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wsl.localhost\Ubuntu-24.04\home\sysadmin\source\repos\copilot-use-cases\ANSER\demos\day02\excel\"/>
    </mc:Choice>
  </mc:AlternateContent>
  <xr:revisionPtr revIDLastSave="0" documentId="13_ncr:1_{5E7D6F17-D389-4960-B8DE-080E769EFA4B}" xr6:coauthVersionLast="47" xr6:coauthVersionMax="47" xr10:uidLastSave="{00000000-0000-0000-0000-000000000000}"/>
  <bookViews>
    <workbookView xWindow="-120" yWindow="-120" windowWidth="29040" windowHeight="15720" tabRatio="500" firstSheet="4" activeTab="8" xr2:uid="{00000000-000D-0000-FFFF-FFFF00000000}"/>
  </bookViews>
  <sheets>
    <sheet name="Start_Here" sheetId="1" r:id="rId1"/>
    <sheet name="Summary" sheetId="2" r:id="rId2"/>
    <sheet name="Tickets" sheetId="3" r:id="rId3"/>
    <sheet name="SLA_Policy" sheetId="4" r:id="rId4"/>
    <sheet name="Sites" sheetId="5" r:id="rId5"/>
    <sheet name="Departments" sheetId="6" r:id="rId6"/>
    <sheet name="Assignment_Groups" sheetId="7" r:id="rId7"/>
    <sheet name="Categories" sheetId="8" r:id="rId8"/>
    <sheet name="Change_Calendar"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1" i="9" l="1"/>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B14" i="6"/>
  <c r="X13148" i="3"/>
  <c r="Y13148" i="3" s="1"/>
  <c r="X13147" i="3"/>
  <c r="Y13147" i="3" s="1"/>
  <c r="X13146" i="3"/>
  <c r="Y13146" i="3" s="1"/>
  <c r="X13145" i="3"/>
  <c r="Y13145" i="3" s="1"/>
  <c r="X13144" i="3"/>
  <c r="Y13144" i="3" s="1"/>
  <c r="X13143" i="3"/>
  <c r="Y13143" i="3" s="1"/>
  <c r="X13142" i="3"/>
  <c r="Y13142" i="3" s="1"/>
  <c r="Y13141" i="3"/>
  <c r="X13141" i="3"/>
  <c r="Y13140" i="3"/>
  <c r="X13140" i="3"/>
  <c r="X13139" i="3"/>
  <c r="Y13139" i="3" s="1"/>
  <c r="X13138" i="3"/>
  <c r="Y13138" i="3" s="1"/>
  <c r="Y13137" i="3"/>
  <c r="X13137" i="3"/>
  <c r="X13136" i="3"/>
  <c r="Y13136" i="3" s="1"/>
  <c r="X13135" i="3"/>
  <c r="Y13135" i="3" s="1"/>
  <c r="X13134" i="3"/>
  <c r="Y13134" i="3" s="1"/>
  <c r="Y13133" i="3"/>
  <c r="X13133" i="3"/>
  <c r="X13132" i="3"/>
  <c r="Y13132" i="3" s="1"/>
  <c r="X13131" i="3"/>
  <c r="Y13131" i="3" s="1"/>
  <c r="X13130" i="3"/>
  <c r="Y13130" i="3" s="1"/>
  <c r="X13129" i="3"/>
  <c r="Y13129" i="3" s="1"/>
  <c r="X13128" i="3"/>
  <c r="Y13128" i="3" s="1"/>
  <c r="X13127" i="3"/>
  <c r="Y13127" i="3" s="1"/>
  <c r="X13126" i="3"/>
  <c r="Y13126" i="3" s="1"/>
  <c r="X13125" i="3"/>
  <c r="Y13125" i="3" s="1"/>
  <c r="X13124" i="3"/>
  <c r="Y13124" i="3" s="1"/>
  <c r="X13123" i="3"/>
  <c r="Y13123" i="3" s="1"/>
  <c r="Y13122" i="3"/>
  <c r="X13122" i="3"/>
  <c r="X13121" i="3"/>
  <c r="Y13121" i="3" s="1"/>
  <c r="X13120" i="3"/>
  <c r="Y13120" i="3" s="1"/>
  <c r="X13119" i="3"/>
  <c r="Y13119" i="3" s="1"/>
  <c r="X13118" i="3"/>
  <c r="Y13118" i="3" s="1"/>
  <c r="X13117" i="3"/>
  <c r="Y13117" i="3" s="1"/>
  <c r="X13116" i="3"/>
  <c r="Y13116" i="3" s="1"/>
  <c r="X13115" i="3"/>
  <c r="Y13115" i="3" s="1"/>
  <c r="X13114" i="3"/>
  <c r="Y13114" i="3" s="1"/>
  <c r="X13113" i="3"/>
  <c r="Y13113" i="3" s="1"/>
  <c r="X13112" i="3"/>
  <c r="Y13112" i="3" s="1"/>
  <c r="X13111" i="3"/>
  <c r="Y13111" i="3" s="1"/>
  <c r="X13110" i="3"/>
  <c r="Y13110" i="3" s="1"/>
  <c r="X13109" i="3"/>
  <c r="Y13109" i="3" s="1"/>
  <c r="X13108" i="3"/>
  <c r="Y13108" i="3" s="1"/>
  <c r="X13107" i="3"/>
  <c r="Y13107" i="3" s="1"/>
  <c r="X13106" i="3"/>
  <c r="Y13106" i="3" s="1"/>
  <c r="X13105" i="3"/>
  <c r="Y13105" i="3" s="1"/>
  <c r="X13104" i="3"/>
  <c r="Y13104" i="3" s="1"/>
  <c r="X13103" i="3"/>
  <c r="Y13103" i="3" s="1"/>
  <c r="Y13102" i="3"/>
  <c r="X13102" i="3"/>
  <c r="X13101" i="3"/>
  <c r="Y13101" i="3" s="1"/>
  <c r="X13100" i="3"/>
  <c r="Y13100" i="3" s="1"/>
  <c r="X13099" i="3"/>
  <c r="Y13099" i="3" s="1"/>
  <c r="X13098" i="3"/>
  <c r="Y13098" i="3" s="1"/>
  <c r="X13097" i="3"/>
  <c r="Y13097" i="3" s="1"/>
  <c r="X13096" i="3"/>
  <c r="Y13096" i="3" s="1"/>
  <c r="X13095" i="3"/>
  <c r="Y13095" i="3" s="1"/>
  <c r="X13094" i="3"/>
  <c r="Y13094" i="3" s="1"/>
  <c r="X13093" i="3"/>
  <c r="Y13093" i="3" s="1"/>
  <c r="X13092" i="3"/>
  <c r="Y13092" i="3" s="1"/>
  <c r="X13091" i="3"/>
  <c r="Y13091" i="3" s="1"/>
  <c r="Y13090" i="3"/>
  <c r="X13090" i="3"/>
  <c r="X13089" i="3"/>
  <c r="Y13089" i="3" s="1"/>
  <c r="X13088" i="3"/>
  <c r="Y13088" i="3" s="1"/>
  <c r="X13087" i="3"/>
  <c r="Y13087" i="3" s="1"/>
  <c r="X13086" i="3"/>
  <c r="Y13086" i="3" s="1"/>
  <c r="X13085" i="3"/>
  <c r="Y13085" i="3" s="1"/>
  <c r="X13084" i="3"/>
  <c r="Y13084" i="3" s="1"/>
  <c r="X13083" i="3"/>
  <c r="Y13083" i="3" s="1"/>
  <c r="X13082" i="3"/>
  <c r="Y13082" i="3" s="1"/>
  <c r="X13081" i="3"/>
  <c r="Y13081" i="3" s="1"/>
  <c r="X13080" i="3"/>
  <c r="Y13080" i="3" s="1"/>
  <c r="X13079" i="3"/>
  <c r="Y13079" i="3" s="1"/>
  <c r="X13078" i="3"/>
  <c r="Y13078" i="3" s="1"/>
  <c r="X13077" i="3"/>
  <c r="Y13077" i="3" s="1"/>
  <c r="X13076" i="3"/>
  <c r="Y13076" i="3" s="1"/>
  <c r="X13075" i="3"/>
  <c r="Y13075" i="3" s="1"/>
  <c r="X13074" i="3"/>
  <c r="Y13074" i="3" s="1"/>
  <c r="X13073" i="3"/>
  <c r="Y13073" i="3" s="1"/>
  <c r="X13072" i="3"/>
  <c r="Y13072" i="3" s="1"/>
  <c r="X13071" i="3"/>
  <c r="Y13071" i="3" s="1"/>
  <c r="X13070" i="3"/>
  <c r="Y13070" i="3" s="1"/>
  <c r="X13069" i="3"/>
  <c r="Y13069" i="3" s="1"/>
  <c r="X13068" i="3"/>
  <c r="Y13068" i="3" s="1"/>
  <c r="X13067" i="3"/>
  <c r="Y13067" i="3" s="1"/>
  <c r="X13066" i="3"/>
  <c r="Y13066" i="3" s="1"/>
  <c r="X13065" i="3"/>
  <c r="Y13065" i="3" s="1"/>
  <c r="Y13064" i="3"/>
  <c r="X13064" i="3"/>
  <c r="X13063" i="3"/>
  <c r="Y13063" i="3" s="1"/>
  <c r="X13062" i="3"/>
  <c r="Y13062" i="3" s="1"/>
  <c r="X13061" i="3"/>
  <c r="Y13061" i="3" s="1"/>
  <c r="X13060" i="3"/>
  <c r="Y13060" i="3" s="1"/>
  <c r="X13059" i="3"/>
  <c r="Y13059" i="3" s="1"/>
  <c r="X13058" i="3"/>
  <c r="Y13058" i="3" s="1"/>
  <c r="X13057" i="3"/>
  <c r="Y13057" i="3" s="1"/>
  <c r="X13056" i="3"/>
  <c r="Y13056" i="3" s="1"/>
  <c r="X13055" i="3"/>
  <c r="Y13055" i="3" s="1"/>
  <c r="X13054" i="3"/>
  <c r="Y13054" i="3" s="1"/>
  <c r="X13053" i="3"/>
  <c r="Y13053" i="3" s="1"/>
  <c r="X13052" i="3"/>
  <c r="Y13052" i="3" s="1"/>
  <c r="X13051" i="3"/>
  <c r="Y13051" i="3" s="1"/>
  <c r="X13050" i="3"/>
  <c r="Y13050" i="3" s="1"/>
  <c r="X13049" i="3"/>
  <c r="Y13049" i="3" s="1"/>
  <c r="X13048" i="3"/>
  <c r="Y13048" i="3" s="1"/>
  <c r="X13047" i="3"/>
  <c r="Y13047" i="3" s="1"/>
  <c r="X13046" i="3"/>
  <c r="Y13046" i="3" s="1"/>
  <c r="X13045" i="3"/>
  <c r="Y13045" i="3" s="1"/>
  <c r="X13044" i="3"/>
  <c r="Y13044" i="3" s="1"/>
  <c r="X13043" i="3"/>
  <c r="Y13043" i="3" s="1"/>
  <c r="X13042" i="3"/>
  <c r="Y13042" i="3" s="1"/>
  <c r="X13041" i="3"/>
  <c r="Y13041" i="3" s="1"/>
  <c r="X13040" i="3"/>
  <c r="Y13040" i="3" s="1"/>
  <c r="X13039" i="3"/>
  <c r="Y13039" i="3" s="1"/>
  <c r="X13038" i="3"/>
  <c r="Y13038" i="3" s="1"/>
  <c r="X13037" i="3"/>
  <c r="Y13037" i="3" s="1"/>
  <c r="X13036" i="3"/>
  <c r="Y13036" i="3" s="1"/>
  <c r="X13035" i="3"/>
  <c r="Y13035" i="3" s="1"/>
  <c r="X13034" i="3"/>
  <c r="Y13034" i="3" s="1"/>
  <c r="X13033" i="3"/>
  <c r="Y13033" i="3" s="1"/>
  <c r="X13032" i="3"/>
  <c r="Y13032" i="3" s="1"/>
  <c r="X13031" i="3"/>
  <c r="Y13031" i="3" s="1"/>
  <c r="X13030" i="3"/>
  <c r="Y13030" i="3" s="1"/>
  <c r="X13029" i="3"/>
  <c r="Y13029" i="3" s="1"/>
  <c r="X13028" i="3"/>
  <c r="Y13028" i="3" s="1"/>
  <c r="X13027" i="3"/>
  <c r="Y13027" i="3" s="1"/>
  <c r="X13026" i="3"/>
  <c r="Y13026" i="3" s="1"/>
  <c r="X13025" i="3"/>
  <c r="Y13025" i="3" s="1"/>
  <c r="X13024" i="3"/>
  <c r="Y13024" i="3" s="1"/>
  <c r="X13023" i="3"/>
  <c r="Y13023" i="3" s="1"/>
  <c r="X13022" i="3"/>
  <c r="Y13022" i="3" s="1"/>
  <c r="X13021" i="3"/>
  <c r="Y13021" i="3" s="1"/>
  <c r="X13020" i="3"/>
  <c r="Y13020" i="3" s="1"/>
  <c r="X13019" i="3"/>
  <c r="Y13019" i="3" s="1"/>
  <c r="X13018" i="3"/>
  <c r="Y13018" i="3" s="1"/>
  <c r="X13017" i="3"/>
  <c r="Y13017" i="3" s="1"/>
  <c r="X13016" i="3"/>
  <c r="Y13016" i="3" s="1"/>
  <c r="X13015" i="3"/>
  <c r="Y13015" i="3" s="1"/>
  <c r="X13014" i="3"/>
  <c r="Y13014" i="3" s="1"/>
  <c r="X13013" i="3"/>
  <c r="Y13013" i="3" s="1"/>
  <c r="X13012" i="3"/>
  <c r="Y13012" i="3" s="1"/>
  <c r="X13011" i="3"/>
  <c r="Y13011" i="3" s="1"/>
  <c r="X13010" i="3"/>
  <c r="Y13010" i="3" s="1"/>
  <c r="X13009" i="3"/>
  <c r="Y13009" i="3" s="1"/>
  <c r="X13008" i="3"/>
  <c r="Y13008" i="3" s="1"/>
  <c r="X13007" i="3"/>
  <c r="Y13007" i="3" s="1"/>
  <c r="X13006" i="3"/>
  <c r="Y13006" i="3" s="1"/>
  <c r="X13005" i="3"/>
  <c r="Y13005" i="3" s="1"/>
  <c r="X13004" i="3"/>
  <c r="Y13004" i="3" s="1"/>
  <c r="X13003" i="3"/>
  <c r="Y13003" i="3" s="1"/>
  <c r="X13002" i="3"/>
  <c r="Y13002" i="3" s="1"/>
  <c r="X13001" i="3"/>
  <c r="Y13001" i="3" s="1"/>
  <c r="X13000" i="3"/>
  <c r="Y13000" i="3" s="1"/>
  <c r="X12999" i="3"/>
  <c r="Y12999" i="3" s="1"/>
  <c r="X12998" i="3"/>
  <c r="Y12998" i="3" s="1"/>
  <c r="X12997" i="3"/>
  <c r="Y12997" i="3" s="1"/>
  <c r="X12996" i="3"/>
  <c r="Y12996" i="3" s="1"/>
  <c r="X12995" i="3"/>
  <c r="Y12995" i="3" s="1"/>
  <c r="X12994" i="3"/>
  <c r="Y12994" i="3" s="1"/>
  <c r="X12993" i="3"/>
  <c r="Y12993" i="3" s="1"/>
  <c r="X12992" i="3"/>
  <c r="Y12992" i="3" s="1"/>
  <c r="X12991" i="3"/>
  <c r="Y12991" i="3" s="1"/>
  <c r="X12990" i="3"/>
  <c r="Y12990" i="3" s="1"/>
  <c r="X12989" i="3"/>
  <c r="Y12989" i="3" s="1"/>
  <c r="X12988" i="3"/>
  <c r="Y12988" i="3" s="1"/>
  <c r="X12987" i="3"/>
  <c r="Y12987" i="3" s="1"/>
  <c r="X12986" i="3"/>
  <c r="Y12986" i="3" s="1"/>
  <c r="X12985" i="3"/>
  <c r="Y12985" i="3" s="1"/>
  <c r="X12984" i="3"/>
  <c r="Y12984" i="3" s="1"/>
  <c r="X12983" i="3"/>
  <c r="Y12983" i="3" s="1"/>
  <c r="X12982" i="3"/>
  <c r="Y12982" i="3" s="1"/>
  <c r="X12981" i="3"/>
  <c r="Y12981" i="3" s="1"/>
  <c r="X12980" i="3"/>
  <c r="Y12980" i="3" s="1"/>
  <c r="X12979" i="3"/>
  <c r="Y12979" i="3" s="1"/>
  <c r="X12978" i="3"/>
  <c r="Y12978" i="3" s="1"/>
  <c r="X12977" i="3"/>
  <c r="Y12977" i="3" s="1"/>
  <c r="X12976" i="3"/>
  <c r="Y12976" i="3" s="1"/>
  <c r="X12975" i="3"/>
  <c r="Y12975" i="3" s="1"/>
  <c r="X12974" i="3"/>
  <c r="Y12974" i="3" s="1"/>
  <c r="X12973" i="3"/>
  <c r="Y12973" i="3" s="1"/>
  <c r="X12972" i="3"/>
  <c r="Y12972" i="3" s="1"/>
  <c r="X12971" i="3"/>
  <c r="Y12971" i="3" s="1"/>
  <c r="X12970" i="3"/>
  <c r="Y12970" i="3" s="1"/>
  <c r="X12969" i="3"/>
  <c r="Y12969" i="3" s="1"/>
  <c r="X12968" i="3"/>
  <c r="Y12968" i="3" s="1"/>
  <c r="X12967" i="3"/>
  <c r="Y12967" i="3" s="1"/>
  <c r="X12966" i="3"/>
  <c r="Y12966" i="3" s="1"/>
  <c r="X12965" i="3"/>
  <c r="Y12965" i="3" s="1"/>
  <c r="X12964" i="3"/>
  <c r="Y12964" i="3" s="1"/>
  <c r="X12963" i="3"/>
  <c r="Y12963" i="3" s="1"/>
  <c r="X12962" i="3"/>
  <c r="Y12962" i="3" s="1"/>
  <c r="X12961" i="3"/>
  <c r="Y12961" i="3" s="1"/>
  <c r="X12960" i="3"/>
  <c r="Y12960" i="3" s="1"/>
  <c r="Y12959" i="3"/>
  <c r="X12959" i="3"/>
  <c r="X12958" i="3"/>
  <c r="Y12958" i="3" s="1"/>
  <c r="X12957" i="3"/>
  <c r="Y12957" i="3" s="1"/>
  <c r="X12956" i="3"/>
  <c r="Y12956" i="3" s="1"/>
  <c r="X12955" i="3"/>
  <c r="Y12955" i="3" s="1"/>
  <c r="X12954" i="3"/>
  <c r="Y12954" i="3" s="1"/>
  <c r="X12953" i="3"/>
  <c r="Y12953" i="3" s="1"/>
  <c r="X12952" i="3"/>
  <c r="Y12952" i="3" s="1"/>
  <c r="X12951" i="3"/>
  <c r="Y12951" i="3" s="1"/>
  <c r="X12950" i="3"/>
  <c r="Y12950" i="3" s="1"/>
  <c r="X12949" i="3"/>
  <c r="Y12949" i="3" s="1"/>
  <c r="Y12948" i="3"/>
  <c r="X12948" i="3"/>
  <c r="X12947" i="3"/>
  <c r="Y12947" i="3" s="1"/>
  <c r="X12946" i="3"/>
  <c r="Y12946" i="3" s="1"/>
  <c r="X12945" i="3"/>
  <c r="Y12945" i="3" s="1"/>
  <c r="X12944" i="3"/>
  <c r="Y12944" i="3" s="1"/>
  <c r="X12943" i="3"/>
  <c r="Y12943" i="3" s="1"/>
  <c r="X12942" i="3"/>
  <c r="Y12942" i="3" s="1"/>
  <c r="X12941" i="3"/>
  <c r="Y12941" i="3" s="1"/>
  <c r="X12940" i="3"/>
  <c r="Y12940" i="3" s="1"/>
  <c r="X12939" i="3"/>
  <c r="Y12939" i="3" s="1"/>
  <c r="X12938" i="3"/>
  <c r="Y12938" i="3" s="1"/>
  <c r="X12937" i="3"/>
  <c r="Y12937" i="3" s="1"/>
  <c r="X12936" i="3"/>
  <c r="Y12936" i="3" s="1"/>
  <c r="X12935" i="3"/>
  <c r="Y12935" i="3" s="1"/>
  <c r="X12934" i="3"/>
  <c r="Y12934" i="3" s="1"/>
  <c r="X12933" i="3"/>
  <c r="Y12933" i="3" s="1"/>
  <c r="X12932" i="3"/>
  <c r="Y12932" i="3" s="1"/>
  <c r="X12931" i="3"/>
  <c r="Y12931" i="3" s="1"/>
  <c r="X12930" i="3"/>
  <c r="Y12930" i="3" s="1"/>
  <c r="X12929" i="3"/>
  <c r="Y12929" i="3" s="1"/>
  <c r="X12928" i="3"/>
  <c r="Y12928" i="3" s="1"/>
  <c r="X12927" i="3"/>
  <c r="Y12927" i="3" s="1"/>
  <c r="X12926" i="3"/>
  <c r="Y12926" i="3" s="1"/>
  <c r="X12925" i="3"/>
  <c r="Y12925" i="3" s="1"/>
  <c r="X12924" i="3"/>
  <c r="Y12924" i="3" s="1"/>
  <c r="X12923" i="3"/>
  <c r="Y12923" i="3" s="1"/>
  <c r="X12922" i="3"/>
  <c r="Y12922" i="3" s="1"/>
  <c r="X12921" i="3"/>
  <c r="Y12921" i="3" s="1"/>
  <c r="X12920" i="3"/>
  <c r="Y12920" i="3" s="1"/>
  <c r="X12919" i="3"/>
  <c r="Y12919" i="3" s="1"/>
  <c r="X12918" i="3"/>
  <c r="Y12918" i="3" s="1"/>
  <c r="X12917" i="3"/>
  <c r="Y12917" i="3" s="1"/>
  <c r="X12916" i="3"/>
  <c r="Y12916" i="3" s="1"/>
  <c r="X12915" i="3"/>
  <c r="Y12915" i="3" s="1"/>
  <c r="X12914" i="3"/>
  <c r="Y12914" i="3" s="1"/>
  <c r="X12913" i="3"/>
  <c r="Y12913" i="3" s="1"/>
  <c r="X12912" i="3"/>
  <c r="Y12912" i="3" s="1"/>
  <c r="X12911" i="3"/>
  <c r="Y12911" i="3" s="1"/>
  <c r="X12910" i="3"/>
  <c r="Y12910" i="3" s="1"/>
  <c r="X12909" i="3"/>
  <c r="Y12909" i="3" s="1"/>
  <c r="X12908" i="3"/>
  <c r="Y12908" i="3" s="1"/>
  <c r="X12907" i="3"/>
  <c r="Y12907" i="3" s="1"/>
  <c r="X12906" i="3"/>
  <c r="Y12906" i="3" s="1"/>
  <c r="X12905" i="3"/>
  <c r="Y12905" i="3" s="1"/>
  <c r="X12904" i="3"/>
  <c r="Y12904" i="3" s="1"/>
  <c r="X12903" i="3"/>
  <c r="Y12903" i="3" s="1"/>
  <c r="X12902" i="3"/>
  <c r="Y12902" i="3" s="1"/>
  <c r="X12901" i="3"/>
  <c r="Y12901" i="3" s="1"/>
  <c r="X12900" i="3"/>
  <c r="Y12900" i="3" s="1"/>
  <c r="X12899" i="3"/>
  <c r="Y12899" i="3" s="1"/>
  <c r="X12898" i="3"/>
  <c r="Y12898" i="3" s="1"/>
  <c r="X12897" i="3"/>
  <c r="Y12897" i="3" s="1"/>
  <c r="X12896" i="3"/>
  <c r="Y12896" i="3" s="1"/>
  <c r="X12895" i="3"/>
  <c r="Y12895" i="3" s="1"/>
  <c r="X12894" i="3"/>
  <c r="Y12894" i="3" s="1"/>
  <c r="X12893" i="3"/>
  <c r="Y12893" i="3" s="1"/>
  <c r="X12892" i="3"/>
  <c r="Y12892" i="3" s="1"/>
  <c r="X12891" i="3"/>
  <c r="Y12891" i="3" s="1"/>
  <c r="X12890" i="3"/>
  <c r="Y12890" i="3" s="1"/>
  <c r="X12889" i="3"/>
  <c r="Y12889" i="3" s="1"/>
  <c r="X12888" i="3"/>
  <c r="Y12888" i="3" s="1"/>
  <c r="X12887" i="3"/>
  <c r="Y12887" i="3" s="1"/>
  <c r="X12886" i="3"/>
  <c r="Y12886" i="3" s="1"/>
  <c r="X12885" i="3"/>
  <c r="Y12885" i="3" s="1"/>
  <c r="X12884" i="3"/>
  <c r="Y12884" i="3" s="1"/>
  <c r="X12883" i="3"/>
  <c r="Y12883" i="3" s="1"/>
  <c r="X12882" i="3"/>
  <c r="Y12882" i="3" s="1"/>
  <c r="X12881" i="3"/>
  <c r="Y12881" i="3" s="1"/>
  <c r="X12880" i="3"/>
  <c r="Y12880" i="3" s="1"/>
  <c r="X12879" i="3"/>
  <c r="Y12879" i="3" s="1"/>
  <c r="X12878" i="3"/>
  <c r="Y12878" i="3" s="1"/>
  <c r="X12877" i="3"/>
  <c r="Y12877" i="3" s="1"/>
  <c r="X12876" i="3"/>
  <c r="Y12876" i="3" s="1"/>
  <c r="X12875" i="3"/>
  <c r="Y12875" i="3" s="1"/>
  <c r="X12874" i="3"/>
  <c r="Y12874" i="3" s="1"/>
  <c r="X12873" i="3"/>
  <c r="Y12873" i="3" s="1"/>
  <c r="X12872" i="3"/>
  <c r="Y12872" i="3" s="1"/>
  <c r="X12871" i="3"/>
  <c r="Y12871" i="3" s="1"/>
  <c r="X12870" i="3"/>
  <c r="Y12870" i="3" s="1"/>
  <c r="X12869" i="3"/>
  <c r="Y12869" i="3" s="1"/>
  <c r="X12868" i="3"/>
  <c r="Y12868" i="3" s="1"/>
  <c r="Y12867" i="3"/>
  <c r="X12867" i="3"/>
  <c r="X12866" i="3"/>
  <c r="Y12866" i="3" s="1"/>
  <c r="X12865" i="3"/>
  <c r="Y12865" i="3" s="1"/>
  <c r="X12864" i="3"/>
  <c r="Y12864" i="3" s="1"/>
  <c r="X12863" i="3"/>
  <c r="Y12863" i="3" s="1"/>
  <c r="X12862" i="3"/>
  <c r="Y12862" i="3" s="1"/>
  <c r="X12861" i="3"/>
  <c r="Y12861" i="3" s="1"/>
  <c r="X12860" i="3"/>
  <c r="Y12860" i="3" s="1"/>
  <c r="X12859" i="3"/>
  <c r="Y12859" i="3" s="1"/>
  <c r="X12858" i="3"/>
  <c r="Y12858" i="3" s="1"/>
  <c r="X12857" i="3"/>
  <c r="Y12857" i="3" s="1"/>
  <c r="X12856" i="3"/>
  <c r="Y12856" i="3" s="1"/>
  <c r="X12855" i="3"/>
  <c r="Y12855" i="3" s="1"/>
  <c r="X12854" i="3"/>
  <c r="Y12854" i="3" s="1"/>
  <c r="X12853" i="3"/>
  <c r="Y12853" i="3" s="1"/>
  <c r="X12852" i="3"/>
  <c r="Y12852" i="3" s="1"/>
  <c r="X12851" i="3"/>
  <c r="Y12851" i="3" s="1"/>
  <c r="X12850" i="3"/>
  <c r="Y12850" i="3" s="1"/>
  <c r="X12849" i="3"/>
  <c r="Y12849" i="3" s="1"/>
  <c r="X12848" i="3"/>
  <c r="Y12848" i="3" s="1"/>
  <c r="X12847" i="3"/>
  <c r="Y12847" i="3" s="1"/>
  <c r="X12846" i="3"/>
  <c r="Y12846" i="3" s="1"/>
  <c r="X12845" i="3"/>
  <c r="Y12845" i="3" s="1"/>
  <c r="X12844" i="3"/>
  <c r="Y12844" i="3" s="1"/>
  <c r="X12843" i="3"/>
  <c r="Y12843" i="3" s="1"/>
  <c r="X12842" i="3"/>
  <c r="Y12842" i="3" s="1"/>
  <c r="X12841" i="3"/>
  <c r="Y12841" i="3" s="1"/>
  <c r="X12840" i="3"/>
  <c r="Y12840" i="3" s="1"/>
  <c r="X12839" i="3"/>
  <c r="Y12839" i="3" s="1"/>
  <c r="X12838" i="3"/>
  <c r="Y12838" i="3" s="1"/>
  <c r="X12837" i="3"/>
  <c r="Y12837" i="3" s="1"/>
  <c r="X12836" i="3"/>
  <c r="Y12836" i="3" s="1"/>
  <c r="X12835" i="3"/>
  <c r="Y12835" i="3" s="1"/>
  <c r="Y12834" i="3"/>
  <c r="X12834" i="3"/>
  <c r="X12833" i="3"/>
  <c r="Y12833" i="3" s="1"/>
  <c r="X12832" i="3"/>
  <c r="Y12832" i="3" s="1"/>
  <c r="X12831" i="3"/>
  <c r="Y12831" i="3" s="1"/>
  <c r="X12830" i="3"/>
  <c r="Y12830" i="3" s="1"/>
  <c r="X12829" i="3"/>
  <c r="Y12829" i="3" s="1"/>
  <c r="X12828" i="3"/>
  <c r="Y12828" i="3" s="1"/>
  <c r="X12827" i="3"/>
  <c r="Y12827" i="3" s="1"/>
  <c r="X12826" i="3"/>
  <c r="Y12826" i="3" s="1"/>
  <c r="X12825" i="3"/>
  <c r="Y12825" i="3" s="1"/>
  <c r="Y12824" i="3"/>
  <c r="X12824" i="3"/>
  <c r="X12823" i="3"/>
  <c r="Y12823" i="3" s="1"/>
  <c r="X12822" i="3"/>
  <c r="Y12822" i="3" s="1"/>
  <c r="X12821" i="3"/>
  <c r="Y12821" i="3" s="1"/>
  <c r="X12820" i="3"/>
  <c r="Y12820" i="3" s="1"/>
  <c r="Y12819" i="3"/>
  <c r="X12819" i="3"/>
  <c r="X12818" i="3"/>
  <c r="Y12818" i="3" s="1"/>
  <c r="X12817" i="3"/>
  <c r="Y12817" i="3" s="1"/>
  <c r="X12816" i="3"/>
  <c r="Y12816" i="3" s="1"/>
  <c r="X12815" i="3"/>
  <c r="Y12815" i="3" s="1"/>
  <c r="X12814" i="3"/>
  <c r="Y12814" i="3" s="1"/>
  <c r="Y12813" i="3"/>
  <c r="X12813" i="3"/>
  <c r="X12812" i="3"/>
  <c r="Y12812" i="3" s="1"/>
  <c r="X12811" i="3"/>
  <c r="Y12811" i="3" s="1"/>
  <c r="X12810" i="3"/>
  <c r="Y12810" i="3" s="1"/>
  <c r="X12809" i="3"/>
  <c r="Y12809" i="3" s="1"/>
  <c r="X12808" i="3"/>
  <c r="Y12808" i="3" s="1"/>
  <c r="X12807" i="3"/>
  <c r="Y12807" i="3" s="1"/>
  <c r="X12806" i="3"/>
  <c r="Y12806" i="3" s="1"/>
  <c r="X12805" i="3"/>
  <c r="Y12805" i="3" s="1"/>
  <c r="X12804" i="3"/>
  <c r="Y12804" i="3" s="1"/>
  <c r="X12803" i="3"/>
  <c r="Y12803" i="3" s="1"/>
  <c r="X12802" i="3"/>
  <c r="Y12802" i="3" s="1"/>
  <c r="X12801" i="3"/>
  <c r="Y12801" i="3" s="1"/>
  <c r="X12800" i="3"/>
  <c r="Y12800" i="3" s="1"/>
  <c r="X12799" i="3"/>
  <c r="Y12799" i="3" s="1"/>
  <c r="X12798" i="3"/>
  <c r="Y12798" i="3" s="1"/>
  <c r="X12797" i="3"/>
  <c r="Y12797" i="3" s="1"/>
  <c r="X12796" i="3"/>
  <c r="Y12796" i="3" s="1"/>
  <c r="X12795" i="3"/>
  <c r="Y12795" i="3" s="1"/>
  <c r="X12794" i="3"/>
  <c r="Y12794" i="3" s="1"/>
  <c r="X12793" i="3"/>
  <c r="Y12793" i="3" s="1"/>
  <c r="X12792" i="3"/>
  <c r="Y12792" i="3" s="1"/>
  <c r="X12791" i="3"/>
  <c r="Y12791" i="3" s="1"/>
  <c r="X12790" i="3"/>
  <c r="Y12790" i="3" s="1"/>
  <c r="X12789" i="3"/>
  <c r="Y12789" i="3" s="1"/>
  <c r="X12788" i="3"/>
  <c r="Y12788" i="3" s="1"/>
  <c r="X12787" i="3"/>
  <c r="Y12787" i="3" s="1"/>
  <c r="X12786" i="3"/>
  <c r="Y12786" i="3" s="1"/>
  <c r="X12785" i="3"/>
  <c r="Y12785" i="3" s="1"/>
  <c r="Y12784" i="3"/>
  <c r="X12784" i="3"/>
  <c r="X12783" i="3"/>
  <c r="Y12783" i="3" s="1"/>
  <c r="X12782" i="3"/>
  <c r="Y12782" i="3" s="1"/>
  <c r="X12781" i="3"/>
  <c r="Y12781" i="3" s="1"/>
  <c r="X12780" i="3"/>
  <c r="Y12780" i="3" s="1"/>
  <c r="X12779" i="3"/>
  <c r="Y12779" i="3" s="1"/>
  <c r="X12778" i="3"/>
  <c r="Y12778" i="3" s="1"/>
  <c r="X12777" i="3"/>
  <c r="Y12777" i="3" s="1"/>
  <c r="X12776" i="3"/>
  <c r="Y12776" i="3" s="1"/>
  <c r="X12775" i="3"/>
  <c r="Y12775" i="3" s="1"/>
  <c r="X12774" i="3"/>
  <c r="Y12774" i="3" s="1"/>
  <c r="X12773" i="3"/>
  <c r="Y12773" i="3" s="1"/>
  <c r="X12772" i="3"/>
  <c r="Y12772" i="3" s="1"/>
  <c r="X12771" i="3"/>
  <c r="Y12771" i="3" s="1"/>
  <c r="X12770" i="3"/>
  <c r="Y12770" i="3" s="1"/>
  <c r="X12769" i="3"/>
  <c r="Y12769" i="3" s="1"/>
  <c r="X12768" i="3"/>
  <c r="Y12768" i="3" s="1"/>
  <c r="X12767" i="3"/>
  <c r="Y12767" i="3" s="1"/>
  <c r="X12766" i="3"/>
  <c r="Y12766" i="3" s="1"/>
  <c r="X12765" i="3"/>
  <c r="Y12765" i="3" s="1"/>
  <c r="X12764" i="3"/>
  <c r="Y12764" i="3" s="1"/>
  <c r="X12763" i="3"/>
  <c r="Y12763" i="3" s="1"/>
  <c r="X12762" i="3"/>
  <c r="Y12762" i="3" s="1"/>
  <c r="X12761" i="3"/>
  <c r="Y12761" i="3" s="1"/>
  <c r="X12760" i="3"/>
  <c r="Y12760" i="3" s="1"/>
  <c r="X12759" i="3"/>
  <c r="Y12759" i="3" s="1"/>
  <c r="X12758" i="3"/>
  <c r="Y12758" i="3" s="1"/>
  <c r="X12757" i="3"/>
  <c r="Y12757" i="3" s="1"/>
  <c r="X12756" i="3"/>
  <c r="Y12756" i="3" s="1"/>
  <c r="X12755" i="3"/>
  <c r="Y12755" i="3" s="1"/>
  <c r="X12754" i="3"/>
  <c r="Y12754" i="3" s="1"/>
  <c r="X12753" i="3"/>
  <c r="Y12753" i="3" s="1"/>
  <c r="X12752" i="3"/>
  <c r="Y12752" i="3" s="1"/>
  <c r="X12751" i="3"/>
  <c r="Y12751" i="3" s="1"/>
  <c r="X12750" i="3"/>
  <c r="Y12750" i="3" s="1"/>
  <c r="X12749" i="3"/>
  <c r="Y12749" i="3" s="1"/>
  <c r="X12748" i="3"/>
  <c r="Y12748" i="3" s="1"/>
  <c r="X12747" i="3"/>
  <c r="Y12747" i="3" s="1"/>
  <c r="X12746" i="3"/>
  <c r="Y12746" i="3" s="1"/>
  <c r="X12745" i="3"/>
  <c r="Y12745" i="3" s="1"/>
  <c r="X12744" i="3"/>
  <c r="Y12744" i="3" s="1"/>
  <c r="X12743" i="3"/>
  <c r="Y12743" i="3" s="1"/>
  <c r="X12742" i="3"/>
  <c r="Y12742" i="3" s="1"/>
  <c r="X12741" i="3"/>
  <c r="Y12741" i="3" s="1"/>
  <c r="X12740" i="3"/>
  <c r="Y12740" i="3" s="1"/>
  <c r="X12739" i="3"/>
  <c r="Y12739" i="3" s="1"/>
  <c r="X12738" i="3"/>
  <c r="Y12738" i="3" s="1"/>
  <c r="X12737" i="3"/>
  <c r="Y12737" i="3" s="1"/>
  <c r="X12736" i="3"/>
  <c r="Y12736" i="3" s="1"/>
  <c r="X12735" i="3"/>
  <c r="Y12735" i="3" s="1"/>
  <c r="X12734" i="3"/>
  <c r="Y12734" i="3" s="1"/>
  <c r="X12733" i="3"/>
  <c r="Y12733" i="3" s="1"/>
  <c r="X12732" i="3"/>
  <c r="Y12732" i="3" s="1"/>
  <c r="X12731" i="3"/>
  <c r="Y12731" i="3" s="1"/>
  <c r="X12730" i="3"/>
  <c r="Y12730" i="3" s="1"/>
  <c r="X12729" i="3"/>
  <c r="Y12729" i="3" s="1"/>
  <c r="X12728" i="3"/>
  <c r="Y12728" i="3" s="1"/>
  <c r="X12727" i="3"/>
  <c r="Y12727" i="3" s="1"/>
  <c r="X12726" i="3"/>
  <c r="Y12726" i="3" s="1"/>
  <c r="X12725" i="3"/>
  <c r="Y12725" i="3" s="1"/>
  <c r="X12724" i="3"/>
  <c r="Y12724" i="3" s="1"/>
  <c r="X12723" i="3"/>
  <c r="Y12723" i="3" s="1"/>
  <c r="X12722" i="3"/>
  <c r="Y12722" i="3" s="1"/>
  <c r="X12721" i="3"/>
  <c r="Y12721" i="3" s="1"/>
  <c r="X12720" i="3"/>
  <c r="Y12720" i="3" s="1"/>
  <c r="X12719" i="3"/>
  <c r="Y12719" i="3" s="1"/>
  <c r="X12718" i="3"/>
  <c r="Y12718" i="3" s="1"/>
  <c r="X12717" i="3"/>
  <c r="Y12717" i="3" s="1"/>
  <c r="X12716" i="3"/>
  <c r="Y12716" i="3" s="1"/>
  <c r="X12715" i="3"/>
  <c r="Y12715" i="3" s="1"/>
  <c r="X12714" i="3"/>
  <c r="Y12714" i="3" s="1"/>
  <c r="X12713" i="3"/>
  <c r="Y12713" i="3" s="1"/>
  <c r="X12712" i="3"/>
  <c r="Y12712" i="3" s="1"/>
  <c r="Y12711" i="3"/>
  <c r="X12711" i="3"/>
  <c r="X12710" i="3"/>
  <c r="Y12710" i="3" s="1"/>
  <c r="X12709" i="3"/>
  <c r="Y12709" i="3" s="1"/>
  <c r="X12708" i="3"/>
  <c r="Y12708" i="3" s="1"/>
  <c r="X12707" i="3"/>
  <c r="Y12707" i="3" s="1"/>
  <c r="X12706" i="3"/>
  <c r="Y12706" i="3" s="1"/>
  <c r="X12705" i="3"/>
  <c r="Y12705" i="3" s="1"/>
  <c r="X12704" i="3"/>
  <c r="Y12704" i="3" s="1"/>
  <c r="X12703" i="3"/>
  <c r="Y12703" i="3" s="1"/>
  <c r="X12702" i="3"/>
  <c r="Y12702" i="3" s="1"/>
  <c r="X12701" i="3"/>
  <c r="Y12701" i="3" s="1"/>
  <c r="X12700" i="3"/>
  <c r="Y12700" i="3" s="1"/>
  <c r="X12699" i="3"/>
  <c r="Y12699" i="3" s="1"/>
  <c r="X12698" i="3"/>
  <c r="Y12698" i="3" s="1"/>
  <c r="Y12697" i="3"/>
  <c r="X12697" i="3"/>
  <c r="X12696" i="3"/>
  <c r="Y12696" i="3" s="1"/>
  <c r="X12695" i="3"/>
  <c r="Y12695" i="3" s="1"/>
  <c r="X12694" i="3"/>
  <c r="Y12694" i="3" s="1"/>
  <c r="X12693" i="3"/>
  <c r="Y12693" i="3" s="1"/>
  <c r="X12692" i="3"/>
  <c r="Y12692" i="3" s="1"/>
  <c r="X12691" i="3"/>
  <c r="Y12691" i="3" s="1"/>
  <c r="X12690" i="3"/>
  <c r="Y12690" i="3" s="1"/>
  <c r="X12689" i="3"/>
  <c r="Y12689" i="3" s="1"/>
  <c r="X12688" i="3"/>
  <c r="Y12688" i="3" s="1"/>
  <c r="X12687" i="3"/>
  <c r="Y12687" i="3" s="1"/>
  <c r="X12686" i="3"/>
  <c r="Y12686" i="3" s="1"/>
  <c r="X12685" i="3"/>
  <c r="Y12685" i="3" s="1"/>
  <c r="X12684" i="3"/>
  <c r="Y12684" i="3" s="1"/>
  <c r="X12683" i="3"/>
  <c r="Y12683" i="3" s="1"/>
  <c r="X12682" i="3"/>
  <c r="Y12682" i="3" s="1"/>
  <c r="X12681" i="3"/>
  <c r="Y12681" i="3" s="1"/>
  <c r="X12680" i="3"/>
  <c r="Y12680" i="3" s="1"/>
  <c r="X12679" i="3"/>
  <c r="Y12679" i="3" s="1"/>
  <c r="X12678" i="3"/>
  <c r="Y12678" i="3" s="1"/>
  <c r="X12677" i="3"/>
  <c r="Y12677" i="3" s="1"/>
  <c r="X12676" i="3"/>
  <c r="Y12676" i="3" s="1"/>
  <c r="X12675" i="3"/>
  <c r="Y12675" i="3" s="1"/>
  <c r="X12674" i="3"/>
  <c r="Y12674" i="3" s="1"/>
  <c r="X12673" i="3"/>
  <c r="Y12673" i="3" s="1"/>
  <c r="X12672" i="3"/>
  <c r="Y12672" i="3" s="1"/>
  <c r="X12671" i="3"/>
  <c r="Y12671" i="3" s="1"/>
  <c r="X12670" i="3"/>
  <c r="Y12670" i="3" s="1"/>
  <c r="X12669" i="3"/>
  <c r="Y12669" i="3" s="1"/>
  <c r="X12668" i="3"/>
  <c r="Y12668" i="3" s="1"/>
  <c r="X12667" i="3"/>
  <c r="Y12667" i="3" s="1"/>
  <c r="X12666" i="3"/>
  <c r="Y12666" i="3" s="1"/>
  <c r="X12665" i="3"/>
  <c r="Y12665" i="3" s="1"/>
  <c r="X12664" i="3"/>
  <c r="Y12664" i="3" s="1"/>
  <c r="X12663" i="3"/>
  <c r="Y12663" i="3" s="1"/>
  <c r="X12662" i="3"/>
  <c r="Y12662" i="3" s="1"/>
  <c r="X12661" i="3"/>
  <c r="Y12661" i="3" s="1"/>
  <c r="X12660" i="3"/>
  <c r="Y12660" i="3" s="1"/>
  <c r="X12659" i="3"/>
  <c r="Y12659" i="3" s="1"/>
  <c r="X12658" i="3"/>
  <c r="Y12658" i="3" s="1"/>
  <c r="X12657" i="3"/>
  <c r="Y12657" i="3" s="1"/>
  <c r="X12656" i="3"/>
  <c r="Y12656" i="3" s="1"/>
  <c r="X12655" i="3"/>
  <c r="Y12655" i="3" s="1"/>
  <c r="X12654" i="3"/>
  <c r="Y12654" i="3" s="1"/>
  <c r="X12653" i="3"/>
  <c r="Y12653" i="3" s="1"/>
  <c r="X12652" i="3"/>
  <c r="Y12652" i="3" s="1"/>
  <c r="X12651" i="3"/>
  <c r="Y12651" i="3" s="1"/>
  <c r="X12650" i="3"/>
  <c r="Y12650" i="3" s="1"/>
  <c r="X12649" i="3"/>
  <c r="Y12649" i="3" s="1"/>
  <c r="X12648" i="3"/>
  <c r="Y12648" i="3" s="1"/>
  <c r="X12647" i="3"/>
  <c r="Y12647" i="3" s="1"/>
  <c r="X12646" i="3"/>
  <c r="Y12646" i="3" s="1"/>
  <c r="X12645" i="3"/>
  <c r="Y12645" i="3" s="1"/>
  <c r="X12644" i="3"/>
  <c r="Y12644" i="3" s="1"/>
  <c r="X12643" i="3"/>
  <c r="Y12643" i="3" s="1"/>
  <c r="X12642" i="3"/>
  <c r="Y12642" i="3" s="1"/>
  <c r="X12641" i="3"/>
  <c r="Y12641" i="3" s="1"/>
  <c r="X12640" i="3"/>
  <c r="Y12640" i="3" s="1"/>
  <c r="X12639" i="3"/>
  <c r="Y12639" i="3" s="1"/>
  <c r="X12638" i="3"/>
  <c r="Y12638" i="3" s="1"/>
  <c r="X12637" i="3"/>
  <c r="Y12637" i="3" s="1"/>
  <c r="X12636" i="3"/>
  <c r="Y12636" i="3" s="1"/>
  <c r="X12635" i="3"/>
  <c r="Y12635" i="3" s="1"/>
  <c r="X12634" i="3"/>
  <c r="Y12634" i="3" s="1"/>
  <c r="X12633" i="3"/>
  <c r="Y12633" i="3" s="1"/>
  <c r="X12632" i="3"/>
  <c r="Y12632" i="3" s="1"/>
  <c r="X12631" i="3"/>
  <c r="Y12631" i="3" s="1"/>
  <c r="X12630" i="3"/>
  <c r="Y12630" i="3" s="1"/>
  <c r="X12629" i="3"/>
  <c r="Y12629" i="3" s="1"/>
  <c r="X12628" i="3"/>
  <c r="Y12628" i="3" s="1"/>
  <c r="X12627" i="3"/>
  <c r="Y12627" i="3" s="1"/>
  <c r="X12626" i="3"/>
  <c r="Y12626" i="3" s="1"/>
  <c r="X12625" i="3"/>
  <c r="Y12625" i="3" s="1"/>
  <c r="X12624" i="3"/>
  <c r="Y12624" i="3" s="1"/>
  <c r="Y12623" i="3"/>
  <c r="X12623" i="3"/>
  <c r="X12622" i="3"/>
  <c r="Y12622" i="3" s="1"/>
  <c r="X12621" i="3"/>
  <c r="Y12621" i="3" s="1"/>
  <c r="X12620" i="3"/>
  <c r="Y12620" i="3" s="1"/>
  <c r="X12619" i="3"/>
  <c r="Y12619" i="3" s="1"/>
  <c r="X12618" i="3"/>
  <c r="Y12618" i="3" s="1"/>
  <c r="X12617" i="3"/>
  <c r="Y12617" i="3" s="1"/>
  <c r="X12616" i="3"/>
  <c r="Y12616" i="3" s="1"/>
  <c r="X12615" i="3"/>
  <c r="Y12615" i="3" s="1"/>
  <c r="X12614" i="3"/>
  <c r="Y12614" i="3" s="1"/>
  <c r="X12613" i="3"/>
  <c r="Y12613" i="3" s="1"/>
  <c r="X12612" i="3"/>
  <c r="Y12612" i="3" s="1"/>
  <c r="X12611" i="3"/>
  <c r="Y12611" i="3" s="1"/>
  <c r="X12610" i="3"/>
  <c r="Y12610" i="3" s="1"/>
  <c r="X12609" i="3"/>
  <c r="Y12609" i="3" s="1"/>
  <c r="X12608" i="3"/>
  <c r="Y12608" i="3" s="1"/>
  <c r="X12607" i="3"/>
  <c r="Y12607" i="3" s="1"/>
  <c r="X12606" i="3"/>
  <c r="Y12606" i="3" s="1"/>
  <c r="X12605" i="3"/>
  <c r="Y12605" i="3" s="1"/>
  <c r="X12604" i="3"/>
  <c r="Y12604" i="3" s="1"/>
  <c r="X12603" i="3"/>
  <c r="Y12603" i="3" s="1"/>
  <c r="X12602" i="3"/>
  <c r="Y12602" i="3" s="1"/>
  <c r="X12601" i="3"/>
  <c r="Y12601" i="3" s="1"/>
  <c r="X12600" i="3"/>
  <c r="Y12600" i="3" s="1"/>
  <c r="X12599" i="3"/>
  <c r="Y12599" i="3" s="1"/>
  <c r="X12598" i="3"/>
  <c r="Y12598" i="3" s="1"/>
  <c r="X12597" i="3"/>
  <c r="Y12597" i="3" s="1"/>
  <c r="X12596" i="3"/>
  <c r="Y12596" i="3" s="1"/>
  <c r="X12595" i="3"/>
  <c r="Y12595" i="3" s="1"/>
  <c r="X12594" i="3"/>
  <c r="Y12594" i="3" s="1"/>
  <c r="X12593" i="3"/>
  <c r="Y12593" i="3" s="1"/>
  <c r="X12592" i="3"/>
  <c r="Y12592" i="3" s="1"/>
  <c r="X12591" i="3"/>
  <c r="Y12591" i="3" s="1"/>
  <c r="X12590" i="3"/>
  <c r="Y12590" i="3" s="1"/>
  <c r="X12589" i="3"/>
  <c r="Y12589" i="3" s="1"/>
  <c r="X12588" i="3"/>
  <c r="Y12588" i="3" s="1"/>
  <c r="X12587" i="3"/>
  <c r="Y12587" i="3" s="1"/>
  <c r="X12586" i="3"/>
  <c r="Y12586" i="3" s="1"/>
  <c r="X12585" i="3"/>
  <c r="Y12585" i="3" s="1"/>
  <c r="X12584" i="3"/>
  <c r="Y12584" i="3" s="1"/>
  <c r="X12583" i="3"/>
  <c r="Y12583" i="3" s="1"/>
  <c r="X12582" i="3"/>
  <c r="Y12582" i="3" s="1"/>
  <c r="X12581" i="3"/>
  <c r="Y12581" i="3" s="1"/>
  <c r="X12580" i="3"/>
  <c r="Y12580" i="3" s="1"/>
  <c r="X12579" i="3"/>
  <c r="Y12579" i="3" s="1"/>
  <c r="X12578" i="3"/>
  <c r="Y12578" i="3" s="1"/>
  <c r="X12577" i="3"/>
  <c r="Y12577" i="3" s="1"/>
  <c r="X12576" i="3"/>
  <c r="Y12576" i="3" s="1"/>
  <c r="X12575" i="3"/>
  <c r="Y12575" i="3" s="1"/>
  <c r="X12574" i="3"/>
  <c r="Y12574" i="3" s="1"/>
  <c r="X12573" i="3"/>
  <c r="Y12573" i="3" s="1"/>
  <c r="X12572" i="3"/>
  <c r="Y12572" i="3" s="1"/>
  <c r="X12571" i="3"/>
  <c r="Y12571" i="3" s="1"/>
  <c r="X12570" i="3"/>
  <c r="Y12570" i="3" s="1"/>
  <c r="X12569" i="3"/>
  <c r="Y12569" i="3" s="1"/>
  <c r="X12568" i="3"/>
  <c r="Y12568" i="3" s="1"/>
  <c r="X12567" i="3"/>
  <c r="Y12567" i="3" s="1"/>
  <c r="X12566" i="3"/>
  <c r="Y12566" i="3" s="1"/>
  <c r="X12565" i="3"/>
  <c r="Y12565" i="3" s="1"/>
  <c r="X12564" i="3"/>
  <c r="Y12564" i="3" s="1"/>
  <c r="X12563" i="3"/>
  <c r="Y12563" i="3" s="1"/>
  <c r="X12562" i="3"/>
  <c r="Y12562" i="3" s="1"/>
  <c r="X12561" i="3"/>
  <c r="Y12561" i="3" s="1"/>
  <c r="X12560" i="3"/>
  <c r="Y12560" i="3" s="1"/>
  <c r="X12559" i="3"/>
  <c r="Y12559" i="3" s="1"/>
  <c r="X12558" i="3"/>
  <c r="Y12558" i="3" s="1"/>
  <c r="X12557" i="3"/>
  <c r="Y12557" i="3" s="1"/>
  <c r="X12556" i="3"/>
  <c r="Y12556" i="3" s="1"/>
  <c r="X12555" i="3"/>
  <c r="Y12555" i="3" s="1"/>
  <c r="X12554" i="3"/>
  <c r="Y12554" i="3" s="1"/>
  <c r="X12553" i="3"/>
  <c r="Y12553" i="3" s="1"/>
  <c r="X12552" i="3"/>
  <c r="Y12552" i="3" s="1"/>
  <c r="X12551" i="3"/>
  <c r="Y12551" i="3" s="1"/>
  <c r="X12550" i="3"/>
  <c r="Y12550" i="3" s="1"/>
  <c r="X12549" i="3"/>
  <c r="Y12549" i="3" s="1"/>
  <c r="X12548" i="3"/>
  <c r="Y12548" i="3" s="1"/>
  <c r="X12547" i="3"/>
  <c r="Y12547" i="3" s="1"/>
  <c r="X12546" i="3"/>
  <c r="Y12546" i="3" s="1"/>
  <c r="X12545" i="3"/>
  <c r="Y12545" i="3" s="1"/>
  <c r="X12544" i="3"/>
  <c r="Y12544" i="3" s="1"/>
  <c r="X12543" i="3"/>
  <c r="Y12543" i="3" s="1"/>
  <c r="X12542" i="3"/>
  <c r="Y12542" i="3" s="1"/>
  <c r="Y12541" i="3"/>
  <c r="X12541" i="3"/>
  <c r="X12540" i="3"/>
  <c r="Y12540" i="3" s="1"/>
  <c r="X12539" i="3"/>
  <c r="Y12539" i="3" s="1"/>
  <c r="X12538" i="3"/>
  <c r="Y12538" i="3" s="1"/>
  <c r="X12537" i="3"/>
  <c r="Y12537" i="3" s="1"/>
  <c r="X12536" i="3"/>
  <c r="Y12536" i="3" s="1"/>
  <c r="X12535" i="3"/>
  <c r="Y12535" i="3" s="1"/>
  <c r="X12534" i="3"/>
  <c r="Y12534" i="3" s="1"/>
  <c r="X12533" i="3"/>
  <c r="Y12533" i="3" s="1"/>
  <c r="X12532" i="3"/>
  <c r="Y12532" i="3" s="1"/>
  <c r="X12531" i="3"/>
  <c r="Y12531" i="3" s="1"/>
  <c r="X12530" i="3"/>
  <c r="Y12530" i="3" s="1"/>
  <c r="X12529" i="3"/>
  <c r="Y12529" i="3" s="1"/>
  <c r="X12528" i="3"/>
  <c r="Y12528" i="3" s="1"/>
  <c r="X12527" i="3"/>
  <c r="Y12527" i="3" s="1"/>
  <c r="X12526" i="3"/>
  <c r="Y12526" i="3" s="1"/>
  <c r="X12525" i="3"/>
  <c r="Y12525" i="3" s="1"/>
  <c r="X12524" i="3"/>
  <c r="Y12524" i="3" s="1"/>
  <c r="X12523" i="3"/>
  <c r="Y12523" i="3" s="1"/>
  <c r="Y12522" i="3"/>
  <c r="X12522" i="3"/>
  <c r="X12521" i="3"/>
  <c r="Y12521" i="3" s="1"/>
  <c r="X12520" i="3"/>
  <c r="Y12520" i="3" s="1"/>
  <c r="X12519" i="3"/>
  <c r="Y12519" i="3" s="1"/>
  <c r="X12518" i="3"/>
  <c r="Y12518" i="3" s="1"/>
  <c r="X12517" i="3"/>
  <c r="Y12517" i="3" s="1"/>
  <c r="X12516" i="3"/>
  <c r="Y12516" i="3" s="1"/>
  <c r="X12515" i="3"/>
  <c r="Y12515" i="3" s="1"/>
  <c r="X12514" i="3"/>
  <c r="Y12514" i="3" s="1"/>
  <c r="X12513" i="3"/>
  <c r="Y12513" i="3" s="1"/>
  <c r="X12512" i="3"/>
  <c r="Y12512" i="3" s="1"/>
  <c r="X12511" i="3"/>
  <c r="Y12511" i="3" s="1"/>
  <c r="X12510" i="3"/>
  <c r="Y12510" i="3" s="1"/>
  <c r="X12509" i="3"/>
  <c r="Y12509" i="3" s="1"/>
  <c r="X12508" i="3"/>
  <c r="Y12508" i="3" s="1"/>
  <c r="X12507" i="3"/>
  <c r="Y12507" i="3" s="1"/>
  <c r="X12506" i="3"/>
  <c r="Y12506" i="3" s="1"/>
  <c r="X12505" i="3"/>
  <c r="Y12505" i="3" s="1"/>
  <c r="X12504" i="3"/>
  <c r="Y12504" i="3" s="1"/>
  <c r="X12503" i="3"/>
  <c r="Y12503" i="3" s="1"/>
  <c r="X12502" i="3"/>
  <c r="Y12502" i="3" s="1"/>
  <c r="X12501" i="3"/>
  <c r="Y12501" i="3" s="1"/>
  <c r="X12500" i="3"/>
  <c r="Y12500" i="3" s="1"/>
  <c r="X12499" i="3"/>
  <c r="Y12499" i="3" s="1"/>
  <c r="X12498" i="3"/>
  <c r="Y12498" i="3" s="1"/>
  <c r="X12497" i="3"/>
  <c r="Y12497" i="3" s="1"/>
  <c r="X12496" i="3"/>
  <c r="Y12496" i="3" s="1"/>
  <c r="X12495" i="3"/>
  <c r="Y12495" i="3" s="1"/>
  <c r="X12494" i="3"/>
  <c r="Y12494" i="3" s="1"/>
  <c r="X12493" i="3"/>
  <c r="Y12493" i="3" s="1"/>
  <c r="X12492" i="3"/>
  <c r="Y12492" i="3" s="1"/>
  <c r="X12491" i="3"/>
  <c r="Y12491" i="3" s="1"/>
  <c r="X12490" i="3"/>
  <c r="Y12490" i="3" s="1"/>
  <c r="X12489" i="3"/>
  <c r="Y12489" i="3" s="1"/>
  <c r="X12488" i="3"/>
  <c r="Y12488" i="3" s="1"/>
  <c r="X12487" i="3"/>
  <c r="Y12487" i="3" s="1"/>
  <c r="X12486" i="3"/>
  <c r="Y12486" i="3" s="1"/>
  <c r="X12485" i="3"/>
  <c r="Y12485" i="3" s="1"/>
  <c r="X12484" i="3"/>
  <c r="Y12484" i="3" s="1"/>
  <c r="X12483" i="3"/>
  <c r="Y12483" i="3" s="1"/>
  <c r="X12482" i="3"/>
  <c r="Y12482" i="3" s="1"/>
  <c r="X12481" i="3"/>
  <c r="Y12481" i="3" s="1"/>
  <c r="X12480" i="3"/>
  <c r="Y12480" i="3" s="1"/>
  <c r="X12479" i="3"/>
  <c r="Y12479" i="3" s="1"/>
  <c r="X12478" i="3"/>
  <c r="Y12478" i="3" s="1"/>
  <c r="X12477" i="3"/>
  <c r="Y12477" i="3" s="1"/>
  <c r="X12476" i="3"/>
  <c r="Y12476" i="3" s="1"/>
  <c r="X12475" i="3"/>
  <c r="Y12475" i="3" s="1"/>
  <c r="X12474" i="3"/>
  <c r="Y12474" i="3" s="1"/>
  <c r="X12473" i="3"/>
  <c r="Y12473" i="3" s="1"/>
  <c r="X12472" i="3"/>
  <c r="Y12472" i="3" s="1"/>
  <c r="X12471" i="3"/>
  <c r="Y12471" i="3" s="1"/>
  <c r="X12470" i="3"/>
  <c r="Y12470" i="3" s="1"/>
  <c r="X12469" i="3"/>
  <c r="Y12469" i="3" s="1"/>
  <c r="X12468" i="3"/>
  <c r="Y12468" i="3" s="1"/>
  <c r="X12467" i="3"/>
  <c r="Y12467" i="3" s="1"/>
  <c r="X12466" i="3"/>
  <c r="Y12466" i="3" s="1"/>
  <c r="X12465" i="3"/>
  <c r="Y12465" i="3" s="1"/>
  <c r="X12464" i="3"/>
  <c r="Y12464" i="3" s="1"/>
  <c r="X12463" i="3"/>
  <c r="Y12463" i="3" s="1"/>
  <c r="X12462" i="3"/>
  <c r="Y12462" i="3" s="1"/>
  <c r="X12461" i="3"/>
  <c r="Y12461" i="3" s="1"/>
  <c r="X12460" i="3"/>
  <c r="Y12460" i="3" s="1"/>
  <c r="X12459" i="3"/>
  <c r="Y12459" i="3" s="1"/>
  <c r="X12458" i="3"/>
  <c r="Y12458" i="3" s="1"/>
  <c r="Y12457" i="3"/>
  <c r="X12457" i="3"/>
  <c r="X12456" i="3"/>
  <c r="Y12456" i="3" s="1"/>
  <c r="X12455" i="3"/>
  <c r="Y12455" i="3" s="1"/>
  <c r="X12454" i="3"/>
  <c r="Y12454" i="3" s="1"/>
  <c r="X12453" i="3"/>
  <c r="Y12453" i="3" s="1"/>
  <c r="X12452" i="3"/>
  <c r="Y12452" i="3" s="1"/>
  <c r="X12451" i="3"/>
  <c r="Y12451" i="3" s="1"/>
  <c r="X12450" i="3"/>
  <c r="Y12450" i="3" s="1"/>
  <c r="X12449" i="3"/>
  <c r="Y12449" i="3" s="1"/>
  <c r="X12448" i="3"/>
  <c r="Y12448" i="3" s="1"/>
  <c r="X12447" i="3"/>
  <c r="Y12447" i="3" s="1"/>
  <c r="X12446" i="3"/>
  <c r="Y12446" i="3" s="1"/>
  <c r="X12445" i="3"/>
  <c r="Y12445" i="3" s="1"/>
  <c r="X12444" i="3"/>
  <c r="Y12444" i="3" s="1"/>
  <c r="X12443" i="3"/>
  <c r="Y12443" i="3" s="1"/>
  <c r="X12442" i="3"/>
  <c r="Y12442" i="3" s="1"/>
  <c r="X12441" i="3"/>
  <c r="Y12441" i="3" s="1"/>
  <c r="X12440" i="3"/>
  <c r="Y12440" i="3" s="1"/>
  <c r="X12439" i="3"/>
  <c r="Y12439" i="3" s="1"/>
  <c r="X12438" i="3"/>
  <c r="Y12438" i="3" s="1"/>
  <c r="X12437" i="3"/>
  <c r="Y12437" i="3" s="1"/>
  <c r="X12436" i="3"/>
  <c r="Y12436" i="3" s="1"/>
  <c r="Y12435" i="3"/>
  <c r="X12435" i="3"/>
  <c r="X12434" i="3"/>
  <c r="Y12434" i="3" s="1"/>
  <c r="X12433" i="3"/>
  <c r="Y12433" i="3" s="1"/>
  <c r="X12432" i="3"/>
  <c r="Y12432" i="3" s="1"/>
  <c r="X12431" i="3"/>
  <c r="Y12431" i="3" s="1"/>
  <c r="X12430" i="3"/>
  <c r="Y12430" i="3" s="1"/>
  <c r="X12429" i="3"/>
  <c r="Y12429" i="3" s="1"/>
  <c r="X12428" i="3"/>
  <c r="Y12428" i="3" s="1"/>
  <c r="X12427" i="3"/>
  <c r="Y12427" i="3" s="1"/>
  <c r="X12426" i="3"/>
  <c r="Y12426" i="3" s="1"/>
  <c r="X12425" i="3"/>
  <c r="Y12425" i="3" s="1"/>
  <c r="X12424" i="3"/>
  <c r="Y12424" i="3" s="1"/>
  <c r="X12423" i="3"/>
  <c r="Y12423" i="3" s="1"/>
  <c r="X12422" i="3"/>
  <c r="Y12422" i="3" s="1"/>
  <c r="X12421" i="3"/>
  <c r="Y12421" i="3" s="1"/>
  <c r="X12420" i="3"/>
  <c r="Y12420" i="3" s="1"/>
  <c r="X12419" i="3"/>
  <c r="Y12419" i="3" s="1"/>
  <c r="X12418" i="3"/>
  <c r="Y12418" i="3" s="1"/>
  <c r="X12417" i="3"/>
  <c r="Y12417" i="3" s="1"/>
  <c r="X12416" i="3"/>
  <c r="Y12416" i="3" s="1"/>
  <c r="X12415" i="3"/>
  <c r="Y12415" i="3" s="1"/>
  <c r="X12414" i="3"/>
  <c r="Y12414" i="3" s="1"/>
  <c r="X12413" i="3"/>
  <c r="Y12413" i="3" s="1"/>
  <c r="X12412" i="3"/>
  <c r="Y12412" i="3" s="1"/>
  <c r="X12411" i="3"/>
  <c r="Y12411" i="3" s="1"/>
  <c r="X12410" i="3"/>
  <c r="Y12410" i="3" s="1"/>
  <c r="X12409" i="3"/>
  <c r="Y12409" i="3" s="1"/>
  <c r="X12408" i="3"/>
  <c r="Y12408" i="3" s="1"/>
  <c r="X12407" i="3"/>
  <c r="Y12407" i="3" s="1"/>
  <c r="X12406" i="3"/>
  <c r="Y12406" i="3" s="1"/>
  <c r="X12405" i="3"/>
  <c r="Y12405" i="3" s="1"/>
  <c r="X12404" i="3"/>
  <c r="Y12404" i="3" s="1"/>
  <c r="X12403" i="3"/>
  <c r="Y12403" i="3" s="1"/>
  <c r="X12402" i="3"/>
  <c r="Y12402" i="3" s="1"/>
  <c r="X12401" i="3"/>
  <c r="Y12401" i="3" s="1"/>
  <c r="X12400" i="3"/>
  <c r="Y12400" i="3" s="1"/>
  <c r="X12399" i="3"/>
  <c r="Y12399" i="3" s="1"/>
  <c r="X12398" i="3"/>
  <c r="Y12398" i="3" s="1"/>
  <c r="Y12397" i="3"/>
  <c r="X12397" i="3"/>
  <c r="X12396" i="3"/>
  <c r="Y12396" i="3" s="1"/>
  <c r="X12395" i="3"/>
  <c r="Y12395" i="3" s="1"/>
  <c r="X12394" i="3"/>
  <c r="Y12394" i="3" s="1"/>
  <c r="X12393" i="3"/>
  <c r="Y12393" i="3" s="1"/>
  <c r="X12392" i="3"/>
  <c r="Y12392" i="3" s="1"/>
  <c r="X12391" i="3"/>
  <c r="Y12391" i="3" s="1"/>
  <c r="X12390" i="3"/>
  <c r="Y12390" i="3" s="1"/>
  <c r="X12389" i="3"/>
  <c r="Y12389" i="3" s="1"/>
  <c r="X12388" i="3"/>
  <c r="Y12388" i="3" s="1"/>
  <c r="Y12387" i="3"/>
  <c r="X12387" i="3"/>
  <c r="Y12386" i="3"/>
  <c r="X12386" i="3"/>
  <c r="X12385" i="3"/>
  <c r="Y12385" i="3" s="1"/>
  <c r="X12384" i="3"/>
  <c r="Y12384" i="3" s="1"/>
  <c r="X12383" i="3"/>
  <c r="Y12383" i="3" s="1"/>
  <c r="X12382" i="3"/>
  <c r="Y12382" i="3" s="1"/>
  <c r="X12381" i="3"/>
  <c r="Y12381" i="3" s="1"/>
  <c r="X12380" i="3"/>
  <c r="Y12380" i="3" s="1"/>
  <c r="X12379" i="3"/>
  <c r="Y12379" i="3" s="1"/>
  <c r="X12378" i="3"/>
  <c r="Y12378" i="3" s="1"/>
  <c r="X12377" i="3"/>
  <c r="Y12377" i="3" s="1"/>
  <c r="X12376" i="3"/>
  <c r="Y12376" i="3" s="1"/>
  <c r="X12375" i="3"/>
  <c r="Y12375" i="3" s="1"/>
  <c r="X12374" i="3"/>
  <c r="Y12374" i="3" s="1"/>
  <c r="X12373" i="3"/>
  <c r="Y12373" i="3" s="1"/>
  <c r="X12372" i="3"/>
  <c r="Y12372" i="3" s="1"/>
  <c r="X12371" i="3"/>
  <c r="Y12371" i="3" s="1"/>
  <c r="X12370" i="3"/>
  <c r="Y12370" i="3" s="1"/>
  <c r="X12369" i="3"/>
  <c r="Y12369" i="3" s="1"/>
  <c r="X12368" i="3"/>
  <c r="Y12368" i="3" s="1"/>
  <c r="X12367" i="3"/>
  <c r="Y12367" i="3" s="1"/>
  <c r="X12366" i="3"/>
  <c r="Y12366" i="3" s="1"/>
  <c r="X12365" i="3"/>
  <c r="Y12365" i="3" s="1"/>
  <c r="X12364" i="3"/>
  <c r="Y12364" i="3" s="1"/>
  <c r="X12363" i="3"/>
  <c r="Y12363" i="3" s="1"/>
  <c r="X12362" i="3"/>
  <c r="Y12362" i="3" s="1"/>
  <c r="X12361" i="3"/>
  <c r="Y12361" i="3" s="1"/>
  <c r="X12360" i="3"/>
  <c r="Y12360" i="3" s="1"/>
  <c r="X12359" i="3"/>
  <c r="Y12359" i="3" s="1"/>
  <c r="X12358" i="3"/>
  <c r="Y12358" i="3" s="1"/>
  <c r="X12357" i="3"/>
  <c r="Y12357" i="3" s="1"/>
  <c r="X12356" i="3"/>
  <c r="Y12356" i="3" s="1"/>
  <c r="X12355" i="3"/>
  <c r="Y12355" i="3" s="1"/>
  <c r="X12354" i="3"/>
  <c r="Y12354" i="3" s="1"/>
  <c r="X12353" i="3"/>
  <c r="Y12353" i="3" s="1"/>
  <c r="X12352" i="3"/>
  <c r="Y12352" i="3" s="1"/>
  <c r="X12351" i="3"/>
  <c r="Y12351" i="3" s="1"/>
  <c r="X12350" i="3"/>
  <c r="Y12350" i="3" s="1"/>
  <c r="Y12349" i="3"/>
  <c r="X12349" i="3"/>
  <c r="X12348" i="3"/>
  <c r="Y12348" i="3" s="1"/>
  <c r="X12347" i="3"/>
  <c r="Y12347" i="3" s="1"/>
  <c r="X12346" i="3"/>
  <c r="Y12346" i="3" s="1"/>
  <c r="X12345" i="3"/>
  <c r="Y12345" i="3" s="1"/>
  <c r="X12344" i="3"/>
  <c r="Y12344" i="3" s="1"/>
  <c r="X12343" i="3"/>
  <c r="Y12343" i="3" s="1"/>
  <c r="X12342" i="3"/>
  <c r="Y12342" i="3" s="1"/>
  <c r="X12341" i="3"/>
  <c r="Y12341" i="3" s="1"/>
  <c r="X12340" i="3"/>
  <c r="Y12340" i="3" s="1"/>
  <c r="X12339" i="3"/>
  <c r="Y12339" i="3" s="1"/>
  <c r="X12338" i="3"/>
  <c r="Y12338" i="3" s="1"/>
  <c r="X12337" i="3"/>
  <c r="Y12337" i="3" s="1"/>
  <c r="X12336" i="3"/>
  <c r="Y12336" i="3" s="1"/>
  <c r="X12335" i="3"/>
  <c r="Y12335" i="3" s="1"/>
  <c r="X12334" i="3"/>
  <c r="Y12334" i="3" s="1"/>
  <c r="X12333" i="3"/>
  <c r="Y12333" i="3" s="1"/>
  <c r="X12332" i="3"/>
  <c r="Y12332" i="3" s="1"/>
  <c r="X12331" i="3"/>
  <c r="Y12331" i="3" s="1"/>
  <c r="X12330" i="3"/>
  <c r="Y12330" i="3" s="1"/>
  <c r="X12329" i="3"/>
  <c r="Y12329" i="3" s="1"/>
  <c r="X12328" i="3"/>
  <c r="Y12328" i="3" s="1"/>
  <c r="X12327" i="3"/>
  <c r="Y12327" i="3" s="1"/>
  <c r="X12326" i="3"/>
  <c r="Y12326" i="3" s="1"/>
  <c r="X12325" i="3"/>
  <c r="Y12325" i="3" s="1"/>
  <c r="X12324" i="3"/>
  <c r="Y12324" i="3" s="1"/>
  <c r="X12323" i="3"/>
  <c r="Y12323" i="3" s="1"/>
  <c r="X12322" i="3"/>
  <c r="Y12322" i="3" s="1"/>
  <c r="X12321" i="3"/>
  <c r="Y12321" i="3" s="1"/>
  <c r="X12320" i="3"/>
  <c r="Y12320" i="3" s="1"/>
  <c r="X12319" i="3"/>
  <c r="Y12319" i="3" s="1"/>
  <c r="X12318" i="3"/>
  <c r="Y12318" i="3" s="1"/>
  <c r="X12317" i="3"/>
  <c r="Y12317" i="3" s="1"/>
  <c r="X12316" i="3"/>
  <c r="Y12316" i="3" s="1"/>
  <c r="X12315" i="3"/>
  <c r="Y12315" i="3" s="1"/>
  <c r="X12314" i="3"/>
  <c r="Y12314" i="3" s="1"/>
  <c r="X12313" i="3"/>
  <c r="Y12313" i="3" s="1"/>
  <c r="X12312" i="3"/>
  <c r="Y12312" i="3" s="1"/>
  <c r="X12311" i="3"/>
  <c r="Y12311" i="3" s="1"/>
  <c r="X12310" i="3"/>
  <c r="Y12310" i="3" s="1"/>
  <c r="X12309" i="3"/>
  <c r="Y12309" i="3" s="1"/>
  <c r="X12308" i="3"/>
  <c r="Y12308" i="3" s="1"/>
  <c r="X12307" i="3"/>
  <c r="Y12307" i="3" s="1"/>
  <c r="X12306" i="3"/>
  <c r="Y12306" i="3" s="1"/>
  <c r="X12305" i="3"/>
  <c r="Y12305" i="3" s="1"/>
  <c r="X12304" i="3"/>
  <c r="Y12304" i="3" s="1"/>
  <c r="X12303" i="3"/>
  <c r="Y12303" i="3" s="1"/>
  <c r="X12302" i="3"/>
  <c r="Y12302" i="3" s="1"/>
  <c r="X12301" i="3"/>
  <c r="Y12301" i="3" s="1"/>
  <c r="X12300" i="3"/>
  <c r="Y12300" i="3" s="1"/>
  <c r="X12299" i="3"/>
  <c r="Y12299" i="3" s="1"/>
  <c r="X12298" i="3"/>
  <c r="Y12298" i="3" s="1"/>
  <c r="X12297" i="3"/>
  <c r="Y12297" i="3" s="1"/>
  <c r="X12296" i="3"/>
  <c r="Y12296" i="3" s="1"/>
  <c r="X12295" i="3"/>
  <c r="Y12295" i="3" s="1"/>
  <c r="X12294" i="3"/>
  <c r="Y12294" i="3" s="1"/>
  <c r="X12293" i="3"/>
  <c r="Y12293" i="3" s="1"/>
  <c r="X12292" i="3"/>
  <c r="Y12292" i="3" s="1"/>
  <c r="X12291" i="3"/>
  <c r="Y12291" i="3" s="1"/>
  <c r="X12290" i="3"/>
  <c r="Y12290" i="3" s="1"/>
  <c r="X12289" i="3"/>
  <c r="Y12289" i="3" s="1"/>
  <c r="X12288" i="3"/>
  <c r="Y12288" i="3" s="1"/>
  <c r="X12287" i="3"/>
  <c r="Y12287" i="3" s="1"/>
  <c r="X12286" i="3"/>
  <c r="Y12286" i="3" s="1"/>
  <c r="X12285" i="3"/>
  <c r="Y12285" i="3" s="1"/>
  <c r="X12284" i="3"/>
  <c r="Y12284" i="3" s="1"/>
  <c r="X12283" i="3"/>
  <c r="Y12283" i="3" s="1"/>
  <c r="X12282" i="3"/>
  <c r="Y12282" i="3" s="1"/>
  <c r="X12281" i="3"/>
  <c r="Y12281" i="3" s="1"/>
  <c r="X12280" i="3"/>
  <c r="Y12280" i="3" s="1"/>
  <c r="X12279" i="3"/>
  <c r="Y12279" i="3" s="1"/>
  <c r="X12278" i="3"/>
  <c r="Y12278" i="3" s="1"/>
  <c r="X12277" i="3"/>
  <c r="Y12277" i="3" s="1"/>
  <c r="X12276" i="3"/>
  <c r="Y12276" i="3" s="1"/>
  <c r="X12275" i="3"/>
  <c r="Y12275" i="3" s="1"/>
  <c r="X12274" i="3"/>
  <c r="Y12274" i="3" s="1"/>
  <c r="X12273" i="3"/>
  <c r="Y12273" i="3" s="1"/>
  <c r="X12272" i="3"/>
  <c r="Y12272" i="3" s="1"/>
  <c r="X12271" i="3"/>
  <c r="Y12271" i="3" s="1"/>
  <c r="X12270" i="3"/>
  <c r="Y12270" i="3" s="1"/>
  <c r="X12269" i="3"/>
  <c r="Y12269" i="3" s="1"/>
  <c r="X12268" i="3"/>
  <c r="Y12268" i="3" s="1"/>
  <c r="X12267" i="3"/>
  <c r="Y12267" i="3" s="1"/>
  <c r="X12266" i="3"/>
  <c r="Y12266" i="3" s="1"/>
  <c r="X12265" i="3"/>
  <c r="Y12265" i="3" s="1"/>
  <c r="X12264" i="3"/>
  <c r="Y12264" i="3" s="1"/>
  <c r="X12263" i="3"/>
  <c r="Y12263" i="3" s="1"/>
  <c r="X12262" i="3"/>
  <c r="Y12262" i="3" s="1"/>
  <c r="X12261" i="3"/>
  <c r="Y12261" i="3" s="1"/>
  <c r="X12260" i="3"/>
  <c r="Y12260" i="3" s="1"/>
  <c r="X12259" i="3"/>
  <c r="Y12259" i="3" s="1"/>
  <c r="X12258" i="3"/>
  <c r="Y12258" i="3" s="1"/>
  <c r="X12257" i="3"/>
  <c r="Y12257" i="3" s="1"/>
  <c r="X12256" i="3"/>
  <c r="Y12256" i="3" s="1"/>
  <c r="X12255" i="3"/>
  <c r="Y12255" i="3" s="1"/>
  <c r="X12254" i="3"/>
  <c r="Y12254" i="3" s="1"/>
  <c r="X12253" i="3"/>
  <c r="Y12253" i="3" s="1"/>
  <c r="X12252" i="3"/>
  <c r="Y12252" i="3" s="1"/>
  <c r="X12251" i="3"/>
  <c r="Y12251" i="3" s="1"/>
  <c r="X12250" i="3"/>
  <c r="Y12250" i="3" s="1"/>
  <c r="X12249" i="3"/>
  <c r="Y12249" i="3" s="1"/>
  <c r="X12248" i="3"/>
  <c r="Y12248" i="3" s="1"/>
  <c r="X12247" i="3"/>
  <c r="Y12247" i="3" s="1"/>
  <c r="X12246" i="3"/>
  <c r="Y12246" i="3" s="1"/>
  <c r="X12245" i="3"/>
  <c r="Y12245" i="3" s="1"/>
  <c r="X12244" i="3"/>
  <c r="Y12244" i="3" s="1"/>
  <c r="X12243" i="3"/>
  <c r="Y12243" i="3" s="1"/>
  <c r="X12242" i="3"/>
  <c r="Y12242" i="3" s="1"/>
  <c r="X12241" i="3"/>
  <c r="Y12241" i="3" s="1"/>
  <c r="X12240" i="3"/>
  <c r="Y12240" i="3" s="1"/>
  <c r="X12239" i="3"/>
  <c r="Y12239" i="3" s="1"/>
  <c r="X12238" i="3"/>
  <c r="Y12238" i="3" s="1"/>
  <c r="X12237" i="3"/>
  <c r="Y12237" i="3" s="1"/>
  <c r="X12236" i="3"/>
  <c r="Y12236" i="3" s="1"/>
  <c r="X12235" i="3"/>
  <c r="Y12235" i="3" s="1"/>
  <c r="X12234" i="3"/>
  <c r="Y12234" i="3" s="1"/>
  <c r="X12233" i="3"/>
  <c r="Y12233" i="3" s="1"/>
  <c r="X12232" i="3"/>
  <c r="Y12232" i="3" s="1"/>
  <c r="X12231" i="3"/>
  <c r="Y12231" i="3" s="1"/>
  <c r="X12230" i="3"/>
  <c r="Y12230" i="3" s="1"/>
  <c r="X12229" i="3"/>
  <c r="Y12229" i="3" s="1"/>
  <c r="X12228" i="3"/>
  <c r="Y12228" i="3" s="1"/>
  <c r="X12227" i="3"/>
  <c r="Y12227" i="3" s="1"/>
  <c r="X12226" i="3"/>
  <c r="Y12226" i="3" s="1"/>
  <c r="X12225" i="3"/>
  <c r="Y12225" i="3" s="1"/>
  <c r="X12224" i="3"/>
  <c r="Y12224" i="3" s="1"/>
  <c r="X12223" i="3"/>
  <c r="Y12223" i="3" s="1"/>
  <c r="X12222" i="3"/>
  <c r="Y12222" i="3" s="1"/>
  <c r="X12221" i="3"/>
  <c r="Y12221" i="3" s="1"/>
  <c r="X12220" i="3"/>
  <c r="Y12220" i="3" s="1"/>
  <c r="X12219" i="3"/>
  <c r="Y12219" i="3" s="1"/>
  <c r="X12218" i="3"/>
  <c r="Y12218" i="3" s="1"/>
  <c r="X12217" i="3"/>
  <c r="Y12217" i="3" s="1"/>
  <c r="X12216" i="3"/>
  <c r="Y12216" i="3" s="1"/>
  <c r="X12215" i="3"/>
  <c r="Y12215" i="3" s="1"/>
  <c r="X12214" i="3"/>
  <c r="Y12214" i="3" s="1"/>
  <c r="X12213" i="3"/>
  <c r="Y12213" i="3" s="1"/>
  <c r="X12212" i="3"/>
  <c r="Y12212" i="3" s="1"/>
  <c r="X12211" i="3"/>
  <c r="Y12211" i="3" s="1"/>
  <c r="X12210" i="3"/>
  <c r="Y12210" i="3" s="1"/>
  <c r="X12209" i="3"/>
  <c r="Y12209" i="3" s="1"/>
  <c r="X12208" i="3"/>
  <c r="Y12208" i="3" s="1"/>
  <c r="X12207" i="3"/>
  <c r="Y12207" i="3" s="1"/>
  <c r="X12206" i="3"/>
  <c r="Y12206" i="3" s="1"/>
  <c r="X12205" i="3"/>
  <c r="Y12205" i="3" s="1"/>
  <c r="X12204" i="3"/>
  <c r="Y12204" i="3" s="1"/>
  <c r="X12203" i="3"/>
  <c r="Y12203" i="3" s="1"/>
  <c r="X12202" i="3"/>
  <c r="Y12202" i="3" s="1"/>
  <c r="X12201" i="3"/>
  <c r="Y12201" i="3" s="1"/>
  <c r="X12200" i="3"/>
  <c r="Y12200" i="3" s="1"/>
  <c r="X12199" i="3"/>
  <c r="Y12199" i="3" s="1"/>
  <c r="X12198" i="3"/>
  <c r="Y12198" i="3" s="1"/>
  <c r="X12197" i="3"/>
  <c r="Y12197" i="3" s="1"/>
  <c r="X12196" i="3"/>
  <c r="Y12196" i="3" s="1"/>
  <c r="X12195" i="3"/>
  <c r="Y12195" i="3" s="1"/>
  <c r="X12194" i="3"/>
  <c r="Y12194" i="3" s="1"/>
  <c r="X12193" i="3"/>
  <c r="Y12193" i="3" s="1"/>
  <c r="X12192" i="3"/>
  <c r="Y12192" i="3" s="1"/>
  <c r="X12191" i="3"/>
  <c r="Y12191" i="3" s="1"/>
  <c r="X12190" i="3"/>
  <c r="Y12190" i="3" s="1"/>
  <c r="X12189" i="3"/>
  <c r="Y12189" i="3" s="1"/>
  <c r="X12188" i="3"/>
  <c r="Y12188" i="3" s="1"/>
  <c r="X12187" i="3"/>
  <c r="Y12187" i="3" s="1"/>
  <c r="X12186" i="3"/>
  <c r="Y12186" i="3" s="1"/>
  <c r="X12185" i="3"/>
  <c r="Y12185" i="3" s="1"/>
  <c r="X12184" i="3"/>
  <c r="Y12184" i="3" s="1"/>
  <c r="X12183" i="3"/>
  <c r="Y12183" i="3" s="1"/>
  <c r="X12182" i="3"/>
  <c r="Y12182" i="3" s="1"/>
  <c r="X12181" i="3"/>
  <c r="Y12181" i="3" s="1"/>
  <c r="X12180" i="3"/>
  <c r="Y12180" i="3" s="1"/>
  <c r="X12179" i="3"/>
  <c r="Y12179" i="3" s="1"/>
  <c r="X12178" i="3"/>
  <c r="Y12178" i="3" s="1"/>
  <c r="X12177" i="3"/>
  <c r="Y12177" i="3" s="1"/>
  <c r="X12176" i="3"/>
  <c r="Y12176" i="3" s="1"/>
  <c r="X12175" i="3"/>
  <c r="Y12175" i="3" s="1"/>
  <c r="X12174" i="3"/>
  <c r="Y12174" i="3" s="1"/>
  <c r="X12173" i="3"/>
  <c r="Y12173" i="3" s="1"/>
  <c r="X12172" i="3"/>
  <c r="Y12172" i="3" s="1"/>
  <c r="X12171" i="3"/>
  <c r="Y12171" i="3" s="1"/>
  <c r="X12170" i="3"/>
  <c r="Y12170" i="3" s="1"/>
  <c r="X12169" i="3"/>
  <c r="Y12169" i="3" s="1"/>
  <c r="X12168" i="3"/>
  <c r="Y12168" i="3" s="1"/>
  <c r="X12167" i="3"/>
  <c r="Y12167" i="3" s="1"/>
  <c r="X12166" i="3"/>
  <c r="Y12166" i="3" s="1"/>
  <c r="X12165" i="3"/>
  <c r="Y12165" i="3" s="1"/>
  <c r="X12164" i="3"/>
  <c r="Y12164" i="3" s="1"/>
  <c r="X12163" i="3"/>
  <c r="Y12163" i="3" s="1"/>
  <c r="X12162" i="3"/>
  <c r="Y12162" i="3" s="1"/>
  <c r="X12161" i="3"/>
  <c r="Y12161" i="3" s="1"/>
  <c r="X12160" i="3"/>
  <c r="Y12160" i="3" s="1"/>
  <c r="X12159" i="3"/>
  <c r="Y12159" i="3" s="1"/>
  <c r="X12158" i="3"/>
  <c r="Y12158" i="3" s="1"/>
  <c r="X12157" i="3"/>
  <c r="Y12157" i="3" s="1"/>
  <c r="X12156" i="3"/>
  <c r="Y12156" i="3" s="1"/>
  <c r="X12155" i="3"/>
  <c r="Y12155" i="3" s="1"/>
  <c r="X12154" i="3"/>
  <c r="Y12154" i="3" s="1"/>
  <c r="X12153" i="3"/>
  <c r="Y12153" i="3" s="1"/>
  <c r="X12152" i="3"/>
  <c r="Y12152" i="3" s="1"/>
  <c r="X12151" i="3"/>
  <c r="Y12151" i="3" s="1"/>
  <c r="X12150" i="3"/>
  <c r="Y12150" i="3" s="1"/>
  <c r="X12149" i="3"/>
  <c r="Y12149" i="3" s="1"/>
  <c r="X12148" i="3"/>
  <c r="Y12148" i="3" s="1"/>
  <c r="X12147" i="3"/>
  <c r="Y12147" i="3" s="1"/>
  <c r="X12146" i="3"/>
  <c r="Y12146" i="3" s="1"/>
  <c r="X12145" i="3"/>
  <c r="Y12145" i="3" s="1"/>
  <c r="X12144" i="3"/>
  <c r="Y12144" i="3" s="1"/>
  <c r="X12143" i="3"/>
  <c r="Y12143" i="3" s="1"/>
  <c r="X12142" i="3"/>
  <c r="Y12142" i="3" s="1"/>
  <c r="X12141" i="3"/>
  <c r="Y12141" i="3" s="1"/>
  <c r="X12140" i="3"/>
  <c r="Y12140" i="3" s="1"/>
  <c r="X12139" i="3"/>
  <c r="Y12139" i="3" s="1"/>
  <c r="X12138" i="3"/>
  <c r="Y12138" i="3" s="1"/>
  <c r="X12137" i="3"/>
  <c r="Y12137" i="3" s="1"/>
  <c r="X12136" i="3"/>
  <c r="Y12136" i="3" s="1"/>
  <c r="X12135" i="3"/>
  <c r="Y12135" i="3" s="1"/>
  <c r="X12134" i="3"/>
  <c r="Y12134" i="3" s="1"/>
  <c r="X12133" i="3"/>
  <c r="Y12133" i="3" s="1"/>
  <c r="X12132" i="3"/>
  <c r="Y12132" i="3" s="1"/>
  <c r="X12131" i="3"/>
  <c r="Y12131" i="3" s="1"/>
  <c r="X12130" i="3"/>
  <c r="Y12130" i="3" s="1"/>
  <c r="X12129" i="3"/>
  <c r="Y12129" i="3" s="1"/>
  <c r="X12128" i="3"/>
  <c r="Y12128" i="3" s="1"/>
  <c r="X12127" i="3"/>
  <c r="Y12127" i="3" s="1"/>
  <c r="X12126" i="3"/>
  <c r="Y12126" i="3" s="1"/>
  <c r="X12125" i="3"/>
  <c r="Y12125" i="3" s="1"/>
  <c r="X12124" i="3"/>
  <c r="Y12124" i="3" s="1"/>
  <c r="X12123" i="3"/>
  <c r="Y12123" i="3" s="1"/>
  <c r="X12122" i="3"/>
  <c r="Y12122" i="3" s="1"/>
  <c r="X12121" i="3"/>
  <c r="Y12121" i="3" s="1"/>
  <c r="X12120" i="3"/>
  <c r="Y12120" i="3" s="1"/>
  <c r="X12119" i="3"/>
  <c r="Y12119" i="3" s="1"/>
  <c r="X12118" i="3"/>
  <c r="Y12118" i="3" s="1"/>
  <c r="X12117" i="3"/>
  <c r="Y12117" i="3" s="1"/>
  <c r="X12116" i="3"/>
  <c r="Y12116" i="3" s="1"/>
  <c r="X12115" i="3"/>
  <c r="Y12115" i="3" s="1"/>
  <c r="X12114" i="3"/>
  <c r="Y12114" i="3" s="1"/>
  <c r="X12113" i="3"/>
  <c r="Y12113" i="3" s="1"/>
  <c r="X12112" i="3"/>
  <c r="Y12112" i="3" s="1"/>
  <c r="X12111" i="3"/>
  <c r="Y12111" i="3" s="1"/>
  <c r="X12110" i="3"/>
  <c r="Y12110" i="3" s="1"/>
  <c r="X12109" i="3"/>
  <c r="Y12109" i="3" s="1"/>
  <c r="X12108" i="3"/>
  <c r="Y12108" i="3" s="1"/>
  <c r="X12107" i="3"/>
  <c r="Y12107" i="3" s="1"/>
  <c r="X12106" i="3"/>
  <c r="Y12106" i="3" s="1"/>
  <c r="X12105" i="3"/>
  <c r="Y12105" i="3" s="1"/>
  <c r="X12104" i="3"/>
  <c r="Y12104" i="3" s="1"/>
  <c r="X12103" i="3"/>
  <c r="Y12103" i="3" s="1"/>
  <c r="X12102" i="3"/>
  <c r="Y12102" i="3" s="1"/>
  <c r="X12101" i="3"/>
  <c r="Y12101" i="3" s="1"/>
  <c r="X12100" i="3"/>
  <c r="Y12100" i="3" s="1"/>
  <c r="X12099" i="3"/>
  <c r="Y12099" i="3" s="1"/>
  <c r="X12098" i="3"/>
  <c r="Y12098" i="3" s="1"/>
  <c r="X12097" i="3"/>
  <c r="Y12097" i="3" s="1"/>
  <c r="X12096" i="3"/>
  <c r="Y12096" i="3" s="1"/>
  <c r="X12095" i="3"/>
  <c r="Y12095" i="3" s="1"/>
  <c r="X12094" i="3"/>
  <c r="Y12094" i="3" s="1"/>
  <c r="X12093" i="3"/>
  <c r="Y12093" i="3" s="1"/>
  <c r="X12092" i="3"/>
  <c r="Y12092" i="3" s="1"/>
  <c r="X12091" i="3"/>
  <c r="Y12091" i="3" s="1"/>
  <c r="X12090" i="3"/>
  <c r="Y12090" i="3" s="1"/>
  <c r="X12089" i="3"/>
  <c r="Y12089" i="3" s="1"/>
  <c r="X12088" i="3"/>
  <c r="Y12088" i="3" s="1"/>
  <c r="X12087" i="3"/>
  <c r="Y12087" i="3" s="1"/>
  <c r="X12086" i="3"/>
  <c r="Y12086" i="3" s="1"/>
  <c r="X12085" i="3"/>
  <c r="Y12085" i="3" s="1"/>
  <c r="X12084" i="3"/>
  <c r="Y12084" i="3" s="1"/>
  <c r="X12083" i="3"/>
  <c r="Y12083" i="3" s="1"/>
  <c r="X12082" i="3"/>
  <c r="Y12082" i="3" s="1"/>
  <c r="X12081" i="3"/>
  <c r="Y12081" i="3" s="1"/>
  <c r="X12080" i="3"/>
  <c r="Y12080" i="3" s="1"/>
  <c r="X12079" i="3"/>
  <c r="Y12079" i="3" s="1"/>
  <c r="X12078" i="3"/>
  <c r="Y12078" i="3" s="1"/>
  <c r="X12077" i="3"/>
  <c r="Y12077" i="3" s="1"/>
  <c r="X12076" i="3"/>
  <c r="Y12076" i="3" s="1"/>
  <c r="X12075" i="3"/>
  <c r="Y12075" i="3" s="1"/>
  <c r="X12074" i="3"/>
  <c r="Y12074" i="3" s="1"/>
  <c r="X12073" i="3"/>
  <c r="Y12073" i="3" s="1"/>
  <c r="X12072" i="3"/>
  <c r="Y12072" i="3" s="1"/>
  <c r="X12071" i="3"/>
  <c r="Y12071" i="3" s="1"/>
  <c r="X12070" i="3"/>
  <c r="Y12070" i="3" s="1"/>
  <c r="X12069" i="3"/>
  <c r="Y12069" i="3" s="1"/>
  <c r="X12068" i="3"/>
  <c r="Y12068" i="3" s="1"/>
  <c r="X12067" i="3"/>
  <c r="Y12067" i="3" s="1"/>
  <c r="X12066" i="3"/>
  <c r="Y12066" i="3" s="1"/>
  <c r="X12065" i="3"/>
  <c r="Y12065" i="3" s="1"/>
  <c r="X12064" i="3"/>
  <c r="Y12064" i="3" s="1"/>
  <c r="X12063" i="3"/>
  <c r="Y12063" i="3" s="1"/>
  <c r="X12062" i="3"/>
  <c r="Y12062" i="3" s="1"/>
  <c r="X12061" i="3"/>
  <c r="Y12061" i="3" s="1"/>
  <c r="X12060" i="3"/>
  <c r="Y12060" i="3" s="1"/>
  <c r="X12059" i="3"/>
  <c r="Y12059" i="3" s="1"/>
  <c r="X12058" i="3"/>
  <c r="Y12058" i="3" s="1"/>
  <c r="X12057" i="3"/>
  <c r="Y12057" i="3" s="1"/>
  <c r="X12056" i="3"/>
  <c r="Y12056" i="3" s="1"/>
  <c r="X12055" i="3"/>
  <c r="Y12055" i="3" s="1"/>
  <c r="Y12054" i="3"/>
  <c r="X12054" i="3"/>
  <c r="X12053" i="3"/>
  <c r="Y12053" i="3" s="1"/>
  <c r="X12052" i="3"/>
  <c r="Y12052" i="3" s="1"/>
  <c r="X12051" i="3"/>
  <c r="Y12051" i="3" s="1"/>
  <c r="X12050" i="3"/>
  <c r="Y12050" i="3" s="1"/>
  <c r="X12049" i="3"/>
  <c r="Y12049" i="3" s="1"/>
  <c r="X12048" i="3"/>
  <c r="Y12048" i="3" s="1"/>
  <c r="X12047" i="3"/>
  <c r="Y12047" i="3" s="1"/>
  <c r="X12046" i="3"/>
  <c r="Y12046" i="3" s="1"/>
  <c r="X12045" i="3"/>
  <c r="Y12045" i="3" s="1"/>
  <c r="X12044" i="3"/>
  <c r="Y12044" i="3" s="1"/>
  <c r="X12043" i="3"/>
  <c r="Y12043" i="3" s="1"/>
  <c r="X12042" i="3"/>
  <c r="Y12042" i="3" s="1"/>
  <c r="X12041" i="3"/>
  <c r="Y12041" i="3" s="1"/>
  <c r="X12040" i="3"/>
  <c r="Y12040" i="3" s="1"/>
  <c r="X12039" i="3"/>
  <c r="Y12039" i="3" s="1"/>
  <c r="X12038" i="3"/>
  <c r="Y12038" i="3" s="1"/>
  <c r="X12037" i="3"/>
  <c r="Y12037" i="3" s="1"/>
  <c r="X12036" i="3"/>
  <c r="Y12036" i="3" s="1"/>
  <c r="X12035" i="3"/>
  <c r="Y12035" i="3" s="1"/>
  <c r="X12034" i="3"/>
  <c r="Y12034" i="3" s="1"/>
  <c r="X12033" i="3"/>
  <c r="Y12033" i="3" s="1"/>
  <c r="X12032" i="3"/>
  <c r="Y12032" i="3" s="1"/>
  <c r="X12031" i="3"/>
  <c r="Y12031" i="3" s="1"/>
  <c r="X12030" i="3"/>
  <c r="Y12030" i="3" s="1"/>
  <c r="X12029" i="3"/>
  <c r="Y12029" i="3" s="1"/>
  <c r="X12028" i="3"/>
  <c r="Y12028" i="3" s="1"/>
  <c r="X12027" i="3"/>
  <c r="Y12027" i="3" s="1"/>
  <c r="X12026" i="3"/>
  <c r="Y12026" i="3" s="1"/>
  <c r="X12025" i="3"/>
  <c r="Y12025" i="3" s="1"/>
  <c r="X12024" i="3"/>
  <c r="Y12024" i="3" s="1"/>
  <c r="X12023" i="3"/>
  <c r="Y12023" i="3" s="1"/>
  <c r="X12022" i="3"/>
  <c r="Y12022" i="3" s="1"/>
  <c r="X12021" i="3"/>
  <c r="Y12021" i="3" s="1"/>
  <c r="X12020" i="3"/>
  <c r="Y12020" i="3" s="1"/>
  <c r="X12019" i="3"/>
  <c r="Y12019" i="3" s="1"/>
  <c r="X12018" i="3"/>
  <c r="Y12018" i="3" s="1"/>
  <c r="X12017" i="3"/>
  <c r="Y12017" i="3" s="1"/>
  <c r="X12016" i="3"/>
  <c r="Y12016" i="3" s="1"/>
  <c r="X12015" i="3"/>
  <c r="Y12015" i="3" s="1"/>
  <c r="X12014" i="3"/>
  <c r="Y12014" i="3" s="1"/>
  <c r="X12013" i="3"/>
  <c r="Y12013" i="3" s="1"/>
  <c r="X12012" i="3"/>
  <c r="Y12012" i="3" s="1"/>
  <c r="X12011" i="3"/>
  <c r="Y12011" i="3" s="1"/>
  <c r="X12010" i="3"/>
  <c r="Y12010" i="3" s="1"/>
  <c r="X12009" i="3"/>
  <c r="Y12009" i="3" s="1"/>
  <c r="X12008" i="3"/>
  <c r="Y12008" i="3" s="1"/>
  <c r="X12007" i="3"/>
  <c r="Y12007" i="3" s="1"/>
  <c r="X12006" i="3"/>
  <c r="Y12006" i="3" s="1"/>
  <c r="X12005" i="3"/>
  <c r="Y12005" i="3" s="1"/>
  <c r="X12004" i="3"/>
  <c r="Y12004" i="3" s="1"/>
  <c r="X12003" i="3"/>
  <c r="Y12003" i="3" s="1"/>
  <c r="X12002" i="3"/>
  <c r="Y12002" i="3" s="1"/>
  <c r="X12001" i="3"/>
  <c r="Y12001" i="3" s="1"/>
  <c r="X12000" i="3"/>
  <c r="Y12000" i="3" s="1"/>
  <c r="X11999" i="3"/>
  <c r="Y11999" i="3" s="1"/>
  <c r="X11998" i="3"/>
  <c r="Y11998" i="3" s="1"/>
  <c r="X11997" i="3"/>
  <c r="Y11997" i="3" s="1"/>
  <c r="X11996" i="3"/>
  <c r="Y11996" i="3" s="1"/>
  <c r="X11995" i="3"/>
  <c r="Y11995" i="3" s="1"/>
  <c r="X11994" i="3"/>
  <c r="Y11994" i="3" s="1"/>
  <c r="X11993" i="3"/>
  <c r="Y11993" i="3" s="1"/>
  <c r="X11992" i="3"/>
  <c r="Y11992" i="3" s="1"/>
  <c r="X11991" i="3"/>
  <c r="Y11991" i="3" s="1"/>
  <c r="X11990" i="3"/>
  <c r="Y11990" i="3" s="1"/>
  <c r="X11989" i="3"/>
  <c r="Y11989" i="3" s="1"/>
  <c r="X11988" i="3"/>
  <c r="Y11988" i="3" s="1"/>
  <c r="X11987" i="3"/>
  <c r="Y11987" i="3" s="1"/>
  <c r="X11986" i="3"/>
  <c r="Y11986" i="3" s="1"/>
  <c r="X11985" i="3"/>
  <c r="Y11985" i="3" s="1"/>
  <c r="X11984" i="3"/>
  <c r="Y11984" i="3" s="1"/>
  <c r="X11983" i="3"/>
  <c r="Y11983" i="3" s="1"/>
  <c r="X11982" i="3"/>
  <c r="Y11982" i="3" s="1"/>
  <c r="X11981" i="3"/>
  <c r="Y11981" i="3" s="1"/>
  <c r="X11980" i="3"/>
  <c r="Y11980" i="3" s="1"/>
  <c r="X11979" i="3"/>
  <c r="Y11979" i="3" s="1"/>
  <c r="X11978" i="3"/>
  <c r="Y11978" i="3" s="1"/>
  <c r="X11977" i="3"/>
  <c r="Y11977" i="3" s="1"/>
  <c r="X11976" i="3"/>
  <c r="Y11976" i="3" s="1"/>
  <c r="X11975" i="3"/>
  <c r="Y11975" i="3" s="1"/>
  <c r="X11974" i="3"/>
  <c r="Y11974" i="3" s="1"/>
  <c r="Y11973" i="3"/>
  <c r="X11973" i="3"/>
  <c r="X11972" i="3"/>
  <c r="Y11972" i="3" s="1"/>
  <c r="X11971" i="3"/>
  <c r="Y11971" i="3" s="1"/>
  <c r="X11970" i="3"/>
  <c r="Y11970" i="3" s="1"/>
  <c r="X11969" i="3"/>
  <c r="Y11969" i="3" s="1"/>
  <c r="X11968" i="3"/>
  <c r="Y11968" i="3" s="1"/>
  <c r="X11967" i="3"/>
  <c r="Y11967" i="3" s="1"/>
  <c r="X11966" i="3"/>
  <c r="Y11966" i="3" s="1"/>
  <c r="X11965" i="3"/>
  <c r="Y11965" i="3" s="1"/>
  <c r="X11964" i="3"/>
  <c r="Y11964" i="3" s="1"/>
  <c r="X11963" i="3"/>
  <c r="Y11963" i="3" s="1"/>
  <c r="X11962" i="3"/>
  <c r="Y11962" i="3" s="1"/>
  <c r="X11961" i="3"/>
  <c r="Y11961" i="3" s="1"/>
  <c r="X11960" i="3"/>
  <c r="Y11960" i="3" s="1"/>
  <c r="X11959" i="3"/>
  <c r="Y11959" i="3" s="1"/>
  <c r="X11958" i="3"/>
  <c r="Y11958" i="3" s="1"/>
  <c r="X11957" i="3"/>
  <c r="Y11957" i="3" s="1"/>
  <c r="X11956" i="3"/>
  <c r="Y11956" i="3" s="1"/>
  <c r="X11955" i="3"/>
  <c r="Y11955" i="3" s="1"/>
  <c r="X11954" i="3"/>
  <c r="Y11954" i="3" s="1"/>
  <c r="X11953" i="3"/>
  <c r="Y11953" i="3" s="1"/>
  <c r="X11952" i="3"/>
  <c r="Y11952" i="3" s="1"/>
  <c r="X11951" i="3"/>
  <c r="Y11951" i="3" s="1"/>
  <c r="X11950" i="3"/>
  <c r="Y11950" i="3" s="1"/>
  <c r="Y11949" i="3"/>
  <c r="X11949" i="3"/>
  <c r="X11948" i="3"/>
  <c r="Y11948" i="3" s="1"/>
  <c r="Y11947" i="3"/>
  <c r="X11947" i="3"/>
  <c r="X11946" i="3"/>
  <c r="Y11946" i="3" s="1"/>
  <c r="X11945" i="3"/>
  <c r="Y11945" i="3" s="1"/>
  <c r="X11944" i="3"/>
  <c r="Y11944" i="3" s="1"/>
  <c r="X11943" i="3"/>
  <c r="Y11943" i="3" s="1"/>
  <c r="X11942" i="3"/>
  <c r="Y11942" i="3" s="1"/>
  <c r="X11941" i="3"/>
  <c r="Y11941" i="3" s="1"/>
  <c r="X11940" i="3"/>
  <c r="Y11940" i="3" s="1"/>
  <c r="X11939" i="3"/>
  <c r="Y11939" i="3" s="1"/>
  <c r="X11938" i="3"/>
  <c r="Y11938" i="3" s="1"/>
  <c r="X11937" i="3"/>
  <c r="Y11937" i="3" s="1"/>
  <c r="X11936" i="3"/>
  <c r="Y11936" i="3" s="1"/>
  <c r="X11935" i="3"/>
  <c r="Y11935" i="3" s="1"/>
  <c r="X11934" i="3"/>
  <c r="Y11934" i="3" s="1"/>
  <c r="Y11933" i="3"/>
  <c r="X11933" i="3"/>
  <c r="X11932" i="3"/>
  <c r="Y11932" i="3" s="1"/>
  <c r="X11931" i="3"/>
  <c r="Y11931" i="3" s="1"/>
  <c r="X11930" i="3"/>
  <c r="Y11930" i="3" s="1"/>
  <c r="X11929" i="3"/>
  <c r="Y11929" i="3" s="1"/>
  <c r="X11928" i="3"/>
  <c r="Y11928" i="3" s="1"/>
  <c r="X11927" i="3"/>
  <c r="Y11927" i="3" s="1"/>
  <c r="X11926" i="3"/>
  <c r="Y11926" i="3" s="1"/>
  <c r="X11925" i="3"/>
  <c r="Y11925" i="3" s="1"/>
  <c r="X11924" i="3"/>
  <c r="Y11924" i="3" s="1"/>
  <c r="X11923" i="3"/>
  <c r="Y11923" i="3" s="1"/>
  <c r="X11922" i="3"/>
  <c r="Y11922" i="3" s="1"/>
  <c r="X11921" i="3"/>
  <c r="Y11921" i="3" s="1"/>
  <c r="X11920" i="3"/>
  <c r="Y11920" i="3" s="1"/>
  <c r="X11919" i="3"/>
  <c r="Y11919" i="3" s="1"/>
  <c r="X11918" i="3"/>
  <c r="Y11918" i="3" s="1"/>
  <c r="X11917" i="3"/>
  <c r="Y11917" i="3" s="1"/>
  <c r="X11916" i="3"/>
  <c r="Y11916" i="3" s="1"/>
  <c r="X11915" i="3"/>
  <c r="Y11915" i="3" s="1"/>
  <c r="X11914" i="3"/>
  <c r="Y11914" i="3" s="1"/>
  <c r="X11913" i="3"/>
  <c r="Y11913" i="3" s="1"/>
  <c r="X11912" i="3"/>
  <c r="Y11912" i="3" s="1"/>
  <c r="X11911" i="3"/>
  <c r="Y11911" i="3" s="1"/>
  <c r="X11910" i="3"/>
  <c r="Y11910" i="3" s="1"/>
  <c r="X11909" i="3"/>
  <c r="Y11909" i="3" s="1"/>
  <c r="X11908" i="3"/>
  <c r="Y11908" i="3" s="1"/>
  <c r="X11907" i="3"/>
  <c r="Y11907" i="3" s="1"/>
  <c r="X11906" i="3"/>
  <c r="Y11906" i="3" s="1"/>
  <c r="X11905" i="3"/>
  <c r="Y11905" i="3" s="1"/>
  <c r="X11904" i="3"/>
  <c r="Y11904" i="3" s="1"/>
  <c r="Y11903" i="3"/>
  <c r="X11903" i="3"/>
  <c r="X11902" i="3"/>
  <c r="Y11902" i="3" s="1"/>
  <c r="X11901" i="3"/>
  <c r="Y11901" i="3" s="1"/>
  <c r="X11900" i="3"/>
  <c r="Y11900" i="3" s="1"/>
  <c r="X11899" i="3"/>
  <c r="Y11899" i="3" s="1"/>
  <c r="X11898" i="3"/>
  <c r="Y11898" i="3" s="1"/>
  <c r="X11897" i="3"/>
  <c r="Y11897" i="3" s="1"/>
  <c r="X11896" i="3"/>
  <c r="Y11896" i="3" s="1"/>
  <c r="X11895" i="3"/>
  <c r="Y11895" i="3" s="1"/>
  <c r="X11894" i="3"/>
  <c r="Y11894" i="3" s="1"/>
  <c r="X11893" i="3"/>
  <c r="Y11893" i="3" s="1"/>
  <c r="X11892" i="3"/>
  <c r="Y11892" i="3" s="1"/>
  <c r="X11891" i="3"/>
  <c r="Y11891" i="3" s="1"/>
  <c r="X11890" i="3"/>
  <c r="Y11890" i="3" s="1"/>
  <c r="X11889" i="3"/>
  <c r="Y11889" i="3" s="1"/>
  <c r="X11888" i="3"/>
  <c r="Y11888" i="3" s="1"/>
  <c r="X11887" i="3"/>
  <c r="Y11887" i="3" s="1"/>
  <c r="X11886" i="3"/>
  <c r="Y11886" i="3" s="1"/>
  <c r="X11885" i="3"/>
  <c r="Y11885" i="3" s="1"/>
  <c r="X11884" i="3"/>
  <c r="Y11884" i="3" s="1"/>
  <c r="X11883" i="3"/>
  <c r="Y11883" i="3" s="1"/>
  <c r="X11882" i="3"/>
  <c r="Y11882" i="3" s="1"/>
  <c r="X11881" i="3"/>
  <c r="Y11881" i="3" s="1"/>
  <c r="X11880" i="3"/>
  <c r="Y11880" i="3" s="1"/>
  <c r="X11879" i="3"/>
  <c r="Y11879" i="3" s="1"/>
  <c r="X11878" i="3"/>
  <c r="Y11878" i="3" s="1"/>
  <c r="X11877" i="3"/>
  <c r="Y11877" i="3" s="1"/>
  <c r="X11876" i="3"/>
  <c r="Y11876" i="3" s="1"/>
  <c r="X11875" i="3"/>
  <c r="Y11875" i="3" s="1"/>
  <c r="X11874" i="3"/>
  <c r="Y11874" i="3" s="1"/>
  <c r="X11873" i="3"/>
  <c r="Y11873" i="3" s="1"/>
  <c r="X11872" i="3"/>
  <c r="Y11872" i="3" s="1"/>
  <c r="X11871" i="3"/>
  <c r="Y11871" i="3" s="1"/>
  <c r="X11870" i="3"/>
  <c r="Y11870" i="3" s="1"/>
  <c r="X11869" i="3"/>
  <c r="Y11869" i="3" s="1"/>
  <c r="X11868" i="3"/>
  <c r="Y11868" i="3" s="1"/>
  <c r="X11867" i="3"/>
  <c r="Y11867" i="3" s="1"/>
  <c r="X11866" i="3"/>
  <c r="Y11866" i="3" s="1"/>
  <c r="Y11865" i="3"/>
  <c r="X11865" i="3"/>
  <c r="X11864" i="3"/>
  <c r="Y11864" i="3" s="1"/>
  <c r="X11863" i="3"/>
  <c r="Y11863" i="3" s="1"/>
  <c r="X11862" i="3"/>
  <c r="Y11862" i="3" s="1"/>
  <c r="X11861" i="3"/>
  <c r="Y11861" i="3" s="1"/>
  <c r="X11860" i="3"/>
  <c r="Y11860" i="3" s="1"/>
  <c r="X11859" i="3"/>
  <c r="Y11859" i="3" s="1"/>
  <c r="X11858" i="3"/>
  <c r="Y11858" i="3" s="1"/>
  <c r="X11857" i="3"/>
  <c r="Y11857" i="3" s="1"/>
  <c r="X11856" i="3"/>
  <c r="Y11856" i="3" s="1"/>
  <c r="X11855" i="3"/>
  <c r="Y11855" i="3" s="1"/>
  <c r="X11854" i="3"/>
  <c r="Y11854" i="3" s="1"/>
  <c r="X11853" i="3"/>
  <c r="Y11853" i="3" s="1"/>
  <c r="X11852" i="3"/>
  <c r="Y11852" i="3" s="1"/>
  <c r="X11851" i="3"/>
  <c r="Y11851" i="3" s="1"/>
  <c r="X11850" i="3"/>
  <c r="Y11850" i="3" s="1"/>
  <c r="X11849" i="3"/>
  <c r="Y11849" i="3" s="1"/>
  <c r="X11848" i="3"/>
  <c r="Y11848" i="3" s="1"/>
  <c r="X11847" i="3"/>
  <c r="Y11847" i="3" s="1"/>
  <c r="X11846" i="3"/>
  <c r="Y11846" i="3" s="1"/>
  <c r="X11845" i="3"/>
  <c r="Y11845" i="3" s="1"/>
  <c r="X11844" i="3"/>
  <c r="Y11844" i="3" s="1"/>
  <c r="X11843" i="3"/>
  <c r="Y11843" i="3" s="1"/>
  <c r="X11842" i="3"/>
  <c r="Y11842" i="3" s="1"/>
  <c r="X11841" i="3"/>
  <c r="Y11841" i="3" s="1"/>
  <c r="X11840" i="3"/>
  <c r="Y11840" i="3" s="1"/>
  <c r="X11839" i="3"/>
  <c r="Y11839" i="3" s="1"/>
  <c r="X11838" i="3"/>
  <c r="Y11838" i="3" s="1"/>
  <c r="X11837" i="3"/>
  <c r="Y11837" i="3" s="1"/>
  <c r="X11836" i="3"/>
  <c r="Y11836" i="3" s="1"/>
  <c r="X11835" i="3"/>
  <c r="Y11835" i="3" s="1"/>
  <c r="X11834" i="3"/>
  <c r="Y11834" i="3" s="1"/>
  <c r="X11833" i="3"/>
  <c r="Y11833" i="3" s="1"/>
  <c r="X11832" i="3"/>
  <c r="Y11832" i="3" s="1"/>
  <c r="X11831" i="3"/>
  <c r="Y11831" i="3" s="1"/>
  <c r="X11830" i="3"/>
  <c r="Y11830" i="3" s="1"/>
  <c r="X11829" i="3"/>
  <c r="Y11829" i="3" s="1"/>
  <c r="X11828" i="3"/>
  <c r="Y11828" i="3" s="1"/>
  <c r="X11827" i="3"/>
  <c r="Y11827" i="3" s="1"/>
  <c r="X11826" i="3"/>
  <c r="Y11826" i="3" s="1"/>
  <c r="X11825" i="3"/>
  <c r="Y11825" i="3" s="1"/>
  <c r="X11824" i="3"/>
  <c r="Y11824" i="3" s="1"/>
  <c r="X11823" i="3"/>
  <c r="Y11823" i="3" s="1"/>
  <c r="X11822" i="3"/>
  <c r="Y11822" i="3" s="1"/>
  <c r="X11821" i="3"/>
  <c r="Y11821" i="3" s="1"/>
  <c r="X11820" i="3"/>
  <c r="Y11820" i="3" s="1"/>
  <c r="Y11819" i="3"/>
  <c r="X11819" i="3"/>
  <c r="X11818" i="3"/>
  <c r="Y11818" i="3" s="1"/>
  <c r="X11817" i="3"/>
  <c r="Y11817" i="3" s="1"/>
  <c r="X11816" i="3"/>
  <c r="Y11816" i="3" s="1"/>
  <c r="X11815" i="3"/>
  <c r="Y11815" i="3" s="1"/>
  <c r="X11814" i="3"/>
  <c r="Y11814" i="3" s="1"/>
  <c r="X11813" i="3"/>
  <c r="Y11813" i="3" s="1"/>
  <c r="X11812" i="3"/>
  <c r="Y11812" i="3" s="1"/>
  <c r="X11811" i="3"/>
  <c r="Y11811" i="3" s="1"/>
  <c r="X11810" i="3"/>
  <c r="Y11810" i="3" s="1"/>
  <c r="X11809" i="3"/>
  <c r="Y11809" i="3" s="1"/>
  <c r="X11808" i="3"/>
  <c r="Y11808" i="3" s="1"/>
  <c r="X11807" i="3"/>
  <c r="Y11807" i="3" s="1"/>
  <c r="X11806" i="3"/>
  <c r="Y11806" i="3" s="1"/>
  <c r="X11805" i="3"/>
  <c r="Y11805" i="3" s="1"/>
  <c r="X11804" i="3"/>
  <c r="Y11804" i="3" s="1"/>
  <c r="X11803" i="3"/>
  <c r="Y11803" i="3" s="1"/>
  <c r="X11802" i="3"/>
  <c r="Y11802" i="3" s="1"/>
  <c r="X11801" i="3"/>
  <c r="Y11801" i="3" s="1"/>
  <c r="X11800" i="3"/>
  <c r="Y11800" i="3" s="1"/>
  <c r="X11799" i="3"/>
  <c r="Y11799" i="3" s="1"/>
  <c r="X11798" i="3"/>
  <c r="Y11798" i="3" s="1"/>
  <c r="X11797" i="3"/>
  <c r="Y11797" i="3" s="1"/>
  <c r="X11796" i="3"/>
  <c r="Y11796" i="3" s="1"/>
  <c r="X11795" i="3"/>
  <c r="Y11795" i="3" s="1"/>
  <c r="X11794" i="3"/>
  <c r="Y11794" i="3" s="1"/>
  <c r="X11793" i="3"/>
  <c r="Y11793" i="3" s="1"/>
  <c r="X11792" i="3"/>
  <c r="Y11792" i="3" s="1"/>
  <c r="X11791" i="3"/>
  <c r="Y11791" i="3" s="1"/>
  <c r="X11790" i="3"/>
  <c r="Y11790" i="3" s="1"/>
  <c r="X11789" i="3"/>
  <c r="Y11789" i="3" s="1"/>
  <c r="X11788" i="3"/>
  <c r="Y11788" i="3" s="1"/>
  <c r="X11787" i="3"/>
  <c r="Y11787" i="3" s="1"/>
  <c r="X11786" i="3"/>
  <c r="Y11786" i="3" s="1"/>
  <c r="X11785" i="3"/>
  <c r="Y11785" i="3" s="1"/>
  <c r="X11784" i="3"/>
  <c r="Y11784" i="3" s="1"/>
  <c r="X11783" i="3"/>
  <c r="Y11783" i="3" s="1"/>
  <c r="X11782" i="3"/>
  <c r="Y11782" i="3" s="1"/>
  <c r="X11781" i="3"/>
  <c r="Y11781" i="3" s="1"/>
  <c r="X11780" i="3"/>
  <c r="Y11780" i="3" s="1"/>
  <c r="X11779" i="3"/>
  <c r="Y11779" i="3" s="1"/>
  <c r="X11778" i="3"/>
  <c r="Y11778" i="3" s="1"/>
  <c r="X11777" i="3"/>
  <c r="Y11777" i="3" s="1"/>
  <c r="X11776" i="3"/>
  <c r="Y11776" i="3" s="1"/>
  <c r="X11775" i="3"/>
  <c r="Y11775" i="3" s="1"/>
  <c r="Y11774" i="3"/>
  <c r="X11774" i="3"/>
  <c r="X11773" i="3"/>
  <c r="Y11773" i="3" s="1"/>
  <c r="X11772" i="3"/>
  <c r="Y11772" i="3" s="1"/>
  <c r="X11771" i="3"/>
  <c r="Y11771" i="3" s="1"/>
  <c r="X11770" i="3"/>
  <c r="Y11770" i="3" s="1"/>
  <c r="X11769" i="3"/>
  <c r="Y11769" i="3" s="1"/>
  <c r="X11768" i="3"/>
  <c r="Y11768" i="3" s="1"/>
  <c r="X11767" i="3"/>
  <c r="Y11767" i="3" s="1"/>
  <c r="X11766" i="3"/>
  <c r="Y11766" i="3" s="1"/>
  <c r="X11765" i="3"/>
  <c r="Y11765" i="3" s="1"/>
  <c r="X11764" i="3"/>
  <c r="Y11764" i="3" s="1"/>
  <c r="X11763" i="3"/>
  <c r="Y11763" i="3" s="1"/>
  <c r="X11762" i="3"/>
  <c r="Y11762" i="3" s="1"/>
  <c r="X11761" i="3"/>
  <c r="Y11761" i="3" s="1"/>
  <c r="X11760" i="3"/>
  <c r="Y11760" i="3" s="1"/>
  <c r="X11759" i="3"/>
  <c r="Y11759" i="3" s="1"/>
  <c r="X11758" i="3"/>
  <c r="Y11758" i="3" s="1"/>
  <c r="X11757" i="3"/>
  <c r="Y11757" i="3" s="1"/>
  <c r="X11756" i="3"/>
  <c r="Y11756" i="3" s="1"/>
  <c r="X11755" i="3"/>
  <c r="Y11755" i="3" s="1"/>
  <c r="X11754" i="3"/>
  <c r="Y11754" i="3" s="1"/>
  <c r="X11753" i="3"/>
  <c r="Y11753" i="3" s="1"/>
  <c r="X11752" i="3"/>
  <c r="Y11752" i="3" s="1"/>
  <c r="X11751" i="3"/>
  <c r="Y11751" i="3" s="1"/>
  <c r="X11750" i="3"/>
  <c r="Y11750" i="3" s="1"/>
  <c r="X11749" i="3"/>
  <c r="Y11749" i="3" s="1"/>
  <c r="X11748" i="3"/>
  <c r="Y11748" i="3" s="1"/>
  <c r="X11747" i="3"/>
  <c r="Y11747" i="3" s="1"/>
  <c r="X11746" i="3"/>
  <c r="Y11746" i="3" s="1"/>
  <c r="X11745" i="3"/>
  <c r="Y11745" i="3" s="1"/>
  <c r="X11744" i="3"/>
  <c r="Y11744" i="3" s="1"/>
  <c r="X11743" i="3"/>
  <c r="Y11743" i="3" s="1"/>
  <c r="X11742" i="3"/>
  <c r="Y11742" i="3" s="1"/>
  <c r="X11741" i="3"/>
  <c r="Y11741" i="3" s="1"/>
  <c r="X11740" i="3"/>
  <c r="Y11740" i="3" s="1"/>
  <c r="X11739" i="3"/>
  <c r="Y11739" i="3" s="1"/>
  <c r="X11738" i="3"/>
  <c r="Y11738" i="3" s="1"/>
  <c r="X11737" i="3"/>
  <c r="Y11737" i="3" s="1"/>
  <c r="X11736" i="3"/>
  <c r="Y11736" i="3" s="1"/>
  <c r="X11735" i="3"/>
  <c r="Y11735" i="3" s="1"/>
  <c r="X11734" i="3"/>
  <c r="Y11734" i="3" s="1"/>
  <c r="X11733" i="3"/>
  <c r="Y11733" i="3" s="1"/>
  <c r="X11732" i="3"/>
  <c r="Y11732" i="3" s="1"/>
  <c r="X11731" i="3"/>
  <c r="Y11731" i="3" s="1"/>
  <c r="X11730" i="3"/>
  <c r="Y11730" i="3" s="1"/>
  <c r="X11729" i="3"/>
  <c r="Y11729" i="3" s="1"/>
  <c r="X11728" i="3"/>
  <c r="Y11728" i="3" s="1"/>
  <c r="X11727" i="3"/>
  <c r="Y11727" i="3" s="1"/>
  <c r="X11726" i="3"/>
  <c r="Y11726" i="3" s="1"/>
  <c r="X11725" i="3"/>
  <c r="Y11725" i="3" s="1"/>
  <c r="X11724" i="3"/>
  <c r="Y11724" i="3" s="1"/>
  <c r="X11723" i="3"/>
  <c r="Y11723" i="3" s="1"/>
  <c r="X11722" i="3"/>
  <c r="Y11722" i="3" s="1"/>
  <c r="X11721" i="3"/>
  <c r="Y11721" i="3" s="1"/>
  <c r="X11720" i="3"/>
  <c r="Y11720" i="3" s="1"/>
  <c r="X11719" i="3"/>
  <c r="Y11719" i="3" s="1"/>
  <c r="X11718" i="3"/>
  <c r="Y11718" i="3" s="1"/>
  <c r="X11717" i="3"/>
  <c r="Y11717" i="3" s="1"/>
  <c r="X11716" i="3"/>
  <c r="Y11716" i="3" s="1"/>
  <c r="X11715" i="3"/>
  <c r="Y11715" i="3" s="1"/>
  <c r="X11714" i="3"/>
  <c r="Y11714" i="3" s="1"/>
  <c r="X11713" i="3"/>
  <c r="Y11713" i="3" s="1"/>
  <c r="X11712" i="3"/>
  <c r="Y11712" i="3" s="1"/>
  <c r="X11711" i="3"/>
  <c r="Y11711" i="3" s="1"/>
  <c r="X11710" i="3"/>
  <c r="Y11710" i="3" s="1"/>
  <c r="X11709" i="3"/>
  <c r="Y11709" i="3" s="1"/>
  <c r="X11708" i="3"/>
  <c r="Y11708" i="3" s="1"/>
  <c r="X11707" i="3"/>
  <c r="Y11707" i="3" s="1"/>
  <c r="X11706" i="3"/>
  <c r="Y11706" i="3" s="1"/>
  <c r="X11705" i="3"/>
  <c r="Y11705" i="3" s="1"/>
  <c r="X11704" i="3"/>
  <c r="Y11704" i="3" s="1"/>
  <c r="X11703" i="3"/>
  <c r="Y11703" i="3" s="1"/>
  <c r="X11702" i="3"/>
  <c r="Y11702" i="3" s="1"/>
  <c r="X11701" i="3"/>
  <c r="Y11701" i="3" s="1"/>
  <c r="X11700" i="3"/>
  <c r="Y11700" i="3" s="1"/>
  <c r="X11699" i="3"/>
  <c r="Y11699" i="3" s="1"/>
  <c r="X11698" i="3"/>
  <c r="Y11698" i="3" s="1"/>
  <c r="X11697" i="3"/>
  <c r="Y11697" i="3" s="1"/>
  <c r="X11696" i="3"/>
  <c r="Y11696" i="3" s="1"/>
  <c r="X11695" i="3"/>
  <c r="Y11695" i="3" s="1"/>
  <c r="X11694" i="3"/>
  <c r="Y11694" i="3" s="1"/>
  <c r="X11693" i="3"/>
  <c r="Y11693" i="3" s="1"/>
  <c r="X11692" i="3"/>
  <c r="Y11692" i="3" s="1"/>
  <c r="Y11691" i="3"/>
  <c r="X11691" i="3"/>
  <c r="X11690" i="3"/>
  <c r="Y11690" i="3" s="1"/>
  <c r="X11689" i="3"/>
  <c r="Y11689" i="3" s="1"/>
  <c r="X11688" i="3"/>
  <c r="Y11688" i="3" s="1"/>
  <c r="X11687" i="3"/>
  <c r="Y11687" i="3" s="1"/>
  <c r="X11686" i="3"/>
  <c r="Y11686" i="3" s="1"/>
  <c r="X11685" i="3"/>
  <c r="Y11685" i="3" s="1"/>
  <c r="X11684" i="3"/>
  <c r="Y11684" i="3" s="1"/>
  <c r="X11683" i="3"/>
  <c r="Y11683" i="3" s="1"/>
  <c r="X11682" i="3"/>
  <c r="Y11682" i="3" s="1"/>
  <c r="X11681" i="3"/>
  <c r="Y11681" i="3" s="1"/>
  <c r="X11680" i="3"/>
  <c r="Y11680" i="3" s="1"/>
  <c r="Y11679" i="3"/>
  <c r="X11679" i="3"/>
  <c r="X11678" i="3"/>
  <c r="Y11678" i="3" s="1"/>
  <c r="X11677" i="3"/>
  <c r="Y11677" i="3" s="1"/>
  <c r="X11676" i="3"/>
  <c r="Y11676" i="3" s="1"/>
  <c r="X11675" i="3"/>
  <c r="Y11675" i="3" s="1"/>
  <c r="X11674" i="3"/>
  <c r="Y11674" i="3" s="1"/>
  <c r="X11673" i="3"/>
  <c r="Y11673" i="3" s="1"/>
  <c r="Y11672" i="3"/>
  <c r="X11672" i="3"/>
  <c r="X11671" i="3"/>
  <c r="Y11671" i="3" s="1"/>
  <c r="X11670" i="3"/>
  <c r="Y11670" i="3" s="1"/>
  <c r="X11669" i="3"/>
  <c r="Y11669" i="3" s="1"/>
  <c r="X11668" i="3"/>
  <c r="Y11668" i="3" s="1"/>
  <c r="X11667" i="3"/>
  <c r="Y11667" i="3" s="1"/>
  <c r="X11666" i="3"/>
  <c r="Y11666" i="3" s="1"/>
  <c r="X11665" i="3"/>
  <c r="Y11665" i="3" s="1"/>
  <c r="X11664" i="3"/>
  <c r="Y11664" i="3" s="1"/>
  <c r="X11663" i="3"/>
  <c r="Y11663" i="3" s="1"/>
  <c r="X11662" i="3"/>
  <c r="Y11662" i="3" s="1"/>
  <c r="X11661" i="3"/>
  <c r="Y11661" i="3" s="1"/>
  <c r="X11660" i="3"/>
  <c r="Y11660" i="3" s="1"/>
  <c r="X11659" i="3"/>
  <c r="Y11659" i="3" s="1"/>
  <c r="X11658" i="3"/>
  <c r="Y11658" i="3" s="1"/>
  <c r="X11657" i="3"/>
  <c r="Y11657" i="3" s="1"/>
  <c r="X11656" i="3"/>
  <c r="Y11656" i="3" s="1"/>
  <c r="Y11655" i="3"/>
  <c r="X11655" i="3"/>
  <c r="X11654" i="3"/>
  <c r="Y11654" i="3" s="1"/>
  <c r="X11653" i="3"/>
  <c r="Y11653" i="3" s="1"/>
  <c r="X11652" i="3"/>
  <c r="Y11652" i="3" s="1"/>
  <c r="X11651" i="3"/>
  <c r="Y11651" i="3" s="1"/>
  <c r="X11650" i="3"/>
  <c r="Y11650" i="3" s="1"/>
  <c r="X11649" i="3"/>
  <c r="Y11649" i="3" s="1"/>
  <c r="X11648" i="3"/>
  <c r="Y11648" i="3" s="1"/>
  <c r="X11647" i="3"/>
  <c r="Y11647" i="3" s="1"/>
  <c r="X11646" i="3"/>
  <c r="Y11646" i="3" s="1"/>
  <c r="X11645" i="3"/>
  <c r="Y11645" i="3" s="1"/>
  <c r="X11644" i="3"/>
  <c r="Y11644" i="3" s="1"/>
  <c r="X11643" i="3"/>
  <c r="Y11643" i="3" s="1"/>
  <c r="Y11642" i="3"/>
  <c r="X11642" i="3"/>
  <c r="X11641" i="3"/>
  <c r="Y11641" i="3" s="1"/>
  <c r="X11640" i="3"/>
  <c r="Y11640" i="3" s="1"/>
  <c r="X11639" i="3"/>
  <c r="Y11639" i="3" s="1"/>
  <c r="X11638" i="3"/>
  <c r="Y11638" i="3" s="1"/>
  <c r="X11637" i="3"/>
  <c r="Y11637" i="3" s="1"/>
  <c r="X11636" i="3"/>
  <c r="Y11636" i="3" s="1"/>
  <c r="X11635" i="3"/>
  <c r="Y11635" i="3" s="1"/>
  <c r="X11634" i="3"/>
  <c r="Y11634" i="3" s="1"/>
  <c r="X11633" i="3"/>
  <c r="Y11633" i="3" s="1"/>
  <c r="X11632" i="3"/>
  <c r="Y11632" i="3" s="1"/>
  <c r="X11631" i="3"/>
  <c r="Y11631" i="3" s="1"/>
  <c r="X11630" i="3"/>
  <c r="Y11630" i="3" s="1"/>
  <c r="X11629" i="3"/>
  <c r="Y11629" i="3" s="1"/>
  <c r="X11628" i="3"/>
  <c r="Y11628" i="3" s="1"/>
  <c r="X11627" i="3"/>
  <c r="Y11627" i="3" s="1"/>
  <c r="X11626" i="3"/>
  <c r="Y11626" i="3" s="1"/>
  <c r="X11625" i="3"/>
  <c r="Y11625" i="3" s="1"/>
  <c r="X11624" i="3"/>
  <c r="Y11624" i="3" s="1"/>
  <c r="X11623" i="3"/>
  <c r="Y11623" i="3" s="1"/>
  <c r="X11622" i="3"/>
  <c r="Y11622" i="3" s="1"/>
  <c r="X11621" i="3"/>
  <c r="Y11621" i="3" s="1"/>
  <c r="X11620" i="3"/>
  <c r="Y11620" i="3" s="1"/>
  <c r="X11619" i="3"/>
  <c r="Y11619" i="3" s="1"/>
  <c r="X11618" i="3"/>
  <c r="Y11618" i="3" s="1"/>
  <c r="X11617" i="3"/>
  <c r="Y11617" i="3" s="1"/>
  <c r="X11616" i="3"/>
  <c r="Y11616" i="3" s="1"/>
  <c r="X11615" i="3"/>
  <c r="Y11615" i="3" s="1"/>
  <c r="X11614" i="3"/>
  <c r="Y11614" i="3" s="1"/>
  <c r="X11613" i="3"/>
  <c r="Y11613" i="3" s="1"/>
  <c r="X11612" i="3"/>
  <c r="Y11612" i="3" s="1"/>
  <c r="X11611" i="3"/>
  <c r="Y11611" i="3" s="1"/>
  <c r="X11610" i="3"/>
  <c r="Y11610" i="3" s="1"/>
  <c r="X11609" i="3"/>
  <c r="Y11609" i="3" s="1"/>
  <c r="X11608" i="3"/>
  <c r="Y11608" i="3" s="1"/>
  <c r="X11607" i="3"/>
  <c r="Y11607" i="3" s="1"/>
  <c r="X11606" i="3"/>
  <c r="Y11606" i="3" s="1"/>
  <c r="X11605" i="3"/>
  <c r="Y11605" i="3" s="1"/>
  <c r="X11604" i="3"/>
  <c r="Y11604" i="3" s="1"/>
  <c r="X11603" i="3"/>
  <c r="Y11603" i="3" s="1"/>
  <c r="X11602" i="3"/>
  <c r="Y11602" i="3" s="1"/>
  <c r="X11601" i="3"/>
  <c r="Y11601" i="3" s="1"/>
  <c r="X11600" i="3"/>
  <c r="Y11600" i="3" s="1"/>
  <c r="X11599" i="3"/>
  <c r="Y11599" i="3" s="1"/>
  <c r="X11598" i="3"/>
  <c r="Y11598" i="3" s="1"/>
  <c r="X11597" i="3"/>
  <c r="Y11597" i="3" s="1"/>
  <c r="X11596" i="3"/>
  <c r="Y11596" i="3" s="1"/>
  <c r="X11595" i="3"/>
  <c r="Y11595" i="3" s="1"/>
  <c r="X11594" i="3"/>
  <c r="Y11594" i="3" s="1"/>
  <c r="X11593" i="3"/>
  <c r="Y11593" i="3" s="1"/>
  <c r="X11592" i="3"/>
  <c r="Y11592" i="3" s="1"/>
  <c r="X11591" i="3"/>
  <c r="Y11591" i="3" s="1"/>
  <c r="X11590" i="3"/>
  <c r="Y11590" i="3" s="1"/>
  <c r="X11589" i="3"/>
  <c r="Y11589" i="3" s="1"/>
  <c r="X11588" i="3"/>
  <c r="Y11588" i="3" s="1"/>
  <c r="X11587" i="3"/>
  <c r="Y11587" i="3" s="1"/>
  <c r="X11586" i="3"/>
  <c r="Y11586" i="3" s="1"/>
  <c r="X11585" i="3"/>
  <c r="Y11585" i="3" s="1"/>
  <c r="X11584" i="3"/>
  <c r="Y11584" i="3" s="1"/>
  <c r="X11583" i="3"/>
  <c r="Y11583" i="3" s="1"/>
  <c r="X11582" i="3"/>
  <c r="Y11582" i="3" s="1"/>
  <c r="X11581" i="3"/>
  <c r="Y11581" i="3" s="1"/>
  <c r="X11580" i="3"/>
  <c r="Y11580" i="3" s="1"/>
  <c r="X11579" i="3"/>
  <c r="Y11579" i="3" s="1"/>
  <c r="X11578" i="3"/>
  <c r="Y11578" i="3" s="1"/>
  <c r="X11577" i="3"/>
  <c r="Y11577" i="3" s="1"/>
  <c r="X11576" i="3"/>
  <c r="Y11576" i="3" s="1"/>
  <c r="X11575" i="3"/>
  <c r="Y11575" i="3" s="1"/>
  <c r="X11574" i="3"/>
  <c r="Y11574" i="3" s="1"/>
  <c r="X11573" i="3"/>
  <c r="Y11573" i="3" s="1"/>
  <c r="X11572" i="3"/>
  <c r="Y11572" i="3" s="1"/>
  <c r="X11571" i="3"/>
  <c r="Y11571" i="3" s="1"/>
  <c r="X11570" i="3"/>
  <c r="Y11570" i="3" s="1"/>
  <c r="X11569" i="3"/>
  <c r="Y11569" i="3" s="1"/>
  <c r="X11568" i="3"/>
  <c r="Y11568" i="3" s="1"/>
  <c r="X11567" i="3"/>
  <c r="Y11567" i="3" s="1"/>
  <c r="X11566" i="3"/>
  <c r="Y11566" i="3" s="1"/>
  <c r="X11565" i="3"/>
  <c r="Y11565" i="3" s="1"/>
  <c r="X11564" i="3"/>
  <c r="Y11564" i="3" s="1"/>
  <c r="X11563" i="3"/>
  <c r="Y11563" i="3" s="1"/>
  <c r="X11562" i="3"/>
  <c r="Y11562" i="3" s="1"/>
  <c r="X11561" i="3"/>
  <c r="Y11561" i="3" s="1"/>
  <c r="X11560" i="3"/>
  <c r="Y11560" i="3" s="1"/>
  <c r="X11559" i="3"/>
  <c r="Y11559" i="3" s="1"/>
  <c r="X11558" i="3"/>
  <c r="Y11558" i="3" s="1"/>
  <c r="X11557" i="3"/>
  <c r="Y11557" i="3" s="1"/>
  <c r="X11556" i="3"/>
  <c r="Y11556" i="3" s="1"/>
  <c r="X11555" i="3"/>
  <c r="Y11555" i="3" s="1"/>
  <c r="X11554" i="3"/>
  <c r="Y11554" i="3" s="1"/>
  <c r="X11553" i="3"/>
  <c r="Y11553" i="3" s="1"/>
  <c r="X11552" i="3"/>
  <c r="Y11552" i="3" s="1"/>
  <c r="X11551" i="3"/>
  <c r="Y11551" i="3" s="1"/>
  <c r="X11550" i="3"/>
  <c r="Y11550" i="3" s="1"/>
  <c r="X11549" i="3"/>
  <c r="Y11549" i="3" s="1"/>
  <c r="X11548" i="3"/>
  <c r="Y11548" i="3" s="1"/>
  <c r="X11547" i="3"/>
  <c r="Y11547" i="3" s="1"/>
  <c r="X11546" i="3"/>
  <c r="Y11546" i="3" s="1"/>
  <c r="X11545" i="3"/>
  <c r="Y11545" i="3" s="1"/>
  <c r="X11544" i="3"/>
  <c r="Y11544" i="3" s="1"/>
  <c r="X11543" i="3"/>
  <c r="Y11543" i="3" s="1"/>
  <c r="X11542" i="3"/>
  <c r="Y11542" i="3" s="1"/>
  <c r="Y11541" i="3"/>
  <c r="X11541" i="3"/>
  <c r="X11540" i="3"/>
  <c r="Y11540" i="3" s="1"/>
  <c r="X11539" i="3"/>
  <c r="Y11539" i="3" s="1"/>
  <c r="X11538" i="3"/>
  <c r="Y11538" i="3" s="1"/>
  <c r="X11537" i="3"/>
  <c r="Y11537" i="3" s="1"/>
  <c r="X11536" i="3"/>
  <c r="Y11536" i="3" s="1"/>
  <c r="X11535" i="3"/>
  <c r="Y11535" i="3" s="1"/>
  <c r="X11534" i="3"/>
  <c r="Y11534" i="3" s="1"/>
  <c r="X11533" i="3"/>
  <c r="Y11533" i="3" s="1"/>
  <c r="X11532" i="3"/>
  <c r="Y11532" i="3" s="1"/>
  <c r="X11531" i="3"/>
  <c r="Y11531" i="3" s="1"/>
  <c r="X11530" i="3"/>
  <c r="Y11530" i="3" s="1"/>
  <c r="X11529" i="3"/>
  <c r="Y11529" i="3" s="1"/>
  <c r="X11528" i="3"/>
  <c r="Y11528" i="3" s="1"/>
  <c r="X11527" i="3"/>
  <c r="Y11527" i="3" s="1"/>
  <c r="X11526" i="3"/>
  <c r="Y11526" i="3" s="1"/>
  <c r="X11525" i="3"/>
  <c r="Y11525" i="3" s="1"/>
  <c r="X11524" i="3"/>
  <c r="Y11524" i="3" s="1"/>
  <c r="X11523" i="3"/>
  <c r="Y11523" i="3" s="1"/>
  <c r="X11522" i="3"/>
  <c r="Y11522" i="3" s="1"/>
  <c r="X11521" i="3"/>
  <c r="Y11521" i="3" s="1"/>
  <c r="X11520" i="3"/>
  <c r="Y11520" i="3" s="1"/>
  <c r="X11519" i="3"/>
  <c r="Y11519" i="3" s="1"/>
  <c r="X11518" i="3"/>
  <c r="Y11518" i="3" s="1"/>
  <c r="X11517" i="3"/>
  <c r="Y11517" i="3" s="1"/>
  <c r="X11516" i="3"/>
  <c r="Y11516" i="3" s="1"/>
  <c r="X11515" i="3"/>
  <c r="Y11515" i="3" s="1"/>
  <c r="X11514" i="3"/>
  <c r="Y11514" i="3" s="1"/>
  <c r="X11513" i="3"/>
  <c r="Y11513" i="3" s="1"/>
  <c r="X11512" i="3"/>
  <c r="Y11512" i="3" s="1"/>
  <c r="X11511" i="3"/>
  <c r="Y11511" i="3" s="1"/>
  <c r="X11510" i="3"/>
  <c r="Y11510" i="3" s="1"/>
  <c r="X11509" i="3"/>
  <c r="Y11509" i="3" s="1"/>
  <c r="X11508" i="3"/>
  <c r="Y11508" i="3" s="1"/>
  <c r="X11507" i="3"/>
  <c r="Y11507" i="3" s="1"/>
  <c r="X11506" i="3"/>
  <c r="Y11506" i="3" s="1"/>
  <c r="X11505" i="3"/>
  <c r="Y11505" i="3" s="1"/>
  <c r="X11504" i="3"/>
  <c r="Y11504" i="3" s="1"/>
  <c r="X11503" i="3"/>
  <c r="Y11503" i="3" s="1"/>
  <c r="X11502" i="3"/>
  <c r="Y11502" i="3" s="1"/>
  <c r="X11501" i="3"/>
  <c r="Y11501" i="3" s="1"/>
  <c r="X11500" i="3"/>
  <c r="Y11500" i="3" s="1"/>
  <c r="X11499" i="3"/>
  <c r="Y11499" i="3" s="1"/>
  <c r="X11498" i="3"/>
  <c r="Y11498" i="3" s="1"/>
  <c r="X11497" i="3"/>
  <c r="Y11497" i="3" s="1"/>
  <c r="X11496" i="3"/>
  <c r="Y11496" i="3" s="1"/>
  <c r="X11495" i="3"/>
  <c r="Y11495" i="3" s="1"/>
  <c r="X11494" i="3"/>
  <c r="Y11494" i="3" s="1"/>
  <c r="X11493" i="3"/>
  <c r="Y11493" i="3" s="1"/>
  <c r="X11492" i="3"/>
  <c r="Y11492" i="3" s="1"/>
  <c r="X11491" i="3"/>
  <c r="Y11491" i="3" s="1"/>
  <c r="X11490" i="3"/>
  <c r="Y11490" i="3" s="1"/>
  <c r="X11489" i="3"/>
  <c r="Y11489" i="3" s="1"/>
  <c r="X11488" i="3"/>
  <c r="Y11488" i="3" s="1"/>
  <c r="X11487" i="3"/>
  <c r="Y11487" i="3" s="1"/>
  <c r="X11486" i="3"/>
  <c r="Y11486" i="3" s="1"/>
  <c r="X11485" i="3"/>
  <c r="Y11485" i="3" s="1"/>
  <c r="X11484" i="3"/>
  <c r="Y11484" i="3" s="1"/>
  <c r="X11483" i="3"/>
  <c r="Y11483" i="3" s="1"/>
  <c r="X11482" i="3"/>
  <c r="Y11482" i="3" s="1"/>
  <c r="X11481" i="3"/>
  <c r="Y11481" i="3" s="1"/>
  <c r="X11480" i="3"/>
  <c r="Y11480" i="3" s="1"/>
  <c r="X11479" i="3"/>
  <c r="Y11479" i="3" s="1"/>
  <c r="X11478" i="3"/>
  <c r="Y11478" i="3" s="1"/>
  <c r="X11477" i="3"/>
  <c r="Y11477" i="3" s="1"/>
  <c r="X11476" i="3"/>
  <c r="Y11476" i="3" s="1"/>
  <c r="X11475" i="3"/>
  <c r="Y11475" i="3" s="1"/>
  <c r="X11474" i="3"/>
  <c r="Y11474" i="3" s="1"/>
  <c r="X11473" i="3"/>
  <c r="Y11473" i="3" s="1"/>
  <c r="X11472" i="3"/>
  <c r="Y11472" i="3" s="1"/>
  <c r="X11471" i="3"/>
  <c r="Y11471" i="3" s="1"/>
  <c r="X11470" i="3"/>
  <c r="Y11470" i="3" s="1"/>
  <c r="X11469" i="3"/>
  <c r="Y11469" i="3" s="1"/>
  <c r="X11468" i="3"/>
  <c r="Y11468" i="3" s="1"/>
  <c r="X11467" i="3"/>
  <c r="Y11467" i="3" s="1"/>
  <c r="X11466" i="3"/>
  <c r="Y11466" i="3" s="1"/>
  <c r="X11465" i="3"/>
  <c r="Y11465" i="3" s="1"/>
  <c r="X11464" i="3"/>
  <c r="Y11464" i="3" s="1"/>
  <c r="X11463" i="3"/>
  <c r="Y11463" i="3" s="1"/>
  <c r="X11462" i="3"/>
  <c r="Y11462" i="3" s="1"/>
  <c r="X11461" i="3"/>
  <c r="Y11461" i="3" s="1"/>
  <c r="X11460" i="3"/>
  <c r="Y11460" i="3" s="1"/>
  <c r="X11459" i="3"/>
  <c r="Y11459" i="3" s="1"/>
  <c r="X11458" i="3"/>
  <c r="Y11458" i="3" s="1"/>
  <c r="X11457" i="3"/>
  <c r="Y11457" i="3" s="1"/>
  <c r="X11456" i="3"/>
  <c r="Y11456" i="3" s="1"/>
  <c r="X11455" i="3"/>
  <c r="Y11455" i="3" s="1"/>
  <c r="X11454" i="3"/>
  <c r="Y11454" i="3" s="1"/>
  <c r="X11453" i="3"/>
  <c r="Y11453" i="3" s="1"/>
  <c r="X11452" i="3"/>
  <c r="Y11452" i="3" s="1"/>
  <c r="X11451" i="3"/>
  <c r="Y11451" i="3" s="1"/>
  <c r="X11450" i="3"/>
  <c r="Y11450" i="3" s="1"/>
  <c r="X11449" i="3"/>
  <c r="Y11449" i="3" s="1"/>
  <c r="X11448" i="3"/>
  <c r="Y11448" i="3" s="1"/>
  <c r="X11447" i="3"/>
  <c r="Y11447" i="3" s="1"/>
  <c r="X11446" i="3"/>
  <c r="Y11446" i="3" s="1"/>
  <c r="X11445" i="3"/>
  <c r="Y11445" i="3" s="1"/>
  <c r="X11444" i="3"/>
  <c r="Y11444" i="3" s="1"/>
  <c r="X11443" i="3"/>
  <c r="Y11443" i="3" s="1"/>
  <c r="X11442" i="3"/>
  <c r="Y11442" i="3" s="1"/>
  <c r="X11441" i="3"/>
  <c r="Y11441" i="3" s="1"/>
  <c r="X11440" i="3"/>
  <c r="Y11440" i="3" s="1"/>
  <c r="X11439" i="3"/>
  <c r="Y11439" i="3" s="1"/>
  <c r="X11438" i="3"/>
  <c r="Y11438" i="3" s="1"/>
  <c r="X11437" i="3"/>
  <c r="Y11437" i="3" s="1"/>
  <c r="X11436" i="3"/>
  <c r="Y11436" i="3" s="1"/>
  <c r="X11435" i="3"/>
  <c r="Y11435" i="3" s="1"/>
  <c r="X11434" i="3"/>
  <c r="Y11434" i="3" s="1"/>
  <c r="X11433" i="3"/>
  <c r="Y11433" i="3" s="1"/>
  <c r="X11432" i="3"/>
  <c r="Y11432" i="3" s="1"/>
  <c r="X11431" i="3"/>
  <c r="Y11431" i="3" s="1"/>
  <c r="X11430" i="3"/>
  <c r="Y11430" i="3" s="1"/>
  <c r="X11429" i="3"/>
  <c r="Y11429" i="3" s="1"/>
  <c r="X11428" i="3"/>
  <c r="Y11428" i="3" s="1"/>
  <c r="X11427" i="3"/>
  <c r="Y11427" i="3" s="1"/>
  <c r="X11426" i="3"/>
  <c r="Y11426" i="3" s="1"/>
  <c r="X11425" i="3"/>
  <c r="Y11425" i="3" s="1"/>
  <c r="X11424" i="3"/>
  <c r="Y11424" i="3" s="1"/>
  <c r="X11423" i="3"/>
  <c r="Y11423" i="3" s="1"/>
  <c r="X11422" i="3"/>
  <c r="Y11422" i="3" s="1"/>
  <c r="X11421" i="3"/>
  <c r="Y11421" i="3" s="1"/>
  <c r="X11420" i="3"/>
  <c r="Y11420" i="3" s="1"/>
  <c r="X11419" i="3"/>
  <c r="Y11419" i="3" s="1"/>
  <c r="X11418" i="3"/>
  <c r="Y11418" i="3" s="1"/>
  <c r="X11417" i="3"/>
  <c r="Y11417" i="3" s="1"/>
  <c r="X11416" i="3"/>
  <c r="Y11416" i="3" s="1"/>
  <c r="X11415" i="3"/>
  <c r="Y11415" i="3" s="1"/>
  <c r="X11414" i="3"/>
  <c r="Y11414" i="3" s="1"/>
  <c r="X11413" i="3"/>
  <c r="Y11413" i="3" s="1"/>
  <c r="X11412" i="3"/>
  <c r="Y11412" i="3" s="1"/>
  <c r="X11411" i="3"/>
  <c r="Y11411" i="3" s="1"/>
  <c r="X11410" i="3"/>
  <c r="Y11410" i="3" s="1"/>
  <c r="X11409" i="3"/>
  <c r="Y11409" i="3" s="1"/>
  <c r="X11408" i="3"/>
  <c r="Y11408" i="3" s="1"/>
  <c r="X11407" i="3"/>
  <c r="Y11407" i="3" s="1"/>
  <c r="X11406" i="3"/>
  <c r="Y11406" i="3" s="1"/>
  <c r="X11405" i="3"/>
  <c r="Y11405" i="3" s="1"/>
  <c r="X11404" i="3"/>
  <c r="Y11404" i="3" s="1"/>
  <c r="X11403" i="3"/>
  <c r="Y11403" i="3" s="1"/>
  <c r="X11402" i="3"/>
  <c r="Y11402" i="3" s="1"/>
  <c r="X11401" i="3"/>
  <c r="Y11401" i="3" s="1"/>
  <c r="X11400" i="3"/>
  <c r="Y11400" i="3" s="1"/>
  <c r="X11399" i="3"/>
  <c r="Y11399" i="3" s="1"/>
  <c r="X11398" i="3"/>
  <c r="Y11398" i="3" s="1"/>
  <c r="X11397" i="3"/>
  <c r="Y11397" i="3" s="1"/>
  <c r="X11396" i="3"/>
  <c r="Y11396" i="3" s="1"/>
  <c r="X11395" i="3"/>
  <c r="Y11395" i="3" s="1"/>
  <c r="X11394" i="3"/>
  <c r="Y11394" i="3" s="1"/>
  <c r="X11393" i="3"/>
  <c r="Y11393" i="3" s="1"/>
  <c r="X11392" i="3"/>
  <c r="Y11392" i="3" s="1"/>
  <c r="X11391" i="3"/>
  <c r="Y11391" i="3" s="1"/>
  <c r="X11390" i="3"/>
  <c r="Y11390" i="3" s="1"/>
  <c r="X11389" i="3"/>
  <c r="Y11389" i="3" s="1"/>
  <c r="X11388" i="3"/>
  <c r="Y11388" i="3" s="1"/>
  <c r="X11387" i="3"/>
  <c r="Y11387" i="3" s="1"/>
  <c r="X11386" i="3"/>
  <c r="Y11386" i="3" s="1"/>
  <c r="X11385" i="3"/>
  <c r="Y11385" i="3" s="1"/>
  <c r="X11384" i="3"/>
  <c r="Y11384" i="3" s="1"/>
  <c r="X11383" i="3"/>
  <c r="Y11383" i="3" s="1"/>
  <c r="X11382" i="3"/>
  <c r="Y11382" i="3" s="1"/>
  <c r="X11381" i="3"/>
  <c r="Y11381" i="3" s="1"/>
  <c r="X11380" i="3"/>
  <c r="Y11380" i="3" s="1"/>
  <c r="X11379" i="3"/>
  <c r="Y11379" i="3" s="1"/>
  <c r="X11378" i="3"/>
  <c r="Y11378" i="3" s="1"/>
  <c r="X11377" i="3"/>
  <c r="Y11377" i="3" s="1"/>
  <c r="X11376" i="3"/>
  <c r="Y11376" i="3" s="1"/>
  <c r="X11375" i="3"/>
  <c r="Y11375" i="3" s="1"/>
  <c r="X11374" i="3"/>
  <c r="Y11374" i="3" s="1"/>
  <c r="X11373" i="3"/>
  <c r="Y11373" i="3" s="1"/>
  <c r="X11372" i="3"/>
  <c r="Y11372" i="3" s="1"/>
  <c r="X11371" i="3"/>
  <c r="Y11371" i="3" s="1"/>
  <c r="X11370" i="3"/>
  <c r="Y11370" i="3" s="1"/>
  <c r="X11369" i="3"/>
  <c r="Y11369" i="3" s="1"/>
  <c r="X11368" i="3"/>
  <c r="Y11368" i="3" s="1"/>
  <c r="X11367" i="3"/>
  <c r="Y11367" i="3" s="1"/>
  <c r="X11366" i="3"/>
  <c r="Y11366" i="3" s="1"/>
  <c r="X11365" i="3"/>
  <c r="Y11365" i="3" s="1"/>
  <c r="X11364" i="3"/>
  <c r="Y11364" i="3" s="1"/>
  <c r="X11363" i="3"/>
  <c r="Y11363" i="3" s="1"/>
  <c r="X11362" i="3"/>
  <c r="Y11362" i="3" s="1"/>
  <c r="X11361" i="3"/>
  <c r="Y11361" i="3" s="1"/>
  <c r="X11360" i="3"/>
  <c r="Y11360" i="3" s="1"/>
  <c r="X11359" i="3"/>
  <c r="Y11359" i="3" s="1"/>
  <c r="X11358" i="3"/>
  <c r="Y11358" i="3" s="1"/>
  <c r="X11357" i="3"/>
  <c r="Y11357" i="3" s="1"/>
  <c r="X11356" i="3"/>
  <c r="Y11356" i="3" s="1"/>
  <c r="X11355" i="3"/>
  <c r="Y11355" i="3" s="1"/>
  <c r="X11354" i="3"/>
  <c r="Y11354" i="3" s="1"/>
  <c r="X11353" i="3"/>
  <c r="Y11353" i="3" s="1"/>
  <c r="X11352" i="3"/>
  <c r="Y11352" i="3" s="1"/>
  <c r="Y11351" i="3"/>
  <c r="X11351" i="3"/>
  <c r="X11350" i="3"/>
  <c r="Y11350" i="3" s="1"/>
  <c r="X11349" i="3"/>
  <c r="Y11349" i="3" s="1"/>
  <c r="X11348" i="3"/>
  <c r="Y11348" i="3" s="1"/>
  <c r="X11347" i="3"/>
  <c r="Y11347" i="3" s="1"/>
  <c r="X11346" i="3"/>
  <c r="Y11346" i="3" s="1"/>
  <c r="X11345" i="3"/>
  <c r="Y11345" i="3" s="1"/>
  <c r="X11344" i="3"/>
  <c r="Y11344" i="3" s="1"/>
  <c r="X11343" i="3"/>
  <c r="Y11343" i="3" s="1"/>
  <c r="X11342" i="3"/>
  <c r="Y11342" i="3" s="1"/>
  <c r="X11341" i="3"/>
  <c r="Y11341" i="3" s="1"/>
  <c r="X11340" i="3"/>
  <c r="Y11340" i="3" s="1"/>
  <c r="X11339" i="3"/>
  <c r="Y11339" i="3" s="1"/>
  <c r="X11338" i="3"/>
  <c r="Y11338" i="3" s="1"/>
  <c r="X11337" i="3"/>
  <c r="Y11337" i="3" s="1"/>
  <c r="X11336" i="3"/>
  <c r="Y11336" i="3" s="1"/>
  <c r="X11335" i="3"/>
  <c r="Y11335" i="3" s="1"/>
  <c r="X11334" i="3"/>
  <c r="Y11334" i="3" s="1"/>
  <c r="X11333" i="3"/>
  <c r="Y11333" i="3" s="1"/>
  <c r="X11332" i="3"/>
  <c r="Y11332" i="3" s="1"/>
  <c r="X11331" i="3"/>
  <c r="Y11331" i="3" s="1"/>
  <c r="X11330" i="3"/>
  <c r="Y11330" i="3" s="1"/>
  <c r="X11329" i="3"/>
  <c r="Y11329" i="3" s="1"/>
  <c r="X11328" i="3"/>
  <c r="Y11328" i="3" s="1"/>
  <c r="X11327" i="3"/>
  <c r="Y11327" i="3" s="1"/>
  <c r="X11326" i="3"/>
  <c r="Y11326" i="3" s="1"/>
  <c r="X11325" i="3"/>
  <c r="Y11325" i="3" s="1"/>
  <c r="X11324" i="3"/>
  <c r="Y11324" i="3" s="1"/>
  <c r="X11323" i="3"/>
  <c r="Y11323" i="3" s="1"/>
  <c r="X11322" i="3"/>
  <c r="Y11322" i="3" s="1"/>
  <c r="X11321" i="3"/>
  <c r="Y11321" i="3" s="1"/>
  <c r="X11320" i="3"/>
  <c r="Y11320" i="3" s="1"/>
  <c r="X11319" i="3"/>
  <c r="Y11319" i="3" s="1"/>
  <c r="X11318" i="3"/>
  <c r="Y11318" i="3" s="1"/>
  <c r="X11317" i="3"/>
  <c r="Y11317" i="3" s="1"/>
  <c r="X11316" i="3"/>
  <c r="Y11316" i="3" s="1"/>
  <c r="X11315" i="3"/>
  <c r="Y11315" i="3" s="1"/>
  <c r="X11314" i="3"/>
  <c r="Y11314" i="3" s="1"/>
  <c r="X11313" i="3"/>
  <c r="Y11313" i="3" s="1"/>
  <c r="X11312" i="3"/>
  <c r="Y11312" i="3" s="1"/>
  <c r="X11311" i="3"/>
  <c r="Y11311" i="3" s="1"/>
  <c r="X11310" i="3"/>
  <c r="Y11310" i="3" s="1"/>
  <c r="X11309" i="3"/>
  <c r="Y11309" i="3" s="1"/>
  <c r="X11308" i="3"/>
  <c r="Y11308" i="3" s="1"/>
  <c r="X11307" i="3"/>
  <c r="Y11307" i="3" s="1"/>
  <c r="X11306" i="3"/>
  <c r="Y11306" i="3" s="1"/>
  <c r="X11305" i="3"/>
  <c r="Y11305" i="3" s="1"/>
  <c r="X11304" i="3"/>
  <c r="Y11304" i="3" s="1"/>
  <c r="X11303" i="3"/>
  <c r="Y11303" i="3" s="1"/>
  <c r="X11302" i="3"/>
  <c r="Y11302" i="3" s="1"/>
  <c r="X11301" i="3"/>
  <c r="Y11301" i="3" s="1"/>
  <c r="X11300" i="3"/>
  <c r="Y11300" i="3" s="1"/>
  <c r="X11299" i="3"/>
  <c r="Y11299" i="3" s="1"/>
  <c r="X11298" i="3"/>
  <c r="Y11298" i="3" s="1"/>
  <c r="X11297" i="3"/>
  <c r="Y11297" i="3" s="1"/>
  <c r="X11296" i="3"/>
  <c r="Y11296" i="3" s="1"/>
  <c r="X11295" i="3"/>
  <c r="Y11295" i="3" s="1"/>
  <c r="X11294" i="3"/>
  <c r="Y11294" i="3" s="1"/>
  <c r="X11293" i="3"/>
  <c r="Y11293" i="3" s="1"/>
  <c r="X11292" i="3"/>
  <c r="Y11292" i="3" s="1"/>
  <c r="X11291" i="3"/>
  <c r="Y11291" i="3" s="1"/>
  <c r="X11290" i="3"/>
  <c r="Y11290" i="3" s="1"/>
  <c r="X11289" i="3"/>
  <c r="Y11289" i="3" s="1"/>
  <c r="X11288" i="3"/>
  <c r="Y11288" i="3" s="1"/>
  <c r="X11287" i="3"/>
  <c r="Y11287" i="3" s="1"/>
  <c r="X11286" i="3"/>
  <c r="Y11286" i="3" s="1"/>
  <c r="X11285" i="3"/>
  <c r="Y11285" i="3" s="1"/>
  <c r="X11284" i="3"/>
  <c r="Y11284" i="3" s="1"/>
  <c r="X11283" i="3"/>
  <c r="Y11283" i="3" s="1"/>
  <c r="X11282" i="3"/>
  <c r="Y11282" i="3" s="1"/>
  <c r="X11281" i="3"/>
  <c r="Y11281" i="3" s="1"/>
  <c r="X11280" i="3"/>
  <c r="Y11280" i="3" s="1"/>
  <c r="X11279" i="3"/>
  <c r="Y11279" i="3" s="1"/>
  <c r="X11278" i="3"/>
  <c r="Y11278" i="3" s="1"/>
  <c r="X11277" i="3"/>
  <c r="Y11277" i="3" s="1"/>
  <c r="X11276" i="3"/>
  <c r="Y11276" i="3" s="1"/>
  <c r="X11275" i="3"/>
  <c r="Y11275" i="3" s="1"/>
  <c r="X11274" i="3"/>
  <c r="Y11274" i="3" s="1"/>
  <c r="X11273" i="3"/>
  <c r="Y11273" i="3" s="1"/>
  <c r="X11272" i="3"/>
  <c r="Y11272" i="3" s="1"/>
  <c r="X11271" i="3"/>
  <c r="Y11271" i="3" s="1"/>
  <c r="X11270" i="3"/>
  <c r="Y11270" i="3" s="1"/>
  <c r="X11269" i="3"/>
  <c r="Y11269" i="3" s="1"/>
  <c r="X11268" i="3"/>
  <c r="Y11268" i="3" s="1"/>
  <c r="X11267" i="3"/>
  <c r="Y11267" i="3" s="1"/>
  <c r="X11266" i="3"/>
  <c r="Y11266" i="3" s="1"/>
  <c r="X11265" i="3"/>
  <c r="Y11265" i="3" s="1"/>
  <c r="X11264" i="3"/>
  <c r="Y11264" i="3" s="1"/>
  <c r="X11263" i="3"/>
  <c r="Y11263" i="3" s="1"/>
  <c r="X11262" i="3"/>
  <c r="Y11262" i="3" s="1"/>
  <c r="X11261" i="3"/>
  <c r="Y11261" i="3" s="1"/>
  <c r="X11260" i="3"/>
  <c r="Y11260" i="3" s="1"/>
  <c r="X11259" i="3"/>
  <c r="Y11259" i="3" s="1"/>
  <c r="X11258" i="3"/>
  <c r="Y11258" i="3" s="1"/>
  <c r="X11257" i="3"/>
  <c r="Y11257" i="3" s="1"/>
  <c r="X11256" i="3"/>
  <c r="Y11256" i="3" s="1"/>
  <c r="X11255" i="3"/>
  <c r="Y11255" i="3" s="1"/>
  <c r="X11254" i="3"/>
  <c r="Y11254" i="3" s="1"/>
  <c r="X11253" i="3"/>
  <c r="Y11253" i="3" s="1"/>
  <c r="X11252" i="3"/>
  <c r="Y11252" i="3" s="1"/>
  <c r="X11251" i="3"/>
  <c r="Y11251" i="3" s="1"/>
  <c r="X11250" i="3"/>
  <c r="Y11250" i="3" s="1"/>
  <c r="X11249" i="3"/>
  <c r="Y11249" i="3" s="1"/>
  <c r="X11248" i="3"/>
  <c r="Y11248" i="3" s="1"/>
  <c r="X11247" i="3"/>
  <c r="Y11247" i="3" s="1"/>
  <c r="X11246" i="3"/>
  <c r="Y11246" i="3" s="1"/>
  <c r="X11245" i="3"/>
  <c r="Y11245" i="3" s="1"/>
  <c r="X11244" i="3"/>
  <c r="Y11244" i="3" s="1"/>
  <c r="X11243" i="3"/>
  <c r="Y11243" i="3" s="1"/>
  <c r="X11242" i="3"/>
  <c r="Y11242" i="3" s="1"/>
  <c r="X11241" i="3"/>
  <c r="Y11241" i="3" s="1"/>
  <c r="X11240" i="3"/>
  <c r="Y11240" i="3" s="1"/>
  <c r="X11239" i="3"/>
  <c r="Y11239" i="3" s="1"/>
  <c r="X11238" i="3"/>
  <c r="Y11238" i="3" s="1"/>
  <c r="X11237" i="3"/>
  <c r="Y11237" i="3" s="1"/>
  <c r="X11236" i="3"/>
  <c r="Y11236" i="3" s="1"/>
  <c r="X11235" i="3"/>
  <c r="Y11235" i="3" s="1"/>
  <c r="X11234" i="3"/>
  <c r="Y11234" i="3" s="1"/>
  <c r="X11233" i="3"/>
  <c r="Y11233" i="3" s="1"/>
  <c r="X11232" i="3"/>
  <c r="Y11232" i="3" s="1"/>
  <c r="X11231" i="3"/>
  <c r="Y11231" i="3" s="1"/>
  <c r="X11230" i="3"/>
  <c r="Y11230" i="3" s="1"/>
  <c r="X11229" i="3"/>
  <c r="Y11229" i="3" s="1"/>
  <c r="X11228" i="3"/>
  <c r="Y11228" i="3" s="1"/>
  <c r="X11227" i="3"/>
  <c r="Y11227" i="3" s="1"/>
  <c r="X11226" i="3"/>
  <c r="Y11226" i="3" s="1"/>
  <c r="X11225" i="3"/>
  <c r="Y11225" i="3" s="1"/>
  <c r="X11224" i="3"/>
  <c r="Y11224" i="3" s="1"/>
  <c r="X11223" i="3"/>
  <c r="Y11223" i="3" s="1"/>
  <c r="X11222" i="3"/>
  <c r="Y11222" i="3" s="1"/>
  <c r="X11221" i="3"/>
  <c r="Y11221" i="3" s="1"/>
  <c r="X11220" i="3"/>
  <c r="Y11220" i="3" s="1"/>
  <c r="X11219" i="3"/>
  <c r="Y11219" i="3" s="1"/>
  <c r="X11218" i="3"/>
  <c r="Y11218" i="3" s="1"/>
  <c r="X11217" i="3"/>
  <c r="Y11217" i="3" s="1"/>
  <c r="X11216" i="3"/>
  <c r="Y11216" i="3" s="1"/>
  <c r="X11215" i="3"/>
  <c r="Y11215" i="3" s="1"/>
  <c r="X11214" i="3"/>
  <c r="Y11214" i="3" s="1"/>
  <c r="X11213" i="3"/>
  <c r="Y11213" i="3" s="1"/>
  <c r="X11212" i="3"/>
  <c r="Y11212" i="3" s="1"/>
  <c r="X11211" i="3"/>
  <c r="Y11211" i="3" s="1"/>
  <c r="X11210" i="3"/>
  <c r="Y11210" i="3" s="1"/>
  <c r="X11209" i="3"/>
  <c r="Y11209" i="3" s="1"/>
  <c r="X11208" i="3"/>
  <c r="Y11208" i="3" s="1"/>
  <c r="X11207" i="3"/>
  <c r="Y11207" i="3" s="1"/>
  <c r="X11206" i="3"/>
  <c r="Y11206" i="3" s="1"/>
  <c r="X11205" i="3"/>
  <c r="Y11205" i="3" s="1"/>
  <c r="X11204" i="3"/>
  <c r="Y11204" i="3" s="1"/>
  <c r="X11203" i="3"/>
  <c r="Y11203" i="3" s="1"/>
  <c r="X11202" i="3"/>
  <c r="Y11202" i="3" s="1"/>
  <c r="X11201" i="3"/>
  <c r="Y11201" i="3" s="1"/>
  <c r="X11200" i="3"/>
  <c r="Y11200" i="3" s="1"/>
  <c r="X11199" i="3"/>
  <c r="Y11199" i="3" s="1"/>
  <c r="X11198" i="3"/>
  <c r="Y11198" i="3" s="1"/>
  <c r="X11197" i="3"/>
  <c r="Y11197" i="3" s="1"/>
  <c r="X11196" i="3"/>
  <c r="Y11196" i="3" s="1"/>
  <c r="X11195" i="3"/>
  <c r="Y11195" i="3" s="1"/>
  <c r="X11194" i="3"/>
  <c r="Y11194" i="3" s="1"/>
  <c r="X11193" i="3"/>
  <c r="Y11193" i="3" s="1"/>
  <c r="X11192" i="3"/>
  <c r="Y11192" i="3" s="1"/>
  <c r="X11191" i="3"/>
  <c r="Y11191" i="3" s="1"/>
  <c r="X11190" i="3"/>
  <c r="Y11190" i="3" s="1"/>
  <c r="X11189" i="3"/>
  <c r="Y11189" i="3" s="1"/>
  <c r="X11188" i="3"/>
  <c r="Y11188" i="3" s="1"/>
  <c r="X11187" i="3"/>
  <c r="Y11187" i="3" s="1"/>
  <c r="X11186" i="3"/>
  <c r="Y11186" i="3" s="1"/>
  <c r="X11185" i="3"/>
  <c r="Y11185" i="3" s="1"/>
  <c r="X11184" i="3"/>
  <c r="Y11184" i="3" s="1"/>
  <c r="X11183" i="3"/>
  <c r="Y11183" i="3" s="1"/>
  <c r="X11182" i="3"/>
  <c r="Y11182" i="3" s="1"/>
  <c r="X11181" i="3"/>
  <c r="Y11181" i="3" s="1"/>
  <c r="X11180" i="3"/>
  <c r="Y11180" i="3" s="1"/>
  <c r="X11179" i="3"/>
  <c r="Y11179" i="3" s="1"/>
  <c r="X11178" i="3"/>
  <c r="Y11178" i="3" s="1"/>
  <c r="X11177" i="3"/>
  <c r="Y11177" i="3" s="1"/>
  <c r="X11176" i="3"/>
  <c r="Y11176" i="3" s="1"/>
  <c r="X11175" i="3"/>
  <c r="Y11175" i="3" s="1"/>
  <c r="X11174" i="3"/>
  <c r="Y11174" i="3" s="1"/>
  <c r="X11173" i="3"/>
  <c r="Y11173" i="3" s="1"/>
  <c r="X11172" i="3"/>
  <c r="Y11172" i="3" s="1"/>
  <c r="X11171" i="3"/>
  <c r="Y11171" i="3" s="1"/>
  <c r="X11170" i="3"/>
  <c r="Y11170" i="3" s="1"/>
  <c r="X11169" i="3"/>
  <c r="Y11169" i="3" s="1"/>
  <c r="X11168" i="3"/>
  <c r="Y11168" i="3" s="1"/>
  <c r="X11167" i="3"/>
  <c r="Y11167" i="3" s="1"/>
  <c r="X11166" i="3"/>
  <c r="Y11166" i="3" s="1"/>
  <c r="X11165" i="3"/>
  <c r="Y11165" i="3" s="1"/>
  <c r="X11164" i="3"/>
  <c r="Y11164" i="3" s="1"/>
  <c r="X11163" i="3"/>
  <c r="Y11163" i="3" s="1"/>
  <c r="X11162" i="3"/>
  <c r="Y11162" i="3" s="1"/>
  <c r="X11161" i="3"/>
  <c r="Y11161" i="3" s="1"/>
  <c r="X11160" i="3"/>
  <c r="Y11160" i="3" s="1"/>
  <c r="X11159" i="3"/>
  <c r="Y11159" i="3" s="1"/>
  <c r="X11158" i="3"/>
  <c r="Y11158" i="3" s="1"/>
  <c r="X11157" i="3"/>
  <c r="Y11157" i="3" s="1"/>
  <c r="X11156" i="3"/>
  <c r="Y11156" i="3" s="1"/>
  <c r="X11155" i="3"/>
  <c r="Y11155" i="3" s="1"/>
  <c r="X11154" i="3"/>
  <c r="Y11154" i="3" s="1"/>
  <c r="X11153" i="3"/>
  <c r="Y11153" i="3" s="1"/>
  <c r="X11152" i="3"/>
  <c r="Y11152" i="3" s="1"/>
  <c r="X11151" i="3"/>
  <c r="Y11151" i="3" s="1"/>
  <c r="X11150" i="3"/>
  <c r="Y11150" i="3" s="1"/>
  <c r="X11149" i="3"/>
  <c r="Y11149" i="3" s="1"/>
  <c r="X11148" i="3"/>
  <c r="Y11148" i="3" s="1"/>
  <c r="X11147" i="3"/>
  <c r="Y11147" i="3" s="1"/>
  <c r="X11146" i="3"/>
  <c r="Y11146" i="3" s="1"/>
  <c r="X11145" i="3"/>
  <c r="Y11145" i="3" s="1"/>
  <c r="X11144" i="3"/>
  <c r="Y11144" i="3" s="1"/>
  <c r="X11143" i="3"/>
  <c r="Y11143" i="3" s="1"/>
  <c r="X11142" i="3"/>
  <c r="Y11142" i="3" s="1"/>
  <c r="X11141" i="3"/>
  <c r="Y11141" i="3" s="1"/>
  <c r="X11140" i="3"/>
  <c r="Y11140" i="3" s="1"/>
  <c r="X11139" i="3"/>
  <c r="Y11139" i="3" s="1"/>
  <c r="X11138" i="3"/>
  <c r="Y11138" i="3" s="1"/>
  <c r="X11137" i="3"/>
  <c r="Y11137" i="3" s="1"/>
  <c r="X11136" i="3"/>
  <c r="Y11136" i="3" s="1"/>
  <c r="X11135" i="3"/>
  <c r="Y11135" i="3" s="1"/>
  <c r="X11134" i="3"/>
  <c r="Y11134" i="3" s="1"/>
  <c r="X11133" i="3"/>
  <c r="Y11133" i="3" s="1"/>
  <c r="X11132" i="3"/>
  <c r="Y11132" i="3" s="1"/>
  <c r="X11131" i="3"/>
  <c r="Y11131" i="3" s="1"/>
  <c r="X11130" i="3"/>
  <c r="Y11130" i="3" s="1"/>
  <c r="X11129" i="3"/>
  <c r="Y11129" i="3" s="1"/>
  <c r="X11128" i="3"/>
  <c r="Y11128" i="3" s="1"/>
  <c r="X11127" i="3"/>
  <c r="Y11127" i="3" s="1"/>
  <c r="X11126" i="3"/>
  <c r="Y11126" i="3" s="1"/>
  <c r="X11125" i="3"/>
  <c r="Y11125" i="3" s="1"/>
  <c r="X11124" i="3"/>
  <c r="Y11124" i="3" s="1"/>
  <c r="X11123" i="3"/>
  <c r="Y11123" i="3" s="1"/>
  <c r="X11122" i="3"/>
  <c r="Y11122" i="3" s="1"/>
  <c r="X11121" i="3"/>
  <c r="Y11121" i="3" s="1"/>
  <c r="X11120" i="3"/>
  <c r="Y11120" i="3" s="1"/>
  <c r="X11119" i="3"/>
  <c r="Y11119" i="3" s="1"/>
  <c r="X11118" i="3"/>
  <c r="Y11118" i="3" s="1"/>
  <c r="X11117" i="3"/>
  <c r="Y11117" i="3" s="1"/>
  <c r="X11116" i="3"/>
  <c r="Y11116" i="3" s="1"/>
  <c r="X11115" i="3"/>
  <c r="Y11115" i="3" s="1"/>
  <c r="X11114" i="3"/>
  <c r="Y11114" i="3" s="1"/>
  <c r="X11113" i="3"/>
  <c r="Y11113" i="3" s="1"/>
  <c r="X11112" i="3"/>
  <c r="Y11112" i="3" s="1"/>
  <c r="X11111" i="3"/>
  <c r="Y11111" i="3" s="1"/>
  <c r="X11110" i="3"/>
  <c r="Y11110" i="3" s="1"/>
  <c r="X11109" i="3"/>
  <c r="Y11109" i="3" s="1"/>
  <c r="Y11108" i="3"/>
  <c r="X11108" i="3"/>
  <c r="X11107" i="3"/>
  <c r="Y11107" i="3" s="1"/>
  <c r="X11106" i="3"/>
  <c r="Y11106" i="3" s="1"/>
  <c r="X11105" i="3"/>
  <c r="Y11105" i="3" s="1"/>
  <c r="X11104" i="3"/>
  <c r="Y11104" i="3" s="1"/>
  <c r="X11103" i="3"/>
  <c r="Y11103" i="3" s="1"/>
  <c r="X11102" i="3"/>
  <c r="Y11102" i="3" s="1"/>
  <c r="X11101" i="3"/>
  <c r="Y11101" i="3" s="1"/>
  <c r="X11100" i="3"/>
  <c r="Y11100" i="3" s="1"/>
  <c r="X11099" i="3"/>
  <c r="Y11099" i="3" s="1"/>
  <c r="X11098" i="3"/>
  <c r="Y11098" i="3" s="1"/>
  <c r="X11097" i="3"/>
  <c r="Y11097" i="3" s="1"/>
  <c r="X11096" i="3"/>
  <c r="Y11096" i="3" s="1"/>
  <c r="X11095" i="3"/>
  <c r="Y11095" i="3" s="1"/>
  <c r="X11094" i="3"/>
  <c r="Y11094" i="3" s="1"/>
  <c r="X11093" i="3"/>
  <c r="Y11093" i="3" s="1"/>
  <c r="X11092" i="3"/>
  <c r="Y11092" i="3" s="1"/>
  <c r="X11091" i="3"/>
  <c r="Y11091" i="3" s="1"/>
  <c r="X11090" i="3"/>
  <c r="Y11090" i="3" s="1"/>
  <c r="Y11089" i="3"/>
  <c r="X11089" i="3"/>
  <c r="X11088" i="3"/>
  <c r="Y11088" i="3" s="1"/>
  <c r="X11087" i="3"/>
  <c r="Y11087" i="3" s="1"/>
  <c r="X11086" i="3"/>
  <c r="Y11086" i="3" s="1"/>
  <c r="X11085" i="3"/>
  <c r="Y11085" i="3" s="1"/>
  <c r="X11084" i="3"/>
  <c r="Y11084" i="3" s="1"/>
  <c r="X11083" i="3"/>
  <c r="Y11083" i="3" s="1"/>
  <c r="X11082" i="3"/>
  <c r="Y11082" i="3" s="1"/>
  <c r="X11081" i="3"/>
  <c r="Y11081" i="3" s="1"/>
  <c r="X11080" i="3"/>
  <c r="Y11080" i="3" s="1"/>
  <c r="X11079" i="3"/>
  <c r="Y11079" i="3" s="1"/>
  <c r="X11078" i="3"/>
  <c r="Y11078" i="3" s="1"/>
  <c r="X11077" i="3"/>
  <c r="Y11077" i="3" s="1"/>
  <c r="X11076" i="3"/>
  <c r="Y11076" i="3" s="1"/>
  <c r="X11075" i="3"/>
  <c r="Y11075" i="3" s="1"/>
  <c r="X11074" i="3"/>
  <c r="Y11074" i="3" s="1"/>
  <c r="X11073" i="3"/>
  <c r="Y11073" i="3" s="1"/>
  <c r="X11072" i="3"/>
  <c r="Y11072" i="3" s="1"/>
  <c r="X11071" i="3"/>
  <c r="Y11071" i="3" s="1"/>
  <c r="X11070" i="3"/>
  <c r="Y11070" i="3" s="1"/>
  <c r="X11069" i="3"/>
  <c r="Y11069" i="3" s="1"/>
  <c r="X11068" i="3"/>
  <c r="Y11068" i="3" s="1"/>
  <c r="X11067" i="3"/>
  <c r="Y11067" i="3" s="1"/>
  <c r="X11066" i="3"/>
  <c r="Y11066" i="3" s="1"/>
  <c r="X11065" i="3"/>
  <c r="Y11065" i="3" s="1"/>
  <c r="X11064" i="3"/>
  <c r="Y11064" i="3" s="1"/>
  <c r="X11063" i="3"/>
  <c r="Y11063" i="3" s="1"/>
  <c r="X11062" i="3"/>
  <c r="Y11062" i="3" s="1"/>
  <c r="X11061" i="3"/>
  <c r="Y11061" i="3" s="1"/>
  <c r="X11060" i="3"/>
  <c r="Y11060" i="3" s="1"/>
  <c r="X11059" i="3"/>
  <c r="Y11059" i="3" s="1"/>
  <c r="Y11058" i="3"/>
  <c r="X11058" i="3"/>
  <c r="X11057" i="3"/>
  <c r="Y11057" i="3" s="1"/>
  <c r="X11056" i="3"/>
  <c r="Y11056" i="3" s="1"/>
  <c r="X11055" i="3"/>
  <c r="Y11055" i="3" s="1"/>
  <c r="X11054" i="3"/>
  <c r="Y11054" i="3" s="1"/>
  <c r="X11053" i="3"/>
  <c r="Y11053" i="3" s="1"/>
  <c r="X11052" i="3"/>
  <c r="Y11052" i="3" s="1"/>
  <c r="X11051" i="3"/>
  <c r="Y11051" i="3" s="1"/>
  <c r="X11050" i="3"/>
  <c r="Y11050" i="3" s="1"/>
  <c r="X11049" i="3"/>
  <c r="Y11049" i="3" s="1"/>
  <c r="X11048" i="3"/>
  <c r="Y11048" i="3" s="1"/>
  <c r="X11047" i="3"/>
  <c r="Y11047" i="3" s="1"/>
  <c r="X11046" i="3"/>
  <c r="Y11046" i="3" s="1"/>
  <c r="X11045" i="3"/>
  <c r="Y11045" i="3" s="1"/>
  <c r="X11044" i="3"/>
  <c r="Y11044" i="3" s="1"/>
  <c r="X11043" i="3"/>
  <c r="Y11043" i="3" s="1"/>
  <c r="X11042" i="3"/>
  <c r="Y11042" i="3" s="1"/>
  <c r="X11041" i="3"/>
  <c r="Y11041" i="3" s="1"/>
  <c r="X11040" i="3"/>
  <c r="Y11040" i="3" s="1"/>
  <c r="X11039" i="3"/>
  <c r="Y11039" i="3" s="1"/>
  <c r="X11038" i="3"/>
  <c r="Y11038" i="3" s="1"/>
  <c r="X11037" i="3"/>
  <c r="Y11037" i="3" s="1"/>
  <c r="X11036" i="3"/>
  <c r="Y11036" i="3" s="1"/>
  <c r="X11035" i="3"/>
  <c r="Y11035" i="3" s="1"/>
  <c r="X11034" i="3"/>
  <c r="Y11034" i="3" s="1"/>
  <c r="X11033" i="3"/>
  <c r="Y11033" i="3" s="1"/>
  <c r="X11032" i="3"/>
  <c r="Y11032" i="3" s="1"/>
  <c r="X11031" i="3"/>
  <c r="Y11031" i="3" s="1"/>
  <c r="X11030" i="3"/>
  <c r="Y11030" i="3" s="1"/>
  <c r="X11029" i="3"/>
  <c r="Y11029" i="3" s="1"/>
  <c r="X11028" i="3"/>
  <c r="Y11028" i="3" s="1"/>
  <c r="X11027" i="3"/>
  <c r="Y11027" i="3" s="1"/>
  <c r="X11026" i="3"/>
  <c r="Y11026" i="3" s="1"/>
  <c r="X11025" i="3"/>
  <c r="Y11025" i="3" s="1"/>
  <c r="X11024" i="3"/>
  <c r="Y11024" i="3" s="1"/>
  <c r="X11023" i="3"/>
  <c r="Y11023" i="3" s="1"/>
  <c r="X11022" i="3"/>
  <c r="Y11022" i="3" s="1"/>
  <c r="X11021" i="3"/>
  <c r="Y11021" i="3" s="1"/>
  <c r="X11020" i="3"/>
  <c r="Y11020" i="3" s="1"/>
  <c r="X11019" i="3"/>
  <c r="Y11019" i="3" s="1"/>
  <c r="Y11018" i="3"/>
  <c r="X11018" i="3"/>
  <c r="X11017" i="3"/>
  <c r="Y11017" i="3" s="1"/>
  <c r="X11016" i="3"/>
  <c r="Y11016" i="3" s="1"/>
  <c r="X11015" i="3"/>
  <c r="Y11015" i="3" s="1"/>
  <c r="X11014" i="3"/>
  <c r="Y11014" i="3" s="1"/>
  <c r="X11013" i="3"/>
  <c r="Y11013" i="3" s="1"/>
  <c r="X11012" i="3"/>
  <c r="Y11012" i="3" s="1"/>
  <c r="X11011" i="3"/>
  <c r="Y11011" i="3" s="1"/>
  <c r="X11010" i="3"/>
  <c r="Y11010" i="3" s="1"/>
  <c r="X11009" i="3"/>
  <c r="Y11009" i="3" s="1"/>
  <c r="X11008" i="3"/>
  <c r="Y11008" i="3" s="1"/>
  <c r="X11007" i="3"/>
  <c r="Y11007" i="3" s="1"/>
  <c r="X11006" i="3"/>
  <c r="Y11006" i="3" s="1"/>
  <c r="X11005" i="3"/>
  <c r="Y11005" i="3" s="1"/>
  <c r="X11004" i="3"/>
  <c r="Y11004" i="3" s="1"/>
  <c r="X11003" i="3"/>
  <c r="Y11003" i="3" s="1"/>
  <c r="X11002" i="3"/>
  <c r="Y11002" i="3" s="1"/>
  <c r="X11001" i="3"/>
  <c r="Y11001" i="3" s="1"/>
  <c r="X11000" i="3"/>
  <c r="Y11000" i="3" s="1"/>
  <c r="X10999" i="3"/>
  <c r="Y10999" i="3" s="1"/>
  <c r="X10998" i="3"/>
  <c r="Y10998" i="3" s="1"/>
  <c r="X10997" i="3"/>
  <c r="Y10997" i="3" s="1"/>
  <c r="X10996" i="3"/>
  <c r="Y10996" i="3" s="1"/>
  <c r="X10995" i="3"/>
  <c r="Y10995" i="3" s="1"/>
  <c r="X10994" i="3"/>
  <c r="Y10994" i="3" s="1"/>
  <c r="X10993" i="3"/>
  <c r="Y10993" i="3" s="1"/>
  <c r="X10992" i="3"/>
  <c r="Y10992" i="3" s="1"/>
  <c r="X10991" i="3"/>
  <c r="Y10991" i="3" s="1"/>
  <c r="X10990" i="3"/>
  <c r="Y10990" i="3" s="1"/>
  <c r="X10989" i="3"/>
  <c r="Y10989" i="3" s="1"/>
  <c r="X10988" i="3"/>
  <c r="Y10988" i="3" s="1"/>
  <c r="X10987" i="3"/>
  <c r="Y10987" i="3" s="1"/>
  <c r="X10986" i="3"/>
  <c r="Y10986" i="3" s="1"/>
  <c r="X10985" i="3"/>
  <c r="Y10985" i="3" s="1"/>
  <c r="X10984" i="3"/>
  <c r="Y10984" i="3" s="1"/>
  <c r="X10983" i="3"/>
  <c r="Y10983" i="3" s="1"/>
  <c r="X10982" i="3"/>
  <c r="Y10982" i="3" s="1"/>
  <c r="X10981" i="3"/>
  <c r="Y10981" i="3" s="1"/>
  <c r="X10980" i="3"/>
  <c r="Y10980" i="3" s="1"/>
  <c r="X10979" i="3"/>
  <c r="Y10979" i="3" s="1"/>
  <c r="X10978" i="3"/>
  <c r="Y10978" i="3" s="1"/>
  <c r="X10977" i="3"/>
  <c r="Y10977" i="3" s="1"/>
  <c r="X10976" i="3"/>
  <c r="Y10976" i="3" s="1"/>
  <c r="X10975" i="3"/>
  <c r="Y10975" i="3" s="1"/>
  <c r="X10974" i="3"/>
  <c r="Y10974" i="3" s="1"/>
  <c r="X10973" i="3"/>
  <c r="Y10973" i="3" s="1"/>
  <c r="X10972" i="3"/>
  <c r="Y10972" i="3" s="1"/>
  <c r="X10971" i="3"/>
  <c r="Y10971" i="3" s="1"/>
  <c r="X10970" i="3"/>
  <c r="Y10970" i="3" s="1"/>
  <c r="X10969" i="3"/>
  <c r="Y10969" i="3" s="1"/>
  <c r="X10968" i="3"/>
  <c r="Y10968" i="3" s="1"/>
  <c r="X10967" i="3"/>
  <c r="Y10967" i="3" s="1"/>
  <c r="X10966" i="3"/>
  <c r="Y10966" i="3" s="1"/>
  <c r="X10965" i="3"/>
  <c r="Y10965" i="3" s="1"/>
  <c r="X10964" i="3"/>
  <c r="Y10964" i="3" s="1"/>
  <c r="X10963" i="3"/>
  <c r="Y10963" i="3" s="1"/>
  <c r="X10962" i="3"/>
  <c r="Y10962" i="3" s="1"/>
  <c r="X10961" i="3"/>
  <c r="Y10961" i="3" s="1"/>
  <c r="X10960" i="3"/>
  <c r="Y10960" i="3" s="1"/>
  <c r="X10959" i="3"/>
  <c r="Y10959" i="3" s="1"/>
  <c r="X10958" i="3"/>
  <c r="Y10958" i="3" s="1"/>
  <c r="X10957" i="3"/>
  <c r="Y10957" i="3" s="1"/>
  <c r="X10956" i="3"/>
  <c r="Y10956" i="3" s="1"/>
  <c r="X10955" i="3"/>
  <c r="Y10955" i="3" s="1"/>
  <c r="X10954" i="3"/>
  <c r="Y10954" i="3" s="1"/>
  <c r="X10953" i="3"/>
  <c r="Y10953" i="3" s="1"/>
  <c r="X10952" i="3"/>
  <c r="Y10952" i="3" s="1"/>
  <c r="X10951" i="3"/>
  <c r="Y10951" i="3" s="1"/>
  <c r="X10950" i="3"/>
  <c r="Y10950" i="3" s="1"/>
  <c r="X10949" i="3"/>
  <c r="Y10949" i="3" s="1"/>
  <c r="X10948" i="3"/>
  <c r="Y10948" i="3" s="1"/>
  <c r="X10947" i="3"/>
  <c r="Y10947" i="3" s="1"/>
  <c r="X10946" i="3"/>
  <c r="Y10946" i="3" s="1"/>
  <c r="X10945" i="3"/>
  <c r="Y10945" i="3" s="1"/>
  <c r="X10944" i="3"/>
  <c r="Y10944" i="3" s="1"/>
  <c r="X10943" i="3"/>
  <c r="Y10943" i="3" s="1"/>
  <c r="X10942" i="3"/>
  <c r="Y10942" i="3" s="1"/>
  <c r="X10941" i="3"/>
  <c r="Y10941" i="3" s="1"/>
  <c r="X10940" i="3"/>
  <c r="Y10940" i="3" s="1"/>
  <c r="X10939" i="3"/>
  <c r="Y10939" i="3" s="1"/>
  <c r="X10938" i="3"/>
  <c r="Y10938" i="3" s="1"/>
  <c r="X10937" i="3"/>
  <c r="Y10937" i="3" s="1"/>
  <c r="X10936" i="3"/>
  <c r="Y10936" i="3" s="1"/>
  <c r="X10935" i="3"/>
  <c r="Y10935" i="3" s="1"/>
  <c r="X10934" i="3"/>
  <c r="Y10934" i="3" s="1"/>
  <c r="X10933" i="3"/>
  <c r="Y10933" i="3" s="1"/>
  <c r="X10932" i="3"/>
  <c r="Y10932" i="3" s="1"/>
  <c r="X10931" i="3"/>
  <c r="Y10931" i="3" s="1"/>
  <c r="X10930" i="3"/>
  <c r="Y10930" i="3" s="1"/>
  <c r="X10929" i="3"/>
  <c r="Y10929" i="3" s="1"/>
  <c r="X10928" i="3"/>
  <c r="Y10928" i="3" s="1"/>
  <c r="X10927" i="3"/>
  <c r="Y10927" i="3" s="1"/>
  <c r="X10926" i="3"/>
  <c r="Y10926" i="3" s="1"/>
  <c r="X10925" i="3"/>
  <c r="Y10925" i="3" s="1"/>
  <c r="X10924" i="3"/>
  <c r="Y10924" i="3" s="1"/>
  <c r="X10923" i="3"/>
  <c r="Y10923" i="3" s="1"/>
  <c r="X10922" i="3"/>
  <c r="Y10922" i="3" s="1"/>
  <c r="X10921" i="3"/>
  <c r="Y10921" i="3" s="1"/>
  <c r="X10920" i="3"/>
  <c r="Y10920" i="3" s="1"/>
  <c r="X10919" i="3"/>
  <c r="Y10919" i="3" s="1"/>
  <c r="X10918" i="3"/>
  <c r="Y10918" i="3" s="1"/>
  <c r="X10917" i="3"/>
  <c r="Y10917" i="3" s="1"/>
  <c r="X10916" i="3"/>
  <c r="Y10916" i="3" s="1"/>
  <c r="X10915" i="3"/>
  <c r="Y10915" i="3" s="1"/>
  <c r="X10914" i="3"/>
  <c r="Y10914" i="3" s="1"/>
  <c r="X10913" i="3"/>
  <c r="Y10913" i="3" s="1"/>
  <c r="X10912" i="3"/>
  <c r="Y10912" i="3" s="1"/>
  <c r="X10911" i="3"/>
  <c r="Y10911" i="3" s="1"/>
  <c r="X10910" i="3"/>
  <c r="Y10910" i="3" s="1"/>
  <c r="X10909" i="3"/>
  <c r="Y10909" i="3" s="1"/>
  <c r="X10908" i="3"/>
  <c r="Y10908" i="3" s="1"/>
  <c r="X10907" i="3"/>
  <c r="Y10907" i="3" s="1"/>
  <c r="X10906" i="3"/>
  <c r="Y10906" i="3" s="1"/>
  <c r="X10905" i="3"/>
  <c r="Y10905" i="3" s="1"/>
  <c r="X10904" i="3"/>
  <c r="Y10904" i="3" s="1"/>
  <c r="X10903" i="3"/>
  <c r="Y10903" i="3" s="1"/>
  <c r="X10902" i="3"/>
  <c r="Y10902" i="3" s="1"/>
  <c r="X10901" i="3"/>
  <c r="Y10901" i="3" s="1"/>
  <c r="X10900" i="3"/>
  <c r="Y10900" i="3" s="1"/>
  <c r="X10899" i="3"/>
  <c r="Y10899" i="3" s="1"/>
  <c r="X10898" i="3"/>
  <c r="Y10898" i="3" s="1"/>
  <c r="X10897" i="3"/>
  <c r="Y10897" i="3" s="1"/>
  <c r="X10896" i="3"/>
  <c r="Y10896" i="3" s="1"/>
  <c r="X10895" i="3"/>
  <c r="Y10895" i="3" s="1"/>
  <c r="X10894" i="3"/>
  <c r="Y10894" i="3" s="1"/>
  <c r="X10893" i="3"/>
  <c r="Y10893" i="3" s="1"/>
  <c r="X10892" i="3"/>
  <c r="Y10892" i="3" s="1"/>
  <c r="X10891" i="3"/>
  <c r="Y10891" i="3" s="1"/>
  <c r="X10890" i="3"/>
  <c r="Y10890" i="3" s="1"/>
  <c r="X10889" i="3"/>
  <c r="Y10889" i="3" s="1"/>
  <c r="X10888" i="3"/>
  <c r="Y10888" i="3" s="1"/>
  <c r="X10887" i="3"/>
  <c r="Y10887" i="3" s="1"/>
  <c r="X10886" i="3"/>
  <c r="Y10886" i="3" s="1"/>
  <c r="X10885" i="3"/>
  <c r="Y10885" i="3" s="1"/>
  <c r="X10884" i="3"/>
  <c r="Y10884" i="3" s="1"/>
  <c r="Y10883" i="3"/>
  <c r="X10883" i="3"/>
  <c r="X10882" i="3"/>
  <c r="Y10882" i="3" s="1"/>
  <c r="X10881" i="3"/>
  <c r="Y10881" i="3" s="1"/>
  <c r="X10880" i="3"/>
  <c r="Y10880" i="3" s="1"/>
  <c r="X10879" i="3"/>
  <c r="Y10879" i="3" s="1"/>
  <c r="X10878" i="3"/>
  <c r="Y10878" i="3" s="1"/>
  <c r="X10877" i="3"/>
  <c r="Y10877" i="3" s="1"/>
  <c r="X10876" i="3"/>
  <c r="Y10876" i="3" s="1"/>
  <c r="X10875" i="3"/>
  <c r="Y10875" i="3" s="1"/>
  <c r="X10874" i="3"/>
  <c r="Y10874" i="3" s="1"/>
  <c r="X10873" i="3"/>
  <c r="Y10873" i="3" s="1"/>
  <c r="X10872" i="3"/>
  <c r="Y10872" i="3" s="1"/>
  <c r="X10871" i="3"/>
  <c r="Y10871" i="3" s="1"/>
  <c r="X10870" i="3"/>
  <c r="Y10870" i="3" s="1"/>
  <c r="X10869" i="3"/>
  <c r="Y10869" i="3" s="1"/>
  <c r="X10868" i="3"/>
  <c r="Y10868" i="3" s="1"/>
  <c r="X10867" i="3"/>
  <c r="Y10867" i="3" s="1"/>
  <c r="X10866" i="3"/>
  <c r="Y10866" i="3" s="1"/>
  <c r="X10865" i="3"/>
  <c r="Y10865" i="3" s="1"/>
  <c r="X10864" i="3"/>
  <c r="Y10864" i="3" s="1"/>
  <c r="X10863" i="3"/>
  <c r="Y10863" i="3" s="1"/>
  <c r="X10862" i="3"/>
  <c r="Y10862" i="3" s="1"/>
  <c r="X10861" i="3"/>
  <c r="Y10861" i="3" s="1"/>
  <c r="X10860" i="3"/>
  <c r="Y10860" i="3" s="1"/>
  <c r="X10859" i="3"/>
  <c r="Y10859" i="3" s="1"/>
  <c r="X10858" i="3"/>
  <c r="Y10858" i="3" s="1"/>
  <c r="X10857" i="3"/>
  <c r="Y10857" i="3" s="1"/>
  <c r="X10856" i="3"/>
  <c r="Y10856" i="3" s="1"/>
  <c r="X10855" i="3"/>
  <c r="Y10855" i="3" s="1"/>
  <c r="Y10854" i="3"/>
  <c r="X10854" i="3"/>
  <c r="X10853" i="3"/>
  <c r="Y10853" i="3" s="1"/>
  <c r="X10852" i="3"/>
  <c r="Y10852" i="3" s="1"/>
  <c r="X10851" i="3"/>
  <c r="Y10851" i="3" s="1"/>
  <c r="X10850" i="3"/>
  <c r="Y10850" i="3" s="1"/>
  <c r="X10849" i="3"/>
  <c r="Y10849" i="3" s="1"/>
  <c r="X10848" i="3"/>
  <c r="Y10848" i="3" s="1"/>
  <c r="X10847" i="3"/>
  <c r="Y10847" i="3" s="1"/>
  <c r="X10846" i="3"/>
  <c r="Y10846" i="3" s="1"/>
  <c r="X10845" i="3"/>
  <c r="Y10845" i="3" s="1"/>
  <c r="X10844" i="3"/>
  <c r="Y10844" i="3" s="1"/>
  <c r="X10843" i="3"/>
  <c r="Y10843" i="3" s="1"/>
  <c r="X10842" i="3"/>
  <c r="Y10842" i="3" s="1"/>
  <c r="X10841" i="3"/>
  <c r="Y10841" i="3" s="1"/>
  <c r="X10840" i="3"/>
  <c r="Y10840" i="3" s="1"/>
  <c r="X10839" i="3"/>
  <c r="Y10839" i="3" s="1"/>
  <c r="X10838" i="3"/>
  <c r="Y10838" i="3" s="1"/>
  <c r="X10837" i="3"/>
  <c r="Y10837" i="3" s="1"/>
  <c r="X10836" i="3"/>
  <c r="Y10836" i="3" s="1"/>
  <c r="X10835" i="3"/>
  <c r="Y10835" i="3" s="1"/>
  <c r="X10834" i="3"/>
  <c r="Y10834" i="3" s="1"/>
  <c r="X10833" i="3"/>
  <c r="Y10833" i="3" s="1"/>
  <c r="X10832" i="3"/>
  <c r="Y10832" i="3" s="1"/>
  <c r="X10831" i="3"/>
  <c r="Y10831" i="3" s="1"/>
  <c r="X10830" i="3"/>
  <c r="Y10830" i="3" s="1"/>
  <c r="X10829" i="3"/>
  <c r="Y10829" i="3" s="1"/>
  <c r="X10828" i="3"/>
  <c r="Y10828" i="3" s="1"/>
  <c r="X10827" i="3"/>
  <c r="Y10827" i="3" s="1"/>
  <c r="X10826" i="3"/>
  <c r="Y10826" i="3" s="1"/>
  <c r="X10825" i="3"/>
  <c r="Y10825" i="3" s="1"/>
  <c r="X10824" i="3"/>
  <c r="Y10824" i="3" s="1"/>
  <c r="X10823" i="3"/>
  <c r="Y10823" i="3" s="1"/>
  <c r="X10822" i="3"/>
  <c r="Y10822" i="3" s="1"/>
  <c r="X10821" i="3"/>
  <c r="Y10821" i="3" s="1"/>
  <c r="X10820" i="3"/>
  <c r="Y10820" i="3" s="1"/>
  <c r="X10819" i="3"/>
  <c r="Y10819" i="3" s="1"/>
  <c r="X10818" i="3"/>
  <c r="Y10818" i="3" s="1"/>
  <c r="X10817" i="3"/>
  <c r="Y10817" i="3" s="1"/>
  <c r="X10816" i="3"/>
  <c r="Y10816" i="3" s="1"/>
  <c r="X10815" i="3"/>
  <c r="Y10815" i="3" s="1"/>
  <c r="X10814" i="3"/>
  <c r="Y10814" i="3" s="1"/>
  <c r="X10813" i="3"/>
  <c r="Y10813" i="3" s="1"/>
  <c r="X10812" i="3"/>
  <c r="Y10812" i="3" s="1"/>
  <c r="X10811" i="3"/>
  <c r="Y10811" i="3" s="1"/>
  <c r="X10810" i="3"/>
  <c r="Y10810" i="3" s="1"/>
  <c r="X10809" i="3"/>
  <c r="Y10809" i="3" s="1"/>
  <c r="X10808" i="3"/>
  <c r="Y10808" i="3" s="1"/>
  <c r="X10807" i="3"/>
  <c r="Y10807" i="3" s="1"/>
  <c r="X10806" i="3"/>
  <c r="Y10806" i="3" s="1"/>
  <c r="X10805" i="3"/>
  <c r="Y10805" i="3" s="1"/>
  <c r="X10804" i="3"/>
  <c r="Y10804" i="3" s="1"/>
  <c r="X10803" i="3"/>
  <c r="Y10803" i="3" s="1"/>
  <c r="X10802" i="3"/>
  <c r="Y10802" i="3" s="1"/>
  <c r="X10801" i="3"/>
  <c r="Y10801" i="3" s="1"/>
  <c r="X10800" i="3"/>
  <c r="Y10800" i="3" s="1"/>
  <c r="X10799" i="3"/>
  <c r="Y10799" i="3" s="1"/>
  <c r="X10798" i="3"/>
  <c r="Y10798" i="3" s="1"/>
  <c r="X10797" i="3"/>
  <c r="Y10797" i="3" s="1"/>
  <c r="X10796" i="3"/>
  <c r="Y10796" i="3" s="1"/>
  <c r="X10795" i="3"/>
  <c r="Y10795" i="3" s="1"/>
  <c r="X10794" i="3"/>
  <c r="Y10794" i="3" s="1"/>
  <c r="X10793" i="3"/>
  <c r="Y10793" i="3" s="1"/>
  <c r="X10792" i="3"/>
  <c r="Y10792" i="3" s="1"/>
  <c r="X10791" i="3"/>
  <c r="Y10791" i="3" s="1"/>
  <c r="X10790" i="3"/>
  <c r="Y10790" i="3" s="1"/>
  <c r="X10789" i="3"/>
  <c r="Y10789" i="3" s="1"/>
  <c r="X10788" i="3"/>
  <c r="Y10788" i="3" s="1"/>
  <c r="X10787" i="3"/>
  <c r="Y10787" i="3" s="1"/>
  <c r="X10786" i="3"/>
  <c r="Y10786" i="3" s="1"/>
  <c r="X10785" i="3"/>
  <c r="Y10785" i="3" s="1"/>
  <c r="X10784" i="3"/>
  <c r="Y10784" i="3" s="1"/>
  <c r="X10783" i="3"/>
  <c r="Y10783" i="3" s="1"/>
  <c r="X10782" i="3"/>
  <c r="Y10782" i="3" s="1"/>
  <c r="X10781" i="3"/>
  <c r="Y10781" i="3" s="1"/>
  <c r="X10780" i="3"/>
  <c r="Y10780" i="3" s="1"/>
  <c r="X10779" i="3"/>
  <c r="Y10779" i="3" s="1"/>
  <c r="X10778" i="3"/>
  <c r="Y10778" i="3" s="1"/>
  <c r="X10777" i="3"/>
  <c r="Y10777" i="3" s="1"/>
  <c r="X10776" i="3"/>
  <c r="Y10776" i="3" s="1"/>
  <c r="X10775" i="3"/>
  <c r="Y10775" i="3" s="1"/>
  <c r="X10774" i="3"/>
  <c r="Y10774" i="3" s="1"/>
  <c r="X10773" i="3"/>
  <c r="Y10773" i="3" s="1"/>
  <c r="X10772" i="3"/>
  <c r="Y10772" i="3" s="1"/>
  <c r="X10771" i="3"/>
  <c r="Y10771" i="3" s="1"/>
  <c r="X10770" i="3"/>
  <c r="Y10770" i="3" s="1"/>
  <c r="X10769" i="3"/>
  <c r="Y10769" i="3" s="1"/>
  <c r="X10768" i="3"/>
  <c r="Y10768" i="3" s="1"/>
  <c r="X10767" i="3"/>
  <c r="Y10767" i="3" s="1"/>
  <c r="X10766" i="3"/>
  <c r="Y10766" i="3" s="1"/>
  <c r="X10765" i="3"/>
  <c r="Y10765" i="3" s="1"/>
  <c r="X10764" i="3"/>
  <c r="Y10764" i="3" s="1"/>
  <c r="X10763" i="3"/>
  <c r="Y10763" i="3" s="1"/>
  <c r="X10762" i="3"/>
  <c r="Y10762" i="3" s="1"/>
  <c r="X10761" i="3"/>
  <c r="Y10761" i="3" s="1"/>
  <c r="X10760" i="3"/>
  <c r="Y10760" i="3" s="1"/>
  <c r="X10759" i="3"/>
  <c r="Y10759" i="3" s="1"/>
  <c r="X10758" i="3"/>
  <c r="Y10758" i="3" s="1"/>
  <c r="X10757" i="3"/>
  <c r="Y10757" i="3" s="1"/>
  <c r="X10756" i="3"/>
  <c r="Y10756" i="3" s="1"/>
  <c r="X10755" i="3"/>
  <c r="Y10755" i="3" s="1"/>
  <c r="X10754" i="3"/>
  <c r="Y10754" i="3" s="1"/>
  <c r="X10753" i="3"/>
  <c r="Y10753" i="3" s="1"/>
  <c r="X10752" i="3"/>
  <c r="Y10752" i="3" s="1"/>
  <c r="X10751" i="3"/>
  <c r="Y10751" i="3" s="1"/>
  <c r="X10750" i="3"/>
  <c r="Y10750" i="3" s="1"/>
  <c r="X10749" i="3"/>
  <c r="Y10749" i="3" s="1"/>
  <c r="X10748" i="3"/>
  <c r="Y10748" i="3" s="1"/>
  <c r="X10747" i="3"/>
  <c r="Y10747" i="3" s="1"/>
  <c r="X10746" i="3"/>
  <c r="Y10746" i="3" s="1"/>
  <c r="X10745" i="3"/>
  <c r="Y10745" i="3" s="1"/>
  <c r="X10744" i="3"/>
  <c r="Y10744" i="3" s="1"/>
  <c r="X10743" i="3"/>
  <c r="Y10743" i="3" s="1"/>
  <c r="X10742" i="3"/>
  <c r="Y10742" i="3" s="1"/>
  <c r="X10741" i="3"/>
  <c r="Y10741" i="3" s="1"/>
  <c r="X10740" i="3"/>
  <c r="Y10740" i="3" s="1"/>
  <c r="X10739" i="3"/>
  <c r="Y10739" i="3" s="1"/>
  <c r="X10738" i="3"/>
  <c r="Y10738" i="3" s="1"/>
  <c r="X10737" i="3"/>
  <c r="Y10737" i="3" s="1"/>
  <c r="X10736" i="3"/>
  <c r="Y10736" i="3" s="1"/>
  <c r="X10735" i="3"/>
  <c r="Y10735" i="3" s="1"/>
  <c r="X10734" i="3"/>
  <c r="Y10734" i="3" s="1"/>
  <c r="X10733" i="3"/>
  <c r="Y10733" i="3" s="1"/>
  <c r="X10732" i="3"/>
  <c r="Y10732" i="3" s="1"/>
  <c r="X10731" i="3"/>
  <c r="Y10731" i="3" s="1"/>
  <c r="X10730" i="3"/>
  <c r="Y10730" i="3" s="1"/>
  <c r="X10729" i="3"/>
  <c r="Y10729" i="3" s="1"/>
  <c r="X10728" i="3"/>
  <c r="Y10728" i="3" s="1"/>
  <c r="X10727" i="3"/>
  <c r="Y10727" i="3" s="1"/>
  <c r="X10726" i="3"/>
  <c r="Y10726" i="3" s="1"/>
  <c r="X10725" i="3"/>
  <c r="Y10725" i="3" s="1"/>
  <c r="X10724" i="3"/>
  <c r="Y10724" i="3" s="1"/>
  <c r="X10723" i="3"/>
  <c r="Y10723" i="3" s="1"/>
  <c r="X10722" i="3"/>
  <c r="Y10722" i="3" s="1"/>
  <c r="X10721" i="3"/>
  <c r="Y10721" i="3" s="1"/>
  <c r="X10720" i="3"/>
  <c r="Y10720" i="3" s="1"/>
  <c r="X10719" i="3"/>
  <c r="Y10719" i="3" s="1"/>
  <c r="X10718" i="3"/>
  <c r="Y10718" i="3" s="1"/>
  <c r="X10717" i="3"/>
  <c r="Y10717" i="3" s="1"/>
  <c r="X10716" i="3"/>
  <c r="Y10716" i="3" s="1"/>
  <c r="X10715" i="3"/>
  <c r="Y10715" i="3" s="1"/>
  <c r="X10714" i="3"/>
  <c r="Y10714" i="3" s="1"/>
  <c r="X10713" i="3"/>
  <c r="Y10713" i="3" s="1"/>
  <c r="Y10712" i="3"/>
  <c r="X10712" i="3"/>
  <c r="X10711" i="3"/>
  <c r="Y10711" i="3" s="1"/>
  <c r="X10710" i="3"/>
  <c r="Y10710" i="3" s="1"/>
  <c r="X10709" i="3"/>
  <c r="Y10709" i="3" s="1"/>
  <c r="X10708" i="3"/>
  <c r="Y10708" i="3" s="1"/>
  <c r="X10707" i="3"/>
  <c r="Y10707" i="3" s="1"/>
  <c r="X10706" i="3"/>
  <c r="Y10706" i="3" s="1"/>
  <c r="X10705" i="3"/>
  <c r="Y10705" i="3" s="1"/>
  <c r="X10704" i="3"/>
  <c r="Y10704" i="3" s="1"/>
  <c r="X10703" i="3"/>
  <c r="Y10703" i="3" s="1"/>
  <c r="X10702" i="3"/>
  <c r="Y10702" i="3" s="1"/>
  <c r="X10701" i="3"/>
  <c r="Y10701" i="3" s="1"/>
  <c r="X10700" i="3"/>
  <c r="Y10700" i="3" s="1"/>
  <c r="X10699" i="3"/>
  <c r="Y10699" i="3" s="1"/>
  <c r="X10698" i="3"/>
  <c r="Y10698" i="3" s="1"/>
  <c r="X10697" i="3"/>
  <c r="Y10697" i="3" s="1"/>
  <c r="X10696" i="3"/>
  <c r="Y10696" i="3" s="1"/>
  <c r="X10695" i="3"/>
  <c r="Y10695" i="3" s="1"/>
  <c r="X10694" i="3"/>
  <c r="Y10694" i="3" s="1"/>
  <c r="X10693" i="3"/>
  <c r="Y10693" i="3" s="1"/>
  <c r="X10692" i="3"/>
  <c r="Y10692" i="3" s="1"/>
  <c r="X10691" i="3"/>
  <c r="Y10691" i="3" s="1"/>
  <c r="X10690" i="3"/>
  <c r="Y10690" i="3" s="1"/>
  <c r="X10689" i="3"/>
  <c r="Y10689" i="3" s="1"/>
  <c r="X10688" i="3"/>
  <c r="Y10688" i="3" s="1"/>
  <c r="X10687" i="3"/>
  <c r="Y10687" i="3" s="1"/>
  <c r="Y10686" i="3"/>
  <c r="X10686" i="3"/>
  <c r="X10685" i="3"/>
  <c r="Y10685" i="3" s="1"/>
  <c r="X10684" i="3"/>
  <c r="Y10684" i="3" s="1"/>
  <c r="X10683" i="3"/>
  <c r="Y10683" i="3" s="1"/>
  <c r="X10682" i="3"/>
  <c r="Y10682" i="3" s="1"/>
  <c r="X10681" i="3"/>
  <c r="Y10681" i="3" s="1"/>
  <c r="X10680" i="3"/>
  <c r="Y10680" i="3" s="1"/>
  <c r="X10679" i="3"/>
  <c r="Y10679" i="3" s="1"/>
  <c r="X10678" i="3"/>
  <c r="Y10678" i="3" s="1"/>
  <c r="X10677" i="3"/>
  <c r="Y10677" i="3" s="1"/>
  <c r="X10676" i="3"/>
  <c r="Y10676" i="3" s="1"/>
  <c r="X10675" i="3"/>
  <c r="Y10675" i="3" s="1"/>
  <c r="X10674" i="3"/>
  <c r="Y10674" i="3" s="1"/>
  <c r="X10673" i="3"/>
  <c r="Y10673" i="3" s="1"/>
  <c r="X10672" i="3"/>
  <c r="Y10672" i="3" s="1"/>
  <c r="X10671" i="3"/>
  <c r="Y10671" i="3" s="1"/>
  <c r="X10670" i="3"/>
  <c r="Y10670" i="3" s="1"/>
  <c r="X10669" i="3"/>
  <c r="Y10669" i="3" s="1"/>
  <c r="X10668" i="3"/>
  <c r="Y10668" i="3" s="1"/>
  <c r="X10667" i="3"/>
  <c r="Y10667" i="3" s="1"/>
  <c r="X10666" i="3"/>
  <c r="Y10666" i="3" s="1"/>
  <c r="X10665" i="3"/>
  <c r="Y10665" i="3" s="1"/>
  <c r="X10664" i="3"/>
  <c r="Y10664" i="3" s="1"/>
  <c r="X10663" i="3"/>
  <c r="Y10663" i="3" s="1"/>
  <c r="X10662" i="3"/>
  <c r="Y10662" i="3" s="1"/>
  <c r="X10661" i="3"/>
  <c r="Y10661" i="3" s="1"/>
  <c r="X10660" i="3"/>
  <c r="Y10660" i="3" s="1"/>
  <c r="X10659" i="3"/>
  <c r="Y10659" i="3" s="1"/>
  <c r="X10658" i="3"/>
  <c r="Y10658" i="3" s="1"/>
  <c r="X10657" i="3"/>
  <c r="Y10657" i="3" s="1"/>
  <c r="X10656" i="3"/>
  <c r="Y10656" i="3" s="1"/>
  <c r="X10655" i="3"/>
  <c r="Y10655" i="3" s="1"/>
  <c r="X10654" i="3"/>
  <c r="Y10654" i="3" s="1"/>
  <c r="X10653" i="3"/>
  <c r="Y10653" i="3" s="1"/>
  <c r="X10652" i="3"/>
  <c r="Y10652" i="3" s="1"/>
  <c r="X10651" i="3"/>
  <c r="Y10651" i="3" s="1"/>
  <c r="X10650" i="3"/>
  <c r="Y10650" i="3" s="1"/>
  <c r="X10649" i="3"/>
  <c r="Y10649" i="3" s="1"/>
  <c r="X10648" i="3"/>
  <c r="Y10648" i="3" s="1"/>
  <c r="X10647" i="3"/>
  <c r="Y10647" i="3" s="1"/>
  <c r="X10646" i="3"/>
  <c r="Y10646" i="3" s="1"/>
  <c r="X10645" i="3"/>
  <c r="Y10645" i="3" s="1"/>
  <c r="X10644" i="3"/>
  <c r="Y10644" i="3" s="1"/>
  <c r="X10643" i="3"/>
  <c r="Y10643" i="3" s="1"/>
  <c r="X10642" i="3"/>
  <c r="Y10642" i="3" s="1"/>
  <c r="X10641" i="3"/>
  <c r="Y10641" i="3" s="1"/>
  <c r="X10640" i="3"/>
  <c r="Y10640" i="3" s="1"/>
  <c r="X10639" i="3"/>
  <c r="Y10639" i="3" s="1"/>
  <c r="X10638" i="3"/>
  <c r="Y10638" i="3" s="1"/>
  <c r="X10637" i="3"/>
  <c r="Y10637" i="3" s="1"/>
  <c r="X10636" i="3"/>
  <c r="Y10636" i="3" s="1"/>
  <c r="X10635" i="3"/>
  <c r="Y10635" i="3" s="1"/>
  <c r="X10634" i="3"/>
  <c r="Y10634" i="3" s="1"/>
  <c r="X10633" i="3"/>
  <c r="Y10633" i="3" s="1"/>
  <c r="X10632" i="3"/>
  <c r="Y10632" i="3" s="1"/>
  <c r="X10631" i="3"/>
  <c r="Y10631" i="3" s="1"/>
  <c r="X10630" i="3"/>
  <c r="Y10630" i="3" s="1"/>
  <c r="Y10629" i="3"/>
  <c r="X10629" i="3"/>
  <c r="X10628" i="3"/>
  <c r="Y10628" i="3" s="1"/>
  <c r="X10627" i="3"/>
  <c r="Y10627" i="3" s="1"/>
  <c r="X10626" i="3"/>
  <c r="Y10626" i="3" s="1"/>
  <c r="X10625" i="3"/>
  <c r="Y10625" i="3" s="1"/>
  <c r="X10624" i="3"/>
  <c r="Y10624" i="3" s="1"/>
  <c r="X10623" i="3"/>
  <c r="Y10623" i="3" s="1"/>
  <c r="X10622" i="3"/>
  <c r="Y10622" i="3" s="1"/>
  <c r="X10621" i="3"/>
  <c r="Y10621" i="3" s="1"/>
  <c r="X10620" i="3"/>
  <c r="Y10620" i="3" s="1"/>
  <c r="X10619" i="3"/>
  <c r="Y10619" i="3" s="1"/>
  <c r="X10618" i="3"/>
  <c r="Y10618" i="3" s="1"/>
  <c r="X10617" i="3"/>
  <c r="Y10617" i="3" s="1"/>
  <c r="X10616" i="3"/>
  <c r="Y10616" i="3" s="1"/>
  <c r="X10615" i="3"/>
  <c r="Y10615" i="3" s="1"/>
  <c r="X10614" i="3"/>
  <c r="Y10614" i="3" s="1"/>
  <c r="X10613" i="3"/>
  <c r="Y10613" i="3" s="1"/>
  <c r="X10612" i="3"/>
  <c r="Y10612" i="3" s="1"/>
  <c r="X10611" i="3"/>
  <c r="Y10611" i="3" s="1"/>
  <c r="X10610" i="3"/>
  <c r="Y10610" i="3" s="1"/>
  <c r="X10609" i="3"/>
  <c r="Y10609" i="3" s="1"/>
  <c r="X10608" i="3"/>
  <c r="Y10608" i="3" s="1"/>
  <c r="X10607" i="3"/>
  <c r="Y10607" i="3" s="1"/>
  <c r="X10606" i="3"/>
  <c r="Y10606" i="3" s="1"/>
  <c r="X10605" i="3"/>
  <c r="Y10605" i="3" s="1"/>
  <c r="X10604" i="3"/>
  <c r="Y10604" i="3" s="1"/>
  <c r="X10603" i="3"/>
  <c r="Y10603" i="3" s="1"/>
  <c r="X10602" i="3"/>
  <c r="Y10602" i="3" s="1"/>
  <c r="X10601" i="3"/>
  <c r="Y10601" i="3" s="1"/>
  <c r="X10600" i="3"/>
  <c r="Y10600" i="3" s="1"/>
  <c r="X10599" i="3"/>
  <c r="Y10599" i="3" s="1"/>
  <c r="X10598" i="3"/>
  <c r="Y10598" i="3" s="1"/>
  <c r="X10597" i="3"/>
  <c r="Y10597" i="3" s="1"/>
  <c r="X10596" i="3"/>
  <c r="Y10596" i="3" s="1"/>
  <c r="X10595" i="3"/>
  <c r="Y10595" i="3" s="1"/>
  <c r="X10594" i="3"/>
  <c r="Y10594" i="3" s="1"/>
  <c r="X10593" i="3"/>
  <c r="Y10593" i="3" s="1"/>
  <c r="X10592" i="3"/>
  <c r="Y10592" i="3" s="1"/>
  <c r="X10591" i="3"/>
  <c r="Y10591" i="3" s="1"/>
  <c r="X10590" i="3"/>
  <c r="Y10590" i="3" s="1"/>
  <c r="X10589" i="3"/>
  <c r="Y10589" i="3" s="1"/>
  <c r="X10588" i="3"/>
  <c r="Y10588" i="3" s="1"/>
  <c r="X10587" i="3"/>
  <c r="Y10587" i="3" s="1"/>
  <c r="X10586" i="3"/>
  <c r="Y10586" i="3" s="1"/>
  <c r="X10585" i="3"/>
  <c r="Y10585" i="3" s="1"/>
  <c r="X10584" i="3"/>
  <c r="Y10584" i="3" s="1"/>
  <c r="X10583" i="3"/>
  <c r="Y10583" i="3" s="1"/>
  <c r="X10582" i="3"/>
  <c r="Y10582" i="3" s="1"/>
  <c r="X10581" i="3"/>
  <c r="Y10581" i="3" s="1"/>
  <c r="X10580" i="3"/>
  <c r="Y10580" i="3" s="1"/>
  <c r="X10579" i="3"/>
  <c r="Y10579" i="3" s="1"/>
  <c r="X10578" i="3"/>
  <c r="Y10578" i="3" s="1"/>
  <c r="X10577" i="3"/>
  <c r="Y10577" i="3" s="1"/>
  <c r="X10576" i="3"/>
  <c r="Y10576" i="3" s="1"/>
  <c r="X10575" i="3"/>
  <c r="Y10575" i="3" s="1"/>
  <c r="Y10574" i="3"/>
  <c r="X10574" i="3"/>
  <c r="X10573" i="3"/>
  <c r="Y10573" i="3" s="1"/>
  <c r="X10572" i="3"/>
  <c r="Y10572" i="3" s="1"/>
  <c r="X10571" i="3"/>
  <c r="Y10571" i="3" s="1"/>
  <c r="X10570" i="3"/>
  <c r="Y10570" i="3" s="1"/>
  <c r="X10569" i="3"/>
  <c r="Y10569" i="3" s="1"/>
  <c r="X10568" i="3"/>
  <c r="Y10568" i="3" s="1"/>
  <c r="X10567" i="3"/>
  <c r="Y10567" i="3" s="1"/>
  <c r="X10566" i="3"/>
  <c r="Y10566" i="3" s="1"/>
  <c r="X10565" i="3"/>
  <c r="Y10565" i="3" s="1"/>
  <c r="X10564" i="3"/>
  <c r="Y10564" i="3" s="1"/>
  <c r="X10563" i="3"/>
  <c r="Y10563" i="3" s="1"/>
  <c r="X10562" i="3"/>
  <c r="Y10562" i="3" s="1"/>
  <c r="X10561" i="3"/>
  <c r="Y10561" i="3" s="1"/>
  <c r="X10560" i="3"/>
  <c r="Y10560" i="3" s="1"/>
  <c r="X10559" i="3"/>
  <c r="Y10559" i="3" s="1"/>
  <c r="X10558" i="3"/>
  <c r="Y10558" i="3" s="1"/>
  <c r="X10557" i="3"/>
  <c r="Y10557" i="3" s="1"/>
  <c r="X10556" i="3"/>
  <c r="Y10556" i="3" s="1"/>
  <c r="X10555" i="3"/>
  <c r="Y10555" i="3" s="1"/>
  <c r="X10554" i="3"/>
  <c r="Y10554" i="3" s="1"/>
  <c r="X10553" i="3"/>
  <c r="Y10553" i="3" s="1"/>
  <c r="X10552" i="3"/>
  <c r="Y10552" i="3" s="1"/>
  <c r="X10551" i="3"/>
  <c r="Y10551" i="3" s="1"/>
  <c r="X10550" i="3"/>
  <c r="Y10550" i="3" s="1"/>
  <c r="X10549" i="3"/>
  <c r="Y10549" i="3" s="1"/>
  <c r="X10548" i="3"/>
  <c r="Y10548" i="3" s="1"/>
  <c r="X10547" i="3"/>
  <c r="Y10547" i="3" s="1"/>
  <c r="X10546" i="3"/>
  <c r="Y10546" i="3" s="1"/>
  <c r="X10545" i="3"/>
  <c r="Y10545" i="3" s="1"/>
  <c r="X10544" i="3"/>
  <c r="Y10544" i="3" s="1"/>
  <c r="X10543" i="3"/>
  <c r="Y10543" i="3" s="1"/>
  <c r="X10542" i="3"/>
  <c r="Y10542" i="3" s="1"/>
  <c r="X10541" i="3"/>
  <c r="Y10541" i="3" s="1"/>
  <c r="X10540" i="3"/>
  <c r="Y10540" i="3" s="1"/>
  <c r="X10539" i="3"/>
  <c r="Y10539" i="3" s="1"/>
  <c r="X10538" i="3"/>
  <c r="Y10538" i="3" s="1"/>
  <c r="X10537" i="3"/>
  <c r="Y10537" i="3" s="1"/>
  <c r="X10536" i="3"/>
  <c r="Y10536" i="3" s="1"/>
  <c r="X10535" i="3"/>
  <c r="Y10535" i="3" s="1"/>
  <c r="X10534" i="3"/>
  <c r="Y10534" i="3" s="1"/>
  <c r="X10533" i="3"/>
  <c r="Y10533" i="3" s="1"/>
  <c r="X10532" i="3"/>
  <c r="Y10532" i="3" s="1"/>
  <c r="X10531" i="3"/>
  <c r="Y10531" i="3" s="1"/>
  <c r="X10530" i="3"/>
  <c r="Y10530" i="3" s="1"/>
  <c r="X10529" i="3"/>
  <c r="Y10529" i="3" s="1"/>
  <c r="X10528" i="3"/>
  <c r="Y10528" i="3" s="1"/>
  <c r="X10527" i="3"/>
  <c r="Y10527" i="3" s="1"/>
  <c r="X10526" i="3"/>
  <c r="Y10526" i="3" s="1"/>
  <c r="X10525" i="3"/>
  <c r="Y10525" i="3" s="1"/>
  <c r="X10524" i="3"/>
  <c r="Y10524" i="3" s="1"/>
  <c r="X10523" i="3"/>
  <c r="Y10523" i="3" s="1"/>
  <c r="X10522" i="3"/>
  <c r="Y10522" i="3" s="1"/>
  <c r="X10521" i="3"/>
  <c r="Y10521" i="3" s="1"/>
  <c r="X10520" i="3"/>
  <c r="Y10520" i="3" s="1"/>
  <c r="X10519" i="3"/>
  <c r="Y10519" i="3" s="1"/>
  <c r="X10518" i="3"/>
  <c r="Y10518" i="3" s="1"/>
  <c r="X10517" i="3"/>
  <c r="Y10517" i="3" s="1"/>
  <c r="X10516" i="3"/>
  <c r="Y10516" i="3" s="1"/>
  <c r="X10515" i="3"/>
  <c r="Y10515" i="3" s="1"/>
  <c r="Y10514" i="3"/>
  <c r="X10514" i="3"/>
  <c r="X10513" i="3"/>
  <c r="Y10513" i="3" s="1"/>
  <c r="X10512" i="3"/>
  <c r="Y10512" i="3" s="1"/>
  <c r="X10511" i="3"/>
  <c r="Y10511" i="3" s="1"/>
  <c r="X10510" i="3"/>
  <c r="Y10510" i="3" s="1"/>
  <c r="X10509" i="3"/>
  <c r="Y10509" i="3" s="1"/>
  <c r="X10508" i="3"/>
  <c r="Y10508" i="3" s="1"/>
  <c r="X10507" i="3"/>
  <c r="Y10507" i="3" s="1"/>
  <c r="X10506" i="3"/>
  <c r="Y10506" i="3" s="1"/>
  <c r="X10505" i="3"/>
  <c r="Y10505" i="3" s="1"/>
  <c r="X10504" i="3"/>
  <c r="Y10504" i="3" s="1"/>
  <c r="X10503" i="3"/>
  <c r="Y10503" i="3" s="1"/>
  <c r="X10502" i="3"/>
  <c r="Y10502" i="3" s="1"/>
  <c r="X10501" i="3"/>
  <c r="Y10501" i="3" s="1"/>
  <c r="X10500" i="3"/>
  <c r="Y10500" i="3" s="1"/>
  <c r="X10499" i="3"/>
  <c r="Y10499" i="3" s="1"/>
  <c r="X10498" i="3"/>
  <c r="Y10498" i="3" s="1"/>
  <c r="X10497" i="3"/>
  <c r="Y10497" i="3" s="1"/>
  <c r="X10496" i="3"/>
  <c r="Y10496" i="3" s="1"/>
  <c r="X10495" i="3"/>
  <c r="Y10495" i="3" s="1"/>
  <c r="X10494" i="3"/>
  <c r="Y10494" i="3" s="1"/>
  <c r="X10493" i="3"/>
  <c r="Y10493" i="3" s="1"/>
  <c r="X10492" i="3"/>
  <c r="Y10492" i="3" s="1"/>
  <c r="X10491" i="3"/>
  <c r="Y10491" i="3" s="1"/>
  <c r="X10490" i="3"/>
  <c r="Y10490" i="3" s="1"/>
  <c r="X10489" i="3"/>
  <c r="Y10489" i="3" s="1"/>
  <c r="X10488" i="3"/>
  <c r="Y10488" i="3" s="1"/>
  <c r="X10487" i="3"/>
  <c r="Y10487" i="3" s="1"/>
  <c r="X10486" i="3"/>
  <c r="Y10486" i="3" s="1"/>
  <c r="X10485" i="3"/>
  <c r="Y10485" i="3" s="1"/>
  <c r="X10484" i="3"/>
  <c r="Y10484" i="3" s="1"/>
  <c r="X10483" i="3"/>
  <c r="Y10483" i="3" s="1"/>
  <c r="X10482" i="3"/>
  <c r="Y10482" i="3" s="1"/>
  <c r="X10481" i="3"/>
  <c r="Y10481" i="3" s="1"/>
  <c r="X10480" i="3"/>
  <c r="Y10480" i="3" s="1"/>
  <c r="X10479" i="3"/>
  <c r="Y10479" i="3" s="1"/>
  <c r="X10478" i="3"/>
  <c r="Y10478" i="3" s="1"/>
  <c r="X10477" i="3"/>
  <c r="Y10477" i="3" s="1"/>
  <c r="X10476" i="3"/>
  <c r="Y10476" i="3" s="1"/>
  <c r="X10475" i="3"/>
  <c r="Y10475" i="3" s="1"/>
  <c r="X10474" i="3"/>
  <c r="Y10474" i="3" s="1"/>
  <c r="X10473" i="3"/>
  <c r="Y10473" i="3" s="1"/>
  <c r="X10472" i="3"/>
  <c r="Y10472" i="3" s="1"/>
  <c r="X10471" i="3"/>
  <c r="Y10471" i="3" s="1"/>
  <c r="X10470" i="3"/>
  <c r="Y10470" i="3" s="1"/>
  <c r="X10469" i="3"/>
  <c r="Y10469" i="3" s="1"/>
  <c r="X10468" i="3"/>
  <c r="Y10468" i="3" s="1"/>
  <c r="X10467" i="3"/>
  <c r="Y10467" i="3" s="1"/>
  <c r="X10466" i="3"/>
  <c r="Y10466" i="3" s="1"/>
  <c r="Y10465" i="3"/>
  <c r="X10465" i="3"/>
  <c r="X10464" i="3"/>
  <c r="Y10464" i="3" s="1"/>
  <c r="X10463" i="3"/>
  <c r="Y10463" i="3" s="1"/>
  <c r="X10462" i="3"/>
  <c r="Y10462" i="3" s="1"/>
  <c r="X10461" i="3"/>
  <c r="Y10461" i="3" s="1"/>
  <c r="X10460" i="3"/>
  <c r="Y10460" i="3" s="1"/>
  <c r="X10459" i="3"/>
  <c r="Y10459" i="3" s="1"/>
  <c r="X10458" i="3"/>
  <c r="Y10458" i="3" s="1"/>
  <c r="X10457" i="3"/>
  <c r="Y10457" i="3" s="1"/>
  <c r="X10456" i="3"/>
  <c r="Y10456" i="3" s="1"/>
  <c r="X10455" i="3"/>
  <c r="Y10455" i="3" s="1"/>
  <c r="X10454" i="3"/>
  <c r="Y10454" i="3" s="1"/>
  <c r="X10453" i="3"/>
  <c r="Y10453" i="3" s="1"/>
  <c r="X10452" i="3"/>
  <c r="Y10452" i="3" s="1"/>
  <c r="X10451" i="3"/>
  <c r="Y10451" i="3" s="1"/>
  <c r="X10450" i="3"/>
  <c r="Y10450" i="3" s="1"/>
  <c r="X10449" i="3"/>
  <c r="Y10449" i="3" s="1"/>
  <c r="X10448" i="3"/>
  <c r="Y10448" i="3" s="1"/>
  <c r="X10447" i="3"/>
  <c r="Y10447" i="3" s="1"/>
  <c r="X10446" i="3"/>
  <c r="Y10446" i="3" s="1"/>
  <c r="X10445" i="3"/>
  <c r="Y10445" i="3" s="1"/>
  <c r="X10444" i="3"/>
  <c r="Y10444" i="3" s="1"/>
  <c r="X10443" i="3"/>
  <c r="Y10443" i="3" s="1"/>
  <c r="X10442" i="3"/>
  <c r="Y10442" i="3" s="1"/>
  <c r="X10441" i="3"/>
  <c r="Y10441" i="3" s="1"/>
  <c r="X10440" i="3"/>
  <c r="Y10440" i="3" s="1"/>
  <c r="X10439" i="3"/>
  <c r="Y10439" i="3" s="1"/>
  <c r="X10438" i="3"/>
  <c r="Y10438" i="3" s="1"/>
  <c r="X10437" i="3"/>
  <c r="Y10437" i="3" s="1"/>
  <c r="X10436" i="3"/>
  <c r="Y10436" i="3" s="1"/>
  <c r="X10435" i="3"/>
  <c r="Y10435" i="3" s="1"/>
  <c r="X10434" i="3"/>
  <c r="Y10434" i="3" s="1"/>
  <c r="X10433" i="3"/>
  <c r="Y10433" i="3" s="1"/>
  <c r="X10432" i="3"/>
  <c r="Y10432" i="3" s="1"/>
  <c r="X10431" i="3"/>
  <c r="Y10431" i="3" s="1"/>
  <c r="X10430" i="3"/>
  <c r="Y10430" i="3" s="1"/>
  <c r="X10429" i="3"/>
  <c r="Y10429" i="3" s="1"/>
  <c r="X10428" i="3"/>
  <c r="Y10428" i="3" s="1"/>
  <c r="X10427" i="3"/>
  <c r="Y10427" i="3" s="1"/>
  <c r="X10426" i="3"/>
  <c r="Y10426" i="3" s="1"/>
  <c r="X10425" i="3"/>
  <c r="Y10425" i="3" s="1"/>
  <c r="X10424" i="3"/>
  <c r="Y10424" i="3" s="1"/>
  <c r="X10423" i="3"/>
  <c r="Y10423" i="3" s="1"/>
  <c r="X10422" i="3"/>
  <c r="Y10422" i="3" s="1"/>
  <c r="X10421" i="3"/>
  <c r="Y10421" i="3" s="1"/>
  <c r="X10420" i="3"/>
  <c r="Y10420" i="3" s="1"/>
  <c r="X10419" i="3"/>
  <c r="Y10419" i="3" s="1"/>
  <c r="X10418" i="3"/>
  <c r="Y10418" i="3" s="1"/>
  <c r="X10417" i="3"/>
  <c r="Y10417" i="3" s="1"/>
  <c r="X10416" i="3"/>
  <c r="Y10416" i="3" s="1"/>
  <c r="X10415" i="3"/>
  <c r="Y10415" i="3" s="1"/>
  <c r="X10414" i="3"/>
  <c r="Y10414" i="3" s="1"/>
  <c r="X10413" i="3"/>
  <c r="Y10413" i="3" s="1"/>
  <c r="X10412" i="3"/>
  <c r="Y10412" i="3" s="1"/>
  <c r="X10411" i="3"/>
  <c r="Y10411" i="3" s="1"/>
  <c r="X10410" i="3"/>
  <c r="Y10410" i="3" s="1"/>
  <c r="X10409" i="3"/>
  <c r="Y10409" i="3" s="1"/>
  <c r="X10408" i="3"/>
  <c r="Y10408" i="3" s="1"/>
  <c r="X10407" i="3"/>
  <c r="Y10407" i="3" s="1"/>
  <c r="X10406" i="3"/>
  <c r="Y10406" i="3" s="1"/>
  <c r="X10405" i="3"/>
  <c r="Y10405" i="3" s="1"/>
  <c r="X10404" i="3"/>
  <c r="Y10404" i="3" s="1"/>
  <c r="X10403" i="3"/>
  <c r="Y10403" i="3" s="1"/>
  <c r="X10402" i="3"/>
  <c r="Y10402" i="3" s="1"/>
  <c r="X10401" i="3"/>
  <c r="Y10401" i="3" s="1"/>
  <c r="X10400" i="3"/>
  <c r="Y10400" i="3" s="1"/>
  <c r="X10399" i="3"/>
  <c r="Y10399" i="3" s="1"/>
  <c r="X10398" i="3"/>
  <c r="Y10398" i="3" s="1"/>
  <c r="X10397" i="3"/>
  <c r="Y10397" i="3" s="1"/>
  <c r="X10396" i="3"/>
  <c r="Y10396" i="3" s="1"/>
  <c r="X10395" i="3"/>
  <c r="Y10395" i="3" s="1"/>
  <c r="X10394" i="3"/>
  <c r="Y10394" i="3" s="1"/>
  <c r="X10393" i="3"/>
  <c r="Y10393" i="3" s="1"/>
  <c r="X10392" i="3"/>
  <c r="Y10392" i="3" s="1"/>
  <c r="X10391" i="3"/>
  <c r="Y10391" i="3" s="1"/>
  <c r="X10390" i="3"/>
  <c r="Y10390" i="3" s="1"/>
  <c r="X10389" i="3"/>
  <c r="Y10389" i="3" s="1"/>
  <c r="X10388" i="3"/>
  <c r="Y10388" i="3" s="1"/>
  <c r="X10387" i="3"/>
  <c r="Y10387" i="3" s="1"/>
  <c r="X10386" i="3"/>
  <c r="Y10386" i="3" s="1"/>
  <c r="X10385" i="3"/>
  <c r="Y10385" i="3" s="1"/>
  <c r="X10384" i="3"/>
  <c r="Y10384" i="3" s="1"/>
  <c r="X10383" i="3"/>
  <c r="Y10383" i="3" s="1"/>
  <c r="X10382" i="3"/>
  <c r="Y10382" i="3" s="1"/>
  <c r="X10381" i="3"/>
  <c r="Y10381" i="3" s="1"/>
  <c r="X10380" i="3"/>
  <c r="Y10380" i="3" s="1"/>
  <c r="X10379" i="3"/>
  <c r="Y10379" i="3" s="1"/>
  <c r="X10378" i="3"/>
  <c r="Y10378" i="3" s="1"/>
  <c r="X10377" i="3"/>
  <c r="Y10377" i="3" s="1"/>
  <c r="X10376" i="3"/>
  <c r="Y10376" i="3" s="1"/>
  <c r="X10375" i="3"/>
  <c r="Y10375" i="3" s="1"/>
  <c r="X10374" i="3"/>
  <c r="Y10374" i="3" s="1"/>
  <c r="X10373" i="3"/>
  <c r="Y10373" i="3" s="1"/>
  <c r="X10372" i="3"/>
  <c r="Y10372" i="3" s="1"/>
  <c r="X10371" i="3"/>
  <c r="Y10371" i="3" s="1"/>
  <c r="X10370" i="3"/>
  <c r="Y10370" i="3" s="1"/>
  <c r="X10369" i="3"/>
  <c r="Y10369" i="3" s="1"/>
  <c r="X10368" i="3"/>
  <c r="Y10368" i="3" s="1"/>
  <c r="Y10367" i="3"/>
  <c r="X10367" i="3"/>
  <c r="X10366" i="3"/>
  <c r="Y10366" i="3" s="1"/>
  <c r="X10365" i="3"/>
  <c r="Y10365" i="3" s="1"/>
  <c r="X10364" i="3"/>
  <c r="Y10364" i="3" s="1"/>
  <c r="X10363" i="3"/>
  <c r="Y10363" i="3" s="1"/>
  <c r="X10362" i="3"/>
  <c r="Y10362" i="3" s="1"/>
  <c r="X10361" i="3"/>
  <c r="Y10361" i="3" s="1"/>
  <c r="X10360" i="3"/>
  <c r="Y10360" i="3" s="1"/>
  <c r="X10359" i="3"/>
  <c r="Y10359" i="3" s="1"/>
  <c r="X10358" i="3"/>
  <c r="Y10358" i="3" s="1"/>
  <c r="X10357" i="3"/>
  <c r="Y10357" i="3" s="1"/>
  <c r="X10356" i="3"/>
  <c r="Y10356" i="3" s="1"/>
  <c r="X10355" i="3"/>
  <c r="Y10355" i="3" s="1"/>
  <c r="X10354" i="3"/>
  <c r="Y10354" i="3" s="1"/>
  <c r="X10353" i="3"/>
  <c r="Y10353" i="3" s="1"/>
  <c r="X10352" i="3"/>
  <c r="Y10352" i="3" s="1"/>
  <c r="X10351" i="3"/>
  <c r="Y10351" i="3" s="1"/>
  <c r="X10350" i="3"/>
  <c r="Y10350" i="3" s="1"/>
  <c r="X10349" i="3"/>
  <c r="Y10349" i="3" s="1"/>
  <c r="X10348" i="3"/>
  <c r="Y10348" i="3" s="1"/>
  <c r="X10347" i="3"/>
  <c r="Y10347" i="3" s="1"/>
  <c r="X10346" i="3"/>
  <c r="Y10346" i="3" s="1"/>
  <c r="X10345" i="3"/>
  <c r="Y10345" i="3" s="1"/>
  <c r="X10344" i="3"/>
  <c r="Y10344" i="3" s="1"/>
  <c r="X10343" i="3"/>
  <c r="Y10343" i="3" s="1"/>
  <c r="X10342" i="3"/>
  <c r="Y10342" i="3" s="1"/>
  <c r="X10341" i="3"/>
  <c r="Y10341" i="3" s="1"/>
  <c r="X10340" i="3"/>
  <c r="Y10340" i="3" s="1"/>
  <c r="X10339" i="3"/>
  <c r="Y10339" i="3" s="1"/>
  <c r="X10338" i="3"/>
  <c r="Y10338" i="3" s="1"/>
  <c r="X10337" i="3"/>
  <c r="Y10337" i="3" s="1"/>
  <c r="X10336" i="3"/>
  <c r="Y10336" i="3" s="1"/>
  <c r="X10335" i="3"/>
  <c r="Y10335" i="3" s="1"/>
  <c r="X10334" i="3"/>
  <c r="Y10334" i="3" s="1"/>
  <c r="Y10333" i="3"/>
  <c r="X10333" i="3"/>
  <c r="X10332" i="3"/>
  <c r="Y10332" i="3" s="1"/>
  <c r="X10331" i="3"/>
  <c r="Y10331" i="3" s="1"/>
  <c r="Y10330" i="3"/>
  <c r="X10330" i="3"/>
  <c r="X10329" i="3"/>
  <c r="Y10329" i="3" s="1"/>
  <c r="X10328" i="3"/>
  <c r="Y10328" i="3" s="1"/>
  <c r="X10327" i="3"/>
  <c r="Y10327" i="3" s="1"/>
  <c r="X10326" i="3"/>
  <c r="Y10326" i="3" s="1"/>
  <c r="X10325" i="3"/>
  <c r="Y10325" i="3" s="1"/>
  <c r="X10324" i="3"/>
  <c r="Y10324" i="3" s="1"/>
  <c r="X10323" i="3"/>
  <c r="Y10323" i="3" s="1"/>
  <c r="X10322" i="3"/>
  <c r="Y10322" i="3" s="1"/>
  <c r="X10321" i="3"/>
  <c r="Y10321" i="3" s="1"/>
  <c r="X10320" i="3"/>
  <c r="Y10320" i="3" s="1"/>
  <c r="X10319" i="3"/>
  <c r="Y10319" i="3" s="1"/>
  <c r="X10318" i="3"/>
  <c r="Y10318" i="3" s="1"/>
  <c r="X10317" i="3"/>
  <c r="Y10317" i="3" s="1"/>
  <c r="X10316" i="3"/>
  <c r="Y10316" i="3" s="1"/>
  <c r="X10315" i="3"/>
  <c r="Y10315" i="3" s="1"/>
  <c r="X10314" i="3"/>
  <c r="Y10314" i="3" s="1"/>
  <c r="X10313" i="3"/>
  <c r="Y10313" i="3" s="1"/>
  <c r="X10312" i="3"/>
  <c r="Y10312" i="3" s="1"/>
  <c r="X10311" i="3"/>
  <c r="Y10311" i="3" s="1"/>
  <c r="X10310" i="3"/>
  <c r="Y10310" i="3" s="1"/>
  <c r="X10309" i="3"/>
  <c r="Y10309" i="3" s="1"/>
  <c r="X10308" i="3"/>
  <c r="Y10308" i="3" s="1"/>
  <c r="X10307" i="3"/>
  <c r="Y10307" i="3" s="1"/>
  <c r="X10306" i="3"/>
  <c r="Y10306" i="3" s="1"/>
  <c r="X10305" i="3"/>
  <c r="Y10305" i="3" s="1"/>
  <c r="X10304" i="3"/>
  <c r="Y10304" i="3" s="1"/>
  <c r="X10303" i="3"/>
  <c r="Y10303" i="3" s="1"/>
  <c r="X10302" i="3"/>
  <c r="Y10302" i="3" s="1"/>
  <c r="X10301" i="3"/>
  <c r="Y10301" i="3" s="1"/>
  <c r="X10300" i="3"/>
  <c r="Y10300" i="3" s="1"/>
  <c r="X10299" i="3"/>
  <c r="Y10299" i="3" s="1"/>
  <c r="X10298" i="3"/>
  <c r="Y10298" i="3" s="1"/>
  <c r="X10297" i="3"/>
  <c r="Y10297" i="3" s="1"/>
  <c r="X10296" i="3"/>
  <c r="Y10296" i="3" s="1"/>
  <c r="X10295" i="3"/>
  <c r="Y10295" i="3" s="1"/>
  <c r="X10294" i="3"/>
  <c r="Y10294" i="3" s="1"/>
  <c r="X10293" i="3"/>
  <c r="Y10293" i="3" s="1"/>
  <c r="X10292" i="3"/>
  <c r="Y10292" i="3" s="1"/>
  <c r="X10291" i="3"/>
  <c r="Y10291" i="3" s="1"/>
  <c r="X10290" i="3"/>
  <c r="Y10290" i="3" s="1"/>
  <c r="X10289" i="3"/>
  <c r="Y10289" i="3" s="1"/>
  <c r="X10288" i="3"/>
  <c r="Y10288" i="3" s="1"/>
  <c r="X10287" i="3"/>
  <c r="Y10287" i="3" s="1"/>
  <c r="X10286" i="3"/>
  <c r="Y10286" i="3" s="1"/>
  <c r="X10285" i="3"/>
  <c r="Y10285" i="3" s="1"/>
  <c r="X10284" i="3"/>
  <c r="Y10284" i="3" s="1"/>
  <c r="X10283" i="3"/>
  <c r="Y10283" i="3" s="1"/>
  <c r="X10282" i="3"/>
  <c r="Y10282" i="3" s="1"/>
  <c r="X10281" i="3"/>
  <c r="Y10281" i="3" s="1"/>
  <c r="Y10280" i="3"/>
  <c r="X10280" i="3"/>
  <c r="X10279" i="3"/>
  <c r="Y10279" i="3" s="1"/>
  <c r="X10278" i="3"/>
  <c r="Y10278" i="3" s="1"/>
  <c r="X10277" i="3"/>
  <c r="Y10277" i="3" s="1"/>
  <c r="X10276" i="3"/>
  <c r="Y10276" i="3" s="1"/>
  <c r="X10275" i="3"/>
  <c r="Y10275" i="3" s="1"/>
  <c r="X10274" i="3"/>
  <c r="Y10274" i="3" s="1"/>
  <c r="X10273" i="3"/>
  <c r="Y10273" i="3" s="1"/>
  <c r="X10272" i="3"/>
  <c r="Y10272" i="3" s="1"/>
  <c r="X10271" i="3"/>
  <c r="Y10271" i="3" s="1"/>
  <c r="Y10270" i="3"/>
  <c r="X10270" i="3"/>
  <c r="X10269" i="3"/>
  <c r="Y10269" i="3" s="1"/>
  <c r="X10268" i="3"/>
  <c r="Y10268" i="3" s="1"/>
  <c r="X10267" i="3"/>
  <c r="Y10267" i="3" s="1"/>
  <c r="X10266" i="3"/>
  <c r="Y10266" i="3" s="1"/>
  <c r="X10265" i="3"/>
  <c r="Y10265" i="3" s="1"/>
  <c r="X10264" i="3"/>
  <c r="Y10264" i="3" s="1"/>
  <c r="X10263" i="3"/>
  <c r="Y10263" i="3" s="1"/>
  <c r="X10262" i="3"/>
  <c r="Y10262" i="3" s="1"/>
  <c r="X10261" i="3"/>
  <c r="Y10261" i="3" s="1"/>
  <c r="X10260" i="3"/>
  <c r="Y10260" i="3" s="1"/>
  <c r="X10259" i="3"/>
  <c r="Y10259" i="3" s="1"/>
  <c r="X10258" i="3"/>
  <c r="Y10258" i="3" s="1"/>
  <c r="X10257" i="3"/>
  <c r="Y10257" i="3" s="1"/>
  <c r="X10256" i="3"/>
  <c r="Y10256" i="3" s="1"/>
  <c r="X10255" i="3"/>
  <c r="Y10255" i="3" s="1"/>
  <c r="X10254" i="3"/>
  <c r="Y10254" i="3" s="1"/>
  <c r="X10253" i="3"/>
  <c r="Y10253" i="3" s="1"/>
  <c r="X10252" i="3"/>
  <c r="Y10252" i="3" s="1"/>
  <c r="X10251" i="3"/>
  <c r="Y10251" i="3" s="1"/>
  <c r="X10250" i="3"/>
  <c r="Y10250" i="3" s="1"/>
  <c r="X10249" i="3"/>
  <c r="Y10249" i="3" s="1"/>
  <c r="X10248" i="3"/>
  <c r="Y10248" i="3" s="1"/>
  <c r="X10247" i="3"/>
  <c r="Y10247" i="3" s="1"/>
  <c r="X10246" i="3"/>
  <c r="Y10246" i="3" s="1"/>
  <c r="X10245" i="3"/>
  <c r="Y10245" i="3" s="1"/>
  <c r="X10244" i="3"/>
  <c r="Y10244" i="3" s="1"/>
  <c r="X10243" i="3"/>
  <c r="Y10243" i="3" s="1"/>
  <c r="X10242" i="3"/>
  <c r="Y10242" i="3" s="1"/>
  <c r="X10241" i="3"/>
  <c r="Y10241" i="3" s="1"/>
  <c r="X10240" i="3"/>
  <c r="Y10240" i="3" s="1"/>
  <c r="X10239" i="3"/>
  <c r="Y10239" i="3" s="1"/>
  <c r="Y10238" i="3"/>
  <c r="X10238" i="3"/>
  <c r="X10237" i="3"/>
  <c r="Y10237" i="3" s="1"/>
  <c r="X10236" i="3"/>
  <c r="Y10236" i="3" s="1"/>
  <c r="X10235" i="3"/>
  <c r="Y10235" i="3" s="1"/>
  <c r="X10234" i="3"/>
  <c r="Y10234" i="3" s="1"/>
  <c r="X10233" i="3"/>
  <c r="Y10233" i="3" s="1"/>
  <c r="X10232" i="3"/>
  <c r="Y10232" i="3" s="1"/>
  <c r="X10231" i="3"/>
  <c r="Y10231" i="3" s="1"/>
  <c r="X10230" i="3"/>
  <c r="Y10230" i="3" s="1"/>
  <c r="X10229" i="3"/>
  <c r="Y10229" i="3" s="1"/>
  <c r="X10228" i="3"/>
  <c r="Y10228" i="3" s="1"/>
  <c r="X10227" i="3"/>
  <c r="Y10227" i="3" s="1"/>
  <c r="X10226" i="3"/>
  <c r="Y10226" i="3" s="1"/>
  <c r="X10225" i="3"/>
  <c r="Y10225" i="3" s="1"/>
  <c r="X10224" i="3"/>
  <c r="Y10224" i="3" s="1"/>
  <c r="X10223" i="3"/>
  <c r="Y10223" i="3" s="1"/>
  <c r="X10222" i="3"/>
  <c r="Y10222" i="3" s="1"/>
  <c r="X10221" i="3"/>
  <c r="Y10221" i="3" s="1"/>
  <c r="X10220" i="3"/>
  <c r="Y10220" i="3" s="1"/>
  <c r="X10219" i="3"/>
  <c r="Y10219" i="3" s="1"/>
  <c r="X10218" i="3"/>
  <c r="Y10218" i="3" s="1"/>
  <c r="X10217" i="3"/>
  <c r="Y10217" i="3" s="1"/>
  <c r="X10216" i="3"/>
  <c r="Y10216" i="3" s="1"/>
  <c r="X10215" i="3"/>
  <c r="Y10215" i="3" s="1"/>
  <c r="X10214" i="3"/>
  <c r="Y10214" i="3" s="1"/>
  <c r="X10213" i="3"/>
  <c r="Y10213" i="3" s="1"/>
  <c r="X10212" i="3"/>
  <c r="Y10212" i="3" s="1"/>
  <c r="X10211" i="3"/>
  <c r="Y10211" i="3" s="1"/>
  <c r="X10210" i="3"/>
  <c r="Y10210" i="3" s="1"/>
  <c r="X10209" i="3"/>
  <c r="Y10209" i="3" s="1"/>
  <c r="X10208" i="3"/>
  <c r="Y10208" i="3" s="1"/>
  <c r="X10207" i="3"/>
  <c r="Y10207" i="3" s="1"/>
  <c r="X10206" i="3"/>
  <c r="Y10206" i="3" s="1"/>
  <c r="X10205" i="3"/>
  <c r="Y10205" i="3" s="1"/>
  <c r="X10204" i="3"/>
  <c r="Y10204" i="3" s="1"/>
  <c r="X10203" i="3"/>
  <c r="Y10203" i="3" s="1"/>
  <c r="X10202" i="3"/>
  <c r="Y10202" i="3" s="1"/>
  <c r="X10201" i="3"/>
  <c r="Y10201" i="3" s="1"/>
  <c r="Y10200" i="3"/>
  <c r="X10200" i="3"/>
  <c r="X10199" i="3"/>
  <c r="Y10199" i="3" s="1"/>
  <c r="X10198" i="3"/>
  <c r="Y10198" i="3" s="1"/>
  <c r="X10197" i="3"/>
  <c r="Y10197" i="3" s="1"/>
  <c r="X10196" i="3"/>
  <c r="Y10196" i="3" s="1"/>
  <c r="X10195" i="3"/>
  <c r="Y10195" i="3" s="1"/>
  <c r="X10194" i="3"/>
  <c r="Y10194" i="3" s="1"/>
  <c r="X10193" i="3"/>
  <c r="Y10193" i="3" s="1"/>
  <c r="X10192" i="3"/>
  <c r="Y10192" i="3" s="1"/>
  <c r="X10191" i="3"/>
  <c r="Y10191" i="3" s="1"/>
  <c r="X10190" i="3"/>
  <c r="Y10190" i="3" s="1"/>
  <c r="X10189" i="3"/>
  <c r="Y10189" i="3" s="1"/>
  <c r="X10188" i="3"/>
  <c r="Y10188" i="3" s="1"/>
  <c r="X10187" i="3"/>
  <c r="Y10187" i="3" s="1"/>
  <c r="X10186" i="3"/>
  <c r="Y10186" i="3" s="1"/>
  <c r="X10185" i="3"/>
  <c r="Y10185" i="3" s="1"/>
  <c r="X10184" i="3"/>
  <c r="Y10184" i="3" s="1"/>
  <c r="X10183" i="3"/>
  <c r="Y10183" i="3" s="1"/>
  <c r="X10182" i="3"/>
  <c r="Y10182" i="3" s="1"/>
  <c r="X10181" i="3"/>
  <c r="Y10181" i="3" s="1"/>
  <c r="X10180" i="3"/>
  <c r="Y10180" i="3" s="1"/>
  <c r="X10179" i="3"/>
  <c r="Y10179" i="3" s="1"/>
  <c r="X10178" i="3"/>
  <c r="Y10178" i="3" s="1"/>
  <c r="X10177" i="3"/>
  <c r="Y10177" i="3" s="1"/>
  <c r="X10176" i="3"/>
  <c r="Y10176" i="3" s="1"/>
  <c r="X10175" i="3"/>
  <c r="Y10175" i="3" s="1"/>
  <c r="X10174" i="3"/>
  <c r="Y10174" i="3" s="1"/>
  <c r="X10173" i="3"/>
  <c r="Y10173" i="3" s="1"/>
  <c r="X10172" i="3"/>
  <c r="Y10172" i="3" s="1"/>
  <c r="X10171" i="3"/>
  <c r="Y10171" i="3" s="1"/>
  <c r="X10170" i="3"/>
  <c r="Y10170" i="3" s="1"/>
  <c r="X10169" i="3"/>
  <c r="Y10169" i="3" s="1"/>
  <c r="X10168" i="3"/>
  <c r="Y10168" i="3" s="1"/>
  <c r="X10167" i="3"/>
  <c r="Y10167" i="3" s="1"/>
  <c r="X10166" i="3"/>
  <c r="Y10166" i="3" s="1"/>
  <c r="X10165" i="3"/>
  <c r="Y10165" i="3" s="1"/>
  <c r="X10164" i="3"/>
  <c r="Y10164" i="3" s="1"/>
  <c r="X10163" i="3"/>
  <c r="Y10163" i="3" s="1"/>
  <c r="X10162" i="3"/>
  <c r="Y10162" i="3" s="1"/>
  <c r="Y10161" i="3"/>
  <c r="X10161" i="3"/>
  <c r="X10160" i="3"/>
  <c r="Y10160" i="3" s="1"/>
  <c r="X10159" i="3"/>
  <c r="Y10159" i="3" s="1"/>
  <c r="X10158" i="3"/>
  <c r="Y10158" i="3" s="1"/>
  <c r="X10157" i="3"/>
  <c r="Y10157" i="3" s="1"/>
  <c r="X10156" i="3"/>
  <c r="Y10156" i="3" s="1"/>
  <c r="X10155" i="3"/>
  <c r="Y10155" i="3" s="1"/>
  <c r="X10154" i="3"/>
  <c r="Y10154" i="3" s="1"/>
  <c r="X10153" i="3"/>
  <c r="Y10153" i="3" s="1"/>
  <c r="X10152" i="3"/>
  <c r="Y10152" i="3" s="1"/>
  <c r="X10151" i="3"/>
  <c r="Y10151" i="3" s="1"/>
  <c r="X10150" i="3"/>
  <c r="Y10150" i="3" s="1"/>
  <c r="X10149" i="3"/>
  <c r="Y10149" i="3" s="1"/>
  <c r="X10148" i="3"/>
  <c r="Y10148" i="3" s="1"/>
  <c r="X10147" i="3"/>
  <c r="Y10147" i="3" s="1"/>
  <c r="X10146" i="3"/>
  <c r="Y10146" i="3" s="1"/>
  <c r="X10145" i="3"/>
  <c r="Y10145" i="3" s="1"/>
  <c r="X10144" i="3"/>
  <c r="Y10144" i="3" s="1"/>
  <c r="X10143" i="3"/>
  <c r="Y10143" i="3" s="1"/>
  <c r="X10142" i="3"/>
  <c r="Y10142" i="3" s="1"/>
  <c r="X10141" i="3"/>
  <c r="Y10141" i="3" s="1"/>
  <c r="X10140" i="3"/>
  <c r="Y10140" i="3" s="1"/>
  <c r="X10139" i="3"/>
  <c r="Y10139" i="3" s="1"/>
  <c r="X10138" i="3"/>
  <c r="Y10138" i="3" s="1"/>
  <c r="X10137" i="3"/>
  <c r="Y10137" i="3" s="1"/>
  <c r="X10136" i="3"/>
  <c r="Y10136" i="3" s="1"/>
  <c r="X10135" i="3"/>
  <c r="Y10135" i="3" s="1"/>
  <c r="X10134" i="3"/>
  <c r="Y10134" i="3" s="1"/>
  <c r="X10133" i="3"/>
  <c r="Y10133" i="3" s="1"/>
  <c r="X10132" i="3"/>
  <c r="Y10132" i="3" s="1"/>
  <c r="X10131" i="3"/>
  <c r="Y10131" i="3" s="1"/>
  <c r="X10130" i="3"/>
  <c r="Y10130" i="3" s="1"/>
  <c r="X10129" i="3"/>
  <c r="Y10129" i="3" s="1"/>
  <c r="X10128" i="3"/>
  <c r="Y10128" i="3" s="1"/>
  <c r="X10127" i="3"/>
  <c r="Y10127" i="3" s="1"/>
  <c r="X10126" i="3"/>
  <c r="Y10126" i="3" s="1"/>
  <c r="X10125" i="3"/>
  <c r="Y10125" i="3" s="1"/>
  <c r="X10124" i="3"/>
  <c r="Y10124" i="3" s="1"/>
  <c r="X10123" i="3"/>
  <c r="Y10123" i="3" s="1"/>
  <c r="X10122" i="3"/>
  <c r="Y10122" i="3" s="1"/>
  <c r="X10121" i="3"/>
  <c r="Y10121" i="3" s="1"/>
  <c r="X10120" i="3"/>
  <c r="Y10120" i="3" s="1"/>
  <c r="X10119" i="3"/>
  <c r="Y10119" i="3" s="1"/>
  <c r="X10118" i="3"/>
  <c r="Y10118" i="3" s="1"/>
  <c r="X10117" i="3"/>
  <c r="Y10117" i="3" s="1"/>
  <c r="X10116" i="3"/>
  <c r="Y10116" i="3" s="1"/>
  <c r="X10115" i="3"/>
  <c r="Y10115" i="3" s="1"/>
  <c r="X10114" i="3"/>
  <c r="Y10114" i="3" s="1"/>
  <c r="X10113" i="3"/>
  <c r="Y10113" i="3" s="1"/>
  <c r="X10112" i="3"/>
  <c r="Y10112" i="3" s="1"/>
  <c r="X10111" i="3"/>
  <c r="Y10111" i="3" s="1"/>
  <c r="X10110" i="3"/>
  <c r="Y10110" i="3" s="1"/>
  <c r="X10109" i="3"/>
  <c r="Y10109" i="3" s="1"/>
  <c r="X10108" i="3"/>
  <c r="Y10108" i="3" s="1"/>
  <c r="X10107" i="3"/>
  <c r="Y10107" i="3" s="1"/>
  <c r="X10106" i="3"/>
  <c r="Y10106" i="3" s="1"/>
  <c r="X10105" i="3"/>
  <c r="Y10105" i="3" s="1"/>
  <c r="X10104" i="3"/>
  <c r="Y10104" i="3" s="1"/>
  <c r="X10103" i="3"/>
  <c r="Y10103" i="3" s="1"/>
  <c r="X10102" i="3"/>
  <c r="Y10102" i="3" s="1"/>
  <c r="X10101" i="3"/>
  <c r="Y10101" i="3" s="1"/>
  <c r="X10100" i="3"/>
  <c r="Y10100" i="3" s="1"/>
  <c r="X10099" i="3"/>
  <c r="Y10099" i="3" s="1"/>
  <c r="X10098" i="3"/>
  <c r="Y10098" i="3" s="1"/>
  <c r="X10097" i="3"/>
  <c r="Y10097" i="3" s="1"/>
  <c r="X10096" i="3"/>
  <c r="Y10096" i="3" s="1"/>
  <c r="X10095" i="3"/>
  <c r="Y10095" i="3" s="1"/>
  <c r="X10094" i="3"/>
  <c r="Y10094" i="3" s="1"/>
  <c r="X10093" i="3"/>
  <c r="Y10093" i="3" s="1"/>
  <c r="X10092" i="3"/>
  <c r="Y10092" i="3" s="1"/>
  <c r="X10091" i="3"/>
  <c r="Y10091" i="3" s="1"/>
  <c r="X10090" i="3"/>
  <c r="Y10090" i="3" s="1"/>
  <c r="X10089" i="3"/>
  <c r="Y10089" i="3" s="1"/>
  <c r="X10088" i="3"/>
  <c r="Y10088" i="3" s="1"/>
  <c r="X10087" i="3"/>
  <c r="Y10087" i="3" s="1"/>
  <c r="X10086" i="3"/>
  <c r="Y10086" i="3" s="1"/>
  <c r="X10085" i="3"/>
  <c r="Y10085" i="3" s="1"/>
  <c r="X10084" i="3"/>
  <c r="Y10084" i="3" s="1"/>
  <c r="X10083" i="3"/>
  <c r="Y10083" i="3" s="1"/>
  <c r="X10082" i="3"/>
  <c r="Y10082" i="3" s="1"/>
  <c r="X10081" i="3"/>
  <c r="Y10081" i="3" s="1"/>
  <c r="X10080" i="3"/>
  <c r="Y10080" i="3" s="1"/>
  <c r="X10079" i="3"/>
  <c r="Y10079" i="3" s="1"/>
  <c r="X10078" i="3"/>
  <c r="Y10078" i="3" s="1"/>
  <c r="X10077" i="3"/>
  <c r="Y10077" i="3" s="1"/>
  <c r="X10076" i="3"/>
  <c r="Y10076" i="3" s="1"/>
  <c r="X10075" i="3"/>
  <c r="Y10075" i="3" s="1"/>
  <c r="X10074" i="3"/>
  <c r="Y10074" i="3" s="1"/>
  <c r="X10073" i="3"/>
  <c r="Y10073" i="3" s="1"/>
  <c r="X10072" i="3"/>
  <c r="Y10072" i="3" s="1"/>
  <c r="X10071" i="3"/>
  <c r="Y10071" i="3" s="1"/>
  <c r="X10070" i="3"/>
  <c r="Y10070" i="3" s="1"/>
  <c r="X10069" i="3"/>
  <c r="Y10069" i="3" s="1"/>
  <c r="X10068" i="3"/>
  <c r="Y10068" i="3" s="1"/>
  <c r="X10067" i="3"/>
  <c r="Y10067" i="3" s="1"/>
  <c r="X10066" i="3"/>
  <c r="Y10066" i="3" s="1"/>
  <c r="X10065" i="3"/>
  <c r="Y10065" i="3" s="1"/>
  <c r="X10064" i="3"/>
  <c r="Y10064" i="3" s="1"/>
  <c r="X10063" i="3"/>
  <c r="Y10063" i="3" s="1"/>
  <c r="X10062" i="3"/>
  <c r="Y10062" i="3" s="1"/>
  <c r="X10061" i="3"/>
  <c r="Y10061" i="3" s="1"/>
  <c r="X10060" i="3"/>
  <c r="Y10060" i="3" s="1"/>
  <c r="X10059" i="3"/>
  <c r="Y10059" i="3" s="1"/>
  <c r="X10058" i="3"/>
  <c r="Y10058" i="3" s="1"/>
  <c r="X10057" i="3"/>
  <c r="Y10057" i="3" s="1"/>
  <c r="X10056" i="3"/>
  <c r="Y10056" i="3" s="1"/>
  <c r="Y10055" i="3"/>
  <c r="X10055" i="3"/>
  <c r="X10054" i="3"/>
  <c r="Y10054" i="3" s="1"/>
  <c r="X10053" i="3"/>
  <c r="Y10053" i="3" s="1"/>
  <c r="X10052" i="3"/>
  <c r="Y10052" i="3" s="1"/>
  <c r="X10051" i="3"/>
  <c r="Y10051" i="3" s="1"/>
  <c r="X10050" i="3"/>
  <c r="Y10050" i="3" s="1"/>
  <c r="X10049" i="3"/>
  <c r="Y10049" i="3" s="1"/>
  <c r="X10048" i="3"/>
  <c r="Y10048" i="3" s="1"/>
  <c r="X10047" i="3"/>
  <c r="Y10047" i="3" s="1"/>
  <c r="X10046" i="3"/>
  <c r="Y10046" i="3" s="1"/>
  <c r="X10045" i="3"/>
  <c r="Y10045" i="3" s="1"/>
  <c r="X10044" i="3"/>
  <c r="Y10044" i="3" s="1"/>
  <c r="X10043" i="3"/>
  <c r="Y10043" i="3" s="1"/>
  <c r="X10042" i="3"/>
  <c r="Y10042" i="3" s="1"/>
  <c r="X10041" i="3"/>
  <c r="Y10041" i="3" s="1"/>
  <c r="X10040" i="3"/>
  <c r="Y10040" i="3" s="1"/>
  <c r="X10039" i="3"/>
  <c r="Y10039" i="3" s="1"/>
  <c r="X10038" i="3"/>
  <c r="Y10038" i="3" s="1"/>
  <c r="X10037" i="3"/>
  <c r="Y10037" i="3" s="1"/>
  <c r="X10036" i="3"/>
  <c r="Y10036" i="3" s="1"/>
  <c r="X10035" i="3"/>
  <c r="Y10035" i="3" s="1"/>
  <c r="X10034" i="3"/>
  <c r="Y10034" i="3" s="1"/>
  <c r="X10033" i="3"/>
  <c r="Y10033" i="3" s="1"/>
  <c r="X10032" i="3"/>
  <c r="Y10032" i="3" s="1"/>
  <c r="X10031" i="3"/>
  <c r="Y10031" i="3" s="1"/>
  <c r="X10030" i="3"/>
  <c r="Y10030" i="3" s="1"/>
  <c r="X10029" i="3"/>
  <c r="Y10029" i="3" s="1"/>
  <c r="X10028" i="3"/>
  <c r="Y10028" i="3" s="1"/>
  <c r="X10027" i="3"/>
  <c r="Y10027" i="3" s="1"/>
  <c r="X10026" i="3"/>
  <c r="Y10026" i="3" s="1"/>
  <c r="X10025" i="3"/>
  <c r="Y10025" i="3" s="1"/>
  <c r="X10024" i="3"/>
  <c r="Y10024" i="3" s="1"/>
  <c r="X10023" i="3"/>
  <c r="Y10023" i="3" s="1"/>
  <c r="X10022" i="3"/>
  <c r="Y10022" i="3" s="1"/>
  <c r="X10021" i="3"/>
  <c r="Y10021" i="3" s="1"/>
  <c r="X10020" i="3"/>
  <c r="Y10020" i="3" s="1"/>
  <c r="X10019" i="3"/>
  <c r="Y10019" i="3" s="1"/>
  <c r="X10018" i="3"/>
  <c r="Y10018" i="3" s="1"/>
  <c r="X10017" i="3"/>
  <c r="Y10017" i="3" s="1"/>
  <c r="X10016" i="3"/>
  <c r="Y10016" i="3" s="1"/>
  <c r="X10015" i="3"/>
  <c r="Y10015" i="3" s="1"/>
  <c r="X10014" i="3"/>
  <c r="Y10014" i="3" s="1"/>
  <c r="X10013" i="3"/>
  <c r="Y10013" i="3" s="1"/>
  <c r="X10012" i="3"/>
  <c r="Y10012" i="3" s="1"/>
  <c r="Y10011" i="3"/>
  <c r="X10011" i="3"/>
  <c r="X10010" i="3"/>
  <c r="Y10010" i="3" s="1"/>
  <c r="X10009" i="3"/>
  <c r="Y10009" i="3" s="1"/>
  <c r="X10008" i="3"/>
  <c r="Y10008" i="3" s="1"/>
  <c r="X10007" i="3"/>
  <c r="Y10007" i="3" s="1"/>
  <c r="X10006" i="3"/>
  <c r="Y10006" i="3" s="1"/>
  <c r="X10005" i="3"/>
  <c r="Y10005" i="3" s="1"/>
  <c r="X10004" i="3"/>
  <c r="Y10004" i="3" s="1"/>
  <c r="X10003" i="3"/>
  <c r="Y10003" i="3" s="1"/>
  <c r="X10002" i="3"/>
  <c r="Y10002" i="3" s="1"/>
  <c r="X10001" i="3"/>
  <c r="Y10001" i="3" s="1"/>
  <c r="X10000" i="3"/>
  <c r="Y10000" i="3" s="1"/>
  <c r="X9999" i="3"/>
  <c r="Y9999" i="3" s="1"/>
  <c r="Y9998" i="3"/>
  <c r="X9998" i="3"/>
  <c r="X9997" i="3"/>
  <c r="Y9997" i="3" s="1"/>
  <c r="X9996" i="3"/>
  <c r="Y9996" i="3" s="1"/>
  <c r="X9995" i="3"/>
  <c r="Y9995" i="3" s="1"/>
  <c r="X9994" i="3"/>
  <c r="Y9994" i="3" s="1"/>
  <c r="X9993" i="3"/>
  <c r="Y9993" i="3" s="1"/>
  <c r="X9992" i="3"/>
  <c r="Y9992" i="3" s="1"/>
  <c r="X9991" i="3"/>
  <c r="Y9991" i="3" s="1"/>
  <c r="X9990" i="3"/>
  <c r="Y9990" i="3" s="1"/>
  <c r="X9989" i="3"/>
  <c r="Y9989" i="3" s="1"/>
  <c r="X9988" i="3"/>
  <c r="Y9988" i="3" s="1"/>
  <c r="X9987" i="3"/>
  <c r="Y9987" i="3" s="1"/>
  <c r="X9986" i="3"/>
  <c r="Y9986" i="3" s="1"/>
  <c r="X9985" i="3"/>
  <c r="Y9985" i="3" s="1"/>
  <c r="X9984" i="3"/>
  <c r="Y9984" i="3" s="1"/>
  <c r="X9983" i="3"/>
  <c r="Y9983" i="3" s="1"/>
  <c r="X9982" i="3"/>
  <c r="Y9982" i="3" s="1"/>
  <c r="X9981" i="3"/>
  <c r="Y9981" i="3" s="1"/>
  <c r="X9980" i="3"/>
  <c r="Y9980" i="3" s="1"/>
  <c r="X9979" i="3"/>
  <c r="Y9979" i="3" s="1"/>
  <c r="X9978" i="3"/>
  <c r="Y9978" i="3" s="1"/>
  <c r="X9977" i="3"/>
  <c r="Y9977" i="3" s="1"/>
  <c r="X9976" i="3"/>
  <c r="Y9976" i="3" s="1"/>
  <c r="X9975" i="3"/>
  <c r="Y9975" i="3" s="1"/>
  <c r="X9974" i="3"/>
  <c r="Y9974" i="3" s="1"/>
  <c r="X9973" i="3"/>
  <c r="Y9973" i="3" s="1"/>
  <c r="X9972" i="3"/>
  <c r="Y9972" i="3" s="1"/>
  <c r="X9971" i="3"/>
  <c r="Y9971" i="3" s="1"/>
  <c r="X9970" i="3"/>
  <c r="Y9970" i="3" s="1"/>
  <c r="X9969" i="3"/>
  <c r="Y9969" i="3" s="1"/>
  <c r="X9968" i="3"/>
  <c r="Y9968" i="3" s="1"/>
  <c r="X9967" i="3"/>
  <c r="Y9967" i="3" s="1"/>
  <c r="X9966" i="3"/>
  <c r="Y9966" i="3" s="1"/>
  <c r="X9965" i="3"/>
  <c r="Y9965" i="3" s="1"/>
  <c r="X9964" i="3"/>
  <c r="Y9964" i="3" s="1"/>
  <c r="X9963" i="3"/>
  <c r="Y9963" i="3" s="1"/>
  <c r="X9962" i="3"/>
  <c r="Y9962" i="3" s="1"/>
  <c r="X9961" i="3"/>
  <c r="Y9961" i="3" s="1"/>
  <c r="X9960" i="3"/>
  <c r="Y9960" i="3" s="1"/>
  <c r="X9959" i="3"/>
  <c r="Y9959" i="3" s="1"/>
  <c r="X9958" i="3"/>
  <c r="Y9958" i="3" s="1"/>
  <c r="X9957" i="3"/>
  <c r="Y9957" i="3" s="1"/>
  <c r="X9956" i="3"/>
  <c r="Y9956" i="3" s="1"/>
  <c r="X9955" i="3"/>
  <c r="Y9955" i="3" s="1"/>
  <c r="X9954" i="3"/>
  <c r="Y9954" i="3" s="1"/>
  <c r="X9953" i="3"/>
  <c r="Y9953" i="3" s="1"/>
  <c r="X9952" i="3"/>
  <c r="Y9952" i="3" s="1"/>
  <c r="X9951" i="3"/>
  <c r="Y9951" i="3" s="1"/>
  <c r="X9950" i="3"/>
  <c r="Y9950" i="3" s="1"/>
  <c r="X9949" i="3"/>
  <c r="Y9949" i="3" s="1"/>
  <c r="X9948" i="3"/>
  <c r="Y9948" i="3" s="1"/>
  <c r="X9947" i="3"/>
  <c r="Y9947" i="3" s="1"/>
  <c r="X9946" i="3"/>
  <c r="Y9946" i="3" s="1"/>
  <c r="X9945" i="3"/>
  <c r="Y9945" i="3" s="1"/>
  <c r="X9944" i="3"/>
  <c r="Y9944" i="3" s="1"/>
  <c r="X9943" i="3"/>
  <c r="Y9943" i="3" s="1"/>
  <c r="X9942" i="3"/>
  <c r="Y9942" i="3" s="1"/>
  <c r="X9941" i="3"/>
  <c r="Y9941" i="3" s="1"/>
  <c r="X9940" i="3"/>
  <c r="Y9940" i="3" s="1"/>
  <c r="X9939" i="3"/>
  <c r="Y9939" i="3" s="1"/>
  <c r="Y9938" i="3"/>
  <c r="X9938" i="3"/>
  <c r="X9937" i="3"/>
  <c r="Y9937" i="3" s="1"/>
  <c r="X9936" i="3"/>
  <c r="Y9936" i="3" s="1"/>
  <c r="X9935" i="3"/>
  <c r="Y9935" i="3" s="1"/>
  <c r="X9934" i="3"/>
  <c r="Y9934" i="3" s="1"/>
  <c r="X9933" i="3"/>
  <c r="Y9933" i="3" s="1"/>
  <c r="X9932" i="3"/>
  <c r="Y9932" i="3" s="1"/>
  <c r="X9931" i="3"/>
  <c r="Y9931" i="3" s="1"/>
  <c r="X9930" i="3"/>
  <c r="Y9930" i="3" s="1"/>
  <c r="X9929" i="3"/>
  <c r="Y9929" i="3" s="1"/>
  <c r="X9928" i="3"/>
  <c r="Y9928" i="3" s="1"/>
  <c r="X9927" i="3"/>
  <c r="Y9927" i="3" s="1"/>
  <c r="X9926" i="3"/>
  <c r="Y9926" i="3" s="1"/>
  <c r="X9925" i="3"/>
  <c r="Y9925" i="3" s="1"/>
  <c r="X9924" i="3"/>
  <c r="Y9924" i="3" s="1"/>
  <c r="X9923" i="3"/>
  <c r="Y9923" i="3" s="1"/>
  <c r="X9922" i="3"/>
  <c r="Y9922" i="3" s="1"/>
  <c r="X9921" i="3"/>
  <c r="Y9921" i="3" s="1"/>
  <c r="X9920" i="3"/>
  <c r="Y9920" i="3" s="1"/>
  <c r="X9919" i="3"/>
  <c r="Y9919" i="3" s="1"/>
  <c r="X9918" i="3"/>
  <c r="Y9918" i="3" s="1"/>
  <c r="X9917" i="3"/>
  <c r="Y9917" i="3" s="1"/>
  <c r="X9916" i="3"/>
  <c r="Y9916" i="3" s="1"/>
  <c r="X9915" i="3"/>
  <c r="Y9915" i="3" s="1"/>
  <c r="X9914" i="3"/>
  <c r="Y9914" i="3" s="1"/>
  <c r="X9913" i="3"/>
  <c r="Y9913" i="3" s="1"/>
  <c r="X9912" i="3"/>
  <c r="Y9912" i="3" s="1"/>
  <c r="Y9911" i="3"/>
  <c r="X9911" i="3"/>
  <c r="X9910" i="3"/>
  <c r="Y9910" i="3" s="1"/>
  <c r="X9909" i="3"/>
  <c r="Y9909" i="3" s="1"/>
  <c r="X9908" i="3"/>
  <c r="Y9908" i="3" s="1"/>
  <c r="X9907" i="3"/>
  <c r="Y9907" i="3" s="1"/>
  <c r="X9906" i="3"/>
  <c r="Y9906" i="3" s="1"/>
  <c r="X9905" i="3"/>
  <c r="Y9905" i="3" s="1"/>
  <c r="X9904" i="3"/>
  <c r="Y9904" i="3" s="1"/>
  <c r="X9903" i="3"/>
  <c r="Y9903" i="3" s="1"/>
  <c r="X9902" i="3"/>
  <c r="Y9902" i="3" s="1"/>
  <c r="X9901" i="3"/>
  <c r="Y9901" i="3" s="1"/>
  <c r="X9900" i="3"/>
  <c r="Y9900" i="3" s="1"/>
  <c r="X9899" i="3"/>
  <c r="Y9899" i="3" s="1"/>
  <c r="X9898" i="3"/>
  <c r="Y9898" i="3" s="1"/>
  <c r="X9897" i="3"/>
  <c r="Y9897" i="3" s="1"/>
  <c r="X9896" i="3"/>
  <c r="Y9896" i="3" s="1"/>
  <c r="X9895" i="3"/>
  <c r="Y9895" i="3" s="1"/>
  <c r="Y9894" i="3"/>
  <c r="X9894" i="3"/>
  <c r="X9893" i="3"/>
  <c r="Y9893" i="3" s="1"/>
  <c r="X9892" i="3"/>
  <c r="Y9892" i="3" s="1"/>
  <c r="X9891" i="3"/>
  <c r="Y9891" i="3" s="1"/>
  <c r="X9890" i="3"/>
  <c r="Y9890" i="3" s="1"/>
  <c r="X9889" i="3"/>
  <c r="Y9889" i="3" s="1"/>
  <c r="X9888" i="3"/>
  <c r="Y9888" i="3" s="1"/>
  <c r="X9887" i="3"/>
  <c r="Y9887" i="3" s="1"/>
  <c r="X9886" i="3"/>
  <c r="Y9886" i="3" s="1"/>
  <c r="X9885" i="3"/>
  <c r="Y9885" i="3" s="1"/>
  <c r="X9884" i="3"/>
  <c r="Y9884" i="3" s="1"/>
  <c r="X9883" i="3"/>
  <c r="Y9883" i="3" s="1"/>
  <c r="X9882" i="3"/>
  <c r="Y9882" i="3" s="1"/>
  <c r="X9881" i="3"/>
  <c r="Y9881" i="3" s="1"/>
  <c r="X9880" i="3"/>
  <c r="Y9880" i="3" s="1"/>
  <c r="X9879" i="3"/>
  <c r="Y9879" i="3" s="1"/>
  <c r="X9878" i="3"/>
  <c r="Y9878" i="3" s="1"/>
  <c r="X9877" i="3"/>
  <c r="Y9877" i="3" s="1"/>
  <c r="X9876" i="3"/>
  <c r="Y9876" i="3" s="1"/>
  <c r="X9875" i="3"/>
  <c r="Y9875" i="3" s="1"/>
  <c r="X9874" i="3"/>
  <c r="Y9874" i="3" s="1"/>
  <c r="X9873" i="3"/>
  <c r="Y9873" i="3" s="1"/>
  <c r="X9872" i="3"/>
  <c r="Y9872" i="3" s="1"/>
  <c r="X9871" i="3"/>
  <c r="Y9871" i="3" s="1"/>
  <c r="X9870" i="3"/>
  <c r="Y9870" i="3" s="1"/>
  <c r="X9869" i="3"/>
  <c r="Y9869" i="3" s="1"/>
  <c r="X9868" i="3"/>
  <c r="Y9868" i="3" s="1"/>
  <c r="X9867" i="3"/>
  <c r="Y9867" i="3" s="1"/>
  <c r="X9866" i="3"/>
  <c r="Y9866" i="3" s="1"/>
  <c r="X9865" i="3"/>
  <c r="Y9865" i="3" s="1"/>
  <c r="X9864" i="3"/>
  <c r="Y9864" i="3" s="1"/>
  <c r="X9863" i="3"/>
  <c r="Y9863" i="3" s="1"/>
  <c r="X9862" i="3"/>
  <c r="Y9862" i="3" s="1"/>
  <c r="X9861" i="3"/>
  <c r="Y9861" i="3" s="1"/>
  <c r="X9860" i="3"/>
  <c r="Y9860" i="3" s="1"/>
  <c r="X9859" i="3"/>
  <c r="Y9859" i="3" s="1"/>
  <c r="X9858" i="3"/>
  <c r="Y9858" i="3" s="1"/>
  <c r="X9857" i="3"/>
  <c r="Y9857" i="3" s="1"/>
  <c r="X9856" i="3"/>
  <c r="Y9856" i="3" s="1"/>
  <c r="X9855" i="3"/>
  <c r="Y9855" i="3" s="1"/>
  <c r="X9854" i="3"/>
  <c r="Y9854" i="3" s="1"/>
  <c r="X9853" i="3"/>
  <c r="Y9853" i="3" s="1"/>
  <c r="X9852" i="3"/>
  <c r="Y9852" i="3" s="1"/>
  <c r="X9851" i="3"/>
  <c r="Y9851" i="3" s="1"/>
  <c r="X9850" i="3"/>
  <c r="Y9850" i="3" s="1"/>
  <c r="X9849" i="3"/>
  <c r="Y9849" i="3" s="1"/>
  <c r="X9848" i="3"/>
  <c r="Y9848" i="3" s="1"/>
  <c r="X9847" i="3"/>
  <c r="Y9847" i="3" s="1"/>
  <c r="X9846" i="3"/>
  <c r="Y9846" i="3" s="1"/>
  <c r="X9845" i="3"/>
  <c r="Y9845" i="3" s="1"/>
  <c r="X9844" i="3"/>
  <c r="Y9844" i="3" s="1"/>
  <c r="X9843" i="3"/>
  <c r="Y9843" i="3" s="1"/>
  <c r="X9842" i="3"/>
  <c r="Y9842" i="3" s="1"/>
  <c r="X9841" i="3"/>
  <c r="Y9841" i="3" s="1"/>
  <c r="X9840" i="3"/>
  <c r="Y9840" i="3" s="1"/>
  <c r="X9839" i="3"/>
  <c r="Y9839" i="3" s="1"/>
  <c r="X9838" i="3"/>
  <c r="Y9838" i="3" s="1"/>
  <c r="X9837" i="3"/>
  <c r="Y9837" i="3" s="1"/>
  <c r="X9836" i="3"/>
  <c r="Y9836" i="3" s="1"/>
  <c r="X9835" i="3"/>
  <c r="Y9835" i="3" s="1"/>
  <c r="X9834" i="3"/>
  <c r="Y9834" i="3" s="1"/>
  <c r="X9833" i="3"/>
  <c r="Y9833" i="3" s="1"/>
  <c r="X9832" i="3"/>
  <c r="Y9832" i="3" s="1"/>
  <c r="Y9831" i="3"/>
  <c r="X9831" i="3"/>
  <c r="X9830" i="3"/>
  <c r="Y9830" i="3" s="1"/>
  <c r="X9829" i="3"/>
  <c r="Y9829" i="3" s="1"/>
  <c r="Y9828" i="3"/>
  <c r="X9828" i="3"/>
  <c r="X9827" i="3"/>
  <c r="Y9827" i="3" s="1"/>
  <c r="X9826" i="3"/>
  <c r="Y9826" i="3" s="1"/>
  <c r="X9825" i="3"/>
  <c r="Y9825" i="3" s="1"/>
  <c r="X9824" i="3"/>
  <c r="Y9824" i="3" s="1"/>
  <c r="X9823" i="3"/>
  <c r="Y9823" i="3" s="1"/>
  <c r="X9822" i="3"/>
  <c r="Y9822" i="3" s="1"/>
  <c r="X9821" i="3"/>
  <c r="Y9821" i="3" s="1"/>
  <c r="X9820" i="3"/>
  <c r="Y9820" i="3" s="1"/>
  <c r="X9819" i="3"/>
  <c r="Y9819" i="3" s="1"/>
  <c r="X9818" i="3"/>
  <c r="Y9818" i="3" s="1"/>
  <c r="X9817" i="3"/>
  <c r="Y9817" i="3" s="1"/>
  <c r="X9816" i="3"/>
  <c r="Y9816" i="3" s="1"/>
  <c r="X9815" i="3"/>
  <c r="Y9815" i="3" s="1"/>
  <c r="X9814" i="3"/>
  <c r="Y9814" i="3" s="1"/>
  <c r="X9813" i="3"/>
  <c r="Y9813" i="3" s="1"/>
  <c r="X9812" i="3"/>
  <c r="Y9812" i="3" s="1"/>
  <c r="X9811" i="3"/>
  <c r="Y9811" i="3" s="1"/>
  <c r="X9810" i="3"/>
  <c r="Y9810" i="3" s="1"/>
  <c r="X9809" i="3"/>
  <c r="Y9809" i="3" s="1"/>
  <c r="X9808" i="3"/>
  <c r="Y9808" i="3" s="1"/>
  <c r="X9807" i="3"/>
  <c r="Y9807" i="3" s="1"/>
  <c r="X9806" i="3"/>
  <c r="Y9806" i="3" s="1"/>
  <c r="X9805" i="3"/>
  <c r="Y9805" i="3" s="1"/>
  <c r="X9804" i="3"/>
  <c r="Y9804" i="3" s="1"/>
  <c r="X9803" i="3"/>
  <c r="Y9803" i="3" s="1"/>
  <c r="X9802" i="3"/>
  <c r="Y9802" i="3" s="1"/>
  <c r="X9801" i="3"/>
  <c r="Y9801" i="3" s="1"/>
  <c r="X9800" i="3"/>
  <c r="Y9800" i="3" s="1"/>
  <c r="X9799" i="3"/>
  <c r="Y9799" i="3" s="1"/>
  <c r="X9798" i="3"/>
  <c r="Y9798" i="3" s="1"/>
  <c r="X9797" i="3"/>
  <c r="Y9797" i="3" s="1"/>
  <c r="X9796" i="3"/>
  <c r="Y9796" i="3" s="1"/>
  <c r="X9795" i="3"/>
  <c r="Y9795" i="3" s="1"/>
  <c r="X9794" i="3"/>
  <c r="Y9794" i="3" s="1"/>
  <c r="X9793" i="3"/>
  <c r="Y9793" i="3" s="1"/>
  <c r="X9792" i="3"/>
  <c r="Y9792" i="3" s="1"/>
  <c r="X9791" i="3"/>
  <c r="Y9791" i="3" s="1"/>
  <c r="X9790" i="3"/>
  <c r="Y9790" i="3" s="1"/>
  <c r="X9789" i="3"/>
  <c r="Y9789" i="3" s="1"/>
  <c r="X9788" i="3"/>
  <c r="Y9788" i="3" s="1"/>
  <c r="X9787" i="3"/>
  <c r="Y9787" i="3" s="1"/>
  <c r="X9786" i="3"/>
  <c r="Y9786" i="3" s="1"/>
  <c r="X9785" i="3"/>
  <c r="Y9785" i="3" s="1"/>
  <c r="X9784" i="3"/>
  <c r="Y9784" i="3" s="1"/>
  <c r="X9783" i="3"/>
  <c r="Y9783" i="3" s="1"/>
  <c r="X9782" i="3"/>
  <c r="Y9782" i="3" s="1"/>
  <c r="X9781" i="3"/>
  <c r="Y9781" i="3" s="1"/>
  <c r="X9780" i="3"/>
  <c r="Y9780" i="3" s="1"/>
  <c r="X9779" i="3"/>
  <c r="Y9779" i="3" s="1"/>
  <c r="X9778" i="3"/>
  <c r="Y9778" i="3" s="1"/>
  <c r="X9777" i="3"/>
  <c r="Y9777" i="3" s="1"/>
  <c r="X9776" i="3"/>
  <c r="Y9776" i="3" s="1"/>
  <c r="X9775" i="3"/>
  <c r="Y9775" i="3" s="1"/>
  <c r="X9774" i="3"/>
  <c r="Y9774" i="3" s="1"/>
  <c r="X9773" i="3"/>
  <c r="Y9773" i="3" s="1"/>
  <c r="X9772" i="3"/>
  <c r="Y9772" i="3" s="1"/>
  <c r="X9771" i="3"/>
  <c r="Y9771" i="3" s="1"/>
  <c r="X9770" i="3"/>
  <c r="Y9770" i="3" s="1"/>
  <c r="X9769" i="3"/>
  <c r="Y9769" i="3" s="1"/>
  <c r="X9768" i="3"/>
  <c r="Y9768" i="3" s="1"/>
  <c r="X9767" i="3"/>
  <c r="Y9767" i="3" s="1"/>
  <c r="X9766" i="3"/>
  <c r="Y9766" i="3" s="1"/>
  <c r="X9765" i="3"/>
  <c r="Y9765" i="3" s="1"/>
  <c r="X9764" i="3"/>
  <c r="Y9764" i="3" s="1"/>
  <c r="X9763" i="3"/>
  <c r="Y9763" i="3" s="1"/>
  <c r="X9762" i="3"/>
  <c r="Y9762" i="3" s="1"/>
  <c r="X9761" i="3"/>
  <c r="Y9761" i="3" s="1"/>
  <c r="X9760" i="3"/>
  <c r="Y9760" i="3" s="1"/>
  <c r="X9759" i="3"/>
  <c r="Y9759" i="3" s="1"/>
  <c r="X9758" i="3"/>
  <c r="Y9758" i="3" s="1"/>
  <c r="X9757" i="3"/>
  <c r="Y9757" i="3" s="1"/>
  <c r="X9756" i="3"/>
  <c r="Y9756" i="3" s="1"/>
  <c r="X9755" i="3"/>
  <c r="Y9755" i="3" s="1"/>
  <c r="X9754" i="3"/>
  <c r="Y9754" i="3" s="1"/>
  <c r="X9753" i="3"/>
  <c r="Y9753" i="3" s="1"/>
  <c r="X9752" i="3"/>
  <c r="Y9752" i="3" s="1"/>
  <c r="X9751" i="3"/>
  <c r="Y9751" i="3" s="1"/>
  <c r="X9750" i="3"/>
  <c r="Y9750" i="3" s="1"/>
  <c r="X9749" i="3"/>
  <c r="Y9749" i="3" s="1"/>
  <c r="X9748" i="3"/>
  <c r="Y9748" i="3" s="1"/>
  <c r="X9747" i="3"/>
  <c r="Y9747" i="3" s="1"/>
  <c r="X9746" i="3"/>
  <c r="Y9746" i="3" s="1"/>
  <c r="X9745" i="3"/>
  <c r="Y9745" i="3" s="1"/>
  <c r="X9744" i="3"/>
  <c r="Y9744" i="3" s="1"/>
  <c r="X9743" i="3"/>
  <c r="Y9743" i="3" s="1"/>
  <c r="X9742" i="3"/>
  <c r="Y9742" i="3" s="1"/>
  <c r="X9741" i="3"/>
  <c r="Y9741" i="3" s="1"/>
  <c r="X9740" i="3"/>
  <c r="Y9740" i="3" s="1"/>
  <c r="X9739" i="3"/>
  <c r="Y9739" i="3" s="1"/>
  <c r="X9738" i="3"/>
  <c r="Y9738" i="3" s="1"/>
  <c r="X9737" i="3"/>
  <c r="Y9737" i="3" s="1"/>
  <c r="X9736" i="3"/>
  <c r="Y9736" i="3" s="1"/>
  <c r="X9735" i="3"/>
  <c r="Y9735" i="3" s="1"/>
  <c r="X9734" i="3"/>
  <c r="Y9734" i="3" s="1"/>
  <c r="X9733" i="3"/>
  <c r="Y9733" i="3" s="1"/>
  <c r="X9732" i="3"/>
  <c r="Y9732" i="3" s="1"/>
  <c r="X9731" i="3"/>
  <c r="Y9731" i="3" s="1"/>
  <c r="X9730" i="3"/>
  <c r="Y9730" i="3" s="1"/>
  <c r="X9729" i="3"/>
  <c r="Y9729" i="3" s="1"/>
  <c r="X9728" i="3"/>
  <c r="Y9728" i="3" s="1"/>
  <c r="X9727" i="3"/>
  <c r="Y9727" i="3" s="1"/>
  <c r="X9726" i="3"/>
  <c r="Y9726" i="3" s="1"/>
  <c r="X9725" i="3"/>
  <c r="Y9725" i="3" s="1"/>
  <c r="X9724" i="3"/>
  <c r="Y9724" i="3" s="1"/>
  <c r="X9723" i="3"/>
  <c r="Y9723" i="3" s="1"/>
  <c r="X9722" i="3"/>
  <c r="Y9722" i="3" s="1"/>
  <c r="X9721" i="3"/>
  <c r="Y9721" i="3" s="1"/>
  <c r="X9720" i="3"/>
  <c r="Y9720" i="3" s="1"/>
  <c r="X9719" i="3"/>
  <c r="Y9719" i="3" s="1"/>
  <c r="X9718" i="3"/>
  <c r="Y9718" i="3" s="1"/>
  <c r="X9717" i="3"/>
  <c r="Y9717" i="3" s="1"/>
  <c r="X9716" i="3"/>
  <c r="Y9716" i="3" s="1"/>
  <c r="X9715" i="3"/>
  <c r="Y9715" i="3" s="1"/>
  <c r="X9714" i="3"/>
  <c r="Y9714" i="3" s="1"/>
  <c r="X9713" i="3"/>
  <c r="Y9713" i="3" s="1"/>
  <c r="X9712" i="3"/>
  <c r="Y9712" i="3" s="1"/>
  <c r="X9711" i="3"/>
  <c r="Y9711" i="3" s="1"/>
  <c r="X9710" i="3"/>
  <c r="Y9710" i="3" s="1"/>
  <c r="X9709" i="3"/>
  <c r="Y9709" i="3" s="1"/>
  <c r="X9708" i="3"/>
  <c r="Y9708" i="3" s="1"/>
  <c r="X9707" i="3"/>
  <c r="Y9707" i="3" s="1"/>
  <c r="X9706" i="3"/>
  <c r="Y9706" i="3" s="1"/>
  <c r="X9705" i="3"/>
  <c r="Y9705" i="3" s="1"/>
  <c r="X9704" i="3"/>
  <c r="Y9704" i="3" s="1"/>
  <c r="X9703" i="3"/>
  <c r="Y9703" i="3" s="1"/>
  <c r="X9702" i="3"/>
  <c r="Y9702" i="3" s="1"/>
  <c r="X9701" i="3"/>
  <c r="Y9701" i="3" s="1"/>
  <c r="X9700" i="3"/>
  <c r="Y9700" i="3" s="1"/>
  <c r="X9699" i="3"/>
  <c r="Y9699" i="3" s="1"/>
  <c r="X9698" i="3"/>
  <c r="Y9698" i="3" s="1"/>
  <c r="X9697" i="3"/>
  <c r="Y9697" i="3" s="1"/>
  <c r="X9696" i="3"/>
  <c r="Y9696" i="3" s="1"/>
  <c r="X9695" i="3"/>
  <c r="Y9695" i="3" s="1"/>
  <c r="X9694" i="3"/>
  <c r="Y9694" i="3" s="1"/>
  <c r="X9693" i="3"/>
  <c r="Y9693" i="3" s="1"/>
  <c r="X9692" i="3"/>
  <c r="Y9692" i="3" s="1"/>
  <c r="X9691" i="3"/>
  <c r="Y9691" i="3" s="1"/>
  <c r="X9690" i="3"/>
  <c r="Y9690" i="3" s="1"/>
  <c r="X9689" i="3"/>
  <c r="Y9689" i="3" s="1"/>
  <c r="X9688" i="3"/>
  <c r="Y9688" i="3" s="1"/>
  <c r="X9687" i="3"/>
  <c r="Y9687" i="3" s="1"/>
  <c r="X9686" i="3"/>
  <c r="Y9686" i="3" s="1"/>
  <c r="X9685" i="3"/>
  <c r="Y9685" i="3" s="1"/>
  <c r="X9684" i="3"/>
  <c r="Y9684" i="3" s="1"/>
  <c r="X9683" i="3"/>
  <c r="Y9683" i="3" s="1"/>
  <c r="X9682" i="3"/>
  <c r="Y9682" i="3" s="1"/>
  <c r="X9681" i="3"/>
  <c r="Y9681" i="3" s="1"/>
  <c r="X9680" i="3"/>
  <c r="Y9680" i="3" s="1"/>
  <c r="X9679" i="3"/>
  <c r="Y9679" i="3" s="1"/>
  <c r="X9678" i="3"/>
  <c r="Y9678" i="3" s="1"/>
  <c r="X9677" i="3"/>
  <c r="Y9677" i="3" s="1"/>
  <c r="X9676" i="3"/>
  <c r="Y9676" i="3" s="1"/>
  <c r="X9675" i="3"/>
  <c r="Y9675" i="3" s="1"/>
  <c r="X9674" i="3"/>
  <c r="Y9674" i="3" s="1"/>
  <c r="X9673" i="3"/>
  <c r="Y9673" i="3" s="1"/>
  <c r="X9672" i="3"/>
  <c r="Y9672" i="3" s="1"/>
  <c r="X9671" i="3"/>
  <c r="Y9671" i="3" s="1"/>
  <c r="X9670" i="3"/>
  <c r="Y9670" i="3" s="1"/>
  <c r="X9669" i="3"/>
  <c r="Y9669" i="3" s="1"/>
  <c r="X9668" i="3"/>
  <c r="Y9668" i="3" s="1"/>
  <c r="X9667" i="3"/>
  <c r="Y9667" i="3" s="1"/>
  <c r="X9666" i="3"/>
  <c r="Y9666" i="3" s="1"/>
  <c r="X9665" i="3"/>
  <c r="Y9665" i="3" s="1"/>
  <c r="X9664" i="3"/>
  <c r="Y9664" i="3" s="1"/>
  <c r="X9663" i="3"/>
  <c r="Y9663" i="3" s="1"/>
  <c r="X9662" i="3"/>
  <c r="Y9662" i="3" s="1"/>
  <c r="X9661" i="3"/>
  <c r="Y9661" i="3" s="1"/>
  <c r="X9660" i="3"/>
  <c r="Y9660" i="3" s="1"/>
  <c r="X9659" i="3"/>
  <c r="Y9659" i="3" s="1"/>
  <c r="X9658" i="3"/>
  <c r="Y9658" i="3" s="1"/>
  <c r="X9657" i="3"/>
  <c r="Y9657" i="3" s="1"/>
  <c r="X9656" i="3"/>
  <c r="Y9656" i="3" s="1"/>
  <c r="X9655" i="3"/>
  <c r="Y9655" i="3" s="1"/>
  <c r="X9654" i="3"/>
  <c r="Y9654" i="3" s="1"/>
  <c r="X9653" i="3"/>
  <c r="Y9653" i="3" s="1"/>
  <c r="X9652" i="3"/>
  <c r="Y9652" i="3" s="1"/>
  <c r="X9651" i="3"/>
  <c r="Y9651" i="3" s="1"/>
  <c r="X9650" i="3"/>
  <c r="Y9650" i="3" s="1"/>
  <c r="X9649" i="3"/>
  <c r="Y9649" i="3" s="1"/>
  <c r="X9648" i="3"/>
  <c r="Y9648" i="3" s="1"/>
  <c r="X9647" i="3"/>
  <c r="Y9647" i="3" s="1"/>
  <c r="X9646" i="3"/>
  <c r="Y9646" i="3" s="1"/>
  <c r="X9645" i="3"/>
  <c r="Y9645" i="3" s="1"/>
  <c r="X9644" i="3"/>
  <c r="Y9644" i="3" s="1"/>
  <c r="X9643" i="3"/>
  <c r="Y9643" i="3" s="1"/>
  <c r="X9642" i="3"/>
  <c r="Y9642" i="3" s="1"/>
  <c r="X9641" i="3"/>
  <c r="Y9641" i="3" s="1"/>
  <c r="X9640" i="3"/>
  <c r="Y9640" i="3" s="1"/>
  <c r="X9639" i="3"/>
  <c r="Y9639" i="3" s="1"/>
  <c r="X9638" i="3"/>
  <c r="Y9638" i="3" s="1"/>
  <c r="X9637" i="3"/>
  <c r="Y9637" i="3" s="1"/>
  <c r="X9636" i="3"/>
  <c r="Y9636" i="3" s="1"/>
  <c r="X9635" i="3"/>
  <c r="Y9635" i="3" s="1"/>
  <c r="X9634" i="3"/>
  <c r="Y9634" i="3" s="1"/>
  <c r="X9633" i="3"/>
  <c r="Y9633" i="3" s="1"/>
  <c r="X9632" i="3"/>
  <c r="Y9632" i="3" s="1"/>
  <c r="X9631" i="3"/>
  <c r="Y9631" i="3" s="1"/>
  <c r="X9630" i="3"/>
  <c r="Y9630" i="3" s="1"/>
  <c r="X9629" i="3"/>
  <c r="Y9629" i="3" s="1"/>
  <c r="X9628" i="3"/>
  <c r="Y9628" i="3" s="1"/>
  <c r="X9627" i="3"/>
  <c r="Y9627" i="3" s="1"/>
  <c r="X9626" i="3"/>
  <c r="Y9626" i="3" s="1"/>
  <c r="X9625" i="3"/>
  <c r="Y9625" i="3" s="1"/>
  <c r="X9624" i="3"/>
  <c r="Y9624" i="3" s="1"/>
  <c r="X9623" i="3"/>
  <c r="Y9623" i="3" s="1"/>
  <c r="X9622" i="3"/>
  <c r="Y9622" i="3" s="1"/>
  <c r="X9621" i="3"/>
  <c r="Y9621" i="3" s="1"/>
  <c r="X9620" i="3"/>
  <c r="Y9620" i="3" s="1"/>
  <c r="X9619" i="3"/>
  <c r="Y9619" i="3" s="1"/>
  <c r="X9618" i="3"/>
  <c r="Y9618" i="3" s="1"/>
  <c r="X9617" i="3"/>
  <c r="Y9617" i="3" s="1"/>
  <c r="X9616" i="3"/>
  <c r="Y9616" i="3" s="1"/>
  <c r="X9615" i="3"/>
  <c r="Y9615" i="3" s="1"/>
  <c r="Y9614" i="3"/>
  <c r="X9614" i="3"/>
  <c r="X9613" i="3"/>
  <c r="Y9613" i="3" s="1"/>
  <c r="X9612" i="3"/>
  <c r="Y9612" i="3" s="1"/>
  <c r="X9611" i="3"/>
  <c r="Y9611" i="3" s="1"/>
  <c r="X9610" i="3"/>
  <c r="Y9610" i="3" s="1"/>
  <c r="Y9609" i="3"/>
  <c r="X9609" i="3"/>
  <c r="X9608" i="3"/>
  <c r="Y9608" i="3" s="1"/>
  <c r="X9607" i="3"/>
  <c r="Y9607" i="3" s="1"/>
  <c r="X9606" i="3"/>
  <c r="Y9606" i="3" s="1"/>
  <c r="X9605" i="3"/>
  <c r="Y9605" i="3" s="1"/>
  <c r="X9604" i="3"/>
  <c r="Y9604" i="3" s="1"/>
  <c r="X9603" i="3"/>
  <c r="Y9603" i="3" s="1"/>
  <c r="X9602" i="3"/>
  <c r="Y9602" i="3" s="1"/>
  <c r="X9601" i="3"/>
  <c r="Y9601" i="3" s="1"/>
  <c r="X9600" i="3"/>
  <c r="Y9600" i="3" s="1"/>
  <c r="X9599" i="3"/>
  <c r="Y9599" i="3" s="1"/>
  <c r="X9598" i="3"/>
  <c r="Y9598" i="3" s="1"/>
  <c r="Y9597" i="3"/>
  <c r="X9597" i="3"/>
  <c r="X9596" i="3"/>
  <c r="Y9596" i="3" s="1"/>
  <c r="X9595" i="3"/>
  <c r="Y9595" i="3" s="1"/>
  <c r="X9594" i="3"/>
  <c r="Y9594" i="3" s="1"/>
  <c r="X9593" i="3"/>
  <c r="Y9593" i="3" s="1"/>
  <c r="X9592" i="3"/>
  <c r="Y9592" i="3" s="1"/>
  <c r="X9591" i="3"/>
  <c r="Y9591" i="3" s="1"/>
  <c r="X9590" i="3"/>
  <c r="Y9590" i="3" s="1"/>
  <c r="X9589" i="3"/>
  <c r="Y9589" i="3" s="1"/>
  <c r="X9588" i="3"/>
  <c r="Y9588" i="3" s="1"/>
  <c r="X9587" i="3"/>
  <c r="Y9587" i="3" s="1"/>
  <c r="X9586" i="3"/>
  <c r="Y9586" i="3" s="1"/>
  <c r="X9585" i="3"/>
  <c r="Y9585" i="3" s="1"/>
  <c r="X9584" i="3"/>
  <c r="Y9584" i="3" s="1"/>
  <c r="X9583" i="3"/>
  <c r="Y9583" i="3" s="1"/>
  <c r="X9582" i="3"/>
  <c r="Y9582" i="3" s="1"/>
  <c r="X9581" i="3"/>
  <c r="Y9581" i="3" s="1"/>
  <c r="X9580" i="3"/>
  <c r="Y9580" i="3" s="1"/>
  <c r="Y9579" i="3"/>
  <c r="X9579" i="3"/>
  <c r="X9578" i="3"/>
  <c r="Y9578" i="3" s="1"/>
  <c r="X9577" i="3"/>
  <c r="Y9577" i="3" s="1"/>
  <c r="X9576" i="3"/>
  <c r="Y9576" i="3" s="1"/>
  <c r="X9575" i="3"/>
  <c r="Y9575" i="3" s="1"/>
  <c r="X9574" i="3"/>
  <c r="Y9574" i="3" s="1"/>
  <c r="X9573" i="3"/>
  <c r="Y9573" i="3" s="1"/>
  <c r="X9572" i="3"/>
  <c r="Y9572" i="3" s="1"/>
  <c r="X9571" i="3"/>
  <c r="Y9571" i="3" s="1"/>
  <c r="X9570" i="3"/>
  <c r="Y9570" i="3" s="1"/>
  <c r="X9569" i="3"/>
  <c r="Y9569" i="3" s="1"/>
  <c r="X9568" i="3"/>
  <c r="Y9568" i="3" s="1"/>
  <c r="X9567" i="3"/>
  <c r="Y9567" i="3" s="1"/>
  <c r="X9566" i="3"/>
  <c r="Y9566" i="3" s="1"/>
  <c r="X9565" i="3"/>
  <c r="Y9565" i="3" s="1"/>
  <c r="X9564" i="3"/>
  <c r="Y9564" i="3" s="1"/>
  <c r="X9563" i="3"/>
  <c r="Y9563" i="3" s="1"/>
  <c r="X9562" i="3"/>
  <c r="Y9562" i="3" s="1"/>
  <c r="X9561" i="3"/>
  <c r="Y9561" i="3" s="1"/>
  <c r="X9560" i="3"/>
  <c r="Y9560" i="3" s="1"/>
  <c r="X9559" i="3"/>
  <c r="Y9559" i="3" s="1"/>
  <c r="X9558" i="3"/>
  <c r="Y9558" i="3" s="1"/>
  <c r="X9557" i="3"/>
  <c r="Y9557" i="3" s="1"/>
  <c r="X9556" i="3"/>
  <c r="Y9556" i="3" s="1"/>
  <c r="X9555" i="3"/>
  <c r="Y9555" i="3" s="1"/>
  <c r="X9554" i="3"/>
  <c r="Y9554" i="3" s="1"/>
  <c r="X9553" i="3"/>
  <c r="Y9553" i="3" s="1"/>
  <c r="X9552" i="3"/>
  <c r="Y9552" i="3" s="1"/>
  <c r="X9551" i="3"/>
  <c r="Y9551" i="3" s="1"/>
  <c r="X9550" i="3"/>
  <c r="Y9550" i="3" s="1"/>
  <c r="X9549" i="3"/>
  <c r="Y9549" i="3" s="1"/>
  <c r="X9548" i="3"/>
  <c r="Y9548" i="3" s="1"/>
  <c r="X9547" i="3"/>
  <c r="Y9547" i="3" s="1"/>
  <c r="X9546" i="3"/>
  <c r="Y9546" i="3" s="1"/>
  <c r="X9545" i="3"/>
  <c r="Y9545" i="3" s="1"/>
  <c r="X9544" i="3"/>
  <c r="Y9544" i="3" s="1"/>
  <c r="X9543" i="3"/>
  <c r="Y9543" i="3" s="1"/>
  <c r="X9542" i="3"/>
  <c r="Y9542" i="3" s="1"/>
  <c r="X9541" i="3"/>
  <c r="Y9541" i="3" s="1"/>
  <c r="X9540" i="3"/>
  <c r="Y9540" i="3" s="1"/>
  <c r="X9539" i="3"/>
  <c r="Y9539" i="3" s="1"/>
  <c r="X9538" i="3"/>
  <c r="Y9538" i="3" s="1"/>
  <c r="X9537" i="3"/>
  <c r="Y9537" i="3" s="1"/>
  <c r="X9536" i="3"/>
  <c r="Y9536" i="3" s="1"/>
  <c r="X9535" i="3"/>
  <c r="Y9535" i="3" s="1"/>
  <c r="X9534" i="3"/>
  <c r="Y9534" i="3" s="1"/>
  <c r="X9533" i="3"/>
  <c r="Y9533" i="3" s="1"/>
  <c r="X9532" i="3"/>
  <c r="Y9532" i="3" s="1"/>
  <c r="X9531" i="3"/>
  <c r="Y9531" i="3" s="1"/>
  <c r="Y9530" i="3"/>
  <c r="X9530" i="3"/>
  <c r="X9529" i="3"/>
  <c r="Y9529" i="3" s="1"/>
  <c r="X9528" i="3"/>
  <c r="Y9528" i="3" s="1"/>
  <c r="X9527" i="3"/>
  <c r="Y9527" i="3" s="1"/>
  <c r="X9526" i="3"/>
  <c r="Y9526" i="3" s="1"/>
  <c r="X9525" i="3"/>
  <c r="Y9525" i="3" s="1"/>
  <c r="X9524" i="3"/>
  <c r="Y9524" i="3" s="1"/>
  <c r="Y9523" i="3"/>
  <c r="X9523" i="3"/>
  <c r="X9522" i="3"/>
  <c r="Y9522" i="3" s="1"/>
  <c r="X9521" i="3"/>
  <c r="Y9521" i="3" s="1"/>
  <c r="X9520" i="3"/>
  <c r="Y9520" i="3" s="1"/>
  <c r="X9519" i="3"/>
  <c r="Y9519" i="3" s="1"/>
  <c r="X9518" i="3"/>
  <c r="Y9518" i="3" s="1"/>
  <c r="X9517" i="3"/>
  <c r="Y9517" i="3" s="1"/>
  <c r="X9516" i="3"/>
  <c r="Y9516" i="3" s="1"/>
  <c r="X9515" i="3"/>
  <c r="Y9515" i="3" s="1"/>
  <c r="Y9514" i="3"/>
  <c r="X9514" i="3"/>
  <c r="X9513" i="3"/>
  <c r="Y9513" i="3" s="1"/>
  <c r="X9512" i="3"/>
  <c r="Y9512" i="3" s="1"/>
  <c r="X9511" i="3"/>
  <c r="Y9511" i="3" s="1"/>
  <c r="X9510" i="3"/>
  <c r="Y9510" i="3" s="1"/>
  <c r="X9509" i="3"/>
  <c r="Y9509" i="3" s="1"/>
  <c r="X9508" i="3"/>
  <c r="Y9508" i="3" s="1"/>
  <c r="X9507" i="3"/>
  <c r="Y9507" i="3" s="1"/>
  <c r="X9506" i="3"/>
  <c r="Y9506" i="3" s="1"/>
  <c r="X9505" i="3"/>
  <c r="Y9505" i="3" s="1"/>
  <c r="X9504" i="3"/>
  <c r="Y9504" i="3" s="1"/>
  <c r="X9503" i="3"/>
  <c r="Y9503" i="3" s="1"/>
  <c r="X9502" i="3"/>
  <c r="Y9502" i="3" s="1"/>
  <c r="X9501" i="3"/>
  <c r="Y9501" i="3" s="1"/>
  <c r="X9500" i="3"/>
  <c r="Y9500" i="3" s="1"/>
  <c r="X9499" i="3"/>
  <c r="Y9499" i="3" s="1"/>
  <c r="X9498" i="3"/>
  <c r="Y9498" i="3" s="1"/>
  <c r="X9497" i="3"/>
  <c r="Y9497" i="3" s="1"/>
  <c r="X9496" i="3"/>
  <c r="Y9496" i="3" s="1"/>
  <c r="X9495" i="3"/>
  <c r="Y9495" i="3" s="1"/>
  <c r="X9494" i="3"/>
  <c r="Y9494" i="3" s="1"/>
  <c r="X9493" i="3"/>
  <c r="Y9493" i="3" s="1"/>
  <c r="X9492" i="3"/>
  <c r="Y9492" i="3" s="1"/>
  <c r="X9491" i="3"/>
  <c r="Y9491" i="3" s="1"/>
  <c r="X9490" i="3"/>
  <c r="Y9490" i="3" s="1"/>
  <c r="X9489" i="3"/>
  <c r="Y9489" i="3" s="1"/>
  <c r="X9488" i="3"/>
  <c r="Y9488" i="3" s="1"/>
  <c r="X9487" i="3"/>
  <c r="Y9487" i="3" s="1"/>
  <c r="X9486" i="3"/>
  <c r="Y9486" i="3" s="1"/>
  <c r="X9485" i="3"/>
  <c r="Y9485" i="3" s="1"/>
  <c r="X9484" i="3"/>
  <c r="Y9484" i="3" s="1"/>
  <c r="X9483" i="3"/>
  <c r="Y9483" i="3" s="1"/>
  <c r="X9482" i="3"/>
  <c r="Y9482" i="3" s="1"/>
  <c r="X9481" i="3"/>
  <c r="Y9481" i="3" s="1"/>
  <c r="X9480" i="3"/>
  <c r="Y9480" i="3" s="1"/>
  <c r="X9479" i="3"/>
  <c r="Y9479" i="3" s="1"/>
  <c r="X9478" i="3"/>
  <c r="Y9478" i="3" s="1"/>
  <c r="X9477" i="3"/>
  <c r="Y9477" i="3" s="1"/>
  <c r="X9476" i="3"/>
  <c r="Y9476" i="3" s="1"/>
  <c r="Y9475" i="3"/>
  <c r="X9475" i="3"/>
  <c r="X9474" i="3"/>
  <c r="Y9474" i="3" s="1"/>
  <c r="X9473" i="3"/>
  <c r="Y9473" i="3" s="1"/>
  <c r="X9472" i="3"/>
  <c r="Y9472" i="3" s="1"/>
  <c r="X9471" i="3"/>
  <c r="Y9471" i="3" s="1"/>
  <c r="X9470" i="3"/>
  <c r="Y9470" i="3" s="1"/>
  <c r="X9469" i="3"/>
  <c r="Y9469" i="3" s="1"/>
  <c r="X9468" i="3"/>
  <c r="Y9468" i="3" s="1"/>
  <c r="X9467" i="3"/>
  <c r="Y9467" i="3" s="1"/>
  <c r="X9466" i="3"/>
  <c r="Y9466" i="3" s="1"/>
  <c r="X9465" i="3"/>
  <c r="Y9465" i="3" s="1"/>
  <c r="X9464" i="3"/>
  <c r="Y9464" i="3" s="1"/>
  <c r="X9463" i="3"/>
  <c r="Y9463" i="3" s="1"/>
  <c r="X9462" i="3"/>
  <c r="Y9462" i="3" s="1"/>
  <c r="X9461" i="3"/>
  <c r="Y9461" i="3" s="1"/>
  <c r="X9460" i="3"/>
  <c r="Y9460" i="3" s="1"/>
  <c r="X9459" i="3"/>
  <c r="Y9459" i="3" s="1"/>
  <c r="X9458" i="3"/>
  <c r="Y9458" i="3" s="1"/>
  <c r="X9457" i="3"/>
  <c r="Y9457" i="3" s="1"/>
  <c r="X9456" i="3"/>
  <c r="Y9456" i="3" s="1"/>
  <c r="X9455" i="3"/>
  <c r="Y9455" i="3" s="1"/>
  <c r="X9454" i="3"/>
  <c r="Y9454" i="3" s="1"/>
  <c r="X9453" i="3"/>
  <c r="Y9453" i="3" s="1"/>
  <c r="X9452" i="3"/>
  <c r="Y9452" i="3" s="1"/>
  <c r="Y9451" i="3"/>
  <c r="X9451" i="3"/>
  <c r="X9450" i="3"/>
  <c r="Y9450" i="3" s="1"/>
  <c r="X9449" i="3"/>
  <c r="Y9449" i="3" s="1"/>
  <c r="X9448" i="3"/>
  <c r="Y9448" i="3" s="1"/>
  <c r="X9447" i="3"/>
  <c r="Y9447" i="3" s="1"/>
  <c r="X9446" i="3"/>
  <c r="Y9446" i="3" s="1"/>
  <c r="X9445" i="3"/>
  <c r="Y9445" i="3" s="1"/>
  <c r="X9444" i="3"/>
  <c r="Y9444" i="3" s="1"/>
  <c r="X9443" i="3"/>
  <c r="Y9443" i="3" s="1"/>
  <c r="X9442" i="3"/>
  <c r="Y9442" i="3" s="1"/>
  <c r="X9441" i="3"/>
  <c r="Y9441" i="3" s="1"/>
  <c r="X9440" i="3"/>
  <c r="Y9440" i="3" s="1"/>
  <c r="X9439" i="3"/>
  <c r="Y9439" i="3" s="1"/>
  <c r="X9438" i="3"/>
  <c r="Y9438" i="3" s="1"/>
  <c r="Y9437" i="3"/>
  <c r="X9437" i="3"/>
  <c r="X9436" i="3"/>
  <c r="Y9436" i="3" s="1"/>
  <c r="X9435" i="3"/>
  <c r="Y9435" i="3" s="1"/>
  <c r="X9434" i="3"/>
  <c r="Y9434" i="3" s="1"/>
  <c r="X9433" i="3"/>
  <c r="Y9433" i="3" s="1"/>
  <c r="X9432" i="3"/>
  <c r="Y9432" i="3" s="1"/>
  <c r="X9431" i="3"/>
  <c r="Y9431" i="3" s="1"/>
  <c r="X9430" i="3"/>
  <c r="Y9430" i="3" s="1"/>
  <c r="X9429" i="3"/>
  <c r="Y9429" i="3" s="1"/>
  <c r="X9428" i="3"/>
  <c r="Y9428" i="3" s="1"/>
  <c r="X9427" i="3"/>
  <c r="Y9427" i="3" s="1"/>
  <c r="X9426" i="3"/>
  <c r="Y9426" i="3" s="1"/>
  <c r="X9425" i="3"/>
  <c r="Y9425" i="3" s="1"/>
  <c r="X9424" i="3"/>
  <c r="Y9424" i="3" s="1"/>
  <c r="X9423" i="3"/>
  <c r="Y9423" i="3" s="1"/>
  <c r="X9422" i="3"/>
  <c r="Y9422" i="3" s="1"/>
  <c r="X9421" i="3"/>
  <c r="Y9421" i="3" s="1"/>
  <c r="X9420" i="3"/>
  <c r="Y9420" i="3" s="1"/>
  <c r="X9419" i="3"/>
  <c r="Y9419" i="3" s="1"/>
  <c r="X9418" i="3"/>
  <c r="Y9418" i="3" s="1"/>
  <c r="X9417" i="3"/>
  <c r="Y9417" i="3" s="1"/>
  <c r="X9416" i="3"/>
  <c r="Y9416" i="3" s="1"/>
  <c r="X9415" i="3"/>
  <c r="Y9415" i="3" s="1"/>
  <c r="X9414" i="3"/>
  <c r="Y9414" i="3" s="1"/>
  <c r="X9413" i="3"/>
  <c r="Y9413" i="3" s="1"/>
  <c r="X9412" i="3"/>
  <c r="Y9412" i="3" s="1"/>
  <c r="X9411" i="3"/>
  <c r="Y9411" i="3" s="1"/>
  <c r="X9410" i="3"/>
  <c r="Y9410" i="3" s="1"/>
  <c r="X9409" i="3"/>
  <c r="Y9409" i="3" s="1"/>
  <c r="X9408" i="3"/>
  <c r="Y9408" i="3" s="1"/>
  <c r="X9407" i="3"/>
  <c r="Y9407" i="3" s="1"/>
  <c r="X9406" i="3"/>
  <c r="Y9406" i="3" s="1"/>
  <c r="X9405" i="3"/>
  <c r="Y9405" i="3" s="1"/>
  <c r="X9404" i="3"/>
  <c r="Y9404" i="3" s="1"/>
  <c r="X9403" i="3"/>
  <c r="Y9403" i="3" s="1"/>
  <c r="X9402" i="3"/>
  <c r="Y9402" i="3" s="1"/>
  <c r="X9401" i="3"/>
  <c r="Y9401" i="3" s="1"/>
  <c r="X9400" i="3"/>
  <c r="Y9400" i="3" s="1"/>
  <c r="X9399" i="3"/>
  <c r="Y9399" i="3" s="1"/>
  <c r="X9398" i="3"/>
  <c r="Y9398" i="3" s="1"/>
  <c r="X9397" i="3"/>
  <c r="Y9397" i="3" s="1"/>
  <c r="X9396" i="3"/>
  <c r="Y9396" i="3" s="1"/>
  <c r="X9395" i="3"/>
  <c r="Y9395" i="3" s="1"/>
  <c r="X9394" i="3"/>
  <c r="Y9394" i="3" s="1"/>
  <c r="X9393" i="3"/>
  <c r="Y9393" i="3" s="1"/>
  <c r="X9392" i="3"/>
  <c r="Y9392" i="3" s="1"/>
  <c r="X9391" i="3"/>
  <c r="Y9391" i="3" s="1"/>
  <c r="X9390" i="3"/>
  <c r="Y9390" i="3" s="1"/>
  <c r="X9389" i="3"/>
  <c r="Y9389" i="3" s="1"/>
  <c r="X9388" i="3"/>
  <c r="Y9388" i="3" s="1"/>
  <c r="X9387" i="3"/>
  <c r="Y9387" i="3" s="1"/>
  <c r="X9386" i="3"/>
  <c r="Y9386" i="3" s="1"/>
  <c r="X9385" i="3"/>
  <c r="Y9385" i="3" s="1"/>
  <c r="X9384" i="3"/>
  <c r="Y9384" i="3" s="1"/>
  <c r="X9383" i="3"/>
  <c r="Y9383" i="3" s="1"/>
  <c r="X9382" i="3"/>
  <c r="Y9382" i="3" s="1"/>
  <c r="X9381" i="3"/>
  <c r="Y9381" i="3" s="1"/>
  <c r="X9380" i="3"/>
  <c r="Y9380" i="3" s="1"/>
  <c r="X9379" i="3"/>
  <c r="Y9379" i="3" s="1"/>
  <c r="X9378" i="3"/>
  <c r="Y9378" i="3" s="1"/>
  <c r="X9377" i="3"/>
  <c r="Y9377" i="3" s="1"/>
  <c r="X9376" i="3"/>
  <c r="Y9376" i="3" s="1"/>
  <c r="X9375" i="3"/>
  <c r="Y9375" i="3" s="1"/>
  <c r="X9374" i="3"/>
  <c r="Y9374" i="3" s="1"/>
  <c r="X9373" i="3"/>
  <c r="Y9373" i="3" s="1"/>
  <c r="X9372" i="3"/>
  <c r="Y9372" i="3" s="1"/>
  <c r="X9371" i="3"/>
  <c r="Y9371" i="3" s="1"/>
  <c r="X9370" i="3"/>
  <c r="Y9370" i="3" s="1"/>
  <c r="X9369" i="3"/>
  <c r="Y9369" i="3" s="1"/>
  <c r="X9368" i="3"/>
  <c r="Y9368" i="3" s="1"/>
  <c r="X9367" i="3"/>
  <c r="Y9367" i="3" s="1"/>
  <c r="X9366" i="3"/>
  <c r="Y9366" i="3" s="1"/>
  <c r="X9365" i="3"/>
  <c r="Y9365" i="3" s="1"/>
  <c r="X9364" i="3"/>
  <c r="Y9364" i="3" s="1"/>
  <c r="Y9363" i="3"/>
  <c r="X9363" i="3"/>
  <c r="X9362" i="3"/>
  <c r="Y9362" i="3" s="1"/>
  <c r="X9361" i="3"/>
  <c r="Y9361" i="3" s="1"/>
  <c r="X9360" i="3"/>
  <c r="Y9360" i="3" s="1"/>
  <c r="X9359" i="3"/>
  <c r="Y9359" i="3" s="1"/>
  <c r="X9358" i="3"/>
  <c r="Y9358" i="3" s="1"/>
  <c r="X9357" i="3"/>
  <c r="Y9357" i="3" s="1"/>
  <c r="X9356" i="3"/>
  <c r="Y9356" i="3" s="1"/>
  <c r="X9355" i="3"/>
  <c r="Y9355" i="3" s="1"/>
  <c r="X9354" i="3"/>
  <c r="Y9354" i="3" s="1"/>
  <c r="X9353" i="3"/>
  <c r="Y9353" i="3" s="1"/>
  <c r="X9352" i="3"/>
  <c r="Y9352" i="3" s="1"/>
  <c r="X9351" i="3"/>
  <c r="Y9351" i="3" s="1"/>
  <c r="X9350" i="3"/>
  <c r="Y9350" i="3" s="1"/>
  <c r="X9349" i="3"/>
  <c r="Y9349" i="3" s="1"/>
  <c r="X9348" i="3"/>
  <c r="Y9348" i="3" s="1"/>
  <c r="X9347" i="3"/>
  <c r="Y9347" i="3" s="1"/>
  <c r="X9346" i="3"/>
  <c r="Y9346" i="3" s="1"/>
  <c r="X9345" i="3"/>
  <c r="Y9345" i="3" s="1"/>
  <c r="X9344" i="3"/>
  <c r="Y9344" i="3" s="1"/>
  <c r="X9343" i="3"/>
  <c r="Y9343" i="3" s="1"/>
  <c r="X9342" i="3"/>
  <c r="Y9342" i="3" s="1"/>
  <c r="X9341" i="3"/>
  <c r="Y9341" i="3" s="1"/>
  <c r="X9340" i="3"/>
  <c r="Y9340" i="3" s="1"/>
  <c r="X9339" i="3"/>
  <c r="Y9339" i="3" s="1"/>
  <c r="X9338" i="3"/>
  <c r="Y9338" i="3" s="1"/>
  <c r="X9337" i="3"/>
  <c r="Y9337" i="3" s="1"/>
  <c r="X9336" i="3"/>
  <c r="Y9336" i="3" s="1"/>
  <c r="X9335" i="3"/>
  <c r="Y9335" i="3" s="1"/>
  <c r="X9334" i="3"/>
  <c r="Y9334" i="3" s="1"/>
  <c r="X9333" i="3"/>
  <c r="Y9333" i="3" s="1"/>
  <c r="X9332" i="3"/>
  <c r="Y9332" i="3" s="1"/>
  <c r="X9331" i="3"/>
  <c r="Y9331" i="3" s="1"/>
  <c r="X9330" i="3"/>
  <c r="Y9330" i="3" s="1"/>
  <c r="Y9329" i="3"/>
  <c r="X9329" i="3"/>
  <c r="X9328" i="3"/>
  <c r="Y9328" i="3" s="1"/>
  <c r="X9327" i="3"/>
  <c r="Y9327" i="3" s="1"/>
  <c r="X9326" i="3"/>
  <c r="Y9326" i="3" s="1"/>
  <c r="X9325" i="3"/>
  <c r="Y9325" i="3" s="1"/>
  <c r="X9324" i="3"/>
  <c r="Y9324" i="3" s="1"/>
  <c r="X9323" i="3"/>
  <c r="Y9323" i="3" s="1"/>
  <c r="X9322" i="3"/>
  <c r="Y9322" i="3" s="1"/>
  <c r="X9321" i="3"/>
  <c r="Y9321" i="3" s="1"/>
  <c r="X9320" i="3"/>
  <c r="Y9320" i="3" s="1"/>
  <c r="X9319" i="3"/>
  <c r="Y9319" i="3" s="1"/>
  <c r="X9318" i="3"/>
  <c r="Y9318" i="3" s="1"/>
  <c r="X9317" i="3"/>
  <c r="Y9317" i="3" s="1"/>
  <c r="X9316" i="3"/>
  <c r="Y9316" i="3" s="1"/>
  <c r="X9315" i="3"/>
  <c r="Y9315" i="3" s="1"/>
  <c r="X9314" i="3"/>
  <c r="Y9314" i="3" s="1"/>
  <c r="X9313" i="3"/>
  <c r="Y9313" i="3" s="1"/>
  <c r="X9312" i="3"/>
  <c r="Y9312" i="3" s="1"/>
  <c r="X9311" i="3"/>
  <c r="Y9311" i="3" s="1"/>
  <c r="X9310" i="3"/>
  <c r="Y9310" i="3" s="1"/>
  <c r="X9309" i="3"/>
  <c r="Y9309" i="3" s="1"/>
  <c r="X9308" i="3"/>
  <c r="Y9308" i="3" s="1"/>
  <c r="X9307" i="3"/>
  <c r="Y9307" i="3" s="1"/>
  <c r="X9306" i="3"/>
  <c r="Y9306" i="3" s="1"/>
  <c r="X9305" i="3"/>
  <c r="Y9305" i="3" s="1"/>
  <c r="X9304" i="3"/>
  <c r="Y9304" i="3" s="1"/>
  <c r="X9303" i="3"/>
  <c r="Y9303" i="3" s="1"/>
  <c r="X9302" i="3"/>
  <c r="Y9302" i="3" s="1"/>
  <c r="X9301" i="3"/>
  <c r="Y9301" i="3" s="1"/>
  <c r="X9300" i="3"/>
  <c r="Y9300" i="3" s="1"/>
  <c r="X9299" i="3"/>
  <c r="Y9299" i="3" s="1"/>
  <c r="X9298" i="3"/>
  <c r="Y9298" i="3" s="1"/>
  <c r="X9297" i="3"/>
  <c r="Y9297" i="3" s="1"/>
  <c r="X9296" i="3"/>
  <c r="Y9296" i="3" s="1"/>
  <c r="X9295" i="3"/>
  <c r="Y9295" i="3" s="1"/>
  <c r="X9294" i="3"/>
  <c r="Y9294" i="3" s="1"/>
  <c r="X9293" i="3"/>
  <c r="Y9293" i="3" s="1"/>
  <c r="X9292" i="3"/>
  <c r="Y9292" i="3" s="1"/>
  <c r="X9291" i="3"/>
  <c r="Y9291" i="3" s="1"/>
  <c r="X9290" i="3"/>
  <c r="Y9290" i="3" s="1"/>
  <c r="X9289" i="3"/>
  <c r="Y9289" i="3" s="1"/>
  <c r="X9288" i="3"/>
  <c r="Y9288" i="3" s="1"/>
  <c r="X9287" i="3"/>
  <c r="Y9287" i="3" s="1"/>
  <c r="X9286" i="3"/>
  <c r="Y9286" i="3" s="1"/>
  <c r="X9285" i="3"/>
  <c r="Y9285" i="3" s="1"/>
  <c r="X9284" i="3"/>
  <c r="Y9284" i="3" s="1"/>
  <c r="X9283" i="3"/>
  <c r="Y9283" i="3" s="1"/>
  <c r="X9282" i="3"/>
  <c r="Y9282" i="3" s="1"/>
  <c r="X9281" i="3"/>
  <c r="Y9281" i="3" s="1"/>
  <c r="X9280" i="3"/>
  <c r="Y9280" i="3" s="1"/>
  <c r="X9279" i="3"/>
  <c r="Y9279" i="3" s="1"/>
  <c r="X9278" i="3"/>
  <c r="Y9278" i="3" s="1"/>
  <c r="X9277" i="3"/>
  <c r="Y9277" i="3" s="1"/>
  <c r="X9276" i="3"/>
  <c r="Y9276" i="3" s="1"/>
  <c r="X9275" i="3"/>
  <c r="Y9275" i="3" s="1"/>
  <c r="X9274" i="3"/>
  <c r="Y9274" i="3" s="1"/>
  <c r="X9273" i="3"/>
  <c r="Y9273" i="3" s="1"/>
  <c r="X9272" i="3"/>
  <c r="Y9272" i="3" s="1"/>
  <c r="X9271" i="3"/>
  <c r="Y9271" i="3" s="1"/>
  <c r="X9270" i="3"/>
  <c r="Y9270" i="3" s="1"/>
  <c r="X9269" i="3"/>
  <c r="Y9269" i="3" s="1"/>
  <c r="X9268" i="3"/>
  <c r="Y9268" i="3" s="1"/>
  <c r="X9267" i="3"/>
  <c r="Y9267" i="3" s="1"/>
  <c r="X9266" i="3"/>
  <c r="Y9266" i="3" s="1"/>
  <c r="X9265" i="3"/>
  <c r="Y9265" i="3" s="1"/>
  <c r="X9264" i="3"/>
  <c r="Y9264" i="3" s="1"/>
  <c r="X9263" i="3"/>
  <c r="Y9263" i="3" s="1"/>
  <c r="X9262" i="3"/>
  <c r="Y9262" i="3" s="1"/>
  <c r="X9261" i="3"/>
  <c r="Y9261" i="3" s="1"/>
  <c r="X9260" i="3"/>
  <c r="Y9260" i="3" s="1"/>
  <c r="X9259" i="3"/>
  <c r="Y9259" i="3" s="1"/>
  <c r="X9258" i="3"/>
  <c r="Y9258" i="3" s="1"/>
  <c r="X9257" i="3"/>
  <c r="Y9257" i="3" s="1"/>
  <c r="X9256" i="3"/>
  <c r="Y9256" i="3" s="1"/>
  <c r="X9255" i="3"/>
  <c r="Y9255" i="3" s="1"/>
  <c r="X9254" i="3"/>
  <c r="Y9254" i="3" s="1"/>
  <c r="X9253" i="3"/>
  <c r="Y9253" i="3" s="1"/>
  <c r="X9252" i="3"/>
  <c r="Y9252" i="3" s="1"/>
  <c r="X9251" i="3"/>
  <c r="Y9251" i="3" s="1"/>
  <c r="X9250" i="3"/>
  <c r="Y9250" i="3" s="1"/>
  <c r="X9249" i="3"/>
  <c r="Y9249" i="3" s="1"/>
  <c r="X9248" i="3"/>
  <c r="Y9248" i="3" s="1"/>
  <c r="X9247" i="3"/>
  <c r="Y9247" i="3" s="1"/>
  <c r="X9246" i="3"/>
  <c r="Y9246" i="3" s="1"/>
  <c r="Y9245" i="3"/>
  <c r="X9245" i="3"/>
  <c r="X9244" i="3"/>
  <c r="Y9244" i="3" s="1"/>
  <c r="X9243" i="3"/>
  <c r="Y9243" i="3" s="1"/>
  <c r="X9242" i="3"/>
  <c r="Y9242" i="3" s="1"/>
  <c r="X9241" i="3"/>
  <c r="Y9241" i="3" s="1"/>
  <c r="X9240" i="3"/>
  <c r="Y9240" i="3" s="1"/>
  <c r="X9239" i="3"/>
  <c r="Y9239" i="3" s="1"/>
  <c r="X9238" i="3"/>
  <c r="Y9238" i="3" s="1"/>
  <c r="X9237" i="3"/>
  <c r="Y9237" i="3" s="1"/>
  <c r="X9236" i="3"/>
  <c r="Y9236" i="3" s="1"/>
  <c r="X9235" i="3"/>
  <c r="Y9235" i="3" s="1"/>
  <c r="X9234" i="3"/>
  <c r="Y9234" i="3" s="1"/>
  <c r="X9233" i="3"/>
  <c r="Y9233" i="3" s="1"/>
  <c r="X9232" i="3"/>
  <c r="Y9232" i="3" s="1"/>
  <c r="X9231" i="3"/>
  <c r="Y9231" i="3" s="1"/>
  <c r="X9230" i="3"/>
  <c r="Y9230" i="3" s="1"/>
  <c r="X9229" i="3"/>
  <c r="Y9229" i="3" s="1"/>
  <c r="X9228" i="3"/>
  <c r="Y9228" i="3" s="1"/>
  <c r="X9227" i="3"/>
  <c r="Y9227" i="3" s="1"/>
  <c r="X9226" i="3"/>
  <c r="Y9226" i="3" s="1"/>
  <c r="X9225" i="3"/>
  <c r="Y9225" i="3" s="1"/>
  <c r="X9224" i="3"/>
  <c r="Y9224" i="3" s="1"/>
  <c r="X9223" i="3"/>
  <c r="Y9223" i="3" s="1"/>
  <c r="X9222" i="3"/>
  <c r="Y9222" i="3" s="1"/>
  <c r="X9221" i="3"/>
  <c r="Y9221" i="3" s="1"/>
  <c r="X9220" i="3"/>
  <c r="Y9220" i="3" s="1"/>
  <c r="X9219" i="3"/>
  <c r="Y9219" i="3" s="1"/>
  <c r="X9218" i="3"/>
  <c r="Y9218" i="3" s="1"/>
  <c r="X9217" i="3"/>
  <c r="Y9217" i="3" s="1"/>
  <c r="X9216" i="3"/>
  <c r="Y9216" i="3" s="1"/>
  <c r="X9215" i="3"/>
  <c r="Y9215" i="3" s="1"/>
  <c r="X9214" i="3"/>
  <c r="Y9214" i="3" s="1"/>
  <c r="X9213" i="3"/>
  <c r="Y9213" i="3" s="1"/>
  <c r="X9212" i="3"/>
  <c r="Y9212" i="3" s="1"/>
  <c r="X9211" i="3"/>
  <c r="Y9211" i="3" s="1"/>
  <c r="X9210" i="3"/>
  <c r="Y9210" i="3" s="1"/>
  <c r="X9209" i="3"/>
  <c r="Y9209" i="3" s="1"/>
  <c r="X9208" i="3"/>
  <c r="Y9208" i="3" s="1"/>
  <c r="X9207" i="3"/>
  <c r="Y9207" i="3" s="1"/>
  <c r="X9206" i="3"/>
  <c r="Y9206" i="3" s="1"/>
  <c r="X9205" i="3"/>
  <c r="Y9205" i="3" s="1"/>
  <c r="X9204" i="3"/>
  <c r="Y9204" i="3" s="1"/>
  <c r="X9203" i="3"/>
  <c r="Y9203" i="3" s="1"/>
  <c r="X9202" i="3"/>
  <c r="Y9202" i="3" s="1"/>
  <c r="X9201" i="3"/>
  <c r="Y9201" i="3" s="1"/>
  <c r="X9200" i="3"/>
  <c r="Y9200" i="3" s="1"/>
  <c r="X9199" i="3"/>
  <c r="Y9199" i="3" s="1"/>
  <c r="X9198" i="3"/>
  <c r="Y9198" i="3" s="1"/>
  <c r="X9197" i="3"/>
  <c r="Y9197" i="3" s="1"/>
  <c r="X9196" i="3"/>
  <c r="Y9196" i="3" s="1"/>
  <c r="Y9195" i="3"/>
  <c r="X9195" i="3"/>
  <c r="X9194" i="3"/>
  <c r="Y9194" i="3" s="1"/>
  <c r="X9193" i="3"/>
  <c r="Y9193" i="3" s="1"/>
  <c r="X9192" i="3"/>
  <c r="Y9192" i="3" s="1"/>
  <c r="X9191" i="3"/>
  <c r="Y9191" i="3" s="1"/>
  <c r="X9190" i="3"/>
  <c r="Y9190" i="3" s="1"/>
  <c r="X9189" i="3"/>
  <c r="Y9189" i="3" s="1"/>
  <c r="X9188" i="3"/>
  <c r="Y9188" i="3" s="1"/>
  <c r="X9187" i="3"/>
  <c r="Y9187" i="3" s="1"/>
  <c r="X9186" i="3"/>
  <c r="Y9186" i="3" s="1"/>
  <c r="X9185" i="3"/>
  <c r="Y9185" i="3" s="1"/>
  <c r="X9184" i="3"/>
  <c r="Y9184" i="3" s="1"/>
  <c r="X9183" i="3"/>
  <c r="Y9183" i="3" s="1"/>
  <c r="X9182" i="3"/>
  <c r="Y9182" i="3" s="1"/>
  <c r="X9181" i="3"/>
  <c r="Y9181" i="3" s="1"/>
  <c r="X9180" i="3"/>
  <c r="Y9180" i="3" s="1"/>
  <c r="X9179" i="3"/>
  <c r="Y9179" i="3" s="1"/>
  <c r="X9178" i="3"/>
  <c r="Y9178" i="3" s="1"/>
  <c r="X9177" i="3"/>
  <c r="Y9177" i="3" s="1"/>
  <c r="X9176" i="3"/>
  <c r="Y9176" i="3" s="1"/>
  <c r="X9175" i="3"/>
  <c r="Y9175" i="3" s="1"/>
  <c r="X9174" i="3"/>
  <c r="Y9174" i="3" s="1"/>
  <c r="X9173" i="3"/>
  <c r="Y9173" i="3" s="1"/>
  <c r="X9172" i="3"/>
  <c r="Y9172" i="3" s="1"/>
  <c r="X9171" i="3"/>
  <c r="Y9171" i="3" s="1"/>
  <c r="X9170" i="3"/>
  <c r="Y9170" i="3" s="1"/>
  <c r="X9169" i="3"/>
  <c r="Y9169" i="3" s="1"/>
  <c r="X9168" i="3"/>
  <c r="Y9168" i="3" s="1"/>
  <c r="X9167" i="3"/>
  <c r="Y9167" i="3" s="1"/>
  <c r="X9166" i="3"/>
  <c r="Y9166" i="3" s="1"/>
  <c r="X9165" i="3"/>
  <c r="Y9165" i="3" s="1"/>
  <c r="X9164" i="3"/>
  <c r="Y9164" i="3" s="1"/>
  <c r="X9163" i="3"/>
  <c r="Y9163" i="3" s="1"/>
  <c r="X9162" i="3"/>
  <c r="Y9162" i="3" s="1"/>
  <c r="X9161" i="3"/>
  <c r="Y9161" i="3" s="1"/>
  <c r="Y9160" i="3"/>
  <c r="X9160" i="3"/>
  <c r="X9159" i="3"/>
  <c r="Y9159" i="3" s="1"/>
  <c r="X9158" i="3"/>
  <c r="Y9158" i="3" s="1"/>
  <c r="X9157" i="3"/>
  <c r="Y9157" i="3" s="1"/>
  <c r="X9156" i="3"/>
  <c r="Y9156" i="3" s="1"/>
  <c r="X9155" i="3"/>
  <c r="Y9155" i="3" s="1"/>
  <c r="X9154" i="3"/>
  <c r="Y9154" i="3" s="1"/>
  <c r="Y9153" i="3"/>
  <c r="X9153" i="3"/>
  <c r="X9152" i="3"/>
  <c r="Y9152" i="3" s="1"/>
  <c r="X9151" i="3"/>
  <c r="Y9151" i="3" s="1"/>
  <c r="X9150" i="3"/>
  <c r="Y9150" i="3" s="1"/>
  <c r="X9149" i="3"/>
  <c r="Y9149" i="3" s="1"/>
  <c r="X9148" i="3"/>
  <c r="Y9148" i="3" s="1"/>
  <c r="X9147" i="3"/>
  <c r="Y9147" i="3" s="1"/>
  <c r="X9146" i="3"/>
  <c r="Y9146" i="3" s="1"/>
  <c r="X9145" i="3"/>
  <c r="Y9145" i="3" s="1"/>
  <c r="X9144" i="3"/>
  <c r="Y9144" i="3" s="1"/>
  <c r="X9143" i="3"/>
  <c r="Y9143" i="3" s="1"/>
  <c r="X9142" i="3"/>
  <c r="Y9142" i="3" s="1"/>
  <c r="X9141" i="3"/>
  <c r="Y9141" i="3" s="1"/>
  <c r="X9140" i="3"/>
  <c r="Y9140" i="3" s="1"/>
  <c r="X9139" i="3"/>
  <c r="Y9139" i="3" s="1"/>
  <c r="X9138" i="3"/>
  <c r="Y9138" i="3" s="1"/>
  <c r="X9137" i="3"/>
  <c r="Y9137" i="3" s="1"/>
  <c r="X9136" i="3"/>
  <c r="Y9136" i="3" s="1"/>
  <c r="X9135" i="3"/>
  <c r="Y9135" i="3" s="1"/>
  <c r="X9134" i="3"/>
  <c r="Y9134" i="3" s="1"/>
  <c r="X9133" i="3"/>
  <c r="Y9133" i="3" s="1"/>
  <c r="X9132" i="3"/>
  <c r="Y9132" i="3" s="1"/>
  <c r="X9131" i="3"/>
  <c r="Y9131" i="3" s="1"/>
  <c r="X9130" i="3"/>
  <c r="Y9130" i="3" s="1"/>
  <c r="Y9129" i="3"/>
  <c r="X9129" i="3"/>
  <c r="X9128" i="3"/>
  <c r="Y9128" i="3" s="1"/>
  <c r="X9127" i="3"/>
  <c r="Y9127" i="3" s="1"/>
  <c r="X9126" i="3"/>
  <c r="Y9126" i="3" s="1"/>
  <c r="X9125" i="3"/>
  <c r="Y9125" i="3" s="1"/>
  <c r="X9124" i="3"/>
  <c r="Y9124" i="3" s="1"/>
  <c r="X9123" i="3"/>
  <c r="Y9123" i="3" s="1"/>
  <c r="Y9122" i="3"/>
  <c r="X9122" i="3"/>
  <c r="X9121" i="3"/>
  <c r="Y9121" i="3" s="1"/>
  <c r="X9120" i="3"/>
  <c r="Y9120" i="3" s="1"/>
  <c r="X9119" i="3"/>
  <c r="Y9119" i="3" s="1"/>
  <c r="X9118" i="3"/>
  <c r="Y9118" i="3" s="1"/>
  <c r="X9117" i="3"/>
  <c r="Y9117" i="3" s="1"/>
  <c r="X9116" i="3"/>
  <c r="Y9116" i="3" s="1"/>
  <c r="X9115" i="3"/>
  <c r="Y9115" i="3" s="1"/>
  <c r="X9114" i="3"/>
  <c r="Y9114" i="3" s="1"/>
  <c r="X9113" i="3"/>
  <c r="Y9113" i="3" s="1"/>
  <c r="X9112" i="3"/>
  <c r="Y9112" i="3" s="1"/>
  <c r="X9111" i="3"/>
  <c r="Y9111" i="3" s="1"/>
  <c r="X9110" i="3"/>
  <c r="Y9110" i="3" s="1"/>
  <c r="X9109" i="3"/>
  <c r="Y9109" i="3" s="1"/>
  <c r="X9108" i="3"/>
  <c r="Y9108" i="3" s="1"/>
  <c r="X9107" i="3"/>
  <c r="Y9107" i="3" s="1"/>
  <c r="X9106" i="3"/>
  <c r="Y9106" i="3" s="1"/>
  <c r="X9105" i="3"/>
  <c r="Y9105" i="3" s="1"/>
  <c r="X9104" i="3"/>
  <c r="Y9104" i="3" s="1"/>
  <c r="X9103" i="3"/>
  <c r="Y9103" i="3" s="1"/>
  <c r="X9102" i="3"/>
  <c r="Y9102" i="3" s="1"/>
  <c r="X9101" i="3"/>
  <c r="Y9101" i="3" s="1"/>
  <c r="X9100" i="3"/>
  <c r="Y9100" i="3" s="1"/>
  <c r="X9099" i="3"/>
  <c r="Y9099" i="3" s="1"/>
  <c r="X9098" i="3"/>
  <c r="Y9098" i="3" s="1"/>
  <c r="X9097" i="3"/>
  <c r="Y9097" i="3" s="1"/>
  <c r="X9096" i="3"/>
  <c r="Y9096" i="3" s="1"/>
  <c r="Y9095" i="3"/>
  <c r="X9095" i="3"/>
  <c r="X9094" i="3"/>
  <c r="Y9094" i="3" s="1"/>
  <c r="X9093" i="3"/>
  <c r="Y9093" i="3" s="1"/>
  <c r="X9092" i="3"/>
  <c r="Y9092" i="3" s="1"/>
  <c r="X9091" i="3"/>
  <c r="Y9091" i="3" s="1"/>
  <c r="X9090" i="3"/>
  <c r="Y9090" i="3" s="1"/>
  <c r="X9089" i="3"/>
  <c r="Y9089" i="3" s="1"/>
  <c r="X9088" i="3"/>
  <c r="Y9088" i="3" s="1"/>
  <c r="X9087" i="3"/>
  <c r="Y9087" i="3" s="1"/>
  <c r="X9086" i="3"/>
  <c r="Y9086" i="3" s="1"/>
  <c r="X9085" i="3"/>
  <c r="Y9085" i="3" s="1"/>
  <c r="X9084" i="3"/>
  <c r="Y9084" i="3" s="1"/>
  <c r="X9083" i="3"/>
  <c r="Y9083" i="3" s="1"/>
  <c r="X9082" i="3"/>
  <c r="Y9082" i="3" s="1"/>
  <c r="X9081" i="3"/>
  <c r="Y9081" i="3" s="1"/>
  <c r="X9080" i="3"/>
  <c r="Y9080" i="3" s="1"/>
  <c r="X9079" i="3"/>
  <c r="Y9079" i="3" s="1"/>
  <c r="X9078" i="3"/>
  <c r="Y9078" i="3" s="1"/>
  <c r="X9077" i="3"/>
  <c r="Y9077" i="3" s="1"/>
  <c r="X9076" i="3"/>
  <c r="Y9076" i="3" s="1"/>
  <c r="X9075" i="3"/>
  <c r="Y9075" i="3" s="1"/>
  <c r="X9074" i="3"/>
  <c r="Y9074" i="3" s="1"/>
  <c r="X9073" i="3"/>
  <c r="Y9073" i="3" s="1"/>
  <c r="X9072" i="3"/>
  <c r="Y9072" i="3" s="1"/>
  <c r="X9071" i="3"/>
  <c r="Y9071" i="3" s="1"/>
  <c r="X9070" i="3"/>
  <c r="Y9070" i="3" s="1"/>
  <c r="X9069" i="3"/>
  <c r="Y9069" i="3" s="1"/>
  <c r="X9068" i="3"/>
  <c r="Y9068" i="3" s="1"/>
  <c r="X9067" i="3"/>
  <c r="Y9067" i="3" s="1"/>
  <c r="X9066" i="3"/>
  <c r="Y9066" i="3" s="1"/>
  <c r="X9065" i="3"/>
  <c r="Y9065" i="3" s="1"/>
  <c r="X9064" i="3"/>
  <c r="Y9064" i="3" s="1"/>
  <c r="X9063" i="3"/>
  <c r="Y9063" i="3" s="1"/>
  <c r="X9062" i="3"/>
  <c r="Y9062" i="3" s="1"/>
  <c r="X9061" i="3"/>
  <c r="Y9061" i="3" s="1"/>
  <c r="X9060" i="3"/>
  <c r="Y9060" i="3" s="1"/>
  <c r="X9059" i="3"/>
  <c r="Y9059" i="3" s="1"/>
  <c r="X9058" i="3"/>
  <c r="Y9058" i="3" s="1"/>
  <c r="X9057" i="3"/>
  <c r="Y9057" i="3" s="1"/>
  <c r="X9056" i="3"/>
  <c r="Y9056" i="3" s="1"/>
  <c r="X9055" i="3"/>
  <c r="Y9055" i="3" s="1"/>
  <c r="X9054" i="3"/>
  <c r="Y9054" i="3" s="1"/>
  <c r="X9053" i="3"/>
  <c r="Y9053" i="3" s="1"/>
  <c r="X9052" i="3"/>
  <c r="Y9052" i="3" s="1"/>
  <c r="X9051" i="3"/>
  <c r="Y9051" i="3" s="1"/>
  <c r="X9050" i="3"/>
  <c r="Y9050" i="3" s="1"/>
  <c r="X9049" i="3"/>
  <c r="Y9049" i="3" s="1"/>
  <c r="X9048" i="3"/>
  <c r="Y9048" i="3" s="1"/>
  <c r="X9047" i="3"/>
  <c r="Y9047" i="3" s="1"/>
  <c r="X9046" i="3"/>
  <c r="Y9046" i="3" s="1"/>
  <c r="X9045" i="3"/>
  <c r="Y9045" i="3" s="1"/>
  <c r="X9044" i="3"/>
  <c r="Y9044" i="3" s="1"/>
  <c r="X9043" i="3"/>
  <c r="Y9043" i="3" s="1"/>
  <c r="X9042" i="3"/>
  <c r="Y9042" i="3" s="1"/>
  <c r="X9041" i="3"/>
  <c r="Y9041" i="3" s="1"/>
  <c r="X9040" i="3"/>
  <c r="Y9040" i="3" s="1"/>
  <c r="X9039" i="3"/>
  <c r="Y9039" i="3" s="1"/>
  <c r="X9038" i="3"/>
  <c r="Y9038" i="3" s="1"/>
  <c r="X9037" i="3"/>
  <c r="Y9037" i="3" s="1"/>
  <c r="X9036" i="3"/>
  <c r="Y9036" i="3" s="1"/>
  <c r="X9035" i="3"/>
  <c r="Y9035" i="3" s="1"/>
  <c r="X9034" i="3"/>
  <c r="Y9034" i="3" s="1"/>
  <c r="X9033" i="3"/>
  <c r="Y9033" i="3" s="1"/>
  <c r="X9032" i="3"/>
  <c r="Y9032" i="3" s="1"/>
  <c r="X9031" i="3"/>
  <c r="Y9031" i="3" s="1"/>
  <c r="X9030" i="3"/>
  <c r="Y9030" i="3" s="1"/>
  <c r="X9029" i="3"/>
  <c r="Y9029" i="3" s="1"/>
  <c r="X9028" i="3"/>
  <c r="Y9028" i="3" s="1"/>
  <c r="X9027" i="3"/>
  <c r="Y9027" i="3" s="1"/>
  <c r="X9026" i="3"/>
  <c r="Y9026" i="3" s="1"/>
  <c r="X9025" i="3"/>
  <c r="Y9025" i="3" s="1"/>
  <c r="X9024" i="3"/>
  <c r="Y9024" i="3" s="1"/>
  <c r="X9023" i="3"/>
  <c r="Y9023" i="3" s="1"/>
  <c r="X9022" i="3"/>
  <c r="Y9022" i="3" s="1"/>
  <c r="X9021" i="3"/>
  <c r="Y9021" i="3" s="1"/>
  <c r="X9020" i="3"/>
  <c r="Y9020" i="3" s="1"/>
  <c r="X9019" i="3"/>
  <c r="Y9019" i="3" s="1"/>
  <c r="X9018" i="3"/>
  <c r="Y9018" i="3" s="1"/>
  <c r="X9017" i="3"/>
  <c r="Y9017" i="3" s="1"/>
  <c r="X9016" i="3"/>
  <c r="Y9016" i="3" s="1"/>
  <c r="X9015" i="3"/>
  <c r="Y9015" i="3" s="1"/>
  <c r="X9014" i="3"/>
  <c r="Y9014" i="3" s="1"/>
  <c r="X9013" i="3"/>
  <c r="Y9013" i="3" s="1"/>
  <c r="X9012" i="3"/>
  <c r="Y9012" i="3" s="1"/>
  <c r="X9011" i="3"/>
  <c r="Y9011" i="3" s="1"/>
  <c r="X9010" i="3"/>
  <c r="Y9010" i="3" s="1"/>
  <c r="X9009" i="3"/>
  <c r="Y9009" i="3" s="1"/>
  <c r="X9008" i="3"/>
  <c r="Y9008" i="3" s="1"/>
  <c r="X9007" i="3"/>
  <c r="Y9007" i="3" s="1"/>
  <c r="X9006" i="3"/>
  <c r="Y9006" i="3" s="1"/>
  <c r="X9005" i="3"/>
  <c r="Y9005" i="3" s="1"/>
  <c r="X9004" i="3"/>
  <c r="Y9004" i="3" s="1"/>
  <c r="X9003" i="3"/>
  <c r="Y9003" i="3" s="1"/>
  <c r="X9002" i="3"/>
  <c r="Y9002" i="3" s="1"/>
  <c r="X9001" i="3"/>
  <c r="Y9001" i="3" s="1"/>
  <c r="X9000" i="3"/>
  <c r="Y9000" i="3" s="1"/>
  <c r="X8999" i="3"/>
  <c r="Y8999" i="3" s="1"/>
  <c r="X8998" i="3"/>
  <c r="Y8998" i="3" s="1"/>
  <c r="X8997" i="3"/>
  <c r="Y8997" i="3" s="1"/>
  <c r="X8996" i="3"/>
  <c r="Y8996" i="3" s="1"/>
  <c r="X8995" i="3"/>
  <c r="Y8995" i="3" s="1"/>
  <c r="X8994" i="3"/>
  <c r="Y8994" i="3" s="1"/>
  <c r="X8993" i="3"/>
  <c r="Y8993" i="3" s="1"/>
  <c r="X8992" i="3"/>
  <c r="Y8992" i="3" s="1"/>
  <c r="X8991" i="3"/>
  <c r="Y8991" i="3" s="1"/>
  <c r="X8990" i="3"/>
  <c r="Y8990" i="3" s="1"/>
  <c r="X8989" i="3"/>
  <c r="Y8989" i="3" s="1"/>
  <c r="X8988" i="3"/>
  <c r="Y8988" i="3" s="1"/>
  <c r="X8987" i="3"/>
  <c r="Y8987" i="3" s="1"/>
  <c r="Y8986" i="3"/>
  <c r="X8986" i="3"/>
  <c r="X8985" i="3"/>
  <c r="Y8985" i="3" s="1"/>
  <c r="X8984" i="3"/>
  <c r="Y8984" i="3" s="1"/>
  <c r="X8983" i="3"/>
  <c r="Y8983" i="3" s="1"/>
  <c r="X8982" i="3"/>
  <c r="Y8982" i="3" s="1"/>
  <c r="X8981" i="3"/>
  <c r="Y8981" i="3" s="1"/>
  <c r="X8980" i="3"/>
  <c r="Y8980" i="3" s="1"/>
  <c r="X8979" i="3"/>
  <c r="Y8979" i="3" s="1"/>
  <c r="X8978" i="3"/>
  <c r="Y8978" i="3" s="1"/>
  <c r="X8977" i="3"/>
  <c r="Y8977" i="3" s="1"/>
  <c r="X8976" i="3"/>
  <c r="Y8976" i="3" s="1"/>
  <c r="X8975" i="3"/>
  <c r="Y8975" i="3" s="1"/>
  <c r="X8974" i="3"/>
  <c r="Y8974" i="3" s="1"/>
  <c r="X8973" i="3"/>
  <c r="Y8973" i="3" s="1"/>
  <c r="X8972" i="3"/>
  <c r="Y8972" i="3" s="1"/>
  <c r="X8971" i="3"/>
  <c r="Y8971" i="3" s="1"/>
  <c r="X8970" i="3"/>
  <c r="Y8970" i="3" s="1"/>
  <c r="X8969" i="3"/>
  <c r="Y8969" i="3" s="1"/>
  <c r="X8968" i="3"/>
  <c r="Y8968" i="3" s="1"/>
  <c r="X8967" i="3"/>
  <c r="Y8967" i="3" s="1"/>
  <c r="X8966" i="3"/>
  <c r="Y8966" i="3" s="1"/>
  <c r="X8965" i="3"/>
  <c r="Y8965" i="3" s="1"/>
  <c r="X8964" i="3"/>
  <c r="Y8964" i="3" s="1"/>
  <c r="X8963" i="3"/>
  <c r="Y8963" i="3" s="1"/>
  <c r="X8962" i="3"/>
  <c r="Y8962" i="3" s="1"/>
  <c r="X8961" i="3"/>
  <c r="Y8961" i="3" s="1"/>
  <c r="X8960" i="3"/>
  <c r="Y8960" i="3" s="1"/>
  <c r="X8959" i="3"/>
  <c r="Y8959" i="3" s="1"/>
  <c r="X8958" i="3"/>
  <c r="Y8958" i="3" s="1"/>
  <c r="X8957" i="3"/>
  <c r="Y8957" i="3" s="1"/>
  <c r="X8956" i="3"/>
  <c r="Y8956" i="3" s="1"/>
  <c r="X8955" i="3"/>
  <c r="Y8955" i="3" s="1"/>
  <c r="X8954" i="3"/>
  <c r="Y8954" i="3" s="1"/>
  <c r="X8953" i="3"/>
  <c r="Y8953" i="3" s="1"/>
  <c r="X8952" i="3"/>
  <c r="Y8952" i="3" s="1"/>
  <c r="X8951" i="3"/>
  <c r="Y8951" i="3" s="1"/>
  <c r="X8950" i="3"/>
  <c r="Y8950" i="3" s="1"/>
  <c r="X8949" i="3"/>
  <c r="Y8949" i="3" s="1"/>
  <c r="X8948" i="3"/>
  <c r="Y8948" i="3" s="1"/>
  <c r="X8947" i="3"/>
  <c r="Y8947" i="3" s="1"/>
  <c r="X8946" i="3"/>
  <c r="Y8946" i="3" s="1"/>
  <c r="X8945" i="3"/>
  <c r="Y8945" i="3" s="1"/>
  <c r="Y8944" i="3"/>
  <c r="X8944" i="3"/>
  <c r="X8943" i="3"/>
  <c r="Y8943" i="3" s="1"/>
  <c r="X8942" i="3"/>
  <c r="Y8942" i="3" s="1"/>
  <c r="X8941" i="3"/>
  <c r="Y8941" i="3" s="1"/>
  <c r="X8940" i="3"/>
  <c r="Y8940" i="3" s="1"/>
  <c r="X8939" i="3"/>
  <c r="Y8939" i="3" s="1"/>
  <c r="X8938" i="3"/>
  <c r="Y8938" i="3" s="1"/>
  <c r="X8937" i="3"/>
  <c r="Y8937" i="3" s="1"/>
  <c r="X8936" i="3"/>
  <c r="Y8936" i="3" s="1"/>
  <c r="X8935" i="3"/>
  <c r="Y8935" i="3" s="1"/>
  <c r="X8934" i="3"/>
  <c r="Y8934" i="3" s="1"/>
  <c r="X8933" i="3"/>
  <c r="Y8933" i="3" s="1"/>
  <c r="X8932" i="3"/>
  <c r="Y8932" i="3" s="1"/>
  <c r="X8931" i="3"/>
  <c r="Y8931" i="3" s="1"/>
  <c r="X8930" i="3"/>
  <c r="Y8930" i="3" s="1"/>
  <c r="X8929" i="3"/>
  <c r="Y8929" i="3" s="1"/>
  <c r="X8928" i="3"/>
  <c r="Y8928" i="3" s="1"/>
  <c r="X8927" i="3"/>
  <c r="Y8927" i="3" s="1"/>
  <c r="X8926" i="3"/>
  <c r="Y8926" i="3" s="1"/>
  <c r="X8925" i="3"/>
  <c r="Y8925" i="3" s="1"/>
  <c r="X8924" i="3"/>
  <c r="Y8924" i="3" s="1"/>
  <c r="X8923" i="3"/>
  <c r="Y8923" i="3" s="1"/>
  <c r="X8922" i="3"/>
  <c r="Y8922" i="3" s="1"/>
  <c r="X8921" i="3"/>
  <c r="Y8921" i="3" s="1"/>
  <c r="X8920" i="3"/>
  <c r="Y8920" i="3" s="1"/>
  <c r="X8919" i="3"/>
  <c r="Y8919" i="3" s="1"/>
  <c r="X8918" i="3"/>
  <c r="Y8918" i="3" s="1"/>
  <c r="X8917" i="3"/>
  <c r="Y8917" i="3" s="1"/>
  <c r="X8916" i="3"/>
  <c r="Y8916" i="3" s="1"/>
  <c r="X8915" i="3"/>
  <c r="Y8915" i="3" s="1"/>
  <c r="X8914" i="3"/>
  <c r="Y8914" i="3" s="1"/>
  <c r="X8913" i="3"/>
  <c r="Y8913" i="3" s="1"/>
  <c r="X8912" i="3"/>
  <c r="Y8912" i="3" s="1"/>
  <c r="X8911" i="3"/>
  <c r="Y8911" i="3" s="1"/>
  <c r="X8910" i="3"/>
  <c r="Y8910" i="3" s="1"/>
  <c r="X8909" i="3"/>
  <c r="Y8909" i="3" s="1"/>
  <c r="X8908" i="3"/>
  <c r="Y8908" i="3" s="1"/>
  <c r="X8907" i="3"/>
  <c r="Y8907" i="3" s="1"/>
  <c r="X8906" i="3"/>
  <c r="Y8906" i="3" s="1"/>
  <c r="X8905" i="3"/>
  <c r="Y8905" i="3" s="1"/>
  <c r="X8904" i="3"/>
  <c r="Y8904" i="3" s="1"/>
  <c r="X8903" i="3"/>
  <c r="Y8903" i="3" s="1"/>
  <c r="X8902" i="3"/>
  <c r="Y8902" i="3" s="1"/>
  <c r="X8901" i="3"/>
  <c r="Y8901" i="3" s="1"/>
  <c r="X8900" i="3"/>
  <c r="Y8900" i="3" s="1"/>
  <c r="X8899" i="3"/>
  <c r="Y8899" i="3" s="1"/>
  <c r="Y8898" i="3"/>
  <c r="X8898" i="3"/>
  <c r="X8897" i="3"/>
  <c r="Y8897" i="3" s="1"/>
  <c r="X8896" i="3"/>
  <c r="Y8896" i="3" s="1"/>
  <c r="X8895" i="3"/>
  <c r="Y8895" i="3" s="1"/>
  <c r="Y8894" i="3"/>
  <c r="X8894" i="3"/>
  <c r="X8893" i="3"/>
  <c r="Y8893" i="3" s="1"/>
  <c r="X8892" i="3"/>
  <c r="Y8892" i="3" s="1"/>
  <c r="X8891" i="3"/>
  <c r="Y8891" i="3" s="1"/>
  <c r="X8890" i="3"/>
  <c r="Y8890" i="3" s="1"/>
  <c r="X8889" i="3"/>
  <c r="Y8889" i="3" s="1"/>
  <c r="X8888" i="3"/>
  <c r="Y8888" i="3" s="1"/>
  <c r="X8887" i="3"/>
  <c r="Y8887" i="3" s="1"/>
  <c r="X8886" i="3"/>
  <c r="Y8886" i="3" s="1"/>
  <c r="X8885" i="3"/>
  <c r="Y8885" i="3" s="1"/>
  <c r="X8884" i="3"/>
  <c r="Y8884" i="3" s="1"/>
  <c r="X8883" i="3"/>
  <c r="Y8883" i="3" s="1"/>
  <c r="X8882" i="3"/>
  <c r="Y8882" i="3" s="1"/>
  <c r="X8881" i="3"/>
  <c r="Y8881" i="3" s="1"/>
  <c r="X8880" i="3"/>
  <c r="Y8880" i="3" s="1"/>
  <c r="X8879" i="3"/>
  <c r="Y8879" i="3" s="1"/>
  <c r="X8878" i="3"/>
  <c r="Y8878" i="3" s="1"/>
  <c r="X8877" i="3"/>
  <c r="Y8877" i="3" s="1"/>
  <c r="X8876" i="3"/>
  <c r="Y8876" i="3" s="1"/>
  <c r="X8875" i="3"/>
  <c r="Y8875" i="3" s="1"/>
  <c r="Y8874" i="3"/>
  <c r="X8874" i="3"/>
  <c r="X8873" i="3"/>
  <c r="Y8873" i="3" s="1"/>
  <c r="Y8872" i="3"/>
  <c r="X8872" i="3"/>
  <c r="Y8871" i="3"/>
  <c r="X8871" i="3"/>
  <c r="X8870" i="3"/>
  <c r="Y8870" i="3" s="1"/>
  <c r="X8869" i="3"/>
  <c r="Y8869" i="3" s="1"/>
  <c r="X8868" i="3"/>
  <c r="Y8868" i="3" s="1"/>
  <c r="X8867" i="3"/>
  <c r="Y8867" i="3" s="1"/>
  <c r="X8866" i="3"/>
  <c r="Y8866" i="3" s="1"/>
  <c r="X8865" i="3"/>
  <c r="Y8865" i="3" s="1"/>
  <c r="X8864" i="3"/>
  <c r="Y8864" i="3" s="1"/>
  <c r="X8863" i="3"/>
  <c r="Y8863" i="3" s="1"/>
  <c r="X8862" i="3"/>
  <c r="Y8862" i="3" s="1"/>
  <c r="X8861" i="3"/>
  <c r="Y8861" i="3" s="1"/>
  <c r="X8860" i="3"/>
  <c r="Y8860" i="3" s="1"/>
  <c r="X8859" i="3"/>
  <c r="Y8859" i="3" s="1"/>
  <c r="X8858" i="3"/>
  <c r="Y8858" i="3" s="1"/>
  <c r="X8857" i="3"/>
  <c r="Y8857" i="3" s="1"/>
  <c r="X8856" i="3"/>
  <c r="Y8856" i="3" s="1"/>
  <c r="X8855" i="3"/>
  <c r="Y8855" i="3" s="1"/>
  <c r="X8854" i="3"/>
  <c r="Y8854" i="3" s="1"/>
  <c r="X8853" i="3"/>
  <c r="Y8853" i="3" s="1"/>
  <c r="X8852" i="3"/>
  <c r="Y8852" i="3" s="1"/>
  <c r="X8851" i="3"/>
  <c r="Y8851" i="3" s="1"/>
  <c r="X8850" i="3"/>
  <c r="Y8850" i="3" s="1"/>
  <c r="X8849" i="3"/>
  <c r="Y8849" i="3" s="1"/>
  <c r="X8848" i="3"/>
  <c r="Y8848" i="3" s="1"/>
  <c r="X8847" i="3"/>
  <c r="Y8847" i="3" s="1"/>
  <c r="X8846" i="3"/>
  <c r="Y8846" i="3" s="1"/>
  <c r="X8845" i="3"/>
  <c r="Y8845" i="3" s="1"/>
  <c r="X8844" i="3"/>
  <c r="Y8844" i="3" s="1"/>
  <c r="X8843" i="3"/>
  <c r="Y8843" i="3" s="1"/>
  <c r="X8842" i="3"/>
  <c r="Y8842" i="3" s="1"/>
  <c r="X8841" i="3"/>
  <c r="Y8841" i="3" s="1"/>
  <c r="X8840" i="3"/>
  <c r="Y8840" i="3" s="1"/>
  <c r="X8839" i="3"/>
  <c r="Y8839" i="3" s="1"/>
  <c r="X8838" i="3"/>
  <c r="Y8838" i="3" s="1"/>
  <c r="X8837" i="3"/>
  <c r="Y8837" i="3" s="1"/>
  <c r="X8836" i="3"/>
  <c r="Y8836" i="3" s="1"/>
  <c r="X8835" i="3"/>
  <c r="Y8835" i="3" s="1"/>
  <c r="X8834" i="3"/>
  <c r="Y8834" i="3" s="1"/>
  <c r="X8833" i="3"/>
  <c r="Y8833" i="3" s="1"/>
  <c r="X8832" i="3"/>
  <c r="Y8832" i="3" s="1"/>
  <c r="X8831" i="3"/>
  <c r="Y8831" i="3" s="1"/>
  <c r="X8830" i="3"/>
  <c r="Y8830" i="3" s="1"/>
  <c r="X8829" i="3"/>
  <c r="Y8829" i="3" s="1"/>
  <c r="X8828" i="3"/>
  <c r="Y8828" i="3" s="1"/>
  <c r="X8827" i="3"/>
  <c r="Y8827" i="3" s="1"/>
  <c r="X8826" i="3"/>
  <c r="Y8826" i="3" s="1"/>
  <c r="Y8825" i="3"/>
  <c r="X8825" i="3"/>
  <c r="X8824" i="3"/>
  <c r="Y8824" i="3" s="1"/>
  <c r="X8823" i="3"/>
  <c r="Y8823" i="3" s="1"/>
  <c r="X8822" i="3"/>
  <c r="Y8822" i="3" s="1"/>
  <c r="X8821" i="3"/>
  <c r="Y8821" i="3" s="1"/>
  <c r="X8820" i="3"/>
  <c r="Y8820" i="3" s="1"/>
  <c r="X8819" i="3"/>
  <c r="Y8819" i="3" s="1"/>
  <c r="X8818" i="3"/>
  <c r="Y8818" i="3" s="1"/>
  <c r="X8817" i="3"/>
  <c r="Y8817" i="3" s="1"/>
  <c r="X8816" i="3"/>
  <c r="Y8816" i="3" s="1"/>
  <c r="X8815" i="3"/>
  <c r="Y8815" i="3" s="1"/>
  <c r="X8814" i="3"/>
  <c r="Y8814" i="3" s="1"/>
  <c r="X8813" i="3"/>
  <c r="Y8813" i="3" s="1"/>
  <c r="X8812" i="3"/>
  <c r="Y8812" i="3" s="1"/>
  <c r="X8811" i="3"/>
  <c r="Y8811" i="3" s="1"/>
  <c r="X8810" i="3"/>
  <c r="Y8810" i="3" s="1"/>
  <c r="X8809" i="3"/>
  <c r="Y8809" i="3" s="1"/>
  <c r="X8808" i="3"/>
  <c r="Y8808" i="3" s="1"/>
  <c r="X8807" i="3"/>
  <c r="Y8807" i="3" s="1"/>
  <c r="X8806" i="3"/>
  <c r="Y8806" i="3" s="1"/>
  <c r="X8805" i="3"/>
  <c r="Y8805" i="3" s="1"/>
  <c r="X8804" i="3"/>
  <c r="Y8804" i="3" s="1"/>
  <c r="X8803" i="3"/>
  <c r="Y8803" i="3" s="1"/>
  <c r="X8802" i="3"/>
  <c r="Y8802" i="3" s="1"/>
  <c r="X8801" i="3"/>
  <c r="Y8801" i="3" s="1"/>
  <c r="X8800" i="3"/>
  <c r="Y8800" i="3" s="1"/>
  <c r="X8799" i="3"/>
  <c r="Y8799" i="3" s="1"/>
  <c r="Y8798" i="3"/>
  <c r="X8798" i="3"/>
  <c r="X8797" i="3"/>
  <c r="Y8797" i="3" s="1"/>
  <c r="X8796" i="3"/>
  <c r="Y8796" i="3" s="1"/>
  <c r="X8795" i="3"/>
  <c r="Y8795" i="3" s="1"/>
  <c r="X8794" i="3"/>
  <c r="Y8794" i="3" s="1"/>
  <c r="X8793" i="3"/>
  <c r="Y8793" i="3" s="1"/>
  <c r="X8792" i="3"/>
  <c r="Y8792" i="3" s="1"/>
  <c r="X8791" i="3"/>
  <c r="Y8791" i="3" s="1"/>
  <c r="X8790" i="3"/>
  <c r="Y8790" i="3" s="1"/>
  <c r="Y8789" i="3"/>
  <c r="X8789" i="3"/>
  <c r="X8788" i="3"/>
  <c r="Y8788" i="3" s="1"/>
  <c r="X8787" i="3"/>
  <c r="Y8787" i="3" s="1"/>
  <c r="X8786" i="3"/>
  <c r="Y8786" i="3" s="1"/>
  <c r="X8785" i="3"/>
  <c r="Y8785" i="3" s="1"/>
  <c r="X8784" i="3"/>
  <c r="Y8784" i="3" s="1"/>
  <c r="X8783" i="3"/>
  <c r="Y8783" i="3" s="1"/>
  <c r="X8782" i="3"/>
  <c r="Y8782" i="3" s="1"/>
  <c r="Y8781" i="3"/>
  <c r="X8781" i="3"/>
  <c r="X8780" i="3"/>
  <c r="Y8780" i="3" s="1"/>
  <c r="X8779" i="3"/>
  <c r="Y8779" i="3" s="1"/>
  <c r="X8778" i="3"/>
  <c r="Y8778" i="3" s="1"/>
  <c r="X8777" i="3"/>
  <c r="Y8777" i="3" s="1"/>
  <c r="X8776" i="3"/>
  <c r="Y8776" i="3" s="1"/>
  <c r="X8775" i="3"/>
  <c r="Y8775" i="3" s="1"/>
  <c r="X8774" i="3"/>
  <c r="Y8774" i="3" s="1"/>
  <c r="X8773" i="3"/>
  <c r="Y8773" i="3" s="1"/>
  <c r="X8772" i="3"/>
  <c r="Y8772" i="3" s="1"/>
  <c r="X8771" i="3"/>
  <c r="Y8771" i="3" s="1"/>
  <c r="X8770" i="3"/>
  <c r="Y8770" i="3" s="1"/>
  <c r="X8769" i="3"/>
  <c r="Y8769" i="3" s="1"/>
  <c r="X8768" i="3"/>
  <c r="Y8768" i="3" s="1"/>
  <c r="X8767" i="3"/>
  <c r="Y8767" i="3" s="1"/>
  <c r="X8766" i="3"/>
  <c r="Y8766" i="3" s="1"/>
  <c r="X8765" i="3"/>
  <c r="Y8765" i="3" s="1"/>
  <c r="X8764" i="3"/>
  <c r="Y8764" i="3" s="1"/>
  <c r="X8763" i="3"/>
  <c r="Y8763" i="3" s="1"/>
  <c r="X8762" i="3"/>
  <c r="Y8762" i="3" s="1"/>
  <c r="X8761" i="3"/>
  <c r="Y8761" i="3" s="1"/>
  <c r="X8760" i="3"/>
  <c r="Y8760" i="3" s="1"/>
  <c r="X8759" i="3"/>
  <c r="Y8759" i="3" s="1"/>
  <c r="X8758" i="3"/>
  <c r="Y8758" i="3" s="1"/>
  <c r="X8757" i="3"/>
  <c r="Y8757" i="3" s="1"/>
  <c r="X8756" i="3"/>
  <c r="Y8756" i="3" s="1"/>
  <c r="X8755" i="3"/>
  <c r="Y8755" i="3" s="1"/>
  <c r="X8754" i="3"/>
  <c r="Y8754" i="3" s="1"/>
  <c r="X8753" i="3"/>
  <c r="Y8753" i="3" s="1"/>
  <c r="X8752" i="3"/>
  <c r="Y8752" i="3" s="1"/>
  <c r="X8751" i="3"/>
  <c r="Y8751" i="3" s="1"/>
  <c r="X8750" i="3"/>
  <c r="Y8750" i="3" s="1"/>
  <c r="X8749" i="3"/>
  <c r="Y8749" i="3" s="1"/>
  <c r="X8748" i="3"/>
  <c r="Y8748" i="3" s="1"/>
  <c r="X8747" i="3"/>
  <c r="Y8747" i="3" s="1"/>
  <c r="X8746" i="3"/>
  <c r="Y8746" i="3" s="1"/>
  <c r="X8745" i="3"/>
  <c r="Y8745" i="3" s="1"/>
  <c r="X8744" i="3"/>
  <c r="Y8744" i="3" s="1"/>
  <c r="X8743" i="3"/>
  <c r="Y8743" i="3" s="1"/>
  <c r="X8742" i="3"/>
  <c r="Y8742" i="3" s="1"/>
  <c r="X8741" i="3"/>
  <c r="Y8741" i="3" s="1"/>
  <c r="Y8740" i="3"/>
  <c r="X8740" i="3"/>
  <c r="X8739" i="3"/>
  <c r="Y8739" i="3" s="1"/>
  <c r="X8738" i="3"/>
  <c r="Y8738" i="3" s="1"/>
  <c r="X8737" i="3"/>
  <c r="Y8737" i="3" s="1"/>
  <c r="X8736" i="3"/>
  <c r="Y8736" i="3" s="1"/>
  <c r="X8735" i="3"/>
  <c r="Y8735" i="3" s="1"/>
  <c r="X8734" i="3"/>
  <c r="Y8734" i="3" s="1"/>
  <c r="X8733" i="3"/>
  <c r="Y8733" i="3" s="1"/>
  <c r="X8732" i="3"/>
  <c r="Y8732" i="3" s="1"/>
  <c r="X8731" i="3"/>
  <c r="Y8731" i="3" s="1"/>
  <c r="X8730" i="3"/>
  <c r="Y8730" i="3" s="1"/>
  <c r="X8729" i="3"/>
  <c r="Y8729" i="3" s="1"/>
  <c r="X8728" i="3"/>
  <c r="Y8728" i="3" s="1"/>
  <c r="X8727" i="3"/>
  <c r="Y8727" i="3" s="1"/>
  <c r="X8726" i="3"/>
  <c r="Y8726" i="3" s="1"/>
  <c r="X8725" i="3"/>
  <c r="Y8725" i="3" s="1"/>
  <c r="X8724" i="3"/>
  <c r="Y8724" i="3" s="1"/>
  <c r="X8723" i="3"/>
  <c r="Y8723" i="3" s="1"/>
  <c r="Y8722" i="3"/>
  <c r="X8722" i="3"/>
  <c r="X8721" i="3"/>
  <c r="Y8721" i="3" s="1"/>
  <c r="X8720" i="3"/>
  <c r="Y8720" i="3" s="1"/>
  <c r="X8719" i="3"/>
  <c r="Y8719" i="3" s="1"/>
  <c r="X8718" i="3"/>
  <c r="Y8718" i="3" s="1"/>
  <c r="X8717" i="3"/>
  <c r="Y8717" i="3" s="1"/>
  <c r="X8716" i="3"/>
  <c r="Y8716" i="3" s="1"/>
  <c r="X8715" i="3"/>
  <c r="Y8715" i="3" s="1"/>
  <c r="X8714" i="3"/>
  <c r="Y8714" i="3" s="1"/>
  <c r="X8713" i="3"/>
  <c r="Y8713" i="3" s="1"/>
  <c r="X8712" i="3"/>
  <c r="Y8712" i="3" s="1"/>
  <c r="X8711" i="3"/>
  <c r="Y8711" i="3" s="1"/>
  <c r="X8710" i="3"/>
  <c r="Y8710" i="3" s="1"/>
  <c r="X8709" i="3"/>
  <c r="Y8709" i="3" s="1"/>
  <c r="X8708" i="3"/>
  <c r="Y8708" i="3" s="1"/>
  <c r="X8707" i="3"/>
  <c r="Y8707" i="3" s="1"/>
  <c r="X8706" i="3"/>
  <c r="Y8706" i="3" s="1"/>
  <c r="Y8705" i="3"/>
  <c r="X8705" i="3"/>
  <c r="X8704" i="3"/>
  <c r="Y8704" i="3" s="1"/>
  <c r="X8703" i="3"/>
  <c r="Y8703" i="3" s="1"/>
  <c r="X8702" i="3"/>
  <c r="Y8702" i="3" s="1"/>
  <c r="Y8701" i="3"/>
  <c r="X8701" i="3"/>
  <c r="Y8700" i="3"/>
  <c r="X8700" i="3"/>
  <c r="X8699" i="3"/>
  <c r="Y8699" i="3" s="1"/>
  <c r="X8698" i="3"/>
  <c r="Y8698" i="3" s="1"/>
  <c r="X8697" i="3"/>
  <c r="Y8697" i="3" s="1"/>
  <c r="X8696" i="3"/>
  <c r="Y8696" i="3" s="1"/>
  <c r="X8695" i="3"/>
  <c r="Y8695" i="3" s="1"/>
  <c r="X8694" i="3"/>
  <c r="Y8694" i="3" s="1"/>
  <c r="X8693" i="3"/>
  <c r="Y8693" i="3" s="1"/>
  <c r="X8692" i="3"/>
  <c r="Y8692" i="3" s="1"/>
  <c r="X8691" i="3"/>
  <c r="Y8691" i="3" s="1"/>
  <c r="X8690" i="3"/>
  <c r="Y8690" i="3" s="1"/>
  <c r="X8689" i="3"/>
  <c r="Y8689" i="3" s="1"/>
  <c r="X8688" i="3"/>
  <c r="Y8688" i="3" s="1"/>
  <c r="X8687" i="3"/>
  <c r="Y8687" i="3" s="1"/>
  <c r="X8686" i="3"/>
  <c r="Y8686" i="3" s="1"/>
  <c r="X8685" i="3"/>
  <c r="Y8685" i="3" s="1"/>
  <c r="X8684" i="3"/>
  <c r="Y8684" i="3" s="1"/>
  <c r="X8683" i="3"/>
  <c r="Y8683" i="3" s="1"/>
  <c r="Y8682" i="3"/>
  <c r="X8682" i="3"/>
  <c r="X8681" i="3"/>
  <c r="Y8681" i="3" s="1"/>
  <c r="X8680" i="3"/>
  <c r="Y8680" i="3" s="1"/>
  <c r="X8679" i="3"/>
  <c r="Y8679" i="3" s="1"/>
  <c r="X8678" i="3"/>
  <c r="Y8678" i="3" s="1"/>
  <c r="X8677" i="3"/>
  <c r="Y8677" i="3" s="1"/>
  <c r="X8676" i="3"/>
  <c r="Y8676" i="3" s="1"/>
  <c r="X8675" i="3"/>
  <c r="Y8675" i="3" s="1"/>
  <c r="X8674" i="3"/>
  <c r="Y8674" i="3" s="1"/>
  <c r="X8673" i="3"/>
  <c r="Y8673" i="3" s="1"/>
  <c r="X8672" i="3"/>
  <c r="Y8672" i="3" s="1"/>
  <c r="X8671" i="3"/>
  <c r="Y8671" i="3" s="1"/>
  <c r="Y8670" i="3"/>
  <c r="X8670" i="3"/>
  <c r="X8669" i="3"/>
  <c r="Y8669" i="3" s="1"/>
  <c r="X8668" i="3"/>
  <c r="Y8668" i="3" s="1"/>
  <c r="X8667" i="3"/>
  <c r="Y8667" i="3" s="1"/>
  <c r="X8666" i="3"/>
  <c r="Y8666" i="3" s="1"/>
  <c r="X8665" i="3"/>
  <c r="Y8665" i="3" s="1"/>
  <c r="X8664" i="3"/>
  <c r="Y8664" i="3" s="1"/>
  <c r="X8663" i="3"/>
  <c r="Y8663" i="3" s="1"/>
  <c r="X8662" i="3"/>
  <c r="Y8662" i="3" s="1"/>
  <c r="X8661" i="3"/>
  <c r="Y8661" i="3" s="1"/>
  <c r="X8660" i="3"/>
  <c r="Y8660" i="3" s="1"/>
  <c r="X8659" i="3"/>
  <c r="Y8659" i="3" s="1"/>
  <c r="X8658" i="3"/>
  <c r="Y8658" i="3" s="1"/>
  <c r="X8657" i="3"/>
  <c r="Y8657" i="3" s="1"/>
  <c r="X8656" i="3"/>
  <c r="Y8656" i="3" s="1"/>
  <c r="Y8655" i="3"/>
  <c r="X8655" i="3"/>
  <c r="X8654" i="3"/>
  <c r="Y8654" i="3" s="1"/>
  <c r="X8653" i="3"/>
  <c r="Y8653" i="3" s="1"/>
  <c r="X8652" i="3"/>
  <c r="Y8652" i="3" s="1"/>
  <c r="X8651" i="3"/>
  <c r="Y8651" i="3" s="1"/>
  <c r="X8650" i="3"/>
  <c r="Y8650" i="3" s="1"/>
  <c r="X8649" i="3"/>
  <c r="Y8649" i="3" s="1"/>
  <c r="X8648" i="3"/>
  <c r="Y8648" i="3" s="1"/>
  <c r="X8647" i="3"/>
  <c r="Y8647" i="3" s="1"/>
  <c r="X8646" i="3"/>
  <c r="Y8646" i="3" s="1"/>
  <c r="X8645" i="3"/>
  <c r="Y8645" i="3" s="1"/>
  <c r="X8644" i="3"/>
  <c r="Y8644" i="3" s="1"/>
  <c r="X8643" i="3"/>
  <c r="Y8643" i="3" s="1"/>
  <c r="X8642" i="3"/>
  <c r="Y8642" i="3" s="1"/>
  <c r="X8641" i="3"/>
  <c r="Y8641" i="3" s="1"/>
  <c r="X8640" i="3"/>
  <c r="Y8640" i="3" s="1"/>
  <c r="Y8639" i="3"/>
  <c r="X8639" i="3"/>
  <c r="X8638" i="3"/>
  <c r="Y8638" i="3" s="1"/>
  <c r="X8637" i="3"/>
  <c r="Y8637" i="3" s="1"/>
  <c r="X8636" i="3"/>
  <c r="Y8636" i="3" s="1"/>
  <c r="X8635" i="3"/>
  <c r="Y8635" i="3" s="1"/>
  <c r="X8634" i="3"/>
  <c r="Y8634" i="3" s="1"/>
  <c r="X8633" i="3"/>
  <c r="Y8633" i="3" s="1"/>
  <c r="X8632" i="3"/>
  <c r="Y8632" i="3" s="1"/>
  <c r="X8631" i="3"/>
  <c r="Y8631" i="3" s="1"/>
  <c r="X8630" i="3"/>
  <c r="Y8630" i="3" s="1"/>
  <c r="X8629" i="3"/>
  <c r="Y8629" i="3" s="1"/>
  <c r="X8628" i="3"/>
  <c r="Y8628" i="3" s="1"/>
  <c r="X8627" i="3"/>
  <c r="Y8627" i="3" s="1"/>
  <c r="X8626" i="3"/>
  <c r="Y8626" i="3" s="1"/>
  <c r="X8625" i="3"/>
  <c r="Y8625" i="3" s="1"/>
  <c r="Y8624" i="3"/>
  <c r="X8624" i="3"/>
  <c r="X8623" i="3"/>
  <c r="Y8623" i="3" s="1"/>
  <c r="X8622" i="3"/>
  <c r="Y8622" i="3" s="1"/>
  <c r="X8621" i="3"/>
  <c r="Y8621" i="3" s="1"/>
  <c r="Y8620" i="3"/>
  <c r="X8620" i="3"/>
  <c r="X8619" i="3"/>
  <c r="Y8619" i="3" s="1"/>
  <c r="X8618" i="3"/>
  <c r="Y8618" i="3" s="1"/>
  <c r="X8617" i="3"/>
  <c r="Y8617" i="3" s="1"/>
  <c r="X8616" i="3"/>
  <c r="Y8616" i="3" s="1"/>
  <c r="X8615" i="3"/>
  <c r="Y8615" i="3" s="1"/>
  <c r="X8614" i="3"/>
  <c r="Y8614" i="3" s="1"/>
  <c r="X8613" i="3"/>
  <c r="Y8613" i="3" s="1"/>
  <c r="X8612" i="3"/>
  <c r="Y8612" i="3" s="1"/>
  <c r="X8611" i="3"/>
  <c r="Y8611" i="3" s="1"/>
  <c r="X8610" i="3"/>
  <c r="Y8610" i="3" s="1"/>
  <c r="X8609" i="3"/>
  <c r="Y8609" i="3" s="1"/>
  <c r="Y8608" i="3"/>
  <c r="X8608" i="3"/>
  <c r="Y8607" i="3"/>
  <c r="X8607" i="3"/>
  <c r="X8606" i="3"/>
  <c r="Y8606" i="3" s="1"/>
  <c r="X8605" i="3"/>
  <c r="Y8605" i="3" s="1"/>
  <c r="X8604" i="3"/>
  <c r="Y8604" i="3" s="1"/>
  <c r="X8603" i="3"/>
  <c r="Y8603" i="3" s="1"/>
  <c r="X8602" i="3"/>
  <c r="Y8602" i="3" s="1"/>
  <c r="X8601" i="3"/>
  <c r="Y8601" i="3" s="1"/>
  <c r="X8600" i="3"/>
  <c r="Y8600" i="3" s="1"/>
  <c r="X8599" i="3"/>
  <c r="Y8599" i="3" s="1"/>
  <c r="X8598" i="3"/>
  <c r="Y8598" i="3" s="1"/>
  <c r="X8597" i="3"/>
  <c r="Y8597" i="3" s="1"/>
  <c r="X8596" i="3"/>
  <c r="Y8596" i="3" s="1"/>
  <c r="X8595" i="3"/>
  <c r="Y8595" i="3" s="1"/>
  <c r="X8594" i="3"/>
  <c r="Y8594" i="3" s="1"/>
  <c r="X8593" i="3"/>
  <c r="Y8593" i="3" s="1"/>
  <c r="X8592" i="3"/>
  <c r="Y8592" i="3" s="1"/>
  <c r="X8591" i="3"/>
  <c r="Y8591" i="3" s="1"/>
  <c r="X8590" i="3"/>
  <c r="Y8590" i="3" s="1"/>
  <c r="X8589" i="3"/>
  <c r="Y8589" i="3" s="1"/>
  <c r="X8588" i="3"/>
  <c r="Y8588" i="3" s="1"/>
  <c r="X8587" i="3"/>
  <c r="Y8587" i="3" s="1"/>
  <c r="X8586" i="3"/>
  <c r="Y8586" i="3" s="1"/>
  <c r="X8585" i="3"/>
  <c r="Y8585" i="3" s="1"/>
  <c r="X8584" i="3"/>
  <c r="Y8584" i="3" s="1"/>
  <c r="X8583" i="3"/>
  <c r="Y8583" i="3" s="1"/>
  <c r="X8582" i="3"/>
  <c r="Y8582" i="3" s="1"/>
  <c r="X8581" i="3"/>
  <c r="Y8581" i="3" s="1"/>
  <c r="X8580" i="3"/>
  <c r="Y8580" i="3" s="1"/>
  <c r="X8579" i="3"/>
  <c r="Y8579" i="3" s="1"/>
  <c r="X8578" i="3"/>
  <c r="Y8578" i="3" s="1"/>
  <c r="X8577" i="3"/>
  <c r="Y8577" i="3" s="1"/>
  <c r="X8576" i="3"/>
  <c r="Y8576" i="3" s="1"/>
  <c r="X8575" i="3"/>
  <c r="Y8575" i="3" s="1"/>
  <c r="X8574" i="3"/>
  <c r="Y8574" i="3" s="1"/>
  <c r="X8573" i="3"/>
  <c r="Y8573" i="3" s="1"/>
  <c r="X8572" i="3"/>
  <c r="Y8572" i="3" s="1"/>
  <c r="X8571" i="3"/>
  <c r="Y8571" i="3" s="1"/>
  <c r="X8570" i="3"/>
  <c r="Y8570" i="3" s="1"/>
  <c r="X8569" i="3"/>
  <c r="Y8569" i="3" s="1"/>
  <c r="X8568" i="3"/>
  <c r="Y8568" i="3" s="1"/>
  <c r="X8567" i="3"/>
  <c r="Y8567" i="3" s="1"/>
  <c r="X8566" i="3"/>
  <c r="Y8566" i="3" s="1"/>
  <c r="X8565" i="3"/>
  <c r="Y8565" i="3" s="1"/>
  <c r="X8564" i="3"/>
  <c r="Y8564" i="3" s="1"/>
  <c r="X8563" i="3"/>
  <c r="Y8563" i="3" s="1"/>
  <c r="X8562" i="3"/>
  <c r="Y8562" i="3" s="1"/>
  <c r="X8561" i="3"/>
  <c r="Y8561" i="3" s="1"/>
  <c r="X8560" i="3"/>
  <c r="Y8560" i="3" s="1"/>
  <c r="X8559" i="3"/>
  <c r="Y8559" i="3" s="1"/>
  <c r="X8558" i="3"/>
  <c r="Y8558" i="3" s="1"/>
  <c r="X8557" i="3"/>
  <c r="Y8557" i="3" s="1"/>
  <c r="X8556" i="3"/>
  <c r="Y8556" i="3" s="1"/>
  <c r="X8555" i="3"/>
  <c r="Y8555" i="3" s="1"/>
  <c r="X8554" i="3"/>
  <c r="Y8554" i="3" s="1"/>
  <c r="X8553" i="3"/>
  <c r="Y8553" i="3" s="1"/>
  <c r="X8552" i="3"/>
  <c r="Y8552" i="3" s="1"/>
  <c r="X8551" i="3"/>
  <c r="Y8551" i="3" s="1"/>
  <c r="X8550" i="3"/>
  <c r="Y8550" i="3" s="1"/>
  <c r="X8549" i="3"/>
  <c r="Y8549" i="3" s="1"/>
  <c r="X8548" i="3"/>
  <c r="Y8548" i="3" s="1"/>
  <c r="X8547" i="3"/>
  <c r="Y8547" i="3" s="1"/>
  <c r="X8546" i="3"/>
  <c r="Y8546" i="3" s="1"/>
  <c r="X8545" i="3"/>
  <c r="Y8545" i="3" s="1"/>
  <c r="X8544" i="3"/>
  <c r="Y8544" i="3" s="1"/>
  <c r="X8543" i="3"/>
  <c r="Y8543" i="3" s="1"/>
  <c r="X8542" i="3"/>
  <c r="Y8542" i="3" s="1"/>
  <c r="X8541" i="3"/>
  <c r="Y8541" i="3" s="1"/>
  <c r="X8540" i="3"/>
  <c r="Y8540" i="3" s="1"/>
  <c r="X8539" i="3"/>
  <c r="Y8539" i="3" s="1"/>
  <c r="X8538" i="3"/>
  <c r="Y8538" i="3" s="1"/>
  <c r="X8537" i="3"/>
  <c r="Y8537" i="3" s="1"/>
  <c r="X8536" i="3"/>
  <c r="Y8536" i="3" s="1"/>
  <c r="Y8535" i="3"/>
  <c r="X8535" i="3"/>
  <c r="X8534" i="3"/>
  <c r="Y8534" i="3" s="1"/>
  <c r="X8533" i="3"/>
  <c r="Y8533" i="3" s="1"/>
  <c r="X8532" i="3"/>
  <c r="Y8532" i="3" s="1"/>
  <c r="X8531" i="3"/>
  <c r="Y8531" i="3" s="1"/>
  <c r="X8530" i="3"/>
  <c r="Y8530" i="3" s="1"/>
  <c r="X8529" i="3"/>
  <c r="Y8529" i="3" s="1"/>
  <c r="X8528" i="3"/>
  <c r="Y8528" i="3" s="1"/>
  <c r="X8527" i="3"/>
  <c r="Y8527" i="3" s="1"/>
  <c r="X8526" i="3"/>
  <c r="Y8526" i="3" s="1"/>
  <c r="X8525" i="3"/>
  <c r="Y8525" i="3" s="1"/>
  <c r="X8524" i="3"/>
  <c r="Y8524" i="3" s="1"/>
  <c r="X8523" i="3"/>
  <c r="Y8523" i="3" s="1"/>
  <c r="X8522" i="3"/>
  <c r="Y8522" i="3" s="1"/>
  <c r="X8521" i="3"/>
  <c r="Y8521" i="3" s="1"/>
  <c r="X8520" i="3"/>
  <c r="Y8520" i="3" s="1"/>
  <c r="X8519" i="3"/>
  <c r="Y8519" i="3" s="1"/>
  <c r="X8518" i="3"/>
  <c r="Y8518" i="3" s="1"/>
  <c r="X8517" i="3"/>
  <c r="Y8517" i="3" s="1"/>
  <c r="X8516" i="3"/>
  <c r="Y8516" i="3" s="1"/>
  <c r="X8515" i="3"/>
  <c r="Y8515" i="3" s="1"/>
  <c r="X8514" i="3"/>
  <c r="Y8514" i="3" s="1"/>
  <c r="X8513" i="3"/>
  <c r="Y8513" i="3" s="1"/>
  <c r="X8512" i="3"/>
  <c r="Y8512" i="3" s="1"/>
  <c r="X8511" i="3"/>
  <c r="Y8511" i="3" s="1"/>
  <c r="X8510" i="3"/>
  <c r="Y8510" i="3" s="1"/>
  <c r="X8509" i="3"/>
  <c r="Y8509" i="3" s="1"/>
  <c r="X8508" i="3"/>
  <c r="Y8508" i="3" s="1"/>
  <c r="X8507" i="3"/>
  <c r="Y8507" i="3" s="1"/>
  <c r="X8506" i="3"/>
  <c r="Y8506" i="3" s="1"/>
  <c r="X8505" i="3"/>
  <c r="Y8505" i="3" s="1"/>
  <c r="X8504" i="3"/>
  <c r="Y8504" i="3" s="1"/>
  <c r="X8503" i="3"/>
  <c r="Y8503" i="3" s="1"/>
  <c r="X8502" i="3"/>
  <c r="Y8502" i="3" s="1"/>
  <c r="X8501" i="3"/>
  <c r="Y8501" i="3" s="1"/>
  <c r="X8500" i="3"/>
  <c r="Y8500" i="3" s="1"/>
  <c r="X8499" i="3"/>
  <c r="Y8499" i="3" s="1"/>
  <c r="X8498" i="3"/>
  <c r="Y8498" i="3" s="1"/>
  <c r="X8497" i="3"/>
  <c r="Y8497" i="3" s="1"/>
  <c r="X8496" i="3"/>
  <c r="Y8496" i="3" s="1"/>
  <c r="X8495" i="3"/>
  <c r="Y8495" i="3" s="1"/>
  <c r="X8494" i="3"/>
  <c r="Y8494" i="3" s="1"/>
  <c r="X8493" i="3"/>
  <c r="Y8493" i="3" s="1"/>
  <c r="X8492" i="3"/>
  <c r="Y8492" i="3" s="1"/>
  <c r="X8491" i="3"/>
  <c r="Y8491" i="3" s="1"/>
  <c r="X8490" i="3"/>
  <c r="Y8490" i="3" s="1"/>
  <c r="X8489" i="3"/>
  <c r="Y8489" i="3" s="1"/>
  <c r="X8488" i="3"/>
  <c r="Y8488" i="3" s="1"/>
  <c r="X8487" i="3"/>
  <c r="Y8487" i="3" s="1"/>
  <c r="X8486" i="3"/>
  <c r="Y8486" i="3" s="1"/>
  <c r="X8485" i="3"/>
  <c r="Y8485" i="3" s="1"/>
  <c r="X8484" i="3"/>
  <c r="Y8484" i="3" s="1"/>
  <c r="X8483" i="3"/>
  <c r="Y8483" i="3" s="1"/>
  <c r="X8482" i="3"/>
  <c r="Y8482" i="3" s="1"/>
  <c r="X8481" i="3"/>
  <c r="Y8481" i="3" s="1"/>
  <c r="X8480" i="3"/>
  <c r="Y8480" i="3" s="1"/>
  <c r="X8479" i="3"/>
  <c r="Y8479" i="3" s="1"/>
  <c r="X8478" i="3"/>
  <c r="Y8478" i="3" s="1"/>
  <c r="X8477" i="3"/>
  <c r="Y8477" i="3" s="1"/>
  <c r="X8476" i="3"/>
  <c r="Y8476" i="3" s="1"/>
  <c r="X8475" i="3"/>
  <c r="Y8475" i="3" s="1"/>
  <c r="X8474" i="3"/>
  <c r="Y8474" i="3" s="1"/>
  <c r="X8473" i="3"/>
  <c r="Y8473" i="3" s="1"/>
  <c r="X8472" i="3"/>
  <c r="Y8472" i="3" s="1"/>
  <c r="X8471" i="3"/>
  <c r="Y8471" i="3" s="1"/>
  <c r="X8470" i="3"/>
  <c r="Y8470" i="3" s="1"/>
  <c r="X8469" i="3"/>
  <c r="Y8469" i="3" s="1"/>
  <c r="X8468" i="3"/>
  <c r="Y8468" i="3" s="1"/>
  <c r="X8467" i="3"/>
  <c r="Y8467" i="3" s="1"/>
  <c r="X8466" i="3"/>
  <c r="Y8466" i="3" s="1"/>
  <c r="X8465" i="3"/>
  <c r="Y8465" i="3" s="1"/>
  <c r="X8464" i="3"/>
  <c r="Y8464" i="3" s="1"/>
  <c r="X8463" i="3"/>
  <c r="Y8463" i="3" s="1"/>
  <c r="X8462" i="3"/>
  <c r="Y8462" i="3" s="1"/>
  <c r="X8461" i="3"/>
  <c r="Y8461" i="3" s="1"/>
  <c r="X8460" i="3"/>
  <c r="Y8460" i="3" s="1"/>
  <c r="X8459" i="3"/>
  <c r="Y8459" i="3" s="1"/>
  <c r="X8458" i="3"/>
  <c r="Y8458" i="3" s="1"/>
  <c r="X8457" i="3"/>
  <c r="Y8457" i="3" s="1"/>
  <c r="X8456" i="3"/>
  <c r="Y8456" i="3" s="1"/>
  <c r="X8455" i="3"/>
  <c r="Y8455" i="3" s="1"/>
  <c r="X8454" i="3"/>
  <c r="Y8454" i="3" s="1"/>
  <c r="X8453" i="3"/>
  <c r="Y8453" i="3" s="1"/>
  <c r="X8452" i="3"/>
  <c r="Y8452" i="3" s="1"/>
  <c r="X8451" i="3"/>
  <c r="Y8451" i="3" s="1"/>
  <c r="X8450" i="3"/>
  <c r="Y8450" i="3" s="1"/>
  <c r="X8449" i="3"/>
  <c r="Y8449" i="3" s="1"/>
  <c r="X8448" i="3"/>
  <c r="Y8448" i="3" s="1"/>
  <c r="X8447" i="3"/>
  <c r="Y8447" i="3" s="1"/>
  <c r="X8446" i="3"/>
  <c r="Y8446" i="3" s="1"/>
  <c r="X8445" i="3"/>
  <c r="Y8445" i="3" s="1"/>
  <c r="X8444" i="3"/>
  <c r="Y8444" i="3" s="1"/>
  <c r="X8443" i="3"/>
  <c r="Y8443" i="3" s="1"/>
  <c r="X8442" i="3"/>
  <c r="Y8442" i="3" s="1"/>
  <c r="X8441" i="3"/>
  <c r="Y8441" i="3" s="1"/>
  <c r="X8440" i="3"/>
  <c r="Y8440" i="3" s="1"/>
  <c r="X8439" i="3"/>
  <c r="Y8439" i="3" s="1"/>
  <c r="X8438" i="3"/>
  <c r="Y8438" i="3" s="1"/>
  <c r="X8437" i="3"/>
  <c r="Y8437" i="3" s="1"/>
  <c r="X8436" i="3"/>
  <c r="Y8436" i="3" s="1"/>
  <c r="X8435" i="3"/>
  <c r="Y8435" i="3" s="1"/>
  <c r="X8434" i="3"/>
  <c r="Y8434" i="3" s="1"/>
  <c r="X8433" i="3"/>
  <c r="Y8433" i="3" s="1"/>
  <c r="X8432" i="3"/>
  <c r="Y8432" i="3" s="1"/>
  <c r="X8431" i="3"/>
  <c r="Y8431" i="3" s="1"/>
  <c r="X8430" i="3"/>
  <c r="Y8430" i="3" s="1"/>
  <c r="X8429" i="3"/>
  <c r="Y8429" i="3" s="1"/>
  <c r="X8428" i="3"/>
  <c r="Y8428" i="3" s="1"/>
  <c r="X8427" i="3"/>
  <c r="Y8427" i="3" s="1"/>
  <c r="X8426" i="3"/>
  <c r="Y8426" i="3" s="1"/>
  <c r="X8425" i="3"/>
  <c r="Y8425" i="3" s="1"/>
  <c r="X8424" i="3"/>
  <c r="Y8424" i="3" s="1"/>
  <c r="X8423" i="3"/>
  <c r="Y8423" i="3" s="1"/>
  <c r="X8422" i="3"/>
  <c r="Y8422" i="3" s="1"/>
  <c r="X8421" i="3"/>
  <c r="Y8421" i="3" s="1"/>
  <c r="X8420" i="3"/>
  <c r="Y8420" i="3" s="1"/>
  <c r="X8419" i="3"/>
  <c r="Y8419" i="3" s="1"/>
  <c r="X8418" i="3"/>
  <c r="Y8418" i="3" s="1"/>
  <c r="X8417" i="3"/>
  <c r="Y8417" i="3" s="1"/>
  <c r="X8416" i="3"/>
  <c r="Y8416" i="3" s="1"/>
  <c r="X8415" i="3"/>
  <c r="Y8415" i="3" s="1"/>
  <c r="X8414" i="3"/>
  <c r="Y8414" i="3" s="1"/>
  <c r="X8413" i="3"/>
  <c r="Y8413" i="3" s="1"/>
  <c r="X8412" i="3"/>
  <c r="Y8412" i="3" s="1"/>
  <c r="X8411" i="3"/>
  <c r="Y8411" i="3" s="1"/>
  <c r="X8410" i="3"/>
  <c r="Y8410" i="3" s="1"/>
  <c r="X8409" i="3"/>
  <c r="Y8409" i="3" s="1"/>
  <c r="X8408" i="3"/>
  <c r="Y8408" i="3" s="1"/>
  <c r="X8407" i="3"/>
  <c r="Y8407" i="3" s="1"/>
  <c r="X8406" i="3"/>
  <c r="Y8406" i="3" s="1"/>
  <c r="X8405" i="3"/>
  <c r="Y8405" i="3" s="1"/>
  <c r="X8404" i="3"/>
  <c r="Y8404" i="3" s="1"/>
  <c r="Y8403" i="3"/>
  <c r="X8403" i="3"/>
  <c r="X8402" i="3"/>
  <c r="Y8402" i="3" s="1"/>
  <c r="X8401" i="3"/>
  <c r="Y8401" i="3" s="1"/>
  <c r="X8400" i="3"/>
  <c r="Y8400" i="3" s="1"/>
  <c r="X8399" i="3"/>
  <c r="Y8399" i="3" s="1"/>
  <c r="X8398" i="3"/>
  <c r="Y8398" i="3" s="1"/>
  <c r="X8397" i="3"/>
  <c r="Y8397" i="3" s="1"/>
  <c r="X8396" i="3"/>
  <c r="Y8396" i="3" s="1"/>
  <c r="X8395" i="3"/>
  <c r="Y8395" i="3" s="1"/>
  <c r="X8394" i="3"/>
  <c r="Y8394" i="3" s="1"/>
  <c r="X8393" i="3"/>
  <c r="Y8393" i="3" s="1"/>
  <c r="X8392" i="3"/>
  <c r="Y8392" i="3" s="1"/>
  <c r="X8391" i="3"/>
  <c r="Y8391" i="3" s="1"/>
  <c r="X8390" i="3"/>
  <c r="Y8390" i="3" s="1"/>
  <c r="X8389" i="3"/>
  <c r="Y8389" i="3" s="1"/>
  <c r="X8388" i="3"/>
  <c r="Y8388" i="3" s="1"/>
  <c r="X8387" i="3"/>
  <c r="Y8387" i="3" s="1"/>
  <c r="Y8386" i="3"/>
  <c r="X8386" i="3"/>
  <c r="X8385" i="3"/>
  <c r="Y8385" i="3" s="1"/>
  <c r="X8384" i="3"/>
  <c r="Y8384" i="3" s="1"/>
  <c r="X8383" i="3"/>
  <c r="Y8383" i="3" s="1"/>
  <c r="X8382" i="3"/>
  <c r="Y8382" i="3" s="1"/>
  <c r="X8381" i="3"/>
  <c r="Y8381" i="3" s="1"/>
  <c r="X8380" i="3"/>
  <c r="Y8380" i="3" s="1"/>
  <c r="X8379" i="3"/>
  <c r="Y8379" i="3" s="1"/>
  <c r="X8378" i="3"/>
  <c r="Y8378" i="3" s="1"/>
  <c r="X8377" i="3"/>
  <c r="Y8377" i="3" s="1"/>
  <c r="X8376" i="3"/>
  <c r="Y8376" i="3" s="1"/>
  <c r="X8375" i="3"/>
  <c r="Y8375" i="3" s="1"/>
  <c r="X8374" i="3"/>
  <c r="Y8374" i="3" s="1"/>
  <c r="X8373" i="3"/>
  <c r="Y8373" i="3" s="1"/>
  <c r="X8372" i="3"/>
  <c r="Y8372" i="3" s="1"/>
  <c r="X8371" i="3"/>
  <c r="Y8371" i="3" s="1"/>
  <c r="X8370" i="3"/>
  <c r="Y8370" i="3" s="1"/>
  <c r="X8369" i="3"/>
  <c r="Y8369" i="3" s="1"/>
  <c r="X8368" i="3"/>
  <c r="Y8368" i="3" s="1"/>
  <c r="X8367" i="3"/>
  <c r="Y8367" i="3" s="1"/>
  <c r="X8366" i="3"/>
  <c r="Y8366" i="3" s="1"/>
  <c r="X8365" i="3"/>
  <c r="Y8365" i="3" s="1"/>
  <c r="X8364" i="3"/>
  <c r="Y8364" i="3" s="1"/>
  <c r="X8363" i="3"/>
  <c r="Y8363" i="3" s="1"/>
  <c r="X8362" i="3"/>
  <c r="Y8362" i="3" s="1"/>
  <c r="X8361" i="3"/>
  <c r="Y8361" i="3" s="1"/>
  <c r="X8360" i="3"/>
  <c r="Y8360" i="3" s="1"/>
  <c r="X8359" i="3"/>
  <c r="Y8359" i="3" s="1"/>
  <c r="X8358" i="3"/>
  <c r="Y8358" i="3" s="1"/>
  <c r="X8357" i="3"/>
  <c r="Y8357" i="3" s="1"/>
  <c r="X8356" i="3"/>
  <c r="Y8356" i="3" s="1"/>
  <c r="X8355" i="3"/>
  <c r="Y8355" i="3" s="1"/>
  <c r="X8354" i="3"/>
  <c r="Y8354" i="3" s="1"/>
  <c r="X8353" i="3"/>
  <c r="Y8353" i="3" s="1"/>
  <c r="X8352" i="3"/>
  <c r="Y8352" i="3" s="1"/>
  <c r="X8351" i="3"/>
  <c r="Y8351" i="3" s="1"/>
  <c r="X8350" i="3"/>
  <c r="Y8350" i="3" s="1"/>
  <c r="X8349" i="3"/>
  <c r="Y8349" i="3" s="1"/>
  <c r="X8348" i="3"/>
  <c r="Y8348" i="3" s="1"/>
  <c r="X8347" i="3"/>
  <c r="Y8347" i="3" s="1"/>
  <c r="X8346" i="3"/>
  <c r="Y8346" i="3" s="1"/>
  <c r="X8345" i="3"/>
  <c r="Y8345" i="3" s="1"/>
  <c r="X8344" i="3"/>
  <c r="Y8344" i="3" s="1"/>
  <c r="X8343" i="3"/>
  <c r="Y8343" i="3" s="1"/>
  <c r="X8342" i="3"/>
  <c r="Y8342" i="3" s="1"/>
  <c r="X8341" i="3"/>
  <c r="Y8341" i="3" s="1"/>
  <c r="X8340" i="3"/>
  <c r="Y8340" i="3" s="1"/>
  <c r="X8339" i="3"/>
  <c r="Y8339" i="3" s="1"/>
  <c r="X8338" i="3"/>
  <c r="Y8338" i="3" s="1"/>
  <c r="X8337" i="3"/>
  <c r="Y8337" i="3" s="1"/>
  <c r="X8336" i="3"/>
  <c r="Y8336" i="3" s="1"/>
  <c r="X8335" i="3"/>
  <c r="Y8335" i="3" s="1"/>
  <c r="X8334" i="3"/>
  <c r="Y8334" i="3" s="1"/>
  <c r="X8333" i="3"/>
  <c r="Y8333" i="3" s="1"/>
  <c r="X8332" i="3"/>
  <c r="Y8332" i="3" s="1"/>
  <c r="X8331" i="3"/>
  <c r="Y8331" i="3" s="1"/>
  <c r="X8330" i="3"/>
  <c r="Y8330" i="3" s="1"/>
  <c r="X8329" i="3"/>
  <c r="Y8329" i="3" s="1"/>
  <c r="X8328" i="3"/>
  <c r="Y8328" i="3" s="1"/>
  <c r="X8327" i="3"/>
  <c r="Y8327" i="3" s="1"/>
  <c r="X8326" i="3"/>
  <c r="Y8326" i="3" s="1"/>
  <c r="X8325" i="3"/>
  <c r="Y8325" i="3" s="1"/>
  <c r="X8324" i="3"/>
  <c r="Y8324" i="3" s="1"/>
  <c r="X8323" i="3"/>
  <c r="Y8323" i="3" s="1"/>
  <c r="X8322" i="3"/>
  <c r="Y8322" i="3" s="1"/>
  <c r="X8321" i="3"/>
  <c r="Y8321" i="3" s="1"/>
  <c r="X8320" i="3"/>
  <c r="Y8320" i="3" s="1"/>
  <c r="Y8319" i="3"/>
  <c r="X8319" i="3"/>
  <c r="X8318" i="3"/>
  <c r="Y8318" i="3" s="1"/>
  <c r="X8317" i="3"/>
  <c r="Y8317" i="3" s="1"/>
  <c r="X8316" i="3"/>
  <c r="Y8316" i="3" s="1"/>
  <c r="X8315" i="3"/>
  <c r="Y8315" i="3" s="1"/>
  <c r="X8314" i="3"/>
  <c r="Y8314" i="3" s="1"/>
  <c r="X8313" i="3"/>
  <c r="Y8313" i="3" s="1"/>
  <c r="X8312" i="3"/>
  <c r="Y8312" i="3" s="1"/>
  <c r="X8311" i="3"/>
  <c r="Y8311" i="3" s="1"/>
  <c r="X8310" i="3"/>
  <c r="Y8310" i="3" s="1"/>
  <c r="X8309" i="3"/>
  <c r="Y8309" i="3" s="1"/>
  <c r="X8308" i="3"/>
  <c r="Y8308" i="3" s="1"/>
  <c r="X8307" i="3"/>
  <c r="Y8307" i="3" s="1"/>
  <c r="X8306" i="3"/>
  <c r="Y8306" i="3" s="1"/>
  <c r="X8305" i="3"/>
  <c r="Y8305" i="3" s="1"/>
  <c r="X8304" i="3"/>
  <c r="Y8304" i="3" s="1"/>
  <c r="X8303" i="3"/>
  <c r="Y8303" i="3" s="1"/>
  <c r="X8302" i="3"/>
  <c r="Y8302" i="3" s="1"/>
  <c r="X8301" i="3"/>
  <c r="Y8301" i="3" s="1"/>
  <c r="X8300" i="3"/>
  <c r="Y8300" i="3" s="1"/>
  <c r="X8299" i="3"/>
  <c r="Y8299" i="3" s="1"/>
  <c r="Y8298" i="3"/>
  <c r="X8298" i="3"/>
  <c r="X8297" i="3"/>
  <c r="Y8297" i="3" s="1"/>
  <c r="X8296" i="3"/>
  <c r="Y8296" i="3" s="1"/>
  <c r="X8295" i="3"/>
  <c r="Y8295" i="3" s="1"/>
  <c r="Y8294" i="3"/>
  <c r="X8294" i="3"/>
  <c r="X8293" i="3"/>
  <c r="Y8293" i="3" s="1"/>
  <c r="X8292" i="3"/>
  <c r="Y8292" i="3" s="1"/>
  <c r="X8291" i="3"/>
  <c r="Y8291" i="3" s="1"/>
  <c r="X8290" i="3"/>
  <c r="Y8290" i="3" s="1"/>
  <c r="X8289" i="3"/>
  <c r="Y8289" i="3" s="1"/>
  <c r="X8288" i="3"/>
  <c r="Y8288" i="3" s="1"/>
  <c r="X8287" i="3"/>
  <c r="Y8287" i="3" s="1"/>
  <c r="X8286" i="3"/>
  <c r="Y8286" i="3" s="1"/>
  <c r="X8285" i="3"/>
  <c r="Y8285" i="3" s="1"/>
  <c r="X8284" i="3"/>
  <c r="Y8284" i="3" s="1"/>
  <c r="X8283" i="3"/>
  <c r="Y8283" i="3" s="1"/>
  <c r="X8282" i="3"/>
  <c r="Y8282" i="3" s="1"/>
  <c r="X8281" i="3"/>
  <c r="Y8281" i="3" s="1"/>
  <c r="X8280" i="3"/>
  <c r="Y8280" i="3" s="1"/>
  <c r="X8279" i="3"/>
  <c r="Y8279" i="3" s="1"/>
  <c r="X8278" i="3"/>
  <c r="Y8278" i="3" s="1"/>
  <c r="X8277" i="3"/>
  <c r="Y8277" i="3" s="1"/>
  <c r="X8276" i="3"/>
  <c r="Y8276" i="3" s="1"/>
  <c r="X8275" i="3"/>
  <c r="Y8275" i="3" s="1"/>
  <c r="X8274" i="3"/>
  <c r="Y8274" i="3" s="1"/>
  <c r="X8273" i="3"/>
  <c r="Y8273" i="3" s="1"/>
  <c r="X8272" i="3"/>
  <c r="Y8272" i="3" s="1"/>
  <c r="X8271" i="3"/>
  <c r="Y8271" i="3" s="1"/>
  <c r="X8270" i="3"/>
  <c r="Y8270" i="3" s="1"/>
  <c r="X8269" i="3"/>
  <c r="Y8269" i="3" s="1"/>
  <c r="X8268" i="3"/>
  <c r="Y8268" i="3" s="1"/>
  <c r="X8267" i="3"/>
  <c r="Y8267" i="3" s="1"/>
  <c r="X8266" i="3"/>
  <c r="Y8266" i="3" s="1"/>
  <c r="Y8265" i="3"/>
  <c r="X8265" i="3"/>
  <c r="X8264" i="3"/>
  <c r="Y8264" i="3" s="1"/>
  <c r="X8263" i="3"/>
  <c r="Y8263" i="3" s="1"/>
  <c r="X8262" i="3"/>
  <c r="Y8262" i="3" s="1"/>
  <c r="X8261" i="3"/>
  <c r="Y8261" i="3" s="1"/>
  <c r="X8260" i="3"/>
  <c r="Y8260" i="3" s="1"/>
  <c r="X8259" i="3"/>
  <c r="Y8259" i="3" s="1"/>
  <c r="X8258" i="3"/>
  <c r="Y8258" i="3" s="1"/>
  <c r="X8257" i="3"/>
  <c r="Y8257" i="3" s="1"/>
  <c r="X8256" i="3"/>
  <c r="Y8256" i="3" s="1"/>
  <c r="X8255" i="3"/>
  <c r="Y8255" i="3" s="1"/>
  <c r="Y8254" i="3"/>
  <c r="X8254" i="3"/>
  <c r="X8253" i="3"/>
  <c r="Y8253" i="3" s="1"/>
  <c r="X8252" i="3"/>
  <c r="Y8252" i="3" s="1"/>
  <c r="X8251" i="3"/>
  <c r="Y8251" i="3" s="1"/>
  <c r="X8250" i="3"/>
  <c r="Y8250" i="3" s="1"/>
  <c r="X8249" i="3"/>
  <c r="Y8249" i="3" s="1"/>
  <c r="X8248" i="3"/>
  <c r="Y8248" i="3" s="1"/>
  <c r="X8247" i="3"/>
  <c r="Y8247" i="3" s="1"/>
  <c r="X8246" i="3"/>
  <c r="Y8246" i="3" s="1"/>
  <c r="X8245" i="3"/>
  <c r="Y8245" i="3" s="1"/>
  <c r="X8244" i="3"/>
  <c r="Y8244" i="3" s="1"/>
  <c r="X8243" i="3"/>
  <c r="Y8243" i="3" s="1"/>
  <c r="X8242" i="3"/>
  <c r="Y8242" i="3" s="1"/>
  <c r="X8241" i="3"/>
  <c r="Y8241" i="3" s="1"/>
  <c r="X8240" i="3"/>
  <c r="Y8240" i="3" s="1"/>
  <c r="X8239" i="3"/>
  <c r="Y8239" i="3" s="1"/>
  <c r="X8238" i="3"/>
  <c r="Y8238" i="3" s="1"/>
  <c r="X8237" i="3"/>
  <c r="Y8237" i="3" s="1"/>
  <c r="X8236" i="3"/>
  <c r="Y8236" i="3" s="1"/>
  <c r="X8235" i="3"/>
  <c r="Y8235" i="3" s="1"/>
  <c r="X8234" i="3"/>
  <c r="Y8234" i="3" s="1"/>
  <c r="X8233" i="3"/>
  <c r="Y8233" i="3" s="1"/>
  <c r="X8232" i="3"/>
  <c r="Y8232" i="3" s="1"/>
  <c r="X8231" i="3"/>
  <c r="Y8231" i="3" s="1"/>
  <c r="X8230" i="3"/>
  <c r="Y8230" i="3" s="1"/>
  <c r="X8229" i="3"/>
  <c r="Y8229" i="3" s="1"/>
  <c r="X8228" i="3"/>
  <c r="Y8228" i="3" s="1"/>
  <c r="X8227" i="3"/>
  <c r="Y8227" i="3" s="1"/>
  <c r="X8226" i="3"/>
  <c r="Y8226" i="3" s="1"/>
  <c r="X8225" i="3"/>
  <c r="Y8225" i="3" s="1"/>
  <c r="X8224" i="3"/>
  <c r="Y8224" i="3" s="1"/>
  <c r="X8223" i="3"/>
  <c r="Y8223" i="3" s="1"/>
  <c r="X8222" i="3"/>
  <c r="Y8222" i="3" s="1"/>
  <c r="X8221" i="3"/>
  <c r="Y8221" i="3" s="1"/>
  <c r="X8220" i="3"/>
  <c r="Y8220" i="3" s="1"/>
  <c r="X8219" i="3"/>
  <c r="Y8219" i="3" s="1"/>
  <c r="X8218" i="3"/>
  <c r="Y8218" i="3" s="1"/>
  <c r="X8217" i="3"/>
  <c r="Y8217" i="3" s="1"/>
  <c r="X8216" i="3"/>
  <c r="Y8216" i="3" s="1"/>
  <c r="X8215" i="3"/>
  <c r="Y8215" i="3" s="1"/>
  <c r="X8214" i="3"/>
  <c r="Y8214" i="3" s="1"/>
  <c r="X8213" i="3"/>
  <c r="Y8213" i="3" s="1"/>
  <c r="X8212" i="3"/>
  <c r="Y8212" i="3" s="1"/>
  <c r="X8211" i="3"/>
  <c r="Y8211" i="3" s="1"/>
  <c r="X8210" i="3"/>
  <c r="Y8210" i="3" s="1"/>
  <c r="Y8209" i="3"/>
  <c r="X8209" i="3"/>
  <c r="X8208" i="3"/>
  <c r="Y8208" i="3" s="1"/>
  <c r="Y8207" i="3"/>
  <c r="X8207" i="3"/>
  <c r="X8206" i="3"/>
  <c r="Y8206" i="3" s="1"/>
  <c r="X8205" i="3"/>
  <c r="Y8205" i="3" s="1"/>
  <c r="X8204" i="3"/>
  <c r="Y8204" i="3" s="1"/>
  <c r="X8203" i="3"/>
  <c r="Y8203" i="3" s="1"/>
  <c r="X8202" i="3"/>
  <c r="Y8202" i="3" s="1"/>
  <c r="X8201" i="3"/>
  <c r="Y8201" i="3" s="1"/>
  <c r="X8200" i="3"/>
  <c r="Y8200" i="3" s="1"/>
  <c r="X8199" i="3"/>
  <c r="Y8199" i="3" s="1"/>
  <c r="X8198" i="3"/>
  <c r="Y8198" i="3" s="1"/>
  <c r="X8197" i="3"/>
  <c r="Y8197" i="3" s="1"/>
  <c r="X8196" i="3"/>
  <c r="Y8196" i="3" s="1"/>
  <c r="Y8195" i="3"/>
  <c r="X8195" i="3"/>
  <c r="X8194" i="3"/>
  <c r="Y8194" i="3" s="1"/>
  <c r="X8193" i="3"/>
  <c r="Y8193" i="3" s="1"/>
  <c r="X8192" i="3"/>
  <c r="Y8192" i="3" s="1"/>
  <c r="X8191" i="3"/>
  <c r="Y8191" i="3" s="1"/>
  <c r="X8190" i="3"/>
  <c r="Y8190" i="3" s="1"/>
  <c r="X8189" i="3"/>
  <c r="Y8189" i="3" s="1"/>
  <c r="X8188" i="3"/>
  <c r="Y8188" i="3" s="1"/>
  <c r="X8187" i="3"/>
  <c r="Y8187" i="3" s="1"/>
  <c r="X8186" i="3"/>
  <c r="Y8186" i="3" s="1"/>
  <c r="X8185" i="3"/>
  <c r="Y8185" i="3" s="1"/>
  <c r="X8184" i="3"/>
  <c r="Y8184" i="3" s="1"/>
  <c r="X8183" i="3"/>
  <c r="Y8183" i="3" s="1"/>
  <c r="X8182" i="3"/>
  <c r="Y8182" i="3" s="1"/>
  <c r="X8181" i="3"/>
  <c r="Y8181" i="3" s="1"/>
  <c r="X8180" i="3"/>
  <c r="Y8180" i="3" s="1"/>
  <c r="X8179" i="3"/>
  <c r="Y8179" i="3" s="1"/>
  <c r="X8178" i="3"/>
  <c r="Y8178" i="3" s="1"/>
  <c r="X8177" i="3"/>
  <c r="Y8177" i="3" s="1"/>
  <c r="X8176" i="3"/>
  <c r="Y8176" i="3" s="1"/>
  <c r="X8175" i="3"/>
  <c r="Y8175" i="3" s="1"/>
  <c r="X8174" i="3"/>
  <c r="Y8174" i="3" s="1"/>
  <c r="X8173" i="3"/>
  <c r="Y8173" i="3" s="1"/>
  <c r="Y8172" i="3"/>
  <c r="X8172" i="3"/>
  <c r="X8171" i="3"/>
  <c r="Y8171" i="3" s="1"/>
  <c r="X8170" i="3"/>
  <c r="Y8170" i="3" s="1"/>
  <c r="X8169" i="3"/>
  <c r="Y8169" i="3" s="1"/>
  <c r="X8168" i="3"/>
  <c r="Y8168" i="3" s="1"/>
  <c r="X8167" i="3"/>
  <c r="Y8167" i="3" s="1"/>
  <c r="X8166" i="3"/>
  <c r="Y8166" i="3" s="1"/>
  <c r="X8165" i="3"/>
  <c r="Y8165" i="3" s="1"/>
  <c r="X8164" i="3"/>
  <c r="Y8164" i="3" s="1"/>
  <c r="Y8163" i="3"/>
  <c r="X8163" i="3"/>
  <c r="X8162" i="3"/>
  <c r="Y8162" i="3" s="1"/>
  <c r="X8161" i="3"/>
  <c r="Y8161" i="3" s="1"/>
  <c r="X8160" i="3"/>
  <c r="Y8160" i="3" s="1"/>
  <c r="X8159" i="3"/>
  <c r="Y8159" i="3" s="1"/>
  <c r="X8158" i="3"/>
  <c r="Y8158" i="3" s="1"/>
  <c r="X8157" i="3"/>
  <c r="Y8157" i="3" s="1"/>
  <c r="X8156" i="3"/>
  <c r="Y8156" i="3" s="1"/>
  <c r="X8155" i="3"/>
  <c r="Y8155" i="3" s="1"/>
  <c r="X8154" i="3"/>
  <c r="Y8154" i="3" s="1"/>
  <c r="X8153" i="3"/>
  <c r="Y8153" i="3" s="1"/>
  <c r="X8152" i="3"/>
  <c r="Y8152" i="3" s="1"/>
  <c r="X8151" i="3"/>
  <c r="Y8151" i="3" s="1"/>
  <c r="X8150" i="3"/>
  <c r="Y8150" i="3" s="1"/>
  <c r="X8149" i="3"/>
  <c r="Y8149" i="3" s="1"/>
  <c r="X8148" i="3"/>
  <c r="Y8148" i="3" s="1"/>
  <c r="X8147" i="3"/>
  <c r="Y8147" i="3" s="1"/>
  <c r="X8146" i="3"/>
  <c r="Y8146" i="3" s="1"/>
  <c r="X8145" i="3"/>
  <c r="Y8145" i="3" s="1"/>
  <c r="X8144" i="3"/>
  <c r="Y8144" i="3" s="1"/>
  <c r="X8143" i="3"/>
  <c r="Y8143" i="3" s="1"/>
  <c r="X8142" i="3"/>
  <c r="Y8142" i="3" s="1"/>
  <c r="X8141" i="3"/>
  <c r="Y8141" i="3" s="1"/>
  <c r="X8140" i="3"/>
  <c r="Y8140" i="3" s="1"/>
  <c r="X8139" i="3"/>
  <c r="Y8139" i="3" s="1"/>
  <c r="X8138" i="3"/>
  <c r="Y8138" i="3" s="1"/>
  <c r="X8137" i="3"/>
  <c r="Y8137" i="3" s="1"/>
  <c r="X8136" i="3"/>
  <c r="Y8136" i="3" s="1"/>
  <c r="X8135" i="3"/>
  <c r="Y8135" i="3" s="1"/>
  <c r="X8134" i="3"/>
  <c r="Y8134" i="3" s="1"/>
  <c r="X8133" i="3"/>
  <c r="Y8133" i="3" s="1"/>
  <c r="X8132" i="3"/>
  <c r="Y8132" i="3" s="1"/>
  <c r="X8131" i="3"/>
  <c r="Y8131" i="3" s="1"/>
  <c r="X8130" i="3"/>
  <c r="Y8130" i="3" s="1"/>
  <c r="X8129" i="3"/>
  <c r="Y8129" i="3" s="1"/>
  <c r="X8128" i="3"/>
  <c r="Y8128" i="3" s="1"/>
  <c r="X8127" i="3"/>
  <c r="Y8127" i="3" s="1"/>
  <c r="X8126" i="3"/>
  <c r="Y8126" i="3" s="1"/>
  <c r="X8125" i="3"/>
  <c r="Y8125" i="3" s="1"/>
  <c r="X8124" i="3"/>
  <c r="Y8124" i="3" s="1"/>
  <c r="X8123" i="3"/>
  <c r="Y8123" i="3" s="1"/>
  <c r="X8122" i="3"/>
  <c r="Y8122" i="3" s="1"/>
  <c r="X8121" i="3"/>
  <c r="Y8121" i="3" s="1"/>
  <c r="X8120" i="3"/>
  <c r="Y8120" i="3" s="1"/>
  <c r="X8119" i="3"/>
  <c r="Y8119" i="3" s="1"/>
  <c r="X8118" i="3"/>
  <c r="Y8118" i="3" s="1"/>
  <c r="X8117" i="3"/>
  <c r="Y8117" i="3" s="1"/>
  <c r="X8116" i="3"/>
  <c r="Y8116" i="3" s="1"/>
  <c r="X8115" i="3"/>
  <c r="Y8115" i="3" s="1"/>
  <c r="X8114" i="3"/>
  <c r="Y8114" i="3" s="1"/>
  <c r="X8113" i="3"/>
  <c r="Y8113" i="3" s="1"/>
  <c r="X8112" i="3"/>
  <c r="Y8112" i="3" s="1"/>
  <c r="X8111" i="3"/>
  <c r="Y8111" i="3" s="1"/>
  <c r="X8110" i="3"/>
  <c r="Y8110" i="3" s="1"/>
  <c r="X8109" i="3"/>
  <c r="Y8109" i="3" s="1"/>
  <c r="X8108" i="3"/>
  <c r="Y8108" i="3" s="1"/>
  <c r="X8107" i="3"/>
  <c r="Y8107" i="3" s="1"/>
  <c r="X8106" i="3"/>
  <c r="Y8106" i="3" s="1"/>
  <c r="X8105" i="3"/>
  <c r="Y8105" i="3" s="1"/>
  <c r="X8104" i="3"/>
  <c r="Y8104" i="3" s="1"/>
  <c r="X8103" i="3"/>
  <c r="Y8103" i="3" s="1"/>
  <c r="X8102" i="3"/>
  <c r="Y8102" i="3" s="1"/>
  <c r="X8101" i="3"/>
  <c r="Y8101" i="3" s="1"/>
  <c r="X8100" i="3"/>
  <c r="Y8100" i="3" s="1"/>
  <c r="X8099" i="3"/>
  <c r="Y8099" i="3" s="1"/>
  <c r="X8098" i="3"/>
  <c r="Y8098" i="3" s="1"/>
  <c r="X8097" i="3"/>
  <c r="Y8097" i="3" s="1"/>
  <c r="X8096" i="3"/>
  <c r="Y8096" i="3" s="1"/>
  <c r="X8095" i="3"/>
  <c r="Y8095" i="3" s="1"/>
  <c r="X8094" i="3"/>
  <c r="Y8094" i="3" s="1"/>
  <c r="X8093" i="3"/>
  <c r="Y8093" i="3" s="1"/>
  <c r="X8092" i="3"/>
  <c r="Y8092" i="3" s="1"/>
  <c r="X8091" i="3"/>
  <c r="Y8091" i="3" s="1"/>
  <c r="X8090" i="3"/>
  <c r="Y8090" i="3" s="1"/>
  <c r="X8089" i="3"/>
  <c r="Y8089" i="3" s="1"/>
  <c r="X8088" i="3"/>
  <c r="Y8088" i="3" s="1"/>
  <c r="X8087" i="3"/>
  <c r="Y8087" i="3" s="1"/>
  <c r="X8086" i="3"/>
  <c r="Y8086" i="3" s="1"/>
  <c r="X8085" i="3"/>
  <c r="Y8085" i="3" s="1"/>
  <c r="X8084" i="3"/>
  <c r="Y8084" i="3" s="1"/>
  <c r="X8083" i="3"/>
  <c r="Y8083" i="3" s="1"/>
  <c r="X8082" i="3"/>
  <c r="Y8082" i="3" s="1"/>
  <c r="X8081" i="3"/>
  <c r="Y8081" i="3" s="1"/>
  <c r="X8080" i="3"/>
  <c r="Y8080" i="3" s="1"/>
  <c r="X8079" i="3"/>
  <c r="Y8079" i="3" s="1"/>
  <c r="X8078" i="3"/>
  <c r="Y8078" i="3" s="1"/>
  <c r="X8077" i="3"/>
  <c r="Y8077" i="3" s="1"/>
  <c r="X8076" i="3"/>
  <c r="Y8076" i="3" s="1"/>
  <c r="X8075" i="3"/>
  <c r="Y8075" i="3" s="1"/>
  <c r="X8074" i="3"/>
  <c r="Y8074" i="3" s="1"/>
  <c r="X8073" i="3"/>
  <c r="Y8073" i="3" s="1"/>
  <c r="X8072" i="3"/>
  <c r="Y8072" i="3" s="1"/>
  <c r="X8071" i="3"/>
  <c r="Y8071" i="3" s="1"/>
  <c r="X8070" i="3"/>
  <c r="Y8070" i="3" s="1"/>
  <c r="X8069" i="3"/>
  <c r="Y8069" i="3" s="1"/>
  <c r="X8068" i="3"/>
  <c r="Y8068" i="3" s="1"/>
  <c r="X8067" i="3"/>
  <c r="Y8067" i="3" s="1"/>
  <c r="X8066" i="3"/>
  <c r="Y8066" i="3" s="1"/>
  <c r="X8065" i="3"/>
  <c r="Y8065" i="3" s="1"/>
  <c r="Y8064" i="3"/>
  <c r="X8064" i="3"/>
  <c r="X8063" i="3"/>
  <c r="Y8063" i="3" s="1"/>
  <c r="X8062" i="3"/>
  <c r="Y8062" i="3" s="1"/>
  <c r="X8061" i="3"/>
  <c r="Y8061" i="3" s="1"/>
  <c r="X8060" i="3"/>
  <c r="Y8060" i="3" s="1"/>
  <c r="X8059" i="3"/>
  <c r="Y8059" i="3" s="1"/>
  <c r="X8058" i="3"/>
  <c r="Y8058" i="3" s="1"/>
  <c r="X8057" i="3"/>
  <c r="Y8057" i="3" s="1"/>
  <c r="X8056" i="3"/>
  <c r="Y8056" i="3" s="1"/>
  <c r="X8055" i="3"/>
  <c r="Y8055" i="3" s="1"/>
  <c r="X8054" i="3"/>
  <c r="Y8054" i="3" s="1"/>
  <c r="X8053" i="3"/>
  <c r="Y8053" i="3" s="1"/>
  <c r="X8052" i="3"/>
  <c r="Y8052" i="3" s="1"/>
  <c r="X8051" i="3"/>
  <c r="Y8051" i="3" s="1"/>
  <c r="X8050" i="3"/>
  <c r="Y8050" i="3" s="1"/>
  <c r="X8049" i="3"/>
  <c r="Y8049" i="3" s="1"/>
  <c r="X8048" i="3"/>
  <c r="Y8048" i="3" s="1"/>
  <c r="X8047" i="3"/>
  <c r="Y8047" i="3" s="1"/>
  <c r="X8046" i="3"/>
  <c r="Y8046" i="3" s="1"/>
  <c r="X8045" i="3"/>
  <c r="Y8045" i="3" s="1"/>
  <c r="X8044" i="3"/>
  <c r="Y8044" i="3" s="1"/>
  <c r="X8043" i="3"/>
  <c r="Y8043" i="3" s="1"/>
  <c r="X8042" i="3"/>
  <c r="Y8042" i="3" s="1"/>
  <c r="X8041" i="3"/>
  <c r="Y8041" i="3" s="1"/>
  <c r="X8040" i="3"/>
  <c r="Y8040" i="3" s="1"/>
  <c r="X8039" i="3"/>
  <c r="Y8039" i="3" s="1"/>
  <c r="X8038" i="3"/>
  <c r="Y8038" i="3" s="1"/>
  <c r="X8037" i="3"/>
  <c r="Y8037" i="3" s="1"/>
  <c r="X8036" i="3"/>
  <c r="Y8036" i="3" s="1"/>
  <c r="X8035" i="3"/>
  <c r="Y8035" i="3" s="1"/>
  <c r="X8034" i="3"/>
  <c r="Y8034" i="3" s="1"/>
  <c r="X8033" i="3"/>
  <c r="Y8033" i="3" s="1"/>
  <c r="X8032" i="3"/>
  <c r="Y8032" i="3" s="1"/>
  <c r="X8031" i="3"/>
  <c r="Y8031" i="3" s="1"/>
  <c r="X8030" i="3"/>
  <c r="Y8030" i="3" s="1"/>
  <c r="X8029" i="3"/>
  <c r="Y8029" i="3" s="1"/>
  <c r="X8028" i="3"/>
  <c r="Y8028" i="3" s="1"/>
  <c r="X8027" i="3"/>
  <c r="Y8027" i="3" s="1"/>
  <c r="X8026" i="3"/>
  <c r="Y8026" i="3" s="1"/>
  <c r="X8025" i="3"/>
  <c r="Y8025" i="3" s="1"/>
  <c r="X8024" i="3"/>
  <c r="Y8024" i="3" s="1"/>
  <c r="X8023" i="3"/>
  <c r="Y8023" i="3" s="1"/>
  <c r="X8022" i="3"/>
  <c r="Y8022" i="3" s="1"/>
  <c r="X8021" i="3"/>
  <c r="Y8021" i="3" s="1"/>
  <c r="X8020" i="3"/>
  <c r="Y8020" i="3" s="1"/>
  <c r="X8019" i="3"/>
  <c r="Y8019" i="3" s="1"/>
  <c r="X8018" i="3"/>
  <c r="Y8018" i="3" s="1"/>
  <c r="X8017" i="3"/>
  <c r="Y8017" i="3" s="1"/>
  <c r="X8016" i="3"/>
  <c r="Y8016" i="3" s="1"/>
  <c r="X8015" i="3"/>
  <c r="Y8015" i="3" s="1"/>
  <c r="X8014" i="3"/>
  <c r="Y8014" i="3" s="1"/>
  <c r="X8013" i="3"/>
  <c r="Y8013" i="3" s="1"/>
  <c r="X8012" i="3"/>
  <c r="Y8012" i="3" s="1"/>
  <c r="X8011" i="3"/>
  <c r="Y8011" i="3" s="1"/>
  <c r="X8010" i="3"/>
  <c r="Y8010" i="3" s="1"/>
  <c r="X8009" i="3"/>
  <c r="Y8009" i="3" s="1"/>
  <c r="X8008" i="3"/>
  <c r="Y8008" i="3" s="1"/>
  <c r="X8007" i="3"/>
  <c r="Y8007" i="3" s="1"/>
  <c r="X8006" i="3"/>
  <c r="Y8006" i="3" s="1"/>
  <c r="X8005" i="3"/>
  <c r="Y8005" i="3" s="1"/>
  <c r="X8004" i="3"/>
  <c r="Y8004" i="3" s="1"/>
  <c r="X8003" i="3"/>
  <c r="Y8003" i="3" s="1"/>
  <c r="X8002" i="3"/>
  <c r="Y8002" i="3" s="1"/>
  <c r="X8001" i="3"/>
  <c r="Y8001" i="3" s="1"/>
  <c r="X8000" i="3"/>
  <c r="Y8000" i="3" s="1"/>
  <c r="X7999" i="3"/>
  <c r="Y7999" i="3" s="1"/>
  <c r="X7998" i="3"/>
  <c r="Y7998" i="3" s="1"/>
  <c r="X7997" i="3"/>
  <c r="Y7997" i="3" s="1"/>
  <c r="X7996" i="3"/>
  <c r="Y7996" i="3" s="1"/>
  <c r="X7995" i="3"/>
  <c r="Y7995" i="3" s="1"/>
  <c r="X7994" i="3"/>
  <c r="Y7994" i="3" s="1"/>
  <c r="X7993" i="3"/>
  <c r="Y7993" i="3" s="1"/>
  <c r="X7992" i="3"/>
  <c r="Y7992" i="3" s="1"/>
  <c r="X7991" i="3"/>
  <c r="Y7991" i="3" s="1"/>
  <c r="X7990" i="3"/>
  <c r="Y7990" i="3" s="1"/>
  <c r="X7989" i="3"/>
  <c r="Y7989" i="3" s="1"/>
  <c r="X7988" i="3"/>
  <c r="Y7988" i="3" s="1"/>
  <c r="X7987" i="3"/>
  <c r="Y7987" i="3" s="1"/>
  <c r="X7986" i="3"/>
  <c r="Y7986" i="3" s="1"/>
  <c r="Y7985" i="3"/>
  <c r="X7985" i="3"/>
  <c r="X7984" i="3"/>
  <c r="Y7984" i="3" s="1"/>
  <c r="X7983" i="3"/>
  <c r="Y7983" i="3" s="1"/>
  <c r="X7982" i="3"/>
  <c r="Y7982" i="3" s="1"/>
  <c r="X7981" i="3"/>
  <c r="Y7981" i="3" s="1"/>
  <c r="X7980" i="3"/>
  <c r="Y7980" i="3" s="1"/>
  <c r="X7979" i="3"/>
  <c r="Y7979" i="3" s="1"/>
  <c r="X7978" i="3"/>
  <c r="Y7978" i="3" s="1"/>
  <c r="X7977" i="3"/>
  <c r="Y7977" i="3" s="1"/>
  <c r="X7976" i="3"/>
  <c r="Y7976" i="3" s="1"/>
  <c r="X7975" i="3"/>
  <c r="Y7975" i="3" s="1"/>
  <c r="X7974" i="3"/>
  <c r="Y7974" i="3" s="1"/>
  <c r="X7973" i="3"/>
  <c r="Y7973" i="3" s="1"/>
  <c r="X7972" i="3"/>
  <c r="Y7972" i="3" s="1"/>
  <c r="X7971" i="3"/>
  <c r="Y7971" i="3" s="1"/>
  <c r="X7970" i="3"/>
  <c r="Y7970" i="3" s="1"/>
  <c r="X7969" i="3"/>
  <c r="Y7969" i="3" s="1"/>
  <c r="X7968" i="3"/>
  <c r="Y7968" i="3" s="1"/>
  <c r="X7967" i="3"/>
  <c r="Y7967" i="3" s="1"/>
  <c r="X7966" i="3"/>
  <c r="Y7966" i="3" s="1"/>
  <c r="X7965" i="3"/>
  <c r="Y7965" i="3" s="1"/>
  <c r="X7964" i="3"/>
  <c r="Y7964" i="3" s="1"/>
  <c r="X7963" i="3"/>
  <c r="Y7963" i="3" s="1"/>
  <c r="X7962" i="3"/>
  <c r="Y7962" i="3" s="1"/>
  <c r="X7961" i="3"/>
  <c r="Y7961" i="3" s="1"/>
  <c r="X7960" i="3"/>
  <c r="Y7960" i="3" s="1"/>
  <c r="X7959" i="3"/>
  <c r="Y7959" i="3" s="1"/>
  <c r="X7958" i="3"/>
  <c r="Y7958" i="3" s="1"/>
  <c r="X7957" i="3"/>
  <c r="Y7957" i="3" s="1"/>
  <c r="X7956" i="3"/>
  <c r="Y7956" i="3" s="1"/>
  <c r="X7955" i="3"/>
  <c r="Y7955" i="3" s="1"/>
  <c r="X7954" i="3"/>
  <c r="Y7954" i="3" s="1"/>
  <c r="X7953" i="3"/>
  <c r="Y7953" i="3" s="1"/>
  <c r="X7952" i="3"/>
  <c r="Y7952" i="3" s="1"/>
  <c r="Y7951" i="3"/>
  <c r="X7951" i="3"/>
  <c r="X7950" i="3"/>
  <c r="Y7950" i="3" s="1"/>
  <c r="X7949" i="3"/>
  <c r="Y7949" i="3" s="1"/>
  <c r="X7948" i="3"/>
  <c r="Y7948" i="3" s="1"/>
  <c r="X7947" i="3"/>
  <c r="Y7947" i="3" s="1"/>
  <c r="X7946" i="3"/>
  <c r="Y7946" i="3" s="1"/>
  <c r="X7945" i="3"/>
  <c r="Y7945" i="3" s="1"/>
  <c r="X7944" i="3"/>
  <c r="Y7944" i="3" s="1"/>
  <c r="X7943" i="3"/>
  <c r="Y7943" i="3" s="1"/>
  <c r="X7942" i="3"/>
  <c r="Y7942" i="3" s="1"/>
  <c r="X7941" i="3"/>
  <c r="Y7941" i="3" s="1"/>
  <c r="X7940" i="3"/>
  <c r="Y7940" i="3" s="1"/>
  <c r="X7939" i="3"/>
  <c r="Y7939" i="3" s="1"/>
  <c r="X7938" i="3"/>
  <c r="Y7938" i="3" s="1"/>
  <c r="X7937" i="3"/>
  <c r="Y7937" i="3" s="1"/>
  <c r="X7936" i="3"/>
  <c r="Y7936" i="3" s="1"/>
  <c r="Y7935" i="3"/>
  <c r="X7935" i="3"/>
  <c r="X7934" i="3"/>
  <c r="Y7934" i="3" s="1"/>
  <c r="X7933" i="3"/>
  <c r="Y7933" i="3" s="1"/>
  <c r="X7932" i="3"/>
  <c r="Y7932" i="3" s="1"/>
  <c r="X7931" i="3"/>
  <c r="Y7931" i="3" s="1"/>
  <c r="X7930" i="3"/>
  <c r="Y7930" i="3" s="1"/>
  <c r="X7929" i="3"/>
  <c r="Y7929" i="3" s="1"/>
  <c r="X7928" i="3"/>
  <c r="Y7928" i="3" s="1"/>
  <c r="X7927" i="3"/>
  <c r="Y7927" i="3" s="1"/>
  <c r="X7926" i="3"/>
  <c r="Y7926" i="3" s="1"/>
  <c r="X7925" i="3"/>
  <c r="Y7925" i="3" s="1"/>
  <c r="X7924" i="3"/>
  <c r="Y7924" i="3" s="1"/>
  <c r="X7923" i="3"/>
  <c r="Y7923" i="3" s="1"/>
  <c r="X7922" i="3"/>
  <c r="Y7922" i="3" s="1"/>
  <c r="X7921" i="3"/>
  <c r="Y7921" i="3" s="1"/>
  <c r="X7920" i="3"/>
  <c r="Y7920" i="3" s="1"/>
  <c r="X7919" i="3"/>
  <c r="Y7919" i="3" s="1"/>
  <c r="X7918" i="3"/>
  <c r="Y7918" i="3" s="1"/>
  <c r="X7917" i="3"/>
  <c r="Y7917" i="3" s="1"/>
  <c r="X7916" i="3"/>
  <c r="Y7916" i="3" s="1"/>
  <c r="X7915" i="3"/>
  <c r="Y7915" i="3" s="1"/>
  <c r="X7914" i="3"/>
  <c r="Y7914" i="3" s="1"/>
  <c r="X7913" i="3"/>
  <c r="Y7913" i="3" s="1"/>
  <c r="X7912" i="3"/>
  <c r="Y7912" i="3" s="1"/>
  <c r="X7911" i="3"/>
  <c r="Y7911" i="3" s="1"/>
  <c r="X7910" i="3"/>
  <c r="Y7910" i="3" s="1"/>
  <c r="X7909" i="3"/>
  <c r="Y7909" i="3" s="1"/>
  <c r="X7908" i="3"/>
  <c r="Y7908" i="3" s="1"/>
  <c r="X7907" i="3"/>
  <c r="Y7907" i="3" s="1"/>
  <c r="X7906" i="3"/>
  <c r="Y7906" i="3" s="1"/>
  <c r="X7905" i="3"/>
  <c r="Y7905" i="3" s="1"/>
  <c r="X7904" i="3"/>
  <c r="Y7904" i="3" s="1"/>
  <c r="X7903" i="3"/>
  <c r="Y7903" i="3" s="1"/>
  <c r="X7902" i="3"/>
  <c r="Y7902" i="3" s="1"/>
  <c r="X7901" i="3"/>
  <c r="Y7901" i="3" s="1"/>
  <c r="X7900" i="3"/>
  <c r="Y7900" i="3" s="1"/>
  <c r="X7899" i="3"/>
  <c r="Y7899" i="3" s="1"/>
  <c r="X7898" i="3"/>
  <c r="Y7898" i="3" s="1"/>
  <c r="X7897" i="3"/>
  <c r="Y7897" i="3" s="1"/>
  <c r="X7896" i="3"/>
  <c r="Y7896" i="3" s="1"/>
  <c r="X7895" i="3"/>
  <c r="Y7895" i="3" s="1"/>
  <c r="X7894" i="3"/>
  <c r="Y7894" i="3" s="1"/>
  <c r="X7893" i="3"/>
  <c r="Y7893" i="3" s="1"/>
  <c r="X7892" i="3"/>
  <c r="Y7892" i="3" s="1"/>
  <c r="X7891" i="3"/>
  <c r="Y7891" i="3" s="1"/>
  <c r="X7890" i="3"/>
  <c r="Y7890" i="3" s="1"/>
  <c r="X7889" i="3"/>
  <c r="Y7889" i="3" s="1"/>
  <c r="X7888" i="3"/>
  <c r="Y7888" i="3" s="1"/>
  <c r="Y7887" i="3"/>
  <c r="X7887" i="3"/>
  <c r="X7886" i="3"/>
  <c r="Y7886" i="3" s="1"/>
  <c r="X7885" i="3"/>
  <c r="Y7885" i="3" s="1"/>
  <c r="X7884" i="3"/>
  <c r="Y7884" i="3" s="1"/>
  <c r="X7883" i="3"/>
  <c r="Y7883" i="3" s="1"/>
  <c r="Y7882" i="3"/>
  <c r="X7882" i="3"/>
  <c r="X7881" i="3"/>
  <c r="Y7881" i="3" s="1"/>
  <c r="X7880" i="3"/>
  <c r="Y7880" i="3" s="1"/>
  <c r="X7879" i="3"/>
  <c r="Y7879" i="3" s="1"/>
  <c r="X7878" i="3"/>
  <c r="Y7878" i="3" s="1"/>
  <c r="X7877" i="3"/>
  <c r="Y7877" i="3" s="1"/>
  <c r="X7876" i="3"/>
  <c r="Y7876" i="3" s="1"/>
  <c r="X7875" i="3"/>
  <c r="Y7875" i="3" s="1"/>
  <c r="X7874" i="3"/>
  <c r="Y7874" i="3" s="1"/>
  <c r="Y7873" i="3"/>
  <c r="X7873" i="3"/>
  <c r="X7872" i="3"/>
  <c r="Y7872" i="3" s="1"/>
  <c r="X7871" i="3"/>
  <c r="Y7871" i="3" s="1"/>
  <c r="X7870" i="3"/>
  <c r="Y7870" i="3" s="1"/>
  <c r="X7869" i="3"/>
  <c r="Y7869" i="3" s="1"/>
  <c r="X7868" i="3"/>
  <c r="Y7868" i="3" s="1"/>
  <c r="X7867" i="3"/>
  <c r="Y7867" i="3" s="1"/>
  <c r="X7866" i="3"/>
  <c r="Y7866" i="3" s="1"/>
  <c r="X7865" i="3"/>
  <c r="Y7865" i="3" s="1"/>
  <c r="X7864" i="3"/>
  <c r="Y7864" i="3" s="1"/>
  <c r="X7863" i="3"/>
  <c r="Y7863" i="3" s="1"/>
  <c r="X7862" i="3"/>
  <c r="Y7862" i="3" s="1"/>
  <c r="X7861" i="3"/>
  <c r="Y7861" i="3" s="1"/>
  <c r="X7860" i="3"/>
  <c r="Y7860" i="3" s="1"/>
  <c r="X7859" i="3"/>
  <c r="Y7859" i="3" s="1"/>
  <c r="X7858" i="3"/>
  <c r="Y7858" i="3" s="1"/>
  <c r="X7857" i="3"/>
  <c r="Y7857" i="3" s="1"/>
  <c r="X7856" i="3"/>
  <c r="Y7856" i="3" s="1"/>
  <c r="X7855" i="3"/>
  <c r="Y7855" i="3" s="1"/>
  <c r="X7854" i="3"/>
  <c r="Y7854" i="3" s="1"/>
  <c r="X7853" i="3"/>
  <c r="Y7853" i="3" s="1"/>
  <c r="X7852" i="3"/>
  <c r="Y7852" i="3" s="1"/>
  <c r="X7851" i="3"/>
  <c r="Y7851" i="3" s="1"/>
  <c r="X7850" i="3"/>
  <c r="Y7850" i="3" s="1"/>
  <c r="X7849" i="3"/>
  <c r="Y7849" i="3" s="1"/>
  <c r="X7848" i="3"/>
  <c r="Y7848" i="3" s="1"/>
  <c r="X7847" i="3"/>
  <c r="Y7847" i="3" s="1"/>
  <c r="X7846" i="3"/>
  <c r="Y7846" i="3" s="1"/>
  <c r="X7845" i="3"/>
  <c r="Y7845" i="3" s="1"/>
  <c r="X7844" i="3"/>
  <c r="Y7844" i="3" s="1"/>
  <c r="X7843" i="3"/>
  <c r="Y7843" i="3" s="1"/>
  <c r="Y7842" i="3"/>
  <c r="X7842" i="3"/>
  <c r="X7841" i="3"/>
  <c r="Y7841" i="3" s="1"/>
  <c r="X7840" i="3"/>
  <c r="Y7840" i="3" s="1"/>
  <c r="X7839" i="3"/>
  <c r="Y7839" i="3" s="1"/>
  <c r="X7838" i="3"/>
  <c r="Y7838" i="3" s="1"/>
  <c r="X7837" i="3"/>
  <c r="Y7837" i="3" s="1"/>
  <c r="X7836" i="3"/>
  <c r="Y7836" i="3" s="1"/>
  <c r="X7835" i="3"/>
  <c r="Y7835" i="3" s="1"/>
  <c r="X7834" i="3"/>
  <c r="Y7834" i="3" s="1"/>
  <c r="X7833" i="3"/>
  <c r="Y7833" i="3" s="1"/>
  <c r="X7832" i="3"/>
  <c r="Y7832" i="3" s="1"/>
  <c r="X7831" i="3"/>
  <c r="Y7831" i="3" s="1"/>
  <c r="Y7830" i="3"/>
  <c r="X7830" i="3"/>
  <c r="X7829" i="3"/>
  <c r="Y7829" i="3" s="1"/>
  <c r="X7828" i="3"/>
  <c r="Y7828" i="3" s="1"/>
  <c r="Y7827" i="3"/>
  <c r="X7827" i="3"/>
  <c r="X7826" i="3"/>
  <c r="Y7826" i="3" s="1"/>
  <c r="X7825" i="3"/>
  <c r="Y7825" i="3" s="1"/>
  <c r="X7824" i="3"/>
  <c r="Y7824" i="3" s="1"/>
  <c r="X7823" i="3"/>
  <c r="Y7823" i="3" s="1"/>
  <c r="X7822" i="3"/>
  <c r="Y7822" i="3" s="1"/>
  <c r="X7821" i="3"/>
  <c r="Y7821" i="3" s="1"/>
  <c r="X7820" i="3"/>
  <c r="Y7820" i="3" s="1"/>
  <c r="X7819" i="3"/>
  <c r="Y7819" i="3" s="1"/>
  <c r="X7818" i="3"/>
  <c r="Y7818" i="3" s="1"/>
  <c r="X7817" i="3"/>
  <c r="Y7817" i="3" s="1"/>
  <c r="X7816" i="3"/>
  <c r="Y7816" i="3" s="1"/>
  <c r="X7815" i="3"/>
  <c r="Y7815" i="3" s="1"/>
  <c r="X7814" i="3"/>
  <c r="Y7814" i="3" s="1"/>
  <c r="X7813" i="3"/>
  <c r="Y7813" i="3" s="1"/>
  <c r="X7812" i="3"/>
  <c r="Y7812" i="3" s="1"/>
  <c r="X7811" i="3"/>
  <c r="Y7811" i="3" s="1"/>
  <c r="X7810" i="3"/>
  <c r="Y7810" i="3" s="1"/>
  <c r="X7809" i="3"/>
  <c r="Y7809" i="3" s="1"/>
  <c r="X7808" i="3"/>
  <c r="Y7808" i="3" s="1"/>
  <c r="X7807" i="3"/>
  <c r="Y7807" i="3" s="1"/>
  <c r="X7806" i="3"/>
  <c r="Y7806" i="3" s="1"/>
  <c r="X7805" i="3"/>
  <c r="Y7805" i="3" s="1"/>
  <c r="X7804" i="3"/>
  <c r="Y7804" i="3" s="1"/>
  <c r="X7803" i="3"/>
  <c r="Y7803" i="3" s="1"/>
  <c r="X7802" i="3"/>
  <c r="Y7802" i="3" s="1"/>
  <c r="X7801" i="3"/>
  <c r="Y7801" i="3" s="1"/>
  <c r="X7800" i="3"/>
  <c r="Y7800" i="3" s="1"/>
  <c r="X7799" i="3"/>
  <c r="Y7799" i="3" s="1"/>
  <c r="X7798" i="3"/>
  <c r="Y7798" i="3" s="1"/>
  <c r="X7797" i="3"/>
  <c r="Y7797" i="3" s="1"/>
  <c r="X7796" i="3"/>
  <c r="Y7796" i="3" s="1"/>
  <c r="X7795" i="3"/>
  <c r="Y7795" i="3" s="1"/>
  <c r="X7794" i="3"/>
  <c r="Y7794" i="3" s="1"/>
  <c r="Y7793" i="3"/>
  <c r="X7793" i="3"/>
  <c r="Y7792" i="3"/>
  <c r="X7792" i="3"/>
  <c r="X7791" i="3"/>
  <c r="Y7791" i="3" s="1"/>
  <c r="X7790" i="3"/>
  <c r="Y7790" i="3" s="1"/>
  <c r="X7789" i="3"/>
  <c r="Y7789" i="3" s="1"/>
  <c r="X7788" i="3"/>
  <c r="Y7788" i="3" s="1"/>
  <c r="X7787" i="3"/>
  <c r="Y7787" i="3" s="1"/>
  <c r="X7786" i="3"/>
  <c r="Y7786" i="3" s="1"/>
  <c r="X7785" i="3"/>
  <c r="Y7785" i="3" s="1"/>
  <c r="X7784" i="3"/>
  <c r="Y7784" i="3" s="1"/>
  <c r="X7783" i="3"/>
  <c r="Y7783" i="3" s="1"/>
  <c r="X7782" i="3"/>
  <c r="Y7782" i="3" s="1"/>
  <c r="Y7781" i="3"/>
  <c r="X7781" i="3"/>
  <c r="X7780" i="3"/>
  <c r="Y7780" i="3" s="1"/>
  <c r="X7779" i="3"/>
  <c r="Y7779" i="3" s="1"/>
  <c r="X7778" i="3"/>
  <c r="Y7778" i="3" s="1"/>
  <c r="X7777" i="3"/>
  <c r="Y7777" i="3" s="1"/>
  <c r="Y7776" i="3"/>
  <c r="X7776" i="3"/>
  <c r="X7775" i="3"/>
  <c r="Y7775" i="3" s="1"/>
  <c r="X7774" i="3"/>
  <c r="Y7774" i="3" s="1"/>
  <c r="X7773" i="3"/>
  <c r="Y7773" i="3" s="1"/>
  <c r="X7772" i="3"/>
  <c r="Y7772" i="3" s="1"/>
  <c r="Y7771" i="3"/>
  <c r="X7771" i="3"/>
  <c r="X7770" i="3"/>
  <c r="Y7770" i="3" s="1"/>
  <c r="X7769" i="3"/>
  <c r="Y7769" i="3" s="1"/>
  <c r="X7768" i="3"/>
  <c r="Y7768" i="3" s="1"/>
  <c r="X7767" i="3"/>
  <c r="Y7767" i="3" s="1"/>
  <c r="Y7766" i="3"/>
  <c r="X7766" i="3"/>
  <c r="X7765" i="3"/>
  <c r="Y7765" i="3" s="1"/>
  <c r="X7764" i="3"/>
  <c r="Y7764" i="3" s="1"/>
  <c r="X7763" i="3"/>
  <c r="Y7763" i="3" s="1"/>
  <c r="X7762" i="3"/>
  <c r="Y7762" i="3" s="1"/>
  <c r="X7761" i="3"/>
  <c r="Y7761" i="3" s="1"/>
  <c r="X7760" i="3"/>
  <c r="Y7760" i="3" s="1"/>
  <c r="X7759" i="3"/>
  <c r="Y7759" i="3" s="1"/>
  <c r="X7758" i="3"/>
  <c r="Y7758" i="3" s="1"/>
  <c r="X7757" i="3"/>
  <c r="Y7757" i="3" s="1"/>
  <c r="X7756" i="3"/>
  <c r="Y7756" i="3" s="1"/>
  <c r="X7755" i="3"/>
  <c r="Y7755" i="3" s="1"/>
  <c r="X7754" i="3"/>
  <c r="Y7754" i="3" s="1"/>
  <c r="X7753" i="3"/>
  <c r="Y7753" i="3" s="1"/>
  <c r="X7752" i="3"/>
  <c r="Y7752" i="3" s="1"/>
  <c r="X7751" i="3"/>
  <c r="Y7751" i="3" s="1"/>
  <c r="X7750" i="3"/>
  <c r="Y7750" i="3" s="1"/>
  <c r="X7749" i="3"/>
  <c r="Y7749" i="3" s="1"/>
  <c r="X7748" i="3"/>
  <c r="Y7748" i="3" s="1"/>
  <c r="X7747" i="3"/>
  <c r="Y7747" i="3" s="1"/>
  <c r="X7746" i="3"/>
  <c r="Y7746" i="3" s="1"/>
  <c r="X7745" i="3"/>
  <c r="Y7745" i="3" s="1"/>
  <c r="X7744" i="3"/>
  <c r="Y7744" i="3" s="1"/>
  <c r="X7743" i="3"/>
  <c r="Y7743" i="3" s="1"/>
  <c r="X7742" i="3"/>
  <c r="Y7742" i="3" s="1"/>
  <c r="X7741" i="3"/>
  <c r="Y7741" i="3" s="1"/>
  <c r="X7740" i="3"/>
  <c r="Y7740" i="3" s="1"/>
  <c r="X7739" i="3"/>
  <c r="Y7739" i="3" s="1"/>
  <c r="X7738" i="3"/>
  <c r="Y7738" i="3" s="1"/>
  <c r="X7737" i="3"/>
  <c r="Y7737" i="3" s="1"/>
  <c r="X7736" i="3"/>
  <c r="Y7736" i="3" s="1"/>
  <c r="X7735" i="3"/>
  <c r="Y7735" i="3" s="1"/>
  <c r="X7734" i="3"/>
  <c r="Y7734" i="3" s="1"/>
  <c r="X7733" i="3"/>
  <c r="Y7733" i="3" s="1"/>
  <c r="X7732" i="3"/>
  <c r="Y7732" i="3" s="1"/>
  <c r="X7731" i="3"/>
  <c r="Y7731" i="3" s="1"/>
  <c r="X7730" i="3"/>
  <c r="Y7730" i="3" s="1"/>
  <c r="X7729" i="3"/>
  <c r="Y7729" i="3" s="1"/>
  <c r="X7728" i="3"/>
  <c r="Y7728" i="3" s="1"/>
  <c r="X7727" i="3"/>
  <c r="Y7727" i="3" s="1"/>
  <c r="X7726" i="3"/>
  <c r="Y7726" i="3" s="1"/>
  <c r="X7725" i="3"/>
  <c r="Y7725" i="3" s="1"/>
  <c r="X7724" i="3"/>
  <c r="Y7724" i="3" s="1"/>
  <c r="X7723" i="3"/>
  <c r="Y7723" i="3" s="1"/>
  <c r="X7722" i="3"/>
  <c r="Y7722" i="3" s="1"/>
  <c r="X7721" i="3"/>
  <c r="Y7721" i="3" s="1"/>
  <c r="X7720" i="3"/>
  <c r="Y7720" i="3" s="1"/>
  <c r="X7719" i="3"/>
  <c r="Y7719" i="3" s="1"/>
  <c r="X7718" i="3"/>
  <c r="Y7718" i="3" s="1"/>
  <c r="X7717" i="3"/>
  <c r="Y7717" i="3" s="1"/>
  <c r="X7716" i="3"/>
  <c r="Y7716" i="3" s="1"/>
  <c r="X7715" i="3"/>
  <c r="Y7715" i="3" s="1"/>
  <c r="X7714" i="3"/>
  <c r="Y7714" i="3" s="1"/>
  <c r="X7713" i="3"/>
  <c r="Y7713" i="3" s="1"/>
  <c r="X7712" i="3"/>
  <c r="Y7712" i="3" s="1"/>
  <c r="X7711" i="3"/>
  <c r="Y7711" i="3" s="1"/>
  <c r="X7710" i="3"/>
  <c r="Y7710" i="3" s="1"/>
  <c r="X7709" i="3"/>
  <c r="Y7709" i="3" s="1"/>
  <c r="X7708" i="3"/>
  <c r="Y7708" i="3" s="1"/>
  <c r="X7707" i="3"/>
  <c r="Y7707" i="3" s="1"/>
  <c r="X7706" i="3"/>
  <c r="Y7706" i="3" s="1"/>
  <c r="X7705" i="3"/>
  <c r="Y7705" i="3" s="1"/>
  <c r="X7704" i="3"/>
  <c r="Y7704" i="3" s="1"/>
  <c r="X7703" i="3"/>
  <c r="Y7703" i="3" s="1"/>
  <c r="X7702" i="3"/>
  <c r="Y7702" i="3" s="1"/>
  <c r="X7701" i="3"/>
  <c r="Y7701" i="3" s="1"/>
  <c r="X7700" i="3"/>
  <c r="Y7700" i="3" s="1"/>
  <c r="X7699" i="3"/>
  <c r="Y7699" i="3" s="1"/>
  <c r="X7698" i="3"/>
  <c r="Y7698" i="3" s="1"/>
  <c r="X7697" i="3"/>
  <c r="Y7697" i="3" s="1"/>
  <c r="X7696" i="3"/>
  <c r="Y7696" i="3" s="1"/>
  <c r="X7695" i="3"/>
  <c r="Y7695" i="3" s="1"/>
  <c r="X7694" i="3"/>
  <c r="Y7694" i="3" s="1"/>
  <c r="X7693" i="3"/>
  <c r="Y7693" i="3" s="1"/>
  <c r="X7692" i="3"/>
  <c r="Y7692" i="3" s="1"/>
  <c r="X7691" i="3"/>
  <c r="Y7691" i="3" s="1"/>
  <c r="X7690" i="3"/>
  <c r="Y7690" i="3" s="1"/>
  <c r="X7689" i="3"/>
  <c r="Y7689" i="3" s="1"/>
  <c r="X7688" i="3"/>
  <c r="Y7688" i="3" s="1"/>
  <c r="X7687" i="3"/>
  <c r="Y7687" i="3" s="1"/>
  <c r="X7686" i="3"/>
  <c r="Y7686" i="3" s="1"/>
  <c r="X7685" i="3"/>
  <c r="Y7685" i="3" s="1"/>
  <c r="X7684" i="3"/>
  <c r="Y7684" i="3" s="1"/>
  <c r="X7683" i="3"/>
  <c r="Y7683" i="3" s="1"/>
  <c r="X7682" i="3"/>
  <c r="Y7682" i="3" s="1"/>
  <c r="X7681" i="3"/>
  <c r="Y7681" i="3" s="1"/>
  <c r="X7680" i="3"/>
  <c r="Y7680" i="3" s="1"/>
  <c r="X7679" i="3"/>
  <c r="Y7679" i="3" s="1"/>
  <c r="X7678" i="3"/>
  <c r="Y7678" i="3" s="1"/>
  <c r="X7677" i="3"/>
  <c r="Y7677" i="3" s="1"/>
  <c r="X7676" i="3"/>
  <c r="Y7676" i="3" s="1"/>
  <c r="X7675" i="3"/>
  <c r="Y7675" i="3" s="1"/>
  <c r="X7674" i="3"/>
  <c r="Y7674" i="3" s="1"/>
  <c r="X7673" i="3"/>
  <c r="Y7673" i="3" s="1"/>
  <c r="X7672" i="3"/>
  <c r="Y7672" i="3" s="1"/>
  <c r="X7671" i="3"/>
  <c r="Y7671" i="3" s="1"/>
  <c r="X7670" i="3"/>
  <c r="Y7670" i="3" s="1"/>
  <c r="X7669" i="3"/>
  <c r="Y7669" i="3" s="1"/>
  <c r="X7668" i="3"/>
  <c r="Y7668" i="3" s="1"/>
  <c r="X7667" i="3"/>
  <c r="Y7667" i="3" s="1"/>
  <c r="X7666" i="3"/>
  <c r="Y7666" i="3" s="1"/>
  <c r="X7665" i="3"/>
  <c r="Y7665" i="3" s="1"/>
  <c r="X7664" i="3"/>
  <c r="Y7664" i="3" s="1"/>
  <c r="X7663" i="3"/>
  <c r="Y7663" i="3" s="1"/>
  <c r="X7662" i="3"/>
  <c r="Y7662" i="3" s="1"/>
  <c r="X7661" i="3"/>
  <c r="Y7661" i="3" s="1"/>
  <c r="X7660" i="3"/>
  <c r="Y7660" i="3" s="1"/>
  <c r="X7659" i="3"/>
  <c r="Y7659" i="3" s="1"/>
  <c r="X7658" i="3"/>
  <c r="Y7658" i="3" s="1"/>
  <c r="X7657" i="3"/>
  <c r="Y7657" i="3" s="1"/>
  <c r="X7656" i="3"/>
  <c r="Y7656" i="3" s="1"/>
  <c r="X7655" i="3"/>
  <c r="Y7655" i="3" s="1"/>
  <c r="X7654" i="3"/>
  <c r="Y7654" i="3" s="1"/>
  <c r="X7653" i="3"/>
  <c r="Y7653" i="3" s="1"/>
  <c r="X7652" i="3"/>
  <c r="Y7652" i="3" s="1"/>
  <c r="X7651" i="3"/>
  <c r="Y7651" i="3" s="1"/>
  <c r="X7650" i="3"/>
  <c r="Y7650" i="3" s="1"/>
  <c r="X7649" i="3"/>
  <c r="Y7649" i="3" s="1"/>
  <c r="X7648" i="3"/>
  <c r="Y7648" i="3" s="1"/>
  <c r="X7647" i="3"/>
  <c r="Y7647" i="3" s="1"/>
  <c r="X7646" i="3"/>
  <c r="Y7646" i="3" s="1"/>
  <c r="X7645" i="3"/>
  <c r="Y7645" i="3" s="1"/>
  <c r="X7644" i="3"/>
  <c r="Y7644" i="3" s="1"/>
  <c r="X7643" i="3"/>
  <c r="Y7643" i="3" s="1"/>
  <c r="X7642" i="3"/>
  <c r="Y7642" i="3" s="1"/>
  <c r="X7641" i="3"/>
  <c r="Y7641" i="3" s="1"/>
  <c r="X7640" i="3"/>
  <c r="Y7640" i="3" s="1"/>
  <c r="X7639" i="3"/>
  <c r="Y7639" i="3" s="1"/>
  <c r="X7638" i="3"/>
  <c r="Y7638" i="3" s="1"/>
  <c r="X7637" i="3"/>
  <c r="Y7637" i="3" s="1"/>
  <c r="X7636" i="3"/>
  <c r="Y7636" i="3" s="1"/>
  <c r="X7635" i="3"/>
  <c r="Y7635" i="3" s="1"/>
  <c r="X7634" i="3"/>
  <c r="Y7634" i="3" s="1"/>
  <c r="X7633" i="3"/>
  <c r="Y7633" i="3" s="1"/>
  <c r="X7632" i="3"/>
  <c r="Y7632" i="3" s="1"/>
  <c r="Y7631" i="3"/>
  <c r="X7631" i="3"/>
  <c r="Y7630" i="3"/>
  <c r="X7630" i="3"/>
  <c r="X7629" i="3"/>
  <c r="Y7629" i="3" s="1"/>
  <c r="X7628" i="3"/>
  <c r="Y7628" i="3" s="1"/>
  <c r="X7627" i="3"/>
  <c r="Y7627" i="3" s="1"/>
  <c r="X7626" i="3"/>
  <c r="Y7626" i="3" s="1"/>
  <c r="X7625" i="3"/>
  <c r="Y7625" i="3" s="1"/>
  <c r="X7624" i="3"/>
  <c r="Y7624" i="3" s="1"/>
  <c r="X7623" i="3"/>
  <c r="Y7623" i="3" s="1"/>
  <c r="X7622" i="3"/>
  <c r="Y7622" i="3" s="1"/>
  <c r="X7621" i="3"/>
  <c r="Y7621" i="3" s="1"/>
  <c r="X7620" i="3"/>
  <c r="Y7620" i="3" s="1"/>
  <c r="X7619" i="3"/>
  <c r="Y7619" i="3" s="1"/>
  <c r="X7618" i="3"/>
  <c r="Y7618" i="3" s="1"/>
  <c r="X7617" i="3"/>
  <c r="Y7617" i="3" s="1"/>
  <c r="X7616" i="3"/>
  <c r="Y7616" i="3" s="1"/>
  <c r="X7615" i="3"/>
  <c r="Y7615" i="3" s="1"/>
  <c r="X7614" i="3"/>
  <c r="Y7614" i="3" s="1"/>
  <c r="X7613" i="3"/>
  <c r="Y7613" i="3" s="1"/>
  <c r="X7612" i="3"/>
  <c r="Y7612" i="3" s="1"/>
  <c r="X7611" i="3"/>
  <c r="Y7611" i="3" s="1"/>
  <c r="X7610" i="3"/>
  <c r="Y7610" i="3" s="1"/>
  <c r="X7609" i="3"/>
  <c r="Y7609" i="3" s="1"/>
  <c r="X7608" i="3"/>
  <c r="Y7608" i="3" s="1"/>
  <c r="X7607" i="3"/>
  <c r="Y7607" i="3" s="1"/>
  <c r="X7606" i="3"/>
  <c r="Y7606" i="3" s="1"/>
  <c r="X7605" i="3"/>
  <c r="Y7605" i="3" s="1"/>
  <c r="X7604" i="3"/>
  <c r="Y7604" i="3" s="1"/>
  <c r="X7603" i="3"/>
  <c r="Y7603" i="3" s="1"/>
  <c r="X7602" i="3"/>
  <c r="Y7602" i="3" s="1"/>
  <c r="X7601" i="3"/>
  <c r="Y7601" i="3" s="1"/>
  <c r="X7600" i="3"/>
  <c r="Y7600" i="3" s="1"/>
  <c r="X7599" i="3"/>
  <c r="Y7599" i="3" s="1"/>
  <c r="X7598" i="3"/>
  <c r="Y7598" i="3" s="1"/>
  <c r="X7597" i="3"/>
  <c r="Y7597" i="3" s="1"/>
  <c r="X7596" i="3"/>
  <c r="Y7596" i="3" s="1"/>
  <c r="X7595" i="3"/>
  <c r="Y7595" i="3" s="1"/>
  <c r="X7594" i="3"/>
  <c r="Y7594" i="3" s="1"/>
  <c r="X7593" i="3"/>
  <c r="Y7593" i="3" s="1"/>
  <c r="X7592" i="3"/>
  <c r="Y7592" i="3" s="1"/>
  <c r="X7591" i="3"/>
  <c r="Y7591" i="3" s="1"/>
  <c r="Y7590" i="3"/>
  <c r="X7590" i="3"/>
  <c r="X7589" i="3"/>
  <c r="Y7589" i="3" s="1"/>
  <c r="X7588" i="3"/>
  <c r="Y7588" i="3" s="1"/>
  <c r="X7587" i="3"/>
  <c r="Y7587" i="3" s="1"/>
  <c r="X7586" i="3"/>
  <c r="Y7586" i="3" s="1"/>
  <c r="X7585" i="3"/>
  <c r="Y7585" i="3" s="1"/>
  <c r="X7584" i="3"/>
  <c r="Y7584" i="3" s="1"/>
  <c r="X7583" i="3"/>
  <c r="Y7583" i="3" s="1"/>
  <c r="X7582" i="3"/>
  <c r="Y7582" i="3" s="1"/>
  <c r="X7581" i="3"/>
  <c r="Y7581" i="3" s="1"/>
  <c r="X7580" i="3"/>
  <c r="Y7580" i="3" s="1"/>
  <c r="X7579" i="3"/>
  <c r="Y7579" i="3" s="1"/>
  <c r="X7578" i="3"/>
  <c r="Y7578" i="3" s="1"/>
  <c r="X7577" i="3"/>
  <c r="Y7577" i="3" s="1"/>
  <c r="X7576" i="3"/>
  <c r="Y7576" i="3" s="1"/>
  <c r="X7575" i="3"/>
  <c r="Y7575" i="3" s="1"/>
  <c r="X7574" i="3"/>
  <c r="Y7574" i="3" s="1"/>
  <c r="X7573" i="3"/>
  <c r="Y7573" i="3" s="1"/>
  <c r="X7572" i="3"/>
  <c r="Y7572" i="3" s="1"/>
  <c r="X7571" i="3"/>
  <c r="Y7571" i="3" s="1"/>
  <c r="X7570" i="3"/>
  <c r="Y7570" i="3" s="1"/>
  <c r="X7569" i="3"/>
  <c r="Y7569" i="3" s="1"/>
  <c r="X7568" i="3"/>
  <c r="Y7568" i="3" s="1"/>
  <c r="X7567" i="3"/>
  <c r="Y7567" i="3" s="1"/>
  <c r="X7566" i="3"/>
  <c r="Y7566" i="3" s="1"/>
  <c r="X7565" i="3"/>
  <c r="Y7565" i="3" s="1"/>
  <c r="X7564" i="3"/>
  <c r="Y7564" i="3" s="1"/>
  <c r="X7563" i="3"/>
  <c r="Y7563" i="3" s="1"/>
  <c r="X7562" i="3"/>
  <c r="Y7562" i="3" s="1"/>
  <c r="X7561" i="3"/>
  <c r="Y7561" i="3" s="1"/>
  <c r="X7560" i="3"/>
  <c r="Y7560" i="3" s="1"/>
  <c r="X7559" i="3"/>
  <c r="Y7559" i="3" s="1"/>
  <c r="X7558" i="3"/>
  <c r="Y7558" i="3" s="1"/>
  <c r="X7557" i="3"/>
  <c r="Y7557" i="3" s="1"/>
  <c r="X7556" i="3"/>
  <c r="Y7556" i="3" s="1"/>
  <c r="X7555" i="3"/>
  <c r="Y7555" i="3" s="1"/>
  <c r="X7554" i="3"/>
  <c r="Y7554" i="3" s="1"/>
  <c r="X7553" i="3"/>
  <c r="Y7553" i="3" s="1"/>
  <c r="X7552" i="3"/>
  <c r="Y7552" i="3" s="1"/>
  <c r="X7551" i="3"/>
  <c r="Y7551" i="3" s="1"/>
  <c r="X7550" i="3"/>
  <c r="Y7550" i="3" s="1"/>
  <c r="X7549" i="3"/>
  <c r="Y7549" i="3" s="1"/>
  <c r="X7548" i="3"/>
  <c r="Y7548" i="3" s="1"/>
  <c r="X7547" i="3"/>
  <c r="Y7547" i="3" s="1"/>
  <c r="X7546" i="3"/>
  <c r="Y7546" i="3" s="1"/>
  <c r="X7545" i="3"/>
  <c r="Y7545" i="3" s="1"/>
  <c r="X7544" i="3"/>
  <c r="Y7544" i="3" s="1"/>
  <c r="X7543" i="3"/>
  <c r="Y7543" i="3" s="1"/>
  <c r="X7542" i="3"/>
  <c r="Y7542" i="3" s="1"/>
  <c r="X7541" i="3"/>
  <c r="Y7541" i="3" s="1"/>
  <c r="X7540" i="3"/>
  <c r="Y7540" i="3" s="1"/>
  <c r="X7539" i="3"/>
  <c r="Y7539" i="3" s="1"/>
  <c r="X7538" i="3"/>
  <c r="Y7538" i="3" s="1"/>
  <c r="X7537" i="3"/>
  <c r="Y7537" i="3" s="1"/>
  <c r="X7536" i="3"/>
  <c r="Y7536" i="3" s="1"/>
  <c r="X7535" i="3"/>
  <c r="Y7535" i="3" s="1"/>
  <c r="X7534" i="3"/>
  <c r="Y7534" i="3" s="1"/>
  <c r="X7533" i="3"/>
  <c r="Y7533" i="3" s="1"/>
  <c r="X7532" i="3"/>
  <c r="Y7532" i="3" s="1"/>
  <c r="X7531" i="3"/>
  <c r="Y7531" i="3" s="1"/>
  <c r="X7530" i="3"/>
  <c r="Y7530" i="3" s="1"/>
  <c r="X7529" i="3"/>
  <c r="Y7529" i="3" s="1"/>
  <c r="X7528" i="3"/>
  <c r="Y7528" i="3" s="1"/>
  <c r="X7527" i="3"/>
  <c r="Y7527" i="3" s="1"/>
  <c r="X7526" i="3"/>
  <c r="Y7526" i="3" s="1"/>
  <c r="X7525" i="3"/>
  <c r="Y7525" i="3" s="1"/>
  <c r="X7524" i="3"/>
  <c r="Y7524" i="3" s="1"/>
  <c r="X7523" i="3"/>
  <c r="Y7523" i="3" s="1"/>
  <c r="X7522" i="3"/>
  <c r="Y7522" i="3" s="1"/>
  <c r="X7521" i="3"/>
  <c r="Y7521" i="3" s="1"/>
  <c r="X7520" i="3"/>
  <c r="Y7520" i="3" s="1"/>
  <c r="X7519" i="3"/>
  <c r="Y7519" i="3" s="1"/>
  <c r="X7518" i="3"/>
  <c r="Y7518" i="3" s="1"/>
  <c r="X7517" i="3"/>
  <c r="Y7517" i="3" s="1"/>
  <c r="X7516" i="3"/>
  <c r="Y7516" i="3" s="1"/>
  <c r="X7515" i="3"/>
  <c r="Y7515" i="3" s="1"/>
  <c r="X7514" i="3"/>
  <c r="Y7514" i="3" s="1"/>
  <c r="X7513" i="3"/>
  <c r="Y7513" i="3" s="1"/>
  <c r="X7512" i="3"/>
  <c r="Y7512" i="3" s="1"/>
  <c r="X7511" i="3"/>
  <c r="Y7511" i="3" s="1"/>
  <c r="X7510" i="3"/>
  <c r="Y7510" i="3" s="1"/>
  <c r="X7509" i="3"/>
  <c r="Y7509" i="3" s="1"/>
  <c r="X7508" i="3"/>
  <c r="Y7508" i="3" s="1"/>
  <c r="X7507" i="3"/>
  <c r="Y7507" i="3" s="1"/>
  <c r="X7506" i="3"/>
  <c r="Y7506" i="3" s="1"/>
  <c r="X7505" i="3"/>
  <c r="Y7505" i="3" s="1"/>
  <c r="X7504" i="3"/>
  <c r="Y7504" i="3" s="1"/>
  <c r="X7503" i="3"/>
  <c r="Y7503" i="3" s="1"/>
  <c r="X7502" i="3"/>
  <c r="Y7502" i="3" s="1"/>
  <c r="X7501" i="3"/>
  <c r="Y7501" i="3" s="1"/>
  <c r="X7500" i="3"/>
  <c r="Y7500" i="3" s="1"/>
  <c r="X7499" i="3"/>
  <c r="Y7499" i="3" s="1"/>
  <c r="X7498" i="3"/>
  <c r="Y7498" i="3" s="1"/>
  <c r="X7497" i="3"/>
  <c r="Y7497" i="3" s="1"/>
  <c r="X7496" i="3"/>
  <c r="Y7496" i="3" s="1"/>
  <c r="X7495" i="3"/>
  <c r="Y7495" i="3" s="1"/>
  <c r="X7494" i="3"/>
  <c r="Y7494" i="3" s="1"/>
  <c r="X7493" i="3"/>
  <c r="Y7493" i="3" s="1"/>
  <c r="X7492" i="3"/>
  <c r="Y7492" i="3" s="1"/>
  <c r="X7491" i="3"/>
  <c r="Y7491" i="3" s="1"/>
  <c r="X7490" i="3"/>
  <c r="Y7490" i="3" s="1"/>
  <c r="X7489" i="3"/>
  <c r="Y7489" i="3" s="1"/>
  <c r="X7488" i="3"/>
  <c r="Y7488" i="3" s="1"/>
  <c r="X7487" i="3"/>
  <c r="Y7487" i="3" s="1"/>
  <c r="X7486" i="3"/>
  <c r="Y7486" i="3" s="1"/>
  <c r="X7485" i="3"/>
  <c r="Y7485" i="3" s="1"/>
  <c r="X7484" i="3"/>
  <c r="Y7484" i="3" s="1"/>
  <c r="X7483" i="3"/>
  <c r="Y7483" i="3" s="1"/>
  <c r="X7482" i="3"/>
  <c r="Y7482" i="3" s="1"/>
  <c r="X7481" i="3"/>
  <c r="Y7481" i="3" s="1"/>
  <c r="X7480" i="3"/>
  <c r="Y7480" i="3" s="1"/>
  <c r="X7479" i="3"/>
  <c r="Y7479" i="3" s="1"/>
  <c r="X7478" i="3"/>
  <c r="Y7478" i="3" s="1"/>
  <c r="X7477" i="3"/>
  <c r="Y7477" i="3" s="1"/>
  <c r="X7476" i="3"/>
  <c r="Y7476" i="3" s="1"/>
  <c r="X7475" i="3"/>
  <c r="Y7475" i="3" s="1"/>
  <c r="X7474" i="3"/>
  <c r="Y7474" i="3" s="1"/>
  <c r="X7473" i="3"/>
  <c r="Y7473" i="3" s="1"/>
  <c r="X7472" i="3"/>
  <c r="Y7472" i="3" s="1"/>
  <c r="X7471" i="3"/>
  <c r="Y7471" i="3" s="1"/>
  <c r="X7470" i="3"/>
  <c r="Y7470" i="3" s="1"/>
  <c r="X7469" i="3"/>
  <c r="Y7469" i="3" s="1"/>
  <c r="X7468" i="3"/>
  <c r="Y7468" i="3" s="1"/>
  <c r="X7467" i="3"/>
  <c r="Y7467" i="3" s="1"/>
  <c r="X7466" i="3"/>
  <c r="Y7466" i="3" s="1"/>
  <c r="X7465" i="3"/>
  <c r="Y7465" i="3" s="1"/>
  <c r="X7464" i="3"/>
  <c r="Y7464" i="3" s="1"/>
  <c r="X7463" i="3"/>
  <c r="Y7463" i="3" s="1"/>
  <c r="Y7462" i="3"/>
  <c r="X7462" i="3"/>
  <c r="X7461" i="3"/>
  <c r="Y7461" i="3" s="1"/>
  <c r="X7460" i="3"/>
  <c r="Y7460" i="3" s="1"/>
  <c r="X7459" i="3"/>
  <c r="Y7459" i="3" s="1"/>
  <c r="X7458" i="3"/>
  <c r="Y7458" i="3" s="1"/>
  <c r="X7457" i="3"/>
  <c r="Y7457" i="3" s="1"/>
  <c r="Y7456" i="3"/>
  <c r="X7456" i="3"/>
  <c r="X7455" i="3"/>
  <c r="Y7455" i="3" s="1"/>
  <c r="X7454" i="3"/>
  <c r="Y7454" i="3" s="1"/>
  <c r="X7453" i="3"/>
  <c r="Y7453" i="3" s="1"/>
  <c r="X7452" i="3"/>
  <c r="Y7452" i="3" s="1"/>
  <c r="X7451" i="3"/>
  <c r="Y7451" i="3" s="1"/>
  <c r="X7450" i="3"/>
  <c r="Y7450" i="3" s="1"/>
  <c r="X7449" i="3"/>
  <c r="Y7449" i="3" s="1"/>
  <c r="X7448" i="3"/>
  <c r="Y7448" i="3" s="1"/>
  <c r="X7447" i="3"/>
  <c r="Y7447" i="3" s="1"/>
  <c r="X7446" i="3"/>
  <c r="Y7446" i="3" s="1"/>
  <c r="X7445" i="3"/>
  <c r="Y7445" i="3" s="1"/>
  <c r="X7444" i="3"/>
  <c r="Y7444" i="3" s="1"/>
  <c r="X7443" i="3"/>
  <c r="Y7443" i="3" s="1"/>
  <c r="X7442" i="3"/>
  <c r="Y7442" i="3" s="1"/>
  <c r="X7441" i="3"/>
  <c r="Y7441" i="3" s="1"/>
  <c r="X7440" i="3"/>
  <c r="Y7440" i="3" s="1"/>
  <c r="X7439" i="3"/>
  <c r="Y7439" i="3" s="1"/>
  <c r="X7438" i="3"/>
  <c r="Y7438" i="3" s="1"/>
  <c r="X7437" i="3"/>
  <c r="Y7437" i="3" s="1"/>
  <c r="X7436" i="3"/>
  <c r="Y7436" i="3" s="1"/>
  <c r="X7435" i="3"/>
  <c r="Y7435" i="3" s="1"/>
  <c r="X7434" i="3"/>
  <c r="Y7434" i="3" s="1"/>
  <c r="X7433" i="3"/>
  <c r="Y7433" i="3" s="1"/>
  <c r="X7432" i="3"/>
  <c r="Y7432" i="3" s="1"/>
  <c r="X7431" i="3"/>
  <c r="Y7431" i="3" s="1"/>
  <c r="X7430" i="3"/>
  <c r="Y7430" i="3" s="1"/>
  <c r="X7429" i="3"/>
  <c r="Y7429" i="3" s="1"/>
  <c r="X7428" i="3"/>
  <c r="Y7428" i="3" s="1"/>
  <c r="X7427" i="3"/>
  <c r="Y7427" i="3" s="1"/>
  <c r="X7426" i="3"/>
  <c r="Y7426" i="3" s="1"/>
  <c r="X7425" i="3"/>
  <c r="Y7425" i="3" s="1"/>
  <c r="X7424" i="3"/>
  <c r="Y7424" i="3" s="1"/>
  <c r="X7423" i="3"/>
  <c r="Y7423" i="3" s="1"/>
  <c r="X7422" i="3"/>
  <c r="Y7422" i="3" s="1"/>
  <c r="X7421" i="3"/>
  <c r="Y7421" i="3" s="1"/>
  <c r="X7420" i="3"/>
  <c r="Y7420" i="3" s="1"/>
  <c r="X7419" i="3"/>
  <c r="Y7419" i="3" s="1"/>
  <c r="X7418" i="3"/>
  <c r="Y7418" i="3" s="1"/>
  <c r="X7417" i="3"/>
  <c r="Y7417" i="3" s="1"/>
  <c r="X7416" i="3"/>
  <c r="Y7416" i="3" s="1"/>
  <c r="Y7415" i="3"/>
  <c r="X7415" i="3"/>
  <c r="X7414" i="3"/>
  <c r="Y7414" i="3" s="1"/>
  <c r="X7413" i="3"/>
  <c r="Y7413" i="3" s="1"/>
  <c r="X7412" i="3"/>
  <c r="Y7412" i="3" s="1"/>
  <c r="X7411" i="3"/>
  <c r="Y7411" i="3" s="1"/>
  <c r="X7410" i="3"/>
  <c r="Y7410" i="3" s="1"/>
  <c r="X7409" i="3"/>
  <c r="Y7409" i="3" s="1"/>
  <c r="Y7408" i="3"/>
  <c r="X7408" i="3"/>
  <c r="Y7407" i="3"/>
  <c r="X7407" i="3"/>
  <c r="X7406" i="3"/>
  <c r="Y7406" i="3" s="1"/>
  <c r="X7405" i="3"/>
  <c r="Y7405" i="3" s="1"/>
  <c r="X7404" i="3"/>
  <c r="Y7404" i="3" s="1"/>
  <c r="X7403" i="3"/>
  <c r="Y7403" i="3" s="1"/>
  <c r="X7402" i="3"/>
  <c r="Y7402" i="3" s="1"/>
  <c r="X7401" i="3"/>
  <c r="Y7401" i="3" s="1"/>
  <c r="X7400" i="3"/>
  <c r="Y7400" i="3" s="1"/>
  <c r="X7399" i="3"/>
  <c r="Y7399" i="3" s="1"/>
  <c r="X7398" i="3"/>
  <c r="Y7398" i="3" s="1"/>
  <c r="X7397" i="3"/>
  <c r="Y7397" i="3" s="1"/>
  <c r="X7396" i="3"/>
  <c r="Y7396" i="3" s="1"/>
  <c r="X7395" i="3"/>
  <c r="Y7395" i="3" s="1"/>
  <c r="X7394" i="3"/>
  <c r="Y7394" i="3" s="1"/>
  <c r="X7393" i="3"/>
  <c r="Y7393" i="3" s="1"/>
  <c r="X7392" i="3"/>
  <c r="Y7392" i="3" s="1"/>
  <c r="X7391" i="3"/>
  <c r="Y7391" i="3" s="1"/>
  <c r="X7390" i="3"/>
  <c r="Y7390" i="3" s="1"/>
  <c r="X7389" i="3"/>
  <c r="Y7389" i="3" s="1"/>
  <c r="X7388" i="3"/>
  <c r="Y7388" i="3" s="1"/>
  <c r="X7387" i="3"/>
  <c r="Y7387" i="3" s="1"/>
  <c r="X7386" i="3"/>
  <c r="Y7386" i="3" s="1"/>
  <c r="X7385" i="3"/>
  <c r="Y7385" i="3" s="1"/>
  <c r="X7384" i="3"/>
  <c r="Y7384" i="3" s="1"/>
  <c r="X7383" i="3"/>
  <c r="Y7383" i="3" s="1"/>
  <c r="X7382" i="3"/>
  <c r="Y7382" i="3" s="1"/>
  <c r="X7381" i="3"/>
  <c r="Y7381" i="3" s="1"/>
  <c r="X7380" i="3"/>
  <c r="Y7380" i="3" s="1"/>
  <c r="X7379" i="3"/>
  <c r="Y7379" i="3" s="1"/>
  <c r="X7378" i="3"/>
  <c r="Y7378" i="3" s="1"/>
  <c r="X7377" i="3"/>
  <c r="Y7377" i="3" s="1"/>
  <c r="X7376" i="3"/>
  <c r="Y7376" i="3" s="1"/>
  <c r="X7375" i="3"/>
  <c r="Y7375" i="3" s="1"/>
  <c r="X7374" i="3"/>
  <c r="Y7374" i="3" s="1"/>
  <c r="X7373" i="3"/>
  <c r="Y7373" i="3" s="1"/>
  <c r="X7372" i="3"/>
  <c r="Y7372" i="3" s="1"/>
  <c r="X7371" i="3"/>
  <c r="Y7371" i="3" s="1"/>
  <c r="X7370" i="3"/>
  <c r="Y7370" i="3" s="1"/>
  <c r="X7369" i="3"/>
  <c r="Y7369" i="3" s="1"/>
  <c r="X7368" i="3"/>
  <c r="Y7368" i="3" s="1"/>
  <c r="X7367" i="3"/>
  <c r="Y7367" i="3" s="1"/>
  <c r="X7366" i="3"/>
  <c r="Y7366" i="3" s="1"/>
  <c r="X7365" i="3"/>
  <c r="Y7365" i="3" s="1"/>
  <c r="X7364" i="3"/>
  <c r="Y7364" i="3" s="1"/>
  <c r="X7363" i="3"/>
  <c r="Y7363" i="3" s="1"/>
  <c r="X7362" i="3"/>
  <c r="Y7362" i="3" s="1"/>
  <c r="X7361" i="3"/>
  <c r="Y7361" i="3" s="1"/>
  <c r="Y7360" i="3"/>
  <c r="X7360" i="3"/>
  <c r="X7359" i="3"/>
  <c r="Y7359" i="3" s="1"/>
  <c r="X7358" i="3"/>
  <c r="Y7358" i="3" s="1"/>
  <c r="X7357" i="3"/>
  <c r="Y7357" i="3" s="1"/>
  <c r="X7356" i="3"/>
  <c r="Y7356" i="3" s="1"/>
  <c r="X7355" i="3"/>
  <c r="Y7355" i="3" s="1"/>
  <c r="X7354" i="3"/>
  <c r="Y7354" i="3" s="1"/>
  <c r="X7353" i="3"/>
  <c r="Y7353" i="3" s="1"/>
  <c r="X7352" i="3"/>
  <c r="Y7352" i="3" s="1"/>
  <c r="X7351" i="3"/>
  <c r="Y7351" i="3" s="1"/>
  <c r="X7350" i="3"/>
  <c r="Y7350" i="3" s="1"/>
  <c r="X7349" i="3"/>
  <c r="Y7349" i="3" s="1"/>
  <c r="X7348" i="3"/>
  <c r="Y7348" i="3" s="1"/>
  <c r="X7347" i="3"/>
  <c r="Y7347" i="3" s="1"/>
  <c r="X7346" i="3"/>
  <c r="Y7346" i="3" s="1"/>
  <c r="X7345" i="3"/>
  <c r="Y7345" i="3" s="1"/>
  <c r="X7344" i="3"/>
  <c r="Y7344" i="3" s="1"/>
  <c r="X7343" i="3"/>
  <c r="Y7343" i="3" s="1"/>
  <c r="X7342" i="3"/>
  <c r="Y7342" i="3" s="1"/>
  <c r="X7341" i="3"/>
  <c r="Y7341" i="3" s="1"/>
  <c r="X7340" i="3"/>
  <c r="Y7340" i="3" s="1"/>
  <c r="X7339" i="3"/>
  <c r="Y7339" i="3" s="1"/>
  <c r="X7338" i="3"/>
  <c r="Y7338" i="3" s="1"/>
  <c r="X7337" i="3"/>
  <c r="Y7337" i="3" s="1"/>
  <c r="X7336" i="3"/>
  <c r="Y7336" i="3" s="1"/>
  <c r="X7335" i="3"/>
  <c r="Y7335" i="3" s="1"/>
  <c r="X7334" i="3"/>
  <c r="Y7334" i="3" s="1"/>
  <c r="X7333" i="3"/>
  <c r="Y7333" i="3" s="1"/>
  <c r="X7332" i="3"/>
  <c r="Y7332" i="3" s="1"/>
  <c r="X7331" i="3"/>
  <c r="Y7331" i="3" s="1"/>
  <c r="X7330" i="3"/>
  <c r="Y7330" i="3" s="1"/>
  <c r="X7329" i="3"/>
  <c r="Y7329" i="3" s="1"/>
  <c r="X7328" i="3"/>
  <c r="Y7328" i="3" s="1"/>
  <c r="X7327" i="3"/>
  <c r="Y7327" i="3" s="1"/>
  <c r="X7326" i="3"/>
  <c r="Y7326" i="3" s="1"/>
  <c r="X7325" i="3"/>
  <c r="Y7325" i="3" s="1"/>
  <c r="X7324" i="3"/>
  <c r="Y7324" i="3" s="1"/>
  <c r="X7323" i="3"/>
  <c r="Y7323" i="3" s="1"/>
  <c r="X7322" i="3"/>
  <c r="Y7322" i="3" s="1"/>
  <c r="X7321" i="3"/>
  <c r="Y7321" i="3" s="1"/>
  <c r="X7320" i="3"/>
  <c r="Y7320" i="3" s="1"/>
  <c r="X7319" i="3"/>
  <c r="Y7319" i="3" s="1"/>
  <c r="X7318" i="3"/>
  <c r="Y7318" i="3" s="1"/>
  <c r="X7317" i="3"/>
  <c r="Y7317" i="3" s="1"/>
  <c r="X7316" i="3"/>
  <c r="Y7316" i="3" s="1"/>
  <c r="X7315" i="3"/>
  <c r="Y7315" i="3" s="1"/>
  <c r="X7314" i="3"/>
  <c r="Y7314" i="3" s="1"/>
  <c r="X7313" i="3"/>
  <c r="Y7313" i="3" s="1"/>
  <c r="X7312" i="3"/>
  <c r="Y7312" i="3" s="1"/>
  <c r="X7311" i="3"/>
  <c r="Y7311" i="3" s="1"/>
  <c r="X7310" i="3"/>
  <c r="Y7310" i="3" s="1"/>
  <c r="X7309" i="3"/>
  <c r="Y7309" i="3" s="1"/>
  <c r="X7308" i="3"/>
  <c r="Y7308" i="3" s="1"/>
  <c r="X7307" i="3"/>
  <c r="Y7307" i="3" s="1"/>
  <c r="X7306" i="3"/>
  <c r="Y7306" i="3" s="1"/>
  <c r="X7305" i="3"/>
  <c r="Y7305" i="3" s="1"/>
  <c r="X7304" i="3"/>
  <c r="Y7304" i="3" s="1"/>
  <c r="X7303" i="3"/>
  <c r="Y7303" i="3" s="1"/>
  <c r="X7302" i="3"/>
  <c r="Y7302" i="3" s="1"/>
  <c r="X7301" i="3"/>
  <c r="Y7301" i="3" s="1"/>
  <c r="X7300" i="3"/>
  <c r="Y7300" i="3" s="1"/>
  <c r="X7299" i="3"/>
  <c r="Y7299" i="3" s="1"/>
  <c r="X7298" i="3"/>
  <c r="Y7298" i="3" s="1"/>
  <c r="X7297" i="3"/>
  <c r="Y7297" i="3" s="1"/>
  <c r="X7296" i="3"/>
  <c r="Y7296" i="3" s="1"/>
  <c r="X7295" i="3"/>
  <c r="Y7295" i="3" s="1"/>
  <c r="X7294" i="3"/>
  <c r="Y7294" i="3" s="1"/>
  <c r="X7293" i="3"/>
  <c r="Y7293" i="3" s="1"/>
  <c r="X7292" i="3"/>
  <c r="Y7292" i="3" s="1"/>
  <c r="X7291" i="3"/>
  <c r="Y7291" i="3" s="1"/>
  <c r="X7290" i="3"/>
  <c r="Y7290" i="3" s="1"/>
  <c r="X7289" i="3"/>
  <c r="Y7289" i="3" s="1"/>
  <c r="X7288" i="3"/>
  <c r="Y7288" i="3" s="1"/>
  <c r="X7287" i="3"/>
  <c r="Y7287" i="3" s="1"/>
  <c r="X7286" i="3"/>
  <c r="Y7286" i="3" s="1"/>
  <c r="X7285" i="3"/>
  <c r="Y7285" i="3" s="1"/>
  <c r="X7284" i="3"/>
  <c r="Y7284" i="3" s="1"/>
  <c r="X7283" i="3"/>
  <c r="Y7283" i="3" s="1"/>
  <c r="X7282" i="3"/>
  <c r="Y7282" i="3" s="1"/>
  <c r="X7281" i="3"/>
  <c r="Y7281" i="3" s="1"/>
  <c r="X7280" i="3"/>
  <c r="Y7280" i="3" s="1"/>
  <c r="X7279" i="3"/>
  <c r="Y7279" i="3" s="1"/>
  <c r="X7278" i="3"/>
  <c r="Y7278" i="3" s="1"/>
  <c r="X7277" i="3"/>
  <c r="Y7277" i="3" s="1"/>
  <c r="X7276" i="3"/>
  <c r="Y7276" i="3" s="1"/>
  <c r="X7275" i="3"/>
  <c r="Y7275" i="3" s="1"/>
  <c r="X7274" i="3"/>
  <c r="Y7274" i="3" s="1"/>
  <c r="X7273" i="3"/>
  <c r="Y7273" i="3" s="1"/>
  <c r="X7272" i="3"/>
  <c r="Y7272" i="3" s="1"/>
  <c r="X7271" i="3"/>
  <c r="Y7271" i="3" s="1"/>
  <c r="X7270" i="3"/>
  <c r="Y7270" i="3" s="1"/>
  <c r="X7269" i="3"/>
  <c r="Y7269" i="3" s="1"/>
  <c r="X7268" i="3"/>
  <c r="Y7268" i="3" s="1"/>
  <c r="X7267" i="3"/>
  <c r="Y7267" i="3" s="1"/>
  <c r="X7266" i="3"/>
  <c r="Y7266" i="3" s="1"/>
  <c r="X7265" i="3"/>
  <c r="Y7265" i="3" s="1"/>
  <c r="X7264" i="3"/>
  <c r="Y7264" i="3" s="1"/>
  <c r="X7263" i="3"/>
  <c r="Y7263" i="3" s="1"/>
  <c r="X7262" i="3"/>
  <c r="Y7262" i="3" s="1"/>
  <c r="X7261" i="3"/>
  <c r="Y7261" i="3" s="1"/>
  <c r="X7260" i="3"/>
  <c r="Y7260" i="3" s="1"/>
  <c r="X7259" i="3"/>
  <c r="Y7259" i="3" s="1"/>
  <c r="X7258" i="3"/>
  <c r="Y7258" i="3" s="1"/>
  <c r="X7257" i="3"/>
  <c r="Y7257" i="3" s="1"/>
  <c r="X7256" i="3"/>
  <c r="Y7256" i="3" s="1"/>
  <c r="X7255" i="3"/>
  <c r="Y7255" i="3" s="1"/>
  <c r="X7254" i="3"/>
  <c r="Y7254" i="3" s="1"/>
  <c r="X7253" i="3"/>
  <c r="Y7253" i="3" s="1"/>
  <c r="X7252" i="3"/>
  <c r="Y7252" i="3" s="1"/>
  <c r="X7251" i="3"/>
  <c r="Y7251" i="3" s="1"/>
  <c r="X7250" i="3"/>
  <c r="Y7250" i="3" s="1"/>
  <c r="X7249" i="3"/>
  <c r="Y7249" i="3" s="1"/>
  <c r="X7248" i="3"/>
  <c r="Y7248" i="3" s="1"/>
  <c r="X7247" i="3"/>
  <c r="Y7247" i="3" s="1"/>
  <c r="X7246" i="3"/>
  <c r="Y7246" i="3" s="1"/>
  <c r="X7245" i="3"/>
  <c r="Y7245" i="3" s="1"/>
  <c r="X7244" i="3"/>
  <c r="Y7244" i="3" s="1"/>
  <c r="X7243" i="3"/>
  <c r="Y7243" i="3" s="1"/>
  <c r="X7242" i="3"/>
  <c r="Y7242" i="3" s="1"/>
  <c r="X7241" i="3"/>
  <c r="Y7241" i="3" s="1"/>
  <c r="X7240" i="3"/>
  <c r="Y7240" i="3" s="1"/>
  <c r="X7239" i="3"/>
  <c r="Y7239" i="3" s="1"/>
  <c r="X7238" i="3"/>
  <c r="Y7238" i="3" s="1"/>
  <c r="X7237" i="3"/>
  <c r="Y7237" i="3" s="1"/>
  <c r="X7236" i="3"/>
  <c r="Y7236" i="3" s="1"/>
  <c r="X7235" i="3"/>
  <c r="Y7235" i="3" s="1"/>
  <c r="X7234" i="3"/>
  <c r="Y7234" i="3" s="1"/>
  <c r="X7233" i="3"/>
  <c r="Y7233" i="3" s="1"/>
  <c r="X7232" i="3"/>
  <c r="Y7232" i="3" s="1"/>
  <c r="X7231" i="3"/>
  <c r="Y7231" i="3" s="1"/>
  <c r="X7230" i="3"/>
  <c r="Y7230" i="3" s="1"/>
  <c r="X7229" i="3"/>
  <c r="Y7229" i="3" s="1"/>
  <c r="X7228" i="3"/>
  <c r="Y7228" i="3" s="1"/>
  <c r="X7227" i="3"/>
  <c r="Y7227" i="3" s="1"/>
  <c r="X7226" i="3"/>
  <c r="Y7226" i="3" s="1"/>
  <c r="X7225" i="3"/>
  <c r="Y7225" i="3" s="1"/>
  <c r="X7224" i="3"/>
  <c r="Y7224" i="3" s="1"/>
  <c r="X7223" i="3"/>
  <c r="Y7223" i="3" s="1"/>
  <c r="X7222" i="3"/>
  <c r="Y7222" i="3" s="1"/>
  <c r="X7221" i="3"/>
  <c r="Y7221" i="3" s="1"/>
  <c r="X7220" i="3"/>
  <c r="Y7220" i="3" s="1"/>
  <c r="X7219" i="3"/>
  <c r="Y7219" i="3" s="1"/>
  <c r="X7218" i="3"/>
  <c r="Y7218" i="3" s="1"/>
  <c r="X7217" i="3"/>
  <c r="Y7217" i="3" s="1"/>
  <c r="X7216" i="3"/>
  <c r="Y7216" i="3" s="1"/>
  <c r="X7215" i="3"/>
  <c r="Y7215" i="3" s="1"/>
  <c r="X7214" i="3"/>
  <c r="Y7214" i="3" s="1"/>
  <c r="X7213" i="3"/>
  <c r="Y7213" i="3" s="1"/>
  <c r="X7212" i="3"/>
  <c r="Y7212" i="3" s="1"/>
  <c r="X7211" i="3"/>
  <c r="Y7211" i="3" s="1"/>
  <c r="X7210" i="3"/>
  <c r="Y7210" i="3" s="1"/>
  <c r="X7209" i="3"/>
  <c r="Y7209" i="3" s="1"/>
  <c r="X7208" i="3"/>
  <c r="Y7208" i="3" s="1"/>
  <c r="X7207" i="3"/>
  <c r="Y7207" i="3" s="1"/>
  <c r="X7206" i="3"/>
  <c r="Y7206" i="3" s="1"/>
  <c r="X7205" i="3"/>
  <c r="Y7205" i="3" s="1"/>
  <c r="X7204" i="3"/>
  <c r="Y7204" i="3" s="1"/>
  <c r="X7203" i="3"/>
  <c r="Y7203" i="3" s="1"/>
  <c r="X7202" i="3"/>
  <c r="Y7202" i="3" s="1"/>
  <c r="X7201" i="3"/>
  <c r="Y7201" i="3" s="1"/>
  <c r="X7200" i="3"/>
  <c r="Y7200" i="3" s="1"/>
  <c r="X7199" i="3"/>
  <c r="Y7199" i="3" s="1"/>
  <c r="X7198" i="3"/>
  <c r="Y7198" i="3" s="1"/>
  <c r="X7197" i="3"/>
  <c r="Y7197" i="3" s="1"/>
  <c r="X7196" i="3"/>
  <c r="Y7196" i="3" s="1"/>
  <c r="X7195" i="3"/>
  <c r="Y7195" i="3" s="1"/>
  <c r="X7194" i="3"/>
  <c r="Y7194" i="3" s="1"/>
  <c r="X7193" i="3"/>
  <c r="Y7193" i="3" s="1"/>
  <c r="X7192" i="3"/>
  <c r="Y7192" i="3" s="1"/>
  <c r="X7191" i="3"/>
  <c r="Y7191" i="3" s="1"/>
  <c r="X7190" i="3"/>
  <c r="Y7190" i="3" s="1"/>
  <c r="X7189" i="3"/>
  <c r="Y7189" i="3" s="1"/>
  <c r="X7188" i="3"/>
  <c r="Y7188" i="3" s="1"/>
  <c r="X7187" i="3"/>
  <c r="Y7187" i="3" s="1"/>
  <c r="X7186" i="3"/>
  <c r="Y7186" i="3" s="1"/>
  <c r="X7185" i="3"/>
  <c r="Y7185" i="3" s="1"/>
  <c r="X7184" i="3"/>
  <c r="Y7184" i="3" s="1"/>
  <c r="X7183" i="3"/>
  <c r="Y7183" i="3" s="1"/>
  <c r="X7182" i="3"/>
  <c r="Y7182" i="3" s="1"/>
  <c r="X7181" i="3"/>
  <c r="Y7181" i="3" s="1"/>
  <c r="X7180" i="3"/>
  <c r="Y7180" i="3" s="1"/>
  <c r="X7179" i="3"/>
  <c r="Y7179" i="3" s="1"/>
  <c r="X7178" i="3"/>
  <c r="Y7178" i="3" s="1"/>
  <c r="Y7177" i="3"/>
  <c r="X7177" i="3"/>
  <c r="X7176" i="3"/>
  <c r="Y7176" i="3" s="1"/>
  <c r="X7175" i="3"/>
  <c r="Y7175" i="3" s="1"/>
  <c r="X7174" i="3"/>
  <c r="Y7174" i="3" s="1"/>
  <c r="X7173" i="3"/>
  <c r="Y7173" i="3" s="1"/>
  <c r="X7172" i="3"/>
  <c r="Y7172" i="3" s="1"/>
  <c r="X7171" i="3"/>
  <c r="Y7171" i="3" s="1"/>
  <c r="X7170" i="3"/>
  <c r="Y7170" i="3" s="1"/>
  <c r="X7169" i="3"/>
  <c r="Y7169" i="3" s="1"/>
  <c r="X7168" i="3"/>
  <c r="Y7168" i="3" s="1"/>
  <c r="X7167" i="3"/>
  <c r="Y7167" i="3" s="1"/>
  <c r="X7166" i="3"/>
  <c r="Y7166" i="3" s="1"/>
  <c r="X7165" i="3"/>
  <c r="Y7165" i="3" s="1"/>
  <c r="X7164" i="3"/>
  <c r="Y7164" i="3" s="1"/>
  <c r="X7163" i="3"/>
  <c r="Y7163" i="3" s="1"/>
  <c r="X7162" i="3"/>
  <c r="Y7162" i="3" s="1"/>
  <c r="X7161" i="3"/>
  <c r="Y7161" i="3" s="1"/>
  <c r="X7160" i="3"/>
  <c r="Y7160" i="3" s="1"/>
  <c r="X7159" i="3"/>
  <c r="Y7159" i="3" s="1"/>
  <c r="Y7158" i="3"/>
  <c r="X7158" i="3"/>
  <c r="X7157" i="3"/>
  <c r="Y7157" i="3" s="1"/>
  <c r="X7156" i="3"/>
  <c r="Y7156" i="3" s="1"/>
  <c r="X7155" i="3"/>
  <c r="Y7155" i="3" s="1"/>
  <c r="X7154" i="3"/>
  <c r="Y7154" i="3" s="1"/>
  <c r="X7153" i="3"/>
  <c r="Y7153" i="3" s="1"/>
  <c r="X7152" i="3"/>
  <c r="Y7152" i="3" s="1"/>
  <c r="X7151" i="3"/>
  <c r="Y7151" i="3" s="1"/>
  <c r="X7150" i="3"/>
  <c r="Y7150" i="3" s="1"/>
  <c r="X7149" i="3"/>
  <c r="Y7149" i="3" s="1"/>
  <c r="X7148" i="3"/>
  <c r="Y7148" i="3" s="1"/>
  <c r="X7147" i="3"/>
  <c r="Y7147" i="3" s="1"/>
  <c r="X7146" i="3"/>
  <c r="Y7146" i="3" s="1"/>
  <c r="X7145" i="3"/>
  <c r="Y7145" i="3" s="1"/>
  <c r="X7144" i="3"/>
  <c r="Y7144" i="3" s="1"/>
  <c r="X7143" i="3"/>
  <c r="Y7143" i="3" s="1"/>
  <c r="X7142" i="3"/>
  <c r="Y7142" i="3" s="1"/>
  <c r="X7141" i="3"/>
  <c r="Y7141" i="3" s="1"/>
  <c r="X7140" i="3"/>
  <c r="Y7140" i="3" s="1"/>
  <c r="X7139" i="3"/>
  <c r="Y7139" i="3" s="1"/>
  <c r="X7138" i="3"/>
  <c r="Y7138" i="3" s="1"/>
  <c r="X7137" i="3"/>
  <c r="Y7137" i="3" s="1"/>
  <c r="X7136" i="3"/>
  <c r="Y7136" i="3" s="1"/>
  <c r="X7135" i="3"/>
  <c r="Y7135" i="3" s="1"/>
  <c r="X7134" i="3"/>
  <c r="Y7134" i="3" s="1"/>
  <c r="X7133" i="3"/>
  <c r="Y7133" i="3" s="1"/>
  <c r="X7132" i="3"/>
  <c r="Y7132" i="3" s="1"/>
  <c r="X7131" i="3"/>
  <c r="Y7131" i="3" s="1"/>
  <c r="X7130" i="3"/>
  <c r="Y7130" i="3" s="1"/>
  <c r="X7129" i="3"/>
  <c r="Y7129" i="3" s="1"/>
  <c r="X7128" i="3"/>
  <c r="Y7128" i="3" s="1"/>
  <c r="X7127" i="3"/>
  <c r="Y7127" i="3" s="1"/>
  <c r="X7126" i="3"/>
  <c r="Y7126" i="3" s="1"/>
  <c r="X7125" i="3"/>
  <c r="Y7125" i="3" s="1"/>
  <c r="X7124" i="3"/>
  <c r="Y7124" i="3" s="1"/>
  <c r="Y7123" i="3"/>
  <c r="X7123" i="3"/>
  <c r="X7122" i="3"/>
  <c r="Y7122" i="3" s="1"/>
  <c r="X7121" i="3"/>
  <c r="Y7121" i="3" s="1"/>
  <c r="X7120" i="3"/>
  <c r="Y7120" i="3" s="1"/>
  <c r="X7119" i="3"/>
  <c r="Y7119" i="3" s="1"/>
  <c r="X7118" i="3"/>
  <c r="Y7118" i="3" s="1"/>
  <c r="X7117" i="3"/>
  <c r="Y7117" i="3" s="1"/>
  <c r="X7116" i="3"/>
  <c r="Y7116" i="3" s="1"/>
  <c r="X7115" i="3"/>
  <c r="Y7115" i="3" s="1"/>
  <c r="X7114" i="3"/>
  <c r="Y7114" i="3" s="1"/>
  <c r="X7113" i="3"/>
  <c r="Y7113" i="3" s="1"/>
  <c r="X7112" i="3"/>
  <c r="Y7112" i="3" s="1"/>
  <c r="X7111" i="3"/>
  <c r="Y7111" i="3" s="1"/>
  <c r="X7110" i="3"/>
  <c r="Y7110" i="3" s="1"/>
  <c r="X7109" i="3"/>
  <c r="Y7109" i="3" s="1"/>
  <c r="X7108" i="3"/>
  <c r="Y7108" i="3" s="1"/>
  <c r="X7107" i="3"/>
  <c r="Y7107" i="3" s="1"/>
  <c r="X7106" i="3"/>
  <c r="Y7106" i="3" s="1"/>
  <c r="X7105" i="3"/>
  <c r="Y7105" i="3" s="1"/>
  <c r="X7104" i="3"/>
  <c r="Y7104" i="3" s="1"/>
  <c r="X7103" i="3"/>
  <c r="Y7103" i="3" s="1"/>
  <c r="X7102" i="3"/>
  <c r="Y7102" i="3" s="1"/>
  <c r="X7101" i="3"/>
  <c r="Y7101" i="3" s="1"/>
  <c r="X7100" i="3"/>
  <c r="Y7100" i="3" s="1"/>
  <c r="X7099" i="3"/>
  <c r="Y7099" i="3" s="1"/>
  <c r="X7098" i="3"/>
  <c r="Y7098" i="3" s="1"/>
  <c r="X7097" i="3"/>
  <c r="Y7097" i="3" s="1"/>
  <c r="X7096" i="3"/>
  <c r="Y7096" i="3" s="1"/>
  <c r="X7095" i="3"/>
  <c r="Y7095" i="3" s="1"/>
  <c r="X7094" i="3"/>
  <c r="Y7094" i="3" s="1"/>
  <c r="X7093" i="3"/>
  <c r="Y7093" i="3" s="1"/>
  <c r="X7092" i="3"/>
  <c r="Y7092" i="3" s="1"/>
  <c r="X7091" i="3"/>
  <c r="Y7091" i="3" s="1"/>
  <c r="X7090" i="3"/>
  <c r="Y7090" i="3" s="1"/>
  <c r="X7089" i="3"/>
  <c r="Y7089" i="3" s="1"/>
  <c r="X7088" i="3"/>
  <c r="Y7088" i="3" s="1"/>
  <c r="X7087" i="3"/>
  <c r="Y7087" i="3" s="1"/>
  <c r="X7086" i="3"/>
  <c r="Y7086" i="3" s="1"/>
  <c r="X7085" i="3"/>
  <c r="Y7085" i="3" s="1"/>
  <c r="X7084" i="3"/>
  <c r="Y7084" i="3" s="1"/>
  <c r="X7083" i="3"/>
  <c r="Y7083" i="3" s="1"/>
  <c r="X7082" i="3"/>
  <c r="Y7082" i="3" s="1"/>
  <c r="X7081" i="3"/>
  <c r="Y7081" i="3" s="1"/>
  <c r="X7080" i="3"/>
  <c r="Y7080" i="3" s="1"/>
  <c r="X7079" i="3"/>
  <c r="Y7079" i="3" s="1"/>
  <c r="X7078" i="3"/>
  <c r="Y7078" i="3" s="1"/>
  <c r="X7077" i="3"/>
  <c r="Y7077" i="3" s="1"/>
  <c r="X7076" i="3"/>
  <c r="Y7076" i="3" s="1"/>
  <c r="X7075" i="3"/>
  <c r="Y7075" i="3" s="1"/>
  <c r="X7074" i="3"/>
  <c r="Y7074" i="3" s="1"/>
  <c r="X7073" i="3"/>
  <c r="Y7073" i="3" s="1"/>
  <c r="X7072" i="3"/>
  <c r="Y7072" i="3" s="1"/>
  <c r="X7071" i="3"/>
  <c r="Y7071" i="3" s="1"/>
  <c r="X7070" i="3"/>
  <c r="Y7070" i="3" s="1"/>
  <c r="X7069" i="3"/>
  <c r="Y7069" i="3" s="1"/>
  <c r="X7068" i="3"/>
  <c r="Y7068" i="3" s="1"/>
  <c r="X7067" i="3"/>
  <c r="Y7067" i="3" s="1"/>
  <c r="X7066" i="3"/>
  <c r="Y7066" i="3" s="1"/>
  <c r="X7065" i="3"/>
  <c r="Y7065" i="3" s="1"/>
  <c r="X7064" i="3"/>
  <c r="Y7064" i="3" s="1"/>
  <c r="X7063" i="3"/>
  <c r="Y7063" i="3" s="1"/>
  <c r="X7062" i="3"/>
  <c r="Y7062" i="3" s="1"/>
  <c r="X7061" i="3"/>
  <c r="Y7061" i="3" s="1"/>
  <c r="X7060" i="3"/>
  <c r="Y7060" i="3" s="1"/>
  <c r="X7059" i="3"/>
  <c r="Y7059" i="3" s="1"/>
  <c r="X7058" i="3"/>
  <c r="Y7058" i="3" s="1"/>
  <c r="X7057" i="3"/>
  <c r="Y7057" i="3" s="1"/>
  <c r="X7056" i="3"/>
  <c r="Y7056" i="3" s="1"/>
  <c r="X7055" i="3"/>
  <c r="Y7055" i="3" s="1"/>
  <c r="X7054" i="3"/>
  <c r="Y7054" i="3" s="1"/>
  <c r="X7053" i="3"/>
  <c r="Y7053" i="3" s="1"/>
  <c r="X7052" i="3"/>
  <c r="Y7052" i="3" s="1"/>
  <c r="X7051" i="3"/>
  <c r="Y7051" i="3" s="1"/>
  <c r="X7050" i="3"/>
  <c r="Y7050" i="3" s="1"/>
  <c r="X7049" i="3"/>
  <c r="Y7049" i="3" s="1"/>
  <c r="X7048" i="3"/>
  <c r="Y7048" i="3" s="1"/>
  <c r="X7047" i="3"/>
  <c r="Y7047" i="3" s="1"/>
  <c r="X7046" i="3"/>
  <c r="Y7046" i="3" s="1"/>
  <c r="X7045" i="3"/>
  <c r="Y7045" i="3" s="1"/>
  <c r="X7044" i="3"/>
  <c r="Y7044" i="3" s="1"/>
  <c r="X7043" i="3"/>
  <c r="Y7043" i="3" s="1"/>
  <c r="X7042" i="3"/>
  <c r="Y7042" i="3" s="1"/>
  <c r="X7041" i="3"/>
  <c r="Y7041" i="3" s="1"/>
  <c r="X7040" i="3"/>
  <c r="Y7040" i="3" s="1"/>
  <c r="X7039" i="3"/>
  <c r="Y7039" i="3" s="1"/>
  <c r="X7038" i="3"/>
  <c r="Y7038" i="3" s="1"/>
  <c r="X7037" i="3"/>
  <c r="Y7037" i="3" s="1"/>
  <c r="X7036" i="3"/>
  <c r="Y7036" i="3" s="1"/>
  <c r="X7035" i="3"/>
  <c r="Y7035" i="3" s="1"/>
  <c r="X7034" i="3"/>
  <c r="Y7034" i="3" s="1"/>
  <c r="X7033" i="3"/>
  <c r="Y7033" i="3" s="1"/>
  <c r="X7032" i="3"/>
  <c r="Y7032" i="3" s="1"/>
  <c r="X7031" i="3"/>
  <c r="Y7031" i="3" s="1"/>
  <c r="X7030" i="3"/>
  <c r="Y7030" i="3" s="1"/>
  <c r="Y7029" i="3"/>
  <c r="X7029" i="3"/>
  <c r="X7028" i="3"/>
  <c r="Y7028" i="3" s="1"/>
  <c r="X7027" i="3"/>
  <c r="Y7027" i="3" s="1"/>
  <c r="X7026" i="3"/>
  <c r="Y7026" i="3" s="1"/>
  <c r="X7025" i="3"/>
  <c r="Y7025" i="3" s="1"/>
  <c r="X7024" i="3"/>
  <c r="Y7024" i="3" s="1"/>
  <c r="X7023" i="3"/>
  <c r="Y7023" i="3" s="1"/>
  <c r="X7022" i="3"/>
  <c r="Y7022" i="3" s="1"/>
  <c r="X7021" i="3"/>
  <c r="Y7021" i="3" s="1"/>
  <c r="X7020" i="3"/>
  <c r="Y7020" i="3" s="1"/>
  <c r="X7019" i="3"/>
  <c r="Y7019" i="3" s="1"/>
  <c r="X7018" i="3"/>
  <c r="Y7018" i="3" s="1"/>
  <c r="X7017" i="3"/>
  <c r="Y7017" i="3" s="1"/>
  <c r="X7016" i="3"/>
  <c r="Y7016" i="3" s="1"/>
  <c r="X7015" i="3"/>
  <c r="Y7015" i="3" s="1"/>
  <c r="X7014" i="3"/>
  <c r="Y7014" i="3" s="1"/>
  <c r="X7013" i="3"/>
  <c r="Y7013" i="3" s="1"/>
  <c r="X7012" i="3"/>
  <c r="Y7012" i="3" s="1"/>
  <c r="X7011" i="3"/>
  <c r="Y7011" i="3" s="1"/>
  <c r="X7010" i="3"/>
  <c r="Y7010" i="3" s="1"/>
  <c r="X7009" i="3"/>
  <c r="Y7009" i="3" s="1"/>
  <c r="X7008" i="3"/>
  <c r="Y7008" i="3" s="1"/>
  <c r="X7007" i="3"/>
  <c r="Y7007" i="3" s="1"/>
  <c r="X7006" i="3"/>
  <c r="Y7006" i="3" s="1"/>
  <c r="X7005" i="3"/>
  <c r="Y7005" i="3" s="1"/>
  <c r="X7004" i="3"/>
  <c r="Y7004" i="3" s="1"/>
  <c r="X7003" i="3"/>
  <c r="Y7003" i="3" s="1"/>
  <c r="X7002" i="3"/>
  <c r="Y7002" i="3" s="1"/>
  <c r="X7001" i="3"/>
  <c r="Y7001" i="3" s="1"/>
  <c r="X7000" i="3"/>
  <c r="Y7000" i="3" s="1"/>
  <c r="X6999" i="3"/>
  <c r="Y6999" i="3" s="1"/>
  <c r="X6998" i="3"/>
  <c r="Y6998" i="3" s="1"/>
  <c r="X6997" i="3"/>
  <c r="Y6997" i="3" s="1"/>
  <c r="X6996" i="3"/>
  <c r="Y6996" i="3" s="1"/>
  <c r="X6995" i="3"/>
  <c r="Y6995" i="3" s="1"/>
  <c r="X6994" i="3"/>
  <c r="Y6994" i="3" s="1"/>
  <c r="X6993" i="3"/>
  <c r="Y6993" i="3" s="1"/>
  <c r="X6992" i="3"/>
  <c r="Y6992" i="3" s="1"/>
  <c r="X6991" i="3"/>
  <c r="Y6991" i="3" s="1"/>
  <c r="X6990" i="3"/>
  <c r="Y6990" i="3" s="1"/>
  <c r="X6989" i="3"/>
  <c r="Y6989" i="3" s="1"/>
  <c r="X6988" i="3"/>
  <c r="Y6988" i="3" s="1"/>
  <c r="X6987" i="3"/>
  <c r="Y6987" i="3" s="1"/>
  <c r="X6986" i="3"/>
  <c r="Y6986" i="3" s="1"/>
  <c r="X6985" i="3"/>
  <c r="Y6985" i="3" s="1"/>
  <c r="X6984" i="3"/>
  <c r="Y6984" i="3" s="1"/>
  <c r="X6983" i="3"/>
  <c r="Y6983" i="3" s="1"/>
  <c r="X6982" i="3"/>
  <c r="Y6982" i="3" s="1"/>
  <c r="X6981" i="3"/>
  <c r="Y6981" i="3" s="1"/>
  <c r="X6980" i="3"/>
  <c r="Y6980" i="3" s="1"/>
  <c r="X6979" i="3"/>
  <c r="Y6979" i="3" s="1"/>
  <c r="X6978" i="3"/>
  <c r="Y6978" i="3" s="1"/>
  <c r="X6977" i="3"/>
  <c r="Y6977" i="3" s="1"/>
  <c r="X6976" i="3"/>
  <c r="Y6976" i="3" s="1"/>
  <c r="X6975" i="3"/>
  <c r="Y6975" i="3" s="1"/>
  <c r="X6974" i="3"/>
  <c r="Y6974" i="3" s="1"/>
  <c r="X6973" i="3"/>
  <c r="Y6973" i="3" s="1"/>
  <c r="X6972" i="3"/>
  <c r="Y6972" i="3" s="1"/>
  <c r="X6971" i="3"/>
  <c r="Y6971" i="3" s="1"/>
  <c r="X6970" i="3"/>
  <c r="Y6970" i="3" s="1"/>
  <c r="X6969" i="3"/>
  <c r="Y6969" i="3" s="1"/>
  <c r="X6968" i="3"/>
  <c r="Y6968" i="3" s="1"/>
  <c r="X6967" i="3"/>
  <c r="Y6967" i="3" s="1"/>
  <c r="X6966" i="3"/>
  <c r="Y6966" i="3" s="1"/>
  <c r="X6965" i="3"/>
  <c r="Y6965" i="3" s="1"/>
  <c r="X6964" i="3"/>
  <c r="Y6964" i="3" s="1"/>
  <c r="X6963" i="3"/>
  <c r="Y6963" i="3" s="1"/>
  <c r="X6962" i="3"/>
  <c r="Y6962" i="3" s="1"/>
  <c r="X6961" i="3"/>
  <c r="Y6961" i="3" s="1"/>
  <c r="X6960" i="3"/>
  <c r="Y6960" i="3" s="1"/>
  <c r="X6959" i="3"/>
  <c r="Y6959" i="3" s="1"/>
  <c r="X6958" i="3"/>
  <c r="Y6958" i="3" s="1"/>
  <c r="X6957" i="3"/>
  <c r="Y6957" i="3" s="1"/>
  <c r="X6956" i="3"/>
  <c r="Y6956" i="3" s="1"/>
  <c r="X6955" i="3"/>
  <c r="Y6955" i="3" s="1"/>
  <c r="X6954" i="3"/>
  <c r="Y6954" i="3" s="1"/>
  <c r="X6953" i="3"/>
  <c r="Y6953" i="3" s="1"/>
  <c r="X6952" i="3"/>
  <c r="Y6952" i="3" s="1"/>
  <c r="X6951" i="3"/>
  <c r="Y6951" i="3" s="1"/>
  <c r="X6950" i="3"/>
  <c r="Y6950" i="3" s="1"/>
  <c r="X6949" i="3"/>
  <c r="Y6949" i="3" s="1"/>
  <c r="X6948" i="3"/>
  <c r="Y6948" i="3" s="1"/>
  <c r="X6947" i="3"/>
  <c r="Y6947" i="3" s="1"/>
  <c r="X6946" i="3"/>
  <c r="Y6946" i="3" s="1"/>
  <c r="X6945" i="3"/>
  <c r="Y6945" i="3" s="1"/>
  <c r="Y6944" i="3"/>
  <c r="X6944" i="3"/>
  <c r="X6943" i="3"/>
  <c r="Y6943" i="3" s="1"/>
  <c r="X6942" i="3"/>
  <c r="Y6942" i="3" s="1"/>
  <c r="X6941" i="3"/>
  <c r="Y6941" i="3" s="1"/>
  <c r="X6940" i="3"/>
  <c r="Y6940" i="3" s="1"/>
  <c r="X6939" i="3"/>
  <c r="Y6939" i="3" s="1"/>
  <c r="X6938" i="3"/>
  <c r="Y6938" i="3" s="1"/>
  <c r="X6937" i="3"/>
  <c r="Y6937" i="3" s="1"/>
  <c r="X6936" i="3"/>
  <c r="Y6936" i="3" s="1"/>
  <c r="X6935" i="3"/>
  <c r="Y6935" i="3" s="1"/>
  <c r="X6934" i="3"/>
  <c r="Y6934" i="3" s="1"/>
  <c r="X6933" i="3"/>
  <c r="Y6933" i="3" s="1"/>
  <c r="X6932" i="3"/>
  <c r="Y6932" i="3" s="1"/>
  <c r="X6931" i="3"/>
  <c r="Y6931" i="3" s="1"/>
  <c r="X6930" i="3"/>
  <c r="Y6930" i="3" s="1"/>
  <c r="X6929" i="3"/>
  <c r="Y6929" i="3" s="1"/>
  <c r="X6928" i="3"/>
  <c r="Y6928" i="3" s="1"/>
  <c r="X6927" i="3"/>
  <c r="Y6927" i="3" s="1"/>
  <c r="X6926" i="3"/>
  <c r="Y6926" i="3" s="1"/>
  <c r="X6925" i="3"/>
  <c r="Y6925" i="3" s="1"/>
  <c r="X6924" i="3"/>
  <c r="Y6924" i="3" s="1"/>
  <c r="X6923" i="3"/>
  <c r="Y6923" i="3" s="1"/>
  <c r="X6922" i="3"/>
  <c r="Y6922" i="3" s="1"/>
  <c r="X6921" i="3"/>
  <c r="Y6921" i="3" s="1"/>
  <c r="X6920" i="3"/>
  <c r="Y6920" i="3" s="1"/>
  <c r="Y6919" i="3"/>
  <c r="X6919" i="3"/>
  <c r="X6918" i="3"/>
  <c r="Y6918" i="3" s="1"/>
  <c r="X6917" i="3"/>
  <c r="Y6917" i="3" s="1"/>
  <c r="X6916" i="3"/>
  <c r="Y6916" i="3" s="1"/>
  <c r="X6915" i="3"/>
  <c r="Y6915" i="3" s="1"/>
  <c r="X6914" i="3"/>
  <c r="Y6914" i="3" s="1"/>
  <c r="X6913" i="3"/>
  <c r="Y6913" i="3" s="1"/>
  <c r="X6912" i="3"/>
  <c r="Y6912" i="3" s="1"/>
  <c r="X6911" i="3"/>
  <c r="Y6911" i="3" s="1"/>
  <c r="X6910" i="3"/>
  <c r="Y6910" i="3" s="1"/>
  <c r="X6909" i="3"/>
  <c r="Y6909" i="3" s="1"/>
  <c r="X6908" i="3"/>
  <c r="Y6908" i="3" s="1"/>
  <c r="X6907" i="3"/>
  <c r="Y6907" i="3" s="1"/>
  <c r="X6906" i="3"/>
  <c r="Y6906" i="3" s="1"/>
  <c r="X6905" i="3"/>
  <c r="Y6905" i="3" s="1"/>
  <c r="X6904" i="3"/>
  <c r="Y6904" i="3" s="1"/>
  <c r="X6903" i="3"/>
  <c r="Y6903" i="3" s="1"/>
  <c r="X6902" i="3"/>
  <c r="Y6902" i="3" s="1"/>
  <c r="X6901" i="3"/>
  <c r="Y6901" i="3" s="1"/>
  <c r="X6900" i="3"/>
  <c r="Y6900" i="3" s="1"/>
  <c r="X6899" i="3"/>
  <c r="Y6899" i="3" s="1"/>
  <c r="X6898" i="3"/>
  <c r="Y6898" i="3" s="1"/>
  <c r="X6897" i="3"/>
  <c r="Y6897" i="3" s="1"/>
  <c r="X6896" i="3"/>
  <c r="Y6896" i="3" s="1"/>
  <c r="X6895" i="3"/>
  <c r="Y6895" i="3" s="1"/>
  <c r="X6894" i="3"/>
  <c r="Y6894" i="3" s="1"/>
  <c r="Y6893" i="3"/>
  <c r="X6893" i="3"/>
  <c r="X6892" i="3"/>
  <c r="Y6892" i="3" s="1"/>
  <c r="X6891" i="3"/>
  <c r="Y6891" i="3" s="1"/>
  <c r="X6890" i="3"/>
  <c r="Y6890" i="3" s="1"/>
  <c r="X6889" i="3"/>
  <c r="Y6889" i="3" s="1"/>
  <c r="X6888" i="3"/>
  <c r="Y6888" i="3" s="1"/>
  <c r="X6887" i="3"/>
  <c r="Y6887" i="3" s="1"/>
  <c r="X6886" i="3"/>
  <c r="Y6886" i="3" s="1"/>
  <c r="X6885" i="3"/>
  <c r="Y6885" i="3" s="1"/>
  <c r="X6884" i="3"/>
  <c r="Y6884" i="3" s="1"/>
  <c r="X6883" i="3"/>
  <c r="Y6883" i="3" s="1"/>
  <c r="X6882" i="3"/>
  <c r="Y6882" i="3" s="1"/>
  <c r="X6881" i="3"/>
  <c r="Y6881" i="3" s="1"/>
  <c r="X6880" i="3"/>
  <c r="Y6880" i="3" s="1"/>
  <c r="X6879" i="3"/>
  <c r="Y6879" i="3" s="1"/>
  <c r="X6878" i="3"/>
  <c r="Y6878" i="3" s="1"/>
  <c r="X6877" i="3"/>
  <c r="Y6877" i="3" s="1"/>
  <c r="X6876" i="3"/>
  <c r="Y6876" i="3" s="1"/>
  <c r="X6875" i="3"/>
  <c r="Y6875" i="3" s="1"/>
  <c r="X6874" i="3"/>
  <c r="Y6874" i="3" s="1"/>
  <c r="X6873" i="3"/>
  <c r="Y6873" i="3" s="1"/>
  <c r="X6872" i="3"/>
  <c r="Y6872" i="3" s="1"/>
  <c r="X6871" i="3"/>
  <c r="Y6871" i="3" s="1"/>
  <c r="X6870" i="3"/>
  <c r="Y6870" i="3" s="1"/>
  <c r="X6869" i="3"/>
  <c r="Y6869" i="3" s="1"/>
  <c r="X6868" i="3"/>
  <c r="Y6868" i="3" s="1"/>
  <c r="X6867" i="3"/>
  <c r="Y6867" i="3" s="1"/>
  <c r="X6866" i="3"/>
  <c r="Y6866" i="3" s="1"/>
  <c r="X6865" i="3"/>
  <c r="Y6865" i="3" s="1"/>
  <c r="X6864" i="3"/>
  <c r="Y6864" i="3" s="1"/>
  <c r="X6863" i="3"/>
  <c r="Y6863" i="3" s="1"/>
  <c r="X6862" i="3"/>
  <c r="Y6862" i="3" s="1"/>
  <c r="Y6861" i="3"/>
  <c r="X6861" i="3"/>
  <c r="X6860" i="3"/>
  <c r="Y6860" i="3" s="1"/>
  <c r="X6859" i="3"/>
  <c r="Y6859" i="3" s="1"/>
  <c r="X6858" i="3"/>
  <c r="Y6858" i="3" s="1"/>
  <c r="X6857" i="3"/>
  <c r="Y6857" i="3" s="1"/>
  <c r="X6856" i="3"/>
  <c r="Y6856" i="3" s="1"/>
  <c r="X6855" i="3"/>
  <c r="Y6855" i="3" s="1"/>
  <c r="X6854" i="3"/>
  <c r="Y6854" i="3" s="1"/>
  <c r="X6853" i="3"/>
  <c r="Y6853" i="3" s="1"/>
  <c r="X6852" i="3"/>
  <c r="Y6852" i="3" s="1"/>
  <c r="X6851" i="3"/>
  <c r="Y6851" i="3" s="1"/>
  <c r="X6850" i="3"/>
  <c r="Y6850" i="3" s="1"/>
  <c r="X6849" i="3"/>
  <c r="Y6849" i="3" s="1"/>
  <c r="X6848" i="3"/>
  <c r="Y6848" i="3" s="1"/>
  <c r="X6847" i="3"/>
  <c r="Y6847" i="3" s="1"/>
  <c r="X6846" i="3"/>
  <c r="Y6846" i="3" s="1"/>
  <c r="X6845" i="3"/>
  <c r="Y6845" i="3" s="1"/>
  <c r="Y6844" i="3"/>
  <c r="X6844" i="3"/>
  <c r="X6843" i="3"/>
  <c r="Y6843" i="3" s="1"/>
  <c r="X6842" i="3"/>
  <c r="Y6842" i="3" s="1"/>
  <c r="X6841" i="3"/>
  <c r="Y6841" i="3" s="1"/>
  <c r="X6840" i="3"/>
  <c r="Y6840" i="3" s="1"/>
  <c r="X6839" i="3"/>
  <c r="Y6839" i="3" s="1"/>
  <c r="X6838" i="3"/>
  <c r="Y6838" i="3" s="1"/>
  <c r="X6837" i="3"/>
  <c r="Y6837" i="3" s="1"/>
  <c r="X6836" i="3"/>
  <c r="Y6836" i="3" s="1"/>
  <c r="X6835" i="3"/>
  <c r="Y6835" i="3" s="1"/>
  <c r="X6834" i="3"/>
  <c r="Y6834" i="3" s="1"/>
  <c r="X6833" i="3"/>
  <c r="Y6833" i="3" s="1"/>
  <c r="X6832" i="3"/>
  <c r="Y6832" i="3" s="1"/>
  <c r="X6831" i="3"/>
  <c r="Y6831" i="3" s="1"/>
  <c r="X6830" i="3"/>
  <c r="Y6830" i="3" s="1"/>
  <c r="X6829" i="3"/>
  <c r="Y6829" i="3" s="1"/>
  <c r="X6828" i="3"/>
  <c r="Y6828" i="3" s="1"/>
  <c r="X6827" i="3"/>
  <c r="Y6827" i="3" s="1"/>
  <c r="X6826" i="3"/>
  <c r="Y6826" i="3" s="1"/>
  <c r="X6825" i="3"/>
  <c r="Y6825" i="3" s="1"/>
  <c r="X6824" i="3"/>
  <c r="Y6824" i="3" s="1"/>
  <c r="X6823" i="3"/>
  <c r="Y6823" i="3" s="1"/>
  <c r="X6822" i="3"/>
  <c r="Y6822" i="3" s="1"/>
  <c r="X6821" i="3"/>
  <c r="Y6821" i="3" s="1"/>
  <c r="X6820" i="3"/>
  <c r="Y6820" i="3" s="1"/>
  <c r="X6819" i="3"/>
  <c r="Y6819" i="3" s="1"/>
  <c r="X6818" i="3"/>
  <c r="Y6818" i="3" s="1"/>
  <c r="X6817" i="3"/>
  <c r="Y6817" i="3" s="1"/>
  <c r="X6816" i="3"/>
  <c r="Y6816" i="3" s="1"/>
  <c r="X6815" i="3"/>
  <c r="Y6815" i="3" s="1"/>
  <c r="X6814" i="3"/>
  <c r="Y6814" i="3" s="1"/>
  <c r="X6813" i="3"/>
  <c r="Y6813" i="3" s="1"/>
  <c r="X6812" i="3"/>
  <c r="Y6812" i="3" s="1"/>
  <c r="X6811" i="3"/>
  <c r="Y6811" i="3" s="1"/>
  <c r="X6810" i="3"/>
  <c r="Y6810" i="3" s="1"/>
  <c r="X6809" i="3"/>
  <c r="Y6809" i="3" s="1"/>
  <c r="X6808" i="3"/>
  <c r="Y6808" i="3" s="1"/>
  <c r="X6807" i="3"/>
  <c r="Y6807" i="3" s="1"/>
  <c r="Y6806" i="3"/>
  <c r="X6806" i="3"/>
  <c r="X6805" i="3"/>
  <c r="Y6805" i="3" s="1"/>
  <c r="X6804" i="3"/>
  <c r="Y6804" i="3" s="1"/>
  <c r="X6803" i="3"/>
  <c r="Y6803" i="3" s="1"/>
  <c r="Y6802" i="3"/>
  <c r="X6802" i="3"/>
  <c r="X6801" i="3"/>
  <c r="Y6801" i="3" s="1"/>
  <c r="X6800" i="3"/>
  <c r="Y6800" i="3" s="1"/>
  <c r="X6799" i="3"/>
  <c r="Y6799" i="3" s="1"/>
  <c r="X6798" i="3"/>
  <c r="Y6798" i="3" s="1"/>
  <c r="X6797" i="3"/>
  <c r="Y6797" i="3" s="1"/>
  <c r="X6796" i="3"/>
  <c r="Y6796" i="3" s="1"/>
  <c r="X6795" i="3"/>
  <c r="Y6795" i="3" s="1"/>
  <c r="X6794" i="3"/>
  <c r="Y6794" i="3" s="1"/>
  <c r="X6793" i="3"/>
  <c r="Y6793" i="3" s="1"/>
  <c r="X6792" i="3"/>
  <c r="Y6792" i="3" s="1"/>
  <c r="X6791" i="3"/>
  <c r="Y6791" i="3" s="1"/>
  <c r="X6790" i="3"/>
  <c r="Y6790" i="3" s="1"/>
  <c r="X6789" i="3"/>
  <c r="Y6789" i="3" s="1"/>
  <c r="X6788" i="3"/>
  <c r="Y6788" i="3" s="1"/>
  <c r="X6787" i="3"/>
  <c r="Y6787" i="3" s="1"/>
  <c r="X6786" i="3"/>
  <c r="Y6786" i="3" s="1"/>
  <c r="X6785" i="3"/>
  <c r="Y6785" i="3" s="1"/>
  <c r="X6784" i="3"/>
  <c r="Y6784" i="3" s="1"/>
  <c r="X6783" i="3"/>
  <c r="Y6783" i="3" s="1"/>
  <c r="X6782" i="3"/>
  <c r="Y6782" i="3" s="1"/>
  <c r="X6781" i="3"/>
  <c r="Y6781" i="3" s="1"/>
  <c r="X6780" i="3"/>
  <c r="Y6780" i="3" s="1"/>
  <c r="X6779" i="3"/>
  <c r="Y6779" i="3" s="1"/>
  <c r="Y6778" i="3"/>
  <c r="X6778" i="3"/>
  <c r="X6777" i="3"/>
  <c r="Y6777" i="3" s="1"/>
  <c r="X6776" i="3"/>
  <c r="Y6776" i="3" s="1"/>
  <c r="X6775" i="3"/>
  <c r="Y6775" i="3" s="1"/>
  <c r="X6774" i="3"/>
  <c r="Y6774" i="3" s="1"/>
  <c r="X6773" i="3"/>
  <c r="Y6773" i="3" s="1"/>
  <c r="X6772" i="3"/>
  <c r="Y6772" i="3" s="1"/>
  <c r="X6771" i="3"/>
  <c r="Y6771" i="3" s="1"/>
  <c r="X6770" i="3"/>
  <c r="Y6770" i="3" s="1"/>
  <c r="X6769" i="3"/>
  <c r="Y6769" i="3" s="1"/>
  <c r="X6768" i="3"/>
  <c r="Y6768" i="3" s="1"/>
  <c r="X6767" i="3"/>
  <c r="Y6767" i="3" s="1"/>
  <c r="X6766" i="3"/>
  <c r="Y6766" i="3" s="1"/>
  <c r="X6765" i="3"/>
  <c r="Y6765" i="3" s="1"/>
  <c r="X6764" i="3"/>
  <c r="Y6764" i="3" s="1"/>
  <c r="X6763" i="3"/>
  <c r="Y6763" i="3" s="1"/>
  <c r="X6762" i="3"/>
  <c r="Y6762" i="3" s="1"/>
  <c r="X6761" i="3"/>
  <c r="Y6761" i="3" s="1"/>
  <c r="X6760" i="3"/>
  <c r="Y6760" i="3" s="1"/>
  <c r="X6759" i="3"/>
  <c r="Y6759" i="3" s="1"/>
  <c r="X6758" i="3"/>
  <c r="Y6758" i="3" s="1"/>
  <c r="X6757" i="3"/>
  <c r="Y6757" i="3" s="1"/>
  <c r="X6756" i="3"/>
  <c r="Y6756" i="3" s="1"/>
  <c r="X6755" i="3"/>
  <c r="Y6755" i="3" s="1"/>
  <c r="X6754" i="3"/>
  <c r="Y6754" i="3" s="1"/>
  <c r="X6753" i="3"/>
  <c r="Y6753" i="3" s="1"/>
  <c r="X6752" i="3"/>
  <c r="Y6752" i="3" s="1"/>
  <c r="X6751" i="3"/>
  <c r="Y6751" i="3" s="1"/>
  <c r="X6750" i="3"/>
  <c r="Y6750" i="3" s="1"/>
  <c r="X6749" i="3"/>
  <c r="Y6749" i="3" s="1"/>
  <c r="X6748" i="3"/>
  <c r="Y6748" i="3" s="1"/>
  <c r="X6747" i="3"/>
  <c r="Y6747" i="3" s="1"/>
  <c r="X6746" i="3"/>
  <c r="Y6746" i="3" s="1"/>
  <c r="X6745" i="3"/>
  <c r="Y6745" i="3" s="1"/>
  <c r="X6744" i="3"/>
  <c r="Y6744" i="3" s="1"/>
  <c r="X6743" i="3"/>
  <c r="Y6743" i="3" s="1"/>
  <c r="X6742" i="3"/>
  <c r="Y6742" i="3" s="1"/>
  <c r="X6741" i="3"/>
  <c r="Y6741" i="3" s="1"/>
  <c r="X6740" i="3"/>
  <c r="Y6740" i="3" s="1"/>
  <c r="X6739" i="3"/>
  <c r="Y6739" i="3" s="1"/>
  <c r="X6738" i="3"/>
  <c r="Y6738" i="3" s="1"/>
  <c r="X6737" i="3"/>
  <c r="Y6737" i="3" s="1"/>
  <c r="X6736" i="3"/>
  <c r="Y6736" i="3" s="1"/>
  <c r="X6735" i="3"/>
  <c r="Y6735" i="3" s="1"/>
  <c r="X6734" i="3"/>
  <c r="Y6734" i="3" s="1"/>
  <c r="X6733" i="3"/>
  <c r="Y6733" i="3" s="1"/>
  <c r="X6732" i="3"/>
  <c r="Y6732" i="3" s="1"/>
  <c r="X6731" i="3"/>
  <c r="Y6731" i="3" s="1"/>
  <c r="X6730" i="3"/>
  <c r="Y6730" i="3" s="1"/>
  <c r="X6729" i="3"/>
  <c r="Y6729" i="3" s="1"/>
  <c r="X6728" i="3"/>
  <c r="Y6728" i="3" s="1"/>
  <c r="X6727" i="3"/>
  <c r="Y6727" i="3" s="1"/>
  <c r="X6726" i="3"/>
  <c r="Y6726" i="3" s="1"/>
  <c r="X6725" i="3"/>
  <c r="Y6725" i="3" s="1"/>
  <c r="X6724" i="3"/>
  <c r="Y6724" i="3" s="1"/>
  <c r="X6723" i="3"/>
  <c r="Y6723" i="3" s="1"/>
  <c r="X6722" i="3"/>
  <c r="Y6722" i="3" s="1"/>
  <c r="X6721" i="3"/>
  <c r="Y6721" i="3" s="1"/>
  <c r="X6720" i="3"/>
  <c r="Y6720" i="3" s="1"/>
  <c r="X6719" i="3"/>
  <c r="Y6719" i="3" s="1"/>
  <c r="Y6718" i="3"/>
  <c r="X6718" i="3"/>
  <c r="X6717" i="3"/>
  <c r="Y6717" i="3" s="1"/>
  <c r="X6716" i="3"/>
  <c r="Y6716" i="3" s="1"/>
  <c r="X6715" i="3"/>
  <c r="Y6715" i="3" s="1"/>
  <c r="X6714" i="3"/>
  <c r="Y6714" i="3" s="1"/>
  <c r="X6713" i="3"/>
  <c r="Y6713" i="3" s="1"/>
  <c r="X6712" i="3"/>
  <c r="Y6712" i="3" s="1"/>
  <c r="X6711" i="3"/>
  <c r="Y6711" i="3" s="1"/>
  <c r="X6710" i="3"/>
  <c r="Y6710" i="3" s="1"/>
  <c r="X6709" i="3"/>
  <c r="Y6709" i="3" s="1"/>
  <c r="X6708" i="3"/>
  <c r="Y6708" i="3" s="1"/>
  <c r="X6707" i="3"/>
  <c r="Y6707" i="3" s="1"/>
  <c r="X6706" i="3"/>
  <c r="Y6706" i="3" s="1"/>
  <c r="X6705" i="3"/>
  <c r="Y6705" i="3" s="1"/>
  <c r="X6704" i="3"/>
  <c r="Y6704" i="3" s="1"/>
  <c r="X6703" i="3"/>
  <c r="Y6703" i="3" s="1"/>
  <c r="X6702" i="3"/>
  <c r="Y6702" i="3" s="1"/>
  <c r="X6701" i="3"/>
  <c r="Y6701" i="3" s="1"/>
  <c r="X6700" i="3"/>
  <c r="Y6700" i="3" s="1"/>
  <c r="X6699" i="3"/>
  <c r="Y6699" i="3" s="1"/>
  <c r="X6698" i="3"/>
  <c r="Y6698" i="3" s="1"/>
  <c r="X6697" i="3"/>
  <c r="Y6697" i="3" s="1"/>
  <c r="X6696" i="3"/>
  <c r="Y6696" i="3" s="1"/>
  <c r="X6695" i="3"/>
  <c r="Y6695" i="3" s="1"/>
  <c r="X6694" i="3"/>
  <c r="Y6694" i="3" s="1"/>
  <c r="X6693" i="3"/>
  <c r="Y6693" i="3" s="1"/>
  <c r="X6692" i="3"/>
  <c r="Y6692" i="3" s="1"/>
  <c r="X6691" i="3"/>
  <c r="Y6691" i="3" s="1"/>
  <c r="X6690" i="3"/>
  <c r="Y6690" i="3" s="1"/>
  <c r="X6689" i="3"/>
  <c r="Y6689" i="3" s="1"/>
  <c r="X6688" i="3"/>
  <c r="Y6688" i="3" s="1"/>
  <c r="X6687" i="3"/>
  <c r="Y6687" i="3" s="1"/>
  <c r="X6686" i="3"/>
  <c r="Y6686" i="3" s="1"/>
  <c r="X6685" i="3"/>
  <c r="Y6685" i="3" s="1"/>
  <c r="X6684" i="3"/>
  <c r="Y6684" i="3" s="1"/>
  <c r="X6683" i="3"/>
  <c r="Y6683" i="3" s="1"/>
  <c r="X6682" i="3"/>
  <c r="Y6682" i="3" s="1"/>
  <c r="X6681" i="3"/>
  <c r="Y6681" i="3" s="1"/>
  <c r="X6680" i="3"/>
  <c r="Y6680" i="3" s="1"/>
  <c r="X6679" i="3"/>
  <c r="Y6679" i="3" s="1"/>
  <c r="X6678" i="3"/>
  <c r="Y6678" i="3" s="1"/>
  <c r="X6677" i="3"/>
  <c r="Y6677" i="3" s="1"/>
  <c r="X6676" i="3"/>
  <c r="Y6676" i="3" s="1"/>
  <c r="X6675" i="3"/>
  <c r="Y6675" i="3" s="1"/>
  <c r="X6674" i="3"/>
  <c r="Y6674" i="3" s="1"/>
  <c r="X6673" i="3"/>
  <c r="Y6673" i="3" s="1"/>
  <c r="X6672" i="3"/>
  <c r="Y6672" i="3" s="1"/>
  <c r="X6671" i="3"/>
  <c r="Y6671" i="3" s="1"/>
  <c r="X6670" i="3"/>
  <c r="Y6670" i="3" s="1"/>
  <c r="X6669" i="3"/>
  <c r="Y6669" i="3" s="1"/>
  <c r="X6668" i="3"/>
  <c r="Y6668" i="3" s="1"/>
  <c r="X6667" i="3"/>
  <c r="Y6667" i="3" s="1"/>
  <c r="X6666" i="3"/>
  <c r="Y6666" i="3" s="1"/>
  <c r="X6665" i="3"/>
  <c r="Y6665" i="3" s="1"/>
  <c r="X6664" i="3"/>
  <c r="Y6664" i="3" s="1"/>
  <c r="X6663" i="3"/>
  <c r="Y6663" i="3" s="1"/>
  <c r="X6662" i="3"/>
  <c r="Y6662" i="3" s="1"/>
  <c r="X6661" i="3"/>
  <c r="Y6661" i="3" s="1"/>
  <c r="X6660" i="3"/>
  <c r="Y6660" i="3" s="1"/>
  <c r="X6659" i="3"/>
  <c r="Y6659" i="3" s="1"/>
  <c r="X6658" i="3"/>
  <c r="Y6658" i="3" s="1"/>
  <c r="X6657" i="3"/>
  <c r="Y6657" i="3" s="1"/>
  <c r="X6656" i="3"/>
  <c r="Y6656" i="3" s="1"/>
  <c r="X6655" i="3"/>
  <c r="Y6655" i="3" s="1"/>
  <c r="X6654" i="3"/>
  <c r="Y6654" i="3" s="1"/>
  <c r="X6653" i="3"/>
  <c r="Y6653" i="3" s="1"/>
  <c r="X6652" i="3"/>
  <c r="Y6652" i="3" s="1"/>
  <c r="X6651" i="3"/>
  <c r="Y6651" i="3" s="1"/>
  <c r="X6650" i="3"/>
  <c r="Y6650" i="3" s="1"/>
  <c r="X6649" i="3"/>
  <c r="Y6649" i="3" s="1"/>
  <c r="X6648" i="3"/>
  <c r="Y6648" i="3" s="1"/>
  <c r="X6647" i="3"/>
  <c r="Y6647" i="3" s="1"/>
  <c r="X6646" i="3"/>
  <c r="Y6646" i="3" s="1"/>
  <c r="X6645" i="3"/>
  <c r="Y6645" i="3" s="1"/>
  <c r="X6644" i="3"/>
  <c r="Y6644" i="3" s="1"/>
  <c r="X6643" i="3"/>
  <c r="Y6643" i="3" s="1"/>
  <c r="X6642" i="3"/>
  <c r="Y6642" i="3" s="1"/>
  <c r="X6641" i="3"/>
  <c r="Y6641" i="3" s="1"/>
  <c r="X6640" i="3"/>
  <c r="Y6640" i="3" s="1"/>
  <c r="X6639" i="3"/>
  <c r="Y6639" i="3" s="1"/>
  <c r="X6638" i="3"/>
  <c r="Y6638" i="3" s="1"/>
  <c r="X6637" i="3"/>
  <c r="Y6637" i="3" s="1"/>
  <c r="X6636" i="3"/>
  <c r="Y6636" i="3" s="1"/>
  <c r="X6635" i="3"/>
  <c r="Y6635" i="3" s="1"/>
  <c r="X6634" i="3"/>
  <c r="Y6634" i="3" s="1"/>
  <c r="X6633" i="3"/>
  <c r="Y6633" i="3" s="1"/>
  <c r="X6632" i="3"/>
  <c r="Y6632" i="3" s="1"/>
  <c r="X6631" i="3"/>
  <c r="Y6631" i="3" s="1"/>
  <c r="X6630" i="3"/>
  <c r="Y6630" i="3" s="1"/>
  <c r="X6629" i="3"/>
  <c r="Y6629" i="3" s="1"/>
  <c r="X6628" i="3"/>
  <c r="Y6628" i="3" s="1"/>
  <c r="X6627" i="3"/>
  <c r="Y6627" i="3" s="1"/>
  <c r="X6626" i="3"/>
  <c r="Y6626" i="3" s="1"/>
  <c r="X6625" i="3"/>
  <c r="Y6625" i="3" s="1"/>
  <c r="X6624" i="3"/>
  <c r="Y6624" i="3" s="1"/>
  <c r="X6623" i="3"/>
  <c r="Y6623" i="3" s="1"/>
  <c r="Y6622" i="3"/>
  <c r="X6622" i="3"/>
  <c r="X6621" i="3"/>
  <c r="Y6621" i="3" s="1"/>
  <c r="X6620" i="3"/>
  <c r="Y6620" i="3" s="1"/>
  <c r="X6619" i="3"/>
  <c r="Y6619" i="3" s="1"/>
  <c r="X6618" i="3"/>
  <c r="Y6618" i="3" s="1"/>
  <c r="X6617" i="3"/>
  <c r="Y6617" i="3" s="1"/>
  <c r="X6616" i="3"/>
  <c r="Y6616" i="3" s="1"/>
  <c r="X6615" i="3"/>
  <c r="Y6615" i="3" s="1"/>
  <c r="X6614" i="3"/>
  <c r="Y6614" i="3" s="1"/>
  <c r="X6613" i="3"/>
  <c r="Y6613" i="3" s="1"/>
  <c r="X6612" i="3"/>
  <c r="Y6612" i="3" s="1"/>
  <c r="X6611" i="3"/>
  <c r="Y6611" i="3" s="1"/>
  <c r="X6610" i="3"/>
  <c r="Y6610" i="3" s="1"/>
  <c r="X6609" i="3"/>
  <c r="Y6609" i="3" s="1"/>
  <c r="X6608" i="3"/>
  <c r="Y6608" i="3" s="1"/>
  <c r="X6607" i="3"/>
  <c r="Y6607" i="3" s="1"/>
  <c r="X6606" i="3"/>
  <c r="Y6606" i="3" s="1"/>
  <c r="X6605" i="3"/>
  <c r="Y6605" i="3" s="1"/>
  <c r="X6604" i="3"/>
  <c r="Y6604" i="3" s="1"/>
  <c r="X6603" i="3"/>
  <c r="Y6603" i="3" s="1"/>
  <c r="X6602" i="3"/>
  <c r="Y6602" i="3" s="1"/>
  <c r="X6601" i="3"/>
  <c r="Y6601" i="3" s="1"/>
  <c r="X6600" i="3"/>
  <c r="Y6600" i="3" s="1"/>
  <c r="X6599" i="3"/>
  <c r="Y6599" i="3" s="1"/>
  <c r="X6598" i="3"/>
  <c r="Y6598" i="3" s="1"/>
  <c r="X6597" i="3"/>
  <c r="Y6597" i="3" s="1"/>
  <c r="X6596" i="3"/>
  <c r="Y6596" i="3" s="1"/>
  <c r="X6595" i="3"/>
  <c r="Y6595" i="3" s="1"/>
  <c r="X6594" i="3"/>
  <c r="Y6594" i="3" s="1"/>
  <c r="Y6593" i="3"/>
  <c r="X6593" i="3"/>
  <c r="X6592" i="3"/>
  <c r="Y6592" i="3" s="1"/>
  <c r="X6591" i="3"/>
  <c r="Y6591" i="3" s="1"/>
  <c r="X6590" i="3"/>
  <c r="Y6590" i="3" s="1"/>
  <c r="X6589" i="3"/>
  <c r="Y6589" i="3" s="1"/>
  <c r="X6588" i="3"/>
  <c r="Y6588" i="3" s="1"/>
  <c r="X6587" i="3"/>
  <c r="Y6587" i="3" s="1"/>
  <c r="X6586" i="3"/>
  <c r="Y6586" i="3" s="1"/>
  <c r="X6585" i="3"/>
  <c r="Y6585" i="3" s="1"/>
  <c r="X6584" i="3"/>
  <c r="Y6584" i="3" s="1"/>
  <c r="X6583" i="3"/>
  <c r="Y6583" i="3" s="1"/>
  <c r="X6582" i="3"/>
  <c r="Y6582" i="3" s="1"/>
  <c r="X6581" i="3"/>
  <c r="Y6581" i="3" s="1"/>
  <c r="X6580" i="3"/>
  <c r="Y6580" i="3" s="1"/>
  <c r="X6579" i="3"/>
  <c r="Y6579" i="3" s="1"/>
  <c r="X6578" i="3"/>
  <c r="Y6578" i="3" s="1"/>
  <c r="X6577" i="3"/>
  <c r="Y6577" i="3" s="1"/>
  <c r="X6576" i="3"/>
  <c r="Y6576" i="3" s="1"/>
  <c r="X6575" i="3"/>
  <c r="Y6575" i="3" s="1"/>
  <c r="X6574" i="3"/>
  <c r="Y6574" i="3" s="1"/>
  <c r="X6573" i="3"/>
  <c r="Y6573" i="3" s="1"/>
  <c r="X6572" i="3"/>
  <c r="Y6572" i="3" s="1"/>
  <c r="X6571" i="3"/>
  <c r="Y6571" i="3" s="1"/>
  <c r="X6570" i="3"/>
  <c r="Y6570" i="3" s="1"/>
  <c r="X6569" i="3"/>
  <c r="Y6569" i="3" s="1"/>
  <c r="X6568" i="3"/>
  <c r="Y6568" i="3" s="1"/>
  <c r="X6567" i="3"/>
  <c r="Y6567" i="3" s="1"/>
  <c r="X6566" i="3"/>
  <c r="Y6566" i="3" s="1"/>
  <c r="X6565" i="3"/>
  <c r="Y6565" i="3" s="1"/>
  <c r="X6564" i="3"/>
  <c r="Y6564" i="3" s="1"/>
  <c r="X6563" i="3"/>
  <c r="Y6563" i="3" s="1"/>
  <c r="X6562" i="3"/>
  <c r="Y6562" i="3" s="1"/>
  <c r="X6561" i="3"/>
  <c r="Y6561" i="3" s="1"/>
  <c r="X6560" i="3"/>
  <c r="Y6560" i="3" s="1"/>
  <c r="X6559" i="3"/>
  <c r="Y6559" i="3" s="1"/>
  <c r="X6558" i="3"/>
  <c r="Y6558" i="3" s="1"/>
  <c r="X6557" i="3"/>
  <c r="Y6557" i="3" s="1"/>
  <c r="X6556" i="3"/>
  <c r="Y6556" i="3" s="1"/>
  <c r="X6555" i="3"/>
  <c r="Y6555" i="3" s="1"/>
  <c r="X6554" i="3"/>
  <c r="Y6554" i="3" s="1"/>
  <c r="X6553" i="3"/>
  <c r="Y6553" i="3" s="1"/>
  <c r="X6552" i="3"/>
  <c r="Y6552" i="3" s="1"/>
  <c r="X6551" i="3"/>
  <c r="Y6551" i="3" s="1"/>
  <c r="X6550" i="3"/>
  <c r="Y6550" i="3" s="1"/>
  <c r="X6549" i="3"/>
  <c r="Y6549" i="3" s="1"/>
  <c r="X6548" i="3"/>
  <c r="Y6548" i="3" s="1"/>
  <c r="X6547" i="3"/>
  <c r="Y6547" i="3" s="1"/>
  <c r="X6546" i="3"/>
  <c r="Y6546" i="3" s="1"/>
  <c r="X6545" i="3"/>
  <c r="Y6545" i="3" s="1"/>
  <c r="X6544" i="3"/>
  <c r="Y6544" i="3" s="1"/>
  <c r="X6543" i="3"/>
  <c r="Y6543" i="3" s="1"/>
  <c r="X6542" i="3"/>
  <c r="Y6542" i="3" s="1"/>
  <c r="X6541" i="3"/>
  <c r="Y6541" i="3" s="1"/>
  <c r="X6540" i="3"/>
  <c r="Y6540" i="3" s="1"/>
  <c r="X6539" i="3"/>
  <c r="Y6539" i="3" s="1"/>
  <c r="X6538" i="3"/>
  <c r="Y6538" i="3" s="1"/>
  <c r="X6537" i="3"/>
  <c r="Y6537" i="3" s="1"/>
  <c r="X6536" i="3"/>
  <c r="Y6536" i="3" s="1"/>
  <c r="X6535" i="3"/>
  <c r="Y6535" i="3" s="1"/>
  <c r="X6534" i="3"/>
  <c r="Y6534" i="3" s="1"/>
  <c r="X6533" i="3"/>
  <c r="Y6533" i="3" s="1"/>
  <c r="X6532" i="3"/>
  <c r="Y6532" i="3" s="1"/>
  <c r="X6531" i="3"/>
  <c r="Y6531" i="3" s="1"/>
  <c r="X6530" i="3"/>
  <c r="Y6530" i="3" s="1"/>
  <c r="X6529" i="3"/>
  <c r="Y6529" i="3" s="1"/>
  <c r="X6528" i="3"/>
  <c r="Y6528" i="3" s="1"/>
  <c r="X6527" i="3"/>
  <c r="Y6527" i="3" s="1"/>
  <c r="Y6526" i="3"/>
  <c r="X6526" i="3"/>
  <c r="X6525" i="3"/>
  <c r="Y6525" i="3" s="1"/>
  <c r="X6524" i="3"/>
  <c r="Y6524" i="3" s="1"/>
  <c r="X6523" i="3"/>
  <c r="Y6523" i="3" s="1"/>
  <c r="X6522" i="3"/>
  <c r="Y6522" i="3" s="1"/>
  <c r="X6521" i="3"/>
  <c r="Y6521" i="3" s="1"/>
  <c r="X6520" i="3"/>
  <c r="Y6520" i="3" s="1"/>
  <c r="X6519" i="3"/>
  <c r="Y6519" i="3" s="1"/>
  <c r="Y6518" i="3"/>
  <c r="X6518" i="3"/>
  <c r="X6517" i="3"/>
  <c r="Y6517" i="3" s="1"/>
  <c r="X6516" i="3"/>
  <c r="Y6516" i="3" s="1"/>
  <c r="X6515" i="3"/>
  <c r="Y6515" i="3" s="1"/>
  <c r="X6514" i="3"/>
  <c r="Y6514" i="3" s="1"/>
  <c r="X6513" i="3"/>
  <c r="Y6513" i="3" s="1"/>
  <c r="X6512" i="3"/>
  <c r="Y6512" i="3" s="1"/>
  <c r="X6511" i="3"/>
  <c r="Y6511" i="3" s="1"/>
  <c r="X6510" i="3"/>
  <c r="Y6510" i="3" s="1"/>
  <c r="X6509" i="3"/>
  <c r="Y6509" i="3" s="1"/>
  <c r="X6508" i="3"/>
  <c r="Y6508" i="3" s="1"/>
  <c r="X6507" i="3"/>
  <c r="Y6507" i="3" s="1"/>
  <c r="X6506" i="3"/>
  <c r="Y6506" i="3" s="1"/>
  <c r="X6505" i="3"/>
  <c r="Y6505" i="3" s="1"/>
  <c r="X6504" i="3"/>
  <c r="Y6504" i="3" s="1"/>
  <c r="X6503" i="3"/>
  <c r="Y6503" i="3" s="1"/>
  <c r="X6502" i="3"/>
  <c r="Y6502" i="3" s="1"/>
  <c r="X6501" i="3"/>
  <c r="Y6501" i="3" s="1"/>
  <c r="X6500" i="3"/>
  <c r="Y6500" i="3" s="1"/>
  <c r="X6499" i="3"/>
  <c r="Y6499" i="3" s="1"/>
  <c r="X6498" i="3"/>
  <c r="Y6498" i="3" s="1"/>
  <c r="X6497" i="3"/>
  <c r="Y6497" i="3" s="1"/>
  <c r="X6496" i="3"/>
  <c r="Y6496" i="3" s="1"/>
  <c r="X6495" i="3"/>
  <c r="Y6495" i="3" s="1"/>
  <c r="X6494" i="3"/>
  <c r="Y6494" i="3" s="1"/>
  <c r="X6493" i="3"/>
  <c r="Y6493" i="3" s="1"/>
  <c r="X6492" i="3"/>
  <c r="Y6492" i="3" s="1"/>
  <c r="X6491" i="3"/>
  <c r="Y6491" i="3" s="1"/>
  <c r="X6490" i="3"/>
  <c r="Y6490" i="3" s="1"/>
  <c r="X6489" i="3"/>
  <c r="Y6489" i="3" s="1"/>
  <c r="X6488" i="3"/>
  <c r="Y6488" i="3" s="1"/>
  <c r="X6487" i="3"/>
  <c r="Y6487" i="3" s="1"/>
  <c r="X6486" i="3"/>
  <c r="Y6486" i="3" s="1"/>
  <c r="X6485" i="3"/>
  <c r="Y6485" i="3" s="1"/>
  <c r="X6484" i="3"/>
  <c r="Y6484" i="3" s="1"/>
  <c r="X6483" i="3"/>
  <c r="Y6483" i="3" s="1"/>
  <c r="X6482" i="3"/>
  <c r="Y6482" i="3" s="1"/>
  <c r="X6481" i="3"/>
  <c r="Y6481" i="3" s="1"/>
  <c r="X6480" i="3"/>
  <c r="Y6480" i="3" s="1"/>
  <c r="X6479" i="3"/>
  <c r="Y6479" i="3" s="1"/>
  <c r="X6478" i="3"/>
  <c r="Y6478" i="3" s="1"/>
  <c r="X6477" i="3"/>
  <c r="Y6477" i="3" s="1"/>
  <c r="X6476" i="3"/>
  <c r="Y6476" i="3" s="1"/>
  <c r="X6475" i="3"/>
  <c r="Y6475" i="3" s="1"/>
  <c r="Y6474" i="3"/>
  <c r="X6474" i="3"/>
  <c r="X6473" i="3"/>
  <c r="Y6473" i="3" s="1"/>
  <c r="X6472" i="3"/>
  <c r="Y6472" i="3" s="1"/>
  <c r="X6471" i="3"/>
  <c r="Y6471" i="3" s="1"/>
  <c r="X6470" i="3"/>
  <c r="Y6470" i="3" s="1"/>
  <c r="X6469" i="3"/>
  <c r="Y6469" i="3" s="1"/>
  <c r="X6468" i="3"/>
  <c r="Y6468" i="3" s="1"/>
  <c r="X6467" i="3"/>
  <c r="Y6467" i="3" s="1"/>
  <c r="X6466" i="3"/>
  <c r="Y6466" i="3" s="1"/>
  <c r="X6465" i="3"/>
  <c r="Y6465" i="3" s="1"/>
  <c r="X6464" i="3"/>
  <c r="Y6464" i="3" s="1"/>
  <c r="X6463" i="3"/>
  <c r="Y6463" i="3" s="1"/>
  <c r="X6462" i="3"/>
  <c r="Y6462" i="3" s="1"/>
  <c r="X6461" i="3"/>
  <c r="Y6461" i="3" s="1"/>
  <c r="X6460" i="3"/>
  <c r="Y6460" i="3" s="1"/>
  <c r="X6459" i="3"/>
  <c r="Y6459" i="3" s="1"/>
  <c r="X6458" i="3"/>
  <c r="Y6458" i="3" s="1"/>
  <c r="X6457" i="3"/>
  <c r="Y6457" i="3" s="1"/>
  <c r="X6456" i="3"/>
  <c r="Y6456" i="3" s="1"/>
  <c r="X6455" i="3"/>
  <c r="Y6455" i="3" s="1"/>
  <c r="X6454" i="3"/>
  <c r="Y6454" i="3" s="1"/>
  <c r="X6453" i="3"/>
  <c r="Y6453" i="3" s="1"/>
  <c r="X6452" i="3"/>
  <c r="Y6452" i="3" s="1"/>
  <c r="X6451" i="3"/>
  <c r="Y6451" i="3" s="1"/>
  <c r="X6450" i="3"/>
  <c r="Y6450" i="3" s="1"/>
  <c r="X6449" i="3"/>
  <c r="Y6449" i="3" s="1"/>
  <c r="X6448" i="3"/>
  <c r="Y6448" i="3" s="1"/>
  <c r="X6447" i="3"/>
  <c r="Y6447" i="3" s="1"/>
  <c r="X6446" i="3"/>
  <c r="Y6446" i="3" s="1"/>
  <c r="X6445" i="3"/>
  <c r="Y6445" i="3" s="1"/>
  <c r="X6444" i="3"/>
  <c r="Y6444" i="3" s="1"/>
  <c r="X6443" i="3"/>
  <c r="Y6443" i="3" s="1"/>
  <c r="X6442" i="3"/>
  <c r="Y6442" i="3" s="1"/>
  <c r="X6441" i="3"/>
  <c r="Y6441" i="3" s="1"/>
  <c r="X6440" i="3"/>
  <c r="Y6440" i="3" s="1"/>
  <c r="Y6439" i="3"/>
  <c r="X6439" i="3"/>
  <c r="X6438" i="3"/>
  <c r="Y6438" i="3" s="1"/>
  <c r="X6437" i="3"/>
  <c r="Y6437" i="3" s="1"/>
  <c r="X6436" i="3"/>
  <c r="Y6436" i="3" s="1"/>
  <c r="X6435" i="3"/>
  <c r="Y6435" i="3" s="1"/>
  <c r="X6434" i="3"/>
  <c r="Y6434" i="3" s="1"/>
  <c r="X6433" i="3"/>
  <c r="Y6433" i="3" s="1"/>
  <c r="X6432" i="3"/>
  <c r="Y6432" i="3" s="1"/>
  <c r="X6431" i="3"/>
  <c r="Y6431" i="3" s="1"/>
  <c r="X6430" i="3"/>
  <c r="Y6430" i="3" s="1"/>
  <c r="X6429" i="3"/>
  <c r="Y6429" i="3" s="1"/>
  <c r="X6428" i="3"/>
  <c r="Y6428" i="3" s="1"/>
  <c r="X6427" i="3"/>
  <c r="Y6427" i="3" s="1"/>
  <c r="X6426" i="3"/>
  <c r="Y6426" i="3" s="1"/>
  <c r="X6425" i="3"/>
  <c r="Y6425" i="3" s="1"/>
  <c r="X6424" i="3"/>
  <c r="Y6424" i="3" s="1"/>
  <c r="X6423" i="3"/>
  <c r="Y6423" i="3" s="1"/>
  <c r="X6422" i="3"/>
  <c r="Y6422" i="3" s="1"/>
  <c r="Y6421" i="3"/>
  <c r="X6421" i="3"/>
  <c r="X6420" i="3"/>
  <c r="Y6420" i="3" s="1"/>
  <c r="X6419" i="3"/>
  <c r="Y6419" i="3" s="1"/>
  <c r="X6418" i="3"/>
  <c r="Y6418" i="3" s="1"/>
  <c r="X6417" i="3"/>
  <c r="Y6417" i="3" s="1"/>
  <c r="X6416" i="3"/>
  <c r="Y6416" i="3" s="1"/>
  <c r="X6415" i="3"/>
  <c r="Y6415" i="3" s="1"/>
  <c r="X6414" i="3"/>
  <c r="Y6414" i="3" s="1"/>
  <c r="X6413" i="3"/>
  <c r="Y6413" i="3" s="1"/>
  <c r="X6412" i="3"/>
  <c r="Y6412" i="3" s="1"/>
  <c r="X6411" i="3"/>
  <c r="Y6411" i="3" s="1"/>
  <c r="X6410" i="3"/>
  <c r="Y6410" i="3" s="1"/>
  <c r="X6409" i="3"/>
  <c r="Y6409" i="3" s="1"/>
  <c r="X6408" i="3"/>
  <c r="Y6408" i="3" s="1"/>
  <c r="X6407" i="3"/>
  <c r="Y6407" i="3" s="1"/>
  <c r="X6406" i="3"/>
  <c r="Y6406" i="3" s="1"/>
  <c r="X6405" i="3"/>
  <c r="Y6405" i="3" s="1"/>
  <c r="X6404" i="3"/>
  <c r="Y6404" i="3" s="1"/>
  <c r="X6403" i="3"/>
  <c r="Y6403" i="3" s="1"/>
  <c r="X6402" i="3"/>
  <c r="Y6402" i="3" s="1"/>
  <c r="X6401" i="3"/>
  <c r="Y6401" i="3" s="1"/>
  <c r="X6400" i="3"/>
  <c r="Y6400" i="3" s="1"/>
  <c r="X6399" i="3"/>
  <c r="Y6399" i="3" s="1"/>
  <c r="X6398" i="3"/>
  <c r="Y6398" i="3" s="1"/>
  <c r="X6397" i="3"/>
  <c r="Y6397" i="3" s="1"/>
  <c r="X6396" i="3"/>
  <c r="Y6396" i="3" s="1"/>
  <c r="X6395" i="3"/>
  <c r="Y6395" i="3" s="1"/>
  <c r="X6394" i="3"/>
  <c r="Y6394" i="3" s="1"/>
  <c r="X6393" i="3"/>
  <c r="Y6393" i="3" s="1"/>
  <c r="X6392" i="3"/>
  <c r="Y6392" i="3" s="1"/>
  <c r="X6391" i="3"/>
  <c r="Y6391" i="3" s="1"/>
  <c r="X6390" i="3"/>
  <c r="Y6390" i="3" s="1"/>
  <c r="X6389" i="3"/>
  <c r="Y6389" i="3" s="1"/>
  <c r="X6388" i="3"/>
  <c r="Y6388" i="3" s="1"/>
  <c r="X6387" i="3"/>
  <c r="Y6387" i="3" s="1"/>
  <c r="X6386" i="3"/>
  <c r="Y6386" i="3" s="1"/>
  <c r="X6385" i="3"/>
  <c r="Y6385" i="3" s="1"/>
  <c r="X6384" i="3"/>
  <c r="Y6384" i="3" s="1"/>
  <c r="X6383" i="3"/>
  <c r="Y6383" i="3" s="1"/>
  <c r="X6382" i="3"/>
  <c r="Y6382" i="3" s="1"/>
  <c r="X6381" i="3"/>
  <c r="Y6381" i="3" s="1"/>
  <c r="X6380" i="3"/>
  <c r="Y6380" i="3" s="1"/>
  <c r="X6379" i="3"/>
  <c r="Y6379" i="3" s="1"/>
  <c r="X6378" i="3"/>
  <c r="Y6378" i="3" s="1"/>
  <c r="X6377" i="3"/>
  <c r="Y6377" i="3" s="1"/>
  <c r="X6376" i="3"/>
  <c r="Y6376" i="3" s="1"/>
  <c r="X6375" i="3"/>
  <c r="Y6375" i="3" s="1"/>
  <c r="Y6374" i="3"/>
  <c r="X6374" i="3"/>
  <c r="X6373" i="3"/>
  <c r="Y6373" i="3" s="1"/>
  <c r="X6372" i="3"/>
  <c r="Y6372" i="3" s="1"/>
  <c r="X6371" i="3"/>
  <c r="Y6371" i="3" s="1"/>
  <c r="X6370" i="3"/>
  <c r="Y6370" i="3" s="1"/>
  <c r="X6369" i="3"/>
  <c r="Y6369" i="3" s="1"/>
  <c r="X6368" i="3"/>
  <c r="Y6368" i="3" s="1"/>
  <c r="X6367" i="3"/>
  <c r="Y6367" i="3" s="1"/>
  <c r="X6366" i="3"/>
  <c r="Y6366" i="3" s="1"/>
  <c r="X6365" i="3"/>
  <c r="Y6365" i="3" s="1"/>
  <c r="X6364" i="3"/>
  <c r="Y6364" i="3" s="1"/>
  <c r="X6363" i="3"/>
  <c r="Y6363" i="3" s="1"/>
  <c r="X6362" i="3"/>
  <c r="Y6362" i="3" s="1"/>
  <c r="X6361" i="3"/>
  <c r="Y6361" i="3" s="1"/>
  <c r="X6360" i="3"/>
  <c r="Y6360" i="3" s="1"/>
  <c r="X6359" i="3"/>
  <c r="Y6359" i="3" s="1"/>
  <c r="X6358" i="3"/>
  <c r="Y6358" i="3" s="1"/>
  <c r="X6357" i="3"/>
  <c r="Y6357" i="3" s="1"/>
  <c r="X6356" i="3"/>
  <c r="Y6356" i="3" s="1"/>
  <c r="X6355" i="3"/>
  <c r="Y6355" i="3" s="1"/>
  <c r="X6354" i="3"/>
  <c r="Y6354" i="3" s="1"/>
  <c r="X6353" i="3"/>
  <c r="Y6353" i="3" s="1"/>
  <c r="X6352" i="3"/>
  <c r="Y6352" i="3" s="1"/>
  <c r="X6351" i="3"/>
  <c r="Y6351" i="3" s="1"/>
  <c r="X6350" i="3"/>
  <c r="Y6350" i="3" s="1"/>
  <c r="X6349" i="3"/>
  <c r="Y6349" i="3" s="1"/>
  <c r="X6348" i="3"/>
  <c r="Y6348" i="3" s="1"/>
  <c r="X6347" i="3"/>
  <c r="Y6347" i="3" s="1"/>
  <c r="X6346" i="3"/>
  <c r="Y6346" i="3" s="1"/>
  <c r="X6345" i="3"/>
  <c r="Y6345" i="3" s="1"/>
  <c r="X6344" i="3"/>
  <c r="Y6344" i="3" s="1"/>
  <c r="X6343" i="3"/>
  <c r="Y6343" i="3" s="1"/>
  <c r="X6342" i="3"/>
  <c r="Y6342" i="3" s="1"/>
  <c r="X6341" i="3"/>
  <c r="Y6341" i="3" s="1"/>
  <c r="X6340" i="3"/>
  <c r="Y6340" i="3" s="1"/>
  <c r="X6339" i="3"/>
  <c r="Y6339" i="3" s="1"/>
  <c r="X6338" i="3"/>
  <c r="Y6338" i="3" s="1"/>
  <c r="X6337" i="3"/>
  <c r="Y6337" i="3" s="1"/>
  <c r="X6336" i="3"/>
  <c r="Y6336" i="3" s="1"/>
  <c r="X6335" i="3"/>
  <c r="Y6335" i="3" s="1"/>
  <c r="X6334" i="3"/>
  <c r="Y6334" i="3" s="1"/>
  <c r="X6333" i="3"/>
  <c r="Y6333" i="3" s="1"/>
  <c r="X6332" i="3"/>
  <c r="Y6332" i="3" s="1"/>
  <c r="X6331" i="3"/>
  <c r="Y6331" i="3" s="1"/>
  <c r="X6330" i="3"/>
  <c r="Y6330" i="3" s="1"/>
  <c r="X6329" i="3"/>
  <c r="Y6329" i="3" s="1"/>
  <c r="X6328" i="3"/>
  <c r="Y6328" i="3" s="1"/>
  <c r="X6327" i="3"/>
  <c r="Y6327" i="3" s="1"/>
  <c r="X6326" i="3"/>
  <c r="Y6326" i="3" s="1"/>
  <c r="X6325" i="3"/>
  <c r="Y6325" i="3" s="1"/>
  <c r="X6324" i="3"/>
  <c r="Y6324" i="3" s="1"/>
  <c r="X6323" i="3"/>
  <c r="Y6323" i="3" s="1"/>
  <c r="X6322" i="3"/>
  <c r="Y6322" i="3" s="1"/>
  <c r="X6321" i="3"/>
  <c r="Y6321" i="3" s="1"/>
  <c r="X6320" i="3"/>
  <c r="Y6320" i="3" s="1"/>
  <c r="X6319" i="3"/>
  <c r="Y6319" i="3" s="1"/>
  <c r="X6318" i="3"/>
  <c r="Y6318" i="3" s="1"/>
  <c r="X6317" i="3"/>
  <c r="Y6317" i="3" s="1"/>
  <c r="X6316" i="3"/>
  <c r="Y6316" i="3" s="1"/>
  <c r="X6315" i="3"/>
  <c r="Y6315" i="3" s="1"/>
  <c r="X6314" i="3"/>
  <c r="Y6314" i="3" s="1"/>
  <c r="X6313" i="3"/>
  <c r="Y6313" i="3" s="1"/>
  <c r="X6312" i="3"/>
  <c r="Y6312" i="3" s="1"/>
  <c r="X6311" i="3"/>
  <c r="Y6311" i="3" s="1"/>
  <c r="X6310" i="3"/>
  <c r="Y6310" i="3" s="1"/>
  <c r="X6309" i="3"/>
  <c r="Y6309" i="3" s="1"/>
  <c r="X6308" i="3"/>
  <c r="Y6308" i="3" s="1"/>
  <c r="X6307" i="3"/>
  <c r="Y6307" i="3" s="1"/>
  <c r="X6306" i="3"/>
  <c r="Y6306" i="3" s="1"/>
  <c r="X6305" i="3"/>
  <c r="Y6305" i="3" s="1"/>
  <c r="X6304" i="3"/>
  <c r="Y6304" i="3" s="1"/>
  <c r="X6303" i="3"/>
  <c r="Y6303" i="3" s="1"/>
  <c r="X6302" i="3"/>
  <c r="Y6302" i="3" s="1"/>
  <c r="X6301" i="3"/>
  <c r="Y6301" i="3" s="1"/>
  <c r="X6300" i="3"/>
  <c r="Y6300" i="3" s="1"/>
  <c r="X6299" i="3"/>
  <c r="Y6299" i="3" s="1"/>
  <c r="X6298" i="3"/>
  <c r="Y6298" i="3" s="1"/>
  <c r="X6297" i="3"/>
  <c r="Y6297" i="3" s="1"/>
  <c r="X6296" i="3"/>
  <c r="Y6296" i="3" s="1"/>
  <c r="X6295" i="3"/>
  <c r="Y6295" i="3" s="1"/>
  <c r="X6294" i="3"/>
  <c r="Y6294" i="3" s="1"/>
  <c r="X6293" i="3"/>
  <c r="Y6293" i="3" s="1"/>
  <c r="X6292" i="3"/>
  <c r="Y6292" i="3" s="1"/>
  <c r="X6291" i="3"/>
  <c r="Y6291" i="3" s="1"/>
  <c r="X6290" i="3"/>
  <c r="Y6290" i="3" s="1"/>
  <c r="X6289" i="3"/>
  <c r="Y6289" i="3" s="1"/>
  <c r="X6288" i="3"/>
  <c r="Y6288" i="3" s="1"/>
  <c r="X6287" i="3"/>
  <c r="Y6287" i="3" s="1"/>
  <c r="X6286" i="3"/>
  <c r="Y6286" i="3" s="1"/>
  <c r="X6285" i="3"/>
  <c r="Y6285" i="3" s="1"/>
  <c r="X6284" i="3"/>
  <c r="Y6284" i="3" s="1"/>
  <c r="X6283" i="3"/>
  <c r="Y6283" i="3" s="1"/>
  <c r="X6282" i="3"/>
  <c r="Y6282" i="3" s="1"/>
  <c r="X6281" i="3"/>
  <c r="Y6281" i="3" s="1"/>
  <c r="X6280" i="3"/>
  <c r="Y6280" i="3" s="1"/>
  <c r="X6279" i="3"/>
  <c r="Y6279" i="3" s="1"/>
  <c r="X6278" i="3"/>
  <c r="Y6278" i="3" s="1"/>
  <c r="X6277" i="3"/>
  <c r="Y6277" i="3" s="1"/>
  <c r="X6276" i="3"/>
  <c r="Y6276" i="3" s="1"/>
  <c r="Y6275" i="3"/>
  <c r="X6275" i="3"/>
  <c r="X6274" i="3"/>
  <c r="Y6274" i="3" s="1"/>
  <c r="X6273" i="3"/>
  <c r="Y6273" i="3" s="1"/>
  <c r="X6272" i="3"/>
  <c r="Y6272" i="3" s="1"/>
  <c r="X6271" i="3"/>
  <c r="Y6271" i="3" s="1"/>
  <c r="X6270" i="3"/>
  <c r="Y6270" i="3" s="1"/>
  <c r="X6269" i="3"/>
  <c r="Y6269" i="3" s="1"/>
  <c r="X6268" i="3"/>
  <c r="Y6268" i="3" s="1"/>
  <c r="X6267" i="3"/>
  <c r="Y6267" i="3" s="1"/>
  <c r="X6266" i="3"/>
  <c r="Y6266" i="3" s="1"/>
  <c r="X6265" i="3"/>
  <c r="Y6265" i="3" s="1"/>
  <c r="X6264" i="3"/>
  <c r="Y6264" i="3" s="1"/>
  <c r="X6263" i="3"/>
  <c r="Y6263" i="3" s="1"/>
  <c r="X6262" i="3"/>
  <c r="Y6262" i="3" s="1"/>
  <c r="X6261" i="3"/>
  <c r="Y6261" i="3" s="1"/>
  <c r="X6260" i="3"/>
  <c r="Y6260" i="3" s="1"/>
  <c r="X6259" i="3"/>
  <c r="Y6259" i="3" s="1"/>
  <c r="X6258" i="3"/>
  <c r="Y6258" i="3" s="1"/>
  <c r="X6257" i="3"/>
  <c r="Y6257" i="3" s="1"/>
  <c r="X6256" i="3"/>
  <c r="Y6256" i="3" s="1"/>
  <c r="X6255" i="3"/>
  <c r="Y6255" i="3" s="1"/>
  <c r="Y6254" i="3"/>
  <c r="X6254" i="3"/>
  <c r="X6253" i="3"/>
  <c r="Y6253" i="3" s="1"/>
  <c r="X6252" i="3"/>
  <c r="Y6252" i="3" s="1"/>
  <c r="X6251" i="3"/>
  <c r="Y6251" i="3" s="1"/>
  <c r="X6250" i="3"/>
  <c r="Y6250" i="3" s="1"/>
  <c r="X6249" i="3"/>
  <c r="Y6249" i="3" s="1"/>
  <c r="X6248" i="3"/>
  <c r="Y6248" i="3" s="1"/>
  <c r="X6247" i="3"/>
  <c r="Y6247" i="3" s="1"/>
  <c r="X6246" i="3"/>
  <c r="Y6246" i="3" s="1"/>
  <c r="X6245" i="3"/>
  <c r="Y6245" i="3" s="1"/>
  <c r="X6244" i="3"/>
  <c r="Y6244" i="3" s="1"/>
  <c r="X6243" i="3"/>
  <c r="Y6243" i="3" s="1"/>
  <c r="X6242" i="3"/>
  <c r="Y6242" i="3" s="1"/>
  <c r="X6241" i="3"/>
  <c r="Y6241" i="3" s="1"/>
  <c r="X6240" i="3"/>
  <c r="Y6240" i="3" s="1"/>
  <c r="Y6239" i="3"/>
  <c r="X6239" i="3"/>
  <c r="X6238" i="3"/>
  <c r="Y6238" i="3" s="1"/>
  <c r="X6237" i="3"/>
  <c r="Y6237" i="3" s="1"/>
  <c r="X6236" i="3"/>
  <c r="Y6236" i="3" s="1"/>
  <c r="X6235" i="3"/>
  <c r="Y6235" i="3" s="1"/>
  <c r="X6234" i="3"/>
  <c r="Y6234" i="3" s="1"/>
  <c r="X6233" i="3"/>
  <c r="Y6233" i="3" s="1"/>
  <c r="X6232" i="3"/>
  <c r="Y6232" i="3" s="1"/>
  <c r="X6231" i="3"/>
  <c r="Y6231" i="3" s="1"/>
  <c r="X6230" i="3"/>
  <c r="Y6230" i="3" s="1"/>
  <c r="X6229" i="3"/>
  <c r="Y6229" i="3" s="1"/>
  <c r="X6228" i="3"/>
  <c r="Y6228" i="3" s="1"/>
  <c r="X6227" i="3"/>
  <c r="Y6227" i="3" s="1"/>
  <c r="X6226" i="3"/>
  <c r="Y6226" i="3" s="1"/>
  <c r="X6225" i="3"/>
  <c r="Y6225" i="3" s="1"/>
  <c r="X6224" i="3"/>
  <c r="Y6224" i="3" s="1"/>
  <c r="X6223" i="3"/>
  <c r="Y6223" i="3" s="1"/>
  <c r="X6222" i="3"/>
  <c r="Y6222" i="3" s="1"/>
  <c r="X6221" i="3"/>
  <c r="Y6221" i="3" s="1"/>
  <c r="X6220" i="3"/>
  <c r="Y6220" i="3" s="1"/>
  <c r="X6219" i="3"/>
  <c r="Y6219" i="3" s="1"/>
  <c r="X6218" i="3"/>
  <c r="Y6218" i="3" s="1"/>
  <c r="X6217" i="3"/>
  <c r="Y6217" i="3" s="1"/>
  <c r="X6216" i="3"/>
  <c r="Y6216" i="3" s="1"/>
  <c r="X6215" i="3"/>
  <c r="Y6215" i="3" s="1"/>
  <c r="X6214" i="3"/>
  <c r="Y6214" i="3" s="1"/>
  <c r="X6213" i="3"/>
  <c r="Y6213" i="3" s="1"/>
  <c r="X6212" i="3"/>
  <c r="Y6212" i="3" s="1"/>
  <c r="X6211" i="3"/>
  <c r="Y6211" i="3" s="1"/>
  <c r="X6210" i="3"/>
  <c r="Y6210" i="3" s="1"/>
  <c r="X6209" i="3"/>
  <c r="Y6209" i="3" s="1"/>
  <c r="X6208" i="3"/>
  <c r="Y6208" i="3" s="1"/>
  <c r="X6207" i="3"/>
  <c r="Y6207" i="3" s="1"/>
  <c r="X6206" i="3"/>
  <c r="Y6206" i="3" s="1"/>
  <c r="X6205" i="3"/>
  <c r="Y6205" i="3" s="1"/>
  <c r="X6204" i="3"/>
  <c r="Y6204" i="3" s="1"/>
  <c r="X6203" i="3"/>
  <c r="Y6203" i="3" s="1"/>
  <c r="X6202" i="3"/>
  <c r="Y6202" i="3" s="1"/>
  <c r="X6201" i="3"/>
  <c r="Y6201" i="3" s="1"/>
  <c r="X6200" i="3"/>
  <c r="Y6200" i="3" s="1"/>
  <c r="X6199" i="3"/>
  <c r="Y6199" i="3" s="1"/>
  <c r="X6198" i="3"/>
  <c r="Y6198" i="3" s="1"/>
  <c r="X6197" i="3"/>
  <c r="Y6197" i="3" s="1"/>
  <c r="X6196" i="3"/>
  <c r="Y6196" i="3" s="1"/>
  <c r="X6195" i="3"/>
  <c r="Y6195" i="3" s="1"/>
  <c r="X6194" i="3"/>
  <c r="Y6194" i="3" s="1"/>
  <c r="X6193" i="3"/>
  <c r="Y6193" i="3" s="1"/>
  <c r="X6192" i="3"/>
  <c r="Y6192" i="3" s="1"/>
  <c r="X6191" i="3"/>
  <c r="Y6191" i="3" s="1"/>
  <c r="X6190" i="3"/>
  <c r="Y6190" i="3" s="1"/>
  <c r="X6189" i="3"/>
  <c r="Y6189" i="3" s="1"/>
  <c r="X6188" i="3"/>
  <c r="Y6188" i="3" s="1"/>
  <c r="X6187" i="3"/>
  <c r="Y6187" i="3" s="1"/>
  <c r="X6186" i="3"/>
  <c r="Y6186" i="3" s="1"/>
  <c r="X6185" i="3"/>
  <c r="Y6185" i="3" s="1"/>
  <c r="X6184" i="3"/>
  <c r="Y6184" i="3" s="1"/>
  <c r="X6183" i="3"/>
  <c r="Y6183" i="3" s="1"/>
  <c r="X6182" i="3"/>
  <c r="Y6182" i="3" s="1"/>
  <c r="X6181" i="3"/>
  <c r="Y6181" i="3" s="1"/>
  <c r="X6180" i="3"/>
  <c r="Y6180" i="3" s="1"/>
  <c r="X6179" i="3"/>
  <c r="Y6179" i="3" s="1"/>
  <c r="X6178" i="3"/>
  <c r="Y6178" i="3" s="1"/>
  <c r="X6177" i="3"/>
  <c r="Y6177" i="3" s="1"/>
  <c r="X6176" i="3"/>
  <c r="Y6176" i="3" s="1"/>
  <c r="X6175" i="3"/>
  <c r="Y6175" i="3" s="1"/>
  <c r="X6174" i="3"/>
  <c r="Y6174" i="3" s="1"/>
  <c r="X6173" i="3"/>
  <c r="Y6173" i="3" s="1"/>
  <c r="X6172" i="3"/>
  <c r="Y6172" i="3" s="1"/>
  <c r="X6171" i="3"/>
  <c r="Y6171" i="3" s="1"/>
  <c r="X6170" i="3"/>
  <c r="Y6170" i="3" s="1"/>
  <c r="X6169" i="3"/>
  <c r="Y6169" i="3" s="1"/>
  <c r="X6168" i="3"/>
  <c r="Y6168" i="3" s="1"/>
  <c r="X6167" i="3"/>
  <c r="Y6167" i="3" s="1"/>
  <c r="X6166" i="3"/>
  <c r="Y6166" i="3" s="1"/>
  <c r="Y6165" i="3"/>
  <c r="X6165" i="3"/>
  <c r="X6164" i="3"/>
  <c r="Y6164" i="3" s="1"/>
  <c r="X6163" i="3"/>
  <c r="Y6163" i="3" s="1"/>
  <c r="X6162" i="3"/>
  <c r="Y6162" i="3" s="1"/>
  <c r="X6161" i="3"/>
  <c r="Y6161" i="3" s="1"/>
  <c r="X6160" i="3"/>
  <c r="Y6160" i="3" s="1"/>
  <c r="X6159" i="3"/>
  <c r="Y6159" i="3" s="1"/>
  <c r="X6158" i="3"/>
  <c r="Y6158" i="3" s="1"/>
  <c r="X6157" i="3"/>
  <c r="Y6157" i="3" s="1"/>
  <c r="X6156" i="3"/>
  <c r="Y6156" i="3" s="1"/>
  <c r="X6155" i="3"/>
  <c r="Y6155" i="3" s="1"/>
  <c r="X6154" i="3"/>
  <c r="Y6154" i="3" s="1"/>
  <c r="X6153" i="3"/>
  <c r="Y6153" i="3" s="1"/>
  <c r="X6152" i="3"/>
  <c r="Y6152" i="3" s="1"/>
  <c r="X6151" i="3"/>
  <c r="Y6151" i="3" s="1"/>
  <c r="X6150" i="3"/>
  <c r="Y6150" i="3" s="1"/>
  <c r="X6149" i="3"/>
  <c r="Y6149" i="3" s="1"/>
  <c r="X6148" i="3"/>
  <c r="Y6148" i="3" s="1"/>
  <c r="X6147" i="3"/>
  <c r="Y6147" i="3" s="1"/>
  <c r="X6146" i="3"/>
  <c r="Y6146" i="3" s="1"/>
  <c r="X6145" i="3"/>
  <c r="Y6145" i="3" s="1"/>
  <c r="Y6144" i="3"/>
  <c r="X6144" i="3"/>
  <c r="X6143" i="3"/>
  <c r="Y6143" i="3" s="1"/>
  <c r="X6142" i="3"/>
  <c r="Y6142" i="3" s="1"/>
  <c r="X6141" i="3"/>
  <c r="Y6141" i="3" s="1"/>
  <c r="X6140" i="3"/>
  <c r="Y6140" i="3" s="1"/>
  <c r="X6139" i="3"/>
  <c r="Y6139" i="3" s="1"/>
  <c r="X6138" i="3"/>
  <c r="Y6138" i="3" s="1"/>
  <c r="Y6137" i="3"/>
  <c r="X6137" i="3"/>
  <c r="X6136" i="3"/>
  <c r="Y6136" i="3" s="1"/>
  <c r="X6135" i="3"/>
  <c r="Y6135" i="3" s="1"/>
  <c r="X6134" i="3"/>
  <c r="Y6134" i="3" s="1"/>
  <c r="X6133" i="3"/>
  <c r="Y6133" i="3" s="1"/>
  <c r="X6132" i="3"/>
  <c r="Y6132" i="3" s="1"/>
  <c r="X6131" i="3"/>
  <c r="Y6131" i="3" s="1"/>
  <c r="X6130" i="3"/>
  <c r="Y6130" i="3" s="1"/>
  <c r="Y6129" i="3"/>
  <c r="X6129" i="3"/>
  <c r="X6128" i="3"/>
  <c r="Y6128" i="3" s="1"/>
  <c r="X6127" i="3"/>
  <c r="Y6127" i="3" s="1"/>
  <c r="X6126" i="3"/>
  <c r="Y6126" i="3" s="1"/>
  <c r="X6125" i="3"/>
  <c r="Y6125" i="3" s="1"/>
  <c r="X6124" i="3"/>
  <c r="Y6124" i="3" s="1"/>
  <c r="X6123" i="3"/>
  <c r="Y6123" i="3" s="1"/>
  <c r="X6122" i="3"/>
  <c r="Y6122" i="3" s="1"/>
  <c r="X6121" i="3"/>
  <c r="Y6121" i="3" s="1"/>
  <c r="Y6120" i="3"/>
  <c r="X6120" i="3"/>
  <c r="X6119" i="3"/>
  <c r="Y6119" i="3" s="1"/>
  <c r="X6118" i="3"/>
  <c r="Y6118" i="3" s="1"/>
  <c r="X6117" i="3"/>
  <c r="Y6117" i="3" s="1"/>
  <c r="X6116" i="3"/>
  <c r="Y6116" i="3" s="1"/>
  <c r="X6115" i="3"/>
  <c r="Y6115" i="3" s="1"/>
  <c r="X6114" i="3"/>
  <c r="Y6114" i="3" s="1"/>
  <c r="X6113" i="3"/>
  <c r="Y6113" i="3" s="1"/>
  <c r="X6112" i="3"/>
  <c r="Y6112" i="3" s="1"/>
  <c r="X6111" i="3"/>
  <c r="Y6111" i="3" s="1"/>
  <c r="X6110" i="3"/>
  <c r="Y6110" i="3" s="1"/>
  <c r="X6109" i="3"/>
  <c r="Y6109" i="3" s="1"/>
  <c r="X6108" i="3"/>
  <c r="Y6108" i="3" s="1"/>
  <c r="X6107" i="3"/>
  <c r="Y6107" i="3" s="1"/>
  <c r="X6106" i="3"/>
  <c r="Y6106" i="3" s="1"/>
  <c r="X6105" i="3"/>
  <c r="Y6105" i="3" s="1"/>
  <c r="X6104" i="3"/>
  <c r="Y6104" i="3" s="1"/>
  <c r="X6103" i="3"/>
  <c r="Y6103" i="3" s="1"/>
  <c r="X6102" i="3"/>
  <c r="Y6102" i="3" s="1"/>
  <c r="X6101" i="3"/>
  <c r="Y6101" i="3" s="1"/>
  <c r="X6100" i="3"/>
  <c r="Y6100" i="3" s="1"/>
  <c r="X6099" i="3"/>
  <c r="Y6099" i="3" s="1"/>
  <c r="X6098" i="3"/>
  <c r="Y6098" i="3" s="1"/>
  <c r="X6097" i="3"/>
  <c r="Y6097" i="3" s="1"/>
  <c r="X6096" i="3"/>
  <c r="Y6096" i="3" s="1"/>
  <c r="X6095" i="3"/>
  <c r="Y6095" i="3" s="1"/>
  <c r="X6094" i="3"/>
  <c r="Y6094" i="3" s="1"/>
  <c r="X6093" i="3"/>
  <c r="Y6093" i="3" s="1"/>
  <c r="X6092" i="3"/>
  <c r="Y6092" i="3" s="1"/>
  <c r="X6091" i="3"/>
  <c r="Y6091" i="3" s="1"/>
  <c r="X6090" i="3"/>
  <c r="Y6090" i="3" s="1"/>
  <c r="X6089" i="3"/>
  <c r="Y6089" i="3" s="1"/>
  <c r="X6088" i="3"/>
  <c r="Y6088" i="3" s="1"/>
  <c r="X6087" i="3"/>
  <c r="Y6087" i="3" s="1"/>
  <c r="X6086" i="3"/>
  <c r="Y6086" i="3" s="1"/>
  <c r="X6085" i="3"/>
  <c r="Y6085" i="3" s="1"/>
  <c r="X6084" i="3"/>
  <c r="Y6084" i="3" s="1"/>
  <c r="X6083" i="3"/>
  <c r="Y6083" i="3" s="1"/>
  <c r="X6082" i="3"/>
  <c r="Y6082" i="3" s="1"/>
  <c r="X6081" i="3"/>
  <c r="Y6081" i="3" s="1"/>
  <c r="Y6080" i="3"/>
  <c r="X6080" i="3"/>
  <c r="X6079" i="3"/>
  <c r="Y6079" i="3" s="1"/>
  <c r="X6078" i="3"/>
  <c r="Y6078" i="3" s="1"/>
  <c r="X6077" i="3"/>
  <c r="Y6077" i="3" s="1"/>
  <c r="X6076" i="3"/>
  <c r="Y6076" i="3" s="1"/>
  <c r="X6075" i="3"/>
  <c r="Y6075" i="3" s="1"/>
  <c r="X6074" i="3"/>
  <c r="Y6074" i="3" s="1"/>
  <c r="X6073" i="3"/>
  <c r="Y6073" i="3" s="1"/>
  <c r="X6072" i="3"/>
  <c r="Y6072" i="3" s="1"/>
  <c r="X6071" i="3"/>
  <c r="Y6071" i="3" s="1"/>
  <c r="X6070" i="3"/>
  <c r="Y6070" i="3" s="1"/>
  <c r="X6069" i="3"/>
  <c r="Y6069" i="3" s="1"/>
  <c r="X6068" i="3"/>
  <c r="Y6068" i="3" s="1"/>
  <c r="X6067" i="3"/>
  <c r="Y6067" i="3" s="1"/>
  <c r="X6066" i="3"/>
  <c r="Y6066" i="3" s="1"/>
  <c r="X6065" i="3"/>
  <c r="Y6065" i="3" s="1"/>
  <c r="X6064" i="3"/>
  <c r="Y6064" i="3" s="1"/>
  <c r="X6063" i="3"/>
  <c r="Y6063" i="3" s="1"/>
  <c r="X6062" i="3"/>
  <c r="Y6062" i="3" s="1"/>
  <c r="X6061" i="3"/>
  <c r="Y6061" i="3" s="1"/>
  <c r="X6060" i="3"/>
  <c r="Y6060" i="3" s="1"/>
  <c r="X6059" i="3"/>
  <c r="Y6059" i="3" s="1"/>
  <c r="X6058" i="3"/>
  <c r="Y6058" i="3" s="1"/>
  <c r="X6057" i="3"/>
  <c r="Y6057" i="3" s="1"/>
  <c r="X6056" i="3"/>
  <c r="Y6056" i="3" s="1"/>
  <c r="X6055" i="3"/>
  <c r="Y6055" i="3" s="1"/>
  <c r="X6054" i="3"/>
  <c r="Y6054" i="3" s="1"/>
  <c r="X6053" i="3"/>
  <c r="Y6053" i="3" s="1"/>
  <c r="X6052" i="3"/>
  <c r="Y6052" i="3" s="1"/>
  <c r="X6051" i="3"/>
  <c r="Y6051" i="3" s="1"/>
  <c r="X6050" i="3"/>
  <c r="Y6050" i="3" s="1"/>
  <c r="X6049" i="3"/>
  <c r="Y6049" i="3" s="1"/>
  <c r="X6048" i="3"/>
  <c r="Y6048" i="3" s="1"/>
  <c r="X6047" i="3"/>
  <c r="Y6047" i="3" s="1"/>
  <c r="X6046" i="3"/>
  <c r="Y6046" i="3" s="1"/>
  <c r="X6045" i="3"/>
  <c r="Y6045" i="3" s="1"/>
  <c r="X6044" i="3"/>
  <c r="Y6044" i="3" s="1"/>
  <c r="X6043" i="3"/>
  <c r="Y6043" i="3" s="1"/>
  <c r="X6042" i="3"/>
  <c r="Y6042" i="3" s="1"/>
  <c r="X6041" i="3"/>
  <c r="Y6041" i="3" s="1"/>
  <c r="X6040" i="3"/>
  <c r="Y6040" i="3" s="1"/>
  <c r="X6039" i="3"/>
  <c r="Y6039" i="3" s="1"/>
  <c r="X6038" i="3"/>
  <c r="Y6038" i="3" s="1"/>
  <c r="X6037" i="3"/>
  <c r="Y6037" i="3" s="1"/>
  <c r="X6036" i="3"/>
  <c r="Y6036" i="3" s="1"/>
  <c r="X6035" i="3"/>
  <c r="Y6035" i="3" s="1"/>
  <c r="X6034" i="3"/>
  <c r="Y6034" i="3" s="1"/>
  <c r="X6033" i="3"/>
  <c r="Y6033" i="3" s="1"/>
  <c r="X6032" i="3"/>
  <c r="Y6032" i="3" s="1"/>
  <c r="X6031" i="3"/>
  <c r="Y6031" i="3" s="1"/>
  <c r="X6030" i="3"/>
  <c r="Y6030" i="3" s="1"/>
  <c r="X6029" i="3"/>
  <c r="Y6029" i="3" s="1"/>
  <c r="X6028" i="3"/>
  <c r="Y6028" i="3" s="1"/>
  <c r="X6027" i="3"/>
  <c r="Y6027" i="3" s="1"/>
  <c r="X6026" i="3"/>
  <c r="Y6026" i="3" s="1"/>
  <c r="X6025" i="3"/>
  <c r="Y6025" i="3" s="1"/>
  <c r="Y6024" i="3"/>
  <c r="X6024" i="3"/>
  <c r="X6023" i="3"/>
  <c r="Y6023" i="3" s="1"/>
  <c r="X6022" i="3"/>
  <c r="Y6022" i="3" s="1"/>
  <c r="X6021" i="3"/>
  <c r="Y6021" i="3" s="1"/>
  <c r="X6020" i="3"/>
  <c r="Y6020" i="3" s="1"/>
  <c r="Y6019" i="3"/>
  <c r="X6019" i="3"/>
  <c r="X6018" i="3"/>
  <c r="Y6018" i="3" s="1"/>
  <c r="X6017" i="3"/>
  <c r="Y6017" i="3" s="1"/>
  <c r="X6016" i="3"/>
  <c r="Y6016" i="3" s="1"/>
  <c r="X6015" i="3"/>
  <c r="Y6015" i="3" s="1"/>
  <c r="X6014" i="3"/>
  <c r="Y6014" i="3" s="1"/>
  <c r="X6013" i="3"/>
  <c r="Y6013" i="3" s="1"/>
  <c r="Y6012" i="3"/>
  <c r="X6012" i="3"/>
  <c r="X6011" i="3"/>
  <c r="Y6011" i="3" s="1"/>
  <c r="X6010" i="3"/>
  <c r="Y6010" i="3" s="1"/>
  <c r="X6009" i="3"/>
  <c r="Y6009" i="3" s="1"/>
  <c r="X6008" i="3"/>
  <c r="Y6008" i="3" s="1"/>
  <c r="X6007" i="3"/>
  <c r="Y6007" i="3" s="1"/>
  <c r="X6006" i="3"/>
  <c r="Y6006" i="3" s="1"/>
  <c r="X6005" i="3"/>
  <c r="Y6005" i="3" s="1"/>
  <c r="X6004" i="3"/>
  <c r="Y6004" i="3" s="1"/>
  <c r="X6003" i="3"/>
  <c r="Y6003" i="3" s="1"/>
  <c r="X6002" i="3"/>
  <c r="Y6002" i="3" s="1"/>
  <c r="X6001" i="3"/>
  <c r="Y6001" i="3" s="1"/>
  <c r="X6000" i="3"/>
  <c r="Y6000" i="3" s="1"/>
  <c r="X5999" i="3"/>
  <c r="Y5999" i="3" s="1"/>
  <c r="X5998" i="3"/>
  <c r="Y5998" i="3" s="1"/>
  <c r="X5997" i="3"/>
  <c r="Y5997" i="3" s="1"/>
  <c r="X5996" i="3"/>
  <c r="Y5996" i="3" s="1"/>
  <c r="X5995" i="3"/>
  <c r="Y5995" i="3" s="1"/>
  <c r="X5994" i="3"/>
  <c r="Y5994" i="3" s="1"/>
  <c r="X5993" i="3"/>
  <c r="Y5993" i="3" s="1"/>
  <c r="X5992" i="3"/>
  <c r="Y5992" i="3" s="1"/>
  <c r="X5991" i="3"/>
  <c r="Y5991" i="3" s="1"/>
  <c r="X5990" i="3"/>
  <c r="Y5990" i="3" s="1"/>
  <c r="X5989" i="3"/>
  <c r="Y5989" i="3" s="1"/>
  <c r="X5988" i="3"/>
  <c r="Y5988" i="3" s="1"/>
  <c r="X5987" i="3"/>
  <c r="Y5987" i="3" s="1"/>
  <c r="X5986" i="3"/>
  <c r="Y5986" i="3" s="1"/>
  <c r="X5985" i="3"/>
  <c r="Y5985" i="3" s="1"/>
  <c r="X5984" i="3"/>
  <c r="Y5984" i="3" s="1"/>
  <c r="X5983" i="3"/>
  <c r="Y5983" i="3" s="1"/>
  <c r="X5982" i="3"/>
  <c r="Y5982" i="3" s="1"/>
  <c r="X5981" i="3"/>
  <c r="Y5981" i="3" s="1"/>
  <c r="X5980" i="3"/>
  <c r="Y5980" i="3" s="1"/>
  <c r="X5979" i="3"/>
  <c r="Y5979" i="3" s="1"/>
  <c r="X5978" i="3"/>
  <c r="Y5978" i="3" s="1"/>
  <c r="X5977" i="3"/>
  <c r="Y5977" i="3" s="1"/>
  <c r="X5976" i="3"/>
  <c r="Y5976" i="3" s="1"/>
  <c r="X5975" i="3"/>
  <c r="Y5975" i="3" s="1"/>
  <c r="X5974" i="3"/>
  <c r="Y5974" i="3" s="1"/>
  <c r="X5973" i="3"/>
  <c r="Y5973" i="3" s="1"/>
  <c r="X5972" i="3"/>
  <c r="Y5972" i="3" s="1"/>
  <c r="X5971" i="3"/>
  <c r="Y5971" i="3" s="1"/>
  <c r="X5970" i="3"/>
  <c r="Y5970" i="3" s="1"/>
  <c r="X5969" i="3"/>
  <c r="Y5969" i="3" s="1"/>
  <c r="X5968" i="3"/>
  <c r="Y5968" i="3" s="1"/>
  <c r="X5967" i="3"/>
  <c r="Y5967" i="3" s="1"/>
  <c r="X5966" i="3"/>
  <c r="Y5966" i="3" s="1"/>
  <c r="X5965" i="3"/>
  <c r="Y5965" i="3" s="1"/>
  <c r="X5964" i="3"/>
  <c r="Y5964" i="3" s="1"/>
  <c r="X5963" i="3"/>
  <c r="Y5963" i="3" s="1"/>
  <c r="X5962" i="3"/>
  <c r="Y5962" i="3" s="1"/>
  <c r="Y5961" i="3"/>
  <c r="X5961" i="3"/>
  <c r="X5960" i="3"/>
  <c r="Y5960" i="3" s="1"/>
  <c r="X5959" i="3"/>
  <c r="Y5959" i="3" s="1"/>
  <c r="X5958" i="3"/>
  <c r="Y5958" i="3" s="1"/>
  <c r="X5957" i="3"/>
  <c r="Y5957" i="3" s="1"/>
  <c r="X5956" i="3"/>
  <c r="Y5956" i="3" s="1"/>
  <c r="X5955" i="3"/>
  <c r="Y5955" i="3" s="1"/>
  <c r="X5954" i="3"/>
  <c r="Y5954" i="3" s="1"/>
  <c r="X5953" i="3"/>
  <c r="Y5953" i="3" s="1"/>
  <c r="X5952" i="3"/>
  <c r="Y5952" i="3" s="1"/>
  <c r="X5951" i="3"/>
  <c r="Y5951" i="3" s="1"/>
  <c r="X5950" i="3"/>
  <c r="Y5950" i="3" s="1"/>
  <c r="Y5949" i="3"/>
  <c r="X5949" i="3"/>
  <c r="X5948" i="3"/>
  <c r="Y5948" i="3" s="1"/>
  <c r="X5947" i="3"/>
  <c r="Y5947" i="3" s="1"/>
  <c r="X5946" i="3"/>
  <c r="Y5946" i="3" s="1"/>
  <c r="X5945" i="3"/>
  <c r="Y5945" i="3" s="1"/>
  <c r="X5944" i="3"/>
  <c r="Y5944" i="3" s="1"/>
  <c r="X5943" i="3"/>
  <c r="Y5943" i="3" s="1"/>
  <c r="X5942" i="3"/>
  <c r="Y5942" i="3" s="1"/>
  <c r="X5941" i="3"/>
  <c r="Y5941" i="3" s="1"/>
  <c r="X5940" i="3"/>
  <c r="Y5940" i="3" s="1"/>
  <c r="X5939" i="3"/>
  <c r="Y5939" i="3" s="1"/>
  <c r="X5938" i="3"/>
  <c r="Y5938" i="3" s="1"/>
  <c r="X5937" i="3"/>
  <c r="Y5937" i="3" s="1"/>
  <c r="X5936" i="3"/>
  <c r="Y5936" i="3" s="1"/>
  <c r="X5935" i="3"/>
  <c r="Y5935" i="3" s="1"/>
  <c r="X5934" i="3"/>
  <c r="Y5934" i="3" s="1"/>
  <c r="X5933" i="3"/>
  <c r="Y5933" i="3" s="1"/>
  <c r="X5932" i="3"/>
  <c r="Y5932" i="3" s="1"/>
  <c r="X5931" i="3"/>
  <c r="Y5931" i="3" s="1"/>
  <c r="X5930" i="3"/>
  <c r="Y5930" i="3" s="1"/>
  <c r="X5929" i="3"/>
  <c r="Y5929" i="3" s="1"/>
  <c r="X5928" i="3"/>
  <c r="Y5928" i="3" s="1"/>
  <c r="X5927" i="3"/>
  <c r="Y5927" i="3" s="1"/>
  <c r="X5926" i="3"/>
  <c r="Y5926" i="3" s="1"/>
  <c r="Y5925" i="3"/>
  <c r="X5925" i="3"/>
  <c r="X5924" i="3"/>
  <c r="Y5924" i="3" s="1"/>
  <c r="X5923" i="3"/>
  <c r="Y5923" i="3" s="1"/>
  <c r="X5922" i="3"/>
  <c r="Y5922" i="3" s="1"/>
  <c r="X5921" i="3"/>
  <c r="Y5921" i="3" s="1"/>
  <c r="X5920" i="3"/>
  <c r="Y5920" i="3" s="1"/>
  <c r="X5919" i="3"/>
  <c r="Y5919" i="3" s="1"/>
  <c r="X5918" i="3"/>
  <c r="Y5918" i="3" s="1"/>
  <c r="X5917" i="3"/>
  <c r="Y5917" i="3" s="1"/>
  <c r="X5916" i="3"/>
  <c r="Y5916" i="3" s="1"/>
  <c r="X5915" i="3"/>
  <c r="Y5915" i="3" s="1"/>
  <c r="X5914" i="3"/>
  <c r="Y5914" i="3" s="1"/>
  <c r="X5913" i="3"/>
  <c r="Y5913" i="3" s="1"/>
  <c r="X5912" i="3"/>
  <c r="Y5912" i="3" s="1"/>
  <c r="Y5911" i="3"/>
  <c r="X5911" i="3"/>
  <c r="X5910" i="3"/>
  <c r="Y5910" i="3" s="1"/>
  <c r="X5909" i="3"/>
  <c r="Y5909" i="3" s="1"/>
  <c r="X5908" i="3"/>
  <c r="Y5908" i="3" s="1"/>
  <c r="X5907" i="3"/>
  <c r="Y5907" i="3" s="1"/>
  <c r="X5906" i="3"/>
  <c r="Y5906" i="3" s="1"/>
  <c r="X5905" i="3"/>
  <c r="Y5905" i="3" s="1"/>
  <c r="X5904" i="3"/>
  <c r="Y5904" i="3" s="1"/>
  <c r="X5903" i="3"/>
  <c r="Y5903" i="3" s="1"/>
  <c r="X5902" i="3"/>
  <c r="Y5902" i="3" s="1"/>
  <c r="X5901" i="3"/>
  <c r="Y5901" i="3" s="1"/>
  <c r="X5900" i="3"/>
  <c r="Y5900" i="3" s="1"/>
  <c r="X5899" i="3"/>
  <c r="Y5899" i="3" s="1"/>
  <c r="X5898" i="3"/>
  <c r="Y5898" i="3" s="1"/>
  <c r="X5897" i="3"/>
  <c r="Y5897" i="3" s="1"/>
  <c r="X5896" i="3"/>
  <c r="Y5896" i="3" s="1"/>
  <c r="X5895" i="3"/>
  <c r="Y5895" i="3" s="1"/>
  <c r="X5894" i="3"/>
  <c r="Y5894" i="3" s="1"/>
  <c r="X5893" i="3"/>
  <c r="Y5893" i="3" s="1"/>
  <c r="X5892" i="3"/>
  <c r="Y5892" i="3" s="1"/>
  <c r="X5891" i="3"/>
  <c r="Y5891" i="3" s="1"/>
  <c r="X5890" i="3"/>
  <c r="Y5890" i="3" s="1"/>
  <c r="X5889" i="3"/>
  <c r="Y5889" i="3" s="1"/>
  <c r="X5888" i="3"/>
  <c r="Y5888" i="3" s="1"/>
  <c r="X5887" i="3"/>
  <c r="Y5887" i="3" s="1"/>
  <c r="X5886" i="3"/>
  <c r="Y5886" i="3" s="1"/>
  <c r="X5885" i="3"/>
  <c r="Y5885" i="3" s="1"/>
  <c r="X5884" i="3"/>
  <c r="Y5884" i="3" s="1"/>
  <c r="X5883" i="3"/>
  <c r="Y5883" i="3" s="1"/>
  <c r="X5882" i="3"/>
  <c r="Y5882" i="3" s="1"/>
  <c r="Y5881" i="3"/>
  <c r="X5881" i="3"/>
  <c r="X5880" i="3"/>
  <c r="Y5880" i="3" s="1"/>
  <c r="X5879" i="3"/>
  <c r="Y5879" i="3" s="1"/>
  <c r="X5878" i="3"/>
  <c r="Y5878" i="3" s="1"/>
  <c r="X5877" i="3"/>
  <c r="Y5877" i="3" s="1"/>
  <c r="X5876" i="3"/>
  <c r="Y5876" i="3" s="1"/>
  <c r="X5875" i="3"/>
  <c r="Y5875" i="3" s="1"/>
  <c r="X5874" i="3"/>
  <c r="Y5874" i="3" s="1"/>
  <c r="X5873" i="3"/>
  <c r="Y5873" i="3" s="1"/>
  <c r="X5872" i="3"/>
  <c r="Y5872" i="3" s="1"/>
  <c r="X5871" i="3"/>
  <c r="Y5871" i="3" s="1"/>
  <c r="X5870" i="3"/>
  <c r="Y5870" i="3" s="1"/>
  <c r="X5869" i="3"/>
  <c r="Y5869" i="3" s="1"/>
  <c r="X5868" i="3"/>
  <c r="Y5868" i="3" s="1"/>
  <c r="X5867" i="3"/>
  <c r="Y5867" i="3" s="1"/>
  <c r="X5866" i="3"/>
  <c r="Y5866" i="3" s="1"/>
  <c r="X5865" i="3"/>
  <c r="Y5865" i="3" s="1"/>
  <c r="X5864" i="3"/>
  <c r="Y5864" i="3" s="1"/>
  <c r="X5863" i="3"/>
  <c r="Y5863" i="3" s="1"/>
  <c r="X5862" i="3"/>
  <c r="Y5862" i="3" s="1"/>
  <c r="X5861" i="3"/>
  <c r="Y5861" i="3" s="1"/>
  <c r="X5860" i="3"/>
  <c r="Y5860" i="3" s="1"/>
  <c r="X5859" i="3"/>
  <c r="Y5859" i="3" s="1"/>
  <c r="X5858" i="3"/>
  <c r="Y5858" i="3" s="1"/>
  <c r="X5857" i="3"/>
  <c r="Y5857" i="3" s="1"/>
  <c r="X5856" i="3"/>
  <c r="Y5856" i="3" s="1"/>
  <c r="X5855" i="3"/>
  <c r="Y5855" i="3" s="1"/>
  <c r="X5854" i="3"/>
  <c r="Y5854" i="3" s="1"/>
  <c r="X5853" i="3"/>
  <c r="Y5853" i="3" s="1"/>
  <c r="Y5852" i="3"/>
  <c r="X5852" i="3"/>
  <c r="X5851" i="3"/>
  <c r="Y5851" i="3" s="1"/>
  <c r="X5850" i="3"/>
  <c r="Y5850" i="3" s="1"/>
  <c r="X5849" i="3"/>
  <c r="Y5849" i="3" s="1"/>
  <c r="X5848" i="3"/>
  <c r="Y5848" i="3" s="1"/>
  <c r="X5847" i="3"/>
  <c r="Y5847" i="3" s="1"/>
  <c r="X5846" i="3"/>
  <c r="Y5846" i="3" s="1"/>
  <c r="X5845" i="3"/>
  <c r="Y5845" i="3" s="1"/>
  <c r="X5844" i="3"/>
  <c r="Y5844" i="3" s="1"/>
  <c r="X5843" i="3"/>
  <c r="Y5843" i="3" s="1"/>
  <c r="X5842" i="3"/>
  <c r="Y5842" i="3" s="1"/>
  <c r="X5841" i="3"/>
  <c r="Y5841" i="3" s="1"/>
  <c r="X5840" i="3"/>
  <c r="Y5840" i="3" s="1"/>
  <c r="X5839" i="3"/>
  <c r="Y5839" i="3" s="1"/>
  <c r="X5838" i="3"/>
  <c r="Y5838" i="3" s="1"/>
  <c r="X5837" i="3"/>
  <c r="Y5837" i="3" s="1"/>
  <c r="X5836" i="3"/>
  <c r="Y5836" i="3" s="1"/>
  <c r="X5835" i="3"/>
  <c r="Y5835" i="3" s="1"/>
  <c r="X5834" i="3"/>
  <c r="Y5834" i="3" s="1"/>
  <c r="X5833" i="3"/>
  <c r="Y5833" i="3" s="1"/>
  <c r="X5832" i="3"/>
  <c r="Y5832" i="3" s="1"/>
  <c r="X5831" i="3"/>
  <c r="Y5831" i="3" s="1"/>
  <c r="X5830" i="3"/>
  <c r="Y5830" i="3" s="1"/>
  <c r="X5829" i="3"/>
  <c r="Y5829" i="3" s="1"/>
  <c r="X5828" i="3"/>
  <c r="Y5828" i="3" s="1"/>
  <c r="X5827" i="3"/>
  <c r="Y5827" i="3" s="1"/>
  <c r="X5826" i="3"/>
  <c r="Y5826" i="3" s="1"/>
  <c r="X5825" i="3"/>
  <c r="Y5825" i="3" s="1"/>
  <c r="X5824" i="3"/>
  <c r="Y5824" i="3" s="1"/>
  <c r="X5823" i="3"/>
  <c r="Y5823" i="3" s="1"/>
  <c r="X5822" i="3"/>
  <c r="Y5822" i="3" s="1"/>
  <c r="X5821" i="3"/>
  <c r="Y5821" i="3" s="1"/>
  <c r="X5820" i="3"/>
  <c r="Y5820" i="3" s="1"/>
  <c r="X5819" i="3"/>
  <c r="Y5819" i="3" s="1"/>
  <c r="X5818" i="3"/>
  <c r="Y5818" i="3" s="1"/>
  <c r="X5817" i="3"/>
  <c r="Y5817" i="3" s="1"/>
  <c r="X5816" i="3"/>
  <c r="Y5816" i="3" s="1"/>
  <c r="Y5815" i="3"/>
  <c r="X5815" i="3"/>
  <c r="Y5814" i="3"/>
  <c r="X5814" i="3"/>
  <c r="X5813" i="3"/>
  <c r="Y5813" i="3" s="1"/>
  <c r="X5812" i="3"/>
  <c r="Y5812" i="3" s="1"/>
  <c r="X5811" i="3"/>
  <c r="Y5811" i="3" s="1"/>
  <c r="X5810" i="3"/>
  <c r="Y5810" i="3" s="1"/>
  <c r="X5809" i="3"/>
  <c r="Y5809" i="3" s="1"/>
  <c r="X5808" i="3"/>
  <c r="Y5808" i="3" s="1"/>
  <c r="X5807" i="3"/>
  <c r="Y5807" i="3" s="1"/>
  <c r="X5806" i="3"/>
  <c r="Y5806" i="3" s="1"/>
  <c r="X5805" i="3"/>
  <c r="Y5805" i="3" s="1"/>
  <c r="X5804" i="3"/>
  <c r="Y5804" i="3" s="1"/>
  <c r="X5803" i="3"/>
  <c r="Y5803" i="3" s="1"/>
  <c r="X5802" i="3"/>
  <c r="Y5802" i="3" s="1"/>
  <c r="X5801" i="3"/>
  <c r="Y5801" i="3" s="1"/>
  <c r="X5800" i="3"/>
  <c r="Y5800" i="3" s="1"/>
  <c r="X5799" i="3"/>
  <c r="Y5799" i="3" s="1"/>
  <c r="X5798" i="3"/>
  <c r="Y5798" i="3" s="1"/>
  <c r="X5797" i="3"/>
  <c r="Y5797" i="3" s="1"/>
  <c r="X5796" i="3"/>
  <c r="Y5796" i="3" s="1"/>
  <c r="X5795" i="3"/>
  <c r="Y5795" i="3" s="1"/>
  <c r="X5794" i="3"/>
  <c r="Y5794" i="3" s="1"/>
  <c r="X5793" i="3"/>
  <c r="Y5793" i="3" s="1"/>
  <c r="X5792" i="3"/>
  <c r="Y5792" i="3" s="1"/>
  <c r="X5791" i="3"/>
  <c r="Y5791" i="3" s="1"/>
  <c r="X5790" i="3"/>
  <c r="Y5790" i="3" s="1"/>
  <c r="X5789" i="3"/>
  <c r="Y5789" i="3" s="1"/>
  <c r="X5788" i="3"/>
  <c r="Y5788" i="3" s="1"/>
  <c r="X5787" i="3"/>
  <c r="Y5787" i="3" s="1"/>
  <c r="X5786" i="3"/>
  <c r="Y5786" i="3" s="1"/>
  <c r="X5785" i="3"/>
  <c r="Y5785" i="3" s="1"/>
  <c r="X5784" i="3"/>
  <c r="Y5784" i="3" s="1"/>
  <c r="X5783" i="3"/>
  <c r="Y5783" i="3" s="1"/>
  <c r="X5782" i="3"/>
  <c r="Y5782" i="3" s="1"/>
  <c r="X5781" i="3"/>
  <c r="Y5781" i="3" s="1"/>
  <c r="X5780" i="3"/>
  <c r="Y5780" i="3" s="1"/>
  <c r="X5779" i="3"/>
  <c r="Y5779" i="3" s="1"/>
  <c r="X5778" i="3"/>
  <c r="Y5778" i="3" s="1"/>
  <c r="X5777" i="3"/>
  <c r="Y5777" i="3" s="1"/>
  <c r="X5776" i="3"/>
  <c r="Y5776" i="3" s="1"/>
  <c r="X5775" i="3"/>
  <c r="Y5775" i="3" s="1"/>
  <c r="X5774" i="3"/>
  <c r="Y5774" i="3" s="1"/>
  <c r="X5773" i="3"/>
  <c r="Y5773" i="3" s="1"/>
  <c r="X5772" i="3"/>
  <c r="Y5772" i="3" s="1"/>
  <c r="X5771" i="3"/>
  <c r="Y5771" i="3" s="1"/>
  <c r="X5770" i="3"/>
  <c r="Y5770" i="3" s="1"/>
  <c r="X5769" i="3"/>
  <c r="Y5769" i="3" s="1"/>
  <c r="X5768" i="3"/>
  <c r="Y5768" i="3" s="1"/>
  <c r="X5767" i="3"/>
  <c r="Y5767" i="3" s="1"/>
  <c r="X5766" i="3"/>
  <c r="Y5766" i="3" s="1"/>
  <c r="X5765" i="3"/>
  <c r="Y5765" i="3" s="1"/>
  <c r="X5764" i="3"/>
  <c r="Y5764" i="3" s="1"/>
  <c r="Y5763" i="3"/>
  <c r="X5763" i="3"/>
  <c r="X5762" i="3"/>
  <c r="Y5762" i="3" s="1"/>
  <c r="X5761" i="3"/>
  <c r="Y5761" i="3" s="1"/>
  <c r="X5760" i="3"/>
  <c r="Y5760" i="3" s="1"/>
  <c r="X5759" i="3"/>
  <c r="Y5759" i="3" s="1"/>
  <c r="X5758" i="3"/>
  <c r="Y5758" i="3" s="1"/>
  <c r="X5757" i="3"/>
  <c r="Y5757" i="3" s="1"/>
  <c r="X5756" i="3"/>
  <c r="Y5756" i="3" s="1"/>
  <c r="X5755" i="3"/>
  <c r="Y5755" i="3" s="1"/>
  <c r="X5754" i="3"/>
  <c r="Y5754" i="3" s="1"/>
  <c r="X5753" i="3"/>
  <c r="Y5753" i="3" s="1"/>
  <c r="X5752" i="3"/>
  <c r="Y5752" i="3" s="1"/>
  <c r="X5751" i="3"/>
  <c r="Y5751" i="3" s="1"/>
  <c r="X5750" i="3"/>
  <c r="Y5750" i="3" s="1"/>
  <c r="X5749" i="3"/>
  <c r="Y5749" i="3" s="1"/>
  <c r="X5748" i="3"/>
  <c r="Y5748" i="3" s="1"/>
  <c r="X5747" i="3"/>
  <c r="Y5747" i="3" s="1"/>
  <c r="X5746" i="3"/>
  <c r="Y5746" i="3" s="1"/>
  <c r="X5745" i="3"/>
  <c r="Y5745" i="3" s="1"/>
  <c r="X5744" i="3"/>
  <c r="Y5744" i="3" s="1"/>
  <c r="X5743" i="3"/>
  <c r="Y5743" i="3" s="1"/>
  <c r="X5742" i="3"/>
  <c r="Y5742" i="3" s="1"/>
  <c r="X5741" i="3"/>
  <c r="Y5741" i="3" s="1"/>
  <c r="X5740" i="3"/>
  <c r="Y5740" i="3" s="1"/>
  <c r="X5739" i="3"/>
  <c r="Y5739" i="3" s="1"/>
  <c r="Y5738" i="3"/>
  <c r="X5738" i="3"/>
  <c r="X5737" i="3"/>
  <c r="Y5737" i="3" s="1"/>
  <c r="X5736" i="3"/>
  <c r="Y5736" i="3" s="1"/>
  <c r="X5735" i="3"/>
  <c r="Y5735" i="3" s="1"/>
  <c r="X5734" i="3"/>
  <c r="Y5734" i="3" s="1"/>
  <c r="X5733" i="3"/>
  <c r="Y5733" i="3" s="1"/>
  <c r="X5732" i="3"/>
  <c r="Y5732" i="3" s="1"/>
  <c r="X5731" i="3"/>
  <c r="Y5731" i="3" s="1"/>
  <c r="X5730" i="3"/>
  <c r="Y5730" i="3" s="1"/>
  <c r="X5729" i="3"/>
  <c r="Y5729" i="3" s="1"/>
  <c r="X5728" i="3"/>
  <c r="Y5728" i="3" s="1"/>
  <c r="X5727" i="3"/>
  <c r="Y5727" i="3" s="1"/>
  <c r="X5726" i="3"/>
  <c r="Y5726" i="3" s="1"/>
  <c r="X5725" i="3"/>
  <c r="Y5725" i="3" s="1"/>
  <c r="Y5724" i="3"/>
  <c r="X5724" i="3"/>
  <c r="X5723" i="3"/>
  <c r="Y5723" i="3" s="1"/>
  <c r="X5722" i="3"/>
  <c r="Y5722" i="3" s="1"/>
  <c r="X5721" i="3"/>
  <c r="Y5721" i="3" s="1"/>
  <c r="X5720" i="3"/>
  <c r="Y5720" i="3" s="1"/>
  <c r="X5719" i="3"/>
  <c r="Y5719" i="3" s="1"/>
  <c r="Y5718" i="3"/>
  <c r="X5718" i="3"/>
  <c r="X5717" i="3"/>
  <c r="Y5717" i="3" s="1"/>
  <c r="X5716" i="3"/>
  <c r="Y5716" i="3" s="1"/>
  <c r="X5715" i="3"/>
  <c r="Y5715" i="3" s="1"/>
  <c r="X5714" i="3"/>
  <c r="Y5714" i="3" s="1"/>
  <c r="X5713" i="3"/>
  <c r="Y5713" i="3" s="1"/>
  <c r="X5712" i="3"/>
  <c r="Y5712" i="3" s="1"/>
  <c r="X5711" i="3"/>
  <c r="Y5711" i="3" s="1"/>
  <c r="X5710" i="3"/>
  <c r="Y5710" i="3" s="1"/>
  <c r="X5709" i="3"/>
  <c r="Y5709" i="3" s="1"/>
  <c r="X5708" i="3"/>
  <c r="Y5708" i="3" s="1"/>
  <c r="X5707" i="3"/>
  <c r="Y5707" i="3" s="1"/>
  <c r="X5706" i="3"/>
  <c r="Y5706" i="3" s="1"/>
  <c r="X5705" i="3"/>
  <c r="Y5705" i="3" s="1"/>
  <c r="X5704" i="3"/>
  <c r="Y5704" i="3" s="1"/>
  <c r="X5703" i="3"/>
  <c r="Y5703" i="3" s="1"/>
  <c r="X5702" i="3"/>
  <c r="Y5702" i="3" s="1"/>
  <c r="X5701" i="3"/>
  <c r="Y5701" i="3" s="1"/>
  <c r="Y5700" i="3"/>
  <c r="X5700" i="3"/>
  <c r="X5699" i="3"/>
  <c r="Y5699" i="3" s="1"/>
  <c r="X5698" i="3"/>
  <c r="Y5698" i="3" s="1"/>
  <c r="Y5697" i="3"/>
  <c r="X5697" i="3"/>
  <c r="X5696" i="3"/>
  <c r="Y5696" i="3" s="1"/>
  <c r="X5695" i="3"/>
  <c r="Y5695" i="3" s="1"/>
  <c r="X5694" i="3"/>
  <c r="Y5694" i="3" s="1"/>
  <c r="X5693" i="3"/>
  <c r="Y5693" i="3" s="1"/>
  <c r="X5692" i="3"/>
  <c r="Y5692" i="3" s="1"/>
  <c r="X5691" i="3"/>
  <c r="Y5691" i="3" s="1"/>
  <c r="X5690" i="3"/>
  <c r="Y5690" i="3" s="1"/>
  <c r="X5689" i="3"/>
  <c r="Y5689" i="3" s="1"/>
  <c r="X5688" i="3"/>
  <c r="Y5688" i="3" s="1"/>
  <c r="X5687" i="3"/>
  <c r="Y5687" i="3" s="1"/>
  <c r="X5686" i="3"/>
  <c r="Y5686" i="3" s="1"/>
  <c r="X5685" i="3"/>
  <c r="Y5685" i="3" s="1"/>
  <c r="X5684" i="3"/>
  <c r="Y5684" i="3" s="1"/>
  <c r="X5683" i="3"/>
  <c r="Y5683" i="3" s="1"/>
  <c r="X5682" i="3"/>
  <c r="Y5682" i="3" s="1"/>
  <c r="X5681" i="3"/>
  <c r="Y5681" i="3" s="1"/>
  <c r="X5680" i="3"/>
  <c r="Y5680" i="3" s="1"/>
  <c r="X5679" i="3"/>
  <c r="Y5679" i="3" s="1"/>
  <c r="X5678" i="3"/>
  <c r="Y5678" i="3" s="1"/>
  <c r="Y5677" i="3"/>
  <c r="X5677" i="3"/>
  <c r="X5676" i="3"/>
  <c r="Y5676" i="3" s="1"/>
  <c r="X5675" i="3"/>
  <c r="Y5675" i="3" s="1"/>
  <c r="X5674" i="3"/>
  <c r="Y5674" i="3" s="1"/>
  <c r="X5673" i="3"/>
  <c r="Y5673" i="3" s="1"/>
  <c r="X5672" i="3"/>
  <c r="Y5672" i="3" s="1"/>
  <c r="X5671" i="3"/>
  <c r="Y5671" i="3" s="1"/>
  <c r="X5670" i="3"/>
  <c r="Y5670" i="3" s="1"/>
  <c r="X5669" i="3"/>
  <c r="Y5669" i="3" s="1"/>
  <c r="X5668" i="3"/>
  <c r="Y5668" i="3" s="1"/>
  <c r="X5667" i="3"/>
  <c r="Y5667" i="3" s="1"/>
  <c r="X5666" i="3"/>
  <c r="Y5666" i="3" s="1"/>
  <c r="Y5665" i="3"/>
  <c r="X5665" i="3"/>
  <c r="X5664" i="3"/>
  <c r="Y5664" i="3" s="1"/>
  <c r="X5663" i="3"/>
  <c r="Y5663" i="3" s="1"/>
  <c r="X5662" i="3"/>
  <c r="Y5662" i="3" s="1"/>
  <c r="X5661" i="3"/>
  <c r="Y5661" i="3" s="1"/>
  <c r="X5660" i="3"/>
  <c r="Y5660" i="3" s="1"/>
  <c r="X5659" i="3"/>
  <c r="Y5659" i="3" s="1"/>
  <c r="X5658" i="3"/>
  <c r="Y5658" i="3" s="1"/>
  <c r="X5657" i="3"/>
  <c r="Y5657" i="3" s="1"/>
  <c r="X5656" i="3"/>
  <c r="Y5656" i="3" s="1"/>
  <c r="X5655" i="3"/>
  <c r="Y5655" i="3" s="1"/>
  <c r="X5654" i="3"/>
  <c r="Y5654" i="3" s="1"/>
  <c r="X5653" i="3"/>
  <c r="Y5653" i="3" s="1"/>
  <c r="X5652" i="3"/>
  <c r="Y5652" i="3" s="1"/>
  <c r="X5651" i="3"/>
  <c r="Y5651" i="3" s="1"/>
  <c r="X5650" i="3"/>
  <c r="Y5650" i="3" s="1"/>
  <c r="X5649" i="3"/>
  <c r="Y5649" i="3" s="1"/>
  <c r="X5648" i="3"/>
  <c r="Y5648" i="3" s="1"/>
  <c r="X5647" i="3"/>
  <c r="Y5647" i="3" s="1"/>
  <c r="X5646" i="3"/>
  <c r="Y5646" i="3" s="1"/>
  <c r="X5645" i="3"/>
  <c r="Y5645" i="3" s="1"/>
  <c r="X5644" i="3"/>
  <c r="Y5644" i="3" s="1"/>
  <c r="X5643" i="3"/>
  <c r="Y5643" i="3" s="1"/>
  <c r="X5642" i="3"/>
  <c r="Y5642" i="3" s="1"/>
  <c r="X5641" i="3"/>
  <c r="Y5641" i="3" s="1"/>
  <c r="X5640" i="3"/>
  <c r="Y5640" i="3" s="1"/>
  <c r="X5639" i="3"/>
  <c r="Y5639" i="3" s="1"/>
  <c r="X5638" i="3"/>
  <c r="Y5638" i="3" s="1"/>
  <c r="X5637" i="3"/>
  <c r="Y5637" i="3" s="1"/>
  <c r="X5636" i="3"/>
  <c r="Y5636" i="3" s="1"/>
  <c r="X5635" i="3"/>
  <c r="Y5635" i="3" s="1"/>
  <c r="X5634" i="3"/>
  <c r="Y5634" i="3" s="1"/>
  <c r="X5633" i="3"/>
  <c r="Y5633" i="3" s="1"/>
  <c r="X5632" i="3"/>
  <c r="Y5632" i="3" s="1"/>
  <c r="X5631" i="3"/>
  <c r="Y5631" i="3" s="1"/>
  <c r="X5630" i="3"/>
  <c r="Y5630" i="3" s="1"/>
  <c r="X5629" i="3"/>
  <c r="Y5629" i="3" s="1"/>
  <c r="X5628" i="3"/>
  <c r="Y5628" i="3" s="1"/>
  <c r="X5627" i="3"/>
  <c r="Y5627" i="3" s="1"/>
  <c r="X5626" i="3"/>
  <c r="Y5626" i="3" s="1"/>
  <c r="Y5625" i="3"/>
  <c r="X5625" i="3"/>
  <c r="X5624" i="3"/>
  <c r="Y5624" i="3" s="1"/>
  <c r="X5623" i="3"/>
  <c r="Y5623" i="3" s="1"/>
  <c r="X5622" i="3"/>
  <c r="Y5622" i="3" s="1"/>
  <c r="X5621" i="3"/>
  <c r="Y5621" i="3" s="1"/>
  <c r="X5620" i="3"/>
  <c r="Y5620" i="3" s="1"/>
  <c r="X5619" i="3"/>
  <c r="Y5619" i="3" s="1"/>
  <c r="X5618" i="3"/>
  <c r="Y5618" i="3" s="1"/>
  <c r="X5617" i="3"/>
  <c r="Y5617" i="3" s="1"/>
  <c r="X5616" i="3"/>
  <c r="Y5616" i="3" s="1"/>
  <c r="X5615" i="3"/>
  <c r="Y5615" i="3" s="1"/>
  <c r="X5614" i="3"/>
  <c r="Y5614" i="3" s="1"/>
  <c r="X5613" i="3"/>
  <c r="Y5613" i="3" s="1"/>
  <c r="X5612" i="3"/>
  <c r="Y5612" i="3" s="1"/>
  <c r="X5611" i="3"/>
  <c r="Y5611" i="3" s="1"/>
  <c r="X5610" i="3"/>
  <c r="Y5610" i="3" s="1"/>
  <c r="X5609" i="3"/>
  <c r="Y5609" i="3" s="1"/>
  <c r="X5608" i="3"/>
  <c r="Y5608" i="3" s="1"/>
  <c r="X5607" i="3"/>
  <c r="Y5607" i="3" s="1"/>
  <c r="X5606" i="3"/>
  <c r="Y5606" i="3" s="1"/>
  <c r="X5605" i="3"/>
  <c r="Y5605" i="3" s="1"/>
  <c r="X5604" i="3"/>
  <c r="Y5604" i="3" s="1"/>
  <c r="X5603" i="3"/>
  <c r="Y5603" i="3" s="1"/>
  <c r="X5602" i="3"/>
  <c r="Y5602" i="3" s="1"/>
  <c r="X5601" i="3"/>
  <c r="Y5601" i="3" s="1"/>
  <c r="X5600" i="3"/>
  <c r="Y5600" i="3" s="1"/>
  <c r="X5599" i="3"/>
  <c r="Y5599" i="3" s="1"/>
  <c r="Y5598" i="3"/>
  <c r="X5598" i="3"/>
  <c r="X5597" i="3"/>
  <c r="Y5597" i="3" s="1"/>
  <c r="X5596" i="3"/>
  <c r="Y5596" i="3" s="1"/>
  <c r="X5595" i="3"/>
  <c r="Y5595" i="3" s="1"/>
  <c r="X5594" i="3"/>
  <c r="Y5594" i="3" s="1"/>
  <c r="X5593" i="3"/>
  <c r="Y5593" i="3" s="1"/>
  <c r="X5592" i="3"/>
  <c r="Y5592" i="3" s="1"/>
  <c r="X5591" i="3"/>
  <c r="Y5591" i="3" s="1"/>
  <c r="X5590" i="3"/>
  <c r="Y5590" i="3" s="1"/>
  <c r="X5589" i="3"/>
  <c r="Y5589" i="3" s="1"/>
  <c r="X5588" i="3"/>
  <c r="Y5588" i="3" s="1"/>
  <c r="X5587" i="3"/>
  <c r="Y5587" i="3" s="1"/>
  <c r="X5586" i="3"/>
  <c r="Y5586" i="3" s="1"/>
  <c r="X5585" i="3"/>
  <c r="Y5585" i="3" s="1"/>
  <c r="X5584" i="3"/>
  <c r="Y5584" i="3" s="1"/>
  <c r="X5583" i="3"/>
  <c r="Y5583" i="3" s="1"/>
  <c r="X5582" i="3"/>
  <c r="Y5582" i="3" s="1"/>
  <c r="X5581" i="3"/>
  <c r="Y5581" i="3" s="1"/>
  <c r="X5580" i="3"/>
  <c r="Y5580" i="3" s="1"/>
  <c r="X5579" i="3"/>
  <c r="Y5579" i="3" s="1"/>
  <c r="X5578" i="3"/>
  <c r="Y5578" i="3" s="1"/>
  <c r="X5577" i="3"/>
  <c r="Y5577" i="3" s="1"/>
  <c r="X5576" i="3"/>
  <c r="Y5576" i="3" s="1"/>
  <c r="X5575" i="3"/>
  <c r="Y5575" i="3" s="1"/>
  <c r="X5574" i="3"/>
  <c r="Y5574" i="3" s="1"/>
  <c r="X5573" i="3"/>
  <c r="Y5573" i="3" s="1"/>
  <c r="Y5572" i="3"/>
  <c r="X5572" i="3"/>
  <c r="X5571" i="3"/>
  <c r="Y5571" i="3" s="1"/>
  <c r="X5570" i="3"/>
  <c r="Y5570" i="3" s="1"/>
  <c r="X5569" i="3"/>
  <c r="Y5569" i="3" s="1"/>
  <c r="X5568" i="3"/>
  <c r="Y5568" i="3" s="1"/>
  <c r="X5567" i="3"/>
  <c r="Y5567" i="3" s="1"/>
  <c r="X5566" i="3"/>
  <c r="Y5566" i="3" s="1"/>
  <c r="X5565" i="3"/>
  <c r="Y5565" i="3" s="1"/>
  <c r="Y5564" i="3"/>
  <c r="X5564" i="3"/>
  <c r="X5563" i="3"/>
  <c r="Y5563" i="3" s="1"/>
  <c r="X5562" i="3"/>
  <c r="Y5562" i="3" s="1"/>
  <c r="X5561" i="3"/>
  <c r="Y5561" i="3" s="1"/>
  <c r="X5560" i="3"/>
  <c r="Y5560" i="3" s="1"/>
  <c r="X5559" i="3"/>
  <c r="Y5559" i="3" s="1"/>
  <c r="X5558" i="3"/>
  <c r="Y5558" i="3" s="1"/>
  <c r="X5557" i="3"/>
  <c r="Y5557" i="3" s="1"/>
  <c r="X5556" i="3"/>
  <c r="Y5556" i="3" s="1"/>
  <c r="X5555" i="3"/>
  <c r="Y5555" i="3" s="1"/>
  <c r="X5554" i="3"/>
  <c r="Y5554" i="3" s="1"/>
  <c r="X5553" i="3"/>
  <c r="Y5553" i="3" s="1"/>
  <c r="X5552" i="3"/>
  <c r="Y5552" i="3" s="1"/>
  <c r="X5551" i="3"/>
  <c r="Y5551" i="3" s="1"/>
  <c r="X5550" i="3"/>
  <c r="Y5550" i="3" s="1"/>
  <c r="X5549" i="3"/>
  <c r="Y5549" i="3" s="1"/>
  <c r="X5548" i="3"/>
  <c r="Y5548" i="3" s="1"/>
  <c r="X5547" i="3"/>
  <c r="Y5547" i="3" s="1"/>
  <c r="X5546" i="3"/>
  <c r="Y5546" i="3" s="1"/>
  <c r="X5545" i="3"/>
  <c r="Y5545" i="3" s="1"/>
  <c r="X5544" i="3"/>
  <c r="Y5544" i="3" s="1"/>
  <c r="X5543" i="3"/>
  <c r="Y5543" i="3" s="1"/>
  <c r="X5542" i="3"/>
  <c r="Y5542" i="3" s="1"/>
  <c r="X5541" i="3"/>
  <c r="Y5541" i="3" s="1"/>
  <c r="X5540" i="3"/>
  <c r="Y5540" i="3" s="1"/>
  <c r="X5539" i="3"/>
  <c r="Y5539" i="3" s="1"/>
  <c r="X5538" i="3"/>
  <c r="Y5538" i="3" s="1"/>
  <c r="X5537" i="3"/>
  <c r="Y5537" i="3" s="1"/>
  <c r="Y5536" i="3"/>
  <c r="X5536" i="3"/>
  <c r="X5535" i="3"/>
  <c r="Y5535" i="3" s="1"/>
  <c r="X5534" i="3"/>
  <c r="Y5534" i="3" s="1"/>
  <c r="X5533" i="3"/>
  <c r="Y5533" i="3" s="1"/>
  <c r="X5532" i="3"/>
  <c r="Y5532" i="3" s="1"/>
  <c r="X5531" i="3"/>
  <c r="Y5531" i="3" s="1"/>
  <c r="X5530" i="3"/>
  <c r="Y5530" i="3" s="1"/>
  <c r="X5529" i="3"/>
  <c r="Y5529" i="3" s="1"/>
  <c r="X5528" i="3"/>
  <c r="Y5528" i="3" s="1"/>
  <c r="X5527" i="3"/>
  <c r="Y5527" i="3" s="1"/>
  <c r="X5526" i="3"/>
  <c r="Y5526" i="3" s="1"/>
  <c r="X5525" i="3"/>
  <c r="Y5525" i="3" s="1"/>
  <c r="X5524" i="3"/>
  <c r="Y5524" i="3" s="1"/>
  <c r="X5523" i="3"/>
  <c r="Y5523" i="3" s="1"/>
  <c r="X5522" i="3"/>
  <c r="Y5522" i="3" s="1"/>
  <c r="X5521" i="3"/>
  <c r="Y5521" i="3" s="1"/>
  <c r="X5520" i="3"/>
  <c r="Y5520" i="3" s="1"/>
  <c r="X5519" i="3"/>
  <c r="Y5519" i="3" s="1"/>
  <c r="X5518" i="3"/>
  <c r="Y5518" i="3" s="1"/>
  <c r="X5517" i="3"/>
  <c r="Y5517" i="3" s="1"/>
  <c r="X5516" i="3"/>
  <c r="Y5516" i="3" s="1"/>
  <c r="X5515" i="3"/>
  <c r="Y5515" i="3" s="1"/>
  <c r="X5514" i="3"/>
  <c r="Y5514" i="3" s="1"/>
  <c r="X5513" i="3"/>
  <c r="Y5513" i="3" s="1"/>
  <c r="X5512" i="3"/>
  <c r="Y5512" i="3" s="1"/>
  <c r="X5511" i="3"/>
  <c r="Y5511" i="3" s="1"/>
  <c r="X5510" i="3"/>
  <c r="Y5510" i="3" s="1"/>
  <c r="X5509" i="3"/>
  <c r="Y5509" i="3" s="1"/>
  <c r="X5508" i="3"/>
  <c r="Y5508" i="3" s="1"/>
  <c r="X5507" i="3"/>
  <c r="Y5507" i="3" s="1"/>
  <c r="X5506" i="3"/>
  <c r="Y5506" i="3" s="1"/>
  <c r="X5505" i="3"/>
  <c r="Y5505" i="3" s="1"/>
  <c r="X5504" i="3"/>
  <c r="Y5504" i="3" s="1"/>
  <c r="X5503" i="3"/>
  <c r="Y5503" i="3" s="1"/>
  <c r="X5502" i="3"/>
  <c r="Y5502" i="3" s="1"/>
  <c r="Y5501" i="3"/>
  <c r="X5501" i="3"/>
  <c r="X5500" i="3"/>
  <c r="Y5500" i="3" s="1"/>
  <c r="X5499" i="3"/>
  <c r="Y5499" i="3" s="1"/>
  <c r="X5498" i="3"/>
  <c r="Y5498" i="3" s="1"/>
  <c r="X5497" i="3"/>
  <c r="Y5497" i="3" s="1"/>
  <c r="X5496" i="3"/>
  <c r="Y5496" i="3" s="1"/>
  <c r="X5495" i="3"/>
  <c r="Y5495" i="3" s="1"/>
  <c r="X5494" i="3"/>
  <c r="Y5494" i="3" s="1"/>
  <c r="X5493" i="3"/>
  <c r="Y5493" i="3" s="1"/>
  <c r="X5492" i="3"/>
  <c r="Y5492" i="3" s="1"/>
  <c r="X5491" i="3"/>
  <c r="Y5491" i="3" s="1"/>
  <c r="X5490" i="3"/>
  <c r="Y5490" i="3" s="1"/>
  <c r="X5489" i="3"/>
  <c r="Y5489" i="3" s="1"/>
  <c r="X5488" i="3"/>
  <c r="Y5488" i="3" s="1"/>
  <c r="X5487" i="3"/>
  <c r="Y5487" i="3" s="1"/>
  <c r="X5486" i="3"/>
  <c r="Y5486" i="3" s="1"/>
  <c r="X5485" i="3"/>
  <c r="Y5485" i="3" s="1"/>
  <c r="X5484" i="3"/>
  <c r="Y5484" i="3" s="1"/>
  <c r="X5483" i="3"/>
  <c r="Y5483" i="3" s="1"/>
  <c r="X5482" i="3"/>
  <c r="Y5482" i="3" s="1"/>
  <c r="X5481" i="3"/>
  <c r="Y5481" i="3" s="1"/>
  <c r="X5480" i="3"/>
  <c r="Y5480" i="3" s="1"/>
  <c r="X5479" i="3"/>
  <c r="Y5479" i="3" s="1"/>
  <c r="X5478" i="3"/>
  <c r="Y5478" i="3" s="1"/>
  <c r="X5477" i="3"/>
  <c r="Y5477" i="3" s="1"/>
  <c r="X5476" i="3"/>
  <c r="Y5476" i="3" s="1"/>
  <c r="Y5475" i="3"/>
  <c r="X5475" i="3"/>
  <c r="X5474" i="3"/>
  <c r="Y5474" i="3" s="1"/>
  <c r="X5473" i="3"/>
  <c r="Y5473" i="3" s="1"/>
  <c r="X5472" i="3"/>
  <c r="Y5472" i="3" s="1"/>
  <c r="X5471" i="3"/>
  <c r="Y5471" i="3" s="1"/>
  <c r="X5470" i="3"/>
  <c r="Y5470" i="3" s="1"/>
  <c r="X5469" i="3"/>
  <c r="Y5469" i="3" s="1"/>
  <c r="X5468" i="3"/>
  <c r="Y5468" i="3" s="1"/>
  <c r="X5467" i="3"/>
  <c r="Y5467" i="3" s="1"/>
  <c r="X5466" i="3"/>
  <c r="Y5466" i="3" s="1"/>
  <c r="X5465" i="3"/>
  <c r="Y5465" i="3" s="1"/>
  <c r="X5464" i="3"/>
  <c r="Y5464" i="3" s="1"/>
  <c r="X5463" i="3"/>
  <c r="Y5463" i="3" s="1"/>
  <c r="X5462" i="3"/>
  <c r="Y5462" i="3" s="1"/>
  <c r="X5461" i="3"/>
  <c r="Y5461" i="3" s="1"/>
  <c r="X5460" i="3"/>
  <c r="Y5460" i="3" s="1"/>
  <c r="X5459" i="3"/>
  <c r="Y5459" i="3" s="1"/>
  <c r="X5458" i="3"/>
  <c r="Y5458" i="3" s="1"/>
  <c r="Y5457" i="3"/>
  <c r="X5457" i="3"/>
  <c r="X5456" i="3"/>
  <c r="Y5456" i="3" s="1"/>
  <c r="X5455" i="3"/>
  <c r="Y5455" i="3" s="1"/>
  <c r="X5454" i="3"/>
  <c r="Y5454" i="3" s="1"/>
  <c r="X5453" i="3"/>
  <c r="Y5453" i="3" s="1"/>
  <c r="X5452" i="3"/>
  <c r="Y5452" i="3" s="1"/>
  <c r="X5451" i="3"/>
  <c r="Y5451" i="3" s="1"/>
  <c r="X5450" i="3"/>
  <c r="Y5450" i="3" s="1"/>
  <c r="X5449" i="3"/>
  <c r="Y5449" i="3" s="1"/>
  <c r="X5448" i="3"/>
  <c r="Y5448" i="3" s="1"/>
  <c r="X5447" i="3"/>
  <c r="Y5447" i="3" s="1"/>
  <c r="X5446" i="3"/>
  <c r="Y5446" i="3" s="1"/>
  <c r="X5445" i="3"/>
  <c r="Y5445" i="3" s="1"/>
  <c r="X5444" i="3"/>
  <c r="Y5444" i="3" s="1"/>
  <c r="Y5443" i="3"/>
  <c r="X5443" i="3"/>
  <c r="X5442" i="3"/>
  <c r="Y5442" i="3" s="1"/>
  <c r="X5441" i="3"/>
  <c r="Y5441" i="3" s="1"/>
  <c r="X5440" i="3"/>
  <c r="Y5440" i="3" s="1"/>
  <c r="X5439" i="3"/>
  <c r="Y5439" i="3" s="1"/>
  <c r="X5438" i="3"/>
  <c r="Y5438" i="3" s="1"/>
  <c r="X5437" i="3"/>
  <c r="Y5437" i="3" s="1"/>
  <c r="X5436" i="3"/>
  <c r="Y5436" i="3" s="1"/>
  <c r="X5435" i="3"/>
  <c r="Y5435" i="3" s="1"/>
  <c r="X5434" i="3"/>
  <c r="Y5434" i="3" s="1"/>
  <c r="X5433" i="3"/>
  <c r="Y5433" i="3" s="1"/>
  <c r="X5432" i="3"/>
  <c r="Y5432" i="3" s="1"/>
  <c r="X5431" i="3"/>
  <c r="Y5431" i="3" s="1"/>
  <c r="X5430" i="3"/>
  <c r="Y5430" i="3" s="1"/>
  <c r="X5429" i="3"/>
  <c r="Y5429" i="3" s="1"/>
  <c r="X5428" i="3"/>
  <c r="Y5428" i="3" s="1"/>
  <c r="X5427" i="3"/>
  <c r="Y5427" i="3" s="1"/>
  <c r="X5426" i="3"/>
  <c r="Y5426" i="3" s="1"/>
  <c r="X5425" i="3"/>
  <c r="Y5425" i="3" s="1"/>
  <c r="Y5424" i="3"/>
  <c r="X5424" i="3"/>
  <c r="X5423" i="3"/>
  <c r="Y5423" i="3" s="1"/>
  <c r="X5422" i="3"/>
  <c r="Y5422" i="3" s="1"/>
  <c r="X5421" i="3"/>
  <c r="Y5421" i="3" s="1"/>
  <c r="X5420" i="3"/>
  <c r="Y5420" i="3" s="1"/>
  <c r="X5419" i="3"/>
  <c r="Y5419" i="3" s="1"/>
  <c r="X5418" i="3"/>
  <c r="Y5418" i="3" s="1"/>
  <c r="X5417" i="3"/>
  <c r="Y5417" i="3" s="1"/>
  <c r="X5416" i="3"/>
  <c r="Y5416" i="3" s="1"/>
  <c r="X5415" i="3"/>
  <c r="Y5415" i="3" s="1"/>
  <c r="X5414" i="3"/>
  <c r="Y5414" i="3" s="1"/>
  <c r="X5413" i="3"/>
  <c r="Y5413" i="3" s="1"/>
  <c r="X5412" i="3"/>
  <c r="Y5412" i="3" s="1"/>
  <c r="X5411" i="3"/>
  <c r="Y5411" i="3" s="1"/>
  <c r="X5410" i="3"/>
  <c r="Y5410" i="3" s="1"/>
  <c r="X5409" i="3"/>
  <c r="Y5409" i="3" s="1"/>
  <c r="X5408" i="3"/>
  <c r="Y5408" i="3" s="1"/>
  <c r="X5407" i="3"/>
  <c r="Y5407" i="3" s="1"/>
  <c r="Y5406" i="3"/>
  <c r="X5406" i="3"/>
  <c r="X5405" i="3"/>
  <c r="Y5405" i="3" s="1"/>
  <c r="X5404" i="3"/>
  <c r="Y5404" i="3" s="1"/>
  <c r="X5403" i="3"/>
  <c r="Y5403" i="3" s="1"/>
  <c r="X5402" i="3"/>
  <c r="Y5402" i="3" s="1"/>
  <c r="X5401" i="3"/>
  <c r="Y5401" i="3" s="1"/>
  <c r="X5400" i="3"/>
  <c r="Y5400" i="3" s="1"/>
  <c r="X5399" i="3"/>
  <c r="Y5399" i="3" s="1"/>
  <c r="X5398" i="3"/>
  <c r="Y5398" i="3" s="1"/>
  <c r="X5397" i="3"/>
  <c r="Y5397" i="3" s="1"/>
  <c r="X5396" i="3"/>
  <c r="Y5396" i="3" s="1"/>
  <c r="X5395" i="3"/>
  <c r="Y5395" i="3" s="1"/>
  <c r="X5394" i="3"/>
  <c r="Y5394" i="3" s="1"/>
  <c r="Y5393" i="3"/>
  <c r="X5393" i="3"/>
  <c r="X5392" i="3"/>
  <c r="Y5392" i="3" s="1"/>
  <c r="X5391" i="3"/>
  <c r="Y5391" i="3" s="1"/>
  <c r="X5390" i="3"/>
  <c r="Y5390" i="3" s="1"/>
  <c r="X5389" i="3"/>
  <c r="Y5389" i="3" s="1"/>
  <c r="X5388" i="3"/>
  <c r="Y5388" i="3" s="1"/>
  <c r="X5387" i="3"/>
  <c r="Y5387" i="3" s="1"/>
  <c r="X5386" i="3"/>
  <c r="Y5386" i="3" s="1"/>
  <c r="X5385" i="3"/>
  <c r="Y5385" i="3" s="1"/>
  <c r="X5384" i="3"/>
  <c r="Y5384" i="3" s="1"/>
  <c r="X5383" i="3"/>
  <c r="Y5383" i="3" s="1"/>
  <c r="X5382" i="3"/>
  <c r="Y5382" i="3" s="1"/>
  <c r="X5381" i="3"/>
  <c r="Y5381" i="3" s="1"/>
  <c r="X5380" i="3"/>
  <c r="Y5380" i="3" s="1"/>
  <c r="X5379" i="3"/>
  <c r="Y5379" i="3" s="1"/>
  <c r="X5378" i="3"/>
  <c r="Y5378" i="3" s="1"/>
  <c r="X5377" i="3"/>
  <c r="Y5377" i="3" s="1"/>
  <c r="X5376" i="3"/>
  <c r="Y5376" i="3" s="1"/>
  <c r="X5375" i="3"/>
  <c r="Y5375" i="3" s="1"/>
  <c r="X5374" i="3"/>
  <c r="Y5374" i="3" s="1"/>
  <c r="X5373" i="3"/>
  <c r="Y5373" i="3" s="1"/>
  <c r="X5372" i="3"/>
  <c r="Y5372" i="3" s="1"/>
  <c r="X5371" i="3"/>
  <c r="Y5371" i="3" s="1"/>
  <c r="X5370" i="3"/>
  <c r="Y5370" i="3" s="1"/>
  <c r="X5369" i="3"/>
  <c r="Y5369" i="3" s="1"/>
  <c r="Y5368" i="3"/>
  <c r="X5368" i="3"/>
  <c r="X5367" i="3"/>
  <c r="Y5367" i="3" s="1"/>
  <c r="X5366" i="3"/>
  <c r="Y5366" i="3" s="1"/>
  <c r="X5365" i="3"/>
  <c r="Y5365" i="3" s="1"/>
  <c r="X5364" i="3"/>
  <c r="Y5364" i="3" s="1"/>
  <c r="X5363" i="3"/>
  <c r="Y5363" i="3" s="1"/>
  <c r="Y5362" i="3"/>
  <c r="X5362" i="3"/>
  <c r="X5361" i="3"/>
  <c r="Y5361" i="3" s="1"/>
  <c r="X5360" i="3"/>
  <c r="Y5360" i="3" s="1"/>
  <c r="X5359" i="3"/>
  <c r="Y5359" i="3" s="1"/>
  <c r="X5358" i="3"/>
  <c r="Y5358" i="3" s="1"/>
  <c r="X5357" i="3"/>
  <c r="Y5357" i="3" s="1"/>
  <c r="X5356" i="3"/>
  <c r="Y5356" i="3" s="1"/>
  <c r="X5355" i="3"/>
  <c r="Y5355" i="3" s="1"/>
  <c r="X5354" i="3"/>
  <c r="Y5354" i="3" s="1"/>
  <c r="X5353" i="3"/>
  <c r="Y5353" i="3" s="1"/>
  <c r="X5352" i="3"/>
  <c r="Y5352" i="3" s="1"/>
  <c r="X5351" i="3"/>
  <c r="Y5351" i="3" s="1"/>
  <c r="X5350" i="3"/>
  <c r="Y5350" i="3" s="1"/>
  <c r="X5349" i="3"/>
  <c r="Y5349" i="3" s="1"/>
  <c r="X5348" i="3"/>
  <c r="Y5348" i="3" s="1"/>
  <c r="X5347" i="3"/>
  <c r="Y5347" i="3" s="1"/>
  <c r="X5346" i="3"/>
  <c r="Y5346" i="3" s="1"/>
  <c r="X5345" i="3"/>
  <c r="Y5345" i="3" s="1"/>
  <c r="Y5344" i="3"/>
  <c r="X5344" i="3"/>
  <c r="X5343" i="3"/>
  <c r="Y5343" i="3" s="1"/>
  <c r="X5342" i="3"/>
  <c r="Y5342" i="3" s="1"/>
  <c r="X5341" i="3"/>
  <c r="Y5341" i="3" s="1"/>
  <c r="X5340" i="3"/>
  <c r="Y5340" i="3" s="1"/>
  <c r="X5339" i="3"/>
  <c r="Y5339" i="3" s="1"/>
  <c r="X5338" i="3"/>
  <c r="Y5338" i="3" s="1"/>
  <c r="X5337" i="3"/>
  <c r="Y5337" i="3" s="1"/>
  <c r="X5336" i="3"/>
  <c r="Y5336" i="3" s="1"/>
  <c r="X5335" i="3"/>
  <c r="Y5335" i="3" s="1"/>
  <c r="X5334" i="3"/>
  <c r="Y5334" i="3" s="1"/>
  <c r="X5333" i="3"/>
  <c r="Y5333" i="3" s="1"/>
  <c r="X5332" i="3"/>
  <c r="Y5332" i="3" s="1"/>
  <c r="X5331" i="3"/>
  <c r="Y5331" i="3" s="1"/>
  <c r="Y5330" i="3"/>
  <c r="X5330" i="3"/>
  <c r="X5329" i="3"/>
  <c r="Y5329" i="3" s="1"/>
  <c r="X5328" i="3"/>
  <c r="Y5328" i="3" s="1"/>
  <c r="X5327" i="3"/>
  <c r="Y5327" i="3" s="1"/>
  <c r="X5326" i="3"/>
  <c r="Y5326" i="3" s="1"/>
  <c r="X5325" i="3"/>
  <c r="Y5325" i="3" s="1"/>
  <c r="X5324" i="3"/>
  <c r="Y5324" i="3" s="1"/>
  <c r="X5323" i="3"/>
  <c r="Y5323" i="3" s="1"/>
  <c r="X5322" i="3"/>
  <c r="Y5322" i="3" s="1"/>
  <c r="X5321" i="3"/>
  <c r="Y5321" i="3" s="1"/>
  <c r="X5320" i="3"/>
  <c r="Y5320" i="3" s="1"/>
  <c r="X5319" i="3"/>
  <c r="Y5319" i="3" s="1"/>
  <c r="X5318" i="3"/>
  <c r="Y5318" i="3" s="1"/>
  <c r="X5317" i="3"/>
  <c r="Y5317" i="3" s="1"/>
  <c r="X5316" i="3"/>
  <c r="Y5316" i="3" s="1"/>
  <c r="X5315" i="3"/>
  <c r="Y5315" i="3" s="1"/>
  <c r="X5314" i="3"/>
  <c r="Y5314" i="3" s="1"/>
  <c r="X5313" i="3"/>
  <c r="Y5313" i="3" s="1"/>
  <c r="X5312" i="3"/>
  <c r="Y5312" i="3" s="1"/>
  <c r="X5311" i="3"/>
  <c r="Y5311" i="3" s="1"/>
  <c r="X5310" i="3"/>
  <c r="Y5310" i="3" s="1"/>
  <c r="X5309" i="3"/>
  <c r="Y5309" i="3" s="1"/>
  <c r="X5308" i="3"/>
  <c r="Y5308" i="3" s="1"/>
  <c r="X5307" i="3"/>
  <c r="Y5307" i="3" s="1"/>
  <c r="X5306" i="3"/>
  <c r="Y5306" i="3" s="1"/>
  <c r="X5305" i="3"/>
  <c r="Y5305" i="3" s="1"/>
  <c r="X5304" i="3"/>
  <c r="Y5304" i="3" s="1"/>
  <c r="X5303" i="3"/>
  <c r="Y5303" i="3" s="1"/>
  <c r="Y5302" i="3"/>
  <c r="X5302" i="3"/>
  <c r="X5301" i="3"/>
  <c r="Y5301" i="3" s="1"/>
  <c r="X5300" i="3"/>
  <c r="Y5300" i="3" s="1"/>
  <c r="X5299" i="3"/>
  <c r="Y5299" i="3" s="1"/>
  <c r="X5298" i="3"/>
  <c r="Y5298" i="3" s="1"/>
  <c r="X5297" i="3"/>
  <c r="Y5297" i="3" s="1"/>
  <c r="X5296" i="3"/>
  <c r="Y5296" i="3" s="1"/>
  <c r="X5295" i="3"/>
  <c r="Y5295" i="3" s="1"/>
  <c r="X5294" i="3"/>
  <c r="Y5294" i="3" s="1"/>
  <c r="X5293" i="3"/>
  <c r="Y5293" i="3" s="1"/>
  <c r="X5292" i="3"/>
  <c r="Y5292" i="3" s="1"/>
  <c r="X5291" i="3"/>
  <c r="Y5291" i="3" s="1"/>
  <c r="X5290" i="3"/>
  <c r="Y5290" i="3" s="1"/>
  <c r="X5289" i="3"/>
  <c r="Y5289" i="3" s="1"/>
  <c r="X5288" i="3"/>
  <c r="Y5288" i="3" s="1"/>
  <c r="X5287" i="3"/>
  <c r="Y5287" i="3" s="1"/>
  <c r="X5286" i="3"/>
  <c r="Y5286" i="3" s="1"/>
  <c r="X5285" i="3"/>
  <c r="Y5285" i="3" s="1"/>
  <c r="X5284" i="3"/>
  <c r="Y5284" i="3" s="1"/>
  <c r="X5283" i="3"/>
  <c r="Y5283" i="3" s="1"/>
  <c r="X5282" i="3"/>
  <c r="Y5282" i="3" s="1"/>
  <c r="X5281" i="3"/>
  <c r="Y5281" i="3" s="1"/>
  <c r="X5280" i="3"/>
  <c r="Y5280" i="3" s="1"/>
  <c r="X5279" i="3"/>
  <c r="Y5279" i="3" s="1"/>
  <c r="X5278" i="3"/>
  <c r="Y5278" i="3" s="1"/>
  <c r="X5277" i="3"/>
  <c r="Y5277" i="3" s="1"/>
  <c r="X5276" i="3"/>
  <c r="Y5276" i="3" s="1"/>
  <c r="X5275" i="3"/>
  <c r="Y5275" i="3" s="1"/>
  <c r="X5274" i="3"/>
  <c r="Y5274" i="3" s="1"/>
  <c r="X5273" i="3"/>
  <c r="Y5273" i="3" s="1"/>
  <c r="X5272" i="3"/>
  <c r="Y5272" i="3" s="1"/>
  <c r="X5271" i="3"/>
  <c r="Y5271" i="3" s="1"/>
  <c r="X5270" i="3"/>
  <c r="Y5270" i="3" s="1"/>
  <c r="X5269" i="3"/>
  <c r="Y5269" i="3" s="1"/>
  <c r="X5268" i="3"/>
  <c r="Y5268" i="3" s="1"/>
  <c r="X5267" i="3"/>
  <c r="Y5267" i="3" s="1"/>
  <c r="X5266" i="3"/>
  <c r="Y5266" i="3" s="1"/>
  <c r="X5265" i="3"/>
  <c r="Y5265" i="3" s="1"/>
  <c r="Y5264" i="3"/>
  <c r="X5264" i="3"/>
  <c r="X5263" i="3"/>
  <c r="Y5263" i="3" s="1"/>
  <c r="X5262" i="3"/>
  <c r="Y5262" i="3" s="1"/>
  <c r="X5261" i="3"/>
  <c r="Y5261" i="3" s="1"/>
  <c r="X5260" i="3"/>
  <c r="Y5260" i="3" s="1"/>
  <c r="X5259" i="3"/>
  <c r="Y5259" i="3" s="1"/>
  <c r="X5258" i="3"/>
  <c r="Y5258" i="3" s="1"/>
  <c r="X5257" i="3"/>
  <c r="Y5257" i="3" s="1"/>
  <c r="X5256" i="3"/>
  <c r="Y5256" i="3" s="1"/>
  <c r="X5255" i="3"/>
  <c r="Y5255" i="3" s="1"/>
  <c r="X5254" i="3"/>
  <c r="Y5254" i="3" s="1"/>
  <c r="X5253" i="3"/>
  <c r="Y5253" i="3" s="1"/>
  <c r="X5252" i="3"/>
  <c r="Y5252" i="3" s="1"/>
  <c r="X5251" i="3"/>
  <c r="Y5251" i="3" s="1"/>
  <c r="X5250" i="3"/>
  <c r="Y5250" i="3" s="1"/>
  <c r="X5249" i="3"/>
  <c r="Y5249" i="3" s="1"/>
  <c r="X5248" i="3"/>
  <c r="Y5248" i="3" s="1"/>
  <c r="X5247" i="3"/>
  <c r="Y5247" i="3" s="1"/>
  <c r="X5246" i="3"/>
  <c r="Y5246" i="3" s="1"/>
  <c r="X5245" i="3"/>
  <c r="Y5245" i="3" s="1"/>
  <c r="X5244" i="3"/>
  <c r="Y5244" i="3" s="1"/>
  <c r="X5243" i="3"/>
  <c r="Y5243" i="3" s="1"/>
  <c r="X5242" i="3"/>
  <c r="Y5242" i="3" s="1"/>
  <c r="X5241" i="3"/>
  <c r="Y5241" i="3" s="1"/>
  <c r="X5240" i="3"/>
  <c r="Y5240" i="3" s="1"/>
  <c r="X5239" i="3"/>
  <c r="Y5239" i="3" s="1"/>
  <c r="X5238" i="3"/>
  <c r="Y5238" i="3" s="1"/>
  <c r="X5237" i="3"/>
  <c r="Y5237" i="3" s="1"/>
  <c r="X5236" i="3"/>
  <c r="Y5236" i="3" s="1"/>
  <c r="X5235" i="3"/>
  <c r="Y5235" i="3" s="1"/>
  <c r="X5234" i="3"/>
  <c r="Y5234" i="3" s="1"/>
  <c r="X5233" i="3"/>
  <c r="Y5233" i="3" s="1"/>
  <c r="X5232" i="3"/>
  <c r="Y5232" i="3" s="1"/>
  <c r="X5231" i="3"/>
  <c r="Y5231" i="3" s="1"/>
  <c r="X5230" i="3"/>
  <c r="Y5230" i="3" s="1"/>
  <c r="X5229" i="3"/>
  <c r="Y5229" i="3" s="1"/>
  <c r="X5228" i="3"/>
  <c r="Y5228" i="3" s="1"/>
  <c r="X5227" i="3"/>
  <c r="Y5227" i="3" s="1"/>
  <c r="X5226" i="3"/>
  <c r="Y5226" i="3" s="1"/>
  <c r="X5225" i="3"/>
  <c r="Y5225" i="3" s="1"/>
  <c r="X5224" i="3"/>
  <c r="Y5224" i="3" s="1"/>
  <c r="X5223" i="3"/>
  <c r="Y5223" i="3" s="1"/>
  <c r="X5222" i="3"/>
  <c r="Y5222" i="3" s="1"/>
  <c r="X5221" i="3"/>
  <c r="Y5221" i="3" s="1"/>
  <c r="X5220" i="3"/>
  <c r="Y5220" i="3" s="1"/>
  <c r="Y5219" i="3"/>
  <c r="X5219" i="3"/>
  <c r="X5218" i="3"/>
  <c r="Y5218" i="3" s="1"/>
  <c r="X5217" i="3"/>
  <c r="Y5217" i="3" s="1"/>
  <c r="X5216" i="3"/>
  <c r="Y5216" i="3" s="1"/>
  <c r="X5215" i="3"/>
  <c r="Y5215" i="3" s="1"/>
  <c r="X5214" i="3"/>
  <c r="Y5214" i="3" s="1"/>
  <c r="X5213" i="3"/>
  <c r="Y5213" i="3" s="1"/>
  <c r="X5212" i="3"/>
  <c r="Y5212" i="3" s="1"/>
  <c r="X5211" i="3"/>
  <c r="Y5211" i="3" s="1"/>
  <c r="X5210" i="3"/>
  <c r="Y5210" i="3" s="1"/>
  <c r="X5209" i="3"/>
  <c r="Y5209" i="3" s="1"/>
  <c r="X5208" i="3"/>
  <c r="Y5208" i="3" s="1"/>
  <c r="X5207" i="3"/>
  <c r="Y5207" i="3" s="1"/>
  <c r="X5206" i="3"/>
  <c r="Y5206" i="3" s="1"/>
  <c r="X5205" i="3"/>
  <c r="Y5205" i="3" s="1"/>
  <c r="X5204" i="3"/>
  <c r="Y5204" i="3" s="1"/>
  <c r="X5203" i="3"/>
  <c r="Y5203" i="3" s="1"/>
  <c r="X5202" i="3"/>
  <c r="Y5202" i="3" s="1"/>
  <c r="X5201" i="3"/>
  <c r="Y5201" i="3" s="1"/>
  <c r="X5200" i="3"/>
  <c r="Y5200" i="3" s="1"/>
  <c r="X5199" i="3"/>
  <c r="Y5199" i="3" s="1"/>
  <c r="X5198" i="3"/>
  <c r="Y5198" i="3" s="1"/>
  <c r="X5197" i="3"/>
  <c r="Y5197" i="3" s="1"/>
  <c r="X5196" i="3"/>
  <c r="Y5196" i="3" s="1"/>
  <c r="X5195" i="3"/>
  <c r="Y5195" i="3" s="1"/>
  <c r="X5194" i="3"/>
  <c r="Y5194" i="3" s="1"/>
  <c r="X5193" i="3"/>
  <c r="Y5193" i="3" s="1"/>
  <c r="X5192" i="3"/>
  <c r="Y5192" i="3" s="1"/>
  <c r="X5191" i="3"/>
  <c r="Y5191" i="3" s="1"/>
  <c r="X5190" i="3"/>
  <c r="Y5190" i="3" s="1"/>
  <c r="X5189" i="3"/>
  <c r="Y5189" i="3" s="1"/>
  <c r="X5188" i="3"/>
  <c r="Y5188" i="3" s="1"/>
  <c r="X5187" i="3"/>
  <c r="Y5187" i="3" s="1"/>
  <c r="X5186" i="3"/>
  <c r="Y5186" i="3" s="1"/>
  <c r="X5185" i="3"/>
  <c r="Y5185" i="3" s="1"/>
  <c r="X5184" i="3"/>
  <c r="Y5184" i="3" s="1"/>
  <c r="X5183" i="3"/>
  <c r="Y5183" i="3" s="1"/>
  <c r="Y5182" i="3"/>
  <c r="X5182" i="3"/>
  <c r="X5181" i="3"/>
  <c r="Y5181" i="3" s="1"/>
  <c r="X5180" i="3"/>
  <c r="Y5180" i="3" s="1"/>
  <c r="X5179" i="3"/>
  <c r="Y5179" i="3" s="1"/>
  <c r="X5178" i="3"/>
  <c r="Y5178" i="3" s="1"/>
  <c r="X5177" i="3"/>
  <c r="Y5177" i="3" s="1"/>
  <c r="X5176" i="3"/>
  <c r="Y5176" i="3" s="1"/>
  <c r="X5175" i="3"/>
  <c r="Y5175" i="3" s="1"/>
  <c r="X5174" i="3"/>
  <c r="Y5174" i="3" s="1"/>
  <c r="X5173" i="3"/>
  <c r="Y5173" i="3" s="1"/>
  <c r="X5172" i="3"/>
  <c r="Y5172" i="3" s="1"/>
  <c r="X5171" i="3"/>
  <c r="Y5171" i="3" s="1"/>
  <c r="X5170" i="3"/>
  <c r="Y5170" i="3" s="1"/>
  <c r="X5169" i="3"/>
  <c r="Y5169" i="3" s="1"/>
  <c r="X5168" i="3"/>
  <c r="Y5168" i="3" s="1"/>
  <c r="X5167" i="3"/>
  <c r="Y5167" i="3" s="1"/>
  <c r="X5166" i="3"/>
  <c r="Y5166" i="3" s="1"/>
  <c r="X5165" i="3"/>
  <c r="Y5165" i="3" s="1"/>
  <c r="X5164" i="3"/>
  <c r="Y5164" i="3" s="1"/>
  <c r="X5163" i="3"/>
  <c r="Y5163" i="3" s="1"/>
  <c r="X5162" i="3"/>
  <c r="Y5162" i="3" s="1"/>
  <c r="X5161" i="3"/>
  <c r="Y5161" i="3" s="1"/>
  <c r="X5160" i="3"/>
  <c r="Y5160" i="3" s="1"/>
  <c r="X5159" i="3"/>
  <c r="Y5159" i="3" s="1"/>
  <c r="X5158" i="3"/>
  <c r="Y5158" i="3" s="1"/>
  <c r="X5157" i="3"/>
  <c r="Y5157" i="3" s="1"/>
  <c r="X5156" i="3"/>
  <c r="Y5156" i="3" s="1"/>
  <c r="X5155" i="3"/>
  <c r="Y5155" i="3" s="1"/>
  <c r="X5154" i="3"/>
  <c r="Y5154" i="3" s="1"/>
  <c r="X5153" i="3"/>
  <c r="Y5153" i="3" s="1"/>
  <c r="X5152" i="3"/>
  <c r="Y5152" i="3" s="1"/>
  <c r="X5151" i="3"/>
  <c r="Y5151" i="3" s="1"/>
  <c r="X5150" i="3"/>
  <c r="Y5150" i="3" s="1"/>
  <c r="X5149" i="3"/>
  <c r="Y5149" i="3" s="1"/>
  <c r="X5148" i="3"/>
  <c r="Y5148" i="3" s="1"/>
  <c r="X5147" i="3"/>
  <c r="Y5147" i="3" s="1"/>
  <c r="X5146" i="3"/>
  <c r="Y5146" i="3" s="1"/>
  <c r="X5145" i="3"/>
  <c r="Y5145" i="3" s="1"/>
  <c r="X5144" i="3"/>
  <c r="Y5144" i="3" s="1"/>
  <c r="X5143" i="3"/>
  <c r="Y5143" i="3" s="1"/>
  <c r="X5142" i="3"/>
  <c r="Y5142" i="3" s="1"/>
  <c r="X5141" i="3"/>
  <c r="Y5141" i="3" s="1"/>
  <c r="X5140" i="3"/>
  <c r="Y5140" i="3" s="1"/>
  <c r="X5139" i="3"/>
  <c r="Y5139" i="3" s="1"/>
  <c r="X5138" i="3"/>
  <c r="Y5138" i="3" s="1"/>
  <c r="X5137" i="3"/>
  <c r="Y5137" i="3" s="1"/>
  <c r="X5136" i="3"/>
  <c r="Y5136" i="3" s="1"/>
  <c r="X5135" i="3"/>
  <c r="Y5135" i="3" s="1"/>
  <c r="X5134" i="3"/>
  <c r="Y5134" i="3" s="1"/>
  <c r="X5133" i="3"/>
  <c r="Y5133" i="3" s="1"/>
  <c r="X5132" i="3"/>
  <c r="Y5132" i="3" s="1"/>
  <c r="X5131" i="3"/>
  <c r="Y5131" i="3" s="1"/>
  <c r="X5130" i="3"/>
  <c r="Y5130" i="3" s="1"/>
  <c r="X5129" i="3"/>
  <c r="Y5129" i="3" s="1"/>
  <c r="X5128" i="3"/>
  <c r="Y5128" i="3" s="1"/>
  <c r="X5127" i="3"/>
  <c r="Y5127" i="3" s="1"/>
  <c r="X5126" i="3"/>
  <c r="Y5126" i="3" s="1"/>
  <c r="X5125" i="3"/>
  <c r="Y5125" i="3" s="1"/>
  <c r="X5124" i="3"/>
  <c r="Y5124" i="3" s="1"/>
  <c r="X5123" i="3"/>
  <c r="Y5123" i="3" s="1"/>
  <c r="X5122" i="3"/>
  <c r="Y5122" i="3" s="1"/>
  <c r="X5121" i="3"/>
  <c r="Y5121" i="3" s="1"/>
  <c r="X5120" i="3"/>
  <c r="Y5120" i="3" s="1"/>
  <c r="X5119" i="3"/>
  <c r="Y5119" i="3" s="1"/>
  <c r="X5118" i="3"/>
  <c r="Y5118" i="3" s="1"/>
  <c r="X5117" i="3"/>
  <c r="Y5117" i="3" s="1"/>
  <c r="X5116" i="3"/>
  <c r="Y5116" i="3" s="1"/>
  <c r="X5115" i="3"/>
  <c r="Y5115" i="3" s="1"/>
  <c r="X5114" i="3"/>
  <c r="Y5114" i="3" s="1"/>
  <c r="X5113" i="3"/>
  <c r="Y5113" i="3" s="1"/>
  <c r="X5112" i="3"/>
  <c r="Y5112" i="3" s="1"/>
  <c r="X5111" i="3"/>
  <c r="Y5111" i="3" s="1"/>
  <c r="X5110" i="3"/>
  <c r="Y5110" i="3" s="1"/>
  <c r="X5109" i="3"/>
  <c r="Y5109" i="3" s="1"/>
  <c r="X5108" i="3"/>
  <c r="Y5108" i="3" s="1"/>
  <c r="X5107" i="3"/>
  <c r="Y5107" i="3" s="1"/>
  <c r="X5106" i="3"/>
  <c r="Y5106" i="3" s="1"/>
  <c r="X5105" i="3"/>
  <c r="Y5105" i="3" s="1"/>
  <c r="X5104" i="3"/>
  <c r="Y5104" i="3" s="1"/>
  <c r="X5103" i="3"/>
  <c r="Y5103" i="3" s="1"/>
  <c r="X5102" i="3"/>
  <c r="Y5102" i="3" s="1"/>
  <c r="X5101" i="3"/>
  <c r="Y5101" i="3" s="1"/>
  <c r="X5100" i="3"/>
  <c r="Y5100" i="3" s="1"/>
  <c r="X5099" i="3"/>
  <c r="Y5099" i="3" s="1"/>
  <c r="X5098" i="3"/>
  <c r="Y5098" i="3" s="1"/>
  <c r="X5097" i="3"/>
  <c r="Y5097" i="3" s="1"/>
  <c r="X5096" i="3"/>
  <c r="Y5096" i="3" s="1"/>
  <c r="X5095" i="3"/>
  <c r="Y5095" i="3" s="1"/>
  <c r="X5094" i="3"/>
  <c r="Y5094" i="3" s="1"/>
  <c r="X5093" i="3"/>
  <c r="Y5093" i="3" s="1"/>
  <c r="X5092" i="3"/>
  <c r="Y5092" i="3" s="1"/>
  <c r="X5091" i="3"/>
  <c r="Y5091" i="3" s="1"/>
  <c r="X5090" i="3"/>
  <c r="Y5090" i="3" s="1"/>
  <c r="X5089" i="3"/>
  <c r="Y5089" i="3" s="1"/>
  <c r="X5088" i="3"/>
  <c r="Y5088" i="3" s="1"/>
  <c r="X5087" i="3"/>
  <c r="Y5087" i="3" s="1"/>
  <c r="Y5086" i="3"/>
  <c r="X5086" i="3"/>
  <c r="X5085" i="3"/>
  <c r="Y5085" i="3" s="1"/>
  <c r="X5084" i="3"/>
  <c r="Y5084" i="3" s="1"/>
  <c r="X5083" i="3"/>
  <c r="Y5083" i="3" s="1"/>
  <c r="X5082" i="3"/>
  <c r="Y5082" i="3" s="1"/>
  <c r="X5081" i="3"/>
  <c r="Y5081" i="3" s="1"/>
  <c r="X5080" i="3"/>
  <c r="Y5080" i="3" s="1"/>
  <c r="X5079" i="3"/>
  <c r="Y5079" i="3" s="1"/>
  <c r="X5078" i="3"/>
  <c r="Y5078" i="3" s="1"/>
  <c r="X5077" i="3"/>
  <c r="Y5077" i="3" s="1"/>
  <c r="X5076" i="3"/>
  <c r="Y5076" i="3" s="1"/>
  <c r="X5075" i="3"/>
  <c r="Y5075" i="3" s="1"/>
  <c r="X5074" i="3"/>
  <c r="Y5074" i="3" s="1"/>
  <c r="X5073" i="3"/>
  <c r="Y5073" i="3" s="1"/>
  <c r="X5072" i="3"/>
  <c r="Y5072" i="3" s="1"/>
  <c r="X5071" i="3"/>
  <c r="Y5071" i="3" s="1"/>
  <c r="X5070" i="3"/>
  <c r="Y5070" i="3" s="1"/>
  <c r="X5069" i="3"/>
  <c r="Y5069" i="3" s="1"/>
  <c r="X5068" i="3"/>
  <c r="Y5068" i="3" s="1"/>
  <c r="X5067" i="3"/>
  <c r="Y5067" i="3" s="1"/>
  <c r="X5066" i="3"/>
  <c r="Y5066" i="3" s="1"/>
  <c r="X5065" i="3"/>
  <c r="Y5065" i="3" s="1"/>
  <c r="X5064" i="3"/>
  <c r="Y5064" i="3" s="1"/>
  <c r="X5063" i="3"/>
  <c r="Y5063" i="3" s="1"/>
  <c r="X5062" i="3"/>
  <c r="Y5062" i="3" s="1"/>
  <c r="X5061" i="3"/>
  <c r="Y5061" i="3" s="1"/>
  <c r="X5060" i="3"/>
  <c r="Y5060" i="3" s="1"/>
  <c r="X5059" i="3"/>
  <c r="Y5059" i="3" s="1"/>
  <c r="X5058" i="3"/>
  <c r="Y5058" i="3" s="1"/>
  <c r="X5057" i="3"/>
  <c r="Y5057" i="3" s="1"/>
  <c r="X5056" i="3"/>
  <c r="Y5056" i="3" s="1"/>
  <c r="X5055" i="3"/>
  <c r="Y5055" i="3" s="1"/>
  <c r="X5054" i="3"/>
  <c r="Y5054" i="3" s="1"/>
  <c r="X5053" i="3"/>
  <c r="Y5053" i="3" s="1"/>
  <c r="X5052" i="3"/>
  <c r="Y5052" i="3" s="1"/>
  <c r="X5051" i="3"/>
  <c r="Y5051" i="3" s="1"/>
  <c r="X5050" i="3"/>
  <c r="Y5050" i="3" s="1"/>
  <c r="X5049" i="3"/>
  <c r="Y5049" i="3" s="1"/>
  <c r="X5048" i="3"/>
  <c r="Y5048" i="3" s="1"/>
  <c r="X5047" i="3"/>
  <c r="Y5047" i="3" s="1"/>
  <c r="X5046" i="3"/>
  <c r="Y5046" i="3" s="1"/>
  <c r="X5045" i="3"/>
  <c r="Y5045" i="3" s="1"/>
  <c r="X5044" i="3"/>
  <c r="Y5044" i="3" s="1"/>
  <c r="X5043" i="3"/>
  <c r="Y5043" i="3" s="1"/>
  <c r="X5042" i="3"/>
  <c r="Y5042" i="3" s="1"/>
  <c r="X5041" i="3"/>
  <c r="Y5041" i="3" s="1"/>
  <c r="X5040" i="3"/>
  <c r="Y5040" i="3" s="1"/>
  <c r="X5039" i="3"/>
  <c r="Y5039" i="3" s="1"/>
  <c r="X5038" i="3"/>
  <c r="Y5038" i="3" s="1"/>
  <c r="X5037" i="3"/>
  <c r="Y5037" i="3" s="1"/>
  <c r="X5036" i="3"/>
  <c r="Y5036" i="3" s="1"/>
  <c r="X5035" i="3"/>
  <c r="Y5035" i="3" s="1"/>
  <c r="X5034" i="3"/>
  <c r="Y5034" i="3" s="1"/>
  <c r="X5033" i="3"/>
  <c r="Y5033" i="3" s="1"/>
  <c r="X5032" i="3"/>
  <c r="Y5032" i="3" s="1"/>
  <c r="X5031" i="3"/>
  <c r="Y5031" i="3" s="1"/>
  <c r="X5030" i="3"/>
  <c r="Y5030" i="3" s="1"/>
  <c r="X5029" i="3"/>
  <c r="Y5029" i="3" s="1"/>
  <c r="X5028" i="3"/>
  <c r="Y5028" i="3" s="1"/>
  <c r="X5027" i="3"/>
  <c r="Y5027" i="3" s="1"/>
  <c r="X5026" i="3"/>
  <c r="Y5026" i="3" s="1"/>
  <c r="X5025" i="3"/>
  <c r="Y5025" i="3" s="1"/>
  <c r="X5024" i="3"/>
  <c r="Y5024" i="3" s="1"/>
  <c r="X5023" i="3"/>
  <c r="Y5023" i="3" s="1"/>
  <c r="X5022" i="3"/>
  <c r="Y5022" i="3" s="1"/>
  <c r="X5021" i="3"/>
  <c r="Y5021" i="3" s="1"/>
  <c r="X5020" i="3"/>
  <c r="Y5020" i="3" s="1"/>
  <c r="X5019" i="3"/>
  <c r="Y5019" i="3" s="1"/>
  <c r="X5018" i="3"/>
  <c r="Y5018" i="3" s="1"/>
  <c r="X5017" i="3"/>
  <c r="Y5017" i="3" s="1"/>
  <c r="X5016" i="3"/>
  <c r="Y5016" i="3" s="1"/>
  <c r="X5015" i="3"/>
  <c r="Y5015" i="3" s="1"/>
  <c r="X5014" i="3"/>
  <c r="Y5014" i="3" s="1"/>
  <c r="X5013" i="3"/>
  <c r="Y5013" i="3" s="1"/>
  <c r="X5012" i="3"/>
  <c r="Y5012" i="3" s="1"/>
  <c r="X5011" i="3"/>
  <c r="Y5011" i="3" s="1"/>
  <c r="X5010" i="3"/>
  <c r="Y5010" i="3" s="1"/>
  <c r="X5009" i="3"/>
  <c r="Y5009" i="3" s="1"/>
  <c r="X5008" i="3"/>
  <c r="Y5008" i="3" s="1"/>
  <c r="X5007" i="3"/>
  <c r="Y5007" i="3" s="1"/>
  <c r="X5006" i="3"/>
  <c r="Y5006" i="3" s="1"/>
  <c r="X5005" i="3"/>
  <c r="Y5005" i="3" s="1"/>
  <c r="X5004" i="3"/>
  <c r="Y5004" i="3" s="1"/>
  <c r="X5003" i="3"/>
  <c r="Y5003" i="3" s="1"/>
  <c r="X5002" i="3"/>
  <c r="Y5002" i="3" s="1"/>
  <c r="X5001" i="3"/>
  <c r="Y5001" i="3" s="1"/>
  <c r="X5000" i="3"/>
  <c r="Y5000" i="3" s="1"/>
  <c r="X4999" i="3"/>
  <c r="Y4999" i="3" s="1"/>
  <c r="X4998" i="3"/>
  <c r="Y4998" i="3" s="1"/>
  <c r="X4997" i="3"/>
  <c r="Y4997" i="3" s="1"/>
  <c r="X4996" i="3"/>
  <c r="Y4996" i="3" s="1"/>
  <c r="X4995" i="3"/>
  <c r="Y4995" i="3" s="1"/>
  <c r="X4994" i="3"/>
  <c r="Y4994" i="3" s="1"/>
  <c r="X4993" i="3"/>
  <c r="Y4993" i="3" s="1"/>
  <c r="X4992" i="3"/>
  <c r="Y4992" i="3" s="1"/>
  <c r="X4991" i="3"/>
  <c r="Y4991" i="3" s="1"/>
  <c r="X4990" i="3"/>
  <c r="Y4990" i="3" s="1"/>
  <c r="X4989" i="3"/>
  <c r="Y4989" i="3" s="1"/>
  <c r="X4988" i="3"/>
  <c r="Y4988" i="3" s="1"/>
  <c r="X4987" i="3"/>
  <c r="Y4987" i="3" s="1"/>
  <c r="X4986" i="3"/>
  <c r="Y4986" i="3" s="1"/>
  <c r="X4985" i="3"/>
  <c r="Y4985" i="3" s="1"/>
  <c r="X4984" i="3"/>
  <c r="Y4984" i="3" s="1"/>
  <c r="X4983" i="3"/>
  <c r="Y4983" i="3" s="1"/>
  <c r="X4982" i="3"/>
  <c r="Y4982" i="3" s="1"/>
  <c r="X4981" i="3"/>
  <c r="Y4981" i="3" s="1"/>
  <c r="X4980" i="3"/>
  <c r="Y4980" i="3" s="1"/>
  <c r="X4979" i="3"/>
  <c r="Y4979" i="3" s="1"/>
  <c r="X4978" i="3"/>
  <c r="Y4978" i="3" s="1"/>
  <c r="X4977" i="3"/>
  <c r="Y4977" i="3" s="1"/>
  <c r="X4976" i="3"/>
  <c r="Y4976" i="3" s="1"/>
  <c r="X4975" i="3"/>
  <c r="Y4975" i="3" s="1"/>
  <c r="X4974" i="3"/>
  <c r="Y4974" i="3" s="1"/>
  <c r="X4973" i="3"/>
  <c r="Y4973" i="3" s="1"/>
  <c r="X4972" i="3"/>
  <c r="Y4972" i="3" s="1"/>
  <c r="X4971" i="3"/>
  <c r="Y4971" i="3" s="1"/>
  <c r="X4970" i="3"/>
  <c r="Y4970" i="3" s="1"/>
  <c r="X4969" i="3"/>
  <c r="Y4969" i="3" s="1"/>
  <c r="X4968" i="3"/>
  <c r="Y4968" i="3" s="1"/>
  <c r="X4967" i="3"/>
  <c r="Y4967" i="3" s="1"/>
  <c r="X4966" i="3"/>
  <c r="Y4966" i="3" s="1"/>
  <c r="X4965" i="3"/>
  <c r="Y4965" i="3" s="1"/>
  <c r="X4964" i="3"/>
  <c r="Y4964" i="3" s="1"/>
  <c r="X4963" i="3"/>
  <c r="Y4963" i="3" s="1"/>
  <c r="X4962" i="3"/>
  <c r="Y4962" i="3" s="1"/>
  <c r="X4961" i="3"/>
  <c r="Y4961" i="3" s="1"/>
  <c r="X4960" i="3"/>
  <c r="Y4960" i="3" s="1"/>
  <c r="X4959" i="3"/>
  <c r="Y4959" i="3" s="1"/>
  <c r="X4958" i="3"/>
  <c r="Y4958" i="3" s="1"/>
  <c r="X4957" i="3"/>
  <c r="Y4957" i="3" s="1"/>
  <c r="X4956" i="3"/>
  <c r="Y4956" i="3" s="1"/>
  <c r="X4955" i="3"/>
  <c r="Y4955" i="3" s="1"/>
  <c r="X4954" i="3"/>
  <c r="Y4954" i="3" s="1"/>
  <c r="X4953" i="3"/>
  <c r="Y4953" i="3" s="1"/>
  <c r="X4952" i="3"/>
  <c r="Y4952" i="3" s="1"/>
  <c r="X4951" i="3"/>
  <c r="Y4951" i="3" s="1"/>
  <c r="X4950" i="3"/>
  <c r="Y4950" i="3" s="1"/>
  <c r="X4949" i="3"/>
  <c r="Y4949" i="3" s="1"/>
  <c r="X4948" i="3"/>
  <c r="Y4948" i="3" s="1"/>
  <c r="X4947" i="3"/>
  <c r="Y4947" i="3" s="1"/>
  <c r="X4946" i="3"/>
  <c r="Y4946" i="3" s="1"/>
  <c r="X4945" i="3"/>
  <c r="Y4945" i="3" s="1"/>
  <c r="X4944" i="3"/>
  <c r="Y4944" i="3" s="1"/>
  <c r="X4943" i="3"/>
  <c r="Y4943" i="3" s="1"/>
  <c r="X4942" i="3"/>
  <c r="Y4942" i="3" s="1"/>
  <c r="X4941" i="3"/>
  <c r="Y4941" i="3" s="1"/>
  <c r="X4940" i="3"/>
  <c r="Y4940" i="3" s="1"/>
  <c r="X4939" i="3"/>
  <c r="Y4939" i="3" s="1"/>
  <c r="X4938" i="3"/>
  <c r="Y4938" i="3" s="1"/>
  <c r="Y4937" i="3"/>
  <c r="X4937" i="3"/>
  <c r="X4936" i="3"/>
  <c r="Y4936" i="3" s="1"/>
  <c r="X4935" i="3"/>
  <c r="Y4935" i="3" s="1"/>
  <c r="X4934" i="3"/>
  <c r="Y4934" i="3" s="1"/>
  <c r="X4933" i="3"/>
  <c r="Y4933" i="3" s="1"/>
  <c r="X4932" i="3"/>
  <c r="Y4932" i="3" s="1"/>
  <c r="X4931" i="3"/>
  <c r="Y4931" i="3" s="1"/>
  <c r="X4930" i="3"/>
  <c r="Y4930" i="3" s="1"/>
  <c r="X4929" i="3"/>
  <c r="Y4929" i="3" s="1"/>
  <c r="X4928" i="3"/>
  <c r="Y4928" i="3" s="1"/>
  <c r="X4927" i="3"/>
  <c r="Y4927" i="3" s="1"/>
  <c r="X4926" i="3"/>
  <c r="Y4926" i="3" s="1"/>
  <c r="X4925" i="3"/>
  <c r="Y4925" i="3" s="1"/>
  <c r="X4924" i="3"/>
  <c r="Y4924" i="3" s="1"/>
  <c r="X4923" i="3"/>
  <c r="Y4923" i="3" s="1"/>
  <c r="X4922" i="3"/>
  <c r="Y4922" i="3" s="1"/>
  <c r="X4921" i="3"/>
  <c r="Y4921" i="3" s="1"/>
  <c r="X4920" i="3"/>
  <c r="Y4920" i="3" s="1"/>
  <c r="X4919" i="3"/>
  <c r="Y4919" i="3" s="1"/>
  <c r="X4918" i="3"/>
  <c r="Y4918" i="3" s="1"/>
  <c r="X4917" i="3"/>
  <c r="Y4917" i="3" s="1"/>
  <c r="X4916" i="3"/>
  <c r="Y4916" i="3" s="1"/>
  <c r="X4915" i="3"/>
  <c r="Y4915" i="3" s="1"/>
  <c r="X4914" i="3"/>
  <c r="Y4914" i="3" s="1"/>
  <c r="X4913" i="3"/>
  <c r="Y4913" i="3" s="1"/>
  <c r="X4912" i="3"/>
  <c r="Y4912" i="3" s="1"/>
  <c r="X4911" i="3"/>
  <c r="Y4911" i="3" s="1"/>
  <c r="X4910" i="3"/>
  <c r="Y4910" i="3" s="1"/>
  <c r="X4909" i="3"/>
  <c r="Y4909" i="3" s="1"/>
  <c r="X4908" i="3"/>
  <c r="Y4908" i="3" s="1"/>
  <c r="X4907" i="3"/>
  <c r="Y4907" i="3" s="1"/>
  <c r="X4906" i="3"/>
  <c r="Y4906" i="3" s="1"/>
  <c r="X4905" i="3"/>
  <c r="Y4905" i="3" s="1"/>
  <c r="X4904" i="3"/>
  <c r="Y4904" i="3" s="1"/>
  <c r="X4903" i="3"/>
  <c r="Y4903" i="3" s="1"/>
  <c r="X4902" i="3"/>
  <c r="Y4902" i="3" s="1"/>
  <c r="X4901" i="3"/>
  <c r="Y4901" i="3" s="1"/>
  <c r="X4900" i="3"/>
  <c r="Y4900" i="3" s="1"/>
  <c r="X4899" i="3"/>
  <c r="Y4899" i="3" s="1"/>
  <c r="X4898" i="3"/>
  <c r="Y4898" i="3" s="1"/>
  <c r="X4897" i="3"/>
  <c r="Y4897" i="3" s="1"/>
  <c r="X4896" i="3"/>
  <c r="Y4896" i="3" s="1"/>
  <c r="X4895" i="3"/>
  <c r="Y4895" i="3" s="1"/>
  <c r="X4894" i="3"/>
  <c r="Y4894" i="3" s="1"/>
  <c r="X4893" i="3"/>
  <c r="Y4893" i="3" s="1"/>
  <c r="X4892" i="3"/>
  <c r="Y4892" i="3" s="1"/>
  <c r="X4891" i="3"/>
  <c r="Y4891" i="3" s="1"/>
  <c r="X4890" i="3"/>
  <c r="Y4890" i="3" s="1"/>
  <c r="X4889" i="3"/>
  <c r="Y4889" i="3" s="1"/>
  <c r="X4888" i="3"/>
  <c r="Y4888" i="3" s="1"/>
  <c r="X4887" i="3"/>
  <c r="Y4887" i="3" s="1"/>
  <c r="X4886" i="3"/>
  <c r="Y4886" i="3" s="1"/>
  <c r="X4885" i="3"/>
  <c r="Y4885" i="3" s="1"/>
  <c r="X4884" i="3"/>
  <c r="Y4884" i="3" s="1"/>
  <c r="X4883" i="3"/>
  <c r="Y4883" i="3" s="1"/>
  <c r="X4882" i="3"/>
  <c r="Y4882" i="3" s="1"/>
  <c r="X4881" i="3"/>
  <c r="Y4881" i="3" s="1"/>
  <c r="X4880" i="3"/>
  <c r="Y4880" i="3" s="1"/>
  <c r="X4879" i="3"/>
  <c r="Y4879" i="3" s="1"/>
  <c r="X4878" i="3"/>
  <c r="Y4878" i="3" s="1"/>
  <c r="X4877" i="3"/>
  <c r="Y4877" i="3" s="1"/>
  <c r="X4876" i="3"/>
  <c r="Y4876" i="3" s="1"/>
  <c r="X4875" i="3"/>
  <c r="Y4875" i="3" s="1"/>
  <c r="X4874" i="3"/>
  <c r="Y4874" i="3" s="1"/>
  <c r="X4873" i="3"/>
  <c r="Y4873" i="3" s="1"/>
  <c r="X4872" i="3"/>
  <c r="Y4872" i="3" s="1"/>
  <c r="X4871" i="3"/>
  <c r="Y4871" i="3" s="1"/>
  <c r="X4870" i="3"/>
  <c r="Y4870" i="3" s="1"/>
  <c r="X4869" i="3"/>
  <c r="Y4869" i="3" s="1"/>
  <c r="X4868" i="3"/>
  <c r="Y4868" i="3" s="1"/>
  <c r="X4867" i="3"/>
  <c r="Y4867" i="3" s="1"/>
  <c r="X4866" i="3"/>
  <c r="Y4866" i="3" s="1"/>
  <c r="X4865" i="3"/>
  <c r="Y4865" i="3" s="1"/>
  <c r="X4864" i="3"/>
  <c r="Y4864" i="3" s="1"/>
  <c r="X4863" i="3"/>
  <c r="Y4863" i="3" s="1"/>
  <c r="X4862" i="3"/>
  <c r="Y4862" i="3" s="1"/>
  <c r="X4861" i="3"/>
  <c r="Y4861" i="3" s="1"/>
  <c r="X4860" i="3"/>
  <c r="Y4860" i="3" s="1"/>
  <c r="X4859" i="3"/>
  <c r="Y4859" i="3" s="1"/>
  <c r="X4858" i="3"/>
  <c r="Y4858" i="3" s="1"/>
  <c r="X4857" i="3"/>
  <c r="Y4857" i="3" s="1"/>
  <c r="X4856" i="3"/>
  <c r="Y4856" i="3" s="1"/>
  <c r="X4855" i="3"/>
  <c r="Y4855" i="3" s="1"/>
  <c r="X4854" i="3"/>
  <c r="Y4854" i="3" s="1"/>
  <c r="X4853" i="3"/>
  <c r="Y4853" i="3" s="1"/>
  <c r="X4852" i="3"/>
  <c r="Y4852" i="3" s="1"/>
  <c r="X4851" i="3"/>
  <c r="Y4851" i="3" s="1"/>
  <c r="X4850" i="3"/>
  <c r="Y4850" i="3" s="1"/>
  <c r="X4849" i="3"/>
  <c r="Y4849" i="3" s="1"/>
  <c r="X4848" i="3"/>
  <c r="Y4848" i="3" s="1"/>
  <c r="X4847" i="3"/>
  <c r="Y4847" i="3" s="1"/>
  <c r="X4846" i="3"/>
  <c r="Y4846" i="3" s="1"/>
  <c r="X4845" i="3"/>
  <c r="Y4845" i="3" s="1"/>
  <c r="X4844" i="3"/>
  <c r="Y4844" i="3" s="1"/>
  <c r="X4843" i="3"/>
  <c r="Y4843" i="3" s="1"/>
  <c r="X4842" i="3"/>
  <c r="Y4842" i="3" s="1"/>
  <c r="X4841" i="3"/>
  <c r="Y4841" i="3" s="1"/>
  <c r="X4840" i="3"/>
  <c r="Y4840" i="3" s="1"/>
  <c r="X4839" i="3"/>
  <c r="Y4839" i="3" s="1"/>
  <c r="X4838" i="3"/>
  <c r="Y4838" i="3" s="1"/>
  <c r="X4837" i="3"/>
  <c r="Y4837" i="3" s="1"/>
  <c r="X4836" i="3"/>
  <c r="Y4836" i="3" s="1"/>
  <c r="X4835" i="3"/>
  <c r="Y4835" i="3" s="1"/>
  <c r="X4834" i="3"/>
  <c r="Y4834" i="3" s="1"/>
  <c r="X4833" i="3"/>
  <c r="Y4833" i="3" s="1"/>
  <c r="X4832" i="3"/>
  <c r="Y4832" i="3" s="1"/>
  <c r="X4831" i="3"/>
  <c r="Y4831" i="3" s="1"/>
  <c r="X4830" i="3"/>
  <c r="Y4830" i="3" s="1"/>
  <c r="X4829" i="3"/>
  <c r="Y4829" i="3" s="1"/>
  <c r="X4828" i="3"/>
  <c r="Y4828" i="3" s="1"/>
  <c r="X4827" i="3"/>
  <c r="Y4827" i="3" s="1"/>
  <c r="X4826" i="3"/>
  <c r="Y4826" i="3" s="1"/>
  <c r="X4825" i="3"/>
  <c r="Y4825" i="3" s="1"/>
  <c r="X4824" i="3"/>
  <c r="Y4824" i="3" s="1"/>
  <c r="X4823" i="3"/>
  <c r="Y4823" i="3" s="1"/>
  <c r="X4822" i="3"/>
  <c r="Y4822" i="3" s="1"/>
  <c r="X4821" i="3"/>
  <c r="Y4821" i="3" s="1"/>
  <c r="X4820" i="3"/>
  <c r="Y4820" i="3" s="1"/>
  <c r="X4819" i="3"/>
  <c r="Y4819" i="3" s="1"/>
  <c r="X4818" i="3"/>
  <c r="Y4818" i="3" s="1"/>
  <c r="X4817" i="3"/>
  <c r="Y4817" i="3" s="1"/>
  <c r="X4816" i="3"/>
  <c r="Y4816" i="3" s="1"/>
  <c r="X4815" i="3"/>
  <c r="Y4815" i="3" s="1"/>
  <c r="X4814" i="3"/>
  <c r="Y4814" i="3" s="1"/>
  <c r="X4813" i="3"/>
  <c r="Y4813" i="3" s="1"/>
  <c r="X4812" i="3"/>
  <c r="Y4812" i="3" s="1"/>
  <c r="X4811" i="3"/>
  <c r="Y4811" i="3" s="1"/>
  <c r="X4810" i="3"/>
  <c r="Y4810" i="3" s="1"/>
  <c r="X4809" i="3"/>
  <c r="Y4809" i="3" s="1"/>
  <c r="X4808" i="3"/>
  <c r="Y4808" i="3" s="1"/>
  <c r="X4807" i="3"/>
  <c r="Y4807" i="3" s="1"/>
  <c r="X4806" i="3"/>
  <c r="Y4806" i="3" s="1"/>
  <c r="X4805" i="3"/>
  <c r="Y4805" i="3" s="1"/>
  <c r="X4804" i="3"/>
  <c r="Y4804" i="3" s="1"/>
  <c r="X4803" i="3"/>
  <c r="Y4803" i="3" s="1"/>
  <c r="X4802" i="3"/>
  <c r="Y4802" i="3" s="1"/>
  <c r="X4801" i="3"/>
  <c r="Y4801" i="3" s="1"/>
  <c r="X4800" i="3"/>
  <c r="Y4800" i="3" s="1"/>
  <c r="X4799" i="3"/>
  <c r="Y4799" i="3" s="1"/>
  <c r="X4798" i="3"/>
  <c r="Y4798" i="3" s="1"/>
  <c r="X4797" i="3"/>
  <c r="Y4797" i="3" s="1"/>
  <c r="X4796" i="3"/>
  <c r="Y4796" i="3" s="1"/>
  <c r="X4795" i="3"/>
  <c r="Y4795" i="3" s="1"/>
  <c r="X4794" i="3"/>
  <c r="Y4794" i="3" s="1"/>
  <c r="X4793" i="3"/>
  <c r="Y4793" i="3" s="1"/>
  <c r="X4792" i="3"/>
  <c r="Y4792" i="3" s="1"/>
  <c r="X4791" i="3"/>
  <c r="Y4791" i="3" s="1"/>
  <c r="X4790" i="3"/>
  <c r="Y4790" i="3" s="1"/>
  <c r="X4789" i="3"/>
  <c r="Y4789" i="3" s="1"/>
  <c r="X4788" i="3"/>
  <c r="Y4788" i="3" s="1"/>
  <c r="X4787" i="3"/>
  <c r="Y4787" i="3" s="1"/>
  <c r="X4786" i="3"/>
  <c r="Y4786" i="3" s="1"/>
  <c r="X4785" i="3"/>
  <c r="Y4785" i="3" s="1"/>
  <c r="X4784" i="3"/>
  <c r="Y4784" i="3" s="1"/>
  <c r="X4783" i="3"/>
  <c r="Y4783" i="3" s="1"/>
  <c r="X4782" i="3"/>
  <c r="Y4782" i="3" s="1"/>
  <c r="X4781" i="3"/>
  <c r="Y4781" i="3" s="1"/>
  <c r="X4780" i="3"/>
  <c r="Y4780" i="3" s="1"/>
  <c r="X4779" i="3"/>
  <c r="Y4779" i="3" s="1"/>
  <c r="X4778" i="3"/>
  <c r="Y4778" i="3" s="1"/>
  <c r="X4777" i="3"/>
  <c r="Y4777" i="3" s="1"/>
  <c r="X4776" i="3"/>
  <c r="Y4776" i="3" s="1"/>
  <c r="X4775" i="3"/>
  <c r="Y4775" i="3" s="1"/>
  <c r="X4774" i="3"/>
  <c r="Y4774" i="3" s="1"/>
  <c r="X4773" i="3"/>
  <c r="Y4773" i="3" s="1"/>
  <c r="X4772" i="3"/>
  <c r="Y4772" i="3" s="1"/>
  <c r="X4771" i="3"/>
  <c r="Y4771" i="3" s="1"/>
  <c r="X4770" i="3"/>
  <c r="Y4770" i="3" s="1"/>
  <c r="X4769" i="3"/>
  <c r="Y4769" i="3" s="1"/>
  <c r="X4768" i="3"/>
  <c r="Y4768" i="3" s="1"/>
  <c r="X4767" i="3"/>
  <c r="Y4767" i="3" s="1"/>
  <c r="X4766" i="3"/>
  <c r="Y4766" i="3" s="1"/>
  <c r="X4765" i="3"/>
  <c r="Y4765" i="3" s="1"/>
  <c r="X4764" i="3"/>
  <c r="Y4764" i="3" s="1"/>
  <c r="X4763" i="3"/>
  <c r="Y4763" i="3" s="1"/>
  <c r="X4762" i="3"/>
  <c r="Y4762" i="3" s="1"/>
  <c r="X4761" i="3"/>
  <c r="Y4761" i="3" s="1"/>
  <c r="X4760" i="3"/>
  <c r="Y4760" i="3" s="1"/>
  <c r="X4759" i="3"/>
  <c r="Y4759" i="3" s="1"/>
  <c r="X4758" i="3"/>
  <c r="Y4758" i="3" s="1"/>
  <c r="X4757" i="3"/>
  <c r="Y4757" i="3" s="1"/>
  <c r="Y4756" i="3"/>
  <c r="X4756" i="3"/>
  <c r="X4755" i="3"/>
  <c r="Y4755" i="3" s="1"/>
  <c r="X4754" i="3"/>
  <c r="Y4754" i="3" s="1"/>
  <c r="X4753" i="3"/>
  <c r="Y4753" i="3" s="1"/>
  <c r="X4752" i="3"/>
  <c r="Y4752" i="3" s="1"/>
  <c r="X4751" i="3"/>
  <c r="Y4751" i="3" s="1"/>
  <c r="X4750" i="3"/>
  <c r="Y4750" i="3" s="1"/>
  <c r="X4749" i="3"/>
  <c r="Y4749" i="3" s="1"/>
  <c r="X4748" i="3"/>
  <c r="Y4748" i="3" s="1"/>
  <c r="X4747" i="3"/>
  <c r="Y4747" i="3" s="1"/>
  <c r="X4746" i="3"/>
  <c r="Y4746" i="3" s="1"/>
  <c r="X4745" i="3"/>
  <c r="Y4745" i="3" s="1"/>
  <c r="X4744" i="3"/>
  <c r="Y4744" i="3" s="1"/>
  <c r="X4743" i="3"/>
  <c r="Y4743" i="3" s="1"/>
  <c r="X4742" i="3"/>
  <c r="Y4742" i="3" s="1"/>
  <c r="X4741" i="3"/>
  <c r="Y4741" i="3" s="1"/>
  <c r="X4740" i="3"/>
  <c r="Y4740" i="3" s="1"/>
  <c r="X4739" i="3"/>
  <c r="Y4739" i="3" s="1"/>
  <c r="X4738" i="3"/>
  <c r="Y4738" i="3" s="1"/>
  <c r="X4737" i="3"/>
  <c r="Y4737" i="3" s="1"/>
  <c r="X4736" i="3"/>
  <c r="Y4736" i="3" s="1"/>
  <c r="X4735" i="3"/>
  <c r="Y4735" i="3" s="1"/>
  <c r="X4734" i="3"/>
  <c r="Y4734" i="3" s="1"/>
  <c r="X4733" i="3"/>
  <c r="Y4733" i="3" s="1"/>
  <c r="X4732" i="3"/>
  <c r="Y4732" i="3" s="1"/>
  <c r="X4731" i="3"/>
  <c r="Y4731" i="3" s="1"/>
  <c r="X4730" i="3"/>
  <c r="Y4730" i="3" s="1"/>
  <c r="X4729" i="3"/>
  <c r="Y4729" i="3" s="1"/>
  <c r="X4728" i="3"/>
  <c r="Y4728" i="3" s="1"/>
  <c r="X4727" i="3"/>
  <c r="Y4727" i="3" s="1"/>
  <c r="X4726" i="3"/>
  <c r="Y4726" i="3" s="1"/>
  <c r="X4725" i="3"/>
  <c r="Y4725" i="3" s="1"/>
  <c r="X4724" i="3"/>
  <c r="Y4724" i="3" s="1"/>
  <c r="X4723" i="3"/>
  <c r="Y4723" i="3" s="1"/>
  <c r="X4722" i="3"/>
  <c r="Y4722" i="3" s="1"/>
  <c r="X4721" i="3"/>
  <c r="Y4721" i="3" s="1"/>
  <c r="X4720" i="3"/>
  <c r="Y4720" i="3" s="1"/>
  <c r="X4719" i="3"/>
  <c r="Y4719" i="3" s="1"/>
  <c r="X4718" i="3"/>
  <c r="Y4718" i="3" s="1"/>
  <c r="X4717" i="3"/>
  <c r="Y4717" i="3" s="1"/>
  <c r="X4716" i="3"/>
  <c r="Y4716" i="3" s="1"/>
  <c r="X4715" i="3"/>
  <c r="Y4715" i="3" s="1"/>
  <c r="X4714" i="3"/>
  <c r="Y4714" i="3" s="1"/>
  <c r="X4713" i="3"/>
  <c r="Y4713" i="3" s="1"/>
  <c r="X4712" i="3"/>
  <c r="Y4712" i="3" s="1"/>
  <c r="X4711" i="3"/>
  <c r="Y4711" i="3" s="1"/>
  <c r="X4710" i="3"/>
  <c r="Y4710" i="3" s="1"/>
  <c r="X4709" i="3"/>
  <c r="Y4709" i="3" s="1"/>
  <c r="X4708" i="3"/>
  <c r="Y4708" i="3" s="1"/>
  <c r="X4707" i="3"/>
  <c r="Y4707" i="3" s="1"/>
  <c r="X4706" i="3"/>
  <c r="Y4706" i="3" s="1"/>
  <c r="X4705" i="3"/>
  <c r="Y4705" i="3" s="1"/>
  <c r="X4704" i="3"/>
  <c r="Y4704" i="3" s="1"/>
  <c r="X4703" i="3"/>
  <c r="Y4703" i="3" s="1"/>
  <c r="X4702" i="3"/>
  <c r="Y4702" i="3" s="1"/>
  <c r="X4701" i="3"/>
  <c r="Y4701" i="3" s="1"/>
  <c r="X4700" i="3"/>
  <c r="Y4700" i="3" s="1"/>
  <c r="Y4699" i="3"/>
  <c r="X4699" i="3"/>
  <c r="X4698" i="3"/>
  <c r="Y4698" i="3" s="1"/>
  <c r="X4697" i="3"/>
  <c r="Y4697" i="3" s="1"/>
  <c r="X4696" i="3"/>
  <c r="Y4696" i="3" s="1"/>
  <c r="X4695" i="3"/>
  <c r="Y4695" i="3" s="1"/>
  <c r="Y4694" i="3"/>
  <c r="X4694" i="3"/>
  <c r="X4693" i="3"/>
  <c r="Y4693" i="3" s="1"/>
  <c r="X4692" i="3"/>
  <c r="Y4692" i="3" s="1"/>
  <c r="X4691" i="3"/>
  <c r="Y4691" i="3" s="1"/>
  <c r="X4690" i="3"/>
  <c r="Y4690" i="3" s="1"/>
  <c r="X4689" i="3"/>
  <c r="Y4689" i="3" s="1"/>
  <c r="X4688" i="3"/>
  <c r="Y4688" i="3" s="1"/>
  <c r="X4687" i="3"/>
  <c r="Y4687" i="3" s="1"/>
  <c r="X4686" i="3"/>
  <c r="Y4686" i="3" s="1"/>
  <c r="X4685" i="3"/>
  <c r="Y4685" i="3" s="1"/>
  <c r="X4684" i="3"/>
  <c r="Y4684" i="3" s="1"/>
  <c r="X4683" i="3"/>
  <c r="Y4683" i="3" s="1"/>
  <c r="X4682" i="3"/>
  <c r="Y4682" i="3" s="1"/>
  <c r="X4681" i="3"/>
  <c r="Y4681" i="3" s="1"/>
  <c r="X4680" i="3"/>
  <c r="Y4680" i="3" s="1"/>
  <c r="X4679" i="3"/>
  <c r="Y4679" i="3" s="1"/>
  <c r="X4678" i="3"/>
  <c r="Y4678" i="3" s="1"/>
  <c r="X4677" i="3"/>
  <c r="Y4677" i="3" s="1"/>
  <c r="X4676" i="3"/>
  <c r="Y4676" i="3" s="1"/>
  <c r="X4675" i="3"/>
  <c r="Y4675" i="3" s="1"/>
  <c r="X4674" i="3"/>
  <c r="Y4674" i="3" s="1"/>
  <c r="X4673" i="3"/>
  <c r="Y4673" i="3" s="1"/>
  <c r="X4672" i="3"/>
  <c r="Y4672" i="3" s="1"/>
  <c r="X4671" i="3"/>
  <c r="Y4671" i="3" s="1"/>
  <c r="X4670" i="3"/>
  <c r="Y4670" i="3" s="1"/>
  <c r="X4669" i="3"/>
  <c r="Y4669" i="3" s="1"/>
  <c r="X4668" i="3"/>
  <c r="Y4668" i="3" s="1"/>
  <c r="X4667" i="3"/>
  <c r="Y4667" i="3" s="1"/>
  <c r="X4666" i="3"/>
  <c r="Y4666" i="3" s="1"/>
  <c r="X4665" i="3"/>
  <c r="Y4665" i="3" s="1"/>
  <c r="Y4664" i="3"/>
  <c r="X4664" i="3"/>
  <c r="X4663" i="3"/>
  <c r="Y4663" i="3" s="1"/>
  <c r="X4662" i="3"/>
  <c r="Y4662" i="3" s="1"/>
  <c r="X4661" i="3"/>
  <c r="Y4661" i="3" s="1"/>
  <c r="X4660" i="3"/>
  <c r="Y4660" i="3" s="1"/>
  <c r="X4659" i="3"/>
  <c r="Y4659" i="3" s="1"/>
  <c r="X4658" i="3"/>
  <c r="Y4658" i="3" s="1"/>
  <c r="X4657" i="3"/>
  <c r="Y4657" i="3" s="1"/>
  <c r="X4656" i="3"/>
  <c r="Y4656" i="3" s="1"/>
  <c r="X4655" i="3"/>
  <c r="Y4655" i="3" s="1"/>
  <c r="X4654" i="3"/>
  <c r="Y4654" i="3" s="1"/>
  <c r="X4653" i="3"/>
  <c r="Y4653" i="3" s="1"/>
  <c r="X4652" i="3"/>
  <c r="Y4652" i="3" s="1"/>
  <c r="X4651" i="3"/>
  <c r="Y4651" i="3" s="1"/>
  <c r="X4650" i="3"/>
  <c r="Y4650" i="3" s="1"/>
  <c r="X4649" i="3"/>
  <c r="Y4649" i="3" s="1"/>
  <c r="X4648" i="3"/>
  <c r="Y4648" i="3" s="1"/>
  <c r="X4647" i="3"/>
  <c r="Y4647" i="3" s="1"/>
  <c r="X4646" i="3"/>
  <c r="Y4646" i="3" s="1"/>
  <c r="X4645" i="3"/>
  <c r="Y4645" i="3" s="1"/>
  <c r="X4644" i="3"/>
  <c r="Y4644" i="3" s="1"/>
  <c r="X4643" i="3"/>
  <c r="Y4643" i="3" s="1"/>
  <c r="X4642" i="3"/>
  <c r="Y4642" i="3" s="1"/>
  <c r="X4641" i="3"/>
  <c r="Y4641" i="3" s="1"/>
  <c r="X4640" i="3"/>
  <c r="Y4640" i="3" s="1"/>
  <c r="X4639" i="3"/>
  <c r="Y4639" i="3" s="1"/>
  <c r="Y4638" i="3"/>
  <c r="X4638" i="3"/>
  <c r="X4637" i="3"/>
  <c r="Y4637" i="3" s="1"/>
  <c r="X4636" i="3"/>
  <c r="Y4636" i="3" s="1"/>
  <c r="X4635" i="3"/>
  <c r="Y4635" i="3" s="1"/>
  <c r="X4634" i="3"/>
  <c r="Y4634" i="3" s="1"/>
  <c r="X4633" i="3"/>
  <c r="Y4633" i="3" s="1"/>
  <c r="X4632" i="3"/>
  <c r="Y4632" i="3" s="1"/>
  <c r="X4631" i="3"/>
  <c r="Y4631" i="3" s="1"/>
  <c r="X4630" i="3"/>
  <c r="Y4630" i="3" s="1"/>
  <c r="X4629" i="3"/>
  <c r="Y4629" i="3" s="1"/>
  <c r="X4628" i="3"/>
  <c r="Y4628" i="3" s="1"/>
  <c r="X4627" i="3"/>
  <c r="Y4627" i="3" s="1"/>
  <c r="X4626" i="3"/>
  <c r="Y4626" i="3" s="1"/>
  <c r="X4625" i="3"/>
  <c r="Y4625" i="3" s="1"/>
  <c r="X4624" i="3"/>
  <c r="Y4624" i="3" s="1"/>
  <c r="X4623" i="3"/>
  <c r="Y4623" i="3" s="1"/>
  <c r="X4622" i="3"/>
  <c r="Y4622" i="3" s="1"/>
  <c r="X4621" i="3"/>
  <c r="Y4621" i="3" s="1"/>
  <c r="X4620" i="3"/>
  <c r="Y4620" i="3" s="1"/>
  <c r="X4619" i="3"/>
  <c r="Y4619" i="3" s="1"/>
  <c r="X4618" i="3"/>
  <c r="Y4618" i="3" s="1"/>
  <c r="Y4617" i="3"/>
  <c r="X4617" i="3"/>
  <c r="X4616" i="3"/>
  <c r="Y4616" i="3" s="1"/>
  <c r="X4615" i="3"/>
  <c r="Y4615" i="3" s="1"/>
  <c r="X4614" i="3"/>
  <c r="Y4614" i="3" s="1"/>
  <c r="X4613" i="3"/>
  <c r="Y4613" i="3" s="1"/>
  <c r="X4612" i="3"/>
  <c r="Y4612" i="3" s="1"/>
  <c r="X4611" i="3"/>
  <c r="Y4611" i="3" s="1"/>
  <c r="X4610" i="3"/>
  <c r="Y4610" i="3" s="1"/>
  <c r="X4609" i="3"/>
  <c r="Y4609" i="3" s="1"/>
  <c r="X4608" i="3"/>
  <c r="Y4608" i="3" s="1"/>
  <c r="X4607" i="3"/>
  <c r="Y4607" i="3" s="1"/>
  <c r="X4606" i="3"/>
  <c r="Y4606" i="3" s="1"/>
  <c r="X4605" i="3"/>
  <c r="Y4605" i="3" s="1"/>
  <c r="X4604" i="3"/>
  <c r="Y4604" i="3" s="1"/>
  <c r="X4603" i="3"/>
  <c r="Y4603" i="3" s="1"/>
  <c r="X4602" i="3"/>
  <c r="Y4602" i="3" s="1"/>
  <c r="X4601" i="3"/>
  <c r="Y4601" i="3" s="1"/>
  <c r="X4600" i="3"/>
  <c r="Y4600" i="3" s="1"/>
  <c r="X4599" i="3"/>
  <c r="Y4599" i="3" s="1"/>
  <c r="X4598" i="3"/>
  <c r="Y4598" i="3" s="1"/>
  <c r="X4597" i="3"/>
  <c r="Y4597" i="3" s="1"/>
  <c r="X4596" i="3"/>
  <c r="Y4596" i="3" s="1"/>
  <c r="X4595" i="3"/>
  <c r="Y4595" i="3" s="1"/>
  <c r="X4594" i="3"/>
  <c r="Y4594" i="3" s="1"/>
  <c r="X4593" i="3"/>
  <c r="Y4593" i="3" s="1"/>
  <c r="X4592" i="3"/>
  <c r="Y4592" i="3" s="1"/>
  <c r="X4591" i="3"/>
  <c r="Y4591" i="3" s="1"/>
  <c r="X4590" i="3"/>
  <c r="Y4590" i="3" s="1"/>
  <c r="X4589" i="3"/>
  <c r="Y4589" i="3" s="1"/>
  <c r="X4588" i="3"/>
  <c r="Y4588" i="3" s="1"/>
  <c r="X4587" i="3"/>
  <c r="Y4587" i="3" s="1"/>
  <c r="X4586" i="3"/>
  <c r="Y4586" i="3" s="1"/>
  <c r="X4585" i="3"/>
  <c r="Y4585" i="3" s="1"/>
  <c r="X4584" i="3"/>
  <c r="Y4584" i="3" s="1"/>
  <c r="X4583" i="3"/>
  <c r="Y4583" i="3" s="1"/>
  <c r="X4582" i="3"/>
  <c r="Y4582" i="3" s="1"/>
  <c r="X4581" i="3"/>
  <c r="Y4581" i="3" s="1"/>
  <c r="X4580" i="3"/>
  <c r="Y4580" i="3" s="1"/>
  <c r="X4579" i="3"/>
  <c r="Y4579" i="3" s="1"/>
  <c r="Y4578" i="3"/>
  <c r="X4578" i="3"/>
  <c r="X4577" i="3"/>
  <c r="Y4577" i="3" s="1"/>
  <c r="X4576" i="3"/>
  <c r="Y4576" i="3" s="1"/>
  <c r="X4575" i="3"/>
  <c r="Y4575" i="3" s="1"/>
  <c r="X4574" i="3"/>
  <c r="Y4574" i="3" s="1"/>
  <c r="X4573" i="3"/>
  <c r="Y4573" i="3" s="1"/>
  <c r="X4572" i="3"/>
  <c r="Y4572" i="3" s="1"/>
  <c r="X4571" i="3"/>
  <c r="Y4571" i="3" s="1"/>
  <c r="X4570" i="3"/>
  <c r="Y4570" i="3" s="1"/>
  <c r="X4569" i="3"/>
  <c r="Y4569" i="3" s="1"/>
  <c r="X4568" i="3"/>
  <c r="Y4568" i="3" s="1"/>
  <c r="X4567" i="3"/>
  <c r="Y4567" i="3" s="1"/>
  <c r="X4566" i="3"/>
  <c r="Y4566" i="3" s="1"/>
  <c r="X4565" i="3"/>
  <c r="Y4565" i="3" s="1"/>
  <c r="X4564" i="3"/>
  <c r="Y4564" i="3" s="1"/>
  <c r="X4563" i="3"/>
  <c r="Y4563" i="3" s="1"/>
  <c r="X4562" i="3"/>
  <c r="Y4562" i="3" s="1"/>
  <c r="X4561" i="3"/>
  <c r="Y4561" i="3" s="1"/>
  <c r="X4560" i="3"/>
  <c r="Y4560" i="3" s="1"/>
  <c r="X4559" i="3"/>
  <c r="Y4559" i="3" s="1"/>
  <c r="X4558" i="3"/>
  <c r="Y4558" i="3" s="1"/>
  <c r="X4557" i="3"/>
  <c r="Y4557" i="3" s="1"/>
  <c r="X4556" i="3"/>
  <c r="Y4556" i="3" s="1"/>
  <c r="X4555" i="3"/>
  <c r="Y4555" i="3" s="1"/>
  <c r="X4554" i="3"/>
  <c r="Y4554" i="3" s="1"/>
  <c r="X4553" i="3"/>
  <c r="Y4553" i="3" s="1"/>
  <c r="X4552" i="3"/>
  <c r="Y4552" i="3" s="1"/>
  <c r="X4551" i="3"/>
  <c r="Y4551" i="3" s="1"/>
  <c r="X4550" i="3"/>
  <c r="Y4550" i="3" s="1"/>
  <c r="X4549" i="3"/>
  <c r="Y4549" i="3" s="1"/>
  <c r="X4548" i="3"/>
  <c r="Y4548" i="3" s="1"/>
  <c r="X4547" i="3"/>
  <c r="Y4547" i="3" s="1"/>
  <c r="X4546" i="3"/>
  <c r="Y4546" i="3" s="1"/>
  <c r="X4545" i="3"/>
  <c r="Y4545" i="3" s="1"/>
  <c r="X4544" i="3"/>
  <c r="Y4544" i="3" s="1"/>
  <c r="X4543" i="3"/>
  <c r="Y4543" i="3" s="1"/>
  <c r="X4542" i="3"/>
  <c r="Y4542" i="3" s="1"/>
  <c r="X4541" i="3"/>
  <c r="Y4541" i="3" s="1"/>
  <c r="X4540" i="3"/>
  <c r="Y4540" i="3" s="1"/>
  <c r="X4539" i="3"/>
  <c r="Y4539" i="3" s="1"/>
  <c r="X4538" i="3"/>
  <c r="Y4538" i="3" s="1"/>
  <c r="X4537" i="3"/>
  <c r="Y4537" i="3" s="1"/>
  <c r="X4536" i="3"/>
  <c r="Y4536" i="3" s="1"/>
  <c r="X4535" i="3"/>
  <c r="Y4535" i="3" s="1"/>
  <c r="X4534" i="3"/>
  <c r="Y4534" i="3" s="1"/>
  <c r="X4533" i="3"/>
  <c r="Y4533" i="3" s="1"/>
  <c r="X4532" i="3"/>
  <c r="Y4532" i="3" s="1"/>
  <c r="X4531" i="3"/>
  <c r="Y4531" i="3" s="1"/>
  <c r="X4530" i="3"/>
  <c r="Y4530" i="3" s="1"/>
  <c r="X4529" i="3"/>
  <c r="Y4529" i="3" s="1"/>
  <c r="X4528" i="3"/>
  <c r="Y4528" i="3" s="1"/>
  <c r="X4527" i="3"/>
  <c r="Y4527" i="3" s="1"/>
  <c r="X4526" i="3"/>
  <c r="Y4526" i="3" s="1"/>
  <c r="X4525" i="3"/>
  <c r="Y4525" i="3" s="1"/>
  <c r="X4524" i="3"/>
  <c r="Y4524" i="3" s="1"/>
  <c r="X4523" i="3"/>
  <c r="Y4523" i="3" s="1"/>
  <c r="X4522" i="3"/>
  <c r="Y4522" i="3" s="1"/>
  <c r="X4521" i="3"/>
  <c r="Y4521" i="3" s="1"/>
  <c r="X4520" i="3"/>
  <c r="Y4520" i="3" s="1"/>
  <c r="X4519" i="3"/>
  <c r="Y4519" i="3" s="1"/>
  <c r="X4518" i="3"/>
  <c r="Y4518" i="3" s="1"/>
  <c r="X4517" i="3"/>
  <c r="Y4517" i="3" s="1"/>
  <c r="X4516" i="3"/>
  <c r="Y4516" i="3" s="1"/>
  <c r="X4515" i="3"/>
  <c r="Y4515" i="3" s="1"/>
  <c r="X4514" i="3"/>
  <c r="Y4514" i="3" s="1"/>
  <c r="X4513" i="3"/>
  <c r="Y4513" i="3" s="1"/>
  <c r="X4512" i="3"/>
  <c r="Y4512" i="3" s="1"/>
  <c r="X4511" i="3"/>
  <c r="Y4511" i="3" s="1"/>
  <c r="X4510" i="3"/>
  <c r="Y4510" i="3" s="1"/>
  <c r="X4509" i="3"/>
  <c r="Y4509" i="3" s="1"/>
  <c r="X4508" i="3"/>
  <c r="Y4508" i="3" s="1"/>
  <c r="X4507" i="3"/>
  <c r="Y4507" i="3" s="1"/>
  <c r="X4506" i="3"/>
  <c r="Y4506" i="3" s="1"/>
  <c r="X4505" i="3"/>
  <c r="Y4505" i="3" s="1"/>
  <c r="X4504" i="3"/>
  <c r="Y4504" i="3" s="1"/>
  <c r="X4503" i="3"/>
  <c r="Y4503" i="3" s="1"/>
  <c r="X4502" i="3"/>
  <c r="Y4502" i="3" s="1"/>
  <c r="X4501" i="3"/>
  <c r="Y4501" i="3" s="1"/>
  <c r="X4500" i="3"/>
  <c r="Y4500" i="3" s="1"/>
  <c r="X4499" i="3"/>
  <c r="Y4499" i="3" s="1"/>
  <c r="X4498" i="3"/>
  <c r="Y4498" i="3" s="1"/>
  <c r="X4497" i="3"/>
  <c r="Y4497" i="3" s="1"/>
  <c r="X4496" i="3"/>
  <c r="Y4496" i="3" s="1"/>
  <c r="X4495" i="3"/>
  <c r="Y4495" i="3" s="1"/>
  <c r="X4494" i="3"/>
  <c r="Y4494" i="3" s="1"/>
  <c r="X4493" i="3"/>
  <c r="Y4493" i="3" s="1"/>
  <c r="X4492" i="3"/>
  <c r="Y4492" i="3" s="1"/>
  <c r="X4491" i="3"/>
  <c r="Y4491" i="3" s="1"/>
  <c r="X4490" i="3"/>
  <c r="Y4490" i="3" s="1"/>
  <c r="X4489" i="3"/>
  <c r="Y4489" i="3" s="1"/>
  <c r="X4488" i="3"/>
  <c r="Y4488" i="3" s="1"/>
  <c r="X4487" i="3"/>
  <c r="Y4487" i="3" s="1"/>
  <c r="X4486" i="3"/>
  <c r="Y4486" i="3" s="1"/>
  <c r="X4485" i="3"/>
  <c r="Y4485" i="3" s="1"/>
  <c r="X4484" i="3"/>
  <c r="Y4484" i="3" s="1"/>
  <c r="Y4483" i="3"/>
  <c r="X4483" i="3"/>
  <c r="X4482" i="3"/>
  <c r="Y4482" i="3" s="1"/>
  <c r="X4481" i="3"/>
  <c r="Y4481" i="3" s="1"/>
  <c r="Y4480" i="3"/>
  <c r="X4480" i="3"/>
  <c r="X4479" i="3"/>
  <c r="Y4479" i="3" s="1"/>
  <c r="X4478" i="3"/>
  <c r="Y4478" i="3" s="1"/>
  <c r="X4477" i="3"/>
  <c r="Y4477" i="3" s="1"/>
  <c r="X4476" i="3"/>
  <c r="Y4476" i="3" s="1"/>
  <c r="X4475" i="3"/>
  <c r="Y4475" i="3" s="1"/>
  <c r="X4474" i="3"/>
  <c r="Y4474" i="3" s="1"/>
  <c r="X4473" i="3"/>
  <c r="Y4473" i="3" s="1"/>
  <c r="X4472" i="3"/>
  <c r="Y4472" i="3" s="1"/>
  <c r="X4471" i="3"/>
  <c r="Y4471" i="3" s="1"/>
  <c r="X4470" i="3"/>
  <c r="Y4470" i="3" s="1"/>
  <c r="X4469" i="3"/>
  <c r="Y4469" i="3" s="1"/>
  <c r="X4468" i="3"/>
  <c r="Y4468" i="3" s="1"/>
  <c r="X4467" i="3"/>
  <c r="Y4467" i="3" s="1"/>
  <c r="X4466" i="3"/>
  <c r="Y4466" i="3" s="1"/>
  <c r="X4465" i="3"/>
  <c r="Y4465" i="3" s="1"/>
  <c r="X4464" i="3"/>
  <c r="Y4464" i="3" s="1"/>
  <c r="X4463" i="3"/>
  <c r="Y4463" i="3" s="1"/>
  <c r="X4462" i="3"/>
  <c r="Y4462" i="3" s="1"/>
  <c r="X4461" i="3"/>
  <c r="Y4461" i="3" s="1"/>
  <c r="X4460" i="3"/>
  <c r="Y4460" i="3" s="1"/>
  <c r="X4459" i="3"/>
  <c r="Y4459" i="3" s="1"/>
  <c r="X4458" i="3"/>
  <c r="Y4458" i="3" s="1"/>
  <c r="X4457" i="3"/>
  <c r="Y4457" i="3" s="1"/>
  <c r="X4456" i="3"/>
  <c r="Y4456" i="3" s="1"/>
  <c r="X4455" i="3"/>
  <c r="Y4455" i="3" s="1"/>
  <c r="X4454" i="3"/>
  <c r="Y4454" i="3" s="1"/>
  <c r="X4453" i="3"/>
  <c r="Y4453" i="3" s="1"/>
  <c r="X4452" i="3"/>
  <c r="Y4452" i="3" s="1"/>
  <c r="X4451" i="3"/>
  <c r="Y4451" i="3" s="1"/>
  <c r="Y4450" i="3"/>
  <c r="X4450" i="3"/>
  <c r="X4449" i="3"/>
  <c r="Y4449" i="3" s="1"/>
  <c r="X4448" i="3"/>
  <c r="Y4448" i="3" s="1"/>
  <c r="X4447" i="3"/>
  <c r="Y4447" i="3" s="1"/>
  <c r="X4446" i="3"/>
  <c r="Y4446" i="3" s="1"/>
  <c r="X4445" i="3"/>
  <c r="Y4445" i="3" s="1"/>
  <c r="X4444" i="3"/>
  <c r="Y4444" i="3" s="1"/>
  <c r="X4443" i="3"/>
  <c r="Y4443" i="3" s="1"/>
  <c r="X4442" i="3"/>
  <c r="Y4442" i="3" s="1"/>
  <c r="X4441" i="3"/>
  <c r="Y4441" i="3" s="1"/>
  <c r="X4440" i="3"/>
  <c r="Y4440" i="3" s="1"/>
  <c r="X4439" i="3"/>
  <c r="Y4439" i="3" s="1"/>
  <c r="X4438" i="3"/>
  <c r="Y4438" i="3" s="1"/>
  <c r="X4437" i="3"/>
  <c r="Y4437" i="3" s="1"/>
  <c r="X4436" i="3"/>
  <c r="Y4436" i="3" s="1"/>
  <c r="X4435" i="3"/>
  <c r="Y4435" i="3" s="1"/>
  <c r="X4434" i="3"/>
  <c r="Y4434" i="3" s="1"/>
  <c r="X4433" i="3"/>
  <c r="Y4433" i="3" s="1"/>
  <c r="X4432" i="3"/>
  <c r="Y4432" i="3" s="1"/>
  <c r="X4431" i="3"/>
  <c r="Y4431" i="3" s="1"/>
  <c r="X4430" i="3"/>
  <c r="Y4430" i="3" s="1"/>
  <c r="X4429" i="3"/>
  <c r="Y4429" i="3" s="1"/>
  <c r="X4428" i="3"/>
  <c r="Y4428" i="3" s="1"/>
  <c r="X4427" i="3"/>
  <c r="Y4427" i="3" s="1"/>
  <c r="X4426" i="3"/>
  <c r="Y4426" i="3" s="1"/>
  <c r="X4425" i="3"/>
  <c r="Y4425" i="3" s="1"/>
  <c r="X4424" i="3"/>
  <c r="Y4424" i="3" s="1"/>
  <c r="X4423" i="3"/>
  <c r="Y4423" i="3" s="1"/>
  <c r="X4422" i="3"/>
  <c r="Y4422" i="3" s="1"/>
  <c r="X4421" i="3"/>
  <c r="Y4421" i="3" s="1"/>
  <c r="X4420" i="3"/>
  <c r="Y4420" i="3" s="1"/>
  <c r="X4419" i="3"/>
  <c r="Y4419" i="3" s="1"/>
  <c r="X4418" i="3"/>
  <c r="Y4418" i="3" s="1"/>
  <c r="X4417" i="3"/>
  <c r="Y4417" i="3" s="1"/>
  <c r="X4416" i="3"/>
  <c r="Y4416" i="3" s="1"/>
  <c r="X4415" i="3"/>
  <c r="Y4415" i="3" s="1"/>
  <c r="X4414" i="3"/>
  <c r="Y4414" i="3" s="1"/>
  <c r="X4413" i="3"/>
  <c r="Y4413" i="3" s="1"/>
  <c r="X4412" i="3"/>
  <c r="Y4412" i="3" s="1"/>
  <c r="X4411" i="3"/>
  <c r="Y4411" i="3" s="1"/>
  <c r="X4410" i="3"/>
  <c r="Y4410" i="3" s="1"/>
  <c r="X4409" i="3"/>
  <c r="Y4409" i="3" s="1"/>
  <c r="X4408" i="3"/>
  <c r="Y4408" i="3" s="1"/>
  <c r="X4407" i="3"/>
  <c r="Y4407" i="3" s="1"/>
  <c r="X4406" i="3"/>
  <c r="Y4406" i="3" s="1"/>
  <c r="X4405" i="3"/>
  <c r="Y4405" i="3" s="1"/>
  <c r="X4404" i="3"/>
  <c r="Y4404" i="3" s="1"/>
  <c r="X4403" i="3"/>
  <c r="Y4403" i="3" s="1"/>
  <c r="X4402" i="3"/>
  <c r="Y4402" i="3" s="1"/>
  <c r="X4401" i="3"/>
  <c r="Y4401" i="3" s="1"/>
  <c r="X4400" i="3"/>
  <c r="Y4400" i="3" s="1"/>
  <c r="X4399" i="3"/>
  <c r="Y4399" i="3" s="1"/>
  <c r="X4398" i="3"/>
  <c r="Y4398" i="3" s="1"/>
  <c r="X4397" i="3"/>
  <c r="Y4397" i="3" s="1"/>
  <c r="X4396" i="3"/>
  <c r="Y4396" i="3" s="1"/>
  <c r="X4395" i="3"/>
  <c r="Y4395" i="3" s="1"/>
  <c r="X4394" i="3"/>
  <c r="Y4394" i="3" s="1"/>
  <c r="X4393" i="3"/>
  <c r="Y4393" i="3" s="1"/>
  <c r="X4392" i="3"/>
  <c r="Y4392" i="3" s="1"/>
  <c r="X4391" i="3"/>
  <c r="Y4391" i="3" s="1"/>
  <c r="X4390" i="3"/>
  <c r="Y4390" i="3" s="1"/>
  <c r="X4389" i="3"/>
  <c r="Y4389" i="3" s="1"/>
  <c r="X4388" i="3"/>
  <c r="Y4388" i="3" s="1"/>
  <c r="X4387" i="3"/>
  <c r="Y4387" i="3" s="1"/>
  <c r="X4386" i="3"/>
  <c r="Y4386" i="3" s="1"/>
  <c r="X4385" i="3"/>
  <c r="Y4385" i="3" s="1"/>
  <c r="X4384" i="3"/>
  <c r="Y4384" i="3" s="1"/>
  <c r="X4383" i="3"/>
  <c r="Y4383" i="3" s="1"/>
  <c r="X4382" i="3"/>
  <c r="Y4382" i="3" s="1"/>
  <c r="X4381" i="3"/>
  <c r="Y4381" i="3" s="1"/>
  <c r="X4380" i="3"/>
  <c r="Y4380" i="3" s="1"/>
  <c r="X4379" i="3"/>
  <c r="Y4379" i="3" s="1"/>
  <c r="X4378" i="3"/>
  <c r="Y4378" i="3" s="1"/>
  <c r="X4377" i="3"/>
  <c r="Y4377" i="3" s="1"/>
  <c r="X4376" i="3"/>
  <c r="Y4376" i="3" s="1"/>
  <c r="X4375" i="3"/>
  <c r="Y4375" i="3" s="1"/>
  <c r="X4374" i="3"/>
  <c r="Y4374" i="3" s="1"/>
  <c r="X4373" i="3"/>
  <c r="Y4373" i="3" s="1"/>
  <c r="X4372" i="3"/>
  <c r="Y4372" i="3" s="1"/>
  <c r="X4371" i="3"/>
  <c r="Y4371" i="3" s="1"/>
  <c r="X4370" i="3"/>
  <c r="Y4370" i="3" s="1"/>
  <c r="X4369" i="3"/>
  <c r="Y4369" i="3" s="1"/>
  <c r="X4368" i="3"/>
  <c r="Y4368" i="3" s="1"/>
  <c r="X4367" i="3"/>
  <c r="Y4367" i="3" s="1"/>
  <c r="X4366" i="3"/>
  <c r="Y4366" i="3" s="1"/>
  <c r="X4365" i="3"/>
  <c r="Y4365" i="3" s="1"/>
  <c r="X4364" i="3"/>
  <c r="Y4364" i="3" s="1"/>
  <c r="X4363" i="3"/>
  <c r="Y4363" i="3" s="1"/>
  <c r="X4362" i="3"/>
  <c r="Y4362" i="3" s="1"/>
  <c r="X4361" i="3"/>
  <c r="Y4361" i="3" s="1"/>
  <c r="X4360" i="3"/>
  <c r="Y4360" i="3" s="1"/>
  <c r="X4359" i="3"/>
  <c r="Y4359" i="3" s="1"/>
  <c r="X4358" i="3"/>
  <c r="Y4358" i="3" s="1"/>
  <c r="X4357" i="3"/>
  <c r="Y4357" i="3" s="1"/>
  <c r="Y4356" i="3"/>
  <c r="X4356" i="3"/>
  <c r="X4355" i="3"/>
  <c r="Y4355" i="3" s="1"/>
  <c r="X4354" i="3"/>
  <c r="Y4354" i="3" s="1"/>
  <c r="X4353" i="3"/>
  <c r="Y4353" i="3" s="1"/>
  <c r="X4352" i="3"/>
  <c r="Y4352" i="3" s="1"/>
  <c r="X4351" i="3"/>
  <c r="Y4351" i="3" s="1"/>
  <c r="X4350" i="3"/>
  <c r="Y4350" i="3" s="1"/>
  <c r="X4349" i="3"/>
  <c r="Y4349" i="3" s="1"/>
  <c r="X4348" i="3"/>
  <c r="Y4348" i="3" s="1"/>
  <c r="X4347" i="3"/>
  <c r="Y4347" i="3" s="1"/>
  <c r="X4346" i="3"/>
  <c r="Y4346" i="3" s="1"/>
  <c r="X4345" i="3"/>
  <c r="Y4345" i="3" s="1"/>
  <c r="X4344" i="3"/>
  <c r="Y4344" i="3" s="1"/>
  <c r="X4343" i="3"/>
  <c r="Y4343" i="3" s="1"/>
  <c r="X4342" i="3"/>
  <c r="Y4342" i="3" s="1"/>
  <c r="X4341" i="3"/>
  <c r="Y4341" i="3" s="1"/>
  <c r="X4340" i="3"/>
  <c r="Y4340" i="3" s="1"/>
  <c r="X4339" i="3"/>
  <c r="Y4339" i="3" s="1"/>
  <c r="X4338" i="3"/>
  <c r="Y4338" i="3" s="1"/>
  <c r="X4337" i="3"/>
  <c r="Y4337" i="3" s="1"/>
  <c r="X4336" i="3"/>
  <c r="Y4336" i="3" s="1"/>
  <c r="X4335" i="3"/>
  <c r="Y4335" i="3" s="1"/>
  <c r="X4334" i="3"/>
  <c r="Y4334" i="3" s="1"/>
  <c r="X4333" i="3"/>
  <c r="Y4333" i="3" s="1"/>
  <c r="X4332" i="3"/>
  <c r="Y4332" i="3" s="1"/>
  <c r="X4331" i="3"/>
  <c r="Y4331" i="3" s="1"/>
  <c r="X4330" i="3"/>
  <c r="Y4330" i="3" s="1"/>
  <c r="X4329" i="3"/>
  <c r="Y4329" i="3" s="1"/>
  <c r="X4328" i="3"/>
  <c r="Y4328" i="3" s="1"/>
  <c r="X4327" i="3"/>
  <c r="Y4327" i="3" s="1"/>
  <c r="X4326" i="3"/>
  <c r="Y4326" i="3" s="1"/>
  <c r="X4325" i="3"/>
  <c r="Y4325" i="3" s="1"/>
  <c r="X4324" i="3"/>
  <c r="Y4324" i="3" s="1"/>
  <c r="X4323" i="3"/>
  <c r="Y4323" i="3" s="1"/>
  <c r="X4322" i="3"/>
  <c r="Y4322" i="3" s="1"/>
  <c r="X4321" i="3"/>
  <c r="Y4321" i="3" s="1"/>
  <c r="X4320" i="3"/>
  <c r="Y4320" i="3" s="1"/>
  <c r="X4319" i="3"/>
  <c r="Y4319" i="3" s="1"/>
  <c r="X4318" i="3"/>
  <c r="Y4318" i="3" s="1"/>
  <c r="X4317" i="3"/>
  <c r="Y4317" i="3" s="1"/>
  <c r="X4316" i="3"/>
  <c r="Y4316" i="3" s="1"/>
  <c r="X4315" i="3"/>
  <c r="Y4315" i="3" s="1"/>
  <c r="X4314" i="3"/>
  <c r="Y4314" i="3" s="1"/>
  <c r="X4313" i="3"/>
  <c r="Y4313" i="3" s="1"/>
  <c r="X4312" i="3"/>
  <c r="Y4312" i="3" s="1"/>
  <c r="X4311" i="3"/>
  <c r="Y4311" i="3" s="1"/>
  <c r="X4310" i="3"/>
  <c r="Y4310" i="3" s="1"/>
  <c r="X4309" i="3"/>
  <c r="Y4309" i="3" s="1"/>
  <c r="X4308" i="3"/>
  <c r="Y4308" i="3" s="1"/>
  <c r="X4307" i="3"/>
  <c r="Y4307" i="3" s="1"/>
  <c r="X4306" i="3"/>
  <c r="Y4306" i="3" s="1"/>
  <c r="X4305" i="3"/>
  <c r="Y4305" i="3" s="1"/>
  <c r="X4304" i="3"/>
  <c r="Y4304" i="3" s="1"/>
  <c r="X4303" i="3"/>
  <c r="Y4303" i="3" s="1"/>
  <c r="X4302" i="3"/>
  <c r="Y4302" i="3" s="1"/>
  <c r="X4301" i="3"/>
  <c r="Y4301" i="3" s="1"/>
  <c r="X4300" i="3"/>
  <c r="Y4300" i="3" s="1"/>
  <c r="X4299" i="3"/>
  <c r="Y4299" i="3" s="1"/>
  <c r="X4298" i="3"/>
  <c r="Y4298" i="3" s="1"/>
  <c r="X4297" i="3"/>
  <c r="Y4297" i="3" s="1"/>
  <c r="X4296" i="3"/>
  <c r="Y4296" i="3" s="1"/>
  <c r="X4295" i="3"/>
  <c r="Y4295" i="3" s="1"/>
  <c r="X4294" i="3"/>
  <c r="Y4294" i="3" s="1"/>
  <c r="X4293" i="3"/>
  <c r="Y4293" i="3" s="1"/>
  <c r="X4292" i="3"/>
  <c r="Y4292" i="3" s="1"/>
  <c r="X4291" i="3"/>
  <c r="Y4291" i="3" s="1"/>
  <c r="X4290" i="3"/>
  <c r="Y4290" i="3" s="1"/>
  <c r="X4289" i="3"/>
  <c r="Y4289" i="3" s="1"/>
  <c r="X4288" i="3"/>
  <c r="Y4288" i="3" s="1"/>
  <c r="X4287" i="3"/>
  <c r="Y4287" i="3" s="1"/>
  <c r="X4286" i="3"/>
  <c r="Y4286" i="3" s="1"/>
  <c r="X4285" i="3"/>
  <c r="Y4285" i="3" s="1"/>
  <c r="X4284" i="3"/>
  <c r="Y4284" i="3" s="1"/>
  <c r="X4283" i="3"/>
  <c r="Y4283" i="3" s="1"/>
  <c r="X4282" i="3"/>
  <c r="Y4282" i="3" s="1"/>
  <c r="X4281" i="3"/>
  <c r="Y4281" i="3" s="1"/>
  <c r="X4280" i="3"/>
  <c r="Y4280" i="3" s="1"/>
  <c r="X4279" i="3"/>
  <c r="Y4279" i="3" s="1"/>
  <c r="X4278" i="3"/>
  <c r="Y4278" i="3" s="1"/>
  <c r="X4277" i="3"/>
  <c r="Y4277" i="3" s="1"/>
  <c r="X4276" i="3"/>
  <c r="Y4276" i="3" s="1"/>
  <c r="X4275" i="3"/>
  <c r="Y4275" i="3" s="1"/>
  <c r="X4274" i="3"/>
  <c r="Y4274" i="3" s="1"/>
  <c r="X4273" i="3"/>
  <c r="Y4273" i="3" s="1"/>
  <c r="X4272" i="3"/>
  <c r="Y4272" i="3" s="1"/>
  <c r="X4271" i="3"/>
  <c r="Y4271" i="3" s="1"/>
  <c r="X4270" i="3"/>
  <c r="Y4270" i="3" s="1"/>
  <c r="X4269" i="3"/>
  <c r="Y4269" i="3" s="1"/>
  <c r="X4268" i="3"/>
  <c r="Y4268" i="3" s="1"/>
  <c r="X4267" i="3"/>
  <c r="Y4267" i="3" s="1"/>
  <c r="X4266" i="3"/>
  <c r="Y4266" i="3" s="1"/>
  <c r="X4265" i="3"/>
  <c r="Y4265" i="3" s="1"/>
  <c r="X4264" i="3"/>
  <c r="Y4264" i="3" s="1"/>
  <c r="X4263" i="3"/>
  <c r="Y4263" i="3" s="1"/>
  <c r="X4262" i="3"/>
  <c r="Y4262" i="3" s="1"/>
  <c r="X4261" i="3"/>
  <c r="Y4261" i="3" s="1"/>
  <c r="X4260" i="3"/>
  <c r="Y4260" i="3" s="1"/>
  <c r="X4259" i="3"/>
  <c r="Y4259" i="3" s="1"/>
  <c r="X4258" i="3"/>
  <c r="Y4258" i="3" s="1"/>
  <c r="X4257" i="3"/>
  <c r="Y4257" i="3" s="1"/>
  <c r="X4256" i="3"/>
  <c r="Y4256" i="3" s="1"/>
  <c r="X4255" i="3"/>
  <c r="Y4255" i="3" s="1"/>
  <c r="X4254" i="3"/>
  <c r="Y4254" i="3" s="1"/>
  <c r="X4253" i="3"/>
  <c r="Y4253" i="3" s="1"/>
  <c r="X4252" i="3"/>
  <c r="Y4252" i="3" s="1"/>
  <c r="X4251" i="3"/>
  <c r="Y4251" i="3" s="1"/>
  <c r="X4250" i="3"/>
  <c r="Y4250" i="3" s="1"/>
  <c r="X4249" i="3"/>
  <c r="Y4249" i="3" s="1"/>
  <c r="X4248" i="3"/>
  <c r="Y4248" i="3" s="1"/>
  <c r="X4247" i="3"/>
  <c r="Y4247" i="3" s="1"/>
  <c r="X4246" i="3"/>
  <c r="Y4246" i="3" s="1"/>
  <c r="X4245" i="3"/>
  <c r="Y4245" i="3" s="1"/>
  <c r="X4244" i="3"/>
  <c r="Y4244" i="3" s="1"/>
  <c r="X4243" i="3"/>
  <c r="Y4243" i="3" s="1"/>
  <c r="X4242" i="3"/>
  <c r="Y4242" i="3" s="1"/>
  <c r="X4241" i="3"/>
  <c r="Y4241" i="3" s="1"/>
  <c r="X4240" i="3"/>
  <c r="Y4240" i="3" s="1"/>
  <c r="X4239" i="3"/>
  <c r="Y4239" i="3" s="1"/>
  <c r="X4238" i="3"/>
  <c r="Y4238" i="3" s="1"/>
  <c r="X4237" i="3"/>
  <c r="Y4237" i="3" s="1"/>
  <c r="X4236" i="3"/>
  <c r="Y4236" i="3" s="1"/>
  <c r="X4235" i="3"/>
  <c r="Y4235" i="3" s="1"/>
  <c r="X4234" i="3"/>
  <c r="Y4234" i="3" s="1"/>
  <c r="X4233" i="3"/>
  <c r="Y4233" i="3" s="1"/>
  <c r="X4232" i="3"/>
  <c r="Y4232" i="3" s="1"/>
  <c r="X4231" i="3"/>
  <c r="Y4231" i="3" s="1"/>
  <c r="X4230" i="3"/>
  <c r="Y4230" i="3" s="1"/>
  <c r="X4229" i="3"/>
  <c r="Y4229" i="3" s="1"/>
  <c r="X4228" i="3"/>
  <c r="Y4228" i="3" s="1"/>
  <c r="X4227" i="3"/>
  <c r="Y4227" i="3" s="1"/>
  <c r="X4226" i="3"/>
  <c r="Y4226" i="3" s="1"/>
  <c r="X4225" i="3"/>
  <c r="Y4225" i="3" s="1"/>
  <c r="X4224" i="3"/>
  <c r="Y4224" i="3" s="1"/>
  <c r="X4223" i="3"/>
  <c r="Y4223" i="3" s="1"/>
  <c r="X4222" i="3"/>
  <c r="Y4222" i="3" s="1"/>
  <c r="X4221" i="3"/>
  <c r="Y4221" i="3" s="1"/>
  <c r="X4220" i="3"/>
  <c r="Y4220" i="3" s="1"/>
  <c r="X4219" i="3"/>
  <c r="Y4219" i="3" s="1"/>
  <c r="X4218" i="3"/>
  <c r="Y4218" i="3" s="1"/>
  <c r="X4217" i="3"/>
  <c r="Y4217" i="3" s="1"/>
  <c r="X4216" i="3"/>
  <c r="Y4216" i="3" s="1"/>
  <c r="X4215" i="3"/>
  <c r="Y4215" i="3" s="1"/>
  <c r="X4214" i="3"/>
  <c r="Y4214" i="3" s="1"/>
  <c r="X4213" i="3"/>
  <c r="Y4213" i="3" s="1"/>
  <c r="X4212" i="3"/>
  <c r="Y4212" i="3" s="1"/>
  <c r="X4211" i="3"/>
  <c r="Y4211" i="3" s="1"/>
  <c r="X4210" i="3"/>
  <c r="Y4210" i="3" s="1"/>
  <c r="X4209" i="3"/>
  <c r="Y4209" i="3" s="1"/>
  <c r="X4208" i="3"/>
  <c r="Y4208" i="3" s="1"/>
  <c r="X4207" i="3"/>
  <c r="Y4207" i="3" s="1"/>
  <c r="X4206" i="3"/>
  <c r="Y4206" i="3" s="1"/>
  <c r="X4205" i="3"/>
  <c r="Y4205" i="3" s="1"/>
  <c r="X4204" i="3"/>
  <c r="Y4204" i="3" s="1"/>
  <c r="X4203" i="3"/>
  <c r="Y4203" i="3" s="1"/>
  <c r="X4202" i="3"/>
  <c r="Y4202" i="3" s="1"/>
  <c r="X4201" i="3"/>
  <c r="Y4201" i="3" s="1"/>
  <c r="X4200" i="3"/>
  <c r="Y4200" i="3" s="1"/>
  <c r="X4199" i="3"/>
  <c r="Y4199" i="3" s="1"/>
  <c r="X4198" i="3"/>
  <c r="Y4198" i="3" s="1"/>
  <c r="X4197" i="3"/>
  <c r="Y4197" i="3" s="1"/>
  <c r="X4196" i="3"/>
  <c r="Y4196" i="3" s="1"/>
  <c r="X4195" i="3"/>
  <c r="Y4195" i="3" s="1"/>
  <c r="X4194" i="3"/>
  <c r="Y4194" i="3" s="1"/>
  <c r="X4193" i="3"/>
  <c r="Y4193" i="3" s="1"/>
  <c r="X4192" i="3"/>
  <c r="Y4192" i="3" s="1"/>
  <c r="X4191" i="3"/>
  <c r="Y4191" i="3" s="1"/>
  <c r="X4190" i="3"/>
  <c r="Y4190" i="3" s="1"/>
  <c r="X4189" i="3"/>
  <c r="Y4189" i="3" s="1"/>
  <c r="X4188" i="3"/>
  <c r="Y4188" i="3" s="1"/>
  <c r="X4187" i="3"/>
  <c r="Y4187" i="3" s="1"/>
  <c r="X4186" i="3"/>
  <c r="Y4186" i="3" s="1"/>
  <c r="X4185" i="3"/>
  <c r="Y4185" i="3" s="1"/>
  <c r="X4184" i="3"/>
  <c r="Y4184" i="3" s="1"/>
  <c r="X4183" i="3"/>
  <c r="Y4183" i="3" s="1"/>
  <c r="X4182" i="3"/>
  <c r="Y4182" i="3" s="1"/>
  <c r="X4181" i="3"/>
  <c r="Y4181" i="3" s="1"/>
  <c r="X4180" i="3"/>
  <c r="Y4180" i="3" s="1"/>
  <c r="X4179" i="3"/>
  <c r="Y4179" i="3" s="1"/>
  <c r="X4178" i="3"/>
  <c r="Y4178" i="3" s="1"/>
  <c r="X4177" i="3"/>
  <c r="Y4177" i="3" s="1"/>
  <c r="X4176" i="3"/>
  <c r="Y4176" i="3" s="1"/>
  <c r="X4175" i="3"/>
  <c r="Y4175" i="3" s="1"/>
  <c r="X4174" i="3"/>
  <c r="Y4174" i="3" s="1"/>
  <c r="X4173" i="3"/>
  <c r="Y4173" i="3" s="1"/>
  <c r="X4172" i="3"/>
  <c r="Y4172" i="3" s="1"/>
  <c r="X4171" i="3"/>
  <c r="Y4171" i="3" s="1"/>
  <c r="X4170" i="3"/>
  <c r="Y4170" i="3" s="1"/>
  <c r="X4169" i="3"/>
  <c r="Y4169" i="3" s="1"/>
  <c r="X4168" i="3"/>
  <c r="Y4168" i="3" s="1"/>
  <c r="X4167" i="3"/>
  <c r="Y4167" i="3" s="1"/>
  <c r="X4166" i="3"/>
  <c r="Y4166" i="3" s="1"/>
  <c r="X4165" i="3"/>
  <c r="Y4165" i="3" s="1"/>
  <c r="X4164" i="3"/>
  <c r="Y4164" i="3" s="1"/>
  <c r="X4163" i="3"/>
  <c r="Y4163" i="3" s="1"/>
  <c r="X4162" i="3"/>
  <c r="Y4162" i="3" s="1"/>
  <c r="X4161" i="3"/>
  <c r="Y4161" i="3" s="1"/>
  <c r="X4160" i="3"/>
  <c r="Y4160" i="3" s="1"/>
  <c r="X4159" i="3"/>
  <c r="Y4159" i="3" s="1"/>
  <c r="X4158" i="3"/>
  <c r="Y4158" i="3" s="1"/>
  <c r="X4157" i="3"/>
  <c r="Y4157" i="3" s="1"/>
  <c r="X4156" i="3"/>
  <c r="Y4156" i="3" s="1"/>
  <c r="X4155" i="3"/>
  <c r="Y4155" i="3" s="1"/>
  <c r="X4154" i="3"/>
  <c r="Y4154" i="3" s="1"/>
  <c r="X4153" i="3"/>
  <c r="Y4153" i="3" s="1"/>
  <c r="X4152" i="3"/>
  <c r="Y4152" i="3" s="1"/>
  <c r="X4151" i="3"/>
  <c r="Y4151" i="3" s="1"/>
  <c r="X4150" i="3"/>
  <c r="Y4150" i="3" s="1"/>
  <c r="X4149" i="3"/>
  <c r="Y4149" i="3" s="1"/>
  <c r="X4148" i="3"/>
  <c r="Y4148" i="3" s="1"/>
  <c r="X4147" i="3"/>
  <c r="Y4147" i="3" s="1"/>
  <c r="X4146" i="3"/>
  <c r="Y4146" i="3" s="1"/>
  <c r="X4145" i="3"/>
  <c r="Y4145" i="3" s="1"/>
  <c r="X4144" i="3"/>
  <c r="Y4144" i="3" s="1"/>
  <c r="X4143" i="3"/>
  <c r="Y4143" i="3" s="1"/>
  <c r="X4142" i="3"/>
  <c r="Y4142" i="3" s="1"/>
  <c r="X4141" i="3"/>
  <c r="Y4141" i="3" s="1"/>
  <c r="X4140" i="3"/>
  <c r="Y4140" i="3" s="1"/>
  <c r="X4139" i="3"/>
  <c r="Y4139" i="3" s="1"/>
  <c r="X4138" i="3"/>
  <c r="Y4138" i="3" s="1"/>
  <c r="X4137" i="3"/>
  <c r="Y4137" i="3" s="1"/>
  <c r="X4136" i="3"/>
  <c r="Y4136" i="3" s="1"/>
  <c r="X4135" i="3"/>
  <c r="Y4135" i="3" s="1"/>
  <c r="X4134" i="3"/>
  <c r="Y4134" i="3" s="1"/>
  <c r="X4133" i="3"/>
  <c r="Y4133" i="3" s="1"/>
  <c r="X4132" i="3"/>
  <c r="Y4132" i="3" s="1"/>
  <c r="X4131" i="3"/>
  <c r="Y4131" i="3" s="1"/>
  <c r="X4130" i="3"/>
  <c r="Y4130" i="3" s="1"/>
  <c r="X4129" i="3"/>
  <c r="Y4129" i="3" s="1"/>
  <c r="X4128" i="3"/>
  <c r="Y4128" i="3" s="1"/>
  <c r="X4127" i="3"/>
  <c r="Y4127" i="3" s="1"/>
  <c r="X4126" i="3"/>
  <c r="Y4126" i="3" s="1"/>
  <c r="X4125" i="3"/>
  <c r="Y4125" i="3" s="1"/>
  <c r="X4124" i="3"/>
  <c r="Y4124" i="3" s="1"/>
  <c r="X4123" i="3"/>
  <c r="Y4123" i="3" s="1"/>
  <c r="X4122" i="3"/>
  <c r="Y4122" i="3" s="1"/>
  <c r="X4121" i="3"/>
  <c r="Y4121" i="3" s="1"/>
  <c r="X4120" i="3"/>
  <c r="Y4120" i="3" s="1"/>
  <c r="X4119" i="3"/>
  <c r="Y4119" i="3" s="1"/>
  <c r="X4118" i="3"/>
  <c r="Y4118" i="3" s="1"/>
  <c r="X4117" i="3"/>
  <c r="Y4117" i="3" s="1"/>
  <c r="X4116" i="3"/>
  <c r="Y4116" i="3" s="1"/>
  <c r="X4115" i="3"/>
  <c r="Y4115" i="3" s="1"/>
  <c r="X4114" i="3"/>
  <c r="Y4114" i="3" s="1"/>
  <c r="X4113" i="3"/>
  <c r="Y4113" i="3" s="1"/>
  <c r="X4112" i="3"/>
  <c r="Y4112" i="3" s="1"/>
  <c r="X4111" i="3"/>
  <c r="Y4111" i="3" s="1"/>
  <c r="X4110" i="3"/>
  <c r="Y4110" i="3" s="1"/>
  <c r="X4109" i="3"/>
  <c r="Y4109" i="3" s="1"/>
  <c r="X4108" i="3"/>
  <c r="Y4108" i="3" s="1"/>
  <c r="X4107" i="3"/>
  <c r="Y4107" i="3" s="1"/>
  <c r="X4106" i="3"/>
  <c r="Y4106" i="3" s="1"/>
  <c r="X4105" i="3"/>
  <c r="Y4105" i="3" s="1"/>
  <c r="X4104" i="3"/>
  <c r="Y4104" i="3" s="1"/>
  <c r="X4103" i="3"/>
  <c r="Y4103" i="3" s="1"/>
  <c r="X4102" i="3"/>
  <c r="Y4102" i="3" s="1"/>
  <c r="X4101" i="3"/>
  <c r="Y4101" i="3" s="1"/>
  <c r="X4100" i="3"/>
  <c r="Y4100" i="3" s="1"/>
  <c r="X4099" i="3"/>
  <c r="Y4099" i="3" s="1"/>
  <c r="X4098" i="3"/>
  <c r="Y4098" i="3" s="1"/>
  <c r="X4097" i="3"/>
  <c r="Y4097" i="3" s="1"/>
  <c r="X4096" i="3"/>
  <c r="Y4096" i="3" s="1"/>
  <c r="Y4095" i="3"/>
  <c r="X4095" i="3"/>
  <c r="X4094" i="3"/>
  <c r="Y4094" i="3" s="1"/>
  <c r="X4093" i="3"/>
  <c r="Y4093" i="3" s="1"/>
  <c r="X4092" i="3"/>
  <c r="Y4092" i="3" s="1"/>
  <c r="X4091" i="3"/>
  <c r="Y4091" i="3" s="1"/>
  <c r="X4090" i="3"/>
  <c r="Y4090" i="3" s="1"/>
  <c r="X4089" i="3"/>
  <c r="Y4089" i="3" s="1"/>
  <c r="X4088" i="3"/>
  <c r="Y4088" i="3" s="1"/>
  <c r="X4087" i="3"/>
  <c r="Y4087" i="3" s="1"/>
  <c r="X4086" i="3"/>
  <c r="Y4086" i="3" s="1"/>
  <c r="X4085" i="3"/>
  <c r="Y4085" i="3" s="1"/>
  <c r="X4084" i="3"/>
  <c r="Y4084" i="3" s="1"/>
  <c r="X4083" i="3"/>
  <c r="Y4083" i="3" s="1"/>
  <c r="X4082" i="3"/>
  <c r="Y4082" i="3" s="1"/>
  <c r="X4081" i="3"/>
  <c r="Y4081" i="3" s="1"/>
  <c r="X4080" i="3"/>
  <c r="Y4080" i="3" s="1"/>
  <c r="X4079" i="3"/>
  <c r="Y4079" i="3" s="1"/>
  <c r="X4078" i="3"/>
  <c r="Y4078" i="3" s="1"/>
  <c r="X4077" i="3"/>
  <c r="Y4077" i="3" s="1"/>
  <c r="X4076" i="3"/>
  <c r="Y4076" i="3" s="1"/>
  <c r="X4075" i="3"/>
  <c r="Y4075" i="3" s="1"/>
  <c r="X4074" i="3"/>
  <c r="Y4074" i="3" s="1"/>
  <c r="X4073" i="3"/>
  <c r="Y4073" i="3" s="1"/>
  <c r="X4072" i="3"/>
  <c r="Y4072" i="3" s="1"/>
  <c r="X4071" i="3"/>
  <c r="Y4071" i="3" s="1"/>
  <c r="X4070" i="3"/>
  <c r="Y4070" i="3" s="1"/>
  <c r="X4069" i="3"/>
  <c r="Y4069" i="3" s="1"/>
  <c r="X4068" i="3"/>
  <c r="Y4068" i="3" s="1"/>
  <c r="X4067" i="3"/>
  <c r="Y4067" i="3" s="1"/>
  <c r="X4066" i="3"/>
  <c r="Y4066" i="3" s="1"/>
  <c r="X4065" i="3"/>
  <c r="Y4065" i="3" s="1"/>
  <c r="X4064" i="3"/>
  <c r="Y4064" i="3" s="1"/>
  <c r="X4063" i="3"/>
  <c r="Y4063" i="3" s="1"/>
  <c r="X4062" i="3"/>
  <c r="Y4062" i="3" s="1"/>
  <c r="X4061" i="3"/>
  <c r="Y4061" i="3" s="1"/>
  <c r="X4060" i="3"/>
  <c r="Y4060" i="3" s="1"/>
  <c r="X4059" i="3"/>
  <c r="Y4059" i="3" s="1"/>
  <c r="X4058" i="3"/>
  <c r="Y4058" i="3" s="1"/>
  <c r="X4057" i="3"/>
  <c r="Y4057" i="3" s="1"/>
  <c r="Y4056" i="3"/>
  <c r="X4056" i="3"/>
  <c r="X4055" i="3"/>
  <c r="Y4055" i="3" s="1"/>
  <c r="X4054" i="3"/>
  <c r="Y4054" i="3" s="1"/>
  <c r="X4053" i="3"/>
  <c r="Y4053" i="3" s="1"/>
  <c r="X4052" i="3"/>
  <c r="Y4052" i="3" s="1"/>
  <c r="X4051" i="3"/>
  <c r="Y4051" i="3" s="1"/>
  <c r="X4050" i="3"/>
  <c r="Y4050" i="3" s="1"/>
  <c r="X4049" i="3"/>
  <c r="Y4049" i="3" s="1"/>
  <c r="X4048" i="3"/>
  <c r="Y4048" i="3" s="1"/>
  <c r="X4047" i="3"/>
  <c r="Y4047" i="3" s="1"/>
  <c r="X4046" i="3"/>
  <c r="Y4046" i="3" s="1"/>
  <c r="X4045" i="3"/>
  <c r="Y4045" i="3" s="1"/>
  <c r="X4044" i="3"/>
  <c r="Y4044" i="3" s="1"/>
  <c r="X4043" i="3"/>
  <c r="Y4043" i="3" s="1"/>
  <c r="X4042" i="3"/>
  <c r="Y4042" i="3" s="1"/>
  <c r="X4041" i="3"/>
  <c r="Y4041" i="3" s="1"/>
  <c r="X4040" i="3"/>
  <c r="Y4040" i="3" s="1"/>
  <c r="X4039" i="3"/>
  <c r="Y4039" i="3" s="1"/>
  <c r="X4038" i="3"/>
  <c r="Y4038" i="3" s="1"/>
  <c r="X4037" i="3"/>
  <c r="Y4037" i="3" s="1"/>
  <c r="X4036" i="3"/>
  <c r="Y4036" i="3" s="1"/>
  <c r="X4035" i="3"/>
  <c r="Y4035" i="3" s="1"/>
  <c r="Y4034" i="3"/>
  <c r="X4034" i="3"/>
  <c r="X4033" i="3"/>
  <c r="Y4033" i="3" s="1"/>
  <c r="X4032" i="3"/>
  <c r="Y4032" i="3" s="1"/>
  <c r="X4031" i="3"/>
  <c r="Y4031" i="3" s="1"/>
  <c r="X4030" i="3"/>
  <c r="Y4030" i="3" s="1"/>
  <c r="X4029" i="3"/>
  <c r="Y4029" i="3" s="1"/>
  <c r="X4028" i="3"/>
  <c r="Y4028" i="3" s="1"/>
  <c r="X4027" i="3"/>
  <c r="Y4027" i="3" s="1"/>
  <c r="X4026" i="3"/>
  <c r="Y4026" i="3" s="1"/>
  <c r="X4025" i="3"/>
  <c r="Y4025" i="3" s="1"/>
  <c r="X4024" i="3"/>
  <c r="Y4024" i="3" s="1"/>
  <c r="X4023" i="3"/>
  <c r="Y4023" i="3" s="1"/>
  <c r="X4022" i="3"/>
  <c r="Y4022" i="3" s="1"/>
  <c r="X4021" i="3"/>
  <c r="Y4021" i="3" s="1"/>
  <c r="X4020" i="3"/>
  <c r="Y4020" i="3" s="1"/>
  <c r="X4019" i="3"/>
  <c r="Y4019" i="3" s="1"/>
  <c r="X4018" i="3"/>
  <c r="Y4018" i="3" s="1"/>
  <c r="X4017" i="3"/>
  <c r="Y4017" i="3" s="1"/>
  <c r="X4016" i="3"/>
  <c r="Y4016" i="3" s="1"/>
  <c r="X4015" i="3"/>
  <c r="Y4015" i="3" s="1"/>
  <c r="X4014" i="3"/>
  <c r="Y4014" i="3" s="1"/>
  <c r="X4013" i="3"/>
  <c r="Y4013" i="3" s="1"/>
  <c r="X4012" i="3"/>
  <c r="Y4012" i="3" s="1"/>
  <c r="X4011" i="3"/>
  <c r="Y4011" i="3" s="1"/>
  <c r="X4010" i="3"/>
  <c r="Y4010" i="3" s="1"/>
  <c r="X4009" i="3"/>
  <c r="Y4009" i="3" s="1"/>
  <c r="X4008" i="3"/>
  <c r="Y4008" i="3" s="1"/>
  <c r="X4007" i="3"/>
  <c r="Y4007" i="3" s="1"/>
  <c r="X4006" i="3"/>
  <c r="Y4006" i="3" s="1"/>
  <c r="X4005" i="3"/>
  <c r="Y4005" i="3" s="1"/>
  <c r="X4004" i="3"/>
  <c r="Y4004" i="3" s="1"/>
  <c r="X4003" i="3"/>
  <c r="Y4003" i="3" s="1"/>
  <c r="X4002" i="3"/>
  <c r="Y4002" i="3" s="1"/>
  <c r="X4001" i="3"/>
  <c r="Y4001" i="3" s="1"/>
  <c r="X4000" i="3"/>
  <c r="Y4000" i="3" s="1"/>
  <c r="X3999" i="3"/>
  <c r="Y3999" i="3" s="1"/>
  <c r="X3998" i="3"/>
  <c r="Y3998" i="3" s="1"/>
  <c r="X3997" i="3"/>
  <c r="Y3997" i="3" s="1"/>
  <c r="X3996" i="3"/>
  <c r="Y3996" i="3" s="1"/>
  <c r="X3995" i="3"/>
  <c r="Y3995" i="3" s="1"/>
  <c r="X3994" i="3"/>
  <c r="Y3994" i="3" s="1"/>
  <c r="X3993" i="3"/>
  <c r="Y3993" i="3" s="1"/>
  <c r="X3992" i="3"/>
  <c r="Y3992" i="3" s="1"/>
  <c r="X3991" i="3"/>
  <c r="Y3991" i="3" s="1"/>
  <c r="X3990" i="3"/>
  <c r="Y3990" i="3" s="1"/>
  <c r="X3989" i="3"/>
  <c r="Y3989" i="3" s="1"/>
  <c r="X3988" i="3"/>
  <c r="Y3988" i="3" s="1"/>
  <c r="X3987" i="3"/>
  <c r="Y3987" i="3" s="1"/>
  <c r="X3986" i="3"/>
  <c r="Y3986" i="3" s="1"/>
  <c r="X3985" i="3"/>
  <c r="Y3985" i="3" s="1"/>
  <c r="X3984" i="3"/>
  <c r="Y3984" i="3" s="1"/>
  <c r="X3983" i="3"/>
  <c r="Y3983" i="3" s="1"/>
  <c r="X3982" i="3"/>
  <c r="Y3982" i="3" s="1"/>
  <c r="X3981" i="3"/>
  <c r="Y3981" i="3" s="1"/>
  <c r="X3980" i="3"/>
  <c r="Y3980" i="3" s="1"/>
  <c r="X3979" i="3"/>
  <c r="Y3979" i="3" s="1"/>
  <c r="X3978" i="3"/>
  <c r="Y3978" i="3" s="1"/>
  <c r="X3977" i="3"/>
  <c r="Y3977" i="3" s="1"/>
  <c r="X3976" i="3"/>
  <c r="Y3976" i="3" s="1"/>
  <c r="X3975" i="3"/>
  <c r="Y3975" i="3" s="1"/>
  <c r="X3974" i="3"/>
  <c r="Y3974" i="3" s="1"/>
  <c r="X3973" i="3"/>
  <c r="Y3973" i="3" s="1"/>
  <c r="X3972" i="3"/>
  <c r="Y3972" i="3" s="1"/>
  <c r="X3971" i="3"/>
  <c r="Y3971" i="3" s="1"/>
  <c r="X3970" i="3"/>
  <c r="Y3970" i="3" s="1"/>
  <c r="X3969" i="3"/>
  <c r="Y3969" i="3" s="1"/>
  <c r="X3968" i="3"/>
  <c r="Y3968" i="3" s="1"/>
  <c r="X3967" i="3"/>
  <c r="Y3967" i="3" s="1"/>
  <c r="X3966" i="3"/>
  <c r="Y3966" i="3" s="1"/>
  <c r="X3965" i="3"/>
  <c r="Y3965" i="3" s="1"/>
  <c r="X3964" i="3"/>
  <c r="Y3964" i="3" s="1"/>
  <c r="X3963" i="3"/>
  <c r="Y3963" i="3" s="1"/>
  <c r="X3962" i="3"/>
  <c r="Y3962" i="3" s="1"/>
  <c r="X3961" i="3"/>
  <c r="Y3961" i="3" s="1"/>
  <c r="X3960" i="3"/>
  <c r="Y3960" i="3" s="1"/>
  <c r="X3959" i="3"/>
  <c r="Y3959" i="3" s="1"/>
  <c r="X3958" i="3"/>
  <c r="Y3958" i="3" s="1"/>
  <c r="X3957" i="3"/>
  <c r="Y3957" i="3" s="1"/>
  <c r="X3956" i="3"/>
  <c r="Y3956" i="3" s="1"/>
  <c r="X3955" i="3"/>
  <c r="Y3955" i="3" s="1"/>
  <c r="X3954" i="3"/>
  <c r="Y3954" i="3" s="1"/>
  <c r="X3953" i="3"/>
  <c r="Y3953" i="3" s="1"/>
  <c r="X3952" i="3"/>
  <c r="Y3952" i="3" s="1"/>
  <c r="X3951" i="3"/>
  <c r="Y3951" i="3" s="1"/>
  <c r="X3950" i="3"/>
  <c r="Y3950" i="3" s="1"/>
  <c r="X3949" i="3"/>
  <c r="Y3949" i="3" s="1"/>
  <c r="X3948" i="3"/>
  <c r="Y3948" i="3" s="1"/>
  <c r="X3947" i="3"/>
  <c r="Y3947" i="3" s="1"/>
  <c r="X3946" i="3"/>
  <c r="Y3946" i="3" s="1"/>
  <c r="X3945" i="3"/>
  <c r="Y3945" i="3" s="1"/>
  <c r="X3944" i="3"/>
  <c r="Y3944" i="3" s="1"/>
  <c r="X3943" i="3"/>
  <c r="Y3943" i="3" s="1"/>
  <c r="X3942" i="3"/>
  <c r="Y3942" i="3" s="1"/>
  <c r="X3941" i="3"/>
  <c r="Y3941" i="3" s="1"/>
  <c r="X3940" i="3"/>
  <c r="Y3940" i="3" s="1"/>
  <c r="X3939" i="3"/>
  <c r="Y3939" i="3" s="1"/>
  <c r="X3938" i="3"/>
  <c r="Y3938" i="3" s="1"/>
  <c r="X3937" i="3"/>
  <c r="Y3937" i="3" s="1"/>
  <c r="X3936" i="3"/>
  <c r="Y3936" i="3" s="1"/>
  <c r="X3935" i="3"/>
  <c r="Y3935" i="3" s="1"/>
  <c r="X3934" i="3"/>
  <c r="Y3934" i="3" s="1"/>
  <c r="X3933" i="3"/>
  <c r="Y3933" i="3" s="1"/>
  <c r="X3932" i="3"/>
  <c r="Y3932" i="3" s="1"/>
  <c r="X3931" i="3"/>
  <c r="Y3931" i="3" s="1"/>
  <c r="X3930" i="3"/>
  <c r="Y3930" i="3" s="1"/>
  <c r="X3929" i="3"/>
  <c r="Y3929" i="3" s="1"/>
  <c r="X3928" i="3"/>
  <c r="Y3928" i="3" s="1"/>
  <c r="X3927" i="3"/>
  <c r="Y3927" i="3" s="1"/>
  <c r="X3926" i="3"/>
  <c r="Y3926" i="3" s="1"/>
  <c r="X3925" i="3"/>
  <c r="Y3925" i="3" s="1"/>
  <c r="X3924" i="3"/>
  <c r="Y3924" i="3" s="1"/>
  <c r="X3923" i="3"/>
  <c r="Y3923" i="3" s="1"/>
  <c r="X3922" i="3"/>
  <c r="Y3922" i="3" s="1"/>
  <c r="X3921" i="3"/>
  <c r="Y3921" i="3" s="1"/>
  <c r="X3920" i="3"/>
  <c r="Y3920" i="3" s="1"/>
  <c r="X3919" i="3"/>
  <c r="Y3919" i="3" s="1"/>
  <c r="X3918" i="3"/>
  <c r="Y3918" i="3" s="1"/>
  <c r="X3917" i="3"/>
  <c r="Y3917" i="3" s="1"/>
  <c r="X3916" i="3"/>
  <c r="Y3916" i="3" s="1"/>
  <c r="X3915" i="3"/>
  <c r="Y3915" i="3" s="1"/>
  <c r="X3914" i="3"/>
  <c r="Y3914" i="3" s="1"/>
  <c r="X3913" i="3"/>
  <c r="Y3913" i="3" s="1"/>
  <c r="X3912" i="3"/>
  <c r="Y3912" i="3" s="1"/>
  <c r="X3911" i="3"/>
  <c r="Y3911" i="3" s="1"/>
  <c r="X3910" i="3"/>
  <c r="Y3910" i="3" s="1"/>
  <c r="X3909" i="3"/>
  <c r="Y3909" i="3" s="1"/>
  <c r="X3908" i="3"/>
  <c r="Y3908" i="3" s="1"/>
  <c r="X3907" i="3"/>
  <c r="Y3907" i="3" s="1"/>
  <c r="X3906" i="3"/>
  <c r="Y3906" i="3" s="1"/>
  <c r="X3905" i="3"/>
  <c r="Y3905" i="3" s="1"/>
  <c r="X3904" i="3"/>
  <c r="Y3904" i="3" s="1"/>
  <c r="X3903" i="3"/>
  <c r="Y3903" i="3" s="1"/>
  <c r="X3902" i="3"/>
  <c r="Y3902" i="3" s="1"/>
  <c r="X3901" i="3"/>
  <c r="Y3901" i="3" s="1"/>
  <c r="X3900" i="3"/>
  <c r="Y3900" i="3" s="1"/>
  <c r="X3899" i="3"/>
  <c r="Y3899" i="3" s="1"/>
  <c r="X3898" i="3"/>
  <c r="Y3898" i="3" s="1"/>
  <c r="X3897" i="3"/>
  <c r="Y3897" i="3" s="1"/>
  <c r="X3896" i="3"/>
  <c r="Y3896" i="3" s="1"/>
  <c r="X3895" i="3"/>
  <c r="Y3895" i="3" s="1"/>
  <c r="X3894" i="3"/>
  <c r="Y3894" i="3" s="1"/>
  <c r="X3893" i="3"/>
  <c r="Y3893" i="3" s="1"/>
  <c r="X3892" i="3"/>
  <c r="Y3892" i="3" s="1"/>
  <c r="X3891" i="3"/>
  <c r="Y3891" i="3" s="1"/>
  <c r="X3890" i="3"/>
  <c r="Y3890" i="3" s="1"/>
  <c r="X3889" i="3"/>
  <c r="Y3889" i="3" s="1"/>
  <c r="X3888" i="3"/>
  <c r="Y3888" i="3" s="1"/>
  <c r="X3887" i="3"/>
  <c r="Y3887" i="3" s="1"/>
  <c r="X3886" i="3"/>
  <c r="Y3886" i="3" s="1"/>
  <c r="X3885" i="3"/>
  <c r="Y3885" i="3" s="1"/>
  <c r="X3884" i="3"/>
  <c r="Y3884" i="3" s="1"/>
  <c r="X3883" i="3"/>
  <c r="Y3883" i="3" s="1"/>
  <c r="X3882" i="3"/>
  <c r="Y3882" i="3" s="1"/>
  <c r="X3881" i="3"/>
  <c r="Y3881" i="3" s="1"/>
  <c r="X3880" i="3"/>
  <c r="Y3880" i="3" s="1"/>
  <c r="X3879" i="3"/>
  <c r="Y3879" i="3" s="1"/>
  <c r="X3878" i="3"/>
  <c r="Y3878" i="3" s="1"/>
  <c r="X3877" i="3"/>
  <c r="Y3877" i="3" s="1"/>
  <c r="X3876" i="3"/>
  <c r="Y3876" i="3" s="1"/>
  <c r="X3875" i="3"/>
  <c r="Y3875" i="3" s="1"/>
  <c r="X3874" i="3"/>
  <c r="Y3874" i="3" s="1"/>
  <c r="X3873" i="3"/>
  <c r="Y3873" i="3" s="1"/>
  <c r="X3872" i="3"/>
  <c r="Y3872" i="3" s="1"/>
  <c r="X3871" i="3"/>
  <c r="Y3871" i="3" s="1"/>
  <c r="X3870" i="3"/>
  <c r="Y3870" i="3" s="1"/>
  <c r="X3869" i="3"/>
  <c r="Y3869" i="3" s="1"/>
  <c r="X3868" i="3"/>
  <c r="Y3868" i="3" s="1"/>
  <c r="X3867" i="3"/>
  <c r="Y3867" i="3" s="1"/>
  <c r="X3866" i="3"/>
  <c r="Y3866" i="3" s="1"/>
  <c r="X3865" i="3"/>
  <c r="Y3865" i="3" s="1"/>
  <c r="X3864" i="3"/>
  <c r="Y3864" i="3" s="1"/>
  <c r="X3863" i="3"/>
  <c r="Y3863" i="3" s="1"/>
  <c r="X3862" i="3"/>
  <c r="Y3862" i="3" s="1"/>
  <c r="X3861" i="3"/>
  <c r="Y3861" i="3" s="1"/>
  <c r="X3860" i="3"/>
  <c r="Y3860" i="3" s="1"/>
  <c r="X3859" i="3"/>
  <c r="Y3859" i="3" s="1"/>
  <c r="X3858" i="3"/>
  <c r="Y3858" i="3" s="1"/>
  <c r="X3857" i="3"/>
  <c r="Y3857" i="3" s="1"/>
  <c r="X3856" i="3"/>
  <c r="Y3856" i="3" s="1"/>
  <c r="X3855" i="3"/>
  <c r="Y3855" i="3" s="1"/>
  <c r="X3854" i="3"/>
  <c r="Y3854" i="3" s="1"/>
  <c r="X3853" i="3"/>
  <c r="Y3853" i="3" s="1"/>
  <c r="X3852" i="3"/>
  <c r="Y3852" i="3" s="1"/>
  <c r="X3851" i="3"/>
  <c r="Y3851" i="3" s="1"/>
  <c r="X3850" i="3"/>
  <c r="Y3850" i="3" s="1"/>
  <c r="X3849" i="3"/>
  <c r="Y3849" i="3" s="1"/>
  <c r="X3848" i="3"/>
  <c r="Y3848" i="3" s="1"/>
  <c r="X3847" i="3"/>
  <c r="Y3847" i="3" s="1"/>
  <c r="X3846" i="3"/>
  <c r="Y3846" i="3" s="1"/>
  <c r="X3845" i="3"/>
  <c r="Y3845" i="3" s="1"/>
  <c r="X3844" i="3"/>
  <c r="Y3844" i="3" s="1"/>
  <c r="X3843" i="3"/>
  <c r="Y3843" i="3" s="1"/>
  <c r="X3842" i="3"/>
  <c r="Y3842" i="3" s="1"/>
  <c r="X3841" i="3"/>
  <c r="Y3841" i="3" s="1"/>
  <c r="X3840" i="3"/>
  <c r="Y3840" i="3" s="1"/>
  <c r="X3839" i="3"/>
  <c r="Y3839" i="3" s="1"/>
  <c r="X3838" i="3"/>
  <c r="Y3838" i="3" s="1"/>
  <c r="X3837" i="3"/>
  <c r="Y3837" i="3" s="1"/>
  <c r="X3836" i="3"/>
  <c r="Y3836" i="3" s="1"/>
  <c r="X3835" i="3"/>
  <c r="Y3835" i="3" s="1"/>
  <c r="X3834" i="3"/>
  <c r="Y3834" i="3" s="1"/>
  <c r="X3833" i="3"/>
  <c r="Y3833" i="3" s="1"/>
  <c r="X3832" i="3"/>
  <c r="Y3832" i="3" s="1"/>
  <c r="X3831" i="3"/>
  <c r="Y3831" i="3" s="1"/>
  <c r="X3830" i="3"/>
  <c r="Y3830" i="3" s="1"/>
  <c r="X3829" i="3"/>
  <c r="Y3829" i="3" s="1"/>
  <c r="X3828" i="3"/>
  <c r="Y3828" i="3" s="1"/>
  <c r="X3827" i="3"/>
  <c r="Y3827" i="3" s="1"/>
  <c r="X3826" i="3"/>
  <c r="Y3826" i="3" s="1"/>
  <c r="X3825" i="3"/>
  <c r="Y3825" i="3" s="1"/>
  <c r="X3824" i="3"/>
  <c r="Y3824" i="3" s="1"/>
  <c r="X3823" i="3"/>
  <c r="Y3823" i="3" s="1"/>
  <c r="X3822" i="3"/>
  <c r="Y3822" i="3" s="1"/>
  <c r="X3821" i="3"/>
  <c r="Y3821" i="3" s="1"/>
  <c r="X3820" i="3"/>
  <c r="Y3820" i="3" s="1"/>
  <c r="X3819" i="3"/>
  <c r="Y3819" i="3" s="1"/>
  <c r="X3818" i="3"/>
  <c r="Y3818" i="3" s="1"/>
  <c r="X3817" i="3"/>
  <c r="Y3817" i="3" s="1"/>
  <c r="X3816" i="3"/>
  <c r="Y3816" i="3" s="1"/>
  <c r="X3815" i="3"/>
  <c r="Y3815" i="3" s="1"/>
  <c r="X3814" i="3"/>
  <c r="Y3814" i="3" s="1"/>
  <c r="X3813" i="3"/>
  <c r="Y3813" i="3" s="1"/>
  <c r="X3812" i="3"/>
  <c r="Y3812" i="3" s="1"/>
  <c r="X3811" i="3"/>
  <c r="Y3811" i="3" s="1"/>
  <c r="X3810" i="3"/>
  <c r="Y3810" i="3" s="1"/>
  <c r="X3809" i="3"/>
  <c r="Y3809" i="3" s="1"/>
  <c r="X3808" i="3"/>
  <c r="Y3808" i="3" s="1"/>
  <c r="X3807" i="3"/>
  <c r="Y3807" i="3" s="1"/>
  <c r="X3806" i="3"/>
  <c r="Y3806" i="3" s="1"/>
  <c r="X3805" i="3"/>
  <c r="Y3805" i="3" s="1"/>
  <c r="X3804" i="3"/>
  <c r="Y3804" i="3" s="1"/>
  <c r="X3803" i="3"/>
  <c r="Y3803" i="3" s="1"/>
  <c r="X3802" i="3"/>
  <c r="Y3802" i="3" s="1"/>
  <c r="X3801" i="3"/>
  <c r="Y3801" i="3" s="1"/>
  <c r="X3800" i="3"/>
  <c r="Y3800" i="3" s="1"/>
  <c r="X3799" i="3"/>
  <c r="Y3799" i="3" s="1"/>
  <c r="X3798" i="3"/>
  <c r="Y3798" i="3" s="1"/>
  <c r="X3797" i="3"/>
  <c r="Y3797" i="3" s="1"/>
  <c r="X3796" i="3"/>
  <c r="Y3796" i="3" s="1"/>
  <c r="X3795" i="3"/>
  <c r="Y3795" i="3" s="1"/>
  <c r="X3794" i="3"/>
  <c r="Y3794" i="3" s="1"/>
  <c r="X3793" i="3"/>
  <c r="Y3793" i="3" s="1"/>
  <c r="X3792" i="3"/>
  <c r="Y3792" i="3" s="1"/>
  <c r="X3791" i="3"/>
  <c r="Y3791" i="3" s="1"/>
  <c r="X3790" i="3"/>
  <c r="Y3790" i="3" s="1"/>
  <c r="X3789" i="3"/>
  <c r="Y3789" i="3" s="1"/>
  <c r="X3788" i="3"/>
  <c r="Y3788" i="3" s="1"/>
  <c r="X3787" i="3"/>
  <c r="Y3787" i="3" s="1"/>
  <c r="X3786" i="3"/>
  <c r="Y3786" i="3" s="1"/>
  <c r="X3785" i="3"/>
  <c r="Y3785" i="3" s="1"/>
  <c r="X3784" i="3"/>
  <c r="Y3784" i="3" s="1"/>
  <c r="X3783" i="3"/>
  <c r="Y3783" i="3" s="1"/>
  <c r="X3782" i="3"/>
  <c r="Y3782" i="3" s="1"/>
  <c r="X3781" i="3"/>
  <c r="Y3781" i="3" s="1"/>
  <c r="X3780" i="3"/>
  <c r="Y3780" i="3" s="1"/>
  <c r="X3779" i="3"/>
  <c r="Y3779" i="3" s="1"/>
  <c r="X3778" i="3"/>
  <c r="Y3778" i="3" s="1"/>
  <c r="X3777" i="3"/>
  <c r="Y3777" i="3" s="1"/>
  <c r="X3776" i="3"/>
  <c r="Y3776" i="3" s="1"/>
  <c r="X3775" i="3"/>
  <c r="Y3775" i="3" s="1"/>
  <c r="X3774" i="3"/>
  <c r="Y3774" i="3" s="1"/>
  <c r="X3773" i="3"/>
  <c r="Y3773" i="3" s="1"/>
  <c r="X3772" i="3"/>
  <c r="Y3772" i="3" s="1"/>
  <c r="X3771" i="3"/>
  <c r="Y3771" i="3" s="1"/>
  <c r="X3770" i="3"/>
  <c r="Y3770" i="3" s="1"/>
  <c r="X3769" i="3"/>
  <c r="Y3769" i="3" s="1"/>
  <c r="X3768" i="3"/>
  <c r="Y3768" i="3" s="1"/>
  <c r="X3767" i="3"/>
  <c r="Y3767" i="3" s="1"/>
  <c r="X3766" i="3"/>
  <c r="Y3766" i="3" s="1"/>
  <c r="X3765" i="3"/>
  <c r="Y3765" i="3" s="1"/>
  <c r="X3764" i="3"/>
  <c r="Y3764" i="3" s="1"/>
  <c r="X3763" i="3"/>
  <c r="Y3763" i="3" s="1"/>
  <c r="X3762" i="3"/>
  <c r="Y3762" i="3" s="1"/>
  <c r="X3761" i="3"/>
  <c r="Y3761" i="3" s="1"/>
  <c r="X3760" i="3"/>
  <c r="Y3760" i="3" s="1"/>
  <c r="X3759" i="3"/>
  <c r="Y3759" i="3" s="1"/>
  <c r="X3758" i="3"/>
  <c r="Y3758" i="3" s="1"/>
  <c r="X3757" i="3"/>
  <c r="Y3757" i="3" s="1"/>
  <c r="X3756" i="3"/>
  <c r="Y3756" i="3" s="1"/>
  <c r="X3755" i="3"/>
  <c r="Y3755" i="3" s="1"/>
  <c r="X3754" i="3"/>
  <c r="Y3754" i="3" s="1"/>
  <c r="X3753" i="3"/>
  <c r="Y3753" i="3" s="1"/>
  <c r="X3752" i="3"/>
  <c r="Y3752" i="3" s="1"/>
  <c r="X3751" i="3"/>
  <c r="Y3751" i="3" s="1"/>
  <c r="X3750" i="3"/>
  <c r="Y3750" i="3" s="1"/>
  <c r="X3749" i="3"/>
  <c r="Y3749" i="3" s="1"/>
  <c r="X3748" i="3"/>
  <c r="Y3748" i="3" s="1"/>
  <c r="X3747" i="3"/>
  <c r="Y3747" i="3" s="1"/>
  <c r="X3746" i="3"/>
  <c r="Y3746" i="3" s="1"/>
  <c r="X3745" i="3"/>
  <c r="Y3745" i="3" s="1"/>
  <c r="Y3744" i="3"/>
  <c r="X3744" i="3"/>
  <c r="X3743" i="3"/>
  <c r="Y3743" i="3" s="1"/>
  <c r="X3742" i="3"/>
  <c r="Y3742" i="3" s="1"/>
  <c r="X3741" i="3"/>
  <c r="Y3741" i="3" s="1"/>
  <c r="X3740" i="3"/>
  <c r="Y3740" i="3" s="1"/>
  <c r="Y3739" i="3"/>
  <c r="X3739" i="3"/>
  <c r="X3738" i="3"/>
  <c r="Y3738" i="3" s="1"/>
  <c r="X3737" i="3"/>
  <c r="Y3737" i="3" s="1"/>
  <c r="X3736" i="3"/>
  <c r="Y3736" i="3" s="1"/>
  <c r="X3735" i="3"/>
  <c r="Y3735" i="3" s="1"/>
  <c r="X3734" i="3"/>
  <c r="Y3734" i="3" s="1"/>
  <c r="X3733" i="3"/>
  <c r="Y3733" i="3" s="1"/>
  <c r="X3732" i="3"/>
  <c r="Y3732" i="3" s="1"/>
  <c r="X3731" i="3"/>
  <c r="Y3731" i="3" s="1"/>
  <c r="X3730" i="3"/>
  <c r="Y3730" i="3" s="1"/>
  <c r="X3729" i="3"/>
  <c r="Y3729" i="3" s="1"/>
  <c r="X3728" i="3"/>
  <c r="Y3728" i="3" s="1"/>
  <c r="X3727" i="3"/>
  <c r="Y3727" i="3" s="1"/>
  <c r="X3726" i="3"/>
  <c r="Y3726" i="3" s="1"/>
  <c r="X3725" i="3"/>
  <c r="Y3725" i="3" s="1"/>
  <c r="X3724" i="3"/>
  <c r="Y3724" i="3" s="1"/>
  <c r="X3723" i="3"/>
  <c r="Y3723" i="3" s="1"/>
  <c r="X3722" i="3"/>
  <c r="Y3722" i="3" s="1"/>
  <c r="X3721" i="3"/>
  <c r="Y3721" i="3" s="1"/>
  <c r="X3720" i="3"/>
  <c r="Y3720" i="3" s="1"/>
  <c r="X3719" i="3"/>
  <c r="Y3719" i="3" s="1"/>
  <c r="X3718" i="3"/>
  <c r="Y3718" i="3" s="1"/>
  <c r="X3717" i="3"/>
  <c r="Y3717" i="3" s="1"/>
  <c r="X3716" i="3"/>
  <c r="Y3716" i="3" s="1"/>
  <c r="X3715" i="3"/>
  <c r="Y3715" i="3" s="1"/>
  <c r="X3714" i="3"/>
  <c r="Y3714" i="3" s="1"/>
  <c r="X3713" i="3"/>
  <c r="Y3713" i="3" s="1"/>
  <c r="X3712" i="3"/>
  <c r="Y3712" i="3" s="1"/>
  <c r="X3711" i="3"/>
  <c r="Y3711" i="3" s="1"/>
  <c r="X3710" i="3"/>
  <c r="Y3710" i="3" s="1"/>
  <c r="X3709" i="3"/>
  <c r="Y3709" i="3" s="1"/>
  <c r="X3708" i="3"/>
  <c r="Y3708" i="3" s="1"/>
  <c r="X3707" i="3"/>
  <c r="Y3707" i="3" s="1"/>
  <c r="X3706" i="3"/>
  <c r="Y3706" i="3" s="1"/>
  <c r="X3705" i="3"/>
  <c r="Y3705" i="3" s="1"/>
  <c r="X3704" i="3"/>
  <c r="Y3704" i="3" s="1"/>
  <c r="X3703" i="3"/>
  <c r="Y3703" i="3" s="1"/>
  <c r="X3702" i="3"/>
  <c r="Y3702" i="3" s="1"/>
  <c r="X3701" i="3"/>
  <c r="Y3701" i="3" s="1"/>
  <c r="X3700" i="3"/>
  <c r="Y3700" i="3" s="1"/>
  <c r="X3699" i="3"/>
  <c r="Y3699" i="3" s="1"/>
  <c r="X3698" i="3"/>
  <c r="Y3698" i="3" s="1"/>
  <c r="X3697" i="3"/>
  <c r="Y3697" i="3" s="1"/>
  <c r="X3696" i="3"/>
  <c r="Y3696" i="3" s="1"/>
  <c r="X3695" i="3"/>
  <c r="Y3695" i="3" s="1"/>
  <c r="X3694" i="3"/>
  <c r="Y3694" i="3" s="1"/>
  <c r="X3693" i="3"/>
  <c r="Y3693" i="3" s="1"/>
  <c r="X3692" i="3"/>
  <c r="Y3692" i="3" s="1"/>
  <c r="X3691" i="3"/>
  <c r="Y3691" i="3" s="1"/>
  <c r="X3690" i="3"/>
  <c r="Y3690" i="3" s="1"/>
  <c r="X3689" i="3"/>
  <c r="Y3689" i="3" s="1"/>
  <c r="X3688" i="3"/>
  <c r="Y3688" i="3" s="1"/>
  <c r="X3687" i="3"/>
  <c r="Y3687" i="3" s="1"/>
  <c r="X3686" i="3"/>
  <c r="Y3686" i="3" s="1"/>
  <c r="X3685" i="3"/>
  <c r="Y3685" i="3" s="1"/>
  <c r="X3684" i="3"/>
  <c r="Y3684" i="3" s="1"/>
  <c r="X3683" i="3"/>
  <c r="Y3683" i="3" s="1"/>
  <c r="X3682" i="3"/>
  <c r="Y3682" i="3" s="1"/>
  <c r="X3681" i="3"/>
  <c r="Y3681" i="3" s="1"/>
  <c r="X3680" i="3"/>
  <c r="Y3680" i="3" s="1"/>
  <c r="X3679" i="3"/>
  <c r="Y3679" i="3" s="1"/>
  <c r="X3678" i="3"/>
  <c r="Y3678" i="3" s="1"/>
  <c r="X3677" i="3"/>
  <c r="Y3677" i="3" s="1"/>
  <c r="X3676" i="3"/>
  <c r="Y3676" i="3" s="1"/>
  <c r="X3675" i="3"/>
  <c r="Y3675" i="3" s="1"/>
  <c r="X3674" i="3"/>
  <c r="Y3674" i="3" s="1"/>
  <c r="X3673" i="3"/>
  <c r="Y3673" i="3" s="1"/>
  <c r="X3672" i="3"/>
  <c r="Y3672" i="3" s="1"/>
  <c r="X3671" i="3"/>
  <c r="Y3671" i="3" s="1"/>
  <c r="X3670" i="3"/>
  <c r="Y3670" i="3" s="1"/>
  <c r="X3669" i="3"/>
  <c r="Y3669" i="3" s="1"/>
  <c r="X3668" i="3"/>
  <c r="Y3668" i="3" s="1"/>
  <c r="X3667" i="3"/>
  <c r="Y3667" i="3" s="1"/>
  <c r="X3666" i="3"/>
  <c r="Y3666" i="3" s="1"/>
  <c r="X3665" i="3"/>
  <c r="Y3665" i="3" s="1"/>
  <c r="X3664" i="3"/>
  <c r="Y3664" i="3" s="1"/>
  <c r="X3663" i="3"/>
  <c r="Y3663" i="3" s="1"/>
  <c r="X3662" i="3"/>
  <c r="Y3662" i="3" s="1"/>
  <c r="X3661" i="3"/>
  <c r="Y3661" i="3" s="1"/>
  <c r="X3660" i="3"/>
  <c r="Y3660" i="3" s="1"/>
  <c r="X3659" i="3"/>
  <c r="Y3659" i="3" s="1"/>
  <c r="X3658" i="3"/>
  <c r="Y3658" i="3" s="1"/>
  <c r="X3657" i="3"/>
  <c r="Y3657" i="3" s="1"/>
  <c r="X3656" i="3"/>
  <c r="Y3656" i="3" s="1"/>
  <c r="X3655" i="3"/>
  <c r="Y3655" i="3" s="1"/>
  <c r="X3654" i="3"/>
  <c r="Y3654" i="3" s="1"/>
  <c r="X3653" i="3"/>
  <c r="Y3653" i="3" s="1"/>
  <c r="X3652" i="3"/>
  <c r="Y3652" i="3" s="1"/>
  <c r="X3651" i="3"/>
  <c r="Y3651" i="3" s="1"/>
  <c r="X3650" i="3"/>
  <c r="Y3650" i="3" s="1"/>
  <c r="X3649" i="3"/>
  <c r="Y3649" i="3" s="1"/>
  <c r="X3648" i="3"/>
  <c r="Y3648" i="3" s="1"/>
  <c r="X3647" i="3"/>
  <c r="Y3647" i="3" s="1"/>
  <c r="X3646" i="3"/>
  <c r="Y3646" i="3" s="1"/>
  <c r="X3645" i="3"/>
  <c r="Y3645" i="3" s="1"/>
  <c r="X3644" i="3"/>
  <c r="Y3644" i="3" s="1"/>
  <c r="X3643" i="3"/>
  <c r="Y3643" i="3" s="1"/>
  <c r="X3642" i="3"/>
  <c r="Y3642" i="3" s="1"/>
  <c r="X3641" i="3"/>
  <c r="Y3641" i="3" s="1"/>
  <c r="X3640" i="3"/>
  <c r="Y3640" i="3" s="1"/>
  <c r="X3639" i="3"/>
  <c r="Y3639" i="3" s="1"/>
  <c r="X3638" i="3"/>
  <c r="Y3638" i="3" s="1"/>
  <c r="Y3637" i="3"/>
  <c r="X3637" i="3"/>
  <c r="X3636" i="3"/>
  <c r="Y3636" i="3" s="1"/>
  <c r="X3635" i="3"/>
  <c r="Y3635" i="3" s="1"/>
  <c r="X3634" i="3"/>
  <c r="Y3634" i="3" s="1"/>
  <c r="X3633" i="3"/>
  <c r="Y3633" i="3" s="1"/>
  <c r="X3632" i="3"/>
  <c r="Y3632" i="3" s="1"/>
  <c r="X3631" i="3"/>
  <c r="Y3631" i="3" s="1"/>
  <c r="X3630" i="3"/>
  <c r="Y3630" i="3" s="1"/>
  <c r="X3629" i="3"/>
  <c r="Y3629" i="3" s="1"/>
  <c r="X3628" i="3"/>
  <c r="Y3628" i="3" s="1"/>
  <c r="X3627" i="3"/>
  <c r="Y3627" i="3" s="1"/>
  <c r="X3626" i="3"/>
  <c r="Y3626" i="3" s="1"/>
  <c r="X3625" i="3"/>
  <c r="Y3625" i="3" s="1"/>
  <c r="X3624" i="3"/>
  <c r="Y3624" i="3" s="1"/>
  <c r="X3623" i="3"/>
  <c r="Y3623" i="3" s="1"/>
  <c r="X3622" i="3"/>
  <c r="Y3622" i="3" s="1"/>
  <c r="X3621" i="3"/>
  <c r="Y3621" i="3" s="1"/>
  <c r="X3620" i="3"/>
  <c r="Y3620" i="3" s="1"/>
  <c r="X3619" i="3"/>
  <c r="Y3619" i="3" s="1"/>
  <c r="X3618" i="3"/>
  <c r="Y3618" i="3" s="1"/>
  <c r="X3617" i="3"/>
  <c r="Y3617" i="3" s="1"/>
  <c r="X3616" i="3"/>
  <c r="Y3616" i="3" s="1"/>
  <c r="X3615" i="3"/>
  <c r="Y3615" i="3" s="1"/>
  <c r="X3614" i="3"/>
  <c r="Y3614" i="3" s="1"/>
  <c r="X3613" i="3"/>
  <c r="Y3613" i="3" s="1"/>
  <c r="X3612" i="3"/>
  <c r="Y3612" i="3" s="1"/>
  <c r="X3611" i="3"/>
  <c r="Y3611" i="3" s="1"/>
  <c r="X3610" i="3"/>
  <c r="Y3610" i="3" s="1"/>
  <c r="X3609" i="3"/>
  <c r="Y3609" i="3" s="1"/>
  <c r="X3608" i="3"/>
  <c r="Y3608" i="3" s="1"/>
  <c r="X3607" i="3"/>
  <c r="Y3607" i="3" s="1"/>
  <c r="X3606" i="3"/>
  <c r="Y3606" i="3" s="1"/>
  <c r="X3605" i="3"/>
  <c r="Y3605" i="3" s="1"/>
  <c r="X3604" i="3"/>
  <c r="Y3604" i="3" s="1"/>
  <c r="X3603" i="3"/>
  <c r="Y3603" i="3" s="1"/>
  <c r="X3602" i="3"/>
  <c r="Y3602" i="3" s="1"/>
  <c r="X3601" i="3"/>
  <c r="Y3601" i="3" s="1"/>
  <c r="X3600" i="3"/>
  <c r="Y3600" i="3" s="1"/>
  <c r="X3599" i="3"/>
  <c r="Y3599" i="3" s="1"/>
  <c r="X3598" i="3"/>
  <c r="Y3598" i="3" s="1"/>
  <c r="X3597" i="3"/>
  <c r="Y3597" i="3" s="1"/>
  <c r="X3596" i="3"/>
  <c r="Y3596" i="3" s="1"/>
  <c r="X3595" i="3"/>
  <c r="Y3595" i="3" s="1"/>
  <c r="X3594" i="3"/>
  <c r="Y3594" i="3" s="1"/>
  <c r="X3593" i="3"/>
  <c r="Y3593" i="3" s="1"/>
  <c r="X3592" i="3"/>
  <c r="Y3592" i="3" s="1"/>
  <c r="X3591" i="3"/>
  <c r="Y3591" i="3" s="1"/>
  <c r="X3590" i="3"/>
  <c r="Y3590" i="3" s="1"/>
  <c r="X3589" i="3"/>
  <c r="Y3589" i="3" s="1"/>
  <c r="X3588" i="3"/>
  <c r="Y3588" i="3" s="1"/>
  <c r="X3587" i="3"/>
  <c r="Y3587" i="3" s="1"/>
  <c r="X3586" i="3"/>
  <c r="Y3586" i="3" s="1"/>
  <c r="X3585" i="3"/>
  <c r="Y3585" i="3" s="1"/>
  <c r="X3584" i="3"/>
  <c r="Y3584" i="3" s="1"/>
  <c r="X3583" i="3"/>
  <c r="Y3583" i="3" s="1"/>
  <c r="X3582" i="3"/>
  <c r="Y3582" i="3" s="1"/>
  <c r="X3581" i="3"/>
  <c r="Y3581" i="3" s="1"/>
  <c r="X3580" i="3"/>
  <c r="Y3580" i="3" s="1"/>
  <c r="X3579" i="3"/>
  <c r="Y3579" i="3" s="1"/>
  <c r="X3578" i="3"/>
  <c r="Y3578" i="3" s="1"/>
  <c r="X3577" i="3"/>
  <c r="Y3577" i="3" s="1"/>
  <c r="X3576" i="3"/>
  <c r="Y3576" i="3" s="1"/>
  <c r="X3575" i="3"/>
  <c r="Y3575" i="3" s="1"/>
  <c r="X3574" i="3"/>
  <c r="Y3574" i="3" s="1"/>
  <c r="X3573" i="3"/>
  <c r="Y3573" i="3" s="1"/>
  <c r="X3572" i="3"/>
  <c r="Y3572" i="3" s="1"/>
  <c r="X3571" i="3"/>
  <c r="Y3571" i="3" s="1"/>
  <c r="X3570" i="3"/>
  <c r="Y3570" i="3" s="1"/>
  <c r="X3569" i="3"/>
  <c r="Y3569" i="3" s="1"/>
  <c r="X3568" i="3"/>
  <c r="Y3568" i="3" s="1"/>
  <c r="X3567" i="3"/>
  <c r="Y3567" i="3" s="1"/>
  <c r="X3566" i="3"/>
  <c r="Y3566" i="3" s="1"/>
  <c r="X3565" i="3"/>
  <c r="Y3565" i="3" s="1"/>
  <c r="X3564" i="3"/>
  <c r="Y3564" i="3" s="1"/>
  <c r="X3563" i="3"/>
  <c r="Y3563" i="3" s="1"/>
  <c r="X3562" i="3"/>
  <c r="Y3562" i="3" s="1"/>
  <c r="X3561" i="3"/>
  <c r="Y3561" i="3" s="1"/>
  <c r="X3560" i="3"/>
  <c r="Y3560" i="3" s="1"/>
  <c r="X3559" i="3"/>
  <c r="Y3559" i="3" s="1"/>
  <c r="X3558" i="3"/>
  <c r="Y3558" i="3" s="1"/>
  <c r="X3557" i="3"/>
  <c r="Y3557" i="3" s="1"/>
  <c r="X3556" i="3"/>
  <c r="Y3556" i="3" s="1"/>
  <c r="X3555" i="3"/>
  <c r="Y3555" i="3" s="1"/>
  <c r="X3554" i="3"/>
  <c r="Y3554" i="3" s="1"/>
  <c r="X3553" i="3"/>
  <c r="Y3553" i="3" s="1"/>
  <c r="X3552" i="3"/>
  <c r="Y3552" i="3" s="1"/>
  <c r="X3551" i="3"/>
  <c r="Y3551" i="3" s="1"/>
  <c r="X3550" i="3"/>
  <c r="Y3550" i="3" s="1"/>
  <c r="X3549" i="3"/>
  <c r="Y3549" i="3" s="1"/>
  <c r="X3548" i="3"/>
  <c r="Y3548" i="3" s="1"/>
  <c r="X3547" i="3"/>
  <c r="Y3547" i="3" s="1"/>
  <c r="X3546" i="3"/>
  <c r="Y3546" i="3" s="1"/>
  <c r="X3545" i="3"/>
  <c r="Y3545" i="3" s="1"/>
  <c r="X3544" i="3"/>
  <c r="Y3544" i="3" s="1"/>
  <c r="X3543" i="3"/>
  <c r="Y3543" i="3" s="1"/>
  <c r="X3542" i="3"/>
  <c r="Y3542" i="3" s="1"/>
  <c r="X3541" i="3"/>
  <c r="Y3541" i="3" s="1"/>
  <c r="X3540" i="3"/>
  <c r="Y3540" i="3" s="1"/>
  <c r="X3539" i="3"/>
  <c r="Y3539" i="3" s="1"/>
  <c r="X3538" i="3"/>
  <c r="Y3538" i="3" s="1"/>
  <c r="X3537" i="3"/>
  <c r="Y3537" i="3" s="1"/>
  <c r="X3536" i="3"/>
  <c r="Y3536" i="3" s="1"/>
  <c r="X3535" i="3"/>
  <c r="Y3535" i="3" s="1"/>
  <c r="X3534" i="3"/>
  <c r="Y3534" i="3" s="1"/>
  <c r="X3533" i="3"/>
  <c r="Y3533" i="3" s="1"/>
  <c r="X3532" i="3"/>
  <c r="Y3532" i="3" s="1"/>
  <c r="X3531" i="3"/>
  <c r="Y3531" i="3" s="1"/>
  <c r="X3530" i="3"/>
  <c r="Y3530" i="3" s="1"/>
  <c r="X3529" i="3"/>
  <c r="Y3529" i="3" s="1"/>
  <c r="X3528" i="3"/>
  <c r="Y3528" i="3" s="1"/>
  <c r="X3527" i="3"/>
  <c r="Y3527" i="3" s="1"/>
  <c r="X3526" i="3"/>
  <c r="Y3526" i="3" s="1"/>
  <c r="X3525" i="3"/>
  <c r="Y3525" i="3" s="1"/>
  <c r="X3524" i="3"/>
  <c r="Y3524" i="3" s="1"/>
  <c r="X3523" i="3"/>
  <c r="Y3523" i="3" s="1"/>
  <c r="X3522" i="3"/>
  <c r="Y3522" i="3" s="1"/>
  <c r="X3521" i="3"/>
  <c r="Y3521" i="3" s="1"/>
  <c r="X3520" i="3"/>
  <c r="Y3520" i="3" s="1"/>
  <c r="X3519" i="3"/>
  <c r="Y3519" i="3" s="1"/>
  <c r="X3518" i="3"/>
  <c r="Y3518" i="3" s="1"/>
  <c r="X3517" i="3"/>
  <c r="Y3517" i="3" s="1"/>
  <c r="X3516" i="3"/>
  <c r="Y3516" i="3" s="1"/>
  <c r="X3515" i="3"/>
  <c r="Y3515" i="3" s="1"/>
  <c r="X3514" i="3"/>
  <c r="Y3514" i="3" s="1"/>
  <c r="X3513" i="3"/>
  <c r="Y3513" i="3" s="1"/>
  <c r="X3512" i="3"/>
  <c r="Y3512" i="3" s="1"/>
  <c r="X3511" i="3"/>
  <c r="Y3511" i="3" s="1"/>
  <c r="X3510" i="3"/>
  <c r="Y3510" i="3" s="1"/>
  <c r="X3509" i="3"/>
  <c r="Y3509" i="3" s="1"/>
  <c r="X3508" i="3"/>
  <c r="Y3508" i="3" s="1"/>
  <c r="X3507" i="3"/>
  <c r="Y3507" i="3" s="1"/>
  <c r="X3506" i="3"/>
  <c r="Y3506" i="3" s="1"/>
  <c r="X3505" i="3"/>
  <c r="Y3505" i="3" s="1"/>
  <c r="X3504" i="3"/>
  <c r="Y3504" i="3" s="1"/>
  <c r="X3503" i="3"/>
  <c r="Y3503" i="3" s="1"/>
  <c r="X3502" i="3"/>
  <c r="Y3502" i="3" s="1"/>
  <c r="X3501" i="3"/>
  <c r="Y3501" i="3" s="1"/>
  <c r="X3500" i="3"/>
  <c r="Y3500" i="3" s="1"/>
  <c r="X3499" i="3"/>
  <c r="Y3499" i="3" s="1"/>
  <c r="X3498" i="3"/>
  <c r="Y3498" i="3" s="1"/>
  <c r="X3497" i="3"/>
  <c r="Y3497" i="3" s="1"/>
  <c r="X3496" i="3"/>
  <c r="Y3496" i="3" s="1"/>
  <c r="X3495" i="3"/>
  <c r="Y3495" i="3" s="1"/>
  <c r="X3494" i="3"/>
  <c r="Y3494" i="3" s="1"/>
  <c r="X3493" i="3"/>
  <c r="Y3493" i="3" s="1"/>
  <c r="X3492" i="3"/>
  <c r="Y3492" i="3" s="1"/>
  <c r="X3491" i="3"/>
  <c r="Y3491" i="3" s="1"/>
  <c r="X3490" i="3"/>
  <c r="Y3490" i="3" s="1"/>
  <c r="X3489" i="3"/>
  <c r="Y3489" i="3" s="1"/>
  <c r="X3488" i="3"/>
  <c r="Y3488" i="3" s="1"/>
  <c r="X3487" i="3"/>
  <c r="Y3487" i="3" s="1"/>
  <c r="X3486" i="3"/>
  <c r="Y3486" i="3" s="1"/>
  <c r="X3485" i="3"/>
  <c r="Y3485" i="3" s="1"/>
  <c r="X3484" i="3"/>
  <c r="Y3484" i="3" s="1"/>
  <c r="X3483" i="3"/>
  <c r="Y3483" i="3" s="1"/>
  <c r="X3482" i="3"/>
  <c r="Y3482" i="3" s="1"/>
  <c r="X3481" i="3"/>
  <c r="Y3481" i="3" s="1"/>
  <c r="X3480" i="3"/>
  <c r="Y3480" i="3" s="1"/>
  <c r="X3479" i="3"/>
  <c r="Y3479" i="3" s="1"/>
  <c r="X3478" i="3"/>
  <c r="Y3478" i="3" s="1"/>
  <c r="X3477" i="3"/>
  <c r="Y3477" i="3" s="1"/>
  <c r="X3476" i="3"/>
  <c r="Y3476" i="3" s="1"/>
  <c r="X3475" i="3"/>
  <c r="Y3475" i="3" s="1"/>
  <c r="X3474" i="3"/>
  <c r="Y3474" i="3" s="1"/>
  <c r="X3473" i="3"/>
  <c r="Y3473" i="3" s="1"/>
  <c r="X3472" i="3"/>
  <c r="Y3472" i="3" s="1"/>
  <c r="X3471" i="3"/>
  <c r="Y3471" i="3" s="1"/>
  <c r="X3470" i="3"/>
  <c r="Y3470" i="3" s="1"/>
  <c r="X3469" i="3"/>
  <c r="Y3469" i="3" s="1"/>
  <c r="X3468" i="3"/>
  <c r="Y3468" i="3" s="1"/>
  <c r="X3467" i="3"/>
  <c r="Y3467" i="3" s="1"/>
  <c r="X3466" i="3"/>
  <c r="Y3466" i="3" s="1"/>
  <c r="X3465" i="3"/>
  <c r="Y3465" i="3" s="1"/>
  <c r="X3464" i="3"/>
  <c r="Y3464" i="3" s="1"/>
  <c r="X3463" i="3"/>
  <c r="Y3463" i="3" s="1"/>
  <c r="X3462" i="3"/>
  <c r="Y3462" i="3" s="1"/>
  <c r="X3461" i="3"/>
  <c r="Y3461" i="3" s="1"/>
  <c r="X3460" i="3"/>
  <c r="Y3460" i="3" s="1"/>
  <c r="X3459" i="3"/>
  <c r="Y3459" i="3" s="1"/>
  <c r="X3458" i="3"/>
  <c r="Y3458" i="3" s="1"/>
  <c r="X3457" i="3"/>
  <c r="Y3457" i="3" s="1"/>
  <c r="X3456" i="3"/>
  <c r="Y3456" i="3" s="1"/>
  <c r="X3455" i="3"/>
  <c r="Y3455" i="3" s="1"/>
  <c r="X3454" i="3"/>
  <c r="Y3454" i="3" s="1"/>
  <c r="X3453" i="3"/>
  <c r="Y3453" i="3" s="1"/>
  <c r="X3452" i="3"/>
  <c r="Y3452" i="3" s="1"/>
  <c r="X3451" i="3"/>
  <c r="Y3451" i="3" s="1"/>
  <c r="X3450" i="3"/>
  <c r="Y3450" i="3" s="1"/>
  <c r="X3449" i="3"/>
  <c r="Y3449" i="3" s="1"/>
  <c r="X3448" i="3"/>
  <c r="Y3448" i="3" s="1"/>
  <c r="X3447" i="3"/>
  <c r="Y3447" i="3" s="1"/>
  <c r="X3446" i="3"/>
  <c r="Y3446" i="3" s="1"/>
  <c r="X3445" i="3"/>
  <c r="Y3445" i="3" s="1"/>
  <c r="X3444" i="3"/>
  <c r="Y3444" i="3" s="1"/>
  <c r="X3443" i="3"/>
  <c r="Y3443" i="3" s="1"/>
  <c r="X3442" i="3"/>
  <c r="Y3442" i="3" s="1"/>
  <c r="X3441" i="3"/>
  <c r="Y3441" i="3" s="1"/>
  <c r="X3440" i="3"/>
  <c r="Y3440" i="3" s="1"/>
  <c r="X3439" i="3"/>
  <c r="Y3439" i="3" s="1"/>
  <c r="X3438" i="3"/>
  <c r="Y3438" i="3" s="1"/>
  <c r="X3437" i="3"/>
  <c r="Y3437" i="3" s="1"/>
  <c r="X3436" i="3"/>
  <c r="Y3436" i="3" s="1"/>
  <c r="X3435" i="3"/>
  <c r="Y3435" i="3" s="1"/>
  <c r="X3434" i="3"/>
  <c r="Y3434" i="3" s="1"/>
  <c r="X3433" i="3"/>
  <c r="Y3433" i="3" s="1"/>
  <c r="X3432" i="3"/>
  <c r="Y3432" i="3" s="1"/>
  <c r="X3431" i="3"/>
  <c r="Y3431" i="3" s="1"/>
  <c r="X3430" i="3"/>
  <c r="Y3430" i="3" s="1"/>
  <c r="X3429" i="3"/>
  <c r="Y3429" i="3" s="1"/>
  <c r="X3428" i="3"/>
  <c r="Y3428" i="3" s="1"/>
  <c r="X3427" i="3"/>
  <c r="Y3427" i="3" s="1"/>
  <c r="X3426" i="3"/>
  <c r="Y3426" i="3" s="1"/>
  <c r="X3425" i="3"/>
  <c r="Y3425" i="3" s="1"/>
  <c r="X3424" i="3"/>
  <c r="Y3424" i="3" s="1"/>
  <c r="X3423" i="3"/>
  <c r="Y3423" i="3" s="1"/>
  <c r="X3422" i="3"/>
  <c r="Y3422" i="3" s="1"/>
  <c r="X3421" i="3"/>
  <c r="Y3421" i="3" s="1"/>
  <c r="X3420" i="3"/>
  <c r="Y3420" i="3" s="1"/>
  <c r="X3419" i="3"/>
  <c r="Y3419" i="3" s="1"/>
  <c r="X3418" i="3"/>
  <c r="Y3418" i="3" s="1"/>
  <c r="X3417" i="3"/>
  <c r="Y3417" i="3" s="1"/>
  <c r="X3416" i="3"/>
  <c r="Y3416" i="3" s="1"/>
  <c r="X3415" i="3"/>
  <c r="Y3415" i="3" s="1"/>
  <c r="X3414" i="3"/>
  <c r="Y3414" i="3" s="1"/>
  <c r="X3413" i="3"/>
  <c r="Y3413" i="3" s="1"/>
  <c r="X3412" i="3"/>
  <c r="Y3412" i="3" s="1"/>
  <c r="X3411" i="3"/>
  <c r="Y3411" i="3" s="1"/>
  <c r="X3410" i="3"/>
  <c r="Y3410" i="3" s="1"/>
  <c r="X3409" i="3"/>
  <c r="Y3409" i="3" s="1"/>
  <c r="X3408" i="3"/>
  <c r="Y3408" i="3" s="1"/>
  <c r="X3407" i="3"/>
  <c r="Y3407" i="3" s="1"/>
  <c r="X3406" i="3"/>
  <c r="Y3406" i="3" s="1"/>
  <c r="X3405" i="3"/>
  <c r="Y3405" i="3" s="1"/>
  <c r="X3404" i="3"/>
  <c r="Y3404" i="3" s="1"/>
  <c r="X3403" i="3"/>
  <c r="Y3403" i="3" s="1"/>
  <c r="X3402" i="3"/>
  <c r="Y3402" i="3" s="1"/>
  <c r="X3401" i="3"/>
  <c r="Y3401" i="3" s="1"/>
  <c r="X3400" i="3"/>
  <c r="Y3400" i="3" s="1"/>
  <c r="X3399" i="3"/>
  <c r="Y3399" i="3" s="1"/>
  <c r="X3398" i="3"/>
  <c r="Y3398" i="3" s="1"/>
  <c r="X3397" i="3"/>
  <c r="Y3397" i="3" s="1"/>
  <c r="X3396" i="3"/>
  <c r="Y3396" i="3" s="1"/>
  <c r="X3395" i="3"/>
  <c r="Y3395" i="3" s="1"/>
  <c r="X3394" i="3"/>
  <c r="Y3394" i="3" s="1"/>
  <c r="X3393" i="3"/>
  <c r="Y3393" i="3" s="1"/>
  <c r="X3392" i="3"/>
  <c r="Y3392" i="3" s="1"/>
  <c r="X3391" i="3"/>
  <c r="Y3391" i="3" s="1"/>
  <c r="X3390" i="3"/>
  <c r="Y3390" i="3" s="1"/>
  <c r="X3389" i="3"/>
  <c r="Y3389" i="3" s="1"/>
  <c r="X3388" i="3"/>
  <c r="Y3388" i="3" s="1"/>
  <c r="X3387" i="3"/>
  <c r="Y3387" i="3" s="1"/>
  <c r="X3386" i="3"/>
  <c r="Y3386" i="3" s="1"/>
  <c r="X3385" i="3"/>
  <c r="Y3385" i="3" s="1"/>
  <c r="X3384" i="3"/>
  <c r="Y3384" i="3" s="1"/>
  <c r="X3383" i="3"/>
  <c r="Y3383" i="3" s="1"/>
  <c r="X3382" i="3"/>
  <c r="Y3382" i="3" s="1"/>
  <c r="X3381" i="3"/>
  <c r="Y3381" i="3" s="1"/>
  <c r="X3380" i="3"/>
  <c r="Y3380" i="3" s="1"/>
  <c r="X3379" i="3"/>
  <c r="Y3379" i="3" s="1"/>
  <c r="X3378" i="3"/>
  <c r="Y3378" i="3" s="1"/>
  <c r="X3377" i="3"/>
  <c r="Y3377" i="3" s="1"/>
  <c r="X3376" i="3"/>
  <c r="Y3376" i="3" s="1"/>
  <c r="X3375" i="3"/>
  <c r="Y3375" i="3" s="1"/>
  <c r="X3374" i="3"/>
  <c r="Y3374" i="3" s="1"/>
  <c r="X3373" i="3"/>
  <c r="Y3373" i="3" s="1"/>
  <c r="X3372" i="3"/>
  <c r="Y3372" i="3" s="1"/>
  <c r="X3371" i="3"/>
  <c r="Y3371" i="3" s="1"/>
  <c r="X3370" i="3"/>
  <c r="Y3370" i="3" s="1"/>
  <c r="X3369" i="3"/>
  <c r="Y3369" i="3" s="1"/>
  <c r="X3368" i="3"/>
  <c r="Y3368" i="3" s="1"/>
  <c r="X3367" i="3"/>
  <c r="Y3367" i="3" s="1"/>
  <c r="X3366" i="3"/>
  <c r="Y3366" i="3" s="1"/>
  <c r="X3365" i="3"/>
  <c r="Y3365" i="3" s="1"/>
  <c r="X3364" i="3"/>
  <c r="Y3364" i="3" s="1"/>
  <c r="X3363" i="3"/>
  <c r="Y3363" i="3" s="1"/>
  <c r="X3362" i="3"/>
  <c r="Y3362" i="3" s="1"/>
  <c r="X3361" i="3"/>
  <c r="Y3361" i="3" s="1"/>
  <c r="X3360" i="3"/>
  <c r="Y3360" i="3" s="1"/>
  <c r="X3359" i="3"/>
  <c r="Y3359" i="3" s="1"/>
  <c r="X3358" i="3"/>
  <c r="Y3358" i="3" s="1"/>
  <c r="X3357" i="3"/>
  <c r="Y3357" i="3" s="1"/>
  <c r="Y3356" i="3"/>
  <c r="X3356" i="3"/>
  <c r="X3355" i="3"/>
  <c r="Y3355" i="3" s="1"/>
  <c r="X3354" i="3"/>
  <c r="Y3354" i="3" s="1"/>
  <c r="X3353" i="3"/>
  <c r="Y3353" i="3" s="1"/>
  <c r="X3352" i="3"/>
  <c r="Y3352" i="3" s="1"/>
  <c r="X3351" i="3"/>
  <c r="Y3351" i="3" s="1"/>
  <c r="X3350" i="3"/>
  <c r="Y3350" i="3" s="1"/>
  <c r="X3349" i="3"/>
  <c r="Y3349" i="3" s="1"/>
  <c r="X3348" i="3"/>
  <c r="Y3348" i="3" s="1"/>
  <c r="X3347" i="3"/>
  <c r="Y3347" i="3" s="1"/>
  <c r="X3346" i="3"/>
  <c r="Y3346" i="3" s="1"/>
  <c r="X3345" i="3"/>
  <c r="Y3345" i="3" s="1"/>
  <c r="X3344" i="3"/>
  <c r="Y3344" i="3" s="1"/>
  <c r="X3343" i="3"/>
  <c r="Y3343" i="3" s="1"/>
  <c r="X3342" i="3"/>
  <c r="Y3342" i="3" s="1"/>
  <c r="X3341" i="3"/>
  <c r="Y3341" i="3" s="1"/>
  <c r="X3340" i="3"/>
  <c r="Y3340" i="3" s="1"/>
  <c r="X3339" i="3"/>
  <c r="Y3339" i="3" s="1"/>
  <c r="X3338" i="3"/>
  <c r="Y3338" i="3" s="1"/>
  <c r="X3337" i="3"/>
  <c r="Y3337" i="3" s="1"/>
  <c r="X3336" i="3"/>
  <c r="Y3336" i="3" s="1"/>
  <c r="X3335" i="3"/>
  <c r="Y3335" i="3" s="1"/>
  <c r="X3334" i="3"/>
  <c r="Y3334" i="3" s="1"/>
  <c r="X3333" i="3"/>
  <c r="Y3333" i="3" s="1"/>
  <c r="X3332" i="3"/>
  <c r="Y3332" i="3" s="1"/>
  <c r="X3331" i="3"/>
  <c r="Y3331" i="3" s="1"/>
  <c r="X3330" i="3"/>
  <c r="Y3330" i="3" s="1"/>
  <c r="X3329" i="3"/>
  <c r="Y3329" i="3" s="1"/>
  <c r="X3328" i="3"/>
  <c r="Y3328" i="3" s="1"/>
  <c r="X3327" i="3"/>
  <c r="Y3327" i="3" s="1"/>
  <c r="X3326" i="3"/>
  <c r="Y3326" i="3" s="1"/>
  <c r="X3325" i="3"/>
  <c r="Y3325" i="3" s="1"/>
  <c r="X3324" i="3"/>
  <c r="Y3324" i="3" s="1"/>
  <c r="X3323" i="3"/>
  <c r="Y3323" i="3" s="1"/>
  <c r="X3322" i="3"/>
  <c r="Y3322" i="3" s="1"/>
  <c r="X3321" i="3"/>
  <c r="Y3321" i="3" s="1"/>
  <c r="X3320" i="3"/>
  <c r="Y3320" i="3" s="1"/>
  <c r="X3319" i="3"/>
  <c r="Y3319" i="3" s="1"/>
  <c r="X3318" i="3"/>
  <c r="Y3318" i="3" s="1"/>
  <c r="X3317" i="3"/>
  <c r="Y3317" i="3" s="1"/>
  <c r="X3316" i="3"/>
  <c r="Y3316" i="3" s="1"/>
  <c r="X3315" i="3"/>
  <c r="Y3315" i="3" s="1"/>
  <c r="X3314" i="3"/>
  <c r="Y3314" i="3" s="1"/>
  <c r="X3313" i="3"/>
  <c r="Y3313" i="3" s="1"/>
  <c r="X3312" i="3"/>
  <c r="Y3312" i="3" s="1"/>
  <c r="X3311" i="3"/>
  <c r="Y3311" i="3" s="1"/>
  <c r="X3310" i="3"/>
  <c r="Y3310" i="3" s="1"/>
  <c r="X3309" i="3"/>
  <c r="Y3309" i="3" s="1"/>
  <c r="X3308" i="3"/>
  <c r="Y3308" i="3" s="1"/>
  <c r="X3307" i="3"/>
  <c r="Y3307" i="3" s="1"/>
  <c r="X3306" i="3"/>
  <c r="Y3306" i="3" s="1"/>
  <c r="X3305" i="3"/>
  <c r="Y3305" i="3" s="1"/>
  <c r="X3304" i="3"/>
  <c r="Y3304" i="3" s="1"/>
  <c r="X3303" i="3"/>
  <c r="Y3303" i="3" s="1"/>
  <c r="X3302" i="3"/>
  <c r="Y3302" i="3" s="1"/>
  <c r="X3301" i="3"/>
  <c r="Y3301" i="3" s="1"/>
  <c r="X3300" i="3"/>
  <c r="Y3300" i="3" s="1"/>
  <c r="X3299" i="3"/>
  <c r="Y3299" i="3" s="1"/>
  <c r="X3298" i="3"/>
  <c r="Y3298" i="3" s="1"/>
  <c r="X3297" i="3"/>
  <c r="Y3297" i="3" s="1"/>
  <c r="X3296" i="3"/>
  <c r="Y3296" i="3" s="1"/>
  <c r="X3295" i="3"/>
  <c r="Y3295" i="3" s="1"/>
  <c r="X3294" i="3"/>
  <c r="Y3294" i="3" s="1"/>
  <c r="X3293" i="3"/>
  <c r="Y3293" i="3" s="1"/>
  <c r="X3292" i="3"/>
  <c r="Y3292" i="3" s="1"/>
  <c r="X3291" i="3"/>
  <c r="Y3291" i="3" s="1"/>
  <c r="X3290" i="3"/>
  <c r="Y3290" i="3" s="1"/>
  <c r="X3289" i="3"/>
  <c r="Y3289" i="3" s="1"/>
  <c r="X3288" i="3"/>
  <c r="Y3288" i="3" s="1"/>
  <c r="X3287" i="3"/>
  <c r="Y3287" i="3" s="1"/>
  <c r="X3286" i="3"/>
  <c r="Y3286" i="3" s="1"/>
  <c r="X3285" i="3"/>
  <c r="Y3285" i="3" s="1"/>
  <c r="X3284" i="3"/>
  <c r="Y3284" i="3" s="1"/>
  <c r="X3283" i="3"/>
  <c r="Y3283" i="3" s="1"/>
  <c r="X3282" i="3"/>
  <c r="Y3282" i="3" s="1"/>
  <c r="X3281" i="3"/>
  <c r="Y3281" i="3" s="1"/>
  <c r="X3280" i="3"/>
  <c r="Y3280" i="3" s="1"/>
  <c r="X3279" i="3"/>
  <c r="Y3279" i="3" s="1"/>
  <c r="X3278" i="3"/>
  <c r="Y3278" i="3" s="1"/>
  <c r="X3277" i="3"/>
  <c r="Y3277" i="3" s="1"/>
  <c r="X3276" i="3"/>
  <c r="Y3276" i="3" s="1"/>
  <c r="X3275" i="3"/>
  <c r="Y3275" i="3" s="1"/>
  <c r="X3274" i="3"/>
  <c r="Y3274" i="3" s="1"/>
  <c r="X3273" i="3"/>
  <c r="Y3273" i="3" s="1"/>
  <c r="X3272" i="3"/>
  <c r="Y3272" i="3" s="1"/>
  <c r="X3271" i="3"/>
  <c r="Y3271" i="3" s="1"/>
  <c r="X3270" i="3"/>
  <c r="Y3270" i="3" s="1"/>
  <c r="X3269" i="3"/>
  <c r="Y3269" i="3" s="1"/>
  <c r="X3268" i="3"/>
  <c r="Y3268" i="3" s="1"/>
  <c r="X3267" i="3"/>
  <c r="Y3267" i="3" s="1"/>
  <c r="X3266" i="3"/>
  <c r="Y3266" i="3" s="1"/>
  <c r="X3265" i="3"/>
  <c r="Y3265" i="3" s="1"/>
  <c r="X3264" i="3"/>
  <c r="Y3264" i="3" s="1"/>
  <c r="X3263" i="3"/>
  <c r="Y3263" i="3" s="1"/>
  <c r="X3262" i="3"/>
  <c r="Y3262" i="3" s="1"/>
  <c r="X3261" i="3"/>
  <c r="Y3261" i="3" s="1"/>
  <c r="X3260" i="3"/>
  <c r="Y3260" i="3" s="1"/>
  <c r="X3259" i="3"/>
  <c r="Y3259" i="3" s="1"/>
  <c r="X3258" i="3"/>
  <c r="Y3258" i="3" s="1"/>
  <c r="X3257" i="3"/>
  <c r="Y3257" i="3" s="1"/>
  <c r="X3256" i="3"/>
  <c r="Y3256" i="3" s="1"/>
  <c r="X3255" i="3"/>
  <c r="Y3255" i="3" s="1"/>
  <c r="X3254" i="3"/>
  <c r="Y3254" i="3" s="1"/>
  <c r="X3253" i="3"/>
  <c r="Y3253" i="3" s="1"/>
  <c r="X3252" i="3"/>
  <c r="Y3252" i="3" s="1"/>
  <c r="X3251" i="3"/>
  <c r="Y3251" i="3" s="1"/>
  <c r="X3250" i="3"/>
  <c r="Y3250" i="3" s="1"/>
  <c r="X3249" i="3"/>
  <c r="Y3249" i="3" s="1"/>
  <c r="X3248" i="3"/>
  <c r="Y3248" i="3" s="1"/>
  <c r="X3247" i="3"/>
  <c r="Y3247" i="3" s="1"/>
  <c r="X3246" i="3"/>
  <c r="Y3246" i="3" s="1"/>
  <c r="X3245" i="3"/>
  <c r="Y3245" i="3" s="1"/>
  <c r="X3244" i="3"/>
  <c r="Y3244" i="3" s="1"/>
  <c r="X3243" i="3"/>
  <c r="Y3243" i="3" s="1"/>
  <c r="X3242" i="3"/>
  <c r="Y3242" i="3" s="1"/>
  <c r="X3241" i="3"/>
  <c r="Y3241" i="3" s="1"/>
  <c r="X3240" i="3"/>
  <c r="Y3240" i="3" s="1"/>
  <c r="X3239" i="3"/>
  <c r="Y3239" i="3" s="1"/>
  <c r="X3238" i="3"/>
  <c r="Y3238" i="3" s="1"/>
  <c r="X3237" i="3"/>
  <c r="Y3237" i="3" s="1"/>
  <c r="X3236" i="3"/>
  <c r="Y3236" i="3" s="1"/>
  <c r="X3235" i="3"/>
  <c r="Y3235" i="3" s="1"/>
  <c r="X3234" i="3"/>
  <c r="Y3234" i="3" s="1"/>
  <c r="X3233" i="3"/>
  <c r="Y3233" i="3" s="1"/>
  <c r="X3232" i="3"/>
  <c r="Y3232" i="3" s="1"/>
  <c r="X3231" i="3"/>
  <c r="Y3231" i="3" s="1"/>
  <c r="X3230" i="3"/>
  <c r="Y3230" i="3" s="1"/>
  <c r="X3229" i="3"/>
  <c r="Y3229" i="3" s="1"/>
  <c r="X3228" i="3"/>
  <c r="Y3228" i="3" s="1"/>
  <c r="X3227" i="3"/>
  <c r="Y3227" i="3" s="1"/>
  <c r="X3226" i="3"/>
  <c r="Y3226" i="3" s="1"/>
  <c r="X3225" i="3"/>
  <c r="Y3225" i="3" s="1"/>
  <c r="X3224" i="3"/>
  <c r="Y3224" i="3" s="1"/>
  <c r="X3223" i="3"/>
  <c r="Y3223" i="3" s="1"/>
  <c r="X3222" i="3"/>
  <c r="Y3222" i="3" s="1"/>
  <c r="X3221" i="3"/>
  <c r="Y3221" i="3" s="1"/>
  <c r="X3220" i="3"/>
  <c r="Y3220" i="3" s="1"/>
  <c r="X3219" i="3"/>
  <c r="Y3219" i="3" s="1"/>
  <c r="X3218" i="3"/>
  <c r="Y3218" i="3" s="1"/>
  <c r="X3217" i="3"/>
  <c r="Y3217" i="3" s="1"/>
  <c r="X3216" i="3"/>
  <c r="Y3216" i="3" s="1"/>
  <c r="X3215" i="3"/>
  <c r="Y3215" i="3" s="1"/>
  <c r="X3214" i="3"/>
  <c r="Y3214" i="3" s="1"/>
  <c r="X3213" i="3"/>
  <c r="Y3213" i="3" s="1"/>
  <c r="X3212" i="3"/>
  <c r="Y3212" i="3" s="1"/>
  <c r="X3211" i="3"/>
  <c r="Y3211" i="3" s="1"/>
  <c r="X3210" i="3"/>
  <c r="Y3210" i="3" s="1"/>
  <c r="X3209" i="3"/>
  <c r="Y3209" i="3" s="1"/>
  <c r="X3208" i="3"/>
  <c r="Y3208" i="3" s="1"/>
  <c r="X3207" i="3"/>
  <c r="Y3207" i="3" s="1"/>
  <c r="X3206" i="3"/>
  <c r="Y3206" i="3" s="1"/>
  <c r="X3205" i="3"/>
  <c r="Y3205" i="3" s="1"/>
  <c r="X3204" i="3"/>
  <c r="Y3204" i="3" s="1"/>
  <c r="X3203" i="3"/>
  <c r="Y3203" i="3" s="1"/>
  <c r="X3202" i="3"/>
  <c r="Y3202" i="3" s="1"/>
  <c r="X3201" i="3"/>
  <c r="Y3201" i="3" s="1"/>
  <c r="Y3200" i="3"/>
  <c r="X3200" i="3"/>
  <c r="X3199" i="3"/>
  <c r="Y3199" i="3" s="1"/>
  <c r="X3198" i="3"/>
  <c r="Y3198" i="3" s="1"/>
  <c r="X3197" i="3"/>
  <c r="Y3197" i="3" s="1"/>
  <c r="Y3196" i="3"/>
  <c r="X3196" i="3"/>
  <c r="X3195" i="3"/>
  <c r="Y3195" i="3" s="1"/>
  <c r="X3194" i="3"/>
  <c r="Y3194" i="3" s="1"/>
  <c r="X3193" i="3"/>
  <c r="Y3193" i="3" s="1"/>
  <c r="X3192" i="3"/>
  <c r="Y3192" i="3" s="1"/>
  <c r="X3191" i="3"/>
  <c r="Y3191" i="3" s="1"/>
  <c r="X3190" i="3"/>
  <c r="Y3190" i="3" s="1"/>
  <c r="X3189" i="3"/>
  <c r="Y3189" i="3" s="1"/>
  <c r="X3188" i="3"/>
  <c r="Y3188" i="3" s="1"/>
  <c r="X3187" i="3"/>
  <c r="Y3187" i="3" s="1"/>
  <c r="X3186" i="3"/>
  <c r="Y3186" i="3" s="1"/>
  <c r="X3185" i="3"/>
  <c r="Y3185" i="3" s="1"/>
  <c r="X3184" i="3"/>
  <c r="Y3184" i="3" s="1"/>
  <c r="X3183" i="3"/>
  <c r="Y3183" i="3" s="1"/>
  <c r="X3182" i="3"/>
  <c r="Y3182" i="3" s="1"/>
  <c r="X3181" i="3"/>
  <c r="Y3181" i="3" s="1"/>
  <c r="X3180" i="3"/>
  <c r="Y3180" i="3" s="1"/>
  <c r="X3179" i="3"/>
  <c r="Y3179" i="3" s="1"/>
  <c r="X3178" i="3"/>
  <c r="Y3178" i="3" s="1"/>
  <c r="X3177" i="3"/>
  <c r="Y3177" i="3" s="1"/>
  <c r="X3176" i="3"/>
  <c r="Y3176" i="3" s="1"/>
  <c r="X3175" i="3"/>
  <c r="Y3175" i="3" s="1"/>
  <c r="X3174" i="3"/>
  <c r="Y3174" i="3" s="1"/>
  <c r="X3173" i="3"/>
  <c r="Y3173" i="3" s="1"/>
  <c r="X3172" i="3"/>
  <c r="Y3172" i="3" s="1"/>
  <c r="X3171" i="3"/>
  <c r="Y3171" i="3" s="1"/>
  <c r="X3170" i="3"/>
  <c r="Y3170" i="3" s="1"/>
  <c r="X3169" i="3"/>
  <c r="Y3169" i="3" s="1"/>
  <c r="X3168" i="3"/>
  <c r="Y3168" i="3" s="1"/>
  <c r="X3167" i="3"/>
  <c r="Y3167" i="3" s="1"/>
  <c r="X3166" i="3"/>
  <c r="Y3166" i="3" s="1"/>
  <c r="X3165" i="3"/>
  <c r="Y3165" i="3" s="1"/>
  <c r="X3164" i="3"/>
  <c r="Y3164" i="3" s="1"/>
  <c r="X3163" i="3"/>
  <c r="Y3163" i="3" s="1"/>
  <c r="X3162" i="3"/>
  <c r="Y3162" i="3" s="1"/>
  <c r="X3161" i="3"/>
  <c r="Y3161" i="3" s="1"/>
  <c r="X3160" i="3"/>
  <c r="Y3160" i="3" s="1"/>
  <c r="X3159" i="3"/>
  <c r="Y3159" i="3" s="1"/>
  <c r="X3158" i="3"/>
  <c r="Y3158" i="3" s="1"/>
  <c r="X3157" i="3"/>
  <c r="Y3157" i="3" s="1"/>
  <c r="X3156" i="3"/>
  <c r="Y3156" i="3" s="1"/>
  <c r="X3155" i="3"/>
  <c r="Y3155" i="3" s="1"/>
  <c r="X3154" i="3"/>
  <c r="Y3154" i="3" s="1"/>
  <c r="X3153" i="3"/>
  <c r="Y3153" i="3" s="1"/>
  <c r="X3152" i="3"/>
  <c r="Y3152" i="3" s="1"/>
  <c r="X3151" i="3"/>
  <c r="Y3151" i="3" s="1"/>
  <c r="X3150" i="3"/>
  <c r="Y3150" i="3" s="1"/>
  <c r="X3149" i="3"/>
  <c r="Y3149" i="3" s="1"/>
  <c r="X3148" i="3"/>
  <c r="Y3148" i="3" s="1"/>
  <c r="X3147" i="3"/>
  <c r="Y3147" i="3" s="1"/>
  <c r="X3146" i="3"/>
  <c r="Y3146" i="3" s="1"/>
  <c r="X3145" i="3"/>
  <c r="Y3145" i="3" s="1"/>
  <c r="X3144" i="3"/>
  <c r="Y3144" i="3" s="1"/>
  <c r="X3143" i="3"/>
  <c r="Y3143" i="3" s="1"/>
  <c r="X3142" i="3"/>
  <c r="Y3142" i="3" s="1"/>
  <c r="X3141" i="3"/>
  <c r="Y3141" i="3" s="1"/>
  <c r="X3140" i="3"/>
  <c r="Y3140" i="3" s="1"/>
  <c r="X3139" i="3"/>
  <c r="Y3139" i="3" s="1"/>
  <c r="X3138" i="3"/>
  <c r="Y3138" i="3" s="1"/>
  <c r="X3137" i="3"/>
  <c r="Y3137" i="3" s="1"/>
  <c r="X3136" i="3"/>
  <c r="Y3136" i="3" s="1"/>
  <c r="X3135" i="3"/>
  <c r="Y3135" i="3" s="1"/>
  <c r="X3134" i="3"/>
  <c r="Y3134" i="3" s="1"/>
  <c r="X3133" i="3"/>
  <c r="Y3133" i="3" s="1"/>
  <c r="X3132" i="3"/>
  <c r="Y3132" i="3" s="1"/>
  <c r="X3131" i="3"/>
  <c r="Y3131" i="3" s="1"/>
  <c r="X3130" i="3"/>
  <c r="Y3130" i="3" s="1"/>
  <c r="X3129" i="3"/>
  <c r="Y3129" i="3" s="1"/>
  <c r="X3128" i="3"/>
  <c r="Y3128" i="3" s="1"/>
  <c r="X3127" i="3"/>
  <c r="Y3127" i="3" s="1"/>
  <c r="X3126" i="3"/>
  <c r="Y3126" i="3" s="1"/>
  <c r="X3125" i="3"/>
  <c r="Y3125" i="3" s="1"/>
  <c r="X3124" i="3"/>
  <c r="Y3124" i="3" s="1"/>
  <c r="X3123" i="3"/>
  <c r="Y3123" i="3" s="1"/>
  <c r="X3122" i="3"/>
  <c r="Y3122" i="3" s="1"/>
  <c r="X3121" i="3"/>
  <c r="Y3121" i="3" s="1"/>
  <c r="X3120" i="3"/>
  <c r="Y3120" i="3" s="1"/>
  <c r="X3119" i="3"/>
  <c r="Y3119" i="3" s="1"/>
  <c r="X3118" i="3"/>
  <c r="Y3118" i="3" s="1"/>
  <c r="X3117" i="3"/>
  <c r="Y3117" i="3" s="1"/>
  <c r="X3116" i="3"/>
  <c r="Y3116" i="3" s="1"/>
  <c r="X3115" i="3"/>
  <c r="Y3115" i="3" s="1"/>
  <c r="X3114" i="3"/>
  <c r="Y3114" i="3" s="1"/>
  <c r="X3113" i="3"/>
  <c r="Y3113" i="3" s="1"/>
  <c r="X3112" i="3"/>
  <c r="Y3112" i="3" s="1"/>
  <c r="X3111" i="3"/>
  <c r="Y3111" i="3" s="1"/>
  <c r="X3110" i="3"/>
  <c r="Y3110" i="3" s="1"/>
  <c r="X3109" i="3"/>
  <c r="Y3109" i="3" s="1"/>
  <c r="X3108" i="3"/>
  <c r="Y3108" i="3" s="1"/>
  <c r="X3107" i="3"/>
  <c r="Y3107" i="3" s="1"/>
  <c r="X3106" i="3"/>
  <c r="Y3106" i="3" s="1"/>
  <c r="X3105" i="3"/>
  <c r="Y3105" i="3" s="1"/>
  <c r="X3104" i="3"/>
  <c r="Y3104" i="3" s="1"/>
  <c r="X3103" i="3"/>
  <c r="Y3103" i="3" s="1"/>
  <c r="X3102" i="3"/>
  <c r="Y3102" i="3" s="1"/>
  <c r="X3101" i="3"/>
  <c r="Y3101" i="3" s="1"/>
  <c r="X3100" i="3"/>
  <c r="Y3100" i="3" s="1"/>
  <c r="X3099" i="3"/>
  <c r="Y3099" i="3" s="1"/>
  <c r="X3098" i="3"/>
  <c r="Y3098" i="3" s="1"/>
  <c r="X3097" i="3"/>
  <c r="Y3097" i="3" s="1"/>
  <c r="X3096" i="3"/>
  <c r="Y3096" i="3" s="1"/>
  <c r="X3095" i="3"/>
  <c r="Y3095" i="3" s="1"/>
  <c r="X3094" i="3"/>
  <c r="Y3094" i="3" s="1"/>
  <c r="X3093" i="3"/>
  <c r="Y3093" i="3" s="1"/>
  <c r="X3092" i="3"/>
  <c r="Y3092" i="3" s="1"/>
  <c r="X3091" i="3"/>
  <c r="Y3091" i="3" s="1"/>
  <c r="X3090" i="3"/>
  <c r="Y3090" i="3" s="1"/>
  <c r="X3089" i="3"/>
  <c r="Y3089" i="3" s="1"/>
  <c r="X3088" i="3"/>
  <c r="Y3088" i="3" s="1"/>
  <c r="X3087" i="3"/>
  <c r="Y3087" i="3" s="1"/>
  <c r="X3086" i="3"/>
  <c r="Y3086" i="3" s="1"/>
  <c r="X3085" i="3"/>
  <c r="Y3085" i="3" s="1"/>
  <c r="X3084" i="3"/>
  <c r="Y3084" i="3" s="1"/>
  <c r="X3083" i="3"/>
  <c r="Y3083" i="3" s="1"/>
  <c r="X3082" i="3"/>
  <c r="Y3082" i="3" s="1"/>
  <c r="X3081" i="3"/>
  <c r="Y3081" i="3" s="1"/>
  <c r="X3080" i="3"/>
  <c r="Y3080" i="3" s="1"/>
  <c r="X3079" i="3"/>
  <c r="Y3079" i="3" s="1"/>
  <c r="X3078" i="3"/>
  <c r="Y3078" i="3" s="1"/>
  <c r="X3077" i="3"/>
  <c r="Y3077" i="3" s="1"/>
  <c r="X3076" i="3"/>
  <c r="Y3076" i="3" s="1"/>
  <c r="X3075" i="3"/>
  <c r="Y3075" i="3" s="1"/>
  <c r="X3074" i="3"/>
  <c r="Y3074" i="3" s="1"/>
  <c r="X3073" i="3"/>
  <c r="Y3073" i="3" s="1"/>
  <c r="X3072" i="3"/>
  <c r="Y3072" i="3" s="1"/>
  <c r="X3071" i="3"/>
  <c r="Y3071" i="3" s="1"/>
  <c r="X3070" i="3"/>
  <c r="Y3070" i="3" s="1"/>
  <c r="X3069" i="3"/>
  <c r="Y3069" i="3" s="1"/>
  <c r="X3068" i="3"/>
  <c r="Y3068" i="3" s="1"/>
  <c r="X3067" i="3"/>
  <c r="Y3067" i="3" s="1"/>
  <c r="X3066" i="3"/>
  <c r="Y3066" i="3" s="1"/>
  <c r="X3065" i="3"/>
  <c r="Y3065" i="3" s="1"/>
  <c r="X3064" i="3"/>
  <c r="Y3064" i="3" s="1"/>
  <c r="X3063" i="3"/>
  <c r="Y3063" i="3" s="1"/>
  <c r="X3062" i="3"/>
  <c r="Y3062" i="3" s="1"/>
  <c r="X3061" i="3"/>
  <c r="Y3061" i="3" s="1"/>
  <c r="X3060" i="3"/>
  <c r="Y3060" i="3" s="1"/>
  <c r="X3059" i="3"/>
  <c r="Y3059" i="3" s="1"/>
  <c r="X3058" i="3"/>
  <c r="Y3058" i="3" s="1"/>
  <c r="X3057" i="3"/>
  <c r="Y3057" i="3" s="1"/>
  <c r="X3056" i="3"/>
  <c r="Y3056" i="3" s="1"/>
  <c r="X3055" i="3"/>
  <c r="Y3055" i="3" s="1"/>
  <c r="X3054" i="3"/>
  <c r="Y3054" i="3" s="1"/>
  <c r="X3053" i="3"/>
  <c r="Y3053" i="3" s="1"/>
  <c r="X3052" i="3"/>
  <c r="Y3052" i="3" s="1"/>
  <c r="X3051" i="3"/>
  <c r="Y3051" i="3" s="1"/>
  <c r="X3050" i="3"/>
  <c r="Y3050" i="3" s="1"/>
  <c r="X3049" i="3"/>
  <c r="Y3049" i="3" s="1"/>
  <c r="X3048" i="3"/>
  <c r="Y3048" i="3" s="1"/>
  <c r="X3047" i="3"/>
  <c r="Y3047" i="3" s="1"/>
  <c r="X3046" i="3"/>
  <c r="Y3046" i="3" s="1"/>
  <c r="X3045" i="3"/>
  <c r="Y3045" i="3" s="1"/>
  <c r="X3044" i="3"/>
  <c r="Y3044" i="3" s="1"/>
  <c r="X3043" i="3"/>
  <c r="Y3043" i="3" s="1"/>
  <c r="X3042" i="3"/>
  <c r="Y3042" i="3" s="1"/>
  <c r="X3041" i="3"/>
  <c r="Y3041" i="3" s="1"/>
  <c r="X3040" i="3"/>
  <c r="Y3040" i="3" s="1"/>
  <c r="X3039" i="3"/>
  <c r="Y3039" i="3" s="1"/>
  <c r="X3038" i="3"/>
  <c r="Y3038" i="3" s="1"/>
  <c r="X3037" i="3"/>
  <c r="Y3037" i="3" s="1"/>
  <c r="X3036" i="3"/>
  <c r="Y3036" i="3" s="1"/>
  <c r="X3035" i="3"/>
  <c r="Y3035" i="3" s="1"/>
  <c r="X3034" i="3"/>
  <c r="Y3034" i="3" s="1"/>
  <c r="X3033" i="3"/>
  <c r="Y3033" i="3" s="1"/>
  <c r="X3032" i="3"/>
  <c r="Y3032" i="3" s="1"/>
  <c r="X3031" i="3"/>
  <c r="Y3031" i="3" s="1"/>
  <c r="X3030" i="3"/>
  <c r="Y3030" i="3" s="1"/>
  <c r="X3029" i="3"/>
  <c r="Y3029" i="3" s="1"/>
  <c r="X3028" i="3"/>
  <c r="Y3028" i="3" s="1"/>
  <c r="X3027" i="3"/>
  <c r="Y3027" i="3" s="1"/>
  <c r="X3026" i="3"/>
  <c r="Y3026" i="3" s="1"/>
  <c r="X3025" i="3"/>
  <c r="Y3025" i="3" s="1"/>
  <c r="X3024" i="3"/>
  <c r="Y3024" i="3" s="1"/>
  <c r="X3023" i="3"/>
  <c r="Y3023" i="3" s="1"/>
  <c r="X3022" i="3"/>
  <c r="Y3022" i="3" s="1"/>
  <c r="X3021" i="3"/>
  <c r="Y3021" i="3" s="1"/>
  <c r="X3020" i="3"/>
  <c r="Y3020" i="3" s="1"/>
  <c r="X3019" i="3"/>
  <c r="Y3019" i="3" s="1"/>
  <c r="X3018" i="3"/>
  <c r="Y3018" i="3" s="1"/>
  <c r="X3017" i="3"/>
  <c r="Y3017" i="3" s="1"/>
  <c r="X3016" i="3"/>
  <c r="Y3016" i="3" s="1"/>
  <c r="X3015" i="3"/>
  <c r="Y3015" i="3" s="1"/>
  <c r="X3014" i="3"/>
  <c r="Y3014" i="3" s="1"/>
  <c r="X3013" i="3"/>
  <c r="Y3013" i="3" s="1"/>
  <c r="X3012" i="3"/>
  <c r="Y3012" i="3" s="1"/>
  <c r="X3011" i="3"/>
  <c r="Y3011" i="3" s="1"/>
  <c r="X3010" i="3"/>
  <c r="Y3010" i="3" s="1"/>
  <c r="X3009" i="3"/>
  <c r="Y3009" i="3" s="1"/>
  <c r="X3008" i="3"/>
  <c r="Y3008" i="3" s="1"/>
  <c r="X3007" i="3"/>
  <c r="Y3007" i="3" s="1"/>
  <c r="X3006" i="3"/>
  <c r="Y3006" i="3" s="1"/>
  <c r="X3005" i="3"/>
  <c r="Y3005" i="3" s="1"/>
  <c r="X3004" i="3"/>
  <c r="Y3004" i="3" s="1"/>
  <c r="X3003" i="3"/>
  <c r="Y3003" i="3" s="1"/>
  <c r="X3002" i="3"/>
  <c r="Y3002" i="3" s="1"/>
  <c r="X3001" i="3"/>
  <c r="Y3001" i="3" s="1"/>
  <c r="X3000" i="3"/>
  <c r="Y3000" i="3" s="1"/>
  <c r="X2999" i="3"/>
  <c r="Y2999" i="3" s="1"/>
  <c r="X2998" i="3"/>
  <c r="Y2998" i="3" s="1"/>
  <c r="X2997" i="3"/>
  <c r="Y2997" i="3" s="1"/>
  <c r="X2996" i="3"/>
  <c r="Y2996" i="3" s="1"/>
  <c r="X2995" i="3"/>
  <c r="Y2995" i="3" s="1"/>
  <c r="X2994" i="3"/>
  <c r="Y2994" i="3" s="1"/>
  <c r="X2993" i="3"/>
  <c r="Y2993" i="3" s="1"/>
  <c r="X2992" i="3"/>
  <c r="Y2992" i="3" s="1"/>
  <c r="X2991" i="3"/>
  <c r="Y2991" i="3" s="1"/>
  <c r="X2990" i="3"/>
  <c r="Y2990" i="3" s="1"/>
  <c r="X2989" i="3"/>
  <c r="Y2989" i="3" s="1"/>
  <c r="X2988" i="3"/>
  <c r="Y2988" i="3" s="1"/>
  <c r="X2987" i="3"/>
  <c r="Y2987" i="3" s="1"/>
  <c r="X2986" i="3"/>
  <c r="Y2986" i="3" s="1"/>
  <c r="X2985" i="3"/>
  <c r="Y2985" i="3" s="1"/>
  <c r="X2984" i="3"/>
  <c r="Y2984" i="3" s="1"/>
  <c r="X2983" i="3"/>
  <c r="Y2983" i="3" s="1"/>
  <c r="X2982" i="3"/>
  <c r="Y2982" i="3" s="1"/>
  <c r="X2981" i="3"/>
  <c r="Y2981" i="3" s="1"/>
  <c r="X2980" i="3"/>
  <c r="Y2980" i="3" s="1"/>
  <c r="X2979" i="3"/>
  <c r="Y2979" i="3" s="1"/>
  <c r="X2978" i="3"/>
  <c r="Y2978" i="3" s="1"/>
  <c r="X2977" i="3"/>
  <c r="Y2977" i="3" s="1"/>
  <c r="X2976" i="3"/>
  <c r="Y2976" i="3" s="1"/>
  <c r="X2975" i="3"/>
  <c r="Y2975" i="3" s="1"/>
  <c r="X2974" i="3"/>
  <c r="Y2974" i="3" s="1"/>
  <c r="X2973" i="3"/>
  <c r="Y2973" i="3" s="1"/>
  <c r="X2972" i="3"/>
  <c r="Y2972" i="3" s="1"/>
  <c r="X2971" i="3"/>
  <c r="Y2971" i="3" s="1"/>
  <c r="X2970" i="3"/>
  <c r="Y2970" i="3" s="1"/>
  <c r="X2969" i="3"/>
  <c r="Y2969" i="3" s="1"/>
  <c r="X2968" i="3"/>
  <c r="Y2968" i="3" s="1"/>
  <c r="X2967" i="3"/>
  <c r="Y2967" i="3" s="1"/>
  <c r="X2966" i="3"/>
  <c r="Y2966" i="3" s="1"/>
  <c r="X2965" i="3"/>
  <c r="Y2965" i="3" s="1"/>
  <c r="X2964" i="3"/>
  <c r="Y2964" i="3" s="1"/>
  <c r="X2963" i="3"/>
  <c r="Y2963" i="3" s="1"/>
  <c r="X2962" i="3"/>
  <c r="Y2962" i="3" s="1"/>
  <c r="X2961" i="3"/>
  <c r="Y2961" i="3" s="1"/>
  <c r="X2960" i="3"/>
  <c r="Y2960" i="3" s="1"/>
  <c r="X2959" i="3"/>
  <c r="Y2959" i="3" s="1"/>
  <c r="X2958" i="3"/>
  <c r="Y2958" i="3" s="1"/>
  <c r="X2957" i="3"/>
  <c r="Y2957" i="3" s="1"/>
  <c r="X2956" i="3"/>
  <c r="Y2956" i="3" s="1"/>
  <c r="X2955" i="3"/>
  <c r="Y2955" i="3" s="1"/>
  <c r="X2954" i="3"/>
  <c r="Y2954" i="3" s="1"/>
  <c r="X2953" i="3"/>
  <c r="Y2953" i="3" s="1"/>
  <c r="X2952" i="3"/>
  <c r="Y2952" i="3" s="1"/>
  <c r="X2951" i="3"/>
  <c r="Y2951" i="3" s="1"/>
  <c r="X2950" i="3"/>
  <c r="Y2950" i="3" s="1"/>
  <c r="X2949" i="3"/>
  <c r="Y2949" i="3" s="1"/>
  <c r="X2948" i="3"/>
  <c r="Y2948" i="3" s="1"/>
  <c r="X2947" i="3"/>
  <c r="Y2947" i="3" s="1"/>
  <c r="X2946" i="3"/>
  <c r="Y2946" i="3" s="1"/>
  <c r="X2945" i="3"/>
  <c r="Y2945" i="3" s="1"/>
  <c r="X2944" i="3"/>
  <c r="Y2944" i="3" s="1"/>
  <c r="X2943" i="3"/>
  <c r="Y2943" i="3" s="1"/>
  <c r="X2942" i="3"/>
  <c r="Y2942" i="3" s="1"/>
  <c r="X2941" i="3"/>
  <c r="Y2941" i="3" s="1"/>
  <c r="X2940" i="3"/>
  <c r="Y2940" i="3" s="1"/>
  <c r="X2939" i="3"/>
  <c r="Y2939" i="3" s="1"/>
  <c r="X2938" i="3"/>
  <c r="Y2938" i="3" s="1"/>
  <c r="X2937" i="3"/>
  <c r="Y2937" i="3" s="1"/>
  <c r="X2936" i="3"/>
  <c r="Y2936" i="3" s="1"/>
  <c r="X2935" i="3"/>
  <c r="Y2935" i="3" s="1"/>
  <c r="X2934" i="3"/>
  <c r="Y2934" i="3" s="1"/>
  <c r="X2933" i="3"/>
  <c r="Y2933" i="3" s="1"/>
  <c r="X2932" i="3"/>
  <c r="Y2932" i="3" s="1"/>
  <c r="X2931" i="3"/>
  <c r="Y2931" i="3" s="1"/>
  <c r="X2930" i="3"/>
  <c r="Y2930" i="3" s="1"/>
  <c r="X2929" i="3"/>
  <c r="Y2929" i="3" s="1"/>
  <c r="X2928" i="3"/>
  <c r="Y2928" i="3" s="1"/>
  <c r="X2927" i="3"/>
  <c r="Y2927" i="3" s="1"/>
  <c r="X2926" i="3"/>
  <c r="Y2926" i="3" s="1"/>
  <c r="X2925" i="3"/>
  <c r="Y2925" i="3" s="1"/>
  <c r="X2924" i="3"/>
  <c r="Y2924" i="3" s="1"/>
  <c r="X2923" i="3"/>
  <c r="Y2923" i="3" s="1"/>
  <c r="X2922" i="3"/>
  <c r="Y2922" i="3" s="1"/>
  <c r="X2921" i="3"/>
  <c r="Y2921" i="3" s="1"/>
  <c r="X2920" i="3"/>
  <c r="Y2920" i="3" s="1"/>
  <c r="X2919" i="3"/>
  <c r="Y2919" i="3" s="1"/>
  <c r="X2918" i="3"/>
  <c r="Y2918" i="3" s="1"/>
  <c r="X2917" i="3"/>
  <c r="Y2917" i="3" s="1"/>
  <c r="X2916" i="3"/>
  <c r="Y2916" i="3" s="1"/>
  <c r="X2915" i="3"/>
  <c r="Y2915" i="3" s="1"/>
  <c r="X2914" i="3"/>
  <c r="Y2914" i="3" s="1"/>
  <c r="X2913" i="3"/>
  <c r="Y2913" i="3" s="1"/>
  <c r="X2912" i="3"/>
  <c r="Y2912" i="3" s="1"/>
  <c r="X2911" i="3"/>
  <c r="Y2911" i="3" s="1"/>
  <c r="X2910" i="3"/>
  <c r="Y2910" i="3" s="1"/>
  <c r="X2909" i="3"/>
  <c r="Y2909" i="3" s="1"/>
  <c r="X2908" i="3"/>
  <c r="Y2908" i="3" s="1"/>
  <c r="X2907" i="3"/>
  <c r="Y2907" i="3" s="1"/>
  <c r="X2906" i="3"/>
  <c r="Y2906" i="3" s="1"/>
  <c r="X2905" i="3"/>
  <c r="Y2905" i="3" s="1"/>
  <c r="X2904" i="3"/>
  <c r="Y2904" i="3" s="1"/>
  <c r="X2903" i="3"/>
  <c r="Y2903" i="3" s="1"/>
  <c r="X2902" i="3"/>
  <c r="Y2902" i="3" s="1"/>
  <c r="X2901" i="3"/>
  <c r="Y2901" i="3" s="1"/>
  <c r="X2900" i="3"/>
  <c r="Y2900" i="3" s="1"/>
  <c r="X2899" i="3"/>
  <c r="Y2899" i="3" s="1"/>
  <c r="X2898" i="3"/>
  <c r="Y2898" i="3" s="1"/>
  <c r="X2897" i="3"/>
  <c r="Y2897" i="3" s="1"/>
  <c r="X2896" i="3"/>
  <c r="Y2896" i="3" s="1"/>
  <c r="X2895" i="3"/>
  <c r="Y2895" i="3" s="1"/>
  <c r="X2894" i="3"/>
  <c r="Y2894" i="3" s="1"/>
  <c r="X2893" i="3"/>
  <c r="Y2893" i="3" s="1"/>
  <c r="X2892" i="3"/>
  <c r="Y2892" i="3" s="1"/>
  <c r="X2891" i="3"/>
  <c r="Y2891" i="3" s="1"/>
  <c r="X2890" i="3"/>
  <c r="Y2890" i="3" s="1"/>
  <c r="X2889" i="3"/>
  <c r="Y2889" i="3" s="1"/>
  <c r="X2888" i="3"/>
  <c r="Y2888" i="3" s="1"/>
  <c r="X2887" i="3"/>
  <c r="Y2887" i="3" s="1"/>
  <c r="X2886" i="3"/>
  <c r="Y2886" i="3" s="1"/>
  <c r="X2885" i="3"/>
  <c r="Y2885" i="3" s="1"/>
  <c r="X2884" i="3"/>
  <c r="Y2884" i="3" s="1"/>
  <c r="X2883" i="3"/>
  <c r="Y2883" i="3" s="1"/>
  <c r="X2882" i="3"/>
  <c r="Y2882" i="3" s="1"/>
  <c r="X2881" i="3"/>
  <c r="Y2881" i="3" s="1"/>
  <c r="Y2880" i="3"/>
  <c r="X2880" i="3"/>
  <c r="X2879" i="3"/>
  <c r="Y2879" i="3" s="1"/>
  <c r="X2878" i="3"/>
  <c r="Y2878" i="3" s="1"/>
  <c r="X2877" i="3"/>
  <c r="Y2877" i="3" s="1"/>
  <c r="X2876" i="3"/>
  <c r="Y2876" i="3" s="1"/>
  <c r="X2875" i="3"/>
  <c r="Y2875" i="3" s="1"/>
  <c r="X2874" i="3"/>
  <c r="Y2874" i="3" s="1"/>
  <c r="X2873" i="3"/>
  <c r="Y2873" i="3" s="1"/>
  <c r="X2872" i="3"/>
  <c r="Y2872" i="3" s="1"/>
  <c r="X2871" i="3"/>
  <c r="Y2871" i="3" s="1"/>
  <c r="X2870" i="3"/>
  <c r="Y2870" i="3" s="1"/>
  <c r="X2869" i="3"/>
  <c r="Y2869" i="3" s="1"/>
  <c r="X2868" i="3"/>
  <c r="Y2868" i="3" s="1"/>
  <c r="X2867" i="3"/>
  <c r="Y2867" i="3" s="1"/>
  <c r="X2866" i="3"/>
  <c r="Y2866" i="3" s="1"/>
  <c r="X2865" i="3"/>
  <c r="Y2865" i="3" s="1"/>
  <c r="X2864" i="3"/>
  <c r="Y2864" i="3" s="1"/>
  <c r="X2863" i="3"/>
  <c r="Y2863" i="3" s="1"/>
  <c r="X2862" i="3"/>
  <c r="Y2862" i="3" s="1"/>
  <c r="X2861" i="3"/>
  <c r="Y2861" i="3" s="1"/>
  <c r="X2860" i="3"/>
  <c r="Y2860" i="3" s="1"/>
  <c r="X2859" i="3"/>
  <c r="Y2859" i="3" s="1"/>
  <c r="X2858" i="3"/>
  <c r="Y2858" i="3" s="1"/>
  <c r="X2857" i="3"/>
  <c r="Y2857" i="3" s="1"/>
  <c r="X2856" i="3"/>
  <c r="Y2856" i="3" s="1"/>
  <c r="X2855" i="3"/>
  <c r="Y2855" i="3" s="1"/>
  <c r="X2854" i="3"/>
  <c r="Y2854" i="3" s="1"/>
  <c r="X2853" i="3"/>
  <c r="Y2853" i="3" s="1"/>
  <c r="X2852" i="3"/>
  <c r="Y2852" i="3" s="1"/>
  <c r="X2851" i="3"/>
  <c r="Y2851" i="3" s="1"/>
  <c r="X2850" i="3"/>
  <c r="Y2850" i="3" s="1"/>
  <c r="X2849" i="3"/>
  <c r="Y2849" i="3" s="1"/>
  <c r="X2848" i="3"/>
  <c r="Y2848" i="3" s="1"/>
  <c r="X2847" i="3"/>
  <c r="Y2847" i="3" s="1"/>
  <c r="X2846" i="3"/>
  <c r="Y2846" i="3" s="1"/>
  <c r="X2845" i="3"/>
  <c r="Y2845" i="3" s="1"/>
  <c r="X2844" i="3"/>
  <c r="Y2844" i="3" s="1"/>
  <c r="X2843" i="3"/>
  <c r="Y2843" i="3" s="1"/>
  <c r="X2842" i="3"/>
  <c r="Y2842" i="3" s="1"/>
  <c r="X2841" i="3"/>
  <c r="Y2841" i="3" s="1"/>
  <c r="X2840" i="3"/>
  <c r="Y2840" i="3" s="1"/>
  <c r="X2839" i="3"/>
  <c r="Y2839" i="3" s="1"/>
  <c r="X2838" i="3"/>
  <c r="Y2838" i="3" s="1"/>
  <c r="X2837" i="3"/>
  <c r="Y2837" i="3" s="1"/>
  <c r="X2836" i="3"/>
  <c r="Y2836" i="3" s="1"/>
  <c r="X2835" i="3"/>
  <c r="Y2835" i="3" s="1"/>
  <c r="X2834" i="3"/>
  <c r="Y2834" i="3" s="1"/>
  <c r="X2833" i="3"/>
  <c r="Y2833" i="3" s="1"/>
  <c r="X2832" i="3"/>
  <c r="Y2832" i="3" s="1"/>
  <c r="X2831" i="3"/>
  <c r="Y2831" i="3" s="1"/>
  <c r="X2830" i="3"/>
  <c r="Y2830" i="3" s="1"/>
  <c r="X2829" i="3"/>
  <c r="Y2829" i="3" s="1"/>
  <c r="X2828" i="3"/>
  <c r="Y2828" i="3" s="1"/>
  <c r="X2827" i="3"/>
  <c r="Y2827" i="3" s="1"/>
  <c r="X2826" i="3"/>
  <c r="Y2826" i="3" s="1"/>
  <c r="X2825" i="3"/>
  <c r="Y2825" i="3" s="1"/>
  <c r="X2824" i="3"/>
  <c r="Y2824" i="3" s="1"/>
  <c r="X2823" i="3"/>
  <c r="Y2823" i="3" s="1"/>
  <c r="X2822" i="3"/>
  <c r="Y2822" i="3" s="1"/>
  <c r="X2821" i="3"/>
  <c r="Y2821" i="3" s="1"/>
  <c r="X2820" i="3"/>
  <c r="Y2820" i="3" s="1"/>
  <c r="X2819" i="3"/>
  <c r="Y2819" i="3" s="1"/>
  <c r="X2818" i="3"/>
  <c r="Y2818" i="3" s="1"/>
  <c r="X2817" i="3"/>
  <c r="Y2817" i="3" s="1"/>
  <c r="X2816" i="3"/>
  <c r="Y2816" i="3" s="1"/>
  <c r="X2815" i="3"/>
  <c r="Y2815" i="3" s="1"/>
  <c r="X2814" i="3"/>
  <c r="Y2814" i="3" s="1"/>
  <c r="X2813" i="3"/>
  <c r="Y2813" i="3" s="1"/>
  <c r="X2812" i="3"/>
  <c r="Y2812" i="3" s="1"/>
  <c r="X2811" i="3"/>
  <c r="Y2811" i="3" s="1"/>
  <c r="X2810" i="3"/>
  <c r="Y2810" i="3" s="1"/>
  <c r="X2809" i="3"/>
  <c r="Y2809" i="3" s="1"/>
  <c r="X2808" i="3"/>
  <c r="Y2808" i="3" s="1"/>
  <c r="X2807" i="3"/>
  <c r="Y2807" i="3" s="1"/>
  <c r="X2806" i="3"/>
  <c r="Y2806" i="3" s="1"/>
  <c r="X2805" i="3"/>
  <c r="Y2805" i="3" s="1"/>
  <c r="X2804" i="3"/>
  <c r="Y2804" i="3" s="1"/>
  <c r="X2803" i="3"/>
  <c r="Y2803" i="3" s="1"/>
  <c r="X2802" i="3"/>
  <c r="Y2802" i="3" s="1"/>
  <c r="X2801" i="3"/>
  <c r="Y2801" i="3" s="1"/>
  <c r="X2800" i="3"/>
  <c r="Y2800" i="3" s="1"/>
  <c r="X2799" i="3"/>
  <c r="Y2799" i="3" s="1"/>
  <c r="X2798" i="3"/>
  <c r="Y2798" i="3" s="1"/>
  <c r="X2797" i="3"/>
  <c r="Y2797" i="3" s="1"/>
  <c r="X2796" i="3"/>
  <c r="Y2796" i="3" s="1"/>
  <c r="Y2795" i="3"/>
  <c r="X2795" i="3"/>
  <c r="X2794" i="3"/>
  <c r="Y2794" i="3" s="1"/>
  <c r="X2793" i="3"/>
  <c r="Y2793" i="3" s="1"/>
  <c r="X2792" i="3"/>
  <c r="Y2792" i="3" s="1"/>
  <c r="X2791" i="3"/>
  <c r="Y2791" i="3" s="1"/>
  <c r="X2790" i="3"/>
  <c r="Y2790" i="3" s="1"/>
  <c r="X2789" i="3"/>
  <c r="Y2789" i="3" s="1"/>
  <c r="X2788" i="3"/>
  <c r="Y2788" i="3" s="1"/>
  <c r="X2787" i="3"/>
  <c r="Y2787" i="3" s="1"/>
  <c r="X2786" i="3"/>
  <c r="Y2786" i="3" s="1"/>
  <c r="X2785" i="3"/>
  <c r="Y2785" i="3" s="1"/>
  <c r="X2784" i="3"/>
  <c r="Y2784" i="3" s="1"/>
  <c r="X2783" i="3"/>
  <c r="Y2783" i="3" s="1"/>
  <c r="X2782" i="3"/>
  <c r="Y2782" i="3" s="1"/>
  <c r="X2781" i="3"/>
  <c r="Y2781" i="3" s="1"/>
  <c r="X2780" i="3"/>
  <c r="Y2780" i="3" s="1"/>
  <c r="X2779" i="3"/>
  <c r="Y2779" i="3" s="1"/>
  <c r="X2778" i="3"/>
  <c r="Y2778" i="3" s="1"/>
  <c r="X2777" i="3"/>
  <c r="Y2777" i="3" s="1"/>
  <c r="X2776" i="3"/>
  <c r="Y2776" i="3" s="1"/>
  <c r="X2775" i="3"/>
  <c r="Y2775" i="3" s="1"/>
  <c r="Y2774" i="3"/>
  <c r="X2774" i="3"/>
  <c r="X2773" i="3"/>
  <c r="Y2773" i="3" s="1"/>
  <c r="X2772" i="3"/>
  <c r="Y2772" i="3" s="1"/>
  <c r="X2771" i="3"/>
  <c r="Y2771" i="3" s="1"/>
  <c r="X2770" i="3"/>
  <c r="Y2770" i="3" s="1"/>
  <c r="X2769" i="3"/>
  <c r="Y2769" i="3" s="1"/>
  <c r="X2768" i="3"/>
  <c r="Y2768" i="3" s="1"/>
  <c r="X2767" i="3"/>
  <c r="Y2767" i="3" s="1"/>
  <c r="X2766" i="3"/>
  <c r="Y2766" i="3" s="1"/>
  <c r="X2765" i="3"/>
  <c r="Y2765" i="3" s="1"/>
  <c r="X2764" i="3"/>
  <c r="Y2764" i="3" s="1"/>
  <c r="X2763" i="3"/>
  <c r="Y2763" i="3" s="1"/>
  <c r="X2762" i="3"/>
  <c r="Y2762" i="3" s="1"/>
  <c r="X2761" i="3"/>
  <c r="Y2761" i="3" s="1"/>
  <c r="X2760" i="3"/>
  <c r="Y2760" i="3" s="1"/>
  <c r="X2759" i="3"/>
  <c r="Y2759" i="3" s="1"/>
  <c r="X2758" i="3"/>
  <c r="Y2758" i="3" s="1"/>
  <c r="X2757" i="3"/>
  <c r="Y2757" i="3" s="1"/>
  <c r="X2756" i="3"/>
  <c r="Y2756" i="3" s="1"/>
  <c r="X2755" i="3"/>
  <c r="Y2755" i="3" s="1"/>
  <c r="X2754" i="3"/>
  <c r="Y2754" i="3" s="1"/>
  <c r="X2753" i="3"/>
  <c r="Y2753" i="3" s="1"/>
  <c r="X2752" i="3"/>
  <c r="Y2752" i="3" s="1"/>
  <c r="X2751" i="3"/>
  <c r="Y2751" i="3" s="1"/>
  <c r="X2750" i="3"/>
  <c r="Y2750" i="3" s="1"/>
  <c r="X2749" i="3"/>
  <c r="Y2749" i="3" s="1"/>
  <c r="X2748" i="3"/>
  <c r="Y2748" i="3" s="1"/>
  <c r="X2747" i="3"/>
  <c r="Y2747" i="3" s="1"/>
  <c r="X2746" i="3"/>
  <c r="Y2746" i="3" s="1"/>
  <c r="X2745" i="3"/>
  <c r="Y2745" i="3" s="1"/>
  <c r="X2744" i="3"/>
  <c r="Y2744" i="3" s="1"/>
  <c r="X2743" i="3"/>
  <c r="Y2743" i="3" s="1"/>
  <c r="X2742" i="3"/>
  <c r="Y2742" i="3" s="1"/>
  <c r="X2741" i="3"/>
  <c r="Y2741" i="3" s="1"/>
  <c r="X2740" i="3"/>
  <c r="Y2740" i="3" s="1"/>
  <c r="X2739" i="3"/>
  <c r="Y2739" i="3" s="1"/>
  <c r="X2738" i="3"/>
  <c r="Y2738" i="3" s="1"/>
  <c r="X2737" i="3"/>
  <c r="Y2737" i="3" s="1"/>
  <c r="X2736" i="3"/>
  <c r="Y2736" i="3" s="1"/>
  <c r="X2735" i="3"/>
  <c r="Y2735" i="3" s="1"/>
  <c r="X2734" i="3"/>
  <c r="Y2734" i="3" s="1"/>
  <c r="X2733" i="3"/>
  <c r="Y2733" i="3" s="1"/>
  <c r="X2732" i="3"/>
  <c r="Y2732" i="3" s="1"/>
  <c r="X2731" i="3"/>
  <c r="Y2731" i="3" s="1"/>
  <c r="X2730" i="3"/>
  <c r="Y2730" i="3" s="1"/>
  <c r="X2729" i="3"/>
  <c r="Y2729" i="3" s="1"/>
  <c r="X2728" i="3"/>
  <c r="Y2728" i="3" s="1"/>
  <c r="X2727" i="3"/>
  <c r="Y2727" i="3" s="1"/>
  <c r="X2726" i="3"/>
  <c r="Y2726" i="3" s="1"/>
  <c r="X2725" i="3"/>
  <c r="Y2725" i="3" s="1"/>
  <c r="X2724" i="3"/>
  <c r="Y2724" i="3" s="1"/>
  <c r="X2723" i="3"/>
  <c r="Y2723" i="3" s="1"/>
  <c r="X2722" i="3"/>
  <c r="Y2722" i="3" s="1"/>
  <c r="X2721" i="3"/>
  <c r="Y2721" i="3" s="1"/>
  <c r="X2720" i="3"/>
  <c r="Y2720" i="3" s="1"/>
  <c r="X2719" i="3"/>
  <c r="Y2719" i="3" s="1"/>
  <c r="X2718" i="3"/>
  <c r="Y2718" i="3" s="1"/>
  <c r="X2717" i="3"/>
  <c r="Y2717" i="3" s="1"/>
  <c r="X2716" i="3"/>
  <c r="Y2716" i="3" s="1"/>
  <c r="X2715" i="3"/>
  <c r="Y2715" i="3" s="1"/>
  <c r="X2714" i="3"/>
  <c r="Y2714" i="3" s="1"/>
  <c r="X2713" i="3"/>
  <c r="Y2713" i="3" s="1"/>
  <c r="X2712" i="3"/>
  <c r="Y2712" i="3" s="1"/>
  <c r="X2711" i="3"/>
  <c r="Y2711" i="3" s="1"/>
  <c r="X2710" i="3"/>
  <c r="Y2710" i="3" s="1"/>
  <c r="X2709" i="3"/>
  <c r="Y2709" i="3" s="1"/>
  <c r="X2708" i="3"/>
  <c r="Y2708" i="3" s="1"/>
  <c r="X2707" i="3"/>
  <c r="Y2707" i="3" s="1"/>
  <c r="X2706" i="3"/>
  <c r="Y2706" i="3" s="1"/>
  <c r="X2705" i="3"/>
  <c r="Y2705" i="3" s="1"/>
  <c r="X2704" i="3"/>
  <c r="Y2704" i="3" s="1"/>
  <c r="X2703" i="3"/>
  <c r="Y2703" i="3" s="1"/>
  <c r="X2702" i="3"/>
  <c r="Y2702" i="3" s="1"/>
  <c r="X2701" i="3"/>
  <c r="Y2701" i="3" s="1"/>
  <c r="X2700" i="3"/>
  <c r="Y2700" i="3" s="1"/>
  <c r="X2699" i="3"/>
  <c r="Y2699" i="3" s="1"/>
  <c r="X2698" i="3"/>
  <c r="Y2698" i="3" s="1"/>
  <c r="X2697" i="3"/>
  <c r="Y2697" i="3" s="1"/>
  <c r="X2696" i="3"/>
  <c r="Y2696" i="3" s="1"/>
  <c r="X2695" i="3"/>
  <c r="Y2695" i="3" s="1"/>
  <c r="X2694" i="3"/>
  <c r="Y2694" i="3" s="1"/>
  <c r="X2693" i="3"/>
  <c r="Y2693" i="3" s="1"/>
  <c r="X2692" i="3"/>
  <c r="Y2692" i="3" s="1"/>
  <c r="X2691" i="3"/>
  <c r="Y2691" i="3" s="1"/>
  <c r="X2690" i="3"/>
  <c r="Y2690" i="3" s="1"/>
  <c r="X2689" i="3"/>
  <c r="Y2689" i="3" s="1"/>
  <c r="X2688" i="3"/>
  <c r="Y2688" i="3" s="1"/>
  <c r="X2687" i="3"/>
  <c r="Y2687" i="3" s="1"/>
  <c r="X2686" i="3"/>
  <c r="Y2686" i="3" s="1"/>
  <c r="X2685" i="3"/>
  <c r="Y2685" i="3" s="1"/>
  <c r="X2684" i="3"/>
  <c r="Y2684" i="3" s="1"/>
  <c r="X2683" i="3"/>
  <c r="Y2683" i="3" s="1"/>
  <c r="X2682" i="3"/>
  <c r="Y2682" i="3" s="1"/>
  <c r="X2681" i="3"/>
  <c r="Y2681" i="3" s="1"/>
  <c r="X2680" i="3"/>
  <c r="Y2680" i="3" s="1"/>
  <c r="X2679" i="3"/>
  <c r="Y2679" i="3" s="1"/>
  <c r="X2678" i="3"/>
  <c r="Y2678" i="3" s="1"/>
  <c r="X2677" i="3"/>
  <c r="Y2677" i="3" s="1"/>
  <c r="X2676" i="3"/>
  <c r="Y2676" i="3" s="1"/>
  <c r="X2675" i="3"/>
  <c r="Y2675" i="3" s="1"/>
  <c r="X2674" i="3"/>
  <c r="Y2674" i="3" s="1"/>
  <c r="X2673" i="3"/>
  <c r="Y2673" i="3" s="1"/>
  <c r="X2672" i="3"/>
  <c r="Y2672" i="3" s="1"/>
  <c r="X2671" i="3"/>
  <c r="Y2671" i="3" s="1"/>
  <c r="X2670" i="3"/>
  <c r="Y2670" i="3" s="1"/>
  <c r="X2669" i="3"/>
  <c r="Y2669" i="3" s="1"/>
  <c r="X2668" i="3"/>
  <c r="Y2668" i="3" s="1"/>
  <c r="X2667" i="3"/>
  <c r="Y2667" i="3" s="1"/>
  <c r="X2666" i="3"/>
  <c r="Y2666" i="3" s="1"/>
  <c r="X2665" i="3"/>
  <c r="Y2665" i="3" s="1"/>
  <c r="X2664" i="3"/>
  <c r="Y2664" i="3" s="1"/>
  <c r="X2663" i="3"/>
  <c r="Y2663" i="3" s="1"/>
  <c r="X2662" i="3"/>
  <c r="Y2662" i="3" s="1"/>
  <c r="X2661" i="3"/>
  <c r="Y2661" i="3" s="1"/>
  <c r="X2660" i="3"/>
  <c r="Y2660" i="3" s="1"/>
  <c r="X2659" i="3"/>
  <c r="Y2659" i="3" s="1"/>
  <c r="X2658" i="3"/>
  <c r="Y2658" i="3" s="1"/>
  <c r="X2657" i="3"/>
  <c r="Y2657" i="3" s="1"/>
  <c r="X2656" i="3"/>
  <c r="Y2656" i="3" s="1"/>
  <c r="X2655" i="3"/>
  <c r="Y2655" i="3" s="1"/>
  <c r="X2654" i="3"/>
  <c r="Y2654" i="3" s="1"/>
  <c r="X2653" i="3"/>
  <c r="Y2653" i="3" s="1"/>
  <c r="X2652" i="3"/>
  <c r="Y2652" i="3" s="1"/>
  <c r="X2651" i="3"/>
  <c r="Y2651" i="3" s="1"/>
  <c r="X2650" i="3"/>
  <c r="Y2650" i="3" s="1"/>
  <c r="X2649" i="3"/>
  <c r="Y2649" i="3" s="1"/>
  <c r="X2648" i="3"/>
  <c r="Y2648" i="3" s="1"/>
  <c r="Y2647" i="3"/>
  <c r="X2647" i="3"/>
  <c r="X2646" i="3"/>
  <c r="Y2646" i="3" s="1"/>
  <c r="X2645" i="3"/>
  <c r="Y2645" i="3" s="1"/>
  <c r="X2644" i="3"/>
  <c r="Y2644" i="3" s="1"/>
  <c r="X2643" i="3"/>
  <c r="Y2643" i="3" s="1"/>
  <c r="X2642" i="3"/>
  <c r="Y2642" i="3" s="1"/>
  <c r="X2641" i="3"/>
  <c r="Y2641" i="3" s="1"/>
  <c r="X2640" i="3"/>
  <c r="Y2640" i="3" s="1"/>
  <c r="X2639" i="3"/>
  <c r="Y2639" i="3" s="1"/>
  <c r="X2638" i="3"/>
  <c r="Y2638" i="3" s="1"/>
  <c r="X2637" i="3"/>
  <c r="Y2637" i="3" s="1"/>
  <c r="X2636" i="3"/>
  <c r="Y2636" i="3" s="1"/>
  <c r="X2635" i="3"/>
  <c r="Y2635" i="3" s="1"/>
  <c r="X2634" i="3"/>
  <c r="Y2634" i="3" s="1"/>
  <c r="X2633" i="3"/>
  <c r="Y2633" i="3" s="1"/>
  <c r="X2632" i="3"/>
  <c r="Y2632" i="3" s="1"/>
  <c r="X2631" i="3"/>
  <c r="Y2631" i="3" s="1"/>
  <c r="X2630" i="3"/>
  <c r="Y2630" i="3" s="1"/>
  <c r="X2629" i="3"/>
  <c r="Y2629" i="3" s="1"/>
  <c r="X2628" i="3"/>
  <c r="Y2628" i="3" s="1"/>
  <c r="X2627" i="3"/>
  <c r="Y2627" i="3" s="1"/>
  <c r="X2626" i="3"/>
  <c r="Y2626" i="3" s="1"/>
  <c r="X2625" i="3"/>
  <c r="Y2625" i="3" s="1"/>
  <c r="X2624" i="3"/>
  <c r="Y2624" i="3" s="1"/>
  <c r="X2623" i="3"/>
  <c r="Y2623" i="3" s="1"/>
  <c r="X2622" i="3"/>
  <c r="Y2622" i="3" s="1"/>
  <c r="X2621" i="3"/>
  <c r="Y2621" i="3" s="1"/>
  <c r="X2620" i="3"/>
  <c r="Y2620" i="3" s="1"/>
  <c r="X2619" i="3"/>
  <c r="Y2619" i="3" s="1"/>
  <c r="Y2618" i="3"/>
  <c r="X2618" i="3"/>
  <c r="X2617" i="3"/>
  <c r="Y2617" i="3" s="1"/>
  <c r="X2616" i="3"/>
  <c r="Y2616" i="3" s="1"/>
  <c r="X2615" i="3"/>
  <c r="Y2615" i="3" s="1"/>
  <c r="X2614" i="3"/>
  <c r="Y2614" i="3" s="1"/>
  <c r="X2613" i="3"/>
  <c r="Y2613" i="3" s="1"/>
  <c r="X2612" i="3"/>
  <c r="Y2612" i="3" s="1"/>
  <c r="X2611" i="3"/>
  <c r="Y2611" i="3" s="1"/>
  <c r="X2610" i="3"/>
  <c r="Y2610" i="3" s="1"/>
  <c r="X2609" i="3"/>
  <c r="Y2609" i="3" s="1"/>
  <c r="X2608" i="3"/>
  <c r="Y2608" i="3" s="1"/>
  <c r="X2607" i="3"/>
  <c r="Y2607" i="3" s="1"/>
  <c r="X2606" i="3"/>
  <c r="Y2606" i="3" s="1"/>
  <c r="X2605" i="3"/>
  <c r="Y2605" i="3" s="1"/>
  <c r="X2604" i="3"/>
  <c r="Y2604" i="3" s="1"/>
  <c r="X2603" i="3"/>
  <c r="Y2603" i="3" s="1"/>
  <c r="X2602" i="3"/>
  <c r="Y2602" i="3" s="1"/>
  <c r="X2601" i="3"/>
  <c r="Y2601" i="3" s="1"/>
  <c r="X2600" i="3"/>
  <c r="Y2600" i="3" s="1"/>
  <c r="X2599" i="3"/>
  <c r="Y2599" i="3" s="1"/>
  <c r="X2598" i="3"/>
  <c r="Y2598" i="3" s="1"/>
  <c r="X2597" i="3"/>
  <c r="Y2597" i="3" s="1"/>
  <c r="X2596" i="3"/>
  <c r="Y2596" i="3" s="1"/>
  <c r="X2595" i="3"/>
  <c r="Y2595" i="3" s="1"/>
  <c r="X2594" i="3"/>
  <c r="Y2594" i="3" s="1"/>
  <c r="X2593" i="3"/>
  <c r="Y2593" i="3" s="1"/>
  <c r="X2592" i="3"/>
  <c r="Y2592" i="3" s="1"/>
  <c r="X2591" i="3"/>
  <c r="Y2591" i="3" s="1"/>
  <c r="X2590" i="3"/>
  <c r="Y2590" i="3" s="1"/>
  <c r="X2589" i="3"/>
  <c r="Y2589" i="3" s="1"/>
  <c r="X2588" i="3"/>
  <c r="Y2588" i="3" s="1"/>
  <c r="X2587" i="3"/>
  <c r="Y2587" i="3" s="1"/>
  <c r="X2586" i="3"/>
  <c r="Y2586" i="3" s="1"/>
  <c r="X2585" i="3"/>
  <c r="Y2585" i="3" s="1"/>
  <c r="X2584" i="3"/>
  <c r="Y2584" i="3" s="1"/>
  <c r="X2583" i="3"/>
  <c r="Y2583" i="3" s="1"/>
  <c r="X2582" i="3"/>
  <c r="Y2582" i="3" s="1"/>
  <c r="X2581" i="3"/>
  <c r="Y2581" i="3" s="1"/>
  <c r="X2580" i="3"/>
  <c r="Y2580" i="3" s="1"/>
  <c r="X2579" i="3"/>
  <c r="Y2579" i="3" s="1"/>
  <c r="X2578" i="3"/>
  <c r="Y2578" i="3" s="1"/>
  <c r="X2577" i="3"/>
  <c r="Y2577" i="3" s="1"/>
  <c r="X2576" i="3"/>
  <c r="Y2576" i="3" s="1"/>
  <c r="X2575" i="3"/>
  <c r="Y2575" i="3" s="1"/>
  <c r="X2574" i="3"/>
  <c r="Y2574" i="3" s="1"/>
  <c r="X2573" i="3"/>
  <c r="Y2573" i="3" s="1"/>
  <c r="X2572" i="3"/>
  <c r="Y2572" i="3" s="1"/>
  <c r="X2571" i="3"/>
  <c r="Y2571" i="3" s="1"/>
  <c r="X2570" i="3"/>
  <c r="Y2570" i="3" s="1"/>
  <c r="X2569" i="3"/>
  <c r="Y2569" i="3" s="1"/>
  <c r="X2568" i="3"/>
  <c r="Y2568" i="3" s="1"/>
  <c r="X2567" i="3"/>
  <c r="Y2567" i="3" s="1"/>
  <c r="X2566" i="3"/>
  <c r="Y2566" i="3" s="1"/>
  <c r="X2565" i="3"/>
  <c r="Y2565" i="3" s="1"/>
  <c r="X2564" i="3"/>
  <c r="Y2564" i="3" s="1"/>
  <c r="X2563" i="3"/>
  <c r="Y2563" i="3" s="1"/>
  <c r="X2562" i="3"/>
  <c r="Y2562" i="3" s="1"/>
  <c r="X2561" i="3"/>
  <c r="Y2561" i="3" s="1"/>
  <c r="X2560" i="3"/>
  <c r="Y2560" i="3" s="1"/>
  <c r="X2559" i="3"/>
  <c r="Y2559" i="3" s="1"/>
  <c r="X2558" i="3"/>
  <c r="Y2558" i="3" s="1"/>
  <c r="X2557" i="3"/>
  <c r="Y2557" i="3" s="1"/>
  <c r="X2556" i="3"/>
  <c r="Y2556" i="3" s="1"/>
  <c r="X2555" i="3"/>
  <c r="Y2555" i="3" s="1"/>
  <c r="X2554" i="3"/>
  <c r="Y2554" i="3" s="1"/>
  <c r="X2553" i="3"/>
  <c r="Y2553" i="3" s="1"/>
  <c r="X2552" i="3"/>
  <c r="Y2552" i="3" s="1"/>
  <c r="X2551" i="3"/>
  <c r="Y2551" i="3" s="1"/>
  <c r="X2550" i="3"/>
  <c r="Y2550" i="3" s="1"/>
  <c r="X2549" i="3"/>
  <c r="Y2549" i="3" s="1"/>
  <c r="X2548" i="3"/>
  <c r="Y2548" i="3" s="1"/>
  <c r="X2547" i="3"/>
  <c r="Y2547" i="3" s="1"/>
  <c r="X2546" i="3"/>
  <c r="Y2546" i="3" s="1"/>
  <c r="X2545" i="3"/>
  <c r="Y2545" i="3" s="1"/>
  <c r="X2544" i="3"/>
  <c r="Y2544" i="3" s="1"/>
  <c r="X2543" i="3"/>
  <c r="Y2543" i="3" s="1"/>
  <c r="X2542" i="3"/>
  <c r="Y2542" i="3" s="1"/>
  <c r="X2541" i="3"/>
  <c r="Y2541" i="3" s="1"/>
  <c r="X2540" i="3"/>
  <c r="Y2540" i="3" s="1"/>
  <c r="X2539" i="3"/>
  <c r="Y2539" i="3" s="1"/>
  <c r="X2538" i="3"/>
  <c r="Y2538" i="3" s="1"/>
  <c r="X2537" i="3"/>
  <c r="Y2537" i="3" s="1"/>
  <c r="X2536" i="3"/>
  <c r="Y2536" i="3" s="1"/>
  <c r="X2535" i="3"/>
  <c r="Y2535" i="3" s="1"/>
  <c r="X2534" i="3"/>
  <c r="Y2534" i="3" s="1"/>
  <c r="X2533" i="3"/>
  <c r="Y2533" i="3" s="1"/>
  <c r="X2532" i="3"/>
  <c r="Y2532" i="3" s="1"/>
  <c r="X2531" i="3"/>
  <c r="Y2531" i="3" s="1"/>
  <c r="X2530" i="3"/>
  <c r="Y2530" i="3" s="1"/>
  <c r="X2529" i="3"/>
  <c r="Y2529" i="3" s="1"/>
  <c r="X2528" i="3"/>
  <c r="Y2528" i="3" s="1"/>
  <c r="X2527" i="3"/>
  <c r="Y2527" i="3" s="1"/>
  <c r="X2526" i="3"/>
  <c r="Y2526" i="3" s="1"/>
  <c r="Y2525" i="3"/>
  <c r="X2525" i="3"/>
  <c r="X2524" i="3"/>
  <c r="Y2524" i="3" s="1"/>
  <c r="X2523" i="3"/>
  <c r="Y2523" i="3" s="1"/>
  <c r="X2522" i="3"/>
  <c r="Y2522" i="3" s="1"/>
  <c r="X2521" i="3"/>
  <c r="Y2521" i="3" s="1"/>
  <c r="X2520" i="3"/>
  <c r="Y2520" i="3" s="1"/>
  <c r="X2519" i="3"/>
  <c r="Y2519" i="3" s="1"/>
  <c r="X2518" i="3"/>
  <c r="Y2518" i="3" s="1"/>
  <c r="X2517" i="3"/>
  <c r="Y2517" i="3" s="1"/>
  <c r="X2516" i="3"/>
  <c r="Y2516" i="3" s="1"/>
  <c r="X2515" i="3"/>
  <c r="Y2515" i="3" s="1"/>
  <c r="X2514" i="3"/>
  <c r="Y2514" i="3" s="1"/>
  <c r="X2513" i="3"/>
  <c r="Y2513" i="3" s="1"/>
  <c r="X2512" i="3"/>
  <c r="Y2512" i="3" s="1"/>
  <c r="X2511" i="3"/>
  <c r="Y2511" i="3" s="1"/>
  <c r="X2510" i="3"/>
  <c r="Y2510" i="3" s="1"/>
  <c r="X2509" i="3"/>
  <c r="Y2509" i="3" s="1"/>
  <c r="X2508" i="3"/>
  <c r="Y2508" i="3" s="1"/>
  <c r="X2507" i="3"/>
  <c r="Y2507" i="3" s="1"/>
  <c r="X2506" i="3"/>
  <c r="Y2506" i="3" s="1"/>
  <c r="X2505" i="3"/>
  <c r="Y2505" i="3" s="1"/>
  <c r="X2504" i="3"/>
  <c r="Y2504" i="3" s="1"/>
  <c r="X2503" i="3"/>
  <c r="Y2503" i="3" s="1"/>
  <c r="X2502" i="3"/>
  <c r="Y2502" i="3" s="1"/>
  <c r="X2501" i="3"/>
  <c r="Y2501" i="3" s="1"/>
  <c r="X2500" i="3"/>
  <c r="Y2500" i="3" s="1"/>
  <c r="X2499" i="3"/>
  <c r="Y2499" i="3" s="1"/>
  <c r="X2498" i="3"/>
  <c r="Y2498" i="3" s="1"/>
  <c r="X2497" i="3"/>
  <c r="Y2497" i="3" s="1"/>
  <c r="X2496" i="3"/>
  <c r="Y2496" i="3" s="1"/>
  <c r="X2495" i="3"/>
  <c r="Y2495" i="3" s="1"/>
  <c r="X2494" i="3"/>
  <c r="Y2494" i="3" s="1"/>
  <c r="X2493" i="3"/>
  <c r="Y2493" i="3" s="1"/>
  <c r="X2492" i="3"/>
  <c r="Y2492" i="3" s="1"/>
  <c r="X2491" i="3"/>
  <c r="Y2491" i="3" s="1"/>
  <c r="X2490" i="3"/>
  <c r="Y2490" i="3" s="1"/>
  <c r="X2489" i="3"/>
  <c r="Y2489" i="3" s="1"/>
  <c r="X2488" i="3"/>
  <c r="Y2488" i="3" s="1"/>
  <c r="X2487" i="3"/>
  <c r="Y2487" i="3" s="1"/>
  <c r="X2486" i="3"/>
  <c r="Y2486" i="3" s="1"/>
  <c r="X2485" i="3"/>
  <c r="Y2485" i="3" s="1"/>
  <c r="X2484" i="3"/>
  <c r="Y2484" i="3" s="1"/>
  <c r="X2483" i="3"/>
  <c r="Y2483" i="3" s="1"/>
  <c r="X2482" i="3"/>
  <c r="Y2482" i="3" s="1"/>
  <c r="X2481" i="3"/>
  <c r="Y2481" i="3" s="1"/>
  <c r="X2480" i="3"/>
  <c r="Y2480" i="3" s="1"/>
  <c r="X2479" i="3"/>
  <c r="Y2479" i="3" s="1"/>
  <c r="X2478" i="3"/>
  <c r="Y2478" i="3" s="1"/>
  <c r="X2477" i="3"/>
  <c r="Y2477" i="3" s="1"/>
  <c r="X2476" i="3"/>
  <c r="Y2476" i="3" s="1"/>
  <c r="X2475" i="3"/>
  <c r="Y2475" i="3" s="1"/>
  <c r="X2474" i="3"/>
  <c r="Y2474" i="3" s="1"/>
  <c r="X2473" i="3"/>
  <c r="Y2473" i="3" s="1"/>
  <c r="X2472" i="3"/>
  <c r="Y2472" i="3" s="1"/>
  <c r="X2471" i="3"/>
  <c r="Y2471" i="3" s="1"/>
  <c r="X2470" i="3"/>
  <c r="Y2470" i="3" s="1"/>
  <c r="X2469" i="3"/>
  <c r="Y2469" i="3" s="1"/>
  <c r="X2468" i="3"/>
  <c r="Y2468" i="3" s="1"/>
  <c r="X2467" i="3"/>
  <c r="Y2467" i="3" s="1"/>
  <c r="X2466" i="3"/>
  <c r="Y2466" i="3" s="1"/>
  <c r="Y2465" i="3"/>
  <c r="X2465" i="3"/>
  <c r="X2464" i="3"/>
  <c r="Y2464" i="3" s="1"/>
  <c r="X2463" i="3"/>
  <c r="Y2463" i="3" s="1"/>
  <c r="X2462" i="3"/>
  <c r="Y2462" i="3" s="1"/>
  <c r="X2461" i="3"/>
  <c r="Y2461" i="3" s="1"/>
  <c r="X2460" i="3"/>
  <c r="Y2460" i="3" s="1"/>
  <c r="X2459" i="3"/>
  <c r="Y2459" i="3" s="1"/>
  <c r="X2458" i="3"/>
  <c r="Y2458" i="3" s="1"/>
  <c r="X2457" i="3"/>
  <c r="Y2457" i="3" s="1"/>
  <c r="X2456" i="3"/>
  <c r="Y2456" i="3" s="1"/>
  <c r="X2455" i="3"/>
  <c r="Y2455" i="3" s="1"/>
  <c r="X2454" i="3"/>
  <c r="Y2454" i="3" s="1"/>
  <c r="X2453" i="3"/>
  <c r="Y2453" i="3" s="1"/>
  <c r="X2452" i="3"/>
  <c r="Y2452" i="3" s="1"/>
  <c r="X2451" i="3"/>
  <c r="Y2451" i="3" s="1"/>
  <c r="X2450" i="3"/>
  <c r="Y2450" i="3" s="1"/>
  <c r="X2449" i="3"/>
  <c r="Y2449" i="3" s="1"/>
  <c r="X2448" i="3"/>
  <c r="Y2448" i="3" s="1"/>
  <c r="X2447" i="3"/>
  <c r="Y2447" i="3" s="1"/>
  <c r="X2446" i="3"/>
  <c r="Y2446" i="3" s="1"/>
  <c r="X2445" i="3"/>
  <c r="Y2445" i="3" s="1"/>
  <c r="X2444" i="3"/>
  <c r="Y2444" i="3" s="1"/>
  <c r="X2443" i="3"/>
  <c r="Y2443" i="3" s="1"/>
  <c r="X2442" i="3"/>
  <c r="Y2442" i="3" s="1"/>
  <c r="X2441" i="3"/>
  <c r="Y2441" i="3" s="1"/>
  <c r="Y2440" i="3"/>
  <c r="X2440" i="3"/>
  <c r="X2439" i="3"/>
  <c r="Y2439" i="3" s="1"/>
  <c r="X2438" i="3"/>
  <c r="Y2438" i="3" s="1"/>
  <c r="X2437" i="3"/>
  <c r="Y2437" i="3" s="1"/>
  <c r="X2436" i="3"/>
  <c r="Y2436" i="3" s="1"/>
  <c r="X2435" i="3"/>
  <c r="Y2435" i="3" s="1"/>
  <c r="X2434" i="3"/>
  <c r="Y2434" i="3" s="1"/>
  <c r="X2433" i="3"/>
  <c r="Y2433" i="3" s="1"/>
  <c r="X2432" i="3"/>
  <c r="Y2432" i="3" s="1"/>
  <c r="X2431" i="3"/>
  <c r="Y2431" i="3" s="1"/>
  <c r="X2430" i="3"/>
  <c r="Y2430" i="3" s="1"/>
  <c r="X2429" i="3"/>
  <c r="Y2429" i="3" s="1"/>
  <c r="X2428" i="3"/>
  <c r="Y2428" i="3" s="1"/>
  <c r="X2427" i="3"/>
  <c r="Y2427" i="3" s="1"/>
  <c r="X2426" i="3"/>
  <c r="Y2426" i="3" s="1"/>
  <c r="X2425" i="3"/>
  <c r="Y2425" i="3" s="1"/>
  <c r="X2424" i="3"/>
  <c r="Y2424" i="3" s="1"/>
  <c r="X2423" i="3"/>
  <c r="Y2423" i="3" s="1"/>
  <c r="X2422" i="3"/>
  <c r="Y2422" i="3" s="1"/>
  <c r="X2421" i="3"/>
  <c r="Y2421" i="3" s="1"/>
  <c r="X2420" i="3"/>
  <c r="Y2420" i="3" s="1"/>
  <c r="X2419" i="3"/>
  <c r="Y2419" i="3" s="1"/>
  <c r="X2418" i="3"/>
  <c r="Y2418" i="3" s="1"/>
  <c r="X2417" i="3"/>
  <c r="Y2417" i="3" s="1"/>
  <c r="X2416" i="3"/>
  <c r="Y2416" i="3" s="1"/>
  <c r="X2415" i="3"/>
  <c r="Y2415" i="3" s="1"/>
  <c r="X2414" i="3"/>
  <c r="Y2414" i="3" s="1"/>
  <c r="X2413" i="3"/>
  <c r="Y2413" i="3" s="1"/>
  <c r="X2412" i="3"/>
  <c r="Y2412" i="3" s="1"/>
  <c r="X2411" i="3"/>
  <c r="Y2411" i="3" s="1"/>
  <c r="X2410" i="3"/>
  <c r="Y2410" i="3" s="1"/>
  <c r="X2409" i="3"/>
  <c r="Y2409" i="3" s="1"/>
  <c r="X2408" i="3"/>
  <c r="Y2408" i="3" s="1"/>
  <c r="X2407" i="3"/>
  <c r="Y2407" i="3" s="1"/>
  <c r="X2406" i="3"/>
  <c r="Y2406" i="3" s="1"/>
  <c r="Y2405" i="3"/>
  <c r="X2405" i="3"/>
  <c r="X2404" i="3"/>
  <c r="Y2404" i="3" s="1"/>
  <c r="X2403" i="3"/>
  <c r="Y2403" i="3" s="1"/>
  <c r="X2402" i="3"/>
  <c r="Y2402" i="3" s="1"/>
  <c r="X2401" i="3"/>
  <c r="Y2401" i="3" s="1"/>
  <c r="X2400" i="3"/>
  <c r="Y2400" i="3" s="1"/>
  <c r="X2399" i="3"/>
  <c r="Y2399" i="3" s="1"/>
  <c r="X2398" i="3"/>
  <c r="Y2398" i="3" s="1"/>
  <c r="X2397" i="3"/>
  <c r="Y2397" i="3" s="1"/>
  <c r="Y2396" i="3"/>
  <c r="X2396" i="3"/>
  <c r="X2395" i="3"/>
  <c r="Y2395" i="3" s="1"/>
  <c r="X2394" i="3"/>
  <c r="Y2394" i="3" s="1"/>
  <c r="X2393" i="3"/>
  <c r="Y2393" i="3" s="1"/>
  <c r="X2392" i="3"/>
  <c r="Y2392" i="3" s="1"/>
  <c r="X2391" i="3"/>
  <c r="Y2391" i="3" s="1"/>
  <c r="X2390" i="3"/>
  <c r="Y2390" i="3" s="1"/>
  <c r="X2389" i="3"/>
  <c r="Y2389" i="3" s="1"/>
  <c r="X2388" i="3"/>
  <c r="Y2388" i="3" s="1"/>
  <c r="X2387" i="3"/>
  <c r="Y2387" i="3" s="1"/>
  <c r="X2386" i="3"/>
  <c r="Y2386" i="3" s="1"/>
  <c r="X2385" i="3"/>
  <c r="Y2385" i="3" s="1"/>
  <c r="X2384" i="3"/>
  <c r="Y2384" i="3" s="1"/>
  <c r="X2383" i="3"/>
  <c r="Y2383" i="3" s="1"/>
  <c r="X2382" i="3"/>
  <c r="Y2382" i="3" s="1"/>
  <c r="X2381" i="3"/>
  <c r="Y2381" i="3" s="1"/>
  <c r="X2380" i="3"/>
  <c r="Y2380" i="3" s="1"/>
  <c r="X2379" i="3"/>
  <c r="Y2379" i="3" s="1"/>
  <c r="X2378" i="3"/>
  <c r="Y2378" i="3" s="1"/>
  <c r="X2377" i="3"/>
  <c r="Y2377" i="3" s="1"/>
  <c r="X2376" i="3"/>
  <c r="Y2376" i="3" s="1"/>
  <c r="X2375" i="3"/>
  <c r="Y2375" i="3" s="1"/>
  <c r="X2374" i="3"/>
  <c r="Y2374" i="3" s="1"/>
  <c r="X2373" i="3"/>
  <c r="Y2373" i="3" s="1"/>
  <c r="X2372" i="3"/>
  <c r="Y2372" i="3" s="1"/>
  <c r="Y2371" i="3"/>
  <c r="X2371" i="3"/>
  <c r="X2370" i="3"/>
  <c r="Y2370" i="3" s="1"/>
  <c r="X2369" i="3"/>
  <c r="Y2369" i="3" s="1"/>
  <c r="X2368" i="3"/>
  <c r="Y2368" i="3" s="1"/>
  <c r="X2367" i="3"/>
  <c r="Y2367" i="3" s="1"/>
  <c r="X2366" i="3"/>
  <c r="Y2366" i="3" s="1"/>
  <c r="X2365" i="3"/>
  <c r="Y2365" i="3" s="1"/>
  <c r="X2364" i="3"/>
  <c r="Y2364" i="3" s="1"/>
  <c r="X2363" i="3"/>
  <c r="Y2363" i="3" s="1"/>
  <c r="X2362" i="3"/>
  <c r="Y2362" i="3" s="1"/>
  <c r="X2361" i="3"/>
  <c r="Y2361" i="3" s="1"/>
  <c r="X2360" i="3"/>
  <c r="Y2360" i="3" s="1"/>
  <c r="X2359" i="3"/>
  <c r="Y2359" i="3" s="1"/>
  <c r="X2358" i="3"/>
  <c r="Y2358" i="3" s="1"/>
  <c r="X2357" i="3"/>
  <c r="Y2357" i="3" s="1"/>
  <c r="X2356" i="3"/>
  <c r="Y2356" i="3" s="1"/>
  <c r="X2355" i="3"/>
  <c r="Y2355" i="3" s="1"/>
  <c r="X2354" i="3"/>
  <c r="Y2354" i="3" s="1"/>
  <c r="X2353" i="3"/>
  <c r="Y2353" i="3" s="1"/>
  <c r="X2352" i="3"/>
  <c r="Y2352" i="3" s="1"/>
  <c r="X2351" i="3"/>
  <c r="Y2351" i="3" s="1"/>
  <c r="X2350" i="3"/>
  <c r="Y2350" i="3" s="1"/>
  <c r="X2349" i="3"/>
  <c r="Y2349" i="3" s="1"/>
  <c r="X2348" i="3"/>
  <c r="Y2348" i="3" s="1"/>
  <c r="X2347" i="3"/>
  <c r="Y2347" i="3" s="1"/>
  <c r="X2346" i="3"/>
  <c r="Y2346" i="3" s="1"/>
  <c r="X2345" i="3"/>
  <c r="Y2345" i="3" s="1"/>
  <c r="X2344" i="3"/>
  <c r="Y2344" i="3" s="1"/>
  <c r="X2343" i="3"/>
  <c r="Y2343" i="3" s="1"/>
  <c r="X2342" i="3"/>
  <c r="Y2342" i="3" s="1"/>
  <c r="X2341" i="3"/>
  <c r="Y2341" i="3" s="1"/>
  <c r="X2340" i="3"/>
  <c r="Y2340" i="3" s="1"/>
  <c r="X2339" i="3"/>
  <c r="Y2339" i="3" s="1"/>
  <c r="X2338" i="3"/>
  <c r="Y2338" i="3" s="1"/>
  <c r="X2337" i="3"/>
  <c r="Y2337" i="3" s="1"/>
  <c r="X2336" i="3"/>
  <c r="Y2336" i="3" s="1"/>
  <c r="X2335" i="3"/>
  <c r="Y2335" i="3" s="1"/>
  <c r="X2334" i="3"/>
  <c r="Y2334" i="3" s="1"/>
  <c r="X2333" i="3"/>
  <c r="Y2333" i="3" s="1"/>
  <c r="X2332" i="3"/>
  <c r="Y2332" i="3" s="1"/>
  <c r="X2331" i="3"/>
  <c r="Y2331" i="3" s="1"/>
  <c r="X2330" i="3"/>
  <c r="Y2330" i="3" s="1"/>
  <c r="X2329" i="3"/>
  <c r="Y2329" i="3" s="1"/>
  <c r="X2328" i="3"/>
  <c r="Y2328" i="3" s="1"/>
  <c r="X2327" i="3"/>
  <c r="Y2327" i="3" s="1"/>
  <c r="X2326" i="3"/>
  <c r="Y2326" i="3" s="1"/>
  <c r="X2325" i="3"/>
  <c r="Y2325" i="3" s="1"/>
  <c r="X2324" i="3"/>
  <c r="Y2324" i="3" s="1"/>
  <c r="X2323" i="3"/>
  <c r="Y2323" i="3" s="1"/>
  <c r="X2322" i="3"/>
  <c r="Y2322" i="3" s="1"/>
  <c r="X2321" i="3"/>
  <c r="Y2321" i="3" s="1"/>
  <c r="X2320" i="3"/>
  <c r="Y2320" i="3" s="1"/>
  <c r="X2319" i="3"/>
  <c r="Y2319" i="3" s="1"/>
  <c r="X2318" i="3"/>
  <c r="Y2318" i="3" s="1"/>
  <c r="X2317" i="3"/>
  <c r="Y2317" i="3" s="1"/>
  <c r="X2316" i="3"/>
  <c r="Y2316" i="3" s="1"/>
  <c r="X2315" i="3"/>
  <c r="Y2315" i="3" s="1"/>
  <c r="X2314" i="3"/>
  <c r="Y2314" i="3" s="1"/>
  <c r="X2313" i="3"/>
  <c r="Y2313" i="3" s="1"/>
  <c r="X2312" i="3"/>
  <c r="Y2312" i="3" s="1"/>
  <c r="X2311" i="3"/>
  <c r="Y2311" i="3" s="1"/>
  <c r="X2310" i="3"/>
  <c r="Y2310" i="3" s="1"/>
  <c r="X2309" i="3"/>
  <c r="Y2309" i="3" s="1"/>
  <c r="X2308" i="3"/>
  <c r="Y2308" i="3" s="1"/>
  <c r="X2307" i="3"/>
  <c r="Y2307" i="3" s="1"/>
  <c r="X2306" i="3"/>
  <c r="Y2306" i="3" s="1"/>
  <c r="X2305" i="3"/>
  <c r="Y2305" i="3" s="1"/>
  <c r="X2304" i="3"/>
  <c r="Y2304" i="3" s="1"/>
  <c r="X2303" i="3"/>
  <c r="Y2303" i="3" s="1"/>
  <c r="X2302" i="3"/>
  <c r="Y2302" i="3" s="1"/>
  <c r="X2301" i="3"/>
  <c r="Y2301" i="3" s="1"/>
  <c r="X2300" i="3"/>
  <c r="Y2300" i="3" s="1"/>
  <c r="X2299" i="3"/>
  <c r="Y2299" i="3" s="1"/>
  <c r="X2298" i="3"/>
  <c r="Y2298" i="3" s="1"/>
  <c r="X2297" i="3"/>
  <c r="Y2297" i="3" s="1"/>
  <c r="X2296" i="3"/>
  <c r="Y2296" i="3" s="1"/>
  <c r="X2295" i="3"/>
  <c r="Y2295" i="3" s="1"/>
  <c r="X2294" i="3"/>
  <c r="Y2294" i="3" s="1"/>
  <c r="X2293" i="3"/>
  <c r="Y2293" i="3" s="1"/>
  <c r="X2292" i="3"/>
  <c r="Y2292" i="3" s="1"/>
  <c r="X2291" i="3"/>
  <c r="Y2291" i="3" s="1"/>
  <c r="X2290" i="3"/>
  <c r="Y2290" i="3" s="1"/>
  <c r="X2289" i="3"/>
  <c r="Y2289" i="3" s="1"/>
  <c r="X2288" i="3"/>
  <c r="Y2288" i="3" s="1"/>
  <c r="X2287" i="3"/>
  <c r="Y2287" i="3" s="1"/>
  <c r="X2286" i="3"/>
  <c r="Y2286" i="3" s="1"/>
  <c r="X2285" i="3"/>
  <c r="Y2285" i="3" s="1"/>
  <c r="X2284" i="3"/>
  <c r="Y2284" i="3" s="1"/>
  <c r="X2283" i="3"/>
  <c r="Y2283" i="3" s="1"/>
  <c r="X2282" i="3"/>
  <c r="Y2282" i="3" s="1"/>
  <c r="X2281" i="3"/>
  <c r="Y2281" i="3" s="1"/>
  <c r="X2280" i="3"/>
  <c r="Y2280" i="3" s="1"/>
  <c r="X2279" i="3"/>
  <c r="Y2279" i="3" s="1"/>
  <c r="X2278" i="3"/>
  <c r="Y2278" i="3" s="1"/>
  <c r="X2277" i="3"/>
  <c r="Y2277" i="3" s="1"/>
  <c r="X2276" i="3"/>
  <c r="Y2276" i="3" s="1"/>
  <c r="X2275" i="3"/>
  <c r="Y2275" i="3" s="1"/>
  <c r="X2274" i="3"/>
  <c r="Y2274" i="3" s="1"/>
  <c r="X2273" i="3"/>
  <c r="Y2273" i="3" s="1"/>
  <c r="X2272" i="3"/>
  <c r="Y2272" i="3" s="1"/>
  <c r="X2271" i="3"/>
  <c r="Y2271" i="3" s="1"/>
  <c r="X2270" i="3"/>
  <c r="Y2270" i="3" s="1"/>
  <c r="X2269" i="3"/>
  <c r="Y2269" i="3" s="1"/>
  <c r="X2268" i="3"/>
  <c r="Y2268" i="3" s="1"/>
  <c r="X2267" i="3"/>
  <c r="Y2267" i="3" s="1"/>
  <c r="X2266" i="3"/>
  <c r="Y2266" i="3" s="1"/>
  <c r="X2265" i="3"/>
  <c r="Y2265" i="3" s="1"/>
  <c r="X2264" i="3"/>
  <c r="Y2264" i="3" s="1"/>
  <c r="X2263" i="3"/>
  <c r="Y2263" i="3" s="1"/>
  <c r="X2262" i="3"/>
  <c r="Y2262" i="3" s="1"/>
  <c r="X2261" i="3"/>
  <c r="Y2261" i="3" s="1"/>
  <c r="X2260" i="3"/>
  <c r="Y2260" i="3" s="1"/>
  <c r="X2259" i="3"/>
  <c r="Y2259" i="3" s="1"/>
  <c r="X2258" i="3"/>
  <c r="Y2258" i="3" s="1"/>
  <c r="X2257" i="3"/>
  <c r="Y2257" i="3" s="1"/>
  <c r="X2256" i="3"/>
  <c r="Y2256" i="3" s="1"/>
  <c r="X2255" i="3"/>
  <c r="Y2255" i="3" s="1"/>
  <c r="X2254" i="3"/>
  <c r="Y2254" i="3" s="1"/>
  <c r="X2253" i="3"/>
  <c r="Y2253" i="3" s="1"/>
  <c r="X2252" i="3"/>
  <c r="Y2252" i="3" s="1"/>
  <c r="X2251" i="3"/>
  <c r="Y2251" i="3" s="1"/>
  <c r="X2250" i="3"/>
  <c r="Y2250" i="3" s="1"/>
  <c r="X2249" i="3"/>
  <c r="Y2249" i="3" s="1"/>
  <c r="X2248" i="3"/>
  <c r="Y2248" i="3" s="1"/>
  <c r="X2247" i="3"/>
  <c r="Y2247" i="3" s="1"/>
  <c r="X2246" i="3"/>
  <c r="Y2246" i="3" s="1"/>
  <c r="X2245" i="3"/>
  <c r="Y2245" i="3" s="1"/>
  <c r="X2244" i="3"/>
  <c r="Y2244" i="3" s="1"/>
  <c r="X2243" i="3"/>
  <c r="Y2243" i="3" s="1"/>
  <c r="X2242" i="3"/>
  <c r="Y2242" i="3" s="1"/>
  <c r="X2241" i="3"/>
  <c r="Y2241" i="3" s="1"/>
  <c r="X2240" i="3"/>
  <c r="Y2240" i="3" s="1"/>
  <c r="X2239" i="3"/>
  <c r="Y2239" i="3" s="1"/>
  <c r="X2238" i="3"/>
  <c r="Y2238" i="3" s="1"/>
  <c r="X2237" i="3"/>
  <c r="Y2237" i="3" s="1"/>
  <c r="X2236" i="3"/>
  <c r="Y2236" i="3" s="1"/>
  <c r="X2235" i="3"/>
  <c r="Y2235" i="3" s="1"/>
  <c r="X2234" i="3"/>
  <c r="Y2234" i="3" s="1"/>
  <c r="X2233" i="3"/>
  <c r="Y2233" i="3" s="1"/>
  <c r="X2232" i="3"/>
  <c r="Y2232" i="3" s="1"/>
  <c r="X2231" i="3"/>
  <c r="Y2231" i="3" s="1"/>
  <c r="X2230" i="3"/>
  <c r="Y2230" i="3" s="1"/>
  <c r="X2229" i="3"/>
  <c r="Y2229" i="3" s="1"/>
  <c r="X2228" i="3"/>
  <c r="Y2228" i="3" s="1"/>
  <c r="X2227" i="3"/>
  <c r="Y2227" i="3" s="1"/>
  <c r="X2226" i="3"/>
  <c r="Y2226" i="3" s="1"/>
  <c r="X2225" i="3"/>
  <c r="Y2225" i="3" s="1"/>
  <c r="X2224" i="3"/>
  <c r="Y2224" i="3" s="1"/>
  <c r="X2223" i="3"/>
  <c r="Y2223" i="3" s="1"/>
  <c r="X2222" i="3"/>
  <c r="Y2222" i="3" s="1"/>
  <c r="X2221" i="3"/>
  <c r="Y2221" i="3" s="1"/>
  <c r="X2220" i="3"/>
  <c r="Y2220" i="3" s="1"/>
  <c r="X2219" i="3"/>
  <c r="Y2219" i="3" s="1"/>
  <c r="X2218" i="3"/>
  <c r="Y2218" i="3" s="1"/>
  <c r="X2217" i="3"/>
  <c r="Y2217" i="3" s="1"/>
  <c r="X2216" i="3"/>
  <c r="Y2216" i="3" s="1"/>
  <c r="X2215" i="3"/>
  <c r="Y2215" i="3" s="1"/>
  <c r="X2214" i="3"/>
  <c r="Y2214" i="3" s="1"/>
  <c r="X2213" i="3"/>
  <c r="Y2213" i="3" s="1"/>
  <c r="X2212" i="3"/>
  <c r="Y2212" i="3" s="1"/>
  <c r="X2211" i="3"/>
  <c r="Y2211" i="3" s="1"/>
  <c r="X2210" i="3"/>
  <c r="Y2210" i="3" s="1"/>
  <c r="X2209" i="3"/>
  <c r="Y2209" i="3" s="1"/>
  <c r="X2208" i="3"/>
  <c r="Y2208" i="3" s="1"/>
  <c r="X2207" i="3"/>
  <c r="Y2207" i="3" s="1"/>
  <c r="X2206" i="3"/>
  <c r="Y2206" i="3" s="1"/>
  <c r="X2205" i="3"/>
  <c r="Y2205" i="3" s="1"/>
  <c r="X2204" i="3"/>
  <c r="Y2204" i="3" s="1"/>
  <c r="X2203" i="3"/>
  <c r="Y2203" i="3" s="1"/>
  <c r="X2202" i="3"/>
  <c r="Y2202" i="3" s="1"/>
  <c r="X2201" i="3"/>
  <c r="Y2201" i="3" s="1"/>
  <c r="X2200" i="3"/>
  <c r="Y2200" i="3" s="1"/>
  <c r="X2199" i="3"/>
  <c r="Y2199" i="3" s="1"/>
  <c r="X2198" i="3"/>
  <c r="Y2198" i="3" s="1"/>
  <c r="X2197" i="3"/>
  <c r="Y2197" i="3" s="1"/>
  <c r="X2196" i="3"/>
  <c r="Y2196" i="3" s="1"/>
  <c r="X2195" i="3"/>
  <c r="Y2195" i="3" s="1"/>
  <c r="X2194" i="3"/>
  <c r="Y2194" i="3" s="1"/>
  <c r="X2193" i="3"/>
  <c r="Y2193" i="3" s="1"/>
  <c r="X2192" i="3"/>
  <c r="Y2192" i="3" s="1"/>
  <c r="X2191" i="3"/>
  <c r="Y2191" i="3" s="1"/>
  <c r="X2190" i="3"/>
  <c r="Y2190" i="3" s="1"/>
  <c r="X2189" i="3"/>
  <c r="Y2189" i="3" s="1"/>
  <c r="X2188" i="3"/>
  <c r="Y2188" i="3" s="1"/>
  <c r="X2187" i="3"/>
  <c r="Y2187" i="3" s="1"/>
  <c r="X2186" i="3"/>
  <c r="Y2186" i="3" s="1"/>
  <c r="X2185" i="3"/>
  <c r="Y2185" i="3" s="1"/>
  <c r="X2184" i="3"/>
  <c r="Y2184" i="3" s="1"/>
  <c r="X2183" i="3"/>
  <c r="Y2183" i="3" s="1"/>
  <c r="X2182" i="3"/>
  <c r="Y2182" i="3" s="1"/>
  <c r="X2181" i="3"/>
  <c r="Y2181" i="3" s="1"/>
  <c r="X2180" i="3"/>
  <c r="Y2180" i="3" s="1"/>
  <c r="X2179" i="3"/>
  <c r="Y2179" i="3" s="1"/>
  <c r="X2178" i="3"/>
  <c r="Y2178" i="3" s="1"/>
  <c r="X2177" i="3"/>
  <c r="Y2177" i="3" s="1"/>
  <c r="X2176" i="3"/>
  <c r="Y2176" i="3" s="1"/>
  <c r="X2175" i="3"/>
  <c r="Y2175" i="3" s="1"/>
  <c r="X2174" i="3"/>
  <c r="Y2174" i="3" s="1"/>
  <c r="X2173" i="3"/>
  <c r="Y2173" i="3" s="1"/>
  <c r="X2172" i="3"/>
  <c r="Y2172" i="3" s="1"/>
  <c r="X2171" i="3"/>
  <c r="Y2171" i="3" s="1"/>
  <c r="X2170" i="3"/>
  <c r="Y2170" i="3" s="1"/>
  <c r="X2169" i="3"/>
  <c r="Y2169" i="3" s="1"/>
  <c r="X2168" i="3"/>
  <c r="Y2168" i="3" s="1"/>
  <c r="X2167" i="3"/>
  <c r="Y2167" i="3" s="1"/>
  <c r="X2166" i="3"/>
  <c r="Y2166" i="3" s="1"/>
  <c r="X2165" i="3"/>
  <c r="Y2165" i="3" s="1"/>
  <c r="X2164" i="3"/>
  <c r="Y2164" i="3" s="1"/>
  <c r="X2163" i="3"/>
  <c r="Y2163" i="3" s="1"/>
  <c r="X2162" i="3"/>
  <c r="Y2162" i="3" s="1"/>
  <c r="X2161" i="3"/>
  <c r="Y2161" i="3" s="1"/>
  <c r="X2160" i="3"/>
  <c r="Y2160" i="3" s="1"/>
  <c r="X2159" i="3"/>
  <c r="Y2159" i="3" s="1"/>
  <c r="X2158" i="3"/>
  <c r="Y2158" i="3" s="1"/>
  <c r="X2157" i="3"/>
  <c r="Y2157" i="3" s="1"/>
  <c r="X2156" i="3"/>
  <c r="Y2156" i="3" s="1"/>
  <c r="X2155" i="3"/>
  <c r="Y2155" i="3" s="1"/>
  <c r="X2154" i="3"/>
  <c r="Y2154" i="3" s="1"/>
  <c r="X2153" i="3"/>
  <c r="Y2153" i="3" s="1"/>
  <c r="X2152" i="3"/>
  <c r="Y2152" i="3" s="1"/>
  <c r="X2151" i="3"/>
  <c r="Y2151" i="3" s="1"/>
  <c r="X2150" i="3"/>
  <c r="Y2150" i="3" s="1"/>
  <c r="X2149" i="3"/>
  <c r="Y2149" i="3" s="1"/>
  <c r="X2148" i="3"/>
  <c r="Y2148" i="3" s="1"/>
  <c r="X2147" i="3"/>
  <c r="Y2147" i="3" s="1"/>
  <c r="X2146" i="3"/>
  <c r="Y2146" i="3" s="1"/>
  <c r="X2145" i="3"/>
  <c r="Y2145" i="3" s="1"/>
  <c r="X2144" i="3"/>
  <c r="Y2144" i="3" s="1"/>
  <c r="X2143" i="3"/>
  <c r="Y2143" i="3" s="1"/>
  <c r="X2142" i="3"/>
  <c r="Y2142" i="3" s="1"/>
  <c r="X2141" i="3"/>
  <c r="Y2141" i="3" s="1"/>
  <c r="X2140" i="3"/>
  <c r="Y2140" i="3" s="1"/>
  <c r="X2139" i="3"/>
  <c r="Y2139" i="3" s="1"/>
  <c r="X2138" i="3"/>
  <c r="Y2138" i="3" s="1"/>
  <c r="X2137" i="3"/>
  <c r="Y2137" i="3" s="1"/>
  <c r="X2136" i="3"/>
  <c r="Y2136" i="3" s="1"/>
  <c r="X2135" i="3"/>
  <c r="Y2135" i="3" s="1"/>
  <c r="X2134" i="3"/>
  <c r="Y2134" i="3" s="1"/>
  <c r="X2133" i="3"/>
  <c r="Y2133" i="3" s="1"/>
  <c r="X2132" i="3"/>
  <c r="Y2132" i="3" s="1"/>
  <c r="X2131" i="3"/>
  <c r="Y2131" i="3" s="1"/>
  <c r="X2130" i="3"/>
  <c r="Y2130" i="3" s="1"/>
  <c r="X2129" i="3"/>
  <c r="Y2129" i="3" s="1"/>
  <c r="X2128" i="3"/>
  <c r="Y2128" i="3" s="1"/>
  <c r="X2127" i="3"/>
  <c r="Y2127" i="3" s="1"/>
  <c r="X2126" i="3"/>
  <c r="Y2126" i="3" s="1"/>
  <c r="X2125" i="3"/>
  <c r="Y2125" i="3" s="1"/>
  <c r="X2124" i="3"/>
  <c r="Y2124" i="3" s="1"/>
  <c r="X2123" i="3"/>
  <c r="Y2123" i="3" s="1"/>
  <c r="X2122" i="3"/>
  <c r="Y2122" i="3" s="1"/>
  <c r="X2121" i="3"/>
  <c r="Y2121" i="3" s="1"/>
  <c r="X2120" i="3"/>
  <c r="Y2120" i="3" s="1"/>
  <c r="X2119" i="3"/>
  <c r="Y2119" i="3" s="1"/>
  <c r="X2118" i="3"/>
  <c r="Y2118" i="3" s="1"/>
  <c r="X2117" i="3"/>
  <c r="Y2117" i="3" s="1"/>
  <c r="X2116" i="3"/>
  <c r="Y2116" i="3" s="1"/>
  <c r="X2115" i="3"/>
  <c r="Y2115" i="3" s="1"/>
  <c r="X2114" i="3"/>
  <c r="Y2114" i="3" s="1"/>
  <c r="X2113" i="3"/>
  <c r="Y2113" i="3" s="1"/>
  <c r="X2112" i="3"/>
  <c r="Y2112" i="3" s="1"/>
  <c r="Y2111" i="3"/>
  <c r="X2111" i="3"/>
  <c r="X2110" i="3"/>
  <c r="Y2110" i="3" s="1"/>
  <c r="X2109" i="3"/>
  <c r="Y2109" i="3" s="1"/>
  <c r="X2108" i="3"/>
  <c r="Y2108" i="3" s="1"/>
  <c r="X2107" i="3"/>
  <c r="Y2107" i="3" s="1"/>
  <c r="X2106" i="3"/>
  <c r="Y2106" i="3" s="1"/>
  <c r="X2105" i="3"/>
  <c r="Y2105" i="3" s="1"/>
  <c r="X2104" i="3"/>
  <c r="Y2104" i="3" s="1"/>
  <c r="X2103" i="3"/>
  <c r="Y2103" i="3" s="1"/>
  <c r="X2102" i="3"/>
  <c r="Y2102" i="3" s="1"/>
  <c r="X2101" i="3"/>
  <c r="Y2101" i="3" s="1"/>
  <c r="X2100" i="3"/>
  <c r="Y2100" i="3" s="1"/>
  <c r="X2099" i="3"/>
  <c r="Y2099" i="3" s="1"/>
  <c r="X2098" i="3"/>
  <c r="Y2098" i="3" s="1"/>
  <c r="X2097" i="3"/>
  <c r="Y2097" i="3" s="1"/>
  <c r="X2096" i="3"/>
  <c r="Y2096" i="3" s="1"/>
  <c r="X2095" i="3"/>
  <c r="Y2095" i="3" s="1"/>
  <c r="X2094" i="3"/>
  <c r="Y2094" i="3" s="1"/>
  <c r="X2093" i="3"/>
  <c r="Y2093" i="3" s="1"/>
  <c r="X2092" i="3"/>
  <c r="Y2092" i="3" s="1"/>
  <c r="X2091" i="3"/>
  <c r="Y2091" i="3" s="1"/>
  <c r="X2090" i="3"/>
  <c r="Y2090" i="3" s="1"/>
  <c r="X2089" i="3"/>
  <c r="Y2089" i="3" s="1"/>
  <c r="X2088" i="3"/>
  <c r="Y2088" i="3" s="1"/>
  <c r="X2087" i="3"/>
  <c r="Y2087" i="3" s="1"/>
  <c r="X2086" i="3"/>
  <c r="Y2086" i="3" s="1"/>
  <c r="X2085" i="3"/>
  <c r="Y2085" i="3" s="1"/>
  <c r="X2084" i="3"/>
  <c r="Y2084" i="3" s="1"/>
  <c r="X2083" i="3"/>
  <c r="Y2083" i="3" s="1"/>
  <c r="X2082" i="3"/>
  <c r="Y2082" i="3" s="1"/>
  <c r="X2081" i="3"/>
  <c r="Y2081" i="3" s="1"/>
  <c r="X2080" i="3"/>
  <c r="Y2080" i="3" s="1"/>
  <c r="X2079" i="3"/>
  <c r="Y2079" i="3" s="1"/>
  <c r="X2078" i="3"/>
  <c r="Y2078" i="3" s="1"/>
  <c r="X2077" i="3"/>
  <c r="Y2077" i="3" s="1"/>
  <c r="X2076" i="3"/>
  <c r="Y2076" i="3" s="1"/>
  <c r="X2075" i="3"/>
  <c r="Y2075" i="3" s="1"/>
  <c r="X2074" i="3"/>
  <c r="Y2074" i="3" s="1"/>
  <c r="X2073" i="3"/>
  <c r="Y2073" i="3" s="1"/>
  <c r="X2072" i="3"/>
  <c r="Y2072" i="3" s="1"/>
  <c r="X2071" i="3"/>
  <c r="Y2071" i="3" s="1"/>
  <c r="X2070" i="3"/>
  <c r="Y2070" i="3" s="1"/>
  <c r="X2069" i="3"/>
  <c r="Y2069" i="3" s="1"/>
  <c r="X2068" i="3"/>
  <c r="Y2068" i="3" s="1"/>
  <c r="X2067" i="3"/>
  <c r="Y2067" i="3" s="1"/>
  <c r="X2066" i="3"/>
  <c r="Y2066" i="3" s="1"/>
  <c r="X2065" i="3"/>
  <c r="Y2065" i="3" s="1"/>
  <c r="X2064" i="3"/>
  <c r="Y2064" i="3" s="1"/>
  <c r="X2063" i="3"/>
  <c r="Y2063" i="3" s="1"/>
  <c r="X2062" i="3"/>
  <c r="Y2062" i="3" s="1"/>
  <c r="X2061" i="3"/>
  <c r="Y2061" i="3" s="1"/>
  <c r="X2060" i="3"/>
  <c r="Y2060" i="3" s="1"/>
  <c r="X2059" i="3"/>
  <c r="Y2059" i="3" s="1"/>
  <c r="X2058" i="3"/>
  <c r="Y2058" i="3" s="1"/>
  <c r="X2057" i="3"/>
  <c r="Y2057" i="3" s="1"/>
  <c r="X2056" i="3"/>
  <c r="Y2056" i="3" s="1"/>
  <c r="X2055" i="3"/>
  <c r="Y2055" i="3" s="1"/>
  <c r="X2054" i="3"/>
  <c r="Y2054" i="3" s="1"/>
  <c r="X2053" i="3"/>
  <c r="Y2053" i="3" s="1"/>
  <c r="X2052" i="3"/>
  <c r="Y2052" i="3" s="1"/>
  <c r="X2051" i="3"/>
  <c r="Y2051" i="3" s="1"/>
  <c r="X2050" i="3"/>
  <c r="Y2050" i="3" s="1"/>
  <c r="X2049" i="3"/>
  <c r="Y2049" i="3" s="1"/>
  <c r="X2048" i="3"/>
  <c r="Y2048" i="3" s="1"/>
  <c r="X2047" i="3"/>
  <c r="Y2047" i="3" s="1"/>
  <c r="X2046" i="3"/>
  <c r="Y2046" i="3" s="1"/>
  <c r="X2045" i="3"/>
  <c r="Y2045" i="3" s="1"/>
  <c r="X2044" i="3"/>
  <c r="Y2044" i="3" s="1"/>
  <c r="X2043" i="3"/>
  <c r="Y2043" i="3" s="1"/>
  <c r="X2042" i="3"/>
  <c r="Y2042" i="3" s="1"/>
  <c r="X2041" i="3"/>
  <c r="Y2041" i="3" s="1"/>
  <c r="X2040" i="3"/>
  <c r="Y2040" i="3" s="1"/>
  <c r="X2039" i="3"/>
  <c r="Y2039" i="3" s="1"/>
  <c r="X2038" i="3"/>
  <c r="Y2038" i="3" s="1"/>
  <c r="X2037" i="3"/>
  <c r="Y2037" i="3" s="1"/>
  <c r="X2036" i="3"/>
  <c r="Y2036" i="3" s="1"/>
  <c r="X2035" i="3"/>
  <c r="Y2035" i="3" s="1"/>
  <c r="X2034" i="3"/>
  <c r="Y2034" i="3" s="1"/>
  <c r="X2033" i="3"/>
  <c r="Y2033" i="3" s="1"/>
  <c r="X2032" i="3"/>
  <c r="Y2032" i="3" s="1"/>
  <c r="X2031" i="3"/>
  <c r="Y2031" i="3" s="1"/>
  <c r="X2030" i="3"/>
  <c r="Y2030" i="3" s="1"/>
  <c r="X2029" i="3"/>
  <c r="Y2029" i="3" s="1"/>
  <c r="X2028" i="3"/>
  <c r="Y2028" i="3" s="1"/>
  <c r="X2027" i="3"/>
  <c r="Y2027" i="3" s="1"/>
  <c r="X2026" i="3"/>
  <c r="Y2026" i="3" s="1"/>
  <c r="X2025" i="3"/>
  <c r="Y2025" i="3" s="1"/>
  <c r="X2024" i="3"/>
  <c r="Y2024" i="3" s="1"/>
  <c r="X2023" i="3"/>
  <c r="Y2023" i="3" s="1"/>
  <c r="X2022" i="3"/>
  <c r="Y2022" i="3" s="1"/>
  <c r="X2021" i="3"/>
  <c r="Y2021" i="3" s="1"/>
  <c r="X2020" i="3"/>
  <c r="Y2020" i="3" s="1"/>
  <c r="X2019" i="3"/>
  <c r="Y2019" i="3" s="1"/>
  <c r="X2018" i="3"/>
  <c r="Y2018" i="3" s="1"/>
  <c r="X2017" i="3"/>
  <c r="Y2017" i="3" s="1"/>
  <c r="X2016" i="3"/>
  <c r="Y2016" i="3" s="1"/>
  <c r="X2015" i="3"/>
  <c r="Y2015" i="3" s="1"/>
  <c r="X2014" i="3"/>
  <c r="Y2014" i="3" s="1"/>
  <c r="X2013" i="3"/>
  <c r="Y2013" i="3" s="1"/>
  <c r="X2012" i="3"/>
  <c r="Y2012" i="3" s="1"/>
  <c r="X2011" i="3"/>
  <c r="Y2011" i="3" s="1"/>
  <c r="X2010" i="3"/>
  <c r="Y2010" i="3" s="1"/>
  <c r="X2009" i="3"/>
  <c r="Y2009" i="3" s="1"/>
  <c r="X2008" i="3"/>
  <c r="Y2008" i="3" s="1"/>
  <c r="X2007" i="3"/>
  <c r="Y2007" i="3" s="1"/>
  <c r="X2006" i="3"/>
  <c r="Y2006" i="3" s="1"/>
  <c r="X2005" i="3"/>
  <c r="Y2005" i="3" s="1"/>
  <c r="X2004" i="3"/>
  <c r="Y2004" i="3" s="1"/>
  <c r="X2003" i="3"/>
  <c r="Y2003" i="3" s="1"/>
  <c r="Y2002" i="3"/>
  <c r="X2002" i="3"/>
  <c r="X2001" i="3"/>
  <c r="Y2001" i="3" s="1"/>
  <c r="X2000" i="3"/>
  <c r="Y2000" i="3" s="1"/>
  <c r="X1999" i="3"/>
  <c r="Y1999" i="3" s="1"/>
  <c r="X1998" i="3"/>
  <c r="Y1998" i="3" s="1"/>
  <c r="X1997" i="3"/>
  <c r="Y1997" i="3" s="1"/>
  <c r="X1996" i="3"/>
  <c r="Y1996" i="3" s="1"/>
  <c r="X1995" i="3"/>
  <c r="Y1995" i="3" s="1"/>
  <c r="X1994" i="3"/>
  <c r="Y1994" i="3" s="1"/>
  <c r="X1993" i="3"/>
  <c r="Y1993" i="3" s="1"/>
  <c r="X1992" i="3"/>
  <c r="Y1992" i="3" s="1"/>
  <c r="X1991" i="3"/>
  <c r="Y1991" i="3" s="1"/>
  <c r="X1990" i="3"/>
  <c r="Y1990" i="3" s="1"/>
  <c r="X1989" i="3"/>
  <c r="Y1989" i="3" s="1"/>
  <c r="X1988" i="3"/>
  <c r="Y1988" i="3" s="1"/>
  <c r="X1987" i="3"/>
  <c r="Y1987" i="3" s="1"/>
  <c r="X1986" i="3"/>
  <c r="Y1986" i="3" s="1"/>
  <c r="X1985" i="3"/>
  <c r="Y1985" i="3" s="1"/>
  <c r="Y1984" i="3"/>
  <c r="X1984" i="3"/>
  <c r="X1983" i="3"/>
  <c r="Y1983" i="3" s="1"/>
  <c r="X1982" i="3"/>
  <c r="Y1982" i="3" s="1"/>
  <c r="X1981" i="3"/>
  <c r="Y1981" i="3" s="1"/>
  <c r="X1980" i="3"/>
  <c r="Y1980" i="3" s="1"/>
  <c r="X1979" i="3"/>
  <c r="Y1979" i="3" s="1"/>
  <c r="X1978" i="3"/>
  <c r="Y1978" i="3" s="1"/>
  <c r="X1977" i="3"/>
  <c r="Y1977" i="3" s="1"/>
  <c r="X1976" i="3"/>
  <c r="Y1976" i="3" s="1"/>
  <c r="X1975" i="3"/>
  <c r="Y1975" i="3" s="1"/>
  <c r="X1974" i="3"/>
  <c r="Y1974" i="3" s="1"/>
  <c r="X1973" i="3"/>
  <c r="Y1973" i="3" s="1"/>
  <c r="X1972" i="3"/>
  <c r="Y1972" i="3" s="1"/>
  <c r="X1971" i="3"/>
  <c r="Y1971" i="3" s="1"/>
  <c r="X1970" i="3"/>
  <c r="Y1970" i="3" s="1"/>
  <c r="X1969" i="3"/>
  <c r="Y1969" i="3" s="1"/>
  <c r="X1968" i="3"/>
  <c r="Y1968" i="3" s="1"/>
  <c r="X1967" i="3"/>
  <c r="Y1967" i="3" s="1"/>
  <c r="X1966" i="3"/>
  <c r="Y1966" i="3" s="1"/>
  <c r="X1965" i="3"/>
  <c r="Y1965" i="3" s="1"/>
  <c r="X1964" i="3"/>
  <c r="Y1964" i="3" s="1"/>
  <c r="X1963" i="3"/>
  <c r="Y1963" i="3" s="1"/>
  <c r="X1962" i="3"/>
  <c r="Y1962" i="3" s="1"/>
  <c r="X1961" i="3"/>
  <c r="Y1961" i="3" s="1"/>
  <c r="X1960" i="3"/>
  <c r="Y1960" i="3" s="1"/>
  <c r="X1959" i="3"/>
  <c r="Y1959" i="3" s="1"/>
  <c r="X1958" i="3"/>
  <c r="Y1958" i="3" s="1"/>
  <c r="X1957" i="3"/>
  <c r="Y1957" i="3" s="1"/>
  <c r="X1956" i="3"/>
  <c r="Y1956" i="3" s="1"/>
  <c r="X1955" i="3"/>
  <c r="Y1955" i="3" s="1"/>
  <c r="X1954" i="3"/>
  <c r="Y1954" i="3" s="1"/>
  <c r="X1953" i="3"/>
  <c r="Y1953" i="3" s="1"/>
  <c r="X1952" i="3"/>
  <c r="Y1952" i="3" s="1"/>
  <c r="X1951" i="3"/>
  <c r="Y1951" i="3" s="1"/>
  <c r="X1950" i="3"/>
  <c r="Y1950" i="3" s="1"/>
  <c r="X1949" i="3"/>
  <c r="Y1949" i="3" s="1"/>
  <c r="X1948" i="3"/>
  <c r="Y1948" i="3" s="1"/>
  <c r="X1947" i="3"/>
  <c r="Y1947" i="3" s="1"/>
  <c r="X1946" i="3"/>
  <c r="Y1946" i="3" s="1"/>
  <c r="X1945" i="3"/>
  <c r="Y1945" i="3" s="1"/>
  <c r="X1944" i="3"/>
  <c r="Y1944" i="3" s="1"/>
  <c r="X1943" i="3"/>
  <c r="Y1943" i="3" s="1"/>
  <c r="X1942" i="3"/>
  <c r="Y1942" i="3" s="1"/>
  <c r="X1941" i="3"/>
  <c r="Y1941" i="3" s="1"/>
  <c r="X1940" i="3"/>
  <c r="Y1940" i="3" s="1"/>
  <c r="X1939" i="3"/>
  <c r="Y1939" i="3" s="1"/>
  <c r="X1938" i="3"/>
  <c r="Y1938" i="3" s="1"/>
  <c r="X1937" i="3"/>
  <c r="Y1937" i="3" s="1"/>
  <c r="X1936" i="3"/>
  <c r="Y1936" i="3" s="1"/>
  <c r="X1935" i="3"/>
  <c r="Y1935" i="3" s="1"/>
  <c r="X1934" i="3"/>
  <c r="Y1934" i="3" s="1"/>
  <c r="X1933" i="3"/>
  <c r="Y1933" i="3" s="1"/>
  <c r="X1932" i="3"/>
  <c r="Y1932" i="3" s="1"/>
  <c r="X1931" i="3"/>
  <c r="Y1931" i="3" s="1"/>
  <c r="X1930" i="3"/>
  <c r="Y1930" i="3" s="1"/>
  <c r="X1929" i="3"/>
  <c r="Y1929" i="3" s="1"/>
  <c r="X1928" i="3"/>
  <c r="Y1928" i="3" s="1"/>
  <c r="X1927" i="3"/>
  <c r="Y1927" i="3" s="1"/>
  <c r="X1926" i="3"/>
  <c r="Y1926" i="3" s="1"/>
  <c r="Y1925" i="3"/>
  <c r="X1925" i="3"/>
  <c r="X1924" i="3"/>
  <c r="Y1924" i="3" s="1"/>
  <c r="X1923" i="3"/>
  <c r="Y1923" i="3" s="1"/>
  <c r="X1922" i="3"/>
  <c r="Y1922" i="3" s="1"/>
  <c r="X1921" i="3"/>
  <c r="Y1921" i="3" s="1"/>
  <c r="X1920" i="3"/>
  <c r="Y1920" i="3" s="1"/>
  <c r="X1919" i="3"/>
  <c r="Y1919" i="3" s="1"/>
  <c r="X1918" i="3"/>
  <c r="Y1918" i="3" s="1"/>
  <c r="X1917" i="3"/>
  <c r="Y1917" i="3" s="1"/>
  <c r="X1916" i="3"/>
  <c r="Y1916" i="3" s="1"/>
  <c r="X1915" i="3"/>
  <c r="Y1915" i="3" s="1"/>
  <c r="X1914" i="3"/>
  <c r="Y1914" i="3" s="1"/>
  <c r="X1913" i="3"/>
  <c r="Y1913" i="3" s="1"/>
  <c r="X1912" i="3"/>
  <c r="Y1912" i="3" s="1"/>
  <c r="X1911" i="3"/>
  <c r="Y1911" i="3" s="1"/>
  <c r="Y1910" i="3"/>
  <c r="X1910" i="3"/>
  <c r="X1909" i="3"/>
  <c r="Y1909" i="3" s="1"/>
  <c r="X1908" i="3"/>
  <c r="Y1908" i="3" s="1"/>
  <c r="X1907" i="3"/>
  <c r="Y1907" i="3" s="1"/>
  <c r="X1906" i="3"/>
  <c r="Y1906" i="3" s="1"/>
  <c r="X1905" i="3"/>
  <c r="Y1905" i="3" s="1"/>
  <c r="X1904" i="3"/>
  <c r="Y1904" i="3" s="1"/>
  <c r="X1903" i="3"/>
  <c r="Y1903" i="3" s="1"/>
  <c r="X1902" i="3"/>
  <c r="Y1902" i="3" s="1"/>
  <c r="X1901" i="3"/>
  <c r="Y1901" i="3" s="1"/>
  <c r="X1900" i="3"/>
  <c r="Y1900" i="3" s="1"/>
  <c r="X1899" i="3"/>
  <c r="Y1899" i="3" s="1"/>
  <c r="X1898" i="3"/>
  <c r="Y1898" i="3" s="1"/>
  <c r="X1897" i="3"/>
  <c r="Y1897" i="3" s="1"/>
  <c r="X1896" i="3"/>
  <c r="Y1896" i="3" s="1"/>
  <c r="X1895" i="3"/>
  <c r="Y1895" i="3" s="1"/>
  <c r="X1894" i="3"/>
  <c r="Y1894" i="3" s="1"/>
  <c r="X1893" i="3"/>
  <c r="Y1893" i="3" s="1"/>
  <c r="X1892" i="3"/>
  <c r="Y1892" i="3" s="1"/>
  <c r="X1891" i="3"/>
  <c r="Y1891" i="3" s="1"/>
  <c r="X1890" i="3"/>
  <c r="Y1890" i="3" s="1"/>
  <c r="X1889" i="3"/>
  <c r="Y1889" i="3" s="1"/>
  <c r="X1888" i="3"/>
  <c r="Y1888" i="3" s="1"/>
  <c r="X1887" i="3"/>
  <c r="Y1887" i="3" s="1"/>
  <c r="X1886" i="3"/>
  <c r="Y1886" i="3" s="1"/>
  <c r="X1885" i="3"/>
  <c r="Y1885" i="3" s="1"/>
  <c r="X1884" i="3"/>
  <c r="Y1884" i="3" s="1"/>
  <c r="X1883" i="3"/>
  <c r="Y1883" i="3" s="1"/>
  <c r="X1882" i="3"/>
  <c r="Y1882" i="3" s="1"/>
  <c r="X1881" i="3"/>
  <c r="Y1881" i="3" s="1"/>
  <c r="X1880" i="3"/>
  <c r="Y1880" i="3" s="1"/>
  <c r="X1879" i="3"/>
  <c r="Y1879" i="3" s="1"/>
  <c r="X1878" i="3"/>
  <c r="Y1878" i="3" s="1"/>
  <c r="X1877" i="3"/>
  <c r="Y1877" i="3" s="1"/>
  <c r="X1876" i="3"/>
  <c r="Y1876" i="3" s="1"/>
  <c r="X1875" i="3"/>
  <c r="Y1875" i="3" s="1"/>
  <c r="X1874" i="3"/>
  <c r="Y1874" i="3" s="1"/>
  <c r="X1873" i="3"/>
  <c r="Y1873" i="3" s="1"/>
  <c r="X1872" i="3"/>
  <c r="Y1872" i="3" s="1"/>
  <c r="X1871" i="3"/>
  <c r="Y1871" i="3" s="1"/>
  <c r="X1870" i="3"/>
  <c r="Y1870" i="3" s="1"/>
  <c r="X1869" i="3"/>
  <c r="Y1869" i="3" s="1"/>
  <c r="X1868" i="3"/>
  <c r="Y1868" i="3" s="1"/>
  <c r="X1867" i="3"/>
  <c r="Y1867" i="3" s="1"/>
  <c r="X1866" i="3"/>
  <c r="Y1866" i="3" s="1"/>
  <c r="X1865" i="3"/>
  <c r="Y1865" i="3" s="1"/>
  <c r="X1864" i="3"/>
  <c r="Y1864" i="3" s="1"/>
  <c r="X1863" i="3"/>
  <c r="Y1863" i="3" s="1"/>
  <c r="X1862" i="3"/>
  <c r="Y1862" i="3" s="1"/>
  <c r="X1861" i="3"/>
  <c r="Y1861" i="3" s="1"/>
  <c r="X1860" i="3"/>
  <c r="Y1860" i="3" s="1"/>
  <c r="X1859" i="3"/>
  <c r="Y1859" i="3" s="1"/>
  <c r="X1858" i="3"/>
  <c r="Y1858" i="3" s="1"/>
  <c r="X1857" i="3"/>
  <c r="Y1857" i="3" s="1"/>
  <c r="X1856" i="3"/>
  <c r="Y1856" i="3" s="1"/>
  <c r="X1855" i="3"/>
  <c r="Y1855" i="3" s="1"/>
  <c r="X1854" i="3"/>
  <c r="Y1854" i="3" s="1"/>
  <c r="X1853" i="3"/>
  <c r="Y1853" i="3" s="1"/>
  <c r="X1852" i="3"/>
  <c r="Y1852" i="3" s="1"/>
  <c r="X1851" i="3"/>
  <c r="Y1851" i="3" s="1"/>
  <c r="X1850" i="3"/>
  <c r="Y1850" i="3" s="1"/>
  <c r="X1849" i="3"/>
  <c r="Y1849" i="3" s="1"/>
  <c r="X1848" i="3"/>
  <c r="Y1848" i="3" s="1"/>
  <c r="X1847" i="3"/>
  <c r="Y1847" i="3" s="1"/>
  <c r="X1846" i="3"/>
  <c r="Y1846" i="3" s="1"/>
  <c r="X1845" i="3"/>
  <c r="Y1845" i="3" s="1"/>
  <c r="X1844" i="3"/>
  <c r="Y1844" i="3" s="1"/>
  <c r="X1843" i="3"/>
  <c r="Y1843" i="3" s="1"/>
  <c r="X1842" i="3"/>
  <c r="Y1842" i="3" s="1"/>
  <c r="X1841" i="3"/>
  <c r="Y1841" i="3" s="1"/>
  <c r="X1840" i="3"/>
  <c r="Y1840" i="3" s="1"/>
  <c r="X1839" i="3"/>
  <c r="Y1839" i="3" s="1"/>
  <c r="X1838" i="3"/>
  <c r="Y1838" i="3" s="1"/>
  <c r="X1837" i="3"/>
  <c r="Y1837" i="3" s="1"/>
  <c r="X1836" i="3"/>
  <c r="Y1836" i="3" s="1"/>
  <c r="X1835" i="3"/>
  <c r="Y1835" i="3" s="1"/>
  <c r="X1834" i="3"/>
  <c r="Y1834" i="3" s="1"/>
  <c r="X1833" i="3"/>
  <c r="Y1833" i="3" s="1"/>
  <c r="X1832" i="3"/>
  <c r="Y1832" i="3" s="1"/>
  <c r="X1831" i="3"/>
  <c r="Y1831" i="3" s="1"/>
  <c r="X1830" i="3"/>
  <c r="Y1830" i="3" s="1"/>
  <c r="X1829" i="3"/>
  <c r="Y1829" i="3" s="1"/>
  <c r="X1828" i="3"/>
  <c r="Y1828" i="3" s="1"/>
  <c r="X1827" i="3"/>
  <c r="Y1827" i="3" s="1"/>
  <c r="X1826" i="3"/>
  <c r="Y1826" i="3" s="1"/>
  <c r="X1825" i="3"/>
  <c r="Y1825" i="3" s="1"/>
  <c r="X1824" i="3"/>
  <c r="Y1824" i="3" s="1"/>
  <c r="X1823" i="3"/>
  <c r="Y1823" i="3" s="1"/>
  <c r="X1822" i="3"/>
  <c r="Y1822" i="3" s="1"/>
  <c r="X1821" i="3"/>
  <c r="Y1821" i="3" s="1"/>
  <c r="X1820" i="3"/>
  <c r="Y1820" i="3" s="1"/>
  <c r="X1819" i="3"/>
  <c r="Y1819" i="3" s="1"/>
  <c r="X1818" i="3"/>
  <c r="Y1818" i="3" s="1"/>
  <c r="X1817" i="3"/>
  <c r="Y1817" i="3" s="1"/>
  <c r="X1816" i="3"/>
  <c r="Y1816" i="3" s="1"/>
  <c r="X1815" i="3"/>
  <c r="Y1815" i="3" s="1"/>
  <c r="X1814" i="3"/>
  <c r="Y1814" i="3" s="1"/>
  <c r="X1813" i="3"/>
  <c r="Y1813" i="3" s="1"/>
  <c r="X1812" i="3"/>
  <c r="Y1812" i="3" s="1"/>
  <c r="X1811" i="3"/>
  <c r="Y1811" i="3" s="1"/>
  <c r="X1810" i="3"/>
  <c r="Y1810" i="3" s="1"/>
  <c r="X1809" i="3"/>
  <c r="Y1809" i="3" s="1"/>
  <c r="X1808" i="3"/>
  <c r="Y1808" i="3" s="1"/>
  <c r="X1807" i="3"/>
  <c r="Y1807" i="3" s="1"/>
  <c r="X1806" i="3"/>
  <c r="Y1806" i="3" s="1"/>
  <c r="X1805" i="3"/>
  <c r="Y1805" i="3" s="1"/>
  <c r="X1804" i="3"/>
  <c r="Y1804" i="3" s="1"/>
  <c r="X1803" i="3"/>
  <c r="Y1803" i="3" s="1"/>
  <c r="X1802" i="3"/>
  <c r="Y1802" i="3" s="1"/>
  <c r="X1801" i="3"/>
  <c r="Y1801" i="3" s="1"/>
  <c r="X1800" i="3"/>
  <c r="Y1800" i="3" s="1"/>
  <c r="X1799" i="3"/>
  <c r="Y1799" i="3" s="1"/>
  <c r="X1798" i="3"/>
  <c r="Y1798" i="3" s="1"/>
  <c r="X1797" i="3"/>
  <c r="Y1797" i="3" s="1"/>
  <c r="X1796" i="3"/>
  <c r="Y1796" i="3" s="1"/>
  <c r="X1795" i="3"/>
  <c r="Y1795" i="3" s="1"/>
  <c r="X1794" i="3"/>
  <c r="Y1794" i="3" s="1"/>
  <c r="X1793" i="3"/>
  <c r="Y1793" i="3" s="1"/>
  <c r="X1792" i="3"/>
  <c r="Y1792" i="3" s="1"/>
  <c r="X1791" i="3"/>
  <c r="Y1791" i="3" s="1"/>
  <c r="X1790" i="3"/>
  <c r="Y1790" i="3" s="1"/>
  <c r="X1789" i="3"/>
  <c r="Y1789" i="3" s="1"/>
  <c r="X1788" i="3"/>
  <c r="Y1788" i="3" s="1"/>
  <c r="X1787" i="3"/>
  <c r="Y1787" i="3" s="1"/>
  <c r="X1786" i="3"/>
  <c r="Y1786" i="3" s="1"/>
  <c r="X1785" i="3"/>
  <c r="Y1785" i="3" s="1"/>
  <c r="X1784" i="3"/>
  <c r="Y1784" i="3" s="1"/>
  <c r="X1783" i="3"/>
  <c r="Y1783" i="3" s="1"/>
  <c r="X1782" i="3"/>
  <c r="Y1782" i="3" s="1"/>
  <c r="X1781" i="3"/>
  <c r="Y1781" i="3" s="1"/>
  <c r="X1780" i="3"/>
  <c r="Y1780" i="3" s="1"/>
  <c r="X1779" i="3"/>
  <c r="Y1779" i="3" s="1"/>
  <c r="X1778" i="3"/>
  <c r="Y1778" i="3" s="1"/>
  <c r="X1777" i="3"/>
  <c r="Y1777" i="3" s="1"/>
  <c r="X1776" i="3"/>
  <c r="Y1776" i="3" s="1"/>
  <c r="X1775" i="3"/>
  <c r="Y1775" i="3" s="1"/>
  <c r="X1774" i="3"/>
  <c r="Y1774" i="3" s="1"/>
  <c r="X1773" i="3"/>
  <c r="Y1773" i="3" s="1"/>
  <c r="X1772" i="3"/>
  <c r="Y1772" i="3" s="1"/>
  <c r="X1771" i="3"/>
  <c r="Y1771" i="3" s="1"/>
  <c r="X1770" i="3"/>
  <c r="Y1770" i="3" s="1"/>
  <c r="X1769" i="3"/>
  <c r="Y1769" i="3" s="1"/>
  <c r="X1768" i="3"/>
  <c r="Y1768" i="3" s="1"/>
  <c r="X1767" i="3"/>
  <c r="Y1767" i="3" s="1"/>
  <c r="X1766" i="3"/>
  <c r="Y1766" i="3" s="1"/>
  <c r="X1765" i="3"/>
  <c r="Y1765" i="3" s="1"/>
  <c r="X1764" i="3"/>
  <c r="Y1764" i="3" s="1"/>
  <c r="X1763" i="3"/>
  <c r="Y1763" i="3" s="1"/>
  <c r="X1762" i="3"/>
  <c r="Y1762" i="3" s="1"/>
  <c r="X1761" i="3"/>
  <c r="Y1761" i="3" s="1"/>
  <c r="X1760" i="3"/>
  <c r="Y1760" i="3" s="1"/>
  <c r="X1759" i="3"/>
  <c r="Y1759" i="3" s="1"/>
  <c r="X1758" i="3"/>
  <c r="Y1758" i="3" s="1"/>
  <c r="X1757" i="3"/>
  <c r="Y1757" i="3" s="1"/>
  <c r="X1756" i="3"/>
  <c r="Y1756" i="3" s="1"/>
  <c r="X1755" i="3"/>
  <c r="Y1755" i="3" s="1"/>
  <c r="X1754" i="3"/>
  <c r="Y1754" i="3" s="1"/>
  <c r="X1753" i="3"/>
  <c r="Y1753" i="3" s="1"/>
  <c r="X1752" i="3"/>
  <c r="Y1752" i="3" s="1"/>
  <c r="X1751" i="3"/>
  <c r="Y1751" i="3" s="1"/>
  <c r="X1750" i="3"/>
  <c r="Y1750" i="3" s="1"/>
  <c r="X1749" i="3"/>
  <c r="Y1749" i="3" s="1"/>
  <c r="X1748" i="3"/>
  <c r="Y1748" i="3" s="1"/>
  <c r="X1747" i="3"/>
  <c r="Y1747" i="3" s="1"/>
  <c r="X1746" i="3"/>
  <c r="Y1746" i="3" s="1"/>
  <c r="X1745" i="3"/>
  <c r="Y1745" i="3" s="1"/>
  <c r="X1744" i="3"/>
  <c r="Y1744" i="3" s="1"/>
  <c r="X1743" i="3"/>
  <c r="Y1743" i="3" s="1"/>
  <c r="X1742" i="3"/>
  <c r="Y1742" i="3" s="1"/>
  <c r="X1741" i="3"/>
  <c r="Y1741" i="3" s="1"/>
  <c r="X1740" i="3"/>
  <c r="Y1740" i="3" s="1"/>
  <c r="X1739" i="3"/>
  <c r="Y1739" i="3" s="1"/>
  <c r="X1738" i="3"/>
  <c r="Y1738" i="3" s="1"/>
  <c r="X1737" i="3"/>
  <c r="Y1737" i="3" s="1"/>
  <c r="X1736" i="3"/>
  <c r="Y1736" i="3" s="1"/>
  <c r="X1735" i="3"/>
  <c r="Y1735" i="3" s="1"/>
  <c r="X1734" i="3"/>
  <c r="Y1734" i="3" s="1"/>
  <c r="X1733" i="3"/>
  <c r="Y1733" i="3" s="1"/>
  <c r="X1732" i="3"/>
  <c r="Y1732" i="3" s="1"/>
  <c r="X1731" i="3"/>
  <c r="Y1731" i="3" s="1"/>
  <c r="X1730" i="3"/>
  <c r="Y1730" i="3" s="1"/>
  <c r="X1729" i="3"/>
  <c r="Y1729" i="3" s="1"/>
  <c r="X1728" i="3"/>
  <c r="Y1728" i="3" s="1"/>
  <c r="X1727" i="3"/>
  <c r="Y1727" i="3" s="1"/>
  <c r="X1726" i="3"/>
  <c r="Y1726" i="3" s="1"/>
  <c r="X1725" i="3"/>
  <c r="Y1725" i="3" s="1"/>
  <c r="X1724" i="3"/>
  <c r="Y1724" i="3" s="1"/>
  <c r="X1723" i="3"/>
  <c r="Y1723" i="3" s="1"/>
  <c r="X1722" i="3"/>
  <c r="Y1722" i="3" s="1"/>
  <c r="X1721" i="3"/>
  <c r="Y1721" i="3" s="1"/>
  <c r="X1720" i="3"/>
  <c r="Y1720" i="3" s="1"/>
  <c r="X1719" i="3"/>
  <c r="Y1719" i="3" s="1"/>
  <c r="X1718" i="3"/>
  <c r="Y1718" i="3" s="1"/>
  <c r="X1717" i="3"/>
  <c r="Y1717" i="3" s="1"/>
  <c r="X1716" i="3"/>
  <c r="Y1716" i="3" s="1"/>
  <c r="X1715" i="3"/>
  <c r="Y1715" i="3" s="1"/>
  <c r="X1714" i="3"/>
  <c r="Y1714" i="3" s="1"/>
  <c r="X1713" i="3"/>
  <c r="Y1713" i="3" s="1"/>
  <c r="X1712" i="3"/>
  <c r="Y1712" i="3" s="1"/>
  <c r="X1711" i="3"/>
  <c r="Y1711" i="3" s="1"/>
  <c r="X1710" i="3"/>
  <c r="Y1710" i="3" s="1"/>
  <c r="X1709" i="3"/>
  <c r="Y1709" i="3" s="1"/>
  <c r="X1708" i="3"/>
  <c r="Y1708" i="3" s="1"/>
  <c r="X1707" i="3"/>
  <c r="Y1707" i="3" s="1"/>
  <c r="X1706" i="3"/>
  <c r="Y1706" i="3" s="1"/>
  <c r="X1705" i="3"/>
  <c r="Y1705" i="3" s="1"/>
  <c r="X1704" i="3"/>
  <c r="Y1704" i="3" s="1"/>
  <c r="X1703" i="3"/>
  <c r="Y1703" i="3" s="1"/>
  <c r="X1702" i="3"/>
  <c r="Y1702" i="3" s="1"/>
  <c r="X1701" i="3"/>
  <c r="Y1701" i="3" s="1"/>
  <c r="X1700" i="3"/>
  <c r="Y1700" i="3" s="1"/>
  <c r="X1699" i="3"/>
  <c r="Y1699" i="3" s="1"/>
  <c r="X1698" i="3"/>
  <c r="Y1698" i="3" s="1"/>
  <c r="X1697" i="3"/>
  <c r="Y1697" i="3" s="1"/>
  <c r="X1696" i="3"/>
  <c r="Y1696" i="3" s="1"/>
  <c r="X1695" i="3"/>
  <c r="Y1695" i="3" s="1"/>
  <c r="X1694" i="3"/>
  <c r="Y1694" i="3" s="1"/>
  <c r="X1693" i="3"/>
  <c r="Y1693" i="3" s="1"/>
  <c r="X1692" i="3"/>
  <c r="Y1692" i="3" s="1"/>
  <c r="X1691" i="3"/>
  <c r="Y1691" i="3" s="1"/>
  <c r="X1690" i="3"/>
  <c r="Y1690" i="3" s="1"/>
  <c r="X1689" i="3"/>
  <c r="Y1689" i="3" s="1"/>
  <c r="X1688" i="3"/>
  <c r="Y1688" i="3" s="1"/>
  <c r="X1687" i="3"/>
  <c r="Y1687" i="3" s="1"/>
  <c r="X1686" i="3"/>
  <c r="Y1686" i="3" s="1"/>
  <c r="X1685" i="3"/>
  <c r="Y1685" i="3" s="1"/>
  <c r="X1684" i="3"/>
  <c r="Y1684" i="3" s="1"/>
  <c r="X1683" i="3"/>
  <c r="Y1683" i="3" s="1"/>
  <c r="X1682" i="3"/>
  <c r="Y1682" i="3" s="1"/>
  <c r="X1681" i="3"/>
  <c r="Y1681" i="3" s="1"/>
  <c r="X1680" i="3"/>
  <c r="Y1680" i="3" s="1"/>
  <c r="X1679" i="3"/>
  <c r="Y1679" i="3" s="1"/>
  <c r="X1678" i="3"/>
  <c r="Y1678" i="3" s="1"/>
  <c r="X1677" i="3"/>
  <c r="Y1677" i="3" s="1"/>
  <c r="X1676" i="3"/>
  <c r="Y1676" i="3" s="1"/>
  <c r="X1675" i="3"/>
  <c r="Y1675" i="3" s="1"/>
  <c r="X1674" i="3"/>
  <c r="Y1674" i="3" s="1"/>
  <c r="X1673" i="3"/>
  <c r="Y1673" i="3" s="1"/>
  <c r="X1672" i="3"/>
  <c r="Y1672" i="3" s="1"/>
  <c r="X1671" i="3"/>
  <c r="Y1671" i="3" s="1"/>
  <c r="X1670" i="3"/>
  <c r="Y1670" i="3" s="1"/>
  <c r="X1669" i="3"/>
  <c r="Y1669" i="3" s="1"/>
  <c r="X1668" i="3"/>
  <c r="Y1668" i="3" s="1"/>
  <c r="X1667" i="3"/>
  <c r="Y1667" i="3" s="1"/>
  <c r="X1666" i="3"/>
  <c r="Y1666" i="3" s="1"/>
  <c r="X1665" i="3"/>
  <c r="Y1665" i="3" s="1"/>
  <c r="X1664" i="3"/>
  <c r="Y1664" i="3" s="1"/>
  <c r="X1663" i="3"/>
  <c r="Y1663" i="3" s="1"/>
  <c r="X1662" i="3"/>
  <c r="Y1662" i="3" s="1"/>
  <c r="X1661" i="3"/>
  <c r="Y1661" i="3" s="1"/>
  <c r="X1660" i="3"/>
  <c r="Y1660" i="3" s="1"/>
  <c r="X1659" i="3"/>
  <c r="Y1659" i="3" s="1"/>
  <c r="X1658" i="3"/>
  <c r="Y1658" i="3" s="1"/>
  <c r="X1657" i="3"/>
  <c r="Y1657" i="3" s="1"/>
  <c r="X1656" i="3"/>
  <c r="Y1656" i="3" s="1"/>
  <c r="X1655" i="3"/>
  <c r="Y1655" i="3" s="1"/>
  <c r="X1654" i="3"/>
  <c r="Y1654" i="3" s="1"/>
  <c r="X1653" i="3"/>
  <c r="Y1653" i="3" s="1"/>
  <c r="X1652" i="3"/>
  <c r="Y1652" i="3" s="1"/>
  <c r="X1651" i="3"/>
  <c r="Y1651" i="3" s="1"/>
  <c r="X1650" i="3"/>
  <c r="Y1650" i="3" s="1"/>
  <c r="X1649" i="3"/>
  <c r="Y1649" i="3" s="1"/>
  <c r="X1648" i="3"/>
  <c r="Y1648" i="3" s="1"/>
  <c r="X1647" i="3"/>
  <c r="Y1647" i="3" s="1"/>
  <c r="X1646" i="3"/>
  <c r="Y1646" i="3" s="1"/>
  <c r="X1645" i="3"/>
  <c r="Y1645" i="3" s="1"/>
  <c r="X1644" i="3"/>
  <c r="Y1644" i="3" s="1"/>
  <c r="X1643" i="3"/>
  <c r="Y1643" i="3" s="1"/>
  <c r="X1642" i="3"/>
  <c r="Y1642" i="3" s="1"/>
  <c r="X1641" i="3"/>
  <c r="Y1641" i="3" s="1"/>
  <c r="X1640" i="3"/>
  <c r="Y1640" i="3" s="1"/>
  <c r="X1639" i="3"/>
  <c r="Y1639" i="3" s="1"/>
  <c r="X1638" i="3"/>
  <c r="Y1638" i="3" s="1"/>
  <c r="X1637" i="3"/>
  <c r="Y1637" i="3" s="1"/>
  <c r="X1636" i="3"/>
  <c r="Y1636" i="3" s="1"/>
  <c r="X1635" i="3"/>
  <c r="Y1635" i="3" s="1"/>
  <c r="X1634" i="3"/>
  <c r="Y1634" i="3" s="1"/>
  <c r="X1633" i="3"/>
  <c r="Y1633" i="3" s="1"/>
  <c r="X1632" i="3"/>
  <c r="Y1632" i="3" s="1"/>
  <c r="X1631" i="3"/>
  <c r="Y1631" i="3" s="1"/>
  <c r="X1630" i="3"/>
  <c r="Y1630" i="3" s="1"/>
  <c r="X1629" i="3"/>
  <c r="Y1629" i="3" s="1"/>
  <c r="X1628" i="3"/>
  <c r="Y1628" i="3" s="1"/>
  <c r="X1627" i="3"/>
  <c r="Y1627" i="3" s="1"/>
  <c r="X1626" i="3"/>
  <c r="Y1626" i="3" s="1"/>
  <c r="X1625" i="3"/>
  <c r="Y1625" i="3" s="1"/>
  <c r="X1624" i="3"/>
  <c r="Y1624" i="3" s="1"/>
  <c r="X1623" i="3"/>
  <c r="Y1623" i="3" s="1"/>
  <c r="X1622" i="3"/>
  <c r="Y1622" i="3" s="1"/>
  <c r="Y1621" i="3"/>
  <c r="X1621" i="3"/>
  <c r="X1620" i="3"/>
  <c r="Y1620" i="3" s="1"/>
  <c r="X1619" i="3"/>
  <c r="Y1619" i="3" s="1"/>
  <c r="X1618" i="3"/>
  <c r="Y1618" i="3" s="1"/>
  <c r="X1617" i="3"/>
  <c r="Y1617" i="3" s="1"/>
  <c r="X1616" i="3"/>
  <c r="Y1616" i="3" s="1"/>
  <c r="X1615" i="3"/>
  <c r="Y1615" i="3" s="1"/>
  <c r="X1614" i="3"/>
  <c r="Y1614" i="3" s="1"/>
  <c r="X1613" i="3"/>
  <c r="Y1613" i="3" s="1"/>
  <c r="X1612" i="3"/>
  <c r="Y1612" i="3" s="1"/>
  <c r="X1611" i="3"/>
  <c r="Y1611" i="3" s="1"/>
  <c r="X1610" i="3"/>
  <c r="Y1610" i="3" s="1"/>
  <c r="X1609" i="3"/>
  <c r="Y1609" i="3" s="1"/>
  <c r="X1608" i="3"/>
  <c r="Y1608" i="3" s="1"/>
  <c r="X1607" i="3"/>
  <c r="Y1607" i="3" s="1"/>
  <c r="X1606" i="3"/>
  <c r="Y1606" i="3" s="1"/>
  <c r="X1605" i="3"/>
  <c r="Y1605" i="3" s="1"/>
  <c r="X1604" i="3"/>
  <c r="Y1604" i="3" s="1"/>
  <c r="X1603" i="3"/>
  <c r="Y1603" i="3" s="1"/>
  <c r="X1602" i="3"/>
  <c r="Y1602" i="3" s="1"/>
  <c r="X1601" i="3"/>
  <c r="Y1601" i="3" s="1"/>
  <c r="X1600" i="3"/>
  <c r="Y1600" i="3" s="1"/>
  <c r="X1599" i="3"/>
  <c r="Y1599" i="3" s="1"/>
  <c r="X1598" i="3"/>
  <c r="Y1598" i="3" s="1"/>
  <c r="X1597" i="3"/>
  <c r="Y1597" i="3" s="1"/>
  <c r="X1596" i="3"/>
  <c r="Y1596" i="3" s="1"/>
  <c r="X1595" i="3"/>
  <c r="Y1595" i="3" s="1"/>
  <c r="X1594" i="3"/>
  <c r="Y1594" i="3" s="1"/>
  <c r="X1593" i="3"/>
  <c r="Y1593" i="3" s="1"/>
  <c r="X1592" i="3"/>
  <c r="Y1592" i="3" s="1"/>
  <c r="X1591" i="3"/>
  <c r="Y1591" i="3" s="1"/>
  <c r="Y1590" i="3"/>
  <c r="X1590" i="3"/>
  <c r="X1589" i="3"/>
  <c r="Y1589" i="3" s="1"/>
  <c r="X1588" i="3"/>
  <c r="Y1588" i="3" s="1"/>
  <c r="X1587" i="3"/>
  <c r="Y1587" i="3" s="1"/>
  <c r="X1586" i="3"/>
  <c r="Y1586" i="3" s="1"/>
  <c r="X1585" i="3"/>
  <c r="Y1585" i="3" s="1"/>
  <c r="X1584" i="3"/>
  <c r="Y1584" i="3" s="1"/>
  <c r="X1583" i="3"/>
  <c r="Y1583" i="3" s="1"/>
  <c r="X1582" i="3"/>
  <c r="Y1582" i="3" s="1"/>
  <c r="X1581" i="3"/>
  <c r="Y1581" i="3" s="1"/>
  <c r="X1580" i="3"/>
  <c r="Y1580" i="3" s="1"/>
  <c r="X1579" i="3"/>
  <c r="Y1579" i="3" s="1"/>
  <c r="X1578" i="3"/>
  <c r="Y1578" i="3" s="1"/>
  <c r="X1577" i="3"/>
  <c r="Y1577" i="3" s="1"/>
  <c r="X1576" i="3"/>
  <c r="Y1576" i="3" s="1"/>
  <c r="X1575" i="3"/>
  <c r="Y1575" i="3" s="1"/>
  <c r="X1574" i="3"/>
  <c r="Y1574" i="3" s="1"/>
  <c r="X1573" i="3"/>
  <c r="Y1573" i="3" s="1"/>
  <c r="X1572" i="3"/>
  <c r="Y1572" i="3" s="1"/>
  <c r="X1571" i="3"/>
  <c r="Y1571" i="3" s="1"/>
  <c r="X1570" i="3"/>
  <c r="Y1570" i="3" s="1"/>
  <c r="X1569" i="3"/>
  <c r="Y1569" i="3" s="1"/>
  <c r="X1568" i="3"/>
  <c r="Y1568" i="3" s="1"/>
  <c r="X1567" i="3"/>
  <c r="Y1567" i="3" s="1"/>
  <c r="X1566" i="3"/>
  <c r="Y1566" i="3" s="1"/>
  <c r="X1565" i="3"/>
  <c r="Y1565" i="3" s="1"/>
  <c r="X1564" i="3"/>
  <c r="Y1564" i="3" s="1"/>
  <c r="X1563" i="3"/>
  <c r="Y1563" i="3" s="1"/>
  <c r="X1562" i="3"/>
  <c r="Y1562" i="3" s="1"/>
  <c r="X1561" i="3"/>
  <c r="Y1561" i="3" s="1"/>
  <c r="X1560" i="3"/>
  <c r="Y1560" i="3" s="1"/>
  <c r="X1559" i="3"/>
  <c r="Y1559" i="3" s="1"/>
  <c r="X1558" i="3"/>
  <c r="Y1558" i="3" s="1"/>
  <c r="X1557" i="3"/>
  <c r="Y1557" i="3" s="1"/>
  <c r="X1556" i="3"/>
  <c r="Y1556" i="3" s="1"/>
  <c r="X1555" i="3"/>
  <c r="Y1555" i="3" s="1"/>
  <c r="X1554" i="3"/>
  <c r="Y1554" i="3" s="1"/>
  <c r="X1553" i="3"/>
  <c r="Y1553" i="3" s="1"/>
  <c r="X1552" i="3"/>
  <c r="Y1552" i="3" s="1"/>
  <c r="X1551" i="3"/>
  <c r="Y1551" i="3" s="1"/>
  <c r="X1550" i="3"/>
  <c r="Y1550" i="3" s="1"/>
  <c r="X1549" i="3"/>
  <c r="Y1549" i="3" s="1"/>
  <c r="X1548" i="3"/>
  <c r="Y1548" i="3" s="1"/>
  <c r="X1547" i="3"/>
  <c r="Y1547" i="3" s="1"/>
  <c r="X1546" i="3"/>
  <c r="Y1546" i="3" s="1"/>
  <c r="X1545" i="3"/>
  <c r="Y1545" i="3" s="1"/>
  <c r="X1544" i="3"/>
  <c r="Y1544" i="3" s="1"/>
  <c r="X1543" i="3"/>
  <c r="Y1543" i="3" s="1"/>
  <c r="X1542" i="3"/>
  <c r="Y1542" i="3" s="1"/>
  <c r="X1541" i="3"/>
  <c r="Y1541" i="3" s="1"/>
  <c r="X1540" i="3"/>
  <c r="Y1540" i="3" s="1"/>
  <c r="X1539" i="3"/>
  <c r="Y1539" i="3" s="1"/>
  <c r="Y1538" i="3"/>
  <c r="X1538" i="3"/>
  <c r="X1537" i="3"/>
  <c r="Y1537" i="3" s="1"/>
  <c r="X1536" i="3"/>
  <c r="Y1536" i="3" s="1"/>
  <c r="X1535" i="3"/>
  <c r="Y1535" i="3" s="1"/>
  <c r="X1534" i="3"/>
  <c r="Y1534" i="3" s="1"/>
  <c r="X1533" i="3"/>
  <c r="Y1533" i="3" s="1"/>
  <c r="X1532" i="3"/>
  <c r="Y1532" i="3" s="1"/>
  <c r="X1531" i="3"/>
  <c r="Y1531" i="3" s="1"/>
  <c r="X1530" i="3"/>
  <c r="Y1530" i="3" s="1"/>
  <c r="X1529" i="3"/>
  <c r="Y1529" i="3" s="1"/>
  <c r="X1528" i="3"/>
  <c r="Y1528" i="3" s="1"/>
  <c r="X1527" i="3"/>
  <c r="Y1527" i="3" s="1"/>
  <c r="X1526" i="3"/>
  <c r="Y1526" i="3" s="1"/>
  <c r="X1525" i="3"/>
  <c r="Y1525" i="3" s="1"/>
  <c r="X1524" i="3"/>
  <c r="Y1524" i="3" s="1"/>
  <c r="X1523" i="3"/>
  <c r="Y1523" i="3" s="1"/>
  <c r="X1522" i="3"/>
  <c r="Y1522" i="3" s="1"/>
  <c r="X1521" i="3"/>
  <c r="Y1521" i="3" s="1"/>
  <c r="X1520" i="3"/>
  <c r="Y1520" i="3" s="1"/>
  <c r="X1519" i="3"/>
  <c r="Y1519" i="3" s="1"/>
  <c r="X1518" i="3"/>
  <c r="Y1518" i="3" s="1"/>
  <c r="X1517" i="3"/>
  <c r="Y1517" i="3" s="1"/>
  <c r="X1516" i="3"/>
  <c r="Y1516" i="3" s="1"/>
  <c r="X1515" i="3"/>
  <c r="Y1515" i="3" s="1"/>
  <c r="X1514" i="3"/>
  <c r="Y1514" i="3" s="1"/>
  <c r="X1513" i="3"/>
  <c r="Y1513" i="3" s="1"/>
  <c r="X1512" i="3"/>
  <c r="Y1512" i="3" s="1"/>
  <c r="X1511" i="3"/>
  <c r="Y1511" i="3" s="1"/>
  <c r="X1510" i="3"/>
  <c r="Y1510" i="3" s="1"/>
  <c r="X1509" i="3"/>
  <c r="Y1509" i="3" s="1"/>
  <c r="X1508" i="3"/>
  <c r="Y1508" i="3" s="1"/>
  <c r="X1507" i="3"/>
  <c r="Y1507" i="3" s="1"/>
  <c r="X1506" i="3"/>
  <c r="Y1506" i="3" s="1"/>
  <c r="X1505" i="3"/>
  <c r="Y1505" i="3" s="1"/>
  <c r="X1504" i="3"/>
  <c r="Y1504" i="3" s="1"/>
  <c r="X1503" i="3"/>
  <c r="Y1503" i="3" s="1"/>
  <c r="X1502" i="3"/>
  <c r="Y1502" i="3" s="1"/>
  <c r="X1501" i="3"/>
  <c r="Y1501" i="3" s="1"/>
  <c r="X1500" i="3"/>
  <c r="Y1500" i="3" s="1"/>
  <c r="X1499" i="3"/>
  <c r="Y1499" i="3" s="1"/>
  <c r="X1498" i="3"/>
  <c r="Y1498" i="3" s="1"/>
  <c r="X1497" i="3"/>
  <c r="Y1497" i="3" s="1"/>
  <c r="X1496" i="3"/>
  <c r="Y1496" i="3" s="1"/>
  <c r="X1495" i="3"/>
  <c r="Y1495" i="3" s="1"/>
  <c r="X1494" i="3"/>
  <c r="Y1494" i="3" s="1"/>
  <c r="X1493" i="3"/>
  <c r="Y1493" i="3" s="1"/>
  <c r="X1492" i="3"/>
  <c r="Y1492" i="3" s="1"/>
  <c r="X1491" i="3"/>
  <c r="Y1491" i="3" s="1"/>
  <c r="X1490" i="3"/>
  <c r="Y1490" i="3" s="1"/>
  <c r="X1489" i="3"/>
  <c r="Y1489" i="3" s="1"/>
  <c r="X1488" i="3"/>
  <c r="Y1488" i="3" s="1"/>
  <c r="X1487" i="3"/>
  <c r="Y1487" i="3" s="1"/>
  <c r="X1486" i="3"/>
  <c r="Y1486" i="3" s="1"/>
  <c r="X1485" i="3"/>
  <c r="Y1485" i="3" s="1"/>
  <c r="X1484" i="3"/>
  <c r="Y1484" i="3" s="1"/>
  <c r="X1483" i="3"/>
  <c r="Y1483" i="3" s="1"/>
  <c r="X1482" i="3"/>
  <c r="Y1482" i="3" s="1"/>
  <c r="X1481" i="3"/>
  <c r="Y1481" i="3" s="1"/>
  <c r="X1480" i="3"/>
  <c r="Y1480" i="3" s="1"/>
  <c r="X1479" i="3"/>
  <c r="Y1479" i="3" s="1"/>
  <c r="X1478" i="3"/>
  <c r="Y1478" i="3" s="1"/>
  <c r="X1477" i="3"/>
  <c r="Y1477" i="3" s="1"/>
  <c r="X1476" i="3"/>
  <c r="Y1476" i="3" s="1"/>
  <c r="X1475" i="3"/>
  <c r="Y1475" i="3" s="1"/>
  <c r="X1474" i="3"/>
  <c r="Y1474" i="3" s="1"/>
  <c r="X1473" i="3"/>
  <c r="Y1473" i="3" s="1"/>
  <c r="X1472" i="3"/>
  <c r="Y1472" i="3" s="1"/>
  <c r="X1471" i="3"/>
  <c r="Y1471" i="3" s="1"/>
  <c r="X1470" i="3"/>
  <c r="Y1470" i="3" s="1"/>
  <c r="X1469" i="3"/>
  <c r="Y1469" i="3" s="1"/>
  <c r="Y1468" i="3"/>
  <c r="X1468" i="3"/>
  <c r="X1467" i="3"/>
  <c r="Y1467" i="3" s="1"/>
  <c r="X1466" i="3"/>
  <c r="Y1466" i="3" s="1"/>
  <c r="X1465" i="3"/>
  <c r="Y1465" i="3" s="1"/>
  <c r="X1464" i="3"/>
  <c r="Y1464" i="3" s="1"/>
  <c r="X1463" i="3"/>
  <c r="Y1463" i="3" s="1"/>
  <c r="X1462" i="3"/>
  <c r="Y1462" i="3" s="1"/>
  <c r="X1461" i="3"/>
  <c r="Y1461" i="3" s="1"/>
  <c r="X1460" i="3"/>
  <c r="Y1460" i="3" s="1"/>
  <c r="X1459" i="3"/>
  <c r="Y1459" i="3" s="1"/>
  <c r="X1458" i="3"/>
  <c r="Y1458" i="3" s="1"/>
  <c r="X1457" i="3"/>
  <c r="Y1457" i="3" s="1"/>
  <c r="X1456" i="3"/>
  <c r="Y1456" i="3" s="1"/>
  <c r="Y1455" i="3"/>
  <c r="X1455" i="3"/>
  <c r="X1454" i="3"/>
  <c r="Y1454" i="3" s="1"/>
  <c r="X1453" i="3"/>
  <c r="Y1453" i="3" s="1"/>
  <c r="X1452" i="3"/>
  <c r="Y1452" i="3" s="1"/>
  <c r="X1451" i="3"/>
  <c r="Y1451" i="3" s="1"/>
  <c r="X1450" i="3"/>
  <c r="Y1450" i="3" s="1"/>
  <c r="X1449" i="3"/>
  <c r="Y1449" i="3" s="1"/>
  <c r="X1448" i="3"/>
  <c r="Y1448" i="3" s="1"/>
  <c r="X1447" i="3"/>
  <c r="Y1447" i="3" s="1"/>
  <c r="X1446" i="3"/>
  <c r="Y1446" i="3" s="1"/>
  <c r="X1445" i="3"/>
  <c r="Y1445" i="3" s="1"/>
  <c r="X1444" i="3"/>
  <c r="Y1444" i="3" s="1"/>
  <c r="X1443" i="3"/>
  <c r="Y1443" i="3" s="1"/>
  <c r="X1442" i="3"/>
  <c r="Y1442" i="3" s="1"/>
  <c r="X1441" i="3"/>
  <c r="Y1441" i="3" s="1"/>
  <c r="X1440" i="3"/>
  <c r="Y1440" i="3" s="1"/>
  <c r="X1439" i="3"/>
  <c r="Y1439" i="3" s="1"/>
  <c r="X1438" i="3"/>
  <c r="Y1438" i="3" s="1"/>
  <c r="X1437" i="3"/>
  <c r="Y1437" i="3" s="1"/>
  <c r="X1436" i="3"/>
  <c r="Y1436" i="3" s="1"/>
  <c r="X1435" i="3"/>
  <c r="Y1435" i="3" s="1"/>
  <c r="X1434" i="3"/>
  <c r="Y1434" i="3" s="1"/>
  <c r="X1433" i="3"/>
  <c r="Y1433" i="3" s="1"/>
  <c r="X1432" i="3"/>
  <c r="Y1432" i="3" s="1"/>
  <c r="X1431" i="3"/>
  <c r="Y1431" i="3" s="1"/>
  <c r="X1430" i="3"/>
  <c r="Y1430" i="3" s="1"/>
  <c r="X1429" i="3"/>
  <c r="Y1429" i="3" s="1"/>
  <c r="X1428" i="3"/>
  <c r="Y1428" i="3" s="1"/>
  <c r="X1427" i="3"/>
  <c r="Y1427" i="3" s="1"/>
  <c r="X1426" i="3"/>
  <c r="Y1426" i="3" s="1"/>
  <c r="X1425" i="3"/>
  <c r="Y1425" i="3" s="1"/>
  <c r="X1424" i="3"/>
  <c r="Y1424" i="3" s="1"/>
  <c r="X1423" i="3"/>
  <c r="Y1423" i="3" s="1"/>
  <c r="X1422" i="3"/>
  <c r="Y1422" i="3" s="1"/>
  <c r="X1421" i="3"/>
  <c r="Y1421" i="3" s="1"/>
  <c r="X1420" i="3"/>
  <c r="Y1420" i="3" s="1"/>
  <c r="X1419" i="3"/>
  <c r="Y1419" i="3" s="1"/>
  <c r="X1418" i="3"/>
  <c r="Y1418" i="3" s="1"/>
  <c r="X1417" i="3"/>
  <c r="Y1417" i="3" s="1"/>
  <c r="X1416" i="3"/>
  <c r="Y1416" i="3" s="1"/>
  <c r="X1415" i="3"/>
  <c r="Y1415" i="3" s="1"/>
  <c r="X1414" i="3"/>
  <c r="Y1414" i="3" s="1"/>
  <c r="X1413" i="3"/>
  <c r="Y1413" i="3" s="1"/>
  <c r="X1412" i="3"/>
  <c r="Y1412" i="3" s="1"/>
  <c r="X1411" i="3"/>
  <c r="Y1411" i="3" s="1"/>
  <c r="X1410" i="3"/>
  <c r="Y1410" i="3" s="1"/>
  <c r="X1409" i="3"/>
  <c r="Y1409" i="3" s="1"/>
  <c r="X1408" i="3"/>
  <c r="Y1408" i="3" s="1"/>
  <c r="X1407" i="3"/>
  <c r="Y1407" i="3" s="1"/>
  <c r="X1406" i="3"/>
  <c r="Y1406" i="3" s="1"/>
  <c r="X1405" i="3"/>
  <c r="Y1405" i="3" s="1"/>
  <c r="X1404" i="3"/>
  <c r="Y1404" i="3" s="1"/>
  <c r="X1403" i="3"/>
  <c r="Y1403" i="3" s="1"/>
  <c r="X1402" i="3"/>
  <c r="Y1402" i="3" s="1"/>
  <c r="X1401" i="3"/>
  <c r="Y1401" i="3" s="1"/>
  <c r="X1400" i="3"/>
  <c r="Y1400" i="3" s="1"/>
  <c r="X1399" i="3"/>
  <c r="Y1399" i="3" s="1"/>
  <c r="X1398" i="3"/>
  <c r="Y1398" i="3" s="1"/>
  <c r="X1397" i="3"/>
  <c r="Y1397" i="3" s="1"/>
  <c r="X1396" i="3"/>
  <c r="Y1396" i="3" s="1"/>
  <c r="X1395" i="3"/>
  <c r="Y1395" i="3" s="1"/>
  <c r="X1394" i="3"/>
  <c r="Y1394" i="3" s="1"/>
  <c r="X1393" i="3"/>
  <c r="Y1393" i="3" s="1"/>
  <c r="X1392" i="3"/>
  <c r="Y1392" i="3" s="1"/>
  <c r="X1391" i="3"/>
  <c r="Y1391" i="3" s="1"/>
  <c r="X1390" i="3"/>
  <c r="Y1390" i="3" s="1"/>
  <c r="X1389" i="3"/>
  <c r="Y1389" i="3" s="1"/>
  <c r="X1388" i="3"/>
  <c r="Y1388" i="3" s="1"/>
  <c r="X1387" i="3"/>
  <c r="Y1387" i="3" s="1"/>
  <c r="X1386" i="3"/>
  <c r="Y1386" i="3" s="1"/>
  <c r="X1385" i="3"/>
  <c r="Y1385" i="3" s="1"/>
  <c r="X1384" i="3"/>
  <c r="Y1384" i="3" s="1"/>
  <c r="X1383" i="3"/>
  <c r="Y1383" i="3" s="1"/>
  <c r="X1382" i="3"/>
  <c r="Y1382" i="3" s="1"/>
  <c r="X1381" i="3"/>
  <c r="Y1381" i="3" s="1"/>
  <c r="X1380" i="3"/>
  <c r="Y1380" i="3" s="1"/>
  <c r="X1379" i="3"/>
  <c r="Y1379" i="3" s="1"/>
  <c r="X1378" i="3"/>
  <c r="Y1378" i="3" s="1"/>
  <c r="X1377" i="3"/>
  <c r="Y1377" i="3" s="1"/>
  <c r="X1376" i="3"/>
  <c r="Y1376" i="3" s="1"/>
  <c r="X1375" i="3"/>
  <c r="Y1375" i="3" s="1"/>
  <c r="X1374" i="3"/>
  <c r="Y1374" i="3" s="1"/>
  <c r="X1373" i="3"/>
  <c r="Y1373" i="3" s="1"/>
  <c r="X1372" i="3"/>
  <c r="Y1372" i="3" s="1"/>
  <c r="X1371" i="3"/>
  <c r="Y1371" i="3" s="1"/>
  <c r="X1370" i="3"/>
  <c r="Y1370" i="3" s="1"/>
  <c r="X1369" i="3"/>
  <c r="Y1369" i="3" s="1"/>
  <c r="X1368" i="3"/>
  <c r="Y1368" i="3" s="1"/>
  <c r="X1367" i="3"/>
  <c r="Y1367" i="3" s="1"/>
  <c r="X1366" i="3"/>
  <c r="Y1366" i="3" s="1"/>
  <c r="X1365" i="3"/>
  <c r="Y1365" i="3" s="1"/>
  <c r="X1364" i="3"/>
  <c r="Y1364" i="3" s="1"/>
  <c r="X1363" i="3"/>
  <c r="Y1363" i="3" s="1"/>
  <c r="X1362" i="3"/>
  <c r="Y1362" i="3" s="1"/>
  <c r="X1361" i="3"/>
  <c r="Y1361" i="3" s="1"/>
  <c r="X1360" i="3"/>
  <c r="Y1360" i="3" s="1"/>
  <c r="X1359" i="3"/>
  <c r="Y1359" i="3" s="1"/>
  <c r="X1358" i="3"/>
  <c r="Y1358" i="3" s="1"/>
  <c r="X1357" i="3"/>
  <c r="Y1357" i="3" s="1"/>
  <c r="X1356" i="3"/>
  <c r="Y1356" i="3" s="1"/>
  <c r="X1355" i="3"/>
  <c r="Y1355" i="3" s="1"/>
  <c r="X1354" i="3"/>
  <c r="Y1354" i="3" s="1"/>
  <c r="X1353" i="3"/>
  <c r="Y1353" i="3" s="1"/>
  <c r="X1352" i="3"/>
  <c r="Y1352" i="3" s="1"/>
  <c r="X1351" i="3"/>
  <c r="Y1351" i="3" s="1"/>
  <c r="X1350" i="3"/>
  <c r="Y1350" i="3" s="1"/>
  <c r="X1349" i="3"/>
  <c r="Y1349" i="3" s="1"/>
  <c r="X1348" i="3"/>
  <c r="Y1348" i="3" s="1"/>
  <c r="X1347" i="3"/>
  <c r="Y1347" i="3" s="1"/>
  <c r="X1346" i="3"/>
  <c r="Y1346" i="3" s="1"/>
  <c r="X1345" i="3"/>
  <c r="Y1345" i="3" s="1"/>
  <c r="X1344" i="3"/>
  <c r="Y1344" i="3" s="1"/>
  <c r="X1343" i="3"/>
  <c r="Y1343" i="3" s="1"/>
  <c r="X1342" i="3"/>
  <c r="Y1342" i="3" s="1"/>
  <c r="X1341" i="3"/>
  <c r="Y1341" i="3" s="1"/>
  <c r="X1340" i="3"/>
  <c r="Y1340" i="3" s="1"/>
  <c r="X1339" i="3"/>
  <c r="Y1339" i="3" s="1"/>
  <c r="X1338" i="3"/>
  <c r="Y1338" i="3" s="1"/>
  <c r="X1337" i="3"/>
  <c r="Y1337" i="3" s="1"/>
  <c r="X1336" i="3"/>
  <c r="Y1336" i="3" s="1"/>
  <c r="X1335" i="3"/>
  <c r="Y1335" i="3" s="1"/>
  <c r="X1334" i="3"/>
  <c r="Y1334" i="3" s="1"/>
  <c r="X1333" i="3"/>
  <c r="Y1333" i="3" s="1"/>
  <c r="X1332" i="3"/>
  <c r="Y1332" i="3" s="1"/>
  <c r="X1331" i="3"/>
  <c r="Y1331" i="3" s="1"/>
  <c r="X1330" i="3"/>
  <c r="Y1330" i="3" s="1"/>
  <c r="X1329" i="3"/>
  <c r="Y1329" i="3" s="1"/>
  <c r="X1328" i="3"/>
  <c r="Y1328" i="3" s="1"/>
  <c r="X1327" i="3"/>
  <c r="Y1327" i="3" s="1"/>
  <c r="X1326" i="3"/>
  <c r="Y1326" i="3" s="1"/>
  <c r="X1325" i="3"/>
  <c r="Y1325" i="3" s="1"/>
  <c r="X1324" i="3"/>
  <c r="Y1324" i="3" s="1"/>
  <c r="X1323" i="3"/>
  <c r="Y1323" i="3" s="1"/>
  <c r="X1322" i="3"/>
  <c r="Y1322" i="3" s="1"/>
  <c r="X1321" i="3"/>
  <c r="Y1321" i="3" s="1"/>
  <c r="X1320" i="3"/>
  <c r="Y1320" i="3" s="1"/>
  <c r="X1319" i="3"/>
  <c r="Y1319" i="3" s="1"/>
  <c r="X1318" i="3"/>
  <c r="Y1318" i="3" s="1"/>
  <c r="X1317" i="3"/>
  <c r="Y1317" i="3" s="1"/>
  <c r="X1316" i="3"/>
  <c r="Y1316" i="3" s="1"/>
  <c r="X1315" i="3"/>
  <c r="Y1315" i="3" s="1"/>
  <c r="X1314" i="3"/>
  <c r="Y1314" i="3" s="1"/>
  <c r="X1313" i="3"/>
  <c r="Y1313" i="3" s="1"/>
  <c r="X1312" i="3"/>
  <c r="Y1312" i="3" s="1"/>
  <c r="X1311" i="3"/>
  <c r="Y1311" i="3" s="1"/>
  <c r="X1310" i="3"/>
  <c r="Y1310" i="3" s="1"/>
  <c r="X1309" i="3"/>
  <c r="Y1309" i="3" s="1"/>
  <c r="X1308" i="3"/>
  <c r="Y1308" i="3" s="1"/>
  <c r="X1307" i="3"/>
  <c r="Y1307" i="3" s="1"/>
  <c r="X1306" i="3"/>
  <c r="Y1306" i="3" s="1"/>
  <c r="X1305" i="3"/>
  <c r="Y1305" i="3" s="1"/>
  <c r="X1304" i="3"/>
  <c r="Y1304" i="3" s="1"/>
  <c r="X1303" i="3"/>
  <c r="Y1303" i="3" s="1"/>
  <c r="X1302" i="3"/>
  <c r="Y1302" i="3" s="1"/>
  <c r="X1301" i="3"/>
  <c r="Y1301" i="3" s="1"/>
  <c r="X1300" i="3"/>
  <c r="Y1300" i="3" s="1"/>
  <c r="X1299" i="3"/>
  <c r="Y1299" i="3" s="1"/>
  <c r="X1298" i="3"/>
  <c r="Y1298" i="3" s="1"/>
  <c r="X1297" i="3"/>
  <c r="Y1297" i="3" s="1"/>
  <c r="X1296" i="3"/>
  <c r="Y1296" i="3" s="1"/>
  <c r="X1295" i="3"/>
  <c r="Y1295" i="3" s="1"/>
  <c r="X1294" i="3"/>
  <c r="Y1294" i="3" s="1"/>
  <c r="X1293" i="3"/>
  <c r="Y1293" i="3" s="1"/>
  <c r="Y1292" i="3"/>
  <c r="X1292" i="3"/>
  <c r="X1291" i="3"/>
  <c r="Y1291" i="3" s="1"/>
  <c r="X1290" i="3"/>
  <c r="Y1290" i="3" s="1"/>
  <c r="X1289" i="3"/>
  <c r="Y1289" i="3" s="1"/>
  <c r="X1288" i="3"/>
  <c r="Y1288" i="3" s="1"/>
  <c r="X1287" i="3"/>
  <c r="Y1287" i="3" s="1"/>
  <c r="X1286" i="3"/>
  <c r="Y1286" i="3" s="1"/>
  <c r="X1285" i="3"/>
  <c r="Y1285" i="3" s="1"/>
  <c r="X1284" i="3"/>
  <c r="Y1284" i="3" s="1"/>
  <c r="X1283" i="3"/>
  <c r="Y1283" i="3" s="1"/>
  <c r="X1282" i="3"/>
  <c r="Y1282" i="3" s="1"/>
  <c r="X1281" i="3"/>
  <c r="Y1281" i="3" s="1"/>
  <c r="X1280" i="3"/>
  <c r="Y1280" i="3" s="1"/>
  <c r="X1279" i="3"/>
  <c r="Y1279" i="3" s="1"/>
  <c r="X1278" i="3"/>
  <c r="Y1278" i="3" s="1"/>
  <c r="X1277" i="3"/>
  <c r="Y1277" i="3" s="1"/>
  <c r="X1276" i="3"/>
  <c r="Y1276" i="3" s="1"/>
  <c r="X1275" i="3"/>
  <c r="Y1275" i="3" s="1"/>
  <c r="X1274" i="3"/>
  <c r="Y1274" i="3" s="1"/>
  <c r="X1273" i="3"/>
  <c r="Y1273" i="3" s="1"/>
  <c r="X1272" i="3"/>
  <c r="Y1272" i="3" s="1"/>
  <c r="Y1271" i="3"/>
  <c r="X1271" i="3"/>
  <c r="X1270" i="3"/>
  <c r="Y1270" i="3" s="1"/>
  <c r="X1269" i="3"/>
  <c r="Y1269" i="3" s="1"/>
  <c r="X1268" i="3"/>
  <c r="Y1268" i="3" s="1"/>
  <c r="X1267" i="3"/>
  <c r="Y1267" i="3" s="1"/>
  <c r="X1266" i="3"/>
  <c r="Y1266" i="3" s="1"/>
  <c r="X1265" i="3"/>
  <c r="Y1265" i="3" s="1"/>
  <c r="X1264" i="3"/>
  <c r="Y1264" i="3" s="1"/>
  <c r="X1263" i="3"/>
  <c r="Y1263" i="3" s="1"/>
  <c r="X1262" i="3"/>
  <c r="Y1262" i="3" s="1"/>
  <c r="X1261" i="3"/>
  <c r="Y1261" i="3" s="1"/>
  <c r="X1260" i="3"/>
  <c r="Y1260" i="3" s="1"/>
  <c r="X1259" i="3"/>
  <c r="Y1259" i="3" s="1"/>
  <c r="X1258" i="3"/>
  <c r="Y1258" i="3" s="1"/>
  <c r="X1257" i="3"/>
  <c r="Y1257" i="3" s="1"/>
  <c r="X1256" i="3"/>
  <c r="Y1256" i="3" s="1"/>
  <c r="X1255" i="3"/>
  <c r="Y1255" i="3" s="1"/>
  <c r="X1254" i="3"/>
  <c r="Y1254" i="3" s="1"/>
  <c r="X1253" i="3"/>
  <c r="Y1253" i="3" s="1"/>
  <c r="X1252" i="3"/>
  <c r="Y1252" i="3" s="1"/>
  <c r="X1251" i="3"/>
  <c r="Y1251" i="3" s="1"/>
  <c r="X1250" i="3"/>
  <c r="Y1250" i="3" s="1"/>
  <c r="X1249" i="3"/>
  <c r="Y1249" i="3" s="1"/>
  <c r="X1248" i="3"/>
  <c r="Y1248" i="3" s="1"/>
  <c r="X1247" i="3"/>
  <c r="Y1247" i="3" s="1"/>
  <c r="X1246" i="3"/>
  <c r="Y1246" i="3" s="1"/>
  <c r="X1245" i="3"/>
  <c r="Y1245" i="3" s="1"/>
  <c r="X1244" i="3"/>
  <c r="Y1244" i="3" s="1"/>
  <c r="X1243" i="3"/>
  <c r="Y1243" i="3" s="1"/>
  <c r="X1242" i="3"/>
  <c r="Y1242" i="3" s="1"/>
  <c r="X1241" i="3"/>
  <c r="Y1241" i="3" s="1"/>
  <c r="X1240" i="3"/>
  <c r="Y1240" i="3" s="1"/>
  <c r="X1239" i="3"/>
  <c r="Y1239" i="3" s="1"/>
  <c r="X1238" i="3"/>
  <c r="Y1238" i="3" s="1"/>
  <c r="X1237" i="3"/>
  <c r="Y1237" i="3" s="1"/>
  <c r="X1236" i="3"/>
  <c r="Y1236" i="3" s="1"/>
  <c r="X1235" i="3"/>
  <c r="Y1235" i="3" s="1"/>
  <c r="X1234" i="3"/>
  <c r="Y1234" i="3" s="1"/>
  <c r="X1233" i="3"/>
  <c r="Y1233" i="3" s="1"/>
  <c r="X1232" i="3"/>
  <c r="Y1232" i="3" s="1"/>
  <c r="Y1231" i="3"/>
  <c r="X1231" i="3"/>
  <c r="X1230" i="3"/>
  <c r="Y1230" i="3" s="1"/>
  <c r="X1229" i="3"/>
  <c r="Y1229" i="3" s="1"/>
  <c r="X1228" i="3"/>
  <c r="Y1228" i="3" s="1"/>
  <c r="X1227" i="3"/>
  <c r="Y1227" i="3" s="1"/>
  <c r="X1226" i="3"/>
  <c r="Y1226" i="3" s="1"/>
  <c r="X1225" i="3"/>
  <c r="Y1225" i="3" s="1"/>
  <c r="X1224" i="3"/>
  <c r="Y1224" i="3" s="1"/>
  <c r="X1223" i="3"/>
  <c r="Y1223" i="3" s="1"/>
  <c r="X1222" i="3"/>
  <c r="Y1222" i="3" s="1"/>
  <c r="X1221" i="3"/>
  <c r="Y1221" i="3" s="1"/>
  <c r="X1220" i="3"/>
  <c r="Y1220" i="3" s="1"/>
  <c r="X1219" i="3"/>
  <c r="Y1219" i="3" s="1"/>
  <c r="X1218" i="3"/>
  <c r="Y1218" i="3" s="1"/>
  <c r="X1217" i="3"/>
  <c r="Y1217" i="3" s="1"/>
  <c r="X1216" i="3"/>
  <c r="Y1216" i="3" s="1"/>
  <c r="X1215" i="3"/>
  <c r="Y1215" i="3" s="1"/>
  <c r="X1214" i="3"/>
  <c r="Y1214" i="3" s="1"/>
  <c r="X1213" i="3"/>
  <c r="Y1213" i="3" s="1"/>
  <c r="X1212" i="3"/>
  <c r="Y1212" i="3" s="1"/>
  <c r="X1211" i="3"/>
  <c r="Y1211" i="3" s="1"/>
  <c r="Y1210" i="3"/>
  <c r="X1210" i="3"/>
  <c r="X1209" i="3"/>
  <c r="Y1209" i="3" s="1"/>
  <c r="X1208" i="3"/>
  <c r="Y1208" i="3" s="1"/>
  <c r="X1207" i="3"/>
  <c r="Y1207" i="3" s="1"/>
  <c r="X1206" i="3"/>
  <c r="Y1206" i="3" s="1"/>
  <c r="X1205" i="3"/>
  <c r="Y1205" i="3" s="1"/>
  <c r="X1204" i="3"/>
  <c r="Y1204" i="3" s="1"/>
  <c r="X1203" i="3"/>
  <c r="Y1203" i="3" s="1"/>
  <c r="X1202" i="3"/>
  <c r="Y1202" i="3" s="1"/>
  <c r="X1201" i="3"/>
  <c r="Y1201" i="3" s="1"/>
  <c r="X1200" i="3"/>
  <c r="Y1200" i="3" s="1"/>
  <c r="X1199" i="3"/>
  <c r="Y1199" i="3" s="1"/>
  <c r="X1198" i="3"/>
  <c r="Y1198" i="3" s="1"/>
  <c r="X1197" i="3"/>
  <c r="Y1197" i="3" s="1"/>
  <c r="X1196" i="3"/>
  <c r="Y1196" i="3" s="1"/>
  <c r="X1195" i="3"/>
  <c r="Y1195" i="3" s="1"/>
  <c r="X1194" i="3"/>
  <c r="Y1194" i="3" s="1"/>
  <c r="X1193" i="3"/>
  <c r="Y1193" i="3" s="1"/>
  <c r="X1192" i="3"/>
  <c r="Y1192" i="3" s="1"/>
  <c r="X1191" i="3"/>
  <c r="Y1191" i="3" s="1"/>
  <c r="X1190" i="3"/>
  <c r="Y1190" i="3" s="1"/>
  <c r="X1189" i="3"/>
  <c r="Y1189" i="3" s="1"/>
  <c r="X1188" i="3"/>
  <c r="Y1188" i="3" s="1"/>
  <c r="X1187" i="3"/>
  <c r="Y1187" i="3" s="1"/>
  <c r="X1186" i="3"/>
  <c r="Y1186" i="3" s="1"/>
  <c r="X1185" i="3"/>
  <c r="Y1185" i="3" s="1"/>
  <c r="X1184" i="3"/>
  <c r="Y1184" i="3" s="1"/>
  <c r="Y1183" i="3"/>
  <c r="X1183" i="3"/>
  <c r="X1182" i="3"/>
  <c r="Y1182" i="3" s="1"/>
  <c r="X1181" i="3"/>
  <c r="Y1181" i="3" s="1"/>
  <c r="X1180" i="3"/>
  <c r="Y1180" i="3" s="1"/>
  <c r="X1179" i="3"/>
  <c r="Y1179" i="3" s="1"/>
  <c r="X1178" i="3"/>
  <c r="Y1178" i="3" s="1"/>
  <c r="X1177" i="3"/>
  <c r="Y1177" i="3" s="1"/>
  <c r="X1176" i="3"/>
  <c r="Y1176" i="3" s="1"/>
  <c r="X1175" i="3"/>
  <c r="Y1175" i="3" s="1"/>
  <c r="X1174" i="3"/>
  <c r="Y1174" i="3" s="1"/>
  <c r="X1173" i="3"/>
  <c r="Y1173" i="3" s="1"/>
  <c r="X1172" i="3"/>
  <c r="Y1172" i="3" s="1"/>
  <c r="X1171" i="3"/>
  <c r="Y1171" i="3" s="1"/>
  <c r="X1170" i="3"/>
  <c r="Y1170" i="3" s="1"/>
  <c r="X1169" i="3"/>
  <c r="Y1169" i="3" s="1"/>
  <c r="X1168" i="3"/>
  <c r="Y1168" i="3" s="1"/>
  <c r="X1167" i="3"/>
  <c r="Y1167" i="3" s="1"/>
  <c r="X1166" i="3"/>
  <c r="Y1166" i="3" s="1"/>
  <c r="X1165" i="3"/>
  <c r="Y1165" i="3" s="1"/>
  <c r="X1164" i="3"/>
  <c r="Y1164" i="3" s="1"/>
  <c r="X1163" i="3"/>
  <c r="Y1163" i="3" s="1"/>
  <c r="X1162" i="3"/>
  <c r="Y1162" i="3" s="1"/>
  <c r="X1161" i="3"/>
  <c r="Y1161" i="3" s="1"/>
  <c r="X1160" i="3"/>
  <c r="Y1160" i="3" s="1"/>
  <c r="X1159" i="3"/>
  <c r="Y1159" i="3" s="1"/>
  <c r="X1158" i="3"/>
  <c r="Y1158" i="3" s="1"/>
  <c r="X1157" i="3"/>
  <c r="Y1157" i="3" s="1"/>
  <c r="X1156" i="3"/>
  <c r="Y1156" i="3" s="1"/>
  <c r="X1155" i="3"/>
  <c r="Y1155" i="3" s="1"/>
  <c r="X1154" i="3"/>
  <c r="Y1154" i="3" s="1"/>
  <c r="X1153" i="3"/>
  <c r="Y1153" i="3" s="1"/>
  <c r="X1152" i="3"/>
  <c r="Y1152" i="3" s="1"/>
  <c r="X1151" i="3"/>
  <c r="Y1151" i="3" s="1"/>
  <c r="X1150" i="3"/>
  <c r="Y1150" i="3" s="1"/>
  <c r="X1149" i="3"/>
  <c r="Y1149" i="3" s="1"/>
  <c r="X1148" i="3"/>
  <c r="Y1148" i="3" s="1"/>
  <c r="X1147" i="3"/>
  <c r="Y1147" i="3" s="1"/>
  <c r="X1146" i="3"/>
  <c r="Y1146" i="3" s="1"/>
  <c r="X1145" i="3"/>
  <c r="Y1145" i="3" s="1"/>
  <c r="X1144" i="3"/>
  <c r="Y1144" i="3" s="1"/>
  <c r="X1143" i="3"/>
  <c r="Y1143" i="3" s="1"/>
  <c r="X1142" i="3"/>
  <c r="Y1142" i="3" s="1"/>
  <c r="X1141" i="3"/>
  <c r="Y1141" i="3" s="1"/>
  <c r="X1140" i="3"/>
  <c r="Y1140" i="3" s="1"/>
  <c r="X1139" i="3"/>
  <c r="Y1139" i="3" s="1"/>
  <c r="X1138" i="3"/>
  <c r="Y1138" i="3" s="1"/>
  <c r="X1137" i="3"/>
  <c r="Y1137" i="3" s="1"/>
  <c r="X1136" i="3"/>
  <c r="Y1136" i="3" s="1"/>
  <c r="X1135" i="3"/>
  <c r="Y1135" i="3" s="1"/>
  <c r="X1134" i="3"/>
  <c r="Y1134" i="3" s="1"/>
  <c r="X1133" i="3"/>
  <c r="Y1133" i="3" s="1"/>
  <c r="X1132" i="3"/>
  <c r="Y1132" i="3" s="1"/>
  <c r="X1131" i="3"/>
  <c r="Y1131" i="3" s="1"/>
  <c r="X1130" i="3"/>
  <c r="Y1130" i="3" s="1"/>
  <c r="X1129" i="3"/>
  <c r="Y1129" i="3" s="1"/>
  <c r="X1128" i="3"/>
  <c r="Y1128" i="3" s="1"/>
  <c r="X1127" i="3"/>
  <c r="Y1127" i="3" s="1"/>
  <c r="X1126" i="3"/>
  <c r="Y1126" i="3" s="1"/>
  <c r="X1125" i="3"/>
  <c r="Y1125" i="3" s="1"/>
  <c r="Y1124" i="3"/>
  <c r="X1124" i="3"/>
  <c r="X1123" i="3"/>
  <c r="Y1123" i="3" s="1"/>
  <c r="X1122" i="3"/>
  <c r="Y1122" i="3" s="1"/>
  <c r="X1121" i="3"/>
  <c r="Y1121" i="3" s="1"/>
  <c r="X1120" i="3"/>
  <c r="Y1120" i="3" s="1"/>
  <c r="X1119" i="3"/>
  <c r="Y1119" i="3" s="1"/>
  <c r="X1118" i="3"/>
  <c r="Y1118" i="3" s="1"/>
  <c r="X1117" i="3"/>
  <c r="Y1117" i="3" s="1"/>
  <c r="X1116" i="3"/>
  <c r="Y1116" i="3" s="1"/>
  <c r="X1115" i="3"/>
  <c r="Y1115" i="3" s="1"/>
  <c r="X1114" i="3"/>
  <c r="Y1114" i="3" s="1"/>
  <c r="X1113" i="3"/>
  <c r="Y1113" i="3" s="1"/>
  <c r="X1112" i="3"/>
  <c r="Y1112" i="3" s="1"/>
  <c r="X1111" i="3"/>
  <c r="Y1111" i="3" s="1"/>
  <c r="X1110" i="3"/>
  <c r="Y1110" i="3" s="1"/>
  <c r="X1109" i="3"/>
  <c r="Y1109" i="3" s="1"/>
  <c r="X1108" i="3"/>
  <c r="Y1108" i="3" s="1"/>
  <c r="X1107" i="3"/>
  <c r="Y1107" i="3" s="1"/>
  <c r="X1106" i="3"/>
  <c r="Y1106" i="3" s="1"/>
  <c r="X1105" i="3"/>
  <c r="Y1105" i="3" s="1"/>
  <c r="X1104" i="3"/>
  <c r="Y1104" i="3" s="1"/>
  <c r="X1103" i="3"/>
  <c r="Y1103" i="3" s="1"/>
  <c r="X1102" i="3"/>
  <c r="Y1102" i="3" s="1"/>
  <c r="X1101" i="3"/>
  <c r="Y1101" i="3" s="1"/>
  <c r="X1100" i="3"/>
  <c r="Y1100" i="3" s="1"/>
  <c r="X1099" i="3"/>
  <c r="Y1099" i="3" s="1"/>
  <c r="X1098" i="3"/>
  <c r="Y1098" i="3" s="1"/>
  <c r="X1097" i="3"/>
  <c r="Y1097" i="3" s="1"/>
  <c r="X1096" i="3"/>
  <c r="Y1096" i="3" s="1"/>
  <c r="X1095" i="3"/>
  <c r="Y1095" i="3" s="1"/>
  <c r="X1094" i="3"/>
  <c r="Y1094" i="3" s="1"/>
  <c r="X1093" i="3"/>
  <c r="Y1093" i="3" s="1"/>
  <c r="X1092" i="3"/>
  <c r="Y1092" i="3" s="1"/>
  <c r="X1091" i="3"/>
  <c r="Y1091" i="3" s="1"/>
  <c r="X1090" i="3"/>
  <c r="Y1090" i="3" s="1"/>
  <c r="X1089" i="3"/>
  <c r="Y1089" i="3" s="1"/>
  <c r="X1088" i="3"/>
  <c r="Y1088" i="3" s="1"/>
  <c r="X1087" i="3"/>
  <c r="Y1087" i="3" s="1"/>
  <c r="X1086" i="3"/>
  <c r="Y1086" i="3" s="1"/>
  <c r="X1085" i="3"/>
  <c r="Y1085" i="3" s="1"/>
  <c r="X1084" i="3"/>
  <c r="Y1084" i="3" s="1"/>
  <c r="X1083" i="3"/>
  <c r="Y1083" i="3" s="1"/>
  <c r="X1082" i="3"/>
  <c r="Y1082" i="3" s="1"/>
  <c r="X1081" i="3"/>
  <c r="Y1081" i="3" s="1"/>
  <c r="X1080" i="3"/>
  <c r="Y1080" i="3" s="1"/>
  <c r="X1079" i="3"/>
  <c r="Y1079" i="3" s="1"/>
  <c r="X1078" i="3"/>
  <c r="Y1078" i="3" s="1"/>
  <c r="X1077" i="3"/>
  <c r="Y1077" i="3" s="1"/>
  <c r="X1076" i="3"/>
  <c r="Y1076" i="3" s="1"/>
  <c r="X1075" i="3"/>
  <c r="Y1075" i="3" s="1"/>
  <c r="X1074" i="3"/>
  <c r="Y1074" i="3" s="1"/>
  <c r="X1073" i="3"/>
  <c r="Y1073" i="3" s="1"/>
  <c r="X1072" i="3"/>
  <c r="Y1072" i="3" s="1"/>
  <c r="X1071" i="3"/>
  <c r="Y1071" i="3" s="1"/>
  <c r="X1070" i="3"/>
  <c r="Y1070" i="3" s="1"/>
  <c r="X1069" i="3"/>
  <c r="Y1069" i="3" s="1"/>
  <c r="X1068" i="3"/>
  <c r="Y1068" i="3" s="1"/>
  <c r="X1067" i="3"/>
  <c r="Y1067" i="3" s="1"/>
  <c r="X1066" i="3"/>
  <c r="Y1066" i="3" s="1"/>
  <c r="X1065" i="3"/>
  <c r="Y1065" i="3" s="1"/>
  <c r="X1064" i="3"/>
  <c r="Y1064" i="3" s="1"/>
  <c r="X1063" i="3"/>
  <c r="Y1063" i="3" s="1"/>
  <c r="X1062" i="3"/>
  <c r="Y1062" i="3" s="1"/>
  <c r="X1061" i="3"/>
  <c r="Y1061" i="3" s="1"/>
  <c r="X1060" i="3"/>
  <c r="Y1060" i="3" s="1"/>
  <c r="X1059" i="3"/>
  <c r="Y1059" i="3" s="1"/>
  <c r="X1058" i="3"/>
  <c r="Y1058" i="3" s="1"/>
  <c r="X1057" i="3"/>
  <c r="Y1057" i="3" s="1"/>
  <c r="X1056" i="3"/>
  <c r="Y1056" i="3" s="1"/>
  <c r="X1055" i="3"/>
  <c r="Y1055" i="3" s="1"/>
  <c r="X1054" i="3"/>
  <c r="Y1054" i="3" s="1"/>
  <c r="X1053" i="3"/>
  <c r="Y1053" i="3" s="1"/>
  <c r="X1052" i="3"/>
  <c r="Y1052" i="3" s="1"/>
  <c r="X1051" i="3"/>
  <c r="Y1051" i="3" s="1"/>
  <c r="X1050" i="3"/>
  <c r="Y1050" i="3" s="1"/>
  <c r="X1049" i="3"/>
  <c r="Y1049" i="3" s="1"/>
  <c r="X1048" i="3"/>
  <c r="Y1048" i="3" s="1"/>
  <c r="X1047" i="3"/>
  <c r="Y1047" i="3" s="1"/>
  <c r="X1046" i="3"/>
  <c r="Y1046" i="3" s="1"/>
  <c r="X1045" i="3"/>
  <c r="Y1045" i="3" s="1"/>
  <c r="X1044" i="3"/>
  <c r="Y1044" i="3" s="1"/>
  <c r="X1043" i="3"/>
  <c r="Y1043" i="3" s="1"/>
  <c r="X1042" i="3"/>
  <c r="Y1042" i="3" s="1"/>
  <c r="X1041" i="3"/>
  <c r="Y1041" i="3" s="1"/>
  <c r="X1040" i="3"/>
  <c r="Y1040" i="3" s="1"/>
  <c r="X1039" i="3"/>
  <c r="Y1039" i="3" s="1"/>
  <c r="X1038" i="3"/>
  <c r="Y1038" i="3" s="1"/>
  <c r="X1037" i="3"/>
  <c r="Y1037" i="3" s="1"/>
  <c r="X1036" i="3"/>
  <c r="Y1036" i="3" s="1"/>
  <c r="X1035" i="3"/>
  <c r="Y1035" i="3" s="1"/>
  <c r="X1034" i="3"/>
  <c r="Y1034" i="3" s="1"/>
  <c r="X1033" i="3"/>
  <c r="Y1033" i="3" s="1"/>
  <c r="X1032" i="3"/>
  <c r="Y1032" i="3" s="1"/>
  <c r="X1031" i="3"/>
  <c r="Y1031" i="3" s="1"/>
  <c r="X1030" i="3"/>
  <c r="Y1030" i="3" s="1"/>
  <c r="X1029" i="3"/>
  <c r="Y1029" i="3" s="1"/>
  <c r="X1028" i="3"/>
  <c r="Y1028" i="3" s="1"/>
  <c r="X1027" i="3"/>
  <c r="Y1027" i="3" s="1"/>
  <c r="X1026" i="3"/>
  <c r="Y1026" i="3" s="1"/>
  <c r="X1025" i="3"/>
  <c r="Y1025" i="3" s="1"/>
  <c r="X1024" i="3"/>
  <c r="Y1024" i="3" s="1"/>
  <c r="X1023" i="3"/>
  <c r="Y1023" i="3" s="1"/>
  <c r="X1022" i="3"/>
  <c r="Y1022" i="3" s="1"/>
  <c r="X1021" i="3"/>
  <c r="Y1021" i="3" s="1"/>
  <c r="X1020" i="3"/>
  <c r="Y1020" i="3" s="1"/>
  <c r="X1019" i="3"/>
  <c r="Y1019" i="3" s="1"/>
  <c r="X1018" i="3"/>
  <c r="Y1018" i="3" s="1"/>
  <c r="X1017" i="3"/>
  <c r="Y1017" i="3" s="1"/>
  <c r="X1016" i="3"/>
  <c r="Y1016" i="3" s="1"/>
  <c r="X1015" i="3"/>
  <c r="Y1015" i="3" s="1"/>
  <c r="X1014" i="3"/>
  <c r="Y1014" i="3" s="1"/>
  <c r="X1013" i="3"/>
  <c r="Y1013" i="3" s="1"/>
  <c r="X1012" i="3"/>
  <c r="Y1012" i="3" s="1"/>
  <c r="X1011" i="3"/>
  <c r="Y1011" i="3" s="1"/>
  <c r="X1010" i="3"/>
  <c r="Y1010" i="3" s="1"/>
  <c r="X1009" i="3"/>
  <c r="Y1009" i="3" s="1"/>
  <c r="X1008" i="3"/>
  <c r="Y1008" i="3" s="1"/>
  <c r="X1007" i="3"/>
  <c r="Y1007" i="3" s="1"/>
  <c r="X1006" i="3"/>
  <c r="Y1006" i="3" s="1"/>
  <c r="X1005" i="3"/>
  <c r="Y1005" i="3" s="1"/>
  <c r="X1004" i="3"/>
  <c r="Y1004" i="3" s="1"/>
  <c r="X1003" i="3"/>
  <c r="Y1003" i="3" s="1"/>
  <c r="X1002" i="3"/>
  <c r="Y1002" i="3" s="1"/>
  <c r="X1001" i="3"/>
  <c r="Y1001" i="3" s="1"/>
  <c r="X1000" i="3"/>
  <c r="Y1000" i="3" s="1"/>
  <c r="X999" i="3"/>
  <c r="Y999" i="3" s="1"/>
  <c r="X998" i="3"/>
  <c r="Y998" i="3" s="1"/>
  <c r="X997" i="3"/>
  <c r="Y997" i="3" s="1"/>
  <c r="X996" i="3"/>
  <c r="Y996" i="3" s="1"/>
  <c r="X995" i="3"/>
  <c r="Y995" i="3" s="1"/>
  <c r="X994" i="3"/>
  <c r="Y994" i="3" s="1"/>
  <c r="X993" i="3"/>
  <c r="Y993" i="3" s="1"/>
  <c r="X992" i="3"/>
  <c r="Y992" i="3" s="1"/>
  <c r="X991" i="3"/>
  <c r="Y991" i="3" s="1"/>
  <c r="X990" i="3"/>
  <c r="Y990" i="3" s="1"/>
  <c r="X989" i="3"/>
  <c r="Y989" i="3" s="1"/>
  <c r="X988" i="3"/>
  <c r="Y988" i="3" s="1"/>
  <c r="X987" i="3"/>
  <c r="Y987" i="3" s="1"/>
  <c r="X986" i="3"/>
  <c r="Y986" i="3" s="1"/>
  <c r="X985" i="3"/>
  <c r="Y985" i="3" s="1"/>
  <c r="X984" i="3"/>
  <c r="Y984" i="3" s="1"/>
  <c r="X983" i="3"/>
  <c r="Y983" i="3" s="1"/>
  <c r="X982" i="3"/>
  <c r="Y982" i="3" s="1"/>
  <c r="X981" i="3"/>
  <c r="Y981" i="3" s="1"/>
  <c r="X980" i="3"/>
  <c r="Y980" i="3" s="1"/>
  <c r="X979" i="3"/>
  <c r="Y979" i="3" s="1"/>
  <c r="X978" i="3"/>
  <c r="Y978" i="3" s="1"/>
  <c r="X977" i="3"/>
  <c r="Y977" i="3" s="1"/>
  <c r="X976" i="3"/>
  <c r="Y976" i="3" s="1"/>
  <c r="X975" i="3"/>
  <c r="Y975" i="3" s="1"/>
  <c r="X974" i="3"/>
  <c r="Y974" i="3" s="1"/>
  <c r="X973" i="3"/>
  <c r="Y973" i="3" s="1"/>
  <c r="X972" i="3"/>
  <c r="Y972" i="3" s="1"/>
  <c r="Y971" i="3"/>
  <c r="X971" i="3"/>
  <c r="X970" i="3"/>
  <c r="Y970" i="3" s="1"/>
  <c r="X969" i="3"/>
  <c r="Y969" i="3" s="1"/>
  <c r="X968" i="3"/>
  <c r="Y968" i="3" s="1"/>
  <c r="X967" i="3"/>
  <c r="Y967" i="3" s="1"/>
  <c r="X966" i="3"/>
  <c r="Y966" i="3" s="1"/>
  <c r="X965" i="3"/>
  <c r="Y965" i="3" s="1"/>
  <c r="X964" i="3"/>
  <c r="Y964" i="3" s="1"/>
  <c r="X963" i="3"/>
  <c r="Y963" i="3" s="1"/>
  <c r="X962" i="3"/>
  <c r="Y962" i="3" s="1"/>
  <c r="X961" i="3"/>
  <c r="Y961" i="3" s="1"/>
  <c r="X960" i="3"/>
  <c r="Y960" i="3" s="1"/>
  <c r="X959" i="3"/>
  <c r="Y959" i="3" s="1"/>
  <c r="X958" i="3"/>
  <c r="Y958" i="3" s="1"/>
  <c r="X957" i="3"/>
  <c r="Y957" i="3" s="1"/>
  <c r="X956" i="3"/>
  <c r="Y956" i="3" s="1"/>
  <c r="X955" i="3"/>
  <c r="Y955" i="3" s="1"/>
  <c r="X954" i="3"/>
  <c r="Y954" i="3" s="1"/>
  <c r="X953" i="3"/>
  <c r="Y953" i="3" s="1"/>
  <c r="X952" i="3"/>
  <c r="Y952" i="3" s="1"/>
  <c r="X951" i="3"/>
  <c r="Y951" i="3" s="1"/>
  <c r="X950" i="3"/>
  <c r="Y950" i="3" s="1"/>
  <c r="X949" i="3"/>
  <c r="Y949" i="3" s="1"/>
  <c r="X948" i="3"/>
  <c r="Y948" i="3" s="1"/>
  <c r="X947" i="3"/>
  <c r="Y947" i="3" s="1"/>
  <c r="X946" i="3"/>
  <c r="Y946" i="3" s="1"/>
  <c r="X945" i="3"/>
  <c r="Y945" i="3" s="1"/>
  <c r="X944" i="3"/>
  <c r="Y944" i="3" s="1"/>
  <c r="X943" i="3"/>
  <c r="Y943" i="3" s="1"/>
  <c r="X942" i="3"/>
  <c r="Y942" i="3" s="1"/>
  <c r="X941" i="3"/>
  <c r="Y941" i="3" s="1"/>
  <c r="X940" i="3"/>
  <c r="Y940" i="3" s="1"/>
  <c r="X939" i="3"/>
  <c r="Y939" i="3" s="1"/>
  <c r="X938" i="3"/>
  <c r="Y938" i="3" s="1"/>
  <c r="X937" i="3"/>
  <c r="Y937" i="3" s="1"/>
  <c r="X936" i="3"/>
  <c r="Y936" i="3" s="1"/>
  <c r="X935" i="3"/>
  <c r="Y935" i="3" s="1"/>
  <c r="X934" i="3"/>
  <c r="Y934" i="3" s="1"/>
  <c r="X933" i="3"/>
  <c r="Y933" i="3" s="1"/>
  <c r="X932" i="3"/>
  <c r="Y932" i="3" s="1"/>
  <c r="X931" i="3"/>
  <c r="Y931" i="3" s="1"/>
  <c r="X930" i="3"/>
  <c r="Y930" i="3" s="1"/>
  <c r="X929" i="3"/>
  <c r="Y929" i="3" s="1"/>
  <c r="X928" i="3"/>
  <c r="Y928" i="3" s="1"/>
  <c r="X927" i="3"/>
  <c r="Y927" i="3" s="1"/>
  <c r="X926" i="3"/>
  <c r="Y926" i="3" s="1"/>
  <c r="X925" i="3"/>
  <c r="Y925" i="3" s="1"/>
  <c r="X924" i="3"/>
  <c r="Y924" i="3" s="1"/>
  <c r="X923" i="3"/>
  <c r="Y923" i="3" s="1"/>
  <c r="X922" i="3"/>
  <c r="Y922" i="3" s="1"/>
  <c r="X921" i="3"/>
  <c r="Y921" i="3" s="1"/>
  <c r="X920" i="3"/>
  <c r="Y920" i="3" s="1"/>
  <c r="X919" i="3"/>
  <c r="Y919" i="3" s="1"/>
  <c r="X918" i="3"/>
  <c r="Y918" i="3" s="1"/>
  <c r="X917" i="3"/>
  <c r="Y917" i="3" s="1"/>
  <c r="X916" i="3"/>
  <c r="Y916" i="3" s="1"/>
  <c r="X915" i="3"/>
  <c r="Y915" i="3" s="1"/>
  <c r="X914" i="3"/>
  <c r="Y914" i="3" s="1"/>
  <c r="X913" i="3"/>
  <c r="Y913" i="3" s="1"/>
  <c r="X912" i="3"/>
  <c r="Y912" i="3" s="1"/>
  <c r="X911" i="3"/>
  <c r="Y911" i="3" s="1"/>
  <c r="X910" i="3"/>
  <c r="Y910" i="3" s="1"/>
  <c r="X909" i="3"/>
  <c r="Y909" i="3" s="1"/>
  <c r="X908" i="3"/>
  <c r="Y908" i="3" s="1"/>
  <c r="X907" i="3"/>
  <c r="Y907" i="3" s="1"/>
  <c r="X906" i="3"/>
  <c r="Y906" i="3" s="1"/>
  <c r="X905" i="3"/>
  <c r="Y905" i="3" s="1"/>
  <c r="X904" i="3"/>
  <c r="Y904" i="3" s="1"/>
  <c r="X903" i="3"/>
  <c r="Y903" i="3" s="1"/>
  <c r="X902" i="3"/>
  <c r="Y902" i="3" s="1"/>
  <c r="X901" i="3"/>
  <c r="Y901" i="3" s="1"/>
  <c r="X900" i="3"/>
  <c r="Y900" i="3" s="1"/>
  <c r="X899" i="3"/>
  <c r="Y899" i="3" s="1"/>
  <c r="X898" i="3"/>
  <c r="Y898" i="3" s="1"/>
  <c r="X897" i="3"/>
  <c r="Y897" i="3" s="1"/>
  <c r="X896" i="3"/>
  <c r="Y896" i="3" s="1"/>
  <c r="X895" i="3"/>
  <c r="Y895" i="3" s="1"/>
  <c r="X894" i="3"/>
  <c r="Y894" i="3" s="1"/>
  <c r="X893" i="3"/>
  <c r="Y893" i="3" s="1"/>
  <c r="X892" i="3"/>
  <c r="Y892" i="3" s="1"/>
  <c r="X891" i="3"/>
  <c r="Y891" i="3" s="1"/>
  <c r="X890" i="3"/>
  <c r="Y890" i="3" s="1"/>
  <c r="X889" i="3"/>
  <c r="Y889" i="3" s="1"/>
  <c r="X888" i="3"/>
  <c r="Y888" i="3" s="1"/>
  <c r="X887" i="3"/>
  <c r="Y887" i="3" s="1"/>
  <c r="X886" i="3"/>
  <c r="Y886" i="3" s="1"/>
  <c r="X885" i="3"/>
  <c r="Y885" i="3" s="1"/>
  <c r="X884" i="3"/>
  <c r="Y884" i="3" s="1"/>
  <c r="X883" i="3"/>
  <c r="Y883" i="3" s="1"/>
  <c r="X882" i="3"/>
  <c r="Y882" i="3" s="1"/>
  <c r="X881" i="3"/>
  <c r="Y881" i="3" s="1"/>
  <c r="X880" i="3"/>
  <c r="Y880" i="3" s="1"/>
  <c r="X879" i="3"/>
  <c r="Y879" i="3" s="1"/>
  <c r="X878" i="3"/>
  <c r="Y878" i="3" s="1"/>
  <c r="X877" i="3"/>
  <c r="Y877" i="3" s="1"/>
  <c r="X876" i="3"/>
  <c r="Y876" i="3" s="1"/>
  <c r="X875" i="3"/>
  <c r="Y875" i="3" s="1"/>
  <c r="X874" i="3"/>
  <c r="Y874" i="3" s="1"/>
  <c r="X873" i="3"/>
  <c r="Y873" i="3" s="1"/>
  <c r="X872" i="3"/>
  <c r="Y872" i="3" s="1"/>
  <c r="X871" i="3"/>
  <c r="Y871" i="3" s="1"/>
  <c r="X870" i="3"/>
  <c r="Y870" i="3" s="1"/>
  <c r="X869" i="3"/>
  <c r="Y869" i="3" s="1"/>
  <c r="X868" i="3"/>
  <c r="Y868" i="3" s="1"/>
  <c r="X867" i="3"/>
  <c r="Y867" i="3" s="1"/>
  <c r="Y866" i="3"/>
  <c r="X866" i="3"/>
  <c r="X865" i="3"/>
  <c r="Y865" i="3" s="1"/>
  <c r="X864" i="3"/>
  <c r="Y864" i="3" s="1"/>
  <c r="X863" i="3"/>
  <c r="Y863" i="3" s="1"/>
  <c r="X862" i="3"/>
  <c r="Y862" i="3" s="1"/>
  <c r="X861" i="3"/>
  <c r="Y861" i="3" s="1"/>
  <c r="X860" i="3"/>
  <c r="Y860" i="3" s="1"/>
  <c r="X859" i="3"/>
  <c r="Y859" i="3" s="1"/>
  <c r="X858" i="3"/>
  <c r="Y858" i="3" s="1"/>
  <c r="X857" i="3"/>
  <c r="Y857" i="3" s="1"/>
  <c r="X856" i="3"/>
  <c r="Y856" i="3" s="1"/>
  <c r="X855" i="3"/>
  <c r="Y855" i="3" s="1"/>
  <c r="X854" i="3"/>
  <c r="Y854" i="3" s="1"/>
  <c r="X853" i="3"/>
  <c r="Y853" i="3" s="1"/>
  <c r="X852" i="3"/>
  <c r="Y852" i="3" s="1"/>
  <c r="X851" i="3"/>
  <c r="Y851" i="3" s="1"/>
  <c r="X850" i="3"/>
  <c r="Y850" i="3" s="1"/>
  <c r="X849" i="3"/>
  <c r="Y849" i="3" s="1"/>
  <c r="X848" i="3"/>
  <c r="Y848" i="3" s="1"/>
  <c r="X847" i="3"/>
  <c r="Y847" i="3" s="1"/>
  <c r="X846" i="3"/>
  <c r="Y846" i="3" s="1"/>
  <c r="X845" i="3"/>
  <c r="Y845" i="3" s="1"/>
  <c r="X844" i="3"/>
  <c r="Y844" i="3" s="1"/>
  <c r="X843" i="3"/>
  <c r="Y843" i="3" s="1"/>
  <c r="X842" i="3"/>
  <c r="Y842" i="3" s="1"/>
  <c r="X841" i="3"/>
  <c r="Y841" i="3" s="1"/>
  <c r="X840" i="3"/>
  <c r="Y840" i="3" s="1"/>
  <c r="X839" i="3"/>
  <c r="Y839" i="3" s="1"/>
  <c r="X838" i="3"/>
  <c r="Y838" i="3" s="1"/>
  <c r="X837" i="3"/>
  <c r="Y837" i="3" s="1"/>
  <c r="X836" i="3"/>
  <c r="Y836" i="3" s="1"/>
  <c r="X835" i="3"/>
  <c r="Y835" i="3" s="1"/>
  <c r="X834" i="3"/>
  <c r="Y834" i="3" s="1"/>
  <c r="X833" i="3"/>
  <c r="Y833" i="3" s="1"/>
  <c r="X832" i="3"/>
  <c r="Y832" i="3" s="1"/>
  <c r="X831" i="3"/>
  <c r="Y831" i="3" s="1"/>
  <c r="X830" i="3"/>
  <c r="Y830" i="3" s="1"/>
  <c r="X829" i="3"/>
  <c r="Y829" i="3" s="1"/>
  <c r="X828" i="3"/>
  <c r="Y828" i="3" s="1"/>
  <c r="X827" i="3"/>
  <c r="Y827" i="3" s="1"/>
  <c r="X826" i="3"/>
  <c r="Y826" i="3" s="1"/>
  <c r="X825" i="3"/>
  <c r="Y825" i="3" s="1"/>
  <c r="X824" i="3"/>
  <c r="Y824" i="3" s="1"/>
  <c r="X823" i="3"/>
  <c r="Y823" i="3" s="1"/>
  <c r="X822" i="3"/>
  <c r="Y822" i="3" s="1"/>
  <c r="X821" i="3"/>
  <c r="Y821" i="3" s="1"/>
  <c r="X820" i="3"/>
  <c r="Y820" i="3" s="1"/>
  <c r="X819" i="3"/>
  <c r="Y819" i="3" s="1"/>
  <c r="X818" i="3"/>
  <c r="Y818" i="3" s="1"/>
  <c r="X817" i="3"/>
  <c r="Y817" i="3" s="1"/>
  <c r="X816" i="3"/>
  <c r="Y816" i="3" s="1"/>
  <c r="X815" i="3"/>
  <c r="Y815" i="3" s="1"/>
  <c r="X814" i="3"/>
  <c r="Y814" i="3" s="1"/>
  <c r="X813" i="3"/>
  <c r="Y813" i="3" s="1"/>
  <c r="X812" i="3"/>
  <c r="Y812" i="3" s="1"/>
  <c r="X811" i="3"/>
  <c r="Y811" i="3" s="1"/>
  <c r="X810" i="3"/>
  <c r="Y810" i="3" s="1"/>
  <c r="X809" i="3"/>
  <c r="Y809" i="3" s="1"/>
  <c r="X808" i="3"/>
  <c r="Y808" i="3" s="1"/>
  <c r="X807" i="3"/>
  <c r="Y807" i="3" s="1"/>
  <c r="X806" i="3"/>
  <c r="Y806" i="3" s="1"/>
  <c r="X805" i="3"/>
  <c r="Y805" i="3" s="1"/>
  <c r="X804" i="3"/>
  <c r="Y804" i="3" s="1"/>
  <c r="X803" i="3"/>
  <c r="Y803" i="3" s="1"/>
  <c r="X802" i="3"/>
  <c r="Y802" i="3" s="1"/>
  <c r="X801" i="3"/>
  <c r="Y801" i="3" s="1"/>
  <c r="X800" i="3"/>
  <c r="Y800" i="3" s="1"/>
  <c r="X799" i="3"/>
  <c r="Y799" i="3" s="1"/>
  <c r="X798" i="3"/>
  <c r="Y798" i="3" s="1"/>
  <c r="X797" i="3"/>
  <c r="Y797" i="3" s="1"/>
  <c r="X796" i="3"/>
  <c r="Y796" i="3" s="1"/>
  <c r="X795" i="3"/>
  <c r="Y795" i="3" s="1"/>
  <c r="X794" i="3"/>
  <c r="Y794" i="3" s="1"/>
  <c r="X793" i="3"/>
  <c r="Y793" i="3" s="1"/>
  <c r="X792" i="3"/>
  <c r="Y792" i="3" s="1"/>
  <c r="X791" i="3"/>
  <c r="Y791" i="3" s="1"/>
  <c r="X790" i="3"/>
  <c r="Y790" i="3" s="1"/>
  <c r="X789" i="3"/>
  <c r="Y789" i="3" s="1"/>
  <c r="X788" i="3"/>
  <c r="Y788" i="3" s="1"/>
  <c r="X787" i="3"/>
  <c r="Y787" i="3" s="1"/>
  <c r="X786" i="3"/>
  <c r="Y786" i="3" s="1"/>
  <c r="X785" i="3"/>
  <c r="Y785" i="3" s="1"/>
  <c r="X784" i="3"/>
  <c r="Y784" i="3" s="1"/>
  <c r="X783" i="3"/>
  <c r="Y783" i="3" s="1"/>
  <c r="X782" i="3"/>
  <c r="Y782" i="3" s="1"/>
  <c r="X781" i="3"/>
  <c r="Y781" i="3" s="1"/>
  <c r="X780" i="3"/>
  <c r="Y780" i="3" s="1"/>
  <c r="X779" i="3"/>
  <c r="Y779" i="3" s="1"/>
  <c r="X778" i="3"/>
  <c r="Y778" i="3" s="1"/>
  <c r="X777" i="3"/>
  <c r="Y777" i="3" s="1"/>
  <c r="X776" i="3"/>
  <c r="Y776" i="3" s="1"/>
  <c r="X775" i="3"/>
  <c r="Y775" i="3" s="1"/>
  <c r="X774" i="3"/>
  <c r="Y774" i="3" s="1"/>
  <c r="X773" i="3"/>
  <c r="Y773" i="3" s="1"/>
  <c r="X772" i="3"/>
  <c r="Y772" i="3" s="1"/>
  <c r="X771" i="3"/>
  <c r="Y771" i="3" s="1"/>
  <c r="X770" i="3"/>
  <c r="Y770" i="3" s="1"/>
  <c r="X769" i="3"/>
  <c r="Y769" i="3" s="1"/>
  <c r="X768" i="3"/>
  <c r="Y768" i="3" s="1"/>
  <c r="X767" i="3"/>
  <c r="Y767" i="3" s="1"/>
  <c r="X766" i="3"/>
  <c r="Y766" i="3" s="1"/>
  <c r="X765" i="3"/>
  <c r="Y765" i="3" s="1"/>
  <c r="X764" i="3"/>
  <c r="Y764" i="3" s="1"/>
  <c r="X763" i="3"/>
  <c r="Y763" i="3" s="1"/>
  <c r="X762" i="3"/>
  <c r="Y762" i="3" s="1"/>
  <c r="X761" i="3"/>
  <c r="Y761" i="3" s="1"/>
  <c r="X760" i="3"/>
  <c r="Y760" i="3" s="1"/>
  <c r="X759" i="3"/>
  <c r="Y759" i="3" s="1"/>
  <c r="X758" i="3"/>
  <c r="Y758" i="3" s="1"/>
  <c r="X757" i="3"/>
  <c r="Y757" i="3" s="1"/>
  <c r="X756" i="3"/>
  <c r="Y756" i="3" s="1"/>
  <c r="X755" i="3"/>
  <c r="Y755" i="3" s="1"/>
  <c r="X754" i="3"/>
  <c r="Y754" i="3" s="1"/>
  <c r="X753" i="3"/>
  <c r="Y753" i="3" s="1"/>
  <c r="X752" i="3"/>
  <c r="Y752" i="3" s="1"/>
  <c r="X751" i="3"/>
  <c r="Y751" i="3" s="1"/>
  <c r="X750" i="3"/>
  <c r="Y750" i="3" s="1"/>
  <c r="X749" i="3"/>
  <c r="Y749" i="3" s="1"/>
  <c r="X748" i="3"/>
  <c r="Y748" i="3" s="1"/>
  <c r="X747" i="3"/>
  <c r="Y747" i="3" s="1"/>
  <c r="X746" i="3"/>
  <c r="Y746" i="3" s="1"/>
  <c r="X745" i="3"/>
  <c r="Y745" i="3" s="1"/>
  <c r="X744" i="3"/>
  <c r="Y744" i="3" s="1"/>
  <c r="X743" i="3"/>
  <c r="Y743" i="3" s="1"/>
  <c r="X742" i="3"/>
  <c r="Y742" i="3" s="1"/>
  <c r="X741" i="3"/>
  <c r="Y741" i="3" s="1"/>
  <c r="Y740" i="3"/>
  <c r="X740" i="3"/>
  <c r="X739" i="3"/>
  <c r="Y739" i="3" s="1"/>
  <c r="X738" i="3"/>
  <c r="Y738" i="3" s="1"/>
  <c r="X737" i="3"/>
  <c r="Y737" i="3" s="1"/>
  <c r="X736" i="3"/>
  <c r="Y736" i="3" s="1"/>
  <c r="X735" i="3"/>
  <c r="Y735" i="3" s="1"/>
  <c r="X734" i="3"/>
  <c r="Y734" i="3" s="1"/>
  <c r="X733" i="3"/>
  <c r="Y733" i="3" s="1"/>
  <c r="X732" i="3"/>
  <c r="Y732" i="3" s="1"/>
  <c r="X731" i="3"/>
  <c r="Y731" i="3" s="1"/>
  <c r="X730" i="3"/>
  <c r="Y730" i="3" s="1"/>
  <c r="X729" i="3"/>
  <c r="Y729" i="3" s="1"/>
  <c r="X728" i="3"/>
  <c r="Y728" i="3" s="1"/>
  <c r="X727" i="3"/>
  <c r="Y727" i="3" s="1"/>
  <c r="X726" i="3"/>
  <c r="Y726" i="3" s="1"/>
  <c r="X725" i="3"/>
  <c r="Y725" i="3" s="1"/>
  <c r="X724" i="3"/>
  <c r="Y724" i="3" s="1"/>
  <c r="X723" i="3"/>
  <c r="Y723" i="3" s="1"/>
  <c r="X722" i="3"/>
  <c r="Y722" i="3" s="1"/>
  <c r="X721" i="3"/>
  <c r="Y721" i="3" s="1"/>
  <c r="X720" i="3"/>
  <c r="Y720" i="3" s="1"/>
  <c r="X719" i="3"/>
  <c r="Y719" i="3" s="1"/>
  <c r="X718" i="3"/>
  <c r="Y718" i="3" s="1"/>
  <c r="X717" i="3"/>
  <c r="Y717" i="3" s="1"/>
  <c r="X716" i="3"/>
  <c r="Y716" i="3" s="1"/>
  <c r="X715" i="3"/>
  <c r="Y715" i="3" s="1"/>
  <c r="X714" i="3"/>
  <c r="Y714" i="3" s="1"/>
  <c r="X713" i="3"/>
  <c r="Y713" i="3" s="1"/>
  <c r="X712" i="3"/>
  <c r="Y712" i="3" s="1"/>
  <c r="X711" i="3"/>
  <c r="Y711" i="3" s="1"/>
  <c r="X710" i="3"/>
  <c r="Y710" i="3" s="1"/>
  <c r="X709" i="3"/>
  <c r="Y709" i="3" s="1"/>
  <c r="Y708" i="3"/>
  <c r="X708" i="3"/>
  <c r="X707" i="3"/>
  <c r="Y707" i="3" s="1"/>
  <c r="X706" i="3"/>
  <c r="Y706" i="3" s="1"/>
  <c r="X705" i="3"/>
  <c r="Y705" i="3" s="1"/>
  <c r="X704" i="3"/>
  <c r="Y704" i="3" s="1"/>
  <c r="X703" i="3"/>
  <c r="Y703" i="3" s="1"/>
  <c r="X702" i="3"/>
  <c r="Y702" i="3" s="1"/>
  <c r="X701" i="3"/>
  <c r="Y701" i="3" s="1"/>
  <c r="X700" i="3"/>
  <c r="Y700" i="3" s="1"/>
  <c r="X699" i="3"/>
  <c r="Y699" i="3" s="1"/>
  <c r="X698" i="3"/>
  <c r="Y698" i="3" s="1"/>
  <c r="X697" i="3"/>
  <c r="Y697" i="3" s="1"/>
  <c r="X696" i="3"/>
  <c r="Y696" i="3" s="1"/>
  <c r="X695" i="3"/>
  <c r="Y695" i="3" s="1"/>
  <c r="X694" i="3"/>
  <c r="Y694" i="3" s="1"/>
  <c r="X693" i="3"/>
  <c r="Y693" i="3" s="1"/>
  <c r="X692" i="3"/>
  <c r="Y692" i="3" s="1"/>
  <c r="X691" i="3"/>
  <c r="Y691" i="3" s="1"/>
  <c r="X690" i="3"/>
  <c r="Y690" i="3" s="1"/>
  <c r="X689" i="3"/>
  <c r="Y689" i="3" s="1"/>
  <c r="X688" i="3"/>
  <c r="Y688" i="3" s="1"/>
  <c r="X687" i="3"/>
  <c r="Y687" i="3" s="1"/>
  <c r="X686" i="3"/>
  <c r="Y686" i="3" s="1"/>
  <c r="X685" i="3"/>
  <c r="Y685" i="3" s="1"/>
  <c r="X684" i="3"/>
  <c r="Y684" i="3" s="1"/>
  <c r="X683" i="3"/>
  <c r="Y683" i="3" s="1"/>
  <c r="X682" i="3"/>
  <c r="Y682" i="3" s="1"/>
  <c r="X681" i="3"/>
  <c r="Y681" i="3" s="1"/>
  <c r="X680" i="3"/>
  <c r="Y680" i="3" s="1"/>
  <c r="X679" i="3"/>
  <c r="Y679" i="3" s="1"/>
  <c r="X678" i="3"/>
  <c r="Y678" i="3" s="1"/>
  <c r="X677" i="3"/>
  <c r="Y677" i="3" s="1"/>
  <c r="X676" i="3"/>
  <c r="Y676" i="3" s="1"/>
  <c r="X675" i="3"/>
  <c r="Y675" i="3" s="1"/>
  <c r="X674" i="3"/>
  <c r="Y674" i="3" s="1"/>
  <c r="X673" i="3"/>
  <c r="Y673" i="3" s="1"/>
  <c r="X672" i="3"/>
  <c r="Y672" i="3" s="1"/>
  <c r="X671" i="3"/>
  <c r="Y671" i="3" s="1"/>
  <c r="X670" i="3"/>
  <c r="Y670" i="3" s="1"/>
  <c r="X669" i="3"/>
  <c r="Y669" i="3" s="1"/>
  <c r="X668" i="3"/>
  <c r="Y668" i="3" s="1"/>
  <c r="X667" i="3"/>
  <c r="Y667" i="3" s="1"/>
  <c r="X666" i="3"/>
  <c r="Y666" i="3" s="1"/>
  <c r="X665" i="3"/>
  <c r="Y665" i="3" s="1"/>
  <c r="X664" i="3"/>
  <c r="Y664" i="3" s="1"/>
  <c r="X663" i="3"/>
  <c r="Y663" i="3" s="1"/>
  <c r="X662" i="3"/>
  <c r="Y662" i="3" s="1"/>
  <c r="X661" i="3"/>
  <c r="Y661" i="3" s="1"/>
  <c r="X660" i="3"/>
  <c r="Y660" i="3" s="1"/>
  <c r="X659" i="3"/>
  <c r="Y659" i="3" s="1"/>
  <c r="X658" i="3"/>
  <c r="Y658" i="3" s="1"/>
  <c r="X657" i="3"/>
  <c r="Y657" i="3" s="1"/>
  <c r="X656" i="3"/>
  <c r="Y656" i="3" s="1"/>
  <c r="X655" i="3"/>
  <c r="Y655" i="3" s="1"/>
  <c r="X654" i="3"/>
  <c r="Y654" i="3" s="1"/>
  <c r="X653" i="3"/>
  <c r="Y653" i="3" s="1"/>
  <c r="X652" i="3"/>
  <c r="Y652" i="3" s="1"/>
  <c r="X651" i="3"/>
  <c r="Y651" i="3" s="1"/>
  <c r="X650" i="3"/>
  <c r="Y650" i="3" s="1"/>
  <c r="X649" i="3"/>
  <c r="Y649" i="3" s="1"/>
  <c r="X648" i="3"/>
  <c r="Y648" i="3" s="1"/>
  <c r="X647" i="3"/>
  <c r="Y647" i="3" s="1"/>
  <c r="X646" i="3"/>
  <c r="Y646" i="3" s="1"/>
  <c r="X645" i="3"/>
  <c r="Y645" i="3" s="1"/>
  <c r="X644" i="3"/>
  <c r="Y644" i="3" s="1"/>
  <c r="X643" i="3"/>
  <c r="Y643" i="3" s="1"/>
  <c r="X642" i="3"/>
  <c r="Y642" i="3" s="1"/>
  <c r="X641" i="3"/>
  <c r="Y641" i="3" s="1"/>
  <c r="X640" i="3"/>
  <c r="Y640" i="3" s="1"/>
  <c r="X639" i="3"/>
  <c r="Y639" i="3" s="1"/>
  <c r="X638" i="3"/>
  <c r="Y638" i="3" s="1"/>
  <c r="X637" i="3"/>
  <c r="Y637" i="3" s="1"/>
  <c r="X636" i="3"/>
  <c r="Y636" i="3" s="1"/>
  <c r="X635" i="3"/>
  <c r="Y635" i="3" s="1"/>
  <c r="X634" i="3"/>
  <c r="Y634" i="3" s="1"/>
  <c r="X633" i="3"/>
  <c r="Y633" i="3" s="1"/>
  <c r="X632" i="3"/>
  <c r="Y632" i="3" s="1"/>
  <c r="X631" i="3"/>
  <c r="Y631" i="3" s="1"/>
  <c r="X630" i="3"/>
  <c r="Y630" i="3" s="1"/>
  <c r="X629" i="3"/>
  <c r="Y629" i="3" s="1"/>
  <c r="X628" i="3"/>
  <c r="Y628" i="3" s="1"/>
  <c r="X627" i="3"/>
  <c r="Y627" i="3" s="1"/>
  <c r="X626" i="3"/>
  <c r="Y626" i="3" s="1"/>
  <c r="X625" i="3"/>
  <c r="Y625" i="3" s="1"/>
  <c r="X624" i="3"/>
  <c r="Y624" i="3" s="1"/>
  <c r="X623" i="3"/>
  <c r="Y623" i="3" s="1"/>
  <c r="X622" i="3"/>
  <c r="Y622" i="3" s="1"/>
  <c r="X621" i="3"/>
  <c r="Y621" i="3" s="1"/>
  <c r="X620" i="3"/>
  <c r="Y620" i="3" s="1"/>
  <c r="X619" i="3"/>
  <c r="Y619" i="3" s="1"/>
  <c r="X618" i="3"/>
  <c r="Y618" i="3" s="1"/>
  <c r="X617" i="3"/>
  <c r="Y617" i="3" s="1"/>
  <c r="X616" i="3"/>
  <c r="Y616" i="3" s="1"/>
  <c r="X615" i="3"/>
  <c r="Y615" i="3" s="1"/>
  <c r="X614" i="3"/>
  <c r="Y614" i="3" s="1"/>
  <c r="X613" i="3"/>
  <c r="Y613" i="3" s="1"/>
  <c r="X612" i="3"/>
  <c r="Y612" i="3" s="1"/>
  <c r="X611" i="3"/>
  <c r="Y611" i="3" s="1"/>
  <c r="X610" i="3"/>
  <c r="Y610" i="3" s="1"/>
  <c r="Y609" i="3"/>
  <c r="X609" i="3"/>
  <c r="X608" i="3"/>
  <c r="Y608" i="3" s="1"/>
  <c r="X607" i="3"/>
  <c r="Y607" i="3" s="1"/>
  <c r="X606" i="3"/>
  <c r="Y606" i="3" s="1"/>
  <c r="X605" i="3"/>
  <c r="Y605" i="3" s="1"/>
  <c r="X604" i="3"/>
  <c r="Y604" i="3" s="1"/>
  <c r="X603" i="3"/>
  <c r="Y603" i="3" s="1"/>
  <c r="X602" i="3"/>
  <c r="Y602" i="3" s="1"/>
  <c r="X601" i="3"/>
  <c r="Y601" i="3" s="1"/>
  <c r="X600" i="3"/>
  <c r="Y600" i="3" s="1"/>
  <c r="X599" i="3"/>
  <c r="Y599" i="3" s="1"/>
  <c r="X598" i="3"/>
  <c r="Y598" i="3" s="1"/>
  <c r="X597" i="3"/>
  <c r="Y597" i="3" s="1"/>
  <c r="X596" i="3"/>
  <c r="Y596" i="3" s="1"/>
  <c r="X595" i="3"/>
  <c r="Y595" i="3" s="1"/>
  <c r="X594" i="3"/>
  <c r="Y594" i="3" s="1"/>
  <c r="X593" i="3"/>
  <c r="Y593" i="3" s="1"/>
  <c r="X592" i="3"/>
  <c r="Y592" i="3" s="1"/>
  <c r="X591" i="3"/>
  <c r="Y591" i="3" s="1"/>
  <c r="X590" i="3"/>
  <c r="Y590" i="3" s="1"/>
  <c r="Y589" i="3"/>
  <c r="X589" i="3"/>
  <c r="X588" i="3"/>
  <c r="Y588" i="3" s="1"/>
  <c r="X587" i="3"/>
  <c r="Y587" i="3" s="1"/>
  <c r="X586" i="3"/>
  <c r="Y586" i="3" s="1"/>
  <c r="X585" i="3"/>
  <c r="Y585" i="3" s="1"/>
  <c r="X584" i="3"/>
  <c r="Y584" i="3" s="1"/>
  <c r="X583" i="3"/>
  <c r="Y583" i="3" s="1"/>
  <c r="X582" i="3"/>
  <c r="Y582" i="3" s="1"/>
  <c r="X581" i="3"/>
  <c r="Y581" i="3" s="1"/>
  <c r="X580" i="3"/>
  <c r="Y580" i="3" s="1"/>
  <c r="X579" i="3"/>
  <c r="Y579" i="3" s="1"/>
  <c r="X578" i="3"/>
  <c r="Y578" i="3" s="1"/>
  <c r="X577" i="3"/>
  <c r="Y577" i="3" s="1"/>
  <c r="X576" i="3"/>
  <c r="Y576" i="3" s="1"/>
  <c r="X575" i="3"/>
  <c r="Y575" i="3" s="1"/>
  <c r="X574" i="3"/>
  <c r="Y574" i="3" s="1"/>
  <c r="X573" i="3"/>
  <c r="Y573" i="3" s="1"/>
  <c r="X572" i="3"/>
  <c r="Y572" i="3" s="1"/>
  <c r="X571" i="3"/>
  <c r="Y571" i="3" s="1"/>
  <c r="X570" i="3"/>
  <c r="Y570" i="3" s="1"/>
  <c r="X569" i="3"/>
  <c r="Y569" i="3" s="1"/>
  <c r="X568" i="3"/>
  <c r="Y568" i="3" s="1"/>
  <c r="X567" i="3"/>
  <c r="Y567" i="3" s="1"/>
  <c r="X566" i="3"/>
  <c r="Y566" i="3" s="1"/>
  <c r="X565" i="3"/>
  <c r="Y565" i="3" s="1"/>
  <c r="X564" i="3"/>
  <c r="Y564" i="3" s="1"/>
  <c r="X563" i="3"/>
  <c r="Y563" i="3" s="1"/>
  <c r="X562" i="3"/>
  <c r="Y562" i="3" s="1"/>
  <c r="X561" i="3"/>
  <c r="Y561" i="3" s="1"/>
  <c r="X560" i="3"/>
  <c r="Y560" i="3" s="1"/>
  <c r="X559" i="3"/>
  <c r="Y559" i="3" s="1"/>
  <c r="X558" i="3"/>
  <c r="Y558" i="3" s="1"/>
  <c r="X557" i="3"/>
  <c r="Y557" i="3" s="1"/>
  <c r="X556" i="3"/>
  <c r="Y556" i="3" s="1"/>
  <c r="X555" i="3"/>
  <c r="Y555" i="3" s="1"/>
  <c r="X554" i="3"/>
  <c r="Y554" i="3" s="1"/>
  <c r="X553" i="3"/>
  <c r="Y553" i="3" s="1"/>
  <c r="X552" i="3"/>
  <c r="Y552" i="3" s="1"/>
  <c r="X551" i="3"/>
  <c r="Y551" i="3" s="1"/>
  <c r="X550" i="3"/>
  <c r="Y550" i="3" s="1"/>
  <c r="X549" i="3"/>
  <c r="Y549" i="3" s="1"/>
  <c r="X548" i="3"/>
  <c r="Y548" i="3" s="1"/>
  <c r="X547" i="3"/>
  <c r="Y547" i="3" s="1"/>
  <c r="X546" i="3"/>
  <c r="Y546" i="3" s="1"/>
  <c r="X545" i="3"/>
  <c r="Y545" i="3" s="1"/>
  <c r="X544" i="3"/>
  <c r="Y544" i="3" s="1"/>
  <c r="X543" i="3"/>
  <c r="Y543" i="3" s="1"/>
  <c r="X542" i="3"/>
  <c r="Y542" i="3" s="1"/>
  <c r="X541" i="3"/>
  <c r="Y541" i="3" s="1"/>
  <c r="X540" i="3"/>
  <c r="Y540" i="3" s="1"/>
  <c r="X539" i="3"/>
  <c r="Y539" i="3" s="1"/>
  <c r="Y538" i="3"/>
  <c r="X538" i="3"/>
  <c r="X537" i="3"/>
  <c r="Y537" i="3" s="1"/>
  <c r="X536" i="3"/>
  <c r="Y536" i="3" s="1"/>
  <c r="X535" i="3"/>
  <c r="Y535" i="3" s="1"/>
  <c r="X534" i="3"/>
  <c r="Y534" i="3" s="1"/>
  <c r="X533" i="3"/>
  <c r="Y533" i="3" s="1"/>
  <c r="X532" i="3"/>
  <c r="Y532" i="3" s="1"/>
  <c r="X531" i="3"/>
  <c r="Y531" i="3" s="1"/>
  <c r="X530" i="3"/>
  <c r="Y530" i="3" s="1"/>
  <c r="X529" i="3"/>
  <c r="Y529" i="3" s="1"/>
  <c r="X528" i="3"/>
  <c r="Y528" i="3" s="1"/>
  <c r="X527" i="3"/>
  <c r="Y527" i="3" s="1"/>
  <c r="X526" i="3"/>
  <c r="Y526" i="3" s="1"/>
  <c r="X525" i="3"/>
  <c r="Y525" i="3" s="1"/>
  <c r="X524" i="3"/>
  <c r="Y524" i="3" s="1"/>
  <c r="X523" i="3"/>
  <c r="Y523" i="3" s="1"/>
  <c r="X522" i="3"/>
  <c r="Y522" i="3" s="1"/>
  <c r="X521" i="3"/>
  <c r="Y521" i="3" s="1"/>
  <c r="X520" i="3"/>
  <c r="Y520" i="3" s="1"/>
  <c r="X519" i="3"/>
  <c r="Y519" i="3" s="1"/>
  <c r="X518" i="3"/>
  <c r="Y518" i="3" s="1"/>
  <c r="X517" i="3"/>
  <c r="Y517" i="3" s="1"/>
  <c r="X516" i="3"/>
  <c r="Y516" i="3" s="1"/>
  <c r="X515" i="3"/>
  <c r="Y515" i="3" s="1"/>
  <c r="X514" i="3"/>
  <c r="Y514" i="3" s="1"/>
  <c r="X513" i="3"/>
  <c r="Y513" i="3" s="1"/>
  <c r="X512" i="3"/>
  <c r="Y512" i="3" s="1"/>
  <c r="X511" i="3"/>
  <c r="Y511" i="3" s="1"/>
  <c r="X510" i="3"/>
  <c r="Y510" i="3" s="1"/>
  <c r="X509" i="3"/>
  <c r="Y509" i="3" s="1"/>
  <c r="Y508" i="3"/>
  <c r="X508" i="3"/>
  <c r="X507" i="3"/>
  <c r="Y507" i="3" s="1"/>
  <c r="X506" i="3"/>
  <c r="Y506" i="3" s="1"/>
  <c r="X505" i="3"/>
  <c r="Y505" i="3" s="1"/>
  <c r="X504" i="3"/>
  <c r="Y504" i="3" s="1"/>
  <c r="X503" i="3"/>
  <c r="Y503" i="3" s="1"/>
  <c r="X502" i="3"/>
  <c r="Y502" i="3" s="1"/>
  <c r="X501" i="3"/>
  <c r="Y501" i="3" s="1"/>
  <c r="X500" i="3"/>
  <c r="Y500" i="3" s="1"/>
  <c r="X499" i="3"/>
  <c r="Y499" i="3" s="1"/>
  <c r="X498" i="3"/>
  <c r="Y498" i="3" s="1"/>
  <c r="X497" i="3"/>
  <c r="Y497" i="3" s="1"/>
  <c r="X496" i="3"/>
  <c r="Y496" i="3" s="1"/>
  <c r="X495" i="3"/>
  <c r="Y495" i="3" s="1"/>
  <c r="X494" i="3"/>
  <c r="Y494" i="3" s="1"/>
  <c r="X493" i="3"/>
  <c r="Y493" i="3" s="1"/>
  <c r="X492" i="3"/>
  <c r="Y492" i="3" s="1"/>
  <c r="X491" i="3"/>
  <c r="Y491" i="3" s="1"/>
  <c r="X490" i="3"/>
  <c r="Y490" i="3" s="1"/>
  <c r="X489" i="3"/>
  <c r="Y489" i="3" s="1"/>
  <c r="X488" i="3"/>
  <c r="Y488" i="3" s="1"/>
  <c r="X487" i="3"/>
  <c r="Y487" i="3" s="1"/>
  <c r="X486" i="3"/>
  <c r="Y486" i="3" s="1"/>
  <c r="X485" i="3"/>
  <c r="Y485" i="3" s="1"/>
  <c r="X484" i="3"/>
  <c r="Y484" i="3" s="1"/>
  <c r="X483" i="3"/>
  <c r="Y483" i="3" s="1"/>
  <c r="X482" i="3"/>
  <c r="Y482" i="3" s="1"/>
  <c r="X481" i="3"/>
  <c r="Y481" i="3" s="1"/>
  <c r="X480" i="3"/>
  <c r="Y480" i="3" s="1"/>
  <c r="X479" i="3"/>
  <c r="Y479" i="3" s="1"/>
  <c r="X478" i="3"/>
  <c r="Y478" i="3" s="1"/>
  <c r="X477" i="3"/>
  <c r="Y477" i="3" s="1"/>
  <c r="X476" i="3"/>
  <c r="Y476" i="3" s="1"/>
  <c r="X475" i="3"/>
  <c r="Y475" i="3" s="1"/>
  <c r="X474" i="3"/>
  <c r="Y474" i="3" s="1"/>
  <c r="X473" i="3"/>
  <c r="Y473" i="3" s="1"/>
  <c r="X472" i="3"/>
  <c r="Y472" i="3" s="1"/>
  <c r="X471" i="3"/>
  <c r="Y471" i="3" s="1"/>
  <c r="X470" i="3"/>
  <c r="Y470" i="3" s="1"/>
  <c r="X469" i="3"/>
  <c r="Y469" i="3" s="1"/>
  <c r="X468" i="3"/>
  <c r="Y468" i="3" s="1"/>
  <c r="X467" i="3"/>
  <c r="Y467" i="3" s="1"/>
  <c r="X466" i="3"/>
  <c r="Y466" i="3" s="1"/>
  <c r="X465" i="3"/>
  <c r="Y465" i="3" s="1"/>
  <c r="X464" i="3"/>
  <c r="Y464" i="3" s="1"/>
  <c r="X463" i="3"/>
  <c r="Y463" i="3" s="1"/>
  <c r="X462" i="3"/>
  <c r="Y462" i="3" s="1"/>
  <c r="X461" i="3"/>
  <c r="Y461" i="3" s="1"/>
  <c r="Y460" i="3"/>
  <c r="X460" i="3"/>
  <c r="X459" i="3"/>
  <c r="Y459" i="3" s="1"/>
  <c r="X458" i="3"/>
  <c r="Y458" i="3" s="1"/>
  <c r="X457" i="3"/>
  <c r="Y457" i="3" s="1"/>
  <c r="X456" i="3"/>
  <c r="Y456" i="3" s="1"/>
  <c r="X455" i="3"/>
  <c r="Y455" i="3" s="1"/>
  <c r="X454" i="3"/>
  <c r="Y454" i="3" s="1"/>
  <c r="X453" i="3"/>
  <c r="Y453" i="3" s="1"/>
  <c r="X452" i="3"/>
  <c r="Y452" i="3" s="1"/>
  <c r="X451" i="3"/>
  <c r="Y451" i="3" s="1"/>
  <c r="X450" i="3"/>
  <c r="Y450" i="3" s="1"/>
  <c r="X449" i="3"/>
  <c r="Y449" i="3" s="1"/>
  <c r="X448" i="3"/>
  <c r="Y448" i="3" s="1"/>
  <c r="X447" i="3"/>
  <c r="Y447" i="3" s="1"/>
  <c r="X446" i="3"/>
  <c r="Y446" i="3" s="1"/>
  <c r="X445" i="3"/>
  <c r="Y445" i="3" s="1"/>
  <c r="X444" i="3"/>
  <c r="Y444" i="3" s="1"/>
  <c r="X443" i="3"/>
  <c r="Y443" i="3" s="1"/>
  <c r="X442" i="3"/>
  <c r="Y442" i="3" s="1"/>
  <c r="Y441" i="3"/>
  <c r="X441" i="3"/>
  <c r="X440" i="3"/>
  <c r="Y440" i="3" s="1"/>
  <c r="X439" i="3"/>
  <c r="Y439" i="3" s="1"/>
  <c r="X438" i="3"/>
  <c r="Y438" i="3" s="1"/>
  <c r="X437" i="3"/>
  <c r="Y437" i="3" s="1"/>
  <c r="X436" i="3"/>
  <c r="Y436" i="3" s="1"/>
  <c r="X435" i="3"/>
  <c r="Y435" i="3" s="1"/>
  <c r="X434" i="3"/>
  <c r="Y434" i="3" s="1"/>
  <c r="X433" i="3"/>
  <c r="Y433" i="3" s="1"/>
  <c r="X432" i="3"/>
  <c r="Y432" i="3" s="1"/>
  <c r="X431" i="3"/>
  <c r="Y431" i="3" s="1"/>
  <c r="X430" i="3"/>
  <c r="Y430" i="3" s="1"/>
  <c r="X429" i="3"/>
  <c r="Y429" i="3" s="1"/>
  <c r="X428" i="3"/>
  <c r="Y428" i="3" s="1"/>
  <c r="X427" i="3"/>
  <c r="Y427" i="3" s="1"/>
  <c r="X426" i="3"/>
  <c r="Y426" i="3" s="1"/>
  <c r="X425" i="3"/>
  <c r="Y425" i="3" s="1"/>
  <c r="X424" i="3"/>
  <c r="Y424" i="3" s="1"/>
  <c r="X423" i="3"/>
  <c r="Y423" i="3" s="1"/>
  <c r="X422" i="3"/>
  <c r="Y422" i="3" s="1"/>
  <c r="X421" i="3"/>
  <c r="Y421" i="3" s="1"/>
  <c r="X420" i="3"/>
  <c r="Y420" i="3" s="1"/>
  <c r="X419" i="3"/>
  <c r="Y419" i="3" s="1"/>
  <c r="X418" i="3"/>
  <c r="Y418" i="3" s="1"/>
  <c r="X417" i="3"/>
  <c r="Y417" i="3" s="1"/>
  <c r="X416" i="3"/>
  <c r="Y416" i="3" s="1"/>
  <c r="X415" i="3"/>
  <c r="Y415" i="3" s="1"/>
  <c r="X414" i="3"/>
  <c r="Y414" i="3" s="1"/>
  <c r="X413" i="3"/>
  <c r="Y413" i="3" s="1"/>
  <c r="X412" i="3"/>
  <c r="Y412" i="3" s="1"/>
  <c r="X411" i="3"/>
  <c r="Y411" i="3" s="1"/>
  <c r="X410" i="3"/>
  <c r="Y410" i="3" s="1"/>
  <c r="X409" i="3"/>
  <c r="Y409" i="3" s="1"/>
  <c r="X408" i="3"/>
  <c r="Y408" i="3" s="1"/>
  <c r="X407" i="3"/>
  <c r="Y407" i="3" s="1"/>
  <c r="X406" i="3"/>
  <c r="Y406" i="3" s="1"/>
  <c r="X405" i="3"/>
  <c r="Y405" i="3" s="1"/>
  <c r="X404" i="3"/>
  <c r="Y404" i="3" s="1"/>
  <c r="X403" i="3"/>
  <c r="Y403" i="3" s="1"/>
  <c r="Y402" i="3"/>
  <c r="X402" i="3"/>
  <c r="X401" i="3"/>
  <c r="Y401" i="3" s="1"/>
  <c r="X400" i="3"/>
  <c r="Y400" i="3" s="1"/>
  <c r="X399" i="3"/>
  <c r="Y399" i="3" s="1"/>
  <c r="X398" i="3"/>
  <c r="Y398" i="3" s="1"/>
  <c r="X397" i="3"/>
  <c r="Y397" i="3" s="1"/>
  <c r="X396" i="3"/>
  <c r="Y396" i="3" s="1"/>
  <c r="X395" i="3"/>
  <c r="Y395" i="3" s="1"/>
  <c r="X394" i="3"/>
  <c r="Y394" i="3" s="1"/>
  <c r="X393" i="3"/>
  <c r="Y393" i="3" s="1"/>
  <c r="X392" i="3"/>
  <c r="Y392" i="3" s="1"/>
  <c r="X391" i="3"/>
  <c r="Y391" i="3" s="1"/>
  <c r="X390" i="3"/>
  <c r="Y390" i="3" s="1"/>
  <c r="X389" i="3"/>
  <c r="Y389" i="3" s="1"/>
  <c r="X388" i="3"/>
  <c r="Y388" i="3" s="1"/>
  <c r="X387" i="3"/>
  <c r="Y387" i="3" s="1"/>
  <c r="X386" i="3"/>
  <c r="Y386" i="3" s="1"/>
  <c r="X385" i="3"/>
  <c r="Y385" i="3" s="1"/>
  <c r="X384" i="3"/>
  <c r="Y384" i="3" s="1"/>
  <c r="X383" i="3"/>
  <c r="Y383" i="3" s="1"/>
  <c r="X382" i="3"/>
  <c r="Y382" i="3" s="1"/>
  <c r="X381" i="3"/>
  <c r="Y381" i="3" s="1"/>
  <c r="X380" i="3"/>
  <c r="Y380" i="3" s="1"/>
  <c r="X379" i="3"/>
  <c r="Y379" i="3" s="1"/>
  <c r="X378" i="3"/>
  <c r="Y378" i="3" s="1"/>
  <c r="X377" i="3"/>
  <c r="Y377" i="3" s="1"/>
  <c r="X376" i="3"/>
  <c r="Y376" i="3" s="1"/>
  <c r="X375" i="3"/>
  <c r="Y375" i="3" s="1"/>
  <c r="X374" i="3"/>
  <c r="Y374" i="3" s="1"/>
  <c r="X373" i="3"/>
  <c r="Y373" i="3" s="1"/>
  <c r="X372" i="3"/>
  <c r="Y372" i="3" s="1"/>
  <c r="X371" i="3"/>
  <c r="Y371" i="3" s="1"/>
  <c r="X370" i="3"/>
  <c r="Y370" i="3" s="1"/>
  <c r="X369" i="3"/>
  <c r="Y369" i="3" s="1"/>
  <c r="X368" i="3"/>
  <c r="Y368" i="3" s="1"/>
  <c r="X367" i="3"/>
  <c r="Y367" i="3" s="1"/>
  <c r="X366" i="3"/>
  <c r="Y366" i="3" s="1"/>
  <c r="X365" i="3"/>
  <c r="Y365" i="3" s="1"/>
  <c r="X364" i="3"/>
  <c r="Y364" i="3" s="1"/>
  <c r="X363" i="3"/>
  <c r="Y363" i="3" s="1"/>
  <c r="X362" i="3"/>
  <c r="Y362" i="3" s="1"/>
  <c r="X361" i="3"/>
  <c r="Y361" i="3" s="1"/>
  <c r="X360" i="3"/>
  <c r="Y360" i="3" s="1"/>
  <c r="X359" i="3"/>
  <c r="Y359" i="3" s="1"/>
  <c r="X358" i="3"/>
  <c r="Y358" i="3" s="1"/>
  <c r="X357" i="3"/>
  <c r="Y357" i="3" s="1"/>
  <c r="X356" i="3"/>
  <c r="Y356" i="3" s="1"/>
  <c r="X355" i="3"/>
  <c r="Y355" i="3" s="1"/>
  <c r="X354" i="3"/>
  <c r="Y354" i="3" s="1"/>
  <c r="X353" i="3"/>
  <c r="Y353" i="3" s="1"/>
  <c r="X352" i="3"/>
  <c r="Y352" i="3" s="1"/>
  <c r="X351" i="3"/>
  <c r="Y351" i="3" s="1"/>
  <c r="X350" i="3"/>
  <c r="Y350" i="3" s="1"/>
  <c r="X349" i="3"/>
  <c r="Y349" i="3" s="1"/>
  <c r="X348" i="3"/>
  <c r="Y348" i="3" s="1"/>
  <c r="X347" i="3"/>
  <c r="Y347" i="3" s="1"/>
  <c r="X346" i="3"/>
  <c r="Y346" i="3" s="1"/>
  <c r="X345" i="3"/>
  <c r="Y345" i="3" s="1"/>
  <c r="X344" i="3"/>
  <c r="Y344" i="3" s="1"/>
  <c r="X343" i="3"/>
  <c r="Y343" i="3" s="1"/>
  <c r="X342" i="3"/>
  <c r="Y342" i="3" s="1"/>
  <c r="X341" i="3"/>
  <c r="Y341" i="3" s="1"/>
  <c r="X340" i="3"/>
  <c r="Y340" i="3" s="1"/>
  <c r="X339" i="3"/>
  <c r="Y339" i="3" s="1"/>
  <c r="X338" i="3"/>
  <c r="Y338" i="3" s="1"/>
  <c r="X337" i="3"/>
  <c r="Y337" i="3" s="1"/>
  <c r="X336" i="3"/>
  <c r="Y336" i="3" s="1"/>
  <c r="X335" i="3"/>
  <c r="Y335" i="3" s="1"/>
  <c r="X334" i="3"/>
  <c r="Y334" i="3" s="1"/>
  <c r="X333" i="3"/>
  <c r="Y333" i="3" s="1"/>
  <c r="X332" i="3"/>
  <c r="Y332" i="3" s="1"/>
  <c r="X331" i="3"/>
  <c r="Y331" i="3" s="1"/>
  <c r="X330" i="3"/>
  <c r="Y330" i="3" s="1"/>
  <c r="X329" i="3"/>
  <c r="Y329" i="3" s="1"/>
  <c r="X328" i="3"/>
  <c r="Y328" i="3" s="1"/>
  <c r="X327" i="3"/>
  <c r="Y327" i="3" s="1"/>
  <c r="X326" i="3"/>
  <c r="Y326" i="3" s="1"/>
  <c r="X325" i="3"/>
  <c r="Y325" i="3" s="1"/>
  <c r="X324" i="3"/>
  <c r="Y324" i="3" s="1"/>
  <c r="X323" i="3"/>
  <c r="Y323" i="3" s="1"/>
  <c r="X322" i="3"/>
  <c r="Y322" i="3" s="1"/>
  <c r="X321" i="3"/>
  <c r="Y321" i="3" s="1"/>
  <c r="X320" i="3"/>
  <c r="Y320" i="3" s="1"/>
  <c r="X319" i="3"/>
  <c r="Y319" i="3" s="1"/>
  <c r="X318" i="3"/>
  <c r="Y318" i="3" s="1"/>
  <c r="X317" i="3"/>
  <c r="Y317" i="3" s="1"/>
  <c r="X316" i="3"/>
  <c r="Y316" i="3" s="1"/>
  <c r="X315" i="3"/>
  <c r="Y315" i="3" s="1"/>
  <c r="X314" i="3"/>
  <c r="Y314" i="3" s="1"/>
  <c r="X313" i="3"/>
  <c r="Y313" i="3" s="1"/>
  <c r="Y312" i="3"/>
  <c r="X312" i="3"/>
  <c r="Y311" i="3"/>
  <c r="X311" i="3"/>
  <c r="X310" i="3"/>
  <c r="Y310" i="3" s="1"/>
  <c r="X309" i="3"/>
  <c r="Y309" i="3" s="1"/>
  <c r="X308" i="3"/>
  <c r="Y308" i="3" s="1"/>
  <c r="X307" i="3"/>
  <c r="Y307" i="3" s="1"/>
  <c r="X306" i="3"/>
  <c r="Y306" i="3" s="1"/>
  <c r="X305" i="3"/>
  <c r="Y305" i="3" s="1"/>
  <c r="X304" i="3"/>
  <c r="Y304" i="3" s="1"/>
  <c r="X303" i="3"/>
  <c r="Y303" i="3" s="1"/>
  <c r="X302" i="3"/>
  <c r="Y302" i="3" s="1"/>
  <c r="X301" i="3"/>
  <c r="Y301" i="3" s="1"/>
  <c r="X300" i="3"/>
  <c r="Y300" i="3" s="1"/>
  <c r="X299" i="3"/>
  <c r="Y299" i="3" s="1"/>
  <c r="X298" i="3"/>
  <c r="Y298" i="3" s="1"/>
  <c r="X297" i="3"/>
  <c r="Y297" i="3" s="1"/>
  <c r="X296" i="3"/>
  <c r="Y296" i="3" s="1"/>
  <c r="X295" i="3"/>
  <c r="Y295" i="3" s="1"/>
  <c r="X294" i="3"/>
  <c r="Y294" i="3" s="1"/>
  <c r="X293" i="3"/>
  <c r="Y293" i="3" s="1"/>
  <c r="X292" i="3"/>
  <c r="Y292" i="3" s="1"/>
  <c r="X291" i="3"/>
  <c r="Y291" i="3" s="1"/>
  <c r="X290" i="3"/>
  <c r="Y290" i="3" s="1"/>
  <c r="X289" i="3"/>
  <c r="Y289" i="3" s="1"/>
  <c r="X288" i="3"/>
  <c r="Y288" i="3" s="1"/>
  <c r="X287" i="3"/>
  <c r="Y287" i="3" s="1"/>
  <c r="X286" i="3"/>
  <c r="Y286" i="3" s="1"/>
  <c r="X285" i="3"/>
  <c r="Y285" i="3" s="1"/>
  <c r="X284" i="3"/>
  <c r="Y284" i="3" s="1"/>
  <c r="X283" i="3"/>
  <c r="Y283" i="3" s="1"/>
  <c r="X282" i="3"/>
  <c r="Y282" i="3" s="1"/>
  <c r="X281" i="3"/>
  <c r="Y281" i="3" s="1"/>
  <c r="X280" i="3"/>
  <c r="Y280" i="3" s="1"/>
  <c r="X279" i="3"/>
  <c r="Y279" i="3" s="1"/>
  <c r="X278" i="3"/>
  <c r="Y278" i="3" s="1"/>
  <c r="X277" i="3"/>
  <c r="Y277" i="3" s="1"/>
  <c r="X276" i="3"/>
  <c r="Y276" i="3" s="1"/>
  <c r="X275" i="3"/>
  <c r="Y275" i="3" s="1"/>
  <c r="Y274" i="3"/>
  <c r="X274" i="3"/>
  <c r="X273" i="3"/>
  <c r="Y273" i="3" s="1"/>
  <c r="X272" i="3"/>
  <c r="Y272" i="3" s="1"/>
  <c r="X271" i="3"/>
  <c r="Y271" i="3" s="1"/>
  <c r="X270" i="3"/>
  <c r="Y270" i="3" s="1"/>
  <c r="X269" i="3"/>
  <c r="Y269" i="3" s="1"/>
  <c r="X268" i="3"/>
  <c r="Y268" i="3" s="1"/>
  <c r="X267" i="3"/>
  <c r="Y267" i="3" s="1"/>
  <c r="X266" i="3"/>
  <c r="Y266" i="3" s="1"/>
  <c r="X265" i="3"/>
  <c r="Y265" i="3" s="1"/>
  <c r="X264" i="3"/>
  <c r="Y264" i="3" s="1"/>
  <c r="X263" i="3"/>
  <c r="Y263" i="3" s="1"/>
  <c r="X262" i="3"/>
  <c r="Y262" i="3" s="1"/>
  <c r="X261" i="3"/>
  <c r="Y261" i="3" s="1"/>
  <c r="X260" i="3"/>
  <c r="Y260" i="3" s="1"/>
  <c r="X259" i="3"/>
  <c r="Y259" i="3" s="1"/>
  <c r="X258" i="3"/>
  <c r="Y258" i="3" s="1"/>
  <c r="X257" i="3"/>
  <c r="Y257" i="3" s="1"/>
  <c r="X256" i="3"/>
  <c r="Y256" i="3" s="1"/>
  <c r="X255" i="3"/>
  <c r="Y255" i="3" s="1"/>
  <c r="Y254" i="3"/>
  <c r="X254" i="3"/>
  <c r="X253" i="3"/>
  <c r="Y253" i="3" s="1"/>
  <c r="X252" i="3"/>
  <c r="Y252" i="3" s="1"/>
  <c r="X251" i="3"/>
  <c r="Y251" i="3" s="1"/>
  <c r="X250" i="3"/>
  <c r="Y250" i="3" s="1"/>
  <c r="X249" i="3"/>
  <c r="Y249" i="3" s="1"/>
  <c r="X248" i="3"/>
  <c r="Y248" i="3" s="1"/>
  <c r="X247" i="3"/>
  <c r="Y247" i="3" s="1"/>
  <c r="X246" i="3"/>
  <c r="Y246" i="3" s="1"/>
  <c r="X245" i="3"/>
  <c r="Y245" i="3" s="1"/>
  <c r="X244" i="3"/>
  <c r="Y244" i="3" s="1"/>
  <c r="X243" i="3"/>
  <c r="Y243" i="3" s="1"/>
  <c r="X242" i="3"/>
  <c r="Y242" i="3" s="1"/>
  <c r="X241" i="3"/>
  <c r="Y241" i="3" s="1"/>
  <c r="X240" i="3"/>
  <c r="Y240" i="3" s="1"/>
  <c r="X239" i="3"/>
  <c r="Y239" i="3" s="1"/>
  <c r="X238" i="3"/>
  <c r="Y238" i="3" s="1"/>
  <c r="X237" i="3"/>
  <c r="Y237" i="3" s="1"/>
  <c r="X236" i="3"/>
  <c r="Y236" i="3" s="1"/>
  <c r="X235" i="3"/>
  <c r="Y235" i="3" s="1"/>
  <c r="X234" i="3"/>
  <c r="Y234" i="3" s="1"/>
  <c r="X233" i="3"/>
  <c r="Y233" i="3" s="1"/>
  <c r="X232" i="3"/>
  <c r="Y232" i="3" s="1"/>
  <c r="X231" i="3"/>
  <c r="Y231" i="3" s="1"/>
  <c r="X230" i="3"/>
  <c r="Y230" i="3" s="1"/>
  <c r="X229" i="3"/>
  <c r="Y229" i="3" s="1"/>
  <c r="X228" i="3"/>
  <c r="Y228" i="3" s="1"/>
  <c r="X227" i="3"/>
  <c r="Y227" i="3" s="1"/>
  <c r="X226" i="3"/>
  <c r="Y226" i="3" s="1"/>
  <c r="X225" i="3"/>
  <c r="Y225" i="3" s="1"/>
  <c r="X224" i="3"/>
  <c r="Y224" i="3" s="1"/>
  <c r="X223" i="3"/>
  <c r="Y223" i="3" s="1"/>
  <c r="X222" i="3"/>
  <c r="Y222" i="3" s="1"/>
  <c r="X221" i="3"/>
  <c r="Y221" i="3" s="1"/>
  <c r="X220" i="3"/>
  <c r="Y220" i="3" s="1"/>
  <c r="X219" i="3"/>
  <c r="Y219" i="3" s="1"/>
  <c r="X218" i="3"/>
  <c r="Y218" i="3" s="1"/>
  <c r="X217" i="3"/>
  <c r="Y217" i="3" s="1"/>
  <c r="X216" i="3"/>
  <c r="Y216" i="3" s="1"/>
  <c r="X215" i="3"/>
  <c r="Y215" i="3" s="1"/>
  <c r="X214" i="3"/>
  <c r="Y214" i="3" s="1"/>
  <c r="X213" i="3"/>
  <c r="Y213" i="3" s="1"/>
  <c r="X212" i="3"/>
  <c r="Y212" i="3" s="1"/>
  <c r="X211" i="3"/>
  <c r="Y211" i="3" s="1"/>
  <c r="X210" i="3"/>
  <c r="Y210" i="3" s="1"/>
  <c r="X209" i="3"/>
  <c r="Y209" i="3" s="1"/>
  <c r="X208" i="3"/>
  <c r="Y208" i="3" s="1"/>
  <c r="X207" i="3"/>
  <c r="Y207" i="3" s="1"/>
  <c r="X206" i="3"/>
  <c r="Y206" i="3" s="1"/>
  <c r="X205" i="3"/>
  <c r="Y205" i="3" s="1"/>
  <c r="X204" i="3"/>
  <c r="Y204" i="3" s="1"/>
  <c r="X203" i="3"/>
  <c r="Y203" i="3" s="1"/>
  <c r="X202" i="3"/>
  <c r="Y202" i="3" s="1"/>
  <c r="X201" i="3"/>
  <c r="Y201" i="3" s="1"/>
  <c r="X200" i="3"/>
  <c r="Y200" i="3" s="1"/>
  <c r="X199" i="3"/>
  <c r="Y199" i="3" s="1"/>
  <c r="X198" i="3"/>
  <c r="Y198" i="3" s="1"/>
  <c r="X197" i="3"/>
  <c r="Y197" i="3" s="1"/>
  <c r="X196" i="3"/>
  <c r="Y196" i="3" s="1"/>
  <c r="X195" i="3"/>
  <c r="Y195" i="3" s="1"/>
  <c r="X194" i="3"/>
  <c r="Y194" i="3" s="1"/>
  <c r="X193" i="3"/>
  <c r="Y193" i="3" s="1"/>
  <c r="X192" i="3"/>
  <c r="Y192" i="3" s="1"/>
  <c r="X191" i="3"/>
  <c r="Y191" i="3" s="1"/>
  <c r="X190" i="3"/>
  <c r="Y190" i="3" s="1"/>
  <c r="X189" i="3"/>
  <c r="Y189" i="3" s="1"/>
  <c r="X188" i="3"/>
  <c r="Y188" i="3" s="1"/>
  <c r="X187" i="3"/>
  <c r="Y187" i="3" s="1"/>
  <c r="X186" i="3"/>
  <c r="Y186" i="3" s="1"/>
  <c r="X185" i="3"/>
  <c r="Y185" i="3" s="1"/>
  <c r="X184" i="3"/>
  <c r="Y184" i="3" s="1"/>
  <c r="X183" i="3"/>
  <c r="Y183" i="3" s="1"/>
  <c r="X182" i="3"/>
  <c r="Y182" i="3" s="1"/>
  <c r="X181" i="3"/>
  <c r="Y181" i="3" s="1"/>
  <c r="Y180" i="3"/>
  <c r="X180" i="3"/>
  <c r="X179" i="3"/>
  <c r="Y179" i="3" s="1"/>
  <c r="X178" i="3"/>
  <c r="Y178" i="3" s="1"/>
  <c r="X177" i="3"/>
  <c r="Y177" i="3" s="1"/>
  <c r="X176" i="3"/>
  <c r="Y176" i="3" s="1"/>
  <c r="X175" i="3"/>
  <c r="Y175" i="3" s="1"/>
  <c r="X174" i="3"/>
  <c r="Y174" i="3" s="1"/>
  <c r="X173" i="3"/>
  <c r="Y173" i="3" s="1"/>
  <c r="X172" i="3"/>
  <c r="Y172" i="3" s="1"/>
  <c r="X171" i="3"/>
  <c r="Y171" i="3" s="1"/>
  <c r="X170" i="3"/>
  <c r="Y170" i="3" s="1"/>
  <c r="X169" i="3"/>
  <c r="Y169" i="3" s="1"/>
  <c r="X168" i="3"/>
  <c r="Y168" i="3" s="1"/>
  <c r="X167" i="3"/>
  <c r="Y167" i="3" s="1"/>
  <c r="X166" i="3"/>
  <c r="Y166" i="3" s="1"/>
  <c r="X165" i="3"/>
  <c r="Y165" i="3" s="1"/>
  <c r="X164" i="3"/>
  <c r="Y164" i="3" s="1"/>
  <c r="X163" i="3"/>
  <c r="Y163" i="3" s="1"/>
  <c r="X162" i="3"/>
  <c r="Y162" i="3" s="1"/>
  <c r="X161" i="3"/>
  <c r="Y161" i="3" s="1"/>
  <c r="X160" i="3"/>
  <c r="Y160" i="3" s="1"/>
  <c r="X159" i="3"/>
  <c r="Y159" i="3" s="1"/>
  <c r="X158" i="3"/>
  <c r="Y158" i="3" s="1"/>
  <c r="X157" i="3"/>
  <c r="Y157" i="3" s="1"/>
  <c r="X156" i="3"/>
  <c r="Y156" i="3" s="1"/>
  <c r="X155" i="3"/>
  <c r="Y155" i="3" s="1"/>
  <c r="X154" i="3"/>
  <c r="Y154" i="3" s="1"/>
  <c r="X153" i="3"/>
  <c r="Y153" i="3" s="1"/>
  <c r="X152" i="3"/>
  <c r="Y152" i="3" s="1"/>
  <c r="X151" i="3"/>
  <c r="Y151" i="3" s="1"/>
  <c r="X150" i="3"/>
  <c r="Y150" i="3" s="1"/>
  <c r="X149" i="3"/>
  <c r="Y149" i="3" s="1"/>
  <c r="X148" i="3"/>
  <c r="Y148" i="3" s="1"/>
  <c r="X147" i="3"/>
  <c r="Y147" i="3" s="1"/>
  <c r="X146" i="3"/>
  <c r="Y146" i="3" s="1"/>
  <c r="X145" i="3"/>
  <c r="Y145" i="3" s="1"/>
  <c r="X144" i="3"/>
  <c r="Y144" i="3" s="1"/>
  <c r="X143" i="3"/>
  <c r="Y143" i="3" s="1"/>
  <c r="X142" i="3"/>
  <c r="Y142" i="3" s="1"/>
  <c r="X141" i="3"/>
  <c r="Y141" i="3" s="1"/>
  <c r="X140" i="3"/>
  <c r="Y140" i="3" s="1"/>
  <c r="X139" i="3"/>
  <c r="Y139" i="3" s="1"/>
  <c r="X138" i="3"/>
  <c r="Y138" i="3" s="1"/>
  <c r="X137" i="3"/>
  <c r="Y137" i="3" s="1"/>
  <c r="X136" i="3"/>
  <c r="Y136" i="3" s="1"/>
  <c r="X135" i="3"/>
  <c r="Y135" i="3" s="1"/>
  <c r="X134" i="3"/>
  <c r="Y134" i="3" s="1"/>
  <c r="X133" i="3"/>
  <c r="Y133" i="3" s="1"/>
  <c r="X132" i="3"/>
  <c r="Y132" i="3" s="1"/>
  <c r="X131" i="3"/>
  <c r="Y131" i="3" s="1"/>
  <c r="X130" i="3"/>
  <c r="Y130" i="3" s="1"/>
  <c r="X129" i="3"/>
  <c r="Y129" i="3" s="1"/>
  <c r="X128" i="3"/>
  <c r="Y128" i="3" s="1"/>
  <c r="X127" i="3"/>
  <c r="Y127" i="3" s="1"/>
  <c r="X126" i="3"/>
  <c r="Y126" i="3" s="1"/>
  <c r="X125" i="3"/>
  <c r="Y125" i="3" s="1"/>
  <c r="X124" i="3"/>
  <c r="Y124" i="3" s="1"/>
  <c r="X123" i="3"/>
  <c r="Y123" i="3" s="1"/>
  <c r="X122" i="3"/>
  <c r="Y122" i="3" s="1"/>
  <c r="X121" i="3"/>
  <c r="Y121" i="3" s="1"/>
  <c r="X120" i="3"/>
  <c r="Y120" i="3" s="1"/>
  <c r="X119" i="3"/>
  <c r="Y119" i="3" s="1"/>
  <c r="Y118" i="3"/>
  <c r="X118" i="3"/>
  <c r="X117" i="3"/>
  <c r="Y117" i="3" s="1"/>
  <c r="X116" i="3"/>
  <c r="Y116" i="3" s="1"/>
  <c r="X115" i="3"/>
  <c r="Y115" i="3" s="1"/>
  <c r="X114" i="3"/>
  <c r="Y114" i="3" s="1"/>
  <c r="X113" i="3"/>
  <c r="Y113" i="3" s="1"/>
  <c r="X112" i="3"/>
  <c r="Y112" i="3" s="1"/>
  <c r="X111" i="3"/>
  <c r="Y111" i="3" s="1"/>
  <c r="X110" i="3"/>
  <c r="Y110" i="3" s="1"/>
  <c r="X109" i="3"/>
  <c r="Y109" i="3" s="1"/>
  <c r="X108" i="3"/>
  <c r="Y108" i="3" s="1"/>
  <c r="X107" i="3"/>
  <c r="Y107" i="3" s="1"/>
  <c r="X106" i="3"/>
  <c r="Y106" i="3" s="1"/>
  <c r="X105" i="3"/>
  <c r="Y105" i="3" s="1"/>
  <c r="X104" i="3"/>
  <c r="Y104" i="3" s="1"/>
  <c r="X103" i="3"/>
  <c r="Y103" i="3" s="1"/>
  <c r="X102" i="3"/>
  <c r="Y102" i="3" s="1"/>
  <c r="X101" i="3"/>
  <c r="Y101" i="3" s="1"/>
  <c r="X100" i="3"/>
  <c r="Y100" i="3" s="1"/>
  <c r="X99" i="3"/>
  <c r="Y99" i="3" s="1"/>
  <c r="X98" i="3"/>
  <c r="Y98" i="3" s="1"/>
  <c r="X97" i="3"/>
  <c r="Y97" i="3" s="1"/>
  <c r="X96" i="3"/>
  <c r="Y96" i="3" s="1"/>
  <c r="X95" i="3"/>
  <c r="Y95" i="3" s="1"/>
  <c r="X94" i="3"/>
  <c r="Y94" i="3" s="1"/>
  <c r="X93" i="3"/>
  <c r="Y93" i="3" s="1"/>
  <c r="X92" i="3"/>
  <c r="Y92" i="3" s="1"/>
  <c r="X91" i="3"/>
  <c r="Y91" i="3" s="1"/>
  <c r="X90" i="3"/>
  <c r="Y90" i="3" s="1"/>
  <c r="X89" i="3"/>
  <c r="Y89" i="3" s="1"/>
  <c r="X88" i="3"/>
  <c r="Y88" i="3" s="1"/>
  <c r="X87" i="3"/>
  <c r="Y87" i="3" s="1"/>
  <c r="X86" i="3"/>
  <c r="Y86" i="3" s="1"/>
  <c r="X85" i="3"/>
  <c r="Y85" i="3" s="1"/>
  <c r="X84" i="3"/>
  <c r="Y84" i="3" s="1"/>
  <c r="X83" i="3"/>
  <c r="Y83" i="3" s="1"/>
  <c r="X82" i="3"/>
  <c r="Y82" i="3" s="1"/>
  <c r="X81" i="3"/>
  <c r="Y81" i="3" s="1"/>
  <c r="X80" i="3"/>
  <c r="Y80" i="3" s="1"/>
  <c r="X79" i="3"/>
  <c r="Y79" i="3" s="1"/>
  <c r="X78" i="3"/>
  <c r="Y78" i="3" s="1"/>
  <c r="X77" i="3"/>
  <c r="Y77" i="3" s="1"/>
  <c r="X76" i="3"/>
  <c r="Y76" i="3" s="1"/>
  <c r="X75" i="3"/>
  <c r="Y75" i="3" s="1"/>
  <c r="X74" i="3"/>
  <c r="Y74" i="3" s="1"/>
  <c r="X73" i="3"/>
  <c r="Y73" i="3" s="1"/>
  <c r="X72" i="3"/>
  <c r="Y72" i="3" s="1"/>
  <c r="X71" i="3"/>
  <c r="Y71" i="3" s="1"/>
  <c r="X70" i="3"/>
  <c r="Y70" i="3" s="1"/>
  <c r="X69" i="3"/>
  <c r="Y69" i="3" s="1"/>
  <c r="X68" i="3"/>
  <c r="Y68" i="3" s="1"/>
  <c r="X67" i="3"/>
  <c r="Y67" i="3" s="1"/>
  <c r="X66" i="3"/>
  <c r="Y66" i="3" s="1"/>
  <c r="X65" i="3"/>
  <c r="Y65" i="3" s="1"/>
  <c r="X64" i="3"/>
  <c r="Y64" i="3" s="1"/>
  <c r="X63" i="3"/>
  <c r="Y63" i="3" s="1"/>
  <c r="X62" i="3"/>
  <c r="Y62" i="3" s="1"/>
  <c r="X61" i="3"/>
  <c r="Y61" i="3" s="1"/>
  <c r="X60" i="3"/>
  <c r="Y60" i="3" s="1"/>
  <c r="X59" i="3"/>
  <c r="Y59" i="3" s="1"/>
  <c r="X58" i="3"/>
  <c r="Y58" i="3" s="1"/>
  <c r="X57" i="3"/>
  <c r="Y57" i="3" s="1"/>
  <c r="X56" i="3"/>
  <c r="Y56" i="3" s="1"/>
  <c r="X55" i="3"/>
  <c r="Y55" i="3" s="1"/>
  <c r="X54" i="3"/>
  <c r="Y54" i="3" s="1"/>
  <c r="X53" i="3"/>
  <c r="Y53" i="3" s="1"/>
  <c r="X52" i="3"/>
  <c r="Y52" i="3" s="1"/>
  <c r="X51" i="3"/>
  <c r="Y51" i="3" s="1"/>
  <c r="X50" i="3"/>
  <c r="Y50" i="3" s="1"/>
  <c r="X49" i="3"/>
  <c r="Y49" i="3" s="1"/>
  <c r="X48" i="3"/>
  <c r="Y48" i="3" s="1"/>
  <c r="X47" i="3"/>
  <c r="Y47" i="3" s="1"/>
  <c r="X46" i="3"/>
  <c r="Y46" i="3" s="1"/>
  <c r="X45" i="3"/>
  <c r="Y45" i="3" s="1"/>
  <c r="X44" i="3"/>
  <c r="Y44" i="3" s="1"/>
  <c r="X43" i="3"/>
  <c r="Y43" i="3" s="1"/>
  <c r="X42" i="3"/>
  <c r="Y42" i="3" s="1"/>
  <c r="X41" i="3"/>
  <c r="Y41" i="3" s="1"/>
  <c r="X40" i="3"/>
  <c r="Y40" i="3" s="1"/>
  <c r="X39" i="3"/>
  <c r="Y39" i="3" s="1"/>
  <c r="X38" i="3"/>
  <c r="Y38" i="3" s="1"/>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X8" i="3"/>
  <c r="Y8" i="3" s="1"/>
  <c r="X7" i="3"/>
  <c r="Y7" i="3" s="1"/>
  <c r="X6" i="3"/>
  <c r="Y6" i="3" s="1"/>
  <c r="X5" i="3"/>
  <c r="Y5" i="3" s="1"/>
  <c r="X4" i="3"/>
  <c r="Y4" i="3" s="1"/>
  <c r="X3" i="3"/>
  <c r="Y3" i="3" s="1"/>
  <c r="X2" i="3"/>
  <c r="Y2" i="3" s="1"/>
  <c r="B62" i="2"/>
  <c r="C62" i="2" s="1"/>
  <c r="B61" i="2"/>
  <c r="C61" i="2" s="1"/>
  <c r="B60" i="2"/>
  <c r="C60" i="2" s="1"/>
  <c r="B59" i="2"/>
  <c r="C59" i="2" s="1"/>
  <c r="B58" i="2"/>
  <c r="C58" i="2" s="1"/>
  <c r="B57" i="2"/>
  <c r="C57" i="2" s="1"/>
  <c r="B56" i="2"/>
  <c r="E52" i="2"/>
  <c r="C52" i="2"/>
  <c r="B52" i="2"/>
  <c r="D52" i="2" s="1"/>
  <c r="E51" i="2"/>
  <c r="C51" i="2"/>
  <c r="B51" i="2"/>
  <c r="D51" i="2" s="1"/>
  <c r="E50" i="2"/>
  <c r="C50" i="2"/>
  <c r="B50" i="2"/>
  <c r="D50" i="2" s="1"/>
  <c r="E49" i="2"/>
  <c r="C49" i="2"/>
  <c r="B49" i="2"/>
  <c r="D49" i="2" s="1"/>
  <c r="E48" i="2"/>
  <c r="C48" i="2"/>
  <c r="B48" i="2"/>
  <c r="D48" i="2" s="1"/>
  <c r="C44" i="2"/>
  <c r="D44" i="2" s="1"/>
  <c r="B44" i="2"/>
  <c r="C43" i="2"/>
  <c r="D43" i="2" s="1"/>
  <c r="B43" i="2"/>
  <c r="C42" i="2"/>
  <c r="D42" i="2" s="1"/>
  <c r="B42" i="2"/>
  <c r="C41" i="2"/>
  <c r="D41" i="2" s="1"/>
  <c r="B41" i="2"/>
  <c r="C37" i="2"/>
  <c r="B37" i="2"/>
  <c r="C36" i="2"/>
  <c r="B36" i="2"/>
  <c r="C35" i="2"/>
  <c r="B35" i="2"/>
  <c r="C34" i="2"/>
  <c r="B34" i="2"/>
  <c r="B29" i="2"/>
  <c r="B28" i="2"/>
  <c r="B27" i="2"/>
  <c r="B26" i="2"/>
  <c r="B25" i="2"/>
  <c r="B24" i="2"/>
  <c r="B23" i="2"/>
  <c r="B22" i="2"/>
  <c r="B30" i="2" s="1"/>
  <c r="I17" i="2"/>
  <c r="H17" i="2"/>
  <c r="G17" i="2"/>
  <c r="F17" i="2"/>
  <c r="E17" i="2"/>
  <c r="D17" i="2"/>
  <c r="C17" i="2"/>
  <c r="B17" i="2"/>
  <c r="J17" i="2" s="1"/>
  <c r="I16" i="2"/>
  <c r="H16" i="2"/>
  <c r="G16" i="2"/>
  <c r="F16" i="2"/>
  <c r="E16" i="2"/>
  <c r="D16" i="2"/>
  <c r="C16" i="2"/>
  <c r="B16" i="2"/>
  <c r="J16" i="2" s="1"/>
  <c r="I15" i="2"/>
  <c r="H15" i="2"/>
  <c r="G15" i="2"/>
  <c r="F15" i="2"/>
  <c r="E15" i="2"/>
  <c r="D15" i="2"/>
  <c r="C15" i="2"/>
  <c r="B15" i="2"/>
  <c r="J15" i="2" s="1"/>
  <c r="I14" i="2"/>
  <c r="H14" i="2"/>
  <c r="G14" i="2"/>
  <c r="F14" i="2"/>
  <c r="E14" i="2"/>
  <c r="D14" i="2"/>
  <c r="C14" i="2"/>
  <c r="B14" i="2"/>
  <c r="J14" i="2" s="1"/>
  <c r="I13" i="2"/>
  <c r="H13" i="2"/>
  <c r="G13" i="2"/>
  <c r="F13" i="2"/>
  <c r="E13" i="2"/>
  <c r="D13" i="2"/>
  <c r="C13" i="2"/>
  <c r="B13" i="2"/>
  <c r="J13" i="2" s="1"/>
  <c r="I12" i="2"/>
  <c r="H12" i="2"/>
  <c r="G12" i="2"/>
  <c r="F12" i="2"/>
  <c r="E12" i="2"/>
  <c r="D12" i="2"/>
  <c r="C12" i="2"/>
  <c r="B12" i="2"/>
  <c r="J12" i="2" s="1"/>
  <c r="I11" i="2"/>
  <c r="H11" i="2"/>
  <c r="G11" i="2"/>
  <c r="F11" i="2"/>
  <c r="E11" i="2"/>
  <c r="D11" i="2"/>
  <c r="C11" i="2"/>
  <c r="B11" i="2"/>
  <c r="J11" i="2" s="1"/>
  <c r="I10" i="2"/>
  <c r="H10" i="2"/>
  <c r="G10" i="2"/>
  <c r="F10" i="2"/>
  <c r="E10" i="2"/>
  <c r="D10" i="2"/>
  <c r="C10" i="2"/>
  <c r="B10" i="2"/>
  <c r="J10" i="2" s="1"/>
  <c r="I9" i="2"/>
  <c r="H9" i="2"/>
  <c r="G9" i="2"/>
  <c r="F9" i="2"/>
  <c r="E9" i="2"/>
  <c r="D9" i="2"/>
  <c r="C9" i="2"/>
  <c r="B9" i="2"/>
  <c r="J9" i="2" s="1"/>
  <c r="I8" i="2"/>
  <c r="H8" i="2"/>
  <c r="G8" i="2"/>
  <c r="F8" i="2"/>
  <c r="E8" i="2"/>
  <c r="D8" i="2"/>
  <c r="C8" i="2"/>
  <c r="B8" i="2"/>
  <c r="J8" i="2" s="1"/>
  <c r="I7" i="2"/>
  <c r="H7" i="2"/>
  <c r="G7" i="2"/>
  <c r="F7" i="2"/>
  <c r="E7" i="2"/>
  <c r="D7" i="2"/>
  <c r="C7" i="2"/>
  <c r="B7" i="2"/>
  <c r="J7" i="2" s="1"/>
  <c r="I6" i="2"/>
  <c r="I18" i="2" s="1"/>
  <c r="H6" i="2"/>
  <c r="H18" i="2" s="1"/>
  <c r="G6" i="2"/>
  <c r="G18" i="2" s="1"/>
  <c r="F6" i="2"/>
  <c r="F18" i="2" s="1"/>
  <c r="E6" i="2"/>
  <c r="E18" i="2" s="1"/>
  <c r="D6" i="2"/>
  <c r="D18" i="2" s="1"/>
  <c r="C6" i="2"/>
  <c r="C18" i="2" s="1"/>
  <c r="B6" i="2"/>
  <c r="D29" i="2" l="1"/>
  <c r="G29" i="2"/>
  <c r="E29" i="2"/>
  <c r="D28" i="2"/>
  <c r="E28" i="2"/>
  <c r="G28" i="2"/>
  <c r="D27" i="2"/>
  <c r="C27" i="2" s="1"/>
  <c r="E27" i="2"/>
  <c r="G27" i="2"/>
  <c r="G25" i="2"/>
  <c r="D25" i="2"/>
  <c r="C25" i="2" s="1"/>
  <c r="E25" i="2"/>
  <c r="D26" i="2"/>
  <c r="C26" i="2" s="1"/>
  <c r="E26" i="2"/>
  <c r="G26" i="2"/>
  <c r="D24" i="2"/>
  <c r="E24" i="2"/>
  <c r="G24" i="2"/>
  <c r="D23" i="2"/>
  <c r="C23" i="2" s="1"/>
  <c r="E23" i="2"/>
  <c r="G23" i="2"/>
  <c r="E22" i="2"/>
  <c r="D22" i="2"/>
  <c r="G22" i="2"/>
  <c r="G30" i="2" s="1"/>
  <c r="E36" i="2"/>
  <c r="D36" i="2" s="1"/>
  <c r="C56" i="2"/>
  <c r="B18" i="2"/>
  <c r="J6" i="2"/>
  <c r="J18" i="2" s="1"/>
  <c r="E34" i="2"/>
  <c r="D34" i="2" s="1"/>
  <c r="E35" i="2"/>
  <c r="D35" i="2" s="1"/>
  <c r="E37" i="2"/>
  <c r="D37" i="2" s="1"/>
  <c r="F27" i="2" l="1"/>
  <c r="H27" i="2"/>
  <c r="F25" i="2"/>
  <c r="H25" i="2"/>
  <c r="F26" i="2"/>
  <c r="H26" i="2"/>
  <c r="H23" i="2"/>
  <c r="F23" i="2"/>
  <c r="D30" i="2"/>
  <c r="C22" i="2"/>
  <c r="F36" i="2"/>
  <c r="G36" i="2"/>
  <c r="G34" i="2"/>
  <c r="F34" i="2"/>
  <c r="G35" i="2"/>
  <c r="F35" i="2"/>
  <c r="G37" i="2"/>
  <c r="F37" i="2"/>
  <c r="C28" i="2"/>
  <c r="C24" i="2"/>
  <c r="C29" i="2"/>
  <c r="E30" i="2"/>
  <c r="F22" i="2" l="1"/>
  <c r="H22" i="2"/>
  <c r="C30" i="2"/>
  <c r="H28" i="2"/>
  <c r="F28" i="2"/>
  <c r="F24" i="2"/>
  <c r="H24" i="2"/>
  <c r="H29" i="2"/>
  <c r="F29" i="2"/>
  <c r="F30" i="2" l="1"/>
  <c r="H30" i="2"/>
</calcChain>
</file>

<file path=xl/sharedStrings.xml><?xml version="1.0" encoding="utf-8"?>
<sst xmlns="http://schemas.openxmlformats.org/spreadsheetml/2006/main" count="203510" uniqueCount="18187">
  <si>
    <t>IT Service Desk Tickets, October 2025 to September 2026</t>
  </si>
  <si>
    <t>Marrowstone Advisory Group (fictional). Lab workbook for Module 6: Copilot in Excel.</t>
  </si>
  <si>
    <t>Synthetic training data. All names, organizations, and data are fictional.</t>
  </si>
  <si>
    <t>Your lab in four steps (25 minutes)</t>
  </si>
  <si>
    <t>Step</t>
  </si>
  <si>
    <t>What to do</t>
  </si>
  <si>
    <t>Check your work</t>
  </si>
  <si>
    <t>01 Format table</t>
  </si>
  <si>
    <t>Go to the Tickets sheet. Click any cell in the data and press Ctrl+T. Confirm that My table has headers is selected. On the Table Design tab, name the table Tickets. Check that there is one header row and every header is unique.</t>
  </si>
  <si>
    <t>Filter buttons appear on every header. The table has 13,147 rows and 25 columns.</t>
  </si>
  <si>
    <t>02 Query insights</t>
  </si>
  <si>
    <t>Open Copilot and ask for three operational insights about ticket volume and resolution. Write the prompt with Goal, Context, Source, and Expectations. If Copilot cannot analyze the full table, name the Summary sheet as your Source (blocks C, E, and F are a good place to start).</t>
  </si>
  <si>
    <t>Pick one number Copilot gives you and find it on the Summary sheet or with a filter. Type it on the Check_Your_Work sheet.</t>
  </si>
  <si>
    <t>03 Add formulas</t>
  </si>
  <si>
    <t>Ask Copilot to write a formula for a new column named Response_Minutes: the minutes from Opened_At to First_Response_At, blank when there is no first response. Type the header in Z1 and paste the formula in Z2. Then copy the formula from X2 (SLA_Target_Hours), paste it into Copilot, and ask for a plain English explanation and a modern alternative.</t>
  </si>
  <si>
    <t>The spot-check bench on Check_Your_Work turns green when your column is right.</t>
  </si>
  <si>
    <t>04 Build visual</t>
  </si>
  <si>
    <t>Ask Copilot which PivotTable layout shows ticket counts by Category and Priority, and which chart suits it. Build the PivotTable from the Tickets table, then add a bar chart. If your Copilot offers to insert them for you, let it, then check them.</t>
  </si>
  <si>
    <t>Confirm the chart's data range. A Grand Total row or column must not be plotted as a bar.</t>
  </si>
  <si>
    <t>Sheets in this workbook</t>
  </si>
  <si>
    <t>Sheet</t>
  </si>
  <si>
    <t>What it holds</t>
  </si>
  <si>
    <t>How it is used</t>
  </si>
  <si>
    <t>Summary</t>
  </si>
  <si>
    <t>Six small summary tables. Every number is a live formula over the Tickets sheet.</t>
  </si>
  <si>
    <t>A reliable source for insight prompts and for cross-checking numbers</t>
  </si>
  <si>
    <t>Tickets</t>
  </si>
  <si>
    <t>13,147 tickets, one row per ticket, 25 columns. Left as a plain range on purpose.</t>
  </si>
  <si>
    <t>Convert to a table with Ctrl+T, then add formula columns and build PivotTables</t>
  </si>
  <si>
    <t>SLA_Policy</t>
  </si>
  <si>
    <t>Response and resolution targets by priority, and the report date.</t>
  </si>
  <si>
    <t>Looked up by the two formula columns on Tickets</t>
  </si>
  <si>
    <t>Sites</t>
  </si>
  <si>
    <t>Nine sites with headcount and whether support staff are on site.</t>
  </si>
  <si>
    <t>Lookup</t>
  </si>
  <si>
    <t>Departments</t>
  </si>
  <si>
    <t>Twelve departments with headcount.</t>
  </si>
  <si>
    <t>Assignment_Groups</t>
  </si>
  <si>
    <t>Eight support groups with tier, lead, and scope.</t>
  </si>
  <si>
    <t>Categories</t>
  </si>
  <si>
    <t>36 subcategories mapped to eight categories.</t>
  </si>
  <si>
    <t>Change_Calendar</t>
  </si>
  <si>
    <t>Change records with a live count of linked tickets.</t>
  </si>
  <si>
    <t>First place to look when ticket volume spikes</t>
  </si>
  <si>
    <t>Check_Your_Work</t>
  </si>
  <si>
    <t>A spot-check bench for your new column and a short scoreboard.</t>
  </si>
  <si>
    <t>Verify what Copilot gives you before you rely on it</t>
  </si>
  <si>
    <t>How SLA works in this dataset</t>
  </si>
  <si>
    <t>Resolution targets by priority: P1 4 hours, P2 8 hours, P3 72 hours, P4 120 hours. The clock runs on calendar hours.</t>
  </si>
  <si>
    <t>Met means the ticket was resolved within its target. Breached means it was resolved late.</t>
  </si>
  <si>
    <t>Open tickets are measured against the report date, September 30, 2026 at 11:59 PM, which is stored on the SLA_Policy sheet.</t>
  </si>
  <si>
    <t>Cancelled tickets are excluded. Breach rate on the Summary sheet is Breached divided by Met plus Breached.</t>
  </si>
  <si>
    <t>Columns on the Tickets sheet</t>
  </si>
  <si>
    <t>Column</t>
  </si>
  <si>
    <t>Header</t>
  </si>
  <si>
    <t>Meaning</t>
  </si>
  <si>
    <t>Example or values</t>
  </si>
  <si>
    <t>A</t>
  </si>
  <si>
    <t>Ticket_ID</t>
  </si>
  <si>
    <t>Unique ticket number, assigned in the order tickets were opened</t>
  </si>
  <si>
    <t>SD-48211</t>
  </si>
  <si>
    <t>B</t>
  </si>
  <si>
    <t>Opened_At</t>
  </si>
  <si>
    <t>Date and time the ticket was opened (Eastern Time)</t>
  </si>
  <si>
    <t>2026-09-09 08:51</t>
  </si>
  <si>
    <t>C</t>
  </si>
  <si>
    <t>First_Response_At</t>
  </si>
  <si>
    <t>Date and time of the first response from support. Blank if there has been no response</t>
  </si>
  <si>
    <t>2026-09-09 08:55</t>
  </si>
  <si>
    <t>D</t>
  </si>
  <si>
    <t>Resolved_At</t>
  </si>
  <si>
    <t>Date and time the ticket was resolved. Blank if the ticket is open or cancelled</t>
  </si>
  <si>
    <t>2026-09-09 12:57</t>
  </si>
  <si>
    <t>E</t>
  </si>
  <si>
    <t>Status</t>
  </si>
  <si>
    <t>Where the ticket stands on the report date</t>
  </si>
  <si>
    <t>New, In Progress, On Hold, Resolved, Closed, Cancelled</t>
  </si>
  <si>
    <t>F</t>
  </si>
  <si>
    <t>Priority</t>
  </si>
  <si>
    <t>Urgency and impact. Sets the SLA targets</t>
  </si>
  <si>
    <t>P1 - Critical, P2 - High, P3 - Medium, P4 - Low</t>
  </si>
  <si>
    <t>G</t>
  </si>
  <si>
    <t>Ticket_Type</t>
  </si>
  <si>
    <t>Something is broken (Incident) or something is needed (Service Request)</t>
  </si>
  <si>
    <t>Incident, Service Request</t>
  </si>
  <si>
    <t>H</t>
  </si>
  <si>
    <t>Category</t>
  </si>
  <si>
    <t>One of eight categories. See the Categories sheet</t>
  </si>
  <si>
    <t>Network and VPN</t>
  </si>
  <si>
    <t>I</t>
  </si>
  <si>
    <t>Subcategory</t>
  </si>
  <si>
    <t>One of 36 subcategories. See the Categories sheet</t>
  </si>
  <si>
    <t>VPN connectivity</t>
  </si>
  <si>
    <t>J</t>
  </si>
  <si>
    <t>Short_Description</t>
  </si>
  <si>
    <t>The requester's summary of the issue</t>
  </si>
  <si>
    <t>VPN disconnects every few minutes</t>
  </si>
  <si>
    <t>K</t>
  </si>
  <si>
    <t>Site_Code</t>
  </si>
  <si>
    <t>The requester's site. See the Sites sheet</t>
  </si>
  <si>
    <t>HQ, ANX, NGT, LKS, SMR, CBO, HPF, GRV, RMT</t>
  </si>
  <si>
    <t>L</t>
  </si>
  <si>
    <t>Department</t>
  </si>
  <si>
    <t>The requester's department. See the Departments sheet</t>
  </si>
  <si>
    <t>Engineering Services</t>
  </si>
  <si>
    <t>M</t>
  </si>
  <si>
    <t>Requester_ID</t>
  </si>
  <si>
    <t>Employee ID of the requester</t>
  </si>
  <si>
    <t>MAG-20503</t>
  </si>
  <si>
    <t>N</t>
  </si>
  <si>
    <t>Channel</t>
  </si>
  <si>
    <t>How the ticket arrived</t>
  </si>
  <si>
    <t>Portal, Email, Phone, Chat, Walk-up</t>
  </si>
  <si>
    <t>O</t>
  </si>
  <si>
    <t>Assignment_Group</t>
  </si>
  <si>
    <t>Support group that owned the ticket. See the Assignment_Groups sheet</t>
  </si>
  <si>
    <t>Service Desk</t>
  </si>
  <si>
    <t>P</t>
  </si>
  <si>
    <t>Assigned_To</t>
  </si>
  <si>
    <t>Technician who owned the ticket. Blank if not yet assigned</t>
  </si>
  <si>
    <t>Bao Tran-Whitfield</t>
  </si>
  <si>
    <t>Q</t>
  </si>
  <si>
    <t>Escalated</t>
  </si>
  <si>
    <t>Whether the ticket was escalated beyond first contact</t>
  </si>
  <si>
    <t>Yes, No</t>
  </si>
  <si>
    <t>R</t>
  </si>
  <si>
    <t>Reopen_Count</t>
  </si>
  <si>
    <t>Times the ticket was reopened after it was first resolved</t>
  </si>
  <si>
    <t>0 to 3</t>
  </si>
  <si>
    <t>S</t>
  </si>
  <si>
    <t>Labor_Minutes</t>
  </si>
  <si>
    <t>Hands-on effort logged against the ticket. Blank if none has been logged</t>
  </si>
  <si>
    <t>22</t>
  </si>
  <si>
    <t>T</t>
  </si>
  <si>
    <t>Device_Model</t>
  </si>
  <si>
    <t>Device involved, where relevant. Blank otherwise</t>
  </si>
  <si>
    <t>Kestrel 14 G3</t>
  </si>
  <si>
    <t>U</t>
  </si>
  <si>
    <t>Root_Cause</t>
  </si>
  <si>
    <t>Recorded when the ticket is resolved. Blank for open and cancelled tickets</t>
  </si>
  <si>
    <t>Change-related</t>
  </si>
  <si>
    <t>V</t>
  </si>
  <si>
    <t>Related_Change_ID</t>
  </si>
  <si>
    <t>Change record linked to the ticket. See the Change_Calendar sheet. Blank if none</t>
  </si>
  <si>
    <t>CHG-2026-0107</t>
  </si>
  <si>
    <t>W</t>
  </si>
  <si>
    <t>CSAT_Score</t>
  </si>
  <si>
    <t>Satisfaction survey score from 1 (poor) to 5 (excellent). Blank if no survey response</t>
  </si>
  <si>
    <t>4</t>
  </si>
  <si>
    <t>X</t>
  </si>
  <si>
    <t>SLA_Target_Hours</t>
  </si>
  <si>
    <t>Formula. Resolution target for the ticket's priority, looked up from the SLA_Policy sheet</t>
  </si>
  <si>
    <t>72</t>
  </si>
  <si>
    <t>Y</t>
  </si>
  <si>
    <t>SLA_Result</t>
  </si>
  <si>
    <t>Formula. Compares the time to resolve with the target</t>
  </si>
  <si>
    <t>Met, Breached, Open - On Track, Open - Breached, Excluded</t>
  </si>
  <si>
    <t>Service desk summary, October 2025 to September 2026</t>
  </si>
  <si>
    <t>Every number on this sheet is a live formula over the Tickets sheet. SLA results use the report date on the SLA_Policy sheet.</t>
  </si>
  <si>
    <t>A. Tickets opened, by month and category</t>
  </si>
  <si>
    <t>Month</t>
  </si>
  <si>
    <t>Account and Access</t>
  </si>
  <si>
    <t>Email and Collaboration</t>
  </si>
  <si>
    <t>Hardware</t>
  </si>
  <si>
    <t>Mobile and Field Devices</t>
  </si>
  <si>
    <t>Printing and Scanning</t>
  </si>
  <si>
    <t>Security</t>
  </si>
  <si>
    <t>Software</t>
  </si>
  <si>
    <t>Total</t>
  </si>
  <si>
    <t>B. SLA results by assignment group</t>
  </si>
  <si>
    <t>Resolved</t>
  </si>
  <si>
    <t>Met</t>
  </si>
  <si>
    <t>Breached</t>
  </si>
  <si>
    <t>Breach rate</t>
  </si>
  <si>
    <t>Open and breached</t>
  </si>
  <si>
    <t>Avg resolution hours</t>
  </si>
  <si>
    <t>Desktop Support</t>
  </si>
  <si>
    <t>Identity and Access</t>
  </si>
  <si>
    <t>Network Operations</t>
  </si>
  <si>
    <t>Collaboration Services</t>
  </si>
  <si>
    <t>Endpoint Engineering</t>
  </si>
  <si>
    <t>Security Operations</t>
  </si>
  <si>
    <t>Program IT - Harbor Point</t>
  </si>
  <si>
    <t>All groups</t>
  </si>
  <si>
    <t>C. SLA results by priority</t>
  </si>
  <si>
    <t>Resolution target (hours)</t>
  </si>
  <si>
    <t>P1 - Critical</t>
  </si>
  <si>
    <t>P2 - High</t>
  </si>
  <si>
    <t>P3 - Medium</t>
  </si>
  <si>
    <t>P4 - Low</t>
  </si>
  <si>
    <t>D. Customer satisfaction by number of times reopened</t>
  </si>
  <si>
    <t>Survey responses</t>
  </si>
  <si>
    <t>Avg CSAT (1 to 5)</t>
  </si>
  <si>
    <t>E. Channel</t>
  </si>
  <si>
    <t>Reopened at least once</t>
  </si>
  <si>
    <t>Reopen rate</t>
  </si>
  <si>
    <t>Portal</t>
  </si>
  <si>
    <t>Email</t>
  </si>
  <si>
    <t>Phone</t>
  </si>
  <si>
    <t>Chat</t>
  </si>
  <si>
    <t>Walk-up</t>
  </si>
  <si>
    <t>F. Tickets opened, by day of week</t>
  </si>
  <si>
    <t>Day</t>
  </si>
  <si>
    <t>Share of all tickets</t>
  </si>
  <si>
    <t>Monday</t>
  </si>
  <si>
    <t>Tuesday</t>
  </si>
  <si>
    <t>Wednesday</t>
  </si>
  <si>
    <t>Thursday</t>
  </si>
  <si>
    <t>Friday</t>
  </si>
  <si>
    <t>Saturday</t>
  </si>
  <si>
    <t>Sunday</t>
  </si>
  <si>
    <t>SD-35900</t>
  </si>
  <si>
    <t>Closed</t>
  </si>
  <si>
    <t>Incident</t>
  </si>
  <si>
    <t>VPN asks for credentials repeatedly</t>
  </si>
  <si>
    <t>RMT</t>
  </si>
  <si>
    <t>Infrastructure Advisory</t>
  </si>
  <si>
    <t>MAG-28336</t>
  </si>
  <si>
    <t>Kwame Asante</t>
  </si>
  <si>
    <t>No</t>
  </si>
  <si>
    <t>Kestrel 14 G4</t>
  </si>
  <si>
    <t>Expired credential or certificate</t>
  </si>
  <si>
    <t>SD-35901</t>
  </si>
  <si>
    <t>Laptop hardware fault</t>
  </si>
  <si>
    <t>Blue screen on startup</t>
  </si>
  <si>
    <t>LKS</t>
  </si>
  <si>
    <t>Environmental Sciences</t>
  </si>
  <si>
    <t>MAG-28597</t>
  </si>
  <si>
    <t>Caleb Strand</t>
  </si>
  <si>
    <t>Kestrel 14 G2</t>
  </si>
  <si>
    <t>Hardware fault</t>
  </si>
  <si>
    <t>SD-35902</t>
  </si>
  <si>
    <t>VPN very slow on video calls, intermittent</t>
  </si>
  <si>
    <t>MAG-15985</t>
  </si>
  <si>
    <t>Mei-Ling Zhao</t>
  </si>
  <si>
    <t>SD-35903</t>
  </si>
  <si>
    <t>Service Request</t>
  </si>
  <si>
    <t>Access request</t>
  </si>
  <si>
    <t>Permission to edit team calendar</t>
  </si>
  <si>
    <t>ANX</t>
  </si>
  <si>
    <t>MAG-18255</t>
  </si>
  <si>
    <t>Ines Caldeira</t>
  </si>
  <si>
    <t>Not applicable (request)</t>
  </si>
  <si>
    <t>SD-35904</t>
  </si>
  <si>
    <t>SharePoint or OneDrive sync</t>
  </si>
  <si>
    <t>OneDrive sync stuck on processing changes, urgent</t>
  </si>
  <si>
    <t>HQ</t>
  </si>
  <si>
    <t>MAG-14447</t>
  </si>
  <si>
    <t>Software defect</t>
  </si>
  <si>
    <t>SD-35905</t>
  </si>
  <si>
    <t>Docking station or monitor</t>
  </si>
  <si>
    <t>Docking station not charging laptop</t>
  </si>
  <si>
    <t>MAG-17101</t>
  </si>
  <si>
    <t>Yusuf Demir</t>
  </si>
  <si>
    <t>SD-35906</t>
  </si>
  <si>
    <t>Application install request</t>
  </si>
  <si>
    <t>Install hydraulic modeling suite on laptop, for a proposal deadline</t>
  </si>
  <si>
    <t>MAG-15820</t>
  </si>
  <si>
    <t>Darnell Whitcombe</t>
  </si>
  <si>
    <t>SD-35907</t>
  </si>
  <si>
    <t>Tablet sync or upload</t>
  </si>
  <si>
    <t>Field tablet will not sync inspection forms, tried restarting</t>
  </si>
  <si>
    <t>SMR</t>
  </si>
  <si>
    <t>MAG-10826</t>
  </si>
  <si>
    <t>Elspeth Munro</t>
  </si>
  <si>
    <t>FieldTab 10 Rugged</t>
  </si>
  <si>
    <t>Configuration</t>
  </si>
  <si>
    <t>SD-35908</t>
  </si>
  <si>
    <t>Wi-Fi connectivity</t>
  </si>
  <si>
    <t>Cannot join corporate Wi-Fi after password change</t>
  </si>
  <si>
    <t>Finance and Accounting</t>
  </si>
  <si>
    <t>MAG-21258</t>
  </si>
  <si>
    <t>Colette Dufresne</t>
  </si>
  <si>
    <t>Yes</t>
  </si>
  <si>
    <t>SD-35909</t>
  </si>
  <si>
    <t>Upgrade project scheduling tool to current version, no rush</t>
  </si>
  <si>
    <t>CBO</t>
  </si>
  <si>
    <t>MAG-16254</t>
  </si>
  <si>
    <t>Viktor Sandoval</t>
  </si>
  <si>
    <t>SD-35910</t>
  </si>
  <si>
    <t>Shared mailbox or distribution list</t>
  </si>
  <si>
    <t>Add members to distribution list, approved by manager</t>
  </si>
  <si>
    <t>Information Technology</t>
  </si>
  <si>
    <t>MAG-12430</t>
  </si>
  <si>
    <t>Farid Haddad</t>
  </si>
  <si>
    <t>SD-35911</t>
  </si>
  <si>
    <t>Phishing report</t>
  </si>
  <si>
    <t>Voicemail notification email looks fake</t>
  </si>
  <si>
    <t>MAG-14261</t>
  </si>
  <si>
    <t>Linnea Bjork</t>
  </si>
  <si>
    <t>User error or training</t>
  </si>
  <si>
    <t>SD-35912</t>
  </si>
  <si>
    <t>Cannot open file from SharePoint, access denied, user is traveling</t>
  </si>
  <si>
    <t>Program Management Office</t>
  </si>
  <si>
    <t>MAG-12875</t>
  </si>
  <si>
    <t>Sunita Pradhan</t>
  </si>
  <si>
    <t>SD-35913</t>
  </si>
  <si>
    <t>MFA enrollment or reset</t>
  </si>
  <si>
    <t>Number matching prompt fails at sign-in on a new laptop</t>
  </si>
  <si>
    <t>MAG-12752</t>
  </si>
  <si>
    <t>Thea Lindgren</t>
  </si>
  <si>
    <t>SD-35914</t>
  </si>
  <si>
    <t>External monitors not detected through dock after the weekend</t>
  </si>
  <si>
    <t>NGT</t>
  </si>
  <si>
    <t>MAG-16077</t>
  </si>
  <si>
    <t>SD-35915</t>
  </si>
  <si>
    <t>Access to shared library for field operations, for a proposal deadline</t>
  </si>
  <si>
    <t>Contracts and Compliance</t>
  </si>
  <si>
    <t>MAG-18644</t>
  </si>
  <si>
    <t>SD-35916</t>
  </si>
  <si>
    <t>Need shared mailbox for field operations</t>
  </si>
  <si>
    <t>Resilience and Climate Analytics</t>
  </si>
  <si>
    <t>MAG-16823</t>
  </si>
  <si>
    <t>Dmitri Halvorsen</t>
  </si>
  <si>
    <t>SD-35917</t>
  </si>
  <si>
    <t>Laptop replacement or refresh</t>
  </si>
  <si>
    <t>Replacement for damaged laptop, cracked screen</t>
  </si>
  <si>
    <t>MAG-11408</t>
  </si>
  <si>
    <t>Greta Holloway</t>
  </si>
  <si>
    <t>SD-35918</t>
  </si>
  <si>
    <t>MAG-10762</t>
  </si>
  <si>
    <t>Signe Aaltonen</t>
  </si>
  <si>
    <t>Kestrel 16 Pro</t>
  </si>
  <si>
    <t>SD-35919</t>
  </si>
  <si>
    <t>Screen flickering with lines on display</t>
  </si>
  <si>
    <t>MAG-23572</t>
  </si>
  <si>
    <t>SD-35920</t>
  </si>
  <si>
    <t>Loaner device request</t>
  </si>
  <si>
    <t>Spare laptop for visiting staff</t>
  </si>
  <si>
    <t>MAG-22227</t>
  </si>
  <si>
    <t>Petra Novak</t>
  </si>
  <si>
    <t>SD-35921</t>
  </si>
  <si>
    <t>Read access to finance reporting folder, no rush</t>
  </si>
  <si>
    <t>MAG-25793</t>
  </si>
  <si>
    <t>SD-35922</t>
  </si>
  <si>
    <t>OneDrive shows file conflicts</t>
  </si>
  <si>
    <t>MAG-13521</t>
  </si>
  <si>
    <t>Naomi Eastman</t>
  </si>
  <si>
    <t>SD-35923</t>
  </si>
  <si>
    <t>Mobile app issue</t>
  </si>
  <si>
    <t>Mobile app asks to sign in every time</t>
  </si>
  <si>
    <t>MAG-12308</t>
  </si>
  <si>
    <t>Jonas Petrakis</t>
  </si>
  <si>
    <t>Managed phone (iOS)</t>
  </si>
  <si>
    <t>SD-35924</t>
  </si>
  <si>
    <t>Outlook or mailbox issue</t>
  </si>
  <si>
    <t>Emails stuck in outbox, urgent</t>
  </si>
  <si>
    <t>MAG-28423</t>
  </si>
  <si>
    <t>SD-35925</t>
  </si>
  <si>
    <t>License or activation</t>
  </si>
  <si>
    <t>Office apps asking to activate since this morning</t>
  </si>
  <si>
    <t>Business Development</t>
  </si>
  <si>
    <t>MAG-17942</t>
  </si>
  <si>
    <t>SD-35926</t>
  </si>
  <si>
    <t>Remote desktop or VDI</t>
  </si>
  <si>
    <t>Virtual desktop will not launch when working from home</t>
  </si>
  <si>
    <t>MAG-17415</t>
  </si>
  <si>
    <t>SD-35927</t>
  </si>
  <si>
    <t>VPN disconnects every few minutes after a restart</t>
  </si>
  <si>
    <t>MAG-25244</t>
  </si>
  <si>
    <t>Bruno Tavares</t>
  </si>
  <si>
    <t>SD-35928</t>
  </si>
  <si>
    <t>Application error or crash</t>
  </si>
  <si>
    <t>Data visualization tool very slow since last week after the weekend</t>
  </si>
  <si>
    <t>MAG-24164</t>
  </si>
  <si>
    <t>SD-35929</t>
  </si>
  <si>
    <t>Loaner laptop for travel next week, for a new project</t>
  </si>
  <si>
    <t>MAG-25232</t>
  </si>
  <si>
    <t>Akira Tanaka-Reyes</t>
  </si>
  <si>
    <t>SD-35930</t>
  </si>
  <si>
    <t>Files not syncing to project library</t>
  </si>
  <si>
    <t>Human Resources</t>
  </si>
  <si>
    <t>MAG-21324</t>
  </si>
  <si>
    <t>SD-35931</t>
  </si>
  <si>
    <t>Statistics package add-in fails to load</t>
  </si>
  <si>
    <t>MAG-28669</t>
  </si>
  <si>
    <t>Unknown or not determined</t>
  </si>
  <si>
    <t>SD-35932</t>
  </si>
  <si>
    <t>Encryption or compliance flag</t>
  </si>
  <si>
    <t>Compliance check failing, email blocked at the client site</t>
  </si>
  <si>
    <t>MAG-12425</t>
  </si>
  <si>
    <t>Noor Fairweather</t>
  </si>
  <si>
    <t>SD-35933</t>
  </si>
  <si>
    <t>Unexpected MFA prompt after suspicious email</t>
  </si>
  <si>
    <t>MAG-22968</t>
  </si>
  <si>
    <t>SD-35934</t>
  </si>
  <si>
    <t>Inspection app will not open on tablet since yesterday</t>
  </si>
  <si>
    <t>MAG-20602</t>
  </si>
  <si>
    <t>SD-35935</t>
  </si>
  <si>
    <t>Password reset</t>
  </si>
  <si>
    <t>Need password reset before client call, needed before a client meeting</t>
  </si>
  <si>
    <t>MAG-29776</t>
  </si>
  <si>
    <t>SD-35936</t>
  </si>
  <si>
    <t>Teams meeting or audio</t>
  </si>
  <si>
    <t>Teams camera not working, tried restarting</t>
  </si>
  <si>
    <t>Executive Office</t>
  </si>
  <si>
    <t>MAG-12798</t>
  </si>
  <si>
    <t>SD-35937</t>
  </si>
  <si>
    <t>Malware or endpoint alert</t>
  </si>
  <si>
    <t>Endpoint protection alert on laptop</t>
  </si>
  <si>
    <t>MAG-23230</t>
  </si>
  <si>
    <t>SD-35938</t>
  </si>
  <si>
    <t>Request higher memory laptop for modeling work, no rush</t>
  </si>
  <si>
    <t>MAG-16728</t>
  </si>
  <si>
    <t>SD-35939</t>
  </si>
  <si>
    <t>Peripheral</t>
  </si>
  <si>
    <t>Webcam not detected</t>
  </si>
  <si>
    <t>MAG-14027</t>
  </si>
  <si>
    <t>SD-35940</t>
  </si>
  <si>
    <t>Library missing from sync client since this morning</t>
  </si>
  <si>
    <t>GRV</t>
  </si>
  <si>
    <t>MAG-28942</t>
  </si>
  <si>
    <t>SD-35941</t>
  </si>
  <si>
    <t>Cannot connect to VPN from hotel network</t>
  </si>
  <si>
    <t>Malik Rahimi</t>
  </si>
  <si>
    <t>SD-35942</t>
  </si>
  <si>
    <t>Calendar or room booking</t>
  </si>
  <si>
    <t>Room display panel offline at room Summit</t>
  </si>
  <si>
    <t>MAG-15735</t>
  </si>
  <si>
    <t>Hana Kobayashi</t>
  </si>
  <si>
    <t>SD-35943</t>
  </si>
  <si>
    <t>Phone enrollment or MDM</t>
  </si>
  <si>
    <t>Replace phone and move enrollment, approved by manager</t>
  </si>
  <si>
    <t>MAG-14495</t>
  </si>
  <si>
    <t>SD-35944</t>
  </si>
  <si>
    <t>VPN very slow on video calls after the weekend</t>
  </si>
  <si>
    <t>MAG-28133</t>
  </si>
  <si>
    <t>Ifeoma Castellan</t>
  </si>
  <si>
    <t>SD-35945</t>
  </si>
  <si>
    <t>Outlook profile will not load</t>
  </si>
  <si>
    <t>MAG-28186</t>
  </si>
  <si>
    <t>SD-35946</t>
  </si>
  <si>
    <t>Endpoint protection alert on laptop after the weekend</t>
  </si>
  <si>
    <t>MAG-27288</t>
  </si>
  <si>
    <t>SD-35947</t>
  </si>
  <si>
    <t>Password expired, cannot sign in</t>
  </si>
  <si>
    <t>MAG-17932</t>
  </si>
  <si>
    <t>SD-35948</t>
  </si>
  <si>
    <t>Office apps asking to activate, second time this week</t>
  </si>
  <si>
    <t>MAG-15658</t>
  </si>
  <si>
    <t>SD-35949</t>
  </si>
  <si>
    <t>VPN asks for credentials repeatedly, needed before a client meeting</t>
  </si>
  <si>
    <t>MAG-24797</t>
  </si>
  <si>
    <t>SD-35950</t>
  </si>
  <si>
    <t>MAG-20669</t>
  </si>
  <si>
    <t>Matteo Rinaldi</t>
  </si>
  <si>
    <t>SD-35951</t>
  </si>
  <si>
    <t>Reported phishing: fake invoice attachment</t>
  </si>
  <si>
    <t>MAG-12901</t>
  </si>
  <si>
    <t>Zainab Okonjo</t>
  </si>
  <si>
    <t>SD-35952</t>
  </si>
  <si>
    <t>Second monitor flickers when docked</t>
  </si>
  <si>
    <t>MAG-23511</t>
  </si>
  <si>
    <t>SD-35953</t>
  </si>
  <si>
    <t>Account lockout</t>
  </si>
  <si>
    <t>Locked out after password change, old password saved on phone</t>
  </si>
  <si>
    <t>MAG-28450</t>
  </si>
  <si>
    <t>Roshan Mehta</t>
  </si>
  <si>
    <t>SD-35954</t>
  </si>
  <si>
    <t>Teams mobile not showing notifications</t>
  </si>
  <si>
    <t>MAG-12408</t>
  </si>
  <si>
    <t>SD-35955</t>
  </si>
  <si>
    <t>New phone needs enrollment, second request</t>
  </si>
  <si>
    <t>MAG-20338</t>
  </si>
  <si>
    <t>Managed phone (Android)</t>
  </si>
  <si>
    <t>SD-35956</t>
  </si>
  <si>
    <t>Upgrade structural analysis package to current version</t>
  </si>
  <si>
    <t>MAG-15448</t>
  </si>
  <si>
    <t>SD-35957</t>
  </si>
  <si>
    <t>Scanner or copier</t>
  </si>
  <si>
    <t>Copier jammed and showing error since this morning</t>
  </si>
  <si>
    <t>MAG-12854</t>
  </si>
  <si>
    <t>SD-35958</t>
  </si>
  <si>
    <t>Cannot join corporate Wi-Fi after password change, started after an update</t>
  </si>
  <si>
    <t>SD-35959</t>
  </si>
  <si>
    <t>Replacement laptop needed, device out of warranty</t>
  </si>
  <si>
    <t>MAG-29289</t>
  </si>
  <si>
    <t>SD-35960</t>
  </si>
  <si>
    <t>Cellular or hotspot</t>
  </si>
  <si>
    <t>Need hotspot for site visit</t>
  </si>
  <si>
    <t>MAG-23893</t>
  </si>
  <si>
    <t>SD-35961</t>
  </si>
  <si>
    <t>New account or onboarding</t>
  </si>
  <si>
    <t>New starter needs access before orientation, no rush</t>
  </si>
  <si>
    <t>MAG-23699</t>
  </si>
  <si>
    <t>SD-35962</t>
  </si>
  <si>
    <t>Wired network or port</t>
  </si>
  <si>
    <t>No network after desk move</t>
  </si>
  <si>
    <t>MAG-29730</t>
  </si>
  <si>
    <t>SD-35963</t>
  </si>
  <si>
    <t>New phone needs enrollment, approved by manager</t>
  </si>
  <si>
    <t>MAG-25779</t>
  </si>
  <si>
    <t>SD-35964</t>
  </si>
  <si>
    <t>MAG-29225</t>
  </si>
  <si>
    <t>SD-35965</t>
  </si>
  <si>
    <t>Add to distribution list for the modeling group, no rush</t>
  </si>
  <si>
    <t>MAG-23716</t>
  </si>
  <si>
    <t>SD-35966</t>
  </si>
  <si>
    <t>Need survey data collector for new project, second request</t>
  </si>
  <si>
    <t>MAG-22880</t>
  </si>
  <si>
    <t>SD-35967</t>
  </si>
  <si>
    <t>Headset audio crackling when working from home</t>
  </si>
  <si>
    <t>MAG-22087</t>
  </si>
  <si>
    <t>Graham Oyelaran</t>
  </si>
  <si>
    <t>SD-35968</t>
  </si>
  <si>
    <t>Offboarding or access removal</t>
  </si>
  <si>
    <t>Offboarding for staff member leaving this month</t>
  </si>
  <si>
    <t>MAG-12996</t>
  </si>
  <si>
    <t>SD-35969</t>
  </si>
  <si>
    <t>Lockout when signing in to timesheet system, started after an update</t>
  </si>
  <si>
    <t>MAG-20548</t>
  </si>
  <si>
    <t>SD-35970</t>
  </si>
  <si>
    <t>MFA setup for new starter</t>
  </si>
  <si>
    <t>MAG-25883</t>
  </si>
  <si>
    <t>SD-35971</t>
  </si>
  <si>
    <t>Work profile will not install on phone, no rush</t>
  </si>
  <si>
    <t>MAG-28895</t>
  </si>
  <si>
    <t>SD-35972</t>
  </si>
  <si>
    <t>Sync client shows red cross on library</t>
  </si>
  <si>
    <t>MAG-26955</t>
  </si>
  <si>
    <t>SD-35973</t>
  </si>
  <si>
    <t>New phone, need to re-register authenticator app</t>
  </si>
  <si>
    <t>MAG-29604</t>
  </si>
  <si>
    <t>SD-35974</t>
  </si>
  <si>
    <t>MAG-16733</t>
  </si>
  <si>
    <t>Rosalind Ferreira</t>
  </si>
  <si>
    <t>SD-35975</t>
  </si>
  <si>
    <t>Network port at desk not active</t>
  </si>
  <si>
    <t>MAG-21863</t>
  </si>
  <si>
    <t>SD-35976</t>
  </si>
  <si>
    <t>Switch port needed in project room Harbor, intermittent</t>
  </si>
  <si>
    <t>MAG-26942</t>
  </si>
  <si>
    <t>SD-35977</t>
  </si>
  <si>
    <t>Need replacement keyboard on a new laptop</t>
  </si>
  <si>
    <t>MAG-23605</t>
  </si>
  <si>
    <t>SD-35978</t>
  </si>
  <si>
    <t>Operating system update issue</t>
  </si>
  <si>
    <t>Laptop very slow after update, intermittent</t>
  </si>
  <si>
    <t>MAG-20373</t>
  </si>
  <si>
    <t>SD-35979</t>
  </si>
  <si>
    <t>Authenticator app shows the wrong account, needed before a client meeting</t>
  </si>
  <si>
    <t>MAG-11142</t>
  </si>
  <si>
    <t>SD-35980</t>
  </si>
  <si>
    <t>Upgrade data visualization tool to current version</t>
  </si>
  <si>
    <t>MAG-16814</t>
  </si>
  <si>
    <t>SD-35981</t>
  </si>
  <si>
    <t>Echo on Teams calls from room Lakeview, urgent</t>
  </si>
  <si>
    <t>MAG-22622</t>
  </si>
  <si>
    <t>SD-35982</t>
  </si>
  <si>
    <t>VPN will not connect from home when working from home</t>
  </si>
  <si>
    <t>MAG-10052</t>
  </si>
  <si>
    <t>Anneke Vos</t>
  </si>
  <si>
    <t>SD-35983</t>
  </si>
  <si>
    <t>Cannot share screen in Teams at the client site</t>
  </si>
  <si>
    <t>SD-35984</t>
  </si>
  <si>
    <t>Need access to project site for new assignment, no rush</t>
  </si>
  <si>
    <t>MAG-22914</t>
  </si>
  <si>
    <t>SD-35985</t>
  </si>
  <si>
    <t>Restart loop after overnight patching</t>
  </si>
  <si>
    <t>MAG-22613</t>
  </si>
  <si>
    <t>SD-35986</t>
  </si>
  <si>
    <t>Library missing from sync client</t>
  </si>
  <si>
    <t>MAG-18326</t>
  </si>
  <si>
    <t>SD-35987</t>
  </si>
  <si>
    <t>Cannot reach analysis workstation remotely</t>
  </si>
  <si>
    <t>MAG-24141</t>
  </si>
  <si>
    <t>SD-35988</t>
  </si>
  <si>
    <t>Printer queue or driver</t>
  </si>
  <si>
    <t>Cannot print to printer near room Annex 110 at the client site</t>
  </si>
  <si>
    <t>MAG-24283</t>
  </si>
  <si>
    <t>Lucia Marchetti</t>
  </si>
  <si>
    <t>SD-35989</t>
  </si>
  <si>
    <t>Forgot password after returning from leave, affects the whole team</t>
  </si>
  <si>
    <t>MAG-25842</t>
  </si>
  <si>
    <t>Rafael Quintanilla-Moss</t>
  </si>
  <si>
    <t>SD-35990</t>
  </si>
  <si>
    <t>PDF editor very slow since last week since yesterday</t>
  </si>
  <si>
    <t>MAG-15778</t>
  </si>
  <si>
    <t>SD-35991</t>
  </si>
  <si>
    <t>Locked out of laptop this morning, needed before a client meeting</t>
  </si>
  <si>
    <t>MAG-19026</t>
  </si>
  <si>
    <t>SD-35992</t>
  </si>
  <si>
    <t>Room display panel offline at room 3B</t>
  </si>
  <si>
    <t>MAG-11294</t>
  </si>
  <si>
    <t>SD-35993</t>
  </si>
  <si>
    <t>Laptop due for scheduled refresh</t>
  </si>
  <si>
    <t>MAG-17083</t>
  </si>
  <si>
    <t>SD-35994</t>
  </si>
  <si>
    <t>Cannot share screen in Teams on a new laptop</t>
  </si>
  <si>
    <t>MAG-22938</t>
  </si>
  <si>
    <t>Tobias Lindqvist</t>
  </si>
  <si>
    <t>SD-35995</t>
  </si>
  <si>
    <t>Tablet photos not uploading</t>
  </si>
  <si>
    <t>SD-35996</t>
  </si>
  <si>
    <t>MAG-20859</t>
  </si>
  <si>
    <t>SD-35997</t>
  </si>
  <si>
    <t>Reference manager very slow since last week after the weekend</t>
  </si>
  <si>
    <t>MAG-18880</t>
  </si>
  <si>
    <t>SD-35998</t>
  </si>
  <si>
    <t>Refresh request, laptop is four years old, for a proposal deadline</t>
  </si>
  <si>
    <t>MAG-14631</t>
  </si>
  <si>
    <t>SD-35999</t>
  </si>
  <si>
    <t>Need access to project site for new assignment, second request</t>
  </si>
  <si>
    <t>MAG-25675</t>
  </si>
  <si>
    <t>SD-36000</t>
  </si>
  <si>
    <t>Password reset needed for project accounting system since this morning</t>
  </si>
  <si>
    <t>MAG-22536</t>
  </si>
  <si>
    <t>SD-36001</t>
  </si>
  <si>
    <t>Refresh request, laptop is four years old</t>
  </si>
  <si>
    <t>MAG-24794</t>
  </si>
  <si>
    <t>SD-36002</t>
  </si>
  <si>
    <t>Access to shared library for the modeling group</t>
  </si>
  <si>
    <t>MAG-22240</t>
  </si>
  <si>
    <t>SD-36003</t>
  </si>
  <si>
    <t>Outlook not receiving new mail, started after an update</t>
  </si>
  <si>
    <t>MAG-13160</t>
  </si>
  <si>
    <t>SD-36004</t>
  </si>
  <si>
    <t>Docking station not charging laptop after a restart</t>
  </si>
  <si>
    <t>MAG-23007</t>
  </si>
  <si>
    <t>SD-36005</t>
  </si>
  <si>
    <t>MAG-21136</t>
  </si>
  <si>
    <t>SD-36006</t>
  </si>
  <si>
    <t>No audio in Teams meetings, tried restarting</t>
  </si>
  <si>
    <t>MAG-24788</t>
  </si>
  <si>
    <t>SD-36007</t>
  </si>
  <si>
    <t>MAG-20635</t>
  </si>
  <si>
    <t>SD-36008</t>
  </si>
  <si>
    <t>MAG-14191</t>
  </si>
  <si>
    <t>SD-36009</t>
  </si>
  <si>
    <t>Field tablet will not sync inspection forms on a new laptop</t>
  </si>
  <si>
    <t>MAG-11144</t>
  </si>
  <si>
    <t>SD-36010</t>
  </si>
  <si>
    <t>Suspicious email asking for credentials</t>
  </si>
  <si>
    <t>MAG-12967</t>
  </si>
  <si>
    <t>SD-36011</t>
  </si>
  <si>
    <t>Refresh request, laptop is four years old, no rush</t>
  </si>
  <si>
    <t>MAG-14173</t>
  </si>
  <si>
    <t>SD-36012</t>
  </si>
  <si>
    <t>Laptop will not reconnect to Wi-Fi after sleep</t>
  </si>
  <si>
    <t>MAG-11697</t>
  </si>
  <si>
    <t>SD-36013</t>
  </si>
  <si>
    <t>Laptop stuck on update screen</t>
  </si>
  <si>
    <t>MAG-21791</t>
  </si>
  <si>
    <t>SD-36014</t>
  </si>
  <si>
    <t>MAG-12689</t>
  </si>
  <si>
    <t>SD-36015</t>
  </si>
  <si>
    <t>Onboarding request for new contracts specialist, for a proposal deadline</t>
  </si>
  <si>
    <t>MAG-27569</t>
  </si>
  <si>
    <t>SD-36016</t>
  </si>
  <si>
    <t>Cancelled</t>
  </si>
  <si>
    <t>Laptop will not reconnect to Wi-Fi after sleep at the client site</t>
  </si>
  <si>
    <t>MAG-21227</t>
  </si>
  <si>
    <t>SD-36017</t>
  </si>
  <si>
    <t>Workbook with macros will not open after the weekend</t>
  </si>
  <si>
    <t>MAG-18137</t>
  </si>
  <si>
    <t>SD-36018</t>
  </si>
  <si>
    <t>Office apps asking to activate</t>
  </si>
  <si>
    <t>MAG-20807</t>
  </si>
  <si>
    <t>SD-36019</t>
  </si>
  <si>
    <t>VPN very slow on video calls, second time this week</t>
  </si>
  <si>
    <t>MAG-12122</t>
  </si>
  <si>
    <t>Vendor or service outage</t>
  </si>
  <si>
    <t>SD-36020</t>
  </si>
  <si>
    <t>Clicked link in suspicious email, please check since yesterday</t>
  </si>
  <si>
    <t>MAG-26671</t>
  </si>
  <si>
    <t>SD-36021</t>
  </si>
  <si>
    <t>Clicked link in suspicious email, please check</t>
  </si>
  <si>
    <t>MAG-27957</t>
  </si>
  <si>
    <t>Callum Abernathy</t>
  </si>
  <si>
    <t>SD-36022</t>
  </si>
  <si>
    <t>Password reset needed for learning portal since this morning</t>
  </si>
  <si>
    <t>SD-36023</t>
  </si>
  <si>
    <t>Room display panel offline at room Annex 110, urgent</t>
  </si>
  <si>
    <t>MAG-15565</t>
  </si>
  <si>
    <t>SD-36024</t>
  </si>
  <si>
    <t>Double booking on room Summit, user is traveling</t>
  </si>
  <si>
    <t>MAG-17911</t>
  </si>
  <si>
    <t>SD-36025</t>
  </si>
  <si>
    <t>Survey data collector add-in fails to load, user is traveling</t>
  </si>
  <si>
    <t>MAG-17209</t>
  </si>
  <si>
    <t>SD-36026</t>
  </si>
  <si>
    <t>Access to shared library for the survey crew</t>
  </si>
  <si>
    <t>MAG-27225</t>
  </si>
  <si>
    <t>SD-36027</t>
  </si>
  <si>
    <t>Browser issue</t>
  </si>
  <si>
    <t>Pop-up blocker stops HR self-service portal from opening on a new laptop</t>
  </si>
  <si>
    <t>MAG-17033</t>
  </si>
  <si>
    <t>SD-36028</t>
  </si>
  <si>
    <t>Number matching prompt fails at sign-in after a restart</t>
  </si>
  <si>
    <t>MAG-24999</t>
  </si>
  <si>
    <t>SD-36029</t>
  </si>
  <si>
    <t>Suspicious email asking for credentials, tried restarting</t>
  </si>
  <si>
    <t>MAG-27033</t>
  </si>
  <si>
    <t>SD-36030</t>
  </si>
  <si>
    <t>License server not reachable for project scheduling tool, affects the whole team</t>
  </si>
  <si>
    <t>MAG-23830</t>
  </si>
  <si>
    <t>SD-36031</t>
  </si>
  <si>
    <t>Print jobs stuck in queue after a restart</t>
  </si>
  <si>
    <t>MAG-15231</t>
  </si>
  <si>
    <t>SD-36032</t>
  </si>
  <si>
    <t>MAG-19890</t>
  </si>
  <si>
    <t>SD-36033</t>
  </si>
  <si>
    <t>Keyboard keys not responding, needed before a client meeting</t>
  </si>
  <si>
    <t>MAG-17128</t>
  </si>
  <si>
    <t>SD-36034</t>
  </si>
  <si>
    <t>Inspection app will not open on tablet, urgent</t>
  </si>
  <si>
    <t>MAG-27751</t>
  </si>
  <si>
    <t>SD-36035</t>
  </si>
  <si>
    <t>Virtual desktop will not launch, tried restarting</t>
  </si>
  <si>
    <t>MAG-21206</t>
  </si>
  <si>
    <t>SD-36036</t>
  </si>
  <si>
    <t>New laptop for role change to field work, no rush</t>
  </si>
  <si>
    <t>MAG-12652</t>
  </si>
  <si>
    <t>SD-36037</t>
  </si>
  <si>
    <t>VPN asks for credentials repeatedly after the weekend</t>
  </si>
  <si>
    <t>MAG-16678</t>
  </si>
  <si>
    <t>SD-36038</t>
  </si>
  <si>
    <t>Cannot connect to VPN from hotel network since yesterday</t>
  </si>
  <si>
    <t>MAG-13389</t>
  </si>
  <si>
    <t>SD-36039</t>
  </si>
  <si>
    <t>Onboarding request for new field technician, needed by end of week</t>
  </si>
  <si>
    <t>MAG-14128</t>
  </si>
  <si>
    <t>SD-36040</t>
  </si>
  <si>
    <t>Cannot print to printer near room 5A, urgent</t>
  </si>
  <si>
    <t>SD-36041</t>
  </si>
  <si>
    <t>Wireless mouse keeps disconnecting after a restart</t>
  </si>
  <si>
    <t>MAG-21870</t>
  </si>
  <si>
    <t>SD-36042</t>
  </si>
  <si>
    <t>SD-36043</t>
  </si>
  <si>
    <t>Authenticator app crashes on open, second time this week</t>
  </si>
  <si>
    <t>MAG-24786</t>
  </si>
  <si>
    <t>SD-36044</t>
  </si>
  <si>
    <t>Guest Wi-Fi access needed for visitors when working from home</t>
  </si>
  <si>
    <t>MAG-10074</t>
  </si>
  <si>
    <t>SD-36045</t>
  </si>
  <si>
    <t>MFA prompt not arriving on phone</t>
  </si>
  <si>
    <t>MAG-26349</t>
  </si>
  <si>
    <t>SD-36046</t>
  </si>
  <si>
    <t>Laptop will not reconnect to Wi-Fi after sleep after the weekend</t>
  </si>
  <si>
    <t>MAG-24907</t>
  </si>
  <si>
    <t>SD-36047</t>
  </si>
  <si>
    <t>SD-36048</t>
  </si>
  <si>
    <t>Outlook mobile will not add account, user is traveling</t>
  </si>
  <si>
    <t>MAG-23154</t>
  </si>
  <si>
    <t>SD-36049</t>
  </si>
  <si>
    <t>SD-36050</t>
  </si>
  <si>
    <t>Library missing from sync client when working from home</t>
  </si>
  <si>
    <t>MAG-28951</t>
  </si>
  <si>
    <t>SD-36051</t>
  </si>
  <si>
    <t>Account and equipment for incoming intern, no rush</t>
  </si>
  <si>
    <t>MAG-27715</t>
  </si>
  <si>
    <t>SD-36052</t>
  </si>
  <si>
    <t>Workbook with macros will not open</t>
  </si>
  <si>
    <t>SD-36053</t>
  </si>
  <si>
    <t>SD-36054</t>
  </si>
  <si>
    <t>MAG-25637</t>
  </si>
  <si>
    <t>SD-36055</t>
  </si>
  <si>
    <t>MAG-25735</t>
  </si>
  <si>
    <t>SD-36056</t>
  </si>
  <si>
    <t>Error message when launching structural analysis package since yesterday</t>
  </si>
  <si>
    <t>SD-36057</t>
  </si>
  <si>
    <t>Wi-Fi drops in conference room 3B</t>
  </si>
  <si>
    <t>MAG-18169</t>
  </si>
  <si>
    <t>SD-36058</t>
  </si>
  <si>
    <t>Trackpad click not working since this morning</t>
  </si>
  <si>
    <t>MAG-18836</t>
  </si>
  <si>
    <t>SD-36059</t>
  </si>
  <si>
    <t>Cannot sign in to laptop, password not accepted</t>
  </si>
  <si>
    <t>MAG-20592</t>
  </si>
  <si>
    <t>SD-36060</t>
  </si>
  <si>
    <t>Install project scheduling tool on laptop</t>
  </si>
  <si>
    <t>SD-36061</t>
  </si>
  <si>
    <t>Network port at desk not active, needed before a client meeting</t>
  </si>
  <si>
    <t>MAG-29706</t>
  </si>
  <si>
    <t>SD-36062</t>
  </si>
  <si>
    <t>Read access to finance reporting folder</t>
  </si>
  <si>
    <t>MAG-17134</t>
  </si>
  <si>
    <t>SD-36063</t>
  </si>
  <si>
    <t>Phone not compliant, email blocked, approved by manager</t>
  </si>
  <si>
    <t>MAG-21015</t>
  </si>
  <si>
    <t>SD-36064</t>
  </si>
  <si>
    <t>OneDrive shows file conflicts on a new laptop</t>
  </si>
  <si>
    <t>SD-36065</t>
  </si>
  <si>
    <t>Wireless mouse keeps disconnecting, intermittent</t>
  </si>
  <si>
    <t>MAG-11868</t>
  </si>
  <si>
    <t>SD-36066</t>
  </si>
  <si>
    <t>Need password reset before client call</t>
  </si>
  <si>
    <t>MAG-17311</t>
  </si>
  <si>
    <t>SD-36067</t>
  </si>
  <si>
    <t>Sync client shows red cross on library since this morning</t>
  </si>
  <si>
    <t>SD-36068</t>
  </si>
  <si>
    <t>Laptop will not charge, user is traveling</t>
  </si>
  <si>
    <t>MAG-12754</t>
  </si>
  <si>
    <t>SD-36069</t>
  </si>
  <si>
    <t>Outlook search returns no results on a new laptop</t>
  </si>
  <si>
    <t>SD-36070</t>
  </si>
  <si>
    <t>Cannot join corporate Wi-Fi after password change after a restart</t>
  </si>
  <si>
    <t>MAG-25421</t>
  </si>
  <si>
    <t>SD-36071</t>
  </si>
  <si>
    <t>New hire starting next week, needs account and laptop, needed by end of week</t>
  </si>
  <si>
    <t>MAG-21431</t>
  </si>
  <si>
    <t>SD-36072</t>
  </si>
  <si>
    <t>Outlook not receiving new mail on a new laptop</t>
  </si>
  <si>
    <t>MAG-29377</t>
  </si>
  <si>
    <t>SD-36073</t>
  </si>
  <si>
    <t>Battery drains within an hour</t>
  </si>
  <si>
    <t>MAG-15039</t>
  </si>
  <si>
    <t>SD-36074</t>
  </si>
  <si>
    <t>MAG-15937</t>
  </si>
  <si>
    <t>SD-36075</t>
  </si>
  <si>
    <t>VPN very slow on video calls, needed before a client meeting</t>
  </si>
  <si>
    <t>MAG-22694</t>
  </si>
  <si>
    <t>SD-36076</t>
  </si>
  <si>
    <t>Locked out of laptop this morning</t>
  </si>
  <si>
    <t>MAG-11182</t>
  </si>
  <si>
    <t>SD-36077</t>
  </si>
  <si>
    <t>Password reset needed for HR self-service portal since this morning</t>
  </si>
  <si>
    <t>MAG-20395</t>
  </si>
  <si>
    <t>SD-36078</t>
  </si>
  <si>
    <t>MAG-10924</t>
  </si>
  <si>
    <t>SD-36079</t>
  </si>
  <si>
    <t>Docking station not charging laptop, intermittent</t>
  </si>
  <si>
    <t>MAG-15579</t>
  </si>
  <si>
    <t>SD-36080</t>
  </si>
  <si>
    <t>Cannot open file from SharePoint, access denied, intermittent</t>
  </si>
  <si>
    <t>SD-36081</t>
  </si>
  <si>
    <t>MAG-15729</t>
  </si>
  <si>
    <t>SD-36082</t>
  </si>
  <si>
    <t>Laptop very slow after update after the weekend</t>
  </si>
  <si>
    <t>MAG-18225</t>
  </si>
  <si>
    <t>SD-36083</t>
  </si>
  <si>
    <t>Docking station not charging laptop after the weekend</t>
  </si>
  <si>
    <t>MAG-29397</t>
  </si>
  <si>
    <t>SD-36084</t>
  </si>
  <si>
    <t>VPN will not connect from home</t>
  </si>
  <si>
    <t>MAG-17222</t>
  </si>
  <si>
    <t>SD-36085</t>
  </si>
  <si>
    <t>Scan to email not working</t>
  </si>
  <si>
    <t>MAG-20637</t>
  </si>
  <si>
    <t>SD-36086</t>
  </si>
  <si>
    <t>Teams will not start a meeting recording</t>
  </si>
  <si>
    <t>SD-36087</t>
  </si>
  <si>
    <t>VPN very slow on video calls</t>
  </si>
  <si>
    <t>MAG-20084</t>
  </si>
  <si>
    <t>SD-36088</t>
  </si>
  <si>
    <t>Wireless mouse keeps disconnecting on a new laptop</t>
  </si>
  <si>
    <t>SD-36089</t>
  </si>
  <si>
    <t>VPN connects but cannot reach file shares, affects the whole team</t>
  </si>
  <si>
    <t>MAG-21246</t>
  </si>
  <si>
    <t>SD-36090</t>
  </si>
  <si>
    <t>Laptop overheating and fan running constantly, urgent</t>
  </si>
  <si>
    <t>MAG-14857</t>
  </si>
  <si>
    <t>SD-36091</t>
  </si>
  <si>
    <t>SD-36092</t>
  </si>
  <si>
    <t>Request license and install for hydraulic modeling suite, approved by manager</t>
  </si>
  <si>
    <t>MAG-22545</t>
  </si>
  <si>
    <t>SD-36093</t>
  </si>
  <si>
    <t>Install project scheduling tool on laptop, approved by manager</t>
  </si>
  <si>
    <t>SD-36094</t>
  </si>
  <si>
    <t>MAG-18805</t>
  </si>
  <si>
    <t>SD-36095</t>
  </si>
  <si>
    <t>Replace phone and move enrollment, for a new project</t>
  </si>
  <si>
    <t>MAG-11184</t>
  </si>
  <si>
    <t>SD-36096</t>
  </si>
  <si>
    <t>Monitor shows no signal after desk move after a restart</t>
  </si>
  <si>
    <t>SD-36097</t>
  </si>
  <si>
    <t>Authenticator app crashes on open</t>
  </si>
  <si>
    <t>MAG-13049</t>
  </si>
  <si>
    <t>SD-36098</t>
  </si>
  <si>
    <t>Cannot open file from SharePoint, access denied after a restart</t>
  </si>
  <si>
    <t>SD-36099</t>
  </si>
  <si>
    <t>Request license and install for survey data collector</t>
  </si>
  <si>
    <t>MAG-24035</t>
  </si>
  <si>
    <t>SD-36100</t>
  </si>
  <si>
    <t>Cannot share screen in Teams</t>
  </si>
  <si>
    <t>SD-36101</t>
  </si>
  <si>
    <t>Laptop stuck on update screen, tried restarting</t>
  </si>
  <si>
    <t>MAG-19689</t>
  </si>
  <si>
    <t>SD-36102</t>
  </si>
  <si>
    <t>Need shared mailbox for the climate analytics team</t>
  </si>
  <si>
    <t>SD-36103</t>
  </si>
  <si>
    <t>License server not reachable for code editor, urgent</t>
  </si>
  <si>
    <t>MAG-21615</t>
  </si>
  <si>
    <t>SD-36104</t>
  </si>
  <si>
    <t>Headset audio crackling</t>
  </si>
  <si>
    <t>SD-36105</t>
  </si>
  <si>
    <t>MAG-23898</t>
  </si>
  <si>
    <t>SD-36106</t>
  </si>
  <si>
    <t>SD-36107</t>
  </si>
  <si>
    <t>SD-36108</t>
  </si>
  <si>
    <t>MAG-18685</t>
  </si>
  <si>
    <t>SD-36109</t>
  </si>
  <si>
    <t>MAG-28343</t>
  </si>
  <si>
    <t>SD-36110</t>
  </si>
  <si>
    <t>MAG-28863</t>
  </si>
  <si>
    <t>SD-36111</t>
  </si>
  <si>
    <t>Teams status stuck on away, urgent</t>
  </si>
  <si>
    <t>MAG-19088</t>
  </si>
  <si>
    <t>SD-36112</t>
  </si>
  <si>
    <t>Read access to finance reporting folder, for a proposal deadline</t>
  </si>
  <si>
    <t>MAG-23794</t>
  </si>
  <si>
    <t>SD-36113</t>
  </si>
  <si>
    <t>Phone not compliant, email blocked</t>
  </si>
  <si>
    <t>MAG-28578</t>
  </si>
  <si>
    <t>SD-36114</t>
  </si>
  <si>
    <t>OneDrive sync stuck on processing changes</t>
  </si>
  <si>
    <t>MAG-21088</t>
  </si>
  <si>
    <t>SD-36115</t>
  </si>
  <si>
    <t>MAG-18858</t>
  </si>
  <si>
    <t>SD-36116</t>
  </si>
  <si>
    <t>VPN connects but cannot reach file shares after the weekend</t>
  </si>
  <si>
    <t>MAG-16030</t>
  </si>
  <si>
    <t>SD-36117</t>
  </si>
  <si>
    <t>Double booking on room Annex 110</t>
  </si>
  <si>
    <t>MAG-10684</t>
  </si>
  <si>
    <t>CHG-2025-0452</t>
  </si>
  <si>
    <t>SD-36118</t>
  </si>
  <si>
    <t>VPN will not connect from home at the client site</t>
  </si>
  <si>
    <t>MAG-25511</t>
  </si>
  <si>
    <t>SD-36119</t>
  </si>
  <si>
    <t>Double booking on room Northgate East</t>
  </si>
  <si>
    <t>MAG-21639</t>
  </si>
  <si>
    <t>SD-36120</t>
  </si>
  <si>
    <t>MAG-18743</t>
  </si>
  <si>
    <t>SD-36121</t>
  </si>
  <si>
    <t>Statistics package very slow since last week, second time this week</t>
  </si>
  <si>
    <t>SD-36122</t>
  </si>
  <si>
    <t>Endpoint protection alert on laptop since this morning</t>
  </si>
  <si>
    <t>SD-36123</t>
  </si>
  <si>
    <t>Shared calendar not updating, started after an update</t>
  </si>
  <si>
    <t>MAG-10820</t>
  </si>
  <si>
    <t>SD-36124</t>
  </si>
  <si>
    <t>New laptop for role change to field work</t>
  </si>
  <si>
    <t>MAG-10466</t>
  </si>
  <si>
    <t>SD-36125</t>
  </si>
  <si>
    <t>Dock USB ports stopped working</t>
  </si>
  <si>
    <t>SD-36126</t>
  </si>
  <si>
    <t>Keyboard keys not responding, urgent</t>
  </si>
  <si>
    <t>MAG-25097</t>
  </si>
  <si>
    <t>SD-36127</t>
  </si>
  <si>
    <t>Cannot sign in to laptop, password not accepted, started after an update</t>
  </si>
  <si>
    <t>MAG-10951</t>
  </si>
  <si>
    <t>Stellan Varga</t>
  </si>
  <si>
    <t>SD-36128</t>
  </si>
  <si>
    <t>MAG-15475</t>
  </si>
  <si>
    <t>SD-36129</t>
  </si>
  <si>
    <t>Loaner laptop for travel next week, approved by manager</t>
  </si>
  <si>
    <t>MAG-29546</t>
  </si>
  <si>
    <t>SD-36130</t>
  </si>
  <si>
    <t>Need password reset before client call, tried restarting</t>
  </si>
  <si>
    <t>MAG-14725</t>
  </si>
  <si>
    <t>SD-36131</t>
  </si>
  <si>
    <t>MAG-29707</t>
  </si>
  <si>
    <t>SD-36132</t>
  </si>
  <si>
    <t>Second monitor flickers when docked after a restart</t>
  </si>
  <si>
    <t>MAG-11810</t>
  </si>
  <si>
    <t>SD-36133</t>
  </si>
  <si>
    <t>Recurring meeting disappeared from calendar</t>
  </si>
  <si>
    <t>SD-36134</t>
  </si>
  <si>
    <t>VPN disconnects every few minutes, affects the whole team</t>
  </si>
  <si>
    <t>SD-36135</t>
  </si>
  <si>
    <t>Tablet stuck offline after returning from site</t>
  </si>
  <si>
    <t>MAG-15348</t>
  </si>
  <si>
    <t>SD-36136</t>
  </si>
  <si>
    <t>GIS desktop suite very slow since last week, needed before a client meeting</t>
  </si>
  <si>
    <t>MAG-26522</t>
  </si>
  <si>
    <t>SD-36137</t>
  </si>
  <si>
    <t>Double booking on room 5A</t>
  </si>
  <si>
    <t>MAG-15912</t>
  </si>
  <si>
    <t>SD-36138</t>
  </si>
  <si>
    <t>OneDrive sync stuck on processing changes, user is traveling</t>
  </si>
  <si>
    <t>SD-36139</t>
  </si>
  <si>
    <t>Lockout when signing in to project accounting system</t>
  </si>
  <si>
    <t>MAG-12000</t>
  </si>
  <si>
    <t>SD-36140</t>
  </si>
  <si>
    <t>Clicked link in suspicious email, please check, user is traveling</t>
  </si>
  <si>
    <t>MAG-13582</t>
  </si>
  <si>
    <t>SD-36141</t>
  </si>
  <si>
    <t>Teams will not start a meeting recording since this morning</t>
  </si>
  <si>
    <t>MAG-23090</t>
  </si>
  <si>
    <t>SD-36142</t>
  </si>
  <si>
    <t>MAG-15229</t>
  </si>
  <si>
    <t>SD-36143</t>
  </si>
  <si>
    <t>Need hydraulic modeling suite for new project, needed by end of week</t>
  </si>
  <si>
    <t>MAG-11749</t>
  </si>
  <si>
    <t>SD-36144</t>
  </si>
  <si>
    <t>Teams will not start a meeting recording after a restart</t>
  </si>
  <si>
    <t>MAG-26467</t>
  </si>
  <si>
    <t>SD-36145</t>
  </si>
  <si>
    <t>VPN asks for credentials repeatedly after a restart</t>
  </si>
  <si>
    <t>MAG-20309</t>
  </si>
  <si>
    <t>SD-36146</t>
  </si>
  <si>
    <t>Laptop will not reconnect to Wi-Fi after sleep, affects the whole team</t>
  </si>
  <si>
    <t>MAG-29749</t>
  </si>
  <si>
    <t>SD-36147</t>
  </si>
  <si>
    <t>Laptop very slow after update</t>
  </si>
  <si>
    <t>MAG-20644</t>
  </si>
  <si>
    <t>SD-36148</t>
  </si>
  <si>
    <t>MAG-11470</t>
  </si>
  <si>
    <t>SD-36149</t>
  </si>
  <si>
    <t>Inspection app will not open on tablet</t>
  </si>
  <si>
    <t>SD-36150</t>
  </si>
  <si>
    <t>Pop-up blocker stops HR self-service portal from opening</t>
  </si>
  <si>
    <t>SD-36151</t>
  </si>
  <si>
    <t>Upgrade CAD viewer to current version, for a proposal deadline</t>
  </si>
  <si>
    <t>MAG-19701</t>
  </si>
  <si>
    <t>SD-36152</t>
  </si>
  <si>
    <t>Copier jammed and showing error</t>
  </si>
  <si>
    <t>MAG-22643</t>
  </si>
  <si>
    <t>SD-36153</t>
  </si>
  <si>
    <t>New phone needs enrollment, for a proposal deadline</t>
  </si>
  <si>
    <t>MAG-10219</t>
  </si>
  <si>
    <t>SD-36154</t>
  </si>
  <si>
    <t>Unknown process flagged by endpoint agent</t>
  </si>
  <si>
    <t>MAG-21039</t>
  </si>
  <si>
    <t>SD-36155</t>
  </si>
  <si>
    <t>MAG-15521</t>
  </si>
  <si>
    <t>SD-36156</t>
  </si>
  <si>
    <t>Need diagramming tool for new project</t>
  </si>
  <si>
    <t>MAG-21440</t>
  </si>
  <si>
    <t>SD-36157</t>
  </si>
  <si>
    <t>Structural analysis package crashes when opening large file</t>
  </si>
  <si>
    <t>SD-36158</t>
  </si>
  <si>
    <t>Lost phone, need temporary access pass, second time this week</t>
  </si>
  <si>
    <t>MAG-15809</t>
  </si>
  <si>
    <t>SD-36159</t>
  </si>
  <si>
    <t>Outlook search returns no results after the weekend</t>
  </si>
  <si>
    <t>SD-36160</t>
  </si>
  <si>
    <t>License server not reachable for GIS desktop suite</t>
  </si>
  <si>
    <t>MAG-12437</t>
  </si>
  <si>
    <t>SD-36161</t>
  </si>
  <si>
    <t>Echo on Teams calls from room 3B</t>
  </si>
  <si>
    <t>MAG-29868</t>
  </si>
  <si>
    <t>SD-36162</t>
  </si>
  <si>
    <t>MAG-20213</t>
  </si>
  <si>
    <t>SD-36163</t>
  </si>
  <si>
    <t>MAG-28390</t>
  </si>
  <si>
    <t>SD-36164</t>
  </si>
  <si>
    <t>MAG-13530</t>
  </si>
  <si>
    <t>SD-36165</t>
  </si>
  <si>
    <t>Teams status stuck on away</t>
  </si>
  <si>
    <t>MAG-28462</t>
  </si>
  <si>
    <t>SD-36166</t>
  </si>
  <si>
    <t>Loaner tablet for site visit</t>
  </si>
  <si>
    <t>MAG-18195</t>
  </si>
  <si>
    <t>SD-36167</t>
  </si>
  <si>
    <t>Dock USB ports stopped working, started after an update</t>
  </si>
  <si>
    <t>MAG-19005</t>
  </si>
  <si>
    <t>SD-36168</t>
  </si>
  <si>
    <t>Office apps asking to activate, started after an update</t>
  </si>
  <si>
    <t>MAG-10790</t>
  </si>
  <si>
    <t>SD-36169</t>
  </si>
  <si>
    <t>Headset microphone not working in meetings</t>
  </si>
  <si>
    <t>MAG-24992</t>
  </si>
  <si>
    <t>SD-36170</t>
  </si>
  <si>
    <t>Locked out of laptop this morning on a new laptop</t>
  </si>
  <si>
    <t>MAG-23863</t>
  </si>
  <si>
    <t>SD-36171</t>
  </si>
  <si>
    <t>Keyboard keys not responding, user is traveling</t>
  </si>
  <si>
    <t>MAG-18562</t>
  </si>
  <si>
    <t>SD-36172</t>
  </si>
  <si>
    <t>Replace phone and move enrollment, needed by end of week</t>
  </si>
  <si>
    <t>MAG-12385</t>
  </si>
  <si>
    <t>SD-36173</t>
  </si>
  <si>
    <t>Antivirus quarantined a file on a new laptop</t>
  </si>
  <si>
    <t>MAG-15861</t>
  </si>
  <si>
    <t>SD-36174</t>
  </si>
  <si>
    <t>Request license and install for PDF editor, second request</t>
  </si>
  <si>
    <t>MAG-10971</t>
  </si>
  <si>
    <t>SD-36175</t>
  </si>
  <si>
    <t>Double booking on room Northgate East after the weekend</t>
  </si>
  <si>
    <t>MAG-29726</t>
  </si>
  <si>
    <t>SD-36176</t>
  </si>
  <si>
    <t>MAG-17952</t>
  </si>
  <si>
    <t>SD-36177</t>
  </si>
  <si>
    <t>SD-36178</t>
  </si>
  <si>
    <t>MAG-23046</t>
  </si>
  <si>
    <t>SD-36179</t>
  </si>
  <si>
    <t>MAG-17198</t>
  </si>
  <si>
    <t>SD-36180</t>
  </si>
  <si>
    <t>MAG-26366</t>
  </si>
  <si>
    <t>SD-36181</t>
  </si>
  <si>
    <t>VPN connects but cannot reach file shares</t>
  </si>
  <si>
    <t>SD-36182</t>
  </si>
  <si>
    <t>Slow Wi-Fi near room Harbor since this morning</t>
  </si>
  <si>
    <t>MAG-25996</t>
  </si>
  <si>
    <t>SD-36183</t>
  </si>
  <si>
    <t>MAG-20314</t>
  </si>
  <si>
    <t>SD-36184</t>
  </si>
  <si>
    <t>Cannot open file from SharePoint, access denied, urgent</t>
  </si>
  <si>
    <t>SD-36185</t>
  </si>
  <si>
    <t>Suspicious email asking for credentials, intermittent</t>
  </si>
  <si>
    <t>MAG-17651</t>
  </si>
  <si>
    <t>SD-36186</t>
  </si>
  <si>
    <t>MAG-22972</t>
  </si>
  <si>
    <t>SD-36187</t>
  </si>
  <si>
    <t>Contractor account needed for six-month engagement, needed by end of week</t>
  </si>
  <si>
    <t>MAG-20736</t>
  </si>
  <si>
    <t>SD-36188</t>
  </si>
  <si>
    <t>CAD viewer freezes on save</t>
  </si>
  <si>
    <t>MAG-18510</t>
  </si>
  <si>
    <t>SD-36189</t>
  </si>
  <si>
    <t>Outlook mobile will not add account, affects the whole team</t>
  </si>
  <si>
    <t>MAG-28271</t>
  </si>
  <si>
    <t>SD-36190</t>
  </si>
  <si>
    <t>Activation prompt appears every morning, second time this week</t>
  </si>
  <si>
    <t>MAG-18683</t>
  </si>
  <si>
    <t>SD-36191</t>
  </si>
  <si>
    <t>VPN asks for credentials repeatedly on a new laptop</t>
  </si>
  <si>
    <t>SD-36192</t>
  </si>
  <si>
    <t>Scan to email not working since this morning</t>
  </si>
  <si>
    <t>MAG-23964</t>
  </si>
  <si>
    <t>SD-36193</t>
  </si>
  <si>
    <t>Conference room 2C not showing in room finder on a new laptop</t>
  </si>
  <si>
    <t>MAG-18304</t>
  </si>
  <si>
    <t>SD-36194</t>
  </si>
  <si>
    <t>Unknown process flagged by endpoint agent since this morning</t>
  </si>
  <si>
    <t>MAG-29229</t>
  </si>
  <si>
    <t>SD-36195</t>
  </si>
  <si>
    <t>Onboarding request for new analyst</t>
  </si>
  <si>
    <t>MAG-15792</t>
  </si>
  <si>
    <t>SD-36196</t>
  </si>
  <si>
    <t>Echo on Teams calls from room 5A after the weekend</t>
  </si>
  <si>
    <t>MAG-26306</t>
  </si>
  <si>
    <t>SD-36197</t>
  </si>
  <si>
    <t>Phone not compliant, email blocked, for a new project</t>
  </si>
  <si>
    <t>MAG-22344</t>
  </si>
  <si>
    <t>SD-36198</t>
  </si>
  <si>
    <t>MAG-21610</t>
  </si>
  <si>
    <t>SD-36199</t>
  </si>
  <si>
    <t>Structural analysis package crashes when opening large file, tried restarting</t>
  </si>
  <si>
    <t>MAG-14778</t>
  </si>
  <si>
    <t>SD-36200</t>
  </si>
  <si>
    <t>Temporary device while laptop is repaired, needed by end of week</t>
  </si>
  <si>
    <t>MAG-22305</t>
  </si>
  <si>
    <t>SD-36201</t>
  </si>
  <si>
    <t>Outlook search returns no results</t>
  </si>
  <si>
    <t>MAG-27285</t>
  </si>
  <si>
    <t>SD-36202</t>
  </si>
  <si>
    <t>No audio in Teams meetings when working from home</t>
  </si>
  <si>
    <t>MAG-26946</t>
  </si>
  <si>
    <t>SD-36203</t>
  </si>
  <si>
    <t>MAG-25439</t>
  </si>
  <si>
    <t>SD-36204</t>
  </si>
  <si>
    <t>Room display panel offline at room Lakeview at the client site</t>
  </si>
  <si>
    <t>MAG-15784</t>
  </si>
  <si>
    <t>SD-36205</t>
  </si>
  <si>
    <t>SD-36206</t>
  </si>
  <si>
    <t>Wi-Fi drops in conference room 4D since this morning</t>
  </si>
  <si>
    <t>MAG-26621</t>
  </si>
  <si>
    <t>SD-36207</t>
  </si>
  <si>
    <t>Outlook not receiving new mail</t>
  </si>
  <si>
    <t>MAG-11175</t>
  </si>
  <si>
    <t>SD-36208</t>
  </si>
  <si>
    <t>Printer prints blank pages</t>
  </si>
  <si>
    <t>MAG-20452</t>
  </si>
  <si>
    <t>SD-36209</t>
  </si>
  <si>
    <t>Cannot print to printer near room 5A</t>
  </si>
  <si>
    <t>MAG-15584</t>
  </si>
  <si>
    <t>Marguerite Okoro</t>
  </si>
  <si>
    <t>SD-36210</t>
  </si>
  <si>
    <t>Outlook profile will not load on a new laptop</t>
  </si>
  <si>
    <t>MAG-28081</t>
  </si>
  <si>
    <t>SD-36211</t>
  </si>
  <si>
    <t>Teams camera not working, user is traveling</t>
  </si>
  <si>
    <t>MAG-28714</t>
  </si>
  <si>
    <t>SD-36212</t>
  </si>
  <si>
    <t>SD-36213</t>
  </si>
  <si>
    <t>New starter needs access before orientation</t>
  </si>
  <si>
    <t>SD-36214</t>
  </si>
  <si>
    <t>Library missing from sync client, urgent</t>
  </si>
  <si>
    <t>MAG-21204</t>
  </si>
  <si>
    <t>SD-36215</t>
  </si>
  <si>
    <t>SD-36216</t>
  </si>
  <si>
    <t>Account locked after multiple sign-in attempts after the weekend</t>
  </si>
  <si>
    <t>MAG-17694</t>
  </si>
  <si>
    <t>SD-36217</t>
  </si>
  <si>
    <t>Password expired, cannot sign in, urgent</t>
  </si>
  <si>
    <t>SD-36218</t>
  </si>
  <si>
    <t>Install survey data collector on laptop</t>
  </si>
  <si>
    <t>MAG-25255</t>
  </si>
  <si>
    <t>SD-36219</t>
  </si>
  <si>
    <t>Blue screen on startup, second time this week</t>
  </si>
  <si>
    <t>MAG-16649</t>
  </si>
  <si>
    <t>SD-36220</t>
  </si>
  <si>
    <t>Need password reset before client call after a restart</t>
  </si>
  <si>
    <t>MAG-15327</t>
  </si>
  <si>
    <t>SD-36221</t>
  </si>
  <si>
    <t>MAG-24377</t>
  </si>
  <si>
    <t>SD-36222</t>
  </si>
  <si>
    <t>Secure print release not working</t>
  </si>
  <si>
    <t>MAG-15551</t>
  </si>
  <si>
    <t>SD-36223</t>
  </si>
  <si>
    <t>SD-36224</t>
  </si>
  <si>
    <t>Structural analysis package shows license expired</t>
  </si>
  <si>
    <t>MAG-28912</t>
  </si>
  <si>
    <t>SD-36225</t>
  </si>
  <si>
    <t>Activation prompt appears every morning</t>
  </si>
  <si>
    <t>MAG-21209</t>
  </si>
  <si>
    <t>SD-36226</t>
  </si>
  <si>
    <t>Survey data collector crashes when opening large file, tried restarting</t>
  </si>
  <si>
    <t>MAG-18385</t>
  </si>
  <si>
    <t>SD-36227</t>
  </si>
  <si>
    <t>PDF editor freezes on save, affects the whole team</t>
  </si>
  <si>
    <t>SD-36228</t>
  </si>
  <si>
    <t>SD-36229</t>
  </si>
  <si>
    <t>Need password reset before client call, second time this week</t>
  </si>
  <si>
    <t>SD-36230</t>
  </si>
  <si>
    <t>New hire starting next week, needs account and laptop, approved by manager</t>
  </si>
  <si>
    <t>MAG-24584</t>
  </si>
  <si>
    <t>SD-36231</t>
  </si>
  <si>
    <t>MAG-10909</t>
  </si>
  <si>
    <t>SD-36232</t>
  </si>
  <si>
    <t>SD-36233</t>
  </si>
  <si>
    <t>Network port at desk not active since yesterday</t>
  </si>
  <si>
    <t>MAG-10304</t>
  </si>
  <si>
    <t>SD-36234</t>
  </si>
  <si>
    <t>Password change did not sync to phone, intermittent</t>
  </si>
  <si>
    <t>MAG-19263</t>
  </si>
  <si>
    <t>SD-36235</t>
  </si>
  <si>
    <t>MAG-12071</t>
  </si>
  <si>
    <t>SD-36236</t>
  </si>
  <si>
    <t>MAG-14415</t>
  </si>
  <si>
    <t>SD-36237</t>
  </si>
  <si>
    <t>MAG-22378</t>
  </si>
  <si>
    <t>SD-36238</t>
  </si>
  <si>
    <t>MAG-26358</t>
  </si>
  <si>
    <t>SD-36239</t>
  </si>
  <si>
    <t>Workbook with macros will not open since yesterday</t>
  </si>
  <si>
    <t>MAG-13752</t>
  </si>
  <si>
    <t>SD-36240</t>
  </si>
  <si>
    <t>Access to license group for structural analysis package, approved by manager</t>
  </si>
  <si>
    <t>SD-36241</t>
  </si>
  <si>
    <t>Scanner not detected by laptop</t>
  </si>
  <si>
    <t>MAG-20070</t>
  </si>
  <si>
    <t>SD-36242</t>
  </si>
  <si>
    <t>Reported phishing: fake invoice attachment on a new laptop</t>
  </si>
  <si>
    <t>SD-36243</t>
  </si>
  <si>
    <t>Lost or stolen device</t>
  </si>
  <si>
    <t>Tablet missing from field case on a new laptop</t>
  </si>
  <si>
    <t>MAG-13842</t>
  </si>
  <si>
    <t>SD-36244</t>
  </si>
  <si>
    <t>SD-36245</t>
  </si>
  <si>
    <t>Password change did not sync to phone</t>
  </si>
  <si>
    <t>MAG-10175</t>
  </si>
  <si>
    <t>SD-36246</t>
  </si>
  <si>
    <t>MAG-23021</t>
  </si>
  <si>
    <t>SD-36247</t>
  </si>
  <si>
    <t>Number matching prompt fails at sign-in</t>
  </si>
  <si>
    <t>MAG-23338</t>
  </si>
  <si>
    <t>SD-36248</t>
  </si>
  <si>
    <t>Cannot print to printer near room 2A</t>
  </si>
  <si>
    <t>SD-36249</t>
  </si>
  <si>
    <t>Certificate warning on internal site on a new laptop</t>
  </si>
  <si>
    <t>MAG-27665</t>
  </si>
  <si>
    <t>SD-36250</t>
  </si>
  <si>
    <t>SD-36251</t>
  </si>
  <si>
    <t>MAG-26963</t>
  </si>
  <si>
    <t>SD-36252</t>
  </si>
  <si>
    <t>MAG-22674</t>
  </si>
  <si>
    <t>SD-36253</t>
  </si>
  <si>
    <t>SD-36254</t>
  </si>
  <si>
    <t>Conference room Lakeview not showing in room finder</t>
  </si>
  <si>
    <t>MAG-24754</t>
  </si>
  <si>
    <t>SD-36255</t>
  </si>
  <si>
    <t>OneDrive sync stuck on processing changes, needed before a client meeting</t>
  </si>
  <si>
    <t>MAG-15832</t>
  </si>
  <si>
    <t>SD-36256</t>
  </si>
  <si>
    <t>Onboarding request for new program coordinator</t>
  </si>
  <si>
    <t>MAG-18258</t>
  </si>
  <si>
    <t>SD-36257</t>
  </si>
  <si>
    <t>Emails stuck in outbox on a new laptop</t>
  </si>
  <si>
    <t>MAG-15537</t>
  </si>
  <si>
    <t>SD-36258</t>
  </si>
  <si>
    <t>Printer prints blank pages at the client site</t>
  </si>
  <si>
    <t>MAG-15298</t>
  </si>
  <si>
    <t>SD-36259</t>
  </si>
  <si>
    <t>Add to distribution list for the modeling group, for a new project</t>
  </si>
  <si>
    <t>SD-36260</t>
  </si>
  <si>
    <t>MAG-13881</t>
  </si>
  <si>
    <t>SD-36261</t>
  </si>
  <si>
    <t>MAG-17538</t>
  </si>
  <si>
    <t>SD-36262</t>
  </si>
  <si>
    <t>MAG-25118</t>
  </si>
  <si>
    <t>SD-36263</t>
  </si>
  <si>
    <t>MAG-16901</t>
  </si>
  <si>
    <t>SD-36264</t>
  </si>
  <si>
    <t>MAG-29102</t>
  </si>
  <si>
    <t>SD-36265</t>
  </si>
  <si>
    <t>Access to shared library for the survey crew, approved by manager</t>
  </si>
  <si>
    <t>MAG-27392</t>
  </si>
  <si>
    <t>SD-36266</t>
  </si>
  <si>
    <t>Diagramming tool very slow since last week at the client site</t>
  </si>
  <si>
    <t>MAG-28697</t>
  </si>
  <si>
    <t>SD-36267</t>
  </si>
  <si>
    <t>Wi-Fi drops in conference room Annex 110, needed before a client meeting</t>
  </si>
  <si>
    <t>MAG-21530</t>
  </si>
  <si>
    <t>SD-36268</t>
  </si>
  <si>
    <t>MAG-18392</t>
  </si>
  <si>
    <t>SD-36269</t>
  </si>
  <si>
    <t>Need replacement keyboard, started after an update</t>
  </si>
  <si>
    <t>MAG-28285</t>
  </si>
  <si>
    <t>SD-36270</t>
  </si>
  <si>
    <t>SD-36271</t>
  </si>
  <si>
    <t>Outlook search returns no results, intermittent</t>
  </si>
  <si>
    <t>SD-36272</t>
  </si>
  <si>
    <t>Cannot sign in to laptop, password not accepted after the weekend</t>
  </si>
  <si>
    <t>MAG-27791</t>
  </si>
  <si>
    <t>SD-36273</t>
  </si>
  <si>
    <t>SD-36274</t>
  </si>
  <si>
    <t>Browser will not load intranet on a new laptop</t>
  </si>
  <si>
    <t>MAG-27196</t>
  </si>
  <si>
    <t>SD-36275</t>
  </si>
  <si>
    <t>MAG-28209</t>
  </si>
  <si>
    <t>SD-36276</t>
  </si>
  <si>
    <t>Need diagramming tool for new project, needed by end of week</t>
  </si>
  <si>
    <t>MAG-25500</t>
  </si>
  <si>
    <t>SD-36277</t>
  </si>
  <si>
    <t>GIS desktop suite very slow since last week after the weekend</t>
  </si>
  <si>
    <t>MAG-11060</t>
  </si>
  <si>
    <t>SD-36278</t>
  </si>
  <si>
    <t>MAG-12327</t>
  </si>
  <si>
    <t>SD-36279</t>
  </si>
  <si>
    <t>GIS desktop suite freezes on save when working from home</t>
  </si>
  <si>
    <t>MAG-11351</t>
  </si>
  <si>
    <t>SD-36280</t>
  </si>
  <si>
    <t>Teams camera not working</t>
  </si>
  <si>
    <t>MAG-14861</t>
  </si>
  <si>
    <t>SD-36281</t>
  </si>
  <si>
    <t>Add members to distribution list, needed by end of week</t>
  </si>
  <si>
    <t>SD-36282</t>
  </si>
  <si>
    <t>Trackpad click not working</t>
  </si>
  <si>
    <t>MAG-14359</t>
  </si>
  <si>
    <t>SD-36283</t>
  </si>
  <si>
    <t>Printer driver missing after update, started after an update</t>
  </si>
  <si>
    <t>SD-36284</t>
  </si>
  <si>
    <t>Add to distribution list for proposal team</t>
  </si>
  <si>
    <t>MAG-12401</t>
  </si>
  <si>
    <t>SD-36285</t>
  </si>
  <si>
    <t>SD-36286</t>
  </si>
  <si>
    <t>SD-36287</t>
  </si>
  <si>
    <t>MFA prompt not arriving on phone, user is traveling</t>
  </si>
  <si>
    <t>MAG-27603</t>
  </si>
  <si>
    <t>SD-36288</t>
  </si>
  <si>
    <t>Blue screen on startup since this morning</t>
  </si>
  <si>
    <t>MAG-29223</t>
  </si>
  <si>
    <t>SD-36289</t>
  </si>
  <si>
    <t>Request higher memory laptop for modeling work, for a proposal deadline</t>
  </si>
  <si>
    <t>SD-36290</t>
  </si>
  <si>
    <t>Phone not compliant, email blocked, no rush</t>
  </si>
  <si>
    <t>MAG-21776</t>
  </si>
  <si>
    <t>SD-36291</t>
  </si>
  <si>
    <t>Reported phishing: fake invoice attachment, needed before a client meeting</t>
  </si>
  <si>
    <t>MAG-27989</t>
  </si>
  <si>
    <t>SD-36292</t>
  </si>
  <si>
    <t>OneDrive sync stuck on processing changes, tried restarting</t>
  </si>
  <si>
    <t>MAG-16322</t>
  </si>
  <si>
    <t>SD-36293</t>
  </si>
  <si>
    <t>SD-36294</t>
  </si>
  <si>
    <t>Outlook mobile will not add account</t>
  </si>
  <si>
    <t>SD-36295</t>
  </si>
  <si>
    <t>Lost phone, need temporary access pass when working from home</t>
  </si>
  <si>
    <t>SD-36296</t>
  </si>
  <si>
    <t>Teams camera not working since this morning</t>
  </si>
  <si>
    <t>MAG-19771</t>
  </si>
  <si>
    <t>SD-36297</t>
  </si>
  <si>
    <t>Keyboard keys not responding</t>
  </si>
  <si>
    <t>MAG-22957</t>
  </si>
  <si>
    <t>SD-36298</t>
  </si>
  <si>
    <t>Wi-Fi drops in conference room 2C, urgent</t>
  </si>
  <si>
    <t>MAG-14494</t>
  </si>
  <si>
    <t>SD-36299</t>
  </si>
  <si>
    <t>Authenticator app crashes on open after a restart</t>
  </si>
  <si>
    <t>SD-36300</t>
  </si>
  <si>
    <t>Outlook profile will not load, tried restarting</t>
  </si>
  <si>
    <t>MAG-28456</t>
  </si>
  <si>
    <t>SD-36301</t>
  </si>
  <si>
    <t>MAG-15469</t>
  </si>
  <si>
    <t>SD-36302</t>
  </si>
  <si>
    <t>Need shared mailbox for project controls, needed by end of week</t>
  </si>
  <si>
    <t>SD-36303</t>
  </si>
  <si>
    <t>Need hydraulic modeling suite for new project, for a proposal deadline</t>
  </si>
  <si>
    <t>MAG-12203</t>
  </si>
  <si>
    <t>SD-36304</t>
  </si>
  <si>
    <t>MAG-25632</t>
  </si>
  <si>
    <t>SD-36305</t>
  </si>
  <si>
    <t>Cannot join corporate Wi-Fi after password change since yesterday</t>
  </si>
  <si>
    <t>MAG-12342</t>
  </si>
  <si>
    <t>SD-36306</t>
  </si>
  <si>
    <t>Wi-Fi drops in conference room Annex 110, intermittent</t>
  </si>
  <si>
    <t>SD-36307</t>
  </si>
  <si>
    <t>Spare laptop for visiting staff, for a proposal deadline</t>
  </si>
  <si>
    <t>MAG-14809</t>
  </si>
  <si>
    <t>SD-36308</t>
  </si>
  <si>
    <t>MAG-28473</t>
  </si>
  <si>
    <t>SD-36309</t>
  </si>
  <si>
    <t>Dock USB ports stopped working since this morning</t>
  </si>
  <si>
    <t>SD-36310</t>
  </si>
  <si>
    <t>MAG-25487</t>
  </si>
  <si>
    <t>SD-36311</t>
  </si>
  <si>
    <t>MAG-21172</t>
  </si>
  <si>
    <t>SD-36312</t>
  </si>
  <si>
    <t>Password reset needed for HR self-service portal</t>
  </si>
  <si>
    <t>MAG-20951</t>
  </si>
  <si>
    <t>SD-36313</t>
  </si>
  <si>
    <t>CAD viewer freezes on save after the weekend</t>
  </si>
  <si>
    <t>SD-36314</t>
  </si>
  <si>
    <t>Monitor shows no signal after desk move</t>
  </si>
  <si>
    <t>MAG-24555</t>
  </si>
  <si>
    <t>SD-36315</t>
  </si>
  <si>
    <t>Lost phone, need temporary access pass, urgent</t>
  </si>
  <si>
    <t>MAG-24986</t>
  </si>
  <si>
    <t>SD-36316</t>
  </si>
  <si>
    <t>Cannot print to printer near room Northgate East on a new laptop</t>
  </si>
  <si>
    <t>SD-36317</t>
  </si>
  <si>
    <t>SD-36318</t>
  </si>
  <si>
    <t>MAG-21508</t>
  </si>
  <si>
    <t>SD-36319</t>
  </si>
  <si>
    <t>Password change did not sync to phone, second time this week</t>
  </si>
  <si>
    <t>SD-36320</t>
  </si>
  <si>
    <t>MAG-19918</t>
  </si>
  <si>
    <t>SD-36321</t>
  </si>
  <si>
    <t>No audio in Teams meetings, intermittent</t>
  </si>
  <si>
    <t>MAG-23988</t>
  </si>
  <si>
    <t>SD-36322</t>
  </si>
  <si>
    <t>Locked out of laptop this morning since yesterday</t>
  </si>
  <si>
    <t>MAG-21511</t>
  </si>
  <si>
    <t>SD-36323</t>
  </si>
  <si>
    <t>Need GIS desktop suite for new project</t>
  </si>
  <si>
    <t>MAG-23156</t>
  </si>
  <si>
    <t>SD-36324</t>
  </si>
  <si>
    <t>Outlook profile will not load, second time this week</t>
  </si>
  <si>
    <t>MAG-29528</t>
  </si>
  <si>
    <t>SD-36325</t>
  </si>
  <si>
    <t>MAG-13979</t>
  </si>
  <si>
    <t>SD-36326</t>
  </si>
  <si>
    <t>MAG-10712</t>
  </si>
  <si>
    <t>SD-36327</t>
  </si>
  <si>
    <t>Password reset needed for learning portal since yesterday</t>
  </si>
  <si>
    <t>MAG-25235</t>
  </si>
  <si>
    <t>SD-36328</t>
  </si>
  <si>
    <t>Teams camera not working, urgent</t>
  </si>
  <si>
    <t>MAG-26262</t>
  </si>
  <si>
    <t>SD-36329</t>
  </si>
  <si>
    <t>Battery drains within an hour, needed before a client meeting</t>
  </si>
  <si>
    <t>SD-36330</t>
  </si>
  <si>
    <t>Headset microphone not working in meetings, user is traveling</t>
  </si>
  <si>
    <t>SD-36331</t>
  </si>
  <si>
    <t>Scans arrive as blank pages</t>
  </si>
  <si>
    <t>MAG-23792</t>
  </si>
  <si>
    <t>SD-36332</t>
  </si>
  <si>
    <t>Print jobs stuck in queue</t>
  </si>
  <si>
    <t>MAG-23599</t>
  </si>
  <si>
    <t>SD-36333</t>
  </si>
  <si>
    <t>Print jobs stuck in queue, user is traveling</t>
  </si>
  <si>
    <t>MAG-19383</t>
  </si>
  <si>
    <t>SD-36334</t>
  </si>
  <si>
    <t>MAG-29585</t>
  </si>
  <si>
    <t>SD-36335</t>
  </si>
  <si>
    <t>Need password reset before client call since yesterday</t>
  </si>
  <si>
    <t>MAG-25526</t>
  </si>
  <si>
    <t>SD-36336</t>
  </si>
  <si>
    <t>Remove access for departed contractor, for a proposal deadline</t>
  </si>
  <si>
    <t>MAG-28379</t>
  </si>
  <si>
    <t>SD-36337</t>
  </si>
  <si>
    <t>MAG-15199</t>
  </si>
  <si>
    <t>SD-36338</t>
  </si>
  <si>
    <t>Access to license group for code editor, no rush</t>
  </si>
  <si>
    <t>MAG-17836</t>
  </si>
  <si>
    <t>SD-36339</t>
  </si>
  <si>
    <t>Headset microphone not working in meetings after a restart</t>
  </si>
  <si>
    <t>SD-36340</t>
  </si>
  <si>
    <t>SD-36341</t>
  </si>
  <si>
    <t>SD-36342</t>
  </si>
  <si>
    <t>SD-36343</t>
  </si>
  <si>
    <t>MAG-16027</t>
  </si>
  <si>
    <t>SD-36344</t>
  </si>
  <si>
    <t>Switch port needed in project room 3B after a restart</t>
  </si>
  <si>
    <t>MAG-28143</t>
  </si>
  <si>
    <t>SD-36345</t>
  </si>
  <si>
    <t>Mailbox full warning since yesterday</t>
  </si>
  <si>
    <t>MAG-10048</t>
  </si>
  <si>
    <t>SD-36346</t>
  </si>
  <si>
    <t>Reported phishing: fake invoice attachment, intermittent</t>
  </si>
  <si>
    <t>MAG-29256</t>
  </si>
  <si>
    <t>SD-36347</t>
  </si>
  <si>
    <t>Recurring meeting disappeared from calendar at the client site</t>
  </si>
  <si>
    <t>MAG-13182</t>
  </si>
  <si>
    <t>SD-36348</t>
  </si>
  <si>
    <t>Disk encryption not enabled after reimage since yesterday</t>
  </si>
  <si>
    <t>SD-36349</t>
  </si>
  <si>
    <t>Account keeps locking every few hours at the client site</t>
  </si>
  <si>
    <t>MAG-12422</t>
  </si>
  <si>
    <t>SD-36350</t>
  </si>
  <si>
    <t>Update pending for two weeks, will not install, second time this week</t>
  </si>
  <si>
    <t>SD-36351</t>
  </si>
  <si>
    <t>MAG-12657</t>
  </si>
  <si>
    <t>SD-36352</t>
  </si>
  <si>
    <t>SD-36353</t>
  </si>
  <si>
    <t>MAG-15225</t>
  </si>
  <si>
    <t>SD-36354</t>
  </si>
  <si>
    <t>Emails stuck in outbox</t>
  </si>
  <si>
    <t>MAG-23765</t>
  </si>
  <si>
    <t>SD-36355</t>
  </si>
  <si>
    <t>Cannot share screen in Teams, needed before a client meeting</t>
  </si>
  <si>
    <t>SD-36356</t>
  </si>
  <si>
    <t>Print jobs stuck in queue, needed before a client meeting</t>
  </si>
  <si>
    <t>MAG-15520</t>
  </si>
  <si>
    <t>SD-36357</t>
  </si>
  <si>
    <t>MAG-15691</t>
  </si>
  <si>
    <t>SD-36358</t>
  </si>
  <si>
    <t>Structural analysis package add-in fails to load, second time this week</t>
  </si>
  <si>
    <t>MAG-26343</t>
  </si>
  <si>
    <t>SD-36359</t>
  </si>
  <si>
    <t>Laptop will not power on</t>
  </si>
  <si>
    <t>MAG-18179</t>
  </si>
  <si>
    <t>SD-36360</t>
  </si>
  <si>
    <t>Install reference manager on laptop</t>
  </si>
  <si>
    <t>MAG-22573</t>
  </si>
  <si>
    <t>SD-36361</t>
  </si>
  <si>
    <t>Wired connection drops intermittently since this morning</t>
  </si>
  <si>
    <t>MAG-16330</t>
  </si>
  <si>
    <t>SD-36362</t>
  </si>
  <si>
    <t>Need shared mailbox for project controls</t>
  </si>
  <si>
    <t>SD-36363</t>
  </si>
  <si>
    <t>Need hotspot for site visit, intermittent</t>
  </si>
  <si>
    <t>SD-36364</t>
  </si>
  <si>
    <t>MAG-11090</t>
  </si>
  <si>
    <t>SD-36365</t>
  </si>
  <si>
    <t>Cannot share screen in Teams, second time this week</t>
  </si>
  <si>
    <t>SD-36366</t>
  </si>
  <si>
    <t>MAG-29111</t>
  </si>
  <si>
    <t>SD-36367</t>
  </si>
  <si>
    <t>Need access to project site for new assignment</t>
  </si>
  <si>
    <t>MAG-15739</t>
  </si>
  <si>
    <t>SD-36368</t>
  </si>
  <si>
    <t>MAG-14307</t>
  </si>
  <si>
    <t>SD-36369</t>
  </si>
  <si>
    <t>SD-36370</t>
  </si>
  <si>
    <t>MAG-19691</t>
  </si>
  <si>
    <t>SD-36371</t>
  </si>
  <si>
    <t>Statistics package add-in fails to load, second time this week</t>
  </si>
  <si>
    <t>SD-36372</t>
  </si>
  <si>
    <t>MAG-23531</t>
  </si>
  <si>
    <t>SD-36373</t>
  </si>
  <si>
    <t>SD-36374</t>
  </si>
  <si>
    <t>Need data visualization tool for new project, no rush</t>
  </si>
  <si>
    <t>MAG-26061</t>
  </si>
  <si>
    <t>SD-36375</t>
  </si>
  <si>
    <t>Account locked after multiple sign-in attempts</t>
  </si>
  <si>
    <t>SD-36376</t>
  </si>
  <si>
    <t>Cannot send as shared mailbox</t>
  </si>
  <si>
    <t>SD-36377</t>
  </si>
  <si>
    <t>Cannot print to printer near room Northgate East, user is traveling</t>
  </si>
  <si>
    <t>MAG-19081</t>
  </si>
  <si>
    <t>SD-36378</t>
  </si>
  <si>
    <t>Shared calendar not updating</t>
  </si>
  <si>
    <t>SD-36379</t>
  </si>
  <si>
    <t>Remote desktop session freezes</t>
  </si>
  <si>
    <t>MAG-21906</t>
  </si>
  <si>
    <t>SD-36380</t>
  </si>
  <si>
    <t>SD-36381</t>
  </si>
  <si>
    <t>Account locked after multiple sign-in attempts since this morning</t>
  </si>
  <si>
    <t>MAG-21803</t>
  </si>
  <si>
    <t>SD-36382</t>
  </si>
  <si>
    <t>MAG-19269</t>
  </si>
  <si>
    <t>SD-36383</t>
  </si>
  <si>
    <t>SD-36384</t>
  </si>
  <si>
    <t>SD-36385</t>
  </si>
  <si>
    <t>Structural analysis package very slow since last week, urgent</t>
  </si>
  <si>
    <t>MAG-22451</t>
  </si>
  <si>
    <t>SD-36386</t>
  </si>
  <si>
    <t>MAG-17532</t>
  </si>
  <si>
    <t>SD-36387</t>
  </si>
  <si>
    <t>Slow Wi-Fi near room Annex 110, needed before a client meeting</t>
  </si>
  <si>
    <t>MAG-29305</t>
  </si>
  <si>
    <t>SD-36388</t>
  </si>
  <si>
    <t>Request license and install for project scheduling tool</t>
  </si>
  <si>
    <t>MAG-26992</t>
  </si>
  <si>
    <t>SD-36389</t>
  </si>
  <si>
    <t>SD-36390</t>
  </si>
  <si>
    <t>Forgot password after returning from leave</t>
  </si>
  <si>
    <t>MAG-20199</t>
  </si>
  <si>
    <t>SD-36391</t>
  </si>
  <si>
    <t>Room display panel offline at room 2A</t>
  </si>
  <si>
    <t>SD-36392</t>
  </si>
  <si>
    <t>New hire starting next week, needs account and laptop, no rush</t>
  </si>
  <si>
    <t>MAG-12796</t>
  </si>
  <si>
    <t>SD-36393</t>
  </si>
  <si>
    <t>MAG-28303</t>
  </si>
  <si>
    <t>SD-36394</t>
  </si>
  <si>
    <t>Remove access for departed contractor</t>
  </si>
  <si>
    <t>MAG-16400</t>
  </si>
  <si>
    <t>SD-36395</t>
  </si>
  <si>
    <t>Need shared mailbox for proposal team</t>
  </si>
  <si>
    <t>SD-36396</t>
  </si>
  <si>
    <t>Switch port needed in project room 5A, user is traveling</t>
  </si>
  <si>
    <t>MAG-11459</t>
  </si>
  <si>
    <t>SD-36397</t>
  </si>
  <si>
    <t>SD-36398</t>
  </si>
  <si>
    <t>Guest Wi-Fi access needed for visitors after the weekend</t>
  </si>
  <si>
    <t>MAG-12200</t>
  </si>
  <si>
    <t>SD-36399</t>
  </si>
  <si>
    <t>Voicemail notification email looks fake, intermittent</t>
  </si>
  <si>
    <t>MAG-22253</t>
  </si>
  <si>
    <t>SD-36400</t>
  </si>
  <si>
    <t>External monitors not detected through dock, user is traveling</t>
  </si>
  <si>
    <t>MAG-10537</t>
  </si>
  <si>
    <t>SD-36401</t>
  </si>
  <si>
    <t>MAG-13566</t>
  </si>
  <si>
    <t>SD-36402</t>
  </si>
  <si>
    <t>Guest Wi-Fi access needed for visitors on a new laptop</t>
  </si>
  <si>
    <t>MAG-16601</t>
  </si>
  <si>
    <t>SD-36403</t>
  </si>
  <si>
    <t>Restart loop after overnight patching, needed before a client meeting</t>
  </si>
  <si>
    <t>SD-36404</t>
  </si>
  <si>
    <t>Laptop due for scheduled refresh, no rush</t>
  </si>
  <si>
    <t>SD-36405</t>
  </si>
  <si>
    <t>MAG-25248</t>
  </si>
  <si>
    <t>SD-36406</t>
  </si>
  <si>
    <t>OneDrive shows file conflicts since this morning</t>
  </si>
  <si>
    <t>MAG-21810</t>
  </si>
  <si>
    <t>SD-36407</t>
  </si>
  <si>
    <t>Cannot print to printer near room Summit</t>
  </si>
  <si>
    <t>MAG-15275</t>
  </si>
  <si>
    <t>SD-36408</t>
  </si>
  <si>
    <t>SD-36409</t>
  </si>
  <si>
    <t>Email pretending to be from an executive</t>
  </si>
  <si>
    <t>MAG-12473</t>
  </si>
  <si>
    <t>SD-36410</t>
  </si>
  <si>
    <t>Lost phone, need temporary access pass after a restart</t>
  </si>
  <si>
    <t>SD-36411</t>
  </si>
  <si>
    <t>Install reference manager on laptop, approved by manager</t>
  </si>
  <si>
    <t>SD-36412</t>
  </si>
  <si>
    <t>Password reset needed for expense portal since yesterday</t>
  </si>
  <si>
    <t>MAG-24171</t>
  </si>
  <si>
    <t>SD-36413</t>
  </si>
  <si>
    <t>MAG-24095</t>
  </si>
  <si>
    <t>SD-36414</t>
  </si>
  <si>
    <t>Printer driver missing after update after the weekend</t>
  </si>
  <si>
    <t>SD-36415</t>
  </si>
  <si>
    <t>MAG-15295</t>
  </si>
  <si>
    <t>SD-36416</t>
  </si>
  <si>
    <t>Tablet stuck offline after returning from site, needed before a client meeting</t>
  </si>
  <si>
    <t>MAG-10335</t>
  </si>
  <si>
    <t>SD-36417</t>
  </si>
  <si>
    <t>Need hydraulic modeling suite for new project</t>
  </si>
  <si>
    <t>SD-36418</t>
  </si>
  <si>
    <t>MAG-20528</t>
  </si>
  <si>
    <t>SD-36419</t>
  </si>
  <si>
    <t>Password reset needed for HR self-service portal, intermittent</t>
  </si>
  <si>
    <t>MAG-12998</t>
  </si>
  <si>
    <t>SD-36420</t>
  </si>
  <si>
    <t>Pop-up blocker stops learning portal from opening, tried restarting</t>
  </si>
  <si>
    <t>SD-36421</t>
  </si>
  <si>
    <t>Outlook mobile will not add account, second time this week</t>
  </si>
  <si>
    <t>SD-36422</t>
  </si>
  <si>
    <t>Password expired, cannot sign in at the client site</t>
  </si>
  <si>
    <t>SD-36423</t>
  </si>
  <si>
    <t>SD-36424</t>
  </si>
  <si>
    <t>MAG-28795</t>
  </si>
  <si>
    <t>SD-36425</t>
  </si>
  <si>
    <t>Lockout when signing in to learning portal, affects the whole team</t>
  </si>
  <si>
    <t>SD-36426</t>
  </si>
  <si>
    <t>Wired connection drops intermittently</t>
  </si>
  <si>
    <t>MAG-15817</t>
  </si>
  <si>
    <t>SD-36427</t>
  </si>
  <si>
    <t>SD-36428</t>
  </si>
  <si>
    <t>Account keeps locking every few hours, tried restarting</t>
  </si>
  <si>
    <t>MAG-29830</t>
  </si>
  <si>
    <t>SD-36429</t>
  </si>
  <si>
    <t>Request license and install for statistics package</t>
  </si>
  <si>
    <t>MAG-12047</t>
  </si>
  <si>
    <t>SD-36430</t>
  </si>
  <si>
    <t>MAG-14635</t>
  </si>
  <si>
    <t>SD-36431</t>
  </si>
  <si>
    <t>MAG-21344</t>
  </si>
  <si>
    <t>SD-36432</t>
  </si>
  <si>
    <t>MAG-23198</t>
  </si>
  <si>
    <t>SD-36433</t>
  </si>
  <si>
    <t>Add to distribution list for the modeling group, needed by end of week</t>
  </si>
  <si>
    <t>MAG-18959</t>
  </si>
  <si>
    <t>SD-36434</t>
  </si>
  <si>
    <t>SD-36435</t>
  </si>
  <si>
    <t>Activation prompt appears every morning since yesterday</t>
  </si>
  <si>
    <t>MAG-16087</t>
  </si>
  <si>
    <t>SD-36436</t>
  </si>
  <si>
    <t>MAG-29843</t>
  </si>
  <si>
    <t>SD-36437</t>
  </si>
  <si>
    <t>SD-36438</t>
  </si>
  <si>
    <t>PDF editor freezes on save, tried restarting</t>
  </si>
  <si>
    <t>SD-36439</t>
  </si>
  <si>
    <t>SD-36440</t>
  </si>
  <si>
    <t>Echo on Teams calls from room Northgate East</t>
  </si>
  <si>
    <t>MAG-10675</t>
  </si>
  <si>
    <t>SD-36441</t>
  </si>
  <si>
    <t>SD-36442</t>
  </si>
  <si>
    <t>MFA prompt not arriving on phone, urgent</t>
  </si>
  <si>
    <t>SD-36443</t>
  </si>
  <si>
    <t>Cannot print to printer near room 4D</t>
  </si>
  <si>
    <t>SD-36444</t>
  </si>
  <si>
    <t>MAG-22353</t>
  </si>
  <si>
    <t>SD-36445</t>
  </si>
  <si>
    <t>SD-36446</t>
  </si>
  <si>
    <t>Wireless mouse keeps disconnecting</t>
  </si>
  <si>
    <t>MAG-24789</t>
  </si>
  <si>
    <t>SD-36447</t>
  </si>
  <si>
    <t>Outlook mobile will not add account, intermittent</t>
  </si>
  <si>
    <t>MAG-20386</t>
  </si>
  <si>
    <t>SD-36448</t>
  </si>
  <si>
    <t>Password change did not sync to phone since this morning</t>
  </si>
  <si>
    <t>MAG-18413</t>
  </si>
  <si>
    <t>SD-36449</t>
  </si>
  <si>
    <t>Second monitor flickers when docked since yesterday</t>
  </si>
  <si>
    <t>MAG-26292</t>
  </si>
  <si>
    <t>SD-36450</t>
  </si>
  <si>
    <t>MAG-24953</t>
  </si>
  <si>
    <t>SD-36451</t>
  </si>
  <si>
    <t>No audio in Teams meetings</t>
  </si>
  <si>
    <t>MAG-28334</t>
  </si>
  <si>
    <t>SD-36452</t>
  </si>
  <si>
    <t>MAG-19537</t>
  </si>
  <si>
    <t>SD-36453</t>
  </si>
  <si>
    <t>Need statistics package for new project</t>
  </si>
  <si>
    <t>SD-36454</t>
  </si>
  <si>
    <t>Hotspot data limit reached</t>
  </si>
  <si>
    <t>MAG-22756</t>
  </si>
  <si>
    <t>SD-36455</t>
  </si>
  <si>
    <t>Add to distribution list for field operations</t>
  </si>
  <si>
    <t>SD-36456</t>
  </si>
  <si>
    <t>SD-36457</t>
  </si>
  <si>
    <t>Suspicious pop-ups in browser</t>
  </si>
  <si>
    <t>SD-36458</t>
  </si>
  <si>
    <t>New phone needs enrollment</t>
  </si>
  <si>
    <t>SD-36459</t>
  </si>
  <si>
    <t>Print jobs stuck in queue, urgent</t>
  </si>
  <si>
    <t>MAG-16805</t>
  </si>
  <si>
    <t>SD-36460</t>
  </si>
  <si>
    <t>SD-36461</t>
  </si>
  <si>
    <t>SD-36462</t>
  </si>
  <si>
    <t>MAG-29104</t>
  </si>
  <si>
    <t>SD-36463</t>
  </si>
  <si>
    <t>SD-36464</t>
  </si>
  <si>
    <t>Error message when launching code editor</t>
  </si>
  <si>
    <t>SD-36465</t>
  </si>
  <si>
    <t>SD-36466</t>
  </si>
  <si>
    <t>MAG-28670</t>
  </si>
  <si>
    <t>SD-36467</t>
  </si>
  <si>
    <t>Wi-Fi drops in conference room Annex 110 since this morning</t>
  </si>
  <si>
    <t>SD-36468</t>
  </si>
  <si>
    <t>MAG-14145</t>
  </si>
  <si>
    <t>SD-36469</t>
  </si>
  <si>
    <t>SD-36470</t>
  </si>
  <si>
    <t>Sync client shows red cross on library, intermittent</t>
  </si>
  <si>
    <t>SD-36471</t>
  </si>
  <si>
    <t>Suspicious email asking for credentials, affects the whole team</t>
  </si>
  <si>
    <t>MAG-27571</t>
  </si>
  <si>
    <t>SD-36472</t>
  </si>
  <si>
    <t>MAG-23118</t>
  </si>
  <si>
    <t>SD-36473</t>
  </si>
  <si>
    <t>Need replacement keyboard</t>
  </si>
  <si>
    <t>MAG-12240</t>
  </si>
  <si>
    <t>SD-36474</t>
  </si>
  <si>
    <t>Tablet storage nearly full after a restart</t>
  </si>
  <si>
    <t>SD-36475</t>
  </si>
  <si>
    <t>Hydraulic modeling suite crashes when opening large file</t>
  </si>
  <si>
    <t>MAG-24493</t>
  </si>
  <si>
    <t>SD-36476</t>
  </si>
  <si>
    <t>Hotspot not working at field site</t>
  </si>
  <si>
    <t>MAG-13886</t>
  </si>
  <si>
    <t>SD-36477</t>
  </si>
  <si>
    <t>SD-36478</t>
  </si>
  <si>
    <t>MAG-23658</t>
  </si>
  <si>
    <t>SD-36479</t>
  </si>
  <si>
    <t>Forgot password after returning from leave on a new laptop</t>
  </si>
  <si>
    <t>SD-36480</t>
  </si>
  <si>
    <t>SD-36481</t>
  </si>
  <si>
    <t>Cannot share screen in Teams since this morning</t>
  </si>
  <si>
    <t>MAG-21923</t>
  </si>
  <si>
    <t>SD-36482</t>
  </si>
  <si>
    <t>Cannot print to printer near room 2C since this morning</t>
  </si>
  <si>
    <t>SD-36483</t>
  </si>
  <si>
    <t>Structural analysis package add-in fails to load</t>
  </si>
  <si>
    <t>MAG-17871</t>
  </si>
  <si>
    <t>SD-36484</t>
  </si>
  <si>
    <t>MAG-22219</t>
  </si>
  <si>
    <t>SD-36485</t>
  </si>
  <si>
    <t>Laptop stuck on update screen, second time this week</t>
  </si>
  <si>
    <t>MAG-26165</t>
  </si>
  <si>
    <t>SD-36486</t>
  </si>
  <si>
    <t>MAG-23131</t>
  </si>
  <si>
    <t>SD-36487</t>
  </si>
  <si>
    <t>Slow Wi-Fi near room Summit</t>
  </si>
  <si>
    <t>SD-36488</t>
  </si>
  <si>
    <t>MAG-23844</t>
  </si>
  <si>
    <t>SD-36489</t>
  </si>
  <si>
    <t>Laptop will not charge</t>
  </si>
  <si>
    <t>MAG-20752</t>
  </si>
  <si>
    <t>SD-36490</t>
  </si>
  <si>
    <t>Remote session disconnects when idle</t>
  </si>
  <si>
    <t>MAG-16531</t>
  </si>
  <si>
    <t>SD-36491</t>
  </si>
  <si>
    <t>SD-36492</t>
  </si>
  <si>
    <t>SD-36493</t>
  </si>
  <si>
    <t>SD-36494</t>
  </si>
  <si>
    <t>Request license and install for PDF editor, approved by manager</t>
  </si>
  <si>
    <t>SD-36495</t>
  </si>
  <si>
    <t>MAG-17787</t>
  </si>
  <si>
    <t>SD-36496</t>
  </si>
  <si>
    <t>MAG-18176</t>
  </si>
  <si>
    <t>SD-36497</t>
  </si>
  <si>
    <t>Antivirus quarantined a file</t>
  </si>
  <si>
    <t>MAG-26275</t>
  </si>
  <si>
    <t>SD-36498</t>
  </si>
  <si>
    <t>Install CAD viewer on laptop</t>
  </si>
  <si>
    <t>SD-36499</t>
  </si>
  <si>
    <t>MAG-23835</t>
  </si>
  <si>
    <t>SD-36500</t>
  </si>
  <si>
    <t>MAG-27922</t>
  </si>
  <si>
    <t>SD-36501</t>
  </si>
  <si>
    <t>SD-36502</t>
  </si>
  <si>
    <t>Cannot sign in to laptop, password not accepted, intermittent</t>
  </si>
  <si>
    <t>SD-36503</t>
  </si>
  <si>
    <t>MAG-11864</t>
  </si>
  <si>
    <t>SD-36504</t>
  </si>
  <si>
    <t>MFA prompt not arriving on phone, second time this week</t>
  </si>
  <si>
    <t>SD-36505</t>
  </si>
  <si>
    <t>SD-36506</t>
  </si>
  <si>
    <t>Install survey data collector on laptop, for a new project</t>
  </si>
  <si>
    <t>SD-36507</t>
  </si>
  <si>
    <t>Screen flickering with lines on display, intermittent</t>
  </si>
  <si>
    <t>SD-36508</t>
  </si>
  <si>
    <t>Switch port needed in project room 3B</t>
  </si>
  <si>
    <t>SD-36509</t>
  </si>
  <si>
    <t>Trackpad click not working, second time this week</t>
  </si>
  <si>
    <t>SD-36510</t>
  </si>
  <si>
    <t>MAG-14972</t>
  </si>
  <si>
    <t>SD-36511</t>
  </si>
  <si>
    <t>Password expired, cannot sign in since this morning</t>
  </si>
  <si>
    <t>CHG-2025-0478</t>
  </si>
  <si>
    <t>SD-36512</t>
  </si>
  <si>
    <t>MAG-28818</t>
  </si>
  <si>
    <t>SD-36513</t>
  </si>
  <si>
    <t>Access to license group for hydraulic modeling suite</t>
  </si>
  <si>
    <t>MAG-28793</t>
  </si>
  <si>
    <t>SD-36514</t>
  </si>
  <si>
    <t>SD-36515</t>
  </si>
  <si>
    <t>SD-36516</t>
  </si>
  <si>
    <t>Rules stopped running on inbox, needed before a client meeting</t>
  </si>
  <si>
    <t>SD-36517</t>
  </si>
  <si>
    <t>Upgrade code editor to current version</t>
  </si>
  <si>
    <t>SD-36518</t>
  </si>
  <si>
    <t>SD-36519</t>
  </si>
  <si>
    <t>MAG-29240</t>
  </si>
  <si>
    <t>SD-36520</t>
  </si>
  <si>
    <t>Docking station not charging laptop since yesterday</t>
  </si>
  <si>
    <t>MAG-15422</t>
  </si>
  <si>
    <t>SD-36521</t>
  </si>
  <si>
    <t>Replace phone and move enrollment</t>
  </si>
  <si>
    <t>SD-36522</t>
  </si>
  <si>
    <t>MAG-29056</t>
  </si>
  <si>
    <t>SD-36523</t>
  </si>
  <si>
    <t>Slow Wi-Fi near room 3B</t>
  </si>
  <si>
    <t>MAG-29461</t>
  </si>
  <si>
    <t>SD-36524</t>
  </si>
  <si>
    <t>MAG-14023</t>
  </si>
  <si>
    <t>SD-36525</t>
  </si>
  <si>
    <t>SD-36526</t>
  </si>
  <si>
    <t>MAG-27353</t>
  </si>
  <si>
    <t>SD-36527</t>
  </si>
  <si>
    <t>Forgot password after returning from leave after a restart</t>
  </si>
  <si>
    <t>SD-36528</t>
  </si>
  <si>
    <t>Cannot sign in to laptop, password not accepted at the client site</t>
  </si>
  <si>
    <t>MAG-20785</t>
  </si>
  <si>
    <t>SD-36529</t>
  </si>
  <si>
    <t>Install code editor on laptop</t>
  </si>
  <si>
    <t>SD-36530</t>
  </si>
  <si>
    <t>SD-36531</t>
  </si>
  <si>
    <t>Cannot sign in to laptop, password not accepted, user is traveling</t>
  </si>
  <si>
    <t>MAG-13316</t>
  </si>
  <si>
    <t>SD-36532</t>
  </si>
  <si>
    <t>Wi-Fi drops in conference room 3B, intermittent</t>
  </si>
  <si>
    <t>SD-36533</t>
  </si>
  <si>
    <t>Battery drains within an hour when working from home</t>
  </si>
  <si>
    <t>MAG-19792</t>
  </si>
  <si>
    <t>SD-36534</t>
  </si>
  <si>
    <t>SD-36535</t>
  </si>
  <si>
    <t>Add to distribution list for the climate analytics team, approved by manager</t>
  </si>
  <si>
    <t>MAG-18845</t>
  </si>
  <si>
    <t>SD-36536</t>
  </si>
  <si>
    <t>Device flagged as non-compliant, user is traveling</t>
  </si>
  <si>
    <t>MAG-20429</t>
  </si>
  <si>
    <t>SD-36537</t>
  </si>
  <si>
    <t>Slow Wi-Fi near room 2A since this morning</t>
  </si>
  <si>
    <t>SD-36538</t>
  </si>
  <si>
    <t>MAG-13543</t>
  </si>
  <si>
    <t>SD-36539</t>
  </si>
  <si>
    <t>Add members to distribution list, no rush</t>
  </si>
  <si>
    <t>MAG-15346</t>
  </si>
  <si>
    <t>SD-36540</t>
  </si>
  <si>
    <t>Cannot connect to VPN from hotel network, tried restarting</t>
  </si>
  <si>
    <t>SD-36541</t>
  </si>
  <si>
    <t>New laptop for role change to field work, approved by manager</t>
  </si>
  <si>
    <t>SD-36542</t>
  </si>
  <si>
    <t>SD-36543</t>
  </si>
  <si>
    <t>Password reset needed for travel booking tool, needed before a client meeting</t>
  </si>
  <si>
    <t>MAG-22088</t>
  </si>
  <si>
    <t>SD-36544</t>
  </si>
  <si>
    <t>Laptop will not reconnect to Wi-Fi after sleep since yesterday</t>
  </si>
  <si>
    <t>MAG-10865</t>
  </si>
  <si>
    <t>SD-36545</t>
  </si>
  <si>
    <t>MAG-17649</t>
  </si>
  <si>
    <t>SD-36546</t>
  </si>
  <si>
    <t>Workbook with macros will not open when working from home</t>
  </si>
  <si>
    <t>MAG-11716</t>
  </si>
  <si>
    <t>SD-36547</t>
  </si>
  <si>
    <t>Need password reset before client call after the weekend</t>
  </si>
  <si>
    <t>MAG-22509</t>
  </si>
  <si>
    <t>SD-36548</t>
  </si>
  <si>
    <t>Printer prints blank pages, started after an update</t>
  </si>
  <si>
    <t>SD-36549</t>
  </si>
  <si>
    <t>Wireless mouse keeps disconnecting since yesterday</t>
  </si>
  <si>
    <t>MAG-23990</t>
  </si>
  <si>
    <t>SD-36550</t>
  </si>
  <si>
    <t>MAG-25042</t>
  </si>
  <si>
    <t>SD-36551</t>
  </si>
  <si>
    <t>License server not reachable for data visualization tool, second time this week</t>
  </si>
  <si>
    <t>MAG-15672</t>
  </si>
  <si>
    <t>SD-36552</t>
  </si>
  <si>
    <t>Password reset needed for learning portal</t>
  </si>
  <si>
    <t>MAG-20406</t>
  </si>
  <si>
    <t>SD-36553</t>
  </si>
  <si>
    <t>SD-36554</t>
  </si>
  <si>
    <t>Account keeps locking every few hours since this morning</t>
  </si>
  <si>
    <t>MAG-20702</t>
  </si>
  <si>
    <t>SD-36555</t>
  </si>
  <si>
    <t>Voicemail notification email looks fake on a new laptop</t>
  </si>
  <si>
    <t>MAG-19328</t>
  </si>
  <si>
    <t>SD-36556</t>
  </si>
  <si>
    <t>Library missing from sync client, started after an update</t>
  </si>
  <si>
    <t>SD-36557</t>
  </si>
  <si>
    <t>License server not reachable for code editor, second time this week</t>
  </si>
  <si>
    <t>MAG-12475</t>
  </si>
  <si>
    <t>SD-36558</t>
  </si>
  <si>
    <t>Cannot connect to VPN from hotel network at the client site</t>
  </si>
  <si>
    <t>SD-36559</t>
  </si>
  <si>
    <t>Data visualization tool crashes when opening large file</t>
  </si>
  <si>
    <t>MAG-17496</t>
  </si>
  <si>
    <t>SD-36560</t>
  </si>
  <si>
    <t>MAG-21001</t>
  </si>
  <si>
    <t>SD-36561</t>
  </si>
  <si>
    <t>Locked out of laptop this morning, tried restarting</t>
  </si>
  <si>
    <t>MAG-28586</t>
  </si>
  <si>
    <t>SD-36562</t>
  </si>
  <si>
    <t>Read access to finance reporting folder, approved by manager</t>
  </si>
  <si>
    <t>MAG-29244</t>
  </si>
  <si>
    <t>SD-36563</t>
  </si>
  <si>
    <t>Loaner tablet for site visit, no rush</t>
  </si>
  <si>
    <t>SD-36564</t>
  </si>
  <si>
    <t>MAG-27840</t>
  </si>
  <si>
    <t>SD-36565</t>
  </si>
  <si>
    <t>SD-36566</t>
  </si>
  <si>
    <t>MAG-13517</t>
  </si>
  <si>
    <t>SD-36567</t>
  </si>
  <si>
    <t>No cellular data on work phone</t>
  </si>
  <si>
    <t>MAG-14074</t>
  </si>
  <si>
    <t>SD-36568</t>
  </si>
  <si>
    <t>MAG-25847</t>
  </si>
  <si>
    <t>SD-36569</t>
  </si>
  <si>
    <t>Update pending for two weeks, will not install</t>
  </si>
  <si>
    <t>SD-36570</t>
  </si>
  <si>
    <t>MAG-28376</t>
  </si>
  <si>
    <t>SD-36571</t>
  </si>
  <si>
    <t>SD-36572</t>
  </si>
  <si>
    <t>MAG-21276</t>
  </si>
  <si>
    <t>SD-36573</t>
  </si>
  <si>
    <t>MAG-25612</t>
  </si>
  <si>
    <t>SD-36574</t>
  </si>
  <si>
    <t>Error message when launching survey data collector since this morning</t>
  </si>
  <si>
    <t>MAG-17568</t>
  </si>
  <si>
    <t>SD-36575</t>
  </si>
  <si>
    <t>Need password reset before client call, urgent</t>
  </si>
  <si>
    <t>SD-36576</t>
  </si>
  <si>
    <t>Password reset needed for HR self-service portal after a restart</t>
  </si>
  <si>
    <t>MAG-28993</t>
  </si>
  <si>
    <t>SD-36577</t>
  </si>
  <si>
    <t>SD-36578</t>
  </si>
  <si>
    <t>SD-36579</t>
  </si>
  <si>
    <t>Tablet photos not uploading after a restart</t>
  </si>
  <si>
    <t>SD-36580</t>
  </si>
  <si>
    <t>MAG-21566</t>
  </si>
  <si>
    <t>SD-36581</t>
  </si>
  <si>
    <t>Library missing from sync client, tried restarting</t>
  </si>
  <si>
    <t>SD-36582</t>
  </si>
  <si>
    <t>Compliance check failing, email blocked</t>
  </si>
  <si>
    <t>SD-36583</t>
  </si>
  <si>
    <t>Password expired, cannot sign in, intermittent</t>
  </si>
  <si>
    <t>MAG-20365</t>
  </si>
  <si>
    <t>SD-36584</t>
  </si>
  <si>
    <t>Update pending for two weeks, will not install when working from home</t>
  </si>
  <si>
    <t>SD-36585</t>
  </si>
  <si>
    <t>Unexpected MFA prompt after suspicious email, needed before a client meeting</t>
  </si>
  <si>
    <t>MAG-12734</t>
  </si>
  <si>
    <t>SD-36586</t>
  </si>
  <si>
    <t>SD-36587</t>
  </si>
  <si>
    <t>Error message when launching survey data collector</t>
  </si>
  <si>
    <t>SD-36588</t>
  </si>
  <si>
    <t>Forgot password after returning from leave, user is traveling</t>
  </si>
  <si>
    <t>SD-36589</t>
  </si>
  <si>
    <t>SD-36590</t>
  </si>
  <si>
    <t>Lockout when signing in to timesheet system</t>
  </si>
  <si>
    <t>MAG-12085</t>
  </si>
  <si>
    <t>SD-36591</t>
  </si>
  <si>
    <t>MAG-28371</t>
  </si>
  <si>
    <t>SD-36592</t>
  </si>
  <si>
    <t>Account keeps locking every few hours</t>
  </si>
  <si>
    <t>MAG-14308</t>
  </si>
  <si>
    <t>SD-36593</t>
  </si>
  <si>
    <t>SD-36594</t>
  </si>
  <si>
    <t>Password change did not sync to phone, needed before a client meeting</t>
  </si>
  <si>
    <t>MAG-18606</t>
  </si>
  <si>
    <t>SD-36595</t>
  </si>
  <si>
    <t>Voicemail notification email looks fake, user is traveling</t>
  </si>
  <si>
    <t>MAG-13225</t>
  </si>
  <si>
    <t>SD-36596</t>
  </si>
  <si>
    <t>Forgot password after returning from leave, needed before a client meeting</t>
  </si>
  <si>
    <t>SD-36597</t>
  </si>
  <si>
    <t>SD-36598</t>
  </si>
  <si>
    <t>SD-36599</t>
  </si>
  <si>
    <t>Shared calendar not updating on a new laptop</t>
  </si>
  <si>
    <t>MAG-28047</t>
  </si>
  <si>
    <t>SD-36600</t>
  </si>
  <si>
    <t>SD-36601</t>
  </si>
  <si>
    <t>SD-36602</t>
  </si>
  <si>
    <t>Plotter or large format</t>
  </si>
  <si>
    <t>Plotter prints with banding</t>
  </si>
  <si>
    <t>MAG-28707</t>
  </si>
  <si>
    <t>SD-36603</t>
  </si>
  <si>
    <t>Password expired, cannot sign in, needed before a client meeting</t>
  </si>
  <si>
    <t>MAG-20646</t>
  </si>
  <si>
    <t>SD-36604</t>
  </si>
  <si>
    <t>SD-36605</t>
  </si>
  <si>
    <t>SD-36606</t>
  </si>
  <si>
    <t>MAG-14446</t>
  </si>
  <si>
    <t>SD-36607</t>
  </si>
  <si>
    <t>Password expired, cannot sign in, user is traveling</t>
  </si>
  <si>
    <t>MAG-19045</t>
  </si>
  <si>
    <t>SD-36608</t>
  </si>
  <si>
    <t>Password reset needed for HR self-service portal, user is traveling</t>
  </si>
  <si>
    <t>MAG-20348</t>
  </si>
  <si>
    <t>SD-36609</t>
  </si>
  <si>
    <t>SD-36610</t>
  </si>
  <si>
    <t>Need password reset before client call since this morning</t>
  </si>
  <si>
    <t>SD-36611</t>
  </si>
  <si>
    <t>Work profile will not install on phone, second request</t>
  </si>
  <si>
    <t>SD-36612</t>
  </si>
  <si>
    <t>Password reset needed for project accounting system after the weekend</t>
  </si>
  <si>
    <t>MAG-28539</t>
  </si>
  <si>
    <t>SD-36613</t>
  </si>
  <si>
    <t>SD-36614</t>
  </si>
  <si>
    <t>SD-36615</t>
  </si>
  <si>
    <t>Add to distribution list for contracts staff</t>
  </si>
  <si>
    <t>SD-36616</t>
  </si>
  <si>
    <t>Hotspot not working at field site, user is traveling</t>
  </si>
  <si>
    <t>MAG-22793</t>
  </si>
  <si>
    <t>SD-36617</t>
  </si>
  <si>
    <t>Mailbox full warning, intermittent</t>
  </si>
  <si>
    <t>SD-36618</t>
  </si>
  <si>
    <t>New hire starting next week, needs account and laptop</t>
  </si>
  <si>
    <t>MAG-14931</t>
  </si>
  <si>
    <t>SD-36619</t>
  </si>
  <si>
    <t>MAG-16485</t>
  </si>
  <si>
    <t>SD-36620</t>
  </si>
  <si>
    <t>Password reset needed for timesheet system at the client site</t>
  </si>
  <si>
    <t>MAG-27138</t>
  </si>
  <si>
    <t>SD-36621</t>
  </si>
  <si>
    <t>Outlook not receiving new mail since this morning</t>
  </si>
  <si>
    <t>MAG-26450</t>
  </si>
  <si>
    <t>SD-36622</t>
  </si>
  <si>
    <t>Access to license group for data visualization tool, needed by end of week</t>
  </si>
  <si>
    <t>MAG-24382</t>
  </si>
  <si>
    <t>SD-36623</t>
  </si>
  <si>
    <t>Account locked after multiple sign-in attempts, needed before a client meeting</t>
  </si>
  <si>
    <t>MAG-12400</t>
  </si>
  <si>
    <t>SD-36624</t>
  </si>
  <si>
    <t>SD-36625</t>
  </si>
  <si>
    <t>Error message when launching PDF editor, urgent</t>
  </si>
  <si>
    <t>SD-36626</t>
  </si>
  <si>
    <t>Laptop overheating and fan running constantly after a restart</t>
  </si>
  <si>
    <t>MAG-27825</t>
  </si>
  <si>
    <t>SD-36627</t>
  </si>
  <si>
    <t>Outlook not receiving new mail, needed before a client meeting</t>
  </si>
  <si>
    <t>SD-36628</t>
  </si>
  <si>
    <t>New phone needs enrollment, no rush</t>
  </si>
  <si>
    <t>MAG-17479</t>
  </si>
  <si>
    <t>SD-36629</t>
  </si>
  <si>
    <t>Cannot sign in to laptop, password not accepted, urgent</t>
  </si>
  <si>
    <t>SD-36630</t>
  </si>
  <si>
    <t>Print jobs stuck in queue on a new laptop</t>
  </si>
  <si>
    <t>MAG-21051</t>
  </si>
  <si>
    <t>SD-36631</t>
  </si>
  <si>
    <t>SD-36632</t>
  </si>
  <si>
    <t>Hydraulic modeling suite freezes on save on a new laptop</t>
  </si>
  <si>
    <t>MAG-18114</t>
  </si>
  <si>
    <t>SD-36633</t>
  </si>
  <si>
    <t>Statistics package shows license expired</t>
  </si>
  <si>
    <t>MAG-29230</t>
  </si>
  <si>
    <t>SD-36634</t>
  </si>
  <si>
    <t>MAG-10627</t>
  </si>
  <si>
    <t>SD-36635</t>
  </si>
  <si>
    <t>Need password reset before client call, affects the whole team</t>
  </si>
  <si>
    <t>SD-36636</t>
  </si>
  <si>
    <t>Activation prompt appears every morning, intermittent</t>
  </si>
  <si>
    <t>SD-36637</t>
  </si>
  <si>
    <t>MAG-22693</t>
  </si>
  <si>
    <t>SD-36638</t>
  </si>
  <si>
    <t>Locked out of laptop this morning after a restart</t>
  </si>
  <si>
    <t>MAG-24971</t>
  </si>
  <si>
    <t>SD-36639</t>
  </si>
  <si>
    <t>External monitors not detected through dock</t>
  </si>
  <si>
    <t>SD-36640</t>
  </si>
  <si>
    <t>Tablet photos not uploading, needed before a client meeting</t>
  </si>
  <si>
    <t>SD-36641</t>
  </si>
  <si>
    <t>MAG-12826</t>
  </si>
  <si>
    <t>SD-36642</t>
  </si>
  <si>
    <t>Docking station not charging laptop, second time this week</t>
  </si>
  <si>
    <t>SD-36643</t>
  </si>
  <si>
    <t>New laptop for role change to field work, second request</t>
  </si>
  <si>
    <t>SD-36644</t>
  </si>
  <si>
    <t>MAG-18785</t>
  </si>
  <si>
    <t>SD-36645</t>
  </si>
  <si>
    <t>Replace phone and move enrollment, no rush</t>
  </si>
  <si>
    <t>MAG-23799</t>
  </si>
  <si>
    <t>SD-36646</t>
  </si>
  <si>
    <t>Forgot password after returning from leave at the client site</t>
  </si>
  <si>
    <t>SD-36647</t>
  </si>
  <si>
    <t>MAG-25276</t>
  </si>
  <si>
    <t>SD-36648</t>
  </si>
  <si>
    <t>SD-36649</t>
  </si>
  <si>
    <t>MAG-11001</t>
  </si>
  <si>
    <t>SD-36650</t>
  </si>
  <si>
    <t>New hire starting next week, needs account and laptop, for a new project</t>
  </si>
  <si>
    <t>SD-36651</t>
  </si>
  <si>
    <t>License server not reachable for PDF editor, urgent</t>
  </si>
  <si>
    <t>MAG-14748</t>
  </si>
  <si>
    <t>SD-36652</t>
  </si>
  <si>
    <t>SD-36653</t>
  </si>
  <si>
    <t>SD-36654</t>
  </si>
  <si>
    <t>SD-36655</t>
  </si>
  <si>
    <t>Files not syncing to project library on a new laptop</t>
  </si>
  <si>
    <t>MAG-11713</t>
  </si>
  <si>
    <t>SD-36656</t>
  </si>
  <si>
    <t>Refresh request, laptop is four years old, for a new project</t>
  </si>
  <si>
    <t>MAG-27727</t>
  </si>
  <si>
    <t>SD-36657</t>
  </si>
  <si>
    <t>SD-36658</t>
  </si>
  <si>
    <t>SD-36659</t>
  </si>
  <si>
    <t>MAG-15461</t>
  </si>
  <si>
    <t>SD-36660</t>
  </si>
  <si>
    <t>VPN very slow on video calls since yesterday</t>
  </si>
  <si>
    <t>SD-36661</t>
  </si>
  <si>
    <t>Account locked after multiple sign-in attempts since yesterday</t>
  </si>
  <si>
    <t>SD-36662</t>
  </si>
  <si>
    <t>Slow Wi-Fi near room 3B on a new laptop</t>
  </si>
  <si>
    <t>SD-36663</t>
  </si>
  <si>
    <t>SD-36664</t>
  </si>
  <si>
    <t>SD-36665</t>
  </si>
  <si>
    <t>SD-36666</t>
  </si>
  <si>
    <t>Hotspot not working at field site, needed before a client meeting</t>
  </si>
  <si>
    <t>SD-36667</t>
  </si>
  <si>
    <t>Password change did not sync to phone when working from home</t>
  </si>
  <si>
    <t>SD-36668</t>
  </si>
  <si>
    <t>MAG-28020</t>
  </si>
  <si>
    <t>SD-36669</t>
  </si>
  <si>
    <t>New hire starting next week, needs account and laptop, second request</t>
  </si>
  <si>
    <t>SD-36670</t>
  </si>
  <si>
    <t>Access to shared library for the modeling group, second request</t>
  </si>
  <si>
    <t>MAG-18044</t>
  </si>
  <si>
    <t>SD-36671</t>
  </si>
  <si>
    <t>MAG-19357</t>
  </si>
  <si>
    <t>SD-36672</t>
  </si>
  <si>
    <t>Copier jammed and showing error, second time this week</t>
  </si>
  <si>
    <t>MAG-18946</t>
  </si>
  <si>
    <t>SD-36673</t>
  </si>
  <si>
    <t>Hotspot data limit reached, second time this week</t>
  </si>
  <si>
    <t>SD-36674</t>
  </si>
  <si>
    <t>MAG-29815</t>
  </si>
  <si>
    <t>SD-36675</t>
  </si>
  <si>
    <t>Guest Wi-Fi access needed for visitors</t>
  </si>
  <si>
    <t>SD-36676</t>
  </si>
  <si>
    <t>SD-36677</t>
  </si>
  <si>
    <t>MAG-29511</t>
  </si>
  <si>
    <t>SD-36678</t>
  </si>
  <si>
    <t>Password change did not sync to phone, tried restarting</t>
  </si>
  <si>
    <t>SD-36679</t>
  </si>
  <si>
    <t>Password change did not sync to phone, user is traveling</t>
  </si>
  <si>
    <t>MAG-23930</t>
  </si>
  <si>
    <t>SD-36680</t>
  </si>
  <si>
    <t>Access to license group for survey data collector</t>
  </si>
  <si>
    <t>MAG-27131</t>
  </si>
  <si>
    <t>SD-36681</t>
  </si>
  <si>
    <t>SD-36682</t>
  </si>
  <si>
    <t>Work profile will not install on phone, for a new project</t>
  </si>
  <si>
    <t>MAG-10249</t>
  </si>
  <si>
    <t>SD-36683</t>
  </si>
  <si>
    <t>MAG-20894</t>
  </si>
  <si>
    <t>SD-36684</t>
  </si>
  <si>
    <t>Shared calendar not updating, user is traveling</t>
  </si>
  <si>
    <t>MAG-23455</t>
  </si>
  <si>
    <t>SD-36685</t>
  </si>
  <si>
    <t>SD-36686</t>
  </si>
  <si>
    <t>GIS desktop suite very slow since last week, user is traveling</t>
  </si>
  <si>
    <t>MAG-27817</t>
  </si>
  <si>
    <t>SD-36687</t>
  </si>
  <si>
    <t>SD-36688</t>
  </si>
  <si>
    <t>Double booking on room Harbor</t>
  </si>
  <si>
    <t>MAG-18540</t>
  </si>
  <si>
    <t>SD-36689</t>
  </si>
  <si>
    <t>Locked out of laptop this morning, urgent</t>
  </si>
  <si>
    <t>SD-36690</t>
  </si>
  <si>
    <t>SD-36691</t>
  </si>
  <si>
    <t>Password reset needed for HR self-service portal, needed before a client meeting</t>
  </si>
  <si>
    <t>MAG-12152</t>
  </si>
  <si>
    <t>SD-36692</t>
  </si>
  <si>
    <t>SD-36693</t>
  </si>
  <si>
    <t>SD-36694</t>
  </si>
  <si>
    <t>SD-36695</t>
  </si>
  <si>
    <t>SD-36696</t>
  </si>
  <si>
    <t>Account locked after multiple sign-in attempts, started after an update</t>
  </si>
  <si>
    <t>SD-36697</t>
  </si>
  <si>
    <t>VPN very slow on video calls when working from home</t>
  </si>
  <si>
    <t>SD-36698</t>
  </si>
  <si>
    <t>Request license and install for structural analysis package</t>
  </si>
  <si>
    <t>MAG-25845</t>
  </si>
  <si>
    <t>SD-36699</t>
  </si>
  <si>
    <t>Monitor shows no signal after desk move, tried restarting</t>
  </si>
  <si>
    <t>SD-36700</t>
  </si>
  <si>
    <t>SD-36701</t>
  </si>
  <si>
    <t>Error message when launching project scheduling tool</t>
  </si>
  <si>
    <t>SD-36702</t>
  </si>
  <si>
    <t>Laptop very slow after update when working from home</t>
  </si>
  <si>
    <t>MAG-14041</t>
  </si>
  <si>
    <t>SD-36703</t>
  </si>
  <si>
    <t>Password reset needed for timesheet system since yesterday</t>
  </si>
  <si>
    <t>MAG-22411</t>
  </si>
  <si>
    <t>SD-36704</t>
  </si>
  <si>
    <t>MAG-10715</t>
  </si>
  <si>
    <t>SD-36705</t>
  </si>
  <si>
    <t>SD-36706</t>
  </si>
  <si>
    <t>MAG-15164</t>
  </si>
  <si>
    <t>SD-36707</t>
  </si>
  <si>
    <t>MAG-19784</t>
  </si>
  <si>
    <t>SD-36708</t>
  </si>
  <si>
    <t>Teams mobile not showing notifications, needed before a client meeting</t>
  </si>
  <si>
    <t>SD-36709</t>
  </si>
  <si>
    <t>Spare laptop for visiting staff, second request</t>
  </si>
  <si>
    <t>MAG-25985</t>
  </si>
  <si>
    <t>SD-36710</t>
  </si>
  <si>
    <t>Lockout when signing in to HR self-service portal since yesterday</t>
  </si>
  <si>
    <t>SD-36711</t>
  </si>
  <si>
    <t>Printer prints blank pages when working from home</t>
  </si>
  <si>
    <t>SD-36712</t>
  </si>
  <si>
    <t>MAG-27118</t>
  </si>
  <si>
    <t>SD-36713</t>
  </si>
  <si>
    <t>SD-36714</t>
  </si>
  <si>
    <t>Password reset needed for expense portal, user is traveling</t>
  </si>
  <si>
    <t>SD-36715</t>
  </si>
  <si>
    <t>Laptop will not charge since yesterday</t>
  </si>
  <si>
    <t>MAG-13863</t>
  </si>
  <si>
    <t>SD-36716</t>
  </si>
  <si>
    <t>Tablet storage nearly full</t>
  </si>
  <si>
    <t>MAG-18183</t>
  </si>
  <si>
    <t>SD-36717</t>
  </si>
  <si>
    <t>SD-36718</t>
  </si>
  <si>
    <t>Upgrade reference manager to current version</t>
  </si>
  <si>
    <t>SD-36719</t>
  </si>
  <si>
    <t>Contractor account needed for six-month engagement, no rush</t>
  </si>
  <si>
    <t>SD-36720</t>
  </si>
  <si>
    <t>Lockout when signing in to learning portal, second time this week</t>
  </si>
  <si>
    <t>SD-36721</t>
  </si>
  <si>
    <t>MAG-27707</t>
  </si>
  <si>
    <t>SD-36722</t>
  </si>
  <si>
    <t>MAG-21632</t>
  </si>
  <si>
    <t>SD-36723</t>
  </si>
  <si>
    <t>SD-36724</t>
  </si>
  <si>
    <t>Webcam not detected after the weekend</t>
  </si>
  <si>
    <t>MAG-11325</t>
  </si>
  <si>
    <t>SD-36725</t>
  </si>
  <si>
    <t>Tablet storage nearly full when working from home</t>
  </si>
  <si>
    <t>SD-36726</t>
  </si>
  <si>
    <t>Account locked after multiple sign-in attempts at the client site</t>
  </si>
  <si>
    <t>SD-36727</t>
  </si>
  <si>
    <t>Loaner tablet for site visit, for a new project</t>
  </si>
  <si>
    <t>MAG-14697</t>
  </si>
  <si>
    <t>SD-36728</t>
  </si>
  <si>
    <t>Laptop overheating and fan running constantly</t>
  </si>
  <si>
    <t>SD-36729</t>
  </si>
  <si>
    <t>Contractor account needed for six-month engagement</t>
  </si>
  <si>
    <t>SD-36730</t>
  </si>
  <si>
    <t>Install project scheduling tool on laptop, second request</t>
  </si>
  <si>
    <t>MAG-29171</t>
  </si>
  <si>
    <t>SD-36731</t>
  </si>
  <si>
    <t>Cannot reach analysis workstation remotely, second time this week</t>
  </si>
  <si>
    <t>SD-36732</t>
  </si>
  <si>
    <t>Need CAD viewer for new project</t>
  </si>
  <si>
    <t>SD-36733</t>
  </si>
  <si>
    <t>SD-36734</t>
  </si>
  <si>
    <t>Lost phone, need temporary access pass, intermittent</t>
  </si>
  <si>
    <t>SD-36735</t>
  </si>
  <si>
    <t>Upgrade project scheduling tool to current version, for a new project</t>
  </si>
  <si>
    <t>SD-36736</t>
  </si>
  <si>
    <t>Password reset needed for travel booking tool, affects the whole team</t>
  </si>
  <si>
    <t>SD-36737</t>
  </si>
  <si>
    <t>Locked out after password change, old password saved on phone after the weekend</t>
  </si>
  <si>
    <t>SD-36738</t>
  </si>
  <si>
    <t>Cannot print to printer near room Lakeview</t>
  </si>
  <si>
    <t>SD-36739</t>
  </si>
  <si>
    <t>MAG-26542</t>
  </si>
  <si>
    <t>SD-36740</t>
  </si>
  <si>
    <t>Add to distribution list for proposal team, for a new project</t>
  </si>
  <si>
    <t>SD-36741</t>
  </si>
  <si>
    <t>Access to shared library for the climate analytics team</t>
  </si>
  <si>
    <t>SD-36742</t>
  </si>
  <si>
    <t>Antivirus quarantined a file, user is traveling</t>
  </si>
  <si>
    <t>MAG-16623</t>
  </si>
  <si>
    <t>SD-36743</t>
  </si>
  <si>
    <t>MAG-26457</t>
  </si>
  <si>
    <t>SD-36744</t>
  </si>
  <si>
    <t>Password reset needed for travel booking tool, second time this week</t>
  </si>
  <si>
    <t>MAG-12210</t>
  </si>
  <si>
    <t>SD-36745</t>
  </si>
  <si>
    <t>Code editor add-in fails to load, needed before a client meeting</t>
  </si>
  <si>
    <t>SD-36746</t>
  </si>
  <si>
    <t>MAG-22735</t>
  </si>
  <si>
    <t>SD-36747</t>
  </si>
  <si>
    <t>Cannot sign in to laptop, password not accepted since this morning</t>
  </si>
  <si>
    <t>MAG-28642</t>
  </si>
  <si>
    <t>SD-36748</t>
  </si>
  <si>
    <t>MAG-16953</t>
  </si>
  <si>
    <t>SD-36749</t>
  </si>
  <si>
    <t>Monitor shows no signal after desk move, needed before a client meeting</t>
  </si>
  <si>
    <t>MAG-16879</t>
  </si>
  <si>
    <t>SD-36750</t>
  </si>
  <si>
    <t>MAG-24100</t>
  </si>
  <si>
    <t>SD-36751</t>
  </si>
  <si>
    <t>Mailbox full warning, affects the whole team</t>
  </si>
  <si>
    <t>MAG-26465</t>
  </si>
  <si>
    <t>SD-36752</t>
  </si>
  <si>
    <t>Error message when launching code editor, user is traveling</t>
  </si>
  <si>
    <t>MAG-18987</t>
  </si>
  <si>
    <t>SD-36753</t>
  </si>
  <si>
    <t>Access to shared library for proposal team</t>
  </si>
  <si>
    <t>SD-36754</t>
  </si>
  <si>
    <t>MAG-26852</t>
  </si>
  <si>
    <t>SD-36755</t>
  </si>
  <si>
    <t>SD-36756</t>
  </si>
  <si>
    <t>Laptop will not power on since this morning</t>
  </si>
  <si>
    <t>SD-36757</t>
  </si>
  <si>
    <t>SD-36758</t>
  </si>
  <si>
    <t>MAG-27421</t>
  </si>
  <si>
    <t>SD-36759</t>
  </si>
  <si>
    <t>VPN connects but cannot reach file shares when working from home</t>
  </si>
  <si>
    <t>MAG-27048</t>
  </si>
  <si>
    <t>SD-36760</t>
  </si>
  <si>
    <t>Certificate warning on internal site</t>
  </si>
  <si>
    <t>SD-36761</t>
  </si>
  <si>
    <t>MAG-14288</t>
  </si>
  <si>
    <t>SD-36762</t>
  </si>
  <si>
    <t>MAG-19457</t>
  </si>
  <si>
    <t>SD-36763</t>
  </si>
  <si>
    <t>Conference room Summit not showing in room finder, second time this week</t>
  </si>
  <si>
    <t>SD-36764</t>
  </si>
  <si>
    <t>SD-36765</t>
  </si>
  <si>
    <t>Password expired, cannot sign in, second time this week</t>
  </si>
  <si>
    <t>MAG-17125</t>
  </si>
  <si>
    <t>SD-36766</t>
  </si>
  <si>
    <t>SD-36767</t>
  </si>
  <si>
    <t>SD-36768</t>
  </si>
  <si>
    <t>Cannot send as shared mailbox, approved by manager</t>
  </si>
  <si>
    <t>MAG-29842</t>
  </si>
  <si>
    <t>SD-36769</t>
  </si>
  <si>
    <t>Forgot password after returning from leave after the weekend</t>
  </si>
  <si>
    <t>MAG-26717</t>
  </si>
  <si>
    <t>SD-36770</t>
  </si>
  <si>
    <t>MAG-18353</t>
  </si>
  <si>
    <t>SD-36771</t>
  </si>
  <si>
    <t>SD-36772</t>
  </si>
  <si>
    <t>Secure print release not working, affects the whole team</t>
  </si>
  <si>
    <t>MAG-14525</t>
  </si>
  <si>
    <t>SD-36773</t>
  </si>
  <si>
    <t>Account locked after multiple sign-in attempts, urgent</t>
  </si>
  <si>
    <t>SD-36774</t>
  </si>
  <si>
    <t>SD-36775</t>
  </si>
  <si>
    <t>MAG-26400</t>
  </si>
  <si>
    <t>SD-36776</t>
  </si>
  <si>
    <t>MAG-12466</t>
  </si>
  <si>
    <t>SD-36777</t>
  </si>
  <si>
    <t>MAG-20874</t>
  </si>
  <si>
    <t>SD-36778</t>
  </si>
  <si>
    <t>MAG-13500</t>
  </si>
  <si>
    <t>SD-36779</t>
  </si>
  <si>
    <t>MAG-21461</t>
  </si>
  <si>
    <t>SD-36780</t>
  </si>
  <si>
    <t>Remote session disconnects when idle, needed before a client meeting</t>
  </si>
  <si>
    <t>SD-36781</t>
  </si>
  <si>
    <t>SD-36782</t>
  </si>
  <si>
    <t>Lockout when signing in to HR self-service portal after a restart</t>
  </si>
  <si>
    <t>MAG-11216</t>
  </si>
  <si>
    <t>SD-36783</t>
  </si>
  <si>
    <t>Scanner not detected by laptop since yesterday</t>
  </si>
  <si>
    <t>SD-36784</t>
  </si>
  <si>
    <t>Reported phishing: fake invoice attachment after a restart</t>
  </si>
  <si>
    <t>MAG-15433</t>
  </si>
  <si>
    <t>SD-36785</t>
  </si>
  <si>
    <t>Lockout when signing in to travel booking tool</t>
  </si>
  <si>
    <t>MAG-14251</t>
  </si>
  <si>
    <t>SD-36786</t>
  </si>
  <si>
    <t>Webcam not detected on a new laptop</t>
  </si>
  <si>
    <t>MAG-16808</t>
  </si>
  <si>
    <t>SD-36787</t>
  </si>
  <si>
    <t>SD-36788</t>
  </si>
  <si>
    <t>Mailbox full warning when working from home</t>
  </si>
  <si>
    <t>MAG-13744</t>
  </si>
  <si>
    <t>SD-36789</t>
  </si>
  <si>
    <t>Statistics package freezes on save</t>
  </si>
  <si>
    <t>SD-36790</t>
  </si>
  <si>
    <t>Password change did not sync to phone since yesterday</t>
  </si>
  <si>
    <t>SD-36791</t>
  </si>
  <si>
    <t>SD-36792</t>
  </si>
  <si>
    <t>Virtual desktop will not launch since yesterday</t>
  </si>
  <si>
    <t>SD-36793</t>
  </si>
  <si>
    <t>Phone not compliant, email blocked, needed by end of week</t>
  </si>
  <si>
    <t>SD-36794</t>
  </si>
  <si>
    <t>SD-36795</t>
  </si>
  <si>
    <t>Secure print release not working since this morning</t>
  </si>
  <si>
    <t>MAG-12883</t>
  </si>
  <si>
    <t>SD-36796</t>
  </si>
  <si>
    <t>SD-36797</t>
  </si>
  <si>
    <t>SD-36798</t>
  </si>
  <si>
    <t>MAG-15742</t>
  </si>
  <si>
    <t>SD-36799</t>
  </si>
  <si>
    <t>Password expired, cannot sign in, affects the whole team</t>
  </si>
  <si>
    <t>SD-36800</t>
  </si>
  <si>
    <t>Password reset needed for timesheet system</t>
  </si>
  <si>
    <t>SD-36801</t>
  </si>
  <si>
    <t>MAG-26428</t>
  </si>
  <si>
    <t>SD-36802</t>
  </si>
  <si>
    <t>Teams mobile not showing notifications since this morning</t>
  </si>
  <si>
    <t>MAG-29217</t>
  </si>
  <si>
    <t>SD-36803</t>
  </si>
  <si>
    <t>Add to distribution list for the modeling group</t>
  </si>
  <si>
    <t>MAG-18387</t>
  </si>
  <si>
    <t>SD-36804</t>
  </si>
  <si>
    <t>SD-36805</t>
  </si>
  <si>
    <t>MAG-13674</t>
  </si>
  <si>
    <t>SD-36806</t>
  </si>
  <si>
    <t>MAG-17981</t>
  </si>
  <si>
    <t>SD-36807</t>
  </si>
  <si>
    <t>Upgrade PDF editor to current version</t>
  </si>
  <si>
    <t>SD-36808</t>
  </si>
  <si>
    <t>Disable account at end of assignment</t>
  </si>
  <si>
    <t>SD-36809</t>
  </si>
  <si>
    <t>SD-36810</t>
  </si>
  <si>
    <t>SD-36811</t>
  </si>
  <si>
    <t>SD-36812</t>
  </si>
  <si>
    <t>Add to distribution list for the modeling group, for a proposal deadline</t>
  </si>
  <si>
    <t>MAG-27522</t>
  </si>
  <si>
    <t>SD-36813</t>
  </si>
  <si>
    <t>Forgot password after returning from leave, started after an update</t>
  </si>
  <si>
    <t>SD-36814</t>
  </si>
  <si>
    <t>MAG-13832</t>
  </si>
  <si>
    <t>SD-36815</t>
  </si>
  <si>
    <t>MAG-14583</t>
  </si>
  <si>
    <t>SD-36816</t>
  </si>
  <si>
    <t>SD-36817</t>
  </si>
  <si>
    <t>Outlook mobile will not add account after a restart</t>
  </si>
  <si>
    <t>SD-36818</t>
  </si>
  <si>
    <t>Switch port needed in project room 2A</t>
  </si>
  <si>
    <t>MAG-29503</t>
  </si>
  <si>
    <t>SD-36819</t>
  </si>
  <si>
    <t>SD-36820</t>
  </si>
  <si>
    <t>MAG-10044</t>
  </si>
  <si>
    <t>SD-36821</t>
  </si>
  <si>
    <t>Headset microphone not working in meetings, tried restarting</t>
  </si>
  <si>
    <t>MAG-23295</t>
  </si>
  <si>
    <t>SD-36822</t>
  </si>
  <si>
    <t>New phone needs enrollment, for a new project</t>
  </si>
  <si>
    <t>SD-36823</t>
  </si>
  <si>
    <t>Hotspot data limit reached after a restart</t>
  </si>
  <si>
    <t>SD-36824</t>
  </si>
  <si>
    <t>MAG-29835</t>
  </si>
  <si>
    <t>SD-36825</t>
  </si>
  <si>
    <t>No network after desk move on a new laptop</t>
  </si>
  <si>
    <t>SD-36826</t>
  </si>
  <si>
    <t>SD-36827</t>
  </si>
  <si>
    <t>SD-36828</t>
  </si>
  <si>
    <t>Project scheduling tool crashes when opening large file</t>
  </si>
  <si>
    <t>MAG-12740</t>
  </si>
  <si>
    <t>SD-36829</t>
  </si>
  <si>
    <t>Laptop will not charge, needed before a client meeting</t>
  </si>
  <si>
    <t>SD-36830</t>
  </si>
  <si>
    <t>Request license and install for structural analysis package, for a proposal deadline</t>
  </si>
  <si>
    <t>SD-36831</t>
  </si>
  <si>
    <t>Survey data collector very slow since last week, user is traveling</t>
  </si>
  <si>
    <t>MAG-21196</t>
  </si>
  <si>
    <t>SD-36832</t>
  </si>
  <si>
    <t>Outlook mobile will not add account at the client site</t>
  </si>
  <si>
    <t>SD-36833</t>
  </si>
  <si>
    <t>SD-36834</t>
  </si>
  <si>
    <t>MAG-22126</t>
  </si>
  <si>
    <t>SD-36835</t>
  </si>
  <si>
    <t>MAG-20696</t>
  </si>
  <si>
    <t>SD-36836</t>
  </si>
  <si>
    <t>SD-36837</t>
  </si>
  <si>
    <t>Office apps asking to activate, tried restarting</t>
  </si>
  <si>
    <t>MAG-11621</t>
  </si>
  <si>
    <t>SD-36838</t>
  </si>
  <si>
    <t>Switch port needed in project room 5A</t>
  </si>
  <si>
    <t>SD-36839</t>
  </si>
  <si>
    <t>SD-36840</t>
  </si>
  <si>
    <t>MAG-20693</t>
  </si>
  <si>
    <t>SD-36841</t>
  </si>
  <si>
    <t>Password reset needed for travel booking tool after the weekend</t>
  </si>
  <si>
    <t>SD-36842</t>
  </si>
  <si>
    <t>MFA setup for new starter when working from home</t>
  </si>
  <si>
    <t>MAG-23414</t>
  </si>
  <si>
    <t>SD-36843</t>
  </si>
  <si>
    <t>MAG-13224</t>
  </si>
  <si>
    <t>SD-36844</t>
  </si>
  <si>
    <t>Account and equipment for incoming intern</t>
  </si>
  <si>
    <t>MAG-12820</t>
  </si>
  <si>
    <t>SD-36845</t>
  </si>
  <si>
    <t>MAG-27408</t>
  </si>
  <si>
    <t>SD-36846</t>
  </si>
  <si>
    <t>SD-36847</t>
  </si>
  <si>
    <t>Monitor shows no signal after desk move on a new laptop</t>
  </si>
  <si>
    <t>SD-36848</t>
  </si>
  <si>
    <t>SD-36849</t>
  </si>
  <si>
    <t>Upgrade CAD viewer to current version, second request</t>
  </si>
  <si>
    <t>MAG-11136</t>
  </si>
  <si>
    <t>SD-36850</t>
  </si>
  <si>
    <t>Permission to edit team calendar, for a new project</t>
  </si>
  <si>
    <t>MAG-28140</t>
  </si>
  <si>
    <t>SD-36851</t>
  </si>
  <si>
    <t>Request license and install for hydraulic modeling suite</t>
  </si>
  <si>
    <t>SD-36852</t>
  </si>
  <si>
    <t>SD-36853</t>
  </si>
  <si>
    <t>MAG-10428</t>
  </si>
  <si>
    <t>SD-36854</t>
  </si>
  <si>
    <t>New distribution list for contracts staff, approved by manager</t>
  </si>
  <si>
    <t>MAG-16016</t>
  </si>
  <si>
    <t>SD-36855</t>
  </si>
  <si>
    <t>Add to distribution list for field operations, second request</t>
  </si>
  <si>
    <t>SD-36856</t>
  </si>
  <si>
    <t>SD-36857</t>
  </si>
  <si>
    <t>SD-36858</t>
  </si>
  <si>
    <t>Work profile will not install on phone, for a proposal deadline</t>
  </si>
  <si>
    <t>SD-36859</t>
  </si>
  <si>
    <t>CAD viewer add-in fails to load when working from home</t>
  </si>
  <si>
    <t>MAG-23880</t>
  </si>
  <si>
    <t>SD-36860</t>
  </si>
  <si>
    <t>Install reference manager on laptop, for a proposal deadline</t>
  </si>
  <si>
    <t>MAG-21634</t>
  </si>
  <si>
    <t>SD-36861</t>
  </si>
  <si>
    <t>Update failed and rolled back twice after a restart</t>
  </si>
  <si>
    <t>SD-36862</t>
  </si>
  <si>
    <t>MAG-19703</t>
  </si>
  <si>
    <t>SD-36863</t>
  </si>
  <si>
    <t>Password reset needed for project accounting system</t>
  </si>
  <si>
    <t>SD-36864</t>
  </si>
  <si>
    <t>Teams mobile not showing notifications, urgent</t>
  </si>
  <si>
    <t>MAG-28967</t>
  </si>
  <si>
    <t>SD-36865</t>
  </si>
  <si>
    <t>SD-36866</t>
  </si>
  <si>
    <t>Error message when launching statistics package, tried restarting</t>
  </si>
  <si>
    <t>MAG-14412</t>
  </si>
  <si>
    <t>SD-36867</t>
  </si>
  <si>
    <t>Echo on Teams calls from room Lakeview since this morning</t>
  </si>
  <si>
    <t>SD-36868</t>
  </si>
  <si>
    <t>Locked out after password change, old password saved on phone, affects the whole team</t>
  </si>
  <si>
    <t>MAG-23998</t>
  </si>
  <si>
    <t>SD-36869</t>
  </si>
  <si>
    <t>Request license and install for structural analysis package, approved by manager</t>
  </si>
  <si>
    <t>SD-36870</t>
  </si>
  <si>
    <t>SD-36871</t>
  </si>
  <si>
    <t>Lockout when signing in to project accounting system on a new laptop</t>
  </si>
  <si>
    <t>SD-36872</t>
  </si>
  <si>
    <t>Data visualization tool very slow since last week on a new laptop</t>
  </si>
  <si>
    <t>SD-36873</t>
  </si>
  <si>
    <t>MAG-14171</t>
  </si>
  <si>
    <t>SD-36874</t>
  </si>
  <si>
    <t>Need shared mailbox for the modeling group, for a proposal deadline</t>
  </si>
  <si>
    <t>SD-36875</t>
  </si>
  <si>
    <t>SD-36876</t>
  </si>
  <si>
    <t>MAG-16052</t>
  </si>
  <si>
    <t>SD-36877</t>
  </si>
  <si>
    <t>Cannot sign in to laptop, password not accepted when working from home</t>
  </si>
  <si>
    <t>MAG-14347</t>
  </si>
  <si>
    <t>SD-36878</t>
  </si>
  <si>
    <t>Lost phone, need temporary access pass, started after an update</t>
  </si>
  <si>
    <t>MAG-24335</t>
  </si>
  <si>
    <t>SD-36879</t>
  </si>
  <si>
    <t>Echo on Teams calls from room Northgate East, needed before a client meeting</t>
  </si>
  <si>
    <t>SD-36880</t>
  </si>
  <si>
    <t>MAG-19197</t>
  </si>
  <si>
    <t>SD-36881</t>
  </si>
  <si>
    <t>SD-36882</t>
  </si>
  <si>
    <t>New laptop for role change to field work, needed by end of week</t>
  </si>
  <si>
    <t>SD-36883</t>
  </si>
  <si>
    <t>MAG-20921</t>
  </si>
  <si>
    <t>SD-36884</t>
  </si>
  <si>
    <t>Password change did not sync to phone after a restart</t>
  </si>
  <si>
    <t>SD-36885</t>
  </si>
  <si>
    <t>MAG-24537</t>
  </si>
  <si>
    <t>SD-36886</t>
  </si>
  <si>
    <t>SD-36887</t>
  </si>
  <si>
    <t>Field tablet will not sync inspection forms</t>
  </si>
  <si>
    <t>MAG-19027</t>
  </si>
  <si>
    <t>SD-36888</t>
  </si>
  <si>
    <t>Account and equipment for incoming intern, for a new project</t>
  </si>
  <si>
    <t>SD-36889</t>
  </si>
  <si>
    <t>SD-36890</t>
  </si>
  <si>
    <t>No audio in Teams meetings after the weekend</t>
  </si>
  <si>
    <t>SD-36891</t>
  </si>
  <si>
    <t>Rules stopped running on inbox, tried restarting</t>
  </si>
  <si>
    <t>MAG-13195</t>
  </si>
  <si>
    <t>SD-36892</t>
  </si>
  <si>
    <t>Laptop overheating and fan running constantly when working from home</t>
  </si>
  <si>
    <t>SD-36893</t>
  </si>
  <si>
    <t>License server not reachable for data visualization tool, needed before a client meeting</t>
  </si>
  <si>
    <t>SD-36894</t>
  </si>
  <si>
    <t>MAG-18154</t>
  </si>
  <si>
    <t>SD-36895</t>
  </si>
  <si>
    <t>SD-36896</t>
  </si>
  <si>
    <t>Contractor account needed for six-month engagement, for a proposal deadline</t>
  </si>
  <si>
    <t>MAG-15509</t>
  </si>
  <si>
    <t>SD-36897</t>
  </si>
  <si>
    <t>Install hydraulic modeling suite on laptop</t>
  </si>
  <si>
    <t>SD-36898</t>
  </si>
  <si>
    <t>Data visualization tool very slow since last week after a restart</t>
  </si>
  <si>
    <t>SD-36899</t>
  </si>
  <si>
    <t>SD-36900</t>
  </si>
  <si>
    <t>Diagramming tool crashes when opening large file</t>
  </si>
  <si>
    <t>MAG-12318</t>
  </si>
  <si>
    <t>SD-36901</t>
  </si>
  <si>
    <t>VPN disconnects every few minutes, urgent</t>
  </si>
  <si>
    <t>SD-36902</t>
  </si>
  <si>
    <t>Encryption recovery key requested at the client site</t>
  </si>
  <si>
    <t>SD-36903</t>
  </si>
  <si>
    <t>SD-36904</t>
  </si>
  <si>
    <t>Outlook profile will not load, needed before a client meeting</t>
  </si>
  <si>
    <t>SD-36905</t>
  </si>
  <si>
    <t>Files not syncing to project library since this morning</t>
  </si>
  <si>
    <t>MAG-15373</t>
  </si>
  <si>
    <t>SD-36906</t>
  </si>
  <si>
    <t>MAG-19444</t>
  </si>
  <si>
    <t>SD-36907</t>
  </si>
  <si>
    <t>SD-36908</t>
  </si>
  <si>
    <t>Permission to edit team calendar, for a proposal deadline</t>
  </si>
  <si>
    <t>MAG-22057</t>
  </si>
  <si>
    <t>SD-36909</t>
  </si>
  <si>
    <t>MAG-29870</t>
  </si>
  <si>
    <t>SD-36910</t>
  </si>
  <si>
    <t>SD-36911</t>
  </si>
  <si>
    <t>CAD viewer add-in fails to load</t>
  </si>
  <si>
    <t>SD-36912</t>
  </si>
  <si>
    <t>Echo on Teams calls from room 5A on a new laptop</t>
  </si>
  <si>
    <t>SD-36913</t>
  </si>
  <si>
    <t>SD-36914</t>
  </si>
  <si>
    <t>MAG-25724</t>
  </si>
  <si>
    <t>SD-36915</t>
  </si>
  <si>
    <t>Scanner not detected by laptop, intermittent</t>
  </si>
  <si>
    <t>MAG-12315</t>
  </si>
  <si>
    <t>SD-36916</t>
  </si>
  <si>
    <t>MAG-13323</t>
  </si>
  <si>
    <t>SD-36917</t>
  </si>
  <si>
    <t>MAG-23223</t>
  </si>
  <si>
    <t>SD-36918</t>
  </si>
  <si>
    <t>SD-36919</t>
  </si>
  <si>
    <t>CAD viewer very slow since last week</t>
  </si>
  <si>
    <t>MAG-28132</t>
  </si>
  <si>
    <t>SD-36920</t>
  </si>
  <si>
    <t>SD-36921</t>
  </si>
  <si>
    <t>Inspection app will not open on tablet when working from home</t>
  </si>
  <si>
    <t>SD-36922</t>
  </si>
  <si>
    <t>MAG-27383</t>
  </si>
  <si>
    <t>SD-36923</t>
  </si>
  <si>
    <t>Error message when launching diagramming tool, affects the whole team</t>
  </si>
  <si>
    <t>SD-36924</t>
  </si>
  <si>
    <t>SD-36925</t>
  </si>
  <si>
    <t>Work profile will not install on phone</t>
  </si>
  <si>
    <t>SD-36926</t>
  </si>
  <si>
    <t>License server not reachable for CAD viewer</t>
  </si>
  <si>
    <t>SD-36927</t>
  </si>
  <si>
    <t>Workbook with macros will not open, needed before a client meeting</t>
  </si>
  <si>
    <t>SD-36928</t>
  </si>
  <si>
    <t>Teams status stuck on away since yesterday</t>
  </si>
  <si>
    <t>SD-36929</t>
  </si>
  <si>
    <t>Headset audio crackling, intermittent</t>
  </si>
  <si>
    <t>MAG-22259</t>
  </si>
  <si>
    <t>SD-36930</t>
  </si>
  <si>
    <t>SD-36931</t>
  </si>
  <si>
    <t>Reported phishing: fake invoice attachment, tried restarting</t>
  </si>
  <si>
    <t>SD-36932</t>
  </si>
  <si>
    <t>MAG-25816</t>
  </si>
  <si>
    <t>SD-36933</t>
  </si>
  <si>
    <t>SD-36934</t>
  </si>
  <si>
    <t>MAG-26408</t>
  </si>
  <si>
    <t>SD-36935</t>
  </si>
  <si>
    <t>SD-36936</t>
  </si>
  <si>
    <t>MAG-22165</t>
  </si>
  <si>
    <t>SD-36937</t>
  </si>
  <si>
    <t>SD-36938</t>
  </si>
  <si>
    <t>Access to license group for survey data collector, no rush</t>
  </si>
  <si>
    <t>MAG-19486</t>
  </si>
  <si>
    <t>SD-36939</t>
  </si>
  <si>
    <t>SD-36940</t>
  </si>
  <si>
    <t>Reported phishing: fake invoice attachment since yesterday</t>
  </si>
  <si>
    <t>MAG-28036</t>
  </si>
  <si>
    <t>SD-36941</t>
  </si>
  <si>
    <t>New phone, need to re-register authenticator app when working from home</t>
  </si>
  <si>
    <t>MAG-20165</t>
  </si>
  <si>
    <t>SD-36942</t>
  </si>
  <si>
    <t>Password reset needed for travel booking tool since this morning</t>
  </si>
  <si>
    <t>SD-36943</t>
  </si>
  <si>
    <t>Laptop left in rideshare</t>
  </si>
  <si>
    <t>SD-36944</t>
  </si>
  <si>
    <t>SD-36945</t>
  </si>
  <si>
    <t>MAG-23393</t>
  </si>
  <si>
    <t>SD-36946</t>
  </si>
  <si>
    <t>Webcam not detected since yesterday</t>
  </si>
  <si>
    <t>MAG-20508</t>
  </si>
  <si>
    <t>SD-36947</t>
  </si>
  <si>
    <t>Teams camera not working since yesterday</t>
  </si>
  <si>
    <t>SD-36948</t>
  </si>
  <si>
    <t>Hotspot data limit reached on a new laptop</t>
  </si>
  <si>
    <t>SD-36949</t>
  </si>
  <si>
    <t>Diagramming tool add-in fails to load</t>
  </si>
  <si>
    <t>SD-36950</t>
  </si>
  <si>
    <t>Loaner laptop for travel next week, second request</t>
  </si>
  <si>
    <t>SD-36951</t>
  </si>
  <si>
    <t>Password reset needed for learning portal, affects the whole team</t>
  </si>
  <si>
    <t>SD-36952</t>
  </si>
  <si>
    <t>OneDrive shows file conflicts, needed before a client meeting</t>
  </si>
  <si>
    <t>MAG-17075</t>
  </si>
  <si>
    <t>SD-36953</t>
  </si>
  <si>
    <t>Need replacement keyboard, affects the whole team</t>
  </si>
  <si>
    <t>MAG-24901</t>
  </si>
  <si>
    <t>SD-36954</t>
  </si>
  <si>
    <t>Authenticator app shows the wrong account when working from home</t>
  </si>
  <si>
    <t>SD-36955</t>
  </si>
  <si>
    <t>MAG-23732</t>
  </si>
  <si>
    <t>SD-36956</t>
  </si>
  <si>
    <t>Secure print release not working after the weekend</t>
  </si>
  <si>
    <t>SD-36957</t>
  </si>
  <si>
    <t>Temporary device while laptop is repaired</t>
  </si>
  <si>
    <t>SD-36958</t>
  </si>
  <si>
    <t>Add to distribution list for project controls, second request</t>
  </si>
  <si>
    <t>MAG-10970</t>
  </si>
  <si>
    <t>SD-36959</t>
  </si>
  <si>
    <t>Laptop will not reconnect to Wi-Fi after sleep, tried restarting</t>
  </si>
  <si>
    <t>SD-36960</t>
  </si>
  <si>
    <t>Account keeps locking every few hours after the weekend</t>
  </si>
  <si>
    <t>SD-36961</t>
  </si>
  <si>
    <t>MAG-29767</t>
  </si>
  <si>
    <t>SD-36962</t>
  </si>
  <si>
    <t>MAG-27395</t>
  </si>
  <si>
    <t>SD-36963</t>
  </si>
  <si>
    <t>MAG-19372</t>
  </si>
  <si>
    <t>SD-36964</t>
  </si>
  <si>
    <t>MAG-17228</t>
  </si>
  <si>
    <t>SD-36965</t>
  </si>
  <si>
    <t>SD-36966</t>
  </si>
  <si>
    <t>Suspicious pop-ups in browser since yesterday</t>
  </si>
  <si>
    <t>MAG-26891</t>
  </si>
  <si>
    <t>SD-36967</t>
  </si>
  <si>
    <t>SD-36968</t>
  </si>
  <si>
    <t>SD-36969</t>
  </si>
  <si>
    <t>Bookmarks missing after profile reset, started after an update</t>
  </si>
  <si>
    <t>SD-36970</t>
  </si>
  <si>
    <t>Account keeps locking every few hours, intermittent</t>
  </si>
  <si>
    <t>SD-36971</t>
  </si>
  <si>
    <t>New phone, need to re-register authenticator app, second time this week</t>
  </si>
  <si>
    <t>SD-36972</t>
  </si>
  <si>
    <t>Slow Wi-Fi near room 5A, intermittent</t>
  </si>
  <si>
    <t>SD-36973</t>
  </si>
  <si>
    <t>SD-36974</t>
  </si>
  <si>
    <t>Password reset needed for expense portal</t>
  </si>
  <si>
    <t>SD-36975</t>
  </si>
  <si>
    <t>SD-36976</t>
  </si>
  <si>
    <t>Locked out after password change, old password saved on phone, urgent</t>
  </si>
  <si>
    <t>SD-36977</t>
  </si>
  <si>
    <t>New distribution list for contracts staff, no rush</t>
  </si>
  <si>
    <t>MAG-24147</t>
  </si>
  <si>
    <t>SD-36978</t>
  </si>
  <si>
    <t>Account locked after multiple sign-in attempts, tried restarting</t>
  </si>
  <si>
    <t>SD-36979</t>
  </si>
  <si>
    <t>Slow Wi-Fi near room Northgate East, needed before a client meeting</t>
  </si>
  <si>
    <t>SD-36980</t>
  </si>
  <si>
    <t>MAG-22230</t>
  </si>
  <si>
    <t>SD-36981</t>
  </si>
  <si>
    <t>Disk encryption not enabled after reimage after a restart</t>
  </si>
  <si>
    <t>MAG-21059</t>
  </si>
  <si>
    <t>SD-36982</t>
  </si>
  <si>
    <t>Rules stopped running on inbox</t>
  </si>
  <si>
    <t>SD-36983</t>
  </si>
  <si>
    <t>SD-36984</t>
  </si>
  <si>
    <t>MAG-12454</t>
  </si>
  <si>
    <t>SD-36985</t>
  </si>
  <si>
    <t>Replacement for damaged laptop, cracked screen, needed by end of week</t>
  </si>
  <si>
    <t>SD-36986</t>
  </si>
  <si>
    <t>Request license and install for GIS desktop suite, for a new project</t>
  </si>
  <si>
    <t>SD-36987</t>
  </si>
  <si>
    <t>SD-36988</t>
  </si>
  <si>
    <t>MAG-26323</t>
  </si>
  <si>
    <t>SD-36989</t>
  </si>
  <si>
    <t>SD-36990</t>
  </si>
  <si>
    <t>Error message when launching diagramming tool</t>
  </si>
  <si>
    <t>MAG-13514</t>
  </si>
  <si>
    <t>SD-36991</t>
  </si>
  <si>
    <t>SD-36992</t>
  </si>
  <si>
    <t>License server not reachable for PDF editor since yesterday</t>
  </si>
  <si>
    <t>MAG-10293</t>
  </si>
  <si>
    <t>SD-36993</t>
  </si>
  <si>
    <t>Laptop due for scheduled refresh, approved by manager</t>
  </si>
  <si>
    <t>MAG-16476</t>
  </si>
  <si>
    <t>SD-36994</t>
  </si>
  <si>
    <t>SD-36995</t>
  </si>
  <si>
    <t>OneDrive shows file conflicts at the client site</t>
  </si>
  <si>
    <t>MAG-11003</t>
  </si>
  <si>
    <t>SD-36996</t>
  </si>
  <si>
    <t>SD-36997</t>
  </si>
  <si>
    <t>Rules stopped running on inbox at the client site</t>
  </si>
  <si>
    <t>SD-36998</t>
  </si>
  <si>
    <t>MAG-24151</t>
  </si>
  <si>
    <t>SD-36999</t>
  </si>
  <si>
    <t>Rules stopped running on inbox, urgent</t>
  </si>
  <si>
    <t>SD-37000</t>
  </si>
  <si>
    <t>MAG-13967</t>
  </si>
  <si>
    <t>SD-37001</t>
  </si>
  <si>
    <t>MAG-17493</t>
  </si>
  <si>
    <t>SD-37002</t>
  </si>
  <si>
    <t>MAG-24500</t>
  </si>
  <si>
    <t>SD-37003</t>
  </si>
  <si>
    <t>Laptop very slow after update, affects the whole team</t>
  </si>
  <si>
    <t>SD-37004</t>
  </si>
  <si>
    <t>Unexpected MFA prompt after suspicious email, started after an update</t>
  </si>
  <si>
    <t>MAG-29187</t>
  </si>
  <si>
    <t>SD-37005</t>
  </si>
  <si>
    <t>SD-37006</t>
  </si>
  <si>
    <t>Tablet stuck offline after returning from site at the client site</t>
  </si>
  <si>
    <t>SD-37007</t>
  </si>
  <si>
    <t>Recurring meeting disappeared from calendar, needed before a client meeting</t>
  </si>
  <si>
    <t>SD-37008</t>
  </si>
  <si>
    <t>SD-37009</t>
  </si>
  <si>
    <t>MAG-22091</t>
  </si>
  <si>
    <t>SD-37010</t>
  </si>
  <si>
    <t>MAG-25020</t>
  </si>
  <si>
    <t>SD-37011</t>
  </si>
  <si>
    <t>Voicemail notification email looks fake, urgent</t>
  </si>
  <si>
    <t>MAG-13663</t>
  </si>
  <si>
    <t>SD-37012</t>
  </si>
  <si>
    <t>Webcam not detected since this morning</t>
  </si>
  <si>
    <t>SD-37013</t>
  </si>
  <si>
    <t>Laptop very slow after update, needed before a client meeting</t>
  </si>
  <si>
    <t>SD-37014</t>
  </si>
  <si>
    <t>Tablet stuck offline after returning from site, tried restarting</t>
  </si>
  <si>
    <t>SD-37015</t>
  </si>
  <si>
    <t>MAG-15487</t>
  </si>
  <si>
    <t>SD-37016</t>
  </si>
  <si>
    <t>SD-37017</t>
  </si>
  <si>
    <t>MAG-26090</t>
  </si>
  <si>
    <t>SD-37018</t>
  </si>
  <si>
    <t>SD-37019</t>
  </si>
  <si>
    <t>MAG-21376</t>
  </si>
  <si>
    <t>SD-37020</t>
  </si>
  <si>
    <t>Need data visualization tool for new project</t>
  </si>
  <si>
    <t>SD-37021</t>
  </si>
  <si>
    <t>MAG-16434</t>
  </si>
  <si>
    <t>SD-37022</t>
  </si>
  <si>
    <t>Password reset needed for travel booking tool, intermittent</t>
  </si>
  <si>
    <t>SD-37023</t>
  </si>
  <si>
    <t>MAG-10784</t>
  </si>
  <si>
    <t>SD-37024</t>
  </si>
  <si>
    <t>SD-37025</t>
  </si>
  <si>
    <t>MAG-21457</t>
  </si>
  <si>
    <t>SD-37026</t>
  </si>
  <si>
    <t>SD-37027</t>
  </si>
  <si>
    <t>Forgot password after returning from leave since this morning</t>
  </si>
  <si>
    <t>MAG-28429</t>
  </si>
  <si>
    <t>SD-37028</t>
  </si>
  <si>
    <t>SD-37029</t>
  </si>
  <si>
    <t>SD-37030</t>
  </si>
  <si>
    <t>MAG-26095</t>
  </si>
  <si>
    <t>SD-37031</t>
  </si>
  <si>
    <t>MAG-18477</t>
  </si>
  <si>
    <t>SD-37032</t>
  </si>
  <si>
    <t>SD-37033</t>
  </si>
  <si>
    <t>Install hydraulic modeling suite on laptop, for a new project</t>
  </si>
  <si>
    <t>MAG-21765</t>
  </si>
  <si>
    <t>SD-37034</t>
  </si>
  <si>
    <t>SD-37035</t>
  </si>
  <si>
    <t>MAG-12116</t>
  </si>
  <si>
    <t>SD-37036</t>
  </si>
  <si>
    <t>Laptop stuck on update screen since this morning</t>
  </si>
  <si>
    <t>SD-37037</t>
  </si>
  <si>
    <t>SD-37038</t>
  </si>
  <si>
    <t>SD-37039</t>
  </si>
  <si>
    <t>SD-37040</t>
  </si>
  <si>
    <t>Secure print release not working, intermittent</t>
  </si>
  <si>
    <t>MAG-22074</t>
  </si>
  <si>
    <t>SD-37041</t>
  </si>
  <si>
    <t>Teams will not start a meeting recording, affects the whole team</t>
  </si>
  <si>
    <t>SD-37042</t>
  </si>
  <si>
    <t>Cannot send as shared mailbox, for a new project</t>
  </si>
  <si>
    <t>MAG-13202</t>
  </si>
  <si>
    <t>SD-37043</t>
  </si>
  <si>
    <t>SD-37044</t>
  </si>
  <si>
    <t>SD-37045</t>
  </si>
  <si>
    <t>Slow Wi-Fi near room Summit, affects the whole team</t>
  </si>
  <si>
    <t>SD-37046</t>
  </si>
  <si>
    <t>Password change did not sync to phone, urgent</t>
  </si>
  <si>
    <t>SD-37047</t>
  </si>
  <si>
    <t>SD-37048</t>
  </si>
  <si>
    <t>VPN asks for credentials repeatedly, tried restarting</t>
  </si>
  <si>
    <t>SD-37049</t>
  </si>
  <si>
    <t>SD-37050</t>
  </si>
  <si>
    <t>SD-37051</t>
  </si>
  <si>
    <t>MAG-23061</t>
  </si>
  <si>
    <t>SD-37052</t>
  </si>
  <si>
    <t>SD-37053</t>
  </si>
  <si>
    <t>Update failed and rolled back twice, affects the whole team</t>
  </si>
  <si>
    <t>SD-37054</t>
  </si>
  <si>
    <t>MAG-27459</t>
  </si>
  <si>
    <t>SD-37055</t>
  </si>
  <si>
    <t>SD-37056</t>
  </si>
  <si>
    <t>Access to license group for project scheduling tool, no rush</t>
  </si>
  <si>
    <t>SD-37057</t>
  </si>
  <si>
    <t>MAG-29127</t>
  </si>
  <si>
    <t>SD-37058</t>
  </si>
  <si>
    <t>Update failed and rolled back twice</t>
  </si>
  <si>
    <t>MAG-10635</t>
  </si>
  <si>
    <t>SD-37059</t>
  </si>
  <si>
    <t>SD-37060</t>
  </si>
  <si>
    <t>Onboarding request for new environmental scientist</t>
  </si>
  <si>
    <t>MAG-19406</t>
  </si>
  <si>
    <t>SD-37061</t>
  </si>
  <si>
    <t>Teams will not start a meeting recording, started after an update</t>
  </si>
  <si>
    <t>SD-37062</t>
  </si>
  <si>
    <t>MAG-27121</t>
  </si>
  <si>
    <t>SD-37063</t>
  </si>
  <si>
    <t>Teams camera not working, second time this week</t>
  </si>
  <si>
    <t>MAG-20836</t>
  </si>
  <si>
    <t>SD-37064</t>
  </si>
  <si>
    <t>Cannot reach analysis workstation remotely after the weekend</t>
  </si>
  <si>
    <t>SD-37065</t>
  </si>
  <si>
    <t>Recurring meeting disappeared from calendar, tried restarting</t>
  </si>
  <si>
    <t>SD-37066</t>
  </si>
  <si>
    <t>MAG-23980</t>
  </si>
  <si>
    <t>SD-37067</t>
  </si>
  <si>
    <t>Work profile will not install on phone, approved by manager</t>
  </si>
  <si>
    <t>SD-37068</t>
  </si>
  <si>
    <t>MAG-14926</t>
  </si>
  <si>
    <t>SD-37069</t>
  </si>
  <si>
    <t>Browser will not load intranet, second time this week</t>
  </si>
  <si>
    <t>MAG-19884</t>
  </si>
  <si>
    <t>SD-37070</t>
  </si>
  <si>
    <t>SD-37071</t>
  </si>
  <si>
    <t>Request higher memory laptop for modeling work</t>
  </si>
  <si>
    <t>MAG-15979</t>
  </si>
  <si>
    <t>SD-37072</t>
  </si>
  <si>
    <t>Add members to distribution list</t>
  </si>
  <si>
    <t>SD-37073</t>
  </si>
  <si>
    <t>Laptop will not reconnect to Wi-Fi after sleep, needed before a client meeting</t>
  </si>
  <si>
    <t>SD-37074</t>
  </si>
  <si>
    <t>License server not reachable for data visualization tool at the client site</t>
  </si>
  <si>
    <t>SD-37075</t>
  </si>
  <si>
    <t>Access to shared library for contracts staff</t>
  </si>
  <si>
    <t>SD-37076</t>
  </si>
  <si>
    <t>Mobile app asks to sign in every time, started after an update</t>
  </si>
  <si>
    <t>MAG-14457</t>
  </si>
  <si>
    <t>SD-37077</t>
  </si>
  <si>
    <t>Emails stuck in outbox at the client site</t>
  </si>
  <si>
    <t>SD-37078</t>
  </si>
  <si>
    <t>Tablet storage nearly full, user is traveling</t>
  </si>
  <si>
    <t>SD-37079</t>
  </si>
  <si>
    <t>SD-37080</t>
  </si>
  <si>
    <t>SD-37081</t>
  </si>
  <si>
    <t>SD-37082</t>
  </si>
  <si>
    <t>SD-37083</t>
  </si>
  <si>
    <t>Access to license group for GIS desktop suite</t>
  </si>
  <si>
    <t>MAG-15392</t>
  </si>
  <si>
    <t>SD-37084</t>
  </si>
  <si>
    <t>SD-37085</t>
  </si>
  <si>
    <t>SD-37086</t>
  </si>
  <si>
    <t>Pop-up blocker stops timesheet system from opening after the weekend</t>
  </si>
  <si>
    <t>SD-37087</t>
  </si>
  <si>
    <t>Recurring meeting disappeared from calendar when working from home</t>
  </si>
  <si>
    <t>SD-37088</t>
  </si>
  <si>
    <t>Mailbox full warning</t>
  </si>
  <si>
    <t>SD-37089</t>
  </si>
  <si>
    <t>Webcam not detected, user is traveling</t>
  </si>
  <si>
    <t>MAG-16046</t>
  </si>
  <si>
    <t>SD-37090</t>
  </si>
  <si>
    <t>MAG-10338</t>
  </si>
  <si>
    <t>SD-37091</t>
  </si>
  <si>
    <t>SD-37092</t>
  </si>
  <si>
    <t>SD-37093</t>
  </si>
  <si>
    <t>Authenticator app crashes on open since this morning</t>
  </si>
  <si>
    <t>SD-37094</t>
  </si>
  <si>
    <t>MAG-12043</t>
  </si>
  <si>
    <t>SD-37095</t>
  </si>
  <si>
    <t>Number matching prompt fails at sign-in when working from home</t>
  </si>
  <si>
    <t>SD-37096</t>
  </si>
  <si>
    <t>Lockout when signing in to expense portal</t>
  </si>
  <si>
    <t>MAG-19808</t>
  </si>
  <si>
    <t>SD-37097</t>
  </si>
  <si>
    <t>Emails stuck in outbox, affects the whole team</t>
  </si>
  <si>
    <t>SD-37098</t>
  </si>
  <si>
    <t>Access to license group for diagramming tool</t>
  </si>
  <si>
    <t>SD-37099</t>
  </si>
  <si>
    <t>MAG-29323</t>
  </si>
  <si>
    <t>SD-37100</t>
  </si>
  <si>
    <t>SD-37101</t>
  </si>
  <si>
    <t>Need password reset before client call, intermittent</t>
  </si>
  <si>
    <t>SD-37102</t>
  </si>
  <si>
    <t>SD-37103</t>
  </si>
  <si>
    <t>Onboarding request for new project engineer, needed by end of week</t>
  </si>
  <si>
    <t>MAG-20102</t>
  </si>
  <si>
    <t>SD-37104</t>
  </si>
  <si>
    <t>MAG-11781</t>
  </si>
  <si>
    <t>SD-37105</t>
  </si>
  <si>
    <t>SD-37106</t>
  </si>
  <si>
    <t>Mobile app asks to sign in every time, affects the whole team</t>
  </si>
  <si>
    <t>MAG-27378</t>
  </si>
  <si>
    <t>SD-37107</t>
  </si>
  <si>
    <t>Printer prints blank pages, second time this week</t>
  </si>
  <si>
    <t>SD-37108</t>
  </si>
  <si>
    <t>Screen flickering with lines on display, tried restarting</t>
  </si>
  <si>
    <t>MAG-12322</t>
  </si>
  <si>
    <t>SD-37109</t>
  </si>
  <si>
    <t>Secure print release not working after a restart</t>
  </si>
  <si>
    <t>SD-37110</t>
  </si>
  <si>
    <t>Trackpad click not working, started after an update</t>
  </si>
  <si>
    <t>SD-37111</t>
  </si>
  <si>
    <t>Reference manager very slow since last week, user is traveling</t>
  </si>
  <si>
    <t>SD-37112</t>
  </si>
  <si>
    <t>SD-37113</t>
  </si>
  <si>
    <t>SD-37114</t>
  </si>
  <si>
    <t>Printer prints blank pages after a restart</t>
  </si>
  <si>
    <t>SD-37115</t>
  </si>
  <si>
    <t>SD-37116</t>
  </si>
  <si>
    <t>MAG-16595</t>
  </si>
  <si>
    <t>SD-37117</t>
  </si>
  <si>
    <t>MAG-29443</t>
  </si>
  <si>
    <t>SD-37118</t>
  </si>
  <si>
    <t>SD-37119</t>
  </si>
  <si>
    <t>SD-37120</t>
  </si>
  <si>
    <t>SD-37121</t>
  </si>
  <si>
    <t>Password expired, cannot sign in after the weekend</t>
  </si>
  <si>
    <t>SD-37122</t>
  </si>
  <si>
    <t>Sync client shows red cross on library since yesterday</t>
  </si>
  <si>
    <t>SD-37123</t>
  </si>
  <si>
    <t>MAG-16789</t>
  </si>
  <si>
    <t>SD-37124</t>
  </si>
  <si>
    <t>SD-37125</t>
  </si>
  <si>
    <t>SD-37126</t>
  </si>
  <si>
    <t>MAG-20390</t>
  </si>
  <si>
    <t>SD-37127</t>
  </si>
  <si>
    <t>Password expired, cannot sign in since yesterday</t>
  </si>
  <si>
    <t>SD-37128</t>
  </si>
  <si>
    <t>SD-37129</t>
  </si>
  <si>
    <t>Add to distribution list for the climate analytics team</t>
  </si>
  <si>
    <t>MAG-28457</t>
  </si>
  <si>
    <t>SD-37130</t>
  </si>
  <si>
    <t>MAG-28920</t>
  </si>
  <si>
    <t>SD-37131</t>
  </si>
  <si>
    <t>Access to shared library for the survey crew, needed by end of week</t>
  </si>
  <si>
    <t>SD-37132</t>
  </si>
  <si>
    <t>SD-37133</t>
  </si>
  <si>
    <t>Teams will not start a meeting recording at the client site</t>
  </si>
  <si>
    <t>SD-37134</t>
  </si>
  <si>
    <t>SD-37135</t>
  </si>
  <si>
    <t>VPN will not connect from home, intermittent</t>
  </si>
  <si>
    <t>MAG-21384</t>
  </si>
  <si>
    <t>SD-37136</t>
  </si>
  <si>
    <t>Cannot reach analysis workstation remotely, urgent</t>
  </si>
  <si>
    <t>SD-37137</t>
  </si>
  <si>
    <t>SD-37138</t>
  </si>
  <si>
    <t>Compliance check failing, email blocked after the weekend</t>
  </si>
  <si>
    <t>SD-37139</t>
  </si>
  <si>
    <t>SD-37140</t>
  </si>
  <si>
    <t>Battery drains within an hour, second time this week</t>
  </si>
  <si>
    <t>SD-37141</t>
  </si>
  <si>
    <t>SD-37142</t>
  </si>
  <si>
    <t>New distribution list for the climate analytics team, no rush</t>
  </si>
  <si>
    <t>SD-37143</t>
  </si>
  <si>
    <t>Room display panel offline at room 4D since yesterday</t>
  </si>
  <si>
    <t>SD-37144</t>
  </si>
  <si>
    <t>Install PDF editor on laptop, no rush</t>
  </si>
  <si>
    <t>MAG-28491</t>
  </si>
  <si>
    <t>SD-37145</t>
  </si>
  <si>
    <t>SD-37146</t>
  </si>
  <si>
    <t>Suspicious email asking for credentials when working from home</t>
  </si>
  <si>
    <t>MAG-14049</t>
  </si>
  <si>
    <t>SD-37147</t>
  </si>
  <si>
    <t>MAG-17657</t>
  </si>
  <si>
    <t>SD-37148</t>
  </si>
  <si>
    <t>MAG-24506</t>
  </si>
  <si>
    <t>SD-37149</t>
  </si>
  <si>
    <t>SD-37150</t>
  </si>
  <si>
    <t>SD-37151</t>
  </si>
  <si>
    <t>Disk encryption not enabled after reimage, user is traveling</t>
  </si>
  <si>
    <t>SD-37152</t>
  </si>
  <si>
    <t>SD-37153</t>
  </si>
  <si>
    <t>VPN disconnects every few minutes since yesterday</t>
  </si>
  <si>
    <t>SD-37154</t>
  </si>
  <si>
    <t>Account keeps locking every few hours on a new laptop</t>
  </si>
  <si>
    <t>SD-37155</t>
  </si>
  <si>
    <t>Upgrade code editor to current version, no rush</t>
  </si>
  <si>
    <t>SD-37156</t>
  </si>
  <si>
    <t>SD-37157</t>
  </si>
  <si>
    <t>Install PDF editor on laptop, second request</t>
  </si>
  <si>
    <t>SD-37158</t>
  </si>
  <si>
    <t>SD-37159</t>
  </si>
  <si>
    <t>Add to distribution list for the climate analytics team, needed by end of week</t>
  </si>
  <si>
    <t>SD-37160</t>
  </si>
  <si>
    <t>MAG-23387</t>
  </si>
  <si>
    <t>SD-37161</t>
  </si>
  <si>
    <t>Rules stopped running on inbox, second time this week</t>
  </si>
  <si>
    <t>SD-37162</t>
  </si>
  <si>
    <t>Cannot connect to VPN from hotel network after the weekend</t>
  </si>
  <si>
    <t>SD-37163</t>
  </si>
  <si>
    <t>SD-37164</t>
  </si>
  <si>
    <t>Upgrade data visualization tool to current version, for a new project</t>
  </si>
  <si>
    <t>SD-37165</t>
  </si>
  <si>
    <t>Locked out of laptop this morning, started after an update</t>
  </si>
  <si>
    <t>SD-37166</t>
  </si>
  <si>
    <t>Printer prints blank pages, tried restarting</t>
  </si>
  <si>
    <t>MAG-19289</t>
  </si>
  <si>
    <t>SD-37167</t>
  </si>
  <si>
    <t>Lost phone, need temporary access pass</t>
  </si>
  <si>
    <t>SD-37168</t>
  </si>
  <si>
    <t>SD-37169</t>
  </si>
  <si>
    <t>MAG-25529</t>
  </si>
  <si>
    <t>SD-37170</t>
  </si>
  <si>
    <t>Survey data collector very slow since last week</t>
  </si>
  <si>
    <t>SD-37171</t>
  </si>
  <si>
    <t>SD-37172</t>
  </si>
  <si>
    <t>Need hotspot for site visit, needed before a client meeting</t>
  </si>
  <si>
    <t>SD-37173</t>
  </si>
  <si>
    <t>SD-37174</t>
  </si>
  <si>
    <t>SD-37175</t>
  </si>
  <si>
    <t>Error message when launching GIS desktop suite, needed before a client meeting</t>
  </si>
  <si>
    <t>SD-37176</t>
  </si>
  <si>
    <t>Outlook search returns no results, user is traveling</t>
  </si>
  <si>
    <t>SD-37177</t>
  </si>
  <si>
    <t>SD-37178</t>
  </si>
  <si>
    <t>Number matching prompt fails at sign-in, second time this week</t>
  </si>
  <si>
    <t>SD-37179</t>
  </si>
  <si>
    <t>SD-37180</t>
  </si>
  <si>
    <t>SD-37181</t>
  </si>
  <si>
    <t>MAG-24691</t>
  </si>
  <si>
    <t>SD-37182</t>
  </si>
  <si>
    <t>OneDrive sync stuck on processing changes, second time this week</t>
  </si>
  <si>
    <t>SD-37183</t>
  </si>
  <si>
    <t>Scans arrive as blank pages, affects the whole team</t>
  </si>
  <si>
    <t>SD-37184</t>
  </si>
  <si>
    <t>MAG-22236</t>
  </si>
  <si>
    <t>SD-37185</t>
  </si>
  <si>
    <t>SD-37186</t>
  </si>
  <si>
    <t>MAG-21874</t>
  </si>
  <si>
    <t>SD-37187</t>
  </si>
  <si>
    <t>SD-37188</t>
  </si>
  <si>
    <t>Disk encryption not enabled after reimage</t>
  </si>
  <si>
    <t>MAG-24593</t>
  </si>
  <si>
    <t>SD-37189</t>
  </si>
  <si>
    <t>Tablet photos not uploading, second time this week</t>
  </si>
  <si>
    <t>SD-37190</t>
  </si>
  <si>
    <t>Reported phishing: fake invoice attachment, urgent</t>
  </si>
  <si>
    <t>SD-37191</t>
  </si>
  <si>
    <t>SD-37192</t>
  </si>
  <si>
    <t>SD-37193</t>
  </si>
  <si>
    <t>Room display panel offline at room Harbor, user is traveling</t>
  </si>
  <si>
    <t>SD-37194</t>
  </si>
  <si>
    <t>Wi-Fi drops in conference room Lakeview on a new laptop</t>
  </si>
  <si>
    <t>SD-37195</t>
  </si>
  <si>
    <t>MAG-11298</t>
  </si>
  <si>
    <t>SD-37196</t>
  </si>
  <si>
    <t>VPN asks for credentials repeatedly, user is traveling</t>
  </si>
  <si>
    <t>SD-37197</t>
  </si>
  <si>
    <t>SD-37198</t>
  </si>
  <si>
    <t>SD-37199</t>
  </si>
  <si>
    <t>SD-37200</t>
  </si>
  <si>
    <t>PDF editor add-in fails to load</t>
  </si>
  <si>
    <t>SD-37201</t>
  </si>
  <si>
    <t>Cannot print to printer near room Annex 110 on a new laptop</t>
  </si>
  <si>
    <t>MAG-12494</t>
  </si>
  <si>
    <t>SD-37202</t>
  </si>
  <si>
    <t>MAG-11592</t>
  </si>
  <si>
    <t>SD-37203</t>
  </si>
  <si>
    <t>SD-37204</t>
  </si>
  <si>
    <t>Teams status stuck on away after a restart</t>
  </si>
  <si>
    <t>MAG-23577</t>
  </si>
  <si>
    <t>SD-37205</t>
  </si>
  <si>
    <t>New starter needs access before orientation, needed by end of week</t>
  </si>
  <si>
    <t>SD-37206</t>
  </si>
  <si>
    <t>SD-37207</t>
  </si>
  <si>
    <t>Loaner tablet for site visit, second request</t>
  </si>
  <si>
    <t>SD-37208</t>
  </si>
  <si>
    <t>VPN very slow on video calls, tried restarting</t>
  </si>
  <si>
    <t>SD-37209</t>
  </si>
  <si>
    <t>Cannot open file from SharePoint, access denied</t>
  </si>
  <si>
    <t>SD-37210</t>
  </si>
  <si>
    <t>MAG-11650</t>
  </si>
  <si>
    <t>SD-37211</t>
  </si>
  <si>
    <t>SD-37212</t>
  </si>
  <si>
    <t>SD-37213</t>
  </si>
  <si>
    <t>Password reset needed for travel booking tool since yesterday</t>
  </si>
  <si>
    <t>MAG-11399</t>
  </si>
  <si>
    <t>SD-37214</t>
  </si>
  <si>
    <t>SD-37215</t>
  </si>
  <si>
    <t>SD-37216</t>
  </si>
  <si>
    <t>SD-37217</t>
  </si>
  <si>
    <t>SD-37218</t>
  </si>
  <si>
    <t>Scanner not detected by laptop, tried restarting</t>
  </si>
  <si>
    <t>SD-37219</t>
  </si>
  <si>
    <t>SD-37220</t>
  </si>
  <si>
    <t>Unexpected MFA prompt after suspicious email, user is traveling</t>
  </si>
  <si>
    <t>MAG-19948</t>
  </si>
  <si>
    <t>SD-37221</t>
  </si>
  <si>
    <t>MAG-28448</t>
  </si>
  <si>
    <t>SD-37222</t>
  </si>
  <si>
    <t>Workbook with macros will not open at the client site</t>
  </si>
  <si>
    <t>SD-37223</t>
  </si>
  <si>
    <t>Unexpected MFA prompt after suspicious email, tried restarting</t>
  </si>
  <si>
    <t>SD-37224</t>
  </si>
  <si>
    <t>No network after desk move, intermittent</t>
  </si>
  <si>
    <t>SD-37225</t>
  </si>
  <si>
    <t>Teams mobile not showing notifications since yesterday</t>
  </si>
  <si>
    <t>MAG-26665</t>
  </si>
  <si>
    <t>SD-37226</t>
  </si>
  <si>
    <t>New distribution list for the modeling group</t>
  </si>
  <si>
    <t>MAG-10655</t>
  </si>
  <si>
    <t>SD-37227</t>
  </si>
  <si>
    <t>SD-37228</t>
  </si>
  <si>
    <t>SD-37229</t>
  </si>
  <si>
    <t>MAG-18896</t>
  </si>
  <si>
    <t>SD-37230</t>
  </si>
  <si>
    <t>MAG-13082</t>
  </si>
  <si>
    <t>SD-37231</t>
  </si>
  <si>
    <t>SD-37232</t>
  </si>
  <si>
    <t>Echo on Teams calls from room 2A, affects the whole team</t>
  </si>
  <si>
    <t>SD-37233</t>
  </si>
  <si>
    <t>External monitors not detected through dock since yesterday</t>
  </si>
  <si>
    <t>SD-37234</t>
  </si>
  <si>
    <t>Blue screen on startup, user is traveling</t>
  </si>
  <si>
    <t>SD-37235</t>
  </si>
  <si>
    <t>VPN very slow on video calls, started after an update</t>
  </si>
  <si>
    <t>SD-37236</t>
  </si>
  <si>
    <t>SD-37237</t>
  </si>
  <si>
    <t>Locked out after password change, old password saved on phone, tried restarting</t>
  </si>
  <si>
    <t>SD-37238</t>
  </si>
  <si>
    <t>Library missing from sync client since yesterday</t>
  </si>
  <si>
    <t>SD-37239</t>
  </si>
  <si>
    <t>SD-37240</t>
  </si>
  <si>
    <t>SD-37241</t>
  </si>
  <si>
    <t>Tablet stuck offline after returning from site when working from home</t>
  </si>
  <si>
    <t>SD-37242</t>
  </si>
  <si>
    <t>SD-37243</t>
  </si>
  <si>
    <t>MAG-29085</t>
  </si>
  <si>
    <t>SD-37244</t>
  </si>
  <si>
    <t>Field tablet will not sync inspection forms, urgent</t>
  </si>
  <si>
    <t>SD-37245</t>
  </si>
  <si>
    <t>VPN disconnects every few minutes, tried restarting</t>
  </si>
  <si>
    <t>SD-37246</t>
  </si>
  <si>
    <t>MAG-17327</t>
  </si>
  <si>
    <t>SD-37247</t>
  </si>
  <si>
    <t>SD-37248</t>
  </si>
  <si>
    <t>Emails stuck in outbox after the weekend</t>
  </si>
  <si>
    <t>SD-37249</t>
  </si>
  <si>
    <t>SD-37250</t>
  </si>
  <si>
    <t>SD-37251</t>
  </si>
  <si>
    <t>Room display panel offline at room 2C</t>
  </si>
  <si>
    <t>SD-37252</t>
  </si>
  <si>
    <t>Account locked after multiple sign-in attempts on a new laptop</t>
  </si>
  <si>
    <t>SD-37253</t>
  </si>
  <si>
    <t>Request higher memory laptop for modeling work, needed by end of week</t>
  </si>
  <si>
    <t>MAG-22522</t>
  </si>
  <si>
    <t>SD-37254</t>
  </si>
  <si>
    <t>SD-37255</t>
  </si>
  <si>
    <t>Access to license group for code editor, needed by end of week</t>
  </si>
  <si>
    <t>MAG-23177</t>
  </si>
  <si>
    <t>SD-37256</t>
  </si>
  <si>
    <t>MAG-28260</t>
  </si>
  <si>
    <t>SD-37257</t>
  </si>
  <si>
    <t>MAG-11640</t>
  </si>
  <si>
    <t>SD-37258</t>
  </si>
  <si>
    <t>Update pending for two weeks, will not install, intermittent</t>
  </si>
  <si>
    <t>SD-37259</t>
  </si>
  <si>
    <t>Teams will not start a meeting recording when working from home</t>
  </si>
  <si>
    <t>SD-37260</t>
  </si>
  <si>
    <t>MAG-27331</t>
  </si>
  <si>
    <t>SD-37261</t>
  </si>
  <si>
    <t>Add members to distribution list, second request</t>
  </si>
  <si>
    <t>SD-37262</t>
  </si>
  <si>
    <t>SD-37263</t>
  </si>
  <si>
    <t>SD-37264</t>
  </si>
  <si>
    <t>SD-37265</t>
  </si>
  <si>
    <t>Code editor crashes when opening large file</t>
  </si>
  <si>
    <t>SD-37266</t>
  </si>
  <si>
    <t>Password reset needed for project accounting system, user is traveling</t>
  </si>
  <si>
    <t>SD-37267</t>
  </si>
  <si>
    <t>MAG-13751</t>
  </si>
  <si>
    <t>SD-37268</t>
  </si>
  <si>
    <t>Add to distribution list for contracts staff, no rush</t>
  </si>
  <si>
    <t>MAG-15355</t>
  </si>
  <si>
    <t>SD-37269</t>
  </si>
  <si>
    <t>SD-37270</t>
  </si>
  <si>
    <t>SD-37271</t>
  </si>
  <si>
    <t>Data visualization tool crashes when opening large file, urgent</t>
  </si>
  <si>
    <t>SD-37272</t>
  </si>
  <si>
    <t>Room display panel offline at room 5A, user is traveling</t>
  </si>
  <si>
    <t>MAG-18962</t>
  </si>
  <si>
    <t>SD-37273</t>
  </si>
  <si>
    <t>SD-37274</t>
  </si>
  <si>
    <t>Phone not compliant, email blocked, for a proposal deadline</t>
  </si>
  <si>
    <t>MAG-11501</t>
  </si>
  <si>
    <t>SD-37275</t>
  </si>
  <si>
    <t>SD-37276</t>
  </si>
  <si>
    <t>Device flagged as non-compliant</t>
  </si>
  <si>
    <t>MAG-15386</t>
  </si>
  <si>
    <t>SD-37277</t>
  </si>
  <si>
    <t>SD-37278</t>
  </si>
  <si>
    <t>SD-37279</t>
  </si>
  <si>
    <t>Upgrade GIS desktop suite to current version</t>
  </si>
  <si>
    <t>MAG-15405</t>
  </si>
  <si>
    <t>SD-37280</t>
  </si>
  <si>
    <t>Need replacement keyboard after the weekend</t>
  </si>
  <si>
    <t>SD-37281</t>
  </si>
  <si>
    <t>Need password reset before client call, user is traveling</t>
  </si>
  <si>
    <t>SD-37282</t>
  </si>
  <si>
    <t>Read access to finance reporting folder, for a new project</t>
  </si>
  <si>
    <t>MAG-25871</t>
  </si>
  <si>
    <t>SD-37283</t>
  </si>
  <si>
    <t>MAG-21755</t>
  </si>
  <si>
    <t>SD-37284</t>
  </si>
  <si>
    <t>SD-37285</t>
  </si>
  <si>
    <t>Tablet missing from field case</t>
  </si>
  <si>
    <t>SD-37286</t>
  </si>
  <si>
    <t>Cannot print to printer near room 3B</t>
  </si>
  <si>
    <t>SD-37287</t>
  </si>
  <si>
    <t>SD-37288</t>
  </si>
  <si>
    <t>Switch port needed in project room 2A, urgent</t>
  </si>
  <si>
    <t>SD-37289</t>
  </si>
  <si>
    <t>SD-37290</t>
  </si>
  <si>
    <t>Teams camera not working, intermittent</t>
  </si>
  <si>
    <t>SD-37291</t>
  </si>
  <si>
    <t>SD-37292</t>
  </si>
  <si>
    <t>Clicked link in suspicious email, please check after the weekend</t>
  </si>
  <si>
    <t>MAG-11705</t>
  </si>
  <si>
    <t>SD-37293</t>
  </si>
  <si>
    <t>SD-37294</t>
  </si>
  <si>
    <t>Teams camera not working at the client site</t>
  </si>
  <si>
    <t>SD-37295</t>
  </si>
  <si>
    <t>SD-37296</t>
  </si>
  <si>
    <t>SD-37297</t>
  </si>
  <si>
    <t>SD-37298</t>
  </si>
  <si>
    <t>MAG-11359</t>
  </si>
  <si>
    <t>SD-37299</t>
  </si>
  <si>
    <t>SD-37300</t>
  </si>
  <si>
    <t>Cannot join corporate Wi-Fi after password change, needed before a client meeting</t>
  </si>
  <si>
    <t>MAG-14126</t>
  </si>
  <si>
    <t>SD-37301</t>
  </si>
  <si>
    <t>SD-37302</t>
  </si>
  <si>
    <t>No audio in Teams meetings at the client site</t>
  </si>
  <si>
    <t>SD-37303</t>
  </si>
  <si>
    <t>External monitors not detected through dock on a new laptop</t>
  </si>
  <si>
    <t>SD-37304</t>
  </si>
  <si>
    <t>MAG-26756</t>
  </si>
  <si>
    <t>SD-37305</t>
  </si>
  <si>
    <t>MAG-27356</t>
  </si>
  <si>
    <t>SD-37306</t>
  </si>
  <si>
    <t>SD-37307</t>
  </si>
  <si>
    <t>SD-37308</t>
  </si>
  <si>
    <t>SD-37309</t>
  </si>
  <si>
    <t>Upgrade code editor to current version, for a proposal deadline</t>
  </si>
  <si>
    <t>MAG-12351</t>
  </si>
  <si>
    <t>SD-37310</t>
  </si>
  <si>
    <t>Replacement laptop needed, device out of warranty, second request</t>
  </si>
  <si>
    <t>MAG-23736</t>
  </si>
  <si>
    <t>SD-37311</t>
  </si>
  <si>
    <t>Outlook search returns no results after a restart</t>
  </si>
  <si>
    <t>SD-37312</t>
  </si>
  <si>
    <t>Bookmarks missing after profile reset</t>
  </si>
  <si>
    <t>MAG-22327</t>
  </si>
  <si>
    <t>SD-37313</t>
  </si>
  <si>
    <t>Teams camera not working after the weekend</t>
  </si>
  <si>
    <t>MAG-18402</t>
  </si>
  <si>
    <t>SD-37314</t>
  </si>
  <si>
    <t>Number matching prompt fails at sign-in since this morning</t>
  </si>
  <si>
    <t>SD-37315</t>
  </si>
  <si>
    <t>SD-37316</t>
  </si>
  <si>
    <t>MAG-11063</t>
  </si>
  <si>
    <t>SD-37317</t>
  </si>
  <si>
    <t>MFA prompt not arriving on phone on a new laptop</t>
  </si>
  <si>
    <t>MAG-23004</t>
  </si>
  <si>
    <t>SD-37318</t>
  </si>
  <si>
    <t>Antivirus quarantined a file when working from home</t>
  </si>
  <si>
    <t>SD-37319</t>
  </si>
  <si>
    <t>Disable account at end of assignment, second request</t>
  </si>
  <si>
    <t>SD-37320</t>
  </si>
  <si>
    <t>Cannot print to printer near room Northgate East, tried restarting</t>
  </si>
  <si>
    <t>CHG-2025-0511</t>
  </si>
  <si>
    <t>SD-37321</t>
  </si>
  <si>
    <t>Network port at desk not active at the client site</t>
  </si>
  <si>
    <t>SD-37322</t>
  </si>
  <si>
    <t>Permission to edit team calendar, no rush</t>
  </si>
  <si>
    <t>SD-37323</t>
  </si>
  <si>
    <t>SD-37324</t>
  </si>
  <si>
    <t>VPN disconnects every few minutes, user is traveling</t>
  </si>
  <si>
    <t>SD-37325</t>
  </si>
  <si>
    <t>Printer driver missing after update</t>
  </si>
  <si>
    <t>SD-37326</t>
  </si>
  <si>
    <t>Remote desktop session freezes, needed before a client meeting</t>
  </si>
  <si>
    <t>SD-37327</t>
  </si>
  <si>
    <t>Cannot print to printer near room 2C</t>
  </si>
  <si>
    <t>SD-37328</t>
  </si>
  <si>
    <t>Transfer mailbox and files for departing employee, for a new project</t>
  </si>
  <si>
    <t>MAG-11583</t>
  </si>
  <si>
    <t>SD-37329</t>
  </si>
  <si>
    <t>Cannot print to printer near room 3B, needed before a client meeting</t>
  </si>
  <si>
    <t>SD-37330</t>
  </si>
  <si>
    <t>Cannot print to printer near room 2A at the client site</t>
  </si>
  <si>
    <t>MAG-24882</t>
  </si>
  <si>
    <t>SD-37331</t>
  </si>
  <si>
    <t>SD-37332</t>
  </si>
  <si>
    <t>Secure print release not working, urgent</t>
  </si>
  <si>
    <t>MAG-18572</t>
  </si>
  <si>
    <t>SD-37333</t>
  </si>
  <si>
    <t>Activation prompt appears every morning since this morning</t>
  </si>
  <si>
    <t>SD-37334</t>
  </si>
  <si>
    <t>Cannot print to printer near room Annex 110, started after an update</t>
  </si>
  <si>
    <t>MAG-23730</t>
  </si>
  <si>
    <t>SD-37335</t>
  </si>
  <si>
    <t>SD-37336</t>
  </si>
  <si>
    <t>SD-37337</t>
  </si>
  <si>
    <t>Trackpad click not working after the weekend</t>
  </si>
  <si>
    <t>SD-37338</t>
  </si>
  <si>
    <t>MAG-15019</t>
  </si>
  <si>
    <t>SD-37339</t>
  </si>
  <si>
    <t>Secure print release not working at the client site</t>
  </si>
  <si>
    <t>SD-37340</t>
  </si>
  <si>
    <t>Cannot print to printer near room 5A since yesterday</t>
  </si>
  <si>
    <t>SD-37341</t>
  </si>
  <si>
    <t>SD-37342</t>
  </si>
  <si>
    <t>Suspicious pop-ups in browser after a restart</t>
  </si>
  <si>
    <t>MAG-25345</t>
  </si>
  <si>
    <t>SD-37343</t>
  </si>
  <si>
    <t>Unknown process flagged by endpoint agent, needed before a client meeting</t>
  </si>
  <si>
    <t>MAG-19301</t>
  </si>
  <si>
    <t>SD-37344</t>
  </si>
  <si>
    <t>Switch port needed in project room 4D at the client site</t>
  </si>
  <si>
    <t>SD-37345</t>
  </si>
  <si>
    <t>SD-37346</t>
  </si>
  <si>
    <t>SD-37347</t>
  </si>
  <si>
    <t>Wi-Fi drops in conference room Northgate East</t>
  </si>
  <si>
    <t>MAG-16742</t>
  </si>
  <si>
    <t>SD-37348</t>
  </si>
  <si>
    <t>MAG-16518</t>
  </si>
  <si>
    <t>SD-37349</t>
  </si>
  <si>
    <t>SD-37350</t>
  </si>
  <si>
    <t>SD-37351</t>
  </si>
  <si>
    <t>SD-37352</t>
  </si>
  <si>
    <t>MAG-25886</t>
  </si>
  <si>
    <t>SD-37353</t>
  </si>
  <si>
    <t>Echo on Teams calls from room Lakeview</t>
  </si>
  <si>
    <t>MAG-15177</t>
  </si>
  <si>
    <t>SD-37354</t>
  </si>
  <si>
    <t>MAG-28696</t>
  </si>
  <si>
    <t>SD-37355</t>
  </si>
  <si>
    <t>SD-37356</t>
  </si>
  <si>
    <t>Need project scheduling tool for new project, second request</t>
  </si>
  <si>
    <t>MAG-13826</t>
  </si>
  <si>
    <t>SD-37357</t>
  </si>
  <si>
    <t>Outlook profile will not load after a restart</t>
  </si>
  <si>
    <t>SD-37358</t>
  </si>
  <si>
    <t>SD-37359</t>
  </si>
  <si>
    <t>Request license and install for reference manager</t>
  </si>
  <si>
    <t>SD-37360</t>
  </si>
  <si>
    <t>Wi-Fi drops in conference room 2A</t>
  </si>
  <si>
    <t>SD-37361</t>
  </si>
  <si>
    <t>Secure print release not working when working from home</t>
  </si>
  <si>
    <t>SD-37362</t>
  </si>
  <si>
    <t>SD-37363</t>
  </si>
  <si>
    <t>Cannot reach analysis workstation remotely, intermittent</t>
  </si>
  <si>
    <t>MAG-28801</t>
  </si>
  <si>
    <t>SD-37364</t>
  </si>
  <si>
    <t>Lockout when signing in to HR self-service portal</t>
  </si>
  <si>
    <t>SD-37365</t>
  </si>
  <si>
    <t>Headset microphone not working in meetings, urgent</t>
  </si>
  <si>
    <t>SD-37366</t>
  </si>
  <si>
    <t>MAG-21257</t>
  </si>
  <si>
    <t>SD-37367</t>
  </si>
  <si>
    <t>SD-37368</t>
  </si>
  <si>
    <t>Cannot print to printer near room 2C, intermittent</t>
  </si>
  <si>
    <t>SD-37369</t>
  </si>
  <si>
    <t>MAG-12357</t>
  </si>
  <si>
    <t>SD-37370</t>
  </si>
  <si>
    <t>SD-37371</t>
  </si>
  <si>
    <t>SD-37372</t>
  </si>
  <si>
    <t>Need access to project site for new assignment, approved by manager</t>
  </si>
  <si>
    <t>SD-37373</t>
  </si>
  <si>
    <t>Clicked link in suspicious email, please check after a restart</t>
  </si>
  <si>
    <t>SD-37374</t>
  </si>
  <si>
    <t>Cannot send as shared mailbox, needed by end of week</t>
  </si>
  <si>
    <t>SD-37375</t>
  </si>
  <si>
    <t>Print jobs stuck in queue since this morning</t>
  </si>
  <si>
    <t>SD-37376</t>
  </si>
  <si>
    <t>SD-37377</t>
  </si>
  <si>
    <t>OneDrive sync stuck on processing changes at the client site</t>
  </si>
  <si>
    <t>SD-37378</t>
  </si>
  <si>
    <t>Phone not compliant, email blocked, second request</t>
  </si>
  <si>
    <t>SD-37379</t>
  </si>
  <si>
    <t>Mailbox full warning, user is traveling</t>
  </si>
  <si>
    <t>SD-37380</t>
  </si>
  <si>
    <t>Secure print release not working since yesterday</t>
  </si>
  <si>
    <t>MAG-13853</t>
  </si>
  <si>
    <t>SD-37381</t>
  </si>
  <si>
    <t>Cannot print to printer near room 2A after the weekend</t>
  </si>
  <si>
    <t>MAG-17207</t>
  </si>
  <si>
    <t>SD-37382</t>
  </si>
  <si>
    <t>SD-37383</t>
  </si>
  <si>
    <t>SD-37384</t>
  </si>
  <si>
    <t>SD-37385</t>
  </si>
  <si>
    <t>MAG-21503</t>
  </si>
  <si>
    <t>SD-37386</t>
  </si>
  <si>
    <t>SD-37387</t>
  </si>
  <si>
    <t>Locked out of laptop this morning when working from home</t>
  </si>
  <si>
    <t>MAG-10118</t>
  </si>
  <si>
    <t>SD-37388</t>
  </si>
  <si>
    <t>MAG-22603</t>
  </si>
  <si>
    <t>SD-37389</t>
  </si>
  <si>
    <t>Onboarding request for new field technician</t>
  </si>
  <si>
    <t>MAG-20030</t>
  </si>
  <si>
    <t>SD-37390</t>
  </si>
  <si>
    <t>Laptop will not charge, started after an update</t>
  </si>
  <si>
    <t>SD-37391</t>
  </si>
  <si>
    <t>Headset audio crackling after a restart</t>
  </si>
  <si>
    <t>SD-37392</t>
  </si>
  <si>
    <t>SD-37393</t>
  </si>
  <si>
    <t>No network after desk move, needed before a client meeting</t>
  </si>
  <si>
    <t>SD-37394</t>
  </si>
  <si>
    <t>SD-37395</t>
  </si>
  <si>
    <t>Need plotter access for drawing set, intermittent</t>
  </si>
  <si>
    <t>SD-37396</t>
  </si>
  <si>
    <t>SD-37397</t>
  </si>
  <si>
    <t>Diagramming tool very slow since last week when working from home</t>
  </si>
  <si>
    <t>MAG-23520</t>
  </si>
  <si>
    <t>SD-37398</t>
  </si>
  <si>
    <t>MAG-20277</t>
  </si>
  <si>
    <t>SD-37399</t>
  </si>
  <si>
    <t>SD-37400</t>
  </si>
  <si>
    <t>SD-37401</t>
  </si>
  <si>
    <t>MAG-24813</t>
  </si>
  <si>
    <t>SD-37402</t>
  </si>
  <si>
    <t>SD-37403</t>
  </si>
  <si>
    <t>SD-37404</t>
  </si>
  <si>
    <t>SD-37405</t>
  </si>
  <si>
    <t>MAG-12954</t>
  </si>
  <si>
    <t>SD-37406</t>
  </si>
  <si>
    <t>Error message when launching diagramming tool after a restart</t>
  </si>
  <si>
    <t>MAG-14885</t>
  </si>
  <si>
    <t>SD-37407</t>
  </si>
  <si>
    <t>Laptop overheating and fan running constantly, tried restarting</t>
  </si>
  <si>
    <t>SD-37408</t>
  </si>
  <si>
    <t>Password expired, cannot sign in on a new laptop</t>
  </si>
  <si>
    <t>MAG-14536</t>
  </si>
  <si>
    <t>SD-37409</t>
  </si>
  <si>
    <t>Code editor freezes on save</t>
  </si>
  <si>
    <t>SD-37410</t>
  </si>
  <si>
    <t>New starter needs access before orientation, approved by manager</t>
  </si>
  <si>
    <t>MAG-27211</t>
  </si>
  <si>
    <t>SD-37411</t>
  </si>
  <si>
    <t>SD-37412</t>
  </si>
  <si>
    <t>VPN will not connect from home on a new laptop</t>
  </si>
  <si>
    <t>MAG-25257</t>
  </si>
  <si>
    <t>SD-37413</t>
  </si>
  <si>
    <t>MAG-12358</t>
  </si>
  <si>
    <t>SD-37414</t>
  </si>
  <si>
    <t>OneDrive sync stuck on processing changes when working from home</t>
  </si>
  <si>
    <t>MAG-26200</t>
  </si>
  <si>
    <t>SD-37415</t>
  </si>
  <si>
    <t>MAG-14403</t>
  </si>
  <si>
    <t>SD-37416</t>
  </si>
  <si>
    <t>SD-37417</t>
  </si>
  <si>
    <t>MAG-12609</t>
  </si>
  <si>
    <t>SD-37418</t>
  </si>
  <si>
    <t>SD-37419</t>
  </si>
  <si>
    <t>SD-37420</t>
  </si>
  <si>
    <t>SD-37421</t>
  </si>
  <si>
    <t>SD-37422</t>
  </si>
  <si>
    <t>Upgrade statistics package to current version, no rush</t>
  </si>
  <si>
    <t>SD-37423</t>
  </si>
  <si>
    <t>MAG-26846</t>
  </si>
  <si>
    <t>SD-37424</t>
  </si>
  <si>
    <t>SD-37425</t>
  </si>
  <si>
    <t>Clicked link in suspicious email, please check when working from home</t>
  </si>
  <si>
    <t>SD-37426</t>
  </si>
  <si>
    <t>Laptop stuck on update screen, affects the whole team</t>
  </si>
  <si>
    <t>SD-37427</t>
  </si>
  <si>
    <t>Authenticator app shows the wrong account</t>
  </si>
  <si>
    <t>SD-37428</t>
  </si>
  <si>
    <t>MAG-16504</t>
  </si>
  <si>
    <t>SD-37429</t>
  </si>
  <si>
    <t>SD-37430</t>
  </si>
  <si>
    <t>SD-37431</t>
  </si>
  <si>
    <t>SD-37432</t>
  </si>
  <si>
    <t>MAG-27502</t>
  </si>
  <si>
    <t>SD-37433</t>
  </si>
  <si>
    <t>SD-37434</t>
  </si>
  <si>
    <t>SD-37435</t>
  </si>
  <si>
    <t>MAG-18860</t>
  </si>
  <si>
    <t>SD-37436</t>
  </si>
  <si>
    <t>Cannot open file from SharePoint, access denied, needed before a client meeting</t>
  </si>
  <si>
    <t>SD-37437</t>
  </si>
  <si>
    <t>MFA setup for new starter, intermittent</t>
  </si>
  <si>
    <t>MAG-19917</t>
  </si>
  <si>
    <t>SD-37438</t>
  </si>
  <si>
    <t>SD-37439</t>
  </si>
  <si>
    <t>Headset audio crackling, urgent</t>
  </si>
  <si>
    <t>MAG-13113</t>
  </si>
  <si>
    <t>SD-37440</t>
  </si>
  <si>
    <t>Outlook mobile will not add account since this morning</t>
  </si>
  <si>
    <t>MAG-24638</t>
  </si>
  <si>
    <t>SD-37441</t>
  </si>
  <si>
    <t>Upgrade statistics package to current version, needed by end of week</t>
  </si>
  <si>
    <t>SD-37442</t>
  </si>
  <si>
    <t>SD-37443</t>
  </si>
  <si>
    <t>SD-37444</t>
  </si>
  <si>
    <t>SD-37445</t>
  </si>
  <si>
    <t>SD-37446</t>
  </si>
  <si>
    <t>VPN will not connect from home after the weekend</t>
  </si>
  <si>
    <t>MAG-25073</t>
  </si>
  <si>
    <t>SD-37447</t>
  </si>
  <si>
    <t>SD-37448</t>
  </si>
  <si>
    <t>Access to shared library for proposal team, needed by end of week</t>
  </si>
  <si>
    <t>MAG-22443</t>
  </si>
  <si>
    <t>SD-37449</t>
  </si>
  <si>
    <t>SD-37450</t>
  </si>
  <si>
    <t>SD-37451</t>
  </si>
  <si>
    <t>SD-37452</t>
  </si>
  <si>
    <t>Wi-Fi drops in conference room 5A</t>
  </si>
  <si>
    <t>MAG-12862</t>
  </si>
  <si>
    <t>SD-37453</t>
  </si>
  <si>
    <t>Request license and install for GIS desktop suite</t>
  </si>
  <si>
    <t>SD-37454</t>
  </si>
  <si>
    <t>Teams will not start a meeting recording, needed before a client meeting</t>
  </si>
  <si>
    <t>SD-37455</t>
  </si>
  <si>
    <t>Need structural analysis package for new project, no rush</t>
  </si>
  <si>
    <t>SD-37456</t>
  </si>
  <si>
    <t>SD-37457</t>
  </si>
  <si>
    <t>Cannot print to printer near room Annex 110, tried restarting</t>
  </si>
  <si>
    <t>SD-37458</t>
  </si>
  <si>
    <t>MAG-28301</t>
  </si>
  <si>
    <t>SD-37459</t>
  </si>
  <si>
    <t>Need access to project site for new assignment, needed by end of week</t>
  </si>
  <si>
    <t>MAG-24745</t>
  </si>
  <si>
    <t>SD-37460</t>
  </si>
  <si>
    <t>SD-37461</t>
  </si>
  <si>
    <t>SD-37462</t>
  </si>
  <si>
    <t>MAG-26593</t>
  </si>
  <si>
    <t>SD-37463</t>
  </si>
  <si>
    <t>SD-37464</t>
  </si>
  <si>
    <t>Transfer mailbox and files for departing employee, approved by manager</t>
  </si>
  <si>
    <t>MAG-10049</t>
  </si>
  <si>
    <t>SD-37465</t>
  </si>
  <si>
    <t>Laptop due for scheduled refresh, for a proposal deadline</t>
  </si>
  <si>
    <t>SD-37466</t>
  </si>
  <si>
    <t>Double booking on room 2A, intermittent</t>
  </si>
  <si>
    <t>MAG-10395</t>
  </si>
  <si>
    <t>SD-37467</t>
  </si>
  <si>
    <t>Printer prints blank pages, needed before a client meeting</t>
  </si>
  <si>
    <t>SD-37468</t>
  </si>
  <si>
    <t>MAG-18808</t>
  </si>
  <si>
    <t>SD-37469</t>
  </si>
  <si>
    <t>Replacement laptop needed, device out of warranty, for a proposal deadline</t>
  </si>
  <si>
    <t>SD-37470</t>
  </si>
  <si>
    <t>SD-37471</t>
  </si>
  <si>
    <t>Shared calendar not updating, intermittent</t>
  </si>
  <si>
    <t>SD-37472</t>
  </si>
  <si>
    <t>Outlook profile will not load at the client site</t>
  </si>
  <si>
    <t>SD-37473</t>
  </si>
  <si>
    <t>Plotter prints with banding, needed before a client meeting</t>
  </si>
  <si>
    <t>SD-37474</t>
  </si>
  <si>
    <t>Echo on Teams calls from room Harbor</t>
  </si>
  <si>
    <t>SD-37475</t>
  </si>
  <si>
    <t>SD-37476</t>
  </si>
  <si>
    <t>SD-37477</t>
  </si>
  <si>
    <t>Access to license group for reference manager, second request</t>
  </si>
  <si>
    <t>SD-37478</t>
  </si>
  <si>
    <t>SD-37479</t>
  </si>
  <si>
    <t>Install GIS desktop suite on laptop</t>
  </si>
  <si>
    <t>SD-37480</t>
  </si>
  <si>
    <t>MAG-10192</t>
  </si>
  <si>
    <t>SD-37481</t>
  </si>
  <si>
    <t>SD-37482</t>
  </si>
  <si>
    <t>Keyboard keys not responding after a restart</t>
  </si>
  <si>
    <t>SD-37483</t>
  </si>
  <si>
    <t>SD-37484</t>
  </si>
  <si>
    <t>MAG-15994</t>
  </si>
  <si>
    <t>SD-37485</t>
  </si>
  <si>
    <t>SD-37486</t>
  </si>
  <si>
    <t>Transfer mailbox and files for departing employee, for a proposal deadline</t>
  </si>
  <si>
    <t>MAG-22991</t>
  </si>
  <si>
    <t>SD-37487</t>
  </si>
  <si>
    <t>Locked out of laptop this morning, second time this week</t>
  </si>
  <si>
    <t>SD-37488</t>
  </si>
  <si>
    <t>MAG-16686</t>
  </si>
  <si>
    <t>SD-37489</t>
  </si>
  <si>
    <t>SD-37490</t>
  </si>
  <si>
    <t>SD-37491</t>
  </si>
  <si>
    <t>MAG-23231</t>
  </si>
  <si>
    <t>SD-37492</t>
  </si>
  <si>
    <t>Pop-up blocker stops expense portal from opening on a new laptop</t>
  </si>
  <si>
    <t>SD-37493</t>
  </si>
  <si>
    <t>SD-37494</t>
  </si>
  <si>
    <t>Workbook with macros will not open, urgent</t>
  </si>
  <si>
    <t>SD-37495</t>
  </si>
  <si>
    <t>Printer prints blank pages since yesterday</t>
  </si>
  <si>
    <t>SD-37496</t>
  </si>
  <si>
    <t>New phone needs enrollment, needed by end of week</t>
  </si>
  <si>
    <t>SD-37497</t>
  </si>
  <si>
    <t>Tablet storage nearly full, urgent</t>
  </si>
  <si>
    <t>SD-37498</t>
  </si>
  <si>
    <t>Spare laptop for visiting staff, no rush</t>
  </si>
  <si>
    <t>MAG-19101</t>
  </si>
  <si>
    <t>SD-37499</t>
  </si>
  <si>
    <t>SD-37500</t>
  </si>
  <si>
    <t>SD-37501</t>
  </si>
  <si>
    <t>SD-37502</t>
  </si>
  <si>
    <t>SD-37503</t>
  </si>
  <si>
    <t>MAG-12552</t>
  </si>
  <si>
    <t>SD-37504</t>
  </si>
  <si>
    <t>SD-37505</t>
  </si>
  <si>
    <t>SD-37506</t>
  </si>
  <si>
    <t>SD-37507</t>
  </si>
  <si>
    <t>Restart loop after overnight patching, started after an update</t>
  </si>
  <si>
    <t>SD-37508</t>
  </si>
  <si>
    <t>Authenticator app crashes on open at the client site</t>
  </si>
  <si>
    <t>MAG-26918</t>
  </si>
  <si>
    <t>SD-37509</t>
  </si>
  <si>
    <t>Survey data collector shows license expired</t>
  </si>
  <si>
    <t>SD-37510</t>
  </si>
  <si>
    <t>Conference room 2C not showing in room finder</t>
  </si>
  <si>
    <t>SD-37511</t>
  </si>
  <si>
    <t>Workbook with macros will not open since this morning</t>
  </si>
  <si>
    <t>MAG-11248</t>
  </si>
  <si>
    <t>SD-37512</t>
  </si>
  <si>
    <t>Need project scheduling tool for new project, approved by manager</t>
  </si>
  <si>
    <t>SD-37513</t>
  </si>
  <si>
    <t>Disk encryption not enabled after reimage, second time this week</t>
  </si>
  <si>
    <t>SD-37514</t>
  </si>
  <si>
    <t>Activation prompt appears every morning, user is traveling</t>
  </si>
  <si>
    <t>SD-37515</t>
  </si>
  <si>
    <t>MAG-10706</t>
  </si>
  <si>
    <t>SD-37516</t>
  </si>
  <si>
    <t>Add members to distribution list, for a new project</t>
  </si>
  <si>
    <t>SD-37517</t>
  </si>
  <si>
    <t>Outlook mobile will not add account, needed before a client meeting</t>
  </si>
  <si>
    <t>SD-37518</t>
  </si>
  <si>
    <t>SD-37519</t>
  </si>
  <si>
    <t>Print jobs stuck in queue, second time this week</t>
  </si>
  <si>
    <t>SD-37520</t>
  </si>
  <si>
    <t>SD-37521</t>
  </si>
  <si>
    <t>MAG-13380</t>
  </si>
  <si>
    <t>SD-37522</t>
  </si>
  <si>
    <t>Clicked link in suspicious email, please check, tried restarting</t>
  </si>
  <si>
    <t>SD-37523</t>
  </si>
  <si>
    <t>Second monitor flickers when docked after the weekend</t>
  </si>
  <si>
    <t>SD-37524</t>
  </si>
  <si>
    <t>OneDrive shows file conflicts, user is traveling</t>
  </si>
  <si>
    <t>SD-37525</t>
  </si>
  <si>
    <t>SD-37526</t>
  </si>
  <si>
    <t>Bookmarks missing after profile reset, affects the whole team</t>
  </si>
  <si>
    <t>SD-37527</t>
  </si>
  <si>
    <t>MAG-19034</t>
  </si>
  <si>
    <t>SD-37528</t>
  </si>
  <si>
    <t>No audio in Teams meetings after a restart</t>
  </si>
  <si>
    <t>MAG-16288</t>
  </si>
  <si>
    <t>SD-37529</t>
  </si>
  <si>
    <t>Need hotspot for site visit after the weekend</t>
  </si>
  <si>
    <t>SD-37530</t>
  </si>
  <si>
    <t>Permission to edit team calendar, approved by manager</t>
  </si>
  <si>
    <t>MAG-12837</t>
  </si>
  <si>
    <t>SD-37531</t>
  </si>
  <si>
    <t>Laptop very slow after update, started after an update</t>
  </si>
  <si>
    <t>SD-37532</t>
  </si>
  <si>
    <t>SD-37533</t>
  </si>
  <si>
    <t>SD-37534</t>
  </si>
  <si>
    <t>SD-37535</t>
  </si>
  <si>
    <t>SD-37536</t>
  </si>
  <si>
    <t>SD-37537</t>
  </si>
  <si>
    <t>SD-37538</t>
  </si>
  <si>
    <t>Wi-Fi drops in conference room Harbor</t>
  </si>
  <si>
    <t>SD-37539</t>
  </si>
  <si>
    <t>Upgrade structural analysis package to current version, for a new project</t>
  </si>
  <si>
    <t>SD-37540</t>
  </si>
  <si>
    <t>PDF editor crashes when opening large file</t>
  </si>
  <si>
    <t>SD-37541</t>
  </si>
  <si>
    <t>Cannot join corporate Wi-Fi after password change, intermittent</t>
  </si>
  <si>
    <t>MAG-15801</t>
  </si>
  <si>
    <t>SD-37542</t>
  </si>
  <si>
    <t>SD-37543</t>
  </si>
  <si>
    <t>Slow Wi-Fi near room 5A, tried restarting</t>
  </si>
  <si>
    <t>SD-37544</t>
  </si>
  <si>
    <t>SD-37545</t>
  </si>
  <si>
    <t>Hydraulic modeling suite add-in fails to load</t>
  </si>
  <si>
    <t>SD-37546</t>
  </si>
  <si>
    <t>SD-37547</t>
  </si>
  <si>
    <t>Statistics package shows license expired, tried restarting</t>
  </si>
  <si>
    <t>MAG-27165</t>
  </si>
  <si>
    <t>SD-37548</t>
  </si>
  <si>
    <t>SD-37549</t>
  </si>
  <si>
    <t>MFA prompt not arriving on phone since this morning</t>
  </si>
  <si>
    <t>MAG-17208</t>
  </si>
  <si>
    <t>SD-37550</t>
  </si>
  <si>
    <t>SD-37551</t>
  </si>
  <si>
    <t>Cannot reach analysis workstation remotely on a new laptop</t>
  </si>
  <si>
    <t>SD-37552</t>
  </si>
  <si>
    <t>Unexpected MFA prompt after suspicious email, affects the whole team</t>
  </si>
  <si>
    <t>MAG-15064</t>
  </si>
  <si>
    <t>SD-37553</t>
  </si>
  <si>
    <t>SD-37554</t>
  </si>
  <si>
    <t>MAG-19863</t>
  </si>
  <si>
    <t>SD-37555</t>
  </si>
  <si>
    <t>Install data visualization tool on laptop</t>
  </si>
  <si>
    <t>SD-37556</t>
  </si>
  <si>
    <t>MAG-10429</t>
  </si>
  <si>
    <t>SD-37557</t>
  </si>
  <si>
    <t>SD-37558</t>
  </si>
  <si>
    <t>Secure print release not working, user is traveling</t>
  </si>
  <si>
    <t>SD-37559</t>
  </si>
  <si>
    <t>SD-37560</t>
  </si>
  <si>
    <t>MAG-19397</t>
  </si>
  <si>
    <t>SD-37561</t>
  </si>
  <si>
    <t>Locked out of laptop this morning, intermittent</t>
  </si>
  <si>
    <t>SD-37562</t>
  </si>
  <si>
    <t>Echo on Teams calls from room 2A</t>
  </si>
  <si>
    <t>SD-37563</t>
  </si>
  <si>
    <t>Survey data collector crashes when opening large file</t>
  </si>
  <si>
    <t>SD-37564</t>
  </si>
  <si>
    <t>Rules stopped running on inbox on a new laptop</t>
  </si>
  <si>
    <t>SD-37565</t>
  </si>
  <si>
    <t>MAG-24561</t>
  </si>
  <si>
    <t>SD-37566</t>
  </si>
  <si>
    <t>SD-37567</t>
  </si>
  <si>
    <t>Certificate warning on internal site, affects the whole team</t>
  </si>
  <si>
    <t>MAG-23938</t>
  </si>
  <si>
    <t>SD-37568</t>
  </si>
  <si>
    <t>Room display panel offline at room Summit, urgent</t>
  </si>
  <si>
    <t>SD-37569</t>
  </si>
  <si>
    <t>Survey data collector very slow since last week, urgent</t>
  </si>
  <si>
    <t>SD-37570</t>
  </si>
  <si>
    <t>Code editor freezes on save, urgent</t>
  </si>
  <si>
    <t>SD-37571</t>
  </si>
  <si>
    <t>SD-37572</t>
  </si>
  <si>
    <t>MAG-20071</t>
  </si>
  <si>
    <t>SD-37573</t>
  </si>
  <si>
    <t>Laptop will not reconnect to Wi-Fi after sleep after a restart</t>
  </si>
  <si>
    <t>SD-37574</t>
  </si>
  <si>
    <t>SD-37575</t>
  </si>
  <si>
    <t>SD-37576</t>
  </si>
  <si>
    <t>SD-37577</t>
  </si>
  <si>
    <t>SD-37578</t>
  </si>
  <si>
    <t>No audio in Teams meetings, urgent</t>
  </si>
  <si>
    <t>SD-37579</t>
  </si>
  <si>
    <t>Secure print release not working, started after an update</t>
  </si>
  <si>
    <t>SD-37580</t>
  </si>
  <si>
    <t>MAG-27213</t>
  </si>
  <si>
    <t>SD-37581</t>
  </si>
  <si>
    <t>SD-37582</t>
  </si>
  <si>
    <t>SD-37583</t>
  </si>
  <si>
    <t>MAG-29622</t>
  </si>
  <si>
    <t>SD-37584</t>
  </si>
  <si>
    <t>SD-37585</t>
  </si>
  <si>
    <t>SD-37586</t>
  </si>
  <si>
    <t>MAG-12561</t>
  </si>
  <si>
    <t>SD-37587</t>
  </si>
  <si>
    <t>SD-37588</t>
  </si>
  <si>
    <t>Error message when launching statistics package when working from home</t>
  </si>
  <si>
    <t>MAG-13412</t>
  </si>
  <si>
    <t>SD-37589</t>
  </si>
  <si>
    <t>Battery drains within an hour after the weekend</t>
  </si>
  <si>
    <t>SD-37590</t>
  </si>
  <si>
    <t>Laptop will not reconnect to Wi-Fi after sleep since this morning</t>
  </si>
  <si>
    <t>SD-37591</t>
  </si>
  <si>
    <t>SD-37592</t>
  </si>
  <si>
    <t>Teams will not start a meeting recording on a new laptop</t>
  </si>
  <si>
    <t>SD-37593</t>
  </si>
  <si>
    <t>SD-37594</t>
  </si>
  <si>
    <t>SD-37595</t>
  </si>
  <si>
    <t>SD-37596</t>
  </si>
  <si>
    <t>SD-37597</t>
  </si>
  <si>
    <t>SD-37598</t>
  </si>
  <si>
    <t>SD-37599</t>
  </si>
  <si>
    <t>SD-37600</t>
  </si>
  <si>
    <t>License server not reachable for structural analysis package</t>
  </si>
  <si>
    <t>SD-37601</t>
  </si>
  <si>
    <t>SD-37602</t>
  </si>
  <si>
    <t>Emails stuck in outbox when working from home</t>
  </si>
  <si>
    <t>SD-37603</t>
  </si>
  <si>
    <t>SD-37604</t>
  </si>
  <si>
    <t>Outlook not receiving new mail, second time this week</t>
  </si>
  <si>
    <t>SD-37605</t>
  </si>
  <si>
    <t>Error message when launching project scheduling tool after a restart</t>
  </si>
  <si>
    <t>SD-37606</t>
  </si>
  <si>
    <t>Suspicious pop-ups in browser, second time this week</t>
  </si>
  <si>
    <t>SD-37607</t>
  </si>
  <si>
    <t>Mailbox full warning, started after an update</t>
  </si>
  <si>
    <t>MAG-11039</t>
  </si>
  <si>
    <t>SD-37608</t>
  </si>
  <si>
    <t>Diagramming tool freezes on save, needed before a client meeting</t>
  </si>
  <si>
    <t>SD-37609</t>
  </si>
  <si>
    <t>Disable account at end of assignment, for a new project</t>
  </si>
  <si>
    <t>SD-37610</t>
  </si>
  <si>
    <t>SD-37611</t>
  </si>
  <si>
    <t>SD-37612</t>
  </si>
  <si>
    <t>Teams status stuck on away, second time this week</t>
  </si>
  <si>
    <t>SD-37613</t>
  </si>
  <si>
    <t>SD-37614</t>
  </si>
  <si>
    <t>SD-37615</t>
  </si>
  <si>
    <t>SD-37616</t>
  </si>
  <si>
    <t>MAG-15708</t>
  </si>
  <si>
    <t>SD-37617</t>
  </si>
  <si>
    <t>SD-37618</t>
  </si>
  <si>
    <t>New distribution list for the survey crew, no rush</t>
  </si>
  <si>
    <t>SD-37619</t>
  </si>
  <si>
    <t>Need CAD viewer for new project, approved by manager</t>
  </si>
  <si>
    <t>SD-37620</t>
  </si>
  <si>
    <t>SD-37621</t>
  </si>
  <si>
    <t>VPN asks for credentials repeatedly, intermittent</t>
  </si>
  <si>
    <t>SD-37622</t>
  </si>
  <si>
    <t>Replacement for damaged laptop, cracked screen, no rush</t>
  </si>
  <si>
    <t>MAG-16548</t>
  </si>
  <si>
    <t>SD-37623</t>
  </si>
  <si>
    <t>MAG-16137</t>
  </si>
  <si>
    <t>SD-37624</t>
  </si>
  <si>
    <t>SD-37625</t>
  </si>
  <si>
    <t>Locked out of laptop this morning, user is traveling</t>
  </si>
  <si>
    <t>SD-37626</t>
  </si>
  <si>
    <t>SD-37627</t>
  </si>
  <si>
    <t>Restart loop after overnight patching since this morning</t>
  </si>
  <si>
    <t>SD-37628</t>
  </si>
  <si>
    <t>Install PDF editor on laptop</t>
  </si>
  <si>
    <t>MAG-16374</t>
  </si>
  <si>
    <t>SD-37629</t>
  </si>
  <si>
    <t>Browser will not load intranet after a restart</t>
  </si>
  <si>
    <t>SD-37630</t>
  </si>
  <si>
    <t>SD-37631</t>
  </si>
  <si>
    <t>Need survey data collector for new project</t>
  </si>
  <si>
    <t>SD-37632</t>
  </si>
  <si>
    <t>GIS desktop suite very slow since last week</t>
  </si>
  <si>
    <t>SD-37633</t>
  </si>
  <si>
    <t>SD-37634</t>
  </si>
  <si>
    <t>Webcam not detected at the client site</t>
  </si>
  <si>
    <t>SD-37635</t>
  </si>
  <si>
    <t>MAG-15748</t>
  </si>
  <si>
    <t>SD-37636</t>
  </si>
  <si>
    <t>Cannot connect to VPN from hotel network on a new laptop</t>
  </si>
  <si>
    <t>SD-37637</t>
  </si>
  <si>
    <t>Laptop overheating and fan running constantly, intermittent</t>
  </si>
  <si>
    <t>SD-37638</t>
  </si>
  <si>
    <t>Authenticator app shows the wrong account after the weekend</t>
  </si>
  <si>
    <t>SD-37639</t>
  </si>
  <si>
    <t>SD-37640</t>
  </si>
  <si>
    <t>SD-37641</t>
  </si>
  <si>
    <t>MAG-14959</t>
  </si>
  <si>
    <t>SD-37642</t>
  </si>
  <si>
    <t>SD-37643</t>
  </si>
  <si>
    <t>SD-37644</t>
  </si>
  <si>
    <t>SD-37645</t>
  </si>
  <si>
    <t>Need access to project site for new assignment, for a new project</t>
  </si>
  <si>
    <t>MAG-29657</t>
  </si>
  <si>
    <t>SD-37646</t>
  </si>
  <si>
    <t>SD-37647</t>
  </si>
  <si>
    <t>Slow Wi-Fi near room Lakeview</t>
  </si>
  <si>
    <t>SD-37648</t>
  </si>
  <si>
    <t>SD-37649</t>
  </si>
  <si>
    <t>PDF editor crashes when opening large file, needed before a client meeting</t>
  </si>
  <si>
    <t>MAG-15725</t>
  </si>
  <si>
    <t>SD-37650</t>
  </si>
  <si>
    <t>SD-37651</t>
  </si>
  <si>
    <t>SD-37652</t>
  </si>
  <si>
    <t>SD-37653</t>
  </si>
  <si>
    <t>Authenticator app shows the wrong account, affects the whole team</t>
  </si>
  <si>
    <t>SD-37654</t>
  </si>
  <si>
    <t>SD-37655</t>
  </si>
  <si>
    <t>SD-37656</t>
  </si>
  <si>
    <t>SD-37657</t>
  </si>
  <si>
    <t>Plotter prints with banding when working from home</t>
  </si>
  <si>
    <t>SD-37658</t>
  </si>
  <si>
    <t>VPN disconnects every few minutes at the client site</t>
  </si>
  <si>
    <t>SD-37659</t>
  </si>
  <si>
    <t>PDF editor add-in fails to load since this morning</t>
  </si>
  <si>
    <t>SD-37660</t>
  </si>
  <si>
    <t>Need replacement keyboard when working from home</t>
  </si>
  <si>
    <t>MAG-19690</t>
  </si>
  <si>
    <t>SD-37661</t>
  </si>
  <si>
    <t>Cannot connect to VPN from hotel network after a restart</t>
  </si>
  <si>
    <t>MAG-21666</t>
  </si>
  <si>
    <t>SD-37662</t>
  </si>
  <si>
    <t>Printer prints blank pages on a new laptop</t>
  </si>
  <si>
    <t>SD-37663</t>
  </si>
  <si>
    <t>SD-37664</t>
  </si>
  <si>
    <t>Replace phone and move enrollment, for a proposal deadline</t>
  </si>
  <si>
    <t>SD-37665</t>
  </si>
  <si>
    <t>SD-37666</t>
  </si>
  <si>
    <t>Remote session disconnects when idle at the client site</t>
  </si>
  <si>
    <t>SD-37667</t>
  </si>
  <si>
    <t>SD-37668</t>
  </si>
  <si>
    <t>Files not syncing to project library at the client site</t>
  </si>
  <si>
    <t>SD-37669</t>
  </si>
  <si>
    <t>SD-37670</t>
  </si>
  <si>
    <t>SD-37671</t>
  </si>
  <si>
    <t>SD-37672</t>
  </si>
  <si>
    <t>Disable account at end of assignment, for a proposal deadline</t>
  </si>
  <si>
    <t>SD-37673</t>
  </si>
  <si>
    <t>Outlook not receiving new mail when working from home</t>
  </si>
  <si>
    <t>SD-37674</t>
  </si>
  <si>
    <t>Need password reset before client call when working from home</t>
  </si>
  <si>
    <t>MAG-20521</t>
  </si>
  <si>
    <t>SD-37675</t>
  </si>
  <si>
    <t>Remote session disconnects when idle since yesterday</t>
  </si>
  <si>
    <t>SD-37676</t>
  </si>
  <si>
    <t>SD-37677</t>
  </si>
  <si>
    <t>SD-37678</t>
  </si>
  <si>
    <t>No audio in Teams meetings, affects the whole team</t>
  </si>
  <si>
    <t>SD-37679</t>
  </si>
  <si>
    <t>Error message when launching PDF editor, second time this week</t>
  </si>
  <si>
    <t>SD-37680</t>
  </si>
  <si>
    <t>Slow Wi-Fi near room Summit, second time this week</t>
  </si>
  <si>
    <t>MAG-18611</t>
  </si>
  <si>
    <t>SD-37681</t>
  </si>
  <si>
    <t>Restart loop after overnight patching, intermittent</t>
  </si>
  <si>
    <t>SD-37682</t>
  </si>
  <si>
    <t>Outlook profile will not load since this morning</t>
  </si>
  <si>
    <t>SD-37683</t>
  </si>
  <si>
    <t>Secure print release not working, second time this week</t>
  </si>
  <si>
    <t>MAG-26675</t>
  </si>
  <si>
    <t>SD-37684</t>
  </si>
  <si>
    <t>MAG-12748</t>
  </si>
  <si>
    <t>SD-37685</t>
  </si>
  <si>
    <t>Hydraulic modeling suite shows license expired since this morning</t>
  </si>
  <si>
    <t>SD-37686</t>
  </si>
  <si>
    <t>SD-37687</t>
  </si>
  <si>
    <t>Monitor shows no signal after desk move, user is traveling</t>
  </si>
  <si>
    <t>SD-37688</t>
  </si>
  <si>
    <t>SD-37689</t>
  </si>
  <si>
    <t>Teams mobile not showing notifications after a restart</t>
  </si>
  <si>
    <t>SD-37690</t>
  </si>
  <si>
    <t>Cannot print to printer near room Harbor</t>
  </si>
  <si>
    <t>SD-37691</t>
  </si>
  <si>
    <t>Docking station not charging laptop since this morning</t>
  </si>
  <si>
    <t>MAG-11796</t>
  </si>
  <si>
    <t>SD-37692</t>
  </si>
  <si>
    <t>Upgrade survey data collector to current version, approved by manager</t>
  </si>
  <si>
    <t>SD-37693</t>
  </si>
  <si>
    <t>Number matching prompt fails at sign-in at the client site</t>
  </si>
  <si>
    <t>SD-37694</t>
  </si>
  <si>
    <t>MAG-19016</t>
  </si>
  <si>
    <t>SD-37695</t>
  </si>
  <si>
    <t>SD-37696</t>
  </si>
  <si>
    <t>SD-37697</t>
  </si>
  <si>
    <t>Clicked link in suspicious email, please check, second time this week</t>
  </si>
  <si>
    <t>SD-37698</t>
  </si>
  <si>
    <t>MAG-15085</t>
  </si>
  <si>
    <t>SD-37699</t>
  </si>
  <si>
    <t>SD-37700</t>
  </si>
  <si>
    <t>SD-37701</t>
  </si>
  <si>
    <t>SD-37702</t>
  </si>
  <si>
    <t>Statistics package crashes when opening large file</t>
  </si>
  <si>
    <t>SD-37703</t>
  </si>
  <si>
    <t>SD-37704</t>
  </si>
  <si>
    <t>MFA setup for new starter, started after an update</t>
  </si>
  <si>
    <t>SD-37705</t>
  </si>
  <si>
    <t>Request license and install for statistics package, needed by end of week</t>
  </si>
  <si>
    <t>SD-37706</t>
  </si>
  <si>
    <t>SD-37707</t>
  </si>
  <si>
    <t>Hotspot data limit reached after the weekend</t>
  </si>
  <si>
    <t>SD-37708</t>
  </si>
  <si>
    <t>MAG-18011</t>
  </si>
  <si>
    <t>SD-37709</t>
  </si>
  <si>
    <t>Monitor shows no signal after desk move, urgent</t>
  </si>
  <si>
    <t>SD-37710</t>
  </si>
  <si>
    <t>SD-37711</t>
  </si>
  <si>
    <t>Workbook with macros will not open, affects the whole team</t>
  </si>
  <si>
    <t>SD-37712</t>
  </si>
  <si>
    <t>Data visualization tool very slow since last week</t>
  </si>
  <si>
    <t>SD-37713</t>
  </si>
  <si>
    <t>Headset microphone not working in meetings at the client site</t>
  </si>
  <si>
    <t>SD-37714</t>
  </si>
  <si>
    <t>MAG-29568</t>
  </si>
  <si>
    <t>SD-37715</t>
  </si>
  <si>
    <t>Disk encryption not enabled after reimage, intermittent</t>
  </si>
  <si>
    <t>SD-37716</t>
  </si>
  <si>
    <t>SD-37717</t>
  </si>
  <si>
    <t>SD-37718</t>
  </si>
  <si>
    <t>Code editor very slow since last week, second time this week</t>
  </si>
  <si>
    <t>SD-37719</t>
  </si>
  <si>
    <t>Cannot connect to VPN from hotel network, user is traveling</t>
  </si>
  <si>
    <t>SD-37720</t>
  </si>
  <si>
    <t>SD-37721</t>
  </si>
  <si>
    <t>SD-37722</t>
  </si>
  <si>
    <t>SD-37723</t>
  </si>
  <si>
    <t>MAG-19674</t>
  </si>
  <si>
    <t>SD-37724</t>
  </si>
  <si>
    <t>SD-37725</t>
  </si>
  <si>
    <t>Docking station not charging laptop, urgent</t>
  </si>
  <si>
    <t>SD-37726</t>
  </si>
  <si>
    <t>SD-37727</t>
  </si>
  <si>
    <t>SD-37728</t>
  </si>
  <si>
    <t>Office apps asking to activate since yesterday</t>
  </si>
  <si>
    <t>MAG-25009</t>
  </si>
  <si>
    <t>SD-37729</t>
  </si>
  <si>
    <t>SD-37730</t>
  </si>
  <si>
    <t>Account keeps locking every few hours, urgent</t>
  </si>
  <si>
    <t>SD-37731</t>
  </si>
  <si>
    <t>Office apps asking to activate at the client site</t>
  </si>
  <si>
    <t>SD-37732</t>
  </si>
  <si>
    <t>VPN asks for credentials repeatedly, urgent</t>
  </si>
  <si>
    <t>CHG-2025-0534</t>
  </si>
  <si>
    <t>SD-37733</t>
  </si>
  <si>
    <t>SD-37734</t>
  </si>
  <si>
    <t>MAG-26024</t>
  </si>
  <si>
    <t>SD-37735</t>
  </si>
  <si>
    <t>SD-37736</t>
  </si>
  <si>
    <t>SD-37737</t>
  </si>
  <si>
    <t>New distribution list for project controls, approved by manager</t>
  </si>
  <si>
    <t>SD-37738</t>
  </si>
  <si>
    <t>Outlook not receiving new mail, intermittent</t>
  </si>
  <si>
    <t>MAG-28187</t>
  </si>
  <si>
    <t>SD-37739</t>
  </si>
  <si>
    <t>SD-37740</t>
  </si>
  <si>
    <t>Work profile will not install on phone, needed by end of week</t>
  </si>
  <si>
    <t>SD-37741</t>
  </si>
  <si>
    <t>SD-37742</t>
  </si>
  <si>
    <t>Guest Wi-Fi access needed for visitors, intermittent</t>
  </si>
  <si>
    <t>MAG-10400</t>
  </si>
  <si>
    <t>SD-37743</t>
  </si>
  <si>
    <t>SD-37744</t>
  </si>
  <si>
    <t>SD-37745</t>
  </si>
  <si>
    <t>SD-37746</t>
  </si>
  <si>
    <t>SD-37747</t>
  </si>
  <si>
    <t>SD-37748</t>
  </si>
  <si>
    <t>SD-37749</t>
  </si>
  <si>
    <t>Outlook search returns no results since yesterday</t>
  </si>
  <si>
    <t>MAG-14264</t>
  </si>
  <si>
    <t>SD-37750</t>
  </si>
  <si>
    <t>SD-37751</t>
  </si>
  <si>
    <t>Dock USB ports stopped working at the client site</t>
  </si>
  <si>
    <t>SD-37752</t>
  </si>
  <si>
    <t>SD-37753</t>
  </si>
  <si>
    <t>SD-37754</t>
  </si>
  <si>
    <t>SD-37755</t>
  </si>
  <si>
    <t>SD-37756</t>
  </si>
  <si>
    <t>Upgrade hydraulic modeling suite to current version</t>
  </si>
  <si>
    <t>SD-37757</t>
  </si>
  <si>
    <t>SD-37758</t>
  </si>
  <si>
    <t>SD-37759</t>
  </si>
  <si>
    <t>Headset microphone not working in meetings after the weekend</t>
  </si>
  <si>
    <t>SD-37760</t>
  </si>
  <si>
    <t>SD-37761</t>
  </si>
  <si>
    <t>SD-37762</t>
  </si>
  <si>
    <t>MAG-29673</t>
  </si>
  <si>
    <t>SD-37763</t>
  </si>
  <si>
    <t>SD-37764</t>
  </si>
  <si>
    <t>Temporary device while laptop is repaired, for a proposal deadline</t>
  </si>
  <si>
    <t>SD-37765</t>
  </si>
  <si>
    <t>SD-37766</t>
  </si>
  <si>
    <t>Battery drains within an hour since this morning</t>
  </si>
  <si>
    <t>SD-37767</t>
  </si>
  <si>
    <t>Locked out after password change, old password saved on phone, needed before a client meeting</t>
  </si>
  <si>
    <t>SD-37768</t>
  </si>
  <si>
    <t>SD-37769</t>
  </si>
  <si>
    <t>SD-37770</t>
  </si>
  <si>
    <t>Transfer mailbox and files for departing employee, needed by end of week</t>
  </si>
  <si>
    <t>SD-37771</t>
  </si>
  <si>
    <t>SD-37772</t>
  </si>
  <si>
    <t>MAG-14786</t>
  </si>
  <si>
    <t>SD-37773</t>
  </si>
  <si>
    <t>SD-37774</t>
  </si>
  <si>
    <t>Switch port needed in project room 2C, tried restarting</t>
  </si>
  <si>
    <t>SD-37775</t>
  </si>
  <si>
    <t>SD-37776</t>
  </si>
  <si>
    <t>SD-37777</t>
  </si>
  <si>
    <t>SD-37778</t>
  </si>
  <si>
    <t>OneDrive shows file conflicts, affects the whole team</t>
  </si>
  <si>
    <t>SD-37779</t>
  </si>
  <si>
    <t>SD-37780</t>
  </si>
  <si>
    <t>SD-37781</t>
  </si>
  <si>
    <t>Access to shared library for project controls</t>
  </si>
  <si>
    <t>SD-37782</t>
  </si>
  <si>
    <t>Lost phone, need temporary access pass since this morning</t>
  </si>
  <si>
    <t>SD-37783</t>
  </si>
  <si>
    <t>VPN will not connect from home, needed before a client meeting</t>
  </si>
  <si>
    <t>SD-37784</t>
  </si>
  <si>
    <t>SD-37785</t>
  </si>
  <si>
    <t>SD-37786</t>
  </si>
  <si>
    <t>Password expired, cannot sign in, started after an update</t>
  </si>
  <si>
    <t>SD-37787</t>
  </si>
  <si>
    <t>New phone, need to re-register authenticator app, intermittent</t>
  </si>
  <si>
    <t>SD-37788</t>
  </si>
  <si>
    <t>SD-37789</t>
  </si>
  <si>
    <t>MAG-13865</t>
  </si>
  <si>
    <t>SD-37790</t>
  </si>
  <si>
    <t>Trackpad click not working, affects the whole team</t>
  </si>
  <si>
    <t>SD-37791</t>
  </si>
  <si>
    <t>Permission to edit team calendar, needed by end of week</t>
  </si>
  <si>
    <t>SD-37792</t>
  </si>
  <si>
    <t>SD-37793</t>
  </si>
  <si>
    <t>SD-37794</t>
  </si>
  <si>
    <t>MAG-27340</t>
  </si>
  <si>
    <t>SD-37795</t>
  </si>
  <si>
    <t>SD-37796</t>
  </si>
  <si>
    <t>SD-37797</t>
  </si>
  <si>
    <t>Need statistics package for new project, no rush</t>
  </si>
  <si>
    <t>MAG-17089</t>
  </si>
  <si>
    <t>SD-37798</t>
  </si>
  <si>
    <t>SD-37799</t>
  </si>
  <si>
    <t>SD-37800</t>
  </si>
  <si>
    <t>SD-37801</t>
  </si>
  <si>
    <t>Laptop overheating and fan running constantly on a new laptop</t>
  </si>
  <si>
    <t>SD-37802</t>
  </si>
  <si>
    <t>SD-37803</t>
  </si>
  <si>
    <t>MAG-21028</t>
  </si>
  <si>
    <t>SD-37804</t>
  </si>
  <si>
    <t>SD-37805</t>
  </si>
  <si>
    <t>SD-37806</t>
  </si>
  <si>
    <t>SD-37807</t>
  </si>
  <si>
    <t>MAG-17144</t>
  </si>
  <si>
    <t>SD-37808</t>
  </si>
  <si>
    <t>MAG-23580</t>
  </si>
  <si>
    <t>SD-37809</t>
  </si>
  <si>
    <t>Webcam not detected, urgent</t>
  </si>
  <si>
    <t>MAG-11649</t>
  </si>
  <si>
    <t>SD-37810</t>
  </si>
  <si>
    <t>SD-37811</t>
  </si>
  <si>
    <t>SD-37812</t>
  </si>
  <si>
    <t>SD-37813</t>
  </si>
  <si>
    <t>SD-37814</t>
  </si>
  <si>
    <t>SD-37815</t>
  </si>
  <si>
    <t>SD-37816</t>
  </si>
  <si>
    <t>MAG-12921</t>
  </si>
  <si>
    <t>SD-37817</t>
  </si>
  <si>
    <t>SD-37818</t>
  </si>
  <si>
    <t>SD-37819</t>
  </si>
  <si>
    <t>Error message when launching reference manager, urgent</t>
  </si>
  <si>
    <t>SD-37820</t>
  </si>
  <si>
    <t>SD-37821</t>
  </si>
  <si>
    <t>SD-37822</t>
  </si>
  <si>
    <t>SD-37823</t>
  </si>
  <si>
    <t>SD-37824</t>
  </si>
  <si>
    <t>Account keeps locking every few hours, second time this week</t>
  </si>
  <si>
    <t>SD-37825</t>
  </si>
  <si>
    <t>SD-37826</t>
  </si>
  <si>
    <t>MAG-21334</t>
  </si>
  <si>
    <t>SD-37827</t>
  </si>
  <si>
    <t>SD-37828</t>
  </si>
  <si>
    <t>SD-37829</t>
  </si>
  <si>
    <t>SD-37830</t>
  </si>
  <si>
    <t>SD-37831</t>
  </si>
  <si>
    <t>SD-37832</t>
  </si>
  <si>
    <t>Shared calendar not updating, tried restarting</t>
  </si>
  <si>
    <t>SD-37833</t>
  </si>
  <si>
    <t>SD-37834</t>
  </si>
  <si>
    <t>Upgrade CAD viewer to current version</t>
  </si>
  <si>
    <t>SD-37835</t>
  </si>
  <si>
    <t>Headset audio crackling on a new laptop</t>
  </si>
  <si>
    <t>SD-37836</t>
  </si>
  <si>
    <t>Project scheduling tool freezes on save at the client site</t>
  </si>
  <si>
    <t>SD-37837</t>
  </si>
  <si>
    <t>Network port at desk not active, urgent</t>
  </si>
  <si>
    <t>SD-37838</t>
  </si>
  <si>
    <t>Encryption recovery key requested, tried restarting</t>
  </si>
  <si>
    <t>SD-37839</t>
  </si>
  <si>
    <t>Pop-up blocker stops travel booking tool from opening since this morning</t>
  </si>
  <si>
    <t>MAG-13158</t>
  </si>
  <si>
    <t>SD-37840</t>
  </si>
  <si>
    <t>SD-37841</t>
  </si>
  <si>
    <t>MAG-18838</t>
  </si>
  <si>
    <t>SD-37842</t>
  </si>
  <si>
    <t>SD-37843</t>
  </si>
  <si>
    <t>SD-37844</t>
  </si>
  <si>
    <t>Access to shared library for field operations, second request</t>
  </si>
  <si>
    <t>SD-37845</t>
  </si>
  <si>
    <t>Pop-up blocker stops timesheet system from opening, urgent</t>
  </si>
  <si>
    <t>MAG-23370</t>
  </si>
  <si>
    <t>SD-37846</t>
  </si>
  <si>
    <t>Request license and install for survey data collector, second request</t>
  </si>
  <si>
    <t>SD-37847</t>
  </si>
  <si>
    <t>SD-37848</t>
  </si>
  <si>
    <t>SD-37849</t>
  </si>
  <si>
    <t>SD-37850</t>
  </si>
  <si>
    <t>Laptop very slow after update after a restart</t>
  </si>
  <si>
    <t>SD-37851</t>
  </si>
  <si>
    <t>SD-37852</t>
  </si>
  <si>
    <t>Loaner laptop for travel next week</t>
  </si>
  <si>
    <t>SD-37853</t>
  </si>
  <si>
    <t>Remove access for departed contractor, needed by end of week</t>
  </si>
  <si>
    <t>SD-37854</t>
  </si>
  <si>
    <t>SD-37855</t>
  </si>
  <si>
    <t>SD-37856</t>
  </si>
  <si>
    <t>Upgrade CAD viewer to current version, for a new project</t>
  </si>
  <si>
    <t>SD-37857</t>
  </si>
  <si>
    <t>SD-37858</t>
  </si>
  <si>
    <t>SD-37859</t>
  </si>
  <si>
    <t>SD-37860</t>
  </si>
  <si>
    <t>SD-37861</t>
  </si>
  <si>
    <t>SD-37862</t>
  </si>
  <si>
    <t>Teams camera not working on a new laptop</t>
  </si>
  <si>
    <t>MAG-16146</t>
  </si>
  <si>
    <t>SD-37863</t>
  </si>
  <si>
    <t>Antivirus quarantined a file, tried restarting</t>
  </si>
  <si>
    <t>SD-37864</t>
  </si>
  <si>
    <t>MAG-28964</t>
  </si>
  <si>
    <t>SD-37865</t>
  </si>
  <si>
    <t>MAG-22073</t>
  </si>
  <si>
    <t>SD-37866</t>
  </si>
  <si>
    <t>SD-37867</t>
  </si>
  <si>
    <t>SD-37868</t>
  </si>
  <si>
    <t>SD-37869</t>
  </si>
  <si>
    <t>SD-37870</t>
  </si>
  <si>
    <t>SD-37871</t>
  </si>
  <si>
    <t>SD-37872</t>
  </si>
  <si>
    <t>SD-37873</t>
  </si>
  <si>
    <t>MAG-29052</t>
  </si>
  <si>
    <t>SD-37874</t>
  </si>
  <si>
    <t>Need password reset before client call on a new laptop</t>
  </si>
  <si>
    <t>SD-37875</t>
  </si>
  <si>
    <t>Tablet stuck offline after returning from site after the weekend</t>
  </si>
  <si>
    <t>SD-37876</t>
  </si>
  <si>
    <t>SD-37877</t>
  </si>
  <si>
    <t>SD-37878</t>
  </si>
  <si>
    <t>SD-37879</t>
  </si>
  <si>
    <t>SD-37880</t>
  </si>
  <si>
    <t>Guest Wi-Fi access needed for visitors, tried restarting</t>
  </si>
  <si>
    <t>SD-37881</t>
  </si>
  <si>
    <t>SD-37882</t>
  </si>
  <si>
    <t>SD-37883</t>
  </si>
  <si>
    <t>Need replacement keyboard, urgent</t>
  </si>
  <si>
    <t>SD-37884</t>
  </si>
  <si>
    <t>Dock USB ports stopped working after the weekend</t>
  </si>
  <si>
    <t>MAG-24456</t>
  </si>
  <si>
    <t>SD-37885</t>
  </si>
  <si>
    <t>SD-37886</t>
  </si>
  <si>
    <t>SD-37887</t>
  </si>
  <si>
    <t>Lockout when signing in to travel booking tool, started after an update</t>
  </si>
  <si>
    <t>SD-37888</t>
  </si>
  <si>
    <t>SD-37889</t>
  </si>
  <si>
    <t>Survey data collector add-in fails to load</t>
  </si>
  <si>
    <t>SD-37890</t>
  </si>
  <si>
    <t>SD-37891</t>
  </si>
  <si>
    <t>MAG-18355</t>
  </si>
  <si>
    <t>SD-37892</t>
  </si>
  <si>
    <t>SD-37893</t>
  </si>
  <si>
    <t>Refresh request, laptop is four years old, approved by manager</t>
  </si>
  <si>
    <t>SD-37894</t>
  </si>
  <si>
    <t>SD-37895</t>
  </si>
  <si>
    <t>SD-37896</t>
  </si>
  <si>
    <t>SD-37897</t>
  </si>
  <si>
    <t>SD-37898</t>
  </si>
  <si>
    <t>Request higher memory laptop for modeling work, second request</t>
  </si>
  <si>
    <t>SD-37899</t>
  </si>
  <si>
    <t>Need hotspot for site visit, affects the whole team</t>
  </si>
  <si>
    <t>SD-37900</t>
  </si>
  <si>
    <t>SD-37901</t>
  </si>
  <si>
    <t>SD-37902</t>
  </si>
  <si>
    <t>SD-37903</t>
  </si>
  <si>
    <t>SD-37904</t>
  </si>
  <si>
    <t>MAG-29190</t>
  </si>
  <si>
    <t>SD-37905</t>
  </si>
  <si>
    <t>Teams mobile not showing notifications on a new laptop</t>
  </si>
  <si>
    <t>SD-37906</t>
  </si>
  <si>
    <t>SD-37907</t>
  </si>
  <si>
    <t>MAG-23435</t>
  </si>
  <si>
    <t>SD-37908</t>
  </si>
  <si>
    <t>MAG-12737</t>
  </si>
  <si>
    <t>SD-37909</t>
  </si>
  <si>
    <t>Access to shared library for the climate analytics team, for a new project</t>
  </si>
  <si>
    <t>SD-37910</t>
  </si>
  <si>
    <t>Read access to finance reporting folder, second request</t>
  </si>
  <si>
    <t>SD-37911</t>
  </si>
  <si>
    <t>SD-37912</t>
  </si>
  <si>
    <t>Remote session disconnects when idle after a restart</t>
  </si>
  <si>
    <t>SD-37913</t>
  </si>
  <si>
    <t>Need shared mailbox for project controls, no rush</t>
  </si>
  <si>
    <t>SD-37914</t>
  </si>
  <si>
    <t>MAG-12067</t>
  </si>
  <si>
    <t>SD-37915</t>
  </si>
  <si>
    <t>SD-37916</t>
  </si>
  <si>
    <t>Laptop lost during travel</t>
  </si>
  <si>
    <t>SD-37917</t>
  </si>
  <si>
    <t>SD-37918</t>
  </si>
  <si>
    <t>Emails stuck in outbox, tried restarting</t>
  </si>
  <si>
    <t>SD-37919</t>
  </si>
  <si>
    <t>SD-37920</t>
  </si>
  <si>
    <t>Onboarding request for new GIS specialist</t>
  </si>
  <si>
    <t>SD-37921</t>
  </si>
  <si>
    <t>MAG-14113</t>
  </si>
  <si>
    <t>SD-37922</t>
  </si>
  <si>
    <t>SD-37923</t>
  </si>
  <si>
    <t>SD-37924</t>
  </si>
  <si>
    <t>Offboarding for staff member leaving this month, second request</t>
  </si>
  <si>
    <t>SD-37925</t>
  </si>
  <si>
    <t>MAG-25698</t>
  </si>
  <si>
    <t>SD-37926</t>
  </si>
  <si>
    <t>Copier jammed and showing error, user is traveling</t>
  </si>
  <si>
    <t>SD-37927</t>
  </si>
  <si>
    <t>SD-37928</t>
  </si>
  <si>
    <t>SD-37929</t>
  </si>
  <si>
    <t>SD-37930</t>
  </si>
  <si>
    <t>MAG-24180</t>
  </si>
  <si>
    <t>SD-37931</t>
  </si>
  <si>
    <t>VPN asks for credentials repeatedly since yesterday</t>
  </si>
  <si>
    <t>MAG-24931</t>
  </si>
  <si>
    <t>SD-37932</t>
  </si>
  <si>
    <t>New starter needs access before orientation, second request</t>
  </si>
  <si>
    <t>SD-37933</t>
  </si>
  <si>
    <t>SD-37934</t>
  </si>
  <si>
    <t>New phone, need to re-register authenticator app, needed before a client meeting</t>
  </si>
  <si>
    <t>SD-37935</t>
  </si>
  <si>
    <t>SD-37936</t>
  </si>
  <si>
    <t>MAG-28275</t>
  </si>
  <si>
    <t>SD-37937</t>
  </si>
  <si>
    <t>SD-37938</t>
  </si>
  <si>
    <t>SD-37939</t>
  </si>
  <si>
    <t>SD-37940</t>
  </si>
  <si>
    <t>Authenticator app crashes on open, needed before a client meeting</t>
  </si>
  <si>
    <t>SD-37941</t>
  </si>
  <si>
    <t>CAD viewer shows license expired, intermittent</t>
  </si>
  <si>
    <t>SD-37942</t>
  </si>
  <si>
    <t>SD-37943</t>
  </si>
  <si>
    <t>SD-37944</t>
  </si>
  <si>
    <t>MAG-10456</t>
  </si>
  <si>
    <t>SD-37945</t>
  </si>
  <si>
    <t>SD-37946</t>
  </si>
  <si>
    <t>Phone stolen, need remote wipe</t>
  </si>
  <si>
    <t>SD-37947</t>
  </si>
  <si>
    <t>Virtual desktop will not launch</t>
  </si>
  <si>
    <t>SD-37948</t>
  </si>
  <si>
    <t>Cannot share screen in Teams, urgent</t>
  </si>
  <si>
    <t>SD-37949</t>
  </si>
  <si>
    <t>Replacement laptop needed, device out of warranty, no rush</t>
  </si>
  <si>
    <t>MAG-11040</t>
  </si>
  <si>
    <t>SD-37950</t>
  </si>
  <si>
    <t>Slow Wi-Fi near room 4D, intermittent</t>
  </si>
  <si>
    <t>SD-37951</t>
  </si>
  <si>
    <t>Install hydraulic modeling suite on laptop, second request</t>
  </si>
  <si>
    <t>SD-37952</t>
  </si>
  <si>
    <t>MAG-28705</t>
  </si>
  <si>
    <t>SD-37953</t>
  </si>
  <si>
    <t>SD-37954</t>
  </si>
  <si>
    <t>SD-37955</t>
  </si>
  <si>
    <t>Forgot password after returning from leave when working from home</t>
  </si>
  <si>
    <t>SD-37956</t>
  </si>
  <si>
    <t>Access to license group for diagramming tool, second request</t>
  </si>
  <si>
    <t>SD-37957</t>
  </si>
  <si>
    <t>Dock USB ports stopped working, second time this week</t>
  </si>
  <si>
    <t>SD-37958</t>
  </si>
  <si>
    <t>Echo on Teams calls from room Lakeview after the weekend</t>
  </si>
  <si>
    <t>SD-37959</t>
  </si>
  <si>
    <t>Update failed and rolled back twice on a new laptop</t>
  </si>
  <si>
    <t>MAG-17688</t>
  </si>
  <si>
    <t>SD-37960</t>
  </si>
  <si>
    <t>Outlook profile will not load, affects the whole team</t>
  </si>
  <si>
    <t>SD-37961</t>
  </si>
  <si>
    <t>MAG-25622</t>
  </si>
  <si>
    <t>SD-37962</t>
  </si>
  <si>
    <t>Unknown process flagged by endpoint agent, intermittent</t>
  </si>
  <si>
    <t>SD-37963</t>
  </si>
  <si>
    <t>Browser will not load intranet</t>
  </si>
  <si>
    <t>MAG-13166</t>
  </si>
  <si>
    <t>SD-37964</t>
  </si>
  <si>
    <t>SD-37965</t>
  </si>
  <si>
    <t>SD-37966</t>
  </si>
  <si>
    <t>SD-37967</t>
  </si>
  <si>
    <t>Webcam not detected when working from home</t>
  </si>
  <si>
    <t>SD-37968</t>
  </si>
  <si>
    <t>SD-37969</t>
  </si>
  <si>
    <t>SD-37970</t>
  </si>
  <si>
    <t>SD-37971</t>
  </si>
  <si>
    <t>Need data visualization tool for new project, approved by manager</t>
  </si>
  <si>
    <t>SD-37972</t>
  </si>
  <si>
    <t>SD-37973</t>
  </si>
  <si>
    <t>SD-37974</t>
  </si>
  <si>
    <t>Mobile app asks to sign in every time, urgent</t>
  </si>
  <si>
    <t>SD-37975</t>
  </si>
  <si>
    <t>SD-37976</t>
  </si>
  <si>
    <t>SD-37977</t>
  </si>
  <si>
    <t>OneDrive shows file conflicts, urgent</t>
  </si>
  <si>
    <t>SD-37978</t>
  </si>
  <si>
    <t>Remove access for departed contractor, approved by manager</t>
  </si>
  <si>
    <t>SD-37979</t>
  </si>
  <si>
    <t>SD-37980</t>
  </si>
  <si>
    <t>Cannot join corporate Wi-Fi after password change, user is traveling</t>
  </si>
  <si>
    <t>SD-37981</t>
  </si>
  <si>
    <t>SD-37982</t>
  </si>
  <si>
    <t>Hydraulic modeling suite add-in fails to load since yesterday</t>
  </si>
  <si>
    <t>SD-37983</t>
  </si>
  <si>
    <t>Shared calendar not updating since this morning</t>
  </si>
  <si>
    <t>SD-37984</t>
  </si>
  <si>
    <t>Conference room 2A not showing in room finder</t>
  </si>
  <si>
    <t>SD-37985</t>
  </si>
  <si>
    <t>SD-37986</t>
  </si>
  <si>
    <t>Disable account at end of assignment, approved by manager</t>
  </si>
  <si>
    <t>SD-37987</t>
  </si>
  <si>
    <t>SD-37988</t>
  </si>
  <si>
    <t>Mobile app asks to sign in every time on a new laptop</t>
  </si>
  <si>
    <t>SD-37989</t>
  </si>
  <si>
    <t>MAG-22611</t>
  </si>
  <si>
    <t>SD-37990</t>
  </si>
  <si>
    <t>SD-37991</t>
  </si>
  <si>
    <t>Pop-up blocker stops project accounting system from opening, intermittent</t>
  </si>
  <si>
    <t>SD-37992</t>
  </si>
  <si>
    <t>Double booking on room 2C, started after an update</t>
  </si>
  <si>
    <t>SD-37993</t>
  </si>
  <si>
    <t>Need statistics package for new project, approved by manager</t>
  </si>
  <si>
    <t>SD-37994</t>
  </si>
  <si>
    <t>SD-37995</t>
  </si>
  <si>
    <t>Unknown process flagged by endpoint agent, affects the whole team</t>
  </si>
  <si>
    <t>SD-37996</t>
  </si>
  <si>
    <t>SD-37997</t>
  </si>
  <si>
    <t>MAG-26565</t>
  </si>
  <si>
    <t>SD-37998</t>
  </si>
  <si>
    <t>SD-37999</t>
  </si>
  <si>
    <t>SD-38000</t>
  </si>
  <si>
    <t>SD-38001</t>
  </si>
  <si>
    <t>External monitors not detected through dock, intermittent</t>
  </si>
  <si>
    <t>MAG-24020</t>
  </si>
  <si>
    <t>SD-38002</t>
  </si>
  <si>
    <t>SD-38003</t>
  </si>
  <si>
    <t>MFA prompt not arriving on phone, tried restarting</t>
  </si>
  <si>
    <t>SD-38004</t>
  </si>
  <si>
    <t>Sync client shows red cross on library after the weekend</t>
  </si>
  <si>
    <t>SD-38005</t>
  </si>
  <si>
    <t>Teams status stuck on away after the weekend</t>
  </si>
  <si>
    <t>SD-38006</t>
  </si>
  <si>
    <t>SD-38007</t>
  </si>
  <si>
    <t>Lockout when signing in to expense portal, user is traveling</t>
  </si>
  <si>
    <t>SD-38008</t>
  </si>
  <si>
    <t>MAG-22969</t>
  </si>
  <si>
    <t>SD-38009</t>
  </si>
  <si>
    <t>SD-38010</t>
  </si>
  <si>
    <t>MAG-16763</t>
  </si>
  <si>
    <t>SD-38011</t>
  </si>
  <si>
    <t>SD-38012</t>
  </si>
  <si>
    <t>SD-38013</t>
  </si>
  <si>
    <t>Cannot open file from SharePoint, access denied when working from home</t>
  </si>
  <si>
    <t>SD-38014</t>
  </si>
  <si>
    <t>SD-38015</t>
  </si>
  <si>
    <t>SD-38016</t>
  </si>
  <si>
    <t>SD-38017</t>
  </si>
  <si>
    <t>Monitor shows no signal after desk move after the weekend</t>
  </si>
  <si>
    <t>SD-38018</t>
  </si>
  <si>
    <t>SD-38019</t>
  </si>
  <si>
    <t>SD-38020</t>
  </si>
  <si>
    <t>SD-38021</t>
  </si>
  <si>
    <t>SD-38022</t>
  </si>
  <si>
    <t>Hotspot not working at field site on a new laptop</t>
  </si>
  <si>
    <t>SD-38023</t>
  </si>
  <si>
    <t>Remote desktop session freezes, started after an update</t>
  </si>
  <si>
    <t>MAG-12279</t>
  </si>
  <si>
    <t>SD-38024</t>
  </si>
  <si>
    <t>SD-38025</t>
  </si>
  <si>
    <t>MAG-18459</t>
  </si>
  <si>
    <t>SD-38026</t>
  </si>
  <si>
    <t>SD-38027</t>
  </si>
  <si>
    <t>Outlook profile will not load, intermittent</t>
  </si>
  <si>
    <t>SD-38028</t>
  </si>
  <si>
    <t>Tablet stuck offline after returning from site, intermittent</t>
  </si>
  <si>
    <t>SD-38029</t>
  </si>
  <si>
    <t>SD-38030</t>
  </si>
  <si>
    <t>Suspicious email asking for credentials, needed before a client meeting</t>
  </si>
  <si>
    <t>SD-38031</t>
  </si>
  <si>
    <t>License server not reachable for code editor since this morning</t>
  </si>
  <si>
    <t>SD-38032</t>
  </si>
  <si>
    <t>SD-38033</t>
  </si>
  <si>
    <t>Suspicious email asking for credentials, user is traveling</t>
  </si>
  <si>
    <t>SD-38034</t>
  </si>
  <si>
    <t>SD-38035</t>
  </si>
  <si>
    <t>Laptop will not reconnect to Wi-Fi after sleep when working from home</t>
  </si>
  <si>
    <t>SD-38036</t>
  </si>
  <si>
    <t>SD-38037</t>
  </si>
  <si>
    <t>SD-38038</t>
  </si>
  <si>
    <t>SD-38039</t>
  </si>
  <si>
    <t>MAG-28910</t>
  </si>
  <si>
    <t>SD-38040</t>
  </si>
  <si>
    <t>SD-38041</t>
  </si>
  <si>
    <t>SD-38042</t>
  </si>
  <si>
    <t>SD-38043</t>
  </si>
  <si>
    <t>Restart loop after overnight patching, urgent</t>
  </si>
  <si>
    <t>SD-38044</t>
  </si>
  <si>
    <t>SD-38045</t>
  </si>
  <si>
    <t>SD-38046</t>
  </si>
  <si>
    <t>SD-38047</t>
  </si>
  <si>
    <t>Cannot connect to VPN from hotel network, affects the whole team</t>
  </si>
  <si>
    <t>SD-38048</t>
  </si>
  <si>
    <t>SD-38049</t>
  </si>
  <si>
    <t>SD-38050</t>
  </si>
  <si>
    <t>SD-38051</t>
  </si>
  <si>
    <t>MAG-11895</t>
  </si>
  <si>
    <t>SD-38052</t>
  </si>
  <si>
    <t>Cannot print to printer near room Annex 110 since this morning</t>
  </si>
  <si>
    <t>MAG-24430</t>
  </si>
  <si>
    <t>SD-38053</t>
  </si>
  <si>
    <t>SD-38054</t>
  </si>
  <si>
    <t>Contractor account needed for six-month engagement, approved by manager</t>
  </si>
  <si>
    <t>SD-38055</t>
  </si>
  <si>
    <t>SD-38056</t>
  </si>
  <si>
    <t>SD-38057</t>
  </si>
  <si>
    <t>SD-38058</t>
  </si>
  <si>
    <t>SD-38059</t>
  </si>
  <si>
    <t>SD-38060</t>
  </si>
  <si>
    <t>SD-38061</t>
  </si>
  <si>
    <t>Need hotspot for site visit when working from home</t>
  </si>
  <si>
    <t>SD-38062</t>
  </si>
  <si>
    <t>Workbook with macros will not open, started after an update</t>
  </si>
  <si>
    <t>SD-38063</t>
  </si>
  <si>
    <t>MAG-24247</t>
  </si>
  <si>
    <t>SD-38064</t>
  </si>
  <si>
    <t>Contractor account needed for six-month engagement, for a new project</t>
  </si>
  <si>
    <t>MAG-15750</t>
  </si>
  <si>
    <t>SD-38065</t>
  </si>
  <si>
    <t>SD-38066</t>
  </si>
  <si>
    <t>Upgrade survey data collector to current version, no rush</t>
  </si>
  <si>
    <t>SD-38067</t>
  </si>
  <si>
    <t>Blue screen on startup on a new laptop</t>
  </si>
  <si>
    <t>SD-38068</t>
  </si>
  <si>
    <t>Echo on Teams calls from room 2A, urgent</t>
  </si>
  <si>
    <t>SD-38069</t>
  </si>
  <si>
    <t>SD-38070</t>
  </si>
  <si>
    <t>SD-38071</t>
  </si>
  <si>
    <t>SD-38072</t>
  </si>
  <si>
    <t>SD-38073</t>
  </si>
  <si>
    <t>SD-38074</t>
  </si>
  <si>
    <t>Files not syncing to project library after the weekend</t>
  </si>
  <si>
    <t>SD-38075</t>
  </si>
  <si>
    <t>SD-38076</t>
  </si>
  <si>
    <t>SD-38077</t>
  </si>
  <si>
    <t>SD-38078</t>
  </si>
  <si>
    <t>Outlook search returns no results, second time this week</t>
  </si>
  <si>
    <t>SD-38079</t>
  </si>
  <si>
    <t>Update failed and rolled back twice since this morning</t>
  </si>
  <si>
    <t>SD-38080</t>
  </si>
  <si>
    <t>SD-38081</t>
  </si>
  <si>
    <t>Offboarding for staff member leaving this month, approved by manager</t>
  </si>
  <si>
    <t>MAG-19228</t>
  </si>
  <si>
    <t>SD-38082</t>
  </si>
  <si>
    <t>SD-38083</t>
  </si>
  <si>
    <t>Access to license group for project scheduling tool, needed by end of week</t>
  </si>
  <si>
    <t>SD-38084</t>
  </si>
  <si>
    <t>MAG-25384</t>
  </si>
  <si>
    <t>SD-38085</t>
  </si>
  <si>
    <t>SD-38086</t>
  </si>
  <si>
    <t>Suspicious email asking for credentials on a new laptop</t>
  </si>
  <si>
    <t>SD-38087</t>
  </si>
  <si>
    <t>MAG-18992</t>
  </si>
  <si>
    <t>SD-38088</t>
  </si>
  <si>
    <t>Docking station not charging laptop, tried restarting</t>
  </si>
  <si>
    <t>MAG-23596</t>
  </si>
  <si>
    <t>SD-38089</t>
  </si>
  <si>
    <t>SD-38090</t>
  </si>
  <si>
    <t>Request license and install for PDF editor, for a new project</t>
  </si>
  <si>
    <t>SD-38091</t>
  </si>
  <si>
    <t>SD-38092</t>
  </si>
  <si>
    <t>Laptop due for scheduled refresh, second request</t>
  </si>
  <si>
    <t>SD-38093</t>
  </si>
  <si>
    <t>SD-38094</t>
  </si>
  <si>
    <t>SD-38095</t>
  </si>
  <si>
    <t>Cannot print to printer near room Annex 110</t>
  </si>
  <si>
    <t>SD-38096</t>
  </si>
  <si>
    <t>VPN disconnects every few minutes after the weekend</t>
  </si>
  <si>
    <t>SD-38097</t>
  </si>
  <si>
    <t>SD-38098</t>
  </si>
  <si>
    <t>SD-38099</t>
  </si>
  <si>
    <t>Spare laptop for visiting staff, needed by end of week</t>
  </si>
  <si>
    <t>SD-38100</t>
  </si>
  <si>
    <t>Scans arrive as blank pages, needed before a client meeting</t>
  </si>
  <si>
    <t>SD-38101</t>
  </si>
  <si>
    <t>SD-38102</t>
  </si>
  <si>
    <t>SD-38103</t>
  </si>
  <si>
    <t>Wired connection drops intermittently, second time this week</t>
  </si>
  <si>
    <t>MAG-10196</t>
  </si>
  <si>
    <t>SD-38104</t>
  </si>
  <si>
    <t>Teams camera not working after a restart</t>
  </si>
  <si>
    <t>SD-38105</t>
  </si>
  <si>
    <t>Headset audio crackling after the weekend</t>
  </si>
  <si>
    <t>SD-38106</t>
  </si>
  <si>
    <t>Disable account at end of assignment, no rush</t>
  </si>
  <si>
    <t>MAG-11625</t>
  </si>
  <si>
    <t>SD-38107</t>
  </si>
  <si>
    <t>SD-38108</t>
  </si>
  <si>
    <t>SD-38109</t>
  </si>
  <si>
    <t>SD-38110</t>
  </si>
  <si>
    <t>MAG-12423</t>
  </si>
  <si>
    <t>SD-38111</t>
  </si>
  <si>
    <t>Password reset needed for timesheet system, user is traveling</t>
  </si>
  <si>
    <t>MAG-29048</t>
  </si>
  <si>
    <t>SD-38112</t>
  </si>
  <si>
    <t>Large-format plotter offline</t>
  </si>
  <si>
    <t>SD-38113</t>
  </si>
  <si>
    <t>SD-38114</t>
  </si>
  <si>
    <t>Voicemail notification email looks fake, tried restarting</t>
  </si>
  <si>
    <t>MAG-24087</t>
  </si>
  <si>
    <t>SD-38115</t>
  </si>
  <si>
    <t>SD-38116</t>
  </si>
  <si>
    <t>Emails stuck in outbox after a restart</t>
  </si>
  <si>
    <t>SD-38117</t>
  </si>
  <si>
    <t>Cannot open file from SharePoint, access denied since this morning</t>
  </si>
  <si>
    <t>SD-38118</t>
  </si>
  <si>
    <t>MAG-13579</t>
  </si>
  <si>
    <t>SD-38119</t>
  </si>
  <si>
    <t>Need shared mailbox for the climate analytics team, approved by manager</t>
  </si>
  <si>
    <t>SD-38120</t>
  </si>
  <si>
    <t>SD-38121</t>
  </si>
  <si>
    <t>SD-38122</t>
  </si>
  <si>
    <t>SD-38123</t>
  </si>
  <si>
    <t>SD-38124</t>
  </si>
  <si>
    <t>MAG-10159</t>
  </si>
  <si>
    <t>SD-38125</t>
  </si>
  <si>
    <t>SD-38126</t>
  </si>
  <si>
    <t>SD-38127</t>
  </si>
  <si>
    <t>License server not reachable for statistics package after a restart</t>
  </si>
  <si>
    <t>SD-38128</t>
  </si>
  <si>
    <t>SD-38129</t>
  </si>
  <si>
    <t>SD-38130</t>
  </si>
  <si>
    <t>SD-38131</t>
  </si>
  <si>
    <t>SD-38132</t>
  </si>
  <si>
    <t>SD-38133</t>
  </si>
  <si>
    <t>SD-38134</t>
  </si>
  <si>
    <t>SD-38135</t>
  </si>
  <si>
    <t>SD-38136</t>
  </si>
  <si>
    <t>SD-38137</t>
  </si>
  <si>
    <t>SD-38138</t>
  </si>
  <si>
    <t>SD-38139</t>
  </si>
  <si>
    <t>SD-38140</t>
  </si>
  <si>
    <t>SD-38141</t>
  </si>
  <si>
    <t>SD-38142</t>
  </si>
  <si>
    <t>MAG-24613</t>
  </si>
  <si>
    <t>SD-38143</t>
  </si>
  <si>
    <t>Conference room Annex 110 not showing in room finder, user is traveling</t>
  </si>
  <si>
    <t>SD-38144</t>
  </si>
  <si>
    <t>MAG-21145</t>
  </si>
  <si>
    <t>SD-38145</t>
  </si>
  <si>
    <t>Temporary device while laptop is repaired, second request</t>
  </si>
  <si>
    <t>SD-38146</t>
  </si>
  <si>
    <t>MAG-17323</t>
  </si>
  <si>
    <t>SD-38147</t>
  </si>
  <si>
    <t>SD-38148</t>
  </si>
  <si>
    <t>Request license and install for data visualization tool</t>
  </si>
  <si>
    <t>SD-38149</t>
  </si>
  <si>
    <t>Laptop stuck on update screen, started after an update</t>
  </si>
  <si>
    <t>SD-38150</t>
  </si>
  <si>
    <t>OneDrive sync stuck on processing changes since this morning</t>
  </si>
  <si>
    <t>SD-38151</t>
  </si>
  <si>
    <t>Account locked after multiple sign-in attempts, second time this week</t>
  </si>
  <si>
    <t>SD-38152</t>
  </si>
  <si>
    <t>Slow Wi-Fi near room 2C</t>
  </si>
  <si>
    <t>MAG-23523</t>
  </si>
  <si>
    <t>SD-38153</t>
  </si>
  <si>
    <t>MAG-13854</t>
  </si>
  <si>
    <t>SD-38154</t>
  </si>
  <si>
    <t>SD-38155</t>
  </si>
  <si>
    <t>Install statistics package on laptop</t>
  </si>
  <si>
    <t>SD-38156</t>
  </si>
  <si>
    <t>Install data visualization tool on laptop, approved by manager</t>
  </si>
  <si>
    <t>MAG-27222</t>
  </si>
  <si>
    <t>SD-38157</t>
  </si>
  <si>
    <t>SD-38158</t>
  </si>
  <si>
    <t>Tablet storage nearly full, intermittent</t>
  </si>
  <si>
    <t>SD-38159</t>
  </si>
  <si>
    <t>SD-38160</t>
  </si>
  <si>
    <t>Cannot print to printer near room 4D after the weekend</t>
  </si>
  <si>
    <t>SD-38161</t>
  </si>
  <si>
    <t>Upgrade diagramming tool to current version, second request</t>
  </si>
  <si>
    <t>SD-38162</t>
  </si>
  <si>
    <t>SD-38163</t>
  </si>
  <si>
    <t>SD-38164</t>
  </si>
  <si>
    <t>SD-38165</t>
  </si>
  <si>
    <t>Error message when launching project scheduling tool since yesterday</t>
  </si>
  <si>
    <t>SD-38166</t>
  </si>
  <si>
    <t>Mobile app asks to sign in every time after the weekend</t>
  </si>
  <si>
    <t>SD-38167</t>
  </si>
  <si>
    <t>SD-38168</t>
  </si>
  <si>
    <t>SD-38169</t>
  </si>
  <si>
    <t>SD-38170</t>
  </si>
  <si>
    <t>Request license and install for diagramming tool, approved by manager</t>
  </si>
  <si>
    <t>SD-38171</t>
  </si>
  <si>
    <t>Account keeps locking every few hours since yesterday</t>
  </si>
  <si>
    <t>SD-38172</t>
  </si>
  <si>
    <t>Request higher memory laptop for modeling work, for a new project</t>
  </si>
  <si>
    <t>SD-38173</t>
  </si>
  <si>
    <t>Reported phishing: fake invoice attachment after the weekend</t>
  </si>
  <si>
    <t>SD-38174</t>
  </si>
  <si>
    <t>SD-38175</t>
  </si>
  <si>
    <t>MAG-15032</t>
  </si>
  <si>
    <t>SD-38176</t>
  </si>
  <si>
    <t>SD-38177</t>
  </si>
  <si>
    <t>SD-38178</t>
  </si>
  <si>
    <t>Browser will not load intranet when working from home</t>
  </si>
  <si>
    <t>MAG-14842</t>
  </si>
  <si>
    <t>SD-38179</t>
  </si>
  <si>
    <t>SD-38180</t>
  </si>
  <si>
    <t>SD-38181</t>
  </si>
  <si>
    <t>CHG-2025-0563</t>
  </si>
  <si>
    <t>SD-38182</t>
  </si>
  <si>
    <t>Outlook search returns no results at the client site</t>
  </si>
  <si>
    <t>SD-38183</t>
  </si>
  <si>
    <t>New distribution list for contracts staff</t>
  </si>
  <si>
    <t>MAG-29773</t>
  </si>
  <si>
    <t>SD-38184</t>
  </si>
  <si>
    <t>SD-38185</t>
  </si>
  <si>
    <t>Need GIS desktop suite for new project, for a new project</t>
  </si>
  <si>
    <t>SD-38186</t>
  </si>
  <si>
    <t>Password reset needed for travel booking tool, urgent</t>
  </si>
  <si>
    <t>MAG-18272</t>
  </si>
  <si>
    <t>SD-38187</t>
  </si>
  <si>
    <t>Slow Wi-Fi near room Northgate East</t>
  </si>
  <si>
    <t>SD-38188</t>
  </si>
  <si>
    <t>Encryption recovery key requested</t>
  </si>
  <si>
    <t>SD-38189</t>
  </si>
  <si>
    <t>SD-38190</t>
  </si>
  <si>
    <t>MAG-22610</t>
  </si>
  <si>
    <t>SD-38191</t>
  </si>
  <si>
    <t>Outlook profile will not load, urgent</t>
  </si>
  <si>
    <t>SD-38192</t>
  </si>
  <si>
    <t>SD-38193</t>
  </si>
  <si>
    <t>Printer driver missing after update, intermittent</t>
  </si>
  <si>
    <t>SD-38194</t>
  </si>
  <si>
    <t>MAG-27956</t>
  </si>
  <si>
    <t>SD-38195</t>
  </si>
  <si>
    <t>SD-38196</t>
  </si>
  <si>
    <t>SD-38197</t>
  </si>
  <si>
    <t>SD-38198</t>
  </si>
  <si>
    <t>SD-38199</t>
  </si>
  <si>
    <t>MAG-16676</t>
  </si>
  <si>
    <t>SD-38200</t>
  </si>
  <si>
    <t>SD-38201</t>
  </si>
  <si>
    <t>Sync client shows red cross on library, user is traveling</t>
  </si>
  <si>
    <t>MAG-13201</t>
  </si>
  <si>
    <t>SD-38202</t>
  </si>
  <si>
    <t>SD-38203</t>
  </si>
  <si>
    <t>SD-38204</t>
  </si>
  <si>
    <t>SD-38205</t>
  </si>
  <si>
    <t>SD-38206</t>
  </si>
  <si>
    <t>SD-38207</t>
  </si>
  <si>
    <t>SD-38208</t>
  </si>
  <si>
    <t>SD-38209</t>
  </si>
  <si>
    <t>Teams mobile not showing notifications, started after an update</t>
  </si>
  <si>
    <t>MAG-16101</t>
  </si>
  <si>
    <t>SD-38210</t>
  </si>
  <si>
    <t>Laptop will not charge at the client site</t>
  </si>
  <si>
    <t>MAG-11855</t>
  </si>
  <si>
    <t>SD-38211</t>
  </si>
  <si>
    <t>Office apps asking to activate, urgent</t>
  </si>
  <si>
    <t>SD-38212</t>
  </si>
  <si>
    <t>Mailbox full warning after a restart</t>
  </si>
  <si>
    <t>SD-38213</t>
  </si>
  <si>
    <t>MAG-28674</t>
  </si>
  <si>
    <t>SD-38214</t>
  </si>
  <si>
    <t>SD-38215</t>
  </si>
  <si>
    <t>Printer driver missing after update, urgent</t>
  </si>
  <si>
    <t>SD-38216</t>
  </si>
  <si>
    <t>SD-38217</t>
  </si>
  <si>
    <t>Cannot connect to VPN from hotel network, second time this week</t>
  </si>
  <si>
    <t>MAG-23430</t>
  </si>
  <si>
    <t>SD-38218</t>
  </si>
  <si>
    <t>Screen flickering with lines on display, needed before a client meeting</t>
  </si>
  <si>
    <t>SD-38219</t>
  </si>
  <si>
    <t>Room display panel offline at room Annex 110</t>
  </si>
  <si>
    <t>MAG-18416</t>
  </si>
  <si>
    <t>SD-38220</t>
  </si>
  <si>
    <t>SD-38221</t>
  </si>
  <si>
    <t>SD-38222</t>
  </si>
  <si>
    <t>Office apps asking to activate after a restart</t>
  </si>
  <si>
    <t>SD-38223</t>
  </si>
  <si>
    <t>SD-38224</t>
  </si>
  <si>
    <t>External monitors not detected through dock, tried restarting</t>
  </si>
  <si>
    <t>SD-38225</t>
  </si>
  <si>
    <t>SD-38226</t>
  </si>
  <si>
    <t>SD-38227</t>
  </si>
  <si>
    <t>Laptop will not power on when working from home</t>
  </si>
  <si>
    <t>MAG-12248</t>
  </si>
  <si>
    <t>SD-38228</t>
  </si>
  <si>
    <t>SD-38229</t>
  </si>
  <si>
    <t>Unexpected MFA prompt after suspicious email, urgent</t>
  </si>
  <si>
    <t>SD-38230</t>
  </si>
  <si>
    <t>SD-38231</t>
  </si>
  <si>
    <t>Outlook search returns no results since this morning</t>
  </si>
  <si>
    <t>SD-38232</t>
  </si>
  <si>
    <t>SD-38233</t>
  </si>
  <si>
    <t>SD-38234</t>
  </si>
  <si>
    <t>Upgrade PDF editor to current version, for a new project</t>
  </si>
  <si>
    <t>MAG-22427</t>
  </si>
  <si>
    <t>SD-38235</t>
  </si>
  <si>
    <t>SD-38236</t>
  </si>
  <si>
    <t>SD-38237</t>
  </si>
  <si>
    <t>SD-38238</t>
  </si>
  <si>
    <t>SD-38239</t>
  </si>
  <si>
    <t>Files not syncing to project library, needed before a client meeting</t>
  </si>
  <si>
    <t>SD-38240</t>
  </si>
  <si>
    <t>SD-38241</t>
  </si>
  <si>
    <t>SD-38242</t>
  </si>
  <si>
    <t>MAG-11894</t>
  </si>
  <si>
    <t>SD-38243</t>
  </si>
  <si>
    <t>SD-38244</t>
  </si>
  <si>
    <t>Certificate warning on internal site, needed before a client meeting</t>
  </si>
  <si>
    <t>SD-38245</t>
  </si>
  <si>
    <t>SD-38246</t>
  </si>
  <si>
    <t>Permission to edit team calendar, second request</t>
  </si>
  <si>
    <t>MAG-11107</t>
  </si>
  <si>
    <t>SD-38247</t>
  </si>
  <si>
    <t>SD-38248</t>
  </si>
  <si>
    <t>No audio in Teams meetings since this morning</t>
  </si>
  <si>
    <t>SD-38249</t>
  </si>
  <si>
    <t>Error message when launching statistics package at the client site</t>
  </si>
  <si>
    <t>SD-38250</t>
  </si>
  <si>
    <t>SD-38251</t>
  </si>
  <si>
    <t>Outlook mobile will not add account after the weekend</t>
  </si>
  <si>
    <t>SD-38252</t>
  </si>
  <si>
    <t>Rules stopped running on inbox, user is traveling</t>
  </si>
  <si>
    <t>SD-38253</t>
  </si>
  <si>
    <t>SD-38254</t>
  </si>
  <si>
    <t>Tablet missing from field case since this morning</t>
  </si>
  <si>
    <t>SD-38255</t>
  </si>
  <si>
    <t>Survey data collector freezes on save, started after an update</t>
  </si>
  <si>
    <t>SD-38256</t>
  </si>
  <si>
    <t>SD-38257</t>
  </si>
  <si>
    <t>SD-38258</t>
  </si>
  <si>
    <t>SD-38259</t>
  </si>
  <si>
    <t>VPN connects but cannot reach file shares, tried restarting</t>
  </si>
  <si>
    <t>SD-38260</t>
  </si>
  <si>
    <t>SD-38261</t>
  </si>
  <si>
    <t>Pop-up blocker stops learning portal from opening, urgent</t>
  </si>
  <si>
    <t>SD-38262</t>
  </si>
  <si>
    <t>MAG-26173</t>
  </si>
  <si>
    <t>SD-38263</t>
  </si>
  <si>
    <t>Access to license group for project scheduling tool, approved by manager</t>
  </si>
  <si>
    <t>SD-38264</t>
  </si>
  <si>
    <t>SD-38265</t>
  </si>
  <si>
    <t>MAG-18887</t>
  </si>
  <si>
    <t>SD-38266</t>
  </si>
  <si>
    <t>SD-38267</t>
  </si>
  <si>
    <t>Secure print release not working, tried restarting</t>
  </si>
  <si>
    <t>SD-38268</t>
  </si>
  <si>
    <t>SD-38269</t>
  </si>
  <si>
    <t>Access to shared library for project controls, for a proposal deadline</t>
  </si>
  <si>
    <t>SD-38270</t>
  </si>
  <si>
    <t>New distribution list for proposal team, approved by manager</t>
  </si>
  <si>
    <t>SD-38271</t>
  </si>
  <si>
    <t>Slow Wi-Fi near room Harbor, started after an update</t>
  </si>
  <si>
    <t>MAG-19150</t>
  </si>
  <si>
    <t>SD-38272</t>
  </si>
  <si>
    <t>SD-38273</t>
  </si>
  <si>
    <t>SD-38274</t>
  </si>
  <si>
    <t>SD-38275</t>
  </si>
  <si>
    <t>Scan to email not working on a new laptop</t>
  </si>
  <si>
    <t>MAG-26015</t>
  </si>
  <si>
    <t>SD-38276</t>
  </si>
  <si>
    <t>SD-38277</t>
  </si>
  <si>
    <t>SD-38278</t>
  </si>
  <si>
    <t>Need structural analysis package for new project, for a proposal deadline</t>
  </si>
  <si>
    <t>MAG-28077</t>
  </si>
  <si>
    <t>SD-38279</t>
  </si>
  <si>
    <t>SD-38280</t>
  </si>
  <si>
    <t>SD-38281</t>
  </si>
  <si>
    <t>Temporary device while laptop is repaired, no rush</t>
  </si>
  <si>
    <t>SD-38282</t>
  </si>
  <si>
    <t>Diagramming tool very slow since last week, user is traveling</t>
  </si>
  <si>
    <t>SD-38283</t>
  </si>
  <si>
    <t>SD-38284</t>
  </si>
  <si>
    <t>SD-38285</t>
  </si>
  <si>
    <t>SD-38286</t>
  </si>
  <si>
    <t>SD-38287</t>
  </si>
  <si>
    <t>Need shared mailbox for contracts staff, no rush</t>
  </si>
  <si>
    <t>SD-38288</t>
  </si>
  <si>
    <t>SD-38289</t>
  </si>
  <si>
    <t>MAG-12786</t>
  </si>
  <si>
    <t>SD-38290</t>
  </si>
  <si>
    <t>SD-38291</t>
  </si>
  <si>
    <t>Add to distribution list for proposal team, approved by manager</t>
  </si>
  <si>
    <t>SD-38292</t>
  </si>
  <si>
    <t>MAG-27044</t>
  </si>
  <si>
    <t>SD-38293</t>
  </si>
  <si>
    <t>Refresh request, laptop is four years old, second request</t>
  </si>
  <si>
    <t>SD-38294</t>
  </si>
  <si>
    <t>SD-38295</t>
  </si>
  <si>
    <t>VPN asks for credentials repeatedly, started after an update</t>
  </si>
  <si>
    <t>SD-38296</t>
  </si>
  <si>
    <t>No network after desk move since this morning</t>
  </si>
  <si>
    <t>SD-38297</t>
  </si>
  <si>
    <t>Outlook not receiving new mail, affects the whole team</t>
  </si>
  <si>
    <t>MAG-20282</t>
  </si>
  <si>
    <t>SD-38298</t>
  </si>
  <si>
    <t>SD-38299</t>
  </si>
  <si>
    <t>SD-38300</t>
  </si>
  <si>
    <t>Library missing from sync client after the weekend</t>
  </si>
  <si>
    <t>SD-38301</t>
  </si>
  <si>
    <t>SD-38302</t>
  </si>
  <si>
    <t>SD-38303</t>
  </si>
  <si>
    <t>Authenticator app shows the wrong account at the client site</t>
  </si>
  <si>
    <t>MAG-17759</t>
  </si>
  <si>
    <t>SD-38304</t>
  </si>
  <si>
    <t>SD-38305</t>
  </si>
  <si>
    <t>Wi-Fi drops in conference room 3B, second time this week</t>
  </si>
  <si>
    <t>MAG-27908</t>
  </si>
  <si>
    <t>SD-38306</t>
  </si>
  <si>
    <t>SD-38307</t>
  </si>
  <si>
    <t>SD-38308</t>
  </si>
  <si>
    <t>SD-38309</t>
  </si>
  <si>
    <t>MAG-10876</t>
  </si>
  <si>
    <t>SD-38310</t>
  </si>
  <si>
    <t>SD-38311</t>
  </si>
  <si>
    <t>MAG-12655</t>
  </si>
  <si>
    <t>SD-38312</t>
  </si>
  <si>
    <t>Password change did not sync to phone on a new laptop</t>
  </si>
  <si>
    <t>SD-38313</t>
  </si>
  <si>
    <t>SD-38314</t>
  </si>
  <si>
    <t>SD-38315</t>
  </si>
  <si>
    <t>Install survey data collector on laptop, for a proposal deadline</t>
  </si>
  <si>
    <t>SD-38316</t>
  </si>
  <si>
    <t>SD-38317</t>
  </si>
  <si>
    <t>MAG-26120</t>
  </si>
  <si>
    <t>SD-38318</t>
  </si>
  <si>
    <t>SD-38319</t>
  </si>
  <si>
    <t>SD-38320</t>
  </si>
  <si>
    <t>SD-38321</t>
  </si>
  <si>
    <t>MAG-24725</t>
  </si>
  <si>
    <t>SD-38322</t>
  </si>
  <si>
    <t>SD-38323</t>
  </si>
  <si>
    <t>SD-38324</t>
  </si>
  <si>
    <t>Error message when launching hydraulic modeling suite</t>
  </si>
  <si>
    <t>SD-38325</t>
  </si>
  <si>
    <t>SD-38326</t>
  </si>
  <si>
    <t>SD-38327</t>
  </si>
  <si>
    <t>Outlook not receiving new mail after the weekend</t>
  </si>
  <si>
    <t>SD-38328</t>
  </si>
  <si>
    <t>SD-38329</t>
  </si>
  <si>
    <t>SD-38330</t>
  </si>
  <si>
    <t>MAG-11712</t>
  </si>
  <si>
    <t>SD-38331</t>
  </si>
  <si>
    <t>SD-38332</t>
  </si>
  <si>
    <t>MAG-20878</t>
  </si>
  <si>
    <t>SD-38333</t>
  </si>
  <si>
    <t>SD-38334</t>
  </si>
  <si>
    <t>Blue screen on startup after a restart</t>
  </si>
  <si>
    <t>SD-38335</t>
  </si>
  <si>
    <t>SD-38336</t>
  </si>
  <si>
    <t>SD-38337</t>
  </si>
  <si>
    <t>SD-38338</t>
  </si>
  <si>
    <t>SD-38339</t>
  </si>
  <si>
    <t>MAG-11955</t>
  </si>
  <si>
    <t>SD-38340</t>
  </si>
  <si>
    <t>SD-38341</t>
  </si>
  <si>
    <t>SD-38342</t>
  </si>
  <si>
    <t>SD-38343</t>
  </si>
  <si>
    <t>Cannot join corporate Wi-Fi after password change, second time this week</t>
  </si>
  <si>
    <t>SD-38344</t>
  </si>
  <si>
    <t>Shared calendar not updating after a restart</t>
  </si>
  <si>
    <t>SD-38345</t>
  </si>
  <si>
    <t>SD-38346</t>
  </si>
  <si>
    <t>Conference room Annex 110 not showing in room finder when working from home</t>
  </si>
  <si>
    <t>SD-38347</t>
  </si>
  <si>
    <t>Conference room Northgate East not showing in room finder</t>
  </si>
  <si>
    <t>SD-38348</t>
  </si>
  <si>
    <t>Cannot open file from SharePoint, access denied since yesterday</t>
  </si>
  <si>
    <t>MAG-23921</t>
  </si>
  <si>
    <t>SD-38349</t>
  </si>
  <si>
    <t>MAG-27808</t>
  </si>
  <si>
    <t>SD-38350</t>
  </si>
  <si>
    <t>SD-38351</t>
  </si>
  <si>
    <t>Mobile app asks to sign in every time, user is traveling</t>
  </si>
  <si>
    <t>MAG-27055</t>
  </si>
  <si>
    <t>SD-38352</t>
  </si>
  <si>
    <t>SD-38353</t>
  </si>
  <si>
    <t>Sync client shows red cross on library, tried restarting</t>
  </si>
  <si>
    <t>SD-38354</t>
  </si>
  <si>
    <t>No cellular data on work phone, intermittent</t>
  </si>
  <si>
    <t>SD-38355</t>
  </si>
  <si>
    <t>SD-38356</t>
  </si>
  <si>
    <t>Replacement laptop needed, device out of warranty, needed by end of week</t>
  </si>
  <si>
    <t>MAG-10150</t>
  </si>
  <si>
    <t>SD-38357</t>
  </si>
  <si>
    <t>Workbook with macros will not open after a restart</t>
  </si>
  <si>
    <t>SD-38358</t>
  </si>
  <si>
    <t>SD-38359</t>
  </si>
  <si>
    <t>SD-38360</t>
  </si>
  <si>
    <t>MAG-15010</t>
  </si>
  <si>
    <t>SD-38361</t>
  </si>
  <si>
    <t>Reported phishing: fake invoice attachment when working from home</t>
  </si>
  <si>
    <t>MAG-16124</t>
  </si>
  <si>
    <t>SD-38362</t>
  </si>
  <si>
    <t>SD-38363</t>
  </si>
  <si>
    <t>Cannot open file from SharePoint, access denied after the weekend</t>
  </si>
  <si>
    <t>MAG-16529</t>
  </si>
  <si>
    <t>SD-38364</t>
  </si>
  <si>
    <t>SD-38365</t>
  </si>
  <si>
    <t>SD-38366</t>
  </si>
  <si>
    <t>SD-38367</t>
  </si>
  <si>
    <t>SD-38368</t>
  </si>
  <si>
    <t>SD-38369</t>
  </si>
  <si>
    <t>Copier jammed and showing error when working from home</t>
  </si>
  <si>
    <t>SD-38370</t>
  </si>
  <si>
    <t>Loaner laptop for travel next week, for a proposal deadline</t>
  </si>
  <si>
    <t>SD-38371</t>
  </si>
  <si>
    <t>SD-38372</t>
  </si>
  <si>
    <t>SD-38373</t>
  </si>
  <si>
    <t>SD-38374</t>
  </si>
  <si>
    <t>SD-38375</t>
  </si>
  <si>
    <t>Need shared mailbox for the modeling group</t>
  </si>
  <si>
    <t>SD-38376</t>
  </si>
  <si>
    <t>Double booking on room 3B</t>
  </si>
  <si>
    <t>SD-38377</t>
  </si>
  <si>
    <t>Cannot send as shared mailbox, second request</t>
  </si>
  <si>
    <t>SD-38378</t>
  </si>
  <si>
    <t>SD-38379</t>
  </si>
  <si>
    <t>SD-38380</t>
  </si>
  <si>
    <t>Lockout when signing in to learning portal</t>
  </si>
  <si>
    <t>SD-38381</t>
  </si>
  <si>
    <t>No cellular data on work phone when working from home</t>
  </si>
  <si>
    <t>MAG-22144</t>
  </si>
  <si>
    <t>SD-38382</t>
  </si>
  <si>
    <t>SD-38383</t>
  </si>
  <si>
    <t>SD-38384</t>
  </si>
  <si>
    <t>Number matching prompt fails at sign-in, started after an update</t>
  </si>
  <si>
    <t>SD-38385</t>
  </si>
  <si>
    <t>SD-38386</t>
  </si>
  <si>
    <t>Headset audio crackling at the client site</t>
  </si>
  <si>
    <t>SD-38387</t>
  </si>
  <si>
    <t>SD-38388</t>
  </si>
  <si>
    <t>Upgrade project scheduling tool to current version</t>
  </si>
  <si>
    <t>SD-38389</t>
  </si>
  <si>
    <t>SD-38390</t>
  </si>
  <si>
    <t>Room display panel offline at room Lakeview since this morning</t>
  </si>
  <si>
    <t>SD-38391</t>
  </si>
  <si>
    <t>Restart loop after overnight patching when working from home</t>
  </si>
  <si>
    <t>SD-38392</t>
  </si>
  <si>
    <t>SD-38393</t>
  </si>
  <si>
    <t>Secure print release not working, needed before a client meeting</t>
  </si>
  <si>
    <t>MAG-18016</t>
  </si>
  <si>
    <t>SD-38394</t>
  </si>
  <si>
    <t>Locked out after password change, old password saved on phone when working from home</t>
  </si>
  <si>
    <t>SD-38395</t>
  </si>
  <si>
    <t>SD-38396</t>
  </si>
  <si>
    <t>SD-38397</t>
  </si>
  <si>
    <t>Access to shared library for contracts staff, no rush</t>
  </si>
  <si>
    <t>SD-38398</t>
  </si>
  <si>
    <t>Upgrade diagramming tool to current version, for a proposal deadline</t>
  </si>
  <si>
    <t>SD-38399</t>
  </si>
  <si>
    <t>SD-38400</t>
  </si>
  <si>
    <t>Add to distribution list for proposal team, needed by end of week</t>
  </si>
  <si>
    <t>MAG-17132</t>
  </si>
  <si>
    <t>SD-38401</t>
  </si>
  <si>
    <t>Lockout when signing in to project accounting system, tried restarting</t>
  </si>
  <si>
    <t>MAG-16283</t>
  </si>
  <si>
    <t>SD-38402</t>
  </si>
  <si>
    <t>SD-38403</t>
  </si>
  <si>
    <t>SD-38404</t>
  </si>
  <si>
    <t>SD-38405</t>
  </si>
  <si>
    <t>Project scheduling tool very slow since last week</t>
  </si>
  <si>
    <t>SD-38406</t>
  </si>
  <si>
    <t>GIS desktop suite add-in fails to load after the weekend</t>
  </si>
  <si>
    <t>SD-38407</t>
  </si>
  <si>
    <t>Structural analysis package freezes on save</t>
  </si>
  <si>
    <t>SD-38408</t>
  </si>
  <si>
    <t>MAG-22018</t>
  </si>
  <si>
    <t>SD-38409</t>
  </si>
  <si>
    <t>Switch port needed in project room Northgate East</t>
  </si>
  <si>
    <t>SD-38410</t>
  </si>
  <si>
    <t>Antivirus quarantined a file, intermittent</t>
  </si>
  <si>
    <t>SD-38411</t>
  </si>
  <si>
    <t>SD-38412</t>
  </si>
  <si>
    <t>SD-38413</t>
  </si>
  <si>
    <t>Lockout when signing in to expense portal since yesterday</t>
  </si>
  <si>
    <t>SD-38414</t>
  </si>
  <si>
    <t>Need access to project site for new assignment, for a proposal deadline</t>
  </si>
  <si>
    <t>SD-38415</t>
  </si>
  <si>
    <t>Cannot open file from SharePoint, access denied on a new laptop</t>
  </si>
  <si>
    <t>SD-38416</t>
  </si>
  <si>
    <t>SD-38417</t>
  </si>
  <si>
    <t>Conference room 2A not showing in room finder, user is traveling</t>
  </si>
  <si>
    <t>SD-38418</t>
  </si>
  <si>
    <t>SD-38419</t>
  </si>
  <si>
    <t>SD-38420</t>
  </si>
  <si>
    <t>SD-38421</t>
  </si>
  <si>
    <t>OneDrive shows file conflicts, intermittent</t>
  </si>
  <si>
    <t>SD-38422</t>
  </si>
  <si>
    <t>SD-38423</t>
  </si>
  <si>
    <t>No cellular data on work phone on a new laptop</t>
  </si>
  <si>
    <t>SD-38424</t>
  </si>
  <si>
    <t>SD-38425</t>
  </si>
  <si>
    <t>Statistics package add-in fails to load, tried restarting</t>
  </si>
  <si>
    <t>MAG-20740</t>
  </si>
  <si>
    <t>SD-38426</t>
  </si>
  <si>
    <t>SD-38427</t>
  </si>
  <si>
    <t>SD-38428</t>
  </si>
  <si>
    <t>SD-38429</t>
  </si>
  <si>
    <t>SD-38430</t>
  </si>
  <si>
    <t>SD-38431</t>
  </si>
  <si>
    <t>SD-38432</t>
  </si>
  <si>
    <t>SD-38433</t>
  </si>
  <si>
    <t>MAG-16292</t>
  </si>
  <si>
    <t>SD-38434</t>
  </si>
  <si>
    <t>SD-38435</t>
  </si>
  <si>
    <t>Outlook profile will not load, user is traveling</t>
  </si>
  <si>
    <t>SD-38436</t>
  </si>
  <si>
    <t>Need statistics package for new project, for a new project</t>
  </si>
  <si>
    <t>SD-38437</t>
  </si>
  <si>
    <t>SD-38438</t>
  </si>
  <si>
    <t>SD-38439</t>
  </si>
  <si>
    <t>SD-38440</t>
  </si>
  <si>
    <t>SD-38441</t>
  </si>
  <si>
    <t>Need hotspot for site visit since this morning</t>
  </si>
  <si>
    <t>SD-38442</t>
  </si>
  <si>
    <t>SD-38443</t>
  </si>
  <si>
    <t>SD-38444</t>
  </si>
  <si>
    <t>Dock USB ports stopped working on a new laptop</t>
  </si>
  <si>
    <t>MAG-22331</t>
  </si>
  <si>
    <t>SD-38445</t>
  </si>
  <si>
    <t>SD-38446</t>
  </si>
  <si>
    <t>SD-38447</t>
  </si>
  <si>
    <t>SD-38448</t>
  </si>
  <si>
    <t>SD-38449</t>
  </si>
  <si>
    <t>SD-38450</t>
  </si>
  <si>
    <t>Offboarding for staff member leaving this month, for a proposal deadline</t>
  </si>
  <si>
    <t>SD-38451</t>
  </si>
  <si>
    <t>Echo on Teams calls from room Northgate East, user is traveling</t>
  </si>
  <si>
    <t>SD-38452</t>
  </si>
  <si>
    <t>SD-38453</t>
  </si>
  <si>
    <t>Pop-up blocker stops expense portal from opening, needed before a client meeting</t>
  </si>
  <si>
    <t>SD-38454</t>
  </si>
  <si>
    <t>MAG-11042</t>
  </si>
  <si>
    <t>SD-38455</t>
  </si>
  <si>
    <t>Workbook with macros will not open on a new laptop</t>
  </si>
  <si>
    <t>SD-38456</t>
  </si>
  <si>
    <t>SD-38457</t>
  </si>
  <si>
    <t>MAG-25759</t>
  </si>
  <si>
    <t>SD-38458</t>
  </si>
  <si>
    <t>Guest Wi-Fi access needed for visitors, affects the whole team</t>
  </si>
  <si>
    <t>MAG-10372</t>
  </si>
  <si>
    <t>SD-38459</t>
  </si>
  <si>
    <t>SD-38460</t>
  </si>
  <si>
    <t>SD-38461</t>
  </si>
  <si>
    <t>Room display panel offline at room Lakeview</t>
  </si>
  <si>
    <t>SD-38462</t>
  </si>
  <si>
    <t>MAG-17495</t>
  </si>
  <si>
    <t>SD-38463</t>
  </si>
  <si>
    <t>SD-38464</t>
  </si>
  <si>
    <t>SD-38465</t>
  </si>
  <si>
    <t>MFA setup for new starter, affects the whole team</t>
  </si>
  <si>
    <t>SD-38466</t>
  </si>
  <si>
    <t>MAG-11243</t>
  </si>
  <si>
    <t>SD-38467</t>
  </si>
  <si>
    <t>Cannot open file from SharePoint, access denied, affects the whole team</t>
  </si>
  <si>
    <t>SD-38468</t>
  </si>
  <si>
    <t>Need PDF editor for new project, no rush</t>
  </si>
  <si>
    <t>SD-38469</t>
  </si>
  <si>
    <t>SD-38470</t>
  </si>
  <si>
    <t>SD-38471</t>
  </si>
  <si>
    <t>Locked out after password change, old password saved on phone, second time this week</t>
  </si>
  <si>
    <t>SD-38472</t>
  </si>
  <si>
    <t>Laptop will not power on, needed before a client meeting</t>
  </si>
  <si>
    <t>SD-38473</t>
  </si>
  <si>
    <t>Outlook not receiving new mail, urgent</t>
  </si>
  <si>
    <t>MAG-22309</t>
  </si>
  <si>
    <t>SD-38474</t>
  </si>
  <si>
    <t>SD-38475</t>
  </si>
  <si>
    <t>SD-38476</t>
  </si>
  <si>
    <t>SD-38477</t>
  </si>
  <si>
    <t>Conference room Summit not showing in room finder after a restart</t>
  </si>
  <si>
    <t>SD-38478</t>
  </si>
  <si>
    <t>Laptop overheating and fan running constantly, started after an update</t>
  </si>
  <si>
    <t>SD-38479</t>
  </si>
  <si>
    <t>SD-38480</t>
  </si>
  <si>
    <t>SD-38481</t>
  </si>
  <si>
    <t>Room display panel offline at room Summit, affects the whole team</t>
  </si>
  <si>
    <t>SD-38482</t>
  </si>
  <si>
    <t>SD-38483</t>
  </si>
  <si>
    <t>SD-38484</t>
  </si>
  <si>
    <t>SD-38485</t>
  </si>
  <si>
    <t>SD-38486</t>
  </si>
  <si>
    <t>SD-38487</t>
  </si>
  <si>
    <t>SD-38488</t>
  </si>
  <si>
    <t>Contractor account needed for six-month engagement, second request</t>
  </si>
  <si>
    <t>SD-38489</t>
  </si>
  <si>
    <t>Spare laptop for visiting staff, for a new project</t>
  </si>
  <si>
    <t>SD-38490</t>
  </si>
  <si>
    <t>Printer prints blank pages, intermittent</t>
  </si>
  <si>
    <t>SD-38491</t>
  </si>
  <si>
    <t>MAG-27932</t>
  </si>
  <si>
    <t>SD-38492</t>
  </si>
  <si>
    <t>SD-38493</t>
  </si>
  <si>
    <t>SD-38494</t>
  </si>
  <si>
    <t>SD-38495</t>
  </si>
  <si>
    <t>New distribution list for the climate analytics team</t>
  </si>
  <si>
    <t>SD-38496</t>
  </si>
  <si>
    <t>Device flagged as non-compliant at the client site</t>
  </si>
  <si>
    <t>SD-38497</t>
  </si>
  <si>
    <t>Wi-Fi drops in conference room Annex 110 at the client site</t>
  </si>
  <si>
    <t>SD-38498</t>
  </si>
  <si>
    <t>VPN asks for credentials repeatedly, second time this week</t>
  </si>
  <si>
    <t>SD-38499</t>
  </si>
  <si>
    <t>SD-38500</t>
  </si>
  <si>
    <t>SD-38501</t>
  </si>
  <si>
    <t>SD-38502</t>
  </si>
  <si>
    <t>SD-38503</t>
  </si>
  <si>
    <t>MAG-19079</t>
  </si>
  <si>
    <t>SD-38504</t>
  </si>
  <si>
    <t>VPN asks for credentials repeatedly, affects the whole team</t>
  </si>
  <si>
    <t>SD-38505</t>
  </si>
  <si>
    <t>SD-38506</t>
  </si>
  <si>
    <t>SD-38507</t>
  </si>
  <si>
    <t>MAG-19586</t>
  </si>
  <si>
    <t>SD-38508</t>
  </si>
  <si>
    <t>Outlook not receiving new mail after a restart</t>
  </si>
  <si>
    <t>SD-38509</t>
  </si>
  <si>
    <t>VPN very slow on video calls, affects the whole team</t>
  </si>
  <si>
    <t>SD-38510</t>
  </si>
  <si>
    <t>Access to license group for GIS desktop suite, no rush</t>
  </si>
  <si>
    <t>SD-38511</t>
  </si>
  <si>
    <t>Cannot print to printer near room 2C, tried restarting</t>
  </si>
  <si>
    <t>SD-38512</t>
  </si>
  <si>
    <t>MAG-27720</t>
  </si>
  <si>
    <t>SD-38513</t>
  </si>
  <si>
    <t>SD-38514</t>
  </si>
  <si>
    <t>SD-38515</t>
  </si>
  <si>
    <t>SD-38516</t>
  </si>
  <si>
    <t>SD-38517</t>
  </si>
  <si>
    <t>MAG-23983</t>
  </si>
  <si>
    <t>SD-38518</t>
  </si>
  <si>
    <t>Slow Wi-Fi near room Summit, needed before a client meeting</t>
  </si>
  <si>
    <t>SD-38519</t>
  </si>
  <si>
    <t>SD-38520</t>
  </si>
  <si>
    <t>SD-38521</t>
  </si>
  <si>
    <t>SD-38522</t>
  </si>
  <si>
    <t>SD-38523</t>
  </si>
  <si>
    <t>SD-38524</t>
  </si>
  <si>
    <t>SD-38525</t>
  </si>
  <si>
    <t>Slow Wi-Fi near room 2A</t>
  </si>
  <si>
    <t>SD-38526</t>
  </si>
  <si>
    <t>SD-38527</t>
  </si>
  <si>
    <t>Recurring meeting disappeared from calendar, intermittent</t>
  </si>
  <si>
    <t>SD-38528</t>
  </si>
  <si>
    <t>Clicked link in suspicious email, please check, intermittent</t>
  </si>
  <si>
    <t>SD-38529</t>
  </si>
  <si>
    <t>MAG-13267</t>
  </si>
  <si>
    <t>SD-38530</t>
  </si>
  <si>
    <t>Upgrade survey data collector to current version</t>
  </si>
  <si>
    <t>SD-38531</t>
  </si>
  <si>
    <t>SD-38532</t>
  </si>
  <si>
    <t>Hotspot data limit reached, needed before a client meeting</t>
  </si>
  <si>
    <t>SD-38533</t>
  </si>
  <si>
    <t>Upgrade GIS desktop suite to current version, for a proposal deadline</t>
  </si>
  <si>
    <t>SD-38534</t>
  </si>
  <si>
    <t>SD-38535</t>
  </si>
  <si>
    <t>Outlook search returns no results, started after an update</t>
  </si>
  <si>
    <t>SD-38536</t>
  </si>
  <si>
    <t>SD-38537</t>
  </si>
  <si>
    <t>SD-38538</t>
  </si>
  <si>
    <t>No audio in Teams meetings since yesterday</t>
  </si>
  <si>
    <t>SD-38539</t>
  </si>
  <si>
    <t>Error message when launching diagramming tool, second time this week</t>
  </si>
  <si>
    <t>SD-38540</t>
  </si>
  <si>
    <t>SD-38541</t>
  </si>
  <si>
    <t>Access to license group for CAD viewer, needed by end of week</t>
  </si>
  <si>
    <t>SD-38542</t>
  </si>
  <si>
    <t>SD-38543</t>
  </si>
  <si>
    <t>Hotspot not working at field site after the weekend</t>
  </si>
  <si>
    <t>SD-38544</t>
  </si>
  <si>
    <t>SD-38545</t>
  </si>
  <si>
    <t>MAG-24092</t>
  </si>
  <si>
    <t>SD-38546</t>
  </si>
  <si>
    <t>Field tablet will not sync inspection forms, intermittent</t>
  </si>
  <si>
    <t>SD-38547</t>
  </si>
  <si>
    <t>SD-38548</t>
  </si>
  <si>
    <t>Password reset needed for travel booking tool</t>
  </si>
  <si>
    <t>SD-38549</t>
  </si>
  <si>
    <t>Headset audio crackling, started after an update</t>
  </si>
  <si>
    <t>MAG-29411</t>
  </si>
  <si>
    <t>SD-38550</t>
  </si>
  <si>
    <t>SD-38551</t>
  </si>
  <si>
    <t>Hydraulic modeling suite crashes when opening large file, user is traveling</t>
  </si>
  <si>
    <t>SD-38552</t>
  </si>
  <si>
    <t>Update pending for two weeks, will not install since this morning</t>
  </si>
  <si>
    <t>SD-38553</t>
  </si>
  <si>
    <t>SD-38554</t>
  </si>
  <si>
    <t>License server not reachable for reference manager</t>
  </si>
  <si>
    <t>SD-38555</t>
  </si>
  <si>
    <t>Hotspot not working at field site, tried restarting</t>
  </si>
  <si>
    <t>SD-38556</t>
  </si>
  <si>
    <t>SD-38557</t>
  </si>
  <si>
    <t>Files not syncing to project library, urgent</t>
  </si>
  <si>
    <t>SD-38558</t>
  </si>
  <si>
    <t>SD-38559</t>
  </si>
  <si>
    <t>External monitors not detected through dock since this morning</t>
  </si>
  <si>
    <t>SD-38560</t>
  </si>
  <si>
    <t>MAG-27510</t>
  </si>
  <si>
    <t>SD-38561</t>
  </si>
  <si>
    <t>VPN very slow on video calls on a new laptop</t>
  </si>
  <si>
    <t>SD-38562</t>
  </si>
  <si>
    <t>SD-38563</t>
  </si>
  <si>
    <t>SD-38564</t>
  </si>
  <si>
    <t>MFA setup for new starter on a new laptop</t>
  </si>
  <si>
    <t>SD-38565</t>
  </si>
  <si>
    <t>SD-38566</t>
  </si>
  <si>
    <t>Need shared mailbox for field operations, needed by end of week</t>
  </si>
  <si>
    <t>MAG-19067</t>
  </si>
  <si>
    <t>SD-38567</t>
  </si>
  <si>
    <t>MAG-23218</t>
  </si>
  <si>
    <t>SD-38568</t>
  </si>
  <si>
    <t>Bookmarks missing after profile reset when working from home</t>
  </si>
  <si>
    <t>CHG-2025-0590</t>
  </si>
  <si>
    <t>SD-38569</t>
  </si>
  <si>
    <t>SD-38570</t>
  </si>
  <si>
    <t>SD-38571</t>
  </si>
  <si>
    <t>SD-38572</t>
  </si>
  <si>
    <t>SD-38573</t>
  </si>
  <si>
    <t>SD-38574</t>
  </si>
  <si>
    <t>SD-38575</t>
  </si>
  <si>
    <t>SD-38576</t>
  </si>
  <si>
    <t>SD-38577</t>
  </si>
  <si>
    <t>SD-38578</t>
  </si>
  <si>
    <t>SD-38579</t>
  </si>
  <si>
    <t>SD-38580</t>
  </si>
  <si>
    <t>SD-38581</t>
  </si>
  <si>
    <t>SD-38582</t>
  </si>
  <si>
    <t>Pop-up blocker stops HR self-service portal from opening, intermittent</t>
  </si>
  <si>
    <t>SD-38583</t>
  </si>
  <si>
    <t>Pop-up blocker stops expense portal from opening</t>
  </si>
  <si>
    <t>SD-38584</t>
  </si>
  <si>
    <t>Keyboard keys not responding, second time this week</t>
  </si>
  <si>
    <t>SD-38585</t>
  </si>
  <si>
    <t>Emails stuck in outbox, user is traveling</t>
  </si>
  <si>
    <t>SD-38586</t>
  </si>
  <si>
    <t>Browser will not load intranet, affects the whole team</t>
  </si>
  <si>
    <t>SD-38587</t>
  </si>
  <si>
    <t>MAG-15241</t>
  </si>
  <si>
    <t>SD-38588</t>
  </si>
  <si>
    <t>Bookmarks missing after profile reset, tried restarting</t>
  </si>
  <si>
    <t>SD-38589</t>
  </si>
  <si>
    <t>SD-38590</t>
  </si>
  <si>
    <t>SD-38591</t>
  </si>
  <si>
    <t>Scan to email not working, affects the whole team</t>
  </si>
  <si>
    <t>SD-38592</t>
  </si>
  <si>
    <t>Install CAD viewer on laptop, no rush</t>
  </si>
  <si>
    <t>SD-38593</t>
  </si>
  <si>
    <t>Bookmarks missing after profile reset, needed before a client meeting</t>
  </si>
  <si>
    <t>SD-38594</t>
  </si>
  <si>
    <t>SD-38595</t>
  </si>
  <si>
    <t>SD-38596</t>
  </si>
  <si>
    <t>SD-38597</t>
  </si>
  <si>
    <t>SD-38598</t>
  </si>
  <si>
    <t>Add to distribution list for the survey crew</t>
  </si>
  <si>
    <t>SD-38599</t>
  </si>
  <si>
    <t>SD-38600</t>
  </si>
  <si>
    <t>SD-38601</t>
  </si>
  <si>
    <t>Pop-up blocker stops travel booking tool from opening</t>
  </si>
  <si>
    <t>SD-38602</t>
  </si>
  <si>
    <t>Lockout when signing in to travel booking tool on a new laptop</t>
  </si>
  <si>
    <t>SD-38603</t>
  </si>
  <si>
    <t>SD-38604</t>
  </si>
  <si>
    <t>Pop-up blocker stops expense portal from opening since this morning</t>
  </si>
  <si>
    <t>SD-38605</t>
  </si>
  <si>
    <t>SD-38606</t>
  </si>
  <si>
    <t>SD-38607</t>
  </si>
  <si>
    <t>Bookmarks missing after profile reset after a restart</t>
  </si>
  <si>
    <t>SD-38608</t>
  </si>
  <si>
    <t>SD-38609</t>
  </si>
  <si>
    <t>MAG-11990</t>
  </si>
  <si>
    <t>SD-38610</t>
  </si>
  <si>
    <t>Dock USB ports stopped working since yesterday</t>
  </si>
  <si>
    <t>SD-38611</t>
  </si>
  <si>
    <t>SD-38612</t>
  </si>
  <si>
    <t>SD-38613</t>
  </si>
  <si>
    <t>SD-38614</t>
  </si>
  <si>
    <t>SD-38615</t>
  </si>
  <si>
    <t>SD-38616</t>
  </si>
  <si>
    <t>SD-38617</t>
  </si>
  <si>
    <t>SD-38618</t>
  </si>
  <si>
    <t>External monitors not detected through dock after a restart</t>
  </si>
  <si>
    <t>MAG-18936</t>
  </si>
  <si>
    <t>SD-38619</t>
  </si>
  <si>
    <t>MAG-25420</t>
  </si>
  <si>
    <t>SD-38620</t>
  </si>
  <si>
    <t>Slow Wi-Fi near room Harbor when working from home</t>
  </si>
  <si>
    <t>SD-38621</t>
  </si>
  <si>
    <t>Emails stuck in outbox, started after an update</t>
  </si>
  <si>
    <t>SD-38622</t>
  </si>
  <si>
    <t>Reference manager crashes when opening large file, second time this week</t>
  </si>
  <si>
    <t>SD-38623</t>
  </si>
  <si>
    <t>SD-38624</t>
  </si>
  <si>
    <t>SD-38625</t>
  </si>
  <si>
    <t>SD-38626</t>
  </si>
  <si>
    <t>Laptop very slow after update, second time this week</t>
  </si>
  <si>
    <t>SD-38627</t>
  </si>
  <si>
    <t>SD-38628</t>
  </si>
  <si>
    <t>SD-38629</t>
  </si>
  <si>
    <t>SD-38630</t>
  </si>
  <si>
    <t>SD-38631</t>
  </si>
  <si>
    <t>Lockout when signing in to expense portal, started after an update</t>
  </si>
  <si>
    <t>SD-38632</t>
  </si>
  <si>
    <t>SD-38633</t>
  </si>
  <si>
    <t>SD-38634</t>
  </si>
  <si>
    <t>Access to shared library for contracts staff, approved by manager</t>
  </si>
  <si>
    <t>SD-38635</t>
  </si>
  <si>
    <t>Tablet storage nearly full, needed before a client meeting</t>
  </si>
  <si>
    <t>SD-38636</t>
  </si>
  <si>
    <t>SD-38637</t>
  </si>
  <si>
    <t>SD-38638</t>
  </si>
  <si>
    <t>MAG-20587</t>
  </si>
  <si>
    <t>SD-38639</t>
  </si>
  <si>
    <t>Need reference manager for new project</t>
  </si>
  <si>
    <t>SD-38640</t>
  </si>
  <si>
    <t>Forgot password after returning from leave, urgent</t>
  </si>
  <si>
    <t>SD-38641</t>
  </si>
  <si>
    <t>Need replacement keyboard since yesterday</t>
  </si>
  <si>
    <t>SD-38642</t>
  </si>
  <si>
    <t>SD-38643</t>
  </si>
  <si>
    <t>Password change did not sync to phone after the weekend</t>
  </si>
  <si>
    <t>SD-38644</t>
  </si>
  <si>
    <t>SD-38645</t>
  </si>
  <si>
    <t>SD-38646</t>
  </si>
  <si>
    <t>Need plotter access for drawing set, affects the whole team</t>
  </si>
  <si>
    <t>SD-38647</t>
  </si>
  <si>
    <t>SD-38648</t>
  </si>
  <si>
    <t>SD-38649</t>
  </si>
  <si>
    <t>SD-38650</t>
  </si>
  <si>
    <t>SD-38651</t>
  </si>
  <si>
    <t>SD-38652</t>
  </si>
  <si>
    <t>SD-38653</t>
  </si>
  <si>
    <t>MAG-25994</t>
  </si>
  <si>
    <t>SD-38654</t>
  </si>
  <si>
    <t>SD-38655</t>
  </si>
  <si>
    <t>SD-38656</t>
  </si>
  <si>
    <t>SD-38657</t>
  </si>
  <si>
    <t>SD-38658</t>
  </si>
  <si>
    <t>Hydraulic modeling suite very slow since last week</t>
  </si>
  <si>
    <t>SD-38659</t>
  </si>
  <si>
    <t>SD-38660</t>
  </si>
  <si>
    <t>Printer prints blank pages, affects the whole team</t>
  </si>
  <si>
    <t>MAG-28038</t>
  </si>
  <si>
    <t>SD-38661</t>
  </si>
  <si>
    <t>SD-38662</t>
  </si>
  <si>
    <t>SD-38663</t>
  </si>
  <si>
    <t>SD-38664</t>
  </si>
  <si>
    <t>SD-38665</t>
  </si>
  <si>
    <t>SD-38666</t>
  </si>
  <si>
    <t>SD-38667</t>
  </si>
  <si>
    <t>SD-38668</t>
  </si>
  <si>
    <t>SD-38669</t>
  </si>
  <si>
    <t>SD-38670</t>
  </si>
  <si>
    <t>Reported phishing: fake invoice attachment, started after an update</t>
  </si>
  <si>
    <t>SD-38671</t>
  </si>
  <si>
    <t>SD-38672</t>
  </si>
  <si>
    <t>SD-38673</t>
  </si>
  <si>
    <t>MAG-28329</t>
  </si>
  <si>
    <t>SD-38674</t>
  </si>
  <si>
    <t>SD-38675</t>
  </si>
  <si>
    <t>SD-38676</t>
  </si>
  <si>
    <t>SD-38677</t>
  </si>
  <si>
    <t>SD-38678</t>
  </si>
  <si>
    <t>SD-38679</t>
  </si>
  <si>
    <t>MAG-10140</t>
  </si>
  <si>
    <t>SD-38680</t>
  </si>
  <si>
    <t>SD-38681</t>
  </si>
  <si>
    <t>Restart loop after overnight patching since yesterday</t>
  </si>
  <si>
    <t>SD-38682</t>
  </si>
  <si>
    <t>Upgrade project scheduling tool to current version, for a proposal deadline</t>
  </si>
  <si>
    <t>SD-38683</t>
  </si>
  <si>
    <t>Request license and install for code editor, second request</t>
  </si>
  <si>
    <t>SD-38684</t>
  </si>
  <si>
    <t>SD-38685</t>
  </si>
  <si>
    <t>SD-38686</t>
  </si>
  <si>
    <t>SD-38687</t>
  </si>
  <si>
    <t>SD-38688</t>
  </si>
  <si>
    <t>SD-38689</t>
  </si>
  <si>
    <t>SD-38690</t>
  </si>
  <si>
    <t>Device flagged as non-compliant after the weekend</t>
  </si>
  <si>
    <t>SD-38691</t>
  </si>
  <si>
    <t>Upgrade reference manager to current version, approved by manager</t>
  </si>
  <si>
    <t>MAG-28667</t>
  </si>
  <si>
    <t>SD-38692</t>
  </si>
  <si>
    <t>Password change did not sync to phone, affects the whole team</t>
  </si>
  <si>
    <t>SD-38693</t>
  </si>
  <si>
    <t>SD-38694</t>
  </si>
  <si>
    <t>VPN connects but cannot reach file shares on a new laptop</t>
  </si>
  <si>
    <t>SD-38695</t>
  </si>
  <si>
    <t>Hydraulic modeling suite add-in fails to load after the weekend</t>
  </si>
  <si>
    <t>SD-38696</t>
  </si>
  <si>
    <t>SD-38697</t>
  </si>
  <si>
    <t>SD-38698</t>
  </si>
  <si>
    <t>SD-38699</t>
  </si>
  <si>
    <t>SD-38700</t>
  </si>
  <si>
    <t>SD-38701</t>
  </si>
  <si>
    <t>SD-38702</t>
  </si>
  <si>
    <t>SD-38703</t>
  </si>
  <si>
    <t>SD-38704</t>
  </si>
  <si>
    <t>SD-38705</t>
  </si>
  <si>
    <t>Certificate warning on internal site, intermittent</t>
  </si>
  <si>
    <t>SD-38706</t>
  </si>
  <si>
    <t>Account locked after multiple sign-in attempts, intermittent</t>
  </si>
  <si>
    <t>SD-38707</t>
  </si>
  <si>
    <t>Access to license group for CAD viewer, for a proposal deadline</t>
  </si>
  <si>
    <t>MAG-17903</t>
  </si>
  <si>
    <t>SD-38708</t>
  </si>
  <si>
    <t>SD-38709</t>
  </si>
  <si>
    <t>Upgrade hydraulic modeling suite to current version, approved by manager</t>
  </si>
  <si>
    <t>SD-38710</t>
  </si>
  <si>
    <t>SD-38711</t>
  </si>
  <si>
    <t>SD-38712</t>
  </si>
  <si>
    <t>SD-38713</t>
  </si>
  <si>
    <t>Install statistics package on laptop, needed by end of week</t>
  </si>
  <si>
    <t>SD-38714</t>
  </si>
  <si>
    <t>Scanner not detected by laptop, affects the whole team</t>
  </si>
  <si>
    <t>SD-38715</t>
  </si>
  <si>
    <t>SD-38716</t>
  </si>
  <si>
    <t>Password change did not sync to phone at the client site</t>
  </si>
  <si>
    <t>SD-38717</t>
  </si>
  <si>
    <t>MAG-22540</t>
  </si>
  <si>
    <t>SD-38718</t>
  </si>
  <si>
    <t>SD-38719</t>
  </si>
  <si>
    <t>Install survey data collector on laptop, no rush</t>
  </si>
  <si>
    <t>SD-38720</t>
  </si>
  <si>
    <t>Rules stopped running on inbox after a restart</t>
  </si>
  <si>
    <t>SD-38721</t>
  </si>
  <si>
    <t>Voicemail notification email looks fake, second time this week</t>
  </si>
  <si>
    <t>MAG-24027</t>
  </si>
  <si>
    <t>SD-38722</t>
  </si>
  <si>
    <t>SD-38723</t>
  </si>
  <si>
    <t>SD-38724</t>
  </si>
  <si>
    <t>License server not reachable for statistics package since yesterday</t>
  </si>
  <si>
    <t>SD-38725</t>
  </si>
  <si>
    <t>SD-38726</t>
  </si>
  <si>
    <t>Laptop will not power on, urgent</t>
  </si>
  <si>
    <t>SD-38727</t>
  </si>
  <si>
    <t>SD-38728</t>
  </si>
  <si>
    <t>SD-38729</t>
  </si>
  <si>
    <t>Screen flickering with lines on display, urgent</t>
  </si>
  <si>
    <t>SD-38730</t>
  </si>
  <si>
    <t>Forgot password after returning from leave, second time this week</t>
  </si>
  <si>
    <t>SD-38731</t>
  </si>
  <si>
    <t>SD-38732</t>
  </si>
  <si>
    <t>Dock USB ports stopped working, affects the whole team</t>
  </si>
  <si>
    <t>SD-38733</t>
  </si>
  <si>
    <t>No cellular data on work phone after the weekend</t>
  </si>
  <si>
    <t>SD-38734</t>
  </si>
  <si>
    <t>MAG-24165</t>
  </si>
  <si>
    <t>SD-38735</t>
  </si>
  <si>
    <t>VPN connects but cannot reach file shares after a restart</t>
  </si>
  <si>
    <t>MAG-21268</t>
  </si>
  <si>
    <t>SD-38736</t>
  </si>
  <si>
    <t>SD-38737</t>
  </si>
  <si>
    <t>SD-38738</t>
  </si>
  <si>
    <t>SD-38739</t>
  </si>
  <si>
    <t>SD-38740</t>
  </si>
  <si>
    <t>SD-38741</t>
  </si>
  <si>
    <t>SD-38742</t>
  </si>
  <si>
    <t>SD-38743</t>
  </si>
  <si>
    <t>MAG-18362</t>
  </si>
  <si>
    <t>SD-38744</t>
  </si>
  <si>
    <t>SD-38745</t>
  </si>
  <si>
    <t>Secure print release not working on a new laptop</t>
  </si>
  <si>
    <t>SD-38746</t>
  </si>
  <si>
    <t>SD-38747</t>
  </si>
  <si>
    <t>No network after desk move, second time this week</t>
  </si>
  <si>
    <t>SD-38748</t>
  </si>
  <si>
    <t>Need GIS desktop suite for new project, no rush</t>
  </si>
  <si>
    <t>SD-38749</t>
  </si>
  <si>
    <t>SD-38750</t>
  </si>
  <si>
    <t>MAG-10503</t>
  </si>
  <si>
    <t>SD-38751</t>
  </si>
  <si>
    <t>Read access to finance reporting folder, needed by end of week</t>
  </si>
  <si>
    <t>SD-38752</t>
  </si>
  <si>
    <t>SD-38753</t>
  </si>
  <si>
    <t>SD-38754</t>
  </si>
  <si>
    <t>SD-38755</t>
  </si>
  <si>
    <t>MAG-10292</t>
  </si>
  <si>
    <t>SD-38756</t>
  </si>
  <si>
    <t>GIS desktop suite very slow since last week since yesterday</t>
  </si>
  <si>
    <t>MAG-20511</t>
  </si>
  <si>
    <t>SD-38757</t>
  </si>
  <si>
    <t>SD-38758</t>
  </si>
  <si>
    <t>Upgrade CAD viewer to current version, approved by manager</t>
  </si>
  <si>
    <t>SD-38759</t>
  </si>
  <si>
    <t>SD-38760</t>
  </si>
  <si>
    <t>SD-38761</t>
  </si>
  <si>
    <t>SD-38762</t>
  </si>
  <si>
    <t>MAG-16479</t>
  </si>
  <si>
    <t>SD-38763</t>
  </si>
  <si>
    <t>SD-38764</t>
  </si>
  <si>
    <t>SD-38765</t>
  </si>
  <si>
    <t>SD-38766</t>
  </si>
  <si>
    <t>SD-38767</t>
  </si>
  <si>
    <t>SD-38768</t>
  </si>
  <si>
    <t>SD-38769</t>
  </si>
  <si>
    <t>Plotter prints with banding, intermittent</t>
  </si>
  <si>
    <t>SD-38770</t>
  </si>
  <si>
    <t>Mailbox full warning, second time this week</t>
  </si>
  <si>
    <t>SD-38771</t>
  </si>
  <si>
    <t>SD-38772</t>
  </si>
  <si>
    <t>SD-38773</t>
  </si>
  <si>
    <t>SD-38774</t>
  </si>
  <si>
    <t>SD-38775</t>
  </si>
  <si>
    <t>SD-38776</t>
  </si>
  <si>
    <t>SD-38777</t>
  </si>
  <si>
    <t>SD-38778</t>
  </si>
  <si>
    <t>SD-38779</t>
  </si>
  <si>
    <t>SD-38780</t>
  </si>
  <si>
    <t>SD-38781</t>
  </si>
  <si>
    <t>Email pretending to be from an executive, intermittent</t>
  </si>
  <si>
    <t>SD-38782</t>
  </si>
  <si>
    <t>Transfer mailbox and files for departing employee</t>
  </si>
  <si>
    <t>SD-38783</t>
  </si>
  <si>
    <t>Tablet missing from field case, affects the whole team</t>
  </si>
  <si>
    <t>SD-38784</t>
  </si>
  <si>
    <t>SD-38785</t>
  </si>
  <si>
    <t>SD-38786</t>
  </si>
  <si>
    <t>OneDrive sync stuck on processing changes, started after an update</t>
  </si>
  <si>
    <t>SD-38787</t>
  </si>
  <si>
    <t>SD-38788</t>
  </si>
  <si>
    <t>Monitor shows no signal after desk move, second time this week</t>
  </si>
  <si>
    <t>SD-38789</t>
  </si>
  <si>
    <t>Tablet stuck offline after returning from site since yesterday</t>
  </si>
  <si>
    <t>SD-38790</t>
  </si>
  <si>
    <t>SD-38791</t>
  </si>
  <si>
    <t>SD-38792</t>
  </si>
  <si>
    <t>SD-38793</t>
  </si>
  <si>
    <t>Update pending for two weeks, will not install, tried restarting</t>
  </si>
  <si>
    <t>SD-38794</t>
  </si>
  <si>
    <t>MAG-22453</t>
  </si>
  <si>
    <t>SD-38795</t>
  </si>
  <si>
    <t>SD-38796</t>
  </si>
  <si>
    <t>SD-38797</t>
  </si>
  <si>
    <t>Error message when launching project scheduling tool, user is traveling</t>
  </si>
  <si>
    <t>SD-38798</t>
  </si>
  <si>
    <t>SD-38799</t>
  </si>
  <si>
    <t>SD-38800</t>
  </si>
  <si>
    <t>SD-38801</t>
  </si>
  <si>
    <t>Library missing from sync client, intermittent</t>
  </si>
  <si>
    <t>SD-38802</t>
  </si>
  <si>
    <t>Echo on Teams calls from room Annex 110</t>
  </si>
  <si>
    <t>SD-38803</t>
  </si>
  <si>
    <t>SD-38804</t>
  </si>
  <si>
    <t>SD-38805</t>
  </si>
  <si>
    <t>SD-38806</t>
  </si>
  <si>
    <t>SD-38807</t>
  </si>
  <si>
    <t>Tablet stuck offline after returning from site after a restart</t>
  </si>
  <si>
    <t>SD-38808</t>
  </si>
  <si>
    <t>SD-38809</t>
  </si>
  <si>
    <t>MAG-24479</t>
  </si>
  <si>
    <t>SD-38810</t>
  </si>
  <si>
    <t>MAG-21557</t>
  </si>
  <si>
    <t>SD-38811</t>
  </si>
  <si>
    <t>SD-38812</t>
  </si>
  <si>
    <t>SD-38813</t>
  </si>
  <si>
    <t>Cannot print to printer near room 3B after the weekend</t>
  </si>
  <si>
    <t>SD-38814</t>
  </si>
  <si>
    <t>VPN connects but cannot reach file shares, user is traveling</t>
  </si>
  <si>
    <t>SD-38815</t>
  </si>
  <si>
    <t>SD-38816</t>
  </si>
  <si>
    <t>SD-38817</t>
  </si>
  <si>
    <t>Reference manager freezes on save after a restart</t>
  </si>
  <si>
    <t>SD-38818</t>
  </si>
  <si>
    <t>SD-38819</t>
  </si>
  <si>
    <t>SD-38820</t>
  </si>
  <si>
    <t>Account and equipment for incoming intern, second request</t>
  </si>
  <si>
    <t>MAG-23494</t>
  </si>
  <si>
    <t>SD-38821</t>
  </si>
  <si>
    <t>VPN disconnects every few minutes when working from home</t>
  </si>
  <si>
    <t>SD-38822</t>
  </si>
  <si>
    <t>SD-38823</t>
  </si>
  <si>
    <t>Authenticator app crashes on open on a new laptop</t>
  </si>
  <si>
    <t>SD-38824</t>
  </si>
  <si>
    <t>SD-38825</t>
  </si>
  <si>
    <t>SD-38826</t>
  </si>
  <si>
    <t>Cannot sign in to laptop, password not accepted on a new laptop</t>
  </si>
  <si>
    <t>SD-38827</t>
  </si>
  <si>
    <t>SD-38828</t>
  </si>
  <si>
    <t>SD-38829</t>
  </si>
  <si>
    <t>Mobile app asks to sign in every time when working from home</t>
  </si>
  <si>
    <t>MAG-25220</t>
  </si>
  <si>
    <t>SD-38830</t>
  </si>
  <si>
    <t>SD-38831</t>
  </si>
  <si>
    <t>Account locked after multiple sign-in attempts, affects the whole team</t>
  </si>
  <si>
    <t>SD-38832</t>
  </si>
  <si>
    <t>Hotspot not working at field site since yesterday</t>
  </si>
  <si>
    <t>SD-38833</t>
  </si>
  <si>
    <t>SD-38834</t>
  </si>
  <si>
    <t>SD-38835</t>
  </si>
  <si>
    <t>Transfer mailbox and files for departing employee, no rush</t>
  </si>
  <si>
    <t>SD-38836</t>
  </si>
  <si>
    <t>SD-38837</t>
  </si>
  <si>
    <t>SD-38838</t>
  </si>
  <si>
    <t>SD-38839</t>
  </si>
  <si>
    <t>Tablet missing from field case, needed before a client meeting</t>
  </si>
  <si>
    <t>SD-38840</t>
  </si>
  <si>
    <t>MAG-12644</t>
  </si>
  <si>
    <t>SD-38841</t>
  </si>
  <si>
    <t>Inspection app will not open on tablet after a restart</t>
  </si>
  <si>
    <t>SD-38842</t>
  </si>
  <si>
    <t>SD-38843</t>
  </si>
  <si>
    <t>SD-38844</t>
  </si>
  <si>
    <t>SD-38845</t>
  </si>
  <si>
    <t>SD-38846</t>
  </si>
  <si>
    <t>SD-38847</t>
  </si>
  <si>
    <t>SD-38848</t>
  </si>
  <si>
    <t>SD-38849</t>
  </si>
  <si>
    <t>SD-38850</t>
  </si>
  <si>
    <t>VPN will not connect from home, user is traveling</t>
  </si>
  <si>
    <t>SD-38851</t>
  </si>
  <si>
    <t>SD-38852</t>
  </si>
  <si>
    <t>Certificate warning on internal site since yesterday</t>
  </si>
  <si>
    <t>SD-38853</t>
  </si>
  <si>
    <t>SD-38854</t>
  </si>
  <si>
    <t>SD-38855</t>
  </si>
  <si>
    <t>SD-38856</t>
  </si>
  <si>
    <t>SD-38857</t>
  </si>
  <si>
    <t>SD-38858</t>
  </si>
  <si>
    <t>SD-38859</t>
  </si>
  <si>
    <t>Suspicious pop-ups in browser, intermittent</t>
  </si>
  <si>
    <t>SD-38860</t>
  </si>
  <si>
    <t>SD-38861</t>
  </si>
  <si>
    <t>SD-38862</t>
  </si>
  <si>
    <t>SD-38863</t>
  </si>
  <si>
    <t>Project scheduling tool freezes on save</t>
  </si>
  <si>
    <t>SD-38864</t>
  </si>
  <si>
    <t>No network after desk move after the weekend</t>
  </si>
  <si>
    <t>SD-38865</t>
  </si>
  <si>
    <t>SD-38866</t>
  </si>
  <si>
    <t>SD-38867</t>
  </si>
  <si>
    <t>Clicked link in suspicious email, please check on a new laptop</t>
  </si>
  <si>
    <t>SD-38868</t>
  </si>
  <si>
    <t>Cannot share screen in Teams, intermittent</t>
  </si>
  <si>
    <t>SD-38869</t>
  </si>
  <si>
    <t>Voicemail notification email looks fake after a restart</t>
  </si>
  <si>
    <t>SD-38870</t>
  </si>
  <si>
    <t>SD-38871</t>
  </si>
  <si>
    <t>Wi-Fi drops in conference room Summit</t>
  </si>
  <si>
    <t>SD-38872</t>
  </si>
  <si>
    <t>SD-38873</t>
  </si>
  <si>
    <t>MAG-18823</t>
  </si>
  <si>
    <t>SD-38874</t>
  </si>
  <si>
    <t>SD-38875</t>
  </si>
  <si>
    <t>Large-format plotter offline since yesterday</t>
  </si>
  <si>
    <t>SD-38876</t>
  </si>
  <si>
    <t>Sync client shows red cross on library at the client site</t>
  </si>
  <si>
    <t>SD-38877</t>
  </si>
  <si>
    <t>SD-38878</t>
  </si>
  <si>
    <t>MFA prompt not arriving on phone when working from home</t>
  </si>
  <si>
    <t>SD-38879</t>
  </si>
  <si>
    <t>SD-38880</t>
  </si>
  <si>
    <t>SD-38881</t>
  </si>
  <si>
    <t>SD-38882</t>
  </si>
  <si>
    <t>SD-38883</t>
  </si>
  <si>
    <t>Structural analysis package add-in fails to load at the client site</t>
  </si>
  <si>
    <t>SD-38884</t>
  </si>
  <si>
    <t>SD-38885</t>
  </si>
  <si>
    <t>Unknown process flagged by endpoint agent at the client site</t>
  </si>
  <si>
    <t>SD-38886</t>
  </si>
  <si>
    <t>MAG-27851</t>
  </si>
  <si>
    <t>SD-38887</t>
  </si>
  <si>
    <t>SD-38888</t>
  </si>
  <si>
    <t>Field tablet will not sync inspection forms, user is traveling</t>
  </si>
  <si>
    <t>SD-38889</t>
  </si>
  <si>
    <t>Shared calendar not updating when working from home</t>
  </si>
  <si>
    <t>SD-38890</t>
  </si>
  <si>
    <t>Shared calendar not updating, needed before a client meeting</t>
  </si>
  <si>
    <t>SD-38891</t>
  </si>
  <si>
    <t>MAG-18767</t>
  </si>
  <si>
    <t>SD-38892</t>
  </si>
  <si>
    <t>SD-38893</t>
  </si>
  <si>
    <t>SD-38894</t>
  </si>
  <si>
    <t>SD-38895</t>
  </si>
  <si>
    <t>Laptop will not reconnect to Wi-Fi after sleep, started after an update</t>
  </si>
  <si>
    <t>SD-38896</t>
  </si>
  <si>
    <t>SD-38897</t>
  </si>
  <si>
    <t>MAG-15648</t>
  </si>
  <si>
    <t>SD-38898</t>
  </si>
  <si>
    <t>SD-38899</t>
  </si>
  <si>
    <t>Structural analysis package very slow since last week since this morning</t>
  </si>
  <si>
    <t>SD-38900</t>
  </si>
  <si>
    <t>MAG-23275</t>
  </si>
  <si>
    <t>SD-38901</t>
  </si>
  <si>
    <t>SD-38902</t>
  </si>
  <si>
    <t>SD-38903</t>
  </si>
  <si>
    <t>SD-38904</t>
  </si>
  <si>
    <t>Cannot sign in to laptop, password not accepted, tried restarting</t>
  </si>
  <si>
    <t>SD-38905</t>
  </si>
  <si>
    <t>VPN will not connect from home since this morning</t>
  </si>
  <si>
    <t>SD-38906</t>
  </si>
  <si>
    <t>Laptop left in rideshare after a restart</t>
  </si>
  <si>
    <t>SD-38907</t>
  </si>
  <si>
    <t>GIS desktop suite add-in fails to load</t>
  </si>
  <si>
    <t>SD-38908</t>
  </si>
  <si>
    <t>MAG-20926</t>
  </si>
  <si>
    <t>SD-38909</t>
  </si>
  <si>
    <t>SD-38910</t>
  </si>
  <si>
    <t>Hydraulic modeling suite shows license expired, second time this week</t>
  </si>
  <si>
    <t>MAG-15437</t>
  </si>
  <si>
    <t>SD-38911</t>
  </si>
  <si>
    <t>SD-38912</t>
  </si>
  <si>
    <t>SD-38913</t>
  </si>
  <si>
    <t>SD-38914</t>
  </si>
  <si>
    <t>SD-38915</t>
  </si>
  <si>
    <t>SD-38916</t>
  </si>
  <si>
    <t>MAG-25436</t>
  </si>
  <si>
    <t>SD-38917</t>
  </si>
  <si>
    <t>Hotspot data limit reached, started after an update</t>
  </si>
  <si>
    <t>SD-38918</t>
  </si>
  <si>
    <t>SD-38919</t>
  </si>
  <si>
    <t>SD-38920</t>
  </si>
  <si>
    <t>SD-38921</t>
  </si>
  <si>
    <t>SD-38922</t>
  </si>
  <si>
    <t>SD-38923</t>
  </si>
  <si>
    <t>Account keeps locking every few hours, started after an update</t>
  </si>
  <si>
    <t>SD-38924</t>
  </si>
  <si>
    <t>Cannot sign in to laptop, password not accepted, affects the whole team</t>
  </si>
  <si>
    <t>SD-38925</t>
  </si>
  <si>
    <t>SD-38926</t>
  </si>
  <si>
    <t>SD-38927</t>
  </si>
  <si>
    <t>SD-38928</t>
  </si>
  <si>
    <t>SD-38929</t>
  </si>
  <si>
    <t>SD-38930</t>
  </si>
  <si>
    <t>Restart loop after overnight patching, user is traveling</t>
  </si>
  <si>
    <t>SD-38931</t>
  </si>
  <si>
    <t>SD-38932</t>
  </si>
  <si>
    <t>SD-38933</t>
  </si>
  <si>
    <t>SD-38934</t>
  </si>
  <si>
    <t>SD-38935</t>
  </si>
  <si>
    <t>Echo on Teams calls from room Summit</t>
  </si>
  <si>
    <t>SD-38936</t>
  </si>
  <si>
    <t>Remove access for departed contractor, second request</t>
  </si>
  <si>
    <t>SD-38937</t>
  </si>
  <si>
    <t>SD-38938</t>
  </si>
  <si>
    <t>SD-38939</t>
  </si>
  <si>
    <t>SD-38940</t>
  </si>
  <si>
    <t>Password reset needed for learning portal, user is traveling</t>
  </si>
  <si>
    <t>MAG-20721</t>
  </si>
  <si>
    <t>SD-38941</t>
  </si>
  <si>
    <t>SD-38942</t>
  </si>
  <si>
    <t>Locked out of laptop this morning since this morning</t>
  </si>
  <si>
    <t>MAG-23474</t>
  </si>
  <si>
    <t>SD-38943</t>
  </si>
  <si>
    <t>SD-38944</t>
  </si>
  <si>
    <t>SD-38945</t>
  </si>
  <si>
    <t>SD-38946</t>
  </si>
  <si>
    <t>SD-38947</t>
  </si>
  <si>
    <t>SD-38948</t>
  </si>
  <si>
    <t>SD-38949</t>
  </si>
  <si>
    <t>Outlook not receiving new mail since yesterday</t>
  </si>
  <si>
    <t>SD-38950</t>
  </si>
  <si>
    <t>SD-38951</t>
  </si>
  <si>
    <t>SD-38952</t>
  </si>
  <si>
    <t>Room display panel offline at room Northgate East on a new laptop</t>
  </si>
  <si>
    <t>SD-38953</t>
  </si>
  <si>
    <t>SD-38954</t>
  </si>
  <si>
    <t>SD-38955</t>
  </si>
  <si>
    <t>SD-38956</t>
  </si>
  <si>
    <t>SD-38957</t>
  </si>
  <si>
    <t>Monitor shows no signal after desk move, affects the whole team</t>
  </si>
  <si>
    <t>SD-38958</t>
  </si>
  <si>
    <t>SD-38959</t>
  </si>
  <si>
    <t>SD-38960</t>
  </si>
  <si>
    <t>Lost phone, need temporary access pass since yesterday</t>
  </si>
  <si>
    <t>SD-38961</t>
  </si>
  <si>
    <t>SD-38962</t>
  </si>
  <si>
    <t>SD-38963</t>
  </si>
  <si>
    <t>SD-38964</t>
  </si>
  <si>
    <t>SD-38965</t>
  </si>
  <si>
    <t>Wireless mouse keeps disconnecting, affects the whole team</t>
  </si>
  <si>
    <t>SD-38966</t>
  </si>
  <si>
    <t>Echo on Teams calls from room Harbor since this morning</t>
  </si>
  <si>
    <t>SD-38967</t>
  </si>
  <si>
    <t>SD-38968</t>
  </si>
  <si>
    <t>SD-38969</t>
  </si>
  <si>
    <t>SD-38970</t>
  </si>
  <si>
    <t>Copier jammed and showing error, tried restarting</t>
  </si>
  <si>
    <t>SD-38971</t>
  </si>
  <si>
    <t>SD-38972</t>
  </si>
  <si>
    <t>SD-38973</t>
  </si>
  <si>
    <t>SD-38974</t>
  </si>
  <si>
    <t>SD-38975</t>
  </si>
  <si>
    <t>PDF editor very slow since last week</t>
  </si>
  <si>
    <t>SD-38976</t>
  </si>
  <si>
    <t>SD-38977</t>
  </si>
  <si>
    <t>Diagramming tool very slow since last week</t>
  </si>
  <si>
    <t>SD-38978</t>
  </si>
  <si>
    <t>SD-38979</t>
  </si>
  <si>
    <t>SD-38980</t>
  </si>
  <si>
    <t>SD-38981</t>
  </si>
  <si>
    <t>Upgrade data visualization tool to current version, approved by manager</t>
  </si>
  <si>
    <t>MAG-18048</t>
  </si>
  <si>
    <t>SD-38982</t>
  </si>
  <si>
    <t>SD-38983</t>
  </si>
  <si>
    <t>SD-38984</t>
  </si>
  <si>
    <t>SD-38985</t>
  </si>
  <si>
    <t>SD-38986</t>
  </si>
  <si>
    <t>Laptop stuck on update screen, urgent</t>
  </si>
  <si>
    <t>SD-38987</t>
  </si>
  <si>
    <t>SD-38988</t>
  </si>
  <si>
    <t>Tablet photos not uploading when working from home</t>
  </si>
  <si>
    <t>SD-38989</t>
  </si>
  <si>
    <t>SD-38990</t>
  </si>
  <si>
    <t>Account keeps locking every few hours when working from home</t>
  </si>
  <si>
    <t>SD-38991</t>
  </si>
  <si>
    <t>SD-38992</t>
  </si>
  <si>
    <t>SD-38993</t>
  </si>
  <si>
    <t>SD-38994</t>
  </si>
  <si>
    <t>SD-38995</t>
  </si>
  <si>
    <t>Second monitor flickers when docked, affects the whole team</t>
  </si>
  <si>
    <t>MAG-24787</t>
  </si>
  <si>
    <t>SD-38996</t>
  </si>
  <si>
    <t>MAG-17011</t>
  </si>
  <si>
    <t>SD-38997</t>
  </si>
  <si>
    <t>SD-38998</t>
  </si>
  <si>
    <t>Monitor shows no signal after desk move since yesterday</t>
  </si>
  <si>
    <t>SD-38999</t>
  </si>
  <si>
    <t>Account keeps locking every few hours, affects the whole team</t>
  </si>
  <si>
    <t>SD-39000</t>
  </si>
  <si>
    <t>SD-39001</t>
  </si>
  <si>
    <t>Upgrade project scheduling tool to current version, needed by end of week</t>
  </si>
  <si>
    <t>SD-39002</t>
  </si>
  <si>
    <t>SD-39003</t>
  </si>
  <si>
    <t>SD-39004</t>
  </si>
  <si>
    <t>SD-39005</t>
  </si>
  <si>
    <t>Error message when launching survey data collector, affects the whole team</t>
  </si>
  <si>
    <t>SD-39006</t>
  </si>
  <si>
    <t>SD-39007</t>
  </si>
  <si>
    <t>SD-39008</t>
  </si>
  <si>
    <t>SD-39009</t>
  </si>
  <si>
    <t>Lockout when signing in to project accounting system at the client site</t>
  </si>
  <si>
    <t>SD-39010</t>
  </si>
  <si>
    <t>SD-39011</t>
  </si>
  <si>
    <t>SD-39012</t>
  </si>
  <si>
    <t>Lockout when signing in to HR self-service portal, intermittent</t>
  </si>
  <si>
    <t>SD-39013</t>
  </si>
  <si>
    <t>Code editor shows license expired</t>
  </si>
  <si>
    <t>SD-39014</t>
  </si>
  <si>
    <t>Code editor very slow since last week since this morning</t>
  </si>
  <si>
    <t>SD-39015</t>
  </si>
  <si>
    <t>SD-39016</t>
  </si>
  <si>
    <t>Code editor crashes when opening large file after a restart</t>
  </si>
  <si>
    <t>SD-39017</t>
  </si>
  <si>
    <t>SD-39018</t>
  </si>
  <si>
    <t>SD-39019</t>
  </si>
  <si>
    <t>Access to license group for CAD viewer, approved by manager</t>
  </si>
  <si>
    <t>SD-39020</t>
  </si>
  <si>
    <t>Need shared mailbox for field operations, for a proposal deadline</t>
  </si>
  <si>
    <t>SD-39021</t>
  </si>
  <si>
    <t>SD-39022</t>
  </si>
  <si>
    <t>SD-39023</t>
  </si>
  <si>
    <t>Remote desktop session freezes when working from home</t>
  </si>
  <si>
    <t>SD-39024</t>
  </si>
  <si>
    <t>Printer driver missing after update when working from home</t>
  </si>
  <si>
    <t>SD-39025</t>
  </si>
  <si>
    <t>Password reset needed for travel booking tool on a new laptop</t>
  </si>
  <si>
    <t>SD-39026</t>
  </si>
  <si>
    <t>SD-39027</t>
  </si>
  <si>
    <t>SD-39028</t>
  </si>
  <si>
    <t>SD-39029</t>
  </si>
  <si>
    <t>SD-39030</t>
  </si>
  <si>
    <t>SD-39031</t>
  </si>
  <si>
    <t>SD-39032</t>
  </si>
  <si>
    <t>MAG-16023</t>
  </si>
  <si>
    <t>SD-39033</t>
  </si>
  <si>
    <t>Upgrade statistics package to current version</t>
  </si>
  <si>
    <t>SD-39034</t>
  </si>
  <si>
    <t>SD-39035</t>
  </si>
  <si>
    <t>SD-39036</t>
  </si>
  <si>
    <t>SD-39037</t>
  </si>
  <si>
    <t>Access to shared library for contracts staff, needed by end of week</t>
  </si>
  <si>
    <t>SD-39038</t>
  </si>
  <si>
    <t>SD-39039</t>
  </si>
  <si>
    <t>SD-39040</t>
  </si>
  <si>
    <t>Need password reset before client call, started after an update</t>
  </si>
  <si>
    <t>SD-39041</t>
  </si>
  <si>
    <t>SD-39042</t>
  </si>
  <si>
    <t>MAG-10322</t>
  </si>
  <si>
    <t>SD-39043</t>
  </si>
  <si>
    <t>MAG-23963</t>
  </si>
  <si>
    <t>SD-39044</t>
  </si>
  <si>
    <t>Inspection app will not open on tablet since this morning</t>
  </si>
  <si>
    <t>SD-39045</t>
  </si>
  <si>
    <t>SD-39046</t>
  </si>
  <si>
    <t>SD-39047</t>
  </si>
  <si>
    <t>SD-39048</t>
  </si>
  <si>
    <t>Headset audio crackling, needed before a client meeting</t>
  </si>
  <si>
    <t>SD-39049</t>
  </si>
  <si>
    <t>SD-39050</t>
  </si>
  <si>
    <t>SD-39051</t>
  </si>
  <si>
    <t>Pop-up blocker stops travel booking tool from opening, tried restarting</t>
  </si>
  <si>
    <t>SD-39052</t>
  </si>
  <si>
    <t>SD-39053</t>
  </si>
  <si>
    <t>SD-39054</t>
  </si>
  <si>
    <t>Network port at desk not active when working from home</t>
  </si>
  <si>
    <t>SD-39055</t>
  </si>
  <si>
    <t>SD-39056</t>
  </si>
  <si>
    <t>SD-39057</t>
  </si>
  <si>
    <t>Laptop will not reconnect to Wi-Fi after sleep, intermittent</t>
  </si>
  <si>
    <t>MAG-24891</t>
  </si>
  <si>
    <t>SD-39058</t>
  </si>
  <si>
    <t>SD-39059</t>
  </si>
  <si>
    <t>SD-39060</t>
  </si>
  <si>
    <t>SD-39061</t>
  </si>
  <si>
    <t>MAG-16543</t>
  </si>
  <si>
    <t>SD-39062</t>
  </si>
  <si>
    <t>SD-39063</t>
  </si>
  <si>
    <t>MAG-26320</t>
  </si>
  <si>
    <t>SD-39064</t>
  </si>
  <si>
    <t>VPN connects but cannot reach file shares since this morning</t>
  </si>
  <si>
    <t>SD-39065</t>
  </si>
  <si>
    <t>Cannot print to printer near room Summit, tried restarting</t>
  </si>
  <si>
    <t>SD-39066</t>
  </si>
  <si>
    <t>SD-39067</t>
  </si>
  <si>
    <t>SD-39068</t>
  </si>
  <si>
    <t>SD-39069</t>
  </si>
  <si>
    <t>Hydraulic modeling suite shows license expired</t>
  </si>
  <si>
    <t>SD-39070</t>
  </si>
  <si>
    <t>SD-39071</t>
  </si>
  <si>
    <t>Locked out after password change, old password saved on phone, user is traveling</t>
  </si>
  <si>
    <t>SD-39072</t>
  </si>
  <si>
    <t>SD-39073</t>
  </si>
  <si>
    <t>SD-39074</t>
  </si>
  <si>
    <t>Trackpad click not working since yesterday</t>
  </si>
  <si>
    <t>SD-39075</t>
  </si>
  <si>
    <t>SD-39076</t>
  </si>
  <si>
    <t>MAG-16059</t>
  </si>
  <si>
    <t>SD-39077</t>
  </si>
  <si>
    <t>SD-39078</t>
  </si>
  <si>
    <t>SD-39079</t>
  </si>
  <si>
    <t>SD-39080</t>
  </si>
  <si>
    <t>SD-39081</t>
  </si>
  <si>
    <t>Cannot print to printer near room 3B on a new laptop</t>
  </si>
  <si>
    <t>SD-39082</t>
  </si>
  <si>
    <t>SD-39083</t>
  </si>
  <si>
    <t>SD-39084</t>
  </si>
  <si>
    <t>SD-39085</t>
  </si>
  <si>
    <t>SD-39086</t>
  </si>
  <si>
    <t>Scanner not detected by laptop, urgent</t>
  </si>
  <si>
    <t>MAG-17433</t>
  </si>
  <si>
    <t>SD-39087</t>
  </si>
  <si>
    <t>SD-39088</t>
  </si>
  <si>
    <t>Onboarding request for new contracts specialist, for a new project</t>
  </si>
  <si>
    <t>SD-39089</t>
  </si>
  <si>
    <t>SD-39090</t>
  </si>
  <si>
    <t>SD-39091</t>
  </si>
  <si>
    <t>SD-39092</t>
  </si>
  <si>
    <t>SD-39093</t>
  </si>
  <si>
    <t>MAG-16226</t>
  </si>
  <si>
    <t>SD-39094</t>
  </si>
  <si>
    <t>New distribution list for field operations</t>
  </si>
  <si>
    <t>SD-39095</t>
  </si>
  <si>
    <t>SD-39096</t>
  </si>
  <si>
    <t>CAD viewer crashes when opening large file</t>
  </si>
  <si>
    <t>SD-39097</t>
  </si>
  <si>
    <t>Teams status stuck on away since this morning</t>
  </si>
  <si>
    <t>SD-39098</t>
  </si>
  <si>
    <t>Certificate warning on internal site, second time this week</t>
  </si>
  <si>
    <t>MAG-15333</t>
  </si>
  <si>
    <t>SD-39099</t>
  </si>
  <si>
    <t>MAG-28383</t>
  </si>
  <si>
    <t>SD-39100</t>
  </si>
  <si>
    <t>Slow Wi-Fi near room Annex 110</t>
  </si>
  <si>
    <t>SD-39101</t>
  </si>
  <si>
    <t>Pop-up blocker stops project accounting system from opening</t>
  </si>
  <si>
    <t>SD-39102</t>
  </si>
  <si>
    <t>Access to shared library for the modeling group, approved by manager</t>
  </si>
  <si>
    <t>SD-39103</t>
  </si>
  <si>
    <t>SD-39104</t>
  </si>
  <si>
    <t>SD-39105</t>
  </si>
  <si>
    <t>SD-39106</t>
  </si>
  <si>
    <t>Switch port needed in project room 5A, urgent</t>
  </si>
  <si>
    <t>MAG-18640</t>
  </si>
  <si>
    <t>SD-39107</t>
  </si>
  <si>
    <t>SD-39108</t>
  </si>
  <si>
    <t>Need shared mailbox for the survey crew</t>
  </si>
  <si>
    <t>SD-39109</t>
  </si>
  <si>
    <t>SD-39110</t>
  </si>
  <si>
    <t>SD-39111</t>
  </si>
  <si>
    <t>SD-39112</t>
  </si>
  <si>
    <t>SD-39113</t>
  </si>
  <si>
    <t>Email pretending to be from an executive, urgent</t>
  </si>
  <si>
    <t>MAG-11646</t>
  </si>
  <si>
    <t>SD-39114</t>
  </si>
  <si>
    <t>SD-39115</t>
  </si>
  <si>
    <t>SD-39116</t>
  </si>
  <si>
    <t>SD-39117</t>
  </si>
  <si>
    <t>SD-39118</t>
  </si>
  <si>
    <t>SD-39119</t>
  </si>
  <si>
    <t>MAG-15293</t>
  </si>
  <si>
    <t>SD-39120</t>
  </si>
  <si>
    <t>SD-39121</t>
  </si>
  <si>
    <t>Lockout when signing in to expense portal after a restart</t>
  </si>
  <si>
    <t>SD-39122</t>
  </si>
  <si>
    <t>SD-39123</t>
  </si>
  <si>
    <t>SD-39124</t>
  </si>
  <si>
    <t>SD-39125</t>
  </si>
  <si>
    <t>SD-39126</t>
  </si>
  <si>
    <t>SD-39127</t>
  </si>
  <si>
    <t>Outlook profile will not load after the weekend</t>
  </si>
  <si>
    <t>SD-39128</t>
  </si>
  <si>
    <t>SD-39129</t>
  </si>
  <si>
    <t>SD-39130</t>
  </si>
  <si>
    <t>MAG-23992</t>
  </si>
  <si>
    <t>SD-39131</t>
  </si>
  <si>
    <t>SD-39132</t>
  </si>
  <si>
    <t>Survey data collector shows license expired since yesterday</t>
  </si>
  <si>
    <t>SD-39133</t>
  </si>
  <si>
    <t>Switch port needed in project room 3B, intermittent</t>
  </si>
  <si>
    <t>SD-39134</t>
  </si>
  <si>
    <t>SD-39135</t>
  </si>
  <si>
    <t>Outlook profile will not load, started after an update</t>
  </si>
  <si>
    <t>SD-39136</t>
  </si>
  <si>
    <t>SD-39137</t>
  </si>
  <si>
    <t>SD-39138</t>
  </si>
  <si>
    <t>SD-39139</t>
  </si>
  <si>
    <t>SD-39140</t>
  </si>
  <si>
    <t>Upgrade structural analysis package to current version, needed by end of week</t>
  </si>
  <si>
    <t>SD-39141</t>
  </si>
  <si>
    <t>Reference manager very slow since last week</t>
  </si>
  <si>
    <t>SD-39142</t>
  </si>
  <si>
    <t>SD-39143</t>
  </si>
  <si>
    <t>SD-39144</t>
  </si>
  <si>
    <t>SD-39145</t>
  </si>
  <si>
    <t>SD-39146</t>
  </si>
  <si>
    <t>SD-39147</t>
  </si>
  <si>
    <t>Add to distribution list for project controls, for a new project</t>
  </si>
  <si>
    <t>SD-39148</t>
  </si>
  <si>
    <t>SD-39149</t>
  </si>
  <si>
    <t>SD-39150</t>
  </si>
  <si>
    <t>SD-39151</t>
  </si>
  <si>
    <t>SD-39152</t>
  </si>
  <si>
    <t>GIS desktop suite add-in fails to load, tried restarting</t>
  </si>
  <si>
    <t>SD-39153</t>
  </si>
  <si>
    <t>SD-39154</t>
  </si>
  <si>
    <t>Sync client shows red cross on library, affects the whole team</t>
  </si>
  <si>
    <t>SD-39155</t>
  </si>
  <si>
    <t>SD-39156</t>
  </si>
  <si>
    <t>SD-39157</t>
  </si>
  <si>
    <t>SD-39158</t>
  </si>
  <si>
    <t>Authenticator app crashes on open, intermittent</t>
  </si>
  <si>
    <t>SD-39159</t>
  </si>
  <si>
    <t>External monitors not detected through dock, needed before a client meeting</t>
  </si>
  <si>
    <t>SD-39160</t>
  </si>
  <si>
    <t>SD-39161</t>
  </si>
  <si>
    <t>External monitors not detected through dock, started after an update</t>
  </si>
  <si>
    <t>SD-39162</t>
  </si>
  <si>
    <t>SD-39163</t>
  </si>
  <si>
    <t>SD-39164</t>
  </si>
  <si>
    <t>SD-39165</t>
  </si>
  <si>
    <t>MAG-11761</t>
  </si>
  <si>
    <t>SD-39166</t>
  </si>
  <si>
    <t>Refresh request, laptop is four years old, needed by end of week</t>
  </si>
  <si>
    <t>SD-39167</t>
  </si>
  <si>
    <t>SD-39168</t>
  </si>
  <si>
    <t>Cannot send as shared mailbox, no rush</t>
  </si>
  <si>
    <t>SD-39169</t>
  </si>
  <si>
    <t>No network after desk move, urgent</t>
  </si>
  <si>
    <t>SD-39170</t>
  </si>
  <si>
    <t>Cannot print to printer near room 4D at the client site</t>
  </si>
  <si>
    <t>SD-39171</t>
  </si>
  <si>
    <t>SD-39172</t>
  </si>
  <si>
    <t>SD-39173</t>
  </si>
  <si>
    <t>SD-39174</t>
  </si>
  <si>
    <t>SD-39175</t>
  </si>
  <si>
    <t>SD-39176</t>
  </si>
  <si>
    <t>SD-39177</t>
  </si>
  <si>
    <t>SD-39178</t>
  </si>
  <si>
    <t>Second monitor flickers when docked, started after an update</t>
  </si>
  <si>
    <t>SD-39179</t>
  </si>
  <si>
    <t>SD-39180</t>
  </si>
  <si>
    <t>Suspicious email asking for credentials after a restart</t>
  </si>
  <si>
    <t>SD-39181</t>
  </si>
  <si>
    <t>SD-39182</t>
  </si>
  <si>
    <t>Shared calendar not updating, urgent</t>
  </si>
  <si>
    <t>SD-39183</t>
  </si>
  <si>
    <t>SD-39184</t>
  </si>
  <si>
    <t>Clicked link in suspicious email, please check at the client site</t>
  </si>
  <si>
    <t>SD-39185</t>
  </si>
  <si>
    <t>Remote session disconnects when idle, affects the whole team</t>
  </si>
  <si>
    <t>SD-39186</t>
  </si>
  <si>
    <t>New distribution list for the modeling group, no rush</t>
  </si>
  <si>
    <t>SD-39187</t>
  </si>
  <si>
    <t>SD-39188</t>
  </si>
  <si>
    <t>SD-39189</t>
  </si>
  <si>
    <t>SD-39190</t>
  </si>
  <si>
    <t>SD-39191</t>
  </si>
  <si>
    <t>SD-39192</t>
  </si>
  <si>
    <t>SD-39193</t>
  </si>
  <si>
    <t>MAG-20627</t>
  </si>
  <si>
    <t>SD-39194</t>
  </si>
  <si>
    <t>SD-39195</t>
  </si>
  <si>
    <t>SD-39196</t>
  </si>
  <si>
    <t>Request license and install for project scheduling tool, needed by end of week</t>
  </si>
  <si>
    <t>SD-39197</t>
  </si>
  <si>
    <t>SD-39198</t>
  </si>
  <si>
    <t>Second monitor flickers when docked, urgent</t>
  </si>
  <si>
    <t>SD-39199</t>
  </si>
  <si>
    <t>SD-39200</t>
  </si>
  <si>
    <t>Wi-Fi drops in conference room Lakeview since this morning</t>
  </si>
  <si>
    <t>SD-39201</t>
  </si>
  <si>
    <t>SD-39202</t>
  </si>
  <si>
    <t>SD-39203</t>
  </si>
  <si>
    <t>SD-39204</t>
  </si>
  <si>
    <t>Loaner tablet for site visit, approved by manager</t>
  </si>
  <si>
    <t>SD-39205</t>
  </si>
  <si>
    <t>SD-39206</t>
  </si>
  <si>
    <t>SD-39207</t>
  </si>
  <si>
    <t>SD-39208</t>
  </si>
  <si>
    <t>SD-39209</t>
  </si>
  <si>
    <t>SD-39210</t>
  </si>
  <si>
    <t>SD-39211</t>
  </si>
  <si>
    <t>SD-39212</t>
  </si>
  <si>
    <t>SD-39213</t>
  </si>
  <si>
    <t>New phone, need to re-register authenticator app after a restart</t>
  </si>
  <si>
    <t>CHG-2026-0017</t>
  </si>
  <si>
    <t>SD-39214</t>
  </si>
  <si>
    <t>SD-39215</t>
  </si>
  <si>
    <t>SD-39216</t>
  </si>
  <si>
    <t>SD-39217</t>
  </si>
  <si>
    <t>MAG-19392</t>
  </si>
  <si>
    <t>SD-39218</t>
  </si>
  <si>
    <t>SD-39219</t>
  </si>
  <si>
    <t>Number matching prompt fails at sign-in, tried restarting</t>
  </si>
  <si>
    <t>SD-39220</t>
  </si>
  <si>
    <t>Large-format plotter offline on a new laptop</t>
  </si>
  <si>
    <t>SD-39221</t>
  </si>
  <si>
    <t>Remote desktop session freezes, urgent</t>
  </si>
  <si>
    <t>MAG-24932</t>
  </si>
  <si>
    <t>SD-39222</t>
  </si>
  <si>
    <t>MFA setup for new starter, user is traveling</t>
  </si>
  <si>
    <t>SD-39223</t>
  </si>
  <si>
    <t>SD-39224</t>
  </si>
  <si>
    <t>Dock USB ports stopped working, user is traveling</t>
  </si>
  <si>
    <t>SD-39225</t>
  </si>
  <si>
    <t>SD-39226</t>
  </si>
  <si>
    <t>Lost phone, need temporary access pass, needed before a client meeting</t>
  </si>
  <si>
    <t>SD-39227</t>
  </si>
  <si>
    <t>New phone, need to re-register authenticator app since this morning</t>
  </si>
  <si>
    <t>SD-39228</t>
  </si>
  <si>
    <t>SD-39229</t>
  </si>
  <si>
    <t>SD-39230</t>
  </si>
  <si>
    <t>SD-39231</t>
  </si>
  <si>
    <t>SD-39232</t>
  </si>
  <si>
    <t>Trackpad click not working, tried restarting</t>
  </si>
  <si>
    <t>SD-39233</t>
  </si>
  <si>
    <t>Double booking on room 2A after a restart</t>
  </si>
  <si>
    <t>SD-39234</t>
  </si>
  <si>
    <t>SD-39235</t>
  </si>
  <si>
    <t>SD-39236</t>
  </si>
  <si>
    <t>Switch port needed in project room Northgate East, second time this week</t>
  </si>
  <si>
    <t>SD-39237</t>
  </si>
  <si>
    <t>Lost phone, need temporary access pass, tried restarting</t>
  </si>
  <si>
    <t>SD-39238</t>
  </si>
  <si>
    <t>SD-39239</t>
  </si>
  <si>
    <t>SD-39240</t>
  </si>
  <si>
    <t>SD-39241</t>
  </si>
  <si>
    <t>SD-39242</t>
  </si>
  <si>
    <t>SD-39243</t>
  </si>
  <si>
    <t>SD-39244</t>
  </si>
  <si>
    <t>Sync client shows red cross on library, urgent</t>
  </si>
  <si>
    <t>MAG-14065</t>
  </si>
  <si>
    <t>SD-39245</t>
  </si>
  <si>
    <t>SD-39246</t>
  </si>
  <si>
    <t>SD-39247</t>
  </si>
  <si>
    <t>SD-39248</t>
  </si>
  <si>
    <t>SD-39249</t>
  </si>
  <si>
    <t>SD-39250</t>
  </si>
  <si>
    <t>Forgot password after returning from leave since yesterday</t>
  </si>
  <si>
    <t>SD-39251</t>
  </si>
  <si>
    <t>MAG-23955</t>
  </si>
  <si>
    <t>SD-39252</t>
  </si>
  <si>
    <t>SD-39253</t>
  </si>
  <si>
    <t>SD-39254</t>
  </si>
  <si>
    <t>SD-39255</t>
  </si>
  <si>
    <t>SD-39256</t>
  </si>
  <si>
    <t>MFA setup for new starter after the weekend</t>
  </si>
  <si>
    <t>SD-39257</t>
  </si>
  <si>
    <t>Number matching prompt fails at sign-in, urgent</t>
  </si>
  <si>
    <t>SD-39258</t>
  </si>
  <si>
    <t>SD-39259</t>
  </si>
  <si>
    <t>SD-39260</t>
  </si>
  <si>
    <t>SD-39261</t>
  </si>
  <si>
    <t>SD-39262</t>
  </si>
  <si>
    <t>SD-39263</t>
  </si>
  <si>
    <t>MAG-13005</t>
  </si>
  <si>
    <t>SD-39264</t>
  </si>
  <si>
    <t>GIS desktop suite crashes when opening large file</t>
  </si>
  <si>
    <t>SD-39265</t>
  </si>
  <si>
    <t>SD-39266</t>
  </si>
  <si>
    <t>New phone, need to re-register authenticator app since yesterday</t>
  </si>
  <si>
    <t>SD-39267</t>
  </si>
  <si>
    <t>MFA setup for new starter after a restart</t>
  </si>
  <si>
    <t>SD-39268</t>
  </si>
  <si>
    <t>SD-39269</t>
  </si>
  <si>
    <t>SD-39270</t>
  </si>
  <si>
    <t>SD-39271</t>
  </si>
  <si>
    <t>SD-39272</t>
  </si>
  <si>
    <t>New phone, need to re-register authenticator app, affects the whole team</t>
  </si>
  <si>
    <t>SD-39273</t>
  </si>
  <si>
    <t>SD-39274</t>
  </si>
  <si>
    <t>MAG-19206</t>
  </si>
  <si>
    <t>SD-39275</t>
  </si>
  <si>
    <t>Laptop stuck on update screen after a restart</t>
  </si>
  <si>
    <t>SD-39276</t>
  </si>
  <si>
    <t>SD-39277</t>
  </si>
  <si>
    <t>SD-39278</t>
  </si>
  <si>
    <t>SD-39279</t>
  </si>
  <si>
    <t>SD-39280</t>
  </si>
  <si>
    <t>SD-39281</t>
  </si>
  <si>
    <t>SD-39282</t>
  </si>
  <si>
    <t>SD-39283</t>
  </si>
  <si>
    <t>Large-format plotter offline when working from home</t>
  </si>
  <si>
    <t>SD-39284</t>
  </si>
  <si>
    <t>SD-39285</t>
  </si>
  <si>
    <t>SD-39286</t>
  </si>
  <si>
    <t>SD-39287</t>
  </si>
  <si>
    <t>Need PDF editor for new project</t>
  </si>
  <si>
    <t>SD-39288</t>
  </si>
  <si>
    <t>SD-39289</t>
  </si>
  <si>
    <t>Install diagramming tool on laptop, for a proposal deadline</t>
  </si>
  <si>
    <t>SD-39290</t>
  </si>
  <si>
    <t>SD-39291</t>
  </si>
  <si>
    <t>MAG-16538</t>
  </si>
  <si>
    <t>SD-39292</t>
  </si>
  <si>
    <t>Authenticator app shows the wrong account, user is traveling</t>
  </si>
  <si>
    <t>SD-39293</t>
  </si>
  <si>
    <t>Code editor add-in fails to load</t>
  </si>
  <si>
    <t>SD-39294</t>
  </si>
  <si>
    <t>New phone, need to re-register authenticator app, user is traveling</t>
  </si>
  <si>
    <t>SD-39295</t>
  </si>
  <si>
    <t>SD-39296</t>
  </si>
  <si>
    <t>SD-39297</t>
  </si>
  <si>
    <t>SD-39298</t>
  </si>
  <si>
    <t>Remote desktop session freezes after the weekend</t>
  </si>
  <si>
    <t>SD-39299</t>
  </si>
  <si>
    <t>SD-39300</t>
  </si>
  <si>
    <t>SD-39301</t>
  </si>
  <si>
    <t>SD-39302</t>
  </si>
  <si>
    <t>MAG-24277</t>
  </si>
  <si>
    <t>SD-39303</t>
  </si>
  <si>
    <t>Laptop stuck on update screen since yesterday</t>
  </si>
  <si>
    <t>SD-39304</t>
  </si>
  <si>
    <t>Scans arrive as blank pages, second time this week</t>
  </si>
  <si>
    <t>SD-39305</t>
  </si>
  <si>
    <t>Library missing from sync client on a new laptop</t>
  </si>
  <si>
    <t>SD-39306</t>
  </si>
  <si>
    <t>SD-39307</t>
  </si>
  <si>
    <t>SD-39308</t>
  </si>
  <si>
    <t>SD-39309</t>
  </si>
  <si>
    <t>SD-39310</t>
  </si>
  <si>
    <t>Password reset needed for travel booking tool when working from home</t>
  </si>
  <si>
    <t>SD-39311</t>
  </si>
  <si>
    <t>SD-39312</t>
  </si>
  <si>
    <t>SD-39313</t>
  </si>
  <si>
    <t>SD-39314</t>
  </si>
  <si>
    <t>SD-39315</t>
  </si>
  <si>
    <t>SD-39316</t>
  </si>
  <si>
    <t>Blue screen on startup, affects the whole team</t>
  </si>
  <si>
    <t>SD-39317</t>
  </si>
  <si>
    <t>Authenticator app shows the wrong account, intermittent</t>
  </si>
  <si>
    <t>SD-39318</t>
  </si>
  <si>
    <t>SD-39319</t>
  </si>
  <si>
    <t>SD-39320</t>
  </si>
  <si>
    <t>SD-39321</t>
  </si>
  <si>
    <t>SD-39322</t>
  </si>
  <si>
    <t>SD-39323</t>
  </si>
  <si>
    <t>SD-39324</t>
  </si>
  <si>
    <t>MFA setup for new starter, tried restarting</t>
  </si>
  <si>
    <t>SD-39325</t>
  </si>
  <si>
    <t>SD-39326</t>
  </si>
  <si>
    <t>Cannot print to printer near room Northgate East</t>
  </si>
  <si>
    <t>SD-39327</t>
  </si>
  <si>
    <t>SD-39328</t>
  </si>
  <si>
    <t>Authenticator app shows the wrong account since this morning</t>
  </si>
  <si>
    <t>SD-39329</t>
  </si>
  <si>
    <t>MAG-26487</t>
  </si>
  <si>
    <t>SD-39330</t>
  </si>
  <si>
    <t>SD-39331</t>
  </si>
  <si>
    <t>SD-39332</t>
  </si>
  <si>
    <t>SD-39333</t>
  </si>
  <si>
    <t>SD-39334</t>
  </si>
  <si>
    <t>Number matching prompt fails at sign-in since yesterday</t>
  </si>
  <si>
    <t>SD-39335</t>
  </si>
  <si>
    <t>SD-39336</t>
  </si>
  <si>
    <t>Password expired, cannot sign in when working from home</t>
  </si>
  <si>
    <t>SD-39337</t>
  </si>
  <si>
    <t>Echo on Teams calls from room 4D</t>
  </si>
  <si>
    <t>MAG-17045</t>
  </si>
  <si>
    <t>SD-39338</t>
  </si>
  <si>
    <t>Cannot open file from SharePoint, access denied, started after an update</t>
  </si>
  <si>
    <t>SD-39339</t>
  </si>
  <si>
    <t>Request license and install for CAD viewer, for a proposal deadline</t>
  </si>
  <si>
    <t>MAG-11335</t>
  </si>
  <si>
    <t>SD-39340</t>
  </si>
  <si>
    <t>Cannot print to printer near room Harbor, needed before a client meeting</t>
  </si>
  <si>
    <t>SD-39341</t>
  </si>
  <si>
    <t>SD-39342</t>
  </si>
  <si>
    <t>SD-39343</t>
  </si>
  <si>
    <t>Lost phone, need temporary access pass, affects the whole team</t>
  </si>
  <si>
    <t>MAG-21960</t>
  </si>
  <si>
    <t>SD-39344</t>
  </si>
  <si>
    <t>MFA setup for new starter, urgent</t>
  </si>
  <si>
    <t>SD-39345</t>
  </si>
  <si>
    <t>MAG-29090</t>
  </si>
  <si>
    <t>SD-39346</t>
  </si>
  <si>
    <t>SD-39347</t>
  </si>
  <si>
    <t>Lockout when signing in to project accounting system after the weekend</t>
  </si>
  <si>
    <t>SD-39348</t>
  </si>
  <si>
    <t>SD-39349</t>
  </si>
  <si>
    <t>Suspicious email asking for credentials, started after an update</t>
  </si>
  <si>
    <t>SD-39350</t>
  </si>
  <si>
    <t>SD-39351</t>
  </si>
  <si>
    <t>Scan to email not working, intermittent</t>
  </si>
  <si>
    <t>SD-39352</t>
  </si>
  <si>
    <t>Echo on Teams calls from room 2C at the client site</t>
  </si>
  <si>
    <t>SD-39353</t>
  </si>
  <si>
    <t>Password reset needed for expense portal when working from home</t>
  </si>
  <si>
    <t>SD-39354</t>
  </si>
  <si>
    <t>SD-39355</t>
  </si>
  <si>
    <t>SD-39356</t>
  </si>
  <si>
    <t>No cellular data on work phone, second time this week</t>
  </si>
  <si>
    <t>SD-39357</t>
  </si>
  <si>
    <t>SD-39358</t>
  </si>
  <si>
    <t>SD-39359</t>
  </si>
  <si>
    <t>Battery drains within an hour, tried restarting</t>
  </si>
  <si>
    <t>SD-39360</t>
  </si>
  <si>
    <t>Upgrade data visualization tool to current version, second request</t>
  </si>
  <si>
    <t>SD-39361</t>
  </si>
  <si>
    <t>Wireless mouse keeps disconnecting after the weekend</t>
  </si>
  <si>
    <t>SD-39362</t>
  </si>
  <si>
    <t>SD-39363</t>
  </si>
  <si>
    <t>Echo on Teams calls from room 4D, tried restarting</t>
  </si>
  <si>
    <t>SD-39364</t>
  </si>
  <si>
    <t>MAG-20718</t>
  </si>
  <si>
    <t>SD-39365</t>
  </si>
  <si>
    <t>SD-39366</t>
  </si>
  <si>
    <t>Request license and install for CAD viewer, needed by end of week</t>
  </si>
  <si>
    <t>SD-39367</t>
  </si>
  <si>
    <t>SD-39368</t>
  </si>
  <si>
    <t>MFA setup for new starter at the client site</t>
  </si>
  <si>
    <t>SD-39369</t>
  </si>
  <si>
    <t>Reported phishing: fake invoice attachment since this morning</t>
  </si>
  <si>
    <t>SD-39370</t>
  </si>
  <si>
    <t>SD-39371</t>
  </si>
  <si>
    <t>SD-39372</t>
  </si>
  <si>
    <t>Password reset needed for expense portal after a restart</t>
  </si>
  <si>
    <t>SD-39373</t>
  </si>
  <si>
    <t>SD-39374</t>
  </si>
  <si>
    <t>SD-39375</t>
  </si>
  <si>
    <t>Device flagged as non-compliant, needed before a client meeting</t>
  </si>
  <si>
    <t>SD-39376</t>
  </si>
  <si>
    <t>SD-39377</t>
  </si>
  <si>
    <t>SD-39378</t>
  </si>
  <si>
    <t>SD-39379</t>
  </si>
  <si>
    <t>SD-39380</t>
  </si>
  <si>
    <t>SD-39381</t>
  </si>
  <si>
    <t>SD-39382</t>
  </si>
  <si>
    <t>SD-39383</t>
  </si>
  <si>
    <t>SD-39384</t>
  </si>
  <si>
    <t>SD-39385</t>
  </si>
  <si>
    <t>SD-39386</t>
  </si>
  <si>
    <t>Second monitor flickers when docked, intermittent</t>
  </si>
  <si>
    <t>SD-39387</t>
  </si>
  <si>
    <t>SD-39388</t>
  </si>
  <si>
    <t>SD-39389</t>
  </si>
  <si>
    <t>SD-39390</t>
  </si>
  <si>
    <t>SD-39391</t>
  </si>
  <si>
    <t>SD-39392</t>
  </si>
  <si>
    <t>MAG-19386</t>
  </si>
  <si>
    <t>SD-39393</t>
  </si>
  <si>
    <t>SD-39394</t>
  </si>
  <si>
    <t>No cellular data on work phone, affects the whole team</t>
  </si>
  <si>
    <t>SD-39395</t>
  </si>
  <si>
    <t>SD-39396</t>
  </si>
  <si>
    <t>SD-39397</t>
  </si>
  <si>
    <t>MFA setup for new starter since this morning</t>
  </si>
  <si>
    <t>SD-39398</t>
  </si>
  <si>
    <t>SD-39399</t>
  </si>
  <si>
    <t>SD-39400</t>
  </si>
  <si>
    <t>SD-39401</t>
  </si>
  <si>
    <t>SD-39402</t>
  </si>
  <si>
    <t>Access to license group for structural analysis package</t>
  </si>
  <si>
    <t>SD-39403</t>
  </si>
  <si>
    <t>Rules stopped running on inbox, affects the whole team</t>
  </si>
  <si>
    <t>SD-39404</t>
  </si>
  <si>
    <t>New distribution list for the climate analytics team, approved by manager</t>
  </si>
  <si>
    <t>SD-39405</t>
  </si>
  <si>
    <t>SD-39406</t>
  </si>
  <si>
    <t>SD-39407</t>
  </si>
  <si>
    <t>SD-39408</t>
  </si>
  <si>
    <t>SD-39409</t>
  </si>
  <si>
    <t>SD-39410</t>
  </si>
  <si>
    <t>Password reset needed for expense portal, urgent</t>
  </si>
  <si>
    <t>SD-39411</t>
  </si>
  <si>
    <t>SD-39412</t>
  </si>
  <si>
    <t>SD-39413</t>
  </si>
  <si>
    <t>SD-39414</t>
  </si>
  <si>
    <t>Printer driver missing after update on a new laptop</t>
  </si>
  <si>
    <t>SD-39415</t>
  </si>
  <si>
    <t>SD-39416</t>
  </si>
  <si>
    <t>New laptop for role change to field work, for a proposal deadline</t>
  </si>
  <si>
    <t>SD-39417</t>
  </si>
  <si>
    <t>Bookmarks missing after profile reset, second time this week</t>
  </si>
  <si>
    <t>SD-39418</t>
  </si>
  <si>
    <t>SD-39419</t>
  </si>
  <si>
    <t>SD-39420</t>
  </si>
  <si>
    <t>SD-39421</t>
  </si>
  <si>
    <t>SD-39422</t>
  </si>
  <si>
    <t>SD-39423</t>
  </si>
  <si>
    <t>SD-39424</t>
  </si>
  <si>
    <t>Offboarding for staff member leaving this month, for a new project</t>
  </si>
  <si>
    <t>SD-39425</t>
  </si>
  <si>
    <t>MAG-27694</t>
  </si>
  <si>
    <t>SD-39426</t>
  </si>
  <si>
    <t>SD-39427</t>
  </si>
  <si>
    <t>SD-39428</t>
  </si>
  <si>
    <t>MFA prompt not arriving on phone, started after an update</t>
  </si>
  <si>
    <t>SD-39429</t>
  </si>
  <si>
    <t>Forgot password after returning from leave, intermittent</t>
  </si>
  <si>
    <t>SD-39430</t>
  </si>
  <si>
    <t>Authenticator app shows the wrong account on a new laptop</t>
  </si>
  <si>
    <t>SD-39431</t>
  </si>
  <si>
    <t>SD-39432</t>
  </si>
  <si>
    <t>SD-39433</t>
  </si>
  <si>
    <t>SD-39434</t>
  </si>
  <si>
    <t>SD-39435</t>
  </si>
  <si>
    <t>SD-39436</t>
  </si>
  <si>
    <t>New phone, need to re-register authenticator app, urgent</t>
  </si>
  <si>
    <t>MAG-11682</t>
  </si>
  <si>
    <t>SD-39437</t>
  </si>
  <si>
    <t>MAG-23159</t>
  </si>
  <si>
    <t>SD-39438</t>
  </si>
  <si>
    <t>SD-39439</t>
  </si>
  <si>
    <t>SD-39440</t>
  </si>
  <si>
    <t>Email pretending to be from an executive, tried restarting</t>
  </si>
  <si>
    <t>MAG-20535</t>
  </si>
  <si>
    <t>SD-39441</t>
  </si>
  <si>
    <t>SD-39442</t>
  </si>
  <si>
    <t>SD-39443</t>
  </si>
  <si>
    <t>SD-39444</t>
  </si>
  <si>
    <t>SD-39445</t>
  </si>
  <si>
    <t>Voicemail notification email looks fake after the weekend</t>
  </si>
  <si>
    <t>SD-39446</t>
  </si>
  <si>
    <t>SD-39447</t>
  </si>
  <si>
    <t>SD-39448</t>
  </si>
  <si>
    <t>MAG-13711</t>
  </si>
  <si>
    <t>SD-39449</t>
  </si>
  <si>
    <t>SD-39450</t>
  </si>
  <si>
    <t>MAG-13872</t>
  </si>
  <si>
    <t>SD-39451</t>
  </si>
  <si>
    <t>Error message when launching structural analysis package</t>
  </si>
  <si>
    <t>MAG-26218</t>
  </si>
  <si>
    <t>SD-39452</t>
  </si>
  <si>
    <t>SD-39453</t>
  </si>
  <si>
    <t>SD-39454</t>
  </si>
  <si>
    <t>SD-39455</t>
  </si>
  <si>
    <t>SD-39456</t>
  </si>
  <si>
    <t>SD-39457</t>
  </si>
  <si>
    <t>SD-39458</t>
  </si>
  <si>
    <t>Echo on Teams calls from room 2C since this morning</t>
  </si>
  <si>
    <t>SD-39459</t>
  </si>
  <si>
    <t>SD-39460</t>
  </si>
  <si>
    <t>SD-39461</t>
  </si>
  <si>
    <t>Number matching prompt fails at sign-in, affects the whole team</t>
  </si>
  <si>
    <t>SD-39462</t>
  </si>
  <si>
    <t>MAG-16263</t>
  </si>
  <si>
    <t>SD-39463</t>
  </si>
  <si>
    <t>SD-39464</t>
  </si>
  <si>
    <t>SD-39465</t>
  </si>
  <si>
    <t>SD-39466</t>
  </si>
  <si>
    <t>SD-39467</t>
  </si>
  <si>
    <t>SD-39468</t>
  </si>
  <si>
    <t>SD-39469</t>
  </si>
  <si>
    <t>SD-39470</t>
  </si>
  <si>
    <t>SD-39471</t>
  </si>
  <si>
    <t>SD-39472</t>
  </si>
  <si>
    <t>SD-39473</t>
  </si>
  <si>
    <t>SD-39474</t>
  </si>
  <si>
    <t>Tablet photos not uploading, user is traveling</t>
  </si>
  <si>
    <t>SD-39475</t>
  </si>
  <si>
    <t>New phone, need to re-register authenticator app on a new laptop</t>
  </si>
  <si>
    <t>SD-39476</t>
  </si>
  <si>
    <t>SD-39477</t>
  </si>
  <si>
    <t>SD-39478</t>
  </si>
  <si>
    <t>SD-39479</t>
  </si>
  <si>
    <t>MFA prompt not arriving on phone, needed before a client meeting</t>
  </si>
  <si>
    <t>SD-39480</t>
  </si>
  <si>
    <t>SD-39481</t>
  </si>
  <si>
    <t>SD-39482</t>
  </si>
  <si>
    <t>SD-39483</t>
  </si>
  <si>
    <t>SD-39484</t>
  </si>
  <si>
    <t>SD-39485</t>
  </si>
  <si>
    <t>SD-39486</t>
  </si>
  <si>
    <t>SD-39487</t>
  </si>
  <si>
    <t>SD-39488</t>
  </si>
  <si>
    <t>MAG-24590</t>
  </si>
  <si>
    <t>SD-39489</t>
  </si>
  <si>
    <t>SD-39490</t>
  </si>
  <si>
    <t>SD-39491</t>
  </si>
  <si>
    <t>Activation prompt appears every morning when working from home</t>
  </si>
  <si>
    <t>SD-39492</t>
  </si>
  <si>
    <t>SD-39493</t>
  </si>
  <si>
    <t>SD-39494</t>
  </si>
  <si>
    <t>SD-39495</t>
  </si>
  <si>
    <t>Echo on Teams calls from room 5A, user is traveling</t>
  </si>
  <si>
    <t>SD-39496</t>
  </si>
  <si>
    <t>SD-39497</t>
  </si>
  <si>
    <t>Plotter out of roll media error will not clear since yesterday</t>
  </si>
  <si>
    <t>SD-39498</t>
  </si>
  <si>
    <t>Data visualization tool add-in fails to load</t>
  </si>
  <si>
    <t>SD-39499</t>
  </si>
  <si>
    <t>SD-39500</t>
  </si>
  <si>
    <t>SD-39501</t>
  </si>
  <si>
    <t>Pop-up blocker stops travel booking tool from opening when working from home</t>
  </si>
  <si>
    <t>SD-39502</t>
  </si>
  <si>
    <t>SD-39503</t>
  </si>
  <si>
    <t>SD-39504</t>
  </si>
  <si>
    <t>SD-39505</t>
  </si>
  <si>
    <t>Number matching prompt fails at sign-in, user is traveling</t>
  </si>
  <si>
    <t>SD-39506</t>
  </si>
  <si>
    <t>SD-39507</t>
  </si>
  <si>
    <t>Plotter prints with banding, urgent</t>
  </si>
  <si>
    <t>SD-39508</t>
  </si>
  <si>
    <t>SD-39509</t>
  </si>
  <si>
    <t>SD-39510</t>
  </si>
  <si>
    <t>SD-39511</t>
  </si>
  <si>
    <t>SD-39512</t>
  </si>
  <si>
    <t>SD-39513</t>
  </si>
  <si>
    <t>SD-39514</t>
  </si>
  <si>
    <t>MFA setup for new starter since yesterday</t>
  </si>
  <si>
    <t>SD-39515</t>
  </si>
  <si>
    <t>SD-39516</t>
  </si>
  <si>
    <t>SD-39517</t>
  </si>
  <si>
    <t>SD-39518</t>
  </si>
  <si>
    <t>Suspicious pop-ups in browser, needed before a client meeting</t>
  </si>
  <si>
    <t>SD-39519</t>
  </si>
  <si>
    <t>SD-39520</t>
  </si>
  <si>
    <t>Authenticator app shows the wrong account, urgent</t>
  </si>
  <si>
    <t>MAG-19332</t>
  </si>
  <si>
    <t>SD-39521</t>
  </si>
  <si>
    <t>SD-39522</t>
  </si>
  <si>
    <t>Headset audio crackling since yesterday</t>
  </si>
  <si>
    <t>SD-39523</t>
  </si>
  <si>
    <t>SD-39524</t>
  </si>
  <si>
    <t>SD-39525</t>
  </si>
  <si>
    <t>SD-39526</t>
  </si>
  <si>
    <t>SD-39527</t>
  </si>
  <si>
    <t>SD-39528</t>
  </si>
  <si>
    <t>SD-39529</t>
  </si>
  <si>
    <t>MAG-28284</t>
  </si>
  <si>
    <t>SD-39530</t>
  </si>
  <si>
    <t>SD-39531</t>
  </si>
  <si>
    <t>Scans arrive as blank pages when working from home</t>
  </si>
  <si>
    <t>SD-39532</t>
  </si>
  <si>
    <t>SD-39533</t>
  </si>
  <si>
    <t>SD-39534</t>
  </si>
  <si>
    <t>SD-39535</t>
  </si>
  <si>
    <t>MAG-28538</t>
  </si>
  <si>
    <t>SD-39536</t>
  </si>
  <si>
    <t>MAG-16414</t>
  </si>
  <si>
    <t>SD-39537</t>
  </si>
  <si>
    <t>SD-39538</t>
  </si>
  <si>
    <t>SD-39539</t>
  </si>
  <si>
    <t>SD-39540</t>
  </si>
  <si>
    <t>SD-39541</t>
  </si>
  <si>
    <t>Add to distribution list for the climate analytics team, no rush</t>
  </si>
  <si>
    <t>SD-39542</t>
  </si>
  <si>
    <t>SD-39543</t>
  </si>
  <si>
    <t>SD-39544</t>
  </si>
  <si>
    <t>SD-39545</t>
  </si>
  <si>
    <t>SD-39546</t>
  </si>
  <si>
    <t>SD-39547</t>
  </si>
  <si>
    <t>SD-39548</t>
  </si>
  <si>
    <t>SD-39549</t>
  </si>
  <si>
    <t>SD-39550</t>
  </si>
  <si>
    <t>SD-39551</t>
  </si>
  <si>
    <t>SD-39552</t>
  </si>
  <si>
    <t>Email pretending to be from an executive, affects the whole team</t>
  </si>
  <si>
    <t>SD-39553</t>
  </si>
  <si>
    <t>Onboarding request for new contracts specialist</t>
  </si>
  <si>
    <t>SD-39554</t>
  </si>
  <si>
    <t>SD-39555</t>
  </si>
  <si>
    <t>SD-39556</t>
  </si>
  <si>
    <t>SD-39557</t>
  </si>
  <si>
    <t>SD-39558</t>
  </si>
  <si>
    <t>Compliance check failing, email blocked, second time this week</t>
  </si>
  <si>
    <t>SD-39559</t>
  </si>
  <si>
    <t>SD-39560</t>
  </si>
  <si>
    <t>Outlook mobile will not add account since yesterday</t>
  </si>
  <si>
    <t>SD-39561</t>
  </si>
  <si>
    <t>MFA prompt not arriving on phone at the client site</t>
  </si>
  <si>
    <t>MAG-18686</t>
  </si>
  <si>
    <t>SD-39562</t>
  </si>
  <si>
    <t>SD-39563</t>
  </si>
  <si>
    <t>SD-39564</t>
  </si>
  <si>
    <t>SD-39565</t>
  </si>
  <si>
    <t>Field tablet will not sync inspection forms, started after an update</t>
  </si>
  <si>
    <t>SD-39566</t>
  </si>
  <si>
    <t>Statistics package crashes when opening large file, tried restarting</t>
  </si>
  <si>
    <t>SD-39567</t>
  </si>
  <si>
    <t>MAG-18788</t>
  </si>
  <si>
    <t>SD-39568</t>
  </si>
  <si>
    <t>License server not reachable for project scheduling tool after a restart</t>
  </si>
  <si>
    <t>MAG-15532</t>
  </si>
  <si>
    <t>SD-39569</t>
  </si>
  <si>
    <t>SD-39570</t>
  </si>
  <si>
    <t>SD-39571</t>
  </si>
  <si>
    <t>Files not syncing to project library, affects the whole team</t>
  </si>
  <si>
    <t>SD-39572</t>
  </si>
  <si>
    <t>SD-39573</t>
  </si>
  <si>
    <t>Encryption recovery key requested, started after an update</t>
  </si>
  <si>
    <t>SD-39574</t>
  </si>
  <si>
    <t>SD-39575</t>
  </si>
  <si>
    <t>SD-39576</t>
  </si>
  <si>
    <t>SD-39577</t>
  </si>
  <si>
    <t>SD-39578</t>
  </si>
  <si>
    <t>SD-39579</t>
  </si>
  <si>
    <t>Lockout when signing in to travel booking tool, second time this week</t>
  </si>
  <si>
    <t>SD-39580</t>
  </si>
  <si>
    <t>SD-39581</t>
  </si>
  <si>
    <t>SD-39582</t>
  </si>
  <si>
    <t>MAG-26561</t>
  </si>
  <si>
    <t>SD-39583</t>
  </si>
  <si>
    <t>SD-39584</t>
  </si>
  <si>
    <t>SD-39585</t>
  </si>
  <si>
    <t>SD-39586</t>
  </si>
  <si>
    <t>Lost phone, need temporary access pass at the client site</t>
  </si>
  <si>
    <t>SD-39587</t>
  </si>
  <si>
    <t>SD-39588</t>
  </si>
  <si>
    <t>SD-39589</t>
  </si>
  <si>
    <t>SD-39590</t>
  </si>
  <si>
    <t>MAG-24488</t>
  </si>
  <si>
    <t>SD-39591</t>
  </si>
  <si>
    <t>Need structural analysis package for new project</t>
  </si>
  <si>
    <t>SD-39592</t>
  </si>
  <si>
    <t>SD-39593</t>
  </si>
  <si>
    <t>SD-39594</t>
  </si>
  <si>
    <t>SD-39595</t>
  </si>
  <si>
    <t>SD-39596</t>
  </si>
  <si>
    <t>SD-39597</t>
  </si>
  <si>
    <t>SD-39598</t>
  </si>
  <si>
    <t>SD-39599</t>
  </si>
  <si>
    <t>SD-39600</t>
  </si>
  <si>
    <t>SD-39601</t>
  </si>
  <si>
    <t>SD-39602</t>
  </si>
  <si>
    <t>SD-39603</t>
  </si>
  <si>
    <t>SD-39604</t>
  </si>
  <si>
    <t>SD-39605</t>
  </si>
  <si>
    <t>SD-39606</t>
  </si>
  <si>
    <t>SD-39607</t>
  </si>
  <si>
    <t>SD-39608</t>
  </si>
  <si>
    <t>SD-39609</t>
  </si>
  <si>
    <t>SD-39610</t>
  </si>
  <si>
    <t>Cannot connect to VPN from hotel network, urgent</t>
  </si>
  <si>
    <t>SD-39611</t>
  </si>
  <si>
    <t>SD-39612</t>
  </si>
  <si>
    <t>SD-39613</t>
  </si>
  <si>
    <t>SD-39614</t>
  </si>
  <si>
    <t>SD-39615</t>
  </si>
  <si>
    <t>SD-39616</t>
  </si>
  <si>
    <t>Scans arrive as blank pages, intermittent</t>
  </si>
  <si>
    <t>SD-39617</t>
  </si>
  <si>
    <t>SD-39618</t>
  </si>
  <si>
    <t>SD-39619</t>
  </si>
  <si>
    <t>SD-39620</t>
  </si>
  <si>
    <t>MAG-20901</t>
  </si>
  <si>
    <t>SD-39621</t>
  </si>
  <si>
    <t>SD-39622</t>
  </si>
  <si>
    <t>SD-39623</t>
  </si>
  <si>
    <t>Rules stopped running on inbox, intermittent</t>
  </si>
  <si>
    <t>SD-39624</t>
  </si>
  <si>
    <t>PDF editor very slow since last week, needed before a client meeting</t>
  </si>
  <si>
    <t>SD-39625</t>
  </si>
  <si>
    <t>SD-39626</t>
  </si>
  <si>
    <t>SD-39627</t>
  </si>
  <si>
    <t>SD-39628</t>
  </si>
  <si>
    <t>Upgrade PDF editor to current version, second request</t>
  </si>
  <si>
    <t>SD-39629</t>
  </si>
  <si>
    <t>SD-39630</t>
  </si>
  <si>
    <t>SD-39631</t>
  </si>
  <si>
    <t>SD-39632</t>
  </si>
  <si>
    <t>SD-39633</t>
  </si>
  <si>
    <t>SD-39634</t>
  </si>
  <si>
    <t>SD-39635</t>
  </si>
  <si>
    <t>Room display panel offline at room Summit after the weekend</t>
  </si>
  <si>
    <t>SD-39636</t>
  </si>
  <si>
    <t>Onboarding request for new field technician, approved by manager</t>
  </si>
  <si>
    <t>SD-39637</t>
  </si>
  <si>
    <t>SD-39638</t>
  </si>
  <si>
    <t>SD-39639</t>
  </si>
  <si>
    <t>SD-39640</t>
  </si>
  <si>
    <t>SD-39641</t>
  </si>
  <si>
    <t>Error message when launching PDF editor</t>
  </si>
  <si>
    <t>SD-39642</t>
  </si>
  <si>
    <t>Statistics package crashes when opening large file, needed before a client meeting</t>
  </si>
  <si>
    <t>SD-39643</t>
  </si>
  <si>
    <t>Access to license group for GIS desktop suite, second request</t>
  </si>
  <si>
    <t>SD-39644</t>
  </si>
  <si>
    <t>SD-39645</t>
  </si>
  <si>
    <t>SD-39646</t>
  </si>
  <si>
    <t>Cannot share screen in Teams, tried restarting</t>
  </si>
  <si>
    <t>SD-39647</t>
  </si>
  <si>
    <t>Sync client shows red cross on library when working from home</t>
  </si>
  <si>
    <t>SD-39648</t>
  </si>
  <si>
    <t>SD-39649</t>
  </si>
  <si>
    <t>MAG-25802</t>
  </si>
  <si>
    <t>SD-39650</t>
  </si>
  <si>
    <t>Emails stuck in outbox, needed before a client meeting</t>
  </si>
  <si>
    <t>SD-39651</t>
  </si>
  <si>
    <t>SD-39652</t>
  </si>
  <si>
    <t>SD-39653</t>
  </si>
  <si>
    <t>SD-39654</t>
  </si>
  <si>
    <t>SD-39655</t>
  </si>
  <si>
    <t>SD-39656</t>
  </si>
  <si>
    <t>SD-39657</t>
  </si>
  <si>
    <t>MAG-26269</t>
  </si>
  <si>
    <t>SD-39658</t>
  </si>
  <si>
    <t>Laptop will not reconnect to Wi-Fi after sleep, second time this week</t>
  </si>
  <si>
    <t>SD-39659</t>
  </si>
  <si>
    <t>SD-39660</t>
  </si>
  <si>
    <t>SD-39661</t>
  </si>
  <si>
    <t>Tablet stuck offline after returning from site, second time this week</t>
  </si>
  <si>
    <t>SD-39662</t>
  </si>
  <si>
    <t>MAG-12441</t>
  </si>
  <si>
    <t>SD-39663</t>
  </si>
  <si>
    <t>License server not reachable for code editor since yesterday</t>
  </si>
  <si>
    <t>SD-39664</t>
  </si>
  <si>
    <t>Wireless mouse keeps disconnecting when working from home</t>
  </si>
  <si>
    <t>SD-39665</t>
  </si>
  <si>
    <t>SD-39666</t>
  </si>
  <si>
    <t>SD-39667</t>
  </si>
  <si>
    <t>Keyboard keys not responding, started after an update</t>
  </si>
  <si>
    <t>SD-39668</t>
  </si>
  <si>
    <t>SD-39669</t>
  </si>
  <si>
    <t>SD-39670</t>
  </si>
  <si>
    <t>SD-39671</t>
  </si>
  <si>
    <t>SD-39672</t>
  </si>
  <si>
    <t>MAG-24641</t>
  </si>
  <si>
    <t>SD-39673</t>
  </si>
  <si>
    <t>SD-39674</t>
  </si>
  <si>
    <t>SD-39675</t>
  </si>
  <si>
    <t>MAG-24105</t>
  </si>
  <si>
    <t>SD-39676</t>
  </si>
  <si>
    <t>SD-39677</t>
  </si>
  <si>
    <t>SD-39678</t>
  </si>
  <si>
    <t>Endpoint protection alert on laptop on a new laptop</t>
  </si>
  <si>
    <t>SD-39679</t>
  </si>
  <si>
    <t>SD-39680</t>
  </si>
  <si>
    <t>Copier jammed and showing error, affects the whole team</t>
  </si>
  <si>
    <t>MAG-25882</t>
  </si>
  <si>
    <t>SD-39681</t>
  </si>
  <si>
    <t>Recurring meeting disappeared from calendar after the weekend</t>
  </si>
  <si>
    <t>SD-39682</t>
  </si>
  <si>
    <t>New starter needs access before orientation, for a proposal deadline</t>
  </si>
  <si>
    <t>SD-39683</t>
  </si>
  <si>
    <t>SD-39684</t>
  </si>
  <si>
    <t>SD-39685</t>
  </si>
  <si>
    <t>SD-39686</t>
  </si>
  <si>
    <t>SD-39687</t>
  </si>
  <si>
    <t>SD-39688</t>
  </si>
  <si>
    <t>SD-39689</t>
  </si>
  <si>
    <t>SD-39690</t>
  </si>
  <si>
    <t>SD-39691</t>
  </si>
  <si>
    <t>SD-39692</t>
  </si>
  <si>
    <t>Upgrade GIS desktop suite to current version, for a new project</t>
  </si>
  <si>
    <t>SD-39693</t>
  </si>
  <si>
    <t>SD-39694</t>
  </si>
  <si>
    <t>SD-39695</t>
  </si>
  <si>
    <t>Laptop will not charge, second time this week</t>
  </si>
  <si>
    <t>SD-39696</t>
  </si>
  <si>
    <t>SD-39697</t>
  </si>
  <si>
    <t>Cannot print to printer near room 5A at the client site</t>
  </si>
  <si>
    <t>SD-39698</t>
  </si>
  <si>
    <t>SD-39699</t>
  </si>
  <si>
    <t>MAG-22655</t>
  </si>
  <si>
    <t>SD-39700</t>
  </si>
  <si>
    <t>SD-39701</t>
  </si>
  <si>
    <t>SD-39702</t>
  </si>
  <si>
    <t>SD-39703</t>
  </si>
  <si>
    <t>SD-39704</t>
  </si>
  <si>
    <t>Email pretending to be from an executive at the client site</t>
  </si>
  <si>
    <t>SD-39705</t>
  </si>
  <si>
    <t>SD-39706</t>
  </si>
  <si>
    <t>SD-39707</t>
  </si>
  <si>
    <t>SD-39708</t>
  </si>
  <si>
    <t>SD-39709</t>
  </si>
  <si>
    <t>Need reference manager for new project, no rush</t>
  </si>
  <si>
    <t>SD-39710</t>
  </si>
  <si>
    <t>SD-39711</t>
  </si>
  <si>
    <t>SD-39712</t>
  </si>
  <si>
    <t>SD-39713</t>
  </si>
  <si>
    <t>SD-39714</t>
  </si>
  <si>
    <t>SD-39715</t>
  </si>
  <si>
    <t>Teams camera not working, affects the whole team</t>
  </si>
  <si>
    <t>MAG-21515</t>
  </si>
  <si>
    <t>SD-39716</t>
  </si>
  <si>
    <t>SD-39717</t>
  </si>
  <si>
    <t>SD-39718</t>
  </si>
  <si>
    <t>Printer driver missing after update, tried restarting</t>
  </si>
  <si>
    <t>SD-39719</t>
  </si>
  <si>
    <t>SD-39720</t>
  </si>
  <si>
    <t>SD-39721</t>
  </si>
  <si>
    <t>SD-39722</t>
  </si>
  <si>
    <t>MAG-12937</t>
  </si>
  <si>
    <t>SD-39723</t>
  </si>
  <si>
    <t>Compliance check failing, email blocked, intermittent</t>
  </si>
  <si>
    <t>SD-39724</t>
  </si>
  <si>
    <t>Blue screen on startup at the client site</t>
  </si>
  <si>
    <t>SD-39725</t>
  </si>
  <si>
    <t>SD-39726</t>
  </si>
  <si>
    <t>Access to license group for reference manager, no rush</t>
  </si>
  <si>
    <t>SD-39727</t>
  </si>
  <si>
    <t>SD-39728</t>
  </si>
  <si>
    <t>SD-39729</t>
  </si>
  <si>
    <t>SD-39730</t>
  </si>
  <si>
    <t>SD-39731</t>
  </si>
  <si>
    <t>CHG-2026-0034</t>
  </si>
  <si>
    <t>SD-39732</t>
  </si>
  <si>
    <t>SD-39733</t>
  </si>
  <si>
    <t>SD-39734</t>
  </si>
  <si>
    <t>SD-39735</t>
  </si>
  <si>
    <t>SD-39736</t>
  </si>
  <si>
    <t>SD-39737</t>
  </si>
  <si>
    <t>MAG-15699</t>
  </si>
  <si>
    <t>SD-39738</t>
  </si>
  <si>
    <t>Password reset needed for learning portal, intermittent</t>
  </si>
  <si>
    <t>SD-39739</t>
  </si>
  <si>
    <t>Cannot print to printer near room Summit on a new laptop</t>
  </si>
  <si>
    <t>SD-39740</t>
  </si>
  <si>
    <t>Battery drains within an hour at the client site</t>
  </si>
  <si>
    <t>SD-39741</t>
  </si>
  <si>
    <t>Structural analysis package very slow since last week, affects the whole team</t>
  </si>
  <si>
    <t>SD-39742</t>
  </si>
  <si>
    <t>SD-39743</t>
  </si>
  <si>
    <t>SD-39744</t>
  </si>
  <si>
    <t>SD-39745</t>
  </si>
  <si>
    <t>SD-39746</t>
  </si>
  <si>
    <t>SD-39747</t>
  </si>
  <si>
    <t>Suspicious pop-ups in browser on a new laptop</t>
  </si>
  <si>
    <t>MAG-11559</t>
  </si>
  <si>
    <t>SD-39748</t>
  </si>
  <si>
    <t>SD-39749</t>
  </si>
  <si>
    <t>SD-39750</t>
  </si>
  <si>
    <t>VPN disconnects every few minutes, intermittent</t>
  </si>
  <si>
    <t>SD-39751</t>
  </si>
  <si>
    <t>SD-39752</t>
  </si>
  <si>
    <t>Request license and install for diagramming tool, for a new project</t>
  </si>
  <si>
    <t>SD-39753</t>
  </si>
  <si>
    <t>Echo on Teams calls from room 3B, user is traveling</t>
  </si>
  <si>
    <t>SD-39754</t>
  </si>
  <si>
    <t>SD-39755</t>
  </si>
  <si>
    <t>SD-39756</t>
  </si>
  <si>
    <t>SD-39757</t>
  </si>
  <si>
    <t>Printer prints blank pages after the weekend</t>
  </si>
  <si>
    <t>SD-39758</t>
  </si>
  <si>
    <t>SD-39759</t>
  </si>
  <si>
    <t>Printer driver missing after update after a restart</t>
  </si>
  <si>
    <t>SD-39760</t>
  </si>
  <si>
    <t>OneDrive sync stuck on processing changes after a restart</t>
  </si>
  <si>
    <t>SD-39761</t>
  </si>
  <si>
    <t>SD-39762</t>
  </si>
  <si>
    <t>Hotspot not working at field site, started after an update</t>
  </si>
  <si>
    <t>SD-39763</t>
  </si>
  <si>
    <t>SD-39764</t>
  </si>
  <si>
    <t>SD-39765</t>
  </si>
  <si>
    <t>SD-39766</t>
  </si>
  <si>
    <t>MAG-19765</t>
  </si>
  <si>
    <t>SD-39767</t>
  </si>
  <si>
    <t>Access to shared library for the modeling group, for a proposal deadline</t>
  </si>
  <si>
    <t>SD-39768</t>
  </si>
  <si>
    <t>SD-39769</t>
  </si>
  <si>
    <t>SD-39770</t>
  </si>
  <si>
    <t>SD-39771</t>
  </si>
  <si>
    <t>Request license and install for survey data collector, for a new project</t>
  </si>
  <si>
    <t>SD-39772</t>
  </si>
  <si>
    <t>SD-39773</t>
  </si>
  <si>
    <t>SD-39774</t>
  </si>
  <si>
    <t>MAG-13178</t>
  </si>
  <si>
    <t>SD-39775</t>
  </si>
  <si>
    <t>SD-39776</t>
  </si>
  <si>
    <t>SD-39777</t>
  </si>
  <si>
    <t>SD-39778</t>
  </si>
  <si>
    <t>Bookmarks missing after profile reset, user is traveling</t>
  </si>
  <si>
    <t>SD-39779</t>
  </si>
  <si>
    <t>Unknown process flagged by endpoint agent since yesterday</t>
  </si>
  <si>
    <t>SD-39780</t>
  </si>
  <si>
    <t>SD-39781</t>
  </si>
  <si>
    <t>Suspicious pop-ups in browser, affects the whole team</t>
  </si>
  <si>
    <t>SD-39782</t>
  </si>
  <si>
    <t>SD-39783</t>
  </si>
  <si>
    <t>SD-39784</t>
  </si>
  <si>
    <t>Forgot password after returning from leave, tried restarting</t>
  </si>
  <si>
    <t>SD-39785</t>
  </si>
  <si>
    <t>VPN very slow on video calls at the client site</t>
  </si>
  <si>
    <t>SD-39786</t>
  </si>
  <si>
    <t>VPN connects but cannot reach file shares since yesterday</t>
  </si>
  <si>
    <t>SD-39787</t>
  </si>
  <si>
    <t>SD-39788</t>
  </si>
  <si>
    <t>MAG-18098</t>
  </si>
  <si>
    <t>SD-39789</t>
  </si>
  <si>
    <t>Battery drains within an hour on a new laptop</t>
  </si>
  <si>
    <t>SD-39790</t>
  </si>
  <si>
    <t>SD-39791</t>
  </si>
  <si>
    <t>Certificate warning on internal site since this morning</t>
  </si>
  <si>
    <t>SD-39792</t>
  </si>
  <si>
    <t>Reference manager shows license expired since yesterday</t>
  </si>
  <si>
    <t>SD-39793</t>
  </si>
  <si>
    <t>SD-39794</t>
  </si>
  <si>
    <t>SD-39795</t>
  </si>
  <si>
    <t>Need reference manager for new project, second request</t>
  </si>
  <si>
    <t>SD-39796</t>
  </si>
  <si>
    <t>SD-39797</t>
  </si>
  <si>
    <t>SD-39798</t>
  </si>
  <si>
    <t>Laptop will not charge, affects the whole team</t>
  </si>
  <si>
    <t>SD-39799</t>
  </si>
  <si>
    <t>SD-39800</t>
  </si>
  <si>
    <t>Request license and install for code editor, for a proposal deadline</t>
  </si>
  <si>
    <t>SD-39801</t>
  </si>
  <si>
    <t>SD-39802</t>
  </si>
  <si>
    <t>SD-39803</t>
  </si>
  <si>
    <t>SD-39804</t>
  </si>
  <si>
    <t>Diagramming tool freezes on save</t>
  </si>
  <si>
    <t>SD-39805</t>
  </si>
  <si>
    <t>SD-39806</t>
  </si>
  <si>
    <t>Wi-Fi drops in conference room Annex 110</t>
  </si>
  <si>
    <t>SD-39807</t>
  </si>
  <si>
    <t>SD-39808</t>
  </si>
  <si>
    <t>SD-39809</t>
  </si>
  <si>
    <t>SD-39810</t>
  </si>
  <si>
    <t>SD-39811</t>
  </si>
  <si>
    <t>SD-39812</t>
  </si>
  <si>
    <t>Endpoint protection alert on laptop at the client site</t>
  </si>
  <si>
    <t>SD-39813</t>
  </si>
  <si>
    <t>Guest Wi-Fi access needed for visitors, needed before a client meeting</t>
  </si>
  <si>
    <t>SD-39814</t>
  </si>
  <si>
    <t>Bookmarks missing after profile reset after the weekend</t>
  </si>
  <si>
    <t>SD-39815</t>
  </si>
  <si>
    <t>Hotspot not working at field site at the client site</t>
  </si>
  <si>
    <t>MAG-28388</t>
  </si>
  <si>
    <t>SD-39816</t>
  </si>
  <si>
    <t>SD-39817</t>
  </si>
  <si>
    <t>SD-39818</t>
  </si>
  <si>
    <t>SD-39819</t>
  </si>
  <si>
    <t>SD-39820</t>
  </si>
  <si>
    <t>Cannot print to printer near room Harbor after a restart</t>
  </si>
  <si>
    <t>SD-39821</t>
  </si>
  <si>
    <t>SD-39822</t>
  </si>
  <si>
    <t>Laptop left in rideshare since yesterday</t>
  </si>
  <si>
    <t>SD-39823</t>
  </si>
  <si>
    <t>SD-39824</t>
  </si>
  <si>
    <t>SD-39825</t>
  </si>
  <si>
    <t>SD-39826</t>
  </si>
  <si>
    <t>Certificate warning on internal site, urgent</t>
  </si>
  <si>
    <t>SD-39827</t>
  </si>
  <si>
    <t>SD-39828</t>
  </si>
  <si>
    <t>SD-39829</t>
  </si>
  <si>
    <t>SD-39830</t>
  </si>
  <si>
    <t>SD-39831</t>
  </si>
  <si>
    <t>SD-39832</t>
  </si>
  <si>
    <t>MAG-26283</t>
  </si>
  <si>
    <t>SD-39833</t>
  </si>
  <si>
    <t>SD-39834</t>
  </si>
  <si>
    <t>Guest Wi-Fi access needed for visitors, user is traveling</t>
  </si>
  <si>
    <t>SD-39835</t>
  </si>
  <si>
    <t>SD-39836</t>
  </si>
  <si>
    <t>SD-39837</t>
  </si>
  <si>
    <t>SD-39838</t>
  </si>
  <si>
    <t>Double booking on room 2C</t>
  </si>
  <si>
    <t>SD-39839</t>
  </si>
  <si>
    <t>Library missing from sync client, second time this week</t>
  </si>
  <si>
    <t>SD-39840</t>
  </si>
  <si>
    <t>MAG-29398</t>
  </si>
  <si>
    <t>SD-39841</t>
  </si>
  <si>
    <t>MAG-17516</t>
  </si>
  <si>
    <t>SD-39842</t>
  </si>
  <si>
    <t>Unknown process flagged by endpoint agent when working from home</t>
  </si>
  <si>
    <t>SD-39843</t>
  </si>
  <si>
    <t>SD-39844</t>
  </si>
  <si>
    <t>Plotter prints with banding at the client site</t>
  </si>
  <si>
    <t>SD-39845</t>
  </si>
  <si>
    <t>SD-39846</t>
  </si>
  <si>
    <t>SD-39847</t>
  </si>
  <si>
    <t>SD-39848</t>
  </si>
  <si>
    <t>Echo on Teams calls from room 2C, started after an update</t>
  </si>
  <si>
    <t>SD-39849</t>
  </si>
  <si>
    <t>SD-39850</t>
  </si>
  <si>
    <t>SD-39851</t>
  </si>
  <si>
    <t>MAG-12472</t>
  </si>
  <si>
    <t>SD-39852</t>
  </si>
  <si>
    <t>SD-39853</t>
  </si>
  <si>
    <t>SD-39854</t>
  </si>
  <si>
    <t>Recurring meeting disappeared from calendar since yesterday</t>
  </si>
  <si>
    <t>SD-39855</t>
  </si>
  <si>
    <t>SD-39856</t>
  </si>
  <si>
    <t>SD-39857</t>
  </si>
  <si>
    <t>SD-39858</t>
  </si>
  <si>
    <t>SD-39859</t>
  </si>
  <si>
    <t>SD-39860</t>
  </si>
  <si>
    <t>SD-39861</t>
  </si>
  <si>
    <t>SD-39862</t>
  </si>
  <si>
    <t>Clicked link in suspicious email, please check, urgent</t>
  </si>
  <si>
    <t>MAG-24094</t>
  </si>
  <si>
    <t>SD-39863</t>
  </si>
  <si>
    <t>SD-39864</t>
  </si>
  <si>
    <t>SD-39865</t>
  </si>
  <si>
    <t>Slow Wi-Fi near room Northgate East since this morning</t>
  </si>
  <si>
    <t>SD-39866</t>
  </si>
  <si>
    <t>SD-39867</t>
  </si>
  <si>
    <t>SD-39868</t>
  </si>
  <si>
    <t>SD-39869</t>
  </si>
  <si>
    <t>SD-39870</t>
  </si>
  <si>
    <t>Outlook profile will not load when working from home</t>
  </si>
  <si>
    <t>SD-39871</t>
  </si>
  <si>
    <t>SD-39872</t>
  </si>
  <si>
    <t>SD-39873</t>
  </si>
  <si>
    <t>Laptop very slow after update, urgent</t>
  </si>
  <si>
    <t>SD-39874</t>
  </si>
  <si>
    <t>SD-39875</t>
  </si>
  <si>
    <t>Locked out after password change, old password saved on phone since this morning</t>
  </si>
  <si>
    <t>SD-39876</t>
  </si>
  <si>
    <t>SD-39877</t>
  </si>
  <si>
    <t>Pop-up blocker stops learning portal from opening after a restart</t>
  </si>
  <si>
    <t>SD-39878</t>
  </si>
  <si>
    <t>SD-39879</t>
  </si>
  <si>
    <t>Cannot print to printer near room 2C since yesterday</t>
  </si>
  <si>
    <t>SD-39880</t>
  </si>
  <si>
    <t>SD-39881</t>
  </si>
  <si>
    <t>Wired connection drops intermittently after the weekend</t>
  </si>
  <si>
    <t>SD-39882</t>
  </si>
  <si>
    <t>Request license and install for statistics package, second request</t>
  </si>
  <si>
    <t>MAG-22729</t>
  </si>
  <si>
    <t>SD-39883</t>
  </si>
  <si>
    <t>Laptop stuck on update screen after the weekend</t>
  </si>
  <si>
    <t>SD-39884</t>
  </si>
  <si>
    <t>SD-39885</t>
  </si>
  <si>
    <t>SD-39886</t>
  </si>
  <si>
    <t>SD-39887</t>
  </si>
  <si>
    <t>SD-39888</t>
  </si>
  <si>
    <t>Outlook search returns no results when working from home</t>
  </si>
  <si>
    <t>SD-39889</t>
  </si>
  <si>
    <t>MFA setup for new starter, second time this week</t>
  </si>
  <si>
    <t>SD-39890</t>
  </si>
  <si>
    <t>GIS desktop suite very slow since last week on a new laptop</t>
  </si>
  <si>
    <t>MAG-26257</t>
  </si>
  <si>
    <t>SD-39891</t>
  </si>
  <si>
    <t>Lockout when signing in to timesheet system, urgent</t>
  </si>
  <si>
    <t>SD-39892</t>
  </si>
  <si>
    <t>SD-39893</t>
  </si>
  <si>
    <t>SD-39894</t>
  </si>
  <si>
    <t>MAG-12337</t>
  </si>
  <si>
    <t>SD-39895</t>
  </si>
  <si>
    <t>Voicemail notification email looks fake, needed before a client meeting</t>
  </si>
  <si>
    <t>SD-39896</t>
  </si>
  <si>
    <t>SD-39897</t>
  </si>
  <si>
    <t>MAG-13314</t>
  </si>
  <si>
    <t>SD-39898</t>
  </si>
  <si>
    <t>SD-39899</t>
  </si>
  <si>
    <t>SD-39900</t>
  </si>
  <si>
    <t>SD-39901</t>
  </si>
  <si>
    <t>Antivirus quarantined a file, started after an update</t>
  </si>
  <si>
    <t>SD-39902</t>
  </si>
  <si>
    <t>Unknown process flagged by endpoint agent, user is traveling</t>
  </si>
  <si>
    <t>SD-39903</t>
  </si>
  <si>
    <t>SD-39904</t>
  </si>
  <si>
    <t>Onboarding request for new program coordinator, no rush</t>
  </si>
  <si>
    <t>SD-39905</t>
  </si>
  <si>
    <t>New hire starting next week, needs account and laptop, for a proposal deadline</t>
  </si>
  <si>
    <t>SD-39906</t>
  </si>
  <si>
    <t>SD-39907</t>
  </si>
  <si>
    <t>SD-39908</t>
  </si>
  <si>
    <t>SD-39909</t>
  </si>
  <si>
    <t>SD-39910</t>
  </si>
  <si>
    <t>SD-39911</t>
  </si>
  <si>
    <t>SD-39912</t>
  </si>
  <si>
    <t>SD-39913</t>
  </si>
  <si>
    <t>Keyboard keys not responding after the weekend</t>
  </si>
  <si>
    <t>SD-39914</t>
  </si>
  <si>
    <t>SD-39915</t>
  </si>
  <si>
    <t>SD-39916</t>
  </si>
  <si>
    <t>SD-39917</t>
  </si>
  <si>
    <t>SD-39918</t>
  </si>
  <si>
    <t>SD-39919</t>
  </si>
  <si>
    <t>SD-39920</t>
  </si>
  <si>
    <t>Need plotter access for drawing set</t>
  </si>
  <si>
    <t>SD-39921</t>
  </si>
  <si>
    <t>Need plotter access for drawing set on a new laptop</t>
  </si>
  <si>
    <t>SD-39922</t>
  </si>
  <si>
    <t>Access to shared library for the survey crew, for a new project</t>
  </si>
  <si>
    <t>SD-39923</t>
  </si>
  <si>
    <t>SD-39924</t>
  </si>
  <si>
    <t>SD-39925</t>
  </si>
  <si>
    <t>No cellular data on work phone after a restart</t>
  </si>
  <si>
    <t>SD-39926</t>
  </si>
  <si>
    <t>Plotter out of roll media error will not clear</t>
  </si>
  <si>
    <t>SD-39927</t>
  </si>
  <si>
    <t>Echo on Teams calls from room 2C, user is traveling</t>
  </si>
  <si>
    <t>SD-39928</t>
  </si>
  <si>
    <t>SD-39929</t>
  </si>
  <si>
    <t>SD-39930</t>
  </si>
  <si>
    <t>MAG-29288</t>
  </si>
  <si>
    <t>SD-39931</t>
  </si>
  <si>
    <t>Endpoint protection alert on laptop since yesterday</t>
  </si>
  <si>
    <t>SD-39932</t>
  </si>
  <si>
    <t>SD-39933</t>
  </si>
  <si>
    <t>SD-39934</t>
  </si>
  <si>
    <t>SD-39935</t>
  </si>
  <si>
    <t>SD-39936</t>
  </si>
  <si>
    <t>SD-39937</t>
  </si>
  <si>
    <t>SD-39938</t>
  </si>
  <si>
    <t>SD-39939</t>
  </si>
  <si>
    <t>SD-39940</t>
  </si>
  <si>
    <t>Need shared mailbox for the modeling group, no rush</t>
  </si>
  <si>
    <t>SD-39941</t>
  </si>
  <si>
    <t>SD-39942</t>
  </si>
  <si>
    <t>SD-39943</t>
  </si>
  <si>
    <t>SD-39944</t>
  </si>
  <si>
    <t>Laptop will not charge after the weekend</t>
  </si>
  <si>
    <t>SD-39945</t>
  </si>
  <si>
    <t>SD-39946</t>
  </si>
  <si>
    <t>Unknown process flagged by endpoint agent, started after an update</t>
  </si>
  <si>
    <t>SD-39947</t>
  </si>
  <si>
    <t>License server not reachable for reference manager, user is traveling</t>
  </si>
  <si>
    <t>SD-39948</t>
  </si>
  <si>
    <t>SD-39949</t>
  </si>
  <si>
    <t>SD-39950</t>
  </si>
  <si>
    <t>SD-39951</t>
  </si>
  <si>
    <t>Cannot connect to VPN from hotel network when working from home</t>
  </si>
  <si>
    <t>SD-39952</t>
  </si>
  <si>
    <t>SD-39953</t>
  </si>
  <si>
    <t>SD-39954</t>
  </si>
  <si>
    <t>SD-39955</t>
  </si>
  <si>
    <t>Blue screen on startup since yesterday</t>
  </si>
  <si>
    <t>SD-39956</t>
  </si>
  <si>
    <t>Upgrade structural analysis package to current version, approved by manager</t>
  </si>
  <si>
    <t>SD-39957</t>
  </si>
  <si>
    <t>SD-39958</t>
  </si>
  <si>
    <t>Locked out after password change, old password saved on phone on a new laptop</t>
  </si>
  <si>
    <t>SD-39959</t>
  </si>
  <si>
    <t>SD-39960</t>
  </si>
  <si>
    <t>Hydraulic modeling suite add-in fails to load, started after an update</t>
  </si>
  <si>
    <t>SD-39961</t>
  </si>
  <si>
    <t>SD-39962</t>
  </si>
  <si>
    <t>SD-39963</t>
  </si>
  <si>
    <t>SD-39964</t>
  </si>
  <si>
    <t>MAG-18358</t>
  </si>
  <si>
    <t>SD-39965</t>
  </si>
  <si>
    <t>SD-39966</t>
  </si>
  <si>
    <t>MAG-17197</t>
  </si>
  <si>
    <t>SD-39967</t>
  </si>
  <si>
    <t>SD-39968</t>
  </si>
  <si>
    <t>Add to distribution list for contracts staff, for a new project</t>
  </si>
  <si>
    <t>SD-39969</t>
  </si>
  <si>
    <t>SD-39970</t>
  </si>
  <si>
    <t>SD-39971</t>
  </si>
  <si>
    <t>SD-39972</t>
  </si>
  <si>
    <t>Headset audio crackling, tried restarting</t>
  </si>
  <si>
    <t>SD-39973</t>
  </si>
  <si>
    <t>SD-39974</t>
  </si>
  <si>
    <t>Onboarding request for new contracts specialist, approved by manager</t>
  </si>
  <si>
    <t>MAG-12329</t>
  </si>
  <si>
    <t>SD-39975</t>
  </si>
  <si>
    <t>SD-39976</t>
  </si>
  <si>
    <t>SD-39977</t>
  </si>
  <si>
    <t>SD-39978</t>
  </si>
  <si>
    <t>Upgrade structural analysis package to current version, second request</t>
  </si>
  <si>
    <t>SD-39979</t>
  </si>
  <si>
    <t>SD-39980</t>
  </si>
  <si>
    <t>SD-39981</t>
  </si>
  <si>
    <t>Data visualization tool add-in fails to load, urgent</t>
  </si>
  <si>
    <t>SD-39982</t>
  </si>
  <si>
    <t>SD-39983</t>
  </si>
  <si>
    <t>MAG-22473</t>
  </si>
  <si>
    <t>SD-39984</t>
  </si>
  <si>
    <t>SD-39985</t>
  </si>
  <si>
    <t>SD-39986</t>
  </si>
  <si>
    <t>Need hydraulic modeling suite for new project, for a new project</t>
  </si>
  <si>
    <t>SD-39987</t>
  </si>
  <si>
    <t>SD-39988</t>
  </si>
  <si>
    <t>SD-39989</t>
  </si>
  <si>
    <t>Laptop will not charge when working from home</t>
  </si>
  <si>
    <t>SD-39990</t>
  </si>
  <si>
    <t>SD-39991</t>
  </si>
  <si>
    <t>SD-39992</t>
  </si>
  <si>
    <t>SD-39993</t>
  </si>
  <si>
    <t>Install project scheduling tool on laptop, needed by end of week</t>
  </si>
  <si>
    <t>SD-39994</t>
  </si>
  <si>
    <t>SD-39995</t>
  </si>
  <si>
    <t>SD-39996</t>
  </si>
  <si>
    <t>SD-39997</t>
  </si>
  <si>
    <t>Headset microphone not working in meetings since this morning</t>
  </si>
  <si>
    <t>SD-39998</t>
  </si>
  <si>
    <t>SD-39999</t>
  </si>
  <si>
    <t>Need hotspot for site visit at the client site</t>
  </si>
  <si>
    <t>SD-40000</t>
  </si>
  <si>
    <t>SD-40001</t>
  </si>
  <si>
    <t>Dock USB ports stopped working when working from home</t>
  </si>
  <si>
    <t>SD-40002</t>
  </si>
  <si>
    <t>Cannot print to printer near room Summit, intermittent</t>
  </si>
  <si>
    <t>SD-40003</t>
  </si>
  <si>
    <t>SD-40004</t>
  </si>
  <si>
    <t>SD-40005</t>
  </si>
  <si>
    <t>SD-40006</t>
  </si>
  <si>
    <t>SD-40007</t>
  </si>
  <si>
    <t>SD-40008</t>
  </si>
  <si>
    <t>SD-40009</t>
  </si>
  <si>
    <t>MAG-18110</t>
  </si>
  <si>
    <t>SD-40010</t>
  </si>
  <si>
    <t>SD-40011</t>
  </si>
  <si>
    <t>SD-40012</t>
  </si>
  <si>
    <t>SD-40013</t>
  </si>
  <si>
    <t>Laptop stuck on update screen, intermittent</t>
  </si>
  <si>
    <t>SD-40014</t>
  </si>
  <si>
    <t>SD-40015</t>
  </si>
  <si>
    <t>SD-40016</t>
  </si>
  <si>
    <t>SD-40017</t>
  </si>
  <si>
    <t>Password change did not sync to phone, started after an update</t>
  </si>
  <si>
    <t>SD-40018</t>
  </si>
  <si>
    <t>SD-40019</t>
  </si>
  <si>
    <t>MAG-20171</t>
  </si>
  <si>
    <t>SD-40020</t>
  </si>
  <si>
    <t>Cannot sign in to laptop, password not accepted, second time this week</t>
  </si>
  <si>
    <t>SD-40021</t>
  </si>
  <si>
    <t>SD-40022</t>
  </si>
  <si>
    <t>SD-40023</t>
  </si>
  <si>
    <t>SD-40024</t>
  </si>
  <si>
    <t>SD-40025</t>
  </si>
  <si>
    <t>SD-40026</t>
  </si>
  <si>
    <t>SD-40027</t>
  </si>
  <si>
    <t>SD-40028</t>
  </si>
  <si>
    <t>SD-40029</t>
  </si>
  <si>
    <t>SD-40030</t>
  </si>
  <si>
    <t>SD-40031</t>
  </si>
  <si>
    <t>SD-40032</t>
  </si>
  <si>
    <t>SD-40033</t>
  </si>
  <si>
    <t>SD-40034</t>
  </si>
  <si>
    <t>SD-40035</t>
  </si>
  <si>
    <t>Wi-Fi drops in conference room 2C</t>
  </si>
  <si>
    <t>SD-40036</t>
  </si>
  <si>
    <t>Password reset needed for timesheet system, urgent</t>
  </si>
  <si>
    <t>SD-40037</t>
  </si>
  <si>
    <t>SD-40038</t>
  </si>
  <si>
    <t>SD-40039</t>
  </si>
  <si>
    <t>SD-40040</t>
  </si>
  <si>
    <t>SD-40041</t>
  </si>
  <si>
    <t>SD-40042</t>
  </si>
  <si>
    <t>Room display panel offline at room Harbor</t>
  </si>
  <si>
    <t>SD-40043</t>
  </si>
  <si>
    <t>Need replacement keyboard, second time this week</t>
  </si>
  <si>
    <t>SD-40044</t>
  </si>
  <si>
    <t>MAG-12711</t>
  </si>
  <si>
    <t>SD-40045</t>
  </si>
  <si>
    <t>SD-40046</t>
  </si>
  <si>
    <t>SD-40047</t>
  </si>
  <si>
    <t>SD-40048</t>
  </si>
  <si>
    <t>SD-40049</t>
  </si>
  <si>
    <t>MAG-10197</t>
  </si>
  <si>
    <t>SD-40050</t>
  </si>
  <si>
    <t>Authenticator app crashes on open, urgent</t>
  </si>
  <si>
    <t>SD-40051</t>
  </si>
  <si>
    <t>Blue screen on startup when working from home</t>
  </si>
  <si>
    <t>SD-40052</t>
  </si>
  <si>
    <t>SD-40053</t>
  </si>
  <si>
    <t>SD-40054</t>
  </si>
  <si>
    <t>SD-40055</t>
  </si>
  <si>
    <t>SD-40056</t>
  </si>
  <si>
    <t>SD-40057</t>
  </si>
  <si>
    <t>Conference room 2C not showing in room finder at the client site</t>
  </si>
  <si>
    <t>SD-40058</t>
  </si>
  <si>
    <t>SD-40059</t>
  </si>
  <si>
    <t>SD-40060</t>
  </si>
  <si>
    <t>SD-40061</t>
  </si>
  <si>
    <t>SD-40062</t>
  </si>
  <si>
    <t>Project scheduling tool crashes when opening large file, needed before a client meeting</t>
  </si>
  <si>
    <t>SD-40063</t>
  </si>
  <si>
    <t>SD-40064</t>
  </si>
  <si>
    <t>Restart loop after overnight patching, second time this week</t>
  </si>
  <si>
    <t>SD-40065</t>
  </si>
  <si>
    <t>SD-40066</t>
  </si>
  <si>
    <t>SD-40067</t>
  </si>
  <si>
    <t>SD-40068</t>
  </si>
  <si>
    <t>Phone stolen, need remote wipe on a new laptop</t>
  </si>
  <si>
    <t>SD-40069</t>
  </si>
  <si>
    <t>SD-40070</t>
  </si>
  <si>
    <t>SD-40071</t>
  </si>
  <si>
    <t>Need plotter access for drawing set since this morning</t>
  </si>
  <si>
    <t>SD-40072</t>
  </si>
  <si>
    <t>SD-40073</t>
  </si>
  <si>
    <t>SD-40074</t>
  </si>
  <si>
    <t>SD-40075</t>
  </si>
  <si>
    <t>SD-40076</t>
  </si>
  <si>
    <t>SD-40077</t>
  </si>
  <si>
    <t>MAG-13083</t>
  </si>
  <si>
    <t>SD-40078</t>
  </si>
  <si>
    <t>Wired connection drops intermittently, needed before a client meeting</t>
  </si>
  <si>
    <t>SD-40079</t>
  </si>
  <si>
    <t>SD-40080</t>
  </si>
  <si>
    <t>SD-40081</t>
  </si>
  <si>
    <t>SD-40082</t>
  </si>
  <si>
    <t>SD-40083</t>
  </si>
  <si>
    <t>SD-40084</t>
  </si>
  <si>
    <t>SD-40085</t>
  </si>
  <si>
    <t>SD-40086</t>
  </si>
  <si>
    <t>SD-40087</t>
  </si>
  <si>
    <t>Upgrade code editor to current version, second request</t>
  </si>
  <si>
    <t>SD-40088</t>
  </si>
  <si>
    <t>Access to shared library for contracts staff, for a new project</t>
  </si>
  <si>
    <t>SD-40089</t>
  </si>
  <si>
    <t>SD-40090</t>
  </si>
  <si>
    <t>Add to distribution list for proposal team, no rush</t>
  </si>
  <si>
    <t>SD-40091</t>
  </si>
  <si>
    <t>SD-40092</t>
  </si>
  <si>
    <t>Temporary device while laptop is repaired, approved by manager</t>
  </si>
  <si>
    <t>SD-40093</t>
  </si>
  <si>
    <t>SD-40094</t>
  </si>
  <si>
    <t>SD-40095</t>
  </si>
  <si>
    <t>SD-40096</t>
  </si>
  <si>
    <t>SD-40097</t>
  </si>
  <si>
    <t>Laptop overheating and fan running constantly, affects the whole team</t>
  </si>
  <si>
    <t>SD-40098</t>
  </si>
  <si>
    <t>SD-40099</t>
  </si>
  <si>
    <t>Add to distribution list for the climate analytics team, for a new project</t>
  </si>
  <si>
    <t>SD-40100</t>
  </si>
  <si>
    <t>SD-40101</t>
  </si>
  <si>
    <t>SD-40102</t>
  </si>
  <si>
    <t>SD-40103</t>
  </si>
  <si>
    <t>SD-40104</t>
  </si>
  <si>
    <t>Locked out after password change, old password saved on phone, started after an update</t>
  </si>
  <si>
    <t>SD-40105</t>
  </si>
  <si>
    <t>SD-40106</t>
  </si>
  <si>
    <t>Laptop very slow after update, tried restarting</t>
  </si>
  <si>
    <t>SD-40107</t>
  </si>
  <si>
    <t>Clicked link in suspicious email, please check since this morning</t>
  </si>
  <si>
    <t>SD-40108</t>
  </si>
  <si>
    <t>SD-40109</t>
  </si>
  <si>
    <t>Screen flickering with lines on display after a restart</t>
  </si>
  <si>
    <t>SD-40110</t>
  </si>
  <si>
    <t>VPN connects but cannot reach file shares, urgent</t>
  </si>
  <si>
    <t>MAG-25739</t>
  </si>
  <si>
    <t>SD-40111</t>
  </si>
  <si>
    <t>SD-40112</t>
  </si>
  <si>
    <t>SD-40113</t>
  </si>
  <si>
    <t>Double booking on room 4D, intermittent</t>
  </si>
  <si>
    <t>SD-40114</t>
  </si>
  <si>
    <t>SD-40115</t>
  </si>
  <si>
    <t>Encryption recovery key requested, intermittent</t>
  </si>
  <si>
    <t>MAG-25716</t>
  </si>
  <si>
    <t>SD-40116</t>
  </si>
  <si>
    <t>SD-40117</t>
  </si>
  <si>
    <t>Upgrade GIS desktop suite to current version, needed by end of week</t>
  </si>
  <si>
    <t>SD-40118</t>
  </si>
  <si>
    <t>SD-40119</t>
  </si>
  <si>
    <t>SD-40120</t>
  </si>
  <si>
    <t>SD-40121</t>
  </si>
  <si>
    <t>SD-40122</t>
  </si>
  <si>
    <t>SD-40123</t>
  </si>
  <si>
    <t>SD-40124</t>
  </si>
  <si>
    <t>MAG-14644</t>
  </si>
  <si>
    <t>SD-40125</t>
  </si>
  <si>
    <t>SD-40126</t>
  </si>
  <si>
    <t>MAG-13578</t>
  </si>
  <si>
    <t>SD-40127</t>
  </si>
  <si>
    <t>MAG-28745</t>
  </si>
  <si>
    <t>SD-40128</t>
  </si>
  <si>
    <t>SD-40129</t>
  </si>
  <si>
    <t>SD-40130</t>
  </si>
  <si>
    <t>SD-40131</t>
  </si>
  <si>
    <t>Headset microphone not working in meetings, second time this week</t>
  </si>
  <si>
    <t>SD-40132</t>
  </si>
  <si>
    <t>SD-40133</t>
  </si>
  <si>
    <t>Switch port needed in project room Harbor</t>
  </si>
  <si>
    <t>SD-40134</t>
  </si>
  <si>
    <t>SD-40135</t>
  </si>
  <si>
    <t>SD-40136</t>
  </si>
  <si>
    <t>SD-40137</t>
  </si>
  <si>
    <t>SD-40138</t>
  </si>
  <si>
    <t>SD-40139</t>
  </si>
  <si>
    <t>SD-40140</t>
  </si>
  <si>
    <t>SD-40141</t>
  </si>
  <si>
    <t>SD-40142</t>
  </si>
  <si>
    <t>SD-40143</t>
  </si>
  <si>
    <t>Password reset needed for expense portal, intermittent</t>
  </si>
  <si>
    <t>SD-40144</t>
  </si>
  <si>
    <t>SD-40145</t>
  </si>
  <si>
    <t>SD-40146</t>
  </si>
  <si>
    <t>SD-40147</t>
  </si>
  <si>
    <t>SD-40148</t>
  </si>
  <si>
    <t>SD-40149</t>
  </si>
  <si>
    <t>Reported phishing: fake invoice attachment, affects the whole team</t>
  </si>
  <si>
    <t>SD-40150</t>
  </si>
  <si>
    <t>SD-40151</t>
  </si>
  <si>
    <t>SD-40152</t>
  </si>
  <si>
    <t>Sync client shows red cross on library, started after an update</t>
  </si>
  <si>
    <t>SD-40153</t>
  </si>
  <si>
    <t>SD-40154</t>
  </si>
  <si>
    <t>MAG-20399</t>
  </si>
  <si>
    <t>SD-40155</t>
  </si>
  <si>
    <t>SD-40156</t>
  </si>
  <si>
    <t>SD-40157</t>
  </si>
  <si>
    <t>Laptop will not power on after a restart</t>
  </si>
  <si>
    <t>SD-40158</t>
  </si>
  <si>
    <t>SD-40159</t>
  </si>
  <si>
    <t>Suspicious email asking for credentials at the client site</t>
  </si>
  <si>
    <t>SD-40160</t>
  </si>
  <si>
    <t>SD-40161</t>
  </si>
  <si>
    <t>Account locked after multiple sign-in attempts after a restart</t>
  </si>
  <si>
    <t>SD-40162</t>
  </si>
  <si>
    <t>SD-40163</t>
  </si>
  <si>
    <t>Access to license group for PDF editor</t>
  </si>
  <si>
    <t>SD-40164</t>
  </si>
  <si>
    <t>Library missing from sync client, affects the whole team</t>
  </si>
  <si>
    <t>SD-40165</t>
  </si>
  <si>
    <t>SD-40166</t>
  </si>
  <si>
    <t>SD-40167</t>
  </si>
  <si>
    <t>Need diagramming tool for new project, for a new project</t>
  </si>
  <si>
    <t>SD-40168</t>
  </si>
  <si>
    <t>Install CAD viewer on laptop, needed by end of week</t>
  </si>
  <si>
    <t>SD-40169</t>
  </si>
  <si>
    <t>Code editor crashes when opening large file, affects the whole team</t>
  </si>
  <si>
    <t>SD-40170</t>
  </si>
  <si>
    <t>SD-40171</t>
  </si>
  <si>
    <t>SD-40172</t>
  </si>
  <si>
    <t>SD-40173</t>
  </si>
  <si>
    <t>SD-40174</t>
  </si>
  <si>
    <t>Mobile app asks to sign in every time, needed before a client meeting</t>
  </si>
  <si>
    <t>MAG-27689</t>
  </si>
  <si>
    <t>SD-40175</t>
  </si>
  <si>
    <t>Slow Wi-Fi near room Summit since yesterday</t>
  </si>
  <si>
    <t>SD-40176</t>
  </si>
  <si>
    <t>SD-40177</t>
  </si>
  <si>
    <t>SD-40178</t>
  </si>
  <si>
    <t>VPN very slow on video calls after a restart</t>
  </si>
  <si>
    <t>SD-40179</t>
  </si>
  <si>
    <t>Install data visualization tool on laptop, for a proposal deadline</t>
  </si>
  <si>
    <t>SD-40180</t>
  </si>
  <si>
    <t>SD-40181</t>
  </si>
  <si>
    <t>Onboarding request for new program coordinator, second request</t>
  </si>
  <si>
    <t>SD-40182</t>
  </si>
  <si>
    <t>SD-40183</t>
  </si>
  <si>
    <t>Access to license group for GIS desktop suite, approved by manager</t>
  </si>
  <si>
    <t>SD-40184</t>
  </si>
  <si>
    <t>SD-40185</t>
  </si>
  <si>
    <t>SD-40186</t>
  </si>
  <si>
    <t>SD-40187</t>
  </si>
  <si>
    <t>SD-40188</t>
  </si>
  <si>
    <t>SD-40189</t>
  </si>
  <si>
    <t>SD-40190</t>
  </si>
  <si>
    <t>SD-40191</t>
  </si>
  <si>
    <t>SD-40192</t>
  </si>
  <si>
    <t>SD-40193</t>
  </si>
  <si>
    <t>Cannot share screen in Teams, affects the whole team</t>
  </si>
  <si>
    <t>SD-40194</t>
  </si>
  <si>
    <t>Keyboard keys not responding since this morning</t>
  </si>
  <si>
    <t>SD-40195</t>
  </si>
  <si>
    <t>SD-40196</t>
  </si>
  <si>
    <t>Field tablet will not sync inspection forms since this morning</t>
  </si>
  <si>
    <t>SD-40197</t>
  </si>
  <si>
    <t>SD-40198</t>
  </si>
  <si>
    <t>Certificate warning on internal site at the client site</t>
  </si>
  <si>
    <t>SD-40199</t>
  </si>
  <si>
    <t>SD-40200</t>
  </si>
  <si>
    <t>SD-40201</t>
  </si>
  <si>
    <t>Lockout when signing in to timesheet system after the weekend</t>
  </si>
  <si>
    <t>SD-40202</t>
  </si>
  <si>
    <t>SD-40203</t>
  </si>
  <si>
    <t>SD-40204</t>
  </si>
  <si>
    <t>Echo on Teams calls from room Summit after a restart</t>
  </si>
  <si>
    <t>SD-40205</t>
  </si>
  <si>
    <t>SD-40206</t>
  </si>
  <si>
    <t>SD-40207</t>
  </si>
  <si>
    <t>SD-40208</t>
  </si>
  <si>
    <t>SD-40209</t>
  </si>
  <si>
    <t>MAG-28196</t>
  </si>
  <si>
    <t>SD-40210</t>
  </si>
  <si>
    <t>SD-40211</t>
  </si>
  <si>
    <t>Trackpad click not working, intermittent</t>
  </si>
  <si>
    <t>SD-40212</t>
  </si>
  <si>
    <t>Offboarding for staff member leaving this month, no rush</t>
  </si>
  <si>
    <t>SD-40213</t>
  </si>
  <si>
    <t>Encryption recovery key requested, urgent</t>
  </si>
  <si>
    <t>SD-40214</t>
  </si>
  <si>
    <t>SD-40215</t>
  </si>
  <si>
    <t>SD-40216</t>
  </si>
  <si>
    <t>SD-40217</t>
  </si>
  <si>
    <t>VPN connects but cannot reach file shares, intermittent</t>
  </si>
  <si>
    <t>SD-40218</t>
  </si>
  <si>
    <t>SD-40219</t>
  </si>
  <si>
    <t>SD-40220</t>
  </si>
  <si>
    <t>Slow Wi-Fi near room Annex 110 after the weekend</t>
  </si>
  <si>
    <t>CHG-2026-0052</t>
  </si>
  <si>
    <t>SD-40221</t>
  </si>
  <si>
    <t>SD-40222</t>
  </si>
  <si>
    <t>SD-40223</t>
  </si>
  <si>
    <t>SD-40224</t>
  </si>
  <si>
    <t>SD-40225</t>
  </si>
  <si>
    <t>SD-40226</t>
  </si>
  <si>
    <t>SD-40227</t>
  </si>
  <si>
    <t>Slow Wi-Fi near room Harbor</t>
  </si>
  <si>
    <t>SD-40228</t>
  </si>
  <si>
    <t>SD-40229</t>
  </si>
  <si>
    <t>SD-40230</t>
  </si>
  <si>
    <t>SD-40231</t>
  </si>
  <si>
    <t>SD-40232</t>
  </si>
  <si>
    <t>SD-40233</t>
  </si>
  <si>
    <t>SD-40234</t>
  </si>
  <si>
    <t>SD-40235</t>
  </si>
  <si>
    <t>Cannot join corporate Wi-Fi after password change at the client site</t>
  </si>
  <si>
    <t>SD-40236</t>
  </si>
  <si>
    <t>SD-40237</t>
  </si>
  <si>
    <t>SD-40238</t>
  </si>
  <si>
    <t>SD-40239</t>
  </si>
  <si>
    <t>SD-40240</t>
  </si>
  <si>
    <t>SD-40241</t>
  </si>
  <si>
    <t>SD-40242</t>
  </si>
  <si>
    <t>SD-40243</t>
  </si>
  <si>
    <t>SD-40244</t>
  </si>
  <si>
    <t>SD-40245</t>
  </si>
  <si>
    <t>Cannot join corporate Wi-Fi after password change, urgent</t>
  </si>
  <si>
    <t>SD-40246</t>
  </si>
  <si>
    <t>SD-40247</t>
  </si>
  <si>
    <t>SD-40248</t>
  </si>
  <si>
    <t>SD-40249</t>
  </si>
  <si>
    <t>SD-40250</t>
  </si>
  <si>
    <t>SD-40251</t>
  </si>
  <si>
    <t>SD-40252</t>
  </si>
  <si>
    <t>SD-40253</t>
  </si>
  <si>
    <t>MAG-28713</t>
  </si>
  <si>
    <t>SD-40254</t>
  </si>
  <si>
    <t>Docking station not charging laptop on a new laptop</t>
  </si>
  <si>
    <t>SD-40255</t>
  </si>
  <si>
    <t>Docking station not charging laptop, started after an update</t>
  </si>
  <si>
    <t>SD-40256</t>
  </si>
  <si>
    <t>SD-40257</t>
  </si>
  <si>
    <t>Project scheduling tool add-in fails to load</t>
  </si>
  <si>
    <t>SD-40258</t>
  </si>
  <si>
    <t>SD-40259</t>
  </si>
  <si>
    <t>SD-40260</t>
  </si>
  <si>
    <t>Request license and install for survey data collector, for a proposal deadline</t>
  </si>
  <si>
    <t>SD-40261</t>
  </si>
  <si>
    <t>SD-40262</t>
  </si>
  <si>
    <t>SD-40263</t>
  </si>
  <si>
    <t>SD-40264</t>
  </si>
  <si>
    <t>SD-40265</t>
  </si>
  <si>
    <t>Headset microphone not working in meetings, needed before a client meeting</t>
  </si>
  <si>
    <t>SD-40266</t>
  </si>
  <si>
    <t>SD-40267</t>
  </si>
  <si>
    <t>Printer driver missing after update, user is traveling</t>
  </si>
  <si>
    <t>SD-40268</t>
  </si>
  <si>
    <t>SD-40269</t>
  </si>
  <si>
    <t>Bookmarks missing after profile reset since yesterday</t>
  </si>
  <si>
    <t>SD-40270</t>
  </si>
  <si>
    <t>SD-40271</t>
  </si>
  <si>
    <t>CAD viewer shows license expired</t>
  </si>
  <si>
    <t>SD-40272</t>
  </si>
  <si>
    <t>SD-40273</t>
  </si>
  <si>
    <t>Plotter prints with banding, user is traveling</t>
  </si>
  <si>
    <t>SD-40274</t>
  </si>
  <si>
    <t>SD-40275</t>
  </si>
  <si>
    <t>SD-40276</t>
  </si>
  <si>
    <t>SD-40277</t>
  </si>
  <si>
    <t>Structural analysis package very slow since last week</t>
  </si>
  <si>
    <t>SD-40278</t>
  </si>
  <si>
    <t>Authenticator app crashes on open after the weekend</t>
  </si>
  <si>
    <t>SD-40279</t>
  </si>
  <si>
    <t>No cellular data on work phone since this morning</t>
  </si>
  <si>
    <t>SD-40280</t>
  </si>
  <si>
    <t>SD-40281</t>
  </si>
  <si>
    <t>SD-40282</t>
  </si>
  <si>
    <t>Laptop will not reconnect to Wi-Fi after sleep on a new laptop</t>
  </si>
  <si>
    <t>SD-40283</t>
  </si>
  <si>
    <t>Conference room 5A not showing in room finder on a new laptop</t>
  </si>
  <si>
    <t>SD-40284</t>
  </si>
  <si>
    <t>Email pretending to be from an executive, second time this week</t>
  </si>
  <si>
    <t>SD-40285</t>
  </si>
  <si>
    <t>Access to license group for data visualization tool, for a proposal deadline</t>
  </si>
  <si>
    <t>SD-40286</t>
  </si>
  <si>
    <t>Cannot print to printer near room Summit, second time this week</t>
  </si>
  <si>
    <t>SD-40287</t>
  </si>
  <si>
    <t>SD-40288</t>
  </si>
  <si>
    <t>SD-40289</t>
  </si>
  <si>
    <t>MAG-10840</t>
  </si>
  <si>
    <t>SD-40290</t>
  </si>
  <si>
    <t>SD-40291</t>
  </si>
  <si>
    <t>SD-40292</t>
  </si>
  <si>
    <t>Cannot print to printer near room Northgate East, started after an update</t>
  </si>
  <si>
    <t>SD-40293</t>
  </si>
  <si>
    <t>MAG-23332</t>
  </si>
  <si>
    <t>SD-40294</t>
  </si>
  <si>
    <t>SD-40295</t>
  </si>
  <si>
    <t>SD-40296</t>
  </si>
  <si>
    <t>SD-40297</t>
  </si>
  <si>
    <t>SD-40298</t>
  </si>
  <si>
    <t>SD-40299</t>
  </si>
  <si>
    <t>SD-40300</t>
  </si>
  <si>
    <t>SD-40301</t>
  </si>
  <si>
    <t>External monitors not detected through dock, urgent</t>
  </si>
  <si>
    <t>SD-40302</t>
  </si>
  <si>
    <t>SD-40303</t>
  </si>
  <si>
    <t>SD-40304</t>
  </si>
  <si>
    <t>SD-40305</t>
  </si>
  <si>
    <t>SD-40306</t>
  </si>
  <si>
    <t>MAG-22820</t>
  </si>
  <si>
    <t>SD-40307</t>
  </si>
  <si>
    <t>SD-40308</t>
  </si>
  <si>
    <t>SD-40309</t>
  </si>
  <si>
    <t>Slow Wi-Fi near room 3B since yesterday</t>
  </si>
  <si>
    <t>SD-40310</t>
  </si>
  <si>
    <t>SD-40311</t>
  </si>
  <si>
    <t>SD-40312</t>
  </si>
  <si>
    <t>SD-40313</t>
  </si>
  <si>
    <t>SD-40314</t>
  </si>
  <si>
    <t>MAG-18031</t>
  </si>
  <si>
    <t>SD-40315</t>
  </si>
  <si>
    <t>SD-40316</t>
  </si>
  <si>
    <t>SD-40317</t>
  </si>
  <si>
    <t>SD-40318</t>
  </si>
  <si>
    <t>MAG-23415</t>
  </si>
  <si>
    <t>SD-40319</t>
  </si>
  <si>
    <t>SD-40320</t>
  </si>
  <si>
    <t>SD-40321</t>
  </si>
  <si>
    <t>SD-40322</t>
  </si>
  <si>
    <t>SD-40323</t>
  </si>
  <si>
    <t>SD-40324</t>
  </si>
  <si>
    <t>SD-40325</t>
  </si>
  <si>
    <t>SD-40326</t>
  </si>
  <si>
    <t>SD-40327</t>
  </si>
  <si>
    <t>SD-40328</t>
  </si>
  <si>
    <t>Suspicious email asking for credentials after the weekend</t>
  </si>
  <si>
    <t>SD-40329</t>
  </si>
  <si>
    <t>MFA prompt not arriving on phone, intermittent</t>
  </si>
  <si>
    <t>SD-40330</t>
  </si>
  <si>
    <t>Error message when launching statistics package, intermittent</t>
  </si>
  <si>
    <t>SD-40331</t>
  </si>
  <si>
    <t>Project scheduling tool shows license expired on a new laptop</t>
  </si>
  <si>
    <t>SD-40332</t>
  </si>
  <si>
    <t>SD-40333</t>
  </si>
  <si>
    <t>SD-40334</t>
  </si>
  <si>
    <t>Cannot share screen in Teams after the weekend</t>
  </si>
  <si>
    <t>SD-40335</t>
  </si>
  <si>
    <t>SD-40336</t>
  </si>
  <si>
    <t>SD-40337</t>
  </si>
  <si>
    <t>SD-40338</t>
  </si>
  <si>
    <t>SD-40339</t>
  </si>
  <si>
    <t>SD-40340</t>
  </si>
  <si>
    <t>Wi-Fi drops in conference room Lakeview</t>
  </si>
  <si>
    <t>SD-40341</t>
  </si>
  <si>
    <t>SD-40342</t>
  </si>
  <si>
    <t>MAG-26175</t>
  </si>
  <si>
    <t>SD-40343</t>
  </si>
  <si>
    <t>SD-40344</t>
  </si>
  <si>
    <t>SD-40345</t>
  </si>
  <si>
    <t>SD-40346</t>
  </si>
  <si>
    <t>Hotspot not working at field site, affects the whole team</t>
  </si>
  <si>
    <t>SD-40347</t>
  </si>
  <si>
    <t>Emails stuck in outbox, second time this week</t>
  </si>
  <si>
    <t>SD-40348</t>
  </si>
  <si>
    <t>SD-40349</t>
  </si>
  <si>
    <t>SD-40350</t>
  </si>
  <si>
    <t>SD-40351</t>
  </si>
  <si>
    <t>SD-40352</t>
  </si>
  <si>
    <t>MAG-24486</t>
  </si>
  <si>
    <t>SD-40353</t>
  </si>
  <si>
    <t>Guest Wi-Fi access needed for visitors, second time this week</t>
  </si>
  <si>
    <t>SD-40354</t>
  </si>
  <si>
    <t>Mailbox full warning at the client site</t>
  </si>
  <si>
    <t>SD-40355</t>
  </si>
  <si>
    <t>SD-40356</t>
  </si>
  <si>
    <t>SD-40357</t>
  </si>
  <si>
    <t>SD-40358</t>
  </si>
  <si>
    <t>SD-40359</t>
  </si>
  <si>
    <t>SD-40360</t>
  </si>
  <si>
    <t>SD-40361</t>
  </si>
  <si>
    <t>SD-40362</t>
  </si>
  <si>
    <t>SD-40363</t>
  </si>
  <si>
    <t>Echo on Teams calls from room Lakeview, intermittent</t>
  </si>
  <si>
    <t>SD-40364</t>
  </si>
  <si>
    <t>SD-40365</t>
  </si>
  <si>
    <t>SD-40366</t>
  </si>
  <si>
    <t>SD-40367</t>
  </si>
  <si>
    <t>SD-40368</t>
  </si>
  <si>
    <t>SD-40369</t>
  </si>
  <si>
    <t>SD-40370</t>
  </si>
  <si>
    <t>SD-40371</t>
  </si>
  <si>
    <t>SD-40372</t>
  </si>
  <si>
    <t>SD-40373</t>
  </si>
  <si>
    <t>SD-40374</t>
  </si>
  <si>
    <t>SD-40375</t>
  </si>
  <si>
    <t>MAG-21472</t>
  </si>
  <si>
    <t>SD-40376</t>
  </si>
  <si>
    <t>SD-40377</t>
  </si>
  <si>
    <t>SD-40378</t>
  </si>
  <si>
    <t>SD-40379</t>
  </si>
  <si>
    <t>Cannot print to printer near room Summit, needed before a client meeting</t>
  </si>
  <si>
    <t>SD-40380</t>
  </si>
  <si>
    <t>SD-40381</t>
  </si>
  <si>
    <t>VPN will not connect from home, second time this week</t>
  </si>
  <si>
    <t>SD-40382</t>
  </si>
  <si>
    <t>Access to shared library for project controls, needed by end of week</t>
  </si>
  <si>
    <t>SD-40383</t>
  </si>
  <si>
    <t>New distribution list for project controls, for a new project</t>
  </si>
  <si>
    <t>SD-40384</t>
  </si>
  <si>
    <t>Printer prints blank pages since this morning</t>
  </si>
  <si>
    <t>SD-40385</t>
  </si>
  <si>
    <t>Request license and install for diagramming tool</t>
  </si>
  <si>
    <t>SD-40386</t>
  </si>
  <si>
    <t>Monitor shows no signal after desk move, started after an update</t>
  </si>
  <si>
    <t>SD-40387</t>
  </si>
  <si>
    <t>Account keeps locking every few hours, user is traveling</t>
  </si>
  <si>
    <t>SD-40388</t>
  </si>
  <si>
    <t>Phone stolen, need remote wipe, tried restarting</t>
  </si>
  <si>
    <t>MAG-29356</t>
  </si>
  <si>
    <t>SD-40389</t>
  </si>
  <si>
    <t>SD-40390</t>
  </si>
  <si>
    <t>SD-40391</t>
  </si>
  <si>
    <t>SD-40392</t>
  </si>
  <si>
    <t>Conference room Summit not showing in room finder</t>
  </si>
  <si>
    <t>SD-40393</t>
  </si>
  <si>
    <t>SD-40394</t>
  </si>
  <si>
    <t>Unexpected MFA prompt after suspicious email, intermittent</t>
  </si>
  <si>
    <t>SD-40395</t>
  </si>
  <si>
    <t>SD-40396</t>
  </si>
  <si>
    <t>SD-40397</t>
  </si>
  <si>
    <t>SD-40398</t>
  </si>
  <si>
    <t>SD-40399</t>
  </si>
  <si>
    <t>SD-40400</t>
  </si>
  <si>
    <t>SD-40401</t>
  </si>
  <si>
    <t>SD-40402</t>
  </si>
  <si>
    <t>SD-40403</t>
  </si>
  <si>
    <t>SD-40404</t>
  </si>
  <si>
    <t>VPN will not connect from home, urgent</t>
  </si>
  <si>
    <t>SD-40405</t>
  </si>
  <si>
    <t>SD-40406</t>
  </si>
  <si>
    <t>SD-40407</t>
  </si>
  <si>
    <t>SD-40408</t>
  </si>
  <si>
    <t>SD-40409</t>
  </si>
  <si>
    <t>Docking station not charging laptop at the client site</t>
  </si>
  <si>
    <t>SD-40410</t>
  </si>
  <si>
    <t>SD-40411</t>
  </si>
  <si>
    <t>SD-40412</t>
  </si>
  <si>
    <t>Email pretending to be from an executive since this morning</t>
  </si>
  <si>
    <t>SD-40413</t>
  </si>
  <si>
    <t>SD-40414</t>
  </si>
  <si>
    <t>SD-40415</t>
  </si>
  <si>
    <t>SD-40416</t>
  </si>
  <si>
    <t>SD-40417</t>
  </si>
  <si>
    <t>Access to shared library for field operations</t>
  </si>
  <si>
    <t>SD-40418</t>
  </si>
  <si>
    <t>SD-40419</t>
  </si>
  <si>
    <t>Tablet photos not uploading after the weekend</t>
  </si>
  <si>
    <t>SD-40420</t>
  </si>
  <si>
    <t>SD-40421</t>
  </si>
  <si>
    <t>SD-40422</t>
  </si>
  <si>
    <t>SD-40423</t>
  </si>
  <si>
    <t>SD-40424</t>
  </si>
  <si>
    <t>Password reset needed for expense portal, started after an update</t>
  </si>
  <si>
    <t>SD-40425</t>
  </si>
  <si>
    <t>Hotspot data limit reached since yesterday</t>
  </si>
  <si>
    <t>SD-40426</t>
  </si>
  <si>
    <t>SD-40427</t>
  </si>
  <si>
    <t>SD-40428</t>
  </si>
  <si>
    <t>SD-40429</t>
  </si>
  <si>
    <t>MAG-27648</t>
  </si>
  <si>
    <t>SD-40430</t>
  </si>
  <si>
    <t>SD-40431</t>
  </si>
  <si>
    <t>SD-40432</t>
  </si>
  <si>
    <t>Field tablet will not sync inspection forms, needed before a client meeting</t>
  </si>
  <si>
    <t>SD-40433</t>
  </si>
  <si>
    <t>SD-40434</t>
  </si>
  <si>
    <t>SD-40435</t>
  </si>
  <si>
    <t>SD-40436</t>
  </si>
  <si>
    <t>Upgrade hydraulic modeling suite to current version, no rush</t>
  </si>
  <si>
    <t>SD-40437</t>
  </si>
  <si>
    <t>SD-40438</t>
  </si>
  <si>
    <t>SD-40439</t>
  </si>
  <si>
    <t>SD-40440</t>
  </si>
  <si>
    <t>SD-40441</t>
  </si>
  <si>
    <t>SD-40442</t>
  </si>
  <si>
    <t>MAG-26011</t>
  </si>
  <si>
    <t>SD-40443</t>
  </si>
  <si>
    <t>SD-40444</t>
  </si>
  <si>
    <t>SD-40445</t>
  </si>
  <si>
    <t>SD-40446</t>
  </si>
  <si>
    <t>SD-40447</t>
  </si>
  <si>
    <t>SD-40448</t>
  </si>
  <si>
    <t>Remote session disconnects when idle since this morning</t>
  </si>
  <si>
    <t>SD-40449</t>
  </si>
  <si>
    <t>SD-40450</t>
  </si>
  <si>
    <t>SD-40451</t>
  </si>
  <si>
    <t>VPN disconnects every few minutes, second time this week</t>
  </si>
  <si>
    <t>SD-40452</t>
  </si>
  <si>
    <t>SD-40453</t>
  </si>
  <si>
    <t>Upgrade statistics package to current version, for a new project</t>
  </si>
  <si>
    <t>SD-40454</t>
  </si>
  <si>
    <t>SD-40455</t>
  </si>
  <si>
    <t>SD-40456</t>
  </si>
  <si>
    <t>SD-40457</t>
  </si>
  <si>
    <t>SD-40458</t>
  </si>
  <si>
    <t>Account keeps locking every few hours, needed before a client meeting</t>
  </si>
  <si>
    <t>SD-40459</t>
  </si>
  <si>
    <t>SD-40460</t>
  </si>
  <si>
    <t>SD-40461</t>
  </si>
  <si>
    <t>SD-40462</t>
  </si>
  <si>
    <t>SD-40463</t>
  </si>
  <si>
    <t>SD-40464</t>
  </si>
  <si>
    <t>MAG-25498</t>
  </si>
  <si>
    <t>SD-40465</t>
  </si>
  <si>
    <t>SD-40466</t>
  </si>
  <si>
    <t>SD-40467</t>
  </si>
  <si>
    <t>SD-40468</t>
  </si>
  <si>
    <t>SD-40469</t>
  </si>
  <si>
    <t>SD-40470</t>
  </si>
  <si>
    <t>SD-40471</t>
  </si>
  <si>
    <t>SD-40472</t>
  </si>
  <si>
    <t>SD-40473</t>
  </si>
  <si>
    <t>SD-40474</t>
  </si>
  <si>
    <t>Hotspot not working at field site, intermittent</t>
  </si>
  <si>
    <t>SD-40475</t>
  </si>
  <si>
    <t>SD-40476</t>
  </si>
  <si>
    <t>SD-40477</t>
  </si>
  <si>
    <t>Mobile app asks to sign in every time, second time this week</t>
  </si>
  <si>
    <t>SD-40478</t>
  </si>
  <si>
    <t>SD-40479</t>
  </si>
  <si>
    <t>SD-40480</t>
  </si>
  <si>
    <t>Virtual desktop will not launch after a restart</t>
  </si>
  <si>
    <t>SD-40481</t>
  </si>
  <si>
    <t>Outlook mobile will not add account, tried restarting</t>
  </si>
  <si>
    <t>SD-40482</t>
  </si>
  <si>
    <t>SD-40483</t>
  </si>
  <si>
    <t>SD-40484</t>
  </si>
  <si>
    <t>SD-40485</t>
  </si>
  <si>
    <t>SD-40486</t>
  </si>
  <si>
    <t>SD-40487</t>
  </si>
  <si>
    <t>SD-40488</t>
  </si>
  <si>
    <t>SD-40489</t>
  </si>
  <si>
    <t>SD-40490</t>
  </si>
  <si>
    <t>Password reset needed for project accounting system since yesterday</t>
  </si>
  <si>
    <t>SD-40491</t>
  </si>
  <si>
    <t>Install reference manager on laptop, no rush</t>
  </si>
  <si>
    <t>SD-40492</t>
  </si>
  <si>
    <t>Webcam not detected, started after an update</t>
  </si>
  <si>
    <t>SD-40493</t>
  </si>
  <si>
    <t>SD-40494</t>
  </si>
  <si>
    <t>SD-40495</t>
  </si>
  <si>
    <t>MAG-13474</t>
  </si>
  <si>
    <t>SD-40496</t>
  </si>
  <si>
    <t>SD-40497</t>
  </si>
  <si>
    <t>SD-40498</t>
  </si>
  <si>
    <t>SD-40499</t>
  </si>
  <si>
    <t>SD-40500</t>
  </si>
  <si>
    <t>SD-40501</t>
  </si>
  <si>
    <t>MAG-19362</t>
  </si>
  <si>
    <t>SD-40502</t>
  </si>
  <si>
    <t>Request license and install for structural analysis package, needed by end of week</t>
  </si>
  <si>
    <t>SD-40503</t>
  </si>
  <si>
    <t>SD-40504</t>
  </si>
  <si>
    <t>Teams will not start a meeting recording after the weekend</t>
  </si>
  <si>
    <t>MAG-27416</t>
  </si>
  <si>
    <t>SD-40505</t>
  </si>
  <si>
    <t>SD-40506</t>
  </si>
  <si>
    <t>SD-40507</t>
  </si>
  <si>
    <t>SD-40508</t>
  </si>
  <si>
    <t>SD-40509</t>
  </si>
  <si>
    <t>SD-40510</t>
  </si>
  <si>
    <t>SD-40511</t>
  </si>
  <si>
    <t>SD-40512</t>
  </si>
  <si>
    <t>Trackpad click not working, urgent</t>
  </si>
  <si>
    <t>SD-40513</t>
  </si>
  <si>
    <t>Bookmarks missing after profile reset, urgent</t>
  </si>
  <si>
    <t>SD-40514</t>
  </si>
  <si>
    <t>SD-40515</t>
  </si>
  <si>
    <t>SD-40516</t>
  </si>
  <si>
    <t>SD-40517</t>
  </si>
  <si>
    <t>Webcam not detected, affects the whole team</t>
  </si>
  <si>
    <t>SD-40518</t>
  </si>
  <si>
    <t>SD-40519</t>
  </si>
  <si>
    <t>Error message when launching data visualization tool</t>
  </si>
  <si>
    <t>SD-40520</t>
  </si>
  <si>
    <t>SD-40521</t>
  </si>
  <si>
    <t>Cannot print to printer near room Annex 110 when working from home</t>
  </si>
  <si>
    <t>SD-40522</t>
  </si>
  <si>
    <t>SD-40523</t>
  </si>
  <si>
    <t>SD-40524</t>
  </si>
  <si>
    <t>SD-40525</t>
  </si>
  <si>
    <t>SD-40526</t>
  </si>
  <si>
    <t>SD-40527</t>
  </si>
  <si>
    <t>SD-40528</t>
  </si>
  <si>
    <t>Print jobs stuck in queue when working from home</t>
  </si>
  <si>
    <t>SD-40529</t>
  </si>
  <si>
    <t>Wireless mouse keeps disconnecting, tried restarting</t>
  </si>
  <si>
    <t>SD-40530</t>
  </si>
  <si>
    <t>Dock USB ports stopped working, tried restarting</t>
  </si>
  <si>
    <t>SD-40531</t>
  </si>
  <si>
    <t>MFA prompt not arriving on phone, affects the whole team</t>
  </si>
  <si>
    <t>SD-40532</t>
  </si>
  <si>
    <t>SD-40533</t>
  </si>
  <si>
    <t>SD-40534</t>
  </si>
  <si>
    <t>MAG-28512</t>
  </si>
  <si>
    <t>SD-40535</t>
  </si>
  <si>
    <t>SD-40536</t>
  </si>
  <si>
    <t>SD-40537</t>
  </si>
  <si>
    <t>SD-40538</t>
  </si>
  <si>
    <t>SD-40539</t>
  </si>
  <si>
    <t>SD-40540</t>
  </si>
  <si>
    <t>SD-40541</t>
  </si>
  <si>
    <t>SD-40542</t>
  </si>
  <si>
    <t>SD-40543</t>
  </si>
  <si>
    <t>Onboarding request for new field technician, no rush</t>
  </si>
  <si>
    <t>SD-40544</t>
  </si>
  <si>
    <t>SD-40545</t>
  </si>
  <si>
    <t>SD-40546</t>
  </si>
  <si>
    <t>SD-40547</t>
  </si>
  <si>
    <t>SD-40548</t>
  </si>
  <si>
    <t>SD-40549</t>
  </si>
  <si>
    <t>SD-40550</t>
  </si>
  <si>
    <t>Echo on Teams calls from room 2A since yesterday</t>
  </si>
  <si>
    <t>SD-40551</t>
  </si>
  <si>
    <t>Diagramming tool very slow since last week, urgent</t>
  </si>
  <si>
    <t>SD-40552</t>
  </si>
  <si>
    <t>SD-40553</t>
  </si>
  <si>
    <t>Unexpected MFA prompt after suspicious email after a restart</t>
  </si>
  <si>
    <t>SD-40554</t>
  </si>
  <si>
    <t>SD-40555</t>
  </si>
  <si>
    <t>SD-40556</t>
  </si>
  <si>
    <t>SD-40557</t>
  </si>
  <si>
    <t>SD-40558</t>
  </si>
  <si>
    <t>SD-40559</t>
  </si>
  <si>
    <t>SD-40560</t>
  </si>
  <si>
    <t>SD-40561</t>
  </si>
  <si>
    <t>SD-40562</t>
  </si>
  <si>
    <t>SD-40563</t>
  </si>
  <si>
    <t>SD-40564</t>
  </si>
  <si>
    <t>SD-40565</t>
  </si>
  <si>
    <t>SD-40566</t>
  </si>
  <si>
    <t>SD-40567</t>
  </si>
  <si>
    <t>MAG-22782</t>
  </si>
  <si>
    <t>SD-40568</t>
  </si>
  <si>
    <t>SD-40569</t>
  </si>
  <si>
    <t>SD-40570</t>
  </si>
  <si>
    <t>SD-40571</t>
  </si>
  <si>
    <t>SD-40572</t>
  </si>
  <si>
    <t>SD-40573</t>
  </si>
  <si>
    <t>SD-40574</t>
  </si>
  <si>
    <t>SD-40575</t>
  </si>
  <si>
    <t>SD-40576</t>
  </si>
  <si>
    <t>SD-40577</t>
  </si>
  <si>
    <t>SD-40578</t>
  </si>
  <si>
    <t>SD-40579</t>
  </si>
  <si>
    <t>Office apps asking to activate, user is traveling</t>
  </si>
  <si>
    <t>SD-40580</t>
  </si>
  <si>
    <t>SD-40581</t>
  </si>
  <si>
    <t>MAG-12104</t>
  </si>
  <si>
    <t>SD-40582</t>
  </si>
  <si>
    <t>SD-40583</t>
  </si>
  <si>
    <t>SD-40584</t>
  </si>
  <si>
    <t>SD-40585</t>
  </si>
  <si>
    <t>Cannot print to printer near room Harbor, started after an update</t>
  </si>
  <si>
    <t>SD-40586</t>
  </si>
  <si>
    <t>SD-40587</t>
  </si>
  <si>
    <t>Virtual desktop will not launch at the client site</t>
  </si>
  <si>
    <t>SD-40588</t>
  </si>
  <si>
    <t>Request license and install for structural analysis package, second request</t>
  </si>
  <si>
    <t>SD-40589</t>
  </si>
  <si>
    <t>Cannot print to printer near room 2C, started after an update</t>
  </si>
  <si>
    <t>SD-40590</t>
  </si>
  <si>
    <t>SD-40591</t>
  </si>
  <si>
    <t>SD-40592</t>
  </si>
  <si>
    <t>Clicked link in suspicious email, please check, needed before a client meeting</t>
  </si>
  <si>
    <t>SD-40593</t>
  </si>
  <si>
    <t>SD-40594</t>
  </si>
  <si>
    <t>SD-40595</t>
  </si>
  <si>
    <t>SD-40596</t>
  </si>
  <si>
    <t>SD-40597</t>
  </si>
  <si>
    <t>SD-40598</t>
  </si>
  <si>
    <t>SD-40599</t>
  </si>
  <si>
    <t>SD-40600</t>
  </si>
  <si>
    <t>SD-40601</t>
  </si>
  <si>
    <t>SD-40602</t>
  </si>
  <si>
    <t>Cannot share screen in Teams when working from home</t>
  </si>
  <si>
    <t>SD-40603</t>
  </si>
  <si>
    <t>SD-40604</t>
  </si>
  <si>
    <t>SD-40605</t>
  </si>
  <si>
    <t>SD-40606</t>
  </si>
  <si>
    <t>SD-40607</t>
  </si>
  <si>
    <t>SD-40608</t>
  </si>
  <si>
    <t>SD-40609</t>
  </si>
  <si>
    <t>SD-40610</t>
  </si>
  <si>
    <t>SD-40611</t>
  </si>
  <si>
    <t>Recurring meeting disappeared from calendar, user is traveling</t>
  </si>
  <si>
    <t>SD-40612</t>
  </si>
  <si>
    <t>SD-40613</t>
  </si>
  <si>
    <t>SD-40614</t>
  </si>
  <si>
    <t>SD-40615</t>
  </si>
  <si>
    <t>SD-40616</t>
  </si>
  <si>
    <t>Update failed and rolled back twice after the weekend</t>
  </si>
  <si>
    <t>SD-40617</t>
  </si>
  <si>
    <t>SD-40618</t>
  </si>
  <si>
    <t>SD-40619</t>
  </si>
  <si>
    <t>SD-40620</t>
  </si>
  <si>
    <t>SD-40621</t>
  </si>
  <si>
    <t>SD-40622</t>
  </si>
  <si>
    <t>Scanner not detected by laptop, needed before a client meeting</t>
  </si>
  <si>
    <t>SD-40623</t>
  </si>
  <si>
    <t>Docking station not charging laptop, user is traveling</t>
  </si>
  <si>
    <t>SD-40624</t>
  </si>
  <si>
    <t>VPN connects but cannot reach file shares, needed before a client meeting</t>
  </si>
  <si>
    <t>SD-40625</t>
  </si>
  <si>
    <t>MAG-10661</t>
  </si>
  <si>
    <t>SD-40626</t>
  </si>
  <si>
    <t>SD-40627</t>
  </si>
  <si>
    <t>Printer driver missing after update, needed before a client meeting</t>
  </si>
  <si>
    <t>SD-40628</t>
  </si>
  <si>
    <t>SD-40629</t>
  </si>
  <si>
    <t>SD-40630</t>
  </si>
  <si>
    <t>SD-40631</t>
  </si>
  <si>
    <t>Install structural analysis package on laptop, for a proposal deadline</t>
  </si>
  <si>
    <t>SD-40632</t>
  </si>
  <si>
    <t>SD-40633</t>
  </si>
  <si>
    <t>SD-40634</t>
  </si>
  <si>
    <t>SD-40635</t>
  </si>
  <si>
    <t>New phone, need to re-register authenticator app after the weekend</t>
  </si>
  <si>
    <t>SD-40636</t>
  </si>
  <si>
    <t>MAG-23546</t>
  </si>
  <si>
    <t>SD-40637</t>
  </si>
  <si>
    <t>SD-40638</t>
  </si>
  <si>
    <t>Teams status stuck on away, needed before a client meeting</t>
  </si>
  <si>
    <t>SD-40639</t>
  </si>
  <si>
    <t>SD-40640</t>
  </si>
  <si>
    <t>SD-40641</t>
  </si>
  <si>
    <t>SD-40642</t>
  </si>
  <si>
    <t>MAG-16170</t>
  </si>
  <si>
    <t>SD-40643</t>
  </si>
  <si>
    <t>SD-40644</t>
  </si>
  <si>
    <t>SD-40645</t>
  </si>
  <si>
    <t>SD-40646</t>
  </si>
  <si>
    <t>Access to license group for diagramming tool, for a new project</t>
  </si>
  <si>
    <t>SD-40647</t>
  </si>
  <si>
    <t>Diagramming tool crashes when opening large file, urgent</t>
  </si>
  <si>
    <t>SD-40648</t>
  </si>
  <si>
    <t>Request license and install for statistics package, for a proposal deadline</t>
  </si>
  <si>
    <t>SD-40649</t>
  </si>
  <si>
    <t>SD-40650</t>
  </si>
  <si>
    <t>SD-40651</t>
  </si>
  <si>
    <t>SD-40652</t>
  </si>
  <si>
    <t>New distribution list for proposal team</t>
  </si>
  <si>
    <t>SD-40653</t>
  </si>
  <si>
    <t>SD-40654</t>
  </si>
  <si>
    <t>SD-40655</t>
  </si>
  <si>
    <t>SD-40656</t>
  </si>
  <si>
    <t>SD-40657</t>
  </si>
  <si>
    <t>SD-40658</t>
  </si>
  <si>
    <t>SD-40659</t>
  </si>
  <si>
    <t>SD-40660</t>
  </si>
  <si>
    <t>MAG-12852</t>
  </si>
  <si>
    <t>SD-40661</t>
  </si>
  <si>
    <t>SD-40662</t>
  </si>
  <si>
    <t>SD-40663</t>
  </si>
  <si>
    <t>SD-40664</t>
  </si>
  <si>
    <t>SD-40665</t>
  </si>
  <si>
    <t>SD-40666</t>
  </si>
  <si>
    <t>SD-40667</t>
  </si>
  <si>
    <t>SD-40668</t>
  </si>
  <si>
    <t>SD-40669</t>
  </si>
  <si>
    <t>Install structural analysis package on laptop</t>
  </si>
  <si>
    <t>SD-40670</t>
  </si>
  <si>
    <t>SD-40671</t>
  </si>
  <si>
    <t>SD-40672</t>
  </si>
  <si>
    <t>SD-40673</t>
  </si>
  <si>
    <t>MAG-20750</t>
  </si>
  <si>
    <t>SD-40674</t>
  </si>
  <si>
    <t>SD-40675</t>
  </si>
  <si>
    <t>SD-40676</t>
  </si>
  <si>
    <t>SD-40677</t>
  </si>
  <si>
    <t>SD-40678</t>
  </si>
  <si>
    <t>SD-40679</t>
  </si>
  <si>
    <t>Conference room Annex 110 not showing in room finder since this morning</t>
  </si>
  <si>
    <t>SD-40680</t>
  </si>
  <si>
    <t>SD-40681</t>
  </si>
  <si>
    <t>Add to distribution list for the survey crew, no rush</t>
  </si>
  <si>
    <t>SD-40682</t>
  </si>
  <si>
    <t>Email pretending to be from an executive, needed before a client meeting</t>
  </si>
  <si>
    <t>SD-40683</t>
  </si>
  <si>
    <t>SD-40684</t>
  </si>
  <si>
    <t>SD-40685</t>
  </si>
  <si>
    <t>SD-40686</t>
  </si>
  <si>
    <t>SD-40687</t>
  </si>
  <si>
    <t>SD-40688</t>
  </si>
  <si>
    <t>SD-40689</t>
  </si>
  <si>
    <t>SD-40690</t>
  </si>
  <si>
    <t>SD-40691</t>
  </si>
  <si>
    <t>SD-40692</t>
  </si>
  <si>
    <t>SD-40693</t>
  </si>
  <si>
    <t>Reference manager shows license expired, second time this week</t>
  </si>
  <si>
    <t>SD-40694</t>
  </si>
  <si>
    <t>Files not syncing to project library, tried restarting</t>
  </si>
  <si>
    <t>SD-40695</t>
  </si>
  <si>
    <t>SD-40696</t>
  </si>
  <si>
    <t>SD-40697</t>
  </si>
  <si>
    <t>SD-40698</t>
  </si>
  <si>
    <t>MAG-29173</t>
  </si>
  <si>
    <t>SD-40699</t>
  </si>
  <si>
    <t>SD-40700</t>
  </si>
  <si>
    <t>Room display panel offline at room Northgate East, affects the whole team</t>
  </si>
  <si>
    <t>SD-40701</t>
  </si>
  <si>
    <t>SD-40702</t>
  </si>
  <si>
    <t>Access to license group for CAD viewer</t>
  </si>
  <si>
    <t>SD-40703</t>
  </si>
  <si>
    <t>SD-40704</t>
  </si>
  <si>
    <t>SD-40705</t>
  </si>
  <si>
    <t>SD-40706</t>
  </si>
  <si>
    <t>Headset audio crackling, user is traveling</t>
  </si>
  <si>
    <t>SD-40707</t>
  </si>
  <si>
    <t>SD-40708</t>
  </si>
  <si>
    <t>SD-40709</t>
  </si>
  <si>
    <t>SD-40710</t>
  </si>
  <si>
    <t>SD-40711</t>
  </si>
  <si>
    <t>SD-40712</t>
  </si>
  <si>
    <t>SD-40713</t>
  </si>
  <si>
    <t>SD-40714</t>
  </si>
  <si>
    <t>SD-40715</t>
  </si>
  <si>
    <t>SD-40716</t>
  </si>
  <si>
    <t>Tablet storage nearly full, affects the whole team</t>
  </si>
  <si>
    <t>SD-40717</t>
  </si>
  <si>
    <t>Need survey data collector for new project, needed by end of week</t>
  </si>
  <si>
    <t>SD-40718</t>
  </si>
  <si>
    <t>SD-40719</t>
  </si>
  <si>
    <t>Large-format plotter offline, needed before a client meeting</t>
  </si>
  <si>
    <t>SD-40720</t>
  </si>
  <si>
    <t>SD-40721</t>
  </si>
  <si>
    <t>MAG-14486</t>
  </si>
  <si>
    <t>SD-40722</t>
  </si>
  <si>
    <t>SD-40723</t>
  </si>
  <si>
    <t>Wi-Fi drops in conference room Lakeview since yesterday</t>
  </si>
  <si>
    <t>SD-40724</t>
  </si>
  <si>
    <t>SD-40725</t>
  </si>
  <si>
    <t>SD-40726</t>
  </si>
  <si>
    <t>SD-40727</t>
  </si>
  <si>
    <t>Plotter out of roll media error will not clear since this morning</t>
  </si>
  <si>
    <t>SD-40728</t>
  </si>
  <si>
    <t>Scan to email not working, second time this week</t>
  </si>
  <si>
    <t>SD-40729</t>
  </si>
  <si>
    <t>SD-40730</t>
  </si>
  <si>
    <t>MAG-10868</t>
  </si>
  <si>
    <t>SD-40731</t>
  </si>
  <si>
    <t>SD-40732</t>
  </si>
  <si>
    <t>Install GIS desktop suite on laptop, approved by manager</t>
  </si>
  <si>
    <t>SD-40733</t>
  </si>
  <si>
    <t>SD-40734</t>
  </si>
  <si>
    <t>Switch port needed in project room Northgate East on a new laptop</t>
  </si>
  <si>
    <t>SD-40735</t>
  </si>
  <si>
    <t>SD-40736</t>
  </si>
  <si>
    <t>SD-40737</t>
  </si>
  <si>
    <t>Project scheduling tool shows license expired after a restart</t>
  </si>
  <si>
    <t>SD-40738</t>
  </si>
  <si>
    <t>MAG-27129</t>
  </si>
  <si>
    <t>SD-40739</t>
  </si>
  <si>
    <t>SD-40740</t>
  </si>
  <si>
    <t>Request higher memory laptop for modeling work, approved by manager</t>
  </si>
  <si>
    <t>SD-40741</t>
  </si>
  <si>
    <t>License server not reachable for hydraulic modeling suite, needed before a client meeting</t>
  </si>
  <si>
    <t>CHG-2026-0078</t>
  </si>
  <si>
    <t>SD-40742</t>
  </si>
  <si>
    <t>SD-40743</t>
  </si>
  <si>
    <t>SD-40744</t>
  </si>
  <si>
    <t>SD-40745</t>
  </si>
  <si>
    <t>SD-40746</t>
  </si>
  <si>
    <t>Laptop will not charge since this morning</t>
  </si>
  <si>
    <t>SD-40747</t>
  </si>
  <si>
    <t>SD-40748</t>
  </si>
  <si>
    <t>SD-40749</t>
  </si>
  <si>
    <t>Room display panel offline at room Summit, second time this week</t>
  </si>
  <si>
    <t>SD-40750</t>
  </si>
  <si>
    <t>License server not reachable for survey data collector since this morning</t>
  </si>
  <si>
    <t>SD-40751</t>
  </si>
  <si>
    <t>Activation prompt appears every morning, started after an update</t>
  </si>
  <si>
    <t>SD-40752</t>
  </si>
  <si>
    <t>SD-40753</t>
  </si>
  <si>
    <t>SD-40754</t>
  </si>
  <si>
    <t>SD-40755</t>
  </si>
  <si>
    <t>SD-40756</t>
  </si>
  <si>
    <t>SD-40757</t>
  </si>
  <si>
    <t>SD-40758</t>
  </si>
  <si>
    <t>SD-40759</t>
  </si>
  <si>
    <t>SD-40760</t>
  </si>
  <si>
    <t>Room display panel offline at room 2A when working from home</t>
  </si>
  <si>
    <t>SD-40761</t>
  </si>
  <si>
    <t>SD-40762</t>
  </si>
  <si>
    <t>Cannot connect to VPN from hotel network, needed before a client meeting</t>
  </si>
  <si>
    <t>SD-40763</t>
  </si>
  <si>
    <t>Virtual desktop will not launch, started after an update</t>
  </si>
  <si>
    <t>SD-40764</t>
  </si>
  <si>
    <t>License server not reachable for diagramming tool when working from home</t>
  </si>
  <si>
    <t>SD-40765</t>
  </si>
  <si>
    <t>SD-40766</t>
  </si>
  <si>
    <t>MAG-11218</t>
  </si>
  <si>
    <t>SD-40767</t>
  </si>
  <si>
    <t>GIS desktop suite shows license expired</t>
  </si>
  <si>
    <t>SD-40768</t>
  </si>
  <si>
    <t>SD-40769</t>
  </si>
  <si>
    <t>Structural analysis package add-in fails to load since this morning</t>
  </si>
  <si>
    <t>SD-40770</t>
  </si>
  <si>
    <t>SD-40771</t>
  </si>
  <si>
    <t>SD-40772</t>
  </si>
  <si>
    <t>Teams mobile not showing notifications after the weekend</t>
  </si>
  <si>
    <t>SD-40773</t>
  </si>
  <si>
    <t>SD-40774</t>
  </si>
  <si>
    <t>Activation prompt appears every morning, affects the whole team</t>
  </si>
  <si>
    <t>SD-40775</t>
  </si>
  <si>
    <t>SD-40776</t>
  </si>
  <si>
    <t>SD-40777</t>
  </si>
  <si>
    <t>Add to distribution list for the survey crew, second request</t>
  </si>
  <si>
    <t>SD-40778</t>
  </si>
  <si>
    <t>SD-40779</t>
  </si>
  <si>
    <t>Endpoint protection alert on laptop after a restart</t>
  </si>
  <si>
    <t>SD-40780</t>
  </si>
  <si>
    <t>Browser will not load intranet, user is traveling</t>
  </si>
  <si>
    <t>SD-40781</t>
  </si>
  <si>
    <t>SD-40782</t>
  </si>
  <si>
    <t>SD-40783</t>
  </si>
  <si>
    <t>SD-40784</t>
  </si>
  <si>
    <t>SD-40785</t>
  </si>
  <si>
    <t>Access to license group for survey data collector, needed by end of week</t>
  </si>
  <si>
    <t>SD-40786</t>
  </si>
  <si>
    <t>Tablet stuck offline after returning from site since this morning</t>
  </si>
  <si>
    <t>SD-40787</t>
  </si>
  <si>
    <t>SD-40788</t>
  </si>
  <si>
    <t>SD-40789</t>
  </si>
  <si>
    <t>SD-40790</t>
  </si>
  <si>
    <t>SD-40791</t>
  </si>
  <si>
    <t>SD-40792</t>
  </si>
  <si>
    <t>Need shared mailbox for proposal team, approved by manager</t>
  </si>
  <si>
    <t>SD-40793</t>
  </si>
  <si>
    <t>SD-40794</t>
  </si>
  <si>
    <t>SD-40795</t>
  </si>
  <si>
    <t>SD-40796</t>
  </si>
  <si>
    <t>SD-40797</t>
  </si>
  <si>
    <t>SD-40798</t>
  </si>
  <si>
    <t>SD-40799</t>
  </si>
  <si>
    <t>SD-40800</t>
  </si>
  <si>
    <t>SD-40801</t>
  </si>
  <si>
    <t>SD-40802</t>
  </si>
  <si>
    <t>SD-40803</t>
  </si>
  <si>
    <t>Office apps asking to activate when working from home</t>
  </si>
  <si>
    <t>SD-40804</t>
  </si>
  <si>
    <t>SD-40805</t>
  </si>
  <si>
    <t>SD-40806</t>
  </si>
  <si>
    <t>SD-40807</t>
  </si>
  <si>
    <t>Cannot join corporate Wi-Fi after password change after the weekend</t>
  </si>
  <si>
    <t>SD-40808</t>
  </si>
  <si>
    <t>SD-40809</t>
  </si>
  <si>
    <t>SD-40810</t>
  </si>
  <si>
    <t>Cannot send as shared mailbox, for a proposal deadline</t>
  </si>
  <si>
    <t>SD-40811</t>
  </si>
  <si>
    <t>MAG-14800</t>
  </si>
  <si>
    <t>SD-40812</t>
  </si>
  <si>
    <t>SD-40813</t>
  </si>
  <si>
    <t>SD-40814</t>
  </si>
  <si>
    <t>SD-40815</t>
  </si>
  <si>
    <t>SD-40816</t>
  </si>
  <si>
    <t>MAG-17603</t>
  </si>
  <si>
    <t>SD-40817</t>
  </si>
  <si>
    <t>SD-40818</t>
  </si>
  <si>
    <t>SD-40819</t>
  </si>
  <si>
    <t>SD-40820</t>
  </si>
  <si>
    <t>SD-40821</t>
  </si>
  <si>
    <t>License server not reachable for statistics package, tried restarting</t>
  </si>
  <si>
    <t>SD-40822</t>
  </si>
  <si>
    <t>SD-40823</t>
  </si>
  <si>
    <t>License server not reachable for reference manager since this morning</t>
  </si>
  <si>
    <t>SD-40824</t>
  </si>
  <si>
    <t>Recurring meeting disappeared from calendar, urgent</t>
  </si>
  <si>
    <t>SD-40825</t>
  </si>
  <si>
    <t>SD-40826</t>
  </si>
  <si>
    <t>Inspection app will not open on tablet, intermittent</t>
  </si>
  <si>
    <t>SD-40827</t>
  </si>
  <si>
    <t>SD-40828</t>
  </si>
  <si>
    <t>Code editor shows license expired, urgent</t>
  </si>
  <si>
    <t>SD-40829</t>
  </si>
  <si>
    <t>MAG-15529</t>
  </si>
  <si>
    <t>SD-40830</t>
  </si>
  <si>
    <t>SD-40831</t>
  </si>
  <si>
    <t>SD-40832</t>
  </si>
  <si>
    <t>SD-40833</t>
  </si>
  <si>
    <t>Copier jammed and showing error after a restart</t>
  </si>
  <si>
    <t>SD-40834</t>
  </si>
  <si>
    <t>License server not reachable for statistics package</t>
  </si>
  <si>
    <t>SD-40835</t>
  </si>
  <si>
    <t>Structural analysis package shows license expired when working from home</t>
  </si>
  <si>
    <t>SD-40836</t>
  </si>
  <si>
    <t>Reference manager shows license expired, user is traveling</t>
  </si>
  <si>
    <t>SD-40837</t>
  </si>
  <si>
    <t>SD-40838</t>
  </si>
  <si>
    <t>Office apps asking to activate after the weekend</t>
  </si>
  <si>
    <t>SD-40839</t>
  </si>
  <si>
    <t>SD-40840</t>
  </si>
  <si>
    <t>SD-40841</t>
  </si>
  <si>
    <t>SD-40842</t>
  </si>
  <si>
    <t>SD-40843</t>
  </si>
  <si>
    <t>SD-40844</t>
  </si>
  <si>
    <t>SD-40845</t>
  </si>
  <si>
    <t>SD-40846</t>
  </si>
  <si>
    <t>MAG-21985</t>
  </si>
  <si>
    <t>SD-40847</t>
  </si>
  <si>
    <t>SD-40848</t>
  </si>
  <si>
    <t>SD-40849</t>
  </si>
  <si>
    <t>SD-40850</t>
  </si>
  <si>
    <t>SD-40851</t>
  </si>
  <si>
    <t>SD-40852</t>
  </si>
  <si>
    <t>External monitors not detected through dock when working from home</t>
  </si>
  <si>
    <t>SD-40853</t>
  </si>
  <si>
    <t>Print jobs stuck in queue, tried restarting</t>
  </si>
  <si>
    <t>SD-40854</t>
  </si>
  <si>
    <t>SD-40855</t>
  </si>
  <si>
    <t>SD-40856</t>
  </si>
  <si>
    <t>SD-40857</t>
  </si>
  <si>
    <t>SD-40858</t>
  </si>
  <si>
    <t>SD-40859</t>
  </si>
  <si>
    <t>SD-40860</t>
  </si>
  <si>
    <t>SD-40861</t>
  </si>
  <si>
    <t>Keyboard keys not responding, tried restarting</t>
  </si>
  <si>
    <t>SD-40862</t>
  </si>
  <si>
    <t>SD-40863</t>
  </si>
  <si>
    <t>SD-40864</t>
  </si>
  <si>
    <t>Diagramming tool shows license expired, affects the whole team</t>
  </si>
  <si>
    <t>SD-40865</t>
  </si>
  <si>
    <t>SD-40866</t>
  </si>
  <si>
    <t>SD-40867</t>
  </si>
  <si>
    <t>SD-40868</t>
  </si>
  <si>
    <t>Data visualization tool shows license expired</t>
  </si>
  <si>
    <t>SD-40869</t>
  </si>
  <si>
    <t>Field tablet will not sync inspection forms since yesterday</t>
  </si>
  <si>
    <t>SD-40870</t>
  </si>
  <si>
    <t>Request license and install for CAD viewer</t>
  </si>
  <si>
    <t>SD-40871</t>
  </si>
  <si>
    <t>SD-40872</t>
  </si>
  <si>
    <t>Diagramming tool add-in fails to load after a restart</t>
  </si>
  <si>
    <t>SD-40873</t>
  </si>
  <si>
    <t>SD-40874</t>
  </si>
  <si>
    <t>SD-40875</t>
  </si>
  <si>
    <t>SD-40876</t>
  </si>
  <si>
    <t>SD-40877</t>
  </si>
  <si>
    <t>SD-40878</t>
  </si>
  <si>
    <t>SD-40879</t>
  </si>
  <si>
    <t>SD-40880</t>
  </si>
  <si>
    <t>PDF editor very slow since last week on a new laptop</t>
  </si>
  <si>
    <t>SD-40881</t>
  </si>
  <si>
    <t>SD-40882</t>
  </si>
  <si>
    <t>Slow Wi-Fi near room 3B, affects the whole team</t>
  </si>
  <si>
    <t>SD-40883</t>
  </si>
  <si>
    <t>MAG-23144</t>
  </si>
  <si>
    <t>SD-40884</t>
  </si>
  <si>
    <t>Add to distribution list for contracts staff, second request</t>
  </si>
  <si>
    <t>SD-40885</t>
  </si>
  <si>
    <t>SD-40886</t>
  </si>
  <si>
    <t>SD-40887</t>
  </si>
  <si>
    <t>SD-40888</t>
  </si>
  <si>
    <t>Cannot reach analysis workstation remotely, tried restarting</t>
  </si>
  <si>
    <t>SD-40889</t>
  </si>
  <si>
    <t>SD-40890</t>
  </si>
  <si>
    <t>MAG-11755</t>
  </si>
  <si>
    <t>SD-40891</t>
  </si>
  <si>
    <t>SD-40892</t>
  </si>
  <si>
    <t>SD-40893</t>
  </si>
  <si>
    <t>SD-40894</t>
  </si>
  <si>
    <t>Data visualization tool shows license expired, urgent</t>
  </si>
  <si>
    <t>SD-40895</t>
  </si>
  <si>
    <t>SD-40896</t>
  </si>
  <si>
    <t>SD-40897</t>
  </si>
  <si>
    <t>SD-40898</t>
  </si>
  <si>
    <t>SD-40899</t>
  </si>
  <si>
    <t>SD-40900</t>
  </si>
  <si>
    <t>SD-40901</t>
  </si>
  <si>
    <t>License server not reachable for structural analysis package after a restart</t>
  </si>
  <si>
    <t>SD-40902</t>
  </si>
  <si>
    <t>SD-40903</t>
  </si>
  <si>
    <t>SD-40904</t>
  </si>
  <si>
    <t>SD-40905</t>
  </si>
  <si>
    <t>MAG-26907</t>
  </si>
  <si>
    <t>SD-40906</t>
  </si>
  <si>
    <t>SD-40907</t>
  </si>
  <si>
    <t>SD-40908</t>
  </si>
  <si>
    <t>SD-40909</t>
  </si>
  <si>
    <t>SD-40910</t>
  </si>
  <si>
    <t>SD-40911</t>
  </si>
  <si>
    <t>SD-40912</t>
  </si>
  <si>
    <t>SD-40913</t>
  </si>
  <si>
    <t>SD-40914</t>
  </si>
  <si>
    <t>SD-40915</t>
  </si>
  <si>
    <t>Monitor shows no signal after desk move at the client site</t>
  </si>
  <si>
    <t>MAG-20048</t>
  </si>
  <si>
    <t>SD-40916</t>
  </si>
  <si>
    <t>SD-40917</t>
  </si>
  <si>
    <t>SD-40918</t>
  </si>
  <si>
    <t>SD-40919</t>
  </si>
  <si>
    <t>Update pending for two weeks, will not install, user is traveling</t>
  </si>
  <si>
    <t>SD-40920</t>
  </si>
  <si>
    <t>SD-40921</t>
  </si>
  <si>
    <t>SD-40922</t>
  </si>
  <si>
    <t>SD-40923</t>
  </si>
  <si>
    <t>SD-40924</t>
  </si>
  <si>
    <t>SD-40925</t>
  </si>
  <si>
    <t>SD-40926</t>
  </si>
  <si>
    <t>SD-40927</t>
  </si>
  <si>
    <t>MAG-17098</t>
  </si>
  <si>
    <t>SD-40928</t>
  </si>
  <si>
    <t>SD-40929</t>
  </si>
  <si>
    <t>SD-40930</t>
  </si>
  <si>
    <t>SD-40931</t>
  </si>
  <si>
    <t>Install diagramming tool on laptop, no rush</t>
  </si>
  <si>
    <t>SD-40932</t>
  </si>
  <si>
    <t>SD-40933</t>
  </si>
  <si>
    <t>SD-40934</t>
  </si>
  <si>
    <t>SD-40935</t>
  </si>
  <si>
    <t>SD-40936</t>
  </si>
  <si>
    <t>SD-40937</t>
  </si>
  <si>
    <t>Wireless mouse keeps disconnecting, needed before a client meeting</t>
  </si>
  <si>
    <t>MAG-17055</t>
  </si>
  <si>
    <t>SD-40938</t>
  </si>
  <si>
    <t>License server not reachable for statistics package on a new laptop</t>
  </si>
  <si>
    <t>SD-40939</t>
  </si>
  <si>
    <t>SD-40940</t>
  </si>
  <si>
    <t>SD-40941</t>
  </si>
  <si>
    <t>License server not reachable for structural analysis package, second time this week</t>
  </si>
  <si>
    <t>SD-40942</t>
  </si>
  <si>
    <t>Access to shared library for the climate analytics team, second request</t>
  </si>
  <si>
    <t>SD-40943</t>
  </si>
  <si>
    <t>SD-40944</t>
  </si>
  <si>
    <t>SD-40945</t>
  </si>
  <si>
    <t>SD-40946</t>
  </si>
  <si>
    <t>SD-40947</t>
  </si>
  <si>
    <t>SD-40948</t>
  </si>
  <si>
    <t>New distribution list for the modeling group, second request</t>
  </si>
  <si>
    <t>SD-40949</t>
  </si>
  <si>
    <t>SD-40950</t>
  </si>
  <si>
    <t>Wired connection drops intermittently, intermittent</t>
  </si>
  <si>
    <t>SD-40951</t>
  </si>
  <si>
    <t>Office apps asking to activate, needed before a client meeting</t>
  </si>
  <si>
    <t>SD-40952</t>
  </si>
  <si>
    <t>SD-40953</t>
  </si>
  <si>
    <t>SD-40954</t>
  </si>
  <si>
    <t>SD-40955</t>
  </si>
  <si>
    <t>Mobile app asks to sign in every time since this morning</t>
  </si>
  <si>
    <t>SD-40956</t>
  </si>
  <si>
    <t>SD-40957</t>
  </si>
  <si>
    <t>SD-40958</t>
  </si>
  <si>
    <t>SD-40959</t>
  </si>
  <si>
    <t>SD-40960</t>
  </si>
  <si>
    <t>SD-40961</t>
  </si>
  <si>
    <t>Need GIS desktop suite for new project, approved by manager</t>
  </si>
  <si>
    <t>MAG-26728</t>
  </si>
  <si>
    <t>SD-40962</t>
  </si>
  <si>
    <t>SD-40963</t>
  </si>
  <si>
    <t>Email pretending to be from an executive since yesterday</t>
  </si>
  <si>
    <t>SD-40964</t>
  </si>
  <si>
    <t>Outlook search returns no results, tried restarting</t>
  </si>
  <si>
    <t>SD-40965</t>
  </si>
  <si>
    <t>SD-40966</t>
  </si>
  <si>
    <t>SD-40967</t>
  </si>
  <si>
    <t>SD-40968</t>
  </si>
  <si>
    <t>Printer driver missing after update since yesterday</t>
  </si>
  <si>
    <t>SD-40969</t>
  </si>
  <si>
    <t>SD-40970</t>
  </si>
  <si>
    <t>SD-40971</t>
  </si>
  <si>
    <t>SD-40972</t>
  </si>
  <si>
    <t>SD-40973</t>
  </si>
  <si>
    <t>SD-40974</t>
  </si>
  <si>
    <t>SD-40975</t>
  </si>
  <si>
    <t>PDF editor freezes on save</t>
  </si>
  <si>
    <t>SD-40976</t>
  </si>
  <si>
    <t>SD-40977</t>
  </si>
  <si>
    <t>SD-40978</t>
  </si>
  <si>
    <t>MAG-14232</t>
  </si>
  <si>
    <t>SD-40979</t>
  </si>
  <si>
    <t>SD-40980</t>
  </si>
  <si>
    <t>SD-40981</t>
  </si>
  <si>
    <t>SD-40982</t>
  </si>
  <si>
    <t>Wi-Fi drops in conference room 4D after the weekend</t>
  </si>
  <si>
    <t>SD-40983</t>
  </si>
  <si>
    <t>SD-40984</t>
  </si>
  <si>
    <t>SD-40985</t>
  </si>
  <si>
    <t>SD-40986</t>
  </si>
  <si>
    <t>SD-40987</t>
  </si>
  <si>
    <t>Request license and install for survey data collector, needed by end of week</t>
  </si>
  <si>
    <t>SD-40988</t>
  </si>
  <si>
    <t>SD-40989</t>
  </si>
  <si>
    <t>Diagramming tool very slow since last week after the weekend</t>
  </si>
  <si>
    <t>SD-40990</t>
  </si>
  <si>
    <t>SD-40991</t>
  </si>
  <si>
    <t>SD-40992</t>
  </si>
  <si>
    <t>SD-40993</t>
  </si>
  <si>
    <t>SD-40994</t>
  </si>
  <si>
    <t>SD-40995</t>
  </si>
  <si>
    <t>SD-40996</t>
  </si>
  <si>
    <t>SD-40997</t>
  </si>
  <si>
    <t>SD-40998</t>
  </si>
  <si>
    <t>SD-40999</t>
  </si>
  <si>
    <t>Plotter out of roll media error will not clear, intermittent</t>
  </si>
  <si>
    <t>SD-41000</t>
  </si>
  <si>
    <t>SD-41001</t>
  </si>
  <si>
    <t>License server not reachable for CAD viewer, user is traveling</t>
  </si>
  <si>
    <t>SD-41002</t>
  </si>
  <si>
    <t>SD-41003</t>
  </si>
  <si>
    <t>Blue screen on startup, started after an update</t>
  </si>
  <si>
    <t>SD-41004</t>
  </si>
  <si>
    <t>SD-41005</t>
  </si>
  <si>
    <t>SD-41006</t>
  </si>
  <si>
    <t>License server not reachable for project scheduling tool</t>
  </si>
  <si>
    <t>SD-41007</t>
  </si>
  <si>
    <t>SD-41008</t>
  </si>
  <si>
    <t>SD-41009</t>
  </si>
  <si>
    <t>SD-41010</t>
  </si>
  <si>
    <t>Loaner laptop for travel next week, no rush</t>
  </si>
  <si>
    <t>SD-41011</t>
  </si>
  <si>
    <t>SD-41012</t>
  </si>
  <si>
    <t>SD-41013</t>
  </si>
  <si>
    <t>Screen flickering with lines on display since yesterday</t>
  </si>
  <si>
    <t>SD-41014</t>
  </si>
  <si>
    <t>SD-41015</t>
  </si>
  <si>
    <t>Cannot reach analysis workstation remotely since yesterday</t>
  </si>
  <si>
    <t>SD-41016</t>
  </si>
  <si>
    <t>SD-41017</t>
  </si>
  <si>
    <t>SD-41018</t>
  </si>
  <si>
    <t>SD-41019</t>
  </si>
  <si>
    <t>SD-41020</t>
  </si>
  <si>
    <t>SD-41021</t>
  </si>
  <si>
    <t>SD-41022</t>
  </si>
  <si>
    <t>SD-41023</t>
  </si>
  <si>
    <t>OneDrive shows file conflicts when working from home</t>
  </si>
  <si>
    <t>SD-41024</t>
  </si>
  <si>
    <t>MAG-15323</t>
  </si>
  <si>
    <t>SD-41025</t>
  </si>
  <si>
    <t>SD-41026</t>
  </si>
  <si>
    <t>SD-41027</t>
  </si>
  <si>
    <t>SD-41028</t>
  </si>
  <si>
    <t>Room display panel offline at room 5A</t>
  </si>
  <si>
    <t>SD-41029</t>
  </si>
  <si>
    <t>SD-41030</t>
  </si>
  <si>
    <t>Screen flickering with lines on display, user is traveling</t>
  </si>
  <si>
    <t>SD-41031</t>
  </si>
  <si>
    <t>SD-41032</t>
  </si>
  <si>
    <t>SD-41033</t>
  </si>
  <si>
    <t>MFA setup for new starter, needed before a client meeting</t>
  </si>
  <si>
    <t>SD-41034</t>
  </si>
  <si>
    <t>SD-41035</t>
  </si>
  <si>
    <t>SD-41036</t>
  </si>
  <si>
    <t>New laptop for role change to field work, for a new project</t>
  </si>
  <si>
    <t>SD-41037</t>
  </si>
  <si>
    <t>SD-41038</t>
  </si>
  <si>
    <t>SD-41039</t>
  </si>
  <si>
    <t>SD-41040</t>
  </si>
  <si>
    <t>MAG-12797</t>
  </si>
  <si>
    <t>SD-41041</t>
  </si>
  <si>
    <t>SD-41042</t>
  </si>
  <si>
    <t>Device flagged as non-compliant after a restart</t>
  </si>
  <si>
    <t>SD-41043</t>
  </si>
  <si>
    <t>SD-41044</t>
  </si>
  <si>
    <t>SD-41045</t>
  </si>
  <si>
    <t>SD-41046</t>
  </si>
  <si>
    <t>SD-41047</t>
  </si>
  <si>
    <t>New distribution list for the modeling group, approved by manager</t>
  </si>
  <si>
    <t>SD-41048</t>
  </si>
  <si>
    <t>Error message when launching structural analysis package when working from home</t>
  </si>
  <si>
    <t>SD-41049</t>
  </si>
  <si>
    <t>SD-41050</t>
  </si>
  <si>
    <t>SD-41051</t>
  </si>
  <si>
    <t>SD-41052</t>
  </si>
  <si>
    <t>SD-41053</t>
  </si>
  <si>
    <t>Laptop will not charge, urgent</t>
  </si>
  <si>
    <t>SD-41054</t>
  </si>
  <si>
    <t>SD-41055</t>
  </si>
  <si>
    <t>SD-41056</t>
  </si>
  <si>
    <t>SD-41057</t>
  </si>
  <si>
    <t>SD-41058</t>
  </si>
  <si>
    <t>SD-41059</t>
  </si>
  <si>
    <t>SD-41060</t>
  </si>
  <si>
    <t>Password reset needed for expense portal after the weekend</t>
  </si>
  <si>
    <t>SD-41061</t>
  </si>
  <si>
    <t>SD-41062</t>
  </si>
  <si>
    <t>SD-41063</t>
  </si>
  <si>
    <t>Install GIS desktop suite on laptop, for a new project</t>
  </si>
  <si>
    <t>SD-41064</t>
  </si>
  <si>
    <t>SD-41065</t>
  </si>
  <si>
    <t>SD-41066</t>
  </si>
  <si>
    <t>SD-41067</t>
  </si>
  <si>
    <t>Activation prompt appears every morning after a restart</t>
  </si>
  <si>
    <t>SD-41068</t>
  </si>
  <si>
    <t>SD-41069</t>
  </si>
  <si>
    <t>SD-41070</t>
  </si>
  <si>
    <t>Printer driver missing after update, affects the whole team</t>
  </si>
  <si>
    <t>SD-41071</t>
  </si>
  <si>
    <t>SD-41072</t>
  </si>
  <si>
    <t>SD-41073</t>
  </si>
  <si>
    <t>SD-41074</t>
  </si>
  <si>
    <t>SD-41075</t>
  </si>
  <si>
    <t>MAG-21253</t>
  </si>
  <si>
    <t>SD-41076</t>
  </si>
  <si>
    <t>SD-41077</t>
  </si>
  <si>
    <t>SD-41078</t>
  </si>
  <si>
    <t>Teams mobile not showing notifications, user is traveling</t>
  </si>
  <si>
    <t>SD-41079</t>
  </si>
  <si>
    <t>Access to license group for structural analysis package, for a proposal deadline</t>
  </si>
  <si>
    <t>SD-41080</t>
  </si>
  <si>
    <t>SD-41081</t>
  </si>
  <si>
    <t>Project scheduling tool shows license expired</t>
  </si>
  <si>
    <t>SD-41082</t>
  </si>
  <si>
    <t>SD-41083</t>
  </si>
  <si>
    <t>SD-41084</t>
  </si>
  <si>
    <t>Authenticator app crashes on open since yesterday</t>
  </si>
  <si>
    <t>SD-41085</t>
  </si>
  <si>
    <t>SD-41086</t>
  </si>
  <si>
    <t>Screen flickering with lines on display, started after an update</t>
  </si>
  <si>
    <t>SD-41087</t>
  </si>
  <si>
    <t>SD-41088</t>
  </si>
  <si>
    <t>SD-41089</t>
  </si>
  <si>
    <t>SD-41090</t>
  </si>
  <si>
    <t>Teams status stuck on away on a new laptop</t>
  </si>
  <si>
    <t>SD-41091</t>
  </si>
  <si>
    <t>SD-41092</t>
  </si>
  <si>
    <t>Tablet stuck offline after returning from site, started after an update</t>
  </si>
  <si>
    <t>SD-41093</t>
  </si>
  <si>
    <t>Suspicious email asking for credentials, urgent</t>
  </si>
  <si>
    <t>SD-41094</t>
  </si>
  <si>
    <t>Cannot join corporate Wi-Fi after password change, affects the whole team</t>
  </si>
  <si>
    <t>SD-41095</t>
  </si>
  <si>
    <t>Locked out of laptop this morning after the weekend</t>
  </si>
  <si>
    <t>SD-41096</t>
  </si>
  <si>
    <t>SD-41097</t>
  </si>
  <si>
    <t>SD-41098</t>
  </si>
  <si>
    <t>SD-41099</t>
  </si>
  <si>
    <t>Teams camera not working, needed before a client meeting</t>
  </si>
  <si>
    <t>SD-41100</t>
  </si>
  <si>
    <t>MAG-28703</t>
  </si>
  <si>
    <t>SD-41101</t>
  </si>
  <si>
    <t>Install survey data collector on laptop, second request</t>
  </si>
  <si>
    <t>SD-41102</t>
  </si>
  <si>
    <t>Suspicious pop-ups in browser, tried restarting</t>
  </si>
  <si>
    <t>SD-41103</t>
  </si>
  <si>
    <t>SD-41104</t>
  </si>
  <si>
    <t>SD-41105</t>
  </si>
  <si>
    <t>SD-41106</t>
  </si>
  <si>
    <t>Survey data collector freezes on save, second time this week</t>
  </si>
  <si>
    <t>SD-41107</t>
  </si>
  <si>
    <t>SD-41108</t>
  </si>
  <si>
    <t>Reference manager crashes when opening large file on a new laptop</t>
  </si>
  <si>
    <t>SD-41109</t>
  </si>
  <si>
    <t>SD-41110</t>
  </si>
  <si>
    <t>Double booking on room 2A, second time this week</t>
  </si>
  <si>
    <t>SD-41111</t>
  </si>
  <si>
    <t>SD-41112</t>
  </si>
  <si>
    <t>SD-41113</t>
  </si>
  <si>
    <t>SD-41114</t>
  </si>
  <si>
    <t>MAG-23738</t>
  </si>
  <si>
    <t>SD-41115</t>
  </si>
  <si>
    <t>Teams mobile not showing notifications when working from home</t>
  </si>
  <si>
    <t>SD-41116</t>
  </si>
  <si>
    <t>SD-41117</t>
  </si>
  <si>
    <t>SD-41118</t>
  </si>
  <si>
    <t>SD-41119</t>
  </si>
  <si>
    <t>Request license and install for data visualization tool, second request</t>
  </si>
  <si>
    <t>SD-41120</t>
  </si>
  <si>
    <t>SD-41121</t>
  </si>
  <si>
    <t>Battery drains within an hour, started after an update</t>
  </si>
  <si>
    <t>SD-41122</t>
  </si>
  <si>
    <t>SD-41123</t>
  </si>
  <si>
    <t>SD-41124</t>
  </si>
  <si>
    <t>Laptop will not charge, intermittent</t>
  </si>
  <si>
    <t>SD-41125</t>
  </si>
  <si>
    <t>SD-41126</t>
  </si>
  <si>
    <t>SD-41127</t>
  </si>
  <si>
    <t>SD-41128</t>
  </si>
  <si>
    <t>SD-41129</t>
  </si>
  <si>
    <t>SD-41130</t>
  </si>
  <si>
    <t>SD-41131</t>
  </si>
  <si>
    <t>SD-41132</t>
  </si>
  <si>
    <t>SD-41133</t>
  </si>
  <si>
    <t>Password reset needed for expense portal, affects the whole team</t>
  </si>
  <si>
    <t>SD-41134</t>
  </si>
  <si>
    <t>SD-41135</t>
  </si>
  <si>
    <t>SD-41136</t>
  </si>
  <si>
    <t>SD-41137</t>
  </si>
  <si>
    <t>SD-41138</t>
  </si>
  <si>
    <t>SD-41139</t>
  </si>
  <si>
    <t>SD-41140</t>
  </si>
  <si>
    <t>SD-41141</t>
  </si>
  <si>
    <t>SD-41142</t>
  </si>
  <si>
    <t>Cannot print to printer near room Lakeview, needed before a client meeting</t>
  </si>
  <si>
    <t>SD-41143</t>
  </si>
  <si>
    <t>SD-41144</t>
  </si>
  <si>
    <t>SD-41145</t>
  </si>
  <si>
    <t>MAG-13124</t>
  </si>
  <si>
    <t>SD-41146</t>
  </si>
  <si>
    <t>SD-41147</t>
  </si>
  <si>
    <t>SD-41148</t>
  </si>
  <si>
    <t>SD-41149</t>
  </si>
  <si>
    <t>SD-41150</t>
  </si>
  <si>
    <t>MAG-10895</t>
  </si>
  <si>
    <t>SD-41151</t>
  </si>
  <si>
    <t>SD-41152</t>
  </si>
  <si>
    <t>Scans arrive as blank pages, user is traveling</t>
  </si>
  <si>
    <t>SD-41153</t>
  </si>
  <si>
    <t>Trackpad click not working on a new laptop</t>
  </si>
  <si>
    <t>SD-41154</t>
  </si>
  <si>
    <t>License server not reachable for statistics package, affects the whole team</t>
  </si>
  <si>
    <t>SD-41155</t>
  </si>
  <si>
    <t>SD-41156</t>
  </si>
  <si>
    <t>SD-41157</t>
  </si>
  <si>
    <t>SD-41158</t>
  </si>
  <si>
    <t>Laptop will not charge on a new laptop</t>
  </si>
  <si>
    <t>SD-41159</t>
  </si>
  <si>
    <t>Error message when launching PDF editor since this morning</t>
  </si>
  <si>
    <t>SD-41160</t>
  </si>
  <si>
    <t>SD-41161</t>
  </si>
  <si>
    <t>Replacement for damaged laptop, cracked screen, for a new project</t>
  </si>
  <si>
    <t>SD-41162</t>
  </si>
  <si>
    <t>SD-41163</t>
  </si>
  <si>
    <t>Outlook not receiving new mail, user is traveling</t>
  </si>
  <si>
    <t>SD-41164</t>
  </si>
  <si>
    <t>SD-41165</t>
  </si>
  <si>
    <t>Teams will not start a meeting recording, user is traveling</t>
  </si>
  <si>
    <t>SD-41166</t>
  </si>
  <si>
    <t>SD-41167</t>
  </si>
  <si>
    <t>SD-41168</t>
  </si>
  <si>
    <t>SD-41169</t>
  </si>
  <si>
    <t>SD-41170</t>
  </si>
  <si>
    <t>SD-41171</t>
  </si>
  <si>
    <t>SD-41172</t>
  </si>
  <si>
    <t>SD-41173</t>
  </si>
  <si>
    <t>SD-41174</t>
  </si>
  <si>
    <t>SD-41175</t>
  </si>
  <si>
    <t>SD-41176</t>
  </si>
  <si>
    <t>SD-41177</t>
  </si>
  <si>
    <t>SD-41178</t>
  </si>
  <si>
    <t>SD-41179</t>
  </si>
  <si>
    <t>Laptop will not reconnect to Wi-Fi after sleep, user is traveling</t>
  </si>
  <si>
    <t>SD-41180</t>
  </si>
  <si>
    <t>SD-41181</t>
  </si>
  <si>
    <t>SD-41182</t>
  </si>
  <si>
    <t>Update failed and rolled back twice, second time this week</t>
  </si>
  <si>
    <t>SD-41183</t>
  </si>
  <si>
    <t>SD-41184</t>
  </si>
  <si>
    <t>SD-41185</t>
  </si>
  <si>
    <t>SD-41186</t>
  </si>
  <si>
    <t>Scan to email not working, urgent</t>
  </si>
  <si>
    <t>SD-41187</t>
  </si>
  <si>
    <t>Screen flickering with lines on display, second time this week</t>
  </si>
  <si>
    <t>SD-41188</t>
  </si>
  <si>
    <t>SD-41189</t>
  </si>
  <si>
    <t>Remote desktop session freezes at the client site</t>
  </si>
  <si>
    <t>SD-41190</t>
  </si>
  <si>
    <t>SD-41191</t>
  </si>
  <si>
    <t>SD-41192</t>
  </si>
  <si>
    <t>SD-41193</t>
  </si>
  <si>
    <t>SD-41194</t>
  </si>
  <si>
    <t>SD-41195</t>
  </si>
  <si>
    <t>Need shared mailbox for the climate analytics team, needed by end of week</t>
  </si>
  <si>
    <t>MAG-15879</t>
  </si>
  <si>
    <t>SD-41196</t>
  </si>
  <si>
    <t>SD-41197</t>
  </si>
  <si>
    <t>SD-41198</t>
  </si>
  <si>
    <t>VPN disconnects every few minutes, started after an update</t>
  </si>
  <si>
    <t>SD-41199</t>
  </si>
  <si>
    <t>SD-41200</t>
  </si>
  <si>
    <t>Echo on Teams calls from room 3B when working from home</t>
  </si>
  <si>
    <t>SD-41201</t>
  </si>
  <si>
    <t>SD-41202</t>
  </si>
  <si>
    <t>SD-41203</t>
  </si>
  <si>
    <t>Blue screen on startup, urgent</t>
  </si>
  <si>
    <t>SD-41204</t>
  </si>
  <si>
    <t>Slow Wi-Fi near room 3B, tried restarting</t>
  </si>
  <si>
    <t>SD-41205</t>
  </si>
  <si>
    <t>SD-41206</t>
  </si>
  <si>
    <t>SD-41207</t>
  </si>
  <si>
    <t>SD-41208</t>
  </si>
  <si>
    <t>SD-41209</t>
  </si>
  <si>
    <t>SD-41210</t>
  </si>
  <si>
    <t>Scanner not detected by laptop, user is traveling</t>
  </si>
  <si>
    <t>SD-41211</t>
  </si>
  <si>
    <t>SD-41212</t>
  </si>
  <si>
    <t>SD-41213</t>
  </si>
  <si>
    <t>SD-41214</t>
  </si>
  <si>
    <t>SD-41215</t>
  </si>
  <si>
    <t>SD-41216</t>
  </si>
  <si>
    <t>SD-41217</t>
  </si>
  <si>
    <t>SD-41218</t>
  </si>
  <si>
    <t>SD-41219</t>
  </si>
  <si>
    <t>SD-41220</t>
  </si>
  <si>
    <t>SD-41221</t>
  </si>
  <si>
    <t>SD-41222</t>
  </si>
  <si>
    <t>Lockout when signing in to timesheet system when working from home</t>
  </si>
  <si>
    <t>SD-41223</t>
  </si>
  <si>
    <t>SD-41224</t>
  </si>
  <si>
    <t>SD-41225</t>
  </si>
  <si>
    <t>Tablet storage nearly full, started after an update</t>
  </si>
  <si>
    <t>SD-41226</t>
  </si>
  <si>
    <t>Tablet storage nearly full since yesterday</t>
  </si>
  <si>
    <t>SD-41227</t>
  </si>
  <si>
    <t>SD-41228</t>
  </si>
  <si>
    <t>SD-41229</t>
  </si>
  <si>
    <t>SD-41230</t>
  </si>
  <si>
    <t>SD-41231</t>
  </si>
  <si>
    <t>Bookmarks missing after profile reset at the client site</t>
  </si>
  <si>
    <t>SD-41232</t>
  </si>
  <si>
    <t>SD-41233</t>
  </si>
  <si>
    <t>Access to shared library for the survey crew, no rush</t>
  </si>
  <si>
    <t>SD-41234</t>
  </si>
  <si>
    <t>Need replacement keyboard, user is traveling</t>
  </si>
  <si>
    <t>SD-41235</t>
  </si>
  <si>
    <t>Files not syncing to project library when working from home</t>
  </si>
  <si>
    <t>SD-41236</t>
  </si>
  <si>
    <t>SD-41237</t>
  </si>
  <si>
    <t>Field tablet will not sync inspection forms after the weekend</t>
  </si>
  <si>
    <t>SD-41238</t>
  </si>
  <si>
    <t>SD-41239</t>
  </si>
  <si>
    <t>SD-41240</t>
  </si>
  <si>
    <t>MAG-12189</t>
  </si>
  <si>
    <t>SD-41241</t>
  </si>
  <si>
    <t>SD-41242</t>
  </si>
  <si>
    <t>Upgrade project scheduling tool to current version, second request</t>
  </si>
  <si>
    <t>SD-41243</t>
  </si>
  <si>
    <t>SD-41244</t>
  </si>
  <si>
    <t>SD-41245</t>
  </si>
  <si>
    <t>SD-41246</t>
  </si>
  <si>
    <t>SD-41247</t>
  </si>
  <si>
    <t>SD-41248</t>
  </si>
  <si>
    <t>Cannot connect to VPN from hotel network since this morning</t>
  </si>
  <si>
    <t>SD-41249</t>
  </si>
  <si>
    <t>SD-41250</t>
  </si>
  <si>
    <t>SD-41251</t>
  </si>
  <si>
    <t>SD-41252</t>
  </si>
  <si>
    <t>SD-41253</t>
  </si>
  <si>
    <t>Tablet storage nearly full, tried restarting</t>
  </si>
  <si>
    <t>SD-41254</t>
  </si>
  <si>
    <t>SD-41255</t>
  </si>
  <si>
    <t>SD-41256</t>
  </si>
  <si>
    <t>SD-41257</t>
  </si>
  <si>
    <t>SD-41258</t>
  </si>
  <si>
    <t>SD-41259</t>
  </si>
  <si>
    <t>SD-41260</t>
  </si>
  <si>
    <t>SD-41261</t>
  </si>
  <si>
    <t>Request license and install for PDF editor, for a proposal deadline</t>
  </si>
  <si>
    <t>SD-41262</t>
  </si>
  <si>
    <t>SD-41263</t>
  </si>
  <si>
    <t>SD-41264</t>
  </si>
  <si>
    <t>Diagramming tool crashes when opening large file after the weekend</t>
  </si>
  <si>
    <t>SD-41265</t>
  </si>
  <si>
    <t>SD-41266</t>
  </si>
  <si>
    <t>SD-41267</t>
  </si>
  <si>
    <t>SD-41268</t>
  </si>
  <si>
    <t>SD-41269</t>
  </si>
  <si>
    <t>SD-41270</t>
  </si>
  <si>
    <t>SD-41271</t>
  </si>
  <si>
    <t>SD-41272</t>
  </si>
  <si>
    <t>SD-41273</t>
  </si>
  <si>
    <t>SD-41274</t>
  </si>
  <si>
    <t>SD-41275</t>
  </si>
  <si>
    <t>SD-41276</t>
  </si>
  <si>
    <t>SD-41277</t>
  </si>
  <si>
    <t>SD-41278</t>
  </si>
  <si>
    <t>SD-41279</t>
  </si>
  <si>
    <t>Need structural analysis package for new project, for a new project</t>
  </si>
  <si>
    <t>SD-41280</t>
  </si>
  <si>
    <t>Upgrade PDF editor to current version, no rush</t>
  </si>
  <si>
    <t>MAG-18270</t>
  </si>
  <si>
    <t>SD-41281</t>
  </si>
  <si>
    <t>SD-41282</t>
  </si>
  <si>
    <t>SD-41283</t>
  </si>
  <si>
    <t>SD-41284</t>
  </si>
  <si>
    <t>SD-41285</t>
  </si>
  <si>
    <t>SD-41286</t>
  </si>
  <si>
    <t>CAD viewer add-in fails to load since yesterday</t>
  </si>
  <si>
    <t>SD-41287</t>
  </si>
  <si>
    <t>SD-41288</t>
  </si>
  <si>
    <t>SD-41289</t>
  </si>
  <si>
    <t>SD-41290</t>
  </si>
  <si>
    <t>Switch port needed in project room Lakeview</t>
  </si>
  <si>
    <t>SD-41291</t>
  </si>
  <si>
    <t>Access to license group for statistics package, no rush</t>
  </si>
  <si>
    <t>SD-41292</t>
  </si>
  <si>
    <t>VPN asks for credentials repeatedly at the client site</t>
  </si>
  <si>
    <t>SD-41293</t>
  </si>
  <si>
    <t>Remote session disconnects when idle, intermittent</t>
  </si>
  <si>
    <t>MAG-26711</t>
  </si>
  <si>
    <t>SD-41294</t>
  </si>
  <si>
    <t>SD-41295</t>
  </si>
  <si>
    <t>SD-41296</t>
  </si>
  <si>
    <t>SD-41297</t>
  </si>
  <si>
    <t>SD-41298</t>
  </si>
  <si>
    <t>Access to license group for statistics package, second request</t>
  </si>
  <si>
    <t>SD-41299</t>
  </si>
  <si>
    <t>SD-41300</t>
  </si>
  <si>
    <t>SD-41301</t>
  </si>
  <si>
    <t>SD-41302</t>
  </si>
  <si>
    <t>SD-41303</t>
  </si>
  <si>
    <t>SD-41304</t>
  </si>
  <si>
    <t>SD-41305</t>
  </si>
  <si>
    <t>SD-41306</t>
  </si>
  <si>
    <t>SD-41307</t>
  </si>
  <si>
    <t>SD-41308</t>
  </si>
  <si>
    <t>Account and equipment for incoming intern, for a proposal deadline</t>
  </si>
  <si>
    <t>SD-41309</t>
  </si>
  <si>
    <t>SD-41310</t>
  </si>
  <si>
    <t>No audio in Teams meetings, second time this week</t>
  </si>
  <si>
    <t>SD-41311</t>
  </si>
  <si>
    <t>SD-41312</t>
  </si>
  <si>
    <t>SD-41313</t>
  </si>
  <si>
    <t>SD-41314</t>
  </si>
  <si>
    <t>Echo on Teams calls from room Summit when working from home</t>
  </si>
  <si>
    <t>SD-41315</t>
  </si>
  <si>
    <t>SD-41316</t>
  </si>
  <si>
    <t>SD-41317</t>
  </si>
  <si>
    <t>MAG-16983</t>
  </si>
  <si>
    <t>SD-41318</t>
  </si>
  <si>
    <t>SD-41319</t>
  </si>
  <si>
    <t>Access to shared library for field operations, needed by end of week</t>
  </si>
  <si>
    <t>SD-41320</t>
  </si>
  <si>
    <t>SD-41321</t>
  </si>
  <si>
    <t>OneDrive shows file conflicts after the weekend</t>
  </si>
  <si>
    <t>SD-41322</t>
  </si>
  <si>
    <t>SD-41323</t>
  </si>
  <si>
    <t>SD-41324</t>
  </si>
  <si>
    <t>SD-41325</t>
  </si>
  <si>
    <t>Second monitor flickers when docked on a new laptop</t>
  </si>
  <si>
    <t>SD-41326</t>
  </si>
  <si>
    <t>SD-41327</t>
  </si>
  <si>
    <t>SD-41328</t>
  </si>
  <si>
    <t>SD-41329</t>
  </si>
  <si>
    <t>SD-41330</t>
  </si>
  <si>
    <t>SD-41331</t>
  </si>
  <si>
    <t>Webcam not detected, second time this week</t>
  </si>
  <si>
    <t>SD-41332</t>
  </si>
  <si>
    <t>SD-41333</t>
  </si>
  <si>
    <t>SD-41334</t>
  </si>
  <si>
    <t>SD-41335</t>
  </si>
  <si>
    <t>SD-41336</t>
  </si>
  <si>
    <t>SD-41337</t>
  </si>
  <si>
    <t>MAG-16314</t>
  </si>
  <si>
    <t>SD-41338</t>
  </si>
  <si>
    <t>SD-41339</t>
  </si>
  <si>
    <t>SD-41340</t>
  </si>
  <si>
    <t>SD-41341</t>
  </si>
  <si>
    <t>Teams mobile not showing notifications, affects the whole team</t>
  </si>
  <si>
    <t>SD-41342</t>
  </si>
  <si>
    <t>SD-41343</t>
  </si>
  <si>
    <t>SD-41344</t>
  </si>
  <si>
    <t>SD-41345</t>
  </si>
  <si>
    <t>SD-41346</t>
  </si>
  <si>
    <t>SD-41347</t>
  </si>
  <si>
    <t>SD-41348</t>
  </si>
  <si>
    <t>SD-41349</t>
  </si>
  <si>
    <t>SD-41350</t>
  </si>
  <si>
    <t>VPN stuck at connecting since client update</t>
  </si>
  <si>
    <t>SD-41351</t>
  </si>
  <si>
    <t>Remote access not working since VPN upgrade</t>
  </si>
  <si>
    <t>SD-41352</t>
  </si>
  <si>
    <t>Cannot reach file shares after VPN client update</t>
  </si>
  <si>
    <t>SD-41353</t>
  </si>
  <si>
    <t>SD-41354</t>
  </si>
  <si>
    <t>VPN adapter missing after client upgrade</t>
  </si>
  <si>
    <t>SD-41355</t>
  </si>
  <si>
    <t>Install survey data collector on laptop, needed by end of week</t>
  </si>
  <si>
    <t>SD-41356</t>
  </si>
  <si>
    <t>VPN upgrade prompt loops and never connects</t>
  </si>
  <si>
    <t>SD-41357</t>
  </si>
  <si>
    <t>SD-41358</t>
  </si>
  <si>
    <t>SD-41359</t>
  </si>
  <si>
    <t>SD-41360</t>
  </si>
  <si>
    <t>SD-41361</t>
  </si>
  <si>
    <t>SD-41362</t>
  </si>
  <si>
    <t>SD-41363</t>
  </si>
  <si>
    <t>SD-41364</t>
  </si>
  <si>
    <t>SD-41365</t>
  </si>
  <si>
    <t>VPN client fails after upgrade to version 6</t>
  </si>
  <si>
    <t>SD-41366</t>
  </si>
  <si>
    <t>SD-41367</t>
  </si>
  <si>
    <t>MAG-19894</t>
  </si>
  <si>
    <t>SD-41368</t>
  </si>
  <si>
    <t>SD-41369</t>
  </si>
  <si>
    <t>SD-41370</t>
  </si>
  <si>
    <t>SD-41371</t>
  </si>
  <si>
    <t>SD-41372</t>
  </si>
  <si>
    <t>SD-41373</t>
  </si>
  <si>
    <t>SD-41374</t>
  </si>
  <si>
    <t>VPN client error after Monday update</t>
  </si>
  <si>
    <t>SD-41375</t>
  </si>
  <si>
    <t>Keyboard keys not responding on a new laptop</t>
  </si>
  <si>
    <t>SD-41376</t>
  </si>
  <si>
    <t>SD-41377</t>
  </si>
  <si>
    <t>SD-41378</t>
  </si>
  <si>
    <t>SD-41379</t>
  </si>
  <si>
    <t>SD-41380</t>
  </si>
  <si>
    <t>SD-41381</t>
  </si>
  <si>
    <t>SD-41382</t>
  </si>
  <si>
    <t>SD-41383</t>
  </si>
  <si>
    <t>SD-41384</t>
  </si>
  <si>
    <t>SD-41385</t>
  </si>
  <si>
    <t>SD-41386</t>
  </si>
  <si>
    <t>SD-41387</t>
  </si>
  <si>
    <t>MAG-15549</t>
  </si>
  <si>
    <t>SD-41388</t>
  </si>
  <si>
    <t>SD-41389</t>
  </si>
  <si>
    <t>SD-41390</t>
  </si>
  <si>
    <t>SD-41391</t>
  </si>
  <si>
    <t>SD-41392</t>
  </si>
  <si>
    <t>SD-41393</t>
  </si>
  <si>
    <t>SD-41394</t>
  </si>
  <si>
    <t>SD-41395</t>
  </si>
  <si>
    <t>SD-41396</t>
  </si>
  <si>
    <t>SD-41397</t>
  </si>
  <si>
    <t>SD-41398</t>
  </si>
  <si>
    <t>Error message when launching hydraulic modeling suite, urgent</t>
  </si>
  <si>
    <t>SD-41399</t>
  </si>
  <si>
    <t>SD-41400</t>
  </si>
  <si>
    <t>SD-41401</t>
  </si>
  <si>
    <t>SD-41402</t>
  </si>
  <si>
    <t>SD-41403</t>
  </si>
  <si>
    <t>SD-41404</t>
  </si>
  <si>
    <t>SD-41405</t>
  </si>
  <si>
    <t>SD-41406</t>
  </si>
  <si>
    <t>SD-41407</t>
  </si>
  <si>
    <t>SD-41408</t>
  </si>
  <si>
    <t>SD-41409</t>
  </si>
  <si>
    <t>SD-41410</t>
  </si>
  <si>
    <t>SD-41411</t>
  </si>
  <si>
    <t>MAG-25966</t>
  </si>
  <si>
    <t>SD-41412</t>
  </si>
  <si>
    <t>SD-41413</t>
  </si>
  <si>
    <t>SD-41414</t>
  </si>
  <si>
    <t>SD-41415</t>
  </si>
  <si>
    <t>SD-41416</t>
  </si>
  <si>
    <t>SD-41417</t>
  </si>
  <si>
    <t>SD-41418</t>
  </si>
  <si>
    <t>SD-41419</t>
  </si>
  <si>
    <t>SD-41420</t>
  </si>
  <si>
    <t>SD-41421</t>
  </si>
  <si>
    <t>SD-41422</t>
  </si>
  <si>
    <t>SD-41423</t>
  </si>
  <si>
    <t>SD-41424</t>
  </si>
  <si>
    <t>Cannot connect to VPN from hotel network, intermittent</t>
  </si>
  <si>
    <t>SD-41425</t>
  </si>
  <si>
    <t>SD-41426</t>
  </si>
  <si>
    <t>SD-41427</t>
  </si>
  <si>
    <t>SD-41428</t>
  </si>
  <si>
    <t>MAG-24828</t>
  </si>
  <si>
    <t>SD-41429</t>
  </si>
  <si>
    <t>SD-41430</t>
  </si>
  <si>
    <t>SD-41431</t>
  </si>
  <si>
    <t>SD-41432</t>
  </si>
  <si>
    <t>SD-41433</t>
  </si>
  <si>
    <t>SD-41434</t>
  </si>
  <si>
    <t>SD-41435</t>
  </si>
  <si>
    <t>SD-41436</t>
  </si>
  <si>
    <t>SD-41437</t>
  </si>
  <si>
    <t>SD-41438</t>
  </si>
  <si>
    <t>PDF editor shows license expired</t>
  </si>
  <si>
    <t>SD-41439</t>
  </si>
  <si>
    <t>SD-41440</t>
  </si>
  <si>
    <t>SD-41441</t>
  </si>
  <si>
    <t>SD-41442</t>
  </si>
  <si>
    <t>SD-41443</t>
  </si>
  <si>
    <t>SD-41444</t>
  </si>
  <si>
    <t>SD-41445</t>
  </si>
  <si>
    <t>SD-41446</t>
  </si>
  <si>
    <t>SD-41447</t>
  </si>
  <si>
    <t>SD-41448</t>
  </si>
  <si>
    <t>SD-41449</t>
  </si>
  <si>
    <t>SD-41450</t>
  </si>
  <si>
    <t>MAG-15852</t>
  </si>
  <si>
    <t>SD-41451</t>
  </si>
  <si>
    <t>SD-41452</t>
  </si>
  <si>
    <t>SD-41453</t>
  </si>
  <si>
    <t>SD-41454</t>
  </si>
  <si>
    <t>SD-41455</t>
  </si>
  <si>
    <t>Remote session disconnects when idle, user is traveling</t>
  </si>
  <si>
    <t>SD-41456</t>
  </si>
  <si>
    <t>SD-41457</t>
  </si>
  <si>
    <t>SD-41458</t>
  </si>
  <si>
    <t>SD-41459</t>
  </si>
  <si>
    <t>SD-41460</t>
  </si>
  <si>
    <t>SD-41461</t>
  </si>
  <si>
    <t>SD-41462</t>
  </si>
  <si>
    <t>MAG-19350</t>
  </si>
  <si>
    <t>SD-41463</t>
  </si>
  <si>
    <t>SD-41464</t>
  </si>
  <si>
    <t>SD-41465</t>
  </si>
  <si>
    <t>Need survey data collector for new project, for a new project</t>
  </si>
  <si>
    <t>SD-41466</t>
  </si>
  <si>
    <t>SD-41467</t>
  </si>
  <si>
    <t>Install CAD viewer on laptop, for a new project</t>
  </si>
  <si>
    <t>SD-41468</t>
  </si>
  <si>
    <t>SD-41469</t>
  </si>
  <si>
    <t>Field tablet will not sync inspection forms after a restart</t>
  </si>
  <si>
    <t>MAG-11732</t>
  </si>
  <si>
    <t>SD-41470</t>
  </si>
  <si>
    <t>SD-41471</t>
  </si>
  <si>
    <t>SD-41472</t>
  </si>
  <si>
    <t>SD-41473</t>
  </si>
  <si>
    <t>SD-41474</t>
  </si>
  <si>
    <t>SD-41475</t>
  </si>
  <si>
    <t>SD-41476</t>
  </si>
  <si>
    <t>SD-41477</t>
  </si>
  <si>
    <t>SD-41478</t>
  </si>
  <si>
    <t>SD-41479</t>
  </si>
  <si>
    <t>SD-41480</t>
  </si>
  <si>
    <t>SD-41481</t>
  </si>
  <si>
    <t>SD-41482</t>
  </si>
  <si>
    <t>SD-41483</t>
  </si>
  <si>
    <t>SD-41484</t>
  </si>
  <si>
    <t>SD-41485</t>
  </si>
  <si>
    <t>SD-41486</t>
  </si>
  <si>
    <t>SD-41487</t>
  </si>
  <si>
    <t>SD-41488</t>
  </si>
  <si>
    <t>SD-41489</t>
  </si>
  <si>
    <t>SD-41490</t>
  </si>
  <si>
    <t>SD-41491</t>
  </si>
  <si>
    <t>SD-41492</t>
  </si>
  <si>
    <t>SD-41493</t>
  </si>
  <si>
    <t>SD-41494</t>
  </si>
  <si>
    <t>SD-41495</t>
  </si>
  <si>
    <t>SD-41496</t>
  </si>
  <si>
    <t>Room display panel offline at room Annex 110, started after an update</t>
  </si>
  <si>
    <t>SD-41497</t>
  </si>
  <si>
    <t>SD-41498</t>
  </si>
  <si>
    <t>SD-41499</t>
  </si>
  <si>
    <t>SD-41500</t>
  </si>
  <si>
    <t>SD-41501</t>
  </si>
  <si>
    <t>SD-41502</t>
  </si>
  <si>
    <t>SD-41503</t>
  </si>
  <si>
    <t>SD-41504</t>
  </si>
  <si>
    <t>SD-41505</t>
  </si>
  <si>
    <t>Update failed and rolled back twice, started after an update</t>
  </si>
  <si>
    <t>SD-41506</t>
  </si>
  <si>
    <t>SD-41507</t>
  </si>
  <si>
    <t>SD-41508</t>
  </si>
  <si>
    <t>SD-41509</t>
  </si>
  <si>
    <t>SD-41510</t>
  </si>
  <si>
    <t>SD-41511</t>
  </si>
  <si>
    <t>SD-41512</t>
  </si>
  <si>
    <t>SD-41513</t>
  </si>
  <si>
    <t>SD-41514</t>
  </si>
  <si>
    <t>SD-41515</t>
  </si>
  <si>
    <t>SD-41516</t>
  </si>
  <si>
    <t>SD-41517</t>
  </si>
  <si>
    <t>SD-41518</t>
  </si>
  <si>
    <t>SD-41519</t>
  </si>
  <si>
    <t>SD-41520</t>
  </si>
  <si>
    <t>SD-41521</t>
  </si>
  <si>
    <t>SD-41522</t>
  </si>
  <si>
    <t>SD-41523</t>
  </si>
  <si>
    <t>SD-41524</t>
  </si>
  <si>
    <t>SD-41525</t>
  </si>
  <si>
    <t>SD-41526</t>
  </si>
  <si>
    <t>SD-41527</t>
  </si>
  <si>
    <t>SD-41528</t>
  </si>
  <si>
    <t>SD-41529</t>
  </si>
  <si>
    <t>SD-41530</t>
  </si>
  <si>
    <t>SD-41531</t>
  </si>
  <si>
    <t>SD-41532</t>
  </si>
  <si>
    <t>SD-41533</t>
  </si>
  <si>
    <t>SD-41534</t>
  </si>
  <si>
    <t>SD-41535</t>
  </si>
  <si>
    <t>SD-41536</t>
  </si>
  <si>
    <t>SD-41537</t>
  </si>
  <si>
    <t>SD-41538</t>
  </si>
  <si>
    <t>SD-41539</t>
  </si>
  <si>
    <t>SD-41540</t>
  </si>
  <si>
    <t>SD-41541</t>
  </si>
  <si>
    <t>SD-41542</t>
  </si>
  <si>
    <t>SD-41543</t>
  </si>
  <si>
    <t>SD-41544</t>
  </si>
  <si>
    <t>SD-41545</t>
  </si>
  <si>
    <t>SD-41546</t>
  </si>
  <si>
    <t>SD-41547</t>
  </si>
  <si>
    <t>SD-41548</t>
  </si>
  <si>
    <t>SD-41549</t>
  </si>
  <si>
    <t>SD-41550</t>
  </si>
  <si>
    <t>SD-41551</t>
  </si>
  <si>
    <t>SD-41552</t>
  </si>
  <si>
    <t>Cannot print to printer near room 2C, second time this week</t>
  </si>
  <si>
    <t>SD-41553</t>
  </si>
  <si>
    <t>SD-41554</t>
  </si>
  <si>
    <t>SD-41555</t>
  </si>
  <si>
    <t>SD-41556</t>
  </si>
  <si>
    <t>SD-41557</t>
  </si>
  <si>
    <t>SD-41558</t>
  </si>
  <si>
    <t>SD-41559</t>
  </si>
  <si>
    <t>SD-41560</t>
  </si>
  <si>
    <t>SD-41561</t>
  </si>
  <si>
    <t>MAG-26924</t>
  </si>
  <si>
    <t>SD-41562</t>
  </si>
  <si>
    <t>SD-41563</t>
  </si>
  <si>
    <t>SD-41564</t>
  </si>
  <si>
    <t>SD-41565</t>
  </si>
  <si>
    <t>MAG-24758</t>
  </si>
  <si>
    <t>SD-41566</t>
  </si>
  <si>
    <t>SD-41567</t>
  </si>
  <si>
    <t>SD-41568</t>
  </si>
  <si>
    <t>SD-41569</t>
  </si>
  <si>
    <t>SD-41570</t>
  </si>
  <si>
    <t>SD-41571</t>
  </si>
  <si>
    <t>SD-41572</t>
  </si>
  <si>
    <t>SD-41573</t>
  </si>
  <si>
    <t>SD-41574</t>
  </si>
  <si>
    <t>SD-41575</t>
  </si>
  <si>
    <t>SD-41576</t>
  </si>
  <si>
    <t>SD-41577</t>
  </si>
  <si>
    <t>SD-41578</t>
  </si>
  <si>
    <t>SD-41579</t>
  </si>
  <si>
    <t>SD-41580</t>
  </si>
  <si>
    <t>Outlook mobile will not add account, urgent</t>
  </si>
  <si>
    <t>SD-41581</t>
  </si>
  <si>
    <t>SD-41582</t>
  </si>
  <si>
    <t>SD-41583</t>
  </si>
  <si>
    <t>SD-41584</t>
  </si>
  <si>
    <t>SD-41585</t>
  </si>
  <si>
    <t>SD-41586</t>
  </si>
  <si>
    <t>SD-41587</t>
  </si>
  <si>
    <t>Tablet stuck offline after returning from site, urgent</t>
  </si>
  <si>
    <t>MAG-13857</t>
  </si>
  <si>
    <t>SD-41588</t>
  </si>
  <si>
    <t>SD-41589</t>
  </si>
  <si>
    <t>SD-41590</t>
  </si>
  <si>
    <t>SD-41591</t>
  </si>
  <si>
    <t>SD-41592</t>
  </si>
  <si>
    <t>SD-41593</t>
  </si>
  <si>
    <t>Conference room Harbor not showing in room finder when working from home</t>
  </si>
  <si>
    <t>SD-41594</t>
  </si>
  <si>
    <t>SD-41595</t>
  </si>
  <si>
    <t>SD-41596</t>
  </si>
  <si>
    <t>SD-41597</t>
  </si>
  <si>
    <t>SD-41598</t>
  </si>
  <si>
    <t>SD-41599</t>
  </si>
  <si>
    <t>SD-41600</t>
  </si>
  <si>
    <t>SD-41601</t>
  </si>
  <si>
    <t>Library missing from sync client, user is traveling</t>
  </si>
  <si>
    <t>SD-41602</t>
  </si>
  <si>
    <t>SD-41603</t>
  </si>
  <si>
    <t>SD-41604</t>
  </si>
  <si>
    <t>SD-41605</t>
  </si>
  <si>
    <t>SD-41606</t>
  </si>
  <si>
    <t>No audio in Teams meetings, started after an update</t>
  </si>
  <si>
    <t>SD-41607</t>
  </si>
  <si>
    <t>MAG-14917</t>
  </si>
  <si>
    <t>SD-41608</t>
  </si>
  <si>
    <t>SD-41609</t>
  </si>
  <si>
    <t>SD-41610</t>
  </si>
  <si>
    <t>SD-41611</t>
  </si>
  <si>
    <t>SD-41612</t>
  </si>
  <si>
    <t>SD-41613</t>
  </si>
  <si>
    <t>SD-41614</t>
  </si>
  <si>
    <t>SD-41615</t>
  </si>
  <si>
    <t>License server not reachable for data visualization tool</t>
  </si>
  <si>
    <t>SD-41616</t>
  </si>
  <si>
    <t>SD-41617</t>
  </si>
  <si>
    <t>SD-41618</t>
  </si>
  <si>
    <t>SD-41619</t>
  </si>
  <si>
    <t>MAG-21307</t>
  </si>
  <si>
    <t>SD-41620</t>
  </si>
  <si>
    <t>SD-41621</t>
  </si>
  <si>
    <t>SD-41622</t>
  </si>
  <si>
    <t>SD-41623</t>
  </si>
  <si>
    <t>SD-41624</t>
  </si>
  <si>
    <t>SD-41625</t>
  </si>
  <si>
    <t>Cannot sign in to laptop, password not accepted since yesterday</t>
  </si>
  <si>
    <t>SD-41626</t>
  </si>
  <si>
    <t>SD-41627</t>
  </si>
  <si>
    <t>SD-41628</t>
  </si>
  <si>
    <t>SD-41629</t>
  </si>
  <si>
    <t>SD-41630</t>
  </si>
  <si>
    <t>MAG-16520</t>
  </si>
  <si>
    <t>SD-41631</t>
  </si>
  <si>
    <t>SD-41632</t>
  </si>
  <si>
    <t>SD-41633</t>
  </si>
  <si>
    <t>SD-41634</t>
  </si>
  <si>
    <t>SD-41635</t>
  </si>
  <si>
    <t>SD-41636</t>
  </si>
  <si>
    <t>SD-41637</t>
  </si>
  <si>
    <t>SD-41638</t>
  </si>
  <si>
    <t>SD-41639</t>
  </si>
  <si>
    <t>SD-41640</t>
  </si>
  <si>
    <t>SD-41641</t>
  </si>
  <si>
    <t>SD-41642</t>
  </si>
  <si>
    <t>SD-41643</t>
  </si>
  <si>
    <t>SD-41644</t>
  </si>
  <si>
    <t>SD-41645</t>
  </si>
  <si>
    <t>SD-41646</t>
  </si>
  <si>
    <t>SD-41647</t>
  </si>
  <si>
    <t>No cellular data on work phone, urgent</t>
  </si>
  <si>
    <t>SD-41648</t>
  </si>
  <si>
    <t>SD-41649</t>
  </si>
  <si>
    <t>SD-41650</t>
  </si>
  <si>
    <t>SD-41651</t>
  </si>
  <si>
    <t>SD-41652</t>
  </si>
  <si>
    <t>SD-41653</t>
  </si>
  <si>
    <t>SD-41654</t>
  </si>
  <si>
    <t>SD-41655</t>
  </si>
  <si>
    <t>Headset audio crackling, second time this week</t>
  </si>
  <si>
    <t>SD-41656</t>
  </si>
  <si>
    <t>SD-41657</t>
  </si>
  <si>
    <t>SD-41658</t>
  </si>
  <si>
    <t>SD-41659</t>
  </si>
  <si>
    <t>SD-41660</t>
  </si>
  <si>
    <t>SD-41661</t>
  </si>
  <si>
    <t>SD-41662</t>
  </si>
  <si>
    <t>Browser will not load intranet after the weekend</t>
  </si>
  <si>
    <t>SD-41663</t>
  </si>
  <si>
    <t>SD-41664</t>
  </si>
  <si>
    <t>Certificate warning on internal site, user is traveling</t>
  </si>
  <si>
    <t>SD-41665</t>
  </si>
  <si>
    <t>SD-41666</t>
  </si>
  <si>
    <t>SD-41667</t>
  </si>
  <si>
    <t>SD-41668</t>
  </si>
  <si>
    <t>SD-41669</t>
  </si>
  <si>
    <t>Replacement for damaged laptop, cracked screen, for a proposal deadline</t>
  </si>
  <si>
    <t>SD-41670</t>
  </si>
  <si>
    <t>SD-41671</t>
  </si>
  <si>
    <t>Need hotspot for site visit, started after an update</t>
  </si>
  <si>
    <t>SD-41672</t>
  </si>
  <si>
    <t>SD-41673</t>
  </si>
  <si>
    <t>SD-41674</t>
  </si>
  <si>
    <t>SD-41675</t>
  </si>
  <si>
    <t>SD-41676</t>
  </si>
  <si>
    <t>SD-41677</t>
  </si>
  <si>
    <t>SD-41678</t>
  </si>
  <si>
    <t>SD-41679</t>
  </si>
  <si>
    <t>SD-41680</t>
  </si>
  <si>
    <t>SD-41681</t>
  </si>
  <si>
    <t>SD-41682</t>
  </si>
  <si>
    <t>SD-41683</t>
  </si>
  <si>
    <t>SD-41684</t>
  </si>
  <si>
    <t>SD-41685</t>
  </si>
  <si>
    <t>SD-41686</t>
  </si>
  <si>
    <t>SD-41687</t>
  </si>
  <si>
    <t>SD-41688</t>
  </si>
  <si>
    <t>SD-41689</t>
  </si>
  <si>
    <t>SD-41690</t>
  </si>
  <si>
    <t>SD-41691</t>
  </si>
  <si>
    <t>SD-41692</t>
  </si>
  <si>
    <t>SD-41693</t>
  </si>
  <si>
    <t>SD-41694</t>
  </si>
  <si>
    <t>SD-41695</t>
  </si>
  <si>
    <t>SD-41696</t>
  </si>
  <si>
    <t>SD-41697</t>
  </si>
  <si>
    <t>SD-41698</t>
  </si>
  <si>
    <t>SD-41699</t>
  </si>
  <si>
    <t>SD-41700</t>
  </si>
  <si>
    <t>SD-41701</t>
  </si>
  <si>
    <t>SD-41702</t>
  </si>
  <si>
    <t>SD-41703</t>
  </si>
  <si>
    <t>SD-41704</t>
  </si>
  <si>
    <t>SD-41705</t>
  </si>
  <si>
    <t>SD-41706</t>
  </si>
  <si>
    <t>SD-41707</t>
  </si>
  <si>
    <t>Dock USB ports stopped working, urgent</t>
  </si>
  <si>
    <t>SD-41708</t>
  </si>
  <si>
    <t>SD-41709</t>
  </si>
  <si>
    <t>SD-41710</t>
  </si>
  <si>
    <t>SD-41711</t>
  </si>
  <si>
    <t>SD-41712</t>
  </si>
  <si>
    <t>MAG-24112</t>
  </si>
  <si>
    <t>SD-41713</t>
  </si>
  <si>
    <t>SD-41714</t>
  </si>
  <si>
    <t>SD-41715</t>
  </si>
  <si>
    <t>SD-41716</t>
  </si>
  <si>
    <t>SD-41717</t>
  </si>
  <si>
    <t>SD-41718</t>
  </si>
  <si>
    <t>Battery drains within an hour, affects the whole team</t>
  </si>
  <si>
    <t>SD-41719</t>
  </si>
  <si>
    <t>SD-41720</t>
  </si>
  <si>
    <t>SD-41721</t>
  </si>
  <si>
    <t>SD-41722</t>
  </si>
  <si>
    <t>SD-41723</t>
  </si>
  <si>
    <t>SD-41724</t>
  </si>
  <si>
    <t>SD-41725</t>
  </si>
  <si>
    <t>SD-41726</t>
  </si>
  <si>
    <t>SD-41727</t>
  </si>
  <si>
    <t>SD-41728</t>
  </si>
  <si>
    <t>SD-41729</t>
  </si>
  <si>
    <t>SD-41730</t>
  </si>
  <si>
    <t>SD-41731</t>
  </si>
  <si>
    <t>Plotter out of roll media error will not clear after the weekend</t>
  </si>
  <si>
    <t>SD-41732</t>
  </si>
  <si>
    <t>SD-41733</t>
  </si>
  <si>
    <t>SD-41734</t>
  </si>
  <si>
    <t>SD-41735</t>
  </si>
  <si>
    <t>SD-41736</t>
  </si>
  <si>
    <t>SD-41737</t>
  </si>
  <si>
    <t>Cannot reach analysis workstation remotely after a restart</t>
  </si>
  <si>
    <t>SD-41738</t>
  </si>
  <si>
    <t>Access to license group for project scheduling tool, second request</t>
  </si>
  <si>
    <t>SD-41739</t>
  </si>
  <si>
    <t>SD-41740</t>
  </si>
  <si>
    <t>SD-41741</t>
  </si>
  <si>
    <t>SD-41742</t>
  </si>
  <si>
    <t>SD-41743</t>
  </si>
  <si>
    <t>SD-41744</t>
  </si>
  <si>
    <t>SD-41745</t>
  </si>
  <si>
    <t>SD-41746</t>
  </si>
  <si>
    <t>SD-41747</t>
  </si>
  <si>
    <t>SD-41748</t>
  </si>
  <si>
    <t>SD-41749</t>
  </si>
  <si>
    <t>SD-41750</t>
  </si>
  <si>
    <t>SD-41751</t>
  </si>
  <si>
    <t>SD-41752</t>
  </si>
  <si>
    <t>SD-41753</t>
  </si>
  <si>
    <t>SD-41754</t>
  </si>
  <si>
    <t>SD-41755</t>
  </si>
  <si>
    <t>SD-41756</t>
  </si>
  <si>
    <t>SD-41757</t>
  </si>
  <si>
    <t>SD-41758</t>
  </si>
  <si>
    <t>SD-41759</t>
  </si>
  <si>
    <t>SD-41760</t>
  </si>
  <si>
    <t>SD-41761</t>
  </si>
  <si>
    <t>SD-41762</t>
  </si>
  <si>
    <t>SD-41763</t>
  </si>
  <si>
    <t>SD-41764</t>
  </si>
  <si>
    <t>SD-41765</t>
  </si>
  <si>
    <t>SD-41766</t>
  </si>
  <si>
    <t>SD-41767</t>
  </si>
  <si>
    <t>SD-41768</t>
  </si>
  <si>
    <t>SD-41769</t>
  </si>
  <si>
    <t>SD-41770</t>
  </si>
  <si>
    <t>SD-41771</t>
  </si>
  <si>
    <t>SD-41772</t>
  </si>
  <si>
    <t>SD-41773</t>
  </si>
  <si>
    <t>SD-41774</t>
  </si>
  <si>
    <t>SD-41775</t>
  </si>
  <si>
    <t>SD-41776</t>
  </si>
  <si>
    <t>SD-41777</t>
  </si>
  <si>
    <t>SD-41778</t>
  </si>
  <si>
    <t>SD-41779</t>
  </si>
  <si>
    <t>Access to license group for code editor</t>
  </si>
  <si>
    <t>SD-41780</t>
  </si>
  <si>
    <t>SD-41781</t>
  </si>
  <si>
    <t>SD-41782</t>
  </si>
  <si>
    <t>SD-41783</t>
  </si>
  <si>
    <t>MAG-13499</t>
  </si>
  <si>
    <t>SD-41784</t>
  </si>
  <si>
    <t>SD-41785</t>
  </si>
  <si>
    <t>SD-41786</t>
  </si>
  <si>
    <t>SD-41787</t>
  </si>
  <si>
    <t>SD-41788</t>
  </si>
  <si>
    <t>Laptop overheating and fan running constantly, second time this week</t>
  </si>
  <si>
    <t>SD-41789</t>
  </si>
  <si>
    <t>Switch port needed in project room Summit, started after an update</t>
  </si>
  <si>
    <t>SD-41790</t>
  </si>
  <si>
    <t>SD-41791</t>
  </si>
  <si>
    <t>SD-41792</t>
  </si>
  <si>
    <t>SD-41793</t>
  </si>
  <si>
    <t>SD-41794</t>
  </si>
  <si>
    <t>SD-41795</t>
  </si>
  <si>
    <t>SD-41796</t>
  </si>
  <si>
    <t>SD-41797</t>
  </si>
  <si>
    <t>SD-41798</t>
  </si>
  <si>
    <t>SD-41799</t>
  </si>
  <si>
    <t>SD-41800</t>
  </si>
  <si>
    <t>SD-41801</t>
  </si>
  <si>
    <t>SD-41802</t>
  </si>
  <si>
    <t>SD-41803</t>
  </si>
  <si>
    <t>SD-41804</t>
  </si>
  <si>
    <t>SD-41805</t>
  </si>
  <si>
    <t>SD-41806</t>
  </si>
  <si>
    <t>SD-41807</t>
  </si>
  <si>
    <t>SD-41808</t>
  </si>
  <si>
    <t>Install diagramming tool on laptop</t>
  </si>
  <si>
    <t>SD-41809</t>
  </si>
  <si>
    <t>SD-41810</t>
  </si>
  <si>
    <t>SD-41811</t>
  </si>
  <si>
    <t>Wi-Fi drops in conference room 3B after the weekend</t>
  </si>
  <si>
    <t>SD-41812</t>
  </si>
  <si>
    <t>SD-41813</t>
  </si>
  <si>
    <t>SD-41814</t>
  </si>
  <si>
    <t>SD-41815</t>
  </si>
  <si>
    <t>SD-41816</t>
  </si>
  <si>
    <t>SD-41817</t>
  </si>
  <si>
    <t>SD-41818</t>
  </si>
  <si>
    <t>SD-41819</t>
  </si>
  <si>
    <t>SD-41820</t>
  </si>
  <si>
    <t>Keyboard keys not responding since yesterday</t>
  </si>
  <si>
    <t>SD-41821</t>
  </si>
  <si>
    <t>SD-41822</t>
  </si>
  <si>
    <t>SD-41823</t>
  </si>
  <si>
    <t>SD-41824</t>
  </si>
  <si>
    <t>SD-41825</t>
  </si>
  <si>
    <t>SD-41826</t>
  </si>
  <si>
    <t>SD-41827</t>
  </si>
  <si>
    <t>SD-41828</t>
  </si>
  <si>
    <t>VPN will not connect from home since yesterday</t>
  </si>
  <si>
    <t>SD-41829</t>
  </si>
  <si>
    <t>Upgrade diagramming tool to current version</t>
  </si>
  <si>
    <t>SD-41830</t>
  </si>
  <si>
    <t>SD-41831</t>
  </si>
  <si>
    <t>MAG-18604</t>
  </si>
  <si>
    <t>SD-41832</t>
  </si>
  <si>
    <t>SD-41833</t>
  </si>
  <si>
    <t>SD-41834</t>
  </si>
  <si>
    <t>SD-41835</t>
  </si>
  <si>
    <t>SD-41836</t>
  </si>
  <si>
    <t>SD-41837</t>
  </si>
  <si>
    <t>SD-41838</t>
  </si>
  <si>
    <t>SD-41839</t>
  </si>
  <si>
    <t>Antivirus quarantined a file, affects the whole team</t>
  </si>
  <si>
    <t>SD-41840</t>
  </si>
  <si>
    <t>SD-41841</t>
  </si>
  <si>
    <t>SD-41842</t>
  </si>
  <si>
    <t>SD-41843</t>
  </si>
  <si>
    <t>SD-41844</t>
  </si>
  <si>
    <t>SD-41845</t>
  </si>
  <si>
    <t>Access to license group for PDF editor, for a new project</t>
  </si>
  <si>
    <t>SD-41846</t>
  </si>
  <si>
    <t>SD-41847</t>
  </si>
  <si>
    <t>SD-41848</t>
  </si>
  <si>
    <t>SD-41849</t>
  </si>
  <si>
    <t>SD-41850</t>
  </si>
  <si>
    <t>SD-41851</t>
  </si>
  <si>
    <t>MAG-25504</t>
  </si>
  <si>
    <t>SD-41852</t>
  </si>
  <si>
    <t>SD-41853</t>
  </si>
  <si>
    <t>SD-41854</t>
  </si>
  <si>
    <t>SD-41855</t>
  </si>
  <si>
    <t>SD-41856</t>
  </si>
  <si>
    <t>SD-41857</t>
  </si>
  <si>
    <t>SD-41858</t>
  </si>
  <si>
    <t>SD-41859</t>
  </si>
  <si>
    <t>SD-41860</t>
  </si>
  <si>
    <t>SD-41861</t>
  </si>
  <si>
    <t>SD-41862</t>
  </si>
  <si>
    <t>SD-41863</t>
  </si>
  <si>
    <t>Add to distribution list for project controls</t>
  </si>
  <si>
    <t>SD-41864</t>
  </si>
  <si>
    <t>SD-41865</t>
  </si>
  <si>
    <t>SD-41866</t>
  </si>
  <si>
    <t>SD-41867</t>
  </si>
  <si>
    <t>SD-41868</t>
  </si>
  <si>
    <t>MAG-17882</t>
  </si>
  <si>
    <t>SD-41869</t>
  </si>
  <si>
    <t>SD-41870</t>
  </si>
  <si>
    <t>SD-41871</t>
  </si>
  <si>
    <t>SD-41872</t>
  </si>
  <si>
    <t>SD-41873</t>
  </si>
  <si>
    <t>SD-41874</t>
  </si>
  <si>
    <t>SD-41875</t>
  </si>
  <si>
    <t>VPN disconnects every few minutes since this morning</t>
  </si>
  <si>
    <t>SD-41876</t>
  </si>
  <si>
    <t>SD-41877</t>
  </si>
  <si>
    <t>Dock USB ports stopped working, needed before a client meeting</t>
  </si>
  <si>
    <t>SD-41878</t>
  </si>
  <si>
    <t>SD-41879</t>
  </si>
  <si>
    <t>SD-41880</t>
  </si>
  <si>
    <t>SD-41881</t>
  </si>
  <si>
    <t>SD-41882</t>
  </si>
  <si>
    <t>Laptop will not power on after the weekend</t>
  </si>
  <si>
    <t>SD-41883</t>
  </si>
  <si>
    <t>SD-41884</t>
  </si>
  <si>
    <t>Reported phishing: fake invoice attachment, second time this week</t>
  </si>
  <si>
    <t>SD-41885</t>
  </si>
  <si>
    <t>SD-41886</t>
  </si>
  <si>
    <t>SD-41887</t>
  </si>
  <si>
    <t>SD-41888</t>
  </si>
  <si>
    <t>SD-41889</t>
  </si>
  <si>
    <t>SD-41890</t>
  </si>
  <si>
    <t>SD-41891</t>
  </si>
  <si>
    <t>SD-41892</t>
  </si>
  <si>
    <t>SD-41893</t>
  </si>
  <si>
    <t>Headset microphone not working in meetings, affects the whole team</t>
  </si>
  <si>
    <t>SD-41894</t>
  </si>
  <si>
    <t>SD-41895</t>
  </si>
  <si>
    <t>SD-41896</t>
  </si>
  <si>
    <t>SD-41897</t>
  </si>
  <si>
    <t>Lockout when signing in to project accounting system, user is traveling</t>
  </si>
  <si>
    <t>SD-41898</t>
  </si>
  <si>
    <t>SD-41899</t>
  </si>
  <si>
    <t>SD-41900</t>
  </si>
  <si>
    <t>SD-41901</t>
  </si>
  <si>
    <t>SD-41902</t>
  </si>
  <si>
    <t>SD-41903</t>
  </si>
  <si>
    <t>SD-41904</t>
  </si>
  <si>
    <t>SD-41905</t>
  </si>
  <si>
    <t>SD-41906</t>
  </si>
  <si>
    <t>SD-41907</t>
  </si>
  <si>
    <t>SD-41908</t>
  </si>
  <si>
    <t>SD-41909</t>
  </si>
  <si>
    <t>SD-41910</t>
  </si>
  <si>
    <t>SD-41911</t>
  </si>
  <si>
    <t>SD-41912</t>
  </si>
  <si>
    <t>SD-41913</t>
  </si>
  <si>
    <t>SD-41914</t>
  </si>
  <si>
    <t>SD-41915</t>
  </si>
  <si>
    <t>SD-41916</t>
  </si>
  <si>
    <t>SD-41917</t>
  </si>
  <si>
    <t>SD-41918</t>
  </si>
  <si>
    <t>License server not reachable for data visualization tool, intermittent</t>
  </si>
  <si>
    <t>SD-41919</t>
  </si>
  <si>
    <t>Slow Wi-Fi near room 2C on a new laptop</t>
  </si>
  <si>
    <t>SD-41920</t>
  </si>
  <si>
    <t>SD-41921</t>
  </si>
  <si>
    <t>SD-41922</t>
  </si>
  <si>
    <t>SD-41923</t>
  </si>
  <si>
    <t>SD-41924</t>
  </si>
  <si>
    <t>SD-41925</t>
  </si>
  <si>
    <t>SD-41926</t>
  </si>
  <si>
    <t>SD-41927</t>
  </si>
  <si>
    <t>SD-41928</t>
  </si>
  <si>
    <t>SD-41929</t>
  </si>
  <si>
    <t>SD-41930</t>
  </si>
  <si>
    <t>SD-41931</t>
  </si>
  <si>
    <t>SD-41932</t>
  </si>
  <si>
    <t>SD-41933</t>
  </si>
  <si>
    <t>SD-41934</t>
  </si>
  <si>
    <t>SD-41935</t>
  </si>
  <si>
    <t>VPN connects but cannot reach file shares, second time this week</t>
  </si>
  <si>
    <t>SD-41936</t>
  </si>
  <si>
    <t>SD-41937</t>
  </si>
  <si>
    <t>SD-41938</t>
  </si>
  <si>
    <t>Wi-Fi drops in conference room Northgate East when working from home</t>
  </si>
  <si>
    <t>SD-41939</t>
  </si>
  <si>
    <t>SD-41940</t>
  </si>
  <si>
    <t>Statistics package very slow since last week after a restart</t>
  </si>
  <si>
    <t>SD-41941</t>
  </si>
  <si>
    <t>SD-41942</t>
  </si>
  <si>
    <t>SD-41943</t>
  </si>
  <si>
    <t>SD-41944</t>
  </si>
  <si>
    <t>SD-41945</t>
  </si>
  <si>
    <t>SD-41946</t>
  </si>
  <si>
    <t>SD-41947</t>
  </si>
  <si>
    <t>SD-41948</t>
  </si>
  <si>
    <t>SD-41949</t>
  </si>
  <si>
    <t>SD-41950</t>
  </si>
  <si>
    <t>SD-41951</t>
  </si>
  <si>
    <t>SD-41952</t>
  </si>
  <si>
    <t>Mailbox full warning, urgent</t>
  </si>
  <si>
    <t>SD-41953</t>
  </si>
  <si>
    <t>SD-41954</t>
  </si>
  <si>
    <t>SD-41955</t>
  </si>
  <si>
    <t>Room display panel offline at room Lakeview, needed before a client meeting</t>
  </si>
  <si>
    <t>SD-41956</t>
  </si>
  <si>
    <t>SD-41957</t>
  </si>
  <si>
    <t>SD-41958</t>
  </si>
  <si>
    <t>SD-41959</t>
  </si>
  <si>
    <t>SD-41960</t>
  </si>
  <si>
    <t>SD-41961</t>
  </si>
  <si>
    <t>SD-41962</t>
  </si>
  <si>
    <t>SD-41963</t>
  </si>
  <si>
    <t>SD-41964</t>
  </si>
  <si>
    <t>Hotspot data limit reached when working from home</t>
  </si>
  <si>
    <t>SD-41965</t>
  </si>
  <si>
    <t>SD-41966</t>
  </si>
  <si>
    <t>SD-41967</t>
  </si>
  <si>
    <t>SD-41968</t>
  </si>
  <si>
    <t>SD-41969</t>
  </si>
  <si>
    <t>SD-41970</t>
  </si>
  <si>
    <t>SD-41971</t>
  </si>
  <si>
    <t>SD-41972</t>
  </si>
  <si>
    <t>SD-41973</t>
  </si>
  <si>
    <t>SD-41974</t>
  </si>
  <si>
    <t>SD-41975</t>
  </si>
  <si>
    <t>SD-41976</t>
  </si>
  <si>
    <t>New phone, need to re-register authenticator app, tried restarting</t>
  </si>
  <si>
    <t>SD-41977</t>
  </si>
  <si>
    <t>SD-41978</t>
  </si>
  <si>
    <t>SD-41979</t>
  </si>
  <si>
    <t>SD-41980</t>
  </si>
  <si>
    <t>SD-41981</t>
  </si>
  <si>
    <t>Conference room Annex 110 not showing in room finder</t>
  </si>
  <si>
    <t>SD-41982</t>
  </si>
  <si>
    <t>SD-41983</t>
  </si>
  <si>
    <t>SD-41984</t>
  </si>
  <si>
    <t>Pop-up blocker stops expense portal from opening, intermittent</t>
  </si>
  <si>
    <t>SD-41985</t>
  </si>
  <si>
    <t>MAG-14568</t>
  </si>
  <si>
    <t>SD-41986</t>
  </si>
  <si>
    <t>SD-41987</t>
  </si>
  <si>
    <t>SD-41988</t>
  </si>
  <si>
    <t>SD-41989</t>
  </si>
  <si>
    <t>MAG-28487</t>
  </si>
  <si>
    <t>SD-41990</t>
  </si>
  <si>
    <t>SD-41991</t>
  </si>
  <si>
    <t>SD-41992</t>
  </si>
  <si>
    <t>SD-41993</t>
  </si>
  <si>
    <t>SD-41994</t>
  </si>
  <si>
    <t>SD-41995</t>
  </si>
  <si>
    <t>SD-41996</t>
  </si>
  <si>
    <t>SD-41997</t>
  </si>
  <si>
    <t>SD-41998</t>
  </si>
  <si>
    <t>SD-41999</t>
  </si>
  <si>
    <t>SD-42000</t>
  </si>
  <si>
    <t>SD-42001</t>
  </si>
  <si>
    <t>SD-42002</t>
  </si>
  <si>
    <t>SD-42003</t>
  </si>
  <si>
    <t>Need statistics package for new project, for a proposal deadline</t>
  </si>
  <si>
    <t>SD-42004</t>
  </si>
  <si>
    <t>Pop-up blocker stops travel booking tool from opening after the weekend</t>
  </si>
  <si>
    <t>SD-42005</t>
  </si>
  <si>
    <t>SD-42006</t>
  </si>
  <si>
    <t>SD-42007</t>
  </si>
  <si>
    <t>SD-42008</t>
  </si>
  <si>
    <t>SD-42009</t>
  </si>
  <si>
    <t>SD-42010</t>
  </si>
  <si>
    <t>SD-42011</t>
  </si>
  <si>
    <t>Loaner tablet for site visit, for a proposal deadline</t>
  </si>
  <si>
    <t>SD-42012</t>
  </si>
  <si>
    <t>SD-42013</t>
  </si>
  <si>
    <t>SD-42014</t>
  </si>
  <si>
    <t>SD-42015</t>
  </si>
  <si>
    <t>SD-42016</t>
  </si>
  <si>
    <t>SD-42017</t>
  </si>
  <si>
    <t>SD-42018</t>
  </si>
  <si>
    <t>MAG-24116</t>
  </si>
  <si>
    <t>SD-42019</t>
  </si>
  <si>
    <t>SD-42020</t>
  </si>
  <si>
    <t>SD-42021</t>
  </si>
  <si>
    <t>SD-42022</t>
  </si>
  <si>
    <t>SD-42023</t>
  </si>
  <si>
    <t>SD-42024</t>
  </si>
  <si>
    <t>SD-42025</t>
  </si>
  <si>
    <t>SD-42026</t>
  </si>
  <si>
    <t>Survey data collector freezes on save, user is traveling</t>
  </si>
  <si>
    <t>SD-42027</t>
  </si>
  <si>
    <t>SD-42028</t>
  </si>
  <si>
    <t>SD-42029</t>
  </si>
  <si>
    <t>SD-42030</t>
  </si>
  <si>
    <t>SD-42031</t>
  </si>
  <si>
    <t>SD-42032</t>
  </si>
  <si>
    <t>SD-42033</t>
  </si>
  <si>
    <t>Install statistics package on laptop, second request</t>
  </si>
  <si>
    <t>SD-42034</t>
  </si>
  <si>
    <t>SD-42035</t>
  </si>
  <si>
    <t>SD-42036</t>
  </si>
  <si>
    <t>SD-42037</t>
  </si>
  <si>
    <t>SD-42038</t>
  </si>
  <si>
    <t>SD-42039</t>
  </si>
  <si>
    <t>SD-42040</t>
  </si>
  <si>
    <t>SD-42041</t>
  </si>
  <si>
    <t>SD-42042</t>
  </si>
  <si>
    <t>SD-42043</t>
  </si>
  <si>
    <t>SD-42044</t>
  </si>
  <si>
    <t>SD-42045</t>
  </si>
  <si>
    <t>SD-42046</t>
  </si>
  <si>
    <t>Remote session disconnects when idle on a new laptop</t>
  </si>
  <si>
    <t>SD-42047</t>
  </si>
  <si>
    <t>SD-42048</t>
  </si>
  <si>
    <t>SD-42049</t>
  </si>
  <si>
    <t>SD-42050</t>
  </si>
  <si>
    <t>SD-42051</t>
  </si>
  <si>
    <t>SD-42052</t>
  </si>
  <si>
    <t>SD-42053</t>
  </si>
  <si>
    <t>SD-42054</t>
  </si>
  <si>
    <t>SD-42055</t>
  </si>
  <si>
    <t>SD-42056</t>
  </si>
  <si>
    <t>SD-42057</t>
  </si>
  <si>
    <t>SD-42058</t>
  </si>
  <si>
    <t>SD-42059</t>
  </si>
  <si>
    <t>SD-42060</t>
  </si>
  <si>
    <t>SD-42061</t>
  </si>
  <si>
    <t>SD-42062</t>
  </si>
  <si>
    <t>SD-42063</t>
  </si>
  <si>
    <t>SD-42064</t>
  </si>
  <si>
    <t>SD-42065</t>
  </si>
  <si>
    <t>SD-42066</t>
  </si>
  <si>
    <t>Data visualization tool shows license expired, intermittent</t>
  </si>
  <si>
    <t>SD-42067</t>
  </si>
  <si>
    <t>SD-42068</t>
  </si>
  <si>
    <t>SD-42069</t>
  </si>
  <si>
    <t>SD-42070</t>
  </si>
  <si>
    <t>SD-42071</t>
  </si>
  <si>
    <t>SD-42072</t>
  </si>
  <si>
    <t>SD-42073</t>
  </si>
  <si>
    <t>Room display panel offline at room Northgate East since yesterday</t>
  </si>
  <si>
    <t>SD-42074</t>
  </si>
  <si>
    <t>SD-42075</t>
  </si>
  <si>
    <t>Browser will not load intranet at the client site</t>
  </si>
  <si>
    <t>SD-42076</t>
  </si>
  <si>
    <t>SD-42077</t>
  </si>
  <si>
    <t>SD-42078</t>
  </si>
  <si>
    <t>SD-42079</t>
  </si>
  <si>
    <t>SD-42080</t>
  </si>
  <si>
    <t>Reference manager very slow since last week since this morning</t>
  </si>
  <si>
    <t>SD-42081</t>
  </si>
  <si>
    <t>SD-42082</t>
  </si>
  <si>
    <t>SD-42083</t>
  </si>
  <si>
    <t>SD-42084</t>
  </si>
  <si>
    <t>SD-42085</t>
  </si>
  <si>
    <t>SD-42086</t>
  </si>
  <si>
    <t>SD-42087</t>
  </si>
  <si>
    <t>SD-42088</t>
  </si>
  <si>
    <t>SD-42089</t>
  </si>
  <si>
    <t>New starter needs access before orientation, for a new project</t>
  </si>
  <si>
    <t>SD-42090</t>
  </si>
  <si>
    <t>Files not syncing to project library, intermittent</t>
  </si>
  <si>
    <t>SD-42091</t>
  </si>
  <si>
    <t>SD-42092</t>
  </si>
  <si>
    <t>SD-42093</t>
  </si>
  <si>
    <t>SD-42094</t>
  </si>
  <si>
    <t>SD-42095</t>
  </si>
  <si>
    <t>SD-42096</t>
  </si>
  <si>
    <t>SD-42097</t>
  </si>
  <si>
    <t>SD-42098</t>
  </si>
  <si>
    <t>Statistics package crashes when opening large file since this morning</t>
  </si>
  <si>
    <t>SD-42099</t>
  </si>
  <si>
    <t>SD-42100</t>
  </si>
  <si>
    <t>Second monitor flickers when docked, second time this week</t>
  </si>
  <si>
    <t>SD-42101</t>
  </si>
  <si>
    <t>SD-42102</t>
  </si>
  <si>
    <t>SD-42103</t>
  </si>
  <si>
    <t>SD-42104</t>
  </si>
  <si>
    <t>SD-42105</t>
  </si>
  <si>
    <t>SD-42106</t>
  </si>
  <si>
    <t>SD-42107</t>
  </si>
  <si>
    <t>SD-42108</t>
  </si>
  <si>
    <t>SD-42109</t>
  </si>
  <si>
    <t>SD-42110</t>
  </si>
  <si>
    <t>SD-42111</t>
  </si>
  <si>
    <t>SD-42112</t>
  </si>
  <si>
    <t>SD-42113</t>
  </si>
  <si>
    <t>SD-42114</t>
  </si>
  <si>
    <t>SD-42115</t>
  </si>
  <si>
    <t>SD-42116</t>
  </si>
  <si>
    <t>SD-42117</t>
  </si>
  <si>
    <t>SD-42118</t>
  </si>
  <si>
    <t>SD-42119</t>
  </si>
  <si>
    <t>SD-42120</t>
  </si>
  <si>
    <t>SD-42121</t>
  </si>
  <si>
    <t>MAG-15069</t>
  </si>
  <si>
    <t>SD-42122</t>
  </si>
  <si>
    <t>SD-42123</t>
  </si>
  <si>
    <t>SD-42124</t>
  </si>
  <si>
    <t>SD-42125</t>
  </si>
  <si>
    <t>MAG-17105</t>
  </si>
  <si>
    <t>SD-42126</t>
  </si>
  <si>
    <t>SD-42127</t>
  </si>
  <si>
    <t>SD-42128</t>
  </si>
  <si>
    <t>SD-42129</t>
  </si>
  <si>
    <t>SD-42130</t>
  </si>
  <si>
    <t>Outlook mobile will not add account when working from home</t>
  </si>
  <si>
    <t>SD-42131</t>
  </si>
  <si>
    <t>SD-42132</t>
  </si>
  <si>
    <t>SD-42133</t>
  </si>
  <si>
    <t>SD-42134</t>
  </si>
  <si>
    <t>SD-42135</t>
  </si>
  <si>
    <t>SD-42136</t>
  </si>
  <si>
    <t>Install PDF editor on laptop, for a proposal deadline</t>
  </si>
  <si>
    <t>SD-42137</t>
  </si>
  <si>
    <t>SD-42138</t>
  </si>
  <si>
    <t>SD-42139</t>
  </si>
  <si>
    <t>SD-42140</t>
  </si>
  <si>
    <t>SD-42141</t>
  </si>
  <si>
    <t>SD-42142</t>
  </si>
  <si>
    <t>Locked out after password change, old password saved on phone after a restart</t>
  </si>
  <si>
    <t>SD-42143</t>
  </si>
  <si>
    <t>SD-42144</t>
  </si>
  <si>
    <t>Switch port needed in project room Annex 110</t>
  </si>
  <si>
    <t>SD-42145</t>
  </si>
  <si>
    <t>SD-42146</t>
  </si>
  <si>
    <t>SD-42147</t>
  </si>
  <si>
    <t>SD-42148</t>
  </si>
  <si>
    <t>Install project scheduling tool on laptop, no rush</t>
  </si>
  <si>
    <t>MAG-28154</t>
  </si>
  <si>
    <t>SD-42149</t>
  </si>
  <si>
    <t>SD-42150</t>
  </si>
  <si>
    <t>SD-42151</t>
  </si>
  <si>
    <t>SD-42152</t>
  </si>
  <si>
    <t>SD-42153</t>
  </si>
  <si>
    <t>SD-42154</t>
  </si>
  <si>
    <t>SD-42155</t>
  </si>
  <si>
    <t>SD-42156</t>
  </si>
  <si>
    <t>SD-42157</t>
  </si>
  <si>
    <t>SD-42158</t>
  </si>
  <si>
    <t>VPN will not connect from home, started after an update</t>
  </si>
  <si>
    <t>SD-42159</t>
  </si>
  <si>
    <t>SD-42160</t>
  </si>
  <si>
    <t>CAD viewer very slow since last week after the weekend</t>
  </si>
  <si>
    <t>SD-42161</t>
  </si>
  <si>
    <t>SD-42162</t>
  </si>
  <si>
    <t>SD-42163</t>
  </si>
  <si>
    <t>SD-42164</t>
  </si>
  <si>
    <t>SD-42165</t>
  </si>
  <si>
    <t>SD-42166</t>
  </si>
  <si>
    <t>SD-42167</t>
  </si>
  <si>
    <t>SD-42168</t>
  </si>
  <si>
    <t>SD-42169</t>
  </si>
  <si>
    <t>SD-42170</t>
  </si>
  <si>
    <t>SD-42171</t>
  </si>
  <si>
    <t>Request license and install for PDF editor</t>
  </si>
  <si>
    <t>SD-42172</t>
  </si>
  <si>
    <t>SD-42173</t>
  </si>
  <si>
    <t>SD-42174</t>
  </si>
  <si>
    <t>Double booking on room 2A</t>
  </si>
  <si>
    <t>SD-42175</t>
  </si>
  <si>
    <t>SD-42176</t>
  </si>
  <si>
    <t>SD-42177</t>
  </si>
  <si>
    <t>SD-42178</t>
  </si>
  <si>
    <t>SD-42179</t>
  </si>
  <si>
    <t>SD-42180</t>
  </si>
  <si>
    <t>SD-42181</t>
  </si>
  <si>
    <t>SD-42182</t>
  </si>
  <si>
    <t>SD-42183</t>
  </si>
  <si>
    <t>SD-42184</t>
  </si>
  <si>
    <t>MFA prompt not arriving on phone since yesterday</t>
  </si>
  <si>
    <t>SD-42185</t>
  </si>
  <si>
    <t>SD-42186</t>
  </si>
  <si>
    <t>SD-42187</t>
  </si>
  <si>
    <t>SD-42188</t>
  </si>
  <si>
    <t>Headset microphone not working in meetings when working from home</t>
  </si>
  <si>
    <t>SD-42189</t>
  </si>
  <si>
    <t>MAG-22500</t>
  </si>
  <si>
    <t>SD-42190</t>
  </si>
  <si>
    <t>SD-42191</t>
  </si>
  <si>
    <t>SD-42192</t>
  </si>
  <si>
    <t>SD-42193</t>
  </si>
  <si>
    <t>SD-42194</t>
  </si>
  <si>
    <t>SD-42195</t>
  </si>
  <si>
    <t>SD-42196</t>
  </si>
  <si>
    <t>SD-42197</t>
  </si>
  <si>
    <t>SD-42198</t>
  </si>
  <si>
    <t>SD-42199</t>
  </si>
  <si>
    <t>SD-42200</t>
  </si>
  <si>
    <t>SD-42201</t>
  </si>
  <si>
    <t>SD-42202</t>
  </si>
  <si>
    <t>SD-42203</t>
  </si>
  <si>
    <t>Antivirus quarantined a file since this morning</t>
  </si>
  <si>
    <t>SD-42204</t>
  </si>
  <si>
    <t>SD-42205</t>
  </si>
  <si>
    <t>SD-42206</t>
  </si>
  <si>
    <t>SD-42207</t>
  </si>
  <si>
    <t>SD-42208</t>
  </si>
  <si>
    <t>SD-42209</t>
  </si>
  <si>
    <t>SD-42210</t>
  </si>
  <si>
    <t>SD-42211</t>
  </si>
  <si>
    <t>SD-42212</t>
  </si>
  <si>
    <t>SD-42213</t>
  </si>
  <si>
    <t>Need shared mailbox for contracts staff</t>
  </si>
  <si>
    <t>SD-42214</t>
  </si>
  <si>
    <t>SD-42215</t>
  </si>
  <si>
    <t>SD-42216</t>
  </si>
  <si>
    <t>SD-42217</t>
  </si>
  <si>
    <t>SD-42218</t>
  </si>
  <si>
    <t>Second monitor flickers when docked since this morning</t>
  </si>
  <si>
    <t>SD-42219</t>
  </si>
  <si>
    <t>SD-42220</t>
  </si>
  <si>
    <t>MAG-28418</t>
  </si>
  <si>
    <t>SD-42221</t>
  </si>
  <si>
    <t>Request license and install for reference manager, for a proposal deadline</t>
  </si>
  <si>
    <t>SD-42222</t>
  </si>
  <si>
    <t>SD-42223</t>
  </si>
  <si>
    <t>SD-42224</t>
  </si>
  <si>
    <t>SD-42225</t>
  </si>
  <si>
    <t>Data visualization tool crashes when opening large file, intermittent</t>
  </si>
  <si>
    <t>SD-42226</t>
  </si>
  <si>
    <t>SD-42227</t>
  </si>
  <si>
    <t>SD-42228</t>
  </si>
  <si>
    <t>SD-42229</t>
  </si>
  <si>
    <t>MAG-23635</t>
  </si>
  <si>
    <t>SD-42230</t>
  </si>
  <si>
    <t>SD-42231</t>
  </si>
  <si>
    <t>SD-42232</t>
  </si>
  <si>
    <t>Error message when launching diagramming tool since yesterday</t>
  </si>
  <si>
    <t>SD-42233</t>
  </si>
  <si>
    <t>SD-42234</t>
  </si>
  <si>
    <t>SD-42235</t>
  </si>
  <si>
    <t>Pop-up blocker stops timesheet system from opening when working from home</t>
  </si>
  <si>
    <t>SD-42236</t>
  </si>
  <si>
    <t>SD-42237</t>
  </si>
  <si>
    <t>SD-42238</t>
  </si>
  <si>
    <t>SD-42239</t>
  </si>
  <si>
    <t>Locked out of laptop this morning, affects the whole team</t>
  </si>
  <si>
    <t>SD-42240</t>
  </si>
  <si>
    <t>SD-42241</t>
  </si>
  <si>
    <t>SD-42242</t>
  </si>
  <si>
    <t>SD-42243</t>
  </si>
  <si>
    <t>SD-42244</t>
  </si>
  <si>
    <t>SD-42245</t>
  </si>
  <si>
    <t>SD-42246</t>
  </si>
  <si>
    <t>Wi-Fi drops in conference room 4D, needed before a client meeting</t>
  </si>
  <si>
    <t>SD-42247</t>
  </si>
  <si>
    <t>Statistics package add-in fails to load since this morning</t>
  </si>
  <si>
    <t>SD-42248</t>
  </si>
  <si>
    <t>SD-42249</t>
  </si>
  <si>
    <t>MAG-12607</t>
  </si>
  <si>
    <t>SD-42250</t>
  </si>
  <si>
    <t>SD-42251</t>
  </si>
  <si>
    <t>SD-42252</t>
  </si>
  <si>
    <t>Data visualization tool very slow since last week, tried restarting</t>
  </si>
  <si>
    <t>SD-42253</t>
  </si>
  <si>
    <t>SD-42254</t>
  </si>
  <si>
    <t>SD-42255</t>
  </si>
  <si>
    <t>SD-42256</t>
  </si>
  <si>
    <t>SD-42257</t>
  </si>
  <si>
    <t>SD-42258</t>
  </si>
  <si>
    <t>Password reset needed for learning portal, started after an update</t>
  </si>
  <si>
    <t>SD-42259</t>
  </si>
  <si>
    <t>SD-42260</t>
  </si>
  <si>
    <t>Keyboard keys not responding, affects the whole team</t>
  </si>
  <si>
    <t>SD-42261</t>
  </si>
  <si>
    <t>MAG-24468</t>
  </si>
  <si>
    <t>SD-42262</t>
  </si>
  <si>
    <t>SD-42263</t>
  </si>
  <si>
    <t>SD-42264</t>
  </si>
  <si>
    <t>SD-42265</t>
  </si>
  <si>
    <t>SD-42266</t>
  </si>
  <si>
    <t>SD-42267</t>
  </si>
  <si>
    <t>SD-42268</t>
  </si>
  <si>
    <t>SD-42269</t>
  </si>
  <si>
    <t>SD-42270</t>
  </si>
  <si>
    <t>SD-42271</t>
  </si>
  <si>
    <t>SD-42272</t>
  </si>
  <si>
    <t>SD-42273</t>
  </si>
  <si>
    <t>SD-42274</t>
  </si>
  <si>
    <t>SD-42275</t>
  </si>
  <si>
    <t>SD-42276</t>
  </si>
  <si>
    <t>SD-42277</t>
  </si>
  <si>
    <t>SD-42278</t>
  </si>
  <si>
    <t>SD-42279</t>
  </si>
  <si>
    <t>SD-42280</t>
  </si>
  <si>
    <t>Add to distribution list for the survey crew, approved by manager</t>
  </si>
  <si>
    <t>SD-42281</t>
  </si>
  <si>
    <t>SD-42282</t>
  </si>
  <si>
    <t>SD-42283</t>
  </si>
  <si>
    <t>MAG-12545</t>
  </si>
  <si>
    <t>SD-42284</t>
  </si>
  <si>
    <t>SD-42285</t>
  </si>
  <si>
    <t>SD-42286</t>
  </si>
  <si>
    <t>SD-42287</t>
  </si>
  <si>
    <t>SD-42288</t>
  </si>
  <si>
    <t>SD-42289</t>
  </si>
  <si>
    <t>SD-42290</t>
  </si>
  <si>
    <t>SD-42291</t>
  </si>
  <si>
    <t>SD-42292</t>
  </si>
  <si>
    <t>SD-42293</t>
  </si>
  <si>
    <t>SD-42294</t>
  </si>
  <si>
    <t>Replacement for damaged laptop, cracked screen, second request</t>
  </si>
  <si>
    <t>SD-42295</t>
  </si>
  <si>
    <t>SD-42296</t>
  </si>
  <si>
    <t>SD-42297</t>
  </si>
  <si>
    <t>SD-42298</t>
  </si>
  <si>
    <t>SD-42299</t>
  </si>
  <si>
    <t>SD-42300</t>
  </si>
  <si>
    <t>SD-42301</t>
  </si>
  <si>
    <t>SD-42302</t>
  </si>
  <si>
    <t>SD-42303</t>
  </si>
  <si>
    <t>SD-42304</t>
  </si>
  <si>
    <t>SD-42305</t>
  </si>
  <si>
    <t>SD-42306</t>
  </si>
  <si>
    <t>SD-42307</t>
  </si>
  <si>
    <t>SD-42308</t>
  </si>
  <si>
    <t>SD-42309</t>
  </si>
  <si>
    <t>SD-42310</t>
  </si>
  <si>
    <t>SD-42311</t>
  </si>
  <si>
    <t>SD-42312</t>
  </si>
  <si>
    <t>SD-42313</t>
  </si>
  <si>
    <t>SD-42314</t>
  </si>
  <si>
    <t>MAG-27549</t>
  </si>
  <si>
    <t>SD-42315</t>
  </si>
  <si>
    <t>SD-42316</t>
  </si>
  <si>
    <t>Request license and install for project scheduling tool, second request</t>
  </si>
  <si>
    <t>SD-42317</t>
  </si>
  <si>
    <t>SD-42318</t>
  </si>
  <si>
    <t>SD-42319</t>
  </si>
  <si>
    <t>SD-42320</t>
  </si>
  <si>
    <t>GIS desktop suite freezes on save, user is traveling</t>
  </si>
  <si>
    <t>SD-42321</t>
  </si>
  <si>
    <t>SD-42322</t>
  </si>
  <si>
    <t>SD-42323</t>
  </si>
  <si>
    <t>SD-42324</t>
  </si>
  <si>
    <t>SD-42325</t>
  </si>
  <si>
    <t>SD-42326</t>
  </si>
  <si>
    <t>SD-42327</t>
  </si>
  <si>
    <t>SD-42328</t>
  </si>
  <si>
    <t>SD-42329</t>
  </si>
  <si>
    <t>SD-42330</t>
  </si>
  <si>
    <t>SD-42331</t>
  </si>
  <si>
    <t>SD-42332</t>
  </si>
  <si>
    <t>SD-42333</t>
  </si>
  <si>
    <t>SD-42334</t>
  </si>
  <si>
    <t>SD-42335</t>
  </si>
  <si>
    <t>SD-42336</t>
  </si>
  <si>
    <t>SD-42337</t>
  </si>
  <si>
    <t>SD-42338</t>
  </si>
  <si>
    <t>SD-42339</t>
  </si>
  <si>
    <t>SD-42340</t>
  </si>
  <si>
    <t>Plotter prints with banding since yesterday</t>
  </si>
  <si>
    <t>SD-42341</t>
  </si>
  <si>
    <t>SD-42342</t>
  </si>
  <si>
    <t>SD-42343</t>
  </si>
  <si>
    <t>Dock USB ports stopped working, intermittent</t>
  </si>
  <si>
    <t>SD-42344</t>
  </si>
  <si>
    <t>SD-42345</t>
  </si>
  <si>
    <t>SD-42346</t>
  </si>
  <si>
    <t>SD-42347</t>
  </si>
  <si>
    <t>SD-42348</t>
  </si>
  <si>
    <t>SD-42349</t>
  </si>
  <si>
    <t>SD-42350</t>
  </si>
  <si>
    <t>SD-42351</t>
  </si>
  <si>
    <t>Scanner not detected by laptop, second time this week</t>
  </si>
  <si>
    <t>SD-42352</t>
  </si>
  <si>
    <t>SD-42353</t>
  </si>
  <si>
    <t>SD-42354</t>
  </si>
  <si>
    <t>SD-42355</t>
  </si>
  <si>
    <t>SD-42356</t>
  </si>
  <si>
    <t>SD-42357</t>
  </si>
  <si>
    <t>SD-42358</t>
  </si>
  <si>
    <t>SD-42359</t>
  </si>
  <si>
    <t>SD-42360</t>
  </si>
  <si>
    <t>SD-42361</t>
  </si>
  <si>
    <t>Voicemail notification email looks fake at the client site</t>
  </si>
  <si>
    <t>SD-42362</t>
  </si>
  <si>
    <t>SD-42363</t>
  </si>
  <si>
    <t>SD-42364</t>
  </si>
  <si>
    <t>SD-42365</t>
  </si>
  <si>
    <t>SD-42366</t>
  </si>
  <si>
    <t>SD-42367</t>
  </si>
  <si>
    <t>SD-42368</t>
  </si>
  <si>
    <t>SD-42369</t>
  </si>
  <si>
    <t>Authenticator app crashes on open, user is traveling</t>
  </si>
  <si>
    <t>SD-42370</t>
  </si>
  <si>
    <t>Cannot print to printer near room 3B, tried restarting</t>
  </si>
  <si>
    <t>SD-42371</t>
  </si>
  <si>
    <t>SD-42372</t>
  </si>
  <si>
    <t>SD-42373</t>
  </si>
  <si>
    <t>SD-42374</t>
  </si>
  <si>
    <t>SD-42375</t>
  </si>
  <si>
    <t>SD-42376</t>
  </si>
  <si>
    <t>Upgrade project scheduling tool to current version, approved by manager</t>
  </si>
  <si>
    <t>SD-42377</t>
  </si>
  <si>
    <t>Unknown process flagged by endpoint agent, tried restarting</t>
  </si>
  <si>
    <t>SD-42378</t>
  </si>
  <si>
    <t>SD-42379</t>
  </si>
  <si>
    <t>SD-42380</t>
  </si>
  <si>
    <t>SD-42381</t>
  </si>
  <si>
    <t>SD-42382</t>
  </si>
  <si>
    <t>SD-42383</t>
  </si>
  <si>
    <t>SD-42384</t>
  </si>
  <si>
    <t>Lockout when signing in to timesheet system since this morning</t>
  </si>
  <si>
    <t>SD-42385</t>
  </si>
  <si>
    <t>SD-42386</t>
  </si>
  <si>
    <t>SD-42387</t>
  </si>
  <si>
    <t>Double booking on room Northgate East, needed before a client meeting</t>
  </si>
  <si>
    <t>SD-42388</t>
  </si>
  <si>
    <t>Mobile app asks to sign in every time since yesterday</t>
  </si>
  <si>
    <t>SD-42389</t>
  </si>
  <si>
    <t>SD-42390</t>
  </si>
  <si>
    <t>Access to shared library for contracts staff, second request</t>
  </si>
  <si>
    <t>SD-42391</t>
  </si>
  <si>
    <t>SD-42392</t>
  </si>
  <si>
    <t>Replacement for damaged laptop, cracked screen, approved by manager</t>
  </si>
  <si>
    <t>SD-42393</t>
  </si>
  <si>
    <t>SD-42394</t>
  </si>
  <si>
    <t>SD-42395</t>
  </si>
  <si>
    <t>SD-42396</t>
  </si>
  <si>
    <t>SD-42397</t>
  </si>
  <si>
    <t>Outlook not receiving new mail, tried restarting</t>
  </si>
  <si>
    <t>SD-42398</t>
  </si>
  <si>
    <t>SD-42399</t>
  </si>
  <si>
    <t>SD-42400</t>
  </si>
  <si>
    <t>SD-42401</t>
  </si>
  <si>
    <t>Rules stopped running on inbox when working from home</t>
  </si>
  <si>
    <t>SD-42402</t>
  </si>
  <si>
    <t>SD-42403</t>
  </si>
  <si>
    <t>SD-42404</t>
  </si>
  <si>
    <t>SD-42405</t>
  </si>
  <si>
    <t>Need hydraulic modeling suite for new project, approved by manager</t>
  </si>
  <si>
    <t>SD-42406</t>
  </si>
  <si>
    <t>SD-42407</t>
  </si>
  <si>
    <t>CAD viewer crashes when opening large file since this morning</t>
  </si>
  <si>
    <t>SD-42408</t>
  </si>
  <si>
    <t>SD-42409</t>
  </si>
  <si>
    <t>SD-42410</t>
  </si>
  <si>
    <t>SD-42411</t>
  </si>
  <si>
    <t>SD-42412</t>
  </si>
  <si>
    <t>VPN connects but cannot reach file shares, started after an update</t>
  </si>
  <si>
    <t>SD-42413</t>
  </si>
  <si>
    <t>SD-42414</t>
  </si>
  <si>
    <t>VPN will not connect from home after a restart</t>
  </si>
  <si>
    <t>SD-42415</t>
  </si>
  <si>
    <t>SD-42416</t>
  </si>
  <si>
    <t>SD-42417</t>
  </si>
  <si>
    <t>Reference manager freezes on save</t>
  </si>
  <si>
    <t>SD-42418</t>
  </si>
  <si>
    <t>SD-42419</t>
  </si>
  <si>
    <t>SD-42420</t>
  </si>
  <si>
    <t>SD-42421</t>
  </si>
  <si>
    <t>Cannot open file from SharePoint, access denied at the client site</t>
  </si>
  <si>
    <t>SD-42422</t>
  </si>
  <si>
    <t>SD-42423</t>
  </si>
  <si>
    <t>SD-42424</t>
  </si>
  <si>
    <t>SD-42425</t>
  </si>
  <si>
    <t>Need code editor for new project, needed by end of week</t>
  </si>
  <si>
    <t>SD-42426</t>
  </si>
  <si>
    <t>SD-42427</t>
  </si>
  <si>
    <t>Pop-up blocker stops timesheet system from opening</t>
  </si>
  <si>
    <t>SD-42428</t>
  </si>
  <si>
    <t>Workbook with macros will not open, intermittent</t>
  </si>
  <si>
    <t>SD-42429</t>
  </si>
  <si>
    <t>SD-42430</t>
  </si>
  <si>
    <t>SD-42431</t>
  </si>
  <si>
    <t>SD-42432</t>
  </si>
  <si>
    <t>Request license and install for code editor, approved by manager</t>
  </si>
  <si>
    <t>SD-42433</t>
  </si>
  <si>
    <t>SD-42434</t>
  </si>
  <si>
    <t>SD-42435</t>
  </si>
  <si>
    <t>SD-42436</t>
  </si>
  <si>
    <t>SD-42437</t>
  </si>
  <si>
    <t>SD-42438</t>
  </si>
  <si>
    <t>SD-42439</t>
  </si>
  <si>
    <t>SD-42440</t>
  </si>
  <si>
    <t>SD-42441</t>
  </si>
  <si>
    <t>SD-42442</t>
  </si>
  <si>
    <t>SD-42443</t>
  </si>
  <si>
    <t>SD-42444</t>
  </si>
  <si>
    <t>SD-42445</t>
  </si>
  <si>
    <t>SD-42446</t>
  </si>
  <si>
    <t>SD-42447</t>
  </si>
  <si>
    <t>SD-42448</t>
  </si>
  <si>
    <t>SD-42449</t>
  </si>
  <si>
    <t>SD-42450</t>
  </si>
  <si>
    <t>SD-42451</t>
  </si>
  <si>
    <t>SD-42452</t>
  </si>
  <si>
    <t>SD-42453</t>
  </si>
  <si>
    <t>SD-42454</t>
  </si>
  <si>
    <t>SD-42455</t>
  </si>
  <si>
    <t>SD-42456</t>
  </si>
  <si>
    <t>SD-42457</t>
  </si>
  <si>
    <t>SD-42458</t>
  </si>
  <si>
    <t>SD-42459</t>
  </si>
  <si>
    <t>SD-42460</t>
  </si>
  <si>
    <t>SD-42461</t>
  </si>
  <si>
    <t>SD-42462</t>
  </si>
  <si>
    <t>SD-42463</t>
  </si>
  <si>
    <t>SD-42464</t>
  </si>
  <si>
    <t>SD-42465</t>
  </si>
  <si>
    <t>SD-42466</t>
  </si>
  <si>
    <t>SD-42467</t>
  </si>
  <si>
    <t>SD-42468</t>
  </si>
  <si>
    <t>SD-42469</t>
  </si>
  <si>
    <t>SD-42470</t>
  </si>
  <si>
    <t>SD-42471</t>
  </si>
  <si>
    <t>SD-42472</t>
  </si>
  <si>
    <t>SD-42473</t>
  </si>
  <si>
    <t>SD-42474</t>
  </si>
  <si>
    <t>SD-42475</t>
  </si>
  <si>
    <t>Double booking on room 4D</t>
  </si>
  <si>
    <t>SD-42476</t>
  </si>
  <si>
    <t>SD-42477</t>
  </si>
  <si>
    <t>SD-42478</t>
  </si>
  <si>
    <t>SD-42479</t>
  </si>
  <si>
    <t>SD-42480</t>
  </si>
  <si>
    <t>SD-42481</t>
  </si>
  <si>
    <t>SD-42482</t>
  </si>
  <si>
    <t>SD-42483</t>
  </si>
  <si>
    <t>SD-42484</t>
  </si>
  <si>
    <t>SD-42485</t>
  </si>
  <si>
    <t>SD-42486</t>
  </si>
  <si>
    <t>SD-42487</t>
  </si>
  <si>
    <t>SD-42488</t>
  </si>
  <si>
    <t>Library missing from sync client after a restart</t>
  </si>
  <si>
    <t>SD-42489</t>
  </si>
  <si>
    <t>SD-42490</t>
  </si>
  <si>
    <t>SD-42491</t>
  </si>
  <si>
    <t>Password reset needed for HR self-service portal, second time this week</t>
  </si>
  <si>
    <t>SD-42492</t>
  </si>
  <si>
    <t>SD-42493</t>
  </si>
  <si>
    <t>SD-42494</t>
  </si>
  <si>
    <t>SD-42495</t>
  </si>
  <si>
    <t>SD-42496</t>
  </si>
  <si>
    <t>SD-42497</t>
  </si>
  <si>
    <t>SD-42498</t>
  </si>
  <si>
    <t>SD-42499</t>
  </si>
  <si>
    <t>SD-42500</t>
  </si>
  <si>
    <t>SD-42501</t>
  </si>
  <si>
    <t>SD-42502</t>
  </si>
  <si>
    <t>SD-42503</t>
  </si>
  <si>
    <t>Mailbox full warning on a new laptop</t>
  </si>
  <si>
    <t>SD-42504</t>
  </si>
  <si>
    <t>SD-42505</t>
  </si>
  <si>
    <t>Teams will not start a meeting recording since yesterday</t>
  </si>
  <si>
    <t>MAG-19334</t>
  </si>
  <si>
    <t>SD-42506</t>
  </si>
  <si>
    <t>SD-42507</t>
  </si>
  <si>
    <t>SD-42508</t>
  </si>
  <si>
    <t>SD-42509</t>
  </si>
  <si>
    <t>SD-42510</t>
  </si>
  <si>
    <t>SD-42511</t>
  </si>
  <si>
    <t>SD-42512</t>
  </si>
  <si>
    <t>SD-42513</t>
  </si>
  <si>
    <t>SD-42514</t>
  </si>
  <si>
    <t>SD-42515</t>
  </si>
  <si>
    <t>Virtual desktop will not launch, needed before a client meeting</t>
  </si>
  <si>
    <t>SD-42516</t>
  </si>
  <si>
    <t>SD-42517</t>
  </si>
  <si>
    <t>SD-42518</t>
  </si>
  <si>
    <t>SD-42519</t>
  </si>
  <si>
    <t>SD-42520</t>
  </si>
  <si>
    <t>SD-42521</t>
  </si>
  <si>
    <t>SD-42522</t>
  </si>
  <si>
    <t>PDF editor shows license expired at the client site</t>
  </si>
  <si>
    <t>SD-42523</t>
  </si>
  <si>
    <t>SD-42524</t>
  </si>
  <si>
    <t>SD-42525</t>
  </si>
  <si>
    <t>OneDrive shows file conflicts since yesterday</t>
  </si>
  <si>
    <t>SD-42526</t>
  </si>
  <si>
    <t>Cannot print to printer near room 5A after a restart</t>
  </si>
  <si>
    <t>SD-42527</t>
  </si>
  <si>
    <t>SD-42528</t>
  </si>
  <si>
    <t>SD-42529</t>
  </si>
  <si>
    <t>SD-42530</t>
  </si>
  <si>
    <t>SD-42531</t>
  </si>
  <si>
    <t>SD-42532</t>
  </si>
  <si>
    <t>SD-42533</t>
  </si>
  <si>
    <t>Access to license group for CAD viewer, no rush</t>
  </si>
  <si>
    <t>SD-42534</t>
  </si>
  <si>
    <t>SD-42535</t>
  </si>
  <si>
    <t>SD-42536</t>
  </si>
  <si>
    <t>SD-42537</t>
  </si>
  <si>
    <t>Password reset needed for learning portal when working from home</t>
  </si>
  <si>
    <t>SD-42538</t>
  </si>
  <si>
    <t>SD-42539</t>
  </si>
  <si>
    <t>SD-42540</t>
  </si>
  <si>
    <t>SD-42541</t>
  </si>
  <si>
    <t>Need structural analysis package for new project, needed by end of week</t>
  </si>
  <si>
    <t>SD-42542</t>
  </si>
  <si>
    <t>SD-42543</t>
  </si>
  <si>
    <t>SD-42544</t>
  </si>
  <si>
    <t>SD-42545</t>
  </si>
  <si>
    <t>SD-42546</t>
  </si>
  <si>
    <t>SD-42547</t>
  </si>
  <si>
    <t>Outlook search returns no results, needed before a client meeting</t>
  </si>
  <si>
    <t>SD-42548</t>
  </si>
  <si>
    <t>SD-42549</t>
  </si>
  <si>
    <t>SD-42550</t>
  </si>
  <si>
    <t>Cannot join corporate Wi-Fi after password change on a new laptop</t>
  </si>
  <si>
    <t>SD-42551</t>
  </si>
  <si>
    <t>SD-42552</t>
  </si>
  <si>
    <t>Virtual desktop will not launch, second time this week</t>
  </si>
  <si>
    <t>SD-42553</t>
  </si>
  <si>
    <t>SD-42554</t>
  </si>
  <si>
    <t>SD-42555</t>
  </si>
  <si>
    <t>Monitor shows no signal after desk move since this morning</t>
  </si>
  <si>
    <t>SD-42556</t>
  </si>
  <si>
    <t>SD-42557</t>
  </si>
  <si>
    <t>Error message when launching code editor since yesterday</t>
  </si>
  <si>
    <t>SD-42558</t>
  </si>
  <si>
    <t>SD-42559</t>
  </si>
  <si>
    <t>Need diagramming tool for new project, approved by manager</t>
  </si>
  <si>
    <t>SD-42560</t>
  </si>
  <si>
    <t>SD-42561</t>
  </si>
  <si>
    <t>SD-42562</t>
  </si>
  <si>
    <t>SD-42563</t>
  </si>
  <si>
    <t>SD-42564</t>
  </si>
  <si>
    <t>SD-42565</t>
  </si>
  <si>
    <t>SD-42566</t>
  </si>
  <si>
    <t>SD-42567</t>
  </si>
  <si>
    <t>Battery drains within an hour after a restart</t>
  </si>
  <si>
    <t>SD-42568</t>
  </si>
  <si>
    <t>SD-42569</t>
  </si>
  <si>
    <t>Wi-Fi drops in conference room 5A, user is traveling</t>
  </si>
  <si>
    <t>SD-42570</t>
  </si>
  <si>
    <t>SD-42571</t>
  </si>
  <si>
    <t>SD-42572</t>
  </si>
  <si>
    <t>MAG-23147</t>
  </si>
  <si>
    <t>SD-42573</t>
  </si>
  <si>
    <t>SD-42574</t>
  </si>
  <si>
    <t>Recurring meeting disappeared from calendar, started after an update</t>
  </si>
  <si>
    <t>SD-42575</t>
  </si>
  <si>
    <t>SD-42576</t>
  </si>
  <si>
    <t>Sync client shows red cross on library, needed before a client meeting</t>
  </si>
  <si>
    <t>SD-42577</t>
  </si>
  <si>
    <t>SD-42578</t>
  </si>
  <si>
    <t>SD-42579</t>
  </si>
  <si>
    <t>SD-42580</t>
  </si>
  <si>
    <t>SD-42581</t>
  </si>
  <si>
    <t>SD-42582</t>
  </si>
  <si>
    <t>SD-42583</t>
  </si>
  <si>
    <t>SD-42584</t>
  </si>
  <si>
    <t>Webcam not detected, intermittent</t>
  </si>
  <si>
    <t>SD-42585</t>
  </si>
  <si>
    <t>SD-42586</t>
  </si>
  <si>
    <t>SD-42587</t>
  </si>
  <si>
    <t>Recurring meeting disappeared from calendar since this morning</t>
  </si>
  <si>
    <t>SD-42588</t>
  </si>
  <si>
    <t>SD-42589</t>
  </si>
  <si>
    <t>Install hydraulic modeling suite on laptop, no rush</t>
  </si>
  <si>
    <t>SD-42590</t>
  </si>
  <si>
    <t>External monitors not detected through dock, affects the whole team</t>
  </si>
  <si>
    <t>SD-42591</t>
  </si>
  <si>
    <t>SD-42592</t>
  </si>
  <si>
    <t>Structural analysis package crashes when opening large file, needed before a client meeting</t>
  </si>
  <si>
    <t>SD-42593</t>
  </si>
  <si>
    <t>SD-42594</t>
  </si>
  <si>
    <t>SD-42595</t>
  </si>
  <si>
    <t>SD-42596</t>
  </si>
  <si>
    <t>Access to license group for survey data collector, for a proposal deadline</t>
  </si>
  <si>
    <t>SD-42597</t>
  </si>
  <si>
    <t>Tablet photos not uploading, urgent</t>
  </si>
  <si>
    <t>SD-42598</t>
  </si>
  <si>
    <t>SD-42599</t>
  </si>
  <si>
    <t>SD-42600</t>
  </si>
  <si>
    <t>SD-42601</t>
  </si>
  <si>
    <t>SD-42602</t>
  </si>
  <si>
    <t>SD-42603</t>
  </si>
  <si>
    <t>SD-42604</t>
  </si>
  <si>
    <t>Diagramming tool freezes on save, affects the whole team</t>
  </si>
  <si>
    <t>SD-42605</t>
  </si>
  <si>
    <t>SD-42606</t>
  </si>
  <si>
    <t>SD-42607</t>
  </si>
  <si>
    <t>SD-42608</t>
  </si>
  <si>
    <t>SD-42609</t>
  </si>
  <si>
    <t>SD-42610</t>
  </si>
  <si>
    <t>Inspection app will not open on tablet, user is traveling</t>
  </si>
  <si>
    <t>SD-42611</t>
  </si>
  <si>
    <t>SD-42612</t>
  </si>
  <si>
    <t>SD-42613</t>
  </si>
  <si>
    <t>SD-42614</t>
  </si>
  <si>
    <t>SD-42615</t>
  </si>
  <si>
    <t>Need reference manager for new project, approved by manager</t>
  </si>
  <si>
    <t>SD-42616</t>
  </si>
  <si>
    <t>SD-42617</t>
  </si>
  <si>
    <t>SD-42618</t>
  </si>
  <si>
    <t>SD-42619</t>
  </si>
  <si>
    <t>SD-42620</t>
  </si>
  <si>
    <t>Cannot connect to VPN from hotel network, started after an update</t>
  </si>
  <si>
    <t>SD-42621</t>
  </si>
  <si>
    <t>SD-42622</t>
  </si>
  <si>
    <t>Need data visualization tool for new project, second request</t>
  </si>
  <si>
    <t>SD-42623</t>
  </si>
  <si>
    <t>SD-42624</t>
  </si>
  <si>
    <t>SD-42625</t>
  </si>
  <si>
    <t>SD-42626</t>
  </si>
  <si>
    <t>Teams will not start a meeting recording, intermittent</t>
  </si>
  <si>
    <t>SD-42627</t>
  </si>
  <si>
    <t>SD-42628</t>
  </si>
  <si>
    <t>SD-42629</t>
  </si>
  <si>
    <t>CAD viewer very slow since last week when working from home</t>
  </si>
  <si>
    <t>SD-42630</t>
  </si>
  <si>
    <t>SD-42631</t>
  </si>
  <si>
    <t>SD-42632</t>
  </si>
  <si>
    <t>Slow Wi-Fi near room Northgate East on a new laptop</t>
  </si>
  <si>
    <t>SD-42633</t>
  </si>
  <si>
    <t>Inspection app will not open on tablet, affects the whole team</t>
  </si>
  <si>
    <t>SD-42634</t>
  </si>
  <si>
    <t>Plotter prints with banding after a restart</t>
  </si>
  <si>
    <t>SD-42635</t>
  </si>
  <si>
    <t>Lockout when signing in to travel booking tool, urgent</t>
  </si>
  <si>
    <t>SD-42636</t>
  </si>
  <si>
    <t>Tablet stuck offline after returning from site, user is traveling</t>
  </si>
  <si>
    <t>SD-42637</t>
  </si>
  <si>
    <t>SD-42638</t>
  </si>
  <si>
    <t>SD-42639</t>
  </si>
  <si>
    <t>SD-42640</t>
  </si>
  <si>
    <t>SD-42641</t>
  </si>
  <si>
    <t>MAG-13775</t>
  </si>
  <si>
    <t>SD-42642</t>
  </si>
  <si>
    <t>SD-42643</t>
  </si>
  <si>
    <t>SD-42644</t>
  </si>
  <si>
    <t>SD-42645</t>
  </si>
  <si>
    <t>Data visualization tool very slow since last week when working from home</t>
  </si>
  <si>
    <t>SD-42646</t>
  </si>
  <si>
    <t>SD-42647</t>
  </si>
  <si>
    <t>Add to distribution list for field operations, no rush</t>
  </si>
  <si>
    <t>SD-42648</t>
  </si>
  <si>
    <t>SD-42649</t>
  </si>
  <si>
    <t>SD-42650</t>
  </si>
  <si>
    <t>SD-42651</t>
  </si>
  <si>
    <t>SD-42652</t>
  </si>
  <si>
    <t>SD-42653</t>
  </si>
  <si>
    <t>SD-42654</t>
  </si>
  <si>
    <t>Request license and install for reference manager, approved by manager</t>
  </si>
  <si>
    <t>SD-42655</t>
  </si>
  <si>
    <t>Need project scheduling tool for new project</t>
  </si>
  <si>
    <t>SD-42656</t>
  </si>
  <si>
    <t>SD-42657</t>
  </si>
  <si>
    <t>SD-42658</t>
  </si>
  <si>
    <t>SD-42659</t>
  </si>
  <si>
    <t>SD-42660</t>
  </si>
  <si>
    <t>SD-42661</t>
  </si>
  <si>
    <t>SD-42662</t>
  </si>
  <si>
    <t>SD-42663</t>
  </si>
  <si>
    <t>SD-42664</t>
  </si>
  <si>
    <t>SD-42665</t>
  </si>
  <si>
    <t>SD-42666</t>
  </si>
  <si>
    <t>SD-42667</t>
  </si>
  <si>
    <t>CHG-2026-0141</t>
  </si>
  <si>
    <t>SD-42668</t>
  </si>
  <si>
    <t>SD-42669</t>
  </si>
  <si>
    <t>SD-42670</t>
  </si>
  <si>
    <t>SD-42671</t>
  </si>
  <si>
    <t>SD-42672</t>
  </si>
  <si>
    <t>SD-42673</t>
  </si>
  <si>
    <t>SD-42674</t>
  </si>
  <si>
    <t>SD-42675</t>
  </si>
  <si>
    <t>SD-42676</t>
  </si>
  <si>
    <t>SD-42677</t>
  </si>
  <si>
    <t>SD-42678</t>
  </si>
  <si>
    <t>SD-42679</t>
  </si>
  <si>
    <t>SD-42680</t>
  </si>
  <si>
    <t>SD-42681</t>
  </si>
  <si>
    <t>SD-42682</t>
  </si>
  <si>
    <t>SD-42683</t>
  </si>
  <si>
    <t>SD-42684</t>
  </si>
  <si>
    <t>SD-42685</t>
  </si>
  <si>
    <t>SD-42686</t>
  </si>
  <si>
    <t>SD-42687</t>
  </si>
  <si>
    <t>SD-42688</t>
  </si>
  <si>
    <t>SD-42689</t>
  </si>
  <si>
    <t>SD-42690</t>
  </si>
  <si>
    <t>SD-42691</t>
  </si>
  <si>
    <t>SD-42692</t>
  </si>
  <si>
    <t>Need statistics package for new project, needed by end of week</t>
  </si>
  <si>
    <t>SD-42693</t>
  </si>
  <si>
    <t>MAG-10531</t>
  </si>
  <si>
    <t>SD-42694</t>
  </si>
  <si>
    <t>SD-42695</t>
  </si>
  <si>
    <t>SD-42696</t>
  </si>
  <si>
    <t>SD-42697</t>
  </si>
  <si>
    <t>SD-42698</t>
  </si>
  <si>
    <t>SD-42699</t>
  </si>
  <si>
    <t>SD-42700</t>
  </si>
  <si>
    <t>SD-42701</t>
  </si>
  <si>
    <t>Lockout when signing in to project accounting system, urgent</t>
  </si>
  <si>
    <t>SD-42702</t>
  </si>
  <si>
    <t>SD-42703</t>
  </si>
  <si>
    <t>SD-42704</t>
  </si>
  <si>
    <t>SD-42705</t>
  </si>
  <si>
    <t>Password reset needed for project accounting system after a restart</t>
  </si>
  <si>
    <t>SD-42706</t>
  </si>
  <si>
    <t>SD-42707</t>
  </si>
  <si>
    <t>SD-42708</t>
  </si>
  <si>
    <t>Locked out of laptop this morning at the client site</t>
  </si>
  <si>
    <t>SD-42709</t>
  </si>
  <si>
    <t>SD-42710</t>
  </si>
  <si>
    <t>SD-42711</t>
  </si>
  <si>
    <t>SD-42712</t>
  </si>
  <si>
    <t>SD-42713</t>
  </si>
  <si>
    <t>SD-42714</t>
  </si>
  <si>
    <t>SD-42715</t>
  </si>
  <si>
    <t>SD-42716</t>
  </si>
  <si>
    <t>SD-42717</t>
  </si>
  <si>
    <t>New distribution list for project controls</t>
  </si>
  <si>
    <t>SD-42718</t>
  </si>
  <si>
    <t>SD-42719</t>
  </si>
  <si>
    <t>SD-42720</t>
  </si>
  <si>
    <t>SD-42721</t>
  </si>
  <si>
    <t>SD-42722</t>
  </si>
  <si>
    <t>SD-42723</t>
  </si>
  <si>
    <t>Upgrade structural analysis package to current version, no rush</t>
  </si>
  <si>
    <t>SD-42724</t>
  </si>
  <si>
    <t>SD-42725</t>
  </si>
  <si>
    <t>SD-42726</t>
  </si>
  <si>
    <t>SD-42727</t>
  </si>
  <si>
    <t>SD-42728</t>
  </si>
  <si>
    <t>Browser will not load intranet since yesterday</t>
  </si>
  <si>
    <t>SD-42729</t>
  </si>
  <si>
    <t>MAG-18036</t>
  </si>
  <si>
    <t>SD-42730</t>
  </si>
  <si>
    <t>SD-42731</t>
  </si>
  <si>
    <t>SD-42732</t>
  </si>
  <si>
    <t>SD-42733</t>
  </si>
  <si>
    <t>SD-42734</t>
  </si>
  <si>
    <t>SD-42735</t>
  </si>
  <si>
    <t>SD-42736</t>
  </si>
  <si>
    <t>SD-42737</t>
  </si>
  <si>
    <t>SD-42738</t>
  </si>
  <si>
    <t>Slow Wi-Fi near room Summit when working from home</t>
  </si>
  <si>
    <t>SD-42739</t>
  </si>
  <si>
    <t>SD-42740</t>
  </si>
  <si>
    <t>Plotter prints with banding, started after an update</t>
  </si>
  <si>
    <t>SD-42741</t>
  </si>
  <si>
    <t>SD-42742</t>
  </si>
  <si>
    <t>SD-42743</t>
  </si>
  <si>
    <t>SD-42744</t>
  </si>
  <si>
    <t>SD-42745</t>
  </si>
  <si>
    <t>Conference room Annex 110 not showing in room finder after a restart</t>
  </si>
  <si>
    <t>SD-42746</t>
  </si>
  <si>
    <t>SD-42747</t>
  </si>
  <si>
    <t>Unknown process flagged by endpoint agent after the weekend</t>
  </si>
  <si>
    <t>SD-42748</t>
  </si>
  <si>
    <t>SD-42749</t>
  </si>
  <si>
    <t>SD-42750</t>
  </si>
  <si>
    <t>SD-42751</t>
  </si>
  <si>
    <t>SD-42752</t>
  </si>
  <si>
    <t>SD-42753</t>
  </si>
  <si>
    <t>SD-42754</t>
  </si>
  <si>
    <t>PDF editor very slow since last week, second time this week</t>
  </si>
  <si>
    <t>SD-42755</t>
  </si>
  <si>
    <t>SD-42756</t>
  </si>
  <si>
    <t>Data visualization tool crashes when opening large file, user is traveling</t>
  </si>
  <si>
    <t>SD-42757</t>
  </si>
  <si>
    <t>SD-42758</t>
  </si>
  <si>
    <t>SD-42759</t>
  </si>
  <si>
    <t>SD-42760</t>
  </si>
  <si>
    <t>SD-42761</t>
  </si>
  <si>
    <t>SD-42762</t>
  </si>
  <si>
    <t>SD-42763</t>
  </si>
  <si>
    <t>Network port at desk not active, intermittent</t>
  </si>
  <si>
    <t>SD-42764</t>
  </si>
  <si>
    <t>SD-42765</t>
  </si>
  <si>
    <t>SD-42766</t>
  </si>
  <si>
    <t>SD-42767</t>
  </si>
  <si>
    <t>SD-42768</t>
  </si>
  <si>
    <t>SD-42769</t>
  </si>
  <si>
    <t>SD-42770</t>
  </si>
  <si>
    <t>SD-42771</t>
  </si>
  <si>
    <t>SD-42772</t>
  </si>
  <si>
    <t>SD-42773</t>
  </si>
  <si>
    <t>SD-42774</t>
  </si>
  <si>
    <t>SD-42775</t>
  </si>
  <si>
    <t>SD-42776</t>
  </si>
  <si>
    <t>SD-42777</t>
  </si>
  <si>
    <t>SD-42778</t>
  </si>
  <si>
    <t>SD-42779</t>
  </si>
  <si>
    <t>SD-42780</t>
  </si>
  <si>
    <t>SD-42781</t>
  </si>
  <si>
    <t>SD-42782</t>
  </si>
  <si>
    <t>SD-42783</t>
  </si>
  <si>
    <t>SD-42784</t>
  </si>
  <si>
    <t>SD-42785</t>
  </si>
  <si>
    <t>SD-42786</t>
  </si>
  <si>
    <t>SD-42787</t>
  </si>
  <si>
    <t>SD-42788</t>
  </si>
  <si>
    <t>SD-42789</t>
  </si>
  <si>
    <t>SD-42790</t>
  </si>
  <si>
    <t>SD-42791</t>
  </si>
  <si>
    <t>SD-42792</t>
  </si>
  <si>
    <t>SD-42793</t>
  </si>
  <si>
    <t>SD-42794</t>
  </si>
  <si>
    <t>SD-42795</t>
  </si>
  <si>
    <t>SD-42796</t>
  </si>
  <si>
    <t>SD-42797</t>
  </si>
  <si>
    <t>SD-42798</t>
  </si>
  <si>
    <t>SD-42799</t>
  </si>
  <si>
    <t>Slow Wi-Fi near room Harbor on a new laptop</t>
  </si>
  <si>
    <t>SD-42800</t>
  </si>
  <si>
    <t>SD-42801</t>
  </si>
  <si>
    <t>SD-42802</t>
  </si>
  <si>
    <t>Reference manager shows license expired, tried restarting</t>
  </si>
  <si>
    <t>SD-42803</t>
  </si>
  <si>
    <t>SD-42804</t>
  </si>
  <si>
    <t>SD-42805</t>
  </si>
  <si>
    <t>SD-42806</t>
  </si>
  <si>
    <t>Teams status stuck on away, affects the whole team</t>
  </si>
  <si>
    <t>SD-42807</t>
  </si>
  <si>
    <t>SD-42808</t>
  </si>
  <si>
    <t>SD-42809</t>
  </si>
  <si>
    <t>SD-42810</t>
  </si>
  <si>
    <t>Scans arrive as blank pages, urgent</t>
  </si>
  <si>
    <t>SD-42811</t>
  </si>
  <si>
    <t>MAG-15590</t>
  </si>
  <si>
    <t>SD-42812</t>
  </si>
  <si>
    <t>SD-42813</t>
  </si>
  <si>
    <t>SD-42814</t>
  </si>
  <si>
    <t>SD-42815</t>
  </si>
  <si>
    <t>SD-42816</t>
  </si>
  <si>
    <t>SD-42817</t>
  </si>
  <si>
    <t>SD-42818</t>
  </si>
  <si>
    <t>SD-42819</t>
  </si>
  <si>
    <t>SD-42820</t>
  </si>
  <si>
    <t>SD-42821</t>
  </si>
  <si>
    <t>SD-42822</t>
  </si>
  <si>
    <t>SD-42823</t>
  </si>
  <si>
    <t>SD-42824</t>
  </si>
  <si>
    <t>SD-42825</t>
  </si>
  <si>
    <t>SD-42826</t>
  </si>
  <si>
    <t>SD-42827</t>
  </si>
  <si>
    <t>Screen flickering with lines on display after the weekend</t>
  </si>
  <si>
    <t>SD-42828</t>
  </si>
  <si>
    <t>SD-42829</t>
  </si>
  <si>
    <t>SD-42830</t>
  </si>
  <si>
    <t>Print jobs stuck in queue, intermittent</t>
  </si>
  <si>
    <t>SD-42831</t>
  </si>
  <si>
    <t>SD-42832</t>
  </si>
  <si>
    <t>SD-42833</t>
  </si>
  <si>
    <t>SD-42834</t>
  </si>
  <si>
    <t>SD-42835</t>
  </si>
  <si>
    <t>Install diagramming tool on laptop, second request</t>
  </si>
  <si>
    <t>SD-42836</t>
  </si>
  <si>
    <t>SD-42837</t>
  </si>
  <si>
    <t>SD-42838</t>
  </si>
  <si>
    <t>SD-42839</t>
  </si>
  <si>
    <t>SD-42840</t>
  </si>
  <si>
    <t>SD-42841</t>
  </si>
  <si>
    <t>Code editor add-in fails to load, second time this week</t>
  </si>
  <si>
    <t>SD-42842</t>
  </si>
  <si>
    <t>SD-42843</t>
  </si>
  <si>
    <t>SD-42844</t>
  </si>
  <si>
    <t>SD-42845</t>
  </si>
  <si>
    <t>SD-42846</t>
  </si>
  <si>
    <t>MAG-17146</t>
  </si>
  <si>
    <t>SD-42847</t>
  </si>
  <si>
    <t>SD-42848</t>
  </si>
  <si>
    <t>SD-42849</t>
  </si>
  <si>
    <t>SD-42850</t>
  </si>
  <si>
    <t>SD-42851</t>
  </si>
  <si>
    <t>SD-42852</t>
  </si>
  <si>
    <t>SD-42853</t>
  </si>
  <si>
    <t>SD-42854</t>
  </si>
  <si>
    <t>Dock USB ports stopped working after a restart</t>
  </si>
  <si>
    <t>SD-42855</t>
  </si>
  <si>
    <t>SD-42856</t>
  </si>
  <si>
    <t>SD-42857</t>
  </si>
  <si>
    <t>SD-42858</t>
  </si>
  <si>
    <t>SD-42859</t>
  </si>
  <si>
    <t>SD-42860</t>
  </si>
  <si>
    <t>SD-42861</t>
  </si>
  <si>
    <t>SD-42862</t>
  </si>
  <si>
    <t>SD-42863</t>
  </si>
  <si>
    <t>SD-42864</t>
  </si>
  <si>
    <t>SD-42865</t>
  </si>
  <si>
    <t>Conference room 4D not showing in room finder</t>
  </si>
  <si>
    <t>SD-42866</t>
  </si>
  <si>
    <t>SD-42867</t>
  </si>
  <si>
    <t>SD-42868</t>
  </si>
  <si>
    <t>SD-42869</t>
  </si>
  <si>
    <t>SD-42870</t>
  </si>
  <si>
    <t>SD-42871</t>
  </si>
  <si>
    <t>SD-42872</t>
  </si>
  <si>
    <t>SD-42873</t>
  </si>
  <si>
    <t>SD-42874</t>
  </si>
  <si>
    <t>SD-42875</t>
  </si>
  <si>
    <t>SD-42876</t>
  </si>
  <si>
    <t>SD-42877</t>
  </si>
  <si>
    <t>SD-42878</t>
  </si>
  <si>
    <t>SD-42879</t>
  </si>
  <si>
    <t>SD-42880</t>
  </si>
  <si>
    <t>SD-42881</t>
  </si>
  <si>
    <t>Switch port needed in project room Northgate East, needed before a client meeting</t>
  </si>
  <si>
    <t>SD-42882</t>
  </si>
  <si>
    <t>SD-42883</t>
  </si>
  <si>
    <t>SD-42884</t>
  </si>
  <si>
    <t>SD-42885</t>
  </si>
  <si>
    <t>SD-42886</t>
  </si>
  <si>
    <t>SD-42887</t>
  </si>
  <si>
    <t>SD-42888</t>
  </si>
  <si>
    <t>SD-42889</t>
  </si>
  <si>
    <t>SD-42890</t>
  </si>
  <si>
    <t>SD-42891</t>
  </si>
  <si>
    <t>Network port at desk not active on a new laptop</t>
  </si>
  <si>
    <t>SD-42892</t>
  </si>
  <si>
    <t>Echo on Teams calls from room 2C since yesterday</t>
  </si>
  <si>
    <t>MAG-28236</t>
  </si>
  <si>
    <t>SD-42893</t>
  </si>
  <si>
    <t>SD-42894</t>
  </si>
  <si>
    <t>PDF editor add-in fails to load, affects the whole team</t>
  </si>
  <si>
    <t>SD-42895</t>
  </si>
  <si>
    <t>SD-42896</t>
  </si>
  <si>
    <t>SD-42897</t>
  </si>
  <si>
    <t>SD-42898</t>
  </si>
  <si>
    <t>SD-42899</t>
  </si>
  <si>
    <t>SD-42900</t>
  </si>
  <si>
    <t>Switch port needed in project room 2A, started after an update</t>
  </si>
  <si>
    <t>SD-42901</t>
  </si>
  <si>
    <t>SD-42902</t>
  </si>
  <si>
    <t>SD-42903</t>
  </si>
  <si>
    <t>SD-42904</t>
  </si>
  <si>
    <t>Scans arrive as blank pages since this morning</t>
  </si>
  <si>
    <t>SD-42905</t>
  </si>
  <si>
    <t>SD-42906</t>
  </si>
  <si>
    <t>SD-42907</t>
  </si>
  <si>
    <t>SD-42908</t>
  </si>
  <si>
    <t>SD-42909</t>
  </si>
  <si>
    <t>SD-42910</t>
  </si>
  <si>
    <t>Keyboard keys not responding when working from home</t>
  </si>
  <si>
    <t>SD-42911</t>
  </si>
  <si>
    <t>SD-42912</t>
  </si>
  <si>
    <t>SD-42913</t>
  </si>
  <si>
    <t>SD-42914</t>
  </si>
  <si>
    <t>SD-42915</t>
  </si>
  <si>
    <t>SD-42916</t>
  </si>
  <si>
    <t>SD-42917</t>
  </si>
  <si>
    <t>Error message when launching structural analysis package, started after an update</t>
  </si>
  <si>
    <t>SD-42918</t>
  </si>
  <si>
    <t>Slow Wi-Fi near room 2C since yesterday</t>
  </si>
  <si>
    <t>SD-42919</t>
  </si>
  <si>
    <t>SD-42920</t>
  </si>
  <si>
    <t>SD-42921</t>
  </si>
  <si>
    <t>SD-42922</t>
  </si>
  <si>
    <t>SD-42923</t>
  </si>
  <si>
    <t>SD-42924</t>
  </si>
  <si>
    <t>MAG-17984</t>
  </si>
  <si>
    <t>SD-42925</t>
  </si>
  <si>
    <t>SD-42926</t>
  </si>
  <si>
    <t>SD-42927</t>
  </si>
  <si>
    <t>SD-42928</t>
  </si>
  <si>
    <t>SD-42929</t>
  </si>
  <si>
    <t>SD-42930</t>
  </si>
  <si>
    <t>SD-42931</t>
  </si>
  <si>
    <t>SD-42932</t>
  </si>
  <si>
    <t>SD-42933</t>
  </si>
  <si>
    <t>SD-42934</t>
  </si>
  <si>
    <t>SD-42935</t>
  </si>
  <si>
    <t>New distribution list for proposal team, for a proposal deadline</t>
  </si>
  <si>
    <t>SD-42936</t>
  </si>
  <si>
    <t>SD-42937</t>
  </si>
  <si>
    <t>SD-42938</t>
  </si>
  <si>
    <t>SD-42939</t>
  </si>
  <si>
    <t>SD-42940</t>
  </si>
  <si>
    <t>SD-42941</t>
  </si>
  <si>
    <t>SD-42942</t>
  </si>
  <si>
    <t>Voicemail notification email looks fake when working from home</t>
  </si>
  <si>
    <t>SD-42943</t>
  </si>
  <si>
    <t>SD-42944</t>
  </si>
  <si>
    <t>SD-42945</t>
  </si>
  <si>
    <t>SD-42946</t>
  </si>
  <si>
    <t>SD-42947</t>
  </si>
  <si>
    <t>SD-42948</t>
  </si>
  <si>
    <t>SD-42949</t>
  </si>
  <si>
    <t>SD-42950</t>
  </si>
  <si>
    <t>SD-42951</t>
  </si>
  <si>
    <t>SD-42952</t>
  </si>
  <si>
    <t>Docking station not charging laptop, affects the whole team</t>
  </si>
  <si>
    <t>SD-42953</t>
  </si>
  <si>
    <t>SD-42954</t>
  </si>
  <si>
    <t>SD-42955</t>
  </si>
  <si>
    <t>License server not reachable for survey data collector, needed before a client meeting</t>
  </si>
  <si>
    <t>SD-42956</t>
  </si>
  <si>
    <t>SD-42957</t>
  </si>
  <si>
    <t>SD-42958</t>
  </si>
  <si>
    <t>SD-42959</t>
  </si>
  <si>
    <t>Laptop stuck on update screen, needed before a client meeting</t>
  </si>
  <si>
    <t>SD-42960</t>
  </si>
  <si>
    <t>SD-42961</t>
  </si>
  <si>
    <t>SD-42962</t>
  </si>
  <si>
    <t>SD-42963</t>
  </si>
  <si>
    <t>Reported phishing: fake invoice attachment, user is traveling</t>
  </si>
  <si>
    <t>SD-42964</t>
  </si>
  <si>
    <t>New distribution list for project controls, no rush</t>
  </si>
  <si>
    <t>SD-42965</t>
  </si>
  <si>
    <t>SD-42966</t>
  </si>
  <si>
    <t>SD-42967</t>
  </si>
  <si>
    <t>SD-42968</t>
  </si>
  <si>
    <t>SD-42969</t>
  </si>
  <si>
    <t>SD-42970</t>
  </si>
  <si>
    <t>Cannot reach analysis workstation remotely, started after an update</t>
  </si>
  <si>
    <t>SD-42971</t>
  </si>
  <si>
    <t>SD-42972</t>
  </si>
  <si>
    <t>SD-42973</t>
  </si>
  <si>
    <t>Hotspot not working at field site, second time this week</t>
  </si>
  <si>
    <t>SD-42974</t>
  </si>
  <si>
    <t>SD-42975</t>
  </si>
  <si>
    <t>SD-42976</t>
  </si>
  <si>
    <t>SD-42977</t>
  </si>
  <si>
    <t>SD-42978</t>
  </si>
  <si>
    <t>SD-42979</t>
  </si>
  <si>
    <t>SD-42980</t>
  </si>
  <si>
    <t>SD-42981</t>
  </si>
  <si>
    <t>SD-42982</t>
  </si>
  <si>
    <t>Request license and install for PDF editor, needed by end of week</t>
  </si>
  <si>
    <t>SD-42983</t>
  </si>
  <si>
    <t>SD-42984</t>
  </si>
  <si>
    <t>SD-42985</t>
  </si>
  <si>
    <t>Error message when launching statistics package, second time this week</t>
  </si>
  <si>
    <t>SD-42986</t>
  </si>
  <si>
    <t>SD-42987</t>
  </si>
  <si>
    <t>SD-42988</t>
  </si>
  <si>
    <t>SD-42989</t>
  </si>
  <si>
    <t>SD-42990</t>
  </si>
  <si>
    <t>SD-42991</t>
  </si>
  <si>
    <t>SD-42992</t>
  </si>
  <si>
    <t>GIS desktop suite crashes when opening large file after a restart</t>
  </si>
  <si>
    <t>SD-42993</t>
  </si>
  <si>
    <t>SD-42994</t>
  </si>
  <si>
    <t>SD-42995</t>
  </si>
  <si>
    <t>SD-42996</t>
  </si>
  <si>
    <t>MAG-17202</t>
  </si>
  <si>
    <t>SD-42997</t>
  </si>
  <si>
    <t>SD-42998</t>
  </si>
  <si>
    <t>SD-42999</t>
  </si>
  <si>
    <t>Remote desktop session freezes, second time this week</t>
  </si>
  <si>
    <t>SD-43000</t>
  </si>
  <si>
    <t>SD-43001</t>
  </si>
  <si>
    <t>SD-43002</t>
  </si>
  <si>
    <t>SD-43003</t>
  </si>
  <si>
    <t>SD-43004</t>
  </si>
  <si>
    <t>CAD viewer add-in fails to load, user is traveling</t>
  </si>
  <si>
    <t>SD-43005</t>
  </si>
  <si>
    <t>SD-43006</t>
  </si>
  <si>
    <t>SD-43007</t>
  </si>
  <si>
    <t>SD-43008</t>
  </si>
  <si>
    <t>SD-43009</t>
  </si>
  <si>
    <t>SD-43010</t>
  </si>
  <si>
    <t>SD-43011</t>
  </si>
  <si>
    <t>SD-43012</t>
  </si>
  <si>
    <t>SD-43013</t>
  </si>
  <si>
    <t>SD-43014</t>
  </si>
  <si>
    <t>Project scheduling tool crashes when opening large file, started after an update</t>
  </si>
  <si>
    <t>SD-43015</t>
  </si>
  <si>
    <t>SD-43016</t>
  </si>
  <si>
    <t>SD-43017</t>
  </si>
  <si>
    <t>SD-43018</t>
  </si>
  <si>
    <t>SD-43019</t>
  </si>
  <si>
    <t>Phone stolen, need remote wipe after the weekend</t>
  </si>
  <si>
    <t>SD-43020</t>
  </si>
  <si>
    <t>SD-43021</t>
  </si>
  <si>
    <t>Data visualization tool freezes on save</t>
  </si>
  <si>
    <t>MAG-22096</t>
  </si>
  <si>
    <t>SD-43022</t>
  </si>
  <si>
    <t>Upgrade statistics package to current version, for a proposal deadline</t>
  </si>
  <si>
    <t>SD-43023</t>
  </si>
  <si>
    <t>SD-43024</t>
  </si>
  <si>
    <t>Need hydraulic modeling suite for new project, second request</t>
  </si>
  <si>
    <t>SD-43025</t>
  </si>
  <si>
    <t>SD-43026</t>
  </si>
  <si>
    <t>SD-43027</t>
  </si>
  <si>
    <t>New distribution list for the survey crew</t>
  </si>
  <si>
    <t>SD-43028</t>
  </si>
  <si>
    <t>Password reset needed for timesheet system, intermittent</t>
  </si>
  <si>
    <t>SD-43029</t>
  </si>
  <si>
    <t>SD-43030</t>
  </si>
  <si>
    <t>SD-43031</t>
  </si>
  <si>
    <t>SD-43032</t>
  </si>
  <si>
    <t>SD-43033</t>
  </si>
  <si>
    <t>SD-43034</t>
  </si>
  <si>
    <t>SD-43035</t>
  </si>
  <si>
    <t>SD-43036</t>
  </si>
  <si>
    <t>SD-43037</t>
  </si>
  <si>
    <t>SD-43038</t>
  </si>
  <si>
    <t>SD-43039</t>
  </si>
  <si>
    <t>SD-43040</t>
  </si>
  <si>
    <t>SD-43041</t>
  </si>
  <si>
    <t>SD-43042</t>
  </si>
  <si>
    <t>SD-43043</t>
  </si>
  <si>
    <t>SD-43044</t>
  </si>
  <si>
    <t>SD-43045</t>
  </si>
  <si>
    <t>Files not syncing to project library since yesterday</t>
  </si>
  <si>
    <t>SD-43046</t>
  </si>
  <si>
    <t>SD-43047</t>
  </si>
  <si>
    <t>SD-43048</t>
  </si>
  <si>
    <t>SD-43049</t>
  </si>
  <si>
    <t>SD-43050</t>
  </si>
  <si>
    <t>SD-43051</t>
  </si>
  <si>
    <t>SD-43052</t>
  </si>
  <si>
    <t>SD-43053</t>
  </si>
  <si>
    <t>MAG-24604</t>
  </si>
  <si>
    <t>SD-43054</t>
  </si>
  <si>
    <t>SD-43055</t>
  </si>
  <si>
    <t>SD-43056</t>
  </si>
  <si>
    <t>SD-43057</t>
  </si>
  <si>
    <t>SD-43058</t>
  </si>
  <si>
    <t>SD-43059</t>
  </si>
  <si>
    <t>SD-43060</t>
  </si>
  <si>
    <t>Trackpad click not working, user is traveling</t>
  </si>
  <si>
    <t>SD-43061</t>
  </si>
  <si>
    <t>SD-43062</t>
  </si>
  <si>
    <t>SD-43063</t>
  </si>
  <si>
    <t>SD-43064</t>
  </si>
  <si>
    <t>Endpoint protection alert on laptop, needed before a client meeting</t>
  </si>
  <si>
    <t>SD-43065</t>
  </si>
  <si>
    <t>SD-43066</t>
  </si>
  <si>
    <t>SD-43067</t>
  </si>
  <si>
    <t>SD-43068</t>
  </si>
  <si>
    <t>SD-43069</t>
  </si>
  <si>
    <t>Install GIS desktop suite on laptop, needed by end of week</t>
  </si>
  <si>
    <t>SD-43070</t>
  </si>
  <si>
    <t>Onboarding request for new project engineer</t>
  </si>
  <si>
    <t>SD-43071</t>
  </si>
  <si>
    <t>SD-43072</t>
  </si>
  <si>
    <t>SD-43073</t>
  </si>
  <si>
    <t>SD-43074</t>
  </si>
  <si>
    <t>Number matching prompt fails at sign-in, intermittent</t>
  </si>
  <si>
    <t>SD-43075</t>
  </si>
  <si>
    <t>SD-43076</t>
  </si>
  <si>
    <t>SD-43077</t>
  </si>
  <si>
    <t>SD-43078</t>
  </si>
  <si>
    <t>Update pending for two weeks, will not install since yesterday</t>
  </si>
  <si>
    <t>SD-43079</t>
  </si>
  <si>
    <t>SD-43080</t>
  </si>
  <si>
    <t>External monitors not detected through dock at the client site</t>
  </si>
  <si>
    <t>SD-43081</t>
  </si>
  <si>
    <t>SD-43082</t>
  </si>
  <si>
    <t>SD-43083</t>
  </si>
  <si>
    <t>SD-43084</t>
  </si>
  <si>
    <t>Data visualization tool crashes when opening large file, second time this week</t>
  </si>
  <si>
    <t>SD-43085</t>
  </si>
  <si>
    <t>SD-43086</t>
  </si>
  <si>
    <t>SD-43087</t>
  </si>
  <si>
    <t>SD-43088</t>
  </si>
  <si>
    <t>SD-43089</t>
  </si>
  <si>
    <t>SD-43090</t>
  </si>
  <si>
    <t>Account locked after multiple sign-in attempts, user is traveling</t>
  </si>
  <si>
    <t>SD-43091</t>
  </si>
  <si>
    <t>SD-43092</t>
  </si>
  <si>
    <t>SD-43093</t>
  </si>
  <si>
    <t>SD-43094</t>
  </si>
  <si>
    <t>SD-43095</t>
  </si>
  <si>
    <t>SD-43096</t>
  </si>
  <si>
    <t>SD-43097</t>
  </si>
  <si>
    <t>SD-43098</t>
  </si>
  <si>
    <t>SD-43099</t>
  </si>
  <si>
    <t>SD-43100</t>
  </si>
  <si>
    <t>SD-43101</t>
  </si>
  <si>
    <t>SD-43102</t>
  </si>
  <si>
    <t>SD-43103</t>
  </si>
  <si>
    <t>SD-43104</t>
  </si>
  <si>
    <t>SD-43105</t>
  </si>
  <si>
    <t>SD-43106</t>
  </si>
  <si>
    <t>SD-43107</t>
  </si>
  <si>
    <t>SD-43108</t>
  </si>
  <si>
    <t>Rules stopped running on inbox since yesterday</t>
  </si>
  <si>
    <t>SD-43109</t>
  </si>
  <si>
    <t>SD-43110</t>
  </si>
  <si>
    <t>SD-43111</t>
  </si>
  <si>
    <t>SD-43112</t>
  </si>
  <si>
    <t>SD-43113</t>
  </si>
  <si>
    <t>SD-43114</t>
  </si>
  <si>
    <t>SD-43115</t>
  </si>
  <si>
    <t>Access to license group for statistics package, needed by end of week</t>
  </si>
  <si>
    <t>SD-43116</t>
  </si>
  <si>
    <t>SD-43117</t>
  </si>
  <si>
    <t>SD-43118</t>
  </si>
  <si>
    <t>SD-43119</t>
  </si>
  <si>
    <t>SD-43120</t>
  </si>
  <si>
    <t>MAG-19452</t>
  </si>
  <si>
    <t>SD-43121</t>
  </si>
  <si>
    <t>SD-43122</t>
  </si>
  <si>
    <t>SD-43123</t>
  </si>
  <si>
    <t>SD-43124</t>
  </si>
  <si>
    <t>SD-43125</t>
  </si>
  <si>
    <t>SD-43126</t>
  </si>
  <si>
    <t>SD-43127</t>
  </si>
  <si>
    <t>SD-43128</t>
  </si>
  <si>
    <t>SD-43129</t>
  </si>
  <si>
    <t>SD-43130</t>
  </si>
  <si>
    <t>SD-43131</t>
  </si>
  <si>
    <t>SD-43132</t>
  </si>
  <si>
    <t>SD-43133</t>
  </si>
  <si>
    <t>SD-43134</t>
  </si>
  <si>
    <t>Need shared mailbox for the survey crew, for a proposal deadline</t>
  </si>
  <si>
    <t>SD-43135</t>
  </si>
  <si>
    <t>SD-43136</t>
  </si>
  <si>
    <t>SD-43137</t>
  </si>
  <si>
    <t>MAG-15111</t>
  </si>
  <si>
    <t>SD-43138</t>
  </si>
  <si>
    <t>SD-43139</t>
  </si>
  <si>
    <t>SD-43140</t>
  </si>
  <si>
    <t>SD-43141</t>
  </si>
  <si>
    <t>SD-43142</t>
  </si>
  <si>
    <t>SD-43143</t>
  </si>
  <si>
    <t>SD-43144</t>
  </si>
  <si>
    <t>SD-43145</t>
  </si>
  <si>
    <t>SD-43146</t>
  </si>
  <si>
    <t>Error message when launching statistics package after a restart</t>
  </si>
  <si>
    <t>SD-43147</t>
  </si>
  <si>
    <t>SD-43148</t>
  </si>
  <si>
    <t>Wireless mouse keeps disconnecting at the client site</t>
  </si>
  <si>
    <t>SD-43149</t>
  </si>
  <si>
    <t>SD-43150</t>
  </si>
  <si>
    <t>SD-43151</t>
  </si>
  <si>
    <t>SD-43152</t>
  </si>
  <si>
    <t>SD-43153</t>
  </si>
  <si>
    <t>SD-43154</t>
  </si>
  <si>
    <t>SD-43155</t>
  </si>
  <si>
    <t>SD-43156</t>
  </si>
  <si>
    <t>SD-43157</t>
  </si>
  <si>
    <t>Account locked after multiple sign-in attempts when working from home</t>
  </si>
  <si>
    <t>SD-43158</t>
  </si>
  <si>
    <t>SD-43159</t>
  </si>
  <si>
    <t>SD-43160</t>
  </si>
  <si>
    <t>SD-43161</t>
  </si>
  <si>
    <t>Onboarding request for new program coordinator, for a new project</t>
  </si>
  <si>
    <t>SD-43162</t>
  </si>
  <si>
    <t>SD-43163</t>
  </si>
  <si>
    <t>SD-43164</t>
  </si>
  <si>
    <t>SD-43165</t>
  </si>
  <si>
    <t>SD-43166</t>
  </si>
  <si>
    <t>SD-43167</t>
  </si>
  <si>
    <t>SD-43168</t>
  </si>
  <si>
    <t>GIS desktop suite freezes on save</t>
  </si>
  <si>
    <t>SD-43169</t>
  </si>
  <si>
    <t>SD-43170</t>
  </si>
  <si>
    <t>SD-43171</t>
  </si>
  <si>
    <t>SD-43172</t>
  </si>
  <si>
    <t>SD-43173</t>
  </si>
  <si>
    <t>Switch port needed in project room 3B when working from home</t>
  </si>
  <si>
    <t>SD-43174</t>
  </si>
  <si>
    <t>SD-43175</t>
  </si>
  <si>
    <t>SD-43176</t>
  </si>
  <si>
    <t>Scan to email not working, started after an update</t>
  </si>
  <si>
    <t>SD-43177</t>
  </si>
  <si>
    <t>SD-43178</t>
  </si>
  <si>
    <t>SD-43179</t>
  </si>
  <si>
    <t>SD-43180</t>
  </si>
  <si>
    <t>SD-43181</t>
  </si>
  <si>
    <t>SD-43182</t>
  </si>
  <si>
    <t>SD-43183</t>
  </si>
  <si>
    <t>SD-43184</t>
  </si>
  <si>
    <t>SD-43185</t>
  </si>
  <si>
    <t>SD-43186</t>
  </si>
  <si>
    <t>SD-43187</t>
  </si>
  <si>
    <t>SD-43188</t>
  </si>
  <si>
    <t>Need replacement keyboard at the client site</t>
  </si>
  <si>
    <t>SD-43189</t>
  </si>
  <si>
    <t>SD-43190</t>
  </si>
  <si>
    <t>SD-43191</t>
  </si>
  <si>
    <t>SD-43192</t>
  </si>
  <si>
    <t>SD-43193</t>
  </si>
  <si>
    <t>SD-43194</t>
  </si>
  <si>
    <t>SD-43195</t>
  </si>
  <si>
    <t>SD-43196</t>
  </si>
  <si>
    <t>SD-43197</t>
  </si>
  <si>
    <t>SD-43198</t>
  </si>
  <si>
    <t>Authenticator app crashes on open, affects the whole team</t>
  </si>
  <si>
    <t>SD-43199</t>
  </si>
  <si>
    <t>SD-43200</t>
  </si>
  <si>
    <t>Wi-Fi drops in conference room Harbor, user is traveling</t>
  </si>
  <si>
    <t>SD-43201</t>
  </si>
  <si>
    <t>SD-43202</t>
  </si>
  <si>
    <t>SD-43203</t>
  </si>
  <si>
    <t>Lockout when signing in to timesheet system, second time this week</t>
  </si>
  <si>
    <t>SD-43204</t>
  </si>
  <si>
    <t>SD-43205</t>
  </si>
  <si>
    <t>Headset microphone not working in meetings, started after an update</t>
  </si>
  <si>
    <t>SD-43206</t>
  </si>
  <si>
    <t>SD-43207</t>
  </si>
  <si>
    <t>SD-43208</t>
  </si>
  <si>
    <t>SD-43209</t>
  </si>
  <si>
    <t>Update failed and rolled back twice, urgent</t>
  </si>
  <si>
    <t>SD-43210</t>
  </si>
  <si>
    <t>SD-43211</t>
  </si>
  <si>
    <t>SD-43212</t>
  </si>
  <si>
    <t>SD-43213</t>
  </si>
  <si>
    <t>SD-43214</t>
  </si>
  <si>
    <t>CHG-2026-0166</t>
  </si>
  <si>
    <t>SD-43215</t>
  </si>
  <si>
    <t>SD-43216</t>
  </si>
  <si>
    <t>SD-43217</t>
  </si>
  <si>
    <t>Conference room 3B not showing in room finder</t>
  </si>
  <si>
    <t>SD-43218</t>
  </si>
  <si>
    <t>SD-43219</t>
  </si>
  <si>
    <t>SD-43220</t>
  </si>
  <si>
    <t>SD-43221</t>
  </si>
  <si>
    <t>SD-43222</t>
  </si>
  <si>
    <t>SD-43223</t>
  </si>
  <si>
    <t>SD-43224</t>
  </si>
  <si>
    <t>SD-43225</t>
  </si>
  <si>
    <t>SD-43226</t>
  </si>
  <si>
    <t>SD-43227</t>
  </si>
  <si>
    <t>SD-43228</t>
  </si>
  <si>
    <t>License server not reachable for project scheduling tool after the weekend</t>
  </si>
  <si>
    <t>SD-43229</t>
  </si>
  <si>
    <t>SD-43230</t>
  </si>
  <si>
    <t>SD-43231</t>
  </si>
  <si>
    <t>Second monitor flickers when docked when working from home</t>
  </si>
  <si>
    <t>SD-43232</t>
  </si>
  <si>
    <t>Add to distribution list for contracts staff, for a proposal deadline</t>
  </si>
  <si>
    <t>SD-43233</t>
  </si>
  <si>
    <t>SD-43234</t>
  </si>
  <si>
    <t>SD-43235</t>
  </si>
  <si>
    <t>SD-43236</t>
  </si>
  <si>
    <t>SD-43237</t>
  </si>
  <si>
    <t>SD-43238</t>
  </si>
  <si>
    <t>Diagramming tool shows license expired</t>
  </si>
  <si>
    <t>SD-43239</t>
  </si>
  <si>
    <t>No network after desk move, user is traveling</t>
  </si>
  <si>
    <t>SD-43240</t>
  </si>
  <si>
    <t>Screen flickering with lines on display on a new laptop</t>
  </si>
  <si>
    <t>SD-43241</t>
  </si>
  <si>
    <t>SD-43242</t>
  </si>
  <si>
    <t>SD-43243</t>
  </si>
  <si>
    <t>MAG-26719</t>
  </si>
  <si>
    <t>SD-43244</t>
  </si>
  <si>
    <t>SD-43245</t>
  </si>
  <si>
    <t>Echo on Teams calls from room Annex 110, affects the whole team</t>
  </si>
  <si>
    <t>SD-43246</t>
  </si>
  <si>
    <t>SD-43247</t>
  </si>
  <si>
    <t>SD-43248</t>
  </si>
  <si>
    <t>SD-43249</t>
  </si>
  <si>
    <t>SD-43250</t>
  </si>
  <si>
    <t>SD-43251</t>
  </si>
  <si>
    <t>Recurring meeting disappeared from calendar after a restart</t>
  </si>
  <si>
    <t>SD-43252</t>
  </si>
  <si>
    <t>SD-43253</t>
  </si>
  <si>
    <t>SD-43254</t>
  </si>
  <si>
    <t>SD-43255</t>
  </si>
  <si>
    <t>Install code editor on laptop, no rush</t>
  </si>
  <si>
    <t>SD-43256</t>
  </si>
  <si>
    <t>SD-43257</t>
  </si>
  <si>
    <t>SD-43258</t>
  </si>
  <si>
    <t>SD-43259</t>
  </si>
  <si>
    <t>SD-43260</t>
  </si>
  <si>
    <t>SD-43261</t>
  </si>
  <si>
    <t>Workbook with macros will not open, tried restarting</t>
  </si>
  <si>
    <t>SD-43262</t>
  </si>
  <si>
    <t>Loaner laptop for travel next week, needed by end of week</t>
  </si>
  <si>
    <t>SD-43263</t>
  </si>
  <si>
    <t>SD-43264</t>
  </si>
  <si>
    <t>Request license and install for code editor, needed by end of week</t>
  </si>
  <si>
    <t>SD-43265</t>
  </si>
  <si>
    <t>SD-43266</t>
  </si>
  <si>
    <t>SD-43267</t>
  </si>
  <si>
    <t>SD-43268</t>
  </si>
  <si>
    <t>SD-43269</t>
  </si>
  <si>
    <t>SD-43270</t>
  </si>
  <si>
    <t>SD-43271</t>
  </si>
  <si>
    <t>SD-43272</t>
  </si>
  <si>
    <t>SD-43273</t>
  </si>
  <si>
    <t>MAG-14791</t>
  </si>
  <si>
    <t>SD-43274</t>
  </si>
  <si>
    <t>License server not reachable for CAD viewer at the client site</t>
  </si>
  <si>
    <t>SD-43275</t>
  </si>
  <si>
    <t>SD-43276</t>
  </si>
  <si>
    <t>SD-43277</t>
  </si>
  <si>
    <t>SD-43278</t>
  </si>
  <si>
    <t>SD-43279</t>
  </si>
  <si>
    <t>SD-43280</t>
  </si>
  <si>
    <t>SD-43281</t>
  </si>
  <si>
    <t>SD-43282</t>
  </si>
  <si>
    <t>SD-43283</t>
  </si>
  <si>
    <t>SD-43284</t>
  </si>
  <si>
    <t>SD-43285</t>
  </si>
  <si>
    <t>SD-43286</t>
  </si>
  <si>
    <t>SD-43287</t>
  </si>
  <si>
    <t>SD-43288</t>
  </si>
  <si>
    <t>SD-43289</t>
  </si>
  <si>
    <t>SD-43290</t>
  </si>
  <si>
    <t>Scans arrive as blank pages, tried restarting</t>
  </si>
  <si>
    <t>SD-43291</t>
  </si>
  <si>
    <t>SD-43292</t>
  </si>
  <si>
    <t>Error message when launching CAD viewer</t>
  </si>
  <si>
    <t>SD-43293</t>
  </si>
  <si>
    <t>SD-43294</t>
  </si>
  <si>
    <t>Password reset needed for project accounting system at the client site</t>
  </si>
  <si>
    <t>SD-43295</t>
  </si>
  <si>
    <t>SD-43296</t>
  </si>
  <si>
    <t>SD-43297</t>
  </si>
  <si>
    <t>SD-43298</t>
  </si>
  <si>
    <t>SD-43299</t>
  </si>
  <si>
    <t>SD-43300</t>
  </si>
  <si>
    <t>SD-43301</t>
  </si>
  <si>
    <t>SD-43302</t>
  </si>
  <si>
    <t>SD-43303</t>
  </si>
  <si>
    <t>SD-43304</t>
  </si>
  <si>
    <t>SD-43305</t>
  </si>
  <si>
    <t>Authenticator app crashes on open, tried restarting</t>
  </si>
  <si>
    <t>SD-43306</t>
  </si>
  <si>
    <t>Code editor freezes on save after a restart</t>
  </si>
  <si>
    <t>SD-43307</t>
  </si>
  <si>
    <t>SD-43308</t>
  </si>
  <si>
    <t>SD-43309</t>
  </si>
  <si>
    <t>SD-43310</t>
  </si>
  <si>
    <t>SD-43311</t>
  </si>
  <si>
    <t>SD-43312</t>
  </si>
  <si>
    <t>Printer driver missing after update, second time this week</t>
  </si>
  <si>
    <t>SD-43313</t>
  </si>
  <si>
    <t>Need GIS desktop suite for new project, needed by end of week</t>
  </si>
  <si>
    <t>SD-43314</t>
  </si>
  <si>
    <t>SD-43315</t>
  </si>
  <si>
    <t>SD-43316</t>
  </si>
  <si>
    <t>SD-43317</t>
  </si>
  <si>
    <t>SD-43318</t>
  </si>
  <si>
    <t>SD-43319</t>
  </si>
  <si>
    <t>SD-43320</t>
  </si>
  <si>
    <t>SD-43321</t>
  </si>
  <si>
    <t>SD-43322</t>
  </si>
  <si>
    <t>SD-43323</t>
  </si>
  <si>
    <t>SD-43324</t>
  </si>
  <si>
    <t>Error message when launching statistics package on a new laptop</t>
  </si>
  <si>
    <t>SD-43325</t>
  </si>
  <si>
    <t>SD-43326</t>
  </si>
  <si>
    <t>SD-43327</t>
  </si>
  <si>
    <t>SD-43328</t>
  </si>
  <si>
    <t>SD-43329</t>
  </si>
  <si>
    <t>SD-43330</t>
  </si>
  <si>
    <t>VPN will not connect from home, tried restarting</t>
  </si>
  <si>
    <t>SD-43331</t>
  </si>
  <si>
    <t>SD-43332</t>
  </si>
  <si>
    <t>SD-43333</t>
  </si>
  <si>
    <t>SD-43334</t>
  </si>
  <si>
    <t>SD-43335</t>
  </si>
  <si>
    <t>SD-43336</t>
  </si>
  <si>
    <t>SD-43337</t>
  </si>
  <si>
    <t>SD-43338</t>
  </si>
  <si>
    <t>Request license and install for reference manager, needed by end of week</t>
  </si>
  <si>
    <t>SD-43339</t>
  </si>
  <si>
    <t>SD-43340</t>
  </si>
  <si>
    <t>SD-43341</t>
  </si>
  <si>
    <t>SD-43342</t>
  </si>
  <si>
    <t>Install CAD viewer on laptop, second request</t>
  </si>
  <si>
    <t>SD-43343</t>
  </si>
  <si>
    <t>SD-43344</t>
  </si>
  <si>
    <t>SD-43345</t>
  </si>
  <si>
    <t>MAG-29554</t>
  </si>
  <si>
    <t>SD-43346</t>
  </si>
  <si>
    <t>SD-43347</t>
  </si>
  <si>
    <t>SD-43348</t>
  </si>
  <si>
    <t>SD-43349</t>
  </si>
  <si>
    <t>SD-43350</t>
  </si>
  <si>
    <t>Onboarding request for new GIS specialist, no rush</t>
  </si>
  <si>
    <t>SD-43351</t>
  </si>
  <si>
    <t>SD-43352</t>
  </si>
  <si>
    <t>SD-43353</t>
  </si>
  <si>
    <t>SD-43354</t>
  </si>
  <si>
    <t>SD-43355</t>
  </si>
  <si>
    <t>SD-43356</t>
  </si>
  <si>
    <t>Access to shared library for field operations, for a new project</t>
  </si>
  <si>
    <t>SD-43357</t>
  </si>
  <si>
    <t>CAD viewer add-in fails to load, urgent</t>
  </si>
  <si>
    <t>SD-43358</t>
  </si>
  <si>
    <t>SD-43359</t>
  </si>
  <si>
    <t>SD-43360</t>
  </si>
  <si>
    <t>Email pretending to be from an executive when working from home</t>
  </si>
  <si>
    <t>SD-43361</t>
  </si>
  <si>
    <t>SD-43362</t>
  </si>
  <si>
    <t>SD-43363</t>
  </si>
  <si>
    <t>SD-43364</t>
  </si>
  <si>
    <t>SD-43365</t>
  </si>
  <si>
    <t>SD-43366</t>
  </si>
  <si>
    <t>SD-43367</t>
  </si>
  <si>
    <t>Conference room Northgate East not showing in room finder when working from home</t>
  </si>
  <si>
    <t>SD-43368</t>
  </si>
  <si>
    <t>SD-43369</t>
  </si>
  <si>
    <t>SD-43370</t>
  </si>
  <si>
    <t>SD-43371</t>
  </si>
  <si>
    <t>Diagramming tool freezes on save, tried restarting</t>
  </si>
  <si>
    <t>SD-43372</t>
  </si>
  <si>
    <t>SD-43373</t>
  </si>
  <si>
    <t>VPN connects but cannot reach file shares at the client site</t>
  </si>
  <si>
    <t>MAG-12584</t>
  </si>
  <si>
    <t>SD-43374</t>
  </si>
  <si>
    <t>SD-43375</t>
  </si>
  <si>
    <t>SD-43376</t>
  </si>
  <si>
    <t>SD-43377</t>
  </si>
  <si>
    <t>SD-43378</t>
  </si>
  <si>
    <t>Antivirus quarantined a file, needed before a client meeting</t>
  </si>
  <si>
    <t>SD-43379</t>
  </si>
  <si>
    <t>Upgrade PDF editor to current version, for a proposal deadline</t>
  </si>
  <si>
    <t>SD-43380</t>
  </si>
  <si>
    <t>SD-43381</t>
  </si>
  <si>
    <t>Need hotspot for site visit since yesterday</t>
  </si>
  <si>
    <t>SD-43382</t>
  </si>
  <si>
    <t>SD-43383</t>
  </si>
  <si>
    <t>New distribution list for proposal team, second request</t>
  </si>
  <si>
    <t>SD-43384</t>
  </si>
  <si>
    <t>Error message when launching reference manager, user is traveling</t>
  </si>
  <si>
    <t>SD-43385</t>
  </si>
  <si>
    <t>SD-43386</t>
  </si>
  <si>
    <t>SD-43387</t>
  </si>
  <si>
    <t>SD-43388</t>
  </si>
  <si>
    <t>SD-43389</t>
  </si>
  <si>
    <t>SD-43390</t>
  </si>
  <si>
    <t>MAG-10198</t>
  </si>
  <si>
    <t>SD-43391</t>
  </si>
  <si>
    <t>SD-43392</t>
  </si>
  <si>
    <t>Laptop will not power on since yesterday</t>
  </si>
  <si>
    <t>SD-43393</t>
  </si>
  <si>
    <t>SD-43394</t>
  </si>
  <si>
    <t>SD-43395</t>
  </si>
  <si>
    <t>Locked out after password change, old password saved on phone at the client site</t>
  </si>
  <si>
    <t>SD-43396</t>
  </si>
  <si>
    <t>License server not reachable for survey data collector</t>
  </si>
  <si>
    <t>SD-43397</t>
  </si>
  <si>
    <t>SD-43398</t>
  </si>
  <si>
    <t>SD-43399</t>
  </si>
  <si>
    <t>Network port at desk not active after the weekend</t>
  </si>
  <si>
    <t>SD-43400</t>
  </si>
  <si>
    <t>SD-43401</t>
  </si>
  <si>
    <t>SD-43402</t>
  </si>
  <si>
    <t>SD-43403</t>
  </si>
  <si>
    <t>SD-43404</t>
  </si>
  <si>
    <t>SD-43405</t>
  </si>
  <si>
    <t>SD-43406</t>
  </si>
  <si>
    <t>SD-43407</t>
  </si>
  <si>
    <t>Lockout when signing in to expense portal, affects the whole team</t>
  </si>
  <si>
    <t>SD-43408</t>
  </si>
  <si>
    <t>SD-43409</t>
  </si>
  <si>
    <t>SD-43410</t>
  </si>
  <si>
    <t>SD-43411</t>
  </si>
  <si>
    <t>SD-43412</t>
  </si>
  <si>
    <t>SD-43413</t>
  </si>
  <si>
    <t>SD-43414</t>
  </si>
  <si>
    <t>SD-43415</t>
  </si>
  <si>
    <t>SD-43416</t>
  </si>
  <si>
    <t>Teams status stuck on away, intermittent</t>
  </si>
  <si>
    <t>SD-43417</t>
  </si>
  <si>
    <t>SD-43418</t>
  </si>
  <si>
    <t>SD-43419</t>
  </si>
  <si>
    <t>SD-43420</t>
  </si>
  <si>
    <t>SD-43421</t>
  </si>
  <si>
    <t>SD-43422</t>
  </si>
  <si>
    <t>SD-43423</t>
  </si>
  <si>
    <t>Files not syncing to project library, second time this week</t>
  </si>
  <si>
    <t>SD-43424</t>
  </si>
  <si>
    <t>SD-43425</t>
  </si>
  <si>
    <t>Access to license group for survey data collector, second request</t>
  </si>
  <si>
    <t>SD-43426</t>
  </si>
  <si>
    <t>SD-43427</t>
  </si>
  <si>
    <t>SD-43428</t>
  </si>
  <si>
    <t>SD-43429</t>
  </si>
  <si>
    <t>SD-43430</t>
  </si>
  <si>
    <t>MAG-22752</t>
  </si>
  <si>
    <t>SD-43431</t>
  </si>
  <si>
    <t>SD-43432</t>
  </si>
  <si>
    <t>SD-43433</t>
  </si>
  <si>
    <t>SD-43434</t>
  </si>
  <si>
    <t>SD-43435</t>
  </si>
  <si>
    <t>SD-43436</t>
  </si>
  <si>
    <t>SD-43437</t>
  </si>
  <si>
    <t>SD-43438</t>
  </si>
  <si>
    <t>SD-43439</t>
  </si>
  <si>
    <t>SD-43440</t>
  </si>
  <si>
    <t>SD-43441</t>
  </si>
  <si>
    <t>SD-43442</t>
  </si>
  <si>
    <t>SD-43443</t>
  </si>
  <si>
    <t>SD-43444</t>
  </si>
  <si>
    <t>VPN asks for credentials repeatedly since this morning</t>
  </si>
  <si>
    <t>SD-43445</t>
  </si>
  <si>
    <t>SD-43446</t>
  </si>
  <si>
    <t>SD-43447</t>
  </si>
  <si>
    <t>SD-43448</t>
  </si>
  <si>
    <t>Need password reset before client call at the client site</t>
  </si>
  <si>
    <t>SD-43449</t>
  </si>
  <si>
    <t>SD-43450</t>
  </si>
  <si>
    <t>SD-43451</t>
  </si>
  <si>
    <t>SD-43452</t>
  </si>
  <si>
    <t>SD-43453</t>
  </si>
  <si>
    <t>SD-43454</t>
  </si>
  <si>
    <t>SD-43455</t>
  </si>
  <si>
    <t>SD-43456</t>
  </si>
  <si>
    <t>SD-43457</t>
  </si>
  <si>
    <t>Guest Wi-Fi access needed for visitors since yesterday</t>
  </si>
  <si>
    <t>SD-43458</t>
  </si>
  <si>
    <t>SD-43459</t>
  </si>
  <si>
    <t>SD-43460</t>
  </si>
  <si>
    <t>SD-43461</t>
  </si>
  <si>
    <t>SD-43462</t>
  </si>
  <si>
    <t>SD-43463</t>
  </si>
  <si>
    <t>SD-43464</t>
  </si>
  <si>
    <t>SD-43465</t>
  </si>
  <si>
    <t>SD-43466</t>
  </si>
  <si>
    <t>SD-43467</t>
  </si>
  <si>
    <t>SD-43468</t>
  </si>
  <si>
    <t>Access to shared library for the modeling group, needed by end of week</t>
  </si>
  <si>
    <t>SD-43469</t>
  </si>
  <si>
    <t>SD-43470</t>
  </si>
  <si>
    <t>Tablet photos not uploading, intermittent</t>
  </si>
  <si>
    <t>SD-43471</t>
  </si>
  <si>
    <t>Battery drains within an hour, urgent</t>
  </si>
  <si>
    <t>SD-43472</t>
  </si>
  <si>
    <t>SD-43473</t>
  </si>
  <si>
    <t>SD-43474</t>
  </si>
  <si>
    <t>SD-43475</t>
  </si>
  <si>
    <t>SD-43476</t>
  </si>
  <si>
    <t>SD-43477</t>
  </si>
  <si>
    <t>SD-43478</t>
  </si>
  <si>
    <t>Emails stuck in outbox, intermittent</t>
  </si>
  <si>
    <t>SD-43479</t>
  </si>
  <si>
    <t>SD-43480</t>
  </si>
  <si>
    <t>Need plotter access for drawing set after the weekend</t>
  </si>
  <si>
    <t>SD-43481</t>
  </si>
  <si>
    <t>SD-43482</t>
  </si>
  <si>
    <t>SD-43483</t>
  </si>
  <si>
    <t>SD-43484</t>
  </si>
  <si>
    <t>Outlook search returns no results, urgent</t>
  </si>
  <si>
    <t>SD-43485</t>
  </si>
  <si>
    <t>SD-43486</t>
  </si>
  <si>
    <t>SD-43487</t>
  </si>
  <si>
    <t>SD-43488</t>
  </si>
  <si>
    <t>SD-43489</t>
  </si>
  <si>
    <t>SD-43490</t>
  </si>
  <si>
    <t>SD-43491</t>
  </si>
  <si>
    <t>SD-43492</t>
  </si>
  <si>
    <t>SD-43493</t>
  </si>
  <si>
    <t>SD-43494</t>
  </si>
  <si>
    <t>SD-43495</t>
  </si>
  <si>
    <t>SD-43496</t>
  </si>
  <si>
    <t>SD-43497</t>
  </si>
  <si>
    <t>SD-43498</t>
  </si>
  <si>
    <t>SD-43499</t>
  </si>
  <si>
    <t>SD-43500</t>
  </si>
  <si>
    <t>SD-43501</t>
  </si>
  <si>
    <t>Room display panel offline at room Harbor, second time this week</t>
  </si>
  <si>
    <t>SD-43502</t>
  </si>
  <si>
    <t>SD-43503</t>
  </si>
  <si>
    <t>SD-43504</t>
  </si>
  <si>
    <t>SD-43505</t>
  </si>
  <si>
    <t>Project scheduling tool shows license expired, intermittent</t>
  </si>
  <si>
    <t>SD-43506</t>
  </si>
  <si>
    <t>SD-43507</t>
  </si>
  <si>
    <t>Certificate warning on internal site after a restart</t>
  </si>
  <si>
    <t>SD-43508</t>
  </si>
  <si>
    <t>Update pending for two weeks, will not install, urgent</t>
  </si>
  <si>
    <t>SD-43509</t>
  </si>
  <si>
    <t>Wi-Fi drops in conference room 2A after the weekend</t>
  </si>
  <si>
    <t>SD-43510</t>
  </si>
  <si>
    <t>SD-43511</t>
  </si>
  <si>
    <t>SD-43512</t>
  </si>
  <si>
    <t>SD-43513</t>
  </si>
  <si>
    <t>Slow Wi-Fi near room Harbor, user is traveling</t>
  </si>
  <si>
    <t>SD-43514</t>
  </si>
  <si>
    <t>SD-43515</t>
  </si>
  <si>
    <t>SD-43516</t>
  </si>
  <si>
    <t>SD-43517</t>
  </si>
  <si>
    <t>SD-43518</t>
  </si>
  <si>
    <t>Error message when launching data visualization tool, affects the whole team</t>
  </si>
  <si>
    <t>SD-43519</t>
  </si>
  <si>
    <t>SD-43520</t>
  </si>
  <si>
    <t>SD-43521</t>
  </si>
  <si>
    <t>SD-43522</t>
  </si>
  <si>
    <t>SD-43523</t>
  </si>
  <si>
    <t>SD-43524</t>
  </si>
  <si>
    <t>Unexpected MFA prompt after suspicious email when working from home</t>
  </si>
  <si>
    <t>SD-43525</t>
  </si>
  <si>
    <t>SD-43526</t>
  </si>
  <si>
    <t>SD-43527</t>
  </si>
  <si>
    <t>SD-43528</t>
  </si>
  <si>
    <t>SD-43529</t>
  </si>
  <si>
    <t>SD-43530</t>
  </si>
  <si>
    <t>SD-43531</t>
  </si>
  <si>
    <t>SD-43532</t>
  </si>
  <si>
    <t>Disk encryption not enabled after reimage, tried restarting</t>
  </si>
  <si>
    <t>SD-43533</t>
  </si>
  <si>
    <t>SD-43534</t>
  </si>
  <si>
    <t>SD-43535</t>
  </si>
  <si>
    <t>SD-43536</t>
  </si>
  <si>
    <t>Scanner not detected by laptop since this morning</t>
  </si>
  <si>
    <t>SD-43537</t>
  </si>
  <si>
    <t>SD-43538</t>
  </si>
  <si>
    <t>Install code editor on laptop, for a new project</t>
  </si>
  <si>
    <t>SD-43539</t>
  </si>
  <si>
    <t>SD-43540</t>
  </si>
  <si>
    <t>Need code editor for new project</t>
  </si>
  <si>
    <t>SD-43541</t>
  </si>
  <si>
    <t>No audio in Teams meetings, needed before a client meeting</t>
  </si>
  <si>
    <t>SD-43542</t>
  </si>
  <si>
    <t>SD-43543</t>
  </si>
  <si>
    <t>SD-43544</t>
  </si>
  <si>
    <t>SD-43545</t>
  </si>
  <si>
    <t>SD-43546</t>
  </si>
  <si>
    <t>SD-43547</t>
  </si>
  <si>
    <t>SD-43548</t>
  </si>
  <si>
    <t>SD-43549</t>
  </si>
  <si>
    <t>SD-43550</t>
  </si>
  <si>
    <t>SD-43551</t>
  </si>
  <si>
    <t>SD-43552</t>
  </si>
  <si>
    <t>SD-43553</t>
  </si>
  <si>
    <t>SD-43554</t>
  </si>
  <si>
    <t>Add to distribution list for field operations, approved by manager</t>
  </si>
  <si>
    <t>SD-43555</t>
  </si>
  <si>
    <t>SD-43556</t>
  </si>
  <si>
    <t>Temporary device while laptop is repaired, for a new project</t>
  </si>
  <si>
    <t>SD-43557</t>
  </si>
  <si>
    <t>SD-43558</t>
  </si>
  <si>
    <t>SD-43559</t>
  </si>
  <si>
    <t>SD-43560</t>
  </si>
  <si>
    <t>SD-43561</t>
  </si>
  <si>
    <t>Guest Wi-Fi access needed for visitors since this morning</t>
  </si>
  <si>
    <t>SD-43562</t>
  </si>
  <si>
    <t>SD-43563</t>
  </si>
  <si>
    <t>SD-43564</t>
  </si>
  <si>
    <t>SD-43565</t>
  </si>
  <si>
    <t>SD-43566</t>
  </si>
  <si>
    <t>SD-43567</t>
  </si>
  <si>
    <t>SD-43568</t>
  </si>
  <si>
    <t>SD-43569</t>
  </si>
  <si>
    <t>SD-43570</t>
  </si>
  <si>
    <t>SD-43571</t>
  </si>
  <si>
    <t>SD-43572</t>
  </si>
  <si>
    <t>SD-43573</t>
  </si>
  <si>
    <t>Install data visualization tool on laptop, second request</t>
  </si>
  <si>
    <t>SD-43574</t>
  </si>
  <si>
    <t>SD-43575</t>
  </si>
  <si>
    <t>SD-43576</t>
  </si>
  <si>
    <t>SD-43577</t>
  </si>
  <si>
    <t>SD-43578</t>
  </si>
  <si>
    <t>SD-43579</t>
  </si>
  <si>
    <t>SD-43580</t>
  </si>
  <si>
    <t>Diagramming tool freezes on save, user is traveling</t>
  </si>
  <si>
    <t>SD-43581</t>
  </si>
  <si>
    <t>MAG-20294</t>
  </si>
  <si>
    <t>SD-43582</t>
  </si>
  <si>
    <t>SD-43583</t>
  </si>
  <si>
    <t>SD-43584</t>
  </si>
  <si>
    <t>Authenticator app shows the wrong account, started after an update</t>
  </si>
  <si>
    <t>SD-43585</t>
  </si>
  <si>
    <t>SD-43586</t>
  </si>
  <si>
    <t>SD-43587</t>
  </si>
  <si>
    <t>SD-43588</t>
  </si>
  <si>
    <t>SD-43589</t>
  </si>
  <si>
    <t>Update pending for two weeks, will not install after a restart</t>
  </si>
  <si>
    <t>SD-43590</t>
  </si>
  <si>
    <t>SD-43591</t>
  </si>
  <si>
    <t>SD-43592</t>
  </si>
  <si>
    <t>SD-43593</t>
  </si>
  <si>
    <t>MAG-18289</t>
  </si>
  <si>
    <t>SD-43594</t>
  </si>
  <si>
    <t>SD-43595</t>
  </si>
  <si>
    <t>SD-43596</t>
  </si>
  <si>
    <t>SD-43597</t>
  </si>
  <si>
    <t>Update failed and rolled back twice, tried restarting</t>
  </si>
  <si>
    <t>SD-43598</t>
  </si>
  <si>
    <t>SD-43599</t>
  </si>
  <si>
    <t>SD-43600</t>
  </si>
  <si>
    <t>SD-43601</t>
  </si>
  <si>
    <t>SD-43602</t>
  </si>
  <si>
    <t>SD-43603</t>
  </si>
  <si>
    <t>SD-43604</t>
  </si>
  <si>
    <t>SD-43605</t>
  </si>
  <si>
    <t>SD-43606</t>
  </si>
  <si>
    <t>SD-43607</t>
  </si>
  <si>
    <t>MAG-10141</t>
  </si>
  <si>
    <t>SD-43608</t>
  </si>
  <si>
    <t>SD-43609</t>
  </si>
  <si>
    <t>Cannot sign in to laptop, password not accepted after a restart</t>
  </si>
  <si>
    <t>SD-43610</t>
  </si>
  <si>
    <t>SD-43611</t>
  </si>
  <si>
    <t>SD-43612</t>
  </si>
  <si>
    <t>SD-43613</t>
  </si>
  <si>
    <t>Shared calendar not updating, second time this week</t>
  </si>
  <si>
    <t>SD-43614</t>
  </si>
  <si>
    <t>SD-43615</t>
  </si>
  <si>
    <t>SD-43616</t>
  </si>
  <si>
    <t>SD-43617</t>
  </si>
  <si>
    <t>SD-43618</t>
  </si>
  <si>
    <t>SD-43619</t>
  </si>
  <si>
    <t>SD-43620</t>
  </si>
  <si>
    <t>SD-43621</t>
  </si>
  <si>
    <t>SD-43622</t>
  </si>
  <si>
    <t>SD-43623</t>
  </si>
  <si>
    <t>SD-43624</t>
  </si>
  <si>
    <t>SD-43625</t>
  </si>
  <si>
    <t>SD-43626</t>
  </si>
  <si>
    <t>SD-43627</t>
  </si>
  <si>
    <t>SD-43628</t>
  </si>
  <si>
    <t>SD-43629</t>
  </si>
  <si>
    <t>SD-43630</t>
  </si>
  <si>
    <t>SD-43631</t>
  </si>
  <si>
    <t>SD-43632</t>
  </si>
  <si>
    <t>SD-43633</t>
  </si>
  <si>
    <t>SD-43634</t>
  </si>
  <si>
    <t>SD-43635</t>
  </si>
  <si>
    <t>SD-43636</t>
  </si>
  <si>
    <t>Headset audio crackling, affects the whole team</t>
  </si>
  <si>
    <t>SD-43637</t>
  </si>
  <si>
    <t>SD-43638</t>
  </si>
  <si>
    <t>SD-43639</t>
  </si>
  <si>
    <t>SD-43640</t>
  </si>
  <si>
    <t>SD-43641</t>
  </si>
  <si>
    <t>SD-43642</t>
  </si>
  <si>
    <t>CAD viewer freezes on save at the client site</t>
  </si>
  <si>
    <t>SD-43643</t>
  </si>
  <si>
    <t>SD-43644</t>
  </si>
  <si>
    <t>SD-43645</t>
  </si>
  <si>
    <t>SD-43646</t>
  </si>
  <si>
    <t>SD-43647</t>
  </si>
  <si>
    <t>PDF editor crashes when opening large file, started after an update</t>
  </si>
  <si>
    <t>SD-43648</t>
  </si>
  <si>
    <t>SD-43649</t>
  </si>
  <si>
    <t>SD-43650</t>
  </si>
  <si>
    <t>SD-43651</t>
  </si>
  <si>
    <t>SD-43652</t>
  </si>
  <si>
    <t>Pop-up blocker stops learning portal from opening</t>
  </si>
  <si>
    <t>SD-43653</t>
  </si>
  <si>
    <t>SD-43654</t>
  </si>
  <si>
    <t>SD-43655</t>
  </si>
  <si>
    <t>SD-43656</t>
  </si>
  <si>
    <t>SD-43657</t>
  </si>
  <si>
    <t>SD-43658</t>
  </si>
  <si>
    <t>SD-43659</t>
  </si>
  <si>
    <t>SD-43660</t>
  </si>
  <si>
    <t>SD-43661</t>
  </si>
  <si>
    <t>SD-43662</t>
  </si>
  <si>
    <t>SD-43663</t>
  </si>
  <si>
    <t>SD-43664</t>
  </si>
  <si>
    <t>SD-43665</t>
  </si>
  <si>
    <t>SD-43666</t>
  </si>
  <si>
    <t>MAG-22340</t>
  </si>
  <si>
    <t>SD-43667</t>
  </si>
  <si>
    <t>SD-43668</t>
  </si>
  <si>
    <t>Upgrade reference manager to current version, for a proposal deadline</t>
  </si>
  <si>
    <t>SD-43669</t>
  </si>
  <si>
    <t>Access to shared library for the survey crew, second request</t>
  </si>
  <si>
    <t>SD-43670</t>
  </si>
  <si>
    <t>SD-43671</t>
  </si>
  <si>
    <t>Room display panel offline at room 3B after a restart</t>
  </si>
  <si>
    <t>SD-43672</t>
  </si>
  <si>
    <t>SD-43673</t>
  </si>
  <si>
    <t>SD-43674</t>
  </si>
  <si>
    <t>SD-43675</t>
  </si>
  <si>
    <t>Need plotter access for drawing set after a restart</t>
  </si>
  <si>
    <t>SD-43676</t>
  </si>
  <si>
    <t>SD-43677</t>
  </si>
  <si>
    <t>Suspicious email asking for credentials since yesterday</t>
  </si>
  <si>
    <t>SD-43678</t>
  </si>
  <si>
    <t>SD-43679</t>
  </si>
  <si>
    <t>Request license and install for project scheduling tool, for a proposal deadline</t>
  </si>
  <si>
    <t>SD-43680</t>
  </si>
  <si>
    <t>SD-43681</t>
  </si>
  <si>
    <t>SD-43682</t>
  </si>
  <si>
    <t>Need plotter access for drawing set, tried restarting</t>
  </si>
  <si>
    <t>SD-43683</t>
  </si>
  <si>
    <t>SD-43684</t>
  </si>
  <si>
    <t>SD-43685</t>
  </si>
  <si>
    <t>SD-43686</t>
  </si>
  <si>
    <t>Teams will not start a meeting recording, urgent</t>
  </si>
  <si>
    <t>SD-43687</t>
  </si>
  <si>
    <t>CHG-2026-0189</t>
  </si>
  <si>
    <t>SD-43688</t>
  </si>
  <si>
    <t>SD-43689</t>
  </si>
  <si>
    <t>MAG-17143</t>
  </si>
  <si>
    <t>SD-43690</t>
  </si>
  <si>
    <t>SD-43691</t>
  </si>
  <si>
    <t>SD-43692</t>
  </si>
  <si>
    <t>Survey data collector shows license expired, intermittent</t>
  </si>
  <si>
    <t>SD-43693</t>
  </si>
  <si>
    <t>SD-43694</t>
  </si>
  <si>
    <t>SD-43695</t>
  </si>
  <si>
    <t>SD-43696</t>
  </si>
  <si>
    <t>SD-43697</t>
  </si>
  <si>
    <t>SD-43698</t>
  </si>
  <si>
    <t>SD-43699</t>
  </si>
  <si>
    <t>SD-43700</t>
  </si>
  <si>
    <t>SD-43701</t>
  </si>
  <si>
    <t>SD-43702</t>
  </si>
  <si>
    <t>SD-43703</t>
  </si>
  <si>
    <t>Remote session disconnects when idle, tried restarting</t>
  </si>
  <si>
    <t>SD-43704</t>
  </si>
  <si>
    <t>SD-43705</t>
  </si>
  <si>
    <t>SD-43706</t>
  </si>
  <si>
    <t>SD-43707</t>
  </si>
  <si>
    <t>Need shared mailbox for contracts staff, approved by manager</t>
  </si>
  <si>
    <t>SD-43708</t>
  </si>
  <si>
    <t>SD-43709</t>
  </si>
  <si>
    <t>SD-43710</t>
  </si>
  <si>
    <t>SD-43711</t>
  </si>
  <si>
    <t>SD-43712</t>
  </si>
  <si>
    <t>SD-43713</t>
  </si>
  <si>
    <t>SD-43714</t>
  </si>
  <si>
    <t>Statistics package add-in fails to load when working from home</t>
  </si>
  <si>
    <t>SD-43715</t>
  </si>
  <si>
    <t>SD-43716</t>
  </si>
  <si>
    <t>Workbook with macros will not open, second time this week</t>
  </si>
  <si>
    <t>SD-43717</t>
  </si>
  <si>
    <t>SD-43718</t>
  </si>
  <si>
    <t>SD-43719</t>
  </si>
  <si>
    <t>SD-43720</t>
  </si>
  <si>
    <t>SD-43721</t>
  </si>
  <si>
    <t>SD-43722</t>
  </si>
  <si>
    <t>Install code editor on laptop, approved by manager</t>
  </si>
  <si>
    <t>SD-43723</t>
  </si>
  <si>
    <t>Slow Wi-Fi near room 3B, user is traveling</t>
  </si>
  <si>
    <t>SD-43724</t>
  </si>
  <si>
    <t>Code editor very slow since last week</t>
  </si>
  <si>
    <t>SD-43725</t>
  </si>
  <si>
    <t>SD-43726</t>
  </si>
  <si>
    <t>SD-43727</t>
  </si>
  <si>
    <t>Lockout when signing in to timesheet system, needed before a client meeting</t>
  </si>
  <si>
    <t>SD-43728</t>
  </si>
  <si>
    <t>SD-43729</t>
  </si>
  <si>
    <t>SD-43730</t>
  </si>
  <si>
    <t>SD-43731</t>
  </si>
  <si>
    <t>SD-43732</t>
  </si>
  <si>
    <t>SD-43733</t>
  </si>
  <si>
    <t>SD-43734</t>
  </si>
  <si>
    <t>SD-43735</t>
  </si>
  <si>
    <t>SD-43736</t>
  </si>
  <si>
    <t>SD-43737</t>
  </si>
  <si>
    <t>SD-43738</t>
  </si>
  <si>
    <t>SD-43739</t>
  </si>
  <si>
    <t>SD-43740</t>
  </si>
  <si>
    <t>SD-43741</t>
  </si>
  <si>
    <t>Onboarding request for new project engineer, for a proposal deadline</t>
  </si>
  <si>
    <t>SD-43742</t>
  </si>
  <si>
    <t>SD-43743</t>
  </si>
  <si>
    <t>SD-43744</t>
  </si>
  <si>
    <t>SD-43745</t>
  </si>
  <si>
    <t>SD-43746</t>
  </si>
  <si>
    <t>SD-43747</t>
  </si>
  <si>
    <t>SD-43748</t>
  </si>
  <si>
    <t>Need diagramming tool for new project, for a proposal deadline</t>
  </si>
  <si>
    <t>SD-43749</t>
  </si>
  <si>
    <t>Suspicious email asking for credentials, second time this week</t>
  </si>
  <si>
    <t>SD-43750</t>
  </si>
  <si>
    <t>SD-43751</t>
  </si>
  <si>
    <t>SD-43752</t>
  </si>
  <si>
    <t>SD-43753</t>
  </si>
  <si>
    <t>SD-43754</t>
  </si>
  <si>
    <t>SD-43755</t>
  </si>
  <si>
    <t>SD-43756</t>
  </si>
  <si>
    <t>Room display panel offline at room 4D</t>
  </si>
  <si>
    <t>SD-43757</t>
  </si>
  <si>
    <t>SD-43758</t>
  </si>
  <si>
    <t>SD-43759</t>
  </si>
  <si>
    <t>Conference room 2A not showing in room finder, started after an update</t>
  </si>
  <si>
    <t>SD-43760</t>
  </si>
  <si>
    <t>SD-43761</t>
  </si>
  <si>
    <t>SD-43762</t>
  </si>
  <si>
    <t>SD-43763</t>
  </si>
  <si>
    <t>SD-43764</t>
  </si>
  <si>
    <t>SD-43765</t>
  </si>
  <si>
    <t>MAG-29778</t>
  </si>
  <si>
    <t>SD-43766</t>
  </si>
  <si>
    <t>Install project scheduling tool on laptop, for a proposal deadline</t>
  </si>
  <si>
    <t>SD-43767</t>
  </si>
  <si>
    <t>Activation prompt appears every morning, needed before a client meeting</t>
  </si>
  <si>
    <t>SD-43768</t>
  </si>
  <si>
    <t>SD-43769</t>
  </si>
  <si>
    <t>SD-43770</t>
  </si>
  <si>
    <t>SD-43771</t>
  </si>
  <si>
    <t>SD-43772</t>
  </si>
  <si>
    <t>SD-43773</t>
  </si>
  <si>
    <t>Need shared mailbox for the modeling group, approved by manager</t>
  </si>
  <si>
    <t>SD-43774</t>
  </si>
  <si>
    <t>SD-43775</t>
  </si>
  <si>
    <t>SD-43776</t>
  </si>
  <si>
    <t>License server not reachable for diagramming tool</t>
  </si>
  <si>
    <t>SD-43777</t>
  </si>
  <si>
    <t>Statistics package crashes when opening large file since yesterday</t>
  </si>
  <si>
    <t>SD-43778</t>
  </si>
  <si>
    <t>SD-43779</t>
  </si>
  <si>
    <t>SD-43780</t>
  </si>
  <si>
    <t>SD-43781</t>
  </si>
  <si>
    <t>SD-43782</t>
  </si>
  <si>
    <t>SD-43783</t>
  </si>
  <si>
    <t>SD-43784</t>
  </si>
  <si>
    <t>SD-43785</t>
  </si>
  <si>
    <t>SD-43786</t>
  </si>
  <si>
    <t>SD-43787</t>
  </si>
  <si>
    <t>SD-43788</t>
  </si>
  <si>
    <t>SD-43789</t>
  </si>
  <si>
    <t>SD-43790</t>
  </si>
  <si>
    <t>SD-43791</t>
  </si>
  <si>
    <t>SD-43792</t>
  </si>
  <si>
    <t>SD-43793</t>
  </si>
  <si>
    <t>SD-43794</t>
  </si>
  <si>
    <t>Double booking on room 2C, affects the whole team</t>
  </si>
  <si>
    <t>SD-43795</t>
  </si>
  <si>
    <t>SD-43796</t>
  </si>
  <si>
    <t>Structural analysis package crashes when opening large file after the weekend</t>
  </si>
  <si>
    <t>SD-43797</t>
  </si>
  <si>
    <t>SD-43798</t>
  </si>
  <si>
    <t>SD-43799</t>
  </si>
  <si>
    <t>SD-43800</t>
  </si>
  <si>
    <t>SD-43801</t>
  </si>
  <si>
    <t>SD-43802</t>
  </si>
  <si>
    <t>Data visualization tool add-in fails to load on a new laptop</t>
  </si>
  <si>
    <t>SD-43803</t>
  </si>
  <si>
    <t>SD-43804</t>
  </si>
  <si>
    <t>SD-43805</t>
  </si>
  <si>
    <t>SD-43806</t>
  </si>
  <si>
    <t>SD-43807</t>
  </si>
  <si>
    <t>SD-43808</t>
  </si>
  <si>
    <t>MAG-10170</t>
  </si>
  <si>
    <t>SD-43809</t>
  </si>
  <si>
    <t>SD-43810</t>
  </si>
  <si>
    <t>SD-43811</t>
  </si>
  <si>
    <t>Statistics package freezes on save when working from home</t>
  </si>
  <si>
    <t>SD-43812</t>
  </si>
  <si>
    <t>SD-43813</t>
  </si>
  <si>
    <t>SD-43814</t>
  </si>
  <si>
    <t>SD-43815</t>
  </si>
  <si>
    <t>Lockout when signing in to expense portal on a new laptop</t>
  </si>
  <si>
    <t>SD-43816</t>
  </si>
  <si>
    <t>SD-43817</t>
  </si>
  <si>
    <t>Wi-Fi drops in conference room 2A, user is traveling</t>
  </si>
  <si>
    <t>SD-43818</t>
  </si>
  <si>
    <t>Teams mobile not showing notifications at the client site</t>
  </si>
  <si>
    <t>MAG-14619</t>
  </si>
  <si>
    <t>SD-43819</t>
  </si>
  <si>
    <t>SD-43820</t>
  </si>
  <si>
    <t>SD-43821</t>
  </si>
  <si>
    <t>Request license and install for reference manager, for a new project</t>
  </si>
  <si>
    <t>SD-43822</t>
  </si>
  <si>
    <t>SD-43823</t>
  </si>
  <si>
    <t>Wireless mouse keeps disconnecting, started after an update</t>
  </si>
  <si>
    <t>MAG-26935</t>
  </si>
  <si>
    <t>SD-43824</t>
  </si>
  <si>
    <t>SD-43825</t>
  </si>
  <si>
    <t>SD-43826</t>
  </si>
  <si>
    <t>SD-43827</t>
  </si>
  <si>
    <t>SD-43828</t>
  </si>
  <si>
    <t>SD-43829</t>
  </si>
  <si>
    <t>SD-43830</t>
  </si>
  <si>
    <t>SD-43831</t>
  </si>
  <si>
    <t>SD-43832</t>
  </si>
  <si>
    <t>SD-43833</t>
  </si>
  <si>
    <t>Install reference manager on laptop, for a new project</t>
  </si>
  <si>
    <t>SD-43834</t>
  </si>
  <si>
    <t>SD-43835</t>
  </si>
  <si>
    <t>No network after desk move, tried restarting</t>
  </si>
  <si>
    <t>SD-43836</t>
  </si>
  <si>
    <t>SD-43837</t>
  </si>
  <si>
    <t>SD-43838</t>
  </si>
  <si>
    <t>SD-43839</t>
  </si>
  <si>
    <t>SD-43840</t>
  </si>
  <si>
    <t>SD-43841</t>
  </si>
  <si>
    <t>SD-43842</t>
  </si>
  <si>
    <t>Restart loop after overnight patching, tried restarting</t>
  </si>
  <si>
    <t>SD-43843</t>
  </si>
  <si>
    <t>SD-43844</t>
  </si>
  <si>
    <t>Harbor Point Program</t>
  </si>
  <si>
    <t>MAG-29656</t>
  </si>
  <si>
    <t>SD-43845</t>
  </si>
  <si>
    <t>SD-43846</t>
  </si>
  <si>
    <t>SD-43847</t>
  </si>
  <si>
    <t>SD-43848</t>
  </si>
  <si>
    <t>SD-43849</t>
  </si>
  <si>
    <t>SD-43850</t>
  </si>
  <si>
    <t>SD-43851</t>
  </si>
  <si>
    <t>SD-43852</t>
  </si>
  <si>
    <t>SD-43853</t>
  </si>
  <si>
    <t>Slow Wi-Fi near room Northgate East, urgent</t>
  </si>
  <si>
    <t>SD-43854</t>
  </si>
  <si>
    <t>SD-43855</t>
  </si>
  <si>
    <t>Access to shared library for the modeling group, for a new project</t>
  </si>
  <si>
    <t>SD-43856</t>
  </si>
  <si>
    <t>Hydraulic modeling suite add-in fails to load since this morning</t>
  </si>
  <si>
    <t>SD-43857</t>
  </si>
  <si>
    <t>SD-43858</t>
  </si>
  <si>
    <t>SD-43859</t>
  </si>
  <si>
    <t>SD-43860</t>
  </si>
  <si>
    <t>SD-43861</t>
  </si>
  <si>
    <t>SD-43862</t>
  </si>
  <si>
    <t>SD-43863</t>
  </si>
  <si>
    <t>SD-43864</t>
  </si>
  <si>
    <t>SD-43865</t>
  </si>
  <si>
    <t>SD-43866</t>
  </si>
  <si>
    <t>SD-43867</t>
  </si>
  <si>
    <t>SD-43868</t>
  </si>
  <si>
    <t>SD-43869</t>
  </si>
  <si>
    <t>SD-43870</t>
  </si>
  <si>
    <t>Plotter out of roll media error will not clear, user is traveling</t>
  </si>
  <si>
    <t>SD-43871</t>
  </si>
  <si>
    <t>SD-43872</t>
  </si>
  <si>
    <t>SD-43873</t>
  </si>
  <si>
    <t>SD-43874</t>
  </si>
  <si>
    <t>SD-43875</t>
  </si>
  <si>
    <t>SD-43876</t>
  </si>
  <si>
    <t>SD-43877</t>
  </si>
  <si>
    <t>SD-43878</t>
  </si>
  <si>
    <t>SD-43879</t>
  </si>
  <si>
    <t>SD-43880</t>
  </si>
  <si>
    <t>SD-43881</t>
  </si>
  <si>
    <t>SD-43882</t>
  </si>
  <si>
    <t>SD-43883</t>
  </si>
  <si>
    <t>SD-43884</t>
  </si>
  <si>
    <t>MAG-24161</t>
  </si>
  <si>
    <t>SD-43885</t>
  </si>
  <si>
    <t>SD-43886</t>
  </si>
  <si>
    <t>SD-43887</t>
  </si>
  <si>
    <t>SD-43888</t>
  </si>
  <si>
    <t>SD-43889</t>
  </si>
  <si>
    <t>SD-43890</t>
  </si>
  <si>
    <t>SD-43891</t>
  </si>
  <si>
    <t>SD-43892</t>
  </si>
  <si>
    <t>SD-43893</t>
  </si>
  <si>
    <t>SD-43894</t>
  </si>
  <si>
    <t>Switch port needed in project room 4D</t>
  </si>
  <si>
    <t>SD-43895</t>
  </si>
  <si>
    <t>SD-43896</t>
  </si>
  <si>
    <t>Project scheduling tool crashes when opening large file, user is traveling</t>
  </si>
  <si>
    <t>SD-43897</t>
  </si>
  <si>
    <t>SD-43898</t>
  </si>
  <si>
    <t>SD-43899</t>
  </si>
  <si>
    <t>SD-43900</t>
  </si>
  <si>
    <t>SD-43901</t>
  </si>
  <si>
    <t>Email pretending to be from an executive, user is traveling</t>
  </si>
  <si>
    <t>SD-43902</t>
  </si>
  <si>
    <t>SD-43903</t>
  </si>
  <si>
    <t>SD-43904</t>
  </si>
  <si>
    <t>SD-43905</t>
  </si>
  <si>
    <t>SD-43906</t>
  </si>
  <si>
    <t>SD-43907</t>
  </si>
  <si>
    <t>SD-43908</t>
  </si>
  <si>
    <t>SD-43909</t>
  </si>
  <si>
    <t>SD-43910</t>
  </si>
  <si>
    <t>Cannot sign in to laptop, password not accepted, needed before a client meeting</t>
  </si>
  <si>
    <t>SD-43911</t>
  </si>
  <si>
    <t>SD-43912</t>
  </si>
  <si>
    <t>SD-43913</t>
  </si>
  <si>
    <t>SD-43914</t>
  </si>
  <si>
    <t>Cannot share screen in Teams since yesterday</t>
  </si>
  <si>
    <t>SD-43915</t>
  </si>
  <si>
    <t>Reference manager shows license expired</t>
  </si>
  <si>
    <t>SD-43916</t>
  </si>
  <si>
    <t>Diagramming tool shows license expired, started after an update</t>
  </si>
  <si>
    <t>SD-43917</t>
  </si>
  <si>
    <t>SD-43918</t>
  </si>
  <si>
    <t>Need replacement keyboard, tried restarting</t>
  </si>
  <si>
    <t>SD-43919</t>
  </si>
  <si>
    <t>SD-43920</t>
  </si>
  <si>
    <t>MAG-28743</t>
  </si>
  <si>
    <t>SD-43921</t>
  </si>
  <si>
    <t>SD-43922</t>
  </si>
  <si>
    <t>SD-43923</t>
  </si>
  <si>
    <t>SD-43924</t>
  </si>
  <si>
    <t>SD-43925</t>
  </si>
  <si>
    <t>SD-43926</t>
  </si>
  <si>
    <t>SD-43927</t>
  </si>
  <si>
    <t>Conference room Annex 110 not showing in room finder, second time this week</t>
  </si>
  <si>
    <t>SD-43928</t>
  </si>
  <si>
    <t>SD-43929</t>
  </si>
  <si>
    <t>Add members to distribution list, for a proposal deadline</t>
  </si>
  <si>
    <t>SD-43930</t>
  </si>
  <si>
    <t>SD-43931</t>
  </si>
  <si>
    <t>SD-43932</t>
  </si>
  <si>
    <t>Sync client shows red cross on library after a restart</t>
  </si>
  <si>
    <t>SD-43933</t>
  </si>
  <si>
    <t>SD-43934</t>
  </si>
  <si>
    <t>SD-43935</t>
  </si>
  <si>
    <t>Lost phone, need temporary access pass on a new laptop</t>
  </si>
  <si>
    <t>SD-43936</t>
  </si>
  <si>
    <t>SD-43937</t>
  </si>
  <si>
    <t>SD-43938</t>
  </si>
  <si>
    <t>SD-43939</t>
  </si>
  <si>
    <t>Structural analysis package freezes on save since this morning</t>
  </si>
  <si>
    <t>SD-43940</t>
  </si>
  <si>
    <t>SD-43941</t>
  </si>
  <si>
    <t>SD-43942</t>
  </si>
  <si>
    <t>SD-43943</t>
  </si>
  <si>
    <t>SD-43944</t>
  </si>
  <si>
    <t>SD-43945</t>
  </si>
  <si>
    <t>SD-43946</t>
  </si>
  <si>
    <t>License server not reachable for hydraulic modeling suite, tried restarting</t>
  </si>
  <si>
    <t>SD-43947</t>
  </si>
  <si>
    <t>Echo on Teams calls from room 3B on a new laptop</t>
  </si>
  <si>
    <t>SD-43948</t>
  </si>
  <si>
    <t>SD-43949</t>
  </si>
  <si>
    <t>SD-43950</t>
  </si>
  <si>
    <t>SD-43951</t>
  </si>
  <si>
    <t>SD-43952</t>
  </si>
  <si>
    <t>SD-43953</t>
  </si>
  <si>
    <t>SD-43954</t>
  </si>
  <si>
    <t>SD-43955</t>
  </si>
  <si>
    <t>SD-43956</t>
  </si>
  <si>
    <t>SD-43957</t>
  </si>
  <si>
    <t>Password reset needed for travel booking tool at the client site</t>
  </si>
  <si>
    <t>SD-43958</t>
  </si>
  <si>
    <t>SD-43959</t>
  </si>
  <si>
    <t>SD-43960</t>
  </si>
  <si>
    <t>SD-43961</t>
  </si>
  <si>
    <t>VPN asks for credentials repeatedly when working from home</t>
  </si>
  <si>
    <t>SD-43962</t>
  </si>
  <si>
    <t>SD-43963</t>
  </si>
  <si>
    <t>SD-43964</t>
  </si>
  <si>
    <t>SD-43965</t>
  </si>
  <si>
    <t>SD-43966</t>
  </si>
  <si>
    <t>Copier jammed and showing error after the weekend</t>
  </si>
  <si>
    <t>SD-43967</t>
  </si>
  <si>
    <t>SD-43968</t>
  </si>
  <si>
    <t>SD-43969</t>
  </si>
  <si>
    <t>SD-43970</t>
  </si>
  <si>
    <t>SD-43971</t>
  </si>
  <si>
    <t>SD-43972</t>
  </si>
  <si>
    <t>SD-43973</t>
  </si>
  <si>
    <t>SD-43974</t>
  </si>
  <si>
    <t>SD-43975</t>
  </si>
  <si>
    <t>SD-43976</t>
  </si>
  <si>
    <t>SD-43977</t>
  </si>
  <si>
    <t>SD-43978</t>
  </si>
  <si>
    <t>SD-43979</t>
  </si>
  <si>
    <t>MAG-17184</t>
  </si>
  <si>
    <t>SD-43980</t>
  </si>
  <si>
    <t>SD-43981</t>
  </si>
  <si>
    <t>SD-43982</t>
  </si>
  <si>
    <t>SD-43983</t>
  </si>
  <si>
    <t>Echo on Teams calls from room Annex 110, urgent</t>
  </si>
  <si>
    <t>SD-43984</t>
  </si>
  <si>
    <t>SD-43985</t>
  </si>
  <si>
    <t>SD-43986</t>
  </si>
  <si>
    <t>SD-43987</t>
  </si>
  <si>
    <t>SD-43988</t>
  </si>
  <si>
    <t>SD-43989</t>
  </si>
  <si>
    <t>SD-43990</t>
  </si>
  <si>
    <t>SD-43991</t>
  </si>
  <si>
    <t>SD-43992</t>
  </si>
  <si>
    <t>SD-43993</t>
  </si>
  <si>
    <t>SD-43994</t>
  </si>
  <si>
    <t>SD-43995</t>
  </si>
  <si>
    <t>Cannot reach analysis workstation remotely since this morning</t>
  </si>
  <si>
    <t>SD-43996</t>
  </si>
  <si>
    <t>SD-43997</t>
  </si>
  <si>
    <t>SD-43998</t>
  </si>
  <si>
    <t>SD-43999</t>
  </si>
  <si>
    <t>SD-44000</t>
  </si>
  <si>
    <t>Add to distribution list for the modeling group, second request</t>
  </si>
  <si>
    <t>SD-44001</t>
  </si>
  <si>
    <t>SD-44002</t>
  </si>
  <si>
    <t>SD-44003</t>
  </si>
  <si>
    <t>SD-44004</t>
  </si>
  <si>
    <t>SD-44005</t>
  </si>
  <si>
    <t>SD-44006</t>
  </si>
  <si>
    <t>Request license and install for statistics package, for a new project</t>
  </si>
  <si>
    <t>SD-44007</t>
  </si>
  <si>
    <t>SD-44008</t>
  </si>
  <si>
    <t>SD-44009</t>
  </si>
  <si>
    <t>SD-44010</t>
  </si>
  <si>
    <t>Password expired, cannot sign in after a restart</t>
  </si>
  <si>
    <t>SD-44011</t>
  </si>
  <si>
    <t>Wi-Fi drops in conference room 2A, tried restarting</t>
  </si>
  <si>
    <t>SD-44012</t>
  </si>
  <si>
    <t>SD-44013</t>
  </si>
  <si>
    <t>SD-44014</t>
  </si>
  <si>
    <t>SD-44015</t>
  </si>
  <si>
    <t>SD-44016</t>
  </si>
  <si>
    <t>SD-44017</t>
  </si>
  <si>
    <t>Need shared mailbox for field operations, approved by manager</t>
  </si>
  <si>
    <t>SD-44018</t>
  </si>
  <si>
    <t>SD-44019</t>
  </si>
  <si>
    <t>SD-44020</t>
  </si>
  <si>
    <t>SD-44021</t>
  </si>
  <si>
    <t>SD-44022</t>
  </si>
  <si>
    <t>SD-44023</t>
  </si>
  <si>
    <t>SD-44024</t>
  </si>
  <si>
    <t>CAD viewer shows license expired, affects the whole team</t>
  </si>
  <si>
    <t>SD-44025</t>
  </si>
  <si>
    <t>SD-44026</t>
  </si>
  <si>
    <t>SD-44027</t>
  </si>
  <si>
    <t>SD-44028</t>
  </si>
  <si>
    <t>SD-44029</t>
  </si>
  <si>
    <t>SD-44030</t>
  </si>
  <si>
    <t>SD-44031</t>
  </si>
  <si>
    <t>PDF editor freezes on save, intermittent</t>
  </si>
  <si>
    <t>SD-44032</t>
  </si>
  <si>
    <t>SD-44033</t>
  </si>
  <si>
    <t>SD-44034</t>
  </si>
  <si>
    <t>Cannot print to printer near room Harbor on a new laptop</t>
  </si>
  <si>
    <t>SD-44035</t>
  </si>
  <si>
    <t>Access to license group for statistics package, for a proposal deadline</t>
  </si>
  <si>
    <t>SD-44036</t>
  </si>
  <si>
    <t>SD-44037</t>
  </si>
  <si>
    <t>SD-44038</t>
  </si>
  <si>
    <t>SD-44039</t>
  </si>
  <si>
    <t>SD-44040</t>
  </si>
  <si>
    <t>SD-44041</t>
  </si>
  <si>
    <t>SD-44042</t>
  </si>
  <si>
    <t>SD-44043</t>
  </si>
  <si>
    <t>SD-44044</t>
  </si>
  <si>
    <t>SD-44045</t>
  </si>
  <si>
    <t>SD-44046</t>
  </si>
  <si>
    <t>SD-44047</t>
  </si>
  <si>
    <t>SD-44048</t>
  </si>
  <si>
    <t>SD-44049</t>
  </si>
  <si>
    <t>SD-44050</t>
  </si>
  <si>
    <t>SD-44051</t>
  </si>
  <si>
    <t>SD-44052</t>
  </si>
  <si>
    <t>SD-44053</t>
  </si>
  <si>
    <t>SD-44054</t>
  </si>
  <si>
    <t>SD-44055</t>
  </si>
  <si>
    <t>SD-44056</t>
  </si>
  <si>
    <t>SD-44057</t>
  </si>
  <si>
    <t>SD-44058</t>
  </si>
  <si>
    <t>SD-44059</t>
  </si>
  <si>
    <t>MAG-22577</t>
  </si>
  <si>
    <t>SD-44060</t>
  </si>
  <si>
    <t>SD-44061</t>
  </si>
  <si>
    <t>SD-44062</t>
  </si>
  <si>
    <t>SD-44063</t>
  </si>
  <si>
    <t>SD-44064</t>
  </si>
  <si>
    <t>SD-44065</t>
  </si>
  <si>
    <t>SD-44066</t>
  </si>
  <si>
    <t>SD-44067</t>
  </si>
  <si>
    <t>SD-44068</t>
  </si>
  <si>
    <t>MAG-12076</t>
  </si>
  <si>
    <t>SD-44069</t>
  </si>
  <si>
    <t>SD-44070</t>
  </si>
  <si>
    <t>SD-44071</t>
  </si>
  <si>
    <t>SD-44072</t>
  </si>
  <si>
    <t>SD-44073</t>
  </si>
  <si>
    <t>SD-44074</t>
  </si>
  <si>
    <t>SD-44075</t>
  </si>
  <si>
    <t>SD-44076</t>
  </si>
  <si>
    <t>SD-44077</t>
  </si>
  <si>
    <t>SD-44078</t>
  </si>
  <si>
    <t>Print jobs stuck in queue, started after an update</t>
  </si>
  <si>
    <t>SD-44079</t>
  </si>
  <si>
    <t>SD-44080</t>
  </si>
  <si>
    <t>SD-44081</t>
  </si>
  <si>
    <t>SD-44082</t>
  </si>
  <si>
    <t>License server not reachable for hydraulic modeling suite</t>
  </si>
  <si>
    <t>SD-44083</t>
  </si>
  <si>
    <t>SD-44084</t>
  </si>
  <si>
    <t>SD-44085</t>
  </si>
  <si>
    <t>Hotspot data limit reached, intermittent</t>
  </si>
  <si>
    <t>SD-44086</t>
  </si>
  <si>
    <t>SD-44087</t>
  </si>
  <si>
    <t>SD-44088</t>
  </si>
  <si>
    <t>SD-44089</t>
  </si>
  <si>
    <t>SD-44090</t>
  </si>
  <si>
    <t>SD-44091</t>
  </si>
  <si>
    <t>SD-44092</t>
  </si>
  <si>
    <t>Guest Wi-Fi access needed for visitors, started after an update</t>
  </si>
  <si>
    <t>SD-44093</t>
  </si>
  <si>
    <t>SD-44094</t>
  </si>
  <si>
    <t>SD-44095</t>
  </si>
  <si>
    <t>SD-44096</t>
  </si>
  <si>
    <t>SD-44097</t>
  </si>
  <si>
    <t>SD-44098</t>
  </si>
  <si>
    <t>SD-44099</t>
  </si>
  <si>
    <t>SD-44100</t>
  </si>
  <si>
    <t>SD-44101</t>
  </si>
  <si>
    <t>SD-44102</t>
  </si>
  <si>
    <t>SD-44103</t>
  </si>
  <si>
    <t>Battery drains within an hour since yesterday</t>
  </si>
  <si>
    <t>SD-44104</t>
  </si>
  <si>
    <t>SD-44105</t>
  </si>
  <si>
    <t>Browser will not load intranet, started after an update</t>
  </si>
  <si>
    <t>MAG-27850</t>
  </si>
  <si>
    <t>SD-44106</t>
  </si>
  <si>
    <t>SD-44107</t>
  </si>
  <si>
    <t>SD-44108</t>
  </si>
  <si>
    <t>SD-44109</t>
  </si>
  <si>
    <t>SD-44110</t>
  </si>
  <si>
    <t>Teams status stuck on away, tried restarting</t>
  </si>
  <si>
    <t>SD-44111</t>
  </si>
  <si>
    <t>Copier jammed and showing error, needed before a client meeting</t>
  </si>
  <si>
    <t>SD-44112</t>
  </si>
  <si>
    <t>SD-44113</t>
  </si>
  <si>
    <t>Password reset needed for learning portal on a new laptop</t>
  </si>
  <si>
    <t>SD-44114</t>
  </si>
  <si>
    <t>SD-44115</t>
  </si>
  <si>
    <t>Locked out after password change, old password saved on phone since yesterday</t>
  </si>
  <si>
    <t>SD-44116</t>
  </si>
  <si>
    <t>SD-44117</t>
  </si>
  <si>
    <t>Access to shared library for the climate analytics team, needed by end of week</t>
  </si>
  <si>
    <t>SD-44118</t>
  </si>
  <si>
    <t>Shared calendar not updating after the weekend</t>
  </si>
  <si>
    <t>SD-44119</t>
  </si>
  <si>
    <t>SD-44120</t>
  </si>
  <si>
    <t>SD-44121</t>
  </si>
  <si>
    <t>SD-44122</t>
  </si>
  <si>
    <t>SD-44123</t>
  </si>
  <si>
    <t>SD-44124</t>
  </si>
  <si>
    <t>Echo on Teams calls from room 2C, affects the whole team</t>
  </si>
  <si>
    <t>SD-44125</t>
  </si>
  <si>
    <t>SD-44126</t>
  </si>
  <si>
    <t>SD-44127</t>
  </si>
  <si>
    <t>Request license and install for hydraulic modeling suite, no rush</t>
  </si>
  <si>
    <t>SD-44128</t>
  </si>
  <si>
    <t>SD-44129</t>
  </si>
  <si>
    <t>SD-44130</t>
  </si>
  <si>
    <t>SD-44131</t>
  </si>
  <si>
    <t>SD-44132</t>
  </si>
  <si>
    <t>SD-44133</t>
  </si>
  <si>
    <t>SD-44134</t>
  </si>
  <si>
    <t>SD-44135</t>
  </si>
  <si>
    <t>SD-44136</t>
  </si>
  <si>
    <t>SD-44137</t>
  </si>
  <si>
    <t>Need PDF editor for new project, for a proposal deadline</t>
  </si>
  <si>
    <t>SD-44138</t>
  </si>
  <si>
    <t>MAG-27497</t>
  </si>
  <si>
    <t>SD-44139</t>
  </si>
  <si>
    <t>SD-44140</t>
  </si>
  <si>
    <t>SD-44141</t>
  </si>
  <si>
    <t>SD-44142</t>
  </si>
  <si>
    <t>SD-44143</t>
  </si>
  <si>
    <t>SD-44144</t>
  </si>
  <si>
    <t>SD-44145</t>
  </si>
  <si>
    <t>Laptop will not power on on a new laptop</t>
  </si>
  <si>
    <t>SD-44146</t>
  </si>
  <si>
    <t>SD-44147</t>
  </si>
  <si>
    <t>SD-44148</t>
  </si>
  <si>
    <t>SD-44149</t>
  </si>
  <si>
    <t>Slow Wi-Fi near room 4D, needed before a client meeting</t>
  </si>
  <si>
    <t>SD-44150</t>
  </si>
  <si>
    <t>SD-44151</t>
  </si>
  <si>
    <t>Wi-Fi drops in conference room Lakeview, affects the whole team</t>
  </si>
  <si>
    <t>SD-44152</t>
  </si>
  <si>
    <t>SD-44153</t>
  </si>
  <si>
    <t>Virtual desktop will not launch, urgent</t>
  </si>
  <si>
    <t>SD-44154</t>
  </si>
  <si>
    <t>SD-44155</t>
  </si>
  <si>
    <t>SD-44156</t>
  </si>
  <si>
    <t>SD-44157</t>
  </si>
  <si>
    <t>SD-44158</t>
  </si>
  <si>
    <t>SD-44159</t>
  </si>
  <si>
    <t>SD-44160</t>
  </si>
  <si>
    <t>SD-44161</t>
  </si>
  <si>
    <t>SD-44162</t>
  </si>
  <si>
    <t>Password reset needed for timesheet system, second time this week</t>
  </si>
  <si>
    <t>SD-44163</t>
  </si>
  <si>
    <t>SD-44164</t>
  </si>
  <si>
    <t>Survey data collector shows license expired after the weekend</t>
  </si>
  <si>
    <t>SD-44165</t>
  </si>
  <si>
    <t>SD-44166</t>
  </si>
  <si>
    <t>SD-44167</t>
  </si>
  <si>
    <t>SD-44168</t>
  </si>
  <si>
    <t>SD-44169</t>
  </si>
  <si>
    <t>SD-44170</t>
  </si>
  <si>
    <t>SD-44171</t>
  </si>
  <si>
    <t>SD-44172</t>
  </si>
  <si>
    <t>Need PDF editor for new project, for a new project</t>
  </si>
  <si>
    <t>SD-44173</t>
  </si>
  <si>
    <t>SD-44174</t>
  </si>
  <si>
    <t>Replace phone and move enrollment, second request</t>
  </si>
  <si>
    <t>SD-44175</t>
  </si>
  <si>
    <t>SD-44176</t>
  </si>
  <si>
    <t>Authenticator app shows the wrong account, second time this week</t>
  </si>
  <si>
    <t>SD-44177</t>
  </si>
  <si>
    <t>SD-44178</t>
  </si>
  <si>
    <t>SD-44179</t>
  </si>
  <si>
    <t>SD-44180</t>
  </si>
  <si>
    <t>SD-44181</t>
  </si>
  <si>
    <t>SD-44182</t>
  </si>
  <si>
    <t>SD-44183</t>
  </si>
  <si>
    <t>SD-44184</t>
  </si>
  <si>
    <t>SD-44185</t>
  </si>
  <si>
    <t>SD-44186</t>
  </si>
  <si>
    <t>SD-44187</t>
  </si>
  <si>
    <t>SD-44188</t>
  </si>
  <si>
    <t>SD-44189</t>
  </si>
  <si>
    <t>SD-44190</t>
  </si>
  <si>
    <t>Teams mobile not showing notifications, second time this week</t>
  </si>
  <si>
    <t>SD-44191</t>
  </si>
  <si>
    <t>SD-44192</t>
  </si>
  <si>
    <t>SD-44193</t>
  </si>
  <si>
    <t>SD-44194</t>
  </si>
  <si>
    <t>SD-44195</t>
  </si>
  <si>
    <t>SD-44196</t>
  </si>
  <si>
    <t>SD-44197</t>
  </si>
  <si>
    <t>SD-44198</t>
  </si>
  <si>
    <t>SD-44199</t>
  </si>
  <si>
    <t>SD-44200</t>
  </si>
  <si>
    <t>SD-44201</t>
  </si>
  <si>
    <t>Mobile app asks to sign in every time at the client site</t>
  </si>
  <si>
    <t>SD-44202</t>
  </si>
  <si>
    <t>SD-44203</t>
  </si>
  <si>
    <t>Request license and install for diagramming tool, for a proposal deadline</t>
  </si>
  <si>
    <t>SD-44204</t>
  </si>
  <si>
    <t>SD-44205</t>
  </si>
  <si>
    <t>SD-44206</t>
  </si>
  <si>
    <t>Hydraulic modeling suite add-in fails to load, tried restarting</t>
  </si>
  <si>
    <t>SD-44207</t>
  </si>
  <si>
    <t>Mobile app asks to sign in every time, tried restarting</t>
  </si>
  <si>
    <t>SD-44208</t>
  </si>
  <si>
    <t>Update failed and rolled back twice when working from home</t>
  </si>
  <si>
    <t>SD-44209</t>
  </si>
  <si>
    <t>SD-44210</t>
  </si>
  <si>
    <t>SD-44211</t>
  </si>
  <si>
    <t>Tablet photos not uploading since this morning</t>
  </si>
  <si>
    <t>SD-44212</t>
  </si>
  <si>
    <t>Laptop overheating and fan running constantly since this morning</t>
  </si>
  <si>
    <t>SD-44213</t>
  </si>
  <si>
    <t>SD-44214</t>
  </si>
  <si>
    <t>SD-44215</t>
  </si>
  <si>
    <t>MAG-15104</t>
  </si>
  <si>
    <t>SD-44216</t>
  </si>
  <si>
    <t>SD-44217</t>
  </si>
  <si>
    <t>SD-44218</t>
  </si>
  <si>
    <t>SD-44219</t>
  </si>
  <si>
    <t>SD-44220</t>
  </si>
  <si>
    <t>SD-44221</t>
  </si>
  <si>
    <t>SD-44222</t>
  </si>
  <si>
    <t>Wi-Fi drops in conference room 5A since yesterday</t>
  </si>
  <si>
    <t>SD-44223</t>
  </si>
  <si>
    <t>SD-44224</t>
  </si>
  <si>
    <t>SD-44225</t>
  </si>
  <si>
    <t>SD-44226</t>
  </si>
  <si>
    <t>SD-44227</t>
  </si>
  <si>
    <t>SD-44228</t>
  </si>
  <si>
    <t>SD-44229</t>
  </si>
  <si>
    <t>Wired connection drops intermittently when working from home</t>
  </si>
  <si>
    <t>SD-44230</t>
  </si>
  <si>
    <t>SD-44231</t>
  </si>
  <si>
    <t>SD-44232</t>
  </si>
  <si>
    <t>Access to shared library for proposal team, no rush</t>
  </si>
  <si>
    <t>SD-44233</t>
  </si>
  <si>
    <t>SD-44234</t>
  </si>
  <si>
    <t>SD-44235</t>
  </si>
  <si>
    <t>SD-44236</t>
  </si>
  <si>
    <t>Data visualization tool very slow since last week, affects the whole team</t>
  </si>
  <si>
    <t>SD-44237</t>
  </si>
  <si>
    <t>SD-44238</t>
  </si>
  <si>
    <t>Mailbox full warning, tried restarting</t>
  </si>
  <si>
    <t>SD-44239</t>
  </si>
  <si>
    <t>SD-44240</t>
  </si>
  <si>
    <t>SD-44241</t>
  </si>
  <si>
    <t>SD-44242</t>
  </si>
  <si>
    <t>SD-44243</t>
  </si>
  <si>
    <t>SD-44244</t>
  </si>
  <si>
    <t>MAG-23562</t>
  </si>
  <si>
    <t>SD-44245</t>
  </si>
  <si>
    <t>SD-44246</t>
  </si>
  <si>
    <t>SD-44247</t>
  </si>
  <si>
    <t>SD-44248</t>
  </si>
  <si>
    <t>SD-44249</t>
  </si>
  <si>
    <t>SD-44250</t>
  </si>
  <si>
    <t>SD-44251</t>
  </si>
  <si>
    <t>MAG-21283</t>
  </si>
  <si>
    <t>SD-44252</t>
  </si>
  <si>
    <t>SD-44253</t>
  </si>
  <si>
    <t>MAG-18248</t>
  </si>
  <si>
    <t>SD-44254</t>
  </si>
  <si>
    <t>SD-44255</t>
  </si>
  <si>
    <t>SD-44256</t>
  </si>
  <si>
    <t>SD-44257</t>
  </si>
  <si>
    <t>MAG-19378</t>
  </si>
  <si>
    <t>SD-44258</t>
  </si>
  <si>
    <t>SD-44259</t>
  </si>
  <si>
    <t>SD-44260</t>
  </si>
  <si>
    <t>SD-44261</t>
  </si>
  <si>
    <t>SD-44262</t>
  </si>
  <si>
    <t>SD-44263</t>
  </si>
  <si>
    <t>SD-44264</t>
  </si>
  <si>
    <t>SD-44265</t>
  </si>
  <si>
    <t>SD-44266</t>
  </si>
  <si>
    <t>SD-44267</t>
  </si>
  <si>
    <t>SD-44268</t>
  </si>
  <si>
    <t>Wired connection drops intermittently, started after an update</t>
  </si>
  <si>
    <t>SD-44269</t>
  </si>
  <si>
    <t>SD-44270</t>
  </si>
  <si>
    <t>SD-44271</t>
  </si>
  <si>
    <t>SD-44272</t>
  </si>
  <si>
    <t>Code editor freezes on save on a new laptop</t>
  </si>
  <si>
    <t>SD-44273</t>
  </si>
  <si>
    <t>Need shared mailbox for proposal team, for a new project</t>
  </si>
  <si>
    <t>SD-44274</t>
  </si>
  <si>
    <t>SD-44275</t>
  </si>
  <si>
    <t>SD-44276</t>
  </si>
  <si>
    <t>SD-44277</t>
  </si>
  <si>
    <t>SD-44278</t>
  </si>
  <si>
    <t>SD-44279</t>
  </si>
  <si>
    <t>SD-44280</t>
  </si>
  <si>
    <t>SD-44281</t>
  </si>
  <si>
    <t>SD-44282</t>
  </si>
  <si>
    <t>SD-44283</t>
  </si>
  <si>
    <t>SD-44284</t>
  </si>
  <si>
    <t>Wi-Fi drops in conference room Lakeview at the client site</t>
  </si>
  <si>
    <t>SD-44285</t>
  </si>
  <si>
    <t>SD-44286</t>
  </si>
  <si>
    <t>SD-44287</t>
  </si>
  <si>
    <t>SD-44288</t>
  </si>
  <si>
    <t>SD-44289</t>
  </si>
  <si>
    <t>SD-44290</t>
  </si>
  <si>
    <t>SD-44291</t>
  </si>
  <si>
    <t>SD-44292</t>
  </si>
  <si>
    <t>Upgrade CAD viewer to current version, needed by end of week</t>
  </si>
  <si>
    <t>SD-44293</t>
  </si>
  <si>
    <t>SD-44294</t>
  </si>
  <si>
    <t>SD-44295</t>
  </si>
  <si>
    <t>SD-44296</t>
  </si>
  <si>
    <t>SD-44297</t>
  </si>
  <si>
    <t>SD-44298</t>
  </si>
  <si>
    <t>SD-44299</t>
  </si>
  <si>
    <t>SD-44300</t>
  </si>
  <si>
    <t>CAD viewer freezes on save, urgent</t>
  </si>
  <si>
    <t>SD-44301</t>
  </si>
  <si>
    <t>Echo on Teams calls from room 5A, intermittent</t>
  </si>
  <si>
    <t>SD-44302</t>
  </si>
  <si>
    <t>Clicked link in suspicious email, please check, started after an update</t>
  </si>
  <si>
    <t>SD-44303</t>
  </si>
  <si>
    <t>Plotter out of roll media error will not clear after a restart</t>
  </si>
  <si>
    <t>SD-44304</t>
  </si>
  <si>
    <t>SD-44305</t>
  </si>
  <si>
    <t>SD-44306</t>
  </si>
  <si>
    <t>SD-44307</t>
  </si>
  <si>
    <t>SD-44308</t>
  </si>
  <si>
    <t>SD-44309</t>
  </si>
  <si>
    <t>SD-44310</t>
  </si>
  <si>
    <t>SD-44311</t>
  </si>
  <si>
    <t>SD-44312</t>
  </si>
  <si>
    <t>SD-44313</t>
  </si>
  <si>
    <t>SD-44314</t>
  </si>
  <si>
    <t>SD-44315</t>
  </si>
  <si>
    <t>SD-44316</t>
  </si>
  <si>
    <t>SD-44317</t>
  </si>
  <si>
    <t>SD-44318</t>
  </si>
  <si>
    <t>SD-44319</t>
  </si>
  <si>
    <t>SD-44320</t>
  </si>
  <si>
    <t>SD-44321</t>
  </si>
  <si>
    <t>SD-44322</t>
  </si>
  <si>
    <t>SD-44323</t>
  </si>
  <si>
    <t>SD-44324</t>
  </si>
  <si>
    <t>SD-44325</t>
  </si>
  <si>
    <t>SD-44326</t>
  </si>
  <si>
    <t>SD-44327</t>
  </si>
  <si>
    <t>SD-44328</t>
  </si>
  <si>
    <t>SD-44329</t>
  </si>
  <si>
    <t>SD-44330</t>
  </si>
  <si>
    <t>SD-44331</t>
  </si>
  <si>
    <t>SD-44332</t>
  </si>
  <si>
    <t>Access to license group for reference manager, for a new project</t>
  </si>
  <si>
    <t>SD-44333</t>
  </si>
  <si>
    <t>Add to distribution list for contracts staff, needed by end of week</t>
  </si>
  <si>
    <t>SD-44334</t>
  </si>
  <si>
    <t>SD-44335</t>
  </si>
  <si>
    <t>SD-44336</t>
  </si>
  <si>
    <t>SD-44337</t>
  </si>
  <si>
    <t>SD-44338</t>
  </si>
  <si>
    <t>SD-44339</t>
  </si>
  <si>
    <t>SD-44340</t>
  </si>
  <si>
    <t>SD-44341</t>
  </si>
  <si>
    <t>SD-44342</t>
  </si>
  <si>
    <t>SD-44343</t>
  </si>
  <si>
    <t>SD-44344</t>
  </si>
  <si>
    <t>SD-44345</t>
  </si>
  <si>
    <t>SD-44346</t>
  </si>
  <si>
    <t>SD-44347</t>
  </si>
  <si>
    <t>SD-44348</t>
  </si>
  <si>
    <t>GIS desktop suite add-in fails to load, urgent</t>
  </si>
  <si>
    <t>SD-44349</t>
  </si>
  <si>
    <t>SD-44350</t>
  </si>
  <si>
    <t>SD-44351</t>
  </si>
  <si>
    <t>SD-44352</t>
  </si>
  <si>
    <t>SD-44353</t>
  </si>
  <si>
    <t>SD-44354</t>
  </si>
  <si>
    <t>SD-44355</t>
  </si>
  <si>
    <t>SD-44356</t>
  </si>
  <si>
    <t>SD-44357</t>
  </si>
  <si>
    <t>MAG-19861</t>
  </si>
  <si>
    <t>SD-44358</t>
  </si>
  <si>
    <t>SD-44359</t>
  </si>
  <si>
    <t>SD-44360</t>
  </si>
  <si>
    <t>Spare laptop for visiting staff, approved by manager</t>
  </si>
  <si>
    <t>SD-44361</t>
  </si>
  <si>
    <t>SD-44362</t>
  </si>
  <si>
    <t>SD-44363</t>
  </si>
  <si>
    <t>SD-44364</t>
  </si>
  <si>
    <t>Browser will not load intranet, needed before a client meeting</t>
  </si>
  <si>
    <t>SD-44365</t>
  </si>
  <si>
    <t>SD-44366</t>
  </si>
  <si>
    <t>SD-44367</t>
  </si>
  <si>
    <t>Webcam not detected after a restart</t>
  </si>
  <si>
    <t>SD-44368</t>
  </si>
  <si>
    <t>Slow Wi-Fi near room 4D, urgent</t>
  </si>
  <si>
    <t>SD-44369</t>
  </si>
  <si>
    <t>SD-44370</t>
  </si>
  <si>
    <t>SD-44371</t>
  </si>
  <si>
    <t>SD-44372</t>
  </si>
  <si>
    <t>SD-44373</t>
  </si>
  <si>
    <t>SD-44374</t>
  </si>
  <si>
    <t>SD-44375</t>
  </si>
  <si>
    <t>SD-44376</t>
  </si>
  <si>
    <t>SD-44377</t>
  </si>
  <si>
    <t>SD-44378</t>
  </si>
  <si>
    <t>SD-44379</t>
  </si>
  <si>
    <t>SD-44380</t>
  </si>
  <si>
    <t>SD-44381</t>
  </si>
  <si>
    <t>MAG-27241</t>
  </si>
  <si>
    <t>SD-44382</t>
  </si>
  <si>
    <t>SD-44383</t>
  </si>
  <si>
    <t>SD-44384</t>
  </si>
  <si>
    <t>SD-44385</t>
  </si>
  <si>
    <t>MAG-14242</t>
  </si>
  <si>
    <t>SD-44386</t>
  </si>
  <si>
    <t>SD-44387</t>
  </si>
  <si>
    <t>SD-44388</t>
  </si>
  <si>
    <t>Double booking on room 4D when working from home</t>
  </si>
  <si>
    <t>SD-44389</t>
  </si>
  <si>
    <t>SD-44390</t>
  </si>
  <si>
    <t>SD-44391</t>
  </si>
  <si>
    <t>SD-44392</t>
  </si>
  <si>
    <t>SD-44393</t>
  </si>
  <si>
    <t>SD-44394</t>
  </si>
  <si>
    <t>SD-44395</t>
  </si>
  <si>
    <t>Suspicious email asking for credentials since this morning</t>
  </si>
  <si>
    <t>SD-44396</t>
  </si>
  <si>
    <t>SD-44397</t>
  </si>
  <si>
    <t>SD-44398</t>
  </si>
  <si>
    <t>SD-44399</t>
  </si>
  <si>
    <t>SD-44400</t>
  </si>
  <si>
    <t>SD-44401</t>
  </si>
  <si>
    <t>SD-44402</t>
  </si>
  <si>
    <t>SD-44403</t>
  </si>
  <si>
    <t>SD-44404</t>
  </si>
  <si>
    <t>SD-44405</t>
  </si>
  <si>
    <t>Hotspot not working at field site after a restart</t>
  </si>
  <si>
    <t>SD-44406</t>
  </si>
  <si>
    <t>SD-44407</t>
  </si>
  <si>
    <t>SD-44408</t>
  </si>
  <si>
    <t>Unexpected MFA prompt after suspicious email at the client site</t>
  </si>
  <si>
    <t>SD-44409</t>
  </si>
  <si>
    <t>SD-44410</t>
  </si>
  <si>
    <t>SD-44411</t>
  </si>
  <si>
    <t>SD-44412</t>
  </si>
  <si>
    <t>SD-44413</t>
  </si>
  <si>
    <t>SD-44414</t>
  </si>
  <si>
    <t>SD-44415</t>
  </si>
  <si>
    <t>SD-44416</t>
  </si>
  <si>
    <t>SD-44417</t>
  </si>
  <si>
    <t>SD-44418</t>
  </si>
  <si>
    <t>SD-44419</t>
  </si>
  <si>
    <t>SD-44420</t>
  </si>
  <si>
    <t>SD-44421</t>
  </si>
  <si>
    <t>Plotter prints with banding, affects the whole team</t>
  </si>
  <si>
    <t>SD-44422</t>
  </si>
  <si>
    <t>SD-44423</t>
  </si>
  <si>
    <t>SD-44424</t>
  </si>
  <si>
    <t>SD-44425</t>
  </si>
  <si>
    <t>SD-44426</t>
  </si>
  <si>
    <t>SD-44427</t>
  </si>
  <si>
    <t>SD-44428</t>
  </si>
  <si>
    <t>SD-44429</t>
  </si>
  <si>
    <t>SD-44430</t>
  </si>
  <si>
    <t>SD-44431</t>
  </si>
  <si>
    <t>SD-44432</t>
  </si>
  <si>
    <t>SD-44433</t>
  </si>
  <si>
    <t>SD-44434</t>
  </si>
  <si>
    <t>Email pretending to be from an executive after the weekend</t>
  </si>
  <si>
    <t>SD-44435</t>
  </si>
  <si>
    <t>SD-44436</t>
  </si>
  <si>
    <t>SD-44437</t>
  </si>
  <si>
    <t>SD-44438</t>
  </si>
  <si>
    <t>SD-44439</t>
  </si>
  <si>
    <t>SD-44440</t>
  </si>
  <si>
    <t>OneDrive shows file conflicts after a restart</t>
  </si>
  <si>
    <t>SD-44441</t>
  </si>
  <si>
    <t>SD-44442</t>
  </si>
  <si>
    <t>SD-44443</t>
  </si>
  <si>
    <t>SD-44444</t>
  </si>
  <si>
    <t>SD-44445</t>
  </si>
  <si>
    <t>SD-44446</t>
  </si>
  <si>
    <t>SD-44447</t>
  </si>
  <si>
    <t>CHG-2026-0233</t>
  </si>
  <si>
    <t>SD-44448</t>
  </si>
  <si>
    <t>SD-44449</t>
  </si>
  <si>
    <t>Large-format plotter offline, urgent</t>
  </si>
  <si>
    <t>SD-44450</t>
  </si>
  <si>
    <t>SD-44451</t>
  </si>
  <si>
    <t>SD-44452</t>
  </si>
  <si>
    <t>SD-44453</t>
  </si>
  <si>
    <t>Wired connection drops intermittently since yesterday</t>
  </si>
  <si>
    <t>SD-44454</t>
  </si>
  <si>
    <t>SD-44455</t>
  </si>
  <si>
    <t>SD-44456</t>
  </si>
  <si>
    <t>SD-44457</t>
  </si>
  <si>
    <t>SD-44458</t>
  </si>
  <si>
    <t>SD-44459</t>
  </si>
  <si>
    <t>SD-44460</t>
  </si>
  <si>
    <t>SD-44461</t>
  </si>
  <si>
    <t>SD-44462</t>
  </si>
  <si>
    <t>SD-44463</t>
  </si>
  <si>
    <t>Install structural analysis package on laptop, approved by manager</t>
  </si>
  <si>
    <t>SD-44464</t>
  </si>
  <si>
    <t>Upgrade PDF editor to current version, approved by manager</t>
  </si>
  <si>
    <t>SD-44465</t>
  </si>
  <si>
    <t>Wired connection drops intermittently on a new laptop</t>
  </si>
  <si>
    <t>SD-44466</t>
  </si>
  <si>
    <t>SD-44467</t>
  </si>
  <si>
    <t>Hydraulic modeling suite crashes when opening large file after a restart</t>
  </si>
  <si>
    <t>SD-44468</t>
  </si>
  <si>
    <t>Password reset needed for project accounting system, second time this week</t>
  </si>
  <si>
    <t>SD-44469</t>
  </si>
  <si>
    <t>SD-44470</t>
  </si>
  <si>
    <t>SD-44471</t>
  </si>
  <si>
    <t>No network after desk move since yesterday</t>
  </si>
  <si>
    <t>SD-44472</t>
  </si>
  <si>
    <t>Error message when launching project scheduling tool, urgent</t>
  </si>
  <si>
    <t>SD-44473</t>
  </si>
  <si>
    <t>SD-44474</t>
  </si>
  <si>
    <t>SD-44475</t>
  </si>
  <si>
    <t>SD-44476</t>
  </si>
  <si>
    <t>SD-44477</t>
  </si>
  <si>
    <t>Slow Wi-Fi near room 2A when working from home</t>
  </si>
  <si>
    <t>SD-44478</t>
  </si>
  <si>
    <t>SD-44479</t>
  </si>
  <si>
    <t>SD-44480</t>
  </si>
  <si>
    <t>SD-44481</t>
  </si>
  <si>
    <t>SD-44482</t>
  </si>
  <si>
    <t>SD-44483</t>
  </si>
  <si>
    <t>SD-44484</t>
  </si>
  <si>
    <t>SD-44485</t>
  </si>
  <si>
    <t>SD-44486</t>
  </si>
  <si>
    <t>Switch port needed in project room 2C</t>
  </si>
  <si>
    <t>SD-44487</t>
  </si>
  <si>
    <t>SD-44488</t>
  </si>
  <si>
    <t>SD-44489</t>
  </si>
  <si>
    <t>SD-44490</t>
  </si>
  <si>
    <t>Cannot print to printer near room Summit after the weekend</t>
  </si>
  <si>
    <t>SD-44491</t>
  </si>
  <si>
    <t>SD-44492</t>
  </si>
  <si>
    <t>SD-44493</t>
  </si>
  <si>
    <t>No network after desk move when working from home</t>
  </si>
  <si>
    <t>SD-44494</t>
  </si>
  <si>
    <t>SD-44495</t>
  </si>
  <si>
    <t>Error message when launching GIS desktop suite, urgent</t>
  </si>
  <si>
    <t>SD-44496</t>
  </si>
  <si>
    <t>SD-44497</t>
  </si>
  <si>
    <t>SD-44498</t>
  </si>
  <si>
    <t>SD-44499</t>
  </si>
  <si>
    <t>Wired connection drops intermittently, user is traveling</t>
  </si>
  <si>
    <t>MAG-10220</t>
  </si>
  <si>
    <t>SD-44500</t>
  </si>
  <si>
    <t>SD-44501</t>
  </si>
  <si>
    <t>SD-44502</t>
  </si>
  <si>
    <t>SD-44503</t>
  </si>
  <si>
    <t>SD-44504</t>
  </si>
  <si>
    <t>SD-44505</t>
  </si>
  <si>
    <t>SD-44506</t>
  </si>
  <si>
    <t>SD-44507</t>
  </si>
  <si>
    <t>SD-44508</t>
  </si>
  <si>
    <t>SD-44509</t>
  </si>
  <si>
    <t>SD-44510</t>
  </si>
  <si>
    <t>Statistics package very slow since last week</t>
  </si>
  <si>
    <t>SD-44511</t>
  </si>
  <si>
    <t>SD-44512</t>
  </si>
  <si>
    <t>SD-44513</t>
  </si>
  <si>
    <t>SD-44514</t>
  </si>
  <si>
    <t>SD-44515</t>
  </si>
  <si>
    <t>SD-44516</t>
  </si>
  <si>
    <t>SD-44517</t>
  </si>
  <si>
    <t>SD-44518</t>
  </si>
  <si>
    <t>SD-44519</t>
  </si>
  <si>
    <t>SD-44520</t>
  </si>
  <si>
    <t>Trackpad click not working after a restart</t>
  </si>
  <si>
    <t>SD-44521</t>
  </si>
  <si>
    <t>SD-44522</t>
  </si>
  <si>
    <t>SD-44523</t>
  </si>
  <si>
    <t>SD-44524</t>
  </si>
  <si>
    <t>SD-44525</t>
  </si>
  <si>
    <t>SD-44526</t>
  </si>
  <si>
    <t>SD-44527</t>
  </si>
  <si>
    <t>SD-44528</t>
  </si>
  <si>
    <t>SD-44529</t>
  </si>
  <si>
    <t>SD-44530</t>
  </si>
  <si>
    <t>SD-44531</t>
  </si>
  <si>
    <t>SD-44532</t>
  </si>
  <si>
    <t>SD-44533</t>
  </si>
  <si>
    <t>Room display panel offline at room Northgate East, started after an update</t>
  </si>
  <si>
    <t>SD-44534</t>
  </si>
  <si>
    <t>SD-44535</t>
  </si>
  <si>
    <t>SD-44536</t>
  </si>
  <si>
    <t>SD-44537</t>
  </si>
  <si>
    <t>SD-44538</t>
  </si>
  <si>
    <t>Laptop will not power on, affects the whole team</t>
  </si>
  <si>
    <t>SD-44539</t>
  </si>
  <si>
    <t>SD-44540</t>
  </si>
  <si>
    <t>SD-44541</t>
  </si>
  <si>
    <t>SD-44542</t>
  </si>
  <si>
    <t>SD-44543</t>
  </si>
  <si>
    <t>SD-44544</t>
  </si>
  <si>
    <t>SD-44545</t>
  </si>
  <si>
    <t>SD-44546</t>
  </si>
  <si>
    <t>SD-44547</t>
  </si>
  <si>
    <t>SD-44548</t>
  </si>
  <si>
    <t>SD-44549</t>
  </si>
  <si>
    <t>SD-44550</t>
  </si>
  <si>
    <t>SD-44551</t>
  </si>
  <si>
    <t>SD-44552</t>
  </si>
  <si>
    <t>SD-44553</t>
  </si>
  <si>
    <t>Mobile app asks to sign in every time after a restart</t>
  </si>
  <si>
    <t>SD-44554</t>
  </si>
  <si>
    <t>Tablet photos not uploading, tried restarting</t>
  </si>
  <si>
    <t>SD-44555</t>
  </si>
  <si>
    <t>SD-44556</t>
  </si>
  <si>
    <t>SD-44557</t>
  </si>
  <si>
    <t>Access to shared library for the climate analytics team, no rush</t>
  </si>
  <si>
    <t>SD-44558</t>
  </si>
  <si>
    <t>SD-44559</t>
  </si>
  <si>
    <t>SD-44560</t>
  </si>
  <si>
    <t>SD-44561</t>
  </si>
  <si>
    <t>MAG-28091</t>
  </si>
  <si>
    <t>SD-44562</t>
  </si>
  <si>
    <t>SD-44563</t>
  </si>
  <si>
    <t>Network port at desk not active, started after an update</t>
  </si>
  <si>
    <t>SD-44564</t>
  </si>
  <si>
    <t>SD-44565</t>
  </si>
  <si>
    <t>SD-44566</t>
  </si>
  <si>
    <t>SD-44567</t>
  </si>
  <si>
    <t>SD-44568</t>
  </si>
  <si>
    <t>SD-44569</t>
  </si>
  <si>
    <t>SD-44570</t>
  </si>
  <si>
    <t>SD-44571</t>
  </si>
  <si>
    <t>Laptop very slow after update since this morning</t>
  </si>
  <si>
    <t>SD-44572</t>
  </si>
  <si>
    <t>Data visualization tool crashes when opening large file, started after an update</t>
  </si>
  <si>
    <t>SD-44573</t>
  </si>
  <si>
    <t>Request license and install for data visualization tool, no rush</t>
  </si>
  <si>
    <t>SD-44574</t>
  </si>
  <si>
    <t>SD-44575</t>
  </si>
  <si>
    <t>SD-44576</t>
  </si>
  <si>
    <t>SD-44577</t>
  </si>
  <si>
    <t>SD-44578</t>
  </si>
  <si>
    <t>SD-44579</t>
  </si>
  <si>
    <t>SD-44580</t>
  </si>
  <si>
    <t>SD-44581</t>
  </si>
  <si>
    <t>SD-44582</t>
  </si>
  <si>
    <t>SD-44583</t>
  </si>
  <si>
    <t>Install structural analysis package on laptop, needed by end of week</t>
  </si>
  <si>
    <t>SD-44584</t>
  </si>
  <si>
    <t>Authenticator app shows the wrong account, tried restarting</t>
  </si>
  <si>
    <t>SD-44585</t>
  </si>
  <si>
    <t>SD-44586</t>
  </si>
  <si>
    <t>SD-44587</t>
  </si>
  <si>
    <t>SD-44588</t>
  </si>
  <si>
    <t>Upgrade data visualization tool to current version, no rush</t>
  </si>
  <si>
    <t>SD-44589</t>
  </si>
  <si>
    <t>SD-44590</t>
  </si>
  <si>
    <t>SD-44591</t>
  </si>
  <si>
    <t>SD-44592</t>
  </si>
  <si>
    <t>SD-44593</t>
  </si>
  <si>
    <t>SD-44594</t>
  </si>
  <si>
    <t>SD-44595</t>
  </si>
  <si>
    <t>SD-44596</t>
  </si>
  <si>
    <t>SD-44597</t>
  </si>
  <si>
    <t>Clicked link in suspicious email, please check, affects the whole team</t>
  </si>
  <si>
    <t>SD-44598</t>
  </si>
  <si>
    <t>Network port at desk not active since this morning</t>
  </si>
  <si>
    <t>SD-44599</t>
  </si>
  <si>
    <t>SD-44600</t>
  </si>
  <si>
    <t>SD-44601</t>
  </si>
  <si>
    <t>SD-44602</t>
  </si>
  <si>
    <t>SD-44603</t>
  </si>
  <si>
    <t>SD-44604</t>
  </si>
  <si>
    <t>SD-44605</t>
  </si>
  <si>
    <t>SD-44606</t>
  </si>
  <si>
    <t>SD-44607</t>
  </si>
  <si>
    <t>SD-44608</t>
  </si>
  <si>
    <t>SD-44609</t>
  </si>
  <si>
    <t>SD-44610</t>
  </si>
  <si>
    <t>Error message when launching code editor, needed before a client meeting</t>
  </si>
  <si>
    <t>SD-44611</t>
  </si>
  <si>
    <t>Plotter prints with banding since this morning</t>
  </si>
  <si>
    <t>SD-44612</t>
  </si>
  <si>
    <t>Bookmarks missing after profile reset, intermittent</t>
  </si>
  <si>
    <t>SD-44613</t>
  </si>
  <si>
    <t>SD-44614</t>
  </si>
  <si>
    <t>SD-44615</t>
  </si>
  <si>
    <t>SD-44616</t>
  </si>
  <si>
    <t>SD-44617</t>
  </si>
  <si>
    <t>SD-44618</t>
  </si>
  <si>
    <t>SD-44619</t>
  </si>
  <si>
    <t>Error message when launching reference manager</t>
  </si>
  <si>
    <t>SD-44620</t>
  </si>
  <si>
    <t>SD-44621</t>
  </si>
  <si>
    <t>SD-44622</t>
  </si>
  <si>
    <t>SD-44623</t>
  </si>
  <si>
    <t>SD-44624</t>
  </si>
  <si>
    <t>Webcam not detected, needed before a client meeting</t>
  </si>
  <si>
    <t>SD-44625</t>
  </si>
  <si>
    <t>SD-44626</t>
  </si>
  <si>
    <t>SD-44627</t>
  </si>
  <si>
    <t>SD-44628</t>
  </si>
  <si>
    <t>SD-44629</t>
  </si>
  <si>
    <t>SD-44630</t>
  </si>
  <si>
    <t>SD-44631</t>
  </si>
  <si>
    <t>SD-44632</t>
  </si>
  <si>
    <t>SD-44633</t>
  </si>
  <si>
    <t>SD-44634</t>
  </si>
  <si>
    <t>SD-44635</t>
  </si>
  <si>
    <t>SD-44636</t>
  </si>
  <si>
    <t>SD-44637</t>
  </si>
  <si>
    <t>SD-44638</t>
  </si>
  <si>
    <t>SD-44639</t>
  </si>
  <si>
    <t>Slow Wi-Fi near room 2C, user is traveling</t>
  </si>
  <si>
    <t>SD-44640</t>
  </si>
  <si>
    <t>SD-44641</t>
  </si>
  <si>
    <t>SD-44642</t>
  </si>
  <si>
    <t>SD-44643</t>
  </si>
  <si>
    <t>SD-44644</t>
  </si>
  <si>
    <t>SD-44645</t>
  </si>
  <si>
    <t>SD-44646</t>
  </si>
  <si>
    <t>SD-44647</t>
  </si>
  <si>
    <t>SD-44648</t>
  </si>
  <si>
    <t>SD-44649</t>
  </si>
  <si>
    <t>SD-44650</t>
  </si>
  <si>
    <t>SD-44651</t>
  </si>
  <si>
    <t>SD-44652</t>
  </si>
  <si>
    <t>SD-44653</t>
  </si>
  <si>
    <t>SD-44654</t>
  </si>
  <si>
    <t>SD-44655</t>
  </si>
  <si>
    <t>Need project scheduling tool for new project, for a proposal deadline</t>
  </si>
  <si>
    <t>SD-44656</t>
  </si>
  <si>
    <t>SD-44657</t>
  </si>
  <si>
    <t>SD-44658</t>
  </si>
  <si>
    <t>SD-44659</t>
  </si>
  <si>
    <t>PDF editor freezes on save on a new laptop</t>
  </si>
  <si>
    <t>SD-44660</t>
  </si>
  <si>
    <t>SD-44661</t>
  </si>
  <si>
    <t>SD-44662</t>
  </si>
  <si>
    <t>SD-44663</t>
  </si>
  <si>
    <t>Wi-Fi drops in conference room 2C, user is traveling</t>
  </si>
  <si>
    <t>SD-44664</t>
  </si>
  <si>
    <t>SD-44665</t>
  </si>
  <si>
    <t>SD-44666</t>
  </si>
  <si>
    <t>SD-44667</t>
  </si>
  <si>
    <t>SD-44668</t>
  </si>
  <si>
    <t>SD-44669</t>
  </si>
  <si>
    <t>SD-44670</t>
  </si>
  <si>
    <t>SD-44671</t>
  </si>
  <si>
    <t>SD-44672</t>
  </si>
  <si>
    <t>SD-44673</t>
  </si>
  <si>
    <t>SD-44674</t>
  </si>
  <si>
    <t>SD-44675</t>
  </si>
  <si>
    <t>SD-44676</t>
  </si>
  <si>
    <t>SD-44677</t>
  </si>
  <si>
    <t>SD-44678</t>
  </si>
  <si>
    <t>SD-44679</t>
  </si>
  <si>
    <t>SD-44680</t>
  </si>
  <si>
    <t>SD-44681</t>
  </si>
  <si>
    <t>SD-44682</t>
  </si>
  <si>
    <t>SD-44683</t>
  </si>
  <si>
    <t>SD-44684</t>
  </si>
  <si>
    <t>SD-44685</t>
  </si>
  <si>
    <t>SD-44686</t>
  </si>
  <si>
    <t>SD-44687</t>
  </si>
  <si>
    <t>SD-44688</t>
  </si>
  <si>
    <t>SD-44689</t>
  </si>
  <si>
    <t>SD-44690</t>
  </si>
  <si>
    <t>SD-44691</t>
  </si>
  <si>
    <t>SD-44692</t>
  </si>
  <si>
    <t>SD-44693</t>
  </si>
  <si>
    <t>SD-44694</t>
  </si>
  <si>
    <t>SD-44695</t>
  </si>
  <si>
    <t>Lockout when signing in to timesheet system, affects the whole team</t>
  </si>
  <si>
    <t>SD-44696</t>
  </si>
  <si>
    <t>SD-44697</t>
  </si>
  <si>
    <t>SD-44698</t>
  </si>
  <si>
    <t>SD-44699</t>
  </si>
  <si>
    <t>SD-44700</t>
  </si>
  <si>
    <t>SD-44701</t>
  </si>
  <si>
    <t>SD-44702</t>
  </si>
  <si>
    <t>SD-44703</t>
  </si>
  <si>
    <t>SD-44704</t>
  </si>
  <si>
    <t>SD-44705</t>
  </si>
  <si>
    <t>SD-44706</t>
  </si>
  <si>
    <t>SD-44707</t>
  </si>
  <si>
    <t>SD-44708</t>
  </si>
  <si>
    <t>SD-44709</t>
  </si>
  <si>
    <t>SD-44710</t>
  </si>
  <si>
    <t>SD-44711</t>
  </si>
  <si>
    <t>SD-44712</t>
  </si>
  <si>
    <t>Print jobs stuck in queue at the client site</t>
  </si>
  <si>
    <t>SD-44713</t>
  </si>
  <si>
    <t>Wi-Fi drops in conference room Northgate East, affects the whole team</t>
  </si>
  <si>
    <t>SD-44714</t>
  </si>
  <si>
    <t>SD-44715</t>
  </si>
  <si>
    <t>SD-44716</t>
  </si>
  <si>
    <t>SD-44717</t>
  </si>
  <si>
    <t>SD-44718</t>
  </si>
  <si>
    <t>SD-44719</t>
  </si>
  <si>
    <t>SD-44720</t>
  </si>
  <si>
    <t>SD-44721</t>
  </si>
  <si>
    <t>SD-44722</t>
  </si>
  <si>
    <t>SD-44723</t>
  </si>
  <si>
    <t>SD-44724</t>
  </si>
  <si>
    <t>Double booking on room 2A, affects the whole team</t>
  </si>
  <si>
    <t>SD-44725</t>
  </si>
  <si>
    <t>Double booking on room Harbor when working from home</t>
  </si>
  <si>
    <t>SD-44726</t>
  </si>
  <si>
    <t>SD-44727</t>
  </si>
  <si>
    <t>SD-44728</t>
  </si>
  <si>
    <t>Code editor add-in fails to load, urgent</t>
  </si>
  <si>
    <t>SD-44729</t>
  </si>
  <si>
    <t>Password reset needed for project accounting system, intermittent</t>
  </si>
  <si>
    <t>SD-44730</t>
  </si>
  <si>
    <t>External monitors not detected through dock, second time this week</t>
  </si>
  <si>
    <t>SD-44731</t>
  </si>
  <si>
    <t>SD-44732</t>
  </si>
  <si>
    <t>SD-44733</t>
  </si>
  <si>
    <t>SD-44734</t>
  </si>
  <si>
    <t>MAG-15785</t>
  </si>
  <si>
    <t>SD-44735</t>
  </si>
  <si>
    <t>SD-44736</t>
  </si>
  <si>
    <t>SD-44737</t>
  </si>
  <si>
    <t>SD-44738</t>
  </si>
  <si>
    <t>SD-44739</t>
  </si>
  <si>
    <t>SD-44740</t>
  </si>
  <si>
    <t>SD-44741</t>
  </si>
  <si>
    <t>SD-44742</t>
  </si>
  <si>
    <t>SD-44743</t>
  </si>
  <si>
    <t>SD-44744</t>
  </si>
  <si>
    <t>SD-44745</t>
  </si>
  <si>
    <t>SD-44746</t>
  </si>
  <si>
    <t>SD-44747</t>
  </si>
  <si>
    <t>SD-44748</t>
  </si>
  <si>
    <t>SD-44749</t>
  </si>
  <si>
    <t>SD-44750</t>
  </si>
  <si>
    <t>SD-44751</t>
  </si>
  <si>
    <t>SD-44752</t>
  </si>
  <si>
    <t>SD-44753</t>
  </si>
  <si>
    <t>SD-44754</t>
  </si>
  <si>
    <t>SD-44755</t>
  </si>
  <si>
    <t>SD-44756</t>
  </si>
  <si>
    <t>SD-44757</t>
  </si>
  <si>
    <t>SD-44758</t>
  </si>
  <si>
    <t>Wi-Fi drops in conference room 3B, started after an update</t>
  </si>
  <si>
    <t>SD-44759</t>
  </si>
  <si>
    <t>SD-44760</t>
  </si>
  <si>
    <t>SD-44761</t>
  </si>
  <si>
    <t>Slow Wi-Fi near room Northgate East, user is traveling</t>
  </si>
  <si>
    <t>SD-44762</t>
  </si>
  <si>
    <t>Double booking on room 4D, user is traveling</t>
  </si>
  <si>
    <t>SD-44763</t>
  </si>
  <si>
    <t>SD-44764</t>
  </si>
  <si>
    <t>SD-44765</t>
  </si>
  <si>
    <t>SD-44766</t>
  </si>
  <si>
    <t>MAG-21594</t>
  </si>
  <si>
    <t>SD-44767</t>
  </si>
  <si>
    <t>SD-44768</t>
  </si>
  <si>
    <t>SD-44769</t>
  </si>
  <si>
    <t>SD-44770</t>
  </si>
  <si>
    <t>SD-44771</t>
  </si>
  <si>
    <t>Print jobs stuck in queue, affects the whole team</t>
  </si>
  <si>
    <t>SD-44772</t>
  </si>
  <si>
    <t>SD-44773</t>
  </si>
  <si>
    <t>SD-44774</t>
  </si>
  <si>
    <t>SD-44775</t>
  </si>
  <si>
    <t>SD-44776</t>
  </si>
  <si>
    <t>SD-44777</t>
  </si>
  <si>
    <t>SD-44778</t>
  </si>
  <si>
    <t>SD-44779</t>
  </si>
  <si>
    <t>SD-44780</t>
  </si>
  <si>
    <t>SD-44781</t>
  </si>
  <si>
    <t>SD-44782</t>
  </si>
  <si>
    <t>SD-44783</t>
  </si>
  <si>
    <t>Cannot print to printer near room 4D, user is traveling</t>
  </si>
  <si>
    <t>SD-44784</t>
  </si>
  <si>
    <t>SD-44785</t>
  </si>
  <si>
    <t>SD-44786</t>
  </si>
  <si>
    <t>SD-44787</t>
  </si>
  <si>
    <t>Double booking on room Annex 110 after a restart</t>
  </si>
  <si>
    <t>SD-44788</t>
  </si>
  <si>
    <t>SD-44789</t>
  </si>
  <si>
    <t>SD-44790</t>
  </si>
  <si>
    <t>SD-44791</t>
  </si>
  <si>
    <t>SD-44792</t>
  </si>
  <si>
    <t>SD-44793</t>
  </si>
  <si>
    <t>Wi-Fi drops in conference room 2A when working from home</t>
  </si>
  <si>
    <t>SD-44794</t>
  </si>
  <si>
    <t>SD-44795</t>
  </si>
  <si>
    <t>SD-44796</t>
  </si>
  <si>
    <t>SD-44797</t>
  </si>
  <si>
    <t>SD-44798</t>
  </si>
  <si>
    <t>Statistics package add-in fails to load, urgent</t>
  </si>
  <si>
    <t>SD-44799</t>
  </si>
  <si>
    <t>SD-44800</t>
  </si>
  <si>
    <t>SD-44801</t>
  </si>
  <si>
    <t>SD-44802</t>
  </si>
  <si>
    <t>SD-44803</t>
  </si>
  <si>
    <t>Request license and install for CAD viewer, for a new project</t>
  </si>
  <si>
    <t>SD-44804</t>
  </si>
  <si>
    <t>Ingrid Solberg-Achebe</t>
  </si>
  <si>
    <t>SD-44805</t>
  </si>
  <si>
    <t>SD-44806</t>
  </si>
  <si>
    <t>SD-44807</t>
  </si>
  <si>
    <t>SD-44808</t>
  </si>
  <si>
    <t>SD-44809</t>
  </si>
  <si>
    <t>SD-44810</t>
  </si>
  <si>
    <t>SD-44811</t>
  </si>
  <si>
    <t>SD-44812</t>
  </si>
  <si>
    <t>SD-44813</t>
  </si>
  <si>
    <t>SD-44814</t>
  </si>
  <si>
    <t>SD-44815</t>
  </si>
  <si>
    <t>SD-44816</t>
  </si>
  <si>
    <t>SD-44817</t>
  </si>
  <si>
    <t>SD-44818</t>
  </si>
  <si>
    <t>SD-44819</t>
  </si>
  <si>
    <t>SD-44820</t>
  </si>
  <si>
    <t>SD-44821</t>
  </si>
  <si>
    <t>SD-44822</t>
  </si>
  <si>
    <t>SD-44823</t>
  </si>
  <si>
    <t>SD-44824</t>
  </si>
  <si>
    <t>Slow Wi-Fi near room Harbor after a restart</t>
  </si>
  <si>
    <t>SD-44825</t>
  </si>
  <si>
    <t>SD-44826</t>
  </si>
  <si>
    <t>SD-44827</t>
  </si>
  <si>
    <t>SD-44828</t>
  </si>
  <si>
    <t>SD-44829</t>
  </si>
  <si>
    <t>SD-44830</t>
  </si>
  <si>
    <t>SD-44831</t>
  </si>
  <si>
    <t>SD-44832</t>
  </si>
  <si>
    <t>SD-44833</t>
  </si>
  <si>
    <t>Replacement laptop needed, device out of warranty, approved by manager</t>
  </si>
  <si>
    <t>SD-44834</t>
  </si>
  <si>
    <t>SD-44835</t>
  </si>
  <si>
    <t>SD-44836</t>
  </si>
  <si>
    <t>SD-44837</t>
  </si>
  <si>
    <t>SD-44838</t>
  </si>
  <si>
    <t>SD-44839</t>
  </si>
  <si>
    <t>SD-44840</t>
  </si>
  <si>
    <t>SD-44841</t>
  </si>
  <si>
    <t>SD-44842</t>
  </si>
  <si>
    <t>SD-44843</t>
  </si>
  <si>
    <t>SD-44844</t>
  </si>
  <si>
    <t>SD-44845</t>
  </si>
  <si>
    <t>SD-44846</t>
  </si>
  <si>
    <t>SD-44847</t>
  </si>
  <si>
    <t>SD-44848</t>
  </si>
  <si>
    <t>SD-44849</t>
  </si>
  <si>
    <t>SD-44850</t>
  </si>
  <si>
    <t>SD-44851</t>
  </si>
  <si>
    <t>SD-44852</t>
  </si>
  <si>
    <t>Wi-Fi drops in conference room 5A, affects the whole team</t>
  </si>
  <si>
    <t>SD-44853</t>
  </si>
  <si>
    <t>SD-44854</t>
  </si>
  <si>
    <t>Laptop left in rideshare, started after an update</t>
  </si>
  <si>
    <t>SD-44855</t>
  </si>
  <si>
    <t>Compliance check failing, email blocked after a restart</t>
  </si>
  <si>
    <t>SD-44856</t>
  </si>
  <si>
    <t>SD-44857</t>
  </si>
  <si>
    <t>SD-44858</t>
  </si>
  <si>
    <t>SD-44859</t>
  </si>
  <si>
    <t>SD-44860</t>
  </si>
  <si>
    <t>SD-44861</t>
  </si>
  <si>
    <t>SD-44862</t>
  </si>
  <si>
    <t>Laptop overheating and fan running constantly, user is traveling</t>
  </si>
  <si>
    <t>SD-44863</t>
  </si>
  <si>
    <t>SD-44864</t>
  </si>
  <si>
    <t>SD-44865</t>
  </si>
  <si>
    <t>SD-44866</t>
  </si>
  <si>
    <t>MAG-27478</t>
  </si>
  <si>
    <t>SD-44867</t>
  </si>
  <si>
    <t>SD-44868</t>
  </si>
  <si>
    <t>SD-44869</t>
  </si>
  <si>
    <t>SD-44870</t>
  </si>
  <si>
    <t>SD-44871</t>
  </si>
  <si>
    <t>SD-44872</t>
  </si>
  <si>
    <t>SD-44873</t>
  </si>
  <si>
    <t>SD-44874</t>
  </si>
  <si>
    <t>SD-44875</t>
  </si>
  <si>
    <t>SD-44876</t>
  </si>
  <si>
    <t>Update failed and rolled back twice since yesterday</t>
  </si>
  <si>
    <t>SD-44877</t>
  </si>
  <si>
    <t>SD-44878</t>
  </si>
  <si>
    <t>SD-44879</t>
  </si>
  <si>
    <t>SD-44880</t>
  </si>
  <si>
    <t>SD-44881</t>
  </si>
  <si>
    <t>SD-44882</t>
  </si>
  <si>
    <t>Voicemail notification email looks fake, started after an update</t>
  </si>
  <si>
    <t>SD-44883</t>
  </si>
  <si>
    <t>SD-44884</t>
  </si>
  <si>
    <t>SD-44885</t>
  </si>
  <si>
    <t>SD-44886</t>
  </si>
  <si>
    <t>SD-44887</t>
  </si>
  <si>
    <t>Lockout when signing in to project accounting system, affects the whole team</t>
  </si>
  <si>
    <t>SD-44888</t>
  </si>
  <si>
    <t>SD-44889</t>
  </si>
  <si>
    <t>SD-44890</t>
  </si>
  <si>
    <t>SD-44891</t>
  </si>
  <si>
    <t>SD-44892</t>
  </si>
  <si>
    <t>SD-44893</t>
  </si>
  <si>
    <t>SD-44894</t>
  </si>
  <si>
    <t>SD-44895</t>
  </si>
  <si>
    <t>SD-44896</t>
  </si>
  <si>
    <t>SD-44897</t>
  </si>
  <si>
    <t>Library missing from sync client, needed before a client meeting</t>
  </si>
  <si>
    <t>SD-44898</t>
  </si>
  <si>
    <t>SD-44899</t>
  </si>
  <si>
    <t>Request license and install for CAD viewer, second request</t>
  </si>
  <si>
    <t>SD-44900</t>
  </si>
  <si>
    <t>Wi-Fi drops in conference room Annex 110 since yesterday</t>
  </si>
  <si>
    <t>SD-44901</t>
  </si>
  <si>
    <t>SD-44902</t>
  </si>
  <si>
    <t>SD-44903</t>
  </si>
  <si>
    <t>SD-44904</t>
  </si>
  <si>
    <t>SD-44905</t>
  </si>
  <si>
    <t>Switch port needed in project room 2C, started after an update</t>
  </si>
  <si>
    <t>SD-44906</t>
  </si>
  <si>
    <t>Add to distribution list for proposal team, second request</t>
  </si>
  <si>
    <t>SD-44907</t>
  </si>
  <si>
    <t>SD-44908</t>
  </si>
  <si>
    <t>SD-44909</t>
  </si>
  <si>
    <t>SD-44910</t>
  </si>
  <si>
    <t>SD-44911</t>
  </si>
  <si>
    <t>SD-44912</t>
  </si>
  <si>
    <t>SD-44913</t>
  </si>
  <si>
    <t>SD-44914</t>
  </si>
  <si>
    <t>Switch port needed in project room 2A, tried restarting</t>
  </si>
  <si>
    <t>SD-44915</t>
  </si>
  <si>
    <t>SD-44916</t>
  </si>
  <si>
    <t>SD-44917</t>
  </si>
  <si>
    <t>SD-44918</t>
  </si>
  <si>
    <t>SD-44919</t>
  </si>
  <si>
    <t>OneDrive sync stuck on processing changes, affects the whole team</t>
  </si>
  <si>
    <t>SD-44920</t>
  </si>
  <si>
    <t>SD-44921</t>
  </si>
  <si>
    <t>SD-44922</t>
  </si>
  <si>
    <t>SD-44923</t>
  </si>
  <si>
    <t>SD-44924</t>
  </si>
  <si>
    <t>SD-44925</t>
  </si>
  <si>
    <t>SD-44926</t>
  </si>
  <si>
    <t>SD-44927</t>
  </si>
  <si>
    <t>SD-44928</t>
  </si>
  <si>
    <t>Install statistics package on laptop, no rush</t>
  </si>
  <si>
    <t>SD-44929</t>
  </si>
  <si>
    <t>SD-44930</t>
  </si>
  <si>
    <t>SD-44931</t>
  </si>
  <si>
    <t>SD-44932</t>
  </si>
  <si>
    <t>Conference room Lakeview not showing in room finder, needed before a client meeting</t>
  </si>
  <si>
    <t>SD-44933</t>
  </si>
  <si>
    <t>SD-44934</t>
  </si>
  <si>
    <t>SD-44935</t>
  </si>
  <si>
    <t>SD-44936</t>
  </si>
  <si>
    <t>SD-44937</t>
  </si>
  <si>
    <t>Files not syncing to project library after a restart</t>
  </si>
  <si>
    <t>SD-44938</t>
  </si>
  <si>
    <t>SD-44939</t>
  </si>
  <si>
    <t>Office apps asking to activate, intermittent</t>
  </si>
  <si>
    <t>SD-44940</t>
  </si>
  <si>
    <t>SD-44941</t>
  </si>
  <si>
    <t>Password reset needed for travel booking tool, user is traveling</t>
  </si>
  <si>
    <t>SD-44942</t>
  </si>
  <si>
    <t>Outlook mobile will not add account on a new laptop</t>
  </si>
  <si>
    <t>SD-44943</t>
  </si>
  <si>
    <t>SD-44944</t>
  </si>
  <si>
    <t>SD-44945</t>
  </si>
  <si>
    <t>MAG-22896</t>
  </si>
  <si>
    <t>SD-44946</t>
  </si>
  <si>
    <t>SD-44947</t>
  </si>
  <si>
    <t>SD-44948</t>
  </si>
  <si>
    <t>Scans arrive as blank pages after a restart</t>
  </si>
  <si>
    <t>SD-44949</t>
  </si>
  <si>
    <t>Wi-Fi drops in conference room 3B since yesterday</t>
  </si>
  <si>
    <t>SD-44950</t>
  </si>
  <si>
    <t>SD-44951</t>
  </si>
  <si>
    <t>MAG-26026</t>
  </si>
  <si>
    <t>SD-44952</t>
  </si>
  <si>
    <t>SD-44953</t>
  </si>
  <si>
    <t>SD-44954</t>
  </si>
  <si>
    <t>SD-44955</t>
  </si>
  <si>
    <t>SD-44956</t>
  </si>
  <si>
    <t>SD-44957</t>
  </si>
  <si>
    <t>SD-44958</t>
  </si>
  <si>
    <t>Wireless mouse keeps disconnecting since this morning</t>
  </si>
  <si>
    <t>SD-44959</t>
  </si>
  <si>
    <t>SD-44960</t>
  </si>
  <si>
    <t>SD-44961</t>
  </si>
  <si>
    <t>SD-44962</t>
  </si>
  <si>
    <t>SD-44963</t>
  </si>
  <si>
    <t>No cellular data on work phone since yesterday</t>
  </si>
  <si>
    <t>SD-44964</t>
  </si>
  <si>
    <t>SD-44965</t>
  </si>
  <si>
    <t>SD-44966</t>
  </si>
  <si>
    <t>SD-44967</t>
  </si>
  <si>
    <t>SD-44968</t>
  </si>
  <si>
    <t>SD-44969</t>
  </si>
  <si>
    <t>SD-44970</t>
  </si>
  <si>
    <t>SD-44971</t>
  </si>
  <si>
    <t>Upgrade hydraulic modeling suite to current version, second request</t>
  </si>
  <si>
    <t>SD-44972</t>
  </si>
  <si>
    <t>SD-44973</t>
  </si>
  <si>
    <t>SD-44974</t>
  </si>
  <si>
    <t>SD-44975</t>
  </si>
  <si>
    <t>Voicemail notification email looks fake, affects the whole team</t>
  </si>
  <si>
    <t>SD-44976</t>
  </si>
  <si>
    <t>MAG-11911</t>
  </si>
  <si>
    <t>SD-44977</t>
  </si>
  <si>
    <t>SD-44978</t>
  </si>
  <si>
    <t>SD-44979</t>
  </si>
  <si>
    <t>SD-44980</t>
  </si>
  <si>
    <t>SD-44981</t>
  </si>
  <si>
    <t>Trackpad click not working, needed before a client meeting</t>
  </si>
  <si>
    <t>SD-44982</t>
  </si>
  <si>
    <t>SD-44983</t>
  </si>
  <si>
    <t>CHG-2026-0259</t>
  </si>
  <si>
    <t>SD-44984</t>
  </si>
  <si>
    <t>Upgrade PDF editor to current version, needed by end of week</t>
  </si>
  <si>
    <t>SD-44985</t>
  </si>
  <si>
    <t>SD-44986</t>
  </si>
  <si>
    <t>SD-44987</t>
  </si>
  <si>
    <t>SD-44988</t>
  </si>
  <si>
    <t>SD-44989</t>
  </si>
  <si>
    <t>SD-44990</t>
  </si>
  <si>
    <t>SD-44991</t>
  </si>
  <si>
    <t>SD-44992</t>
  </si>
  <si>
    <t>SD-44993</t>
  </si>
  <si>
    <t>SD-44994</t>
  </si>
  <si>
    <t>SD-44995</t>
  </si>
  <si>
    <t>SD-44996</t>
  </si>
  <si>
    <t>SD-44997</t>
  </si>
  <si>
    <t>Update pending for two weeks, will not install at the client site</t>
  </si>
  <si>
    <t>SD-44998</t>
  </si>
  <si>
    <t>SD-44999</t>
  </si>
  <si>
    <t>SD-45000</t>
  </si>
  <si>
    <t>SD-45001</t>
  </si>
  <si>
    <t>SD-45002</t>
  </si>
  <si>
    <t>SD-45003</t>
  </si>
  <si>
    <t>Scan to email not working at the client site</t>
  </si>
  <si>
    <t>SD-45004</t>
  </si>
  <si>
    <t>SD-45005</t>
  </si>
  <si>
    <t>Laptop very slow after update, user is traveling</t>
  </si>
  <si>
    <t>SD-45006</t>
  </si>
  <si>
    <t>SD-45007</t>
  </si>
  <si>
    <t>SD-45008</t>
  </si>
  <si>
    <t>PDF editor shows license expired, affects the whole team</t>
  </si>
  <si>
    <t>SD-45009</t>
  </si>
  <si>
    <t>SD-45010</t>
  </si>
  <si>
    <t>SD-45011</t>
  </si>
  <si>
    <t>SD-45012</t>
  </si>
  <si>
    <t>SD-45013</t>
  </si>
  <si>
    <t>SD-45014</t>
  </si>
  <si>
    <t>SD-45015</t>
  </si>
  <si>
    <t>SD-45016</t>
  </si>
  <si>
    <t>SD-45017</t>
  </si>
  <si>
    <t>Hydraulic modeling suite very slow since last week, started after an update</t>
  </si>
  <si>
    <t>SD-45018</t>
  </si>
  <si>
    <t>SD-45019</t>
  </si>
  <si>
    <t>SD-45020</t>
  </si>
  <si>
    <t>SD-45021</t>
  </si>
  <si>
    <t>SD-45022</t>
  </si>
  <si>
    <t>SD-45023</t>
  </si>
  <si>
    <t>SD-45024</t>
  </si>
  <si>
    <t>Update failed and rolled back twice, intermittent</t>
  </si>
  <si>
    <t>SD-45025</t>
  </si>
  <si>
    <t>Room display panel offline at room 5A since yesterday</t>
  </si>
  <si>
    <t>SD-45026</t>
  </si>
  <si>
    <t>SD-45027</t>
  </si>
  <si>
    <t>SD-45028</t>
  </si>
  <si>
    <t>SD-45029</t>
  </si>
  <si>
    <t>SD-45030</t>
  </si>
  <si>
    <t>SD-45031</t>
  </si>
  <si>
    <t>SD-45032</t>
  </si>
  <si>
    <t>Device flagged as non-compliant on a new laptop</t>
  </si>
  <si>
    <t>SD-45033</t>
  </si>
  <si>
    <t>SD-45034</t>
  </si>
  <si>
    <t>SD-45035</t>
  </si>
  <si>
    <t>SD-45036</t>
  </si>
  <si>
    <t>SD-45037</t>
  </si>
  <si>
    <t>SD-45038</t>
  </si>
  <si>
    <t>SD-45039</t>
  </si>
  <si>
    <t>SD-45040</t>
  </si>
  <si>
    <t>SD-45041</t>
  </si>
  <si>
    <t>SD-45042</t>
  </si>
  <si>
    <t>SD-45043</t>
  </si>
  <si>
    <t>SD-45044</t>
  </si>
  <si>
    <t>SD-45045</t>
  </si>
  <si>
    <t>SD-45046</t>
  </si>
  <si>
    <t>SD-45047</t>
  </si>
  <si>
    <t>SD-45048</t>
  </si>
  <si>
    <t>SD-45049</t>
  </si>
  <si>
    <t>SD-45050</t>
  </si>
  <si>
    <t>SD-45051</t>
  </si>
  <si>
    <t>MAG-23838</t>
  </si>
  <si>
    <t>SD-45052</t>
  </si>
  <si>
    <t>SD-45053</t>
  </si>
  <si>
    <t>SD-45054</t>
  </si>
  <si>
    <t>VPN will not connect from home, affects the whole team</t>
  </si>
  <si>
    <t>SD-45055</t>
  </si>
  <si>
    <t>MAG-20150</t>
  </si>
  <si>
    <t>SD-45056</t>
  </si>
  <si>
    <t>Laptop stuck on update screen, user is traveling</t>
  </si>
  <si>
    <t>SD-45057</t>
  </si>
  <si>
    <t>SD-45058</t>
  </si>
  <si>
    <t>SD-45059</t>
  </si>
  <si>
    <t>SD-45060</t>
  </si>
  <si>
    <t>SD-45061</t>
  </si>
  <si>
    <t>SD-45062</t>
  </si>
  <si>
    <t>Error message when launching code editor after the weekend</t>
  </si>
  <si>
    <t>SD-45063</t>
  </si>
  <si>
    <t>Request license and install for code editor</t>
  </si>
  <si>
    <t>SD-45064</t>
  </si>
  <si>
    <t>SD-45065</t>
  </si>
  <si>
    <t>SD-45066</t>
  </si>
  <si>
    <t>SD-45067</t>
  </si>
  <si>
    <t>SD-45068</t>
  </si>
  <si>
    <t>SD-45069</t>
  </si>
  <si>
    <t>SD-45070</t>
  </si>
  <si>
    <t>SD-45071</t>
  </si>
  <si>
    <t>SD-45072</t>
  </si>
  <si>
    <t>SD-45073</t>
  </si>
  <si>
    <t>SD-45074</t>
  </si>
  <si>
    <t>SD-45075</t>
  </si>
  <si>
    <t>SD-45076</t>
  </si>
  <si>
    <t>SD-45077</t>
  </si>
  <si>
    <t>SD-45078</t>
  </si>
  <si>
    <t>SD-45079</t>
  </si>
  <si>
    <t>SD-45080</t>
  </si>
  <si>
    <t>SD-45081</t>
  </si>
  <si>
    <t>SD-45082</t>
  </si>
  <si>
    <t>SD-45083</t>
  </si>
  <si>
    <t>Laptop will not charge after a restart</t>
  </si>
  <si>
    <t>SD-45084</t>
  </si>
  <si>
    <t>SD-45085</t>
  </si>
  <si>
    <t>SD-45086</t>
  </si>
  <si>
    <t>SD-45087</t>
  </si>
  <si>
    <t>SD-45088</t>
  </si>
  <si>
    <t>SD-45089</t>
  </si>
  <si>
    <t>SD-45090</t>
  </si>
  <si>
    <t>SD-45091</t>
  </si>
  <si>
    <t>SD-45092</t>
  </si>
  <si>
    <t>SD-45093</t>
  </si>
  <si>
    <t>SD-45094</t>
  </si>
  <si>
    <t>SD-45095</t>
  </si>
  <si>
    <t>SD-45096</t>
  </si>
  <si>
    <t>SD-45097</t>
  </si>
  <si>
    <t>SD-45098</t>
  </si>
  <si>
    <t>SD-45099</t>
  </si>
  <si>
    <t>SD-45100</t>
  </si>
  <si>
    <t>MAG-13170</t>
  </si>
  <si>
    <t>SD-45101</t>
  </si>
  <si>
    <t>SD-45102</t>
  </si>
  <si>
    <t>Add to distribution list for the climate analytics team, for a proposal deadline</t>
  </si>
  <si>
    <t>SD-45103</t>
  </si>
  <si>
    <t>SD-45104</t>
  </si>
  <si>
    <t>MAG-26337</t>
  </si>
  <si>
    <t>SD-45105</t>
  </si>
  <si>
    <t>SD-45106</t>
  </si>
  <si>
    <t>SD-45107</t>
  </si>
  <si>
    <t>SD-45108</t>
  </si>
  <si>
    <t>SD-45109</t>
  </si>
  <si>
    <t>SD-45110</t>
  </si>
  <si>
    <t>SD-45111</t>
  </si>
  <si>
    <t>Cannot print to printer near room 2C after a restart</t>
  </si>
  <si>
    <t>SD-45112</t>
  </si>
  <si>
    <t>SD-45113</t>
  </si>
  <si>
    <t>SD-45114</t>
  </si>
  <si>
    <t>SD-45115</t>
  </si>
  <si>
    <t>SD-45116</t>
  </si>
  <si>
    <t>Laptop very slow after update since yesterday</t>
  </si>
  <si>
    <t>SD-45117</t>
  </si>
  <si>
    <t>SD-45118</t>
  </si>
  <si>
    <t>SD-45119</t>
  </si>
  <si>
    <t>SD-45120</t>
  </si>
  <si>
    <t>SD-45121</t>
  </si>
  <si>
    <t>SD-45122</t>
  </si>
  <si>
    <t>SD-45123</t>
  </si>
  <si>
    <t>SD-45124</t>
  </si>
  <si>
    <t>Scan to email not working, needed before a client meeting</t>
  </si>
  <si>
    <t>SD-45125</t>
  </si>
  <si>
    <t>SD-45126</t>
  </si>
  <si>
    <t>SD-45127</t>
  </si>
  <si>
    <t>SD-45128</t>
  </si>
  <si>
    <t>SD-45129</t>
  </si>
  <si>
    <t>SD-45130</t>
  </si>
  <si>
    <t>SD-45131</t>
  </si>
  <si>
    <t>SD-45132</t>
  </si>
  <si>
    <t>SD-45133</t>
  </si>
  <si>
    <t>New distribution list for the modeling group, for a new project</t>
  </si>
  <si>
    <t>SD-45134</t>
  </si>
  <si>
    <t>SD-45135</t>
  </si>
  <si>
    <t>SD-45136</t>
  </si>
  <si>
    <t>SD-45137</t>
  </si>
  <si>
    <t>SD-45138</t>
  </si>
  <si>
    <t>SD-45139</t>
  </si>
  <si>
    <t>SD-45140</t>
  </si>
  <si>
    <t>SD-45141</t>
  </si>
  <si>
    <t>SD-45142</t>
  </si>
  <si>
    <t>Large-format plotter offline after a restart</t>
  </si>
  <si>
    <t>SD-45143</t>
  </si>
  <si>
    <t>SD-45144</t>
  </si>
  <si>
    <t>SD-45145</t>
  </si>
  <si>
    <t>SD-45146</t>
  </si>
  <si>
    <t>SD-45147</t>
  </si>
  <si>
    <t>SD-45148</t>
  </si>
  <si>
    <t>SD-45149</t>
  </si>
  <si>
    <t>SD-45150</t>
  </si>
  <si>
    <t>SD-45151</t>
  </si>
  <si>
    <t>SD-45152</t>
  </si>
  <si>
    <t>SD-45153</t>
  </si>
  <si>
    <t>Conference room Northgate East not showing in room finder since this morning</t>
  </si>
  <si>
    <t>SD-45154</t>
  </si>
  <si>
    <t>SD-45155</t>
  </si>
  <si>
    <t>SD-45156</t>
  </si>
  <si>
    <t>SD-45157</t>
  </si>
  <si>
    <t>SD-45158</t>
  </si>
  <si>
    <t>SD-45159</t>
  </si>
  <si>
    <t>SD-45160</t>
  </si>
  <si>
    <t>SD-45161</t>
  </si>
  <si>
    <t>SD-45162</t>
  </si>
  <si>
    <t>SD-45163</t>
  </si>
  <si>
    <t>SD-45164</t>
  </si>
  <si>
    <t>SD-45165</t>
  </si>
  <si>
    <t>SD-45166</t>
  </si>
  <si>
    <t>SD-45167</t>
  </si>
  <si>
    <t>SD-45168</t>
  </si>
  <si>
    <t>SD-45169</t>
  </si>
  <si>
    <t>Install statistics package on laptop, for a new project</t>
  </si>
  <si>
    <t>SD-45170</t>
  </si>
  <si>
    <t>SD-45171</t>
  </si>
  <si>
    <t>SD-45172</t>
  </si>
  <si>
    <t>SD-45173</t>
  </si>
  <si>
    <t>SD-45174</t>
  </si>
  <si>
    <t>SD-45175</t>
  </si>
  <si>
    <t>SD-45176</t>
  </si>
  <si>
    <t>SD-45177</t>
  </si>
  <si>
    <t>SD-45178</t>
  </si>
  <si>
    <t>SD-45179</t>
  </si>
  <si>
    <t>SD-45180</t>
  </si>
  <si>
    <t>SD-45181</t>
  </si>
  <si>
    <t>SD-45182</t>
  </si>
  <si>
    <t>SD-45183</t>
  </si>
  <si>
    <t>SD-45184</t>
  </si>
  <si>
    <t>SD-45185</t>
  </si>
  <si>
    <t>SD-45186</t>
  </si>
  <si>
    <t>SD-45187</t>
  </si>
  <si>
    <t>Hydraulic modeling suite add-in fails to load, needed before a client meeting</t>
  </si>
  <si>
    <t>SD-45188</t>
  </si>
  <si>
    <t>SD-45189</t>
  </si>
  <si>
    <t>Error message when launching GIS desktop suite, affects the whole team</t>
  </si>
  <si>
    <t>SD-45190</t>
  </si>
  <si>
    <t>Install data visualization tool on laptop, no rush</t>
  </si>
  <si>
    <t>SD-45191</t>
  </si>
  <si>
    <t>SD-45192</t>
  </si>
  <si>
    <t>Copier jammed and showing error, started after an update</t>
  </si>
  <si>
    <t>SD-45193</t>
  </si>
  <si>
    <t>SD-45194</t>
  </si>
  <si>
    <t>SD-45195</t>
  </si>
  <si>
    <t>SD-45196</t>
  </si>
  <si>
    <t>SD-45197</t>
  </si>
  <si>
    <t>SD-45198</t>
  </si>
  <si>
    <t>SD-45199</t>
  </si>
  <si>
    <t>SD-45200</t>
  </si>
  <si>
    <t>SD-45201</t>
  </si>
  <si>
    <t>SD-45202</t>
  </si>
  <si>
    <t>SD-45203</t>
  </si>
  <si>
    <t>SD-45204</t>
  </si>
  <si>
    <t>SD-45205</t>
  </si>
  <si>
    <t>SD-45206</t>
  </si>
  <si>
    <t>SD-45207</t>
  </si>
  <si>
    <t>SD-45208</t>
  </si>
  <si>
    <t>SD-45209</t>
  </si>
  <si>
    <t>SD-45210</t>
  </si>
  <si>
    <t>SD-45211</t>
  </si>
  <si>
    <t>SD-45212</t>
  </si>
  <si>
    <t>SD-45213</t>
  </si>
  <si>
    <t>SD-45214</t>
  </si>
  <si>
    <t>SD-45215</t>
  </si>
  <si>
    <t>SD-45216</t>
  </si>
  <si>
    <t>SD-45217</t>
  </si>
  <si>
    <t>SD-45218</t>
  </si>
  <si>
    <t>SD-45219</t>
  </si>
  <si>
    <t>SD-45220</t>
  </si>
  <si>
    <t>SD-45221</t>
  </si>
  <si>
    <t>SD-45222</t>
  </si>
  <si>
    <t>SD-45223</t>
  </si>
  <si>
    <t>OneDrive shows file conflicts, tried restarting</t>
  </si>
  <si>
    <t>SD-45224</t>
  </si>
  <si>
    <t>SD-45225</t>
  </si>
  <si>
    <t>SD-45226</t>
  </si>
  <si>
    <t>SD-45227</t>
  </si>
  <si>
    <t>SD-45228</t>
  </si>
  <si>
    <t>SD-45229</t>
  </si>
  <si>
    <t>SD-45230</t>
  </si>
  <si>
    <t>SD-45231</t>
  </si>
  <si>
    <t>SD-45232</t>
  </si>
  <si>
    <t>SD-45233</t>
  </si>
  <si>
    <t>SD-45234</t>
  </si>
  <si>
    <t>SD-45235</t>
  </si>
  <si>
    <t>Structural analysis package add-in fails to load, started after an update</t>
  </si>
  <si>
    <t>SD-45236</t>
  </si>
  <si>
    <t>Update pending for two weeks, will not install, started after an update</t>
  </si>
  <si>
    <t>SD-45237</t>
  </si>
  <si>
    <t>SD-45238</t>
  </si>
  <si>
    <t>SD-45239</t>
  </si>
  <si>
    <t>SD-45240</t>
  </si>
  <si>
    <t>SD-45241</t>
  </si>
  <si>
    <t>Reference manager very slow since last week, tried restarting</t>
  </si>
  <si>
    <t>SD-45242</t>
  </si>
  <si>
    <t>SD-45243</t>
  </si>
  <si>
    <t>SD-45244</t>
  </si>
  <si>
    <t>SD-45245</t>
  </si>
  <si>
    <t>SD-45246</t>
  </si>
  <si>
    <t>SD-45247</t>
  </si>
  <si>
    <t>SD-45248</t>
  </si>
  <si>
    <t>SD-45249</t>
  </si>
  <si>
    <t>SD-45250</t>
  </si>
  <si>
    <t>SD-45251</t>
  </si>
  <si>
    <t>SD-45252</t>
  </si>
  <si>
    <t>SD-45253</t>
  </si>
  <si>
    <t>SD-45254</t>
  </si>
  <si>
    <t>SD-45255</t>
  </si>
  <si>
    <t>SD-45256</t>
  </si>
  <si>
    <t>Account and equipment for incoming intern, approved by manager</t>
  </si>
  <si>
    <t>SD-45257</t>
  </si>
  <si>
    <t>SD-45258</t>
  </si>
  <si>
    <t>SD-45259</t>
  </si>
  <si>
    <t>SD-45260</t>
  </si>
  <si>
    <t>Lockout when signing in to HR self-service portal on a new laptop</t>
  </si>
  <si>
    <t>SD-45261</t>
  </si>
  <si>
    <t>SD-45262</t>
  </si>
  <si>
    <t>SD-45263</t>
  </si>
  <si>
    <t>SD-45264</t>
  </si>
  <si>
    <t>SD-45265</t>
  </si>
  <si>
    <t>SD-45266</t>
  </si>
  <si>
    <t>SD-45267</t>
  </si>
  <si>
    <t>SD-45268</t>
  </si>
  <si>
    <t>SD-45269</t>
  </si>
  <si>
    <t>Room display panel offline at room Harbor, intermittent</t>
  </si>
  <si>
    <t>SD-45270</t>
  </si>
  <si>
    <t>SD-45271</t>
  </si>
  <si>
    <t>SD-45272</t>
  </si>
  <si>
    <t>SD-45273</t>
  </si>
  <si>
    <t>Double booking on room 2C since this morning</t>
  </si>
  <si>
    <t>SD-45274</t>
  </si>
  <si>
    <t>SD-45275</t>
  </si>
  <si>
    <t>Locked out after password change, old password saved on phone, intermittent</t>
  </si>
  <si>
    <t>SD-45276</t>
  </si>
  <si>
    <t>SD-45277</t>
  </si>
  <si>
    <t>SD-45278</t>
  </si>
  <si>
    <t>SD-45279</t>
  </si>
  <si>
    <t>Lost phone, need temporary access pass after the weekend</t>
  </si>
  <si>
    <t>SD-45280</t>
  </si>
  <si>
    <t>SD-45281</t>
  </si>
  <si>
    <t>SD-45282</t>
  </si>
  <si>
    <t>SD-45283</t>
  </si>
  <si>
    <t>SD-45284</t>
  </si>
  <si>
    <t>Emails stuck in outbox since yesterday</t>
  </si>
  <si>
    <t>SD-45285</t>
  </si>
  <si>
    <t>SD-45286</t>
  </si>
  <si>
    <t>SD-45287</t>
  </si>
  <si>
    <t>SD-45288</t>
  </si>
  <si>
    <t>SD-45289</t>
  </si>
  <si>
    <t>SD-45290</t>
  </si>
  <si>
    <t>SD-45291</t>
  </si>
  <si>
    <t>SD-45292</t>
  </si>
  <si>
    <t>SD-45293</t>
  </si>
  <si>
    <t>SD-45294</t>
  </si>
  <si>
    <t>SD-45295</t>
  </si>
  <si>
    <t>SD-45296</t>
  </si>
  <si>
    <t>SD-45297</t>
  </si>
  <si>
    <t>SD-45298</t>
  </si>
  <si>
    <t>SD-45299</t>
  </si>
  <si>
    <t>SD-45300</t>
  </si>
  <si>
    <t>SD-45301</t>
  </si>
  <si>
    <t>SD-45302</t>
  </si>
  <si>
    <t>SD-45303</t>
  </si>
  <si>
    <t>SD-45304</t>
  </si>
  <si>
    <t>SD-45305</t>
  </si>
  <si>
    <t>SD-45306</t>
  </si>
  <si>
    <t>SD-45307</t>
  </si>
  <si>
    <t>SD-45308</t>
  </si>
  <si>
    <t>SD-45309</t>
  </si>
  <si>
    <t>SD-45310</t>
  </si>
  <si>
    <t>SD-45311</t>
  </si>
  <si>
    <t>SD-45312</t>
  </si>
  <si>
    <t>Restart loop after overnight patching after a restart</t>
  </si>
  <si>
    <t>SD-45313</t>
  </si>
  <si>
    <t>SD-45314</t>
  </si>
  <si>
    <t>SD-45315</t>
  </si>
  <si>
    <t>SD-45316</t>
  </si>
  <si>
    <t>SD-45317</t>
  </si>
  <si>
    <t>SD-45318</t>
  </si>
  <si>
    <t>Cannot print to printer near room 5A, user is traveling</t>
  </si>
  <si>
    <t>SD-45319</t>
  </si>
  <si>
    <t>Need shared mailbox for field operations, second request</t>
  </si>
  <si>
    <t>SD-45320</t>
  </si>
  <si>
    <t>SD-45321</t>
  </si>
  <si>
    <t>Field tablet will not sync inspection forms, affects the whole team</t>
  </si>
  <si>
    <t>SD-45322</t>
  </si>
  <si>
    <t>SD-45323</t>
  </si>
  <si>
    <t>SD-45324</t>
  </si>
  <si>
    <t>SD-45325</t>
  </si>
  <si>
    <t>SD-45326</t>
  </si>
  <si>
    <t>SD-45327</t>
  </si>
  <si>
    <t>SD-45328</t>
  </si>
  <si>
    <t>SD-45329</t>
  </si>
  <si>
    <t>SD-45330</t>
  </si>
  <si>
    <t>SD-45331</t>
  </si>
  <si>
    <t>SD-45332</t>
  </si>
  <si>
    <t>SD-45333</t>
  </si>
  <si>
    <t>SD-45334</t>
  </si>
  <si>
    <t>Device flagged as non-compliant, affects the whole team</t>
  </si>
  <si>
    <t>SD-45335</t>
  </si>
  <si>
    <t>SD-45336</t>
  </si>
  <si>
    <t>SD-45337</t>
  </si>
  <si>
    <t>SD-45338</t>
  </si>
  <si>
    <t>Room display panel offline at room Northgate East, needed before a client meeting</t>
  </si>
  <si>
    <t>SD-45339</t>
  </si>
  <si>
    <t>SD-45340</t>
  </si>
  <si>
    <t>SD-45341</t>
  </si>
  <si>
    <t>MAG-28380</t>
  </si>
  <si>
    <t>SD-45342</t>
  </si>
  <si>
    <t>SD-45343</t>
  </si>
  <si>
    <t>SD-45344</t>
  </si>
  <si>
    <t>SD-45345</t>
  </si>
  <si>
    <t>SD-45346</t>
  </si>
  <si>
    <t>SD-45347</t>
  </si>
  <si>
    <t>SD-45348</t>
  </si>
  <si>
    <t>SD-45349</t>
  </si>
  <si>
    <t>SD-45350</t>
  </si>
  <si>
    <t>SD-45351</t>
  </si>
  <si>
    <t>SD-45352</t>
  </si>
  <si>
    <t>SD-45353</t>
  </si>
  <si>
    <t>SD-45354</t>
  </si>
  <si>
    <t>SD-45355</t>
  </si>
  <si>
    <t>SD-45356</t>
  </si>
  <si>
    <t>SD-45357</t>
  </si>
  <si>
    <t>MAG-19080</t>
  </si>
  <si>
    <t>SD-45358</t>
  </si>
  <si>
    <t>SD-45359</t>
  </si>
  <si>
    <t>SD-45360</t>
  </si>
  <si>
    <t>SD-45361</t>
  </si>
  <si>
    <t>SD-45362</t>
  </si>
  <si>
    <t>SD-45363</t>
  </si>
  <si>
    <t>SD-45364</t>
  </si>
  <si>
    <t>SD-45365</t>
  </si>
  <si>
    <t>New distribution list for contracts staff, second request</t>
  </si>
  <si>
    <t>SD-45366</t>
  </si>
  <si>
    <t>SD-45367</t>
  </si>
  <si>
    <t>SD-45368</t>
  </si>
  <si>
    <t>SD-45369</t>
  </si>
  <si>
    <t>SD-45370</t>
  </si>
  <si>
    <t>Trackpad click not working when working from home</t>
  </si>
  <si>
    <t>SD-45371</t>
  </si>
  <si>
    <t>SD-45372</t>
  </si>
  <si>
    <t>SD-45373</t>
  </si>
  <si>
    <t>SD-45374</t>
  </si>
  <si>
    <t>SD-45375</t>
  </si>
  <si>
    <t>SD-45376</t>
  </si>
  <si>
    <t>SD-45377</t>
  </si>
  <si>
    <t>Certificate warning on internal site when working from home</t>
  </si>
  <si>
    <t>SD-45378</t>
  </si>
  <si>
    <t>SD-45379</t>
  </si>
  <si>
    <t>SD-45380</t>
  </si>
  <si>
    <t>SD-45381</t>
  </si>
  <si>
    <t>SD-45382</t>
  </si>
  <si>
    <t>SD-45383</t>
  </si>
  <si>
    <t>SD-45384</t>
  </si>
  <si>
    <t>SD-45385</t>
  </si>
  <si>
    <t>SD-45386</t>
  </si>
  <si>
    <t>SD-45387</t>
  </si>
  <si>
    <t>SD-45388</t>
  </si>
  <si>
    <t>SD-45389</t>
  </si>
  <si>
    <t>SD-45390</t>
  </si>
  <si>
    <t>Conference room Summit not showing in room finder, started after an update</t>
  </si>
  <si>
    <t>SD-45391</t>
  </si>
  <si>
    <t>SD-45392</t>
  </si>
  <si>
    <t>SD-45393</t>
  </si>
  <si>
    <t>SD-45394</t>
  </si>
  <si>
    <t>SD-45395</t>
  </si>
  <si>
    <t>SD-45396</t>
  </si>
  <si>
    <t>SD-45397</t>
  </si>
  <si>
    <t>SD-45398</t>
  </si>
  <si>
    <t>Diagramming tool crashes when opening large file, needed before a client meeting</t>
  </si>
  <si>
    <t>SD-45399</t>
  </si>
  <si>
    <t>Access to shared library for project controls, no rush</t>
  </si>
  <si>
    <t>SD-45400</t>
  </si>
  <si>
    <t>SD-45401</t>
  </si>
  <si>
    <t>SD-45402</t>
  </si>
  <si>
    <t>SD-45403</t>
  </si>
  <si>
    <t>SD-45404</t>
  </si>
  <si>
    <t>SD-45405</t>
  </si>
  <si>
    <t>SD-45406</t>
  </si>
  <si>
    <t>SD-45407</t>
  </si>
  <si>
    <t>SD-45408</t>
  </si>
  <si>
    <t>Error message when launching survey data collector, needed before a client meeting</t>
  </si>
  <si>
    <t>SD-45409</t>
  </si>
  <si>
    <t>SD-45410</t>
  </si>
  <si>
    <t>SD-45411</t>
  </si>
  <si>
    <t>SD-45412</t>
  </si>
  <si>
    <t>SD-45413</t>
  </si>
  <si>
    <t>SD-45414</t>
  </si>
  <si>
    <t>SD-45415</t>
  </si>
  <si>
    <t>SD-45416</t>
  </si>
  <si>
    <t>SD-45417</t>
  </si>
  <si>
    <t>Switch port needed in project room Lakeview, needed before a client meeting</t>
  </si>
  <si>
    <t>SD-45418</t>
  </si>
  <si>
    <t>SD-45419</t>
  </si>
  <si>
    <t>SD-45420</t>
  </si>
  <si>
    <t>SD-45421</t>
  </si>
  <si>
    <t>Access to license group for GIS desktop suite, for a proposal deadline</t>
  </si>
  <si>
    <t>SD-45422</t>
  </si>
  <si>
    <t>Survey data collector add-in fails to load after a restart</t>
  </si>
  <si>
    <t>SD-45423</t>
  </si>
  <si>
    <t>SD-45424</t>
  </si>
  <si>
    <t>Onboarding request for new contracts specialist, second request</t>
  </si>
  <si>
    <t>SD-45425</t>
  </si>
  <si>
    <t>SD-45426</t>
  </si>
  <si>
    <t>SD-45427</t>
  </si>
  <si>
    <t>SD-45428</t>
  </si>
  <si>
    <t>SD-45429</t>
  </si>
  <si>
    <t>SD-45430</t>
  </si>
  <si>
    <t>SD-45431</t>
  </si>
  <si>
    <t>SD-45432</t>
  </si>
  <si>
    <t>Onboarding request for new project engineer, for a new project</t>
  </si>
  <si>
    <t>SD-45433</t>
  </si>
  <si>
    <t>SD-45434</t>
  </si>
  <si>
    <t>SD-45435</t>
  </si>
  <si>
    <t>SD-45436</t>
  </si>
  <si>
    <t>SD-45437</t>
  </si>
  <si>
    <t>SD-45438</t>
  </si>
  <si>
    <t>SD-45439</t>
  </si>
  <si>
    <t>SD-45440</t>
  </si>
  <si>
    <t>SD-45441</t>
  </si>
  <si>
    <t>SD-45442</t>
  </si>
  <si>
    <t>SD-45443</t>
  </si>
  <si>
    <t>SD-45444</t>
  </si>
  <si>
    <t>SD-45445</t>
  </si>
  <si>
    <t>SD-45446</t>
  </si>
  <si>
    <t>SD-45447</t>
  </si>
  <si>
    <t>SD-45448</t>
  </si>
  <si>
    <t>SD-45449</t>
  </si>
  <si>
    <t>SD-45450</t>
  </si>
  <si>
    <t>SD-45451</t>
  </si>
  <si>
    <t>SD-45452</t>
  </si>
  <si>
    <t>SD-45453</t>
  </si>
  <si>
    <t>SD-45454</t>
  </si>
  <si>
    <t>SD-45455</t>
  </si>
  <si>
    <t>SD-45456</t>
  </si>
  <si>
    <t>SD-45457</t>
  </si>
  <si>
    <t>SD-45458</t>
  </si>
  <si>
    <t>SD-45459</t>
  </si>
  <si>
    <t>SD-45460</t>
  </si>
  <si>
    <t>SD-45461</t>
  </si>
  <si>
    <t>Activation prompt appears every morning, urgent</t>
  </si>
  <si>
    <t>SD-45462</t>
  </si>
  <si>
    <t>Laptop overheating and fan running constantly, needed before a client meeting</t>
  </si>
  <si>
    <t>SD-45463</t>
  </si>
  <si>
    <t>SD-45464</t>
  </si>
  <si>
    <t>Lockout when signing in to expense portal, urgent</t>
  </si>
  <si>
    <t>SD-45465</t>
  </si>
  <si>
    <t>SD-45466</t>
  </si>
  <si>
    <t>SD-45467</t>
  </si>
  <si>
    <t>SD-45468</t>
  </si>
  <si>
    <t>SD-45469</t>
  </si>
  <si>
    <t>Antivirus quarantined a file after the weekend</t>
  </si>
  <si>
    <t>SD-45470</t>
  </si>
  <si>
    <t>SD-45471</t>
  </si>
  <si>
    <t>SD-45472</t>
  </si>
  <si>
    <t>SD-45473</t>
  </si>
  <si>
    <t>SD-45474</t>
  </si>
  <si>
    <t>SD-45475</t>
  </si>
  <si>
    <t>Plotter out of roll media error will not clear on a new laptop</t>
  </si>
  <si>
    <t>SD-45476</t>
  </si>
  <si>
    <t>SD-45477</t>
  </si>
  <si>
    <t>SD-45478</t>
  </si>
  <si>
    <t>SD-45479</t>
  </si>
  <si>
    <t>MAG-28879</t>
  </si>
  <si>
    <t>SD-45480</t>
  </si>
  <si>
    <t>SD-45481</t>
  </si>
  <si>
    <t>SD-45482</t>
  </si>
  <si>
    <t>SD-45483</t>
  </si>
  <si>
    <t>SD-45484</t>
  </si>
  <si>
    <t>Cannot print to printer near room 5A when working from home</t>
  </si>
  <si>
    <t>SD-45485</t>
  </si>
  <si>
    <t>SD-45486</t>
  </si>
  <si>
    <t>SD-45487</t>
  </si>
  <si>
    <t>SD-45488</t>
  </si>
  <si>
    <t>SD-45489</t>
  </si>
  <si>
    <t>SD-45490</t>
  </si>
  <si>
    <t>SD-45491</t>
  </si>
  <si>
    <t>SD-45492</t>
  </si>
  <si>
    <t>SD-45493</t>
  </si>
  <si>
    <t>SD-45494</t>
  </si>
  <si>
    <t>Add to distribution list for the survey crew, for a new project</t>
  </si>
  <si>
    <t>SD-45495</t>
  </si>
  <si>
    <t>SD-45496</t>
  </si>
  <si>
    <t>SD-45497</t>
  </si>
  <si>
    <t>SD-45498</t>
  </si>
  <si>
    <t>SD-45499</t>
  </si>
  <si>
    <t>SD-45500</t>
  </si>
  <si>
    <t>SD-45501</t>
  </si>
  <si>
    <t>SD-45502</t>
  </si>
  <si>
    <t>SD-45503</t>
  </si>
  <si>
    <t>SD-45504</t>
  </si>
  <si>
    <t>SD-45505</t>
  </si>
  <si>
    <t>SD-45506</t>
  </si>
  <si>
    <t>Teams will not start a meeting recording, tried restarting</t>
  </si>
  <si>
    <t>SD-45507</t>
  </si>
  <si>
    <t>SD-45508</t>
  </si>
  <si>
    <t>SD-45509</t>
  </si>
  <si>
    <t>SD-45510</t>
  </si>
  <si>
    <t>SD-45511</t>
  </si>
  <si>
    <t>SD-45512</t>
  </si>
  <si>
    <t>SD-45513</t>
  </si>
  <si>
    <t>SD-45514</t>
  </si>
  <si>
    <t>SD-45515</t>
  </si>
  <si>
    <t>SD-45516</t>
  </si>
  <si>
    <t>SD-45517</t>
  </si>
  <si>
    <t>SD-45518</t>
  </si>
  <si>
    <t>SD-45519</t>
  </si>
  <si>
    <t>SD-45520</t>
  </si>
  <si>
    <t>SD-45521</t>
  </si>
  <si>
    <t>SD-45522</t>
  </si>
  <si>
    <t>SD-45523</t>
  </si>
  <si>
    <t>SD-45524</t>
  </si>
  <si>
    <t>SD-45525</t>
  </si>
  <si>
    <t>SD-45526</t>
  </si>
  <si>
    <t>SD-45527</t>
  </si>
  <si>
    <t>Cannot join corporate Wi-Fi after password change since this morning</t>
  </si>
  <si>
    <t>SD-45528</t>
  </si>
  <si>
    <t>Wi-Fi drops in conference room Northgate East, tried restarting</t>
  </si>
  <si>
    <t>SD-45529</t>
  </si>
  <si>
    <t>SD-45530</t>
  </si>
  <si>
    <t>SD-45531</t>
  </si>
  <si>
    <t>SD-45532</t>
  </si>
  <si>
    <t>SD-45533</t>
  </si>
  <si>
    <t>SD-45534</t>
  </si>
  <si>
    <t>SD-45535</t>
  </si>
  <si>
    <t>SD-45536</t>
  </si>
  <si>
    <t>SD-45537</t>
  </si>
  <si>
    <t>Survey data collector crashes when opening large file at the client site</t>
  </si>
  <si>
    <t>SD-45538</t>
  </si>
  <si>
    <t>Cannot open file from SharePoint, access denied, second time this week</t>
  </si>
  <si>
    <t>SD-45539</t>
  </si>
  <si>
    <t>SD-45540</t>
  </si>
  <si>
    <t>No audio in Teams meetings, user is traveling</t>
  </si>
  <si>
    <t>SD-45541</t>
  </si>
  <si>
    <t>Print jobs stuck in queue since yesterday</t>
  </si>
  <si>
    <t>SD-45542</t>
  </si>
  <si>
    <t>Activation prompt appears every morning at the client site</t>
  </si>
  <si>
    <t>SD-45543</t>
  </si>
  <si>
    <t>SD-45544</t>
  </si>
  <si>
    <t>Need diagramming tool for new project, second request</t>
  </si>
  <si>
    <t>SD-45545</t>
  </si>
  <si>
    <t>SD-45546</t>
  </si>
  <si>
    <t>SD-45547</t>
  </si>
  <si>
    <t>SD-45548</t>
  </si>
  <si>
    <t>SD-45549</t>
  </si>
  <si>
    <t>SD-45550</t>
  </si>
  <si>
    <t>SD-45551</t>
  </si>
  <si>
    <t>SD-45552</t>
  </si>
  <si>
    <t>SD-45553</t>
  </si>
  <si>
    <t>SD-45554</t>
  </si>
  <si>
    <t>SD-45555</t>
  </si>
  <si>
    <t>SD-45556</t>
  </si>
  <si>
    <t>SD-45557</t>
  </si>
  <si>
    <t>SD-45558</t>
  </si>
  <si>
    <t>Access to license group for hydraulic modeling suite, no rush</t>
  </si>
  <si>
    <t>SD-45559</t>
  </si>
  <si>
    <t>Remote desktop session freezes, affects the whole team</t>
  </si>
  <si>
    <t>SD-45560</t>
  </si>
  <si>
    <t>SD-45561</t>
  </si>
  <si>
    <t>SD-45562</t>
  </si>
  <si>
    <t>SD-45563</t>
  </si>
  <si>
    <t>SD-45564</t>
  </si>
  <si>
    <t>SD-45565</t>
  </si>
  <si>
    <t>SD-45566</t>
  </si>
  <si>
    <t>SD-45567</t>
  </si>
  <si>
    <t>SD-45568</t>
  </si>
  <si>
    <t>SD-45569</t>
  </si>
  <si>
    <t>Request license and install for code editor, no rush</t>
  </si>
  <si>
    <t>SD-45570</t>
  </si>
  <si>
    <t>SD-45571</t>
  </si>
  <si>
    <t>SD-45572</t>
  </si>
  <si>
    <t>SD-45573</t>
  </si>
  <si>
    <t>SD-45574</t>
  </si>
  <si>
    <t>SD-45575</t>
  </si>
  <si>
    <t>Screen flickering with lines on display since this morning</t>
  </si>
  <si>
    <t>SD-45576</t>
  </si>
  <si>
    <t>SD-45577</t>
  </si>
  <si>
    <t>SD-45578</t>
  </si>
  <si>
    <t>SD-45579</t>
  </si>
  <si>
    <t>SD-45580</t>
  </si>
  <si>
    <t>SD-45581</t>
  </si>
  <si>
    <t>SD-45582</t>
  </si>
  <si>
    <t>SD-45583</t>
  </si>
  <si>
    <t>SD-45584</t>
  </si>
  <si>
    <t>No network after desk move, affects the whole team</t>
  </si>
  <si>
    <t>SD-45585</t>
  </si>
  <si>
    <t>SD-45586</t>
  </si>
  <si>
    <t>SD-45587</t>
  </si>
  <si>
    <t>SD-45588</t>
  </si>
  <si>
    <t>SD-45589</t>
  </si>
  <si>
    <t>SD-45590</t>
  </si>
  <si>
    <t>SD-45591</t>
  </si>
  <si>
    <t>SD-45592</t>
  </si>
  <si>
    <t>Browser will not load intranet since this morning</t>
  </si>
  <si>
    <t>SD-45593</t>
  </si>
  <si>
    <t>SD-45594</t>
  </si>
  <si>
    <t>SD-45595</t>
  </si>
  <si>
    <t>SD-45596</t>
  </si>
  <si>
    <t>SD-45597</t>
  </si>
  <si>
    <t>SD-45598</t>
  </si>
  <si>
    <t>SD-45599</t>
  </si>
  <si>
    <t>SD-45600</t>
  </si>
  <si>
    <t>Error message when launching hydraulic modeling suite since this morning</t>
  </si>
  <si>
    <t>SD-45601</t>
  </si>
  <si>
    <t>SD-45602</t>
  </si>
  <si>
    <t>SD-45603</t>
  </si>
  <si>
    <t>SD-45604</t>
  </si>
  <si>
    <t>Guest Wi-Fi access needed for visitors after a restart</t>
  </si>
  <si>
    <t>SD-45605</t>
  </si>
  <si>
    <t>SD-45606</t>
  </si>
  <si>
    <t>SD-45607</t>
  </si>
  <si>
    <t>SD-45608</t>
  </si>
  <si>
    <t>SD-45609</t>
  </si>
  <si>
    <t>SD-45610</t>
  </si>
  <si>
    <t>On Hold</t>
  </si>
  <si>
    <t>SD-45611</t>
  </si>
  <si>
    <t>SD-45612</t>
  </si>
  <si>
    <t>SD-45613</t>
  </si>
  <si>
    <t>Double booking on room Summit, tried restarting</t>
  </si>
  <si>
    <t>SD-45614</t>
  </si>
  <si>
    <t>SD-45615</t>
  </si>
  <si>
    <t>SD-45616</t>
  </si>
  <si>
    <t>SD-45617</t>
  </si>
  <si>
    <t>SD-45618</t>
  </si>
  <si>
    <t>SD-45619</t>
  </si>
  <si>
    <t>SD-45620</t>
  </si>
  <si>
    <t>SD-45621</t>
  </si>
  <si>
    <t>SD-45622</t>
  </si>
  <si>
    <t>SD-45623</t>
  </si>
  <si>
    <t>SD-45624</t>
  </si>
  <si>
    <t>MAG-14187</t>
  </si>
  <si>
    <t>SD-45625</t>
  </si>
  <si>
    <t>SD-45626</t>
  </si>
  <si>
    <t>SD-45627</t>
  </si>
  <si>
    <t>SD-45628</t>
  </si>
  <si>
    <t>SD-45629</t>
  </si>
  <si>
    <t>SD-45630</t>
  </si>
  <si>
    <t>SD-45631</t>
  </si>
  <si>
    <t>SD-45632</t>
  </si>
  <si>
    <t>SD-45633</t>
  </si>
  <si>
    <t>Cannot print to printer near room 2A, tried restarting</t>
  </si>
  <si>
    <t>SD-45634</t>
  </si>
  <si>
    <t>SD-45635</t>
  </si>
  <si>
    <t>SD-45636</t>
  </si>
  <si>
    <t>SD-45637</t>
  </si>
  <si>
    <t>SD-45638</t>
  </si>
  <si>
    <t>SD-45639</t>
  </si>
  <si>
    <t>SD-45640</t>
  </si>
  <si>
    <t>SD-45641</t>
  </si>
  <si>
    <t>SD-45642</t>
  </si>
  <si>
    <t>SD-45643</t>
  </si>
  <si>
    <t>SD-45644</t>
  </si>
  <si>
    <t>SD-45645</t>
  </si>
  <si>
    <t>SD-45646</t>
  </si>
  <si>
    <t>SD-45647</t>
  </si>
  <si>
    <t>SD-45648</t>
  </si>
  <si>
    <t>SD-45649</t>
  </si>
  <si>
    <t>SD-45650</t>
  </si>
  <si>
    <t>SD-45651</t>
  </si>
  <si>
    <t>SD-45652</t>
  </si>
  <si>
    <t>SD-45653</t>
  </si>
  <si>
    <t>SD-45654</t>
  </si>
  <si>
    <t>SD-45655</t>
  </si>
  <si>
    <t>SD-45656</t>
  </si>
  <si>
    <t>SD-45657</t>
  </si>
  <si>
    <t>SD-45658</t>
  </si>
  <si>
    <t>Remote desktop session freezes on a new laptop</t>
  </si>
  <si>
    <t>SD-45659</t>
  </si>
  <si>
    <t>Project scheduling tool crashes when opening large file since yesterday</t>
  </si>
  <si>
    <t>SD-45660</t>
  </si>
  <si>
    <t>Rules stopped running on inbox, started after an update</t>
  </si>
  <si>
    <t>SD-45661</t>
  </si>
  <si>
    <t>SD-45662</t>
  </si>
  <si>
    <t>SD-45663</t>
  </si>
  <si>
    <t>MAG-14780</t>
  </si>
  <si>
    <t>SD-45664</t>
  </si>
  <si>
    <t>SD-45665</t>
  </si>
  <si>
    <t>SD-45666</t>
  </si>
  <si>
    <t>SD-45667</t>
  </si>
  <si>
    <t>SD-45668</t>
  </si>
  <si>
    <t>SD-45669</t>
  </si>
  <si>
    <t>SD-45670</t>
  </si>
  <si>
    <t>SD-45671</t>
  </si>
  <si>
    <t>SD-45672</t>
  </si>
  <si>
    <t>SD-45673</t>
  </si>
  <si>
    <t>SD-45674</t>
  </si>
  <si>
    <t>SD-45675</t>
  </si>
  <si>
    <t>SD-45676</t>
  </si>
  <si>
    <t>SD-45677</t>
  </si>
  <si>
    <t>SD-45678</t>
  </si>
  <si>
    <t>SD-45679</t>
  </si>
  <si>
    <t>SD-45680</t>
  </si>
  <si>
    <t>SD-45681</t>
  </si>
  <si>
    <t>SD-45682</t>
  </si>
  <si>
    <t>SD-45683</t>
  </si>
  <si>
    <t>SD-45684</t>
  </si>
  <si>
    <t>SD-45685</t>
  </si>
  <si>
    <t>CAD viewer freezes on save on a new laptop</t>
  </si>
  <si>
    <t>SD-45686</t>
  </si>
  <si>
    <t>SD-45687</t>
  </si>
  <si>
    <t>SD-45688</t>
  </si>
  <si>
    <t>SD-45689</t>
  </si>
  <si>
    <t>SD-45690</t>
  </si>
  <si>
    <t>SD-45691</t>
  </si>
  <si>
    <t>Remote desktop session freezes, intermittent</t>
  </si>
  <si>
    <t>SD-45692</t>
  </si>
  <si>
    <t>SD-45693</t>
  </si>
  <si>
    <t>SD-45694</t>
  </si>
  <si>
    <t>Echo on Teams calls from room Northgate East, urgent</t>
  </si>
  <si>
    <t>SD-45695</t>
  </si>
  <si>
    <t>SD-45696</t>
  </si>
  <si>
    <t>Hydraulic modeling suite freezes on save</t>
  </si>
  <si>
    <t>SD-45697</t>
  </si>
  <si>
    <t>SD-45698</t>
  </si>
  <si>
    <t>MAG-21725</t>
  </si>
  <si>
    <t>SD-45699</t>
  </si>
  <si>
    <t>SD-45700</t>
  </si>
  <si>
    <t>SD-45701</t>
  </si>
  <si>
    <t>SD-45702</t>
  </si>
  <si>
    <t>SD-45703</t>
  </si>
  <si>
    <t>SD-45704</t>
  </si>
  <si>
    <t>SD-45705</t>
  </si>
  <si>
    <t>SD-45706</t>
  </si>
  <si>
    <t>Unexpected MFA prompt after suspicious email since yesterday</t>
  </si>
  <si>
    <t>SD-45707</t>
  </si>
  <si>
    <t>SD-45708</t>
  </si>
  <si>
    <t>SD-45709</t>
  </si>
  <si>
    <t>SD-45710</t>
  </si>
  <si>
    <t>SD-45711</t>
  </si>
  <si>
    <t>SD-45712</t>
  </si>
  <si>
    <t>SD-45713</t>
  </si>
  <si>
    <t>Field tablet will not sync inspection forms when working from home</t>
  </si>
  <si>
    <t>SD-45714</t>
  </si>
  <si>
    <t>SD-45715</t>
  </si>
  <si>
    <t>SD-45716</t>
  </si>
  <si>
    <t>SD-45717</t>
  </si>
  <si>
    <t>New distribution list for the survey crew, second request</t>
  </si>
  <si>
    <t>SD-45718</t>
  </si>
  <si>
    <t>Shared calendar not updating, affects the whole team</t>
  </si>
  <si>
    <t>SD-45719</t>
  </si>
  <si>
    <t>Add to distribution list for field operations, for a new project</t>
  </si>
  <si>
    <t>SD-45720</t>
  </si>
  <si>
    <t>SD-45721</t>
  </si>
  <si>
    <t>SD-45722</t>
  </si>
  <si>
    <t>SD-45723</t>
  </si>
  <si>
    <t>Hotspot data limit reached, affects the whole team</t>
  </si>
  <si>
    <t>SD-45724</t>
  </si>
  <si>
    <t>SD-45725</t>
  </si>
  <si>
    <t>SD-45726</t>
  </si>
  <si>
    <t>Survey data collector add-in fails to load at the client site</t>
  </si>
  <si>
    <t>SD-45727</t>
  </si>
  <si>
    <t>SD-45728</t>
  </si>
  <si>
    <t>SD-45729</t>
  </si>
  <si>
    <t>SD-45730</t>
  </si>
  <si>
    <t>Need CAD viewer for new project, for a proposal deadline</t>
  </si>
  <si>
    <t>SD-45731</t>
  </si>
  <si>
    <t>SD-45732</t>
  </si>
  <si>
    <t>SD-45733</t>
  </si>
  <si>
    <t>SD-45734</t>
  </si>
  <si>
    <t>VPN very slow on video calls since this morning</t>
  </si>
  <si>
    <t>SD-45735</t>
  </si>
  <si>
    <t>SD-45736</t>
  </si>
  <si>
    <t>SD-45737</t>
  </si>
  <si>
    <t>SD-45738</t>
  </si>
  <si>
    <t>SD-45739</t>
  </si>
  <si>
    <t>SD-45740</t>
  </si>
  <si>
    <t>SD-45741</t>
  </si>
  <si>
    <t>SD-45742</t>
  </si>
  <si>
    <t>Activation prompt appears every morning after the weekend</t>
  </si>
  <si>
    <t>SD-45743</t>
  </si>
  <si>
    <t>SD-45744</t>
  </si>
  <si>
    <t>SD-45745</t>
  </si>
  <si>
    <t>SD-45746</t>
  </si>
  <si>
    <t>SD-45747</t>
  </si>
  <si>
    <t>SD-45748</t>
  </si>
  <si>
    <t>SD-45749</t>
  </si>
  <si>
    <t>SD-45750</t>
  </si>
  <si>
    <t>SD-45751</t>
  </si>
  <si>
    <t>SD-45752</t>
  </si>
  <si>
    <t>SD-45753</t>
  </si>
  <si>
    <t>SD-45754</t>
  </si>
  <si>
    <t>SD-45755</t>
  </si>
  <si>
    <t>SD-45756</t>
  </si>
  <si>
    <t>SD-45757</t>
  </si>
  <si>
    <t>SD-45758</t>
  </si>
  <si>
    <t>Pop-up blocker stops expense portal from opening when working from home</t>
  </si>
  <si>
    <t>SD-45759</t>
  </si>
  <si>
    <t>Survey data collector freezes on save, needed before a client meeting</t>
  </si>
  <si>
    <t>SD-45760</t>
  </si>
  <si>
    <t>Room display panel offline at room 5A, second time this week</t>
  </si>
  <si>
    <t>SD-45761</t>
  </si>
  <si>
    <t>SD-45762</t>
  </si>
  <si>
    <t>Printer driver missing after update at the client site</t>
  </si>
  <si>
    <t>SD-45763</t>
  </si>
  <si>
    <t>SD-45764</t>
  </si>
  <si>
    <t>SD-45765</t>
  </si>
  <si>
    <t>SD-45766</t>
  </si>
  <si>
    <t>SD-45767</t>
  </si>
  <si>
    <t>License server not reachable for data visualization tool, tried restarting</t>
  </si>
  <si>
    <t>SD-45768</t>
  </si>
  <si>
    <t>SD-45769</t>
  </si>
  <si>
    <t>SD-45770</t>
  </si>
  <si>
    <t>SD-45771</t>
  </si>
  <si>
    <t>SD-45772</t>
  </si>
  <si>
    <t>Structural analysis package add-in fails to load, intermittent</t>
  </si>
  <si>
    <t>SD-45773</t>
  </si>
  <si>
    <t>SD-45774</t>
  </si>
  <si>
    <t>SD-45775</t>
  </si>
  <si>
    <t>SD-45776</t>
  </si>
  <si>
    <t>SD-45777</t>
  </si>
  <si>
    <t>SD-45778</t>
  </si>
  <si>
    <t>SD-45779</t>
  </si>
  <si>
    <t>SD-45780</t>
  </si>
  <si>
    <t>SD-45781</t>
  </si>
  <si>
    <t>SD-45782</t>
  </si>
  <si>
    <t>SD-45783</t>
  </si>
  <si>
    <t>SD-45784</t>
  </si>
  <si>
    <t>SD-45785</t>
  </si>
  <si>
    <t>SD-45786</t>
  </si>
  <si>
    <t>SD-45787</t>
  </si>
  <si>
    <t>Need project scheduling tool for new project, needed by end of week</t>
  </si>
  <si>
    <t>SD-45788</t>
  </si>
  <si>
    <t>SD-45789</t>
  </si>
  <si>
    <t>SD-45790</t>
  </si>
  <si>
    <t>CHG-2026-0290</t>
  </si>
  <si>
    <t>SD-45791</t>
  </si>
  <si>
    <t>Tablet missing from field case after a restart</t>
  </si>
  <si>
    <t>SD-45792</t>
  </si>
  <si>
    <t>SD-45793</t>
  </si>
  <si>
    <t>SD-45794</t>
  </si>
  <si>
    <t>SD-45795</t>
  </si>
  <si>
    <t>SD-45796</t>
  </si>
  <si>
    <t>SD-45797</t>
  </si>
  <si>
    <t>Teams camera not working when working from home</t>
  </si>
  <si>
    <t>SD-45798</t>
  </si>
  <si>
    <t>SD-45799</t>
  </si>
  <si>
    <t>SD-45800</t>
  </si>
  <si>
    <t>SD-45801</t>
  </si>
  <si>
    <t>SD-45802</t>
  </si>
  <si>
    <t>SD-45803</t>
  </si>
  <si>
    <t>SD-45804</t>
  </si>
  <si>
    <t>SD-45805</t>
  </si>
  <si>
    <t>SD-45806</t>
  </si>
  <si>
    <t>SD-45807</t>
  </si>
  <si>
    <t>SD-45808</t>
  </si>
  <si>
    <t>SD-45809</t>
  </si>
  <si>
    <t>SD-45810</t>
  </si>
  <si>
    <t>SD-45811</t>
  </si>
  <si>
    <t>SD-45812</t>
  </si>
  <si>
    <t>SD-45813</t>
  </si>
  <si>
    <t>SD-45814</t>
  </si>
  <si>
    <t>SD-45815</t>
  </si>
  <si>
    <t>SD-45816</t>
  </si>
  <si>
    <t>SD-45817</t>
  </si>
  <si>
    <t>SD-45818</t>
  </si>
  <si>
    <t>SD-45819</t>
  </si>
  <si>
    <t>SD-45820</t>
  </si>
  <si>
    <t>SD-45821</t>
  </si>
  <si>
    <t>SD-45822</t>
  </si>
  <si>
    <t>SD-45823</t>
  </si>
  <si>
    <t>SD-45824</t>
  </si>
  <si>
    <t>SD-45825</t>
  </si>
  <si>
    <t>SD-45826</t>
  </si>
  <si>
    <t>SD-45827</t>
  </si>
  <si>
    <t>SD-45828</t>
  </si>
  <si>
    <t>SD-45829</t>
  </si>
  <si>
    <t>SD-45830</t>
  </si>
  <si>
    <t>SD-45831</t>
  </si>
  <si>
    <t>SD-45832</t>
  </si>
  <si>
    <t>SD-45833</t>
  </si>
  <si>
    <t>SD-45834</t>
  </si>
  <si>
    <t>SD-45835</t>
  </si>
  <si>
    <t>SD-45836</t>
  </si>
  <si>
    <t>SD-45837</t>
  </si>
  <si>
    <t>SD-45838</t>
  </si>
  <si>
    <t>SD-45839</t>
  </si>
  <si>
    <t>SD-45840</t>
  </si>
  <si>
    <t>Error message when launching statistics package</t>
  </si>
  <si>
    <t>SD-45841</t>
  </si>
  <si>
    <t>SD-45842</t>
  </si>
  <si>
    <t>SD-45843</t>
  </si>
  <si>
    <t>SD-45844</t>
  </si>
  <si>
    <t>SD-45845</t>
  </si>
  <si>
    <t>SD-45846</t>
  </si>
  <si>
    <t>Diagramming tool shows license expired after the weekend</t>
  </si>
  <si>
    <t>SD-45847</t>
  </si>
  <si>
    <t>SD-45848</t>
  </si>
  <si>
    <t>SD-45849</t>
  </si>
  <si>
    <t>Second monitor flickers when docked, tried restarting</t>
  </si>
  <si>
    <t>SD-45850</t>
  </si>
  <si>
    <t>SD-45851</t>
  </si>
  <si>
    <t>Code editor freezes on save since this morning</t>
  </si>
  <si>
    <t>SD-45852</t>
  </si>
  <si>
    <t>SD-45853</t>
  </si>
  <si>
    <t>SD-45854</t>
  </si>
  <si>
    <t>SD-45855</t>
  </si>
  <si>
    <t>SD-45856</t>
  </si>
  <si>
    <t>SD-45857</t>
  </si>
  <si>
    <t>SD-45858</t>
  </si>
  <si>
    <t>SD-45859</t>
  </si>
  <si>
    <t>SD-45860</t>
  </si>
  <si>
    <t>SD-45861</t>
  </si>
  <si>
    <t>SD-45862</t>
  </si>
  <si>
    <t>SD-45863</t>
  </si>
  <si>
    <t>SD-45864</t>
  </si>
  <si>
    <t>Slow Wi-Fi near room 5A, needed before a client meeting</t>
  </si>
  <si>
    <t>SD-45865</t>
  </si>
  <si>
    <t>SD-45866</t>
  </si>
  <si>
    <t>Hydraulic modeling suite crashes when opening large file since this morning</t>
  </si>
  <si>
    <t>SD-45867</t>
  </si>
  <si>
    <t>SD-45868</t>
  </si>
  <si>
    <t>SD-45869</t>
  </si>
  <si>
    <t>Copier jammed and showing error on a new laptop</t>
  </si>
  <si>
    <t>SD-45870</t>
  </si>
  <si>
    <t>Large-format plotter offline, tried restarting</t>
  </si>
  <si>
    <t>SD-45871</t>
  </si>
  <si>
    <t>SD-45872</t>
  </si>
  <si>
    <t>SD-45873</t>
  </si>
  <si>
    <t>SD-45874</t>
  </si>
  <si>
    <t>Install GIS desktop suite on laptop, no rush</t>
  </si>
  <si>
    <t>SD-45875</t>
  </si>
  <si>
    <t>Account and equipment for incoming intern, needed by end of week</t>
  </si>
  <si>
    <t>SD-45876</t>
  </si>
  <si>
    <t>Access to license group for reference manager</t>
  </si>
  <si>
    <t>SD-45877</t>
  </si>
  <si>
    <t>Screen flickering with lines on display when working from home</t>
  </si>
  <si>
    <t>SD-45878</t>
  </si>
  <si>
    <t>Remove access for departed contractor, no rush</t>
  </si>
  <si>
    <t>SD-45879</t>
  </si>
  <si>
    <t>Diagramming tool add-in fails to load, second time this week</t>
  </si>
  <si>
    <t>SD-45880</t>
  </si>
  <si>
    <t>Large-format plotter offline, started after an update</t>
  </si>
  <si>
    <t>SD-45881</t>
  </si>
  <si>
    <t>Printer prints blank pages, urgent</t>
  </si>
  <si>
    <t>SD-45882</t>
  </si>
  <si>
    <t>SD-45883</t>
  </si>
  <si>
    <t>SD-45884</t>
  </si>
  <si>
    <t>SD-45885</t>
  </si>
  <si>
    <t>SD-45886</t>
  </si>
  <si>
    <t>Headset microphone not working in meetings, intermittent</t>
  </si>
  <si>
    <t>SD-45887</t>
  </si>
  <si>
    <t>SD-45888</t>
  </si>
  <si>
    <t>SD-45889</t>
  </si>
  <si>
    <t>Cannot open file from SharePoint, access denied, tried restarting</t>
  </si>
  <si>
    <t>SD-45890</t>
  </si>
  <si>
    <t>SD-45891</t>
  </si>
  <si>
    <t>SD-45892</t>
  </si>
  <si>
    <t>Room display panel offline at room Lakeview, urgent</t>
  </si>
  <si>
    <t>SD-45893</t>
  </si>
  <si>
    <t>SD-45894</t>
  </si>
  <si>
    <t>SD-45895</t>
  </si>
  <si>
    <t>SD-45896</t>
  </si>
  <si>
    <t>SD-45897</t>
  </si>
  <si>
    <t>SD-45898</t>
  </si>
  <si>
    <t>SD-45899</t>
  </si>
  <si>
    <t>SD-45900</t>
  </si>
  <si>
    <t>SD-45901</t>
  </si>
  <si>
    <t>SD-45902</t>
  </si>
  <si>
    <t>SD-45903</t>
  </si>
  <si>
    <t>SD-45904</t>
  </si>
  <si>
    <t>SD-45905</t>
  </si>
  <si>
    <t>SD-45906</t>
  </si>
  <si>
    <t>SD-45907</t>
  </si>
  <si>
    <t>SD-45908</t>
  </si>
  <si>
    <t>SD-45909</t>
  </si>
  <si>
    <t>SD-45910</t>
  </si>
  <si>
    <t>SD-45911</t>
  </si>
  <si>
    <t>SD-45912</t>
  </si>
  <si>
    <t>SD-45913</t>
  </si>
  <si>
    <t>SD-45914</t>
  </si>
  <si>
    <t>SD-45915</t>
  </si>
  <si>
    <t>SD-45916</t>
  </si>
  <si>
    <t>SD-45917</t>
  </si>
  <si>
    <t>SD-45918</t>
  </si>
  <si>
    <t>SD-45919</t>
  </si>
  <si>
    <t>SD-45920</t>
  </si>
  <si>
    <t>SD-45921</t>
  </si>
  <si>
    <t>SD-45922</t>
  </si>
  <si>
    <t>Need shared mailbox for contracts staff, for a proposal deadline</t>
  </si>
  <si>
    <t>SD-45923</t>
  </si>
  <si>
    <t>SD-45924</t>
  </si>
  <si>
    <t>SD-45925</t>
  </si>
  <si>
    <t>SD-45926</t>
  </si>
  <si>
    <t>SD-45927</t>
  </si>
  <si>
    <t>Access to license group for code editor, for a new project</t>
  </si>
  <si>
    <t>SD-45928</t>
  </si>
  <si>
    <t>SD-45929</t>
  </si>
  <si>
    <t>SD-45930</t>
  </si>
  <si>
    <t>Mailbox full warning, needed before a client meeting</t>
  </si>
  <si>
    <t>SD-45931</t>
  </si>
  <si>
    <t>SD-45932</t>
  </si>
  <si>
    <t>SD-45933</t>
  </si>
  <si>
    <t>SD-45934</t>
  </si>
  <si>
    <t>SD-45935</t>
  </si>
  <si>
    <t>SD-45936</t>
  </si>
  <si>
    <t>SD-45937</t>
  </si>
  <si>
    <t>SD-45938</t>
  </si>
  <si>
    <t>SD-45939</t>
  </si>
  <si>
    <t>SD-45940</t>
  </si>
  <si>
    <t>SD-45941</t>
  </si>
  <si>
    <t>SD-45942</t>
  </si>
  <si>
    <t>SD-45943</t>
  </si>
  <si>
    <t>SD-45944</t>
  </si>
  <si>
    <t>Wi-Fi drops in conference room 3B when working from home</t>
  </si>
  <si>
    <t>SD-45945</t>
  </si>
  <si>
    <t>SD-45946</t>
  </si>
  <si>
    <t>SD-45947</t>
  </si>
  <si>
    <t>SD-45948</t>
  </si>
  <si>
    <t>Access to license group for statistics package, approved by manager</t>
  </si>
  <si>
    <t>SD-45949</t>
  </si>
  <si>
    <t>SD-45950</t>
  </si>
  <si>
    <t>Second monitor flickers when docked at the client site</t>
  </si>
  <si>
    <t>SD-45951</t>
  </si>
  <si>
    <t>Need CAD viewer for new project, needed by end of week</t>
  </si>
  <si>
    <t>SD-45952</t>
  </si>
  <si>
    <t>SD-45953</t>
  </si>
  <si>
    <t>SD-45954</t>
  </si>
  <si>
    <t>SD-45955</t>
  </si>
  <si>
    <t>SD-45956</t>
  </si>
  <si>
    <t>Replacement laptop needed, device out of warranty, for a new project</t>
  </si>
  <si>
    <t>SD-45957</t>
  </si>
  <si>
    <t>SD-45958</t>
  </si>
  <si>
    <t>SD-45959</t>
  </si>
  <si>
    <t>SD-45960</t>
  </si>
  <si>
    <t>SD-45961</t>
  </si>
  <si>
    <t>SD-45962</t>
  </si>
  <si>
    <t>SD-45963</t>
  </si>
  <si>
    <t>SD-45964</t>
  </si>
  <si>
    <t>SD-45965</t>
  </si>
  <si>
    <t>SD-45966</t>
  </si>
  <si>
    <t>SD-45967</t>
  </si>
  <si>
    <t>Access to license group for GIS desktop suite, for a new project</t>
  </si>
  <si>
    <t>SD-45968</t>
  </si>
  <si>
    <t>SD-45969</t>
  </si>
  <si>
    <t>SD-45970</t>
  </si>
  <si>
    <t>SD-45971</t>
  </si>
  <si>
    <t>SD-45972</t>
  </si>
  <si>
    <t>SD-45973</t>
  </si>
  <si>
    <t>SD-45974</t>
  </si>
  <si>
    <t>SD-45975</t>
  </si>
  <si>
    <t>SD-45976</t>
  </si>
  <si>
    <t>SD-45977</t>
  </si>
  <si>
    <t>Encryption recovery key requested, second time this week</t>
  </si>
  <si>
    <t>SD-45978</t>
  </si>
  <si>
    <t>SD-45979</t>
  </si>
  <si>
    <t>SD-45980</t>
  </si>
  <si>
    <t>SD-45981</t>
  </si>
  <si>
    <t>SD-45982</t>
  </si>
  <si>
    <t>SD-45983</t>
  </si>
  <si>
    <t>SD-45984</t>
  </si>
  <si>
    <t>SD-45985</t>
  </si>
  <si>
    <t>SD-45986</t>
  </si>
  <si>
    <t>SD-45987</t>
  </si>
  <si>
    <t>SD-45988</t>
  </si>
  <si>
    <t>Error message when launching PDF editor after the weekend</t>
  </si>
  <si>
    <t>SD-45989</t>
  </si>
  <si>
    <t>SD-45990</t>
  </si>
  <si>
    <t>SD-45991</t>
  </si>
  <si>
    <t>SD-45992</t>
  </si>
  <si>
    <t>SD-45993</t>
  </si>
  <si>
    <t>SD-45994</t>
  </si>
  <si>
    <t>SD-45995</t>
  </si>
  <si>
    <t>SD-45996</t>
  </si>
  <si>
    <t>HPF</t>
  </si>
  <si>
    <t>MAG-23411</t>
  </si>
  <si>
    <t>SD-45997</t>
  </si>
  <si>
    <t>SD-45998</t>
  </si>
  <si>
    <t>Statistics package freezes on save, user is traveling</t>
  </si>
  <si>
    <t>MAG-12056</t>
  </si>
  <si>
    <t>SD-45999</t>
  </si>
  <si>
    <t>SD-46000</t>
  </si>
  <si>
    <t>SD-46001</t>
  </si>
  <si>
    <t>SD-46002</t>
  </si>
  <si>
    <t>SD-46003</t>
  </si>
  <si>
    <t>SD-46004</t>
  </si>
  <si>
    <t>SD-46005</t>
  </si>
  <si>
    <t>SD-46006</t>
  </si>
  <si>
    <t>SD-46007</t>
  </si>
  <si>
    <t>SD-46008</t>
  </si>
  <si>
    <t>SD-46009</t>
  </si>
  <si>
    <t>SD-46010</t>
  </si>
  <si>
    <t>SD-46011</t>
  </si>
  <si>
    <t>SD-46012</t>
  </si>
  <si>
    <t>Survey data collector crashes when opening large file, affects the whole team</t>
  </si>
  <si>
    <t>SD-46013</t>
  </si>
  <si>
    <t>SD-46014</t>
  </si>
  <si>
    <t>SD-46015</t>
  </si>
  <si>
    <t>SD-46016</t>
  </si>
  <si>
    <t>SD-46017</t>
  </si>
  <si>
    <t>SD-46018</t>
  </si>
  <si>
    <t>SD-46019</t>
  </si>
  <si>
    <t>Files not syncing to project library, started after an update</t>
  </si>
  <si>
    <t>SD-46020</t>
  </si>
  <si>
    <t>SD-46021</t>
  </si>
  <si>
    <t>SD-46022</t>
  </si>
  <si>
    <t>SD-46023</t>
  </si>
  <si>
    <t>SD-46024</t>
  </si>
  <si>
    <t>SD-46025</t>
  </si>
  <si>
    <t>SD-46026</t>
  </si>
  <si>
    <t>SD-46027</t>
  </si>
  <si>
    <t>Need GIS desktop suite for new project, second request</t>
  </si>
  <si>
    <t>SD-46028</t>
  </si>
  <si>
    <t>SD-46029</t>
  </si>
  <si>
    <t>SD-46030</t>
  </si>
  <si>
    <t>Compliance check failing, email blocked since yesterday</t>
  </si>
  <si>
    <t>SD-46031</t>
  </si>
  <si>
    <t>SD-46032</t>
  </si>
  <si>
    <t>SD-46033</t>
  </si>
  <si>
    <t>SD-46034</t>
  </si>
  <si>
    <t>SD-46035</t>
  </si>
  <si>
    <t>Plotter prints with banding after the weekend</t>
  </si>
  <si>
    <t>SD-46036</t>
  </si>
  <si>
    <t>SD-46037</t>
  </si>
  <si>
    <t>SD-46038</t>
  </si>
  <si>
    <t>SD-46039</t>
  </si>
  <si>
    <t>SD-46040</t>
  </si>
  <si>
    <t>SD-46041</t>
  </si>
  <si>
    <t>Browser will not load intranet, urgent</t>
  </si>
  <si>
    <t>SD-46042</t>
  </si>
  <si>
    <t>Echo on Teams calls from room Lakeview, started after an update</t>
  </si>
  <si>
    <t>SD-46043</t>
  </si>
  <si>
    <t>SD-46044</t>
  </si>
  <si>
    <t>SD-46045</t>
  </si>
  <si>
    <t>Access to shared library for proposal team, second request</t>
  </si>
  <si>
    <t>SD-46046</t>
  </si>
  <si>
    <t>SD-46047</t>
  </si>
  <si>
    <t>SD-46048</t>
  </si>
  <si>
    <t>MAG-14181</t>
  </si>
  <si>
    <t>SD-46049</t>
  </si>
  <si>
    <t>SD-46050</t>
  </si>
  <si>
    <t>SD-46051</t>
  </si>
  <si>
    <t>SD-46052</t>
  </si>
  <si>
    <t>SD-46053</t>
  </si>
  <si>
    <t>SD-46054</t>
  </si>
  <si>
    <t>SD-46055</t>
  </si>
  <si>
    <t>SD-46056</t>
  </si>
  <si>
    <t>SD-46057</t>
  </si>
  <si>
    <t>SD-46058</t>
  </si>
  <si>
    <t>SD-46059</t>
  </si>
  <si>
    <t>SD-46060</t>
  </si>
  <si>
    <t>SD-46061</t>
  </si>
  <si>
    <t>SD-46062</t>
  </si>
  <si>
    <t>SD-46063</t>
  </si>
  <si>
    <t>SD-46064</t>
  </si>
  <si>
    <t>SD-46065</t>
  </si>
  <si>
    <t>SD-46066</t>
  </si>
  <si>
    <t>SD-46067</t>
  </si>
  <si>
    <t>SD-46068</t>
  </si>
  <si>
    <t>MAG-12789</t>
  </si>
  <si>
    <t>SD-46069</t>
  </si>
  <si>
    <t>SD-46070</t>
  </si>
  <si>
    <t>SD-46071</t>
  </si>
  <si>
    <t>SD-46072</t>
  </si>
  <si>
    <t>SD-46073</t>
  </si>
  <si>
    <t>SD-46074</t>
  </si>
  <si>
    <t>SD-46075</t>
  </si>
  <si>
    <t>SD-46076</t>
  </si>
  <si>
    <t>SD-46077</t>
  </si>
  <si>
    <t>SD-46078</t>
  </si>
  <si>
    <t>SD-46079</t>
  </si>
  <si>
    <t>SD-46080</t>
  </si>
  <si>
    <t>SD-46081</t>
  </si>
  <si>
    <t>SD-46082</t>
  </si>
  <si>
    <t>SD-46083</t>
  </si>
  <si>
    <t>SD-46084</t>
  </si>
  <si>
    <t>SD-46085</t>
  </si>
  <si>
    <t>SD-46086</t>
  </si>
  <si>
    <t>SD-46087</t>
  </si>
  <si>
    <t>Data visualization tool add-in fails to load, tried restarting</t>
  </si>
  <si>
    <t>SD-46088</t>
  </si>
  <si>
    <t>SD-46089</t>
  </si>
  <si>
    <t>SD-46090</t>
  </si>
  <si>
    <t>OneDrive sync stuck on processing changes after the weekend</t>
  </si>
  <si>
    <t>SD-46091</t>
  </si>
  <si>
    <t>Hotspot data limit reached at the client site</t>
  </si>
  <si>
    <t>SD-46092</t>
  </si>
  <si>
    <t>SD-46093</t>
  </si>
  <si>
    <t>SD-46094</t>
  </si>
  <si>
    <t>SD-46095</t>
  </si>
  <si>
    <t>SD-46096</t>
  </si>
  <si>
    <t>SD-46097</t>
  </si>
  <si>
    <t>SD-46098</t>
  </si>
  <si>
    <t>SD-46099</t>
  </si>
  <si>
    <t>SD-46100</t>
  </si>
  <si>
    <t>SD-46101</t>
  </si>
  <si>
    <t>SD-46102</t>
  </si>
  <si>
    <t>SD-46103</t>
  </si>
  <si>
    <t>SD-46104</t>
  </si>
  <si>
    <t>SD-46105</t>
  </si>
  <si>
    <t>SD-46106</t>
  </si>
  <si>
    <t>SD-46107</t>
  </si>
  <si>
    <t>SD-46108</t>
  </si>
  <si>
    <t>Switch port needed in project room Harbor at the client site</t>
  </si>
  <si>
    <t>SD-46109</t>
  </si>
  <si>
    <t>SD-46110</t>
  </si>
  <si>
    <t>SD-46111</t>
  </si>
  <si>
    <t>GIS desktop suite crashes when opening large file when working from home</t>
  </si>
  <si>
    <t>SD-46112</t>
  </si>
  <si>
    <t>SD-46113</t>
  </si>
  <si>
    <t>SD-46114</t>
  </si>
  <si>
    <t>SD-46115</t>
  </si>
  <si>
    <t>SD-46116</t>
  </si>
  <si>
    <t>SD-46117</t>
  </si>
  <si>
    <t>SD-46118</t>
  </si>
  <si>
    <t>SD-46119</t>
  </si>
  <si>
    <t>MAG-28246</t>
  </si>
  <si>
    <t>SD-46120</t>
  </si>
  <si>
    <t>SD-46121</t>
  </si>
  <si>
    <t>PDF editor freezes on save, urgent</t>
  </si>
  <si>
    <t>SD-46122</t>
  </si>
  <si>
    <t>Password reset needed for travel booking tool, tried restarting</t>
  </si>
  <si>
    <t>SD-46123</t>
  </si>
  <si>
    <t>OneDrive shows file conflicts, second time this week</t>
  </si>
  <si>
    <t>SD-46124</t>
  </si>
  <si>
    <t>SD-46125</t>
  </si>
  <si>
    <t>Error message when launching CAD viewer at the client site</t>
  </si>
  <si>
    <t>SD-46126</t>
  </si>
  <si>
    <t>SD-46127</t>
  </si>
  <si>
    <t>SD-46128</t>
  </si>
  <si>
    <t>SD-46129</t>
  </si>
  <si>
    <t>SD-46130</t>
  </si>
  <si>
    <t>SD-46131</t>
  </si>
  <si>
    <t>Install diagramming tool on laptop, approved by manager</t>
  </si>
  <si>
    <t>SD-46132</t>
  </si>
  <si>
    <t>SD-46133</t>
  </si>
  <si>
    <t>SD-46134</t>
  </si>
  <si>
    <t>SD-46135</t>
  </si>
  <si>
    <t>SD-46136</t>
  </si>
  <si>
    <t>SD-46137</t>
  </si>
  <si>
    <t>SD-46138</t>
  </si>
  <si>
    <t>SD-46139</t>
  </si>
  <si>
    <t>SD-46140</t>
  </si>
  <si>
    <t>SD-46141</t>
  </si>
  <si>
    <t>PDF editor very slow since last week, affects the whole team</t>
  </si>
  <si>
    <t>MAG-12221</t>
  </si>
  <si>
    <t>SD-46142</t>
  </si>
  <si>
    <t>Error message when launching project scheduling tool since this morning</t>
  </si>
  <si>
    <t>SD-46143</t>
  </si>
  <si>
    <t>SD-46144</t>
  </si>
  <si>
    <t>Restart loop after overnight patching at the client site</t>
  </si>
  <si>
    <t>SD-46145</t>
  </si>
  <si>
    <t>SD-46146</t>
  </si>
  <si>
    <t>SD-46147</t>
  </si>
  <si>
    <t>SD-46148</t>
  </si>
  <si>
    <t>SD-46149</t>
  </si>
  <si>
    <t>SD-46150</t>
  </si>
  <si>
    <t>SD-46151</t>
  </si>
  <si>
    <t>SD-46152</t>
  </si>
  <si>
    <t>SD-46153</t>
  </si>
  <si>
    <t>SD-46154</t>
  </si>
  <si>
    <t>Data visualization tool freezes on save at the client site</t>
  </si>
  <si>
    <t>SD-46155</t>
  </si>
  <si>
    <t>SD-46156</t>
  </si>
  <si>
    <t>SD-46157</t>
  </si>
  <si>
    <t>SD-46158</t>
  </si>
  <si>
    <t>SD-46159</t>
  </si>
  <si>
    <t>SD-46160</t>
  </si>
  <si>
    <t>SD-46161</t>
  </si>
  <si>
    <t>SD-46162</t>
  </si>
  <si>
    <t>SD-46163</t>
  </si>
  <si>
    <t>SD-46164</t>
  </si>
  <si>
    <t>SD-46165</t>
  </si>
  <si>
    <t>SD-46166</t>
  </si>
  <si>
    <t>SD-46167</t>
  </si>
  <si>
    <t>Network port at desk not active, tried restarting</t>
  </si>
  <si>
    <t>SD-46168</t>
  </si>
  <si>
    <t>Add to distribution list for the modeling group, approved by manager</t>
  </si>
  <si>
    <t>SD-46169</t>
  </si>
  <si>
    <t>Slow Wi-Fi near room 2C at the client site</t>
  </si>
  <si>
    <t>SD-46170</t>
  </si>
  <si>
    <t>SD-46171</t>
  </si>
  <si>
    <t>SD-46172</t>
  </si>
  <si>
    <t>SD-46173</t>
  </si>
  <si>
    <t>SD-46174</t>
  </si>
  <si>
    <t>Access to license group for CAD viewer, second request</t>
  </si>
  <si>
    <t>SD-46175</t>
  </si>
  <si>
    <t>SD-46176</t>
  </si>
  <si>
    <t>SD-46177</t>
  </si>
  <si>
    <t>SD-46178</t>
  </si>
  <si>
    <t>Docking station not charging laptop when working from home</t>
  </si>
  <si>
    <t>SD-46179</t>
  </si>
  <si>
    <t>Survey data collector freezes on save</t>
  </si>
  <si>
    <t>SD-46180</t>
  </si>
  <si>
    <t>Code editor very slow since last week at the client site</t>
  </si>
  <si>
    <t>SD-46181</t>
  </si>
  <si>
    <t>SD-46182</t>
  </si>
  <si>
    <t>SD-46183</t>
  </si>
  <si>
    <t>SD-46184</t>
  </si>
  <si>
    <t>SD-46185</t>
  </si>
  <si>
    <t>SD-46186</t>
  </si>
  <si>
    <t>SD-46187</t>
  </si>
  <si>
    <t>Antivirus quarantined a file since yesterday</t>
  </si>
  <si>
    <t>SD-46188</t>
  </si>
  <si>
    <t>SD-46189</t>
  </si>
  <si>
    <t>SD-46190</t>
  </si>
  <si>
    <t>SD-46191</t>
  </si>
  <si>
    <t>SD-46192</t>
  </si>
  <si>
    <t>SD-46193</t>
  </si>
  <si>
    <t>SD-46194</t>
  </si>
  <si>
    <t>SD-46195</t>
  </si>
  <si>
    <t>SD-46196</t>
  </si>
  <si>
    <t>SD-46197</t>
  </si>
  <si>
    <t>SD-46198</t>
  </si>
  <si>
    <t>Install GIS desktop suite on laptop, second request</t>
  </si>
  <si>
    <t>SD-46199</t>
  </si>
  <si>
    <t>Antivirus quarantined a file, second time this week</t>
  </si>
  <si>
    <t>SD-46200</t>
  </si>
  <si>
    <t>SD-46201</t>
  </si>
  <si>
    <t>SD-46202</t>
  </si>
  <si>
    <t>Wireless mouse keeps disconnecting, second time this week</t>
  </si>
  <si>
    <t>SD-46203</t>
  </si>
  <si>
    <t>SD-46204</t>
  </si>
  <si>
    <t>SD-46205</t>
  </si>
  <si>
    <t>SD-46206</t>
  </si>
  <si>
    <t>SD-46207</t>
  </si>
  <si>
    <t>Disk encryption not enabled after reimage, started after an update</t>
  </si>
  <si>
    <t>SD-46208</t>
  </si>
  <si>
    <t>SD-46209</t>
  </si>
  <si>
    <t>SD-46210</t>
  </si>
  <si>
    <t>Project scheduling tool add-in fails to load, affects the whole team</t>
  </si>
  <si>
    <t>SD-46211</t>
  </si>
  <si>
    <t>SD-46212</t>
  </si>
  <si>
    <t>Laptop will not power on, user is traveling</t>
  </si>
  <si>
    <t>SD-46213</t>
  </si>
  <si>
    <t>Lockout when signing in to travel booking tool after the weekend</t>
  </si>
  <si>
    <t>SD-46214</t>
  </si>
  <si>
    <t>SD-46215</t>
  </si>
  <si>
    <t>SD-46216</t>
  </si>
  <si>
    <t>SD-46217</t>
  </si>
  <si>
    <t>SD-46218</t>
  </si>
  <si>
    <t>SD-46219</t>
  </si>
  <si>
    <t>SD-46220</t>
  </si>
  <si>
    <t>SD-46221</t>
  </si>
  <si>
    <t>SD-46222</t>
  </si>
  <si>
    <t>SD-46223</t>
  </si>
  <si>
    <t>SD-46224</t>
  </si>
  <si>
    <t>Suspicious pop-ups in browser since this morning</t>
  </si>
  <si>
    <t>SD-46225</t>
  </si>
  <si>
    <t>SD-46226</t>
  </si>
  <si>
    <t>SD-46227</t>
  </si>
  <si>
    <t>SD-46228</t>
  </si>
  <si>
    <t>SD-46229</t>
  </si>
  <si>
    <t>SD-46230</t>
  </si>
  <si>
    <t>SD-46231</t>
  </si>
  <si>
    <t>SD-46232</t>
  </si>
  <si>
    <t>SD-46233</t>
  </si>
  <si>
    <t>SD-46234</t>
  </si>
  <si>
    <t>SD-46235</t>
  </si>
  <si>
    <t>SD-46236</t>
  </si>
  <si>
    <t>SD-46237</t>
  </si>
  <si>
    <t>SD-46238</t>
  </si>
  <si>
    <t>SD-46239</t>
  </si>
  <si>
    <t>SD-46240</t>
  </si>
  <si>
    <t>SD-46241</t>
  </si>
  <si>
    <t>SD-46242</t>
  </si>
  <si>
    <t>SD-46243</t>
  </si>
  <si>
    <t>SD-46244</t>
  </si>
  <si>
    <t>SD-46245</t>
  </si>
  <si>
    <t>SD-46246</t>
  </si>
  <si>
    <t>SD-46247</t>
  </si>
  <si>
    <t>SD-46248</t>
  </si>
  <si>
    <t>Switch port needed in project room Annex 110, urgent</t>
  </si>
  <si>
    <t>SD-46249</t>
  </si>
  <si>
    <t>SD-46250</t>
  </si>
  <si>
    <t>SD-46251</t>
  </si>
  <si>
    <t>Password reset needed for timesheet system, affects the whole team</t>
  </si>
  <si>
    <t>SD-46252</t>
  </si>
  <si>
    <t>SD-46253</t>
  </si>
  <si>
    <t>SD-46254</t>
  </si>
  <si>
    <t>SD-46255</t>
  </si>
  <si>
    <t>SD-46256</t>
  </si>
  <si>
    <t>SD-46257</t>
  </si>
  <si>
    <t>SD-46258</t>
  </si>
  <si>
    <t>SD-46259</t>
  </si>
  <si>
    <t>SD-46260</t>
  </si>
  <si>
    <t>SD-46261</t>
  </si>
  <si>
    <t>SD-46262</t>
  </si>
  <si>
    <t>SD-46263</t>
  </si>
  <si>
    <t>SD-46264</t>
  </si>
  <si>
    <t>SD-46265</t>
  </si>
  <si>
    <t>SD-46266</t>
  </si>
  <si>
    <t>SD-46267</t>
  </si>
  <si>
    <t>SD-46268</t>
  </si>
  <si>
    <t>Antivirus quarantined a file, urgent</t>
  </si>
  <si>
    <t>SD-46269</t>
  </si>
  <si>
    <t>SD-46270</t>
  </si>
  <si>
    <t>SD-46271</t>
  </si>
  <si>
    <t>SD-46272</t>
  </si>
  <si>
    <t>SD-46273</t>
  </si>
  <si>
    <t>Printer prints blank pages, user is traveling</t>
  </si>
  <si>
    <t>SD-46274</t>
  </si>
  <si>
    <t>SD-46275</t>
  </si>
  <si>
    <t>SD-46276</t>
  </si>
  <si>
    <t>Shared calendar not updating at the client site</t>
  </si>
  <si>
    <t>SD-46277</t>
  </si>
  <si>
    <t>SD-46278</t>
  </si>
  <si>
    <t>SD-46279</t>
  </si>
  <si>
    <t>SD-46280</t>
  </si>
  <si>
    <t>Room display panel offline at room Summit since this morning</t>
  </si>
  <si>
    <t>SD-46281</t>
  </si>
  <si>
    <t>SD-46282</t>
  </si>
  <si>
    <t>SD-46283</t>
  </si>
  <si>
    <t>SD-46284</t>
  </si>
  <si>
    <t>SD-46285</t>
  </si>
  <si>
    <t>SD-46286</t>
  </si>
  <si>
    <t>SD-46287</t>
  </si>
  <si>
    <t>SD-46288</t>
  </si>
  <si>
    <t>SD-46289</t>
  </si>
  <si>
    <t>SD-46290</t>
  </si>
  <si>
    <t>SD-46291</t>
  </si>
  <si>
    <t>SD-46292</t>
  </si>
  <si>
    <t>SD-46293</t>
  </si>
  <si>
    <t>SD-46294</t>
  </si>
  <si>
    <t>Upgrade survey data collector to current version, for a new project</t>
  </si>
  <si>
    <t>SD-46295</t>
  </si>
  <si>
    <t>SD-46296</t>
  </si>
  <si>
    <t>SD-46297</t>
  </si>
  <si>
    <t>Update failed and rolled back twice at the client site</t>
  </si>
  <si>
    <t>SD-46298</t>
  </si>
  <si>
    <t>SD-46299</t>
  </si>
  <si>
    <t>SD-46300</t>
  </si>
  <si>
    <t>SD-46301</t>
  </si>
  <si>
    <t>SD-46302</t>
  </si>
  <si>
    <t>SD-46303</t>
  </si>
  <si>
    <t>SD-46304</t>
  </si>
  <si>
    <t>Remote session disconnects when idle, urgent</t>
  </si>
  <si>
    <t>SD-46305</t>
  </si>
  <si>
    <t>SD-46306</t>
  </si>
  <si>
    <t>SD-46307</t>
  </si>
  <si>
    <t>SD-46308</t>
  </si>
  <si>
    <t>SD-46309</t>
  </si>
  <si>
    <t>SD-46310</t>
  </si>
  <si>
    <t>SD-46311</t>
  </si>
  <si>
    <t>Wi-Fi drops in conference room 2C, needed before a client meeting</t>
  </si>
  <si>
    <t>SD-46312</t>
  </si>
  <si>
    <t>SD-46313</t>
  </si>
  <si>
    <t>SD-46314</t>
  </si>
  <si>
    <t>SD-46315</t>
  </si>
  <si>
    <t>SD-46316</t>
  </si>
  <si>
    <t>SD-46317</t>
  </si>
  <si>
    <t>SD-46318</t>
  </si>
  <si>
    <t>SD-46319</t>
  </si>
  <si>
    <t>SD-46320</t>
  </si>
  <si>
    <t>SD-46321</t>
  </si>
  <si>
    <t>Plotter out of roll media error will not clear, second time this week</t>
  </si>
  <si>
    <t>SD-46322</t>
  </si>
  <si>
    <t>SD-46323</t>
  </si>
  <si>
    <t>SD-46324</t>
  </si>
  <si>
    <t>SD-46325</t>
  </si>
  <si>
    <t>SD-46326</t>
  </si>
  <si>
    <t>SD-46327</t>
  </si>
  <si>
    <t>SD-46328</t>
  </si>
  <si>
    <t>SD-46329</t>
  </si>
  <si>
    <t>SD-46330</t>
  </si>
  <si>
    <t>SD-46331</t>
  </si>
  <si>
    <t>SD-46332</t>
  </si>
  <si>
    <t>SD-46333</t>
  </si>
  <si>
    <t>SD-46334</t>
  </si>
  <si>
    <t>SD-46335</t>
  </si>
  <si>
    <t>Onboarding request for new analyst, needed by end of week</t>
  </si>
  <si>
    <t>SD-46336</t>
  </si>
  <si>
    <t>SD-46337</t>
  </si>
  <si>
    <t>SD-46338</t>
  </si>
  <si>
    <t>SD-46339</t>
  </si>
  <si>
    <t>SD-46340</t>
  </si>
  <si>
    <t>SD-46341</t>
  </si>
  <si>
    <t>SD-46342</t>
  </si>
  <si>
    <t>SD-46343</t>
  </si>
  <si>
    <t>SD-46344</t>
  </si>
  <si>
    <t>SD-46345</t>
  </si>
  <si>
    <t>SD-46346</t>
  </si>
  <si>
    <t>SD-46347</t>
  </si>
  <si>
    <t>SD-46348</t>
  </si>
  <si>
    <t>SD-46349</t>
  </si>
  <si>
    <t>SD-46350</t>
  </si>
  <si>
    <t>License server not reachable for CAD viewer, tried restarting</t>
  </si>
  <si>
    <t>SD-46351</t>
  </si>
  <si>
    <t>SD-46352</t>
  </si>
  <si>
    <t>SD-46353</t>
  </si>
  <si>
    <t>Reference manager add-in fails to load</t>
  </si>
  <si>
    <t>SD-46354</t>
  </si>
  <si>
    <t>SD-46355</t>
  </si>
  <si>
    <t>SD-46356</t>
  </si>
  <si>
    <t>SD-46357</t>
  </si>
  <si>
    <t>SD-46358</t>
  </si>
  <si>
    <t>SD-46359</t>
  </si>
  <si>
    <t>SD-46360</t>
  </si>
  <si>
    <t>SD-46361</t>
  </si>
  <si>
    <t>SD-46362</t>
  </si>
  <si>
    <t>SD-46363</t>
  </si>
  <si>
    <t>SD-46364</t>
  </si>
  <si>
    <t>SD-46365</t>
  </si>
  <si>
    <t>SD-46366</t>
  </si>
  <si>
    <t>SD-46367</t>
  </si>
  <si>
    <t>SD-46368</t>
  </si>
  <si>
    <t>SD-46369</t>
  </si>
  <si>
    <t>SD-46370</t>
  </si>
  <si>
    <t>SD-46371</t>
  </si>
  <si>
    <t>SD-46372</t>
  </si>
  <si>
    <t>SD-46373</t>
  </si>
  <si>
    <t>Compliance check failing, email blocked since this morning</t>
  </si>
  <si>
    <t>SD-46374</t>
  </si>
  <si>
    <t>SD-46375</t>
  </si>
  <si>
    <t>SD-46376</t>
  </si>
  <si>
    <t>SD-46377</t>
  </si>
  <si>
    <t>License server not reachable for data visualization tool after the weekend</t>
  </si>
  <si>
    <t>SD-46378</t>
  </si>
  <si>
    <t>GIS desktop suite crashes when opening large file, needed before a client meeting</t>
  </si>
  <si>
    <t>SD-46379</t>
  </si>
  <si>
    <t>SD-46380</t>
  </si>
  <si>
    <t>SD-46381</t>
  </si>
  <si>
    <t>SD-46382</t>
  </si>
  <si>
    <t>SD-46383</t>
  </si>
  <si>
    <t>SD-46384</t>
  </si>
  <si>
    <t>SD-46385</t>
  </si>
  <si>
    <t>SD-46386</t>
  </si>
  <si>
    <t>SD-46387</t>
  </si>
  <si>
    <t>SD-46388</t>
  </si>
  <si>
    <t>SD-46389</t>
  </si>
  <si>
    <t>SD-46390</t>
  </si>
  <si>
    <t>SD-46391</t>
  </si>
  <si>
    <t>SD-46392</t>
  </si>
  <si>
    <t>SD-46393</t>
  </si>
  <si>
    <t>Need shared mailbox for the survey crew, for a new project</t>
  </si>
  <si>
    <t>SD-46394</t>
  </si>
  <si>
    <t>SD-46395</t>
  </si>
  <si>
    <t>SD-46396</t>
  </si>
  <si>
    <t>SD-46397</t>
  </si>
  <si>
    <t>SD-46398</t>
  </si>
  <si>
    <t>SD-46399</t>
  </si>
  <si>
    <t>SD-46400</t>
  </si>
  <si>
    <t>SD-46401</t>
  </si>
  <si>
    <t>SD-46402</t>
  </si>
  <si>
    <t>SD-46403</t>
  </si>
  <si>
    <t>SD-46404</t>
  </si>
  <si>
    <t>Wi-Fi drops in conference room 2C when working from home</t>
  </si>
  <si>
    <t>SD-46405</t>
  </si>
  <si>
    <t>SD-46406</t>
  </si>
  <si>
    <t>SD-46407</t>
  </si>
  <si>
    <t>SD-46408</t>
  </si>
  <si>
    <t>Wi-Fi drops in conference room Summit on a new laptop</t>
  </si>
  <si>
    <t>SD-46409</t>
  </si>
  <si>
    <t>SD-46410</t>
  </si>
  <si>
    <t>SD-46411</t>
  </si>
  <si>
    <t>SD-46412</t>
  </si>
  <si>
    <t>SD-46413</t>
  </si>
  <si>
    <t>SD-46414</t>
  </si>
  <si>
    <t>Echo on Teams calls from room Harbor since yesterday</t>
  </si>
  <si>
    <t>SD-46415</t>
  </si>
  <si>
    <t>SD-46416</t>
  </si>
  <si>
    <t>SD-46417</t>
  </si>
  <si>
    <t>SD-46418</t>
  </si>
  <si>
    <t>SD-46419</t>
  </si>
  <si>
    <t>CHG-2026-0318</t>
  </si>
  <si>
    <t>SD-46420</t>
  </si>
  <si>
    <t>SD-46421</t>
  </si>
  <si>
    <t>SD-46422</t>
  </si>
  <si>
    <t>MAG-15550</t>
  </si>
  <si>
    <t>SD-46423</t>
  </si>
  <si>
    <t>SD-46424</t>
  </si>
  <si>
    <t>SD-46425</t>
  </si>
  <si>
    <t>Hotspot data limit reached, user is traveling</t>
  </si>
  <si>
    <t>SD-46426</t>
  </si>
  <si>
    <t>Office apps asking to activate on a new laptop</t>
  </si>
  <si>
    <t>SD-46427</t>
  </si>
  <si>
    <t>SD-46428</t>
  </si>
  <si>
    <t>SD-46429</t>
  </si>
  <si>
    <t>SD-46430</t>
  </si>
  <si>
    <t>SD-46431</t>
  </si>
  <si>
    <t>SD-46432</t>
  </si>
  <si>
    <t>SD-46433</t>
  </si>
  <si>
    <t>SD-46434</t>
  </si>
  <si>
    <t>SD-46435</t>
  </si>
  <si>
    <t>SD-46436</t>
  </si>
  <si>
    <t>SD-46437</t>
  </si>
  <si>
    <t>Field tablet will not sync inspection forms at the client site</t>
  </si>
  <si>
    <t>SD-46438</t>
  </si>
  <si>
    <t>SD-46439</t>
  </si>
  <si>
    <t>SD-46440</t>
  </si>
  <si>
    <t>SD-46441</t>
  </si>
  <si>
    <t>SD-46442</t>
  </si>
  <si>
    <t>SD-46443</t>
  </si>
  <si>
    <t>Disable account at end of assignment, needed by end of week</t>
  </si>
  <si>
    <t>SD-46444</t>
  </si>
  <si>
    <t>Password reset needed for expense portal since this morning</t>
  </si>
  <si>
    <t>SD-46445</t>
  </si>
  <si>
    <t>SD-46446</t>
  </si>
  <si>
    <t>Slow Wi-Fi near room 4D</t>
  </si>
  <si>
    <t>SD-46447</t>
  </si>
  <si>
    <t>SD-46448</t>
  </si>
  <si>
    <t>SD-46449</t>
  </si>
  <si>
    <t>Need statistics package for new project, second request</t>
  </si>
  <si>
    <t>SD-46450</t>
  </si>
  <si>
    <t>SD-46451</t>
  </si>
  <si>
    <t>SD-46452</t>
  </si>
  <si>
    <t>SD-46453</t>
  </si>
  <si>
    <t>SD-46454</t>
  </si>
  <si>
    <t>MAG-11121</t>
  </si>
  <si>
    <t>SD-46455</t>
  </si>
  <si>
    <t>SD-46456</t>
  </si>
  <si>
    <t>SD-46457</t>
  </si>
  <si>
    <t>SD-46458</t>
  </si>
  <si>
    <t>SD-46459</t>
  </si>
  <si>
    <t>SD-46460</t>
  </si>
  <si>
    <t>SD-46461</t>
  </si>
  <si>
    <t>SD-46462</t>
  </si>
  <si>
    <t>SD-46463</t>
  </si>
  <si>
    <t>SD-46464</t>
  </si>
  <si>
    <t>SD-46465</t>
  </si>
  <si>
    <t>SD-46466</t>
  </si>
  <si>
    <t>SD-46467</t>
  </si>
  <si>
    <t>SD-46468</t>
  </si>
  <si>
    <t>SD-46469</t>
  </si>
  <si>
    <t>SD-46470</t>
  </si>
  <si>
    <t>SD-46471</t>
  </si>
  <si>
    <t>SD-46472</t>
  </si>
  <si>
    <t>SD-46473</t>
  </si>
  <si>
    <t>Error message when launching data visualization tool, intermittent</t>
  </si>
  <si>
    <t>SD-46474</t>
  </si>
  <si>
    <t>License server not reachable for reference manager on a new laptop</t>
  </si>
  <si>
    <t>SD-46475</t>
  </si>
  <si>
    <t>SD-46476</t>
  </si>
  <si>
    <t>SD-46477</t>
  </si>
  <si>
    <t>Laptop will not reconnect to Wi-Fi after sleep, urgent</t>
  </si>
  <si>
    <t>SD-46478</t>
  </si>
  <si>
    <t>SD-46479</t>
  </si>
  <si>
    <t>SD-46480</t>
  </si>
  <si>
    <t>SD-46481</t>
  </si>
  <si>
    <t>SD-46482</t>
  </si>
  <si>
    <t>SD-46483</t>
  </si>
  <si>
    <t>SD-46484</t>
  </si>
  <si>
    <t>SD-46485</t>
  </si>
  <si>
    <t>Conference room Northgate East not showing in room finder since yesterday</t>
  </si>
  <si>
    <t>SD-46486</t>
  </si>
  <si>
    <t>SD-46487</t>
  </si>
  <si>
    <t>SD-46488</t>
  </si>
  <si>
    <t>SD-46489</t>
  </si>
  <si>
    <t>SD-46490</t>
  </si>
  <si>
    <t>SD-46491</t>
  </si>
  <si>
    <t>SD-46492</t>
  </si>
  <si>
    <t>SD-46493</t>
  </si>
  <si>
    <t>SD-46494</t>
  </si>
  <si>
    <t>SD-46495</t>
  </si>
  <si>
    <t>SD-46496</t>
  </si>
  <si>
    <t>SD-46497</t>
  </si>
  <si>
    <t>SD-46498</t>
  </si>
  <si>
    <t>SD-46499</t>
  </si>
  <si>
    <t>SD-46500</t>
  </si>
  <si>
    <t>SD-46501</t>
  </si>
  <si>
    <t>SD-46502</t>
  </si>
  <si>
    <t>SD-46503</t>
  </si>
  <si>
    <t>SD-46504</t>
  </si>
  <si>
    <t>SD-46505</t>
  </si>
  <si>
    <t>SD-46506</t>
  </si>
  <si>
    <t>SD-46507</t>
  </si>
  <si>
    <t>SD-46508</t>
  </si>
  <si>
    <t>SD-46509</t>
  </si>
  <si>
    <t>SD-46510</t>
  </si>
  <si>
    <t>SD-46511</t>
  </si>
  <si>
    <t>SD-46512</t>
  </si>
  <si>
    <t>SD-46513</t>
  </si>
  <si>
    <t>Battery drains within an hour, intermittent</t>
  </si>
  <si>
    <t>SD-46514</t>
  </si>
  <si>
    <t>SD-46515</t>
  </si>
  <si>
    <t>SD-46516</t>
  </si>
  <si>
    <t>VPN very slow on video calls, urgent</t>
  </si>
  <si>
    <t>SD-46517</t>
  </si>
  <si>
    <t>SD-46518</t>
  </si>
  <si>
    <t>SD-46519</t>
  </si>
  <si>
    <t>SD-46520</t>
  </si>
  <si>
    <t>Remote session disconnects when idle, started after an update</t>
  </si>
  <si>
    <t>SD-46521</t>
  </si>
  <si>
    <t>SD-46522</t>
  </si>
  <si>
    <t>SD-46523</t>
  </si>
  <si>
    <t>Error message when launching diagramming tool, user is traveling</t>
  </si>
  <si>
    <t>SD-46524</t>
  </si>
  <si>
    <t>MAG-17963</t>
  </si>
  <si>
    <t>SD-46525</t>
  </si>
  <si>
    <t>SD-46526</t>
  </si>
  <si>
    <t>SD-46527</t>
  </si>
  <si>
    <t>SD-46528</t>
  </si>
  <si>
    <t>SD-46529</t>
  </si>
  <si>
    <t>SD-46530</t>
  </si>
  <si>
    <t>SD-46531</t>
  </si>
  <si>
    <t>SD-46532</t>
  </si>
  <si>
    <t>SD-46533</t>
  </si>
  <si>
    <t>SD-46534</t>
  </si>
  <si>
    <t>SD-46535</t>
  </si>
  <si>
    <t>SD-46536</t>
  </si>
  <si>
    <t>SD-46537</t>
  </si>
  <si>
    <t>SD-46538</t>
  </si>
  <si>
    <t>MAG-16726</t>
  </si>
  <si>
    <t>SD-46539</t>
  </si>
  <si>
    <t>SD-46540</t>
  </si>
  <si>
    <t>SD-46541</t>
  </si>
  <si>
    <t>SD-46542</t>
  </si>
  <si>
    <t>SD-46543</t>
  </si>
  <si>
    <t>SD-46544</t>
  </si>
  <si>
    <t>SD-46545</t>
  </si>
  <si>
    <t>SD-46546</t>
  </si>
  <si>
    <t>SD-46547</t>
  </si>
  <si>
    <t>SD-46548</t>
  </si>
  <si>
    <t>SD-46549</t>
  </si>
  <si>
    <t>SD-46550</t>
  </si>
  <si>
    <t>SD-46551</t>
  </si>
  <si>
    <t>SD-46552</t>
  </si>
  <si>
    <t>SD-46553</t>
  </si>
  <si>
    <t>SD-46554</t>
  </si>
  <si>
    <t>SD-46555</t>
  </si>
  <si>
    <t>SD-46556</t>
  </si>
  <si>
    <t>SD-46557</t>
  </si>
  <si>
    <t>SD-46558</t>
  </si>
  <si>
    <t>SD-46559</t>
  </si>
  <si>
    <t>SD-46560</t>
  </si>
  <si>
    <t>SD-46561</t>
  </si>
  <si>
    <t>SD-46562</t>
  </si>
  <si>
    <t>SD-46563</t>
  </si>
  <si>
    <t>Inspection app will not open on tablet at the client site</t>
  </si>
  <si>
    <t>SD-46564</t>
  </si>
  <si>
    <t>SD-46565</t>
  </si>
  <si>
    <t>SD-46566</t>
  </si>
  <si>
    <t>SD-46567</t>
  </si>
  <si>
    <t>SD-46568</t>
  </si>
  <si>
    <t>SD-46569</t>
  </si>
  <si>
    <t>SD-46570</t>
  </si>
  <si>
    <t>SD-46571</t>
  </si>
  <si>
    <t>SD-46572</t>
  </si>
  <si>
    <t>SD-46573</t>
  </si>
  <si>
    <t>SD-46574</t>
  </si>
  <si>
    <t>SD-46575</t>
  </si>
  <si>
    <t>SD-46576</t>
  </si>
  <si>
    <t>SD-46577</t>
  </si>
  <si>
    <t>SD-46578</t>
  </si>
  <si>
    <t>Access to license group for code editor, approved by manager</t>
  </si>
  <si>
    <t>SD-46579</t>
  </si>
  <si>
    <t>SD-46580</t>
  </si>
  <si>
    <t>SD-46581</t>
  </si>
  <si>
    <t>Hotspot not working at field site since this morning</t>
  </si>
  <si>
    <t>SD-46582</t>
  </si>
  <si>
    <t>SD-46583</t>
  </si>
  <si>
    <t>SD-46584</t>
  </si>
  <si>
    <t>SD-46585</t>
  </si>
  <si>
    <t>SD-46586</t>
  </si>
  <si>
    <t>SD-46587</t>
  </si>
  <si>
    <t>SD-46588</t>
  </si>
  <si>
    <t>SD-46589</t>
  </si>
  <si>
    <t>SD-46590</t>
  </si>
  <si>
    <t>SD-46591</t>
  </si>
  <si>
    <t>SD-46592</t>
  </si>
  <si>
    <t>Need data visualization tool for new project, needed by end of week</t>
  </si>
  <si>
    <t>SD-46593</t>
  </si>
  <si>
    <t>SD-46594</t>
  </si>
  <si>
    <t>SD-46595</t>
  </si>
  <si>
    <t>SD-46596</t>
  </si>
  <si>
    <t>SD-46597</t>
  </si>
  <si>
    <t>Headset microphone not working in meetings on a new laptop</t>
  </si>
  <si>
    <t>SD-46598</t>
  </si>
  <si>
    <t>SD-46599</t>
  </si>
  <si>
    <t>SD-46600</t>
  </si>
  <si>
    <t>SD-46601</t>
  </si>
  <si>
    <t>Add to distribution list for field operations, needed by end of week</t>
  </si>
  <si>
    <t>SD-46602</t>
  </si>
  <si>
    <t>SD-46603</t>
  </si>
  <si>
    <t>SD-46604</t>
  </si>
  <si>
    <t>New distribution list for the survey crew, needed by end of week</t>
  </si>
  <si>
    <t>SD-46605</t>
  </si>
  <si>
    <t>SD-46606</t>
  </si>
  <si>
    <t>SD-46607</t>
  </si>
  <si>
    <t>SD-46608</t>
  </si>
  <si>
    <t>SD-46609</t>
  </si>
  <si>
    <t>SD-46610</t>
  </si>
  <si>
    <t>MAG-23589</t>
  </si>
  <si>
    <t>SD-46611</t>
  </si>
  <si>
    <t>SD-46612</t>
  </si>
  <si>
    <t>SD-46613</t>
  </si>
  <si>
    <t>SD-46614</t>
  </si>
  <si>
    <t>SD-46615</t>
  </si>
  <si>
    <t>SD-46616</t>
  </si>
  <si>
    <t>SD-46617</t>
  </si>
  <si>
    <t>SD-46618</t>
  </si>
  <si>
    <t>SD-46619</t>
  </si>
  <si>
    <t>SD-46620</t>
  </si>
  <si>
    <t>SD-46621</t>
  </si>
  <si>
    <t>SD-46622</t>
  </si>
  <si>
    <t>SD-46623</t>
  </si>
  <si>
    <t>SD-46624</t>
  </si>
  <si>
    <t>Network port at desk not active, affects the whole team</t>
  </si>
  <si>
    <t>SD-46625</t>
  </si>
  <si>
    <t>SD-46626</t>
  </si>
  <si>
    <t>SD-46627</t>
  </si>
  <si>
    <t>SD-46628</t>
  </si>
  <si>
    <t>SD-46629</t>
  </si>
  <si>
    <t>SD-46630</t>
  </si>
  <si>
    <t>SD-46631</t>
  </si>
  <si>
    <t>SD-46632</t>
  </si>
  <si>
    <t>SD-46633</t>
  </si>
  <si>
    <t>SD-46634</t>
  </si>
  <si>
    <t>SD-46635</t>
  </si>
  <si>
    <t>SD-46636</t>
  </si>
  <si>
    <t>Upgrade reference manager to current version, no rush</t>
  </si>
  <si>
    <t>SD-46637</t>
  </si>
  <si>
    <t>SD-46638</t>
  </si>
  <si>
    <t>SD-46639</t>
  </si>
  <si>
    <t>Unknown process flagged by endpoint agent on a new laptop</t>
  </si>
  <si>
    <t>SD-46640</t>
  </si>
  <si>
    <t>SD-46641</t>
  </si>
  <si>
    <t>SD-46642</t>
  </si>
  <si>
    <t>Teams status stuck on away when working from home</t>
  </si>
  <si>
    <t>SD-46643</t>
  </si>
  <si>
    <t>SD-46644</t>
  </si>
  <si>
    <t>SD-46645</t>
  </si>
  <si>
    <t>Password reset needed for timesheet system on a new laptop</t>
  </si>
  <si>
    <t>SD-46646</t>
  </si>
  <si>
    <t>SD-46647</t>
  </si>
  <si>
    <t>SD-46648</t>
  </si>
  <si>
    <t>SD-46649</t>
  </si>
  <si>
    <t>SD-46650</t>
  </si>
  <si>
    <t>VPN disconnects every few minutes, needed before a client meeting</t>
  </si>
  <si>
    <t>SD-46651</t>
  </si>
  <si>
    <t>SD-46652</t>
  </si>
  <si>
    <t>SD-46653</t>
  </si>
  <si>
    <t>Hydraulic modeling suite freezes on save after a restart</t>
  </si>
  <si>
    <t>SD-46654</t>
  </si>
  <si>
    <t>SD-46655</t>
  </si>
  <si>
    <t>SD-46656</t>
  </si>
  <si>
    <t>SD-46657</t>
  </si>
  <si>
    <t>Project scheduling tool crashes when opening large file, second time this week</t>
  </si>
  <si>
    <t>SD-46658</t>
  </si>
  <si>
    <t>SD-46659</t>
  </si>
  <si>
    <t>SD-46660</t>
  </si>
  <si>
    <t>SD-46661</t>
  </si>
  <si>
    <t>GIS desktop suite crashes when opening large file, second time this week</t>
  </si>
  <si>
    <t>SD-46662</t>
  </si>
  <si>
    <t>SD-46663</t>
  </si>
  <si>
    <t>SD-46664</t>
  </si>
  <si>
    <t>SD-46665</t>
  </si>
  <si>
    <t>SD-46666</t>
  </si>
  <si>
    <t>SD-46667</t>
  </si>
  <si>
    <t>SD-46668</t>
  </si>
  <si>
    <t>SD-46669</t>
  </si>
  <si>
    <t>SD-46670</t>
  </si>
  <si>
    <t>SD-46671</t>
  </si>
  <si>
    <t>SD-46672</t>
  </si>
  <si>
    <t>SD-46673</t>
  </si>
  <si>
    <t>SD-46674</t>
  </si>
  <si>
    <t>SD-46675</t>
  </si>
  <si>
    <t>SD-46676</t>
  </si>
  <si>
    <t>SD-46677</t>
  </si>
  <si>
    <t>Request license and install for CAD viewer, approved by manager</t>
  </si>
  <si>
    <t>SD-46678</t>
  </si>
  <si>
    <t>SD-46679</t>
  </si>
  <si>
    <t>SD-46680</t>
  </si>
  <si>
    <t>SD-46681</t>
  </si>
  <si>
    <t>Password reset needed for learning portal, tried restarting</t>
  </si>
  <si>
    <t>SD-46682</t>
  </si>
  <si>
    <t>SD-46683</t>
  </si>
  <si>
    <t>Upgrade statistics package to current version, second request</t>
  </si>
  <si>
    <t>SD-46684</t>
  </si>
  <si>
    <t>SD-46685</t>
  </si>
  <si>
    <t>SD-46686</t>
  </si>
  <si>
    <t>SD-46687</t>
  </si>
  <si>
    <t>SD-46688</t>
  </si>
  <si>
    <t>SD-46689</t>
  </si>
  <si>
    <t>SD-46690</t>
  </si>
  <si>
    <t>SD-46691</t>
  </si>
  <si>
    <t>SD-46692</t>
  </si>
  <si>
    <t>SD-46693</t>
  </si>
  <si>
    <t>SD-46694</t>
  </si>
  <si>
    <t>SD-46695</t>
  </si>
  <si>
    <t>SD-46696</t>
  </si>
  <si>
    <t>SD-46697</t>
  </si>
  <si>
    <t>SD-46698</t>
  </si>
  <si>
    <t>Need hotspot for site visit, user is traveling</t>
  </si>
  <si>
    <t>SD-46699</t>
  </si>
  <si>
    <t>SD-46700</t>
  </si>
  <si>
    <t>SD-46701</t>
  </si>
  <si>
    <t>SD-46702</t>
  </si>
  <si>
    <t>SD-46703</t>
  </si>
  <si>
    <t>SD-46704</t>
  </si>
  <si>
    <t>SD-46705</t>
  </si>
  <si>
    <t>SD-46706</t>
  </si>
  <si>
    <t>SD-46707</t>
  </si>
  <si>
    <t>SD-46708</t>
  </si>
  <si>
    <t>SD-46709</t>
  </si>
  <si>
    <t>SD-46710</t>
  </si>
  <si>
    <t>SD-46711</t>
  </si>
  <si>
    <t>SD-46712</t>
  </si>
  <si>
    <t>SD-46713</t>
  </si>
  <si>
    <t>SD-46714</t>
  </si>
  <si>
    <t>SD-46715</t>
  </si>
  <si>
    <t>SD-46716</t>
  </si>
  <si>
    <t>SD-46717</t>
  </si>
  <si>
    <t>SD-46718</t>
  </si>
  <si>
    <t>SD-46719</t>
  </si>
  <si>
    <t>SD-46720</t>
  </si>
  <si>
    <t>SD-46721</t>
  </si>
  <si>
    <t>Voicemail notification email looks fake since this morning</t>
  </si>
  <si>
    <t>SD-46722</t>
  </si>
  <si>
    <t>SD-46723</t>
  </si>
  <si>
    <t>SD-46724</t>
  </si>
  <si>
    <t>SD-46725</t>
  </si>
  <si>
    <t>SD-46726</t>
  </si>
  <si>
    <t>SD-46727</t>
  </si>
  <si>
    <t>Switch port needed in project room 5A at the client site</t>
  </si>
  <si>
    <t>SD-46728</t>
  </si>
  <si>
    <t>Laptop will not power on, tried restarting</t>
  </si>
  <si>
    <t>SD-46729</t>
  </si>
  <si>
    <t>SD-46730</t>
  </si>
  <si>
    <t>SD-46731</t>
  </si>
  <si>
    <t>SD-46732</t>
  </si>
  <si>
    <t>SD-46733</t>
  </si>
  <si>
    <t>SD-46734</t>
  </si>
  <si>
    <t>SD-46735</t>
  </si>
  <si>
    <t>Blue screen on startup after the weekend</t>
  </si>
  <si>
    <t>SD-46736</t>
  </si>
  <si>
    <t>SD-46737</t>
  </si>
  <si>
    <t>SD-46738</t>
  </si>
  <si>
    <t>SD-46739</t>
  </si>
  <si>
    <t>SD-46740</t>
  </si>
  <si>
    <t>SD-46741</t>
  </si>
  <si>
    <t>SD-46742</t>
  </si>
  <si>
    <t>SD-46743</t>
  </si>
  <si>
    <t>SD-46744</t>
  </si>
  <si>
    <t>SD-46745</t>
  </si>
  <si>
    <t>SD-46746</t>
  </si>
  <si>
    <t>SD-46747</t>
  </si>
  <si>
    <t>SD-46748</t>
  </si>
  <si>
    <t>SD-46749</t>
  </si>
  <si>
    <t>SD-46750</t>
  </si>
  <si>
    <t>SD-46751</t>
  </si>
  <si>
    <t>SD-46752</t>
  </si>
  <si>
    <t>SD-46753</t>
  </si>
  <si>
    <t>SD-46754</t>
  </si>
  <si>
    <t>SD-46755</t>
  </si>
  <si>
    <t>SD-46756</t>
  </si>
  <si>
    <t>SD-46757</t>
  </si>
  <si>
    <t>SD-46758</t>
  </si>
  <si>
    <t>SD-46759</t>
  </si>
  <si>
    <t>SD-46760</t>
  </si>
  <si>
    <t>PDF editor freezes on save when working from home</t>
  </si>
  <si>
    <t>SD-46761</t>
  </si>
  <si>
    <t>SD-46762</t>
  </si>
  <si>
    <t>Tablet storage nearly full, second time this week</t>
  </si>
  <si>
    <t>SD-46763</t>
  </si>
  <si>
    <t>SD-46764</t>
  </si>
  <si>
    <t>SD-46765</t>
  </si>
  <si>
    <t>SD-46766</t>
  </si>
  <si>
    <t>Data visualization tool crashes when opening large file since yesterday</t>
  </si>
  <si>
    <t>SD-46767</t>
  </si>
  <si>
    <t>SD-46768</t>
  </si>
  <si>
    <t>SD-46769</t>
  </si>
  <si>
    <t>SD-46770</t>
  </si>
  <si>
    <t>SD-46771</t>
  </si>
  <si>
    <t>SD-46772</t>
  </si>
  <si>
    <t>SD-46773</t>
  </si>
  <si>
    <t>SD-46774</t>
  </si>
  <si>
    <t>SD-46775</t>
  </si>
  <si>
    <t>GIS desktop suite freezes on save, tried restarting</t>
  </si>
  <si>
    <t>SD-46776</t>
  </si>
  <si>
    <t>SD-46777</t>
  </si>
  <si>
    <t>SD-46778</t>
  </si>
  <si>
    <t>SD-46779</t>
  </si>
  <si>
    <t>Request license and install for data visualization tool, needed by end of week</t>
  </si>
  <si>
    <t>SD-46780</t>
  </si>
  <si>
    <t>SD-46781</t>
  </si>
  <si>
    <t>SD-46782</t>
  </si>
  <si>
    <t>SD-46783</t>
  </si>
  <si>
    <t>SD-46784</t>
  </si>
  <si>
    <t>SD-46785</t>
  </si>
  <si>
    <t>SD-46786</t>
  </si>
  <si>
    <t>SD-46787</t>
  </si>
  <si>
    <t>SD-46788</t>
  </si>
  <si>
    <t>SD-46789</t>
  </si>
  <si>
    <t>SD-46790</t>
  </si>
  <si>
    <t>SD-46791</t>
  </si>
  <si>
    <t>SD-46792</t>
  </si>
  <si>
    <t>SD-46793</t>
  </si>
  <si>
    <t>SD-46794</t>
  </si>
  <si>
    <t>SD-46795</t>
  </si>
  <si>
    <t>CHG-2026-0338</t>
  </si>
  <si>
    <t>SD-46796</t>
  </si>
  <si>
    <t>Disk encryption not enabled after reimage at the client site</t>
  </si>
  <si>
    <t>SD-46797</t>
  </si>
  <si>
    <t>SD-46798</t>
  </si>
  <si>
    <t>SD-46799</t>
  </si>
  <si>
    <t>SD-46800</t>
  </si>
  <si>
    <t>SD-46801</t>
  </si>
  <si>
    <t>SD-46802</t>
  </si>
  <si>
    <t>Device flagged as non-compliant, urgent</t>
  </si>
  <si>
    <t>SD-46803</t>
  </si>
  <si>
    <t>SD-46804</t>
  </si>
  <si>
    <t>SD-46805</t>
  </si>
  <si>
    <t>Device flagged as non-compliant, intermittent</t>
  </si>
  <si>
    <t>SD-46806</t>
  </si>
  <si>
    <t>Disk encryption not enabled after reimage when working from home</t>
  </si>
  <si>
    <t>MAG-17260</t>
  </si>
  <si>
    <t>SD-46807</t>
  </si>
  <si>
    <t>SD-46808</t>
  </si>
  <si>
    <t>SD-46809</t>
  </si>
  <si>
    <t>SD-46810</t>
  </si>
  <si>
    <t>SD-46811</t>
  </si>
  <si>
    <t>SD-46812</t>
  </si>
  <si>
    <t>SD-46813</t>
  </si>
  <si>
    <t>Remote desktop session freezes, tried restarting</t>
  </si>
  <si>
    <t>SD-46814</t>
  </si>
  <si>
    <t>SD-46815</t>
  </si>
  <si>
    <t>Conference room Lakeview not showing in room finder on a new laptop</t>
  </si>
  <si>
    <t>SD-46816</t>
  </si>
  <si>
    <t>SD-46817</t>
  </si>
  <si>
    <t>SD-46818</t>
  </si>
  <si>
    <t>SD-46819</t>
  </si>
  <si>
    <t>Cannot print to printer near room Northgate East since this morning</t>
  </si>
  <si>
    <t>SD-46820</t>
  </si>
  <si>
    <t>SD-46821</t>
  </si>
  <si>
    <t>SD-46822</t>
  </si>
  <si>
    <t>SD-46823</t>
  </si>
  <si>
    <t>SD-46824</t>
  </si>
  <si>
    <t>SD-46825</t>
  </si>
  <si>
    <t>SD-46826</t>
  </si>
  <si>
    <t>SD-46827</t>
  </si>
  <si>
    <t>SD-46828</t>
  </si>
  <si>
    <t>SD-46829</t>
  </si>
  <si>
    <t>SD-46830</t>
  </si>
  <si>
    <t>SD-46831</t>
  </si>
  <si>
    <t>SD-46832</t>
  </si>
  <si>
    <t>Guest Wi-Fi access needed for visitors, urgent</t>
  </si>
  <si>
    <t>SD-46833</t>
  </si>
  <si>
    <t>Update failed and rolled back twice, needed before a client meeting</t>
  </si>
  <si>
    <t>SD-46834</t>
  </si>
  <si>
    <t>SD-46835</t>
  </si>
  <si>
    <t>Request license and install for data visualization tool, for a new project</t>
  </si>
  <si>
    <t>SD-46836</t>
  </si>
  <si>
    <t>SD-46837</t>
  </si>
  <si>
    <t>Compliance check failing, email blocked, affects the whole team</t>
  </si>
  <si>
    <t>SD-46838</t>
  </si>
  <si>
    <t>SD-46839</t>
  </si>
  <si>
    <t>SD-46840</t>
  </si>
  <si>
    <t>SD-46841</t>
  </si>
  <si>
    <t>SD-46842</t>
  </si>
  <si>
    <t>SD-46843</t>
  </si>
  <si>
    <t>SD-46844</t>
  </si>
  <si>
    <t>SD-46845</t>
  </si>
  <si>
    <t>SD-46846</t>
  </si>
  <si>
    <t>SD-46847</t>
  </si>
  <si>
    <t>SD-46848</t>
  </si>
  <si>
    <t>No cellular data on work phone, user is traveling</t>
  </si>
  <si>
    <t>SD-46849</t>
  </si>
  <si>
    <t>SD-46850</t>
  </si>
  <si>
    <t>SD-46851</t>
  </si>
  <si>
    <t>SD-46852</t>
  </si>
  <si>
    <t>SD-46853</t>
  </si>
  <si>
    <t>SD-46854</t>
  </si>
  <si>
    <t>SD-46855</t>
  </si>
  <si>
    <t>SD-46856</t>
  </si>
  <si>
    <t>SD-46857</t>
  </si>
  <si>
    <t>SD-46858</t>
  </si>
  <si>
    <t>SD-46859</t>
  </si>
  <si>
    <t>SD-46860</t>
  </si>
  <si>
    <t>SD-46861</t>
  </si>
  <si>
    <t>Teams will not start a meeting recording, second time this week</t>
  </si>
  <si>
    <t>SD-46862</t>
  </si>
  <si>
    <t>Switch port needed in project room Summit, affects the whole team</t>
  </si>
  <si>
    <t>SD-46863</t>
  </si>
  <si>
    <t>SD-46864</t>
  </si>
  <si>
    <t>SD-46865</t>
  </si>
  <si>
    <t>SD-46866</t>
  </si>
  <si>
    <t>SD-46867</t>
  </si>
  <si>
    <t>SD-46868</t>
  </si>
  <si>
    <t>SD-46869</t>
  </si>
  <si>
    <t>Laptop left in rideshare, tried restarting</t>
  </si>
  <si>
    <t>SD-46870</t>
  </si>
  <si>
    <t>SD-46871</t>
  </si>
  <si>
    <t>SD-46872</t>
  </si>
  <si>
    <t>SD-46873</t>
  </si>
  <si>
    <t>Slow Wi-Fi near room Summit after a restart</t>
  </si>
  <si>
    <t>SD-46874</t>
  </si>
  <si>
    <t>SD-46875</t>
  </si>
  <si>
    <t>SD-46876</t>
  </si>
  <si>
    <t>SD-46877</t>
  </si>
  <si>
    <t>SD-46878</t>
  </si>
  <si>
    <t>SD-46879</t>
  </si>
  <si>
    <t>SD-46880</t>
  </si>
  <si>
    <t>SD-46881</t>
  </si>
  <si>
    <t>SD-46882</t>
  </si>
  <si>
    <t>SD-46883</t>
  </si>
  <si>
    <t>SD-46884</t>
  </si>
  <si>
    <t>SD-46885</t>
  </si>
  <si>
    <t>SD-46886</t>
  </si>
  <si>
    <t>SD-46887</t>
  </si>
  <si>
    <t>Lockout when signing in to expense portal, second time this week</t>
  </si>
  <si>
    <t>SD-46888</t>
  </si>
  <si>
    <t>SD-46889</t>
  </si>
  <si>
    <t>SD-46890</t>
  </si>
  <si>
    <t>SD-46891</t>
  </si>
  <si>
    <t>SD-46892</t>
  </si>
  <si>
    <t>SD-46893</t>
  </si>
  <si>
    <t>SD-46894</t>
  </si>
  <si>
    <t>SD-46895</t>
  </si>
  <si>
    <t>SD-46896</t>
  </si>
  <si>
    <t>SD-46897</t>
  </si>
  <si>
    <t>SD-46898</t>
  </si>
  <si>
    <t>SD-46899</t>
  </si>
  <si>
    <t>SD-46900</t>
  </si>
  <si>
    <t>SD-46901</t>
  </si>
  <si>
    <t>SD-46902</t>
  </si>
  <si>
    <t>SD-46903</t>
  </si>
  <si>
    <t>SD-46904</t>
  </si>
  <si>
    <t>SD-46905</t>
  </si>
  <si>
    <t>SD-46906</t>
  </si>
  <si>
    <t>SD-46907</t>
  </si>
  <si>
    <t>Switch port needed in project room Harbor after a restart</t>
  </si>
  <si>
    <t>SD-46908</t>
  </si>
  <si>
    <t>SD-46909</t>
  </si>
  <si>
    <t>SD-46910</t>
  </si>
  <si>
    <t>Statistics package shows license expired on a new laptop</t>
  </si>
  <si>
    <t>SD-46911</t>
  </si>
  <si>
    <t>SD-46912</t>
  </si>
  <si>
    <t>SD-46913</t>
  </si>
  <si>
    <t>SD-46914</t>
  </si>
  <si>
    <t>SD-46915</t>
  </si>
  <si>
    <t>SD-46916</t>
  </si>
  <si>
    <t>SD-46917</t>
  </si>
  <si>
    <t>SD-46918</t>
  </si>
  <si>
    <t>SD-46919</t>
  </si>
  <si>
    <t>SD-46920</t>
  </si>
  <si>
    <t>SD-46921</t>
  </si>
  <si>
    <t>SD-46922</t>
  </si>
  <si>
    <t>SD-46923</t>
  </si>
  <si>
    <t>SD-46924</t>
  </si>
  <si>
    <t>SD-46925</t>
  </si>
  <si>
    <t>SD-46926</t>
  </si>
  <si>
    <t>SD-46927</t>
  </si>
  <si>
    <t>Slow Wi-Fi near room Lakeview, urgent</t>
  </si>
  <si>
    <t>SD-46928</t>
  </si>
  <si>
    <t>SD-46929</t>
  </si>
  <si>
    <t>SD-46930</t>
  </si>
  <si>
    <t>Structural analysis package shows license expired, affects the whole team</t>
  </si>
  <si>
    <t>SD-46931</t>
  </si>
  <si>
    <t>SD-46932</t>
  </si>
  <si>
    <t>SD-46933</t>
  </si>
  <si>
    <t>SD-46934</t>
  </si>
  <si>
    <t>SD-46935</t>
  </si>
  <si>
    <t>SD-46936</t>
  </si>
  <si>
    <t>MAG-14309</t>
  </si>
  <si>
    <t>SD-46937</t>
  </si>
  <si>
    <t>SD-46938</t>
  </si>
  <si>
    <t>SD-46939</t>
  </si>
  <si>
    <t>SD-46940</t>
  </si>
  <si>
    <t>SD-46941</t>
  </si>
  <si>
    <t>SD-46942</t>
  </si>
  <si>
    <t>License server not reachable for reference manager, urgent</t>
  </si>
  <si>
    <t>SD-46943</t>
  </si>
  <si>
    <t>Echo on Teams calls from room 2A, started after an update</t>
  </si>
  <si>
    <t>SD-46944</t>
  </si>
  <si>
    <t>Library missing from sync client at the client site</t>
  </si>
  <si>
    <t>SD-46945</t>
  </si>
  <si>
    <t>SD-46946</t>
  </si>
  <si>
    <t>SD-46947</t>
  </si>
  <si>
    <t>SD-46948</t>
  </si>
  <si>
    <t>Phone stolen, need remote wipe, needed before a client meeting</t>
  </si>
  <si>
    <t>SD-46949</t>
  </si>
  <si>
    <t>SD-46950</t>
  </si>
  <si>
    <t>SD-46951</t>
  </si>
  <si>
    <t>SD-46952</t>
  </si>
  <si>
    <t>New distribution list for project controls, for a proposal deadline</t>
  </si>
  <si>
    <t>SD-46953</t>
  </si>
  <si>
    <t>SD-46954</t>
  </si>
  <si>
    <t>Laptop stuck on update screen on a new laptop</t>
  </si>
  <si>
    <t>SD-46955</t>
  </si>
  <si>
    <t>SD-46956</t>
  </si>
  <si>
    <t>SD-46957</t>
  </si>
  <si>
    <t>SD-46958</t>
  </si>
  <si>
    <t>Echo on Teams calls from room 5A, needed before a client meeting</t>
  </si>
  <si>
    <t>SD-46959</t>
  </si>
  <si>
    <t>Install data visualization tool on laptop, needed by end of week</t>
  </si>
  <si>
    <t>SD-46960</t>
  </si>
  <si>
    <t>SD-46961</t>
  </si>
  <si>
    <t>SD-46962</t>
  </si>
  <si>
    <t>SD-46963</t>
  </si>
  <si>
    <t>SD-46964</t>
  </si>
  <si>
    <t>SD-46965</t>
  </si>
  <si>
    <t>SD-46966</t>
  </si>
  <si>
    <t>SD-46967</t>
  </si>
  <si>
    <t>SD-46968</t>
  </si>
  <si>
    <t>Restart loop after overnight patching on a new laptop</t>
  </si>
  <si>
    <t>SD-46969</t>
  </si>
  <si>
    <t>SD-46970</t>
  </si>
  <si>
    <t>SD-46971</t>
  </si>
  <si>
    <t>SD-46972</t>
  </si>
  <si>
    <t>SD-46973</t>
  </si>
  <si>
    <t>SD-46974</t>
  </si>
  <si>
    <t>SD-46975</t>
  </si>
  <si>
    <t>SD-46976</t>
  </si>
  <si>
    <t>MAG-25411</t>
  </si>
  <si>
    <t>SD-46977</t>
  </si>
  <si>
    <t>SD-46978</t>
  </si>
  <si>
    <t>Error message when launching reference manager when working from home</t>
  </si>
  <si>
    <t>SD-46979</t>
  </si>
  <si>
    <t>SD-46980</t>
  </si>
  <si>
    <t>SD-46981</t>
  </si>
  <si>
    <t>SD-46982</t>
  </si>
  <si>
    <t>SD-46983</t>
  </si>
  <si>
    <t>SD-46984</t>
  </si>
  <si>
    <t>SD-46985</t>
  </si>
  <si>
    <t>SD-46986</t>
  </si>
  <si>
    <t>SD-46987</t>
  </si>
  <si>
    <t>Need replacement keyboard after a restart</t>
  </si>
  <si>
    <t>SD-46988</t>
  </si>
  <si>
    <t>SD-46989</t>
  </si>
  <si>
    <t>SD-46990</t>
  </si>
  <si>
    <t>SD-46991</t>
  </si>
  <si>
    <t>SD-46992</t>
  </si>
  <si>
    <t>SD-46993</t>
  </si>
  <si>
    <t>SD-46994</t>
  </si>
  <si>
    <t>Laptop will not charge, tried restarting</t>
  </si>
  <si>
    <t>SD-46995</t>
  </si>
  <si>
    <t>SD-46996</t>
  </si>
  <si>
    <t>SD-46997</t>
  </si>
  <si>
    <t>SD-46998</t>
  </si>
  <si>
    <t>Recurring meeting disappeared from calendar, affects the whole team</t>
  </si>
  <si>
    <t>SD-46999</t>
  </si>
  <si>
    <t>SD-47000</t>
  </si>
  <si>
    <t>SD-47001</t>
  </si>
  <si>
    <t>Request license and install for hydraulic modeling suite, for a new project</t>
  </si>
  <si>
    <t>SD-47002</t>
  </si>
  <si>
    <t>SD-47003</t>
  </si>
  <si>
    <t>Encryption recovery key requested since yesterday</t>
  </si>
  <si>
    <t>SD-47004</t>
  </si>
  <si>
    <t>SD-47005</t>
  </si>
  <si>
    <t>SD-47006</t>
  </si>
  <si>
    <t>SD-47007</t>
  </si>
  <si>
    <t>SD-47008</t>
  </si>
  <si>
    <t>SD-47009</t>
  </si>
  <si>
    <t>No network after desk move, started after an update</t>
  </si>
  <si>
    <t>SD-47010</t>
  </si>
  <si>
    <t>Encryption recovery key requested after a restart</t>
  </si>
  <si>
    <t>SD-47011</t>
  </si>
  <si>
    <t>SD-47012</t>
  </si>
  <si>
    <t>SD-47013</t>
  </si>
  <si>
    <t>SD-47014</t>
  </si>
  <si>
    <t>SD-47015</t>
  </si>
  <si>
    <t>SD-47016</t>
  </si>
  <si>
    <t>SD-47017</t>
  </si>
  <si>
    <t>SD-47018</t>
  </si>
  <si>
    <t>SD-47019</t>
  </si>
  <si>
    <t>SD-47020</t>
  </si>
  <si>
    <t>SD-47021</t>
  </si>
  <si>
    <t>SD-47022</t>
  </si>
  <si>
    <t>SD-47023</t>
  </si>
  <si>
    <t>Pop-up blocker stops travel booking tool from opening, started after an update</t>
  </si>
  <si>
    <t>SD-47024</t>
  </si>
  <si>
    <t>SD-47025</t>
  </si>
  <si>
    <t>SD-47026</t>
  </si>
  <si>
    <t>SD-47027</t>
  </si>
  <si>
    <t>SD-47028</t>
  </si>
  <si>
    <t>SD-47029</t>
  </si>
  <si>
    <t>SD-47030</t>
  </si>
  <si>
    <t>SD-47031</t>
  </si>
  <si>
    <t>SD-47032</t>
  </si>
  <si>
    <t>SD-47033</t>
  </si>
  <si>
    <t>SD-47034</t>
  </si>
  <si>
    <t>SD-47035</t>
  </si>
  <si>
    <t>SD-47036</t>
  </si>
  <si>
    <t>SD-47037</t>
  </si>
  <si>
    <t>SD-47038</t>
  </si>
  <si>
    <t>SD-47039</t>
  </si>
  <si>
    <t>SD-47040</t>
  </si>
  <si>
    <t>SD-47041</t>
  </si>
  <si>
    <t>SD-47042</t>
  </si>
  <si>
    <t>SD-47043</t>
  </si>
  <si>
    <t>SD-47044</t>
  </si>
  <si>
    <t>SD-47045</t>
  </si>
  <si>
    <t>SD-47046</t>
  </si>
  <si>
    <t>SD-47047</t>
  </si>
  <si>
    <t>SD-47048</t>
  </si>
  <si>
    <t>SD-47049</t>
  </si>
  <si>
    <t>Survey data collector very slow since last week on a new laptop</t>
  </si>
  <si>
    <t>SD-47050</t>
  </si>
  <si>
    <t>SD-47051</t>
  </si>
  <si>
    <t>SD-47052</t>
  </si>
  <si>
    <t>SD-47053</t>
  </si>
  <si>
    <t>Statistics package shows license expired since yesterday</t>
  </si>
  <si>
    <t>SD-47054</t>
  </si>
  <si>
    <t>SD-47055</t>
  </si>
  <si>
    <t>SD-47056</t>
  </si>
  <si>
    <t>Need hotspot for site visit, tried restarting</t>
  </si>
  <si>
    <t>SD-47057</t>
  </si>
  <si>
    <t>SD-47058</t>
  </si>
  <si>
    <t>SD-47059</t>
  </si>
  <si>
    <t>SD-47060</t>
  </si>
  <si>
    <t>SD-47061</t>
  </si>
  <si>
    <t>SD-47062</t>
  </si>
  <si>
    <t>SD-47063</t>
  </si>
  <si>
    <t>SD-47064</t>
  </si>
  <si>
    <t>Code editor very slow since last week after a restart</t>
  </si>
  <si>
    <t>SD-47065</t>
  </si>
  <si>
    <t>SD-47066</t>
  </si>
  <si>
    <t>Access to license group for PDF editor, second request</t>
  </si>
  <si>
    <t>SD-47067</t>
  </si>
  <si>
    <t>SD-47068</t>
  </si>
  <si>
    <t>SD-47069</t>
  </si>
  <si>
    <t>SD-47070</t>
  </si>
  <si>
    <t>SD-47071</t>
  </si>
  <si>
    <t>SD-47072</t>
  </si>
  <si>
    <t>SD-47073</t>
  </si>
  <si>
    <t>OneDrive sync stuck on processing changes on a new laptop</t>
  </si>
  <si>
    <t>SD-47074</t>
  </si>
  <si>
    <t>SD-47075</t>
  </si>
  <si>
    <t>SD-47076</t>
  </si>
  <si>
    <t>SD-47077</t>
  </si>
  <si>
    <t>SD-47078</t>
  </si>
  <si>
    <t>SD-47079</t>
  </si>
  <si>
    <t>Wired connection drops intermittently after a restart</t>
  </si>
  <si>
    <t>SD-47080</t>
  </si>
  <si>
    <t>SD-47081</t>
  </si>
  <si>
    <t>SD-47082</t>
  </si>
  <si>
    <t>SD-47083</t>
  </si>
  <si>
    <t>SD-47084</t>
  </si>
  <si>
    <t>SD-47085</t>
  </si>
  <si>
    <t>SD-47086</t>
  </si>
  <si>
    <t>SD-47087</t>
  </si>
  <si>
    <t>SD-47088</t>
  </si>
  <si>
    <t>SD-47089</t>
  </si>
  <si>
    <t>Error message when launching data visualization tool when working from home</t>
  </si>
  <si>
    <t>SD-47090</t>
  </si>
  <si>
    <t>SD-47091</t>
  </si>
  <si>
    <t>SD-47092</t>
  </si>
  <si>
    <t>SD-47093</t>
  </si>
  <si>
    <t>SD-47094</t>
  </si>
  <si>
    <t>SD-47095</t>
  </si>
  <si>
    <t>SD-47096</t>
  </si>
  <si>
    <t>SD-47097</t>
  </si>
  <si>
    <t>PDF editor crashes when opening large file after a restart</t>
  </si>
  <si>
    <t>SD-47098</t>
  </si>
  <si>
    <t>SD-47099</t>
  </si>
  <si>
    <t>SD-47100</t>
  </si>
  <si>
    <t>Blue screen on startup, intermittent</t>
  </si>
  <si>
    <t>SD-47101</t>
  </si>
  <si>
    <t>SD-47102</t>
  </si>
  <si>
    <t>SD-47103</t>
  </si>
  <si>
    <t>SD-47104</t>
  </si>
  <si>
    <t>SD-47105</t>
  </si>
  <si>
    <t>SD-47106</t>
  </si>
  <si>
    <t>SD-47107</t>
  </si>
  <si>
    <t>Code editor shows license expired, started after an update</t>
  </si>
  <si>
    <t>SD-47108</t>
  </si>
  <si>
    <t>SD-47109</t>
  </si>
  <si>
    <t>SD-47110</t>
  </si>
  <si>
    <t>SD-47111</t>
  </si>
  <si>
    <t>SD-47112</t>
  </si>
  <si>
    <t>SD-47113</t>
  </si>
  <si>
    <t>SD-47114</t>
  </si>
  <si>
    <t>SD-47115</t>
  </si>
  <si>
    <t>SD-47116</t>
  </si>
  <si>
    <t>Battery drains within an hour, user is traveling</t>
  </si>
  <si>
    <t>SD-47117</t>
  </si>
  <si>
    <t>SD-47118</t>
  </si>
  <si>
    <t>SD-47119</t>
  </si>
  <si>
    <t>SD-47120</t>
  </si>
  <si>
    <t>SD-47121</t>
  </si>
  <si>
    <t>SD-47122</t>
  </si>
  <si>
    <t>SD-47123</t>
  </si>
  <si>
    <t>Password reset needed for learning portal, second time this week</t>
  </si>
  <si>
    <t>SD-47124</t>
  </si>
  <si>
    <t>Project scheduling tool add-in fails to load since this morning</t>
  </si>
  <si>
    <t>SD-47125</t>
  </si>
  <si>
    <t>SD-47126</t>
  </si>
  <si>
    <t>SD-47127</t>
  </si>
  <si>
    <t>SD-47128</t>
  </si>
  <si>
    <t>SD-47129</t>
  </si>
  <si>
    <t>SD-47130</t>
  </si>
  <si>
    <t>SD-47131</t>
  </si>
  <si>
    <t>SD-47132</t>
  </si>
  <si>
    <t>Reference manager freezes on save, intermittent</t>
  </si>
  <si>
    <t>SD-47133</t>
  </si>
  <si>
    <t>SD-47134</t>
  </si>
  <si>
    <t>SD-47135</t>
  </si>
  <si>
    <t>SD-47136</t>
  </si>
  <si>
    <t>SD-47137</t>
  </si>
  <si>
    <t>SD-47138</t>
  </si>
  <si>
    <t>SD-47139</t>
  </si>
  <si>
    <t>SD-47140</t>
  </si>
  <si>
    <t>SD-47141</t>
  </si>
  <si>
    <t>Mailbox full warning after the weekend</t>
  </si>
  <si>
    <t>SD-47142</t>
  </si>
  <si>
    <t>SD-47143</t>
  </si>
  <si>
    <t>SD-47144</t>
  </si>
  <si>
    <t>SD-47145</t>
  </si>
  <si>
    <t>SD-47146</t>
  </si>
  <si>
    <t>SD-47147</t>
  </si>
  <si>
    <t>SD-47148</t>
  </si>
  <si>
    <t>SD-47149</t>
  </si>
  <si>
    <t>SD-47150</t>
  </si>
  <si>
    <t>SD-47151</t>
  </si>
  <si>
    <t>SD-47152</t>
  </si>
  <si>
    <t>SD-47153</t>
  </si>
  <si>
    <t>SD-47154</t>
  </si>
  <si>
    <t>SD-47155</t>
  </si>
  <si>
    <t>SD-47156</t>
  </si>
  <si>
    <t>SD-47157</t>
  </si>
  <si>
    <t>SD-47158</t>
  </si>
  <si>
    <t>SD-47159</t>
  </si>
  <si>
    <t>GIS desktop suite very slow since last week, second time this week</t>
  </si>
  <si>
    <t>SD-47160</t>
  </si>
  <si>
    <t>SD-47161</t>
  </si>
  <si>
    <t>SD-47162</t>
  </si>
  <si>
    <t>MAG-12139</t>
  </si>
  <si>
    <t>SD-47163</t>
  </si>
  <si>
    <t>SD-47164</t>
  </si>
  <si>
    <t>SD-47165</t>
  </si>
  <si>
    <t>SD-47166</t>
  </si>
  <si>
    <t>SD-47167</t>
  </si>
  <si>
    <t>SD-47168</t>
  </si>
  <si>
    <t>Hotspot not working at field site when working from home</t>
  </si>
  <si>
    <t>SD-47169</t>
  </si>
  <si>
    <t>SD-47170</t>
  </si>
  <si>
    <t>SD-47171</t>
  </si>
  <si>
    <t>SD-47172</t>
  </si>
  <si>
    <t>SD-47173</t>
  </si>
  <si>
    <t>SD-47174</t>
  </si>
  <si>
    <t>SD-47175</t>
  </si>
  <si>
    <t>SD-47176</t>
  </si>
  <si>
    <t>SD-47177</t>
  </si>
  <si>
    <t>SD-47178</t>
  </si>
  <si>
    <t>SD-47179</t>
  </si>
  <si>
    <t>SD-47180</t>
  </si>
  <si>
    <t>SD-47181</t>
  </si>
  <si>
    <t>SD-47182</t>
  </si>
  <si>
    <t>SD-47183</t>
  </si>
  <si>
    <t>SD-47184</t>
  </si>
  <si>
    <t>Cannot reach analysis workstation remotely, needed before a client meeting</t>
  </si>
  <si>
    <t>SD-47185</t>
  </si>
  <si>
    <t>SD-47186</t>
  </si>
  <si>
    <t>SD-47187</t>
  </si>
  <si>
    <t>SD-47188</t>
  </si>
  <si>
    <t>SD-47189</t>
  </si>
  <si>
    <t>SD-47190</t>
  </si>
  <si>
    <t>Project scheduling tool very slow since last week since this morning</t>
  </si>
  <si>
    <t>SD-47191</t>
  </si>
  <si>
    <t>SD-47192</t>
  </si>
  <si>
    <t>SD-47193</t>
  </si>
  <si>
    <t>SD-47194</t>
  </si>
  <si>
    <t>SD-47195</t>
  </si>
  <si>
    <t>SD-47196</t>
  </si>
  <si>
    <t>Wi-Fi drops in conference room 4D, affects the whole team</t>
  </si>
  <si>
    <t>SD-47197</t>
  </si>
  <si>
    <t>SD-47198</t>
  </si>
  <si>
    <t>SD-47199</t>
  </si>
  <si>
    <t>SD-47200</t>
  </si>
  <si>
    <t>Wi-Fi drops in conference room 2C, intermittent</t>
  </si>
  <si>
    <t>SD-47201</t>
  </si>
  <si>
    <t>SD-47202</t>
  </si>
  <si>
    <t>SD-47203</t>
  </si>
  <si>
    <t>SD-47204</t>
  </si>
  <si>
    <t>SD-47205</t>
  </si>
  <si>
    <t>SD-47206</t>
  </si>
  <si>
    <t>SD-47207</t>
  </si>
  <si>
    <t>SD-47208</t>
  </si>
  <si>
    <t>SD-47209</t>
  </si>
  <si>
    <t>SD-47210</t>
  </si>
  <si>
    <t>Laptop left in rideshare on a new laptop</t>
  </si>
  <si>
    <t>SD-47211</t>
  </si>
  <si>
    <t>SD-47212</t>
  </si>
  <si>
    <t>SD-47213</t>
  </si>
  <si>
    <t>SD-47214</t>
  </si>
  <si>
    <t>SD-47215</t>
  </si>
  <si>
    <t>SD-47216</t>
  </si>
  <si>
    <t>SD-47217</t>
  </si>
  <si>
    <t>SD-47218</t>
  </si>
  <si>
    <t>SD-47219</t>
  </si>
  <si>
    <t>Need shared mailbox for proposal team, second request</t>
  </si>
  <si>
    <t>SD-47220</t>
  </si>
  <si>
    <t>SD-47221</t>
  </si>
  <si>
    <t>SD-47222</t>
  </si>
  <si>
    <t>SD-47223</t>
  </si>
  <si>
    <t>Request license and install for survey data collector, approved by manager</t>
  </si>
  <si>
    <t>SD-47224</t>
  </si>
  <si>
    <t>SD-47225</t>
  </si>
  <si>
    <t>SD-47226</t>
  </si>
  <si>
    <t>Cannot reach analysis workstation remotely when working from home</t>
  </si>
  <si>
    <t>SD-47227</t>
  </si>
  <si>
    <t>SD-47228</t>
  </si>
  <si>
    <t>SD-47229</t>
  </si>
  <si>
    <t>SD-47230</t>
  </si>
  <si>
    <t>SD-47231</t>
  </si>
  <si>
    <t>SD-47232</t>
  </si>
  <si>
    <t>SD-47233</t>
  </si>
  <si>
    <t>SD-47234</t>
  </si>
  <si>
    <t>SD-47235</t>
  </si>
  <si>
    <t>Reference manager freezes on save since this morning</t>
  </si>
  <si>
    <t>SD-47236</t>
  </si>
  <si>
    <t>SD-47237</t>
  </si>
  <si>
    <t>SD-47238</t>
  </si>
  <si>
    <t>Pop-up blocker stops travel booking tool from opening on a new laptop</t>
  </si>
  <si>
    <t>SD-47239</t>
  </si>
  <si>
    <t>SD-47240</t>
  </si>
  <si>
    <t>SD-47241</t>
  </si>
  <si>
    <t>SD-47242</t>
  </si>
  <si>
    <t>SD-47243</t>
  </si>
  <si>
    <t>SD-47244</t>
  </si>
  <si>
    <t>Laptop very slow after update at the client site</t>
  </si>
  <si>
    <t>SD-47245</t>
  </si>
  <si>
    <t>SD-47246</t>
  </si>
  <si>
    <t>SD-47247</t>
  </si>
  <si>
    <t>SD-47248</t>
  </si>
  <si>
    <t>SD-47249</t>
  </si>
  <si>
    <t>SD-47250</t>
  </si>
  <si>
    <t>SD-47251</t>
  </si>
  <si>
    <t>SD-47252</t>
  </si>
  <si>
    <t>SD-47253</t>
  </si>
  <si>
    <t>Virtual desktop will not launch, intermittent</t>
  </si>
  <si>
    <t>SD-47254</t>
  </si>
  <si>
    <t>SD-47255</t>
  </si>
  <si>
    <t>SD-47256</t>
  </si>
  <si>
    <t>SD-47257</t>
  </si>
  <si>
    <t>SD-47258</t>
  </si>
  <si>
    <t>SD-47259</t>
  </si>
  <si>
    <t>SD-47260</t>
  </si>
  <si>
    <t>SD-47261</t>
  </si>
  <si>
    <t>SD-47262</t>
  </si>
  <si>
    <t>SD-47263</t>
  </si>
  <si>
    <t>SD-47264</t>
  </si>
  <si>
    <t>SD-47265</t>
  </si>
  <si>
    <t>SD-47266</t>
  </si>
  <si>
    <t>SD-47267</t>
  </si>
  <si>
    <t>SD-47268</t>
  </si>
  <si>
    <t>Password reset needed for expense portal, needed before a client meeting</t>
  </si>
  <si>
    <t>SD-47269</t>
  </si>
  <si>
    <t>SD-47270</t>
  </si>
  <si>
    <t>SD-47271</t>
  </si>
  <si>
    <t>SD-47272</t>
  </si>
  <si>
    <t>SD-47273</t>
  </si>
  <si>
    <t>SD-47274</t>
  </si>
  <si>
    <t>SD-47275</t>
  </si>
  <si>
    <t>SD-47276</t>
  </si>
  <si>
    <t>Upgrade GIS desktop suite to current version, approved by manager</t>
  </si>
  <si>
    <t>SD-47277</t>
  </si>
  <si>
    <t>SD-47278</t>
  </si>
  <si>
    <t>SD-47279</t>
  </si>
  <si>
    <t>SD-47280</t>
  </si>
  <si>
    <t>SD-47281</t>
  </si>
  <si>
    <t>SD-47282</t>
  </si>
  <si>
    <t>SD-47283</t>
  </si>
  <si>
    <t>SD-47284</t>
  </si>
  <si>
    <t>SD-47285</t>
  </si>
  <si>
    <t>SD-47286</t>
  </si>
  <si>
    <t>SD-47287</t>
  </si>
  <si>
    <t>SD-47288</t>
  </si>
  <si>
    <t>Double booking on room Lakeview</t>
  </si>
  <si>
    <t>SD-47289</t>
  </si>
  <si>
    <t>SD-47290</t>
  </si>
  <si>
    <t>SD-47291</t>
  </si>
  <si>
    <t>SD-47292</t>
  </si>
  <si>
    <t>SD-47293</t>
  </si>
  <si>
    <t>SD-47294</t>
  </si>
  <si>
    <t>SD-47295</t>
  </si>
  <si>
    <t>SD-47296</t>
  </si>
  <si>
    <t>SD-47297</t>
  </si>
  <si>
    <t>SD-47298</t>
  </si>
  <si>
    <t>SD-47299</t>
  </si>
  <si>
    <t>SD-47300</t>
  </si>
  <si>
    <t>SD-47301</t>
  </si>
  <si>
    <t>SD-47302</t>
  </si>
  <si>
    <t>SD-47303</t>
  </si>
  <si>
    <t>SD-47304</t>
  </si>
  <si>
    <t>SD-47305</t>
  </si>
  <si>
    <t>SD-47306</t>
  </si>
  <si>
    <t>SD-47307</t>
  </si>
  <si>
    <t>Access to license group for survey data collector, for a new project</t>
  </si>
  <si>
    <t>SD-47308</t>
  </si>
  <si>
    <t>SD-47309</t>
  </si>
  <si>
    <t>SD-47310</t>
  </si>
  <si>
    <t>SD-47311</t>
  </si>
  <si>
    <t>Conference room Lakeview not showing in room finder, affects the whole team</t>
  </si>
  <si>
    <t>SD-47312</t>
  </si>
  <si>
    <t>SD-47313</t>
  </si>
  <si>
    <t>SD-47314</t>
  </si>
  <si>
    <t>SD-47315</t>
  </si>
  <si>
    <t>Upgrade code editor to current version, approved by manager</t>
  </si>
  <si>
    <t>SD-47316</t>
  </si>
  <si>
    <t>Lockout when signing in to learning portal since yesterday</t>
  </si>
  <si>
    <t>SD-47317</t>
  </si>
  <si>
    <t>SD-47318</t>
  </si>
  <si>
    <t>SD-47319</t>
  </si>
  <si>
    <t>SD-47320</t>
  </si>
  <si>
    <t>SD-47321</t>
  </si>
  <si>
    <t>SD-47322</t>
  </si>
  <si>
    <t>SD-47323</t>
  </si>
  <si>
    <t>SD-47324</t>
  </si>
  <si>
    <t>SD-47325</t>
  </si>
  <si>
    <t>SD-47326</t>
  </si>
  <si>
    <t>SD-47327</t>
  </si>
  <si>
    <t>SD-47328</t>
  </si>
  <si>
    <t>SD-47329</t>
  </si>
  <si>
    <t>SD-47330</t>
  </si>
  <si>
    <t>SD-47331</t>
  </si>
  <si>
    <t>SD-47332</t>
  </si>
  <si>
    <t>SD-47333</t>
  </si>
  <si>
    <t>SD-47334</t>
  </si>
  <si>
    <t>SD-47335</t>
  </si>
  <si>
    <t>SD-47336</t>
  </si>
  <si>
    <t>SD-47337</t>
  </si>
  <si>
    <t>Request license and install for hydraulic modeling suite, needed by end of week</t>
  </si>
  <si>
    <t>SD-47338</t>
  </si>
  <si>
    <t>SD-47339</t>
  </si>
  <si>
    <t>SD-47340</t>
  </si>
  <si>
    <t>SD-47341</t>
  </si>
  <si>
    <t>SD-47342</t>
  </si>
  <si>
    <t>No cellular data on work phone, needed before a client meeting</t>
  </si>
  <si>
    <t>SD-47343</t>
  </si>
  <si>
    <t>Room display panel offline at room 4D, affects the whole team</t>
  </si>
  <si>
    <t>SD-47344</t>
  </si>
  <si>
    <t>SD-47345</t>
  </si>
  <si>
    <t>SD-47346</t>
  </si>
  <si>
    <t>SD-47347</t>
  </si>
  <si>
    <t>SD-47348</t>
  </si>
  <si>
    <t>SD-47349</t>
  </si>
  <si>
    <t>SD-47350</t>
  </si>
  <si>
    <t>SD-47351</t>
  </si>
  <si>
    <t>Laptop due for scheduled refresh, for a new project</t>
  </si>
  <si>
    <t>SD-47352</t>
  </si>
  <si>
    <t>SD-47353</t>
  </si>
  <si>
    <t>Double booking on room 4D after the weekend</t>
  </si>
  <si>
    <t>SD-47354</t>
  </si>
  <si>
    <t>SD-47355</t>
  </si>
  <si>
    <t>SD-47356</t>
  </si>
  <si>
    <t>SD-47357</t>
  </si>
  <si>
    <t>SD-47358</t>
  </si>
  <si>
    <t>SD-47359</t>
  </si>
  <si>
    <t>Wi-Fi drops in conference room Summit, user is traveling</t>
  </si>
  <si>
    <t>SD-47360</t>
  </si>
  <si>
    <t>SD-47361</t>
  </si>
  <si>
    <t>SD-47362</t>
  </si>
  <si>
    <t>SD-47363</t>
  </si>
  <si>
    <t>SD-47364</t>
  </si>
  <si>
    <t>SD-47365</t>
  </si>
  <si>
    <t>SD-47366</t>
  </si>
  <si>
    <t>Mailbox full warning since this morning</t>
  </si>
  <si>
    <t>SD-47367</t>
  </si>
  <si>
    <t>SD-47368</t>
  </si>
  <si>
    <t>Teams camera not working, started after an update</t>
  </si>
  <si>
    <t>SD-47369</t>
  </si>
  <si>
    <t>SD-47370</t>
  </si>
  <si>
    <t>SD-47371</t>
  </si>
  <si>
    <t>SD-47372</t>
  </si>
  <si>
    <t>MAG-29674</t>
  </si>
  <si>
    <t>SD-47373</t>
  </si>
  <si>
    <t>SD-47374</t>
  </si>
  <si>
    <t>SD-47375</t>
  </si>
  <si>
    <t>SD-47376</t>
  </si>
  <si>
    <t>SD-47377</t>
  </si>
  <si>
    <t>SD-47378</t>
  </si>
  <si>
    <t>SD-47379</t>
  </si>
  <si>
    <t>Statistics package freezes on save, second time this week</t>
  </si>
  <si>
    <t>SD-47380</t>
  </si>
  <si>
    <t>SD-47381</t>
  </si>
  <si>
    <t>SD-47382</t>
  </si>
  <si>
    <t>SD-47383</t>
  </si>
  <si>
    <t>SD-47384</t>
  </si>
  <si>
    <t>SD-47385</t>
  </si>
  <si>
    <t>SD-47386</t>
  </si>
  <si>
    <t>SD-47387</t>
  </si>
  <si>
    <t>Scan to email not working after the weekend</t>
  </si>
  <si>
    <t>SD-47388</t>
  </si>
  <si>
    <t>Structural analysis package very slow since last week, needed before a client meeting</t>
  </si>
  <si>
    <t>SD-47389</t>
  </si>
  <si>
    <t>SD-47390</t>
  </si>
  <si>
    <t>SD-47391</t>
  </si>
  <si>
    <t>SD-47392</t>
  </si>
  <si>
    <t>SD-47393</t>
  </si>
  <si>
    <t>SD-47394</t>
  </si>
  <si>
    <t>SD-47395</t>
  </si>
  <si>
    <t>SD-47396</t>
  </si>
  <si>
    <t>SD-47397</t>
  </si>
  <si>
    <t>SD-47398</t>
  </si>
  <si>
    <t>Error message when launching code editor, second time this week</t>
  </si>
  <si>
    <t>SD-47399</t>
  </si>
  <si>
    <t>SD-47400</t>
  </si>
  <si>
    <t>Statistics package very slow since last week when working from home</t>
  </si>
  <si>
    <t>SD-47401</t>
  </si>
  <si>
    <t>SD-47402</t>
  </si>
  <si>
    <t>SD-47403</t>
  </si>
  <si>
    <t>Reference manager add-in fails to load, intermittent</t>
  </si>
  <si>
    <t>SD-47404</t>
  </si>
  <si>
    <t>SD-47405</t>
  </si>
  <si>
    <t>SD-47406</t>
  </si>
  <si>
    <t>SD-47407</t>
  </si>
  <si>
    <t>Statistics package very slow since last week, urgent</t>
  </si>
  <si>
    <t>SD-47408</t>
  </si>
  <si>
    <t>Lockout when signing in to travel booking tool, needed before a client meeting</t>
  </si>
  <si>
    <t>SD-47409</t>
  </si>
  <si>
    <t>SD-47410</t>
  </si>
  <si>
    <t>New distribution list for field operations, no rush</t>
  </si>
  <si>
    <t>SD-47411</t>
  </si>
  <si>
    <t>SD-47412</t>
  </si>
  <si>
    <t>SD-47413</t>
  </si>
  <si>
    <t>SD-47414</t>
  </si>
  <si>
    <t>SD-47415</t>
  </si>
  <si>
    <t>SD-47416</t>
  </si>
  <si>
    <t>SD-47417</t>
  </si>
  <si>
    <t>Suspicious pop-ups in browser, user is traveling</t>
  </si>
  <si>
    <t>SD-47418</t>
  </si>
  <si>
    <t>SD-47419</t>
  </si>
  <si>
    <t>SD-47420</t>
  </si>
  <si>
    <t>Authenticator app crashes on open when working from home</t>
  </si>
  <si>
    <t>SD-47421</t>
  </si>
  <si>
    <t>SD-47422</t>
  </si>
  <si>
    <t>SD-47423</t>
  </si>
  <si>
    <t>SD-47424</t>
  </si>
  <si>
    <t>SD-47425</t>
  </si>
  <si>
    <t>SD-47426</t>
  </si>
  <si>
    <t>SD-47427</t>
  </si>
  <si>
    <t>SD-47428</t>
  </si>
  <si>
    <t>SD-47429</t>
  </si>
  <si>
    <t>SD-47430</t>
  </si>
  <si>
    <t>SD-47431</t>
  </si>
  <si>
    <t>SD-47432</t>
  </si>
  <si>
    <t>SD-47433</t>
  </si>
  <si>
    <t>SD-47434</t>
  </si>
  <si>
    <t>SD-47435</t>
  </si>
  <si>
    <t>SD-47436</t>
  </si>
  <si>
    <t>SD-47437</t>
  </si>
  <si>
    <t>SD-47438</t>
  </si>
  <si>
    <t>SD-47439</t>
  </si>
  <si>
    <t>SD-47440</t>
  </si>
  <si>
    <t>SD-47441</t>
  </si>
  <si>
    <t>SD-47442</t>
  </si>
  <si>
    <t>SD-47443</t>
  </si>
  <si>
    <t>Data visualization tool crashes when opening large file on a new laptop</t>
  </si>
  <si>
    <t>SD-47444</t>
  </si>
  <si>
    <t>SD-47445</t>
  </si>
  <si>
    <t>SD-47446</t>
  </si>
  <si>
    <t>SD-47447</t>
  </si>
  <si>
    <t>SD-47448</t>
  </si>
  <si>
    <t>SD-47449</t>
  </si>
  <si>
    <t>SD-47450</t>
  </si>
  <si>
    <t>SD-47451</t>
  </si>
  <si>
    <t>SD-47452</t>
  </si>
  <si>
    <t>SD-47453</t>
  </si>
  <si>
    <t>Project scheduling tool crashes when opening large file, intermittent</t>
  </si>
  <si>
    <t>SD-47454</t>
  </si>
  <si>
    <t>SD-47455</t>
  </si>
  <si>
    <t>SD-47456</t>
  </si>
  <si>
    <t>SD-47457</t>
  </si>
  <si>
    <t>SD-47458</t>
  </si>
  <si>
    <t>SD-47459</t>
  </si>
  <si>
    <t>SD-47460</t>
  </si>
  <si>
    <t>SD-47461</t>
  </si>
  <si>
    <t>Workbook with macros will not open, user is traveling</t>
  </si>
  <si>
    <t>SD-47462</t>
  </si>
  <si>
    <t>SD-47463</t>
  </si>
  <si>
    <t>SD-47464</t>
  </si>
  <si>
    <t>SD-47465</t>
  </si>
  <si>
    <t>SD-47466</t>
  </si>
  <si>
    <t>SD-47467</t>
  </si>
  <si>
    <t>SD-47468</t>
  </si>
  <si>
    <t>SD-47469</t>
  </si>
  <si>
    <t>SD-47470</t>
  </si>
  <si>
    <t>SD-47471</t>
  </si>
  <si>
    <t>SD-47472</t>
  </si>
  <si>
    <t>SD-47473</t>
  </si>
  <si>
    <t>SD-47474</t>
  </si>
  <si>
    <t>SD-47475</t>
  </si>
  <si>
    <t>SD-47476</t>
  </si>
  <si>
    <t>SD-47477</t>
  </si>
  <si>
    <t>Request license and install for GIS desktop suite, for a proposal deadline</t>
  </si>
  <si>
    <t>SD-47478</t>
  </si>
  <si>
    <t>Laptop will not power on at the client site</t>
  </si>
  <si>
    <t>SD-47479</t>
  </si>
  <si>
    <t>SD-47480</t>
  </si>
  <si>
    <t>SD-47481</t>
  </si>
  <si>
    <t>CHG-2026-0371</t>
  </si>
  <si>
    <t>SD-47482</t>
  </si>
  <si>
    <t>SD-47483</t>
  </si>
  <si>
    <t>SD-47484</t>
  </si>
  <si>
    <t>SD-47485</t>
  </si>
  <si>
    <t>SD-47486</t>
  </si>
  <si>
    <t>SD-47487</t>
  </si>
  <si>
    <t>SD-47488</t>
  </si>
  <si>
    <t>SD-47489</t>
  </si>
  <si>
    <t>SD-47490</t>
  </si>
  <si>
    <t>SD-47491</t>
  </si>
  <si>
    <t>SD-47492</t>
  </si>
  <si>
    <t>SD-47493</t>
  </si>
  <si>
    <t>SD-47494</t>
  </si>
  <si>
    <t>Wireless mouse keeps disconnecting, user is traveling</t>
  </si>
  <si>
    <t>SD-47495</t>
  </si>
  <si>
    <t>SD-47496</t>
  </si>
  <si>
    <t>SD-47497</t>
  </si>
  <si>
    <t>SD-47498</t>
  </si>
  <si>
    <t>SD-47499</t>
  </si>
  <si>
    <t>SD-47500</t>
  </si>
  <si>
    <t>SD-47501</t>
  </si>
  <si>
    <t>SD-47502</t>
  </si>
  <si>
    <t>Tablet storage nearly full at the client site</t>
  </si>
  <si>
    <t>SD-47503</t>
  </si>
  <si>
    <t>SD-47504</t>
  </si>
  <si>
    <t>SD-47505</t>
  </si>
  <si>
    <t>SD-47506</t>
  </si>
  <si>
    <t>SD-47507</t>
  </si>
  <si>
    <t>SD-47508</t>
  </si>
  <si>
    <t>SD-47509</t>
  </si>
  <si>
    <t>SD-47510</t>
  </si>
  <si>
    <t>SD-47511</t>
  </si>
  <si>
    <t>Lockout when signing in to learning portal, started after an update</t>
  </si>
  <si>
    <t>SD-47512</t>
  </si>
  <si>
    <t>SD-47513</t>
  </si>
  <si>
    <t>SD-47514</t>
  </si>
  <si>
    <t>SD-47515</t>
  </si>
  <si>
    <t>SD-47516</t>
  </si>
  <si>
    <t>SD-47517</t>
  </si>
  <si>
    <t>SD-47518</t>
  </si>
  <si>
    <t>SD-47519</t>
  </si>
  <si>
    <t>SD-47520</t>
  </si>
  <si>
    <t>SD-47521</t>
  </si>
  <si>
    <t>SD-47522</t>
  </si>
  <si>
    <t>SD-47523</t>
  </si>
  <si>
    <t>Need code editor for new project, approved by manager</t>
  </si>
  <si>
    <t>SD-47524</t>
  </si>
  <si>
    <t>SD-47525</t>
  </si>
  <si>
    <t>SD-47526</t>
  </si>
  <si>
    <t>Cannot join corporate Wi-Fi after password change, tried restarting</t>
  </si>
  <si>
    <t>SD-47527</t>
  </si>
  <si>
    <t>SD-47528</t>
  </si>
  <si>
    <t>Email pretending to be from an executive after a restart</t>
  </si>
  <si>
    <t>SD-47529</t>
  </si>
  <si>
    <t>SD-47530</t>
  </si>
  <si>
    <t>SD-47531</t>
  </si>
  <si>
    <t>Error message when launching diagramming tool since this morning</t>
  </si>
  <si>
    <t>SD-47532</t>
  </si>
  <si>
    <t>SD-47533</t>
  </si>
  <si>
    <t>SD-47534</t>
  </si>
  <si>
    <t>Project scheduling tool add-in fails to load when working from home</t>
  </si>
  <si>
    <t>SD-47535</t>
  </si>
  <si>
    <t>SD-47536</t>
  </si>
  <si>
    <t>SD-47537</t>
  </si>
  <si>
    <t>SD-47538</t>
  </si>
  <si>
    <t>SD-47539</t>
  </si>
  <si>
    <t>SD-47540</t>
  </si>
  <si>
    <t>SD-47541</t>
  </si>
  <si>
    <t>Second monitor flickers when docked, user is traveling</t>
  </si>
  <si>
    <t>SD-47542</t>
  </si>
  <si>
    <t>SD-47543</t>
  </si>
  <si>
    <t>SD-47544</t>
  </si>
  <si>
    <t>Endpoint protection alert on laptop, user is traveling</t>
  </si>
  <si>
    <t>SD-47545</t>
  </si>
  <si>
    <t>SD-47546</t>
  </si>
  <si>
    <t>SD-47547</t>
  </si>
  <si>
    <t>SD-47548</t>
  </si>
  <si>
    <t>SD-47549</t>
  </si>
  <si>
    <t>Request license and install for project scheduling tool, for a new project</t>
  </si>
  <si>
    <t>SD-47550</t>
  </si>
  <si>
    <t>SD-47551</t>
  </si>
  <si>
    <t>SD-47552</t>
  </si>
  <si>
    <t>SD-47553</t>
  </si>
  <si>
    <t>SD-47554</t>
  </si>
  <si>
    <t>SD-47555</t>
  </si>
  <si>
    <t>SD-47556</t>
  </si>
  <si>
    <t>SD-47557</t>
  </si>
  <si>
    <t>SD-47558</t>
  </si>
  <si>
    <t>SD-47559</t>
  </si>
  <si>
    <t>SD-47560</t>
  </si>
  <si>
    <t>SD-47561</t>
  </si>
  <si>
    <t>SD-47562</t>
  </si>
  <si>
    <t>SD-47563</t>
  </si>
  <si>
    <t>Request license and install for diagramming tool, second request</t>
  </si>
  <si>
    <t>SD-47564</t>
  </si>
  <si>
    <t>SD-47565</t>
  </si>
  <si>
    <t>SD-47566</t>
  </si>
  <si>
    <t>SD-47567</t>
  </si>
  <si>
    <t>SD-47568</t>
  </si>
  <si>
    <t>SD-47569</t>
  </si>
  <si>
    <t>Echo on Teams calls from room 5A since this morning</t>
  </si>
  <si>
    <t>SD-47570</t>
  </si>
  <si>
    <t>SD-47571</t>
  </si>
  <si>
    <t>SD-47572</t>
  </si>
  <si>
    <t>Cannot print to printer near room 2C at the client site</t>
  </si>
  <si>
    <t>SD-47573</t>
  </si>
  <si>
    <t>SD-47574</t>
  </si>
  <si>
    <t>SD-47575</t>
  </si>
  <si>
    <t>SD-47576</t>
  </si>
  <si>
    <t>SD-47577</t>
  </si>
  <si>
    <t>SD-47578</t>
  </si>
  <si>
    <t>SD-47579</t>
  </si>
  <si>
    <t>SD-47580</t>
  </si>
  <si>
    <t>SD-47581</t>
  </si>
  <si>
    <t>SD-47582</t>
  </si>
  <si>
    <t>SD-47583</t>
  </si>
  <si>
    <t>SD-47584</t>
  </si>
  <si>
    <t>SD-47585</t>
  </si>
  <si>
    <t>SD-47586</t>
  </si>
  <si>
    <t>SD-47587</t>
  </si>
  <si>
    <t>SD-47588</t>
  </si>
  <si>
    <t>SD-47589</t>
  </si>
  <si>
    <t>SD-47590</t>
  </si>
  <si>
    <t>SD-47591</t>
  </si>
  <si>
    <t>SD-47592</t>
  </si>
  <si>
    <t>SD-47593</t>
  </si>
  <si>
    <t>SD-47594</t>
  </si>
  <si>
    <t>SD-47595</t>
  </si>
  <si>
    <t>SD-47596</t>
  </si>
  <si>
    <t>SD-47597</t>
  </si>
  <si>
    <t>Outlook search returns no results, affects the whole team</t>
  </si>
  <si>
    <t>SD-47598</t>
  </si>
  <si>
    <t>SD-47599</t>
  </si>
  <si>
    <t>SD-47600</t>
  </si>
  <si>
    <t>SD-47601</t>
  </si>
  <si>
    <t>SD-47602</t>
  </si>
  <si>
    <t>SD-47603</t>
  </si>
  <si>
    <t>SD-47604</t>
  </si>
  <si>
    <t>SD-47605</t>
  </si>
  <si>
    <t>Need replacement keyboard, needed before a client meeting</t>
  </si>
  <si>
    <t>SD-47606</t>
  </si>
  <si>
    <t>SD-47607</t>
  </si>
  <si>
    <t>SD-47608</t>
  </si>
  <si>
    <t>SD-47609</t>
  </si>
  <si>
    <t>SD-47610</t>
  </si>
  <si>
    <t>SD-47611</t>
  </si>
  <si>
    <t>SD-47612</t>
  </si>
  <si>
    <t>SD-47613</t>
  </si>
  <si>
    <t>SD-47614</t>
  </si>
  <si>
    <t>SD-47615</t>
  </si>
  <si>
    <t>SD-47616</t>
  </si>
  <si>
    <t>SD-47617</t>
  </si>
  <si>
    <t>SD-47618</t>
  </si>
  <si>
    <t>SD-47619</t>
  </si>
  <si>
    <t>SD-47620</t>
  </si>
  <si>
    <t>SD-47621</t>
  </si>
  <si>
    <t>MAG-24098</t>
  </si>
  <si>
    <t>SD-47622</t>
  </si>
  <si>
    <t>SD-47623</t>
  </si>
  <si>
    <t>SD-47624</t>
  </si>
  <si>
    <t>SD-47625</t>
  </si>
  <si>
    <t>Data visualization tool freezes on save, urgent</t>
  </si>
  <si>
    <t>SD-47626</t>
  </si>
  <si>
    <t>SD-47627</t>
  </si>
  <si>
    <t>SD-47628</t>
  </si>
  <si>
    <t>SD-47629</t>
  </si>
  <si>
    <t>SD-47630</t>
  </si>
  <si>
    <t>SD-47631</t>
  </si>
  <si>
    <t>SD-47632</t>
  </si>
  <si>
    <t>Hydraulic modeling suite freezes on save, user is traveling</t>
  </si>
  <si>
    <t>SD-47633</t>
  </si>
  <si>
    <t>SD-47634</t>
  </si>
  <si>
    <t>Teams status stuck on away, user is traveling</t>
  </si>
  <si>
    <t>SD-47635</t>
  </si>
  <si>
    <t>SD-47636</t>
  </si>
  <si>
    <t>SD-47637</t>
  </si>
  <si>
    <t>SD-47638</t>
  </si>
  <si>
    <t>SD-47639</t>
  </si>
  <si>
    <t>SD-47640</t>
  </si>
  <si>
    <t>SD-47641</t>
  </si>
  <si>
    <t>SD-47642</t>
  </si>
  <si>
    <t>SD-47643</t>
  </si>
  <si>
    <t>SD-47644</t>
  </si>
  <si>
    <t>SD-47645</t>
  </si>
  <si>
    <t>SD-47646</t>
  </si>
  <si>
    <t>Password expired, cannot sign in, tried restarting</t>
  </si>
  <si>
    <t>SD-47647</t>
  </si>
  <si>
    <t>SD-47648</t>
  </si>
  <si>
    <t>SD-47649</t>
  </si>
  <si>
    <t>SD-47650</t>
  </si>
  <si>
    <t>SD-47651</t>
  </si>
  <si>
    <t>SD-47652</t>
  </si>
  <si>
    <t>SD-47653</t>
  </si>
  <si>
    <t>SD-47654</t>
  </si>
  <si>
    <t>Wi-Fi drops in conference room 4D</t>
  </si>
  <si>
    <t>SD-47655</t>
  </si>
  <si>
    <t>SD-47656</t>
  </si>
  <si>
    <t>SD-47657</t>
  </si>
  <si>
    <t>Pop-up blocker stops project accounting system from opening when working from home</t>
  </si>
  <si>
    <t>SD-47658</t>
  </si>
  <si>
    <t>SD-47659</t>
  </si>
  <si>
    <t>SD-47660</t>
  </si>
  <si>
    <t>SD-47661</t>
  </si>
  <si>
    <t>SD-47662</t>
  </si>
  <si>
    <t>SD-47663</t>
  </si>
  <si>
    <t>SD-47664</t>
  </si>
  <si>
    <t>SD-47665</t>
  </si>
  <si>
    <t>SD-47666</t>
  </si>
  <si>
    <t>MAG-10405</t>
  </si>
  <si>
    <t>SD-47667</t>
  </si>
  <si>
    <t>SD-47668</t>
  </si>
  <si>
    <t>Error message when launching statistics package since yesterday</t>
  </si>
  <si>
    <t>SD-47669</t>
  </si>
  <si>
    <t>SD-47670</t>
  </si>
  <si>
    <t>SD-47671</t>
  </si>
  <si>
    <t>SD-47672</t>
  </si>
  <si>
    <t>SD-47673</t>
  </si>
  <si>
    <t>SD-47674</t>
  </si>
  <si>
    <t>SD-47675</t>
  </si>
  <si>
    <t>Cannot print to printer near room 2C, user is traveling</t>
  </si>
  <si>
    <t>SD-47676</t>
  </si>
  <si>
    <t>SD-47677</t>
  </si>
  <si>
    <t>SD-47678</t>
  </si>
  <si>
    <t>SD-47679</t>
  </si>
  <si>
    <t>SD-47680</t>
  </si>
  <si>
    <t>SD-47681</t>
  </si>
  <si>
    <t>SD-47682</t>
  </si>
  <si>
    <t>SD-47683</t>
  </si>
  <si>
    <t>SD-47684</t>
  </si>
  <si>
    <t>SD-47685</t>
  </si>
  <si>
    <t>SD-47686</t>
  </si>
  <si>
    <t>SD-47687</t>
  </si>
  <si>
    <t>SD-47688</t>
  </si>
  <si>
    <t>SD-47689</t>
  </si>
  <si>
    <t>SD-47690</t>
  </si>
  <si>
    <t>SD-47691</t>
  </si>
  <si>
    <t>SD-47692</t>
  </si>
  <si>
    <t>SD-47693</t>
  </si>
  <si>
    <t>SD-47694</t>
  </si>
  <si>
    <t>SD-47695</t>
  </si>
  <si>
    <t>SD-47696</t>
  </si>
  <si>
    <t>SD-47697</t>
  </si>
  <si>
    <t>SD-47698</t>
  </si>
  <si>
    <t>SD-47699</t>
  </si>
  <si>
    <t>Unexpected MFA prompt after suspicious email after the weekend</t>
  </si>
  <si>
    <t>SD-47700</t>
  </si>
  <si>
    <t>SD-47701</t>
  </si>
  <si>
    <t>SD-47702</t>
  </si>
  <si>
    <t>SD-47703</t>
  </si>
  <si>
    <t>Password reset needed for travel booking tool, started after an update</t>
  </si>
  <si>
    <t>SD-47704</t>
  </si>
  <si>
    <t>Need reference manager for new project, for a new project</t>
  </si>
  <si>
    <t>SD-47705</t>
  </si>
  <si>
    <t>SD-47706</t>
  </si>
  <si>
    <t>SD-47707</t>
  </si>
  <si>
    <t>Laptop overheating and fan running constantly since yesterday</t>
  </si>
  <si>
    <t>SD-47708</t>
  </si>
  <si>
    <t>Install data visualization tool on laptop, for a new project</t>
  </si>
  <si>
    <t>SD-47709</t>
  </si>
  <si>
    <t>SD-47710</t>
  </si>
  <si>
    <t>SD-47711</t>
  </si>
  <si>
    <t>SD-47712</t>
  </si>
  <si>
    <t>SD-47713</t>
  </si>
  <si>
    <t>SD-47714</t>
  </si>
  <si>
    <t>SD-47715</t>
  </si>
  <si>
    <t>CHG-2026-0385</t>
  </si>
  <si>
    <t>SD-47716</t>
  </si>
  <si>
    <t>SD-47717</t>
  </si>
  <si>
    <t>SD-47718</t>
  </si>
  <si>
    <t>SD-47719</t>
  </si>
  <si>
    <t>SD-47720</t>
  </si>
  <si>
    <t>SD-47721</t>
  </si>
  <si>
    <t>SD-47722</t>
  </si>
  <si>
    <t>SD-47723</t>
  </si>
  <si>
    <t>SD-47724</t>
  </si>
  <si>
    <t>SD-47725</t>
  </si>
  <si>
    <t>SD-47726</t>
  </si>
  <si>
    <t>SD-47727</t>
  </si>
  <si>
    <t>SD-47728</t>
  </si>
  <si>
    <t>Double booking on room 2A on a new laptop</t>
  </si>
  <si>
    <t>SD-47729</t>
  </si>
  <si>
    <t>SD-47730</t>
  </si>
  <si>
    <t>SD-47731</t>
  </si>
  <si>
    <t>SD-47732</t>
  </si>
  <si>
    <t>SD-47733</t>
  </si>
  <si>
    <t>SD-47734</t>
  </si>
  <si>
    <t>SD-47735</t>
  </si>
  <si>
    <t>SD-47736</t>
  </si>
  <si>
    <t>SD-47737</t>
  </si>
  <si>
    <t>SD-47738</t>
  </si>
  <si>
    <t>SD-47739</t>
  </si>
  <si>
    <t>SD-47740</t>
  </si>
  <si>
    <t>SD-47741</t>
  </si>
  <si>
    <t>OneDrive sync stuck on processing changes since yesterday</t>
  </si>
  <si>
    <t>SD-47742</t>
  </si>
  <si>
    <t>SD-47743</t>
  </si>
  <si>
    <t>SD-47744</t>
  </si>
  <si>
    <t>SD-47745</t>
  </si>
  <si>
    <t>SD-47746</t>
  </si>
  <si>
    <t>SD-47747</t>
  </si>
  <si>
    <t>Survey data collector very slow since last week since this morning</t>
  </si>
  <si>
    <t>SD-47748</t>
  </si>
  <si>
    <t>SD-47749</t>
  </si>
  <si>
    <t>SD-47750</t>
  </si>
  <si>
    <t>SD-47751</t>
  </si>
  <si>
    <t>SD-47752</t>
  </si>
  <si>
    <t>SD-47753</t>
  </si>
  <si>
    <t>SD-47754</t>
  </si>
  <si>
    <t>SD-47755</t>
  </si>
  <si>
    <t>SD-47756</t>
  </si>
  <si>
    <t>SD-47757</t>
  </si>
  <si>
    <t>SD-47758</t>
  </si>
  <si>
    <t>SD-47759</t>
  </si>
  <si>
    <t>SD-47760</t>
  </si>
  <si>
    <t>SD-47761</t>
  </si>
  <si>
    <t>SD-47762</t>
  </si>
  <si>
    <t>SD-47763</t>
  </si>
  <si>
    <t>SD-47764</t>
  </si>
  <si>
    <t>SD-47765</t>
  </si>
  <si>
    <t>SD-47766</t>
  </si>
  <si>
    <t>SD-47767</t>
  </si>
  <si>
    <t>SD-47768</t>
  </si>
  <si>
    <t>SD-47769</t>
  </si>
  <si>
    <t>SD-47770</t>
  </si>
  <si>
    <t>SD-47771</t>
  </si>
  <si>
    <t>SD-47772</t>
  </si>
  <si>
    <t>SD-47773</t>
  </si>
  <si>
    <t>SD-47774</t>
  </si>
  <si>
    <t>SD-47775</t>
  </si>
  <si>
    <t>SD-47776</t>
  </si>
  <si>
    <t>SD-47777</t>
  </si>
  <si>
    <t>SD-47778</t>
  </si>
  <si>
    <t>SD-47779</t>
  </si>
  <si>
    <t>SD-47780</t>
  </si>
  <si>
    <t>Pop-up blocker stops learning portal from opening, second time this week</t>
  </si>
  <si>
    <t>MAG-16328</t>
  </si>
  <si>
    <t>SD-47781</t>
  </si>
  <si>
    <t>SD-47782</t>
  </si>
  <si>
    <t>SD-47783</t>
  </si>
  <si>
    <t>SD-47784</t>
  </si>
  <si>
    <t>Remove access for departed contractor, for a new project</t>
  </si>
  <si>
    <t>SD-47785</t>
  </si>
  <si>
    <t>SD-47786</t>
  </si>
  <si>
    <t>SD-47787</t>
  </si>
  <si>
    <t>SD-47788</t>
  </si>
  <si>
    <t>SD-47789</t>
  </si>
  <si>
    <t>SD-47790</t>
  </si>
  <si>
    <t>SD-47791</t>
  </si>
  <si>
    <t>SD-47792</t>
  </si>
  <si>
    <t>SD-47793</t>
  </si>
  <si>
    <t>SD-47794</t>
  </si>
  <si>
    <t>SD-47795</t>
  </si>
  <si>
    <t>SD-47796</t>
  </si>
  <si>
    <t>SD-47797</t>
  </si>
  <si>
    <t>SD-47798</t>
  </si>
  <si>
    <t>SD-47799</t>
  </si>
  <si>
    <t>SD-47800</t>
  </si>
  <si>
    <t>SD-47801</t>
  </si>
  <si>
    <t>Cannot print to printer near room 4D, tried restarting</t>
  </si>
  <si>
    <t>SD-47802</t>
  </si>
  <si>
    <t>SD-47803</t>
  </si>
  <si>
    <t>SD-47804</t>
  </si>
  <si>
    <t>Network port at desk not active, user is traveling</t>
  </si>
  <si>
    <t>SD-47805</t>
  </si>
  <si>
    <t>SD-47806</t>
  </si>
  <si>
    <t>SD-47807</t>
  </si>
  <si>
    <t>SD-47808</t>
  </si>
  <si>
    <t>SD-47809</t>
  </si>
  <si>
    <t>SD-47810</t>
  </si>
  <si>
    <t>SD-47811</t>
  </si>
  <si>
    <t>SD-47812</t>
  </si>
  <si>
    <t>Onboarding request for new field technician, second request</t>
  </si>
  <si>
    <t>SD-47813</t>
  </si>
  <si>
    <t>SD-47814</t>
  </si>
  <si>
    <t>SD-47815</t>
  </si>
  <si>
    <t>SD-47816</t>
  </si>
  <si>
    <t>SD-47817</t>
  </si>
  <si>
    <t>SD-47818</t>
  </si>
  <si>
    <t>SD-47819</t>
  </si>
  <si>
    <t>SD-47820</t>
  </si>
  <si>
    <t>SD-47821</t>
  </si>
  <si>
    <t>SD-47822</t>
  </si>
  <si>
    <t>SD-47823</t>
  </si>
  <si>
    <t>Pop-up blocker stops expense portal from opening after a restart</t>
  </si>
  <si>
    <t>SD-47824</t>
  </si>
  <si>
    <t>SD-47825</t>
  </si>
  <si>
    <t>SD-47826</t>
  </si>
  <si>
    <t>SD-47827</t>
  </si>
  <si>
    <t>SD-47828</t>
  </si>
  <si>
    <t>SD-47829</t>
  </si>
  <si>
    <t>SD-47830</t>
  </si>
  <si>
    <t>Monitor shows no signal after desk move when working from home</t>
  </si>
  <si>
    <t>SD-47831</t>
  </si>
  <si>
    <t>SD-47832</t>
  </si>
  <si>
    <t>SD-47833</t>
  </si>
  <si>
    <t>SD-47834</t>
  </si>
  <si>
    <t>SD-47835</t>
  </si>
  <si>
    <t>SD-47836</t>
  </si>
  <si>
    <t>SD-47837</t>
  </si>
  <si>
    <t>SD-47838</t>
  </si>
  <si>
    <t>SD-47839</t>
  </si>
  <si>
    <t>SD-47840</t>
  </si>
  <si>
    <t>SD-47841</t>
  </si>
  <si>
    <t>SD-47842</t>
  </si>
  <si>
    <t>SD-47843</t>
  </si>
  <si>
    <t>Hydraulic modeling suite shows license expired since yesterday</t>
  </si>
  <si>
    <t>SD-47844</t>
  </si>
  <si>
    <t>SD-47845</t>
  </si>
  <si>
    <t>SD-47846</t>
  </si>
  <si>
    <t>SD-47847</t>
  </si>
  <si>
    <t>SD-47848</t>
  </si>
  <si>
    <t>SD-47849</t>
  </si>
  <si>
    <t>SD-47850</t>
  </si>
  <si>
    <t>SD-47851</t>
  </si>
  <si>
    <t>SD-47852</t>
  </si>
  <si>
    <t>SD-47853</t>
  </si>
  <si>
    <t>SD-47854</t>
  </si>
  <si>
    <t>SD-47855</t>
  </si>
  <si>
    <t>SD-47856</t>
  </si>
  <si>
    <t>SD-47857</t>
  </si>
  <si>
    <t>SD-47858</t>
  </si>
  <si>
    <t>SD-47859</t>
  </si>
  <si>
    <t>SD-47860</t>
  </si>
  <si>
    <t>SD-47861</t>
  </si>
  <si>
    <t>SD-47862</t>
  </si>
  <si>
    <t>SD-47863</t>
  </si>
  <si>
    <t>SD-47864</t>
  </si>
  <si>
    <t>SD-47865</t>
  </si>
  <si>
    <t>SD-47866</t>
  </si>
  <si>
    <t>SD-47867</t>
  </si>
  <si>
    <t>Error message when launching PDF editor at the client site</t>
  </si>
  <si>
    <t>SD-47868</t>
  </si>
  <si>
    <t>SD-47869</t>
  </si>
  <si>
    <t>SD-47870</t>
  </si>
  <si>
    <t>SD-47871</t>
  </si>
  <si>
    <t>SD-47872</t>
  </si>
  <si>
    <t>SD-47873</t>
  </si>
  <si>
    <t>SD-47874</t>
  </si>
  <si>
    <t>SD-47875</t>
  </si>
  <si>
    <t>SD-47876</t>
  </si>
  <si>
    <t>SD-47877</t>
  </si>
  <si>
    <t>SD-47878</t>
  </si>
  <si>
    <t>SD-47879</t>
  </si>
  <si>
    <t>SD-47880</t>
  </si>
  <si>
    <t>SD-47881</t>
  </si>
  <si>
    <t>SD-47882</t>
  </si>
  <si>
    <t>SD-47883</t>
  </si>
  <si>
    <t>SD-47884</t>
  </si>
  <si>
    <t>SD-47885</t>
  </si>
  <si>
    <t>SD-47886</t>
  </si>
  <si>
    <t>Cannot share screen in Teams after a restart</t>
  </si>
  <si>
    <t>SD-47887</t>
  </si>
  <si>
    <t>SD-47888</t>
  </si>
  <si>
    <t>SD-47889</t>
  </si>
  <si>
    <t>SD-47890</t>
  </si>
  <si>
    <t>SD-47891</t>
  </si>
  <si>
    <t>Access to shared library for project controls, approved by manager</t>
  </si>
  <si>
    <t>SD-47892</t>
  </si>
  <si>
    <t>SD-47893</t>
  </si>
  <si>
    <t>SD-47894</t>
  </si>
  <si>
    <t>SD-47895</t>
  </si>
  <si>
    <t>SD-47896</t>
  </si>
  <si>
    <t>SD-47897</t>
  </si>
  <si>
    <t>SD-47898</t>
  </si>
  <si>
    <t>SD-47899</t>
  </si>
  <si>
    <t>SD-47900</t>
  </si>
  <si>
    <t>Bookmarks missing after profile reset since this morning</t>
  </si>
  <si>
    <t>SD-47901</t>
  </si>
  <si>
    <t>SD-47902</t>
  </si>
  <si>
    <t>SD-47903</t>
  </si>
  <si>
    <t>SD-47904</t>
  </si>
  <si>
    <t>SD-47905</t>
  </si>
  <si>
    <t>Access to license group for GIS desktop suite, needed by end of week</t>
  </si>
  <si>
    <t>SD-47906</t>
  </si>
  <si>
    <t>Structural analysis package freezes on save since yesterday</t>
  </si>
  <si>
    <t>SD-47907</t>
  </si>
  <si>
    <t>SD-47908</t>
  </si>
  <si>
    <t>SD-47909</t>
  </si>
  <si>
    <t>Echo on Teams calls from room Lakeview, needed before a client meeting</t>
  </si>
  <si>
    <t>SD-47910</t>
  </si>
  <si>
    <t>SD-47911</t>
  </si>
  <si>
    <t>SD-47912</t>
  </si>
  <si>
    <t>Cannot print to printer near room 5A, affects the whole team</t>
  </si>
  <si>
    <t>SD-47913</t>
  </si>
  <si>
    <t>SD-47914</t>
  </si>
  <si>
    <t>SD-47915</t>
  </si>
  <si>
    <t>SD-47916</t>
  </si>
  <si>
    <t>SD-47917</t>
  </si>
  <si>
    <t>SD-47918</t>
  </si>
  <si>
    <t>SD-47919</t>
  </si>
  <si>
    <t>SD-47920</t>
  </si>
  <si>
    <t>SD-47921</t>
  </si>
  <si>
    <t>SD-47922</t>
  </si>
  <si>
    <t>SD-47923</t>
  </si>
  <si>
    <t>SD-47924</t>
  </si>
  <si>
    <t>SD-47925</t>
  </si>
  <si>
    <t>SD-47926</t>
  </si>
  <si>
    <t>SD-47927</t>
  </si>
  <si>
    <t>SD-47928</t>
  </si>
  <si>
    <t>SD-47929</t>
  </si>
  <si>
    <t>SD-47930</t>
  </si>
  <si>
    <t>SD-47931</t>
  </si>
  <si>
    <t>SD-47932</t>
  </si>
  <si>
    <t>SD-47933</t>
  </si>
  <si>
    <t>SD-47934</t>
  </si>
  <si>
    <t>SD-47935</t>
  </si>
  <si>
    <t>SD-47936</t>
  </si>
  <si>
    <t>SD-47937</t>
  </si>
  <si>
    <t>Wi-Fi drops in conference room 4D after a restart</t>
  </si>
  <si>
    <t>SD-47938</t>
  </si>
  <si>
    <t>SD-47939</t>
  </si>
  <si>
    <t>SD-47940</t>
  </si>
  <si>
    <t>SD-47941</t>
  </si>
  <si>
    <t>SD-47942</t>
  </si>
  <si>
    <t>Disk encryption not enabled after reimage since this morning</t>
  </si>
  <si>
    <t>SD-47943</t>
  </si>
  <si>
    <t>SD-47944</t>
  </si>
  <si>
    <t>SD-47945</t>
  </si>
  <si>
    <t>SD-47946</t>
  </si>
  <si>
    <t>SD-47947</t>
  </si>
  <si>
    <t>SD-47948</t>
  </si>
  <si>
    <t>SD-47949</t>
  </si>
  <si>
    <t>SD-47950</t>
  </si>
  <si>
    <t>SD-47951</t>
  </si>
  <si>
    <t>SD-47952</t>
  </si>
  <si>
    <t>SD-47953</t>
  </si>
  <si>
    <t>SD-47954</t>
  </si>
  <si>
    <t>SD-47955</t>
  </si>
  <si>
    <t>SD-47956</t>
  </si>
  <si>
    <t>SD-47957</t>
  </si>
  <si>
    <t>SD-47958</t>
  </si>
  <si>
    <t>SD-47959</t>
  </si>
  <si>
    <t>SD-47960</t>
  </si>
  <si>
    <t>SD-47961</t>
  </si>
  <si>
    <t>SD-47962</t>
  </si>
  <si>
    <t>SD-47963</t>
  </si>
  <si>
    <t>SD-47964</t>
  </si>
  <si>
    <t>Code editor add-in fails to load when working from home</t>
  </si>
  <si>
    <t>SD-47965</t>
  </si>
  <si>
    <t>SD-47966</t>
  </si>
  <si>
    <t>SD-47967</t>
  </si>
  <si>
    <t>SD-47968</t>
  </si>
  <si>
    <t>SD-47969</t>
  </si>
  <si>
    <t>SD-47970</t>
  </si>
  <si>
    <t>SD-47971</t>
  </si>
  <si>
    <t>SD-47972</t>
  </si>
  <si>
    <t>SD-47973</t>
  </si>
  <si>
    <t>SD-47974</t>
  </si>
  <si>
    <t>SD-47975</t>
  </si>
  <si>
    <t>SD-47976</t>
  </si>
  <si>
    <t>SD-47977</t>
  </si>
  <si>
    <t>Code editor add-in fails to load, user is traveling</t>
  </si>
  <si>
    <t>SD-47978</t>
  </si>
  <si>
    <t>Outlook profile will not load since yesterday</t>
  </si>
  <si>
    <t>SD-47979</t>
  </si>
  <si>
    <t>SD-47980</t>
  </si>
  <si>
    <t>Switch port needed in project room Lakeview, urgent</t>
  </si>
  <si>
    <t>SD-47981</t>
  </si>
  <si>
    <t>SD-47982</t>
  </si>
  <si>
    <t>SD-47983</t>
  </si>
  <si>
    <t>SD-47984</t>
  </si>
  <si>
    <t>Data visualization tool very slow since last week, needed before a client meeting</t>
  </si>
  <si>
    <t>SD-47985</t>
  </si>
  <si>
    <t>SD-47986</t>
  </si>
  <si>
    <t>SD-47987</t>
  </si>
  <si>
    <t>Virtual desktop will not launch on a new laptop</t>
  </si>
  <si>
    <t>SD-47988</t>
  </si>
  <si>
    <t>SD-47989</t>
  </si>
  <si>
    <t>SD-47990</t>
  </si>
  <si>
    <t>SD-47991</t>
  </si>
  <si>
    <t>SD-47992</t>
  </si>
  <si>
    <t>SD-47993</t>
  </si>
  <si>
    <t>SD-47994</t>
  </si>
  <si>
    <t>SD-47995</t>
  </si>
  <si>
    <t>SD-47996</t>
  </si>
  <si>
    <t>SD-47997</t>
  </si>
  <si>
    <t>SD-47998</t>
  </si>
  <si>
    <t>SD-47999</t>
  </si>
  <si>
    <t>SD-48000</t>
  </si>
  <si>
    <t>SD-48001</t>
  </si>
  <si>
    <t>Antivirus quarantined a file after a restart</t>
  </si>
  <si>
    <t>SD-48002</t>
  </si>
  <si>
    <t>SD-48003</t>
  </si>
  <si>
    <t>SD-48004</t>
  </si>
  <si>
    <t>SD-48005</t>
  </si>
  <si>
    <t>SD-48006</t>
  </si>
  <si>
    <t>SD-48007</t>
  </si>
  <si>
    <t>SD-48008</t>
  </si>
  <si>
    <t>SD-48009</t>
  </si>
  <si>
    <t>SD-48010</t>
  </si>
  <si>
    <t>SD-48011</t>
  </si>
  <si>
    <t>SD-48012</t>
  </si>
  <si>
    <t>SD-48013</t>
  </si>
  <si>
    <t>SD-48014</t>
  </si>
  <si>
    <t>Large-format plotter offline, intermittent</t>
  </si>
  <si>
    <t>SD-48015</t>
  </si>
  <si>
    <t>SD-48016</t>
  </si>
  <si>
    <t>SD-48017</t>
  </si>
  <si>
    <t>SD-48018</t>
  </si>
  <si>
    <t>SD-48019</t>
  </si>
  <si>
    <t>Conference room 5A not showing in room finder</t>
  </si>
  <si>
    <t>SD-48020</t>
  </si>
  <si>
    <t>SD-48021</t>
  </si>
  <si>
    <t>Teams status stuck on away, started after an update</t>
  </si>
  <si>
    <t>SD-48022</t>
  </si>
  <si>
    <t>Docking station not charging laptop, needed before a client meeting</t>
  </si>
  <si>
    <t>SD-48023</t>
  </si>
  <si>
    <t>SD-48024</t>
  </si>
  <si>
    <t>SD-48025</t>
  </si>
  <si>
    <t>Onboarding request for new GIS specialist, approved by manager</t>
  </si>
  <si>
    <t>SD-48026</t>
  </si>
  <si>
    <t>SD-48027</t>
  </si>
  <si>
    <t>Phone stolen, need remote wipe after a restart</t>
  </si>
  <si>
    <t>SD-48028</t>
  </si>
  <si>
    <t>SD-48029</t>
  </si>
  <si>
    <t>SD-48030</t>
  </si>
  <si>
    <t>SD-48031</t>
  </si>
  <si>
    <t>SD-48032</t>
  </si>
  <si>
    <t>SD-48033</t>
  </si>
  <si>
    <t>SD-48034</t>
  </si>
  <si>
    <t>SD-48035</t>
  </si>
  <si>
    <t>SD-48036</t>
  </si>
  <si>
    <t>SD-48037</t>
  </si>
  <si>
    <t>SD-48038</t>
  </si>
  <si>
    <t>SD-48039</t>
  </si>
  <si>
    <t>SD-48040</t>
  </si>
  <si>
    <t>SD-48041</t>
  </si>
  <si>
    <t>SD-48042</t>
  </si>
  <si>
    <t>SD-48043</t>
  </si>
  <si>
    <t>SD-48044</t>
  </si>
  <si>
    <t>SD-48045</t>
  </si>
  <si>
    <t>SD-48046</t>
  </si>
  <si>
    <t>SD-48047</t>
  </si>
  <si>
    <t>Transfer mailbox and files for departing employee, second request</t>
  </si>
  <si>
    <t>SD-48048</t>
  </si>
  <si>
    <t>SD-48049</t>
  </si>
  <si>
    <t>SD-48050</t>
  </si>
  <si>
    <t>SD-48051</t>
  </si>
  <si>
    <t>SD-48052</t>
  </si>
  <si>
    <t>SD-48053</t>
  </si>
  <si>
    <t>Monitor shows no signal after desk move, intermittent</t>
  </si>
  <si>
    <t>SD-48054</t>
  </si>
  <si>
    <t>SD-48055</t>
  </si>
  <si>
    <t>SD-48056</t>
  </si>
  <si>
    <t>SD-48057</t>
  </si>
  <si>
    <t>SD-48058</t>
  </si>
  <si>
    <t>SD-48059</t>
  </si>
  <si>
    <t>SD-48060</t>
  </si>
  <si>
    <t>SD-48061</t>
  </si>
  <si>
    <t>SD-48062</t>
  </si>
  <si>
    <t>SD-48063</t>
  </si>
  <si>
    <t>SD-48064</t>
  </si>
  <si>
    <t>SD-48065</t>
  </si>
  <si>
    <t>SD-48066</t>
  </si>
  <si>
    <t>SD-48067</t>
  </si>
  <si>
    <t>SD-48068</t>
  </si>
  <si>
    <t>SD-48069</t>
  </si>
  <si>
    <t>SD-48070</t>
  </si>
  <si>
    <t>SD-48071</t>
  </si>
  <si>
    <t>SD-48072</t>
  </si>
  <si>
    <t>SD-48073</t>
  </si>
  <si>
    <t>Endpoint protection alert on laptop when working from home</t>
  </si>
  <si>
    <t>SD-48074</t>
  </si>
  <si>
    <t>SD-48075</t>
  </si>
  <si>
    <t>SD-48076</t>
  </si>
  <si>
    <t>SD-48077</t>
  </si>
  <si>
    <t>SD-48078</t>
  </si>
  <si>
    <t>Need plotter access for drawing set, second time this week</t>
  </si>
  <si>
    <t>SD-48079</t>
  </si>
  <si>
    <t>Wired connection drops intermittently at the client site</t>
  </si>
  <si>
    <t>SD-48080</t>
  </si>
  <si>
    <t>Wi-Fi drops in conference room Harbor, tried restarting</t>
  </si>
  <si>
    <t>SD-48081</t>
  </si>
  <si>
    <t>SD-48082</t>
  </si>
  <si>
    <t>SD-48083</t>
  </si>
  <si>
    <t>SD-48084</t>
  </si>
  <si>
    <t>SD-48085</t>
  </si>
  <si>
    <t>SD-48086</t>
  </si>
  <si>
    <t>SD-48087</t>
  </si>
  <si>
    <t>SD-48088</t>
  </si>
  <si>
    <t>SD-48089</t>
  </si>
  <si>
    <t>SD-48090</t>
  </si>
  <si>
    <t>SD-48091</t>
  </si>
  <si>
    <t>SD-48092</t>
  </si>
  <si>
    <t>SD-48093</t>
  </si>
  <si>
    <t>SD-48094</t>
  </si>
  <si>
    <t>SD-48095</t>
  </si>
  <si>
    <t>SD-48096</t>
  </si>
  <si>
    <t>SD-48097</t>
  </si>
  <si>
    <t>SD-48098</t>
  </si>
  <si>
    <t>SD-48099</t>
  </si>
  <si>
    <t>Need replacement keyboard since this morning</t>
  </si>
  <si>
    <t>SD-48100</t>
  </si>
  <si>
    <t>SD-48101</t>
  </si>
  <si>
    <t>SD-48102</t>
  </si>
  <si>
    <t>SD-48103</t>
  </si>
  <si>
    <t>SD-48104</t>
  </si>
  <si>
    <t>SD-48105</t>
  </si>
  <si>
    <t>Access to license group for project scheduling tool</t>
  </si>
  <si>
    <t>SD-48106</t>
  </si>
  <si>
    <t>SD-48107</t>
  </si>
  <si>
    <t>SD-48108</t>
  </si>
  <si>
    <t>SD-48109</t>
  </si>
  <si>
    <t>Slow Wi-Fi near room 2A, urgent</t>
  </si>
  <si>
    <t>SD-48110</t>
  </si>
  <si>
    <t>SD-48111</t>
  </si>
  <si>
    <t>SD-48112</t>
  </si>
  <si>
    <t>SD-48113</t>
  </si>
  <si>
    <t>SD-48114</t>
  </si>
  <si>
    <t>SD-48115</t>
  </si>
  <si>
    <t>SD-48116</t>
  </si>
  <si>
    <t>SD-48117</t>
  </si>
  <si>
    <t>SD-48118</t>
  </si>
  <si>
    <t>SD-48119</t>
  </si>
  <si>
    <t>SD-48120</t>
  </si>
  <si>
    <t>SD-48121</t>
  </si>
  <si>
    <t>Wi-Fi drops in conference room 5A at the client site</t>
  </si>
  <si>
    <t>SD-48122</t>
  </si>
  <si>
    <t>SD-48123</t>
  </si>
  <si>
    <t>SD-48124</t>
  </si>
  <si>
    <t>SD-48125</t>
  </si>
  <si>
    <t>SD-48126</t>
  </si>
  <si>
    <t>SD-48127</t>
  </si>
  <si>
    <t>SD-48128</t>
  </si>
  <si>
    <t>SD-48129</t>
  </si>
  <si>
    <t>SD-48130</t>
  </si>
  <si>
    <t>SD-48131</t>
  </si>
  <si>
    <t>SD-48132</t>
  </si>
  <si>
    <t>SD-48133</t>
  </si>
  <si>
    <t>SD-48134</t>
  </si>
  <si>
    <t>SD-48135</t>
  </si>
  <si>
    <t>SD-48136</t>
  </si>
  <si>
    <t>SD-48137</t>
  </si>
  <si>
    <t>SD-48138</t>
  </si>
  <si>
    <t>SD-48139</t>
  </si>
  <si>
    <t>SD-48140</t>
  </si>
  <si>
    <t>SD-48141</t>
  </si>
  <si>
    <t>SD-48142</t>
  </si>
  <si>
    <t>SD-48143</t>
  </si>
  <si>
    <t>SD-48144</t>
  </si>
  <si>
    <t>Request license and install for diagramming tool, needed by end of week</t>
  </si>
  <si>
    <t>SD-48145</t>
  </si>
  <si>
    <t>Headset microphone not working in meetings since yesterday</t>
  </si>
  <si>
    <t>SD-48146</t>
  </si>
  <si>
    <t>SD-48147</t>
  </si>
  <si>
    <t>SD-48148</t>
  </si>
  <si>
    <t>SD-48149</t>
  </si>
  <si>
    <t>SD-48150</t>
  </si>
  <si>
    <t>SD-48151</t>
  </si>
  <si>
    <t>SD-48152</t>
  </si>
  <si>
    <t>SD-48153</t>
  </si>
  <si>
    <t>SD-48154</t>
  </si>
  <si>
    <t>SD-48155</t>
  </si>
  <si>
    <t>SD-48156</t>
  </si>
  <si>
    <t>SD-48157</t>
  </si>
  <si>
    <t>SD-48158</t>
  </si>
  <si>
    <t>SD-48159</t>
  </si>
  <si>
    <t>SD-48160</t>
  </si>
  <si>
    <t>SD-48161</t>
  </si>
  <si>
    <t>SD-48162</t>
  </si>
  <si>
    <t>SD-48163</t>
  </si>
  <si>
    <t>SD-48164</t>
  </si>
  <si>
    <t>SD-48165</t>
  </si>
  <si>
    <t>SD-48166</t>
  </si>
  <si>
    <t>SD-48167</t>
  </si>
  <si>
    <t>SD-48168</t>
  </si>
  <si>
    <t>SD-48169</t>
  </si>
  <si>
    <t>SD-48170</t>
  </si>
  <si>
    <t>Laptop left in rideshare, needed before a client meeting</t>
  </si>
  <si>
    <t>SD-48171</t>
  </si>
  <si>
    <t>SD-48172</t>
  </si>
  <si>
    <t>SD-48173</t>
  </si>
  <si>
    <t>SD-48174</t>
  </si>
  <si>
    <t>SD-48175</t>
  </si>
  <si>
    <t>SD-48176</t>
  </si>
  <si>
    <t>SD-48177</t>
  </si>
  <si>
    <t>Disk encryption not enabled after reimage on a new laptop</t>
  </si>
  <si>
    <t>SD-48178</t>
  </si>
  <si>
    <t>SD-48179</t>
  </si>
  <si>
    <t>SD-48180</t>
  </si>
  <si>
    <t>SD-48181</t>
  </si>
  <si>
    <t>SD-48182</t>
  </si>
  <si>
    <t>SD-48183</t>
  </si>
  <si>
    <t>Activation prompt appears every morning on a new laptop</t>
  </si>
  <si>
    <t>SD-48184</t>
  </si>
  <si>
    <t>SD-48185</t>
  </si>
  <si>
    <t>Webcam not detected, tried restarting</t>
  </si>
  <si>
    <t>SD-48186</t>
  </si>
  <si>
    <t>SD-48187</t>
  </si>
  <si>
    <t>SD-48188</t>
  </si>
  <si>
    <t>SD-48189</t>
  </si>
  <si>
    <t>SD-48190</t>
  </si>
  <si>
    <t>SD-48191</t>
  </si>
  <si>
    <t>SD-48192</t>
  </si>
  <si>
    <t>SD-48193</t>
  </si>
  <si>
    <t>SD-48194</t>
  </si>
  <si>
    <t>SD-48195</t>
  </si>
  <si>
    <t>SD-48196</t>
  </si>
  <si>
    <t>SD-48197</t>
  </si>
  <si>
    <t>SD-48198</t>
  </si>
  <si>
    <t>SD-48199</t>
  </si>
  <si>
    <t>SD-48200</t>
  </si>
  <si>
    <t>SD-48201</t>
  </si>
  <si>
    <t>SD-48202</t>
  </si>
  <si>
    <t>SD-48203</t>
  </si>
  <si>
    <t>SD-48204</t>
  </si>
  <si>
    <t>SD-48205</t>
  </si>
  <si>
    <t>SD-48206</t>
  </si>
  <si>
    <t>Upgrade diagramming tool to current version, for a new project</t>
  </si>
  <si>
    <t>SD-48207</t>
  </si>
  <si>
    <t>SD-48208</t>
  </si>
  <si>
    <t>SD-48209</t>
  </si>
  <si>
    <t>SD-48210</t>
  </si>
  <si>
    <t>Files in the Inspection Data sync folder will not open</t>
  </si>
  <si>
    <t>CHG-2026-0412</t>
  </si>
  <si>
    <t>SD-48212</t>
  </si>
  <si>
    <t>Sync client shows a red cross on the Program Management library</t>
  </si>
  <si>
    <t>SD-48213</t>
  </si>
  <si>
    <t>SD-48214</t>
  </si>
  <si>
    <t>Cannot save changes to the weekly status notes</t>
  </si>
  <si>
    <t>SD-48215</t>
  </si>
  <si>
    <t>Access request page appears when opening the Compliance library</t>
  </si>
  <si>
    <t>SD-48216</t>
  </si>
  <si>
    <t>SD-48217</t>
  </si>
  <si>
    <t>Tablet uploads failing for two inspectors at Berth 4</t>
  </si>
  <si>
    <t>SD-48218</t>
  </si>
  <si>
    <t>Sync paused with a permissions message</t>
  </si>
  <si>
    <t>SD-48219</t>
  </si>
  <si>
    <t>Photos stuck in the upload queue</t>
  </si>
  <si>
    <t>SD-48220</t>
  </si>
  <si>
    <t>SD-48221</t>
  </si>
  <si>
    <t>Cannot open the decision log</t>
  </si>
  <si>
    <t>MAG-20961</t>
  </si>
  <si>
    <t>SD-48222</t>
  </si>
  <si>
    <t>Tablet says upload not permitted</t>
  </si>
  <si>
    <t>SD-48223</t>
  </si>
  <si>
    <t>SD-48224</t>
  </si>
  <si>
    <t>Shared link to the digest draft says access denied</t>
  </si>
  <si>
    <t>MAG-13019</t>
  </si>
  <si>
    <t>SD-48225</t>
  </si>
  <si>
    <t>Client Correspondence library missing from the sync client</t>
  </si>
  <si>
    <t>SD-48226</t>
  </si>
  <si>
    <t>Tablet storage warning at 91 percent</t>
  </si>
  <si>
    <t>SD-48227</t>
  </si>
  <si>
    <t>SD-48228</t>
  </si>
  <si>
    <t>Cannot attach the status report to the client email</t>
  </si>
  <si>
    <t>SD-48229</t>
  </si>
  <si>
    <t>All Harbor Point libraries show as read-only or missing</t>
  </si>
  <si>
    <t>SD-48230</t>
  </si>
  <si>
    <t>Request license and install for project scheduling tool, approved by manager</t>
  </si>
  <si>
    <t>SD-48231</t>
  </si>
  <si>
    <t>SD-48232</t>
  </si>
  <si>
    <t>SD-48233</t>
  </si>
  <si>
    <t>SD-48234</t>
  </si>
  <si>
    <t>SD-48235</t>
  </si>
  <si>
    <t>SD-48236</t>
  </si>
  <si>
    <t>SD-48237</t>
  </si>
  <si>
    <t>SD-48238</t>
  </si>
  <si>
    <t>SD-48239</t>
  </si>
  <si>
    <t>SD-48240</t>
  </si>
  <si>
    <t>SD-48241</t>
  </si>
  <si>
    <t>SD-48242</t>
  </si>
  <si>
    <t>SD-48243</t>
  </si>
  <si>
    <t>SD-48244</t>
  </si>
  <si>
    <t>SD-48245</t>
  </si>
  <si>
    <t>SD-48246</t>
  </si>
  <si>
    <t>SD-48247</t>
  </si>
  <si>
    <t>SD-48248</t>
  </si>
  <si>
    <t>SD-48249</t>
  </si>
  <si>
    <t>SD-48250</t>
  </si>
  <si>
    <t>Remote desktop session freezes since this morning</t>
  </si>
  <si>
    <t>SD-48251</t>
  </si>
  <si>
    <t>SD-48252</t>
  </si>
  <si>
    <t>SD-48253</t>
  </si>
  <si>
    <t>SD-48254</t>
  </si>
  <si>
    <t>SD-48255</t>
  </si>
  <si>
    <t>SD-48256</t>
  </si>
  <si>
    <t>SD-48257</t>
  </si>
  <si>
    <t>SD-48258</t>
  </si>
  <si>
    <t>SD-48259</t>
  </si>
  <si>
    <t>SD-48260</t>
  </si>
  <si>
    <t>SD-48261</t>
  </si>
  <si>
    <t>SD-48262</t>
  </si>
  <si>
    <t>SD-48263</t>
  </si>
  <si>
    <t>SD-48264</t>
  </si>
  <si>
    <t>SD-48265</t>
  </si>
  <si>
    <t>SD-48266</t>
  </si>
  <si>
    <t>Teams mobile not showing notifications, tried restarting</t>
  </si>
  <si>
    <t>SD-48267</t>
  </si>
  <si>
    <t>Survey data collector add-in fails to load, intermittent</t>
  </si>
  <si>
    <t>SD-48268</t>
  </si>
  <si>
    <t>SD-48269</t>
  </si>
  <si>
    <t>SD-48270</t>
  </si>
  <si>
    <t>SD-48271</t>
  </si>
  <si>
    <t>SD-48272</t>
  </si>
  <si>
    <t>SD-48273</t>
  </si>
  <si>
    <t>SD-48274</t>
  </si>
  <si>
    <t>SD-48275</t>
  </si>
  <si>
    <t>Slow Wi-Fi near room 2A, second time this week</t>
  </si>
  <si>
    <t>SD-48276</t>
  </si>
  <si>
    <t>SD-48277</t>
  </si>
  <si>
    <t>SD-48278</t>
  </si>
  <si>
    <t>SD-48279</t>
  </si>
  <si>
    <t>SD-48280</t>
  </si>
  <si>
    <t>Number matching prompt fails at sign-in after the weekend</t>
  </si>
  <si>
    <t>SD-48281</t>
  </si>
  <si>
    <t>SD-48282</t>
  </si>
  <si>
    <t>SD-48283</t>
  </si>
  <si>
    <t>Upgrade survey data collector to current version, for a proposal deadline</t>
  </si>
  <si>
    <t>SD-48284</t>
  </si>
  <si>
    <t>SD-48285</t>
  </si>
  <si>
    <t>SD-48286</t>
  </si>
  <si>
    <t>SD-48287</t>
  </si>
  <si>
    <t>GIS desktop suite very slow since last week, started after an update</t>
  </si>
  <si>
    <t>SD-48288</t>
  </si>
  <si>
    <t>CAD viewer add-in fails to load after a restart</t>
  </si>
  <si>
    <t>SD-48289</t>
  </si>
  <si>
    <t>Slow Wi-Fi near room 5A</t>
  </si>
  <si>
    <t>SD-48290</t>
  </si>
  <si>
    <t>SD-48291</t>
  </si>
  <si>
    <t>SD-48292</t>
  </si>
  <si>
    <t>SD-48293</t>
  </si>
  <si>
    <t>SD-48294</t>
  </si>
  <si>
    <t>SD-48295</t>
  </si>
  <si>
    <t>SD-48296</t>
  </si>
  <si>
    <t>SD-48297</t>
  </si>
  <si>
    <t>SD-48298</t>
  </si>
  <si>
    <t>SD-48299</t>
  </si>
  <si>
    <t>SD-48300</t>
  </si>
  <si>
    <t>SD-48301</t>
  </si>
  <si>
    <t>SD-48302</t>
  </si>
  <si>
    <t>SD-48303</t>
  </si>
  <si>
    <t>SD-48304</t>
  </si>
  <si>
    <t>SD-48305</t>
  </si>
  <si>
    <t>SD-48306</t>
  </si>
  <si>
    <t>SD-48307</t>
  </si>
  <si>
    <t>SD-48308</t>
  </si>
  <si>
    <t>SD-48309</t>
  </si>
  <si>
    <t>SD-48310</t>
  </si>
  <si>
    <t>SD-48311</t>
  </si>
  <si>
    <t>SD-48312</t>
  </si>
  <si>
    <t>SD-48313</t>
  </si>
  <si>
    <t>VPN disconnects every few minutes on a new laptop</t>
  </si>
  <si>
    <t>SD-48314</t>
  </si>
  <si>
    <t>SD-48315</t>
  </si>
  <si>
    <t>SD-48316</t>
  </si>
  <si>
    <t>SD-48317</t>
  </si>
  <si>
    <t>SD-48318</t>
  </si>
  <si>
    <t>SD-48319</t>
  </si>
  <si>
    <t>Cannot print to printer near room Summit, urgent</t>
  </si>
  <si>
    <t>SD-48320</t>
  </si>
  <si>
    <t>SD-48321</t>
  </si>
  <si>
    <t>SD-48322</t>
  </si>
  <si>
    <t>SD-48323</t>
  </si>
  <si>
    <t>SD-48324</t>
  </si>
  <si>
    <t>Upgrade code editor to current version, for a new project</t>
  </si>
  <si>
    <t>SD-48325</t>
  </si>
  <si>
    <t>Request license and install for code editor, for a new project</t>
  </si>
  <si>
    <t>SD-48326</t>
  </si>
  <si>
    <t>SD-48327</t>
  </si>
  <si>
    <t>SD-48328</t>
  </si>
  <si>
    <t>SD-48329</t>
  </si>
  <si>
    <t>License server not reachable for project scheduling tool, second time this week</t>
  </si>
  <si>
    <t>SD-48330</t>
  </si>
  <si>
    <t>SD-48331</t>
  </si>
  <si>
    <t>Statistics package crashes when opening large file, started after an update</t>
  </si>
  <si>
    <t>MAG-25987</t>
  </si>
  <si>
    <t>SD-48332</t>
  </si>
  <si>
    <t>MAG-21859</t>
  </si>
  <si>
    <t>SD-48333</t>
  </si>
  <si>
    <t>SD-48334</t>
  </si>
  <si>
    <t>SD-48335</t>
  </si>
  <si>
    <t>SD-48336</t>
  </si>
  <si>
    <t>SD-48337</t>
  </si>
  <si>
    <t>SD-48338</t>
  </si>
  <si>
    <t>SD-48339</t>
  </si>
  <si>
    <t>SD-48340</t>
  </si>
  <si>
    <t>SD-48341</t>
  </si>
  <si>
    <t>SD-48342</t>
  </si>
  <si>
    <t>SD-48343</t>
  </si>
  <si>
    <t>SD-48344</t>
  </si>
  <si>
    <t>SD-48345</t>
  </si>
  <si>
    <t>SD-48346</t>
  </si>
  <si>
    <t>Code editor very slow since last week, intermittent</t>
  </si>
  <si>
    <t>SD-48347</t>
  </si>
  <si>
    <t>Request license and install for data visualization tool, for a proposal deadline</t>
  </si>
  <si>
    <t>SD-48348</t>
  </si>
  <si>
    <t>SD-48349</t>
  </si>
  <si>
    <t>SD-48350</t>
  </si>
  <si>
    <t>SD-48351</t>
  </si>
  <si>
    <t>SD-48352</t>
  </si>
  <si>
    <t>SD-48353</t>
  </si>
  <si>
    <t>SD-48354</t>
  </si>
  <si>
    <t>SD-48355</t>
  </si>
  <si>
    <t>SD-48356</t>
  </si>
  <si>
    <t>SD-48357</t>
  </si>
  <si>
    <t>SD-48358</t>
  </si>
  <si>
    <t>SD-48359</t>
  </si>
  <si>
    <t>SD-48360</t>
  </si>
  <si>
    <t>SD-48361</t>
  </si>
  <si>
    <t>SD-48362</t>
  </si>
  <si>
    <t>SD-48363</t>
  </si>
  <si>
    <t>SD-48364</t>
  </si>
  <si>
    <t>SD-48365</t>
  </si>
  <si>
    <t>SD-48366</t>
  </si>
  <si>
    <t>SD-48367</t>
  </si>
  <si>
    <t>SD-48368</t>
  </si>
  <si>
    <t>SD-48369</t>
  </si>
  <si>
    <t>SD-48370</t>
  </si>
  <si>
    <t>SD-48371</t>
  </si>
  <si>
    <t>SD-48372</t>
  </si>
  <si>
    <t>Switch port needed in project room 2A, affects the whole team</t>
  </si>
  <si>
    <t>SD-48373</t>
  </si>
  <si>
    <t>SD-48374</t>
  </si>
  <si>
    <t>SD-48375</t>
  </si>
  <si>
    <t>SD-48376</t>
  </si>
  <si>
    <t>SD-48377</t>
  </si>
  <si>
    <t>SD-48378</t>
  </si>
  <si>
    <t>SD-48379</t>
  </si>
  <si>
    <t>Error message when launching reference manager since this morning</t>
  </si>
  <si>
    <t>SD-48380</t>
  </si>
  <si>
    <t>SD-48381</t>
  </si>
  <si>
    <t>SD-48382</t>
  </si>
  <si>
    <t>SD-48383</t>
  </si>
  <si>
    <t>SD-48384</t>
  </si>
  <si>
    <t>SD-48385</t>
  </si>
  <si>
    <t>SD-48386</t>
  </si>
  <si>
    <t>SD-48387</t>
  </si>
  <si>
    <t>SD-48388</t>
  </si>
  <si>
    <t>SD-48389</t>
  </si>
  <si>
    <t>SD-48390</t>
  </si>
  <si>
    <t>SD-48391</t>
  </si>
  <si>
    <t>SD-48392</t>
  </si>
  <si>
    <t>SD-48393</t>
  </si>
  <si>
    <t>Tablet storage nearly full after the weekend</t>
  </si>
  <si>
    <t>SD-48394</t>
  </si>
  <si>
    <t>SD-48395</t>
  </si>
  <si>
    <t>SD-48396</t>
  </si>
  <si>
    <t>SD-48397</t>
  </si>
  <si>
    <t>SD-48398</t>
  </si>
  <si>
    <t>SD-48399</t>
  </si>
  <si>
    <t>Certificate warning on internal site after the weekend</t>
  </si>
  <si>
    <t>SD-48400</t>
  </si>
  <si>
    <t>SD-48401</t>
  </si>
  <si>
    <t>SD-48402</t>
  </si>
  <si>
    <t>SD-48403</t>
  </si>
  <si>
    <t>SD-48404</t>
  </si>
  <si>
    <t>SD-48405</t>
  </si>
  <si>
    <t>SD-48406</t>
  </si>
  <si>
    <t>SD-48407</t>
  </si>
  <si>
    <t>SD-48408</t>
  </si>
  <si>
    <t>SD-48409</t>
  </si>
  <si>
    <t>SD-48410</t>
  </si>
  <si>
    <t>SD-48411</t>
  </si>
  <si>
    <t>SD-48412</t>
  </si>
  <si>
    <t>SD-48413</t>
  </si>
  <si>
    <t>SD-48414</t>
  </si>
  <si>
    <t>SD-48415</t>
  </si>
  <si>
    <t>Access to license group for CAD viewer, for a new project</t>
  </si>
  <si>
    <t>SD-48416</t>
  </si>
  <si>
    <t>SD-48417</t>
  </si>
  <si>
    <t>SD-48418</t>
  </si>
  <si>
    <t>SD-48419</t>
  </si>
  <si>
    <t>SD-48420</t>
  </si>
  <si>
    <t>SD-48421</t>
  </si>
  <si>
    <t>SD-48422</t>
  </si>
  <si>
    <t>SD-48423</t>
  </si>
  <si>
    <t>SD-48424</t>
  </si>
  <si>
    <t>New distribution list for contracts staff, for a new project</t>
  </si>
  <si>
    <t>SD-48425</t>
  </si>
  <si>
    <t>Emails stuck in outbox since this morning</t>
  </si>
  <si>
    <t>SD-48426</t>
  </si>
  <si>
    <t>SD-48427</t>
  </si>
  <si>
    <t>Double booking on room 2A since yesterday</t>
  </si>
  <si>
    <t>SD-48428</t>
  </si>
  <si>
    <t>SD-48429</t>
  </si>
  <si>
    <t>SD-48430</t>
  </si>
  <si>
    <t>SD-48431</t>
  </si>
  <si>
    <t>SD-48432</t>
  </si>
  <si>
    <t>SD-48433</t>
  </si>
  <si>
    <t>SD-48434</t>
  </si>
  <si>
    <t>SD-48435</t>
  </si>
  <si>
    <t>SD-48436</t>
  </si>
  <si>
    <t>SD-48437</t>
  </si>
  <si>
    <t>SD-48438</t>
  </si>
  <si>
    <t>SD-48439</t>
  </si>
  <si>
    <t>Structural analysis package very slow since last week, tried restarting</t>
  </si>
  <si>
    <t>MAG-17616</t>
  </si>
  <si>
    <t>SD-48440</t>
  </si>
  <si>
    <t>SD-48441</t>
  </si>
  <si>
    <t>SD-48442</t>
  </si>
  <si>
    <t>SD-48443</t>
  </si>
  <si>
    <t>SD-48444</t>
  </si>
  <si>
    <t>SD-48445</t>
  </si>
  <si>
    <t>SD-48446</t>
  </si>
  <si>
    <t>SD-48447</t>
  </si>
  <si>
    <t>SD-48448</t>
  </si>
  <si>
    <t>Cannot share screen in Teams, user is traveling</t>
  </si>
  <si>
    <t>SD-48449</t>
  </si>
  <si>
    <t>SD-48450</t>
  </si>
  <si>
    <t>SD-48451</t>
  </si>
  <si>
    <t>SD-48452</t>
  </si>
  <si>
    <t>Upgrade structural analysis package to current version, for a proposal deadline</t>
  </si>
  <si>
    <t>SD-48453</t>
  </si>
  <si>
    <t>SD-48454</t>
  </si>
  <si>
    <t>SD-48455</t>
  </si>
  <si>
    <t>Endpoint protection alert on laptop, urgent</t>
  </si>
  <si>
    <t>SD-48456</t>
  </si>
  <si>
    <t>SD-48457</t>
  </si>
  <si>
    <t>Install GIS desktop suite on laptop, for a proposal deadline</t>
  </si>
  <si>
    <t>SD-48458</t>
  </si>
  <si>
    <t>SD-48459</t>
  </si>
  <si>
    <t>SD-48460</t>
  </si>
  <si>
    <t>SD-48461</t>
  </si>
  <si>
    <t>SD-48462</t>
  </si>
  <si>
    <t>SD-48463</t>
  </si>
  <si>
    <t>SD-48464</t>
  </si>
  <si>
    <t>SD-48465</t>
  </si>
  <si>
    <t>Cannot print to printer near room Summit at the client site</t>
  </si>
  <si>
    <t>SD-48466</t>
  </si>
  <si>
    <t>SD-48467</t>
  </si>
  <si>
    <t>SD-48468</t>
  </si>
  <si>
    <t>SD-48469</t>
  </si>
  <si>
    <t>SD-48470</t>
  </si>
  <si>
    <t>SD-48471</t>
  </si>
  <si>
    <t>SD-48472</t>
  </si>
  <si>
    <t>SD-48473</t>
  </si>
  <si>
    <t>SD-48474</t>
  </si>
  <si>
    <t>SD-48475</t>
  </si>
  <si>
    <t>SD-48476</t>
  </si>
  <si>
    <t>SD-48477</t>
  </si>
  <si>
    <t>SD-48478</t>
  </si>
  <si>
    <t>License server not reachable for diagramming tool since this morning</t>
  </si>
  <si>
    <t>SD-48479</t>
  </si>
  <si>
    <t>SD-48480</t>
  </si>
  <si>
    <t>Hydraulic modeling suite freezes on save when working from home</t>
  </si>
  <si>
    <t>SD-48481</t>
  </si>
  <si>
    <t>SD-48482</t>
  </si>
  <si>
    <t>SD-48483</t>
  </si>
  <si>
    <t>License server not reachable for code editor</t>
  </si>
  <si>
    <t>SD-48484</t>
  </si>
  <si>
    <t>SD-48485</t>
  </si>
  <si>
    <t>SD-48486</t>
  </si>
  <si>
    <t>SD-48487</t>
  </si>
  <si>
    <t>SD-48488</t>
  </si>
  <si>
    <t>SD-48489</t>
  </si>
  <si>
    <t>SD-48490</t>
  </si>
  <si>
    <t>SD-48491</t>
  </si>
  <si>
    <t>SD-48492</t>
  </si>
  <si>
    <t>SD-48493</t>
  </si>
  <si>
    <t>SD-48494</t>
  </si>
  <si>
    <t>SD-48495</t>
  </si>
  <si>
    <t>SD-48496</t>
  </si>
  <si>
    <t>SD-48497</t>
  </si>
  <si>
    <t>SD-48498</t>
  </si>
  <si>
    <t>PDF editor add-in fails to load, second time this week</t>
  </si>
  <si>
    <t>SD-48499</t>
  </si>
  <si>
    <t>SD-48500</t>
  </si>
  <si>
    <t>SD-48501</t>
  </si>
  <si>
    <t>Need shared mailbox for the modeling group, needed by end of week</t>
  </si>
  <si>
    <t>SD-48502</t>
  </si>
  <si>
    <t>SD-48503</t>
  </si>
  <si>
    <t>SD-48504</t>
  </si>
  <si>
    <t>SD-48505</t>
  </si>
  <si>
    <t>SD-48506</t>
  </si>
  <si>
    <t>SD-48507</t>
  </si>
  <si>
    <t>SD-48508</t>
  </si>
  <si>
    <t>SD-48509</t>
  </si>
  <si>
    <t>SD-48510</t>
  </si>
  <si>
    <t>SD-48511</t>
  </si>
  <si>
    <t>SD-48512</t>
  </si>
  <si>
    <t>SD-48513</t>
  </si>
  <si>
    <t>SD-48514</t>
  </si>
  <si>
    <t>PDF editor crashes when opening large file after the weekend</t>
  </si>
  <si>
    <t>SD-48515</t>
  </si>
  <si>
    <t>No network after desk move after a restart</t>
  </si>
  <si>
    <t>SD-48516</t>
  </si>
  <si>
    <t>SD-48517</t>
  </si>
  <si>
    <t>SD-48518</t>
  </si>
  <si>
    <t>SD-48519</t>
  </si>
  <si>
    <t>SD-48520</t>
  </si>
  <si>
    <t>SD-48521</t>
  </si>
  <si>
    <t>SD-48522</t>
  </si>
  <si>
    <t>Cannot print to printer near room Harbor, tried restarting</t>
  </si>
  <si>
    <t>SD-48523</t>
  </si>
  <si>
    <t>SD-48524</t>
  </si>
  <si>
    <t>SD-48525</t>
  </si>
  <si>
    <t>Need code editor for new project, for a proposal deadline</t>
  </si>
  <si>
    <t>SD-48526</t>
  </si>
  <si>
    <t>SD-48527</t>
  </si>
  <si>
    <t>SD-48528</t>
  </si>
  <si>
    <t>SD-48529</t>
  </si>
  <si>
    <t>SD-48530</t>
  </si>
  <si>
    <t>SD-48531</t>
  </si>
  <si>
    <t>SD-48532</t>
  </si>
  <si>
    <t>In Progress</t>
  </si>
  <si>
    <t>SD-48533</t>
  </si>
  <si>
    <t>SD-48534</t>
  </si>
  <si>
    <t>SD-48535</t>
  </si>
  <si>
    <t>SD-48536</t>
  </si>
  <si>
    <t>SD-48537</t>
  </si>
  <si>
    <t>SD-48538</t>
  </si>
  <si>
    <t>SD-48539</t>
  </si>
  <si>
    <t>SD-48540</t>
  </si>
  <si>
    <t>SD-48541</t>
  </si>
  <si>
    <t>SD-48542</t>
  </si>
  <si>
    <t>SD-48543</t>
  </si>
  <si>
    <t>SD-48544</t>
  </si>
  <si>
    <t>SD-48545</t>
  </si>
  <si>
    <t>SD-48546</t>
  </si>
  <si>
    <t>SD-48547</t>
  </si>
  <si>
    <t>SD-48548</t>
  </si>
  <si>
    <t>SD-48549</t>
  </si>
  <si>
    <t>Cannot reach analysis workstation remotely at the client site</t>
  </si>
  <si>
    <t>SD-48550</t>
  </si>
  <si>
    <t>SD-48551</t>
  </si>
  <si>
    <t>SD-48552</t>
  </si>
  <si>
    <t>SD-48553</t>
  </si>
  <si>
    <t>SD-48554</t>
  </si>
  <si>
    <t>SD-48555</t>
  </si>
  <si>
    <t>SD-48556</t>
  </si>
  <si>
    <t>SD-48557</t>
  </si>
  <si>
    <t>SD-48558</t>
  </si>
  <si>
    <t>SD-48559</t>
  </si>
  <si>
    <t>SD-48560</t>
  </si>
  <si>
    <t>MAG-25973</t>
  </si>
  <si>
    <t>SD-48561</t>
  </si>
  <si>
    <t>SD-48562</t>
  </si>
  <si>
    <t>SD-48563</t>
  </si>
  <si>
    <t>SD-48564</t>
  </si>
  <si>
    <t>SD-48565</t>
  </si>
  <si>
    <t>SD-48566</t>
  </si>
  <si>
    <t>SD-48567</t>
  </si>
  <si>
    <t>SD-48568</t>
  </si>
  <si>
    <t>SD-48569</t>
  </si>
  <si>
    <t>SD-48570</t>
  </si>
  <si>
    <t>SD-48571</t>
  </si>
  <si>
    <t>SD-48572</t>
  </si>
  <si>
    <t>SD-48573</t>
  </si>
  <si>
    <t>SD-48574</t>
  </si>
  <si>
    <t>SD-48575</t>
  </si>
  <si>
    <t>SD-48576</t>
  </si>
  <si>
    <t>Blue screen on startup, needed before a client meeting</t>
  </si>
  <si>
    <t>SD-48577</t>
  </si>
  <si>
    <t>SD-48578</t>
  </si>
  <si>
    <t>SD-48579</t>
  </si>
  <si>
    <t>SD-48580</t>
  </si>
  <si>
    <t>SD-48581</t>
  </si>
  <si>
    <t>SD-48582</t>
  </si>
  <si>
    <t>SD-48583</t>
  </si>
  <si>
    <t>SD-48584</t>
  </si>
  <si>
    <t>SD-48585</t>
  </si>
  <si>
    <t>SD-48586</t>
  </si>
  <si>
    <t>SD-48587</t>
  </si>
  <si>
    <t>SD-48588</t>
  </si>
  <si>
    <t>SD-48589</t>
  </si>
  <si>
    <t>SD-48590</t>
  </si>
  <si>
    <t>Echo on Teams calls from room Summit since this morning</t>
  </si>
  <si>
    <t>SD-48591</t>
  </si>
  <si>
    <t>SD-48592</t>
  </si>
  <si>
    <t>Echo on Teams calls from room 2A on a new laptop</t>
  </si>
  <si>
    <t>SD-48593</t>
  </si>
  <si>
    <t>SD-48594</t>
  </si>
  <si>
    <t>SD-48595</t>
  </si>
  <si>
    <t>SD-48596</t>
  </si>
  <si>
    <t>SD-48597</t>
  </si>
  <si>
    <t>SD-48598</t>
  </si>
  <si>
    <t>SD-48599</t>
  </si>
  <si>
    <t>SD-48600</t>
  </si>
  <si>
    <t>SD-48601</t>
  </si>
  <si>
    <t>SD-48602</t>
  </si>
  <si>
    <t>SD-48603</t>
  </si>
  <si>
    <t>SD-48604</t>
  </si>
  <si>
    <t>SD-48605</t>
  </si>
  <si>
    <t>SD-48606</t>
  </si>
  <si>
    <t>SD-48607</t>
  </si>
  <si>
    <t>SD-48608</t>
  </si>
  <si>
    <t>SD-48609</t>
  </si>
  <si>
    <t>SD-48610</t>
  </si>
  <si>
    <t>SD-48611</t>
  </si>
  <si>
    <t>SD-48612</t>
  </si>
  <si>
    <t>SD-48613</t>
  </si>
  <si>
    <t>SD-48614</t>
  </si>
  <si>
    <t>SD-48615</t>
  </si>
  <si>
    <t>SD-48616</t>
  </si>
  <si>
    <t>SD-48617</t>
  </si>
  <si>
    <t>SD-48618</t>
  </si>
  <si>
    <t>SD-48619</t>
  </si>
  <si>
    <t>SD-48620</t>
  </si>
  <si>
    <t>SD-48621</t>
  </si>
  <si>
    <t>SD-48622</t>
  </si>
  <si>
    <t>SD-48623</t>
  </si>
  <si>
    <t>Pop-up blocker stops HR self-service portal from opening, affects the whole team</t>
  </si>
  <si>
    <t>SD-48624</t>
  </si>
  <si>
    <t>Error message when launching PDF editor, intermittent</t>
  </si>
  <si>
    <t>SD-48625</t>
  </si>
  <si>
    <t>SD-48626</t>
  </si>
  <si>
    <t>SD-48627</t>
  </si>
  <si>
    <t>SD-48628</t>
  </si>
  <si>
    <t>SD-48629</t>
  </si>
  <si>
    <t>SD-48630</t>
  </si>
  <si>
    <t>SD-48631</t>
  </si>
  <si>
    <t>SD-48632</t>
  </si>
  <si>
    <t>SD-48633</t>
  </si>
  <si>
    <t>SD-48634</t>
  </si>
  <si>
    <t>SD-48635</t>
  </si>
  <si>
    <t>SD-48636</t>
  </si>
  <si>
    <t>SD-48637</t>
  </si>
  <si>
    <t>CHG-2026-0431</t>
  </si>
  <si>
    <t>SD-48638</t>
  </si>
  <si>
    <t>SD-48639</t>
  </si>
  <si>
    <t>SD-48640</t>
  </si>
  <si>
    <t>SD-48641</t>
  </si>
  <si>
    <t>SD-48642</t>
  </si>
  <si>
    <t>SD-48643</t>
  </si>
  <si>
    <t>Error message when launching CAD viewer, urgent</t>
  </si>
  <si>
    <t>SD-48644</t>
  </si>
  <si>
    <t>SD-48645</t>
  </si>
  <si>
    <t>SD-48646</t>
  </si>
  <si>
    <t>SD-48647</t>
  </si>
  <si>
    <t>SD-48648</t>
  </si>
  <si>
    <t>SD-48649</t>
  </si>
  <si>
    <t>SD-48650</t>
  </si>
  <si>
    <t>SD-48651</t>
  </si>
  <si>
    <t>SD-48652</t>
  </si>
  <si>
    <t>SD-48653</t>
  </si>
  <si>
    <t>SD-48654</t>
  </si>
  <si>
    <t>SD-48655</t>
  </si>
  <si>
    <t>SD-48656</t>
  </si>
  <si>
    <t>SD-48657</t>
  </si>
  <si>
    <t>SD-48658</t>
  </si>
  <si>
    <t>SD-48659</t>
  </si>
  <si>
    <t>SD-48660</t>
  </si>
  <si>
    <t>SD-48661</t>
  </si>
  <si>
    <t>SD-48662</t>
  </si>
  <si>
    <t>SD-48663</t>
  </si>
  <si>
    <t>SD-48664</t>
  </si>
  <si>
    <t>SD-48665</t>
  </si>
  <si>
    <t>SD-48666</t>
  </si>
  <si>
    <t>SD-48667</t>
  </si>
  <si>
    <t>SD-48668</t>
  </si>
  <si>
    <t>SD-48669</t>
  </si>
  <si>
    <t>SD-48670</t>
  </si>
  <si>
    <t>SD-48671</t>
  </si>
  <si>
    <t>SD-48672</t>
  </si>
  <si>
    <t>SD-48673</t>
  </si>
  <si>
    <t>SD-48674</t>
  </si>
  <si>
    <t>SD-48675</t>
  </si>
  <si>
    <t>SD-48676</t>
  </si>
  <si>
    <t>SD-48677</t>
  </si>
  <si>
    <t>SD-48678</t>
  </si>
  <si>
    <t>SD-48679</t>
  </si>
  <si>
    <t>SD-48680</t>
  </si>
  <si>
    <t>SD-48681</t>
  </si>
  <si>
    <t>SD-48682</t>
  </si>
  <si>
    <t>SD-48683</t>
  </si>
  <si>
    <t>SD-48684</t>
  </si>
  <si>
    <t>SD-48685</t>
  </si>
  <si>
    <t>SD-48686</t>
  </si>
  <si>
    <t>SD-48687</t>
  </si>
  <si>
    <t>MFA prompt not arriving on phone after a restart</t>
  </si>
  <si>
    <t>SD-48688</t>
  </si>
  <si>
    <t>SD-48689</t>
  </si>
  <si>
    <t>SD-48690</t>
  </si>
  <si>
    <t>SD-48691</t>
  </si>
  <si>
    <t>SD-48692</t>
  </si>
  <si>
    <t>SD-48693</t>
  </si>
  <si>
    <t>SD-48694</t>
  </si>
  <si>
    <t>GIS desktop suite very slow since last week, tried restarting</t>
  </si>
  <si>
    <t>SD-48695</t>
  </si>
  <si>
    <t>SD-48696</t>
  </si>
  <si>
    <t>SD-48697</t>
  </si>
  <si>
    <t>SD-48698</t>
  </si>
  <si>
    <t>Install structural analysis package on laptop, second request</t>
  </si>
  <si>
    <t>SD-48699</t>
  </si>
  <si>
    <t>SD-48700</t>
  </si>
  <si>
    <t>SD-48701</t>
  </si>
  <si>
    <t>SD-48702</t>
  </si>
  <si>
    <t>SD-48703</t>
  </si>
  <si>
    <t>SD-48704</t>
  </si>
  <si>
    <t>SD-48705</t>
  </si>
  <si>
    <t>SD-48706</t>
  </si>
  <si>
    <t>SD-48707</t>
  </si>
  <si>
    <t>Upgrade GIS desktop suite to current version, no rush</t>
  </si>
  <si>
    <t>SD-48708</t>
  </si>
  <si>
    <t>Blue screen on startup, tried restarting</t>
  </si>
  <si>
    <t>SD-48709</t>
  </si>
  <si>
    <t>SD-48710</t>
  </si>
  <si>
    <t>SD-48711</t>
  </si>
  <si>
    <t>SD-48712</t>
  </si>
  <si>
    <t>SD-48713</t>
  </si>
  <si>
    <t>SD-48714</t>
  </si>
  <si>
    <t>SD-48715</t>
  </si>
  <si>
    <t>SD-48716</t>
  </si>
  <si>
    <t>Number matching prompt fails at sign-in, needed before a client meeting</t>
  </si>
  <si>
    <t>SD-48717</t>
  </si>
  <si>
    <t>SD-48718</t>
  </si>
  <si>
    <t>SD-48719</t>
  </si>
  <si>
    <t>SD-48720</t>
  </si>
  <si>
    <t>SD-48721</t>
  </si>
  <si>
    <t>Update pending for two weeks, will not install, affects the whole team</t>
  </si>
  <si>
    <t>SD-48722</t>
  </si>
  <si>
    <t>SD-48723</t>
  </si>
  <si>
    <t>SD-48724</t>
  </si>
  <si>
    <t>SD-48725</t>
  </si>
  <si>
    <t>SD-48726</t>
  </si>
  <si>
    <t>SD-48727</t>
  </si>
  <si>
    <t>Rules stopped running on inbox since this morning</t>
  </si>
  <si>
    <t>SD-48728</t>
  </si>
  <si>
    <t>SD-48729</t>
  </si>
  <si>
    <t>SD-48730</t>
  </si>
  <si>
    <t>SD-48731</t>
  </si>
  <si>
    <t>SD-48732</t>
  </si>
  <si>
    <t>SD-48733</t>
  </si>
  <si>
    <t>Outlook mobile will not add account, started after an update</t>
  </si>
  <si>
    <t>SD-48734</t>
  </si>
  <si>
    <t>SD-48735</t>
  </si>
  <si>
    <t>SD-48736</t>
  </si>
  <si>
    <t>SD-48737</t>
  </si>
  <si>
    <t>SD-48738</t>
  </si>
  <si>
    <t>SD-48739</t>
  </si>
  <si>
    <t>SD-48740</t>
  </si>
  <si>
    <t>SD-48741</t>
  </si>
  <si>
    <t>License server not reachable for data visualization tool, affects the whole team</t>
  </si>
  <si>
    <t>SD-48742</t>
  </si>
  <si>
    <t>SD-48743</t>
  </si>
  <si>
    <t>SD-48744</t>
  </si>
  <si>
    <t>SD-48745</t>
  </si>
  <si>
    <t>SD-48746</t>
  </si>
  <si>
    <t>SD-48747</t>
  </si>
  <si>
    <t>SD-48748</t>
  </si>
  <si>
    <t>SD-48749</t>
  </si>
  <si>
    <t>SD-48750</t>
  </si>
  <si>
    <t>SD-48751</t>
  </si>
  <si>
    <t>SD-48752</t>
  </si>
  <si>
    <t>SD-48753</t>
  </si>
  <si>
    <t>SD-48754</t>
  </si>
  <si>
    <t>SD-48755</t>
  </si>
  <si>
    <t>SD-48756</t>
  </si>
  <si>
    <t>SD-48757</t>
  </si>
  <si>
    <t>SD-48758</t>
  </si>
  <si>
    <t>SD-48759</t>
  </si>
  <si>
    <t>SD-48760</t>
  </si>
  <si>
    <t>SD-48761</t>
  </si>
  <si>
    <t>SD-48762</t>
  </si>
  <si>
    <t>SD-48763</t>
  </si>
  <si>
    <t>SD-48764</t>
  </si>
  <si>
    <t>SD-48765</t>
  </si>
  <si>
    <t>Conference room 5A not showing in room finder, second time this week</t>
  </si>
  <si>
    <t>SD-48766</t>
  </si>
  <si>
    <t>SD-48767</t>
  </si>
  <si>
    <t>SD-48768</t>
  </si>
  <si>
    <t>SD-48769</t>
  </si>
  <si>
    <t>SD-48770</t>
  </si>
  <si>
    <t>SD-48771</t>
  </si>
  <si>
    <t>SD-48772</t>
  </si>
  <si>
    <t>SD-48773</t>
  </si>
  <si>
    <t>SD-48774</t>
  </si>
  <si>
    <t>SD-48775</t>
  </si>
  <si>
    <t>SD-48776</t>
  </si>
  <si>
    <t>SD-48777</t>
  </si>
  <si>
    <t>SD-48778</t>
  </si>
  <si>
    <t>SD-48779</t>
  </si>
  <si>
    <t>SD-48780</t>
  </si>
  <si>
    <t>SD-48781</t>
  </si>
  <si>
    <t>SD-48782</t>
  </si>
  <si>
    <t>SD-48783</t>
  </si>
  <si>
    <t>SD-48784</t>
  </si>
  <si>
    <t>SD-48785</t>
  </si>
  <si>
    <t>SD-48786</t>
  </si>
  <si>
    <t>SD-48787</t>
  </si>
  <si>
    <t>SD-48788</t>
  </si>
  <si>
    <t>SD-48789</t>
  </si>
  <si>
    <t>SD-48790</t>
  </si>
  <si>
    <t>SD-48791</t>
  </si>
  <si>
    <t>Room display panel offline at room Northgate East after a restart</t>
  </si>
  <si>
    <t>SD-48792</t>
  </si>
  <si>
    <t>SD-48793</t>
  </si>
  <si>
    <t>SD-48794</t>
  </si>
  <si>
    <t>SD-48795</t>
  </si>
  <si>
    <t>SD-48796</t>
  </si>
  <si>
    <t>SD-48797</t>
  </si>
  <si>
    <t>SD-48798</t>
  </si>
  <si>
    <t>SD-48799</t>
  </si>
  <si>
    <t>SD-48800</t>
  </si>
  <si>
    <t>SD-48801</t>
  </si>
  <si>
    <t>SD-48802</t>
  </si>
  <si>
    <t>SD-48803</t>
  </si>
  <si>
    <t>SD-48804</t>
  </si>
  <si>
    <t>SD-48805</t>
  </si>
  <si>
    <t>SD-48806</t>
  </si>
  <si>
    <t>SD-48807</t>
  </si>
  <si>
    <t>SD-48808</t>
  </si>
  <si>
    <t>SD-48809</t>
  </si>
  <si>
    <t>SD-48810</t>
  </si>
  <si>
    <t>SD-48811</t>
  </si>
  <si>
    <t>SD-48812</t>
  </si>
  <si>
    <t>SD-48813</t>
  </si>
  <si>
    <t>SD-48814</t>
  </si>
  <si>
    <t>SD-48815</t>
  </si>
  <si>
    <t>SD-48816</t>
  </si>
  <si>
    <t>SD-48817</t>
  </si>
  <si>
    <t>SD-48818</t>
  </si>
  <si>
    <t>Error message when launching hydraulic modeling suite on a new laptop</t>
  </si>
  <si>
    <t>SD-48819</t>
  </si>
  <si>
    <t>SD-48820</t>
  </si>
  <si>
    <t>SD-48821</t>
  </si>
  <si>
    <t>SD-48822</t>
  </si>
  <si>
    <t>SD-48823</t>
  </si>
  <si>
    <t>Phone stolen, need remote wipe since yesterday</t>
  </si>
  <si>
    <t>SD-48824</t>
  </si>
  <si>
    <t>SD-48825</t>
  </si>
  <si>
    <t>SD-48826</t>
  </si>
  <si>
    <t>Laptop overheating and fan running constantly after the weekend</t>
  </si>
  <si>
    <t>SD-48827</t>
  </si>
  <si>
    <t>Sync client shows red cross on library on a new laptop</t>
  </si>
  <si>
    <t>SD-48828</t>
  </si>
  <si>
    <t>SD-48829</t>
  </si>
  <si>
    <t>SD-48830</t>
  </si>
  <si>
    <t>SD-48831</t>
  </si>
  <si>
    <t>SD-48832</t>
  </si>
  <si>
    <t>SD-48833</t>
  </si>
  <si>
    <t>SD-48834</t>
  </si>
  <si>
    <t>SD-48835</t>
  </si>
  <si>
    <t>SD-48836</t>
  </si>
  <si>
    <t>SD-48837</t>
  </si>
  <si>
    <t>SD-48838</t>
  </si>
  <si>
    <t>SD-48839</t>
  </si>
  <si>
    <t>SD-48840</t>
  </si>
  <si>
    <t>SD-48841</t>
  </si>
  <si>
    <t>Unknown process flagged by endpoint agent, urgent</t>
  </si>
  <si>
    <t>SD-48842</t>
  </si>
  <si>
    <t>SD-48843</t>
  </si>
  <si>
    <t>SD-48844</t>
  </si>
  <si>
    <t>SD-48845</t>
  </si>
  <si>
    <t>SD-48846</t>
  </si>
  <si>
    <t>Conference room Harbor not showing in room finder, started after an update</t>
  </si>
  <si>
    <t>SD-48847</t>
  </si>
  <si>
    <t>SD-48848</t>
  </si>
  <si>
    <t>SD-48849</t>
  </si>
  <si>
    <t>SD-48850</t>
  </si>
  <si>
    <t>SD-48851</t>
  </si>
  <si>
    <t>SD-48852</t>
  </si>
  <si>
    <t>SD-48853</t>
  </si>
  <si>
    <t>New distribution list for contracts staff, needed by end of week</t>
  </si>
  <si>
    <t>SD-48854</t>
  </si>
  <si>
    <t>SD-48855</t>
  </si>
  <si>
    <t>SD-48856</t>
  </si>
  <si>
    <t>SD-48857</t>
  </si>
  <si>
    <t>SD-48858</t>
  </si>
  <si>
    <t>SD-48859</t>
  </si>
  <si>
    <t>SD-48860</t>
  </si>
  <si>
    <t>SD-48861</t>
  </si>
  <si>
    <t>SD-48862</t>
  </si>
  <si>
    <t>SD-48863</t>
  </si>
  <si>
    <t>SD-48864</t>
  </si>
  <si>
    <t>SD-48865</t>
  </si>
  <si>
    <t>SD-48866</t>
  </si>
  <si>
    <t>SD-48867</t>
  </si>
  <si>
    <t>SD-48868</t>
  </si>
  <si>
    <t>SD-48869</t>
  </si>
  <si>
    <t>SD-48870</t>
  </si>
  <si>
    <t>SD-48871</t>
  </si>
  <si>
    <t>SD-48872</t>
  </si>
  <si>
    <t>SD-48873</t>
  </si>
  <si>
    <t>SD-48874</t>
  </si>
  <si>
    <t>SD-48875</t>
  </si>
  <si>
    <t>SD-48876</t>
  </si>
  <si>
    <t>SD-48877</t>
  </si>
  <si>
    <t>SD-48878</t>
  </si>
  <si>
    <t>SD-48879</t>
  </si>
  <si>
    <t>Echo on Teams calls from room 2C</t>
  </si>
  <si>
    <t>SD-48880</t>
  </si>
  <si>
    <t>SD-48881</t>
  </si>
  <si>
    <t>SD-48882</t>
  </si>
  <si>
    <t>SD-48883</t>
  </si>
  <si>
    <t>SD-48884</t>
  </si>
  <si>
    <t>SD-48885</t>
  </si>
  <si>
    <t>SD-48886</t>
  </si>
  <si>
    <t>Data visualization tool very slow since last week, second time this week</t>
  </si>
  <si>
    <t>SD-48887</t>
  </si>
  <si>
    <t>SD-48888</t>
  </si>
  <si>
    <t>SD-48889</t>
  </si>
  <si>
    <t>SD-48890</t>
  </si>
  <si>
    <t>SD-48891</t>
  </si>
  <si>
    <t>SD-48892</t>
  </si>
  <si>
    <t>SD-48893</t>
  </si>
  <si>
    <t>SD-48894</t>
  </si>
  <si>
    <t>SD-48895</t>
  </si>
  <si>
    <t>SD-48896</t>
  </si>
  <si>
    <t>SD-48897</t>
  </si>
  <si>
    <t>SD-48898</t>
  </si>
  <si>
    <t>SD-48899</t>
  </si>
  <si>
    <t>SD-48900</t>
  </si>
  <si>
    <t>SD-48901</t>
  </si>
  <si>
    <t>SD-48902</t>
  </si>
  <si>
    <t>SD-48903</t>
  </si>
  <si>
    <t>SD-48904</t>
  </si>
  <si>
    <t>SD-48905</t>
  </si>
  <si>
    <t>SD-48906</t>
  </si>
  <si>
    <t>SD-48907</t>
  </si>
  <si>
    <t>Upgrade reference manager to current version, second request</t>
  </si>
  <si>
    <t>SD-48908</t>
  </si>
  <si>
    <t>SD-48909</t>
  </si>
  <si>
    <t>SD-48910</t>
  </si>
  <si>
    <t>SD-48911</t>
  </si>
  <si>
    <t>SD-48912</t>
  </si>
  <si>
    <t>SD-48913</t>
  </si>
  <si>
    <t>SD-48914</t>
  </si>
  <si>
    <t>SD-48915</t>
  </si>
  <si>
    <t>SD-48916</t>
  </si>
  <si>
    <t>SD-48917</t>
  </si>
  <si>
    <t>SD-48918</t>
  </si>
  <si>
    <t>SD-48919</t>
  </si>
  <si>
    <t>SD-48920</t>
  </si>
  <si>
    <t>SD-48921</t>
  </si>
  <si>
    <t>SD-48922</t>
  </si>
  <si>
    <t>SD-48923</t>
  </si>
  <si>
    <t>SD-48924</t>
  </si>
  <si>
    <t>SD-48925</t>
  </si>
  <si>
    <t>SD-48926</t>
  </si>
  <si>
    <t>SD-48927</t>
  </si>
  <si>
    <t>SD-48928</t>
  </si>
  <si>
    <t>SD-48929</t>
  </si>
  <si>
    <t>SD-48930</t>
  </si>
  <si>
    <t>Project scheduling tool crashes when opening large file, tried restarting</t>
  </si>
  <si>
    <t>SD-48931</t>
  </si>
  <si>
    <t>SD-48932</t>
  </si>
  <si>
    <t>SD-48933</t>
  </si>
  <si>
    <t>SD-48934</t>
  </si>
  <si>
    <t>CAD viewer very slow since last week, tried restarting</t>
  </si>
  <si>
    <t>SD-48935</t>
  </si>
  <si>
    <t>SD-48936</t>
  </si>
  <si>
    <t>SD-48937</t>
  </si>
  <si>
    <t>SD-48938</t>
  </si>
  <si>
    <t>SD-48939</t>
  </si>
  <si>
    <t>SD-48940</t>
  </si>
  <si>
    <t>SD-48941</t>
  </si>
  <si>
    <t>SD-48942</t>
  </si>
  <si>
    <t>SD-48943</t>
  </si>
  <si>
    <t>SD-48944</t>
  </si>
  <si>
    <t>SD-48945</t>
  </si>
  <si>
    <t>SD-48946</t>
  </si>
  <si>
    <t>SD-48947</t>
  </si>
  <si>
    <t>SD-48948</t>
  </si>
  <si>
    <t>SD-48949</t>
  </si>
  <si>
    <t>SD-48950</t>
  </si>
  <si>
    <t>SD-48951</t>
  </si>
  <si>
    <t>SD-48952</t>
  </si>
  <si>
    <t>SD-48953</t>
  </si>
  <si>
    <t>SD-48954</t>
  </si>
  <si>
    <t>SD-48955</t>
  </si>
  <si>
    <t>SD-48956</t>
  </si>
  <si>
    <t>SD-48957</t>
  </si>
  <si>
    <t>Need hotspot for site visit after a restart</t>
  </si>
  <si>
    <t>SD-48958</t>
  </si>
  <si>
    <t>SD-48959</t>
  </si>
  <si>
    <t>SD-48960</t>
  </si>
  <si>
    <t>SD-48961</t>
  </si>
  <si>
    <t>Code editor add-in fails to load after a restart</t>
  </si>
  <si>
    <t>SD-48962</t>
  </si>
  <si>
    <t>SD-48963</t>
  </si>
  <si>
    <t>SD-48964</t>
  </si>
  <si>
    <t>SD-48965</t>
  </si>
  <si>
    <t>SD-48966</t>
  </si>
  <si>
    <t>SD-48967</t>
  </si>
  <si>
    <t>SD-48968</t>
  </si>
  <si>
    <t>SD-48969</t>
  </si>
  <si>
    <t>SD-48970</t>
  </si>
  <si>
    <t>SD-48971</t>
  </si>
  <si>
    <t>SD-48972</t>
  </si>
  <si>
    <t>Suspicious pop-ups in browser when working from home</t>
  </si>
  <si>
    <t>SD-48973</t>
  </si>
  <si>
    <t>SD-48974</t>
  </si>
  <si>
    <t>Wi-Fi drops in conference room Lakeview, intermittent</t>
  </si>
  <si>
    <t>SD-48975</t>
  </si>
  <si>
    <t>SD-48976</t>
  </si>
  <si>
    <t>SD-48977</t>
  </si>
  <si>
    <t>SD-48978</t>
  </si>
  <si>
    <t>SD-48979</t>
  </si>
  <si>
    <t>SD-48980</t>
  </si>
  <si>
    <t>SD-48981</t>
  </si>
  <si>
    <t>SD-48982</t>
  </si>
  <si>
    <t>SD-48983</t>
  </si>
  <si>
    <t>SD-48984</t>
  </si>
  <si>
    <t>Install code editor on laptop, for a proposal deadline</t>
  </si>
  <si>
    <t>SD-48985</t>
  </si>
  <si>
    <t>SD-48986</t>
  </si>
  <si>
    <t>SD-48987</t>
  </si>
  <si>
    <t>SD-48988</t>
  </si>
  <si>
    <t>SD-48989</t>
  </si>
  <si>
    <t>SD-48990</t>
  </si>
  <si>
    <t>SD-48991</t>
  </si>
  <si>
    <t>SD-48992</t>
  </si>
  <si>
    <t>Request license and install for GIS desktop suite, needed by end of week</t>
  </si>
  <si>
    <t>SD-48993</t>
  </si>
  <si>
    <t>SD-48994</t>
  </si>
  <si>
    <t>SD-48995</t>
  </si>
  <si>
    <t>SD-48996</t>
  </si>
  <si>
    <t>SD-48997</t>
  </si>
  <si>
    <t>SD-48998</t>
  </si>
  <si>
    <t>SD-48999</t>
  </si>
  <si>
    <t>SD-49000</t>
  </si>
  <si>
    <t>SD-49001</t>
  </si>
  <si>
    <t>SD-49002</t>
  </si>
  <si>
    <t>SD-49003</t>
  </si>
  <si>
    <t>SD-49004</t>
  </si>
  <si>
    <t>SD-49005</t>
  </si>
  <si>
    <t>SD-49006</t>
  </si>
  <si>
    <t>SD-49007</t>
  </si>
  <si>
    <t>SD-49008</t>
  </si>
  <si>
    <t>SD-49009</t>
  </si>
  <si>
    <t>SD-49010</t>
  </si>
  <si>
    <t>SD-49011</t>
  </si>
  <si>
    <t>SD-49012</t>
  </si>
  <si>
    <t>SD-49013</t>
  </si>
  <si>
    <t>SD-49014</t>
  </si>
  <si>
    <t>Switch port needed in project room 4D, tried restarting</t>
  </si>
  <si>
    <t>SD-49015</t>
  </si>
  <si>
    <t>SD-49016</t>
  </si>
  <si>
    <t>SD-49017</t>
  </si>
  <si>
    <t>SD-49018</t>
  </si>
  <si>
    <t>SD-49019</t>
  </si>
  <si>
    <t>SD-49020</t>
  </si>
  <si>
    <t>SD-49021</t>
  </si>
  <si>
    <t>SD-49022</t>
  </si>
  <si>
    <t>SD-49023</t>
  </si>
  <si>
    <t>SD-49024</t>
  </si>
  <si>
    <t>SD-49025</t>
  </si>
  <si>
    <t>SD-49026</t>
  </si>
  <si>
    <t>Structural analysis package freezes on save on a new laptop</t>
  </si>
  <si>
    <t>SD-49027</t>
  </si>
  <si>
    <t>SD-49028</t>
  </si>
  <si>
    <t>SD-49029</t>
  </si>
  <si>
    <t>SD-49030</t>
  </si>
  <si>
    <t>SD-49031</t>
  </si>
  <si>
    <t>SD-49032</t>
  </si>
  <si>
    <t>SD-49033</t>
  </si>
  <si>
    <t>SD-49034</t>
  </si>
  <si>
    <t>SD-49035</t>
  </si>
  <si>
    <t>SD-49036</t>
  </si>
  <si>
    <t>SD-49037</t>
  </si>
  <si>
    <t>SD-49038</t>
  </si>
  <si>
    <t>SD-49039</t>
  </si>
  <si>
    <t>SD-49040</t>
  </si>
  <si>
    <t>SD-49041</t>
  </si>
  <si>
    <t>Access to license group for hydraulic modeling suite, for a new project</t>
  </si>
  <si>
    <t>SD-49042</t>
  </si>
  <si>
    <t>SD-49043</t>
  </si>
  <si>
    <t>SD-49044</t>
  </si>
  <si>
    <t>SD-49045</t>
  </si>
  <si>
    <t>SD-49046</t>
  </si>
  <si>
    <t>New</t>
  </si>
  <si>
    <t>MAG-21892</t>
  </si>
  <si>
    <t>Response_Target_Minutes</t>
  </si>
  <si>
    <t>Resolution_Target_Hours</t>
  </si>
  <si>
    <t>Notes</t>
  </si>
  <si>
    <t>Service down for many people, or a security emergency</t>
  </si>
  <si>
    <t>On-call response at any hour</t>
  </si>
  <si>
    <t>One person or team cannot work, no workaround</t>
  </si>
  <si>
    <t>Major incidents are worked at this priority or higher</t>
  </si>
  <si>
    <t>Work is slowed, a workaround exists</t>
  </si>
  <si>
    <t>Default for most incidents</t>
  </si>
  <si>
    <t>Routine request or minor inconvenience</t>
  </si>
  <si>
    <t>Default for most service requests</t>
  </si>
  <si>
    <t>Setting</t>
  </si>
  <si>
    <t>Value</t>
  </si>
  <si>
    <t>Report_As_Of</t>
  </si>
  <si>
    <t>Open tickets are measured against this date and time. Entered as a fixed value so results do not change from day to day.</t>
  </si>
  <si>
    <t>SLA_Clock</t>
  </si>
  <si>
    <t>Calendar hours</t>
  </si>
  <si>
    <t>Targets run on calendar hours, including nights and weekends. Cancelled tickets are excluded from SLA results.</t>
  </si>
  <si>
    <t>Site_Name</t>
  </si>
  <si>
    <t>Site_Type</t>
  </si>
  <si>
    <t>Headcount</t>
  </si>
  <si>
    <t>On_Site_Support</t>
  </si>
  <si>
    <t>Marrowstone Headquarters</t>
  </si>
  <si>
    <t>Headquarters</t>
  </si>
  <si>
    <t>Headquarters Annex</t>
  </si>
  <si>
    <t>Northgate Regional Office</t>
  </si>
  <si>
    <t>Regional office</t>
  </si>
  <si>
    <t>Lakeshore Regional Office</t>
  </si>
  <si>
    <t>Summit Ridge Regional Office</t>
  </si>
  <si>
    <t>Calder Bay Program Office</t>
  </si>
  <si>
    <t>Program office</t>
  </si>
  <si>
    <t>Harbor Point program office (19 program staff) plus 9 other staff</t>
  </si>
  <si>
    <t>Harbor Point Field Office</t>
  </si>
  <si>
    <t>Field office</t>
  </si>
  <si>
    <t>Calder Bay wharf. 12 field staff. Field inspection began July 13, 2026</t>
  </si>
  <si>
    <t>Greaves Landing Field Office</t>
  </si>
  <si>
    <t>Field office for a separate program</t>
  </si>
  <si>
    <t>Remote (full-time telework)</t>
  </si>
  <si>
    <t>Remote</t>
  </si>
  <si>
    <t>Devices are shipped for repair or replacement</t>
  </si>
  <si>
    <t>Includes all eight support groups</t>
  </si>
  <si>
    <t>Executive requests are often raised one priority level</t>
  </si>
  <si>
    <t>Harbor Point Resilience Assessment for the Calder Bay Port Authority. Mobilized May 2026</t>
  </si>
  <si>
    <t>Tier</t>
  </si>
  <si>
    <t>Lead</t>
  </si>
  <si>
    <t>Staff</t>
  </si>
  <si>
    <t>Coverage</t>
  </si>
  <si>
    <t>Scope</t>
  </si>
  <si>
    <t>Tier 1</t>
  </si>
  <si>
    <t>Weekdays 7:00 AM to 7:00 PM Eastern, on-call after hours</t>
  </si>
  <si>
    <t>First contact, passwords, basic software and collaboration support</t>
  </si>
  <si>
    <t>Tier 2</t>
  </si>
  <si>
    <t>Weekdays 7:00 AM to 6:30 PM Eastern</t>
  </si>
  <si>
    <t>Hardware faults, peripherals, printing, on-site visits</t>
  </si>
  <si>
    <t>Weekdays</t>
  </si>
  <si>
    <t>Accounts, MFA, access requests, onboarding and offboarding</t>
  </si>
  <si>
    <t>Tier 2 and 3</t>
  </si>
  <si>
    <t>Weekdays, on-call after hours</t>
  </si>
  <si>
    <t>VPN, Wi-Fi, wired network, remote access</t>
  </si>
  <si>
    <t>Email, Teams, SharePoint and OneDrive, shared mailboxes</t>
  </si>
  <si>
    <t>Tier 3</t>
  </si>
  <si>
    <t>Device builds, refresh and replacement, patching, mobile device management</t>
  </si>
  <si>
    <t>Phishing, malware, lost devices, compliance</t>
  </si>
  <si>
    <t>Embedded</t>
  </si>
  <si>
    <t>Program site, field tablets, and program access for the Harbor Point Resilience Assessment</t>
  </si>
  <si>
    <t>Default_Assignment_Group</t>
  </si>
  <si>
    <t>Change_ID</t>
  </si>
  <si>
    <t>Scheduled_Start</t>
  </si>
  <si>
    <t>Change_Type</t>
  </si>
  <si>
    <t>Title</t>
  </si>
  <si>
    <t>Owner_Group</t>
  </si>
  <si>
    <t>Risk</t>
  </si>
  <si>
    <t>Peer_Reviewed</t>
  </si>
  <si>
    <t>Linked_Tickets</t>
  </si>
  <si>
    <t>Standard</t>
  </si>
  <si>
    <t>Conference room display firmware update</t>
  </si>
  <si>
    <t>Low</t>
  </si>
  <si>
    <t>Normal</t>
  </si>
  <si>
    <t>Password policy update: minimum length raised to 14 characters</t>
  </si>
  <si>
    <t>Medium</t>
  </si>
  <si>
    <t>Staff communication sent October 16.</t>
  </si>
  <si>
    <t>Printer driver package update (Headquarters and Annex)</t>
  </si>
  <si>
    <t>VPN gateway certificate renewal</t>
  </si>
  <si>
    <t>Email security gateway rule change</t>
  </si>
  <si>
    <t>Managed browser version update</t>
  </si>
  <si>
    <t>MFA number matching enforced for all staff</t>
  </si>
  <si>
    <t>Staff communication sent January 6.</t>
  </si>
  <si>
    <t>Endpoint protection agent upgrade</t>
  </si>
  <si>
    <t>Wi-Fi controller firmware upgrade (Northgate Regional Office)</t>
  </si>
  <si>
    <t>License server migration (engineering applications)</t>
  </si>
  <si>
    <t>Remote access VPN client upgrade to version 6 (all laptops)</t>
  </si>
  <si>
    <t>Pilot group ran Kestrel 14 G4 laptops only. Rollback not used. Driver fix published March 24.</t>
  </si>
  <si>
    <t>Mobile device management policy update</t>
  </si>
  <si>
    <t>Teams room system firmware update</t>
  </si>
  <si>
    <t>Distribution list cleanup</t>
  </si>
  <si>
    <t>CHG-2026-0218</t>
  </si>
  <si>
    <t>Monthly permission cleanup job (Harbor Point program site)</t>
  </si>
  <si>
    <t>First run of the job.</t>
  </si>
  <si>
    <t>Network switch replacement (Lakeshore Regional Office)</t>
  </si>
  <si>
    <t>Operating system feature update, deployment ring 2</t>
  </si>
  <si>
    <t>CHG-2026-0262</t>
  </si>
  <si>
    <t>Plotter firmware update</t>
  </si>
  <si>
    <t>CHG-2026-0301</t>
  </si>
  <si>
    <t>Field tablet inspection app update to version 3.2</t>
  </si>
  <si>
    <t>Disk encryption policy enforcement</t>
  </si>
  <si>
    <t>CHG-2026-0357</t>
  </si>
  <si>
    <t>Outlook add-in deployment (records labeling)</t>
  </si>
  <si>
    <t>Docking station firmware push</t>
  </si>
  <si>
    <t>CHG-2026-0396</t>
  </si>
  <si>
    <t>Security group naming cleanup: HarborPoint-Members renamed to HP-Program-Members</t>
  </si>
  <si>
    <t>Cleanup job allow list was not updated.</t>
  </si>
  <si>
    <t>CHG-2026-0410</t>
  </si>
  <si>
    <t>Sync client update (evening release)</t>
  </si>
  <si>
    <t>Suspected on September 9 and ruled out.</t>
  </si>
  <si>
    <t>Removed HP-Program-Members from five libraries. Major incident INC-2026-0931. Review PIR-2026-017.</t>
  </si>
  <si>
    <t>ECHG-2026-0057</t>
  </si>
  <si>
    <t>Emergency</t>
  </si>
  <si>
    <t>Restore HP-Program-Members on five program libraries</t>
  </si>
  <si>
    <t>High</t>
  </si>
  <si>
    <t>Approved 12:10 PM by the Program Manager and the Contracts and Compliance Lead.</t>
  </si>
  <si>
    <t>Authenticator app minimum version requirement</t>
  </si>
  <si>
    <t>Scope: change records that are linked to at least one ticket, or that are named in a post-incident review. This is not the full change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</si>
</sst>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0.0%"/>
    <numFmt numFmtId="166" formatCode="0.0"/>
    <numFmt numFmtId="167" formatCode="yyyy\-mm\-dd\ hh:mm"/>
  </numFmts>
  <fonts count="8" x14ac:knownFonts="1">
    <font>
      <sz val="11"/>
      <color theme="1"/>
      <name val="Calibri"/>
      <family val="2"/>
      <charset val="1"/>
    </font>
    <font>
      <b/>
      <sz val="16"/>
      <color rgb="FF1F3A5F"/>
      <name val="Arial"/>
      <charset val="1"/>
    </font>
    <font>
      <b/>
      <sz val="10"/>
      <name val="Arial"/>
      <charset val="1"/>
    </font>
    <font>
      <i/>
      <sz val="10"/>
      <color rgb="FF5A6470"/>
      <name val="Arial"/>
      <charset val="1"/>
    </font>
    <font>
      <b/>
      <sz val="12"/>
      <color rgb="FF2A7F86"/>
      <name val="Arial"/>
      <charset val="1"/>
    </font>
    <font>
      <b/>
      <sz val="10"/>
      <color rgb="FFFFFFFF"/>
      <name val="Arial"/>
      <charset val="1"/>
    </font>
    <font>
      <sz val="10"/>
      <name val="Arial"/>
      <charset val="1"/>
    </font>
    <font>
      <sz val="10"/>
      <color rgb="FF0000FF"/>
      <name val="Arial"/>
      <charset val="1"/>
    </font>
  </fonts>
  <fills count="3">
    <fill>
      <patternFill patternType="none"/>
    </fill>
    <fill>
      <patternFill patternType="gray125"/>
    </fill>
    <fill>
      <patternFill patternType="solid">
        <fgColor rgb="FF1F3A5F"/>
        <bgColor rgb="FF333333"/>
      </patternFill>
    </fill>
  </fills>
  <borders count="2">
    <border>
      <left/>
      <right/>
      <top/>
      <bottom/>
      <diagonal/>
    </border>
    <border>
      <left style="thin">
        <color rgb="FFB8C2CC"/>
      </left>
      <right style="thin">
        <color rgb="FFB8C2CC"/>
      </right>
      <top style="thin">
        <color rgb="FFB8C2CC"/>
      </top>
      <bottom style="thin">
        <color rgb="FFB8C2CC"/>
      </bottom>
      <diagonal/>
    </border>
  </borders>
  <cellStyleXfs count="1">
    <xf numFmtId="0" fontId="0" fillId="0" borderId="0"/>
  </cellStyleXfs>
  <cellXfs count="26">
    <xf numFmtId="0" fontId="0" fillId="0" borderId="0" xfId="0"/>
    <xf numFmtId="0" fontId="6" fillId="0" borderId="1" xfId="0" applyFont="1" applyBorder="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vertical="center" wrapText="1"/>
    </xf>
    <xf numFmtId="0" fontId="2" fillId="0" borderId="1" xfId="0" applyFont="1" applyBorder="1" applyAlignment="1">
      <alignment vertical="top" wrapText="1"/>
    </xf>
    <xf numFmtId="0" fontId="6" fillId="0" borderId="1" xfId="0" applyFont="1" applyBorder="1" applyAlignment="1">
      <alignment vertical="top" wrapText="1"/>
    </xf>
    <xf numFmtId="0" fontId="6" fillId="0" borderId="0" xfId="0" applyFont="1"/>
    <xf numFmtId="0" fontId="6" fillId="0" borderId="1" xfId="0" applyFont="1" applyBorder="1" applyAlignment="1">
      <alignment vertical="top"/>
    </xf>
    <xf numFmtId="0" fontId="2" fillId="0" borderId="1" xfId="0" applyFont="1" applyBorder="1" applyAlignment="1">
      <alignment vertical="top"/>
    </xf>
    <xf numFmtId="164" fontId="6" fillId="0" borderId="1" xfId="0" applyNumberFormat="1" applyFont="1" applyBorder="1"/>
    <xf numFmtId="3" fontId="6" fillId="0" borderId="1" xfId="0" applyNumberFormat="1" applyFont="1" applyBorder="1"/>
    <xf numFmtId="3" fontId="2" fillId="0" borderId="1" xfId="0" applyNumberFormat="1" applyFont="1" applyBorder="1"/>
    <xf numFmtId="0" fontId="2" fillId="0" borderId="1" xfId="0" applyFont="1" applyBorder="1"/>
    <xf numFmtId="0" fontId="6" fillId="0" borderId="1" xfId="0" applyFont="1" applyBorder="1"/>
    <xf numFmtId="165" fontId="6" fillId="0" borderId="1" xfId="0" applyNumberFormat="1" applyFont="1" applyBorder="1"/>
    <xf numFmtId="166" fontId="6" fillId="0" borderId="1" xfId="0" applyNumberFormat="1" applyFont="1" applyBorder="1"/>
    <xf numFmtId="165" fontId="2" fillId="0" borderId="1" xfId="0" applyNumberFormat="1" applyFont="1" applyBorder="1"/>
    <xf numFmtId="166" fontId="2" fillId="0" borderId="1" xfId="0" applyNumberFormat="1" applyFont="1" applyBorder="1"/>
    <xf numFmtId="1" fontId="6" fillId="0" borderId="1" xfId="0" applyNumberFormat="1" applyFont="1" applyBorder="1"/>
    <xf numFmtId="2" fontId="6" fillId="0" borderId="1" xfId="0" applyNumberFormat="1" applyFont="1" applyBorder="1"/>
    <xf numFmtId="167" fontId="6" fillId="0" borderId="0" xfId="0" applyNumberFormat="1" applyFont="1"/>
    <xf numFmtId="167" fontId="7" fillId="0" borderId="1" xfId="0" applyNumberFormat="1" applyFont="1" applyBorder="1"/>
    <xf numFmtId="167" fontId="6"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8C2CC"/>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DC3E6"/>
      <rgbColor rgb="FFFF99CC"/>
      <rgbColor rgb="FFCC99FF"/>
      <rgbColor rgb="FFFFC7CE"/>
      <rgbColor rgb="FF2E75B6"/>
      <rgbColor rgb="FF33CCCC"/>
      <rgbColor rgb="FF99CC00"/>
      <rgbColor rgb="FFFFC000"/>
      <rgbColor rgb="FFFF9900"/>
      <rgbColor rgb="FFFF6600"/>
      <rgbColor rgb="FF5A6470"/>
      <rgbColor rgb="FF70AD47"/>
      <rgbColor rgb="FF1F3A5F"/>
      <rgbColor rgb="FF2A7F8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sheetPr>
  <dimension ref="A1:D57"/>
  <sheetViews>
    <sheetView zoomScaleNormal="100" workbookViewId="0"/>
  </sheetViews>
  <sheetFormatPr defaultColWidth="8.7109375" defaultRowHeight="15" x14ac:dyDescent="0.25"/>
  <cols>
    <col min="1" max="1" width="20" customWidth="1"/>
    <col min="2" max="2" width="62" customWidth="1"/>
    <col min="3" max="3" width="78" customWidth="1"/>
    <col min="4" max="4" width="54" customWidth="1"/>
  </cols>
  <sheetData>
    <row r="1" spans="1:3" ht="20.25" x14ac:dyDescent="0.3">
      <c r="A1" s="2" t="s">
        <v>0</v>
      </c>
    </row>
    <row r="2" spans="1:3" x14ac:dyDescent="0.25">
      <c r="A2" s="3" t="s">
        <v>1</v>
      </c>
    </row>
    <row r="3" spans="1:3" x14ac:dyDescent="0.25">
      <c r="A3" s="4" t="s">
        <v>2</v>
      </c>
    </row>
    <row r="6" spans="1:3" ht="15.75" x14ac:dyDescent="0.25">
      <c r="A6" s="5" t="s">
        <v>3</v>
      </c>
    </row>
    <row r="7" spans="1:3" x14ac:dyDescent="0.25">
      <c r="A7" s="6" t="s">
        <v>4</v>
      </c>
      <c r="B7" s="6" t="s">
        <v>5</v>
      </c>
      <c r="C7" s="6" t="s">
        <v>6</v>
      </c>
    </row>
    <row r="8" spans="1:3" ht="79.5" customHeight="1" x14ac:dyDescent="0.25">
      <c r="A8" s="7" t="s">
        <v>7</v>
      </c>
      <c r="B8" s="8" t="s">
        <v>8</v>
      </c>
      <c r="C8" s="8" t="s">
        <v>9</v>
      </c>
    </row>
    <row r="9" spans="1:3" ht="79.5" customHeight="1" x14ac:dyDescent="0.25">
      <c r="A9" s="7" t="s">
        <v>10</v>
      </c>
      <c r="B9" s="8" t="s">
        <v>11</v>
      </c>
      <c r="C9" s="8" t="s">
        <v>12</v>
      </c>
    </row>
    <row r="10" spans="1:3" ht="79.5" customHeight="1" x14ac:dyDescent="0.25">
      <c r="A10" s="7" t="s">
        <v>13</v>
      </c>
      <c r="B10" s="8" t="s">
        <v>14</v>
      </c>
      <c r="C10" s="8" t="s">
        <v>15</v>
      </c>
    </row>
    <row r="11" spans="1:3" ht="79.5" customHeight="1" x14ac:dyDescent="0.25">
      <c r="A11" s="7" t="s">
        <v>16</v>
      </c>
      <c r="B11" s="8" t="s">
        <v>17</v>
      </c>
      <c r="C11" s="8" t="s">
        <v>18</v>
      </c>
    </row>
    <row r="13" spans="1:3" ht="15.75" x14ac:dyDescent="0.25">
      <c r="A13" s="5" t="s">
        <v>19</v>
      </c>
    </row>
    <row r="14" spans="1:3" x14ac:dyDescent="0.25">
      <c r="A14" s="6" t="s">
        <v>20</v>
      </c>
      <c r="B14" s="6" t="s">
        <v>21</v>
      </c>
      <c r="C14" s="6" t="s">
        <v>22</v>
      </c>
    </row>
    <row r="15" spans="1:3" ht="25.5" x14ac:dyDescent="0.25">
      <c r="A15" s="7" t="s">
        <v>23</v>
      </c>
      <c r="B15" s="8" t="s">
        <v>24</v>
      </c>
      <c r="C15" s="8" t="s">
        <v>25</v>
      </c>
    </row>
    <row r="16" spans="1:3" ht="25.5" x14ac:dyDescent="0.25">
      <c r="A16" s="7" t="s">
        <v>26</v>
      </c>
      <c r="B16" s="8" t="s">
        <v>27</v>
      </c>
      <c r="C16" s="8" t="s">
        <v>28</v>
      </c>
    </row>
    <row r="17" spans="1:4" x14ac:dyDescent="0.25">
      <c r="A17" s="7" t="s">
        <v>29</v>
      </c>
      <c r="B17" s="8" t="s">
        <v>30</v>
      </c>
      <c r="C17" s="8" t="s">
        <v>31</v>
      </c>
    </row>
    <row r="18" spans="1:4" x14ac:dyDescent="0.25">
      <c r="A18" s="7" t="s">
        <v>32</v>
      </c>
      <c r="B18" s="8" t="s">
        <v>33</v>
      </c>
      <c r="C18" s="8" t="s">
        <v>34</v>
      </c>
    </row>
    <row r="19" spans="1:4" x14ac:dyDescent="0.25">
      <c r="A19" s="7" t="s">
        <v>35</v>
      </c>
      <c r="B19" s="8" t="s">
        <v>36</v>
      </c>
      <c r="C19" s="8" t="s">
        <v>34</v>
      </c>
    </row>
    <row r="20" spans="1:4" x14ac:dyDescent="0.25">
      <c r="A20" s="7" t="s">
        <v>37</v>
      </c>
      <c r="B20" s="8" t="s">
        <v>38</v>
      </c>
      <c r="C20" s="8" t="s">
        <v>34</v>
      </c>
    </row>
    <row r="21" spans="1:4" x14ac:dyDescent="0.25">
      <c r="A21" s="7" t="s">
        <v>39</v>
      </c>
      <c r="B21" s="8" t="s">
        <v>40</v>
      </c>
      <c r="C21" s="8" t="s">
        <v>34</v>
      </c>
    </row>
    <row r="22" spans="1:4" x14ac:dyDescent="0.25">
      <c r="A22" s="7" t="s">
        <v>41</v>
      </c>
      <c r="B22" s="8" t="s">
        <v>42</v>
      </c>
      <c r="C22" s="8" t="s">
        <v>43</v>
      </c>
    </row>
    <row r="23" spans="1:4" x14ac:dyDescent="0.25">
      <c r="A23" s="7" t="s">
        <v>44</v>
      </c>
      <c r="B23" s="8" t="s">
        <v>45</v>
      </c>
      <c r="C23" s="8" t="s">
        <v>46</v>
      </c>
    </row>
    <row r="25" spans="1:4" ht="15.75" x14ac:dyDescent="0.25">
      <c r="A25" s="5" t="s">
        <v>47</v>
      </c>
    </row>
    <row r="26" spans="1:4" x14ac:dyDescent="0.25">
      <c r="A26" s="9" t="s">
        <v>48</v>
      </c>
    </row>
    <row r="27" spans="1:4" x14ac:dyDescent="0.25">
      <c r="A27" s="9" t="s">
        <v>49</v>
      </c>
    </row>
    <row r="28" spans="1:4" x14ac:dyDescent="0.25">
      <c r="A28" s="9" t="s">
        <v>50</v>
      </c>
    </row>
    <row r="29" spans="1:4" x14ac:dyDescent="0.25">
      <c r="A29" s="9" t="s">
        <v>51</v>
      </c>
    </row>
    <row r="31" spans="1:4" ht="15.75" x14ac:dyDescent="0.25">
      <c r="A31" s="5" t="s">
        <v>52</v>
      </c>
    </row>
    <row r="32" spans="1:4" x14ac:dyDescent="0.25">
      <c r="A32" s="6" t="s">
        <v>53</v>
      </c>
      <c r="B32" s="6" t="s">
        <v>54</v>
      </c>
      <c r="C32" s="6" t="s">
        <v>55</v>
      </c>
      <c r="D32" s="6" t="s">
        <v>56</v>
      </c>
    </row>
    <row r="33" spans="1:4" x14ac:dyDescent="0.25">
      <c r="A33" s="10" t="s">
        <v>57</v>
      </c>
      <c r="B33" s="11" t="s">
        <v>58</v>
      </c>
      <c r="C33" s="8" t="s">
        <v>59</v>
      </c>
      <c r="D33" s="8" t="s">
        <v>60</v>
      </c>
    </row>
    <row r="34" spans="1:4" x14ac:dyDescent="0.25">
      <c r="A34" s="10" t="s">
        <v>61</v>
      </c>
      <c r="B34" s="11" t="s">
        <v>62</v>
      </c>
      <c r="C34" s="8" t="s">
        <v>63</v>
      </c>
      <c r="D34" s="8" t="s">
        <v>64</v>
      </c>
    </row>
    <row r="35" spans="1:4" x14ac:dyDescent="0.25">
      <c r="A35" s="10" t="s">
        <v>65</v>
      </c>
      <c r="B35" s="11" t="s">
        <v>66</v>
      </c>
      <c r="C35" s="8" t="s">
        <v>67</v>
      </c>
      <c r="D35" s="8" t="s">
        <v>68</v>
      </c>
    </row>
    <row r="36" spans="1:4" x14ac:dyDescent="0.25">
      <c r="A36" s="10" t="s">
        <v>69</v>
      </c>
      <c r="B36" s="11" t="s">
        <v>70</v>
      </c>
      <c r="C36" s="8" t="s">
        <v>71</v>
      </c>
      <c r="D36" s="8" t="s">
        <v>72</v>
      </c>
    </row>
    <row r="37" spans="1:4" x14ac:dyDescent="0.25">
      <c r="A37" s="10" t="s">
        <v>73</v>
      </c>
      <c r="B37" s="11" t="s">
        <v>74</v>
      </c>
      <c r="C37" s="8" t="s">
        <v>75</v>
      </c>
      <c r="D37" s="8" t="s">
        <v>76</v>
      </c>
    </row>
    <row r="38" spans="1:4" x14ac:dyDescent="0.25">
      <c r="A38" s="10" t="s">
        <v>77</v>
      </c>
      <c r="B38" s="11" t="s">
        <v>78</v>
      </c>
      <c r="C38" s="8" t="s">
        <v>79</v>
      </c>
      <c r="D38" s="8" t="s">
        <v>80</v>
      </c>
    </row>
    <row r="39" spans="1:4" x14ac:dyDescent="0.25">
      <c r="A39" s="10" t="s">
        <v>81</v>
      </c>
      <c r="B39" s="11" t="s">
        <v>82</v>
      </c>
      <c r="C39" s="8" t="s">
        <v>83</v>
      </c>
      <c r="D39" s="8" t="s">
        <v>84</v>
      </c>
    </row>
    <row r="40" spans="1:4" x14ac:dyDescent="0.25">
      <c r="A40" s="10" t="s">
        <v>85</v>
      </c>
      <c r="B40" s="11" t="s">
        <v>86</v>
      </c>
      <c r="C40" s="8" t="s">
        <v>87</v>
      </c>
      <c r="D40" s="8" t="s">
        <v>88</v>
      </c>
    </row>
    <row r="41" spans="1:4" x14ac:dyDescent="0.25">
      <c r="A41" s="10" t="s">
        <v>89</v>
      </c>
      <c r="B41" s="11" t="s">
        <v>90</v>
      </c>
      <c r="C41" s="8" t="s">
        <v>91</v>
      </c>
      <c r="D41" s="8" t="s">
        <v>92</v>
      </c>
    </row>
    <row r="42" spans="1:4" x14ac:dyDescent="0.25">
      <c r="A42" s="10" t="s">
        <v>93</v>
      </c>
      <c r="B42" s="11" t="s">
        <v>94</v>
      </c>
      <c r="C42" s="8" t="s">
        <v>95</v>
      </c>
      <c r="D42" s="8" t="s">
        <v>96</v>
      </c>
    </row>
    <row r="43" spans="1:4" x14ac:dyDescent="0.25">
      <c r="A43" s="10" t="s">
        <v>97</v>
      </c>
      <c r="B43" s="11" t="s">
        <v>98</v>
      </c>
      <c r="C43" s="8" t="s">
        <v>99</v>
      </c>
      <c r="D43" s="8" t="s">
        <v>100</v>
      </c>
    </row>
    <row r="44" spans="1:4" x14ac:dyDescent="0.25">
      <c r="A44" s="10" t="s">
        <v>101</v>
      </c>
      <c r="B44" s="11" t="s">
        <v>102</v>
      </c>
      <c r="C44" s="8" t="s">
        <v>103</v>
      </c>
      <c r="D44" s="8" t="s">
        <v>104</v>
      </c>
    </row>
    <row r="45" spans="1:4" x14ac:dyDescent="0.25">
      <c r="A45" s="10" t="s">
        <v>105</v>
      </c>
      <c r="B45" s="11" t="s">
        <v>106</v>
      </c>
      <c r="C45" s="8" t="s">
        <v>107</v>
      </c>
      <c r="D45" s="8" t="s">
        <v>108</v>
      </c>
    </row>
    <row r="46" spans="1:4" x14ac:dyDescent="0.25">
      <c r="A46" s="10" t="s">
        <v>109</v>
      </c>
      <c r="B46" s="11" t="s">
        <v>110</v>
      </c>
      <c r="C46" s="8" t="s">
        <v>111</v>
      </c>
      <c r="D46" s="8" t="s">
        <v>112</v>
      </c>
    </row>
    <row r="47" spans="1:4" x14ac:dyDescent="0.25">
      <c r="A47" s="10" t="s">
        <v>113</v>
      </c>
      <c r="B47" s="11" t="s">
        <v>114</v>
      </c>
      <c r="C47" s="8" t="s">
        <v>115</v>
      </c>
      <c r="D47" s="8" t="s">
        <v>116</v>
      </c>
    </row>
    <row r="48" spans="1:4" x14ac:dyDescent="0.25">
      <c r="A48" s="10" t="s">
        <v>117</v>
      </c>
      <c r="B48" s="11" t="s">
        <v>118</v>
      </c>
      <c r="C48" s="8" t="s">
        <v>119</v>
      </c>
      <c r="D48" s="8" t="s">
        <v>120</v>
      </c>
    </row>
    <row r="49" spans="1:4" x14ac:dyDescent="0.25">
      <c r="A49" s="10" t="s">
        <v>121</v>
      </c>
      <c r="B49" s="11" t="s">
        <v>122</v>
      </c>
      <c r="C49" s="8" t="s">
        <v>123</v>
      </c>
      <c r="D49" s="8" t="s">
        <v>124</v>
      </c>
    </row>
    <row r="50" spans="1:4" x14ac:dyDescent="0.25">
      <c r="A50" s="10" t="s">
        <v>125</v>
      </c>
      <c r="B50" s="11" t="s">
        <v>126</v>
      </c>
      <c r="C50" s="8" t="s">
        <v>127</v>
      </c>
      <c r="D50" s="8" t="s">
        <v>128</v>
      </c>
    </row>
    <row r="51" spans="1:4" x14ac:dyDescent="0.25">
      <c r="A51" s="10" t="s">
        <v>129</v>
      </c>
      <c r="B51" s="11" t="s">
        <v>130</v>
      </c>
      <c r="C51" s="8" t="s">
        <v>131</v>
      </c>
      <c r="D51" s="8" t="s">
        <v>132</v>
      </c>
    </row>
    <row r="52" spans="1:4" x14ac:dyDescent="0.25">
      <c r="A52" s="10" t="s">
        <v>133</v>
      </c>
      <c r="B52" s="11" t="s">
        <v>134</v>
      </c>
      <c r="C52" s="8" t="s">
        <v>135</v>
      </c>
      <c r="D52" s="8" t="s">
        <v>136</v>
      </c>
    </row>
    <row r="53" spans="1:4" x14ac:dyDescent="0.25">
      <c r="A53" s="10" t="s">
        <v>137</v>
      </c>
      <c r="B53" s="11" t="s">
        <v>138</v>
      </c>
      <c r="C53" s="8" t="s">
        <v>139</v>
      </c>
      <c r="D53" s="8" t="s">
        <v>140</v>
      </c>
    </row>
    <row r="54" spans="1:4" x14ac:dyDescent="0.25">
      <c r="A54" s="10" t="s">
        <v>141</v>
      </c>
      <c r="B54" s="11" t="s">
        <v>142</v>
      </c>
      <c r="C54" s="8" t="s">
        <v>143</v>
      </c>
      <c r="D54" s="8" t="s">
        <v>144</v>
      </c>
    </row>
    <row r="55" spans="1:4" x14ac:dyDescent="0.25">
      <c r="A55" s="10" t="s">
        <v>145</v>
      </c>
      <c r="B55" s="11" t="s">
        <v>146</v>
      </c>
      <c r="C55" s="8" t="s">
        <v>147</v>
      </c>
      <c r="D55" s="8" t="s">
        <v>148</v>
      </c>
    </row>
    <row r="56" spans="1:4" x14ac:dyDescent="0.25">
      <c r="A56" s="10" t="s">
        <v>149</v>
      </c>
      <c r="B56" s="11" t="s">
        <v>150</v>
      </c>
      <c r="C56" s="8" t="s">
        <v>151</v>
      </c>
      <c r="D56" s="8" t="s">
        <v>152</v>
      </c>
    </row>
    <row r="57" spans="1:4" x14ac:dyDescent="0.25">
      <c r="A57" s="10" t="s">
        <v>153</v>
      </c>
      <c r="B57" s="11" t="s">
        <v>154</v>
      </c>
      <c r="C57" s="8" t="s">
        <v>155</v>
      </c>
      <c r="D57" s="8" t="s">
        <v>156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J62"/>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8.7109375" defaultRowHeight="15" x14ac:dyDescent="0.25"/>
  <cols>
    <col min="1" max="1" width="27" customWidth="1"/>
    <col min="2" max="2" width="21" customWidth="1"/>
    <col min="3" max="3" width="24" customWidth="1"/>
    <col min="4" max="4" width="18" customWidth="1"/>
    <col min="5" max="5" width="25" customWidth="1"/>
    <col min="6" max="6" width="18" customWidth="1"/>
    <col min="7" max="8" width="22" customWidth="1"/>
    <col min="9" max="10" width="12" customWidth="1"/>
  </cols>
  <sheetData>
    <row r="1" spans="1:10" ht="20.25" x14ac:dyDescent="0.3">
      <c r="A1" s="2" t="s">
        <v>157</v>
      </c>
    </row>
    <row r="2" spans="1:10" x14ac:dyDescent="0.25">
      <c r="A2" s="4" t="s">
        <v>158</v>
      </c>
    </row>
    <row r="4" spans="1:10" ht="15.75" x14ac:dyDescent="0.25">
      <c r="A4" s="5" t="s">
        <v>159</v>
      </c>
    </row>
    <row r="5" spans="1:10" x14ac:dyDescent="0.25">
      <c r="A5" s="6" t="s">
        <v>160</v>
      </c>
      <c r="B5" s="6" t="s">
        <v>161</v>
      </c>
      <c r="C5" s="6" t="s">
        <v>162</v>
      </c>
      <c r="D5" s="6" t="s">
        <v>163</v>
      </c>
      <c r="E5" s="6" t="s">
        <v>164</v>
      </c>
      <c r="F5" s="6" t="s">
        <v>88</v>
      </c>
      <c r="G5" s="6" t="s">
        <v>165</v>
      </c>
      <c r="H5" s="6" t="s">
        <v>166</v>
      </c>
      <c r="I5" s="6" t="s">
        <v>167</v>
      </c>
      <c r="J5" s="6" t="s">
        <v>168</v>
      </c>
    </row>
    <row r="6" spans="1:10" x14ac:dyDescent="0.25">
      <c r="A6" s="12">
        <v>45931</v>
      </c>
      <c r="B6" s="13">
        <f>COUNTIFS(Tickets!$B:$B,"&gt;="&amp;$A6,Tickets!$B:$B,"&lt;"&amp;EDATE($A6,1),Tickets!$H:$H,B$5)</f>
        <v>393</v>
      </c>
      <c r="C6" s="13">
        <f>COUNTIFS(Tickets!$B:$B,"&gt;="&amp;$A6,Tickets!$B:$B,"&lt;"&amp;EDATE($A6,1),Tickets!$H:$H,C$5)</f>
        <v>184</v>
      </c>
      <c r="D6" s="13">
        <f>COUNTIFS(Tickets!$B:$B,"&gt;="&amp;$A6,Tickets!$B:$B,"&lt;"&amp;EDATE($A6,1),Tickets!$H:$H,D$5)</f>
        <v>149</v>
      </c>
      <c r="E6" s="13">
        <f>COUNTIFS(Tickets!$B:$B,"&gt;="&amp;$A6,Tickets!$B:$B,"&lt;"&amp;EDATE($A6,1),Tickets!$H:$H,E$5)</f>
        <v>100</v>
      </c>
      <c r="F6" s="13">
        <f>COUNTIFS(Tickets!$B:$B,"&gt;="&amp;$A6,Tickets!$B:$B,"&lt;"&amp;EDATE($A6,1),Tickets!$H:$H,F$5)</f>
        <v>124</v>
      </c>
      <c r="G6" s="13">
        <f>COUNTIFS(Tickets!$B:$B,"&gt;="&amp;$A6,Tickets!$B:$B,"&lt;"&amp;EDATE($A6,1),Tickets!$H:$H,G$5)</f>
        <v>53</v>
      </c>
      <c r="H6" s="13">
        <f>COUNTIFS(Tickets!$B:$B,"&gt;="&amp;$A6,Tickets!$B:$B,"&lt;"&amp;EDATE($A6,1),Tickets!$H:$H,H$5)</f>
        <v>75</v>
      </c>
      <c r="I6" s="13">
        <f>COUNTIFS(Tickets!$B:$B,"&gt;="&amp;$A6,Tickets!$B:$B,"&lt;"&amp;EDATE($A6,1),Tickets!$H:$H,I$5)</f>
        <v>181</v>
      </c>
      <c r="J6" s="14">
        <f t="shared" ref="J6:J17" si="0">SUM(B6:I6)</f>
        <v>1259</v>
      </c>
    </row>
    <row r="7" spans="1:10" x14ac:dyDescent="0.25">
      <c r="A7" s="12">
        <v>45962</v>
      </c>
      <c r="B7" s="13">
        <f>COUNTIFS(Tickets!$B:$B,"&gt;="&amp;$A7,Tickets!$B:$B,"&lt;"&amp;EDATE($A7,1),Tickets!$H:$H,B$5)</f>
        <v>190</v>
      </c>
      <c r="C7" s="13">
        <f>COUNTIFS(Tickets!$B:$B,"&gt;="&amp;$A7,Tickets!$B:$B,"&lt;"&amp;EDATE($A7,1),Tickets!$H:$H,C$5)</f>
        <v>141</v>
      </c>
      <c r="D7" s="13">
        <f>COUNTIFS(Tickets!$B:$B,"&gt;="&amp;$A7,Tickets!$B:$B,"&lt;"&amp;EDATE($A7,1),Tickets!$H:$H,D$5)</f>
        <v>111</v>
      </c>
      <c r="E7" s="13">
        <f>COUNTIFS(Tickets!$B:$B,"&gt;="&amp;$A7,Tickets!$B:$B,"&lt;"&amp;EDATE($A7,1),Tickets!$H:$H,E$5)</f>
        <v>92</v>
      </c>
      <c r="F7" s="13">
        <f>COUNTIFS(Tickets!$B:$B,"&gt;="&amp;$A7,Tickets!$B:$B,"&lt;"&amp;EDATE($A7,1),Tickets!$H:$H,F$5)</f>
        <v>107</v>
      </c>
      <c r="G7" s="13">
        <f>COUNTIFS(Tickets!$B:$B,"&gt;="&amp;$A7,Tickets!$B:$B,"&lt;"&amp;EDATE($A7,1),Tickets!$H:$H,G$5)</f>
        <v>75</v>
      </c>
      <c r="H7" s="13">
        <f>COUNTIFS(Tickets!$B:$B,"&gt;="&amp;$A7,Tickets!$B:$B,"&lt;"&amp;EDATE($A7,1),Tickets!$H:$H,H$5)</f>
        <v>51</v>
      </c>
      <c r="I7" s="13">
        <f>COUNTIFS(Tickets!$B:$B,"&gt;="&amp;$A7,Tickets!$B:$B,"&lt;"&amp;EDATE($A7,1),Tickets!$H:$H,I$5)</f>
        <v>133</v>
      </c>
      <c r="J7" s="14">
        <f t="shared" si="0"/>
        <v>900</v>
      </c>
    </row>
    <row r="8" spans="1:10" x14ac:dyDescent="0.25">
      <c r="A8" s="12">
        <v>45992</v>
      </c>
      <c r="B8" s="13">
        <f>COUNTIFS(Tickets!$B:$B,"&gt;="&amp;$A8,Tickets!$B:$B,"&lt;"&amp;EDATE($A8,1),Tickets!$H:$H,B$5)</f>
        <v>178</v>
      </c>
      <c r="C8" s="13">
        <f>COUNTIFS(Tickets!$B:$B,"&gt;="&amp;$A8,Tickets!$B:$B,"&lt;"&amp;EDATE($A8,1),Tickets!$H:$H,C$5)</f>
        <v>156</v>
      </c>
      <c r="D8" s="13">
        <f>COUNTIFS(Tickets!$B:$B,"&gt;="&amp;$A8,Tickets!$B:$B,"&lt;"&amp;EDATE($A8,1),Tickets!$H:$H,D$5)</f>
        <v>104</v>
      </c>
      <c r="E8" s="13">
        <f>COUNTIFS(Tickets!$B:$B,"&gt;="&amp;$A8,Tickets!$B:$B,"&lt;"&amp;EDATE($A8,1),Tickets!$H:$H,E$5)</f>
        <v>79</v>
      </c>
      <c r="F8" s="13">
        <f>COUNTIFS(Tickets!$B:$B,"&gt;="&amp;$A8,Tickets!$B:$B,"&lt;"&amp;EDATE($A8,1),Tickets!$H:$H,F$5)</f>
        <v>94</v>
      </c>
      <c r="G8" s="13">
        <f>COUNTIFS(Tickets!$B:$B,"&gt;="&amp;$A8,Tickets!$B:$B,"&lt;"&amp;EDATE($A8,1),Tickets!$H:$H,G$5)</f>
        <v>47</v>
      </c>
      <c r="H8" s="13">
        <f>COUNTIFS(Tickets!$B:$B,"&gt;="&amp;$A8,Tickets!$B:$B,"&lt;"&amp;EDATE($A8,1),Tickets!$H:$H,H$5)</f>
        <v>47</v>
      </c>
      <c r="I8" s="13">
        <f>COUNTIFS(Tickets!$B:$B,"&gt;="&amp;$A8,Tickets!$B:$B,"&lt;"&amp;EDATE($A8,1),Tickets!$H:$H,I$5)</f>
        <v>136</v>
      </c>
      <c r="J8" s="14">
        <f t="shared" si="0"/>
        <v>841</v>
      </c>
    </row>
    <row r="9" spans="1:10" x14ac:dyDescent="0.25">
      <c r="A9" s="12">
        <v>46023</v>
      </c>
      <c r="B9" s="13">
        <f>COUNTIFS(Tickets!$B:$B,"&gt;="&amp;$A9,Tickets!$B:$B,"&lt;"&amp;EDATE($A9,1),Tickets!$H:$H,B$5)</f>
        <v>398</v>
      </c>
      <c r="C9" s="13">
        <f>COUNTIFS(Tickets!$B:$B,"&gt;="&amp;$A9,Tickets!$B:$B,"&lt;"&amp;EDATE($A9,1),Tickets!$H:$H,C$5)</f>
        <v>156</v>
      </c>
      <c r="D9" s="13">
        <f>COUNTIFS(Tickets!$B:$B,"&gt;="&amp;$A9,Tickets!$B:$B,"&lt;"&amp;EDATE($A9,1),Tickets!$H:$H,D$5)</f>
        <v>124</v>
      </c>
      <c r="E9" s="13">
        <f>COUNTIFS(Tickets!$B:$B,"&gt;="&amp;$A9,Tickets!$B:$B,"&lt;"&amp;EDATE($A9,1),Tickets!$H:$H,E$5)</f>
        <v>92</v>
      </c>
      <c r="F9" s="13">
        <f>COUNTIFS(Tickets!$B:$B,"&gt;="&amp;$A9,Tickets!$B:$B,"&lt;"&amp;EDATE($A9,1),Tickets!$H:$H,F$5)</f>
        <v>89</v>
      </c>
      <c r="G9" s="13">
        <f>COUNTIFS(Tickets!$B:$B,"&gt;="&amp;$A9,Tickets!$B:$B,"&lt;"&amp;EDATE($A9,1),Tickets!$H:$H,G$5)</f>
        <v>89</v>
      </c>
      <c r="H9" s="13">
        <f>COUNTIFS(Tickets!$B:$B,"&gt;="&amp;$A9,Tickets!$B:$B,"&lt;"&amp;EDATE($A9,1),Tickets!$H:$H,H$5)</f>
        <v>97</v>
      </c>
      <c r="I9" s="13">
        <f>COUNTIFS(Tickets!$B:$B,"&gt;="&amp;$A9,Tickets!$B:$B,"&lt;"&amp;EDATE($A9,1),Tickets!$H:$H,I$5)</f>
        <v>141</v>
      </c>
      <c r="J9" s="14">
        <f t="shared" si="0"/>
        <v>1186</v>
      </c>
    </row>
    <row r="10" spans="1:10" x14ac:dyDescent="0.25">
      <c r="A10" s="12">
        <v>46054</v>
      </c>
      <c r="B10" s="13">
        <f>COUNTIFS(Tickets!$B:$B,"&gt;="&amp;$A10,Tickets!$B:$B,"&lt;"&amp;EDATE($A10,1),Tickets!$H:$H,B$5)</f>
        <v>238</v>
      </c>
      <c r="C10" s="13">
        <f>COUNTIFS(Tickets!$B:$B,"&gt;="&amp;$A10,Tickets!$B:$B,"&lt;"&amp;EDATE($A10,1),Tickets!$H:$H,C$5)</f>
        <v>156</v>
      </c>
      <c r="D10" s="13">
        <f>COUNTIFS(Tickets!$B:$B,"&gt;="&amp;$A10,Tickets!$B:$B,"&lt;"&amp;EDATE($A10,1),Tickets!$H:$H,D$5)</f>
        <v>134</v>
      </c>
      <c r="E10" s="13">
        <f>COUNTIFS(Tickets!$B:$B,"&gt;="&amp;$A10,Tickets!$B:$B,"&lt;"&amp;EDATE($A10,1),Tickets!$H:$H,E$5)</f>
        <v>112</v>
      </c>
      <c r="F10" s="13">
        <f>COUNTIFS(Tickets!$B:$B,"&gt;="&amp;$A10,Tickets!$B:$B,"&lt;"&amp;EDATE($A10,1),Tickets!$H:$H,F$5)</f>
        <v>109</v>
      </c>
      <c r="G10" s="13">
        <f>COUNTIFS(Tickets!$B:$B,"&gt;="&amp;$A10,Tickets!$B:$B,"&lt;"&amp;EDATE($A10,1),Tickets!$H:$H,G$5)</f>
        <v>67</v>
      </c>
      <c r="H10" s="13">
        <f>COUNTIFS(Tickets!$B:$B,"&gt;="&amp;$A10,Tickets!$B:$B,"&lt;"&amp;EDATE($A10,1),Tickets!$H:$H,H$5)</f>
        <v>67</v>
      </c>
      <c r="I10" s="13">
        <f>COUNTIFS(Tickets!$B:$B,"&gt;="&amp;$A10,Tickets!$B:$B,"&lt;"&amp;EDATE($A10,1),Tickets!$H:$H,I$5)</f>
        <v>158</v>
      </c>
      <c r="J10" s="14">
        <f t="shared" si="0"/>
        <v>1041</v>
      </c>
    </row>
    <row r="11" spans="1:10" x14ac:dyDescent="0.25">
      <c r="A11" s="12">
        <v>46082</v>
      </c>
      <c r="B11" s="13">
        <f>COUNTIFS(Tickets!$B:$B,"&gt;="&amp;$A11,Tickets!$B:$B,"&lt;"&amp;EDATE($A11,1),Tickets!$H:$H,B$5)</f>
        <v>265</v>
      </c>
      <c r="C11" s="13">
        <f>COUNTIFS(Tickets!$B:$B,"&gt;="&amp;$A11,Tickets!$B:$B,"&lt;"&amp;EDATE($A11,1),Tickets!$H:$H,C$5)</f>
        <v>176</v>
      </c>
      <c r="D11" s="13">
        <f>COUNTIFS(Tickets!$B:$B,"&gt;="&amp;$A11,Tickets!$B:$B,"&lt;"&amp;EDATE($A11,1),Tickets!$H:$H,D$5)</f>
        <v>143</v>
      </c>
      <c r="E11" s="13">
        <f>COUNTIFS(Tickets!$B:$B,"&gt;="&amp;$A11,Tickets!$B:$B,"&lt;"&amp;EDATE($A11,1),Tickets!$H:$H,E$5)</f>
        <v>118</v>
      </c>
      <c r="F11" s="13">
        <f>COUNTIFS(Tickets!$B:$B,"&gt;="&amp;$A11,Tickets!$B:$B,"&lt;"&amp;EDATE($A11,1),Tickets!$H:$H,F$5)</f>
        <v>649</v>
      </c>
      <c r="G11" s="13">
        <f>COUNTIFS(Tickets!$B:$B,"&gt;="&amp;$A11,Tickets!$B:$B,"&lt;"&amp;EDATE($A11,1),Tickets!$H:$H,G$5)</f>
        <v>56</v>
      </c>
      <c r="H11" s="13">
        <f>COUNTIFS(Tickets!$B:$B,"&gt;="&amp;$A11,Tickets!$B:$B,"&lt;"&amp;EDATE($A11,1),Tickets!$H:$H,H$5)</f>
        <v>50</v>
      </c>
      <c r="I11" s="13">
        <f>COUNTIFS(Tickets!$B:$B,"&gt;="&amp;$A11,Tickets!$B:$B,"&lt;"&amp;EDATE($A11,1),Tickets!$H:$H,I$5)</f>
        <v>155</v>
      </c>
      <c r="J11" s="14">
        <f t="shared" si="0"/>
        <v>1612</v>
      </c>
    </row>
    <row r="12" spans="1:10" x14ac:dyDescent="0.25">
      <c r="A12" s="12">
        <v>46113</v>
      </c>
      <c r="B12" s="13">
        <f>COUNTIFS(Tickets!$B:$B,"&gt;="&amp;$A12,Tickets!$B:$B,"&lt;"&amp;EDATE($A12,1),Tickets!$H:$H,B$5)</f>
        <v>244</v>
      </c>
      <c r="C12" s="13">
        <f>COUNTIFS(Tickets!$B:$B,"&gt;="&amp;$A12,Tickets!$B:$B,"&lt;"&amp;EDATE($A12,1),Tickets!$H:$H,C$5)</f>
        <v>181</v>
      </c>
      <c r="D12" s="13">
        <f>COUNTIFS(Tickets!$B:$B,"&gt;="&amp;$A12,Tickets!$B:$B,"&lt;"&amp;EDATE($A12,1),Tickets!$H:$H,D$5)</f>
        <v>139</v>
      </c>
      <c r="E12" s="13">
        <f>COUNTIFS(Tickets!$B:$B,"&gt;="&amp;$A12,Tickets!$B:$B,"&lt;"&amp;EDATE($A12,1),Tickets!$H:$H,E$5)</f>
        <v>90</v>
      </c>
      <c r="F12" s="13">
        <f>COUNTIFS(Tickets!$B:$B,"&gt;="&amp;$A12,Tickets!$B:$B,"&lt;"&amp;EDATE($A12,1),Tickets!$H:$H,F$5)</f>
        <v>111</v>
      </c>
      <c r="G12" s="13">
        <f>COUNTIFS(Tickets!$B:$B,"&gt;="&amp;$A12,Tickets!$B:$B,"&lt;"&amp;EDATE($A12,1),Tickets!$H:$H,G$5)</f>
        <v>59</v>
      </c>
      <c r="H12" s="13">
        <f>COUNTIFS(Tickets!$B:$B,"&gt;="&amp;$A12,Tickets!$B:$B,"&lt;"&amp;EDATE($A12,1),Tickets!$H:$H,H$5)</f>
        <v>61</v>
      </c>
      <c r="I12" s="13">
        <f>COUNTIFS(Tickets!$B:$B,"&gt;="&amp;$A12,Tickets!$B:$B,"&lt;"&amp;EDATE($A12,1),Tickets!$H:$H,I$5)</f>
        <v>164</v>
      </c>
      <c r="J12" s="14">
        <f t="shared" si="0"/>
        <v>1049</v>
      </c>
    </row>
    <row r="13" spans="1:10" x14ac:dyDescent="0.25">
      <c r="A13" s="12">
        <v>46143</v>
      </c>
      <c r="B13" s="13">
        <f>COUNTIFS(Tickets!$B:$B,"&gt;="&amp;$A13,Tickets!$B:$B,"&lt;"&amp;EDATE($A13,1),Tickets!$H:$H,B$5)</f>
        <v>221</v>
      </c>
      <c r="C13" s="13">
        <f>COUNTIFS(Tickets!$B:$B,"&gt;="&amp;$A13,Tickets!$B:$B,"&lt;"&amp;EDATE($A13,1),Tickets!$H:$H,C$5)</f>
        <v>125</v>
      </c>
      <c r="D13" s="13">
        <f>COUNTIFS(Tickets!$B:$B,"&gt;="&amp;$A13,Tickets!$B:$B,"&lt;"&amp;EDATE($A13,1),Tickets!$H:$H,D$5)</f>
        <v>120</v>
      </c>
      <c r="E13" s="13">
        <f>COUNTIFS(Tickets!$B:$B,"&gt;="&amp;$A13,Tickets!$B:$B,"&lt;"&amp;EDATE($A13,1),Tickets!$H:$H,E$5)</f>
        <v>98</v>
      </c>
      <c r="F13" s="13">
        <f>COUNTIFS(Tickets!$B:$B,"&gt;="&amp;$A13,Tickets!$B:$B,"&lt;"&amp;EDATE($A13,1),Tickets!$H:$H,F$5)</f>
        <v>123</v>
      </c>
      <c r="G13" s="13">
        <f>COUNTIFS(Tickets!$B:$B,"&gt;="&amp;$A13,Tickets!$B:$B,"&lt;"&amp;EDATE($A13,1),Tickets!$H:$H,G$5)</f>
        <v>48</v>
      </c>
      <c r="H13" s="13">
        <f>COUNTIFS(Tickets!$B:$B,"&gt;="&amp;$A13,Tickets!$B:$B,"&lt;"&amp;EDATE($A13,1),Tickets!$H:$H,H$5)</f>
        <v>33</v>
      </c>
      <c r="I13" s="13">
        <f>COUNTIFS(Tickets!$B:$B,"&gt;="&amp;$A13,Tickets!$B:$B,"&lt;"&amp;EDATE($A13,1),Tickets!$H:$H,I$5)</f>
        <v>129</v>
      </c>
      <c r="J13" s="14">
        <f t="shared" si="0"/>
        <v>897</v>
      </c>
    </row>
    <row r="14" spans="1:10" x14ac:dyDescent="0.25">
      <c r="A14" s="12">
        <v>46174</v>
      </c>
      <c r="B14" s="13">
        <f>COUNTIFS(Tickets!$B:$B,"&gt;="&amp;$A14,Tickets!$B:$B,"&lt;"&amp;EDATE($A14,1),Tickets!$H:$H,B$5)</f>
        <v>270</v>
      </c>
      <c r="C14" s="13">
        <f>COUNTIFS(Tickets!$B:$B,"&gt;="&amp;$A14,Tickets!$B:$B,"&lt;"&amp;EDATE($A14,1),Tickets!$H:$H,C$5)</f>
        <v>168</v>
      </c>
      <c r="D14" s="13">
        <f>COUNTIFS(Tickets!$B:$B,"&gt;="&amp;$A14,Tickets!$B:$B,"&lt;"&amp;EDATE($A14,1),Tickets!$H:$H,D$5)</f>
        <v>148</v>
      </c>
      <c r="E14" s="13">
        <f>COUNTIFS(Tickets!$B:$B,"&gt;="&amp;$A14,Tickets!$B:$B,"&lt;"&amp;EDATE($A14,1),Tickets!$H:$H,E$5)</f>
        <v>90</v>
      </c>
      <c r="F14" s="13">
        <f>COUNTIFS(Tickets!$B:$B,"&gt;="&amp;$A14,Tickets!$B:$B,"&lt;"&amp;EDATE($A14,1),Tickets!$H:$H,F$5)</f>
        <v>128</v>
      </c>
      <c r="G14" s="13">
        <f>COUNTIFS(Tickets!$B:$B,"&gt;="&amp;$A14,Tickets!$B:$B,"&lt;"&amp;EDATE($A14,1),Tickets!$H:$H,G$5)</f>
        <v>65</v>
      </c>
      <c r="H14" s="13">
        <f>COUNTIFS(Tickets!$B:$B,"&gt;="&amp;$A14,Tickets!$B:$B,"&lt;"&amp;EDATE($A14,1),Tickets!$H:$H,H$5)</f>
        <v>49</v>
      </c>
      <c r="I14" s="13">
        <f>COUNTIFS(Tickets!$B:$B,"&gt;="&amp;$A14,Tickets!$B:$B,"&lt;"&amp;EDATE($A14,1),Tickets!$H:$H,I$5)</f>
        <v>226</v>
      </c>
      <c r="J14" s="14">
        <f t="shared" si="0"/>
        <v>1144</v>
      </c>
    </row>
    <row r="15" spans="1:10" x14ac:dyDescent="0.25">
      <c r="A15" s="12">
        <v>46204</v>
      </c>
      <c r="B15" s="13">
        <f>COUNTIFS(Tickets!$B:$B,"&gt;="&amp;$A15,Tickets!$B:$B,"&lt;"&amp;EDATE($A15,1),Tickets!$H:$H,B$5)</f>
        <v>274</v>
      </c>
      <c r="C15" s="13">
        <f>COUNTIFS(Tickets!$B:$B,"&gt;="&amp;$A15,Tickets!$B:$B,"&lt;"&amp;EDATE($A15,1),Tickets!$H:$H,C$5)</f>
        <v>140</v>
      </c>
      <c r="D15" s="13">
        <f>COUNTIFS(Tickets!$B:$B,"&gt;="&amp;$A15,Tickets!$B:$B,"&lt;"&amp;EDATE($A15,1),Tickets!$H:$H,D$5)</f>
        <v>141</v>
      </c>
      <c r="E15" s="13">
        <f>COUNTIFS(Tickets!$B:$B,"&gt;="&amp;$A15,Tickets!$B:$B,"&lt;"&amp;EDATE($A15,1),Tickets!$H:$H,E$5)</f>
        <v>101</v>
      </c>
      <c r="F15" s="13">
        <f>COUNTIFS(Tickets!$B:$B,"&gt;="&amp;$A15,Tickets!$B:$B,"&lt;"&amp;EDATE($A15,1),Tickets!$H:$H,F$5)</f>
        <v>96</v>
      </c>
      <c r="G15" s="13">
        <f>COUNTIFS(Tickets!$B:$B,"&gt;="&amp;$A15,Tickets!$B:$B,"&lt;"&amp;EDATE($A15,1),Tickets!$H:$H,G$5)</f>
        <v>55</v>
      </c>
      <c r="H15" s="13">
        <f>COUNTIFS(Tickets!$B:$B,"&gt;="&amp;$A15,Tickets!$B:$B,"&lt;"&amp;EDATE($A15,1),Tickets!$H:$H,H$5)</f>
        <v>66</v>
      </c>
      <c r="I15" s="13">
        <f>COUNTIFS(Tickets!$B:$B,"&gt;="&amp;$A15,Tickets!$B:$B,"&lt;"&amp;EDATE($A15,1),Tickets!$H:$H,I$5)</f>
        <v>143</v>
      </c>
      <c r="J15" s="14">
        <f t="shared" si="0"/>
        <v>1016</v>
      </c>
    </row>
    <row r="16" spans="1:10" x14ac:dyDescent="0.25">
      <c r="A16" s="12">
        <v>46235</v>
      </c>
      <c r="B16" s="13">
        <f>COUNTIFS(Tickets!$B:$B,"&gt;="&amp;$A16,Tickets!$B:$B,"&lt;"&amp;EDATE($A16,1),Tickets!$H:$H,B$5)</f>
        <v>228</v>
      </c>
      <c r="C16" s="13">
        <f>COUNTIFS(Tickets!$B:$B,"&gt;="&amp;$A16,Tickets!$B:$B,"&lt;"&amp;EDATE($A16,1),Tickets!$H:$H,C$5)</f>
        <v>205</v>
      </c>
      <c r="D16" s="13">
        <f>COUNTIFS(Tickets!$B:$B,"&gt;="&amp;$A16,Tickets!$B:$B,"&lt;"&amp;EDATE($A16,1),Tickets!$H:$H,D$5)</f>
        <v>147</v>
      </c>
      <c r="E16" s="13">
        <f>COUNTIFS(Tickets!$B:$B,"&gt;="&amp;$A16,Tickets!$B:$B,"&lt;"&amp;EDATE($A16,1),Tickets!$H:$H,E$5)</f>
        <v>86</v>
      </c>
      <c r="F16" s="13">
        <f>COUNTIFS(Tickets!$B:$B,"&gt;="&amp;$A16,Tickets!$B:$B,"&lt;"&amp;EDATE($A16,1),Tickets!$H:$H,F$5)</f>
        <v>127</v>
      </c>
      <c r="G16" s="13">
        <f>COUNTIFS(Tickets!$B:$B,"&gt;="&amp;$A16,Tickets!$B:$B,"&lt;"&amp;EDATE($A16,1),Tickets!$H:$H,G$5)</f>
        <v>64</v>
      </c>
      <c r="H16" s="13">
        <f>COUNTIFS(Tickets!$B:$B,"&gt;="&amp;$A16,Tickets!$B:$B,"&lt;"&amp;EDATE($A16,1),Tickets!$H:$H,H$5)</f>
        <v>72</v>
      </c>
      <c r="I16" s="13">
        <f>COUNTIFS(Tickets!$B:$B,"&gt;="&amp;$A16,Tickets!$B:$B,"&lt;"&amp;EDATE($A16,1),Tickets!$H:$H,I$5)</f>
        <v>176</v>
      </c>
      <c r="J16" s="14">
        <f t="shared" si="0"/>
        <v>1105</v>
      </c>
    </row>
    <row r="17" spans="1:10" x14ac:dyDescent="0.25">
      <c r="A17" s="12">
        <v>46266</v>
      </c>
      <c r="B17" s="13">
        <f>COUNTIFS(Tickets!$B:$B,"&gt;="&amp;$A17,Tickets!$B:$B,"&lt;"&amp;EDATE($A17,1),Tickets!$H:$H,B$5)</f>
        <v>262</v>
      </c>
      <c r="C17" s="13">
        <f>COUNTIFS(Tickets!$B:$B,"&gt;="&amp;$A17,Tickets!$B:$B,"&lt;"&amp;EDATE($A17,1),Tickets!$H:$H,C$5)</f>
        <v>189</v>
      </c>
      <c r="D17" s="13">
        <f>COUNTIFS(Tickets!$B:$B,"&gt;="&amp;$A17,Tickets!$B:$B,"&lt;"&amp;EDATE($A17,1),Tickets!$H:$H,D$5)</f>
        <v>132</v>
      </c>
      <c r="E17" s="13">
        <f>COUNTIFS(Tickets!$B:$B,"&gt;="&amp;$A17,Tickets!$B:$B,"&lt;"&amp;EDATE($A17,1),Tickets!$H:$H,E$5)</f>
        <v>111</v>
      </c>
      <c r="F17" s="13">
        <f>COUNTIFS(Tickets!$B:$B,"&gt;="&amp;$A17,Tickets!$B:$B,"&lt;"&amp;EDATE($A17,1),Tickets!$H:$H,F$5)</f>
        <v>123</v>
      </c>
      <c r="G17" s="13">
        <f>COUNTIFS(Tickets!$B:$B,"&gt;="&amp;$A17,Tickets!$B:$B,"&lt;"&amp;EDATE($A17,1),Tickets!$H:$H,G$5)</f>
        <v>55</v>
      </c>
      <c r="H17" s="13">
        <f>COUNTIFS(Tickets!$B:$B,"&gt;="&amp;$A17,Tickets!$B:$B,"&lt;"&amp;EDATE($A17,1),Tickets!$H:$H,H$5)</f>
        <v>67</v>
      </c>
      <c r="I17" s="13">
        <f>COUNTIFS(Tickets!$B:$B,"&gt;="&amp;$A17,Tickets!$B:$B,"&lt;"&amp;EDATE($A17,1),Tickets!$H:$H,I$5)</f>
        <v>158</v>
      </c>
      <c r="J17" s="14">
        <f t="shared" si="0"/>
        <v>1097</v>
      </c>
    </row>
    <row r="18" spans="1:10" x14ac:dyDescent="0.25">
      <c r="A18" s="15" t="s">
        <v>168</v>
      </c>
      <c r="B18" s="14">
        <f t="shared" ref="B18:J18" si="1">SUM(B6:B17)</f>
        <v>3161</v>
      </c>
      <c r="C18" s="14">
        <f t="shared" si="1"/>
        <v>1977</v>
      </c>
      <c r="D18" s="14">
        <f t="shared" si="1"/>
        <v>1592</v>
      </c>
      <c r="E18" s="14">
        <f t="shared" si="1"/>
        <v>1169</v>
      </c>
      <c r="F18" s="14">
        <f t="shared" si="1"/>
        <v>1880</v>
      </c>
      <c r="G18" s="14">
        <f t="shared" si="1"/>
        <v>733</v>
      </c>
      <c r="H18" s="14">
        <f t="shared" si="1"/>
        <v>735</v>
      </c>
      <c r="I18" s="14">
        <f t="shared" si="1"/>
        <v>1900</v>
      </c>
      <c r="J18" s="14">
        <f t="shared" si="1"/>
        <v>13147</v>
      </c>
    </row>
    <row r="20" spans="1:10" ht="15.75" x14ac:dyDescent="0.25">
      <c r="A20" s="5" t="s">
        <v>169</v>
      </c>
    </row>
    <row r="21" spans="1:10" x14ac:dyDescent="0.25">
      <c r="A21" s="6" t="s">
        <v>114</v>
      </c>
      <c r="B21" s="6" t="s">
        <v>26</v>
      </c>
      <c r="C21" s="6" t="s">
        <v>170</v>
      </c>
      <c r="D21" s="6" t="s">
        <v>171</v>
      </c>
      <c r="E21" s="6" t="s">
        <v>172</v>
      </c>
      <c r="F21" s="6" t="s">
        <v>173</v>
      </c>
      <c r="G21" s="6" t="s">
        <v>174</v>
      </c>
      <c r="H21" s="6" t="s">
        <v>175</v>
      </c>
    </row>
    <row r="22" spans="1:10" x14ac:dyDescent="0.25">
      <c r="A22" s="16" t="s">
        <v>116</v>
      </c>
      <c r="B22" s="13">
        <f>COUNTIF(Tickets!$O:$O,$A22)</f>
        <v>4101</v>
      </c>
      <c r="C22" s="13">
        <f t="shared" ref="C22:C29" si="2">D22+E22</f>
        <v>4033</v>
      </c>
      <c r="D22" s="13">
        <f>COUNTIFS(Tickets!$O:$O,$A22,Tickets!$Y:$Y,"Met")</f>
        <v>3925</v>
      </c>
      <c r="E22" s="13">
        <f>COUNTIFS(Tickets!$O:$O,$A22,Tickets!$Y:$Y,"Breached")</f>
        <v>108</v>
      </c>
      <c r="F22" s="17">
        <f t="shared" ref="F22:F30" si="3">IF(C22=0,0,E22/C22)</f>
        <v>2.6779072650632285E-2</v>
      </c>
      <c r="G22" s="13">
        <f>COUNTIFS(Tickets!$O:$O,$A22,Tickets!$Y:$Y,"Open - Breached")</f>
        <v>1</v>
      </c>
      <c r="H22" s="18">
        <f>IF(C22=0,0,SUMPRODUCT((Tickets!$O$2:$O$13148=$A22)*(Tickets!$D$2:$D$13148&lt;&gt;"")*(Tickets!$D$2:$D$13148-Tickets!$B$2:$B$13148))*24/C22)</f>
        <v>17.297784940904656</v>
      </c>
    </row>
    <row r="23" spans="1:10" x14ac:dyDescent="0.25">
      <c r="A23" s="16" t="s">
        <v>176</v>
      </c>
      <c r="B23" s="13">
        <f>COUNTIF(Tickets!$O:$O,$A23)</f>
        <v>2733</v>
      </c>
      <c r="C23" s="13">
        <f t="shared" si="2"/>
        <v>2669</v>
      </c>
      <c r="D23" s="13">
        <f>COUNTIFS(Tickets!$O:$O,$A23,Tickets!$Y:$Y,"Met")</f>
        <v>2391</v>
      </c>
      <c r="E23" s="13">
        <f>COUNTIFS(Tickets!$O:$O,$A23,Tickets!$Y:$Y,"Breached")</f>
        <v>278</v>
      </c>
      <c r="F23" s="17">
        <f t="shared" si="3"/>
        <v>0.10415886099662795</v>
      </c>
      <c r="G23" s="13">
        <f>COUNTIFS(Tickets!$O:$O,$A23,Tickets!$Y:$Y,"Open - Breached")</f>
        <v>9</v>
      </c>
      <c r="H23" s="18">
        <f>IF(C23=0,0,SUMPRODUCT((Tickets!$O$2:$O$13148=$A23)*(Tickets!$D$2:$D$13148&lt;&gt;"")*(Tickets!$D$2:$D$13148-Tickets!$B$2:$B$13148))*24/C23)</f>
        <v>35.704321218932577</v>
      </c>
    </row>
    <row r="24" spans="1:10" x14ac:dyDescent="0.25">
      <c r="A24" s="16" t="s">
        <v>177</v>
      </c>
      <c r="B24" s="13">
        <f>COUNTIF(Tickets!$O:$O,$A24)</f>
        <v>1226</v>
      </c>
      <c r="C24" s="13">
        <f t="shared" si="2"/>
        <v>1193</v>
      </c>
      <c r="D24" s="13">
        <f>COUNTIFS(Tickets!$O:$O,$A24,Tickets!$Y:$Y,"Met")</f>
        <v>1124</v>
      </c>
      <c r="E24" s="13">
        <f>COUNTIFS(Tickets!$O:$O,$A24,Tickets!$Y:$Y,"Breached")</f>
        <v>69</v>
      </c>
      <c r="F24" s="17">
        <f t="shared" si="3"/>
        <v>5.7837384744341996E-2</v>
      </c>
      <c r="G24" s="13">
        <f>COUNTIFS(Tickets!$O:$O,$A24,Tickets!$Y:$Y,"Open - Breached")</f>
        <v>11</v>
      </c>
      <c r="H24" s="18">
        <f>IF(C24=0,0,SUMPRODUCT((Tickets!$O$2:$O$13148=$A24)*(Tickets!$D$2:$D$13148&lt;&gt;"")*(Tickets!$D$2:$D$13148-Tickets!$B$2:$B$13148))*24/C24)</f>
        <v>31.461106454340687</v>
      </c>
    </row>
    <row r="25" spans="1:10" x14ac:dyDescent="0.25">
      <c r="A25" s="16" t="s">
        <v>178</v>
      </c>
      <c r="B25" s="13">
        <f>COUNTIF(Tickets!$O:$O,$A25)</f>
        <v>1509</v>
      </c>
      <c r="C25" s="13">
        <f t="shared" si="2"/>
        <v>1473</v>
      </c>
      <c r="D25" s="13">
        <f>COUNTIFS(Tickets!$O:$O,$A25,Tickets!$Y:$Y,"Met")</f>
        <v>1353</v>
      </c>
      <c r="E25" s="13">
        <f>COUNTIFS(Tickets!$O:$O,$A25,Tickets!$Y:$Y,"Breached")</f>
        <v>120</v>
      </c>
      <c r="F25" s="17">
        <f t="shared" si="3"/>
        <v>8.1466395112016296E-2</v>
      </c>
      <c r="G25" s="13">
        <f>COUNTIFS(Tickets!$O:$O,$A25,Tickets!$Y:$Y,"Open - Breached")</f>
        <v>0</v>
      </c>
      <c r="H25" s="18">
        <f>IF(C25=0,0,SUMPRODUCT((Tickets!$O$2:$O$13148=$A25)*(Tickets!$D$2:$D$13148&lt;&gt;"")*(Tickets!$D$2:$D$13148-Tickets!$B$2:$B$13148))*24/C25)</f>
        <v>27.8821339669502</v>
      </c>
    </row>
    <row r="26" spans="1:10" x14ac:dyDescent="0.25">
      <c r="A26" s="16" t="s">
        <v>179</v>
      </c>
      <c r="B26" s="13">
        <f>COUNTIF(Tickets!$O:$O,$A26)</f>
        <v>1373</v>
      </c>
      <c r="C26" s="13">
        <f t="shared" si="2"/>
        <v>1345</v>
      </c>
      <c r="D26" s="13">
        <f>COUNTIFS(Tickets!$O:$O,$A26,Tickets!$Y:$Y,"Met")</f>
        <v>1248</v>
      </c>
      <c r="E26" s="13">
        <f>COUNTIFS(Tickets!$O:$O,$A26,Tickets!$Y:$Y,"Breached")</f>
        <v>97</v>
      </c>
      <c r="F26" s="17">
        <f t="shared" si="3"/>
        <v>7.2118959107806691E-2</v>
      </c>
      <c r="G26" s="13">
        <f>COUNTIFS(Tickets!$O:$O,$A26,Tickets!$Y:$Y,"Open - Breached")</f>
        <v>3</v>
      </c>
      <c r="H26" s="18">
        <f>IF(C26=0,0,SUMPRODUCT((Tickets!$O$2:$O$13148=$A26)*(Tickets!$D$2:$D$13148&lt;&gt;"")*(Tickets!$D$2:$D$13148-Tickets!$B$2:$B$13148))*24/C26)</f>
        <v>31.476926889670164</v>
      </c>
    </row>
    <row r="27" spans="1:10" x14ac:dyDescent="0.25">
      <c r="A27" s="16" t="s">
        <v>180</v>
      </c>
      <c r="B27" s="13">
        <f>COUNTIF(Tickets!$O:$O,$A27)</f>
        <v>1467</v>
      </c>
      <c r="C27" s="13">
        <f t="shared" si="2"/>
        <v>1432</v>
      </c>
      <c r="D27" s="13">
        <f>COUNTIFS(Tickets!$O:$O,$A27,Tickets!$Y:$Y,"Met")</f>
        <v>1061</v>
      </c>
      <c r="E27" s="13">
        <f>COUNTIFS(Tickets!$O:$O,$A27,Tickets!$Y:$Y,"Breached")</f>
        <v>371</v>
      </c>
      <c r="F27" s="17">
        <f t="shared" si="3"/>
        <v>0.25907821229050282</v>
      </c>
      <c r="G27" s="13">
        <f>COUNTIFS(Tickets!$O:$O,$A27,Tickets!$Y:$Y,"Open - Breached")</f>
        <v>6</v>
      </c>
      <c r="H27" s="18">
        <f>IF(C27=0,0,SUMPRODUCT((Tickets!$O$2:$O$13148=$A27)*(Tickets!$D$2:$D$13148&lt;&gt;"")*(Tickets!$D$2:$D$13148-Tickets!$B$2:$B$13148))*24/C27)</f>
        <v>71.817842178748606</v>
      </c>
    </row>
    <row r="28" spans="1:10" x14ac:dyDescent="0.25">
      <c r="A28" s="16" t="s">
        <v>181</v>
      </c>
      <c r="B28" s="13">
        <f>COUNTIF(Tickets!$O:$O,$A28)</f>
        <v>657</v>
      </c>
      <c r="C28" s="13">
        <f t="shared" si="2"/>
        <v>648</v>
      </c>
      <c r="D28" s="13">
        <f>COUNTIFS(Tickets!$O:$O,$A28,Tickets!$Y:$Y,"Met")</f>
        <v>622</v>
      </c>
      <c r="E28" s="13">
        <f>COUNTIFS(Tickets!$O:$O,$A28,Tickets!$Y:$Y,"Breached")</f>
        <v>26</v>
      </c>
      <c r="F28" s="17">
        <f t="shared" si="3"/>
        <v>4.0123456790123455E-2</v>
      </c>
      <c r="G28" s="13">
        <f>COUNTIFS(Tickets!$O:$O,$A28,Tickets!$Y:$Y,"Open - Breached")</f>
        <v>0</v>
      </c>
      <c r="H28" s="18">
        <f>IF(C28=0,0,SUMPRODUCT((Tickets!$O$2:$O$13148=$A28)*(Tickets!$D$2:$D$13148&lt;&gt;"")*(Tickets!$D$2:$D$13148-Tickets!$B$2:$B$13148))*24/C28)</f>
        <v>17.809053497914714</v>
      </c>
    </row>
    <row r="29" spans="1:10" x14ac:dyDescent="0.25">
      <c r="A29" s="16" t="s">
        <v>182</v>
      </c>
      <c r="B29" s="13">
        <f>COUNTIF(Tickets!$O:$O,$A29)</f>
        <v>81</v>
      </c>
      <c r="C29" s="13">
        <f t="shared" si="2"/>
        <v>77</v>
      </c>
      <c r="D29" s="13">
        <f>COUNTIFS(Tickets!$O:$O,$A29,Tickets!$Y:$Y,"Met")</f>
        <v>77</v>
      </c>
      <c r="E29" s="13">
        <f>COUNTIFS(Tickets!$O:$O,$A29,Tickets!$Y:$Y,"Breached")</f>
        <v>0</v>
      </c>
      <c r="F29" s="17">
        <f t="shared" si="3"/>
        <v>0</v>
      </c>
      <c r="G29" s="13">
        <f>COUNTIFS(Tickets!$O:$O,$A29,Tickets!$Y:$Y,"Open - Breached")</f>
        <v>0</v>
      </c>
      <c r="H29" s="18">
        <f>IF(C29=0,0,SUMPRODUCT((Tickets!$O$2:$O$13148=$A29)*(Tickets!$D$2:$D$13148&lt;&gt;"")*(Tickets!$D$2:$D$13148-Tickets!$B$2:$B$13148))*24/C29)</f>
        <v>16.276839826912951</v>
      </c>
    </row>
    <row r="30" spans="1:10" x14ac:dyDescent="0.25">
      <c r="A30" s="15" t="s">
        <v>183</v>
      </c>
      <c r="B30" s="14">
        <f>SUM(B22:B29)</f>
        <v>13147</v>
      </c>
      <c r="C30" s="14">
        <f>SUM(C22:C29)</f>
        <v>12870</v>
      </c>
      <c r="D30" s="14">
        <f>SUM(D22:D29)</f>
        <v>11801</v>
      </c>
      <c r="E30" s="14">
        <f>SUM(E22:E29)</f>
        <v>1069</v>
      </c>
      <c r="F30" s="19">
        <f t="shared" si="3"/>
        <v>8.3061383061383068E-2</v>
      </c>
      <c r="G30" s="14">
        <f>SUM(G22:G29)</f>
        <v>30</v>
      </c>
      <c r="H30" s="20">
        <f>IF(C30=0,0,SUMPRODUCT((Tickets!$D$2:$D$13148&lt;&gt;"")*(Tickets!$D$2:$D$13148-Tickets!$B$2:$B$13148))*24/C30)</f>
        <v>31.206952861945688</v>
      </c>
    </row>
    <row r="32" spans="1:10" ht="15.75" x14ac:dyDescent="0.25">
      <c r="A32" s="5" t="s">
        <v>184</v>
      </c>
    </row>
    <row r="33" spans="1:7" ht="25.5" x14ac:dyDescent="0.25">
      <c r="A33" s="6" t="s">
        <v>78</v>
      </c>
      <c r="B33" s="6" t="s">
        <v>185</v>
      </c>
      <c r="C33" s="6" t="s">
        <v>26</v>
      </c>
      <c r="D33" s="6" t="s">
        <v>170</v>
      </c>
      <c r="E33" s="6" t="s">
        <v>172</v>
      </c>
      <c r="F33" s="6" t="s">
        <v>173</v>
      </c>
      <c r="G33" s="6" t="s">
        <v>175</v>
      </c>
    </row>
    <row r="34" spans="1:7" x14ac:dyDescent="0.25">
      <c r="A34" s="16" t="s">
        <v>186</v>
      </c>
      <c r="B34" s="21">
        <f>INDEX(SLA_Policy!$D$2:$D$5,MATCH($A34,SLA_Policy!$A$2:$A$5,0))</f>
        <v>4</v>
      </c>
      <c r="C34" s="13">
        <f>COUNTIF(Tickets!$F:$F,$A34)</f>
        <v>79</v>
      </c>
      <c r="D34" s="13">
        <f>COUNTIFS(Tickets!$F:$F,$A34,Tickets!$Y:$Y,"Met")+E34</f>
        <v>79</v>
      </c>
      <c r="E34" s="13">
        <f>COUNTIFS(Tickets!$F:$F,$A34,Tickets!$Y:$Y,"Breached")</f>
        <v>8</v>
      </c>
      <c r="F34" s="17">
        <f>IF(D34=0,0,E34/D34)</f>
        <v>0.10126582278481013</v>
      </c>
      <c r="G34" s="18">
        <f>IF(D34=0,0,SUMPRODUCT((Tickets!$F$2:$F$13148=$A34)*(Tickets!$D$2:$D$13148&lt;&gt;"")*(Tickets!$D$2:$D$13148-Tickets!$B$2:$B$13148))*24/D34)</f>
        <v>2.1128691983272181</v>
      </c>
    </row>
    <row r="35" spans="1:7" x14ac:dyDescent="0.25">
      <c r="A35" s="16" t="s">
        <v>187</v>
      </c>
      <c r="B35" s="21">
        <f>INDEX(SLA_Policy!$D$2:$D$5,MATCH($A35,SLA_Policy!$A$2:$A$5,0))</f>
        <v>8</v>
      </c>
      <c r="C35" s="13">
        <f>COUNTIF(Tickets!$F:$F,$A35)</f>
        <v>1145</v>
      </c>
      <c r="D35" s="13">
        <f>COUNTIFS(Tickets!$F:$F,$A35,Tickets!$Y:$Y,"Met")+E35</f>
        <v>1120</v>
      </c>
      <c r="E35" s="13">
        <f>COUNTIFS(Tickets!$F:$F,$A35,Tickets!$Y:$Y,"Breached")</f>
        <v>191</v>
      </c>
      <c r="F35" s="17">
        <f>IF(D35=0,0,E35/D35)</f>
        <v>0.17053571428571429</v>
      </c>
      <c r="G35" s="18">
        <f>IF(D35=0,0,SUMPRODUCT((Tickets!$F$2:$F$13148=$A35)*(Tickets!$D$2:$D$13148&lt;&gt;"")*(Tickets!$D$2:$D$13148-Tickets!$B$2:$B$13148))*24/D35)</f>
        <v>6.2745833333150323</v>
      </c>
    </row>
    <row r="36" spans="1:7" x14ac:dyDescent="0.25">
      <c r="A36" s="16" t="s">
        <v>188</v>
      </c>
      <c r="B36" s="21">
        <f>INDEX(SLA_Policy!$D$2:$D$5,MATCH($A36,SLA_Policy!$A$2:$A$5,0))</f>
        <v>72</v>
      </c>
      <c r="C36" s="13">
        <f>COUNTIF(Tickets!$F:$F,$A36)</f>
        <v>7429</v>
      </c>
      <c r="D36" s="13">
        <f>COUNTIFS(Tickets!$F:$F,$A36,Tickets!$Y:$Y,"Met")+E36</f>
        <v>7283</v>
      </c>
      <c r="E36" s="13">
        <f>COUNTIFS(Tickets!$F:$F,$A36,Tickets!$Y:$Y,"Breached")</f>
        <v>605</v>
      </c>
      <c r="F36" s="17">
        <f>IF(D36=0,0,E36/D36)</f>
        <v>8.3070163394205684E-2</v>
      </c>
      <c r="G36" s="18">
        <f>IF(D36=0,0,SUMPRODUCT((Tickets!$F$2:$F$13148=$A36)*(Tickets!$D$2:$D$13148&lt;&gt;"")*(Tickets!$D$2:$D$13148-Tickets!$B$2:$B$13148))*24/D36)</f>
        <v>27.261547439216564</v>
      </c>
    </row>
    <row r="37" spans="1:7" x14ac:dyDescent="0.25">
      <c r="A37" s="16" t="s">
        <v>189</v>
      </c>
      <c r="B37" s="21">
        <f>INDEX(SLA_Policy!$D$2:$D$5,MATCH($A37,SLA_Policy!$A$2:$A$5,0))</f>
        <v>120</v>
      </c>
      <c r="C37" s="13">
        <f>COUNTIF(Tickets!$F:$F,$A37)</f>
        <v>4494</v>
      </c>
      <c r="D37" s="13">
        <f>COUNTIFS(Tickets!$F:$F,$A37,Tickets!$Y:$Y,"Met")+E37</f>
        <v>4388</v>
      </c>
      <c r="E37" s="13">
        <f>COUNTIFS(Tickets!$F:$F,$A37,Tickets!$Y:$Y,"Breached")</f>
        <v>265</v>
      </c>
      <c r="F37" s="17">
        <f>IF(D37=0,0,E37/D37)</f>
        <v>6.0391978122151323E-2</v>
      </c>
      <c r="G37" s="18">
        <f>IF(D37=0,0,SUMPRODUCT((Tickets!$F$2:$F$13148=$A37)*(Tickets!$D$2:$D$13148&lt;&gt;"")*(Tickets!$D$2:$D$13148-Tickets!$B$2:$B$13148))*24/D37)</f>
        <v>44.642931479819076</v>
      </c>
    </row>
    <row r="39" spans="1:7" ht="15.75" x14ac:dyDescent="0.25">
      <c r="A39" s="5" t="s">
        <v>190</v>
      </c>
    </row>
    <row r="40" spans="1:7" x14ac:dyDescent="0.25">
      <c r="A40" s="6" t="s">
        <v>126</v>
      </c>
      <c r="B40" s="6" t="s">
        <v>26</v>
      </c>
      <c r="C40" s="6" t="s">
        <v>191</v>
      </c>
      <c r="D40" s="6" t="s">
        <v>192</v>
      </c>
    </row>
    <row r="41" spans="1:7" x14ac:dyDescent="0.25">
      <c r="A41" s="16">
        <v>0</v>
      </c>
      <c r="B41" s="13">
        <f>COUNTIF(Tickets!$R:$R,$A41)</f>
        <v>12117</v>
      </c>
      <c r="C41" s="13">
        <f>COUNTIFS(Tickets!$R:$R,$A41,Tickets!$W:$W,"&gt;=1")</f>
        <v>4023</v>
      </c>
      <c r="D41" s="22">
        <f>IF(C41=0,"",AVERAGEIFS(Tickets!$W:$W,Tickets!$R:$R,$A41))</f>
        <v>4.3686303753417848</v>
      </c>
    </row>
    <row r="42" spans="1:7" x14ac:dyDescent="0.25">
      <c r="A42" s="16">
        <v>1</v>
      </c>
      <c r="B42" s="13">
        <f>COUNTIF(Tickets!$R:$R,$A42)</f>
        <v>819</v>
      </c>
      <c r="C42" s="13">
        <f>COUNTIFS(Tickets!$R:$R,$A42,Tickets!$W:$W,"&gt;=1")</f>
        <v>280</v>
      </c>
      <c r="D42" s="22">
        <f>IF(C42=0,"",AVERAGEIFS(Tickets!$W:$W,Tickets!$R:$R,$A42))</f>
        <v>3.3821428571428571</v>
      </c>
    </row>
    <row r="43" spans="1:7" x14ac:dyDescent="0.25">
      <c r="A43" s="16">
        <v>2</v>
      </c>
      <c r="B43" s="13">
        <f>COUNTIF(Tickets!$R:$R,$A43)</f>
        <v>171</v>
      </c>
      <c r="C43" s="13">
        <f>COUNTIFS(Tickets!$R:$R,$A43,Tickets!$W:$W,"&gt;=1")</f>
        <v>61</v>
      </c>
      <c r="D43" s="22">
        <f>IF(C43=0,"",AVERAGEIFS(Tickets!$W:$W,Tickets!$R:$R,$A43))</f>
        <v>2.2950819672131146</v>
      </c>
    </row>
    <row r="44" spans="1:7" x14ac:dyDescent="0.25">
      <c r="A44" s="16">
        <v>3</v>
      </c>
      <c r="B44" s="13">
        <f>COUNTIF(Tickets!$R:$R,$A44)</f>
        <v>40</v>
      </c>
      <c r="C44" s="13">
        <f>COUNTIFS(Tickets!$R:$R,$A44,Tickets!$W:$W,"&gt;=1")</f>
        <v>18</v>
      </c>
      <c r="D44" s="22">
        <f>IF(C44=0,"",AVERAGEIFS(Tickets!$W:$W,Tickets!$R:$R,$A44))</f>
        <v>1.3888888888888888</v>
      </c>
    </row>
    <row r="46" spans="1:7" ht="15.75" x14ac:dyDescent="0.25">
      <c r="A46" s="5" t="s">
        <v>193</v>
      </c>
    </row>
    <row r="47" spans="1:7" x14ac:dyDescent="0.25">
      <c r="A47" s="6" t="s">
        <v>110</v>
      </c>
      <c r="B47" s="6" t="s">
        <v>26</v>
      </c>
      <c r="C47" s="6" t="s">
        <v>194</v>
      </c>
      <c r="D47" s="6" t="s">
        <v>195</v>
      </c>
      <c r="E47" s="6" t="s">
        <v>192</v>
      </c>
    </row>
    <row r="48" spans="1:7" x14ac:dyDescent="0.25">
      <c r="A48" s="16" t="s">
        <v>196</v>
      </c>
      <c r="B48" s="13">
        <f>COUNTIF(Tickets!$N:$N,$A48)</f>
        <v>5247</v>
      </c>
      <c r="C48" s="13">
        <f>COUNTIFS(Tickets!$N:$N,$A48,Tickets!$R:$R,"&gt;0")</f>
        <v>323</v>
      </c>
      <c r="D48" s="17">
        <f>IF(B48=0,0,C48/B48)</f>
        <v>6.1558986087287972E-2</v>
      </c>
      <c r="E48" s="22">
        <f>IF(COUNTIFS(Tickets!$N:$N,$A48,Tickets!$W:$W,"&gt;=1")=0,"",AVERAGEIFS(Tickets!$W:$W,Tickets!$N:$N,$A48))</f>
        <v>4.1875</v>
      </c>
    </row>
    <row r="49" spans="1:5" x14ac:dyDescent="0.25">
      <c r="A49" s="16" t="s">
        <v>197</v>
      </c>
      <c r="B49" s="13">
        <f>COUNTIF(Tickets!$N:$N,$A49)</f>
        <v>2339</v>
      </c>
      <c r="C49" s="13">
        <f>COUNTIFS(Tickets!$N:$N,$A49,Tickets!$R:$R,"&gt;0")</f>
        <v>304</v>
      </c>
      <c r="D49" s="17">
        <f>IF(B49=0,0,C49/B49)</f>
        <v>0.12997007268063274</v>
      </c>
      <c r="E49" s="22">
        <f>IF(COUNTIFS(Tickets!$N:$N,$A49,Tickets!$W:$W,"&gt;=1")=0,"",AVERAGEIFS(Tickets!$W:$W,Tickets!$N:$N,$A49))</f>
        <v>4.1168478260869561</v>
      </c>
    </row>
    <row r="50" spans="1:5" x14ac:dyDescent="0.25">
      <c r="A50" s="16" t="s">
        <v>198</v>
      </c>
      <c r="B50" s="13">
        <f>COUNTIF(Tickets!$N:$N,$A50)</f>
        <v>3527</v>
      </c>
      <c r="C50" s="13">
        <f>COUNTIFS(Tickets!$N:$N,$A50,Tickets!$R:$R,"&gt;0")</f>
        <v>273</v>
      </c>
      <c r="D50" s="17">
        <f>IF(B50=0,0,C50/B50)</f>
        <v>7.7402891976183719E-2</v>
      </c>
      <c r="E50" s="22">
        <f>IF(COUNTIFS(Tickets!$N:$N,$A50,Tickets!$W:$W,"&gt;=1")=0,"",AVERAGEIFS(Tickets!$W:$W,Tickets!$N:$N,$A50))</f>
        <v>4.3897667419112114</v>
      </c>
    </row>
    <row r="51" spans="1:5" x14ac:dyDescent="0.25">
      <c r="A51" s="16" t="s">
        <v>199</v>
      </c>
      <c r="B51" s="13">
        <f>COUNTIF(Tickets!$N:$N,$A51)</f>
        <v>1223</v>
      </c>
      <c r="C51" s="13">
        <f>COUNTIFS(Tickets!$N:$N,$A51,Tickets!$R:$R,"&gt;0")</f>
        <v>76</v>
      </c>
      <c r="D51" s="17">
        <f>IF(B51=0,0,C51/B51)</f>
        <v>6.2142273098937037E-2</v>
      </c>
      <c r="E51" s="22">
        <f>IF(COUNTIFS(Tickets!$N:$N,$A51,Tickets!$W:$W,"&gt;=1")=0,"",AVERAGEIFS(Tickets!$W:$W,Tickets!$N:$N,$A51))</f>
        <v>4.2635869565217392</v>
      </c>
    </row>
    <row r="52" spans="1:5" x14ac:dyDescent="0.25">
      <c r="A52" s="16" t="s">
        <v>200</v>
      </c>
      <c r="B52" s="13">
        <f>COUNTIF(Tickets!$N:$N,$A52)</f>
        <v>811</v>
      </c>
      <c r="C52" s="13">
        <f>COUNTIFS(Tickets!$N:$N,$A52,Tickets!$R:$R,"&gt;0")</f>
        <v>54</v>
      </c>
      <c r="D52" s="17">
        <f>IF(B52=0,0,C52/B52)</f>
        <v>6.6584463625154133E-2</v>
      </c>
      <c r="E52" s="22">
        <f>IF(COUNTIFS(Tickets!$N:$N,$A52,Tickets!$W:$W,"&gt;=1")=0,"",AVERAGEIFS(Tickets!$W:$W,Tickets!$N:$N,$A52))</f>
        <v>4.4794952681388009</v>
      </c>
    </row>
    <row r="54" spans="1:5" ht="15.75" x14ac:dyDescent="0.25">
      <c r="A54" s="5" t="s">
        <v>201</v>
      </c>
    </row>
    <row r="55" spans="1:5" x14ac:dyDescent="0.25">
      <c r="A55" s="6" t="s">
        <v>202</v>
      </c>
      <c r="B55" s="6" t="s">
        <v>26</v>
      </c>
      <c r="C55" s="6" t="s">
        <v>203</v>
      </c>
    </row>
    <row r="56" spans="1:5" x14ac:dyDescent="0.25">
      <c r="A56" s="16" t="s">
        <v>204</v>
      </c>
      <c r="B56" s="13">
        <f>SUMPRODUCT(--(WEEKDAY(Tickets!$B$2:$B$13148,2)=1))</f>
        <v>2872</v>
      </c>
      <c r="C56" s="17">
        <f t="shared" ref="C56:C62" si="4">B56/SUM($B$56:$B$62)</f>
        <v>0.21845287898379859</v>
      </c>
    </row>
    <row r="57" spans="1:5" x14ac:dyDescent="0.25">
      <c r="A57" s="16" t="s">
        <v>205</v>
      </c>
      <c r="B57" s="13">
        <f>SUMPRODUCT(--(WEEKDAY(Tickets!$B$2:$B$13148,2)=2))</f>
        <v>2784</v>
      </c>
      <c r="C57" s="17">
        <f t="shared" si="4"/>
        <v>0.21175933673081312</v>
      </c>
    </row>
    <row r="58" spans="1:5" x14ac:dyDescent="0.25">
      <c r="A58" s="16" t="s">
        <v>206</v>
      </c>
      <c r="B58" s="13">
        <f>SUMPRODUCT(--(WEEKDAY(Tickets!$B$2:$B$13148,2)=3))</f>
        <v>2593</v>
      </c>
      <c r="C58" s="17">
        <f t="shared" si="4"/>
        <v>0.19723130752262874</v>
      </c>
    </row>
    <row r="59" spans="1:5" x14ac:dyDescent="0.25">
      <c r="A59" s="16" t="s">
        <v>207</v>
      </c>
      <c r="B59" s="13">
        <f>SUMPRODUCT(--(WEEKDAY(Tickets!$B$2:$B$13148,2)=4))</f>
        <v>2413</v>
      </c>
      <c r="C59" s="17">
        <f t="shared" si="4"/>
        <v>0.18353997109606754</v>
      </c>
    </row>
    <row r="60" spans="1:5" x14ac:dyDescent="0.25">
      <c r="A60" s="16" t="s">
        <v>208</v>
      </c>
      <c r="B60" s="13">
        <f>SUMPRODUCT(--(WEEKDAY(Tickets!$B$2:$B$13148,2)=5))</f>
        <v>2104</v>
      </c>
      <c r="C60" s="17">
        <f t="shared" si="4"/>
        <v>0.16003651023047083</v>
      </c>
    </row>
    <row r="61" spans="1:5" x14ac:dyDescent="0.25">
      <c r="A61" s="16" t="s">
        <v>209</v>
      </c>
      <c r="B61" s="13">
        <f>SUMPRODUCT(--(WEEKDAY(Tickets!$B$2:$B$13148,2)=6))</f>
        <v>228</v>
      </c>
      <c r="C61" s="17">
        <f t="shared" si="4"/>
        <v>1.7342359473644178E-2</v>
      </c>
    </row>
    <row r="62" spans="1:5" x14ac:dyDescent="0.25">
      <c r="A62" s="16" t="s">
        <v>210</v>
      </c>
      <c r="B62" s="13">
        <f>SUMPRODUCT(--(WEEKDAY(Tickets!$B$2:$B$13148,2)=7))</f>
        <v>153</v>
      </c>
      <c r="C62" s="17">
        <f t="shared" si="4"/>
        <v>1.1637635962577013E-2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Y13148"/>
  <sheetViews>
    <sheetView zoomScaleNormal="100" workbookViewId="0">
      <pane ySplit="1" topLeftCell="A2" activePane="bottomLeft" state="frozen"/>
      <selection pane="bottomLeft"/>
    </sheetView>
  </sheetViews>
  <sheetFormatPr defaultColWidth="8.7109375" defaultRowHeight="15" x14ac:dyDescent="0.25"/>
  <cols>
    <col min="1" max="1" width="11" customWidth="1"/>
    <col min="2" max="4" width="17" customWidth="1"/>
    <col min="5" max="5" width="12" customWidth="1"/>
    <col min="6" max="6" width="13" customWidth="1"/>
    <col min="7" max="7" width="15" customWidth="1"/>
    <col min="8" max="8" width="24" customWidth="1"/>
    <col min="9" max="9" width="31" customWidth="1"/>
    <col min="10" max="10" width="60" customWidth="1"/>
    <col min="11" max="11" width="10" customWidth="1"/>
    <col min="12" max="12" width="31" customWidth="1"/>
    <col min="13" max="13" width="13" customWidth="1"/>
    <col min="14" max="14" width="9" customWidth="1"/>
    <col min="15" max="15" width="25" customWidth="1"/>
    <col min="16" max="16" width="24" customWidth="1"/>
    <col min="17" max="17" width="10" customWidth="1"/>
    <col min="18" max="19" width="14" customWidth="1"/>
    <col min="20" max="20" width="23" customWidth="1"/>
    <col min="21" max="21" width="28" customWidth="1"/>
    <col min="22" max="22" width="18" customWidth="1"/>
    <col min="23" max="23" width="11" customWidth="1"/>
    <col min="24" max="24" width="17" customWidth="1"/>
    <col min="25" max="25" width="16" customWidth="1"/>
  </cols>
  <sheetData>
    <row r="1" spans="1:25" x14ac:dyDescent="0.25">
      <c r="A1" s="3" t="s">
        <v>58</v>
      </c>
      <c r="B1" s="3" t="s">
        <v>62</v>
      </c>
      <c r="C1" s="3" t="s">
        <v>66</v>
      </c>
      <c r="D1" s="3" t="s">
        <v>70</v>
      </c>
      <c r="E1" s="3" t="s">
        <v>74</v>
      </c>
      <c r="F1" s="3" t="s">
        <v>78</v>
      </c>
      <c r="G1" s="3" t="s">
        <v>82</v>
      </c>
      <c r="H1" s="3" t="s">
        <v>86</v>
      </c>
      <c r="I1" s="3" t="s">
        <v>90</v>
      </c>
      <c r="J1" s="3" t="s">
        <v>94</v>
      </c>
      <c r="K1" s="3" t="s">
        <v>98</v>
      </c>
      <c r="L1" s="3" t="s">
        <v>102</v>
      </c>
      <c r="M1" s="3" t="s">
        <v>106</v>
      </c>
      <c r="N1" s="3" t="s">
        <v>110</v>
      </c>
      <c r="O1" s="3" t="s">
        <v>114</v>
      </c>
      <c r="P1" s="3" t="s">
        <v>118</v>
      </c>
      <c r="Q1" s="3" t="s">
        <v>122</v>
      </c>
      <c r="R1" s="3" t="s">
        <v>126</v>
      </c>
      <c r="S1" s="3" t="s">
        <v>130</v>
      </c>
      <c r="T1" s="3" t="s">
        <v>134</v>
      </c>
      <c r="U1" s="3" t="s">
        <v>138</v>
      </c>
      <c r="V1" s="3" t="s">
        <v>142</v>
      </c>
      <c r="W1" s="3" t="s">
        <v>146</v>
      </c>
      <c r="X1" s="3" t="s">
        <v>150</v>
      </c>
      <c r="Y1" s="3" t="s">
        <v>154</v>
      </c>
    </row>
    <row r="2" spans="1:25" x14ac:dyDescent="0.25">
      <c r="A2" s="9" t="s">
        <v>211</v>
      </c>
      <c r="B2" s="23">
        <v>45931.297222222202</v>
      </c>
      <c r="C2" s="23">
        <v>45931.324999999997</v>
      </c>
      <c r="D2" s="23">
        <v>45932.3125</v>
      </c>
      <c r="E2" s="9" t="s">
        <v>212</v>
      </c>
      <c r="F2" s="9" t="s">
        <v>188</v>
      </c>
      <c r="G2" s="9" t="s">
        <v>213</v>
      </c>
      <c r="H2" s="9" t="s">
        <v>88</v>
      </c>
      <c r="I2" s="9" t="s">
        <v>92</v>
      </c>
      <c r="J2" s="9" t="s">
        <v>214</v>
      </c>
      <c r="K2" s="9" t="s">
        <v>215</v>
      </c>
      <c r="L2" s="9" t="s">
        <v>216</v>
      </c>
      <c r="M2" s="9" t="s">
        <v>217</v>
      </c>
      <c r="N2" s="9" t="s">
        <v>196</v>
      </c>
      <c r="O2" s="9" t="s">
        <v>116</v>
      </c>
      <c r="P2" s="9" t="s">
        <v>218</v>
      </c>
      <c r="Q2" s="9" t="s">
        <v>219</v>
      </c>
      <c r="R2" s="9">
        <v>0</v>
      </c>
      <c r="S2" s="9">
        <v>20</v>
      </c>
      <c r="T2" s="9" t="s">
        <v>220</v>
      </c>
      <c r="U2" s="9" t="s">
        <v>221</v>
      </c>
      <c r="X2" s="9">
        <f>INDEX(SLA_Policy!$D$2:$D$5,MATCH(F2,SLA_Policy!$A$2:$A$5,0))</f>
        <v>72</v>
      </c>
      <c r="Y2" s="9" t="str">
        <f>IF(E2="Cancelled","Excluded",IF(D2="",IF((SLA_Policy!$B$8-B2)*24&gt;X2,"Open - Breached","Open - On Track"),IF((D2-B2)*24&lt;=X2,"Met","Breached")))</f>
        <v>Met</v>
      </c>
    </row>
    <row r="3" spans="1:25" x14ac:dyDescent="0.25">
      <c r="A3" s="9" t="s">
        <v>222</v>
      </c>
      <c r="B3" s="23">
        <v>45931.297916666699</v>
      </c>
      <c r="C3" s="23">
        <v>45931.309722222199</v>
      </c>
      <c r="D3" s="23">
        <v>45932.383333333302</v>
      </c>
      <c r="E3" s="9" t="s">
        <v>212</v>
      </c>
      <c r="F3" s="9" t="s">
        <v>188</v>
      </c>
      <c r="G3" s="9" t="s">
        <v>213</v>
      </c>
      <c r="H3" s="9" t="s">
        <v>163</v>
      </c>
      <c r="I3" s="9" t="s">
        <v>223</v>
      </c>
      <c r="J3" s="9" t="s">
        <v>224</v>
      </c>
      <c r="K3" s="9" t="s">
        <v>225</v>
      </c>
      <c r="L3" s="9" t="s">
        <v>226</v>
      </c>
      <c r="M3" s="9" t="s">
        <v>227</v>
      </c>
      <c r="N3" s="9" t="s">
        <v>196</v>
      </c>
      <c r="O3" s="9" t="s">
        <v>176</v>
      </c>
      <c r="P3" s="9" t="s">
        <v>228</v>
      </c>
      <c r="Q3" s="9" t="s">
        <v>219</v>
      </c>
      <c r="R3" s="9">
        <v>0</v>
      </c>
      <c r="S3" s="9">
        <v>44</v>
      </c>
      <c r="T3" s="9" t="s">
        <v>229</v>
      </c>
      <c r="U3" s="9" t="s">
        <v>230</v>
      </c>
      <c r="X3" s="9">
        <f>INDEX(SLA_Policy!$D$2:$D$5,MATCH(F3,SLA_Policy!$A$2:$A$5,0))</f>
        <v>72</v>
      </c>
      <c r="Y3" s="9" t="str">
        <f>IF(E3="Cancelled","Excluded",IF(D3="",IF((SLA_Policy!$B$8-B3)*24&gt;X3,"Open - Breached","Open - On Track"),IF((D3-B3)*24&lt;=X3,"Met","Breached")))</f>
        <v>Met</v>
      </c>
    </row>
    <row r="4" spans="1:25" x14ac:dyDescent="0.25">
      <c r="A4" s="9" t="s">
        <v>231</v>
      </c>
      <c r="B4" s="23">
        <v>45931.318749999999</v>
      </c>
      <c r="C4" s="23">
        <v>45931.338194444397</v>
      </c>
      <c r="D4" s="23">
        <v>45932.529861111099</v>
      </c>
      <c r="E4" s="9" t="s">
        <v>212</v>
      </c>
      <c r="F4" s="9" t="s">
        <v>189</v>
      </c>
      <c r="G4" s="9" t="s">
        <v>213</v>
      </c>
      <c r="H4" s="9" t="s">
        <v>88</v>
      </c>
      <c r="I4" s="9" t="s">
        <v>92</v>
      </c>
      <c r="J4" s="9" t="s">
        <v>232</v>
      </c>
      <c r="K4" s="9" t="s">
        <v>215</v>
      </c>
      <c r="L4" s="9" t="s">
        <v>226</v>
      </c>
      <c r="M4" s="9" t="s">
        <v>233</v>
      </c>
      <c r="N4" s="9" t="s">
        <v>198</v>
      </c>
      <c r="O4" s="9" t="s">
        <v>116</v>
      </c>
      <c r="P4" s="9" t="s">
        <v>234</v>
      </c>
      <c r="Q4" s="9" t="s">
        <v>219</v>
      </c>
      <c r="R4" s="9">
        <v>0</v>
      </c>
      <c r="S4" s="9">
        <v>13</v>
      </c>
      <c r="T4" s="9" t="s">
        <v>220</v>
      </c>
      <c r="U4" s="9" t="s">
        <v>230</v>
      </c>
      <c r="X4" s="9">
        <f>INDEX(SLA_Policy!$D$2:$D$5,MATCH(F4,SLA_Policy!$A$2:$A$5,0))</f>
        <v>120</v>
      </c>
      <c r="Y4" s="9" t="str">
        <f>IF(E4="Cancelled","Excluded",IF(D4="",IF((SLA_Policy!$B$8-B4)*24&gt;X4,"Open - Breached","Open - On Track"),IF((D4-B4)*24&lt;=X4,"Met","Breached")))</f>
        <v>Met</v>
      </c>
    </row>
    <row r="5" spans="1:25" x14ac:dyDescent="0.25">
      <c r="A5" s="9" t="s">
        <v>235</v>
      </c>
      <c r="B5" s="23">
        <v>45931.328472222202</v>
      </c>
      <c r="C5" s="23">
        <v>45931.355555555601</v>
      </c>
      <c r="D5" s="23">
        <v>45932.394444444399</v>
      </c>
      <c r="E5" s="9" t="s">
        <v>212</v>
      </c>
      <c r="F5" s="9" t="s">
        <v>189</v>
      </c>
      <c r="G5" s="9" t="s">
        <v>236</v>
      </c>
      <c r="H5" s="9" t="s">
        <v>161</v>
      </c>
      <c r="I5" s="9" t="s">
        <v>237</v>
      </c>
      <c r="J5" s="9" t="s">
        <v>238</v>
      </c>
      <c r="K5" s="9" t="s">
        <v>239</v>
      </c>
      <c r="L5" s="9" t="s">
        <v>104</v>
      </c>
      <c r="M5" s="9" t="s">
        <v>240</v>
      </c>
      <c r="N5" s="9" t="s">
        <v>196</v>
      </c>
      <c r="O5" s="9" t="s">
        <v>177</v>
      </c>
      <c r="P5" s="9" t="s">
        <v>241</v>
      </c>
      <c r="Q5" s="9" t="s">
        <v>219</v>
      </c>
      <c r="R5" s="9">
        <v>0</v>
      </c>
      <c r="S5" s="9">
        <v>12</v>
      </c>
      <c r="U5" s="9" t="s">
        <v>242</v>
      </c>
      <c r="X5" s="9">
        <f>INDEX(SLA_Policy!$D$2:$D$5,MATCH(F5,SLA_Policy!$A$2:$A$5,0))</f>
        <v>120</v>
      </c>
      <c r="Y5" s="9" t="str">
        <f>IF(E5="Cancelled","Excluded",IF(D5="",IF((SLA_Policy!$B$8-B5)*24&gt;X5,"Open - Breached","Open - On Track"),IF((D5-B5)*24&lt;=X5,"Met","Breached")))</f>
        <v>Met</v>
      </c>
    </row>
    <row r="6" spans="1:25" x14ac:dyDescent="0.25">
      <c r="A6" s="9" t="s">
        <v>243</v>
      </c>
      <c r="B6" s="23">
        <v>45931.341666666704</v>
      </c>
      <c r="C6" s="23">
        <v>45931.3527777778</v>
      </c>
      <c r="D6" s="23">
        <v>45931.471527777801</v>
      </c>
      <c r="E6" s="9" t="s">
        <v>212</v>
      </c>
      <c r="F6" s="9" t="s">
        <v>188</v>
      </c>
      <c r="G6" s="9" t="s">
        <v>213</v>
      </c>
      <c r="H6" s="9" t="s">
        <v>162</v>
      </c>
      <c r="I6" s="9" t="s">
        <v>244</v>
      </c>
      <c r="J6" s="9" t="s">
        <v>245</v>
      </c>
      <c r="K6" s="9" t="s">
        <v>246</v>
      </c>
      <c r="L6" s="9" t="s">
        <v>216</v>
      </c>
      <c r="M6" s="9" t="s">
        <v>247</v>
      </c>
      <c r="N6" s="9" t="s">
        <v>196</v>
      </c>
      <c r="O6" s="9" t="s">
        <v>116</v>
      </c>
      <c r="P6" s="9" t="s">
        <v>218</v>
      </c>
      <c r="Q6" s="9" t="s">
        <v>219</v>
      </c>
      <c r="R6" s="9">
        <v>0</v>
      </c>
      <c r="S6" s="9">
        <v>26</v>
      </c>
      <c r="U6" s="9" t="s">
        <v>248</v>
      </c>
      <c r="W6" s="9">
        <v>4</v>
      </c>
      <c r="X6" s="9">
        <f>INDEX(SLA_Policy!$D$2:$D$5,MATCH(F6,SLA_Policy!$A$2:$A$5,0))</f>
        <v>72</v>
      </c>
      <c r="Y6" s="9" t="str">
        <f>IF(E6="Cancelled","Excluded",IF(D6="",IF((SLA_Policy!$B$8-B6)*24&gt;X6,"Open - Breached","Open - On Track"),IF((D6-B6)*24&lt;=X6,"Met","Breached")))</f>
        <v>Met</v>
      </c>
    </row>
    <row r="7" spans="1:25" x14ac:dyDescent="0.25">
      <c r="A7" s="9" t="s">
        <v>249</v>
      </c>
      <c r="B7" s="23">
        <v>45931.342361111099</v>
      </c>
      <c r="C7" s="23">
        <v>45931.384722222203</v>
      </c>
      <c r="D7" s="23">
        <v>45932.673611111102</v>
      </c>
      <c r="E7" s="9" t="s">
        <v>212</v>
      </c>
      <c r="F7" s="9" t="s">
        <v>189</v>
      </c>
      <c r="G7" s="9" t="s">
        <v>213</v>
      </c>
      <c r="H7" s="9" t="s">
        <v>163</v>
      </c>
      <c r="I7" s="9" t="s">
        <v>250</v>
      </c>
      <c r="J7" s="9" t="s">
        <v>251</v>
      </c>
      <c r="K7" s="9" t="s">
        <v>246</v>
      </c>
      <c r="L7" s="9" t="s">
        <v>104</v>
      </c>
      <c r="M7" s="9" t="s">
        <v>252</v>
      </c>
      <c r="N7" s="9" t="s">
        <v>196</v>
      </c>
      <c r="O7" s="9" t="s">
        <v>176</v>
      </c>
      <c r="P7" s="9" t="s">
        <v>253</v>
      </c>
      <c r="Q7" s="9" t="s">
        <v>219</v>
      </c>
      <c r="R7" s="9">
        <v>0</v>
      </c>
      <c r="S7" s="9">
        <v>30</v>
      </c>
      <c r="T7" s="9" t="s">
        <v>229</v>
      </c>
      <c r="U7" s="9" t="s">
        <v>230</v>
      </c>
      <c r="X7" s="9">
        <f>INDEX(SLA_Policy!$D$2:$D$5,MATCH(F7,SLA_Policy!$A$2:$A$5,0))</f>
        <v>120</v>
      </c>
      <c r="Y7" s="9" t="str">
        <f>IF(E7="Cancelled","Excluded",IF(D7="",IF((SLA_Policy!$B$8-B7)*24&gt;X7,"Open - Breached","Open - On Track"),IF((D7-B7)*24&lt;=X7,"Met","Breached")))</f>
        <v>Met</v>
      </c>
    </row>
    <row r="8" spans="1:25" x14ac:dyDescent="0.25">
      <c r="A8" s="9" t="s">
        <v>254</v>
      </c>
      <c r="B8" s="23">
        <v>45931.34375</v>
      </c>
      <c r="C8" s="23">
        <v>45931.353472222203</v>
      </c>
      <c r="D8" s="23">
        <v>45931.654166666704</v>
      </c>
      <c r="E8" s="9" t="s">
        <v>212</v>
      </c>
      <c r="F8" s="9" t="s">
        <v>189</v>
      </c>
      <c r="G8" s="9" t="s">
        <v>236</v>
      </c>
      <c r="H8" s="9" t="s">
        <v>167</v>
      </c>
      <c r="I8" s="9" t="s">
        <v>255</v>
      </c>
      <c r="J8" s="9" t="s">
        <v>256</v>
      </c>
      <c r="K8" s="9" t="s">
        <v>246</v>
      </c>
      <c r="L8" s="9" t="s">
        <v>216</v>
      </c>
      <c r="M8" s="9" t="s">
        <v>257</v>
      </c>
      <c r="N8" s="9" t="s">
        <v>198</v>
      </c>
      <c r="O8" s="9" t="s">
        <v>116</v>
      </c>
      <c r="P8" s="9" t="s">
        <v>258</v>
      </c>
      <c r="Q8" s="9" t="s">
        <v>219</v>
      </c>
      <c r="R8" s="9">
        <v>0</v>
      </c>
      <c r="S8" s="9">
        <v>20</v>
      </c>
      <c r="U8" s="9" t="s">
        <v>242</v>
      </c>
      <c r="X8" s="9">
        <f>INDEX(SLA_Policy!$D$2:$D$5,MATCH(F8,SLA_Policy!$A$2:$A$5,0))</f>
        <v>120</v>
      </c>
      <c r="Y8" s="9" t="str">
        <f>IF(E8="Cancelled","Excluded",IF(D8="",IF((SLA_Policy!$B$8-B8)*24&gt;X8,"Open - Breached","Open - On Track"),IF((D8-B8)*24&lt;=X8,"Met","Breached")))</f>
        <v>Met</v>
      </c>
    </row>
    <row r="9" spans="1:25" x14ac:dyDescent="0.25">
      <c r="A9" s="9" t="s">
        <v>259</v>
      </c>
      <c r="B9" s="23">
        <v>45931.34375</v>
      </c>
      <c r="C9" s="23">
        <v>45931.5090277778</v>
      </c>
      <c r="D9" s="23">
        <v>45933.367361111101</v>
      </c>
      <c r="E9" s="9" t="s">
        <v>212</v>
      </c>
      <c r="F9" s="9" t="s">
        <v>188</v>
      </c>
      <c r="G9" s="9" t="s">
        <v>213</v>
      </c>
      <c r="H9" s="9" t="s">
        <v>164</v>
      </c>
      <c r="I9" s="9" t="s">
        <v>260</v>
      </c>
      <c r="J9" s="9" t="s">
        <v>261</v>
      </c>
      <c r="K9" s="9" t="s">
        <v>262</v>
      </c>
      <c r="L9" s="9" t="s">
        <v>216</v>
      </c>
      <c r="M9" s="9" t="s">
        <v>263</v>
      </c>
      <c r="N9" s="9" t="s">
        <v>196</v>
      </c>
      <c r="O9" s="9" t="s">
        <v>179</v>
      </c>
      <c r="P9" s="9" t="s">
        <v>264</v>
      </c>
      <c r="Q9" s="9" t="s">
        <v>219</v>
      </c>
      <c r="R9" s="9">
        <v>0</v>
      </c>
      <c r="S9" s="9">
        <v>23</v>
      </c>
      <c r="T9" s="9" t="s">
        <v>265</v>
      </c>
      <c r="U9" s="9" t="s">
        <v>266</v>
      </c>
      <c r="X9" s="9">
        <f>INDEX(SLA_Policy!$D$2:$D$5,MATCH(F9,SLA_Policy!$A$2:$A$5,0))</f>
        <v>72</v>
      </c>
      <c r="Y9" s="9" t="str">
        <f>IF(E9="Cancelled","Excluded",IF(D9="",IF((SLA_Policy!$B$8-B9)*24&gt;X9,"Open - Breached","Open - On Track"),IF((D9-B9)*24&lt;=X9,"Met","Breached")))</f>
        <v>Met</v>
      </c>
    </row>
    <row r="10" spans="1:25" x14ac:dyDescent="0.25">
      <c r="A10" s="9" t="s">
        <v>267</v>
      </c>
      <c r="B10" s="23">
        <v>45931.349305555603</v>
      </c>
      <c r="C10" s="23">
        <v>45931.369444444397</v>
      </c>
      <c r="D10" s="23">
        <v>45933.320138888899</v>
      </c>
      <c r="E10" s="9" t="s">
        <v>212</v>
      </c>
      <c r="F10" s="9" t="s">
        <v>188</v>
      </c>
      <c r="G10" s="9" t="s">
        <v>213</v>
      </c>
      <c r="H10" s="9" t="s">
        <v>88</v>
      </c>
      <c r="I10" s="9" t="s">
        <v>268</v>
      </c>
      <c r="J10" s="9" t="s">
        <v>269</v>
      </c>
      <c r="K10" s="9" t="s">
        <v>262</v>
      </c>
      <c r="L10" s="9" t="s">
        <v>270</v>
      </c>
      <c r="M10" s="9" t="s">
        <v>271</v>
      </c>
      <c r="N10" s="9" t="s">
        <v>196</v>
      </c>
      <c r="O10" s="9" t="s">
        <v>178</v>
      </c>
      <c r="P10" s="9" t="s">
        <v>272</v>
      </c>
      <c r="Q10" s="9" t="s">
        <v>273</v>
      </c>
      <c r="R10" s="9">
        <v>0</v>
      </c>
      <c r="S10" s="9">
        <v>16</v>
      </c>
      <c r="T10" s="9" t="s">
        <v>229</v>
      </c>
      <c r="U10" s="9" t="s">
        <v>266</v>
      </c>
      <c r="X10" s="9">
        <f>INDEX(SLA_Policy!$D$2:$D$5,MATCH(F10,SLA_Policy!$A$2:$A$5,0))</f>
        <v>72</v>
      </c>
      <c r="Y10" s="9" t="str">
        <f>IF(E10="Cancelled","Excluded",IF(D10="",IF((SLA_Policy!$B$8-B10)*24&gt;X10,"Open - Breached","Open - On Track"),IF((D10-B10)*24&lt;=X10,"Met","Breached")))</f>
        <v>Met</v>
      </c>
    </row>
    <row r="11" spans="1:25" x14ac:dyDescent="0.25">
      <c r="A11" s="9" t="s">
        <v>274</v>
      </c>
      <c r="B11" s="23">
        <v>45931.352083333302</v>
      </c>
      <c r="C11" s="23">
        <v>45931.418749999997</v>
      </c>
      <c r="D11" s="23">
        <v>45933.347222222197</v>
      </c>
      <c r="E11" s="9" t="s">
        <v>212</v>
      </c>
      <c r="F11" s="9" t="s">
        <v>189</v>
      </c>
      <c r="G11" s="9" t="s">
        <v>236</v>
      </c>
      <c r="H11" s="9" t="s">
        <v>167</v>
      </c>
      <c r="I11" s="9" t="s">
        <v>255</v>
      </c>
      <c r="J11" s="9" t="s">
        <v>275</v>
      </c>
      <c r="K11" s="9" t="s">
        <v>276</v>
      </c>
      <c r="L11" s="9" t="s">
        <v>104</v>
      </c>
      <c r="M11" s="9" t="s">
        <v>277</v>
      </c>
      <c r="N11" s="9" t="s">
        <v>196</v>
      </c>
      <c r="O11" s="9" t="s">
        <v>180</v>
      </c>
      <c r="P11" s="9" t="s">
        <v>278</v>
      </c>
      <c r="Q11" s="9" t="s">
        <v>219</v>
      </c>
      <c r="R11" s="9">
        <v>0</v>
      </c>
      <c r="S11" s="9">
        <v>26</v>
      </c>
      <c r="U11" s="9" t="s">
        <v>242</v>
      </c>
      <c r="X11" s="9">
        <f>INDEX(SLA_Policy!$D$2:$D$5,MATCH(F11,SLA_Policy!$A$2:$A$5,0))</f>
        <v>120</v>
      </c>
      <c r="Y11" s="9" t="str">
        <f>IF(E11="Cancelled","Excluded",IF(D11="",IF((SLA_Policy!$B$8-B11)*24&gt;X11,"Open - Breached","Open - On Track"),IF((D11-B11)*24&lt;=X11,"Met","Breached")))</f>
        <v>Met</v>
      </c>
    </row>
    <row r="12" spans="1:25" x14ac:dyDescent="0.25">
      <c r="A12" s="9" t="s">
        <v>279</v>
      </c>
      <c r="B12" s="23">
        <v>45931.3527777778</v>
      </c>
      <c r="C12" s="23">
        <v>45931.377083333296</v>
      </c>
      <c r="D12" s="23">
        <v>45931.681944444397</v>
      </c>
      <c r="E12" s="9" t="s">
        <v>212</v>
      </c>
      <c r="F12" s="9" t="s">
        <v>189</v>
      </c>
      <c r="G12" s="9" t="s">
        <v>236</v>
      </c>
      <c r="H12" s="9" t="s">
        <v>162</v>
      </c>
      <c r="I12" s="9" t="s">
        <v>280</v>
      </c>
      <c r="J12" s="9" t="s">
        <v>281</v>
      </c>
      <c r="K12" s="9" t="s">
        <v>246</v>
      </c>
      <c r="L12" s="9" t="s">
        <v>282</v>
      </c>
      <c r="M12" s="9" t="s">
        <v>283</v>
      </c>
      <c r="N12" s="9" t="s">
        <v>196</v>
      </c>
      <c r="O12" s="9" t="s">
        <v>179</v>
      </c>
      <c r="P12" s="9" t="s">
        <v>284</v>
      </c>
      <c r="Q12" s="9" t="s">
        <v>219</v>
      </c>
      <c r="R12" s="9">
        <v>0</v>
      </c>
      <c r="S12" s="9">
        <v>10</v>
      </c>
      <c r="U12" s="9" t="s">
        <v>242</v>
      </c>
      <c r="X12" s="9">
        <f>INDEX(SLA_Policy!$D$2:$D$5,MATCH(F12,SLA_Policy!$A$2:$A$5,0))</f>
        <v>120</v>
      </c>
      <c r="Y12" s="9" t="str">
        <f>IF(E12="Cancelled","Excluded",IF(D12="",IF((SLA_Policy!$B$8-B12)*24&gt;X12,"Open - Breached","Open - On Track"),IF((D12-B12)*24&lt;=X12,"Met","Breached")))</f>
        <v>Met</v>
      </c>
    </row>
    <row r="13" spans="1:25" x14ac:dyDescent="0.25">
      <c r="A13" s="9" t="s">
        <v>285</v>
      </c>
      <c r="B13" s="23">
        <v>45931.354861111096</v>
      </c>
      <c r="C13" s="23">
        <v>45931.373611111099</v>
      </c>
      <c r="D13" s="23">
        <v>45932.356249999997</v>
      </c>
      <c r="E13" s="9" t="s">
        <v>212</v>
      </c>
      <c r="F13" s="9" t="s">
        <v>188</v>
      </c>
      <c r="G13" s="9" t="s">
        <v>213</v>
      </c>
      <c r="H13" s="9" t="s">
        <v>166</v>
      </c>
      <c r="I13" s="9" t="s">
        <v>286</v>
      </c>
      <c r="J13" s="9" t="s">
        <v>287</v>
      </c>
      <c r="K13" s="9" t="s">
        <v>239</v>
      </c>
      <c r="L13" s="9" t="s">
        <v>226</v>
      </c>
      <c r="M13" s="9" t="s">
        <v>288</v>
      </c>
      <c r="N13" s="9" t="s">
        <v>199</v>
      </c>
      <c r="O13" s="9" t="s">
        <v>181</v>
      </c>
      <c r="P13" s="9" t="s">
        <v>289</v>
      </c>
      <c r="Q13" s="9" t="s">
        <v>273</v>
      </c>
      <c r="R13" s="9">
        <v>0</v>
      </c>
      <c r="S13" s="9">
        <v>11</v>
      </c>
      <c r="U13" s="9" t="s">
        <v>290</v>
      </c>
      <c r="W13" s="9">
        <v>4</v>
      </c>
      <c r="X13" s="9">
        <f>INDEX(SLA_Policy!$D$2:$D$5,MATCH(F13,SLA_Policy!$A$2:$A$5,0))</f>
        <v>72</v>
      </c>
      <c r="Y13" s="9" t="str">
        <f>IF(E13="Cancelled","Excluded",IF(D13="",IF((SLA_Policy!$B$8-B13)*24&gt;X13,"Open - Breached","Open - On Track"),IF((D13-B13)*24&lt;=X13,"Met","Breached")))</f>
        <v>Met</v>
      </c>
    </row>
    <row r="14" spans="1:25" x14ac:dyDescent="0.25">
      <c r="A14" s="9" t="s">
        <v>291</v>
      </c>
      <c r="B14" s="23">
        <v>45931.359027777798</v>
      </c>
      <c r="C14" s="23">
        <v>45931.366666666698</v>
      </c>
      <c r="D14" s="23">
        <v>45931.503472222197</v>
      </c>
      <c r="E14" s="9" t="s">
        <v>212</v>
      </c>
      <c r="F14" s="9" t="s">
        <v>188</v>
      </c>
      <c r="G14" s="9" t="s">
        <v>213</v>
      </c>
      <c r="H14" s="9" t="s">
        <v>162</v>
      </c>
      <c r="I14" s="9" t="s">
        <v>244</v>
      </c>
      <c r="J14" s="9" t="s">
        <v>292</v>
      </c>
      <c r="K14" s="9" t="s">
        <v>215</v>
      </c>
      <c r="L14" s="9" t="s">
        <v>293</v>
      </c>
      <c r="M14" s="9" t="s">
        <v>294</v>
      </c>
      <c r="N14" s="9" t="s">
        <v>196</v>
      </c>
      <c r="O14" s="9" t="s">
        <v>116</v>
      </c>
      <c r="P14" s="9" t="s">
        <v>295</v>
      </c>
      <c r="Q14" s="9" t="s">
        <v>219</v>
      </c>
      <c r="R14" s="9">
        <v>0</v>
      </c>
      <c r="S14" s="9">
        <v>77</v>
      </c>
      <c r="U14" s="9" t="s">
        <v>248</v>
      </c>
      <c r="X14" s="9">
        <f>INDEX(SLA_Policy!$D$2:$D$5,MATCH(F14,SLA_Policy!$A$2:$A$5,0))</f>
        <v>72</v>
      </c>
      <c r="Y14" s="9" t="str">
        <f>IF(E14="Cancelled","Excluded",IF(D14="",IF((SLA_Policy!$B$8-B14)*24&gt;X14,"Open - Breached","Open - On Track"),IF((D14-B14)*24&lt;=X14,"Met","Breached")))</f>
        <v>Met</v>
      </c>
    </row>
    <row r="15" spans="1:25" x14ac:dyDescent="0.25">
      <c r="A15" s="9" t="s">
        <v>296</v>
      </c>
      <c r="B15" s="23">
        <v>45931.3659722222</v>
      </c>
      <c r="C15" s="23">
        <v>45931.368055555598</v>
      </c>
      <c r="D15" s="23">
        <v>45932.333333333299</v>
      </c>
      <c r="E15" s="9" t="s">
        <v>212</v>
      </c>
      <c r="F15" s="9" t="s">
        <v>188</v>
      </c>
      <c r="G15" s="9" t="s">
        <v>213</v>
      </c>
      <c r="H15" s="9" t="s">
        <v>161</v>
      </c>
      <c r="I15" s="9" t="s">
        <v>297</v>
      </c>
      <c r="J15" s="9" t="s">
        <v>298</v>
      </c>
      <c r="K15" s="9" t="s">
        <v>246</v>
      </c>
      <c r="L15" s="9" t="s">
        <v>293</v>
      </c>
      <c r="M15" s="9" t="s">
        <v>299</v>
      </c>
      <c r="N15" s="9" t="s">
        <v>200</v>
      </c>
      <c r="O15" s="9" t="s">
        <v>177</v>
      </c>
      <c r="P15" s="9" t="s">
        <v>300</v>
      </c>
      <c r="Q15" s="9" t="s">
        <v>219</v>
      </c>
      <c r="R15" s="9">
        <v>0</v>
      </c>
      <c r="S15" s="9">
        <v>10</v>
      </c>
      <c r="U15" s="9" t="s">
        <v>266</v>
      </c>
      <c r="W15" s="9">
        <v>4</v>
      </c>
      <c r="X15" s="9">
        <f>INDEX(SLA_Policy!$D$2:$D$5,MATCH(F15,SLA_Policy!$A$2:$A$5,0))</f>
        <v>72</v>
      </c>
      <c r="Y15" s="9" t="str">
        <f>IF(E15="Cancelled","Excluded",IF(D15="",IF((SLA_Policy!$B$8-B15)*24&gt;X15,"Open - Breached","Open - On Track"),IF((D15-B15)*24&lt;=X15,"Met","Breached")))</f>
        <v>Met</v>
      </c>
    </row>
    <row r="16" spans="1:25" x14ac:dyDescent="0.25">
      <c r="A16" s="9" t="s">
        <v>301</v>
      </c>
      <c r="B16" s="23">
        <v>45931.368055555598</v>
      </c>
      <c r="C16" s="23">
        <v>45931.40625</v>
      </c>
      <c r="D16" s="23">
        <v>45933.381944444503</v>
      </c>
      <c r="E16" s="9" t="s">
        <v>212</v>
      </c>
      <c r="F16" s="9" t="s">
        <v>188</v>
      </c>
      <c r="G16" s="9" t="s">
        <v>213</v>
      </c>
      <c r="H16" s="9" t="s">
        <v>163</v>
      </c>
      <c r="I16" s="9" t="s">
        <v>250</v>
      </c>
      <c r="J16" s="9" t="s">
        <v>302</v>
      </c>
      <c r="K16" s="9" t="s">
        <v>303</v>
      </c>
      <c r="L16" s="9" t="s">
        <v>104</v>
      </c>
      <c r="M16" s="9" t="s">
        <v>304</v>
      </c>
      <c r="N16" s="9" t="s">
        <v>197</v>
      </c>
      <c r="O16" s="9" t="s">
        <v>176</v>
      </c>
      <c r="P16" s="9" t="s">
        <v>228</v>
      </c>
      <c r="Q16" s="9" t="s">
        <v>273</v>
      </c>
      <c r="R16" s="9">
        <v>1</v>
      </c>
      <c r="S16" s="9">
        <v>79</v>
      </c>
      <c r="T16" s="9" t="s">
        <v>136</v>
      </c>
      <c r="U16" s="9" t="s">
        <v>230</v>
      </c>
      <c r="X16" s="9">
        <f>INDEX(SLA_Policy!$D$2:$D$5,MATCH(F16,SLA_Policy!$A$2:$A$5,0))</f>
        <v>72</v>
      </c>
      <c r="Y16" s="9" t="str">
        <f>IF(E16="Cancelled","Excluded",IF(D16="",IF((SLA_Policy!$B$8-B16)*24&gt;X16,"Open - Breached","Open - On Track"),IF((D16-B16)*24&lt;=X16,"Met","Breached")))</f>
        <v>Met</v>
      </c>
    </row>
    <row r="17" spans="1:25" x14ac:dyDescent="0.25">
      <c r="A17" s="9" t="s">
        <v>305</v>
      </c>
      <c r="B17" s="23">
        <v>45931.375694444498</v>
      </c>
      <c r="C17" s="23">
        <v>45931.391666666699</v>
      </c>
      <c r="D17" s="23">
        <v>45936.338888888902</v>
      </c>
      <c r="E17" s="9" t="s">
        <v>212</v>
      </c>
      <c r="F17" s="9" t="s">
        <v>189</v>
      </c>
      <c r="G17" s="9" t="s">
        <v>236</v>
      </c>
      <c r="H17" s="9" t="s">
        <v>161</v>
      </c>
      <c r="I17" s="9" t="s">
        <v>237</v>
      </c>
      <c r="J17" s="9" t="s">
        <v>306</v>
      </c>
      <c r="K17" s="9" t="s">
        <v>225</v>
      </c>
      <c r="L17" s="9" t="s">
        <v>307</v>
      </c>
      <c r="M17" s="9" t="s">
        <v>308</v>
      </c>
      <c r="N17" s="9" t="s">
        <v>196</v>
      </c>
      <c r="O17" s="9" t="s">
        <v>177</v>
      </c>
      <c r="P17" s="9" t="s">
        <v>300</v>
      </c>
      <c r="Q17" s="9" t="s">
        <v>219</v>
      </c>
      <c r="R17" s="9">
        <v>0</v>
      </c>
      <c r="S17" s="9">
        <v>18</v>
      </c>
      <c r="U17" s="9" t="s">
        <v>242</v>
      </c>
      <c r="W17" s="9">
        <v>4</v>
      </c>
      <c r="X17" s="9">
        <f>INDEX(SLA_Policy!$D$2:$D$5,MATCH(F17,SLA_Policy!$A$2:$A$5,0))</f>
        <v>120</v>
      </c>
      <c r="Y17" s="9" t="str">
        <f>IF(E17="Cancelled","Excluded",IF(D17="",IF((SLA_Policy!$B$8-B17)*24&gt;X17,"Open - Breached","Open - On Track"),IF((D17-B17)*24&lt;=X17,"Met","Breached")))</f>
        <v>Met</v>
      </c>
    </row>
    <row r="18" spans="1:25" x14ac:dyDescent="0.25">
      <c r="A18" s="9" t="s">
        <v>309</v>
      </c>
      <c r="B18" s="23">
        <v>45931.377777777801</v>
      </c>
      <c r="C18" s="23">
        <v>45931.474999999999</v>
      </c>
      <c r="D18" s="23">
        <v>45932.368750000001</v>
      </c>
      <c r="E18" s="9" t="s">
        <v>212</v>
      </c>
      <c r="F18" s="9" t="s">
        <v>189</v>
      </c>
      <c r="G18" s="9" t="s">
        <v>236</v>
      </c>
      <c r="H18" s="9" t="s">
        <v>162</v>
      </c>
      <c r="I18" s="9" t="s">
        <v>280</v>
      </c>
      <c r="J18" s="9" t="s">
        <v>310</v>
      </c>
      <c r="K18" s="9" t="s">
        <v>239</v>
      </c>
      <c r="L18" s="9" t="s">
        <v>311</v>
      </c>
      <c r="M18" s="9" t="s">
        <v>312</v>
      </c>
      <c r="N18" s="9" t="s">
        <v>196</v>
      </c>
      <c r="O18" s="9" t="s">
        <v>179</v>
      </c>
      <c r="P18" s="9" t="s">
        <v>313</v>
      </c>
      <c r="Q18" s="9" t="s">
        <v>219</v>
      </c>
      <c r="R18" s="9">
        <v>0</v>
      </c>
      <c r="S18" s="9">
        <v>13</v>
      </c>
      <c r="U18" s="9" t="s">
        <v>242</v>
      </c>
      <c r="W18" s="9">
        <v>4</v>
      </c>
      <c r="X18" s="9">
        <f>INDEX(SLA_Policy!$D$2:$D$5,MATCH(F18,SLA_Policy!$A$2:$A$5,0))</f>
        <v>120</v>
      </c>
      <c r="Y18" s="9" t="str">
        <f>IF(E18="Cancelled","Excluded",IF(D18="",IF((SLA_Policy!$B$8-B18)*24&gt;X18,"Open - Breached","Open - On Track"),IF((D18-B18)*24&lt;=X18,"Met","Breached")))</f>
        <v>Met</v>
      </c>
    </row>
    <row r="19" spans="1:25" x14ac:dyDescent="0.25">
      <c r="A19" s="9" t="s">
        <v>314</v>
      </c>
      <c r="B19" s="23">
        <v>45931.399305555598</v>
      </c>
      <c r="C19" s="23">
        <v>45931.5222222222</v>
      </c>
      <c r="D19" s="23">
        <v>45936.339583333298</v>
      </c>
      <c r="E19" s="9" t="s">
        <v>212</v>
      </c>
      <c r="F19" s="9" t="s">
        <v>189</v>
      </c>
      <c r="G19" s="9" t="s">
        <v>236</v>
      </c>
      <c r="H19" s="9" t="s">
        <v>163</v>
      </c>
      <c r="I19" s="9" t="s">
        <v>315</v>
      </c>
      <c r="J19" s="9" t="s">
        <v>316</v>
      </c>
      <c r="K19" s="9" t="s">
        <v>215</v>
      </c>
      <c r="L19" s="9" t="s">
        <v>216</v>
      </c>
      <c r="M19" s="9" t="s">
        <v>317</v>
      </c>
      <c r="N19" s="9" t="s">
        <v>196</v>
      </c>
      <c r="O19" s="9" t="s">
        <v>180</v>
      </c>
      <c r="P19" s="9" t="s">
        <v>318</v>
      </c>
      <c r="Q19" s="9" t="s">
        <v>219</v>
      </c>
      <c r="R19" s="9">
        <v>0</v>
      </c>
      <c r="S19" s="9">
        <v>98</v>
      </c>
      <c r="T19" s="9" t="s">
        <v>229</v>
      </c>
      <c r="U19" s="9" t="s">
        <v>242</v>
      </c>
      <c r="W19" s="9">
        <v>4</v>
      </c>
      <c r="X19" s="9">
        <f>INDEX(SLA_Policy!$D$2:$D$5,MATCH(F19,SLA_Policy!$A$2:$A$5,0))</f>
        <v>120</v>
      </c>
      <c r="Y19" s="9" t="str">
        <f>IF(E19="Cancelled","Excluded",IF(D19="",IF((SLA_Policy!$B$8-B19)*24&gt;X19,"Open - Breached","Open - On Track"),IF((D19-B19)*24&lt;=X19,"Met","Breached")))</f>
        <v>Met</v>
      </c>
    </row>
    <row r="20" spans="1:25" x14ac:dyDescent="0.25">
      <c r="A20" s="9" t="s">
        <v>319</v>
      </c>
      <c r="B20" s="23">
        <v>45931.404166666704</v>
      </c>
      <c r="C20" s="23">
        <v>45931.407638888901</v>
      </c>
      <c r="D20" s="23">
        <v>45931.447222222203</v>
      </c>
      <c r="E20" s="9" t="s">
        <v>212</v>
      </c>
      <c r="F20" s="9" t="s">
        <v>187</v>
      </c>
      <c r="G20" s="9" t="s">
        <v>213</v>
      </c>
      <c r="H20" s="9" t="s">
        <v>88</v>
      </c>
      <c r="I20" s="9" t="s">
        <v>92</v>
      </c>
      <c r="J20" s="9" t="s">
        <v>96</v>
      </c>
      <c r="K20" s="9" t="s">
        <v>215</v>
      </c>
      <c r="L20" s="9" t="s">
        <v>104</v>
      </c>
      <c r="M20" s="9" t="s">
        <v>320</v>
      </c>
      <c r="N20" s="9" t="s">
        <v>199</v>
      </c>
      <c r="O20" s="9" t="s">
        <v>178</v>
      </c>
      <c r="P20" s="9" t="s">
        <v>321</v>
      </c>
      <c r="Q20" s="9" t="s">
        <v>273</v>
      </c>
      <c r="R20" s="9">
        <v>0</v>
      </c>
      <c r="S20" s="9">
        <v>20</v>
      </c>
      <c r="T20" s="9" t="s">
        <v>322</v>
      </c>
      <c r="U20" s="9" t="s">
        <v>221</v>
      </c>
      <c r="X20" s="9">
        <f>INDEX(SLA_Policy!$D$2:$D$5,MATCH(F20,SLA_Policy!$A$2:$A$5,0))</f>
        <v>8</v>
      </c>
      <c r="Y20" s="9" t="str">
        <f>IF(E20="Cancelled","Excluded",IF(D20="",IF((SLA_Policy!$B$8-B20)*24&gt;X20,"Open - Breached","Open - On Track"),IF((D20-B20)*24&lt;=X20,"Met","Breached")))</f>
        <v>Met</v>
      </c>
    </row>
    <row r="21" spans="1:25" x14ac:dyDescent="0.25">
      <c r="A21" s="9" t="s">
        <v>323</v>
      </c>
      <c r="B21" s="23">
        <v>45931.411805555603</v>
      </c>
      <c r="C21" s="23">
        <v>45931.413194444503</v>
      </c>
      <c r="D21" s="23">
        <v>45932.618055555598</v>
      </c>
      <c r="E21" s="9" t="s">
        <v>212</v>
      </c>
      <c r="F21" s="9" t="s">
        <v>188</v>
      </c>
      <c r="G21" s="9" t="s">
        <v>213</v>
      </c>
      <c r="H21" s="9" t="s">
        <v>163</v>
      </c>
      <c r="I21" s="9" t="s">
        <v>223</v>
      </c>
      <c r="J21" s="9" t="s">
        <v>324</v>
      </c>
      <c r="K21" s="9" t="s">
        <v>303</v>
      </c>
      <c r="L21" s="9" t="s">
        <v>104</v>
      </c>
      <c r="M21" s="9" t="s">
        <v>325</v>
      </c>
      <c r="N21" s="9" t="s">
        <v>198</v>
      </c>
      <c r="O21" s="9" t="s">
        <v>176</v>
      </c>
      <c r="P21" s="9" t="s">
        <v>228</v>
      </c>
      <c r="Q21" s="9" t="s">
        <v>219</v>
      </c>
      <c r="R21" s="9">
        <v>0</v>
      </c>
      <c r="S21" s="9">
        <v>81</v>
      </c>
      <c r="T21" s="9" t="s">
        <v>229</v>
      </c>
      <c r="U21" s="9" t="s">
        <v>230</v>
      </c>
      <c r="W21" s="9">
        <v>5</v>
      </c>
      <c r="X21" s="9">
        <f>INDEX(SLA_Policy!$D$2:$D$5,MATCH(F21,SLA_Policy!$A$2:$A$5,0))</f>
        <v>72</v>
      </c>
      <c r="Y21" s="9" t="str">
        <f>IF(E21="Cancelled","Excluded",IF(D21="",IF((SLA_Policy!$B$8-B21)*24&gt;X21,"Open - Breached","Open - On Track"),IF((D21-B21)*24&lt;=X21,"Met","Breached")))</f>
        <v>Met</v>
      </c>
    </row>
    <row r="22" spans="1:25" x14ac:dyDescent="0.25">
      <c r="A22" s="9" t="s">
        <v>326</v>
      </c>
      <c r="B22" s="23">
        <v>45931.429861111101</v>
      </c>
      <c r="C22" s="23">
        <v>45931.464583333298</v>
      </c>
      <c r="D22" s="23">
        <v>45932.380555555603</v>
      </c>
      <c r="E22" s="9" t="s">
        <v>212</v>
      </c>
      <c r="F22" s="9" t="s">
        <v>189</v>
      </c>
      <c r="G22" s="9" t="s">
        <v>236</v>
      </c>
      <c r="H22" s="9" t="s">
        <v>163</v>
      </c>
      <c r="I22" s="9" t="s">
        <v>327</v>
      </c>
      <c r="J22" s="9" t="s">
        <v>328</v>
      </c>
      <c r="K22" s="9" t="s">
        <v>246</v>
      </c>
      <c r="L22" s="9" t="s">
        <v>104</v>
      </c>
      <c r="M22" s="9" t="s">
        <v>329</v>
      </c>
      <c r="N22" s="9" t="s">
        <v>196</v>
      </c>
      <c r="O22" s="9" t="s">
        <v>176</v>
      </c>
      <c r="P22" s="9" t="s">
        <v>330</v>
      </c>
      <c r="Q22" s="9" t="s">
        <v>273</v>
      </c>
      <c r="R22" s="9">
        <v>0</v>
      </c>
      <c r="S22" s="9">
        <v>20</v>
      </c>
      <c r="U22" s="9" t="s">
        <v>242</v>
      </c>
      <c r="X22" s="9">
        <f>INDEX(SLA_Policy!$D$2:$D$5,MATCH(F22,SLA_Policy!$A$2:$A$5,0))</f>
        <v>120</v>
      </c>
      <c r="Y22" s="9" t="str">
        <f>IF(E22="Cancelled","Excluded",IF(D22="",IF((SLA_Policy!$B$8-B22)*24&gt;X22,"Open - Breached","Open - On Track"),IF((D22-B22)*24&lt;=X22,"Met","Breached")))</f>
        <v>Met</v>
      </c>
    </row>
    <row r="23" spans="1:25" x14ac:dyDescent="0.25">
      <c r="A23" s="9" t="s">
        <v>331</v>
      </c>
      <c r="B23" s="23">
        <v>45931.436111111099</v>
      </c>
      <c r="C23" s="23">
        <v>45931.548611111102</v>
      </c>
      <c r="D23" s="23">
        <v>45932.762499999997</v>
      </c>
      <c r="E23" s="9" t="s">
        <v>212</v>
      </c>
      <c r="F23" s="9" t="s">
        <v>189</v>
      </c>
      <c r="G23" s="9" t="s">
        <v>236</v>
      </c>
      <c r="H23" s="9" t="s">
        <v>161</v>
      </c>
      <c r="I23" s="9" t="s">
        <v>237</v>
      </c>
      <c r="J23" s="9" t="s">
        <v>332</v>
      </c>
      <c r="K23" s="9" t="s">
        <v>239</v>
      </c>
      <c r="L23" s="9" t="s">
        <v>216</v>
      </c>
      <c r="M23" s="9" t="s">
        <v>333</v>
      </c>
      <c r="N23" s="9" t="s">
        <v>196</v>
      </c>
      <c r="O23" s="9" t="s">
        <v>179</v>
      </c>
      <c r="P23" s="9" t="s">
        <v>284</v>
      </c>
      <c r="Q23" s="9" t="s">
        <v>219</v>
      </c>
      <c r="R23" s="9">
        <v>0</v>
      </c>
      <c r="S23" s="9">
        <v>18</v>
      </c>
      <c r="U23" s="9" t="s">
        <v>242</v>
      </c>
      <c r="X23" s="9">
        <f>INDEX(SLA_Policy!$D$2:$D$5,MATCH(F23,SLA_Policy!$A$2:$A$5,0))</f>
        <v>120</v>
      </c>
      <c r="Y23" s="9" t="str">
        <f>IF(E23="Cancelled","Excluded",IF(D23="",IF((SLA_Policy!$B$8-B23)*24&gt;X23,"Open - Breached","Open - On Track"),IF((D23-B23)*24&lt;=X23,"Met","Breached")))</f>
        <v>Met</v>
      </c>
    </row>
    <row r="24" spans="1:25" x14ac:dyDescent="0.25">
      <c r="A24" s="9" t="s">
        <v>334</v>
      </c>
      <c r="B24" s="23">
        <v>45931.440972222197</v>
      </c>
      <c r="C24" s="23">
        <v>45931.462500000001</v>
      </c>
      <c r="D24" s="23">
        <v>45932.315972222197</v>
      </c>
      <c r="E24" s="9" t="s">
        <v>212</v>
      </c>
      <c r="F24" s="9" t="s">
        <v>189</v>
      </c>
      <c r="G24" s="9" t="s">
        <v>213</v>
      </c>
      <c r="H24" s="9" t="s">
        <v>162</v>
      </c>
      <c r="I24" s="9" t="s">
        <v>244</v>
      </c>
      <c r="J24" s="9" t="s">
        <v>335</v>
      </c>
      <c r="K24" s="9" t="s">
        <v>246</v>
      </c>
      <c r="L24" s="9" t="s">
        <v>104</v>
      </c>
      <c r="M24" s="9" t="s">
        <v>336</v>
      </c>
      <c r="N24" s="9" t="s">
        <v>196</v>
      </c>
      <c r="O24" s="9" t="s">
        <v>179</v>
      </c>
      <c r="P24" s="9" t="s">
        <v>337</v>
      </c>
      <c r="Q24" s="9" t="s">
        <v>219</v>
      </c>
      <c r="R24" s="9">
        <v>0</v>
      </c>
      <c r="S24" s="9">
        <v>27</v>
      </c>
      <c r="U24" s="9" t="s">
        <v>290</v>
      </c>
      <c r="W24" s="9">
        <v>5</v>
      </c>
      <c r="X24" s="9">
        <f>INDEX(SLA_Policy!$D$2:$D$5,MATCH(F24,SLA_Policy!$A$2:$A$5,0))</f>
        <v>120</v>
      </c>
      <c r="Y24" s="9" t="str">
        <f>IF(E24="Cancelled","Excluded",IF(D24="",IF((SLA_Policy!$B$8-B24)*24&gt;X24,"Open - Breached","Open - On Track"),IF((D24-B24)*24&lt;=X24,"Met","Breached")))</f>
        <v>Met</v>
      </c>
    </row>
    <row r="25" spans="1:25" x14ac:dyDescent="0.25">
      <c r="A25" s="9" t="s">
        <v>338</v>
      </c>
      <c r="B25" s="23">
        <v>45931.4555555556</v>
      </c>
      <c r="C25" s="23">
        <v>45931.497222222199</v>
      </c>
      <c r="D25" s="23">
        <v>45931.653472222199</v>
      </c>
      <c r="E25" s="9" t="s">
        <v>212</v>
      </c>
      <c r="F25" s="9" t="s">
        <v>188</v>
      </c>
      <c r="G25" s="9" t="s">
        <v>213</v>
      </c>
      <c r="H25" s="9" t="s">
        <v>164</v>
      </c>
      <c r="I25" s="9" t="s">
        <v>339</v>
      </c>
      <c r="J25" s="9" t="s">
        <v>340</v>
      </c>
      <c r="K25" s="9" t="s">
        <v>215</v>
      </c>
      <c r="L25" s="9" t="s">
        <v>216</v>
      </c>
      <c r="M25" s="9" t="s">
        <v>341</v>
      </c>
      <c r="N25" s="9" t="s">
        <v>199</v>
      </c>
      <c r="O25" s="9" t="s">
        <v>116</v>
      </c>
      <c r="P25" s="9" t="s">
        <v>342</v>
      </c>
      <c r="Q25" s="9" t="s">
        <v>219</v>
      </c>
      <c r="R25" s="9">
        <v>0</v>
      </c>
      <c r="S25" s="9">
        <v>7</v>
      </c>
      <c r="T25" s="9" t="s">
        <v>343</v>
      </c>
      <c r="U25" s="9" t="s">
        <v>290</v>
      </c>
      <c r="X25" s="9">
        <f>INDEX(SLA_Policy!$D$2:$D$5,MATCH(F25,SLA_Policy!$A$2:$A$5,0))</f>
        <v>72</v>
      </c>
      <c r="Y25" s="9" t="str">
        <f>IF(E25="Cancelled","Excluded",IF(D25="",IF((SLA_Policy!$B$8-B25)*24&gt;X25,"Open - Breached","Open - On Track"),IF((D25-B25)*24&lt;=X25,"Met","Breached")))</f>
        <v>Met</v>
      </c>
    </row>
    <row r="26" spans="1:25" x14ac:dyDescent="0.25">
      <c r="A26" s="9" t="s">
        <v>344</v>
      </c>
      <c r="B26" s="23">
        <v>45931.468055555597</v>
      </c>
      <c r="C26" s="23">
        <v>45931.500694444498</v>
      </c>
      <c r="D26" s="23">
        <v>45932.328472222202</v>
      </c>
      <c r="E26" s="9" t="s">
        <v>212</v>
      </c>
      <c r="F26" s="9" t="s">
        <v>188</v>
      </c>
      <c r="G26" s="9" t="s">
        <v>213</v>
      </c>
      <c r="H26" s="9" t="s">
        <v>162</v>
      </c>
      <c r="I26" s="9" t="s">
        <v>345</v>
      </c>
      <c r="J26" s="9" t="s">
        <v>346</v>
      </c>
      <c r="K26" s="9" t="s">
        <v>239</v>
      </c>
      <c r="L26" s="9" t="s">
        <v>216</v>
      </c>
      <c r="M26" s="9" t="s">
        <v>347</v>
      </c>
      <c r="N26" s="9" t="s">
        <v>196</v>
      </c>
      <c r="O26" s="9" t="s">
        <v>179</v>
      </c>
      <c r="P26" s="9" t="s">
        <v>264</v>
      </c>
      <c r="Q26" s="9" t="s">
        <v>219</v>
      </c>
      <c r="R26" s="9">
        <v>0</v>
      </c>
      <c r="S26" s="9">
        <v>67</v>
      </c>
      <c r="U26" s="9" t="s">
        <v>266</v>
      </c>
      <c r="X26" s="9">
        <f>INDEX(SLA_Policy!$D$2:$D$5,MATCH(F26,SLA_Policy!$A$2:$A$5,0))</f>
        <v>72</v>
      </c>
      <c r="Y26" s="9" t="str">
        <f>IF(E26="Cancelled","Excluded",IF(D26="",IF((SLA_Policy!$B$8-B26)*24&gt;X26,"Open - Breached","Open - On Track"),IF((D26-B26)*24&lt;=X26,"Met","Breached")))</f>
        <v>Met</v>
      </c>
    </row>
    <row r="27" spans="1:25" x14ac:dyDescent="0.25">
      <c r="A27" s="9" t="s">
        <v>348</v>
      </c>
      <c r="B27" s="23">
        <v>45931.470833333296</v>
      </c>
      <c r="C27" s="23">
        <v>45931.65625</v>
      </c>
      <c r="D27" s="23">
        <v>45933.401388888902</v>
      </c>
      <c r="E27" s="9" t="s">
        <v>212</v>
      </c>
      <c r="F27" s="9" t="s">
        <v>189</v>
      </c>
      <c r="G27" s="9" t="s">
        <v>213</v>
      </c>
      <c r="H27" s="9" t="s">
        <v>167</v>
      </c>
      <c r="I27" s="9" t="s">
        <v>349</v>
      </c>
      <c r="J27" s="9" t="s">
        <v>350</v>
      </c>
      <c r="K27" s="9" t="s">
        <v>215</v>
      </c>
      <c r="L27" s="9" t="s">
        <v>351</v>
      </c>
      <c r="M27" s="9" t="s">
        <v>352</v>
      </c>
      <c r="N27" s="9" t="s">
        <v>196</v>
      </c>
      <c r="O27" s="9" t="s">
        <v>116</v>
      </c>
      <c r="P27" s="9" t="s">
        <v>295</v>
      </c>
      <c r="Q27" s="9" t="s">
        <v>219</v>
      </c>
      <c r="R27" s="9">
        <v>0</v>
      </c>
      <c r="S27" s="9">
        <v>21</v>
      </c>
      <c r="U27" s="9" t="s">
        <v>266</v>
      </c>
      <c r="W27" s="9">
        <v>3</v>
      </c>
      <c r="X27" s="9">
        <f>INDEX(SLA_Policy!$D$2:$D$5,MATCH(F27,SLA_Policy!$A$2:$A$5,0))</f>
        <v>120</v>
      </c>
      <c r="Y27" s="9" t="str">
        <f>IF(E27="Cancelled","Excluded",IF(D27="",IF((SLA_Policy!$B$8-B27)*24&gt;X27,"Open - Breached","Open - On Track"),IF((D27-B27)*24&lt;=X27,"Met","Breached")))</f>
        <v>Met</v>
      </c>
    </row>
    <row r="28" spans="1:25" x14ac:dyDescent="0.25">
      <c r="A28" s="9" t="s">
        <v>353</v>
      </c>
      <c r="B28" s="23">
        <v>45931.477083333302</v>
      </c>
      <c r="C28" s="23">
        <v>45931.530555555597</v>
      </c>
      <c r="D28" s="23">
        <v>45936.313888888901</v>
      </c>
      <c r="E28" s="9" t="s">
        <v>212</v>
      </c>
      <c r="F28" s="9" t="s">
        <v>188</v>
      </c>
      <c r="G28" s="9" t="s">
        <v>213</v>
      </c>
      <c r="H28" s="9" t="s">
        <v>88</v>
      </c>
      <c r="I28" s="9" t="s">
        <v>354</v>
      </c>
      <c r="J28" s="9" t="s">
        <v>355</v>
      </c>
      <c r="K28" s="9" t="s">
        <v>225</v>
      </c>
      <c r="L28" s="9" t="s">
        <v>226</v>
      </c>
      <c r="M28" s="9" t="s">
        <v>356</v>
      </c>
      <c r="N28" s="9" t="s">
        <v>196</v>
      </c>
      <c r="O28" s="9" t="s">
        <v>180</v>
      </c>
      <c r="P28" s="9" t="s">
        <v>318</v>
      </c>
      <c r="Q28" s="9" t="s">
        <v>219</v>
      </c>
      <c r="R28" s="9">
        <v>1</v>
      </c>
      <c r="S28" s="9">
        <v>71</v>
      </c>
      <c r="T28" s="9" t="s">
        <v>220</v>
      </c>
      <c r="U28" s="9" t="s">
        <v>221</v>
      </c>
      <c r="W28" s="9">
        <v>1</v>
      </c>
      <c r="X28" s="9">
        <f>INDEX(SLA_Policy!$D$2:$D$5,MATCH(F28,SLA_Policy!$A$2:$A$5,0))</f>
        <v>72</v>
      </c>
      <c r="Y28" s="9" t="str">
        <f>IF(E28="Cancelled","Excluded",IF(D28="",IF((SLA_Policy!$B$8-B28)*24&gt;X28,"Open - Breached","Open - On Track"),IF((D28-B28)*24&lt;=X28,"Met","Breached")))</f>
        <v>Breached</v>
      </c>
    </row>
    <row r="29" spans="1:25" x14ac:dyDescent="0.25">
      <c r="A29" s="9" t="s">
        <v>357</v>
      </c>
      <c r="B29" s="23">
        <v>45931.4777777778</v>
      </c>
      <c r="C29" s="23">
        <v>45931.479861111096</v>
      </c>
      <c r="D29" s="23">
        <v>45932.385416666701</v>
      </c>
      <c r="E29" s="9" t="s">
        <v>212</v>
      </c>
      <c r="F29" s="9" t="s">
        <v>188</v>
      </c>
      <c r="G29" s="9" t="s">
        <v>213</v>
      </c>
      <c r="H29" s="9" t="s">
        <v>88</v>
      </c>
      <c r="I29" s="9" t="s">
        <v>92</v>
      </c>
      <c r="J29" s="9" t="s">
        <v>358</v>
      </c>
      <c r="K29" s="9" t="s">
        <v>246</v>
      </c>
      <c r="L29" s="9" t="s">
        <v>104</v>
      </c>
      <c r="M29" s="9" t="s">
        <v>359</v>
      </c>
      <c r="N29" s="9" t="s">
        <v>198</v>
      </c>
      <c r="O29" s="9" t="s">
        <v>178</v>
      </c>
      <c r="P29" s="9" t="s">
        <v>360</v>
      </c>
      <c r="Q29" s="9" t="s">
        <v>219</v>
      </c>
      <c r="R29" s="9">
        <v>0</v>
      </c>
      <c r="S29" s="9">
        <v>26</v>
      </c>
      <c r="T29" s="9" t="s">
        <v>229</v>
      </c>
      <c r="U29" s="9" t="s">
        <v>290</v>
      </c>
      <c r="W29" s="9">
        <v>5</v>
      </c>
      <c r="X29" s="9">
        <f>INDEX(SLA_Policy!$D$2:$D$5,MATCH(F29,SLA_Policy!$A$2:$A$5,0))</f>
        <v>72</v>
      </c>
      <c r="Y29" s="9" t="str">
        <f>IF(E29="Cancelled","Excluded",IF(D29="",IF((SLA_Policy!$B$8-B29)*24&gt;X29,"Open - Breached","Open - On Track"),IF((D29-B29)*24&lt;=X29,"Met","Breached")))</f>
        <v>Met</v>
      </c>
    </row>
    <row r="30" spans="1:25" x14ac:dyDescent="0.25">
      <c r="A30" s="9" t="s">
        <v>361</v>
      </c>
      <c r="B30" s="23">
        <v>45931.490277777797</v>
      </c>
      <c r="C30" s="23">
        <v>45931.497916666704</v>
      </c>
      <c r="D30" s="23">
        <v>45931.643750000003</v>
      </c>
      <c r="E30" s="9" t="s">
        <v>212</v>
      </c>
      <c r="F30" s="9" t="s">
        <v>188</v>
      </c>
      <c r="G30" s="9" t="s">
        <v>213</v>
      </c>
      <c r="H30" s="9" t="s">
        <v>167</v>
      </c>
      <c r="I30" s="9" t="s">
        <v>362</v>
      </c>
      <c r="J30" s="9" t="s">
        <v>363</v>
      </c>
      <c r="K30" s="9" t="s">
        <v>246</v>
      </c>
      <c r="L30" s="9" t="s">
        <v>104</v>
      </c>
      <c r="M30" s="9" t="s">
        <v>364</v>
      </c>
      <c r="N30" s="9" t="s">
        <v>196</v>
      </c>
      <c r="O30" s="9" t="s">
        <v>176</v>
      </c>
      <c r="P30" s="9" t="s">
        <v>330</v>
      </c>
      <c r="Q30" s="9" t="s">
        <v>219</v>
      </c>
      <c r="R30" s="9">
        <v>0</v>
      </c>
      <c r="S30" s="9">
        <v>31</v>
      </c>
      <c r="U30" s="9" t="s">
        <v>248</v>
      </c>
      <c r="X30" s="9">
        <f>INDEX(SLA_Policy!$D$2:$D$5,MATCH(F30,SLA_Policy!$A$2:$A$5,0))</f>
        <v>72</v>
      </c>
      <c r="Y30" s="9" t="str">
        <f>IF(E30="Cancelled","Excluded",IF(D30="",IF((SLA_Policy!$B$8-B30)*24&gt;X30,"Open - Breached","Open - On Track"),IF((D30-B30)*24&lt;=X30,"Met","Breached")))</f>
        <v>Met</v>
      </c>
    </row>
    <row r="31" spans="1:25" x14ac:dyDescent="0.25">
      <c r="A31" s="9" t="s">
        <v>365</v>
      </c>
      <c r="B31" s="23">
        <v>45931.500694444498</v>
      </c>
      <c r="C31" s="23">
        <v>45931.619444444397</v>
      </c>
      <c r="D31" s="23">
        <v>45932.588194444397</v>
      </c>
      <c r="E31" s="9" t="s">
        <v>212</v>
      </c>
      <c r="F31" s="9" t="s">
        <v>189</v>
      </c>
      <c r="G31" s="9" t="s">
        <v>236</v>
      </c>
      <c r="H31" s="9" t="s">
        <v>163</v>
      </c>
      <c r="I31" s="9" t="s">
        <v>327</v>
      </c>
      <c r="J31" s="9" t="s">
        <v>366</v>
      </c>
      <c r="K31" s="9" t="s">
        <v>303</v>
      </c>
      <c r="L31" s="9" t="s">
        <v>282</v>
      </c>
      <c r="M31" s="9" t="s">
        <v>367</v>
      </c>
      <c r="N31" s="9" t="s">
        <v>196</v>
      </c>
      <c r="O31" s="9" t="s">
        <v>180</v>
      </c>
      <c r="P31" s="9" t="s">
        <v>368</v>
      </c>
      <c r="Q31" s="9" t="s">
        <v>219</v>
      </c>
      <c r="R31" s="9">
        <v>0</v>
      </c>
      <c r="S31" s="9">
        <v>21</v>
      </c>
      <c r="U31" s="9" t="s">
        <v>242</v>
      </c>
      <c r="X31" s="9">
        <f>INDEX(SLA_Policy!$D$2:$D$5,MATCH(F31,SLA_Policy!$A$2:$A$5,0))</f>
        <v>120</v>
      </c>
      <c r="Y31" s="9" t="str">
        <f>IF(E31="Cancelled","Excluded",IF(D31="",IF((SLA_Policy!$B$8-B31)*24&gt;X31,"Open - Breached","Open - On Track"),IF((D31-B31)*24&lt;=X31,"Met","Breached")))</f>
        <v>Met</v>
      </c>
    </row>
    <row r="32" spans="1:25" x14ac:dyDescent="0.25">
      <c r="A32" s="9" t="s">
        <v>369</v>
      </c>
      <c r="B32" s="23">
        <v>45931.504166666702</v>
      </c>
      <c r="C32" s="23">
        <v>45931.530555555597</v>
      </c>
      <c r="D32" s="23">
        <v>45932.3840277778</v>
      </c>
      <c r="E32" s="9" t="s">
        <v>212</v>
      </c>
      <c r="F32" s="9" t="s">
        <v>188</v>
      </c>
      <c r="G32" s="9" t="s">
        <v>213</v>
      </c>
      <c r="H32" s="9" t="s">
        <v>162</v>
      </c>
      <c r="I32" s="9" t="s">
        <v>244</v>
      </c>
      <c r="J32" s="9" t="s">
        <v>370</v>
      </c>
      <c r="K32" s="9" t="s">
        <v>215</v>
      </c>
      <c r="L32" s="9" t="s">
        <v>371</v>
      </c>
      <c r="M32" s="9" t="s">
        <v>372</v>
      </c>
      <c r="N32" s="9" t="s">
        <v>197</v>
      </c>
      <c r="O32" s="9" t="s">
        <v>179</v>
      </c>
      <c r="P32" s="9" t="s">
        <v>313</v>
      </c>
      <c r="Q32" s="9" t="s">
        <v>219</v>
      </c>
      <c r="R32" s="9">
        <v>0</v>
      </c>
      <c r="S32" s="9">
        <v>20</v>
      </c>
      <c r="U32" s="9" t="s">
        <v>266</v>
      </c>
      <c r="X32" s="9">
        <f>INDEX(SLA_Policy!$D$2:$D$5,MATCH(F32,SLA_Policy!$A$2:$A$5,0))</f>
        <v>72</v>
      </c>
      <c r="Y32" s="9" t="str">
        <f>IF(E32="Cancelled","Excluded",IF(D32="",IF((SLA_Policy!$B$8-B32)*24&gt;X32,"Open - Breached","Open - On Track"),IF((D32-B32)*24&lt;=X32,"Met","Breached")))</f>
        <v>Met</v>
      </c>
    </row>
    <row r="33" spans="1:25" x14ac:dyDescent="0.25">
      <c r="A33" s="9" t="s">
        <v>373</v>
      </c>
      <c r="B33" s="23">
        <v>45931.560416666704</v>
      </c>
      <c r="C33" s="23">
        <v>45931.579166666699</v>
      </c>
      <c r="D33" s="23">
        <v>45932.593055555597</v>
      </c>
      <c r="E33" s="9" t="s">
        <v>212</v>
      </c>
      <c r="F33" s="9" t="s">
        <v>188</v>
      </c>
      <c r="G33" s="9" t="s">
        <v>213</v>
      </c>
      <c r="H33" s="9" t="s">
        <v>167</v>
      </c>
      <c r="I33" s="9" t="s">
        <v>362</v>
      </c>
      <c r="J33" s="9" t="s">
        <v>374</v>
      </c>
      <c r="K33" s="9" t="s">
        <v>246</v>
      </c>
      <c r="L33" s="9" t="s">
        <v>371</v>
      </c>
      <c r="M33" s="9" t="s">
        <v>375</v>
      </c>
      <c r="N33" s="9" t="s">
        <v>197</v>
      </c>
      <c r="O33" s="9" t="s">
        <v>180</v>
      </c>
      <c r="P33" s="9" t="s">
        <v>368</v>
      </c>
      <c r="Q33" s="9" t="s">
        <v>219</v>
      </c>
      <c r="R33" s="9">
        <v>0</v>
      </c>
      <c r="S33" s="9">
        <v>41</v>
      </c>
      <c r="U33" s="9" t="s">
        <v>376</v>
      </c>
      <c r="W33" s="9">
        <v>5</v>
      </c>
      <c r="X33" s="9">
        <f>INDEX(SLA_Policy!$D$2:$D$5,MATCH(F33,SLA_Policy!$A$2:$A$5,0))</f>
        <v>72</v>
      </c>
      <c r="Y33" s="9" t="str">
        <f>IF(E33="Cancelled","Excluded",IF(D33="",IF((SLA_Policy!$B$8-B33)*24&gt;X33,"Open - Breached","Open - On Track"),IF((D33-B33)*24&lt;=X33,"Met","Breached")))</f>
        <v>Met</v>
      </c>
    </row>
    <row r="34" spans="1:25" x14ac:dyDescent="0.25">
      <c r="A34" s="9" t="s">
        <v>377</v>
      </c>
      <c r="B34" s="23">
        <v>45931.5625</v>
      </c>
      <c r="C34" s="23">
        <v>45931.578472222202</v>
      </c>
      <c r="D34" s="23">
        <v>45936.379861111098</v>
      </c>
      <c r="E34" s="9" t="s">
        <v>212</v>
      </c>
      <c r="F34" s="9" t="s">
        <v>189</v>
      </c>
      <c r="G34" s="9" t="s">
        <v>213</v>
      </c>
      <c r="H34" s="9" t="s">
        <v>166</v>
      </c>
      <c r="I34" s="9" t="s">
        <v>378</v>
      </c>
      <c r="J34" s="9" t="s">
        <v>379</v>
      </c>
      <c r="K34" s="9" t="s">
        <v>303</v>
      </c>
      <c r="L34" s="9" t="s">
        <v>307</v>
      </c>
      <c r="M34" s="9" t="s">
        <v>380</v>
      </c>
      <c r="N34" s="9" t="s">
        <v>198</v>
      </c>
      <c r="O34" s="9" t="s">
        <v>180</v>
      </c>
      <c r="P34" s="9" t="s">
        <v>381</v>
      </c>
      <c r="Q34" s="9" t="s">
        <v>219</v>
      </c>
      <c r="R34" s="9">
        <v>0</v>
      </c>
      <c r="S34" s="9">
        <v>53</v>
      </c>
      <c r="T34" s="9" t="s">
        <v>229</v>
      </c>
      <c r="U34" s="9" t="s">
        <v>290</v>
      </c>
      <c r="W34" s="9">
        <v>4</v>
      </c>
      <c r="X34" s="9">
        <f>INDEX(SLA_Policy!$D$2:$D$5,MATCH(F34,SLA_Policy!$A$2:$A$5,0))</f>
        <v>120</v>
      </c>
      <c r="Y34" s="9" t="str">
        <f>IF(E34="Cancelled","Excluded",IF(D34="",IF((SLA_Policy!$B$8-B34)*24&gt;X34,"Open - Breached","Open - On Track"),IF((D34-B34)*24&lt;=X34,"Met","Breached")))</f>
        <v>Met</v>
      </c>
    </row>
    <row r="35" spans="1:25" x14ac:dyDescent="0.25">
      <c r="A35" s="9" t="s">
        <v>382</v>
      </c>
      <c r="B35" s="23">
        <v>45931.582638888904</v>
      </c>
      <c r="C35" s="23">
        <v>45931.622916666704</v>
      </c>
      <c r="D35" s="23">
        <v>45931.683333333298</v>
      </c>
      <c r="E35" s="9" t="s">
        <v>212</v>
      </c>
      <c r="F35" s="9" t="s">
        <v>188</v>
      </c>
      <c r="G35" s="9" t="s">
        <v>213</v>
      </c>
      <c r="H35" s="9" t="s">
        <v>166</v>
      </c>
      <c r="I35" s="9" t="s">
        <v>286</v>
      </c>
      <c r="J35" s="9" t="s">
        <v>383</v>
      </c>
      <c r="K35" s="9" t="s">
        <v>215</v>
      </c>
      <c r="L35" s="9" t="s">
        <v>270</v>
      </c>
      <c r="M35" s="9" t="s">
        <v>384</v>
      </c>
      <c r="N35" s="9" t="s">
        <v>197</v>
      </c>
      <c r="O35" s="9" t="s">
        <v>181</v>
      </c>
      <c r="P35" s="9" t="s">
        <v>289</v>
      </c>
      <c r="Q35" s="9" t="s">
        <v>219</v>
      </c>
      <c r="R35" s="9">
        <v>0</v>
      </c>
      <c r="S35" s="9">
        <v>13</v>
      </c>
      <c r="U35" s="9" t="s">
        <v>376</v>
      </c>
      <c r="X35" s="9">
        <f>INDEX(SLA_Policy!$D$2:$D$5,MATCH(F35,SLA_Policy!$A$2:$A$5,0))</f>
        <v>72</v>
      </c>
      <c r="Y35" s="9" t="str">
        <f>IF(E35="Cancelled","Excluded",IF(D35="",IF((SLA_Policy!$B$8-B35)*24&gt;X35,"Open - Breached","Open - On Track"),IF((D35-B35)*24&lt;=X35,"Met","Breached")))</f>
        <v>Met</v>
      </c>
    </row>
    <row r="36" spans="1:25" x14ac:dyDescent="0.25">
      <c r="A36" s="9" t="s">
        <v>385</v>
      </c>
      <c r="B36" s="23">
        <v>45931.591666666704</v>
      </c>
      <c r="C36" s="23">
        <v>45931.760416666701</v>
      </c>
      <c r="D36" s="23">
        <v>45936.386111111096</v>
      </c>
      <c r="E36" s="9" t="s">
        <v>212</v>
      </c>
      <c r="F36" s="9" t="s">
        <v>189</v>
      </c>
      <c r="G36" s="9" t="s">
        <v>213</v>
      </c>
      <c r="H36" s="9" t="s">
        <v>164</v>
      </c>
      <c r="I36" s="9" t="s">
        <v>260</v>
      </c>
      <c r="J36" s="9" t="s">
        <v>386</v>
      </c>
      <c r="K36" s="9" t="s">
        <v>246</v>
      </c>
      <c r="L36" s="9" t="s">
        <v>104</v>
      </c>
      <c r="M36" s="9" t="s">
        <v>387</v>
      </c>
      <c r="N36" s="9" t="s">
        <v>196</v>
      </c>
      <c r="O36" s="9" t="s">
        <v>180</v>
      </c>
      <c r="P36" s="9" t="s">
        <v>368</v>
      </c>
      <c r="Q36" s="9" t="s">
        <v>273</v>
      </c>
      <c r="R36" s="9">
        <v>1</v>
      </c>
      <c r="S36" s="9">
        <v>45</v>
      </c>
      <c r="T36" s="9" t="s">
        <v>265</v>
      </c>
      <c r="U36" s="9" t="s">
        <v>266</v>
      </c>
      <c r="W36" s="9">
        <v>2</v>
      </c>
      <c r="X36" s="9">
        <f>INDEX(SLA_Policy!$D$2:$D$5,MATCH(F36,SLA_Policy!$A$2:$A$5,0))</f>
        <v>120</v>
      </c>
      <c r="Y36" s="9" t="str">
        <f>IF(E36="Cancelled","Excluded",IF(D36="",IF((SLA_Policy!$B$8-B36)*24&gt;X36,"Open - Breached","Open - On Track"),IF((D36-B36)*24&lt;=X36,"Met","Breached")))</f>
        <v>Met</v>
      </c>
    </row>
    <row r="37" spans="1:25" x14ac:dyDescent="0.25">
      <c r="A37" s="9" t="s">
        <v>388</v>
      </c>
      <c r="B37" s="23">
        <v>45931.595138888901</v>
      </c>
      <c r="C37" s="23">
        <v>45931.604861111096</v>
      </c>
      <c r="D37" s="23">
        <v>45931.622222222199</v>
      </c>
      <c r="E37" s="9" t="s">
        <v>212</v>
      </c>
      <c r="F37" s="9" t="s">
        <v>188</v>
      </c>
      <c r="G37" s="9" t="s">
        <v>213</v>
      </c>
      <c r="H37" s="9" t="s">
        <v>161</v>
      </c>
      <c r="I37" s="9" t="s">
        <v>389</v>
      </c>
      <c r="J37" s="9" t="s">
        <v>390</v>
      </c>
      <c r="K37" s="9" t="s">
        <v>215</v>
      </c>
      <c r="L37" s="9" t="s">
        <v>104</v>
      </c>
      <c r="M37" s="9" t="s">
        <v>391</v>
      </c>
      <c r="N37" s="9" t="s">
        <v>198</v>
      </c>
      <c r="O37" s="9" t="s">
        <v>116</v>
      </c>
      <c r="P37" s="9" t="s">
        <v>295</v>
      </c>
      <c r="Q37" s="9" t="s">
        <v>219</v>
      </c>
      <c r="R37" s="9">
        <v>0</v>
      </c>
      <c r="S37" s="9">
        <v>5</v>
      </c>
      <c r="U37" s="9" t="s">
        <v>221</v>
      </c>
      <c r="X37" s="9">
        <f>INDEX(SLA_Policy!$D$2:$D$5,MATCH(F37,SLA_Policy!$A$2:$A$5,0))</f>
        <v>72</v>
      </c>
      <c r="Y37" s="9" t="str">
        <f>IF(E37="Cancelled","Excluded",IF(D37="",IF((SLA_Policy!$B$8-B37)*24&gt;X37,"Open - Breached","Open - On Track"),IF((D37-B37)*24&lt;=X37,"Met","Breached")))</f>
        <v>Met</v>
      </c>
    </row>
    <row r="38" spans="1:25" x14ac:dyDescent="0.25">
      <c r="A38" s="9" t="s">
        <v>392</v>
      </c>
      <c r="B38" s="23">
        <v>45931.595833333296</v>
      </c>
      <c r="C38" s="23">
        <v>45931.609027777798</v>
      </c>
      <c r="D38" s="23">
        <v>45931.672916666699</v>
      </c>
      <c r="E38" s="9" t="s">
        <v>212</v>
      </c>
      <c r="F38" s="9" t="s">
        <v>188</v>
      </c>
      <c r="G38" s="9" t="s">
        <v>213</v>
      </c>
      <c r="H38" s="9" t="s">
        <v>162</v>
      </c>
      <c r="I38" s="9" t="s">
        <v>393</v>
      </c>
      <c r="J38" s="9" t="s">
        <v>394</v>
      </c>
      <c r="K38" s="9" t="s">
        <v>262</v>
      </c>
      <c r="L38" s="9" t="s">
        <v>395</v>
      </c>
      <c r="M38" s="9" t="s">
        <v>396</v>
      </c>
      <c r="N38" s="9" t="s">
        <v>198</v>
      </c>
      <c r="O38" s="9" t="s">
        <v>179</v>
      </c>
      <c r="P38" s="9" t="s">
        <v>284</v>
      </c>
      <c r="Q38" s="9" t="s">
        <v>219</v>
      </c>
      <c r="R38" s="9">
        <v>0</v>
      </c>
      <c r="S38" s="9">
        <v>14</v>
      </c>
      <c r="U38" s="9" t="s">
        <v>376</v>
      </c>
      <c r="X38" s="9">
        <f>INDEX(SLA_Policy!$D$2:$D$5,MATCH(F38,SLA_Policy!$A$2:$A$5,0))</f>
        <v>72</v>
      </c>
      <c r="Y38" s="9" t="str">
        <f>IF(E38="Cancelled","Excluded",IF(D38="",IF((SLA_Policy!$B$8-B38)*24&gt;X38,"Open - Breached","Open - On Track"),IF((D38-B38)*24&lt;=X38,"Met","Breached")))</f>
        <v>Met</v>
      </c>
    </row>
    <row r="39" spans="1:25" x14ac:dyDescent="0.25">
      <c r="A39" s="9" t="s">
        <v>397</v>
      </c>
      <c r="B39" s="23">
        <v>45931.603472222203</v>
      </c>
      <c r="C39" s="23">
        <v>45931.607638888898</v>
      </c>
      <c r="D39" s="23">
        <v>45931.706944444399</v>
      </c>
      <c r="E39" s="9" t="s">
        <v>212</v>
      </c>
      <c r="F39" s="9" t="s">
        <v>186</v>
      </c>
      <c r="G39" s="9" t="s">
        <v>213</v>
      </c>
      <c r="H39" s="9" t="s">
        <v>166</v>
      </c>
      <c r="I39" s="9" t="s">
        <v>398</v>
      </c>
      <c r="J39" s="9" t="s">
        <v>399</v>
      </c>
      <c r="K39" s="9" t="s">
        <v>246</v>
      </c>
      <c r="L39" s="9" t="s">
        <v>351</v>
      </c>
      <c r="M39" s="9" t="s">
        <v>400</v>
      </c>
      <c r="N39" s="9" t="s">
        <v>197</v>
      </c>
      <c r="O39" s="9" t="s">
        <v>181</v>
      </c>
      <c r="P39" s="9" t="s">
        <v>289</v>
      </c>
      <c r="Q39" s="9" t="s">
        <v>273</v>
      </c>
      <c r="R39" s="9">
        <v>0</v>
      </c>
      <c r="S39" s="9">
        <v>101</v>
      </c>
      <c r="U39" s="9" t="s">
        <v>290</v>
      </c>
      <c r="X39" s="9">
        <f>INDEX(SLA_Policy!$D$2:$D$5,MATCH(F39,SLA_Policy!$A$2:$A$5,0))</f>
        <v>4</v>
      </c>
      <c r="Y39" s="9" t="str">
        <f>IF(E39="Cancelled","Excluded",IF(D39="",IF((SLA_Policy!$B$8-B39)*24&gt;X39,"Open - Breached","Open - On Track"),IF((D39-B39)*24&lt;=X39,"Met","Breached")))</f>
        <v>Met</v>
      </c>
    </row>
    <row r="40" spans="1:25" x14ac:dyDescent="0.25">
      <c r="A40" s="9" t="s">
        <v>401</v>
      </c>
      <c r="B40" s="23">
        <v>45931.607638888898</v>
      </c>
      <c r="C40" s="23">
        <v>45931.688888888901</v>
      </c>
      <c r="D40" s="23">
        <v>45947.333333333299</v>
      </c>
      <c r="E40" s="9" t="s">
        <v>212</v>
      </c>
      <c r="F40" s="9" t="s">
        <v>189</v>
      </c>
      <c r="G40" s="9" t="s">
        <v>236</v>
      </c>
      <c r="H40" s="9" t="s">
        <v>163</v>
      </c>
      <c r="I40" s="9" t="s">
        <v>315</v>
      </c>
      <c r="J40" s="9" t="s">
        <v>402</v>
      </c>
      <c r="K40" s="9" t="s">
        <v>225</v>
      </c>
      <c r="L40" s="9" t="s">
        <v>104</v>
      </c>
      <c r="M40" s="9" t="s">
        <v>403</v>
      </c>
      <c r="N40" s="9" t="s">
        <v>196</v>
      </c>
      <c r="O40" s="9" t="s">
        <v>180</v>
      </c>
      <c r="P40" s="9" t="s">
        <v>381</v>
      </c>
      <c r="Q40" s="9" t="s">
        <v>219</v>
      </c>
      <c r="R40" s="9">
        <v>0</v>
      </c>
      <c r="S40" s="9">
        <v>137</v>
      </c>
      <c r="T40" s="9" t="s">
        <v>229</v>
      </c>
      <c r="U40" s="9" t="s">
        <v>242</v>
      </c>
      <c r="X40" s="9">
        <f>INDEX(SLA_Policy!$D$2:$D$5,MATCH(F40,SLA_Policy!$A$2:$A$5,0))</f>
        <v>120</v>
      </c>
      <c r="Y40" s="9" t="str">
        <f>IF(E40="Cancelled","Excluded",IF(D40="",IF((SLA_Policy!$B$8-B40)*24&gt;X40,"Open - Breached","Open - On Track"),IF((D40-B40)*24&lt;=X40,"Met","Breached")))</f>
        <v>Breached</v>
      </c>
    </row>
    <row r="41" spans="1:25" x14ac:dyDescent="0.25">
      <c r="A41" s="9" t="s">
        <v>404</v>
      </c>
      <c r="B41" s="23">
        <v>45931.636111111096</v>
      </c>
      <c r="C41" s="23">
        <v>45931.665972222203</v>
      </c>
      <c r="D41" s="23">
        <v>45932.311111111099</v>
      </c>
      <c r="E41" s="9" t="s">
        <v>212</v>
      </c>
      <c r="F41" s="9" t="s">
        <v>188</v>
      </c>
      <c r="G41" s="9" t="s">
        <v>213</v>
      </c>
      <c r="H41" s="9" t="s">
        <v>163</v>
      </c>
      <c r="I41" s="9" t="s">
        <v>405</v>
      </c>
      <c r="J41" s="9" t="s">
        <v>406</v>
      </c>
      <c r="K41" s="9" t="s">
        <v>262</v>
      </c>
      <c r="L41" s="9" t="s">
        <v>104</v>
      </c>
      <c r="M41" s="9" t="s">
        <v>407</v>
      </c>
      <c r="N41" s="9" t="s">
        <v>197</v>
      </c>
      <c r="O41" s="9" t="s">
        <v>176</v>
      </c>
      <c r="P41" s="9" t="s">
        <v>330</v>
      </c>
      <c r="Q41" s="9" t="s">
        <v>219</v>
      </c>
      <c r="R41" s="9">
        <v>0</v>
      </c>
      <c r="S41" s="9">
        <v>10</v>
      </c>
      <c r="U41" s="9" t="s">
        <v>230</v>
      </c>
      <c r="W41" s="9">
        <v>4</v>
      </c>
      <c r="X41" s="9">
        <f>INDEX(SLA_Policy!$D$2:$D$5,MATCH(F41,SLA_Policy!$A$2:$A$5,0))</f>
        <v>72</v>
      </c>
      <c r="Y41" s="9" t="str">
        <f>IF(E41="Cancelled","Excluded",IF(D41="",IF((SLA_Policy!$B$8-B41)*24&gt;X41,"Open - Breached","Open - On Track"),IF((D41-B41)*24&lt;=X41,"Met","Breached")))</f>
        <v>Met</v>
      </c>
    </row>
    <row r="42" spans="1:25" x14ac:dyDescent="0.25">
      <c r="A42" s="9" t="s">
        <v>408</v>
      </c>
      <c r="B42" s="23">
        <v>45931.683333333298</v>
      </c>
      <c r="C42" s="23">
        <v>45931.693749999999</v>
      </c>
      <c r="D42" s="23">
        <v>45932.374305555597</v>
      </c>
      <c r="E42" s="9" t="s">
        <v>212</v>
      </c>
      <c r="F42" s="9" t="s">
        <v>188</v>
      </c>
      <c r="G42" s="9" t="s">
        <v>213</v>
      </c>
      <c r="H42" s="9" t="s">
        <v>162</v>
      </c>
      <c r="I42" s="9" t="s">
        <v>244</v>
      </c>
      <c r="J42" s="9" t="s">
        <v>409</v>
      </c>
      <c r="K42" s="9" t="s">
        <v>410</v>
      </c>
      <c r="L42" s="9" t="s">
        <v>104</v>
      </c>
      <c r="M42" s="9" t="s">
        <v>411</v>
      </c>
      <c r="N42" s="9" t="s">
        <v>198</v>
      </c>
      <c r="O42" s="9" t="s">
        <v>179</v>
      </c>
      <c r="P42" s="9" t="s">
        <v>337</v>
      </c>
      <c r="Q42" s="9" t="s">
        <v>273</v>
      </c>
      <c r="R42" s="9">
        <v>0</v>
      </c>
      <c r="S42" s="9">
        <v>23</v>
      </c>
      <c r="U42" s="9" t="s">
        <v>248</v>
      </c>
      <c r="X42" s="9">
        <f>INDEX(SLA_Policy!$D$2:$D$5,MATCH(F42,SLA_Policy!$A$2:$A$5,0))</f>
        <v>72</v>
      </c>
      <c r="Y42" s="9" t="str">
        <f>IF(E42="Cancelled","Excluded",IF(D42="",IF((SLA_Policy!$B$8-B42)*24&gt;X42,"Open - Breached","Open - On Track"),IF((D42-B42)*24&lt;=X42,"Met","Breached")))</f>
        <v>Met</v>
      </c>
    </row>
    <row r="43" spans="1:25" x14ac:dyDescent="0.25">
      <c r="A43" s="9" t="s">
        <v>412</v>
      </c>
      <c r="B43" s="23">
        <v>45931.707638888904</v>
      </c>
      <c r="C43" s="23">
        <v>45931.761111111096</v>
      </c>
      <c r="D43" s="23">
        <v>45931.7680555556</v>
      </c>
      <c r="E43" s="9" t="s">
        <v>212</v>
      </c>
      <c r="F43" s="9" t="s">
        <v>187</v>
      </c>
      <c r="G43" s="9" t="s">
        <v>213</v>
      </c>
      <c r="H43" s="9" t="s">
        <v>88</v>
      </c>
      <c r="I43" s="9" t="s">
        <v>92</v>
      </c>
      <c r="J43" s="9" t="s">
        <v>413</v>
      </c>
      <c r="K43" s="9" t="s">
        <v>215</v>
      </c>
      <c r="L43" s="9" t="s">
        <v>104</v>
      </c>
      <c r="M43" s="9" t="s">
        <v>320</v>
      </c>
      <c r="N43" s="9" t="s">
        <v>197</v>
      </c>
      <c r="O43" s="9" t="s">
        <v>178</v>
      </c>
      <c r="P43" s="9" t="s">
        <v>414</v>
      </c>
      <c r="Q43" s="9" t="s">
        <v>273</v>
      </c>
      <c r="R43" s="9">
        <v>0</v>
      </c>
      <c r="S43" s="9">
        <v>15</v>
      </c>
      <c r="T43" s="9" t="s">
        <v>136</v>
      </c>
      <c r="U43" s="9" t="s">
        <v>221</v>
      </c>
      <c r="X43" s="9">
        <f>INDEX(SLA_Policy!$D$2:$D$5,MATCH(F43,SLA_Policy!$A$2:$A$5,0))</f>
        <v>8</v>
      </c>
      <c r="Y43" s="9" t="str">
        <f>IF(E43="Cancelled","Excluded",IF(D43="",IF((SLA_Policy!$B$8-B43)*24&gt;X43,"Open - Breached","Open - On Track"),IF((D43-B43)*24&lt;=X43,"Met","Breached")))</f>
        <v>Met</v>
      </c>
    </row>
    <row r="44" spans="1:25" x14ac:dyDescent="0.25">
      <c r="A44" s="9" t="s">
        <v>415</v>
      </c>
      <c r="B44" s="23">
        <v>45931.739583333299</v>
      </c>
      <c r="C44" s="23">
        <v>45931.751388888901</v>
      </c>
      <c r="D44" s="23">
        <v>45932.352083333302</v>
      </c>
      <c r="E44" s="9" t="s">
        <v>212</v>
      </c>
      <c r="F44" s="9" t="s">
        <v>189</v>
      </c>
      <c r="G44" s="9" t="s">
        <v>213</v>
      </c>
      <c r="H44" s="9" t="s">
        <v>162</v>
      </c>
      <c r="I44" s="9" t="s">
        <v>416</v>
      </c>
      <c r="J44" s="9" t="s">
        <v>417</v>
      </c>
      <c r="K44" s="9" t="s">
        <v>303</v>
      </c>
      <c r="L44" s="9" t="s">
        <v>226</v>
      </c>
      <c r="M44" s="9" t="s">
        <v>418</v>
      </c>
      <c r="N44" s="9" t="s">
        <v>198</v>
      </c>
      <c r="O44" s="9" t="s">
        <v>176</v>
      </c>
      <c r="P44" s="9" t="s">
        <v>419</v>
      </c>
      <c r="Q44" s="9" t="s">
        <v>219</v>
      </c>
      <c r="R44" s="9">
        <v>0</v>
      </c>
      <c r="S44" s="9">
        <v>12</v>
      </c>
      <c r="U44" s="9" t="s">
        <v>266</v>
      </c>
      <c r="X44" s="9">
        <f>INDEX(SLA_Policy!$D$2:$D$5,MATCH(F44,SLA_Policy!$A$2:$A$5,0))</f>
        <v>120</v>
      </c>
      <c r="Y44" s="9" t="str">
        <f>IF(E44="Cancelled","Excluded",IF(D44="",IF((SLA_Policy!$B$8-B44)*24&gt;X44,"Open - Breached","Open - On Track"),IF((D44-B44)*24&lt;=X44,"Met","Breached")))</f>
        <v>Met</v>
      </c>
    </row>
    <row r="45" spans="1:25" x14ac:dyDescent="0.25">
      <c r="A45" s="9" t="s">
        <v>420</v>
      </c>
      <c r="B45" s="23">
        <v>45932.1784722222</v>
      </c>
      <c r="C45" s="23">
        <v>45932.322222222203</v>
      </c>
      <c r="D45" s="23">
        <v>45932.400694444397</v>
      </c>
      <c r="E45" s="9" t="s">
        <v>212</v>
      </c>
      <c r="F45" s="9" t="s">
        <v>188</v>
      </c>
      <c r="G45" s="9" t="s">
        <v>236</v>
      </c>
      <c r="H45" s="9" t="s">
        <v>164</v>
      </c>
      <c r="I45" s="9" t="s">
        <v>421</v>
      </c>
      <c r="J45" s="9" t="s">
        <v>422</v>
      </c>
      <c r="K45" s="9" t="s">
        <v>246</v>
      </c>
      <c r="L45" s="9" t="s">
        <v>311</v>
      </c>
      <c r="M45" s="9" t="s">
        <v>423</v>
      </c>
      <c r="N45" s="9" t="s">
        <v>197</v>
      </c>
      <c r="O45" s="9" t="s">
        <v>116</v>
      </c>
      <c r="P45" s="9" t="s">
        <v>295</v>
      </c>
      <c r="Q45" s="9" t="s">
        <v>219</v>
      </c>
      <c r="R45" s="9">
        <v>0</v>
      </c>
      <c r="S45" s="9">
        <v>58</v>
      </c>
      <c r="T45" s="9" t="s">
        <v>343</v>
      </c>
      <c r="U45" s="9" t="s">
        <v>242</v>
      </c>
      <c r="X45" s="9">
        <f>INDEX(SLA_Policy!$D$2:$D$5,MATCH(F45,SLA_Policy!$A$2:$A$5,0))</f>
        <v>72</v>
      </c>
      <c r="Y45" s="9" t="str">
        <f>IF(E45="Cancelled","Excluded",IF(D45="",IF((SLA_Policy!$B$8-B45)*24&gt;X45,"Open - Breached","Open - On Track"),IF((D45-B45)*24&lt;=X45,"Met","Breached")))</f>
        <v>Met</v>
      </c>
    </row>
    <row r="46" spans="1:25" x14ac:dyDescent="0.25">
      <c r="A46" s="9" t="s">
        <v>424</v>
      </c>
      <c r="B46" s="23">
        <v>45932.207638888904</v>
      </c>
      <c r="C46" s="23">
        <v>45932.349305555603</v>
      </c>
      <c r="D46" s="23">
        <v>45932.357638888898</v>
      </c>
      <c r="E46" s="9" t="s">
        <v>212</v>
      </c>
      <c r="F46" s="9" t="s">
        <v>188</v>
      </c>
      <c r="G46" s="9" t="s">
        <v>213</v>
      </c>
      <c r="H46" s="9" t="s">
        <v>88</v>
      </c>
      <c r="I46" s="9" t="s">
        <v>92</v>
      </c>
      <c r="J46" s="9" t="s">
        <v>425</v>
      </c>
      <c r="K46" s="9" t="s">
        <v>239</v>
      </c>
      <c r="L46" s="9" t="s">
        <v>282</v>
      </c>
      <c r="M46" s="9" t="s">
        <v>426</v>
      </c>
      <c r="N46" s="9" t="s">
        <v>198</v>
      </c>
      <c r="O46" s="9" t="s">
        <v>178</v>
      </c>
      <c r="P46" s="9" t="s">
        <v>427</v>
      </c>
      <c r="Q46" s="9" t="s">
        <v>219</v>
      </c>
      <c r="R46" s="9">
        <v>0</v>
      </c>
      <c r="S46" s="9">
        <v>21</v>
      </c>
      <c r="T46" s="9" t="s">
        <v>229</v>
      </c>
      <c r="U46" s="9" t="s">
        <v>376</v>
      </c>
      <c r="X46" s="9">
        <f>INDEX(SLA_Policy!$D$2:$D$5,MATCH(F46,SLA_Policy!$A$2:$A$5,0))</f>
        <v>72</v>
      </c>
      <c r="Y46" s="9" t="str">
        <f>IF(E46="Cancelled","Excluded",IF(D46="",IF((SLA_Policy!$B$8-B46)*24&gt;X46,"Open - Breached","Open - On Track"),IF((D46-B46)*24&lt;=X46,"Met","Breached")))</f>
        <v>Met</v>
      </c>
    </row>
    <row r="47" spans="1:25" x14ac:dyDescent="0.25">
      <c r="A47" s="9" t="s">
        <v>428</v>
      </c>
      <c r="B47" s="23">
        <v>45932.238194444399</v>
      </c>
      <c r="C47" s="23">
        <v>45932.347222222197</v>
      </c>
      <c r="D47" s="23">
        <v>45932.3659722222</v>
      </c>
      <c r="E47" s="9" t="s">
        <v>212</v>
      </c>
      <c r="F47" s="9" t="s">
        <v>188</v>
      </c>
      <c r="G47" s="9" t="s">
        <v>213</v>
      </c>
      <c r="H47" s="9" t="s">
        <v>162</v>
      </c>
      <c r="I47" s="9" t="s">
        <v>345</v>
      </c>
      <c r="J47" s="9" t="s">
        <v>429</v>
      </c>
      <c r="K47" s="9" t="s">
        <v>246</v>
      </c>
      <c r="L47" s="9" t="s">
        <v>293</v>
      </c>
      <c r="M47" s="9" t="s">
        <v>430</v>
      </c>
      <c r="N47" s="9" t="s">
        <v>197</v>
      </c>
      <c r="O47" s="9" t="s">
        <v>179</v>
      </c>
      <c r="P47" s="9" t="s">
        <v>264</v>
      </c>
      <c r="Q47" s="9" t="s">
        <v>219</v>
      </c>
      <c r="R47" s="9">
        <v>0</v>
      </c>
      <c r="S47" s="9">
        <v>17</v>
      </c>
      <c r="U47" s="9" t="s">
        <v>248</v>
      </c>
      <c r="X47" s="9">
        <f>INDEX(SLA_Policy!$D$2:$D$5,MATCH(F47,SLA_Policy!$A$2:$A$5,0))</f>
        <v>72</v>
      </c>
      <c r="Y47" s="9" t="str">
        <f>IF(E47="Cancelled","Excluded",IF(D47="",IF((SLA_Policy!$B$8-B47)*24&gt;X47,"Open - Breached","Open - On Track"),IF((D47-B47)*24&lt;=X47,"Met","Breached")))</f>
        <v>Met</v>
      </c>
    </row>
    <row r="48" spans="1:25" x14ac:dyDescent="0.25">
      <c r="A48" s="9" t="s">
        <v>431</v>
      </c>
      <c r="B48" s="23">
        <v>45932.297916666699</v>
      </c>
      <c r="C48" s="23">
        <v>45932.305555555598</v>
      </c>
      <c r="D48" s="23">
        <v>45932.585416666698</v>
      </c>
      <c r="E48" s="9" t="s">
        <v>212</v>
      </c>
      <c r="F48" s="9" t="s">
        <v>187</v>
      </c>
      <c r="G48" s="9" t="s">
        <v>213</v>
      </c>
      <c r="H48" s="9" t="s">
        <v>166</v>
      </c>
      <c r="I48" s="9" t="s">
        <v>398</v>
      </c>
      <c r="J48" s="9" t="s">
        <v>432</v>
      </c>
      <c r="K48" s="9" t="s">
        <v>225</v>
      </c>
      <c r="L48" s="9" t="s">
        <v>395</v>
      </c>
      <c r="M48" s="9" t="s">
        <v>433</v>
      </c>
      <c r="N48" s="9" t="s">
        <v>196</v>
      </c>
      <c r="O48" s="9" t="s">
        <v>181</v>
      </c>
      <c r="P48" s="9" t="s">
        <v>289</v>
      </c>
      <c r="Q48" s="9" t="s">
        <v>273</v>
      </c>
      <c r="R48" s="9">
        <v>0</v>
      </c>
      <c r="S48" s="9">
        <v>78</v>
      </c>
      <c r="U48" s="9" t="s">
        <v>376</v>
      </c>
      <c r="X48" s="9">
        <f>INDEX(SLA_Policy!$D$2:$D$5,MATCH(F48,SLA_Policy!$A$2:$A$5,0))</f>
        <v>8</v>
      </c>
      <c r="Y48" s="9" t="str">
        <f>IF(E48="Cancelled","Excluded",IF(D48="",IF((SLA_Policy!$B$8-B48)*24&gt;X48,"Open - Breached","Open - On Track"),IF((D48-B48)*24&lt;=X48,"Met","Breached")))</f>
        <v>Met</v>
      </c>
    </row>
    <row r="49" spans="1:25" x14ac:dyDescent="0.25">
      <c r="A49" s="9" t="s">
        <v>434</v>
      </c>
      <c r="B49" s="23">
        <v>45932.307638888902</v>
      </c>
      <c r="C49" s="23">
        <v>45932.3125</v>
      </c>
      <c r="D49" s="23">
        <v>45932.319444444503</v>
      </c>
      <c r="E49" s="9" t="s">
        <v>212</v>
      </c>
      <c r="F49" s="9" t="s">
        <v>188</v>
      </c>
      <c r="G49" s="9" t="s">
        <v>213</v>
      </c>
      <c r="H49" s="9" t="s">
        <v>161</v>
      </c>
      <c r="I49" s="9" t="s">
        <v>389</v>
      </c>
      <c r="J49" s="9" t="s">
        <v>435</v>
      </c>
      <c r="K49" s="9" t="s">
        <v>246</v>
      </c>
      <c r="L49" s="9" t="s">
        <v>351</v>
      </c>
      <c r="M49" s="9" t="s">
        <v>436</v>
      </c>
      <c r="N49" s="9" t="s">
        <v>198</v>
      </c>
      <c r="O49" s="9" t="s">
        <v>116</v>
      </c>
      <c r="P49" s="9" t="s">
        <v>258</v>
      </c>
      <c r="Q49" s="9" t="s">
        <v>219</v>
      </c>
      <c r="R49" s="9">
        <v>0</v>
      </c>
      <c r="S49" s="9">
        <v>10</v>
      </c>
      <c r="U49" s="9" t="s">
        <v>290</v>
      </c>
      <c r="X49" s="9">
        <f>INDEX(SLA_Policy!$D$2:$D$5,MATCH(F49,SLA_Policy!$A$2:$A$5,0))</f>
        <v>72</v>
      </c>
      <c r="Y49" s="9" t="str">
        <f>IF(E49="Cancelled","Excluded",IF(D49="",IF((SLA_Policy!$B$8-B49)*24&gt;X49,"Open - Breached","Open - On Track"),IF((D49-B49)*24&lt;=X49,"Met","Breached")))</f>
        <v>Met</v>
      </c>
    </row>
    <row r="50" spans="1:25" x14ac:dyDescent="0.25">
      <c r="A50" s="9" t="s">
        <v>437</v>
      </c>
      <c r="B50" s="23">
        <v>45932.337500000001</v>
      </c>
      <c r="C50" s="23">
        <v>45932.363888888904</v>
      </c>
      <c r="D50" s="23">
        <v>45936.327777777798</v>
      </c>
      <c r="E50" s="9" t="s">
        <v>212</v>
      </c>
      <c r="F50" s="9" t="s">
        <v>188</v>
      </c>
      <c r="G50" s="9" t="s">
        <v>213</v>
      </c>
      <c r="H50" s="9" t="s">
        <v>167</v>
      </c>
      <c r="I50" s="9" t="s">
        <v>349</v>
      </c>
      <c r="J50" s="9" t="s">
        <v>438</v>
      </c>
      <c r="K50" s="9" t="s">
        <v>262</v>
      </c>
      <c r="L50" s="9" t="s">
        <v>226</v>
      </c>
      <c r="M50" s="9" t="s">
        <v>439</v>
      </c>
      <c r="N50" s="9" t="s">
        <v>196</v>
      </c>
      <c r="O50" s="9" t="s">
        <v>180</v>
      </c>
      <c r="P50" s="9" t="s">
        <v>381</v>
      </c>
      <c r="Q50" s="9" t="s">
        <v>219</v>
      </c>
      <c r="R50" s="9">
        <v>0</v>
      </c>
      <c r="S50" s="9">
        <v>20</v>
      </c>
      <c r="U50" s="9" t="s">
        <v>248</v>
      </c>
      <c r="X50" s="9">
        <f>INDEX(SLA_Policy!$D$2:$D$5,MATCH(F50,SLA_Policy!$A$2:$A$5,0))</f>
        <v>72</v>
      </c>
      <c r="Y50" s="9" t="str">
        <f>IF(E50="Cancelled","Excluded",IF(D50="",IF((SLA_Policy!$B$8-B50)*24&gt;X50,"Open - Breached","Open - On Track"),IF((D50-B50)*24&lt;=X50,"Met","Breached")))</f>
        <v>Breached</v>
      </c>
    </row>
    <row r="51" spans="1:25" x14ac:dyDescent="0.25">
      <c r="A51" s="9" t="s">
        <v>440</v>
      </c>
      <c r="B51" s="23">
        <v>45932.343055555597</v>
      </c>
      <c r="C51" s="23">
        <v>45932.368750000001</v>
      </c>
      <c r="D51" s="23">
        <v>45932.654166666704</v>
      </c>
      <c r="E51" s="9" t="s">
        <v>212</v>
      </c>
      <c r="F51" s="9" t="s">
        <v>188</v>
      </c>
      <c r="G51" s="9" t="s">
        <v>213</v>
      </c>
      <c r="H51" s="9" t="s">
        <v>88</v>
      </c>
      <c r="I51" s="9" t="s">
        <v>92</v>
      </c>
      <c r="J51" s="9" t="s">
        <v>441</v>
      </c>
      <c r="K51" s="9" t="s">
        <v>225</v>
      </c>
      <c r="L51" s="9" t="s">
        <v>104</v>
      </c>
      <c r="M51" s="9" t="s">
        <v>442</v>
      </c>
      <c r="N51" s="9" t="s">
        <v>196</v>
      </c>
      <c r="O51" s="9" t="s">
        <v>178</v>
      </c>
      <c r="P51" s="9" t="s">
        <v>321</v>
      </c>
      <c r="Q51" s="9" t="s">
        <v>219</v>
      </c>
      <c r="R51" s="9">
        <v>0</v>
      </c>
      <c r="S51" s="9">
        <v>30</v>
      </c>
      <c r="T51" s="9" t="s">
        <v>220</v>
      </c>
      <c r="U51" s="9" t="s">
        <v>266</v>
      </c>
      <c r="W51" s="9">
        <v>5</v>
      </c>
      <c r="X51" s="9">
        <f>INDEX(SLA_Policy!$D$2:$D$5,MATCH(F51,SLA_Policy!$A$2:$A$5,0))</f>
        <v>72</v>
      </c>
      <c r="Y51" s="9" t="str">
        <f>IF(E51="Cancelled","Excluded",IF(D51="",IF((SLA_Policy!$B$8-B51)*24&gt;X51,"Open - Breached","Open - On Track"),IF((D51-B51)*24&lt;=X51,"Met","Breached")))</f>
        <v>Met</v>
      </c>
    </row>
    <row r="52" spans="1:25" x14ac:dyDescent="0.25">
      <c r="A52" s="9" t="s">
        <v>443</v>
      </c>
      <c r="B52" s="23">
        <v>45932.345138888901</v>
      </c>
      <c r="C52" s="23">
        <v>45932.4</v>
      </c>
      <c r="D52" s="23">
        <v>45932.423611111102</v>
      </c>
      <c r="E52" s="9" t="s">
        <v>212</v>
      </c>
      <c r="F52" s="9" t="s">
        <v>188</v>
      </c>
      <c r="G52" s="9" t="s">
        <v>213</v>
      </c>
      <c r="H52" s="9" t="s">
        <v>166</v>
      </c>
      <c r="I52" s="9" t="s">
        <v>286</v>
      </c>
      <c r="J52" s="9" t="s">
        <v>287</v>
      </c>
      <c r="K52" s="9" t="s">
        <v>262</v>
      </c>
      <c r="L52" s="9" t="s">
        <v>311</v>
      </c>
      <c r="M52" s="9" t="s">
        <v>444</v>
      </c>
      <c r="N52" s="9" t="s">
        <v>197</v>
      </c>
      <c r="O52" s="9" t="s">
        <v>181</v>
      </c>
      <c r="P52" s="9" t="s">
        <v>445</v>
      </c>
      <c r="Q52" s="9" t="s">
        <v>219</v>
      </c>
      <c r="R52" s="9">
        <v>0</v>
      </c>
      <c r="S52" s="9">
        <v>15</v>
      </c>
      <c r="U52" s="9" t="s">
        <v>290</v>
      </c>
      <c r="W52" s="9">
        <v>5</v>
      </c>
      <c r="X52" s="9">
        <f>INDEX(SLA_Policy!$D$2:$D$5,MATCH(F52,SLA_Policy!$A$2:$A$5,0))</f>
        <v>72</v>
      </c>
      <c r="Y52" s="9" t="str">
        <f>IF(E52="Cancelled","Excluded",IF(D52="",IF((SLA_Policy!$B$8-B52)*24&gt;X52,"Open - Breached","Open - On Track"),IF((D52-B52)*24&lt;=X52,"Met","Breached")))</f>
        <v>Met</v>
      </c>
    </row>
    <row r="53" spans="1:25" x14ac:dyDescent="0.25">
      <c r="A53" s="9" t="s">
        <v>446</v>
      </c>
      <c r="B53" s="23">
        <v>45932.348611111098</v>
      </c>
      <c r="C53" s="23">
        <v>45932.357638888898</v>
      </c>
      <c r="D53" s="23">
        <v>45932.382638888899</v>
      </c>
      <c r="E53" s="9" t="s">
        <v>212</v>
      </c>
      <c r="F53" s="9" t="s">
        <v>188</v>
      </c>
      <c r="G53" s="9" t="s">
        <v>213</v>
      </c>
      <c r="H53" s="9" t="s">
        <v>166</v>
      </c>
      <c r="I53" s="9" t="s">
        <v>286</v>
      </c>
      <c r="J53" s="9" t="s">
        <v>447</v>
      </c>
      <c r="K53" s="9" t="s">
        <v>246</v>
      </c>
      <c r="L53" s="9" t="s">
        <v>216</v>
      </c>
      <c r="M53" s="9" t="s">
        <v>448</v>
      </c>
      <c r="N53" s="9" t="s">
        <v>197</v>
      </c>
      <c r="O53" s="9" t="s">
        <v>181</v>
      </c>
      <c r="P53" s="9" t="s">
        <v>449</v>
      </c>
      <c r="Q53" s="9" t="s">
        <v>219</v>
      </c>
      <c r="R53" s="9">
        <v>0</v>
      </c>
      <c r="S53" s="9">
        <v>36</v>
      </c>
      <c r="U53" s="9" t="s">
        <v>376</v>
      </c>
      <c r="X53" s="9">
        <f>INDEX(SLA_Policy!$D$2:$D$5,MATCH(F53,SLA_Policy!$A$2:$A$5,0))</f>
        <v>72</v>
      </c>
      <c r="Y53" s="9" t="str">
        <f>IF(E53="Cancelled","Excluded",IF(D53="",IF((SLA_Policy!$B$8-B53)*24&gt;X53,"Open - Breached","Open - On Track"),IF((D53-B53)*24&lt;=X53,"Met","Breached")))</f>
        <v>Met</v>
      </c>
    </row>
    <row r="54" spans="1:25" x14ac:dyDescent="0.25">
      <c r="A54" s="9" t="s">
        <v>450</v>
      </c>
      <c r="B54" s="23">
        <v>45932.35</v>
      </c>
      <c r="C54" s="23">
        <v>45932.369444444397</v>
      </c>
      <c r="D54" s="23">
        <v>45933.414583333302</v>
      </c>
      <c r="E54" s="9" t="s">
        <v>212</v>
      </c>
      <c r="F54" s="9" t="s">
        <v>188</v>
      </c>
      <c r="G54" s="9" t="s">
        <v>213</v>
      </c>
      <c r="H54" s="9" t="s">
        <v>163</v>
      </c>
      <c r="I54" s="9" t="s">
        <v>250</v>
      </c>
      <c r="J54" s="9" t="s">
        <v>451</v>
      </c>
      <c r="K54" s="9" t="s">
        <v>303</v>
      </c>
      <c r="L54" s="9" t="s">
        <v>226</v>
      </c>
      <c r="M54" s="9" t="s">
        <v>452</v>
      </c>
      <c r="N54" s="9" t="s">
        <v>199</v>
      </c>
      <c r="O54" s="9" t="s">
        <v>176</v>
      </c>
      <c r="P54" s="9" t="s">
        <v>253</v>
      </c>
      <c r="Q54" s="9" t="s">
        <v>219</v>
      </c>
      <c r="R54" s="9">
        <v>0</v>
      </c>
      <c r="S54" s="9">
        <v>18</v>
      </c>
      <c r="T54" s="9" t="s">
        <v>220</v>
      </c>
      <c r="U54" s="9" t="s">
        <v>376</v>
      </c>
      <c r="W54" s="9">
        <v>4</v>
      </c>
      <c r="X54" s="9">
        <f>INDEX(SLA_Policy!$D$2:$D$5,MATCH(F54,SLA_Policy!$A$2:$A$5,0))</f>
        <v>72</v>
      </c>
      <c r="Y54" s="9" t="str">
        <f>IF(E54="Cancelled","Excluded",IF(D54="",IF((SLA_Policy!$B$8-B54)*24&gt;X54,"Open - Breached","Open - On Track"),IF((D54-B54)*24&lt;=X54,"Met","Breached")))</f>
        <v>Met</v>
      </c>
    </row>
    <row r="55" spans="1:25" x14ac:dyDescent="0.25">
      <c r="A55" s="9" t="s">
        <v>453</v>
      </c>
      <c r="B55" s="23">
        <v>45932.363888888904</v>
      </c>
      <c r="C55" s="23">
        <v>45932.368055555598</v>
      </c>
      <c r="D55" s="23">
        <v>45932.423611111102</v>
      </c>
      <c r="E55" s="9" t="s">
        <v>212</v>
      </c>
      <c r="F55" s="9" t="s">
        <v>189</v>
      </c>
      <c r="G55" s="9" t="s">
        <v>213</v>
      </c>
      <c r="H55" s="9" t="s">
        <v>161</v>
      </c>
      <c r="I55" s="9" t="s">
        <v>454</v>
      </c>
      <c r="J55" s="9" t="s">
        <v>455</v>
      </c>
      <c r="K55" s="9" t="s">
        <v>239</v>
      </c>
      <c r="L55" s="9" t="s">
        <v>104</v>
      </c>
      <c r="M55" s="9" t="s">
        <v>456</v>
      </c>
      <c r="N55" s="9" t="s">
        <v>198</v>
      </c>
      <c r="O55" s="9" t="s">
        <v>177</v>
      </c>
      <c r="P55" s="9" t="s">
        <v>457</v>
      </c>
      <c r="Q55" s="9" t="s">
        <v>219</v>
      </c>
      <c r="R55" s="9">
        <v>0</v>
      </c>
      <c r="S55" s="9">
        <v>4</v>
      </c>
      <c r="U55" s="9" t="s">
        <v>221</v>
      </c>
      <c r="W55" s="9">
        <v>5</v>
      </c>
      <c r="X55" s="9">
        <f>INDEX(SLA_Policy!$D$2:$D$5,MATCH(F55,SLA_Policy!$A$2:$A$5,0))</f>
        <v>120</v>
      </c>
      <c r="Y55" s="9" t="str">
        <f>IF(E55="Cancelled","Excluded",IF(D55="",IF((SLA_Policy!$B$8-B55)*24&gt;X55,"Open - Breached","Open - On Track"),IF((D55-B55)*24&lt;=X55,"Met","Breached")))</f>
        <v>Met</v>
      </c>
    </row>
    <row r="56" spans="1:25" x14ac:dyDescent="0.25">
      <c r="A56" s="9" t="s">
        <v>458</v>
      </c>
      <c r="B56" s="23">
        <v>45932.366666666698</v>
      </c>
      <c r="C56" s="23">
        <v>45932.370138888902</v>
      </c>
      <c r="D56" s="23">
        <v>45932.53125</v>
      </c>
      <c r="E56" s="9" t="s">
        <v>212</v>
      </c>
      <c r="F56" s="9" t="s">
        <v>188</v>
      </c>
      <c r="G56" s="9" t="s">
        <v>213</v>
      </c>
      <c r="H56" s="9" t="s">
        <v>164</v>
      </c>
      <c r="I56" s="9" t="s">
        <v>339</v>
      </c>
      <c r="J56" s="9" t="s">
        <v>459</v>
      </c>
      <c r="K56" s="9" t="s">
        <v>303</v>
      </c>
      <c r="L56" s="9" t="s">
        <v>216</v>
      </c>
      <c r="M56" s="9" t="s">
        <v>460</v>
      </c>
      <c r="N56" s="9" t="s">
        <v>198</v>
      </c>
      <c r="O56" s="9" t="s">
        <v>116</v>
      </c>
      <c r="P56" s="9" t="s">
        <v>342</v>
      </c>
      <c r="Q56" s="9" t="s">
        <v>219</v>
      </c>
      <c r="R56" s="9">
        <v>0</v>
      </c>
      <c r="S56" s="9">
        <v>7</v>
      </c>
      <c r="T56" s="9" t="s">
        <v>343</v>
      </c>
      <c r="U56" s="9" t="s">
        <v>266</v>
      </c>
      <c r="X56" s="9">
        <f>INDEX(SLA_Policy!$D$2:$D$5,MATCH(F56,SLA_Policy!$A$2:$A$5,0))</f>
        <v>72</v>
      </c>
      <c r="Y56" s="9" t="str">
        <f>IF(E56="Cancelled","Excluded",IF(D56="",IF((SLA_Policy!$B$8-B56)*24&gt;X56,"Open - Breached","Open - On Track"),IF((D56-B56)*24&lt;=X56,"Met","Breached")))</f>
        <v>Met</v>
      </c>
    </row>
    <row r="57" spans="1:25" x14ac:dyDescent="0.25">
      <c r="A57" s="9" t="s">
        <v>461</v>
      </c>
      <c r="B57" s="23">
        <v>45932.368055555598</v>
      </c>
      <c r="C57" s="23">
        <v>45932.457638888904</v>
      </c>
      <c r="D57" s="23">
        <v>45932.6875</v>
      </c>
      <c r="E57" s="9" t="s">
        <v>212</v>
      </c>
      <c r="F57" s="9" t="s">
        <v>189</v>
      </c>
      <c r="G57" s="9" t="s">
        <v>236</v>
      </c>
      <c r="H57" s="9" t="s">
        <v>164</v>
      </c>
      <c r="I57" s="9" t="s">
        <v>421</v>
      </c>
      <c r="J57" s="9" t="s">
        <v>462</v>
      </c>
      <c r="K57" s="9" t="s">
        <v>246</v>
      </c>
      <c r="L57" s="9" t="s">
        <v>395</v>
      </c>
      <c r="M57" s="9" t="s">
        <v>463</v>
      </c>
      <c r="N57" s="9" t="s">
        <v>196</v>
      </c>
      <c r="O57" s="9" t="s">
        <v>180</v>
      </c>
      <c r="P57" s="9" t="s">
        <v>278</v>
      </c>
      <c r="Q57" s="9" t="s">
        <v>219</v>
      </c>
      <c r="R57" s="9">
        <v>0</v>
      </c>
      <c r="S57" s="9">
        <v>28</v>
      </c>
      <c r="T57" s="9" t="s">
        <v>464</v>
      </c>
      <c r="U57" s="9" t="s">
        <v>242</v>
      </c>
      <c r="X57" s="9">
        <f>INDEX(SLA_Policy!$D$2:$D$5,MATCH(F57,SLA_Policy!$A$2:$A$5,0))</f>
        <v>120</v>
      </c>
      <c r="Y57" s="9" t="str">
        <f>IF(E57="Cancelled","Excluded",IF(D57="",IF((SLA_Policy!$B$8-B57)*24&gt;X57,"Open - Breached","Open - On Track"),IF((D57-B57)*24&lt;=X57,"Met","Breached")))</f>
        <v>Met</v>
      </c>
    </row>
    <row r="58" spans="1:25" x14ac:dyDescent="0.25">
      <c r="A58" s="9" t="s">
        <v>465</v>
      </c>
      <c r="B58" s="23">
        <v>45932.379166666702</v>
      </c>
      <c r="C58" s="23">
        <v>45932.391666666699</v>
      </c>
      <c r="D58" s="23">
        <v>45933.409722222197</v>
      </c>
      <c r="E58" s="9" t="s">
        <v>212</v>
      </c>
      <c r="F58" s="9" t="s">
        <v>188</v>
      </c>
      <c r="G58" s="9" t="s">
        <v>236</v>
      </c>
      <c r="H58" s="9" t="s">
        <v>167</v>
      </c>
      <c r="I58" s="9" t="s">
        <v>255</v>
      </c>
      <c r="J58" s="9" t="s">
        <v>466</v>
      </c>
      <c r="K58" s="9" t="s">
        <v>246</v>
      </c>
      <c r="L58" s="9" t="s">
        <v>104</v>
      </c>
      <c r="M58" s="9" t="s">
        <v>467</v>
      </c>
      <c r="N58" s="9" t="s">
        <v>198</v>
      </c>
      <c r="O58" s="9" t="s">
        <v>176</v>
      </c>
      <c r="P58" s="9" t="s">
        <v>419</v>
      </c>
      <c r="Q58" s="9" t="s">
        <v>219</v>
      </c>
      <c r="R58" s="9">
        <v>1</v>
      </c>
      <c r="S58" s="9">
        <v>80</v>
      </c>
      <c r="U58" s="9" t="s">
        <v>242</v>
      </c>
      <c r="W58" s="9">
        <v>4</v>
      </c>
      <c r="X58" s="9">
        <f>INDEX(SLA_Policy!$D$2:$D$5,MATCH(F58,SLA_Policy!$A$2:$A$5,0))</f>
        <v>72</v>
      </c>
      <c r="Y58" s="9" t="str">
        <f>IF(E58="Cancelled","Excluded",IF(D58="",IF((SLA_Policy!$B$8-B58)*24&gt;X58,"Open - Breached","Open - On Track"),IF((D58-B58)*24&lt;=X58,"Met","Breached")))</f>
        <v>Met</v>
      </c>
    </row>
    <row r="59" spans="1:25" x14ac:dyDescent="0.25">
      <c r="A59" s="9" t="s">
        <v>468</v>
      </c>
      <c r="B59" s="23">
        <v>45932.379861111098</v>
      </c>
      <c r="C59" s="23">
        <v>45932.4819444444</v>
      </c>
      <c r="D59" s="23">
        <v>45936.315277777801</v>
      </c>
      <c r="E59" s="9" t="s">
        <v>212</v>
      </c>
      <c r="F59" s="9" t="s">
        <v>189</v>
      </c>
      <c r="G59" s="9" t="s">
        <v>213</v>
      </c>
      <c r="H59" s="9" t="s">
        <v>165</v>
      </c>
      <c r="I59" s="9" t="s">
        <v>469</v>
      </c>
      <c r="J59" s="9" t="s">
        <v>470</v>
      </c>
      <c r="K59" s="9" t="s">
        <v>239</v>
      </c>
      <c r="L59" s="9" t="s">
        <v>282</v>
      </c>
      <c r="M59" s="9" t="s">
        <v>471</v>
      </c>
      <c r="N59" s="9" t="s">
        <v>196</v>
      </c>
      <c r="O59" s="9" t="s">
        <v>176</v>
      </c>
      <c r="P59" s="9" t="s">
        <v>419</v>
      </c>
      <c r="Q59" s="9" t="s">
        <v>219</v>
      </c>
      <c r="R59" s="9">
        <v>0</v>
      </c>
      <c r="S59" s="9">
        <v>22</v>
      </c>
      <c r="U59" s="9" t="s">
        <v>230</v>
      </c>
      <c r="X59" s="9">
        <f>INDEX(SLA_Policy!$D$2:$D$5,MATCH(F59,SLA_Policy!$A$2:$A$5,0))</f>
        <v>120</v>
      </c>
      <c r="Y59" s="9" t="str">
        <f>IF(E59="Cancelled","Excluded",IF(D59="",IF((SLA_Policy!$B$8-B59)*24&gt;X59,"Open - Breached","Open - On Track"),IF((D59-B59)*24&lt;=X59,"Met","Breached")))</f>
        <v>Met</v>
      </c>
    </row>
    <row r="60" spans="1:25" x14ac:dyDescent="0.25">
      <c r="A60" s="9" t="s">
        <v>472</v>
      </c>
      <c r="B60" s="23">
        <v>45932.3840277778</v>
      </c>
      <c r="C60" s="23">
        <v>45932.410416666702</v>
      </c>
      <c r="D60" s="23">
        <v>45932.467361111099</v>
      </c>
      <c r="E60" s="9" t="s">
        <v>212</v>
      </c>
      <c r="F60" s="9" t="s">
        <v>189</v>
      </c>
      <c r="G60" s="9" t="s">
        <v>213</v>
      </c>
      <c r="H60" s="9" t="s">
        <v>88</v>
      </c>
      <c r="I60" s="9" t="s">
        <v>268</v>
      </c>
      <c r="J60" s="9" t="s">
        <v>473</v>
      </c>
      <c r="K60" s="9" t="s">
        <v>225</v>
      </c>
      <c r="L60" s="9" t="s">
        <v>104</v>
      </c>
      <c r="M60" s="9" t="s">
        <v>403</v>
      </c>
      <c r="N60" s="9" t="s">
        <v>196</v>
      </c>
      <c r="O60" s="9" t="s">
        <v>176</v>
      </c>
      <c r="P60" s="9" t="s">
        <v>253</v>
      </c>
      <c r="Q60" s="9" t="s">
        <v>219</v>
      </c>
      <c r="R60" s="9">
        <v>0</v>
      </c>
      <c r="S60" s="9">
        <v>26</v>
      </c>
      <c r="T60" s="9" t="s">
        <v>220</v>
      </c>
      <c r="U60" s="9" t="s">
        <v>290</v>
      </c>
      <c r="X60" s="9">
        <f>INDEX(SLA_Policy!$D$2:$D$5,MATCH(F60,SLA_Policy!$A$2:$A$5,0))</f>
        <v>120</v>
      </c>
      <c r="Y60" s="9" t="str">
        <f>IF(E60="Cancelled","Excluded",IF(D60="",IF((SLA_Policy!$B$8-B60)*24&gt;X60,"Open - Breached","Open - On Track"),IF((D60-B60)*24&lt;=X60,"Met","Breached")))</f>
        <v>Met</v>
      </c>
    </row>
    <row r="61" spans="1:25" x14ac:dyDescent="0.25">
      <c r="A61" s="9" t="s">
        <v>474</v>
      </c>
      <c r="B61" s="23">
        <v>45932.388888888898</v>
      </c>
      <c r="C61" s="23">
        <v>45932.509722222203</v>
      </c>
      <c r="D61" s="23">
        <v>45936.378472222197</v>
      </c>
      <c r="E61" s="9" t="s">
        <v>212</v>
      </c>
      <c r="F61" s="9" t="s">
        <v>188</v>
      </c>
      <c r="G61" s="9" t="s">
        <v>236</v>
      </c>
      <c r="H61" s="9" t="s">
        <v>163</v>
      </c>
      <c r="I61" s="9" t="s">
        <v>315</v>
      </c>
      <c r="J61" s="9" t="s">
        <v>475</v>
      </c>
      <c r="K61" s="9" t="s">
        <v>303</v>
      </c>
      <c r="L61" s="9" t="s">
        <v>311</v>
      </c>
      <c r="M61" s="9" t="s">
        <v>476</v>
      </c>
      <c r="N61" s="9" t="s">
        <v>197</v>
      </c>
      <c r="O61" s="9" t="s">
        <v>176</v>
      </c>
      <c r="P61" s="9" t="s">
        <v>330</v>
      </c>
      <c r="Q61" s="9" t="s">
        <v>219</v>
      </c>
      <c r="R61" s="9">
        <v>0</v>
      </c>
      <c r="S61" s="9">
        <v>99</v>
      </c>
      <c r="T61" s="9" t="s">
        <v>229</v>
      </c>
      <c r="U61" s="9" t="s">
        <v>242</v>
      </c>
      <c r="X61" s="9">
        <f>INDEX(SLA_Policy!$D$2:$D$5,MATCH(F61,SLA_Policy!$A$2:$A$5,0))</f>
        <v>72</v>
      </c>
      <c r="Y61" s="9" t="str">
        <f>IF(E61="Cancelled","Excluded",IF(D61="",IF((SLA_Policy!$B$8-B61)*24&gt;X61,"Open - Breached","Open - On Track"),IF((D61-B61)*24&lt;=X61,"Met","Breached")))</f>
        <v>Breached</v>
      </c>
    </row>
    <row r="62" spans="1:25" x14ac:dyDescent="0.25">
      <c r="A62" s="9" t="s">
        <v>477</v>
      </c>
      <c r="B62" s="23">
        <v>45932.390972222202</v>
      </c>
      <c r="C62" s="23">
        <v>45932.409027777801</v>
      </c>
      <c r="D62" s="23">
        <v>45932.7368055556</v>
      </c>
      <c r="E62" s="9" t="s">
        <v>212</v>
      </c>
      <c r="F62" s="9" t="s">
        <v>189</v>
      </c>
      <c r="G62" s="9" t="s">
        <v>213</v>
      </c>
      <c r="H62" s="9" t="s">
        <v>164</v>
      </c>
      <c r="I62" s="9" t="s">
        <v>478</v>
      </c>
      <c r="J62" s="9" t="s">
        <v>479</v>
      </c>
      <c r="K62" s="9" t="s">
        <v>410</v>
      </c>
      <c r="L62" s="9" t="s">
        <v>311</v>
      </c>
      <c r="M62" s="9" t="s">
        <v>480</v>
      </c>
      <c r="N62" s="9" t="s">
        <v>199</v>
      </c>
      <c r="O62" s="9" t="s">
        <v>116</v>
      </c>
      <c r="P62" s="9" t="s">
        <v>218</v>
      </c>
      <c r="Q62" s="9" t="s">
        <v>219</v>
      </c>
      <c r="R62" s="9">
        <v>0</v>
      </c>
      <c r="S62" s="9">
        <v>25</v>
      </c>
      <c r="T62" s="9" t="s">
        <v>343</v>
      </c>
      <c r="U62" s="9" t="s">
        <v>266</v>
      </c>
      <c r="X62" s="9">
        <f>INDEX(SLA_Policy!$D$2:$D$5,MATCH(F62,SLA_Policy!$A$2:$A$5,0))</f>
        <v>120</v>
      </c>
      <c r="Y62" s="9" t="str">
        <f>IF(E62="Cancelled","Excluded",IF(D62="",IF((SLA_Policy!$B$8-B62)*24&gt;X62,"Open - Breached","Open - On Track"),IF((D62-B62)*24&lt;=X62,"Met","Breached")))</f>
        <v>Met</v>
      </c>
    </row>
    <row r="63" spans="1:25" x14ac:dyDescent="0.25">
      <c r="A63" s="9" t="s">
        <v>481</v>
      </c>
      <c r="B63" s="23">
        <v>45932.400694444397</v>
      </c>
      <c r="C63" s="23">
        <v>45932.489583333299</v>
      </c>
      <c r="D63" s="23">
        <v>45933.339583333298</v>
      </c>
      <c r="E63" s="9" t="s">
        <v>212</v>
      </c>
      <c r="F63" s="9" t="s">
        <v>188</v>
      </c>
      <c r="G63" s="9" t="s">
        <v>236</v>
      </c>
      <c r="H63" s="9" t="s">
        <v>161</v>
      </c>
      <c r="I63" s="9" t="s">
        <v>482</v>
      </c>
      <c r="J63" s="9" t="s">
        <v>483</v>
      </c>
      <c r="K63" s="9" t="s">
        <v>215</v>
      </c>
      <c r="L63" s="9" t="s">
        <v>395</v>
      </c>
      <c r="M63" s="9" t="s">
        <v>484</v>
      </c>
      <c r="N63" s="9" t="s">
        <v>196</v>
      </c>
      <c r="O63" s="9" t="s">
        <v>177</v>
      </c>
      <c r="P63" s="9" t="s">
        <v>457</v>
      </c>
      <c r="Q63" s="9" t="s">
        <v>219</v>
      </c>
      <c r="R63" s="9">
        <v>0</v>
      </c>
      <c r="S63" s="9">
        <v>13</v>
      </c>
      <c r="U63" s="9" t="s">
        <v>242</v>
      </c>
      <c r="X63" s="9">
        <f>INDEX(SLA_Policy!$D$2:$D$5,MATCH(F63,SLA_Policy!$A$2:$A$5,0))</f>
        <v>72</v>
      </c>
      <c r="Y63" s="9" t="str">
        <f>IF(E63="Cancelled","Excluded",IF(D63="",IF((SLA_Policy!$B$8-B63)*24&gt;X63,"Open - Breached","Open - On Track"),IF((D63-B63)*24&lt;=X63,"Met","Breached")))</f>
        <v>Met</v>
      </c>
    </row>
    <row r="64" spans="1:25" x14ac:dyDescent="0.25">
      <c r="A64" s="9" t="s">
        <v>485</v>
      </c>
      <c r="B64" s="23">
        <v>45932.407638888901</v>
      </c>
      <c r="C64" s="23">
        <v>45932.4152777778</v>
      </c>
      <c r="D64" s="23">
        <v>45933.488888888904</v>
      </c>
      <c r="E64" s="9" t="s">
        <v>212</v>
      </c>
      <c r="F64" s="9" t="s">
        <v>189</v>
      </c>
      <c r="G64" s="9" t="s">
        <v>213</v>
      </c>
      <c r="H64" s="9" t="s">
        <v>88</v>
      </c>
      <c r="I64" s="9" t="s">
        <v>486</v>
      </c>
      <c r="J64" s="9" t="s">
        <v>487</v>
      </c>
      <c r="K64" s="9" t="s">
        <v>225</v>
      </c>
      <c r="L64" s="9" t="s">
        <v>216</v>
      </c>
      <c r="M64" s="9" t="s">
        <v>488</v>
      </c>
      <c r="N64" s="9" t="s">
        <v>198</v>
      </c>
      <c r="O64" s="9" t="s">
        <v>178</v>
      </c>
      <c r="P64" s="9" t="s">
        <v>321</v>
      </c>
      <c r="Q64" s="9" t="s">
        <v>219</v>
      </c>
      <c r="R64" s="9">
        <v>0</v>
      </c>
      <c r="S64" s="9">
        <v>57</v>
      </c>
      <c r="U64" s="9" t="s">
        <v>290</v>
      </c>
      <c r="X64" s="9">
        <f>INDEX(SLA_Policy!$D$2:$D$5,MATCH(F64,SLA_Policy!$A$2:$A$5,0))</f>
        <v>120</v>
      </c>
      <c r="Y64" s="9" t="str">
        <f>IF(E64="Cancelled","Excluded",IF(D64="",IF((SLA_Policy!$B$8-B64)*24&gt;X64,"Open - Breached","Open - On Track"),IF((D64-B64)*24&lt;=X64,"Met","Breached")))</f>
        <v>Met</v>
      </c>
    </row>
    <row r="65" spans="1:25" x14ac:dyDescent="0.25">
      <c r="A65" s="9" t="s">
        <v>489</v>
      </c>
      <c r="B65" s="23">
        <v>45932.416666666701</v>
      </c>
      <c r="C65" s="23">
        <v>45932.443749999999</v>
      </c>
      <c r="D65" s="23">
        <v>45932.722916666702</v>
      </c>
      <c r="E65" s="9" t="s">
        <v>212</v>
      </c>
      <c r="F65" s="9" t="s">
        <v>188</v>
      </c>
      <c r="G65" s="9" t="s">
        <v>236</v>
      </c>
      <c r="H65" s="9" t="s">
        <v>164</v>
      </c>
      <c r="I65" s="9" t="s">
        <v>421</v>
      </c>
      <c r="J65" s="9" t="s">
        <v>490</v>
      </c>
      <c r="K65" s="9" t="s">
        <v>303</v>
      </c>
      <c r="L65" s="9" t="s">
        <v>104</v>
      </c>
      <c r="M65" s="9" t="s">
        <v>491</v>
      </c>
      <c r="N65" s="9" t="s">
        <v>199</v>
      </c>
      <c r="O65" s="9" t="s">
        <v>116</v>
      </c>
      <c r="P65" s="9" t="s">
        <v>218</v>
      </c>
      <c r="Q65" s="9" t="s">
        <v>219</v>
      </c>
      <c r="R65" s="9">
        <v>0</v>
      </c>
      <c r="S65" s="9">
        <v>31</v>
      </c>
      <c r="T65" s="9" t="s">
        <v>464</v>
      </c>
      <c r="U65" s="9" t="s">
        <v>242</v>
      </c>
      <c r="X65" s="9">
        <f>INDEX(SLA_Policy!$D$2:$D$5,MATCH(F65,SLA_Policy!$A$2:$A$5,0))</f>
        <v>72</v>
      </c>
      <c r="Y65" s="9" t="str">
        <f>IF(E65="Cancelled","Excluded",IF(D65="",IF((SLA_Policy!$B$8-B65)*24&gt;X65,"Open - Breached","Open - On Track"),IF((D65-B65)*24&lt;=X65,"Met","Breached")))</f>
        <v>Met</v>
      </c>
    </row>
    <row r="66" spans="1:25" x14ac:dyDescent="0.25">
      <c r="A66" s="9" t="s">
        <v>492</v>
      </c>
      <c r="B66" s="23">
        <v>45932.420833333301</v>
      </c>
      <c r="C66" s="23">
        <v>45932.4243055556</v>
      </c>
      <c r="D66" s="23">
        <v>45936.3659722222</v>
      </c>
      <c r="E66" s="9" t="s">
        <v>212</v>
      </c>
      <c r="F66" s="9" t="s">
        <v>188</v>
      </c>
      <c r="G66" s="9" t="s">
        <v>213</v>
      </c>
      <c r="H66" s="9" t="s">
        <v>88</v>
      </c>
      <c r="I66" s="9" t="s">
        <v>92</v>
      </c>
      <c r="J66" s="9" t="s">
        <v>413</v>
      </c>
      <c r="K66" s="9" t="s">
        <v>246</v>
      </c>
      <c r="L66" s="9" t="s">
        <v>293</v>
      </c>
      <c r="M66" s="9" t="s">
        <v>493</v>
      </c>
      <c r="N66" s="9" t="s">
        <v>198</v>
      </c>
      <c r="O66" s="9" t="s">
        <v>178</v>
      </c>
      <c r="P66" s="9" t="s">
        <v>414</v>
      </c>
      <c r="Q66" s="9" t="s">
        <v>219</v>
      </c>
      <c r="R66" s="9">
        <v>2</v>
      </c>
      <c r="S66" s="9">
        <v>59</v>
      </c>
      <c r="T66" s="9" t="s">
        <v>229</v>
      </c>
      <c r="U66" s="9" t="s">
        <v>376</v>
      </c>
      <c r="X66" s="9">
        <f>INDEX(SLA_Policy!$D$2:$D$5,MATCH(F66,SLA_Policy!$A$2:$A$5,0))</f>
        <v>72</v>
      </c>
      <c r="Y66" s="9" t="str">
        <f>IF(E66="Cancelled","Excluded",IF(D66="",IF((SLA_Policy!$B$8-B66)*24&gt;X66,"Open - Breached","Open - On Track"),IF((D66-B66)*24&lt;=X66,"Met","Breached")))</f>
        <v>Breached</v>
      </c>
    </row>
    <row r="67" spans="1:25" x14ac:dyDescent="0.25">
      <c r="A67" s="9" t="s">
        <v>494</v>
      </c>
      <c r="B67" s="23">
        <v>45932.425694444399</v>
      </c>
      <c r="C67" s="23">
        <v>45932.459027777797</v>
      </c>
      <c r="D67" s="23">
        <v>45933.314583333296</v>
      </c>
      <c r="E67" s="9" t="s">
        <v>212</v>
      </c>
      <c r="F67" s="9" t="s">
        <v>189</v>
      </c>
      <c r="G67" s="9" t="s">
        <v>236</v>
      </c>
      <c r="H67" s="9" t="s">
        <v>161</v>
      </c>
      <c r="I67" s="9" t="s">
        <v>237</v>
      </c>
      <c r="J67" s="9" t="s">
        <v>495</v>
      </c>
      <c r="K67" s="9" t="s">
        <v>303</v>
      </c>
      <c r="L67" s="9" t="s">
        <v>311</v>
      </c>
      <c r="M67" s="9" t="s">
        <v>496</v>
      </c>
      <c r="N67" s="9" t="s">
        <v>196</v>
      </c>
      <c r="O67" s="9" t="s">
        <v>177</v>
      </c>
      <c r="P67" s="9" t="s">
        <v>457</v>
      </c>
      <c r="Q67" s="9" t="s">
        <v>219</v>
      </c>
      <c r="R67" s="9">
        <v>0</v>
      </c>
      <c r="S67" s="9">
        <v>19</v>
      </c>
      <c r="U67" s="9" t="s">
        <v>242</v>
      </c>
      <c r="W67" s="9">
        <v>4</v>
      </c>
      <c r="X67" s="9">
        <f>INDEX(SLA_Policy!$D$2:$D$5,MATCH(F67,SLA_Policy!$A$2:$A$5,0))</f>
        <v>120</v>
      </c>
      <c r="Y67" s="9" t="str">
        <f>IF(E67="Cancelled","Excluded",IF(D67="",IF((SLA_Policy!$B$8-B67)*24&gt;X67,"Open - Breached","Open - On Track"),IF((D67-B67)*24&lt;=X67,"Met","Breached")))</f>
        <v>Met</v>
      </c>
    </row>
    <row r="68" spans="1:25" x14ac:dyDescent="0.25">
      <c r="A68" s="9" t="s">
        <v>497</v>
      </c>
      <c r="B68" s="23">
        <v>45932.436111111099</v>
      </c>
      <c r="C68" s="23">
        <v>45932.497916666704</v>
      </c>
      <c r="D68" s="23">
        <v>45933.338888888902</v>
      </c>
      <c r="E68" s="9" t="s">
        <v>212</v>
      </c>
      <c r="F68" s="9" t="s">
        <v>189</v>
      </c>
      <c r="G68" s="9" t="s">
        <v>236</v>
      </c>
      <c r="H68" s="9" t="s">
        <v>167</v>
      </c>
      <c r="I68" s="9" t="s">
        <v>255</v>
      </c>
      <c r="J68" s="9" t="s">
        <v>498</v>
      </c>
      <c r="K68" s="9" t="s">
        <v>303</v>
      </c>
      <c r="L68" s="9" t="s">
        <v>216</v>
      </c>
      <c r="M68" s="9" t="s">
        <v>499</v>
      </c>
      <c r="N68" s="9" t="s">
        <v>196</v>
      </c>
      <c r="O68" s="9" t="s">
        <v>176</v>
      </c>
      <c r="P68" s="9" t="s">
        <v>228</v>
      </c>
      <c r="Q68" s="9" t="s">
        <v>219</v>
      </c>
      <c r="R68" s="9">
        <v>0</v>
      </c>
      <c r="S68" s="9">
        <v>58</v>
      </c>
      <c r="U68" s="9" t="s">
        <v>242</v>
      </c>
      <c r="W68" s="9">
        <v>5</v>
      </c>
      <c r="X68" s="9">
        <f>INDEX(SLA_Policy!$D$2:$D$5,MATCH(F68,SLA_Policy!$A$2:$A$5,0))</f>
        <v>120</v>
      </c>
      <c r="Y68" s="9" t="str">
        <f>IF(E68="Cancelled","Excluded",IF(D68="",IF((SLA_Policy!$B$8-B68)*24&gt;X68,"Open - Breached","Open - On Track"),IF((D68-B68)*24&lt;=X68,"Met","Breached")))</f>
        <v>Met</v>
      </c>
    </row>
    <row r="69" spans="1:25" x14ac:dyDescent="0.25">
      <c r="A69" s="9" t="s">
        <v>500</v>
      </c>
      <c r="B69" s="23">
        <v>45932.447916666701</v>
      </c>
      <c r="C69" s="23">
        <v>45932.511111111096</v>
      </c>
      <c r="D69" s="23">
        <v>45933.426388888904</v>
      </c>
      <c r="E69" s="9" t="s">
        <v>212</v>
      </c>
      <c r="F69" s="9" t="s">
        <v>188</v>
      </c>
      <c r="G69" s="9" t="s">
        <v>213</v>
      </c>
      <c r="H69" s="9" t="s">
        <v>163</v>
      </c>
      <c r="I69" s="9" t="s">
        <v>405</v>
      </c>
      <c r="J69" s="9" t="s">
        <v>501</v>
      </c>
      <c r="K69" s="9" t="s">
        <v>262</v>
      </c>
      <c r="L69" s="9" t="s">
        <v>216</v>
      </c>
      <c r="M69" s="9" t="s">
        <v>502</v>
      </c>
      <c r="N69" s="9" t="s">
        <v>196</v>
      </c>
      <c r="O69" s="9" t="s">
        <v>176</v>
      </c>
      <c r="P69" s="9" t="s">
        <v>503</v>
      </c>
      <c r="Q69" s="9" t="s">
        <v>273</v>
      </c>
      <c r="R69" s="9">
        <v>0</v>
      </c>
      <c r="S69" s="9">
        <v>17</v>
      </c>
      <c r="U69" s="9" t="s">
        <v>230</v>
      </c>
      <c r="X69" s="9">
        <f>INDEX(SLA_Policy!$D$2:$D$5,MATCH(F69,SLA_Policy!$A$2:$A$5,0))</f>
        <v>72</v>
      </c>
      <c r="Y69" s="9" t="str">
        <f>IF(E69="Cancelled","Excluded",IF(D69="",IF((SLA_Policy!$B$8-B69)*24&gt;X69,"Open - Breached","Open - On Track"),IF((D69-B69)*24&lt;=X69,"Met","Breached")))</f>
        <v>Met</v>
      </c>
    </row>
    <row r="70" spans="1:25" x14ac:dyDescent="0.25">
      <c r="A70" s="9" t="s">
        <v>504</v>
      </c>
      <c r="B70" s="23">
        <v>45932.45</v>
      </c>
      <c r="C70" s="23">
        <v>45932.4555555556</v>
      </c>
      <c r="D70" s="23">
        <v>45932.683333333298</v>
      </c>
      <c r="E70" s="9" t="s">
        <v>212</v>
      </c>
      <c r="F70" s="9" t="s">
        <v>187</v>
      </c>
      <c r="G70" s="9" t="s">
        <v>236</v>
      </c>
      <c r="H70" s="9" t="s">
        <v>161</v>
      </c>
      <c r="I70" s="9" t="s">
        <v>505</v>
      </c>
      <c r="J70" s="9" t="s">
        <v>506</v>
      </c>
      <c r="K70" s="9" t="s">
        <v>262</v>
      </c>
      <c r="L70" s="9" t="s">
        <v>216</v>
      </c>
      <c r="M70" s="9" t="s">
        <v>507</v>
      </c>
      <c r="N70" s="9" t="s">
        <v>196</v>
      </c>
      <c r="O70" s="9" t="s">
        <v>177</v>
      </c>
      <c r="P70" s="9" t="s">
        <v>300</v>
      </c>
      <c r="Q70" s="9" t="s">
        <v>273</v>
      </c>
      <c r="R70" s="9">
        <v>0</v>
      </c>
      <c r="S70" s="9">
        <v>27</v>
      </c>
      <c r="U70" s="9" t="s">
        <v>242</v>
      </c>
      <c r="X70" s="9">
        <f>INDEX(SLA_Policy!$D$2:$D$5,MATCH(F70,SLA_Policy!$A$2:$A$5,0))</f>
        <v>8</v>
      </c>
      <c r="Y70" s="9" t="str">
        <f>IF(E70="Cancelled","Excluded",IF(D70="",IF((SLA_Policy!$B$8-B70)*24&gt;X70,"Open - Breached","Open - On Track"),IF((D70-B70)*24&lt;=X70,"Met","Breached")))</f>
        <v>Met</v>
      </c>
    </row>
    <row r="71" spans="1:25" x14ac:dyDescent="0.25">
      <c r="A71" s="9" t="s">
        <v>508</v>
      </c>
      <c r="B71" s="23">
        <v>45932.458333333299</v>
      </c>
      <c r="C71" s="23">
        <v>45932.463888888902</v>
      </c>
      <c r="D71" s="23">
        <v>45932.474999999999</v>
      </c>
      <c r="E71" s="9" t="s">
        <v>212</v>
      </c>
      <c r="F71" s="9" t="s">
        <v>189</v>
      </c>
      <c r="G71" s="9" t="s">
        <v>213</v>
      </c>
      <c r="H71" s="9" t="s">
        <v>161</v>
      </c>
      <c r="I71" s="9" t="s">
        <v>454</v>
      </c>
      <c r="J71" s="9" t="s">
        <v>509</v>
      </c>
      <c r="K71" s="9" t="s">
        <v>246</v>
      </c>
      <c r="L71" s="9" t="s">
        <v>311</v>
      </c>
      <c r="M71" s="9" t="s">
        <v>510</v>
      </c>
      <c r="N71" s="9" t="s">
        <v>198</v>
      </c>
      <c r="O71" s="9" t="s">
        <v>116</v>
      </c>
      <c r="P71" s="9" t="s">
        <v>234</v>
      </c>
      <c r="Q71" s="9" t="s">
        <v>219</v>
      </c>
      <c r="R71" s="9">
        <v>0</v>
      </c>
      <c r="S71" s="9">
        <v>12</v>
      </c>
      <c r="U71" s="9" t="s">
        <v>376</v>
      </c>
      <c r="X71" s="9">
        <f>INDEX(SLA_Policy!$D$2:$D$5,MATCH(F71,SLA_Policy!$A$2:$A$5,0))</f>
        <v>120</v>
      </c>
      <c r="Y71" s="9" t="str">
        <f>IF(E71="Cancelled","Excluded",IF(D71="",IF((SLA_Policy!$B$8-B71)*24&gt;X71,"Open - Breached","Open - On Track"),IF((D71-B71)*24&lt;=X71,"Met","Breached")))</f>
        <v>Met</v>
      </c>
    </row>
    <row r="72" spans="1:25" x14ac:dyDescent="0.25">
      <c r="A72" s="9" t="s">
        <v>511</v>
      </c>
      <c r="B72" s="23">
        <v>45932.472916666702</v>
      </c>
      <c r="C72" s="23">
        <v>45932.473611111098</v>
      </c>
      <c r="D72" s="23">
        <v>45933.399305555598</v>
      </c>
      <c r="E72" s="9" t="s">
        <v>212</v>
      </c>
      <c r="F72" s="9" t="s">
        <v>188</v>
      </c>
      <c r="G72" s="9" t="s">
        <v>213</v>
      </c>
      <c r="H72" s="9" t="s">
        <v>161</v>
      </c>
      <c r="I72" s="9" t="s">
        <v>297</v>
      </c>
      <c r="J72" s="9" t="s">
        <v>512</v>
      </c>
      <c r="K72" s="9" t="s">
        <v>246</v>
      </c>
      <c r="L72" s="9" t="s">
        <v>216</v>
      </c>
      <c r="M72" s="9" t="s">
        <v>513</v>
      </c>
      <c r="N72" s="9" t="s">
        <v>198</v>
      </c>
      <c r="O72" s="9" t="s">
        <v>177</v>
      </c>
      <c r="P72" s="9" t="s">
        <v>300</v>
      </c>
      <c r="Q72" s="9" t="s">
        <v>219</v>
      </c>
      <c r="R72" s="9">
        <v>0</v>
      </c>
      <c r="S72" s="9">
        <v>15</v>
      </c>
      <c r="U72" s="9" t="s">
        <v>290</v>
      </c>
      <c r="W72" s="9">
        <v>4</v>
      </c>
      <c r="X72" s="9">
        <f>INDEX(SLA_Policy!$D$2:$D$5,MATCH(F72,SLA_Policy!$A$2:$A$5,0))</f>
        <v>72</v>
      </c>
      <c r="Y72" s="9" t="str">
        <f>IF(E72="Cancelled","Excluded",IF(D72="",IF((SLA_Policy!$B$8-B72)*24&gt;X72,"Open - Breached","Open - On Track"),IF((D72-B72)*24&lt;=X72,"Met","Breached")))</f>
        <v>Met</v>
      </c>
    </row>
    <row r="73" spans="1:25" x14ac:dyDescent="0.25">
      <c r="A73" s="9" t="s">
        <v>514</v>
      </c>
      <c r="B73" s="23">
        <v>45932.499305555597</v>
      </c>
      <c r="C73" s="23">
        <v>45932.5180555556</v>
      </c>
      <c r="D73" s="23">
        <v>45947.3256944444</v>
      </c>
      <c r="E73" s="9" t="s">
        <v>212</v>
      </c>
      <c r="F73" s="9" t="s">
        <v>189</v>
      </c>
      <c r="G73" s="9" t="s">
        <v>236</v>
      </c>
      <c r="H73" s="9" t="s">
        <v>164</v>
      </c>
      <c r="I73" s="9" t="s">
        <v>421</v>
      </c>
      <c r="J73" s="9" t="s">
        <v>515</v>
      </c>
      <c r="K73" s="9" t="s">
        <v>239</v>
      </c>
      <c r="L73" s="9" t="s">
        <v>216</v>
      </c>
      <c r="M73" s="9" t="s">
        <v>516</v>
      </c>
      <c r="N73" s="9" t="s">
        <v>196</v>
      </c>
      <c r="O73" s="9" t="s">
        <v>180</v>
      </c>
      <c r="P73" s="9" t="s">
        <v>278</v>
      </c>
      <c r="Q73" s="9" t="s">
        <v>273</v>
      </c>
      <c r="R73" s="9">
        <v>0</v>
      </c>
      <c r="S73" s="9">
        <v>27</v>
      </c>
      <c r="T73" s="9" t="s">
        <v>464</v>
      </c>
      <c r="U73" s="9" t="s">
        <v>242</v>
      </c>
      <c r="W73" s="9">
        <v>4</v>
      </c>
      <c r="X73" s="9">
        <f>INDEX(SLA_Policy!$D$2:$D$5,MATCH(F73,SLA_Policy!$A$2:$A$5,0))</f>
        <v>120</v>
      </c>
      <c r="Y73" s="9" t="str">
        <f>IF(E73="Cancelled","Excluded",IF(D73="",IF((SLA_Policy!$B$8-B73)*24&gt;X73,"Open - Breached","Open - On Track"),IF((D73-B73)*24&lt;=X73,"Met","Breached")))</f>
        <v>Breached</v>
      </c>
    </row>
    <row r="74" spans="1:25" x14ac:dyDescent="0.25">
      <c r="A74" s="9" t="s">
        <v>517</v>
      </c>
      <c r="B74" s="23">
        <v>45932.531944444498</v>
      </c>
      <c r="C74" s="23">
        <v>45932.534027777801</v>
      </c>
      <c r="D74" s="23">
        <v>45932.631249999999</v>
      </c>
      <c r="E74" s="9" t="s">
        <v>212</v>
      </c>
      <c r="F74" s="9" t="s">
        <v>187</v>
      </c>
      <c r="G74" s="9" t="s">
        <v>213</v>
      </c>
      <c r="H74" s="9" t="s">
        <v>162</v>
      </c>
      <c r="I74" s="9" t="s">
        <v>244</v>
      </c>
      <c r="J74" s="9" t="s">
        <v>518</v>
      </c>
      <c r="K74" s="9" t="s">
        <v>262</v>
      </c>
      <c r="L74" s="9" t="s">
        <v>307</v>
      </c>
      <c r="M74" s="9" t="s">
        <v>519</v>
      </c>
      <c r="N74" s="9" t="s">
        <v>196</v>
      </c>
      <c r="O74" s="9" t="s">
        <v>179</v>
      </c>
      <c r="P74" s="9" t="s">
        <v>337</v>
      </c>
      <c r="Q74" s="9" t="s">
        <v>273</v>
      </c>
      <c r="R74" s="9">
        <v>0</v>
      </c>
      <c r="S74" s="9">
        <v>25</v>
      </c>
      <c r="U74" s="9" t="s">
        <v>266</v>
      </c>
      <c r="X74" s="9">
        <f>INDEX(SLA_Policy!$D$2:$D$5,MATCH(F74,SLA_Policy!$A$2:$A$5,0))</f>
        <v>8</v>
      </c>
      <c r="Y74" s="9" t="str">
        <f>IF(E74="Cancelled","Excluded",IF(D74="",IF((SLA_Policy!$B$8-B74)*24&gt;X74,"Open - Breached","Open - On Track"),IF((D74-B74)*24&lt;=X74,"Met","Breached")))</f>
        <v>Met</v>
      </c>
    </row>
    <row r="75" spans="1:25" x14ac:dyDescent="0.25">
      <c r="A75" s="9" t="s">
        <v>520</v>
      </c>
      <c r="B75" s="23">
        <v>45932.532638888901</v>
      </c>
      <c r="C75" s="23">
        <v>45932.585416666698</v>
      </c>
      <c r="D75" s="23">
        <v>45932.603472222203</v>
      </c>
      <c r="E75" s="9" t="s">
        <v>212</v>
      </c>
      <c r="F75" s="9" t="s">
        <v>188</v>
      </c>
      <c r="G75" s="9" t="s">
        <v>213</v>
      </c>
      <c r="H75" s="9" t="s">
        <v>161</v>
      </c>
      <c r="I75" s="9" t="s">
        <v>297</v>
      </c>
      <c r="J75" s="9" t="s">
        <v>521</v>
      </c>
      <c r="K75" s="9" t="s">
        <v>246</v>
      </c>
      <c r="L75" s="9" t="s">
        <v>104</v>
      </c>
      <c r="M75" s="9" t="s">
        <v>522</v>
      </c>
      <c r="N75" s="9" t="s">
        <v>199</v>
      </c>
      <c r="O75" s="9" t="s">
        <v>177</v>
      </c>
      <c r="P75" s="9" t="s">
        <v>241</v>
      </c>
      <c r="Q75" s="9" t="s">
        <v>219</v>
      </c>
      <c r="R75" s="9">
        <v>0</v>
      </c>
      <c r="S75" s="9">
        <v>7</v>
      </c>
      <c r="U75" s="9" t="s">
        <v>376</v>
      </c>
      <c r="X75" s="9">
        <f>INDEX(SLA_Policy!$D$2:$D$5,MATCH(F75,SLA_Policy!$A$2:$A$5,0))</f>
        <v>72</v>
      </c>
      <c r="Y75" s="9" t="str">
        <f>IF(E75="Cancelled","Excluded",IF(D75="",IF((SLA_Policy!$B$8-B75)*24&gt;X75,"Open - Breached","Open - On Track"),IF((D75-B75)*24&lt;=X75,"Met","Breached")))</f>
        <v>Met</v>
      </c>
    </row>
    <row r="76" spans="1:25" x14ac:dyDescent="0.25">
      <c r="A76" s="9" t="s">
        <v>523</v>
      </c>
      <c r="B76" s="23">
        <v>45932.548611111102</v>
      </c>
      <c r="C76" s="23">
        <v>45932.552083333299</v>
      </c>
      <c r="D76" s="23">
        <v>45933.508333333302</v>
      </c>
      <c r="E76" s="9" t="s">
        <v>212</v>
      </c>
      <c r="F76" s="9" t="s">
        <v>188</v>
      </c>
      <c r="G76" s="9" t="s">
        <v>213</v>
      </c>
      <c r="H76" s="9" t="s">
        <v>161</v>
      </c>
      <c r="I76" s="9" t="s">
        <v>297</v>
      </c>
      <c r="J76" s="9" t="s">
        <v>521</v>
      </c>
      <c r="K76" s="9" t="s">
        <v>239</v>
      </c>
      <c r="L76" s="9" t="s">
        <v>216</v>
      </c>
      <c r="M76" s="9" t="s">
        <v>524</v>
      </c>
      <c r="N76" s="9" t="s">
        <v>200</v>
      </c>
      <c r="O76" s="9" t="s">
        <v>116</v>
      </c>
      <c r="P76" s="9" t="s">
        <v>525</v>
      </c>
      <c r="Q76" s="9" t="s">
        <v>219</v>
      </c>
      <c r="R76" s="9">
        <v>1</v>
      </c>
      <c r="S76" s="9">
        <v>37</v>
      </c>
      <c r="U76" s="9" t="s">
        <v>376</v>
      </c>
      <c r="X76" s="9">
        <f>INDEX(SLA_Policy!$D$2:$D$5,MATCH(F76,SLA_Policy!$A$2:$A$5,0))</f>
        <v>72</v>
      </c>
      <c r="Y76" s="9" t="str">
        <f>IF(E76="Cancelled","Excluded",IF(D76="",IF((SLA_Policy!$B$8-B76)*24&gt;X76,"Open - Breached","Open - On Track"),IF((D76-B76)*24&lt;=X76,"Met","Breached")))</f>
        <v>Met</v>
      </c>
    </row>
    <row r="77" spans="1:25" x14ac:dyDescent="0.25">
      <c r="A77" s="9" t="s">
        <v>526</v>
      </c>
      <c r="B77" s="23">
        <v>45932.5534722222</v>
      </c>
      <c r="C77" s="23">
        <v>45932.5715277778</v>
      </c>
      <c r="D77" s="23">
        <v>45933.0493055556</v>
      </c>
      <c r="E77" s="9" t="s">
        <v>212</v>
      </c>
      <c r="F77" s="9" t="s">
        <v>187</v>
      </c>
      <c r="G77" s="9" t="s">
        <v>213</v>
      </c>
      <c r="H77" s="9" t="s">
        <v>88</v>
      </c>
      <c r="I77" s="9" t="s">
        <v>486</v>
      </c>
      <c r="J77" s="9" t="s">
        <v>527</v>
      </c>
      <c r="K77" s="9" t="s">
        <v>246</v>
      </c>
      <c r="L77" s="9" t="s">
        <v>270</v>
      </c>
      <c r="M77" s="9" t="s">
        <v>528</v>
      </c>
      <c r="N77" s="9" t="s">
        <v>197</v>
      </c>
      <c r="O77" s="9" t="s">
        <v>178</v>
      </c>
      <c r="P77" s="9" t="s">
        <v>414</v>
      </c>
      <c r="Q77" s="9" t="s">
        <v>273</v>
      </c>
      <c r="R77" s="9">
        <v>0</v>
      </c>
      <c r="S77" s="9">
        <v>39</v>
      </c>
      <c r="U77" s="9" t="s">
        <v>266</v>
      </c>
      <c r="X77" s="9">
        <f>INDEX(SLA_Policy!$D$2:$D$5,MATCH(F77,SLA_Policy!$A$2:$A$5,0))</f>
        <v>8</v>
      </c>
      <c r="Y77" s="9" t="str">
        <f>IF(E77="Cancelled","Excluded",IF(D77="",IF((SLA_Policy!$B$8-B77)*24&gt;X77,"Open - Breached","Open - On Track"),IF((D77-B77)*24&lt;=X77,"Met","Breached")))</f>
        <v>Breached</v>
      </c>
    </row>
    <row r="78" spans="1:25" x14ac:dyDescent="0.25">
      <c r="A78" s="9" t="s">
        <v>529</v>
      </c>
      <c r="B78" s="23">
        <v>45932.555555555598</v>
      </c>
      <c r="C78" s="23">
        <v>45932.5625</v>
      </c>
      <c r="D78" s="23">
        <v>45933.391666666699</v>
      </c>
      <c r="E78" s="9" t="s">
        <v>212</v>
      </c>
      <c r="F78" s="9" t="s">
        <v>189</v>
      </c>
      <c r="G78" s="9" t="s">
        <v>213</v>
      </c>
      <c r="H78" s="9" t="s">
        <v>88</v>
      </c>
      <c r="I78" s="9" t="s">
        <v>486</v>
      </c>
      <c r="J78" s="9" t="s">
        <v>530</v>
      </c>
      <c r="K78" s="9" t="s">
        <v>246</v>
      </c>
      <c r="L78" s="9" t="s">
        <v>395</v>
      </c>
      <c r="M78" s="9" t="s">
        <v>531</v>
      </c>
      <c r="N78" s="9" t="s">
        <v>198</v>
      </c>
      <c r="O78" s="9" t="s">
        <v>178</v>
      </c>
      <c r="P78" s="9" t="s">
        <v>272</v>
      </c>
      <c r="Q78" s="9" t="s">
        <v>219</v>
      </c>
      <c r="R78" s="9">
        <v>0</v>
      </c>
      <c r="S78" s="9">
        <v>72</v>
      </c>
      <c r="U78" s="9" t="s">
        <v>290</v>
      </c>
      <c r="X78" s="9">
        <f>INDEX(SLA_Policy!$D$2:$D$5,MATCH(F78,SLA_Policy!$A$2:$A$5,0))</f>
        <v>120</v>
      </c>
      <c r="Y78" s="9" t="str">
        <f>IF(E78="Cancelled","Excluded",IF(D78="",IF((SLA_Policy!$B$8-B78)*24&gt;X78,"Open - Breached","Open - On Track"),IF((D78-B78)*24&lt;=X78,"Met","Breached")))</f>
        <v>Met</v>
      </c>
    </row>
    <row r="79" spans="1:25" x14ac:dyDescent="0.25">
      <c r="A79" s="9" t="s">
        <v>532</v>
      </c>
      <c r="B79" s="23">
        <v>45932.565277777801</v>
      </c>
      <c r="C79" s="23">
        <v>45932.577083333301</v>
      </c>
      <c r="D79" s="23">
        <v>45936.340277777803</v>
      </c>
      <c r="E79" s="9" t="s">
        <v>212</v>
      </c>
      <c r="F79" s="9" t="s">
        <v>188</v>
      </c>
      <c r="G79" s="9" t="s">
        <v>213</v>
      </c>
      <c r="H79" s="9" t="s">
        <v>163</v>
      </c>
      <c r="I79" s="9" t="s">
        <v>405</v>
      </c>
      <c r="J79" s="9" t="s">
        <v>533</v>
      </c>
      <c r="K79" s="9" t="s">
        <v>303</v>
      </c>
      <c r="L79" s="9" t="s">
        <v>226</v>
      </c>
      <c r="M79" s="9" t="s">
        <v>534</v>
      </c>
      <c r="N79" s="9" t="s">
        <v>196</v>
      </c>
      <c r="O79" s="9" t="s">
        <v>176</v>
      </c>
      <c r="P79" s="9" t="s">
        <v>419</v>
      </c>
      <c r="Q79" s="9" t="s">
        <v>219</v>
      </c>
      <c r="R79" s="9">
        <v>0</v>
      </c>
      <c r="S79" s="9">
        <v>7</v>
      </c>
      <c r="U79" s="9" t="s">
        <v>230</v>
      </c>
      <c r="X79" s="9">
        <f>INDEX(SLA_Policy!$D$2:$D$5,MATCH(F79,SLA_Policy!$A$2:$A$5,0))</f>
        <v>72</v>
      </c>
      <c r="Y79" s="9" t="str">
        <f>IF(E79="Cancelled","Excluded",IF(D79="",IF((SLA_Policy!$B$8-B79)*24&gt;X79,"Open - Breached","Open - On Track"),IF((D79-B79)*24&lt;=X79,"Met","Breached")))</f>
        <v>Breached</v>
      </c>
    </row>
    <row r="80" spans="1:25" x14ac:dyDescent="0.25">
      <c r="A80" s="9" t="s">
        <v>535</v>
      </c>
      <c r="B80" s="23">
        <v>45932.566666666702</v>
      </c>
      <c r="C80" s="23">
        <v>45932.6381944444</v>
      </c>
      <c r="D80" s="23">
        <v>45933.3618055556</v>
      </c>
      <c r="E80" s="9" t="s">
        <v>212</v>
      </c>
      <c r="F80" s="9" t="s">
        <v>188</v>
      </c>
      <c r="G80" s="9" t="s">
        <v>213</v>
      </c>
      <c r="H80" s="9" t="s">
        <v>167</v>
      </c>
      <c r="I80" s="9" t="s">
        <v>536</v>
      </c>
      <c r="J80" s="9" t="s">
        <v>537</v>
      </c>
      <c r="K80" s="9" t="s">
        <v>215</v>
      </c>
      <c r="L80" s="9" t="s">
        <v>311</v>
      </c>
      <c r="M80" s="9" t="s">
        <v>538</v>
      </c>
      <c r="N80" s="9" t="s">
        <v>196</v>
      </c>
      <c r="O80" s="9" t="s">
        <v>180</v>
      </c>
      <c r="P80" s="9" t="s">
        <v>368</v>
      </c>
      <c r="Q80" s="9" t="s">
        <v>219</v>
      </c>
      <c r="R80" s="9">
        <v>0</v>
      </c>
      <c r="S80" s="9">
        <v>23</v>
      </c>
      <c r="T80" s="9" t="s">
        <v>220</v>
      </c>
      <c r="U80" s="9" t="s">
        <v>376</v>
      </c>
      <c r="X80" s="9">
        <f>INDEX(SLA_Policy!$D$2:$D$5,MATCH(F80,SLA_Policy!$A$2:$A$5,0))</f>
        <v>72</v>
      </c>
      <c r="Y80" s="9" t="str">
        <f>IF(E80="Cancelled","Excluded",IF(D80="",IF((SLA_Policy!$B$8-B80)*24&gt;X80,"Open - Breached","Open - On Track"),IF((D80-B80)*24&lt;=X80,"Met","Breached")))</f>
        <v>Met</v>
      </c>
    </row>
    <row r="81" spans="1:25" x14ac:dyDescent="0.25">
      <c r="A81" s="9" t="s">
        <v>539</v>
      </c>
      <c r="B81" s="23">
        <v>45932.570138888899</v>
      </c>
      <c r="C81" s="23">
        <v>45932.576388888898</v>
      </c>
      <c r="D81" s="23">
        <v>45933.395833333299</v>
      </c>
      <c r="E81" s="9" t="s">
        <v>212</v>
      </c>
      <c r="F81" s="9" t="s">
        <v>188</v>
      </c>
      <c r="G81" s="9" t="s">
        <v>213</v>
      </c>
      <c r="H81" s="9" t="s">
        <v>161</v>
      </c>
      <c r="I81" s="9" t="s">
        <v>297</v>
      </c>
      <c r="J81" s="9" t="s">
        <v>540</v>
      </c>
      <c r="K81" s="9" t="s">
        <v>303</v>
      </c>
      <c r="L81" s="9" t="s">
        <v>282</v>
      </c>
      <c r="M81" s="9" t="s">
        <v>541</v>
      </c>
      <c r="N81" s="9" t="s">
        <v>200</v>
      </c>
      <c r="O81" s="9" t="s">
        <v>177</v>
      </c>
      <c r="P81" s="9" t="s">
        <v>300</v>
      </c>
      <c r="Q81" s="9" t="s">
        <v>219</v>
      </c>
      <c r="R81" s="9">
        <v>0</v>
      </c>
      <c r="S81" s="9">
        <v>14</v>
      </c>
      <c r="U81" s="9" t="s">
        <v>221</v>
      </c>
      <c r="X81" s="9">
        <f>INDEX(SLA_Policy!$D$2:$D$5,MATCH(F81,SLA_Policy!$A$2:$A$5,0))</f>
        <v>72</v>
      </c>
      <c r="Y81" s="9" t="str">
        <f>IF(E81="Cancelled","Excluded",IF(D81="",IF((SLA_Policy!$B$8-B81)*24&gt;X81,"Open - Breached","Open - On Track"),IF((D81-B81)*24&lt;=X81,"Met","Breached")))</f>
        <v>Met</v>
      </c>
    </row>
    <row r="82" spans="1:25" x14ac:dyDescent="0.25">
      <c r="A82" s="9" t="s">
        <v>542</v>
      </c>
      <c r="B82" s="23">
        <v>45932.59375</v>
      </c>
      <c r="C82" s="23">
        <v>45933.311805555597</v>
      </c>
      <c r="D82" s="23">
        <v>45933.322916666701</v>
      </c>
      <c r="E82" s="9" t="s">
        <v>212</v>
      </c>
      <c r="F82" s="9" t="s">
        <v>188</v>
      </c>
      <c r="G82" s="9" t="s">
        <v>236</v>
      </c>
      <c r="H82" s="9" t="s">
        <v>167</v>
      </c>
      <c r="I82" s="9" t="s">
        <v>255</v>
      </c>
      <c r="J82" s="9" t="s">
        <v>543</v>
      </c>
      <c r="K82" s="9" t="s">
        <v>303</v>
      </c>
      <c r="L82" s="9" t="s">
        <v>307</v>
      </c>
      <c r="M82" s="9" t="s">
        <v>544</v>
      </c>
      <c r="N82" s="9" t="s">
        <v>196</v>
      </c>
      <c r="O82" s="9" t="s">
        <v>176</v>
      </c>
      <c r="P82" s="9" t="s">
        <v>253</v>
      </c>
      <c r="Q82" s="9" t="s">
        <v>219</v>
      </c>
      <c r="R82" s="9">
        <v>0</v>
      </c>
      <c r="S82" s="9">
        <v>23</v>
      </c>
      <c r="U82" s="9" t="s">
        <v>242</v>
      </c>
      <c r="W82" s="9">
        <v>4</v>
      </c>
      <c r="X82" s="9">
        <f>INDEX(SLA_Policy!$D$2:$D$5,MATCH(F82,SLA_Policy!$A$2:$A$5,0))</f>
        <v>72</v>
      </c>
      <c r="Y82" s="9" t="str">
        <f>IF(E82="Cancelled","Excluded",IF(D82="",IF((SLA_Policy!$B$8-B82)*24&gt;X82,"Open - Breached","Open - On Track"),IF((D82-B82)*24&lt;=X82,"Met","Breached")))</f>
        <v>Met</v>
      </c>
    </row>
    <row r="83" spans="1:25" x14ac:dyDescent="0.25">
      <c r="A83" s="9" t="s">
        <v>545</v>
      </c>
      <c r="B83" s="23">
        <v>45932.604166666701</v>
      </c>
      <c r="C83" s="23">
        <v>45932.613194444399</v>
      </c>
      <c r="D83" s="23">
        <v>45932.723611111098</v>
      </c>
      <c r="E83" s="9" t="s">
        <v>212</v>
      </c>
      <c r="F83" s="9" t="s">
        <v>188</v>
      </c>
      <c r="G83" s="9" t="s">
        <v>213</v>
      </c>
      <c r="H83" s="9" t="s">
        <v>162</v>
      </c>
      <c r="I83" s="9" t="s">
        <v>393</v>
      </c>
      <c r="J83" s="9" t="s">
        <v>546</v>
      </c>
      <c r="K83" s="9" t="s">
        <v>246</v>
      </c>
      <c r="L83" s="9" t="s">
        <v>270</v>
      </c>
      <c r="M83" s="9" t="s">
        <v>547</v>
      </c>
      <c r="N83" s="9" t="s">
        <v>196</v>
      </c>
      <c r="O83" s="9" t="s">
        <v>116</v>
      </c>
      <c r="P83" s="9" t="s">
        <v>525</v>
      </c>
      <c r="Q83" s="9" t="s">
        <v>219</v>
      </c>
      <c r="R83" s="9">
        <v>0</v>
      </c>
      <c r="S83" s="9">
        <v>14</v>
      </c>
      <c r="U83" s="9" t="s">
        <v>248</v>
      </c>
      <c r="X83" s="9">
        <f>INDEX(SLA_Policy!$D$2:$D$5,MATCH(F83,SLA_Policy!$A$2:$A$5,0))</f>
        <v>72</v>
      </c>
      <c r="Y83" s="9" t="str">
        <f>IF(E83="Cancelled","Excluded",IF(D83="",IF((SLA_Policy!$B$8-B83)*24&gt;X83,"Open - Breached","Open - On Track"),IF((D83-B83)*24&lt;=X83,"Met","Breached")))</f>
        <v>Met</v>
      </c>
    </row>
    <row r="84" spans="1:25" x14ac:dyDescent="0.25">
      <c r="A84" s="9" t="s">
        <v>548</v>
      </c>
      <c r="B84" s="23">
        <v>45932.616666666698</v>
      </c>
      <c r="C84" s="23">
        <v>45932.679166666698</v>
      </c>
      <c r="D84" s="23">
        <v>45933.346527777801</v>
      </c>
      <c r="E84" s="9" t="s">
        <v>212</v>
      </c>
      <c r="F84" s="9" t="s">
        <v>188</v>
      </c>
      <c r="G84" s="9" t="s">
        <v>213</v>
      </c>
      <c r="H84" s="9" t="s">
        <v>88</v>
      </c>
      <c r="I84" s="9" t="s">
        <v>92</v>
      </c>
      <c r="J84" s="9" t="s">
        <v>549</v>
      </c>
      <c r="K84" s="9" t="s">
        <v>303</v>
      </c>
      <c r="L84" s="9" t="s">
        <v>282</v>
      </c>
      <c r="M84" s="9" t="s">
        <v>550</v>
      </c>
      <c r="N84" s="9" t="s">
        <v>196</v>
      </c>
      <c r="O84" s="9" t="s">
        <v>116</v>
      </c>
      <c r="P84" s="9" t="s">
        <v>551</v>
      </c>
      <c r="Q84" s="9" t="s">
        <v>219</v>
      </c>
      <c r="R84" s="9">
        <v>0</v>
      </c>
      <c r="S84" s="9">
        <v>27</v>
      </c>
      <c r="T84" s="9" t="s">
        <v>136</v>
      </c>
      <c r="U84" s="9" t="s">
        <v>266</v>
      </c>
      <c r="X84" s="9">
        <f>INDEX(SLA_Policy!$D$2:$D$5,MATCH(F84,SLA_Policy!$A$2:$A$5,0))</f>
        <v>72</v>
      </c>
      <c r="Y84" s="9" t="str">
        <f>IF(E84="Cancelled","Excluded",IF(D84="",IF((SLA_Policy!$B$8-B84)*24&gt;X84,"Open - Breached","Open - On Track"),IF((D84-B84)*24&lt;=X84,"Met","Breached")))</f>
        <v>Met</v>
      </c>
    </row>
    <row r="85" spans="1:25" x14ac:dyDescent="0.25">
      <c r="A85" s="9" t="s">
        <v>552</v>
      </c>
      <c r="B85" s="23">
        <v>45932.621527777803</v>
      </c>
      <c r="C85" s="23">
        <v>45932.761805555601</v>
      </c>
      <c r="D85" s="23">
        <v>45933.392361111102</v>
      </c>
      <c r="E85" s="9" t="s">
        <v>212</v>
      </c>
      <c r="F85" s="9" t="s">
        <v>188</v>
      </c>
      <c r="G85" s="9" t="s">
        <v>213</v>
      </c>
      <c r="H85" s="9" t="s">
        <v>162</v>
      </c>
      <c r="I85" s="9" t="s">
        <v>393</v>
      </c>
      <c r="J85" s="9" t="s">
        <v>553</v>
      </c>
      <c r="K85" s="9" t="s">
        <v>303</v>
      </c>
      <c r="L85" s="9" t="s">
        <v>216</v>
      </c>
      <c r="M85" s="9" t="s">
        <v>460</v>
      </c>
      <c r="N85" s="9" t="s">
        <v>197</v>
      </c>
      <c r="O85" s="9" t="s">
        <v>116</v>
      </c>
      <c r="P85" s="9" t="s">
        <v>525</v>
      </c>
      <c r="Q85" s="9" t="s">
        <v>219</v>
      </c>
      <c r="R85" s="9">
        <v>0</v>
      </c>
      <c r="S85" s="9">
        <v>17</v>
      </c>
      <c r="U85" s="9" t="s">
        <v>290</v>
      </c>
      <c r="W85" s="9">
        <v>4</v>
      </c>
      <c r="X85" s="9">
        <f>INDEX(SLA_Policy!$D$2:$D$5,MATCH(F85,SLA_Policy!$A$2:$A$5,0))</f>
        <v>72</v>
      </c>
      <c r="Y85" s="9" t="str">
        <f>IF(E85="Cancelled","Excluded",IF(D85="",IF((SLA_Policy!$B$8-B85)*24&gt;X85,"Open - Breached","Open - On Track"),IF((D85-B85)*24&lt;=X85,"Met","Breached")))</f>
        <v>Met</v>
      </c>
    </row>
    <row r="86" spans="1:25" x14ac:dyDescent="0.25">
      <c r="A86" s="9" t="s">
        <v>554</v>
      </c>
      <c r="B86" s="23">
        <v>45932.623611111099</v>
      </c>
      <c r="C86" s="23">
        <v>45932.634722222203</v>
      </c>
      <c r="D86" s="23">
        <v>45933.406944444498</v>
      </c>
      <c r="E86" s="9" t="s">
        <v>212</v>
      </c>
      <c r="F86" s="9" t="s">
        <v>188</v>
      </c>
      <c r="G86" s="9" t="s">
        <v>236</v>
      </c>
      <c r="H86" s="9" t="s">
        <v>161</v>
      </c>
      <c r="I86" s="9" t="s">
        <v>237</v>
      </c>
      <c r="J86" s="9" t="s">
        <v>555</v>
      </c>
      <c r="K86" s="9" t="s">
        <v>215</v>
      </c>
      <c r="L86" s="9" t="s">
        <v>216</v>
      </c>
      <c r="M86" s="9" t="s">
        <v>556</v>
      </c>
      <c r="N86" s="9" t="s">
        <v>196</v>
      </c>
      <c r="O86" s="9" t="s">
        <v>177</v>
      </c>
      <c r="P86" s="9" t="s">
        <v>241</v>
      </c>
      <c r="Q86" s="9" t="s">
        <v>219</v>
      </c>
      <c r="R86" s="9">
        <v>0</v>
      </c>
      <c r="S86" s="9">
        <v>12</v>
      </c>
      <c r="U86" s="9" t="s">
        <v>242</v>
      </c>
      <c r="W86" s="9">
        <v>5</v>
      </c>
      <c r="X86" s="9">
        <f>INDEX(SLA_Policy!$D$2:$D$5,MATCH(F86,SLA_Policy!$A$2:$A$5,0))</f>
        <v>72</v>
      </c>
      <c r="Y86" s="9" t="str">
        <f>IF(E86="Cancelled","Excluded",IF(D86="",IF((SLA_Policy!$B$8-B86)*24&gt;X86,"Open - Breached","Open - On Track"),IF((D86-B86)*24&lt;=X86,"Met","Breached")))</f>
        <v>Met</v>
      </c>
    </row>
    <row r="87" spans="1:25" x14ac:dyDescent="0.25">
      <c r="A87" s="9" t="s">
        <v>557</v>
      </c>
      <c r="B87" s="23">
        <v>45932.637499999997</v>
      </c>
      <c r="C87" s="23">
        <v>45932.653472222199</v>
      </c>
      <c r="D87" s="23">
        <v>45933.6340277778</v>
      </c>
      <c r="E87" s="9" t="s">
        <v>212</v>
      </c>
      <c r="F87" s="9" t="s">
        <v>188</v>
      </c>
      <c r="G87" s="9" t="s">
        <v>213</v>
      </c>
      <c r="H87" s="9" t="s">
        <v>167</v>
      </c>
      <c r="I87" s="9" t="s">
        <v>536</v>
      </c>
      <c r="J87" s="9" t="s">
        <v>558</v>
      </c>
      <c r="K87" s="9" t="s">
        <v>246</v>
      </c>
      <c r="L87" s="9" t="s">
        <v>226</v>
      </c>
      <c r="M87" s="9" t="s">
        <v>559</v>
      </c>
      <c r="N87" s="9" t="s">
        <v>196</v>
      </c>
      <c r="O87" s="9" t="s">
        <v>180</v>
      </c>
      <c r="P87" s="9" t="s">
        <v>278</v>
      </c>
      <c r="Q87" s="9" t="s">
        <v>219</v>
      </c>
      <c r="R87" s="9">
        <v>0</v>
      </c>
      <c r="S87" s="9">
        <v>63</v>
      </c>
      <c r="T87" s="9" t="s">
        <v>136</v>
      </c>
      <c r="U87" s="9" t="s">
        <v>266</v>
      </c>
      <c r="X87" s="9">
        <f>INDEX(SLA_Policy!$D$2:$D$5,MATCH(F87,SLA_Policy!$A$2:$A$5,0))</f>
        <v>72</v>
      </c>
      <c r="Y87" s="9" t="str">
        <f>IF(E87="Cancelled","Excluded",IF(D87="",IF((SLA_Policy!$B$8-B87)*24&gt;X87,"Open - Breached","Open - On Track"),IF((D87-B87)*24&lt;=X87,"Met","Breached")))</f>
        <v>Met</v>
      </c>
    </row>
    <row r="88" spans="1:25" x14ac:dyDescent="0.25">
      <c r="A88" s="9" t="s">
        <v>560</v>
      </c>
      <c r="B88" s="23">
        <v>45932.638888888898</v>
      </c>
      <c r="C88" s="23">
        <v>45932.663194444503</v>
      </c>
      <c r="D88" s="23">
        <v>45932.762499999997</v>
      </c>
      <c r="E88" s="9" t="s">
        <v>212</v>
      </c>
      <c r="F88" s="9" t="s">
        <v>188</v>
      </c>
      <c r="G88" s="9" t="s">
        <v>213</v>
      </c>
      <c r="H88" s="9" t="s">
        <v>162</v>
      </c>
      <c r="I88" s="9" t="s">
        <v>244</v>
      </c>
      <c r="J88" s="9" t="s">
        <v>561</v>
      </c>
      <c r="K88" s="9" t="s">
        <v>239</v>
      </c>
      <c r="L88" s="9" t="s">
        <v>351</v>
      </c>
      <c r="M88" s="9" t="s">
        <v>562</v>
      </c>
      <c r="N88" s="9" t="s">
        <v>197</v>
      </c>
      <c r="O88" s="9" t="s">
        <v>116</v>
      </c>
      <c r="P88" s="9" t="s">
        <v>258</v>
      </c>
      <c r="Q88" s="9" t="s">
        <v>219</v>
      </c>
      <c r="R88" s="9">
        <v>0</v>
      </c>
      <c r="S88" s="9">
        <v>21</v>
      </c>
      <c r="U88" s="9" t="s">
        <v>290</v>
      </c>
      <c r="W88" s="9">
        <v>5</v>
      </c>
      <c r="X88" s="9">
        <f>INDEX(SLA_Policy!$D$2:$D$5,MATCH(F88,SLA_Policy!$A$2:$A$5,0))</f>
        <v>72</v>
      </c>
      <c r="Y88" s="9" t="str">
        <f>IF(E88="Cancelled","Excluded",IF(D88="",IF((SLA_Policy!$B$8-B88)*24&gt;X88,"Open - Breached","Open - On Track"),IF((D88-B88)*24&lt;=X88,"Met","Breached")))</f>
        <v>Met</v>
      </c>
    </row>
    <row r="89" spans="1:25" x14ac:dyDescent="0.25">
      <c r="A89" s="9" t="s">
        <v>563</v>
      </c>
      <c r="B89" s="23">
        <v>45932.656944444498</v>
      </c>
      <c r="C89" s="23">
        <v>45933.369444444397</v>
      </c>
      <c r="D89" s="23">
        <v>45936.413888888899</v>
      </c>
      <c r="E89" s="9" t="s">
        <v>212</v>
      </c>
      <c r="F89" s="9" t="s">
        <v>189</v>
      </c>
      <c r="G89" s="9" t="s">
        <v>213</v>
      </c>
      <c r="H89" s="9" t="s">
        <v>88</v>
      </c>
      <c r="I89" s="9" t="s">
        <v>354</v>
      </c>
      <c r="J89" s="9" t="s">
        <v>564</v>
      </c>
      <c r="K89" s="9" t="s">
        <v>262</v>
      </c>
      <c r="L89" s="9" t="s">
        <v>270</v>
      </c>
      <c r="M89" s="9" t="s">
        <v>565</v>
      </c>
      <c r="N89" s="9" t="s">
        <v>197</v>
      </c>
      <c r="O89" s="9" t="s">
        <v>180</v>
      </c>
      <c r="P89" s="9" t="s">
        <v>278</v>
      </c>
      <c r="Q89" s="9" t="s">
        <v>219</v>
      </c>
      <c r="R89" s="9">
        <v>0</v>
      </c>
      <c r="S89" s="9">
        <v>25</v>
      </c>
      <c r="T89" s="9" t="s">
        <v>136</v>
      </c>
      <c r="U89" s="9" t="s">
        <v>266</v>
      </c>
      <c r="W89" s="9">
        <v>4</v>
      </c>
      <c r="X89" s="9">
        <f>INDEX(SLA_Policy!$D$2:$D$5,MATCH(F89,SLA_Policy!$A$2:$A$5,0))</f>
        <v>120</v>
      </c>
      <c r="Y89" s="9" t="str">
        <f>IF(E89="Cancelled","Excluded",IF(D89="",IF((SLA_Policy!$B$8-B89)*24&gt;X89,"Open - Breached","Open - On Track"),IF((D89-B89)*24&lt;=X89,"Met","Breached")))</f>
        <v>Met</v>
      </c>
    </row>
    <row r="90" spans="1:25" x14ac:dyDescent="0.25">
      <c r="A90" s="9" t="s">
        <v>566</v>
      </c>
      <c r="B90" s="23">
        <v>45932.683333333298</v>
      </c>
      <c r="C90" s="23">
        <v>45932.738888888904</v>
      </c>
      <c r="D90" s="23">
        <v>45933.381249999999</v>
      </c>
      <c r="E90" s="9" t="s">
        <v>212</v>
      </c>
      <c r="F90" s="9" t="s">
        <v>188</v>
      </c>
      <c r="G90" s="9" t="s">
        <v>213</v>
      </c>
      <c r="H90" s="9" t="s">
        <v>165</v>
      </c>
      <c r="I90" s="9" t="s">
        <v>567</v>
      </c>
      <c r="J90" s="9" t="s">
        <v>568</v>
      </c>
      <c r="K90" s="9" t="s">
        <v>246</v>
      </c>
      <c r="L90" s="9" t="s">
        <v>226</v>
      </c>
      <c r="M90" s="9" t="s">
        <v>569</v>
      </c>
      <c r="N90" s="9" t="s">
        <v>196</v>
      </c>
      <c r="O90" s="9" t="s">
        <v>176</v>
      </c>
      <c r="P90" s="9" t="s">
        <v>570</v>
      </c>
      <c r="Q90" s="9" t="s">
        <v>219</v>
      </c>
      <c r="R90" s="9">
        <v>0</v>
      </c>
      <c r="S90" s="9">
        <v>25</v>
      </c>
      <c r="U90" s="9" t="s">
        <v>230</v>
      </c>
      <c r="X90" s="9">
        <f>INDEX(SLA_Policy!$D$2:$D$5,MATCH(F90,SLA_Policy!$A$2:$A$5,0))</f>
        <v>72</v>
      </c>
      <c r="Y90" s="9" t="str">
        <f>IF(E90="Cancelled","Excluded",IF(D90="",IF((SLA_Policy!$B$8-B90)*24&gt;X90,"Open - Breached","Open - On Track"),IF((D90-B90)*24&lt;=X90,"Met","Breached")))</f>
        <v>Met</v>
      </c>
    </row>
    <row r="91" spans="1:25" x14ac:dyDescent="0.25">
      <c r="A91" s="9" t="s">
        <v>571</v>
      </c>
      <c r="B91" s="23">
        <v>45932.684027777803</v>
      </c>
      <c r="C91" s="23">
        <v>45932.686805555597</v>
      </c>
      <c r="D91" s="23">
        <v>45932.712500000001</v>
      </c>
      <c r="E91" s="9" t="s">
        <v>212</v>
      </c>
      <c r="F91" s="9" t="s">
        <v>188</v>
      </c>
      <c r="G91" s="9" t="s">
        <v>213</v>
      </c>
      <c r="H91" s="9" t="s">
        <v>161</v>
      </c>
      <c r="I91" s="9" t="s">
        <v>389</v>
      </c>
      <c r="J91" s="9" t="s">
        <v>572</v>
      </c>
      <c r="K91" s="9" t="s">
        <v>303</v>
      </c>
      <c r="L91" s="9" t="s">
        <v>104</v>
      </c>
      <c r="M91" s="9" t="s">
        <v>573</v>
      </c>
      <c r="N91" s="9" t="s">
        <v>198</v>
      </c>
      <c r="O91" s="9" t="s">
        <v>116</v>
      </c>
      <c r="P91" s="9" t="s">
        <v>574</v>
      </c>
      <c r="Q91" s="9" t="s">
        <v>219</v>
      </c>
      <c r="R91" s="9">
        <v>0</v>
      </c>
      <c r="S91" s="9">
        <v>11</v>
      </c>
      <c r="U91" s="9" t="s">
        <v>290</v>
      </c>
      <c r="W91" s="9">
        <v>5</v>
      </c>
      <c r="X91" s="9">
        <f>INDEX(SLA_Policy!$D$2:$D$5,MATCH(F91,SLA_Policy!$A$2:$A$5,0))</f>
        <v>72</v>
      </c>
      <c r="Y91" s="9" t="str">
        <f>IF(E91="Cancelled","Excluded",IF(D91="",IF((SLA_Policy!$B$8-B91)*24&gt;X91,"Open - Breached","Open - On Track"),IF((D91-B91)*24&lt;=X91,"Met","Breached")))</f>
        <v>Met</v>
      </c>
    </row>
    <row r="92" spans="1:25" x14ac:dyDescent="0.25">
      <c r="A92" s="9" t="s">
        <v>575</v>
      </c>
      <c r="B92" s="23">
        <v>45932.714583333298</v>
      </c>
      <c r="C92" s="23">
        <v>45932.724999999999</v>
      </c>
      <c r="D92" s="23">
        <v>45933.675000000003</v>
      </c>
      <c r="E92" s="9" t="s">
        <v>212</v>
      </c>
      <c r="F92" s="9" t="s">
        <v>189</v>
      </c>
      <c r="G92" s="9" t="s">
        <v>213</v>
      </c>
      <c r="H92" s="9" t="s">
        <v>167</v>
      </c>
      <c r="I92" s="9" t="s">
        <v>362</v>
      </c>
      <c r="J92" s="9" t="s">
        <v>576</v>
      </c>
      <c r="K92" s="9" t="s">
        <v>225</v>
      </c>
      <c r="L92" s="9" t="s">
        <v>104</v>
      </c>
      <c r="M92" s="9" t="s">
        <v>577</v>
      </c>
      <c r="N92" s="9" t="s">
        <v>198</v>
      </c>
      <c r="O92" s="9" t="s">
        <v>116</v>
      </c>
      <c r="P92" s="9" t="s">
        <v>218</v>
      </c>
      <c r="Q92" s="9" t="s">
        <v>219</v>
      </c>
      <c r="R92" s="9">
        <v>0</v>
      </c>
      <c r="S92" s="9">
        <v>20</v>
      </c>
      <c r="U92" s="9" t="s">
        <v>248</v>
      </c>
      <c r="X92" s="9">
        <f>INDEX(SLA_Policy!$D$2:$D$5,MATCH(F92,SLA_Policy!$A$2:$A$5,0))</f>
        <v>120</v>
      </c>
      <c r="Y92" s="9" t="str">
        <f>IF(E92="Cancelled","Excluded",IF(D92="",IF((SLA_Policy!$B$8-B92)*24&gt;X92,"Open - Breached","Open - On Track"),IF((D92-B92)*24&lt;=X92,"Met","Breached")))</f>
        <v>Met</v>
      </c>
    </row>
    <row r="93" spans="1:25" x14ac:dyDescent="0.25">
      <c r="A93" s="9" t="s">
        <v>578</v>
      </c>
      <c r="B93" s="23">
        <v>45932.732638888898</v>
      </c>
      <c r="C93" s="23">
        <v>45932.736111111102</v>
      </c>
      <c r="D93" s="23">
        <v>45932.745833333298</v>
      </c>
      <c r="E93" s="9" t="s">
        <v>212</v>
      </c>
      <c r="F93" s="9" t="s">
        <v>189</v>
      </c>
      <c r="G93" s="9" t="s">
        <v>213</v>
      </c>
      <c r="H93" s="9" t="s">
        <v>161</v>
      </c>
      <c r="I93" s="9" t="s">
        <v>454</v>
      </c>
      <c r="J93" s="9" t="s">
        <v>579</v>
      </c>
      <c r="K93" s="9" t="s">
        <v>215</v>
      </c>
      <c r="L93" s="9" t="s">
        <v>216</v>
      </c>
      <c r="M93" s="9" t="s">
        <v>580</v>
      </c>
      <c r="N93" s="9" t="s">
        <v>198</v>
      </c>
      <c r="O93" s="9" t="s">
        <v>116</v>
      </c>
      <c r="P93" s="9" t="s">
        <v>574</v>
      </c>
      <c r="Q93" s="9" t="s">
        <v>219</v>
      </c>
      <c r="R93" s="9">
        <v>0</v>
      </c>
      <c r="S93" s="9">
        <v>9</v>
      </c>
      <c r="U93" s="9" t="s">
        <v>266</v>
      </c>
      <c r="X93" s="9">
        <f>INDEX(SLA_Policy!$D$2:$D$5,MATCH(F93,SLA_Policy!$A$2:$A$5,0))</f>
        <v>120</v>
      </c>
      <c r="Y93" s="9" t="str">
        <f>IF(E93="Cancelled","Excluded",IF(D93="",IF((SLA_Policy!$B$8-B93)*24&gt;X93,"Open - Breached","Open - On Track"),IF((D93-B93)*24&lt;=X93,"Met","Breached")))</f>
        <v>Met</v>
      </c>
    </row>
    <row r="94" spans="1:25" x14ac:dyDescent="0.25">
      <c r="A94" s="9" t="s">
        <v>581</v>
      </c>
      <c r="B94" s="23">
        <v>45932.784722222197</v>
      </c>
      <c r="C94" s="23">
        <v>45932.785416666702</v>
      </c>
      <c r="D94" s="23">
        <v>45933.379861111098</v>
      </c>
      <c r="E94" s="9" t="s">
        <v>212</v>
      </c>
      <c r="F94" s="9" t="s">
        <v>188</v>
      </c>
      <c r="G94" s="9" t="s">
        <v>213</v>
      </c>
      <c r="H94" s="9" t="s">
        <v>162</v>
      </c>
      <c r="I94" s="9" t="s">
        <v>416</v>
      </c>
      <c r="J94" s="9" t="s">
        <v>582</v>
      </c>
      <c r="K94" s="9" t="s">
        <v>246</v>
      </c>
      <c r="L94" s="9" t="s">
        <v>104</v>
      </c>
      <c r="M94" s="9" t="s">
        <v>583</v>
      </c>
      <c r="N94" s="9" t="s">
        <v>198</v>
      </c>
      <c r="O94" s="9" t="s">
        <v>176</v>
      </c>
      <c r="P94" s="9" t="s">
        <v>228</v>
      </c>
      <c r="Q94" s="9" t="s">
        <v>273</v>
      </c>
      <c r="R94" s="9">
        <v>0</v>
      </c>
      <c r="S94" s="9">
        <v>27</v>
      </c>
      <c r="U94" s="9" t="s">
        <v>248</v>
      </c>
      <c r="W94" s="9">
        <v>5</v>
      </c>
      <c r="X94" s="9">
        <f>INDEX(SLA_Policy!$D$2:$D$5,MATCH(F94,SLA_Policy!$A$2:$A$5,0))</f>
        <v>72</v>
      </c>
      <c r="Y94" s="9" t="str">
        <f>IF(E94="Cancelled","Excluded",IF(D94="",IF((SLA_Policy!$B$8-B94)*24&gt;X94,"Open - Breached","Open - On Track"),IF((D94-B94)*24&lt;=X94,"Met","Breached")))</f>
        <v>Met</v>
      </c>
    </row>
    <row r="95" spans="1:25" x14ac:dyDescent="0.25">
      <c r="A95" s="9" t="s">
        <v>584</v>
      </c>
      <c r="B95" s="23">
        <v>45932.806250000001</v>
      </c>
      <c r="C95" s="23">
        <v>45933.302083333299</v>
      </c>
      <c r="D95" s="23">
        <v>45937.399305555598</v>
      </c>
      <c r="E95" s="9" t="s">
        <v>212</v>
      </c>
      <c r="F95" s="9" t="s">
        <v>188</v>
      </c>
      <c r="G95" s="9" t="s">
        <v>236</v>
      </c>
      <c r="H95" s="9" t="s">
        <v>163</v>
      </c>
      <c r="I95" s="9" t="s">
        <v>315</v>
      </c>
      <c r="J95" s="9" t="s">
        <v>585</v>
      </c>
      <c r="K95" s="9" t="s">
        <v>246</v>
      </c>
      <c r="L95" s="9" t="s">
        <v>226</v>
      </c>
      <c r="M95" s="9" t="s">
        <v>586</v>
      </c>
      <c r="N95" s="9" t="s">
        <v>198</v>
      </c>
      <c r="O95" s="9" t="s">
        <v>176</v>
      </c>
      <c r="P95" s="9" t="s">
        <v>253</v>
      </c>
      <c r="Q95" s="9" t="s">
        <v>219</v>
      </c>
      <c r="R95" s="9">
        <v>0</v>
      </c>
      <c r="S95" s="9">
        <v>223</v>
      </c>
      <c r="T95" s="9" t="s">
        <v>229</v>
      </c>
      <c r="U95" s="9" t="s">
        <v>242</v>
      </c>
      <c r="W95" s="9">
        <v>4</v>
      </c>
      <c r="X95" s="9">
        <f>INDEX(SLA_Policy!$D$2:$D$5,MATCH(F95,SLA_Policy!$A$2:$A$5,0))</f>
        <v>72</v>
      </c>
      <c r="Y95" s="9" t="str">
        <f>IF(E95="Cancelled","Excluded",IF(D95="",IF((SLA_Policy!$B$8-B95)*24&gt;X95,"Open - Breached","Open - On Track"),IF((D95-B95)*24&lt;=X95,"Met","Breached")))</f>
        <v>Breached</v>
      </c>
    </row>
    <row r="96" spans="1:25" x14ac:dyDescent="0.25">
      <c r="A96" s="9" t="s">
        <v>587</v>
      </c>
      <c r="B96" s="23">
        <v>45933.263888888898</v>
      </c>
      <c r="C96" s="23">
        <v>45933.417361111096</v>
      </c>
      <c r="D96" s="23">
        <v>45933.440972222197</v>
      </c>
      <c r="E96" s="9" t="s">
        <v>212</v>
      </c>
      <c r="F96" s="9" t="s">
        <v>188</v>
      </c>
      <c r="G96" s="9" t="s">
        <v>213</v>
      </c>
      <c r="H96" s="9" t="s">
        <v>162</v>
      </c>
      <c r="I96" s="9" t="s">
        <v>393</v>
      </c>
      <c r="J96" s="9" t="s">
        <v>588</v>
      </c>
      <c r="K96" s="9" t="s">
        <v>246</v>
      </c>
      <c r="L96" s="9" t="s">
        <v>371</v>
      </c>
      <c r="M96" s="9" t="s">
        <v>589</v>
      </c>
      <c r="N96" s="9" t="s">
        <v>197</v>
      </c>
      <c r="O96" s="9" t="s">
        <v>116</v>
      </c>
      <c r="P96" s="9" t="s">
        <v>590</v>
      </c>
      <c r="Q96" s="9" t="s">
        <v>219</v>
      </c>
      <c r="R96" s="9">
        <v>0</v>
      </c>
      <c r="S96" s="9">
        <v>16</v>
      </c>
      <c r="U96" s="9" t="s">
        <v>290</v>
      </c>
      <c r="X96" s="9">
        <f>INDEX(SLA_Policy!$D$2:$D$5,MATCH(F96,SLA_Policy!$A$2:$A$5,0))</f>
        <v>72</v>
      </c>
      <c r="Y96" s="9" t="str">
        <f>IF(E96="Cancelled","Excluded",IF(D96="",IF((SLA_Policy!$B$8-B96)*24&gt;X96,"Open - Breached","Open - On Track"),IF((D96-B96)*24&lt;=X96,"Met","Breached")))</f>
        <v>Met</v>
      </c>
    </row>
    <row r="97" spans="1:25" x14ac:dyDescent="0.25">
      <c r="A97" s="9" t="s">
        <v>591</v>
      </c>
      <c r="B97" s="23">
        <v>45933.307638888902</v>
      </c>
      <c r="C97" s="23">
        <v>45933.311805555597</v>
      </c>
      <c r="D97" s="23">
        <v>45933.5131944444</v>
      </c>
      <c r="E97" s="9" t="s">
        <v>212</v>
      </c>
      <c r="F97" s="9" t="s">
        <v>188</v>
      </c>
      <c r="G97" s="9" t="s">
        <v>213</v>
      </c>
      <c r="H97" s="9" t="s">
        <v>164</v>
      </c>
      <c r="I97" s="9" t="s">
        <v>260</v>
      </c>
      <c r="J97" s="9" t="s">
        <v>592</v>
      </c>
      <c r="K97" s="9" t="s">
        <v>410</v>
      </c>
      <c r="L97" s="9" t="s">
        <v>311</v>
      </c>
      <c r="M97" s="9" t="s">
        <v>480</v>
      </c>
      <c r="N97" s="9" t="s">
        <v>199</v>
      </c>
      <c r="O97" s="9" t="s">
        <v>180</v>
      </c>
      <c r="P97" s="9" t="s">
        <v>318</v>
      </c>
      <c r="Q97" s="9" t="s">
        <v>219</v>
      </c>
      <c r="R97" s="9">
        <v>0</v>
      </c>
      <c r="S97" s="9">
        <v>28</v>
      </c>
      <c r="T97" s="9" t="s">
        <v>265</v>
      </c>
      <c r="U97" s="9" t="s">
        <v>266</v>
      </c>
      <c r="X97" s="9">
        <f>INDEX(SLA_Policy!$D$2:$D$5,MATCH(F97,SLA_Policy!$A$2:$A$5,0))</f>
        <v>72</v>
      </c>
      <c r="Y97" s="9" t="str">
        <f>IF(E97="Cancelled","Excluded",IF(D97="",IF((SLA_Policy!$B$8-B97)*24&gt;X97,"Open - Breached","Open - On Track"),IF((D97-B97)*24&lt;=X97,"Met","Breached")))</f>
        <v>Met</v>
      </c>
    </row>
    <row r="98" spans="1:25" x14ac:dyDescent="0.25">
      <c r="A98" s="9" t="s">
        <v>593</v>
      </c>
      <c r="B98" s="23">
        <v>45933.3125</v>
      </c>
      <c r="C98" s="23">
        <v>45933.316666666702</v>
      </c>
      <c r="D98" s="23">
        <v>45933.350694444503</v>
      </c>
      <c r="E98" s="9" t="s">
        <v>212</v>
      </c>
      <c r="F98" s="9" t="s">
        <v>189</v>
      </c>
      <c r="G98" s="9" t="s">
        <v>213</v>
      </c>
      <c r="H98" s="9" t="s">
        <v>161</v>
      </c>
      <c r="I98" s="9" t="s">
        <v>389</v>
      </c>
      <c r="J98" s="9" t="s">
        <v>435</v>
      </c>
      <c r="K98" s="9" t="s">
        <v>225</v>
      </c>
      <c r="L98" s="9" t="s">
        <v>104</v>
      </c>
      <c r="M98" s="9" t="s">
        <v>594</v>
      </c>
      <c r="N98" s="9" t="s">
        <v>198</v>
      </c>
      <c r="O98" s="9" t="s">
        <v>116</v>
      </c>
      <c r="P98" s="9" t="s">
        <v>525</v>
      </c>
      <c r="Q98" s="9" t="s">
        <v>219</v>
      </c>
      <c r="R98" s="9">
        <v>0</v>
      </c>
      <c r="S98" s="9">
        <v>8</v>
      </c>
      <c r="U98" s="9" t="s">
        <v>221</v>
      </c>
      <c r="W98" s="9">
        <v>5</v>
      </c>
      <c r="X98" s="9">
        <f>INDEX(SLA_Policy!$D$2:$D$5,MATCH(F98,SLA_Policy!$A$2:$A$5,0))</f>
        <v>120</v>
      </c>
      <c r="Y98" s="9" t="str">
        <f>IF(E98="Cancelled","Excluded",IF(D98="",IF((SLA_Policy!$B$8-B98)*24&gt;X98,"Open - Breached","Open - On Track"),IF((D98-B98)*24&lt;=X98,"Met","Breached")))</f>
        <v>Met</v>
      </c>
    </row>
    <row r="99" spans="1:25" x14ac:dyDescent="0.25">
      <c r="A99" s="9" t="s">
        <v>595</v>
      </c>
      <c r="B99" s="23">
        <v>45933.357638888898</v>
      </c>
      <c r="C99" s="23">
        <v>45933.359722222202</v>
      </c>
      <c r="D99" s="23">
        <v>45936.347222222197</v>
      </c>
      <c r="E99" s="9" t="s">
        <v>212</v>
      </c>
      <c r="F99" s="9" t="s">
        <v>188</v>
      </c>
      <c r="G99" s="9" t="s">
        <v>213</v>
      </c>
      <c r="H99" s="9" t="s">
        <v>167</v>
      </c>
      <c r="I99" s="9" t="s">
        <v>362</v>
      </c>
      <c r="J99" s="9" t="s">
        <v>596</v>
      </c>
      <c r="K99" s="9" t="s">
        <v>246</v>
      </c>
      <c r="L99" s="9" t="s">
        <v>226</v>
      </c>
      <c r="M99" s="9" t="s">
        <v>597</v>
      </c>
      <c r="N99" s="9" t="s">
        <v>198</v>
      </c>
      <c r="O99" s="9" t="s">
        <v>180</v>
      </c>
      <c r="P99" s="9" t="s">
        <v>318</v>
      </c>
      <c r="Q99" s="9" t="s">
        <v>219</v>
      </c>
      <c r="R99" s="9">
        <v>0</v>
      </c>
      <c r="S99" s="9">
        <v>128</v>
      </c>
      <c r="U99" s="9" t="s">
        <v>248</v>
      </c>
      <c r="X99" s="9">
        <f>INDEX(SLA_Policy!$D$2:$D$5,MATCH(F99,SLA_Policy!$A$2:$A$5,0))</f>
        <v>72</v>
      </c>
      <c r="Y99" s="9" t="str">
        <f>IF(E99="Cancelled","Excluded",IF(D99="",IF((SLA_Policy!$B$8-B99)*24&gt;X99,"Open - Breached","Open - On Track"),IF((D99-B99)*24&lt;=X99,"Met","Breached")))</f>
        <v>Met</v>
      </c>
    </row>
    <row r="100" spans="1:25" x14ac:dyDescent="0.25">
      <c r="A100" s="9" t="s">
        <v>598</v>
      </c>
      <c r="B100" s="23">
        <v>45933.363194444399</v>
      </c>
      <c r="C100" s="23">
        <v>45933.559722222199</v>
      </c>
      <c r="D100" s="23">
        <v>45939.639583333301</v>
      </c>
      <c r="E100" s="9" t="s">
        <v>212</v>
      </c>
      <c r="F100" s="9" t="s">
        <v>188</v>
      </c>
      <c r="G100" s="9" t="s">
        <v>236</v>
      </c>
      <c r="H100" s="9" t="s">
        <v>163</v>
      </c>
      <c r="I100" s="9" t="s">
        <v>315</v>
      </c>
      <c r="J100" s="9" t="s">
        <v>599</v>
      </c>
      <c r="K100" s="9" t="s">
        <v>246</v>
      </c>
      <c r="L100" s="9" t="s">
        <v>226</v>
      </c>
      <c r="M100" s="9" t="s">
        <v>600</v>
      </c>
      <c r="N100" s="9" t="s">
        <v>197</v>
      </c>
      <c r="O100" s="9" t="s">
        <v>180</v>
      </c>
      <c r="P100" s="9" t="s">
        <v>368</v>
      </c>
      <c r="Q100" s="9" t="s">
        <v>219</v>
      </c>
      <c r="R100" s="9">
        <v>0</v>
      </c>
      <c r="S100" s="9">
        <v>211</v>
      </c>
      <c r="T100" s="9" t="s">
        <v>136</v>
      </c>
      <c r="U100" s="9" t="s">
        <v>242</v>
      </c>
      <c r="W100" s="9">
        <v>4</v>
      </c>
      <c r="X100" s="9">
        <f>INDEX(SLA_Policy!$D$2:$D$5,MATCH(F100,SLA_Policy!$A$2:$A$5,0))</f>
        <v>72</v>
      </c>
      <c r="Y100" s="9" t="str">
        <f>IF(E100="Cancelled","Excluded",IF(D100="",IF((SLA_Policy!$B$8-B100)*24&gt;X100,"Open - Breached","Open - On Track"),IF((D100-B100)*24&lt;=X100,"Met","Breached")))</f>
        <v>Breached</v>
      </c>
    </row>
    <row r="101" spans="1:25" x14ac:dyDescent="0.25">
      <c r="A101" s="9" t="s">
        <v>601</v>
      </c>
      <c r="B101" s="23">
        <v>45933.366666666698</v>
      </c>
      <c r="C101" s="23">
        <v>45933.434027777803</v>
      </c>
      <c r="D101" s="23">
        <v>45936.322916666701</v>
      </c>
      <c r="E101" s="9" t="s">
        <v>212</v>
      </c>
      <c r="F101" s="9" t="s">
        <v>188</v>
      </c>
      <c r="G101" s="9" t="s">
        <v>236</v>
      </c>
      <c r="H101" s="9" t="s">
        <v>161</v>
      </c>
      <c r="I101" s="9" t="s">
        <v>237</v>
      </c>
      <c r="J101" s="9" t="s">
        <v>602</v>
      </c>
      <c r="K101" s="9" t="s">
        <v>303</v>
      </c>
      <c r="L101" s="9" t="s">
        <v>351</v>
      </c>
      <c r="M101" s="9" t="s">
        <v>603</v>
      </c>
      <c r="N101" s="9" t="s">
        <v>197</v>
      </c>
      <c r="O101" s="9" t="s">
        <v>179</v>
      </c>
      <c r="P101" s="9" t="s">
        <v>284</v>
      </c>
      <c r="Q101" s="9" t="s">
        <v>219</v>
      </c>
      <c r="R101" s="9">
        <v>0</v>
      </c>
      <c r="S101" s="9">
        <v>9</v>
      </c>
      <c r="U101" s="9" t="s">
        <v>242</v>
      </c>
      <c r="X101" s="9">
        <f>INDEX(SLA_Policy!$D$2:$D$5,MATCH(F101,SLA_Policy!$A$2:$A$5,0))</f>
        <v>72</v>
      </c>
      <c r="Y101" s="9" t="str">
        <f>IF(E101="Cancelled","Excluded",IF(D101="",IF((SLA_Policy!$B$8-B101)*24&gt;X101,"Open - Breached","Open - On Track"),IF((D101-B101)*24&lt;=X101,"Met","Breached")))</f>
        <v>Met</v>
      </c>
    </row>
    <row r="102" spans="1:25" x14ac:dyDescent="0.25">
      <c r="A102" s="9" t="s">
        <v>604</v>
      </c>
      <c r="B102" s="23">
        <v>45933.379166666702</v>
      </c>
      <c r="C102" s="23">
        <v>45933.432638888902</v>
      </c>
      <c r="D102" s="23">
        <v>45933.468055555597</v>
      </c>
      <c r="E102" s="9" t="s">
        <v>212</v>
      </c>
      <c r="F102" s="9" t="s">
        <v>189</v>
      </c>
      <c r="G102" s="9" t="s">
        <v>213</v>
      </c>
      <c r="H102" s="9" t="s">
        <v>161</v>
      </c>
      <c r="I102" s="9" t="s">
        <v>389</v>
      </c>
      <c r="J102" s="9" t="s">
        <v>605</v>
      </c>
      <c r="K102" s="9" t="s">
        <v>246</v>
      </c>
      <c r="L102" s="9" t="s">
        <v>282</v>
      </c>
      <c r="M102" s="9" t="s">
        <v>606</v>
      </c>
      <c r="N102" s="9" t="s">
        <v>196</v>
      </c>
      <c r="O102" s="9" t="s">
        <v>116</v>
      </c>
      <c r="P102" s="9" t="s">
        <v>342</v>
      </c>
      <c r="Q102" s="9" t="s">
        <v>219</v>
      </c>
      <c r="R102" s="9">
        <v>0</v>
      </c>
      <c r="S102" s="9">
        <v>5</v>
      </c>
      <c r="U102" s="9" t="s">
        <v>266</v>
      </c>
      <c r="X102" s="9">
        <f>INDEX(SLA_Policy!$D$2:$D$5,MATCH(F102,SLA_Policy!$A$2:$A$5,0))</f>
        <v>120</v>
      </c>
      <c r="Y102" s="9" t="str">
        <f>IF(E102="Cancelled","Excluded",IF(D102="",IF((SLA_Policy!$B$8-B102)*24&gt;X102,"Open - Breached","Open - On Track"),IF((D102-B102)*24&lt;=X102,"Met","Breached")))</f>
        <v>Met</v>
      </c>
    </row>
    <row r="103" spans="1:25" x14ac:dyDescent="0.25">
      <c r="A103" s="9" t="s">
        <v>607</v>
      </c>
      <c r="B103" s="23">
        <v>45933.388888888898</v>
      </c>
      <c r="C103" s="23">
        <v>45933.3930555556</v>
      </c>
      <c r="D103" s="23">
        <v>45936.3347222222</v>
      </c>
      <c r="E103" s="9" t="s">
        <v>212</v>
      </c>
      <c r="F103" s="9" t="s">
        <v>188</v>
      </c>
      <c r="G103" s="9" t="s">
        <v>236</v>
      </c>
      <c r="H103" s="9" t="s">
        <v>163</v>
      </c>
      <c r="I103" s="9" t="s">
        <v>315</v>
      </c>
      <c r="J103" s="9" t="s">
        <v>608</v>
      </c>
      <c r="K103" s="9" t="s">
        <v>239</v>
      </c>
      <c r="L103" s="9" t="s">
        <v>371</v>
      </c>
      <c r="M103" s="9" t="s">
        <v>609</v>
      </c>
      <c r="N103" s="9" t="s">
        <v>199</v>
      </c>
      <c r="O103" s="9" t="s">
        <v>180</v>
      </c>
      <c r="P103" s="9" t="s">
        <v>318</v>
      </c>
      <c r="Q103" s="9" t="s">
        <v>219</v>
      </c>
      <c r="R103" s="9">
        <v>0</v>
      </c>
      <c r="S103" s="9">
        <v>84</v>
      </c>
      <c r="T103" s="9" t="s">
        <v>136</v>
      </c>
      <c r="U103" s="9" t="s">
        <v>242</v>
      </c>
      <c r="X103" s="9">
        <f>INDEX(SLA_Policy!$D$2:$D$5,MATCH(F103,SLA_Policy!$A$2:$A$5,0))</f>
        <v>72</v>
      </c>
      <c r="Y103" s="9" t="str">
        <f>IF(E103="Cancelled","Excluded",IF(D103="",IF((SLA_Policy!$B$8-B103)*24&gt;X103,"Open - Breached","Open - On Track"),IF((D103-B103)*24&lt;=X103,"Met","Breached")))</f>
        <v>Met</v>
      </c>
    </row>
    <row r="104" spans="1:25" x14ac:dyDescent="0.25">
      <c r="A104" s="9" t="s">
        <v>610</v>
      </c>
      <c r="B104" s="23">
        <v>45933.3930555556</v>
      </c>
      <c r="C104" s="23">
        <v>45933.472916666702</v>
      </c>
      <c r="D104" s="23">
        <v>45936.371527777803</v>
      </c>
      <c r="E104" s="9" t="s">
        <v>212</v>
      </c>
      <c r="F104" s="9" t="s">
        <v>189</v>
      </c>
      <c r="G104" s="9" t="s">
        <v>236</v>
      </c>
      <c r="H104" s="9" t="s">
        <v>161</v>
      </c>
      <c r="I104" s="9" t="s">
        <v>237</v>
      </c>
      <c r="J104" s="9" t="s">
        <v>611</v>
      </c>
      <c r="K104" s="9" t="s">
        <v>225</v>
      </c>
      <c r="L104" s="9" t="s">
        <v>216</v>
      </c>
      <c r="M104" s="9" t="s">
        <v>612</v>
      </c>
      <c r="N104" s="9" t="s">
        <v>196</v>
      </c>
      <c r="O104" s="9" t="s">
        <v>177</v>
      </c>
      <c r="P104" s="9" t="s">
        <v>241</v>
      </c>
      <c r="Q104" s="9" t="s">
        <v>219</v>
      </c>
      <c r="R104" s="9">
        <v>0</v>
      </c>
      <c r="S104" s="9">
        <v>6</v>
      </c>
      <c r="U104" s="9" t="s">
        <v>242</v>
      </c>
      <c r="W104" s="9">
        <v>4</v>
      </c>
      <c r="X104" s="9">
        <f>INDEX(SLA_Policy!$D$2:$D$5,MATCH(F104,SLA_Policy!$A$2:$A$5,0))</f>
        <v>120</v>
      </c>
      <c r="Y104" s="9" t="str">
        <f>IF(E104="Cancelled","Excluded",IF(D104="",IF((SLA_Policy!$B$8-B104)*24&gt;X104,"Open - Breached","Open - On Track"),IF((D104-B104)*24&lt;=X104,"Met","Breached")))</f>
        <v>Met</v>
      </c>
    </row>
    <row r="105" spans="1:25" x14ac:dyDescent="0.25">
      <c r="A105" s="9" t="s">
        <v>613</v>
      </c>
      <c r="B105" s="23">
        <v>45933.393750000003</v>
      </c>
      <c r="C105" s="23">
        <v>45933.509722222203</v>
      </c>
      <c r="D105" s="23">
        <v>45936.342361111099</v>
      </c>
      <c r="E105" s="9" t="s">
        <v>212</v>
      </c>
      <c r="F105" s="9" t="s">
        <v>189</v>
      </c>
      <c r="G105" s="9" t="s">
        <v>213</v>
      </c>
      <c r="H105" s="9" t="s">
        <v>162</v>
      </c>
      <c r="I105" s="9" t="s">
        <v>345</v>
      </c>
      <c r="J105" s="9" t="s">
        <v>614</v>
      </c>
      <c r="K105" s="9" t="s">
        <v>246</v>
      </c>
      <c r="L105" s="9" t="s">
        <v>226</v>
      </c>
      <c r="M105" s="9" t="s">
        <v>615</v>
      </c>
      <c r="N105" s="9" t="s">
        <v>196</v>
      </c>
      <c r="O105" s="9" t="s">
        <v>179</v>
      </c>
      <c r="P105" s="9" t="s">
        <v>284</v>
      </c>
      <c r="Q105" s="9" t="s">
        <v>219</v>
      </c>
      <c r="R105" s="9">
        <v>0</v>
      </c>
      <c r="S105" s="9">
        <v>14</v>
      </c>
      <c r="U105" s="9" t="s">
        <v>376</v>
      </c>
      <c r="W105" s="9">
        <v>5</v>
      </c>
      <c r="X105" s="9">
        <f>INDEX(SLA_Policy!$D$2:$D$5,MATCH(F105,SLA_Policy!$A$2:$A$5,0))</f>
        <v>120</v>
      </c>
      <c r="Y105" s="9" t="str">
        <f>IF(E105="Cancelled","Excluded",IF(D105="",IF((SLA_Policy!$B$8-B105)*24&gt;X105,"Open - Breached","Open - On Track"),IF((D105-B105)*24&lt;=X105,"Met","Breached")))</f>
        <v>Met</v>
      </c>
    </row>
    <row r="106" spans="1:25" x14ac:dyDescent="0.25">
      <c r="A106" s="9" t="s">
        <v>616</v>
      </c>
      <c r="B106" s="23">
        <v>45933.397916666698</v>
      </c>
      <c r="C106" s="23">
        <v>45933.408333333296</v>
      </c>
      <c r="D106" s="23">
        <v>45933.745833333298</v>
      </c>
      <c r="E106" s="9" t="s">
        <v>212</v>
      </c>
      <c r="F106" s="9" t="s">
        <v>188</v>
      </c>
      <c r="G106" s="9" t="s">
        <v>213</v>
      </c>
      <c r="H106" s="9" t="s">
        <v>163</v>
      </c>
      <c r="I106" s="9" t="s">
        <v>250</v>
      </c>
      <c r="J106" s="9" t="s">
        <v>617</v>
      </c>
      <c r="K106" s="9" t="s">
        <v>303</v>
      </c>
      <c r="L106" s="9" t="s">
        <v>104</v>
      </c>
      <c r="M106" s="9" t="s">
        <v>618</v>
      </c>
      <c r="N106" s="9" t="s">
        <v>197</v>
      </c>
      <c r="O106" s="9" t="s">
        <v>176</v>
      </c>
      <c r="P106" s="9" t="s">
        <v>330</v>
      </c>
      <c r="Q106" s="9" t="s">
        <v>273</v>
      </c>
      <c r="R106" s="9">
        <v>0</v>
      </c>
      <c r="S106" s="9">
        <v>38</v>
      </c>
      <c r="T106" s="9" t="s">
        <v>229</v>
      </c>
      <c r="U106" s="9" t="s">
        <v>230</v>
      </c>
      <c r="W106" s="9">
        <v>5</v>
      </c>
      <c r="X106" s="9">
        <f>INDEX(SLA_Policy!$D$2:$D$5,MATCH(F106,SLA_Policy!$A$2:$A$5,0))</f>
        <v>72</v>
      </c>
      <c r="Y106" s="9" t="str">
        <f>IF(E106="Cancelled","Excluded",IF(D106="",IF((SLA_Policy!$B$8-B106)*24&gt;X106,"Open - Breached","Open - On Track"),IF((D106-B106)*24&lt;=X106,"Met","Breached")))</f>
        <v>Met</v>
      </c>
    </row>
    <row r="107" spans="1:25" x14ac:dyDescent="0.25">
      <c r="A107" s="9" t="s">
        <v>619</v>
      </c>
      <c r="B107" s="23">
        <v>45933.415972222203</v>
      </c>
      <c r="C107" s="23">
        <v>45933.465972222199</v>
      </c>
      <c r="D107" s="23">
        <v>45933.479861111096</v>
      </c>
      <c r="E107" s="9" t="s">
        <v>212</v>
      </c>
      <c r="F107" s="9" t="s">
        <v>188</v>
      </c>
      <c r="G107" s="9" t="s">
        <v>213</v>
      </c>
      <c r="H107" s="9" t="s">
        <v>161</v>
      </c>
      <c r="I107" s="9" t="s">
        <v>389</v>
      </c>
      <c r="J107" s="9" t="s">
        <v>435</v>
      </c>
      <c r="K107" s="9" t="s">
        <v>225</v>
      </c>
      <c r="L107" s="9" t="s">
        <v>216</v>
      </c>
      <c r="M107" s="9" t="s">
        <v>620</v>
      </c>
      <c r="N107" s="9" t="s">
        <v>196</v>
      </c>
      <c r="O107" s="9" t="s">
        <v>116</v>
      </c>
      <c r="P107" s="9" t="s">
        <v>218</v>
      </c>
      <c r="Q107" s="9" t="s">
        <v>219</v>
      </c>
      <c r="R107" s="9">
        <v>0</v>
      </c>
      <c r="S107" s="9">
        <v>5</v>
      </c>
      <c r="U107" s="9" t="s">
        <v>266</v>
      </c>
      <c r="X107" s="9">
        <f>INDEX(SLA_Policy!$D$2:$D$5,MATCH(F107,SLA_Policy!$A$2:$A$5,0))</f>
        <v>72</v>
      </c>
      <c r="Y107" s="9" t="str">
        <f>IF(E107="Cancelled","Excluded",IF(D107="",IF((SLA_Policy!$B$8-B107)*24&gt;X107,"Open - Breached","Open - On Track"),IF((D107-B107)*24&lt;=X107,"Met","Breached")))</f>
        <v>Met</v>
      </c>
    </row>
    <row r="108" spans="1:25" x14ac:dyDescent="0.25">
      <c r="A108" s="9" t="s">
        <v>621</v>
      </c>
      <c r="B108" s="23">
        <v>45933.438194444498</v>
      </c>
      <c r="C108" s="23">
        <v>45933.438888888901</v>
      </c>
      <c r="D108" s="23">
        <v>45933.536111111098</v>
      </c>
      <c r="E108" s="9" t="s">
        <v>212</v>
      </c>
      <c r="F108" s="9" t="s">
        <v>188</v>
      </c>
      <c r="G108" s="9" t="s">
        <v>213</v>
      </c>
      <c r="H108" s="9" t="s">
        <v>162</v>
      </c>
      <c r="I108" s="9" t="s">
        <v>393</v>
      </c>
      <c r="J108" s="9" t="s">
        <v>622</v>
      </c>
      <c r="K108" s="9" t="s">
        <v>215</v>
      </c>
      <c r="L108" s="9" t="s">
        <v>216</v>
      </c>
      <c r="M108" s="9" t="s">
        <v>623</v>
      </c>
      <c r="N108" s="9" t="s">
        <v>198</v>
      </c>
      <c r="O108" s="9" t="s">
        <v>176</v>
      </c>
      <c r="P108" s="9" t="s">
        <v>228</v>
      </c>
      <c r="Q108" s="9" t="s">
        <v>219</v>
      </c>
      <c r="R108" s="9">
        <v>0</v>
      </c>
      <c r="S108" s="9">
        <v>16</v>
      </c>
      <c r="U108" s="9" t="s">
        <v>376</v>
      </c>
      <c r="W108" s="9">
        <v>5</v>
      </c>
      <c r="X108" s="9">
        <f>INDEX(SLA_Policy!$D$2:$D$5,MATCH(F108,SLA_Policy!$A$2:$A$5,0))</f>
        <v>72</v>
      </c>
      <c r="Y108" s="9" t="str">
        <f>IF(E108="Cancelled","Excluded",IF(D108="",IF((SLA_Policy!$B$8-B108)*24&gt;X108,"Open - Breached","Open - On Track"),IF((D108-B108)*24&lt;=X108,"Met","Breached")))</f>
        <v>Met</v>
      </c>
    </row>
    <row r="109" spans="1:25" x14ac:dyDescent="0.25">
      <c r="A109" s="9" t="s">
        <v>624</v>
      </c>
      <c r="B109" s="23">
        <v>45933.438888888901</v>
      </c>
      <c r="C109" s="23">
        <v>45933.486111111102</v>
      </c>
      <c r="D109" s="23">
        <v>45933.531944444498</v>
      </c>
      <c r="E109" s="9" t="s">
        <v>212</v>
      </c>
      <c r="F109" s="9" t="s">
        <v>189</v>
      </c>
      <c r="G109" s="9" t="s">
        <v>213</v>
      </c>
      <c r="H109" s="9" t="s">
        <v>161</v>
      </c>
      <c r="I109" s="9" t="s">
        <v>454</v>
      </c>
      <c r="J109" s="9" t="s">
        <v>455</v>
      </c>
      <c r="K109" s="9" t="s">
        <v>225</v>
      </c>
      <c r="L109" s="9" t="s">
        <v>216</v>
      </c>
      <c r="M109" s="9" t="s">
        <v>625</v>
      </c>
      <c r="N109" s="9" t="s">
        <v>196</v>
      </c>
      <c r="O109" s="9" t="s">
        <v>116</v>
      </c>
      <c r="P109" s="9" t="s">
        <v>525</v>
      </c>
      <c r="Q109" s="9" t="s">
        <v>219</v>
      </c>
      <c r="R109" s="9">
        <v>0</v>
      </c>
      <c r="S109" s="9">
        <v>13</v>
      </c>
      <c r="U109" s="9" t="s">
        <v>290</v>
      </c>
      <c r="X109" s="9">
        <f>INDEX(SLA_Policy!$D$2:$D$5,MATCH(F109,SLA_Policy!$A$2:$A$5,0))</f>
        <v>120</v>
      </c>
      <c r="Y109" s="9" t="str">
        <f>IF(E109="Cancelled","Excluded",IF(D109="",IF((SLA_Policy!$B$8-B109)*24&gt;X109,"Open - Breached","Open - On Track"),IF((D109-B109)*24&lt;=X109,"Met","Breached")))</f>
        <v>Met</v>
      </c>
    </row>
    <row r="110" spans="1:25" x14ac:dyDescent="0.25">
      <c r="A110" s="9" t="s">
        <v>626</v>
      </c>
      <c r="B110" s="23">
        <v>45933.440972222197</v>
      </c>
      <c r="C110" s="23">
        <v>45933.478472222203</v>
      </c>
      <c r="D110" s="23">
        <v>45933.593055555597</v>
      </c>
      <c r="E110" s="9" t="s">
        <v>212</v>
      </c>
      <c r="F110" s="9" t="s">
        <v>189</v>
      </c>
      <c r="G110" s="9" t="s">
        <v>236</v>
      </c>
      <c r="H110" s="9" t="s">
        <v>164</v>
      </c>
      <c r="I110" s="9" t="s">
        <v>421</v>
      </c>
      <c r="J110" s="9" t="s">
        <v>515</v>
      </c>
      <c r="K110" s="9" t="s">
        <v>225</v>
      </c>
      <c r="L110" s="9" t="s">
        <v>226</v>
      </c>
      <c r="M110" s="9" t="s">
        <v>627</v>
      </c>
      <c r="N110" s="9" t="s">
        <v>196</v>
      </c>
      <c r="O110" s="9" t="s">
        <v>116</v>
      </c>
      <c r="P110" s="9" t="s">
        <v>590</v>
      </c>
      <c r="Q110" s="9" t="s">
        <v>219</v>
      </c>
      <c r="R110" s="9">
        <v>0</v>
      </c>
      <c r="S110" s="9">
        <v>13</v>
      </c>
      <c r="T110" s="9" t="s">
        <v>343</v>
      </c>
      <c r="U110" s="9" t="s">
        <v>242</v>
      </c>
      <c r="X110" s="9">
        <f>INDEX(SLA_Policy!$D$2:$D$5,MATCH(F110,SLA_Policy!$A$2:$A$5,0))</f>
        <v>120</v>
      </c>
      <c r="Y110" s="9" t="str">
        <f>IF(E110="Cancelled","Excluded",IF(D110="",IF((SLA_Policy!$B$8-B110)*24&gt;X110,"Open - Breached","Open - On Track"),IF((D110-B110)*24&lt;=X110,"Met","Breached")))</f>
        <v>Met</v>
      </c>
    </row>
    <row r="111" spans="1:25" x14ac:dyDescent="0.25">
      <c r="A111" s="9" t="s">
        <v>628</v>
      </c>
      <c r="B111" s="23">
        <v>45933.454166666699</v>
      </c>
      <c r="C111" s="23">
        <v>45933.461111111101</v>
      </c>
      <c r="D111" s="23">
        <v>45936.361111111102</v>
      </c>
      <c r="E111" s="9" t="s">
        <v>212</v>
      </c>
      <c r="F111" s="9" t="s">
        <v>188</v>
      </c>
      <c r="G111" s="9" t="s">
        <v>213</v>
      </c>
      <c r="H111" s="9" t="s">
        <v>164</v>
      </c>
      <c r="I111" s="9" t="s">
        <v>260</v>
      </c>
      <c r="J111" s="9" t="s">
        <v>629</v>
      </c>
      <c r="K111" s="9" t="s">
        <v>410</v>
      </c>
      <c r="L111" s="9" t="s">
        <v>226</v>
      </c>
      <c r="M111" s="9" t="s">
        <v>630</v>
      </c>
      <c r="N111" s="9" t="s">
        <v>199</v>
      </c>
      <c r="O111" s="9" t="s">
        <v>179</v>
      </c>
      <c r="P111" s="9" t="s">
        <v>284</v>
      </c>
      <c r="Q111" s="9" t="s">
        <v>219</v>
      </c>
      <c r="R111" s="9">
        <v>0</v>
      </c>
      <c r="S111" s="9">
        <v>35</v>
      </c>
      <c r="T111" s="9" t="s">
        <v>265</v>
      </c>
      <c r="U111" s="9" t="s">
        <v>266</v>
      </c>
      <c r="X111" s="9">
        <f>INDEX(SLA_Policy!$D$2:$D$5,MATCH(F111,SLA_Policy!$A$2:$A$5,0))</f>
        <v>72</v>
      </c>
      <c r="Y111" s="9" t="str">
        <f>IF(E111="Cancelled","Excluded",IF(D111="",IF((SLA_Policy!$B$8-B111)*24&gt;X111,"Open - Breached","Open - On Track"),IF((D111-B111)*24&lt;=X111,"Met","Breached")))</f>
        <v>Met</v>
      </c>
    </row>
    <row r="112" spans="1:25" x14ac:dyDescent="0.25">
      <c r="A112" s="9" t="s">
        <v>631</v>
      </c>
      <c r="B112" s="23">
        <v>45933.479166666701</v>
      </c>
      <c r="C112" s="23">
        <v>45936.338888888902</v>
      </c>
      <c r="D112" s="23">
        <v>45936.340972222199</v>
      </c>
      <c r="E112" s="9" t="s">
        <v>212</v>
      </c>
      <c r="F112" s="9" t="s">
        <v>188</v>
      </c>
      <c r="G112" s="9" t="s">
        <v>213</v>
      </c>
      <c r="H112" s="9" t="s">
        <v>166</v>
      </c>
      <c r="I112" s="9" t="s">
        <v>286</v>
      </c>
      <c r="J112" s="9" t="s">
        <v>632</v>
      </c>
      <c r="K112" s="9" t="s">
        <v>303</v>
      </c>
      <c r="L112" s="9" t="s">
        <v>226</v>
      </c>
      <c r="M112" s="9" t="s">
        <v>633</v>
      </c>
      <c r="N112" s="9" t="s">
        <v>197</v>
      </c>
      <c r="O112" s="9" t="s">
        <v>181</v>
      </c>
      <c r="P112" s="9" t="s">
        <v>445</v>
      </c>
      <c r="Q112" s="9" t="s">
        <v>219</v>
      </c>
      <c r="R112" s="9">
        <v>0</v>
      </c>
      <c r="S112" s="9">
        <v>17</v>
      </c>
      <c r="U112" s="9" t="s">
        <v>290</v>
      </c>
      <c r="W112" s="9">
        <v>4</v>
      </c>
      <c r="X112" s="9">
        <f>INDEX(SLA_Policy!$D$2:$D$5,MATCH(F112,SLA_Policy!$A$2:$A$5,0))</f>
        <v>72</v>
      </c>
      <c r="Y112" s="9" t="str">
        <f>IF(E112="Cancelled","Excluded",IF(D112="",IF((SLA_Policy!$B$8-B112)*24&gt;X112,"Open - Breached","Open - On Track"),IF((D112-B112)*24&lt;=X112,"Met","Breached")))</f>
        <v>Met</v>
      </c>
    </row>
    <row r="113" spans="1:25" x14ac:dyDescent="0.25">
      <c r="A113" s="9" t="s">
        <v>634</v>
      </c>
      <c r="B113" s="23">
        <v>45933.4819444444</v>
      </c>
      <c r="C113" s="23">
        <v>45936.352083333302</v>
      </c>
      <c r="D113" s="23">
        <v>45944.365277777797</v>
      </c>
      <c r="E113" s="9" t="s">
        <v>212</v>
      </c>
      <c r="F113" s="9" t="s">
        <v>189</v>
      </c>
      <c r="G113" s="9" t="s">
        <v>236</v>
      </c>
      <c r="H113" s="9" t="s">
        <v>163</v>
      </c>
      <c r="I113" s="9" t="s">
        <v>315</v>
      </c>
      <c r="J113" s="9" t="s">
        <v>635</v>
      </c>
      <c r="K113" s="9" t="s">
        <v>215</v>
      </c>
      <c r="L113" s="9" t="s">
        <v>226</v>
      </c>
      <c r="M113" s="9" t="s">
        <v>636</v>
      </c>
      <c r="N113" s="9" t="s">
        <v>196</v>
      </c>
      <c r="O113" s="9" t="s">
        <v>180</v>
      </c>
      <c r="P113" s="9" t="s">
        <v>368</v>
      </c>
      <c r="Q113" s="9" t="s">
        <v>219</v>
      </c>
      <c r="R113" s="9">
        <v>0</v>
      </c>
      <c r="S113" s="9">
        <v>183</v>
      </c>
      <c r="T113" s="9" t="s">
        <v>229</v>
      </c>
      <c r="U113" s="9" t="s">
        <v>242</v>
      </c>
      <c r="W113" s="9">
        <v>4</v>
      </c>
      <c r="X113" s="9">
        <f>INDEX(SLA_Policy!$D$2:$D$5,MATCH(F113,SLA_Policy!$A$2:$A$5,0))</f>
        <v>120</v>
      </c>
      <c r="Y113" s="9" t="str">
        <f>IF(E113="Cancelled","Excluded",IF(D113="",IF((SLA_Policy!$B$8-B113)*24&gt;X113,"Open - Breached","Open - On Track"),IF((D113-B113)*24&lt;=X113,"Met","Breached")))</f>
        <v>Breached</v>
      </c>
    </row>
    <row r="114" spans="1:25" x14ac:dyDescent="0.25">
      <c r="A114" s="9" t="s">
        <v>637</v>
      </c>
      <c r="B114" s="23">
        <v>45933.497222222199</v>
      </c>
      <c r="C114" s="23">
        <v>45933.509722222203</v>
      </c>
      <c r="D114" s="23">
        <v>45936.408333333296</v>
      </c>
      <c r="E114" s="9" t="s">
        <v>212</v>
      </c>
      <c r="F114" s="9" t="s">
        <v>188</v>
      </c>
      <c r="G114" s="9" t="s">
        <v>213</v>
      </c>
      <c r="H114" s="9" t="s">
        <v>88</v>
      </c>
      <c r="I114" s="9" t="s">
        <v>268</v>
      </c>
      <c r="J114" s="9" t="s">
        <v>638</v>
      </c>
      <c r="K114" s="9" t="s">
        <v>246</v>
      </c>
      <c r="L114" s="9" t="s">
        <v>311</v>
      </c>
      <c r="M114" s="9" t="s">
        <v>639</v>
      </c>
      <c r="N114" s="9" t="s">
        <v>196</v>
      </c>
      <c r="O114" s="9" t="s">
        <v>178</v>
      </c>
      <c r="P114" s="9" t="s">
        <v>427</v>
      </c>
      <c r="Q114" s="9" t="s">
        <v>219</v>
      </c>
      <c r="R114" s="9">
        <v>0</v>
      </c>
      <c r="S114" s="9">
        <v>37</v>
      </c>
      <c r="T114" s="9" t="s">
        <v>136</v>
      </c>
      <c r="U114" s="9" t="s">
        <v>230</v>
      </c>
      <c r="X114" s="9">
        <f>INDEX(SLA_Policy!$D$2:$D$5,MATCH(F114,SLA_Policy!$A$2:$A$5,0))</f>
        <v>72</v>
      </c>
      <c r="Y114" s="9" t="str">
        <f>IF(E114="Cancelled","Excluded",IF(D114="",IF((SLA_Policy!$B$8-B114)*24&gt;X114,"Open - Breached","Open - On Track"),IF((D114-B114)*24&lt;=X114,"Met","Breached")))</f>
        <v>Met</v>
      </c>
    </row>
    <row r="115" spans="1:25" x14ac:dyDescent="0.25">
      <c r="A115" s="9" t="s">
        <v>640</v>
      </c>
      <c r="B115" s="23">
        <v>45933.498611111099</v>
      </c>
      <c r="C115" s="23">
        <v>45933.504166666702</v>
      </c>
      <c r="D115" s="23">
        <v>45936.341666666704</v>
      </c>
      <c r="E115" s="9" t="s">
        <v>212</v>
      </c>
      <c r="F115" s="9" t="s">
        <v>188</v>
      </c>
      <c r="G115" s="9" t="s">
        <v>213</v>
      </c>
      <c r="H115" s="9" t="s">
        <v>167</v>
      </c>
      <c r="I115" s="9" t="s">
        <v>536</v>
      </c>
      <c r="J115" s="9" t="s">
        <v>641</v>
      </c>
      <c r="K115" s="9" t="s">
        <v>246</v>
      </c>
      <c r="L115" s="9" t="s">
        <v>282</v>
      </c>
      <c r="M115" s="9" t="s">
        <v>642</v>
      </c>
      <c r="N115" s="9" t="s">
        <v>198</v>
      </c>
      <c r="O115" s="9" t="s">
        <v>180</v>
      </c>
      <c r="P115" s="9" t="s">
        <v>318</v>
      </c>
      <c r="Q115" s="9" t="s">
        <v>219</v>
      </c>
      <c r="R115" s="9">
        <v>0</v>
      </c>
      <c r="S115" s="9">
        <v>60</v>
      </c>
      <c r="T115" s="9" t="s">
        <v>136</v>
      </c>
      <c r="U115" s="9" t="s">
        <v>266</v>
      </c>
      <c r="X115" s="9">
        <f>INDEX(SLA_Policy!$D$2:$D$5,MATCH(F115,SLA_Policy!$A$2:$A$5,0))</f>
        <v>72</v>
      </c>
      <c r="Y115" s="9" t="str">
        <f>IF(E115="Cancelled","Excluded",IF(D115="",IF((SLA_Policy!$B$8-B115)*24&gt;X115,"Open - Breached","Open - On Track"),IF((D115-B115)*24&lt;=X115,"Met","Breached")))</f>
        <v>Met</v>
      </c>
    </row>
    <row r="116" spans="1:25" x14ac:dyDescent="0.25">
      <c r="A116" s="9" t="s">
        <v>643</v>
      </c>
      <c r="B116" s="23">
        <v>45933.512499999997</v>
      </c>
      <c r="C116" s="23">
        <v>45933.524305555598</v>
      </c>
      <c r="D116" s="23">
        <v>45936.375</v>
      </c>
      <c r="E116" s="9" t="s">
        <v>212</v>
      </c>
      <c r="F116" s="9" t="s">
        <v>188</v>
      </c>
      <c r="G116" s="9" t="s">
        <v>213</v>
      </c>
      <c r="H116" s="9" t="s">
        <v>88</v>
      </c>
      <c r="I116" s="9" t="s">
        <v>268</v>
      </c>
      <c r="J116" s="9" t="s">
        <v>638</v>
      </c>
      <c r="K116" s="9" t="s">
        <v>246</v>
      </c>
      <c r="L116" s="9" t="s">
        <v>371</v>
      </c>
      <c r="M116" s="9" t="s">
        <v>644</v>
      </c>
      <c r="N116" s="9" t="s">
        <v>196</v>
      </c>
      <c r="O116" s="9" t="s">
        <v>178</v>
      </c>
      <c r="P116" s="9" t="s">
        <v>321</v>
      </c>
      <c r="Q116" s="9" t="s">
        <v>219</v>
      </c>
      <c r="R116" s="9">
        <v>0</v>
      </c>
      <c r="S116" s="9">
        <v>12</v>
      </c>
      <c r="T116" s="9" t="s">
        <v>229</v>
      </c>
      <c r="U116" s="9" t="s">
        <v>376</v>
      </c>
      <c r="X116" s="9">
        <f>INDEX(SLA_Policy!$D$2:$D$5,MATCH(F116,SLA_Policy!$A$2:$A$5,0))</f>
        <v>72</v>
      </c>
      <c r="Y116" s="9" t="str">
        <f>IF(E116="Cancelled","Excluded",IF(D116="",IF((SLA_Policy!$B$8-B116)*24&gt;X116,"Open - Breached","Open - On Track"),IF((D116-B116)*24&lt;=X116,"Met","Breached")))</f>
        <v>Met</v>
      </c>
    </row>
    <row r="117" spans="1:25" x14ac:dyDescent="0.25">
      <c r="A117" s="9" t="s">
        <v>645</v>
      </c>
      <c r="B117" s="23">
        <v>45933.520138888904</v>
      </c>
      <c r="C117" s="23">
        <v>45933.558333333298</v>
      </c>
      <c r="D117" s="23">
        <v>45933.750694444498</v>
      </c>
      <c r="E117" s="9" t="s">
        <v>212</v>
      </c>
      <c r="F117" s="9" t="s">
        <v>189</v>
      </c>
      <c r="G117" s="9" t="s">
        <v>236</v>
      </c>
      <c r="H117" s="9" t="s">
        <v>161</v>
      </c>
      <c r="I117" s="9" t="s">
        <v>482</v>
      </c>
      <c r="J117" s="9" t="s">
        <v>646</v>
      </c>
      <c r="K117" s="9" t="s">
        <v>303</v>
      </c>
      <c r="L117" s="9" t="s">
        <v>216</v>
      </c>
      <c r="M117" s="9" t="s">
        <v>647</v>
      </c>
      <c r="N117" s="9" t="s">
        <v>199</v>
      </c>
      <c r="O117" s="9" t="s">
        <v>116</v>
      </c>
      <c r="P117" s="9" t="s">
        <v>218</v>
      </c>
      <c r="Q117" s="9" t="s">
        <v>219</v>
      </c>
      <c r="R117" s="9">
        <v>0</v>
      </c>
      <c r="S117" s="9">
        <v>79</v>
      </c>
      <c r="U117" s="9" t="s">
        <v>242</v>
      </c>
      <c r="X117" s="9">
        <f>INDEX(SLA_Policy!$D$2:$D$5,MATCH(F117,SLA_Policy!$A$2:$A$5,0))</f>
        <v>120</v>
      </c>
      <c r="Y117" s="9" t="str">
        <f>IF(E117="Cancelled","Excluded",IF(D117="",IF((SLA_Policy!$B$8-B117)*24&gt;X117,"Open - Breached","Open - On Track"),IF((D117-B117)*24&lt;=X117,"Met","Breached")))</f>
        <v>Met</v>
      </c>
    </row>
    <row r="118" spans="1:25" x14ac:dyDescent="0.25">
      <c r="A118" s="9" t="s">
        <v>648</v>
      </c>
      <c r="B118" s="23">
        <v>45933.563194444498</v>
      </c>
      <c r="E118" s="9" t="s">
        <v>649</v>
      </c>
      <c r="F118" s="9" t="s">
        <v>188</v>
      </c>
      <c r="G118" s="9" t="s">
        <v>213</v>
      </c>
      <c r="H118" s="9" t="s">
        <v>88</v>
      </c>
      <c r="I118" s="9" t="s">
        <v>268</v>
      </c>
      <c r="J118" s="9" t="s">
        <v>650</v>
      </c>
      <c r="K118" s="9" t="s">
        <v>215</v>
      </c>
      <c r="L118" s="9" t="s">
        <v>216</v>
      </c>
      <c r="M118" s="9" t="s">
        <v>651</v>
      </c>
      <c r="N118" s="9" t="s">
        <v>199</v>
      </c>
      <c r="O118" s="9" t="s">
        <v>178</v>
      </c>
      <c r="P118" s="9" t="s">
        <v>321</v>
      </c>
      <c r="Q118" s="9" t="s">
        <v>219</v>
      </c>
      <c r="R118" s="9">
        <v>0</v>
      </c>
      <c r="S118" s="9">
        <v>0</v>
      </c>
      <c r="T118" s="9" t="s">
        <v>136</v>
      </c>
      <c r="X118" s="9">
        <f>INDEX(SLA_Policy!$D$2:$D$5,MATCH(F118,SLA_Policy!$A$2:$A$5,0))</f>
        <v>72</v>
      </c>
      <c r="Y118" s="9" t="str">
        <f>IF(E118="Cancelled","Excluded",IF(D118="",IF((SLA_Policy!$B$8-B118)*24&gt;X118,"Open - Breached","Open - On Track"),IF((D118-B118)*24&lt;=X118,"Met","Breached")))</f>
        <v>Excluded</v>
      </c>
    </row>
    <row r="119" spans="1:25" x14ac:dyDescent="0.25">
      <c r="A119" s="9" t="s">
        <v>652</v>
      </c>
      <c r="B119" s="23">
        <v>45933.568055555603</v>
      </c>
      <c r="C119" s="23">
        <v>45933.568749999999</v>
      </c>
      <c r="D119" s="23">
        <v>45936.3972222222</v>
      </c>
      <c r="E119" s="9" t="s">
        <v>212</v>
      </c>
      <c r="F119" s="9" t="s">
        <v>188</v>
      </c>
      <c r="G119" s="9" t="s">
        <v>213</v>
      </c>
      <c r="H119" s="9" t="s">
        <v>167</v>
      </c>
      <c r="I119" s="9" t="s">
        <v>362</v>
      </c>
      <c r="J119" s="9" t="s">
        <v>653</v>
      </c>
      <c r="K119" s="9" t="s">
        <v>303</v>
      </c>
      <c r="L119" s="9" t="s">
        <v>226</v>
      </c>
      <c r="M119" s="9" t="s">
        <v>654</v>
      </c>
      <c r="N119" s="9" t="s">
        <v>198</v>
      </c>
      <c r="O119" s="9" t="s">
        <v>116</v>
      </c>
      <c r="P119" s="9" t="s">
        <v>234</v>
      </c>
      <c r="Q119" s="9" t="s">
        <v>219</v>
      </c>
      <c r="R119" s="9">
        <v>1</v>
      </c>
      <c r="S119" s="9">
        <v>121</v>
      </c>
      <c r="T119" s="9" t="s">
        <v>229</v>
      </c>
      <c r="U119" s="9" t="s">
        <v>290</v>
      </c>
      <c r="X119" s="9">
        <f>INDEX(SLA_Policy!$D$2:$D$5,MATCH(F119,SLA_Policy!$A$2:$A$5,0))</f>
        <v>72</v>
      </c>
      <c r="Y119" s="9" t="str">
        <f>IF(E119="Cancelled","Excluded",IF(D119="",IF((SLA_Policy!$B$8-B119)*24&gt;X119,"Open - Breached","Open - On Track"),IF((D119-B119)*24&lt;=X119,"Met","Breached")))</f>
        <v>Met</v>
      </c>
    </row>
    <row r="120" spans="1:25" x14ac:dyDescent="0.25">
      <c r="A120" s="9" t="s">
        <v>655</v>
      </c>
      <c r="B120" s="23">
        <v>45933.577777777798</v>
      </c>
      <c r="C120" s="23">
        <v>45933.595833333296</v>
      </c>
      <c r="D120" s="23">
        <v>45936.3527777778</v>
      </c>
      <c r="E120" s="9" t="s">
        <v>212</v>
      </c>
      <c r="F120" s="9" t="s">
        <v>188</v>
      </c>
      <c r="G120" s="9" t="s">
        <v>213</v>
      </c>
      <c r="H120" s="9" t="s">
        <v>167</v>
      </c>
      <c r="I120" s="9" t="s">
        <v>349</v>
      </c>
      <c r="J120" s="9" t="s">
        <v>656</v>
      </c>
      <c r="K120" s="9" t="s">
        <v>215</v>
      </c>
      <c r="L120" s="9" t="s">
        <v>270</v>
      </c>
      <c r="M120" s="9" t="s">
        <v>657</v>
      </c>
      <c r="N120" s="9" t="s">
        <v>196</v>
      </c>
      <c r="O120" s="9" t="s">
        <v>180</v>
      </c>
      <c r="P120" s="9" t="s">
        <v>368</v>
      </c>
      <c r="Q120" s="9" t="s">
        <v>219</v>
      </c>
      <c r="R120" s="9">
        <v>0</v>
      </c>
      <c r="S120" s="9">
        <v>33</v>
      </c>
      <c r="U120" s="9" t="s">
        <v>266</v>
      </c>
      <c r="X120" s="9">
        <f>INDEX(SLA_Policy!$D$2:$D$5,MATCH(F120,SLA_Policy!$A$2:$A$5,0))</f>
        <v>72</v>
      </c>
      <c r="Y120" s="9" t="str">
        <f>IF(E120="Cancelled","Excluded",IF(D120="",IF((SLA_Policy!$B$8-B120)*24&gt;X120,"Open - Breached","Open - On Track"),IF((D120-B120)*24&lt;=X120,"Met","Breached")))</f>
        <v>Met</v>
      </c>
    </row>
    <row r="121" spans="1:25" x14ac:dyDescent="0.25">
      <c r="A121" s="9" t="s">
        <v>658</v>
      </c>
      <c r="B121" s="23">
        <v>45933.578472222202</v>
      </c>
      <c r="C121" s="23">
        <v>45933.579166666699</v>
      </c>
      <c r="D121" s="23">
        <v>45936.315972222197</v>
      </c>
      <c r="E121" s="9" t="s">
        <v>212</v>
      </c>
      <c r="F121" s="9" t="s">
        <v>188</v>
      </c>
      <c r="G121" s="9" t="s">
        <v>213</v>
      </c>
      <c r="H121" s="9" t="s">
        <v>88</v>
      </c>
      <c r="I121" s="9" t="s">
        <v>92</v>
      </c>
      <c r="J121" s="9" t="s">
        <v>659</v>
      </c>
      <c r="K121" s="9" t="s">
        <v>246</v>
      </c>
      <c r="L121" s="9" t="s">
        <v>226</v>
      </c>
      <c r="M121" s="9" t="s">
        <v>660</v>
      </c>
      <c r="N121" s="9" t="s">
        <v>198</v>
      </c>
      <c r="O121" s="9" t="s">
        <v>178</v>
      </c>
      <c r="P121" s="9" t="s">
        <v>321</v>
      </c>
      <c r="Q121" s="9" t="s">
        <v>219</v>
      </c>
      <c r="R121" s="9">
        <v>0</v>
      </c>
      <c r="S121" s="9">
        <v>34</v>
      </c>
      <c r="T121" s="9" t="s">
        <v>136</v>
      </c>
      <c r="U121" s="9" t="s">
        <v>661</v>
      </c>
      <c r="X121" s="9">
        <f>INDEX(SLA_Policy!$D$2:$D$5,MATCH(F121,SLA_Policy!$A$2:$A$5,0))</f>
        <v>72</v>
      </c>
      <c r="Y121" s="9" t="str">
        <f>IF(E121="Cancelled","Excluded",IF(D121="",IF((SLA_Policy!$B$8-B121)*24&gt;X121,"Open - Breached","Open - On Track"),IF((D121-B121)*24&lt;=X121,"Met","Breached")))</f>
        <v>Met</v>
      </c>
    </row>
    <row r="122" spans="1:25" x14ac:dyDescent="0.25">
      <c r="A122" s="9" t="s">
        <v>662</v>
      </c>
      <c r="B122" s="23">
        <v>45933.5847222222</v>
      </c>
      <c r="C122" s="23">
        <v>45933.672916666699</v>
      </c>
      <c r="D122" s="23">
        <v>45936.338888888902</v>
      </c>
      <c r="E122" s="9" t="s">
        <v>212</v>
      </c>
      <c r="F122" s="9" t="s">
        <v>189</v>
      </c>
      <c r="G122" s="9" t="s">
        <v>213</v>
      </c>
      <c r="H122" s="9" t="s">
        <v>166</v>
      </c>
      <c r="I122" s="9" t="s">
        <v>286</v>
      </c>
      <c r="J122" s="9" t="s">
        <v>663</v>
      </c>
      <c r="K122" s="9" t="s">
        <v>215</v>
      </c>
      <c r="L122" s="9" t="s">
        <v>216</v>
      </c>
      <c r="M122" s="9" t="s">
        <v>664</v>
      </c>
      <c r="N122" s="9" t="s">
        <v>197</v>
      </c>
      <c r="O122" s="9" t="s">
        <v>181</v>
      </c>
      <c r="P122" s="9" t="s">
        <v>449</v>
      </c>
      <c r="Q122" s="9" t="s">
        <v>219</v>
      </c>
      <c r="R122" s="9">
        <v>0</v>
      </c>
      <c r="S122" s="9">
        <v>19</v>
      </c>
      <c r="U122" s="9" t="s">
        <v>248</v>
      </c>
      <c r="W122" s="9">
        <v>5</v>
      </c>
      <c r="X122" s="9">
        <f>INDEX(SLA_Policy!$D$2:$D$5,MATCH(F122,SLA_Policy!$A$2:$A$5,0))</f>
        <v>120</v>
      </c>
      <c r="Y122" s="9" t="str">
        <f>IF(E122="Cancelled","Excluded",IF(D122="",IF((SLA_Policy!$B$8-B122)*24&gt;X122,"Open - Breached","Open - On Track"),IF((D122-B122)*24&lt;=X122,"Met","Breached")))</f>
        <v>Met</v>
      </c>
    </row>
    <row r="123" spans="1:25" x14ac:dyDescent="0.25">
      <c r="A123" s="9" t="s">
        <v>665</v>
      </c>
      <c r="B123" s="23">
        <v>45933.594444444498</v>
      </c>
      <c r="C123" s="23">
        <v>45933.774305555598</v>
      </c>
      <c r="D123" s="23">
        <v>45936.358333333301</v>
      </c>
      <c r="E123" s="9" t="s">
        <v>212</v>
      </c>
      <c r="F123" s="9" t="s">
        <v>189</v>
      </c>
      <c r="G123" s="9" t="s">
        <v>213</v>
      </c>
      <c r="H123" s="9" t="s">
        <v>166</v>
      </c>
      <c r="I123" s="9" t="s">
        <v>286</v>
      </c>
      <c r="J123" s="9" t="s">
        <v>666</v>
      </c>
      <c r="K123" s="9" t="s">
        <v>215</v>
      </c>
      <c r="L123" s="9" t="s">
        <v>282</v>
      </c>
      <c r="M123" s="9" t="s">
        <v>667</v>
      </c>
      <c r="N123" s="9" t="s">
        <v>197</v>
      </c>
      <c r="O123" s="9" t="s">
        <v>181</v>
      </c>
      <c r="P123" s="9" t="s">
        <v>668</v>
      </c>
      <c r="Q123" s="9" t="s">
        <v>273</v>
      </c>
      <c r="R123" s="9">
        <v>0</v>
      </c>
      <c r="S123" s="9">
        <v>8</v>
      </c>
      <c r="U123" s="9" t="s">
        <v>376</v>
      </c>
      <c r="W123" s="9">
        <v>5</v>
      </c>
      <c r="X123" s="9">
        <f>INDEX(SLA_Policy!$D$2:$D$5,MATCH(F123,SLA_Policy!$A$2:$A$5,0))</f>
        <v>120</v>
      </c>
      <c r="Y123" s="9" t="str">
        <f>IF(E123="Cancelled","Excluded",IF(D123="",IF((SLA_Policy!$B$8-B123)*24&gt;X123,"Open - Breached","Open - On Track"),IF((D123-B123)*24&lt;=X123,"Met","Breached")))</f>
        <v>Met</v>
      </c>
    </row>
    <row r="124" spans="1:25" x14ac:dyDescent="0.25">
      <c r="A124" s="9" t="s">
        <v>669</v>
      </c>
      <c r="B124" s="23">
        <v>45933.6027777778</v>
      </c>
      <c r="C124" s="23">
        <v>45933.6069444444</v>
      </c>
      <c r="D124" s="23">
        <v>45933.654166666704</v>
      </c>
      <c r="E124" s="9" t="s">
        <v>212</v>
      </c>
      <c r="F124" s="9" t="s">
        <v>189</v>
      </c>
      <c r="G124" s="9" t="s">
        <v>213</v>
      </c>
      <c r="H124" s="9" t="s">
        <v>161</v>
      </c>
      <c r="I124" s="9" t="s">
        <v>389</v>
      </c>
      <c r="J124" s="9" t="s">
        <v>670</v>
      </c>
      <c r="K124" s="9" t="s">
        <v>303</v>
      </c>
      <c r="L124" s="9" t="s">
        <v>104</v>
      </c>
      <c r="M124" s="9" t="s">
        <v>573</v>
      </c>
      <c r="N124" s="9" t="s">
        <v>198</v>
      </c>
      <c r="O124" s="9" t="s">
        <v>116</v>
      </c>
      <c r="P124" s="9" t="s">
        <v>342</v>
      </c>
      <c r="Q124" s="9" t="s">
        <v>219</v>
      </c>
      <c r="R124" s="9">
        <v>0</v>
      </c>
      <c r="S124" s="9">
        <v>8</v>
      </c>
      <c r="U124" s="9" t="s">
        <v>290</v>
      </c>
      <c r="W124" s="9">
        <v>5</v>
      </c>
      <c r="X124" s="9">
        <f>INDEX(SLA_Policy!$D$2:$D$5,MATCH(F124,SLA_Policy!$A$2:$A$5,0))</f>
        <v>120</v>
      </c>
      <c r="Y124" s="9" t="str">
        <f>IF(E124="Cancelled","Excluded",IF(D124="",IF((SLA_Policy!$B$8-B124)*24&gt;X124,"Open - Breached","Open - On Track"),IF((D124-B124)*24&lt;=X124,"Met","Breached")))</f>
        <v>Met</v>
      </c>
    </row>
    <row r="125" spans="1:25" x14ac:dyDescent="0.25">
      <c r="A125" s="9" t="s">
        <v>671</v>
      </c>
      <c r="B125" s="23">
        <v>45933.612500000003</v>
      </c>
      <c r="C125" s="23">
        <v>45933.615277777797</v>
      </c>
      <c r="D125" s="23">
        <v>45933.836111111101</v>
      </c>
      <c r="E125" s="9" t="s">
        <v>212</v>
      </c>
      <c r="F125" s="9" t="s">
        <v>187</v>
      </c>
      <c r="G125" s="9" t="s">
        <v>213</v>
      </c>
      <c r="H125" s="9" t="s">
        <v>162</v>
      </c>
      <c r="I125" s="9" t="s">
        <v>416</v>
      </c>
      <c r="J125" s="9" t="s">
        <v>672</v>
      </c>
      <c r="K125" s="9" t="s">
        <v>262</v>
      </c>
      <c r="L125" s="9" t="s">
        <v>307</v>
      </c>
      <c r="M125" s="9" t="s">
        <v>673</v>
      </c>
      <c r="N125" s="9" t="s">
        <v>199</v>
      </c>
      <c r="O125" s="9" t="s">
        <v>176</v>
      </c>
      <c r="P125" s="9" t="s">
        <v>503</v>
      </c>
      <c r="Q125" s="9" t="s">
        <v>273</v>
      </c>
      <c r="R125" s="9">
        <v>0</v>
      </c>
      <c r="S125" s="9">
        <v>24</v>
      </c>
      <c r="U125" s="9" t="s">
        <v>266</v>
      </c>
      <c r="X125" s="9">
        <f>INDEX(SLA_Policy!$D$2:$D$5,MATCH(F125,SLA_Policy!$A$2:$A$5,0))</f>
        <v>8</v>
      </c>
      <c r="Y125" s="9" t="str">
        <f>IF(E125="Cancelled","Excluded",IF(D125="",IF((SLA_Policy!$B$8-B125)*24&gt;X125,"Open - Breached","Open - On Track"),IF((D125-B125)*24&lt;=X125,"Met","Breached")))</f>
        <v>Met</v>
      </c>
    </row>
    <row r="126" spans="1:25" x14ac:dyDescent="0.25">
      <c r="A126" s="9" t="s">
        <v>674</v>
      </c>
      <c r="B126" s="23">
        <v>45933.613194444399</v>
      </c>
      <c r="C126" s="23">
        <v>45936.3</v>
      </c>
      <c r="D126" s="23">
        <v>45936.309027777803</v>
      </c>
      <c r="E126" s="9" t="s">
        <v>212</v>
      </c>
      <c r="F126" s="9" t="s">
        <v>189</v>
      </c>
      <c r="G126" s="9" t="s">
        <v>213</v>
      </c>
      <c r="H126" s="9" t="s">
        <v>162</v>
      </c>
      <c r="I126" s="9" t="s">
        <v>416</v>
      </c>
      <c r="J126" s="9" t="s">
        <v>675</v>
      </c>
      <c r="K126" s="9" t="s">
        <v>246</v>
      </c>
      <c r="L126" s="9" t="s">
        <v>216</v>
      </c>
      <c r="M126" s="9" t="s">
        <v>676</v>
      </c>
      <c r="N126" s="9" t="s">
        <v>196</v>
      </c>
      <c r="O126" s="9" t="s">
        <v>179</v>
      </c>
      <c r="P126" s="9" t="s">
        <v>284</v>
      </c>
      <c r="Q126" s="9" t="s">
        <v>273</v>
      </c>
      <c r="R126" s="9">
        <v>0</v>
      </c>
      <c r="S126" s="9">
        <v>14</v>
      </c>
      <c r="U126" s="9" t="s">
        <v>266</v>
      </c>
      <c r="X126" s="9">
        <f>INDEX(SLA_Policy!$D$2:$D$5,MATCH(F126,SLA_Policy!$A$2:$A$5,0))</f>
        <v>120</v>
      </c>
      <c r="Y126" s="9" t="str">
        <f>IF(E126="Cancelled","Excluded",IF(D126="",IF((SLA_Policy!$B$8-B126)*24&gt;X126,"Open - Breached","Open - On Track"),IF((D126-B126)*24&lt;=X126,"Met","Breached")))</f>
        <v>Met</v>
      </c>
    </row>
    <row r="127" spans="1:25" x14ac:dyDescent="0.25">
      <c r="A127" s="9" t="s">
        <v>677</v>
      </c>
      <c r="B127" s="23">
        <v>45933.619444444397</v>
      </c>
      <c r="C127" s="23">
        <v>45933.701388888898</v>
      </c>
      <c r="D127" s="23">
        <v>45936.3930555556</v>
      </c>
      <c r="E127" s="9" t="s">
        <v>212</v>
      </c>
      <c r="F127" s="9" t="s">
        <v>188</v>
      </c>
      <c r="G127" s="9" t="s">
        <v>213</v>
      </c>
      <c r="H127" s="9" t="s">
        <v>167</v>
      </c>
      <c r="I127" s="9" t="s">
        <v>362</v>
      </c>
      <c r="J127" s="9" t="s">
        <v>678</v>
      </c>
      <c r="K127" s="9" t="s">
        <v>303</v>
      </c>
      <c r="L127" s="9" t="s">
        <v>216</v>
      </c>
      <c r="M127" s="9" t="s">
        <v>679</v>
      </c>
      <c r="N127" s="9" t="s">
        <v>196</v>
      </c>
      <c r="O127" s="9" t="s">
        <v>116</v>
      </c>
      <c r="P127" s="9" t="s">
        <v>525</v>
      </c>
      <c r="Q127" s="9" t="s">
        <v>219</v>
      </c>
      <c r="R127" s="9">
        <v>0</v>
      </c>
      <c r="S127" s="9">
        <v>17</v>
      </c>
      <c r="T127" s="9" t="s">
        <v>229</v>
      </c>
      <c r="U127" s="9" t="s">
        <v>266</v>
      </c>
      <c r="X127" s="9">
        <f>INDEX(SLA_Policy!$D$2:$D$5,MATCH(F127,SLA_Policy!$A$2:$A$5,0))</f>
        <v>72</v>
      </c>
      <c r="Y127" s="9" t="str">
        <f>IF(E127="Cancelled","Excluded",IF(D127="",IF((SLA_Policy!$B$8-B127)*24&gt;X127,"Open - Breached","Open - On Track"),IF((D127-B127)*24&lt;=X127,"Met","Breached")))</f>
        <v>Met</v>
      </c>
    </row>
    <row r="128" spans="1:25" x14ac:dyDescent="0.25">
      <c r="A128" s="9" t="s">
        <v>680</v>
      </c>
      <c r="B128" s="23">
        <v>45933.65</v>
      </c>
      <c r="C128" s="23">
        <v>45933.654861111099</v>
      </c>
      <c r="D128" s="23">
        <v>45936.317361111098</v>
      </c>
      <c r="E128" s="9" t="s">
        <v>212</v>
      </c>
      <c r="F128" s="9" t="s">
        <v>189</v>
      </c>
      <c r="G128" s="9" t="s">
        <v>236</v>
      </c>
      <c r="H128" s="9" t="s">
        <v>161</v>
      </c>
      <c r="I128" s="9" t="s">
        <v>237</v>
      </c>
      <c r="J128" s="9" t="s">
        <v>681</v>
      </c>
      <c r="K128" s="9" t="s">
        <v>225</v>
      </c>
      <c r="L128" s="9" t="s">
        <v>311</v>
      </c>
      <c r="M128" s="9" t="s">
        <v>682</v>
      </c>
      <c r="N128" s="9" t="s">
        <v>199</v>
      </c>
      <c r="O128" s="9" t="s">
        <v>177</v>
      </c>
      <c r="P128" s="9" t="s">
        <v>241</v>
      </c>
      <c r="Q128" s="9" t="s">
        <v>219</v>
      </c>
      <c r="R128" s="9">
        <v>0</v>
      </c>
      <c r="S128" s="9">
        <v>11</v>
      </c>
      <c r="U128" s="9" t="s">
        <v>242</v>
      </c>
      <c r="X128" s="9">
        <f>INDEX(SLA_Policy!$D$2:$D$5,MATCH(F128,SLA_Policy!$A$2:$A$5,0))</f>
        <v>120</v>
      </c>
      <c r="Y128" s="9" t="str">
        <f>IF(E128="Cancelled","Excluded",IF(D128="",IF((SLA_Policy!$B$8-B128)*24&gt;X128,"Open - Breached","Open - On Track"),IF((D128-B128)*24&lt;=X128,"Met","Breached")))</f>
        <v>Met</v>
      </c>
    </row>
    <row r="129" spans="1:25" x14ac:dyDescent="0.25">
      <c r="A129" s="9" t="s">
        <v>683</v>
      </c>
      <c r="B129" s="23">
        <v>45933.667361111096</v>
      </c>
      <c r="C129" s="23">
        <v>45933.703472222202</v>
      </c>
      <c r="D129" s="23">
        <v>45936.373611111099</v>
      </c>
      <c r="E129" s="9" t="s">
        <v>212</v>
      </c>
      <c r="F129" s="9" t="s">
        <v>189</v>
      </c>
      <c r="G129" s="9" t="s">
        <v>213</v>
      </c>
      <c r="H129" s="9" t="s">
        <v>167</v>
      </c>
      <c r="I129" s="9" t="s">
        <v>684</v>
      </c>
      <c r="J129" s="9" t="s">
        <v>685</v>
      </c>
      <c r="K129" s="9" t="s">
        <v>246</v>
      </c>
      <c r="L129" s="9" t="s">
        <v>282</v>
      </c>
      <c r="M129" s="9" t="s">
        <v>686</v>
      </c>
      <c r="N129" s="9" t="s">
        <v>196</v>
      </c>
      <c r="O129" s="9" t="s">
        <v>116</v>
      </c>
      <c r="P129" s="9" t="s">
        <v>551</v>
      </c>
      <c r="Q129" s="9" t="s">
        <v>219</v>
      </c>
      <c r="R129" s="9">
        <v>0</v>
      </c>
      <c r="S129" s="9">
        <v>7</v>
      </c>
      <c r="U129" s="9" t="s">
        <v>266</v>
      </c>
      <c r="W129" s="9">
        <v>3</v>
      </c>
      <c r="X129" s="9">
        <f>INDEX(SLA_Policy!$D$2:$D$5,MATCH(F129,SLA_Policy!$A$2:$A$5,0))</f>
        <v>120</v>
      </c>
      <c r="Y129" s="9" t="str">
        <f>IF(E129="Cancelled","Excluded",IF(D129="",IF((SLA_Policy!$B$8-B129)*24&gt;X129,"Open - Breached","Open - On Track"),IF((D129-B129)*24&lt;=X129,"Met","Breached")))</f>
        <v>Met</v>
      </c>
    </row>
    <row r="130" spans="1:25" x14ac:dyDescent="0.25">
      <c r="A130" s="9" t="s">
        <v>687</v>
      </c>
      <c r="B130" s="23">
        <v>45933.677083333299</v>
      </c>
      <c r="C130" s="23">
        <v>45933.699305555601</v>
      </c>
      <c r="D130" s="23">
        <v>45936.368750000001</v>
      </c>
      <c r="E130" s="9" t="s">
        <v>212</v>
      </c>
      <c r="F130" s="9" t="s">
        <v>188</v>
      </c>
      <c r="G130" s="9" t="s">
        <v>213</v>
      </c>
      <c r="H130" s="9" t="s">
        <v>161</v>
      </c>
      <c r="I130" s="9" t="s">
        <v>297</v>
      </c>
      <c r="J130" s="9" t="s">
        <v>688</v>
      </c>
      <c r="K130" s="9" t="s">
        <v>303</v>
      </c>
      <c r="L130" s="9" t="s">
        <v>351</v>
      </c>
      <c r="M130" s="9" t="s">
        <v>689</v>
      </c>
      <c r="N130" s="9" t="s">
        <v>196</v>
      </c>
      <c r="O130" s="9" t="s">
        <v>116</v>
      </c>
      <c r="P130" s="9" t="s">
        <v>590</v>
      </c>
      <c r="Q130" s="9" t="s">
        <v>219</v>
      </c>
      <c r="R130" s="9">
        <v>0</v>
      </c>
      <c r="S130" s="9">
        <v>14</v>
      </c>
      <c r="U130" s="9" t="s">
        <v>290</v>
      </c>
      <c r="X130" s="9">
        <f>INDEX(SLA_Policy!$D$2:$D$5,MATCH(F130,SLA_Policy!$A$2:$A$5,0))</f>
        <v>72</v>
      </c>
      <c r="Y130" s="9" t="str">
        <f>IF(E130="Cancelled","Excluded",IF(D130="",IF((SLA_Policy!$B$8-B130)*24&gt;X130,"Open - Breached","Open - On Track"),IF((D130-B130)*24&lt;=X130,"Met","Breached")))</f>
        <v>Met</v>
      </c>
    </row>
    <row r="131" spans="1:25" x14ac:dyDescent="0.25">
      <c r="A131" s="9" t="s">
        <v>690</v>
      </c>
      <c r="B131" s="23">
        <v>45933.7006944444</v>
      </c>
      <c r="C131" s="23">
        <v>45933.715972222199</v>
      </c>
      <c r="D131" s="23">
        <v>45933.726388888899</v>
      </c>
      <c r="E131" s="9" t="s">
        <v>212</v>
      </c>
      <c r="F131" s="9" t="s">
        <v>187</v>
      </c>
      <c r="G131" s="9" t="s">
        <v>213</v>
      </c>
      <c r="H131" s="9" t="s">
        <v>166</v>
      </c>
      <c r="I131" s="9" t="s">
        <v>286</v>
      </c>
      <c r="J131" s="9" t="s">
        <v>691</v>
      </c>
      <c r="K131" s="9" t="s">
        <v>246</v>
      </c>
      <c r="L131" s="9" t="s">
        <v>270</v>
      </c>
      <c r="M131" s="9" t="s">
        <v>692</v>
      </c>
      <c r="N131" s="9" t="s">
        <v>196</v>
      </c>
      <c r="O131" s="9" t="s">
        <v>181</v>
      </c>
      <c r="P131" s="9" t="s">
        <v>668</v>
      </c>
      <c r="Q131" s="9" t="s">
        <v>273</v>
      </c>
      <c r="R131" s="9">
        <v>0</v>
      </c>
      <c r="S131" s="9">
        <v>18</v>
      </c>
      <c r="U131" s="9" t="s">
        <v>376</v>
      </c>
      <c r="W131" s="9">
        <v>5</v>
      </c>
      <c r="X131" s="9">
        <f>INDEX(SLA_Policy!$D$2:$D$5,MATCH(F131,SLA_Policy!$A$2:$A$5,0))</f>
        <v>8</v>
      </c>
      <c r="Y131" s="9" t="str">
        <f>IF(E131="Cancelled","Excluded",IF(D131="",IF((SLA_Policy!$B$8-B131)*24&gt;X131,"Open - Breached","Open - On Track"),IF((D131-B131)*24&lt;=X131,"Met","Breached")))</f>
        <v>Met</v>
      </c>
    </row>
    <row r="132" spans="1:25" x14ac:dyDescent="0.25">
      <c r="A132" s="9" t="s">
        <v>693</v>
      </c>
      <c r="B132" s="23">
        <v>45933.706250000003</v>
      </c>
      <c r="C132" s="23">
        <v>45933.743055555598</v>
      </c>
      <c r="D132" s="23">
        <v>45936.375694444498</v>
      </c>
      <c r="E132" s="9" t="s">
        <v>212</v>
      </c>
      <c r="F132" s="9" t="s">
        <v>188</v>
      </c>
      <c r="G132" s="9" t="s">
        <v>213</v>
      </c>
      <c r="H132" s="9" t="s">
        <v>167</v>
      </c>
      <c r="I132" s="9" t="s">
        <v>349</v>
      </c>
      <c r="J132" s="9" t="s">
        <v>694</v>
      </c>
      <c r="K132" s="9" t="s">
        <v>246</v>
      </c>
      <c r="L132" s="9" t="s">
        <v>216</v>
      </c>
      <c r="M132" s="9" t="s">
        <v>695</v>
      </c>
      <c r="N132" s="9" t="s">
        <v>197</v>
      </c>
      <c r="O132" s="9" t="s">
        <v>180</v>
      </c>
      <c r="P132" s="9" t="s">
        <v>278</v>
      </c>
      <c r="Q132" s="9" t="s">
        <v>219</v>
      </c>
      <c r="R132" s="9">
        <v>0</v>
      </c>
      <c r="S132" s="9">
        <v>17</v>
      </c>
      <c r="U132" s="9" t="s">
        <v>266</v>
      </c>
      <c r="X132" s="9">
        <f>INDEX(SLA_Policy!$D$2:$D$5,MATCH(F132,SLA_Policy!$A$2:$A$5,0))</f>
        <v>72</v>
      </c>
      <c r="Y132" s="9" t="str">
        <f>IF(E132="Cancelled","Excluded",IF(D132="",IF((SLA_Policy!$B$8-B132)*24&gt;X132,"Open - Breached","Open - On Track"),IF((D132-B132)*24&lt;=X132,"Met","Breached")))</f>
        <v>Met</v>
      </c>
    </row>
    <row r="133" spans="1:25" x14ac:dyDescent="0.25">
      <c r="A133" s="9" t="s">
        <v>696</v>
      </c>
      <c r="B133" s="23">
        <v>45933.718055555597</v>
      </c>
      <c r="C133" s="23">
        <v>45933.735416666699</v>
      </c>
      <c r="D133" s="23">
        <v>45936.386111111096</v>
      </c>
      <c r="E133" s="9" t="s">
        <v>212</v>
      </c>
      <c r="F133" s="9" t="s">
        <v>188</v>
      </c>
      <c r="G133" s="9" t="s">
        <v>213</v>
      </c>
      <c r="H133" s="9" t="s">
        <v>165</v>
      </c>
      <c r="I133" s="9" t="s">
        <v>567</v>
      </c>
      <c r="J133" s="9" t="s">
        <v>697</v>
      </c>
      <c r="K133" s="9" t="s">
        <v>246</v>
      </c>
      <c r="L133" s="9" t="s">
        <v>104</v>
      </c>
      <c r="M133" s="9" t="s">
        <v>698</v>
      </c>
      <c r="N133" s="9" t="s">
        <v>197</v>
      </c>
      <c r="O133" s="9" t="s">
        <v>176</v>
      </c>
      <c r="P133" s="9" t="s">
        <v>503</v>
      </c>
      <c r="Q133" s="9" t="s">
        <v>219</v>
      </c>
      <c r="R133" s="9">
        <v>0</v>
      </c>
      <c r="S133" s="9">
        <v>31</v>
      </c>
      <c r="U133" s="9" t="s">
        <v>230</v>
      </c>
      <c r="X133" s="9">
        <f>INDEX(SLA_Policy!$D$2:$D$5,MATCH(F133,SLA_Policy!$A$2:$A$5,0))</f>
        <v>72</v>
      </c>
      <c r="Y133" s="9" t="str">
        <f>IF(E133="Cancelled","Excluded",IF(D133="",IF((SLA_Policy!$B$8-B133)*24&gt;X133,"Open - Breached","Open - On Track"),IF((D133-B133)*24&lt;=X133,"Met","Breached")))</f>
        <v>Met</v>
      </c>
    </row>
    <row r="134" spans="1:25" x14ac:dyDescent="0.25">
      <c r="A134" s="9" t="s">
        <v>699</v>
      </c>
      <c r="B134" s="23">
        <v>45933.765277777798</v>
      </c>
      <c r="C134" s="23">
        <v>45936.304166666698</v>
      </c>
      <c r="D134" s="23">
        <v>45936.328472222202</v>
      </c>
      <c r="E134" s="9" t="s">
        <v>212</v>
      </c>
      <c r="F134" s="9" t="s">
        <v>189</v>
      </c>
      <c r="G134" s="9" t="s">
        <v>213</v>
      </c>
      <c r="H134" s="9" t="s">
        <v>166</v>
      </c>
      <c r="I134" s="9" t="s">
        <v>286</v>
      </c>
      <c r="J134" s="9" t="s">
        <v>383</v>
      </c>
      <c r="K134" s="9" t="s">
        <v>225</v>
      </c>
      <c r="L134" s="9" t="s">
        <v>395</v>
      </c>
      <c r="M134" s="9" t="s">
        <v>700</v>
      </c>
      <c r="N134" s="9" t="s">
        <v>196</v>
      </c>
      <c r="O134" s="9" t="s">
        <v>181</v>
      </c>
      <c r="P134" s="9" t="s">
        <v>449</v>
      </c>
      <c r="Q134" s="9" t="s">
        <v>219</v>
      </c>
      <c r="R134" s="9">
        <v>0</v>
      </c>
      <c r="S134" s="9">
        <v>4</v>
      </c>
      <c r="U134" s="9" t="s">
        <v>290</v>
      </c>
      <c r="X134" s="9">
        <f>INDEX(SLA_Policy!$D$2:$D$5,MATCH(F134,SLA_Policy!$A$2:$A$5,0))</f>
        <v>120</v>
      </c>
      <c r="Y134" s="9" t="str">
        <f>IF(E134="Cancelled","Excluded",IF(D134="",IF((SLA_Policy!$B$8-B134)*24&gt;X134,"Open - Breached","Open - On Track"),IF((D134-B134)*24&lt;=X134,"Met","Breached")))</f>
        <v>Met</v>
      </c>
    </row>
    <row r="135" spans="1:25" x14ac:dyDescent="0.25">
      <c r="A135" s="9" t="s">
        <v>701</v>
      </c>
      <c r="B135" s="23">
        <v>45933.807638888902</v>
      </c>
      <c r="C135" s="23">
        <v>45936.335416666698</v>
      </c>
      <c r="D135" s="23">
        <v>45936.477083333302</v>
      </c>
      <c r="E135" s="9" t="s">
        <v>212</v>
      </c>
      <c r="F135" s="9" t="s">
        <v>187</v>
      </c>
      <c r="G135" s="9" t="s">
        <v>213</v>
      </c>
      <c r="H135" s="9" t="s">
        <v>163</v>
      </c>
      <c r="I135" s="9" t="s">
        <v>223</v>
      </c>
      <c r="J135" s="9" t="s">
        <v>702</v>
      </c>
      <c r="K135" s="9" t="s">
        <v>246</v>
      </c>
      <c r="L135" s="9" t="s">
        <v>216</v>
      </c>
      <c r="M135" s="9" t="s">
        <v>703</v>
      </c>
      <c r="N135" s="9" t="s">
        <v>200</v>
      </c>
      <c r="O135" s="9" t="s">
        <v>176</v>
      </c>
      <c r="P135" s="9" t="s">
        <v>330</v>
      </c>
      <c r="Q135" s="9" t="s">
        <v>273</v>
      </c>
      <c r="R135" s="9">
        <v>1</v>
      </c>
      <c r="S135" s="9">
        <v>133</v>
      </c>
      <c r="T135" s="9" t="s">
        <v>220</v>
      </c>
      <c r="U135" s="9" t="s">
        <v>230</v>
      </c>
      <c r="X135" s="9">
        <f>INDEX(SLA_Policy!$D$2:$D$5,MATCH(F135,SLA_Policy!$A$2:$A$5,0))</f>
        <v>8</v>
      </c>
      <c r="Y135" s="9" t="str">
        <f>IF(E135="Cancelled","Excluded",IF(D135="",IF((SLA_Policy!$B$8-B135)*24&gt;X135,"Open - Breached","Open - On Track"),IF((D135-B135)*24&lt;=X135,"Met","Breached")))</f>
        <v>Breached</v>
      </c>
    </row>
    <row r="136" spans="1:25" x14ac:dyDescent="0.25">
      <c r="A136" s="9" t="s">
        <v>704</v>
      </c>
      <c r="B136" s="23">
        <v>45933.888888888898</v>
      </c>
      <c r="C136" s="23">
        <v>45936.308333333298</v>
      </c>
      <c r="D136" s="23">
        <v>45938.355555555601</v>
      </c>
      <c r="E136" s="9" t="s">
        <v>212</v>
      </c>
      <c r="F136" s="9" t="s">
        <v>189</v>
      </c>
      <c r="G136" s="9" t="s">
        <v>213</v>
      </c>
      <c r="H136" s="9" t="s">
        <v>164</v>
      </c>
      <c r="I136" s="9" t="s">
        <v>260</v>
      </c>
      <c r="J136" s="9" t="s">
        <v>705</v>
      </c>
      <c r="K136" s="9" t="s">
        <v>410</v>
      </c>
      <c r="L136" s="9" t="s">
        <v>104</v>
      </c>
      <c r="M136" s="9" t="s">
        <v>706</v>
      </c>
      <c r="N136" s="9" t="s">
        <v>197</v>
      </c>
      <c r="O136" s="9" t="s">
        <v>180</v>
      </c>
      <c r="P136" s="9" t="s">
        <v>368</v>
      </c>
      <c r="Q136" s="9" t="s">
        <v>219</v>
      </c>
      <c r="R136" s="9">
        <v>0</v>
      </c>
      <c r="S136" s="9">
        <v>25</v>
      </c>
      <c r="T136" s="9" t="s">
        <v>265</v>
      </c>
      <c r="U136" s="9" t="s">
        <v>376</v>
      </c>
      <c r="X136" s="9">
        <f>INDEX(SLA_Policy!$D$2:$D$5,MATCH(F136,SLA_Policy!$A$2:$A$5,0))</f>
        <v>120</v>
      </c>
      <c r="Y136" s="9" t="str">
        <f>IF(E136="Cancelled","Excluded",IF(D136="",IF((SLA_Policy!$B$8-B136)*24&gt;X136,"Open - Breached","Open - On Track"),IF((D136-B136)*24&lt;=X136,"Met","Breached")))</f>
        <v>Met</v>
      </c>
    </row>
    <row r="137" spans="1:25" x14ac:dyDescent="0.25">
      <c r="A137" s="9" t="s">
        <v>707</v>
      </c>
      <c r="B137" s="23">
        <v>45934.176388888904</v>
      </c>
      <c r="C137" s="23">
        <v>45936.344444444498</v>
      </c>
      <c r="D137" s="23">
        <v>45936.357638888898</v>
      </c>
      <c r="E137" s="9" t="s">
        <v>212</v>
      </c>
      <c r="F137" s="9" t="s">
        <v>188</v>
      </c>
      <c r="G137" s="9" t="s">
        <v>213</v>
      </c>
      <c r="H137" s="9" t="s">
        <v>88</v>
      </c>
      <c r="I137" s="9" t="s">
        <v>354</v>
      </c>
      <c r="J137" s="9" t="s">
        <v>708</v>
      </c>
      <c r="K137" s="9" t="s">
        <v>246</v>
      </c>
      <c r="L137" s="9" t="s">
        <v>293</v>
      </c>
      <c r="M137" s="9" t="s">
        <v>709</v>
      </c>
      <c r="N137" s="9" t="s">
        <v>199</v>
      </c>
      <c r="O137" s="9" t="s">
        <v>180</v>
      </c>
      <c r="P137" s="9" t="s">
        <v>278</v>
      </c>
      <c r="Q137" s="9" t="s">
        <v>219</v>
      </c>
      <c r="R137" s="9">
        <v>0</v>
      </c>
      <c r="S137" s="9">
        <v>38</v>
      </c>
      <c r="T137" s="9" t="s">
        <v>220</v>
      </c>
      <c r="U137" s="9" t="s">
        <v>266</v>
      </c>
      <c r="W137" s="9">
        <v>4</v>
      </c>
      <c r="X137" s="9">
        <f>INDEX(SLA_Policy!$D$2:$D$5,MATCH(F137,SLA_Policy!$A$2:$A$5,0))</f>
        <v>72</v>
      </c>
      <c r="Y137" s="9" t="str">
        <f>IF(E137="Cancelled","Excluded",IF(D137="",IF((SLA_Policy!$B$8-B137)*24&gt;X137,"Open - Breached","Open - On Track"),IF((D137-B137)*24&lt;=X137,"Met","Breached")))</f>
        <v>Met</v>
      </c>
    </row>
    <row r="138" spans="1:25" x14ac:dyDescent="0.25">
      <c r="A138" s="9" t="s">
        <v>710</v>
      </c>
      <c r="B138" s="23">
        <v>45934.382638888899</v>
      </c>
      <c r="C138" s="23">
        <v>45936.3034722222</v>
      </c>
      <c r="D138" s="23">
        <v>45944.363888888904</v>
      </c>
      <c r="E138" s="9" t="s">
        <v>212</v>
      </c>
      <c r="F138" s="9" t="s">
        <v>189</v>
      </c>
      <c r="G138" s="9" t="s">
        <v>236</v>
      </c>
      <c r="H138" s="9" t="s">
        <v>163</v>
      </c>
      <c r="I138" s="9" t="s">
        <v>315</v>
      </c>
      <c r="J138" s="9" t="s">
        <v>711</v>
      </c>
      <c r="K138" s="9" t="s">
        <v>215</v>
      </c>
      <c r="L138" s="9" t="s">
        <v>216</v>
      </c>
      <c r="M138" s="9" t="s">
        <v>712</v>
      </c>
      <c r="N138" s="9" t="s">
        <v>196</v>
      </c>
      <c r="O138" s="9" t="s">
        <v>176</v>
      </c>
      <c r="P138" s="9" t="s">
        <v>330</v>
      </c>
      <c r="Q138" s="9" t="s">
        <v>219</v>
      </c>
      <c r="R138" s="9">
        <v>0</v>
      </c>
      <c r="S138" s="9">
        <v>136</v>
      </c>
      <c r="T138" s="9" t="s">
        <v>229</v>
      </c>
      <c r="U138" s="9" t="s">
        <v>242</v>
      </c>
      <c r="W138" s="9">
        <v>4</v>
      </c>
      <c r="X138" s="9">
        <f>INDEX(SLA_Policy!$D$2:$D$5,MATCH(F138,SLA_Policy!$A$2:$A$5,0))</f>
        <v>120</v>
      </c>
      <c r="Y138" s="9" t="str">
        <f>IF(E138="Cancelled","Excluded",IF(D138="",IF((SLA_Policy!$B$8-B138)*24&gt;X138,"Open - Breached","Open - On Track"),IF((D138-B138)*24&lt;=X138,"Met","Breached")))</f>
        <v>Breached</v>
      </c>
    </row>
    <row r="139" spans="1:25" x14ac:dyDescent="0.25">
      <c r="A139" s="9" t="s">
        <v>713</v>
      </c>
      <c r="B139" s="23">
        <v>45934.956250000003</v>
      </c>
      <c r="C139" s="23">
        <v>45936.305555555598</v>
      </c>
      <c r="D139" s="23">
        <v>45936.329861111102</v>
      </c>
      <c r="E139" s="9" t="s">
        <v>212</v>
      </c>
      <c r="F139" s="9" t="s">
        <v>187</v>
      </c>
      <c r="G139" s="9" t="s">
        <v>213</v>
      </c>
      <c r="H139" s="9" t="s">
        <v>88</v>
      </c>
      <c r="I139" s="9" t="s">
        <v>92</v>
      </c>
      <c r="J139" s="9" t="s">
        <v>714</v>
      </c>
      <c r="K139" s="9" t="s">
        <v>246</v>
      </c>
      <c r="L139" s="9" t="s">
        <v>216</v>
      </c>
      <c r="M139" s="9" t="s">
        <v>715</v>
      </c>
      <c r="N139" s="9" t="s">
        <v>198</v>
      </c>
      <c r="O139" s="9" t="s">
        <v>178</v>
      </c>
      <c r="P139" s="9" t="s">
        <v>321</v>
      </c>
      <c r="Q139" s="9" t="s">
        <v>273</v>
      </c>
      <c r="R139" s="9">
        <v>0</v>
      </c>
      <c r="S139" s="9">
        <v>30</v>
      </c>
      <c r="T139" s="9" t="s">
        <v>136</v>
      </c>
      <c r="U139" s="9" t="s">
        <v>376</v>
      </c>
      <c r="W139" s="9">
        <v>4</v>
      </c>
      <c r="X139" s="9">
        <f>INDEX(SLA_Policy!$D$2:$D$5,MATCH(F139,SLA_Policy!$A$2:$A$5,0))</f>
        <v>8</v>
      </c>
      <c r="Y139" s="9" t="str">
        <f>IF(E139="Cancelled","Excluded",IF(D139="",IF((SLA_Policy!$B$8-B139)*24&gt;X139,"Open - Breached","Open - On Track"),IF((D139-B139)*24&lt;=X139,"Met","Breached")))</f>
        <v>Breached</v>
      </c>
    </row>
    <row r="140" spans="1:25" x14ac:dyDescent="0.25">
      <c r="A140" s="9" t="s">
        <v>716</v>
      </c>
      <c r="B140" s="23">
        <v>45935.327777777798</v>
      </c>
      <c r="C140" s="23">
        <v>45936.350694444503</v>
      </c>
      <c r="D140" s="23">
        <v>45936.370138888902</v>
      </c>
      <c r="E140" s="9" t="s">
        <v>212</v>
      </c>
      <c r="F140" s="9" t="s">
        <v>189</v>
      </c>
      <c r="G140" s="9" t="s">
        <v>213</v>
      </c>
      <c r="H140" s="9" t="s">
        <v>88</v>
      </c>
      <c r="I140" s="9" t="s">
        <v>92</v>
      </c>
      <c r="J140" s="9" t="s">
        <v>717</v>
      </c>
      <c r="K140" s="9" t="s">
        <v>215</v>
      </c>
      <c r="L140" s="9" t="s">
        <v>216</v>
      </c>
      <c r="M140" s="9" t="s">
        <v>718</v>
      </c>
      <c r="N140" s="9" t="s">
        <v>199</v>
      </c>
      <c r="O140" s="9" t="s">
        <v>178</v>
      </c>
      <c r="P140" s="9" t="s">
        <v>272</v>
      </c>
      <c r="Q140" s="9" t="s">
        <v>219</v>
      </c>
      <c r="R140" s="9">
        <v>0</v>
      </c>
      <c r="S140" s="9">
        <v>46</v>
      </c>
      <c r="T140" s="9" t="s">
        <v>220</v>
      </c>
      <c r="U140" s="9" t="s">
        <v>221</v>
      </c>
      <c r="W140" s="9">
        <v>5</v>
      </c>
      <c r="X140" s="9">
        <f>INDEX(SLA_Policy!$D$2:$D$5,MATCH(F140,SLA_Policy!$A$2:$A$5,0))</f>
        <v>120</v>
      </c>
      <c r="Y140" s="9" t="str">
        <f>IF(E140="Cancelled","Excluded",IF(D140="",IF((SLA_Policy!$B$8-B140)*24&gt;X140,"Open - Breached","Open - On Track"),IF((D140-B140)*24&lt;=X140,"Met","Breached")))</f>
        <v>Met</v>
      </c>
    </row>
    <row r="141" spans="1:25" x14ac:dyDescent="0.25">
      <c r="A141" s="9" t="s">
        <v>719</v>
      </c>
      <c r="B141" s="23">
        <v>45935.418055555601</v>
      </c>
      <c r="C141" s="23">
        <v>45936.369444444397</v>
      </c>
      <c r="D141" s="23">
        <v>45940.332638888904</v>
      </c>
      <c r="E141" s="9" t="s">
        <v>212</v>
      </c>
      <c r="F141" s="9" t="s">
        <v>189</v>
      </c>
      <c r="G141" s="9" t="s">
        <v>236</v>
      </c>
      <c r="H141" s="9" t="s">
        <v>161</v>
      </c>
      <c r="I141" s="9" t="s">
        <v>482</v>
      </c>
      <c r="J141" s="9" t="s">
        <v>720</v>
      </c>
      <c r="K141" s="9" t="s">
        <v>246</v>
      </c>
      <c r="L141" s="9" t="s">
        <v>104</v>
      </c>
      <c r="M141" s="9" t="s">
        <v>721</v>
      </c>
      <c r="N141" s="9" t="s">
        <v>196</v>
      </c>
      <c r="O141" s="9" t="s">
        <v>177</v>
      </c>
      <c r="P141" s="9" t="s">
        <v>300</v>
      </c>
      <c r="Q141" s="9" t="s">
        <v>219</v>
      </c>
      <c r="R141" s="9">
        <v>0</v>
      </c>
      <c r="S141" s="9">
        <v>62</v>
      </c>
      <c r="U141" s="9" t="s">
        <v>242</v>
      </c>
      <c r="X141" s="9">
        <f>INDEX(SLA_Policy!$D$2:$D$5,MATCH(F141,SLA_Policy!$A$2:$A$5,0))</f>
        <v>120</v>
      </c>
      <c r="Y141" s="9" t="str">
        <f>IF(E141="Cancelled","Excluded",IF(D141="",IF((SLA_Policy!$B$8-B141)*24&gt;X141,"Open - Breached","Open - On Track"),IF((D141-B141)*24&lt;=X141,"Met","Breached")))</f>
        <v>Met</v>
      </c>
    </row>
    <row r="142" spans="1:25" x14ac:dyDescent="0.25">
      <c r="A142" s="9" t="s">
        <v>722</v>
      </c>
      <c r="B142" s="23">
        <v>45935.551388888904</v>
      </c>
      <c r="C142" s="23">
        <v>45936.304166666698</v>
      </c>
      <c r="D142" s="23">
        <v>45936.324305555601</v>
      </c>
      <c r="E142" s="9" t="s">
        <v>212</v>
      </c>
      <c r="F142" s="9" t="s">
        <v>189</v>
      </c>
      <c r="G142" s="9" t="s">
        <v>213</v>
      </c>
      <c r="H142" s="9" t="s">
        <v>165</v>
      </c>
      <c r="I142" s="9" t="s">
        <v>567</v>
      </c>
      <c r="J142" s="9" t="s">
        <v>723</v>
      </c>
      <c r="K142" s="9" t="s">
        <v>225</v>
      </c>
      <c r="L142" s="9" t="s">
        <v>216</v>
      </c>
      <c r="M142" s="9" t="s">
        <v>488</v>
      </c>
      <c r="N142" s="9" t="s">
        <v>199</v>
      </c>
      <c r="O142" s="9" t="s">
        <v>176</v>
      </c>
      <c r="P142" s="9" t="s">
        <v>419</v>
      </c>
      <c r="Q142" s="9" t="s">
        <v>273</v>
      </c>
      <c r="R142" s="9">
        <v>0</v>
      </c>
      <c r="S142" s="9">
        <v>29</v>
      </c>
      <c r="U142" s="9" t="s">
        <v>290</v>
      </c>
      <c r="X142" s="9">
        <f>INDEX(SLA_Policy!$D$2:$D$5,MATCH(F142,SLA_Policy!$A$2:$A$5,0))</f>
        <v>120</v>
      </c>
      <c r="Y142" s="9" t="str">
        <f>IF(E142="Cancelled","Excluded",IF(D142="",IF((SLA_Policy!$B$8-B142)*24&gt;X142,"Open - Breached","Open - On Track"),IF((D142-B142)*24&lt;=X142,"Met","Breached")))</f>
        <v>Met</v>
      </c>
    </row>
    <row r="143" spans="1:25" x14ac:dyDescent="0.25">
      <c r="A143" s="9" t="s">
        <v>724</v>
      </c>
      <c r="B143" s="23">
        <v>45935.688194444498</v>
      </c>
      <c r="C143" s="23">
        <v>45936.3659722222</v>
      </c>
      <c r="D143" s="23">
        <v>45944.35</v>
      </c>
      <c r="E143" s="9" t="s">
        <v>212</v>
      </c>
      <c r="F143" s="9" t="s">
        <v>188</v>
      </c>
      <c r="G143" s="9" t="s">
        <v>213</v>
      </c>
      <c r="H143" s="9" t="s">
        <v>163</v>
      </c>
      <c r="I143" s="9" t="s">
        <v>405</v>
      </c>
      <c r="J143" s="9" t="s">
        <v>725</v>
      </c>
      <c r="K143" s="9" t="s">
        <v>246</v>
      </c>
      <c r="L143" s="9" t="s">
        <v>311</v>
      </c>
      <c r="M143" s="9" t="s">
        <v>726</v>
      </c>
      <c r="N143" s="9" t="s">
        <v>197</v>
      </c>
      <c r="O143" s="9" t="s">
        <v>176</v>
      </c>
      <c r="P143" s="9" t="s">
        <v>503</v>
      </c>
      <c r="Q143" s="9" t="s">
        <v>219</v>
      </c>
      <c r="R143" s="9">
        <v>0</v>
      </c>
      <c r="S143" s="9">
        <v>14</v>
      </c>
      <c r="U143" s="9" t="s">
        <v>230</v>
      </c>
      <c r="X143" s="9">
        <f>INDEX(SLA_Policy!$D$2:$D$5,MATCH(F143,SLA_Policy!$A$2:$A$5,0))</f>
        <v>72</v>
      </c>
      <c r="Y143" s="9" t="str">
        <f>IF(E143="Cancelled","Excluded",IF(D143="",IF((SLA_Policy!$B$8-B143)*24&gt;X143,"Open - Breached","Open - On Track"),IF((D143-B143)*24&lt;=X143,"Met","Breached")))</f>
        <v>Breached</v>
      </c>
    </row>
    <row r="144" spans="1:25" x14ac:dyDescent="0.25">
      <c r="A144" s="9" t="s">
        <v>727</v>
      </c>
      <c r="B144" s="23">
        <v>45935.710416666698</v>
      </c>
      <c r="C144" s="23">
        <v>45936.359027777798</v>
      </c>
      <c r="D144" s="23">
        <v>45936.379166666702</v>
      </c>
      <c r="E144" s="9" t="s">
        <v>212</v>
      </c>
      <c r="F144" s="9" t="s">
        <v>188</v>
      </c>
      <c r="G144" s="9" t="s">
        <v>213</v>
      </c>
      <c r="H144" s="9" t="s">
        <v>166</v>
      </c>
      <c r="I144" s="9" t="s">
        <v>286</v>
      </c>
      <c r="J144" s="9" t="s">
        <v>447</v>
      </c>
      <c r="K144" s="9" t="s">
        <v>225</v>
      </c>
      <c r="L144" s="9" t="s">
        <v>226</v>
      </c>
      <c r="M144" s="9" t="s">
        <v>356</v>
      </c>
      <c r="N144" s="9" t="s">
        <v>197</v>
      </c>
      <c r="O144" s="9" t="s">
        <v>181</v>
      </c>
      <c r="P144" s="9" t="s">
        <v>449</v>
      </c>
      <c r="Q144" s="9" t="s">
        <v>219</v>
      </c>
      <c r="R144" s="9">
        <v>0</v>
      </c>
      <c r="S144" s="9">
        <v>34</v>
      </c>
      <c r="U144" s="9" t="s">
        <v>376</v>
      </c>
      <c r="X144" s="9">
        <f>INDEX(SLA_Policy!$D$2:$D$5,MATCH(F144,SLA_Policy!$A$2:$A$5,0))</f>
        <v>72</v>
      </c>
      <c r="Y144" s="9" t="str">
        <f>IF(E144="Cancelled","Excluded",IF(D144="",IF((SLA_Policy!$B$8-B144)*24&gt;X144,"Open - Breached","Open - On Track"),IF((D144-B144)*24&lt;=X144,"Met","Breached")))</f>
        <v>Met</v>
      </c>
    </row>
    <row r="145" spans="1:25" x14ac:dyDescent="0.25">
      <c r="A145" s="9" t="s">
        <v>728</v>
      </c>
      <c r="B145" s="23">
        <v>45936.213194444397</v>
      </c>
      <c r="C145" s="23">
        <v>45936.319444444503</v>
      </c>
      <c r="D145" s="23">
        <v>45936.434027777803</v>
      </c>
      <c r="E145" s="9" t="s">
        <v>212</v>
      </c>
      <c r="F145" s="9" t="s">
        <v>188</v>
      </c>
      <c r="G145" s="9" t="s">
        <v>213</v>
      </c>
      <c r="H145" s="9" t="s">
        <v>164</v>
      </c>
      <c r="I145" s="9" t="s">
        <v>339</v>
      </c>
      <c r="J145" s="9" t="s">
        <v>729</v>
      </c>
      <c r="K145" s="9" t="s">
        <v>215</v>
      </c>
      <c r="L145" s="9" t="s">
        <v>311</v>
      </c>
      <c r="M145" s="9" t="s">
        <v>730</v>
      </c>
      <c r="N145" s="9" t="s">
        <v>197</v>
      </c>
      <c r="O145" s="9" t="s">
        <v>116</v>
      </c>
      <c r="P145" s="9" t="s">
        <v>258</v>
      </c>
      <c r="Q145" s="9" t="s">
        <v>219</v>
      </c>
      <c r="R145" s="9">
        <v>0</v>
      </c>
      <c r="S145" s="9">
        <v>20</v>
      </c>
      <c r="T145" s="9" t="s">
        <v>464</v>
      </c>
      <c r="U145" s="9" t="s">
        <v>266</v>
      </c>
      <c r="W145" s="9">
        <v>4</v>
      </c>
      <c r="X145" s="9">
        <f>INDEX(SLA_Policy!$D$2:$D$5,MATCH(F145,SLA_Policy!$A$2:$A$5,0))</f>
        <v>72</v>
      </c>
      <c r="Y145" s="9" t="str">
        <f>IF(E145="Cancelled","Excluded",IF(D145="",IF((SLA_Policy!$B$8-B145)*24&gt;X145,"Open - Breached","Open - On Track"),IF((D145-B145)*24&lt;=X145,"Met","Breached")))</f>
        <v>Met</v>
      </c>
    </row>
    <row r="146" spans="1:25" x14ac:dyDescent="0.25">
      <c r="A146" s="9" t="s">
        <v>731</v>
      </c>
      <c r="B146" s="23">
        <v>45936.256944444503</v>
      </c>
      <c r="C146" s="23">
        <v>45936.337500000001</v>
      </c>
      <c r="D146" s="23">
        <v>45937.363888888904</v>
      </c>
      <c r="E146" s="9" t="s">
        <v>212</v>
      </c>
      <c r="F146" s="9" t="s">
        <v>189</v>
      </c>
      <c r="G146" s="9" t="s">
        <v>213</v>
      </c>
      <c r="H146" s="9" t="s">
        <v>88</v>
      </c>
      <c r="I146" s="9" t="s">
        <v>268</v>
      </c>
      <c r="J146" s="9" t="s">
        <v>732</v>
      </c>
      <c r="K146" s="9" t="s">
        <v>239</v>
      </c>
      <c r="L146" s="9" t="s">
        <v>216</v>
      </c>
      <c r="M146" s="9" t="s">
        <v>733</v>
      </c>
      <c r="N146" s="9" t="s">
        <v>198</v>
      </c>
      <c r="O146" s="9" t="s">
        <v>176</v>
      </c>
      <c r="P146" s="9" t="s">
        <v>503</v>
      </c>
      <c r="Q146" s="9" t="s">
        <v>219</v>
      </c>
      <c r="R146" s="9">
        <v>0</v>
      </c>
      <c r="S146" s="9">
        <v>38</v>
      </c>
      <c r="T146" s="9" t="s">
        <v>220</v>
      </c>
      <c r="U146" s="9" t="s">
        <v>661</v>
      </c>
      <c r="X146" s="9">
        <f>INDEX(SLA_Policy!$D$2:$D$5,MATCH(F146,SLA_Policy!$A$2:$A$5,0))</f>
        <v>120</v>
      </c>
      <c r="Y146" s="9" t="str">
        <f>IF(E146="Cancelled","Excluded",IF(D146="",IF((SLA_Policy!$B$8-B146)*24&gt;X146,"Open - Breached","Open - On Track"),IF((D146-B146)*24&lt;=X146,"Met","Breached")))</f>
        <v>Met</v>
      </c>
    </row>
    <row r="147" spans="1:25" x14ac:dyDescent="0.25">
      <c r="A147" s="9" t="s">
        <v>734</v>
      </c>
      <c r="B147" s="23">
        <v>45936.257638888899</v>
      </c>
      <c r="C147" s="23">
        <v>45936.302083333299</v>
      </c>
      <c r="D147" s="23">
        <v>45936.550694444399</v>
      </c>
      <c r="E147" s="9" t="s">
        <v>212</v>
      </c>
      <c r="F147" s="9" t="s">
        <v>189</v>
      </c>
      <c r="G147" s="9" t="s">
        <v>213</v>
      </c>
      <c r="H147" s="9" t="s">
        <v>161</v>
      </c>
      <c r="I147" s="9" t="s">
        <v>297</v>
      </c>
      <c r="J147" s="9" t="s">
        <v>735</v>
      </c>
      <c r="K147" s="9" t="s">
        <v>303</v>
      </c>
      <c r="L147" s="9" t="s">
        <v>216</v>
      </c>
      <c r="M147" s="9" t="s">
        <v>736</v>
      </c>
      <c r="N147" s="9" t="s">
        <v>196</v>
      </c>
      <c r="O147" s="9" t="s">
        <v>177</v>
      </c>
      <c r="P147" s="9" t="s">
        <v>457</v>
      </c>
      <c r="Q147" s="9" t="s">
        <v>219</v>
      </c>
      <c r="R147" s="9">
        <v>0</v>
      </c>
      <c r="S147" s="9">
        <v>10</v>
      </c>
      <c r="U147" s="9" t="s">
        <v>290</v>
      </c>
      <c r="X147" s="9">
        <f>INDEX(SLA_Policy!$D$2:$D$5,MATCH(F147,SLA_Policy!$A$2:$A$5,0))</f>
        <v>120</v>
      </c>
      <c r="Y147" s="9" t="str">
        <f>IF(E147="Cancelled","Excluded",IF(D147="",IF((SLA_Policy!$B$8-B147)*24&gt;X147,"Open - Breached","Open - On Track"),IF((D147-B147)*24&lt;=X147,"Met","Breached")))</f>
        <v>Met</v>
      </c>
    </row>
    <row r="148" spans="1:25" x14ac:dyDescent="0.25">
      <c r="A148" s="9" t="s">
        <v>737</v>
      </c>
      <c r="B148" s="23">
        <v>45936.308333333298</v>
      </c>
      <c r="C148" s="23">
        <v>45936.397916666698</v>
      </c>
      <c r="D148" s="23">
        <v>45936.713194444397</v>
      </c>
      <c r="E148" s="9" t="s">
        <v>212</v>
      </c>
      <c r="F148" s="9" t="s">
        <v>189</v>
      </c>
      <c r="G148" s="9" t="s">
        <v>213</v>
      </c>
      <c r="H148" s="9" t="s">
        <v>88</v>
      </c>
      <c r="I148" s="9" t="s">
        <v>268</v>
      </c>
      <c r="J148" s="9" t="s">
        <v>738</v>
      </c>
      <c r="K148" s="9" t="s">
        <v>215</v>
      </c>
      <c r="L148" s="9" t="s">
        <v>293</v>
      </c>
      <c r="M148" s="9" t="s">
        <v>739</v>
      </c>
      <c r="N148" s="9" t="s">
        <v>196</v>
      </c>
      <c r="O148" s="9" t="s">
        <v>178</v>
      </c>
      <c r="P148" s="9" t="s">
        <v>360</v>
      </c>
      <c r="Q148" s="9" t="s">
        <v>219</v>
      </c>
      <c r="R148" s="9">
        <v>0</v>
      </c>
      <c r="S148" s="9">
        <v>26</v>
      </c>
      <c r="T148" s="9" t="s">
        <v>136</v>
      </c>
      <c r="U148" s="9" t="s">
        <v>266</v>
      </c>
      <c r="X148" s="9">
        <f>INDEX(SLA_Policy!$D$2:$D$5,MATCH(F148,SLA_Policy!$A$2:$A$5,0))</f>
        <v>120</v>
      </c>
      <c r="Y148" s="9" t="str">
        <f>IF(E148="Cancelled","Excluded",IF(D148="",IF((SLA_Policy!$B$8-B148)*24&gt;X148,"Open - Breached","Open - On Track"),IF((D148-B148)*24&lt;=X148,"Met","Breached")))</f>
        <v>Met</v>
      </c>
    </row>
    <row r="149" spans="1:25" x14ac:dyDescent="0.25">
      <c r="A149" s="9" t="s">
        <v>740</v>
      </c>
      <c r="B149" s="23">
        <v>45936.311111111099</v>
      </c>
      <c r="C149" s="23">
        <v>45936.345138888901</v>
      </c>
      <c r="D149" s="23">
        <v>45937.577777777798</v>
      </c>
      <c r="E149" s="9" t="s">
        <v>212</v>
      </c>
      <c r="F149" s="9" t="s">
        <v>189</v>
      </c>
      <c r="G149" s="9" t="s">
        <v>236</v>
      </c>
      <c r="H149" s="9" t="s">
        <v>161</v>
      </c>
      <c r="I149" s="9" t="s">
        <v>237</v>
      </c>
      <c r="J149" s="9" t="s">
        <v>238</v>
      </c>
      <c r="K149" s="9" t="s">
        <v>303</v>
      </c>
      <c r="L149" s="9" t="s">
        <v>282</v>
      </c>
      <c r="M149" s="9" t="s">
        <v>367</v>
      </c>
      <c r="N149" s="9" t="s">
        <v>196</v>
      </c>
      <c r="O149" s="9" t="s">
        <v>177</v>
      </c>
      <c r="P149" s="9" t="s">
        <v>457</v>
      </c>
      <c r="Q149" s="9" t="s">
        <v>219</v>
      </c>
      <c r="R149" s="9">
        <v>0</v>
      </c>
      <c r="S149" s="9">
        <v>21</v>
      </c>
      <c r="U149" s="9" t="s">
        <v>242</v>
      </c>
      <c r="X149" s="9">
        <f>INDEX(SLA_Policy!$D$2:$D$5,MATCH(F149,SLA_Policy!$A$2:$A$5,0))</f>
        <v>120</v>
      </c>
      <c r="Y149" s="9" t="str">
        <f>IF(E149="Cancelled","Excluded",IF(D149="",IF((SLA_Policy!$B$8-B149)*24&gt;X149,"Open - Breached","Open - On Track"),IF((D149-B149)*24&lt;=X149,"Met","Breached")))</f>
        <v>Met</v>
      </c>
    </row>
    <row r="150" spans="1:25" x14ac:dyDescent="0.25">
      <c r="A150" s="9" t="s">
        <v>741</v>
      </c>
      <c r="B150" s="23">
        <v>45936.324305555601</v>
      </c>
      <c r="C150" s="23">
        <v>45936.359722222202</v>
      </c>
      <c r="D150" s="23">
        <v>45936.479861111096</v>
      </c>
      <c r="E150" s="9" t="s">
        <v>212</v>
      </c>
      <c r="F150" s="9" t="s">
        <v>189</v>
      </c>
      <c r="G150" s="9" t="s">
        <v>213</v>
      </c>
      <c r="H150" s="9" t="s">
        <v>164</v>
      </c>
      <c r="I150" s="9" t="s">
        <v>339</v>
      </c>
      <c r="J150" s="9" t="s">
        <v>742</v>
      </c>
      <c r="K150" s="9" t="s">
        <v>239</v>
      </c>
      <c r="L150" s="9" t="s">
        <v>216</v>
      </c>
      <c r="M150" s="9" t="s">
        <v>743</v>
      </c>
      <c r="N150" s="9" t="s">
        <v>198</v>
      </c>
      <c r="O150" s="9" t="s">
        <v>116</v>
      </c>
      <c r="P150" s="9" t="s">
        <v>590</v>
      </c>
      <c r="Q150" s="9" t="s">
        <v>219</v>
      </c>
      <c r="R150" s="9">
        <v>0</v>
      </c>
      <c r="S150" s="9">
        <v>10</v>
      </c>
      <c r="T150" s="9" t="s">
        <v>343</v>
      </c>
      <c r="U150" s="9" t="s">
        <v>290</v>
      </c>
      <c r="X150" s="9">
        <f>INDEX(SLA_Policy!$D$2:$D$5,MATCH(F150,SLA_Policy!$A$2:$A$5,0))</f>
        <v>120</v>
      </c>
      <c r="Y150" s="9" t="str">
        <f>IF(E150="Cancelled","Excluded",IF(D150="",IF((SLA_Policy!$B$8-B150)*24&gt;X150,"Open - Breached","Open - On Track"),IF((D150-B150)*24&lt;=X150,"Met","Breached")))</f>
        <v>Met</v>
      </c>
    </row>
    <row r="151" spans="1:25" x14ac:dyDescent="0.25">
      <c r="A151" s="9" t="s">
        <v>744</v>
      </c>
      <c r="B151" s="23">
        <v>45936.335416666698</v>
      </c>
      <c r="C151" s="23">
        <v>45936.339583333298</v>
      </c>
      <c r="D151" s="23">
        <v>45936.699305555601</v>
      </c>
      <c r="E151" s="9" t="s">
        <v>212</v>
      </c>
      <c r="F151" s="9" t="s">
        <v>188</v>
      </c>
      <c r="G151" s="9" t="s">
        <v>213</v>
      </c>
      <c r="H151" s="9" t="s">
        <v>164</v>
      </c>
      <c r="I151" s="9" t="s">
        <v>339</v>
      </c>
      <c r="J151" s="9" t="s">
        <v>459</v>
      </c>
      <c r="K151" s="9" t="s">
        <v>246</v>
      </c>
      <c r="L151" s="9" t="s">
        <v>104</v>
      </c>
      <c r="M151" s="9" t="s">
        <v>721</v>
      </c>
      <c r="N151" s="9" t="s">
        <v>198</v>
      </c>
      <c r="O151" s="9" t="s">
        <v>180</v>
      </c>
      <c r="P151" s="9" t="s">
        <v>278</v>
      </c>
      <c r="Q151" s="9" t="s">
        <v>219</v>
      </c>
      <c r="R151" s="9">
        <v>0</v>
      </c>
      <c r="S151" s="9">
        <v>23</v>
      </c>
      <c r="T151" s="9" t="s">
        <v>464</v>
      </c>
      <c r="U151" s="9" t="s">
        <v>266</v>
      </c>
      <c r="W151" s="9">
        <v>5</v>
      </c>
      <c r="X151" s="9">
        <f>INDEX(SLA_Policy!$D$2:$D$5,MATCH(F151,SLA_Policy!$A$2:$A$5,0))</f>
        <v>72</v>
      </c>
      <c r="Y151" s="9" t="str">
        <f>IF(E151="Cancelled","Excluded",IF(D151="",IF((SLA_Policy!$B$8-B151)*24&gt;X151,"Open - Breached","Open - On Track"),IF((D151-B151)*24&lt;=X151,"Met","Breached")))</f>
        <v>Met</v>
      </c>
    </row>
    <row r="152" spans="1:25" x14ac:dyDescent="0.25">
      <c r="A152" s="9" t="s">
        <v>745</v>
      </c>
      <c r="B152" s="23">
        <v>45936.351388888899</v>
      </c>
      <c r="C152" s="23">
        <v>45936.370138888902</v>
      </c>
      <c r="D152" s="23">
        <v>45937.327083333301</v>
      </c>
      <c r="E152" s="9" t="s">
        <v>212</v>
      </c>
      <c r="F152" s="9" t="s">
        <v>189</v>
      </c>
      <c r="G152" s="9" t="s">
        <v>213</v>
      </c>
      <c r="H152" s="9" t="s">
        <v>162</v>
      </c>
      <c r="I152" s="9" t="s">
        <v>244</v>
      </c>
      <c r="J152" s="9" t="s">
        <v>746</v>
      </c>
      <c r="K152" s="9" t="s">
        <v>215</v>
      </c>
      <c r="L152" s="9" t="s">
        <v>104</v>
      </c>
      <c r="M152" s="9" t="s">
        <v>747</v>
      </c>
      <c r="N152" s="9" t="s">
        <v>197</v>
      </c>
      <c r="O152" s="9" t="s">
        <v>179</v>
      </c>
      <c r="P152" s="9" t="s">
        <v>284</v>
      </c>
      <c r="Q152" s="9" t="s">
        <v>219</v>
      </c>
      <c r="R152" s="9">
        <v>0</v>
      </c>
      <c r="S152" s="9">
        <v>24</v>
      </c>
      <c r="U152" s="9" t="s">
        <v>248</v>
      </c>
      <c r="X152" s="9">
        <f>INDEX(SLA_Policy!$D$2:$D$5,MATCH(F152,SLA_Policy!$A$2:$A$5,0))</f>
        <v>120</v>
      </c>
      <c r="Y152" s="9" t="str">
        <f>IF(E152="Cancelled","Excluded",IF(D152="",IF((SLA_Policy!$B$8-B152)*24&gt;X152,"Open - Breached","Open - On Track"),IF((D152-B152)*24&lt;=X152,"Met","Breached")))</f>
        <v>Met</v>
      </c>
    </row>
    <row r="153" spans="1:25" x14ac:dyDescent="0.25">
      <c r="A153" s="9" t="s">
        <v>748</v>
      </c>
      <c r="B153" s="23">
        <v>45936.359027777798</v>
      </c>
      <c r="C153" s="23">
        <v>45936.385416666701</v>
      </c>
      <c r="D153" s="23">
        <v>45937.3659722222</v>
      </c>
      <c r="E153" s="9" t="s">
        <v>212</v>
      </c>
      <c r="F153" s="9" t="s">
        <v>189</v>
      </c>
      <c r="G153" s="9" t="s">
        <v>236</v>
      </c>
      <c r="H153" s="9" t="s">
        <v>161</v>
      </c>
      <c r="I153" s="9" t="s">
        <v>482</v>
      </c>
      <c r="J153" s="9" t="s">
        <v>749</v>
      </c>
      <c r="K153" s="9" t="s">
        <v>303</v>
      </c>
      <c r="L153" s="9" t="s">
        <v>293</v>
      </c>
      <c r="M153" s="9" t="s">
        <v>750</v>
      </c>
      <c r="N153" s="9" t="s">
        <v>196</v>
      </c>
      <c r="O153" s="9" t="s">
        <v>177</v>
      </c>
      <c r="P153" s="9" t="s">
        <v>300</v>
      </c>
      <c r="Q153" s="9" t="s">
        <v>219</v>
      </c>
      <c r="R153" s="9">
        <v>0</v>
      </c>
      <c r="S153" s="9">
        <v>20</v>
      </c>
      <c r="U153" s="9" t="s">
        <v>242</v>
      </c>
      <c r="X153" s="9">
        <f>INDEX(SLA_Policy!$D$2:$D$5,MATCH(F153,SLA_Policy!$A$2:$A$5,0))</f>
        <v>120</v>
      </c>
      <c r="Y153" s="9" t="str">
        <f>IF(E153="Cancelled","Excluded",IF(D153="",IF((SLA_Policy!$B$8-B153)*24&gt;X153,"Open - Breached","Open - On Track"),IF((D153-B153)*24&lt;=X153,"Met","Breached")))</f>
        <v>Met</v>
      </c>
    </row>
    <row r="154" spans="1:25" x14ac:dyDescent="0.25">
      <c r="A154" s="9" t="s">
        <v>751</v>
      </c>
      <c r="B154" s="23">
        <v>45936.372222222199</v>
      </c>
      <c r="C154" s="23">
        <v>45936.420138888898</v>
      </c>
      <c r="D154" s="23">
        <v>45937.379861111098</v>
      </c>
      <c r="E154" s="9" t="s">
        <v>212</v>
      </c>
      <c r="F154" s="9" t="s">
        <v>188</v>
      </c>
      <c r="G154" s="9" t="s">
        <v>213</v>
      </c>
      <c r="H154" s="9" t="s">
        <v>167</v>
      </c>
      <c r="I154" s="9" t="s">
        <v>362</v>
      </c>
      <c r="J154" s="9" t="s">
        <v>752</v>
      </c>
      <c r="K154" s="9" t="s">
        <v>225</v>
      </c>
      <c r="L154" s="9" t="s">
        <v>395</v>
      </c>
      <c r="M154" s="9" t="s">
        <v>700</v>
      </c>
      <c r="N154" s="9" t="s">
        <v>197</v>
      </c>
      <c r="O154" s="9" t="s">
        <v>176</v>
      </c>
      <c r="P154" s="9" t="s">
        <v>228</v>
      </c>
      <c r="Q154" s="9" t="s">
        <v>219</v>
      </c>
      <c r="R154" s="9">
        <v>0</v>
      </c>
      <c r="S154" s="9">
        <v>35</v>
      </c>
      <c r="U154" s="9" t="s">
        <v>266</v>
      </c>
      <c r="W154" s="9">
        <v>4</v>
      </c>
      <c r="X154" s="9">
        <f>INDEX(SLA_Policy!$D$2:$D$5,MATCH(F154,SLA_Policy!$A$2:$A$5,0))</f>
        <v>72</v>
      </c>
      <c r="Y154" s="9" t="str">
        <f>IF(E154="Cancelled","Excluded",IF(D154="",IF((SLA_Policy!$B$8-B154)*24&gt;X154,"Open - Breached","Open - On Track"),IF((D154-B154)*24&lt;=X154,"Met","Breached")))</f>
        <v>Met</v>
      </c>
    </row>
    <row r="155" spans="1:25" x14ac:dyDescent="0.25">
      <c r="A155" s="9" t="s">
        <v>753</v>
      </c>
      <c r="B155" s="23">
        <v>45936.374305555597</v>
      </c>
      <c r="C155" s="23">
        <v>45936.405555555597</v>
      </c>
      <c r="D155" s="23">
        <v>45937.739583333299</v>
      </c>
      <c r="E155" s="9" t="s">
        <v>212</v>
      </c>
      <c r="F155" s="9" t="s">
        <v>188</v>
      </c>
      <c r="G155" s="9" t="s">
        <v>213</v>
      </c>
      <c r="H155" s="9" t="s">
        <v>163</v>
      </c>
      <c r="I155" s="9" t="s">
        <v>250</v>
      </c>
      <c r="J155" s="9" t="s">
        <v>302</v>
      </c>
      <c r="K155" s="9" t="s">
        <v>303</v>
      </c>
      <c r="L155" s="9" t="s">
        <v>226</v>
      </c>
      <c r="M155" s="9" t="s">
        <v>534</v>
      </c>
      <c r="N155" s="9" t="s">
        <v>196</v>
      </c>
      <c r="O155" s="9" t="s">
        <v>176</v>
      </c>
      <c r="P155" s="9" t="s">
        <v>570</v>
      </c>
      <c r="Q155" s="9" t="s">
        <v>219</v>
      </c>
      <c r="R155" s="9">
        <v>0</v>
      </c>
      <c r="S155" s="9">
        <v>32</v>
      </c>
      <c r="T155" s="9" t="s">
        <v>136</v>
      </c>
      <c r="U155" s="9" t="s">
        <v>230</v>
      </c>
      <c r="X155" s="9">
        <f>INDEX(SLA_Policy!$D$2:$D$5,MATCH(F155,SLA_Policy!$A$2:$A$5,0))</f>
        <v>72</v>
      </c>
      <c r="Y155" s="9" t="str">
        <f>IF(E155="Cancelled","Excluded",IF(D155="",IF((SLA_Policy!$B$8-B155)*24&gt;X155,"Open - Breached","Open - On Track"),IF((D155-B155)*24&lt;=X155,"Met","Breached")))</f>
        <v>Met</v>
      </c>
    </row>
    <row r="156" spans="1:25" x14ac:dyDescent="0.25">
      <c r="A156" s="9" t="s">
        <v>754</v>
      </c>
      <c r="B156" s="23">
        <v>45936.375</v>
      </c>
      <c r="C156" s="23">
        <v>45936.395138888904</v>
      </c>
      <c r="D156" s="23">
        <v>45937.374305555597</v>
      </c>
      <c r="E156" s="9" t="s">
        <v>212</v>
      </c>
      <c r="F156" s="9" t="s">
        <v>189</v>
      </c>
      <c r="G156" s="9" t="s">
        <v>213</v>
      </c>
      <c r="H156" s="9" t="s">
        <v>164</v>
      </c>
      <c r="I156" s="9" t="s">
        <v>339</v>
      </c>
      <c r="J156" s="9" t="s">
        <v>340</v>
      </c>
      <c r="K156" s="9" t="s">
        <v>246</v>
      </c>
      <c r="L156" s="9" t="s">
        <v>216</v>
      </c>
      <c r="M156" s="9" t="s">
        <v>755</v>
      </c>
      <c r="N156" s="9" t="s">
        <v>197</v>
      </c>
      <c r="O156" s="9" t="s">
        <v>116</v>
      </c>
      <c r="P156" s="9" t="s">
        <v>258</v>
      </c>
      <c r="Q156" s="9" t="s">
        <v>219</v>
      </c>
      <c r="R156" s="9">
        <v>0</v>
      </c>
      <c r="S156" s="9">
        <v>16</v>
      </c>
      <c r="T156" s="9" t="s">
        <v>343</v>
      </c>
      <c r="U156" s="9" t="s">
        <v>290</v>
      </c>
      <c r="W156" s="9">
        <v>5</v>
      </c>
      <c r="X156" s="9">
        <f>INDEX(SLA_Policy!$D$2:$D$5,MATCH(F156,SLA_Policy!$A$2:$A$5,0))</f>
        <v>120</v>
      </c>
      <c r="Y156" s="9" t="str">
        <f>IF(E156="Cancelled","Excluded",IF(D156="",IF((SLA_Policy!$B$8-B156)*24&gt;X156,"Open - Breached","Open - On Track"),IF((D156-B156)*24&lt;=X156,"Met","Breached")))</f>
        <v>Met</v>
      </c>
    </row>
    <row r="157" spans="1:25" x14ac:dyDescent="0.25">
      <c r="A157" s="9" t="s">
        <v>756</v>
      </c>
      <c r="B157" s="23">
        <v>45936.378472222197</v>
      </c>
      <c r="C157" s="23">
        <v>45936.592361111099</v>
      </c>
      <c r="D157" s="23">
        <v>45936.597222222197</v>
      </c>
      <c r="E157" s="9" t="s">
        <v>212</v>
      </c>
      <c r="F157" s="9" t="s">
        <v>189</v>
      </c>
      <c r="G157" s="9" t="s">
        <v>213</v>
      </c>
      <c r="H157" s="9" t="s">
        <v>166</v>
      </c>
      <c r="I157" s="9" t="s">
        <v>286</v>
      </c>
      <c r="J157" s="9" t="s">
        <v>666</v>
      </c>
      <c r="K157" s="9" t="s">
        <v>239</v>
      </c>
      <c r="L157" s="9" t="s">
        <v>226</v>
      </c>
      <c r="M157" s="9" t="s">
        <v>757</v>
      </c>
      <c r="N157" s="9" t="s">
        <v>196</v>
      </c>
      <c r="O157" s="9" t="s">
        <v>181</v>
      </c>
      <c r="P157" s="9" t="s">
        <v>445</v>
      </c>
      <c r="Q157" s="9" t="s">
        <v>273</v>
      </c>
      <c r="R157" s="9">
        <v>0</v>
      </c>
      <c r="S157" s="9">
        <v>6</v>
      </c>
      <c r="U157" s="9" t="s">
        <v>266</v>
      </c>
      <c r="W157" s="9">
        <v>4</v>
      </c>
      <c r="X157" s="9">
        <f>INDEX(SLA_Policy!$D$2:$D$5,MATCH(F157,SLA_Policy!$A$2:$A$5,0))</f>
        <v>120</v>
      </c>
      <c r="Y157" s="9" t="str">
        <f>IF(E157="Cancelled","Excluded",IF(D157="",IF((SLA_Policy!$B$8-B157)*24&gt;X157,"Open - Breached","Open - On Track"),IF((D157-B157)*24&lt;=X157,"Met","Breached")))</f>
        <v>Met</v>
      </c>
    </row>
    <row r="158" spans="1:25" x14ac:dyDescent="0.25">
      <c r="A158" s="9" t="s">
        <v>758</v>
      </c>
      <c r="B158" s="23">
        <v>45936.389583333301</v>
      </c>
      <c r="C158" s="23">
        <v>45936.394444444399</v>
      </c>
      <c r="D158" s="23">
        <v>45936.445138888899</v>
      </c>
      <c r="E158" s="9" t="s">
        <v>212</v>
      </c>
      <c r="F158" s="9" t="s">
        <v>187</v>
      </c>
      <c r="G158" s="9" t="s">
        <v>213</v>
      </c>
      <c r="H158" s="9" t="s">
        <v>167</v>
      </c>
      <c r="I158" s="9" t="s">
        <v>362</v>
      </c>
      <c r="J158" s="9" t="s">
        <v>759</v>
      </c>
      <c r="K158" s="9" t="s">
        <v>246</v>
      </c>
      <c r="L158" s="9" t="s">
        <v>395</v>
      </c>
      <c r="M158" s="9" t="s">
        <v>463</v>
      </c>
      <c r="N158" s="9" t="s">
        <v>196</v>
      </c>
      <c r="O158" s="9" t="s">
        <v>116</v>
      </c>
      <c r="P158" s="9" t="s">
        <v>258</v>
      </c>
      <c r="Q158" s="9" t="s">
        <v>219</v>
      </c>
      <c r="R158" s="9">
        <v>0</v>
      </c>
      <c r="S158" s="9">
        <v>60</v>
      </c>
      <c r="U158" s="9" t="s">
        <v>376</v>
      </c>
      <c r="W158" s="9">
        <v>3</v>
      </c>
      <c r="X158" s="9">
        <f>INDEX(SLA_Policy!$D$2:$D$5,MATCH(F158,SLA_Policy!$A$2:$A$5,0))</f>
        <v>8</v>
      </c>
      <c r="Y158" s="9" t="str">
        <f>IF(E158="Cancelled","Excluded",IF(D158="",IF((SLA_Policy!$B$8-B158)*24&gt;X158,"Open - Breached","Open - On Track"),IF((D158-B158)*24&lt;=X158,"Met","Breached")))</f>
        <v>Met</v>
      </c>
    </row>
    <row r="159" spans="1:25" x14ac:dyDescent="0.25">
      <c r="A159" s="9" t="s">
        <v>760</v>
      </c>
      <c r="B159" s="23">
        <v>45936.394444444399</v>
      </c>
      <c r="C159" s="23">
        <v>45936.431250000001</v>
      </c>
      <c r="D159" s="23">
        <v>45936.433333333298</v>
      </c>
      <c r="E159" s="9" t="s">
        <v>212</v>
      </c>
      <c r="F159" s="9" t="s">
        <v>188</v>
      </c>
      <c r="G159" s="9" t="s">
        <v>213</v>
      </c>
      <c r="H159" s="9" t="s">
        <v>88</v>
      </c>
      <c r="I159" s="9" t="s">
        <v>268</v>
      </c>
      <c r="J159" s="9" t="s">
        <v>761</v>
      </c>
      <c r="K159" s="9" t="s">
        <v>225</v>
      </c>
      <c r="L159" s="9" t="s">
        <v>351</v>
      </c>
      <c r="M159" s="9" t="s">
        <v>762</v>
      </c>
      <c r="N159" s="9" t="s">
        <v>196</v>
      </c>
      <c r="O159" s="9" t="s">
        <v>178</v>
      </c>
      <c r="P159" s="9" t="s">
        <v>414</v>
      </c>
      <c r="Q159" s="9" t="s">
        <v>219</v>
      </c>
      <c r="R159" s="9">
        <v>0</v>
      </c>
      <c r="S159" s="9">
        <v>21</v>
      </c>
      <c r="T159" s="9" t="s">
        <v>220</v>
      </c>
      <c r="U159" s="9" t="s">
        <v>661</v>
      </c>
      <c r="X159" s="9">
        <f>INDEX(SLA_Policy!$D$2:$D$5,MATCH(F159,SLA_Policy!$A$2:$A$5,0))</f>
        <v>72</v>
      </c>
      <c r="Y159" s="9" t="str">
        <f>IF(E159="Cancelled","Excluded",IF(D159="",IF((SLA_Policy!$B$8-B159)*24&gt;X159,"Open - Breached","Open - On Track"),IF((D159-B159)*24&lt;=X159,"Met","Breached")))</f>
        <v>Met</v>
      </c>
    </row>
    <row r="160" spans="1:25" x14ac:dyDescent="0.25">
      <c r="A160" s="9" t="s">
        <v>763</v>
      </c>
      <c r="B160" s="23">
        <v>45936.395833333299</v>
      </c>
      <c r="C160" s="23">
        <v>45936.402777777803</v>
      </c>
      <c r="D160" s="23">
        <v>45937.345138888901</v>
      </c>
      <c r="E160" s="9" t="s">
        <v>212</v>
      </c>
      <c r="F160" s="9" t="s">
        <v>188</v>
      </c>
      <c r="G160" s="9" t="s">
        <v>213</v>
      </c>
      <c r="H160" s="9" t="s">
        <v>163</v>
      </c>
      <c r="I160" s="9" t="s">
        <v>223</v>
      </c>
      <c r="J160" s="9" t="s">
        <v>764</v>
      </c>
      <c r="K160" s="9" t="s">
        <v>239</v>
      </c>
      <c r="L160" s="9" t="s">
        <v>104</v>
      </c>
      <c r="M160" s="9" t="s">
        <v>765</v>
      </c>
      <c r="N160" s="9" t="s">
        <v>198</v>
      </c>
      <c r="O160" s="9" t="s">
        <v>176</v>
      </c>
      <c r="P160" s="9" t="s">
        <v>330</v>
      </c>
      <c r="Q160" s="9" t="s">
        <v>219</v>
      </c>
      <c r="R160" s="9">
        <v>0</v>
      </c>
      <c r="S160" s="9">
        <v>59</v>
      </c>
      <c r="T160" s="9" t="s">
        <v>229</v>
      </c>
      <c r="U160" s="9" t="s">
        <v>230</v>
      </c>
      <c r="W160" s="9">
        <v>5</v>
      </c>
      <c r="X160" s="9">
        <f>INDEX(SLA_Policy!$D$2:$D$5,MATCH(F160,SLA_Policy!$A$2:$A$5,0))</f>
        <v>72</v>
      </c>
      <c r="Y160" s="9" t="str">
        <f>IF(E160="Cancelled","Excluded",IF(D160="",IF((SLA_Policy!$B$8-B160)*24&gt;X160,"Open - Breached","Open - On Track"),IF((D160-B160)*24&lt;=X160,"Met","Breached")))</f>
        <v>Met</v>
      </c>
    </row>
    <row r="161" spans="1:25" x14ac:dyDescent="0.25">
      <c r="A161" s="9" t="s">
        <v>766</v>
      </c>
      <c r="B161" s="23">
        <v>45936.3972222222</v>
      </c>
      <c r="C161" s="23">
        <v>45936.398611111101</v>
      </c>
      <c r="D161" s="23">
        <v>45936.417361111096</v>
      </c>
      <c r="E161" s="9" t="s">
        <v>212</v>
      </c>
      <c r="F161" s="9" t="s">
        <v>188</v>
      </c>
      <c r="G161" s="9" t="s">
        <v>213</v>
      </c>
      <c r="H161" s="9" t="s">
        <v>161</v>
      </c>
      <c r="I161" s="9" t="s">
        <v>389</v>
      </c>
      <c r="J161" s="9" t="s">
        <v>767</v>
      </c>
      <c r="K161" s="9" t="s">
        <v>246</v>
      </c>
      <c r="L161" s="9" t="s">
        <v>311</v>
      </c>
      <c r="M161" s="9" t="s">
        <v>768</v>
      </c>
      <c r="N161" s="9" t="s">
        <v>200</v>
      </c>
      <c r="O161" s="9" t="s">
        <v>116</v>
      </c>
      <c r="P161" s="9" t="s">
        <v>525</v>
      </c>
      <c r="Q161" s="9" t="s">
        <v>219</v>
      </c>
      <c r="R161" s="9">
        <v>0</v>
      </c>
      <c r="S161" s="9">
        <v>7</v>
      </c>
      <c r="U161" s="9" t="s">
        <v>290</v>
      </c>
      <c r="W161" s="9">
        <v>5</v>
      </c>
      <c r="X161" s="9">
        <f>INDEX(SLA_Policy!$D$2:$D$5,MATCH(F161,SLA_Policy!$A$2:$A$5,0))</f>
        <v>72</v>
      </c>
      <c r="Y161" s="9" t="str">
        <f>IF(E161="Cancelled","Excluded",IF(D161="",IF((SLA_Policy!$B$8-B161)*24&gt;X161,"Open - Breached","Open - On Track"),IF((D161-B161)*24&lt;=X161,"Met","Breached")))</f>
        <v>Met</v>
      </c>
    </row>
    <row r="162" spans="1:25" x14ac:dyDescent="0.25">
      <c r="A162" s="9" t="s">
        <v>769</v>
      </c>
      <c r="B162" s="23">
        <v>45936.403472222199</v>
      </c>
      <c r="C162" s="23">
        <v>45936.445138888899</v>
      </c>
      <c r="D162" s="23">
        <v>45937.341666666704</v>
      </c>
      <c r="E162" s="9" t="s">
        <v>212</v>
      </c>
      <c r="F162" s="9" t="s">
        <v>189</v>
      </c>
      <c r="G162" s="9" t="s">
        <v>236</v>
      </c>
      <c r="H162" s="9" t="s">
        <v>167</v>
      </c>
      <c r="I162" s="9" t="s">
        <v>255</v>
      </c>
      <c r="J162" s="9" t="s">
        <v>770</v>
      </c>
      <c r="K162" s="9" t="s">
        <v>225</v>
      </c>
      <c r="L162" s="9" t="s">
        <v>226</v>
      </c>
      <c r="M162" s="9" t="s">
        <v>227</v>
      </c>
      <c r="N162" s="9" t="s">
        <v>196</v>
      </c>
      <c r="O162" s="9" t="s">
        <v>180</v>
      </c>
      <c r="P162" s="9" t="s">
        <v>278</v>
      </c>
      <c r="Q162" s="9" t="s">
        <v>219</v>
      </c>
      <c r="R162" s="9">
        <v>0</v>
      </c>
      <c r="S162" s="9">
        <v>17</v>
      </c>
      <c r="U162" s="9" t="s">
        <v>242</v>
      </c>
      <c r="X162" s="9">
        <f>INDEX(SLA_Policy!$D$2:$D$5,MATCH(F162,SLA_Policy!$A$2:$A$5,0))</f>
        <v>120</v>
      </c>
      <c r="Y162" s="9" t="str">
        <f>IF(E162="Cancelled","Excluded",IF(D162="",IF((SLA_Policy!$B$8-B162)*24&gt;X162,"Open - Breached","Open - On Track"),IF((D162-B162)*24&lt;=X162,"Met","Breached")))</f>
        <v>Met</v>
      </c>
    </row>
    <row r="163" spans="1:25" x14ac:dyDescent="0.25">
      <c r="A163" s="9" t="s">
        <v>771</v>
      </c>
      <c r="B163" s="23">
        <v>45936.410416666702</v>
      </c>
      <c r="C163" s="23">
        <v>45936.434027777803</v>
      </c>
      <c r="D163" s="23">
        <v>45937.5402777778</v>
      </c>
      <c r="E163" s="9" t="s">
        <v>212</v>
      </c>
      <c r="F163" s="9" t="s">
        <v>188</v>
      </c>
      <c r="G163" s="9" t="s">
        <v>213</v>
      </c>
      <c r="H163" s="9" t="s">
        <v>88</v>
      </c>
      <c r="I163" s="9" t="s">
        <v>486</v>
      </c>
      <c r="J163" s="9" t="s">
        <v>772</v>
      </c>
      <c r="K163" s="9" t="s">
        <v>246</v>
      </c>
      <c r="L163" s="9" t="s">
        <v>351</v>
      </c>
      <c r="M163" s="9" t="s">
        <v>773</v>
      </c>
      <c r="N163" s="9" t="s">
        <v>199</v>
      </c>
      <c r="O163" s="9" t="s">
        <v>178</v>
      </c>
      <c r="P163" s="9" t="s">
        <v>272</v>
      </c>
      <c r="Q163" s="9" t="s">
        <v>219</v>
      </c>
      <c r="R163" s="9">
        <v>0</v>
      </c>
      <c r="S163" s="9">
        <v>61</v>
      </c>
      <c r="U163" s="9" t="s">
        <v>221</v>
      </c>
      <c r="X163" s="9">
        <f>INDEX(SLA_Policy!$D$2:$D$5,MATCH(F163,SLA_Policy!$A$2:$A$5,0))</f>
        <v>72</v>
      </c>
      <c r="Y163" s="9" t="str">
        <f>IF(E163="Cancelled","Excluded",IF(D163="",IF((SLA_Policy!$B$8-B163)*24&gt;X163,"Open - Breached","Open - On Track"),IF((D163-B163)*24&lt;=X163,"Met","Breached")))</f>
        <v>Met</v>
      </c>
    </row>
    <row r="164" spans="1:25" x14ac:dyDescent="0.25">
      <c r="A164" s="9" t="s">
        <v>774</v>
      </c>
      <c r="B164" s="23">
        <v>45936.4152777778</v>
      </c>
      <c r="C164" s="23">
        <v>45936.427777777797</v>
      </c>
      <c r="D164" s="23">
        <v>45936.6743055556</v>
      </c>
      <c r="E164" s="9" t="s">
        <v>212</v>
      </c>
      <c r="F164" s="9" t="s">
        <v>188</v>
      </c>
      <c r="G164" s="9" t="s">
        <v>236</v>
      </c>
      <c r="H164" s="9" t="s">
        <v>161</v>
      </c>
      <c r="I164" s="9" t="s">
        <v>237</v>
      </c>
      <c r="J164" s="9" t="s">
        <v>775</v>
      </c>
      <c r="K164" s="9" t="s">
        <v>246</v>
      </c>
      <c r="L164" s="9" t="s">
        <v>226</v>
      </c>
      <c r="M164" s="9" t="s">
        <v>776</v>
      </c>
      <c r="N164" s="9" t="s">
        <v>196</v>
      </c>
      <c r="O164" s="9" t="s">
        <v>177</v>
      </c>
      <c r="P164" s="9" t="s">
        <v>457</v>
      </c>
      <c r="Q164" s="9" t="s">
        <v>219</v>
      </c>
      <c r="R164" s="9">
        <v>0</v>
      </c>
      <c r="S164" s="9">
        <v>22</v>
      </c>
      <c r="U164" s="9" t="s">
        <v>242</v>
      </c>
      <c r="X164" s="9">
        <f>INDEX(SLA_Policy!$D$2:$D$5,MATCH(F164,SLA_Policy!$A$2:$A$5,0))</f>
        <v>72</v>
      </c>
      <c r="Y164" s="9" t="str">
        <f>IF(E164="Cancelled","Excluded",IF(D164="",IF((SLA_Policy!$B$8-B164)*24&gt;X164,"Open - Breached","Open - On Track"),IF((D164-B164)*24&lt;=X164,"Met","Breached")))</f>
        <v>Met</v>
      </c>
    </row>
    <row r="165" spans="1:25" x14ac:dyDescent="0.25">
      <c r="A165" s="9" t="s">
        <v>777</v>
      </c>
      <c r="B165" s="23">
        <v>45936.427777777797</v>
      </c>
      <c r="C165" s="23">
        <v>45936.431944444397</v>
      </c>
      <c r="D165" s="23">
        <v>45937.329166666699</v>
      </c>
      <c r="E165" s="9" t="s">
        <v>212</v>
      </c>
      <c r="F165" s="9" t="s">
        <v>189</v>
      </c>
      <c r="G165" s="9" t="s">
        <v>236</v>
      </c>
      <c r="H165" s="9" t="s">
        <v>164</v>
      </c>
      <c r="I165" s="9" t="s">
        <v>421</v>
      </c>
      <c r="J165" s="9" t="s">
        <v>778</v>
      </c>
      <c r="K165" s="9" t="s">
        <v>225</v>
      </c>
      <c r="L165" s="9" t="s">
        <v>351</v>
      </c>
      <c r="M165" s="9" t="s">
        <v>779</v>
      </c>
      <c r="N165" s="9" t="s">
        <v>198</v>
      </c>
      <c r="O165" s="9" t="s">
        <v>116</v>
      </c>
      <c r="P165" s="9" t="s">
        <v>234</v>
      </c>
      <c r="Q165" s="9" t="s">
        <v>219</v>
      </c>
      <c r="R165" s="9">
        <v>0</v>
      </c>
      <c r="S165" s="9">
        <v>38</v>
      </c>
      <c r="T165" s="9" t="s">
        <v>464</v>
      </c>
      <c r="U165" s="9" t="s">
        <v>242</v>
      </c>
      <c r="W165" s="9">
        <v>5</v>
      </c>
      <c r="X165" s="9">
        <f>INDEX(SLA_Policy!$D$2:$D$5,MATCH(F165,SLA_Policy!$A$2:$A$5,0))</f>
        <v>120</v>
      </c>
      <c r="Y165" s="9" t="str">
        <f>IF(E165="Cancelled","Excluded",IF(D165="",IF((SLA_Policy!$B$8-B165)*24&gt;X165,"Open - Breached","Open - On Track"),IF((D165-B165)*24&lt;=X165,"Met","Breached")))</f>
        <v>Met</v>
      </c>
    </row>
    <row r="166" spans="1:25" x14ac:dyDescent="0.25">
      <c r="A166" s="9" t="s">
        <v>780</v>
      </c>
      <c r="B166" s="23">
        <v>45936.436111111099</v>
      </c>
      <c r="C166" s="23">
        <v>45936.474999999999</v>
      </c>
      <c r="D166" s="23">
        <v>45944.411111111098</v>
      </c>
      <c r="E166" s="9" t="s">
        <v>212</v>
      </c>
      <c r="F166" s="9" t="s">
        <v>189</v>
      </c>
      <c r="G166" s="9" t="s">
        <v>213</v>
      </c>
      <c r="H166" s="9" t="s">
        <v>162</v>
      </c>
      <c r="I166" s="9" t="s">
        <v>244</v>
      </c>
      <c r="J166" s="9" t="s">
        <v>781</v>
      </c>
      <c r="K166" s="9" t="s">
        <v>303</v>
      </c>
      <c r="L166" s="9" t="s">
        <v>226</v>
      </c>
      <c r="M166" s="9" t="s">
        <v>654</v>
      </c>
      <c r="N166" s="9" t="s">
        <v>196</v>
      </c>
      <c r="O166" s="9" t="s">
        <v>179</v>
      </c>
      <c r="P166" s="9" t="s">
        <v>337</v>
      </c>
      <c r="Q166" s="9" t="s">
        <v>219</v>
      </c>
      <c r="R166" s="9">
        <v>0</v>
      </c>
      <c r="S166" s="9">
        <v>14</v>
      </c>
      <c r="U166" s="9" t="s">
        <v>248</v>
      </c>
      <c r="W166" s="9">
        <v>4</v>
      </c>
      <c r="X166" s="9">
        <f>INDEX(SLA_Policy!$D$2:$D$5,MATCH(F166,SLA_Policy!$A$2:$A$5,0))</f>
        <v>120</v>
      </c>
      <c r="Y166" s="9" t="str">
        <f>IF(E166="Cancelled","Excluded",IF(D166="",IF((SLA_Policy!$B$8-B166)*24&gt;X166,"Open - Breached","Open - On Track"),IF((D166-B166)*24&lt;=X166,"Met","Breached")))</f>
        <v>Breached</v>
      </c>
    </row>
    <row r="167" spans="1:25" x14ac:dyDescent="0.25">
      <c r="A167" s="9" t="s">
        <v>782</v>
      </c>
      <c r="B167" s="23">
        <v>45936.454861111102</v>
      </c>
      <c r="C167" s="23">
        <v>45936.492361111101</v>
      </c>
      <c r="D167" s="23">
        <v>45936.659722222197</v>
      </c>
      <c r="E167" s="9" t="s">
        <v>212</v>
      </c>
      <c r="F167" s="9" t="s">
        <v>188</v>
      </c>
      <c r="G167" s="9" t="s">
        <v>213</v>
      </c>
      <c r="H167" s="9" t="s">
        <v>163</v>
      </c>
      <c r="I167" s="9" t="s">
        <v>405</v>
      </c>
      <c r="J167" s="9" t="s">
        <v>783</v>
      </c>
      <c r="K167" s="9" t="s">
        <v>215</v>
      </c>
      <c r="L167" s="9" t="s">
        <v>270</v>
      </c>
      <c r="M167" s="9" t="s">
        <v>784</v>
      </c>
      <c r="N167" s="9" t="s">
        <v>196</v>
      </c>
      <c r="O167" s="9" t="s">
        <v>176</v>
      </c>
      <c r="P167" s="9" t="s">
        <v>330</v>
      </c>
      <c r="Q167" s="9" t="s">
        <v>219</v>
      </c>
      <c r="R167" s="9">
        <v>0</v>
      </c>
      <c r="S167" s="9">
        <v>15</v>
      </c>
      <c r="U167" s="9" t="s">
        <v>230</v>
      </c>
      <c r="X167" s="9">
        <f>INDEX(SLA_Policy!$D$2:$D$5,MATCH(F167,SLA_Policy!$A$2:$A$5,0))</f>
        <v>72</v>
      </c>
      <c r="Y167" s="9" t="str">
        <f>IF(E167="Cancelled","Excluded",IF(D167="",IF((SLA_Policy!$B$8-B167)*24&gt;X167,"Open - Breached","Open - On Track"),IF((D167-B167)*24&lt;=X167,"Met","Breached")))</f>
        <v>Met</v>
      </c>
    </row>
    <row r="168" spans="1:25" x14ac:dyDescent="0.25">
      <c r="A168" s="9" t="s">
        <v>785</v>
      </c>
      <c r="B168" s="23">
        <v>45936.466666666704</v>
      </c>
      <c r="C168" s="23">
        <v>45936.478472222203</v>
      </c>
      <c r="D168" s="23">
        <v>45936.564583333296</v>
      </c>
      <c r="E168" s="9" t="s">
        <v>212</v>
      </c>
      <c r="F168" s="9" t="s">
        <v>188</v>
      </c>
      <c r="G168" s="9" t="s">
        <v>213</v>
      </c>
      <c r="H168" s="9" t="s">
        <v>161</v>
      </c>
      <c r="I168" s="9" t="s">
        <v>389</v>
      </c>
      <c r="J168" s="9" t="s">
        <v>786</v>
      </c>
      <c r="K168" s="9" t="s">
        <v>410</v>
      </c>
      <c r="L168" s="9" t="s">
        <v>307</v>
      </c>
      <c r="M168" s="9" t="s">
        <v>787</v>
      </c>
      <c r="N168" s="9" t="s">
        <v>198</v>
      </c>
      <c r="O168" s="9" t="s">
        <v>116</v>
      </c>
      <c r="P168" s="9" t="s">
        <v>342</v>
      </c>
      <c r="Q168" s="9" t="s">
        <v>219</v>
      </c>
      <c r="R168" s="9">
        <v>0</v>
      </c>
      <c r="S168" s="9">
        <v>3</v>
      </c>
      <c r="U168" s="9" t="s">
        <v>376</v>
      </c>
      <c r="X168" s="9">
        <f>INDEX(SLA_Policy!$D$2:$D$5,MATCH(F168,SLA_Policy!$A$2:$A$5,0))</f>
        <v>72</v>
      </c>
      <c r="Y168" s="9" t="str">
        <f>IF(E168="Cancelled","Excluded",IF(D168="",IF((SLA_Policy!$B$8-B168)*24&gt;X168,"Open - Breached","Open - On Track"),IF((D168-B168)*24&lt;=X168,"Met","Breached")))</f>
        <v>Met</v>
      </c>
    </row>
    <row r="169" spans="1:25" x14ac:dyDescent="0.25">
      <c r="A169" s="9" t="s">
        <v>788</v>
      </c>
      <c r="B169" s="23">
        <v>45936.476388888899</v>
      </c>
      <c r="C169" s="23">
        <v>45936.507638888899</v>
      </c>
      <c r="D169" s="23">
        <v>45936.6027777778</v>
      </c>
      <c r="E169" s="9" t="s">
        <v>212</v>
      </c>
      <c r="F169" s="9" t="s">
        <v>188</v>
      </c>
      <c r="G169" s="9" t="s">
        <v>213</v>
      </c>
      <c r="H169" s="9" t="s">
        <v>162</v>
      </c>
      <c r="I169" s="9" t="s">
        <v>244</v>
      </c>
      <c r="J169" s="9" t="s">
        <v>789</v>
      </c>
      <c r="K169" s="9" t="s">
        <v>239</v>
      </c>
      <c r="L169" s="9" t="s">
        <v>282</v>
      </c>
      <c r="M169" s="9" t="s">
        <v>471</v>
      </c>
      <c r="N169" s="9" t="s">
        <v>196</v>
      </c>
      <c r="O169" s="9" t="s">
        <v>116</v>
      </c>
      <c r="P169" s="9" t="s">
        <v>525</v>
      </c>
      <c r="Q169" s="9" t="s">
        <v>219</v>
      </c>
      <c r="R169" s="9">
        <v>0</v>
      </c>
      <c r="S169" s="9">
        <v>38</v>
      </c>
      <c r="U169" s="9" t="s">
        <v>266</v>
      </c>
      <c r="X169" s="9">
        <f>INDEX(SLA_Policy!$D$2:$D$5,MATCH(F169,SLA_Policy!$A$2:$A$5,0))</f>
        <v>72</v>
      </c>
      <c r="Y169" s="9" t="str">
        <f>IF(E169="Cancelled","Excluded",IF(D169="",IF((SLA_Policy!$B$8-B169)*24&gt;X169,"Open - Breached","Open - On Track"),IF((D169-B169)*24&lt;=X169,"Met","Breached")))</f>
        <v>Met</v>
      </c>
    </row>
    <row r="170" spans="1:25" x14ac:dyDescent="0.25">
      <c r="A170" s="9" t="s">
        <v>790</v>
      </c>
      <c r="B170" s="23">
        <v>45936.4868055556</v>
      </c>
      <c r="C170" s="23">
        <v>45936.495138888902</v>
      </c>
      <c r="D170" s="23">
        <v>45936.727083333302</v>
      </c>
      <c r="E170" s="9" t="s">
        <v>212</v>
      </c>
      <c r="F170" s="9" t="s">
        <v>187</v>
      </c>
      <c r="G170" s="9" t="s">
        <v>213</v>
      </c>
      <c r="H170" s="9" t="s">
        <v>163</v>
      </c>
      <c r="I170" s="9" t="s">
        <v>223</v>
      </c>
      <c r="J170" s="9" t="s">
        <v>791</v>
      </c>
      <c r="K170" s="9" t="s">
        <v>246</v>
      </c>
      <c r="L170" s="9" t="s">
        <v>395</v>
      </c>
      <c r="M170" s="9" t="s">
        <v>792</v>
      </c>
      <c r="N170" s="9" t="s">
        <v>196</v>
      </c>
      <c r="O170" s="9" t="s">
        <v>176</v>
      </c>
      <c r="P170" s="9" t="s">
        <v>228</v>
      </c>
      <c r="Q170" s="9" t="s">
        <v>273</v>
      </c>
      <c r="R170" s="9">
        <v>0</v>
      </c>
      <c r="S170" s="9">
        <v>70</v>
      </c>
      <c r="T170" s="9" t="s">
        <v>136</v>
      </c>
      <c r="U170" s="9" t="s">
        <v>230</v>
      </c>
      <c r="X170" s="9">
        <f>INDEX(SLA_Policy!$D$2:$D$5,MATCH(F170,SLA_Policy!$A$2:$A$5,0))</f>
        <v>8</v>
      </c>
      <c r="Y170" s="9" t="str">
        <f>IF(E170="Cancelled","Excluded",IF(D170="",IF((SLA_Policy!$B$8-B170)*24&gt;X170,"Open - Breached","Open - On Track"),IF((D170-B170)*24&lt;=X170,"Met","Breached")))</f>
        <v>Met</v>
      </c>
    </row>
    <row r="171" spans="1:25" x14ac:dyDescent="0.25">
      <c r="A171" s="9" t="s">
        <v>793</v>
      </c>
      <c r="B171" s="23">
        <v>45936.493055555598</v>
      </c>
      <c r="C171" s="23">
        <v>45936.495138888902</v>
      </c>
      <c r="D171" s="23">
        <v>45936.761111111096</v>
      </c>
      <c r="E171" s="9" t="s">
        <v>212</v>
      </c>
      <c r="F171" s="9" t="s">
        <v>188</v>
      </c>
      <c r="G171" s="9" t="s">
        <v>213</v>
      </c>
      <c r="H171" s="9" t="s">
        <v>162</v>
      </c>
      <c r="I171" s="9" t="s">
        <v>345</v>
      </c>
      <c r="J171" s="9" t="s">
        <v>794</v>
      </c>
      <c r="K171" s="9" t="s">
        <v>246</v>
      </c>
      <c r="L171" s="9" t="s">
        <v>104</v>
      </c>
      <c r="M171" s="9" t="s">
        <v>583</v>
      </c>
      <c r="N171" s="9" t="s">
        <v>198</v>
      </c>
      <c r="O171" s="9" t="s">
        <v>179</v>
      </c>
      <c r="P171" s="9" t="s">
        <v>264</v>
      </c>
      <c r="Q171" s="9" t="s">
        <v>219</v>
      </c>
      <c r="R171" s="9">
        <v>0</v>
      </c>
      <c r="S171" s="9">
        <v>28</v>
      </c>
      <c r="U171" s="9" t="s">
        <v>266</v>
      </c>
      <c r="X171" s="9">
        <f>INDEX(SLA_Policy!$D$2:$D$5,MATCH(F171,SLA_Policy!$A$2:$A$5,0))</f>
        <v>72</v>
      </c>
      <c r="Y171" s="9" t="str">
        <f>IF(E171="Cancelled","Excluded",IF(D171="",IF((SLA_Policy!$B$8-B171)*24&gt;X171,"Open - Breached","Open - On Track"),IF((D171-B171)*24&lt;=X171,"Met","Breached")))</f>
        <v>Met</v>
      </c>
    </row>
    <row r="172" spans="1:25" x14ac:dyDescent="0.25">
      <c r="A172" s="9" t="s">
        <v>795</v>
      </c>
      <c r="B172" s="23">
        <v>45936.510416666701</v>
      </c>
      <c r="C172" s="23">
        <v>45936.590972222199</v>
      </c>
      <c r="D172" s="23">
        <v>45937.668749999997</v>
      </c>
      <c r="E172" s="9" t="s">
        <v>212</v>
      </c>
      <c r="F172" s="9" t="s">
        <v>188</v>
      </c>
      <c r="G172" s="9" t="s">
        <v>213</v>
      </c>
      <c r="H172" s="9" t="s">
        <v>88</v>
      </c>
      <c r="I172" s="9" t="s">
        <v>268</v>
      </c>
      <c r="J172" s="9" t="s">
        <v>796</v>
      </c>
      <c r="K172" s="9" t="s">
        <v>246</v>
      </c>
      <c r="L172" s="9" t="s">
        <v>311</v>
      </c>
      <c r="M172" s="9" t="s">
        <v>797</v>
      </c>
      <c r="N172" s="9" t="s">
        <v>196</v>
      </c>
      <c r="O172" s="9" t="s">
        <v>178</v>
      </c>
      <c r="P172" s="9" t="s">
        <v>360</v>
      </c>
      <c r="Q172" s="9" t="s">
        <v>219</v>
      </c>
      <c r="R172" s="9">
        <v>0</v>
      </c>
      <c r="S172" s="9">
        <v>11</v>
      </c>
      <c r="T172" s="9" t="s">
        <v>220</v>
      </c>
      <c r="U172" s="9" t="s">
        <v>266</v>
      </c>
      <c r="X172" s="9">
        <f>INDEX(SLA_Policy!$D$2:$D$5,MATCH(F172,SLA_Policy!$A$2:$A$5,0))</f>
        <v>72</v>
      </c>
      <c r="Y172" s="9" t="str">
        <f>IF(E172="Cancelled","Excluded",IF(D172="",IF((SLA_Policy!$B$8-B172)*24&gt;X172,"Open - Breached","Open - On Track"),IF((D172-B172)*24&lt;=X172,"Met","Breached")))</f>
        <v>Met</v>
      </c>
    </row>
    <row r="173" spans="1:25" x14ac:dyDescent="0.25">
      <c r="A173" s="9" t="s">
        <v>798</v>
      </c>
      <c r="B173" s="23">
        <v>45936.513888888898</v>
      </c>
      <c r="C173" s="23">
        <v>45936.569444444503</v>
      </c>
      <c r="D173" s="23">
        <v>45937.351388888899</v>
      </c>
      <c r="E173" s="9" t="s">
        <v>212</v>
      </c>
      <c r="F173" s="9" t="s">
        <v>189</v>
      </c>
      <c r="G173" s="9" t="s">
        <v>236</v>
      </c>
      <c r="H173" s="9" t="s">
        <v>161</v>
      </c>
      <c r="I173" s="9" t="s">
        <v>482</v>
      </c>
      <c r="J173" s="9" t="s">
        <v>799</v>
      </c>
      <c r="K173" s="9" t="s">
        <v>246</v>
      </c>
      <c r="L173" s="9" t="s">
        <v>311</v>
      </c>
      <c r="M173" s="9" t="s">
        <v>800</v>
      </c>
      <c r="N173" s="9" t="s">
        <v>196</v>
      </c>
      <c r="O173" s="9" t="s">
        <v>116</v>
      </c>
      <c r="P173" s="9" t="s">
        <v>295</v>
      </c>
      <c r="Q173" s="9" t="s">
        <v>219</v>
      </c>
      <c r="R173" s="9">
        <v>0</v>
      </c>
      <c r="S173" s="9">
        <v>49</v>
      </c>
      <c r="U173" s="9" t="s">
        <v>242</v>
      </c>
      <c r="W173" s="9">
        <v>5</v>
      </c>
      <c r="X173" s="9">
        <f>INDEX(SLA_Policy!$D$2:$D$5,MATCH(F173,SLA_Policy!$A$2:$A$5,0))</f>
        <v>120</v>
      </c>
      <c r="Y173" s="9" t="str">
        <f>IF(E173="Cancelled","Excluded",IF(D173="",IF((SLA_Policy!$B$8-B173)*24&gt;X173,"Open - Breached","Open - On Track"),IF((D173-B173)*24&lt;=X173,"Met","Breached")))</f>
        <v>Met</v>
      </c>
    </row>
    <row r="174" spans="1:25" x14ac:dyDescent="0.25">
      <c r="A174" s="9" t="s">
        <v>801</v>
      </c>
      <c r="B174" s="23">
        <v>45936.521527777797</v>
      </c>
      <c r="C174" s="23">
        <v>45936.710416666698</v>
      </c>
      <c r="D174" s="23">
        <v>45940.394444444399</v>
      </c>
      <c r="E174" s="9" t="s">
        <v>212</v>
      </c>
      <c r="F174" s="9" t="s">
        <v>189</v>
      </c>
      <c r="G174" s="9" t="s">
        <v>213</v>
      </c>
      <c r="H174" s="9" t="s">
        <v>162</v>
      </c>
      <c r="I174" s="9" t="s">
        <v>345</v>
      </c>
      <c r="J174" s="9" t="s">
        <v>802</v>
      </c>
      <c r="K174" s="9" t="s">
        <v>303</v>
      </c>
      <c r="L174" s="9" t="s">
        <v>104</v>
      </c>
      <c r="M174" s="9" t="s">
        <v>803</v>
      </c>
      <c r="N174" s="9" t="s">
        <v>197</v>
      </c>
      <c r="O174" s="9" t="s">
        <v>179</v>
      </c>
      <c r="P174" s="9" t="s">
        <v>264</v>
      </c>
      <c r="Q174" s="9" t="s">
        <v>219</v>
      </c>
      <c r="R174" s="9">
        <v>2</v>
      </c>
      <c r="S174" s="9">
        <v>43</v>
      </c>
      <c r="U174" s="9" t="s">
        <v>376</v>
      </c>
      <c r="W174" s="9">
        <v>3</v>
      </c>
      <c r="X174" s="9">
        <f>INDEX(SLA_Policy!$D$2:$D$5,MATCH(F174,SLA_Policy!$A$2:$A$5,0))</f>
        <v>120</v>
      </c>
      <c r="Y174" s="9" t="str">
        <f>IF(E174="Cancelled","Excluded",IF(D174="",IF((SLA_Policy!$B$8-B174)*24&gt;X174,"Open - Breached","Open - On Track"),IF((D174-B174)*24&lt;=X174,"Met","Breached")))</f>
        <v>Met</v>
      </c>
    </row>
    <row r="175" spans="1:25" x14ac:dyDescent="0.25">
      <c r="A175" s="9" t="s">
        <v>804</v>
      </c>
      <c r="B175" s="23">
        <v>45936.535416666702</v>
      </c>
      <c r="C175" s="23">
        <v>45936.536805555603</v>
      </c>
      <c r="D175" s="23">
        <v>45937.320833333302</v>
      </c>
      <c r="E175" s="9" t="s">
        <v>212</v>
      </c>
      <c r="F175" s="9" t="s">
        <v>188</v>
      </c>
      <c r="G175" s="9" t="s">
        <v>213</v>
      </c>
      <c r="H175" s="9" t="s">
        <v>163</v>
      </c>
      <c r="I175" s="9" t="s">
        <v>223</v>
      </c>
      <c r="J175" s="9" t="s">
        <v>805</v>
      </c>
      <c r="K175" s="9" t="s">
        <v>239</v>
      </c>
      <c r="L175" s="9" t="s">
        <v>216</v>
      </c>
      <c r="M175" s="9" t="s">
        <v>806</v>
      </c>
      <c r="N175" s="9" t="s">
        <v>198</v>
      </c>
      <c r="O175" s="9" t="s">
        <v>176</v>
      </c>
      <c r="P175" s="9" t="s">
        <v>503</v>
      </c>
      <c r="Q175" s="9" t="s">
        <v>219</v>
      </c>
      <c r="R175" s="9">
        <v>0</v>
      </c>
      <c r="S175" s="9">
        <v>40</v>
      </c>
      <c r="T175" s="9" t="s">
        <v>220</v>
      </c>
      <c r="U175" s="9" t="s">
        <v>230</v>
      </c>
      <c r="W175" s="9">
        <v>5</v>
      </c>
      <c r="X175" s="9">
        <f>INDEX(SLA_Policy!$D$2:$D$5,MATCH(F175,SLA_Policy!$A$2:$A$5,0))</f>
        <v>72</v>
      </c>
      <c r="Y175" s="9" t="str">
        <f>IF(E175="Cancelled","Excluded",IF(D175="",IF((SLA_Policy!$B$8-B175)*24&gt;X175,"Open - Breached","Open - On Track"),IF((D175-B175)*24&lt;=X175,"Met","Breached")))</f>
        <v>Met</v>
      </c>
    </row>
    <row r="176" spans="1:25" x14ac:dyDescent="0.25">
      <c r="A176" s="9" t="s">
        <v>807</v>
      </c>
      <c r="B176" s="23">
        <v>45936.539583333302</v>
      </c>
      <c r="C176" s="23">
        <v>45936.559027777803</v>
      </c>
      <c r="D176" s="23">
        <v>45936.5756944444</v>
      </c>
      <c r="E176" s="9" t="s">
        <v>212</v>
      </c>
      <c r="F176" s="9" t="s">
        <v>187</v>
      </c>
      <c r="G176" s="9" t="s">
        <v>213</v>
      </c>
      <c r="H176" s="9" t="s">
        <v>166</v>
      </c>
      <c r="I176" s="9" t="s">
        <v>286</v>
      </c>
      <c r="J176" s="9" t="s">
        <v>666</v>
      </c>
      <c r="K176" s="9" t="s">
        <v>246</v>
      </c>
      <c r="L176" s="9" t="s">
        <v>216</v>
      </c>
      <c r="M176" s="9" t="s">
        <v>808</v>
      </c>
      <c r="N176" s="9" t="s">
        <v>197</v>
      </c>
      <c r="O176" s="9" t="s">
        <v>181</v>
      </c>
      <c r="P176" s="9" t="s">
        <v>289</v>
      </c>
      <c r="Q176" s="9" t="s">
        <v>273</v>
      </c>
      <c r="R176" s="9">
        <v>0</v>
      </c>
      <c r="S176" s="9">
        <v>4</v>
      </c>
      <c r="U176" s="9" t="s">
        <v>376</v>
      </c>
      <c r="X176" s="9">
        <f>INDEX(SLA_Policy!$D$2:$D$5,MATCH(F176,SLA_Policy!$A$2:$A$5,0))</f>
        <v>8</v>
      </c>
      <c r="Y176" s="9" t="str">
        <f>IF(E176="Cancelled","Excluded",IF(D176="",IF((SLA_Policy!$B$8-B176)*24&gt;X176,"Open - Breached","Open - On Track"),IF((D176-B176)*24&lt;=X176,"Met","Breached")))</f>
        <v>Met</v>
      </c>
    </row>
    <row r="177" spans="1:25" x14ac:dyDescent="0.25">
      <c r="A177" s="9" t="s">
        <v>809</v>
      </c>
      <c r="B177" s="23">
        <v>45936.5444444444</v>
      </c>
      <c r="C177" s="23">
        <v>45936.548611111102</v>
      </c>
      <c r="D177" s="23">
        <v>45936.691666666702</v>
      </c>
      <c r="E177" s="9" t="s">
        <v>212</v>
      </c>
      <c r="F177" s="9" t="s">
        <v>189</v>
      </c>
      <c r="G177" s="9" t="s">
        <v>213</v>
      </c>
      <c r="H177" s="9" t="s">
        <v>88</v>
      </c>
      <c r="I177" s="9" t="s">
        <v>92</v>
      </c>
      <c r="J177" s="9" t="s">
        <v>810</v>
      </c>
      <c r="K177" s="9" t="s">
        <v>225</v>
      </c>
      <c r="L177" s="9" t="s">
        <v>270</v>
      </c>
      <c r="M177" s="9" t="s">
        <v>811</v>
      </c>
      <c r="N177" s="9" t="s">
        <v>200</v>
      </c>
      <c r="O177" s="9" t="s">
        <v>116</v>
      </c>
      <c r="P177" s="9" t="s">
        <v>295</v>
      </c>
      <c r="Q177" s="9" t="s">
        <v>219</v>
      </c>
      <c r="R177" s="9">
        <v>0</v>
      </c>
      <c r="S177" s="9">
        <v>31</v>
      </c>
      <c r="T177" s="9" t="s">
        <v>136</v>
      </c>
      <c r="U177" s="9" t="s">
        <v>266</v>
      </c>
      <c r="W177" s="9">
        <v>4</v>
      </c>
      <c r="X177" s="9">
        <f>INDEX(SLA_Policy!$D$2:$D$5,MATCH(F177,SLA_Policy!$A$2:$A$5,0))</f>
        <v>120</v>
      </c>
      <c r="Y177" s="9" t="str">
        <f>IF(E177="Cancelled","Excluded",IF(D177="",IF((SLA_Policy!$B$8-B177)*24&gt;X177,"Open - Breached","Open - On Track"),IF((D177-B177)*24&lt;=X177,"Met","Breached")))</f>
        <v>Met</v>
      </c>
    </row>
    <row r="178" spans="1:25" x14ac:dyDescent="0.25">
      <c r="A178" s="9" t="s">
        <v>812</v>
      </c>
      <c r="B178" s="23">
        <v>45936.578472222202</v>
      </c>
      <c r="C178" s="23">
        <v>45936.584027777797</v>
      </c>
      <c r="D178" s="23">
        <v>45936.593055555597</v>
      </c>
      <c r="E178" s="9" t="s">
        <v>212</v>
      </c>
      <c r="F178" s="9" t="s">
        <v>188</v>
      </c>
      <c r="G178" s="9" t="s">
        <v>213</v>
      </c>
      <c r="H178" s="9" t="s">
        <v>161</v>
      </c>
      <c r="I178" s="9" t="s">
        <v>454</v>
      </c>
      <c r="J178" s="9" t="s">
        <v>813</v>
      </c>
      <c r="K178" s="9" t="s">
        <v>246</v>
      </c>
      <c r="L178" s="9" t="s">
        <v>104</v>
      </c>
      <c r="M178" s="9" t="s">
        <v>814</v>
      </c>
      <c r="N178" s="9" t="s">
        <v>199</v>
      </c>
      <c r="O178" s="9" t="s">
        <v>177</v>
      </c>
      <c r="P178" s="9" t="s">
        <v>241</v>
      </c>
      <c r="Q178" s="9" t="s">
        <v>219</v>
      </c>
      <c r="R178" s="9">
        <v>0</v>
      </c>
      <c r="S178" s="9">
        <v>3</v>
      </c>
      <c r="U178" s="9" t="s">
        <v>266</v>
      </c>
      <c r="X178" s="9">
        <f>INDEX(SLA_Policy!$D$2:$D$5,MATCH(F178,SLA_Policy!$A$2:$A$5,0))</f>
        <v>72</v>
      </c>
      <c r="Y178" s="9" t="str">
        <f>IF(E178="Cancelled","Excluded",IF(D178="",IF((SLA_Policy!$B$8-B178)*24&gt;X178,"Open - Breached","Open - On Track"),IF((D178-B178)*24&lt;=X178,"Met","Breached")))</f>
        <v>Met</v>
      </c>
    </row>
    <row r="179" spans="1:25" x14ac:dyDescent="0.25">
      <c r="A179" s="9" t="s">
        <v>815</v>
      </c>
      <c r="B179" s="23">
        <v>45936.579166666699</v>
      </c>
      <c r="C179" s="23">
        <v>45936.6159722222</v>
      </c>
      <c r="D179" s="23">
        <v>45936.661805555603</v>
      </c>
      <c r="E179" s="9" t="s">
        <v>212</v>
      </c>
      <c r="F179" s="9" t="s">
        <v>188</v>
      </c>
      <c r="G179" s="9" t="s">
        <v>213</v>
      </c>
      <c r="H179" s="9" t="s">
        <v>161</v>
      </c>
      <c r="I179" s="9" t="s">
        <v>389</v>
      </c>
      <c r="J179" s="9" t="s">
        <v>816</v>
      </c>
      <c r="K179" s="9" t="s">
        <v>246</v>
      </c>
      <c r="L179" s="9" t="s">
        <v>216</v>
      </c>
      <c r="M179" s="9" t="s">
        <v>817</v>
      </c>
      <c r="N179" s="9" t="s">
        <v>199</v>
      </c>
      <c r="O179" s="9" t="s">
        <v>116</v>
      </c>
      <c r="P179" s="9" t="s">
        <v>295</v>
      </c>
      <c r="Q179" s="9" t="s">
        <v>219</v>
      </c>
      <c r="R179" s="9">
        <v>1</v>
      </c>
      <c r="S179" s="9">
        <v>5</v>
      </c>
      <c r="U179" s="9" t="s">
        <v>290</v>
      </c>
      <c r="W179" s="9">
        <v>3</v>
      </c>
      <c r="X179" s="9">
        <f>INDEX(SLA_Policy!$D$2:$D$5,MATCH(F179,SLA_Policy!$A$2:$A$5,0))</f>
        <v>72</v>
      </c>
      <c r="Y179" s="9" t="str">
        <f>IF(E179="Cancelled","Excluded",IF(D179="",IF((SLA_Policy!$B$8-B179)*24&gt;X179,"Open - Breached","Open - On Track"),IF((D179-B179)*24&lt;=X179,"Met","Breached")))</f>
        <v>Met</v>
      </c>
    </row>
    <row r="180" spans="1:25" x14ac:dyDescent="0.25">
      <c r="A180" s="9" t="s">
        <v>818</v>
      </c>
      <c r="B180" s="23">
        <v>45936.584027777797</v>
      </c>
      <c r="C180" s="23">
        <v>45936.585416666698</v>
      </c>
      <c r="E180" s="9" t="s">
        <v>649</v>
      </c>
      <c r="F180" s="9" t="s">
        <v>189</v>
      </c>
      <c r="G180" s="9" t="s">
        <v>213</v>
      </c>
      <c r="H180" s="9" t="s">
        <v>163</v>
      </c>
      <c r="I180" s="9" t="s">
        <v>223</v>
      </c>
      <c r="J180" s="9" t="s">
        <v>764</v>
      </c>
      <c r="K180" s="9" t="s">
        <v>239</v>
      </c>
      <c r="L180" s="9" t="s">
        <v>293</v>
      </c>
      <c r="M180" s="9" t="s">
        <v>819</v>
      </c>
      <c r="N180" s="9" t="s">
        <v>200</v>
      </c>
      <c r="O180" s="9" t="s">
        <v>176</v>
      </c>
      <c r="P180" s="9" t="s">
        <v>503</v>
      </c>
      <c r="Q180" s="9" t="s">
        <v>273</v>
      </c>
      <c r="R180" s="9">
        <v>0</v>
      </c>
      <c r="S180" s="9">
        <v>5</v>
      </c>
      <c r="T180" s="9" t="s">
        <v>220</v>
      </c>
      <c r="X180" s="9">
        <f>INDEX(SLA_Policy!$D$2:$D$5,MATCH(F180,SLA_Policy!$A$2:$A$5,0))</f>
        <v>120</v>
      </c>
      <c r="Y180" s="9" t="str">
        <f>IF(E180="Cancelled","Excluded",IF(D180="",IF((SLA_Policy!$B$8-B180)*24&gt;X180,"Open - Breached","Open - On Track"),IF((D180-B180)*24&lt;=X180,"Met","Breached")))</f>
        <v>Excluded</v>
      </c>
    </row>
    <row r="181" spans="1:25" x14ac:dyDescent="0.25">
      <c r="A181" s="9" t="s">
        <v>820</v>
      </c>
      <c r="B181" s="23">
        <v>45936.587500000001</v>
      </c>
      <c r="C181" s="23">
        <v>45936.604166666701</v>
      </c>
      <c r="D181" s="23">
        <v>45938.409722222197</v>
      </c>
      <c r="E181" s="9" t="s">
        <v>212</v>
      </c>
      <c r="F181" s="9" t="s">
        <v>188</v>
      </c>
      <c r="G181" s="9" t="s">
        <v>213</v>
      </c>
      <c r="H181" s="9" t="s">
        <v>163</v>
      </c>
      <c r="I181" s="9" t="s">
        <v>250</v>
      </c>
      <c r="J181" s="9" t="s">
        <v>821</v>
      </c>
      <c r="K181" s="9" t="s">
        <v>246</v>
      </c>
      <c r="L181" s="9" t="s">
        <v>282</v>
      </c>
      <c r="M181" s="9" t="s">
        <v>822</v>
      </c>
      <c r="N181" s="9" t="s">
        <v>199</v>
      </c>
      <c r="O181" s="9" t="s">
        <v>176</v>
      </c>
      <c r="P181" s="9" t="s">
        <v>228</v>
      </c>
      <c r="Q181" s="9" t="s">
        <v>219</v>
      </c>
      <c r="R181" s="9">
        <v>0</v>
      </c>
      <c r="S181" s="9">
        <v>25</v>
      </c>
      <c r="T181" s="9" t="s">
        <v>220</v>
      </c>
      <c r="U181" s="9" t="s">
        <v>230</v>
      </c>
      <c r="X181" s="9">
        <f>INDEX(SLA_Policy!$D$2:$D$5,MATCH(F181,SLA_Policy!$A$2:$A$5,0))</f>
        <v>72</v>
      </c>
      <c r="Y181" s="9" t="str">
        <f>IF(E181="Cancelled","Excluded",IF(D181="",IF((SLA_Policy!$B$8-B181)*24&gt;X181,"Open - Breached","Open - On Track"),IF((D181-B181)*24&lt;=X181,"Met","Breached")))</f>
        <v>Met</v>
      </c>
    </row>
    <row r="182" spans="1:25" x14ac:dyDescent="0.25">
      <c r="A182" s="9" t="s">
        <v>823</v>
      </c>
      <c r="B182" s="23">
        <v>45936.591666666704</v>
      </c>
      <c r="C182" s="23">
        <v>45936.593055555597</v>
      </c>
      <c r="D182" s="23">
        <v>45937.345833333296</v>
      </c>
      <c r="E182" s="9" t="s">
        <v>212</v>
      </c>
      <c r="F182" s="9" t="s">
        <v>188</v>
      </c>
      <c r="G182" s="9" t="s">
        <v>213</v>
      </c>
      <c r="H182" s="9" t="s">
        <v>162</v>
      </c>
      <c r="I182" s="9" t="s">
        <v>244</v>
      </c>
      <c r="J182" s="9" t="s">
        <v>824</v>
      </c>
      <c r="K182" s="9" t="s">
        <v>262</v>
      </c>
      <c r="L182" s="9" t="s">
        <v>216</v>
      </c>
      <c r="M182" s="9" t="s">
        <v>263</v>
      </c>
      <c r="N182" s="9" t="s">
        <v>199</v>
      </c>
      <c r="O182" s="9" t="s">
        <v>179</v>
      </c>
      <c r="P182" s="9" t="s">
        <v>337</v>
      </c>
      <c r="Q182" s="9" t="s">
        <v>219</v>
      </c>
      <c r="R182" s="9">
        <v>0</v>
      </c>
      <c r="S182" s="9">
        <v>19</v>
      </c>
      <c r="U182" s="9" t="s">
        <v>661</v>
      </c>
      <c r="W182" s="9">
        <v>5</v>
      </c>
      <c r="X182" s="9">
        <f>INDEX(SLA_Policy!$D$2:$D$5,MATCH(F182,SLA_Policy!$A$2:$A$5,0))</f>
        <v>72</v>
      </c>
      <c r="Y182" s="9" t="str">
        <f>IF(E182="Cancelled","Excluded",IF(D182="",IF((SLA_Policy!$B$8-B182)*24&gt;X182,"Open - Breached","Open - On Track"),IF((D182-B182)*24&lt;=X182,"Met","Breached")))</f>
        <v>Met</v>
      </c>
    </row>
    <row r="183" spans="1:25" x14ac:dyDescent="0.25">
      <c r="A183" s="9" t="s">
        <v>825</v>
      </c>
      <c r="B183" s="23">
        <v>45936.611111111102</v>
      </c>
      <c r="C183" s="23">
        <v>45936.612500000003</v>
      </c>
      <c r="D183" s="23">
        <v>45936.737500000003</v>
      </c>
      <c r="E183" s="9" t="s">
        <v>212</v>
      </c>
      <c r="F183" s="9" t="s">
        <v>187</v>
      </c>
      <c r="G183" s="9" t="s">
        <v>213</v>
      </c>
      <c r="H183" s="9" t="s">
        <v>88</v>
      </c>
      <c r="I183" s="9" t="s">
        <v>92</v>
      </c>
      <c r="J183" s="9" t="s">
        <v>214</v>
      </c>
      <c r="K183" s="9" t="s">
        <v>246</v>
      </c>
      <c r="L183" s="9" t="s">
        <v>226</v>
      </c>
      <c r="M183" s="9" t="s">
        <v>826</v>
      </c>
      <c r="N183" s="9" t="s">
        <v>200</v>
      </c>
      <c r="O183" s="9" t="s">
        <v>116</v>
      </c>
      <c r="P183" s="9" t="s">
        <v>551</v>
      </c>
      <c r="Q183" s="9" t="s">
        <v>219</v>
      </c>
      <c r="R183" s="9">
        <v>0</v>
      </c>
      <c r="S183" s="9">
        <v>30</v>
      </c>
      <c r="T183" s="9" t="s">
        <v>136</v>
      </c>
      <c r="U183" s="9" t="s">
        <v>290</v>
      </c>
      <c r="W183" s="9">
        <v>5</v>
      </c>
      <c r="X183" s="9">
        <f>INDEX(SLA_Policy!$D$2:$D$5,MATCH(F183,SLA_Policy!$A$2:$A$5,0))</f>
        <v>8</v>
      </c>
      <c r="Y183" s="9" t="str">
        <f>IF(E183="Cancelled","Excluded",IF(D183="",IF((SLA_Policy!$B$8-B183)*24&gt;X183,"Open - Breached","Open - On Track"),IF((D183-B183)*24&lt;=X183,"Met","Breached")))</f>
        <v>Met</v>
      </c>
    </row>
    <row r="184" spans="1:25" x14ac:dyDescent="0.25">
      <c r="A184" s="9" t="s">
        <v>827</v>
      </c>
      <c r="B184" s="23">
        <v>45936.618750000001</v>
      </c>
      <c r="C184" s="23">
        <v>45936.641666666699</v>
      </c>
      <c r="D184" s="23">
        <v>45944.363888888904</v>
      </c>
      <c r="E184" s="9" t="s">
        <v>212</v>
      </c>
      <c r="F184" s="9" t="s">
        <v>189</v>
      </c>
      <c r="G184" s="9" t="s">
        <v>213</v>
      </c>
      <c r="H184" s="9" t="s">
        <v>167</v>
      </c>
      <c r="I184" s="9" t="s">
        <v>536</v>
      </c>
      <c r="J184" s="9" t="s">
        <v>828</v>
      </c>
      <c r="K184" s="9" t="s">
        <v>215</v>
      </c>
      <c r="L184" s="9" t="s">
        <v>311</v>
      </c>
      <c r="M184" s="9" t="s">
        <v>829</v>
      </c>
      <c r="N184" s="9" t="s">
        <v>198</v>
      </c>
      <c r="O184" s="9" t="s">
        <v>180</v>
      </c>
      <c r="P184" s="9" t="s">
        <v>278</v>
      </c>
      <c r="Q184" s="9" t="s">
        <v>219</v>
      </c>
      <c r="R184" s="9">
        <v>0</v>
      </c>
      <c r="S184" s="9">
        <v>88</v>
      </c>
      <c r="T184" s="9" t="s">
        <v>136</v>
      </c>
      <c r="U184" s="9" t="s">
        <v>290</v>
      </c>
      <c r="W184" s="9">
        <v>4</v>
      </c>
      <c r="X184" s="9">
        <f>INDEX(SLA_Policy!$D$2:$D$5,MATCH(F184,SLA_Policy!$A$2:$A$5,0))</f>
        <v>120</v>
      </c>
      <c r="Y184" s="9" t="str">
        <f>IF(E184="Cancelled","Excluded",IF(D184="",IF((SLA_Policy!$B$8-B184)*24&gt;X184,"Open - Breached","Open - On Track"),IF((D184-B184)*24&lt;=X184,"Met","Breached")))</f>
        <v>Breached</v>
      </c>
    </row>
    <row r="185" spans="1:25" x14ac:dyDescent="0.25">
      <c r="A185" s="9" t="s">
        <v>830</v>
      </c>
      <c r="B185" s="23">
        <v>45936.632638888899</v>
      </c>
      <c r="C185" s="23">
        <v>45937.314583333296</v>
      </c>
      <c r="D185" s="23">
        <v>45937.686111111099</v>
      </c>
      <c r="E185" s="9" t="s">
        <v>212</v>
      </c>
      <c r="F185" s="9" t="s">
        <v>189</v>
      </c>
      <c r="G185" s="9" t="s">
        <v>213</v>
      </c>
      <c r="H185" s="9" t="s">
        <v>163</v>
      </c>
      <c r="I185" s="9" t="s">
        <v>250</v>
      </c>
      <c r="J185" s="9" t="s">
        <v>831</v>
      </c>
      <c r="K185" s="9" t="s">
        <v>246</v>
      </c>
      <c r="L185" s="9" t="s">
        <v>311</v>
      </c>
      <c r="M185" s="9" t="s">
        <v>832</v>
      </c>
      <c r="N185" s="9" t="s">
        <v>196</v>
      </c>
      <c r="O185" s="9" t="s">
        <v>176</v>
      </c>
      <c r="P185" s="9" t="s">
        <v>503</v>
      </c>
      <c r="Q185" s="9" t="s">
        <v>219</v>
      </c>
      <c r="R185" s="9">
        <v>0</v>
      </c>
      <c r="S185" s="9">
        <v>45</v>
      </c>
      <c r="T185" s="9" t="s">
        <v>136</v>
      </c>
      <c r="U185" s="9" t="s">
        <v>230</v>
      </c>
      <c r="W185" s="9">
        <v>4</v>
      </c>
      <c r="X185" s="9">
        <f>INDEX(SLA_Policy!$D$2:$D$5,MATCH(F185,SLA_Policy!$A$2:$A$5,0))</f>
        <v>120</v>
      </c>
      <c r="Y185" s="9" t="str">
        <f>IF(E185="Cancelled","Excluded",IF(D185="",IF((SLA_Policy!$B$8-B185)*24&gt;X185,"Open - Breached","Open - On Track"),IF((D185-B185)*24&lt;=X185,"Met","Breached")))</f>
        <v>Met</v>
      </c>
    </row>
    <row r="186" spans="1:25" x14ac:dyDescent="0.25">
      <c r="A186" s="9" t="s">
        <v>833</v>
      </c>
      <c r="B186" s="23">
        <v>45936.633333333302</v>
      </c>
      <c r="C186" s="23">
        <v>45936.635416666701</v>
      </c>
      <c r="D186" s="23">
        <v>45937.537499999999</v>
      </c>
      <c r="E186" s="9" t="s">
        <v>212</v>
      </c>
      <c r="F186" s="9" t="s">
        <v>188</v>
      </c>
      <c r="G186" s="9" t="s">
        <v>213</v>
      </c>
      <c r="H186" s="9" t="s">
        <v>88</v>
      </c>
      <c r="I186" s="9" t="s">
        <v>92</v>
      </c>
      <c r="J186" s="9" t="s">
        <v>834</v>
      </c>
      <c r="K186" s="9" t="s">
        <v>215</v>
      </c>
      <c r="L186" s="9" t="s">
        <v>104</v>
      </c>
      <c r="M186" s="9" t="s">
        <v>835</v>
      </c>
      <c r="N186" s="9" t="s">
        <v>198</v>
      </c>
      <c r="O186" s="9" t="s">
        <v>116</v>
      </c>
      <c r="P186" s="9" t="s">
        <v>295</v>
      </c>
      <c r="Q186" s="9" t="s">
        <v>219</v>
      </c>
      <c r="R186" s="9">
        <v>0</v>
      </c>
      <c r="S186" s="9">
        <v>7</v>
      </c>
      <c r="T186" s="9" t="s">
        <v>322</v>
      </c>
      <c r="U186" s="9" t="s">
        <v>266</v>
      </c>
      <c r="X186" s="9">
        <f>INDEX(SLA_Policy!$D$2:$D$5,MATCH(F186,SLA_Policy!$A$2:$A$5,0))</f>
        <v>72</v>
      </c>
      <c r="Y186" s="9" t="str">
        <f>IF(E186="Cancelled","Excluded",IF(D186="",IF((SLA_Policy!$B$8-B186)*24&gt;X186,"Open - Breached","Open - On Track"),IF((D186-B186)*24&lt;=X186,"Met","Breached")))</f>
        <v>Met</v>
      </c>
    </row>
    <row r="187" spans="1:25" x14ac:dyDescent="0.25">
      <c r="A187" s="9" t="s">
        <v>836</v>
      </c>
      <c r="B187" s="23">
        <v>45936.635416666701</v>
      </c>
      <c r="C187" s="23">
        <v>45937.368750000001</v>
      </c>
      <c r="D187" s="23">
        <v>45937.374305555597</v>
      </c>
      <c r="E187" s="9" t="s">
        <v>212</v>
      </c>
      <c r="F187" s="9" t="s">
        <v>189</v>
      </c>
      <c r="G187" s="9" t="s">
        <v>213</v>
      </c>
      <c r="H187" s="9" t="s">
        <v>165</v>
      </c>
      <c r="I187" s="9" t="s">
        <v>469</v>
      </c>
      <c r="J187" s="9" t="s">
        <v>837</v>
      </c>
      <c r="K187" s="9" t="s">
        <v>246</v>
      </c>
      <c r="L187" s="9" t="s">
        <v>104</v>
      </c>
      <c r="M187" s="9" t="s">
        <v>838</v>
      </c>
      <c r="N187" s="9" t="s">
        <v>196</v>
      </c>
      <c r="O187" s="9" t="s">
        <v>176</v>
      </c>
      <c r="P187" s="9" t="s">
        <v>570</v>
      </c>
      <c r="Q187" s="9" t="s">
        <v>219</v>
      </c>
      <c r="R187" s="9">
        <v>0</v>
      </c>
      <c r="S187" s="9">
        <v>36</v>
      </c>
      <c r="U187" s="9" t="s">
        <v>230</v>
      </c>
      <c r="X187" s="9">
        <f>INDEX(SLA_Policy!$D$2:$D$5,MATCH(F187,SLA_Policy!$A$2:$A$5,0))</f>
        <v>120</v>
      </c>
      <c r="Y187" s="9" t="str">
        <f>IF(E187="Cancelled","Excluded",IF(D187="",IF((SLA_Policy!$B$8-B187)*24&gt;X187,"Open - Breached","Open - On Track"),IF((D187-B187)*24&lt;=X187,"Met","Breached")))</f>
        <v>Met</v>
      </c>
    </row>
    <row r="188" spans="1:25" x14ac:dyDescent="0.25">
      <c r="A188" s="9" t="s">
        <v>839</v>
      </c>
      <c r="B188" s="23">
        <v>45936.635416666701</v>
      </c>
      <c r="C188" s="23">
        <v>45936.702777777798</v>
      </c>
      <c r="D188" s="23">
        <v>45937.556944444397</v>
      </c>
      <c r="E188" s="9" t="s">
        <v>212</v>
      </c>
      <c r="F188" s="9" t="s">
        <v>188</v>
      </c>
      <c r="G188" s="9" t="s">
        <v>213</v>
      </c>
      <c r="H188" s="9" t="s">
        <v>162</v>
      </c>
      <c r="I188" s="9" t="s">
        <v>393</v>
      </c>
      <c r="J188" s="9" t="s">
        <v>840</v>
      </c>
      <c r="K188" s="9" t="s">
        <v>225</v>
      </c>
      <c r="L188" s="9" t="s">
        <v>395</v>
      </c>
      <c r="M188" s="9" t="s">
        <v>700</v>
      </c>
      <c r="N188" s="9" t="s">
        <v>197</v>
      </c>
      <c r="O188" s="9" t="s">
        <v>116</v>
      </c>
      <c r="P188" s="9" t="s">
        <v>525</v>
      </c>
      <c r="Q188" s="9" t="s">
        <v>219</v>
      </c>
      <c r="R188" s="9">
        <v>1</v>
      </c>
      <c r="S188" s="9">
        <v>41</v>
      </c>
      <c r="U188" s="9" t="s">
        <v>266</v>
      </c>
      <c r="X188" s="9">
        <f>INDEX(SLA_Policy!$D$2:$D$5,MATCH(F188,SLA_Policy!$A$2:$A$5,0))</f>
        <v>72</v>
      </c>
      <c r="Y188" s="9" t="str">
        <f>IF(E188="Cancelled","Excluded",IF(D188="",IF((SLA_Policy!$B$8-B188)*24&gt;X188,"Open - Breached","Open - On Track"),IF((D188-B188)*24&lt;=X188,"Met","Breached")))</f>
        <v>Met</v>
      </c>
    </row>
    <row r="189" spans="1:25" x14ac:dyDescent="0.25">
      <c r="A189" s="9" t="s">
        <v>841</v>
      </c>
      <c r="B189" s="23">
        <v>45936.640277777798</v>
      </c>
      <c r="C189" s="23">
        <v>45936.644444444399</v>
      </c>
      <c r="D189" s="23">
        <v>45937.324999999997</v>
      </c>
      <c r="E189" s="9" t="s">
        <v>212</v>
      </c>
      <c r="F189" s="9" t="s">
        <v>188</v>
      </c>
      <c r="G189" s="9" t="s">
        <v>213</v>
      </c>
      <c r="H189" s="9" t="s">
        <v>88</v>
      </c>
      <c r="I189" s="9" t="s">
        <v>92</v>
      </c>
      <c r="J189" s="9" t="s">
        <v>842</v>
      </c>
      <c r="K189" s="9" t="s">
        <v>215</v>
      </c>
      <c r="L189" s="9" t="s">
        <v>226</v>
      </c>
      <c r="M189" s="9" t="s">
        <v>843</v>
      </c>
      <c r="N189" s="9" t="s">
        <v>198</v>
      </c>
      <c r="O189" s="9" t="s">
        <v>116</v>
      </c>
      <c r="P189" s="9" t="s">
        <v>551</v>
      </c>
      <c r="Q189" s="9" t="s">
        <v>219</v>
      </c>
      <c r="R189" s="9">
        <v>0</v>
      </c>
      <c r="S189" s="9">
        <v>27</v>
      </c>
      <c r="T189" s="9" t="s">
        <v>220</v>
      </c>
      <c r="U189" s="9" t="s">
        <v>230</v>
      </c>
      <c r="W189" s="9">
        <v>4</v>
      </c>
      <c r="X189" s="9">
        <f>INDEX(SLA_Policy!$D$2:$D$5,MATCH(F189,SLA_Policy!$A$2:$A$5,0))</f>
        <v>72</v>
      </c>
      <c r="Y189" s="9" t="str">
        <f>IF(E189="Cancelled","Excluded",IF(D189="",IF((SLA_Policy!$B$8-B189)*24&gt;X189,"Open - Breached","Open - On Track"),IF((D189-B189)*24&lt;=X189,"Met","Breached")))</f>
        <v>Met</v>
      </c>
    </row>
    <row r="190" spans="1:25" x14ac:dyDescent="0.25">
      <c r="A190" s="9" t="s">
        <v>844</v>
      </c>
      <c r="B190" s="23">
        <v>45936.642361111102</v>
      </c>
      <c r="C190" s="23">
        <v>45936.646527777797</v>
      </c>
      <c r="D190" s="23">
        <v>45937.373611111099</v>
      </c>
      <c r="E190" s="9" t="s">
        <v>212</v>
      </c>
      <c r="F190" s="9" t="s">
        <v>189</v>
      </c>
      <c r="G190" s="9" t="s">
        <v>213</v>
      </c>
      <c r="H190" s="9" t="s">
        <v>163</v>
      </c>
      <c r="I190" s="9" t="s">
        <v>405</v>
      </c>
      <c r="J190" s="9" t="s">
        <v>845</v>
      </c>
      <c r="K190" s="9" t="s">
        <v>215</v>
      </c>
      <c r="L190" s="9" t="s">
        <v>216</v>
      </c>
      <c r="M190" s="9" t="s">
        <v>664</v>
      </c>
      <c r="N190" s="9" t="s">
        <v>198</v>
      </c>
      <c r="O190" s="9" t="s">
        <v>176</v>
      </c>
      <c r="P190" s="9" t="s">
        <v>503</v>
      </c>
      <c r="Q190" s="9" t="s">
        <v>219</v>
      </c>
      <c r="R190" s="9">
        <v>0</v>
      </c>
      <c r="S190" s="9">
        <v>4</v>
      </c>
      <c r="U190" s="9" t="s">
        <v>230</v>
      </c>
      <c r="W190" s="9">
        <v>5</v>
      </c>
      <c r="X190" s="9">
        <f>INDEX(SLA_Policy!$D$2:$D$5,MATCH(F190,SLA_Policy!$A$2:$A$5,0))</f>
        <v>120</v>
      </c>
      <c r="Y190" s="9" t="str">
        <f>IF(E190="Cancelled","Excluded",IF(D190="",IF((SLA_Policy!$B$8-B190)*24&gt;X190,"Open - Breached","Open - On Track"),IF((D190-B190)*24&lt;=X190,"Met","Breached")))</f>
        <v>Met</v>
      </c>
    </row>
    <row r="191" spans="1:25" x14ac:dyDescent="0.25">
      <c r="A191" s="9" t="s">
        <v>846</v>
      </c>
      <c r="B191" s="23">
        <v>45936.646527777797</v>
      </c>
      <c r="C191" s="23">
        <v>45936.699305555601</v>
      </c>
      <c r="D191" s="23">
        <v>45937.3305555556</v>
      </c>
      <c r="E191" s="9" t="s">
        <v>212</v>
      </c>
      <c r="F191" s="9" t="s">
        <v>188</v>
      </c>
      <c r="G191" s="9" t="s">
        <v>213</v>
      </c>
      <c r="H191" s="9" t="s">
        <v>88</v>
      </c>
      <c r="I191" s="9" t="s">
        <v>92</v>
      </c>
      <c r="J191" s="9" t="s">
        <v>847</v>
      </c>
      <c r="K191" s="9" t="s">
        <v>246</v>
      </c>
      <c r="L191" s="9" t="s">
        <v>307</v>
      </c>
      <c r="M191" s="9" t="s">
        <v>848</v>
      </c>
      <c r="N191" s="9" t="s">
        <v>196</v>
      </c>
      <c r="O191" s="9" t="s">
        <v>116</v>
      </c>
      <c r="P191" s="9" t="s">
        <v>590</v>
      </c>
      <c r="Q191" s="9" t="s">
        <v>219</v>
      </c>
      <c r="R191" s="9">
        <v>0</v>
      </c>
      <c r="S191" s="9">
        <v>37</v>
      </c>
      <c r="T191" s="9" t="s">
        <v>220</v>
      </c>
      <c r="U191" s="9" t="s">
        <v>230</v>
      </c>
      <c r="X191" s="9">
        <f>INDEX(SLA_Policy!$D$2:$D$5,MATCH(F191,SLA_Policy!$A$2:$A$5,0))</f>
        <v>72</v>
      </c>
      <c r="Y191" s="9" t="str">
        <f>IF(E191="Cancelled","Excluded",IF(D191="",IF((SLA_Policy!$B$8-B191)*24&gt;X191,"Open - Breached","Open - On Track"),IF((D191-B191)*24&lt;=X191,"Met","Breached")))</f>
        <v>Met</v>
      </c>
    </row>
    <row r="192" spans="1:25" x14ac:dyDescent="0.25">
      <c r="A192" s="9" t="s">
        <v>849</v>
      </c>
      <c r="B192" s="23">
        <v>45936.682638888902</v>
      </c>
      <c r="C192" s="23">
        <v>45937.3125</v>
      </c>
      <c r="D192" s="23">
        <v>45938.296527777798</v>
      </c>
      <c r="E192" s="9" t="s">
        <v>212</v>
      </c>
      <c r="F192" s="9" t="s">
        <v>189</v>
      </c>
      <c r="G192" s="9" t="s">
        <v>213</v>
      </c>
      <c r="H192" s="9" t="s">
        <v>163</v>
      </c>
      <c r="I192" s="9" t="s">
        <v>223</v>
      </c>
      <c r="J192" s="9" t="s">
        <v>850</v>
      </c>
      <c r="K192" s="9" t="s">
        <v>246</v>
      </c>
      <c r="L192" s="9" t="s">
        <v>282</v>
      </c>
      <c r="M192" s="9" t="s">
        <v>851</v>
      </c>
      <c r="N192" s="9" t="s">
        <v>196</v>
      </c>
      <c r="O192" s="9" t="s">
        <v>176</v>
      </c>
      <c r="P192" s="9" t="s">
        <v>503</v>
      </c>
      <c r="Q192" s="9" t="s">
        <v>219</v>
      </c>
      <c r="R192" s="9">
        <v>0</v>
      </c>
      <c r="S192" s="9">
        <v>43</v>
      </c>
      <c r="T192" s="9" t="s">
        <v>136</v>
      </c>
      <c r="U192" s="9" t="s">
        <v>266</v>
      </c>
      <c r="X192" s="9">
        <f>INDEX(SLA_Policy!$D$2:$D$5,MATCH(F192,SLA_Policy!$A$2:$A$5,0))</f>
        <v>120</v>
      </c>
      <c r="Y192" s="9" t="str">
        <f>IF(E192="Cancelled","Excluded",IF(D192="",IF((SLA_Policy!$B$8-B192)*24&gt;X192,"Open - Breached","Open - On Track"),IF((D192-B192)*24&lt;=X192,"Met","Breached")))</f>
        <v>Met</v>
      </c>
    </row>
    <row r="193" spans="1:25" x14ac:dyDescent="0.25">
      <c r="A193" s="9" t="s">
        <v>852</v>
      </c>
      <c r="B193" s="23">
        <v>45936.682638888902</v>
      </c>
      <c r="C193" s="23">
        <v>45936.683333333298</v>
      </c>
      <c r="D193" s="23">
        <v>45936.859722222202</v>
      </c>
      <c r="E193" s="9" t="s">
        <v>212</v>
      </c>
      <c r="F193" s="9" t="s">
        <v>187</v>
      </c>
      <c r="G193" s="9" t="s">
        <v>213</v>
      </c>
      <c r="H193" s="9" t="s">
        <v>167</v>
      </c>
      <c r="I193" s="9" t="s">
        <v>349</v>
      </c>
      <c r="J193" s="9" t="s">
        <v>656</v>
      </c>
      <c r="K193" s="9" t="s">
        <v>225</v>
      </c>
      <c r="L193" s="9" t="s">
        <v>395</v>
      </c>
      <c r="M193" s="9" t="s">
        <v>700</v>
      </c>
      <c r="N193" s="9" t="s">
        <v>198</v>
      </c>
      <c r="O193" s="9" t="s">
        <v>116</v>
      </c>
      <c r="P193" s="9" t="s">
        <v>574</v>
      </c>
      <c r="Q193" s="9" t="s">
        <v>219</v>
      </c>
      <c r="R193" s="9">
        <v>0</v>
      </c>
      <c r="S193" s="9">
        <v>46</v>
      </c>
      <c r="U193" s="9" t="s">
        <v>266</v>
      </c>
      <c r="W193" s="9">
        <v>4</v>
      </c>
      <c r="X193" s="9">
        <f>INDEX(SLA_Policy!$D$2:$D$5,MATCH(F193,SLA_Policy!$A$2:$A$5,0))</f>
        <v>8</v>
      </c>
      <c r="Y193" s="9" t="str">
        <f>IF(E193="Cancelled","Excluded",IF(D193="",IF((SLA_Policy!$B$8-B193)*24&gt;X193,"Open - Breached","Open - On Track"),IF((D193-B193)*24&lt;=X193,"Met","Breached")))</f>
        <v>Met</v>
      </c>
    </row>
    <row r="194" spans="1:25" x14ac:dyDescent="0.25">
      <c r="A194" s="9" t="s">
        <v>853</v>
      </c>
      <c r="B194" s="23">
        <v>45936.685416666704</v>
      </c>
      <c r="C194" s="23">
        <v>45936.779166666704</v>
      </c>
      <c r="D194" s="23">
        <v>45937.340972222199</v>
      </c>
      <c r="E194" s="9" t="s">
        <v>212</v>
      </c>
      <c r="F194" s="9" t="s">
        <v>188</v>
      </c>
      <c r="G194" s="9" t="s">
        <v>236</v>
      </c>
      <c r="H194" s="9" t="s">
        <v>167</v>
      </c>
      <c r="I194" s="9" t="s">
        <v>255</v>
      </c>
      <c r="J194" s="9" t="s">
        <v>854</v>
      </c>
      <c r="K194" s="9" t="s">
        <v>246</v>
      </c>
      <c r="L194" s="9" t="s">
        <v>226</v>
      </c>
      <c r="M194" s="9" t="s">
        <v>855</v>
      </c>
      <c r="N194" s="9" t="s">
        <v>196</v>
      </c>
      <c r="O194" s="9" t="s">
        <v>176</v>
      </c>
      <c r="P194" s="9" t="s">
        <v>228</v>
      </c>
      <c r="Q194" s="9" t="s">
        <v>219</v>
      </c>
      <c r="R194" s="9">
        <v>0</v>
      </c>
      <c r="S194" s="9">
        <v>17</v>
      </c>
      <c r="U194" s="9" t="s">
        <v>242</v>
      </c>
      <c r="W194" s="9">
        <v>5</v>
      </c>
      <c r="X194" s="9">
        <f>INDEX(SLA_Policy!$D$2:$D$5,MATCH(F194,SLA_Policy!$A$2:$A$5,0))</f>
        <v>72</v>
      </c>
      <c r="Y194" s="9" t="str">
        <f>IF(E194="Cancelled","Excluded",IF(D194="",IF((SLA_Policy!$B$8-B194)*24&gt;X194,"Open - Breached","Open - On Track"),IF((D194-B194)*24&lt;=X194,"Met","Breached")))</f>
        <v>Met</v>
      </c>
    </row>
    <row r="195" spans="1:25" x14ac:dyDescent="0.25">
      <c r="A195" s="9" t="s">
        <v>856</v>
      </c>
      <c r="B195" s="23">
        <v>45936.693749999999</v>
      </c>
      <c r="C195" s="23">
        <v>45936.713888888902</v>
      </c>
      <c r="D195" s="23">
        <v>45936.775694444397</v>
      </c>
      <c r="E195" s="9" t="s">
        <v>212</v>
      </c>
      <c r="F195" s="9" t="s">
        <v>187</v>
      </c>
      <c r="G195" s="9" t="s">
        <v>236</v>
      </c>
      <c r="H195" s="9" t="s">
        <v>167</v>
      </c>
      <c r="I195" s="9" t="s">
        <v>255</v>
      </c>
      <c r="J195" s="9" t="s">
        <v>857</v>
      </c>
      <c r="K195" s="9" t="s">
        <v>262</v>
      </c>
      <c r="L195" s="9" t="s">
        <v>311</v>
      </c>
      <c r="M195" s="9" t="s">
        <v>444</v>
      </c>
      <c r="N195" s="9" t="s">
        <v>196</v>
      </c>
      <c r="O195" s="9" t="s">
        <v>116</v>
      </c>
      <c r="P195" s="9" t="s">
        <v>525</v>
      </c>
      <c r="Q195" s="9" t="s">
        <v>219</v>
      </c>
      <c r="R195" s="9">
        <v>0</v>
      </c>
      <c r="S195" s="9">
        <v>25</v>
      </c>
      <c r="U195" s="9" t="s">
        <v>242</v>
      </c>
      <c r="X195" s="9">
        <f>INDEX(SLA_Policy!$D$2:$D$5,MATCH(F195,SLA_Policy!$A$2:$A$5,0))</f>
        <v>8</v>
      </c>
      <c r="Y195" s="9" t="str">
        <f>IF(E195="Cancelled","Excluded",IF(D195="",IF((SLA_Policy!$B$8-B195)*24&gt;X195,"Open - Breached","Open - On Track"),IF((D195-B195)*24&lt;=X195,"Met","Breached")))</f>
        <v>Met</v>
      </c>
    </row>
    <row r="196" spans="1:25" x14ac:dyDescent="0.25">
      <c r="A196" s="9" t="s">
        <v>858</v>
      </c>
      <c r="B196" s="23">
        <v>45936.6965277778</v>
      </c>
      <c r="C196" s="23">
        <v>45937.373611111099</v>
      </c>
      <c r="D196" s="23">
        <v>45937.378472222197</v>
      </c>
      <c r="E196" s="9" t="s">
        <v>212</v>
      </c>
      <c r="F196" s="9" t="s">
        <v>188</v>
      </c>
      <c r="G196" s="9" t="s">
        <v>213</v>
      </c>
      <c r="H196" s="9" t="s">
        <v>166</v>
      </c>
      <c r="I196" s="9" t="s">
        <v>286</v>
      </c>
      <c r="J196" s="9" t="s">
        <v>447</v>
      </c>
      <c r="K196" s="9" t="s">
        <v>303</v>
      </c>
      <c r="L196" s="9" t="s">
        <v>226</v>
      </c>
      <c r="M196" s="9" t="s">
        <v>859</v>
      </c>
      <c r="N196" s="9" t="s">
        <v>197</v>
      </c>
      <c r="O196" s="9" t="s">
        <v>181</v>
      </c>
      <c r="P196" s="9" t="s">
        <v>289</v>
      </c>
      <c r="Q196" s="9" t="s">
        <v>219</v>
      </c>
      <c r="R196" s="9">
        <v>0</v>
      </c>
      <c r="S196" s="9">
        <v>6</v>
      </c>
      <c r="U196" s="9" t="s">
        <v>290</v>
      </c>
      <c r="X196" s="9">
        <f>INDEX(SLA_Policy!$D$2:$D$5,MATCH(F196,SLA_Policy!$A$2:$A$5,0))</f>
        <v>72</v>
      </c>
      <c r="Y196" s="9" t="str">
        <f>IF(E196="Cancelled","Excluded",IF(D196="",IF((SLA_Policy!$B$8-B196)*24&gt;X196,"Open - Breached","Open - On Track"),IF((D196-B196)*24&lt;=X196,"Met","Breached")))</f>
        <v>Met</v>
      </c>
    </row>
    <row r="197" spans="1:25" x14ac:dyDescent="0.25">
      <c r="A197" s="9" t="s">
        <v>860</v>
      </c>
      <c r="B197" s="23">
        <v>45936.724305555603</v>
      </c>
      <c r="C197" s="23">
        <v>45936.746527777803</v>
      </c>
      <c r="D197" s="23">
        <v>45938.387499999997</v>
      </c>
      <c r="E197" s="9" t="s">
        <v>212</v>
      </c>
      <c r="F197" s="9" t="s">
        <v>189</v>
      </c>
      <c r="G197" s="9" t="s">
        <v>236</v>
      </c>
      <c r="H197" s="9" t="s">
        <v>164</v>
      </c>
      <c r="I197" s="9" t="s">
        <v>421</v>
      </c>
      <c r="J197" s="9" t="s">
        <v>861</v>
      </c>
      <c r="K197" s="9" t="s">
        <v>239</v>
      </c>
      <c r="L197" s="9" t="s">
        <v>311</v>
      </c>
      <c r="M197" s="9" t="s">
        <v>862</v>
      </c>
      <c r="N197" s="9" t="s">
        <v>196</v>
      </c>
      <c r="O197" s="9" t="s">
        <v>180</v>
      </c>
      <c r="P197" s="9" t="s">
        <v>368</v>
      </c>
      <c r="Q197" s="9" t="s">
        <v>219</v>
      </c>
      <c r="R197" s="9">
        <v>0</v>
      </c>
      <c r="S197" s="9">
        <v>11</v>
      </c>
      <c r="T197" s="9" t="s">
        <v>343</v>
      </c>
      <c r="U197" s="9" t="s">
        <v>242</v>
      </c>
      <c r="W197" s="9">
        <v>5</v>
      </c>
      <c r="X197" s="9">
        <f>INDEX(SLA_Policy!$D$2:$D$5,MATCH(F197,SLA_Policy!$A$2:$A$5,0))</f>
        <v>120</v>
      </c>
      <c r="Y197" s="9" t="str">
        <f>IF(E197="Cancelled","Excluded",IF(D197="",IF((SLA_Policy!$B$8-B197)*24&gt;X197,"Open - Breached","Open - On Track"),IF((D197-B197)*24&lt;=X197,"Met","Breached")))</f>
        <v>Met</v>
      </c>
    </row>
    <row r="198" spans="1:25" x14ac:dyDescent="0.25">
      <c r="A198" s="9" t="s">
        <v>863</v>
      </c>
      <c r="B198" s="23">
        <v>45936.730555555601</v>
      </c>
      <c r="C198" s="23">
        <v>45936.761111111096</v>
      </c>
      <c r="D198" s="23">
        <v>45939.40625</v>
      </c>
      <c r="E198" s="9" t="s">
        <v>212</v>
      </c>
      <c r="F198" s="9" t="s">
        <v>189</v>
      </c>
      <c r="G198" s="9" t="s">
        <v>213</v>
      </c>
      <c r="H198" s="9" t="s">
        <v>163</v>
      </c>
      <c r="I198" s="9" t="s">
        <v>250</v>
      </c>
      <c r="J198" s="9" t="s">
        <v>864</v>
      </c>
      <c r="K198" s="9" t="s">
        <v>246</v>
      </c>
      <c r="L198" s="9" t="s">
        <v>104</v>
      </c>
      <c r="M198" s="9" t="s">
        <v>583</v>
      </c>
      <c r="N198" s="9" t="s">
        <v>196</v>
      </c>
      <c r="O198" s="9" t="s">
        <v>176</v>
      </c>
      <c r="P198" s="9" t="s">
        <v>228</v>
      </c>
      <c r="Q198" s="9" t="s">
        <v>219</v>
      </c>
      <c r="R198" s="9">
        <v>0</v>
      </c>
      <c r="S198" s="9">
        <v>101</v>
      </c>
      <c r="T198" s="9" t="s">
        <v>136</v>
      </c>
      <c r="U198" s="9" t="s">
        <v>230</v>
      </c>
      <c r="X198" s="9">
        <f>INDEX(SLA_Policy!$D$2:$D$5,MATCH(F198,SLA_Policy!$A$2:$A$5,0))</f>
        <v>120</v>
      </c>
      <c r="Y198" s="9" t="str">
        <f>IF(E198="Cancelled","Excluded",IF(D198="",IF((SLA_Policy!$B$8-B198)*24&gt;X198,"Open - Breached","Open - On Track"),IF((D198-B198)*24&lt;=X198,"Met","Breached")))</f>
        <v>Met</v>
      </c>
    </row>
    <row r="199" spans="1:25" x14ac:dyDescent="0.25">
      <c r="A199" s="9" t="s">
        <v>865</v>
      </c>
      <c r="B199" s="23">
        <v>45936.738888888904</v>
      </c>
      <c r="C199" s="23">
        <v>45936.750694444498</v>
      </c>
      <c r="D199" s="23">
        <v>45937.405555555597</v>
      </c>
      <c r="E199" s="9" t="s">
        <v>212</v>
      </c>
      <c r="F199" s="9" t="s">
        <v>189</v>
      </c>
      <c r="G199" s="9" t="s">
        <v>213</v>
      </c>
      <c r="H199" s="9" t="s">
        <v>164</v>
      </c>
      <c r="I199" s="9" t="s">
        <v>339</v>
      </c>
      <c r="J199" s="9" t="s">
        <v>866</v>
      </c>
      <c r="K199" s="9" t="s">
        <v>262</v>
      </c>
      <c r="L199" s="9" t="s">
        <v>216</v>
      </c>
      <c r="M199" s="9" t="s">
        <v>867</v>
      </c>
      <c r="N199" s="9" t="s">
        <v>198</v>
      </c>
      <c r="O199" s="9" t="s">
        <v>180</v>
      </c>
      <c r="P199" s="9" t="s">
        <v>368</v>
      </c>
      <c r="Q199" s="9" t="s">
        <v>219</v>
      </c>
      <c r="R199" s="9">
        <v>0</v>
      </c>
      <c r="S199" s="9">
        <v>7</v>
      </c>
      <c r="T199" s="9" t="s">
        <v>343</v>
      </c>
      <c r="U199" s="9" t="s">
        <v>266</v>
      </c>
      <c r="X199" s="9">
        <f>INDEX(SLA_Policy!$D$2:$D$5,MATCH(F199,SLA_Policy!$A$2:$A$5,0))</f>
        <v>120</v>
      </c>
      <c r="Y199" s="9" t="str">
        <f>IF(E199="Cancelled","Excluded",IF(D199="",IF((SLA_Policy!$B$8-B199)*24&gt;X199,"Open - Breached","Open - On Track"),IF((D199-B199)*24&lt;=X199,"Met","Breached")))</f>
        <v>Met</v>
      </c>
    </row>
    <row r="200" spans="1:25" x14ac:dyDescent="0.25">
      <c r="A200" s="9" t="s">
        <v>868</v>
      </c>
      <c r="B200" s="23">
        <v>45936.743750000001</v>
      </c>
      <c r="C200" s="23">
        <v>45936.75</v>
      </c>
      <c r="D200" s="23">
        <v>45937.373611111099</v>
      </c>
      <c r="E200" s="9" t="s">
        <v>212</v>
      </c>
      <c r="F200" s="9" t="s">
        <v>188</v>
      </c>
      <c r="G200" s="9" t="s">
        <v>213</v>
      </c>
      <c r="H200" s="9" t="s">
        <v>162</v>
      </c>
      <c r="I200" s="9" t="s">
        <v>244</v>
      </c>
      <c r="J200" s="9" t="s">
        <v>869</v>
      </c>
      <c r="K200" s="9" t="s">
        <v>215</v>
      </c>
      <c r="L200" s="9" t="s">
        <v>351</v>
      </c>
      <c r="M200" s="9" t="s">
        <v>352</v>
      </c>
      <c r="N200" s="9" t="s">
        <v>199</v>
      </c>
      <c r="O200" s="9" t="s">
        <v>116</v>
      </c>
      <c r="P200" s="9" t="s">
        <v>551</v>
      </c>
      <c r="Q200" s="9" t="s">
        <v>219</v>
      </c>
      <c r="R200" s="9">
        <v>0</v>
      </c>
      <c r="S200" s="9">
        <v>37</v>
      </c>
      <c r="U200" s="9" t="s">
        <v>266</v>
      </c>
      <c r="W200" s="9">
        <v>5</v>
      </c>
      <c r="X200" s="9">
        <f>INDEX(SLA_Policy!$D$2:$D$5,MATCH(F200,SLA_Policy!$A$2:$A$5,0))</f>
        <v>72</v>
      </c>
      <c r="Y200" s="9" t="str">
        <f>IF(E200="Cancelled","Excluded",IF(D200="",IF((SLA_Policy!$B$8-B200)*24&gt;X200,"Open - Breached","Open - On Track"),IF((D200-B200)*24&lt;=X200,"Met","Breached")))</f>
        <v>Met</v>
      </c>
    </row>
    <row r="201" spans="1:25" x14ac:dyDescent="0.25">
      <c r="A201" s="9" t="s">
        <v>870</v>
      </c>
      <c r="B201" s="23">
        <v>45936.745833333298</v>
      </c>
      <c r="C201" s="23">
        <v>45937.331250000003</v>
      </c>
      <c r="D201" s="23">
        <v>45937.3347222222</v>
      </c>
      <c r="E201" s="9" t="s">
        <v>212</v>
      </c>
      <c r="F201" s="9" t="s">
        <v>188</v>
      </c>
      <c r="G201" s="9" t="s">
        <v>236</v>
      </c>
      <c r="H201" s="9" t="s">
        <v>167</v>
      </c>
      <c r="I201" s="9" t="s">
        <v>255</v>
      </c>
      <c r="J201" s="9" t="s">
        <v>871</v>
      </c>
      <c r="K201" s="9" t="s">
        <v>215</v>
      </c>
      <c r="L201" s="9" t="s">
        <v>226</v>
      </c>
      <c r="M201" s="9" t="s">
        <v>872</v>
      </c>
      <c r="N201" s="9" t="s">
        <v>196</v>
      </c>
      <c r="O201" s="9" t="s">
        <v>116</v>
      </c>
      <c r="P201" s="9" t="s">
        <v>551</v>
      </c>
      <c r="Q201" s="9" t="s">
        <v>219</v>
      </c>
      <c r="R201" s="9">
        <v>0</v>
      </c>
      <c r="S201" s="9">
        <v>49</v>
      </c>
      <c r="U201" s="9" t="s">
        <v>242</v>
      </c>
      <c r="W201" s="9">
        <v>4</v>
      </c>
      <c r="X201" s="9">
        <f>INDEX(SLA_Policy!$D$2:$D$5,MATCH(F201,SLA_Policy!$A$2:$A$5,0))</f>
        <v>72</v>
      </c>
      <c r="Y201" s="9" t="str">
        <f>IF(E201="Cancelled","Excluded",IF(D201="",IF((SLA_Policy!$B$8-B201)*24&gt;X201,"Open - Breached","Open - On Track"),IF((D201-B201)*24&lt;=X201,"Met","Breached")))</f>
        <v>Met</v>
      </c>
    </row>
    <row r="202" spans="1:25" x14ac:dyDescent="0.25">
      <c r="A202" s="9" t="s">
        <v>873</v>
      </c>
      <c r="B202" s="23">
        <v>45936.769444444399</v>
      </c>
      <c r="C202" s="23">
        <v>45936.786111111098</v>
      </c>
      <c r="D202" s="23">
        <v>45937.411111111098</v>
      </c>
      <c r="E202" s="9" t="s">
        <v>212</v>
      </c>
      <c r="F202" s="9" t="s">
        <v>188</v>
      </c>
      <c r="G202" s="9" t="s">
        <v>213</v>
      </c>
      <c r="H202" s="9" t="s">
        <v>162</v>
      </c>
      <c r="I202" s="9" t="s">
        <v>393</v>
      </c>
      <c r="J202" s="9" t="s">
        <v>874</v>
      </c>
      <c r="K202" s="9" t="s">
        <v>215</v>
      </c>
      <c r="L202" s="9" t="s">
        <v>104</v>
      </c>
      <c r="M202" s="9" t="s">
        <v>320</v>
      </c>
      <c r="N202" s="9" t="s">
        <v>196</v>
      </c>
      <c r="O202" s="9" t="s">
        <v>116</v>
      </c>
      <c r="P202" s="9" t="s">
        <v>342</v>
      </c>
      <c r="Q202" s="9" t="s">
        <v>219</v>
      </c>
      <c r="R202" s="9">
        <v>0</v>
      </c>
      <c r="S202" s="9">
        <v>8</v>
      </c>
      <c r="U202" s="9" t="s">
        <v>266</v>
      </c>
      <c r="X202" s="9">
        <f>INDEX(SLA_Policy!$D$2:$D$5,MATCH(F202,SLA_Policy!$A$2:$A$5,0))</f>
        <v>72</v>
      </c>
      <c r="Y202" s="9" t="str">
        <f>IF(E202="Cancelled","Excluded",IF(D202="",IF((SLA_Policy!$B$8-B202)*24&gt;X202,"Open - Breached","Open - On Track"),IF((D202-B202)*24&lt;=X202,"Met","Breached")))</f>
        <v>Met</v>
      </c>
    </row>
    <row r="203" spans="1:25" x14ac:dyDescent="0.25">
      <c r="A203" s="9" t="s">
        <v>875</v>
      </c>
      <c r="B203" s="23">
        <v>45936.779861111099</v>
      </c>
      <c r="C203" s="23">
        <v>45936.786111111098</v>
      </c>
      <c r="D203" s="23">
        <v>45937.338194444397</v>
      </c>
      <c r="E203" s="9" t="s">
        <v>212</v>
      </c>
      <c r="F203" s="9" t="s">
        <v>188</v>
      </c>
      <c r="G203" s="9" t="s">
        <v>213</v>
      </c>
      <c r="H203" s="9" t="s">
        <v>167</v>
      </c>
      <c r="I203" s="9" t="s">
        <v>536</v>
      </c>
      <c r="J203" s="9" t="s">
        <v>876</v>
      </c>
      <c r="K203" s="9" t="s">
        <v>215</v>
      </c>
      <c r="L203" s="9" t="s">
        <v>226</v>
      </c>
      <c r="M203" s="9" t="s">
        <v>877</v>
      </c>
      <c r="N203" s="9" t="s">
        <v>198</v>
      </c>
      <c r="O203" s="9" t="s">
        <v>176</v>
      </c>
      <c r="P203" s="9" t="s">
        <v>503</v>
      </c>
      <c r="Q203" s="9" t="s">
        <v>273</v>
      </c>
      <c r="R203" s="9">
        <v>0</v>
      </c>
      <c r="S203" s="9">
        <v>33</v>
      </c>
      <c r="T203" s="9" t="s">
        <v>220</v>
      </c>
      <c r="U203" s="9" t="s">
        <v>266</v>
      </c>
      <c r="W203" s="9">
        <v>4</v>
      </c>
      <c r="X203" s="9">
        <f>INDEX(SLA_Policy!$D$2:$D$5,MATCH(F203,SLA_Policy!$A$2:$A$5,0))</f>
        <v>72</v>
      </c>
      <c r="Y203" s="9" t="str">
        <f>IF(E203="Cancelled","Excluded",IF(D203="",IF((SLA_Policy!$B$8-B203)*24&gt;X203,"Open - Breached","Open - On Track"),IF((D203-B203)*24&lt;=X203,"Met","Breached")))</f>
        <v>Met</v>
      </c>
    </row>
    <row r="204" spans="1:25" x14ac:dyDescent="0.25">
      <c r="A204" s="9" t="s">
        <v>878</v>
      </c>
      <c r="B204" s="23">
        <v>45936.9284722222</v>
      </c>
      <c r="C204" s="23">
        <v>45937.333333333299</v>
      </c>
      <c r="D204" s="23">
        <v>45937.592361111099</v>
      </c>
      <c r="E204" s="9" t="s">
        <v>212</v>
      </c>
      <c r="F204" s="9" t="s">
        <v>188</v>
      </c>
      <c r="G204" s="9" t="s">
        <v>236</v>
      </c>
      <c r="H204" s="9" t="s">
        <v>162</v>
      </c>
      <c r="I204" s="9" t="s">
        <v>280</v>
      </c>
      <c r="J204" s="9" t="s">
        <v>879</v>
      </c>
      <c r="K204" s="9" t="s">
        <v>262</v>
      </c>
      <c r="L204" s="9" t="s">
        <v>270</v>
      </c>
      <c r="M204" s="9" t="s">
        <v>271</v>
      </c>
      <c r="N204" s="9" t="s">
        <v>196</v>
      </c>
      <c r="O204" s="9" t="s">
        <v>179</v>
      </c>
      <c r="P204" s="9" t="s">
        <v>264</v>
      </c>
      <c r="Q204" s="9" t="s">
        <v>219</v>
      </c>
      <c r="R204" s="9">
        <v>0</v>
      </c>
      <c r="S204" s="9">
        <v>14</v>
      </c>
      <c r="U204" s="9" t="s">
        <v>242</v>
      </c>
      <c r="X204" s="9">
        <f>INDEX(SLA_Policy!$D$2:$D$5,MATCH(F204,SLA_Policy!$A$2:$A$5,0))</f>
        <v>72</v>
      </c>
      <c r="Y204" s="9" t="str">
        <f>IF(E204="Cancelled","Excluded",IF(D204="",IF((SLA_Policy!$B$8-B204)*24&gt;X204,"Open - Breached","Open - On Track"),IF((D204-B204)*24&lt;=X204,"Met","Breached")))</f>
        <v>Met</v>
      </c>
    </row>
    <row r="205" spans="1:25" x14ac:dyDescent="0.25">
      <c r="A205" s="9" t="s">
        <v>880</v>
      </c>
      <c r="B205" s="23">
        <v>45937.252083333296</v>
      </c>
      <c r="C205" s="23">
        <v>45937.431250000001</v>
      </c>
      <c r="D205" s="23">
        <v>45939.382638888899</v>
      </c>
      <c r="E205" s="9" t="s">
        <v>212</v>
      </c>
      <c r="F205" s="9" t="s">
        <v>188</v>
      </c>
      <c r="G205" s="9" t="s">
        <v>213</v>
      </c>
      <c r="H205" s="9" t="s">
        <v>167</v>
      </c>
      <c r="I205" s="9" t="s">
        <v>349</v>
      </c>
      <c r="J205" s="9" t="s">
        <v>881</v>
      </c>
      <c r="K205" s="9" t="s">
        <v>239</v>
      </c>
      <c r="L205" s="9" t="s">
        <v>307</v>
      </c>
      <c r="M205" s="9" t="s">
        <v>882</v>
      </c>
      <c r="N205" s="9" t="s">
        <v>197</v>
      </c>
      <c r="O205" s="9" t="s">
        <v>180</v>
      </c>
      <c r="P205" s="9" t="s">
        <v>368</v>
      </c>
      <c r="Q205" s="9" t="s">
        <v>219</v>
      </c>
      <c r="R205" s="9">
        <v>0</v>
      </c>
      <c r="S205" s="9">
        <v>38</v>
      </c>
      <c r="U205" s="9" t="s">
        <v>266</v>
      </c>
      <c r="W205" s="9">
        <v>4</v>
      </c>
      <c r="X205" s="9">
        <f>INDEX(SLA_Policy!$D$2:$D$5,MATCH(F205,SLA_Policy!$A$2:$A$5,0))</f>
        <v>72</v>
      </c>
      <c r="Y205" s="9" t="str">
        <f>IF(E205="Cancelled","Excluded",IF(D205="",IF((SLA_Policy!$B$8-B205)*24&gt;X205,"Open - Breached","Open - On Track"),IF((D205-B205)*24&lt;=X205,"Met","Breached")))</f>
        <v>Met</v>
      </c>
    </row>
    <row r="206" spans="1:25" x14ac:dyDescent="0.25">
      <c r="A206" s="9" t="s">
        <v>883</v>
      </c>
      <c r="B206" s="23">
        <v>45937.286111111098</v>
      </c>
      <c r="C206" s="23">
        <v>45937.466666666704</v>
      </c>
      <c r="D206" s="23">
        <v>45937.7319444444</v>
      </c>
      <c r="E206" s="9" t="s">
        <v>212</v>
      </c>
      <c r="F206" s="9" t="s">
        <v>188</v>
      </c>
      <c r="G206" s="9" t="s">
        <v>213</v>
      </c>
      <c r="H206" s="9" t="s">
        <v>163</v>
      </c>
      <c r="I206" s="9" t="s">
        <v>405</v>
      </c>
      <c r="J206" s="9" t="s">
        <v>884</v>
      </c>
      <c r="K206" s="9" t="s">
        <v>303</v>
      </c>
      <c r="L206" s="9" t="s">
        <v>351</v>
      </c>
      <c r="M206" s="9" t="s">
        <v>689</v>
      </c>
      <c r="N206" s="9" t="s">
        <v>197</v>
      </c>
      <c r="O206" s="9" t="s">
        <v>176</v>
      </c>
      <c r="P206" s="9" t="s">
        <v>330</v>
      </c>
      <c r="Q206" s="9" t="s">
        <v>219</v>
      </c>
      <c r="R206" s="9">
        <v>0</v>
      </c>
      <c r="S206" s="9">
        <v>12</v>
      </c>
      <c r="U206" s="9" t="s">
        <v>230</v>
      </c>
      <c r="X206" s="9">
        <f>INDEX(SLA_Policy!$D$2:$D$5,MATCH(F206,SLA_Policy!$A$2:$A$5,0))</f>
        <v>72</v>
      </c>
      <c r="Y206" s="9" t="str">
        <f>IF(E206="Cancelled","Excluded",IF(D206="",IF((SLA_Policy!$B$8-B206)*24&gt;X206,"Open - Breached","Open - On Track"),IF((D206-B206)*24&lt;=X206,"Met","Breached")))</f>
        <v>Met</v>
      </c>
    </row>
    <row r="207" spans="1:25" x14ac:dyDescent="0.25">
      <c r="A207" s="9" t="s">
        <v>885</v>
      </c>
      <c r="B207" s="23">
        <v>45937.293749999997</v>
      </c>
      <c r="C207" s="23">
        <v>45937.3</v>
      </c>
      <c r="D207" s="23">
        <v>45937.404166666704</v>
      </c>
      <c r="E207" s="9" t="s">
        <v>212</v>
      </c>
      <c r="F207" s="9" t="s">
        <v>188</v>
      </c>
      <c r="G207" s="9" t="s">
        <v>213</v>
      </c>
      <c r="H207" s="9" t="s">
        <v>162</v>
      </c>
      <c r="I207" s="9" t="s">
        <v>345</v>
      </c>
      <c r="J207" s="9" t="s">
        <v>429</v>
      </c>
      <c r="K207" s="9" t="s">
        <v>225</v>
      </c>
      <c r="L207" s="9" t="s">
        <v>216</v>
      </c>
      <c r="M207" s="9" t="s">
        <v>886</v>
      </c>
      <c r="N207" s="9" t="s">
        <v>199</v>
      </c>
      <c r="O207" s="9" t="s">
        <v>116</v>
      </c>
      <c r="P207" s="9" t="s">
        <v>218</v>
      </c>
      <c r="Q207" s="9" t="s">
        <v>219</v>
      </c>
      <c r="R207" s="9">
        <v>0</v>
      </c>
      <c r="S207" s="9">
        <v>37</v>
      </c>
      <c r="U207" s="9" t="s">
        <v>248</v>
      </c>
      <c r="W207" s="9">
        <v>4</v>
      </c>
      <c r="X207" s="9">
        <f>INDEX(SLA_Policy!$D$2:$D$5,MATCH(F207,SLA_Policy!$A$2:$A$5,0))</f>
        <v>72</v>
      </c>
      <c r="Y207" s="9" t="str">
        <f>IF(E207="Cancelled","Excluded",IF(D207="",IF((SLA_Policy!$B$8-B207)*24&gt;X207,"Open - Breached","Open - On Track"),IF((D207-B207)*24&lt;=X207,"Met","Breached")))</f>
        <v>Met</v>
      </c>
    </row>
    <row r="208" spans="1:25" x14ac:dyDescent="0.25">
      <c r="A208" s="9" t="s">
        <v>887</v>
      </c>
      <c r="B208" s="23">
        <v>45937.313194444498</v>
      </c>
      <c r="C208" s="23">
        <v>45937.340277777803</v>
      </c>
      <c r="D208" s="23">
        <v>45937.365277777797</v>
      </c>
      <c r="E208" s="9" t="s">
        <v>212</v>
      </c>
      <c r="F208" s="9" t="s">
        <v>188</v>
      </c>
      <c r="G208" s="9" t="s">
        <v>213</v>
      </c>
      <c r="H208" s="9" t="s">
        <v>161</v>
      </c>
      <c r="I208" s="9" t="s">
        <v>389</v>
      </c>
      <c r="J208" s="9" t="s">
        <v>435</v>
      </c>
      <c r="K208" s="9" t="s">
        <v>215</v>
      </c>
      <c r="L208" s="9" t="s">
        <v>293</v>
      </c>
      <c r="M208" s="9" t="s">
        <v>294</v>
      </c>
      <c r="N208" s="9" t="s">
        <v>196</v>
      </c>
      <c r="O208" s="9" t="s">
        <v>116</v>
      </c>
      <c r="P208" s="9" t="s">
        <v>258</v>
      </c>
      <c r="Q208" s="9" t="s">
        <v>219</v>
      </c>
      <c r="R208" s="9">
        <v>0</v>
      </c>
      <c r="S208" s="9">
        <v>9</v>
      </c>
      <c r="U208" s="9" t="s">
        <v>266</v>
      </c>
      <c r="X208" s="9">
        <f>INDEX(SLA_Policy!$D$2:$D$5,MATCH(F208,SLA_Policy!$A$2:$A$5,0))</f>
        <v>72</v>
      </c>
      <c r="Y208" s="9" t="str">
        <f>IF(E208="Cancelled","Excluded",IF(D208="",IF((SLA_Policy!$B$8-B208)*24&gt;X208,"Open - Breached","Open - On Track"),IF((D208-B208)*24&lt;=X208,"Met","Breached")))</f>
        <v>Met</v>
      </c>
    </row>
    <row r="209" spans="1:25" x14ac:dyDescent="0.25">
      <c r="A209" s="9" t="s">
        <v>888</v>
      </c>
      <c r="B209" s="23">
        <v>45937.338194444397</v>
      </c>
      <c r="C209" s="23">
        <v>45937.340972222199</v>
      </c>
      <c r="D209" s="23">
        <v>45937.392361111102</v>
      </c>
      <c r="E209" s="9" t="s">
        <v>212</v>
      </c>
      <c r="F209" s="9" t="s">
        <v>189</v>
      </c>
      <c r="G209" s="9" t="s">
        <v>213</v>
      </c>
      <c r="H209" s="9" t="s">
        <v>161</v>
      </c>
      <c r="I209" s="9" t="s">
        <v>389</v>
      </c>
      <c r="J209" s="9" t="s">
        <v>435</v>
      </c>
      <c r="K209" s="9" t="s">
        <v>303</v>
      </c>
      <c r="L209" s="9" t="s">
        <v>216</v>
      </c>
      <c r="M209" s="9" t="s">
        <v>460</v>
      </c>
      <c r="N209" s="9" t="s">
        <v>200</v>
      </c>
      <c r="O209" s="9" t="s">
        <v>116</v>
      </c>
      <c r="P209" s="9" t="s">
        <v>525</v>
      </c>
      <c r="Q209" s="9" t="s">
        <v>219</v>
      </c>
      <c r="R209" s="9">
        <v>0</v>
      </c>
      <c r="S209" s="9">
        <v>4</v>
      </c>
      <c r="U209" s="9" t="s">
        <v>266</v>
      </c>
      <c r="X209" s="9">
        <f>INDEX(SLA_Policy!$D$2:$D$5,MATCH(F209,SLA_Policy!$A$2:$A$5,0))</f>
        <v>120</v>
      </c>
      <c r="Y209" s="9" t="str">
        <f>IF(E209="Cancelled","Excluded",IF(D209="",IF((SLA_Policy!$B$8-B209)*24&gt;X209,"Open - Breached","Open - On Track"),IF((D209-B209)*24&lt;=X209,"Met","Breached")))</f>
        <v>Met</v>
      </c>
    </row>
    <row r="210" spans="1:25" x14ac:dyDescent="0.25">
      <c r="A210" s="9" t="s">
        <v>889</v>
      </c>
      <c r="B210" s="23">
        <v>45937.339583333298</v>
      </c>
      <c r="C210" s="23">
        <v>45937.729861111096</v>
      </c>
      <c r="D210" s="23">
        <v>45938.363888888904</v>
      </c>
      <c r="E210" s="9" t="s">
        <v>212</v>
      </c>
      <c r="F210" s="9" t="s">
        <v>189</v>
      </c>
      <c r="G210" s="9" t="s">
        <v>236</v>
      </c>
      <c r="H210" s="9" t="s">
        <v>161</v>
      </c>
      <c r="I210" s="9" t="s">
        <v>482</v>
      </c>
      <c r="J210" s="9" t="s">
        <v>749</v>
      </c>
      <c r="K210" s="9" t="s">
        <v>246</v>
      </c>
      <c r="L210" s="9" t="s">
        <v>226</v>
      </c>
      <c r="M210" s="9" t="s">
        <v>890</v>
      </c>
      <c r="N210" s="9" t="s">
        <v>197</v>
      </c>
      <c r="O210" s="9" t="s">
        <v>177</v>
      </c>
      <c r="P210" s="9" t="s">
        <v>300</v>
      </c>
      <c r="Q210" s="9" t="s">
        <v>273</v>
      </c>
      <c r="R210" s="9">
        <v>0</v>
      </c>
      <c r="S210" s="9">
        <v>73</v>
      </c>
      <c r="U210" s="9" t="s">
        <v>242</v>
      </c>
      <c r="X210" s="9">
        <f>INDEX(SLA_Policy!$D$2:$D$5,MATCH(F210,SLA_Policy!$A$2:$A$5,0))</f>
        <v>120</v>
      </c>
      <c r="Y210" s="9" t="str">
        <f>IF(E210="Cancelled","Excluded",IF(D210="",IF((SLA_Policy!$B$8-B210)*24&gt;X210,"Open - Breached","Open - On Track"),IF((D210-B210)*24&lt;=X210,"Met","Breached")))</f>
        <v>Met</v>
      </c>
    </row>
    <row r="211" spans="1:25" x14ac:dyDescent="0.25">
      <c r="A211" s="9" t="s">
        <v>891</v>
      </c>
      <c r="B211" s="23">
        <v>45937.340972222199</v>
      </c>
      <c r="C211" s="23">
        <v>45937.347222222197</v>
      </c>
      <c r="D211" s="23">
        <v>45937.667361111096</v>
      </c>
      <c r="E211" s="9" t="s">
        <v>212</v>
      </c>
      <c r="F211" s="9" t="s">
        <v>188</v>
      </c>
      <c r="G211" s="9" t="s">
        <v>213</v>
      </c>
      <c r="H211" s="9" t="s">
        <v>162</v>
      </c>
      <c r="I211" s="9" t="s">
        <v>244</v>
      </c>
      <c r="J211" s="9" t="s">
        <v>518</v>
      </c>
      <c r="K211" s="9" t="s">
        <v>225</v>
      </c>
      <c r="L211" s="9" t="s">
        <v>226</v>
      </c>
      <c r="M211" s="9" t="s">
        <v>892</v>
      </c>
      <c r="N211" s="9" t="s">
        <v>199</v>
      </c>
      <c r="O211" s="9" t="s">
        <v>179</v>
      </c>
      <c r="P211" s="9" t="s">
        <v>284</v>
      </c>
      <c r="Q211" s="9" t="s">
        <v>219</v>
      </c>
      <c r="R211" s="9">
        <v>0</v>
      </c>
      <c r="S211" s="9">
        <v>33</v>
      </c>
      <c r="U211" s="9" t="s">
        <v>248</v>
      </c>
      <c r="W211" s="9">
        <v>4</v>
      </c>
      <c r="X211" s="9">
        <f>INDEX(SLA_Policy!$D$2:$D$5,MATCH(F211,SLA_Policy!$A$2:$A$5,0))</f>
        <v>72</v>
      </c>
      <c r="Y211" s="9" t="str">
        <f>IF(E211="Cancelled","Excluded",IF(D211="",IF((SLA_Policy!$B$8-B211)*24&gt;X211,"Open - Breached","Open - On Track"),IF((D211-B211)*24&lt;=X211,"Met","Breached")))</f>
        <v>Met</v>
      </c>
    </row>
    <row r="212" spans="1:25" x14ac:dyDescent="0.25">
      <c r="A212" s="9" t="s">
        <v>893</v>
      </c>
      <c r="B212" s="23">
        <v>45937.3527777778</v>
      </c>
      <c r="C212" s="23">
        <v>45937.486111111102</v>
      </c>
      <c r="D212" s="23">
        <v>45938.397916666698</v>
      </c>
      <c r="E212" s="9" t="s">
        <v>212</v>
      </c>
      <c r="F212" s="9" t="s">
        <v>189</v>
      </c>
      <c r="G212" s="9" t="s">
        <v>213</v>
      </c>
      <c r="H212" s="9" t="s">
        <v>162</v>
      </c>
      <c r="I212" s="9" t="s">
        <v>244</v>
      </c>
      <c r="J212" s="9" t="s">
        <v>370</v>
      </c>
      <c r="K212" s="9" t="s">
        <v>239</v>
      </c>
      <c r="L212" s="9" t="s">
        <v>104</v>
      </c>
      <c r="M212" s="9" t="s">
        <v>894</v>
      </c>
      <c r="N212" s="9" t="s">
        <v>196</v>
      </c>
      <c r="O212" s="9" t="s">
        <v>116</v>
      </c>
      <c r="P212" s="9" t="s">
        <v>551</v>
      </c>
      <c r="Q212" s="9" t="s">
        <v>219</v>
      </c>
      <c r="R212" s="9">
        <v>0</v>
      </c>
      <c r="S212" s="9">
        <v>72</v>
      </c>
      <c r="U212" s="9" t="s">
        <v>290</v>
      </c>
      <c r="X212" s="9">
        <f>INDEX(SLA_Policy!$D$2:$D$5,MATCH(F212,SLA_Policy!$A$2:$A$5,0))</f>
        <v>120</v>
      </c>
      <c r="Y212" s="9" t="str">
        <f>IF(E212="Cancelled","Excluded",IF(D212="",IF((SLA_Policy!$B$8-B212)*24&gt;X212,"Open - Breached","Open - On Track"),IF((D212-B212)*24&lt;=X212,"Met","Breached")))</f>
        <v>Met</v>
      </c>
    </row>
    <row r="213" spans="1:25" x14ac:dyDescent="0.25">
      <c r="A213" s="9" t="s">
        <v>895</v>
      </c>
      <c r="B213" s="23">
        <v>45937.363194444399</v>
      </c>
      <c r="C213" s="23">
        <v>45937.444444444503</v>
      </c>
      <c r="D213" s="23">
        <v>45938.393750000003</v>
      </c>
      <c r="E213" s="9" t="s">
        <v>212</v>
      </c>
      <c r="F213" s="9" t="s">
        <v>188</v>
      </c>
      <c r="G213" s="9" t="s">
        <v>213</v>
      </c>
      <c r="H213" s="9" t="s">
        <v>162</v>
      </c>
      <c r="I213" s="9" t="s">
        <v>393</v>
      </c>
      <c r="J213" s="9" t="s">
        <v>896</v>
      </c>
      <c r="K213" s="9" t="s">
        <v>246</v>
      </c>
      <c r="L213" s="9" t="s">
        <v>216</v>
      </c>
      <c r="M213" s="9" t="s">
        <v>897</v>
      </c>
      <c r="N213" s="9" t="s">
        <v>196</v>
      </c>
      <c r="O213" s="9" t="s">
        <v>116</v>
      </c>
      <c r="P213" s="9" t="s">
        <v>218</v>
      </c>
      <c r="Q213" s="9" t="s">
        <v>219</v>
      </c>
      <c r="R213" s="9">
        <v>1</v>
      </c>
      <c r="S213" s="9">
        <v>15</v>
      </c>
      <c r="U213" s="9" t="s">
        <v>290</v>
      </c>
      <c r="X213" s="9">
        <f>INDEX(SLA_Policy!$D$2:$D$5,MATCH(F213,SLA_Policy!$A$2:$A$5,0))</f>
        <v>72</v>
      </c>
      <c r="Y213" s="9" t="str">
        <f>IF(E213="Cancelled","Excluded",IF(D213="",IF((SLA_Policy!$B$8-B213)*24&gt;X213,"Open - Breached","Open - On Track"),IF((D213-B213)*24&lt;=X213,"Met","Breached")))</f>
        <v>Met</v>
      </c>
    </row>
    <row r="214" spans="1:25" x14ac:dyDescent="0.25">
      <c r="A214" s="9" t="s">
        <v>898</v>
      </c>
      <c r="B214" s="23">
        <v>45937.3659722222</v>
      </c>
      <c r="C214" s="23">
        <v>45937.5</v>
      </c>
      <c r="D214" s="23">
        <v>45944.327083333301</v>
      </c>
      <c r="E214" s="9" t="s">
        <v>212</v>
      </c>
      <c r="F214" s="9" t="s">
        <v>189</v>
      </c>
      <c r="G214" s="9" t="s">
        <v>236</v>
      </c>
      <c r="H214" s="9" t="s">
        <v>161</v>
      </c>
      <c r="I214" s="9" t="s">
        <v>237</v>
      </c>
      <c r="J214" s="9" t="s">
        <v>899</v>
      </c>
      <c r="K214" s="9" t="s">
        <v>246</v>
      </c>
      <c r="L214" s="9" t="s">
        <v>216</v>
      </c>
      <c r="M214" s="9" t="s">
        <v>900</v>
      </c>
      <c r="N214" s="9" t="s">
        <v>196</v>
      </c>
      <c r="O214" s="9" t="s">
        <v>177</v>
      </c>
      <c r="P214" s="9" t="s">
        <v>300</v>
      </c>
      <c r="Q214" s="9" t="s">
        <v>219</v>
      </c>
      <c r="R214" s="9">
        <v>0</v>
      </c>
      <c r="S214" s="9">
        <v>20</v>
      </c>
      <c r="U214" s="9" t="s">
        <v>242</v>
      </c>
      <c r="W214" s="9">
        <v>3</v>
      </c>
      <c r="X214" s="9">
        <f>INDEX(SLA_Policy!$D$2:$D$5,MATCH(F214,SLA_Policy!$A$2:$A$5,0))</f>
        <v>120</v>
      </c>
      <c r="Y214" s="9" t="str">
        <f>IF(E214="Cancelled","Excluded",IF(D214="",IF((SLA_Policy!$B$8-B214)*24&gt;X214,"Open - Breached","Open - On Track"),IF((D214-B214)*24&lt;=X214,"Met","Breached")))</f>
        <v>Breached</v>
      </c>
    </row>
    <row r="215" spans="1:25" x14ac:dyDescent="0.25">
      <c r="A215" s="9" t="s">
        <v>901</v>
      </c>
      <c r="B215" s="23">
        <v>45937.368750000001</v>
      </c>
      <c r="C215" s="23">
        <v>45937.386111111096</v>
      </c>
      <c r="D215" s="23">
        <v>45938.4465277778</v>
      </c>
      <c r="E215" s="9" t="s">
        <v>212</v>
      </c>
      <c r="F215" s="9" t="s">
        <v>188</v>
      </c>
      <c r="G215" s="9" t="s">
        <v>236</v>
      </c>
      <c r="H215" s="9" t="s">
        <v>164</v>
      </c>
      <c r="I215" s="9" t="s">
        <v>421</v>
      </c>
      <c r="J215" s="9" t="s">
        <v>902</v>
      </c>
      <c r="K215" s="9" t="s">
        <v>246</v>
      </c>
      <c r="L215" s="9" t="s">
        <v>311</v>
      </c>
      <c r="M215" s="9" t="s">
        <v>903</v>
      </c>
      <c r="N215" s="9" t="s">
        <v>196</v>
      </c>
      <c r="O215" s="9" t="s">
        <v>180</v>
      </c>
      <c r="P215" s="9" t="s">
        <v>368</v>
      </c>
      <c r="Q215" s="9" t="s">
        <v>219</v>
      </c>
      <c r="R215" s="9">
        <v>0</v>
      </c>
      <c r="S215" s="9">
        <v>14</v>
      </c>
      <c r="T215" s="9" t="s">
        <v>464</v>
      </c>
      <c r="U215" s="9" t="s">
        <v>242</v>
      </c>
      <c r="W215" s="9">
        <v>4</v>
      </c>
      <c r="X215" s="9">
        <f>INDEX(SLA_Policy!$D$2:$D$5,MATCH(F215,SLA_Policy!$A$2:$A$5,0))</f>
        <v>72</v>
      </c>
      <c r="Y215" s="9" t="str">
        <f>IF(E215="Cancelled","Excluded",IF(D215="",IF((SLA_Policy!$B$8-B215)*24&gt;X215,"Open - Breached","Open - On Track"),IF((D215-B215)*24&lt;=X215,"Met","Breached")))</f>
        <v>Met</v>
      </c>
    </row>
    <row r="216" spans="1:25" x14ac:dyDescent="0.25">
      <c r="A216" s="9" t="s">
        <v>904</v>
      </c>
      <c r="B216" s="23">
        <v>45937.370833333298</v>
      </c>
      <c r="C216" s="23">
        <v>45937.375</v>
      </c>
      <c r="D216" s="23">
        <v>45939.315277777801</v>
      </c>
      <c r="E216" s="9" t="s">
        <v>212</v>
      </c>
      <c r="F216" s="9" t="s">
        <v>188</v>
      </c>
      <c r="G216" s="9" t="s">
        <v>213</v>
      </c>
      <c r="H216" s="9" t="s">
        <v>162</v>
      </c>
      <c r="I216" s="9" t="s">
        <v>244</v>
      </c>
      <c r="J216" s="9" t="s">
        <v>905</v>
      </c>
      <c r="K216" s="9" t="s">
        <v>303</v>
      </c>
      <c r="L216" s="9" t="s">
        <v>226</v>
      </c>
      <c r="M216" s="9" t="s">
        <v>906</v>
      </c>
      <c r="N216" s="9" t="s">
        <v>200</v>
      </c>
      <c r="O216" s="9" t="s">
        <v>179</v>
      </c>
      <c r="P216" s="9" t="s">
        <v>284</v>
      </c>
      <c r="Q216" s="9" t="s">
        <v>219</v>
      </c>
      <c r="R216" s="9">
        <v>2</v>
      </c>
      <c r="S216" s="9">
        <v>88</v>
      </c>
      <c r="U216" s="9" t="s">
        <v>266</v>
      </c>
      <c r="W216" s="9">
        <v>2</v>
      </c>
      <c r="X216" s="9">
        <f>INDEX(SLA_Policy!$D$2:$D$5,MATCH(F216,SLA_Policy!$A$2:$A$5,0))</f>
        <v>72</v>
      </c>
      <c r="Y216" s="9" t="str">
        <f>IF(E216="Cancelled","Excluded",IF(D216="",IF((SLA_Policy!$B$8-B216)*24&gt;X216,"Open - Breached","Open - On Track"),IF((D216-B216)*24&lt;=X216,"Met","Breached")))</f>
        <v>Met</v>
      </c>
    </row>
    <row r="217" spans="1:25" x14ac:dyDescent="0.25">
      <c r="A217" s="9" t="s">
        <v>907</v>
      </c>
      <c r="B217" s="23">
        <v>45937.371527777803</v>
      </c>
      <c r="C217" s="23">
        <v>45937.462500000001</v>
      </c>
      <c r="D217" s="23">
        <v>45938.366666666698</v>
      </c>
      <c r="E217" s="9" t="s">
        <v>212</v>
      </c>
      <c r="F217" s="9" t="s">
        <v>189</v>
      </c>
      <c r="G217" s="9" t="s">
        <v>213</v>
      </c>
      <c r="H217" s="9" t="s">
        <v>162</v>
      </c>
      <c r="I217" s="9" t="s">
        <v>393</v>
      </c>
      <c r="J217" s="9" t="s">
        <v>840</v>
      </c>
      <c r="K217" s="9" t="s">
        <v>246</v>
      </c>
      <c r="L217" s="9" t="s">
        <v>307</v>
      </c>
      <c r="M217" s="9" t="s">
        <v>908</v>
      </c>
      <c r="N217" s="9" t="s">
        <v>197</v>
      </c>
      <c r="O217" s="9" t="s">
        <v>176</v>
      </c>
      <c r="P217" s="9" t="s">
        <v>330</v>
      </c>
      <c r="Q217" s="9" t="s">
        <v>219</v>
      </c>
      <c r="R217" s="9">
        <v>0</v>
      </c>
      <c r="S217" s="9">
        <v>15</v>
      </c>
      <c r="U217" s="9" t="s">
        <v>376</v>
      </c>
      <c r="X217" s="9">
        <f>INDEX(SLA_Policy!$D$2:$D$5,MATCH(F217,SLA_Policy!$A$2:$A$5,0))</f>
        <v>120</v>
      </c>
      <c r="Y217" s="9" t="str">
        <f>IF(E217="Cancelled","Excluded",IF(D217="",IF((SLA_Policy!$B$8-B217)*24&gt;X217,"Open - Breached","Open - On Track"),IF((D217-B217)*24&lt;=X217,"Met","Breached")))</f>
        <v>Met</v>
      </c>
    </row>
    <row r="218" spans="1:25" x14ac:dyDescent="0.25">
      <c r="A218" s="9" t="s">
        <v>909</v>
      </c>
      <c r="B218" s="23">
        <v>45937.372222222199</v>
      </c>
      <c r="C218" s="23">
        <v>45937.413888888899</v>
      </c>
      <c r="D218" s="23">
        <v>45938.380555555603</v>
      </c>
      <c r="E218" s="9" t="s">
        <v>212</v>
      </c>
      <c r="F218" s="9" t="s">
        <v>189</v>
      </c>
      <c r="G218" s="9" t="s">
        <v>213</v>
      </c>
      <c r="H218" s="9" t="s">
        <v>88</v>
      </c>
      <c r="I218" s="9" t="s">
        <v>92</v>
      </c>
      <c r="J218" s="9" t="s">
        <v>910</v>
      </c>
      <c r="K218" s="9" t="s">
        <v>215</v>
      </c>
      <c r="L218" s="9" t="s">
        <v>226</v>
      </c>
      <c r="M218" s="9" t="s">
        <v>911</v>
      </c>
      <c r="N218" s="9" t="s">
        <v>198</v>
      </c>
      <c r="O218" s="9" t="s">
        <v>116</v>
      </c>
      <c r="P218" s="9" t="s">
        <v>342</v>
      </c>
      <c r="Q218" s="9" t="s">
        <v>219</v>
      </c>
      <c r="R218" s="9">
        <v>0</v>
      </c>
      <c r="S218" s="9">
        <v>19</v>
      </c>
      <c r="T218" s="9" t="s">
        <v>220</v>
      </c>
      <c r="U218" s="9" t="s">
        <v>230</v>
      </c>
      <c r="X218" s="9">
        <f>INDEX(SLA_Policy!$D$2:$D$5,MATCH(F218,SLA_Policy!$A$2:$A$5,0))</f>
        <v>120</v>
      </c>
      <c r="Y218" s="9" t="str">
        <f>IF(E218="Cancelled","Excluded",IF(D218="",IF((SLA_Policy!$B$8-B218)*24&gt;X218,"Open - Breached","Open - On Track"),IF((D218-B218)*24&lt;=X218,"Met","Breached")))</f>
        <v>Met</v>
      </c>
    </row>
    <row r="219" spans="1:25" x14ac:dyDescent="0.25">
      <c r="A219" s="9" t="s">
        <v>912</v>
      </c>
      <c r="B219" s="23">
        <v>45937.378472222197</v>
      </c>
      <c r="C219" s="23">
        <v>45937.390972222202</v>
      </c>
      <c r="D219" s="23">
        <v>45938.390277777798</v>
      </c>
      <c r="E219" s="9" t="s">
        <v>212</v>
      </c>
      <c r="F219" s="9" t="s">
        <v>188</v>
      </c>
      <c r="G219" s="9" t="s">
        <v>213</v>
      </c>
      <c r="H219" s="9" t="s">
        <v>162</v>
      </c>
      <c r="I219" s="9" t="s">
        <v>416</v>
      </c>
      <c r="J219" s="9" t="s">
        <v>913</v>
      </c>
      <c r="K219" s="9" t="s">
        <v>239</v>
      </c>
      <c r="L219" s="9" t="s">
        <v>351</v>
      </c>
      <c r="M219" s="9" t="s">
        <v>914</v>
      </c>
      <c r="N219" s="9" t="s">
        <v>196</v>
      </c>
      <c r="O219" s="9" t="s">
        <v>176</v>
      </c>
      <c r="P219" s="9" t="s">
        <v>228</v>
      </c>
      <c r="Q219" s="9" t="s">
        <v>219</v>
      </c>
      <c r="R219" s="9">
        <v>1</v>
      </c>
      <c r="S219" s="9">
        <v>33</v>
      </c>
      <c r="U219" s="9" t="s">
        <v>140</v>
      </c>
      <c r="V219" s="9" t="s">
        <v>915</v>
      </c>
      <c r="X219" s="9">
        <f>INDEX(SLA_Policy!$D$2:$D$5,MATCH(F219,SLA_Policy!$A$2:$A$5,0))</f>
        <v>72</v>
      </c>
      <c r="Y219" s="9" t="str">
        <f>IF(E219="Cancelled","Excluded",IF(D219="",IF((SLA_Policy!$B$8-B219)*24&gt;X219,"Open - Breached","Open - On Track"),IF((D219-B219)*24&lt;=X219,"Met","Breached")))</f>
        <v>Met</v>
      </c>
    </row>
    <row r="220" spans="1:25" x14ac:dyDescent="0.25">
      <c r="A220" s="9" t="s">
        <v>916</v>
      </c>
      <c r="B220" s="23">
        <v>45937.381249999999</v>
      </c>
      <c r="C220" s="23">
        <v>45937.390277777798</v>
      </c>
      <c r="D220" s="23">
        <v>45938.315972222197</v>
      </c>
      <c r="E220" s="9" t="s">
        <v>212</v>
      </c>
      <c r="F220" s="9" t="s">
        <v>189</v>
      </c>
      <c r="G220" s="9" t="s">
        <v>213</v>
      </c>
      <c r="H220" s="9" t="s">
        <v>88</v>
      </c>
      <c r="I220" s="9" t="s">
        <v>92</v>
      </c>
      <c r="J220" s="9" t="s">
        <v>917</v>
      </c>
      <c r="K220" s="9" t="s">
        <v>246</v>
      </c>
      <c r="L220" s="9" t="s">
        <v>104</v>
      </c>
      <c r="M220" s="9" t="s">
        <v>918</v>
      </c>
      <c r="N220" s="9" t="s">
        <v>198</v>
      </c>
      <c r="O220" s="9" t="s">
        <v>178</v>
      </c>
      <c r="P220" s="9" t="s">
        <v>414</v>
      </c>
      <c r="Q220" s="9" t="s">
        <v>273</v>
      </c>
      <c r="R220" s="9">
        <v>0</v>
      </c>
      <c r="S220" s="9">
        <v>34</v>
      </c>
      <c r="T220" s="9" t="s">
        <v>220</v>
      </c>
      <c r="U220" s="9" t="s">
        <v>266</v>
      </c>
      <c r="X220" s="9">
        <f>INDEX(SLA_Policy!$D$2:$D$5,MATCH(F220,SLA_Policy!$A$2:$A$5,0))</f>
        <v>120</v>
      </c>
      <c r="Y220" s="9" t="str">
        <f>IF(E220="Cancelled","Excluded",IF(D220="",IF((SLA_Policy!$B$8-B220)*24&gt;X220,"Open - Breached","Open - On Track"),IF((D220-B220)*24&lt;=X220,"Met","Breached")))</f>
        <v>Met</v>
      </c>
    </row>
    <row r="221" spans="1:25" x14ac:dyDescent="0.25">
      <c r="A221" s="9" t="s">
        <v>919</v>
      </c>
      <c r="B221" s="23">
        <v>45937.386111111096</v>
      </c>
      <c r="C221" s="23">
        <v>45937.411805555603</v>
      </c>
      <c r="D221" s="23">
        <v>45938.302777777797</v>
      </c>
      <c r="E221" s="9" t="s">
        <v>212</v>
      </c>
      <c r="F221" s="9" t="s">
        <v>188</v>
      </c>
      <c r="G221" s="9" t="s">
        <v>213</v>
      </c>
      <c r="H221" s="9" t="s">
        <v>162</v>
      </c>
      <c r="I221" s="9" t="s">
        <v>416</v>
      </c>
      <c r="J221" s="9" t="s">
        <v>920</v>
      </c>
      <c r="K221" s="9" t="s">
        <v>246</v>
      </c>
      <c r="L221" s="9" t="s">
        <v>104</v>
      </c>
      <c r="M221" s="9" t="s">
        <v>921</v>
      </c>
      <c r="N221" s="9" t="s">
        <v>199</v>
      </c>
      <c r="O221" s="9" t="s">
        <v>179</v>
      </c>
      <c r="P221" s="9" t="s">
        <v>264</v>
      </c>
      <c r="Q221" s="9" t="s">
        <v>219</v>
      </c>
      <c r="R221" s="9">
        <v>0</v>
      </c>
      <c r="S221" s="9">
        <v>14</v>
      </c>
      <c r="U221" s="9" t="s">
        <v>140</v>
      </c>
      <c r="V221" s="9" t="s">
        <v>915</v>
      </c>
      <c r="X221" s="9">
        <f>INDEX(SLA_Policy!$D$2:$D$5,MATCH(F221,SLA_Policy!$A$2:$A$5,0))</f>
        <v>72</v>
      </c>
      <c r="Y221" s="9" t="str">
        <f>IF(E221="Cancelled","Excluded",IF(D221="",IF((SLA_Policy!$B$8-B221)*24&gt;X221,"Open - Breached","Open - On Track"),IF((D221-B221)*24&lt;=X221,"Met","Breached")))</f>
        <v>Met</v>
      </c>
    </row>
    <row r="222" spans="1:25" x14ac:dyDescent="0.25">
      <c r="A222" s="9" t="s">
        <v>922</v>
      </c>
      <c r="B222" s="23">
        <v>45937.391666666699</v>
      </c>
      <c r="C222" s="23">
        <v>45937.436111111099</v>
      </c>
      <c r="D222" s="23">
        <v>45938.650694444397</v>
      </c>
      <c r="E222" s="9" t="s">
        <v>212</v>
      </c>
      <c r="F222" s="9" t="s">
        <v>188</v>
      </c>
      <c r="G222" s="9" t="s">
        <v>236</v>
      </c>
      <c r="H222" s="9" t="s">
        <v>161</v>
      </c>
      <c r="I222" s="9" t="s">
        <v>237</v>
      </c>
      <c r="J222" s="9" t="s">
        <v>775</v>
      </c>
      <c r="K222" s="9" t="s">
        <v>262</v>
      </c>
      <c r="L222" s="9" t="s">
        <v>226</v>
      </c>
      <c r="M222" s="9" t="s">
        <v>923</v>
      </c>
      <c r="N222" s="9" t="s">
        <v>197</v>
      </c>
      <c r="O222" s="9" t="s">
        <v>177</v>
      </c>
      <c r="P222" s="9" t="s">
        <v>300</v>
      </c>
      <c r="Q222" s="9" t="s">
        <v>219</v>
      </c>
      <c r="R222" s="9">
        <v>0</v>
      </c>
      <c r="S222" s="9">
        <v>13</v>
      </c>
      <c r="U222" s="9" t="s">
        <v>242</v>
      </c>
      <c r="W222" s="9">
        <v>4</v>
      </c>
      <c r="X222" s="9">
        <f>INDEX(SLA_Policy!$D$2:$D$5,MATCH(F222,SLA_Policy!$A$2:$A$5,0))</f>
        <v>72</v>
      </c>
      <c r="Y222" s="9" t="str">
        <f>IF(E222="Cancelled","Excluded",IF(D222="",IF((SLA_Policy!$B$8-B222)*24&gt;X222,"Open - Breached","Open - On Track"),IF((D222-B222)*24&lt;=X222,"Met","Breached")))</f>
        <v>Met</v>
      </c>
    </row>
    <row r="223" spans="1:25" x14ac:dyDescent="0.25">
      <c r="A223" s="9" t="s">
        <v>924</v>
      </c>
      <c r="B223" s="23">
        <v>45937.397916666698</v>
      </c>
      <c r="C223" s="23">
        <v>45937.409027777801</v>
      </c>
      <c r="D223" s="23">
        <v>45938.358333333301</v>
      </c>
      <c r="E223" s="9" t="s">
        <v>212</v>
      </c>
      <c r="F223" s="9" t="s">
        <v>188</v>
      </c>
      <c r="G223" s="9" t="s">
        <v>213</v>
      </c>
      <c r="H223" s="9" t="s">
        <v>167</v>
      </c>
      <c r="I223" s="9" t="s">
        <v>362</v>
      </c>
      <c r="J223" s="9" t="s">
        <v>925</v>
      </c>
      <c r="K223" s="9" t="s">
        <v>246</v>
      </c>
      <c r="L223" s="9" t="s">
        <v>351</v>
      </c>
      <c r="M223" s="9" t="s">
        <v>436</v>
      </c>
      <c r="N223" s="9" t="s">
        <v>196</v>
      </c>
      <c r="O223" s="9" t="s">
        <v>176</v>
      </c>
      <c r="P223" s="9" t="s">
        <v>419</v>
      </c>
      <c r="Q223" s="9" t="s">
        <v>219</v>
      </c>
      <c r="R223" s="9">
        <v>0</v>
      </c>
      <c r="S223" s="9">
        <v>44</v>
      </c>
      <c r="T223" s="9" t="s">
        <v>220</v>
      </c>
      <c r="U223" s="9" t="s">
        <v>248</v>
      </c>
      <c r="W223" s="9">
        <v>4</v>
      </c>
      <c r="X223" s="9">
        <f>INDEX(SLA_Policy!$D$2:$D$5,MATCH(F223,SLA_Policy!$A$2:$A$5,0))</f>
        <v>72</v>
      </c>
      <c r="Y223" s="9" t="str">
        <f>IF(E223="Cancelled","Excluded",IF(D223="",IF((SLA_Policy!$B$8-B223)*24&gt;X223,"Open - Breached","Open - On Track"),IF((D223-B223)*24&lt;=X223,"Met","Breached")))</f>
        <v>Met</v>
      </c>
    </row>
    <row r="224" spans="1:25" x14ac:dyDescent="0.25">
      <c r="A224" s="9" t="s">
        <v>926</v>
      </c>
      <c r="B224" s="23">
        <v>45937.4</v>
      </c>
      <c r="C224" s="23">
        <v>45937.413888888899</v>
      </c>
      <c r="D224" s="23">
        <v>45937.632638888899</v>
      </c>
      <c r="E224" s="9" t="s">
        <v>212</v>
      </c>
      <c r="F224" s="9" t="s">
        <v>188</v>
      </c>
      <c r="G224" s="9" t="s">
        <v>213</v>
      </c>
      <c r="H224" s="9" t="s">
        <v>166</v>
      </c>
      <c r="I224" s="9" t="s">
        <v>398</v>
      </c>
      <c r="J224" s="9" t="s">
        <v>927</v>
      </c>
      <c r="K224" s="9" t="s">
        <v>303</v>
      </c>
      <c r="L224" s="9" t="s">
        <v>104</v>
      </c>
      <c r="M224" s="9" t="s">
        <v>304</v>
      </c>
      <c r="N224" s="9" t="s">
        <v>196</v>
      </c>
      <c r="O224" s="9" t="s">
        <v>181</v>
      </c>
      <c r="P224" s="9" t="s">
        <v>449</v>
      </c>
      <c r="Q224" s="9" t="s">
        <v>219</v>
      </c>
      <c r="R224" s="9">
        <v>0</v>
      </c>
      <c r="S224" s="9">
        <v>46</v>
      </c>
      <c r="U224" s="9" t="s">
        <v>376</v>
      </c>
      <c r="W224" s="9">
        <v>4</v>
      </c>
      <c r="X224" s="9">
        <f>INDEX(SLA_Policy!$D$2:$D$5,MATCH(F224,SLA_Policy!$A$2:$A$5,0))</f>
        <v>72</v>
      </c>
      <c r="Y224" s="9" t="str">
        <f>IF(E224="Cancelled","Excluded",IF(D224="",IF((SLA_Policy!$B$8-B224)*24&gt;X224,"Open - Breached","Open - On Track"),IF((D224-B224)*24&lt;=X224,"Met","Breached")))</f>
        <v>Met</v>
      </c>
    </row>
    <row r="225" spans="1:25" x14ac:dyDescent="0.25">
      <c r="A225" s="9" t="s">
        <v>928</v>
      </c>
      <c r="B225" s="23">
        <v>45937.409027777801</v>
      </c>
      <c r="C225" s="23">
        <v>45937.413194444503</v>
      </c>
      <c r="D225" s="23">
        <v>45938.3305555556</v>
      </c>
      <c r="E225" s="9" t="s">
        <v>212</v>
      </c>
      <c r="F225" s="9" t="s">
        <v>188</v>
      </c>
      <c r="G225" s="9" t="s">
        <v>213</v>
      </c>
      <c r="H225" s="9" t="s">
        <v>162</v>
      </c>
      <c r="I225" s="9" t="s">
        <v>345</v>
      </c>
      <c r="J225" s="9" t="s">
        <v>929</v>
      </c>
      <c r="K225" s="9" t="s">
        <v>262</v>
      </c>
      <c r="L225" s="9" t="s">
        <v>226</v>
      </c>
      <c r="M225" s="9" t="s">
        <v>930</v>
      </c>
      <c r="N225" s="9" t="s">
        <v>199</v>
      </c>
      <c r="O225" s="9" t="s">
        <v>179</v>
      </c>
      <c r="P225" s="9" t="s">
        <v>313</v>
      </c>
      <c r="Q225" s="9" t="s">
        <v>219</v>
      </c>
      <c r="R225" s="9">
        <v>0</v>
      </c>
      <c r="S225" s="9">
        <v>23</v>
      </c>
      <c r="U225" s="9" t="s">
        <v>266</v>
      </c>
      <c r="X225" s="9">
        <f>INDEX(SLA_Policy!$D$2:$D$5,MATCH(F225,SLA_Policy!$A$2:$A$5,0))</f>
        <v>72</v>
      </c>
      <c r="Y225" s="9" t="str">
        <f>IF(E225="Cancelled","Excluded",IF(D225="",IF((SLA_Policy!$B$8-B225)*24&gt;X225,"Open - Breached","Open - On Track"),IF((D225-B225)*24&lt;=X225,"Met","Breached")))</f>
        <v>Met</v>
      </c>
    </row>
    <row r="226" spans="1:25" x14ac:dyDescent="0.25">
      <c r="A226" s="9" t="s">
        <v>931</v>
      </c>
      <c r="B226" s="23">
        <v>45937.410416666702</v>
      </c>
      <c r="C226" s="23">
        <v>45937.427083333299</v>
      </c>
      <c r="D226" s="23">
        <v>45939.735416666699</v>
      </c>
      <c r="E226" s="9" t="s">
        <v>212</v>
      </c>
      <c r="F226" s="9" t="s">
        <v>188</v>
      </c>
      <c r="G226" s="9" t="s">
        <v>236</v>
      </c>
      <c r="H226" s="9" t="s">
        <v>163</v>
      </c>
      <c r="I226" s="9" t="s">
        <v>315</v>
      </c>
      <c r="J226" s="9" t="s">
        <v>932</v>
      </c>
      <c r="K226" s="9" t="s">
        <v>246</v>
      </c>
      <c r="L226" s="9" t="s">
        <v>293</v>
      </c>
      <c r="M226" s="9" t="s">
        <v>933</v>
      </c>
      <c r="N226" s="9" t="s">
        <v>196</v>
      </c>
      <c r="O226" s="9" t="s">
        <v>176</v>
      </c>
      <c r="P226" s="9" t="s">
        <v>503</v>
      </c>
      <c r="Q226" s="9" t="s">
        <v>219</v>
      </c>
      <c r="R226" s="9">
        <v>1</v>
      </c>
      <c r="S226" s="9">
        <v>135</v>
      </c>
      <c r="T226" s="9" t="s">
        <v>136</v>
      </c>
      <c r="U226" s="9" t="s">
        <v>242</v>
      </c>
      <c r="X226" s="9">
        <f>INDEX(SLA_Policy!$D$2:$D$5,MATCH(F226,SLA_Policy!$A$2:$A$5,0))</f>
        <v>72</v>
      </c>
      <c r="Y226" s="9" t="str">
        <f>IF(E226="Cancelled","Excluded",IF(D226="",IF((SLA_Policy!$B$8-B226)*24&gt;X226,"Open - Breached","Open - On Track"),IF((D226-B226)*24&lt;=X226,"Met","Breached")))</f>
        <v>Met</v>
      </c>
    </row>
    <row r="227" spans="1:25" x14ac:dyDescent="0.25">
      <c r="A227" s="9" t="s">
        <v>934</v>
      </c>
      <c r="B227" s="23">
        <v>45937.411111111098</v>
      </c>
      <c r="C227" s="23">
        <v>45937.493055555598</v>
      </c>
      <c r="D227" s="23">
        <v>45938.376388888901</v>
      </c>
      <c r="E227" s="9" t="s">
        <v>212</v>
      </c>
      <c r="F227" s="9" t="s">
        <v>188</v>
      </c>
      <c r="G227" s="9" t="s">
        <v>213</v>
      </c>
      <c r="H227" s="9" t="s">
        <v>163</v>
      </c>
      <c r="I227" s="9" t="s">
        <v>250</v>
      </c>
      <c r="J227" s="9" t="s">
        <v>935</v>
      </c>
      <c r="K227" s="9" t="s">
        <v>225</v>
      </c>
      <c r="L227" s="9" t="s">
        <v>216</v>
      </c>
      <c r="M227" s="9" t="s">
        <v>488</v>
      </c>
      <c r="N227" s="9" t="s">
        <v>197</v>
      </c>
      <c r="O227" s="9" t="s">
        <v>176</v>
      </c>
      <c r="P227" s="9" t="s">
        <v>503</v>
      </c>
      <c r="Q227" s="9" t="s">
        <v>219</v>
      </c>
      <c r="R227" s="9">
        <v>0</v>
      </c>
      <c r="S227" s="9">
        <v>40</v>
      </c>
      <c r="T227" s="9" t="s">
        <v>220</v>
      </c>
      <c r="U227" s="9" t="s">
        <v>376</v>
      </c>
      <c r="X227" s="9">
        <f>INDEX(SLA_Policy!$D$2:$D$5,MATCH(F227,SLA_Policy!$A$2:$A$5,0))</f>
        <v>72</v>
      </c>
      <c r="Y227" s="9" t="str">
        <f>IF(E227="Cancelled","Excluded",IF(D227="",IF((SLA_Policy!$B$8-B227)*24&gt;X227,"Open - Breached","Open - On Track"),IF((D227-B227)*24&lt;=X227,"Met","Breached")))</f>
        <v>Met</v>
      </c>
    </row>
    <row r="228" spans="1:25" x14ac:dyDescent="0.25">
      <c r="A228" s="9" t="s">
        <v>936</v>
      </c>
      <c r="B228" s="23">
        <v>45937.414583333302</v>
      </c>
      <c r="C228" s="23">
        <v>45937.416666666701</v>
      </c>
      <c r="D228" s="23">
        <v>45938.469444444498</v>
      </c>
      <c r="E228" s="9" t="s">
        <v>212</v>
      </c>
      <c r="F228" s="9" t="s">
        <v>188</v>
      </c>
      <c r="G228" s="9" t="s">
        <v>213</v>
      </c>
      <c r="H228" s="9" t="s">
        <v>163</v>
      </c>
      <c r="I228" s="9" t="s">
        <v>223</v>
      </c>
      <c r="J228" s="9" t="s">
        <v>937</v>
      </c>
      <c r="K228" s="9" t="s">
        <v>239</v>
      </c>
      <c r="L228" s="9" t="s">
        <v>104</v>
      </c>
      <c r="M228" s="9" t="s">
        <v>938</v>
      </c>
      <c r="N228" s="9" t="s">
        <v>198</v>
      </c>
      <c r="O228" s="9" t="s">
        <v>176</v>
      </c>
      <c r="P228" s="9" t="s">
        <v>253</v>
      </c>
      <c r="Q228" s="9" t="s">
        <v>219</v>
      </c>
      <c r="R228" s="9">
        <v>0</v>
      </c>
      <c r="S228" s="9">
        <v>51</v>
      </c>
      <c r="T228" s="9" t="s">
        <v>220</v>
      </c>
      <c r="U228" s="9" t="s">
        <v>230</v>
      </c>
      <c r="W228" s="9">
        <v>4</v>
      </c>
      <c r="X228" s="9">
        <f>INDEX(SLA_Policy!$D$2:$D$5,MATCH(F228,SLA_Policy!$A$2:$A$5,0))</f>
        <v>72</v>
      </c>
      <c r="Y228" s="9" t="str">
        <f>IF(E228="Cancelled","Excluded",IF(D228="",IF((SLA_Policy!$B$8-B228)*24&gt;X228,"Open - Breached","Open - On Track"),IF((D228-B228)*24&lt;=X228,"Met","Breached")))</f>
        <v>Met</v>
      </c>
    </row>
    <row r="229" spans="1:25" x14ac:dyDescent="0.25">
      <c r="A229" s="9" t="s">
        <v>939</v>
      </c>
      <c r="B229" s="23">
        <v>45937.420833333301</v>
      </c>
      <c r="C229" s="23">
        <v>45937.430555555598</v>
      </c>
      <c r="D229" s="23">
        <v>45937.538194444503</v>
      </c>
      <c r="E229" s="9" t="s">
        <v>212</v>
      </c>
      <c r="F229" s="9" t="s">
        <v>188</v>
      </c>
      <c r="G229" s="9" t="s">
        <v>213</v>
      </c>
      <c r="H229" s="9" t="s">
        <v>161</v>
      </c>
      <c r="I229" s="9" t="s">
        <v>389</v>
      </c>
      <c r="J229" s="9" t="s">
        <v>940</v>
      </c>
      <c r="K229" s="9" t="s">
        <v>246</v>
      </c>
      <c r="L229" s="9" t="s">
        <v>104</v>
      </c>
      <c r="M229" s="9" t="s">
        <v>941</v>
      </c>
      <c r="N229" s="9" t="s">
        <v>197</v>
      </c>
      <c r="O229" s="9" t="s">
        <v>177</v>
      </c>
      <c r="P229" s="9" t="s">
        <v>942</v>
      </c>
      <c r="Q229" s="9" t="s">
        <v>219</v>
      </c>
      <c r="R229" s="9">
        <v>0</v>
      </c>
      <c r="S229" s="9">
        <v>5</v>
      </c>
      <c r="U229" s="9" t="s">
        <v>290</v>
      </c>
      <c r="X229" s="9">
        <f>INDEX(SLA_Policy!$D$2:$D$5,MATCH(F229,SLA_Policy!$A$2:$A$5,0))</f>
        <v>72</v>
      </c>
      <c r="Y229" s="9" t="str">
        <f>IF(E229="Cancelled","Excluded",IF(D229="",IF((SLA_Policy!$B$8-B229)*24&gt;X229,"Open - Breached","Open - On Track"),IF((D229-B229)*24&lt;=X229,"Met","Breached")))</f>
        <v>Met</v>
      </c>
    </row>
    <row r="230" spans="1:25" x14ac:dyDescent="0.25">
      <c r="A230" s="9" t="s">
        <v>943</v>
      </c>
      <c r="B230" s="23">
        <v>45937.425694444399</v>
      </c>
      <c r="C230" s="23">
        <v>45937.430555555598</v>
      </c>
      <c r="D230" s="23">
        <v>45937.4465277778</v>
      </c>
      <c r="E230" s="9" t="s">
        <v>212</v>
      </c>
      <c r="F230" s="9" t="s">
        <v>189</v>
      </c>
      <c r="G230" s="9" t="s">
        <v>213</v>
      </c>
      <c r="H230" s="9" t="s">
        <v>161</v>
      </c>
      <c r="I230" s="9" t="s">
        <v>389</v>
      </c>
      <c r="J230" s="9" t="s">
        <v>767</v>
      </c>
      <c r="K230" s="9" t="s">
        <v>246</v>
      </c>
      <c r="L230" s="9" t="s">
        <v>216</v>
      </c>
      <c r="M230" s="9" t="s">
        <v>944</v>
      </c>
      <c r="N230" s="9" t="s">
        <v>198</v>
      </c>
      <c r="O230" s="9" t="s">
        <v>116</v>
      </c>
      <c r="P230" s="9" t="s">
        <v>258</v>
      </c>
      <c r="Q230" s="9" t="s">
        <v>219</v>
      </c>
      <c r="R230" s="9">
        <v>0</v>
      </c>
      <c r="S230" s="9">
        <v>5</v>
      </c>
      <c r="U230" s="9" t="s">
        <v>290</v>
      </c>
      <c r="W230" s="9">
        <v>4</v>
      </c>
      <c r="X230" s="9">
        <f>INDEX(SLA_Policy!$D$2:$D$5,MATCH(F230,SLA_Policy!$A$2:$A$5,0))</f>
        <v>120</v>
      </c>
      <c r="Y230" s="9" t="str">
        <f>IF(E230="Cancelled","Excluded",IF(D230="",IF((SLA_Policy!$B$8-B230)*24&gt;X230,"Open - Breached","Open - On Track"),IF((D230-B230)*24&lt;=X230,"Met","Breached")))</f>
        <v>Met</v>
      </c>
    </row>
    <row r="231" spans="1:25" x14ac:dyDescent="0.25">
      <c r="A231" s="9" t="s">
        <v>945</v>
      </c>
      <c r="B231" s="23">
        <v>45937.431944444397</v>
      </c>
      <c r="C231" s="23">
        <v>45937.547222222202</v>
      </c>
      <c r="D231" s="23">
        <v>45937.555555555598</v>
      </c>
      <c r="E231" s="9" t="s">
        <v>212</v>
      </c>
      <c r="F231" s="9" t="s">
        <v>188</v>
      </c>
      <c r="G231" s="9" t="s">
        <v>236</v>
      </c>
      <c r="H231" s="9" t="s">
        <v>163</v>
      </c>
      <c r="I231" s="9" t="s">
        <v>327</v>
      </c>
      <c r="J231" s="9" t="s">
        <v>946</v>
      </c>
      <c r="K231" s="9" t="s">
        <v>246</v>
      </c>
      <c r="L231" s="9" t="s">
        <v>270</v>
      </c>
      <c r="M231" s="9" t="s">
        <v>947</v>
      </c>
      <c r="N231" s="9" t="s">
        <v>196</v>
      </c>
      <c r="O231" s="9" t="s">
        <v>176</v>
      </c>
      <c r="P231" s="9" t="s">
        <v>503</v>
      </c>
      <c r="Q231" s="9" t="s">
        <v>219</v>
      </c>
      <c r="R231" s="9">
        <v>0</v>
      </c>
      <c r="S231" s="9">
        <v>90</v>
      </c>
      <c r="U231" s="9" t="s">
        <v>242</v>
      </c>
      <c r="X231" s="9">
        <f>INDEX(SLA_Policy!$D$2:$D$5,MATCH(F231,SLA_Policy!$A$2:$A$5,0))</f>
        <v>72</v>
      </c>
      <c r="Y231" s="9" t="str">
        <f>IF(E231="Cancelled","Excluded",IF(D231="",IF((SLA_Policy!$B$8-B231)*24&gt;X231,"Open - Breached","Open - On Track"),IF((D231-B231)*24&lt;=X231,"Met","Breached")))</f>
        <v>Met</v>
      </c>
    </row>
    <row r="232" spans="1:25" x14ac:dyDescent="0.25">
      <c r="A232" s="9" t="s">
        <v>948</v>
      </c>
      <c r="B232" s="23">
        <v>45937.432638888902</v>
      </c>
      <c r="C232" s="23">
        <v>45937.445833333302</v>
      </c>
      <c r="D232" s="23">
        <v>45937.447222222203</v>
      </c>
      <c r="E232" s="9" t="s">
        <v>212</v>
      </c>
      <c r="F232" s="9" t="s">
        <v>188</v>
      </c>
      <c r="G232" s="9" t="s">
        <v>213</v>
      </c>
      <c r="H232" s="9" t="s">
        <v>161</v>
      </c>
      <c r="I232" s="9" t="s">
        <v>389</v>
      </c>
      <c r="J232" s="9" t="s">
        <v>949</v>
      </c>
      <c r="K232" s="9" t="s">
        <v>246</v>
      </c>
      <c r="L232" s="9" t="s">
        <v>311</v>
      </c>
      <c r="M232" s="9" t="s">
        <v>950</v>
      </c>
      <c r="N232" s="9" t="s">
        <v>198</v>
      </c>
      <c r="O232" s="9" t="s">
        <v>116</v>
      </c>
      <c r="P232" s="9" t="s">
        <v>295</v>
      </c>
      <c r="Q232" s="9" t="s">
        <v>219</v>
      </c>
      <c r="R232" s="9">
        <v>0</v>
      </c>
      <c r="S232" s="9">
        <v>2</v>
      </c>
      <c r="U232" s="9" t="s">
        <v>290</v>
      </c>
      <c r="W232" s="9">
        <v>4</v>
      </c>
      <c r="X232" s="9">
        <f>INDEX(SLA_Policy!$D$2:$D$5,MATCH(F232,SLA_Policy!$A$2:$A$5,0))</f>
        <v>72</v>
      </c>
      <c r="Y232" s="9" t="str">
        <f>IF(E232="Cancelled","Excluded",IF(D232="",IF((SLA_Policy!$B$8-B232)*24&gt;X232,"Open - Breached","Open - On Track"),IF((D232-B232)*24&lt;=X232,"Met","Breached")))</f>
        <v>Met</v>
      </c>
    </row>
    <row r="233" spans="1:25" x14ac:dyDescent="0.25">
      <c r="A233" s="9" t="s">
        <v>951</v>
      </c>
      <c r="B233" s="23">
        <v>45937.436805555597</v>
      </c>
      <c r="C233" s="23">
        <v>45937.452083333301</v>
      </c>
      <c r="D233" s="23">
        <v>45938.395138888904</v>
      </c>
      <c r="E233" s="9" t="s">
        <v>212</v>
      </c>
      <c r="F233" s="9" t="s">
        <v>188</v>
      </c>
      <c r="G233" s="9" t="s">
        <v>213</v>
      </c>
      <c r="H233" s="9" t="s">
        <v>88</v>
      </c>
      <c r="I233" s="9" t="s">
        <v>354</v>
      </c>
      <c r="J233" s="9" t="s">
        <v>564</v>
      </c>
      <c r="K233" s="9" t="s">
        <v>303</v>
      </c>
      <c r="L233" s="9" t="s">
        <v>311</v>
      </c>
      <c r="M233" s="9" t="s">
        <v>952</v>
      </c>
      <c r="N233" s="9" t="s">
        <v>199</v>
      </c>
      <c r="O233" s="9" t="s">
        <v>178</v>
      </c>
      <c r="P233" s="9" t="s">
        <v>272</v>
      </c>
      <c r="Q233" s="9" t="s">
        <v>219</v>
      </c>
      <c r="R233" s="9">
        <v>0</v>
      </c>
      <c r="S233" s="9">
        <v>11</v>
      </c>
      <c r="T233" s="9" t="s">
        <v>322</v>
      </c>
      <c r="U233" s="9" t="s">
        <v>230</v>
      </c>
      <c r="X233" s="9">
        <f>INDEX(SLA_Policy!$D$2:$D$5,MATCH(F233,SLA_Policy!$A$2:$A$5,0))</f>
        <v>72</v>
      </c>
      <c r="Y233" s="9" t="str">
        <f>IF(E233="Cancelled","Excluded",IF(D233="",IF((SLA_Policy!$B$8-B233)*24&gt;X233,"Open - Breached","Open - On Track"),IF((D233-B233)*24&lt;=X233,"Met","Breached")))</f>
        <v>Met</v>
      </c>
    </row>
    <row r="234" spans="1:25" x14ac:dyDescent="0.25">
      <c r="A234" s="9" t="s">
        <v>953</v>
      </c>
      <c r="B234" s="23">
        <v>45937.443749999999</v>
      </c>
      <c r="C234" s="23">
        <v>45937.444444444503</v>
      </c>
      <c r="D234" s="23">
        <v>45937.608333333301</v>
      </c>
      <c r="E234" s="9" t="s">
        <v>212</v>
      </c>
      <c r="F234" s="9" t="s">
        <v>188</v>
      </c>
      <c r="G234" s="9" t="s">
        <v>213</v>
      </c>
      <c r="H234" s="9" t="s">
        <v>163</v>
      </c>
      <c r="I234" s="9" t="s">
        <v>250</v>
      </c>
      <c r="J234" s="9" t="s">
        <v>954</v>
      </c>
      <c r="K234" s="9" t="s">
        <v>246</v>
      </c>
      <c r="L234" s="9" t="s">
        <v>104</v>
      </c>
      <c r="M234" s="9" t="s">
        <v>955</v>
      </c>
      <c r="N234" s="9" t="s">
        <v>200</v>
      </c>
      <c r="O234" s="9" t="s">
        <v>176</v>
      </c>
      <c r="P234" s="9" t="s">
        <v>330</v>
      </c>
      <c r="Q234" s="9" t="s">
        <v>219</v>
      </c>
      <c r="R234" s="9">
        <v>0</v>
      </c>
      <c r="S234" s="9">
        <v>19</v>
      </c>
      <c r="T234" s="9" t="s">
        <v>136</v>
      </c>
      <c r="U234" s="9" t="s">
        <v>230</v>
      </c>
      <c r="X234" s="9">
        <f>INDEX(SLA_Policy!$D$2:$D$5,MATCH(F234,SLA_Policy!$A$2:$A$5,0))</f>
        <v>72</v>
      </c>
      <c r="Y234" s="9" t="str">
        <f>IF(E234="Cancelled","Excluded",IF(D234="",IF((SLA_Policy!$B$8-B234)*24&gt;X234,"Open - Breached","Open - On Track"),IF((D234-B234)*24&lt;=X234,"Met","Breached")))</f>
        <v>Met</v>
      </c>
    </row>
    <row r="235" spans="1:25" x14ac:dyDescent="0.25">
      <c r="A235" s="9" t="s">
        <v>956</v>
      </c>
      <c r="B235" s="23">
        <v>45937.445138888899</v>
      </c>
      <c r="C235" s="23">
        <v>45937.543055555601</v>
      </c>
      <c r="D235" s="23">
        <v>45938.350694444503</v>
      </c>
      <c r="E235" s="9" t="s">
        <v>212</v>
      </c>
      <c r="F235" s="9" t="s">
        <v>188</v>
      </c>
      <c r="G235" s="9" t="s">
        <v>213</v>
      </c>
      <c r="H235" s="9" t="s">
        <v>162</v>
      </c>
      <c r="I235" s="9" t="s">
        <v>416</v>
      </c>
      <c r="J235" s="9" t="s">
        <v>957</v>
      </c>
      <c r="K235" s="9" t="s">
        <v>303</v>
      </c>
      <c r="L235" s="9" t="s">
        <v>293</v>
      </c>
      <c r="M235" s="9" t="s">
        <v>750</v>
      </c>
      <c r="N235" s="9" t="s">
        <v>197</v>
      </c>
      <c r="O235" s="9" t="s">
        <v>176</v>
      </c>
      <c r="P235" s="9" t="s">
        <v>228</v>
      </c>
      <c r="Q235" s="9" t="s">
        <v>219</v>
      </c>
      <c r="R235" s="9">
        <v>0</v>
      </c>
      <c r="S235" s="9">
        <v>30</v>
      </c>
      <c r="U235" s="9" t="s">
        <v>140</v>
      </c>
      <c r="V235" s="9" t="s">
        <v>915</v>
      </c>
      <c r="W235" s="9">
        <v>5</v>
      </c>
      <c r="X235" s="9">
        <f>INDEX(SLA_Policy!$D$2:$D$5,MATCH(F235,SLA_Policy!$A$2:$A$5,0))</f>
        <v>72</v>
      </c>
      <c r="Y235" s="9" t="str">
        <f>IF(E235="Cancelled","Excluded",IF(D235="",IF((SLA_Policy!$B$8-B235)*24&gt;X235,"Open - Breached","Open - On Track"),IF((D235-B235)*24&lt;=X235,"Met","Breached")))</f>
        <v>Met</v>
      </c>
    </row>
    <row r="236" spans="1:25" x14ac:dyDescent="0.25">
      <c r="A236" s="9" t="s">
        <v>958</v>
      </c>
      <c r="B236" s="23">
        <v>45937.445833333302</v>
      </c>
      <c r="C236" s="23">
        <v>45937.4506944444</v>
      </c>
      <c r="D236" s="23">
        <v>45938.340972222199</v>
      </c>
      <c r="E236" s="9" t="s">
        <v>212</v>
      </c>
      <c r="F236" s="9" t="s">
        <v>188</v>
      </c>
      <c r="G236" s="9" t="s">
        <v>213</v>
      </c>
      <c r="H236" s="9" t="s">
        <v>88</v>
      </c>
      <c r="I236" s="9" t="s">
        <v>92</v>
      </c>
      <c r="J236" s="9" t="s">
        <v>959</v>
      </c>
      <c r="K236" s="9" t="s">
        <v>215</v>
      </c>
      <c r="L236" s="9" t="s">
        <v>311</v>
      </c>
      <c r="M236" s="9" t="s">
        <v>829</v>
      </c>
      <c r="N236" s="9" t="s">
        <v>198</v>
      </c>
      <c r="O236" s="9" t="s">
        <v>178</v>
      </c>
      <c r="P236" s="9" t="s">
        <v>414</v>
      </c>
      <c r="Q236" s="9" t="s">
        <v>219</v>
      </c>
      <c r="R236" s="9">
        <v>1</v>
      </c>
      <c r="S236" s="9">
        <v>51</v>
      </c>
      <c r="T236" s="9" t="s">
        <v>322</v>
      </c>
      <c r="U236" s="9" t="s">
        <v>221</v>
      </c>
      <c r="W236" s="9">
        <v>4</v>
      </c>
      <c r="X236" s="9">
        <f>INDEX(SLA_Policy!$D$2:$D$5,MATCH(F236,SLA_Policy!$A$2:$A$5,0))</f>
        <v>72</v>
      </c>
      <c r="Y236" s="9" t="str">
        <f>IF(E236="Cancelled","Excluded",IF(D236="",IF((SLA_Policy!$B$8-B236)*24&gt;X236,"Open - Breached","Open - On Track"),IF((D236-B236)*24&lt;=X236,"Met","Breached")))</f>
        <v>Met</v>
      </c>
    </row>
    <row r="237" spans="1:25" x14ac:dyDescent="0.25">
      <c r="A237" s="9" t="s">
        <v>960</v>
      </c>
      <c r="B237" s="23">
        <v>45937.454861111102</v>
      </c>
      <c r="C237" s="23">
        <v>45937.468055555597</v>
      </c>
      <c r="D237" s="23">
        <v>45938.324305555601</v>
      </c>
      <c r="E237" s="9" t="s">
        <v>212</v>
      </c>
      <c r="F237" s="9" t="s">
        <v>188</v>
      </c>
      <c r="G237" s="9" t="s">
        <v>213</v>
      </c>
      <c r="H237" s="9" t="s">
        <v>164</v>
      </c>
      <c r="I237" s="9" t="s">
        <v>260</v>
      </c>
      <c r="J237" s="9" t="s">
        <v>961</v>
      </c>
      <c r="K237" s="9" t="s">
        <v>410</v>
      </c>
      <c r="L237" s="9" t="s">
        <v>282</v>
      </c>
      <c r="M237" s="9" t="s">
        <v>962</v>
      </c>
      <c r="N237" s="9" t="s">
        <v>198</v>
      </c>
      <c r="O237" s="9" t="s">
        <v>179</v>
      </c>
      <c r="P237" s="9" t="s">
        <v>337</v>
      </c>
      <c r="Q237" s="9" t="s">
        <v>219</v>
      </c>
      <c r="R237" s="9">
        <v>0</v>
      </c>
      <c r="S237" s="9">
        <v>50</v>
      </c>
      <c r="T237" s="9" t="s">
        <v>265</v>
      </c>
      <c r="U237" s="9" t="s">
        <v>376</v>
      </c>
      <c r="W237" s="9">
        <v>5</v>
      </c>
      <c r="X237" s="9">
        <f>INDEX(SLA_Policy!$D$2:$D$5,MATCH(F237,SLA_Policy!$A$2:$A$5,0))</f>
        <v>72</v>
      </c>
      <c r="Y237" s="9" t="str">
        <f>IF(E237="Cancelled","Excluded",IF(D237="",IF((SLA_Policy!$B$8-B237)*24&gt;X237,"Open - Breached","Open - On Track"),IF((D237-B237)*24&lt;=X237,"Met","Breached")))</f>
        <v>Met</v>
      </c>
    </row>
    <row r="238" spans="1:25" x14ac:dyDescent="0.25">
      <c r="A238" s="9" t="s">
        <v>963</v>
      </c>
      <c r="B238" s="23">
        <v>45937.474305555603</v>
      </c>
      <c r="C238" s="23">
        <v>45937.508333333302</v>
      </c>
      <c r="D238" s="23">
        <v>45939.3659722222</v>
      </c>
      <c r="E238" s="9" t="s">
        <v>212</v>
      </c>
      <c r="F238" s="9" t="s">
        <v>188</v>
      </c>
      <c r="G238" s="9" t="s">
        <v>213</v>
      </c>
      <c r="H238" s="9" t="s">
        <v>167</v>
      </c>
      <c r="I238" s="9" t="s">
        <v>362</v>
      </c>
      <c r="J238" s="9" t="s">
        <v>964</v>
      </c>
      <c r="K238" s="9" t="s">
        <v>225</v>
      </c>
      <c r="L238" s="9" t="s">
        <v>216</v>
      </c>
      <c r="M238" s="9" t="s">
        <v>965</v>
      </c>
      <c r="N238" s="9" t="s">
        <v>197</v>
      </c>
      <c r="O238" s="9" t="s">
        <v>176</v>
      </c>
      <c r="P238" s="9" t="s">
        <v>503</v>
      </c>
      <c r="Q238" s="9" t="s">
        <v>219</v>
      </c>
      <c r="R238" s="9">
        <v>2</v>
      </c>
      <c r="S238" s="9">
        <v>54</v>
      </c>
      <c r="U238" s="9" t="s">
        <v>290</v>
      </c>
      <c r="X238" s="9">
        <f>INDEX(SLA_Policy!$D$2:$D$5,MATCH(F238,SLA_Policy!$A$2:$A$5,0))</f>
        <v>72</v>
      </c>
      <c r="Y238" s="9" t="str">
        <f>IF(E238="Cancelled","Excluded",IF(D238="",IF((SLA_Policy!$B$8-B238)*24&gt;X238,"Open - Breached","Open - On Track"),IF((D238-B238)*24&lt;=X238,"Met","Breached")))</f>
        <v>Met</v>
      </c>
    </row>
    <row r="239" spans="1:25" x14ac:dyDescent="0.25">
      <c r="A239" s="9" t="s">
        <v>966</v>
      </c>
      <c r="B239" s="23">
        <v>45937.484027777798</v>
      </c>
      <c r="C239" s="23">
        <v>45937.543749999997</v>
      </c>
      <c r="D239" s="23">
        <v>45937.690277777801</v>
      </c>
      <c r="E239" s="9" t="s">
        <v>212</v>
      </c>
      <c r="F239" s="9" t="s">
        <v>188</v>
      </c>
      <c r="G239" s="9" t="s">
        <v>213</v>
      </c>
      <c r="H239" s="9" t="s">
        <v>162</v>
      </c>
      <c r="I239" s="9" t="s">
        <v>416</v>
      </c>
      <c r="J239" s="9" t="s">
        <v>967</v>
      </c>
      <c r="K239" s="9" t="s">
        <v>225</v>
      </c>
      <c r="L239" s="9" t="s">
        <v>351</v>
      </c>
      <c r="M239" s="9" t="s">
        <v>968</v>
      </c>
      <c r="N239" s="9" t="s">
        <v>196</v>
      </c>
      <c r="O239" s="9" t="s">
        <v>179</v>
      </c>
      <c r="P239" s="9" t="s">
        <v>264</v>
      </c>
      <c r="Q239" s="9" t="s">
        <v>219</v>
      </c>
      <c r="R239" s="9">
        <v>0</v>
      </c>
      <c r="S239" s="9">
        <v>31</v>
      </c>
      <c r="U239" s="9" t="s">
        <v>140</v>
      </c>
      <c r="V239" s="9" t="s">
        <v>915</v>
      </c>
      <c r="W239" s="9">
        <v>4</v>
      </c>
      <c r="X239" s="9">
        <f>INDEX(SLA_Policy!$D$2:$D$5,MATCH(F239,SLA_Policy!$A$2:$A$5,0))</f>
        <v>72</v>
      </c>
      <c r="Y239" s="9" t="str">
        <f>IF(E239="Cancelled","Excluded",IF(D239="",IF((SLA_Policy!$B$8-B239)*24&gt;X239,"Open - Breached","Open - On Track"),IF((D239-B239)*24&lt;=X239,"Met","Breached")))</f>
        <v>Met</v>
      </c>
    </row>
    <row r="240" spans="1:25" x14ac:dyDescent="0.25">
      <c r="A240" s="9" t="s">
        <v>969</v>
      </c>
      <c r="B240" s="23">
        <v>45937.490277777797</v>
      </c>
      <c r="C240" s="23">
        <v>45937.491666666698</v>
      </c>
      <c r="D240" s="23">
        <v>45937.640277777798</v>
      </c>
      <c r="E240" s="9" t="s">
        <v>212</v>
      </c>
      <c r="F240" s="9" t="s">
        <v>187</v>
      </c>
      <c r="G240" s="9" t="s">
        <v>213</v>
      </c>
      <c r="H240" s="9" t="s">
        <v>162</v>
      </c>
      <c r="I240" s="9" t="s">
        <v>244</v>
      </c>
      <c r="J240" s="9" t="s">
        <v>970</v>
      </c>
      <c r="K240" s="9" t="s">
        <v>239</v>
      </c>
      <c r="L240" s="9" t="s">
        <v>216</v>
      </c>
      <c r="M240" s="9" t="s">
        <v>806</v>
      </c>
      <c r="N240" s="9" t="s">
        <v>199</v>
      </c>
      <c r="O240" s="9" t="s">
        <v>179</v>
      </c>
      <c r="P240" s="9" t="s">
        <v>337</v>
      </c>
      <c r="Q240" s="9" t="s">
        <v>273</v>
      </c>
      <c r="R240" s="9">
        <v>0</v>
      </c>
      <c r="S240" s="9">
        <v>22</v>
      </c>
      <c r="U240" s="9" t="s">
        <v>248</v>
      </c>
      <c r="X240" s="9">
        <f>INDEX(SLA_Policy!$D$2:$D$5,MATCH(F240,SLA_Policy!$A$2:$A$5,0))</f>
        <v>8</v>
      </c>
      <c r="Y240" s="9" t="str">
        <f>IF(E240="Cancelled","Excluded",IF(D240="",IF((SLA_Policy!$B$8-B240)*24&gt;X240,"Open - Breached","Open - On Track"),IF((D240-B240)*24&lt;=X240,"Met","Breached")))</f>
        <v>Met</v>
      </c>
    </row>
    <row r="241" spans="1:25" x14ac:dyDescent="0.25">
      <c r="A241" s="9" t="s">
        <v>971</v>
      </c>
      <c r="B241" s="23">
        <v>45937.491666666698</v>
      </c>
      <c r="C241" s="23">
        <v>45937.493750000001</v>
      </c>
      <c r="D241" s="23">
        <v>45937.520833333299</v>
      </c>
      <c r="E241" s="9" t="s">
        <v>212</v>
      </c>
      <c r="F241" s="9" t="s">
        <v>188</v>
      </c>
      <c r="G241" s="9" t="s">
        <v>213</v>
      </c>
      <c r="H241" s="9" t="s">
        <v>161</v>
      </c>
      <c r="I241" s="9" t="s">
        <v>454</v>
      </c>
      <c r="J241" s="9" t="s">
        <v>972</v>
      </c>
      <c r="K241" s="9" t="s">
        <v>239</v>
      </c>
      <c r="L241" s="9" t="s">
        <v>226</v>
      </c>
      <c r="M241" s="9" t="s">
        <v>973</v>
      </c>
      <c r="N241" s="9" t="s">
        <v>198</v>
      </c>
      <c r="O241" s="9" t="s">
        <v>116</v>
      </c>
      <c r="P241" s="9" t="s">
        <v>525</v>
      </c>
      <c r="Q241" s="9" t="s">
        <v>219</v>
      </c>
      <c r="R241" s="9">
        <v>0</v>
      </c>
      <c r="S241" s="9">
        <v>5</v>
      </c>
      <c r="U241" s="9" t="s">
        <v>221</v>
      </c>
      <c r="X241" s="9">
        <f>INDEX(SLA_Policy!$D$2:$D$5,MATCH(F241,SLA_Policy!$A$2:$A$5,0))</f>
        <v>72</v>
      </c>
      <c r="Y241" s="9" t="str">
        <f>IF(E241="Cancelled","Excluded",IF(D241="",IF((SLA_Policy!$B$8-B241)*24&gt;X241,"Open - Breached","Open - On Track"),IF((D241-B241)*24&lt;=X241,"Met","Breached")))</f>
        <v>Met</v>
      </c>
    </row>
    <row r="242" spans="1:25" x14ac:dyDescent="0.25">
      <c r="A242" s="9" t="s">
        <v>974</v>
      </c>
      <c r="B242" s="23">
        <v>45937.493750000001</v>
      </c>
      <c r="C242" s="23">
        <v>45937.547222222202</v>
      </c>
      <c r="D242" s="23">
        <v>45938.331250000003</v>
      </c>
      <c r="E242" s="9" t="s">
        <v>212</v>
      </c>
      <c r="F242" s="9" t="s">
        <v>189</v>
      </c>
      <c r="G242" s="9" t="s">
        <v>213</v>
      </c>
      <c r="H242" s="9" t="s">
        <v>166</v>
      </c>
      <c r="I242" s="9" t="s">
        <v>286</v>
      </c>
      <c r="J242" s="9" t="s">
        <v>975</v>
      </c>
      <c r="K242" s="9" t="s">
        <v>239</v>
      </c>
      <c r="L242" s="9" t="s">
        <v>216</v>
      </c>
      <c r="M242" s="9" t="s">
        <v>976</v>
      </c>
      <c r="N242" s="9" t="s">
        <v>197</v>
      </c>
      <c r="O242" s="9" t="s">
        <v>181</v>
      </c>
      <c r="P242" s="9" t="s">
        <v>289</v>
      </c>
      <c r="Q242" s="9" t="s">
        <v>219</v>
      </c>
      <c r="R242" s="9">
        <v>0</v>
      </c>
      <c r="S242" s="9">
        <v>17</v>
      </c>
      <c r="U242" s="9" t="s">
        <v>290</v>
      </c>
      <c r="W242" s="9">
        <v>3</v>
      </c>
      <c r="X242" s="9">
        <f>INDEX(SLA_Policy!$D$2:$D$5,MATCH(F242,SLA_Policy!$A$2:$A$5,0))</f>
        <v>120</v>
      </c>
      <c r="Y242" s="9" t="str">
        <f>IF(E242="Cancelled","Excluded",IF(D242="",IF((SLA_Policy!$B$8-B242)*24&gt;X242,"Open - Breached","Open - On Track"),IF((D242-B242)*24&lt;=X242,"Met","Breached")))</f>
        <v>Met</v>
      </c>
    </row>
    <row r="243" spans="1:25" x14ac:dyDescent="0.25">
      <c r="A243" s="9" t="s">
        <v>977</v>
      </c>
      <c r="B243" s="23">
        <v>45937.493750000001</v>
      </c>
      <c r="C243" s="23">
        <v>45937.515972222202</v>
      </c>
      <c r="D243" s="23">
        <v>45937.5180555556</v>
      </c>
      <c r="E243" s="9" t="s">
        <v>212</v>
      </c>
      <c r="F243" s="9" t="s">
        <v>188</v>
      </c>
      <c r="G243" s="9" t="s">
        <v>213</v>
      </c>
      <c r="H243" s="9" t="s">
        <v>162</v>
      </c>
      <c r="I243" s="9" t="s">
        <v>393</v>
      </c>
      <c r="J243" s="9" t="s">
        <v>978</v>
      </c>
      <c r="K243" s="9" t="s">
        <v>276</v>
      </c>
      <c r="L243" s="9" t="s">
        <v>311</v>
      </c>
      <c r="M243" s="9" t="s">
        <v>979</v>
      </c>
      <c r="N243" s="9" t="s">
        <v>199</v>
      </c>
      <c r="O243" s="9" t="s">
        <v>116</v>
      </c>
      <c r="P243" s="9" t="s">
        <v>574</v>
      </c>
      <c r="Q243" s="9" t="s">
        <v>219</v>
      </c>
      <c r="R243" s="9">
        <v>0</v>
      </c>
      <c r="S243" s="9">
        <v>7</v>
      </c>
      <c r="U243" s="9" t="s">
        <v>266</v>
      </c>
      <c r="W243" s="9">
        <v>4</v>
      </c>
      <c r="X243" s="9">
        <f>INDEX(SLA_Policy!$D$2:$D$5,MATCH(F243,SLA_Policy!$A$2:$A$5,0))</f>
        <v>72</v>
      </c>
      <c r="Y243" s="9" t="str">
        <f>IF(E243="Cancelled","Excluded",IF(D243="",IF((SLA_Policy!$B$8-B243)*24&gt;X243,"Open - Breached","Open - On Track"),IF((D243-B243)*24&lt;=X243,"Met","Breached")))</f>
        <v>Met</v>
      </c>
    </row>
    <row r="244" spans="1:25" x14ac:dyDescent="0.25">
      <c r="A244" s="9" t="s">
        <v>980</v>
      </c>
      <c r="B244" s="23">
        <v>45937.495833333298</v>
      </c>
      <c r="C244" s="23">
        <v>45937.502777777801</v>
      </c>
      <c r="D244" s="23">
        <v>45939.331250000003</v>
      </c>
      <c r="E244" s="9" t="s">
        <v>212</v>
      </c>
      <c r="F244" s="9" t="s">
        <v>188</v>
      </c>
      <c r="G244" s="9" t="s">
        <v>213</v>
      </c>
      <c r="H244" s="9" t="s">
        <v>163</v>
      </c>
      <c r="I244" s="9" t="s">
        <v>405</v>
      </c>
      <c r="J244" s="9" t="s">
        <v>884</v>
      </c>
      <c r="K244" s="9" t="s">
        <v>215</v>
      </c>
      <c r="L244" s="9" t="s">
        <v>270</v>
      </c>
      <c r="M244" s="9" t="s">
        <v>981</v>
      </c>
      <c r="N244" s="9" t="s">
        <v>197</v>
      </c>
      <c r="O244" s="9" t="s">
        <v>176</v>
      </c>
      <c r="P244" s="9" t="s">
        <v>253</v>
      </c>
      <c r="Q244" s="9" t="s">
        <v>219</v>
      </c>
      <c r="R244" s="9">
        <v>0</v>
      </c>
      <c r="S244" s="9">
        <v>23</v>
      </c>
      <c r="U244" s="9" t="s">
        <v>230</v>
      </c>
      <c r="W244" s="9">
        <v>4</v>
      </c>
      <c r="X244" s="9">
        <f>INDEX(SLA_Policy!$D$2:$D$5,MATCH(F244,SLA_Policy!$A$2:$A$5,0))</f>
        <v>72</v>
      </c>
      <c r="Y244" s="9" t="str">
        <f>IF(E244="Cancelled","Excluded",IF(D244="",IF((SLA_Policy!$B$8-B244)*24&gt;X244,"Open - Breached","Open - On Track"),IF((D244-B244)*24&lt;=X244,"Met","Breached")))</f>
        <v>Met</v>
      </c>
    </row>
    <row r="245" spans="1:25" x14ac:dyDescent="0.25">
      <c r="A245" s="9" t="s">
        <v>982</v>
      </c>
      <c r="B245" s="23">
        <v>45937.510416666701</v>
      </c>
      <c r="C245" s="23">
        <v>45937.563194444498</v>
      </c>
      <c r="D245" s="23">
        <v>45938.347222222197</v>
      </c>
      <c r="E245" s="9" t="s">
        <v>212</v>
      </c>
      <c r="F245" s="9" t="s">
        <v>189</v>
      </c>
      <c r="G245" s="9" t="s">
        <v>236</v>
      </c>
      <c r="H245" s="9" t="s">
        <v>167</v>
      </c>
      <c r="I245" s="9" t="s">
        <v>255</v>
      </c>
      <c r="J245" s="9" t="s">
        <v>983</v>
      </c>
      <c r="K245" s="9" t="s">
        <v>215</v>
      </c>
      <c r="L245" s="9" t="s">
        <v>311</v>
      </c>
      <c r="M245" s="9" t="s">
        <v>984</v>
      </c>
      <c r="N245" s="9" t="s">
        <v>196</v>
      </c>
      <c r="O245" s="9" t="s">
        <v>116</v>
      </c>
      <c r="P245" s="9" t="s">
        <v>218</v>
      </c>
      <c r="Q245" s="9" t="s">
        <v>219</v>
      </c>
      <c r="R245" s="9">
        <v>0</v>
      </c>
      <c r="S245" s="9">
        <v>30</v>
      </c>
      <c r="U245" s="9" t="s">
        <v>242</v>
      </c>
      <c r="W245" s="9">
        <v>5</v>
      </c>
      <c r="X245" s="9">
        <f>INDEX(SLA_Policy!$D$2:$D$5,MATCH(F245,SLA_Policy!$A$2:$A$5,0))</f>
        <v>120</v>
      </c>
      <c r="Y245" s="9" t="str">
        <f>IF(E245="Cancelled","Excluded",IF(D245="",IF((SLA_Policy!$B$8-B245)*24&gt;X245,"Open - Breached","Open - On Track"),IF((D245-B245)*24&lt;=X245,"Met","Breached")))</f>
        <v>Met</v>
      </c>
    </row>
    <row r="246" spans="1:25" x14ac:dyDescent="0.25">
      <c r="A246" s="9" t="s">
        <v>985</v>
      </c>
      <c r="B246" s="23">
        <v>45937.529861111099</v>
      </c>
      <c r="C246" s="23">
        <v>45937.538194444503</v>
      </c>
      <c r="D246" s="23">
        <v>45938.342361111099</v>
      </c>
      <c r="E246" s="9" t="s">
        <v>212</v>
      </c>
      <c r="F246" s="9" t="s">
        <v>188</v>
      </c>
      <c r="G246" s="9" t="s">
        <v>213</v>
      </c>
      <c r="H246" s="9" t="s">
        <v>162</v>
      </c>
      <c r="I246" s="9" t="s">
        <v>393</v>
      </c>
      <c r="J246" s="9" t="s">
        <v>986</v>
      </c>
      <c r="K246" s="9" t="s">
        <v>246</v>
      </c>
      <c r="L246" s="9" t="s">
        <v>282</v>
      </c>
      <c r="M246" s="9" t="s">
        <v>987</v>
      </c>
      <c r="N246" s="9" t="s">
        <v>197</v>
      </c>
      <c r="O246" s="9" t="s">
        <v>116</v>
      </c>
      <c r="P246" s="9" t="s">
        <v>551</v>
      </c>
      <c r="Q246" s="9" t="s">
        <v>219</v>
      </c>
      <c r="R246" s="9">
        <v>0</v>
      </c>
      <c r="S246" s="9">
        <v>13</v>
      </c>
      <c r="U246" s="9" t="s">
        <v>661</v>
      </c>
      <c r="W246" s="9">
        <v>5</v>
      </c>
      <c r="X246" s="9">
        <f>INDEX(SLA_Policy!$D$2:$D$5,MATCH(F246,SLA_Policy!$A$2:$A$5,0))</f>
        <v>72</v>
      </c>
      <c r="Y246" s="9" t="str">
        <f>IF(E246="Cancelled","Excluded",IF(D246="",IF((SLA_Policy!$B$8-B246)*24&gt;X246,"Open - Breached","Open - On Track"),IF((D246-B246)*24&lt;=X246,"Met","Breached")))</f>
        <v>Met</v>
      </c>
    </row>
    <row r="247" spans="1:25" x14ac:dyDescent="0.25">
      <c r="A247" s="9" t="s">
        <v>988</v>
      </c>
      <c r="B247" s="23">
        <v>45937.55</v>
      </c>
      <c r="C247" s="23">
        <v>45937.555555555598</v>
      </c>
      <c r="D247" s="23">
        <v>45938.2944444444</v>
      </c>
      <c r="E247" s="9" t="s">
        <v>212</v>
      </c>
      <c r="F247" s="9" t="s">
        <v>188</v>
      </c>
      <c r="G247" s="9" t="s">
        <v>213</v>
      </c>
      <c r="H247" s="9" t="s">
        <v>88</v>
      </c>
      <c r="I247" s="9" t="s">
        <v>92</v>
      </c>
      <c r="J247" s="9" t="s">
        <v>989</v>
      </c>
      <c r="K247" s="9" t="s">
        <v>215</v>
      </c>
      <c r="L247" s="9" t="s">
        <v>351</v>
      </c>
      <c r="M247" s="9" t="s">
        <v>990</v>
      </c>
      <c r="N247" s="9" t="s">
        <v>198</v>
      </c>
      <c r="O247" s="9" t="s">
        <v>178</v>
      </c>
      <c r="P247" s="9" t="s">
        <v>414</v>
      </c>
      <c r="Q247" s="9" t="s">
        <v>219</v>
      </c>
      <c r="R247" s="9">
        <v>0</v>
      </c>
      <c r="S247" s="9">
        <v>10</v>
      </c>
      <c r="T247" s="9" t="s">
        <v>220</v>
      </c>
      <c r="U247" s="9" t="s">
        <v>266</v>
      </c>
      <c r="X247" s="9">
        <f>INDEX(SLA_Policy!$D$2:$D$5,MATCH(F247,SLA_Policy!$A$2:$A$5,0))</f>
        <v>72</v>
      </c>
      <c r="Y247" s="9" t="str">
        <f>IF(E247="Cancelled","Excluded",IF(D247="",IF((SLA_Policy!$B$8-B247)*24&gt;X247,"Open - Breached","Open - On Track"),IF((D247-B247)*24&lt;=X247,"Met","Breached")))</f>
        <v>Met</v>
      </c>
    </row>
    <row r="248" spans="1:25" x14ac:dyDescent="0.25">
      <c r="A248" s="9" t="s">
        <v>991</v>
      </c>
      <c r="B248" s="23">
        <v>45937.559027777803</v>
      </c>
      <c r="C248" s="23">
        <v>45937.641666666699</v>
      </c>
      <c r="D248" s="23">
        <v>45937.767361111102</v>
      </c>
      <c r="E248" s="9" t="s">
        <v>212</v>
      </c>
      <c r="F248" s="9" t="s">
        <v>189</v>
      </c>
      <c r="G248" s="9" t="s">
        <v>213</v>
      </c>
      <c r="H248" s="9" t="s">
        <v>88</v>
      </c>
      <c r="I248" s="9" t="s">
        <v>268</v>
      </c>
      <c r="J248" s="9" t="s">
        <v>992</v>
      </c>
      <c r="K248" s="9" t="s">
        <v>246</v>
      </c>
      <c r="L248" s="9" t="s">
        <v>371</v>
      </c>
      <c r="M248" s="9" t="s">
        <v>993</v>
      </c>
      <c r="N248" s="9" t="s">
        <v>196</v>
      </c>
      <c r="O248" s="9" t="s">
        <v>178</v>
      </c>
      <c r="P248" s="9" t="s">
        <v>427</v>
      </c>
      <c r="Q248" s="9" t="s">
        <v>219</v>
      </c>
      <c r="R248" s="9">
        <v>0</v>
      </c>
      <c r="S248" s="9">
        <v>40</v>
      </c>
      <c r="T248" s="9" t="s">
        <v>322</v>
      </c>
      <c r="U248" s="9" t="s">
        <v>230</v>
      </c>
      <c r="X248" s="9">
        <f>INDEX(SLA_Policy!$D$2:$D$5,MATCH(F248,SLA_Policy!$A$2:$A$5,0))</f>
        <v>120</v>
      </c>
      <c r="Y248" s="9" t="str">
        <f>IF(E248="Cancelled","Excluded",IF(D248="",IF((SLA_Policy!$B$8-B248)*24&gt;X248,"Open - Breached","Open - On Track"),IF((D248-B248)*24&lt;=X248,"Met","Breached")))</f>
        <v>Met</v>
      </c>
    </row>
    <row r="249" spans="1:25" x14ac:dyDescent="0.25">
      <c r="A249" s="9" t="s">
        <v>994</v>
      </c>
      <c r="B249" s="23">
        <v>45937.559722222199</v>
      </c>
      <c r="C249" s="23">
        <v>45937.581250000003</v>
      </c>
      <c r="D249" s="23">
        <v>45938.318055555603</v>
      </c>
      <c r="E249" s="9" t="s">
        <v>212</v>
      </c>
      <c r="F249" s="9" t="s">
        <v>188</v>
      </c>
      <c r="G249" s="9" t="s">
        <v>213</v>
      </c>
      <c r="H249" s="9" t="s">
        <v>167</v>
      </c>
      <c r="I249" s="9" t="s">
        <v>536</v>
      </c>
      <c r="J249" s="9" t="s">
        <v>995</v>
      </c>
      <c r="K249" s="9" t="s">
        <v>246</v>
      </c>
      <c r="L249" s="9" t="s">
        <v>371</v>
      </c>
      <c r="M249" s="9" t="s">
        <v>996</v>
      </c>
      <c r="N249" s="9" t="s">
        <v>196</v>
      </c>
      <c r="O249" s="9" t="s">
        <v>180</v>
      </c>
      <c r="P249" s="9" t="s">
        <v>368</v>
      </c>
      <c r="Q249" s="9" t="s">
        <v>219</v>
      </c>
      <c r="R249" s="9">
        <v>0</v>
      </c>
      <c r="S249" s="9">
        <v>42</v>
      </c>
      <c r="T249" s="9" t="s">
        <v>322</v>
      </c>
      <c r="U249" s="9" t="s">
        <v>376</v>
      </c>
      <c r="X249" s="9">
        <f>INDEX(SLA_Policy!$D$2:$D$5,MATCH(F249,SLA_Policy!$A$2:$A$5,0))</f>
        <v>72</v>
      </c>
      <c r="Y249" s="9" t="str">
        <f>IF(E249="Cancelled","Excluded",IF(D249="",IF((SLA_Policy!$B$8-B249)*24&gt;X249,"Open - Breached","Open - On Track"),IF((D249-B249)*24&lt;=X249,"Met","Breached")))</f>
        <v>Met</v>
      </c>
    </row>
    <row r="250" spans="1:25" x14ac:dyDescent="0.25">
      <c r="A250" s="9" t="s">
        <v>997</v>
      </c>
      <c r="B250" s="23">
        <v>45937.570138888899</v>
      </c>
      <c r="C250" s="23">
        <v>45937.729861111096</v>
      </c>
      <c r="D250" s="23">
        <v>45939.302083333299</v>
      </c>
      <c r="E250" s="9" t="s">
        <v>212</v>
      </c>
      <c r="F250" s="9" t="s">
        <v>189</v>
      </c>
      <c r="G250" s="9" t="s">
        <v>236</v>
      </c>
      <c r="H250" s="9" t="s">
        <v>161</v>
      </c>
      <c r="I250" s="9" t="s">
        <v>237</v>
      </c>
      <c r="J250" s="9" t="s">
        <v>238</v>
      </c>
      <c r="K250" s="9" t="s">
        <v>215</v>
      </c>
      <c r="L250" s="9" t="s">
        <v>282</v>
      </c>
      <c r="M250" s="9" t="s">
        <v>998</v>
      </c>
      <c r="N250" s="9" t="s">
        <v>196</v>
      </c>
      <c r="O250" s="9" t="s">
        <v>179</v>
      </c>
      <c r="P250" s="9" t="s">
        <v>284</v>
      </c>
      <c r="Q250" s="9" t="s">
        <v>219</v>
      </c>
      <c r="R250" s="9">
        <v>0</v>
      </c>
      <c r="S250" s="9">
        <v>15</v>
      </c>
      <c r="U250" s="9" t="s">
        <v>242</v>
      </c>
      <c r="W250" s="9">
        <v>5</v>
      </c>
      <c r="X250" s="9">
        <f>INDEX(SLA_Policy!$D$2:$D$5,MATCH(F250,SLA_Policy!$A$2:$A$5,0))</f>
        <v>120</v>
      </c>
      <c r="Y250" s="9" t="str">
        <f>IF(E250="Cancelled","Excluded",IF(D250="",IF((SLA_Policy!$B$8-B250)*24&gt;X250,"Open - Breached","Open - On Track"),IF((D250-B250)*24&lt;=X250,"Met","Breached")))</f>
        <v>Met</v>
      </c>
    </row>
    <row r="251" spans="1:25" x14ac:dyDescent="0.25">
      <c r="A251" s="9" t="s">
        <v>999</v>
      </c>
      <c r="B251" s="23">
        <v>45937.583333333299</v>
      </c>
      <c r="C251" s="23">
        <v>45937.649305555598</v>
      </c>
      <c r="D251" s="23">
        <v>45939.430555555598</v>
      </c>
      <c r="E251" s="9" t="s">
        <v>212</v>
      </c>
      <c r="F251" s="9" t="s">
        <v>189</v>
      </c>
      <c r="G251" s="9" t="s">
        <v>213</v>
      </c>
      <c r="H251" s="9" t="s">
        <v>164</v>
      </c>
      <c r="I251" s="9" t="s">
        <v>260</v>
      </c>
      <c r="J251" s="9" t="s">
        <v>1000</v>
      </c>
      <c r="K251" s="9" t="s">
        <v>410</v>
      </c>
      <c r="L251" s="9" t="s">
        <v>104</v>
      </c>
      <c r="M251" s="9" t="s">
        <v>411</v>
      </c>
      <c r="N251" s="9" t="s">
        <v>196</v>
      </c>
      <c r="O251" s="9" t="s">
        <v>180</v>
      </c>
      <c r="P251" s="9" t="s">
        <v>278</v>
      </c>
      <c r="Q251" s="9" t="s">
        <v>219</v>
      </c>
      <c r="R251" s="9">
        <v>0</v>
      </c>
      <c r="S251" s="9">
        <v>24</v>
      </c>
      <c r="T251" s="9" t="s">
        <v>265</v>
      </c>
      <c r="U251" s="9" t="s">
        <v>248</v>
      </c>
      <c r="X251" s="9">
        <f>INDEX(SLA_Policy!$D$2:$D$5,MATCH(F251,SLA_Policy!$A$2:$A$5,0))</f>
        <v>120</v>
      </c>
      <c r="Y251" s="9" t="str">
        <f>IF(E251="Cancelled","Excluded",IF(D251="",IF((SLA_Policy!$B$8-B251)*24&gt;X251,"Open - Breached","Open - On Track"),IF((D251-B251)*24&lt;=X251,"Met","Breached")))</f>
        <v>Met</v>
      </c>
    </row>
    <row r="252" spans="1:25" x14ac:dyDescent="0.25">
      <c r="A252" s="9" t="s">
        <v>1001</v>
      </c>
      <c r="B252" s="23">
        <v>45937.586805555598</v>
      </c>
      <c r="C252" s="23">
        <v>45937.627083333296</v>
      </c>
      <c r="D252" s="23">
        <v>45938.377777777801</v>
      </c>
      <c r="E252" s="9" t="s">
        <v>212</v>
      </c>
      <c r="F252" s="9" t="s">
        <v>188</v>
      </c>
      <c r="G252" s="9" t="s">
        <v>213</v>
      </c>
      <c r="H252" s="9" t="s">
        <v>167</v>
      </c>
      <c r="I252" s="9" t="s">
        <v>684</v>
      </c>
      <c r="J252" s="9" t="s">
        <v>1002</v>
      </c>
      <c r="K252" s="9" t="s">
        <v>215</v>
      </c>
      <c r="L252" s="9" t="s">
        <v>226</v>
      </c>
      <c r="M252" s="9" t="s">
        <v>872</v>
      </c>
      <c r="N252" s="9" t="s">
        <v>196</v>
      </c>
      <c r="O252" s="9" t="s">
        <v>116</v>
      </c>
      <c r="P252" s="9" t="s">
        <v>218</v>
      </c>
      <c r="Q252" s="9" t="s">
        <v>219</v>
      </c>
      <c r="R252" s="9">
        <v>0</v>
      </c>
      <c r="S252" s="9">
        <v>17</v>
      </c>
      <c r="U252" s="9" t="s">
        <v>248</v>
      </c>
      <c r="X252" s="9">
        <f>INDEX(SLA_Policy!$D$2:$D$5,MATCH(F252,SLA_Policy!$A$2:$A$5,0))</f>
        <v>72</v>
      </c>
      <c r="Y252" s="9" t="str">
        <f>IF(E252="Cancelled","Excluded",IF(D252="",IF((SLA_Policy!$B$8-B252)*24&gt;X252,"Open - Breached","Open - On Track"),IF((D252-B252)*24&lt;=X252,"Met","Breached")))</f>
        <v>Met</v>
      </c>
    </row>
    <row r="253" spans="1:25" x14ac:dyDescent="0.25">
      <c r="A253" s="9" t="s">
        <v>1003</v>
      </c>
      <c r="B253" s="23">
        <v>45937.608333333301</v>
      </c>
      <c r="C253" s="23">
        <v>45937.636111111096</v>
      </c>
      <c r="D253" s="23">
        <v>45938.3618055556</v>
      </c>
      <c r="E253" s="9" t="s">
        <v>212</v>
      </c>
      <c r="F253" s="9" t="s">
        <v>188</v>
      </c>
      <c r="G253" s="9" t="s">
        <v>236</v>
      </c>
      <c r="H253" s="9" t="s">
        <v>167</v>
      </c>
      <c r="I253" s="9" t="s">
        <v>255</v>
      </c>
      <c r="J253" s="9" t="s">
        <v>1004</v>
      </c>
      <c r="K253" s="9" t="s">
        <v>239</v>
      </c>
      <c r="L253" s="9" t="s">
        <v>307</v>
      </c>
      <c r="M253" s="9" t="s">
        <v>1005</v>
      </c>
      <c r="N253" s="9" t="s">
        <v>196</v>
      </c>
      <c r="O253" s="9" t="s">
        <v>116</v>
      </c>
      <c r="P253" s="9" t="s">
        <v>258</v>
      </c>
      <c r="Q253" s="9" t="s">
        <v>219</v>
      </c>
      <c r="R253" s="9">
        <v>0</v>
      </c>
      <c r="S253" s="9">
        <v>14</v>
      </c>
      <c r="U253" s="9" t="s">
        <v>242</v>
      </c>
      <c r="X253" s="9">
        <f>INDEX(SLA_Policy!$D$2:$D$5,MATCH(F253,SLA_Policy!$A$2:$A$5,0))</f>
        <v>72</v>
      </c>
      <c r="Y253" s="9" t="str">
        <f>IF(E253="Cancelled","Excluded",IF(D253="",IF((SLA_Policy!$B$8-B253)*24&gt;X253,"Open - Breached","Open - On Track"),IF((D253-B253)*24&lt;=X253,"Met","Breached")))</f>
        <v>Met</v>
      </c>
    </row>
    <row r="254" spans="1:25" x14ac:dyDescent="0.25">
      <c r="A254" s="9" t="s">
        <v>1006</v>
      </c>
      <c r="B254" s="23">
        <v>45937.618750000001</v>
      </c>
      <c r="E254" s="9" t="s">
        <v>649</v>
      </c>
      <c r="F254" s="9" t="s">
        <v>188</v>
      </c>
      <c r="G254" s="9" t="s">
        <v>213</v>
      </c>
      <c r="H254" s="9" t="s">
        <v>165</v>
      </c>
      <c r="I254" s="9" t="s">
        <v>469</v>
      </c>
      <c r="J254" s="9" t="s">
        <v>1007</v>
      </c>
      <c r="K254" s="9" t="s">
        <v>225</v>
      </c>
      <c r="L254" s="9" t="s">
        <v>104</v>
      </c>
      <c r="M254" s="9" t="s">
        <v>1008</v>
      </c>
      <c r="N254" s="9" t="s">
        <v>196</v>
      </c>
      <c r="O254" s="9" t="s">
        <v>176</v>
      </c>
      <c r="P254" s="9" t="s">
        <v>330</v>
      </c>
      <c r="Q254" s="9" t="s">
        <v>219</v>
      </c>
      <c r="R254" s="9">
        <v>0</v>
      </c>
      <c r="S254" s="9">
        <v>3</v>
      </c>
      <c r="X254" s="9">
        <f>INDEX(SLA_Policy!$D$2:$D$5,MATCH(F254,SLA_Policy!$A$2:$A$5,0))</f>
        <v>72</v>
      </c>
      <c r="Y254" s="9" t="str">
        <f>IF(E254="Cancelled","Excluded",IF(D254="",IF((SLA_Policy!$B$8-B254)*24&gt;X254,"Open - Breached","Open - On Track"),IF((D254-B254)*24&lt;=X254,"Met","Breached")))</f>
        <v>Excluded</v>
      </c>
    </row>
    <row r="255" spans="1:25" x14ac:dyDescent="0.25">
      <c r="A255" s="9" t="s">
        <v>1009</v>
      </c>
      <c r="B255" s="23">
        <v>45937.620138888902</v>
      </c>
      <c r="C255" s="23">
        <v>45937.685416666704</v>
      </c>
      <c r="D255" s="23">
        <v>45938.443749999999</v>
      </c>
      <c r="E255" s="9" t="s">
        <v>212</v>
      </c>
      <c r="F255" s="9" t="s">
        <v>189</v>
      </c>
      <c r="G255" s="9" t="s">
        <v>236</v>
      </c>
      <c r="H255" s="9" t="s">
        <v>164</v>
      </c>
      <c r="I255" s="9" t="s">
        <v>421</v>
      </c>
      <c r="J255" s="9" t="s">
        <v>1010</v>
      </c>
      <c r="K255" s="9" t="s">
        <v>246</v>
      </c>
      <c r="L255" s="9" t="s">
        <v>216</v>
      </c>
      <c r="M255" s="9" t="s">
        <v>1011</v>
      </c>
      <c r="N255" s="9" t="s">
        <v>196</v>
      </c>
      <c r="O255" s="9" t="s">
        <v>180</v>
      </c>
      <c r="P255" s="9" t="s">
        <v>278</v>
      </c>
      <c r="Q255" s="9" t="s">
        <v>219</v>
      </c>
      <c r="R255" s="9">
        <v>0</v>
      </c>
      <c r="S255" s="9">
        <v>21</v>
      </c>
      <c r="T255" s="9" t="s">
        <v>343</v>
      </c>
      <c r="U255" s="9" t="s">
        <v>242</v>
      </c>
      <c r="X255" s="9">
        <f>INDEX(SLA_Policy!$D$2:$D$5,MATCH(F255,SLA_Policy!$A$2:$A$5,0))</f>
        <v>120</v>
      </c>
      <c r="Y255" s="9" t="str">
        <f>IF(E255="Cancelled","Excluded",IF(D255="",IF((SLA_Policy!$B$8-B255)*24&gt;X255,"Open - Breached","Open - On Track"),IF((D255-B255)*24&lt;=X255,"Met","Breached")))</f>
        <v>Met</v>
      </c>
    </row>
    <row r="256" spans="1:25" x14ac:dyDescent="0.25">
      <c r="A256" s="9" t="s">
        <v>1012</v>
      </c>
      <c r="B256" s="23">
        <v>45937.643750000003</v>
      </c>
      <c r="C256" s="23">
        <v>45937.655555555597</v>
      </c>
      <c r="D256" s="23">
        <v>45939.5847222222</v>
      </c>
      <c r="E256" s="9" t="s">
        <v>212</v>
      </c>
      <c r="F256" s="9" t="s">
        <v>188</v>
      </c>
      <c r="G256" s="9" t="s">
        <v>213</v>
      </c>
      <c r="H256" s="9" t="s">
        <v>166</v>
      </c>
      <c r="I256" s="9" t="s">
        <v>398</v>
      </c>
      <c r="J256" s="9" t="s">
        <v>1013</v>
      </c>
      <c r="K256" s="9" t="s">
        <v>239</v>
      </c>
      <c r="L256" s="9" t="s">
        <v>395</v>
      </c>
      <c r="M256" s="9" t="s">
        <v>1014</v>
      </c>
      <c r="N256" s="9" t="s">
        <v>196</v>
      </c>
      <c r="O256" s="9" t="s">
        <v>181</v>
      </c>
      <c r="P256" s="9" t="s">
        <v>449</v>
      </c>
      <c r="Q256" s="9" t="s">
        <v>219</v>
      </c>
      <c r="R256" s="9">
        <v>0</v>
      </c>
      <c r="S256" s="9">
        <v>90</v>
      </c>
      <c r="U256" s="9" t="s">
        <v>266</v>
      </c>
      <c r="X256" s="9">
        <f>INDEX(SLA_Policy!$D$2:$D$5,MATCH(F256,SLA_Policy!$A$2:$A$5,0))</f>
        <v>72</v>
      </c>
      <c r="Y256" s="9" t="str">
        <f>IF(E256="Cancelled","Excluded",IF(D256="",IF((SLA_Policy!$B$8-B256)*24&gt;X256,"Open - Breached","Open - On Track"),IF((D256-B256)*24&lt;=X256,"Met","Breached")))</f>
        <v>Met</v>
      </c>
    </row>
    <row r="257" spans="1:25" x14ac:dyDescent="0.25">
      <c r="A257" s="9" t="s">
        <v>1015</v>
      </c>
      <c r="B257" s="23">
        <v>45937.663194444503</v>
      </c>
      <c r="C257" s="23">
        <v>45937.691666666702</v>
      </c>
      <c r="D257" s="23">
        <v>45938.379166666702</v>
      </c>
      <c r="E257" s="9" t="s">
        <v>212</v>
      </c>
      <c r="F257" s="9" t="s">
        <v>188</v>
      </c>
      <c r="G257" s="9" t="s">
        <v>213</v>
      </c>
      <c r="H257" s="9" t="s">
        <v>167</v>
      </c>
      <c r="I257" s="9" t="s">
        <v>362</v>
      </c>
      <c r="J257" s="9" t="s">
        <v>752</v>
      </c>
      <c r="K257" s="9" t="s">
        <v>246</v>
      </c>
      <c r="L257" s="9" t="s">
        <v>226</v>
      </c>
      <c r="M257" s="9" t="s">
        <v>1016</v>
      </c>
      <c r="N257" s="9" t="s">
        <v>196</v>
      </c>
      <c r="O257" s="9" t="s">
        <v>180</v>
      </c>
      <c r="P257" s="9" t="s">
        <v>278</v>
      </c>
      <c r="Q257" s="9" t="s">
        <v>273</v>
      </c>
      <c r="R257" s="9">
        <v>0</v>
      </c>
      <c r="S257" s="9">
        <v>70</v>
      </c>
      <c r="U257" s="9" t="s">
        <v>248</v>
      </c>
      <c r="X257" s="9">
        <f>INDEX(SLA_Policy!$D$2:$D$5,MATCH(F257,SLA_Policy!$A$2:$A$5,0))</f>
        <v>72</v>
      </c>
      <c r="Y257" s="9" t="str">
        <f>IF(E257="Cancelled","Excluded",IF(D257="",IF((SLA_Policy!$B$8-B257)*24&gt;X257,"Open - Breached","Open - On Track"),IF((D257-B257)*24&lt;=X257,"Met","Breached")))</f>
        <v>Met</v>
      </c>
    </row>
    <row r="258" spans="1:25" x14ac:dyDescent="0.25">
      <c r="A258" s="9" t="s">
        <v>1017</v>
      </c>
      <c r="B258" s="23">
        <v>45937.663888888899</v>
      </c>
      <c r="C258" s="23">
        <v>45937.789583333302</v>
      </c>
      <c r="D258" s="23">
        <v>45938.398611111101</v>
      </c>
      <c r="E258" s="9" t="s">
        <v>212</v>
      </c>
      <c r="F258" s="9" t="s">
        <v>189</v>
      </c>
      <c r="G258" s="9" t="s">
        <v>236</v>
      </c>
      <c r="H258" s="9" t="s">
        <v>167</v>
      </c>
      <c r="I258" s="9" t="s">
        <v>255</v>
      </c>
      <c r="J258" s="9" t="s">
        <v>1018</v>
      </c>
      <c r="K258" s="9" t="s">
        <v>215</v>
      </c>
      <c r="L258" s="9" t="s">
        <v>216</v>
      </c>
      <c r="M258" s="9" t="s">
        <v>1019</v>
      </c>
      <c r="N258" s="9" t="s">
        <v>196</v>
      </c>
      <c r="O258" s="9" t="s">
        <v>176</v>
      </c>
      <c r="P258" s="9" t="s">
        <v>419</v>
      </c>
      <c r="Q258" s="9" t="s">
        <v>219</v>
      </c>
      <c r="R258" s="9">
        <v>0</v>
      </c>
      <c r="S258" s="9">
        <v>22</v>
      </c>
      <c r="U258" s="9" t="s">
        <v>242</v>
      </c>
      <c r="X258" s="9">
        <f>INDEX(SLA_Policy!$D$2:$D$5,MATCH(F258,SLA_Policy!$A$2:$A$5,0))</f>
        <v>120</v>
      </c>
      <c r="Y258" s="9" t="str">
        <f>IF(E258="Cancelled","Excluded",IF(D258="",IF((SLA_Policy!$B$8-B258)*24&gt;X258,"Open - Breached","Open - On Track"),IF((D258-B258)*24&lt;=X258,"Met","Breached")))</f>
        <v>Met</v>
      </c>
    </row>
    <row r="259" spans="1:25" x14ac:dyDescent="0.25">
      <c r="A259" s="9" t="s">
        <v>1020</v>
      </c>
      <c r="B259" s="23">
        <v>45937.664583333302</v>
      </c>
      <c r="C259" s="23">
        <v>45938.307638888902</v>
      </c>
      <c r="D259" s="23">
        <v>45938.447222222203</v>
      </c>
      <c r="E259" s="9" t="s">
        <v>212</v>
      </c>
      <c r="F259" s="9" t="s">
        <v>188</v>
      </c>
      <c r="G259" s="9" t="s">
        <v>213</v>
      </c>
      <c r="H259" s="9" t="s">
        <v>167</v>
      </c>
      <c r="I259" s="9" t="s">
        <v>362</v>
      </c>
      <c r="J259" s="9" t="s">
        <v>1021</v>
      </c>
      <c r="K259" s="9" t="s">
        <v>215</v>
      </c>
      <c r="L259" s="9" t="s">
        <v>270</v>
      </c>
      <c r="M259" s="9" t="s">
        <v>981</v>
      </c>
      <c r="N259" s="9" t="s">
        <v>196</v>
      </c>
      <c r="O259" s="9" t="s">
        <v>176</v>
      </c>
      <c r="P259" s="9" t="s">
        <v>330</v>
      </c>
      <c r="Q259" s="9" t="s">
        <v>219</v>
      </c>
      <c r="R259" s="9">
        <v>0</v>
      </c>
      <c r="S259" s="9">
        <v>27</v>
      </c>
      <c r="U259" s="9" t="s">
        <v>266</v>
      </c>
      <c r="X259" s="9">
        <f>INDEX(SLA_Policy!$D$2:$D$5,MATCH(F259,SLA_Policy!$A$2:$A$5,0))</f>
        <v>72</v>
      </c>
      <c r="Y259" s="9" t="str">
        <f>IF(E259="Cancelled","Excluded",IF(D259="",IF((SLA_Policy!$B$8-B259)*24&gt;X259,"Open - Breached","Open - On Track"),IF((D259-B259)*24&lt;=X259,"Met","Breached")))</f>
        <v>Met</v>
      </c>
    </row>
    <row r="260" spans="1:25" x14ac:dyDescent="0.25">
      <c r="A260" s="9" t="s">
        <v>1022</v>
      </c>
      <c r="B260" s="23">
        <v>45937.668749999997</v>
      </c>
      <c r="C260" s="23">
        <v>45937.683333333298</v>
      </c>
      <c r="D260" s="23">
        <v>45938.324999999997</v>
      </c>
      <c r="E260" s="9" t="s">
        <v>212</v>
      </c>
      <c r="F260" s="9" t="s">
        <v>188</v>
      </c>
      <c r="G260" s="9" t="s">
        <v>213</v>
      </c>
      <c r="H260" s="9" t="s">
        <v>161</v>
      </c>
      <c r="I260" s="9" t="s">
        <v>297</v>
      </c>
      <c r="J260" s="9" t="s">
        <v>1023</v>
      </c>
      <c r="K260" s="9" t="s">
        <v>262</v>
      </c>
      <c r="L260" s="9" t="s">
        <v>226</v>
      </c>
      <c r="M260" s="9" t="s">
        <v>1024</v>
      </c>
      <c r="N260" s="9" t="s">
        <v>196</v>
      </c>
      <c r="O260" s="9" t="s">
        <v>177</v>
      </c>
      <c r="P260" s="9" t="s">
        <v>457</v>
      </c>
      <c r="Q260" s="9" t="s">
        <v>219</v>
      </c>
      <c r="R260" s="9">
        <v>0</v>
      </c>
      <c r="S260" s="9">
        <v>28</v>
      </c>
      <c r="U260" s="9" t="s">
        <v>376</v>
      </c>
      <c r="X260" s="9">
        <f>INDEX(SLA_Policy!$D$2:$D$5,MATCH(F260,SLA_Policy!$A$2:$A$5,0))</f>
        <v>72</v>
      </c>
      <c r="Y260" s="9" t="str">
        <f>IF(E260="Cancelled","Excluded",IF(D260="",IF((SLA_Policy!$B$8-B260)*24&gt;X260,"Open - Breached","Open - On Track"),IF((D260-B260)*24&lt;=X260,"Met","Breached")))</f>
        <v>Met</v>
      </c>
    </row>
    <row r="261" spans="1:25" x14ac:dyDescent="0.25">
      <c r="A261" s="9" t="s">
        <v>1025</v>
      </c>
      <c r="B261" s="23">
        <v>45937.692361111098</v>
      </c>
      <c r="C261" s="23">
        <v>45937.747222222199</v>
      </c>
      <c r="D261" s="23">
        <v>45938.478472222203</v>
      </c>
      <c r="E261" s="9" t="s">
        <v>212</v>
      </c>
      <c r="F261" s="9" t="s">
        <v>188</v>
      </c>
      <c r="G261" s="9" t="s">
        <v>213</v>
      </c>
      <c r="H261" s="9" t="s">
        <v>162</v>
      </c>
      <c r="I261" s="9" t="s">
        <v>345</v>
      </c>
      <c r="J261" s="9" t="s">
        <v>1026</v>
      </c>
      <c r="K261" s="9" t="s">
        <v>225</v>
      </c>
      <c r="L261" s="9" t="s">
        <v>216</v>
      </c>
      <c r="M261" s="9" t="s">
        <v>620</v>
      </c>
      <c r="N261" s="9" t="s">
        <v>197</v>
      </c>
      <c r="O261" s="9" t="s">
        <v>179</v>
      </c>
      <c r="P261" s="9" t="s">
        <v>284</v>
      </c>
      <c r="Q261" s="9" t="s">
        <v>219</v>
      </c>
      <c r="R261" s="9">
        <v>1</v>
      </c>
      <c r="S261" s="9">
        <v>32</v>
      </c>
      <c r="U261" s="9" t="s">
        <v>266</v>
      </c>
      <c r="X261" s="9">
        <f>INDEX(SLA_Policy!$D$2:$D$5,MATCH(F261,SLA_Policy!$A$2:$A$5,0))</f>
        <v>72</v>
      </c>
      <c r="Y261" s="9" t="str">
        <f>IF(E261="Cancelled","Excluded",IF(D261="",IF((SLA_Policy!$B$8-B261)*24&gt;X261,"Open - Breached","Open - On Track"),IF((D261-B261)*24&lt;=X261,"Met","Breached")))</f>
        <v>Met</v>
      </c>
    </row>
    <row r="262" spans="1:25" x14ac:dyDescent="0.25">
      <c r="A262" s="9" t="s">
        <v>1027</v>
      </c>
      <c r="B262" s="23">
        <v>45937.713888888902</v>
      </c>
      <c r="C262" s="23">
        <v>45937.718055555597</v>
      </c>
      <c r="D262" s="23">
        <v>45939.407638888901</v>
      </c>
      <c r="E262" s="9" t="s">
        <v>212</v>
      </c>
      <c r="F262" s="9" t="s">
        <v>188</v>
      </c>
      <c r="G262" s="9" t="s">
        <v>213</v>
      </c>
      <c r="H262" s="9" t="s">
        <v>167</v>
      </c>
      <c r="I262" s="9" t="s">
        <v>349</v>
      </c>
      <c r="J262" s="9" t="s">
        <v>1028</v>
      </c>
      <c r="K262" s="9" t="s">
        <v>303</v>
      </c>
      <c r="L262" s="9" t="s">
        <v>226</v>
      </c>
      <c r="M262" s="9" t="s">
        <v>1029</v>
      </c>
      <c r="N262" s="9" t="s">
        <v>199</v>
      </c>
      <c r="O262" s="9" t="s">
        <v>180</v>
      </c>
      <c r="P262" s="9" t="s">
        <v>368</v>
      </c>
      <c r="Q262" s="9" t="s">
        <v>219</v>
      </c>
      <c r="R262" s="9">
        <v>0</v>
      </c>
      <c r="S262" s="9">
        <v>29</v>
      </c>
      <c r="U262" s="9" t="s">
        <v>290</v>
      </c>
      <c r="X262" s="9">
        <f>INDEX(SLA_Policy!$D$2:$D$5,MATCH(F262,SLA_Policy!$A$2:$A$5,0))</f>
        <v>72</v>
      </c>
      <c r="Y262" s="9" t="str">
        <f>IF(E262="Cancelled","Excluded",IF(D262="",IF((SLA_Policy!$B$8-B262)*24&gt;X262,"Open - Breached","Open - On Track"),IF((D262-B262)*24&lt;=X262,"Met","Breached")))</f>
        <v>Met</v>
      </c>
    </row>
    <row r="263" spans="1:25" x14ac:dyDescent="0.25">
      <c r="A263" s="9" t="s">
        <v>1030</v>
      </c>
      <c r="B263" s="23">
        <v>45937.878472222197</v>
      </c>
      <c r="C263" s="23">
        <v>45937.887499999997</v>
      </c>
      <c r="D263" s="23">
        <v>45938.319444444503</v>
      </c>
      <c r="E263" s="9" t="s">
        <v>212</v>
      </c>
      <c r="F263" s="9" t="s">
        <v>187</v>
      </c>
      <c r="G263" s="9" t="s">
        <v>213</v>
      </c>
      <c r="H263" s="9" t="s">
        <v>162</v>
      </c>
      <c r="I263" s="9" t="s">
        <v>393</v>
      </c>
      <c r="J263" s="9" t="s">
        <v>1031</v>
      </c>
      <c r="K263" s="9" t="s">
        <v>246</v>
      </c>
      <c r="L263" s="9" t="s">
        <v>270</v>
      </c>
      <c r="M263" s="9" t="s">
        <v>1032</v>
      </c>
      <c r="N263" s="9" t="s">
        <v>196</v>
      </c>
      <c r="O263" s="9" t="s">
        <v>116</v>
      </c>
      <c r="P263" s="9" t="s">
        <v>551</v>
      </c>
      <c r="Q263" s="9" t="s">
        <v>219</v>
      </c>
      <c r="R263" s="9">
        <v>0</v>
      </c>
      <c r="S263" s="9">
        <v>17</v>
      </c>
      <c r="U263" s="9" t="s">
        <v>248</v>
      </c>
      <c r="W263" s="9">
        <v>2</v>
      </c>
      <c r="X263" s="9">
        <f>INDEX(SLA_Policy!$D$2:$D$5,MATCH(F263,SLA_Policy!$A$2:$A$5,0))</f>
        <v>8</v>
      </c>
      <c r="Y263" s="9" t="str">
        <f>IF(E263="Cancelled","Excluded",IF(D263="",IF((SLA_Policy!$B$8-B263)*24&gt;X263,"Open - Breached","Open - On Track"),IF((D263-B263)*24&lt;=X263,"Met","Breached")))</f>
        <v>Breached</v>
      </c>
    </row>
    <row r="264" spans="1:25" x14ac:dyDescent="0.25">
      <c r="A264" s="9" t="s">
        <v>1033</v>
      </c>
      <c r="B264" s="23">
        <v>45938.261805555601</v>
      </c>
      <c r="C264" s="23">
        <v>45938.3215277778</v>
      </c>
      <c r="D264" s="23">
        <v>45938.558333333298</v>
      </c>
      <c r="E264" s="9" t="s">
        <v>212</v>
      </c>
      <c r="F264" s="9" t="s">
        <v>189</v>
      </c>
      <c r="G264" s="9" t="s">
        <v>213</v>
      </c>
      <c r="H264" s="9" t="s">
        <v>161</v>
      </c>
      <c r="I264" s="9" t="s">
        <v>297</v>
      </c>
      <c r="J264" s="9" t="s">
        <v>735</v>
      </c>
      <c r="K264" s="9" t="s">
        <v>246</v>
      </c>
      <c r="L264" s="9" t="s">
        <v>104</v>
      </c>
      <c r="M264" s="9" t="s">
        <v>1034</v>
      </c>
      <c r="N264" s="9" t="s">
        <v>198</v>
      </c>
      <c r="O264" s="9" t="s">
        <v>177</v>
      </c>
      <c r="P264" s="9" t="s">
        <v>457</v>
      </c>
      <c r="Q264" s="9" t="s">
        <v>219</v>
      </c>
      <c r="R264" s="9">
        <v>0</v>
      </c>
      <c r="S264" s="9">
        <v>15</v>
      </c>
      <c r="U264" s="9" t="s">
        <v>290</v>
      </c>
      <c r="X264" s="9">
        <f>INDEX(SLA_Policy!$D$2:$D$5,MATCH(F264,SLA_Policy!$A$2:$A$5,0))</f>
        <v>120</v>
      </c>
      <c r="Y264" s="9" t="str">
        <f>IF(E264="Cancelled","Excluded",IF(D264="",IF((SLA_Policy!$B$8-B264)*24&gt;X264,"Open - Breached","Open - On Track"),IF((D264-B264)*24&lt;=X264,"Met","Breached")))</f>
        <v>Met</v>
      </c>
    </row>
    <row r="265" spans="1:25" x14ac:dyDescent="0.25">
      <c r="A265" s="9" t="s">
        <v>1035</v>
      </c>
      <c r="B265" s="23">
        <v>45938.301388888904</v>
      </c>
      <c r="C265" s="23">
        <v>45938.363194444399</v>
      </c>
      <c r="D265" s="23">
        <v>45940.408333333296</v>
      </c>
      <c r="E265" s="9" t="s">
        <v>212</v>
      </c>
      <c r="F265" s="9" t="s">
        <v>188</v>
      </c>
      <c r="G265" s="9" t="s">
        <v>236</v>
      </c>
      <c r="H265" s="9" t="s">
        <v>161</v>
      </c>
      <c r="I265" s="9" t="s">
        <v>482</v>
      </c>
      <c r="J265" s="9" t="s">
        <v>749</v>
      </c>
      <c r="K265" s="9" t="s">
        <v>239</v>
      </c>
      <c r="L265" s="9" t="s">
        <v>216</v>
      </c>
      <c r="M265" s="9" t="s">
        <v>1036</v>
      </c>
      <c r="N265" s="9" t="s">
        <v>196</v>
      </c>
      <c r="O265" s="9" t="s">
        <v>177</v>
      </c>
      <c r="P265" s="9" t="s">
        <v>457</v>
      </c>
      <c r="Q265" s="9" t="s">
        <v>219</v>
      </c>
      <c r="R265" s="9">
        <v>0</v>
      </c>
      <c r="S265" s="9">
        <v>27</v>
      </c>
      <c r="U265" s="9" t="s">
        <v>242</v>
      </c>
      <c r="W265" s="9">
        <v>4</v>
      </c>
      <c r="X265" s="9">
        <f>INDEX(SLA_Policy!$D$2:$D$5,MATCH(F265,SLA_Policy!$A$2:$A$5,0))</f>
        <v>72</v>
      </c>
      <c r="Y265" s="9" t="str">
        <f>IF(E265="Cancelled","Excluded",IF(D265="",IF((SLA_Policy!$B$8-B265)*24&gt;X265,"Open - Breached","Open - On Track"),IF((D265-B265)*24&lt;=X265,"Met","Breached")))</f>
        <v>Met</v>
      </c>
    </row>
    <row r="266" spans="1:25" x14ac:dyDescent="0.25">
      <c r="A266" s="9" t="s">
        <v>1037</v>
      </c>
      <c r="B266" s="23">
        <v>45938.322916666701</v>
      </c>
      <c r="C266" s="23">
        <v>45938.366666666698</v>
      </c>
      <c r="D266" s="23">
        <v>45938.405555555597</v>
      </c>
      <c r="E266" s="9" t="s">
        <v>212</v>
      </c>
      <c r="F266" s="9" t="s">
        <v>188</v>
      </c>
      <c r="G266" s="9" t="s">
        <v>213</v>
      </c>
      <c r="H266" s="9" t="s">
        <v>162</v>
      </c>
      <c r="I266" s="9" t="s">
        <v>345</v>
      </c>
      <c r="J266" s="9" t="s">
        <v>614</v>
      </c>
      <c r="K266" s="9" t="s">
        <v>262</v>
      </c>
      <c r="L266" s="9" t="s">
        <v>311</v>
      </c>
      <c r="M266" s="9" t="s">
        <v>1038</v>
      </c>
      <c r="N266" s="9" t="s">
        <v>196</v>
      </c>
      <c r="O266" s="9" t="s">
        <v>116</v>
      </c>
      <c r="P266" s="9" t="s">
        <v>551</v>
      </c>
      <c r="Q266" s="9" t="s">
        <v>219</v>
      </c>
      <c r="R266" s="9">
        <v>0</v>
      </c>
      <c r="S266" s="9">
        <v>17</v>
      </c>
      <c r="U266" s="9" t="s">
        <v>248</v>
      </c>
      <c r="W266" s="9">
        <v>4</v>
      </c>
      <c r="X266" s="9">
        <f>INDEX(SLA_Policy!$D$2:$D$5,MATCH(F266,SLA_Policy!$A$2:$A$5,0))</f>
        <v>72</v>
      </c>
      <c r="Y266" s="9" t="str">
        <f>IF(E266="Cancelled","Excluded",IF(D266="",IF((SLA_Policy!$B$8-B266)*24&gt;X266,"Open - Breached","Open - On Track"),IF((D266-B266)*24&lt;=X266,"Met","Breached")))</f>
        <v>Met</v>
      </c>
    </row>
    <row r="267" spans="1:25" x14ac:dyDescent="0.25">
      <c r="A267" s="9" t="s">
        <v>1039</v>
      </c>
      <c r="B267" s="23">
        <v>45938.327777777798</v>
      </c>
      <c r="C267" s="23">
        <v>45938.343055555597</v>
      </c>
      <c r="D267" s="23">
        <v>45939.390277777798</v>
      </c>
      <c r="E267" s="9" t="s">
        <v>212</v>
      </c>
      <c r="F267" s="9" t="s">
        <v>189</v>
      </c>
      <c r="G267" s="9" t="s">
        <v>213</v>
      </c>
      <c r="H267" s="9" t="s">
        <v>162</v>
      </c>
      <c r="I267" s="9" t="s">
        <v>393</v>
      </c>
      <c r="J267" s="9" t="s">
        <v>1040</v>
      </c>
      <c r="K267" s="9" t="s">
        <v>246</v>
      </c>
      <c r="L267" s="9" t="s">
        <v>104</v>
      </c>
      <c r="M267" s="9" t="s">
        <v>1041</v>
      </c>
      <c r="N267" s="9" t="s">
        <v>196</v>
      </c>
      <c r="O267" s="9" t="s">
        <v>179</v>
      </c>
      <c r="P267" s="9" t="s">
        <v>264</v>
      </c>
      <c r="Q267" s="9" t="s">
        <v>219</v>
      </c>
      <c r="R267" s="9">
        <v>0</v>
      </c>
      <c r="S267" s="9">
        <v>7</v>
      </c>
      <c r="U267" s="9" t="s">
        <v>290</v>
      </c>
      <c r="X267" s="9">
        <f>INDEX(SLA_Policy!$D$2:$D$5,MATCH(F267,SLA_Policy!$A$2:$A$5,0))</f>
        <v>120</v>
      </c>
      <c r="Y267" s="9" t="str">
        <f>IF(E267="Cancelled","Excluded",IF(D267="",IF((SLA_Policy!$B$8-B267)*24&gt;X267,"Open - Breached","Open - On Track"),IF((D267-B267)*24&lt;=X267,"Met","Breached")))</f>
        <v>Met</v>
      </c>
    </row>
    <row r="268" spans="1:25" x14ac:dyDescent="0.25">
      <c r="A268" s="9" t="s">
        <v>1042</v>
      </c>
      <c r="B268" s="23">
        <v>45938.334027777797</v>
      </c>
      <c r="C268" s="23">
        <v>45938.376388888901</v>
      </c>
      <c r="D268" s="23">
        <v>45938.5847222222</v>
      </c>
      <c r="E268" s="9" t="s">
        <v>212</v>
      </c>
      <c r="F268" s="9" t="s">
        <v>188</v>
      </c>
      <c r="G268" s="9" t="s">
        <v>236</v>
      </c>
      <c r="H268" s="9" t="s">
        <v>163</v>
      </c>
      <c r="I268" s="9" t="s">
        <v>327</v>
      </c>
      <c r="J268" s="9" t="s">
        <v>1043</v>
      </c>
      <c r="K268" s="9" t="s">
        <v>215</v>
      </c>
      <c r="L268" s="9" t="s">
        <v>216</v>
      </c>
      <c r="M268" s="9" t="s">
        <v>1044</v>
      </c>
      <c r="N268" s="9" t="s">
        <v>196</v>
      </c>
      <c r="O268" s="9" t="s">
        <v>176</v>
      </c>
      <c r="P268" s="9" t="s">
        <v>419</v>
      </c>
      <c r="Q268" s="9" t="s">
        <v>219</v>
      </c>
      <c r="R268" s="9">
        <v>0</v>
      </c>
      <c r="S268" s="9">
        <v>15</v>
      </c>
      <c r="U268" s="9" t="s">
        <v>242</v>
      </c>
      <c r="X268" s="9">
        <f>INDEX(SLA_Policy!$D$2:$D$5,MATCH(F268,SLA_Policy!$A$2:$A$5,0))</f>
        <v>72</v>
      </c>
      <c r="Y268" s="9" t="str">
        <f>IF(E268="Cancelled","Excluded",IF(D268="",IF((SLA_Policy!$B$8-B268)*24&gt;X268,"Open - Breached","Open - On Track"),IF((D268-B268)*24&lt;=X268,"Met","Breached")))</f>
        <v>Met</v>
      </c>
    </row>
    <row r="269" spans="1:25" x14ac:dyDescent="0.25">
      <c r="A269" s="9" t="s">
        <v>1045</v>
      </c>
      <c r="B269" s="23">
        <v>45938.336805555598</v>
      </c>
      <c r="C269" s="23">
        <v>45938.377083333296</v>
      </c>
      <c r="D269" s="23">
        <v>45938.659027777801</v>
      </c>
      <c r="E269" s="9" t="s">
        <v>212</v>
      </c>
      <c r="F269" s="9" t="s">
        <v>188</v>
      </c>
      <c r="G269" s="9" t="s">
        <v>213</v>
      </c>
      <c r="H269" s="9" t="s">
        <v>163</v>
      </c>
      <c r="I269" s="9" t="s">
        <v>250</v>
      </c>
      <c r="J269" s="9" t="s">
        <v>1046</v>
      </c>
      <c r="K269" s="9" t="s">
        <v>262</v>
      </c>
      <c r="L269" s="9" t="s">
        <v>311</v>
      </c>
      <c r="M269" s="9" t="s">
        <v>1047</v>
      </c>
      <c r="N269" s="9" t="s">
        <v>196</v>
      </c>
      <c r="O269" s="9" t="s">
        <v>176</v>
      </c>
      <c r="P269" s="9" t="s">
        <v>570</v>
      </c>
      <c r="Q269" s="9" t="s">
        <v>219</v>
      </c>
      <c r="R269" s="9">
        <v>0</v>
      </c>
      <c r="S269" s="9">
        <v>65</v>
      </c>
      <c r="T269" s="9" t="s">
        <v>220</v>
      </c>
      <c r="U269" s="9" t="s">
        <v>230</v>
      </c>
      <c r="W269" s="9">
        <v>4</v>
      </c>
      <c r="X269" s="9">
        <f>INDEX(SLA_Policy!$D$2:$D$5,MATCH(F269,SLA_Policy!$A$2:$A$5,0))</f>
        <v>72</v>
      </c>
      <c r="Y269" s="9" t="str">
        <f>IF(E269="Cancelled","Excluded",IF(D269="",IF((SLA_Policy!$B$8-B269)*24&gt;X269,"Open - Breached","Open - On Track"),IF((D269-B269)*24&lt;=X269,"Met","Breached")))</f>
        <v>Met</v>
      </c>
    </row>
    <row r="270" spans="1:25" x14ac:dyDescent="0.25">
      <c r="A270" s="9" t="s">
        <v>1048</v>
      </c>
      <c r="B270" s="23">
        <v>45938.347222222197</v>
      </c>
      <c r="C270" s="23">
        <v>45938.351388888899</v>
      </c>
      <c r="D270" s="23">
        <v>45940.458333333299</v>
      </c>
      <c r="E270" s="9" t="s">
        <v>212</v>
      </c>
      <c r="F270" s="9" t="s">
        <v>189</v>
      </c>
      <c r="G270" s="9" t="s">
        <v>213</v>
      </c>
      <c r="H270" s="9" t="s">
        <v>167</v>
      </c>
      <c r="I270" s="9" t="s">
        <v>349</v>
      </c>
      <c r="J270" s="9" t="s">
        <v>1049</v>
      </c>
      <c r="K270" s="9" t="s">
        <v>246</v>
      </c>
      <c r="L270" s="9" t="s">
        <v>216</v>
      </c>
      <c r="M270" s="9" t="s">
        <v>1050</v>
      </c>
      <c r="N270" s="9" t="s">
        <v>198</v>
      </c>
      <c r="O270" s="9" t="s">
        <v>116</v>
      </c>
      <c r="P270" s="9" t="s">
        <v>218</v>
      </c>
      <c r="Q270" s="9" t="s">
        <v>219</v>
      </c>
      <c r="R270" s="9">
        <v>0</v>
      </c>
      <c r="S270" s="9">
        <v>23</v>
      </c>
      <c r="U270" s="9" t="s">
        <v>248</v>
      </c>
      <c r="X270" s="9">
        <f>INDEX(SLA_Policy!$D$2:$D$5,MATCH(F270,SLA_Policy!$A$2:$A$5,0))</f>
        <v>120</v>
      </c>
      <c r="Y270" s="9" t="str">
        <f>IF(E270="Cancelled","Excluded",IF(D270="",IF((SLA_Policy!$B$8-B270)*24&gt;X270,"Open - Breached","Open - On Track"),IF((D270-B270)*24&lt;=X270,"Met","Breached")))</f>
        <v>Met</v>
      </c>
    </row>
    <row r="271" spans="1:25" x14ac:dyDescent="0.25">
      <c r="A271" s="9" t="s">
        <v>1051</v>
      </c>
      <c r="B271" s="23">
        <v>45938.350694444503</v>
      </c>
      <c r="C271" s="23">
        <v>45938.380555555603</v>
      </c>
      <c r="D271" s="23">
        <v>45939.368055555598</v>
      </c>
      <c r="E271" s="9" t="s">
        <v>212</v>
      </c>
      <c r="F271" s="9" t="s">
        <v>189</v>
      </c>
      <c r="G271" s="9" t="s">
        <v>213</v>
      </c>
      <c r="H271" s="9" t="s">
        <v>163</v>
      </c>
      <c r="I271" s="9" t="s">
        <v>405</v>
      </c>
      <c r="J271" s="9" t="s">
        <v>1052</v>
      </c>
      <c r="K271" s="9" t="s">
        <v>303</v>
      </c>
      <c r="L271" s="9" t="s">
        <v>104</v>
      </c>
      <c r="M271" s="9" t="s">
        <v>1053</v>
      </c>
      <c r="N271" s="9" t="s">
        <v>196</v>
      </c>
      <c r="O271" s="9" t="s">
        <v>176</v>
      </c>
      <c r="P271" s="9" t="s">
        <v>570</v>
      </c>
      <c r="Q271" s="9" t="s">
        <v>219</v>
      </c>
      <c r="R271" s="9">
        <v>0</v>
      </c>
      <c r="S271" s="9">
        <v>17</v>
      </c>
      <c r="U271" s="9" t="s">
        <v>230</v>
      </c>
      <c r="X271" s="9">
        <f>INDEX(SLA_Policy!$D$2:$D$5,MATCH(F271,SLA_Policy!$A$2:$A$5,0))</f>
        <v>120</v>
      </c>
      <c r="Y271" s="9" t="str">
        <f>IF(E271="Cancelled","Excluded",IF(D271="",IF((SLA_Policy!$B$8-B271)*24&gt;X271,"Open - Breached","Open - On Track"),IF((D271-B271)*24&lt;=X271,"Met","Breached")))</f>
        <v>Met</v>
      </c>
    </row>
    <row r="272" spans="1:25" x14ac:dyDescent="0.25">
      <c r="A272" s="9" t="s">
        <v>1054</v>
      </c>
      <c r="B272" s="23">
        <v>45938.352083333302</v>
      </c>
      <c r="C272" s="23">
        <v>45938.356249999997</v>
      </c>
      <c r="D272" s="23">
        <v>45938.377777777801</v>
      </c>
      <c r="E272" s="9" t="s">
        <v>212</v>
      </c>
      <c r="F272" s="9" t="s">
        <v>188</v>
      </c>
      <c r="G272" s="9" t="s">
        <v>213</v>
      </c>
      <c r="H272" s="9" t="s">
        <v>161</v>
      </c>
      <c r="I272" s="9" t="s">
        <v>454</v>
      </c>
      <c r="J272" s="9" t="s">
        <v>1055</v>
      </c>
      <c r="K272" s="9" t="s">
        <v>246</v>
      </c>
      <c r="L272" s="9" t="s">
        <v>104</v>
      </c>
      <c r="M272" s="9" t="s">
        <v>1056</v>
      </c>
      <c r="N272" s="9" t="s">
        <v>198</v>
      </c>
      <c r="O272" s="9" t="s">
        <v>177</v>
      </c>
      <c r="P272" s="9" t="s">
        <v>300</v>
      </c>
      <c r="Q272" s="9" t="s">
        <v>219</v>
      </c>
      <c r="R272" s="9">
        <v>0</v>
      </c>
      <c r="S272" s="9">
        <v>3</v>
      </c>
      <c r="U272" s="9" t="s">
        <v>290</v>
      </c>
      <c r="X272" s="9">
        <f>INDEX(SLA_Policy!$D$2:$D$5,MATCH(F272,SLA_Policy!$A$2:$A$5,0))</f>
        <v>72</v>
      </c>
      <c r="Y272" s="9" t="str">
        <f>IF(E272="Cancelled","Excluded",IF(D272="",IF((SLA_Policy!$B$8-B272)*24&gt;X272,"Open - Breached","Open - On Track"),IF((D272-B272)*24&lt;=X272,"Met","Breached")))</f>
        <v>Met</v>
      </c>
    </row>
    <row r="273" spans="1:25" x14ac:dyDescent="0.25">
      <c r="A273" s="9" t="s">
        <v>1057</v>
      </c>
      <c r="B273" s="23">
        <v>45938.353472222203</v>
      </c>
      <c r="C273" s="23">
        <v>45938.367361111101</v>
      </c>
      <c r="D273" s="23">
        <v>45939.352083333302</v>
      </c>
      <c r="E273" s="9" t="s">
        <v>212</v>
      </c>
      <c r="F273" s="9" t="s">
        <v>187</v>
      </c>
      <c r="G273" s="9" t="s">
        <v>213</v>
      </c>
      <c r="H273" s="9" t="s">
        <v>163</v>
      </c>
      <c r="I273" s="9" t="s">
        <v>223</v>
      </c>
      <c r="J273" s="9" t="s">
        <v>1058</v>
      </c>
      <c r="K273" s="9" t="s">
        <v>246</v>
      </c>
      <c r="L273" s="9" t="s">
        <v>293</v>
      </c>
      <c r="M273" s="9" t="s">
        <v>1059</v>
      </c>
      <c r="N273" s="9" t="s">
        <v>197</v>
      </c>
      <c r="O273" s="9" t="s">
        <v>176</v>
      </c>
      <c r="P273" s="9" t="s">
        <v>228</v>
      </c>
      <c r="Q273" s="9" t="s">
        <v>273</v>
      </c>
      <c r="R273" s="9">
        <v>2</v>
      </c>
      <c r="S273" s="9">
        <v>139</v>
      </c>
      <c r="T273" s="9" t="s">
        <v>136</v>
      </c>
      <c r="U273" s="9" t="s">
        <v>266</v>
      </c>
      <c r="W273" s="9">
        <v>3</v>
      </c>
      <c r="X273" s="9">
        <f>INDEX(SLA_Policy!$D$2:$D$5,MATCH(F273,SLA_Policy!$A$2:$A$5,0))</f>
        <v>8</v>
      </c>
      <c r="Y273" s="9" t="str">
        <f>IF(E273="Cancelled","Excluded",IF(D273="",IF((SLA_Policy!$B$8-B273)*24&gt;X273,"Open - Breached","Open - On Track"),IF((D273-B273)*24&lt;=X273,"Met","Breached")))</f>
        <v>Breached</v>
      </c>
    </row>
    <row r="274" spans="1:25" x14ac:dyDescent="0.25">
      <c r="A274" s="9" t="s">
        <v>1060</v>
      </c>
      <c r="B274" s="23">
        <v>45938.357638888898</v>
      </c>
      <c r="C274" s="23">
        <v>45938.362500000003</v>
      </c>
      <c r="E274" s="9" t="s">
        <v>649</v>
      </c>
      <c r="F274" s="9" t="s">
        <v>188</v>
      </c>
      <c r="G274" s="9" t="s">
        <v>236</v>
      </c>
      <c r="H274" s="9" t="s">
        <v>164</v>
      </c>
      <c r="I274" s="9" t="s">
        <v>421</v>
      </c>
      <c r="J274" s="9" t="s">
        <v>1061</v>
      </c>
      <c r="K274" s="9" t="s">
        <v>225</v>
      </c>
      <c r="L274" s="9" t="s">
        <v>104</v>
      </c>
      <c r="M274" s="9" t="s">
        <v>1062</v>
      </c>
      <c r="N274" s="9" t="s">
        <v>199</v>
      </c>
      <c r="O274" s="9" t="s">
        <v>180</v>
      </c>
      <c r="P274" s="9" t="s">
        <v>318</v>
      </c>
      <c r="Q274" s="9" t="s">
        <v>219</v>
      </c>
      <c r="R274" s="9">
        <v>0</v>
      </c>
      <c r="S274" s="9">
        <v>5</v>
      </c>
      <c r="T274" s="9" t="s">
        <v>343</v>
      </c>
      <c r="X274" s="9">
        <f>INDEX(SLA_Policy!$D$2:$D$5,MATCH(F274,SLA_Policy!$A$2:$A$5,0))</f>
        <v>72</v>
      </c>
      <c r="Y274" s="9" t="str">
        <f>IF(E274="Cancelled","Excluded",IF(D274="",IF((SLA_Policy!$B$8-B274)*24&gt;X274,"Open - Breached","Open - On Track"),IF((D274-B274)*24&lt;=X274,"Met","Breached")))</f>
        <v>Excluded</v>
      </c>
    </row>
    <row r="275" spans="1:25" x14ac:dyDescent="0.25">
      <c r="A275" s="9" t="s">
        <v>1063</v>
      </c>
      <c r="B275" s="23">
        <v>45938.372222222199</v>
      </c>
      <c r="C275" s="23">
        <v>45938.378472222197</v>
      </c>
      <c r="D275" s="23">
        <v>45938.504166666702</v>
      </c>
      <c r="E275" s="9" t="s">
        <v>212</v>
      </c>
      <c r="F275" s="9" t="s">
        <v>187</v>
      </c>
      <c r="G275" s="9" t="s">
        <v>213</v>
      </c>
      <c r="H275" s="9" t="s">
        <v>166</v>
      </c>
      <c r="I275" s="9" t="s">
        <v>398</v>
      </c>
      <c r="J275" s="9" t="s">
        <v>1064</v>
      </c>
      <c r="K275" s="9" t="s">
        <v>246</v>
      </c>
      <c r="L275" s="9" t="s">
        <v>293</v>
      </c>
      <c r="M275" s="9" t="s">
        <v>1065</v>
      </c>
      <c r="N275" s="9" t="s">
        <v>196</v>
      </c>
      <c r="O275" s="9" t="s">
        <v>181</v>
      </c>
      <c r="P275" s="9" t="s">
        <v>668</v>
      </c>
      <c r="Q275" s="9" t="s">
        <v>273</v>
      </c>
      <c r="R275" s="9">
        <v>0</v>
      </c>
      <c r="S275" s="9">
        <v>75</v>
      </c>
      <c r="U275" s="9" t="s">
        <v>290</v>
      </c>
      <c r="X275" s="9">
        <f>INDEX(SLA_Policy!$D$2:$D$5,MATCH(F275,SLA_Policy!$A$2:$A$5,0))</f>
        <v>8</v>
      </c>
      <c r="Y275" s="9" t="str">
        <f>IF(E275="Cancelled","Excluded",IF(D275="",IF((SLA_Policy!$B$8-B275)*24&gt;X275,"Open - Breached","Open - On Track"),IF((D275-B275)*24&lt;=X275,"Met","Breached")))</f>
        <v>Met</v>
      </c>
    </row>
    <row r="276" spans="1:25" x14ac:dyDescent="0.25">
      <c r="A276" s="9" t="s">
        <v>1066</v>
      </c>
      <c r="B276" s="23">
        <v>45938.376388888901</v>
      </c>
      <c r="C276" s="23">
        <v>45938.399305555598</v>
      </c>
      <c r="D276" s="23">
        <v>45939.417361111096</v>
      </c>
      <c r="E276" s="9" t="s">
        <v>212</v>
      </c>
      <c r="F276" s="9" t="s">
        <v>189</v>
      </c>
      <c r="G276" s="9" t="s">
        <v>236</v>
      </c>
      <c r="H276" s="9" t="s">
        <v>167</v>
      </c>
      <c r="I276" s="9" t="s">
        <v>255</v>
      </c>
      <c r="J276" s="9" t="s">
        <v>1067</v>
      </c>
      <c r="K276" s="9" t="s">
        <v>246</v>
      </c>
      <c r="L276" s="9" t="s">
        <v>104</v>
      </c>
      <c r="M276" s="9" t="s">
        <v>1068</v>
      </c>
      <c r="N276" s="9" t="s">
        <v>197</v>
      </c>
      <c r="O276" s="9" t="s">
        <v>116</v>
      </c>
      <c r="P276" s="9" t="s">
        <v>574</v>
      </c>
      <c r="Q276" s="9" t="s">
        <v>219</v>
      </c>
      <c r="R276" s="9">
        <v>0</v>
      </c>
      <c r="S276" s="9">
        <v>18</v>
      </c>
      <c r="U276" s="9" t="s">
        <v>242</v>
      </c>
      <c r="X276" s="9">
        <f>INDEX(SLA_Policy!$D$2:$D$5,MATCH(F276,SLA_Policy!$A$2:$A$5,0))</f>
        <v>120</v>
      </c>
      <c r="Y276" s="9" t="str">
        <f>IF(E276="Cancelled","Excluded",IF(D276="",IF((SLA_Policy!$B$8-B276)*24&gt;X276,"Open - Breached","Open - On Track"),IF((D276-B276)*24&lt;=X276,"Met","Breached")))</f>
        <v>Met</v>
      </c>
    </row>
    <row r="277" spans="1:25" x14ac:dyDescent="0.25">
      <c r="A277" s="9" t="s">
        <v>1069</v>
      </c>
      <c r="B277" s="23">
        <v>45938.381944444503</v>
      </c>
      <c r="C277" s="23">
        <v>45938.402083333298</v>
      </c>
      <c r="D277" s="23">
        <v>45939.329166666699</v>
      </c>
      <c r="E277" s="9" t="s">
        <v>212</v>
      </c>
      <c r="F277" s="9" t="s">
        <v>189</v>
      </c>
      <c r="G277" s="9" t="s">
        <v>213</v>
      </c>
      <c r="H277" s="9" t="s">
        <v>162</v>
      </c>
      <c r="I277" s="9" t="s">
        <v>416</v>
      </c>
      <c r="J277" s="9" t="s">
        <v>1070</v>
      </c>
      <c r="K277" s="9" t="s">
        <v>246</v>
      </c>
      <c r="L277" s="9" t="s">
        <v>216</v>
      </c>
      <c r="M277" s="9" t="s">
        <v>1071</v>
      </c>
      <c r="N277" s="9" t="s">
        <v>199</v>
      </c>
      <c r="O277" s="9" t="s">
        <v>176</v>
      </c>
      <c r="P277" s="9" t="s">
        <v>330</v>
      </c>
      <c r="Q277" s="9" t="s">
        <v>219</v>
      </c>
      <c r="R277" s="9">
        <v>0</v>
      </c>
      <c r="S277" s="9">
        <v>15</v>
      </c>
      <c r="U277" s="9" t="s">
        <v>248</v>
      </c>
      <c r="X277" s="9">
        <f>INDEX(SLA_Policy!$D$2:$D$5,MATCH(F277,SLA_Policy!$A$2:$A$5,0))</f>
        <v>120</v>
      </c>
      <c r="Y277" s="9" t="str">
        <f>IF(E277="Cancelled","Excluded",IF(D277="",IF((SLA_Policy!$B$8-B277)*24&gt;X277,"Open - Breached","Open - On Track"),IF((D277-B277)*24&lt;=X277,"Met","Breached")))</f>
        <v>Met</v>
      </c>
    </row>
    <row r="278" spans="1:25" x14ac:dyDescent="0.25">
      <c r="A278" s="9" t="s">
        <v>1072</v>
      </c>
      <c r="B278" s="23">
        <v>45938.392361111102</v>
      </c>
      <c r="C278" s="23">
        <v>45938.440277777801</v>
      </c>
      <c r="D278" s="23">
        <v>45940.329861111102</v>
      </c>
      <c r="E278" s="9" t="s">
        <v>212</v>
      </c>
      <c r="F278" s="9" t="s">
        <v>188</v>
      </c>
      <c r="G278" s="9" t="s">
        <v>236</v>
      </c>
      <c r="H278" s="9" t="s">
        <v>161</v>
      </c>
      <c r="I278" s="9" t="s">
        <v>237</v>
      </c>
      <c r="J278" s="9" t="s">
        <v>238</v>
      </c>
      <c r="K278" s="9" t="s">
        <v>215</v>
      </c>
      <c r="L278" s="9" t="s">
        <v>216</v>
      </c>
      <c r="M278" s="9" t="s">
        <v>1073</v>
      </c>
      <c r="N278" s="9" t="s">
        <v>197</v>
      </c>
      <c r="O278" s="9" t="s">
        <v>177</v>
      </c>
      <c r="P278" s="9" t="s">
        <v>300</v>
      </c>
      <c r="Q278" s="9" t="s">
        <v>219</v>
      </c>
      <c r="R278" s="9">
        <v>0</v>
      </c>
      <c r="S278" s="9">
        <v>26</v>
      </c>
      <c r="U278" s="9" t="s">
        <v>242</v>
      </c>
      <c r="X278" s="9">
        <f>INDEX(SLA_Policy!$D$2:$D$5,MATCH(F278,SLA_Policy!$A$2:$A$5,0))</f>
        <v>72</v>
      </c>
      <c r="Y278" s="9" t="str">
        <f>IF(E278="Cancelled","Excluded",IF(D278="",IF((SLA_Policy!$B$8-B278)*24&gt;X278,"Open - Breached","Open - On Track"),IF((D278-B278)*24&lt;=X278,"Met","Breached")))</f>
        <v>Met</v>
      </c>
    </row>
    <row r="279" spans="1:25" x14ac:dyDescent="0.25">
      <c r="A279" s="9" t="s">
        <v>1074</v>
      </c>
      <c r="B279" s="23">
        <v>45938.396527777797</v>
      </c>
      <c r="C279" s="23">
        <v>45938.431944444397</v>
      </c>
      <c r="D279" s="23">
        <v>45938.579861111102</v>
      </c>
      <c r="E279" s="9" t="s">
        <v>212</v>
      </c>
      <c r="F279" s="9" t="s">
        <v>189</v>
      </c>
      <c r="G279" s="9" t="s">
        <v>213</v>
      </c>
      <c r="H279" s="9" t="s">
        <v>166</v>
      </c>
      <c r="I279" s="9" t="s">
        <v>286</v>
      </c>
      <c r="J279" s="9" t="s">
        <v>287</v>
      </c>
      <c r="K279" s="9" t="s">
        <v>246</v>
      </c>
      <c r="L279" s="9" t="s">
        <v>216</v>
      </c>
      <c r="M279" s="9" t="s">
        <v>703</v>
      </c>
      <c r="N279" s="9" t="s">
        <v>196</v>
      </c>
      <c r="O279" s="9" t="s">
        <v>181</v>
      </c>
      <c r="P279" s="9" t="s">
        <v>289</v>
      </c>
      <c r="Q279" s="9" t="s">
        <v>219</v>
      </c>
      <c r="R279" s="9">
        <v>0</v>
      </c>
      <c r="S279" s="9">
        <v>11</v>
      </c>
      <c r="U279" s="9" t="s">
        <v>266</v>
      </c>
      <c r="W279" s="9">
        <v>5</v>
      </c>
      <c r="X279" s="9">
        <f>INDEX(SLA_Policy!$D$2:$D$5,MATCH(F279,SLA_Policy!$A$2:$A$5,0))</f>
        <v>120</v>
      </c>
      <c r="Y279" s="9" t="str">
        <f>IF(E279="Cancelled","Excluded",IF(D279="",IF((SLA_Policy!$B$8-B279)*24&gt;X279,"Open - Breached","Open - On Track"),IF((D279-B279)*24&lt;=X279,"Met","Breached")))</f>
        <v>Met</v>
      </c>
    </row>
    <row r="280" spans="1:25" x14ac:dyDescent="0.25">
      <c r="A280" s="9" t="s">
        <v>1075</v>
      </c>
      <c r="B280" s="23">
        <v>45938.405555555597</v>
      </c>
      <c r="C280" s="23">
        <v>45938.418749999997</v>
      </c>
      <c r="D280" s="23">
        <v>45938.590277777803</v>
      </c>
      <c r="E280" s="9" t="s">
        <v>212</v>
      </c>
      <c r="F280" s="9" t="s">
        <v>188</v>
      </c>
      <c r="G280" s="9" t="s">
        <v>213</v>
      </c>
      <c r="H280" s="9" t="s">
        <v>162</v>
      </c>
      <c r="I280" s="9" t="s">
        <v>244</v>
      </c>
      <c r="J280" s="9" t="s">
        <v>905</v>
      </c>
      <c r="K280" s="9" t="s">
        <v>215</v>
      </c>
      <c r="L280" s="9" t="s">
        <v>307</v>
      </c>
      <c r="M280" s="9" t="s">
        <v>1076</v>
      </c>
      <c r="N280" s="9" t="s">
        <v>196</v>
      </c>
      <c r="O280" s="9" t="s">
        <v>116</v>
      </c>
      <c r="P280" s="9" t="s">
        <v>574</v>
      </c>
      <c r="Q280" s="9" t="s">
        <v>219</v>
      </c>
      <c r="R280" s="9">
        <v>1</v>
      </c>
      <c r="S280" s="9">
        <v>48</v>
      </c>
      <c r="U280" s="9" t="s">
        <v>248</v>
      </c>
      <c r="X280" s="9">
        <f>INDEX(SLA_Policy!$D$2:$D$5,MATCH(F280,SLA_Policy!$A$2:$A$5,0))</f>
        <v>72</v>
      </c>
      <c r="Y280" s="9" t="str">
        <f>IF(E280="Cancelled","Excluded",IF(D280="",IF((SLA_Policy!$B$8-B280)*24&gt;X280,"Open - Breached","Open - On Track"),IF((D280-B280)*24&lt;=X280,"Met","Breached")))</f>
        <v>Met</v>
      </c>
    </row>
    <row r="281" spans="1:25" x14ac:dyDescent="0.25">
      <c r="A281" s="9" t="s">
        <v>1077</v>
      </c>
      <c r="B281" s="23">
        <v>45938.410416666702</v>
      </c>
      <c r="C281" s="23">
        <v>45938.416666666701</v>
      </c>
      <c r="D281" s="23">
        <v>45938.427083333299</v>
      </c>
      <c r="E281" s="9" t="s">
        <v>212</v>
      </c>
      <c r="F281" s="9" t="s">
        <v>188</v>
      </c>
      <c r="G281" s="9" t="s">
        <v>213</v>
      </c>
      <c r="H281" s="9" t="s">
        <v>161</v>
      </c>
      <c r="I281" s="9" t="s">
        <v>389</v>
      </c>
      <c r="J281" s="9" t="s">
        <v>786</v>
      </c>
      <c r="K281" s="9" t="s">
        <v>215</v>
      </c>
      <c r="L281" s="9" t="s">
        <v>282</v>
      </c>
      <c r="M281" s="9" t="s">
        <v>1078</v>
      </c>
      <c r="N281" s="9" t="s">
        <v>199</v>
      </c>
      <c r="O281" s="9" t="s">
        <v>116</v>
      </c>
      <c r="P281" s="9" t="s">
        <v>218</v>
      </c>
      <c r="Q281" s="9" t="s">
        <v>219</v>
      </c>
      <c r="R281" s="9">
        <v>0</v>
      </c>
      <c r="S281" s="9">
        <v>8</v>
      </c>
      <c r="U281" s="9" t="s">
        <v>290</v>
      </c>
      <c r="W281" s="9">
        <v>5</v>
      </c>
      <c r="X281" s="9">
        <f>INDEX(SLA_Policy!$D$2:$D$5,MATCH(F281,SLA_Policy!$A$2:$A$5,0))</f>
        <v>72</v>
      </c>
      <c r="Y281" s="9" t="str">
        <f>IF(E281="Cancelled","Excluded",IF(D281="",IF((SLA_Policy!$B$8-B281)*24&gt;X281,"Open - Breached","Open - On Track"),IF((D281-B281)*24&lt;=X281,"Met","Breached")))</f>
        <v>Met</v>
      </c>
    </row>
    <row r="282" spans="1:25" x14ac:dyDescent="0.25">
      <c r="A282" s="9" t="s">
        <v>1079</v>
      </c>
      <c r="B282" s="23">
        <v>45938.411805555603</v>
      </c>
      <c r="C282" s="23">
        <v>45938.4194444444</v>
      </c>
      <c r="D282" s="23">
        <v>45938.465277777803</v>
      </c>
      <c r="E282" s="9" t="s">
        <v>212</v>
      </c>
      <c r="F282" s="9" t="s">
        <v>189</v>
      </c>
      <c r="G282" s="9" t="s">
        <v>213</v>
      </c>
      <c r="H282" s="9" t="s">
        <v>161</v>
      </c>
      <c r="I282" s="9" t="s">
        <v>454</v>
      </c>
      <c r="J282" s="9" t="s">
        <v>813</v>
      </c>
      <c r="K282" s="9" t="s">
        <v>303</v>
      </c>
      <c r="L282" s="9" t="s">
        <v>307</v>
      </c>
      <c r="M282" s="9" t="s">
        <v>1080</v>
      </c>
      <c r="N282" s="9" t="s">
        <v>198</v>
      </c>
      <c r="O282" s="9" t="s">
        <v>116</v>
      </c>
      <c r="P282" s="9" t="s">
        <v>342</v>
      </c>
      <c r="Q282" s="9" t="s">
        <v>219</v>
      </c>
      <c r="R282" s="9">
        <v>0</v>
      </c>
      <c r="S282" s="9">
        <v>10</v>
      </c>
      <c r="U282" s="9" t="s">
        <v>290</v>
      </c>
      <c r="X282" s="9">
        <f>INDEX(SLA_Policy!$D$2:$D$5,MATCH(F282,SLA_Policy!$A$2:$A$5,0))</f>
        <v>120</v>
      </c>
      <c r="Y282" s="9" t="str">
        <f>IF(E282="Cancelled","Excluded",IF(D282="",IF((SLA_Policy!$B$8-B282)*24&gt;X282,"Open - Breached","Open - On Track"),IF((D282-B282)*24&lt;=X282,"Met","Breached")))</f>
        <v>Met</v>
      </c>
    </row>
    <row r="283" spans="1:25" x14ac:dyDescent="0.25">
      <c r="A283" s="9" t="s">
        <v>1081</v>
      </c>
      <c r="B283" s="23">
        <v>45938.415972222203</v>
      </c>
      <c r="C283" s="23">
        <v>45938.422916666699</v>
      </c>
      <c r="D283" s="23">
        <v>45938.4868055556</v>
      </c>
      <c r="E283" s="9" t="s">
        <v>212</v>
      </c>
      <c r="F283" s="9" t="s">
        <v>188</v>
      </c>
      <c r="G283" s="9" t="s">
        <v>213</v>
      </c>
      <c r="H283" s="9" t="s">
        <v>88</v>
      </c>
      <c r="I283" s="9" t="s">
        <v>92</v>
      </c>
      <c r="J283" s="9" t="s">
        <v>1082</v>
      </c>
      <c r="K283" s="9" t="s">
        <v>215</v>
      </c>
      <c r="L283" s="9" t="s">
        <v>226</v>
      </c>
      <c r="M283" s="9" t="s">
        <v>877</v>
      </c>
      <c r="N283" s="9" t="s">
        <v>198</v>
      </c>
      <c r="O283" s="9" t="s">
        <v>116</v>
      </c>
      <c r="P283" s="9" t="s">
        <v>234</v>
      </c>
      <c r="Q283" s="9" t="s">
        <v>219</v>
      </c>
      <c r="R283" s="9">
        <v>0</v>
      </c>
      <c r="S283" s="9">
        <v>36</v>
      </c>
      <c r="T283" s="9" t="s">
        <v>136</v>
      </c>
      <c r="U283" s="9" t="s">
        <v>266</v>
      </c>
      <c r="X283" s="9">
        <f>INDEX(SLA_Policy!$D$2:$D$5,MATCH(F283,SLA_Policy!$A$2:$A$5,0))</f>
        <v>72</v>
      </c>
      <c r="Y283" s="9" t="str">
        <f>IF(E283="Cancelled","Excluded",IF(D283="",IF((SLA_Policy!$B$8-B283)*24&gt;X283,"Open - Breached","Open - On Track"),IF((D283-B283)*24&lt;=X283,"Met","Breached")))</f>
        <v>Met</v>
      </c>
    </row>
    <row r="284" spans="1:25" x14ac:dyDescent="0.25">
      <c r="A284" s="9" t="s">
        <v>1083</v>
      </c>
      <c r="B284" s="23">
        <v>45938.425694444399</v>
      </c>
      <c r="C284" s="23">
        <v>45938.426388888904</v>
      </c>
      <c r="D284" s="23">
        <v>45938.529861111099</v>
      </c>
      <c r="E284" s="9" t="s">
        <v>212</v>
      </c>
      <c r="F284" s="9" t="s">
        <v>186</v>
      </c>
      <c r="G284" s="9" t="s">
        <v>213</v>
      </c>
      <c r="H284" s="9" t="s">
        <v>88</v>
      </c>
      <c r="I284" s="9" t="s">
        <v>268</v>
      </c>
      <c r="J284" s="9" t="s">
        <v>1084</v>
      </c>
      <c r="K284" s="9" t="s">
        <v>215</v>
      </c>
      <c r="L284" s="9" t="s">
        <v>311</v>
      </c>
      <c r="M284" s="9" t="s">
        <v>1085</v>
      </c>
      <c r="N284" s="9" t="s">
        <v>198</v>
      </c>
      <c r="O284" s="9" t="s">
        <v>178</v>
      </c>
      <c r="P284" s="9" t="s">
        <v>272</v>
      </c>
      <c r="Q284" s="9" t="s">
        <v>273</v>
      </c>
      <c r="R284" s="9">
        <v>0</v>
      </c>
      <c r="S284" s="9">
        <v>10</v>
      </c>
      <c r="T284" s="9" t="s">
        <v>136</v>
      </c>
      <c r="U284" s="9" t="s">
        <v>661</v>
      </c>
      <c r="X284" s="9">
        <f>INDEX(SLA_Policy!$D$2:$D$5,MATCH(F284,SLA_Policy!$A$2:$A$5,0))</f>
        <v>4</v>
      </c>
      <c r="Y284" s="9" t="str">
        <f>IF(E284="Cancelled","Excluded",IF(D284="",IF((SLA_Policy!$B$8-B284)*24&gt;X284,"Open - Breached","Open - On Track"),IF((D284-B284)*24&lt;=X284,"Met","Breached")))</f>
        <v>Met</v>
      </c>
    </row>
    <row r="285" spans="1:25" x14ac:dyDescent="0.25">
      <c r="A285" s="9" t="s">
        <v>1086</v>
      </c>
      <c r="B285" s="23">
        <v>45938.431250000001</v>
      </c>
      <c r="C285" s="23">
        <v>45938.586111111101</v>
      </c>
      <c r="D285" s="23">
        <v>45939.355555555601</v>
      </c>
      <c r="E285" s="9" t="s">
        <v>212</v>
      </c>
      <c r="F285" s="9" t="s">
        <v>189</v>
      </c>
      <c r="G285" s="9" t="s">
        <v>213</v>
      </c>
      <c r="H285" s="9" t="s">
        <v>161</v>
      </c>
      <c r="I285" s="9" t="s">
        <v>297</v>
      </c>
      <c r="J285" s="9" t="s">
        <v>521</v>
      </c>
      <c r="K285" s="9" t="s">
        <v>239</v>
      </c>
      <c r="L285" s="9" t="s">
        <v>311</v>
      </c>
      <c r="M285" s="9" t="s">
        <v>1087</v>
      </c>
      <c r="N285" s="9" t="s">
        <v>197</v>
      </c>
      <c r="O285" s="9" t="s">
        <v>177</v>
      </c>
      <c r="P285" s="9" t="s">
        <v>457</v>
      </c>
      <c r="Q285" s="9" t="s">
        <v>219</v>
      </c>
      <c r="R285" s="9">
        <v>0</v>
      </c>
      <c r="S285" s="9">
        <v>6</v>
      </c>
      <c r="U285" s="9" t="s">
        <v>290</v>
      </c>
      <c r="X285" s="9">
        <f>INDEX(SLA_Policy!$D$2:$D$5,MATCH(F285,SLA_Policy!$A$2:$A$5,0))</f>
        <v>120</v>
      </c>
      <c r="Y285" s="9" t="str">
        <f>IF(E285="Cancelled","Excluded",IF(D285="",IF((SLA_Policy!$B$8-B285)*24&gt;X285,"Open - Breached","Open - On Track"),IF((D285-B285)*24&lt;=X285,"Met","Breached")))</f>
        <v>Met</v>
      </c>
    </row>
    <row r="286" spans="1:25" x14ac:dyDescent="0.25">
      <c r="A286" s="9" t="s">
        <v>1088</v>
      </c>
      <c r="B286" s="23">
        <v>45938.459027777797</v>
      </c>
      <c r="C286" s="23">
        <v>45938.471527777801</v>
      </c>
      <c r="D286" s="23">
        <v>45939.368055555598</v>
      </c>
      <c r="E286" s="9" t="s">
        <v>212</v>
      </c>
      <c r="F286" s="9" t="s">
        <v>188</v>
      </c>
      <c r="G286" s="9" t="s">
        <v>213</v>
      </c>
      <c r="H286" s="9" t="s">
        <v>162</v>
      </c>
      <c r="I286" s="9" t="s">
        <v>244</v>
      </c>
      <c r="J286" s="9" t="s">
        <v>1089</v>
      </c>
      <c r="K286" s="9" t="s">
        <v>246</v>
      </c>
      <c r="L286" s="9" t="s">
        <v>371</v>
      </c>
      <c r="M286" s="9" t="s">
        <v>375</v>
      </c>
      <c r="N286" s="9" t="s">
        <v>199</v>
      </c>
      <c r="O286" s="9" t="s">
        <v>179</v>
      </c>
      <c r="P286" s="9" t="s">
        <v>337</v>
      </c>
      <c r="Q286" s="9" t="s">
        <v>219</v>
      </c>
      <c r="R286" s="9">
        <v>0</v>
      </c>
      <c r="S286" s="9">
        <v>22</v>
      </c>
      <c r="U286" s="9" t="s">
        <v>266</v>
      </c>
      <c r="X286" s="9">
        <f>INDEX(SLA_Policy!$D$2:$D$5,MATCH(F286,SLA_Policy!$A$2:$A$5,0))</f>
        <v>72</v>
      </c>
      <c r="Y286" s="9" t="str">
        <f>IF(E286="Cancelled","Excluded",IF(D286="",IF((SLA_Policy!$B$8-B286)*24&gt;X286,"Open - Breached","Open - On Track"),IF((D286-B286)*24&lt;=X286,"Met","Breached")))</f>
        <v>Met</v>
      </c>
    </row>
    <row r="287" spans="1:25" x14ac:dyDescent="0.25">
      <c r="A287" s="9" t="s">
        <v>1090</v>
      </c>
      <c r="B287" s="23">
        <v>45938.462500000001</v>
      </c>
      <c r="C287" s="23">
        <v>45938.497222222199</v>
      </c>
      <c r="D287" s="23">
        <v>45938.501388888901</v>
      </c>
      <c r="E287" s="9" t="s">
        <v>212</v>
      </c>
      <c r="F287" s="9" t="s">
        <v>188</v>
      </c>
      <c r="G287" s="9" t="s">
        <v>213</v>
      </c>
      <c r="H287" s="9" t="s">
        <v>166</v>
      </c>
      <c r="I287" s="9" t="s">
        <v>286</v>
      </c>
      <c r="J287" s="9" t="s">
        <v>1091</v>
      </c>
      <c r="K287" s="9" t="s">
        <v>246</v>
      </c>
      <c r="L287" s="9" t="s">
        <v>226</v>
      </c>
      <c r="M287" s="9" t="s">
        <v>1092</v>
      </c>
      <c r="N287" s="9" t="s">
        <v>197</v>
      </c>
      <c r="O287" s="9" t="s">
        <v>181</v>
      </c>
      <c r="P287" s="9" t="s">
        <v>289</v>
      </c>
      <c r="Q287" s="9" t="s">
        <v>219</v>
      </c>
      <c r="R287" s="9">
        <v>0</v>
      </c>
      <c r="S287" s="9">
        <v>10</v>
      </c>
      <c r="U287" s="9" t="s">
        <v>290</v>
      </c>
      <c r="X287" s="9">
        <f>INDEX(SLA_Policy!$D$2:$D$5,MATCH(F287,SLA_Policy!$A$2:$A$5,0))</f>
        <v>72</v>
      </c>
      <c r="Y287" s="9" t="str">
        <f>IF(E287="Cancelled","Excluded",IF(D287="",IF((SLA_Policy!$B$8-B287)*24&gt;X287,"Open - Breached","Open - On Track"),IF((D287-B287)*24&lt;=X287,"Met","Breached")))</f>
        <v>Met</v>
      </c>
    </row>
    <row r="288" spans="1:25" x14ac:dyDescent="0.25">
      <c r="A288" s="9" t="s">
        <v>1093</v>
      </c>
      <c r="B288" s="23">
        <v>45938.464583333298</v>
      </c>
      <c r="C288" s="23">
        <v>45938.515972222202</v>
      </c>
      <c r="D288" s="23">
        <v>45938.540972222203</v>
      </c>
      <c r="E288" s="9" t="s">
        <v>212</v>
      </c>
      <c r="F288" s="9" t="s">
        <v>189</v>
      </c>
      <c r="G288" s="9" t="s">
        <v>213</v>
      </c>
      <c r="H288" s="9" t="s">
        <v>161</v>
      </c>
      <c r="I288" s="9" t="s">
        <v>389</v>
      </c>
      <c r="J288" s="9" t="s">
        <v>435</v>
      </c>
      <c r="K288" s="9" t="s">
        <v>246</v>
      </c>
      <c r="L288" s="9" t="s">
        <v>216</v>
      </c>
      <c r="M288" s="9" t="s">
        <v>1094</v>
      </c>
      <c r="N288" s="9" t="s">
        <v>196</v>
      </c>
      <c r="O288" s="9" t="s">
        <v>116</v>
      </c>
      <c r="P288" s="9" t="s">
        <v>342</v>
      </c>
      <c r="Q288" s="9" t="s">
        <v>219</v>
      </c>
      <c r="R288" s="9">
        <v>0</v>
      </c>
      <c r="S288" s="9">
        <v>15</v>
      </c>
      <c r="U288" s="9" t="s">
        <v>290</v>
      </c>
      <c r="X288" s="9">
        <f>INDEX(SLA_Policy!$D$2:$D$5,MATCH(F288,SLA_Policy!$A$2:$A$5,0))</f>
        <v>120</v>
      </c>
      <c r="Y288" s="9" t="str">
        <f>IF(E288="Cancelled","Excluded",IF(D288="",IF((SLA_Policy!$B$8-B288)*24&gt;X288,"Open - Breached","Open - On Track"),IF((D288-B288)*24&lt;=X288,"Met","Breached")))</f>
        <v>Met</v>
      </c>
    </row>
    <row r="289" spans="1:25" x14ac:dyDescent="0.25">
      <c r="A289" s="9" t="s">
        <v>1095</v>
      </c>
      <c r="B289" s="23">
        <v>45938.470138888901</v>
      </c>
      <c r="C289" s="23">
        <v>45938.474305555603</v>
      </c>
      <c r="D289" s="23">
        <v>45946.377083333296</v>
      </c>
      <c r="E289" s="9" t="s">
        <v>212</v>
      </c>
      <c r="F289" s="9" t="s">
        <v>189</v>
      </c>
      <c r="G289" s="9" t="s">
        <v>236</v>
      </c>
      <c r="H289" s="9" t="s">
        <v>161</v>
      </c>
      <c r="I289" s="9" t="s">
        <v>482</v>
      </c>
      <c r="J289" s="9" t="s">
        <v>1096</v>
      </c>
      <c r="K289" s="9" t="s">
        <v>303</v>
      </c>
      <c r="L289" s="9" t="s">
        <v>216</v>
      </c>
      <c r="M289" s="9" t="s">
        <v>1097</v>
      </c>
      <c r="N289" s="9" t="s">
        <v>199</v>
      </c>
      <c r="O289" s="9" t="s">
        <v>177</v>
      </c>
      <c r="P289" s="9" t="s">
        <v>300</v>
      </c>
      <c r="Q289" s="9" t="s">
        <v>219</v>
      </c>
      <c r="R289" s="9">
        <v>1</v>
      </c>
      <c r="S289" s="9">
        <v>140</v>
      </c>
      <c r="U289" s="9" t="s">
        <v>242</v>
      </c>
      <c r="W289" s="9">
        <v>2</v>
      </c>
      <c r="X289" s="9">
        <f>INDEX(SLA_Policy!$D$2:$D$5,MATCH(F289,SLA_Policy!$A$2:$A$5,0))</f>
        <v>120</v>
      </c>
      <c r="Y289" s="9" t="str">
        <f>IF(E289="Cancelled","Excluded",IF(D289="",IF((SLA_Policy!$B$8-B289)*24&gt;X289,"Open - Breached","Open - On Track"),IF((D289-B289)*24&lt;=X289,"Met","Breached")))</f>
        <v>Breached</v>
      </c>
    </row>
    <row r="290" spans="1:25" x14ac:dyDescent="0.25">
      <c r="A290" s="9" t="s">
        <v>1098</v>
      </c>
      <c r="B290" s="23">
        <v>45938.471527777801</v>
      </c>
      <c r="C290" s="23">
        <v>45938.534722222197</v>
      </c>
      <c r="D290" s="23">
        <v>45938.754861111098</v>
      </c>
      <c r="E290" s="9" t="s">
        <v>212</v>
      </c>
      <c r="F290" s="9" t="s">
        <v>188</v>
      </c>
      <c r="G290" s="9" t="s">
        <v>213</v>
      </c>
      <c r="H290" s="9" t="s">
        <v>167</v>
      </c>
      <c r="I290" s="9" t="s">
        <v>362</v>
      </c>
      <c r="J290" s="9" t="s">
        <v>1099</v>
      </c>
      <c r="K290" s="9" t="s">
        <v>246</v>
      </c>
      <c r="L290" s="9" t="s">
        <v>293</v>
      </c>
      <c r="M290" s="9" t="s">
        <v>1100</v>
      </c>
      <c r="N290" s="9" t="s">
        <v>196</v>
      </c>
      <c r="O290" s="9" t="s">
        <v>176</v>
      </c>
      <c r="P290" s="9" t="s">
        <v>228</v>
      </c>
      <c r="Q290" s="9" t="s">
        <v>219</v>
      </c>
      <c r="R290" s="9">
        <v>0</v>
      </c>
      <c r="S290" s="9">
        <v>36</v>
      </c>
      <c r="U290" s="9" t="s">
        <v>376</v>
      </c>
      <c r="X290" s="9">
        <f>INDEX(SLA_Policy!$D$2:$D$5,MATCH(F290,SLA_Policy!$A$2:$A$5,0))</f>
        <v>72</v>
      </c>
      <c r="Y290" s="9" t="str">
        <f>IF(E290="Cancelled","Excluded",IF(D290="",IF((SLA_Policy!$B$8-B290)*24&gt;X290,"Open - Breached","Open - On Track"),IF((D290-B290)*24&lt;=X290,"Met","Breached")))</f>
        <v>Met</v>
      </c>
    </row>
    <row r="291" spans="1:25" x14ac:dyDescent="0.25">
      <c r="A291" s="9" t="s">
        <v>1101</v>
      </c>
      <c r="B291" s="23">
        <v>45938.479861111096</v>
      </c>
      <c r="C291" s="23">
        <v>45938.495833333298</v>
      </c>
      <c r="D291" s="23">
        <v>45938.597916666702</v>
      </c>
      <c r="E291" s="9" t="s">
        <v>212</v>
      </c>
      <c r="F291" s="9" t="s">
        <v>188</v>
      </c>
      <c r="G291" s="9" t="s">
        <v>213</v>
      </c>
      <c r="H291" s="9" t="s">
        <v>164</v>
      </c>
      <c r="I291" s="9" t="s">
        <v>339</v>
      </c>
      <c r="J291" s="9" t="s">
        <v>1102</v>
      </c>
      <c r="K291" s="9" t="s">
        <v>410</v>
      </c>
      <c r="L291" s="9" t="s">
        <v>293</v>
      </c>
      <c r="M291" s="9" t="s">
        <v>1103</v>
      </c>
      <c r="N291" s="9" t="s">
        <v>199</v>
      </c>
      <c r="O291" s="9" t="s">
        <v>116</v>
      </c>
      <c r="P291" s="9" t="s">
        <v>342</v>
      </c>
      <c r="Q291" s="9" t="s">
        <v>219</v>
      </c>
      <c r="R291" s="9">
        <v>0</v>
      </c>
      <c r="S291" s="9">
        <v>14</v>
      </c>
      <c r="T291" s="9" t="s">
        <v>464</v>
      </c>
      <c r="U291" s="9" t="s">
        <v>248</v>
      </c>
      <c r="X291" s="9">
        <f>INDEX(SLA_Policy!$D$2:$D$5,MATCH(F291,SLA_Policy!$A$2:$A$5,0))</f>
        <v>72</v>
      </c>
      <c r="Y291" s="9" t="str">
        <f>IF(E291="Cancelled","Excluded",IF(D291="",IF((SLA_Policy!$B$8-B291)*24&gt;X291,"Open - Breached","Open - On Track"),IF((D291-B291)*24&lt;=X291,"Met","Breached")))</f>
        <v>Met</v>
      </c>
    </row>
    <row r="292" spans="1:25" x14ac:dyDescent="0.25">
      <c r="A292" s="9" t="s">
        <v>1104</v>
      </c>
      <c r="B292" s="23">
        <v>45938.483333333301</v>
      </c>
      <c r="C292" s="23">
        <v>45938.493055555598</v>
      </c>
      <c r="D292" s="23">
        <v>45938.800694444399</v>
      </c>
      <c r="E292" s="9" t="s">
        <v>212</v>
      </c>
      <c r="F292" s="9" t="s">
        <v>187</v>
      </c>
      <c r="G292" s="9" t="s">
        <v>213</v>
      </c>
      <c r="H292" s="9" t="s">
        <v>167</v>
      </c>
      <c r="I292" s="9" t="s">
        <v>349</v>
      </c>
      <c r="J292" s="9" t="s">
        <v>1105</v>
      </c>
      <c r="K292" s="9" t="s">
        <v>246</v>
      </c>
      <c r="L292" s="9" t="s">
        <v>293</v>
      </c>
      <c r="M292" s="9" t="s">
        <v>1106</v>
      </c>
      <c r="N292" s="9" t="s">
        <v>197</v>
      </c>
      <c r="O292" s="9" t="s">
        <v>180</v>
      </c>
      <c r="P292" s="9" t="s">
        <v>368</v>
      </c>
      <c r="Q292" s="9" t="s">
        <v>273</v>
      </c>
      <c r="R292" s="9">
        <v>0</v>
      </c>
      <c r="S292" s="9">
        <v>36</v>
      </c>
      <c r="U292" s="9" t="s">
        <v>248</v>
      </c>
      <c r="X292" s="9">
        <f>INDEX(SLA_Policy!$D$2:$D$5,MATCH(F292,SLA_Policy!$A$2:$A$5,0))</f>
        <v>8</v>
      </c>
      <c r="Y292" s="9" t="str">
        <f>IF(E292="Cancelled","Excluded",IF(D292="",IF((SLA_Policy!$B$8-B292)*24&gt;X292,"Open - Breached","Open - On Track"),IF((D292-B292)*24&lt;=X292,"Met","Breached")))</f>
        <v>Met</v>
      </c>
    </row>
    <row r="293" spans="1:25" x14ac:dyDescent="0.25">
      <c r="A293" s="9" t="s">
        <v>1107</v>
      </c>
      <c r="B293" s="23">
        <v>45938.527083333298</v>
      </c>
      <c r="C293" s="23">
        <v>45938.5625</v>
      </c>
      <c r="D293" s="23">
        <v>45940.364583333299</v>
      </c>
      <c r="E293" s="9" t="s">
        <v>212</v>
      </c>
      <c r="F293" s="9" t="s">
        <v>188</v>
      </c>
      <c r="G293" s="9" t="s">
        <v>213</v>
      </c>
      <c r="H293" s="9" t="s">
        <v>88</v>
      </c>
      <c r="I293" s="9" t="s">
        <v>92</v>
      </c>
      <c r="J293" s="9" t="s">
        <v>1108</v>
      </c>
      <c r="K293" s="9" t="s">
        <v>215</v>
      </c>
      <c r="L293" s="9" t="s">
        <v>351</v>
      </c>
      <c r="M293" s="9" t="s">
        <v>352</v>
      </c>
      <c r="N293" s="9" t="s">
        <v>197</v>
      </c>
      <c r="O293" s="9" t="s">
        <v>116</v>
      </c>
      <c r="P293" s="9" t="s">
        <v>218</v>
      </c>
      <c r="Q293" s="9" t="s">
        <v>219</v>
      </c>
      <c r="R293" s="9">
        <v>1</v>
      </c>
      <c r="S293" s="9">
        <v>31</v>
      </c>
      <c r="T293" s="9" t="s">
        <v>220</v>
      </c>
      <c r="U293" s="9" t="s">
        <v>661</v>
      </c>
      <c r="X293" s="9">
        <f>INDEX(SLA_Policy!$D$2:$D$5,MATCH(F293,SLA_Policy!$A$2:$A$5,0))</f>
        <v>72</v>
      </c>
      <c r="Y293" s="9" t="str">
        <f>IF(E293="Cancelled","Excluded",IF(D293="",IF((SLA_Policy!$B$8-B293)*24&gt;X293,"Open - Breached","Open - On Track"),IF((D293-B293)*24&lt;=X293,"Met","Breached")))</f>
        <v>Met</v>
      </c>
    </row>
    <row r="294" spans="1:25" x14ac:dyDescent="0.25">
      <c r="A294" s="9" t="s">
        <v>1109</v>
      </c>
      <c r="B294" s="23">
        <v>45938.527777777803</v>
      </c>
      <c r="C294" s="23">
        <v>45938.5493055556</v>
      </c>
      <c r="D294" s="23">
        <v>45939.373611111099</v>
      </c>
      <c r="E294" s="9" t="s">
        <v>212</v>
      </c>
      <c r="F294" s="9" t="s">
        <v>189</v>
      </c>
      <c r="G294" s="9" t="s">
        <v>213</v>
      </c>
      <c r="H294" s="9" t="s">
        <v>165</v>
      </c>
      <c r="I294" s="9" t="s">
        <v>469</v>
      </c>
      <c r="J294" s="9" t="s">
        <v>1110</v>
      </c>
      <c r="K294" s="9" t="s">
        <v>239</v>
      </c>
      <c r="L294" s="9" t="s">
        <v>226</v>
      </c>
      <c r="M294" s="9" t="s">
        <v>1111</v>
      </c>
      <c r="N294" s="9" t="s">
        <v>199</v>
      </c>
      <c r="O294" s="9" t="s">
        <v>176</v>
      </c>
      <c r="P294" s="9" t="s">
        <v>228</v>
      </c>
      <c r="Q294" s="9" t="s">
        <v>219</v>
      </c>
      <c r="R294" s="9">
        <v>0</v>
      </c>
      <c r="S294" s="9">
        <v>19</v>
      </c>
      <c r="U294" s="9" t="s">
        <v>266</v>
      </c>
      <c r="X294" s="9">
        <f>INDEX(SLA_Policy!$D$2:$D$5,MATCH(F294,SLA_Policy!$A$2:$A$5,0))</f>
        <v>120</v>
      </c>
      <c r="Y294" s="9" t="str">
        <f>IF(E294="Cancelled","Excluded",IF(D294="",IF((SLA_Policy!$B$8-B294)*24&gt;X294,"Open - Breached","Open - On Track"),IF((D294-B294)*24&lt;=X294,"Met","Breached")))</f>
        <v>Met</v>
      </c>
    </row>
    <row r="295" spans="1:25" x14ac:dyDescent="0.25">
      <c r="A295" s="9" t="s">
        <v>1112</v>
      </c>
      <c r="B295" s="23">
        <v>45938.529861111099</v>
      </c>
      <c r="C295" s="23">
        <v>45938.53125</v>
      </c>
      <c r="D295" s="23">
        <v>45938.583333333299</v>
      </c>
      <c r="E295" s="9" t="s">
        <v>212</v>
      </c>
      <c r="F295" s="9" t="s">
        <v>188</v>
      </c>
      <c r="G295" s="9" t="s">
        <v>213</v>
      </c>
      <c r="H295" s="9" t="s">
        <v>162</v>
      </c>
      <c r="I295" s="9" t="s">
        <v>416</v>
      </c>
      <c r="J295" s="9" t="s">
        <v>1113</v>
      </c>
      <c r="K295" s="9" t="s">
        <v>246</v>
      </c>
      <c r="L295" s="9" t="s">
        <v>216</v>
      </c>
      <c r="M295" s="9" t="s">
        <v>1114</v>
      </c>
      <c r="N295" s="9" t="s">
        <v>198</v>
      </c>
      <c r="O295" s="9" t="s">
        <v>179</v>
      </c>
      <c r="P295" s="9" t="s">
        <v>337</v>
      </c>
      <c r="Q295" s="9" t="s">
        <v>219</v>
      </c>
      <c r="R295" s="9">
        <v>0</v>
      </c>
      <c r="S295" s="9">
        <v>14</v>
      </c>
      <c r="U295" s="9" t="s">
        <v>140</v>
      </c>
      <c r="V295" s="9" t="s">
        <v>915</v>
      </c>
      <c r="W295" s="9">
        <v>5</v>
      </c>
      <c r="X295" s="9">
        <f>INDEX(SLA_Policy!$D$2:$D$5,MATCH(F295,SLA_Policy!$A$2:$A$5,0))</f>
        <v>72</v>
      </c>
      <c r="Y295" s="9" t="str">
        <f>IF(E295="Cancelled","Excluded",IF(D295="",IF((SLA_Policy!$B$8-B295)*24&gt;X295,"Open - Breached","Open - On Track"),IF((D295-B295)*24&lt;=X295,"Met","Breached")))</f>
        <v>Met</v>
      </c>
    </row>
    <row r="296" spans="1:25" x14ac:dyDescent="0.25">
      <c r="A296" s="9" t="s">
        <v>1115</v>
      </c>
      <c r="B296" s="23">
        <v>45938.543055555601</v>
      </c>
      <c r="C296" s="23">
        <v>45938.598611111098</v>
      </c>
      <c r="D296" s="23">
        <v>45938.709027777797</v>
      </c>
      <c r="E296" s="9" t="s">
        <v>212</v>
      </c>
      <c r="F296" s="9" t="s">
        <v>188</v>
      </c>
      <c r="G296" s="9" t="s">
        <v>213</v>
      </c>
      <c r="H296" s="9" t="s">
        <v>166</v>
      </c>
      <c r="I296" s="9" t="s">
        <v>398</v>
      </c>
      <c r="J296" s="9" t="s">
        <v>1116</v>
      </c>
      <c r="K296" s="9" t="s">
        <v>225</v>
      </c>
      <c r="L296" s="9" t="s">
        <v>311</v>
      </c>
      <c r="M296" s="9" t="s">
        <v>1117</v>
      </c>
      <c r="N296" s="9" t="s">
        <v>197</v>
      </c>
      <c r="O296" s="9" t="s">
        <v>181</v>
      </c>
      <c r="P296" s="9" t="s">
        <v>449</v>
      </c>
      <c r="Q296" s="9" t="s">
        <v>273</v>
      </c>
      <c r="R296" s="9">
        <v>0</v>
      </c>
      <c r="S296" s="9">
        <v>89</v>
      </c>
      <c r="U296" s="9" t="s">
        <v>290</v>
      </c>
      <c r="X296" s="9">
        <f>INDEX(SLA_Policy!$D$2:$D$5,MATCH(F296,SLA_Policy!$A$2:$A$5,0))</f>
        <v>72</v>
      </c>
      <c r="Y296" s="9" t="str">
        <f>IF(E296="Cancelled","Excluded",IF(D296="",IF((SLA_Policy!$B$8-B296)*24&gt;X296,"Open - Breached","Open - On Track"),IF((D296-B296)*24&lt;=X296,"Met","Breached")))</f>
        <v>Met</v>
      </c>
    </row>
    <row r="297" spans="1:25" x14ac:dyDescent="0.25">
      <c r="A297" s="9" t="s">
        <v>1118</v>
      </c>
      <c r="B297" s="23">
        <v>45938.545833333301</v>
      </c>
      <c r="C297" s="23">
        <v>45938.550694444399</v>
      </c>
      <c r="D297" s="23">
        <v>45939.3125</v>
      </c>
      <c r="E297" s="9" t="s">
        <v>212</v>
      </c>
      <c r="F297" s="9" t="s">
        <v>188</v>
      </c>
      <c r="G297" s="9" t="s">
        <v>236</v>
      </c>
      <c r="H297" s="9" t="s">
        <v>161</v>
      </c>
      <c r="I297" s="9" t="s">
        <v>482</v>
      </c>
      <c r="J297" s="9" t="s">
        <v>1119</v>
      </c>
      <c r="K297" s="9" t="s">
        <v>215</v>
      </c>
      <c r="L297" s="9" t="s">
        <v>311</v>
      </c>
      <c r="M297" s="9" t="s">
        <v>1120</v>
      </c>
      <c r="N297" s="9" t="s">
        <v>198</v>
      </c>
      <c r="O297" s="9" t="s">
        <v>177</v>
      </c>
      <c r="P297" s="9" t="s">
        <v>942</v>
      </c>
      <c r="Q297" s="9" t="s">
        <v>219</v>
      </c>
      <c r="R297" s="9">
        <v>0</v>
      </c>
      <c r="S297" s="9">
        <v>17</v>
      </c>
      <c r="U297" s="9" t="s">
        <v>242</v>
      </c>
      <c r="W297" s="9">
        <v>5</v>
      </c>
      <c r="X297" s="9">
        <f>INDEX(SLA_Policy!$D$2:$D$5,MATCH(F297,SLA_Policy!$A$2:$A$5,0))</f>
        <v>72</v>
      </c>
      <c r="Y297" s="9" t="str">
        <f>IF(E297="Cancelled","Excluded",IF(D297="",IF((SLA_Policy!$B$8-B297)*24&gt;X297,"Open - Breached","Open - On Track"),IF((D297-B297)*24&lt;=X297,"Met","Breached")))</f>
        <v>Met</v>
      </c>
    </row>
    <row r="298" spans="1:25" x14ac:dyDescent="0.25">
      <c r="A298" s="9" t="s">
        <v>1121</v>
      </c>
      <c r="B298" s="23">
        <v>45938.55</v>
      </c>
      <c r="C298" s="23">
        <v>45938.555555555598</v>
      </c>
      <c r="D298" s="23">
        <v>45939.385416666701</v>
      </c>
      <c r="E298" s="9" t="s">
        <v>212</v>
      </c>
      <c r="F298" s="9" t="s">
        <v>188</v>
      </c>
      <c r="G298" s="9" t="s">
        <v>213</v>
      </c>
      <c r="H298" s="9" t="s">
        <v>162</v>
      </c>
      <c r="I298" s="9" t="s">
        <v>393</v>
      </c>
      <c r="J298" s="9" t="s">
        <v>1122</v>
      </c>
      <c r="K298" s="9" t="s">
        <v>239</v>
      </c>
      <c r="L298" s="9" t="s">
        <v>351</v>
      </c>
      <c r="M298" s="9" t="s">
        <v>1123</v>
      </c>
      <c r="N298" s="9" t="s">
        <v>199</v>
      </c>
      <c r="O298" s="9" t="s">
        <v>179</v>
      </c>
      <c r="P298" s="9" t="s">
        <v>264</v>
      </c>
      <c r="Q298" s="9" t="s">
        <v>219</v>
      </c>
      <c r="R298" s="9">
        <v>0</v>
      </c>
      <c r="S298" s="9">
        <v>12</v>
      </c>
      <c r="U298" s="9" t="s">
        <v>248</v>
      </c>
      <c r="W298" s="9">
        <v>5</v>
      </c>
      <c r="X298" s="9">
        <f>INDEX(SLA_Policy!$D$2:$D$5,MATCH(F298,SLA_Policy!$A$2:$A$5,0))</f>
        <v>72</v>
      </c>
      <c r="Y298" s="9" t="str">
        <f>IF(E298="Cancelled","Excluded",IF(D298="",IF((SLA_Policy!$B$8-B298)*24&gt;X298,"Open - Breached","Open - On Track"),IF((D298-B298)*24&lt;=X298,"Met","Breached")))</f>
        <v>Met</v>
      </c>
    </row>
    <row r="299" spans="1:25" x14ac:dyDescent="0.25">
      <c r="A299" s="9" t="s">
        <v>1124</v>
      </c>
      <c r="B299" s="23">
        <v>45938.561805555597</v>
      </c>
      <c r="C299" s="23">
        <v>45938.577777777798</v>
      </c>
      <c r="D299" s="23">
        <v>45940.372916666704</v>
      </c>
      <c r="E299" s="9" t="s">
        <v>212</v>
      </c>
      <c r="F299" s="9" t="s">
        <v>188</v>
      </c>
      <c r="G299" s="9" t="s">
        <v>236</v>
      </c>
      <c r="H299" s="9" t="s">
        <v>164</v>
      </c>
      <c r="I299" s="9" t="s">
        <v>421</v>
      </c>
      <c r="J299" s="9" t="s">
        <v>1125</v>
      </c>
      <c r="K299" s="9" t="s">
        <v>215</v>
      </c>
      <c r="L299" s="9" t="s">
        <v>311</v>
      </c>
      <c r="M299" s="9" t="s">
        <v>1126</v>
      </c>
      <c r="N299" s="9" t="s">
        <v>196</v>
      </c>
      <c r="O299" s="9" t="s">
        <v>116</v>
      </c>
      <c r="P299" s="9" t="s">
        <v>551</v>
      </c>
      <c r="Q299" s="9" t="s">
        <v>219</v>
      </c>
      <c r="R299" s="9">
        <v>0</v>
      </c>
      <c r="S299" s="9">
        <v>57</v>
      </c>
      <c r="T299" s="9" t="s">
        <v>343</v>
      </c>
      <c r="U299" s="9" t="s">
        <v>242</v>
      </c>
      <c r="X299" s="9">
        <f>INDEX(SLA_Policy!$D$2:$D$5,MATCH(F299,SLA_Policy!$A$2:$A$5,0))</f>
        <v>72</v>
      </c>
      <c r="Y299" s="9" t="str">
        <f>IF(E299="Cancelled","Excluded",IF(D299="",IF((SLA_Policy!$B$8-B299)*24&gt;X299,"Open - Breached","Open - On Track"),IF((D299-B299)*24&lt;=X299,"Met","Breached")))</f>
        <v>Met</v>
      </c>
    </row>
    <row r="300" spans="1:25" x14ac:dyDescent="0.25">
      <c r="A300" s="9" t="s">
        <v>1127</v>
      </c>
      <c r="B300" s="23">
        <v>45938.572916666701</v>
      </c>
      <c r="C300" s="23">
        <v>45938.706250000003</v>
      </c>
      <c r="D300" s="23">
        <v>45939.347222222197</v>
      </c>
      <c r="E300" s="9" t="s">
        <v>212</v>
      </c>
      <c r="F300" s="9" t="s">
        <v>188</v>
      </c>
      <c r="G300" s="9" t="s">
        <v>213</v>
      </c>
      <c r="H300" s="9" t="s">
        <v>164</v>
      </c>
      <c r="I300" s="9" t="s">
        <v>339</v>
      </c>
      <c r="J300" s="9" t="s">
        <v>459</v>
      </c>
      <c r="K300" s="9" t="s">
        <v>246</v>
      </c>
      <c r="L300" s="9" t="s">
        <v>282</v>
      </c>
      <c r="M300" s="9" t="s">
        <v>1128</v>
      </c>
      <c r="N300" s="9" t="s">
        <v>196</v>
      </c>
      <c r="O300" s="9" t="s">
        <v>180</v>
      </c>
      <c r="P300" s="9" t="s">
        <v>278</v>
      </c>
      <c r="Q300" s="9" t="s">
        <v>219</v>
      </c>
      <c r="R300" s="9">
        <v>0</v>
      </c>
      <c r="S300" s="9">
        <v>18</v>
      </c>
      <c r="T300" s="9" t="s">
        <v>464</v>
      </c>
      <c r="U300" s="9" t="s">
        <v>290</v>
      </c>
      <c r="X300" s="9">
        <f>INDEX(SLA_Policy!$D$2:$D$5,MATCH(F300,SLA_Policy!$A$2:$A$5,0))</f>
        <v>72</v>
      </c>
      <c r="Y300" s="9" t="str">
        <f>IF(E300="Cancelled","Excluded",IF(D300="",IF((SLA_Policy!$B$8-B300)*24&gt;X300,"Open - Breached","Open - On Track"),IF((D300-B300)*24&lt;=X300,"Met","Breached")))</f>
        <v>Met</v>
      </c>
    </row>
    <row r="301" spans="1:25" x14ac:dyDescent="0.25">
      <c r="A301" s="9" t="s">
        <v>1129</v>
      </c>
      <c r="B301" s="23">
        <v>45938.579166666699</v>
      </c>
      <c r="C301" s="23">
        <v>45939.338194444397</v>
      </c>
      <c r="D301" s="23">
        <v>45944.400694444397</v>
      </c>
      <c r="E301" s="9" t="s">
        <v>212</v>
      </c>
      <c r="F301" s="9" t="s">
        <v>188</v>
      </c>
      <c r="G301" s="9" t="s">
        <v>213</v>
      </c>
      <c r="H301" s="9" t="s">
        <v>167</v>
      </c>
      <c r="I301" s="9" t="s">
        <v>362</v>
      </c>
      <c r="J301" s="9" t="s">
        <v>1130</v>
      </c>
      <c r="K301" s="9" t="s">
        <v>262</v>
      </c>
      <c r="L301" s="9" t="s">
        <v>226</v>
      </c>
      <c r="M301" s="9" t="s">
        <v>1131</v>
      </c>
      <c r="N301" s="9" t="s">
        <v>197</v>
      </c>
      <c r="O301" s="9" t="s">
        <v>180</v>
      </c>
      <c r="P301" s="9" t="s">
        <v>368</v>
      </c>
      <c r="Q301" s="9" t="s">
        <v>219</v>
      </c>
      <c r="R301" s="9">
        <v>0</v>
      </c>
      <c r="S301" s="9">
        <v>100</v>
      </c>
      <c r="U301" s="9" t="s">
        <v>248</v>
      </c>
      <c r="X301" s="9">
        <f>INDEX(SLA_Policy!$D$2:$D$5,MATCH(F301,SLA_Policy!$A$2:$A$5,0))</f>
        <v>72</v>
      </c>
      <c r="Y301" s="9" t="str">
        <f>IF(E301="Cancelled","Excluded",IF(D301="",IF((SLA_Policy!$B$8-B301)*24&gt;X301,"Open - Breached","Open - On Track"),IF((D301-B301)*24&lt;=X301,"Met","Breached")))</f>
        <v>Breached</v>
      </c>
    </row>
    <row r="302" spans="1:25" x14ac:dyDescent="0.25">
      <c r="A302" s="9" t="s">
        <v>1132</v>
      </c>
      <c r="B302" s="23">
        <v>45938.582638888904</v>
      </c>
      <c r="C302" s="23">
        <v>45938.637499999997</v>
      </c>
      <c r="D302" s="23">
        <v>45944.407638888901</v>
      </c>
      <c r="E302" s="9" t="s">
        <v>212</v>
      </c>
      <c r="F302" s="9" t="s">
        <v>189</v>
      </c>
      <c r="G302" s="9" t="s">
        <v>236</v>
      </c>
      <c r="H302" s="9" t="s">
        <v>163</v>
      </c>
      <c r="I302" s="9" t="s">
        <v>327</v>
      </c>
      <c r="J302" s="9" t="s">
        <v>1133</v>
      </c>
      <c r="K302" s="9" t="s">
        <v>239</v>
      </c>
      <c r="L302" s="9" t="s">
        <v>216</v>
      </c>
      <c r="M302" s="9" t="s">
        <v>1134</v>
      </c>
      <c r="N302" s="9" t="s">
        <v>197</v>
      </c>
      <c r="O302" s="9" t="s">
        <v>180</v>
      </c>
      <c r="P302" s="9" t="s">
        <v>318</v>
      </c>
      <c r="Q302" s="9" t="s">
        <v>219</v>
      </c>
      <c r="R302" s="9">
        <v>0</v>
      </c>
      <c r="S302" s="9">
        <v>25</v>
      </c>
      <c r="U302" s="9" t="s">
        <v>242</v>
      </c>
      <c r="W302" s="9">
        <v>3</v>
      </c>
      <c r="X302" s="9">
        <f>INDEX(SLA_Policy!$D$2:$D$5,MATCH(F302,SLA_Policy!$A$2:$A$5,0))</f>
        <v>120</v>
      </c>
      <c r="Y302" s="9" t="str">
        <f>IF(E302="Cancelled","Excluded",IF(D302="",IF((SLA_Policy!$B$8-B302)*24&gt;X302,"Open - Breached","Open - On Track"),IF((D302-B302)*24&lt;=X302,"Met","Breached")))</f>
        <v>Breached</v>
      </c>
    </row>
    <row r="303" spans="1:25" x14ac:dyDescent="0.25">
      <c r="A303" s="9" t="s">
        <v>1135</v>
      </c>
      <c r="B303" s="23">
        <v>45938.588194444397</v>
      </c>
      <c r="C303" s="23">
        <v>45938.658333333296</v>
      </c>
      <c r="D303" s="23">
        <v>45944.347916666702</v>
      </c>
      <c r="E303" s="9" t="s">
        <v>212</v>
      </c>
      <c r="F303" s="9" t="s">
        <v>189</v>
      </c>
      <c r="G303" s="9" t="s">
        <v>213</v>
      </c>
      <c r="H303" s="9" t="s">
        <v>162</v>
      </c>
      <c r="I303" s="9" t="s">
        <v>345</v>
      </c>
      <c r="J303" s="9" t="s">
        <v>1136</v>
      </c>
      <c r="K303" s="9" t="s">
        <v>303</v>
      </c>
      <c r="L303" s="9" t="s">
        <v>311</v>
      </c>
      <c r="M303" s="9" t="s">
        <v>1137</v>
      </c>
      <c r="N303" s="9" t="s">
        <v>197</v>
      </c>
      <c r="O303" s="9" t="s">
        <v>179</v>
      </c>
      <c r="P303" s="9" t="s">
        <v>337</v>
      </c>
      <c r="Q303" s="9" t="s">
        <v>219</v>
      </c>
      <c r="R303" s="9">
        <v>0</v>
      </c>
      <c r="S303" s="9">
        <v>19</v>
      </c>
      <c r="U303" s="9" t="s">
        <v>376</v>
      </c>
      <c r="X303" s="9">
        <f>INDEX(SLA_Policy!$D$2:$D$5,MATCH(F303,SLA_Policy!$A$2:$A$5,0))</f>
        <v>120</v>
      </c>
      <c r="Y303" s="9" t="str">
        <f>IF(E303="Cancelled","Excluded",IF(D303="",IF((SLA_Policy!$B$8-B303)*24&gt;X303,"Open - Breached","Open - On Track"),IF((D303-B303)*24&lt;=X303,"Met","Breached")))</f>
        <v>Breached</v>
      </c>
    </row>
    <row r="304" spans="1:25" x14ac:dyDescent="0.25">
      <c r="A304" s="9" t="s">
        <v>1138</v>
      </c>
      <c r="B304" s="23">
        <v>45938.594444444498</v>
      </c>
      <c r="C304" s="23">
        <v>45938.616666666698</v>
      </c>
      <c r="D304" s="23">
        <v>45938.686111111099</v>
      </c>
      <c r="E304" s="9" t="s">
        <v>212</v>
      </c>
      <c r="F304" s="9" t="s">
        <v>189</v>
      </c>
      <c r="G304" s="9" t="s">
        <v>213</v>
      </c>
      <c r="H304" s="9" t="s">
        <v>162</v>
      </c>
      <c r="I304" s="9" t="s">
        <v>393</v>
      </c>
      <c r="J304" s="9" t="s">
        <v>1139</v>
      </c>
      <c r="K304" s="9" t="s">
        <v>246</v>
      </c>
      <c r="L304" s="9" t="s">
        <v>216</v>
      </c>
      <c r="M304" s="9" t="s">
        <v>1140</v>
      </c>
      <c r="N304" s="9" t="s">
        <v>198</v>
      </c>
      <c r="O304" s="9" t="s">
        <v>116</v>
      </c>
      <c r="P304" s="9" t="s">
        <v>218</v>
      </c>
      <c r="Q304" s="9" t="s">
        <v>219</v>
      </c>
      <c r="R304" s="9">
        <v>0</v>
      </c>
      <c r="S304" s="9">
        <v>29</v>
      </c>
      <c r="U304" s="9" t="s">
        <v>248</v>
      </c>
      <c r="X304" s="9">
        <f>INDEX(SLA_Policy!$D$2:$D$5,MATCH(F304,SLA_Policy!$A$2:$A$5,0))</f>
        <v>120</v>
      </c>
      <c r="Y304" s="9" t="str">
        <f>IF(E304="Cancelled","Excluded",IF(D304="",IF((SLA_Policy!$B$8-B304)*24&gt;X304,"Open - Breached","Open - On Track"),IF((D304-B304)*24&lt;=X304,"Met","Breached")))</f>
        <v>Met</v>
      </c>
    </row>
    <row r="305" spans="1:25" x14ac:dyDescent="0.25">
      <c r="A305" s="9" t="s">
        <v>1141</v>
      </c>
      <c r="B305" s="23">
        <v>45938.609027777798</v>
      </c>
      <c r="C305" s="23">
        <v>45938.615277777797</v>
      </c>
      <c r="D305" s="23">
        <v>45938.659027777801</v>
      </c>
      <c r="E305" s="9" t="s">
        <v>212</v>
      </c>
      <c r="F305" s="9" t="s">
        <v>188</v>
      </c>
      <c r="G305" s="9" t="s">
        <v>213</v>
      </c>
      <c r="H305" s="9" t="s">
        <v>161</v>
      </c>
      <c r="I305" s="9" t="s">
        <v>389</v>
      </c>
      <c r="J305" s="9" t="s">
        <v>786</v>
      </c>
      <c r="K305" s="9" t="s">
        <v>262</v>
      </c>
      <c r="L305" s="9" t="s">
        <v>104</v>
      </c>
      <c r="M305" s="9" t="s">
        <v>1142</v>
      </c>
      <c r="N305" s="9" t="s">
        <v>198</v>
      </c>
      <c r="O305" s="9" t="s">
        <v>116</v>
      </c>
      <c r="P305" s="9" t="s">
        <v>525</v>
      </c>
      <c r="Q305" s="9" t="s">
        <v>219</v>
      </c>
      <c r="R305" s="9">
        <v>0</v>
      </c>
      <c r="S305" s="9">
        <v>9</v>
      </c>
      <c r="U305" s="9" t="s">
        <v>266</v>
      </c>
      <c r="X305" s="9">
        <f>INDEX(SLA_Policy!$D$2:$D$5,MATCH(F305,SLA_Policy!$A$2:$A$5,0))</f>
        <v>72</v>
      </c>
      <c r="Y305" s="9" t="str">
        <f>IF(E305="Cancelled","Excluded",IF(D305="",IF((SLA_Policy!$B$8-B305)*24&gt;X305,"Open - Breached","Open - On Track"),IF((D305-B305)*24&lt;=X305,"Met","Breached")))</f>
        <v>Met</v>
      </c>
    </row>
    <row r="306" spans="1:25" x14ac:dyDescent="0.25">
      <c r="A306" s="9" t="s">
        <v>1143</v>
      </c>
      <c r="B306" s="23">
        <v>45938.613194444399</v>
      </c>
      <c r="C306" s="23">
        <v>45938.691666666702</v>
      </c>
      <c r="D306" s="23">
        <v>45939.558333333298</v>
      </c>
      <c r="E306" s="9" t="s">
        <v>212</v>
      </c>
      <c r="F306" s="9" t="s">
        <v>189</v>
      </c>
      <c r="G306" s="9" t="s">
        <v>213</v>
      </c>
      <c r="H306" s="9" t="s">
        <v>162</v>
      </c>
      <c r="I306" s="9" t="s">
        <v>416</v>
      </c>
      <c r="J306" s="9" t="s">
        <v>1144</v>
      </c>
      <c r="K306" s="9" t="s">
        <v>239</v>
      </c>
      <c r="L306" s="9" t="s">
        <v>311</v>
      </c>
      <c r="M306" s="9" t="s">
        <v>1145</v>
      </c>
      <c r="N306" s="9" t="s">
        <v>197</v>
      </c>
      <c r="O306" s="9" t="s">
        <v>179</v>
      </c>
      <c r="P306" s="9" t="s">
        <v>264</v>
      </c>
      <c r="Q306" s="9" t="s">
        <v>219</v>
      </c>
      <c r="R306" s="9">
        <v>0</v>
      </c>
      <c r="S306" s="9">
        <v>12</v>
      </c>
      <c r="U306" s="9" t="s">
        <v>290</v>
      </c>
      <c r="W306" s="9">
        <v>4</v>
      </c>
      <c r="X306" s="9">
        <f>INDEX(SLA_Policy!$D$2:$D$5,MATCH(F306,SLA_Policy!$A$2:$A$5,0))</f>
        <v>120</v>
      </c>
      <c r="Y306" s="9" t="str">
        <f>IF(E306="Cancelled","Excluded",IF(D306="",IF((SLA_Policy!$B$8-B306)*24&gt;X306,"Open - Breached","Open - On Track"),IF((D306-B306)*24&lt;=X306,"Met","Breached")))</f>
        <v>Met</v>
      </c>
    </row>
    <row r="307" spans="1:25" x14ac:dyDescent="0.25">
      <c r="A307" s="9" t="s">
        <v>1146</v>
      </c>
      <c r="B307" s="23">
        <v>45938.630555555603</v>
      </c>
      <c r="C307" s="23">
        <v>45938.634722222203</v>
      </c>
      <c r="D307" s="23">
        <v>45939.750694444498</v>
      </c>
      <c r="E307" s="9" t="s">
        <v>212</v>
      </c>
      <c r="F307" s="9" t="s">
        <v>188</v>
      </c>
      <c r="G307" s="9" t="s">
        <v>213</v>
      </c>
      <c r="H307" s="9" t="s">
        <v>162</v>
      </c>
      <c r="I307" s="9" t="s">
        <v>345</v>
      </c>
      <c r="J307" s="9" t="s">
        <v>1136</v>
      </c>
      <c r="K307" s="9" t="s">
        <v>246</v>
      </c>
      <c r="L307" s="9" t="s">
        <v>282</v>
      </c>
      <c r="M307" s="9" t="s">
        <v>987</v>
      </c>
      <c r="N307" s="9" t="s">
        <v>198</v>
      </c>
      <c r="O307" s="9" t="s">
        <v>179</v>
      </c>
      <c r="P307" s="9" t="s">
        <v>264</v>
      </c>
      <c r="Q307" s="9" t="s">
        <v>219</v>
      </c>
      <c r="R307" s="9">
        <v>0</v>
      </c>
      <c r="S307" s="9">
        <v>28</v>
      </c>
      <c r="U307" s="9" t="s">
        <v>290</v>
      </c>
      <c r="X307" s="9">
        <f>INDEX(SLA_Policy!$D$2:$D$5,MATCH(F307,SLA_Policy!$A$2:$A$5,0))</f>
        <v>72</v>
      </c>
      <c r="Y307" s="9" t="str">
        <f>IF(E307="Cancelled","Excluded",IF(D307="",IF((SLA_Policy!$B$8-B307)*24&gt;X307,"Open - Breached","Open - On Track"),IF((D307-B307)*24&lt;=X307,"Met","Breached")))</f>
        <v>Met</v>
      </c>
    </row>
    <row r="308" spans="1:25" x14ac:dyDescent="0.25">
      <c r="A308" s="9" t="s">
        <v>1147</v>
      </c>
      <c r="B308" s="23">
        <v>45938.6381944444</v>
      </c>
      <c r="C308" s="23">
        <v>45938.655555555597</v>
      </c>
      <c r="D308" s="23">
        <v>45938.683333333298</v>
      </c>
      <c r="E308" s="9" t="s">
        <v>212</v>
      </c>
      <c r="F308" s="9" t="s">
        <v>188</v>
      </c>
      <c r="G308" s="9" t="s">
        <v>213</v>
      </c>
      <c r="H308" s="9" t="s">
        <v>88</v>
      </c>
      <c r="I308" s="9" t="s">
        <v>268</v>
      </c>
      <c r="J308" s="9" t="s">
        <v>1148</v>
      </c>
      <c r="K308" s="9" t="s">
        <v>246</v>
      </c>
      <c r="L308" s="9" t="s">
        <v>104</v>
      </c>
      <c r="M308" s="9" t="s">
        <v>1149</v>
      </c>
      <c r="N308" s="9" t="s">
        <v>196</v>
      </c>
      <c r="O308" s="9" t="s">
        <v>178</v>
      </c>
      <c r="P308" s="9" t="s">
        <v>414</v>
      </c>
      <c r="Q308" s="9" t="s">
        <v>219</v>
      </c>
      <c r="R308" s="9">
        <v>0</v>
      </c>
      <c r="S308" s="9">
        <v>10</v>
      </c>
      <c r="T308" s="9" t="s">
        <v>136</v>
      </c>
      <c r="U308" s="9" t="s">
        <v>290</v>
      </c>
      <c r="X308" s="9">
        <f>INDEX(SLA_Policy!$D$2:$D$5,MATCH(F308,SLA_Policy!$A$2:$A$5,0))</f>
        <v>72</v>
      </c>
      <c r="Y308" s="9" t="str">
        <f>IF(E308="Cancelled","Excluded",IF(D308="",IF((SLA_Policy!$B$8-B308)*24&gt;X308,"Open - Breached","Open - On Track"),IF((D308-B308)*24&lt;=X308,"Met","Breached")))</f>
        <v>Met</v>
      </c>
    </row>
    <row r="309" spans="1:25" x14ac:dyDescent="0.25">
      <c r="A309" s="9" t="s">
        <v>1150</v>
      </c>
      <c r="B309" s="23">
        <v>45938.649305555598</v>
      </c>
      <c r="C309" s="23">
        <v>45938.745833333298</v>
      </c>
      <c r="D309" s="23">
        <v>45939.334027777797</v>
      </c>
      <c r="E309" s="9" t="s">
        <v>212</v>
      </c>
      <c r="F309" s="9" t="s">
        <v>188</v>
      </c>
      <c r="G309" s="9" t="s">
        <v>213</v>
      </c>
      <c r="H309" s="9" t="s">
        <v>162</v>
      </c>
      <c r="I309" s="9" t="s">
        <v>345</v>
      </c>
      <c r="J309" s="9" t="s">
        <v>1151</v>
      </c>
      <c r="K309" s="9" t="s">
        <v>246</v>
      </c>
      <c r="L309" s="9" t="s">
        <v>311</v>
      </c>
      <c r="M309" s="9" t="s">
        <v>1152</v>
      </c>
      <c r="N309" s="9" t="s">
        <v>196</v>
      </c>
      <c r="O309" s="9" t="s">
        <v>116</v>
      </c>
      <c r="P309" s="9" t="s">
        <v>574</v>
      </c>
      <c r="Q309" s="9" t="s">
        <v>219</v>
      </c>
      <c r="R309" s="9">
        <v>0</v>
      </c>
      <c r="S309" s="9">
        <v>24</v>
      </c>
      <c r="U309" s="9" t="s">
        <v>266</v>
      </c>
      <c r="X309" s="9">
        <f>INDEX(SLA_Policy!$D$2:$D$5,MATCH(F309,SLA_Policy!$A$2:$A$5,0))</f>
        <v>72</v>
      </c>
      <c r="Y309" s="9" t="str">
        <f>IF(E309="Cancelled","Excluded",IF(D309="",IF((SLA_Policy!$B$8-B309)*24&gt;X309,"Open - Breached","Open - On Track"),IF((D309-B309)*24&lt;=X309,"Met","Breached")))</f>
        <v>Met</v>
      </c>
    </row>
    <row r="310" spans="1:25" x14ac:dyDescent="0.25">
      <c r="A310" s="9" t="s">
        <v>1153</v>
      </c>
      <c r="B310" s="23">
        <v>45938.652777777803</v>
      </c>
      <c r="C310" s="23">
        <v>45938.655555555597</v>
      </c>
      <c r="D310" s="23">
        <v>45939.314583333296</v>
      </c>
      <c r="E310" s="9" t="s">
        <v>212</v>
      </c>
      <c r="F310" s="9" t="s">
        <v>188</v>
      </c>
      <c r="G310" s="9" t="s">
        <v>213</v>
      </c>
      <c r="H310" s="9" t="s">
        <v>165</v>
      </c>
      <c r="I310" s="9" t="s">
        <v>567</v>
      </c>
      <c r="J310" s="9" t="s">
        <v>1154</v>
      </c>
      <c r="K310" s="9" t="s">
        <v>246</v>
      </c>
      <c r="L310" s="9" t="s">
        <v>311</v>
      </c>
      <c r="M310" s="9" t="s">
        <v>1155</v>
      </c>
      <c r="N310" s="9" t="s">
        <v>199</v>
      </c>
      <c r="O310" s="9" t="s">
        <v>176</v>
      </c>
      <c r="P310" s="9" t="s">
        <v>419</v>
      </c>
      <c r="Q310" s="9" t="s">
        <v>273</v>
      </c>
      <c r="R310" s="9">
        <v>0</v>
      </c>
      <c r="S310" s="9">
        <v>16</v>
      </c>
      <c r="U310" s="9" t="s">
        <v>230</v>
      </c>
      <c r="X310" s="9">
        <f>INDEX(SLA_Policy!$D$2:$D$5,MATCH(F310,SLA_Policy!$A$2:$A$5,0))</f>
        <v>72</v>
      </c>
      <c r="Y310" s="9" t="str">
        <f>IF(E310="Cancelled","Excluded",IF(D310="",IF((SLA_Policy!$B$8-B310)*24&gt;X310,"Open - Breached","Open - On Track"),IF((D310-B310)*24&lt;=X310,"Met","Breached")))</f>
        <v>Met</v>
      </c>
    </row>
    <row r="311" spans="1:25" x14ac:dyDescent="0.25">
      <c r="A311" s="9" t="s">
        <v>1156</v>
      </c>
      <c r="B311" s="23">
        <v>45938.654861111099</v>
      </c>
      <c r="C311" s="23">
        <v>45939.358333333301</v>
      </c>
      <c r="E311" s="9" t="s">
        <v>649</v>
      </c>
      <c r="F311" s="9" t="s">
        <v>189</v>
      </c>
      <c r="G311" s="9" t="s">
        <v>213</v>
      </c>
      <c r="H311" s="9" t="s">
        <v>165</v>
      </c>
      <c r="I311" s="9" t="s">
        <v>567</v>
      </c>
      <c r="J311" s="9" t="s">
        <v>1157</v>
      </c>
      <c r="K311" s="9" t="s">
        <v>239</v>
      </c>
      <c r="L311" s="9" t="s">
        <v>216</v>
      </c>
      <c r="M311" s="9" t="s">
        <v>1158</v>
      </c>
      <c r="N311" s="9" t="s">
        <v>196</v>
      </c>
      <c r="O311" s="9" t="s">
        <v>176</v>
      </c>
      <c r="P311" s="9" t="s">
        <v>1159</v>
      </c>
      <c r="Q311" s="9" t="s">
        <v>219</v>
      </c>
      <c r="R311" s="9">
        <v>0</v>
      </c>
      <c r="S311" s="9">
        <v>1</v>
      </c>
      <c r="X311" s="9">
        <f>INDEX(SLA_Policy!$D$2:$D$5,MATCH(F311,SLA_Policy!$A$2:$A$5,0))</f>
        <v>120</v>
      </c>
      <c r="Y311" s="9" t="str">
        <f>IF(E311="Cancelled","Excluded",IF(D311="",IF((SLA_Policy!$B$8-B311)*24&gt;X311,"Open - Breached","Open - On Track"),IF((D311-B311)*24&lt;=X311,"Met","Breached")))</f>
        <v>Excluded</v>
      </c>
    </row>
    <row r="312" spans="1:25" x14ac:dyDescent="0.25">
      <c r="A312" s="9" t="s">
        <v>1160</v>
      </c>
      <c r="B312" s="23">
        <v>45938.65625</v>
      </c>
      <c r="C312" s="23">
        <v>45938.659027777801</v>
      </c>
      <c r="D312" s="23">
        <v>45940.317361111098</v>
      </c>
      <c r="E312" s="9" t="s">
        <v>212</v>
      </c>
      <c r="F312" s="9" t="s">
        <v>188</v>
      </c>
      <c r="G312" s="9" t="s">
        <v>213</v>
      </c>
      <c r="H312" s="9" t="s">
        <v>162</v>
      </c>
      <c r="I312" s="9" t="s">
        <v>345</v>
      </c>
      <c r="J312" s="9" t="s">
        <v>1161</v>
      </c>
      <c r="K312" s="9" t="s">
        <v>262</v>
      </c>
      <c r="L312" s="9" t="s">
        <v>216</v>
      </c>
      <c r="M312" s="9" t="s">
        <v>1162</v>
      </c>
      <c r="N312" s="9" t="s">
        <v>199</v>
      </c>
      <c r="O312" s="9" t="s">
        <v>179</v>
      </c>
      <c r="P312" s="9" t="s">
        <v>337</v>
      </c>
      <c r="Q312" s="9" t="s">
        <v>219</v>
      </c>
      <c r="R312" s="9">
        <v>2</v>
      </c>
      <c r="S312" s="9">
        <v>43</v>
      </c>
      <c r="U312" s="9" t="s">
        <v>266</v>
      </c>
      <c r="X312" s="9">
        <f>INDEX(SLA_Policy!$D$2:$D$5,MATCH(F312,SLA_Policy!$A$2:$A$5,0))</f>
        <v>72</v>
      </c>
      <c r="Y312" s="9" t="str">
        <f>IF(E312="Cancelled","Excluded",IF(D312="",IF((SLA_Policy!$B$8-B312)*24&gt;X312,"Open - Breached","Open - On Track"),IF((D312-B312)*24&lt;=X312,"Met","Breached")))</f>
        <v>Met</v>
      </c>
    </row>
    <row r="313" spans="1:25" x14ac:dyDescent="0.25">
      <c r="A313" s="9" t="s">
        <v>1163</v>
      </c>
      <c r="B313" s="23">
        <v>45938.682638888902</v>
      </c>
      <c r="C313" s="23">
        <v>45938.704861111102</v>
      </c>
      <c r="D313" s="23">
        <v>45940.501388888901</v>
      </c>
      <c r="E313" s="9" t="s">
        <v>212</v>
      </c>
      <c r="F313" s="9" t="s">
        <v>189</v>
      </c>
      <c r="G313" s="9" t="s">
        <v>213</v>
      </c>
      <c r="H313" s="9" t="s">
        <v>162</v>
      </c>
      <c r="I313" s="9" t="s">
        <v>393</v>
      </c>
      <c r="J313" s="9" t="s">
        <v>1164</v>
      </c>
      <c r="K313" s="9" t="s">
        <v>239</v>
      </c>
      <c r="L313" s="9" t="s">
        <v>293</v>
      </c>
      <c r="M313" s="9" t="s">
        <v>1165</v>
      </c>
      <c r="N313" s="9" t="s">
        <v>196</v>
      </c>
      <c r="O313" s="9" t="s">
        <v>116</v>
      </c>
      <c r="P313" s="9" t="s">
        <v>525</v>
      </c>
      <c r="Q313" s="9" t="s">
        <v>219</v>
      </c>
      <c r="R313" s="9">
        <v>0</v>
      </c>
      <c r="S313" s="9">
        <v>20</v>
      </c>
      <c r="U313" s="9" t="s">
        <v>266</v>
      </c>
      <c r="X313" s="9">
        <f>INDEX(SLA_Policy!$D$2:$D$5,MATCH(F313,SLA_Policy!$A$2:$A$5,0))</f>
        <v>120</v>
      </c>
      <c r="Y313" s="9" t="str">
        <f>IF(E313="Cancelled","Excluded",IF(D313="",IF((SLA_Policy!$B$8-B313)*24&gt;X313,"Open - Breached","Open - On Track"),IF((D313-B313)*24&lt;=X313,"Met","Breached")))</f>
        <v>Met</v>
      </c>
    </row>
    <row r="314" spans="1:25" x14ac:dyDescent="0.25">
      <c r="A314" s="9" t="s">
        <v>1166</v>
      </c>
      <c r="B314" s="23">
        <v>45938.686805555597</v>
      </c>
      <c r="C314" s="23">
        <v>45938.713888888902</v>
      </c>
      <c r="D314" s="23">
        <v>45938.726388888899</v>
      </c>
      <c r="E314" s="9" t="s">
        <v>212</v>
      </c>
      <c r="F314" s="9" t="s">
        <v>188</v>
      </c>
      <c r="G314" s="9" t="s">
        <v>213</v>
      </c>
      <c r="H314" s="9" t="s">
        <v>166</v>
      </c>
      <c r="I314" s="9" t="s">
        <v>286</v>
      </c>
      <c r="J314" s="9" t="s">
        <v>287</v>
      </c>
      <c r="K314" s="9" t="s">
        <v>303</v>
      </c>
      <c r="L314" s="9" t="s">
        <v>104</v>
      </c>
      <c r="M314" s="9" t="s">
        <v>304</v>
      </c>
      <c r="N314" s="9" t="s">
        <v>199</v>
      </c>
      <c r="O314" s="9" t="s">
        <v>181</v>
      </c>
      <c r="P314" s="9" t="s">
        <v>449</v>
      </c>
      <c r="Q314" s="9" t="s">
        <v>219</v>
      </c>
      <c r="R314" s="9">
        <v>0</v>
      </c>
      <c r="S314" s="9">
        <v>12</v>
      </c>
      <c r="U314" s="9" t="s">
        <v>248</v>
      </c>
      <c r="W314" s="9">
        <v>5</v>
      </c>
      <c r="X314" s="9">
        <f>INDEX(SLA_Policy!$D$2:$D$5,MATCH(F314,SLA_Policy!$A$2:$A$5,0))</f>
        <v>72</v>
      </c>
      <c r="Y314" s="9" t="str">
        <f>IF(E314="Cancelled","Excluded",IF(D314="",IF((SLA_Policy!$B$8-B314)*24&gt;X314,"Open - Breached","Open - On Track"),IF((D314-B314)*24&lt;=X314,"Met","Breached")))</f>
        <v>Met</v>
      </c>
    </row>
    <row r="315" spans="1:25" x14ac:dyDescent="0.25">
      <c r="A315" s="9" t="s">
        <v>1167</v>
      </c>
      <c r="B315" s="23">
        <v>45938.686805555597</v>
      </c>
      <c r="C315" s="23">
        <v>45938.757638888899</v>
      </c>
      <c r="D315" s="23">
        <v>45939.439583333296</v>
      </c>
      <c r="E315" s="9" t="s">
        <v>212</v>
      </c>
      <c r="F315" s="9" t="s">
        <v>189</v>
      </c>
      <c r="G315" s="9" t="s">
        <v>236</v>
      </c>
      <c r="H315" s="9" t="s">
        <v>161</v>
      </c>
      <c r="I315" s="9" t="s">
        <v>482</v>
      </c>
      <c r="J315" s="9" t="s">
        <v>1168</v>
      </c>
      <c r="K315" s="9" t="s">
        <v>215</v>
      </c>
      <c r="L315" s="9" t="s">
        <v>216</v>
      </c>
      <c r="M315" s="9" t="s">
        <v>341</v>
      </c>
      <c r="N315" s="9" t="s">
        <v>196</v>
      </c>
      <c r="O315" s="9" t="s">
        <v>177</v>
      </c>
      <c r="P315" s="9" t="s">
        <v>241</v>
      </c>
      <c r="Q315" s="9" t="s">
        <v>219</v>
      </c>
      <c r="R315" s="9">
        <v>0</v>
      </c>
      <c r="S315" s="9">
        <v>96</v>
      </c>
      <c r="U315" s="9" t="s">
        <v>242</v>
      </c>
      <c r="X315" s="9">
        <f>INDEX(SLA_Policy!$D$2:$D$5,MATCH(F315,SLA_Policy!$A$2:$A$5,0))</f>
        <v>120</v>
      </c>
      <c r="Y315" s="9" t="str">
        <f>IF(E315="Cancelled","Excluded",IF(D315="",IF((SLA_Policy!$B$8-B315)*24&gt;X315,"Open - Breached","Open - On Track"),IF((D315-B315)*24&lt;=X315,"Met","Breached")))</f>
        <v>Met</v>
      </c>
    </row>
    <row r="316" spans="1:25" x14ac:dyDescent="0.25">
      <c r="A316" s="9" t="s">
        <v>1169</v>
      </c>
      <c r="B316" s="23">
        <v>45938.694444444503</v>
      </c>
      <c r="C316" s="23">
        <v>45938.750694444498</v>
      </c>
      <c r="D316" s="23">
        <v>45938.863888888904</v>
      </c>
      <c r="E316" s="9" t="s">
        <v>212</v>
      </c>
      <c r="F316" s="9" t="s">
        <v>187</v>
      </c>
      <c r="G316" s="9" t="s">
        <v>213</v>
      </c>
      <c r="H316" s="9" t="s">
        <v>162</v>
      </c>
      <c r="I316" s="9" t="s">
        <v>244</v>
      </c>
      <c r="J316" s="9" t="s">
        <v>1170</v>
      </c>
      <c r="K316" s="9" t="s">
        <v>215</v>
      </c>
      <c r="L316" s="9" t="s">
        <v>104</v>
      </c>
      <c r="M316" s="9" t="s">
        <v>1171</v>
      </c>
      <c r="N316" s="9" t="s">
        <v>197</v>
      </c>
      <c r="O316" s="9" t="s">
        <v>179</v>
      </c>
      <c r="P316" s="9" t="s">
        <v>264</v>
      </c>
      <c r="Q316" s="9" t="s">
        <v>273</v>
      </c>
      <c r="R316" s="9">
        <v>0</v>
      </c>
      <c r="S316" s="9">
        <v>19</v>
      </c>
      <c r="U316" s="9" t="s">
        <v>266</v>
      </c>
      <c r="X316" s="9">
        <f>INDEX(SLA_Policy!$D$2:$D$5,MATCH(F316,SLA_Policy!$A$2:$A$5,0))</f>
        <v>8</v>
      </c>
      <c r="Y316" s="9" t="str">
        <f>IF(E316="Cancelled","Excluded",IF(D316="",IF((SLA_Policy!$B$8-B316)*24&gt;X316,"Open - Breached","Open - On Track"),IF((D316-B316)*24&lt;=X316,"Met","Breached")))</f>
        <v>Met</v>
      </c>
    </row>
    <row r="317" spans="1:25" x14ac:dyDescent="0.25">
      <c r="A317" s="9" t="s">
        <v>1172</v>
      </c>
      <c r="B317" s="23">
        <v>45938.704861111102</v>
      </c>
      <c r="C317" s="23">
        <v>45938.734722222202</v>
      </c>
      <c r="D317" s="23">
        <v>45939.386805555601</v>
      </c>
      <c r="E317" s="9" t="s">
        <v>212</v>
      </c>
      <c r="F317" s="9" t="s">
        <v>188</v>
      </c>
      <c r="G317" s="9" t="s">
        <v>213</v>
      </c>
      <c r="H317" s="9" t="s">
        <v>167</v>
      </c>
      <c r="I317" s="9" t="s">
        <v>362</v>
      </c>
      <c r="J317" s="9" t="s">
        <v>752</v>
      </c>
      <c r="K317" s="9" t="s">
        <v>239</v>
      </c>
      <c r="L317" s="9" t="s">
        <v>351</v>
      </c>
      <c r="M317" s="9" t="s">
        <v>1123</v>
      </c>
      <c r="N317" s="9" t="s">
        <v>196</v>
      </c>
      <c r="O317" s="9" t="s">
        <v>176</v>
      </c>
      <c r="P317" s="9" t="s">
        <v>253</v>
      </c>
      <c r="Q317" s="9" t="s">
        <v>219</v>
      </c>
      <c r="R317" s="9">
        <v>0</v>
      </c>
      <c r="S317" s="9">
        <v>15</v>
      </c>
      <c r="U317" s="9" t="s">
        <v>290</v>
      </c>
      <c r="X317" s="9">
        <f>INDEX(SLA_Policy!$D$2:$D$5,MATCH(F317,SLA_Policy!$A$2:$A$5,0))</f>
        <v>72</v>
      </c>
      <c r="Y317" s="9" t="str">
        <f>IF(E317="Cancelled","Excluded",IF(D317="",IF((SLA_Policy!$B$8-B317)*24&gt;X317,"Open - Breached","Open - On Track"),IF((D317-B317)*24&lt;=X317,"Met","Breached")))</f>
        <v>Met</v>
      </c>
    </row>
    <row r="318" spans="1:25" x14ac:dyDescent="0.25">
      <c r="A318" s="9" t="s">
        <v>1173</v>
      </c>
      <c r="B318" s="23">
        <v>45938.71875</v>
      </c>
      <c r="C318" s="23">
        <v>45939.300694444399</v>
      </c>
      <c r="D318" s="23">
        <v>45939.3215277778</v>
      </c>
      <c r="E318" s="9" t="s">
        <v>212</v>
      </c>
      <c r="F318" s="9" t="s">
        <v>189</v>
      </c>
      <c r="G318" s="9" t="s">
        <v>213</v>
      </c>
      <c r="H318" s="9" t="s">
        <v>161</v>
      </c>
      <c r="I318" s="9" t="s">
        <v>454</v>
      </c>
      <c r="J318" s="9" t="s">
        <v>1174</v>
      </c>
      <c r="K318" s="9" t="s">
        <v>246</v>
      </c>
      <c r="L318" s="9" t="s">
        <v>311</v>
      </c>
      <c r="M318" s="9" t="s">
        <v>1175</v>
      </c>
      <c r="N318" s="9" t="s">
        <v>198</v>
      </c>
      <c r="O318" s="9" t="s">
        <v>177</v>
      </c>
      <c r="P318" s="9" t="s">
        <v>942</v>
      </c>
      <c r="Q318" s="9" t="s">
        <v>219</v>
      </c>
      <c r="R318" s="9">
        <v>0</v>
      </c>
      <c r="S318" s="9">
        <v>5</v>
      </c>
      <c r="U318" s="9" t="s">
        <v>221</v>
      </c>
      <c r="X318" s="9">
        <f>INDEX(SLA_Policy!$D$2:$D$5,MATCH(F318,SLA_Policy!$A$2:$A$5,0))</f>
        <v>120</v>
      </c>
      <c r="Y318" s="9" t="str">
        <f>IF(E318="Cancelled","Excluded",IF(D318="",IF((SLA_Policy!$B$8-B318)*24&gt;X318,"Open - Breached","Open - On Track"),IF((D318-B318)*24&lt;=X318,"Met","Breached")))</f>
        <v>Met</v>
      </c>
    </row>
    <row r="319" spans="1:25" x14ac:dyDescent="0.25">
      <c r="A319" s="9" t="s">
        <v>1176</v>
      </c>
      <c r="B319" s="23">
        <v>45938.880555555603</v>
      </c>
      <c r="C319" s="23">
        <v>45939.365277777797</v>
      </c>
      <c r="D319" s="23">
        <v>45939.421527777798</v>
      </c>
      <c r="E319" s="9" t="s">
        <v>212</v>
      </c>
      <c r="F319" s="9" t="s">
        <v>188</v>
      </c>
      <c r="G319" s="9" t="s">
        <v>213</v>
      </c>
      <c r="H319" s="9" t="s">
        <v>161</v>
      </c>
      <c r="I319" s="9" t="s">
        <v>389</v>
      </c>
      <c r="J319" s="9" t="s">
        <v>1177</v>
      </c>
      <c r="K319" s="9" t="s">
        <v>262</v>
      </c>
      <c r="L319" s="9" t="s">
        <v>226</v>
      </c>
      <c r="M319" s="9" t="s">
        <v>1131</v>
      </c>
      <c r="N319" s="9" t="s">
        <v>198</v>
      </c>
      <c r="O319" s="9" t="s">
        <v>116</v>
      </c>
      <c r="P319" s="9" t="s">
        <v>342</v>
      </c>
      <c r="Q319" s="9" t="s">
        <v>219</v>
      </c>
      <c r="R319" s="9">
        <v>1</v>
      </c>
      <c r="S319" s="9">
        <v>27</v>
      </c>
      <c r="U319" s="9" t="s">
        <v>266</v>
      </c>
      <c r="X319" s="9">
        <f>INDEX(SLA_Policy!$D$2:$D$5,MATCH(F319,SLA_Policy!$A$2:$A$5,0))</f>
        <v>72</v>
      </c>
      <c r="Y319" s="9" t="str">
        <f>IF(E319="Cancelled","Excluded",IF(D319="",IF((SLA_Policy!$B$8-B319)*24&gt;X319,"Open - Breached","Open - On Track"),IF((D319-B319)*24&lt;=X319,"Met","Breached")))</f>
        <v>Met</v>
      </c>
    </row>
    <row r="320" spans="1:25" x14ac:dyDescent="0.25">
      <c r="A320" s="9" t="s">
        <v>1178</v>
      </c>
      <c r="B320" s="23">
        <v>45939.300694444399</v>
      </c>
      <c r="C320" s="23">
        <v>45939.306250000001</v>
      </c>
      <c r="D320" s="23">
        <v>45939.6069444444</v>
      </c>
      <c r="E320" s="9" t="s">
        <v>212</v>
      </c>
      <c r="F320" s="9" t="s">
        <v>187</v>
      </c>
      <c r="G320" s="9" t="s">
        <v>236</v>
      </c>
      <c r="H320" s="9" t="s">
        <v>167</v>
      </c>
      <c r="I320" s="9" t="s">
        <v>255</v>
      </c>
      <c r="J320" s="9" t="s">
        <v>1179</v>
      </c>
      <c r="K320" s="9" t="s">
        <v>246</v>
      </c>
      <c r="L320" s="9" t="s">
        <v>216</v>
      </c>
      <c r="M320" s="9" t="s">
        <v>1180</v>
      </c>
      <c r="N320" s="9" t="s">
        <v>197</v>
      </c>
      <c r="O320" s="9" t="s">
        <v>180</v>
      </c>
      <c r="P320" s="9" t="s">
        <v>278</v>
      </c>
      <c r="Q320" s="9" t="s">
        <v>273</v>
      </c>
      <c r="R320" s="9">
        <v>0</v>
      </c>
      <c r="S320" s="9">
        <v>36</v>
      </c>
      <c r="U320" s="9" t="s">
        <v>242</v>
      </c>
      <c r="X320" s="9">
        <f>INDEX(SLA_Policy!$D$2:$D$5,MATCH(F320,SLA_Policy!$A$2:$A$5,0))</f>
        <v>8</v>
      </c>
      <c r="Y320" s="9" t="str">
        <f>IF(E320="Cancelled","Excluded",IF(D320="",IF((SLA_Policy!$B$8-B320)*24&gt;X320,"Open - Breached","Open - On Track"),IF((D320-B320)*24&lt;=X320,"Met","Breached")))</f>
        <v>Met</v>
      </c>
    </row>
    <row r="321" spans="1:25" x14ac:dyDescent="0.25">
      <c r="A321" s="9" t="s">
        <v>1181</v>
      </c>
      <c r="B321" s="23">
        <v>45939.3347222222</v>
      </c>
      <c r="C321" s="23">
        <v>45939.350694444503</v>
      </c>
      <c r="D321" s="23">
        <v>45940.359722222202</v>
      </c>
      <c r="E321" s="9" t="s">
        <v>212</v>
      </c>
      <c r="F321" s="9" t="s">
        <v>189</v>
      </c>
      <c r="G321" s="9" t="s">
        <v>213</v>
      </c>
      <c r="H321" s="9" t="s">
        <v>163</v>
      </c>
      <c r="I321" s="9" t="s">
        <v>223</v>
      </c>
      <c r="J321" s="9" t="s">
        <v>1182</v>
      </c>
      <c r="K321" s="9" t="s">
        <v>246</v>
      </c>
      <c r="L321" s="9" t="s">
        <v>311</v>
      </c>
      <c r="M321" s="9" t="s">
        <v>1183</v>
      </c>
      <c r="N321" s="9" t="s">
        <v>198</v>
      </c>
      <c r="O321" s="9" t="s">
        <v>176</v>
      </c>
      <c r="P321" s="9" t="s">
        <v>419</v>
      </c>
      <c r="Q321" s="9" t="s">
        <v>219</v>
      </c>
      <c r="R321" s="9">
        <v>0</v>
      </c>
      <c r="S321" s="9">
        <v>56</v>
      </c>
      <c r="T321" s="9" t="s">
        <v>229</v>
      </c>
      <c r="U321" s="9" t="s">
        <v>230</v>
      </c>
      <c r="W321" s="9">
        <v>5</v>
      </c>
      <c r="X321" s="9">
        <f>INDEX(SLA_Policy!$D$2:$D$5,MATCH(F321,SLA_Policy!$A$2:$A$5,0))</f>
        <v>120</v>
      </c>
      <c r="Y321" s="9" t="str">
        <f>IF(E321="Cancelled","Excluded",IF(D321="",IF((SLA_Policy!$B$8-B321)*24&gt;X321,"Open - Breached","Open - On Track"),IF((D321-B321)*24&lt;=X321,"Met","Breached")))</f>
        <v>Met</v>
      </c>
    </row>
    <row r="322" spans="1:25" x14ac:dyDescent="0.25">
      <c r="A322" s="9" t="s">
        <v>1184</v>
      </c>
      <c r="B322" s="23">
        <v>45939.339583333298</v>
      </c>
      <c r="C322" s="23">
        <v>45939.421527777798</v>
      </c>
      <c r="D322" s="23">
        <v>45939.445138888899</v>
      </c>
      <c r="E322" s="9" t="s">
        <v>212</v>
      </c>
      <c r="F322" s="9" t="s">
        <v>188</v>
      </c>
      <c r="G322" s="9" t="s">
        <v>213</v>
      </c>
      <c r="H322" s="9" t="s">
        <v>161</v>
      </c>
      <c r="I322" s="9" t="s">
        <v>389</v>
      </c>
      <c r="J322" s="9" t="s">
        <v>1185</v>
      </c>
      <c r="K322" s="9" t="s">
        <v>303</v>
      </c>
      <c r="L322" s="9" t="s">
        <v>216</v>
      </c>
      <c r="M322" s="9" t="s">
        <v>1186</v>
      </c>
      <c r="N322" s="9" t="s">
        <v>196</v>
      </c>
      <c r="O322" s="9" t="s">
        <v>116</v>
      </c>
      <c r="P322" s="9" t="s">
        <v>258</v>
      </c>
      <c r="Q322" s="9" t="s">
        <v>219</v>
      </c>
      <c r="R322" s="9">
        <v>0</v>
      </c>
      <c r="S322" s="9">
        <v>2</v>
      </c>
      <c r="U322" s="9" t="s">
        <v>221</v>
      </c>
      <c r="X322" s="9">
        <f>INDEX(SLA_Policy!$D$2:$D$5,MATCH(F322,SLA_Policy!$A$2:$A$5,0))</f>
        <v>72</v>
      </c>
      <c r="Y322" s="9" t="str">
        <f>IF(E322="Cancelled","Excluded",IF(D322="",IF((SLA_Policy!$B$8-B322)*24&gt;X322,"Open - Breached","Open - On Track"),IF((D322-B322)*24&lt;=X322,"Met","Breached")))</f>
        <v>Met</v>
      </c>
    </row>
    <row r="323" spans="1:25" x14ac:dyDescent="0.25">
      <c r="A323" s="9" t="s">
        <v>1187</v>
      </c>
      <c r="B323" s="23">
        <v>45939.3527777778</v>
      </c>
      <c r="C323" s="23">
        <v>45939.391666666699</v>
      </c>
      <c r="D323" s="23">
        <v>45940.338888888902</v>
      </c>
      <c r="E323" s="9" t="s">
        <v>212</v>
      </c>
      <c r="F323" s="9" t="s">
        <v>189</v>
      </c>
      <c r="G323" s="9" t="s">
        <v>236</v>
      </c>
      <c r="H323" s="9" t="s">
        <v>164</v>
      </c>
      <c r="I323" s="9" t="s">
        <v>421</v>
      </c>
      <c r="J323" s="9" t="s">
        <v>902</v>
      </c>
      <c r="K323" s="9" t="s">
        <v>246</v>
      </c>
      <c r="L323" s="9" t="s">
        <v>104</v>
      </c>
      <c r="M323" s="9" t="s">
        <v>1188</v>
      </c>
      <c r="N323" s="9" t="s">
        <v>196</v>
      </c>
      <c r="O323" s="9" t="s">
        <v>180</v>
      </c>
      <c r="P323" s="9" t="s">
        <v>368</v>
      </c>
      <c r="Q323" s="9" t="s">
        <v>219</v>
      </c>
      <c r="R323" s="9">
        <v>0</v>
      </c>
      <c r="S323" s="9">
        <v>16</v>
      </c>
      <c r="T323" s="9" t="s">
        <v>343</v>
      </c>
      <c r="U323" s="9" t="s">
        <v>242</v>
      </c>
      <c r="X323" s="9">
        <f>INDEX(SLA_Policy!$D$2:$D$5,MATCH(F323,SLA_Policy!$A$2:$A$5,0))</f>
        <v>120</v>
      </c>
      <c r="Y323" s="9" t="str">
        <f>IF(E323="Cancelled","Excluded",IF(D323="",IF((SLA_Policy!$B$8-B323)*24&gt;X323,"Open - Breached","Open - On Track"),IF((D323-B323)*24&lt;=X323,"Met","Breached")))</f>
        <v>Met</v>
      </c>
    </row>
    <row r="324" spans="1:25" x14ac:dyDescent="0.25">
      <c r="A324" s="9" t="s">
        <v>1189</v>
      </c>
      <c r="B324" s="23">
        <v>45939.3527777778</v>
      </c>
      <c r="C324" s="23">
        <v>45939.409722222197</v>
      </c>
      <c r="D324" s="23">
        <v>45940.4152777778</v>
      </c>
      <c r="E324" s="9" t="s">
        <v>212</v>
      </c>
      <c r="F324" s="9" t="s">
        <v>189</v>
      </c>
      <c r="G324" s="9" t="s">
        <v>213</v>
      </c>
      <c r="H324" s="9" t="s">
        <v>165</v>
      </c>
      <c r="I324" s="9" t="s">
        <v>567</v>
      </c>
      <c r="J324" s="9" t="s">
        <v>1190</v>
      </c>
      <c r="K324" s="9" t="s">
        <v>225</v>
      </c>
      <c r="L324" s="9" t="s">
        <v>282</v>
      </c>
      <c r="M324" s="9" t="s">
        <v>1191</v>
      </c>
      <c r="N324" s="9" t="s">
        <v>196</v>
      </c>
      <c r="O324" s="9" t="s">
        <v>116</v>
      </c>
      <c r="P324" s="9" t="s">
        <v>590</v>
      </c>
      <c r="Q324" s="9" t="s">
        <v>219</v>
      </c>
      <c r="R324" s="9">
        <v>0</v>
      </c>
      <c r="S324" s="9">
        <v>22</v>
      </c>
      <c r="U324" s="9" t="s">
        <v>230</v>
      </c>
      <c r="W324" s="9">
        <v>4</v>
      </c>
      <c r="X324" s="9">
        <f>INDEX(SLA_Policy!$D$2:$D$5,MATCH(F324,SLA_Policy!$A$2:$A$5,0))</f>
        <v>120</v>
      </c>
      <c r="Y324" s="9" t="str">
        <f>IF(E324="Cancelled","Excluded",IF(D324="",IF((SLA_Policy!$B$8-B324)*24&gt;X324,"Open - Breached","Open - On Track"),IF((D324-B324)*24&lt;=X324,"Met","Breached")))</f>
        <v>Met</v>
      </c>
    </row>
    <row r="325" spans="1:25" x14ac:dyDescent="0.25">
      <c r="A325" s="9" t="s">
        <v>1192</v>
      </c>
      <c r="B325" s="23">
        <v>45939.372916666704</v>
      </c>
      <c r="C325" s="23">
        <v>45939.583333333299</v>
      </c>
      <c r="D325" s="23">
        <v>45940.336805555598</v>
      </c>
      <c r="E325" s="9" t="s">
        <v>212</v>
      </c>
      <c r="F325" s="9" t="s">
        <v>188</v>
      </c>
      <c r="G325" s="9" t="s">
        <v>213</v>
      </c>
      <c r="H325" s="9" t="s">
        <v>162</v>
      </c>
      <c r="I325" s="9" t="s">
        <v>345</v>
      </c>
      <c r="J325" s="9" t="s">
        <v>1136</v>
      </c>
      <c r="K325" s="9" t="s">
        <v>215</v>
      </c>
      <c r="L325" s="9" t="s">
        <v>216</v>
      </c>
      <c r="M325" s="9" t="s">
        <v>580</v>
      </c>
      <c r="N325" s="9" t="s">
        <v>196</v>
      </c>
      <c r="O325" s="9" t="s">
        <v>179</v>
      </c>
      <c r="P325" s="9" t="s">
        <v>284</v>
      </c>
      <c r="Q325" s="9" t="s">
        <v>219</v>
      </c>
      <c r="R325" s="9">
        <v>0</v>
      </c>
      <c r="S325" s="9">
        <v>16</v>
      </c>
      <c r="U325" s="9" t="s">
        <v>290</v>
      </c>
      <c r="W325" s="9">
        <v>5</v>
      </c>
      <c r="X325" s="9">
        <f>INDEX(SLA_Policy!$D$2:$D$5,MATCH(F325,SLA_Policy!$A$2:$A$5,0))</f>
        <v>72</v>
      </c>
      <c r="Y325" s="9" t="str">
        <f>IF(E325="Cancelled","Excluded",IF(D325="",IF((SLA_Policy!$B$8-B325)*24&gt;X325,"Open - Breached","Open - On Track"),IF((D325-B325)*24&lt;=X325,"Met","Breached")))</f>
        <v>Met</v>
      </c>
    </row>
    <row r="326" spans="1:25" x14ac:dyDescent="0.25">
      <c r="A326" s="9" t="s">
        <v>1193</v>
      </c>
      <c r="B326" s="23">
        <v>45939.377083333296</v>
      </c>
      <c r="C326" s="23">
        <v>45939.398611111101</v>
      </c>
      <c r="D326" s="23">
        <v>45940.620833333298</v>
      </c>
      <c r="E326" s="9" t="s">
        <v>212</v>
      </c>
      <c r="F326" s="9" t="s">
        <v>188</v>
      </c>
      <c r="G326" s="9" t="s">
        <v>213</v>
      </c>
      <c r="H326" s="9" t="s">
        <v>167</v>
      </c>
      <c r="I326" s="9" t="s">
        <v>349</v>
      </c>
      <c r="J326" s="9" t="s">
        <v>1194</v>
      </c>
      <c r="K326" s="9" t="s">
        <v>215</v>
      </c>
      <c r="L326" s="9" t="s">
        <v>307</v>
      </c>
      <c r="M326" s="9" t="s">
        <v>1195</v>
      </c>
      <c r="N326" s="9" t="s">
        <v>196</v>
      </c>
      <c r="O326" s="9" t="s">
        <v>180</v>
      </c>
      <c r="P326" s="9" t="s">
        <v>278</v>
      </c>
      <c r="Q326" s="9" t="s">
        <v>219</v>
      </c>
      <c r="R326" s="9">
        <v>1</v>
      </c>
      <c r="S326" s="9">
        <v>46</v>
      </c>
      <c r="U326" s="9" t="s">
        <v>376</v>
      </c>
      <c r="W326" s="9">
        <v>3</v>
      </c>
      <c r="X326" s="9">
        <f>INDEX(SLA_Policy!$D$2:$D$5,MATCH(F326,SLA_Policy!$A$2:$A$5,0))</f>
        <v>72</v>
      </c>
      <c r="Y326" s="9" t="str">
        <f>IF(E326="Cancelled","Excluded",IF(D326="",IF((SLA_Policy!$B$8-B326)*24&gt;X326,"Open - Breached","Open - On Track"),IF((D326-B326)*24&lt;=X326,"Met","Breached")))</f>
        <v>Met</v>
      </c>
    </row>
    <row r="327" spans="1:25" x14ac:dyDescent="0.25">
      <c r="A327" s="9" t="s">
        <v>1196</v>
      </c>
      <c r="B327" s="23">
        <v>45939.390972222202</v>
      </c>
      <c r="C327" s="23">
        <v>45939.440972222197</v>
      </c>
      <c r="D327" s="23">
        <v>45944.390277777798</v>
      </c>
      <c r="E327" s="9" t="s">
        <v>212</v>
      </c>
      <c r="F327" s="9" t="s">
        <v>188</v>
      </c>
      <c r="G327" s="9" t="s">
        <v>213</v>
      </c>
      <c r="H327" s="9" t="s">
        <v>167</v>
      </c>
      <c r="I327" s="9" t="s">
        <v>349</v>
      </c>
      <c r="J327" s="9" t="s">
        <v>1197</v>
      </c>
      <c r="K327" s="9" t="s">
        <v>246</v>
      </c>
      <c r="L327" s="9" t="s">
        <v>104</v>
      </c>
      <c r="M327" s="9" t="s">
        <v>1198</v>
      </c>
      <c r="N327" s="9" t="s">
        <v>197</v>
      </c>
      <c r="O327" s="9" t="s">
        <v>180</v>
      </c>
      <c r="P327" s="9" t="s">
        <v>381</v>
      </c>
      <c r="Q327" s="9" t="s">
        <v>219</v>
      </c>
      <c r="R327" s="9">
        <v>0</v>
      </c>
      <c r="S327" s="9">
        <v>26</v>
      </c>
      <c r="U327" s="9" t="s">
        <v>248</v>
      </c>
      <c r="X327" s="9">
        <f>INDEX(SLA_Policy!$D$2:$D$5,MATCH(F327,SLA_Policy!$A$2:$A$5,0))</f>
        <v>72</v>
      </c>
      <c r="Y327" s="9" t="str">
        <f>IF(E327="Cancelled","Excluded",IF(D327="",IF((SLA_Policy!$B$8-B327)*24&gt;X327,"Open - Breached","Open - On Track"),IF((D327-B327)*24&lt;=X327,"Met","Breached")))</f>
        <v>Breached</v>
      </c>
    </row>
    <row r="328" spans="1:25" x14ac:dyDescent="0.25">
      <c r="A328" s="9" t="s">
        <v>1199</v>
      </c>
      <c r="B328" s="23">
        <v>45939.390972222202</v>
      </c>
      <c r="C328" s="23">
        <v>45939.480555555601</v>
      </c>
      <c r="D328" s="23">
        <v>45940.347916666702</v>
      </c>
      <c r="E328" s="9" t="s">
        <v>212</v>
      </c>
      <c r="F328" s="9" t="s">
        <v>189</v>
      </c>
      <c r="G328" s="9" t="s">
        <v>213</v>
      </c>
      <c r="H328" s="9" t="s">
        <v>167</v>
      </c>
      <c r="I328" s="9" t="s">
        <v>362</v>
      </c>
      <c r="J328" s="9" t="s">
        <v>1200</v>
      </c>
      <c r="K328" s="9" t="s">
        <v>303</v>
      </c>
      <c r="L328" s="9" t="s">
        <v>104</v>
      </c>
      <c r="M328" s="9" t="s">
        <v>1201</v>
      </c>
      <c r="N328" s="9" t="s">
        <v>196</v>
      </c>
      <c r="O328" s="9" t="s">
        <v>116</v>
      </c>
      <c r="P328" s="9" t="s">
        <v>525</v>
      </c>
      <c r="Q328" s="9" t="s">
        <v>219</v>
      </c>
      <c r="R328" s="9">
        <v>0</v>
      </c>
      <c r="S328" s="9">
        <v>31</v>
      </c>
      <c r="U328" s="9" t="s">
        <v>376</v>
      </c>
      <c r="X328" s="9">
        <f>INDEX(SLA_Policy!$D$2:$D$5,MATCH(F328,SLA_Policy!$A$2:$A$5,0))</f>
        <v>120</v>
      </c>
      <c r="Y328" s="9" t="str">
        <f>IF(E328="Cancelled","Excluded",IF(D328="",IF((SLA_Policy!$B$8-B328)*24&gt;X328,"Open - Breached","Open - On Track"),IF((D328-B328)*24&lt;=X328,"Met","Breached")))</f>
        <v>Met</v>
      </c>
    </row>
    <row r="329" spans="1:25" x14ac:dyDescent="0.25">
      <c r="A329" s="9" t="s">
        <v>1202</v>
      </c>
      <c r="B329" s="23">
        <v>45939.392361111102</v>
      </c>
      <c r="C329" s="23">
        <v>45939.411805555603</v>
      </c>
      <c r="D329" s="23">
        <v>45940.394444444399</v>
      </c>
      <c r="E329" s="9" t="s">
        <v>212</v>
      </c>
      <c r="F329" s="9" t="s">
        <v>188</v>
      </c>
      <c r="G329" s="9" t="s">
        <v>213</v>
      </c>
      <c r="H329" s="9" t="s">
        <v>167</v>
      </c>
      <c r="I329" s="9" t="s">
        <v>362</v>
      </c>
      <c r="J329" s="9" t="s">
        <v>1203</v>
      </c>
      <c r="K329" s="9" t="s">
        <v>246</v>
      </c>
      <c r="L329" s="9" t="s">
        <v>216</v>
      </c>
      <c r="M329" s="9" t="s">
        <v>448</v>
      </c>
      <c r="N329" s="9" t="s">
        <v>196</v>
      </c>
      <c r="O329" s="9" t="s">
        <v>176</v>
      </c>
      <c r="P329" s="9" t="s">
        <v>503</v>
      </c>
      <c r="Q329" s="9" t="s">
        <v>219</v>
      </c>
      <c r="R329" s="9">
        <v>0</v>
      </c>
      <c r="S329" s="9">
        <v>18</v>
      </c>
      <c r="U329" s="9" t="s">
        <v>266</v>
      </c>
      <c r="W329" s="9">
        <v>5</v>
      </c>
      <c r="X329" s="9">
        <f>INDEX(SLA_Policy!$D$2:$D$5,MATCH(F329,SLA_Policy!$A$2:$A$5,0))</f>
        <v>72</v>
      </c>
      <c r="Y329" s="9" t="str">
        <f>IF(E329="Cancelled","Excluded",IF(D329="",IF((SLA_Policy!$B$8-B329)*24&gt;X329,"Open - Breached","Open - On Track"),IF((D329-B329)*24&lt;=X329,"Met","Breached")))</f>
        <v>Met</v>
      </c>
    </row>
    <row r="330" spans="1:25" x14ac:dyDescent="0.25">
      <c r="A330" s="9" t="s">
        <v>1204</v>
      </c>
      <c r="B330" s="23">
        <v>45939.393750000003</v>
      </c>
      <c r="C330" s="23">
        <v>45939.4597222222</v>
      </c>
      <c r="D330" s="23">
        <v>45939.673611111102</v>
      </c>
      <c r="E330" s="9" t="s">
        <v>212</v>
      </c>
      <c r="F330" s="9" t="s">
        <v>188</v>
      </c>
      <c r="G330" s="9" t="s">
        <v>213</v>
      </c>
      <c r="H330" s="9" t="s">
        <v>167</v>
      </c>
      <c r="I330" s="9" t="s">
        <v>536</v>
      </c>
      <c r="J330" s="9" t="s">
        <v>995</v>
      </c>
      <c r="K330" s="9" t="s">
        <v>215</v>
      </c>
      <c r="L330" s="9" t="s">
        <v>226</v>
      </c>
      <c r="M330" s="9" t="s">
        <v>877</v>
      </c>
      <c r="N330" s="9" t="s">
        <v>196</v>
      </c>
      <c r="O330" s="9" t="s">
        <v>176</v>
      </c>
      <c r="P330" s="9" t="s">
        <v>253</v>
      </c>
      <c r="Q330" s="9" t="s">
        <v>219</v>
      </c>
      <c r="R330" s="9">
        <v>0</v>
      </c>
      <c r="S330" s="9">
        <v>112</v>
      </c>
      <c r="T330" s="9" t="s">
        <v>220</v>
      </c>
      <c r="U330" s="9" t="s">
        <v>248</v>
      </c>
      <c r="X330" s="9">
        <f>INDEX(SLA_Policy!$D$2:$D$5,MATCH(F330,SLA_Policy!$A$2:$A$5,0))</f>
        <v>72</v>
      </c>
      <c r="Y330" s="9" t="str">
        <f>IF(E330="Cancelled","Excluded",IF(D330="",IF((SLA_Policy!$B$8-B330)*24&gt;X330,"Open - Breached","Open - On Track"),IF((D330-B330)*24&lt;=X330,"Met","Breached")))</f>
        <v>Met</v>
      </c>
    </row>
    <row r="331" spans="1:25" x14ac:dyDescent="0.25">
      <c r="A331" s="9" t="s">
        <v>1205</v>
      </c>
      <c r="B331" s="23">
        <v>45939.408333333296</v>
      </c>
      <c r="C331" s="23">
        <v>45939.435416666704</v>
      </c>
      <c r="D331" s="23">
        <v>45939.514583333301</v>
      </c>
      <c r="E331" s="9" t="s">
        <v>212</v>
      </c>
      <c r="F331" s="9" t="s">
        <v>188</v>
      </c>
      <c r="G331" s="9" t="s">
        <v>213</v>
      </c>
      <c r="H331" s="9" t="s">
        <v>161</v>
      </c>
      <c r="I331" s="9" t="s">
        <v>389</v>
      </c>
      <c r="J331" s="9" t="s">
        <v>1206</v>
      </c>
      <c r="K331" s="9" t="s">
        <v>239</v>
      </c>
      <c r="L331" s="9" t="s">
        <v>216</v>
      </c>
      <c r="M331" s="9" t="s">
        <v>806</v>
      </c>
      <c r="N331" s="9" t="s">
        <v>196</v>
      </c>
      <c r="O331" s="9" t="s">
        <v>116</v>
      </c>
      <c r="P331" s="9" t="s">
        <v>342</v>
      </c>
      <c r="Q331" s="9" t="s">
        <v>219</v>
      </c>
      <c r="R331" s="9">
        <v>0</v>
      </c>
      <c r="S331" s="9">
        <v>16</v>
      </c>
      <c r="U331" s="9" t="s">
        <v>290</v>
      </c>
      <c r="X331" s="9">
        <f>INDEX(SLA_Policy!$D$2:$D$5,MATCH(F331,SLA_Policy!$A$2:$A$5,0))</f>
        <v>72</v>
      </c>
      <c r="Y331" s="9" t="str">
        <f>IF(E331="Cancelled","Excluded",IF(D331="",IF((SLA_Policy!$B$8-B331)*24&gt;X331,"Open - Breached","Open - On Track"),IF((D331-B331)*24&lt;=X331,"Met","Breached")))</f>
        <v>Met</v>
      </c>
    </row>
    <row r="332" spans="1:25" x14ac:dyDescent="0.25">
      <c r="A332" s="9" t="s">
        <v>1207</v>
      </c>
      <c r="B332" s="23">
        <v>45939.413888888899</v>
      </c>
      <c r="C332" s="23">
        <v>45939.420833333301</v>
      </c>
      <c r="D332" s="23">
        <v>45940.733333333301</v>
      </c>
      <c r="E332" s="9" t="s">
        <v>212</v>
      </c>
      <c r="F332" s="9" t="s">
        <v>189</v>
      </c>
      <c r="G332" s="9" t="s">
        <v>236</v>
      </c>
      <c r="H332" s="9" t="s">
        <v>161</v>
      </c>
      <c r="I332" s="9" t="s">
        <v>482</v>
      </c>
      <c r="J332" s="9" t="s">
        <v>1208</v>
      </c>
      <c r="K332" s="9" t="s">
        <v>303</v>
      </c>
      <c r="L332" s="9" t="s">
        <v>282</v>
      </c>
      <c r="M332" s="9" t="s">
        <v>1209</v>
      </c>
      <c r="N332" s="9" t="s">
        <v>200</v>
      </c>
      <c r="O332" s="9" t="s">
        <v>177</v>
      </c>
      <c r="P332" s="9" t="s">
        <v>457</v>
      </c>
      <c r="Q332" s="9" t="s">
        <v>219</v>
      </c>
      <c r="R332" s="9">
        <v>0</v>
      </c>
      <c r="S332" s="9">
        <v>84</v>
      </c>
      <c r="U332" s="9" t="s">
        <v>242</v>
      </c>
      <c r="X332" s="9">
        <f>INDEX(SLA_Policy!$D$2:$D$5,MATCH(F332,SLA_Policy!$A$2:$A$5,0))</f>
        <v>120</v>
      </c>
      <c r="Y332" s="9" t="str">
        <f>IF(E332="Cancelled","Excluded",IF(D332="",IF((SLA_Policy!$B$8-B332)*24&gt;X332,"Open - Breached","Open - On Track"),IF((D332-B332)*24&lt;=X332,"Met","Breached")))</f>
        <v>Met</v>
      </c>
    </row>
    <row r="333" spans="1:25" x14ac:dyDescent="0.25">
      <c r="A333" s="9" t="s">
        <v>1210</v>
      </c>
      <c r="B333" s="23">
        <v>45939.420138888898</v>
      </c>
      <c r="C333" s="23">
        <v>45939.445138888899</v>
      </c>
      <c r="D333" s="23">
        <v>45940.404166666704</v>
      </c>
      <c r="E333" s="9" t="s">
        <v>212</v>
      </c>
      <c r="F333" s="9" t="s">
        <v>188</v>
      </c>
      <c r="G333" s="9" t="s">
        <v>236</v>
      </c>
      <c r="H333" s="9" t="s">
        <v>161</v>
      </c>
      <c r="I333" s="9" t="s">
        <v>505</v>
      </c>
      <c r="J333" s="9" t="s">
        <v>506</v>
      </c>
      <c r="K333" s="9" t="s">
        <v>303</v>
      </c>
      <c r="L333" s="9" t="s">
        <v>293</v>
      </c>
      <c r="M333" s="9" t="s">
        <v>1211</v>
      </c>
      <c r="N333" s="9" t="s">
        <v>196</v>
      </c>
      <c r="O333" s="9" t="s">
        <v>177</v>
      </c>
      <c r="P333" s="9" t="s">
        <v>300</v>
      </c>
      <c r="Q333" s="9" t="s">
        <v>219</v>
      </c>
      <c r="R333" s="9">
        <v>0</v>
      </c>
      <c r="S333" s="9">
        <v>44</v>
      </c>
      <c r="U333" s="9" t="s">
        <v>242</v>
      </c>
      <c r="W333" s="9">
        <v>4</v>
      </c>
      <c r="X333" s="9">
        <f>INDEX(SLA_Policy!$D$2:$D$5,MATCH(F333,SLA_Policy!$A$2:$A$5,0))</f>
        <v>72</v>
      </c>
      <c r="Y333" s="9" t="str">
        <f>IF(E333="Cancelled","Excluded",IF(D333="",IF((SLA_Policy!$B$8-B333)*24&gt;X333,"Open - Breached","Open - On Track"),IF((D333-B333)*24&lt;=X333,"Met","Breached")))</f>
        <v>Met</v>
      </c>
    </row>
    <row r="334" spans="1:25" x14ac:dyDescent="0.25">
      <c r="A334" s="9" t="s">
        <v>1212</v>
      </c>
      <c r="B334" s="23">
        <v>45939.420138888898</v>
      </c>
      <c r="C334" s="23">
        <v>45939.420833333301</v>
      </c>
      <c r="D334" s="23">
        <v>45939.643750000003</v>
      </c>
      <c r="E334" s="9" t="s">
        <v>212</v>
      </c>
      <c r="F334" s="9" t="s">
        <v>187</v>
      </c>
      <c r="G334" s="9" t="s">
        <v>213</v>
      </c>
      <c r="H334" s="9" t="s">
        <v>167</v>
      </c>
      <c r="I334" s="9" t="s">
        <v>536</v>
      </c>
      <c r="J334" s="9" t="s">
        <v>641</v>
      </c>
      <c r="K334" s="9" t="s">
        <v>246</v>
      </c>
      <c r="L334" s="9" t="s">
        <v>270</v>
      </c>
      <c r="M334" s="9" t="s">
        <v>528</v>
      </c>
      <c r="N334" s="9" t="s">
        <v>198</v>
      </c>
      <c r="O334" s="9" t="s">
        <v>180</v>
      </c>
      <c r="P334" s="9" t="s">
        <v>278</v>
      </c>
      <c r="Q334" s="9" t="s">
        <v>273</v>
      </c>
      <c r="R334" s="9">
        <v>0</v>
      </c>
      <c r="S334" s="9">
        <v>33</v>
      </c>
      <c r="T334" s="9" t="s">
        <v>220</v>
      </c>
      <c r="U334" s="9" t="s">
        <v>290</v>
      </c>
      <c r="W334" s="9">
        <v>4</v>
      </c>
      <c r="X334" s="9">
        <f>INDEX(SLA_Policy!$D$2:$D$5,MATCH(F334,SLA_Policy!$A$2:$A$5,0))</f>
        <v>8</v>
      </c>
      <c r="Y334" s="9" t="str">
        <f>IF(E334="Cancelled","Excluded",IF(D334="",IF((SLA_Policy!$B$8-B334)*24&gt;X334,"Open - Breached","Open - On Track"),IF((D334-B334)*24&lt;=X334,"Met","Breached")))</f>
        <v>Met</v>
      </c>
    </row>
    <row r="335" spans="1:25" x14ac:dyDescent="0.25">
      <c r="A335" s="9" t="s">
        <v>1213</v>
      </c>
      <c r="B335" s="23">
        <v>45939.425694444399</v>
      </c>
      <c r="C335" s="23">
        <v>45939.427083333299</v>
      </c>
      <c r="D335" s="23">
        <v>45939.563888888901</v>
      </c>
      <c r="E335" s="9" t="s">
        <v>212</v>
      </c>
      <c r="F335" s="9" t="s">
        <v>187</v>
      </c>
      <c r="G335" s="9" t="s">
        <v>213</v>
      </c>
      <c r="H335" s="9" t="s">
        <v>88</v>
      </c>
      <c r="I335" s="9" t="s">
        <v>486</v>
      </c>
      <c r="J335" s="9" t="s">
        <v>1214</v>
      </c>
      <c r="K335" s="9" t="s">
        <v>303</v>
      </c>
      <c r="L335" s="9" t="s">
        <v>216</v>
      </c>
      <c r="M335" s="9" t="s">
        <v>1215</v>
      </c>
      <c r="N335" s="9" t="s">
        <v>199</v>
      </c>
      <c r="O335" s="9" t="s">
        <v>178</v>
      </c>
      <c r="P335" s="9" t="s">
        <v>321</v>
      </c>
      <c r="Q335" s="9" t="s">
        <v>273</v>
      </c>
      <c r="R335" s="9">
        <v>0</v>
      </c>
      <c r="S335" s="9">
        <v>52</v>
      </c>
      <c r="U335" s="9" t="s">
        <v>661</v>
      </c>
      <c r="X335" s="9">
        <f>INDEX(SLA_Policy!$D$2:$D$5,MATCH(F335,SLA_Policy!$A$2:$A$5,0))</f>
        <v>8</v>
      </c>
      <c r="Y335" s="9" t="str">
        <f>IF(E335="Cancelled","Excluded",IF(D335="",IF((SLA_Policy!$B$8-B335)*24&gt;X335,"Open - Breached","Open - On Track"),IF((D335-B335)*24&lt;=X335,"Met","Breached")))</f>
        <v>Met</v>
      </c>
    </row>
    <row r="336" spans="1:25" x14ac:dyDescent="0.25">
      <c r="A336" s="9" t="s">
        <v>1216</v>
      </c>
      <c r="B336" s="23">
        <v>45939.445833333302</v>
      </c>
      <c r="C336" s="23">
        <v>45939.460416666698</v>
      </c>
      <c r="D336" s="23">
        <v>45940.3527777778</v>
      </c>
      <c r="E336" s="9" t="s">
        <v>212</v>
      </c>
      <c r="F336" s="9" t="s">
        <v>189</v>
      </c>
      <c r="G336" s="9" t="s">
        <v>213</v>
      </c>
      <c r="H336" s="9" t="s">
        <v>161</v>
      </c>
      <c r="I336" s="9" t="s">
        <v>389</v>
      </c>
      <c r="J336" s="9" t="s">
        <v>1217</v>
      </c>
      <c r="K336" s="9" t="s">
        <v>215</v>
      </c>
      <c r="L336" s="9" t="s">
        <v>270</v>
      </c>
      <c r="M336" s="9" t="s">
        <v>1218</v>
      </c>
      <c r="N336" s="9" t="s">
        <v>196</v>
      </c>
      <c r="O336" s="9" t="s">
        <v>116</v>
      </c>
      <c r="P336" s="9" t="s">
        <v>234</v>
      </c>
      <c r="Q336" s="9" t="s">
        <v>219</v>
      </c>
      <c r="R336" s="9">
        <v>0</v>
      </c>
      <c r="S336" s="9">
        <v>3</v>
      </c>
      <c r="U336" s="9" t="s">
        <v>221</v>
      </c>
      <c r="X336" s="9">
        <f>INDEX(SLA_Policy!$D$2:$D$5,MATCH(F336,SLA_Policy!$A$2:$A$5,0))</f>
        <v>120</v>
      </c>
      <c r="Y336" s="9" t="str">
        <f>IF(E336="Cancelled","Excluded",IF(D336="",IF((SLA_Policy!$B$8-B336)*24&gt;X336,"Open - Breached","Open - On Track"),IF((D336-B336)*24&lt;=X336,"Met","Breached")))</f>
        <v>Met</v>
      </c>
    </row>
    <row r="337" spans="1:25" x14ac:dyDescent="0.25">
      <c r="A337" s="9" t="s">
        <v>1219</v>
      </c>
      <c r="B337" s="23">
        <v>45939.456250000003</v>
      </c>
      <c r="C337" s="23">
        <v>45939.501388888901</v>
      </c>
      <c r="D337" s="23">
        <v>45940.404166666704</v>
      </c>
      <c r="E337" s="9" t="s">
        <v>212</v>
      </c>
      <c r="F337" s="9" t="s">
        <v>188</v>
      </c>
      <c r="G337" s="9" t="s">
        <v>213</v>
      </c>
      <c r="H337" s="9" t="s">
        <v>162</v>
      </c>
      <c r="I337" s="9" t="s">
        <v>345</v>
      </c>
      <c r="J337" s="9" t="s">
        <v>429</v>
      </c>
      <c r="K337" s="9" t="s">
        <v>239</v>
      </c>
      <c r="L337" s="9" t="s">
        <v>104</v>
      </c>
      <c r="M337" s="9" t="s">
        <v>1220</v>
      </c>
      <c r="N337" s="9" t="s">
        <v>197</v>
      </c>
      <c r="O337" s="9" t="s">
        <v>116</v>
      </c>
      <c r="P337" s="9" t="s">
        <v>258</v>
      </c>
      <c r="Q337" s="9" t="s">
        <v>219</v>
      </c>
      <c r="R337" s="9">
        <v>0</v>
      </c>
      <c r="S337" s="9">
        <v>14</v>
      </c>
      <c r="U337" s="9" t="s">
        <v>266</v>
      </c>
      <c r="X337" s="9">
        <f>INDEX(SLA_Policy!$D$2:$D$5,MATCH(F337,SLA_Policy!$A$2:$A$5,0))</f>
        <v>72</v>
      </c>
      <c r="Y337" s="9" t="str">
        <f>IF(E337="Cancelled","Excluded",IF(D337="",IF((SLA_Policy!$B$8-B337)*24&gt;X337,"Open - Breached","Open - On Track"),IF((D337-B337)*24&lt;=X337,"Met","Breached")))</f>
        <v>Met</v>
      </c>
    </row>
    <row r="338" spans="1:25" x14ac:dyDescent="0.25">
      <c r="A338" s="9" t="s">
        <v>1221</v>
      </c>
      <c r="B338" s="23">
        <v>45939.456250000003</v>
      </c>
      <c r="C338" s="23">
        <v>45939.46875</v>
      </c>
      <c r="D338" s="23">
        <v>45940.645833333299</v>
      </c>
      <c r="E338" s="9" t="s">
        <v>212</v>
      </c>
      <c r="F338" s="9" t="s">
        <v>189</v>
      </c>
      <c r="G338" s="9" t="s">
        <v>213</v>
      </c>
      <c r="H338" s="9" t="s">
        <v>163</v>
      </c>
      <c r="I338" s="9" t="s">
        <v>250</v>
      </c>
      <c r="J338" s="9" t="s">
        <v>451</v>
      </c>
      <c r="K338" s="9" t="s">
        <v>246</v>
      </c>
      <c r="L338" s="9" t="s">
        <v>104</v>
      </c>
      <c r="M338" s="9" t="s">
        <v>1222</v>
      </c>
      <c r="N338" s="9" t="s">
        <v>199</v>
      </c>
      <c r="O338" s="9" t="s">
        <v>176</v>
      </c>
      <c r="P338" s="9" t="s">
        <v>570</v>
      </c>
      <c r="Q338" s="9" t="s">
        <v>219</v>
      </c>
      <c r="R338" s="9">
        <v>0</v>
      </c>
      <c r="S338" s="9">
        <v>9</v>
      </c>
      <c r="T338" s="9" t="s">
        <v>220</v>
      </c>
      <c r="U338" s="9" t="s">
        <v>230</v>
      </c>
      <c r="W338" s="9">
        <v>5</v>
      </c>
      <c r="X338" s="9">
        <f>INDEX(SLA_Policy!$D$2:$D$5,MATCH(F338,SLA_Policy!$A$2:$A$5,0))</f>
        <v>120</v>
      </c>
      <c r="Y338" s="9" t="str">
        <f>IF(E338="Cancelled","Excluded",IF(D338="",IF((SLA_Policy!$B$8-B338)*24&gt;X338,"Open - Breached","Open - On Track"),IF((D338-B338)*24&lt;=X338,"Met","Breached")))</f>
        <v>Met</v>
      </c>
    </row>
    <row r="339" spans="1:25" x14ac:dyDescent="0.25">
      <c r="A339" s="9" t="s">
        <v>1223</v>
      </c>
      <c r="B339" s="23">
        <v>45939.464583333298</v>
      </c>
      <c r="C339" s="23">
        <v>45939.681944444397</v>
      </c>
      <c r="D339" s="23">
        <v>45940.406944444498</v>
      </c>
      <c r="E339" s="9" t="s">
        <v>212</v>
      </c>
      <c r="F339" s="9" t="s">
        <v>188</v>
      </c>
      <c r="G339" s="9" t="s">
        <v>213</v>
      </c>
      <c r="H339" s="9" t="s">
        <v>164</v>
      </c>
      <c r="I339" s="9" t="s">
        <v>260</v>
      </c>
      <c r="J339" s="9" t="s">
        <v>1000</v>
      </c>
      <c r="K339" s="9" t="s">
        <v>410</v>
      </c>
      <c r="L339" s="9" t="s">
        <v>351</v>
      </c>
      <c r="M339" s="9" t="s">
        <v>1224</v>
      </c>
      <c r="N339" s="9" t="s">
        <v>196</v>
      </c>
      <c r="O339" s="9" t="s">
        <v>180</v>
      </c>
      <c r="P339" s="9" t="s">
        <v>278</v>
      </c>
      <c r="Q339" s="9" t="s">
        <v>219</v>
      </c>
      <c r="R339" s="9">
        <v>0</v>
      </c>
      <c r="S339" s="9">
        <v>36</v>
      </c>
      <c r="T339" s="9" t="s">
        <v>265</v>
      </c>
      <c r="U339" s="9" t="s">
        <v>266</v>
      </c>
      <c r="W339" s="9">
        <v>5</v>
      </c>
      <c r="X339" s="9">
        <f>INDEX(SLA_Policy!$D$2:$D$5,MATCH(F339,SLA_Policy!$A$2:$A$5,0))</f>
        <v>72</v>
      </c>
      <c r="Y339" s="9" t="str">
        <f>IF(E339="Cancelled","Excluded",IF(D339="",IF((SLA_Policy!$B$8-B339)*24&gt;X339,"Open - Breached","Open - On Track"),IF((D339-B339)*24&lt;=X339,"Met","Breached")))</f>
        <v>Met</v>
      </c>
    </row>
    <row r="340" spans="1:25" x14ac:dyDescent="0.25">
      <c r="A340" s="9" t="s">
        <v>1225</v>
      </c>
      <c r="B340" s="23">
        <v>45939.474999999999</v>
      </c>
      <c r="C340" s="23">
        <v>45939.494444444397</v>
      </c>
      <c r="D340" s="23">
        <v>45944.326388888898</v>
      </c>
      <c r="E340" s="9" t="s">
        <v>212</v>
      </c>
      <c r="F340" s="9" t="s">
        <v>188</v>
      </c>
      <c r="G340" s="9" t="s">
        <v>236</v>
      </c>
      <c r="H340" s="9" t="s">
        <v>163</v>
      </c>
      <c r="I340" s="9" t="s">
        <v>315</v>
      </c>
      <c r="J340" s="9" t="s">
        <v>316</v>
      </c>
      <c r="K340" s="9" t="s">
        <v>246</v>
      </c>
      <c r="L340" s="9" t="s">
        <v>351</v>
      </c>
      <c r="M340" s="9" t="s">
        <v>1226</v>
      </c>
      <c r="N340" s="9" t="s">
        <v>196</v>
      </c>
      <c r="O340" s="9" t="s">
        <v>176</v>
      </c>
      <c r="P340" s="9" t="s">
        <v>570</v>
      </c>
      <c r="Q340" s="9" t="s">
        <v>219</v>
      </c>
      <c r="R340" s="9">
        <v>0</v>
      </c>
      <c r="S340" s="9">
        <v>108</v>
      </c>
      <c r="T340" s="9" t="s">
        <v>136</v>
      </c>
      <c r="U340" s="9" t="s">
        <v>242</v>
      </c>
      <c r="X340" s="9">
        <f>INDEX(SLA_Policy!$D$2:$D$5,MATCH(F340,SLA_Policy!$A$2:$A$5,0))</f>
        <v>72</v>
      </c>
      <c r="Y340" s="9" t="str">
        <f>IF(E340="Cancelled","Excluded",IF(D340="",IF((SLA_Policy!$B$8-B340)*24&gt;X340,"Open - Breached","Open - On Track"),IF((D340-B340)*24&lt;=X340,"Met","Breached")))</f>
        <v>Breached</v>
      </c>
    </row>
    <row r="341" spans="1:25" x14ac:dyDescent="0.25">
      <c r="A341" s="9" t="s">
        <v>1227</v>
      </c>
      <c r="B341" s="23">
        <v>45939.495138888902</v>
      </c>
      <c r="C341" s="23">
        <v>45939.504861111098</v>
      </c>
      <c r="D341" s="23">
        <v>45940.358333333301</v>
      </c>
      <c r="E341" s="9" t="s">
        <v>212</v>
      </c>
      <c r="F341" s="9" t="s">
        <v>189</v>
      </c>
      <c r="G341" s="9" t="s">
        <v>213</v>
      </c>
      <c r="H341" s="9" t="s">
        <v>167</v>
      </c>
      <c r="I341" s="9" t="s">
        <v>362</v>
      </c>
      <c r="J341" s="9" t="s">
        <v>1228</v>
      </c>
      <c r="K341" s="9" t="s">
        <v>246</v>
      </c>
      <c r="L341" s="9" t="s">
        <v>104</v>
      </c>
      <c r="M341" s="9" t="s">
        <v>1229</v>
      </c>
      <c r="N341" s="9" t="s">
        <v>196</v>
      </c>
      <c r="O341" s="9" t="s">
        <v>176</v>
      </c>
      <c r="P341" s="9" t="s">
        <v>419</v>
      </c>
      <c r="Q341" s="9" t="s">
        <v>219</v>
      </c>
      <c r="R341" s="9">
        <v>0</v>
      </c>
      <c r="S341" s="9">
        <v>67</v>
      </c>
      <c r="U341" s="9" t="s">
        <v>266</v>
      </c>
      <c r="X341" s="9">
        <f>INDEX(SLA_Policy!$D$2:$D$5,MATCH(F341,SLA_Policy!$A$2:$A$5,0))</f>
        <v>120</v>
      </c>
      <c r="Y341" s="9" t="str">
        <f>IF(E341="Cancelled","Excluded",IF(D341="",IF((SLA_Policy!$B$8-B341)*24&gt;X341,"Open - Breached","Open - On Track"),IF((D341-B341)*24&lt;=X341,"Met","Breached")))</f>
        <v>Met</v>
      </c>
    </row>
    <row r="342" spans="1:25" x14ac:dyDescent="0.25">
      <c r="A342" s="9" t="s">
        <v>1230</v>
      </c>
      <c r="B342" s="23">
        <v>45939.518750000003</v>
      </c>
      <c r="C342" s="23">
        <v>45939.545138888898</v>
      </c>
      <c r="D342" s="23">
        <v>45944.391666666699</v>
      </c>
      <c r="E342" s="9" t="s">
        <v>212</v>
      </c>
      <c r="F342" s="9" t="s">
        <v>188</v>
      </c>
      <c r="G342" s="9" t="s">
        <v>236</v>
      </c>
      <c r="H342" s="9" t="s">
        <v>161</v>
      </c>
      <c r="I342" s="9" t="s">
        <v>237</v>
      </c>
      <c r="J342" s="9" t="s">
        <v>1231</v>
      </c>
      <c r="K342" s="9" t="s">
        <v>246</v>
      </c>
      <c r="L342" s="9" t="s">
        <v>216</v>
      </c>
      <c r="M342" s="9" t="s">
        <v>703</v>
      </c>
      <c r="N342" s="9" t="s">
        <v>196</v>
      </c>
      <c r="O342" s="9" t="s">
        <v>177</v>
      </c>
      <c r="P342" s="9" t="s">
        <v>457</v>
      </c>
      <c r="Q342" s="9" t="s">
        <v>219</v>
      </c>
      <c r="R342" s="9">
        <v>0</v>
      </c>
      <c r="S342" s="9">
        <v>16</v>
      </c>
      <c r="U342" s="9" t="s">
        <v>242</v>
      </c>
      <c r="X342" s="9">
        <f>INDEX(SLA_Policy!$D$2:$D$5,MATCH(F342,SLA_Policy!$A$2:$A$5,0))</f>
        <v>72</v>
      </c>
      <c r="Y342" s="9" t="str">
        <f>IF(E342="Cancelled","Excluded",IF(D342="",IF((SLA_Policy!$B$8-B342)*24&gt;X342,"Open - Breached","Open - On Track"),IF((D342-B342)*24&lt;=X342,"Met","Breached")))</f>
        <v>Breached</v>
      </c>
    </row>
    <row r="343" spans="1:25" x14ac:dyDescent="0.25">
      <c r="A343" s="9" t="s">
        <v>1232</v>
      </c>
      <c r="B343" s="23">
        <v>45939.577777777798</v>
      </c>
      <c r="C343" s="23">
        <v>45939.6</v>
      </c>
      <c r="D343" s="23">
        <v>45944.415972222203</v>
      </c>
      <c r="E343" s="9" t="s">
        <v>212</v>
      </c>
      <c r="F343" s="9" t="s">
        <v>189</v>
      </c>
      <c r="G343" s="9" t="s">
        <v>213</v>
      </c>
      <c r="H343" s="9" t="s">
        <v>165</v>
      </c>
      <c r="I343" s="9" t="s">
        <v>469</v>
      </c>
      <c r="J343" s="9" t="s">
        <v>1233</v>
      </c>
      <c r="K343" s="9" t="s">
        <v>246</v>
      </c>
      <c r="L343" s="9" t="s">
        <v>311</v>
      </c>
      <c r="M343" s="9" t="s">
        <v>1234</v>
      </c>
      <c r="N343" s="9" t="s">
        <v>199</v>
      </c>
      <c r="O343" s="9" t="s">
        <v>176</v>
      </c>
      <c r="P343" s="9" t="s">
        <v>228</v>
      </c>
      <c r="Q343" s="9" t="s">
        <v>219</v>
      </c>
      <c r="R343" s="9">
        <v>0</v>
      </c>
      <c r="S343" s="9">
        <v>24</v>
      </c>
      <c r="U343" s="9" t="s">
        <v>230</v>
      </c>
      <c r="X343" s="9">
        <f>INDEX(SLA_Policy!$D$2:$D$5,MATCH(F343,SLA_Policy!$A$2:$A$5,0))</f>
        <v>120</v>
      </c>
      <c r="Y343" s="9" t="str">
        <f>IF(E343="Cancelled","Excluded",IF(D343="",IF((SLA_Policy!$B$8-B343)*24&gt;X343,"Open - Breached","Open - On Track"),IF((D343-B343)*24&lt;=X343,"Met","Breached")))</f>
        <v>Met</v>
      </c>
    </row>
    <row r="344" spans="1:25" x14ac:dyDescent="0.25">
      <c r="A344" s="9" t="s">
        <v>1235</v>
      </c>
      <c r="B344" s="23">
        <v>45939.584027777797</v>
      </c>
      <c r="C344" s="23">
        <v>45939.587500000001</v>
      </c>
      <c r="D344" s="23">
        <v>45939.728472222203</v>
      </c>
      <c r="E344" s="9" t="s">
        <v>212</v>
      </c>
      <c r="F344" s="9" t="s">
        <v>188</v>
      </c>
      <c r="G344" s="9" t="s">
        <v>213</v>
      </c>
      <c r="H344" s="9" t="s">
        <v>166</v>
      </c>
      <c r="I344" s="9" t="s">
        <v>286</v>
      </c>
      <c r="J344" s="9" t="s">
        <v>1236</v>
      </c>
      <c r="K344" s="9" t="s">
        <v>246</v>
      </c>
      <c r="L344" s="9" t="s">
        <v>282</v>
      </c>
      <c r="M344" s="9" t="s">
        <v>851</v>
      </c>
      <c r="N344" s="9" t="s">
        <v>198</v>
      </c>
      <c r="O344" s="9" t="s">
        <v>181</v>
      </c>
      <c r="P344" s="9" t="s">
        <v>668</v>
      </c>
      <c r="Q344" s="9" t="s">
        <v>219</v>
      </c>
      <c r="R344" s="9">
        <v>0</v>
      </c>
      <c r="S344" s="9">
        <v>25</v>
      </c>
      <c r="U344" s="9" t="s">
        <v>266</v>
      </c>
      <c r="W344" s="9">
        <v>4</v>
      </c>
      <c r="X344" s="9">
        <f>INDEX(SLA_Policy!$D$2:$D$5,MATCH(F344,SLA_Policy!$A$2:$A$5,0))</f>
        <v>72</v>
      </c>
      <c r="Y344" s="9" t="str">
        <f>IF(E344="Cancelled","Excluded",IF(D344="",IF((SLA_Policy!$B$8-B344)*24&gt;X344,"Open - Breached","Open - On Track"),IF((D344-B344)*24&lt;=X344,"Met","Breached")))</f>
        <v>Met</v>
      </c>
    </row>
    <row r="345" spans="1:25" x14ac:dyDescent="0.25">
      <c r="A345" s="9" t="s">
        <v>1237</v>
      </c>
      <c r="B345" s="23">
        <v>45939.590277777803</v>
      </c>
      <c r="C345" s="23">
        <v>45939.590972222199</v>
      </c>
      <c r="D345" s="23">
        <v>45939.65</v>
      </c>
      <c r="E345" s="9" t="s">
        <v>212</v>
      </c>
      <c r="F345" s="9" t="s">
        <v>186</v>
      </c>
      <c r="G345" s="9" t="s">
        <v>213</v>
      </c>
      <c r="H345" s="9" t="s">
        <v>166</v>
      </c>
      <c r="I345" s="9" t="s">
        <v>1238</v>
      </c>
      <c r="J345" s="9" t="s">
        <v>1239</v>
      </c>
      <c r="K345" s="9" t="s">
        <v>225</v>
      </c>
      <c r="L345" s="9" t="s">
        <v>216</v>
      </c>
      <c r="M345" s="9" t="s">
        <v>1240</v>
      </c>
      <c r="N345" s="9" t="s">
        <v>198</v>
      </c>
      <c r="O345" s="9" t="s">
        <v>181</v>
      </c>
      <c r="P345" s="9" t="s">
        <v>449</v>
      </c>
      <c r="Q345" s="9" t="s">
        <v>273</v>
      </c>
      <c r="R345" s="9">
        <v>0</v>
      </c>
      <c r="S345" s="9">
        <v>97</v>
      </c>
      <c r="T345" s="9" t="s">
        <v>343</v>
      </c>
      <c r="U345" s="9" t="s">
        <v>266</v>
      </c>
      <c r="X345" s="9">
        <f>INDEX(SLA_Policy!$D$2:$D$5,MATCH(F345,SLA_Policy!$A$2:$A$5,0))</f>
        <v>4</v>
      </c>
      <c r="Y345" s="9" t="str">
        <f>IF(E345="Cancelled","Excluded",IF(D345="",IF((SLA_Policy!$B$8-B345)*24&gt;X345,"Open - Breached","Open - On Track"),IF((D345-B345)*24&lt;=X345,"Met","Breached")))</f>
        <v>Met</v>
      </c>
    </row>
    <row r="346" spans="1:25" x14ac:dyDescent="0.25">
      <c r="A346" s="9" t="s">
        <v>1241</v>
      </c>
      <c r="B346" s="23">
        <v>45939.637499999997</v>
      </c>
      <c r="C346" s="23">
        <v>45939.662499999999</v>
      </c>
      <c r="D346" s="23">
        <v>45940.408333333296</v>
      </c>
      <c r="E346" s="9" t="s">
        <v>212</v>
      </c>
      <c r="F346" s="9" t="s">
        <v>188</v>
      </c>
      <c r="G346" s="9" t="s">
        <v>213</v>
      </c>
      <c r="H346" s="9" t="s">
        <v>166</v>
      </c>
      <c r="I346" s="9" t="s">
        <v>286</v>
      </c>
      <c r="J346" s="9" t="s">
        <v>383</v>
      </c>
      <c r="K346" s="9" t="s">
        <v>246</v>
      </c>
      <c r="L346" s="9" t="s">
        <v>216</v>
      </c>
      <c r="M346" s="9" t="s">
        <v>897</v>
      </c>
      <c r="N346" s="9" t="s">
        <v>199</v>
      </c>
      <c r="O346" s="9" t="s">
        <v>181</v>
      </c>
      <c r="P346" s="9" t="s">
        <v>449</v>
      </c>
      <c r="Q346" s="9" t="s">
        <v>219</v>
      </c>
      <c r="R346" s="9">
        <v>0</v>
      </c>
      <c r="S346" s="9">
        <v>10</v>
      </c>
      <c r="U346" s="9" t="s">
        <v>290</v>
      </c>
      <c r="X346" s="9">
        <f>INDEX(SLA_Policy!$D$2:$D$5,MATCH(F346,SLA_Policy!$A$2:$A$5,0))</f>
        <v>72</v>
      </c>
      <c r="Y346" s="9" t="str">
        <f>IF(E346="Cancelled","Excluded",IF(D346="",IF((SLA_Policy!$B$8-B346)*24&gt;X346,"Open - Breached","Open - On Track"),IF((D346-B346)*24&lt;=X346,"Met","Breached")))</f>
        <v>Met</v>
      </c>
    </row>
    <row r="347" spans="1:25" x14ac:dyDescent="0.25">
      <c r="A347" s="9" t="s">
        <v>1242</v>
      </c>
      <c r="B347" s="23">
        <v>45939.661111111098</v>
      </c>
      <c r="C347" s="23">
        <v>45939.6652777778</v>
      </c>
      <c r="D347" s="23">
        <v>45939.761111111096</v>
      </c>
      <c r="E347" s="9" t="s">
        <v>212</v>
      </c>
      <c r="F347" s="9" t="s">
        <v>189</v>
      </c>
      <c r="G347" s="9" t="s">
        <v>213</v>
      </c>
      <c r="H347" s="9" t="s">
        <v>161</v>
      </c>
      <c r="I347" s="9" t="s">
        <v>389</v>
      </c>
      <c r="J347" s="9" t="s">
        <v>1243</v>
      </c>
      <c r="K347" s="9" t="s">
        <v>215</v>
      </c>
      <c r="L347" s="9" t="s">
        <v>226</v>
      </c>
      <c r="M347" s="9" t="s">
        <v>1244</v>
      </c>
      <c r="N347" s="9" t="s">
        <v>198</v>
      </c>
      <c r="O347" s="9" t="s">
        <v>116</v>
      </c>
      <c r="P347" s="9" t="s">
        <v>258</v>
      </c>
      <c r="Q347" s="9" t="s">
        <v>219</v>
      </c>
      <c r="R347" s="9">
        <v>0</v>
      </c>
      <c r="S347" s="9">
        <v>7</v>
      </c>
      <c r="U347" s="9" t="s">
        <v>221</v>
      </c>
      <c r="X347" s="9">
        <f>INDEX(SLA_Policy!$D$2:$D$5,MATCH(F347,SLA_Policy!$A$2:$A$5,0))</f>
        <v>120</v>
      </c>
      <c r="Y347" s="9" t="str">
        <f>IF(E347="Cancelled","Excluded",IF(D347="",IF((SLA_Policy!$B$8-B347)*24&gt;X347,"Open - Breached","Open - On Track"),IF((D347-B347)*24&lt;=X347,"Met","Breached")))</f>
        <v>Met</v>
      </c>
    </row>
    <row r="348" spans="1:25" x14ac:dyDescent="0.25">
      <c r="A348" s="9" t="s">
        <v>1245</v>
      </c>
      <c r="B348" s="23">
        <v>45939.663194444503</v>
      </c>
      <c r="C348" s="23">
        <v>45939.702083333301</v>
      </c>
      <c r="D348" s="23">
        <v>45940.337500000001</v>
      </c>
      <c r="E348" s="9" t="s">
        <v>212</v>
      </c>
      <c r="F348" s="9" t="s">
        <v>188</v>
      </c>
      <c r="G348" s="9" t="s">
        <v>213</v>
      </c>
      <c r="H348" s="9" t="s">
        <v>162</v>
      </c>
      <c r="I348" s="9" t="s">
        <v>244</v>
      </c>
      <c r="J348" s="9" t="s">
        <v>335</v>
      </c>
      <c r="K348" s="9" t="s">
        <v>225</v>
      </c>
      <c r="L348" s="9" t="s">
        <v>216</v>
      </c>
      <c r="M348" s="9" t="s">
        <v>1246</v>
      </c>
      <c r="N348" s="9" t="s">
        <v>196</v>
      </c>
      <c r="O348" s="9" t="s">
        <v>179</v>
      </c>
      <c r="P348" s="9" t="s">
        <v>264</v>
      </c>
      <c r="Q348" s="9" t="s">
        <v>219</v>
      </c>
      <c r="R348" s="9">
        <v>0</v>
      </c>
      <c r="S348" s="9">
        <v>23</v>
      </c>
      <c r="U348" s="9" t="s">
        <v>266</v>
      </c>
      <c r="X348" s="9">
        <f>INDEX(SLA_Policy!$D$2:$D$5,MATCH(F348,SLA_Policy!$A$2:$A$5,0))</f>
        <v>72</v>
      </c>
      <c r="Y348" s="9" t="str">
        <f>IF(E348="Cancelled","Excluded",IF(D348="",IF((SLA_Policy!$B$8-B348)*24&gt;X348,"Open - Breached","Open - On Track"),IF((D348-B348)*24&lt;=X348,"Met","Breached")))</f>
        <v>Met</v>
      </c>
    </row>
    <row r="349" spans="1:25" x14ac:dyDescent="0.25">
      <c r="A349" s="9" t="s">
        <v>1247</v>
      </c>
      <c r="B349" s="23">
        <v>45939.672916666699</v>
      </c>
      <c r="C349" s="23">
        <v>45939.677083333299</v>
      </c>
      <c r="D349" s="23">
        <v>45940.324305555601</v>
      </c>
      <c r="E349" s="9" t="s">
        <v>212</v>
      </c>
      <c r="F349" s="9" t="s">
        <v>188</v>
      </c>
      <c r="G349" s="9" t="s">
        <v>213</v>
      </c>
      <c r="H349" s="9" t="s">
        <v>161</v>
      </c>
      <c r="I349" s="9" t="s">
        <v>297</v>
      </c>
      <c r="J349" s="9" t="s">
        <v>1248</v>
      </c>
      <c r="K349" s="9" t="s">
        <v>262</v>
      </c>
      <c r="L349" s="9" t="s">
        <v>311</v>
      </c>
      <c r="M349" s="9" t="s">
        <v>1249</v>
      </c>
      <c r="N349" s="9" t="s">
        <v>198</v>
      </c>
      <c r="O349" s="9" t="s">
        <v>177</v>
      </c>
      <c r="P349" s="9" t="s">
        <v>300</v>
      </c>
      <c r="Q349" s="9" t="s">
        <v>219</v>
      </c>
      <c r="R349" s="9">
        <v>0</v>
      </c>
      <c r="S349" s="9">
        <v>13</v>
      </c>
      <c r="U349" s="9" t="s">
        <v>376</v>
      </c>
      <c r="X349" s="9">
        <f>INDEX(SLA_Policy!$D$2:$D$5,MATCH(F349,SLA_Policy!$A$2:$A$5,0))</f>
        <v>72</v>
      </c>
      <c r="Y349" s="9" t="str">
        <f>IF(E349="Cancelled","Excluded",IF(D349="",IF((SLA_Policy!$B$8-B349)*24&gt;X349,"Open - Breached","Open - On Track"),IF((D349-B349)*24&lt;=X349,"Met","Breached")))</f>
        <v>Met</v>
      </c>
    </row>
    <row r="350" spans="1:25" x14ac:dyDescent="0.25">
      <c r="A350" s="9" t="s">
        <v>1250</v>
      </c>
      <c r="B350" s="23">
        <v>45939.6743055556</v>
      </c>
      <c r="C350" s="23">
        <v>45939.680555555598</v>
      </c>
      <c r="D350" s="23">
        <v>45940.338888888902</v>
      </c>
      <c r="E350" s="9" t="s">
        <v>212</v>
      </c>
      <c r="F350" s="9" t="s">
        <v>189</v>
      </c>
      <c r="G350" s="9" t="s">
        <v>213</v>
      </c>
      <c r="H350" s="9" t="s">
        <v>165</v>
      </c>
      <c r="I350" s="9" t="s">
        <v>567</v>
      </c>
      <c r="J350" s="9" t="s">
        <v>1251</v>
      </c>
      <c r="K350" s="9" t="s">
        <v>239</v>
      </c>
      <c r="L350" s="9" t="s">
        <v>216</v>
      </c>
      <c r="M350" s="9" t="s">
        <v>1134</v>
      </c>
      <c r="N350" s="9" t="s">
        <v>198</v>
      </c>
      <c r="O350" s="9" t="s">
        <v>116</v>
      </c>
      <c r="P350" s="9" t="s">
        <v>234</v>
      </c>
      <c r="Q350" s="9" t="s">
        <v>219</v>
      </c>
      <c r="R350" s="9">
        <v>0</v>
      </c>
      <c r="S350" s="9">
        <v>19</v>
      </c>
      <c r="U350" s="9" t="s">
        <v>290</v>
      </c>
      <c r="X350" s="9">
        <f>INDEX(SLA_Policy!$D$2:$D$5,MATCH(F350,SLA_Policy!$A$2:$A$5,0))</f>
        <v>120</v>
      </c>
      <c r="Y350" s="9" t="str">
        <f>IF(E350="Cancelled","Excluded",IF(D350="",IF((SLA_Policy!$B$8-B350)*24&gt;X350,"Open - Breached","Open - On Track"),IF((D350-B350)*24&lt;=X350,"Met","Breached")))</f>
        <v>Met</v>
      </c>
    </row>
    <row r="351" spans="1:25" x14ac:dyDescent="0.25">
      <c r="A351" s="9" t="s">
        <v>1252</v>
      </c>
      <c r="B351" s="23">
        <v>45939.688888888901</v>
      </c>
      <c r="C351" s="23">
        <v>45939.690277777801</v>
      </c>
      <c r="D351" s="23">
        <v>45940.380555555603</v>
      </c>
      <c r="E351" s="9" t="s">
        <v>212</v>
      </c>
      <c r="F351" s="9" t="s">
        <v>189</v>
      </c>
      <c r="G351" s="9" t="s">
        <v>213</v>
      </c>
      <c r="H351" s="9" t="s">
        <v>167</v>
      </c>
      <c r="I351" s="9" t="s">
        <v>684</v>
      </c>
      <c r="J351" s="9" t="s">
        <v>1253</v>
      </c>
      <c r="K351" s="9" t="s">
        <v>246</v>
      </c>
      <c r="L351" s="9" t="s">
        <v>282</v>
      </c>
      <c r="M351" s="9" t="s">
        <v>1254</v>
      </c>
      <c r="N351" s="9" t="s">
        <v>198</v>
      </c>
      <c r="O351" s="9" t="s">
        <v>116</v>
      </c>
      <c r="P351" s="9" t="s">
        <v>551</v>
      </c>
      <c r="Q351" s="9" t="s">
        <v>219</v>
      </c>
      <c r="R351" s="9">
        <v>0</v>
      </c>
      <c r="S351" s="9">
        <v>13</v>
      </c>
      <c r="U351" s="9" t="s">
        <v>266</v>
      </c>
      <c r="W351" s="9">
        <v>4</v>
      </c>
      <c r="X351" s="9">
        <f>INDEX(SLA_Policy!$D$2:$D$5,MATCH(F351,SLA_Policy!$A$2:$A$5,0))</f>
        <v>120</v>
      </c>
      <c r="Y351" s="9" t="str">
        <f>IF(E351="Cancelled","Excluded",IF(D351="",IF((SLA_Policy!$B$8-B351)*24&gt;X351,"Open - Breached","Open - On Track"),IF((D351-B351)*24&lt;=X351,"Met","Breached")))</f>
        <v>Met</v>
      </c>
    </row>
    <row r="352" spans="1:25" x14ac:dyDescent="0.25">
      <c r="A352" s="9" t="s">
        <v>1255</v>
      </c>
      <c r="B352" s="23">
        <v>45939.691666666702</v>
      </c>
      <c r="C352" s="23">
        <v>45939.6965277778</v>
      </c>
      <c r="D352" s="23">
        <v>45940.348611111098</v>
      </c>
      <c r="E352" s="9" t="s">
        <v>212</v>
      </c>
      <c r="F352" s="9" t="s">
        <v>188</v>
      </c>
      <c r="G352" s="9" t="s">
        <v>213</v>
      </c>
      <c r="H352" s="9" t="s">
        <v>162</v>
      </c>
      <c r="I352" s="9" t="s">
        <v>244</v>
      </c>
      <c r="J352" s="9" t="s">
        <v>905</v>
      </c>
      <c r="K352" s="9" t="s">
        <v>246</v>
      </c>
      <c r="L352" s="9" t="s">
        <v>226</v>
      </c>
      <c r="M352" s="9" t="s">
        <v>826</v>
      </c>
      <c r="N352" s="9" t="s">
        <v>198</v>
      </c>
      <c r="O352" s="9" t="s">
        <v>179</v>
      </c>
      <c r="P352" s="9" t="s">
        <v>313</v>
      </c>
      <c r="Q352" s="9" t="s">
        <v>219</v>
      </c>
      <c r="R352" s="9">
        <v>0</v>
      </c>
      <c r="S352" s="9">
        <v>23</v>
      </c>
      <c r="U352" s="9" t="s">
        <v>290</v>
      </c>
      <c r="X352" s="9">
        <f>INDEX(SLA_Policy!$D$2:$D$5,MATCH(F352,SLA_Policy!$A$2:$A$5,0))</f>
        <v>72</v>
      </c>
      <c r="Y352" s="9" t="str">
        <f>IF(E352="Cancelled","Excluded",IF(D352="",IF((SLA_Policy!$B$8-B352)*24&gt;X352,"Open - Breached","Open - On Track"),IF((D352-B352)*24&lt;=X352,"Met","Breached")))</f>
        <v>Met</v>
      </c>
    </row>
    <row r="353" spans="1:25" x14ac:dyDescent="0.25">
      <c r="A353" s="9" t="s">
        <v>1256</v>
      </c>
      <c r="B353" s="23">
        <v>45939.699305555601</v>
      </c>
      <c r="C353" s="23">
        <v>45939.713888888902</v>
      </c>
      <c r="D353" s="23">
        <v>45940.348611111098</v>
      </c>
      <c r="E353" s="9" t="s">
        <v>212</v>
      </c>
      <c r="F353" s="9" t="s">
        <v>187</v>
      </c>
      <c r="G353" s="9" t="s">
        <v>213</v>
      </c>
      <c r="H353" s="9" t="s">
        <v>162</v>
      </c>
      <c r="I353" s="9" t="s">
        <v>244</v>
      </c>
      <c r="J353" s="9" t="s">
        <v>905</v>
      </c>
      <c r="K353" s="9" t="s">
        <v>225</v>
      </c>
      <c r="L353" s="9" t="s">
        <v>216</v>
      </c>
      <c r="M353" s="9" t="s">
        <v>1257</v>
      </c>
      <c r="N353" s="9" t="s">
        <v>197</v>
      </c>
      <c r="O353" s="9" t="s">
        <v>179</v>
      </c>
      <c r="P353" s="9" t="s">
        <v>264</v>
      </c>
      <c r="Q353" s="9" t="s">
        <v>273</v>
      </c>
      <c r="R353" s="9">
        <v>0</v>
      </c>
      <c r="S353" s="9">
        <v>28</v>
      </c>
      <c r="U353" s="9" t="s">
        <v>248</v>
      </c>
      <c r="W353" s="9">
        <v>3</v>
      </c>
      <c r="X353" s="9">
        <f>INDEX(SLA_Policy!$D$2:$D$5,MATCH(F353,SLA_Policy!$A$2:$A$5,0))</f>
        <v>8</v>
      </c>
      <c r="Y353" s="9" t="str">
        <f>IF(E353="Cancelled","Excluded",IF(D353="",IF((SLA_Policy!$B$8-B353)*24&gt;X353,"Open - Breached","Open - On Track"),IF((D353-B353)*24&lt;=X353,"Met","Breached")))</f>
        <v>Breached</v>
      </c>
    </row>
    <row r="354" spans="1:25" x14ac:dyDescent="0.25">
      <c r="A354" s="9" t="s">
        <v>1258</v>
      </c>
      <c r="B354" s="23">
        <v>45939.704861111102</v>
      </c>
      <c r="C354" s="23">
        <v>45940.313888888901</v>
      </c>
      <c r="D354" s="23">
        <v>45944.410416666702</v>
      </c>
      <c r="E354" s="9" t="s">
        <v>212</v>
      </c>
      <c r="F354" s="9" t="s">
        <v>189</v>
      </c>
      <c r="G354" s="9" t="s">
        <v>213</v>
      </c>
      <c r="H354" s="9" t="s">
        <v>165</v>
      </c>
      <c r="I354" s="9" t="s">
        <v>567</v>
      </c>
      <c r="J354" s="9" t="s">
        <v>1190</v>
      </c>
      <c r="K354" s="9" t="s">
        <v>246</v>
      </c>
      <c r="L354" s="9" t="s">
        <v>216</v>
      </c>
      <c r="M354" s="9" t="s">
        <v>1259</v>
      </c>
      <c r="N354" s="9" t="s">
        <v>197</v>
      </c>
      <c r="O354" s="9" t="s">
        <v>176</v>
      </c>
      <c r="P354" s="9" t="s">
        <v>503</v>
      </c>
      <c r="Q354" s="9" t="s">
        <v>219</v>
      </c>
      <c r="R354" s="9">
        <v>0</v>
      </c>
      <c r="S354" s="9">
        <v>8</v>
      </c>
      <c r="U354" s="9" t="s">
        <v>290</v>
      </c>
      <c r="X354" s="9">
        <f>INDEX(SLA_Policy!$D$2:$D$5,MATCH(F354,SLA_Policy!$A$2:$A$5,0))</f>
        <v>120</v>
      </c>
      <c r="Y354" s="9" t="str">
        <f>IF(E354="Cancelled","Excluded",IF(D354="",IF((SLA_Policy!$B$8-B354)*24&gt;X354,"Open - Breached","Open - On Track"),IF((D354-B354)*24&lt;=X354,"Met","Breached")))</f>
        <v>Met</v>
      </c>
    </row>
    <row r="355" spans="1:25" x14ac:dyDescent="0.25">
      <c r="A355" s="9" t="s">
        <v>1260</v>
      </c>
      <c r="B355" s="23">
        <v>45939.719444444498</v>
      </c>
      <c r="C355" s="23">
        <v>45939.720833333296</v>
      </c>
      <c r="D355" s="23">
        <v>45939.743055555598</v>
      </c>
      <c r="E355" s="9" t="s">
        <v>212</v>
      </c>
      <c r="F355" s="9" t="s">
        <v>188</v>
      </c>
      <c r="G355" s="9" t="s">
        <v>213</v>
      </c>
      <c r="H355" s="9" t="s">
        <v>161</v>
      </c>
      <c r="I355" s="9" t="s">
        <v>389</v>
      </c>
      <c r="J355" s="9" t="s">
        <v>767</v>
      </c>
      <c r="K355" s="9" t="s">
        <v>303</v>
      </c>
      <c r="L355" s="9" t="s">
        <v>311</v>
      </c>
      <c r="M355" s="9" t="s">
        <v>496</v>
      </c>
      <c r="N355" s="9" t="s">
        <v>198</v>
      </c>
      <c r="O355" s="9" t="s">
        <v>116</v>
      </c>
      <c r="P355" s="9" t="s">
        <v>525</v>
      </c>
      <c r="Q355" s="9" t="s">
        <v>219</v>
      </c>
      <c r="R355" s="9">
        <v>0</v>
      </c>
      <c r="S355" s="9">
        <v>12</v>
      </c>
      <c r="U355" s="9" t="s">
        <v>221</v>
      </c>
      <c r="X355" s="9">
        <f>INDEX(SLA_Policy!$D$2:$D$5,MATCH(F355,SLA_Policy!$A$2:$A$5,0))</f>
        <v>72</v>
      </c>
      <c r="Y355" s="9" t="str">
        <f>IF(E355="Cancelled","Excluded",IF(D355="",IF((SLA_Policy!$B$8-B355)*24&gt;X355,"Open - Breached","Open - On Track"),IF((D355-B355)*24&lt;=X355,"Met","Breached")))</f>
        <v>Met</v>
      </c>
    </row>
    <row r="356" spans="1:25" x14ac:dyDescent="0.25">
      <c r="A356" s="9" t="s">
        <v>1261</v>
      </c>
      <c r="B356" s="23">
        <v>45939.730555555601</v>
      </c>
      <c r="C356" s="23">
        <v>45940.344444444498</v>
      </c>
      <c r="D356" s="23">
        <v>45940.381944444503</v>
      </c>
      <c r="E356" s="9" t="s">
        <v>212</v>
      </c>
      <c r="F356" s="9" t="s">
        <v>189</v>
      </c>
      <c r="G356" s="9" t="s">
        <v>213</v>
      </c>
      <c r="H356" s="9" t="s">
        <v>162</v>
      </c>
      <c r="I356" s="9" t="s">
        <v>416</v>
      </c>
      <c r="J356" s="9" t="s">
        <v>1262</v>
      </c>
      <c r="K356" s="9" t="s">
        <v>303</v>
      </c>
      <c r="L356" s="9" t="s">
        <v>270</v>
      </c>
      <c r="M356" s="9" t="s">
        <v>1263</v>
      </c>
      <c r="N356" s="9" t="s">
        <v>199</v>
      </c>
      <c r="O356" s="9" t="s">
        <v>179</v>
      </c>
      <c r="P356" s="9" t="s">
        <v>337</v>
      </c>
      <c r="Q356" s="9" t="s">
        <v>273</v>
      </c>
      <c r="R356" s="9">
        <v>0</v>
      </c>
      <c r="S356" s="9">
        <v>28</v>
      </c>
      <c r="U356" s="9" t="s">
        <v>140</v>
      </c>
      <c r="V356" s="9" t="s">
        <v>915</v>
      </c>
      <c r="W356" s="9">
        <v>4</v>
      </c>
      <c r="X356" s="9">
        <f>INDEX(SLA_Policy!$D$2:$D$5,MATCH(F356,SLA_Policy!$A$2:$A$5,0))</f>
        <v>120</v>
      </c>
      <c r="Y356" s="9" t="str">
        <f>IF(E356="Cancelled","Excluded",IF(D356="",IF((SLA_Policy!$B$8-B356)*24&gt;X356,"Open - Breached","Open - On Track"),IF((D356-B356)*24&lt;=X356,"Met","Breached")))</f>
        <v>Met</v>
      </c>
    </row>
    <row r="357" spans="1:25" x14ac:dyDescent="0.25">
      <c r="A357" s="9" t="s">
        <v>1264</v>
      </c>
      <c r="B357" s="23">
        <v>45939.747916666704</v>
      </c>
      <c r="C357" s="23">
        <v>45940.315972222197</v>
      </c>
      <c r="D357" s="23">
        <v>45940.331250000003</v>
      </c>
      <c r="E357" s="9" t="s">
        <v>212</v>
      </c>
      <c r="F357" s="9" t="s">
        <v>188</v>
      </c>
      <c r="G357" s="9" t="s">
        <v>213</v>
      </c>
      <c r="H357" s="9" t="s">
        <v>162</v>
      </c>
      <c r="I357" s="9" t="s">
        <v>244</v>
      </c>
      <c r="J357" s="9" t="s">
        <v>1265</v>
      </c>
      <c r="K357" s="9" t="s">
        <v>215</v>
      </c>
      <c r="L357" s="9" t="s">
        <v>270</v>
      </c>
      <c r="M357" s="9" t="s">
        <v>1266</v>
      </c>
      <c r="N357" s="9" t="s">
        <v>196</v>
      </c>
      <c r="O357" s="9" t="s">
        <v>179</v>
      </c>
      <c r="P357" s="9" t="s">
        <v>337</v>
      </c>
      <c r="Q357" s="9" t="s">
        <v>219</v>
      </c>
      <c r="R357" s="9">
        <v>0</v>
      </c>
      <c r="S357" s="9">
        <v>20</v>
      </c>
      <c r="U357" s="9" t="s">
        <v>248</v>
      </c>
      <c r="X357" s="9">
        <f>INDEX(SLA_Policy!$D$2:$D$5,MATCH(F357,SLA_Policy!$A$2:$A$5,0))</f>
        <v>72</v>
      </c>
      <c r="Y357" s="9" t="str">
        <f>IF(E357="Cancelled","Excluded",IF(D357="",IF((SLA_Policy!$B$8-B357)*24&gt;X357,"Open - Breached","Open - On Track"),IF((D357-B357)*24&lt;=X357,"Met","Breached")))</f>
        <v>Met</v>
      </c>
    </row>
    <row r="358" spans="1:25" x14ac:dyDescent="0.25">
      <c r="A358" s="9" t="s">
        <v>1267</v>
      </c>
      <c r="B358" s="23">
        <v>45939.770833333299</v>
      </c>
      <c r="C358" s="23">
        <v>45940.311805555597</v>
      </c>
      <c r="D358" s="23">
        <v>45944.336805555598</v>
      </c>
      <c r="E358" s="9" t="s">
        <v>212</v>
      </c>
      <c r="F358" s="9" t="s">
        <v>189</v>
      </c>
      <c r="G358" s="9" t="s">
        <v>236</v>
      </c>
      <c r="H358" s="9" t="s">
        <v>161</v>
      </c>
      <c r="I358" s="9" t="s">
        <v>482</v>
      </c>
      <c r="J358" s="9" t="s">
        <v>1268</v>
      </c>
      <c r="K358" s="9" t="s">
        <v>215</v>
      </c>
      <c r="L358" s="9" t="s">
        <v>104</v>
      </c>
      <c r="M358" s="9" t="s">
        <v>1269</v>
      </c>
      <c r="N358" s="9" t="s">
        <v>196</v>
      </c>
      <c r="O358" s="9" t="s">
        <v>177</v>
      </c>
      <c r="P358" s="9" t="s">
        <v>300</v>
      </c>
      <c r="Q358" s="9" t="s">
        <v>219</v>
      </c>
      <c r="R358" s="9">
        <v>0</v>
      </c>
      <c r="S358" s="9">
        <v>60</v>
      </c>
      <c r="U358" s="9" t="s">
        <v>242</v>
      </c>
      <c r="W358" s="9">
        <v>5</v>
      </c>
      <c r="X358" s="9">
        <f>INDEX(SLA_Policy!$D$2:$D$5,MATCH(F358,SLA_Policy!$A$2:$A$5,0))</f>
        <v>120</v>
      </c>
      <c r="Y358" s="9" t="str">
        <f>IF(E358="Cancelled","Excluded",IF(D358="",IF((SLA_Policy!$B$8-B358)*24&gt;X358,"Open - Breached","Open - On Track"),IF((D358-B358)*24&lt;=X358,"Met","Breached")))</f>
        <v>Met</v>
      </c>
    </row>
    <row r="359" spans="1:25" x14ac:dyDescent="0.25">
      <c r="A359" s="9" t="s">
        <v>1270</v>
      </c>
      <c r="B359" s="23">
        <v>45940.184027777803</v>
      </c>
      <c r="C359" s="23">
        <v>45940.359722222202</v>
      </c>
      <c r="D359" s="23">
        <v>45940.368750000001</v>
      </c>
      <c r="E359" s="9" t="s">
        <v>212</v>
      </c>
      <c r="F359" s="9" t="s">
        <v>188</v>
      </c>
      <c r="G359" s="9" t="s">
        <v>213</v>
      </c>
      <c r="H359" s="9" t="s">
        <v>162</v>
      </c>
      <c r="I359" s="9" t="s">
        <v>345</v>
      </c>
      <c r="J359" s="9" t="s">
        <v>1271</v>
      </c>
      <c r="K359" s="9" t="s">
        <v>246</v>
      </c>
      <c r="L359" s="9" t="s">
        <v>104</v>
      </c>
      <c r="M359" s="9" t="s">
        <v>1272</v>
      </c>
      <c r="N359" s="9" t="s">
        <v>199</v>
      </c>
      <c r="O359" s="9" t="s">
        <v>116</v>
      </c>
      <c r="P359" s="9" t="s">
        <v>551</v>
      </c>
      <c r="Q359" s="9" t="s">
        <v>219</v>
      </c>
      <c r="R359" s="9">
        <v>0</v>
      </c>
      <c r="S359" s="9">
        <v>10</v>
      </c>
      <c r="U359" s="9" t="s">
        <v>661</v>
      </c>
      <c r="W359" s="9">
        <v>5</v>
      </c>
      <c r="X359" s="9">
        <f>INDEX(SLA_Policy!$D$2:$D$5,MATCH(F359,SLA_Policy!$A$2:$A$5,0))</f>
        <v>72</v>
      </c>
      <c r="Y359" s="9" t="str">
        <f>IF(E359="Cancelled","Excluded",IF(D359="",IF((SLA_Policy!$B$8-B359)*24&gt;X359,"Open - Breached","Open - On Track"),IF((D359-B359)*24&lt;=X359,"Met","Breached")))</f>
        <v>Met</v>
      </c>
    </row>
    <row r="360" spans="1:25" x14ac:dyDescent="0.25">
      <c r="A360" s="9" t="s">
        <v>1273</v>
      </c>
      <c r="B360" s="23">
        <v>45940.2368055556</v>
      </c>
      <c r="C360" s="23">
        <v>45940.359722222202</v>
      </c>
      <c r="D360" s="23">
        <v>45940.525694444397</v>
      </c>
      <c r="E360" s="9" t="s">
        <v>212</v>
      </c>
      <c r="F360" s="9" t="s">
        <v>189</v>
      </c>
      <c r="G360" s="9" t="s">
        <v>213</v>
      </c>
      <c r="H360" s="9" t="s">
        <v>165</v>
      </c>
      <c r="I360" s="9" t="s">
        <v>567</v>
      </c>
      <c r="J360" s="9" t="s">
        <v>1274</v>
      </c>
      <c r="K360" s="9" t="s">
        <v>246</v>
      </c>
      <c r="L360" s="9" t="s">
        <v>216</v>
      </c>
      <c r="M360" s="9" t="s">
        <v>1275</v>
      </c>
      <c r="N360" s="9" t="s">
        <v>200</v>
      </c>
      <c r="O360" s="9" t="s">
        <v>176</v>
      </c>
      <c r="P360" s="9" t="s">
        <v>419</v>
      </c>
      <c r="Q360" s="9" t="s">
        <v>219</v>
      </c>
      <c r="R360" s="9">
        <v>0</v>
      </c>
      <c r="S360" s="9">
        <v>21</v>
      </c>
      <c r="U360" s="9" t="s">
        <v>230</v>
      </c>
      <c r="W360" s="9">
        <v>4</v>
      </c>
      <c r="X360" s="9">
        <f>INDEX(SLA_Policy!$D$2:$D$5,MATCH(F360,SLA_Policy!$A$2:$A$5,0))</f>
        <v>120</v>
      </c>
      <c r="Y360" s="9" t="str">
        <f>IF(E360="Cancelled","Excluded",IF(D360="",IF((SLA_Policy!$B$8-B360)*24&gt;X360,"Open - Breached","Open - On Track"),IF((D360-B360)*24&lt;=X360,"Met","Breached")))</f>
        <v>Met</v>
      </c>
    </row>
    <row r="361" spans="1:25" x14ac:dyDescent="0.25">
      <c r="A361" s="9" t="s">
        <v>1276</v>
      </c>
      <c r="B361" s="23">
        <v>45940.250694444498</v>
      </c>
      <c r="C361" s="23">
        <v>45940.3034722222</v>
      </c>
      <c r="D361" s="23">
        <v>45944.363194444399</v>
      </c>
      <c r="E361" s="9" t="s">
        <v>212</v>
      </c>
      <c r="F361" s="9" t="s">
        <v>188</v>
      </c>
      <c r="G361" s="9" t="s">
        <v>236</v>
      </c>
      <c r="H361" s="9" t="s">
        <v>161</v>
      </c>
      <c r="I361" s="9" t="s">
        <v>237</v>
      </c>
      <c r="J361" s="9" t="s">
        <v>1277</v>
      </c>
      <c r="K361" s="9" t="s">
        <v>215</v>
      </c>
      <c r="L361" s="9" t="s">
        <v>216</v>
      </c>
      <c r="M361" s="9" t="s">
        <v>712</v>
      </c>
      <c r="N361" s="9" t="s">
        <v>196</v>
      </c>
      <c r="O361" s="9" t="s">
        <v>179</v>
      </c>
      <c r="P361" s="9" t="s">
        <v>284</v>
      </c>
      <c r="Q361" s="9" t="s">
        <v>219</v>
      </c>
      <c r="R361" s="9">
        <v>0</v>
      </c>
      <c r="S361" s="9">
        <v>28</v>
      </c>
      <c r="U361" s="9" t="s">
        <v>242</v>
      </c>
      <c r="X361" s="9">
        <f>INDEX(SLA_Policy!$D$2:$D$5,MATCH(F361,SLA_Policy!$A$2:$A$5,0))</f>
        <v>72</v>
      </c>
      <c r="Y361" s="9" t="str">
        <f>IF(E361="Cancelled","Excluded",IF(D361="",IF((SLA_Policy!$B$8-B361)*24&gt;X361,"Open - Breached","Open - On Track"),IF((D361-B361)*24&lt;=X361,"Met","Breached")))</f>
        <v>Breached</v>
      </c>
    </row>
    <row r="362" spans="1:25" x14ac:dyDescent="0.25">
      <c r="A362" s="9" t="s">
        <v>1278</v>
      </c>
      <c r="B362" s="23">
        <v>45940.298611111102</v>
      </c>
      <c r="C362" s="23">
        <v>45940.347222222197</v>
      </c>
      <c r="D362" s="23">
        <v>45940.555555555598</v>
      </c>
      <c r="E362" s="9" t="s">
        <v>212</v>
      </c>
      <c r="F362" s="9" t="s">
        <v>188</v>
      </c>
      <c r="G362" s="9" t="s">
        <v>213</v>
      </c>
      <c r="H362" s="9" t="s">
        <v>88</v>
      </c>
      <c r="I362" s="9" t="s">
        <v>268</v>
      </c>
      <c r="J362" s="9" t="s">
        <v>269</v>
      </c>
      <c r="K362" s="9" t="s">
        <v>215</v>
      </c>
      <c r="L362" s="9" t="s">
        <v>307</v>
      </c>
      <c r="M362" s="9" t="s">
        <v>1279</v>
      </c>
      <c r="N362" s="9" t="s">
        <v>197</v>
      </c>
      <c r="O362" s="9" t="s">
        <v>178</v>
      </c>
      <c r="P362" s="9" t="s">
        <v>321</v>
      </c>
      <c r="Q362" s="9" t="s">
        <v>273</v>
      </c>
      <c r="R362" s="9">
        <v>0</v>
      </c>
      <c r="S362" s="9">
        <v>19</v>
      </c>
      <c r="T362" s="9" t="s">
        <v>136</v>
      </c>
      <c r="U362" s="9" t="s">
        <v>290</v>
      </c>
      <c r="W362" s="9">
        <v>5</v>
      </c>
      <c r="X362" s="9">
        <f>INDEX(SLA_Policy!$D$2:$D$5,MATCH(F362,SLA_Policy!$A$2:$A$5,0))</f>
        <v>72</v>
      </c>
      <c r="Y362" s="9" t="str">
        <f>IF(E362="Cancelled","Excluded",IF(D362="",IF((SLA_Policy!$B$8-B362)*24&gt;X362,"Open - Breached","Open - On Track"),IF((D362-B362)*24&lt;=X362,"Met","Breached")))</f>
        <v>Met</v>
      </c>
    </row>
    <row r="363" spans="1:25" x14ac:dyDescent="0.25">
      <c r="A363" s="9" t="s">
        <v>1280</v>
      </c>
      <c r="B363" s="23">
        <v>45940.328472222202</v>
      </c>
      <c r="C363" s="23">
        <v>45940.377777777801</v>
      </c>
      <c r="D363" s="23">
        <v>45940.565277777801</v>
      </c>
      <c r="E363" s="9" t="s">
        <v>212</v>
      </c>
      <c r="F363" s="9" t="s">
        <v>188</v>
      </c>
      <c r="G363" s="9" t="s">
        <v>213</v>
      </c>
      <c r="H363" s="9" t="s">
        <v>162</v>
      </c>
      <c r="I363" s="9" t="s">
        <v>244</v>
      </c>
      <c r="J363" s="9" t="s">
        <v>561</v>
      </c>
      <c r="K363" s="9" t="s">
        <v>246</v>
      </c>
      <c r="L363" s="9" t="s">
        <v>311</v>
      </c>
      <c r="M363" s="9" t="s">
        <v>1281</v>
      </c>
      <c r="N363" s="9" t="s">
        <v>196</v>
      </c>
      <c r="O363" s="9" t="s">
        <v>116</v>
      </c>
      <c r="P363" s="9" t="s">
        <v>342</v>
      </c>
      <c r="Q363" s="9" t="s">
        <v>219</v>
      </c>
      <c r="R363" s="9">
        <v>0</v>
      </c>
      <c r="S363" s="9">
        <v>30</v>
      </c>
      <c r="U363" s="9" t="s">
        <v>266</v>
      </c>
      <c r="W363" s="9">
        <v>5</v>
      </c>
      <c r="X363" s="9">
        <f>INDEX(SLA_Policy!$D$2:$D$5,MATCH(F363,SLA_Policy!$A$2:$A$5,0))</f>
        <v>72</v>
      </c>
      <c r="Y363" s="9" t="str">
        <f>IF(E363="Cancelled","Excluded",IF(D363="",IF((SLA_Policy!$B$8-B363)*24&gt;X363,"Open - Breached","Open - On Track"),IF((D363-B363)*24&lt;=X363,"Met","Breached")))</f>
        <v>Met</v>
      </c>
    </row>
    <row r="364" spans="1:25" x14ac:dyDescent="0.25">
      <c r="A364" s="9" t="s">
        <v>1282</v>
      </c>
      <c r="B364" s="23">
        <v>45940.343055555597</v>
      </c>
      <c r="C364" s="23">
        <v>45940.34375</v>
      </c>
      <c r="D364" s="23">
        <v>45940.369444444397</v>
      </c>
      <c r="E364" s="9" t="s">
        <v>212</v>
      </c>
      <c r="F364" s="9" t="s">
        <v>188</v>
      </c>
      <c r="G364" s="9" t="s">
        <v>213</v>
      </c>
      <c r="H364" s="9" t="s">
        <v>161</v>
      </c>
      <c r="I364" s="9" t="s">
        <v>389</v>
      </c>
      <c r="J364" s="9" t="s">
        <v>940</v>
      </c>
      <c r="K364" s="9" t="s">
        <v>215</v>
      </c>
      <c r="L364" s="9" t="s">
        <v>311</v>
      </c>
      <c r="M364" s="9" t="s">
        <v>1283</v>
      </c>
      <c r="N364" s="9" t="s">
        <v>198</v>
      </c>
      <c r="O364" s="9" t="s">
        <v>116</v>
      </c>
      <c r="P364" s="9" t="s">
        <v>525</v>
      </c>
      <c r="Q364" s="9" t="s">
        <v>219</v>
      </c>
      <c r="R364" s="9">
        <v>0</v>
      </c>
      <c r="S364" s="9">
        <v>9</v>
      </c>
      <c r="U364" s="9" t="s">
        <v>221</v>
      </c>
      <c r="X364" s="9">
        <f>INDEX(SLA_Policy!$D$2:$D$5,MATCH(F364,SLA_Policy!$A$2:$A$5,0))</f>
        <v>72</v>
      </c>
      <c r="Y364" s="9" t="str">
        <f>IF(E364="Cancelled","Excluded",IF(D364="",IF((SLA_Policy!$B$8-B364)*24&gt;X364,"Open - Breached","Open - On Track"),IF((D364-B364)*24&lt;=X364,"Met","Breached")))</f>
        <v>Met</v>
      </c>
    </row>
    <row r="365" spans="1:25" x14ac:dyDescent="0.25">
      <c r="A365" s="9" t="s">
        <v>1284</v>
      </c>
      <c r="B365" s="23">
        <v>45940.372222222199</v>
      </c>
      <c r="C365" s="23">
        <v>45940.3930555556</v>
      </c>
      <c r="D365" s="23">
        <v>45940.664583333302</v>
      </c>
      <c r="E365" s="9" t="s">
        <v>212</v>
      </c>
      <c r="F365" s="9" t="s">
        <v>188</v>
      </c>
      <c r="G365" s="9" t="s">
        <v>213</v>
      </c>
      <c r="H365" s="9" t="s">
        <v>165</v>
      </c>
      <c r="I365" s="9" t="s">
        <v>469</v>
      </c>
      <c r="J365" s="9" t="s">
        <v>837</v>
      </c>
      <c r="K365" s="9" t="s">
        <v>246</v>
      </c>
      <c r="L365" s="9" t="s">
        <v>104</v>
      </c>
      <c r="M365" s="9" t="s">
        <v>1285</v>
      </c>
      <c r="N365" s="9" t="s">
        <v>200</v>
      </c>
      <c r="O365" s="9" t="s">
        <v>176</v>
      </c>
      <c r="P365" s="9" t="s">
        <v>330</v>
      </c>
      <c r="Q365" s="9" t="s">
        <v>219</v>
      </c>
      <c r="R365" s="9">
        <v>0</v>
      </c>
      <c r="S365" s="9">
        <v>30</v>
      </c>
      <c r="U365" s="9" t="s">
        <v>290</v>
      </c>
      <c r="W365" s="9">
        <v>5</v>
      </c>
      <c r="X365" s="9">
        <f>INDEX(SLA_Policy!$D$2:$D$5,MATCH(F365,SLA_Policy!$A$2:$A$5,0))</f>
        <v>72</v>
      </c>
      <c r="Y365" s="9" t="str">
        <f>IF(E365="Cancelled","Excluded",IF(D365="",IF((SLA_Policy!$B$8-B365)*24&gt;X365,"Open - Breached","Open - On Track"),IF((D365-B365)*24&lt;=X365,"Met","Breached")))</f>
        <v>Met</v>
      </c>
    </row>
    <row r="366" spans="1:25" x14ac:dyDescent="0.25">
      <c r="A366" s="9" t="s">
        <v>1286</v>
      </c>
      <c r="B366" s="23">
        <v>45940.377777777801</v>
      </c>
      <c r="C366" s="23">
        <v>45940.409027777801</v>
      </c>
      <c r="D366" s="23">
        <v>45944.713888888902</v>
      </c>
      <c r="E366" s="9" t="s">
        <v>212</v>
      </c>
      <c r="F366" s="9" t="s">
        <v>188</v>
      </c>
      <c r="G366" s="9" t="s">
        <v>213</v>
      </c>
      <c r="H366" s="9" t="s">
        <v>88</v>
      </c>
      <c r="I366" s="9" t="s">
        <v>92</v>
      </c>
      <c r="J366" s="9" t="s">
        <v>810</v>
      </c>
      <c r="K366" s="9" t="s">
        <v>303</v>
      </c>
      <c r="L366" s="9" t="s">
        <v>216</v>
      </c>
      <c r="M366" s="9" t="s">
        <v>1287</v>
      </c>
      <c r="N366" s="9" t="s">
        <v>197</v>
      </c>
      <c r="O366" s="9" t="s">
        <v>178</v>
      </c>
      <c r="P366" s="9" t="s">
        <v>321</v>
      </c>
      <c r="Q366" s="9" t="s">
        <v>219</v>
      </c>
      <c r="R366" s="9">
        <v>2</v>
      </c>
      <c r="S366" s="9">
        <v>61</v>
      </c>
      <c r="T366" s="9" t="s">
        <v>136</v>
      </c>
      <c r="U366" s="9" t="s">
        <v>266</v>
      </c>
      <c r="X366" s="9">
        <f>INDEX(SLA_Policy!$D$2:$D$5,MATCH(F366,SLA_Policy!$A$2:$A$5,0))</f>
        <v>72</v>
      </c>
      <c r="Y366" s="9" t="str">
        <f>IF(E366="Cancelled","Excluded",IF(D366="",IF((SLA_Policy!$B$8-B366)*24&gt;X366,"Open - Breached","Open - On Track"),IF((D366-B366)*24&lt;=X366,"Met","Breached")))</f>
        <v>Breached</v>
      </c>
    </row>
    <row r="367" spans="1:25" x14ac:dyDescent="0.25">
      <c r="A367" s="9" t="s">
        <v>1288</v>
      </c>
      <c r="B367" s="23">
        <v>45940.377777777801</v>
      </c>
      <c r="C367" s="23">
        <v>45940.406944444498</v>
      </c>
      <c r="D367" s="23">
        <v>45944.336805555598</v>
      </c>
      <c r="E367" s="9" t="s">
        <v>212</v>
      </c>
      <c r="F367" s="9" t="s">
        <v>189</v>
      </c>
      <c r="G367" s="9" t="s">
        <v>236</v>
      </c>
      <c r="H367" s="9" t="s">
        <v>161</v>
      </c>
      <c r="I367" s="9" t="s">
        <v>237</v>
      </c>
      <c r="J367" s="9" t="s">
        <v>1289</v>
      </c>
      <c r="K367" s="9" t="s">
        <v>246</v>
      </c>
      <c r="L367" s="9" t="s">
        <v>216</v>
      </c>
      <c r="M367" s="9" t="s">
        <v>1290</v>
      </c>
      <c r="N367" s="9" t="s">
        <v>196</v>
      </c>
      <c r="O367" s="9" t="s">
        <v>177</v>
      </c>
      <c r="P367" s="9" t="s">
        <v>241</v>
      </c>
      <c r="Q367" s="9" t="s">
        <v>219</v>
      </c>
      <c r="R367" s="9">
        <v>0</v>
      </c>
      <c r="S367" s="9">
        <v>11</v>
      </c>
      <c r="U367" s="9" t="s">
        <v>242</v>
      </c>
      <c r="X367" s="9">
        <f>INDEX(SLA_Policy!$D$2:$D$5,MATCH(F367,SLA_Policy!$A$2:$A$5,0))</f>
        <v>120</v>
      </c>
      <c r="Y367" s="9" t="str">
        <f>IF(E367="Cancelled","Excluded",IF(D367="",IF((SLA_Policy!$B$8-B367)*24&gt;X367,"Open - Breached","Open - On Track"),IF((D367-B367)*24&lt;=X367,"Met","Breached")))</f>
        <v>Met</v>
      </c>
    </row>
    <row r="368" spans="1:25" x14ac:dyDescent="0.25">
      <c r="A368" s="9" t="s">
        <v>1291</v>
      </c>
      <c r="B368" s="23">
        <v>45940.382638888899</v>
      </c>
      <c r="C368" s="23">
        <v>45940.383333333302</v>
      </c>
      <c r="D368" s="23">
        <v>45940.495138888902</v>
      </c>
      <c r="E368" s="9" t="s">
        <v>212</v>
      </c>
      <c r="F368" s="9" t="s">
        <v>187</v>
      </c>
      <c r="G368" s="9" t="s">
        <v>213</v>
      </c>
      <c r="H368" s="9" t="s">
        <v>167</v>
      </c>
      <c r="I368" s="9" t="s">
        <v>362</v>
      </c>
      <c r="J368" s="9" t="s">
        <v>1292</v>
      </c>
      <c r="K368" s="9" t="s">
        <v>246</v>
      </c>
      <c r="L368" s="9" t="s">
        <v>311</v>
      </c>
      <c r="M368" s="9" t="s">
        <v>1293</v>
      </c>
      <c r="N368" s="9" t="s">
        <v>198</v>
      </c>
      <c r="O368" s="9" t="s">
        <v>180</v>
      </c>
      <c r="P368" s="9" t="s">
        <v>368</v>
      </c>
      <c r="Q368" s="9" t="s">
        <v>273</v>
      </c>
      <c r="R368" s="9">
        <v>0</v>
      </c>
      <c r="S368" s="9">
        <v>41</v>
      </c>
      <c r="U368" s="9" t="s">
        <v>248</v>
      </c>
      <c r="X368" s="9">
        <f>INDEX(SLA_Policy!$D$2:$D$5,MATCH(F368,SLA_Policy!$A$2:$A$5,0))</f>
        <v>8</v>
      </c>
      <c r="Y368" s="9" t="str">
        <f>IF(E368="Cancelled","Excluded",IF(D368="",IF((SLA_Policy!$B$8-B368)*24&gt;X368,"Open - Breached","Open - On Track"),IF((D368-B368)*24&lt;=X368,"Met","Breached")))</f>
        <v>Met</v>
      </c>
    </row>
    <row r="369" spans="1:25" x14ac:dyDescent="0.25">
      <c r="A369" s="9" t="s">
        <v>1294</v>
      </c>
      <c r="B369" s="23">
        <v>45940.388888888898</v>
      </c>
      <c r="C369" s="23">
        <v>45940.392361111102</v>
      </c>
      <c r="D369" s="23">
        <v>45944.373611111099</v>
      </c>
      <c r="E369" s="9" t="s">
        <v>212</v>
      </c>
      <c r="F369" s="9" t="s">
        <v>188</v>
      </c>
      <c r="G369" s="9" t="s">
        <v>213</v>
      </c>
      <c r="H369" s="9" t="s">
        <v>88</v>
      </c>
      <c r="I369" s="9" t="s">
        <v>268</v>
      </c>
      <c r="J369" s="9" t="s">
        <v>1295</v>
      </c>
      <c r="K369" s="9" t="s">
        <v>262</v>
      </c>
      <c r="L369" s="9" t="s">
        <v>216</v>
      </c>
      <c r="M369" s="9" t="s">
        <v>1296</v>
      </c>
      <c r="N369" s="9" t="s">
        <v>198</v>
      </c>
      <c r="O369" s="9" t="s">
        <v>178</v>
      </c>
      <c r="P369" s="9" t="s">
        <v>321</v>
      </c>
      <c r="Q369" s="9" t="s">
        <v>219</v>
      </c>
      <c r="R369" s="9">
        <v>0</v>
      </c>
      <c r="S369" s="9">
        <v>18</v>
      </c>
      <c r="T369" s="9" t="s">
        <v>136</v>
      </c>
      <c r="U369" s="9" t="s">
        <v>661</v>
      </c>
      <c r="X369" s="9">
        <f>INDEX(SLA_Policy!$D$2:$D$5,MATCH(F369,SLA_Policy!$A$2:$A$5,0))</f>
        <v>72</v>
      </c>
      <c r="Y369" s="9" t="str">
        <f>IF(E369="Cancelled","Excluded",IF(D369="",IF((SLA_Policy!$B$8-B369)*24&gt;X369,"Open - Breached","Open - On Track"),IF((D369-B369)*24&lt;=X369,"Met","Breached")))</f>
        <v>Breached</v>
      </c>
    </row>
    <row r="370" spans="1:25" x14ac:dyDescent="0.25">
      <c r="A370" s="9" t="s">
        <v>1297</v>
      </c>
      <c r="B370" s="23">
        <v>45940.402777777803</v>
      </c>
      <c r="C370" s="23">
        <v>45940.474999999999</v>
      </c>
      <c r="D370" s="23">
        <v>45940.509722222203</v>
      </c>
      <c r="E370" s="9" t="s">
        <v>212</v>
      </c>
      <c r="F370" s="9" t="s">
        <v>188</v>
      </c>
      <c r="G370" s="9" t="s">
        <v>213</v>
      </c>
      <c r="H370" s="9" t="s">
        <v>162</v>
      </c>
      <c r="I370" s="9" t="s">
        <v>345</v>
      </c>
      <c r="J370" s="9" t="s">
        <v>429</v>
      </c>
      <c r="K370" s="9" t="s">
        <v>303</v>
      </c>
      <c r="L370" s="9" t="s">
        <v>270</v>
      </c>
      <c r="M370" s="9" t="s">
        <v>1298</v>
      </c>
      <c r="N370" s="9" t="s">
        <v>197</v>
      </c>
      <c r="O370" s="9" t="s">
        <v>116</v>
      </c>
      <c r="P370" s="9" t="s">
        <v>295</v>
      </c>
      <c r="Q370" s="9" t="s">
        <v>219</v>
      </c>
      <c r="R370" s="9">
        <v>0</v>
      </c>
      <c r="S370" s="9">
        <v>15</v>
      </c>
      <c r="U370" s="9" t="s">
        <v>248</v>
      </c>
      <c r="X370" s="9">
        <f>INDEX(SLA_Policy!$D$2:$D$5,MATCH(F370,SLA_Policy!$A$2:$A$5,0))</f>
        <v>72</v>
      </c>
      <c r="Y370" s="9" t="str">
        <f>IF(E370="Cancelled","Excluded",IF(D370="",IF((SLA_Policy!$B$8-B370)*24&gt;X370,"Open - Breached","Open - On Track"),IF((D370-B370)*24&lt;=X370,"Met","Breached")))</f>
        <v>Met</v>
      </c>
    </row>
    <row r="371" spans="1:25" x14ac:dyDescent="0.25">
      <c r="A371" s="9" t="s">
        <v>1299</v>
      </c>
      <c r="B371" s="23">
        <v>45940.408333333296</v>
      </c>
      <c r="C371" s="23">
        <v>45940.429861111101</v>
      </c>
      <c r="D371" s="23">
        <v>45940.679166666698</v>
      </c>
      <c r="E371" s="9" t="s">
        <v>212</v>
      </c>
      <c r="F371" s="9" t="s">
        <v>188</v>
      </c>
      <c r="G371" s="9" t="s">
        <v>213</v>
      </c>
      <c r="H371" s="9" t="s">
        <v>163</v>
      </c>
      <c r="I371" s="9" t="s">
        <v>405</v>
      </c>
      <c r="J371" s="9" t="s">
        <v>1300</v>
      </c>
      <c r="K371" s="9" t="s">
        <v>246</v>
      </c>
      <c r="L371" s="9" t="s">
        <v>216</v>
      </c>
      <c r="M371" s="9" t="s">
        <v>1301</v>
      </c>
      <c r="N371" s="9" t="s">
        <v>196</v>
      </c>
      <c r="O371" s="9" t="s">
        <v>176</v>
      </c>
      <c r="P371" s="9" t="s">
        <v>253</v>
      </c>
      <c r="Q371" s="9" t="s">
        <v>219</v>
      </c>
      <c r="R371" s="9">
        <v>0</v>
      </c>
      <c r="S371" s="9">
        <v>15</v>
      </c>
      <c r="U371" s="9" t="s">
        <v>230</v>
      </c>
      <c r="X371" s="9">
        <f>INDEX(SLA_Policy!$D$2:$D$5,MATCH(F371,SLA_Policy!$A$2:$A$5,0))</f>
        <v>72</v>
      </c>
      <c r="Y371" s="9" t="str">
        <f>IF(E371="Cancelled","Excluded",IF(D371="",IF((SLA_Policy!$B$8-B371)*24&gt;X371,"Open - Breached","Open - On Track"),IF((D371-B371)*24&lt;=X371,"Met","Breached")))</f>
        <v>Met</v>
      </c>
    </row>
    <row r="372" spans="1:25" x14ac:dyDescent="0.25">
      <c r="A372" s="9" t="s">
        <v>1302</v>
      </c>
      <c r="B372" s="23">
        <v>45940.409722222197</v>
      </c>
      <c r="C372" s="23">
        <v>45940.412499999999</v>
      </c>
      <c r="D372" s="23">
        <v>45940.456250000003</v>
      </c>
      <c r="E372" s="9" t="s">
        <v>212</v>
      </c>
      <c r="F372" s="9" t="s">
        <v>188</v>
      </c>
      <c r="G372" s="9" t="s">
        <v>213</v>
      </c>
      <c r="H372" s="9" t="s">
        <v>162</v>
      </c>
      <c r="I372" s="9" t="s">
        <v>393</v>
      </c>
      <c r="J372" s="9" t="s">
        <v>874</v>
      </c>
      <c r="K372" s="9" t="s">
        <v>246</v>
      </c>
      <c r="L372" s="9" t="s">
        <v>226</v>
      </c>
      <c r="M372" s="9" t="s">
        <v>569</v>
      </c>
      <c r="N372" s="9" t="s">
        <v>200</v>
      </c>
      <c r="O372" s="9" t="s">
        <v>176</v>
      </c>
      <c r="P372" s="9" t="s">
        <v>419</v>
      </c>
      <c r="Q372" s="9" t="s">
        <v>219</v>
      </c>
      <c r="R372" s="9">
        <v>0</v>
      </c>
      <c r="S372" s="9">
        <v>12</v>
      </c>
      <c r="U372" s="9" t="s">
        <v>290</v>
      </c>
      <c r="W372" s="9">
        <v>4</v>
      </c>
      <c r="X372" s="9">
        <f>INDEX(SLA_Policy!$D$2:$D$5,MATCH(F372,SLA_Policy!$A$2:$A$5,0))</f>
        <v>72</v>
      </c>
      <c r="Y372" s="9" t="str">
        <f>IF(E372="Cancelled","Excluded",IF(D372="",IF((SLA_Policy!$B$8-B372)*24&gt;X372,"Open - Breached","Open - On Track"),IF((D372-B372)*24&lt;=X372,"Met","Breached")))</f>
        <v>Met</v>
      </c>
    </row>
    <row r="373" spans="1:25" x14ac:dyDescent="0.25">
      <c r="A373" s="9" t="s">
        <v>1303</v>
      </c>
      <c r="B373" s="23">
        <v>45940.413194444503</v>
      </c>
      <c r="C373" s="23">
        <v>45940.443749999999</v>
      </c>
      <c r="D373" s="23">
        <v>45940.472916666702</v>
      </c>
      <c r="E373" s="9" t="s">
        <v>212</v>
      </c>
      <c r="F373" s="9" t="s">
        <v>188</v>
      </c>
      <c r="G373" s="9" t="s">
        <v>213</v>
      </c>
      <c r="H373" s="9" t="s">
        <v>162</v>
      </c>
      <c r="I373" s="9" t="s">
        <v>345</v>
      </c>
      <c r="J373" s="9" t="s">
        <v>1304</v>
      </c>
      <c r="K373" s="9" t="s">
        <v>303</v>
      </c>
      <c r="L373" s="9" t="s">
        <v>216</v>
      </c>
      <c r="M373" s="9" t="s">
        <v>1097</v>
      </c>
      <c r="N373" s="9" t="s">
        <v>196</v>
      </c>
      <c r="O373" s="9" t="s">
        <v>179</v>
      </c>
      <c r="P373" s="9" t="s">
        <v>313</v>
      </c>
      <c r="Q373" s="9" t="s">
        <v>219</v>
      </c>
      <c r="R373" s="9">
        <v>0</v>
      </c>
      <c r="S373" s="9">
        <v>33</v>
      </c>
      <c r="U373" s="9" t="s">
        <v>661</v>
      </c>
      <c r="X373" s="9">
        <f>INDEX(SLA_Policy!$D$2:$D$5,MATCH(F373,SLA_Policy!$A$2:$A$5,0))</f>
        <v>72</v>
      </c>
      <c r="Y373" s="9" t="str">
        <f>IF(E373="Cancelled","Excluded",IF(D373="",IF((SLA_Policy!$B$8-B373)*24&gt;X373,"Open - Breached","Open - On Track"),IF((D373-B373)*24&lt;=X373,"Met","Breached")))</f>
        <v>Met</v>
      </c>
    </row>
    <row r="374" spans="1:25" x14ac:dyDescent="0.25">
      <c r="A374" s="9" t="s">
        <v>1305</v>
      </c>
      <c r="B374" s="23">
        <v>45940.414583333302</v>
      </c>
      <c r="C374" s="23">
        <v>45940.4152777778</v>
      </c>
      <c r="D374" s="23">
        <v>45940.425694444399</v>
      </c>
      <c r="E374" s="9" t="s">
        <v>212</v>
      </c>
      <c r="F374" s="9" t="s">
        <v>187</v>
      </c>
      <c r="G374" s="9" t="s">
        <v>213</v>
      </c>
      <c r="H374" s="9" t="s">
        <v>161</v>
      </c>
      <c r="I374" s="9" t="s">
        <v>389</v>
      </c>
      <c r="J374" s="9" t="s">
        <v>1306</v>
      </c>
      <c r="K374" s="9" t="s">
        <v>246</v>
      </c>
      <c r="L374" s="9" t="s">
        <v>226</v>
      </c>
      <c r="M374" s="9" t="s">
        <v>1307</v>
      </c>
      <c r="N374" s="9" t="s">
        <v>198</v>
      </c>
      <c r="O374" s="9" t="s">
        <v>116</v>
      </c>
      <c r="P374" s="9" t="s">
        <v>258</v>
      </c>
      <c r="Q374" s="9" t="s">
        <v>219</v>
      </c>
      <c r="R374" s="9">
        <v>0</v>
      </c>
      <c r="S374" s="9">
        <v>4</v>
      </c>
      <c r="U374" s="9" t="s">
        <v>221</v>
      </c>
      <c r="X374" s="9">
        <f>INDEX(SLA_Policy!$D$2:$D$5,MATCH(F374,SLA_Policy!$A$2:$A$5,0))</f>
        <v>8</v>
      </c>
      <c r="Y374" s="9" t="str">
        <f>IF(E374="Cancelled","Excluded",IF(D374="",IF((SLA_Policy!$B$8-B374)*24&gt;X374,"Open - Breached","Open - On Track"),IF((D374-B374)*24&lt;=X374,"Met","Breached")))</f>
        <v>Met</v>
      </c>
    </row>
    <row r="375" spans="1:25" x14ac:dyDescent="0.25">
      <c r="A375" s="9" t="s">
        <v>1308</v>
      </c>
      <c r="B375" s="23">
        <v>45940.416666666701</v>
      </c>
      <c r="C375" s="23">
        <v>45940.417361111096</v>
      </c>
      <c r="D375" s="23">
        <v>45940.711111111101</v>
      </c>
      <c r="E375" s="9" t="s">
        <v>212</v>
      </c>
      <c r="F375" s="9" t="s">
        <v>188</v>
      </c>
      <c r="G375" s="9" t="s">
        <v>213</v>
      </c>
      <c r="H375" s="9" t="s">
        <v>165</v>
      </c>
      <c r="I375" s="9" t="s">
        <v>567</v>
      </c>
      <c r="J375" s="9" t="s">
        <v>1190</v>
      </c>
      <c r="K375" s="9" t="s">
        <v>246</v>
      </c>
      <c r="L375" s="9" t="s">
        <v>216</v>
      </c>
      <c r="M375" s="9" t="s">
        <v>1011</v>
      </c>
      <c r="N375" s="9" t="s">
        <v>200</v>
      </c>
      <c r="O375" s="9" t="s">
        <v>116</v>
      </c>
      <c r="P375" s="9" t="s">
        <v>574</v>
      </c>
      <c r="Q375" s="9" t="s">
        <v>219</v>
      </c>
      <c r="R375" s="9">
        <v>0</v>
      </c>
      <c r="S375" s="9">
        <v>18</v>
      </c>
      <c r="U375" s="9" t="s">
        <v>376</v>
      </c>
      <c r="X375" s="9">
        <f>INDEX(SLA_Policy!$D$2:$D$5,MATCH(F375,SLA_Policy!$A$2:$A$5,0))</f>
        <v>72</v>
      </c>
      <c r="Y375" s="9" t="str">
        <f>IF(E375="Cancelled","Excluded",IF(D375="",IF((SLA_Policy!$B$8-B375)*24&gt;X375,"Open - Breached","Open - On Track"),IF((D375-B375)*24&lt;=X375,"Met","Breached")))</f>
        <v>Met</v>
      </c>
    </row>
    <row r="376" spans="1:25" x14ac:dyDescent="0.25">
      <c r="A376" s="9" t="s">
        <v>1309</v>
      </c>
      <c r="B376" s="23">
        <v>45940.425694444399</v>
      </c>
      <c r="C376" s="23">
        <v>45940.6</v>
      </c>
      <c r="D376" s="23">
        <v>45940.623611111099</v>
      </c>
      <c r="E376" s="9" t="s">
        <v>212</v>
      </c>
      <c r="F376" s="9" t="s">
        <v>188</v>
      </c>
      <c r="G376" s="9" t="s">
        <v>213</v>
      </c>
      <c r="H376" s="9" t="s">
        <v>167</v>
      </c>
      <c r="I376" s="9" t="s">
        <v>684</v>
      </c>
      <c r="J376" s="9" t="s">
        <v>1310</v>
      </c>
      <c r="K376" s="9" t="s">
        <v>246</v>
      </c>
      <c r="L376" s="9" t="s">
        <v>226</v>
      </c>
      <c r="M376" s="9" t="s">
        <v>1311</v>
      </c>
      <c r="N376" s="9" t="s">
        <v>197</v>
      </c>
      <c r="O376" s="9" t="s">
        <v>116</v>
      </c>
      <c r="P376" s="9" t="s">
        <v>258</v>
      </c>
      <c r="Q376" s="9" t="s">
        <v>219</v>
      </c>
      <c r="R376" s="9">
        <v>0</v>
      </c>
      <c r="S376" s="9">
        <v>12</v>
      </c>
      <c r="U376" s="9" t="s">
        <v>248</v>
      </c>
      <c r="W376" s="9">
        <v>5</v>
      </c>
      <c r="X376" s="9">
        <f>INDEX(SLA_Policy!$D$2:$D$5,MATCH(F376,SLA_Policy!$A$2:$A$5,0))</f>
        <v>72</v>
      </c>
      <c r="Y376" s="9" t="str">
        <f>IF(E376="Cancelled","Excluded",IF(D376="",IF((SLA_Policy!$B$8-B376)*24&gt;X376,"Open - Breached","Open - On Track"),IF((D376-B376)*24&lt;=X376,"Met","Breached")))</f>
        <v>Met</v>
      </c>
    </row>
    <row r="377" spans="1:25" x14ac:dyDescent="0.25">
      <c r="A377" s="9" t="s">
        <v>1312</v>
      </c>
      <c r="B377" s="23">
        <v>45940.440972222197</v>
      </c>
      <c r="C377" s="23">
        <v>45940.457638888904</v>
      </c>
      <c r="D377" s="23">
        <v>45940.559722222199</v>
      </c>
      <c r="E377" s="9" t="s">
        <v>212</v>
      </c>
      <c r="F377" s="9" t="s">
        <v>188</v>
      </c>
      <c r="G377" s="9" t="s">
        <v>213</v>
      </c>
      <c r="H377" s="9" t="s">
        <v>166</v>
      </c>
      <c r="I377" s="9" t="s">
        <v>286</v>
      </c>
      <c r="J377" s="9" t="s">
        <v>632</v>
      </c>
      <c r="K377" s="9" t="s">
        <v>215</v>
      </c>
      <c r="L377" s="9" t="s">
        <v>216</v>
      </c>
      <c r="M377" s="9" t="s">
        <v>1313</v>
      </c>
      <c r="N377" s="9" t="s">
        <v>199</v>
      </c>
      <c r="O377" s="9" t="s">
        <v>181</v>
      </c>
      <c r="P377" s="9" t="s">
        <v>445</v>
      </c>
      <c r="Q377" s="9" t="s">
        <v>219</v>
      </c>
      <c r="R377" s="9">
        <v>0</v>
      </c>
      <c r="S377" s="9">
        <v>6</v>
      </c>
      <c r="U377" s="9" t="s">
        <v>290</v>
      </c>
      <c r="X377" s="9">
        <f>INDEX(SLA_Policy!$D$2:$D$5,MATCH(F377,SLA_Policy!$A$2:$A$5,0))</f>
        <v>72</v>
      </c>
      <c r="Y377" s="9" t="str">
        <f>IF(E377="Cancelled","Excluded",IF(D377="",IF((SLA_Policy!$B$8-B377)*24&gt;X377,"Open - Breached","Open - On Track"),IF((D377-B377)*24&lt;=X377,"Met","Breached")))</f>
        <v>Met</v>
      </c>
    </row>
    <row r="378" spans="1:25" x14ac:dyDescent="0.25">
      <c r="A378" s="9" t="s">
        <v>1314</v>
      </c>
      <c r="B378" s="23">
        <v>45940.443749999999</v>
      </c>
      <c r="C378" s="23">
        <v>45940.463888888902</v>
      </c>
      <c r="D378" s="23">
        <v>45944.359027777798</v>
      </c>
      <c r="E378" s="9" t="s">
        <v>212</v>
      </c>
      <c r="F378" s="9" t="s">
        <v>188</v>
      </c>
      <c r="G378" s="9" t="s">
        <v>236</v>
      </c>
      <c r="H378" s="9" t="s">
        <v>167</v>
      </c>
      <c r="I378" s="9" t="s">
        <v>255</v>
      </c>
      <c r="J378" s="9" t="s">
        <v>1315</v>
      </c>
      <c r="K378" s="9" t="s">
        <v>246</v>
      </c>
      <c r="L378" s="9" t="s">
        <v>216</v>
      </c>
      <c r="M378" s="9" t="s">
        <v>1316</v>
      </c>
      <c r="N378" s="9" t="s">
        <v>196</v>
      </c>
      <c r="O378" s="9" t="s">
        <v>116</v>
      </c>
      <c r="P378" s="9" t="s">
        <v>218</v>
      </c>
      <c r="Q378" s="9" t="s">
        <v>219</v>
      </c>
      <c r="R378" s="9">
        <v>0</v>
      </c>
      <c r="S378" s="9">
        <v>16</v>
      </c>
      <c r="U378" s="9" t="s">
        <v>242</v>
      </c>
      <c r="W378" s="9">
        <v>4</v>
      </c>
      <c r="X378" s="9">
        <f>INDEX(SLA_Policy!$D$2:$D$5,MATCH(F378,SLA_Policy!$A$2:$A$5,0))</f>
        <v>72</v>
      </c>
      <c r="Y378" s="9" t="str">
        <f>IF(E378="Cancelled","Excluded",IF(D378="",IF((SLA_Policy!$B$8-B378)*24&gt;X378,"Open - Breached","Open - On Track"),IF((D378-B378)*24&lt;=X378,"Met","Breached")))</f>
        <v>Breached</v>
      </c>
    </row>
    <row r="379" spans="1:25" x14ac:dyDescent="0.25">
      <c r="A379" s="9" t="s">
        <v>1317</v>
      </c>
      <c r="B379" s="23">
        <v>45940.459027777797</v>
      </c>
      <c r="C379" s="23">
        <v>45940.5444444444</v>
      </c>
      <c r="D379" s="23">
        <v>45944.350694444503</v>
      </c>
      <c r="E379" s="9" t="s">
        <v>212</v>
      </c>
      <c r="F379" s="9" t="s">
        <v>188</v>
      </c>
      <c r="G379" s="9" t="s">
        <v>213</v>
      </c>
      <c r="H379" s="9" t="s">
        <v>167</v>
      </c>
      <c r="I379" s="9" t="s">
        <v>362</v>
      </c>
      <c r="J379" s="9" t="s">
        <v>1318</v>
      </c>
      <c r="K379" s="9" t="s">
        <v>215</v>
      </c>
      <c r="L379" s="9" t="s">
        <v>307</v>
      </c>
      <c r="M379" s="9" t="s">
        <v>1319</v>
      </c>
      <c r="N379" s="9" t="s">
        <v>197</v>
      </c>
      <c r="O379" s="9" t="s">
        <v>176</v>
      </c>
      <c r="P379" s="9" t="s">
        <v>570</v>
      </c>
      <c r="Q379" s="9" t="s">
        <v>219</v>
      </c>
      <c r="R379" s="9">
        <v>0</v>
      </c>
      <c r="S379" s="9">
        <v>35</v>
      </c>
      <c r="U379" s="9" t="s">
        <v>266</v>
      </c>
      <c r="W379" s="9">
        <v>4</v>
      </c>
      <c r="X379" s="9">
        <f>INDEX(SLA_Policy!$D$2:$D$5,MATCH(F379,SLA_Policy!$A$2:$A$5,0))</f>
        <v>72</v>
      </c>
      <c r="Y379" s="9" t="str">
        <f>IF(E379="Cancelled","Excluded",IF(D379="",IF((SLA_Policy!$B$8-B379)*24&gt;X379,"Open - Breached","Open - On Track"),IF((D379-B379)*24&lt;=X379,"Met","Breached")))</f>
        <v>Breached</v>
      </c>
    </row>
    <row r="380" spans="1:25" x14ac:dyDescent="0.25">
      <c r="A380" s="9" t="s">
        <v>1320</v>
      </c>
      <c r="B380" s="23">
        <v>45940.463194444397</v>
      </c>
      <c r="C380" s="23">
        <v>45940.472222222197</v>
      </c>
      <c r="D380" s="23">
        <v>45944.329861111102</v>
      </c>
      <c r="E380" s="9" t="s">
        <v>212</v>
      </c>
      <c r="F380" s="9" t="s">
        <v>188</v>
      </c>
      <c r="G380" s="9" t="s">
        <v>213</v>
      </c>
      <c r="H380" s="9" t="s">
        <v>167</v>
      </c>
      <c r="I380" s="9" t="s">
        <v>349</v>
      </c>
      <c r="J380" s="9" t="s">
        <v>656</v>
      </c>
      <c r="K380" s="9" t="s">
        <v>225</v>
      </c>
      <c r="L380" s="9" t="s">
        <v>270</v>
      </c>
      <c r="M380" s="9" t="s">
        <v>1321</v>
      </c>
      <c r="N380" s="9" t="s">
        <v>199</v>
      </c>
      <c r="O380" s="9" t="s">
        <v>180</v>
      </c>
      <c r="P380" s="9" t="s">
        <v>368</v>
      </c>
      <c r="Q380" s="9" t="s">
        <v>219</v>
      </c>
      <c r="R380" s="9">
        <v>0</v>
      </c>
      <c r="S380" s="9">
        <v>28</v>
      </c>
      <c r="U380" s="9" t="s">
        <v>266</v>
      </c>
      <c r="W380" s="9">
        <v>2</v>
      </c>
      <c r="X380" s="9">
        <f>INDEX(SLA_Policy!$D$2:$D$5,MATCH(F380,SLA_Policy!$A$2:$A$5,0))</f>
        <v>72</v>
      </c>
      <c r="Y380" s="9" t="str">
        <f>IF(E380="Cancelled","Excluded",IF(D380="",IF((SLA_Policy!$B$8-B380)*24&gt;X380,"Open - Breached","Open - On Track"),IF((D380-B380)*24&lt;=X380,"Met","Breached")))</f>
        <v>Breached</v>
      </c>
    </row>
    <row r="381" spans="1:25" x14ac:dyDescent="0.25">
      <c r="A381" s="9" t="s">
        <v>1322</v>
      </c>
      <c r="B381" s="23">
        <v>45940.46875</v>
      </c>
      <c r="C381" s="23">
        <v>45940.495138888902</v>
      </c>
      <c r="D381" s="23">
        <v>45944.385416666701</v>
      </c>
      <c r="E381" s="9" t="s">
        <v>212</v>
      </c>
      <c r="F381" s="9" t="s">
        <v>188</v>
      </c>
      <c r="G381" s="9" t="s">
        <v>213</v>
      </c>
      <c r="H381" s="9" t="s">
        <v>167</v>
      </c>
      <c r="I381" s="9" t="s">
        <v>362</v>
      </c>
      <c r="J381" s="9" t="s">
        <v>1323</v>
      </c>
      <c r="K381" s="9" t="s">
        <v>225</v>
      </c>
      <c r="L381" s="9" t="s">
        <v>216</v>
      </c>
      <c r="M381" s="9" t="s">
        <v>1324</v>
      </c>
      <c r="N381" s="9" t="s">
        <v>196</v>
      </c>
      <c r="O381" s="9" t="s">
        <v>176</v>
      </c>
      <c r="P381" s="9" t="s">
        <v>503</v>
      </c>
      <c r="Q381" s="9" t="s">
        <v>219</v>
      </c>
      <c r="R381" s="9">
        <v>0</v>
      </c>
      <c r="S381" s="9">
        <v>43</v>
      </c>
      <c r="U381" s="9" t="s">
        <v>290</v>
      </c>
      <c r="X381" s="9">
        <f>INDEX(SLA_Policy!$D$2:$D$5,MATCH(F381,SLA_Policy!$A$2:$A$5,0))</f>
        <v>72</v>
      </c>
      <c r="Y381" s="9" t="str">
        <f>IF(E381="Cancelled","Excluded",IF(D381="",IF((SLA_Policy!$B$8-B381)*24&gt;X381,"Open - Breached","Open - On Track"),IF((D381-B381)*24&lt;=X381,"Met","Breached")))</f>
        <v>Breached</v>
      </c>
    </row>
    <row r="382" spans="1:25" x14ac:dyDescent="0.25">
      <c r="A382" s="9" t="s">
        <v>1325</v>
      </c>
      <c r="B382" s="23">
        <v>45940.469444444498</v>
      </c>
      <c r="C382" s="23">
        <v>45940.671527777798</v>
      </c>
      <c r="D382" s="23">
        <v>45940.6784722222</v>
      </c>
      <c r="E382" s="9" t="s">
        <v>212</v>
      </c>
      <c r="F382" s="9" t="s">
        <v>188</v>
      </c>
      <c r="G382" s="9" t="s">
        <v>213</v>
      </c>
      <c r="H382" s="9" t="s">
        <v>162</v>
      </c>
      <c r="I382" s="9" t="s">
        <v>393</v>
      </c>
      <c r="J382" s="9" t="s">
        <v>1326</v>
      </c>
      <c r="K382" s="9" t="s">
        <v>246</v>
      </c>
      <c r="L382" s="9" t="s">
        <v>226</v>
      </c>
      <c r="M382" s="9" t="s">
        <v>1327</v>
      </c>
      <c r="N382" s="9" t="s">
        <v>197</v>
      </c>
      <c r="O382" s="9" t="s">
        <v>116</v>
      </c>
      <c r="P382" s="9" t="s">
        <v>342</v>
      </c>
      <c r="Q382" s="9" t="s">
        <v>219</v>
      </c>
      <c r="R382" s="9">
        <v>0</v>
      </c>
      <c r="S382" s="9">
        <v>25</v>
      </c>
      <c r="U382" s="9" t="s">
        <v>266</v>
      </c>
      <c r="X382" s="9">
        <f>INDEX(SLA_Policy!$D$2:$D$5,MATCH(F382,SLA_Policy!$A$2:$A$5,0))</f>
        <v>72</v>
      </c>
      <c r="Y382" s="9" t="str">
        <f>IF(E382="Cancelled","Excluded",IF(D382="",IF((SLA_Policy!$B$8-B382)*24&gt;X382,"Open - Breached","Open - On Track"),IF((D382-B382)*24&lt;=X382,"Met","Breached")))</f>
        <v>Met</v>
      </c>
    </row>
    <row r="383" spans="1:25" x14ac:dyDescent="0.25">
      <c r="A383" s="9" t="s">
        <v>1328</v>
      </c>
      <c r="B383" s="23">
        <v>45940.474999999999</v>
      </c>
      <c r="C383" s="23">
        <v>45940.530555555597</v>
      </c>
      <c r="D383" s="23">
        <v>45944.400694444397</v>
      </c>
      <c r="E383" s="9" t="s">
        <v>212</v>
      </c>
      <c r="F383" s="9" t="s">
        <v>189</v>
      </c>
      <c r="G383" s="9" t="s">
        <v>236</v>
      </c>
      <c r="H383" s="9" t="s">
        <v>162</v>
      </c>
      <c r="I383" s="9" t="s">
        <v>280</v>
      </c>
      <c r="J383" s="9" t="s">
        <v>1329</v>
      </c>
      <c r="K383" s="9" t="s">
        <v>246</v>
      </c>
      <c r="L383" s="9" t="s">
        <v>216</v>
      </c>
      <c r="M383" s="9" t="s">
        <v>1290</v>
      </c>
      <c r="N383" s="9" t="s">
        <v>196</v>
      </c>
      <c r="O383" s="9" t="s">
        <v>179</v>
      </c>
      <c r="P383" s="9" t="s">
        <v>284</v>
      </c>
      <c r="Q383" s="9" t="s">
        <v>219</v>
      </c>
      <c r="R383" s="9">
        <v>0</v>
      </c>
      <c r="S383" s="9">
        <v>31</v>
      </c>
      <c r="U383" s="9" t="s">
        <v>242</v>
      </c>
      <c r="X383" s="9">
        <f>INDEX(SLA_Policy!$D$2:$D$5,MATCH(F383,SLA_Policy!$A$2:$A$5,0))</f>
        <v>120</v>
      </c>
      <c r="Y383" s="9" t="str">
        <f>IF(E383="Cancelled","Excluded",IF(D383="",IF((SLA_Policy!$B$8-B383)*24&gt;X383,"Open - Breached","Open - On Track"),IF((D383-B383)*24&lt;=X383,"Met","Breached")))</f>
        <v>Met</v>
      </c>
    </row>
    <row r="384" spans="1:25" x14ac:dyDescent="0.25">
      <c r="A384" s="9" t="s">
        <v>1330</v>
      </c>
      <c r="B384" s="23">
        <v>45940.474999999999</v>
      </c>
      <c r="C384" s="23">
        <v>45940.482638888898</v>
      </c>
      <c r="D384" s="23">
        <v>45944.372222222199</v>
      </c>
      <c r="E384" s="9" t="s">
        <v>212</v>
      </c>
      <c r="F384" s="9" t="s">
        <v>188</v>
      </c>
      <c r="G384" s="9" t="s">
        <v>213</v>
      </c>
      <c r="H384" s="9" t="s">
        <v>163</v>
      </c>
      <c r="I384" s="9" t="s">
        <v>223</v>
      </c>
      <c r="J384" s="9" t="s">
        <v>1331</v>
      </c>
      <c r="K384" s="9" t="s">
        <v>215</v>
      </c>
      <c r="L384" s="9" t="s">
        <v>104</v>
      </c>
      <c r="M384" s="9" t="s">
        <v>1332</v>
      </c>
      <c r="N384" s="9" t="s">
        <v>198</v>
      </c>
      <c r="O384" s="9" t="s">
        <v>176</v>
      </c>
      <c r="P384" s="9" t="s">
        <v>503</v>
      </c>
      <c r="Q384" s="9" t="s">
        <v>219</v>
      </c>
      <c r="R384" s="9">
        <v>0</v>
      </c>
      <c r="S384" s="9">
        <v>70</v>
      </c>
      <c r="T384" s="9" t="s">
        <v>229</v>
      </c>
      <c r="U384" s="9" t="s">
        <v>230</v>
      </c>
      <c r="W384" s="9">
        <v>3</v>
      </c>
      <c r="X384" s="9">
        <f>INDEX(SLA_Policy!$D$2:$D$5,MATCH(F384,SLA_Policy!$A$2:$A$5,0))</f>
        <v>72</v>
      </c>
      <c r="Y384" s="9" t="str">
        <f>IF(E384="Cancelled","Excluded",IF(D384="",IF((SLA_Policy!$B$8-B384)*24&gt;X384,"Open - Breached","Open - On Track"),IF((D384-B384)*24&lt;=X384,"Met","Breached")))</f>
        <v>Breached</v>
      </c>
    </row>
    <row r="385" spans="1:25" x14ac:dyDescent="0.25">
      <c r="A385" s="9" t="s">
        <v>1333</v>
      </c>
      <c r="B385" s="23">
        <v>45940.520833333299</v>
      </c>
      <c r="C385" s="23">
        <v>45940.528472222199</v>
      </c>
      <c r="D385" s="23">
        <v>45944.438194444498</v>
      </c>
      <c r="E385" s="9" t="s">
        <v>212</v>
      </c>
      <c r="F385" s="9" t="s">
        <v>188</v>
      </c>
      <c r="G385" s="9" t="s">
        <v>213</v>
      </c>
      <c r="H385" s="9" t="s">
        <v>165</v>
      </c>
      <c r="I385" s="9" t="s">
        <v>567</v>
      </c>
      <c r="J385" s="9" t="s">
        <v>1334</v>
      </c>
      <c r="K385" s="9" t="s">
        <v>246</v>
      </c>
      <c r="L385" s="9" t="s">
        <v>293</v>
      </c>
      <c r="M385" s="9" t="s">
        <v>709</v>
      </c>
      <c r="N385" s="9" t="s">
        <v>198</v>
      </c>
      <c r="O385" s="9" t="s">
        <v>176</v>
      </c>
      <c r="P385" s="9" t="s">
        <v>228</v>
      </c>
      <c r="Q385" s="9" t="s">
        <v>219</v>
      </c>
      <c r="R385" s="9">
        <v>1</v>
      </c>
      <c r="S385" s="9">
        <v>24</v>
      </c>
      <c r="U385" s="9" t="s">
        <v>266</v>
      </c>
      <c r="W385" s="9">
        <v>2</v>
      </c>
      <c r="X385" s="9">
        <f>INDEX(SLA_Policy!$D$2:$D$5,MATCH(F385,SLA_Policy!$A$2:$A$5,0))</f>
        <v>72</v>
      </c>
      <c r="Y385" s="9" t="str">
        <f>IF(E385="Cancelled","Excluded",IF(D385="",IF((SLA_Policy!$B$8-B385)*24&gt;X385,"Open - Breached","Open - On Track"),IF((D385-B385)*24&lt;=X385,"Met","Breached")))</f>
        <v>Breached</v>
      </c>
    </row>
    <row r="386" spans="1:25" x14ac:dyDescent="0.25">
      <c r="A386" s="9" t="s">
        <v>1335</v>
      </c>
      <c r="B386" s="23">
        <v>45940.545138888898</v>
      </c>
      <c r="C386" s="23">
        <v>45940.624305555597</v>
      </c>
      <c r="D386" s="23">
        <v>45944.376388888901</v>
      </c>
      <c r="E386" s="9" t="s">
        <v>212</v>
      </c>
      <c r="F386" s="9" t="s">
        <v>188</v>
      </c>
      <c r="G386" s="9" t="s">
        <v>236</v>
      </c>
      <c r="H386" s="9" t="s">
        <v>161</v>
      </c>
      <c r="I386" s="9" t="s">
        <v>237</v>
      </c>
      <c r="J386" s="9" t="s">
        <v>1336</v>
      </c>
      <c r="K386" s="9" t="s">
        <v>303</v>
      </c>
      <c r="L386" s="9" t="s">
        <v>270</v>
      </c>
      <c r="M386" s="9" t="s">
        <v>1337</v>
      </c>
      <c r="N386" s="9" t="s">
        <v>196</v>
      </c>
      <c r="O386" s="9" t="s">
        <v>177</v>
      </c>
      <c r="P386" s="9" t="s">
        <v>457</v>
      </c>
      <c r="Q386" s="9" t="s">
        <v>219</v>
      </c>
      <c r="R386" s="9">
        <v>0</v>
      </c>
      <c r="S386" s="9">
        <v>19</v>
      </c>
      <c r="U386" s="9" t="s">
        <v>242</v>
      </c>
      <c r="W386" s="9">
        <v>3</v>
      </c>
      <c r="X386" s="9">
        <f>INDEX(SLA_Policy!$D$2:$D$5,MATCH(F386,SLA_Policy!$A$2:$A$5,0))</f>
        <v>72</v>
      </c>
      <c r="Y386" s="9" t="str">
        <f>IF(E386="Cancelled","Excluded",IF(D386="",IF((SLA_Policy!$B$8-B386)*24&gt;X386,"Open - Breached","Open - On Track"),IF((D386-B386)*24&lt;=X386,"Met","Breached")))</f>
        <v>Breached</v>
      </c>
    </row>
    <row r="387" spans="1:25" x14ac:dyDescent="0.25">
      <c r="A387" s="9" t="s">
        <v>1338</v>
      </c>
      <c r="B387" s="23">
        <v>45940.563194444498</v>
      </c>
      <c r="C387" s="23">
        <v>45940.584027777797</v>
      </c>
      <c r="D387" s="23">
        <v>45944.386111111096</v>
      </c>
      <c r="E387" s="9" t="s">
        <v>212</v>
      </c>
      <c r="F387" s="9" t="s">
        <v>188</v>
      </c>
      <c r="G387" s="9" t="s">
        <v>213</v>
      </c>
      <c r="H387" s="9" t="s">
        <v>162</v>
      </c>
      <c r="I387" s="9" t="s">
        <v>345</v>
      </c>
      <c r="J387" s="9" t="s">
        <v>1136</v>
      </c>
      <c r="K387" s="9" t="s">
        <v>303</v>
      </c>
      <c r="L387" s="9" t="s">
        <v>226</v>
      </c>
      <c r="M387" s="9" t="s">
        <v>452</v>
      </c>
      <c r="N387" s="9" t="s">
        <v>196</v>
      </c>
      <c r="O387" s="9" t="s">
        <v>179</v>
      </c>
      <c r="P387" s="9" t="s">
        <v>264</v>
      </c>
      <c r="Q387" s="9" t="s">
        <v>219</v>
      </c>
      <c r="R387" s="9">
        <v>0</v>
      </c>
      <c r="S387" s="9">
        <v>17</v>
      </c>
      <c r="U387" s="9" t="s">
        <v>248</v>
      </c>
      <c r="X387" s="9">
        <f>INDEX(SLA_Policy!$D$2:$D$5,MATCH(F387,SLA_Policy!$A$2:$A$5,0))</f>
        <v>72</v>
      </c>
      <c r="Y387" s="9" t="str">
        <f>IF(E387="Cancelled","Excluded",IF(D387="",IF((SLA_Policy!$B$8-B387)*24&gt;X387,"Open - Breached","Open - On Track"),IF((D387-B387)*24&lt;=X387,"Met","Breached")))</f>
        <v>Breached</v>
      </c>
    </row>
    <row r="388" spans="1:25" x14ac:dyDescent="0.25">
      <c r="A388" s="9" t="s">
        <v>1339</v>
      </c>
      <c r="B388" s="23">
        <v>45940.574305555601</v>
      </c>
      <c r="C388" s="23">
        <v>45940.622916666704</v>
      </c>
      <c r="D388" s="23">
        <v>45940.677083333299</v>
      </c>
      <c r="E388" s="9" t="s">
        <v>212</v>
      </c>
      <c r="F388" s="9" t="s">
        <v>189</v>
      </c>
      <c r="G388" s="9" t="s">
        <v>213</v>
      </c>
      <c r="H388" s="9" t="s">
        <v>161</v>
      </c>
      <c r="I388" s="9" t="s">
        <v>389</v>
      </c>
      <c r="J388" s="9" t="s">
        <v>786</v>
      </c>
      <c r="K388" s="9" t="s">
        <v>303</v>
      </c>
      <c r="L388" s="9" t="s">
        <v>104</v>
      </c>
      <c r="M388" s="9" t="s">
        <v>1201</v>
      </c>
      <c r="N388" s="9" t="s">
        <v>198</v>
      </c>
      <c r="O388" s="9" t="s">
        <v>116</v>
      </c>
      <c r="P388" s="9" t="s">
        <v>218</v>
      </c>
      <c r="Q388" s="9" t="s">
        <v>219</v>
      </c>
      <c r="R388" s="9">
        <v>0</v>
      </c>
      <c r="S388" s="9">
        <v>4</v>
      </c>
      <c r="U388" s="9" t="s">
        <v>221</v>
      </c>
      <c r="X388" s="9">
        <f>INDEX(SLA_Policy!$D$2:$D$5,MATCH(F388,SLA_Policy!$A$2:$A$5,0))</f>
        <v>120</v>
      </c>
      <c r="Y388" s="9" t="str">
        <f>IF(E388="Cancelled","Excluded",IF(D388="",IF((SLA_Policy!$B$8-B388)*24&gt;X388,"Open - Breached","Open - On Track"),IF((D388-B388)*24&lt;=X388,"Met","Breached")))</f>
        <v>Met</v>
      </c>
    </row>
    <row r="389" spans="1:25" x14ac:dyDescent="0.25">
      <c r="A389" s="9" t="s">
        <v>1340</v>
      </c>
      <c r="B389" s="23">
        <v>45940.578472222202</v>
      </c>
      <c r="C389" s="23">
        <v>45940.585416666698</v>
      </c>
      <c r="D389" s="23">
        <v>45940.672222222202</v>
      </c>
      <c r="E389" s="9" t="s">
        <v>212</v>
      </c>
      <c r="F389" s="9" t="s">
        <v>188</v>
      </c>
      <c r="G389" s="9" t="s">
        <v>213</v>
      </c>
      <c r="H389" s="9" t="s">
        <v>161</v>
      </c>
      <c r="I389" s="9" t="s">
        <v>297</v>
      </c>
      <c r="J389" s="9" t="s">
        <v>1341</v>
      </c>
      <c r="K389" s="9" t="s">
        <v>246</v>
      </c>
      <c r="L389" s="9" t="s">
        <v>104</v>
      </c>
      <c r="M389" s="9" t="s">
        <v>1342</v>
      </c>
      <c r="N389" s="9" t="s">
        <v>198</v>
      </c>
      <c r="O389" s="9" t="s">
        <v>177</v>
      </c>
      <c r="P389" s="9" t="s">
        <v>300</v>
      </c>
      <c r="Q389" s="9" t="s">
        <v>219</v>
      </c>
      <c r="R389" s="9">
        <v>0</v>
      </c>
      <c r="S389" s="9">
        <v>7</v>
      </c>
      <c r="U389" s="9" t="s">
        <v>290</v>
      </c>
      <c r="W389" s="9">
        <v>5</v>
      </c>
      <c r="X389" s="9">
        <f>INDEX(SLA_Policy!$D$2:$D$5,MATCH(F389,SLA_Policy!$A$2:$A$5,0))</f>
        <v>72</v>
      </c>
      <c r="Y389" s="9" t="str">
        <f>IF(E389="Cancelled","Excluded",IF(D389="",IF((SLA_Policy!$B$8-B389)*24&gt;X389,"Open - Breached","Open - On Track"),IF((D389-B389)*24&lt;=X389,"Met","Breached")))</f>
        <v>Met</v>
      </c>
    </row>
    <row r="390" spans="1:25" x14ac:dyDescent="0.25">
      <c r="A390" s="9" t="s">
        <v>1343</v>
      </c>
      <c r="B390" s="23">
        <v>45940.5847222222</v>
      </c>
      <c r="C390" s="23">
        <v>45940.595138888901</v>
      </c>
      <c r="D390" s="23">
        <v>45946.394444444399</v>
      </c>
      <c r="E390" s="9" t="s">
        <v>212</v>
      </c>
      <c r="F390" s="9" t="s">
        <v>188</v>
      </c>
      <c r="G390" s="9" t="s">
        <v>213</v>
      </c>
      <c r="H390" s="9" t="s">
        <v>163</v>
      </c>
      <c r="I390" s="9" t="s">
        <v>223</v>
      </c>
      <c r="J390" s="9" t="s">
        <v>1344</v>
      </c>
      <c r="K390" s="9" t="s">
        <v>239</v>
      </c>
      <c r="L390" s="9" t="s">
        <v>371</v>
      </c>
      <c r="M390" s="9" t="s">
        <v>1345</v>
      </c>
      <c r="N390" s="9" t="s">
        <v>198</v>
      </c>
      <c r="O390" s="9" t="s">
        <v>176</v>
      </c>
      <c r="P390" s="9" t="s">
        <v>253</v>
      </c>
      <c r="Q390" s="9" t="s">
        <v>219</v>
      </c>
      <c r="R390" s="9">
        <v>0</v>
      </c>
      <c r="S390" s="9">
        <v>29</v>
      </c>
      <c r="T390" s="9" t="s">
        <v>136</v>
      </c>
      <c r="U390" s="9" t="s">
        <v>230</v>
      </c>
      <c r="X390" s="9">
        <f>INDEX(SLA_Policy!$D$2:$D$5,MATCH(F390,SLA_Policy!$A$2:$A$5,0))</f>
        <v>72</v>
      </c>
      <c r="Y390" s="9" t="str">
        <f>IF(E390="Cancelled","Excluded",IF(D390="",IF((SLA_Policy!$B$8-B390)*24&gt;X390,"Open - Breached","Open - On Track"),IF((D390-B390)*24&lt;=X390,"Met","Breached")))</f>
        <v>Breached</v>
      </c>
    </row>
    <row r="391" spans="1:25" x14ac:dyDescent="0.25">
      <c r="A391" s="9" t="s">
        <v>1346</v>
      </c>
      <c r="B391" s="23">
        <v>45940.6118055556</v>
      </c>
      <c r="C391" s="23">
        <v>45940.706250000003</v>
      </c>
      <c r="D391" s="23">
        <v>45944.400694444397</v>
      </c>
      <c r="E391" s="9" t="s">
        <v>212</v>
      </c>
      <c r="F391" s="9" t="s">
        <v>188</v>
      </c>
      <c r="G391" s="9" t="s">
        <v>236</v>
      </c>
      <c r="H391" s="9" t="s">
        <v>163</v>
      </c>
      <c r="I391" s="9" t="s">
        <v>315</v>
      </c>
      <c r="J391" s="9" t="s">
        <v>1347</v>
      </c>
      <c r="K391" s="9" t="s">
        <v>215</v>
      </c>
      <c r="L391" s="9" t="s">
        <v>311</v>
      </c>
      <c r="M391" s="9" t="s">
        <v>730</v>
      </c>
      <c r="N391" s="9" t="s">
        <v>196</v>
      </c>
      <c r="O391" s="9" t="s">
        <v>180</v>
      </c>
      <c r="P391" s="9" t="s">
        <v>368</v>
      </c>
      <c r="Q391" s="9" t="s">
        <v>219</v>
      </c>
      <c r="R391" s="9">
        <v>0</v>
      </c>
      <c r="S391" s="9">
        <v>209</v>
      </c>
      <c r="T391" s="9" t="s">
        <v>136</v>
      </c>
      <c r="U391" s="9" t="s">
        <v>242</v>
      </c>
      <c r="W391" s="9">
        <v>3</v>
      </c>
      <c r="X391" s="9">
        <f>INDEX(SLA_Policy!$D$2:$D$5,MATCH(F391,SLA_Policy!$A$2:$A$5,0))</f>
        <v>72</v>
      </c>
      <c r="Y391" s="9" t="str">
        <f>IF(E391="Cancelled","Excluded",IF(D391="",IF((SLA_Policy!$B$8-B391)*24&gt;X391,"Open - Breached","Open - On Track"),IF((D391-B391)*24&lt;=X391,"Met","Breached")))</f>
        <v>Breached</v>
      </c>
    </row>
    <row r="392" spans="1:25" x14ac:dyDescent="0.25">
      <c r="A392" s="9" t="s">
        <v>1348</v>
      </c>
      <c r="B392" s="23">
        <v>45940.620138888902</v>
      </c>
      <c r="C392" s="23">
        <v>45940.784722222197</v>
      </c>
      <c r="D392" s="23">
        <v>45944.662499999999</v>
      </c>
      <c r="E392" s="9" t="s">
        <v>212</v>
      </c>
      <c r="F392" s="9" t="s">
        <v>189</v>
      </c>
      <c r="G392" s="9" t="s">
        <v>236</v>
      </c>
      <c r="H392" s="9" t="s">
        <v>164</v>
      </c>
      <c r="I392" s="9" t="s">
        <v>421</v>
      </c>
      <c r="J392" s="9" t="s">
        <v>1349</v>
      </c>
      <c r="K392" s="9" t="s">
        <v>239</v>
      </c>
      <c r="L392" s="9" t="s">
        <v>307</v>
      </c>
      <c r="M392" s="9" t="s">
        <v>1350</v>
      </c>
      <c r="N392" s="9" t="s">
        <v>197</v>
      </c>
      <c r="O392" s="9" t="s">
        <v>180</v>
      </c>
      <c r="P392" s="9" t="s">
        <v>368</v>
      </c>
      <c r="Q392" s="9" t="s">
        <v>219</v>
      </c>
      <c r="R392" s="9">
        <v>1</v>
      </c>
      <c r="S392" s="9">
        <v>37</v>
      </c>
      <c r="T392" s="9" t="s">
        <v>343</v>
      </c>
      <c r="U392" s="9" t="s">
        <v>242</v>
      </c>
      <c r="X392" s="9">
        <f>INDEX(SLA_Policy!$D$2:$D$5,MATCH(F392,SLA_Policy!$A$2:$A$5,0))</f>
        <v>120</v>
      </c>
      <c r="Y392" s="9" t="str">
        <f>IF(E392="Cancelled","Excluded",IF(D392="",IF((SLA_Policy!$B$8-B392)*24&gt;X392,"Open - Breached","Open - On Track"),IF((D392-B392)*24&lt;=X392,"Met","Breached")))</f>
        <v>Met</v>
      </c>
    </row>
    <row r="393" spans="1:25" x14ac:dyDescent="0.25">
      <c r="A393" s="9" t="s">
        <v>1351</v>
      </c>
      <c r="B393" s="23">
        <v>45940.623611111099</v>
      </c>
      <c r="C393" s="23">
        <v>45940.629166666702</v>
      </c>
      <c r="D393" s="23">
        <v>45940.683333333298</v>
      </c>
      <c r="E393" s="9" t="s">
        <v>212</v>
      </c>
      <c r="F393" s="9" t="s">
        <v>188</v>
      </c>
      <c r="G393" s="9" t="s">
        <v>213</v>
      </c>
      <c r="H393" s="9" t="s">
        <v>166</v>
      </c>
      <c r="I393" s="9" t="s">
        <v>286</v>
      </c>
      <c r="J393" s="9" t="s">
        <v>1352</v>
      </c>
      <c r="K393" s="9" t="s">
        <v>246</v>
      </c>
      <c r="L393" s="9" t="s">
        <v>270</v>
      </c>
      <c r="M393" s="9" t="s">
        <v>1353</v>
      </c>
      <c r="N393" s="9" t="s">
        <v>198</v>
      </c>
      <c r="O393" s="9" t="s">
        <v>181</v>
      </c>
      <c r="P393" s="9" t="s">
        <v>449</v>
      </c>
      <c r="Q393" s="9" t="s">
        <v>219</v>
      </c>
      <c r="R393" s="9">
        <v>0</v>
      </c>
      <c r="S393" s="9">
        <v>27</v>
      </c>
      <c r="U393" s="9" t="s">
        <v>376</v>
      </c>
      <c r="X393" s="9">
        <f>INDEX(SLA_Policy!$D$2:$D$5,MATCH(F393,SLA_Policy!$A$2:$A$5,0))</f>
        <v>72</v>
      </c>
      <c r="Y393" s="9" t="str">
        <f>IF(E393="Cancelled","Excluded",IF(D393="",IF((SLA_Policy!$B$8-B393)*24&gt;X393,"Open - Breached","Open - On Track"),IF((D393-B393)*24&lt;=X393,"Met","Breached")))</f>
        <v>Met</v>
      </c>
    </row>
    <row r="394" spans="1:25" x14ac:dyDescent="0.25">
      <c r="A394" s="9" t="s">
        <v>1354</v>
      </c>
      <c r="B394" s="23">
        <v>45940.659027777801</v>
      </c>
      <c r="C394" s="23">
        <v>45940.668749999997</v>
      </c>
      <c r="D394" s="23">
        <v>45944.344444444498</v>
      </c>
      <c r="E394" s="9" t="s">
        <v>212</v>
      </c>
      <c r="F394" s="9" t="s">
        <v>188</v>
      </c>
      <c r="G394" s="9" t="s">
        <v>213</v>
      </c>
      <c r="H394" s="9" t="s">
        <v>162</v>
      </c>
      <c r="I394" s="9" t="s">
        <v>244</v>
      </c>
      <c r="J394" s="9" t="s">
        <v>1355</v>
      </c>
      <c r="K394" s="9" t="s">
        <v>215</v>
      </c>
      <c r="L394" s="9" t="s">
        <v>311</v>
      </c>
      <c r="M394" s="9" t="s">
        <v>1356</v>
      </c>
      <c r="N394" s="9" t="s">
        <v>197</v>
      </c>
      <c r="O394" s="9" t="s">
        <v>179</v>
      </c>
      <c r="P394" s="9" t="s">
        <v>284</v>
      </c>
      <c r="Q394" s="9" t="s">
        <v>219</v>
      </c>
      <c r="R394" s="9">
        <v>0</v>
      </c>
      <c r="S394" s="9">
        <v>11</v>
      </c>
      <c r="U394" s="9" t="s">
        <v>266</v>
      </c>
      <c r="X394" s="9">
        <f>INDEX(SLA_Policy!$D$2:$D$5,MATCH(F394,SLA_Policy!$A$2:$A$5,0))</f>
        <v>72</v>
      </c>
      <c r="Y394" s="9" t="str">
        <f>IF(E394="Cancelled","Excluded",IF(D394="",IF((SLA_Policy!$B$8-B394)*24&gt;X394,"Open - Breached","Open - On Track"),IF((D394-B394)*24&lt;=X394,"Met","Breached")))</f>
        <v>Breached</v>
      </c>
    </row>
    <row r="395" spans="1:25" x14ac:dyDescent="0.25">
      <c r="A395" s="9" t="s">
        <v>1357</v>
      </c>
      <c r="B395" s="23">
        <v>45940.688194444498</v>
      </c>
      <c r="C395" s="23">
        <v>45940.703472222202</v>
      </c>
      <c r="D395" s="23">
        <v>45944.3930555556</v>
      </c>
      <c r="E395" s="9" t="s">
        <v>212</v>
      </c>
      <c r="F395" s="9" t="s">
        <v>188</v>
      </c>
      <c r="G395" s="9" t="s">
        <v>213</v>
      </c>
      <c r="H395" s="9" t="s">
        <v>167</v>
      </c>
      <c r="I395" s="9" t="s">
        <v>349</v>
      </c>
      <c r="J395" s="9" t="s">
        <v>1049</v>
      </c>
      <c r="K395" s="9" t="s">
        <v>246</v>
      </c>
      <c r="L395" s="9" t="s">
        <v>226</v>
      </c>
      <c r="M395" s="9" t="s">
        <v>1307</v>
      </c>
      <c r="N395" s="9" t="s">
        <v>196</v>
      </c>
      <c r="O395" s="9" t="s">
        <v>116</v>
      </c>
      <c r="P395" s="9" t="s">
        <v>590</v>
      </c>
      <c r="Q395" s="9" t="s">
        <v>219</v>
      </c>
      <c r="R395" s="9">
        <v>0</v>
      </c>
      <c r="S395" s="9">
        <v>39</v>
      </c>
      <c r="U395" s="9" t="s">
        <v>248</v>
      </c>
      <c r="W395" s="9">
        <v>3</v>
      </c>
      <c r="X395" s="9">
        <f>INDEX(SLA_Policy!$D$2:$D$5,MATCH(F395,SLA_Policy!$A$2:$A$5,0))</f>
        <v>72</v>
      </c>
      <c r="Y395" s="9" t="str">
        <f>IF(E395="Cancelled","Excluded",IF(D395="",IF((SLA_Policy!$B$8-B395)*24&gt;X395,"Open - Breached","Open - On Track"),IF((D395-B395)*24&lt;=X395,"Met","Breached")))</f>
        <v>Breached</v>
      </c>
    </row>
    <row r="396" spans="1:25" x14ac:dyDescent="0.25">
      <c r="A396" s="9" t="s">
        <v>1358</v>
      </c>
      <c r="B396" s="23">
        <v>45940.702777777798</v>
      </c>
      <c r="C396" s="23">
        <v>45940.703472222202</v>
      </c>
      <c r="D396" s="23">
        <v>45944.338194444397</v>
      </c>
      <c r="E396" s="9" t="s">
        <v>212</v>
      </c>
      <c r="F396" s="9" t="s">
        <v>188</v>
      </c>
      <c r="G396" s="9" t="s">
        <v>213</v>
      </c>
      <c r="H396" s="9" t="s">
        <v>164</v>
      </c>
      <c r="I396" s="9" t="s">
        <v>339</v>
      </c>
      <c r="J396" s="9" t="s">
        <v>1359</v>
      </c>
      <c r="K396" s="9" t="s">
        <v>246</v>
      </c>
      <c r="L396" s="9" t="s">
        <v>270</v>
      </c>
      <c r="M396" s="9" t="s">
        <v>547</v>
      </c>
      <c r="N396" s="9" t="s">
        <v>198</v>
      </c>
      <c r="O396" s="9" t="s">
        <v>116</v>
      </c>
      <c r="P396" s="9" t="s">
        <v>295</v>
      </c>
      <c r="Q396" s="9" t="s">
        <v>219</v>
      </c>
      <c r="R396" s="9">
        <v>0</v>
      </c>
      <c r="S396" s="9">
        <v>17</v>
      </c>
      <c r="T396" s="9" t="s">
        <v>343</v>
      </c>
      <c r="U396" s="9" t="s">
        <v>290</v>
      </c>
      <c r="X396" s="9">
        <f>INDEX(SLA_Policy!$D$2:$D$5,MATCH(F396,SLA_Policy!$A$2:$A$5,0))</f>
        <v>72</v>
      </c>
      <c r="Y396" s="9" t="str">
        <f>IF(E396="Cancelled","Excluded",IF(D396="",IF((SLA_Policy!$B$8-B396)*24&gt;X396,"Open - Breached","Open - On Track"),IF((D396-B396)*24&lt;=X396,"Met","Breached")))</f>
        <v>Breached</v>
      </c>
    </row>
    <row r="397" spans="1:25" x14ac:dyDescent="0.25">
      <c r="A397" s="9" t="s">
        <v>1360</v>
      </c>
      <c r="B397" s="23">
        <v>45940.718055555597</v>
      </c>
      <c r="C397" s="23">
        <v>45940.729166666701</v>
      </c>
      <c r="D397" s="23">
        <v>45944.359027777798</v>
      </c>
      <c r="E397" s="9" t="s">
        <v>212</v>
      </c>
      <c r="F397" s="9" t="s">
        <v>188</v>
      </c>
      <c r="G397" s="9" t="s">
        <v>213</v>
      </c>
      <c r="H397" s="9" t="s">
        <v>161</v>
      </c>
      <c r="I397" s="9" t="s">
        <v>297</v>
      </c>
      <c r="J397" s="9" t="s">
        <v>1361</v>
      </c>
      <c r="K397" s="9" t="s">
        <v>246</v>
      </c>
      <c r="L397" s="9" t="s">
        <v>371</v>
      </c>
      <c r="M397" s="9" t="s">
        <v>644</v>
      </c>
      <c r="N397" s="9" t="s">
        <v>198</v>
      </c>
      <c r="O397" s="9" t="s">
        <v>177</v>
      </c>
      <c r="P397" s="9" t="s">
        <v>300</v>
      </c>
      <c r="Q397" s="9" t="s">
        <v>219</v>
      </c>
      <c r="R397" s="9">
        <v>0</v>
      </c>
      <c r="S397" s="9">
        <v>15</v>
      </c>
      <c r="U397" s="9" t="s">
        <v>221</v>
      </c>
      <c r="W397" s="9">
        <v>3</v>
      </c>
      <c r="X397" s="9">
        <f>INDEX(SLA_Policy!$D$2:$D$5,MATCH(F397,SLA_Policy!$A$2:$A$5,0))</f>
        <v>72</v>
      </c>
      <c r="Y397" s="9" t="str">
        <f>IF(E397="Cancelled","Excluded",IF(D397="",IF((SLA_Policy!$B$8-B397)*24&gt;X397,"Open - Breached","Open - On Track"),IF((D397-B397)*24&lt;=X397,"Met","Breached")))</f>
        <v>Breached</v>
      </c>
    </row>
    <row r="398" spans="1:25" x14ac:dyDescent="0.25">
      <c r="A398" s="9" t="s">
        <v>1362</v>
      </c>
      <c r="B398" s="23">
        <v>45940.718055555597</v>
      </c>
      <c r="C398" s="23">
        <v>45940.724305555603</v>
      </c>
      <c r="D398" s="23">
        <v>45944.404166666704</v>
      </c>
      <c r="E398" s="9" t="s">
        <v>212</v>
      </c>
      <c r="F398" s="9" t="s">
        <v>187</v>
      </c>
      <c r="G398" s="9" t="s">
        <v>213</v>
      </c>
      <c r="H398" s="9" t="s">
        <v>162</v>
      </c>
      <c r="I398" s="9" t="s">
        <v>393</v>
      </c>
      <c r="J398" s="9" t="s">
        <v>1363</v>
      </c>
      <c r="K398" s="9" t="s">
        <v>246</v>
      </c>
      <c r="L398" s="9" t="s">
        <v>311</v>
      </c>
      <c r="M398" s="9" t="s">
        <v>1364</v>
      </c>
      <c r="N398" s="9" t="s">
        <v>200</v>
      </c>
      <c r="O398" s="9" t="s">
        <v>179</v>
      </c>
      <c r="P398" s="9" t="s">
        <v>284</v>
      </c>
      <c r="Q398" s="9" t="s">
        <v>273</v>
      </c>
      <c r="R398" s="9">
        <v>0</v>
      </c>
      <c r="S398" s="9">
        <v>13</v>
      </c>
      <c r="U398" s="9" t="s">
        <v>266</v>
      </c>
      <c r="W398" s="9">
        <v>4</v>
      </c>
      <c r="X398" s="9">
        <f>INDEX(SLA_Policy!$D$2:$D$5,MATCH(F398,SLA_Policy!$A$2:$A$5,0))</f>
        <v>8</v>
      </c>
      <c r="Y398" s="9" t="str">
        <f>IF(E398="Cancelled","Excluded",IF(D398="",IF((SLA_Policy!$B$8-B398)*24&gt;X398,"Open - Breached","Open - On Track"),IF((D398-B398)*24&lt;=X398,"Met","Breached")))</f>
        <v>Breached</v>
      </c>
    </row>
    <row r="399" spans="1:25" x14ac:dyDescent="0.25">
      <c r="A399" s="9" t="s">
        <v>1365</v>
      </c>
      <c r="B399" s="23">
        <v>45940.720138888901</v>
      </c>
      <c r="C399" s="23">
        <v>45940.738194444399</v>
      </c>
      <c r="D399" s="23">
        <v>45944.377083333296</v>
      </c>
      <c r="E399" s="9" t="s">
        <v>212</v>
      </c>
      <c r="F399" s="9" t="s">
        <v>188</v>
      </c>
      <c r="G399" s="9" t="s">
        <v>213</v>
      </c>
      <c r="H399" s="9" t="s">
        <v>163</v>
      </c>
      <c r="I399" s="9" t="s">
        <v>223</v>
      </c>
      <c r="J399" s="9" t="s">
        <v>1366</v>
      </c>
      <c r="K399" s="9" t="s">
        <v>246</v>
      </c>
      <c r="L399" s="9" t="s">
        <v>282</v>
      </c>
      <c r="M399" s="9" t="s">
        <v>1367</v>
      </c>
      <c r="N399" s="9" t="s">
        <v>198</v>
      </c>
      <c r="O399" s="9" t="s">
        <v>176</v>
      </c>
      <c r="P399" s="9" t="s">
        <v>228</v>
      </c>
      <c r="Q399" s="9" t="s">
        <v>219</v>
      </c>
      <c r="R399" s="9">
        <v>0</v>
      </c>
      <c r="S399" s="9">
        <v>50</v>
      </c>
      <c r="T399" s="9" t="s">
        <v>136</v>
      </c>
      <c r="U399" s="9" t="s">
        <v>230</v>
      </c>
      <c r="X399" s="9">
        <f>INDEX(SLA_Policy!$D$2:$D$5,MATCH(F399,SLA_Policy!$A$2:$A$5,0))</f>
        <v>72</v>
      </c>
      <c r="Y399" s="9" t="str">
        <f>IF(E399="Cancelled","Excluded",IF(D399="",IF((SLA_Policy!$B$8-B399)*24&gt;X399,"Open - Breached","Open - On Track"),IF((D399-B399)*24&lt;=X399,"Met","Breached")))</f>
        <v>Breached</v>
      </c>
    </row>
    <row r="400" spans="1:25" x14ac:dyDescent="0.25">
      <c r="A400" s="9" t="s">
        <v>1368</v>
      </c>
      <c r="B400" s="23">
        <v>45940.7680555556</v>
      </c>
      <c r="C400" s="23">
        <v>45940.784722222197</v>
      </c>
      <c r="D400" s="23">
        <v>45944.410416666702</v>
      </c>
      <c r="E400" s="9" t="s">
        <v>212</v>
      </c>
      <c r="F400" s="9" t="s">
        <v>188</v>
      </c>
      <c r="G400" s="9" t="s">
        <v>213</v>
      </c>
      <c r="H400" s="9" t="s">
        <v>88</v>
      </c>
      <c r="I400" s="9" t="s">
        <v>268</v>
      </c>
      <c r="J400" s="9" t="s">
        <v>1369</v>
      </c>
      <c r="K400" s="9" t="s">
        <v>262</v>
      </c>
      <c r="L400" s="9" t="s">
        <v>311</v>
      </c>
      <c r="M400" s="9" t="s">
        <v>1370</v>
      </c>
      <c r="N400" s="9" t="s">
        <v>196</v>
      </c>
      <c r="O400" s="9" t="s">
        <v>178</v>
      </c>
      <c r="P400" s="9" t="s">
        <v>414</v>
      </c>
      <c r="Q400" s="9" t="s">
        <v>219</v>
      </c>
      <c r="R400" s="9">
        <v>0</v>
      </c>
      <c r="S400" s="9">
        <v>15</v>
      </c>
      <c r="T400" s="9" t="s">
        <v>220</v>
      </c>
      <c r="U400" s="9" t="s">
        <v>221</v>
      </c>
      <c r="X400" s="9">
        <f>INDEX(SLA_Policy!$D$2:$D$5,MATCH(F400,SLA_Policy!$A$2:$A$5,0))</f>
        <v>72</v>
      </c>
      <c r="Y400" s="9" t="str">
        <f>IF(E400="Cancelled","Excluded",IF(D400="",IF((SLA_Policy!$B$8-B400)*24&gt;X400,"Open - Breached","Open - On Track"),IF((D400-B400)*24&lt;=X400,"Met","Breached")))</f>
        <v>Breached</v>
      </c>
    </row>
    <row r="401" spans="1:25" x14ac:dyDescent="0.25">
      <c r="A401" s="9" t="s">
        <v>1371</v>
      </c>
      <c r="B401" s="23">
        <v>45940.783333333296</v>
      </c>
      <c r="C401" s="23">
        <v>45944.307638888902</v>
      </c>
      <c r="D401" s="23">
        <v>45944.319444444503</v>
      </c>
      <c r="E401" s="9" t="s">
        <v>212</v>
      </c>
      <c r="F401" s="9" t="s">
        <v>188</v>
      </c>
      <c r="G401" s="9" t="s">
        <v>213</v>
      </c>
      <c r="H401" s="9" t="s">
        <v>164</v>
      </c>
      <c r="I401" s="9" t="s">
        <v>339</v>
      </c>
      <c r="J401" s="9" t="s">
        <v>1372</v>
      </c>
      <c r="K401" s="9" t="s">
        <v>246</v>
      </c>
      <c r="L401" s="9" t="s">
        <v>311</v>
      </c>
      <c r="M401" s="9" t="s">
        <v>1175</v>
      </c>
      <c r="N401" s="9" t="s">
        <v>196</v>
      </c>
      <c r="O401" s="9" t="s">
        <v>116</v>
      </c>
      <c r="P401" s="9" t="s">
        <v>342</v>
      </c>
      <c r="Q401" s="9" t="s">
        <v>219</v>
      </c>
      <c r="R401" s="9">
        <v>0</v>
      </c>
      <c r="S401" s="9">
        <v>14</v>
      </c>
      <c r="T401" s="9" t="s">
        <v>464</v>
      </c>
      <c r="U401" s="9" t="s">
        <v>266</v>
      </c>
      <c r="X401" s="9">
        <f>INDEX(SLA_Policy!$D$2:$D$5,MATCH(F401,SLA_Policy!$A$2:$A$5,0))</f>
        <v>72</v>
      </c>
      <c r="Y401" s="9" t="str">
        <f>IF(E401="Cancelled","Excluded",IF(D401="",IF((SLA_Policy!$B$8-B401)*24&gt;X401,"Open - Breached","Open - On Track"),IF((D401-B401)*24&lt;=X401,"Met","Breached")))</f>
        <v>Breached</v>
      </c>
    </row>
    <row r="402" spans="1:25" x14ac:dyDescent="0.25">
      <c r="A402" s="9" t="s">
        <v>1373</v>
      </c>
      <c r="B402" s="23">
        <v>45941.438194444498</v>
      </c>
      <c r="C402" s="23">
        <v>45944.349305555603</v>
      </c>
      <c r="D402" s="23">
        <v>45944.362500000003</v>
      </c>
      <c r="E402" s="9" t="s">
        <v>212</v>
      </c>
      <c r="F402" s="9" t="s">
        <v>189</v>
      </c>
      <c r="G402" s="9" t="s">
        <v>213</v>
      </c>
      <c r="H402" s="9" t="s">
        <v>162</v>
      </c>
      <c r="I402" s="9" t="s">
        <v>345</v>
      </c>
      <c r="J402" s="9" t="s">
        <v>1374</v>
      </c>
      <c r="K402" s="9" t="s">
        <v>246</v>
      </c>
      <c r="L402" s="9" t="s">
        <v>371</v>
      </c>
      <c r="M402" s="9" t="s">
        <v>1375</v>
      </c>
      <c r="N402" s="9" t="s">
        <v>197</v>
      </c>
      <c r="O402" s="9" t="s">
        <v>116</v>
      </c>
      <c r="P402" s="9" t="s">
        <v>218</v>
      </c>
      <c r="Q402" s="9" t="s">
        <v>219</v>
      </c>
      <c r="R402" s="9">
        <v>0</v>
      </c>
      <c r="S402" s="9">
        <v>13</v>
      </c>
      <c r="U402" s="9" t="s">
        <v>266</v>
      </c>
      <c r="X402" s="9">
        <f>INDEX(SLA_Policy!$D$2:$D$5,MATCH(F402,SLA_Policy!$A$2:$A$5,0))</f>
        <v>120</v>
      </c>
      <c r="Y402" s="9" t="str">
        <f>IF(E402="Cancelled","Excluded",IF(D402="",IF((SLA_Policy!$B$8-B402)*24&gt;X402,"Open - Breached","Open - On Track"),IF((D402-B402)*24&lt;=X402,"Met","Breached")))</f>
        <v>Met</v>
      </c>
    </row>
    <row r="403" spans="1:25" x14ac:dyDescent="0.25">
      <c r="A403" s="9" t="s">
        <v>1376</v>
      </c>
      <c r="B403" s="23">
        <v>45941.6472222222</v>
      </c>
      <c r="C403" s="23">
        <v>45944.297222222202</v>
      </c>
      <c r="D403" s="23">
        <v>45944.313888888901</v>
      </c>
      <c r="E403" s="9" t="s">
        <v>212</v>
      </c>
      <c r="F403" s="9" t="s">
        <v>189</v>
      </c>
      <c r="G403" s="9" t="s">
        <v>213</v>
      </c>
      <c r="H403" s="9" t="s">
        <v>163</v>
      </c>
      <c r="I403" s="9" t="s">
        <v>405</v>
      </c>
      <c r="J403" s="9" t="s">
        <v>1052</v>
      </c>
      <c r="K403" s="9" t="s">
        <v>239</v>
      </c>
      <c r="L403" s="9" t="s">
        <v>226</v>
      </c>
      <c r="M403" s="9" t="s">
        <v>1377</v>
      </c>
      <c r="N403" s="9" t="s">
        <v>196</v>
      </c>
      <c r="O403" s="9" t="s">
        <v>116</v>
      </c>
      <c r="P403" s="9" t="s">
        <v>234</v>
      </c>
      <c r="Q403" s="9" t="s">
        <v>219</v>
      </c>
      <c r="R403" s="9">
        <v>0</v>
      </c>
      <c r="S403" s="9">
        <v>21</v>
      </c>
      <c r="U403" s="9" t="s">
        <v>266</v>
      </c>
      <c r="X403" s="9">
        <f>INDEX(SLA_Policy!$D$2:$D$5,MATCH(F403,SLA_Policy!$A$2:$A$5,0))</f>
        <v>120</v>
      </c>
      <c r="Y403" s="9" t="str">
        <f>IF(E403="Cancelled","Excluded",IF(D403="",IF((SLA_Policy!$B$8-B403)*24&gt;X403,"Open - Breached","Open - On Track"),IF((D403-B403)*24&lt;=X403,"Met","Breached")))</f>
        <v>Met</v>
      </c>
    </row>
    <row r="404" spans="1:25" x14ac:dyDescent="0.25">
      <c r="A404" s="9" t="s">
        <v>1378</v>
      </c>
      <c r="B404" s="23">
        <v>45941.6743055556</v>
      </c>
      <c r="C404" s="23">
        <v>45944.332638888904</v>
      </c>
      <c r="D404" s="23">
        <v>45944.358333333301</v>
      </c>
      <c r="E404" s="9" t="s">
        <v>212</v>
      </c>
      <c r="F404" s="9" t="s">
        <v>189</v>
      </c>
      <c r="G404" s="9" t="s">
        <v>236</v>
      </c>
      <c r="H404" s="9" t="s">
        <v>162</v>
      </c>
      <c r="I404" s="9" t="s">
        <v>280</v>
      </c>
      <c r="J404" s="9" t="s">
        <v>1379</v>
      </c>
      <c r="K404" s="9" t="s">
        <v>239</v>
      </c>
      <c r="L404" s="9" t="s">
        <v>371</v>
      </c>
      <c r="M404" s="9" t="s">
        <v>609</v>
      </c>
      <c r="N404" s="9" t="s">
        <v>199</v>
      </c>
      <c r="O404" s="9" t="s">
        <v>179</v>
      </c>
      <c r="P404" s="9" t="s">
        <v>337</v>
      </c>
      <c r="Q404" s="9" t="s">
        <v>219</v>
      </c>
      <c r="R404" s="9">
        <v>0</v>
      </c>
      <c r="S404" s="9">
        <v>5</v>
      </c>
      <c r="U404" s="9" t="s">
        <v>242</v>
      </c>
      <c r="X404" s="9">
        <f>INDEX(SLA_Policy!$D$2:$D$5,MATCH(F404,SLA_Policy!$A$2:$A$5,0))</f>
        <v>120</v>
      </c>
      <c r="Y404" s="9" t="str">
        <f>IF(E404="Cancelled","Excluded",IF(D404="",IF((SLA_Policy!$B$8-B404)*24&gt;X404,"Open - Breached","Open - On Track"),IF((D404-B404)*24&lt;=X404,"Met","Breached")))</f>
        <v>Met</v>
      </c>
    </row>
    <row r="405" spans="1:25" x14ac:dyDescent="0.25">
      <c r="A405" s="9" t="s">
        <v>1380</v>
      </c>
      <c r="B405" s="23">
        <v>45941.761111111096</v>
      </c>
      <c r="C405" s="23">
        <v>45944.338888888902</v>
      </c>
      <c r="D405" s="23">
        <v>45944.347916666702</v>
      </c>
      <c r="E405" s="9" t="s">
        <v>212</v>
      </c>
      <c r="F405" s="9" t="s">
        <v>188</v>
      </c>
      <c r="G405" s="9" t="s">
        <v>236</v>
      </c>
      <c r="H405" s="9" t="s">
        <v>167</v>
      </c>
      <c r="I405" s="9" t="s">
        <v>255</v>
      </c>
      <c r="J405" s="9" t="s">
        <v>1381</v>
      </c>
      <c r="K405" s="9" t="s">
        <v>246</v>
      </c>
      <c r="L405" s="9" t="s">
        <v>216</v>
      </c>
      <c r="M405" s="9" t="s">
        <v>1382</v>
      </c>
      <c r="N405" s="9" t="s">
        <v>196</v>
      </c>
      <c r="O405" s="9" t="s">
        <v>180</v>
      </c>
      <c r="P405" s="9" t="s">
        <v>318</v>
      </c>
      <c r="Q405" s="9" t="s">
        <v>273</v>
      </c>
      <c r="R405" s="9">
        <v>0</v>
      </c>
      <c r="S405" s="9">
        <v>19</v>
      </c>
      <c r="U405" s="9" t="s">
        <v>242</v>
      </c>
      <c r="X405" s="9">
        <f>INDEX(SLA_Policy!$D$2:$D$5,MATCH(F405,SLA_Policy!$A$2:$A$5,0))</f>
        <v>72</v>
      </c>
      <c r="Y405" s="9" t="str">
        <f>IF(E405="Cancelled","Excluded",IF(D405="",IF((SLA_Policy!$B$8-B405)*24&gt;X405,"Open - Breached","Open - On Track"),IF((D405-B405)*24&lt;=X405,"Met","Breached")))</f>
        <v>Met</v>
      </c>
    </row>
    <row r="406" spans="1:25" x14ac:dyDescent="0.25">
      <c r="A406" s="9" t="s">
        <v>1383</v>
      </c>
      <c r="B406" s="23">
        <v>45941.811111111099</v>
      </c>
      <c r="C406" s="23">
        <v>45944.370833333298</v>
      </c>
      <c r="D406" s="23">
        <v>45944.3972222222</v>
      </c>
      <c r="E406" s="9" t="s">
        <v>212</v>
      </c>
      <c r="F406" s="9" t="s">
        <v>189</v>
      </c>
      <c r="G406" s="9" t="s">
        <v>236</v>
      </c>
      <c r="H406" s="9" t="s">
        <v>161</v>
      </c>
      <c r="I406" s="9" t="s">
        <v>482</v>
      </c>
      <c r="J406" s="9" t="s">
        <v>1168</v>
      </c>
      <c r="K406" s="9" t="s">
        <v>246</v>
      </c>
      <c r="L406" s="9" t="s">
        <v>226</v>
      </c>
      <c r="M406" s="9" t="s">
        <v>1384</v>
      </c>
      <c r="N406" s="9" t="s">
        <v>198</v>
      </c>
      <c r="O406" s="9" t="s">
        <v>177</v>
      </c>
      <c r="P406" s="9" t="s">
        <v>457</v>
      </c>
      <c r="Q406" s="9" t="s">
        <v>219</v>
      </c>
      <c r="R406" s="9">
        <v>0</v>
      </c>
      <c r="S406" s="9">
        <v>55</v>
      </c>
      <c r="U406" s="9" t="s">
        <v>242</v>
      </c>
      <c r="W406" s="9">
        <v>4</v>
      </c>
      <c r="X406" s="9">
        <f>INDEX(SLA_Policy!$D$2:$D$5,MATCH(F406,SLA_Policy!$A$2:$A$5,0))</f>
        <v>120</v>
      </c>
      <c r="Y406" s="9" t="str">
        <f>IF(E406="Cancelled","Excluded",IF(D406="",IF((SLA_Policy!$B$8-B406)*24&gt;X406,"Open - Breached","Open - On Track"),IF((D406-B406)*24&lt;=X406,"Met","Breached")))</f>
        <v>Met</v>
      </c>
    </row>
    <row r="407" spans="1:25" x14ac:dyDescent="0.25">
      <c r="A407" s="9" t="s">
        <v>1385</v>
      </c>
      <c r="B407" s="23">
        <v>45941.855555555601</v>
      </c>
      <c r="C407" s="23">
        <v>45941.858333333301</v>
      </c>
      <c r="D407" s="23">
        <v>45944.313888888901</v>
      </c>
      <c r="E407" s="9" t="s">
        <v>212</v>
      </c>
      <c r="F407" s="9" t="s">
        <v>187</v>
      </c>
      <c r="G407" s="9" t="s">
        <v>213</v>
      </c>
      <c r="H407" s="9" t="s">
        <v>88</v>
      </c>
      <c r="I407" s="9" t="s">
        <v>268</v>
      </c>
      <c r="J407" s="9" t="s">
        <v>1386</v>
      </c>
      <c r="K407" s="9" t="s">
        <v>246</v>
      </c>
      <c r="L407" s="9" t="s">
        <v>293</v>
      </c>
      <c r="M407" s="9" t="s">
        <v>1387</v>
      </c>
      <c r="N407" s="9" t="s">
        <v>198</v>
      </c>
      <c r="O407" s="9" t="s">
        <v>178</v>
      </c>
      <c r="P407" s="9" t="s">
        <v>272</v>
      </c>
      <c r="Q407" s="9" t="s">
        <v>273</v>
      </c>
      <c r="R407" s="9">
        <v>0</v>
      </c>
      <c r="S407" s="9">
        <v>10</v>
      </c>
      <c r="T407" s="9" t="s">
        <v>136</v>
      </c>
      <c r="U407" s="9" t="s">
        <v>290</v>
      </c>
      <c r="X407" s="9">
        <f>INDEX(SLA_Policy!$D$2:$D$5,MATCH(F407,SLA_Policy!$A$2:$A$5,0))</f>
        <v>8</v>
      </c>
      <c r="Y407" s="9" t="str">
        <f>IF(E407="Cancelled","Excluded",IF(D407="",IF((SLA_Policy!$B$8-B407)*24&gt;X407,"Open - Breached","Open - On Track"),IF((D407-B407)*24&lt;=X407,"Met","Breached")))</f>
        <v>Breached</v>
      </c>
    </row>
    <row r="408" spans="1:25" x14ac:dyDescent="0.25">
      <c r="A408" s="9" t="s">
        <v>1388</v>
      </c>
      <c r="B408" s="23">
        <v>45941.8618055556</v>
      </c>
      <c r="C408" s="23">
        <v>45944.339583333298</v>
      </c>
      <c r="D408" s="23">
        <v>45944.364583333299</v>
      </c>
      <c r="E408" s="9" t="s">
        <v>212</v>
      </c>
      <c r="F408" s="9" t="s">
        <v>188</v>
      </c>
      <c r="G408" s="9" t="s">
        <v>213</v>
      </c>
      <c r="H408" s="9" t="s">
        <v>88</v>
      </c>
      <c r="I408" s="9" t="s">
        <v>268</v>
      </c>
      <c r="J408" s="9" t="s">
        <v>1389</v>
      </c>
      <c r="K408" s="9" t="s">
        <v>225</v>
      </c>
      <c r="L408" s="9" t="s">
        <v>216</v>
      </c>
      <c r="M408" s="9" t="s">
        <v>488</v>
      </c>
      <c r="N408" s="9" t="s">
        <v>197</v>
      </c>
      <c r="O408" s="9" t="s">
        <v>178</v>
      </c>
      <c r="P408" s="9" t="s">
        <v>360</v>
      </c>
      <c r="Q408" s="9" t="s">
        <v>219</v>
      </c>
      <c r="R408" s="9">
        <v>0</v>
      </c>
      <c r="S408" s="9">
        <v>17</v>
      </c>
      <c r="T408" s="9" t="s">
        <v>220</v>
      </c>
      <c r="U408" s="9" t="s">
        <v>266</v>
      </c>
      <c r="X408" s="9">
        <f>INDEX(SLA_Policy!$D$2:$D$5,MATCH(F408,SLA_Policy!$A$2:$A$5,0))</f>
        <v>72</v>
      </c>
      <c r="Y408" s="9" t="str">
        <f>IF(E408="Cancelled","Excluded",IF(D408="",IF((SLA_Policy!$B$8-B408)*24&gt;X408,"Open - Breached","Open - On Track"),IF((D408-B408)*24&lt;=X408,"Met","Breached")))</f>
        <v>Met</v>
      </c>
    </row>
    <row r="409" spans="1:25" x14ac:dyDescent="0.25">
      <c r="A409" s="9" t="s">
        <v>1390</v>
      </c>
      <c r="B409" s="23">
        <v>45941.990277777797</v>
      </c>
      <c r="C409" s="23">
        <v>45944.327083333301</v>
      </c>
      <c r="D409" s="23">
        <v>45944.354166666701</v>
      </c>
      <c r="E409" s="9" t="s">
        <v>212</v>
      </c>
      <c r="F409" s="9" t="s">
        <v>189</v>
      </c>
      <c r="G409" s="9" t="s">
        <v>236</v>
      </c>
      <c r="H409" s="9" t="s">
        <v>163</v>
      </c>
      <c r="I409" s="9" t="s">
        <v>327</v>
      </c>
      <c r="J409" s="9" t="s">
        <v>1391</v>
      </c>
      <c r="K409" s="9" t="s">
        <v>246</v>
      </c>
      <c r="L409" s="9" t="s">
        <v>216</v>
      </c>
      <c r="M409" s="9" t="s">
        <v>1392</v>
      </c>
      <c r="N409" s="9" t="s">
        <v>196</v>
      </c>
      <c r="O409" s="9" t="s">
        <v>176</v>
      </c>
      <c r="P409" s="9" t="s">
        <v>253</v>
      </c>
      <c r="Q409" s="9" t="s">
        <v>219</v>
      </c>
      <c r="R409" s="9">
        <v>0</v>
      </c>
      <c r="S409" s="9">
        <v>53</v>
      </c>
      <c r="U409" s="9" t="s">
        <v>242</v>
      </c>
      <c r="W409" s="9">
        <v>5</v>
      </c>
      <c r="X409" s="9">
        <f>INDEX(SLA_Policy!$D$2:$D$5,MATCH(F409,SLA_Policy!$A$2:$A$5,0))</f>
        <v>120</v>
      </c>
      <c r="Y409" s="9" t="str">
        <f>IF(E409="Cancelled","Excluded",IF(D409="",IF((SLA_Policy!$B$8-B409)*24&gt;X409,"Open - Breached","Open - On Track"),IF((D409-B409)*24&lt;=X409,"Met","Breached")))</f>
        <v>Met</v>
      </c>
    </row>
    <row r="410" spans="1:25" x14ac:dyDescent="0.25">
      <c r="A410" s="9" t="s">
        <v>1393</v>
      </c>
      <c r="B410" s="23">
        <v>45942.345833333296</v>
      </c>
      <c r="C410" s="23">
        <v>45944.3256944444</v>
      </c>
      <c r="D410" s="23">
        <v>45944.332638888904</v>
      </c>
      <c r="E410" s="9" t="s">
        <v>212</v>
      </c>
      <c r="F410" s="9" t="s">
        <v>188</v>
      </c>
      <c r="G410" s="9" t="s">
        <v>213</v>
      </c>
      <c r="H410" s="9" t="s">
        <v>161</v>
      </c>
      <c r="I410" s="9" t="s">
        <v>389</v>
      </c>
      <c r="J410" s="9" t="s">
        <v>1243</v>
      </c>
      <c r="K410" s="9" t="s">
        <v>262</v>
      </c>
      <c r="L410" s="9" t="s">
        <v>104</v>
      </c>
      <c r="M410" s="9" t="s">
        <v>1394</v>
      </c>
      <c r="N410" s="9" t="s">
        <v>198</v>
      </c>
      <c r="O410" s="9" t="s">
        <v>116</v>
      </c>
      <c r="P410" s="9" t="s">
        <v>525</v>
      </c>
      <c r="Q410" s="9" t="s">
        <v>219</v>
      </c>
      <c r="R410" s="9">
        <v>0</v>
      </c>
      <c r="S410" s="9">
        <v>9</v>
      </c>
      <c r="U410" s="9" t="s">
        <v>290</v>
      </c>
      <c r="W410" s="9">
        <v>5</v>
      </c>
      <c r="X410" s="9">
        <f>INDEX(SLA_Policy!$D$2:$D$5,MATCH(F410,SLA_Policy!$A$2:$A$5,0))</f>
        <v>72</v>
      </c>
      <c r="Y410" s="9" t="str">
        <f>IF(E410="Cancelled","Excluded",IF(D410="",IF((SLA_Policy!$B$8-B410)*24&gt;X410,"Open - Breached","Open - On Track"),IF((D410-B410)*24&lt;=X410,"Met","Breached")))</f>
        <v>Met</v>
      </c>
    </row>
    <row r="411" spans="1:25" x14ac:dyDescent="0.25">
      <c r="A411" s="9" t="s">
        <v>1395</v>
      </c>
      <c r="B411" s="23">
        <v>45942.644444444399</v>
      </c>
      <c r="C411" s="23">
        <v>45944.340277777803</v>
      </c>
      <c r="D411" s="23">
        <v>45944.355555555601</v>
      </c>
      <c r="E411" s="9" t="s">
        <v>212</v>
      </c>
      <c r="F411" s="9" t="s">
        <v>188</v>
      </c>
      <c r="G411" s="9" t="s">
        <v>213</v>
      </c>
      <c r="H411" s="9" t="s">
        <v>163</v>
      </c>
      <c r="I411" s="9" t="s">
        <v>250</v>
      </c>
      <c r="J411" s="9" t="s">
        <v>1396</v>
      </c>
      <c r="K411" s="9" t="s">
        <v>225</v>
      </c>
      <c r="L411" s="9" t="s">
        <v>226</v>
      </c>
      <c r="M411" s="9" t="s">
        <v>892</v>
      </c>
      <c r="N411" s="9" t="s">
        <v>196</v>
      </c>
      <c r="O411" s="9" t="s">
        <v>176</v>
      </c>
      <c r="P411" s="9" t="s">
        <v>419</v>
      </c>
      <c r="Q411" s="9" t="s">
        <v>219</v>
      </c>
      <c r="R411" s="9">
        <v>0</v>
      </c>
      <c r="S411" s="9">
        <v>15</v>
      </c>
      <c r="T411" s="9" t="s">
        <v>229</v>
      </c>
      <c r="U411" s="9" t="s">
        <v>230</v>
      </c>
      <c r="X411" s="9">
        <f>INDEX(SLA_Policy!$D$2:$D$5,MATCH(F411,SLA_Policy!$A$2:$A$5,0))</f>
        <v>72</v>
      </c>
      <c r="Y411" s="9" t="str">
        <f>IF(E411="Cancelled","Excluded",IF(D411="",IF((SLA_Policy!$B$8-B411)*24&gt;X411,"Open - Breached","Open - On Track"),IF((D411-B411)*24&lt;=X411,"Met","Breached")))</f>
        <v>Met</v>
      </c>
    </row>
    <row r="412" spans="1:25" x14ac:dyDescent="0.25">
      <c r="A412" s="9" t="s">
        <v>1397</v>
      </c>
      <c r="B412" s="23">
        <v>45942.796527777798</v>
      </c>
      <c r="C412" s="23">
        <v>45944.327083333301</v>
      </c>
      <c r="D412" s="23">
        <v>45946.65625</v>
      </c>
      <c r="E412" s="9" t="s">
        <v>212</v>
      </c>
      <c r="F412" s="9" t="s">
        <v>189</v>
      </c>
      <c r="G412" s="9" t="s">
        <v>236</v>
      </c>
      <c r="H412" s="9" t="s">
        <v>161</v>
      </c>
      <c r="I412" s="9" t="s">
        <v>482</v>
      </c>
      <c r="J412" s="9" t="s">
        <v>1168</v>
      </c>
      <c r="K412" s="9" t="s">
        <v>246</v>
      </c>
      <c r="L412" s="9" t="s">
        <v>104</v>
      </c>
      <c r="M412" s="9" t="s">
        <v>1398</v>
      </c>
      <c r="N412" s="9" t="s">
        <v>196</v>
      </c>
      <c r="O412" s="9" t="s">
        <v>177</v>
      </c>
      <c r="P412" s="9" t="s">
        <v>241</v>
      </c>
      <c r="Q412" s="9" t="s">
        <v>219</v>
      </c>
      <c r="R412" s="9">
        <v>1</v>
      </c>
      <c r="S412" s="9">
        <v>136</v>
      </c>
      <c r="U412" s="9" t="s">
        <v>242</v>
      </c>
      <c r="X412" s="9">
        <f>INDEX(SLA_Policy!$D$2:$D$5,MATCH(F412,SLA_Policy!$A$2:$A$5,0))</f>
        <v>120</v>
      </c>
      <c r="Y412" s="9" t="str">
        <f>IF(E412="Cancelled","Excluded",IF(D412="",IF((SLA_Policy!$B$8-B412)*24&gt;X412,"Open - Breached","Open - On Track"),IF((D412-B412)*24&lt;=X412,"Met","Breached")))</f>
        <v>Met</v>
      </c>
    </row>
    <row r="413" spans="1:25" x14ac:dyDescent="0.25">
      <c r="A413" s="9" t="s">
        <v>1399</v>
      </c>
      <c r="B413" s="23">
        <v>45944.118750000001</v>
      </c>
      <c r="C413" s="23">
        <v>45944.324999999997</v>
      </c>
      <c r="D413" s="23">
        <v>45947.350694444503</v>
      </c>
      <c r="E413" s="9" t="s">
        <v>212</v>
      </c>
      <c r="F413" s="9" t="s">
        <v>189</v>
      </c>
      <c r="G413" s="9" t="s">
        <v>213</v>
      </c>
      <c r="H413" s="9" t="s">
        <v>162</v>
      </c>
      <c r="I413" s="9" t="s">
        <v>244</v>
      </c>
      <c r="J413" s="9" t="s">
        <v>335</v>
      </c>
      <c r="K413" s="9" t="s">
        <v>246</v>
      </c>
      <c r="L413" s="9" t="s">
        <v>311</v>
      </c>
      <c r="M413" s="9" t="s">
        <v>1400</v>
      </c>
      <c r="N413" s="9" t="s">
        <v>199</v>
      </c>
      <c r="O413" s="9" t="s">
        <v>116</v>
      </c>
      <c r="P413" s="9" t="s">
        <v>218</v>
      </c>
      <c r="Q413" s="9" t="s">
        <v>219</v>
      </c>
      <c r="R413" s="9">
        <v>2</v>
      </c>
      <c r="S413" s="9">
        <v>36</v>
      </c>
      <c r="U413" s="9" t="s">
        <v>266</v>
      </c>
      <c r="X413" s="9">
        <f>INDEX(SLA_Policy!$D$2:$D$5,MATCH(F413,SLA_Policy!$A$2:$A$5,0))</f>
        <v>120</v>
      </c>
      <c r="Y413" s="9" t="str">
        <f>IF(E413="Cancelled","Excluded",IF(D413="",IF((SLA_Policy!$B$8-B413)*24&gt;X413,"Open - Breached","Open - On Track"),IF((D413-B413)*24&lt;=X413,"Met","Breached")))</f>
        <v>Met</v>
      </c>
    </row>
    <row r="414" spans="1:25" x14ac:dyDescent="0.25">
      <c r="A414" s="9" t="s">
        <v>1401</v>
      </c>
      <c r="B414" s="23">
        <v>45944.254861111098</v>
      </c>
      <c r="C414" s="23">
        <v>45944.264583333301</v>
      </c>
      <c r="D414" s="23">
        <v>45944.265972222202</v>
      </c>
      <c r="E414" s="9" t="s">
        <v>212</v>
      </c>
      <c r="F414" s="9" t="s">
        <v>187</v>
      </c>
      <c r="G414" s="9" t="s">
        <v>213</v>
      </c>
      <c r="H414" s="9" t="s">
        <v>161</v>
      </c>
      <c r="I414" s="9" t="s">
        <v>389</v>
      </c>
      <c r="J414" s="9" t="s">
        <v>1402</v>
      </c>
      <c r="K414" s="9" t="s">
        <v>239</v>
      </c>
      <c r="L414" s="9" t="s">
        <v>216</v>
      </c>
      <c r="M414" s="9" t="s">
        <v>1403</v>
      </c>
      <c r="N414" s="9" t="s">
        <v>197</v>
      </c>
      <c r="O414" s="9" t="s">
        <v>116</v>
      </c>
      <c r="P414" s="9" t="s">
        <v>342</v>
      </c>
      <c r="Q414" s="9" t="s">
        <v>219</v>
      </c>
      <c r="R414" s="9">
        <v>0</v>
      </c>
      <c r="S414" s="9">
        <v>4</v>
      </c>
      <c r="U414" s="9" t="s">
        <v>266</v>
      </c>
      <c r="X414" s="9">
        <f>INDEX(SLA_Policy!$D$2:$D$5,MATCH(F414,SLA_Policy!$A$2:$A$5,0))</f>
        <v>8</v>
      </c>
      <c r="Y414" s="9" t="str">
        <f>IF(E414="Cancelled","Excluded",IF(D414="",IF((SLA_Policy!$B$8-B414)*24&gt;X414,"Open - Breached","Open - On Track"),IF((D414-B414)*24&lt;=X414,"Met","Breached")))</f>
        <v>Met</v>
      </c>
    </row>
    <row r="415" spans="1:25" x14ac:dyDescent="0.25">
      <c r="A415" s="9" t="s">
        <v>1404</v>
      </c>
      <c r="B415" s="23">
        <v>45944.295833333301</v>
      </c>
      <c r="C415" s="23">
        <v>45944.315277777801</v>
      </c>
      <c r="D415" s="23">
        <v>45944.5493055556</v>
      </c>
      <c r="E415" s="9" t="s">
        <v>212</v>
      </c>
      <c r="F415" s="9" t="s">
        <v>187</v>
      </c>
      <c r="G415" s="9" t="s">
        <v>213</v>
      </c>
      <c r="H415" s="9" t="s">
        <v>167</v>
      </c>
      <c r="I415" s="9" t="s">
        <v>362</v>
      </c>
      <c r="J415" s="9" t="s">
        <v>1405</v>
      </c>
      <c r="K415" s="9" t="s">
        <v>303</v>
      </c>
      <c r="L415" s="9" t="s">
        <v>226</v>
      </c>
      <c r="M415" s="9" t="s">
        <v>452</v>
      </c>
      <c r="N415" s="9" t="s">
        <v>197</v>
      </c>
      <c r="O415" s="9" t="s">
        <v>176</v>
      </c>
      <c r="P415" s="9" t="s">
        <v>503</v>
      </c>
      <c r="Q415" s="9" t="s">
        <v>273</v>
      </c>
      <c r="R415" s="9">
        <v>0</v>
      </c>
      <c r="S415" s="9">
        <v>36</v>
      </c>
      <c r="U415" s="9" t="s">
        <v>248</v>
      </c>
      <c r="X415" s="9">
        <f>INDEX(SLA_Policy!$D$2:$D$5,MATCH(F415,SLA_Policy!$A$2:$A$5,0))</f>
        <v>8</v>
      </c>
      <c r="Y415" s="9" t="str">
        <f>IF(E415="Cancelled","Excluded",IF(D415="",IF((SLA_Policy!$B$8-B415)*24&gt;X415,"Open - Breached","Open - On Track"),IF((D415-B415)*24&lt;=X415,"Met","Breached")))</f>
        <v>Met</v>
      </c>
    </row>
    <row r="416" spans="1:25" x14ac:dyDescent="0.25">
      <c r="A416" s="9" t="s">
        <v>1406</v>
      </c>
      <c r="B416" s="23">
        <v>45944.2993055556</v>
      </c>
      <c r="C416" s="23">
        <v>45944.3</v>
      </c>
      <c r="D416" s="23">
        <v>45944.469444444498</v>
      </c>
      <c r="E416" s="9" t="s">
        <v>212</v>
      </c>
      <c r="F416" s="9" t="s">
        <v>187</v>
      </c>
      <c r="G416" s="9" t="s">
        <v>213</v>
      </c>
      <c r="H416" s="9" t="s">
        <v>163</v>
      </c>
      <c r="I416" s="9" t="s">
        <v>250</v>
      </c>
      <c r="J416" s="9" t="s">
        <v>1407</v>
      </c>
      <c r="K416" s="9" t="s">
        <v>239</v>
      </c>
      <c r="L416" s="9" t="s">
        <v>282</v>
      </c>
      <c r="M416" s="9" t="s">
        <v>1408</v>
      </c>
      <c r="N416" s="9" t="s">
        <v>200</v>
      </c>
      <c r="O416" s="9" t="s">
        <v>176</v>
      </c>
      <c r="P416" s="9" t="s">
        <v>503</v>
      </c>
      <c r="Q416" s="9" t="s">
        <v>273</v>
      </c>
      <c r="R416" s="9">
        <v>0</v>
      </c>
      <c r="S416" s="9">
        <v>23</v>
      </c>
      <c r="T416" s="9" t="s">
        <v>220</v>
      </c>
      <c r="U416" s="9" t="s">
        <v>230</v>
      </c>
      <c r="X416" s="9">
        <f>INDEX(SLA_Policy!$D$2:$D$5,MATCH(F416,SLA_Policy!$A$2:$A$5,0))</f>
        <v>8</v>
      </c>
      <c r="Y416" s="9" t="str">
        <f>IF(E416="Cancelled","Excluded",IF(D416="",IF((SLA_Policy!$B$8-B416)*24&gt;X416,"Open - Breached","Open - On Track"),IF((D416-B416)*24&lt;=X416,"Met","Breached")))</f>
        <v>Met</v>
      </c>
    </row>
    <row r="417" spans="1:25" x14ac:dyDescent="0.25">
      <c r="A417" s="9" t="s">
        <v>1409</v>
      </c>
      <c r="B417" s="23">
        <v>45944.302777777797</v>
      </c>
      <c r="C417" s="23">
        <v>45944.3034722222</v>
      </c>
      <c r="D417" s="23">
        <v>45944.337500000001</v>
      </c>
      <c r="E417" s="9" t="s">
        <v>212</v>
      </c>
      <c r="F417" s="9" t="s">
        <v>187</v>
      </c>
      <c r="G417" s="9" t="s">
        <v>213</v>
      </c>
      <c r="H417" s="9" t="s">
        <v>161</v>
      </c>
      <c r="I417" s="9" t="s">
        <v>297</v>
      </c>
      <c r="J417" s="9" t="s">
        <v>1410</v>
      </c>
      <c r="K417" s="9" t="s">
        <v>303</v>
      </c>
      <c r="L417" s="9" t="s">
        <v>351</v>
      </c>
      <c r="M417" s="9" t="s">
        <v>1411</v>
      </c>
      <c r="N417" s="9" t="s">
        <v>198</v>
      </c>
      <c r="O417" s="9" t="s">
        <v>116</v>
      </c>
      <c r="P417" s="9" t="s">
        <v>525</v>
      </c>
      <c r="Q417" s="9" t="s">
        <v>219</v>
      </c>
      <c r="R417" s="9">
        <v>0</v>
      </c>
      <c r="S417" s="9">
        <v>16</v>
      </c>
      <c r="U417" s="9" t="s">
        <v>290</v>
      </c>
      <c r="X417" s="9">
        <f>INDEX(SLA_Policy!$D$2:$D$5,MATCH(F417,SLA_Policy!$A$2:$A$5,0))</f>
        <v>8</v>
      </c>
      <c r="Y417" s="9" t="str">
        <f>IF(E417="Cancelled","Excluded",IF(D417="",IF((SLA_Policy!$B$8-B417)*24&gt;X417,"Open - Breached","Open - On Track"),IF((D417-B417)*24&lt;=X417,"Met","Breached")))</f>
        <v>Met</v>
      </c>
    </row>
    <row r="418" spans="1:25" x14ac:dyDescent="0.25">
      <c r="A418" s="9" t="s">
        <v>1412</v>
      </c>
      <c r="B418" s="23">
        <v>45944.307638888902</v>
      </c>
      <c r="C418" s="23">
        <v>45944.320833333302</v>
      </c>
      <c r="D418" s="23">
        <v>45944.429166666698</v>
      </c>
      <c r="E418" s="9" t="s">
        <v>212</v>
      </c>
      <c r="F418" s="9" t="s">
        <v>189</v>
      </c>
      <c r="G418" s="9" t="s">
        <v>213</v>
      </c>
      <c r="H418" s="9" t="s">
        <v>165</v>
      </c>
      <c r="I418" s="9" t="s">
        <v>567</v>
      </c>
      <c r="J418" s="9" t="s">
        <v>1413</v>
      </c>
      <c r="K418" s="9" t="s">
        <v>246</v>
      </c>
      <c r="L418" s="9" t="s">
        <v>311</v>
      </c>
      <c r="M418" s="9" t="s">
        <v>832</v>
      </c>
      <c r="N418" s="9" t="s">
        <v>198</v>
      </c>
      <c r="O418" s="9" t="s">
        <v>116</v>
      </c>
      <c r="P418" s="9" t="s">
        <v>295</v>
      </c>
      <c r="Q418" s="9" t="s">
        <v>219</v>
      </c>
      <c r="R418" s="9">
        <v>0</v>
      </c>
      <c r="S418" s="9">
        <v>18</v>
      </c>
      <c r="U418" s="9" t="s">
        <v>266</v>
      </c>
      <c r="W418" s="9">
        <v>4</v>
      </c>
      <c r="X418" s="9">
        <f>INDEX(SLA_Policy!$D$2:$D$5,MATCH(F418,SLA_Policy!$A$2:$A$5,0))</f>
        <v>120</v>
      </c>
      <c r="Y418" s="9" t="str">
        <f>IF(E418="Cancelled","Excluded",IF(D418="",IF((SLA_Policy!$B$8-B418)*24&gt;X418,"Open - Breached","Open - On Track"),IF((D418-B418)*24&lt;=X418,"Met","Breached")))</f>
        <v>Met</v>
      </c>
    </row>
    <row r="419" spans="1:25" x14ac:dyDescent="0.25">
      <c r="A419" s="9" t="s">
        <v>1414</v>
      </c>
      <c r="B419" s="23">
        <v>45944.342361111099</v>
      </c>
      <c r="C419" s="23">
        <v>45944.345833333296</v>
      </c>
      <c r="D419" s="23">
        <v>45944.563194444498</v>
      </c>
      <c r="E419" s="9" t="s">
        <v>212</v>
      </c>
      <c r="F419" s="9" t="s">
        <v>188</v>
      </c>
      <c r="G419" s="9" t="s">
        <v>213</v>
      </c>
      <c r="H419" s="9" t="s">
        <v>164</v>
      </c>
      <c r="I419" s="9" t="s">
        <v>339</v>
      </c>
      <c r="J419" s="9" t="s">
        <v>1359</v>
      </c>
      <c r="K419" s="9" t="s">
        <v>239</v>
      </c>
      <c r="L419" s="9" t="s">
        <v>226</v>
      </c>
      <c r="M419" s="9" t="s">
        <v>757</v>
      </c>
      <c r="N419" s="9" t="s">
        <v>200</v>
      </c>
      <c r="O419" s="9" t="s">
        <v>116</v>
      </c>
      <c r="P419" s="9" t="s">
        <v>574</v>
      </c>
      <c r="Q419" s="9" t="s">
        <v>219</v>
      </c>
      <c r="R419" s="9">
        <v>0</v>
      </c>
      <c r="S419" s="9">
        <v>11</v>
      </c>
      <c r="T419" s="9" t="s">
        <v>343</v>
      </c>
      <c r="U419" s="9" t="s">
        <v>266</v>
      </c>
      <c r="X419" s="9">
        <f>INDEX(SLA_Policy!$D$2:$D$5,MATCH(F419,SLA_Policy!$A$2:$A$5,0))</f>
        <v>72</v>
      </c>
      <c r="Y419" s="9" t="str">
        <f>IF(E419="Cancelled","Excluded",IF(D419="",IF((SLA_Policy!$B$8-B419)*24&gt;X419,"Open - Breached","Open - On Track"),IF((D419-B419)*24&lt;=X419,"Met","Breached")))</f>
        <v>Met</v>
      </c>
    </row>
    <row r="420" spans="1:25" x14ac:dyDescent="0.25">
      <c r="A420" s="9" t="s">
        <v>1415</v>
      </c>
      <c r="B420" s="23">
        <v>45944.348611111098</v>
      </c>
      <c r="C420" s="23">
        <v>45944.35</v>
      </c>
      <c r="D420" s="23">
        <v>45944.363888888904</v>
      </c>
      <c r="E420" s="9" t="s">
        <v>212</v>
      </c>
      <c r="F420" s="9" t="s">
        <v>188</v>
      </c>
      <c r="G420" s="9" t="s">
        <v>213</v>
      </c>
      <c r="H420" s="9" t="s">
        <v>161</v>
      </c>
      <c r="I420" s="9" t="s">
        <v>389</v>
      </c>
      <c r="J420" s="9" t="s">
        <v>670</v>
      </c>
      <c r="K420" s="9" t="s">
        <v>246</v>
      </c>
      <c r="L420" s="9" t="s">
        <v>104</v>
      </c>
      <c r="M420" s="9" t="s">
        <v>1416</v>
      </c>
      <c r="N420" s="9" t="s">
        <v>198</v>
      </c>
      <c r="O420" s="9" t="s">
        <v>116</v>
      </c>
      <c r="P420" s="9" t="s">
        <v>574</v>
      </c>
      <c r="Q420" s="9" t="s">
        <v>219</v>
      </c>
      <c r="R420" s="9">
        <v>0</v>
      </c>
      <c r="S420" s="9">
        <v>8</v>
      </c>
      <c r="U420" s="9" t="s">
        <v>221</v>
      </c>
      <c r="W420" s="9">
        <v>5</v>
      </c>
      <c r="X420" s="9">
        <f>INDEX(SLA_Policy!$D$2:$D$5,MATCH(F420,SLA_Policy!$A$2:$A$5,0))</f>
        <v>72</v>
      </c>
      <c r="Y420" s="9" t="str">
        <f>IF(E420="Cancelled","Excluded",IF(D420="",IF((SLA_Policy!$B$8-B420)*24&gt;X420,"Open - Breached","Open - On Track"),IF((D420-B420)*24&lt;=X420,"Met","Breached")))</f>
        <v>Met</v>
      </c>
    </row>
    <row r="421" spans="1:25" x14ac:dyDescent="0.25">
      <c r="A421" s="9" t="s">
        <v>1417</v>
      </c>
      <c r="B421" s="23">
        <v>45944.348611111098</v>
      </c>
      <c r="C421" s="23">
        <v>45944.3527777778</v>
      </c>
      <c r="D421" s="23">
        <v>45944.405555555597</v>
      </c>
      <c r="E421" s="9" t="s">
        <v>212</v>
      </c>
      <c r="F421" s="9" t="s">
        <v>188</v>
      </c>
      <c r="G421" s="9" t="s">
        <v>213</v>
      </c>
      <c r="H421" s="9" t="s">
        <v>161</v>
      </c>
      <c r="I421" s="9" t="s">
        <v>389</v>
      </c>
      <c r="J421" s="9" t="s">
        <v>1418</v>
      </c>
      <c r="K421" s="9" t="s">
        <v>246</v>
      </c>
      <c r="L421" s="9" t="s">
        <v>293</v>
      </c>
      <c r="M421" s="9" t="s">
        <v>1387</v>
      </c>
      <c r="N421" s="9" t="s">
        <v>198</v>
      </c>
      <c r="O421" s="9" t="s">
        <v>116</v>
      </c>
      <c r="P421" s="9" t="s">
        <v>234</v>
      </c>
      <c r="Q421" s="9" t="s">
        <v>219</v>
      </c>
      <c r="R421" s="9">
        <v>0</v>
      </c>
      <c r="S421" s="9">
        <v>2</v>
      </c>
      <c r="U421" s="9" t="s">
        <v>221</v>
      </c>
      <c r="X421" s="9">
        <f>INDEX(SLA_Policy!$D$2:$D$5,MATCH(F421,SLA_Policy!$A$2:$A$5,0))</f>
        <v>72</v>
      </c>
      <c r="Y421" s="9" t="str">
        <f>IF(E421="Cancelled","Excluded",IF(D421="",IF((SLA_Policy!$B$8-B421)*24&gt;X421,"Open - Breached","Open - On Track"),IF((D421-B421)*24&lt;=X421,"Met","Breached")))</f>
        <v>Met</v>
      </c>
    </row>
    <row r="422" spans="1:25" x14ac:dyDescent="0.25">
      <c r="A422" s="9" t="s">
        <v>1419</v>
      </c>
      <c r="B422" s="23">
        <v>45944.3527777778</v>
      </c>
      <c r="C422" s="23">
        <v>45944.3569444444</v>
      </c>
      <c r="D422" s="23">
        <v>45944.3659722222</v>
      </c>
      <c r="E422" s="9" t="s">
        <v>212</v>
      </c>
      <c r="F422" s="9" t="s">
        <v>188</v>
      </c>
      <c r="G422" s="9" t="s">
        <v>213</v>
      </c>
      <c r="H422" s="9" t="s">
        <v>161</v>
      </c>
      <c r="I422" s="9" t="s">
        <v>389</v>
      </c>
      <c r="J422" s="9" t="s">
        <v>767</v>
      </c>
      <c r="K422" s="9" t="s">
        <v>215</v>
      </c>
      <c r="L422" s="9" t="s">
        <v>311</v>
      </c>
      <c r="M422" s="9" t="s">
        <v>1420</v>
      </c>
      <c r="N422" s="9" t="s">
        <v>198</v>
      </c>
      <c r="O422" s="9" t="s">
        <v>116</v>
      </c>
      <c r="P422" s="9" t="s">
        <v>218</v>
      </c>
      <c r="Q422" s="9" t="s">
        <v>219</v>
      </c>
      <c r="R422" s="9">
        <v>0</v>
      </c>
      <c r="S422" s="9">
        <v>3</v>
      </c>
      <c r="U422" s="9" t="s">
        <v>221</v>
      </c>
      <c r="X422" s="9">
        <f>INDEX(SLA_Policy!$D$2:$D$5,MATCH(F422,SLA_Policy!$A$2:$A$5,0))</f>
        <v>72</v>
      </c>
      <c r="Y422" s="9" t="str">
        <f>IF(E422="Cancelled","Excluded",IF(D422="",IF((SLA_Policy!$B$8-B422)*24&gt;X422,"Open - Breached","Open - On Track"),IF((D422-B422)*24&lt;=X422,"Met","Breached")))</f>
        <v>Met</v>
      </c>
    </row>
    <row r="423" spans="1:25" x14ac:dyDescent="0.25">
      <c r="A423" s="9" t="s">
        <v>1421</v>
      </c>
      <c r="B423" s="23">
        <v>45944.359027777798</v>
      </c>
      <c r="C423" s="23">
        <v>45944.396527777797</v>
      </c>
      <c r="D423" s="23">
        <v>45944.672222222202</v>
      </c>
      <c r="E423" s="9" t="s">
        <v>212</v>
      </c>
      <c r="F423" s="9" t="s">
        <v>188</v>
      </c>
      <c r="G423" s="9" t="s">
        <v>213</v>
      </c>
      <c r="H423" s="9" t="s">
        <v>162</v>
      </c>
      <c r="I423" s="9" t="s">
        <v>393</v>
      </c>
      <c r="J423" s="9" t="s">
        <v>1422</v>
      </c>
      <c r="K423" s="9" t="s">
        <v>246</v>
      </c>
      <c r="L423" s="9" t="s">
        <v>226</v>
      </c>
      <c r="M423" s="9" t="s">
        <v>1423</v>
      </c>
      <c r="N423" s="9" t="s">
        <v>197</v>
      </c>
      <c r="O423" s="9" t="s">
        <v>116</v>
      </c>
      <c r="P423" s="9" t="s">
        <v>218</v>
      </c>
      <c r="Q423" s="9" t="s">
        <v>219</v>
      </c>
      <c r="R423" s="9">
        <v>0</v>
      </c>
      <c r="S423" s="9">
        <v>10</v>
      </c>
      <c r="U423" s="9" t="s">
        <v>266</v>
      </c>
      <c r="W423" s="9">
        <v>5</v>
      </c>
      <c r="X423" s="9">
        <f>INDEX(SLA_Policy!$D$2:$D$5,MATCH(F423,SLA_Policy!$A$2:$A$5,0))</f>
        <v>72</v>
      </c>
      <c r="Y423" s="9" t="str">
        <f>IF(E423="Cancelled","Excluded",IF(D423="",IF((SLA_Policy!$B$8-B423)*24&gt;X423,"Open - Breached","Open - On Track"),IF((D423-B423)*24&lt;=X423,"Met","Breached")))</f>
        <v>Met</v>
      </c>
    </row>
    <row r="424" spans="1:25" x14ac:dyDescent="0.25">
      <c r="A424" s="9" t="s">
        <v>1424</v>
      </c>
      <c r="B424" s="23">
        <v>45944.368750000001</v>
      </c>
      <c r="C424" s="23">
        <v>45944.379166666702</v>
      </c>
      <c r="D424" s="23">
        <v>45944.404166666704</v>
      </c>
      <c r="E424" s="9" t="s">
        <v>212</v>
      </c>
      <c r="F424" s="9" t="s">
        <v>188</v>
      </c>
      <c r="G424" s="9" t="s">
        <v>213</v>
      </c>
      <c r="H424" s="9" t="s">
        <v>161</v>
      </c>
      <c r="I424" s="9" t="s">
        <v>454</v>
      </c>
      <c r="J424" s="9" t="s">
        <v>1425</v>
      </c>
      <c r="K424" s="9" t="s">
        <v>246</v>
      </c>
      <c r="L424" s="9" t="s">
        <v>104</v>
      </c>
      <c r="M424" s="9" t="s">
        <v>1426</v>
      </c>
      <c r="N424" s="9" t="s">
        <v>199</v>
      </c>
      <c r="O424" s="9" t="s">
        <v>116</v>
      </c>
      <c r="P424" s="9" t="s">
        <v>234</v>
      </c>
      <c r="Q424" s="9" t="s">
        <v>219</v>
      </c>
      <c r="R424" s="9">
        <v>0</v>
      </c>
      <c r="S424" s="9">
        <v>6</v>
      </c>
      <c r="U424" s="9" t="s">
        <v>376</v>
      </c>
      <c r="W424" s="9">
        <v>4</v>
      </c>
      <c r="X424" s="9">
        <f>INDEX(SLA_Policy!$D$2:$D$5,MATCH(F424,SLA_Policy!$A$2:$A$5,0))</f>
        <v>72</v>
      </c>
      <c r="Y424" s="9" t="str">
        <f>IF(E424="Cancelled","Excluded",IF(D424="",IF((SLA_Policy!$B$8-B424)*24&gt;X424,"Open - Breached","Open - On Track"),IF((D424-B424)*24&lt;=X424,"Met","Breached")))</f>
        <v>Met</v>
      </c>
    </row>
    <row r="425" spans="1:25" x14ac:dyDescent="0.25">
      <c r="A425" s="9" t="s">
        <v>1427</v>
      </c>
      <c r="B425" s="23">
        <v>45944.3840277778</v>
      </c>
      <c r="C425" s="23">
        <v>45944.387499999997</v>
      </c>
      <c r="D425" s="23">
        <v>45945.3618055556</v>
      </c>
      <c r="E425" s="9" t="s">
        <v>212</v>
      </c>
      <c r="F425" s="9" t="s">
        <v>188</v>
      </c>
      <c r="G425" s="9" t="s">
        <v>236</v>
      </c>
      <c r="H425" s="9" t="s">
        <v>167</v>
      </c>
      <c r="I425" s="9" t="s">
        <v>255</v>
      </c>
      <c r="J425" s="9" t="s">
        <v>1428</v>
      </c>
      <c r="K425" s="9" t="s">
        <v>215</v>
      </c>
      <c r="L425" s="9" t="s">
        <v>282</v>
      </c>
      <c r="M425" s="9" t="s">
        <v>1429</v>
      </c>
      <c r="N425" s="9" t="s">
        <v>196</v>
      </c>
      <c r="O425" s="9" t="s">
        <v>180</v>
      </c>
      <c r="P425" s="9" t="s">
        <v>278</v>
      </c>
      <c r="Q425" s="9" t="s">
        <v>219</v>
      </c>
      <c r="R425" s="9">
        <v>1</v>
      </c>
      <c r="S425" s="9">
        <v>73</v>
      </c>
      <c r="U425" s="9" t="s">
        <v>242</v>
      </c>
      <c r="X425" s="9">
        <f>INDEX(SLA_Policy!$D$2:$D$5,MATCH(F425,SLA_Policy!$A$2:$A$5,0))</f>
        <v>72</v>
      </c>
      <c r="Y425" s="9" t="str">
        <f>IF(E425="Cancelled","Excluded",IF(D425="",IF((SLA_Policy!$B$8-B425)*24&gt;X425,"Open - Breached","Open - On Track"),IF((D425-B425)*24&lt;=X425,"Met","Breached")))</f>
        <v>Met</v>
      </c>
    </row>
    <row r="426" spans="1:25" x14ac:dyDescent="0.25">
      <c r="A426" s="9" t="s">
        <v>1430</v>
      </c>
      <c r="B426" s="23">
        <v>45944.3972222222</v>
      </c>
      <c r="C426" s="23">
        <v>45944.427083333299</v>
      </c>
      <c r="D426" s="23">
        <v>45944.689583333296</v>
      </c>
      <c r="E426" s="9" t="s">
        <v>212</v>
      </c>
      <c r="F426" s="9" t="s">
        <v>188</v>
      </c>
      <c r="G426" s="9" t="s">
        <v>213</v>
      </c>
      <c r="H426" s="9" t="s">
        <v>162</v>
      </c>
      <c r="I426" s="9" t="s">
        <v>345</v>
      </c>
      <c r="J426" s="9" t="s">
        <v>1431</v>
      </c>
      <c r="K426" s="9" t="s">
        <v>246</v>
      </c>
      <c r="L426" s="9" t="s">
        <v>104</v>
      </c>
      <c r="M426" s="9" t="s">
        <v>1432</v>
      </c>
      <c r="N426" s="9" t="s">
        <v>196</v>
      </c>
      <c r="O426" s="9" t="s">
        <v>179</v>
      </c>
      <c r="P426" s="9" t="s">
        <v>264</v>
      </c>
      <c r="Q426" s="9" t="s">
        <v>219</v>
      </c>
      <c r="R426" s="9">
        <v>0</v>
      </c>
      <c r="S426" s="9">
        <v>21</v>
      </c>
      <c r="U426" s="9" t="s">
        <v>290</v>
      </c>
      <c r="X426" s="9">
        <f>INDEX(SLA_Policy!$D$2:$D$5,MATCH(F426,SLA_Policy!$A$2:$A$5,0))</f>
        <v>72</v>
      </c>
      <c r="Y426" s="9" t="str">
        <f>IF(E426="Cancelled","Excluded",IF(D426="",IF((SLA_Policy!$B$8-B426)*24&gt;X426,"Open - Breached","Open - On Track"),IF((D426-B426)*24&lt;=X426,"Met","Breached")))</f>
        <v>Met</v>
      </c>
    </row>
    <row r="427" spans="1:25" x14ac:dyDescent="0.25">
      <c r="A427" s="9" t="s">
        <v>1433</v>
      </c>
      <c r="B427" s="23">
        <v>45944.405555555597</v>
      </c>
      <c r="C427" s="23">
        <v>45944.40625</v>
      </c>
      <c r="D427" s="23">
        <v>45944.597916666702</v>
      </c>
      <c r="E427" s="9" t="s">
        <v>212</v>
      </c>
      <c r="F427" s="9" t="s">
        <v>187</v>
      </c>
      <c r="G427" s="9" t="s">
        <v>213</v>
      </c>
      <c r="H427" s="9" t="s">
        <v>163</v>
      </c>
      <c r="I427" s="9" t="s">
        <v>223</v>
      </c>
      <c r="J427" s="9" t="s">
        <v>324</v>
      </c>
      <c r="K427" s="9" t="s">
        <v>215</v>
      </c>
      <c r="L427" s="9" t="s">
        <v>307</v>
      </c>
      <c r="M427" s="9" t="s">
        <v>1434</v>
      </c>
      <c r="N427" s="9" t="s">
        <v>198</v>
      </c>
      <c r="O427" s="9" t="s">
        <v>180</v>
      </c>
      <c r="P427" s="9" t="s">
        <v>278</v>
      </c>
      <c r="Q427" s="9" t="s">
        <v>273</v>
      </c>
      <c r="R427" s="9">
        <v>0</v>
      </c>
      <c r="S427" s="9">
        <v>232</v>
      </c>
      <c r="T427" s="9" t="s">
        <v>229</v>
      </c>
      <c r="U427" s="9" t="s">
        <v>230</v>
      </c>
      <c r="X427" s="9">
        <f>INDEX(SLA_Policy!$D$2:$D$5,MATCH(F427,SLA_Policy!$A$2:$A$5,0))</f>
        <v>8</v>
      </c>
      <c r="Y427" s="9" t="str">
        <f>IF(E427="Cancelled","Excluded",IF(D427="",IF((SLA_Policy!$B$8-B427)*24&gt;X427,"Open - Breached","Open - On Track"),IF((D427-B427)*24&lt;=X427,"Met","Breached")))</f>
        <v>Met</v>
      </c>
    </row>
    <row r="428" spans="1:25" x14ac:dyDescent="0.25">
      <c r="A428" s="9" t="s">
        <v>1435</v>
      </c>
      <c r="B428" s="23">
        <v>45944.421527777798</v>
      </c>
      <c r="C428" s="23">
        <v>45944.448611111096</v>
      </c>
      <c r="D428" s="23">
        <v>45944.495138888902</v>
      </c>
      <c r="E428" s="9" t="s">
        <v>212</v>
      </c>
      <c r="F428" s="9" t="s">
        <v>187</v>
      </c>
      <c r="G428" s="9" t="s">
        <v>213</v>
      </c>
      <c r="H428" s="9" t="s">
        <v>163</v>
      </c>
      <c r="I428" s="9" t="s">
        <v>405</v>
      </c>
      <c r="J428" s="9" t="s">
        <v>406</v>
      </c>
      <c r="K428" s="9" t="s">
        <v>246</v>
      </c>
      <c r="L428" s="9" t="s">
        <v>282</v>
      </c>
      <c r="M428" s="9" t="s">
        <v>1436</v>
      </c>
      <c r="N428" s="9" t="s">
        <v>196</v>
      </c>
      <c r="O428" s="9" t="s">
        <v>176</v>
      </c>
      <c r="P428" s="9" t="s">
        <v>228</v>
      </c>
      <c r="Q428" s="9" t="s">
        <v>273</v>
      </c>
      <c r="R428" s="9">
        <v>0</v>
      </c>
      <c r="S428" s="9">
        <v>14</v>
      </c>
      <c r="U428" s="9" t="s">
        <v>230</v>
      </c>
      <c r="X428" s="9">
        <f>INDEX(SLA_Policy!$D$2:$D$5,MATCH(F428,SLA_Policy!$A$2:$A$5,0))</f>
        <v>8</v>
      </c>
      <c r="Y428" s="9" t="str">
        <f>IF(E428="Cancelled","Excluded",IF(D428="",IF((SLA_Policy!$B$8-B428)*24&gt;X428,"Open - Breached","Open - On Track"),IF((D428-B428)*24&lt;=X428,"Met","Breached")))</f>
        <v>Met</v>
      </c>
    </row>
    <row r="429" spans="1:25" x14ac:dyDescent="0.25">
      <c r="A429" s="9" t="s">
        <v>1437</v>
      </c>
      <c r="B429" s="23">
        <v>45944.431250000001</v>
      </c>
      <c r="C429" s="23">
        <v>45944.453472222202</v>
      </c>
      <c r="D429" s="23">
        <v>45945.327083333301</v>
      </c>
      <c r="E429" s="9" t="s">
        <v>212</v>
      </c>
      <c r="F429" s="9" t="s">
        <v>188</v>
      </c>
      <c r="G429" s="9" t="s">
        <v>213</v>
      </c>
      <c r="H429" s="9" t="s">
        <v>161</v>
      </c>
      <c r="I429" s="9" t="s">
        <v>389</v>
      </c>
      <c r="J429" s="9" t="s">
        <v>1438</v>
      </c>
      <c r="K429" s="9" t="s">
        <v>246</v>
      </c>
      <c r="L429" s="9" t="s">
        <v>282</v>
      </c>
      <c r="M429" s="9" t="s">
        <v>1439</v>
      </c>
      <c r="N429" s="9" t="s">
        <v>197</v>
      </c>
      <c r="O429" s="9" t="s">
        <v>116</v>
      </c>
      <c r="P429" s="9" t="s">
        <v>295</v>
      </c>
      <c r="Q429" s="9" t="s">
        <v>219</v>
      </c>
      <c r="R429" s="9">
        <v>0</v>
      </c>
      <c r="S429" s="9">
        <v>5</v>
      </c>
      <c r="U429" s="9" t="s">
        <v>221</v>
      </c>
      <c r="X429" s="9">
        <f>INDEX(SLA_Policy!$D$2:$D$5,MATCH(F429,SLA_Policy!$A$2:$A$5,0))</f>
        <v>72</v>
      </c>
      <c r="Y429" s="9" t="str">
        <f>IF(E429="Cancelled","Excluded",IF(D429="",IF((SLA_Policy!$B$8-B429)*24&gt;X429,"Open - Breached","Open - On Track"),IF((D429-B429)*24&lt;=X429,"Met","Breached")))</f>
        <v>Met</v>
      </c>
    </row>
    <row r="430" spans="1:25" x14ac:dyDescent="0.25">
      <c r="A430" s="9" t="s">
        <v>1440</v>
      </c>
      <c r="B430" s="23">
        <v>45944.436111111099</v>
      </c>
      <c r="C430" s="23">
        <v>45944.441666666702</v>
      </c>
      <c r="D430" s="23">
        <v>45944.686111111099</v>
      </c>
      <c r="E430" s="9" t="s">
        <v>212</v>
      </c>
      <c r="F430" s="9" t="s">
        <v>188</v>
      </c>
      <c r="G430" s="9" t="s">
        <v>213</v>
      </c>
      <c r="H430" s="9" t="s">
        <v>162</v>
      </c>
      <c r="I430" s="9" t="s">
        <v>393</v>
      </c>
      <c r="J430" s="9" t="s">
        <v>1441</v>
      </c>
      <c r="K430" s="9" t="s">
        <v>215</v>
      </c>
      <c r="L430" s="9" t="s">
        <v>104</v>
      </c>
      <c r="M430" s="9" t="s">
        <v>1442</v>
      </c>
      <c r="N430" s="9" t="s">
        <v>198</v>
      </c>
      <c r="O430" s="9" t="s">
        <v>176</v>
      </c>
      <c r="P430" s="9" t="s">
        <v>503</v>
      </c>
      <c r="Q430" s="9" t="s">
        <v>273</v>
      </c>
      <c r="R430" s="9">
        <v>0</v>
      </c>
      <c r="S430" s="9">
        <v>10</v>
      </c>
      <c r="U430" s="9" t="s">
        <v>248</v>
      </c>
      <c r="W430" s="9">
        <v>4</v>
      </c>
      <c r="X430" s="9">
        <f>INDEX(SLA_Policy!$D$2:$D$5,MATCH(F430,SLA_Policy!$A$2:$A$5,0))</f>
        <v>72</v>
      </c>
      <c r="Y430" s="9" t="str">
        <f>IF(E430="Cancelled","Excluded",IF(D430="",IF((SLA_Policy!$B$8-B430)*24&gt;X430,"Open - Breached","Open - On Track"),IF((D430-B430)*24&lt;=X430,"Met","Breached")))</f>
        <v>Met</v>
      </c>
    </row>
    <row r="431" spans="1:25" x14ac:dyDescent="0.25">
      <c r="A431" s="9" t="s">
        <v>1443</v>
      </c>
      <c r="B431" s="23">
        <v>45944.436805555597</v>
      </c>
      <c r="C431" s="23">
        <v>45944.451388888898</v>
      </c>
      <c r="D431" s="23">
        <v>45945.403472222199</v>
      </c>
      <c r="E431" s="9" t="s">
        <v>212</v>
      </c>
      <c r="F431" s="9" t="s">
        <v>188</v>
      </c>
      <c r="G431" s="9" t="s">
        <v>213</v>
      </c>
      <c r="H431" s="9" t="s">
        <v>163</v>
      </c>
      <c r="I431" s="9" t="s">
        <v>223</v>
      </c>
      <c r="J431" s="9" t="s">
        <v>1444</v>
      </c>
      <c r="K431" s="9" t="s">
        <v>262</v>
      </c>
      <c r="L431" s="9" t="s">
        <v>104</v>
      </c>
      <c r="M431" s="9" t="s">
        <v>407</v>
      </c>
      <c r="N431" s="9" t="s">
        <v>200</v>
      </c>
      <c r="O431" s="9" t="s">
        <v>176</v>
      </c>
      <c r="P431" s="9" t="s">
        <v>419</v>
      </c>
      <c r="Q431" s="9" t="s">
        <v>219</v>
      </c>
      <c r="R431" s="9">
        <v>0</v>
      </c>
      <c r="S431" s="9">
        <v>68</v>
      </c>
      <c r="T431" s="9" t="s">
        <v>229</v>
      </c>
      <c r="U431" s="9" t="s">
        <v>230</v>
      </c>
      <c r="X431" s="9">
        <f>INDEX(SLA_Policy!$D$2:$D$5,MATCH(F431,SLA_Policy!$A$2:$A$5,0))</f>
        <v>72</v>
      </c>
      <c r="Y431" s="9" t="str">
        <f>IF(E431="Cancelled","Excluded",IF(D431="",IF((SLA_Policy!$B$8-B431)*24&gt;X431,"Open - Breached","Open - On Track"),IF((D431-B431)*24&lt;=X431,"Met","Breached")))</f>
        <v>Met</v>
      </c>
    </row>
    <row r="432" spans="1:25" x14ac:dyDescent="0.25">
      <c r="A432" s="9" t="s">
        <v>1445</v>
      </c>
      <c r="B432" s="23">
        <v>45944.443749999999</v>
      </c>
      <c r="C432" s="23">
        <v>45944.467361111099</v>
      </c>
      <c r="D432" s="23">
        <v>45944.545138888898</v>
      </c>
      <c r="E432" s="9" t="s">
        <v>212</v>
      </c>
      <c r="F432" s="9" t="s">
        <v>188</v>
      </c>
      <c r="G432" s="9" t="s">
        <v>213</v>
      </c>
      <c r="H432" s="9" t="s">
        <v>163</v>
      </c>
      <c r="I432" s="9" t="s">
        <v>405</v>
      </c>
      <c r="J432" s="9" t="s">
        <v>1446</v>
      </c>
      <c r="K432" s="9" t="s">
        <v>246</v>
      </c>
      <c r="L432" s="9" t="s">
        <v>311</v>
      </c>
      <c r="M432" s="9" t="s">
        <v>1400</v>
      </c>
      <c r="N432" s="9" t="s">
        <v>197</v>
      </c>
      <c r="O432" s="9" t="s">
        <v>176</v>
      </c>
      <c r="P432" s="9" t="s">
        <v>570</v>
      </c>
      <c r="Q432" s="9" t="s">
        <v>219</v>
      </c>
      <c r="R432" s="9">
        <v>0</v>
      </c>
      <c r="S432" s="9">
        <v>9</v>
      </c>
      <c r="U432" s="9" t="s">
        <v>230</v>
      </c>
      <c r="W432" s="9">
        <v>5</v>
      </c>
      <c r="X432" s="9">
        <f>INDEX(SLA_Policy!$D$2:$D$5,MATCH(F432,SLA_Policy!$A$2:$A$5,0))</f>
        <v>72</v>
      </c>
      <c r="Y432" s="9" t="str">
        <f>IF(E432="Cancelled","Excluded",IF(D432="",IF((SLA_Policy!$B$8-B432)*24&gt;X432,"Open - Breached","Open - On Track"),IF((D432-B432)*24&lt;=X432,"Met","Breached")))</f>
        <v>Met</v>
      </c>
    </row>
    <row r="433" spans="1:25" x14ac:dyDescent="0.25">
      <c r="A433" s="9" t="s">
        <v>1447</v>
      </c>
      <c r="B433" s="23">
        <v>45944.447222222203</v>
      </c>
      <c r="C433" s="23">
        <v>45944.506944444503</v>
      </c>
      <c r="D433" s="23">
        <v>45945.369444444397</v>
      </c>
      <c r="E433" s="9" t="s">
        <v>212</v>
      </c>
      <c r="F433" s="9" t="s">
        <v>189</v>
      </c>
      <c r="G433" s="9" t="s">
        <v>213</v>
      </c>
      <c r="H433" s="9" t="s">
        <v>165</v>
      </c>
      <c r="I433" s="9" t="s">
        <v>469</v>
      </c>
      <c r="J433" s="9" t="s">
        <v>1448</v>
      </c>
      <c r="K433" s="9" t="s">
        <v>246</v>
      </c>
      <c r="L433" s="9" t="s">
        <v>104</v>
      </c>
      <c r="M433" s="9" t="s">
        <v>1449</v>
      </c>
      <c r="N433" s="9" t="s">
        <v>197</v>
      </c>
      <c r="O433" s="9" t="s">
        <v>176</v>
      </c>
      <c r="P433" s="9" t="s">
        <v>253</v>
      </c>
      <c r="Q433" s="9" t="s">
        <v>219</v>
      </c>
      <c r="R433" s="9">
        <v>0</v>
      </c>
      <c r="S433" s="9">
        <v>8</v>
      </c>
      <c r="U433" s="9" t="s">
        <v>266</v>
      </c>
      <c r="X433" s="9">
        <f>INDEX(SLA_Policy!$D$2:$D$5,MATCH(F433,SLA_Policy!$A$2:$A$5,0))</f>
        <v>120</v>
      </c>
      <c r="Y433" s="9" t="str">
        <f>IF(E433="Cancelled","Excluded",IF(D433="",IF((SLA_Policy!$B$8-B433)*24&gt;X433,"Open - Breached","Open - On Track"),IF((D433-B433)*24&lt;=X433,"Met","Breached")))</f>
        <v>Met</v>
      </c>
    </row>
    <row r="434" spans="1:25" x14ac:dyDescent="0.25">
      <c r="A434" s="9" t="s">
        <v>1450</v>
      </c>
      <c r="B434" s="23">
        <v>45944.456250000003</v>
      </c>
      <c r="C434" s="23">
        <v>45944.472916666702</v>
      </c>
      <c r="D434" s="23">
        <v>45944.561805555597</v>
      </c>
      <c r="E434" s="9" t="s">
        <v>212</v>
      </c>
      <c r="F434" s="9" t="s">
        <v>189</v>
      </c>
      <c r="G434" s="9" t="s">
        <v>213</v>
      </c>
      <c r="H434" s="9" t="s">
        <v>165</v>
      </c>
      <c r="I434" s="9" t="s">
        <v>567</v>
      </c>
      <c r="J434" s="9" t="s">
        <v>1451</v>
      </c>
      <c r="K434" s="9" t="s">
        <v>246</v>
      </c>
      <c r="L434" s="9" t="s">
        <v>216</v>
      </c>
      <c r="M434" s="9" t="s">
        <v>1452</v>
      </c>
      <c r="N434" s="9" t="s">
        <v>198</v>
      </c>
      <c r="O434" s="9" t="s">
        <v>176</v>
      </c>
      <c r="P434" s="9" t="s">
        <v>503</v>
      </c>
      <c r="Q434" s="9" t="s">
        <v>219</v>
      </c>
      <c r="R434" s="9">
        <v>0</v>
      </c>
      <c r="S434" s="9">
        <v>37</v>
      </c>
      <c r="U434" s="9" t="s">
        <v>376</v>
      </c>
      <c r="X434" s="9">
        <f>INDEX(SLA_Policy!$D$2:$D$5,MATCH(F434,SLA_Policy!$A$2:$A$5,0))</f>
        <v>120</v>
      </c>
      <c r="Y434" s="9" t="str">
        <f>IF(E434="Cancelled","Excluded",IF(D434="",IF((SLA_Policy!$B$8-B434)*24&gt;X434,"Open - Breached","Open - On Track"),IF((D434-B434)*24&lt;=X434,"Met","Breached")))</f>
        <v>Met</v>
      </c>
    </row>
    <row r="435" spans="1:25" x14ac:dyDescent="0.25">
      <c r="A435" s="9" t="s">
        <v>1453</v>
      </c>
      <c r="B435" s="23">
        <v>45944.466666666704</v>
      </c>
      <c r="C435" s="23">
        <v>45944.541666666701</v>
      </c>
      <c r="D435" s="23">
        <v>45945.421527777798</v>
      </c>
      <c r="E435" s="9" t="s">
        <v>212</v>
      </c>
      <c r="F435" s="9" t="s">
        <v>189</v>
      </c>
      <c r="G435" s="9" t="s">
        <v>213</v>
      </c>
      <c r="H435" s="9" t="s">
        <v>165</v>
      </c>
      <c r="I435" s="9" t="s">
        <v>567</v>
      </c>
      <c r="J435" s="9" t="s">
        <v>1454</v>
      </c>
      <c r="K435" s="9" t="s">
        <v>246</v>
      </c>
      <c r="L435" s="9" t="s">
        <v>104</v>
      </c>
      <c r="M435" s="9" t="s">
        <v>1455</v>
      </c>
      <c r="N435" s="9" t="s">
        <v>196</v>
      </c>
      <c r="O435" s="9" t="s">
        <v>116</v>
      </c>
      <c r="P435" s="9" t="s">
        <v>525</v>
      </c>
      <c r="Q435" s="9" t="s">
        <v>219</v>
      </c>
      <c r="R435" s="9">
        <v>0</v>
      </c>
      <c r="S435" s="9">
        <v>12</v>
      </c>
      <c r="U435" s="9" t="s">
        <v>290</v>
      </c>
      <c r="X435" s="9">
        <f>INDEX(SLA_Policy!$D$2:$D$5,MATCH(F435,SLA_Policy!$A$2:$A$5,0))</f>
        <v>120</v>
      </c>
      <c r="Y435" s="9" t="str">
        <f>IF(E435="Cancelled","Excluded",IF(D435="",IF((SLA_Policy!$B$8-B435)*24&gt;X435,"Open - Breached","Open - On Track"),IF((D435-B435)*24&lt;=X435,"Met","Breached")))</f>
        <v>Met</v>
      </c>
    </row>
    <row r="436" spans="1:25" x14ac:dyDescent="0.25">
      <c r="A436" s="9" t="s">
        <v>1456</v>
      </c>
      <c r="B436" s="23">
        <v>45944.485416666699</v>
      </c>
      <c r="C436" s="23">
        <v>45944.556944444397</v>
      </c>
      <c r="D436" s="23">
        <v>45945.363194444399</v>
      </c>
      <c r="E436" s="9" t="s">
        <v>212</v>
      </c>
      <c r="F436" s="9" t="s">
        <v>188</v>
      </c>
      <c r="G436" s="9" t="s">
        <v>213</v>
      </c>
      <c r="H436" s="9" t="s">
        <v>167</v>
      </c>
      <c r="I436" s="9" t="s">
        <v>536</v>
      </c>
      <c r="J436" s="9" t="s">
        <v>558</v>
      </c>
      <c r="K436" s="9" t="s">
        <v>246</v>
      </c>
      <c r="L436" s="9" t="s">
        <v>371</v>
      </c>
      <c r="M436" s="9" t="s">
        <v>1457</v>
      </c>
      <c r="N436" s="9" t="s">
        <v>196</v>
      </c>
      <c r="O436" s="9" t="s">
        <v>180</v>
      </c>
      <c r="P436" s="9" t="s">
        <v>278</v>
      </c>
      <c r="Q436" s="9" t="s">
        <v>219</v>
      </c>
      <c r="R436" s="9">
        <v>0</v>
      </c>
      <c r="S436" s="9">
        <v>80</v>
      </c>
      <c r="T436" s="9" t="s">
        <v>136</v>
      </c>
      <c r="U436" s="9" t="s">
        <v>248</v>
      </c>
      <c r="X436" s="9">
        <f>INDEX(SLA_Policy!$D$2:$D$5,MATCH(F436,SLA_Policy!$A$2:$A$5,0))</f>
        <v>72</v>
      </c>
      <c r="Y436" s="9" t="str">
        <f>IF(E436="Cancelled","Excluded",IF(D436="",IF((SLA_Policy!$B$8-B436)*24&gt;X436,"Open - Breached","Open - On Track"),IF((D436-B436)*24&lt;=X436,"Met","Breached")))</f>
        <v>Met</v>
      </c>
    </row>
    <row r="437" spans="1:25" x14ac:dyDescent="0.25">
      <c r="A437" s="9" t="s">
        <v>1458</v>
      </c>
      <c r="B437" s="23">
        <v>45944.488194444399</v>
      </c>
      <c r="C437" s="23">
        <v>45944.559027777803</v>
      </c>
      <c r="D437" s="23">
        <v>45944.563194444498</v>
      </c>
      <c r="E437" s="9" t="s">
        <v>212</v>
      </c>
      <c r="F437" s="9" t="s">
        <v>189</v>
      </c>
      <c r="G437" s="9" t="s">
        <v>213</v>
      </c>
      <c r="H437" s="9" t="s">
        <v>161</v>
      </c>
      <c r="I437" s="9" t="s">
        <v>389</v>
      </c>
      <c r="J437" s="9" t="s">
        <v>1459</v>
      </c>
      <c r="K437" s="9" t="s">
        <v>303</v>
      </c>
      <c r="L437" s="9" t="s">
        <v>216</v>
      </c>
      <c r="M437" s="9" t="s">
        <v>1460</v>
      </c>
      <c r="N437" s="9" t="s">
        <v>196</v>
      </c>
      <c r="O437" s="9" t="s">
        <v>116</v>
      </c>
      <c r="P437" s="9" t="s">
        <v>574</v>
      </c>
      <c r="Q437" s="9" t="s">
        <v>219</v>
      </c>
      <c r="R437" s="9">
        <v>0</v>
      </c>
      <c r="S437" s="9">
        <v>7</v>
      </c>
      <c r="U437" s="9" t="s">
        <v>266</v>
      </c>
      <c r="W437" s="9">
        <v>4</v>
      </c>
      <c r="X437" s="9">
        <f>INDEX(SLA_Policy!$D$2:$D$5,MATCH(F437,SLA_Policy!$A$2:$A$5,0))</f>
        <v>120</v>
      </c>
      <c r="Y437" s="9" t="str">
        <f>IF(E437="Cancelled","Excluded",IF(D437="",IF((SLA_Policy!$B$8-B437)*24&gt;X437,"Open - Breached","Open - On Track"),IF((D437-B437)*24&lt;=X437,"Met","Breached")))</f>
        <v>Met</v>
      </c>
    </row>
    <row r="438" spans="1:25" x14ac:dyDescent="0.25">
      <c r="A438" s="9" t="s">
        <v>1461</v>
      </c>
      <c r="B438" s="23">
        <v>45944.490277777797</v>
      </c>
      <c r="C438" s="23">
        <v>45944.5131944444</v>
      </c>
      <c r="D438" s="23">
        <v>45945.3618055556</v>
      </c>
      <c r="E438" s="9" t="s">
        <v>212</v>
      </c>
      <c r="F438" s="9" t="s">
        <v>188</v>
      </c>
      <c r="G438" s="9" t="s">
        <v>236</v>
      </c>
      <c r="H438" s="9" t="s">
        <v>161</v>
      </c>
      <c r="I438" s="9" t="s">
        <v>505</v>
      </c>
      <c r="J438" s="9" t="s">
        <v>1462</v>
      </c>
      <c r="K438" s="9" t="s">
        <v>215</v>
      </c>
      <c r="L438" s="9" t="s">
        <v>216</v>
      </c>
      <c r="M438" s="9" t="s">
        <v>1463</v>
      </c>
      <c r="N438" s="9" t="s">
        <v>196</v>
      </c>
      <c r="O438" s="9" t="s">
        <v>177</v>
      </c>
      <c r="P438" s="9" t="s">
        <v>457</v>
      </c>
      <c r="Q438" s="9" t="s">
        <v>219</v>
      </c>
      <c r="R438" s="9">
        <v>0</v>
      </c>
      <c r="S438" s="9">
        <v>36</v>
      </c>
      <c r="U438" s="9" t="s">
        <v>242</v>
      </c>
      <c r="W438" s="9">
        <v>5</v>
      </c>
      <c r="X438" s="9">
        <f>INDEX(SLA_Policy!$D$2:$D$5,MATCH(F438,SLA_Policy!$A$2:$A$5,0))</f>
        <v>72</v>
      </c>
      <c r="Y438" s="9" t="str">
        <f>IF(E438="Cancelled","Excluded",IF(D438="",IF((SLA_Policy!$B$8-B438)*24&gt;X438,"Open - Breached","Open - On Track"),IF((D438-B438)*24&lt;=X438,"Met","Breached")))</f>
        <v>Met</v>
      </c>
    </row>
    <row r="439" spans="1:25" x14ac:dyDescent="0.25">
      <c r="A439" s="9" t="s">
        <v>1464</v>
      </c>
      <c r="B439" s="23">
        <v>45944.494444444397</v>
      </c>
      <c r="C439" s="23">
        <v>45944.515277777798</v>
      </c>
      <c r="D439" s="23">
        <v>45944.692361111098</v>
      </c>
      <c r="E439" s="9" t="s">
        <v>212</v>
      </c>
      <c r="F439" s="9" t="s">
        <v>187</v>
      </c>
      <c r="G439" s="9" t="s">
        <v>213</v>
      </c>
      <c r="H439" s="9" t="s">
        <v>88</v>
      </c>
      <c r="I439" s="9" t="s">
        <v>92</v>
      </c>
      <c r="J439" s="9" t="s">
        <v>834</v>
      </c>
      <c r="K439" s="9" t="s">
        <v>303</v>
      </c>
      <c r="L439" s="9" t="s">
        <v>311</v>
      </c>
      <c r="M439" s="9" t="s">
        <v>1465</v>
      </c>
      <c r="N439" s="9" t="s">
        <v>197</v>
      </c>
      <c r="O439" s="9" t="s">
        <v>178</v>
      </c>
      <c r="P439" s="9" t="s">
        <v>272</v>
      </c>
      <c r="Q439" s="9" t="s">
        <v>273</v>
      </c>
      <c r="R439" s="9">
        <v>1</v>
      </c>
      <c r="S439" s="9">
        <v>53</v>
      </c>
      <c r="T439" s="9" t="s">
        <v>220</v>
      </c>
      <c r="U439" s="9" t="s">
        <v>661</v>
      </c>
      <c r="X439" s="9">
        <f>INDEX(SLA_Policy!$D$2:$D$5,MATCH(F439,SLA_Policy!$A$2:$A$5,0))</f>
        <v>8</v>
      </c>
      <c r="Y439" s="9" t="str">
        <f>IF(E439="Cancelled","Excluded",IF(D439="",IF((SLA_Policy!$B$8-B439)*24&gt;X439,"Open - Breached","Open - On Track"),IF((D439-B439)*24&lt;=X439,"Met","Breached")))</f>
        <v>Met</v>
      </c>
    </row>
    <row r="440" spans="1:25" x14ac:dyDescent="0.25">
      <c r="A440" s="9" t="s">
        <v>1466</v>
      </c>
      <c r="B440" s="23">
        <v>45944.496527777803</v>
      </c>
      <c r="C440" s="23">
        <v>45944.559722222199</v>
      </c>
      <c r="D440" s="23">
        <v>45946.331250000003</v>
      </c>
      <c r="E440" s="9" t="s">
        <v>212</v>
      </c>
      <c r="F440" s="9" t="s">
        <v>188</v>
      </c>
      <c r="G440" s="9" t="s">
        <v>236</v>
      </c>
      <c r="H440" s="9" t="s">
        <v>161</v>
      </c>
      <c r="I440" s="9" t="s">
        <v>237</v>
      </c>
      <c r="J440" s="9" t="s">
        <v>1467</v>
      </c>
      <c r="K440" s="9" t="s">
        <v>215</v>
      </c>
      <c r="L440" s="9" t="s">
        <v>216</v>
      </c>
      <c r="M440" s="9" t="s">
        <v>1468</v>
      </c>
      <c r="N440" s="9" t="s">
        <v>196</v>
      </c>
      <c r="O440" s="9" t="s">
        <v>177</v>
      </c>
      <c r="P440" s="9" t="s">
        <v>457</v>
      </c>
      <c r="Q440" s="9" t="s">
        <v>219</v>
      </c>
      <c r="R440" s="9">
        <v>0</v>
      </c>
      <c r="S440" s="9">
        <v>16</v>
      </c>
      <c r="U440" s="9" t="s">
        <v>242</v>
      </c>
      <c r="W440" s="9">
        <v>5</v>
      </c>
      <c r="X440" s="9">
        <f>INDEX(SLA_Policy!$D$2:$D$5,MATCH(F440,SLA_Policy!$A$2:$A$5,0))</f>
        <v>72</v>
      </c>
      <c r="Y440" s="9" t="str">
        <f>IF(E440="Cancelled","Excluded",IF(D440="",IF((SLA_Policy!$B$8-B440)*24&gt;X440,"Open - Breached","Open - On Track"),IF((D440-B440)*24&lt;=X440,"Met","Breached")))</f>
        <v>Met</v>
      </c>
    </row>
    <row r="441" spans="1:25" x14ac:dyDescent="0.25">
      <c r="A441" s="9" t="s">
        <v>1469</v>
      </c>
      <c r="B441" s="23">
        <v>45944.497916666704</v>
      </c>
      <c r="C441" s="23">
        <v>45944.504861111098</v>
      </c>
      <c r="E441" s="9" t="s">
        <v>649</v>
      </c>
      <c r="F441" s="9" t="s">
        <v>188</v>
      </c>
      <c r="G441" s="9" t="s">
        <v>213</v>
      </c>
      <c r="H441" s="9" t="s">
        <v>163</v>
      </c>
      <c r="I441" s="9" t="s">
        <v>405</v>
      </c>
      <c r="J441" s="9" t="s">
        <v>1470</v>
      </c>
      <c r="K441" s="9" t="s">
        <v>246</v>
      </c>
      <c r="L441" s="9" t="s">
        <v>216</v>
      </c>
      <c r="M441" s="9" t="s">
        <v>257</v>
      </c>
      <c r="N441" s="9" t="s">
        <v>199</v>
      </c>
      <c r="O441" s="9" t="s">
        <v>176</v>
      </c>
      <c r="P441" s="9" t="s">
        <v>253</v>
      </c>
      <c r="Q441" s="9" t="s">
        <v>219</v>
      </c>
      <c r="R441" s="9">
        <v>0</v>
      </c>
      <c r="S441" s="9">
        <v>1</v>
      </c>
      <c r="X441" s="9">
        <f>INDEX(SLA_Policy!$D$2:$D$5,MATCH(F441,SLA_Policy!$A$2:$A$5,0))</f>
        <v>72</v>
      </c>
      <c r="Y441" s="9" t="str">
        <f>IF(E441="Cancelled","Excluded",IF(D441="",IF((SLA_Policy!$B$8-B441)*24&gt;X441,"Open - Breached","Open - On Track"),IF((D441-B441)*24&lt;=X441,"Met","Breached")))</f>
        <v>Excluded</v>
      </c>
    </row>
    <row r="442" spans="1:25" x14ac:dyDescent="0.25">
      <c r="A442" s="9" t="s">
        <v>1471</v>
      </c>
      <c r="B442" s="23">
        <v>45944.504861111098</v>
      </c>
      <c r="C442" s="23">
        <v>45944.524305555598</v>
      </c>
      <c r="D442" s="23">
        <v>45944.71875</v>
      </c>
      <c r="E442" s="9" t="s">
        <v>212</v>
      </c>
      <c r="F442" s="9" t="s">
        <v>188</v>
      </c>
      <c r="G442" s="9" t="s">
        <v>213</v>
      </c>
      <c r="H442" s="9" t="s">
        <v>88</v>
      </c>
      <c r="I442" s="9" t="s">
        <v>268</v>
      </c>
      <c r="J442" s="9" t="s">
        <v>638</v>
      </c>
      <c r="K442" s="9" t="s">
        <v>215</v>
      </c>
      <c r="L442" s="9" t="s">
        <v>311</v>
      </c>
      <c r="M442" s="9" t="s">
        <v>1420</v>
      </c>
      <c r="N442" s="9" t="s">
        <v>196</v>
      </c>
      <c r="O442" s="9" t="s">
        <v>178</v>
      </c>
      <c r="P442" s="9" t="s">
        <v>321</v>
      </c>
      <c r="Q442" s="9" t="s">
        <v>219</v>
      </c>
      <c r="R442" s="9">
        <v>0</v>
      </c>
      <c r="S442" s="9">
        <v>22</v>
      </c>
      <c r="T442" s="9" t="s">
        <v>220</v>
      </c>
      <c r="U442" s="9" t="s">
        <v>376</v>
      </c>
      <c r="X442" s="9">
        <f>INDEX(SLA_Policy!$D$2:$D$5,MATCH(F442,SLA_Policy!$A$2:$A$5,0))</f>
        <v>72</v>
      </c>
      <c r="Y442" s="9" t="str">
        <f>IF(E442="Cancelled","Excluded",IF(D442="",IF((SLA_Policy!$B$8-B442)*24&gt;X442,"Open - Breached","Open - On Track"),IF((D442-B442)*24&lt;=X442,"Met","Breached")))</f>
        <v>Met</v>
      </c>
    </row>
    <row r="443" spans="1:25" x14ac:dyDescent="0.25">
      <c r="A443" s="9" t="s">
        <v>1472</v>
      </c>
      <c r="B443" s="23">
        <v>45944.506249999999</v>
      </c>
      <c r="C443" s="23">
        <v>45944.509722222203</v>
      </c>
      <c r="D443" s="23">
        <v>45945.3618055556</v>
      </c>
      <c r="E443" s="9" t="s">
        <v>212</v>
      </c>
      <c r="F443" s="9" t="s">
        <v>188</v>
      </c>
      <c r="G443" s="9" t="s">
        <v>213</v>
      </c>
      <c r="H443" s="9" t="s">
        <v>162</v>
      </c>
      <c r="I443" s="9" t="s">
        <v>393</v>
      </c>
      <c r="J443" s="9" t="s">
        <v>622</v>
      </c>
      <c r="K443" s="9" t="s">
        <v>246</v>
      </c>
      <c r="L443" s="9" t="s">
        <v>216</v>
      </c>
      <c r="M443" s="9" t="s">
        <v>1382</v>
      </c>
      <c r="N443" s="9" t="s">
        <v>198</v>
      </c>
      <c r="O443" s="9" t="s">
        <v>179</v>
      </c>
      <c r="P443" s="9" t="s">
        <v>337</v>
      </c>
      <c r="Q443" s="9" t="s">
        <v>219</v>
      </c>
      <c r="R443" s="9">
        <v>0</v>
      </c>
      <c r="S443" s="9">
        <v>21</v>
      </c>
      <c r="U443" s="9" t="s">
        <v>290</v>
      </c>
      <c r="X443" s="9">
        <f>INDEX(SLA_Policy!$D$2:$D$5,MATCH(F443,SLA_Policy!$A$2:$A$5,0))</f>
        <v>72</v>
      </c>
      <c r="Y443" s="9" t="str">
        <f>IF(E443="Cancelled","Excluded",IF(D443="",IF((SLA_Policy!$B$8-B443)*24&gt;X443,"Open - Breached","Open - On Track"),IF((D443-B443)*24&lt;=X443,"Met","Breached")))</f>
        <v>Met</v>
      </c>
    </row>
    <row r="444" spans="1:25" x14ac:dyDescent="0.25">
      <c r="A444" s="9" t="s">
        <v>1473</v>
      </c>
      <c r="B444" s="23">
        <v>45944.525000000001</v>
      </c>
      <c r="C444" s="23">
        <v>45944.536111111098</v>
      </c>
      <c r="D444" s="23">
        <v>45944.554861111101</v>
      </c>
      <c r="E444" s="9" t="s">
        <v>212</v>
      </c>
      <c r="F444" s="9" t="s">
        <v>187</v>
      </c>
      <c r="G444" s="9" t="s">
        <v>213</v>
      </c>
      <c r="H444" s="9" t="s">
        <v>161</v>
      </c>
      <c r="I444" s="9" t="s">
        <v>389</v>
      </c>
      <c r="J444" s="9" t="s">
        <v>1243</v>
      </c>
      <c r="K444" s="9" t="s">
        <v>303</v>
      </c>
      <c r="L444" s="9" t="s">
        <v>307</v>
      </c>
      <c r="M444" s="9" t="s">
        <v>1080</v>
      </c>
      <c r="N444" s="9" t="s">
        <v>196</v>
      </c>
      <c r="O444" s="9" t="s">
        <v>116</v>
      </c>
      <c r="P444" s="9" t="s">
        <v>574</v>
      </c>
      <c r="Q444" s="9" t="s">
        <v>219</v>
      </c>
      <c r="R444" s="9">
        <v>0</v>
      </c>
      <c r="S444" s="9">
        <v>13</v>
      </c>
      <c r="U444" s="9" t="s">
        <v>290</v>
      </c>
      <c r="X444" s="9">
        <f>INDEX(SLA_Policy!$D$2:$D$5,MATCH(F444,SLA_Policy!$A$2:$A$5,0))</f>
        <v>8</v>
      </c>
      <c r="Y444" s="9" t="str">
        <f>IF(E444="Cancelled","Excluded",IF(D444="",IF((SLA_Policy!$B$8-B444)*24&gt;X444,"Open - Breached","Open - On Track"),IF((D444-B444)*24&lt;=X444,"Met","Breached")))</f>
        <v>Met</v>
      </c>
    </row>
    <row r="445" spans="1:25" x14ac:dyDescent="0.25">
      <c r="A445" s="9" t="s">
        <v>1474</v>
      </c>
      <c r="B445" s="23">
        <v>45944.536111111098</v>
      </c>
      <c r="C445" s="23">
        <v>45944.729166666701</v>
      </c>
      <c r="D445" s="23">
        <v>45950.360416666699</v>
      </c>
      <c r="E445" s="9" t="s">
        <v>212</v>
      </c>
      <c r="F445" s="9" t="s">
        <v>189</v>
      </c>
      <c r="G445" s="9" t="s">
        <v>213</v>
      </c>
      <c r="H445" s="9" t="s">
        <v>162</v>
      </c>
      <c r="I445" s="9" t="s">
        <v>345</v>
      </c>
      <c r="J445" s="9" t="s">
        <v>429</v>
      </c>
      <c r="K445" s="9" t="s">
        <v>225</v>
      </c>
      <c r="L445" s="9" t="s">
        <v>216</v>
      </c>
      <c r="M445" s="9" t="s">
        <v>1475</v>
      </c>
      <c r="N445" s="9" t="s">
        <v>196</v>
      </c>
      <c r="O445" s="9" t="s">
        <v>179</v>
      </c>
      <c r="P445" s="9" t="s">
        <v>284</v>
      </c>
      <c r="Q445" s="9" t="s">
        <v>219</v>
      </c>
      <c r="R445" s="9">
        <v>0</v>
      </c>
      <c r="S445" s="9">
        <v>12</v>
      </c>
      <c r="U445" s="9" t="s">
        <v>290</v>
      </c>
      <c r="X445" s="9">
        <f>INDEX(SLA_Policy!$D$2:$D$5,MATCH(F445,SLA_Policy!$A$2:$A$5,0))</f>
        <v>120</v>
      </c>
      <c r="Y445" s="9" t="str">
        <f>IF(E445="Cancelled","Excluded",IF(D445="",IF((SLA_Policy!$B$8-B445)*24&gt;X445,"Open - Breached","Open - On Track"),IF((D445-B445)*24&lt;=X445,"Met","Breached")))</f>
        <v>Breached</v>
      </c>
    </row>
    <row r="446" spans="1:25" x14ac:dyDescent="0.25">
      <c r="A446" s="9" t="s">
        <v>1476</v>
      </c>
      <c r="B446" s="23">
        <v>45944.5402777778</v>
      </c>
      <c r="C446" s="23">
        <v>45944.543749999997</v>
      </c>
      <c r="D446" s="23">
        <v>45944.6784722222</v>
      </c>
      <c r="E446" s="9" t="s">
        <v>212</v>
      </c>
      <c r="F446" s="9" t="s">
        <v>187</v>
      </c>
      <c r="G446" s="9" t="s">
        <v>213</v>
      </c>
      <c r="H446" s="9" t="s">
        <v>88</v>
      </c>
      <c r="I446" s="9" t="s">
        <v>486</v>
      </c>
      <c r="J446" s="9" t="s">
        <v>1477</v>
      </c>
      <c r="K446" s="9" t="s">
        <v>246</v>
      </c>
      <c r="L446" s="9" t="s">
        <v>104</v>
      </c>
      <c r="M446" s="9" t="s">
        <v>1478</v>
      </c>
      <c r="N446" s="9" t="s">
        <v>199</v>
      </c>
      <c r="O446" s="9" t="s">
        <v>178</v>
      </c>
      <c r="P446" s="9" t="s">
        <v>414</v>
      </c>
      <c r="Q446" s="9" t="s">
        <v>273</v>
      </c>
      <c r="R446" s="9">
        <v>0</v>
      </c>
      <c r="S446" s="9">
        <v>36</v>
      </c>
      <c r="U446" s="9" t="s">
        <v>266</v>
      </c>
      <c r="W446" s="9">
        <v>4</v>
      </c>
      <c r="X446" s="9">
        <f>INDEX(SLA_Policy!$D$2:$D$5,MATCH(F446,SLA_Policy!$A$2:$A$5,0))</f>
        <v>8</v>
      </c>
      <c r="Y446" s="9" t="str">
        <f>IF(E446="Cancelled","Excluded",IF(D446="",IF((SLA_Policy!$B$8-B446)*24&gt;X446,"Open - Breached","Open - On Track"),IF((D446-B446)*24&lt;=X446,"Met","Breached")))</f>
        <v>Met</v>
      </c>
    </row>
    <row r="447" spans="1:25" x14ac:dyDescent="0.25">
      <c r="A447" s="9" t="s">
        <v>1479</v>
      </c>
      <c r="B447" s="23">
        <v>45944.5444444444</v>
      </c>
      <c r="C447" s="23">
        <v>45944.546527777798</v>
      </c>
      <c r="D447" s="23">
        <v>45945.314583333296</v>
      </c>
      <c r="E447" s="9" t="s">
        <v>212</v>
      </c>
      <c r="F447" s="9" t="s">
        <v>188</v>
      </c>
      <c r="G447" s="9" t="s">
        <v>213</v>
      </c>
      <c r="H447" s="9" t="s">
        <v>162</v>
      </c>
      <c r="I447" s="9" t="s">
        <v>345</v>
      </c>
      <c r="J447" s="9" t="s">
        <v>1480</v>
      </c>
      <c r="K447" s="9" t="s">
        <v>303</v>
      </c>
      <c r="L447" s="9" t="s">
        <v>282</v>
      </c>
      <c r="M447" s="9" t="s">
        <v>1481</v>
      </c>
      <c r="N447" s="9" t="s">
        <v>198</v>
      </c>
      <c r="O447" s="9" t="s">
        <v>116</v>
      </c>
      <c r="P447" s="9" t="s">
        <v>295</v>
      </c>
      <c r="Q447" s="9" t="s">
        <v>219</v>
      </c>
      <c r="R447" s="9">
        <v>0</v>
      </c>
      <c r="S447" s="9">
        <v>18</v>
      </c>
      <c r="U447" s="9" t="s">
        <v>248</v>
      </c>
      <c r="W447" s="9">
        <v>4</v>
      </c>
      <c r="X447" s="9">
        <f>INDEX(SLA_Policy!$D$2:$D$5,MATCH(F447,SLA_Policy!$A$2:$A$5,0))</f>
        <v>72</v>
      </c>
      <c r="Y447" s="9" t="str">
        <f>IF(E447="Cancelled","Excluded",IF(D447="",IF((SLA_Policy!$B$8-B447)*24&gt;X447,"Open - Breached","Open - On Track"),IF((D447-B447)*24&lt;=X447,"Met","Breached")))</f>
        <v>Met</v>
      </c>
    </row>
    <row r="448" spans="1:25" x14ac:dyDescent="0.25">
      <c r="A448" s="9" t="s">
        <v>1482</v>
      </c>
      <c r="B448" s="23">
        <v>45944.554166666698</v>
      </c>
      <c r="C448" s="23">
        <v>45944.594444444498</v>
      </c>
      <c r="D448" s="23">
        <v>45944.735416666699</v>
      </c>
      <c r="E448" s="9" t="s">
        <v>212</v>
      </c>
      <c r="F448" s="9" t="s">
        <v>188</v>
      </c>
      <c r="G448" s="9" t="s">
        <v>213</v>
      </c>
      <c r="H448" s="9" t="s">
        <v>166</v>
      </c>
      <c r="I448" s="9" t="s">
        <v>286</v>
      </c>
      <c r="J448" s="9" t="s">
        <v>1483</v>
      </c>
      <c r="K448" s="9" t="s">
        <v>239</v>
      </c>
      <c r="L448" s="9" t="s">
        <v>282</v>
      </c>
      <c r="M448" s="9" t="s">
        <v>1484</v>
      </c>
      <c r="N448" s="9" t="s">
        <v>197</v>
      </c>
      <c r="O448" s="9" t="s">
        <v>181</v>
      </c>
      <c r="P448" s="9" t="s">
        <v>445</v>
      </c>
      <c r="Q448" s="9" t="s">
        <v>219</v>
      </c>
      <c r="R448" s="9">
        <v>0</v>
      </c>
      <c r="S448" s="9">
        <v>26</v>
      </c>
      <c r="U448" s="9" t="s">
        <v>376</v>
      </c>
      <c r="W448" s="9">
        <v>4</v>
      </c>
      <c r="X448" s="9">
        <f>INDEX(SLA_Policy!$D$2:$D$5,MATCH(F448,SLA_Policy!$A$2:$A$5,0))</f>
        <v>72</v>
      </c>
      <c r="Y448" s="9" t="str">
        <f>IF(E448="Cancelled","Excluded",IF(D448="",IF((SLA_Policy!$B$8-B448)*24&gt;X448,"Open - Breached","Open - On Track"),IF((D448-B448)*24&lt;=X448,"Met","Breached")))</f>
        <v>Met</v>
      </c>
    </row>
    <row r="449" spans="1:25" x14ac:dyDescent="0.25">
      <c r="A449" s="9" t="s">
        <v>1485</v>
      </c>
      <c r="B449" s="23">
        <v>45944.556250000001</v>
      </c>
      <c r="C449" s="23">
        <v>45944.632638888899</v>
      </c>
      <c r="D449" s="23">
        <v>45945.458333333299</v>
      </c>
      <c r="E449" s="9" t="s">
        <v>212</v>
      </c>
      <c r="F449" s="9" t="s">
        <v>189</v>
      </c>
      <c r="G449" s="9" t="s">
        <v>213</v>
      </c>
      <c r="H449" s="9" t="s">
        <v>162</v>
      </c>
      <c r="I449" s="9" t="s">
        <v>416</v>
      </c>
      <c r="J449" s="9" t="s">
        <v>1486</v>
      </c>
      <c r="K449" s="9" t="s">
        <v>239</v>
      </c>
      <c r="L449" s="9" t="s">
        <v>226</v>
      </c>
      <c r="M449" s="9" t="s">
        <v>1487</v>
      </c>
      <c r="N449" s="9" t="s">
        <v>196</v>
      </c>
      <c r="O449" s="9" t="s">
        <v>179</v>
      </c>
      <c r="P449" s="9" t="s">
        <v>264</v>
      </c>
      <c r="Q449" s="9" t="s">
        <v>219</v>
      </c>
      <c r="R449" s="9">
        <v>0</v>
      </c>
      <c r="S449" s="9">
        <v>10</v>
      </c>
      <c r="U449" s="9" t="s">
        <v>661</v>
      </c>
      <c r="X449" s="9">
        <f>INDEX(SLA_Policy!$D$2:$D$5,MATCH(F449,SLA_Policy!$A$2:$A$5,0))</f>
        <v>120</v>
      </c>
      <c r="Y449" s="9" t="str">
        <f>IF(E449="Cancelled","Excluded",IF(D449="",IF((SLA_Policy!$B$8-B449)*24&gt;X449,"Open - Breached","Open - On Track"),IF((D449-B449)*24&lt;=X449,"Met","Breached")))</f>
        <v>Met</v>
      </c>
    </row>
    <row r="450" spans="1:25" x14ac:dyDescent="0.25">
      <c r="A450" s="9" t="s">
        <v>1488</v>
      </c>
      <c r="B450" s="23">
        <v>45944.569444444503</v>
      </c>
      <c r="C450" s="23">
        <v>45944.578472222202</v>
      </c>
      <c r="D450" s="23">
        <v>45945.313888888901</v>
      </c>
      <c r="E450" s="9" t="s">
        <v>212</v>
      </c>
      <c r="F450" s="9" t="s">
        <v>188</v>
      </c>
      <c r="G450" s="9" t="s">
        <v>213</v>
      </c>
      <c r="H450" s="9" t="s">
        <v>166</v>
      </c>
      <c r="I450" s="9" t="s">
        <v>378</v>
      </c>
      <c r="J450" s="9" t="s">
        <v>1489</v>
      </c>
      <c r="K450" s="9" t="s">
        <v>246</v>
      </c>
      <c r="L450" s="9" t="s">
        <v>270</v>
      </c>
      <c r="M450" s="9" t="s">
        <v>528</v>
      </c>
      <c r="N450" s="9" t="s">
        <v>198</v>
      </c>
      <c r="O450" s="9" t="s">
        <v>181</v>
      </c>
      <c r="P450" s="9" t="s">
        <v>449</v>
      </c>
      <c r="Q450" s="9" t="s">
        <v>273</v>
      </c>
      <c r="R450" s="9">
        <v>0</v>
      </c>
      <c r="S450" s="9">
        <v>47</v>
      </c>
      <c r="T450" s="9" t="s">
        <v>136</v>
      </c>
      <c r="U450" s="9" t="s">
        <v>290</v>
      </c>
      <c r="W450" s="9">
        <v>5</v>
      </c>
      <c r="X450" s="9">
        <f>INDEX(SLA_Policy!$D$2:$D$5,MATCH(F450,SLA_Policy!$A$2:$A$5,0))</f>
        <v>72</v>
      </c>
      <c r="Y450" s="9" t="str">
        <f>IF(E450="Cancelled","Excluded",IF(D450="",IF((SLA_Policy!$B$8-B450)*24&gt;X450,"Open - Breached","Open - On Track"),IF((D450-B450)*24&lt;=X450,"Met","Breached")))</f>
        <v>Met</v>
      </c>
    </row>
    <row r="451" spans="1:25" x14ac:dyDescent="0.25">
      <c r="A451" s="9" t="s">
        <v>1490</v>
      </c>
      <c r="B451" s="23">
        <v>45944.59375</v>
      </c>
      <c r="C451" s="23">
        <v>45944.597916666702</v>
      </c>
      <c r="D451" s="23">
        <v>45944.6430555556</v>
      </c>
      <c r="E451" s="9" t="s">
        <v>212</v>
      </c>
      <c r="F451" s="9" t="s">
        <v>188</v>
      </c>
      <c r="G451" s="9" t="s">
        <v>213</v>
      </c>
      <c r="H451" s="9" t="s">
        <v>161</v>
      </c>
      <c r="I451" s="9" t="s">
        <v>454</v>
      </c>
      <c r="J451" s="9" t="s">
        <v>1491</v>
      </c>
      <c r="K451" s="9" t="s">
        <v>246</v>
      </c>
      <c r="L451" s="9" t="s">
        <v>293</v>
      </c>
      <c r="M451" s="9" t="s">
        <v>1492</v>
      </c>
      <c r="N451" s="9" t="s">
        <v>198</v>
      </c>
      <c r="O451" s="9" t="s">
        <v>116</v>
      </c>
      <c r="P451" s="9" t="s">
        <v>551</v>
      </c>
      <c r="Q451" s="9" t="s">
        <v>219</v>
      </c>
      <c r="R451" s="9">
        <v>0</v>
      </c>
      <c r="S451" s="9">
        <v>10</v>
      </c>
      <c r="U451" s="9" t="s">
        <v>221</v>
      </c>
      <c r="X451" s="9">
        <f>INDEX(SLA_Policy!$D$2:$D$5,MATCH(F451,SLA_Policy!$A$2:$A$5,0))</f>
        <v>72</v>
      </c>
      <c r="Y451" s="9" t="str">
        <f>IF(E451="Cancelled","Excluded",IF(D451="",IF((SLA_Policy!$B$8-B451)*24&gt;X451,"Open - Breached","Open - On Track"),IF((D451-B451)*24&lt;=X451,"Met","Breached")))</f>
        <v>Met</v>
      </c>
    </row>
    <row r="452" spans="1:25" x14ac:dyDescent="0.25">
      <c r="A452" s="9" t="s">
        <v>1493</v>
      </c>
      <c r="B452" s="23">
        <v>45944.597916666702</v>
      </c>
      <c r="C452" s="23">
        <v>45944.603472222203</v>
      </c>
      <c r="D452" s="23">
        <v>45945.404861111099</v>
      </c>
      <c r="E452" s="9" t="s">
        <v>212</v>
      </c>
      <c r="F452" s="9" t="s">
        <v>187</v>
      </c>
      <c r="G452" s="9" t="s">
        <v>213</v>
      </c>
      <c r="H452" s="9" t="s">
        <v>167</v>
      </c>
      <c r="I452" s="9" t="s">
        <v>536</v>
      </c>
      <c r="J452" s="9" t="s">
        <v>1494</v>
      </c>
      <c r="K452" s="9" t="s">
        <v>303</v>
      </c>
      <c r="L452" s="9" t="s">
        <v>282</v>
      </c>
      <c r="M452" s="9" t="s">
        <v>541</v>
      </c>
      <c r="N452" s="9" t="s">
        <v>197</v>
      </c>
      <c r="O452" s="9" t="s">
        <v>180</v>
      </c>
      <c r="P452" s="9" t="s">
        <v>368</v>
      </c>
      <c r="Q452" s="9" t="s">
        <v>273</v>
      </c>
      <c r="R452" s="9">
        <v>0</v>
      </c>
      <c r="S452" s="9">
        <v>53</v>
      </c>
      <c r="T452" s="9" t="s">
        <v>136</v>
      </c>
      <c r="U452" s="9" t="s">
        <v>376</v>
      </c>
      <c r="X452" s="9">
        <f>INDEX(SLA_Policy!$D$2:$D$5,MATCH(F452,SLA_Policy!$A$2:$A$5,0))</f>
        <v>8</v>
      </c>
      <c r="Y452" s="9" t="str">
        <f>IF(E452="Cancelled","Excluded",IF(D452="",IF((SLA_Policy!$B$8-B452)*24&gt;X452,"Open - Breached","Open - On Track"),IF((D452-B452)*24&lt;=X452,"Met","Breached")))</f>
        <v>Breached</v>
      </c>
    </row>
    <row r="453" spans="1:25" x14ac:dyDescent="0.25">
      <c r="A453" s="9" t="s">
        <v>1495</v>
      </c>
      <c r="B453" s="23">
        <v>45944.6159722222</v>
      </c>
      <c r="C453" s="23">
        <v>45944.619444444397</v>
      </c>
      <c r="D453" s="23">
        <v>45944.8527777778</v>
      </c>
      <c r="E453" s="9" t="s">
        <v>212</v>
      </c>
      <c r="F453" s="9" t="s">
        <v>187</v>
      </c>
      <c r="G453" s="9" t="s">
        <v>213</v>
      </c>
      <c r="H453" s="9" t="s">
        <v>166</v>
      </c>
      <c r="I453" s="9" t="s">
        <v>398</v>
      </c>
      <c r="J453" s="9" t="s">
        <v>399</v>
      </c>
      <c r="K453" s="9" t="s">
        <v>246</v>
      </c>
      <c r="L453" s="9" t="s">
        <v>351</v>
      </c>
      <c r="M453" s="9" t="s">
        <v>1496</v>
      </c>
      <c r="N453" s="9" t="s">
        <v>199</v>
      </c>
      <c r="O453" s="9" t="s">
        <v>181</v>
      </c>
      <c r="P453" s="9" t="s">
        <v>289</v>
      </c>
      <c r="Q453" s="9" t="s">
        <v>273</v>
      </c>
      <c r="R453" s="9">
        <v>0</v>
      </c>
      <c r="S453" s="9">
        <v>46</v>
      </c>
      <c r="U453" s="9" t="s">
        <v>290</v>
      </c>
      <c r="X453" s="9">
        <f>INDEX(SLA_Policy!$D$2:$D$5,MATCH(F453,SLA_Policy!$A$2:$A$5,0))</f>
        <v>8</v>
      </c>
      <c r="Y453" s="9" t="str">
        <f>IF(E453="Cancelled","Excluded",IF(D453="",IF((SLA_Policy!$B$8-B453)*24&gt;X453,"Open - Breached","Open - On Track"),IF((D453-B453)*24&lt;=X453,"Met","Breached")))</f>
        <v>Met</v>
      </c>
    </row>
    <row r="454" spans="1:25" x14ac:dyDescent="0.25">
      <c r="A454" s="9" t="s">
        <v>1497</v>
      </c>
      <c r="B454" s="23">
        <v>45944.620138888902</v>
      </c>
      <c r="C454" s="23">
        <v>45944.652777777803</v>
      </c>
      <c r="D454" s="23">
        <v>45945.375694444498</v>
      </c>
      <c r="E454" s="9" t="s">
        <v>212</v>
      </c>
      <c r="F454" s="9" t="s">
        <v>188</v>
      </c>
      <c r="G454" s="9" t="s">
        <v>213</v>
      </c>
      <c r="H454" s="9" t="s">
        <v>88</v>
      </c>
      <c r="I454" s="9" t="s">
        <v>268</v>
      </c>
      <c r="J454" s="9" t="s">
        <v>796</v>
      </c>
      <c r="K454" s="9" t="s">
        <v>246</v>
      </c>
      <c r="L454" s="9" t="s">
        <v>226</v>
      </c>
      <c r="M454" s="9" t="s">
        <v>1423</v>
      </c>
      <c r="N454" s="9" t="s">
        <v>196</v>
      </c>
      <c r="O454" s="9" t="s">
        <v>178</v>
      </c>
      <c r="P454" s="9" t="s">
        <v>272</v>
      </c>
      <c r="Q454" s="9" t="s">
        <v>219</v>
      </c>
      <c r="R454" s="9">
        <v>0</v>
      </c>
      <c r="S454" s="9">
        <v>9</v>
      </c>
      <c r="T454" s="9" t="s">
        <v>220</v>
      </c>
      <c r="U454" s="9" t="s">
        <v>661</v>
      </c>
      <c r="X454" s="9">
        <f>INDEX(SLA_Policy!$D$2:$D$5,MATCH(F454,SLA_Policy!$A$2:$A$5,0))</f>
        <v>72</v>
      </c>
      <c r="Y454" s="9" t="str">
        <f>IF(E454="Cancelled","Excluded",IF(D454="",IF((SLA_Policy!$B$8-B454)*24&gt;X454,"Open - Breached","Open - On Track"),IF((D454-B454)*24&lt;=X454,"Met","Breached")))</f>
        <v>Met</v>
      </c>
    </row>
    <row r="455" spans="1:25" x14ac:dyDescent="0.25">
      <c r="A455" s="9" t="s">
        <v>1498</v>
      </c>
      <c r="B455" s="23">
        <v>45944.625</v>
      </c>
      <c r="C455" s="23">
        <v>45944.628472222197</v>
      </c>
      <c r="D455" s="23">
        <v>45944.645138888904</v>
      </c>
      <c r="E455" s="9" t="s">
        <v>212</v>
      </c>
      <c r="F455" s="9" t="s">
        <v>189</v>
      </c>
      <c r="G455" s="9" t="s">
        <v>213</v>
      </c>
      <c r="H455" s="9" t="s">
        <v>161</v>
      </c>
      <c r="I455" s="9" t="s">
        <v>389</v>
      </c>
      <c r="J455" s="9" t="s">
        <v>767</v>
      </c>
      <c r="K455" s="9" t="s">
        <v>303</v>
      </c>
      <c r="L455" s="9" t="s">
        <v>104</v>
      </c>
      <c r="M455" s="9" t="s">
        <v>1499</v>
      </c>
      <c r="N455" s="9" t="s">
        <v>198</v>
      </c>
      <c r="O455" s="9" t="s">
        <v>116</v>
      </c>
      <c r="P455" s="9" t="s">
        <v>551</v>
      </c>
      <c r="Q455" s="9" t="s">
        <v>219</v>
      </c>
      <c r="R455" s="9">
        <v>0</v>
      </c>
      <c r="S455" s="9">
        <v>3</v>
      </c>
      <c r="U455" s="9" t="s">
        <v>266</v>
      </c>
      <c r="X455" s="9">
        <f>INDEX(SLA_Policy!$D$2:$D$5,MATCH(F455,SLA_Policy!$A$2:$A$5,0))</f>
        <v>120</v>
      </c>
      <c r="Y455" s="9" t="str">
        <f>IF(E455="Cancelled","Excluded",IF(D455="",IF((SLA_Policy!$B$8-B455)*24&gt;X455,"Open - Breached","Open - On Track"),IF((D455-B455)*24&lt;=X455,"Met","Breached")))</f>
        <v>Met</v>
      </c>
    </row>
    <row r="456" spans="1:25" x14ac:dyDescent="0.25">
      <c r="A456" s="9" t="s">
        <v>1500</v>
      </c>
      <c r="B456" s="23">
        <v>45944.633333333302</v>
      </c>
      <c r="C456" s="23">
        <v>45944.635416666701</v>
      </c>
      <c r="D456" s="23">
        <v>45944.7409722222</v>
      </c>
      <c r="E456" s="9" t="s">
        <v>212</v>
      </c>
      <c r="F456" s="9" t="s">
        <v>188</v>
      </c>
      <c r="G456" s="9" t="s">
        <v>213</v>
      </c>
      <c r="H456" s="9" t="s">
        <v>162</v>
      </c>
      <c r="I456" s="9" t="s">
        <v>345</v>
      </c>
      <c r="J456" s="9" t="s">
        <v>1501</v>
      </c>
      <c r="K456" s="9" t="s">
        <v>246</v>
      </c>
      <c r="L456" s="9" t="s">
        <v>270</v>
      </c>
      <c r="M456" s="9" t="s">
        <v>1502</v>
      </c>
      <c r="N456" s="9" t="s">
        <v>198</v>
      </c>
      <c r="O456" s="9" t="s">
        <v>116</v>
      </c>
      <c r="P456" s="9" t="s">
        <v>551</v>
      </c>
      <c r="Q456" s="9" t="s">
        <v>219</v>
      </c>
      <c r="R456" s="9">
        <v>0</v>
      </c>
      <c r="S456" s="9">
        <v>12</v>
      </c>
      <c r="U456" s="9" t="s">
        <v>376</v>
      </c>
      <c r="X456" s="9">
        <f>INDEX(SLA_Policy!$D$2:$D$5,MATCH(F456,SLA_Policy!$A$2:$A$5,0))</f>
        <v>72</v>
      </c>
      <c r="Y456" s="9" t="str">
        <f>IF(E456="Cancelled","Excluded",IF(D456="",IF((SLA_Policy!$B$8-B456)*24&gt;X456,"Open - Breached","Open - On Track"),IF((D456-B456)*24&lt;=X456,"Met","Breached")))</f>
        <v>Met</v>
      </c>
    </row>
    <row r="457" spans="1:25" x14ac:dyDescent="0.25">
      <c r="A457" s="9" t="s">
        <v>1503</v>
      </c>
      <c r="B457" s="23">
        <v>45944.636805555601</v>
      </c>
      <c r="C457" s="23">
        <v>45944.685416666704</v>
      </c>
      <c r="D457" s="23">
        <v>45944.711805555598</v>
      </c>
      <c r="E457" s="9" t="s">
        <v>212</v>
      </c>
      <c r="F457" s="9" t="s">
        <v>188</v>
      </c>
      <c r="G457" s="9" t="s">
        <v>213</v>
      </c>
      <c r="H457" s="9" t="s">
        <v>162</v>
      </c>
      <c r="I457" s="9" t="s">
        <v>393</v>
      </c>
      <c r="J457" s="9" t="s">
        <v>1504</v>
      </c>
      <c r="K457" s="9" t="s">
        <v>246</v>
      </c>
      <c r="L457" s="9" t="s">
        <v>216</v>
      </c>
      <c r="M457" s="9" t="s">
        <v>1050</v>
      </c>
      <c r="N457" s="9" t="s">
        <v>196</v>
      </c>
      <c r="O457" s="9" t="s">
        <v>116</v>
      </c>
      <c r="P457" s="9" t="s">
        <v>574</v>
      </c>
      <c r="Q457" s="9" t="s">
        <v>219</v>
      </c>
      <c r="R457" s="9">
        <v>0</v>
      </c>
      <c r="S457" s="9">
        <v>26</v>
      </c>
      <c r="U457" s="9" t="s">
        <v>248</v>
      </c>
      <c r="X457" s="9">
        <f>INDEX(SLA_Policy!$D$2:$D$5,MATCH(F457,SLA_Policy!$A$2:$A$5,0))</f>
        <v>72</v>
      </c>
      <c r="Y457" s="9" t="str">
        <f>IF(E457="Cancelled","Excluded",IF(D457="",IF((SLA_Policy!$B$8-B457)*24&gt;X457,"Open - Breached","Open - On Track"),IF((D457-B457)*24&lt;=X457,"Met","Breached")))</f>
        <v>Met</v>
      </c>
    </row>
    <row r="458" spans="1:25" x14ac:dyDescent="0.25">
      <c r="A458" s="9" t="s">
        <v>1505</v>
      </c>
      <c r="B458" s="23">
        <v>45944.667361111096</v>
      </c>
      <c r="C458" s="23">
        <v>45944.668749999997</v>
      </c>
      <c r="D458" s="23">
        <v>45944.736111111102</v>
      </c>
      <c r="E458" s="9" t="s">
        <v>212</v>
      </c>
      <c r="F458" s="9" t="s">
        <v>188</v>
      </c>
      <c r="G458" s="9" t="s">
        <v>213</v>
      </c>
      <c r="H458" s="9" t="s">
        <v>165</v>
      </c>
      <c r="I458" s="9" t="s">
        <v>567</v>
      </c>
      <c r="J458" s="9" t="s">
        <v>1506</v>
      </c>
      <c r="K458" s="9" t="s">
        <v>246</v>
      </c>
      <c r="L458" s="9" t="s">
        <v>226</v>
      </c>
      <c r="M458" s="9" t="s">
        <v>1507</v>
      </c>
      <c r="N458" s="9" t="s">
        <v>198</v>
      </c>
      <c r="O458" s="9" t="s">
        <v>176</v>
      </c>
      <c r="P458" s="9" t="s">
        <v>228</v>
      </c>
      <c r="Q458" s="9" t="s">
        <v>219</v>
      </c>
      <c r="R458" s="9">
        <v>0</v>
      </c>
      <c r="S458" s="9">
        <v>11</v>
      </c>
      <c r="U458" s="9" t="s">
        <v>376</v>
      </c>
      <c r="X458" s="9">
        <f>INDEX(SLA_Policy!$D$2:$D$5,MATCH(F458,SLA_Policy!$A$2:$A$5,0))</f>
        <v>72</v>
      </c>
      <c r="Y458" s="9" t="str">
        <f>IF(E458="Cancelled","Excluded",IF(D458="",IF((SLA_Policy!$B$8-B458)*24&gt;X458,"Open - Breached","Open - On Track"),IF((D458-B458)*24&lt;=X458,"Met","Breached")))</f>
        <v>Met</v>
      </c>
    </row>
    <row r="459" spans="1:25" x14ac:dyDescent="0.25">
      <c r="A459" s="9" t="s">
        <v>1508</v>
      </c>
      <c r="B459" s="23">
        <v>45944.672222222202</v>
      </c>
      <c r="C459" s="23">
        <v>45944.675694444399</v>
      </c>
      <c r="D459" s="23">
        <v>45946.368750000001</v>
      </c>
      <c r="E459" s="9" t="s">
        <v>212</v>
      </c>
      <c r="F459" s="9" t="s">
        <v>189</v>
      </c>
      <c r="G459" s="9" t="s">
        <v>213</v>
      </c>
      <c r="H459" s="9" t="s">
        <v>165</v>
      </c>
      <c r="I459" s="9" t="s">
        <v>469</v>
      </c>
      <c r="J459" s="9" t="s">
        <v>1007</v>
      </c>
      <c r="K459" s="9" t="s">
        <v>246</v>
      </c>
      <c r="L459" s="9" t="s">
        <v>311</v>
      </c>
      <c r="M459" s="9" t="s">
        <v>1509</v>
      </c>
      <c r="N459" s="9" t="s">
        <v>200</v>
      </c>
      <c r="O459" s="9" t="s">
        <v>176</v>
      </c>
      <c r="P459" s="9" t="s">
        <v>228</v>
      </c>
      <c r="Q459" s="9" t="s">
        <v>219</v>
      </c>
      <c r="R459" s="9">
        <v>0</v>
      </c>
      <c r="S459" s="9">
        <v>15</v>
      </c>
      <c r="U459" s="9" t="s">
        <v>290</v>
      </c>
      <c r="W459" s="9">
        <v>5</v>
      </c>
      <c r="X459" s="9">
        <f>INDEX(SLA_Policy!$D$2:$D$5,MATCH(F459,SLA_Policy!$A$2:$A$5,0))</f>
        <v>120</v>
      </c>
      <c r="Y459" s="9" t="str">
        <f>IF(E459="Cancelled","Excluded",IF(D459="",IF((SLA_Policy!$B$8-B459)*24&gt;X459,"Open - Breached","Open - On Track"),IF((D459-B459)*24&lt;=X459,"Met","Breached")))</f>
        <v>Met</v>
      </c>
    </row>
    <row r="460" spans="1:25" x14ac:dyDescent="0.25">
      <c r="A460" s="9" t="s">
        <v>1510</v>
      </c>
      <c r="B460" s="23">
        <v>45944.680555555598</v>
      </c>
      <c r="C460" s="23">
        <v>45944.682638888902</v>
      </c>
      <c r="E460" s="9" t="s">
        <v>649</v>
      </c>
      <c r="F460" s="9" t="s">
        <v>187</v>
      </c>
      <c r="G460" s="9" t="s">
        <v>213</v>
      </c>
      <c r="H460" s="9" t="s">
        <v>167</v>
      </c>
      <c r="I460" s="9" t="s">
        <v>362</v>
      </c>
      <c r="J460" s="9" t="s">
        <v>1511</v>
      </c>
      <c r="K460" s="9" t="s">
        <v>246</v>
      </c>
      <c r="L460" s="9" t="s">
        <v>216</v>
      </c>
      <c r="M460" s="9" t="s">
        <v>1512</v>
      </c>
      <c r="N460" s="9" t="s">
        <v>199</v>
      </c>
      <c r="O460" s="9" t="s">
        <v>176</v>
      </c>
      <c r="P460" s="9" t="s">
        <v>330</v>
      </c>
      <c r="Q460" s="9" t="s">
        <v>273</v>
      </c>
      <c r="R460" s="9">
        <v>0</v>
      </c>
      <c r="S460" s="9">
        <v>4</v>
      </c>
      <c r="T460" s="9" t="s">
        <v>229</v>
      </c>
      <c r="X460" s="9">
        <f>INDEX(SLA_Policy!$D$2:$D$5,MATCH(F460,SLA_Policy!$A$2:$A$5,0))</f>
        <v>8</v>
      </c>
      <c r="Y460" s="9" t="str">
        <f>IF(E460="Cancelled","Excluded",IF(D460="",IF((SLA_Policy!$B$8-B460)*24&gt;X460,"Open - Breached","Open - On Track"),IF((D460-B460)*24&lt;=X460,"Met","Breached")))</f>
        <v>Excluded</v>
      </c>
    </row>
    <row r="461" spans="1:25" x14ac:dyDescent="0.25">
      <c r="A461" s="9" t="s">
        <v>1513</v>
      </c>
      <c r="B461" s="23">
        <v>45944.697222222203</v>
      </c>
      <c r="C461" s="23">
        <v>45944.697916666701</v>
      </c>
      <c r="D461" s="23">
        <v>45950.373611111099</v>
      </c>
      <c r="E461" s="9" t="s">
        <v>212</v>
      </c>
      <c r="F461" s="9" t="s">
        <v>188</v>
      </c>
      <c r="G461" s="9" t="s">
        <v>213</v>
      </c>
      <c r="H461" s="9" t="s">
        <v>163</v>
      </c>
      <c r="I461" s="9" t="s">
        <v>223</v>
      </c>
      <c r="J461" s="9" t="s">
        <v>1514</v>
      </c>
      <c r="K461" s="9" t="s">
        <v>215</v>
      </c>
      <c r="L461" s="9" t="s">
        <v>226</v>
      </c>
      <c r="M461" s="9" t="s">
        <v>1515</v>
      </c>
      <c r="N461" s="9" t="s">
        <v>198</v>
      </c>
      <c r="O461" s="9" t="s">
        <v>176</v>
      </c>
      <c r="P461" s="9" t="s">
        <v>570</v>
      </c>
      <c r="Q461" s="9" t="s">
        <v>219</v>
      </c>
      <c r="R461" s="9">
        <v>0</v>
      </c>
      <c r="S461" s="9">
        <v>56</v>
      </c>
      <c r="T461" s="9" t="s">
        <v>229</v>
      </c>
      <c r="U461" s="9" t="s">
        <v>230</v>
      </c>
      <c r="W461" s="9">
        <v>4</v>
      </c>
      <c r="X461" s="9">
        <f>INDEX(SLA_Policy!$D$2:$D$5,MATCH(F461,SLA_Policy!$A$2:$A$5,0))</f>
        <v>72</v>
      </c>
      <c r="Y461" s="9" t="str">
        <f>IF(E461="Cancelled","Excluded",IF(D461="",IF((SLA_Policy!$B$8-B461)*24&gt;X461,"Open - Breached","Open - On Track"),IF((D461-B461)*24&lt;=X461,"Met","Breached")))</f>
        <v>Breached</v>
      </c>
    </row>
    <row r="462" spans="1:25" x14ac:dyDescent="0.25">
      <c r="A462" s="9" t="s">
        <v>1516</v>
      </c>
      <c r="B462" s="23">
        <v>45944.727083333302</v>
      </c>
      <c r="C462" s="23">
        <v>45945.302777777797</v>
      </c>
      <c r="D462" s="23">
        <v>45947.346527777801</v>
      </c>
      <c r="E462" s="9" t="s">
        <v>212</v>
      </c>
      <c r="F462" s="9" t="s">
        <v>189</v>
      </c>
      <c r="G462" s="9" t="s">
        <v>236</v>
      </c>
      <c r="H462" s="9" t="s">
        <v>167</v>
      </c>
      <c r="I462" s="9" t="s">
        <v>255</v>
      </c>
      <c r="J462" s="9" t="s">
        <v>1517</v>
      </c>
      <c r="K462" s="9" t="s">
        <v>303</v>
      </c>
      <c r="L462" s="9" t="s">
        <v>351</v>
      </c>
      <c r="M462" s="9" t="s">
        <v>1518</v>
      </c>
      <c r="N462" s="9" t="s">
        <v>196</v>
      </c>
      <c r="O462" s="9" t="s">
        <v>180</v>
      </c>
      <c r="P462" s="9" t="s">
        <v>278</v>
      </c>
      <c r="Q462" s="9" t="s">
        <v>219</v>
      </c>
      <c r="R462" s="9">
        <v>1</v>
      </c>
      <c r="S462" s="9">
        <v>21</v>
      </c>
      <c r="U462" s="9" t="s">
        <v>242</v>
      </c>
      <c r="W462" s="9">
        <v>3</v>
      </c>
      <c r="X462" s="9">
        <f>INDEX(SLA_Policy!$D$2:$D$5,MATCH(F462,SLA_Policy!$A$2:$A$5,0))</f>
        <v>120</v>
      </c>
      <c r="Y462" s="9" t="str">
        <f>IF(E462="Cancelled","Excluded",IF(D462="",IF((SLA_Policy!$B$8-B462)*24&gt;X462,"Open - Breached","Open - On Track"),IF((D462-B462)*24&lt;=X462,"Met","Breached")))</f>
        <v>Met</v>
      </c>
    </row>
    <row r="463" spans="1:25" x14ac:dyDescent="0.25">
      <c r="A463" s="9" t="s">
        <v>1519</v>
      </c>
      <c r="B463" s="23">
        <v>45944.729861111096</v>
      </c>
      <c r="C463" s="23">
        <v>45944.738888888904</v>
      </c>
      <c r="D463" s="23">
        <v>45945.041666666701</v>
      </c>
      <c r="E463" s="9" t="s">
        <v>212</v>
      </c>
      <c r="F463" s="9" t="s">
        <v>187</v>
      </c>
      <c r="G463" s="9" t="s">
        <v>213</v>
      </c>
      <c r="H463" s="9" t="s">
        <v>88</v>
      </c>
      <c r="I463" s="9" t="s">
        <v>486</v>
      </c>
      <c r="J463" s="9" t="s">
        <v>1520</v>
      </c>
      <c r="K463" s="9" t="s">
        <v>246</v>
      </c>
      <c r="L463" s="9" t="s">
        <v>282</v>
      </c>
      <c r="M463" s="9" t="s">
        <v>1521</v>
      </c>
      <c r="N463" s="9" t="s">
        <v>196</v>
      </c>
      <c r="O463" s="9" t="s">
        <v>178</v>
      </c>
      <c r="P463" s="9" t="s">
        <v>272</v>
      </c>
      <c r="Q463" s="9" t="s">
        <v>273</v>
      </c>
      <c r="R463" s="9">
        <v>1</v>
      </c>
      <c r="S463" s="9">
        <v>83</v>
      </c>
      <c r="U463" s="9" t="s">
        <v>266</v>
      </c>
      <c r="X463" s="9">
        <f>INDEX(SLA_Policy!$D$2:$D$5,MATCH(F463,SLA_Policy!$A$2:$A$5,0))</f>
        <v>8</v>
      </c>
      <c r="Y463" s="9" t="str">
        <f>IF(E463="Cancelled","Excluded",IF(D463="",IF((SLA_Policy!$B$8-B463)*24&gt;X463,"Open - Breached","Open - On Track"),IF((D463-B463)*24&lt;=X463,"Met","Breached")))</f>
        <v>Met</v>
      </c>
    </row>
    <row r="464" spans="1:25" x14ac:dyDescent="0.25">
      <c r="A464" s="9" t="s">
        <v>1522</v>
      </c>
      <c r="B464" s="23">
        <v>45944.763888888898</v>
      </c>
      <c r="C464" s="23">
        <v>45945.322916666701</v>
      </c>
      <c r="D464" s="23">
        <v>45946.329166666699</v>
      </c>
      <c r="E464" s="9" t="s">
        <v>212</v>
      </c>
      <c r="F464" s="9" t="s">
        <v>189</v>
      </c>
      <c r="G464" s="9" t="s">
        <v>236</v>
      </c>
      <c r="H464" s="9" t="s">
        <v>162</v>
      </c>
      <c r="I464" s="9" t="s">
        <v>280</v>
      </c>
      <c r="J464" s="9" t="s">
        <v>1523</v>
      </c>
      <c r="K464" s="9" t="s">
        <v>303</v>
      </c>
      <c r="L464" s="9" t="s">
        <v>351</v>
      </c>
      <c r="M464" s="9" t="s">
        <v>689</v>
      </c>
      <c r="N464" s="9" t="s">
        <v>196</v>
      </c>
      <c r="O464" s="9" t="s">
        <v>179</v>
      </c>
      <c r="P464" s="9" t="s">
        <v>313</v>
      </c>
      <c r="Q464" s="9" t="s">
        <v>219</v>
      </c>
      <c r="R464" s="9">
        <v>0</v>
      </c>
      <c r="S464" s="9">
        <v>21</v>
      </c>
      <c r="U464" s="9" t="s">
        <v>242</v>
      </c>
      <c r="X464" s="9">
        <f>INDEX(SLA_Policy!$D$2:$D$5,MATCH(F464,SLA_Policy!$A$2:$A$5,0))</f>
        <v>120</v>
      </c>
      <c r="Y464" s="9" t="str">
        <f>IF(E464="Cancelled","Excluded",IF(D464="",IF((SLA_Policy!$B$8-B464)*24&gt;X464,"Open - Breached","Open - On Track"),IF((D464-B464)*24&lt;=X464,"Met","Breached")))</f>
        <v>Met</v>
      </c>
    </row>
    <row r="465" spans="1:25" x14ac:dyDescent="0.25">
      <c r="A465" s="9" t="s">
        <v>1524</v>
      </c>
      <c r="B465" s="23">
        <v>45945.296527777798</v>
      </c>
      <c r="C465" s="23">
        <v>45945.497222222199</v>
      </c>
      <c r="D465" s="23">
        <v>45946.398611111101</v>
      </c>
      <c r="E465" s="9" t="s">
        <v>212</v>
      </c>
      <c r="F465" s="9" t="s">
        <v>188</v>
      </c>
      <c r="G465" s="9" t="s">
        <v>213</v>
      </c>
      <c r="H465" s="9" t="s">
        <v>164</v>
      </c>
      <c r="I465" s="9" t="s">
        <v>478</v>
      </c>
      <c r="J465" s="9" t="s">
        <v>1525</v>
      </c>
      <c r="K465" s="9" t="s">
        <v>225</v>
      </c>
      <c r="L465" s="9" t="s">
        <v>104</v>
      </c>
      <c r="M465" s="9" t="s">
        <v>594</v>
      </c>
      <c r="N465" s="9" t="s">
        <v>196</v>
      </c>
      <c r="O465" s="9" t="s">
        <v>116</v>
      </c>
      <c r="P465" s="9" t="s">
        <v>218</v>
      </c>
      <c r="Q465" s="9" t="s">
        <v>219</v>
      </c>
      <c r="R465" s="9">
        <v>0</v>
      </c>
      <c r="S465" s="9">
        <v>24</v>
      </c>
      <c r="T465" s="9" t="s">
        <v>343</v>
      </c>
      <c r="U465" s="9" t="s">
        <v>376</v>
      </c>
      <c r="X465" s="9">
        <f>INDEX(SLA_Policy!$D$2:$D$5,MATCH(F465,SLA_Policy!$A$2:$A$5,0))</f>
        <v>72</v>
      </c>
      <c r="Y465" s="9" t="str">
        <f>IF(E465="Cancelled","Excluded",IF(D465="",IF((SLA_Policy!$B$8-B465)*24&gt;X465,"Open - Breached","Open - On Track"),IF((D465-B465)*24&lt;=X465,"Met","Breached")))</f>
        <v>Met</v>
      </c>
    </row>
    <row r="466" spans="1:25" x14ac:dyDescent="0.25">
      <c r="A466" s="9" t="s">
        <v>1526</v>
      </c>
      <c r="B466" s="23">
        <v>45945.3034722222</v>
      </c>
      <c r="C466" s="23">
        <v>45945.407638888901</v>
      </c>
      <c r="D466" s="23">
        <v>45946.415972222203</v>
      </c>
      <c r="E466" s="9" t="s">
        <v>212</v>
      </c>
      <c r="F466" s="9" t="s">
        <v>188</v>
      </c>
      <c r="G466" s="9" t="s">
        <v>213</v>
      </c>
      <c r="H466" s="9" t="s">
        <v>88</v>
      </c>
      <c r="I466" s="9" t="s">
        <v>92</v>
      </c>
      <c r="J466" s="9" t="s">
        <v>842</v>
      </c>
      <c r="K466" s="9" t="s">
        <v>215</v>
      </c>
      <c r="L466" s="9" t="s">
        <v>270</v>
      </c>
      <c r="M466" s="9" t="s">
        <v>1527</v>
      </c>
      <c r="N466" s="9" t="s">
        <v>196</v>
      </c>
      <c r="O466" s="9" t="s">
        <v>116</v>
      </c>
      <c r="P466" s="9" t="s">
        <v>218</v>
      </c>
      <c r="Q466" s="9" t="s">
        <v>219</v>
      </c>
      <c r="R466" s="9">
        <v>0</v>
      </c>
      <c r="S466" s="9">
        <v>13</v>
      </c>
      <c r="T466" s="9" t="s">
        <v>229</v>
      </c>
      <c r="U466" s="9" t="s">
        <v>266</v>
      </c>
      <c r="W466" s="9">
        <v>5</v>
      </c>
      <c r="X466" s="9">
        <f>INDEX(SLA_Policy!$D$2:$D$5,MATCH(F466,SLA_Policy!$A$2:$A$5,0))</f>
        <v>72</v>
      </c>
      <c r="Y466" s="9" t="str">
        <f>IF(E466="Cancelled","Excluded",IF(D466="",IF((SLA_Policy!$B$8-B466)*24&gt;X466,"Open - Breached","Open - On Track"),IF((D466-B466)*24&lt;=X466,"Met","Breached")))</f>
        <v>Met</v>
      </c>
    </row>
    <row r="467" spans="1:25" x14ac:dyDescent="0.25">
      <c r="A467" s="9" t="s">
        <v>1528</v>
      </c>
      <c r="B467" s="23">
        <v>45945.327083333301</v>
      </c>
      <c r="C467" s="23">
        <v>45945.3305555556</v>
      </c>
      <c r="D467" s="23">
        <v>45945.4284722222</v>
      </c>
      <c r="E467" s="9" t="s">
        <v>212</v>
      </c>
      <c r="F467" s="9" t="s">
        <v>188</v>
      </c>
      <c r="G467" s="9" t="s">
        <v>213</v>
      </c>
      <c r="H467" s="9" t="s">
        <v>162</v>
      </c>
      <c r="I467" s="9" t="s">
        <v>393</v>
      </c>
      <c r="J467" s="9" t="s">
        <v>1529</v>
      </c>
      <c r="K467" s="9" t="s">
        <v>239</v>
      </c>
      <c r="L467" s="9" t="s">
        <v>216</v>
      </c>
      <c r="M467" s="9" t="s">
        <v>333</v>
      </c>
      <c r="N467" s="9" t="s">
        <v>199</v>
      </c>
      <c r="O467" s="9" t="s">
        <v>116</v>
      </c>
      <c r="P467" s="9" t="s">
        <v>218</v>
      </c>
      <c r="Q467" s="9" t="s">
        <v>219</v>
      </c>
      <c r="R467" s="9">
        <v>0</v>
      </c>
      <c r="S467" s="9">
        <v>10</v>
      </c>
      <c r="U467" s="9" t="s">
        <v>266</v>
      </c>
      <c r="X467" s="9">
        <f>INDEX(SLA_Policy!$D$2:$D$5,MATCH(F467,SLA_Policy!$A$2:$A$5,0))</f>
        <v>72</v>
      </c>
      <c r="Y467" s="9" t="str">
        <f>IF(E467="Cancelled","Excluded",IF(D467="",IF((SLA_Policy!$B$8-B467)*24&gt;X467,"Open - Breached","Open - On Track"),IF((D467-B467)*24&lt;=X467,"Met","Breached")))</f>
        <v>Met</v>
      </c>
    </row>
    <row r="468" spans="1:25" x14ac:dyDescent="0.25">
      <c r="A468" s="9" t="s">
        <v>1530</v>
      </c>
      <c r="B468" s="23">
        <v>45945.338888888902</v>
      </c>
      <c r="C468" s="23">
        <v>45945.354166666701</v>
      </c>
      <c r="D468" s="23">
        <v>45947.322222222203</v>
      </c>
      <c r="E468" s="9" t="s">
        <v>212</v>
      </c>
      <c r="F468" s="9" t="s">
        <v>188</v>
      </c>
      <c r="G468" s="9" t="s">
        <v>236</v>
      </c>
      <c r="H468" s="9" t="s">
        <v>163</v>
      </c>
      <c r="I468" s="9" t="s">
        <v>315</v>
      </c>
      <c r="J468" s="9" t="s">
        <v>316</v>
      </c>
      <c r="K468" s="9" t="s">
        <v>246</v>
      </c>
      <c r="L468" s="9" t="s">
        <v>311</v>
      </c>
      <c r="M468" s="9" t="s">
        <v>1531</v>
      </c>
      <c r="N468" s="9" t="s">
        <v>196</v>
      </c>
      <c r="O468" s="9" t="s">
        <v>180</v>
      </c>
      <c r="P468" s="9" t="s">
        <v>368</v>
      </c>
      <c r="Q468" s="9" t="s">
        <v>219</v>
      </c>
      <c r="R468" s="9">
        <v>0</v>
      </c>
      <c r="S468" s="9">
        <v>114</v>
      </c>
      <c r="T468" s="9" t="s">
        <v>229</v>
      </c>
      <c r="U468" s="9" t="s">
        <v>242</v>
      </c>
      <c r="X468" s="9">
        <f>INDEX(SLA_Policy!$D$2:$D$5,MATCH(F468,SLA_Policy!$A$2:$A$5,0))</f>
        <v>72</v>
      </c>
      <c r="Y468" s="9" t="str">
        <f>IF(E468="Cancelled","Excluded",IF(D468="",IF((SLA_Policy!$B$8-B468)*24&gt;X468,"Open - Breached","Open - On Track"),IF((D468-B468)*24&lt;=X468,"Met","Breached")))</f>
        <v>Met</v>
      </c>
    </row>
    <row r="469" spans="1:25" x14ac:dyDescent="0.25">
      <c r="A469" s="9" t="s">
        <v>1532</v>
      </c>
      <c r="B469" s="23">
        <v>45945.343055555597</v>
      </c>
      <c r="C469" s="23">
        <v>45945.487500000003</v>
      </c>
      <c r="D469" s="23">
        <v>45945.494444444397</v>
      </c>
      <c r="E469" s="9" t="s">
        <v>212</v>
      </c>
      <c r="F469" s="9" t="s">
        <v>188</v>
      </c>
      <c r="G469" s="9" t="s">
        <v>236</v>
      </c>
      <c r="H469" s="9" t="s">
        <v>161</v>
      </c>
      <c r="I469" s="9" t="s">
        <v>237</v>
      </c>
      <c r="J469" s="9" t="s">
        <v>1533</v>
      </c>
      <c r="K469" s="9" t="s">
        <v>215</v>
      </c>
      <c r="L469" s="9" t="s">
        <v>104</v>
      </c>
      <c r="M469" s="9" t="s">
        <v>1534</v>
      </c>
      <c r="N469" s="9" t="s">
        <v>197</v>
      </c>
      <c r="O469" s="9" t="s">
        <v>179</v>
      </c>
      <c r="P469" s="9" t="s">
        <v>337</v>
      </c>
      <c r="Q469" s="9" t="s">
        <v>219</v>
      </c>
      <c r="R469" s="9">
        <v>0</v>
      </c>
      <c r="S469" s="9">
        <v>12</v>
      </c>
      <c r="U469" s="9" t="s">
        <v>242</v>
      </c>
      <c r="X469" s="9">
        <f>INDEX(SLA_Policy!$D$2:$D$5,MATCH(F469,SLA_Policy!$A$2:$A$5,0))</f>
        <v>72</v>
      </c>
      <c r="Y469" s="9" t="str">
        <f>IF(E469="Cancelled","Excluded",IF(D469="",IF((SLA_Policy!$B$8-B469)*24&gt;X469,"Open - Breached","Open - On Track"),IF((D469-B469)*24&lt;=X469,"Met","Breached")))</f>
        <v>Met</v>
      </c>
    </row>
    <row r="470" spans="1:25" x14ac:dyDescent="0.25">
      <c r="A470" s="9" t="s">
        <v>1535</v>
      </c>
      <c r="B470" s="23">
        <v>45945.347222222197</v>
      </c>
      <c r="C470" s="23">
        <v>45945.347916666702</v>
      </c>
      <c r="D470" s="23">
        <v>45945.5625</v>
      </c>
      <c r="E470" s="9" t="s">
        <v>212</v>
      </c>
      <c r="F470" s="9" t="s">
        <v>188</v>
      </c>
      <c r="G470" s="9" t="s">
        <v>213</v>
      </c>
      <c r="H470" s="9" t="s">
        <v>161</v>
      </c>
      <c r="I470" s="9" t="s">
        <v>454</v>
      </c>
      <c r="J470" s="9" t="s">
        <v>813</v>
      </c>
      <c r="K470" s="9" t="s">
        <v>303</v>
      </c>
      <c r="L470" s="9" t="s">
        <v>282</v>
      </c>
      <c r="M470" s="9" t="s">
        <v>1536</v>
      </c>
      <c r="N470" s="9" t="s">
        <v>200</v>
      </c>
      <c r="O470" s="9" t="s">
        <v>116</v>
      </c>
      <c r="P470" s="9" t="s">
        <v>525</v>
      </c>
      <c r="Q470" s="9" t="s">
        <v>219</v>
      </c>
      <c r="R470" s="9">
        <v>1</v>
      </c>
      <c r="S470" s="9">
        <v>14</v>
      </c>
      <c r="U470" s="9" t="s">
        <v>290</v>
      </c>
      <c r="W470" s="9">
        <v>4</v>
      </c>
      <c r="X470" s="9">
        <f>INDEX(SLA_Policy!$D$2:$D$5,MATCH(F470,SLA_Policy!$A$2:$A$5,0))</f>
        <v>72</v>
      </c>
      <c r="Y470" s="9" t="str">
        <f>IF(E470="Cancelled","Excluded",IF(D470="",IF((SLA_Policy!$B$8-B470)*24&gt;X470,"Open - Breached","Open - On Track"),IF((D470-B470)*24&lt;=X470,"Met","Breached")))</f>
        <v>Met</v>
      </c>
    </row>
    <row r="471" spans="1:25" x14ac:dyDescent="0.25">
      <c r="A471" s="9" t="s">
        <v>1537</v>
      </c>
      <c r="B471" s="23">
        <v>45945.372222222199</v>
      </c>
      <c r="C471" s="23">
        <v>45945.393750000003</v>
      </c>
      <c r="D471" s="23">
        <v>45945.399305555598</v>
      </c>
      <c r="E471" s="9" t="s">
        <v>212</v>
      </c>
      <c r="F471" s="9" t="s">
        <v>187</v>
      </c>
      <c r="G471" s="9" t="s">
        <v>213</v>
      </c>
      <c r="H471" s="9" t="s">
        <v>166</v>
      </c>
      <c r="I471" s="9" t="s">
        <v>286</v>
      </c>
      <c r="J471" s="9" t="s">
        <v>666</v>
      </c>
      <c r="K471" s="9" t="s">
        <v>246</v>
      </c>
      <c r="L471" s="9" t="s">
        <v>282</v>
      </c>
      <c r="M471" s="9" t="s">
        <v>283</v>
      </c>
      <c r="N471" s="9" t="s">
        <v>197</v>
      </c>
      <c r="O471" s="9" t="s">
        <v>181</v>
      </c>
      <c r="P471" s="9" t="s">
        <v>289</v>
      </c>
      <c r="Q471" s="9" t="s">
        <v>273</v>
      </c>
      <c r="R471" s="9">
        <v>0</v>
      </c>
      <c r="S471" s="9">
        <v>8</v>
      </c>
      <c r="U471" s="9" t="s">
        <v>266</v>
      </c>
      <c r="X471" s="9">
        <f>INDEX(SLA_Policy!$D$2:$D$5,MATCH(F471,SLA_Policy!$A$2:$A$5,0))</f>
        <v>8</v>
      </c>
      <c r="Y471" s="9" t="str">
        <f>IF(E471="Cancelled","Excluded",IF(D471="",IF((SLA_Policy!$B$8-B471)*24&gt;X471,"Open - Breached","Open - On Track"),IF((D471-B471)*24&lt;=X471,"Met","Breached")))</f>
        <v>Met</v>
      </c>
    </row>
    <row r="472" spans="1:25" x14ac:dyDescent="0.25">
      <c r="A472" s="9" t="s">
        <v>1538</v>
      </c>
      <c r="B472" s="23">
        <v>45945.372916666704</v>
      </c>
      <c r="C472" s="23">
        <v>45945.395833333299</v>
      </c>
      <c r="D472" s="23">
        <v>45946.343055555597</v>
      </c>
      <c r="E472" s="9" t="s">
        <v>212</v>
      </c>
      <c r="F472" s="9" t="s">
        <v>189</v>
      </c>
      <c r="G472" s="9" t="s">
        <v>213</v>
      </c>
      <c r="H472" s="9" t="s">
        <v>166</v>
      </c>
      <c r="I472" s="9" t="s">
        <v>286</v>
      </c>
      <c r="J472" s="9" t="s">
        <v>447</v>
      </c>
      <c r="K472" s="9" t="s">
        <v>303</v>
      </c>
      <c r="L472" s="9" t="s">
        <v>311</v>
      </c>
      <c r="M472" s="9" t="s">
        <v>1539</v>
      </c>
      <c r="N472" s="9" t="s">
        <v>197</v>
      </c>
      <c r="O472" s="9" t="s">
        <v>181</v>
      </c>
      <c r="P472" s="9" t="s">
        <v>449</v>
      </c>
      <c r="Q472" s="9" t="s">
        <v>219</v>
      </c>
      <c r="R472" s="9">
        <v>0</v>
      </c>
      <c r="S472" s="9">
        <v>16</v>
      </c>
      <c r="U472" s="9" t="s">
        <v>376</v>
      </c>
      <c r="X472" s="9">
        <f>INDEX(SLA_Policy!$D$2:$D$5,MATCH(F472,SLA_Policy!$A$2:$A$5,0))</f>
        <v>120</v>
      </c>
      <c r="Y472" s="9" t="str">
        <f>IF(E472="Cancelled","Excluded",IF(D472="",IF((SLA_Policy!$B$8-B472)*24&gt;X472,"Open - Breached","Open - On Track"),IF((D472-B472)*24&lt;=X472,"Met","Breached")))</f>
        <v>Met</v>
      </c>
    </row>
    <row r="473" spans="1:25" x14ac:dyDescent="0.25">
      <c r="A473" s="9" t="s">
        <v>1540</v>
      </c>
      <c r="B473" s="23">
        <v>45945.377777777801</v>
      </c>
      <c r="C473" s="23">
        <v>45945.382638888899</v>
      </c>
      <c r="D473" s="23">
        <v>45947.339583333298</v>
      </c>
      <c r="E473" s="9" t="s">
        <v>212</v>
      </c>
      <c r="F473" s="9" t="s">
        <v>188</v>
      </c>
      <c r="G473" s="9" t="s">
        <v>213</v>
      </c>
      <c r="H473" s="9" t="s">
        <v>167</v>
      </c>
      <c r="I473" s="9" t="s">
        <v>362</v>
      </c>
      <c r="J473" s="9" t="s">
        <v>1541</v>
      </c>
      <c r="K473" s="9" t="s">
        <v>215</v>
      </c>
      <c r="L473" s="9" t="s">
        <v>282</v>
      </c>
      <c r="M473" s="9" t="s">
        <v>998</v>
      </c>
      <c r="N473" s="9" t="s">
        <v>196</v>
      </c>
      <c r="O473" s="9" t="s">
        <v>116</v>
      </c>
      <c r="P473" s="9" t="s">
        <v>218</v>
      </c>
      <c r="Q473" s="9" t="s">
        <v>219</v>
      </c>
      <c r="R473" s="9">
        <v>0</v>
      </c>
      <c r="S473" s="9">
        <v>33</v>
      </c>
      <c r="T473" s="9" t="s">
        <v>220</v>
      </c>
      <c r="U473" s="9" t="s">
        <v>266</v>
      </c>
      <c r="X473" s="9">
        <f>INDEX(SLA_Policy!$D$2:$D$5,MATCH(F473,SLA_Policy!$A$2:$A$5,0))</f>
        <v>72</v>
      </c>
      <c r="Y473" s="9" t="str">
        <f>IF(E473="Cancelled","Excluded",IF(D473="",IF((SLA_Policy!$B$8-B473)*24&gt;X473,"Open - Breached","Open - On Track"),IF((D473-B473)*24&lt;=X473,"Met","Breached")))</f>
        <v>Met</v>
      </c>
    </row>
    <row r="474" spans="1:25" x14ac:dyDescent="0.25">
      <c r="A474" s="9" t="s">
        <v>1542</v>
      </c>
      <c r="B474" s="23">
        <v>45945.381944444503</v>
      </c>
      <c r="C474" s="23">
        <v>45945.383333333302</v>
      </c>
      <c r="D474" s="23">
        <v>45945.396527777797</v>
      </c>
      <c r="E474" s="9" t="s">
        <v>212</v>
      </c>
      <c r="F474" s="9" t="s">
        <v>188</v>
      </c>
      <c r="G474" s="9" t="s">
        <v>213</v>
      </c>
      <c r="H474" s="9" t="s">
        <v>161</v>
      </c>
      <c r="I474" s="9" t="s">
        <v>454</v>
      </c>
      <c r="J474" s="9" t="s">
        <v>1174</v>
      </c>
      <c r="K474" s="9" t="s">
        <v>410</v>
      </c>
      <c r="L474" s="9" t="s">
        <v>307</v>
      </c>
      <c r="M474" s="9" t="s">
        <v>1543</v>
      </c>
      <c r="N474" s="9" t="s">
        <v>198</v>
      </c>
      <c r="O474" s="9" t="s">
        <v>116</v>
      </c>
      <c r="P474" s="9" t="s">
        <v>525</v>
      </c>
      <c r="Q474" s="9" t="s">
        <v>219</v>
      </c>
      <c r="R474" s="9">
        <v>0</v>
      </c>
      <c r="S474" s="9">
        <v>9</v>
      </c>
      <c r="U474" s="9" t="s">
        <v>290</v>
      </c>
      <c r="X474" s="9">
        <f>INDEX(SLA_Policy!$D$2:$D$5,MATCH(F474,SLA_Policy!$A$2:$A$5,0))</f>
        <v>72</v>
      </c>
      <c r="Y474" s="9" t="str">
        <f>IF(E474="Cancelled","Excluded",IF(D474="",IF((SLA_Policy!$B$8-B474)*24&gt;X474,"Open - Breached","Open - On Track"),IF((D474-B474)*24&lt;=X474,"Met","Breached")))</f>
        <v>Met</v>
      </c>
    </row>
    <row r="475" spans="1:25" x14ac:dyDescent="0.25">
      <c r="A475" s="9" t="s">
        <v>1544</v>
      </c>
      <c r="B475" s="23">
        <v>45945.383333333302</v>
      </c>
      <c r="C475" s="23">
        <v>45945.410416666702</v>
      </c>
      <c r="D475" s="23">
        <v>45946.349305555603</v>
      </c>
      <c r="E475" s="9" t="s">
        <v>212</v>
      </c>
      <c r="F475" s="9" t="s">
        <v>189</v>
      </c>
      <c r="G475" s="9" t="s">
        <v>213</v>
      </c>
      <c r="H475" s="9" t="s">
        <v>161</v>
      </c>
      <c r="I475" s="9" t="s">
        <v>454</v>
      </c>
      <c r="J475" s="9" t="s">
        <v>455</v>
      </c>
      <c r="K475" s="9" t="s">
        <v>239</v>
      </c>
      <c r="L475" s="9" t="s">
        <v>226</v>
      </c>
      <c r="M475" s="9" t="s">
        <v>1377</v>
      </c>
      <c r="N475" s="9" t="s">
        <v>199</v>
      </c>
      <c r="O475" s="9" t="s">
        <v>116</v>
      </c>
      <c r="P475" s="9" t="s">
        <v>525</v>
      </c>
      <c r="Q475" s="9" t="s">
        <v>219</v>
      </c>
      <c r="R475" s="9">
        <v>0</v>
      </c>
      <c r="S475" s="9">
        <v>26</v>
      </c>
      <c r="U475" s="9" t="s">
        <v>376</v>
      </c>
      <c r="X475" s="9">
        <f>INDEX(SLA_Policy!$D$2:$D$5,MATCH(F475,SLA_Policy!$A$2:$A$5,0))</f>
        <v>120</v>
      </c>
      <c r="Y475" s="9" t="str">
        <f>IF(E475="Cancelled","Excluded",IF(D475="",IF((SLA_Policy!$B$8-B475)*24&gt;X475,"Open - Breached","Open - On Track"),IF((D475-B475)*24&lt;=X475,"Met","Breached")))</f>
        <v>Met</v>
      </c>
    </row>
    <row r="476" spans="1:25" x14ac:dyDescent="0.25">
      <c r="A476" s="9" t="s">
        <v>1545</v>
      </c>
      <c r="B476" s="23">
        <v>45945.390277777798</v>
      </c>
      <c r="C476" s="23">
        <v>45945.400694444397</v>
      </c>
      <c r="D476" s="23">
        <v>45945.582638888904</v>
      </c>
      <c r="E476" s="9" t="s">
        <v>212</v>
      </c>
      <c r="F476" s="9" t="s">
        <v>188</v>
      </c>
      <c r="G476" s="9" t="s">
        <v>236</v>
      </c>
      <c r="H476" s="9" t="s">
        <v>167</v>
      </c>
      <c r="I476" s="9" t="s">
        <v>255</v>
      </c>
      <c r="J476" s="9" t="s">
        <v>1546</v>
      </c>
      <c r="K476" s="9" t="s">
        <v>246</v>
      </c>
      <c r="L476" s="9" t="s">
        <v>104</v>
      </c>
      <c r="M476" s="9" t="s">
        <v>1547</v>
      </c>
      <c r="N476" s="9" t="s">
        <v>196</v>
      </c>
      <c r="O476" s="9" t="s">
        <v>116</v>
      </c>
      <c r="P476" s="9" t="s">
        <v>342</v>
      </c>
      <c r="Q476" s="9" t="s">
        <v>219</v>
      </c>
      <c r="R476" s="9">
        <v>0</v>
      </c>
      <c r="S476" s="9">
        <v>44</v>
      </c>
      <c r="U476" s="9" t="s">
        <v>242</v>
      </c>
      <c r="W476" s="9">
        <v>5</v>
      </c>
      <c r="X476" s="9">
        <f>INDEX(SLA_Policy!$D$2:$D$5,MATCH(F476,SLA_Policy!$A$2:$A$5,0))</f>
        <v>72</v>
      </c>
      <c r="Y476" s="9" t="str">
        <f>IF(E476="Cancelled","Excluded",IF(D476="",IF((SLA_Policy!$B$8-B476)*24&gt;X476,"Open - Breached","Open - On Track"),IF((D476-B476)*24&lt;=X476,"Met","Breached")))</f>
        <v>Met</v>
      </c>
    </row>
    <row r="477" spans="1:25" x14ac:dyDescent="0.25">
      <c r="A477" s="9" t="s">
        <v>1548</v>
      </c>
      <c r="B477" s="23">
        <v>45945.394444444399</v>
      </c>
      <c r="C477" s="23">
        <v>45945.395138888904</v>
      </c>
      <c r="D477" s="23">
        <v>45945.400694444397</v>
      </c>
      <c r="E477" s="9" t="s">
        <v>212</v>
      </c>
      <c r="F477" s="9" t="s">
        <v>187</v>
      </c>
      <c r="G477" s="9" t="s">
        <v>213</v>
      </c>
      <c r="H477" s="9" t="s">
        <v>161</v>
      </c>
      <c r="I477" s="9" t="s">
        <v>454</v>
      </c>
      <c r="J477" s="9" t="s">
        <v>1549</v>
      </c>
      <c r="K477" s="9" t="s">
        <v>246</v>
      </c>
      <c r="L477" s="9" t="s">
        <v>351</v>
      </c>
      <c r="M477" s="9" t="s">
        <v>1226</v>
      </c>
      <c r="N477" s="9" t="s">
        <v>198</v>
      </c>
      <c r="O477" s="9" t="s">
        <v>116</v>
      </c>
      <c r="P477" s="9" t="s">
        <v>218</v>
      </c>
      <c r="Q477" s="9" t="s">
        <v>219</v>
      </c>
      <c r="R477" s="9">
        <v>0</v>
      </c>
      <c r="S477" s="9">
        <v>13</v>
      </c>
      <c r="U477" s="9" t="s">
        <v>376</v>
      </c>
      <c r="X477" s="9">
        <f>INDEX(SLA_Policy!$D$2:$D$5,MATCH(F477,SLA_Policy!$A$2:$A$5,0))</f>
        <v>8</v>
      </c>
      <c r="Y477" s="9" t="str">
        <f>IF(E477="Cancelled","Excluded",IF(D477="",IF((SLA_Policy!$B$8-B477)*24&gt;X477,"Open - Breached","Open - On Track"),IF((D477-B477)*24&lt;=X477,"Met","Breached")))</f>
        <v>Met</v>
      </c>
    </row>
    <row r="478" spans="1:25" x14ac:dyDescent="0.25">
      <c r="A478" s="9" t="s">
        <v>1550</v>
      </c>
      <c r="B478" s="23">
        <v>45945.403472222199</v>
      </c>
      <c r="C478" s="23">
        <v>45945.4194444444</v>
      </c>
      <c r="D478" s="23">
        <v>45946.399305555598</v>
      </c>
      <c r="E478" s="9" t="s">
        <v>212</v>
      </c>
      <c r="F478" s="9" t="s">
        <v>189</v>
      </c>
      <c r="G478" s="9" t="s">
        <v>236</v>
      </c>
      <c r="H478" s="9" t="s">
        <v>162</v>
      </c>
      <c r="I478" s="9" t="s">
        <v>280</v>
      </c>
      <c r="J478" s="9" t="s">
        <v>1551</v>
      </c>
      <c r="K478" s="9" t="s">
        <v>246</v>
      </c>
      <c r="L478" s="9" t="s">
        <v>282</v>
      </c>
      <c r="M478" s="9" t="s">
        <v>1439</v>
      </c>
      <c r="N478" s="9" t="s">
        <v>196</v>
      </c>
      <c r="O478" s="9" t="s">
        <v>179</v>
      </c>
      <c r="P478" s="9" t="s">
        <v>337</v>
      </c>
      <c r="Q478" s="9" t="s">
        <v>219</v>
      </c>
      <c r="R478" s="9">
        <v>0</v>
      </c>
      <c r="S478" s="9">
        <v>35</v>
      </c>
      <c r="U478" s="9" t="s">
        <v>242</v>
      </c>
      <c r="W478" s="9">
        <v>4</v>
      </c>
      <c r="X478" s="9">
        <f>INDEX(SLA_Policy!$D$2:$D$5,MATCH(F478,SLA_Policy!$A$2:$A$5,0))</f>
        <v>120</v>
      </c>
      <c r="Y478" s="9" t="str">
        <f>IF(E478="Cancelled","Excluded",IF(D478="",IF((SLA_Policy!$B$8-B478)*24&gt;X478,"Open - Breached","Open - On Track"),IF((D478-B478)*24&lt;=X478,"Met","Breached")))</f>
        <v>Met</v>
      </c>
    </row>
    <row r="479" spans="1:25" x14ac:dyDescent="0.25">
      <c r="A479" s="9" t="s">
        <v>1552</v>
      </c>
      <c r="B479" s="23">
        <v>45945.404861111099</v>
      </c>
      <c r="C479" s="23">
        <v>45945.430555555598</v>
      </c>
      <c r="D479" s="23">
        <v>45946.5715277778</v>
      </c>
      <c r="E479" s="9" t="s">
        <v>212</v>
      </c>
      <c r="F479" s="9" t="s">
        <v>189</v>
      </c>
      <c r="G479" s="9" t="s">
        <v>213</v>
      </c>
      <c r="H479" s="9" t="s">
        <v>165</v>
      </c>
      <c r="I479" s="9" t="s">
        <v>567</v>
      </c>
      <c r="J479" s="9" t="s">
        <v>1553</v>
      </c>
      <c r="K479" s="9" t="s">
        <v>246</v>
      </c>
      <c r="L479" s="9" t="s">
        <v>311</v>
      </c>
      <c r="M479" s="9" t="s">
        <v>1554</v>
      </c>
      <c r="N479" s="9" t="s">
        <v>196</v>
      </c>
      <c r="O479" s="9" t="s">
        <v>176</v>
      </c>
      <c r="P479" s="9" t="s">
        <v>330</v>
      </c>
      <c r="Q479" s="9" t="s">
        <v>219</v>
      </c>
      <c r="R479" s="9">
        <v>0</v>
      </c>
      <c r="S479" s="9">
        <v>26</v>
      </c>
      <c r="U479" s="9" t="s">
        <v>376</v>
      </c>
      <c r="W479" s="9">
        <v>4</v>
      </c>
      <c r="X479" s="9">
        <f>INDEX(SLA_Policy!$D$2:$D$5,MATCH(F479,SLA_Policy!$A$2:$A$5,0))</f>
        <v>120</v>
      </c>
      <c r="Y479" s="9" t="str">
        <f>IF(E479="Cancelled","Excluded",IF(D479="",IF((SLA_Policy!$B$8-B479)*24&gt;X479,"Open - Breached","Open - On Track"),IF((D479-B479)*24&lt;=X479,"Met","Breached")))</f>
        <v>Met</v>
      </c>
    </row>
    <row r="480" spans="1:25" x14ac:dyDescent="0.25">
      <c r="A480" s="9" t="s">
        <v>1555</v>
      </c>
      <c r="B480" s="23">
        <v>45945.40625</v>
      </c>
      <c r="C480" s="23">
        <v>45945.445138888899</v>
      </c>
      <c r="D480" s="23">
        <v>45945.576388888898</v>
      </c>
      <c r="E480" s="9" t="s">
        <v>212</v>
      </c>
      <c r="F480" s="9" t="s">
        <v>188</v>
      </c>
      <c r="G480" s="9" t="s">
        <v>213</v>
      </c>
      <c r="H480" s="9" t="s">
        <v>162</v>
      </c>
      <c r="I480" s="9" t="s">
        <v>345</v>
      </c>
      <c r="J480" s="9" t="s">
        <v>1556</v>
      </c>
      <c r="K480" s="9" t="s">
        <v>246</v>
      </c>
      <c r="L480" s="9" t="s">
        <v>226</v>
      </c>
      <c r="M480" s="9" t="s">
        <v>1327</v>
      </c>
      <c r="N480" s="9" t="s">
        <v>196</v>
      </c>
      <c r="O480" s="9" t="s">
        <v>179</v>
      </c>
      <c r="P480" s="9" t="s">
        <v>284</v>
      </c>
      <c r="Q480" s="9" t="s">
        <v>273</v>
      </c>
      <c r="R480" s="9">
        <v>0</v>
      </c>
      <c r="S480" s="9">
        <v>21</v>
      </c>
      <c r="U480" s="9" t="s">
        <v>376</v>
      </c>
      <c r="X480" s="9">
        <f>INDEX(SLA_Policy!$D$2:$D$5,MATCH(F480,SLA_Policy!$A$2:$A$5,0))</f>
        <v>72</v>
      </c>
      <c r="Y480" s="9" t="str">
        <f>IF(E480="Cancelled","Excluded",IF(D480="",IF((SLA_Policy!$B$8-B480)*24&gt;X480,"Open - Breached","Open - On Track"),IF((D480-B480)*24&lt;=X480,"Met","Breached")))</f>
        <v>Met</v>
      </c>
    </row>
    <row r="481" spans="1:25" x14ac:dyDescent="0.25">
      <c r="A481" s="9" t="s">
        <v>1557</v>
      </c>
      <c r="B481" s="23">
        <v>45945.413194444503</v>
      </c>
      <c r="C481" s="23">
        <v>45945.413888888899</v>
      </c>
      <c r="D481" s="23">
        <v>45945.485416666699</v>
      </c>
      <c r="E481" s="9" t="s">
        <v>212</v>
      </c>
      <c r="F481" s="9" t="s">
        <v>187</v>
      </c>
      <c r="G481" s="9" t="s">
        <v>213</v>
      </c>
      <c r="H481" s="9" t="s">
        <v>88</v>
      </c>
      <c r="I481" s="9" t="s">
        <v>354</v>
      </c>
      <c r="J481" s="9" t="s">
        <v>1558</v>
      </c>
      <c r="K481" s="9" t="s">
        <v>225</v>
      </c>
      <c r="L481" s="9" t="s">
        <v>216</v>
      </c>
      <c r="M481" s="9" t="s">
        <v>1559</v>
      </c>
      <c r="N481" s="9" t="s">
        <v>199</v>
      </c>
      <c r="O481" s="9" t="s">
        <v>178</v>
      </c>
      <c r="P481" s="9" t="s">
        <v>360</v>
      </c>
      <c r="Q481" s="9" t="s">
        <v>273</v>
      </c>
      <c r="R481" s="9">
        <v>0</v>
      </c>
      <c r="S481" s="9">
        <v>26</v>
      </c>
      <c r="T481" s="9" t="s">
        <v>220</v>
      </c>
      <c r="U481" s="9" t="s">
        <v>290</v>
      </c>
      <c r="X481" s="9">
        <f>INDEX(SLA_Policy!$D$2:$D$5,MATCH(F481,SLA_Policy!$A$2:$A$5,0))</f>
        <v>8</v>
      </c>
      <c r="Y481" s="9" t="str">
        <f>IF(E481="Cancelled","Excluded",IF(D481="",IF((SLA_Policy!$B$8-B481)*24&gt;X481,"Open - Breached","Open - On Track"),IF((D481-B481)*24&lt;=X481,"Met","Breached")))</f>
        <v>Met</v>
      </c>
    </row>
    <row r="482" spans="1:25" x14ac:dyDescent="0.25">
      <c r="A482" s="9" t="s">
        <v>1560</v>
      </c>
      <c r="B482" s="23">
        <v>45945.433333333298</v>
      </c>
      <c r="C482" s="23">
        <v>45945.452777777798</v>
      </c>
      <c r="D482" s="23">
        <v>45947.3125</v>
      </c>
      <c r="E482" s="9" t="s">
        <v>212</v>
      </c>
      <c r="F482" s="9" t="s">
        <v>189</v>
      </c>
      <c r="G482" s="9" t="s">
        <v>236</v>
      </c>
      <c r="H482" s="9" t="s">
        <v>162</v>
      </c>
      <c r="I482" s="9" t="s">
        <v>280</v>
      </c>
      <c r="J482" s="9" t="s">
        <v>281</v>
      </c>
      <c r="K482" s="9" t="s">
        <v>239</v>
      </c>
      <c r="L482" s="9" t="s">
        <v>282</v>
      </c>
      <c r="M482" s="9" t="s">
        <v>1484</v>
      </c>
      <c r="N482" s="9" t="s">
        <v>196</v>
      </c>
      <c r="O482" s="9" t="s">
        <v>179</v>
      </c>
      <c r="P482" s="9" t="s">
        <v>284</v>
      </c>
      <c r="Q482" s="9" t="s">
        <v>219</v>
      </c>
      <c r="R482" s="9">
        <v>0</v>
      </c>
      <c r="S482" s="9">
        <v>12</v>
      </c>
      <c r="U482" s="9" t="s">
        <v>242</v>
      </c>
      <c r="W482" s="9">
        <v>4</v>
      </c>
      <c r="X482" s="9">
        <f>INDEX(SLA_Policy!$D$2:$D$5,MATCH(F482,SLA_Policy!$A$2:$A$5,0))</f>
        <v>120</v>
      </c>
      <c r="Y482" s="9" t="str">
        <f>IF(E482="Cancelled","Excluded",IF(D482="",IF((SLA_Policy!$B$8-B482)*24&gt;X482,"Open - Breached","Open - On Track"),IF((D482-B482)*24&lt;=X482,"Met","Breached")))</f>
        <v>Met</v>
      </c>
    </row>
    <row r="483" spans="1:25" x14ac:dyDescent="0.25">
      <c r="A483" s="9" t="s">
        <v>1561</v>
      </c>
      <c r="B483" s="23">
        <v>45945.434722222199</v>
      </c>
      <c r="C483" s="23">
        <v>45945.457638888904</v>
      </c>
      <c r="D483" s="23">
        <v>45945.533333333296</v>
      </c>
      <c r="E483" s="9" t="s">
        <v>212</v>
      </c>
      <c r="F483" s="9" t="s">
        <v>188</v>
      </c>
      <c r="G483" s="9" t="s">
        <v>213</v>
      </c>
      <c r="H483" s="9" t="s">
        <v>161</v>
      </c>
      <c r="I483" s="9" t="s">
        <v>454</v>
      </c>
      <c r="J483" s="9" t="s">
        <v>1562</v>
      </c>
      <c r="K483" s="9" t="s">
        <v>225</v>
      </c>
      <c r="L483" s="9" t="s">
        <v>216</v>
      </c>
      <c r="M483" s="9" t="s">
        <v>1563</v>
      </c>
      <c r="N483" s="9" t="s">
        <v>196</v>
      </c>
      <c r="O483" s="9" t="s">
        <v>116</v>
      </c>
      <c r="P483" s="9" t="s">
        <v>551</v>
      </c>
      <c r="Q483" s="9" t="s">
        <v>219</v>
      </c>
      <c r="R483" s="9">
        <v>0</v>
      </c>
      <c r="S483" s="9">
        <v>8</v>
      </c>
      <c r="U483" s="9" t="s">
        <v>221</v>
      </c>
      <c r="W483" s="9">
        <v>4</v>
      </c>
      <c r="X483" s="9">
        <f>INDEX(SLA_Policy!$D$2:$D$5,MATCH(F483,SLA_Policy!$A$2:$A$5,0))</f>
        <v>72</v>
      </c>
      <c r="Y483" s="9" t="str">
        <f>IF(E483="Cancelled","Excluded",IF(D483="",IF((SLA_Policy!$B$8-B483)*24&gt;X483,"Open - Breached","Open - On Track"),IF((D483-B483)*24&lt;=X483,"Met","Breached")))</f>
        <v>Met</v>
      </c>
    </row>
    <row r="484" spans="1:25" x14ac:dyDescent="0.25">
      <c r="A484" s="9" t="s">
        <v>1564</v>
      </c>
      <c r="B484" s="23">
        <v>45945.4555555556</v>
      </c>
      <c r="C484" s="23">
        <v>45945.552777777797</v>
      </c>
      <c r="D484" s="23">
        <v>45946.363194444399</v>
      </c>
      <c r="E484" s="9" t="s">
        <v>212</v>
      </c>
      <c r="F484" s="9" t="s">
        <v>189</v>
      </c>
      <c r="G484" s="9" t="s">
        <v>236</v>
      </c>
      <c r="H484" s="9" t="s">
        <v>162</v>
      </c>
      <c r="I484" s="9" t="s">
        <v>280</v>
      </c>
      <c r="J484" s="9" t="s">
        <v>1523</v>
      </c>
      <c r="K484" s="9" t="s">
        <v>246</v>
      </c>
      <c r="L484" s="9" t="s">
        <v>311</v>
      </c>
      <c r="M484" s="9" t="s">
        <v>1565</v>
      </c>
      <c r="N484" s="9" t="s">
        <v>196</v>
      </c>
      <c r="O484" s="9" t="s">
        <v>179</v>
      </c>
      <c r="P484" s="9" t="s">
        <v>313</v>
      </c>
      <c r="Q484" s="9" t="s">
        <v>219</v>
      </c>
      <c r="R484" s="9">
        <v>0</v>
      </c>
      <c r="S484" s="9">
        <v>20</v>
      </c>
      <c r="U484" s="9" t="s">
        <v>242</v>
      </c>
      <c r="X484" s="9">
        <f>INDEX(SLA_Policy!$D$2:$D$5,MATCH(F484,SLA_Policy!$A$2:$A$5,0))</f>
        <v>120</v>
      </c>
      <c r="Y484" s="9" t="str">
        <f>IF(E484="Cancelled","Excluded",IF(D484="",IF((SLA_Policy!$B$8-B484)*24&gt;X484,"Open - Breached","Open - On Track"),IF((D484-B484)*24&lt;=X484,"Met","Breached")))</f>
        <v>Met</v>
      </c>
    </row>
    <row r="485" spans="1:25" x14ac:dyDescent="0.25">
      <c r="A485" s="9" t="s">
        <v>1566</v>
      </c>
      <c r="B485" s="23">
        <v>45945.461805555598</v>
      </c>
      <c r="C485" s="23">
        <v>45945.768750000003</v>
      </c>
      <c r="D485" s="23">
        <v>45946.350694444503</v>
      </c>
      <c r="E485" s="9" t="s">
        <v>212</v>
      </c>
      <c r="F485" s="9" t="s">
        <v>189</v>
      </c>
      <c r="G485" s="9" t="s">
        <v>213</v>
      </c>
      <c r="H485" s="9" t="s">
        <v>166</v>
      </c>
      <c r="I485" s="9" t="s">
        <v>286</v>
      </c>
      <c r="J485" s="9" t="s">
        <v>632</v>
      </c>
      <c r="K485" s="9" t="s">
        <v>225</v>
      </c>
      <c r="L485" s="9" t="s">
        <v>216</v>
      </c>
      <c r="M485" s="9" t="s">
        <v>620</v>
      </c>
      <c r="N485" s="9" t="s">
        <v>196</v>
      </c>
      <c r="O485" s="9" t="s">
        <v>181</v>
      </c>
      <c r="P485" s="9" t="s">
        <v>289</v>
      </c>
      <c r="Q485" s="9" t="s">
        <v>219</v>
      </c>
      <c r="R485" s="9">
        <v>0</v>
      </c>
      <c r="S485" s="9">
        <v>5</v>
      </c>
      <c r="U485" s="9" t="s">
        <v>248</v>
      </c>
      <c r="X485" s="9">
        <f>INDEX(SLA_Policy!$D$2:$D$5,MATCH(F485,SLA_Policy!$A$2:$A$5,0))</f>
        <v>120</v>
      </c>
      <c r="Y485" s="9" t="str">
        <f>IF(E485="Cancelled","Excluded",IF(D485="",IF((SLA_Policy!$B$8-B485)*24&gt;X485,"Open - Breached","Open - On Track"),IF((D485-B485)*24&lt;=X485,"Met","Breached")))</f>
        <v>Met</v>
      </c>
    </row>
    <row r="486" spans="1:25" x14ac:dyDescent="0.25">
      <c r="A486" s="9" t="s">
        <v>1567</v>
      </c>
      <c r="B486" s="23">
        <v>45945.482638888898</v>
      </c>
      <c r="C486" s="23">
        <v>45945.584027777797</v>
      </c>
      <c r="D486" s="23">
        <v>45946.344444444498</v>
      </c>
      <c r="E486" s="9" t="s">
        <v>212</v>
      </c>
      <c r="F486" s="9" t="s">
        <v>189</v>
      </c>
      <c r="G486" s="9" t="s">
        <v>236</v>
      </c>
      <c r="H486" s="9" t="s">
        <v>164</v>
      </c>
      <c r="I486" s="9" t="s">
        <v>421</v>
      </c>
      <c r="J486" s="9" t="s">
        <v>1349</v>
      </c>
      <c r="K486" s="9" t="s">
        <v>246</v>
      </c>
      <c r="L486" s="9" t="s">
        <v>351</v>
      </c>
      <c r="M486" s="9" t="s">
        <v>400</v>
      </c>
      <c r="N486" s="9" t="s">
        <v>197</v>
      </c>
      <c r="O486" s="9" t="s">
        <v>180</v>
      </c>
      <c r="P486" s="9" t="s">
        <v>368</v>
      </c>
      <c r="Q486" s="9" t="s">
        <v>219</v>
      </c>
      <c r="R486" s="9">
        <v>0</v>
      </c>
      <c r="S486" s="9">
        <v>3</v>
      </c>
      <c r="T486" s="9" t="s">
        <v>464</v>
      </c>
      <c r="U486" s="9" t="s">
        <v>242</v>
      </c>
      <c r="X486" s="9">
        <f>INDEX(SLA_Policy!$D$2:$D$5,MATCH(F486,SLA_Policy!$A$2:$A$5,0))</f>
        <v>120</v>
      </c>
      <c r="Y486" s="9" t="str">
        <f>IF(E486="Cancelled","Excluded",IF(D486="",IF((SLA_Policy!$B$8-B486)*24&gt;X486,"Open - Breached","Open - On Track"),IF((D486-B486)*24&lt;=X486,"Met","Breached")))</f>
        <v>Met</v>
      </c>
    </row>
    <row r="487" spans="1:25" x14ac:dyDescent="0.25">
      <c r="A487" s="9" t="s">
        <v>1568</v>
      </c>
      <c r="B487" s="23">
        <v>45945.502777777801</v>
      </c>
      <c r="C487" s="23">
        <v>45945.540972222203</v>
      </c>
      <c r="D487" s="23">
        <v>45946.395138888904</v>
      </c>
      <c r="E487" s="9" t="s">
        <v>212</v>
      </c>
      <c r="F487" s="9" t="s">
        <v>189</v>
      </c>
      <c r="G487" s="9" t="s">
        <v>213</v>
      </c>
      <c r="H487" s="9" t="s">
        <v>167</v>
      </c>
      <c r="I487" s="9" t="s">
        <v>362</v>
      </c>
      <c r="J487" s="9" t="s">
        <v>1569</v>
      </c>
      <c r="K487" s="9" t="s">
        <v>303</v>
      </c>
      <c r="L487" s="9" t="s">
        <v>371</v>
      </c>
      <c r="M487" s="9" t="s">
        <v>1570</v>
      </c>
      <c r="N487" s="9" t="s">
        <v>198</v>
      </c>
      <c r="O487" s="9" t="s">
        <v>116</v>
      </c>
      <c r="P487" s="9" t="s">
        <v>551</v>
      </c>
      <c r="Q487" s="9" t="s">
        <v>219</v>
      </c>
      <c r="R487" s="9">
        <v>0</v>
      </c>
      <c r="S487" s="9">
        <v>32</v>
      </c>
      <c r="U487" s="9" t="s">
        <v>266</v>
      </c>
      <c r="X487" s="9">
        <f>INDEX(SLA_Policy!$D$2:$D$5,MATCH(F487,SLA_Policy!$A$2:$A$5,0))</f>
        <v>120</v>
      </c>
      <c r="Y487" s="9" t="str">
        <f>IF(E487="Cancelled","Excluded",IF(D487="",IF((SLA_Policy!$B$8-B487)*24&gt;X487,"Open - Breached","Open - On Track"),IF((D487-B487)*24&lt;=X487,"Met","Breached")))</f>
        <v>Met</v>
      </c>
    </row>
    <row r="488" spans="1:25" x14ac:dyDescent="0.25">
      <c r="A488" s="9" t="s">
        <v>1571</v>
      </c>
      <c r="B488" s="23">
        <v>45945.515972222202</v>
      </c>
      <c r="C488" s="23">
        <v>45945.563888888901</v>
      </c>
      <c r="D488" s="23">
        <v>45946.372916666704</v>
      </c>
      <c r="E488" s="9" t="s">
        <v>212</v>
      </c>
      <c r="F488" s="9" t="s">
        <v>189</v>
      </c>
      <c r="G488" s="9" t="s">
        <v>236</v>
      </c>
      <c r="H488" s="9" t="s">
        <v>161</v>
      </c>
      <c r="I488" s="9" t="s">
        <v>482</v>
      </c>
      <c r="J488" s="9" t="s">
        <v>799</v>
      </c>
      <c r="K488" s="9" t="s">
        <v>246</v>
      </c>
      <c r="L488" s="9" t="s">
        <v>351</v>
      </c>
      <c r="M488" s="9" t="s">
        <v>1572</v>
      </c>
      <c r="N488" s="9" t="s">
        <v>196</v>
      </c>
      <c r="O488" s="9" t="s">
        <v>177</v>
      </c>
      <c r="P488" s="9" t="s">
        <v>300</v>
      </c>
      <c r="Q488" s="9" t="s">
        <v>219</v>
      </c>
      <c r="R488" s="9">
        <v>0</v>
      </c>
      <c r="S488" s="9">
        <v>49</v>
      </c>
      <c r="U488" s="9" t="s">
        <v>242</v>
      </c>
      <c r="W488" s="9">
        <v>5</v>
      </c>
      <c r="X488" s="9">
        <f>INDEX(SLA_Policy!$D$2:$D$5,MATCH(F488,SLA_Policy!$A$2:$A$5,0))</f>
        <v>120</v>
      </c>
      <c r="Y488" s="9" t="str">
        <f>IF(E488="Cancelled","Excluded",IF(D488="",IF((SLA_Policy!$B$8-B488)*24&gt;X488,"Open - Breached","Open - On Track"),IF((D488-B488)*24&lt;=X488,"Met","Breached")))</f>
        <v>Met</v>
      </c>
    </row>
    <row r="489" spans="1:25" x14ac:dyDescent="0.25">
      <c r="A489" s="9" t="s">
        <v>1573</v>
      </c>
      <c r="B489" s="23">
        <v>45945.551388888904</v>
      </c>
      <c r="C489" s="23">
        <v>45945.586805555598</v>
      </c>
      <c r="D489" s="23">
        <v>45946.396527777797</v>
      </c>
      <c r="E489" s="9" t="s">
        <v>212</v>
      </c>
      <c r="F489" s="9" t="s">
        <v>189</v>
      </c>
      <c r="G489" s="9" t="s">
        <v>213</v>
      </c>
      <c r="H489" s="9" t="s">
        <v>88</v>
      </c>
      <c r="I489" s="9" t="s">
        <v>268</v>
      </c>
      <c r="J489" s="9" t="s">
        <v>1574</v>
      </c>
      <c r="K489" s="9" t="s">
        <v>225</v>
      </c>
      <c r="L489" s="9" t="s">
        <v>293</v>
      </c>
      <c r="M489" s="9" t="s">
        <v>1575</v>
      </c>
      <c r="N489" s="9" t="s">
        <v>197</v>
      </c>
      <c r="O489" s="9" t="s">
        <v>178</v>
      </c>
      <c r="P489" s="9" t="s">
        <v>272</v>
      </c>
      <c r="Q489" s="9" t="s">
        <v>219</v>
      </c>
      <c r="R489" s="9">
        <v>0</v>
      </c>
      <c r="S489" s="9">
        <v>7</v>
      </c>
      <c r="T489" s="9" t="s">
        <v>136</v>
      </c>
      <c r="U489" s="9" t="s">
        <v>230</v>
      </c>
      <c r="X489" s="9">
        <f>INDEX(SLA_Policy!$D$2:$D$5,MATCH(F489,SLA_Policy!$A$2:$A$5,0))</f>
        <v>120</v>
      </c>
      <c r="Y489" s="9" t="str">
        <f>IF(E489="Cancelled","Excluded",IF(D489="",IF((SLA_Policy!$B$8-B489)*24&gt;X489,"Open - Breached","Open - On Track"),IF((D489-B489)*24&lt;=X489,"Met","Breached")))</f>
        <v>Met</v>
      </c>
    </row>
    <row r="490" spans="1:25" x14ac:dyDescent="0.25">
      <c r="A490" s="9" t="s">
        <v>1576</v>
      </c>
      <c r="B490" s="23">
        <v>45945.560416666704</v>
      </c>
      <c r="C490" s="23">
        <v>45945.565277777801</v>
      </c>
      <c r="D490" s="23">
        <v>45947.386805555601</v>
      </c>
      <c r="E490" s="9" t="s">
        <v>212</v>
      </c>
      <c r="F490" s="9" t="s">
        <v>189</v>
      </c>
      <c r="G490" s="9" t="s">
        <v>236</v>
      </c>
      <c r="H490" s="9" t="s">
        <v>167</v>
      </c>
      <c r="I490" s="9" t="s">
        <v>255</v>
      </c>
      <c r="J490" s="9" t="s">
        <v>1577</v>
      </c>
      <c r="K490" s="9" t="s">
        <v>225</v>
      </c>
      <c r="L490" s="9" t="s">
        <v>311</v>
      </c>
      <c r="M490" s="9" t="s">
        <v>1578</v>
      </c>
      <c r="N490" s="9" t="s">
        <v>199</v>
      </c>
      <c r="O490" s="9" t="s">
        <v>116</v>
      </c>
      <c r="P490" s="9" t="s">
        <v>342</v>
      </c>
      <c r="Q490" s="9" t="s">
        <v>219</v>
      </c>
      <c r="R490" s="9">
        <v>0</v>
      </c>
      <c r="S490" s="9">
        <v>18</v>
      </c>
      <c r="U490" s="9" t="s">
        <v>242</v>
      </c>
      <c r="W490" s="9">
        <v>4</v>
      </c>
      <c r="X490" s="9">
        <f>INDEX(SLA_Policy!$D$2:$D$5,MATCH(F490,SLA_Policy!$A$2:$A$5,0))</f>
        <v>120</v>
      </c>
      <c r="Y490" s="9" t="str">
        <f>IF(E490="Cancelled","Excluded",IF(D490="",IF((SLA_Policy!$B$8-B490)*24&gt;X490,"Open - Breached","Open - On Track"),IF((D490-B490)*24&lt;=X490,"Met","Breached")))</f>
        <v>Met</v>
      </c>
    </row>
    <row r="491" spans="1:25" x14ac:dyDescent="0.25">
      <c r="A491" s="9" t="s">
        <v>1579</v>
      </c>
      <c r="B491" s="23">
        <v>45945.563888888901</v>
      </c>
      <c r="C491" s="23">
        <v>45945.595833333296</v>
      </c>
      <c r="D491" s="23">
        <v>45946.484722222202</v>
      </c>
      <c r="E491" s="9" t="s">
        <v>212</v>
      </c>
      <c r="F491" s="9" t="s">
        <v>188</v>
      </c>
      <c r="G491" s="9" t="s">
        <v>213</v>
      </c>
      <c r="H491" s="9" t="s">
        <v>163</v>
      </c>
      <c r="I491" s="9" t="s">
        <v>250</v>
      </c>
      <c r="J491" s="9" t="s">
        <v>451</v>
      </c>
      <c r="K491" s="9" t="s">
        <v>246</v>
      </c>
      <c r="L491" s="9" t="s">
        <v>282</v>
      </c>
      <c r="M491" s="9" t="s">
        <v>1439</v>
      </c>
      <c r="N491" s="9" t="s">
        <v>196</v>
      </c>
      <c r="O491" s="9" t="s">
        <v>176</v>
      </c>
      <c r="P491" s="9" t="s">
        <v>330</v>
      </c>
      <c r="Q491" s="9" t="s">
        <v>219</v>
      </c>
      <c r="R491" s="9">
        <v>0</v>
      </c>
      <c r="S491" s="9">
        <v>27</v>
      </c>
      <c r="T491" s="9" t="s">
        <v>136</v>
      </c>
      <c r="U491" s="9" t="s">
        <v>230</v>
      </c>
      <c r="X491" s="9">
        <f>INDEX(SLA_Policy!$D$2:$D$5,MATCH(F491,SLA_Policy!$A$2:$A$5,0))</f>
        <v>72</v>
      </c>
      <c r="Y491" s="9" t="str">
        <f>IF(E491="Cancelled","Excluded",IF(D491="",IF((SLA_Policy!$B$8-B491)*24&gt;X491,"Open - Breached","Open - On Track"),IF((D491-B491)*24&lt;=X491,"Met","Breached")))</f>
        <v>Met</v>
      </c>
    </row>
    <row r="492" spans="1:25" x14ac:dyDescent="0.25">
      <c r="A492" s="9" t="s">
        <v>1580</v>
      </c>
      <c r="B492" s="23">
        <v>45945.569444444503</v>
      </c>
      <c r="C492" s="23">
        <v>45945.582638888904</v>
      </c>
      <c r="D492" s="23">
        <v>45945.598611111098</v>
      </c>
      <c r="E492" s="9" t="s">
        <v>212</v>
      </c>
      <c r="F492" s="9" t="s">
        <v>188</v>
      </c>
      <c r="G492" s="9" t="s">
        <v>213</v>
      </c>
      <c r="H492" s="9" t="s">
        <v>161</v>
      </c>
      <c r="I492" s="9" t="s">
        <v>389</v>
      </c>
      <c r="J492" s="9" t="s">
        <v>1581</v>
      </c>
      <c r="K492" s="9" t="s">
        <v>215</v>
      </c>
      <c r="L492" s="9" t="s">
        <v>104</v>
      </c>
      <c r="M492" s="9" t="s">
        <v>1582</v>
      </c>
      <c r="N492" s="9" t="s">
        <v>198</v>
      </c>
      <c r="O492" s="9" t="s">
        <v>116</v>
      </c>
      <c r="P492" s="9" t="s">
        <v>590</v>
      </c>
      <c r="Q492" s="9" t="s">
        <v>219</v>
      </c>
      <c r="R492" s="9">
        <v>0</v>
      </c>
      <c r="S492" s="9">
        <v>3</v>
      </c>
      <c r="U492" s="9" t="s">
        <v>290</v>
      </c>
      <c r="X492" s="9">
        <f>INDEX(SLA_Policy!$D$2:$D$5,MATCH(F492,SLA_Policy!$A$2:$A$5,0))</f>
        <v>72</v>
      </c>
      <c r="Y492" s="9" t="str">
        <f>IF(E492="Cancelled","Excluded",IF(D492="",IF((SLA_Policy!$B$8-B492)*24&gt;X492,"Open - Breached","Open - On Track"),IF((D492-B492)*24&lt;=X492,"Met","Breached")))</f>
        <v>Met</v>
      </c>
    </row>
    <row r="493" spans="1:25" x14ac:dyDescent="0.25">
      <c r="A493" s="9" t="s">
        <v>1583</v>
      </c>
      <c r="B493" s="23">
        <v>45945.570833333302</v>
      </c>
      <c r="C493" s="23">
        <v>45945.591666666704</v>
      </c>
      <c r="D493" s="23">
        <v>45947.712500000001</v>
      </c>
      <c r="E493" s="9" t="s">
        <v>212</v>
      </c>
      <c r="F493" s="9" t="s">
        <v>189</v>
      </c>
      <c r="G493" s="9" t="s">
        <v>213</v>
      </c>
      <c r="H493" s="9" t="s">
        <v>162</v>
      </c>
      <c r="I493" s="9" t="s">
        <v>416</v>
      </c>
      <c r="J493" s="9" t="s">
        <v>1584</v>
      </c>
      <c r="K493" s="9" t="s">
        <v>262</v>
      </c>
      <c r="L493" s="9" t="s">
        <v>216</v>
      </c>
      <c r="M493" s="9" t="s">
        <v>507</v>
      </c>
      <c r="N493" s="9" t="s">
        <v>198</v>
      </c>
      <c r="O493" s="9" t="s">
        <v>179</v>
      </c>
      <c r="P493" s="9" t="s">
        <v>264</v>
      </c>
      <c r="Q493" s="9" t="s">
        <v>219</v>
      </c>
      <c r="R493" s="9">
        <v>0</v>
      </c>
      <c r="S493" s="9">
        <v>8</v>
      </c>
      <c r="U493" s="9" t="s">
        <v>290</v>
      </c>
      <c r="W493" s="9">
        <v>5</v>
      </c>
      <c r="X493" s="9">
        <f>INDEX(SLA_Policy!$D$2:$D$5,MATCH(F493,SLA_Policy!$A$2:$A$5,0))</f>
        <v>120</v>
      </c>
      <c r="Y493" s="9" t="str">
        <f>IF(E493="Cancelled","Excluded",IF(D493="",IF((SLA_Policy!$B$8-B493)*24&gt;X493,"Open - Breached","Open - On Track"),IF((D493-B493)*24&lt;=X493,"Met","Breached")))</f>
        <v>Met</v>
      </c>
    </row>
    <row r="494" spans="1:25" x14ac:dyDescent="0.25">
      <c r="A494" s="9" t="s">
        <v>1585</v>
      </c>
      <c r="B494" s="23">
        <v>45945.5805555556</v>
      </c>
      <c r="C494" s="23">
        <v>45945.714583333298</v>
      </c>
      <c r="D494" s="23">
        <v>45946.504166666702</v>
      </c>
      <c r="E494" s="9" t="s">
        <v>212</v>
      </c>
      <c r="F494" s="9" t="s">
        <v>189</v>
      </c>
      <c r="G494" s="9" t="s">
        <v>236</v>
      </c>
      <c r="H494" s="9" t="s">
        <v>161</v>
      </c>
      <c r="I494" s="9" t="s">
        <v>482</v>
      </c>
      <c r="J494" s="9" t="s">
        <v>1586</v>
      </c>
      <c r="K494" s="9" t="s">
        <v>246</v>
      </c>
      <c r="L494" s="9" t="s">
        <v>216</v>
      </c>
      <c r="M494" s="9" t="s">
        <v>1587</v>
      </c>
      <c r="N494" s="9" t="s">
        <v>196</v>
      </c>
      <c r="O494" s="9" t="s">
        <v>177</v>
      </c>
      <c r="P494" s="9" t="s">
        <v>300</v>
      </c>
      <c r="Q494" s="9" t="s">
        <v>219</v>
      </c>
      <c r="R494" s="9">
        <v>0</v>
      </c>
      <c r="S494" s="9">
        <v>17</v>
      </c>
      <c r="U494" s="9" t="s">
        <v>242</v>
      </c>
      <c r="X494" s="9">
        <f>INDEX(SLA_Policy!$D$2:$D$5,MATCH(F494,SLA_Policy!$A$2:$A$5,0))</f>
        <v>120</v>
      </c>
      <c r="Y494" s="9" t="str">
        <f>IF(E494="Cancelled","Excluded",IF(D494="",IF((SLA_Policy!$B$8-B494)*24&gt;X494,"Open - Breached","Open - On Track"),IF((D494-B494)*24&lt;=X494,"Met","Breached")))</f>
        <v>Met</v>
      </c>
    </row>
    <row r="495" spans="1:25" x14ac:dyDescent="0.25">
      <c r="A495" s="9" t="s">
        <v>1588</v>
      </c>
      <c r="B495" s="23">
        <v>45945.590972222199</v>
      </c>
      <c r="C495" s="23">
        <v>45945.595833333296</v>
      </c>
      <c r="D495" s="23">
        <v>45945.633333333302</v>
      </c>
      <c r="E495" s="9" t="s">
        <v>212</v>
      </c>
      <c r="F495" s="9" t="s">
        <v>188</v>
      </c>
      <c r="G495" s="9" t="s">
        <v>213</v>
      </c>
      <c r="H495" s="9" t="s">
        <v>161</v>
      </c>
      <c r="I495" s="9" t="s">
        <v>389</v>
      </c>
      <c r="J495" s="9" t="s">
        <v>1459</v>
      </c>
      <c r="K495" s="9" t="s">
        <v>239</v>
      </c>
      <c r="L495" s="9" t="s">
        <v>104</v>
      </c>
      <c r="M495" s="9" t="s">
        <v>1589</v>
      </c>
      <c r="N495" s="9" t="s">
        <v>198</v>
      </c>
      <c r="O495" s="9" t="s">
        <v>116</v>
      </c>
      <c r="P495" s="9" t="s">
        <v>295</v>
      </c>
      <c r="Q495" s="9" t="s">
        <v>219</v>
      </c>
      <c r="R495" s="9">
        <v>0</v>
      </c>
      <c r="S495" s="9">
        <v>15</v>
      </c>
      <c r="U495" s="9" t="s">
        <v>221</v>
      </c>
      <c r="W495" s="9">
        <v>4</v>
      </c>
      <c r="X495" s="9">
        <f>INDEX(SLA_Policy!$D$2:$D$5,MATCH(F495,SLA_Policy!$A$2:$A$5,0))</f>
        <v>72</v>
      </c>
      <c r="Y495" s="9" t="str">
        <f>IF(E495="Cancelled","Excluded",IF(D495="",IF((SLA_Policy!$B$8-B495)*24&gt;X495,"Open - Breached","Open - On Track"),IF((D495-B495)*24&lt;=X495,"Met","Breached")))</f>
        <v>Met</v>
      </c>
    </row>
    <row r="496" spans="1:25" x14ac:dyDescent="0.25">
      <c r="A496" s="9" t="s">
        <v>1590</v>
      </c>
      <c r="B496" s="23">
        <v>45945.593055555597</v>
      </c>
      <c r="C496" s="23">
        <v>45945.657638888901</v>
      </c>
      <c r="D496" s="23">
        <v>45947.354166666701</v>
      </c>
      <c r="E496" s="9" t="s">
        <v>212</v>
      </c>
      <c r="F496" s="9" t="s">
        <v>189</v>
      </c>
      <c r="G496" s="9" t="s">
        <v>236</v>
      </c>
      <c r="H496" s="9" t="s">
        <v>161</v>
      </c>
      <c r="I496" s="9" t="s">
        <v>505</v>
      </c>
      <c r="J496" s="9" t="s">
        <v>1591</v>
      </c>
      <c r="K496" s="9" t="s">
        <v>215</v>
      </c>
      <c r="L496" s="9" t="s">
        <v>293</v>
      </c>
      <c r="M496" s="9" t="s">
        <v>1592</v>
      </c>
      <c r="N496" s="9" t="s">
        <v>196</v>
      </c>
      <c r="O496" s="9" t="s">
        <v>177</v>
      </c>
      <c r="P496" s="9" t="s">
        <v>300</v>
      </c>
      <c r="Q496" s="9" t="s">
        <v>219</v>
      </c>
      <c r="R496" s="9">
        <v>1</v>
      </c>
      <c r="S496" s="9">
        <v>119</v>
      </c>
      <c r="U496" s="9" t="s">
        <v>242</v>
      </c>
      <c r="W496" s="9">
        <v>3</v>
      </c>
      <c r="X496" s="9">
        <f>INDEX(SLA_Policy!$D$2:$D$5,MATCH(F496,SLA_Policy!$A$2:$A$5,0))</f>
        <v>120</v>
      </c>
      <c r="Y496" s="9" t="str">
        <f>IF(E496="Cancelled","Excluded",IF(D496="",IF((SLA_Policy!$B$8-B496)*24&gt;X496,"Open - Breached","Open - On Track"),IF((D496-B496)*24&lt;=X496,"Met","Breached")))</f>
        <v>Met</v>
      </c>
    </row>
    <row r="497" spans="1:25" x14ac:dyDescent="0.25">
      <c r="A497" s="9" t="s">
        <v>1593</v>
      </c>
      <c r="B497" s="23">
        <v>45945.6069444444</v>
      </c>
      <c r="C497" s="23">
        <v>45945.6340277778</v>
      </c>
      <c r="D497" s="23">
        <v>45946.382638888899</v>
      </c>
      <c r="E497" s="9" t="s">
        <v>212</v>
      </c>
      <c r="F497" s="9" t="s">
        <v>188</v>
      </c>
      <c r="G497" s="9" t="s">
        <v>236</v>
      </c>
      <c r="H497" s="9" t="s">
        <v>162</v>
      </c>
      <c r="I497" s="9" t="s">
        <v>280</v>
      </c>
      <c r="J497" s="9" t="s">
        <v>1594</v>
      </c>
      <c r="K497" s="9" t="s">
        <v>246</v>
      </c>
      <c r="L497" s="9" t="s">
        <v>216</v>
      </c>
      <c r="M497" s="9" t="s">
        <v>897</v>
      </c>
      <c r="N497" s="9" t="s">
        <v>196</v>
      </c>
      <c r="O497" s="9" t="s">
        <v>179</v>
      </c>
      <c r="P497" s="9" t="s">
        <v>284</v>
      </c>
      <c r="Q497" s="9" t="s">
        <v>219</v>
      </c>
      <c r="R497" s="9">
        <v>0</v>
      </c>
      <c r="S497" s="9">
        <v>15</v>
      </c>
      <c r="U497" s="9" t="s">
        <v>242</v>
      </c>
      <c r="W497" s="9">
        <v>5</v>
      </c>
      <c r="X497" s="9">
        <f>INDEX(SLA_Policy!$D$2:$D$5,MATCH(F497,SLA_Policy!$A$2:$A$5,0))</f>
        <v>72</v>
      </c>
      <c r="Y497" s="9" t="str">
        <f>IF(E497="Cancelled","Excluded",IF(D497="",IF((SLA_Policy!$B$8-B497)*24&gt;X497,"Open - Breached","Open - On Track"),IF((D497-B497)*24&lt;=X497,"Met","Breached")))</f>
        <v>Met</v>
      </c>
    </row>
    <row r="498" spans="1:25" x14ac:dyDescent="0.25">
      <c r="A498" s="9" t="s">
        <v>1595</v>
      </c>
      <c r="B498" s="23">
        <v>45945.613194444399</v>
      </c>
      <c r="C498" s="23">
        <v>45945.616666666698</v>
      </c>
      <c r="D498" s="23">
        <v>45946.315972222197</v>
      </c>
      <c r="E498" s="9" t="s">
        <v>212</v>
      </c>
      <c r="F498" s="9" t="s">
        <v>188</v>
      </c>
      <c r="G498" s="9" t="s">
        <v>213</v>
      </c>
      <c r="H498" s="9" t="s">
        <v>88</v>
      </c>
      <c r="I498" s="9" t="s">
        <v>486</v>
      </c>
      <c r="J498" s="9" t="s">
        <v>1596</v>
      </c>
      <c r="K498" s="9" t="s">
        <v>246</v>
      </c>
      <c r="L498" s="9" t="s">
        <v>104</v>
      </c>
      <c r="M498" s="9" t="s">
        <v>1597</v>
      </c>
      <c r="N498" s="9" t="s">
        <v>198</v>
      </c>
      <c r="O498" s="9" t="s">
        <v>178</v>
      </c>
      <c r="P498" s="9" t="s">
        <v>414</v>
      </c>
      <c r="Q498" s="9" t="s">
        <v>219</v>
      </c>
      <c r="R498" s="9">
        <v>0</v>
      </c>
      <c r="S498" s="9">
        <v>18</v>
      </c>
      <c r="U498" s="9" t="s">
        <v>230</v>
      </c>
      <c r="W498" s="9">
        <v>5</v>
      </c>
      <c r="X498" s="9">
        <f>INDEX(SLA_Policy!$D$2:$D$5,MATCH(F498,SLA_Policy!$A$2:$A$5,0))</f>
        <v>72</v>
      </c>
      <c r="Y498" s="9" t="str">
        <f>IF(E498="Cancelled","Excluded",IF(D498="",IF((SLA_Policy!$B$8-B498)*24&gt;X498,"Open - Breached","Open - On Track"),IF((D498-B498)*24&lt;=X498,"Met","Breached")))</f>
        <v>Met</v>
      </c>
    </row>
    <row r="499" spans="1:25" x14ac:dyDescent="0.25">
      <c r="A499" s="9" t="s">
        <v>1598</v>
      </c>
      <c r="B499" s="23">
        <v>45945.622916666704</v>
      </c>
      <c r="C499" s="23">
        <v>45945.648611111101</v>
      </c>
      <c r="D499" s="23">
        <v>45946.414583333302</v>
      </c>
      <c r="E499" s="9" t="s">
        <v>212</v>
      </c>
      <c r="F499" s="9" t="s">
        <v>188</v>
      </c>
      <c r="G499" s="9" t="s">
        <v>213</v>
      </c>
      <c r="H499" s="9" t="s">
        <v>164</v>
      </c>
      <c r="I499" s="9" t="s">
        <v>339</v>
      </c>
      <c r="J499" s="9" t="s">
        <v>866</v>
      </c>
      <c r="K499" s="9" t="s">
        <v>303</v>
      </c>
      <c r="L499" s="9" t="s">
        <v>311</v>
      </c>
      <c r="M499" s="9" t="s">
        <v>1137</v>
      </c>
      <c r="N499" s="9" t="s">
        <v>196</v>
      </c>
      <c r="O499" s="9" t="s">
        <v>116</v>
      </c>
      <c r="P499" s="9" t="s">
        <v>258</v>
      </c>
      <c r="Q499" s="9" t="s">
        <v>219</v>
      </c>
      <c r="R499" s="9">
        <v>0</v>
      </c>
      <c r="S499" s="9">
        <v>13</v>
      </c>
      <c r="T499" s="9" t="s">
        <v>343</v>
      </c>
      <c r="U499" s="9" t="s">
        <v>376</v>
      </c>
      <c r="X499" s="9">
        <f>INDEX(SLA_Policy!$D$2:$D$5,MATCH(F499,SLA_Policy!$A$2:$A$5,0))</f>
        <v>72</v>
      </c>
      <c r="Y499" s="9" t="str">
        <f>IF(E499="Cancelled","Excluded",IF(D499="",IF((SLA_Policy!$B$8-B499)*24&gt;X499,"Open - Breached","Open - On Track"),IF((D499-B499)*24&lt;=X499,"Met","Breached")))</f>
        <v>Met</v>
      </c>
    </row>
    <row r="500" spans="1:25" x14ac:dyDescent="0.25">
      <c r="A500" s="9" t="s">
        <v>1599</v>
      </c>
      <c r="B500" s="23">
        <v>45945.623611111099</v>
      </c>
      <c r="C500" s="23">
        <v>45945.624305555597</v>
      </c>
      <c r="D500" s="23">
        <v>45946.320833333302</v>
      </c>
      <c r="E500" s="9" t="s">
        <v>212</v>
      </c>
      <c r="F500" s="9" t="s">
        <v>189</v>
      </c>
      <c r="G500" s="9" t="s">
        <v>213</v>
      </c>
      <c r="H500" s="9" t="s">
        <v>88</v>
      </c>
      <c r="I500" s="9" t="s">
        <v>268</v>
      </c>
      <c r="J500" s="9" t="s">
        <v>1600</v>
      </c>
      <c r="K500" s="9" t="s">
        <v>303</v>
      </c>
      <c r="L500" s="9" t="s">
        <v>351</v>
      </c>
      <c r="M500" s="9" t="s">
        <v>1601</v>
      </c>
      <c r="N500" s="9" t="s">
        <v>198</v>
      </c>
      <c r="O500" s="9" t="s">
        <v>178</v>
      </c>
      <c r="P500" s="9" t="s">
        <v>272</v>
      </c>
      <c r="Q500" s="9" t="s">
        <v>219</v>
      </c>
      <c r="R500" s="9">
        <v>0</v>
      </c>
      <c r="S500" s="9">
        <v>43</v>
      </c>
      <c r="T500" s="9" t="s">
        <v>136</v>
      </c>
      <c r="U500" s="9" t="s">
        <v>661</v>
      </c>
      <c r="X500" s="9">
        <f>INDEX(SLA_Policy!$D$2:$D$5,MATCH(F500,SLA_Policy!$A$2:$A$5,0))</f>
        <v>120</v>
      </c>
      <c r="Y500" s="9" t="str">
        <f>IF(E500="Cancelled","Excluded",IF(D500="",IF((SLA_Policy!$B$8-B500)*24&gt;X500,"Open - Breached","Open - On Track"),IF((D500-B500)*24&lt;=X500,"Met","Breached")))</f>
        <v>Met</v>
      </c>
    </row>
    <row r="501" spans="1:25" x14ac:dyDescent="0.25">
      <c r="A501" s="9" t="s">
        <v>1602</v>
      </c>
      <c r="B501" s="23">
        <v>45945.630555555603</v>
      </c>
      <c r="C501" s="23">
        <v>45945.667361111096</v>
      </c>
      <c r="D501" s="23">
        <v>45946.381944444503</v>
      </c>
      <c r="E501" s="9" t="s">
        <v>212</v>
      </c>
      <c r="F501" s="9" t="s">
        <v>188</v>
      </c>
      <c r="G501" s="9" t="s">
        <v>213</v>
      </c>
      <c r="H501" s="9" t="s">
        <v>166</v>
      </c>
      <c r="I501" s="9" t="s">
        <v>286</v>
      </c>
      <c r="J501" s="9" t="s">
        <v>1603</v>
      </c>
      <c r="K501" s="9" t="s">
        <v>225</v>
      </c>
      <c r="L501" s="9" t="s">
        <v>226</v>
      </c>
      <c r="M501" s="9" t="s">
        <v>1604</v>
      </c>
      <c r="N501" s="9" t="s">
        <v>196</v>
      </c>
      <c r="O501" s="9" t="s">
        <v>181</v>
      </c>
      <c r="P501" s="9" t="s">
        <v>445</v>
      </c>
      <c r="Q501" s="9" t="s">
        <v>219</v>
      </c>
      <c r="R501" s="9">
        <v>2</v>
      </c>
      <c r="S501" s="9">
        <v>15</v>
      </c>
      <c r="U501" s="9" t="s">
        <v>290</v>
      </c>
      <c r="W501" s="9">
        <v>2</v>
      </c>
      <c r="X501" s="9">
        <f>INDEX(SLA_Policy!$D$2:$D$5,MATCH(F501,SLA_Policy!$A$2:$A$5,0))</f>
        <v>72</v>
      </c>
      <c r="Y501" s="9" t="str">
        <f>IF(E501="Cancelled","Excluded",IF(D501="",IF((SLA_Policy!$B$8-B501)*24&gt;X501,"Open - Breached","Open - On Track"),IF((D501-B501)*24&lt;=X501,"Met","Breached")))</f>
        <v>Met</v>
      </c>
    </row>
    <row r="502" spans="1:25" x14ac:dyDescent="0.25">
      <c r="A502" s="9" t="s">
        <v>1605</v>
      </c>
      <c r="B502" s="23">
        <v>45945.643750000003</v>
      </c>
      <c r="C502" s="23">
        <v>45945.652083333298</v>
      </c>
      <c r="D502" s="23">
        <v>45947.313194444498</v>
      </c>
      <c r="E502" s="9" t="s">
        <v>212</v>
      </c>
      <c r="F502" s="9" t="s">
        <v>189</v>
      </c>
      <c r="G502" s="9" t="s">
        <v>213</v>
      </c>
      <c r="H502" s="9" t="s">
        <v>163</v>
      </c>
      <c r="I502" s="9" t="s">
        <v>250</v>
      </c>
      <c r="J502" s="9" t="s">
        <v>1606</v>
      </c>
      <c r="K502" s="9" t="s">
        <v>246</v>
      </c>
      <c r="L502" s="9" t="s">
        <v>104</v>
      </c>
      <c r="M502" s="9" t="s">
        <v>1607</v>
      </c>
      <c r="N502" s="9" t="s">
        <v>198</v>
      </c>
      <c r="O502" s="9" t="s">
        <v>176</v>
      </c>
      <c r="P502" s="9" t="s">
        <v>419</v>
      </c>
      <c r="Q502" s="9" t="s">
        <v>219</v>
      </c>
      <c r="R502" s="9">
        <v>0</v>
      </c>
      <c r="S502" s="9">
        <v>56</v>
      </c>
      <c r="T502" s="9" t="s">
        <v>322</v>
      </c>
      <c r="U502" s="9" t="s">
        <v>230</v>
      </c>
      <c r="W502" s="9">
        <v>3</v>
      </c>
      <c r="X502" s="9">
        <f>INDEX(SLA_Policy!$D$2:$D$5,MATCH(F502,SLA_Policy!$A$2:$A$5,0))</f>
        <v>120</v>
      </c>
      <c r="Y502" s="9" t="str">
        <f>IF(E502="Cancelled","Excluded",IF(D502="",IF((SLA_Policy!$B$8-B502)*24&gt;X502,"Open - Breached","Open - On Track"),IF((D502-B502)*24&lt;=X502,"Met","Breached")))</f>
        <v>Met</v>
      </c>
    </row>
    <row r="503" spans="1:25" x14ac:dyDescent="0.25">
      <c r="A503" s="9" t="s">
        <v>1608</v>
      </c>
      <c r="B503" s="23">
        <v>45945.649305555598</v>
      </c>
      <c r="C503" s="23">
        <v>45945.707638888904</v>
      </c>
      <c r="D503" s="23">
        <v>45946.329861111102</v>
      </c>
      <c r="E503" s="9" t="s">
        <v>212</v>
      </c>
      <c r="F503" s="9" t="s">
        <v>188</v>
      </c>
      <c r="G503" s="9" t="s">
        <v>236</v>
      </c>
      <c r="H503" s="9" t="s">
        <v>163</v>
      </c>
      <c r="I503" s="9" t="s">
        <v>327</v>
      </c>
      <c r="J503" s="9" t="s">
        <v>1043</v>
      </c>
      <c r="K503" s="9" t="s">
        <v>239</v>
      </c>
      <c r="L503" s="9" t="s">
        <v>216</v>
      </c>
      <c r="M503" s="9" t="s">
        <v>1609</v>
      </c>
      <c r="N503" s="9" t="s">
        <v>197</v>
      </c>
      <c r="O503" s="9" t="s">
        <v>176</v>
      </c>
      <c r="P503" s="9" t="s">
        <v>330</v>
      </c>
      <c r="Q503" s="9" t="s">
        <v>219</v>
      </c>
      <c r="R503" s="9">
        <v>0</v>
      </c>
      <c r="S503" s="9">
        <v>50</v>
      </c>
      <c r="U503" s="9" t="s">
        <v>242</v>
      </c>
      <c r="X503" s="9">
        <f>INDEX(SLA_Policy!$D$2:$D$5,MATCH(F503,SLA_Policy!$A$2:$A$5,0))</f>
        <v>72</v>
      </c>
      <c r="Y503" s="9" t="str">
        <f>IF(E503="Cancelled","Excluded",IF(D503="",IF((SLA_Policy!$B$8-B503)*24&gt;X503,"Open - Breached","Open - On Track"),IF((D503-B503)*24&lt;=X503,"Met","Breached")))</f>
        <v>Met</v>
      </c>
    </row>
    <row r="504" spans="1:25" x14ac:dyDescent="0.25">
      <c r="A504" s="9" t="s">
        <v>1610</v>
      </c>
      <c r="B504" s="23">
        <v>45945.658333333296</v>
      </c>
      <c r="C504" s="23">
        <v>45945.7055555556</v>
      </c>
      <c r="D504" s="23">
        <v>45946.317361111098</v>
      </c>
      <c r="E504" s="9" t="s">
        <v>212</v>
      </c>
      <c r="F504" s="9" t="s">
        <v>188</v>
      </c>
      <c r="G504" s="9" t="s">
        <v>213</v>
      </c>
      <c r="H504" s="9" t="s">
        <v>88</v>
      </c>
      <c r="I504" s="9" t="s">
        <v>268</v>
      </c>
      <c r="J504" s="9" t="s">
        <v>1611</v>
      </c>
      <c r="K504" s="9" t="s">
        <v>246</v>
      </c>
      <c r="L504" s="9" t="s">
        <v>371</v>
      </c>
      <c r="M504" s="9" t="s">
        <v>1612</v>
      </c>
      <c r="N504" s="9" t="s">
        <v>196</v>
      </c>
      <c r="O504" s="9" t="s">
        <v>178</v>
      </c>
      <c r="P504" s="9" t="s">
        <v>360</v>
      </c>
      <c r="Q504" s="9" t="s">
        <v>219</v>
      </c>
      <c r="R504" s="9">
        <v>0</v>
      </c>
      <c r="S504" s="9">
        <v>25</v>
      </c>
      <c r="T504" s="9" t="s">
        <v>229</v>
      </c>
      <c r="U504" s="9" t="s">
        <v>266</v>
      </c>
      <c r="W504" s="9">
        <v>4</v>
      </c>
      <c r="X504" s="9">
        <f>INDEX(SLA_Policy!$D$2:$D$5,MATCH(F504,SLA_Policy!$A$2:$A$5,0))</f>
        <v>72</v>
      </c>
      <c r="Y504" s="9" t="str">
        <f>IF(E504="Cancelled","Excluded",IF(D504="",IF((SLA_Policy!$B$8-B504)*24&gt;X504,"Open - Breached","Open - On Track"),IF((D504-B504)*24&lt;=X504,"Met","Breached")))</f>
        <v>Met</v>
      </c>
    </row>
    <row r="505" spans="1:25" x14ac:dyDescent="0.25">
      <c r="A505" s="9" t="s">
        <v>1613</v>
      </c>
      <c r="B505" s="23">
        <v>45945.6652777778</v>
      </c>
      <c r="C505" s="23">
        <v>45945.670833333301</v>
      </c>
      <c r="D505" s="23">
        <v>45950.379861111098</v>
      </c>
      <c r="E505" s="9" t="s">
        <v>212</v>
      </c>
      <c r="F505" s="9" t="s">
        <v>189</v>
      </c>
      <c r="G505" s="9" t="s">
        <v>213</v>
      </c>
      <c r="H505" s="9" t="s">
        <v>167</v>
      </c>
      <c r="I505" s="9" t="s">
        <v>536</v>
      </c>
      <c r="J505" s="9" t="s">
        <v>1614</v>
      </c>
      <c r="K505" s="9" t="s">
        <v>262</v>
      </c>
      <c r="L505" s="9" t="s">
        <v>395</v>
      </c>
      <c r="M505" s="9" t="s">
        <v>396</v>
      </c>
      <c r="N505" s="9" t="s">
        <v>198</v>
      </c>
      <c r="O505" s="9" t="s">
        <v>180</v>
      </c>
      <c r="P505" s="9" t="s">
        <v>368</v>
      </c>
      <c r="Q505" s="9" t="s">
        <v>219</v>
      </c>
      <c r="R505" s="9">
        <v>0</v>
      </c>
      <c r="S505" s="9">
        <v>62</v>
      </c>
      <c r="T505" s="9" t="s">
        <v>229</v>
      </c>
      <c r="U505" s="9" t="s">
        <v>290</v>
      </c>
      <c r="X505" s="9">
        <f>INDEX(SLA_Policy!$D$2:$D$5,MATCH(F505,SLA_Policy!$A$2:$A$5,0))</f>
        <v>120</v>
      </c>
      <c r="Y505" s="9" t="str">
        <f>IF(E505="Cancelled","Excluded",IF(D505="",IF((SLA_Policy!$B$8-B505)*24&gt;X505,"Open - Breached","Open - On Track"),IF((D505-B505)*24&lt;=X505,"Met","Breached")))</f>
        <v>Met</v>
      </c>
    </row>
    <row r="506" spans="1:25" x14ac:dyDescent="0.25">
      <c r="A506" s="9" t="s">
        <v>1615</v>
      </c>
      <c r="B506" s="23">
        <v>45945.683333333298</v>
      </c>
      <c r="C506" s="23">
        <v>45945.785416666702</v>
      </c>
      <c r="D506" s="23">
        <v>45950.503472222197</v>
      </c>
      <c r="E506" s="9" t="s">
        <v>212</v>
      </c>
      <c r="F506" s="9" t="s">
        <v>189</v>
      </c>
      <c r="G506" s="9" t="s">
        <v>236</v>
      </c>
      <c r="H506" s="9" t="s">
        <v>163</v>
      </c>
      <c r="I506" s="9" t="s">
        <v>315</v>
      </c>
      <c r="J506" s="9" t="s">
        <v>1616</v>
      </c>
      <c r="K506" s="9" t="s">
        <v>215</v>
      </c>
      <c r="L506" s="9" t="s">
        <v>311</v>
      </c>
      <c r="M506" s="9" t="s">
        <v>829</v>
      </c>
      <c r="N506" s="9" t="s">
        <v>197</v>
      </c>
      <c r="O506" s="9" t="s">
        <v>180</v>
      </c>
      <c r="P506" s="9" t="s">
        <v>318</v>
      </c>
      <c r="Q506" s="9" t="s">
        <v>219</v>
      </c>
      <c r="R506" s="9">
        <v>0</v>
      </c>
      <c r="S506" s="9">
        <v>49</v>
      </c>
      <c r="T506" s="9" t="s">
        <v>220</v>
      </c>
      <c r="U506" s="9" t="s">
        <v>242</v>
      </c>
      <c r="X506" s="9">
        <f>INDEX(SLA_Policy!$D$2:$D$5,MATCH(F506,SLA_Policy!$A$2:$A$5,0))</f>
        <v>120</v>
      </c>
      <c r="Y506" s="9" t="str">
        <f>IF(E506="Cancelled","Excluded",IF(D506="",IF((SLA_Policy!$B$8-B506)*24&gt;X506,"Open - Breached","Open - On Track"),IF((D506-B506)*24&lt;=X506,"Met","Breached")))</f>
        <v>Met</v>
      </c>
    </row>
    <row r="507" spans="1:25" x14ac:dyDescent="0.25">
      <c r="A507" s="9" t="s">
        <v>1617</v>
      </c>
      <c r="B507" s="23">
        <v>45945.684027777803</v>
      </c>
      <c r="C507" s="23">
        <v>45945.765277777798</v>
      </c>
      <c r="D507" s="23">
        <v>45946.7631944444</v>
      </c>
      <c r="E507" s="9" t="s">
        <v>212</v>
      </c>
      <c r="F507" s="9" t="s">
        <v>189</v>
      </c>
      <c r="G507" s="9" t="s">
        <v>213</v>
      </c>
      <c r="H507" s="9" t="s">
        <v>166</v>
      </c>
      <c r="I507" s="9" t="s">
        <v>398</v>
      </c>
      <c r="J507" s="9" t="s">
        <v>1013</v>
      </c>
      <c r="K507" s="9" t="s">
        <v>246</v>
      </c>
      <c r="L507" s="9" t="s">
        <v>104</v>
      </c>
      <c r="M507" s="9" t="s">
        <v>1618</v>
      </c>
      <c r="N507" s="9" t="s">
        <v>196</v>
      </c>
      <c r="O507" s="9" t="s">
        <v>181</v>
      </c>
      <c r="P507" s="9" t="s">
        <v>289</v>
      </c>
      <c r="Q507" s="9" t="s">
        <v>219</v>
      </c>
      <c r="R507" s="9">
        <v>0</v>
      </c>
      <c r="S507" s="9">
        <v>44</v>
      </c>
      <c r="U507" s="9" t="s">
        <v>290</v>
      </c>
      <c r="X507" s="9">
        <f>INDEX(SLA_Policy!$D$2:$D$5,MATCH(F507,SLA_Policy!$A$2:$A$5,0))</f>
        <v>120</v>
      </c>
      <c r="Y507" s="9" t="str">
        <f>IF(E507="Cancelled","Excluded",IF(D507="",IF((SLA_Policy!$B$8-B507)*24&gt;X507,"Open - Breached","Open - On Track"),IF((D507-B507)*24&lt;=X507,"Met","Breached")))</f>
        <v>Met</v>
      </c>
    </row>
    <row r="508" spans="1:25" x14ac:dyDescent="0.25">
      <c r="A508" s="9" t="s">
        <v>1619</v>
      </c>
      <c r="B508" s="23">
        <v>45945.7006944444</v>
      </c>
      <c r="C508" s="23">
        <v>45945.736111111102</v>
      </c>
      <c r="E508" s="9" t="s">
        <v>649</v>
      </c>
      <c r="F508" s="9" t="s">
        <v>188</v>
      </c>
      <c r="G508" s="9" t="s">
        <v>213</v>
      </c>
      <c r="H508" s="9" t="s">
        <v>162</v>
      </c>
      <c r="I508" s="9" t="s">
        <v>244</v>
      </c>
      <c r="J508" s="9" t="s">
        <v>1620</v>
      </c>
      <c r="K508" s="9" t="s">
        <v>215</v>
      </c>
      <c r="L508" s="9" t="s">
        <v>104</v>
      </c>
      <c r="M508" s="9" t="s">
        <v>1621</v>
      </c>
      <c r="N508" s="9" t="s">
        <v>197</v>
      </c>
      <c r="O508" s="9" t="s">
        <v>179</v>
      </c>
      <c r="P508" s="9" t="s">
        <v>284</v>
      </c>
      <c r="Q508" s="9" t="s">
        <v>219</v>
      </c>
      <c r="R508" s="9">
        <v>0</v>
      </c>
      <c r="S508" s="9">
        <v>2</v>
      </c>
      <c r="X508" s="9">
        <f>INDEX(SLA_Policy!$D$2:$D$5,MATCH(F508,SLA_Policy!$A$2:$A$5,0))</f>
        <v>72</v>
      </c>
      <c r="Y508" s="9" t="str">
        <f>IF(E508="Cancelled","Excluded",IF(D508="",IF((SLA_Policy!$B$8-B508)*24&gt;X508,"Open - Breached","Open - On Track"),IF((D508-B508)*24&lt;=X508,"Met","Breached")))</f>
        <v>Excluded</v>
      </c>
    </row>
    <row r="509" spans="1:25" x14ac:dyDescent="0.25">
      <c r="A509" s="9" t="s">
        <v>1622</v>
      </c>
      <c r="B509" s="23">
        <v>45945.7055555556</v>
      </c>
      <c r="C509" s="23">
        <v>45945.743055555598</v>
      </c>
      <c r="D509" s="23">
        <v>45947.377083333296</v>
      </c>
      <c r="E509" s="9" t="s">
        <v>212</v>
      </c>
      <c r="F509" s="9" t="s">
        <v>189</v>
      </c>
      <c r="G509" s="9" t="s">
        <v>213</v>
      </c>
      <c r="H509" s="9" t="s">
        <v>165</v>
      </c>
      <c r="I509" s="9" t="s">
        <v>567</v>
      </c>
      <c r="J509" s="9" t="s">
        <v>1623</v>
      </c>
      <c r="K509" s="9" t="s">
        <v>246</v>
      </c>
      <c r="L509" s="9" t="s">
        <v>351</v>
      </c>
      <c r="M509" s="9" t="s">
        <v>1624</v>
      </c>
      <c r="N509" s="9" t="s">
        <v>197</v>
      </c>
      <c r="O509" s="9" t="s">
        <v>176</v>
      </c>
      <c r="P509" s="9" t="s">
        <v>503</v>
      </c>
      <c r="Q509" s="9" t="s">
        <v>219</v>
      </c>
      <c r="R509" s="9">
        <v>0</v>
      </c>
      <c r="S509" s="9">
        <v>8</v>
      </c>
      <c r="U509" s="9" t="s">
        <v>376</v>
      </c>
      <c r="W509" s="9">
        <v>4</v>
      </c>
      <c r="X509" s="9">
        <f>INDEX(SLA_Policy!$D$2:$D$5,MATCH(F509,SLA_Policy!$A$2:$A$5,0))</f>
        <v>120</v>
      </c>
      <c r="Y509" s="9" t="str">
        <f>IF(E509="Cancelled","Excluded",IF(D509="",IF((SLA_Policy!$B$8-B509)*24&gt;X509,"Open - Breached","Open - On Track"),IF((D509-B509)*24&lt;=X509,"Met","Breached")))</f>
        <v>Met</v>
      </c>
    </row>
    <row r="510" spans="1:25" x14ac:dyDescent="0.25">
      <c r="A510" s="9" t="s">
        <v>1625</v>
      </c>
      <c r="B510" s="23">
        <v>45945.706250000003</v>
      </c>
      <c r="C510" s="23">
        <v>45945.775000000001</v>
      </c>
      <c r="D510" s="23">
        <v>45946.359722222202</v>
      </c>
      <c r="E510" s="9" t="s">
        <v>212</v>
      </c>
      <c r="F510" s="9" t="s">
        <v>188</v>
      </c>
      <c r="G510" s="9" t="s">
        <v>213</v>
      </c>
      <c r="H510" s="9" t="s">
        <v>163</v>
      </c>
      <c r="I510" s="9" t="s">
        <v>250</v>
      </c>
      <c r="J510" s="9" t="s">
        <v>451</v>
      </c>
      <c r="K510" s="9" t="s">
        <v>215</v>
      </c>
      <c r="L510" s="9" t="s">
        <v>216</v>
      </c>
      <c r="M510" s="9" t="s">
        <v>1463</v>
      </c>
      <c r="N510" s="9" t="s">
        <v>197</v>
      </c>
      <c r="O510" s="9" t="s">
        <v>176</v>
      </c>
      <c r="P510" s="9" t="s">
        <v>1159</v>
      </c>
      <c r="Q510" s="9" t="s">
        <v>219</v>
      </c>
      <c r="R510" s="9">
        <v>0</v>
      </c>
      <c r="S510" s="9">
        <v>41</v>
      </c>
      <c r="T510" s="9" t="s">
        <v>322</v>
      </c>
      <c r="U510" s="9" t="s">
        <v>230</v>
      </c>
      <c r="W510" s="9">
        <v>5</v>
      </c>
      <c r="X510" s="9">
        <f>INDEX(SLA_Policy!$D$2:$D$5,MATCH(F510,SLA_Policy!$A$2:$A$5,0))</f>
        <v>72</v>
      </c>
      <c r="Y510" s="9" t="str">
        <f>IF(E510="Cancelled","Excluded",IF(D510="",IF((SLA_Policy!$B$8-B510)*24&gt;X510,"Open - Breached","Open - On Track"),IF((D510-B510)*24&lt;=X510,"Met","Breached")))</f>
        <v>Met</v>
      </c>
    </row>
    <row r="511" spans="1:25" x14ac:dyDescent="0.25">
      <c r="A511" s="9" t="s">
        <v>1626</v>
      </c>
      <c r="B511" s="23">
        <v>45945.7368055556</v>
      </c>
      <c r="C511" s="23">
        <v>45945.745138888902</v>
      </c>
      <c r="D511" s="23">
        <v>45946.349305555603</v>
      </c>
      <c r="E511" s="9" t="s">
        <v>212</v>
      </c>
      <c r="F511" s="9" t="s">
        <v>188</v>
      </c>
      <c r="G511" s="9" t="s">
        <v>213</v>
      </c>
      <c r="H511" s="9" t="s">
        <v>166</v>
      </c>
      <c r="I511" s="9" t="s">
        <v>286</v>
      </c>
      <c r="J511" s="9" t="s">
        <v>1627</v>
      </c>
      <c r="K511" s="9" t="s">
        <v>246</v>
      </c>
      <c r="L511" s="9" t="s">
        <v>351</v>
      </c>
      <c r="M511" s="9" t="s">
        <v>1628</v>
      </c>
      <c r="N511" s="9" t="s">
        <v>199</v>
      </c>
      <c r="O511" s="9" t="s">
        <v>181</v>
      </c>
      <c r="P511" s="9" t="s">
        <v>289</v>
      </c>
      <c r="Q511" s="9" t="s">
        <v>273</v>
      </c>
      <c r="R511" s="9">
        <v>0</v>
      </c>
      <c r="S511" s="9">
        <v>25</v>
      </c>
      <c r="U511" s="9" t="s">
        <v>248</v>
      </c>
      <c r="W511" s="9">
        <v>3</v>
      </c>
      <c r="X511" s="9">
        <f>INDEX(SLA_Policy!$D$2:$D$5,MATCH(F511,SLA_Policy!$A$2:$A$5,0))</f>
        <v>72</v>
      </c>
      <c r="Y511" s="9" t="str">
        <f>IF(E511="Cancelled","Excluded",IF(D511="",IF((SLA_Policy!$B$8-B511)*24&gt;X511,"Open - Breached","Open - On Track"),IF((D511-B511)*24&lt;=X511,"Met","Breached")))</f>
        <v>Met</v>
      </c>
    </row>
    <row r="512" spans="1:25" x14ac:dyDescent="0.25">
      <c r="A512" s="9" t="s">
        <v>1629</v>
      </c>
      <c r="B512" s="23">
        <v>45945.738194444399</v>
      </c>
      <c r="C512" s="23">
        <v>45945.7409722222</v>
      </c>
      <c r="D512" s="23">
        <v>45946.3347222222</v>
      </c>
      <c r="E512" s="9" t="s">
        <v>212</v>
      </c>
      <c r="F512" s="9" t="s">
        <v>189</v>
      </c>
      <c r="G512" s="9" t="s">
        <v>213</v>
      </c>
      <c r="H512" s="9" t="s">
        <v>161</v>
      </c>
      <c r="I512" s="9" t="s">
        <v>297</v>
      </c>
      <c r="J512" s="9" t="s">
        <v>1630</v>
      </c>
      <c r="K512" s="9" t="s">
        <v>246</v>
      </c>
      <c r="L512" s="9" t="s">
        <v>104</v>
      </c>
      <c r="M512" s="9" t="s">
        <v>1034</v>
      </c>
      <c r="N512" s="9" t="s">
        <v>200</v>
      </c>
      <c r="O512" s="9" t="s">
        <v>177</v>
      </c>
      <c r="P512" s="9" t="s">
        <v>300</v>
      </c>
      <c r="Q512" s="9" t="s">
        <v>219</v>
      </c>
      <c r="R512" s="9">
        <v>0</v>
      </c>
      <c r="S512" s="9">
        <v>11</v>
      </c>
      <c r="U512" s="9" t="s">
        <v>290</v>
      </c>
      <c r="X512" s="9">
        <f>INDEX(SLA_Policy!$D$2:$D$5,MATCH(F512,SLA_Policy!$A$2:$A$5,0))</f>
        <v>120</v>
      </c>
      <c r="Y512" s="9" t="str">
        <f>IF(E512="Cancelled","Excluded",IF(D512="",IF((SLA_Policy!$B$8-B512)*24&gt;X512,"Open - Breached","Open - On Track"),IF((D512-B512)*24&lt;=X512,"Met","Breached")))</f>
        <v>Met</v>
      </c>
    </row>
    <row r="513" spans="1:25" x14ac:dyDescent="0.25">
      <c r="A513" s="9" t="s">
        <v>1631</v>
      </c>
      <c r="B513" s="23">
        <v>45945.790972222203</v>
      </c>
      <c r="C513" s="23">
        <v>45946.311805555597</v>
      </c>
      <c r="D513" s="23">
        <v>45947.668749999997</v>
      </c>
      <c r="E513" s="9" t="s">
        <v>212</v>
      </c>
      <c r="F513" s="9" t="s">
        <v>189</v>
      </c>
      <c r="G513" s="9" t="s">
        <v>236</v>
      </c>
      <c r="H513" s="9" t="s">
        <v>167</v>
      </c>
      <c r="I513" s="9" t="s">
        <v>255</v>
      </c>
      <c r="J513" s="9" t="s">
        <v>1632</v>
      </c>
      <c r="K513" s="9" t="s">
        <v>225</v>
      </c>
      <c r="L513" s="9" t="s">
        <v>216</v>
      </c>
      <c r="M513" s="9" t="s">
        <v>620</v>
      </c>
      <c r="N513" s="9" t="s">
        <v>196</v>
      </c>
      <c r="O513" s="9" t="s">
        <v>180</v>
      </c>
      <c r="P513" s="9" t="s">
        <v>278</v>
      </c>
      <c r="Q513" s="9" t="s">
        <v>219</v>
      </c>
      <c r="R513" s="9">
        <v>1</v>
      </c>
      <c r="S513" s="9">
        <v>40</v>
      </c>
      <c r="U513" s="9" t="s">
        <v>242</v>
      </c>
      <c r="W513" s="9">
        <v>3</v>
      </c>
      <c r="X513" s="9">
        <f>INDEX(SLA_Policy!$D$2:$D$5,MATCH(F513,SLA_Policy!$A$2:$A$5,0))</f>
        <v>120</v>
      </c>
      <c r="Y513" s="9" t="str">
        <f>IF(E513="Cancelled","Excluded",IF(D513="",IF((SLA_Policy!$B$8-B513)*24&gt;X513,"Open - Breached","Open - On Track"),IF((D513-B513)*24&lt;=X513,"Met","Breached")))</f>
        <v>Met</v>
      </c>
    </row>
    <row r="514" spans="1:25" x14ac:dyDescent="0.25">
      <c r="A514" s="9" t="s">
        <v>1633</v>
      </c>
      <c r="B514" s="23">
        <v>45945.802083333299</v>
      </c>
      <c r="C514" s="23">
        <v>45946.295138888898</v>
      </c>
      <c r="D514" s="23">
        <v>45946.310416666704</v>
      </c>
      <c r="E514" s="9" t="s">
        <v>212</v>
      </c>
      <c r="F514" s="9" t="s">
        <v>188</v>
      </c>
      <c r="G514" s="9" t="s">
        <v>213</v>
      </c>
      <c r="H514" s="9" t="s">
        <v>161</v>
      </c>
      <c r="I514" s="9" t="s">
        <v>389</v>
      </c>
      <c r="J514" s="9" t="s">
        <v>1634</v>
      </c>
      <c r="K514" s="9" t="s">
        <v>215</v>
      </c>
      <c r="L514" s="9" t="s">
        <v>311</v>
      </c>
      <c r="M514" s="9" t="s">
        <v>1635</v>
      </c>
      <c r="N514" s="9" t="s">
        <v>196</v>
      </c>
      <c r="O514" s="9" t="s">
        <v>116</v>
      </c>
      <c r="P514" s="9" t="s">
        <v>551</v>
      </c>
      <c r="Q514" s="9" t="s">
        <v>219</v>
      </c>
      <c r="R514" s="9">
        <v>0</v>
      </c>
      <c r="S514" s="9">
        <v>4</v>
      </c>
      <c r="U514" s="9" t="s">
        <v>290</v>
      </c>
      <c r="X514" s="9">
        <f>INDEX(SLA_Policy!$D$2:$D$5,MATCH(F514,SLA_Policy!$A$2:$A$5,0))</f>
        <v>72</v>
      </c>
      <c r="Y514" s="9" t="str">
        <f>IF(E514="Cancelled","Excluded",IF(D514="",IF((SLA_Policy!$B$8-B514)*24&gt;X514,"Open - Breached","Open - On Track"),IF((D514-B514)*24&lt;=X514,"Met","Breached")))</f>
        <v>Met</v>
      </c>
    </row>
    <row r="515" spans="1:25" x14ac:dyDescent="0.25">
      <c r="A515" s="9" t="s">
        <v>1636</v>
      </c>
      <c r="B515" s="23">
        <v>45946.164583333302</v>
      </c>
      <c r="C515" s="23">
        <v>45946.387499999997</v>
      </c>
      <c r="D515" s="23">
        <v>45947.3305555556</v>
      </c>
      <c r="E515" s="9" t="s">
        <v>212</v>
      </c>
      <c r="F515" s="9" t="s">
        <v>189</v>
      </c>
      <c r="G515" s="9" t="s">
        <v>213</v>
      </c>
      <c r="H515" s="9" t="s">
        <v>163</v>
      </c>
      <c r="I515" s="9" t="s">
        <v>405</v>
      </c>
      <c r="J515" s="9" t="s">
        <v>884</v>
      </c>
      <c r="K515" s="9" t="s">
        <v>225</v>
      </c>
      <c r="L515" s="9" t="s">
        <v>293</v>
      </c>
      <c r="M515" s="9" t="s">
        <v>1637</v>
      </c>
      <c r="N515" s="9" t="s">
        <v>196</v>
      </c>
      <c r="O515" s="9" t="s">
        <v>176</v>
      </c>
      <c r="P515" s="9" t="s">
        <v>228</v>
      </c>
      <c r="Q515" s="9" t="s">
        <v>219</v>
      </c>
      <c r="R515" s="9">
        <v>0</v>
      </c>
      <c r="S515" s="9">
        <v>12</v>
      </c>
      <c r="U515" s="9" t="s">
        <v>230</v>
      </c>
      <c r="W515" s="9">
        <v>4</v>
      </c>
      <c r="X515" s="9">
        <f>INDEX(SLA_Policy!$D$2:$D$5,MATCH(F515,SLA_Policy!$A$2:$A$5,0))</f>
        <v>120</v>
      </c>
      <c r="Y515" s="9" t="str">
        <f>IF(E515="Cancelled","Excluded",IF(D515="",IF((SLA_Policy!$B$8-B515)*24&gt;X515,"Open - Breached","Open - On Track"),IF((D515-B515)*24&lt;=X515,"Met","Breached")))</f>
        <v>Met</v>
      </c>
    </row>
    <row r="516" spans="1:25" x14ac:dyDescent="0.25">
      <c r="A516" s="9" t="s">
        <v>1638</v>
      </c>
      <c r="B516" s="23">
        <v>45946.229861111096</v>
      </c>
      <c r="C516" s="23">
        <v>45946.606249999997</v>
      </c>
      <c r="D516" s="23">
        <v>45946.745833333298</v>
      </c>
      <c r="E516" s="9" t="s">
        <v>212</v>
      </c>
      <c r="F516" s="9" t="s">
        <v>189</v>
      </c>
      <c r="G516" s="9" t="s">
        <v>213</v>
      </c>
      <c r="H516" s="9" t="s">
        <v>165</v>
      </c>
      <c r="I516" s="9" t="s">
        <v>567</v>
      </c>
      <c r="J516" s="9" t="s">
        <v>1639</v>
      </c>
      <c r="K516" s="9" t="s">
        <v>303</v>
      </c>
      <c r="L516" s="9" t="s">
        <v>282</v>
      </c>
      <c r="M516" s="9" t="s">
        <v>550</v>
      </c>
      <c r="N516" s="9" t="s">
        <v>196</v>
      </c>
      <c r="O516" s="9" t="s">
        <v>176</v>
      </c>
      <c r="P516" s="9" t="s">
        <v>228</v>
      </c>
      <c r="Q516" s="9" t="s">
        <v>219</v>
      </c>
      <c r="R516" s="9">
        <v>0</v>
      </c>
      <c r="S516" s="9">
        <v>11</v>
      </c>
      <c r="U516" s="9" t="s">
        <v>290</v>
      </c>
      <c r="X516" s="9">
        <f>INDEX(SLA_Policy!$D$2:$D$5,MATCH(F516,SLA_Policy!$A$2:$A$5,0))</f>
        <v>120</v>
      </c>
      <c r="Y516" s="9" t="str">
        <f>IF(E516="Cancelled","Excluded",IF(D516="",IF((SLA_Policy!$B$8-B516)*24&gt;X516,"Open - Breached","Open - On Track"),IF((D516-B516)*24&lt;=X516,"Met","Breached")))</f>
        <v>Met</v>
      </c>
    </row>
    <row r="517" spans="1:25" x14ac:dyDescent="0.25">
      <c r="A517" s="9" t="s">
        <v>1640</v>
      </c>
      <c r="B517" s="23">
        <v>45946.245833333298</v>
      </c>
      <c r="C517" s="23">
        <v>45946.341666666704</v>
      </c>
      <c r="D517" s="23">
        <v>45946.348611111098</v>
      </c>
      <c r="E517" s="9" t="s">
        <v>212</v>
      </c>
      <c r="F517" s="9" t="s">
        <v>188</v>
      </c>
      <c r="G517" s="9" t="s">
        <v>213</v>
      </c>
      <c r="H517" s="9" t="s">
        <v>88</v>
      </c>
      <c r="I517" s="9" t="s">
        <v>92</v>
      </c>
      <c r="J517" s="9" t="s">
        <v>413</v>
      </c>
      <c r="K517" s="9" t="s">
        <v>239</v>
      </c>
      <c r="L517" s="9" t="s">
        <v>226</v>
      </c>
      <c r="M517" s="9" t="s">
        <v>1641</v>
      </c>
      <c r="N517" s="9" t="s">
        <v>198</v>
      </c>
      <c r="O517" s="9" t="s">
        <v>178</v>
      </c>
      <c r="P517" s="9" t="s">
        <v>321</v>
      </c>
      <c r="Q517" s="9" t="s">
        <v>219</v>
      </c>
      <c r="R517" s="9">
        <v>0</v>
      </c>
      <c r="S517" s="9">
        <v>16</v>
      </c>
      <c r="T517" s="9" t="s">
        <v>136</v>
      </c>
      <c r="U517" s="9" t="s">
        <v>266</v>
      </c>
      <c r="X517" s="9">
        <f>INDEX(SLA_Policy!$D$2:$D$5,MATCH(F517,SLA_Policy!$A$2:$A$5,0))</f>
        <v>72</v>
      </c>
      <c r="Y517" s="9" t="str">
        <f>IF(E517="Cancelled","Excluded",IF(D517="",IF((SLA_Policy!$B$8-B517)*24&gt;X517,"Open - Breached","Open - On Track"),IF((D517-B517)*24&lt;=X517,"Met","Breached")))</f>
        <v>Met</v>
      </c>
    </row>
    <row r="518" spans="1:25" x14ac:dyDescent="0.25">
      <c r="A518" s="9" t="s">
        <v>1642</v>
      </c>
      <c r="B518" s="23">
        <v>45946.266666666699</v>
      </c>
      <c r="C518" s="23">
        <v>45946.315972222197</v>
      </c>
      <c r="D518" s="23">
        <v>45950.395138888904</v>
      </c>
      <c r="E518" s="9" t="s">
        <v>212</v>
      </c>
      <c r="F518" s="9" t="s">
        <v>188</v>
      </c>
      <c r="G518" s="9" t="s">
        <v>213</v>
      </c>
      <c r="H518" s="9" t="s">
        <v>164</v>
      </c>
      <c r="I518" s="9" t="s">
        <v>260</v>
      </c>
      <c r="J518" s="9" t="s">
        <v>1643</v>
      </c>
      <c r="K518" s="9" t="s">
        <v>410</v>
      </c>
      <c r="L518" s="9" t="s">
        <v>216</v>
      </c>
      <c r="M518" s="9" t="s">
        <v>1644</v>
      </c>
      <c r="N518" s="9" t="s">
        <v>197</v>
      </c>
      <c r="O518" s="9" t="s">
        <v>180</v>
      </c>
      <c r="P518" s="9" t="s">
        <v>368</v>
      </c>
      <c r="Q518" s="9" t="s">
        <v>219</v>
      </c>
      <c r="R518" s="9">
        <v>0</v>
      </c>
      <c r="S518" s="9">
        <v>26</v>
      </c>
      <c r="T518" s="9" t="s">
        <v>265</v>
      </c>
      <c r="U518" s="9" t="s">
        <v>376</v>
      </c>
      <c r="W518" s="9">
        <v>3</v>
      </c>
      <c r="X518" s="9">
        <f>INDEX(SLA_Policy!$D$2:$D$5,MATCH(F518,SLA_Policy!$A$2:$A$5,0))</f>
        <v>72</v>
      </c>
      <c r="Y518" s="9" t="str">
        <f>IF(E518="Cancelled","Excluded",IF(D518="",IF((SLA_Policy!$B$8-B518)*24&gt;X518,"Open - Breached","Open - On Track"),IF((D518-B518)*24&lt;=X518,"Met","Breached")))</f>
        <v>Breached</v>
      </c>
    </row>
    <row r="519" spans="1:25" x14ac:dyDescent="0.25">
      <c r="A519" s="9" t="s">
        <v>1645</v>
      </c>
      <c r="B519" s="23">
        <v>45946.286805555603</v>
      </c>
      <c r="C519" s="23">
        <v>45946.650694444397</v>
      </c>
      <c r="D519" s="23">
        <v>45950.613194444399</v>
      </c>
      <c r="E519" s="9" t="s">
        <v>212</v>
      </c>
      <c r="F519" s="9" t="s">
        <v>188</v>
      </c>
      <c r="G519" s="9" t="s">
        <v>236</v>
      </c>
      <c r="H519" s="9" t="s">
        <v>167</v>
      </c>
      <c r="I519" s="9" t="s">
        <v>255</v>
      </c>
      <c r="J519" s="9" t="s">
        <v>1646</v>
      </c>
      <c r="K519" s="9" t="s">
        <v>246</v>
      </c>
      <c r="L519" s="9" t="s">
        <v>104</v>
      </c>
      <c r="M519" s="9" t="s">
        <v>583</v>
      </c>
      <c r="N519" s="9" t="s">
        <v>196</v>
      </c>
      <c r="O519" s="9" t="s">
        <v>176</v>
      </c>
      <c r="P519" s="9" t="s">
        <v>1159</v>
      </c>
      <c r="Q519" s="9" t="s">
        <v>219</v>
      </c>
      <c r="R519" s="9">
        <v>1</v>
      </c>
      <c r="S519" s="9">
        <v>19</v>
      </c>
      <c r="U519" s="9" t="s">
        <v>242</v>
      </c>
      <c r="X519" s="9">
        <f>INDEX(SLA_Policy!$D$2:$D$5,MATCH(F519,SLA_Policy!$A$2:$A$5,0))</f>
        <v>72</v>
      </c>
      <c r="Y519" s="9" t="str">
        <f>IF(E519="Cancelled","Excluded",IF(D519="",IF((SLA_Policy!$B$8-B519)*24&gt;X519,"Open - Breached","Open - On Track"),IF((D519-B519)*24&lt;=X519,"Met","Breached")))</f>
        <v>Breached</v>
      </c>
    </row>
    <row r="520" spans="1:25" x14ac:dyDescent="0.25">
      <c r="A520" s="9" t="s">
        <v>1647</v>
      </c>
      <c r="B520" s="23">
        <v>45946.296527777798</v>
      </c>
      <c r="C520" s="23">
        <v>45946.309027777803</v>
      </c>
      <c r="D520" s="23">
        <v>45946.345833333296</v>
      </c>
      <c r="E520" s="9" t="s">
        <v>212</v>
      </c>
      <c r="F520" s="9" t="s">
        <v>188</v>
      </c>
      <c r="G520" s="9" t="s">
        <v>213</v>
      </c>
      <c r="H520" s="9" t="s">
        <v>161</v>
      </c>
      <c r="I520" s="9" t="s">
        <v>389</v>
      </c>
      <c r="J520" s="9" t="s">
        <v>435</v>
      </c>
      <c r="K520" s="9" t="s">
        <v>215</v>
      </c>
      <c r="L520" s="9" t="s">
        <v>270</v>
      </c>
      <c r="M520" s="9" t="s">
        <v>1648</v>
      </c>
      <c r="N520" s="9" t="s">
        <v>199</v>
      </c>
      <c r="O520" s="9" t="s">
        <v>177</v>
      </c>
      <c r="P520" s="9" t="s">
        <v>241</v>
      </c>
      <c r="Q520" s="9" t="s">
        <v>219</v>
      </c>
      <c r="R520" s="9">
        <v>0</v>
      </c>
      <c r="S520" s="9">
        <v>4</v>
      </c>
      <c r="U520" s="9" t="s">
        <v>221</v>
      </c>
      <c r="X520" s="9">
        <f>INDEX(SLA_Policy!$D$2:$D$5,MATCH(F520,SLA_Policy!$A$2:$A$5,0))</f>
        <v>72</v>
      </c>
      <c r="Y520" s="9" t="str">
        <f>IF(E520="Cancelled","Excluded",IF(D520="",IF((SLA_Policy!$B$8-B520)*24&gt;X520,"Open - Breached","Open - On Track"),IF((D520-B520)*24&lt;=X520,"Met","Breached")))</f>
        <v>Met</v>
      </c>
    </row>
    <row r="521" spans="1:25" x14ac:dyDescent="0.25">
      <c r="A521" s="9" t="s">
        <v>1649</v>
      </c>
      <c r="B521" s="23">
        <v>45946.304166666698</v>
      </c>
      <c r="C521" s="23">
        <v>45946.305555555598</v>
      </c>
      <c r="D521" s="23">
        <v>45946.329166666699</v>
      </c>
      <c r="E521" s="9" t="s">
        <v>212</v>
      </c>
      <c r="F521" s="9" t="s">
        <v>188</v>
      </c>
      <c r="G521" s="9" t="s">
        <v>213</v>
      </c>
      <c r="H521" s="9" t="s">
        <v>161</v>
      </c>
      <c r="I521" s="9" t="s">
        <v>389</v>
      </c>
      <c r="J521" s="9" t="s">
        <v>1650</v>
      </c>
      <c r="K521" s="9" t="s">
        <v>239</v>
      </c>
      <c r="L521" s="9" t="s">
        <v>226</v>
      </c>
      <c r="M521" s="9" t="s">
        <v>1651</v>
      </c>
      <c r="N521" s="9" t="s">
        <v>198</v>
      </c>
      <c r="O521" s="9" t="s">
        <v>116</v>
      </c>
      <c r="P521" s="9" t="s">
        <v>525</v>
      </c>
      <c r="Q521" s="9" t="s">
        <v>219</v>
      </c>
      <c r="R521" s="9">
        <v>0</v>
      </c>
      <c r="S521" s="9">
        <v>7</v>
      </c>
      <c r="U521" s="9" t="s">
        <v>221</v>
      </c>
      <c r="X521" s="9">
        <f>INDEX(SLA_Policy!$D$2:$D$5,MATCH(F521,SLA_Policy!$A$2:$A$5,0))</f>
        <v>72</v>
      </c>
      <c r="Y521" s="9" t="str">
        <f>IF(E521="Cancelled","Excluded",IF(D521="",IF((SLA_Policy!$B$8-B521)*24&gt;X521,"Open - Breached","Open - On Track"),IF((D521-B521)*24&lt;=X521,"Met","Breached")))</f>
        <v>Met</v>
      </c>
    </row>
    <row r="522" spans="1:25" x14ac:dyDescent="0.25">
      <c r="A522" s="9" t="s">
        <v>1652</v>
      </c>
      <c r="B522" s="23">
        <v>45946.315972222197</v>
      </c>
      <c r="C522" s="23">
        <v>45946.390277777798</v>
      </c>
      <c r="D522" s="23">
        <v>45946.554861111101</v>
      </c>
      <c r="E522" s="9" t="s">
        <v>212</v>
      </c>
      <c r="F522" s="9" t="s">
        <v>187</v>
      </c>
      <c r="G522" s="9" t="s">
        <v>213</v>
      </c>
      <c r="H522" s="9" t="s">
        <v>167</v>
      </c>
      <c r="I522" s="9" t="s">
        <v>684</v>
      </c>
      <c r="J522" s="9" t="s">
        <v>1653</v>
      </c>
      <c r="K522" s="9" t="s">
        <v>215</v>
      </c>
      <c r="L522" s="9" t="s">
        <v>270</v>
      </c>
      <c r="M522" s="9" t="s">
        <v>1266</v>
      </c>
      <c r="N522" s="9" t="s">
        <v>197</v>
      </c>
      <c r="O522" s="9" t="s">
        <v>176</v>
      </c>
      <c r="P522" s="9" t="s">
        <v>228</v>
      </c>
      <c r="Q522" s="9" t="s">
        <v>273</v>
      </c>
      <c r="R522" s="9">
        <v>2</v>
      </c>
      <c r="S522" s="9">
        <v>37</v>
      </c>
      <c r="U522" s="9" t="s">
        <v>248</v>
      </c>
      <c r="W522" s="9">
        <v>2</v>
      </c>
      <c r="X522" s="9">
        <f>INDEX(SLA_Policy!$D$2:$D$5,MATCH(F522,SLA_Policy!$A$2:$A$5,0))</f>
        <v>8</v>
      </c>
      <c r="Y522" s="9" t="str">
        <f>IF(E522="Cancelled","Excluded",IF(D522="",IF((SLA_Policy!$B$8-B522)*24&gt;X522,"Open - Breached","Open - On Track"),IF((D522-B522)*24&lt;=X522,"Met","Breached")))</f>
        <v>Met</v>
      </c>
    </row>
    <row r="523" spans="1:25" x14ac:dyDescent="0.25">
      <c r="A523" s="9" t="s">
        <v>1654</v>
      </c>
      <c r="B523" s="23">
        <v>45946.335416666698</v>
      </c>
      <c r="C523" s="23">
        <v>45946.359722222202</v>
      </c>
      <c r="D523" s="23">
        <v>45947.377083333296</v>
      </c>
      <c r="E523" s="9" t="s">
        <v>212</v>
      </c>
      <c r="F523" s="9" t="s">
        <v>188</v>
      </c>
      <c r="G523" s="9" t="s">
        <v>213</v>
      </c>
      <c r="H523" s="9" t="s">
        <v>164</v>
      </c>
      <c r="I523" s="9" t="s">
        <v>339</v>
      </c>
      <c r="J523" s="9" t="s">
        <v>1655</v>
      </c>
      <c r="K523" s="9" t="s">
        <v>215</v>
      </c>
      <c r="L523" s="9" t="s">
        <v>104</v>
      </c>
      <c r="M523" s="9" t="s">
        <v>1332</v>
      </c>
      <c r="N523" s="9" t="s">
        <v>199</v>
      </c>
      <c r="O523" s="9" t="s">
        <v>116</v>
      </c>
      <c r="P523" s="9" t="s">
        <v>551</v>
      </c>
      <c r="Q523" s="9" t="s">
        <v>219</v>
      </c>
      <c r="R523" s="9">
        <v>0</v>
      </c>
      <c r="S523" s="9">
        <v>8</v>
      </c>
      <c r="T523" s="9" t="s">
        <v>343</v>
      </c>
      <c r="U523" s="9" t="s">
        <v>266</v>
      </c>
      <c r="W523" s="9">
        <v>4</v>
      </c>
      <c r="X523" s="9">
        <f>INDEX(SLA_Policy!$D$2:$D$5,MATCH(F523,SLA_Policy!$A$2:$A$5,0))</f>
        <v>72</v>
      </c>
      <c r="Y523" s="9" t="str">
        <f>IF(E523="Cancelled","Excluded",IF(D523="",IF((SLA_Policy!$B$8-B523)*24&gt;X523,"Open - Breached","Open - On Track"),IF((D523-B523)*24&lt;=X523,"Met","Breached")))</f>
        <v>Met</v>
      </c>
    </row>
    <row r="524" spans="1:25" x14ac:dyDescent="0.25">
      <c r="A524" s="9" t="s">
        <v>1656</v>
      </c>
      <c r="B524" s="23">
        <v>45946.346527777801</v>
      </c>
      <c r="C524" s="23">
        <v>45946.35</v>
      </c>
      <c r="D524" s="23">
        <v>45946.404861111099</v>
      </c>
      <c r="E524" s="9" t="s">
        <v>212</v>
      </c>
      <c r="F524" s="9" t="s">
        <v>188</v>
      </c>
      <c r="G524" s="9" t="s">
        <v>213</v>
      </c>
      <c r="H524" s="9" t="s">
        <v>161</v>
      </c>
      <c r="I524" s="9" t="s">
        <v>389</v>
      </c>
      <c r="J524" s="9" t="s">
        <v>1657</v>
      </c>
      <c r="K524" s="9" t="s">
        <v>246</v>
      </c>
      <c r="L524" s="9" t="s">
        <v>226</v>
      </c>
      <c r="M524" s="9" t="s">
        <v>826</v>
      </c>
      <c r="N524" s="9" t="s">
        <v>198</v>
      </c>
      <c r="O524" s="9" t="s">
        <v>116</v>
      </c>
      <c r="P524" s="9" t="s">
        <v>551</v>
      </c>
      <c r="Q524" s="9" t="s">
        <v>219</v>
      </c>
      <c r="R524" s="9">
        <v>0</v>
      </c>
      <c r="S524" s="9">
        <v>7</v>
      </c>
      <c r="U524" s="9" t="s">
        <v>290</v>
      </c>
      <c r="X524" s="9">
        <f>INDEX(SLA_Policy!$D$2:$D$5,MATCH(F524,SLA_Policy!$A$2:$A$5,0))</f>
        <v>72</v>
      </c>
      <c r="Y524" s="9" t="str">
        <f>IF(E524="Cancelled","Excluded",IF(D524="",IF((SLA_Policy!$B$8-B524)*24&gt;X524,"Open - Breached","Open - On Track"),IF((D524-B524)*24&lt;=X524,"Met","Breached")))</f>
        <v>Met</v>
      </c>
    </row>
    <row r="525" spans="1:25" x14ac:dyDescent="0.25">
      <c r="A525" s="9" t="s">
        <v>1658</v>
      </c>
      <c r="B525" s="23">
        <v>45946.362500000003</v>
      </c>
      <c r="C525" s="23">
        <v>45946.370138888902</v>
      </c>
      <c r="D525" s="23">
        <v>45947.357638888898</v>
      </c>
      <c r="E525" s="9" t="s">
        <v>212</v>
      </c>
      <c r="F525" s="9" t="s">
        <v>189</v>
      </c>
      <c r="G525" s="9" t="s">
        <v>213</v>
      </c>
      <c r="H525" s="9" t="s">
        <v>165</v>
      </c>
      <c r="I525" s="9" t="s">
        <v>567</v>
      </c>
      <c r="J525" s="9" t="s">
        <v>1190</v>
      </c>
      <c r="K525" s="9" t="s">
        <v>225</v>
      </c>
      <c r="L525" s="9" t="s">
        <v>311</v>
      </c>
      <c r="M525" s="9" t="s">
        <v>1117</v>
      </c>
      <c r="N525" s="9" t="s">
        <v>199</v>
      </c>
      <c r="O525" s="9" t="s">
        <v>176</v>
      </c>
      <c r="P525" s="9" t="s">
        <v>228</v>
      </c>
      <c r="Q525" s="9" t="s">
        <v>219</v>
      </c>
      <c r="R525" s="9">
        <v>0</v>
      </c>
      <c r="S525" s="9">
        <v>19</v>
      </c>
      <c r="U525" s="9" t="s">
        <v>230</v>
      </c>
      <c r="X525" s="9">
        <f>INDEX(SLA_Policy!$D$2:$D$5,MATCH(F525,SLA_Policy!$A$2:$A$5,0))</f>
        <v>120</v>
      </c>
      <c r="Y525" s="9" t="str">
        <f>IF(E525="Cancelled","Excluded",IF(D525="",IF((SLA_Policy!$B$8-B525)*24&gt;X525,"Open - Breached","Open - On Track"),IF((D525-B525)*24&lt;=X525,"Met","Breached")))</f>
        <v>Met</v>
      </c>
    </row>
    <row r="526" spans="1:25" x14ac:dyDescent="0.25">
      <c r="A526" s="9" t="s">
        <v>1659</v>
      </c>
      <c r="B526" s="23">
        <v>45946.3659722222</v>
      </c>
      <c r="C526" s="23">
        <v>45946.430555555598</v>
      </c>
      <c r="D526" s="23">
        <v>45946.511111111096</v>
      </c>
      <c r="E526" s="9" t="s">
        <v>212</v>
      </c>
      <c r="F526" s="9" t="s">
        <v>189</v>
      </c>
      <c r="G526" s="9" t="s">
        <v>213</v>
      </c>
      <c r="H526" s="9" t="s">
        <v>161</v>
      </c>
      <c r="I526" s="9" t="s">
        <v>389</v>
      </c>
      <c r="J526" s="9" t="s">
        <v>1243</v>
      </c>
      <c r="K526" s="9" t="s">
        <v>246</v>
      </c>
      <c r="L526" s="9" t="s">
        <v>351</v>
      </c>
      <c r="M526" s="9" t="s">
        <v>1660</v>
      </c>
      <c r="N526" s="9" t="s">
        <v>199</v>
      </c>
      <c r="O526" s="9" t="s">
        <v>116</v>
      </c>
      <c r="P526" s="9" t="s">
        <v>525</v>
      </c>
      <c r="Q526" s="9" t="s">
        <v>219</v>
      </c>
      <c r="R526" s="9">
        <v>0</v>
      </c>
      <c r="S526" s="9">
        <v>11</v>
      </c>
      <c r="U526" s="9" t="s">
        <v>290</v>
      </c>
      <c r="X526" s="9">
        <f>INDEX(SLA_Policy!$D$2:$D$5,MATCH(F526,SLA_Policy!$A$2:$A$5,0))</f>
        <v>120</v>
      </c>
      <c r="Y526" s="9" t="str">
        <f>IF(E526="Cancelled","Excluded",IF(D526="",IF((SLA_Policy!$B$8-B526)*24&gt;X526,"Open - Breached","Open - On Track"),IF((D526-B526)*24&lt;=X526,"Met","Breached")))</f>
        <v>Met</v>
      </c>
    </row>
    <row r="527" spans="1:25" x14ac:dyDescent="0.25">
      <c r="A527" s="9" t="s">
        <v>1661</v>
      </c>
      <c r="B527" s="23">
        <v>45946.367361111101</v>
      </c>
      <c r="C527" s="23">
        <v>45946.411111111098</v>
      </c>
      <c r="D527" s="23">
        <v>45946.414583333302</v>
      </c>
      <c r="E527" s="9" t="s">
        <v>212</v>
      </c>
      <c r="F527" s="9" t="s">
        <v>187</v>
      </c>
      <c r="G527" s="9" t="s">
        <v>213</v>
      </c>
      <c r="H527" s="9" t="s">
        <v>161</v>
      </c>
      <c r="I527" s="9" t="s">
        <v>454</v>
      </c>
      <c r="J527" s="9" t="s">
        <v>1662</v>
      </c>
      <c r="K527" s="9" t="s">
        <v>246</v>
      </c>
      <c r="L527" s="9" t="s">
        <v>282</v>
      </c>
      <c r="M527" s="9" t="s">
        <v>1128</v>
      </c>
      <c r="N527" s="9" t="s">
        <v>196</v>
      </c>
      <c r="O527" s="9" t="s">
        <v>116</v>
      </c>
      <c r="P527" s="9" t="s">
        <v>574</v>
      </c>
      <c r="Q527" s="9" t="s">
        <v>219</v>
      </c>
      <c r="R527" s="9">
        <v>0</v>
      </c>
      <c r="S527" s="9">
        <v>4</v>
      </c>
      <c r="U527" s="9" t="s">
        <v>290</v>
      </c>
      <c r="X527" s="9">
        <f>INDEX(SLA_Policy!$D$2:$D$5,MATCH(F527,SLA_Policy!$A$2:$A$5,0))</f>
        <v>8</v>
      </c>
      <c r="Y527" s="9" t="str">
        <f>IF(E527="Cancelled","Excluded",IF(D527="",IF((SLA_Policy!$B$8-B527)*24&gt;X527,"Open - Breached","Open - On Track"),IF((D527-B527)*24&lt;=X527,"Met","Breached")))</f>
        <v>Met</v>
      </c>
    </row>
    <row r="528" spans="1:25" x14ac:dyDescent="0.25">
      <c r="A528" s="9" t="s">
        <v>1663</v>
      </c>
      <c r="B528" s="23">
        <v>45946.379861111098</v>
      </c>
      <c r="C528" s="23">
        <v>45946.448611111096</v>
      </c>
      <c r="D528" s="23">
        <v>45947.369444444397</v>
      </c>
      <c r="E528" s="9" t="s">
        <v>212</v>
      </c>
      <c r="F528" s="9" t="s">
        <v>188</v>
      </c>
      <c r="G528" s="9" t="s">
        <v>213</v>
      </c>
      <c r="H528" s="9" t="s">
        <v>88</v>
      </c>
      <c r="I528" s="9" t="s">
        <v>486</v>
      </c>
      <c r="J528" s="9" t="s">
        <v>1664</v>
      </c>
      <c r="K528" s="9" t="s">
        <v>246</v>
      </c>
      <c r="L528" s="9" t="s">
        <v>104</v>
      </c>
      <c r="M528" s="9" t="s">
        <v>1665</v>
      </c>
      <c r="N528" s="9" t="s">
        <v>197</v>
      </c>
      <c r="O528" s="9" t="s">
        <v>178</v>
      </c>
      <c r="P528" s="9" t="s">
        <v>360</v>
      </c>
      <c r="Q528" s="9" t="s">
        <v>219</v>
      </c>
      <c r="R528" s="9">
        <v>0</v>
      </c>
      <c r="S528" s="9">
        <v>16</v>
      </c>
      <c r="U528" s="9" t="s">
        <v>266</v>
      </c>
      <c r="X528" s="9">
        <f>INDEX(SLA_Policy!$D$2:$D$5,MATCH(F528,SLA_Policy!$A$2:$A$5,0))</f>
        <v>72</v>
      </c>
      <c r="Y528" s="9" t="str">
        <f>IF(E528="Cancelled","Excluded",IF(D528="",IF((SLA_Policy!$B$8-B528)*24&gt;X528,"Open - Breached","Open - On Track"),IF((D528-B528)*24&lt;=X528,"Met","Breached")))</f>
        <v>Met</v>
      </c>
    </row>
    <row r="529" spans="1:25" x14ac:dyDescent="0.25">
      <c r="A529" s="9" t="s">
        <v>1666</v>
      </c>
      <c r="B529" s="23">
        <v>45946.390277777798</v>
      </c>
      <c r="C529" s="23">
        <v>45946.391666666699</v>
      </c>
      <c r="D529" s="23">
        <v>45946.520833333299</v>
      </c>
      <c r="E529" s="9" t="s">
        <v>212</v>
      </c>
      <c r="F529" s="9" t="s">
        <v>187</v>
      </c>
      <c r="G529" s="9" t="s">
        <v>213</v>
      </c>
      <c r="H529" s="9" t="s">
        <v>167</v>
      </c>
      <c r="I529" s="9" t="s">
        <v>362</v>
      </c>
      <c r="J529" s="9" t="s">
        <v>752</v>
      </c>
      <c r="K529" s="9" t="s">
        <v>246</v>
      </c>
      <c r="L529" s="9" t="s">
        <v>104</v>
      </c>
      <c r="M529" s="9" t="s">
        <v>467</v>
      </c>
      <c r="N529" s="9" t="s">
        <v>198</v>
      </c>
      <c r="O529" s="9" t="s">
        <v>116</v>
      </c>
      <c r="P529" s="9" t="s">
        <v>525</v>
      </c>
      <c r="Q529" s="9" t="s">
        <v>219</v>
      </c>
      <c r="R529" s="9">
        <v>1</v>
      </c>
      <c r="S529" s="9">
        <v>46</v>
      </c>
      <c r="U529" s="9" t="s">
        <v>248</v>
      </c>
      <c r="X529" s="9">
        <f>INDEX(SLA_Policy!$D$2:$D$5,MATCH(F529,SLA_Policy!$A$2:$A$5,0))</f>
        <v>8</v>
      </c>
      <c r="Y529" s="9" t="str">
        <f>IF(E529="Cancelled","Excluded",IF(D529="",IF((SLA_Policy!$B$8-B529)*24&gt;X529,"Open - Breached","Open - On Track"),IF((D529-B529)*24&lt;=X529,"Met","Breached")))</f>
        <v>Met</v>
      </c>
    </row>
    <row r="530" spans="1:25" x14ac:dyDescent="0.25">
      <c r="A530" s="9" t="s">
        <v>1667</v>
      </c>
      <c r="B530" s="23">
        <v>45946.400000000001</v>
      </c>
      <c r="C530" s="23">
        <v>45946.411111111098</v>
      </c>
      <c r="D530" s="23">
        <v>45946.417361111096</v>
      </c>
      <c r="E530" s="9" t="s">
        <v>212</v>
      </c>
      <c r="F530" s="9" t="s">
        <v>188</v>
      </c>
      <c r="G530" s="9" t="s">
        <v>213</v>
      </c>
      <c r="H530" s="9" t="s">
        <v>161</v>
      </c>
      <c r="I530" s="9" t="s">
        <v>454</v>
      </c>
      <c r="J530" s="9" t="s">
        <v>1668</v>
      </c>
      <c r="K530" s="9" t="s">
        <v>246</v>
      </c>
      <c r="L530" s="9" t="s">
        <v>293</v>
      </c>
      <c r="M530" s="9" t="s">
        <v>1669</v>
      </c>
      <c r="N530" s="9" t="s">
        <v>199</v>
      </c>
      <c r="O530" s="9" t="s">
        <v>116</v>
      </c>
      <c r="P530" s="9" t="s">
        <v>525</v>
      </c>
      <c r="Q530" s="9" t="s">
        <v>219</v>
      </c>
      <c r="R530" s="9">
        <v>0</v>
      </c>
      <c r="S530" s="9">
        <v>5</v>
      </c>
      <c r="U530" s="9" t="s">
        <v>221</v>
      </c>
      <c r="X530" s="9">
        <f>INDEX(SLA_Policy!$D$2:$D$5,MATCH(F530,SLA_Policy!$A$2:$A$5,0))</f>
        <v>72</v>
      </c>
      <c r="Y530" s="9" t="str">
        <f>IF(E530="Cancelled","Excluded",IF(D530="",IF((SLA_Policy!$B$8-B530)*24&gt;X530,"Open - Breached","Open - On Track"),IF((D530-B530)*24&lt;=X530,"Met","Breached")))</f>
        <v>Met</v>
      </c>
    </row>
    <row r="531" spans="1:25" x14ac:dyDescent="0.25">
      <c r="A531" s="9" t="s">
        <v>1670</v>
      </c>
      <c r="B531" s="23">
        <v>45946.401388888902</v>
      </c>
      <c r="C531" s="23">
        <v>45946.554861111101</v>
      </c>
      <c r="D531" s="23">
        <v>45947.404166666704</v>
      </c>
      <c r="E531" s="9" t="s">
        <v>212</v>
      </c>
      <c r="F531" s="9" t="s">
        <v>189</v>
      </c>
      <c r="G531" s="9" t="s">
        <v>236</v>
      </c>
      <c r="H531" s="9" t="s">
        <v>167</v>
      </c>
      <c r="I531" s="9" t="s">
        <v>255</v>
      </c>
      <c r="J531" s="9" t="s">
        <v>1671</v>
      </c>
      <c r="K531" s="9" t="s">
        <v>246</v>
      </c>
      <c r="L531" s="9" t="s">
        <v>270</v>
      </c>
      <c r="M531" s="9" t="s">
        <v>1672</v>
      </c>
      <c r="N531" s="9" t="s">
        <v>196</v>
      </c>
      <c r="O531" s="9" t="s">
        <v>116</v>
      </c>
      <c r="P531" s="9" t="s">
        <v>525</v>
      </c>
      <c r="Q531" s="9" t="s">
        <v>219</v>
      </c>
      <c r="R531" s="9">
        <v>0</v>
      </c>
      <c r="S531" s="9">
        <v>19</v>
      </c>
      <c r="U531" s="9" t="s">
        <v>242</v>
      </c>
      <c r="W531" s="9">
        <v>5</v>
      </c>
      <c r="X531" s="9">
        <f>INDEX(SLA_Policy!$D$2:$D$5,MATCH(F531,SLA_Policy!$A$2:$A$5,0))</f>
        <v>120</v>
      </c>
      <c r="Y531" s="9" t="str">
        <f>IF(E531="Cancelled","Excluded",IF(D531="",IF((SLA_Policy!$B$8-B531)*24&gt;X531,"Open - Breached","Open - On Track"),IF((D531-B531)*24&lt;=X531,"Met","Breached")))</f>
        <v>Met</v>
      </c>
    </row>
    <row r="532" spans="1:25" x14ac:dyDescent="0.25">
      <c r="A532" s="9" t="s">
        <v>1673</v>
      </c>
      <c r="B532" s="23">
        <v>45946.412499999999</v>
      </c>
      <c r="C532" s="23">
        <v>45946.449305555601</v>
      </c>
      <c r="D532" s="23">
        <v>45947.323611111096</v>
      </c>
      <c r="E532" s="9" t="s">
        <v>212</v>
      </c>
      <c r="F532" s="9" t="s">
        <v>188</v>
      </c>
      <c r="G532" s="9" t="s">
        <v>236</v>
      </c>
      <c r="H532" s="9" t="s">
        <v>161</v>
      </c>
      <c r="I532" s="9" t="s">
        <v>237</v>
      </c>
      <c r="J532" s="9" t="s">
        <v>238</v>
      </c>
      <c r="K532" s="9" t="s">
        <v>215</v>
      </c>
      <c r="L532" s="9" t="s">
        <v>311</v>
      </c>
      <c r="M532" s="9" t="s">
        <v>1674</v>
      </c>
      <c r="N532" s="9" t="s">
        <v>196</v>
      </c>
      <c r="O532" s="9" t="s">
        <v>177</v>
      </c>
      <c r="P532" s="9" t="s">
        <v>457</v>
      </c>
      <c r="Q532" s="9" t="s">
        <v>219</v>
      </c>
      <c r="R532" s="9">
        <v>0</v>
      </c>
      <c r="S532" s="9">
        <v>13</v>
      </c>
      <c r="U532" s="9" t="s">
        <v>242</v>
      </c>
      <c r="X532" s="9">
        <f>INDEX(SLA_Policy!$D$2:$D$5,MATCH(F532,SLA_Policy!$A$2:$A$5,0))</f>
        <v>72</v>
      </c>
      <c r="Y532" s="9" t="str">
        <f>IF(E532="Cancelled","Excluded",IF(D532="",IF((SLA_Policy!$B$8-B532)*24&gt;X532,"Open - Breached","Open - On Track"),IF((D532-B532)*24&lt;=X532,"Met","Breached")))</f>
        <v>Met</v>
      </c>
    </row>
    <row r="533" spans="1:25" x14ac:dyDescent="0.25">
      <c r="A533" s="9" t="s">
        <v>1675</v>
      </c>
      <c r="B533" s="23">
        <v>45946.414583333302</v>
      </c>
      <c r="C533" s="23">
        <v>45946.524305555598</v>
      </c>
      <c r="D533" s="23">
        <v>45947.445138888899</v>
      </c>
      <c r="E533" s="9" t="s">
        <v>212</v>
      </c>
      <c r="F533" s="9" t="s">
        <v>189</v>
      </c>
      <c r="G533" s="9" t="s">
        <v>236</v>
      </c>
      <c r="H533" s="9" t="s">
        <v>161</v>
      </c>
      <c r="I533" s="9" t="s">
        <v>237</v>
      </c>
      <c r="J533" s="9" t="s">
        <v>238</v>
      </c>
      <c r="K533" s="9" t="s">
        <v>246</v>
      </c>
      <c r="L533" s="9" t="s">
        <v>226</v>
      </c>
      <c r="M533" s="9" t="s">
        <v>1676</v>
      </c>
      <c r="N533" s="9" t="s">
        <v>196</v>
      </c>
      <c r="O533" s="9" t="s">
        <v>179</v>
      </c>
      <c r="P533" s="9" t="s">
        <v>264</v>
      </c>
      <c r="Q533" s="9" t="s">
        <v>219</v>
      </c>
      <c r="R533" s="9">
        <v>0</v>
      </c>
      <c r="S533" s="9">
        <v>18</v>
      </c>
      <c r="U533" s="9" t="s">
        <v>242</v>
      </c>
      <c r="X533" s="9">
        <f>INDEX(SLA_Policy!$D$2:$D$5,MATCH(F533,SLA_Policy!$A$2:$A$5,0))</f>
        <v>120</v>
      </c>
      <c r="Y533" s="9" t="str">
        <f>IF(E533="Cancelled","Excluded",IF(D533="",IF((SLA_Policy!$B$8-B533)*24&gt;X533,"Open - Breached","Open - On Track"),IF((D533-B533)*24&lt;=X533,"Met","Breached")))</f>
        <v>Met</v>
      </c>
    </row>
    <row r="534" spans="1:25" x14ac:dyDescent="0.25">
      <c r="A534" s="9" t="s">
        <v>1677</v>
      </c>
      <c r="B534" s="23">
        <v>45946.425000000003</v>
      </c>
      <c r="C534" s="23">
        <v>45946.463194444397</v>
      </c>
      <c r="D534" s="23">
        <v>45950.338194444397</v>
      </c>
      <c r="E534" s="9" t="s">
        <v>212</v>
      </c>
      <c r="F534" s="9" t="s">
        <v>188</v>
      </c>
      <c r="G534" s="9" t="s">
        <v>213</v>
      </c>
      <c r="H534" s="9" t="s">
        <v>162</v>
      </c>
      <c r="I534" s="9" t="s">
        <v>244</v>
      </c>
      <c r="J534" s="9" t="s">
        <v>518</v>
      </c>
      <c r="K534" s="9" t="s">
        <v>303</v>
      </c>
      <c r="L534" s="9" t="s">
        <v>282</v>
      </c>
      <c r="M534" s="9" t="s">
        <v>1678</v>
      </c>
      <c r="N534" s="9" t="s">
        <v>196</v>
      </c>
      <c r="O534" s="9" t="s">
        <v>179</v>
      </c>
      <c r="P534" s="9" t="s">
        <v>337</v>
      </c>
      <c r="Q534" s="9" t="s">
        <v>219</v>
      </c>
      <c r="R534" s="9">
        <v>0</v>
      </c>
      <c r="S534" s="9">
        <v>37</v>
      </c>
      <c r="U534" s="9" t="s">
        <v>290</v>
      </c>
      <c r="X534" s="9">
        <f>INDEX(SLA_Policy!$D$2:$D$5,MATCH(F534,SLA_Policy!$A$2:$A$5,0))</f>
        <v>72</v>
      </c>
      <c r="Y534" s="9" t="str">
        <f>IF(E534="Cancelled","Excluded",IF(D534="",IF((SLA_Policy!$B$8-B534)*24&gt;X534,"Open - Breached","Open - On Track"),IF((D534-B534)*24&lt;=X534,"Met","Breached")))</f>
        <v>Breached</v>
      </c>
    </row>
    <row r="535" spans="1:25" x14ac:dyDescent="0.25">
      <c r="A535" s="9" t="s">
        <v>1679</v>
      </c>
      <c r="B535" s="23">
        <v>45946.434027777803</v>
      </c>
      <c r="C535" s="23">
        <v>45946.568749999999</v>
      </c>
      <c r="D535" s="23">
        <v>45947.621527777803</v>
      </c>
      <c r="E535" s="9" t="s">
        <v>212</v>
      </c>
      <c r="F535" s="9" t="s">
        <v>188</v>
      </c>
      <c r="G535" s="9" t="s">
        <v>236</v>
      </c>
      <c r="H535" s="9" t="s">
        <v>161</v>
      </c>
      <c r="I535" s="9" t="s">
        <v>237</v>
      </c>
      <c r="J535" s="9" t="s">
        <v>1680</v>
      </c>
      <c r="K535" s="9" t="s">
        <v>303</v>
      </c>
      <c r="L535" s="9" t="s">
        <v>104</v>
      </c>
      <c r="M535" s="9" t="s">
        <v>1681</v>
      </c>
      <c r="N535" s="9" t="s">
        <v>196</v>
      </c>
      <c r="O535" s="9" t="s">
        <v>177</v>
      </c>
      <c r="P535" s="9" t="s">
        <v>457</v>
      </c>
      <c r="Q535" s="9" t="s">
        <v>219</v>
      </c>
      <c r="R535" s="9">
        <v>0</v>
      </c>
      <c r="S535" s="9">
        <v>9</v>
      </c>
      <c r="U535" s="9" t="s">
        <v>242</v>
      </c>
      <c r="X535" s="9">
        <f>INDEX(SLA_Policy!$D$2:$D$5,MATCH(F535,SLA_Policy!$A$2:$A$5,0))</f>
        <v>72</v>
      </c>
      <c r="Y535" s="9" t="str">
        <f>IF(E535="Cancelled","Excluded",IF(D535="",IF((SLA_Policy!$B$8-B535)*24&gt;X535,"Open - Breached","Open - On Track"),IF((D535-B535)*24&lt;=X535,"Met","Breached")))</f>
        <v>Met</v>
      </c>
    </row>
    <row r="536" spans="1:25" x14ac:dyDescent="0.25">
      <c r="A536" s="9" t="s">
        <v>1682</v>
      </c>
      <c r="B536" s="23">
        <v>45946.438194444498</v>
      </c>
      <c r="C536" s="23">
        <v>45946.518750000003</v>
      </c>
      <c r="D536" s="23">
        <v>45946.535416666702</v>
      </c>
      <c r="E536" s="9" t="s">
        <v>212</v>
      </c>
      <c r="F536" s="9" t="s">
        <v>188</v>
      </c>
      <c r="G536" s="9" t="s">
        <v>213</v>
      </c>
      <c r="H536" s="9" t="s">
        <v>162</v>
      </c>
      <c r="I536" s="9" t="s">
        <v>345</v>
      </c>
      <c r="J536" s="9" t="s">
        <v>1136</v>
      </c>
      <c r="K536" s="9" t="s">
        <v>215</v>
      </c>
      <c r="L536" s="9" t="s">
        <v>216</v>
      </c>
      <c r="M536" s="9" t="s">
        <v>341</v>
      </c>
      <c r="N536" s="9" t="s">
        <v>196</v>
      </c>
      <c r="O536" s="9" t="s">
        <v>116</v>
      </c>
      <c r="P536" s="9" t="s">
        <v>525</v>
      </c>
      <c r="Q536" s="9" t="s">
        <v>219</v>
      </c>
      <c r="R536" s="9">
        <v>0</v>
      </c>
      <c r="S536" s="9">
        <v>39</v>
      </c>
      <c r="U536" s="9" t="s">
        <v>266</v>
      </c>
      <c r="W536" s="9">
        <v>5</v>
      </c>
      <c r="X536" s="9">
        <f>INDEX(SLA_Policy!$D$2:$D$5,MATCH(F536,SLA_Policy!$A$2:$A$5,0))</f>
        <v>72</v>
      </c>
      <c r="Y536" s="9" t="str">
        <f>IF(E536="Cancelled","Excluded",IF(D536="",IF((SLA_Policy!$B$8-B536)*24&gt;X536,"Open - Breached","Open - On Track"),IF((D536-B536)*24&lt;=X536,"Met","Breached")))</f>
        <v>Met</v>
      </c>
    </row>
    <row r="537" spans="1:25" x14ac:dyDescent="0.25">
      <c r="A537" s="9" t="s">
        <v>1683</v>
      </c>
      <c r="B537" s="23">
        <v>45946.438888888901</v>
      </c>
      <c r="C537" s="23">
        <v>45946.439583333296</v>
      </c>
      <c r="D537" s="23">
        <v>45947.388888888898</v>
      </c>
      <c r="E537" s="9" t="s">
        <v>212</v>
      </c>
      <c r="F537" s="9" t="s">
        <v>188</v>
      </c>
      <c r="G537" s="9" t="s">
        <v>213</v>
      </c>
      <c r="H537" s="9" t="s">
        <v>167</v>
      </c>
      <c r="I537" s="9" t="s">
        <v>349</v>
      </c>
      <c r="J537" s="9" t="s">
        <v>1684</v>
      </c>
      <c r="K537" s="9" t="s">
        <v>225</v>
      </c>
      <c r="L537" s="9" t="s">
        <v>216</v>
      </c>
      <c r="M537" s="9" t="s">
        <v>1685</v>
      </c>
      <c r="N537" s="9" t="s">
        <v>198</v>
      </c>
      <c r="O537" s="9" t="s">
        <v>116</v>
      </c>
      <c r="P537" s="9" t="s">
        <v>551</v>
      </c>
      <c r="Q537" s="9" t="s">
        <v>219</v>
      </c>
      <c r="R537" s="9">
        <v>0</v>
      </c>
      <c r="S537" s="9">
        <v>20</v>
      </c>
      <c r="U537" s="9" t="s">
        <v>290</v>
      </c>
      <c r="X537" s="9">
        <f>INDEX(SLA_Policy!$D$2:$D$5,MATCH(F537,SLA_Policy!$A$2:$A$5,0))</f>
        <v>72</v>
      </c>
      <c r="Y537" s="9" t="str">
        <f>IF(E537="Cancelled","Excluded",IF(D537="",IF((SLA_Policy!$B$8-B537)*24&gt;X537,"Open - Breached","Open - On Track"),IF((D537-B537)*24&lt;=X537,"Met","Breached")))</f>
        <v>Met</v>
      </c>
    </row>
    <row r="538" spans="1:25" x14ac:dyDescent="0.25">
      <c r="A538" s="9" t="s">
        <v>1686</v>
      </c>
      <c r="B538" s="23">
        <v>45946.441666666702</v>
      </c>
      <c r="C538" s="23">
        <v>45946.489583333299</v>
      </c>
      <c r="E538" s="9" t="s">
        <v>649</v>
      </c>
      <c r="F538" s="9" t="s">
        <v>189</v>
      </c>
      <c r="G538" s="9" t="s">
        <v>236</v>
      </c>
      <c r="H538" s="9" t="s">
        <v>163</v>
      </c>
      <c r="I538" s="9" t="s">
        <v>315</v>
      </c>
      <c r="J538" s="9" t="s">
        <v>932</v>
      </c>
      <c r="K538" s="9" t="s">
        <v>225</v>
      </c>
      <c r="L538" s="9" t="s">
        <v>104</v>
      </c>
      <c r="M538" s="9" t="s">
        <v>1687</v>
      </c>
      <c r="N538" s="9" t="s">
        <v>196</v>
      </c>
      <c r="O538" s="9" t="s">
        <v>176</v>
      </c>
      <c r="P538" s="9" t="s">
        <v>253</v>
      </c>
      <c r="Q538" s="9" t="s">
        <v>219</v>
      </c>
      <c r="R538" s="9">
        <v>0</v>
      </c>
      <c r="S538" s="9">
        <v>4</v>
      </c>
      <c r="T538" s="9" t="s">
        <v>229</v>
      </c>
      <c r="X538" s="9">
        <f>INDEX(SLA_Policy!$D$2:$D$5,MATCH(F538,SLA_Policy!$A$2:$A$5,0))</f>
        <v>120</v>
      </c>
      <c r="Y538" s="9" t="str">
        <f>IF(E538="Cancelled","Excluded",IF(D538="",IF((SLA_Policy!$B$8-B538)*24&gt;X538,"Open - Breached","Open - On Track"),IF((D538-B538)*24&lt;=X538,"Met","Breached")))</f>
        <v>Excluded</v>
      </c>
    </row>
    <row r="539" spans="1:25" x14ac:dyDescent="0.25">
      <c r="A539" s="9" t="s">
        <v>1688</v>
      </c>
      <c r="B539" s="23">
        <v>45946.445138888899</v>
      </c>
      <c r="C539" s="23">
        <v>45946.447222222203</v>
      </c>
      <c r="D539" s="23">
        <v>45947.3972222222</v>
      </c>
      <c r="E539" s="9" t="s">
        <v>212</v>
      </c>
      <c r="F539" s="9" t="s">
        <v>188</v>
      </c>
      <c r="G539" s="9" t="s">
        <v>213</v>
      </c>
      <c r="H539" s="9" t="s">
        <v>162</v>
      </c>
      <c r="I539" s="9" t="s">
        <v>345</v>
      </c>
      <c r="J539" s="9" t="s">
        <v>1556</v>
      </c>
      <c r="K539" s="9" t="s">
        <v>303</v>
      </c>
      <c r="L539" s="9" t="s">
        <v>216</v>
      </c>
      <c r="M539" s="9" t="s">
        <v>460</v>
      </c>
      <c r="N539" s="9" t="s">
        <v>200</v>
      </c>
      <c r="O539" s="9" t="s">
        <v>179</v>
      </c>
      <c r="P539" s="9" t="s">
        <v>337</v>
      </c>
      <c r="Q539" s="9" t="s">
        <v>219</v>
      </c>
      <c r="R539" s="9">
        <v>0</v>
      </c>
      <c r="S539" s="9">
        <v>31</v>
      </c>
      <c r="U539" s="9" t="s">
        <v>248</v>
      </c>
      <c r="X539" s="9">
        <f>INDEX(SLA_Policy!$D$2:$D$5,MATCH(F539,SLA_Policy!$A$2:$A$5,0))</f>
        <v>72</v>
      </c>
      <c r="Y539" s="9" t="str">
        <f>IF(E539="Cancelled","Excluded",IF(D539="",IF((SLA_Policy!$B$8-B539)*24&gt;X539,"Open - Breached","Open - On Track"),IF((D539-B539)*24&lt;=X539,"Met","Breached")))</f>
        <v>Met</v>
      </c>
    </row>
    <row r="540" spans="1:25" x14ac:dyDescent="0.25">
      <c r="A540" s="9" t="s">
        <v>1689</v>
      </c>
      <c r="B540" s="23">
        <v>45946.456250000003</v>
      </c>
      <c r="C540" s="23">
        <v>45946.5131944444</v>
      </c>
      <c r="D540" s="23">
        <v>45946.556250000001</v>
      </c>
      <c r="E540" s="9" t="s">
        <v>212</v>
      </c>
      <c r="F540" s="9" t="s">
        <v>188</v>
      </c>
      <c r="G540" s="9" t="s">
        <v>213</v>
      </c>
      <c r="H540" s="9" t="s">
        <v>167</v>
      </c>
      <c r="I540" s="9" t="s">
        <v>362</v>
      </c>
      <c r="J540" s="9" t="s">
        <v>1690</v>
      </c>
      <c r="K540" s="9" t="s">
        <v>246</v>
      </c>
      <c r="L540" s="9" t="s">
        <v>270</v>
      </c>
      <c r="M540" s="9" t="s">
        <v>1502</v>
      </c>
      <c r="N540" s="9" t="s">
        <v>196</v>
      </c>
      <c r="O540" s="9" t="s">
        <v>176</v>
      </c>
      <c r="P540" s="9" t="s">
        <v>253</v>
      </c>
      <c r="Q540" s="9" t="s">
        <v>219</v>
      </c>
      <c r="R540" s="9">
        <v>0</v>
      </c>
      <c r="S540" s="9">
        <v>29</v>
      </c>
      <c r="U540" s="9" t="s">
        <v>290</v>
      </c>
      <c r="X540" s="9">
        <f>INDEX(SLA_Policy!$D$2:$D$5,MATCH(F540,SLA_Policy!$A$2:$A$5,0))</f>
        <v>72</v>
      </c>
      <c r="Y540" s="9" t="str">
        <f>IF(E540="Cancelled","Excluded",IF(D540="",IF((SLA_Policy!$B$8-B540)*24&gt;X540,"Open - Breached","Open - On Track"),IF((D540-B540)*24&lt;=X540,"Met","Breached")))</f>
        <v>Met</v>
      </c>
    </row>
    <row r="541" spans="1:25" x14ac:dyDescent="0.25">
      <c r="A541" s="9" t="s">
        <v>1691</v>
      </c>
      <c r="B541" s="23">
        <v>45946.467361111099</v>
      </c>
      <c r="C541" s="23">
        <v>45946.577777777798</v>
      </c>
      <c r="D541" s="23">
        <v>45946.706944444399</v>
      </c>
      <c r="E541" s="9" t="s">
        <v>212</v>
      </c>
      <c r="F541" s="9" t="s">
        <v>189</v>
      </c>
      <c r="G541" s="9" t="s">
        <v>236</v>
      </c>
      <c r="H541" s="9" t="s">
        <v>161</v>
      </c>
      <c r="I541" s="9" t="s">
        <v>237</v>
      </c>
      <c r="J541" s="9" t="s">
        <v>238</v>
      </c>
      <c r="K541" s="9" t="s">
        <v>225</v>
      </c>
      <c r="L541" s="9" t="s">
        <v>226</v>
      </c>
      <c r="M541" s="9" t="s">
        <v>892</v>
      </c>
      <c r="N541" s="9" t="s">
        <v>197</v>
      </c>
      <c r="O541" s="9" t="s">
        <v>177</v>
      </c>
      <c r="P541" s="9" t="s">
        <v>942</v>
      </c>
      <c r="Q541" s="9" t="s">
        <v>219</v>
      </c>
      <c r="R541" s="9">
        <v>0</v>
      </c>
      <c r="S541" s="9">
        <v>24</v>
      </c>
      <c r="U541" s="9" t="s">
        <v>242</v>
      </c>
      <c r="X541" s="9">
        <f>INDEX(SLA_Policy!$D$2:$D$5,MATCH(F541,SLA_Policy!$A$2:$A$5,0))</f>
        <v>120</v>
      </c>
      <c r="Y541" s="9" t="str">
        <f>IF(E541="Cancelled","Excluded",IF(D541="",IF((SLA_Policy!$B$8-B541)*24&gt;X541,"Open - Breached","Open - On Track"),IF((D541-B541)*24&lt;=X541,"Met","Breached")))</f>
        <v>Met</v>
      </c>
    </row>
    <row r="542" spans="1:25" x14ac:dyDescent="0.25">
      <c r="A542" s="9" t="s">
        <v>1692</v>
      </c>
      <c r="B542" s="23">
        <v>45946.475694444503</v>
      </c>
      <c r="C542" s="23">
        <v>45946.721527777801</v>
      </c>
      <c r="D542" s="23">
        <v>45946.724999999999</v>
      </c>
      <c r="E542" s="9" t="s">
        <v>212</v>
      </c>
      <c r="F542" s="9" t="s">
        <v>188</v>
      </c>
      <c r="G542" s="9" t="s">
        <v>213</v>
      </c>
      <c r="H542" s="9" t="s">
        <v>162</v>
      </c>
      <c r="I542" s="9" t="s">
        <v>393</v>
      </c>
      <c r="J542" s="9" t="s">
        <v>1693</v>
      </c>
      <c r="K542" s="9" t="s">
        <v>303</v>
      </c>
      <c r="L542" s="9" t="s">
        <v>216</v>
      </c>
      <c r="M542" s="9" t="s">
        <v>1694</v>
      </c>
      <c r="N542" s="9" t="s">
        <v>196</v>
      </c>
      <c r="O542" s="9" t="s">
        <v>116</v>
      </c>
      <c r="P542" s="9" t="s">
        <v>218</v>
      </c>
      <c r="Q542" s="9" t="s">
        <v>219</v>
      </c>
      <c r="R542" s="9">
        <v>0</v>
      </c>
      <c r="S542" s="9">
        <v>11</v>
      </c>
      <c r="U542" s="9" t="s">
        <v>290</v>
      </c>
      <c r="W542" s="9">
        <v>4</v>
      </c>
      <c r="X542" s="9">
        <f>INDEX(SLA_Policy!$D$2:$D$5,MATCH(F542,SLA_Policy!$A$2:$A$5,0))</f>
        <v>72</v>
      </c>
      <c r="Y542" s="9" t="str">
        <f>IF(E542="Cancelled","Excluded",IF(D542="",IF((SLA_Policy!$B$8-B542)*24&gt;X542,"Open - Breached","Open - On Track"),IF((D542-B542)*24&lt;=X542,"Met","Breached")))</f>
        <v>Met</v>
      </c>
    </row>
    <row r="543" spans="1:25" x14ac:dyDescent="0.25">
      <c r="A543" s="9" t="s">
        <v>1695</v>
      </c>
      <c r="B543" s="23">
        <v>45946.501388888901</v>
      </c>
      <c r="C543" s="23">
        <v>45946.5131944444</v>
      </c>
      <c r="D543" s="23">
        <v>45946.527083333298</v>
      </c>
      <c r="E543" s="9" t="s">
        <v>212</v>
      </c>
      <c r="F543" s="9" t="s">
        <v>188</v>
      </c>
      <c r="G543" s="9" t="s">
        <v>213</v>
      </c>
      <c r="H543" s="9" t="s">
        <v>161</v>
      </c>
      <c r="I543" s="9" t="s">
        <v>389</v>
      </c>
      <c r="J543" s="9" t="s">
        <v>435</v>
      </c>
      <c r="K543" s="9" t="s">
        <v>410</v>
      </c>
      <c r="L543" s="9" t="s">
        <v>293</v>
      </c>
      <c r="M543" s="9" t="s">
        <v>1103</v>
      </c>
      <c r="N543" s="9" t="s">
        <v>199</v>
      </c>
      <c r="O543" s="9" t="s">
        <v>116</v>
      </c>
      <c r="P543" s="9" t="s">
        <v>234</v>
      </c>
      <c r="Q543" s="9" t="s">
        <v>219</v>
      </c>
      <c r="R543" s="9">
        <v>0</v>
      </c>
      <c r="S543" s="9">
        <v>4</v>
      </c>
      <c r="U543" s="9" t="s">
        <v>290</v>
      </c>
      <c r="X543" s="9">
        <f>INDEX(SLA_Policy!$D$2:$D$5,MATCH(F543,SLA_Policy!$A$2:$A$5,0))</f>
        <v>72</v>
      </c>
      <c r="Y543" s="9" t="str">
        <f>IF(E543="Cancelled","Excluded",IF(D543="",IF((SLA_Policy!$B$8-B543)*24&gt;X543,"Open - Breached","Open - On Track"),IF((D543-B543)*24&lt;=X543,"Met","Breached")))</f>
        <v>Met</v>
      </c>
    </row>
    <row r="544" spans="1:25" x14ac:dyDescent="0.25">
      <c r="A544" s="9" t="s">
        <v>1696</v>
      </c>
      <c r="B544" s="23">
        <v>45946.506249999999</v>
      </c>
      <c r="C544" s="23">
        <v>45946.515277777798</v>
      </c>
      <c r="D544" s="23">
        <v>45946.736111111102</v>
      </c>
      <c r="E544" s="9" t="s">
        <v>212</v>
      </c>
      <c r="F544" s="9" t="s">
        <v>188</v>
      </c>
      <c r="G544" s="9" t="s">
        <v>213</v>
      </c>
      <c r="H544" s="9" t="s">
        <v>161</v>
      </c>
      <c r="I544" s="9" t="s">
        <v>297</v>
      </c>
      <c r="J544" s="9" t="s">
        <v>1697</v>
      </c>
      <c r="K544" s="9" t="s">
        <v>215</v>
      </c>
      <c r="L544" s="9" t="s">
        <v>104</v>
      </c>
      <c r="M544" s="9" t="s">
        <v>1442</v>
      </c>
      <c r="N544" s="9" t="s">
        <v>198</v>
      </c>
      <c r="O544" s="9" t="s">
        <v>177</v>
      </c>
      <c r="P544" s="9" t="s">
        <v>942</v>
      </c>
      <c r="Q544" s="9" t="s">
        <v>219</v>
      </c>
      <c r="R544" s="9">
        <v>0</v>
      </c>
      <c r="S544" s="9">
        <v>6</v>
      </c>
      <c r="U544" s="9" t="s">
        <v>221</v>
      </c>
      <c r="X544" s="9">
        <f>INDEX(SLA_Policy!$D$2:$D$5,MATCH(F544,SLA_Policy!$A$2:$A$5,0))</f>
        <v>72</v>
      </c>
      <c r="Y544" s="9" t="str">
        <f>IF(E544="Cancelled","Excluded",IF(D544="",IF((SLA_Policy!$B$8-B544)*24&gt;X544,"Open - Breached","Open - On Track"),IF((D544-B544)*24&lt;=X544,"Met","Breached")))</f>
        <v>Met</v>
      </c>
    </row>
    <row r="545" spans="1:25" x14ac:dyDescent="0.25">
      <c r="A545" s="9" t="s">
        <v>1698</v>
      </c>
      <c r="B545" s="23">
        <v>45946.515972222202</v>
      </c>
      <c r="C545" s="23">
        <v>45946.568055555603</v>
      </c>
      <c r="D545" s="23">
        <v>45947.402777777803</v>
      </c>
      <c r="E545" s="9" t="s">
        <v>212</v>
      </c>
      <c r="F545" s="9" t="s">
        <v>188</v>
      </c>
      <c r="G545" s="9" t="s">
        <v>213</v>
      </c>
      <c r="H545" s="9" t="s">
        <v>165</v>
      </c>
      <c r="I545" s="9" t="s">
        <v>567</v>
      </c>
      <c r="J545" s="9" t="s">
        <v>1699</v>
      </c>
      <c r="K545" s="9" t="s">
        <v>303</v>
      </c>
      <c r="L545" s="9" t="s">
        <v>104</v>
      </c>
      <c r="M545" s="9" t="s">
        <v>573</v>
      </c>
      <c r="N545" s="9" t="s">
        <v>197</v>
      </c>
      <c r="O545" s="9" t="s">
        <v>176</v>
      </c>
      <c r="P545" s="9" t="s">
        <v>503</v>
      </c>
      <c r="Q545" s="9" t="s">
        <v>273</v>
      </c>
      <c r="R545" s="9">
        <v>0</v>
      </c>
      <c r="S545" s="9">
        <v>22</v>
      </c>
      <c r="U545" s="9" t="s">
        <v>290</v>
      </c>
      <c r="X545" s="9">
        <f>INDEX(SLA_Policy!$D$2:$D$5,MATCH(F545,SLA_Policy!$A$2:$A$5,0))</f>
        <v>72</v>
      </c>
      <c r="Y545" s="9" t="str">
        <f>IF(E545="Cancelled","Excluded",IF(D545="",IF((SLA_Policy!$B$8-B545)*24&gt;X545,"Open - Breached","Open - On Track"),IF((D545-B545)*24&lt;=X545,"Met","Breached")))</f>
        <v>Met</v>
      </c>
    </row>
    <row r="546" spans="1:25" x14ac:dyDescent="0.25">
      <c r="A546" s="9" t="s">
        <v>1700</v>
      </c>
      <c r="B546" s="23">
        <v>45946.518750000003</v>
      </c>
      <c r="C546" s="23">
        <v>45946.5444444444</v>
      </c>
      <c r="D546" s="23">
        <v>45950.354861111096</v>
      </c>
      <c r="E546" s="9" t="s">
        <v>212</v>
      </c>
      <c r="F546" s="9" t="s">
        <v>188</v>
      </c>
      <c r="G546" s="9" t="s">
        <v>213</v>
      </c>
      <c r="H546" s="9" t="s">
        <v>163</v>
      </c>
      <c r="I546" s="9" t="s">
        <v>405</v>
      </c>
      <c r="J546" s="9" t="s">
        <v>406</v>
      </c>
      <c r="K546" s="9" t="s">
        <v>215</v>
      </c>
      <c r="L546" s="9" t="s">
        <v>293</v>
      </c>
      <c r="M546" s="9" t="s">
        <v>1701</v>
      </c>
      <c r="N546" s="9" t="s">
        <v>197</v>
      </c>
      <c r="O546" s="9" t="s">
        <v>176</v>
      </c>
      <c r="P546" s="9" t="s">
        <v>1159</v>
      </c>
      <c r="Q546" s="9" t="s">
        <v>273</v>
      </c>
      <c r="R546" s="9">
        <v>1</v>
      </c>
      <c r="S546" s="9">
        <v>31</v>
      </c>
      <c r="U546" s="9" t="s">
        <v>230</v>
      </c>
      <c r="X546" s="9">
        <f>INDEX(SLA_Policy!$D$2:$D$5,MATCH(F546,SLA_Policy!$A$2:$A$5,0))</f>
        <v>72</v>
      </c>
      <c r="Y546" s="9" t="str">
        <f>IF(E546="Cancelled","Excluded",IF(D546="",IF((SLA_Policy!$B$8-B546)*24&gt;X546,"Open - Breached","Open - On Track"),IF((D546-B546)*24&lt;=X546,"Met","Breached")))</f>
        <v>Breached</v>
      </c>
    </row>
    <row r="547" spans="1:25" x14ac:dyDescent="0.25">
      <c r="A547" s="9" t="s">
        <v>1702</v>
      </c>
      <c r="B547" s="23">
        <v>45946.529166666704</v>
      </c>
      <c r="C547" s="23">
        <v>45947.3569444444</v>
      </c>
      <c r="D547" s="23">
        <v>45947.525694444397</v>
      </c>
      <c r="E547" s="9" t="s">
        <v>212</v>
      </c>
      <c r="F547" s="9" t="s">
        <v>189</v>
      </c>
      <c r="G547" s="9" t="s">
        <v>213</v>
      </c>
      <c r="H547" s="9" t="s">
        <v>162</v>
      </c>
      <c r="I547" s="9" t="s">
        <v>244</v>
      </c>
      <c r="J547" s="9" t="s">
        <v>518</v>
      </c>
      <c r="K547" s="9" t="s">
        <v>239</v>
      </c>
      <c r="L547" s="9" t="s">
        <v>282</v>
      </c>
      <c r="M547" s="9" t="s">
        <v>1484</v>
      </c>
      <c r="N547" s="9" t="s">
        <v>196</v>
      </c>
      <c r="O547" s="9" t="s">
        <v>116</v>
      </c>
      <c r="P547" s="9" t="s">
        <v>342</v>
      </c>
      <c r="Q547" s="9" t="s">
        <v>219</v>
      </c>
      <c r="R547" s="9">
        <v>0</v>
      </c>
      <c r="S547" s="9">
        <v>22</v>
      </c>
      <c r="U547" s="9" t="s">
        <v>661</v>
      </c>
      <c r="X547" s="9">
        <f>INDEX(SLA_Policy!$D$2:$D$5,MATCH(F547,SLA_Policy!$A$2:$A$5,0))</f>
        <v>120</v>
      </c>
      <c r="Y547" s="9" t="str">
        <f>IF(E547="Cancelled","Excluded",IF(D547="",IF((SLA_Policy!$B$8-B547)*24&gt;X547,"Open - Breached","Open - On Track"),IF((D547-B547)*24&lt;=X547,"Met","Breached")))</f>
        <v>Met</v>
      </c>
    </row>
    <row r="548" spans="1:25" x14ac:dyDescent="0.25">
      <c r="A548" s="9" t="s">
        <v>1703</v>
      </c>
      <c r="B548" s="23">
        <v>45946.538194444503</v>
      </c>
      <c r="C548" s="23">
        <v>45946.545138888898</v>
      </c>
      <c r="D548" s="23">
        <v>45947.748611111099</v>
      </c>
      <c r="E548" s="9" t="s">
        <v>212</v>
      </c>
      <c r="F548" s="9" t="s">
        <v>188</v>
      </c>
      <c r="G548" s="9" t="s">
        <v>213</v>
      </c>
      <c r="H548" s="9" t="s">
        <v>163</v>
      </c>
      <c r="I548" s="9" t="s">
        <v>405</v>
      </c>
      <c r="J548" s="9" t="s">
        <v>1704</v>
      </c>
      <c r="K548" s="9" t="s">
        <v>225</v>
      </c>
      <c r="L548" s="9" t="s">
        <v>104</v>
      </c>
      <c r="M548" s="9" t="s">
        <v>1705</v>
      </c>
      <c r="N548" s="9" t="s">
        <v>196</v>
      </c>
      <c r="O548" s="9" t="s">
        <v>176</v>
      </c>
      <c r="P548" s="9" t="s">
        <v>330</v>
      </c>
      <c r="Q548" s="9" t="s">
        <v>219</v>
      </c>
      <c r="R548" s="9">
        <v>0</v>
      </c>
      <c r="S548" s="9">
        <v>7</v>
      </c>
      <c r="U548" s="9" t="s">
        <v>266</v>
      </c>
      <c r="X548" s="9">
        <f>INDEX(SLA_Policy!$D$2:$D$5,MATCH(F548,SLA_Policy!$A$2:$A$5,0))</f>
        <v>72</v>
      </c>
      <c r="Y548" s="9" t="str">
        <f>IF(E548="Cancelled","Excluded",IF(D548="",IF((SLA_Policy!$B$8-B548)*24&gt;X548,"Open - Breached","Open - On Track"),IF((D548-B548)*24&lt;=X548,"Met","Breached")))</f>
        <v>Met</v>
      </c>
    </row>
    <row r="549" spans="1:25" x14ac:dyDescent="0.25">
      <c r="A549" s="9" t="s">
        <v>1706</v>
      </c>
      <c r="B549" s="23">
        <v>45946.559722222199</v>
      </c>
      <c r="C549" s="23">
        <v>45946.618750000001</v>
      </c>
      <c r="D549" s="23">
        <v>45950.402777777803</v>
      </c>
      <c r="E549" s="9" t="s">
        <v>212</v>
      </c>
      <c r="F549" s="9" t="s">
        <v>188</v>
      </c>
      <c r="G549" s="9" t="s">
        <v>213</v>
      </c>
      <c r="H549" s="9" t="s">
        <v>164</v>
      </c>
      <c r="I549" s="9" t="s">
        <v>339</v>
      </c>
      <c r="J549" s="9" t="s">
        <v>1707</v>
      </c>
      <c r="K549" s="9" t="s">
        <v>246</v>
      </c>
      <c r="L549" s="9" t="s">
        <v>311</v>
      </c>
      <c r="M549" s="9" t="s">
        <v>1708</v>
      </c>
      <c r="N549" s="9" t="s">
        <v>196</v>
      </c>
      <c r="O549" s="9" t="s">
        <v>180</v>
      </c>
      <c r="P549" s="9" t="s">
        <v>318</v>
      </c>
      <c r="Q549" s="9" t="s">
        <v>219</v>
      </c>
      <c r="R549" s="9">
        <v>0</v>
      </c>
      <c r="S549" s="9">
        <v>11</v>
      </c>
      <c r="T549" s="9" t="s">
        <v>343</v>
      </c>
      <c r="U549" s="9" t="s">
        <v>248</v>
      </c>
      <c r="X549" s="9">
        <f>INDEX(SLA_Policy!$D$2:$D$5,MATCH(F549,SLA_Policy!$A$2:$A$5,0))</f>
        <v>72</v>
      </c>
      <c r="Y549" s="9" t="str">
        <f>IF(E549="Cancelled","Excluded",IF(D549="",IF((SLA_Policy!$B$8-B549)*24&gt;X549,"Open - Breached","Open - On Track"),IF((D549-B549)*24&lt;=X549,"Met","Breached")))</f>
        <v>Breached</v>
      </c>
    </row>
    <row r="550" spans="1:25" x14ac:dyDescent="0.25">
      <c r="A550" s="9" t="s">
        <v>1709</v>
      </c>
      <c r="B550" s="23">
        <v>45946.565277777801</v>
      </c>
      <c r="C550" s="23">
        <v>45946.589583333298</v>
      </c>
      <c r="D550" s="23">
        <v>45946.6159722222</v>
      </c>
      <c r="E550" s="9" t="s">
        <v>212</v>
      </c>
      <c r="F550" s="9" t="s">
        <v>189</v>
      </c>
      <c r="G550" s="9" t="s">
        <v>213</v>
      </c>
      <c r="H550" s="9" t="s">
        <v>161</v>
      </c>
      <c r="I550" s="9" t="s">
        <v>389</v>
      </c>
      <c r="J550" s="9" t="s">
        <v>1710</v>
      </c>
      <c r="K550" s="9" t="s">
        <v>246</v>
      </c>
      <c r="L550" s="9" t="s">
        <v>270</v>
      </c>
      <c r="M550" s="9" t="s">
        <v>1711</v>
      </c>
      <c r="N550" s="9" t="s">
        <v>199</v>
      </c>
      <c r="O550" s="9" t="s">
        <v>116</v>
      </c>
      <c r="P550" s="9" t="s">
        <v>258</v>
      </c>
      <c r="Q550" s="9" t="s">
        <v>219</v>
      </c>
      <c r="R550" s="9">
        <v>0</v>
      </c>
      <c r="S550" s="9">
        <v>3</v>
      </c>
      <c r="U550" s="9" t="s">
        <v>290</v>
      </c>
      <c r="X550" s="9">
        <f>INDEX(SLA_Policy!$D$2:$D$5,MATCH(F550,SLA_Policy!$A$2:$A$5,0))</f>
        <v>120</v>
      </c>
      <c r="Y550" s="9" t="str">
        <f>IF(E550="Cancelled","Excluded",IF(D550="",IF((SLA_Policy!$B$8-B550)*24&gt;X550,"Open - Breached","Open - On Track"),IF((D550-B550)*24&lt;=X550,"Met","Breached")))</f>
        <v>Met</v>
      </c>
    </row>
    <row r="551" spans="1:25" x14ac:dyDescent="0.25">
      <c r="A551" s="9" t="s">
        <v>1712</v>
      </c>
      <c r="B551" s="23">
        <v>45946.578472222202</v>
      </c>
      <c r="C551" s="23">
        <v>45946.6027777778</v>
      </c>
      <c r="D551" s="23">
        <v>45946.770138888904</v>
      </c>
      <c r="E551" s="9" t="s">
        <v>212</v>
      </c>
      <c r="F551" s="9" t="s">
        <v>189</v>
      </c>
      <c r="G551" s="9" t="s">
        <v>213</v>
      </c>
      <c r="H551" s="9" t="s">
        <v>163</v>
      </c>
      <c r="I551" s="9" t="s">
        <v>250</v>
      </c>
      <c r="J551" s="9" t="s">
        <v>1713</v>
      </c>
      <c r="K551" s="9" t="s">
        <v>246</v>
      </c>
      <c r="L551" s="9" t="s">
        <v>216</v>
      </c>
      <c r="M551" s="9" t="s">
        <v>1714</v>
      </c>
      <c r="N551" s="9" t="s">
        <v>199</v>
      </c>
      <c r="O551" s="9" t="s">
        <v>176</v>
      </c>
      <c r="P551" s="9" t="s">
        <v>1159</v>
      </c>
      <c r="Q551" s="9" t="s">
        <v>219</v>
      </c>
      <c r="R551" s="9">
        <v>0</v>
      </c>
      <c r="S551" s="9">
        <v>42</v>
      </c>
      <c r="T551" s="9" t="s">
        <v>220</v>
      </c>
      <c r="U551" s="9" t="s">
        <v>230</v>
      </c>
      <c r="X551" s="9">
        <f>INDEX(SLA_Policy!$D$2:$D$5,MATCH(F551,SLA_Policy!$A$2:$A$5,0))</f>
        <v>120</v>
      </c>
      <c r="Y551" s="9" t="str">
        <f>IF(E551="Cancelled","Excluded",IF(D551="",IF((SLA_Policy!$B$8-B551)*24&gt;X551,"Open - Breached","Open - On Track"),IF((D551-B551)*24&lt;=X551,"Met","Breached")))</f>
        <v>Met</v>
      </c>
    </row>
    <row r="552" spans="1:25" x14ac:dyDescent="0.25">
      <c r="A552" s="9" t="s">
        <v>1715</v>
      </c>
      <c r="B552" s="23">
        <v>45946.586805555598</v>
      </c>
      <c r="C552" s="23">
        <v>45946.590972222199</v>
      </c>
      <c r="D552" s="23">
        <v>45947.385416666701</v>
      </c>
      <c r="E552" s="9" t="s">
        <v>212</v>
      </c>
      <c r="F552" s="9" t="s">
        <v>188</v>
      </c>
      <c r="G552" s="9" t="s">
        <v>213</v>
      </c>
      <c r="H552" s="9" t="s">
        <v>88</v>
      </c>
      <c r="I552" s="9" t="s">
        <v>92</v>
      </c>
      <c r="J552" s="9" t="s">
        <v>714</v>
      </c>
      <c r="K552" s="9" t="s">
        <v>262</v>
      </c>
      <c r="L552" s="9" t="s">
        <v>282</v>
      </c>
      <c r="M552" s="9" t="s">
        <v>1716</v>
      </c>
      <c r="N552" s="9" t="s">
        <v>200</v>
      </c>
      <c r="O552" s="9" t="s">
        <v>178</v>
      </c>
      <c r="P552" s="9" t="s">
        <v>321</v>
      </c>
      <c r="Q552" s="9" t="s">
        <v>219</v>
      </c>
      <c r="R552" s="9">
        <v>0</v>
      </c>
      <c r="S552" s="9">
        <v>28</v>
      </c>
      <c r="T552" s="9" t="s">
        <v>220</v>
      </c>
      <c r="U552" s="9" t="s">
        <v>290</v>
      </c>
      <c r="X552" s="9">
        <f>INDEX(SLA_Policy!$D$2:$D$5,MATCH(F552,SLA_Policy!$A$2:$A$5,0))</f>
        <v>72</v>
      </c>
      <c r="Y552" s="9" t="str">
        <f>IF(E552="Cancelled","Excluded",IF(D552="",IF((SLA_Policy!$B$8-B552)*24&gt;X552,"Open - Breached","Open - On Track"),IF((D552-B552)*24&lt;=X552,"Met","Breached")))</f>
        <v>Met</v>
      </c>
    </row>
    <row r="553" spans="1:25" x14ac:dyDescent="0.25">
      <c r="A553" s="9" t="s">
        <v>1717</v>
      </c>
      <c r="B553" s="23">
        <v>45946.588194444397</v>
      </c>
      <c r="C553" s="23">
        <v>45946.728472222203</v>
      </c>
      <c r="D553" s="23">
        <v>45947.356249999997</v>
      </c>
      <c r="E553" s="9" t="s">
        <v>212</v>
      </c>
      <c r="F553" s="9" t="s">
        <v>188</v>
      </c>
      <c r="G553" s="9" t="s">
        <v>213</v>
      </c>
      <c r="H553" s="9" t="s">
        <v>162</v>
      </c>
      <c r="I553" s="9" t="s">
        <v>393</v>
      </c>
      <c r="J553" s="9" t="s">
        <v>1718</v>
      </c>
      <c r="K553" s="9" t="s">
        <v>215</v>
      </c>
      <c r="L553" s="9" t="s">
        <v>104</v>
      </c>
      <c r="M553" s="9" t="s">
        <v>1719</v>
      </c>
      <c r="N553" s="9" t="s">
        <v>197</v>
      </c>
      <c r="O553" s="9" t="s">
        <v>176</v>
      </c>
      <c r="P553" s="9" t="s">
        <v>253</v>
      </c>
      <c r="Q553" s="9" t="s">
        <v>273</v>
      </c>
      <c r="R553" s="9">
        <v>0</v>
      </c>
      <c r="S553" s="9">
        <v>33</v>
      </c>
      <c r="U553" s="9" t="s">
        <v>248</v>
      </c>
      <c r="X553" s="9">
        <f>INDEX(SLA_Policy!$D$2:$D$5,MATCH(F553,SLA_Policy!$A$2:$A$5,0))</f>
        <v>72</v>
      </c>
      <c r="Y553" s="9" t="str">
        <f>IF(E553="Cancelled","Excluded",IF(D553="",IF((SLA_Policy!$B$8-B553)*24&gt;X553,"Open - Breached","Open - On Track"),IF((D553-B553)*24&lt;=X553,"Met","Breached")))</f>
        <v>Met</v>
      </c>
    </row>
    <row r="554" spans="1:25" x14ac:dyDescent="0.25">
      <c r="A554" s="9" t="s">
        <v>1720</v>
      </c>
      <c r="B554" s="23">
        <v>45946.597222222197</v>
      </c>
      <c r="C554" s="23">
        <v>45946.660416666702</v>
      </c>
      <c r="D554" s="23">
        <v>45947.353472222203</v>
      </c>
      <c r="E554" s="9" t="s">
        <v>212</v>
      </c>
      <c r="F554" s="9" t="s">
        <v>189</v>
      </c>
      <c r="G554" s="9" t="s">
        <v>213</v>
      </c>
      <c r="H554" s="9" t="s">
        <v>162</v>
      </c>
      <c r="I554" s="9" t="s">
        <v>345</v>
      </c>
      <c r="J554" s="9" t="s">
        <v>929</v>
      </c>
      <c r="K554" s="9" t="s">
        <v>303</v>
      </c>
      <c r="L554" s="9" t="s">
        <v>371</v>
      </c>
      <c r="M554" s="9" t="s">
        <v>1721</v>
      </c>
      <c r="N554" s="9" t="s">
        <v>196</v>
      </c>
      <c r="O554" s="9" t="s">
        <v>116</v>
      </c>
      <c r="P554" s="9" t="s">
        <v>574</v>
      </c>
      <c r="Q554" s="9" t="s">
        <v>219</v>
      </c>
      <c r="R554" s="9">
        <v>0</v>
      </c>
      <c r="S554" s="9">
        <v>34</v>
      </c>
      <c r="U554" s="9" t="s">
        <v>248</v>
      </c>
      <c r="W554" s="9">
        <v>4</v>
      </c>
      <c r="X554" s="9">
        <f>INDEX(SLA_Policy!$D$2:$D$5,MATCH(F554,SLA_Policy!$A$2:$A$5,0))</f>
        <v>120</v>
      </c>
      <c r="Y554" s="9" t="str">
        <f>IF(E554="Cancelled","Excluded",IF(D554="",IF((SLA_Policy!$B$8-B554)*24&gt;X554,"Open - Breached","Open - On Track"),IF((D554-B554)*24&lt;=X554,"Met","Breached")))</f>
        <v>Met</v>
      </c>
    </row>
    <row r="555" spans="1:25" x14ac:dyDescent="0.25">
      <c r="A555" s="9" t="s">
        <v>1722</v>
      </c>
      <c r="B555" s="23">
        <v>45946.610416666699</v>
      </c>
      <c r="C555" s="23">
        <v>45946.727083333302</v>
      </c>
      <c r="D555" s="23">
        <v>45947.298611111102</v>
      </c>
      <c r="E555" s="9" t="s">
        <v>212</v>
      </c>
      <c r="F555" s="9" t="s">
        <v>189</v>
      </c>
      <c r="G555" s="9" t="s">
        <v>236</v>
      </c>
      <c r="H555" s="9" t="s">
        <v>167</v>
      </c>
      <c r="I555" s="9" t="s">
        <v>255</v>
      </c>
      <c r="J555" s="9" t="s">
        <v>1723</v>
      </c>
      <c r="K555" s="9" t="s">
        <v>246</v>
      </c>
      <c r="L555" s="9" t="s">
        <v>104</v>
      </c>
      <c r="M555" s="9" t="s">
        <v>329</v>
      </c>
      <c r="N555" s="9" t="s">
        <v>196</v>
      </c>
      <c r="O555" s="9" t="s">
        <v>116</v>
      </c>
      <c r="P555" s="9" t="s">
        <v>590</v>
      </c>
      <c r="Q555" s="9" t="s">
        <v>219</v>
      </c>
      <c r="R555" s="9">
        <v>0</v>
      </c>
      <c r="S555" s="9">
        <v>26</v>
      </c>
      <c r="U555" s="9" t="s">
        <v>242</v>
      </c>
      <c r="W555" s="9">
        <v>5</v>
      </c>
      <c r="X555" s="9">
        <f>INDEX(SLA_Policy!$D$2:$D$5,MATCH(F555,SLA_Policy!$A$2:$A$5,0))</f>
        <v>120</v>
      </c>
      <c r="Y555" s="9" t="str">
        <f>IF(E555="Cancelled","Excluded",IF(D555="",IF((SLA_Policy!$B$8-B555)*24&gt;X555,"Open - Breached","Open - On Track"),IF((D555-B555)*24&lt;=X555,"Met","Breached")))</f>
        <v>Met</v>
      </c>
    </row>
    <row r="556" spans="1:25" x14ac:dyDescent="0.25">
      <c r="A556" s="9" t="s">
        <v>1724</v>
      </c>
      <c r="B556" s="23">
        <v>45946.620833333298</v>
      </c>
      <c r="C556" s="23">
        <v>45946.6430555556</v>
      </c>
      <c r="D556" s="23">
        <v>45947.341666666704</v>
      </c>
      <c r="E556" s="9" t="s">
        <v>212</v>
      </c>
      <c r="F556" s="9" t="s">
        <v>188</v>
      </c>
      <c r="G556" s="9" t="s">
        <v>213</v>
      </c>
      <c r="H556" s="9" t="s">
        <v>164</v>
      </c>
      <c r="I556" s="9" t="s">
        <v>478</v>
      </c>
      <c r="J556" s="9" t="s">
        <v>1725</v>
      </c>
      <c r="K556" s="9" t="s">
        <v>215</v>
      </c>
      <c r="L556" s="9" t="s">
        <v>282</v>
      </c>
      <c r="M556" s="9" t="s">
        <v>1726</v>
      </c>
      <c r="N556" s="9" t="s">
        <v>196</v>
      </c>
      <c r="O556" s="9" t="s">
        <v>178</v>
      </c>
      <c r="P556" s="9" t="s">
        <v>427</v>
      </c>
      <c r="Q556" s="9" t="s">
        <v>219</v>
      </c>
      <c r="R556" s="9">
        <v>0</v>
      </c>
      <c r="S556" s="9">
        <v>18</v>
      </c>
      <c r="T556" s="9" t="s">
        <v>464</v>
      </c>
      <c r="U556" s="9" t="s">
        <v>290</v>
      </c>
      <c r="X556" s="9">
        <f>INDEX(SLA_Policy!$D$2:$D$5,MATCH(F556,SLA_Policy!$A$2:$A$5,0))</f>
        <v>72</v>
      </c>
      <c r="Y556" s="9" t="str">
        <f>IF(E556="Cancelled","Excluded",IF(D556="",IF((SLA_Policy!$B$8-B556)*24&gt;X556,"Open - Breached","Open - On Track"),IF((D556-B556)*24&lt;=X556,"Met","Breached")))</f>
        <v>Met</v>
      </c>
    </row>
    <row r="557" spans="1:25" x14ac:dyDescent="0.25">
      <c r="A557" s="9" t="s">
        <v>1727</v>
      </c>
      <c r="B557" s="23">
        <v>45946.622916666704</v>
      </c>
      <c r="C557" s="23">
        <v>45946.629861111098</v>
      </c>
      <c r="D557" s="23">
        <v>45947.402083333298</v>
      </c>
      <c r="E557" s="9" t="s">
        <v>212</v>
      </c>
      <c r="F557" s="9" t="s">
        <v>189</v>
      </c>
      <c r="G557" s="9" t="s">
        <v>236</v>
      </c>
      <c r="H557" s="9" t="s">
        <v>161</v>
      </c>
      <c r="I557" s="9" t="s">
        <v>237</v>
      </c>
      <c r="J557" s="9" t="s">
        <v>1728</v>
      </c>
      <c r="K557" s="9" t="s">
        <v>246</v>
      </c>
      <c r="L557" s="9" t="s">
        <v>226</v>
      </c>
      <c r="M557" s="9" t="s">
        <v>826</v>
      </c>
      <c r="N557" s="9" t="s">
        <v>198</v>
      </c>
      <c r="O557" s="9" t="s">
        <v>177</v>
      </c>
      <c r="P557" s="9" t="s">
        <v>942</v>
      </c>
      <c r="Q557" s="9" t="s">
        <v>273</v>
      </c>
      <c r="R557" s="9">
        <v>0</v>
      </c>
      <c r="S557" s="9">
        <v>23</v>
      </c>
      <c r="U557" s="9" t="s">
        <v>242</v>
      </c>
      <c r="W557" s="9">
        <v>5</v>
      </c>
      <c r="X557" s="9">
        <f>INDEX(SLA_Policy!$D$2:$D$5,MATCH(F557,SLA_Policy!$A$2:$A$5,0))</f>
        <v>120</v>
      </c>
      <c r="Y557" s="9" t="str">
        <f>IF(E557="Cancelled","Excluded",IF(D557="",IF((SLA_Policy!$B$8-B557)*24&gt;X557,"Open - Breached","Open - On Track"),IF((D557-B557)*24&lt;=X557,"Met","Breached")))</f>
        <v>Met</v>
      </c>
    </row>
    <row r="558" spans="1:25" x14ac:dyDescent="0.25">
      <c r="A558" s="9" t="s">
        <v>1729</v>
      </c>
      <c r="B558" s="23">
        <v>45946.6340277778</v>
      </c>
      <c r="C558" s="23">
        <v>45946.681944444397</v>
      </c>
      <c r="D558" s="23">
        <v>45950.366666666698</v>
      </c>
      <c r="E558" s="9" t="s">
        <v>212</v>
      </c>
      <c r="F558" s="9" t="s">
        <v>188</v>
      </c>
      <c r="G558" s="9" t="s">
        <v>236</v>
      </c>
      <c r="H558" s="9" t="s">
        <v>163</v>
      </c>
      <c r="I558" s="9" t="s">
        <v>315</v>
      </c>
      <c r="J558" s="9" t="s">
        <v>932</v>
      </c>
      <c r="K558" s="9" t="s">
        <v>225</v>
      </c>
      <c r="L558" s="9" t="s">
        <v>216</v>
      </c>
      <c r="M558" s="9" t="s">
        <v>965</v>
      </c>
      <c r="N558" s="9" t="s">
        <v>196</v>
      </c>
      <c r="O558" s="9" t="s">
        <v>180</v>
      </c>
      <c r="P558" s="9" t="s">
        <v>318</v>
      </c>
      <c r="Q558" s="9" t="s">
        <v>219</v>
      </c>
      <c r="R558" s="9">
        <v>0</v>
      </c>
      <c r="S558" s="9">
        <v>60</v>
      </c>
      <c r="T558" s="9" t="s">
        <v>136</v>
      </c>
      <c r="U558" s="9" t="s">
        <v>242</v>
      </c>
      <c r="W558" s="9">
        <v>3</v>
      </c>
      <c r="X558" s="9">
        <f>INDEX(SLA_Policy!$D$2:$D$5,MATCH(F558,SLA_Policy!$A$2:$A$5,0))</f>
        <v>72</v>
      </c>
      <c r="Y558" s="9" t="str">
        <f>IF(E558="Cancelled","Excluded",IF(D558="",IF((SLA_Policy!$B$8-B558)*24&gt;X558,"Open - Breached","Open - On Track"),IF((D558-B558)*24&lt;=X558,"Met","Breached")))</f>
        <v>Breached</v>
      </c>
    </row>
    <row r="559" spans="1:25" x14ac:dyDescent="0.25">
      <c r="A559" s="9" t="s">
        <v>1730</v>
      </c>
      <c r="B559" s="23">
        <v>45946.646527777797</v>
      </c>
      <c r="C559" s="23">
        <v>45946.657638888901</v>
      </c>
      <c r="D559" s="23">
        <v>45946.827777777798</v>
      </c>
      <c r="E559" s="9" t="s">
        <v>212</v>
      </c>
      <c r="F559" s="9" t="s">
        <v>187</v>
      </c>
      <c r="G559" s="9" t="s">
        <v>213</v>
      </c>
      <c r="H559" s="9" t="s">
        <v>166</v>
      </c>
      <c r="I559" s="9" t="s">
        <v>398</v>
      </c>
      <c r="J559" s="9" t="s">
        <v>1731</v>
      </c>
      <c r="K559" s="9" t="s">
        <v>246</v>
      </c>
      <c r="L559" s="9" t="s">
        <v>311</v>
      </c>
      <c r="M559" s="9" t="s">
        <v>950</v>
      </c>
      <c r="N559" s="9" t="s">
        <v>197</v>
      </c>
      <c r="O559" s="9" t="s">
        <v>181</v>
      </c>
      <c r="P559" s="9" t="s">
        <v>449</v>
      </c>
      <c r="Q559" s="9" t="s">
        <v>273</v>
      </c>
      <c r="R559" s="9">
        <v>0</v>
      </c>
      <c r="S559" s="9">
        <v>48</v>
      </c>
      <c r="U559" s="9" t="s">
        <v>266</v>
      </c>
      <c r="X559" s="9">
        <f>INDEX(SLA_Policy!$D$2:$D$5,MATCH(F559,SLA_Policy!$A$2:$A$5,0))</f>
        <v>8</v>
      </c>
      <c r="Y559" s="9" t="str">
        <f>IF(E559="Cancelled","Excluded",IF(D559="",IF((SLA_Policy!$B$8-B559)*24&gt;X559,"Open - Breached","Open - On Track"),IF((D559-B559)*24&lt;=X559,"Met","Breached")))</f>
        <v>Met</v>
      </c>
    </row>
    <row r="560" spans="1:25" x14ac:dyDescent="0.25">
      <c r="A560" s="9" t="s">
        <v>1732</v>
      </c>
      <c r="B560" s="23">
        <v>45946.659722222197</v>
      </c>
      <c r="C560" s="23">
        <v>45946.673611111102</v>
      </c>
      <c r="D560" s="23">
        <v>45957.756249999999</v>
      </c>
      <c r="E560" s="9" t="s">
        <v>212</v>
      </c>
      <c r="F560" s="9" t="s">
        <v>188</v>
      </c>
      <c r="G560" s="9" t="s">
        <v>236</v>
      </c>
      <c r="H560" s="9" t="s">
        <v>164</v>
      </c>
      <c r="I560" s="9" t="s">
        <v>421</v>
      </c>
      <c r="J560" s="9" t="s">
        <v>1733</v>
      </c>
      <c r="K560" s="9" t="s">
        <v>215</v>
      </c>
      <c r="L560" s="9" t="s">
        <v>311</v>
      </c>
      <c r="M560" s="9" t="s">
        <v>1120</v>
      </c>
      <c r="N560" s="9" t="s">
        <v>197</v>
      </c>
      <c r="O560" s="9" t="s">
        <v>180</v>
      </c>
      <c r="P560" s="9" t="s">
        <v>278</v>
      </c>
      <c r="Q560" s="9" t="s">
        <v>273</v>
      </c>
      <c r="R560" s="9">
        <v>0</v>
      </c>
      <c r="S560" s="9">
        <v>39</v>
      </c>
      <c r="T560" s="9" t="s">
        <v>343</v>
      </c>
      <c r="U560" s="9" t="s">
        <v>242</v>
      </c>
      <c r="X560" s="9">
        <f>INDEX(SLA_Policy!$D$2:$D$5,MATCH(F560,SLA_Policy!$A$2:$A$5,0))</f>
        <v>72</v>
      </c>
      <c r="Y560" s="9" t="str">
        <f>IF(E560="Cancelled","Excluded",IF(D560="",IF((SLA_Policy!$B$8-B560)*24&gt;X560,"Open - Breached","Open - On Track"),IF((D560-B560)*24&lt;=X560,"Met","Breached")))</f>
        <v>Breached</v>
      </c>
    </row>
    <row r="561" spans="1:25" x14ac:dyDescent="0.25">
      <c r="A561" s="9" t="s">
        <v>1734</v>
      </c>
      <c r="B561" s="23">
        <v>45946.661111111098</v>
      </c>
      <c r="C561" s="23">
        <v>45946.662499999999</v>
      </c>
      <c r="D561" s="23">
        <v>45947.318749999999</v>
      </c>
      <c r="E561" s="9" t="s">
        <v>212</v>
      </c>
      <c r="F561" s="9" t="s">
        <v>189</v>
      </c>
      <c r="G561" s="9" t="s">
        <v>213</v>
      </c>
      <c r="H561" s="9" t="s">
        <v>165</v>
      </c>
      <c r="I561" s="9" t="s">
        <v>567</v>
      </c>
      <c r="J561" s="9" t="s">
        <v>1735</v>
      </c>
      <c r="K561" s="9" t="s">
        <v>303</v>
      </c>
      <c r="L561" s="9" t="s">
        <v>226</v>
      </c>
      <c r="M561" s="9" t="s">
        <v>1736</v>
      </c>
      <c r="N561" s="9" t="s">
        <v>198</v>
      </c>
      <c r="O561" s="9" t="s">
        <v>116</v>
      </c>
      <c r="P561" s="9" t="s">
        <v>525</v>
      </c>
      <c r="Q561" s="9" t="s">
        <v>219</v>
      </c>
      <c r="R561" s="9">
        <v>0</v>
      </c>
      <c r="S561" s="9">
        <v>22</v>
      </c>
      <c r="U561" s="9" t="s">
        <v>376</v>
      </c>
      <c r="X561" s="9">
        <f>INDEX(SLA_Policy!$D$2:$D$5,MATCH(F561,SLA_Policy!$A$2:$A$5,0))</f>
        <v>120</v>
      </c>
      <c r="Y561" s="9" t="str">
        <f>IF(E561="Cancelled","Excluded",IF(D561="",IF((SLA_Policy!$B$8-B561)*24&gt;X561,"Open - Breached","Open - On Track"),IF((D561-B561)*24&lt;=X561,"Met","Breached")))</f>
        <v>Met</v>
      </c>
    </row>
    <row r="562" spans="1:25" x14ac:dyDescent="0.25">
      <c r="A562" s="9" t="s">
        <v>1737</v>
      </c>
      <c r="B562" s="23">
        <v>45946.6694444444</v>
      </c>
      <c r="C562" s="23">
        <v>45946.670833333301</v>
      </c>
      <c r="D562" s="23">
        <v>45946.7</v>
      </c>
      <c r="E562" s="9" t="s">
        <v>212</v>
      </c>
      <c r="F562" s="9" t="s">
        <v>188</v>
      </c>
      <c r="G562" s="9" t="s">
        <v>213</v>
      </c>
      <c r="H562" s="9" t="s">
        <v>161</v>
      </c>
      <c r="I562" s="9" t="s">
        <v>454</v>
      </c>
      <c r="J562" s="9" t="s">
        <v>455</v>
      </c>
      <c r="K562" s="9" t="s">
        <v>239</v>
      </c>
      <c r="L562" s="9" t="s">
        <v>226</v>
      </c>
      <c r="M562" s="9" t="s">
        <v>1651</v>
      </c>
      <c r="N562" s="9" t="s">
        <v>198</v>
      </c>
      <c r="O562" s="9" t="s">
        <v>116</v>
      </c>
      <c r="P562" s="9" t="s">
        <v>590</v>
      </c>
      <c r="Q562" s="9" t="s">
        <v>219</v>
      </c>
      <c r="R562" s="9">
        <v>0</v>
      </c>
      <c r="S562" s="9">
        <v>4</v>
      </c>
      <c r="U562" s="9" t="s">
        <v>376</v>
      </c>
      <c r="X562" s="9">
        <f>INDEX(SLA_Policy!$D$2:$D$5,MATCH(F562,SLA_Policy!$A$2:$A$5,0))</f>
        <v>72</v>
      </c>
      <c r="Y562" s="9" t="str">
        <f>IF(E562="Cancelled","Excluded",IF(D562="",IF((SLA_Policy!$B$8-B562)*24&gt;X562,"Open - Breached","Open - On Track"),IF((D562-B562)*24&lt;=X562,"Met","Breached")))</f>
        <v>Met</v>
      </c>
    </row>
    <row r="563" spans="1:25" x14ac:dyDescent="0.25">
      <c r="A563" s="9" t="s">
        <v>1738</v>
      </c>
      <c r="B563" s="23">
        <v>45946.677777777797</v>
      </c>
      <c r="C563" s="23">
        <v>45946.681250000001</v>
      </c>
      <c r="D563" s="23">
        <v>45947.555555555598</v>
      </c>
      <c r="E563" s="9" t="s">
        <v>212</v>
      </c>
      <c r="F563" s="9" t="s">
        <v>188</v>
      </c>
      <c r="G563" s="9" t="s">
        <v>213</v>
      </c>
      <c r="H563" s="9" t="s">
        <v>88</v>
      </c>
      <c r="I563" s="9" t="s">
        <v>268</v>
      </c>
      <c r="J563" s="9" t="s">
        <v>269</v>
      </c>
      <c r="K563" s="9" t="s">
        <v>246</v>
      </c>
      <c r="L563" s="9" t="s">
        <v>371</v>
      </c>
      <c r="M563" s="9" t="s">
        <v>1375</v>
      </c>
      <c r="N563" s="9" t="s">
        <v>196</v>
      </c>
      <c r="O563" s="9" t="s">
        <v>176</v>
      </c>
      <c r="P563" s="9" t="s">
        <v>228</v>
      </c>
      <c r="Q563" s="9" t="s">
        <v>219</v>
      </c>
      <c r="R563" s="9">
        <v>1</v>
      </c>
      <c r="S563" s="9">
        <v>22</v>
      </c>
      <c r="T563" s="9" t="s">
        <v>220</v>
      </c>
      <c r="U563" s="9" t="s">
        <v>266</v>
      </c>
      <c r="X563" s="9">
        <f>INDEX(SLA_Policy!$D$2:$D$5,MATCH(F563,SLA_Policy!$A$2:$A$5,0))</f>
        <v>72</v>
      </c>
      <c r="Y563" s="9" t="str">
        <f>IF(E563="Cancelled","Excluded",IF(D563="",IF((SLA_Policy!$B$8-B563)*24&gt;X563,"Open - Breached","Open - On Track"),IF((D563-B563)*24&lt;=X563,"Met","Breached")))</f>
        <v>Met</v>
      </c>
    </row>
    <row r="564" spans="1:25" x14ac:dyDescent="0.25">
      <c r="A564" s="9" t="s">
        <v>1739</v>
      </c>
      <c r="B564" s="23">
        <v>45946.721527777801</v>
      </c>
      <c r="C564" s="23">
        <v>45947.345833333296</v>
      </c>
      <c r="D564" s="23">
        <v>45947.348611111098</v>
      </c>
      <c r="E564" s="9" t="s">
        <v>212</v>
      </c>
      <c r="F564" s="9" t="s">
        <v>188</v>
      </c>
      <c r="G564" s="9" t="s">
        <v>213</v>
      </c>
      <c r="H564" s="9" t="s">
        <v>161</v>
      </c>
      <c r="I564" s="9" t="s">
        <v>389</v>
      </c>
      <c r="J564" s="9" t="s">
        <v>1581</v>
      </c>
      <c r="K564" s="9" t="s">
        <v>303</v>
      </c>
      <c r="L564" s="9" t="s">
        <v>311</v>
      </c>
      <c r="M564" s="9" t="s">
        <v>1740</v>
      </c>
      <c r="N564" s="9" t="s">
        <v>196</v>
      </c>
      <c r="O564" s="9" t="s">
        <v>116</v>
      </c>
      <c r="P564" s="9" t="s">
        <v>342</v>
      </c>
      <c r="Q564" s="9" t="s">
        <v>219</v>
      </c>
      <c r="R564" s="9">
        <v>0</v>
      </c>
      <c r="S564" s="9">
        <v>3</v>
      </c>
      <c r="U564" s="9" t="s">
        <v>290</v>
      </c>
      <c r="W564" s="9">
        <v>5</v>
      </c>
      <c r="X564" s="9">
        <f>INDEX(SLA_Policy!$D$2:$D$5,MATCH(F564,SLA_Policy!$A$2:$A$5,0))</f>
        <v>72</v>
      </c>
      <c r="Y564" s="9" t="str">
        <f>IF(E564="Cancelled","Excluded",IF(D564="",IF((SLA_Policy!$B$8-B564)*24&gt;X564,"Open - Breached","Open - On Track"),IF((D564-B564)*24&lt;=X564,"Met","Breached")))</f>
        <v>Met</v>
      </c>
    </row>
    <row r="565" spans="1:25" x14ac:dyDescent="0.25">
      <c r="A565" s="9" t="s">
        <v>1741</v>
      </c>
      <c r="B565" s="23">
        <v>45946.818055555603</v>
      </c>
      <c r="C565" s="23">
        <v>45947.318055555603</v>
      </c>
      <c r="D565" s="23">
        <v>45947.610416666699</v>
      </c>
      <c r="E565" s="9" t="s">
        <v>212</v>
      </c>
      <c r="F565" s="9" t="s">
        <v>189</v>
      </c>
      <c r="G565" s="9" t="s">
        <v>213</v>
      </c>
      <c r="H565" s="9" t="s">
        <v>166</v>
      </c>
      <c r="I565" s="9" t="s">
        <v>286</v>
      </c>
      <c r="J565" s="9" t="s">
        <v>447</v>
      </c>
      <c r="K565" s="9" t="s">
        <v>246</v>
      </c>
      <c r="L565" s="9" t="s">
        <v>104</v>
      </c>
      <c r="M565" s="9" t="s">
        <v>1398</v>
      </c>
      <c r="N565" s="9" t="s">
        <v>197</v>
      </c>
      <c r="O565" s="9" t="s">
        <v>181</v>
      </c>
      <c r="P565" s="9" t="s">
        <v>289</v>
      </c>
      <c r="Q565" s="9" t="s">
        <v>219</v>
      </c>
      <c r="R565" s="9">
        <v>0</v>
      </c>
      <c r="S565" s="9">
        <v>16</v>
      </c>
      <c r="U565" s="9" t="s">
        <v>266</v>
      </c>
      <c r="W565" s="9">
        <v>3</v>
      </c>
      <c r="X565" s="9">
        <f>INDEX(SLA_Policy!$D$2:$D$5,MATCH(F565,SLA_Policy!$A$2:$A$5,0))</f>
        <v>120</v>
      </c>
      <c r="Y565" s="9" t="str">
        <f>IF(E565="Cancelled","Excluded",IF(D565="",IF((SLA_Policy!$B$8-B565)*24&gt;X565,"Open - Breached","Open - On Track"),IF((D565-B565)*24&lt;=X565,"Met","Breached")))</f>
        <v>Met</v>
      </c>
    </row>
    <row r="566" spans="1:25" x14ac:dyDescent="0.25">
      <c r="A566" s="9" t="s">
        <v>1742</v>
      </c>
      <c r="B566" s="23">
        <v>45946.823611111096</v>
      </c>
      <c r="C566" s="23">
        <v>45947.322222222203</v>
      </c>
      <c r="D566" s="23">
        <v>45947.3347222222</v>
      </c>
      <c r="E566" s="9" t="s">
        <v>212</v>
      </c>
      <c r="F566" s="9" t="s">
        <v>187</v>
      </c>
      <c r="G566" s="9" t="s">
        <v>213</v>
      </c>
      <c r="H566" s="9" t="s">
        <v>167</v>
      </c>
      <c r="I566" s="9" t="s">
        <v>362</v>
      </c>
      <c r="J566" s="9" t="s">
        <v>1743</v>
      </c>
      <c r="K566" s="9" t="s">
        <v>215</v>
      </c>
      <c r="L566" s="9" t="s">
        <v>311</v>
      </c>
      <c r="M566" s="9" t="s">
        <v>730</v>
      </c>
      <c r="N566" s="9" t="s">
        <v>198</v>
      </c>
      <c r="O566" s="9" t="s">
        <v>176</v>
      </c>
      <c r="P566" s="9" t="s">
        <v>228</v>
      </c>
      <c r="Q566" s="9" t="s">
        <v>273</v>
      </c>
      <c r="R566" s="9">
        <v>0</v>
      </c>
      <c r="S566" s="9">
        <v>35</v>
      </c>
      <c r="U566" s="9" t="s">
        <v>290</v>
      </c>
      <c r="W566" s="9">
        <v>3</v>
      </c>
      <c r="X566" s="9">
        <f>INDEX(SLA_Policy!$D$2:$D$5,MATCH(F566,SLA_Policy!$A$2:$A$5,0))</f>
        <v>8</v>
      </c>
      <c r="Y566" s="9" t="str">
        <f>IF(E566="Cancelled","Excluded",IF(D566="",IF((SLA_Policy!$B$8-B566)*24&gt;X566,"Open - Breached","Open - On Track"),IF((D566-B566)*24&lt;=X566,"Met","Breached")))</f>
        <v>Breached</v>
      </c>
    </row>
    <row r="567" spans="1:25" x14ac:dyDescent="0.25">
      <c r="A567" s="9" t="s">
        <v>1744</v>
      </c>
      <c r="B567" s="23">
        <v>45947.215277777803</v>
      </c>
      <c r="C567" s="23">
        <v>45947.224305555603</v>
      </c>
      <c r="D567" s="23">
        <v>45947.293749999997</v>
      </c>
      <c r="E567" s="9" t="s">
        <v>212</v>
      </c>
      <c r="F567" s="9" t="s">
        <v>187</v>
      </c>
      <c r="G567" s="9" t="s">
        <v>213</v>
      </c>
      <c r="H567" s="9" t="s">
        <v>166</v>
      </c>
      <c r="I567" s="9" t="s">
        <v>286</v>
      </c>
      <c r="J567" s="9" t="s">
        <v>447</v>
      </c>
      <c r="K567" s="9" t="s">
        <v>246</v>
      </c>
      <c r="L567" s="9" t="s">
        <v>104</v>
      </c>
      <c r="M567" s="9" t="s">
        <v>1056</v>
      </c>
      <c r="N567" s="9" t="s">
        <v>197</v>
      </c>
      <c r="O567" s="9" t="s">
        <v>181</v>
      </c>
      <c r="P567" s="9" t="s">
        <v>289</v>
      </c>
      <c r="Q567" s="9" t="s">
        <v>273</v>
      </c>
      <c r="R567" s="9">
        <v>0</v>
      </c>
      <c r="S567" s="9">
        <v>14</v>
      </c>
      <c r="U567" s="9" t="s">
        <v>266</v>
      </c>
      <c r="X567" s="9">
        <f>INDEX(SLA_Policy!$D$2:$D$5,MATCH(F567,SLA_Policy!$A$2:$A$5,0))</f>
        <v>8</v>
      </c>
      <c r="Y567" s="9" t="str">
        <f>IF(E567="Cancelled","Excluded",IF(D567="",IF((SLA_Policy!$B$8-B567)*24&gt;X567,"Open - Breached","Open - On Track"),IF((D567-B567)*24&lt;=X567,"Met","Breached")))</f>
        <v>Met</v>
      </c>
    </row>
    <row r="568" spans="1:25" x14ac:dyDescent="0.25">
      <c r="A568" s="9" t="s">
        <v>1745</v>
      </c>
      <c r="B568" s="23">
        <v>45947.337500000001</v>
      </c>
      <c r="C568" s="23">
        <v>45947.434722222199</v>
      </c>
      <c r="D568" s="23">
        <v>45947.46875</v>
      </c>
      <c r="E568" s="9" t="s">
        <v>212</v>
      </c>
      <c r="F568" s="9" t="s">
        <v>189</v>
      </c>
      <c r="G568" s="9" t="s">
        <v>236</v>
      </c>
      <c r="H568" s="9" t="s">
        <v>164</v>
      </c>
      <c r="I568" s="9" t="s">
        <v>421</v>
      </c>
      <c r="J568" s="9" t="s">
        <v>902</v>
      </c>
      <c r="K568" s="9" t="s">
        <v>246</v>
      </c>
      <c r="L568" s="9" t="s">
        <v>270</v>
      </c>
      <c r="M568" s="9" t="s">
        <v>1746</v>
      </c>
      <c r="N568" s="9" t="s">
        <v>196</v>
      </c>
      <c r="O568" s="9" t="s">
        <v>116</v>
      </c>
      <c r="P568" s="9" t="s">
        <v>551</v>
      </c>
      <c r="Q568" s="9" t="s">
        <v>219</v>
      </c>
      <c r="R568" s="9">
        <v>0</v>
      </c>
      <c r="S568" s="9">
        <v>13</v>
      </c>
      <c r="T568" s="9" t="s">
        <v>464</v>
      </c>
      <c r="U568" s="9" t="s">
        <v>242</v>
      </c>
      <c r="W568" s="9">
        <v>4</v>
      </c>
      <c r="X568" s="9">
        <f>INDEX(SLA_Policy!$D$2:$D$5,MATCH(F568,SLA_Policy!$A$2:$A$5,0))</f>
        <v>120</v>
      </c>
      <c r="Y568" s="9" t="str">
        <f>IF(E568="Cancelled","Excluded",IF(D568="",IF((SLA_Policy!$B$8-B568)*24&gt;X568,"Open - Breached","Open - On Track"),IF((D568-B568)*24&lt;=X568,"Met","Breached")))</f>
        <v>Met</v>
      </c>
    </row>
    <row r="569" spans="1:25" x14ac:dyDescent="0.25">
      <c r="A569" s="9" t="s">
        <v>1747</v>
      </c>
      <c r="B569" s="23">
        <v>45947.3618055556</v>
      </c>
      <c r="C569" s="23">
        <v>45947.365277777797</v>
      </c>
      <c r="D569" s="23">
        <v>45951.318749999999</v>
      </c>
      <c r="E569" s="9" t="s">
        <v>212</v>
      </c>
      <c r="F569" s="9" t="s">
        <v>188</v>
      </c>
      <c r="G569" s="9" t="s">
        <v>213</v>
      </c>
      <c r="H569" s="9" t="s">
        <v>88</v>
      </c>
      <c r="I569" s="9" t="s">
        <v>268</v>
      </c>
      <c r="J569" s="9" t="s">
        <v>1748</v>
      </c>
      <c r="K569" s="9" t="s">
        <v>246</v>
      </c>
      <c r="L569" s="9" t="s">
        <v>226</v>
      </c>
      <c r="M569" s="9" t="s">
        <v>826</v>
      </c>
      <c r="N569" s="9" t="s">
        <v>198</v>
      </c>
      <c r="O569" s="9" t="s">
        <v>178</v>
      </c>
      <c r="P569" s="9" t="s">
        <v>321</v>
      </c>
      <c r="Q569" s="9" t="s">
        <v>219</v>
      </c>
      <c r="R569" s="9">
        <v>0</v>
      </c>
      <c r="S569" s="9">
        <v>17</v>
      </c>
      <c r="T569" s="9" t="s">
        <v>136</v>
      </c>
      <c r="U569" s="9" t="s">
        <v>661</v>
      </c>
      <c r="X569" s="9">
        <f>INDEX(SLA_Policy!$D$2:$D$5,MATCH(F569,SLA_Policy!$A$2:$A$5,0))</f>
        <v>72</v>
      </c>
      <c r="Y569" s="9" t="str">
        <f>IF(E569="Cancelled","Excluded",IF(D569="",IF((SLA_Policy!$B$8-B569)*24&gt;X569,"Open - Breached","Open - On Track"),IF((D569-B569)*24&lt;=X569,"Met","Breached")))</f>
        <v>Breached</v>
      </c>
    </row>
    <row r="570" spans="1:25" x14ac:dyDescent="0.25">
      <c r="A570" s="9" t="s">
        <v>1749</v>
      </c>
      <c r="B570" s="23">
        <v>45947.363888888904</v>
      </c>
      <c r="C570" s="23">
        <v>45947.368055555598</v>
      </c>
      <c r="D570" s="23">
        <v>45950.336111111101</v>
      </c>
      <c r="E570" s="9" t="s">
        <v>212</v>
      </c>
      <c r="F570" s="9" t="s">
        <v>188</v>
      </c>
      <c r="G570" s="9" t="s">
        <v>213</v>
      </c>
      <c r="H570" s="9" t="s">
        <v>164</v>
      </c>
      <c r="I570" s="9" t="s">
        <v>339</v>
      </c>
      <c r="J570" s="9" t="s">
        <v>340</v>
      </c>
      <c r="K570" s="9" t="s">
        <v>246</v>
      </c>
      <c r="L570" s="9" t="s">
        <v>351</v>
      </c>
      <c r="M570" s="9" t="s">
        <v>1750</v>
      </c>
      <c r="N570" s="9" t="s">
        <v>198</v>
      </c>
      <c r="O570" s="9" t="s">
        <v>180</v>
      </c>
      <c r="P570" s="9" t="s">
        <v>278</v>
      </c>
      <c r="Q570" s="9" t="s">
        <v>273</v>
      </c>
      <c r="R570" s="9">
        <v>0</v>
      </c>
      <c r="S570" s="9">
        <v>31</v>
      </c>
      <c r="T570" s="9" t="s">
        <v>464</v>
      </c>
      <c r="U570" s="9" t="s">
        <v>290</v>
      </c>
      <c r="X570" s="9">
        <f>INDEX(SLA_Policy!$D$2:$D$5,MATCH(F570,SLA_Policy!$A$2:$A$5,0))</f>
        <v>72</v>
      </c>
      <c r="Y570" s="9" t="str">
        <f>IF(E570="Cancelled","Excluded",IF(D570="",IF((SLA_Policy!$B$8-B570)*24&gt;X570,"Open - Breached","Open - On Track"),IF((D570-B570)*24&lt;=X570,"Met","Breached")))</f>
        <v>Met</v>
      </c>
    </row>
    <row r="571" spans="1:25" x14ac:dyDescent="0.25">
      <c r="A571" s="9" t="s">
        <v>1751</v>
      </c>
      <c r="B571" s="23">
        <v>45947.379166666702</v>
      </c>
      <c r="C571" s="23">
        <v>45947.427083333299</v>
      </c>
      <c r="D571" s="23">
        <v>45947.578472222202</v>
      </c>
      <c r="E571" s="9" t="s">
        <v>212</v>
      </c>
      <c r="F571" s="9" t="s">
        <v>188</v>
      </c>
      <c r="G571" s="9" t="s">
        <v>213</v>
      </c>
      <c r="H571" s="9" t="s">
        <v>162</v>
      </c>
      <c r="I571" s="9" t="s">
        <v>345</v>
      </c>
      <c r="J571" s="9" t="s">
        <v>429</v>
      </c>
      <c r="K571" s="9" t="s">
        <v>215</v>
      </c>
      <c r="L571" s="9" t="s">
        <v>351</v>
      </c>
      <c r="M571" s="9" t="s">
        <v>990</v>
      </c>
      <c r="N571" s="9" t="s">
        <v>197</v>
      </c>
      <c r="O571" s="9" t="s">
        <v>179</v>
      </c>
      <c r="P571" s="9" t="s">
        <v>264</v>
      </c>
      <c r="Q571" s="9" t="s">
        <v>219</v>
      </c>
      <c r="R571" s="9">
        <v>0</v>
      </c>
      <c r="S571" s="9">
        <v>10</v>
      </c>
      <c r="U571" s="9" t="s">
        <v>248</v>
      </c>
      <c r="W571" s="9">
        <v>3</v>
      </c>
      <c r="X571" s="9">
        <f>INDEX(SLA_Policy!$D$2:$D$5,MATCH(F571,SLA_Policy!$A$2:$A$5,0))</f>
        <v>72</v>
      </c>
      <c r="Y571" s="9" t="str">
        <f>IF(E571="Cancelled","Excluded",IF(D571="",IF((SLA_Policy!$B$8-B571)*24&gt;X571,"Open - Breached","Open - On Track"),IF((D571-B571)*24&lt;=X571,"Met","Breached")))</f>
        <v>Met</v>
      </c>
    </row>
    <row r="572" spans="1:25" x14ac:dyDescent="0.25">
      <c r="A572" s="9" t="s">
        <v>1752</v>
      </c>
      <c r="B572" s="23">
        <v>45947.392361111102</v>
      </c>
      <c r="C572" s="23">
        <v>45947.466666666704</v>
      </c>
      <c r="D572" s="23">
        <v>45951.543055555601</v>
      </c>
      <c r="E572" s="9" t="s">
        <v>212</v>
      </c>
      <c r="F572" s="9" t="s">
        <v>189</v>
      </c>
      <c r="G572" s="9" t="s">
        <v>213</v>
      </c>
      <c r="H572" s="9" t="s">
        <v>162</v>
      </c>
      <c r="I572" s="9" t="s">
        <v>244</v>
      </c>
      <c r="J572" s="9" t="s">
        <v>1753</v>
      </c>
      <c r="K572" s="9" t="s">
        <v>239</v>
      </c>
      <c r="L572" s="9" t="s">
        <v>226</v>
      </c>
      <c r="M572" s="9" t="s">
        <v>973</v>
      </c>
      <c r="N572" s="9" t="s">
        <v>197</v>
      </c>
      <c r="O572" s="9" t="s">
        <v>179</v>
      </c>
      <c r="P572" s="9" t="s">
        <v>264</v>
      </c>
      <c r="Q572" s="9" t="s">
        <v>219</v>
      </c>
      <c r="R572" s="9">
        <v>0</v>
      </c>
      <c r="S572" s="9">
        <v>43</v>
      </c>
      <c r="U572" s="9" t="s">
        <v>266</v>
      </c>
      <c r="X572" s="9">
        <f>INDEX(SLA_Policy!$D$2:$D$5,MATCH(F572,SLA_Policy!$A$2:$A$5,0))</f>
        <v>120</v>
      </c>
      <c r="Y572" s="9" t="str">
        <f>IF(E572="Cancelled","Excluded",IF(D572="",IF((SLA_Policy!$B$8-B572)*24&gt;X572,"Open - Breached","Open - On Track"),IF((D572-B572)*24&lt;=X572,"Met","Breached")))</f>
        <v>Met</v>
      </c>
    </row>
    <row r="573" spans="1:25" x14ac:dyDescent="0.25">
      <c r="A573" s="9" t="s">
        <v>1754</v>
      </c>
      <c r="B573" s="23">
        <v>45947.396527777797</v>
      </c>
      <c r="C573" s="23">
        <v>45947.436111111099</v>
      </c>
      <c r="D573" s="23">
        <v>45950.369444444397</v>
      </c>
      <c r="E573" s="9" t="s">
        <v>212</v>
      </c>
      <c r="F573" s="9" t="s">
        <v>189</v>
      </c>
      <c r="G573" s="9" t="s">
        <v>213</v>
      </c>
      <c r="H573" s="9" t="s">
        <v>166</v>
      </c>
      <c r="I573" s="9" t="s">
        <v>286</v>
      </c>
      <c r="J573" s="9" t="s">
        <v>1755</v>
      </c>
      <c r="K573" s="9" t="s">
        <v>246</v>
      </c>
      <c r="L573" s="9" t="s">
        <v>104</v>
      </c>
      <c r="M573" s="9" t="s">
        <v>1756</v>
      </c>
      <c r="N573" s="9" t="s">
        <v>196</v>
      </c>
      <c r="O573" s="9" t="s">
        <v>181</v>
      </c>
      <c r="P573" s="9" t="s">
        <v>449</v>
      </c>
      <c r="Q573" s="9" t="s">
        <v>219</v>
      </c>
      <c r="R573" s="9">
        <v>0</v>
      </c>
      <c r="S573" s="9">
        <v>13</v>
      </c>
      <c r="U573" s="9" t="s">
        <v>248</v>
      </c>
      <c r="X573" s="9">
        <f>INDEX(SLA_Policy!$D$2:$D$5,MATCH(F573,SLA_Policy!$A$2:$A$5,0))</f>
        <v>120</v>
      </c>
      <c r="Y573" s="9" t="str">
        <f>IF(E573="Cancelled","Excluded",IF(D573="",IF((SLA_Policy!$B$8-B573)*24&gt;X573,"Open - Breached","Open - On Track"),IF((D573-B573)*24&lt;=X573,"Met","Breached")))</f>
        <v>Met</v>
      </c>
    </row>
    <row r="574" spans="1:25" x14ac:dyDescent="0.25">
      <c r="A574" s="9" t="s">
        <v>1757</v>
      </c>
      <c r="B574" s="23">
        <v>45947.412499999999</v>
      </c>
      <c r="C574" s="23">
        <v>45947.461111111101</v>
      </c>
      <c r="D574" s="23">
        <v>45957.351388888899</v>
      </c>
      <c r="E574" s="9" t="s">
        <v>212</v>
      </c>
      <c r="F574" s="9" t="s">
        <v>189</v>
      </c>
      <c r="G574" s="9" t="s">
        <v>213</v>
      </c>
      <c r="H574" s="9" t="s">
        <v>163</v>
      </c>
      <c r="I574" s="9" t="s">
        <v>250</v>
      </c>
      <c r="J574" s="9" t="s">
        <v>831</v>
      </c>
      <c r="K574" s="9" t="s">
        <v>225</v>
      </c>
      <c r="L574" s="9" t="s">
        <v>351</v>
      </c>
      <c r="M574" s="9" t="s">
        <v>1758</v>
      </c>
      <c r="N574" s="9" t="s">
        <v>196</v>
      </c>
      <c r="O574" s="9" t="s">
        <v>176</v>
      </c>
      <c r="P574" s="9" t="s">
        <v>570</v>
      </c>
      <c r="Q574" s="9" t="s">
        <v>219</v>
      </c>
      <c r="R574" s="9">
        <v>0</v>
      </c>
      <c r="S574" s="9">
        <v>12</v>
      </c>
      <c r="T574" s="9" t="s">
        <v>220</v>
      </c>
      <c r="U574" s="9" t="s">
        <v>230</v>
      </c>
      <c r="X574" s="9">
        <f>INDEX(SLA_Policy!$D$2:$D$5,MATCH(F574,SLA_Policy!$A$2:$A$5,0))</f>
        <v>120</v>
      </c>
      <c r="Y574" s="9" t="str">
        <f>IF(E574="Cancelled","Excluded",IF(D574="",IF((SLA_Policy!$B$8-B574)*24&gt;X574,"Open - Breached","Open - On Track"),IF((D574-B574)*24&lt;=X574,"Met","Breached")))</f>
        <v>Breached</v>
      </c>
    </row>
    <row r="575" spans="1:25" x14ac:dyDescent="0.25">
      <c r="A575" s="9" t="s">
        <v>1759</v>
      </c>
      <c r="B575" s="23">
        <v>45947.421527777798</v>
      </c>
      <c r="C575" s="23">
        <v>45947.527777777803</v>
      </c>
      <c r="D575" s="23">
        <v>45950.685416666704</v>
      </c>
      <c r="E575" s="9" t="s">
        <v>212</v>
      </c>
      <c r="F575" s="9" t="s">
        <v>189</v>
      </c>
      <c r="G575" s="9" t="s">
        <v>213</v>
      </c>
      <c r="H575" s="9" t="s">
        <v>163</v>
      </c>
      <c r="I575" s="9" t="s">
        <v>405</v>
      </c>
      <c r="J575" s="9" t="s">
        <v>1760</v>
      </c>
      <c r="K575" s="9" t="s">
        <v>303</v>
      </c>
      <c r="L575" s="9" t="s">
        <v>226</v>
      </c>
      <c r="M575" s="9" t="s">
        <v>1761</v>
      </c>
      <c r="N575" s="9" t="s">
        <v>196</v>
      </c>
      <c r="O575" s="9" t="s">
        <v>176</v>
      </c>
      <c r="P575" s="9" t="s">
        <v>253</v>
      </c>
      <c r="Q575" s="9" t="s">
        <v>219</v>
      </c>
      <c r="R575" s="9">
        <v>0</v>
      </c>
      <c r="S575" s="9">
        <v>18</v>
      </c>
      <c r="U575" s="9" t="s">
        <v>230</v>
      </c>
      <c r="X575" s="9">
        <f>INDEX(SLA_Policy!$D$2:$D$5,MATCH(F575,SLA_Policy!$A$2:$A$5,0))</f>
        <v>120</v>
      </c>
      <c r="Y575" s="9" t="str">
        <f>IF(E575="Cancelled","Excluded",IF(D575="",IF((SLA_Policy!$B$8-B575)*24&gt;X575,"Open - Breached","Open - On Track"),IF((D575-B575)*24&lt;=X575,"Met","Breached")))</f>
        <v>Met</v>
      </c>
    </row>
    <row r="576" spans="1:25" x14ac:dyDescent="0.25">
      <c r="A576" s="9" t="s">
        <v>1762</v>
      </c>
      <c r="B576" s="23">
        <v>45947.4243055556</v>
      </c>
      <c r="C576" s="23">
        <v>45947.438194444498</v>
      </c>
      <c r="D576" s="23">
        <v>45947.515972222202</v>
      </c>
      <c r="E576" s="9" t="s">
        <v>212</v>
      </c>
      <c r="F576" s="9" t="s">
        <v>187</v>
      </c>
      <c r="G576" s="9" t="s">
        <v>213</v>
      </c>
      <c r="H576" s="9" t="s">
        <v>164</v>
      </c>
      <c r="I576" s="9" t="s">
        <v>260</v>
      </c>
      <c r="J576" s="9" t="s">
        <v>1763</v>
      </c>
      <c r="K576" s="9" t="s">
        <v>410</v>
      </c>
      <c r="L576" s="9" t="s">
        <v>307</v>
      </c>
      <c r="M576" s="9" t="s">
        <v>787</v>
      </c>
      <c r="N576" s="9" t="s">
        <v>196</v>
      </c>
      <c r="O576" s="9" t="s">
        <v>179</v>
      </c>
      <c r="P576" s="9" t="s">
        <v>337</v>
      </c>
      <c r="Q576" s="9" t="s">
        <v>273</v>
      </c>
      <c r="R576" s="9">
        <v>0</v>
      </c>
      <c r="S576" s="9">
        <v>26</v>
      </c>
      <c r="T576" s="9" t="s">
        <v>265</v>
      </c>
      <c r="U576" s="9" t="s">
        <v>290</v>
      </c>
      <c r="W576" s="9">
        <v>5</v>
      </c>
      <c r="X576" s="9">
        <f>INDEX(SLA_Policy!$D$2:$D$5,MATCH(F576,SLA_Policy!$A$2:$A$5,0))</f>
        <v>8</v>
      </c>
      <c r="Y576" s="9" t="str">
        <f>IF(E576="Cancelled","Excluded",IF(D576="",IF((SLA_Policy!$B$8-B576)*24&gt;X576,"Open - Breached","Open - On Track"),IF((D576-B576)*24&lt;=X576,"Met","Breached")))</f>
        <v>Met</v>
      </c>
    </row>
    <row r="577" spans="1:25" x14ac:dyDescent="0.25">
      <c r="A577" s="9" t="s">
        <v>1764</v>
      </c>
      <c r="B577" s="23">
        <v>45947.4506944444</v>
      </c>
      <c r="C577" s="23">
        <v>45947.452083333301</v>
      </c>
      <c r="D577" s="23">
        <v>45947.6472222222</v>
      </c>
      <c r="E577" s="9" t="s">
        <v>212</v>
      </c>
      <c r="F577" s="9" t="s">
        <v>187</v>
      </c>
      <c r="G577" s="9" t="s">
        <v>213</v>
      </c>
      <c r="H577" s="9" t="s">
        <v>167</v>
      </c>
      <c r="I577" s="9" t="s">
        <v>362</v>
      </c>
      <c r="J577" s="9" t="s">
        <v>1765</v>
      </c>
      <c r="K577" s="9" t="s">
        <v>246</v>
      </c>
      <c r="L577" s="9" t="s">
        <v>307</v>
      </c>
      <c r="M577" s="9" t="s">
        <v>1766</v>
      </c>
      <c r="N577" s="9" t="s">
        <v>196</v>
      </c>
      <c r="O577" s="9" t="s">
        <v>180</v>
      </c>
      <c r="P577" s="9" t="s">
        <v>278</v>
      </c>
      <c r="Q577" s="9" t="s">
        <v>273</v>
      </c>
      <c r="R577" s="9">
        <v>0</v>
      </c>
      <c r="S577" s="9">
        <v>51</v>
      </c>
      <c r="T577" s="9" t="s">
        <v>220</v>
      </c>
      <c r="U577" s="9" t="s">
        <v>290</v>
      </c>
      <c r="X577" s="9">
        <f>INDEX(SLA_Policy!$D$2:$D$5,MATCH(F577,SLA_Policy!$A$2:$A$5,0))</f>
        <v>8</v>
      </c>
      <c r="Y577" s="9" t="str">
        <f>IF(E577="Cancelled","Excluded",IF(D577="",IF((SLA_Policy!$B$8-B577)*24&gt;X577,"Open - Breached","Open - On Track"),IF((D577-B577)*24&lt;=X577,"Met","Breached")))</f>
        <v>Met</v>
      </c>
    </row>
    <row r="578" spans="1:25" x14ac:dyDescent="0.25">
      <c r="A578" s="9" t="s">
        <v>1767</v>
      </c>
      <c r="B578" s="23">
        <v>45947.465972222199</v>
      </c>
      <c r="C578" s="23">
        <v>45947.469444444498</v>
      </c>
      <c r="D578" s="23">
        <v>45947.7409722222</v>
      </c>
      <c r="E578" s="9" t="s">
        <v>212</v>
      </c>
      <c r="F578" s="9" t="s">
        <v>188</v>
      </c>
      <c r="G578" s="9" t="s">
        <v>213</v>
      </c>
      <c r="H578" s="9" t="s">
        <v>164</v>
      </c>
      <c r="I578" s="9" t="s">
        <v>478</v>
      </c>
      <c r="J578" s="9" t="s">
        <v>1768</v>
      </c>
      <c r="K578" s="9" t="s">
        <v>303</v>
      </c>
      <c r="L578" s="9" t="s">
        <v>270</v>
      </c>
      <c r="M578" s="9" t="s">
        <v>1769</v>
      </c>
      <c r="N578" s="9" t="s">
        <v>198</v>
      </c>
      <c r="O578" s="9" t="s">
        <v>116</v>
      </c>
      <c r="P578" s="9" t="s">
        <v>295</v>
      </c>
      <c r="Q578" s="9" t="s">
        <v>219</v>
      </c>
      <c r="R578" s="9">
        <v>0</v>
      </c>
      <c r="S578" s="9">
        <v>18</v>
      </c>
      <c r="T578" s="9" t="s">
        <v>343</v>
      </c>
      <c r="U578" s="9" t="s">
        <v>376</v>
      </c>
      <c r="X578" s="9">
        <f>INDEX(SLA_Policy!$D$2:$D$5,MATCH(F578,SLA_Policy!$A$2:$A$5,0))</f>
        <v>72</v>
      </c>
      <c r="Y578" s="9" t="str">
        <f>IF(E578="Cancelled","Excluded",IF(D578="",IF((SLA_Policy!$B$8-B578)*24&gt;X578,"Open - Breached","Open - On Track"),IF((D578-B578)*24&lt;=X578,"Met","Breached")))</f>
        <v>Met</v>
      </c>
    </row>
    <row r="579" spans="1:25" x14ac:dyDescent="0.25">
      <c r="A579" s="9" t="s">
        <v>1770</v>
      </c>
      <c r="B579" s="23">
        <v>45947.474305555603</v>
      </c>
      <c r="C579" s="23">
        <v>45947.490277777797</v>
      </c>
      <c r="D579" s="23">
        <v>45950.363888888904</v>
      </c>
      <c r="E579" s="9" t="s">
        <v>212</v>
      </c>
      <c r="F579" s="9" t="s">
        <v>188</v>
      </c>
      <c r="G579" s="9" t="s">
        <v>213</v>
      </c>
      <c r="H579" s="9" t="s">
        <v>163</v>
      </c>
      <c r="I579" s="9" t="s">
        <v>250</v>
      </c>
      <c r="J579" s="9" t="s">
        <v>935</v>
      </c>
      <c r="K579" s="9" t="s">
        <v>246</v>
      </c>
      <c r="L579" s="9" t="s">
        <v>371</v>
      </c>
      <c r="M579" s="9" t="s">
        <v>375</v>
      </c>
      <c r="N579" s="9" t="s">
        <v>196</v>
      </c>
      <c r="O579" s="9" t="s">
        <v>176</v>
      </c>
      <c r="P579" s="9" t="s">
        <v>330</v>
      </c>
      <c r="Q579" s="9" t="s">
        <v>273</v>
      </c>
      <c r="R579" s="9">
        <v>0</v>
      </c>
      <c r="S579" s="9">
        <v>63</v>
      </c>
      <c r="T579" s="9" t="s">
        <v>136</v>
      </c>
      <c r="U579" s="9" t="s">
        <v>230</v>
      </c>
      <c r="X579" s="9">
        <f>INDEX(SLA_Policy!$D$2:$D$5,MATCH(F579,SLA_Policy!$A$2:$A$5,0))</f>
        <v>72</v>
      </c>
      <c r="Y579" s="9" t="str">
        <f>IF(E579="Cancelled","Excluded",IF(D579="",IF((SLA_Policy!$B$8-B579)*24&gt;X579,"Open - Breached","Open - On Track"),IF((D579-B579)*24&lt;=X579,"Met","Breached")))</f>
        <v>Met</v>
      </c>
    </row>
    <row r="580" spans="1:25" x14ac:dyDescent="0.25">
      <c r="A580" s="9" t="s">
        <v>1771</v>
      </c>
      <c r="B580" s="23">
        <v>45947.4777777778</v>
      </c>
      <c r="C580" s="23">
        <v>45947.520138888904</v>
      </c>
      <c r="D580" s="23">
        <v>45950.384722222203</v>
      </c>
      <c r="E580" s="9" t="s">
        <v>212</v>
      </c>
      <c r="F580" s="9" t="s">
        <v>188</v>
      </c>
      <c r="G580" s="9" t="s">
        <v>213</v>
      </c>
      <c r="H580" s="9" t="s">
        <v>88</v>
      </c>
      <c r="I580" s="9" t="s">
        <v>268</v>
      </c>
      <c r="J580" s="9" t="s">
        <v>1389</v>
      </c>
      <c r="K580" s="9" t="s">
        <v>246</v>
      </c>
      <c r="L580" s="9" t="s">
        <v>216</v>
      </c>
      <c r="M580" s="9" t="s">
        <v>1772</v>
      </c>
      <c r="N580" s="9" t="s">
        <v>196</v>
      </c>
      <c r="O580" s="9" t="s">
        <v>176</v>
      </c>
      <c r="P580" s="9" t="s">
        <v>503</v>
      </c>
      <c r="Q580" s="9" t="s">
        <v>273</v>
      </c>
      <c r="R580" s="9">
        <v>0</v>
      </c>
      <c r="S580" s="9">
        <v>13</v>
      </c>
      <c r="T580" s="9" t="s">
        <v>322</v>
      </c>
      <c r="U580" s="9" t="s">
        <v>221</v>
      </c>
      <c r="X580" s="9">
        <f>INDEX(SLA_Policy!$D$2:$D$5,MATCH(F580,SLA_Policy!$A$2:$A$5,0))</f>
        <v>72</v>
      </c>
      <c r="Y580" s="9" t="str">
        <f>IF(E580="Cancelled","Excluded",IF(D580="",IF((SLA_Policy!$B$8-B580)*24&gt;X580,"Open - Breached","Open - On Track"),IF((D580-B580)*24&lt;=X580,"Met","Breached")))</f>
        <v>Met</v>
      </c>
    </row>
    <row r="581" spans="1:25" x14ac:dyDescent="0.25">
      <c r="A581" s="9" t="s">
        <v>1773</v>
      </c>
      <c r="B581" s="23">
        <v>45947.492361111101</v>
      </c>
      <c r="C581" s="23">
        <v>45947.535416666702</v>
      </c>
      <c r="D581" s="23">
        <v>45947.550694444399</v>
      </c>
      <c r="E581" s="9" t="s">
        <v>212</v>
      </c>
      <c r="F581" s="9" t="s">
        <v>188</v>
      </c>
      <c r="G581" s="9" t="s">
        <v>213</v>
      </c>
      <c r="H581" s="9" t="s">
        <v>161</v>
      </c>
      <c r="I581" s="9" t="s">
        <v>389</v>
      </c>
      <c r="J581" s="9" t="s">
        <v>1774</v>
      </c>
      <c r="K581" s="9" t="s">
        <v>303</v>
      </c>
      <c r="L581" s="9" t="s">
        <v>216</v>
      </c>
      <c r="M581" s="9" t="s">
        <v>647</v>
      </c>
      <c r="N581" s="9" t="s">
        <v>199</v>
      </c>
      <c r="O581" s="9" t="s">
        <v>116</v>
      </c>
      <c r="P581" s="9" t="s">
        <v>525</v>
      </c>
      <c r="Q581" s="9" t="s">
        <v>219</v>
      </c>
      <c r="R581" s="9">
        <v>0</v>
      </c>
      <c r="S581" s="9">
        <v>4</v>
      </c>
      <c r="U581" s="9" t="s">
        <v>290</v>
      </c>
      <c r="X581" s="9">
        <f>INDEX(SLA_Policy!$D$2:$D$5,MATCH(F581,SLA_Policy!$A$2:$A$5,0))</f>
        <v>72</v>
      </c>
      <c r="Y581" s="9" t="str">
        <f>IF(E581="Cancelled","Excluded",IF(D581="",IF((SLA_Policy!$B$8-B581)*24&gt;X581,"Open - Breached","Open - On Track"),IF((D581-B581)*24&lt;=X581,"Met","Breached")))</f>
        <v>Met</v>
      </c>
    </row>
    <row r="582" spans="1:25" x14ac:dyDescent="0.25">
      <c r="A582" s="9" t="s">
        <v>1775</v>
      </c>
      <c r="B582" s="23">
        <v>45947.5090277778</v>
      </c>
      <c r="C582" s="23">
        <v>45947.532638888901</v>
      </c>
      <c r="D582" s="23">
        <v>45950.326388888898</v>
      </c>
      <c r="E582" s="9" t="s">
        <v>212</v>
      </c>
      <c r="F582" s="9" t="s">
        <v>189</v>
      </c>
      <c r="G582" s="9" t="s">
        <v>236</v>
      </c>
      <c r="H582" s="9" t="s">
        <v>161</v>
      </c>
      <c r="I582" s="9" t="s">
        <v>505</v>
      </c>
      <c r="J582" s="9" t="s">
        <v>506</v>
      </c>
      <c r="K582" s="9" t="s">
        <v>246</v>
      </c>
      <c r="L582" s="9" t="s">
        <v>311</v>
      </c>
      <c r="M582" s="9" t="s">
        <v>1234</v>
      </c>
      <c r="N582" s="9" t="s">
        <v>196</v>
      </c>
      <c r="O582" s="9" t="s">
        <v>177</v>
      </c>
      <c r="P582" s="9" t="s">
        <v>300</v>
      </c>
      <c r="Q582" s="9" t="s">
        <v>219</v>
      </c>
      <c r="R582" s="9">
        <v>0</v>
      </c>
      <c r="S582" s="9">
        <v>39</v>
      </c>
      <c r="U582" s="9" t="s">
        <v>242</v>
      </c>
      <c r="W582" s="9">
        <v>4</v>
      </c>
      <c r="X582" s="9">
        <f>INDEX(SLA_Policy!$D$2:$D$5,MATCH(F582,SLA_Policy!$A$2:$A$5,0))</f>
        <v>120</v>
      </c>
      <c r="Y582" s="9" t="str">
        <f>IF(E582="Cancelled","Excluded",IF(D582="",IF((SLA_Policy!$B$8-B582)*24&gt;X582,"Open - Breached","Open - On Track"),IF((D582-B582)*24&lt;=X582,"Met","Breached")))</f>
        <v>Met</v>
      </c>
    </row>
    <row r="583" spans="1:25" x14ac:dyDescent="0.25">
      <c r="A583" s="9" t="s">
        <v>1776</v>
      </c>
      <c r="B583" s="23">
        <v>45947.511805555601</v>
      </c>
      <c r="C583" s="23">
        <v>45947.546527777798</v>
      </c>
      <c r="D583" s="23">
        <v>45950.372916666704</v>
      </c>
      <c r="E583" s="9" t="s">
        <v>212</v>
      </c>
      <c r="F583" s="9" t="s">
        <v>188</v>
      </c>
      <c r="G583" s="9" t="s">
        <v>213</v>
      </c>
      <c r="H583" s="9" t="s">
        <v>162</v>
      </c>
      <c r="I583" s="9" t="s">
        <v>393</v>
      </c>
      <c r="J583" s="9" t="s">
        <v>1777</v>
      </c>
      <c r="K583" s="9" t="s">
        <v>303</v>
      </c>
      <c r="L583" s="9" t="s">
        <v>371</v>
      </c>
      <c r="M583" s="9" t="s">
        <v>1778</v>
      </c>
      <c r="N583" s="9" t="s">
        <v>196</v>
      </c>
      <c r="O583" s="9" t="s">
        <v>179</v>
      </c>
      <c r="P583" s="9" t="s">
        <v>337</v>
      </c>
      <c r="Q583" s="9" t="s">
        <v>219</v>
      </c>
      <c r="R583" s="9">
        <v>0</v>
      </c>
      <c r="S583" s="9">
        <v>6</v>
      </c>
      <c r="U583" s="9" t="s">
        <v>290</v>
      </c>
      <c r="X583" s="9">
        <f>INDEX(SLA_Policy!$D$2:$D$5,MATCH(F583,SLA_Policy!$A$2:$A$5,0))</f>
        <v>72</v>
      </c>
      <c r="Y583" s="9" t="str">
        <f>IF(E583="Cancelled","Excluded",IF(D583="",IF((SLA_Policy!$B$8-B583)*24&gt;X583,"Open - Breached","Open - On Track"),IF((D583-B583)*24&lt;=X583,"Met","Breached")))</f>
        <v>Met</v>
      </c>
    </row>
    <row r="584" spans="1:25" x14ac:dyDescent="0.25">
      <c r="A584" s="9" t="s">
        <v>1779</v>
      </c>
      <c r="B584" s="23">
        <v>45947.513888888898</v>
      </c>
      <c r="C584" s="23">
        <v>45947.560416666704</v>
      </c>
      <c r="D584" s="23">
        <v>45950.333333333299</v>
      </c>
      <c r="E584" s="9" t="s">
        <v>212</v>
      </c>
      <c r="F584" s="9" t="s">
        <v>189</v>
      </c>
      <c r="G584" s="9" t="s">
        <v>213</v>
      </c>
      <c r="H584" s="9" t="s">
        <v>165</v>
      </c>
      <c r="I584" s="9" t="s">
        <v>567</v>
      </c>
      <c r="J584" s="9" t="s">
        <v>1780</v>
      </c>
      <c r="K584" s="9" t="s">
        <v>239</v>
      </c>
      <c r="L584" s="9" t="s">
        <v>311</v>
      </c>
      <c r="M584" s="9" t="s">
        <v>1145</v>
      </c>
      <c r="N584" s="9" t="s">
        <v>197</v>
      </c>
      <c r="O584" s="9" t="s">
        <v>176</v>
      </c>
      <c r="P584" s="9" t="s">
        <v>419</v>
      </c>
      <c r="Q584" s="9" t="s">
        <v>219</v>
      </c>
      <c r="R584" s="9">
        <v>0</v>
      </c>
      <c r="S584" s="9">
        <v>28</v>
      </c>
      <c r="U584" s="9" t="s">
        <v>266</v>
      </c>
      <c r="X584" s="9">
        <f>INDEX(SLA_Policy!$D$2:$D$5,MATCH(F584,SLA_Policy!$A$2:$A$5,0))</f>
        <v>120</v>
      </c>
      <c r="Y584" s="9" t="str">
        <f>IF(E584="Cancelled","Excluded",IF(D584="",IF((SLA_Policy!$B$8-B584)*24&gt;X584,"Open - Breached","Open - On Track"),IF((D584-B584)*24&lt;=X584,"Met","Breached")))</f>
        <v>Met</v>
      </c>
    </row>
    <row r="585" spans="1:25" x14ac:dyDescent="0.25">
      <c r="A585" s="9" t="s">
        <v>1781</v>
      </c>
      <c r="B585" s="23">
        <v>45947.565972222197</v>
      </c>
      <c r="C585" s="23">
        <v>45947.643750000003</v>
      </c>
      <c r="D585" s="23">
        <v>45950.319444444503</v>
      </c>
      <c r="E585" s="9" t="s">
        <v>212</v>
      </c>
      <c r="F585" s="9" t="s">
        <v>189</v>
      </c>
      <c r="G585" s="9" t="s">
        <v>213</v>
      </c>
      <c r="H585" s="9" t="s">
        <v>167</v>
      </c>
      <c r="I585" s="9" t="s">
        <v>362</v>
      </c>
      <c r="J585" s="9" t="s">
        <v>1782</v>
      </c>
      <c r="K585" s="9" t="s">
        <v>225</v>
      </c>
      <c r="L585" s="9" t="s">
        <v>216</v>
      </c>
      <c r="M585" s="9" t="s">
        <v>1783</v>
      </c>
      <c r="N585" s="9" t="s">
        <v>196</v>
      </c>
      <c r="O585" s="9" t="s">
        <v>176</v>
      </c>
      <c r="P585" s="9" t="s">
        <v>503</v>
      </c>
      <c r="Q585" s="9" t="s">
        <v>219</v>
      </c>
      <c r="R585" s="9">
        <v>0</v>
      </c>
      <c r="S585" s="9">
        <v>22</v>
      </c>
      <c r="T585" s="9" t="s">
        <v>220</v>
      </c>
      <c r="U585" s="9" t="s">
        <v>376</v>
      </c>
      <c r="X585" s="9">
        <f>INDEX(SLA_Policy!$D$2:$D$5,MATCH(F585,SLA_Policy!$A$2:$A$5,0))</f>
        <v>120</v>
      </c>
      <c r="Y585" s="9" t="str">
        <f>IF(E585="Cancelled","Excluded",IF(D585="",IF((SLA_Policy!$B$8-B585)*24&gt;X585,"Open - Breached","Open - On Track"),IF((D585-B585)*24&lt;=X585,"Met","Breached")))</f>
        <v>Met</v>
      </c>
    </row>
    <row r="586" spans="1:25" x14ac:dyDescent="0.25">
      <c r="A586" s="9" t="s">
        <v>1784</v>
      </c>
      <c r="B586" s="23">
        <v>45947.565972222197</v>
      </c>
      <c r="C586" s="23">
        <v>45947.597916666702</v>
      </c>
      <c r="D586" s="23">
        <v>45947.657638888901</v>
      </c>
      <c r="E586" s="9" t="s">
        <v>212</v>
      </c>
      <c r="F586" s="9" t="s">
        <v>189</v>
      </c>
      <c r="G586" s="9" t="s">
        <v>213</v>
      </c>
      <c r="H586" s="9" t="s">
        <v>161</v>
      </c>
      <c r="I586" s="9" t="s">
        <v>389</v>
      </c>
      <c r="J586" s="9" t="s">
        <v>1243</v>
      </c>
      <c r="K586" s="9" t="s">
        <v>246</v>
      </c>
      <c r="L586" s="9" t="s">
        <v>216</v>
      </c>
      <c r="M586" s="9" t="s">
        <v>1785</v>
      </c>
      <c r="N586" s="9" t="s">
        <v>199</v>
      </c>
      <c r="O586" s="9" t="s">
        <v>116</v>
      </c>
      <c r="P586" s="9" t="s">
        <v>342</v>
      </c>
      <c r="Q586" s="9" t="s">
        <v>219</v>
      </c>
      <c r="R586" s="9">
        <v>0</v>
      </c>
      <c r="S586" s="9">
        <v>4</v>
      </c>
      <c r="U586" s="9" t="s">
        <v>266</v>
      </c>
      <c r="X586" s="9">
        <f>INDEX(SLA_Policy!$D$2:$D$5,MATCH(F586,SLA_Policy!$A$2:$A$5,0))</f>
        <v>120</v>
      </c>
      <c r="Y586" s="9" t="str">
        <f>IF(E586="Cancelled","Excluded",IF(D586="",IF((SLA_Policy!$B$8-B586)*24&gt;X586,"Open - Breached","Open - On Track"),IF((D586-B586)*24&lt;=X586,"Met","Breached")))</f>
        <v>Met</v>
      </c>
    </row>
    <row r="587" spans="1:25" x14ac:dyDescent="0.25">
      <c r="A587" s="9" t="s">
        <v>1786</v>
      </c>
      <c r="B587" s="23">
        <v>45947.574305555601</v>
      </c>
      <c r="C587" s="23">
        <v>45947.576388888898</v>
      </c>
      <c r="D587" s="23">
        <v>45950.354166666701</v>
      </c>
      <c r="E587" s="9" t="s">
        <v>212</v>
      </c>
      <c r="F587" s="9" t="s">
        <v>188</v>
      </c>
      <c r="G587" s="9" t="s">
        <v>213</v>
      </c>
      <c r="H587" s="9" t="s">
        <v>167</v>
      </c>
      <c r="I587" s="9" t="s">
        <v>536</v>
      </c>
      <c r="J587" s="9" t="s">
        <v>1787</v>
      </c>
      <c r="K587" s="9" t="s">
        <v>239</v>
      </c>
      <c r="L587" s="9" t="s">
        <v>104</v>
      </c>
      <c r="M587" s="9" t="s">
        <v>1788</v>
      </c>
      <c r="N587" s="9" t="s">
        <v>198</v>
      </c>
      <c r="O587" s="9" t="s">
        <v>180</v>
      </c>
      <c r="P587" s="9" t="s">
        <v>368</v>
      </c>
      <c r="Q587" s="9" t="s">
        <v>219</v>
      </c>
      <c r="R587" s="9">
        <v>0</v>
      </c>
      <c r="S587" s="9">
        <v>61</v>
      </c>
      <c r="T587" s="9" t="s">
        <v>220</v>
      </c>
      <c r="U587" s="9" t="s">
        <v>248</v>
      </c>
      <c r="W587" s="9">
        <v>5</v>
      </c>
      <c r="X587" s="9">
        <f>INDEX(SLA_Policy!$D$2:$D$5,MATCH(F587,SLA_Policy!$A$2:$A$5,0))</f>
        <v>72</v>
      </c>
      <c r="Y587" s="9" t="str">
        <f>IF(E587="Cancelled","Excluded",IF(D587="",IF((SLA_Policy!$B$8-B587)*24&gt;X587,"Open - Breached","Open - On Track"),IF((D587-B587)*24&lt;=X587,"Met","Breached")))</f>
        <v>Met</v>
      </c>
    </row>
    <row r="588" spans="1:25" x14ac:dyDescent="0.25">
      <c r="A588" s="9" t="s">
        <v>1789</v>
      </c>
      <c r="B588" s="23">
        <v>45947.588194444397</v>
      </c>
      <c r="C588" s="23">
        <v>45947.704166666699</v>
      </c>
      <c r="D588" s="23">
        <v>45950.3840277778</v>
      </c>
      <c r="E588" s="9" t="s">
        <v>212</v>
      </c>
      <c r="F588" s="9" t="s">
        <v>188</v>
      </c>
      <c r="G588" s="9" t="s">
        <v>213</v>
      </c>
      <c r="H588" s="9" t="s">
        <v>88</v>
      </c>
      <c r="I588" s="9" t="s">
        <v>92</v>
      </c>
      <c r="J588" s="9" t="s">
        <v>96</v>
      </c>
      <c r="K588" s="9" t="s">
        <v>215</v>
      </c>
      <c r="L588" s="9" t="s">
        <v>293</v>
      </c>
      <c r="M588" s="9" t="s">
        <v>1790</v>
      </c>
      <c r="N588" s="9" t="s">
        <v>196</v>
      </c>
      <c r="O588" s="9" t="s">
        <v>116</v>
      </c>
      <c r="P588" s="9" t="s">
        <v>258</v>
      </c>
      <c r="Q588" s="9" t="s">
        <v>219</v>
      </c>
      <c r="R588" s="9">
        <v>0</v>
      </c>
      <c r="S588" s="9">
        <v>28</v>
      </c>
      <c r="T588" s="9" t="s">
        <v>136</v>
      </c>
      <c r="U588" s="9" t="s">
        <v>230</v>
      </c>
      <c r="W588" s="9">
        <v>5</v>
      </c>
      <c r="X588" s="9">
        <f>INDEX(SLA_Policy!$D$2:$D$5,MATCH(F588,SLA_Policy!$A$2:$A$5,0))</f>
        <v>72</v>
      </c>
      <c r="Y588" s="9" t="str">
        <f>IF(E588="Cancelled","Excluded",IF(D588="",IF((SLA_Policy!$B$8-B588)*24&gt;X588,"Open - Breached","Open - On Track"),IF((D588-B588)*24&lt;=X588,"Met","Breached")))</f>
        <v>Met</v>
      </c>
    </row>
    <row r="589" spans="1:25" x14ac:dyDescent="0.25">
      <c r="A589" s="9" t="s">
        <v>1791</v>
      </c>
      <c r="B589" s="23">
        <v>45947.603472222203</v>
      </c>
      <c r="E589" s="9" t="s">
        <v>649</v>
      </c>
      <c r="F589" s="9" t="s">
        <v>188</v>
      </c>
      <c r="G589" s="9" t="s">
        <v>213</v>
      </c>
      <c r="H589" s="9" t="s">
        <v>88</v>
      </c>
      <c r="I589" s="9" t="s">
        <v>268</v>
      </c>
      <c r="J589" s="9" t="s">
        <v>1792</v>
      </c>
      <c r="K589" s="9" t="s">
        <v>246</v>
      </c>
      <c r="L589" s="9" t="s">
        <v>104</v>
      </c>
      <c r="M589" s="9" t="s">
        <v>1398</v>
      </c>
      <c r="N589" s="9" t="s">
        <v>196</v>
      </c>
      <c r="O589" s="9" t="s">
        <v>176</v>
      </c>
      <c r="P589" s="9" t="s">
        <v>253</v>
      </c>
      <c r="Q589" s="9" t="s">
        <v>219</v>
      </c>
      <c r="R589" s="9">
        <v>0</v>
      </c>
      <c r="S589" s="9">
        <v>4</v>
      </c>
      <c r="T589" s="9" t="s">
        <v>220</v>
      </c>
      <c r="X589" s="9">
        <f>INDEX(SLA_Policy!$D$2:$D$5,MATCH(F589,SLA_Policy!$A$2:$A$5,0))</f>
        <v>72</v>
      </c>
      <c r="Y589" s="9" t="str">
        <f>IF(E589="Cancelled","Excluded",IF(D589="",IF((SLA_Policy!$B$8-B589)*24&gt;X589,"Open - Breached","Open - On Track"),IF((D589-B589)*24&lt;=X589,"Met","Breached")))</f>
        <v>Excluded</v>
      </c>
    </row>
    <row r="590" spans="1:25" x14ac:dyDescent="0.25">
      <c r="A590" s="9" t="s">
        <v>1793</v>
      </c>
      <c r="B590" s="23">
        <v>45947.627083333296</v>
      </c>
      <c r="C590" s="23">
        <v>45947.6784722222</v>
      </c>
      <c r="D590" s="23">
        <v>45950.366666666698</v>
      </c>
      <c r="E590" s="9" t="s">
        <v>212</v>
      </c>
      <c r="F590" s="9" t="s">
        <v>188</v>
      </c>
      <c r="G590" s="9" t="s">
        <v>236</v>
      </c>
      <c r="H590" s="9" t="s">
        <v>163</v>
      </c>
      <c r="I590" s="9" t="s">
        <v>327</v>
      </c>
      <c r="J590" s="9" t="s">
        <v>328</v>
      </c>
      <c r="K590" s="9" t="s">
        <v>239</v>
      </c>
      <c r="L590" s="9" t="s">
        <v>104</v>
      </c>
      <c r="M590" s="9" t="s">
        <v>1794</v>
      </c>
      <c r="N590" s="9" t="s">
        <v>196</v>
      </c>
      <c r="O590" s="9" t="s">
        <v>176</v>
      </c>
      <c r="P590" s="9" t="s">
        <v>228</v>
      </c>
      <c r="Q590" s="9" t="s">
        <v>219</v>
      </c>
      <c r="R590" s="9">
        <v>0</v>
      </c>
      <c r="S590" s="9">
        <v>18</v>
      </c>
      <c r="U590" s="9" t="s">
        <v>242</v>
      </c>
      <c r="X590" s="9">
        <f>INDEX(SLA_Policy!$D$2:$D$5,MATCH(F590,SLA_Policy!$A$2:$A$5,0))</f>
        <v>72</v>
      </c>
      <c r="Y590" s="9" t="str">
        <f>IF(E590="Cancelled","Excluded",IF(D590="",IF((SLA_Policy!$B$8-B590)*24&gt;X590,"Open - Breached","Open - On Track"),IF((D590-B590)*24&lt;=X590,"Met","Breached")))</f>
        <v>Met</v>
      </c>
    </row>
    <row r="591" spans="1:25" x14ac:dyDescent="0.25">
      <c r="A591" s="9" t="s">
        <v>1795</v>
      </c>
      <c r="B591" s="23">
        <v>45947.630555555603</v>
      </c>
      <c r="C591" s="23">
        <v>45947.633333333302</v>
      </c>
      <c r="D591" s="23">
        <v>45950.333333333299</v>
      </c>
      <c r="E591" s="9" t="s">
        <v>212</v>
      </c>
      <c r="F591" s="9" t="s">
        <v>188</v>
      </c>
      <c r="G591" s="9" t="s">
        <v>213</v>
      </c>
      <c r="H591" s="9" t="s">
        <v>163</v>
      </c>
      <c r="I591" s="9" t="s">
        <v>223</v>
      </c>
      <c r="J591" s="9" t="s">
        <v>1796</v>
      </c>
      <c r="K591" s="9" t="s">
        <v>303</v>
      </c>
      <c r="L591" s="9" t="s">
        <v>311</v>
      </c>
      <c r="M591" s="9" t="s">
        <v>1797</v>
      </c>
      <c r="N591" s="9" t="s">
        <v>198</v>
      </c>
      <c r="O591" s="9" t="s">
        <v>176</v>
      </c>
      <c r="P591" s="9" t="s">
        <v>228</v>
      </c>
      <c r="Q591" s="9" t="s">
        <v>219</v>
      </c>
      <c r="R591" s="9">
        <v>0</v>
      </c>
      <c r="S591" s="9">
        <v>32</v>
      </c>
      <c r="T591" s="9" t="s">
        <v>136</v>
      </c>
      <c r="U591" s="9" t="s">
        <v>230</v>
      </c>
      <c r="X591" s="9">
        <f>INDEX(SLA_Policy!$D$2:$D$5,MATCH(F591,SLA_Policy!$A$2:$A$5,0))</f>
        <v>72</v>
      </c>
      <c r="Y591" s="9" t="str">
        <f>IF(E591="Cancelled","Excluded",IF(D591="",IF((SLA_Policy!$B$8-B591)*24&gt;X591,"Open - Breached","Open - On Track"),IF((D591-B591)*24&lt;=X591,"Met","Breached")))</f>
        <v>Met</v>
      </c>
    </row>
    <row r="592" spans="1:25" x14ac:dyDescent="0.25">
      <c r="A592" s="9" t="s">
        <v>1798</v>
      </c>
      <c r="B592" s="23">
        <v>45947.6430555556</v>
      </c>
      <c r="C592" s="23">
        <v>45947.653472222199</v>
      </c>
      <c r="D592" s="23">
        <v>45950.391666666699</v>
      </c>
      <c r="E592" s="9" t="s">
        <v>212</v>
      </c>
      <c r="F592" s="9" t="s">
        <v>189</v>
      </c>
      <c r="G592" s="9" t="s">
        <v>213</v>
      </c>
      <c r="H592" s="9" t="s">
        <v>88</v>
      </c>
      <c r="I592" s="9" t="s">
        <v>354</v>
      </c>
      <c r="J592" s="9" t="s">
        <v>1799</v>
      </c>
      <c r="K592" s="9" t="s">
        <v>246</v>
      </c>
      <c r="L592" s="9" t="s">
        <v>216</v>
      </c>
      <c r="M592" s="9" t="s">
        <v>1800</v>
      </c>
      <c r="N592" s="9" t="s">
        <v>198</v>
      </c>
      <c r="O592" s="9" t="s">
        <v>180</v>
      </c>
      <c r="P592" s="9" t="s">
        <v>368</v>
      </c>
      <c r="Q592" s="9" t="s">
        <v>219</v>
      </c>
      <c r="R592" s="9">
        <v>0</v>
      </c>
      <c r="S592" s="9">
        <v>23</v>
      </c>
      <c r="T592" s="9" t="s">
        <v>136</v>
      </c>
      <c r="U592" s="9" t="s">
        <v>290</v>
      </c>
      <c r="W592" s="9">
        <v>5</v>
      </c>
      <c r="X592" s="9">
        <f>INDEX(SLA_Policy!$D$2:$D$5,MATCH(F592,SLA_Policy!$A$2:$A$5,0))</f>
        <v>120</v>
      </c>
      <c r="Y592" s="9" t="str">
        <f>IF(E592="Cancelled","Excluded",IF(D592="",IF((SLA_Policy!$B$8-B592)*24&gt;X592,"Open - Breached","Open - On Track"),IF((D592-B592)*24&lt;=X592,"Met","Breached")))</f>
        <v>Met</v>
      </c>
    </row>
    <row r="593" spans="1:25" x14ac:dyDescent="0.25">
      <c r="A593" s="9" t="s">
        <v>1801</v>
      </c>
      <c r="B593" s="23">
        <v>45947.647916666698</v>
      </c>
      <c r="C593" s="23">
        <v>45947.65</v>
      </c>
      <c r="D593" s="23">
        <v>45947.819444444503</v>
      </c>
      <c r="E593" s="9" t="s">
        <v>212</v>
      </c>
      <c r="F593" s="9" t="s">
        <v>187</v>
      </c>
      <c r="G593" s="9" t="s">
        <v>213</v>
      </c>
      <c r="H593" s="9" t="s">
        <v>167</v>
      </c>
      <c r="I593" s="9" t="s">
        <v>349</v>
      </c>
      <c r="J593" s="9" t="s">
        <v>656</v>
      </c>
      <c r="K593" s="9" t="s">
        <v>246</v>
      </c>
      <c r="L593" s="9" t="s">
        <v>104</v>
      </c>
      <c r="M593" s="9" t="s">
        <v>1149</v>
      </c>
      <c r="N593" s="9" t="s">
        <v>196</v>
      </c>
      <c r="O593" s="9" t="s">
        <v>180</v>
      </c>
      <c r="P593" s="9" t="s">
        <v>318</v>
      </c>
      <c r="Q593" s="9" t="s">
        <v>273</v>
      </c>
      <c r="R593" s="9">
        <v>0</v>
      </c>
      <c r="S593" s="9">
        <v>11</v>
      </c>
      <c r="U593" s="9" t="s">
        <v>248</v>
      </c>
      <c r="X593" s="9">
        <f>INDEX(SLA_Policy!$D$2:$D$5,MATCH(F593,SLA_Policy!$A$2:$A$5,0))</f>
        <v>8</v>
      </c>
      <c r="Y593" s="9" t="str">
        <f>IF(E593="Cancelled","Excluded",IF(D593="",IF((SLA_Policy!$B$8-B593)*24&gt;X593,"Open - Breached","Open - On Track"),IF((D593-B593)*24&lt;=X593,"Met","Breached")))</f>
        <v>Met</v>
      </c>
    </row>
    <row r="594" spans="1:25" x14ac:dyDescent="0.25">
      <c r="A594" s="9" t="s">
        <v>1802</v>
      </c>
      <c r="B594" s="23">
        <v>45947.661805555603</v>
      </c>
      <c r="C594" s="23">
        <v>45950.352083333302</v>
      </c>
      <c r="D594" s="23">
        <v>45950.3618055556</v>
      </c>
      <c r="E594" s="9" t="s">
        <v>212</v>
      </c>
      <c r="F594" s="9" t="s">
        <v>188</v>
      </c>
      <c r="G594" s="9" t="s">
        <v>213</v>
      </c>
      <c r="H594" s="9" t="s">
        <v>88</v>
      </c>
      <c r="I594" s="9" t="s">
        <v>354</v>
      </c>
      <c r="J594" s="9" t="s">
        <v>1558</v>
      </c>
      <c r="K594" s="9" t="s">
        <v>246</v>
      </c>
      <c r="L594" s="9" t="s">
        <v>371</v>
      </c>
      <c r="M594" s="9" t="s">
        <v>1457</v>
      </c>
      <c r="N594" s="9" t="s">
        <v>197</v>
      </c>
      <c r="O594" s="9" t="s">
        <v>180</v>
      </c>
      <c r="P594" s="9" t="s">
        <v>278</v>
      </c>
      <c r="Q594" s="9" t="s">
        <v>219</v>
      </c>
      <c r="R594" s="9">
        <v>0</v>
      </c>
      <c r="S594" s="9">
        <v>74</v>
      </c>
      <c r="T594" s="9" t="s">
        <v>136</v>
      </c>
      <c r="U594" s="9" t="s">
        <v>266</v>
      </c>
      <c r="W594" s="9">
        <v>5</v>
      </c>
      <c r="X594" s="9">
        <f>INDEX(SLA_Policy!$D$2:$D$5,MATCH(F594,SLA_Policy!$A$2:$A$5,0))</f>
        <v>72</v>
      </c>
      <c r="Y594" s="9" t="str">
        <f>IF(E594="Cancelled","Excluded",IF(D594="",IF((SLA_Policy!$B$8-B594)*24&gt;X594,"Open - Breached","Open - On Track"),IF((D594-B594)*24&lt;=X594,"Met","Breached")))</f>
        <v>Met</v>
      </c>
    </row>
    <row r="595" spans="1:25" x14ac:dyDescent="0.25">
      <c r="A595" s="9" t="s">
        <v>1803</v>
      </c>
      <c r="B595" s="23">
        <v>45947.690972222197</v>
      </c>
      <c r="C595" s="23">
        <v>45950.35</v>
      </c>
      <c r="D595" s="23">
        <v>45950.359722222202</v>
      </c>
      <c r="E595" s="9" t="s">
        <v>212</v>
      </c>
      <c r="F595" s="9" t="s">
        <v>188</v>
      </c>
      <c r="G595" s="9" t="s">
        <v>213</v>
      </c>
      <c r="H595" s="9" t="s">
        <v>161</v>
      </c>
      <c r="I595" s="9" t="s">
        <v>389</v>
      </c>
      <c r="J595" s="9" t="s">
        <v>1581</v>
      </c>
      <c r="K595" s="9" t="s">
        <v>246</v>
      </c>
      <c r="L595" s="9" t="s">
        <v>216</v>
      </c>
      <c r="M595" s="9" t="s">
        <v>1259</v>
      </c>
      <c r="N595" s="9" t="s">
        <v>196</v>
      </c>
      <c r="O595" s="9" t="s">
        <v>116</v>
      </c>
      <c r="P595" s="9" t="s">
        <v>218</v>
      </c>
      <c r="Q595" s="9" t="s">
        <v>219</v>
      </c>
      <c r="R595" s="9">
        <v>0</v>
      </c>
      <c r="S595" s="9">
        <v>15</v>
      </c>
      <c r="U595" s="9" t="s">
        <v>266</v>
      </c>
      <c r="X595" s="9">
        <f>INDEX(SLA_Policy!$D$2:$D$5,MATCH(F595,SLA_Policy!$A$2:$A$5,0))</f>
        <v>72</v>
      </c>
      <c r="Y595" s="9" t="str">
        <f>IF(E595="Cancelled","Excluded",IF(D595="",IF((SLA_Policy!$B$8-B595)*24&gt;X595,"Open - Breached","Open - On Track"),IF((D595-B595)*24&lt;=X595,"Met","Breached")))</f>
        <v>Met</v>
      </c>
    </row>
    <row r="596" spans="1:25" x14ac:dyDescent="0.25">
      <c r="A596" s="9" t="s">
        <v>1804</v>
      </c>
      <c r="B596" s="23">
        <v>45947.704166666699</v>
      </c>
      <c r="C596" s="23">
        <v>45950.348611111098</v>
      </c>
      <c r="D596" s="23">
        <v>45950.3527777778</v>
      </c>
      <c r="E596" s="9" t="s">
        <v>212</v>
      </c>
      <c r="F596" s="9" t="s">
        <v>189</v>
      </c>
      <c r="G596" s="9" t="s">
        <v>236</v>
      </c>
      <c r="H596" s="9" t="s">
        <v>167</v>
      </c>
      <c r="I596" s="9" t="s">
        <v>255</v>
      </c>
      <c r="J596" s="9" t="s">
        <v>1805</v>
      </c>
      <c r="K596" s="9" t="s">
        <v>215</v>
      </c>
      <c r="L596" s="9" t="s">
        <v>293</v>
      </c>
      <c r="M596" s="9" t="s">
        <v>1592</v>
      </c>
      <c r="N596" s="9" t="s">
        <v>197</v>
      </c>
      <c r="O596" s="9" t="s">
        <v>176</v>
      </c>
      <c r="P596" s="9" t="s">
        <v>330</v>
      </c>
      <c r="Q596" s="9" t="s">
        <v>219</v>
      </c>
      <c r="R596" s="9">
        <v>0</v>
      </c>
      <c r="S596" s="9">
        <v>22</v>
      </c>
      <c r="U596" s="9" t="s">
        <v>242</v>
      </c>
      <c r="W596" s="9">
        <v>5</v>
      </c>
      <c r="X596" s="9">
        <f>INDEX(SLA_Policy!$D$2:$D$5,MATCH(F596,SLA_Policy!$A$2:$A$5,0))</f>
        <v>120</v>
      </c>
      <c r="Y596" s="9" t="str">
        <f>IF(E596="Cancelled","Excluded",IF(D596="",IF((SLA_Policy!$B$8-B596)*24&gt;X596,"Open - Breached","Open - On Track"),IF((D596-B596)*24&lt;=X596,"Met","Breached")))</f>
        <v>Met</v>
      </c>
    </row>
    <row r="597" spans="1:25" x14ac:dyDescent="0.25">
      <c r="A597" s="9" t="s">
        <v>1806</v>
      </c>
      <c r="B597" s="23">
        <v>45947.769444444399</v>
      </c>
      <c r="C597" s="23">
        <v>45950.300694444399</v>
      </c>
      <c r="D597" s="23">
        <v>45951.333333333299</v>
      </c>
      <c r="E597" s="9" t="s">
        <v>212</v>
      </c>
      <c r="F597" s="9" t="s">
        <v>189</v>
      </c>
      <c r="G597" s="9" t="s">
        <v>213</v>
      </c>
      <c r="H597" s="9" t="s">
        <v>163</v>
      </c>
      <c r="I597" s="9" t="s">
        <v>223</v>
      </c>
      <c r="J597" s="9" t="s">
        <v>1796</v>
      </c>
      <c r="K597" s="9" t="s">
        <v>215</v>
      </c>
      <c r="L597" s="9" t="s">
        <v>311</v>
      </c>
      <c r="M597" s="9" t="s">
        <v>1807</v>
      </c>
      <c r="N597" s="9" t="s">
        <v>196</v>
      </c>
      <c r="O597" s="9" t="s">
        <v>176</v>
      </c>
      <c r="P597" s="9" t="s">
        <v>330</v>
      </c>
      <c r="Q597" s="9" t="s">
        <v>219</v>
      </c>
      <c r="R597" s="9">
        <v>0</v>
      </c>
      <c r="S597" s="9">
        <v>34</v>
      </c>
      <c r="T597" s="9" t="s">
        <v>136</v>
      </c>
      <c r="U597" s="9" t="s">
        <v>230</v>
      </c>
      <c r="X597" s="9">
        <f>INDEX(SLA_Policy!$D$2:$D$5,MATCH(F597,SLA_Policy!$A$2:$A$5,0))</f>
        <v>120</v>
      </c>
      <c r="Y597" s="9" t="str">
        <f>IF(E597="Cancelled","Excluded",IF(D597="",IF((SLA_Policy!$B$8-B597)*24&gt;X597,"Open - Breached","Open - On Track"),IF((D597-B597)*24&lt;=X597,"Met","Breached")))</f>
        <v>Met</v>
      </c>
    </row>
    <row r="598" spans="1:25" x14ac:dyDescent="0.25">
      <c r="A598" s="9" t="s">
        <v>1808</v>
      </c>
      <c r="B598" s="23">
        <v>45947.842361111099</v>
      </c>
      <c r="C598" s="23">
        <v>45950.371527777803</v>
      </c>
      <c r="D598" s="23">
        <v>45950.379166666702</v>
      </c>
      <c r="E598" s="9" t="s">
        <v>212</v>
      </c>
      <c r="F598" s="9" t="s">
        <v>188</v>
      </c>
      <c r="G598" s="9" t="s">
        <v>236</v>
      </c>
      <c r="H598" s="9" t="s">
        <v>161</v>
      </c>
      <c r="I598" s="9" t="s">
        <v>237</v>
      </c>
      <c r="J598" s="9" t="s">
        <v>775</v>
      </c>
      <c r="K598" s="9" t="s">
        <v>246</v>
      </c>
      <c r="L598" s="9" t="s">
        <v>216</v>
      </c>
      <c r="M598" s="9" t="s">
        <v>1809</v>
      </c>
      <c r="N598" s="9" t="s">
        <v>199</v>
      </c>
      <c r="O598" s="9" t="s">
        <v>177</v>
      </c>
      <c r="P598" s="9" t="s">
        <v>300</v>
      </c>
      <c r="Q598" s="9" t="s">
        <v>219</v>
      </c>
      <c r="R598" s="9">
        <v>0</v>
      </c>
      <c r="S598" s="9">
        <v>15</v>
      </c>
      <c r="U598" s="9" t="s">
        <v>242</v>
      </c>
      <c r="X598" s="9">
        <f>INDEX(SLA_Policy!$D$2:$D$5,MATCH(F598,SLA_Policy!$A$2:$A$5,0))</f>
        <v>72</v>
      </c>
      <c r="Y598" s="9" t="str">
        <f>IF(E598="Cancelled","Excluded",IF(D598="",IF((SLA_Policy!$B$8-B598)*24&gt;X598,"Open - Breached","Open - On Track"),IF((D598-B598)*24&lt;=X598,"Met","Breached")))</f>
        <v>Met</v>
      </c>
    </row>
    <row r="599" spans="1:25" x14ac:dyDescent="0.25">
      <c r="A599" s="9" t="s">
        <v>1810</v>
      </c>
      <c r="B599" s="23">
        <v>45948.120138888902</v>
      </c>
      <c r="C599" s="23">
        <v>45950.364583333299</v>
      </c>
      <c r="D599" s="23">
        <v>45950.367361111101</v>
      </c>
      <c r="E599" s="9" t="s">
        <v>212</v>
      </c>
      <c r="F599" s="9" t="s">
        <v>188</v>
      </c>
      <c r="G599" s="9" t="s">
        <v>213</v>
      </c>
      <c r="H599" s="9" t="s">
        <v>166</v>
      </c>
      <c r="I599" s="9" t="s">
        <v>398</v>
      </c>
      <c r="J599" s="9" t="s">
        <v>1811</v>
      </c>
      <c r="K599" s="9" t="s">
        <v>246</v>
      </c>
      <c r="L599" s="9" t="s">
        <v>351</v>
      </c>
      <c r="M599" s="9" t="s">
        <v>1812</v>
      </c>
      <c r="N599" s="9" t="s">
        <v>196</v>
      </c>
      <c r="O599" s="9" t="s">
        <v>181</v>
      </c>
      <c r="P599" s="9" t="s">
        <v>449</v>
      </c>
      <c r="Q599" s="9" t="s">
        <v>219</v>
      </c>
      <c r="R599" s="9">
        <v>0</v>
      </c>
      <c r="S599" s="9">
        <v>98</v>
      </c>
      <c r="U599" s="9" t="s">
        <v>248</v>
      </c>
      <c r="W599" s="9">
        <v>3</v>
      </c>
      <c r="X599" s="9">
        <f>INDEX(SLA_Policy!$D$2:$D$5,MATCH(F599,SLA_Policy!$A$2:$A$5,0))</f>
        <v>72</v>
      </c>
      <c r="Y599" s="9" t="str">
        <f>IF(E599="Cancelled","Excluded",IF(D599="",IF((SLA_Policy!$B$8-B599)*24&gt;X599,"Open - Breached","Open - On Track"),IF((D599-B599)*24&lt;=X599,"Met","Breached")))</f>
        <v>Met</v>
      </c>
    </row>
    <row r="600" spans="1:25" x14ac:dyDescent="0.25">
      <c r="A600" s="9" t="s">
        <v>1813</v>
      </c>
      <c r="B600" s="23">
        <v>45948.161805555603</v>
      </c>
      <c r="C600" s="23">
        <v>45950.358333333301</v>
      </c>
      <c r="D600" s="23">
        <v>45950.375</v>
      </c>
      <c r="E600" s="9" t="s">
        <v>212</v>
      </c>
      <c r="F600" s="9" t="s">
        <v>188</v>
      </c>
      <c r="G600" s="9" t="s">
        <v>236</v>
      </c>
      <c r="H600" s="9" t="s">
        <v>167</v>
      </c>
      <c r="I600" s="9" t="s">
        <v>255</v>
      </c>
      <c r="J600" s="9" t="s">
        <v>1814</v>
      </c>
      <c r="K600" s="9" t="s">
        <v>303</v>
      </c>
      <c r="L600" s="9" t="s">
        <v>311</v>
      </c>
      <c r="M600" s="9" t="s">
        <v>1539</v>
      </c>
      <c r="N600" s="9" t="s">
        <v>196</v>
      </c>
      <c r="O600" s="9" t="s">
        <v>116</v>
      </c>
      <c r="P600" s="9" t="s">
        <v>295</v>
      </c>
      <c r="Q600" s="9" t="s">
        <v>219</v>
      </c>
      <c r="R600" s="9">
        <v>0</v>
      </c>
      <c r="S600" s="9">
        <v>26</v>
      </c>
      <c r="U600" s="9" t="s">
        <v>242</v>
      </c>
      <c r="X600" s="9">
        <f>INDEX(SLA_Policy!$D$2:$D$5,MATCH(F600,SLA_Policy!$A$2:$A$5,0))</f>
        <v>72</v>
      </c>
      <c r="Y600" s="9" t="str">
        <f>IF(E600="Cancelled","Excluded",IF(D600="",IF((SLA_Policy!$B$8-B600)*24&gt;X600,"Open - Breached","Open - On Track"),IF((D600-B600)*24&lt;=X600,"Met","Breached")))</f>
        <v>Met</v>
      </c>
    </row>
    <row r="601" spans="1:25" x14ac:dyDescent="0.25">
      <c r="A601" s="9" t="s">
        <v>1815</v>
      </c>
      <c r="B601" s="23">
        <v>45948.314583333296</v>
      </c>
      <c r="C601" s="23">
        <v>45950.334027777797</v>
      </c>
      <c r="D601" s="23">
        <v>45950.343055555597</v>
      </c>
      <c r="E601" s="9" t="s">
        <v>212</v>
      </c>
      <c r="F601" s="9" t="s">
        <v>188</v>
      </c>
      <c r="G601" s="9" t="s">
        <v>213</v>
      </c>
      <c r="H601" s="9" t="s">
        <v>163</v>
      </c>
      <c r="I601" s="9" t="s">
        <v>405</v>
      </c>
      <c r="J601" s="9" t="s">
        <v>501</v>
      </c>
      <c r="K601" s="9" t="s">
        <v>246</v>
      </c>
      <c r="L601" s="9" t="s">
        <v>270</v>
      </c>
      <c r="M601" s="9" t="s">
        <v>1816</v>
      </c>
      <c r="N601" s="9" t="s">
        <v>199</v>
      </c>
      <c r="O601" s="9" t="s">
        <v>176</v>
      </c>
      <c r="P601" s="9" t="s">
        <v>570</v>
      </c>
      <c r="Q601" s="9" t="s">
        <v>219</v>
      </c>
      <c r="R601" s="9">
        <v>0</v>
      </c>
      <c r="S601" s="9">
        <v>15</v>
      </c>
      <c r="U601" s="9" t="s">
        <v>230</v>
      </c>
      <c r="X601" s="9">
        <f>INDEX(SLA_Policy!$D$2:$D$5,MATCH(F601,SLA_Policy!$A$2:$A$5,0))</f>
        <v>72</v>
      </c>
      <c r="Y601" s="9" t="str">
        <f>IF(E601="Cancelled","Excluded",IF(D601="",IF((SLA_Policy!$B$8-B601)*24&gt;X601,"Open - Breached","Open - On Track"),IF((D601-B601)*24&lt;=X601,"Met","Breached")))</f>
        <v>Met</v>
      </c>
    </row>
    <row r="602" spans="1:25" x14ac:dyDescent="0.25">
      <c r="A602" s="9" t="s">
        <v>1817</v>
      </c>
      <c r="B602" s="23">
        <v>45948.3881944444</v>
      </c>
      <c r="C602" s="23">
        <v>45950.3034722222</v>
      </c>
      <c r="D602" s="23">
        <v>45950.331250000003</v>
      </c>
      <c r="E602" s="9" t="s">
        <v>212</v>
      </c>
      <c r="F602" s="9" t="s">
        <v>188</v>
      </c>
      <c r="G602" s="9" t="s">
        <v>213</v>
      </c>
      <c r="H602" s="9" t="s">
        <v>161</v>
      </c>
      <c r="I602" s="9" t="s">
        <v>297</v>
      </c>
      <c r="J602" s="9" t="s">
        <v>1248</v>
      </c>
      <c r="K602" s="9" t="s">
        <v>246</v>
      </c>
      <c r="L602" s="9" t="s">
        <v>282</v>
      </c>
      <c r="M602" s="9" t="s">
        <v>1818</v>
      </c>
      <c r="N602" s="9" t="s">
        <v>198</v>
      </c>
      <c r="O602" s="9" t="s">
        <v>177</v>
      </c>
      <c r="P602" s="9" t="s">
        <v>300</v>
      </c>
      <c r="Q602" s="9" t="s">
        <v>219</v>
      </c>
      <c r="R602" s="9">
        <v>0</v>
      </c>
      <c r="S602" s="9">
        <v>11</v>
      </c>
      <c r="U602" s="9" t="s">
        <v>266</v>
      </c>
      <c r="X602" s="9">
        <f>INDEX(SLA_Policy!$D$2:$D$5,MATCH(F602,SLA_Policy!$A$2:$A$5,0))</f>
        <v>72</v>
      </c>
      <c r="Y602" s="9" t="str">
        <f>IF(E602="Cancelled","Excluded",IF(D602="",IF((SLA_Policy!$B$8-B602)*24&gt;X602,"Open - Breached","Open - On Track"),IF((D602-B602)*24&lt;=X602,"Met","Breached")))</f>
        <v>Met</v>
      </c>
    </row>
    <row r="603" spans="1:25" x14ac:dyDescent="0.25">
      <c r="A603" s="9" t="s">
        <v>1819</v>
      </c>
      <c r="B603" s="23">
        <v>45948.557638888902</v>
      </c>
      <c r="C603" s="23">
        <v>45950.3305555556</v>
      </c>
      <c r="D603" s="23">
        <v>45950.3569444444</v>
      </c>
      <c r="E603" s="9" t="s">
        <v>212</v>
      </c>
      <c r="F603" s="9" t="s">
        <v>188</v>
      </c>
      <c r="G603" s="9" t="s">
        <v>213</v>
      </c>
      <c r="H603" s="9" t="s">
        <v>88</v>
      </c>
      <c r="I603" s="9" t="s">
        <v>92</v>
      </c>
      <c r="J603" s="9" t="s">
        <v>834</v>
      </c>
      <c r="K603" s="9" t="s">
        <v>246</v>
      </c>
      <c r="L603" s="9" t="s">
        <v>104</v>
      </c>
      <c r="M603" s="9" t="s">
        <v>1285</v>
      </c>
      <c r="N603" s="9" t="s">
        <v>198</v>
      </c>
      <c r="O603" s="9" t="s">
        <v>116</v>
      </c>
      <c r="P603" s="9" t="s">
        <v>574</v>
      </c>
      <c r="Q603" s="9" t="s">
        <v>219</v>
      </c>
      <c r="R603" s="9">
        <v>0</v>
      </c>
      <c r="S603" s="9">
        <v>44</v>
      </c>
      <c r="T603" s="9" t="s">
        <v>229</v>
      </c>
      <c r="U603" s="9" t="s">
        <v>266</v>
      </c>
      <c r="W603" s="9">
        <v>4</v>
      </c>
      <c r="X603" s="9">
        <f>INDEX(SLA_Policy!$D$2:$D$5,MATCH(F603,SLA_Policy!$A$2:$A$5,0))</f>
        <v>72</v>
      </c>
      <c r="Y603" s="9" t="str">
        <f>IF(E603="Cancelled","Excluded",IF(D603="",IF((SLA_Policy!$B$8-B603)*24&gt;X603,"Open - Breached","Open - On Track"),IF((D603-B603)*24&lt;=X603,"Met","Breached")))</f>
        <v>Met</v>
      </c>
    </row>
    <row r="604" spans="1:25" x14ac:dyDescent="0.25">
      <c r="A604" s="9" t="s">
        <v>1820</v>
      </c>
      <c r="B604" s="23">
        <v>45948.568749999999</v>
      </c>
      <c r="C604" s="23">
        <v>45950.304861111101</v>
      </c>
      <c r="D604" s="23">
        <v>45950.328472222202</v>
      </c>
      <c r="E604" s="9" t="s">
        <v>212</v>
      </c>
      <c r="F604" s="9" t="s">
        <v>189</v>
      </c>
      <c r="G604" s="9" t="s">
        <v>213</v>
      </c>
      <c r="H604" s="9" t="s">
        <v>161</v>
      </c>
      <c r="I604" s="9" t="s">
        <v>389</v>
      </c>
      <c r="J604" s="9" t="s">
        <v>1821</v>
      </c>
      <c r="K604" s="9" t="s">
        <v>246</v>
      </c>
      <c r="L604" s="9" t="s">
        <v>351</v>
      </c>
      <c r="M604" s="9" t="s">
        <v>773</v>
      </c>
      <c r="N604" s="9" t="s">
        <v>198</v>
      </c>
      <c r="O604" s="9" t="s">
        <v>116</v>
      </c>
      <c r="P604" s="9" t="s">
        <v>590</v>
      </c>
      <c r="Q604" s="9" t="s">
        <v>219</v>
      </c>
      <c r="R604" s="9">
        <v>0</v>
      </c>
      <c r="S604" s="9">
        <v>3</v>
      </c>
      <c r="U604" s="9" t="s">
        <v>376</v>
      </c>
      <c r="W604" s="9">
        <v>4</v>
      </c>
      <c r="X604" s="9">
        <f>INDEX(SLA_Policy!$D$2:$D$5,MATCH(F604,SLA_Policy!$A$2:$A$5,0))</f>
        <v>120</v>
      </c>
      <c r="Y604" s="9" t="str">
        <f>IF(E604="Cancelled","Excluded",IF(D604="",IF((SLA_Policy!$B$8-B604)*24&gt;X604,"Open - Breached","Open - On Track"),IF((D604-B604)*24&lt;=X604,"Met","Breached")))</f>
        <v>Met</v>
      </c>
    </row>
    <row r="605" spans="1:25" x14ac:dyDescent="0.25">
      <c r="A605" s="9" t="s">
        <v>1822</v>
      </c>
      <c r="B605" s="23">
        <v>45948.777083333298</v>
      </c>
      <c r="C605" s="23">
        <v>45950.372222222199</v>
      </c>
      <c r="D605" s="23">
        <v>45950.377083333296</v>
      </c>
      <c r="E605" s="9" t="s">
        <v>212</v>
      </c>
      <c r="F605" s="9" t="s">
        <v>189</v>
      </c>
      <c r="G605" s="9" t="s">
        <v>213</v>
      </c>
      <c r="H605" s="9" t="s">
        <v>165</v>
      </c>
      <c r="I605" s="9" t="s">
        <v>469</v>
      </c>
      <c r="J605" s="9" t="s">
        <v>1448</v>
      </c>
      <c r="K605" s="9" t="s">
        <v>239</v>
      </c>
      <c r="L605" s="9" t="s">
        <v>307</v>
      </c>
      <c r="M605" s="9" t="s">
        <v>1823</v>
      </c>
      <c r="N605" s="9" t="s">
        <v>197</v>
      </c>
      <c r="O605" s="9" t="s">
        <v>176</v>
      </c>
      <c r="P605" s="9" t="s">
        <v>253</v>
      </c>
      <c r="Q605" s="9" t="s">
        <v>219</v>
      </c>
      <c r="R605" s="9">
        <v>0</v>
      </c>
      <c r="S605" s="9">
        <v>11</v>
      </c>
      <c r="U605" s="9" t="s">
        <v>230</v>
      </c>
      <c r="X605" s="9">
        <f>INDEX(SLA_Policy!$D$2:$D$5,MATCH(F605,SLA_Policy!$A$2:$A$5,0))</f>
        <v>120</v>
      </c>
      <c r="Y605" s="9" t="str">
        <f>IF(E605="Cancelled","Excluded",IF(D605="",IF((SLA_Policy!$B$8-B605)*24&gt;X605,"Open - Breached","Open - On Track"),IF((D605-B605)*24&lt;=X605,"Met","Breached")))</f>
        <v>Met</v>
      </c>
    </row>
    <row r="606" spans="1:25" x14ac:dyDescent="0.25">
      <c r="A606" s="9" t="s">
        <v>1824</v>
      </c>
      <c r="B606" s="23">
        <v>45949.340972222199</v>
      </c>
      <c r="C606" s="23">
        <v>45950.322916666701</v>
      </c>
      <c r="D606" s="23">
        <v>45950.34375</v>
      </c>
      <c r="E606" s="9" t="s">
        <v>212</v>
      </c>
      <c r="F606" s="9" t="s">
        <v>188</v>
      </c>
      <c r="G606" s="9" t="s">
        <v>213</v>
      </c>
      <c r="H606" s="9" t="s">
        <v>161</v>
      </c>
      <c r="I606" s="9" t="s">
        <v>297</v>
      </c>
      <c r="J606" s="9" t="s">
        <v>1825</v>
      </c>
      <c r="K606" s="9" t="s">
        <v>262</v>
      </c>
      <c r="L606" s="9" t="s">
        <v>216</v>
      </c>
      <c r="M606" s="9" t="s">
        <v>867</v>
      </c>
      <c r="N606" s="9" t="s">
        <v>200</v>
      </c>
      <c r="O606" s="9" t="s">
        <v>177</v>
      </c>
      <c r="P606" s="9" t="s">
        <v>457</v>
      </c>
      <c r="Q606" s="9" t="s">
        <v>219</v>
      </c>
      <c r="R606" s="9">
        <v>0</v>
      </c>
      <c r="S606" s="9">
        <v>16</v>
      </c>
      <c r="U606" s="9" t="s">
        <v>290</v>
      </c>
      <c r="W606" s="9">
        <v>3</v>
      </c>
      <c r="X606" s="9">
        <f>INDEX(SLA_Policy!$D$2:$D$5,MATCH(F606,SLA_Policy!$A$2:$A$5,0))</f>
        <v>72</v>
      </c>
      <c r="Y606" s="9" t="str">
        <f>IF(E606="Cancelled","Excluded",IF(D606="",IF((SLA_Policy!$B$8-B606)*24&gt;X606,"Open - Breached","Open - On Track"),IF((D606-B606)*24&lt;=X606,"Met","Breached")))</f>
        <v>Met</v>
      </c>
    </row>
    <row r="607" spans="1:25" x14ac:dyDescent="0.25">
      <c r="A607" s="9" t="s">
        <v>1826</v>
      </c>
      <c r="B607" s="23">
        <v>45949.690277777801</v>
      </c>
      <c r="C607" s="23">
        <v>45950.327777777798</v>
      </c>
      <c r="D607" s="23">
        <v>45950.336805555598</v>
      </c>
      <c r="E607" s="9" t="s">
        <v>212</v>
      </c>
      <c r="F607" s="9" t="s">
        <v>188</v>
      </c>
      <c r="G607" s="9" t="s">
        <v>213</v>
      </c>
      <c r="H607" s="9" t="s">
        <v>164</v>
      </c>
      <c r="I607" s="9" t="s">
        <v>339</v>
      </c>
      <c r="J607" s="9" t="s">
        <v>866</v>
      </c>
      <c r="K607" s="9" t="s">
        <v>225</v>
      </c>
      <c r="L607" s="9" t="s">
        <v>216</v>
      </c>
      <c r="M607" s="9" t="s">
        <v>1559</v>
      </c>
      <c r="N607" s="9" t="s">
        <v>198</v>
      </c>
      <c r="O607" s="9" t="s">
        <v>180</v>
      </c>
      <c r="P607" s="9" t="s">
        <v>278</v>
      </c>
      <c r="Q607" s="9" t="s">
        <v>219</v>
      </c>
      <c r="R607" s="9">
        <v>0</v>
      </c>
      <c r="S607" s="9">
        <v>10</v>
      </c>
      <c r="T607" s="9" t="s">
        <v>343</v>
      </c>
      <c r="U607" s="9" t="s">
        <v>266</v>
      </c>
      <c r="W607" s="9">
        <v>4</v>
      </c>
      <c r="X607" s="9">
        <f>INDEX(SLA_Policy!$D$2:$D$5,MATCH(F607,SLA_Policy!$A$2:$A$5,0))</f>
        <v>72</v>
      </c>
      <c r="Y607" s="9" t="str">
        <f>IF(E607="Cancelled","Excluded",IF(D607="",IF((SLA_Policy!$B$8-B607)*24&gt;X607,"Open - Breached","Open - On Track"),IF((D607-B607)*24&lt;=X607,"Met","Breached")))</f>
        <v>Met</v>
      </c>
    </row>
    <row r="608" spans="1:25" x14ac:dyDescent="0.25">
      <c r="A608" s="9" t="s">
        <v>1827</v>
      </c>
      <c r="B608" s="23">
        <v>45950.0444444444</v>
      </c>
      <c r="C608" s="23">
        <v>45950.359722222202</v>
      </c>
      <c r="D608" s="23">
        <v>45950.422916666699</v>
      </c>
      <c r="E608" s="9" t="s">
        <v>212</v>
      </c>
      <c r="F608" s="9" t="s">
        <v>188</v>
      </c>
      <c r="G608" s="9" t="s">
        <v>236</v>
      </c>
      <c r="H608" s="9" t="s">
        <v>167</v>
      </c>
      <c r="I608" s="9" t="s">
        <v>255</v>
      </c>
      <c r="J608" s="9" t="s">
        <v>1828</v>
      </c>
      <c r="K608" s="9" t="s">
        <v>246</v>
      </c>
      <c r="L608" s="9" t="s">
        <v>216</v>
      </c>
      <c r="M608" s="9" t="s">
        <v>1050</v>
      </c>
      <c r="N608" s="9" t="s">
        <v>196</v>
      </c>
      <c r="O608" s="9" t="s">
        <v>116</v>
      </c>
      <c r="P608" s="9" t="s">
        <v>295</v>
      </c>
      <c r="Q608" s="9" t="s">
        <v>219</v>
      </c>
      <c r="R608" s="9">
        <v>0</v>
      </c>
      <c r="S608" s="9">
        <v>19</v>
      </c>
      <c r="U608" s="9" t="s">
        <v>242</v>
      </c>
      <c r="W608" s="9">
        <v>3</v>
      </c>
      <c r="X608" s="9">
        <f>INDEX(SLA_Policy!$D$2:$D$5,MATCH(F608,SLA_Policy!$A$2:$A$5,0))</f>
        <v>72</v>
      </c>
      <c r="Y608" s="9" t="str">
        <f>IF(E608="Cancelled","Excluded",IF(D608="",IF((SLA_Policy!$B$8-B608)*24&gt;X608,"Open - Breached","Open - On Track"),IF((D608-B608)*24&lt;=X608,"Met","Breached")))</f>
        <v>Met</v>
      </c>
    </row>
    <row r="609" spans="1:25" x14ac:dyDescent="0.25">
      <c r="A609" s="9" t="s">
        <v>1829</v>
      </c>
      <c r="B609" s="23">
        <v>45950.270138888904</v>
      </c>
      <c r="C609" s="23">
        <v>45950.317361111098</v>
      </c>
      <c r="E609" s="9" t="s">
        <v>649</v>
      </c>
      <c r="F609" s="9" t="s">
        <v>188</v>
      </c>
      <c r="G609" s="9" t="s">
        <v>213</v>
      </c>
      <c r="H609" s="9" t="s">
        <v>163</v>
      </c>
      <c r="I609" s="9" t="s">
        <v>223</v>
      </c>
      <c r="J609" s="9" t="s">
        <v>1830</v>
      </c>
      <c r="K609" s="9" t="s">
        <v>303</v>
      </c>
      <c r="L609" s="9" t="s">
        <v>293</v>
      </c>
      <c r="M609" s="9" t="s">
        <v>750</v>
      </c>
      <c r="N609" s="9" t="s">
        <v>198</v>
      </c>
      <c r="O609" s="9" t="s">
        <v>176</v>
      </c>
      <c r="P609" s="9" t="s">
        <v>503</v>
      </c>
      <c r="Q609" s="9" t="s">
        <v>219</v>
      </c>
      <c r="R609" s="9">
        <v>0</v>
      </c>
      <c r="S609" s="9">
        <v>3</v>
      </c>
      <c r="T609" s="9" t="s">
        <v>136</v>
      </c>
      <c r="X609" s="9">
        <f>INDEX(SLA_Policy!$D$2:$D$5,MATCH(F609,SLA_Policy!$A$2:$A$5,0))</f>
        <v>72</v>
      </c>
      <c r="Y609" s="9" t="str">
        <f>IF(E609="Cancelled","Excluded",IF(D609="",IF((SLA_Policy!$B$8-B609)*24&gt;X609,"Open - Breached","Open - On Track"),IF((D609-B609)*24&lt;=X609,"Met","Breached")))</f>
        <v>Excluded</v>
      </c>
    </row>
    <row r="610" spans="1:25" x14ac:dyDescent="0.25">
      <c r="A610" s="9" t="s">
        <v>1831</v>
      </c>
      <c r="B610" s="23">
        <v>45950.292361111096</v>
      </c>
      <c r="C610" s="23">
        <v>45950.295833333301</v>
      </c>
      <c r="D610" s="23">
        <v>45950.411805555603</v>
      </c>
      <c r="E610" s="9" t="s">
        <v>212</v>
      </c>
      <c r="F610" s="9" t="s">
        <v>188</v>
      </c>
      <c r="G610" s="9" t="s">
        <v>213</v>
      </c>
      <c r="H610" s="9" t="s">
        <v>88</v>
      </c>
      <c r="I610" s="9" t="s">
        <v>486</v>
      </c>
      <c r="J610" s="9" t="s">
        <v>1832</v>
      </c>
      <c r="K610" s="9" t="s">
        <v>303</v>
      </c>
      <c r="L610" s="9" t="s">
        <v>311</v>
      </c>
      <c r="M610" s="9" t="s">
        <v>1740</v>
      </c>
      <c r="N610" s="9" t="s">
        <v>198</v>
      </c>
      <c r="O610" s="9" t="s">
        <v>178</v>
      </c>
      <c r="P610" s="9" t="s">
        <v>360</v>
      </c>
      <c r="Q610" s="9" t="s">
        <v>219</v>
      </c>
      <c r="R610" s="9">
        <v>0</v>
      </c>
      <c r="S610" s="9">
        <v>25</v>
      </c>
      <c r="U610" s="9" t="s">
        <v>290</v>
      </c>
      <c r="W610" s="9">
        <v>5</v>
      </c>
      <c r="X610" s="9">
        <f>INDEX(SLA_Policy!$D$2:$D$5,MATCH(F610,SLA_Policy!$A$2:$A$5,0))</f>
        <v>72</v>
      </c>
      <c r="Y610" s="9" t="str">
        <f>IF(E610="Cancelled","Excluded",IF(D610="",IF((SLA_Policy!$B$8-B610)*24&gt;X610,"Open - Breached","Open - On Track"),IF((D610-B610)*24&lt;=X610,"Met","Breached")))</f>
        <v>Met</v>
      </c>
    </row>
    <row r="611" spans="1:25" x14ac:dyDescent="0.25">
      <c r="A611" s="9" t="s">
        <v>1833</v>
      </c>
      <c r="B611" s="23">
        <v>45950.301388888904</v>
      </c>
      <c r="C611" s="23">
        <v>45950.327777777798</v>
      </c>
      <c r="D611" s="23">
        <v>45950.650694444397</v>
      </c>
      <c r="E611" s="9" t="s">
        <v>212</v>
      </c>
      <c r="F611" s="9" t="s">
        <v>187</v>
      </c>
      <c r="G611" s="9" t="s">
        <v>213</v>
      </c>
      <c r="H611" s="9" t="s">
        <v>163</v>
      </c>
      <c r="I611" s="9" t="s">
        <v>223</v>
      </c>
      <c r="J611" s="9" t="s">
        <v>1834</v>
      </c>
      <c r="K611" s="9" t="s">
        <v>246</v>
      </c>
      <c r="L611" s="9" t="s">
        <v>104</v>
      </c>
      <c r="M611" s="9" t="s">
        <v>1034</v>
      </c>
      <c r="N611" s="9" t="s">
        <v>197</v>
      </c>
      <c r="O611" s="9" t="s">
        <v>176</v>
      </c>
      <c r="P611" s="9" t="s">
        <v>228</v>
      </c>
      <c r="Q611" s="9" t="s">
        <v>273</v>
      </c>
      <c r="R611" s="9">
        <v>0</v>
      </c>
      <c r="S611" s="9">
        <v>65</v>
      </c>
      <c r="T611" s="9" t="s">
        <v>136</v>
      </c>
      <c r="U611" s="9" t="s">
        <v>230</v>
      </c>
      <c r="W611" s="9">
        <v>3</v>
      </c>
      <c r="X611" s="9">
        <f>INDEX(SLA_Policy!$D$2:$D$5,MATCH(F611,SLA_Policy!$A$2:$A$5,0))</f>
        <v>8</v>
      </c>
      <c r="Y611" s="9" t="str">
        <f>IF(E611="Cancelled","Excluded",IF(D611="",IF((SLA_Policy!$B$8-B611)*24&gt;X611,"Open - Breached","Open - On Track"),IF((D611-B611)*24&lt;=X611,"Met","Breached")))</f>
        <v>Breached</v>
      </c>
    </row>
    <row r="612" spans="1:25" x14ac:dyDescent="0.25">
      <c r="A612" s="9" t="s">
        <v>1835</v>
      </c>
      <c r="B612" s="23">
        <v>45950.322222222203</v>
      </c>
      <c r="C612" s="23">
        <v>45950.324999999997</v>
      </c>
      <c r="D612" s="23">
        <v>45951.3840277778</v>
      </c>
      <c r="E612" s="9" t="s">
        <v>212</v>
      </c>
      <c r="F612" s="9" t="s">
        <v>188</v>
      </c>
      <c r="G612" s="9" t="s">
        <v>213</v>
      </c>
      <c r="H612" s="9" t="s">
        <v>162</v>
      </c>
      <c r="I612" s="9" t="s">
        <v>345</v>
      </c>
      <c r="J612" s="9" t="s">
        <v>1151</v>
      </c>
      <c r="K612" s="9" t="s">
        <v>239</v>
      </c>
      <c r="L612" s="9" t="s">
        <v>226</v>
      </c>
      <c r="M612" s="9" t="s">
        <v>1836</v>
      </c>
      <c r="N612" s="9" t="s">
        <v>200</v>
      </c>
      <c r="O612" s="9" t="s">
        <v>179</v>
      </c>
      <c r="P612" s="9" t="s">
        <v>284</v>
      </c>
      <c r="Q612" s="9" t="s">
        <v>219</v>
      </c>
      <c r="R612" s="9">
        <v>0</v>
      </c>
      <c r="S612" s="9">
        <v>33</v>
      </c>
      <c r="U612" s="9" t="s">
        <v>376</v>
      </c>
      <c r="X612" s="9">
        <f>INDEX(SLA_Policy!$D$2:$D$5,MATCH(F612,SLA_Policy!$A$2:$A$5,0))</f>
        <v>72</v>
      </c>
      <c r="Y612" s="9" t="str">
        <f>IF(E612="Cancelled","Excluded",IF(D612="",IF((SLA_Policy!$B$8-B612)*24&gt;X612,"Open - Breached","Open - On Track"),IF((D612-B612)*24&lt;=X612,"Met","Breached")))</f>
        <v>Met</v>
      </c>
    </row>
    <row r="613" spans="1:25" x14ac:dyDescent="0.25">
      <c r="A613" s="9" t="s">
        <v>1837</v>
      </c>
      <c r="B613" s="23">
        <v>45950.331944444399</v>
      </c>
      <c r="C613" s="23">
        <v>45950.332638888904</v>
      </c>
      <c r="D613" s="23">
        <v>45950.3527777778</v>
      </c>
      <c r="E613" s="9" t="s">
        <v>212</v>
      </c>
      <c r="F613" s="9" t="s">
        <v>188</v>
      </c>
      <c r="G613" s="9" t="s">
        <v>213</v>
      </c>
      <c r="H613" s="9" t="s">
        <v>161</v>
      </c>
      <c r="I613" s="9" t="s">
        <v>389</v>
      </c>
      <c r="J613" s="9" t="s">
        <v>1838</v>
      </c>
      <c r="K613" s="9" t="s">
        <v>303</v>
      </c>
      <c r="L613" s="9" t="s">
        <v>311</v>
      </c>
      <c r="M613" s="9" t="s">
        <v>1137</v>
      </c>
      <c r="N613" s="9" t="s">
        <v>198</v>
      </c>
      <c r="O613" s="9" t="s">
        <v>116</v>
      </c>
      <c r="P613" s="9" t="s">
        <v>295</v>
      </c>
      <c r="Q613" s="9" t="s">
        <v>219</v>
      </c>
      <c r="R613" s="9">
        <v>0</v>
      </c>
      <c r="S613" s="9">
        <v>3</v>
      </c>
      <c r="U613" s="9" t="s">
        <v>140</v>
      </c>
      <c r="V613" s="9" t="s">
        <v>1839</v>
      </c>
      <c r="X613" s="9">
        <f>INDEX(SLA_Policy!$D$2:$D$5,MATCH(F613,SLA_Policy!$A$2:$A$5,0))</f>
        <v>72</v>
      </c>
      <c r="Y613" s="9" t="str">
        <f>IF(E613="Cancelled","Excluded",IF(D613="",IF((SLA_Policy!$B$8-B613)*24&gt;X613,"Open - Breached","Open - On Track"),IF((D613-B613)*24&lt;=X613,"Met","Breached")))</f>
        <v>Met</v>
      </c>
    </row>
    <row r="614" spans="1:25" x14ac:dyDescent="0.25">
      <c r="A614" s="9" t="s">
        <v>1840</v>
      </c>
      <c r="B614" s="23">
        <v>45950.335416666698</v>
      </c>
      <c r="C614" s="23">
        <v>45950.3930555556</v>
      </c>
      <c r="D614" s="23">
        <v>45950.518750000003</v>
      </c>
      <c r="E614" s="9" t="s">
        <v>212</v>
      </c>
      <c r="F614" s="9" t="s">
        <v>189</v>
      </c>
      <c r="G614" s="9" t="s">
        <v>213</v>
      </c>
      <c r="H614" s="9" t="s">
        <v>161</v>
      </c>
      <c r="I614" s="9" t="s">
        <v>389</v>
      </c>
      <c r="J614" s="9" t="s">
        <v>1581</v>
      </c>
      <c r="K614" s="9" t="s">
        <v>246</v>
      </c>
      <c r="L614" s="9" t="s">
        <v>226</v>
      </c>
      <c r="M614" s="9" t="s">
        <v>1841</v>
      </c>
      <c r="N614" s="9" t="s">
        <v>197</v>
      </c>
      <c r="O614" s="9" t="s">
        <v>116</v>
      </c>
      <c r="P614" s="9" t="s">
        <v>551</v>
      </c>
      <c r="Q614" s="9" t="s">
        <v>219</v>
      </c>
      <c r="R614" s="9">
        <v>0</v>
      </c>
      <c r="S614" s="9">
        <v>15</v>
      </c>
      <c r="U614" s="9" t="s">
        <v>290</v>
      </c>
      <c r="X614" s="9">
        <f>INDEX(SLA_Policy!$D$2:$D$5,MATCH(F614,SLA_Policy!$A$2:$A$5,0))</f>
        <v>120</v>
      </c>
      <c r="Y614" s="9" t="str">
        <f>IF(E614="Cancelled","Excluded",IF(D614="",IF((SLA_Policy!$B$8-B614)*24&gt;X614,"Open - Breached","Open - On Track"),IF((D614-B614)*24&lt;=X614,"Met","Breached")))</f>
        <v>Met</v>
      </c>
    </row>
    <row r="615" spans="1:25" x14ac:dyDescent="0.25">
      <c r="A615" s="9" t="s">
        <v>1842</v>
      </c>
      <c r="B615" s="23">
        <v>45950.338888888902</v>
      </c>
      <c r="C615" s="23">
        <v>45950.386805555601</v>
      </c>
      <c r="D615" s="23">
        <v>45952.381944444503</v>
      </c>
      <c r="E615" s="9" t="s">
        <v>212</v>
      </c>
      <c r="F615" s="9" t="s">
        <v>188</v>
      </c>
      <c r="G615" s="9" t="s">
        <v>236</v>
      </c>
      <c r="H615" s="9" t="s">
        <v>161</v>
      </c>
      <c r="I615" s="9" t="s">
        <v>237</v>
      </c>
      <c r="J615" s="9" t="s">
        <v>1843</v>
      </c>
      <c r="K615" s="9" t="s">
        <v>239</v>
      </c>
      <c r="L615" s="9" t="s">
        <v>270</v>
      </c>
      <c r="M615" s="9" t="s">
        <v>1844</v>
      </c>
      <c r="N615" s="9" t="s">
        <v>196</v>
      </c>
      <c r="O615" s="9" t="s">
        <v>177</v>
      </c>
      <c r="P615" s="9" t="s">
        <v>942</v>
      </c>
      <c r="Q615" s="9" t="s">
        <v>219</v>
      </c>
      <c r="R615" s="9">
        <v>0</v>
      </c>
      <c r="S615" s="9">
        <v>11</v>
      </c>
      <c r="U615" s="9" t="s">
        <v>242</v>
      </c>
      <c r="X615" s="9">
        <f>INDEX(SLA_Policy!$D$2:$D$5,MATCH(F615,SLA_Policy!$A$2:$A$5,0))</f>
        <v>72</v>
      </c>
      <c r="Y615" s="9" t="str">
        <f>IF(E615="Cancelled","Excluded",IF(D615="",IF((SLA_Policy!$B$8-B615)*24&gt;X615,"Open - Breached","Open - On Track"),IF((D615-B615)*24&lt;=X615,"Met","Breached")))</f>
        <v>Met</v>
      </c>
    </row>
    <row r="616" spans="1:25" x14ac:dyDescent="0.25">
      <c r="A616" s="9" t="s">
        <v>1845</v>
      </c>
      <c r="B616" s="23">
        <v>45950.339583333298</v>
      </c>
      <c r="C616" s="23">
        <v>45950.346527777801</v>
      </c>
      <c r="D616" s="23">
        <v>45950.361111111102</v>
      </c>
      <c r="E616" s="9" t="s">
        <v>212</v>
      </c>
      <c r="F616" s="9" t="s">
        <v>189</v>
      </c>
      <c r="G616" s="9" t="s">
        <v>213</v>
      </c>
      <c r="H616" s="9" t="s">
        <v>161</v>
      </c>
      <c r="I616" s="9" t="s">
        <v>389</v>
      </c>
      <c r="J616" s="9" t="s">
        <v>767</v>
      </c>
      <c r="K616" s="9" t="s">
        <v>239</v>
      </c>
      <c r="L616" s="9" t="s">
        <v>216</v>
      </c>
      <c r="M616" s="9" t="s">
        <v>733</v>
      </c>
      <c r="N616" s="9" t="s">
        <v>200</v>
      </c>
      <c r="O616" s="9" t="s">
        <v>116</v>
      </c>
      <c r="P616" s="9" t="s">
        <v>551</v>
      </c>
      <c r="Q616" s="9" t="s">
        <v>219</v>
      </c>
      <c r="R616" s="9">
        <v>0</v>
      </c>
      <c r="S616" s="9">
        <v>3</v>
      </c>
      <c r="U616" s="9" t="s">
        <v>221</v>
      </c>
      <c r="X616" s="9">
        <f>INDEX(SLA_Policy!$D$2:$D$5,MATCH(F616,SLA_Policy!$A$2:$A$5,0))</f>
        <v>120</v>
      </c>
      <c r="Y616" s="9" t="str">
        <f>IF(E616="Cancelled","Excluded",IF(D616="",IF((SLA_Policy!$B$8-B616)*24&gt;X616,"Open - Breached","Open - On Track"),IF((D616-B616)*24&lt;=X616,"Met","Breached")))</f>
        <v>Met</v>
      </c>
    </row>
    <row r="617" spans="1:25" x14ac:dyDescent="0.25">
      <c r="A617" s="9" t="s">
        <v>1846</v>
      </c>
      <c r="B617" s="23">
        <v>45950.340277777803</v>
      </c>
      <c r="C617" s="23">
        <v>45950.362500000003</v>
      </c>
      <c r="D617" s="23">
        <v>45950.485416666699</v>
      </c>
      <c r="E617" s="9" t="s">
        <v>212</v>
      </c>
      <c r="F617" s="9" t="s">
        <v>189</v>
      </c>
      <c r="G617" s="9" t="s">
        <v>213</v>
      </c>
      <c r="H617" s="9" t="s">
        <v>162</v>
      </c>
      <c r="I617" s="9" t="s">
        <v>345</v>
      </c>
      <c r="J617" s="9" t="s">
        <v>1151</v>
      </c>
      <c r="K617" s="9" t="s">
        <v>215</v>
      </c>
      <c r="L617" s="9" t="s">
        <v>216</v>
      </c>
      <c r="M617" s="9" t="s">
        <v>317</v>
      </c>
      <c r="N617" s="9" t="s">
        <v>197</v>
      </c>
      <c r="O617" s="9" t="s">
        <v>179</v>
      </c>
      <c r="P617" s="9" t="s">
        <v>264</v>
      </c>
      <c r="Q617" s="9" t="s">
        <v>219</v>
      </c>
      <c r="R617" s="9">
        <v>0</v>
      </c>
      <c r="S617" s="9">
        <v>20</v>
      </c>
      <c r="U617" s="9" t="s">
        <v>248</v>
      </c>
      <c r="X617" s="9">
        <f>INDEX(SLA_Policy!$D$2:$D$5,MATCH(F617,SLA_Policy!$A$2:$A$5,0))</f>
        <v>120</v>
      </c>
      <c r="Y617" s="9" t="str">
        <f>IF(E617="Cancelled","Excluded",IF(D617="",IF((SLA_Policy!$B$8-B617)*24&gt;X617,"Open - Breached","Open - On Track"),IF((D617-B617)*24&lt;=X617,"Met","Breached")))</f>
        <v>Met</v>
      </c>
    </row>
    <row r="618" spans="1:25" x14ac:dyDescent="0.25">
      <c r="A618" s="9" t="s">
        <v>1847</v>
      </c>
      <c r="B618" s="23">
        <v>45950.345138888901</v>
      </c>
      <c r="C618" s="23">
        <v>45950.478472222203</v>
      </c>
      <c r="D618" s="23">
        <v>45950.629166666702</v>
      </c>
      <c r="E618" s="9" t="s">
        <v>212</v>
      </c>
      <c r="F618" s="9" t="s">
        <v>189</v>
      </c>
      <c r="G618" s="9" t="s">
        <v>213</v>
      </c>
      <c r="H618" s="9" t="s">
        <v>162</v>
      </c>
      <c r="I618" s="9" t="s">
        <v>345</v>
      </c>
      <c r="J618" s="9" t="s">
        <v>1848</v>
      </c>
      <c r="K618" s="9" t="s">
        <v>246</v>
      </c>
      <c r="L618" s="9" t="s">
        <v>371</v>
      </c>
      <c r="M618" s="9" t="s">
        <v>375</v>
      </c>
      <c r="N618" s="9" t="s">
        <v>196</v>
      </c>
      <c r="O618" s="9" t="s">
        <v>179</v>
      </c>
      <c r="P618" s="9" t="s">
        <v>337</v>
      </c>
      <c r="Q618" s="9" t="s">
        <v>219</v>
      </c>
      <c r="R618" s="9">
        <v>0</v>
      </c>
      <c r="S618" s="9">
        <v>8</v>
      </c>
      <c r="U618" s="9" t="s">
        <v>376</v>
      </c>
      <c r="W618" s="9">
        <v>4</v>
      </c>
      <c r="X618" s="9">
        <f>INDEX(SLA_Policy!$D$2:$D$5,MATCH(F618,SLA_Policy!$A$2:$A$5,0))</f>
        <v>120</v>
      </c>
      <c r="Y618" s="9" t="str">
        <f>IF(E618="Cancelled","Excluded",IF(D618="",IF((SLA_Policy!$B$8-B618)*24&gt;X618,"Open - Breached","Open - On Track"),IF((D618-B618)*24&lt;=X618,"Met","Breached")))</f>
        <v>Met</v>
      </c>
    </row>
    <row r="619" spans="1:25" x14ac:dyDescent="0.25">
      <c r="A619" s="9" t="s">
        <v>1849</v>
      </c>
      <c r="B619" s="23">
        <v>45950.345138888901</v>
      </c>
      <c r="C619" s="23">
        <v>45950.357638888898</v>
      </c>
      <c r="D619" s="23">
        <v>45950.737500000003</v>
      </c>
      <c r="E619" s="9" t="s">
        <v>212</v>
      </c>
      <c r="F619" s="9" t="s">
        <v>188</v>
      </c>
      <c r="G619" s="9" t="s">
        <v>236</v>
      </c>
      <c r="H619" s="9" t="s">
        <v>167</v>
      </c>
      <c r="I619" s="9" t="s">
        <v>255</v>
      </c>
      <c r="J619" s="9" t="s">
        <v>1850</v>
      </c>
      <c r="K619" s="9" t="s">
        <v>215</v>
      </c>
      <c r="L619" s="9" t="s">
        <v>311</v>
      </c>
      <c r="M619" s="9" t="s">
        <v>1635</v>
      </c>
      <c r="N619" s="9" t="s">
        <v>198</v>
      </c>
      <c r="O619" s="9" t="s">
        <v>180</v>
      </c>
      <c r="P619" s="9" t="s">
        <v>278</v>
      </c>
      <c r="Q619" s="9" t="s">
        <v>219</v>
      </c>
      <c r="R619" s="9">
        <v>0</v>
      </c>
      <c r="S619" s="9">
        <v>25</v>
      </c>
      <c r="U619" s="9" t="s">
        <v>242</v>
      </c>
      <c r="W619" s="9">
        <v>4</v>
      </c>
      <c r="X619" s="9">
        <f>INDEX(SLA_Policy!$D$2:$D$5,MATCH(F619,SLA_Policy!$A$2:$A$5,0))</f>
        <v>72</v>
      </c>
      <c r="Y619" s="9" t="str">
        <f>IF(E619="Cancelled","Excluded",IF(D619="",IF((SLA_Policy!$B$8-B619)*24&gt;X619,"Open - Breached","Open - On Track"),IF((D619-B619)*24&lt;=X619,"Met","Breached")))</f>
        <v>Met</v>
      </c>
    </row>
    <row r="620" spans="1:25" x14ac:dyDescent="0.25">
      <c r="A620" s="9" t="s">
        <v>1851</v>
      </c>
      <c r="B620" s="23">
        <v>45950.35</v>
      </c>
      <c r="C620" s="23">
        <v>45950.510416666701</v>
      </c>
      <c r="D620" s="23">
        <v>45952.377083333296</v>
      </c>
      <c r="E620" s="9" t="s">
        <v>212</v>
      </c>
      <c r="F620" s="9" t="s">
        <v>189</v>
      </c>
      <c r="G620" s="9" t="s">
        <v>236</v>
      </c>
      <c r="H620" s="9" t="s">
        <v>161</v>
      </c>
      <c r="I620" s="9" t="s">
        <v>505</v>
      </c>
      <c r="J620" s="9" t="s">
        <v>506</v>
      </c>
      <c r="K620" s="9" t="s">
        <v>239</v>
      </c>
      <c r="L620" s="9" t="s">
        <v>104</v>
      </c>
      <c r="M620" s="9" t="s">
        <v>1788</v>
      </c>
      <c r="N620" s="9" t="s">
        <v>196</v>
      </c>
      <c r="O620" s="9" t="s">
        <v>177</v>
      </c>
      <c r="P620" s="9" t="s">
        <v>457</v>
      </c>
      <c r="Q620" s="9" t="s">
        <v>219</v>
      </c>
      <c r="R620" s="9">
        <v>1</v>
      </c>
      <c r="S620" s="9">
        <v>36</v>
      </c>
      <c r="U620" s="9" t="s">
        <v>242</v>
      </c>
      <c r="X620" s="9">
        <f>INDEX(SLA_Policy!$D$2:$D$5,MATCH(F620,SLA_Policy!$A$2:$A$5,0))</f>
        <v>120</v>
      </c>
      <c r="Y620" s="9" t="str">
        <f>IF(E620="Cancelled","Excluded",IF(D620="",IF((SLA_Policy!$B$8-B620)*24&gt;X620,"Open - Breached","Open - On Track"),IF((D620-B620)*24&lt;=X620,"Met","Breached")))</f>
        <v>Met</v>
      </c>
    </row>
    <row r="621" spans="1:25" x14ac:dyDescent="0.25">
      <c r="A621" s="9" t="s">
        <v>1852</v>
      </c>
      <c r="B621" s="23">
        <v>45950.3569444444</v>
      </c>
      <c r="C621" s="23">
        <v>45950.3659722222</v>
      </c>
      <c r="D621" s="23">
        <v>45950.430555555598</v>
      </c>
      <c r="E621" s="9" t="s">
        <v>212</v>
      </c>
      <c r="F621" s="9" t="s">
        <v>188</v>
      </c>
      <c r="G621" s="9" t="s">
        <v>213</v>
      </c>
      <c r="H621" s="9" t="s">
        <v>162</v>
      </c>
      <c r="I621" s="9" t="s">
        <v>244</v>
      </c>
      <c r="J621" s="9" t="s">
        <v>335</v>
      </c>
      <c r="K621" s="9" t="s">
        <v>246</v>
      </c>
      <c r="L621" s="9" t="s">
        <v>216</v>
      </c>
      <c r="M621" s="9" t="s">
        <v>1853</v>
      </c>
      <c r="N621" s="9" t="s">
        <v>196</v>
      </c>
      <c r="O621" s="9" t="s">
        <v>179</v>
      </c>
      <c r="P621" s="9" t="s">
        <v>284</v>
      </c>
      <c r="Q621" s="9" t="s">
        <v>219</v>
      </c>
      <c r="R621" s="9">
        <v>0</v>
      </c>
      <c r="S621" s="9">
        <v>33</v>
      </c>
      <c r="U621" s="9" t="s">
        <v>376</v>
      </c>
      <c r="X621" s="9">
        <f>INDEX(SLA_Policy!$D$2:$D$5,MATCH(F621,SLA_Policy!$A$2:$A$5,0))</f>
        <v>72</v>
      </c>
      <c r="Y621" s="9" t="str">
        <f>IF(E621="Cancelled","Excluded",IF(D621="",IF((SLA_Policy!$B$8-B621)*24&gt;X621,"Open - Breached","Open - On Track"),IF((D621-B621)*24&lt;=X621,"Met","Breached")))</f>
        <v>Met</v>
      </c>
    </row>
    <row r="622" spans="1:25" x14ac:dyDescent="0.25">
      <c r="A622" s="9" t="s">
        <v>1854</v>
      </c>
      <c r="B622" s="23">
        <v>45950.359027777798</v>
      </c>
      <c r="C622" s="23">
        <v>45950.372222222199</v>
      </c>
      <c r="D622" s="23">
        <v>45950.511805555601</v>
      </c>
      <c r="E622" s="9" t="s">
        <v>212</v>
      </c>
      <c r="F622" s="9" t="s">
        <v>188</v>
      </c>
      <c r="G622" s="9" t="s">
        <v>213</v>
      </c>
      <c r="H622" s="9" t="s">
        <v>163</v>
      </c>
      <c r="I622" s="9" t="s">
        <v>250</v>
      </c>
      <c r="J622" s="9" t="s">
        <v>1855</v>
      </c>
      <c r="K622" s="9" t="s">
        <v>225</v>
      </c>
      <c r="L622" s="9" t="s">
        <v>395</v>
      </c>
      <c r="M622" s="9" t="s">
        <v>1856</v>
      </c>
      <c r="N622" s="9" t="s">
        <v>196</v>
      </c>
      <c r="O622" s="9" t="s">
        <v>176</v>
      </c>
      <c r="P622" s="9" t="s">
        <v>330</v>
      </c>
      <c r="Q622" s="9" t="s">
        <v>219</v>
      </c>
      <c r="R622" s="9">
        <v>0</v>
      </c>
      <c r="S622" s="9">
        <v>63</v>
      </c>
      <c r="T622" s="9" t="s">
        <v>220</v>
      </c>
      <c r="U622" s="9" t="s">
        <v>230</v>
      </c>
      <c r="X622" s="9">
        <f>INDEX(SLA_Policy!$D$2:$D$5,MATCH(F622,SLA_Policy!$A$2:$A$5,0))</f>
        <v>72</v>
      </c>
      <c r="Y622" s="9" t="str">
        <f>IF(E622="Cancelled","Excluded",IF(D622="",IF((SLA_Policy!$B$8-B622)*24&gt;X622,"Open - Breached","Open - On Track"),IF((D622-B622)*24&lt;=X622,"Met","Breached")))</f>
        <v>Met</v>
      </c>
    </row>
    <row r="623" spans="1:25" x14ac:dyDescent="0.25">
      <c r="A623" s="9" t="s">
        <v>1857</v>
      </c>
      <c r="B623" s="23">
        <v>45950.364583333299</v>
      </c>
      <c r="C623" s="23">
        <v>45950.407638888901</v>
      </c>
      <c r="D623" s="23">
        <v>45950.525694444397</v>
      </c>
      <c r="E623" s="9" t="s">
        <v>212</v>
      </c>
      <c r="F623" s="9" t="s">
        <v>189</v>
      </c>
      <c r="G623" s="9" t="s">
        <v>236</v>
      </c>
      <c r="H623" s="9" t="s">
        <v>164</v>
      </c>
      <c r="I623" s="9" t="s">
        <v>421</v>
      </c>
      <c r="J623" s="9" t="s">
        <v>1858</v>
      </c>
      <c r="K623" s="9" t="s">
        <v>246</v>
      </c>
      <c r="L623" s="9" t="s">
        <v>104</v>
      </c>
      <c r="M623" s="9" t="s">
        <v>1416</v>
      </c>
      <c r="N623" s="9" t="s">
        <v>196</v>
      </c>
      <c r="O623" s="9" t="s">
        <v>116</v>
      </c>
      <c r="P623" s="9" t="s">
        <v>218</v>
      </c>
      <c r="Q623" s="9" t="s">
        <v>219</v>
      </c>
      <c r="R623" s="9">
        <v>0</v>
      </c>
      <c r="S623" s="9">
        <v>12</v>
      </c>
      <c r="T623" s="9" t="s">
        <v>464</v>
      </c>
      <c r="U623" s="9" t="s">
        <v>242</v>
      </c>
      <c r="X623" s="9">
        <f>INDEX(SLA_Policy!$D$2:$D$5,MATCH(F623,SLA_Policy!$A$2:$A$5,0))</f>
        <v>120</v>
      </c>
      <c r="Y623" s="9" t="str">
        <f>IF(E623="Cancelled","Excluded",IF(D623="",IF((SLA_Policy!$B$8-B623)*24&gt;X623,"Open - Breached","Open - On Track"),IF((D623-B623)*24&lt;=X623,"Met","Breached")))</f>
        <v>Met</v>
      </c>
    </row>
    <row r="624" spans="1:25" x14ac:dyDescent="0.25">
      <c r="A624" s="9" t="s">
        <v>1859</v>
      </c>
      <c r="B624" s="23">
        <v>45950.376388888901</v>
      </c>
      <c r="C624" s="23">
        <v>45950.3930555556</v>
      </c>
      <c r="D624" s="23">
        <v>45953.404166666704</v>
      </c>
      <c r="E624" s="9" t="s">
        <v>212</v>
      </c>
      <c r="F624" s="9" t="s">
        <v>189</v>
      </c>
      <c r="G624" s="9" t="s">
        <v>213</v>
      </c>
      <c r="H624" s="9" t="s">
        <v>162</v>
      </c>
      <c r="I624" s="9" t="s">
        <v>244</v>
      </c>
      <c r="J624" s="9" t="s">
        <v>518</v>
      </c>
      <c r="K624" s="9" t="s">
        <v>246</v>
      </c>
      <c r="L624" s="9" t="s">
        <v>311</v>
      </c>
      <c r="M624" s="9" t="s">
        <v>1860</v>
      </c>
      <c r="N624" s="9" t="s">
        <v>196</v>
      </c>
      <c r="O624" s="9" t="s">
        <v>179</v>
      </c>
      <c r="P624" s="9" t="s">
        <v>337</v>
      </c>
      <c r="Q624" s="9" t="s">
        <v>219</v>
      </c>
      <c r="R624" s="9">
        <v>0</v>
      </c>
      <c r="S624" s="9">
        <v>20</v>
      </c>
      <c r="U624" s="9" t="s">
        <v>290</v>
      </c>
      <c r="X624" s="9">
        <f>INDEX(SLA_Policy!$D$2:$D$5,MATCH(F624,SLA_Policy!$A$2:$A$5,0))</f>
        <v>120</v>
      </c>
      <c r="Y624" s="9" t="str">
        <f>IF(E624="Cancelled","Excluded",IF(D624="",IF((SLA_Policy!$B$8-B624)*24&gt;X624,"Open - Breached","Open - On Track"),IF((D624-B624)*24&lt;=X624,"Met","Breached")))</f>
        <v>Met</v>
      </c>
    </row>
    <row r="625" spans="1:25" x14ac:dyDescent="0.25">
      <c r="A625" s="9" t="s">
        <v>1861</v>
      </c>
      <c r="B625" s="23">
        <v>45950.380555555603</v>
      </c>
      <c r="C625" s="23">
        <v>45950.381249999999</v>
      </c>
      <c r="D625" s="23">
        <v>45950.5</v>
      </c>
      <c r="E625" s="9" t="s">
        <v>212</v>
      </c>
      <c r="F625" s="9" t="s">
        <v>187</v>
      </c>
      <c r="G625" s="9" t="s">
        <v>213</v>
      </c>
      <c r="H625" s="9" t="s">
        <v>88</v>
      </c>
      <c r="I625" s="9" t="s">
        <v>268</v>
      </c>
      <c r="J625" s="9" t="s">
        <v>1862</v>
      </c>
      <c r="K625" s="9" t="s">
        <v>262</v>
      </c>
      <c r="L625" s="9" t="s">
        <v>216</v>
      </c>
      <c r="M625" s="9" t="s">
        <v>1863</v>
      </c>
      <c r="N625" s="9" t="s">
        <v>198</v>
      </c>
      <c r="O625" s="9" t="s">
        <v>176</v>
      </c>
      <c r="P625" s="9" t="s">
        <v>419</v>
      </c>
      <c r="Q625" s="9" t="s">
        <v>273</v>
      </c>
      <c r="R625" s="9">
        <v>0</v>
      </c>
      <c r="S625" s="9">
        <v>26</v>
      </c>
      <c r="T625" s="9" t="s">
        <v>220</v>
      </c>
      <c r="U625" s="9" t="s">
        <v>266</v>
      </c>
      <c r="X625" s="9">
        <f>INDEX(SLA_Policy!$D$2:$D$5,MATCH(F625,SLA_Policy!$A$2:$A$5,0))</f>
        <v>8</v>
      </c>
      <c r="Y625" s="9" t="str">
        <f>IF(E625="Cancelled","Excluded",IF(D625="",IF((SLA_Policy!$B$8-B625)*24&gt;X625,"Open - Breached","Open - On Track"),IF((D625-B625)*24&lt;=X625,"Met","Breached")))</f>
        <v>Met</v>
      </c>
    </row>
    <row r="626" spans="1:25" x14ac:dyDescent="0.25">
      <c r="A626" s="9" t="s">
        <v>1864</v>
      </c>
      <c r="B626" s="23">
        <v>45950.382638888899</v>
      </c>
      <c r="C626" s="23">
        <v>45950.400694444397</v>
      </c>
      <c r="D626" s="23">
        <v>45950.418055555601</v>
      </c>
      <c r="E626" s="9" t="s">
        <v>212</v>
      </c>
      <c r="F626" s="9" t="s">
        <v>189</v>
      </c>
      <c r="G626" s="9" t="s">
        <v>213</v>
      </c>
      <c r="H626" s="9" t="s">
        <v>161</v>
      </c>
      <c r="I626" s="9" t="s">
        <v>454</v>
      </c>
      <c r="J626" s="9" t="s">
        <v>813</v>
      </c>
      <c r="K626" s="9" t="s">
        <v>246</v>
      </c>
      <c r="L626" s="9" t="s">
        <v>270</v>
      </c>
      <c r="M626" s="9" t="s">
        <v>1865</v>
      </c>
      <c r="N626" s="9" t="s">
        <v>198</v>
      </c>
      <c r="O626" s="9" t="s">
        <v>116</v>
      </c>
      <c r="P626" s="9" t="s">
        <v>295</v>
      </c>
      <c r="Q626" s="9" t="s">
        <v>219</v>
      </c>
      <c r="R626" s="9">
        <v>0</v>
      </c>
      <c r="S626" s="9">
        <v>11</v>
      </c>
      <c r="U626" s="9" t="s">
        <v>221</v>
      </c>
      <c r="X626" s="9">
        <f>INDEX(SLA_Policy!$D$2:$D$5,MATCH(F626,SLA_Policy!$A$2:$A$5,0))</f>
        <v>120</v>
      </c>
      <c r="Y626" s="9" t="str">
        <f>IF(E626="Cancelled","Excluded",IF(D626="",IF((SLA_Policy!$B$8-B626)*24&gt;X626,"Open - Breached","Open - On Track"),IF((D626-B626)*24&lt;=X626,"Met","Breached")))</f>
        <v>Met</v>
      </c>
    </row>
    <row r="627" spans="1:25" x14ac:dyDescent="0.25">
      <c r="A627" s="9" t="s">
        <v>1866</v>
      </c>
      <c r="B627" s="23">
        <v>45950.382638888899</v>
      </c>
      <c r="C627" s="23">
        <v>45950.384722222203</v>
      </c>
      <c r="D627" s="23">
        <v>45950.506944444503</v>
      </c>
      <c r="E627" s="9" t="s">
        <v>212</v>
      </c>
      <c r="F627" s="9" t="s">
        <v>188</v>
      </c>
      <c r="G627" s="9" t="s">
        <v>213</v>
      </c>
      <c r="H627" s="9" t="s">
        <v>161</v>
      </c>
      <c r="I627" s="9" t="s">
        <v>389</v>
      </c>
      <c r="J627" s="9" t="s">
        <v>767</v>
      </c>
      <c r="K627" s="9" t="s">
        <v>225</v>
      </c>
      <c r="L627" s="9" t="s">
        <v>216</v>
      </c>
      <c r="M627" s="9" t="s">
        <v>1240</v>
      </c>
      <c r="N627" s="9" t="s">
        <v>200</v>
      </c>
      <c r="O627" s="9" t="s">
        <v>116</v>
      </c>
      <c r="P627" s="9" t="s">
        <v>258</v>
      </c>
      <c r="Q627" s="9" t="s">
        <v>219</v>
      </c>
      <c r="R627" s="9">
        <v>0</v>
      </c>
      <c r="S627" s="9">
        <v>7</v>
      </c>
      <c r="U627" s="9" t="s">
        <v>140</v>
      </c>
      <c r="V627" s="9" t="s">
        <v>1839</v>
      </c>
      <c r="W627" s="9">
        <v>5</v>
      </c>
      <c r="X627" s="9">
        <f>INDEX(SLA_Policy!$D$2:$D$5,MATCH(F627,SLA_Policy!$A$2:$A$5,0))</f>
        <v>72</v>
      </c>
      <c r="Y627" s="9" t="str">
        <f>IF(E627="Cancelled","Excluded",IF(D627="",IF((SLA_Policy!$B$8-B627)*24&gt;X627,"Open - Breached","Open - On Track"),IF((D627-B627)*24&lt;=X627,"Met","Breached")))</f>
        <v>Met</v>
      </c>
    </row>
    <row r="628" spans="1:25" x14ac:dyDescent="0.25">
      <c r="A628" s="9" t="s">
        <v>1867</v>
      </c>
      <c r="B628" s="23">
        <v>45950.3840277778</v>
      </c>
      <c r="C628" s="23">
        <v>45950.588888888902</v>
      </c>
      <c r="D628" s="23">
        <v>45951.447916666701</v>
      </c>
      <c r="E628" s="9" t="s">
        <v>212</v>
      </c>
      <c r="F628" s="9" t="s">
        <v>189</v>
      </c>
      <c r="G628" s="9" t="s">
        <v>213</v>
      </c>
      <c r="H628" s="9" t="s">
        <v>88</v>
      </c>
      <c r="I628" s="9" t="s">
        <v>268</v>
      </c>
      <c r="J628" s="9" t="s">
        <v>269</v>
      </c>
      <c r="K628" s="9" t="s">
        <v>239</v>
      </c>
      <c r="L628" s="9" t="s">
        <v>311</v>
      </c>
      <c r="M628" s="9" t="s">
        <v>1868</v>
      </c>
      <c r="N628" s="9" t="s">
        <v>196</v>
      </c>
      <c r="O628" s="9" t="s">
        <v>178</v>
      </c>
      <c r="P628" s="9" t="s">
        <v>321</v>
      </c>
      <c r="Q628" s="9" t="s">
        <v>219</v>
      </c>
      <c r="R628" s="9">
        <v>0</v>
      </c>
      <c r="S628" s="9">
        <v>14</v>
      </c>
      <c r="T628" s="9" t="s">
        <v>136</v>
      </c>
      <c r="U628" s="9" t="s">
        <v>290</v>
      </c>
      <c r="X628" s="9">
        <f>INDEX(SLA_Policy!$D$2:$D$5,MATCH(F628,SLA_Policy!$A$2:$A$5,0))</f>
        <v>120</v>
      </c>
      <c r="Y628" s="9" t="str">
        <f>IF(E628="Cancelled","Excluded",IF(D628="",IF((SLA_Policy!$B$8-B628)*24&gt;X628,"Open - Breached","Open - On Track"),IF((D628-B628)*24&lt;=X628,"Met","Breached")))</f>
        <v>Met</v>
      </c>
    </row>
    <row r="629" spans="1:25" x14ac:dyDescent="0.25">
      <c r="A629" s="9" t="s">
        <v>1869</v>
      </c>
      <c r="B629" s="23">
        <v>45950.3840277778</v>
      </c>
      <c r="C629" s="23">
        <v>45950.402777777803</v>
      </c>
      <c r="D629" s="23">
        <v>45950.4243055556</v>
      </c>
      <c r="E629" s="9" t="s">
        <v>212</v>
      </c>
      <c r="F629" s="9" t="s">
        <v>188</v>
      </c>
      <c r="G629" s="9" t="s">
        <v>213</v>
      </c>
      <c r="H629" s="9" t="s">
        <v>161</v>
      </c>
      <c r="I629" s="9" t="s">
        <v>389</v>
      </c>
      <c r="J629" s="9" t="s">
        <v>1870</v>
      </c>
      <c r="K629" s="9" t="s">
        <v>262</v>
      </c>
      <c r="L629" s="9" t="s">
        <v>311</v>
      </c>
      <c r="M629" s="9" t="s">
        <v>1370</v>
      </c>
      <c r="N629" s="9" t="s">
        <v>198</v>
      </c>
      <c r="O629" s="9" t="s">
        <v>116</v>
      </c>
      <c r="P629" s="9" t="s">
        <v>234</v>
      </c>
      <c r="Q629" s="9" t="s">
        <v>219</v>
      </c>
      <c r="R629" s="9">
        <v>0</v>
      </c>
      <c r="S629" s="9">
        <v>4</v>
      </c>
      <c r="U629" s="9" t="s">
        <v>140</v>
      </c>
      <c r="V629" s="9" t="s">
        <v>1839</v>
      </c>
      <c r="W629" s="9">
        <v>4</v>
      </c>
      <c r="X629" s="9">
        <f>INDEX(SLA_Policy!$D$2:$D$5,MATCH(F629,SLA_Policy!$A$2:$A$5,0))</f>
        <v>72</v>
      </c>
      <c r="Y629" s="9" t="str">
        <f>IF(E629="Cancelled","Excluded",IF(D629="",IF((SLA_Policy!$B$8-B629)*24&gt;X629,"Open - Breached","Open - On Track"),IF((D629-B629)*24&lt;=X629,"Met","Breached")))</f>
        <v>Met</v>
      </c>
    </row>
    <row r="630" spans="1:25" x14ac:dyDescent="0.25">
      <c r="A630" s="9" t="s">
        <v>1871</v>
      </c>
      <c r="B630" s="23">
        <v>45950.3840277778</v>
      </c>
      <c r="C630" s="23">
        <v>45950.438888888901</v>
      </c>
      <c r="D630" s="23">
        <v>45950.527777777803</v>
      </c>
      <c r="E630" s="9" t="s">
        <v>212</v>
      </c>
      <c r="F630" s="9" t="s">
        <v>189</v>
      </c>
      <c r="G630" s="9" t="s">
        <v>213</v>
      </c>
      <c r="H630" s="9" t="s">
        <v>161</v>
      </c>
      <c r="I630" s="9" t="s">
        <v>389</v>
      </c>
      <c r="J630" s="9" t="s">
        <v>1872</v>
      </c>
      <c r="K630" s="9" t="s">
        <v>246</v>
      </c>
      <c r="L630" s="9" t="s">
        <v>226</v>
      </c>
      <c r="M630" s="9" t="s">
        <v>1873</v>
      </c>
      <c r="N630" s="9" t="s">
        <v>198</v>
      </c>
      <c r="O630" s="9" t="s">
        <v>116</v>
      </c>
      <c r="P630" s="9" t="s">
        <v>342</v>
      </c>
      <c r="Q630" s="9" t="s">
        <v>219</v>
      </c>
      <c r="R630" s="9">
        <v>0</v>
      </c>
      <c r="S630" s="9">
        <v>11</v>
      </c>
      <c r="U630" s="9" t="s">
        <v>140</v>
      </c>
      <c r="V630" s="9" t="s">
        <v>1839</v>
      </c>
      <c r="X630" s="9">
        <f>INDEX(SLA_Policy!$D$2:$D$5,MATCH(F630,SLA_Policy!$A$2:$A$5,0))</f>
        <v>120</v>
      </c>
      <c r="Y630" s="9" t="str">
        <f>IF(E630="Cancelled","Excluded",IF(D630="",IF((SLA_Policy!$B$8-B630)*24&gt;X630,"Open - Breached","Open - On Track"),IF((D630-B630)*24&lt;=X630,"Met","Breached")))</f>
        <v>Met</v>
      </c>
    </row>
    <row r="631" spans="1:25" x14ac:dyDescent="0.25">
      <c r="A631" s="9" t="s">
        <v>1874</v>
      </c>
      <c r="B631" s="23">
        <v>45950.3881944444</v>
      </c>
      <c r="C631" s="23">
        <v>45950.423611111102</v>
      </c>
      <c r="D631" s="23">
        <v>45951.556944444397</v>
      </c>
      <c r="E631" s="9" t="s">
        <v>212</v>
      </c>
      <c r="F631" s="9" t="s">
        <v>189</v>
      </c>
      <c r="G631" s="9" t="s">
        <v>236</v>
      </c>
      <c r="H631" s="9" t="s">
        <v>167</v>
      </c>
      <c r="I631" s="9" t="s">
        <v>255</v>
      </c>
      <c r="J631" s="9" t="s">
        <v>1875</v>
      </c>
      <c r="K631" s="9" t="s">
        <v>246</v>
      </c>
      <c r="L631" s="9" t="s">
        <v>216</v>
      </c>
      <c r="M631" s="9" t="s">
        <v>715</v>
      </c>
      <c r="N631" s="9" t="s">
        <v>199</v>
      </c>
      <c r="O631" s="9" t="s">
        <v>116</v>
      </c>
      <c r="P631" s="9" t="s">
        <v>218</v>
      </c>
      <c r="Q631" s="9" t="s">
        <v>219</v>
      </c>
      <c r="R631" s="9">
        <v>0</v>
      </c>
      <c r="S631" s="9">
        <v>21</v>
      </c>
      <c r="U631" s="9" t="s">
        <v>242</v>
      </c>
      <c r="W631" s="9">
        <v>4</v>
      </c>
      <c r="X631" s="9">
        <f>INDEX(SLA_Policy!$D$2:$D$5,MATCH(F631,SLA_Policy!$A$2:$A$5,0))</f>
        <v>120</v>
      </c>
      <c r="Y631" s="9" t="str">
        <f>IF(E631="Cancelled","Excluded",IF(D631="",IF((SLA_Policy!$B$8-B631)*24&gt;X631,"Open - Breached","Open - On Track"),IF((D631-B631)*24&lt;=X631,"Met","Breached")))</f>
        <v>Met</v>
      </c>
    </row>
    <row r="632" spans="1:25" x14ac:dyDescent="0.25">
      <c r="A632" s="9" t="s">
        <v>1876</v>
      </c>
      <c r="B632" s="23">
        <v>45950.397916666698</v>
      </c>
      <c r="C632" s="23">
        <v>45950.464583333298</v>
      </c>
      <c r="D632" s="23">
        <v>45950.679166666698</v>
      </c>
      <c r="E632" s="9" t="s">
        <v>212</v>
      </c>
      <c r="F632" s="9" t="s">
        <v>189</v>
      </c>
      <c r="G632" s="9" t="s">
        <v>213</v>
      </c>
      <c r="H632" s="9" t="s">
        <v>161</v>
      </c>
      <c r="I632" s="9" t="s">
        <v>389</v>
      </c>
      <c r="J632" s="9" t="s">
        <v>1243</v>
      </c>
      <c r="K632" s="9" t="s">
        <v>225</v>
      </c>
      <c r="L632" s="9" t="s">
        <v>216</v>
      </c>
      <c r="M632" s="9" t="s">
        <v>612</v>
      </c>
      <c r="N632" s="9" t="s">
        <v>196</v>
      </c>
      <c r="O632" s="9" t="s">
        <v>116</v>
      </c>
      <c r="P632" s="9" t="s">
        <v>218</v>
      </c>
      <c r="Q632" s="9" t="s">
        <v>219</v>
      </c>
      <c r="R632" s="9">
        <v>0</v>
      </c>
      <c r="S632" s="9">
        <v>18</v>
      </c>
      <c r="U632" s="9" t="s">
        <v>140</v>
      </c>
      <c r="V632" s="9" t="s">
        <v>1839</v>
      </c>
      <c r="X632" s="9">
        <f>INDEX(SLA_Policy!$D$2:$D$5,MATCH(F632,SLA_Policy!$A$2:$A$5,0))</f>
        <v>120</v>
      </c>
      <c r="Y632" s="9" t="str">
        <f>IF(E632="Cancelled","Excluded",IF(D632="",IF((SLA_Policy!$B$8-B632)*24&gt;X632,"Open - Breached","Open - On Track"),IF((D632-B632)*24&lt;=X632,"Met","Breached")))</f>
        <v>Met</v>
      </c>
    </row>
    <row r="633" spans="1:25" x14ac:dyDescent="0.25">
      <c r="A633" s="9" t="s">
        <v>1877</v>
      </c>
      <c r="B633" s="23">
        <v>45950.399305555598</v>
      </c>
      <c r="C633" s="23">
        <v>45950.414583333302</v>
      </c>
      <c r="D633" s="23">
        <v>45950.527777777803</v>
      </c>
      <c r="E633" s="9" t="s">
        <v>212</v>
      </c>
      <c r="F633" s="9" t="s">
        <v>188</v>
      </c>
      <c r="G633" s="9" t="s">
        <v>213</v>
      </c>
      <c r="H633" s="9" t="s">
        <v>161</v>
      </c>
      <c r="I633" s="9" t="s">
        <v>389</v>
      </c>
      <c r="J633" s="9" t="s">
        <v>1878</v>
      </c>
      <c r="K633" s="9" t="s">
        <v>246</v>
      </c>
      <c r="L633" s="9" t="s">
        <v>226</v>
      </c>
      <c r="M633" s="9" t="s">
        <v>1879</v>
      </c>
      <c r="N633" s="9" t="s">
        <v>198</v>
      </c>
      <c r="O633" s="9" t="s">
        <v>116</v>
      </c>
      <c r="P633" s="9" t="s">
        <v>590</v>
      </c>
      <c r="Q633" s="9" t="s">
        <v>219</v>
      </c>
      <c r="R633" s="9">
        <v>0</v>
      </c>
      <c r="S633" s="9">
        <v>7</v>
      </c>
      <c r="U633" s="9" t="s">
        <v>140</v>
      </c>
      <c r="V633" s="9" t="s">
        <v>1839</v>
      </c>
      <c r="W633" s="9">
        <v>4</v>
      </c>
      <c r="X633" s="9">
        <f>INDEX(SLA_Policy!$D$2:$D$5,MATCH(F633,SLA_Policy!$A$2:$A$5,0))</f>
        <v>72</v>
      </c>
      <c r="Y633" s="9" t="str">
        <f>IF(E633="Cancelled","Excluded",IF(D633="",IF((SLA_Policy!$B$8-B633)*24&gt;X633,"Open - Breached","Open - On Track"),IF((D633-B633)*24&lt;=X633,"Met","Breached")))</f>
        <v>Met</v>
      </c>
    </row>
    <row r="634" spans="1:25" x14ac:dyDescent="0.25">
      <c r="A634" s="9" t="s">
        <v>1880</v>
      </c>
      <c r="B634" s="23">
        <v>45950.401388888902</v>
      </c>
      <c r="C634" s="23">
        <v>45950.594444444498</v>
      </c>
      <c r="D634" s="23">
        <v>45952.386111111096</v>
      </c>
      <c r="E634" s="9" t="s">
        <v>212</v>
      </c>
      <c r="F634" s="9" t="s">
        <v>189</v>
      </c>
      <c r="G634" s="9" t="s">
        <v>213</v>
      </c>
      <c r="H634" s="9" t="s">
        <v>88</v>
      </c>
      <c r="I634" s="9" t="s">
        <v>268</v>
      </c>
      <c r="J634" s="9" t="s">
        <v>1881</v>
      </c>
      <c r="K634" s="9" t="s">
        <v>303</v>
      </c>
      <c r="L634" s="9" t="s">
        <v>226</v>
      </c>
      <c r="M634" s="9" t="s">
        <v>452</v>
      </c>
      <c r="N634" s="9" t="s">
        <v>196</v>
      </c>
      <c r="O634" s="9" t="s">
        <v>178</v>
      </c>
      <c r="P634" s="9" t="s">
        <v>321</v>
      </c>
      <c r="Q634" s="9" t="s">
        <v>219</v>
      </c>
      <c r="R634" s="9">
        <v>0</v>
      </c>
      <c r="S634" s="9">
        <v>5</v>
      </c>
      <c r="T634" s="9" t="s">
        <v>322</v>
      </c>
      <c r="U634" s="9" t="s">
        <v>230</v>
      </c>
      <c r="W634" s="9">
        <v>3</v>
      </c>
      <c r="X634" s="9">
        <f>INDEX(SLA_Policy!$D$2:$D$5,MATCH(F634,SLA_Policy!$A$2:$A$5,0))</f>
        <v>120</v>
      </c>
      <c r="Y634" s="9" t="str">
        <f>IF(E634="Cancelled","Excluded",IF(D634="",IF((SLA_Policy!$B$8-B634)*24&gt;X634,"Open - Breached","Open - On Track"),IF((D634-B634)*24&lt;=X634,"Met","Breached")))</f>
        <v>Met</v>
      </c>
    </row>
    <row r="635" spans="1:25" x14ac:dyDescent="0.25">
      <c r="A635" s="9" t="s">
        <v>1882</v>
      </c>
      <c r="B635" s="23">
        <v>45950.405555555597</v>
      </c>
      <c r="C635" s="23">
        <v>45950.409722222197</v>
      </c>
      <c r="D635" s="23">
        <v>45951.527777777803</v>
      </c>
      <c r="E635" s="9" t="s">
        <v>212</v>
      </c>
      <c r="F635" s="9" t="s">
        <v>188</v>
      </c>
      <c r="G635" s="9" t="s">
        <v>213</v>
      </c>
      <c r="H635" s="9" t="s">
        <v>163</v>
      </c>
      <c r="I635" s="9" t="s">
        <v>223</v>
      </c>
      <c r="J635" s="9" t="s">
        <v>1883</v>
      </c>
      <c r="K635" s="9" t="s">
        <v>246</v>
      </c>
      <c r="L635" s="9" t="s">
        <v>104</v>
      </c>
      <c r="M635" s="9" t="s">
        <v>1884</v>
      </c>
      <c r="N635" s="9" t="s">
        <v>198</v>
      </c>
      <c r="O635" s="9" t="s">
        <v>176</v>
      </c>
      <c r="P635" s="9" t="s">
        <v>330</v>
      </c>
      <c r="Q635" s="9" t="s">
        <v>219</v>
      </c>
      <c r="R635" s="9">
        <v>0</v>
      </c>
      <c r="S635" s="9">
        <v>27</v>
      </c>
      <c r="T635" s="9" t="s">
        <v>220</v>
      </c>
      <c r="U635" s="9" t="s">
        <v>230</v>
      </c>
      <c r="X635" s="9">
        <f>INDEX(SLA_Policy!$D$2:$D$5,MATCH(F635,SLA_Policy!$A$2:$A$5,0))</f>
        <v>72</v>
      </c>
      <c r="Y635" s="9" t="str">
        <f>IF(E635="Cancelled","Excluded",IF(D635="",IF((SLA_Policy!$B$8-B635)*24&gt;X635,"Open - Breached","Open - On Track"),IF((D635-B635)*24&lt;=X635,"Met","Breached")))</f>
        <v>Met</v>
      </c>
    </row>
    <row r="636" spans="1:25" x14ac:dyDescent="0.25">
      <c r="A636" s="9" t="s">
        <v>1885</v>
      </c>
      <c r="B636" s="23">
        <v>45950.408333333296</v>
      </c>
      <c r="C636" s="23">
        <v>45950.423611111102</v>
      </c>
      <c r="D636" s="23">
        <v>45950.453472222202</v>
      </c>
      <c r="E636" s="9" t="s">
        <v>212</v>
      </c>
      <c r="F636" s="9" t="s">
        <v>188</v>
      </c>
      <c r="G636" s="9" t="s">
        <v>213</v>
      </c>
      <c r="H636" s="9" t="s">
        <v>166</v>
      </c>
      <c r="I636" s="9" t="s">
        <v>286</v>
      </c>
      <c r="J636" s="9" t="s">
        <v>1627</v>
      </c>
      <c r="K636" s="9" t="s">
        <v>225</v>
      </c>
      <c r="L636" s="9" t="s">
        <v>311</v>
      </c>
      <c r="M636" s="9" t="s">
        <v>1578</v>
      </c>
      <c r="N636" s="9" t="s">
        <v>197</v>
      </c>
      <c r="O636" s="9" t="s">
        <v>181</v>
      </c>
      <c r="P636" s="9" t="s">
        <v>449</v>
      </c>
      <c r="Q636" s="9" t="s">
        <v>219</v>
      </c>
      <c r="R636" s="9">
        <v>0</v>
      </c>
      <c r="S636" s="9">
        <v>15</v>
      </c>
      <c r="U636" s="9" t="s">
        <v>376</v>
      </c>
      <c r="W636" s="9">
        <v>4</v>
      </c>
      <c r="X636" s="9">
        <f>INDEX(SLA_Policy!$D$2:$D$5,MATCH(F636,SLA_Policy!$A$2:$A$5,0))</f>
        <v>72</v>
      </c>
      <c r="Y636" s="9" t="str">
        <f>IF(E636="Cancelled","Excluded",IF(D636="",IF((SLA_Policy!$B$8-B636)*24&gt;X636,"Open - Breached","Open - On Track"),IF((D636-B636)*24&lt;=X636,"Met","Breached")))</f>
        <v>Met</v>
      </c>
    </row>
    <row r="637" spans="1:25" x14ac:dyDescent="0.25">
      <c r="A637" s="9" t="s">
        <v>1886</v>
      </c>
      <c r="B637" s="23">
        <v>45950.409027777801</v>
      </c>
      <c r="C637" s="23">
        <v>45950.462500000001</v>
      </c>
      <c r="D637" s="23">
        <v>45951.346527777801</v>
      </c>
      <c r="E637" s="9" t="s">
        <v>212</v>
      </c>
      <c r="F637" s="9" t="s">
        <v>188</v>
      </c>
      <c r="G637" s="9" t="s">
        <v>236</v>
      </c>
      <c r="H637" s="9" t="s">
        <v>161</v>
      </c>
      <c r="I637" s="9" t="s">
        <v>237</v>
      </c>
      <c r="J637" s="9" t="s">
        <v>1887</v>
      </c>
      <c r="K637" s="9" t="s">
        <v>246</v>
      </c>
      <c r="L637" s="9" t="s">
        <v>104</v>
      </c>
      <c r="M637" s="9" t="s">
        <v>1888</v>
      </c>
      <c r="N637" s="9" t="s">
        <v>196</v>
      </c>
      <c r="O637" s="9" t="s">
        <v>177</v>
      </c>
      <c r="P637" s="9" t="s">
        <v>457</v>
      </c>
      <c r="Q637" s="9" t="s">
        <v>219</v>
      </c>
      <c r="R637" s="9">
        <v>0</v>
      </c>
      <c r="S637" s="9">
        <v>21</v>
      </c>
      <c r="U637" s="9" t="s">
        <v>242</v>
      </c>
      <c r="X637" s="9">
        <f>INDEX(SLA_Policy!$D$2:$D$5,MATCH(F637,SLA_Policy!$A$2:$A$5,0))</f>
        <v>72</v>
      </c>
      <c r="Y637" s="9" t="str">
        <f>IF(E637="Cancelled","Excluded",IF(D637="",IF((SLA_Policy!$B$8-B637)*24&gt;X637,"Open - Breached","Open - On Track"),IF((D637-B637)*24&lt;=X637,"Met","Breached")))</f>
        <v>Met</v>
      </c>
    </row>
    <row r="638" spans="1:25" x14ac:dyDescent="0.25">
      <c r="A638" s="9" t="s">
        <v>1889</v>
      </c>
      <c r="B638" s="23">
        <v>45950.410416666702</v>
      </c>
      <c r="C638" s="23">
        <v>45950.418055555601</v>
      </c>
      <c r="D638" s="23">
        <v>45951.373611111099</v>
      </c>
      <c r="E638" s="9" t="s">
        <v>212</v>
      </c>
      <c r="F638" s="9" t="s">
        <v>189</v>
      </c>
      <c r="G638" s="9" t="s">
        <v>213</v>
      </c>
      <c r="H638" s="9" t="s">
        <v>166</v>
      </c>
      <c r="I638" s="9" t="s">
        <v>378</v>
      </c>
      <c r="J638" s="9" t="s">
        <v>1890</v>
      </c>
      <c r="K638" s="9" t="s">
        <v>246</v>
      </c>
      <c r="L638" s="9" t="s">
        <v>104</v>
      </c>
      <c r="M638" s="9" t="s">
        <v>1891</v>
      </c>
      <c r="N638" s="9" t="s">
        <v>198</v>
      </c>
      <c r="O638" s="9" t="s">
        <v>181</v>
      </c>
      <c r="P638" s="9" t="s">
        <v>449</v>
      </c>
      <c r="Q638" s="9" t="s">
        <v>219</v>
      </c>
      <c r="R638" s="9">
        <v>0</v>
      </c>
      <c r="S638" s="9">
        <v>36</v>
      </c>
      <c r="T638" s="9" t="s">
        <v>136</v>
      </c>
      <c r="U638" s="9" t="s">
        <v>290</v>
      </c>
      <c r="X638" s="9">
        <f>INDEX(SLA_Policy!$D$2:$D$5,MATCH(F638,SLA_Policy!$A$2:$A$5,0))</f>
        <v>120</v>
      </c>
      <c r="Y638" s="9" t="str">
        <f>IF(E638="Cancelled","Excluded",IF(D638="",IF((SLA_Policy!$B$8-B638)*24&gt;X638,"Open - Breached","Open - On Track"),IF((D638-B638)*24&lt;=X638,"Met","Breached")))</f>
        <v>Met</v>
      </c>
    </row>
    <row r="639" spans="1:25" x14ac:dyDescent="0.25">
      <c r="A639" s="9" t="s">
        <v>1892</v>
      </c>
      <c r="B639" s="23">
        <v>45950.412499999999</v>
      </c>
      <c r="C639" s="23">
        <v>45950.431250000001</v>
      </c>
      <c r="D639" s="23">
        <v>45951.383333333302</v>
      </c>
      <c r="E639" s="9" t="s">
        <v>212</v>
      </c>
      <c r="F639" s="9" t="s">
        <v>188</v>
      </c>
      <c r="G639" s="9" t="s">
        <v>213</v>
      </c>
      <c r="H639" s="9" t="s">
        <v>88</v>
      </c>
      <c r="I639" s="9" t="s">
        <v>268</v>
      </c>
      <c r="J639" s="9" t="s">
        <v>1893</v>
      </c>
      <c r="K639" s="9" t="s">
        <v>246</v>
      </c>
      <c r="L639" s="9" t="s">
        <v>293</v>
      </c>
      <c r="M639" s="9" t="s">
        <v>299</v>
      </c>
      <c r="N639" s="9" t="s">
        <v>197</v>
      </c>
      <c r="O639" s="9" t="s">
        <v>178</v>
      </c>
      <c r="P639" s="9" t="s">
        <v>360</v>
      </c>
      <c r="Q639" s="9" t="s">
        <v>219</v>
      </c>
      <c r="R639" s="9">
        <v>0</v>
      </c>
      <c r="S639" s="9">
        <v>7</v>
      </c>
      <c r="T639" s="9" t="s">
        <v>220</v>
      </c>
      <c r="U639" s="9" t="s">
        <v>266</v>
      </c>
      <c r="X639" s="9">
        <f>INDEX(SLA_Policy!$D$2:$D$5,MATCH(F639,SLA_Policy!$A$2:$A$5,0))</f>
        <v>72</v>
      </c>
      <c r="Y639" s="9" t="str">
        <f>IF(E639="Cancelled","Excluded",IF(D639="",IF((SLA_Policy!$B$8-B639)*24&gt;X639,"Open - Breached","Open - On Track"),IF((D639-B639)*24&lt;=X639,"Met","Breached")))</f>
        <v>Met</v>
      </c>
    </row>
    <row r="640" spans="1:25" x14ac:dyDescent="0.25">
      <c r="A640" s="9" t="s">
        <v>1894</v>
      </c>
      <c r="B640" s="23">
        <v>45950.413888888899</v>
      </c>
      <c r="C640" s="23">
        <v>45950.418055555601</v>
      </c>
      <c r="D640" s="23">
        <v>45950.730555555601</v>
      </c>
      <c r="E640" s="9" t="s">
        <v>212</v>
      </c>
      <c r="F640" s="9" t="s">
        <v>188</v>
      </c>
      <c r="G640" s="9" t="s">
        <v>213</v>
      </c>
      <c r="H640" s="9" t="s">
        <v>161</v>
      </c>
      <c r="I640" s="9" t="s">
        <v>389</v>
      </c>
      <c r="J640" s="9" t="s">
        <v>1581</v>
      </c>
      <c r="K640" s="9" t="s">
        <v>246</v>
      </c>
      <c r="L640" s="9" t="s">
        <v>216</v>
      </c>
      <c r="M640" s="9" t="s">
        <v>1895</v>
      </c>
      <c r="N640" s="9" t="s">
        <v>198</v>
      </c>
      <c r="O640" s="9" t="s">
        <v>116</v>
      </c>
      <c r="P640" s="9" t="s">
        <v>295</v>
      </c>
      <c r="Q640" s="9" t="s">
        <v>219</v>
      </c>
      <c r="R640" s="9">
        <v>0</v>
      </c>
      <c r="S640" s="9">
        <v>4</v>
      </c>
      <c r="U640" s="9" t="s">
        <v>140</v>
      </c>
      <c r="V640" s="9" t="s">
        <v>1839</v>
      </c>
      <c r="X640" s="9">
        <f>INDEX(SLA_Policy!$D$2:$D$5,MATCH(F640,SLA_Policy!$A$2:$A$5,0))</f>
        <v>72</v>
      </c>
      <c r="Y640" s="9" t="str">
        <f>IF(E640="Cancelled","Excluded",IF(D640="",IF((SLA_Policy!$B$8-B640)*24&gt;X640,"Open - Breached","Open - On Track"),IF((D640-B640)*24&lt;=X640,"Met","Breached")))</f>
        <v>Met</v>
      </c>
    </row>
    <row r="641" spans="1:25" x14ac:dyDescent="0.25">
      <c r="A641" s="9" t="s">
        <v>1896</v>
      </c>
      <c r="B641" s="23">
        <v>45950.415972222203</v>
      </c>
      <c r="C641" s="23">
        <v>45950.435416666704</v>
      </c>
      <c r="D641" s="23">
        <v>45951.331250000003</v>
      </c>
      <c r="E641" s="9" t="s">
        <v>212</v>
      </c>
      <c r="F641" s="9" t="s">
        <v>188</v>
      </c>
      <c r="G641" s="9" t="s">
        <v>236</v>
      </c>
      <c r="H641" s="9" t="s">
        <v>162</v>
      </c>
      <c r="I641" s="9" t="s">
        <v>280</v>
      </c>
      <c r="J641" s="9" t="s">
        <v>1897</v>
      </c>
      <c r="K641" s="9" t="s">
        <v>246</v>
      </c>
      <c r="L641" s="9" t="s">
        <v>395</v>
      </c>
      <c r="M641" s="9" t="s">
        <v>1898</v>
      </c>
      <c r="N641" s="9" t="s">
        <v>196</v>
      </c>
      <c r="O641" s="9" t="s">
        <v>179</v>
      </c>
      <c r="P641" s="9" t="s">
        <v>264</v>
      </c>
      <c r="Q641" s="9" t="s">
        <v>219</v>
      </c>
      <c r="R641" s="9">
        <v>0</v>
      </c>
      <c r="S641" s="9">
        <v>11</v>
      </c>
      <c r="U641" s="9" t="s">
        <v>242</v>
      </c>
      <c r="X641" s="9">
        <f>INDEX(SLA_Policy!$D$2:$D$5,MATCH(F641,SLA_Policy!$A$2:$A$5,0))</f>
        <v>72</v>
      </c>
      <c r="Y641" s="9" t="str">
        <f>IF(E641="Cancelled","Excluded",IF(D641="",IF((SLA_Policy!$B$8-B641)*24&gt;X641,"Open - Breached","Open - On Track"),IF((D641-B641)*24&lt;=X641,"Met","Breached")))</f>
        <v>Met</v>
      </c>
    </row>
    <row r="642" spans="1:25" x14ac:dyDescent="0.25">
      <c r="A642" s="9" t="s">
        <v>1899</v>
      </c>
      <c r="B642" s="23">
        <v>45950.423611111102</v>
      </c>
      <c r="C642" s="23">
        <v>45950.4243055556</v>
      </c>
      <c r="D642" s="23">
        <v>45950.4597222222</v>
      </c>
      <c r="E642" s="9" t="s">
        <v>212</v>
      </c>
      <c r="F642" s="9" t="s">
        <v>188</v>
      </c>
      <c r="G642" s="9" t="s">
        <v>213</v>
      </c>
      <c r="H642" s="9" t="s">
        <v>88</v>
      </c>
      <c r="I642" s="9" t="s">
        <v>92</v>
      </c>
      <c r="J642" s="9" t="s">
        <v>1900</v>
      </c>
      <c r="K642" s="9" t="s">
        <v>303</v>
      </c>
      <c r="L642" s="9" t="s">
        <v>226</v>
      </c>
      <c r="M642" s="9" t="s">
        <v>1029</v>
      </c>
      <c r="N642" s="9" t="s">
        <v>198</v>
      </c>
      <c r="O642" s="9" t="s">
        <v>116</v>
      </c>
      <c r="P642" s="9" t="s">
        <v>218</v>
      </c>
      <c r="Q642" s="9" t="s">
        <v>219</v>
      </c>
      <c r="R642" s="9">
        <v>0</v>
      </c>
      <c r="S642" s="9">
        <v>34</v>
      </c>
      <c r="T642" s="9" t="s">
        <v>229</v>
      </c>
      <c r="U642" s="9" t="s">
        <v>266</v>
      </c>
      <c r="X642" s="9">
        <f>INDEX(SLA_Policy!$D$2:$D$5,MATCH(F642,SLA_Policy!$A$2:$A$5,0))</f>
        <v>72</v>
      </c>
      <c r="Y642" s="9" t="str">
        <f>IF(E642="Cancelled","Excluded",IF(D642="",IF((SLA_Policy!$B$8-B642)*24&gt;X642,"Open - Breached","Open - On Track"),IF((D642-B642)*24&lt;=X642,"Met","Breached")))</f>
        <v>Met</v>
      </c>
    </row>
    <row r="643" spans="1:25" x14ac:dyDescent="0.25">
      <c r="A643" s="9" t="s">
        <v>1901</v>
      </c>
      <c r="B643" s="23">
        <v>45950.449305555601</v>
      </c>
      <c r="C643" s="23">
        <v>45950.488888888904</v>
      </c>
      <c r="D643" s="23">
        <v>45959.722222222197</v>
      </c>
      <c r="E643" s="9" t="s">
        <v>212</v>
      </c>
      <c r="F643" s="9" t="s">
        <v>188</v>
      </c>
      <c r="G643" s="9" t="s">
        <v>236</v>
      </c>
      <c r="H643" s="9" t="s">
        <v>163</v>
      </c>
      <c r="I643" s="9" t="s">
        <v>315</v>
      </c>
      <c r="J643" s="9" t="s">
        <v>1902</v>
      </c>
      <c r="K643" s="9" t="s">
        <v>215</v>
      </c>
      <c r="L643" s="9" t="s">
        <v>311</v>
      </c>
      <c r="M643" s="9" t="s">
        <v>1635</v>
      </c>
      <c r="N643" s="9" t="s">
        <v>196</v>
      </c>
      <c r="O643" s="9" t="s">
        <v>180</v>
      </c>
      <c r="P643" s="9" t="s">
        <v>278</v>
      </c>
      <c r="Q643" s="9" t="s">
        <v>219</v>
      </c>
      <c r="R643" s="9">
        <v>1</v>
      </c>
      <c r="S643" s="9">
        <v>72</v>
      </c>
      <c r="T643" s="9" t="s">
        <v>220</v>
      </c>
      <c r="U643" s="9" t="s">
        <v>242</v>
      </c>
      <c r="X643" s="9">
        <f>INDEX(SLA_Policy!$D$2:$D$5,MATCH(F643,SLA_Policy!$A$2:$A$5,0))</f>
        <v>72</v>
      </c>
      <c r="Y643" s="9" t="str">
        <f>IF(E643="Cancelled","Excluded",IF(D643="",IF((SLA_Policy!$B$8-B643)*24&gt;X643,"Open - Breached","Open - On Track"),IF((D643-B643)*24&lt;=X643,"Met","Breached")))</f>
        <v>Breached</v>
      </c>
    </row>
    <row r="644" spans="1:25" x14ac:dyDescent="0.25">
      <c r="A644" s="9" t="s">
        <v>1903</v>
      </c>
      <c r="B644" s="23">
        <v>45950.45</v>
      </c>
      <c r="C644" s="23">
        <v>45950.474999999999</v>
      </c>
      <c r="D644" s="23">
        <v>45950.693055555603</v>
      </c>
      <c r="E644" s="9" t="s">
        <v>212</v>
      </c>
      <c r="F644" s="9" t="s">
        <v>189</v>
      </c>
      <c r="G644" s="9" t="s">
        <v>213</v>
      </c>
      <c r="H644" s="9" t="s">
        <v>161</v>
      </c>
      <c r="I644" s="9" t="s">
        <v>389</v>
      </c>
      <c r="J644" s="9" t="s">
        <v>767</v>
      </c>
      <c r="K644" s="9" t="s">
        <v>239</v>
      </c>
      <c r="L644" s="9" t="s">
        <v>226</v>
      </c>
      <c r="M644" s="9" t="s">
        <v>973</v>
      </c>
      <c r="N644" s="9" t="s">
        <v>198</v>
      </c>
      <c r="O644" s="9" t="s">
        <v>116</v>
      </c>
      <c r="P644" s="9" t="s">
        <v>218</v>
      </c>
      <c r="Q644" s="9" t="s">
        <v>219</v>
      </c>
      <c r="R644" s="9">
        <v>0</v>
      </c>
      <c r="S644" s="9">
        <v>5</v>
      </c>
      <c r="U644" s="9" t="s">
        <v>140</v>
      </c>
      <c r="V644" s="9" t="s">
        <v>1839</v>
      </c>
      <c r="X644" s="9">
        <f>INDEX(SLA_Policy!$D$2:$D$5,MATCH(F644,SLA_Policy!$A$2:$A$5,0))</f>
        <v>120</v>
      </c>
      <c r="Y644" s="9" t="str">
        <f>IF(E644="Cancelled","Excluded",IF(D644="",IF((SLA_Policy!$B$8-B644)*24&gt;X644,"Open - Breached","Open - On Track"),IF((D644-B644)*24&lt;=X644,"Met","Breached")))</f>
        <v>Met</v>
      </c>
    </row>
    <row r="645" spans="1:25" x14ac:dyDescent="0.25">
      <c r="A645" s="9" t="s">
        <v>1904</v>
      </c>
      <c r="B645" s="23">
        <v>45950.4506944444</v>
      </c>
      <c r="C645" s="23">
        <v>45950.453472222202</v>
      </c>
      <c r="D645" s="23">
        <v>45950.496527777803</v>
      </c>
      <c r="E645" s="9" t="s">
        <v>212</v>
      </c>
      <c r="F645" s="9" t="s">
        <v>188</v>
      </c>
      <c r="G645" s="9" t="s">
        <v>213</v>
      </c>
      <c r="H645" s="9" t="s">
        <v>161</v>
      </c>
      <c r="I645" s="9" t="s">
        <v>389</v>
      </c>
      <c r="J645" s="9" t="s">
        <v>1905</v>
      </c>
      <c r="K645" s="9" t="s">
        <v>215</v>
      </c>
      <c r="L645" s="9" t="s">
        <v>216</v>
      </c>
      <c r="M645" s="9" t="s">
        <v>1906</v>
      </c>
      <c r="N645" s="9" t="s">
        <v>198</v>
      </c>
      <c r="O645" s="9" t="s">
        <v>116</v>
      </c>
      <c r="P645" s="9" t="s">
        <v>590</v>
      </c>
      <c r="Q645" s="9" t="s">
        <v>219</v>
      </c>
      <c r="R645" s="9">
        <v>0</v>
      </c>
      <c r="S645" s="9">
        <v>4</v>
      </c>
      <c r="U645" s="9" t="s">
        <v>140</v>
      </c>
      <c r="V645" s="9" t="s">
        <v>1839</v>
      </c>
      <c r="W645" s="9">
        <v>5</v>
      </c>
      <c r="X645" s="9">
        <f>INDEX(SLA_Policy!$D$2:$D$5,MATCH(F645,SLA_Policy!$A$2:$A$5,0))</f>
        <v>72</v>
      </c>
      <c r="Y645" s="9" t="str">
        <f>IF(E645="Cancelled","Excluded",IF(D645="",IF((SLA_Policy!$B$8-B645)*24&gt;X645,"Open - Breached","Open - On Track"),IF((D645-B645)*24&lt;=X645,"Met","Breached")))</f>
        <v>Met</v>
      </c>
    </row>
    <row r="646" spans="1:25" x14ac:dyDescent="0.25">
      <c r="A646" s="9" t="s">
        <v>1907</v>
      </c>
      <c r="B646" s="23">
        <v>45950.470833333296</v>
      </c>
      <c r="C646" s="23">
        <v>45950.480555555601</v>
      </c>
      <c r="D646" s="23">
        <v>45950.614583333299</v>
      </c>
      <c r="E646" s="9" t="s">
        <v>212</v>
      </c>
      <c r="F646" s="9" t="s">
        <v>188</v>
      </c>
      <c r="G646" s="9" t="s">
        <v>213</v>
      </c>
      <c r="H646" s="9" t="s">
        <v>88</v>
      </c>
      <c r="I646" s="9" t="s">
        <v>268</v>
      </c>
      <c r="J646" s="9" t="s">
        <v>1908</v>
      </c>
      <c r="K646" s="9" t="s">
        <v>215</v>
      </c>
      <c r="L646" s="9" t="s">
        <v>395</v>
      </c>
      <c r="M646" s="9" t="s">
        <v>1909</v>
      </c>
      <c r="N646" s="9" t="s">
        <v>196</v>
      </c>
      <c r="O646" s="9" t="s">
        <v>178</v>
      </c>
      <c r="P646" s="9" t="s">
        <v>414</v>
      </c>
      <c r="Q646" s="9" t="s">
        <v>219</v>
      </c>
      <c r="R646" s="9">
        <v>0</v>
      </c>
      <c r="S646" s="9">
        <v>31</v>
      </c>
      <c r="T646" s="9" t="s">
        <v>136</v>
      </c>
      <c r="U646" s="9" t="s">
        <v>266</v>
      </c>
      <c r="W646" s="9">
        <v>4</v>
      </c>
      <c r="X646" s="9">
        <f>INDEX(SLA_Policy!$D$2:$D$5,MATCH(F646,SLA_Policy!$A$2:$A$5,0))</f>
        <v>72</v>
      </c>
      <c r="Y646" s="9" t="str">
        <f>IF(E646="Cancelled","Excluded",IF(D646="",IF((SLA_Policy!$B$8-B646)*24&gt;X646,"Open - Breached","Open - On Track"),IF((D646-B646)*24&lt;=X646,"Met","Breached")))</f>
        <v>Met</v>
      </c>
    </row>
    <row r="647" spans="1:25" x14ac:dyDescent="0.25">
      <c r="A647" s="9" t="s">
        <v>1910</v>
      </c>
      <c r="B647" s="23">
        <v>45950.472222222197</v>
      </c>
      <c r="C647" s="23">
        <v>45950.495138888902</v>
      </c>
      <c r="D647" s="23">
        <v>45950.504861111098</v>
      </c>
      <c r="E647" s="9" t="s">
        <v>212</v>
      </c>
      <c r="F647" s="9" t="s">
        <v>187</v>
      </c>
      <c r="G647" s="9" t="s">
        <v>213</v>
      </c>
      <c r="H647" s="9" t="s">
        <v>166</v>
      </c>
      <c r="I647" s="9" t="s">
        <v>286</v>
      </c>
      <c r="J647" s="9" t="s">
        <v>287</v>
      </c>
      <c r="K647" s="9" t="s">
        <v>262</v>
      </c>
      <c r="L647" s="9" t="s">
        <v>226</v>
      </c>
      <c r="M647" s="9" t="s">
        <v>1911</v>
      </c>
      <c r="N647" s="9" t="s">
        <v>197</v>
      </c>
      <c r="O647" s="9" t="s">
        <v>181</v>
      </c>
      <c r="P647" s="9" t="s">
        <v>445</v>
      </c>
      <c r="Q647" s="9" t="s">
        <v>273</v>
      </c>
      <c r="R647" s="9">
        <v>0</v>
      </c>
      <c r="S647" s="9">
        <v>11</v>
      </c>
      <c r="U647" s="9" t="s">
        <v>248</v>
      </c>
      <c r="X647" s="9">
        <f>INDEX(SLA_Policy!$D$2:$D$5,MATCH(F647,SLA_Policy!$A$2:$A$5,0))</f>
        <v>8</v>
      </c>
      <c r="Y647" s="9" t="str">
        <f>IF(E647="Cancelled","Excluded",IF(D647="",IF((SLA_Policy!$B$8-B647)*24&gt;X647,"Open - Breached","Open - On Track"),IF((D647-B647)*24&lt;=X647,"Met","Breached")))</f>
        <v>Met</v>
      </c>
    </row>
    <row r="648" spans="1:25" x14ac:dyDescent="0.25">
      <c r="A648" s="9" t="s">
        <v>1912</v>
      </c>
      <c r="B648" s="23">
        <v>45950.4819444444</v>
      </c>
      <c r="C648" s="23">
        <v>45950.579166666699</v>
      </c>
      <c r="D648" s="23">
        <v>45951.762499999997</v>
      </c>
      <c r="E648" s="9" t="s">
        <v>212</v>
      </c>
      <c r="F648" s="9" t="s">
        <v>189</v>
      </c>
      <c r="G648" s="9" t="s">
        <v>213</v>
      </c>
      <c r="H648" s="9" t="s">
        <v>167</v>
      </c>
      <c r="I648" s="9" t="s">
        <v>362</v>
      </c>
      <c r="J648" s="9" t="s">
        <v>1913</v>
      </c>
      <c r="K648" s="9" t="s">
        <v>262</v>
      </c>
      <c r="L648" s="9" t="s">
        <v>371</v>
      </c>
      <c r="M648" s="9" t="s">
        <v>1914</v>
      </c>
      <c r="N648" s="9" t="s">
        <v>196</v>
      </c>
      <c r="O648" s="9" t="s">
        <v>116</v>
      </c>
      <c r="P648" s="9" t="s">
        <v>590</v>
      </c>
      <c r="Q648" s="9" t="s">
        <v>219</v>
      </c>
      <c r="R648" s="9">
        <v>0</v>
      </c>
      <c r="S648" s="9">
        <v>102</v>
      </c>
      <c r="T648" s="9" t="s">
        <v>229</v>
      </c>
      <c r="U648" s="9" t="s">
        <v>248</v>
      </c>
      <c r="X648" s="9">
        <f>INDEX(SLA_Policy!$D$2:$D$5,MATCH(F648,SLA_Policy!$A$2:$A$5,0))</f>
        <v>120</v>
      </c>
      <c r="Y648" s="9" t="str">
        <f>IF(E648="Cancelled","Excluded",IF(D648="",IF((SLA_Policy!$B$8-B648)*24&gt;X648,"Open - Breached","Open - On Track"),IF((D648-B648)*24&lt;=X648,"Met","Breached")))</f>
        <v>Met</v>
      </c>
    </row>
    <row r="649" spans="1:25" x14ac:dyDescent="0.25">
      <c r="A649" s="9" t="s">
        <v>1915</v>
      </c>
      <c r="B649" s="23">
        <v>45950.483333333301</v>
      </c>
      <c r="C649" s="23">
        <v>45950.485416666699</v>
      </c>
      <c r="D649" s="23">
        <v>45950.499305555597</v>
      </c>
      <c r="E649" s="9" t="s">
        <v>212</v>
      </c>
      <c r="F649" s="9" t="s">
        <v>188</v>
      </c>
      <c r="G649" s="9" t="s">
        <v>213</v>
      </c>
      <c r="H649" s="9" t="s">
        <v>161</v>
      </c>
      <c r="I649" s="9" t="s">
        <v>389</v>
      </c>
      <c r="J649" s="9" t="s">
        <v>1916</v>
      </c>
      <c r="K649" s="9" t="s">
        <v>246</v>
      </c>
      <c r="L649" s="9" t="s">
        <v>282</v>
      </c>
      <c r="M649" s="9" t="s">
        <v>1917</v>
      </c>
      <c r="N649" s="9" t="s">
        <v>198</v>
      </c>
      <c r="O649" s="9" t="s">
        <v>116</v>
      </c>
      <c r="P649" s="9" t="s">
        <v>295</v>
      </c>
      <c r="Q649" s="9" t="s">
        <v>219</v>
      </c>
      <c r="R649" s="9">
        <v>0</v>
      </c>
      <c r="S649" s="9">
        <v>12</v>
      </c>
      <c r="U649" s="9" t="s">
        <v>140</v>
      </c>
      <c r="V649" s="9" t="s">
        <v>1839</v>
      </c>
      <c r="X649" s="9">
        <f>INDEX(SLA_Policy!$D$2:$D$5,MATCH(F649,SLA_Policy!$A$2:$A$5,0))</f>
        <v>72</v>
      </c>
      <c r="Y649" s="9" t="str">
        <f>IF(E649="Cancelled","Excluded",IF(D649="",IF((SLA_Policy!$B$8-B649)*24&gt;X649,"Open - Breached","Open - On Track"),IF((D649-B649)*24&lt;=X649,"Met","Breached")))</f>
        <v>Met</v>
      </c>
    </row>
    <row r="650" spans="1:25" x14ac:dyDescent="0.25">
      <c r="A650" s="9" t="s">
        <v>1918</v>
      </c>
      <c r="B650" s="23">
        <v>45950.488194444399</v>
      </c>
      <c r="C650" s="23">
        <v>45950.540972222203</v>
      </c>
      <c r="D650" s="23">
        <v>45950.566666666702</v>
      </c>
      <c r="E650" s="9" t="s">
        <v>212</v>
      </c>
      <c r="F650" s="9" t="s">
        <v>188</v>
      </c>
      <c r="G650" s="9" t="s">
        <v>213</v>
      </c>
      <c r="H650" s="9" t="s">
        <v>165</v>
      </c>
      <c r="I650" s="9" t="s">
        <v>567</v>
      </c>
      <c r="J650" s="9" t="s">
        <v>1919</v>
      </c>
      <c r="K650" s="9" t="s">
        <v>246</v>
      </c>
      <c r="L650" s="9" t="s">
        <v>226</v>
      </c>
      <c r="M650" s="9" t="s">
        <v>1507</v>
      </c>
      <c r="N650" s="9" t="s">
        <v>196</v>
      </c>
      <c r="O650" s="9" t="s">
        <v>176</v>
      </c>
      <c r="P650" s="9" t="s">
        <v>570</v>
      </c>
      <c r="Q650" s="9" t="s">
        <v>219</v>
      </c>
      <c r="R650" s="9">
        <v>0</v>
      </c>
      <c r="S650" s="9">
        <v>16</v>
      </c>
      <c r="U650" s="9" t="s">
        <v>290</v>
      </c>
      <c r="W650" s="9">
        <v>5</v>
      </c>
      <c r="X650" s="9">
        <f>INDEX(SLA_Policy!$D$2:$D$5,MATCH(F650,SLA_Policy!$A$2:$A$5,0))</f>
        <v>72</v>
      </c>
      <c r="Y650" s="9" t="str">
        <f>IF(E650="Cancelled","Excluded",IF(D650="",IF((SLA_Policy!$B$8-B650)*24&gt;X650,"Open - Breached","Open - On Track"),IF((D650-B650)*24&lt;=X650,"Met","Breached")))</f>
        <v>Met</v>
      </c>
    </row>
    <row r="651" spans="1:25" x14ac:dyDescent="0.25">
      <c r="A651" s="9" t="s">
        <v>1920</v>
      </c>
      <c r="B651" s="23">
        <v>45950.4909722222</v>
      </c>
      <c r="C651" s="23">
        <v>45950.500694444498</v>
      </c>
      <c r="D651" s="23">
        <v>45950.563888888901</v>
      </c>
      <c r="E651" s="9" t="s">
        <v>212</v>
      </c>
      <c r="F651" s="9" t="s">
        <v>188</v>
      </c>
      <c r="G651" s="9" t="s">
        <v>213</v>
      </c>
      <c r="H651" s="9" t="s">
        <v>163</v>
      </c>
      <c r="I651" s="9" t="s">
        <v>405</v>
      </c>
      <c r="J651" s="9" t="s">
        <v>1921</v>
      </c>
      <c r="K651" s="9" t="s">
        <v>215</v>
      </c>
      <c r="L651" s="9" t="s">
        <v>104</v>
      </c>
      <c r="M651" s="9" t="s">
        <v>1922</v>
      </c>
      <c r="N651" s="9" t="s">
        <v>198</v>
      </c>
      <c r="O651" s="9" t="s">
        <v>176</v>
      </c>
      <c r="P651" s="9" t="s">
        <v>253</v>
      </c>
      <c r="Q651" s="9" t="s">
        <v>219</v>
      </c>
      <c r="R651" s="9">
        <v>0</v>
      </c>
      <c r="S651" s="9">
        <v>9</v>
      </c>
      <c r="U651" s="9" t="s">
        <v>266</v>
      </c>
      <c r="W651" s="9">
        <v>4</v>
      </c>
      <c r="X651" s="9">
        <f>INDEX(SLA_Policy!$D$2:$D$5,MATCH(F651,SLA_Policy!$A$2:$A$5,0))</f>
        <v>72</v>
      </c>
      <c r="Y651" s="9" t="str">
        <f>IF(E651="Cancelled","Excluded",IF(D651="",IF((SLA_Policy!$B$8-B651)*24&gt;X651,"Open - Breached","Open - On Track"),IF((D651-B651)*24&lt;=X651,"Met","Breached")))</f>
        <v>Met</v>
      </c>
    </row>
    <row r="652" spans="1:25" x14ac:dyDescent="0.25">
      <c r="A652" s="9" t="s">
        <v>1923</v>
      </c>
      <c r="B652" s="23">
        <v>45950.492361111101</v>
      </c>
      <c r="C652" s="23">
        <v>45950.496527777803</v>
      </c>
      <c r="D652" s="23">
        <v>45950.594444444498</v>
      </c>
      <c r="E652" s="9" t="s">
        <v>212</v>
      </c>
      <c r="F652" s="9" t="s">
        <v>188</v>
      </c>
      <c r="G652" s="9" t="s">
        <v>213</v>
      </c>
      <c r="H652" s="9" t="s">
        <v>161</v>
      </c>
      <c r="I652" s="9" t="s">
        <v>389</v>
      </c>
      <c r="J652" s="9" t="s">
        <v>572</v>
      </c>
      <c r="K652" s="9" t="s">
        <v>303</v>
      </c>
      <c r="L652" s="9" t="s">
        <v>270</v>
      </c>
      <c r="M652" s="9" t="s">
        <v>1924</v>
      </c>
      <c r="N652" s="9" t="s">
        <v>200</v>
      </c>
      <c r="O652" s="9" t="s">
        <v>116</v>
      </c>
      <c r="P652" s="9" t="s">
        <v>218</v>
      </c>
      <c r="Q652" s="9" t="s">
        <v>219</v>
      </c>
      <c r="R652" s="9">
        <v>0</v>
      </c>
      <c r="S652" s="9">
        <v>4</v>
      </c>
      <c r="U652" s="9" t="s">
        <v>140</v>
      </c>
      <c r="V652" s="9" t="s">
        <v>1839</v>
      </c>
      <c r="X652" s="9">
        <f>INDEX(SLA_Policy!$D$2:$D$5,MATCH(F652,SLA_Policy!$A$2:$A$5,0))</f>
        <v>72</v>
      </c>
      <c r="Y652" s="9" t="str">
        <f>IF(E652="Cancelled","Excluded",IF(D652="",IF((SLA_Policy!$B$8-B652)*24&gt;X652,"Open - Breached","Open - On Track"),IF((D652-B652)*24&lt;=X652,"Met","Breached")))</f>
        <v>Met</v>
      </c>
    </row>
    <row r="653" spans="1:25" x14ac:dyDescent="0.25">
      <c r="A653" s="9" t="s">
        <v>1925</v>
      </c>
      <c r="B653" s="23">
        <v>45950.515972222202</v>
      </c>
      <c r="C653" s="23">
        <v>45950.518750000003</v>
      </c>
      <c r="D653" s="23">
        <v>45951.381249999999</v>
      </c>
      <c r="E653" s="9" t="s">
        <v>212</v>
      </c>
      <c r="F653" s="9" t="s">
        <v>188</v>
      </c>
      <c r="G653" s="9" t="s">
        <v>213</v>
      </c>
      <c r="H653" s="9" t="s">
        <v>167</v>
      </c>
      <c r="I653" s="9" t="s">
        <v>349</v>
      </c>
      <c r="J653" s="9" t="s">
        <v>1926</v>
      </c>
      <c r="K653" s="9" t="s">
        <v>246</v>
      </c>
      <c r="L653" s="9" t="s">
        <v>270</v>
      </c>
      <c r="M653" s="9" t="s">
        <v>1927</v>
      </c>
      <c r="N653" s="9" t="s">
        <v>198</v>
      </c>
      <c r="O653" s="9" t="s">
        <v>180</v>
      </c>
      <c r="P653" s="9" t="s">
        <v>278</v>
      </c>
      <c r="Q653" s="9" t="s">
        <v>219</v>
      </c>
      <c r="R653" s="9">
        <v>0</v>
      </c>
      <c r="S653" s="9">
        <v>11</v>
      </c>
      <c r="U653" s="9" t="s">
        <v>266</v>
      </c>
      <c r="X653" s="9">
        <f>INDEX(SLA_Policy!$D$2:$D$5,MATCH(F653,SLA_Policy!$A$2:$A$5,0))</f>
        <v>72</v>
      </c>
      <c r="Y653" s="9" t="str">
        <f>IF(E653="Cancelled","Excluded",IF(D653="",IF((SLA_Policy!$B$8-B653)*24&gt;X653,"Open - Breached","Open - On Track"),IF((D653-B653)*24&lt;=X653,"Met","Breached")))</f>
        <v>Met</v>
      </c>
    </row>
    <row r="654" spans="1:25" x14ac:dyDescent="0.25">
      <c r="A654" s="9" t="s">
        <v>1928</v>
      </c>
      <c r="B654" s="23">
        <v>45950.516666666699</v>
      </c>
      <c r="C654" s="23">
        <v>45950.6472222222</v>
      </c>
      <c r="D654" s="23">
        <v>45951.412499999999</v>
      </c>
      <c r="E654" s="9" t="s">
        <v>212</v>
      </c>
      <c r="F654" s="9" t="s">
        <v>188</v>
      </c>
      <c r="G654" s="9" t="s">
        <v>213</v>
      </c>
      <c r="H654" s="9" t="s">
        <v>161</v>
      </c>
      <c r="I654" s="9" t="s">
        <v>389</v>
      </c>
      <c r="J654" s="9" t="s">
        <v>1929</v>
      </c>
      <c r="K654" s="9" t="s">
        <v>246</v>
      </c>
      <c r="L654" s="9" t="s">
        <v>293</v>
      </c>
      <c r="M654" s="9" t="s">
        <v>1930</v>
      </c>
      <c r="N654" s="9" t="s">
        <v>197</v>
      </c>
      <c r="O654" s="9" t="s">
        <v>116</v>
      </c>
      <c r="P654" s="9" t="s">
        <v>258</v>
      </c>
      <c r="Q654" s="9" t="s">
        <v>219</v>
      </c>
      <c r="R654" s="9">
        <v>0</v>
      </c>
      <c r="S654" s="9">
        <v>8</v>
      </c>
      <c r="U654" s="9" t="s">
        <v>140</v>
      </c>
      <c r="V654" s="9" t="s">
        <v>1839</v>
      </c>
      <c r="X654" s="9">
        <f>INDEX(SLA_Policy!$D$2:$D$5,MATCH(F654,SLA_Policy!$A$2:$A$5,0))</f>
        <v>72</v>
      </c>
      <c r="Y654" s="9" t="str">
        <f>IF(E654="Cancelled","Excluded",IF(D654="",IF((SLA_Policy!$B$8-B654)*24&gt;X654,"Open - Breached","Open - On Track"),IF((D654-B654)*24&lt;=X654,"Met","Breached")))</f>
        <v>Met</v>
      </c>
    </row>
    <row r="655" spans="1:25" x14ac:dyDescent="0.25">
      <c r="A655" s="9" t="s">
        <v>1931</v>
      </c>
      <c r="B655" s="23">
        <v>45950.5402777778</v>
      </c>
      <c r="C655" s="23">
        <v>45950.622222222199</v>
      </c>
      <c r="D655" s="23">
        <v>45950.734722222202</v>
      </c>
      <c r="E655" s="9" t="s">
        <v>212</v>
      </c>
      <c r="F655" s="9" t="s">
        <v>188</v>
      </c>
      <c r="G655" s="9" t="s">
        <v>236</v>
      </c>
      <c r="H655" s="9" t="s">
        <v>167</v>
      </c>
      <c r="I655" s="9" t="s">
        <v>255</v>
      </c>
      <c r="J655" s="9" t="s">
        <v>871</v>
      </c>
      <c r="K655" s="9" t="s">
        <v>246</v>
      </c>
      <c r="L655" s="9" t="s">
        <v>104</v>
      </c>
      <c r="M655" s="9" t="s">
        <v>1597</v>
      </c>
      <c r="N655" s="9" t="s">
        <v>196</v>
      </c>
      <c r="O655" s="9" t="s">
        <v>116</v>
      </c>
      <c r="P655" s="9" t="s">
        <v>258</v>
      </c>
      <c r="Q655" s="9" t="s">
        <v>219</v>
      </c>
      <c r="R655" s="9">
        <v>0</v>
      </c>
      <c r="S655" s="9">
        <v>29</v>
      </c>
      <c r="U655" s="9" t="s">
        <v>242</v>
      </c>
      <c r="W655" s="9">
        <v>5</v>
      </c>
      <c r="X655" s="9">
        <f>INDEX(SLA_Policy!$D$2:$D$5,MATCH(F655,SLA_Policy!$A$2:$A$5,0))</f>
        <v>72</v>
      </c>
      <c r="Y655" s="9" t="str">
        <f>IF(E655="Cancelled","Excluded",IF(D655="",IF((SLA_Policy!$B$8-B655)*24&gt;X655,"Open - Breached","Open - On Track"),IF((D655-B655)*24&lt;=X655,"Met","Breached")))</f>
        <v>Met</v>
      </c>
    </row>
    <row r="656" spans="1:25" x14ac:dyDescent="0.25">
      <c r="A656" s="9" t="s">
        <v>1932</v>
      </c>
      <c r="B656" s="23">
        <v>45950.564583333296</v>
      </c>
      <c r="C656" s="23">
        <v>45950.5715277778</v>
      </c>
      <c r="D656" s="23">
        <v>45950.584027777797</v>
      </c>
      <c r="E656" s="9" t="s">
        <v>212</v>
      </c>
      <c r="F656" s="9" t="s">
        <v>188</v>
      </c>
      <c r="G656" s="9" t="s">
        <v>213</v>
      </c>
      <c r="H656" s="9" t="s">
        <v>161</v>
      </c>
      <c r="I656" s="9" t="s">
        <v>454</v>
      </c>
      <c r="J656" s="9" t="s">
        <v>1933</v>
      </c>
      <c r="K656" s="9" t="s">
        <v>246</v>
      </c>
      <c r="L656" s="9" t="s">
        <v>216</v>
      </c>
      <c r="M656" s="9" t="s">
        <v>1934</v>
      </c>
      <c r="N656" s="9" t="s">
        <v>198</v>
      </c>
      <c r="O656" s="9" t="s">
        <v>116</v>
      </c>
      <c r="P656" s="9" t="s">
        <v>590</v>
      </c>
      <c r="Q656" s="9" t="s">
        <v>219</v>
      </c>
      <c r="R656" s="9">
        <v>0</v>
      </c>
      <c r="S656" s="9">
        <v>6</v>
      </c>
      <c r="U656" s="9" t="s">
        <v>140</v>
      </c>
      <c r="V656" s="9" t="s">
        <v>1839</v>
      </c>
      <c r="X656" s="9">
        <f>INDEX(SLA_Policy!$D$2:$D$5,MATCH(F656,SLA_Policy!$A$2:$A$5,0))</f>
        <v>72</v>
      </c>
      <c r="Y656" s="9" t="str">
        <f>IF(E656="Cancelled","Excluded",IF(D656="",IF((SLA_Policy!$B$8-B656)*24&gt;X656,"Open - Breached","Open - On Track"),IF((D656-B656)*24&lt;=X656,"Met","Breached")))</f>
        <v>Met</v>
      </c>
    </row>
    <row r="657" spans="1:25" x14ac:dyDescent="0.25">
      <c r="A657" s="9" t="s">
        <v>1935</v>
      </c>
      <c r="B657" s="23">
        <v>45950.578472222202</v>
      </c>
      <c r="C657" s="23">
        <v>45950.610416666699</v>
      </c>
      <c r="D657" s="23">
        <v>45950.743055555598</v>
      </c>
      <c r="E657" s="9" t="s">
        <v>212</v>
      </c>
      <c r="F657" s="9" t="s">
        <v>188</v>
      </c>
      <c r="G657" s="9" t="s">
        <v>213</v>
      </c>
      <c r="H657" s="9" t="s">
        <v>166</v>
      </c>
      <c r="I657" s="9" t="s">
        <v>286</v>
      </c>
      <c r="J657" s="9" t="s">
        <v>1936</v>
      </c>
      <c r="K657" s="9" t="s">
        <v>246</v>
      </c>
      <c r="L657" s="9" t="s">
        <v>104</v>
      </c>
      <c r="M657" s="9" t="s">
        <v>1937</v>
      </c>
      <c r="N657" s="9" t="s">
        <v>197</v>
      </c>
      <c r="O657" s="9" t="s">
        <v>181</v>
      </c>
      <c r="P657" s="9" t="s">
        <v>449</v>
      </c>
      <c r="Q657" s="9" t="s">
        <v>219</v>
      </c>
      <c r="R657" s="9">
        <v>1</v>
      </c>
      <c r="S657" s="9">
        <v>10</v>
      </c>
      <c r="U657" s="9" t="s">
        <v>376</v>
      </c>
      <c r="X657" s="9">
        <f>INDEX(SLA_Policy!$D$2:$D$5,MATCH(F657,SLA_Policy!$A$2:$A$5,0))</f>
        <v>72</v>
      </c>
      <c r="Y657" s="9" t="str">
        <f>IF(E657="Cancelled","Excluded",IF(D657="",IF((SLA_Policy!$B$8-B657)*24&gt;X657,"Open - Breached","Open - On Track"),IF((D657-B657)*24&lt;=X657,"Met","Breached")))</f>
        <v>Met</v>
      </c>
    </row>
    <row r="658" spans="1:25" x14ac:dyDescent="0.25">
      <c r="A658" s="9" t="s">
        <v>1938</v>
      </c>
      <c r="B658" s="23">
        <v>45950.581944444399</v>
      </c>
      <c r="C658" s="23">
        <v>45950.621527777803</v>
      </c>
      <c r="D658" s="23">
        <v>45952.3347222222</v>
      </c>
      <c r="E658" s="9" t="s">
        <v>212</v>
      </c>
      <c r="F658" s="9" t="s">
        <v>188</v>
      </c>
      <c r="G658" s="9" t="s">
        <v>213</v>
      </c>
      <c r="H658" s="9" t="s">
        <v>162</v>
      </c>
      <c r="I658" s="9" t="s">
        <v>244</v>
      </c>
      <c r="J658" s="9" t="s">
        <v>1939</v>
      </c>
      <c r="K658" s="9" t="s">
        <v>410</v>
      </c>
      <c r="L658" s="9" t="s">
        <v>311</v>
      </c>
      <c r="M658" s="9" t="s">
        <v>480</v>
      </c>
      <c r="N658" s="9" t="s">
        <v>196</v>
      </c>
      <c r="O658" s="9" t="s">
        <v>179</v>
      </c>
      <c r="P658" s="9" t="s">
        <v>264</v>
      </c>
      <c r="Q658" s="9" t="s">
        <v>219</v>
      </c>
      <c r="R658" s="9">
        <v>0</v>
      </c>
      <c r="S658" s="9">
        <v>37</v>
      </c>
      <c r="U658" s="9" t="s">
        <v>266</v>
      </c>
      <c r="X658" s="9">
        <f>INDEX(SLA_Policy!$D$2:$D$5,MATCH(F658,SLA_Policy!$A$2:$A$5,0))</f>
        <v>72</v>
      </c>
      <c r="Y658" s="9" t="str">
        <f>IF(E658="Cancelled","Excluded",IF(D658="",IF((SLA_Policy!$B$8-B658)*24&gt;X658,"Open - Breached","Open - On Track"),IF((D658-B658)*24&lt;=X658,"Met","Breached")))</f>
        <v>Met</v>
      </c>
    </row>
    <row r="659" spans="1:25" x14ac:dyDescent="0.25">
      <c r="A659" s="9" t="s">
        <v>1940</v>
      </c>
      <c r="B659" s="23">
        <v>45950.582638888904</v>
      </c>
      <c r="C659" s="23">
        <v>45950.697916666701</v>
      </c>
      <c r="D659" s="23">
        <v>45951.559722222199</v>
      </c>
      <c r="E659" s="9" t="s">
        <v>212</v>
      </c>
      <c r="F659" s="9" t="s">
        <v>188</v>
      </c>
      <c r="G659" s="9" t="s">
        <v>213</v>
      </c>
      <c r="H659" s="9" t="s">
        <v>167</v>
      </c>
      <c r="I659" s="9" t="s">
        <v>349</v>
      </c>
      <c r="J659" s="9" t="s">
        <v>1941</v>
      </c>
      <c r="K659" s="9" t="s">
        <v>239</v>
      </c>
      <c r="L659" s="9" t="s">
        <v>104</v>
      </c>
      <c r="M659" s="9" t="s">
        <v>1942</v>
      </c>
      <c r="N659" s="9" t="s">
        <v>196</v>
      </c>
      <c r="O659" s="9" t="s">
        <v>180</v>
      </c>
      <c r="P659" s="9" t="s">
        <v>318</v>
      </c>
      <c r="Q659" s="9" t="s">
        <v>219</v>
      </c>
      <c r="R659" s="9">
        <v>0</v>
      </c>
      <c r="S659" s="9">
        <v>46</v>
      </c>
      <c r="U659" s="9" t="s">
        <v>290</v>
      </c>
      <c r="W659" s="9">
        <v>4</v>
      </c>
      <c r="X659" s="9">
        <f>INDEX(SLA_Policy!$D$2:$D$5,MATCH(F659,SLA_Policy!$A$2:$A$5,0))</f>
        <v>72</v>
      </c>
      <c r="Y659" s="9" t="str">
        <f>IF(E659="Cancelled","Excluded",IF(D659="",IF((SLA_Policy!$B$8-B659)*24&gt;X659,"Open - Breached","Open - On Track"),IF((D659-B659)*24&lt;=X659,"Met","Breached")))</f>
        <v>Met</v>
      </c>
    </row>
    <row r="660" spans="1:25" x14ac:dyDescent="0.25">
      <c r="A660" s="9" t="s">
        <v>1943</v>
      </c>
      <c r="B660" s="23">
        <v>45950.59375</v>
      </c>
      <c r="C660" s="23">
        <v>45950.594444444498</v>
      </c>
      <c r="D660" s="23">
        <v>45951.305555555598</v>
      </c>
      <c r="E660" s="9" t="s">
        <v>212</v>
      </c>
      <c r="F660" s="9" t="s">
        <v>188</v>
      </c>
      <c r="G660" s="9" t="s">
        <v>213</v>
      </c>
      <c r="H660" s="9" t="s">
        <v>88</v>
      </c>
      <c r="I660" s="9" t="s">
        <v>92</v>
      </c>
      <c r="J660" s="9" t="s">
        <v>1944</v>
      </c>
      <c r="K660" s="9" t="s">
        <v>225</v>
      </c>
      <c r="L660" s="9" t="s">
        <v>270</v>
      </c>
      <c r="M660" s="9" t="s">
        <v>811</v>
      </c>
      <c r="N660" s="9" t="s">
        <v>198</v>
      </c>
      <c r="O660" s="9" t="s">
        <v>116</v>
      </c>
      <c r="P660" s="9" t="s">
        <v>551</v>
      </c>
      <c r="Q660" s="9" t="s">
        <v>219</v>
      </c>
      <c r="R660" s="9">
        <v>0</v>
      </c>
      <c r="S660" s="9">
        <v>38</v>
      </c>
      <c r="T660" s="9" t="s">
        <v>136</v>
      </c>
      <c r="U660" s="9" t="s">
        <v>266</v>
      </c>
      <c r="X660" s="9">
        <f>INDEX(SLA_Policy!$D$2:$D$5,MATCH(F660,SLA_Policy!$A$2:$A$5,0))</f>
        <v>72</v>
      </c>
      <c r="Y660" s="9" t="str">
        <f>IF(E660="Cancelled","Excluded",IF(D660="",IF((SLA_Policy!$B$8-B660)*24&gt;X660,"Open - Breached","Open - On Track"),IF((D660-B660)*24&lt;=X660,"Met","Breached")))</f>
        <v>Met</v>
      </c>
    </row>
    <row r="661" spans="1:25" x14ac:dyDescent="0.25">
      <c r="A661" s="9" t="s">
        <v>1945</v>
      </c>
      <c r="B661" s="23">
        <v>45950.601388888899</v>
      </c>
      <c r="C661" s="23">
        <v>45950.625694444498</v>
      </c>
      <c r="D661" s="23">
        <v>45951.3618055556</v>
      </c>
      <c r="E661" s="9" t="s">
        <v>212</v>
      </c>
      <c r="F661" s="9" t="s">
        <v>188</v>
      </c>
      <c r="G661" s="9" t="s">
        <v>213</v>
      </c>
      <c r="H661" s="9" t="s">
        <v>167</v>
      </c>
      <c r="I661" s="9" t="s">
        <v>362</v>
      </c>
      <c r="J661" s="9" t="s">
        <v>1946</v>
      </c>
      <c r="K661" s="9" t="s">
        <v>246</v>
      </c>
      <c r="L661" s="9" t="s">
        <v>226</v>
      </c>
      <c r="M661" s="9" t="s">
        <v>1947</v>
      </c>
      <c r="N661" s="9" t="s">
        <v>197</v>
      </c>
      <c r="O661" s="9" t="s">
        <v>176</v>
      </c>
      <c r="P661" s="9" t="s">
        <v>330</v>
      </c>
      <c r="Q661" s="9" t="s">
        <v>219</v>
      </c>
      <c r="R661" s="9">
        <v>0</v>
      </c>
      <c r="S661" s="9">
        <v>15</v>
      </c>
      <c r="U661" s="9" t="s">
        <v>376</v>
      </c>
      <c r="X661" s="9">
        <f>INDEX(SLA_Policy!$D$2:$D$5,MATCH(F661,SLA_Policy!$A$2:$A$5,0))</f>
        <v>72</v>
      </c>
      <c r="Y661" s="9" t="str">
        <f>IF(E661="Cancelled","Excluded",IF(D661="",IF((SLA_Policy!$B$8-B661)*24&gt;X661,"Open - Breached","Open - On Track"),IF((D661-B661)*24&lt;=X661,"Met","Breached")))</f>
        <v>Met</v>
      </c>
    </row>
    <row r="662" spans="1:25" x14ac:dyDescent="0.25">
      <c r="A662" s="9" t="s">
        <v>1948</v>
      </c>
      <c r="B662" s="23">
        <v>45950.602083333302</v>
      </c>
      <c r="C662" s="23">
        <v>45950.604166666701</v>
      </c>
      <c r="D662" s="23">
        <v>45950.629861111098</v>
      </c>
      <c r="E662" s="9" t="s">
        <v>212</v>
      </c>
      <c r="F662" s="9" t="s">
        <v>188</v>
      </c>
      <c r="G662" s="9" t="s">
        <v>213</v>
      </c>
      <c r="H662" s="9" t="s">
        <v>161</v>
      </c>
      <c r="I662" s="9" t="s">
        <v>454</v>
      </c>
      <c r="J662" s="9" t="s">
        <v>972</v>
      </c>
      <c r="K662" s="9" t="s">
        <v>246</v>
      </c>
      <c r="L662" s="9" t="s">
        <v>311</v>
      </c>
      <c r="M662" s="9" t="s">
        <v>1949</v>
      </c>
      <c r="N662" s="9" t="s">
        <v>198</v>
      </c>
      <c r="O662" s="9" t="s">
        <v>116</v>
      </c>
      <c r="P662" s="9" t="s">
        <v>342</v>
      </c>
      <c r="Q662" s="9" t="s">
        <v>219</v>
      </c>
      <c r="R662" s="9">
        <v>0</v>
      </c>
      <c r="S662" s="9">
        <v>4</v>
      </c>
      <c r="U662" s="9" t="s">
        <v>140</v>
      </c>
      <c r="V662" s="9" t="s">
        <v>1839</v>
      </c>
      <c r="X662" s="9">
        <f>INDEX(SLA_Policy!$D$2:$D$5,MATCH(F662,SLA_Policy!$A$2:$A$5,0))</f>
        <v>72</v>
      </c>
      <c r="Y662" s="9" t="str">
        <f>IF(E662="Cancelled","Excluded",IF(D662="",IF((SLA_Policy!$B$8-B662)*24&gt;X662,"Open - Breached","Open - On Track"),IF((D662-B662)*24&lt;=X662,"Met","Breached")))</f>
        <v>Met</v>
      </c>
    </row>
    <row r="663" spans="1:25" x14ac:dyDescent="0.25">
      <c r="A663" s="9" t="s">
        <v>1950</v>
      </c>
      <c r="B663" s="23">
        <v>45950.608333333301</v>
      </c>
      <c r="C663" s="23">
        <v>45950.609722222202</v>
      </c>
      <c r="D663" s="23">
        <v>45950.6381944444</v>
      </c>
      <c r="E663" s="9" t="s">
        <v>212</v>
      </c>
      <c r="F663" s="9" t="s">
        <v>188</v>
      </c>
      <c r="G663" s="9" t="s">
        <v>213</v>
      </c>
      <c r="H663" s="9" t="s">
        <v>161</v>
      </c>
      <c r="I663" s="9" t="s">
        <v>454</v>
      </c>
      <c r="J663" s="9" t="s">
        <v>1951</v>
      </c>
      <c r="K663" s="9" t="s">
        <v>239</v>
      </c>
      <c r="L663" s="9" t="s">
        <v>216</v>
      </c>
      <c r="M663" s="9" t="s">
        <v>1952</v>
      </c>
      <c r="N663" s="9" t="s">
        <v>200</v>
      </c>
      <c r="O663" s="9" t="s">
        <v>116</v>
      </c>
      <c r="P663" s="9" t="s">
        <v>295</v>
      </c>
      <c r="Q663" s="9" t="s">
        <v>219</v>
      </c>
      <c r="R663" s="9">
        <v>0</v>
      </c>
      <c r="S663" s="9">
        <v>10</v>
      </c>
      <c r="U663" s="9" t="s">
        <v>140</v>
      </c>
      <c r="V663" s="9" t="s">
        <v>1839</v>
      </c>
      <c r="X663" s="9">
        <f>INDEX(SLA_Policy!$D$2:$D$5,MATCH(F663,SLA_Policy!$A$2:$A$5,0))</f>
        <v>72</v>
      </c>
      <c r="Y663" s="9" t="str">
        <f>IF(E663="Cancelled","Excluded",IF(D663="",IF((SLA_Policy!$B$8-B663)*24&gt;X663,"Open - Breached","Open - On Track"),IF((D663-B663)*24&lt;=X663,"Met","Breached")))</f>
        <v>Met</v>
      </c>
    </row>
    <row r="664" spans="1:25" x14ac:dyDescent="0.25">
      <c r="A664" s="9" t="s">
        <v>1953</v>
      </c>
      <c r="B664" s="23">
        <v>45950.612500000003</v>
      </c>
      <c r="C664" s="23">
        <v>45950.670138888898</v>
      </c>
      <c r="D664" s="23">
        <v>45951.360416666699</v>
      </c>
      <c r="E664" s="9" t="s">
        <v>212</v>
      </c>
      <c r="F664" s="9" t="s">
        <v>188</v>
      </c>
      <c r="G664" s="9" t="s">
        <v>236</v>
      </c>
      <c r="H664" s="9" t="s">
        <v>161</v>
      </c>
      <c r="I664" s="9" t="s">
        <v>237</v>
      </c>
      <c r="J664" s="9" t="s">
        <v>1954</v>
      </c>
      <c r="K664" s="9" t="s">
        <v>215</v>
      </c>
      <c r="L664" s="9" t="s">
        <v>351</v>
      </c>
      <c r="M664" s="9" t="s">
        <v>1955</v>
      </c>
      <c r="N664" s="9" t="s">
        <v>199</v>
      </c>
      <c r="O664" s="9" t="s">
        <v>179</v>
      </c>
      <c r="P664" s="9" t="s">
        <v>264</v>
      </c>
      <c r="Q664" s="9" t="s">
        <v>219</v>
      </c>
      <c r="R664" s="9">
        <v>0</v>
      </c>
      <c r="S664" s="9">
        <v>27</v>
      </c>
      <c r="U664" s="9" t="s">
        <v>242</v>
      </c>
      <c r="X664" s="9">
        <f>INDEX(SLA_Policy!$D$2:$D$5,MATCH(F664,SLA_Policy!$A$2:$A$5,0))</f>
        <v>72</v>
      </c>
      <c r="Y664" s="9" t="str">
        <f>IF(E664="Cancelled","Excluded",IF(D664="",IF((SLA_Policy!$B$8-B664)*24&gt;X664,"Open - Breached","Open - On Track"),IF((D664-B664)*24&lt;=X664,"Met","Breached")))</f>
        <v>Met</v>
      </c>
    </row>
    <row r="665" spans="1:25" x14ac:dyDescent="0.25">
      <c r="A665" s="9" t="s">
        <v>1956</v>
      </c>
      <c r="B665" s="23">
        <v>45950.613888888904</v>
      </c>
      <c r="C665" s="23">
        <v>45950.6430555556</v>
      </c>
      <c r="D665" s="23">
        <v>45954.345833333296</v>
      </c>
      <c r="E665" s="9" t="s">
        <v>212</v>
      </c>
      <c r="F665" s="9" t="s">
        <v>188</v>
      </c>
      <c r="G665" s="9" t="s">
        <v>236</v>
      </c>
      <c r="H665" s="9" t="s">
        <v>163</v>
      </c>
      <c r="I665" s="9" t="s">
        <v>327</v>
      </c>
      <c r="J665" s="9" t="s">
        <v>1957</v>
      </c>
      <c r="K665" s="9" t="s">
        <v>276</v>
      </c>
      <c r="L665" s="9" t="s">
        <v>311</v>
      </c>
      <c r="M665" s="9" t="s">
        <v>979</v>
      </c>
      <c r="N665" s="9" t="s">
        <v>196</v>
      </c>
      <c r="O665" s="9" t="s">
        <v>176</v>
      </c>
      <c r="P665" s="9" t="s">
        <v>228</v>
      </c>
      <c r="Q665" s="9" t="s">
        <v>219</v>
      </c>
      <c r="R665" s="9">
        <v>1</v>
      </c>
      <c r="S665" s="9">
        <v>40</v>
      </c>
      <c r="U665" s="9" t="s">
        <v>242</v>
      </c>
      <c r="W665" s="9">
        <v>3</v>
      </c>
      <c r="X665" s="9">
        <f>INDEX(SLA_Policy!$D$2:$D$5,MATCH(F665,SLA_Policy!$A$2:$A$5,0))</f>
        <v>72</v>
      </c>
      <c r="Y665" s="9" t="str">
        <f>IF(E665="Cancelled","Excluded",IF(D665="",IF((SLA_Policy!$B$8-B665)*24&gt;X665,"Open - Breached","Open - On Track"),IF((D665-B665)*24&lt;=X665,"Met","Breached")))</f>
        <v>Breached</v>
      </c>
    </row>
    <row r="666" spans="1:25" x14ac:dyDescent="0.25">
      <c r="A666" s="9" t="s">
        <v>1958</v>
      </c>
      <c r="B666" s="23">
        <v>45950.615277777797</v>
      </c>
      <c r="C666" s="23">
        <v>45950.626388888901</v>
      </c>
      <c r="D666" s="23">
        <v>45950.631249999999</v>
      </c>
      <c r="E666" s="9" t="s">
        <v>212</v>
      </c>
      <c r="F666" s="9" t="s">
        <v>187</v>
      </c>
      <c r="G666" s="9" t="s">
        <v>213</v>
      </c>
      <c r="H666" s="9" t="s">
        <v>161</v>
      </c>
      <c r="I666" s="9" t="s">
        <v>454</v>
      </c>
      <c r="J666" s="9" t="s">
        <v>1549</v>
      </c>
      <c r="K666" s="9" t="s">
        <v>225</v>
      </c>
      <c r="L666" s="9" t="s">
        <v>226</v>
      </c>
      <c r="M666" s="9" t="s">
        <v>1959</v>
      </c>
      <c r="N666" s="9" t="s">
        <v>196</v>
      </c>
      <c r="O666" s="9" t="s">
        <v>116</v>
      </c>
      <c r="P666" s="9" t="s">
        <v>218</v>
      </c>
      <c r="Q666" s="9" t="s">
        <v>219</v>
      </c>
      <c r="R666" s="9">
        <v>0</v>
      </c>
      <c r="S666" s="9">
        <v>12</v>
      </c>
      <c r="U666" s="9" t="s">
        <v>290</v>
      </c>
      <c r="W666" s="9">
        <v>5</v>
      </c>
      <c r="X666" s="9">
        <f>INDEX(SLA_Policy!$D$2:$D$5,MATCH(F666,SLA_Policy!$A$2:$A$5,0))</f>
        <v>8</v>
      </c>
      <c r="Y666" s="9" t="str">
        <f>IF(E666="Cancelled","Excluded",IF(D666="",IF((SLA_Policy!$B$8-B666)*24&gt;X666,"Open - Breached","Open - On Track"),IF((D666-B666)*24&lt;=X666,"Met","Breached")))</f>
        <v>Met</v>
      </c>
    </row>
    <row r="667" spans="1:25" x14ac:dyDescent="0.25">
      <c r="A667" s="9" t="s">
        <v>1960</v>
      </c>
      <c r="B667" s="23">
        <v>45950.615277777797</v>
      </c>
      <c r="C667" s="23">
        <v>45951.345833333296</v>
      </c>
      <c r="D667" s="23">
        <v>45951.357638888898</v>
      </c>
      <c r="E667" s="9" t="s">
        <v>212</v>
      </c>
      <c r="F667" s="9" t="s">
        <v>188</v>
      </c>
      <c r="G667" s="9" t="s">
        <v>213</v>
      </c>
      <c r="H667" s="9" t="s">
        <v>88</v>
      </c>
      <c r="I667" s="9" t="s">
        <v>92</v>
      </c>
      <c r="J667" s="9" t="s">
        <v>214</v>
      </c>
      <c r="K667" s="9" t="s">
        <v>215</v>
      </c>
      <c r="L667" s="9" t="s">
        <v>311</v>
      </c>
      <c r="M667" s="9" t="s">
        <v>1420</v>
      </c>
      <c r="N667" s="9" t="s">
        <v>197</v>
      </c>
      <c r="O667" s="9" t="s">
        <v>178</v>
      </c>
      <c r="P667" s="9" t="s">
        <v>321</v>
      </c>
      <c r="Q667" s="9" t="s">
        <v>219</v>
      </c>
      <c r="R667" s="9">
        <v>0</v>
      </c>
      <c r="S667" s="9">
        <v>26</v>
      </c>
      <c r="T667" s="9" t="s">
        <v>229</v>
      </c>
      <c r="U667" s="9" t="s">
        <v>376</v>
      </c>
      <c r="W667" s="9">
        <v>4</v>
      </c>
      <c r="X667" s="9">
        <f>INDEX(SLA_Policy!$D$2:$D$5,MATCH(F667,SLA_Policy!$A$2:$A$5,0))</f>
        <v>72</v>
      </c>
      <c r="Y667" s="9" t="str">
        <f>IF(E667="Cancelled","Excluded",IF(D667="",IF((SLA_Policy!$B$8-B667)*24&gt;X667,"Open - Breached","Open - On Track"),IF((D667-B667)*24&lt;=X667,"Met","Breached")))</f>
        <v>Met</v>
      </c>
    </row>
    <row r="668" spans="1:25" x14ac:dyDescent="0.25">
      <c r="A668" s="9" t="s">
        <v>1961</v>
      </c>
      <c r="B668" s="23">
        <v>45950.615277777797</v>
      </c>
      <c r="C668" s="23">
        <v>45950.6159722222</v>
      </c>
      <c r="D668" s="23">
        <v>45950.629861111098</v>
      </c>
      <c r="E668" s="9" t="s">
        <v>212</v>
      </c>
      <c r="F668" s="9" t="s">
        <v>188</v>
      </c>
      <c r="G668" s="9" t="s">
        <v>213</v>
      </c>
      <c r="H668" s="9" t="s">
        <v>161</v>
      </c>
      <c r="I668" s="9" t="s">
        <v>389</v>
      </c>
      <c r="J668" s="9" t="s">
        <v>1838</v>
      </c>
      <c r="K668" s="9" t="s">
        <v>246</v>
      </c>
      <c r="L668" s="9" t="s">
        <v>226</v>
      </c>
      <c r="M668" s="9" t="s">
        <v>1962</v>
      </c>
      <c r="N668" s="9" t="s">
        <v>198</v>
      </c>
      <c r="O668" s="9" t="s">
        <v>116</v>
      </c>
      <c r="P668" s="9" t="s">
        <v>590</v>
      </c>
      <c r="Q668" s="9" t="s">
        <v>219</v>
      </c>
      <c r="R668" s="9">
        <v>0</v>
      </c>
      <c r="S668" s="9">
        <v>21</v>
      </c>
      <c r="U668" s="9" t="s">
        <v>140</v>
      </c>
      <c r="V668" s="9" t="s">
        <v>1839</v>
      </c>
      <c r="W668" s="9">
        <v>5</v>
      </c>
      <c r="X668" s="9">
        <f>INDEX(SLA_Policy!$D$2:$D$5,MATCH(F668,SLA_Policy!$A$2:$A$5,0))</f>
        <v>72</v>
      </c>
      <c r="Y668" s="9" t="str">
        <f>IF(E668="Cancelled","Excluded",IF(D668="",IF((SLA_Policy!$B$8-B668)*24&gt;X668,"Open - Breached","Open - On Track"),IF((D668-B668)*24&lt;=X668,"Met","Breached")))</f>
        <v>Met</v>
      </c>
    </row>
    <row r="669" spans="1:25" x14ac:dyDescent="0.25">
      <c r="A669" s="9" t="s">
        <v>1963</v>
      </c>
      <c r="B669" s="23">
        <v>45950.618750000001</v>
      </c>
      <c r="C669" s="23">
        <v>45950.6381944444</v>
      </c>
      <c r="D669" s="23">
        <v>45951.375</v>
      </c>
      <c r="E669" s="9" t="s">
        <v>212</v>
      </c>
      <c r="F669" s="9" t="s">
        <v>188</v>
      </c>
      <c r="G669" s="9" t="s">
        <v>213</v>
      </c>
      <c r="H669" s="9" t="s">
        <v>164</v>
      </c>
      <c r="I669" s="9" t="s">
        <v>478</v>
      </c>
      <c r="J669" s="9" t="s">
        <v>1964</v>
      </c>
      <c r="K669" s="9" t="s">
        <v>215</v>
      </c>
      <c r="L669" s="9" t="s">
        <v>226</v>
      </c>
      <c r="M669" s="9" t="s">
        <v>1965</v>
      </c>
      <c r="N669" s="9" t="s">
        <v>199</v>
      </c>
      <c r="O669" s="9" t="s">
        <v>178</v>
      </c>
      <c r="P669" s="9" t="s">
        <v>272</v>
      </c>
      <c r="Q669" s="9" t="s">
        <v>219</v>
      </c>
      <c r="R669" s="9">
        <v>0</v>
      </c>
      <c r="S669" s="9">
        <v>38</v>
      </c>
      <c r="T669" s="9" t="s">
        <v>343</v>
      </c>
      <c r="U669" s="9" t="s">
        <v>266</v>
      </c>
      <c r="W669" s="9">
        <v>5</v>
      </c>
      <c r="X669" s="9">
        <f>INDEX(SLA_Policy!$D$2:$D$5,MATCH(F669,SLA_Policy!$A$2:$A$5,0))</f>
        <v>72</v>
      </c>
      <c r="Y669" s="9" t="str">
        <f>IF(E669="Cancelled","Excluded",IF(D669="",IF((SLA_Policy!$B$8-B669)*24&gt;X669,"Open - Breached","Open - On Track"),IF((D669-B669)*24&lt;=X669,"Met","Breached")))</f>
        <v>Met</v>
      </c>
    </row>
    <row r="670" spans="1:25" x14ac:dyDescent="0.25">
      <c r="A670" s="9" t="s">
        <v>1966</v>
      </c>
      <c r="B670" s="23">
        <v>45950.619444444397</v>
      </c>
      <c r="C670" s="23">
        <v>45950.645833333299</v>
      </c>
      <c r="D670" s="23">
        <v>45954.327777777798</v>
      </c>
      <c r="E670" s="9" t="s">
        <v>212</v>
      </c>
      <c r="F670" s="9" t="s">
        <v>189</v>
      </c>
      <c r="G670" s="9" t="s">
        <v>236</v>
      </c>
      <c r="H670" s="9" t="s">
        <v>161</v>
      </c>
      <c r="I670" s="9" t="s">
        <v>237</v>
      </c>
      <c r="J670" s="9" t="s">
        <v>775</v>
      </c>
      <c r="K670" s="9" t="s">
        <v>246</v>
      </c>
      <c r="L670" s="9" t="s">
        <v>104</v>
      </c>
      <c r="M670" s="9" t="s">
        <v>1967</v>
      </c>
      <c r="N670" s="9" t="s">
        <v>197</v>
      </c>
      <c r="O670" s="9" t="s">
        <v>179</v>
      </c>
      <c r="P670" s="9" t="s">
        <v>264</v>
      </c>
      <c r="Q670" s="9" t="s">
        <v>219</v>
      </c>
      <c r="R670" s="9">
        <v>1</v>
      </c>
      <c r="S670" s="9">
        <v>14</v>
      </c>
      <c r="U670" s="9" t="s">
        <v>242</v>
      </c>
      <c r="X670" s="9">
        <f>INDEX(SLA_Policy!$D$2:$D$5,MATCH(F670,SLA_Policy!$A$2:$A$5,0))</f>
        <v>120</v>
      </c>
      <c r="Y670" s="9" t="str">
        <f>IF(E670="Cancelled","Excluded",IF(D670="",IF((SLA_Policy!$B$8-B670)*24&gt;X670,"Open - Breached","Open - On Track"),IF((D670-B670)*24&lt;=X670,"Met","Breached")))</f>
        <v>Met</v>
      </c>
    </row>
    <row r="671" spans="1:25" x14ac:dyDescent="0.25">
      <c r="A671" s="9" t="s">
        <v>1968</v>
      </c>
      <c r="B671" s="23">
        <v>45950.621527777803</v>
      </c>
      <c r="C671" s="23">
        <v>45950.636805555601</v>
      </c>
      <c r="D671" s="23">
        <v>45951.406944444498</v>
      </c>
      <c r="E671" s="9" t="s">
        <v>212</v>
      </c>
      <c r="F671" s="9" t="s">
        <v>188</v>
      </c>
      <c r="G671" s="9" t="s">
        <v>213</v>
      </c>
      <c r="H671" s="9" t="s">
        <v>167</v>
      </c>
      <c r="I671" s="9" t="s">
        <v>536</v>
      </c>
      <c r="J671" s="9" t="s">
        <v>1969</v>
      </c>
      <c r="K671" s="9" t="s">
        <v>246</v>
      </c>
      <c r="L671" s="9" t="s">
        <v>282</v>
      </c>
      <c r="M671" s="9" t="s">
        <v>1439</v>
      </c>
      <c r="N671" s="9" t="s">
        <v>196</v>
      </c>
      <c r="O671" s="9" t="s">
        <v>176</v>
      </c>
      <c r="P671" s="9" t="s">
        <v>228</v>
      </c>
      <c r="Q671" s="9" t="s">
        <v>219</v>
      </c>
      <c r="R671" s="9">
        <v>0</v>
      </c>
      <c r="S671" s="9">
        <v>52</v>
      </c>
      <c r="T671" s="9" t="s">
        <v>136</v>
      </c>
      <c r="U671" s="9" t="s">
        <v>376</v>
      </c>
      <c r="X671" s="9">
        <f>INDEX(SLA_Policy!$D$2:$D$5,MATCH(F671,SLA_Policy!$A$2:$A$5,0))</f>
        <v>72</v>
      </c>
      <c r="Y671" s="9" t="str">
        <f>IF(E671="Cancelled","Excluded",IF(D671="",IF((SLA_Policy!$B$8-B671)*24&gt;X671,"Open - Breached","Open - On Track"),IF((D671-B671)*24&lt;=X671,"Met","Breached")))</f>
        <v>Met</v>
      </c>
    </row>
    <row r="672" spans="1:25" x14ac:dyDescent="0.25">
      <c r="A672" s="9" t="s">
        <v>1970</v>
      </c>
      <c r="B672" s="23">
        <v>45950.628472222197</v>
      </c>
      <c r="C672" s="23">
        <v>45950.663194444503</v>
      </c>
      <c r="D672" s="23">
        <v>45951.318055555603</v>
      </c>
      <c r="E672" s="9" t="s">
        <v>212</v>
      </c>
      <c r="F672" s="9" t="s">
        <v>189</v>
      </c>
      <c r="G672" s="9" t="s">
        <v>236</v>
      </c>
      <c r="H672" s="9" t="s">
        <v>167</v>
      </c>
      <c r="I672" s="9" t="s">
        <v>255</v>
      </c>
      <c r="J672" s="9" t="s">
        <v>1850</v>
      </c>
      <c r="K672" s="9" t="s">
        <v>246</v>
      </c>
      <c r="L672" s="9" t="s">
        <v>270</v>
      </c>
      <c r="M672" s="9" t="s">
        <v>1971</v>
      </c>
      <c r="N672" s="9" t="s">
        <v>196</v>
      </c>
      <c r="O672" s="9" t="s">
        <v>176</v>
      </c>
      <c r="P672" s="9" t="s">
        <v>503</v>
      </c>
      <c r="Q672" s="9" t="s">
        <v>219</v>
      </c>
      <c r="R672" s="9">
        <v>0</v>
      </c>
      <c r="S672" s="9">
        <v>39</v>
      </c>
      <c r="U672" s="9" t="s">
        <v>242</v>
      </c>
      <c r="X672" s="9">
        <f>INDEX(SLA_Policy!$D$2:$D$5,MATCH(F672,SLA_Policy!$A$2:$A$5,0))</f>
        <v>120</v>
      </c>
      <c r="Y672" s="9" t="str">
        <f>IF(E672="Cancelled","Excluded",IF(D672="",IF((SLA_Policy!$B$8-B672)*24&gt;X672,"Open - Breached","Open - On Track"),IF((D672-B672)*24&lt;=X672,"Met","Breached")))</f>
        <v>Met</v>
      </c>
    </row>
    <row r="673" spans="1:25" x14ac:dyDescent="0.25">
      <c r="A673" s="9" t="s">
        <v>1972</v>
      </c>
      <c r="B673" s="23">
        <v>45950.628472222197</v>
      </c>
      <c r="C673" s="23">
        <v>45950.684722222199</v>
      </c>
      <c r="D673" s="23">
        <v>45951.336111111101</v>
      </c>
      <c r="E673" s="9" t="s">
        <v>212</v>
      </c>
      <c r="F673" s="9" t="s">
        <v>188</v>
      </c>
      <c r="G673" s="9" t="s">
        <v>213</v>
      </c>
      <c r="H673" s="9" t="s">
        <v>162</v>
      </c>
      <c r="I673" s="9" t="s">
        <v>393</v>
      </c>
      <c r="J673" s="9" t="s">
        <v>840</v>
      </c>
      <c r="K673" s="9" t="s">
        <v>225</v>
      </c>
      <c r="L673" s="9" t="s">
        <v>104</v>
      </c>
      <c r="M673" s="9" t="s">
        <v>594</v>
      </c>
      <c r="N673" s="9" t="s">
        <v>196</v>
      </c>
      <c r="O673" s="9" t="s">
        <v>176</v>
      </c>
      <c r="P673" s="9" t="s">
        <v>253</v>
      </c>
      <c r="Q673" s="9" t="s">
        <v>219</v>
      </c>
      <c r="R673" s="9">
        <v>0</v>
      </c>
      <c r="S673" s="9">
        <v>28</v>
      </c>
      <c r="U673" s="9" t="s">
        <v>376</v>
      </c>
      <c r="W673" s="9">
        <v>5</v>
      </c>
      <c r="X673" s="9">
        <f>INDEX(SLA_Policy!$D$2:$D$5,MATCH(F673,SLA_Policy!$A$2:$A$5,0))</f>
        <v>72</v>
      </c>
      <c r="Y673" s="9" t="str">
        <f>IF(E673="Cancelled","Excluded",IF(D673="",IF((SLA_Policy!$B$8-B673)*24&gt;X673,"Open - Breached","Open - On Track"),IF((D673-B673)*24&lt;=X673,"Met","Breached")))</f>
        <v>Met</v>
      </c>
    </row>
    <row r="674" spans="1:25" x14ac:dyDescent="0.25">
      <c r="A674" s="9" t="s">
        <v>1973</v>
      </c>
      <c r="B674" s="23">
        <v>45950.635416666701</v>
      </c>
      <c r="C674" s="23">
        <v>45950.636111111096</v>
      </c>
      <c r="D674" s="23">
        <v>45950.819444444503</v>
      </c>
      <c r="E674" s="9" t="s">
        <v>212</v>
      </c>
      <c r="F674" s="9" t="s">
        <v>187</v>
      </c>
      <c r="G674" s="9" t="s">
        <v>213</v>
      </c>
      <c r="H674" s="9" t="s">
        <v>167</v>
      </c>
      <c r="I674" s="9" t="s">
        <v>536</v>
      </c>
      <c r="J674" s="9" t="s">
        <v>1969</v>
      </c>
      <c r="K674" s="9" t="s">
        <v>246</v>
      </c>
      <c r="L674" s="9" t="s">
        <v>226</v>
      </c>
      <c r="M674" s="9" t="s">
        <v>1974</v>
      </c>
      <c r="N674" s="9" t="s">
        <v>199</v>
      </c>
      <c r="O674" s="9" t="s">
        <v>180</v>
      </c>
      <c r="P674" s="9" t="s">
        <v>368</v>
      </c>
      <c r="Q674" s="9" t="s">
        <v>273</v>
      </c>
      <c r="R674" s="9">
        <v>0</v>
      </c>
      <c r="S674" s="9">
        <v>165</v>
      </c>
      <c r="T674" s="9" t="s">
        <v>229</v>
      </c>
      <c r="U674" s="9" t="s">
        <v>376</v>
      </c>
      <c r="X674" s="9">
        <f>INDEX(SLA_Policy!$D$2:$D$5,MATCH(F674,SLA_Policy!$A$2:$A$5,0))</f>
        <v>8</v>
      </c>
      <c r="Y674" s="9" t="str">
        <f>IF(E674="Cancelled","Excluded",IF(D674="",IF((SLA_Policy!$B$8-B674)*24&gt;X674,"Open - Breached","Open - On Track"),IF((D674-B674)*24&lt;=X674,"Met","Breached")))</f>
        <v>Met</v>
      </c>
    </row>
    <row r="675" spans="1:25" x14ac:dyDescent="0.25">
      <c r="A675" s="9" t="s">
        <v>1975</v>
      </c>
      <c r="B675" s="23">
        <v>45950.636111111096</v>
      </c>
      <c r="C675" s="23">
        <v>45950.636805555601</v>
      </c>
      <c r="D675" s="23">
        <v>45950.639583333301</v>
      </c>
      <c r="E675" s="9" t="s">
        <v>212</v>
      </c>
      <c r="F675" s="9" t="s">
        <v>187</v>
      </c>
      <c r="G675" s="9" t="s">
        <v>213</v>
      </c>
      <c r="H675" s="9" t="s">
        <v>161</v>
      </c>
      <c r="I675" s="9" t="s">
        <v>389</v>
      </c>
      <c r="J675" s="9" t="s">
        <v>435</v>
      </c>
      <c r="K675" s="9" t="s">
        <v>246</v>
      </c>
      <c r="L675" s="9" t="s">
        <v>104</v>
      </c>
      <c r="M675" s="9" t="s">
        <v>1976</v>
      </c>
      <c r="N675" s="9" t="s">
        <v>200</v>
      </c>
      <c r="O675" s="9" t="s">
        <v>116</v>
      </c>
      <c r="P675" s="9" t="s">
        <v>258</v>
      </c>
      <c r="Q675" s="9" t="s">
        <v>219</v>
      </c>
      <c r="R675" s="9">
        <v>0</v>
      </c>
      <c r="S675" s="9">
        <v>11</v>
      </c>
      <c r="U675" s="9" t="s">
        <v>140</v>
      </c>
      <c r="V675" s="9" t="s">
        <v>1839</v>
      </c>
      <c r="X675" s="9">
        <f>INDEX(SLA_Policy!$D$2:$D$5,MATCH(F675,SLA_Policy!$A$2:$A$5,0))</f>
        <v>8</v>
      </c>
      <c r="Y675" s="9" t="str">
        <f>IF(E675="Cancelled","Excluded",IF(D675="",IF((SLA_Policy!$B$8-B675)*24&gt;X675,"Open - Breached","Open - On Track"),IF((D675-B675)*24&lt;=X675,"Met","Breached")))</f>
        <v>Met</v>
      </c>
    </row>
    <row r="676" spans="1:25" x14ac:dyDescent="0.25">
      <c r="A676" s="9" t="s">
        <v>1977</v>
      </c>
      <c r="B676" s="23">
        <v>45950.636805555601</v>
      </c>
      <c r="C676" s="23">
        <v>45950.688194444498</v>
      </c>
      <c r="D676" s="23">
        <v>45952.397916666698</v>
      </c>
      <c r="E676" s="9" t="s">
        <v>212</v>
      </c>
      <c r="F676" s="9" t="s">
        <v>188</v>
      </c>
      <c r="G676" s="9" t="s">
        <v>213</v>
      </c>
      <c r="H676" s="9" t="s">
        <v>167</v>
      </c>
      <c r="I676" s="9" t="s">
        <v>362</v>
      </c>
      <c r="J676" s="9" t="s">
        <v>1978</v>
      </c>
      <c r="K676" s="9" t="s">
        <v>246</v>
      </c>
      <c r="L676" s="9" t="s">
        <v>216</v>
      </c>
      <c r="M676" s="9" t="s">
        <v>1979</v>
      </c>
      <c r="N676" s="9" t="s">
        <v>196</v>
      </c>
      <c r="O676" s="9" t="s">
        <v>176</v>
      </c>
      <c r="P676" s="9" t="s">
        <v>228</v>
      </c>
      <c r="Q676" s="9" t="s">
        <v>273</v>
      </c>
      <c r="R676" s="9">
        <v>0</v>
      </c>
      <c r="S676" s="9">
        <v>31</v>
      </c>
      <c r="U676" s="9" t="s">
        <v>266</v>
      </c>
      <c r="W676" s="9">
        <v>5</v>
      </c>
      <c r="X676" s="9">
        <f>INDEX(SLA_Policy!$D$2:$D$5,MATCH(F676,SLA_Policy!$A$2:$A$5,0))</f>
        <v>72</v>
      </c>
      <c r="Y676" s="9" t="str">
        <f>IF(E676="Cancelled","Excluded",IF(D676="",IF((SLA_Policy!$B$8-B676)*24&gt;X676,"Open - Breached","Open - On Track"),IF((D676-B676)*24&lt;=X676,"Met","Breached")))</f>
        <v>Met</v>
      </c>
    </row>
    <row r="677" spans="1:25" x14ac:dyDescent="0.25">
      <c r="A677" s="9" t="s">
        <v>1980</v>
      </c>
      <c r="B677" s="23">
        <v>45950.647916666698</v>
      </c>
      <c r="C677" s="23">
        <v>45950.658333333296</v>
      </c>
      <c r="D677" s="23">
        <v>45951.398611111101</v>
      </c>
      <c r="E677" s="9" t="s">
        <v>212</v>
      </c>
      <c r="F677" s="9" t="s">
        <v>189</v>
      </c>
      <c r="G677" s="9" t="s">
        <v>213</v>
      </c>
      <c r="H677" s="9" t="s">
        <v>161</v>
      </c>
      <c r="I677" s="9" t="s">
        <v>389</v>
      </c>
      <c r="J677" s="9" t="s">
        <v>1981</v>
      </c>
      <c r="K677" s="9" t="s">
        <v>303</v>
      </c>
      <c r="L677" s="9" t="s">
        <v>104</v>
      </c>
      <c r="M677" s="9" t="s">
        <v>1053</v>
      </c>
      <c r="N677" s="9" t="s">
        <v>198</v>
      </c>
      <c r="O677" s="9" t="s">
        <v>116</v>
      </c>
      <c r="P677" s="9" t="s">
        <v>590</v>
      </c>
      <c r="Q677" s="9" t="s">
        <v>219</v>
      </c>
      <c r="R677" s="9">
        <v>0</v>
      </c>
      <c r="S677" s="9">
        <v>9</v>
      </c>
      <c r="U677" s="9" t="s">
        <v>140</v>
      </c>
      <c r="V677" s="9" t="s">
        <v>1839</v>
      </c>
      <c r="W677" s="9">
        <v>4</v>
      </c>
      <c r="X677" s="9">
        <f>INDEX(SLA_Policy!$D$2:$D$5,MATCH(F677,SLA_Policy!$A$2:$A$5,0))</f>
        <v>120</v>
      </c>
      <c r="Y677" s="9" t="str">
        <f>IF(E677="Cancelled","Excluded",IF(D677="",IF((SLA_Policy!$B$8-B677)*24&gt;X677,"Open - Breached","Open - On Track"),IF((D677-B677)*24&lt;=X677,"Met","Breached")))</f>
        <v>Met</v>
      </c>
    </row>
    <row r="678" spans="1:25" x14ac:dyDescent="0.25">
      <c r="A678" s="9" t="s">
        <v>1982</v>
      </c>
      <c r="B678" s="23">
        <v>45950.65</v>
      </c>
      <c r="C678" s="23">
        <v>45950.656944444498</v>
      </c>
      <c r="D678" s="23">
        <v>45950.7368055556</v>
      </c>
      <c r="E678" s="9" t="s">
        <v>212</v>
      </c>
      <c r="F678" s="9" t="s">
        <v>189</v>
      </c>
      <c r="G678" s="9" t="s">
        <v>213</v>
      </c>
      <c r="H678" s="9" t="s">
        <v>161</v>
      </c>
      <c r="I678" s="9" t="s">
        <v>389</v>
      </c>
      <c r="J678" s="9" t="s">
        <v>1983</v>
      </c>
      <c r="K678" s="9" t="s">
        <v>246</v>
      </c>
      <c r="L678" s="9" t="s">
        <v>216</v>
      </c>
      <c r="M678" s="9" t="s">
        <v>1984</v>
      </c>
      <c r="N678" s="9" t="s">
        <v>198</v>
      </c>
      <c r="O678" s="9" t="s">
        <v>116</v>
      </c>
      <c r="P678" s="9" t="s">
        <v>218</v>
      </c>
      <c r="Q678" s="9" t="s">
        <v>219</v>
      </c>
      <c r="R678" s="9">
        <v>0</v>
      </c>
      <c r="S678" s="9">
        <v>8</v>
      </c>
      <c r="U678" s="9" t="s">
        <v>140</v>
      </c>
      <c r="V678" s="9" t="s">
        <v>1839</v>
      </c>
      <c r="X678" s="9">
        <f>INDEX(SLA_Policy!$D$2:$D$5,MATCH(F678,SLA_Policy!$A$2:$A$5,0))</f>
        <v>120</v>
      </c>
      <c r="Y678" s="9" t="str">
        <f>IF(E678="Cancelled","Excluded",IF(D678="",IF((SLA_Policy!$B$8-B678)*24&gt;X678,"Open - Breached","Open - On Track"),IF((D678-B678)*24&lt;=X678,"Met","Breached")))</f>
        <v>Met</v>
      </c>
    </row>
    <row r="679" spans="1:25" x14ac:dyDescent="0.25">
      <c r="A679" s="9" t="s">
        <v>1985</v>
      </c>
      <c r="B679" s="23">
        <v>45950.670138888898</v>
      </c>
      <c r="C679" s="23">
        <v>45950.715277777803</v>
      </c>
      <c r="D679" s="23">
        <v>45957.45</v>
      </c>
      <c r="E679" s="9" t="s">
        <v>212</v>
      </c>
      <c r="F679" s="9" t="s">
        <v>189</v>
      </c>
      <c r="G679" s="9" t="s">
        <v>236</v>
      </c>
      <c r="H679" s="9" t="s">
        <v>161</v>
      </c>
      <c r="I679" s="9" t="s">
        <v>237</v>
      </c>
      <c r="J679" s="9" t="s">
        <v>1533</v>
      </c>
      <c r="K679" s="9" t="s">
        <v>246</v>
      </c>
      <c r="L679" s="9" t="s">
        <v>351</v>
      </c>
      <c r="M679" s="9" t="s">
        <v>1624</v>
      </c>
      <c r="N679" s="9" t="s">
        <v>196</v>
      </c>
      <c r="O679" s="9" t="s">
        <v>179</v>
      </c>
      <c r="P679" s="9" t="s">
        <v>264</v>
      </c>
      <c r="Q679" s="9" t="s">
        <v>219</v>
      </c>
      <c r="R679" s="9">
        <v>0</v>
      </c>
      <c r="S679" s="9">
        <v>11</v>
      </c>
      <c r="U679" s="9" t="s">
        <v>242</v>
      </c>
      <c r="X679" s="9">
        <f>INDEX(SLA_Policy!$D$2:$D$5,MATCH(F679,SLA_Policy!$A$2:$A$5,0))</f>
        <v>120</v>
      </c>
      <c r="Y679" s="9" t="str">
        <f>IF(E679="Cancelled","Excluded",IF(D679="",IF((SLA_Policy!$B$8-B679)*24&gt;X679,"Open - Breached","Open - On Track"),IF((D679-B679)*24&lt;=X679,"Met","Breached")))</f>
        <v>Breached</v>
      </c>
    </row>
    <row r="680" spans="1:25" x14ac:dyDescent="0.25">
      <c r="A680" s="9" t="s">
        <v>1986</v>
      </c>
      <c r="B680" s="23">
        <v>45950.690972222197</v>
      </c>
      <c r="C680" s="23">
        <v>45950.693055555603</v>
      </c>
      <c r="D680" s="23">
        <v>45950.752083333296</v>
      </c>
      <c r="E680" s="9" t="s">
        <v>212</v>
      </c>
      <c r="F680" s="9" t="s">
        <v>188</v>
      </c>
      <c r="G680" s="9" t="s">
        <v>213</v>
      </c>
      <c r="H680" s="9" t="s">
        <v>161</v>
      </c>
      <c r="I680" s="9" t="s">
        <v>389</v>
      </c>
      <c r="J680" s="9" t="s">
        <v>1929</v>
      </c>
      <c r="K680" s="9" t="s">
        <v>262</v>
      </c>
      <c r="L680" s="9" t="s">
        <v>104</v>
      </c>
      <c r="M680" s="9" t="s">
        <v>1394</v>
      </c>
      <c r="N680" s="9" t="s">
        <v>200</v>
      </c>
      <c r="O680" s="9" t="s">
        <v>116</v>
      </c>
      <c r="P680" s="9" t="s">
        <v>342</v>
      </c>
      <c r="Q680" s="9" t="s">
        <v>219</v>
      </c>
      <c r="R680" s="9">
        <v>0</v>
      </c>
      <c r="S680" s="9">
        <v>14</v>
      </c>
      <c r="U680" s="9" t="s">
        <v>140</v>
      </c>
      <c r="V680" s="9" t="s">
        <v>1839</v>
      </c>
      <c r="W680" s="9">
        <v>4</v>
      </c>
      <c r="X680" s="9">
        <f>INDEX(SLA_Policy!$D$2:$D$5,MATCH(F680,SLA_Policy!$A$2:$A$5,0))</f>
        <v>72</v>
      </c>
      <c r="Y680" s="9" t="str">
        <f>IF(E680="Cancelled","Excluded",IF(D680="",IF((SLA_Policy!$B$8-B680)*24&gt;X680,"Open - Breached","Open - On Track"),IF((D680-B680)*24&lt;=X680,"Met","Breached")))</f>
        <v>Met</v>
      </c>
    </row>
    <row r="681" spans="1:25" x14ac:dyDescent="0.25">
      <c r="A681" s="9" t="s">
        <v>1987</v>
      </c>
      <c r="B681" s="23">
        <v>45950.701388888898</v>
      </c>
      <c r="C681" s="23">
        <v>45950.7368055556</v>
      </c>
      <c r="D681" s="23">
        <v>45951.365277777797</v>
      </c>
      <c r="E681" s="9" t="s">
        <v>212</v>
      </c>
      <c r="F681" s="9" t="s">
        <v>188</v>
      </c>
      <c r="G681" s="9" t="s">
        <v>213</v>
      </c>
      <c r="H681" s="9" t="s">
        <v>164</v>
      </c>
      <c r="I681" s="9" t="s">
        <v>260</v>
      </c>
      <c r="J681" s="9" t="s">
        <v>1988</v>
      </c>
      <c r="K681" s="9" t="s">
        <v>410</v>
      </c>
      <c r="L681" s="9" t="s">
        <v>226</v>
      </c>
      <c r="M681" s="9" t="s">
        <v>630</v>
      </c>
      <c r="N681" s="9" t="s">
        <v>196</v>
      </c>
      <c r="O681" s="9" t="s">
        <v>179</v>
      </c>
      <c r="P681" s="9" t="s">
        <v>264</v>
      </c>
      <c r="Q681" s="9" t="s">
        <v>219</v>
      </c>
      <c r="R681" s="9">
        <v>0</v>
      </c>
      <c r="S681" s="9">
        <v>27</v>
      </c>
      <c r="T681" s="9" t="s">
        <v>265</v>
      </c>
      <c r="U681" s="9" t="s">
        <v>266</v>
      </c>
      <c r="X681" s="9">
        <f>INDEX(SLA_Policy!$D$2:$D$5,MATCH(F681,SLA_Policy!$A$2:$A$5,0))</f>
        <v>72</v>
      </c>
      <c r="Y681" s="9" t="str">
        <f>IF(E681="Cancelled","Excluded",IF(D681="",IF((SLA_Policy!$B$8-B681)*24&gt;X681,"Open - Breached","Open - On Track"),IF((D681-B681)*24&lt;=X681,"Met","Breached")))</f>
        <v>Met</v>
      </c>
    </row>
    <row r="682" spans="1:25" x14ac:dyDescent="0.25">
      <c r="A682" s="9" t="s">
        <v>1989</v>
      </c>
      <c r="B682" s="23">
        <v>45950.703472222202</v>
      </c>
      <c r="C682" s="23">
        <v>45950.707638888904</v>
      </c>
      <c r="D682" s="23">
        <v>45951.380555555603</v>
      </c>
      <c r="E682" s="9" t="s">
        <v>212</v>
      </c>
      <c r="F682" s="9" t="s">
        <v>188</v>
      </c>
      <c r="G682" s="9" t="s">
        <v>213</v>
      </c>
      <c r="H682" s="9" t="s">
        <v>161</v>
      </c>
      <c r="I682" s="9" t="s">
        <v>389</v>
      </c>
      <c r="J682" s="9" t="s">
        <v>767</v>
      </c>
      <c r="K682" s="9" t="s">
        <v>239</v>
      </c>
      <c r="L682" s="9" t="s">
        <v>216</v>
      </c>
      <c r="M682" s="9" t="s">
        <v>1990</v>
      </c>
      <c r="N682" s="9" t="s">
        <v>198</v>
      </c>
      <c r="O682" s="9" t="s">
        <v>116</v>
      </c>
      <c r="P682" s="9" t="s">
        <v>234</v>
      </c>
      <c r="Q682" s="9" t="s">
        <v>219</v>
      </c>
      <c r="R682" s="9">
        <v>1</v>
      </c>
      <c r="S682" s="9">
        <v>9</v>
      </c>
      <c r="U682" s="9" t="s">
        <v>290</v>
      </c>
      <c r="W682" s="9">
        <v>3</v>
      </c>
      <c r="X682" s="9">
        <f>INDEX(SLA_Policy!$D$2:$D$5,MATCH(F682,SLA_Policy!$A$2:$A$5,0))</f>
        <v>72</v>
      </c>
      <c r="Y682" s="9" t="str">
        <f>IF(E682="Cancelled","Excluded",IF(D682="",IF((SLA_Policy!$B$8-B682)*24&gt;X682,"Open - Breached","Open - On Track"),IF((D682-B682)*24&lt;=X682,"Met","Breached")))</f>
        <v>Met</v>
      </c>
    </row>
    <row r="683" spans="1:25" x14ac:dyDescent="0.25">
      <c r="A683" s="9" t="s">
        <v>1991</v>
      </c>
      <c r="B683" s="23">
        <v>45950.709027777797</v>
      </c>
      <c r="C683" s="23">
        <v>45951.346527777801</v>
      </c>
      <c r="D683" s="23">
        <v>45951.35</v>
      </c>
      <c r="E683" s="9" t="s">
        <v>212</v>
      </c>
      <c r="F683" s="9" t="s">
        <v>189</v>
      </c>
      <c r="G683" s="9" t="s">
        <v>213</v>
      </c>
      <c r="H683" s="9" t="s">
        <v>162</v>
      </c>
      <c r="I683" s="9" t="s">
        <v>244</v>
      </c>
      <c r="J683" s="9" t="s">
        <v>1992</v>
      </c>
      <c r="K683" s="9" t="s">
        <v>215</v>
      </c>
      <c r="L683" s="9" t="s">
        <v>293</v>
      </c>
      <c r="M683" s="9" t="s">
        <v>294</v>
      </c>
      <c r="N683" s="9" t="s">
        <v>199</v>
      </c>
      <c r="O683" s="9" t="s">
        <v>179</v>
      </c>
      <c r="P683" s="9" t="s">
        <v>337</v>
      </c>
      <c r="Q683" s="9" t="s">
        <v>219</v>
      </c>
      <c r="R683" s="9">
        <v>0</v>
      </c>
      <c r="S683" s="9">
        <v>23</v>
      </c>
      <c r="U683" s="9" t="s">
        <v>248</v>
      </c>
      <c r="W683" s="9">
        <v>4</v>
      </c>
      <c r="X683" s="9">
        <f>INDEX(SLA_Policy!$D$2:$D$5,MATCH(F683,SLA_Policy!$A$2:$A$5,0))</f>
        <v>120</v>
      </c>
      <c r="Y683" s="9" t="str">
        <f>IF(E683="Cancelled","Excluded",IF(D683="",IF((SLA_Policy!$B$8-B683)*24&gt;X683,"Open - Breached","Open - On Track"),IF((D683-B683)*24&lt;=X683,"Met","Breached")))</f>
        <v>Met</v>
      </c>
    </row>
    <row r="684" spans="1:25" x14ac:dyDescent="0.25">
      <c r="A684" s="9" t="s">
        <v>1993</v>
      </c>
      <c r="B684" s="23">
        <v>45950.738194444399</v>
      </c>
      <c r="C684" s="23">
        <v>45950.754166666702</v>
      </c>
      <c r="D684" s="23">
        <v>45951.349305555603</v>
      </c>
      <c r="E684" s="9" t="s">
        <v>212</v>
      </c>
      <c r="F684" s="9" t="s">
        <v>189</v>
      </c>
      <c r="G684" s="9" t="s">
        <v>213</v>
      </c>
      <c r="H684" s="9" t="s">
        <v>166</v>
      </c>
      <c r="I684" s="9" t="s">
        <v>378</v>
      </c>
      <c r="J684" s="9" t="s">
        <v>1994</v>
      </c>
      <c r="K684" s="9" t="s">
        <v>246</v>
      </c>
      <c r="L684" s="9" t="s">
        <v>311</v>
      </c>
      <c r="M684" s="9" t="s">
        <v>1183</v>
      </c>
      <c r="N684" s="9" t="s">
        <v>197</v>
      </c>
      <c r="O684" s="9" t="s">
        <v>181</v>
      </c>
      <c r="P684" s="9" t="s">
        <v>289</v>
      </c>
      <c r="Q684" s="9" t="s">
        <v>273</v>
      </c>
      <c r="R684" s="9">
        <v>0</v>
      </c>
      <c r="S684" s="9">
        <v>41</v>
      </c>
      <c r="T684" s="9" t="s">
        <v>229</v>
      </c>
      <c r="U684" s="9" t="s">
        <v>290</v>
      </c>
      <c r="X684" s="9">
        <f>INDEX(SLA_Policy!$D$2:$D$5,MATCH(F684,SLA_Policy!$A$2:$A$5,0))</f>
        <v>120</v>
      </c>
      <c r="Y684" s="9" t="str">
        <f>IF(E684="Cancelled","Excluded",IF(D684="",IF((SLA_Policy!$B$8-B684)*24&gt;X684,"Open - Breached","Open - On Track"),IF((D684-B684)*24&lt;=X684,"Met","Breached")))</f>
        <v>Met</v>
      </c>
    </row>
    <row r="685" spans="1:25" x14ac:dyDescent="0.25">
      <c r="A685" s="9" t="s">
        <v>1995</v>
      </c>
      <c r="B685" s="23">
        <v>45950.738194444399</v>
      </c>
      <c r="C685" s="23">
        <v>45951.342361111099</v>
      </c>
      <c r="D685" s="23">
        <v>45951.361111111102</v>
      </c>
      <c r="E685" s="9" t="s">
        <v>212</v>
      </c>
      <c r="F685" s="9" t="s">
        <v>189</v>
      </c>
      <c r="G685" s="9" t="s">
        <v>213</v>
      </c>
      <c r="H685" s="9" t="s">
        <v>161</v>
      </c>
      <c r="I685" s="9" t="s">
        <v>389</v>
      </c>
      <c r="J685" s="9" t="s">
        <v>1996</v>
      </c>
      <c r="K685" s="9" t="s">
        <v>215</v>
      </c>
      <c r="L685" s="9" t="s">
        <v>216</v>
      </c>
      <c r="M685" s="9" t="s">
        <v>1997</v>
      </c>
      <c r="N685" s="9" t="s">
        <v>197</v>
      </c>
      <c r="O685" s="9" t="s">
        <v>116</v>
      </c>
      <c r="P685" s="9" t="s">
        <v>525</v>
      </c>
      <c r="Q685" s="9" t="s">
        <v>219</v>
      </c>
      <c r="R685" s="9">
        <v>0</v>
      </c>
      <c r="S685" s="9">
        <v>8</v>
      </c>
      <c r="U685" s="9" t="s">
        <v>140</v>
      </c>
      <c r="V685" s="9" t="s">
        <v>1839</v>
      </c>
      <c r="W685" s="9">
        <v>3</v>
      </c>
      <c r="X685" s="9">
        <f>INDEX(SLA_Policy!$D$2:$D$5,MATCH(F685,SLA_Policy!$A$2:$A$5,0))</f>
        <v>120</v>
      </c>
      <c r="Y685" s="9" t="str">
        <f>IF(E685="Cancelled","Excluded",IF(D685="",IF((SLA_Policy!$B$8-B685)*24&gt;X685,"Open - Breached","Open - On Track"),IF((D685-B685)*24&lt;=X685,"Met","Breached")))</f>
        <v>Met</v>
      </c>
    </row>
    <row r="686" spans="1:25" x14ac:dyDescent="0.25">
      <c r="A686" s="9" t="s">
        <v>1998</v>
      </c>
      <c r="B686" s="23">
        <v>45950.748611111099</v>
      </c>
      <c r="C686" s="23">
        <v>45950.754861111098</v>
      </c>
      <c r="D686" s="23">
        <v>45952.508333333302</v>
      </c>
      <c r="E686" s="9" t="s">
        <v>212</v>
      </c>
      <c r="F686" s="9" t="s">
        <v>188</v>
      </c>
      <c r="G686" s="9" t="s">
        <v>213</v>
      </c>
      <c r="H686" s="9" t="s">
        <v>167</v>
      </c>
      <c r="I686" s="9" t="s">
        <v>536</v>
      </c>
      <c r="J686" s="9" t="s">
        <v>1999</v>
      </c>
      <c r="K686" s="9" t="s">
        <v>246</v>
      </c>
      <c r="L686" s="9" t="s">
        <v>216</v>
      </c>
      <c r="M686" s="9" t="s">
        <v>1895</v>
      </c>
      <c r="N686" s="9" t="s">
        <v>198</v>
      </c>
      <c r="O686" s="9" t="s">
        <v>180</v>
      </c>
      <c r="P686" s="9" t="s">
        <v>318</v>
      </c>
      <c r="Q686" s="9" t="s">
        <v>219</v>
      </c>
      <c r="R686" s="9">
        <v>0</v>
      </c>
      <c r="S686" s="9">
        <v>46</v>
      </c>
      <c r="T686" s="9" t="s">
        <v>220</v>
      </c>
      <c r="U686" s="9" t="s">
        <v>376</v>
      </c>
      <c r="X686" s="9">
        <f>INDEX(SLA_Policy!$D$2:$D$5,MATCH(F686,SLA_Policy!$A$2:$A$5,0))</f>
        <v>72</v>
      </c>
      <c r="Y686" s="9" t="str">
        <f>IF(E686="Cancelled","Excluded",IF(D686="",IF((SLA_Policy!$B$8-B686)*24&gt;X686,"Open - Breached","Open - On Track"),IF((D686-B686)*24&lt;=X686,"Met","Breached")))</f>
        <v>Met</v>
      </c>
    </row>
    <row r="687" spans="1:25" x14ac:dyDescent="0.25">
      <c r="A687" s="9" t="s">
        <v>2000</v>
      </c>
      <c r="B687" s="23">
        <v>45950.758333333302</v>
      </c>
      <c r="C687" s="23">
        <v>45951.362500000003</v>
      </c>
      <c r="D687" s="23">
        <v>45951.388888888898</v>
      </c>
      <c r="E687" s="9" t="s">
        <v>212</v>
      </c>
      <c r="F687" s="9" t="s">
        <v>188</v>
      </c>
      <c r="G687" s="9" t="s">
        <v>213</v>
      </c>
      <c r="H687" s="9" t="s">
        <v>166</v>
      </c>
      <c r="I687" s="9" t="s">
        <v>286</v>
      </c>
      <c r="J687" s="9" t="s">
        <v>2001</v>
      </c>
      <c r="K687" s="9" t="s">
        <v>262</v>
      </c>
      <c r="L687" s="9" t="s">
        <v>351</v>
      </c>
      <c r="M687" s="9" t="s">
        <v>2002</v>
      </c>
      <c r="N687" s="9" t="s">
        <v>197</v>
      </c>
      <c r="O687" s="9" t="s">
        <v>181</v>
      </c>
      <c r="P687" s="9" t="s">
        <v>445</v>
      </c>
      <c r="Q687" s="9" t="s">
        <v>219</v>
      </c>
      <c r="R687" s="9">
        <v>0</v>
      </c>
      <c r="S687" s="9">
        <v>21</v>
      </c>
      <c r="U687" s="9" t="s">
        <v>290</v>
      </c>
      <c r="W687" s="9">
        <v>3</v>
      </c>
      <c r="X687" s="9">
        <f>INDEX(SLA_Policy!$D$2:$D$5,MATCH(F687,SLA_Policy!$A$2:$A$5,0))</f>
        <v>72</v>
      </c>
      <c r="Y687" s="9" t="str">
        <f>IF(E687="Cancelled","Excluded",IF(D687="",IF((SLA_Policy!$B$8-B687)*24&gt;X687,"Open - Breached","Open - On Track"),IF((D687-B687)*24&lt;=X687,"Met","Breached")))</f>
        <v>Met</v>
      </c>
    </row>
    <row r="688" spans="1:25" x14ac:dyDescent="0.25">
      <c r="A688" s="9" t="s">
        <v>2003</v>
      </c>
      <c r="B688" s="23">
        <v>45950.9819444444</v>
      </c>
      <c r="C688" s="23">
        <v>45951.338888888902</v>
      </c>
      <c r="D688" s="23">
        <v>45951.3527777778</v>
      </c>
      <c r="E688" s="9" t="s">
        <v>212</v>
      </c>
      <c r="F688" s="9" t="s">
        <v>189</v>
      </c>
      <c r="G688" s="9" t="s">
        <v>213</v>
      </c>
      <c r="H688" s="9" t="s">
        <v>161</v>
      </c>
      <c r="I688" s="9" t="s">
        <v>389</v>
      </c>
      <c r="J688" s="9" t="s">
        <v>767</v>
      </c>
      <c r="K688" s="9" t="s">
        <v>262</v>
      </c>
      <c r="L688" s="9" t="s">
        <v>226</v>
      </c>
      <c r="M688" s="9" t="s">
        <v>1911</v>
      </c>
      <c r="N688" s="9" t="s">
        <v>198</v>
      </c>
      <c r="O688" s="9" t="s">
        <v>116</v>
      </c>
      <c r="P688" s="9" t="s">
        <v>342</v>
      </c>
      <c r="Q688" s="9" t="s">
        <v>219</v>
      </c>
      <c r="R688" s="9">
        <v>0</v>
      </c>
      <c r="S688" s="9">
        <v>4</v>
      </c>
      <c r="U688" s="9" t="s">
        <v>140</v>
      </c>
      <c r="V688" s="9" t="s">
        <v>1839</v>
      </c>
      <c r="X688" s="9">
        <f>INDEX(SLA_Policy!$D$2:$D$5,MATCH(F688,SLA_Policy!$A$2:$A$5,0))</f>
        <v>120</v>
      </c>
      <c r="Y688" s="9" t="str">
        <f>IF(E688="Cancelled","Excluded",IF(D688="",IF((SLA_Policy!$B$8-B688)*24&gt;X688,"Open - Breached","Open - On Track"),IF((D688-B688)*24&lt;=X688,"Met","Breached")))</f>
        <v>Met</v>
      </c>
    </row>
    <row r="689" spans="1:25" x14ac:dyDescent="0.25">
      <c r="A689" s="9" t="s">
        <v>2004</v>
      </c>
      <c r="B689" s="23">
        <v>45951.229861111096</v>
      </c>
      <c r="C689" s="23">
        <v>45951.364583333299</v>
      </c>
      <c r="D689" s="23">
        <v>45951.524305555598</v>
      </c>
      <c r="E689" s="9" t="s">
        <v>212</v>
      </c>
      <c r="F689" s="9" t="s">
        <v>188</v>
      </c>
      <c r="G689" s="9" t="s">
        <v>213</v>
      </c>
      <c r="H689" s="9" t="s">
        <v>167</v>
      </c>
      <c r="I689" s="9" t="s">
        <v>362</v>
      </c>
      <c r="J689" s="9" t="s">
        <v>2005</v>
      </c>
      <c r="K689" s="9" t="s">
        <v>246</v>
      </c>
      <c r="L689" s="9" t="s">
        <v>351</v>
      </c>
      <c r="M689" s="9" t="s">
        <v>773</v>
      </c>
      <c r="N689" s="9" t="s">
        <v>196</v>
      </c>
      <c r="O689" s="9" t="s">
        <v>176</v>
      </c>
      <c r="P689" s="9" t="s">
        <v>570</v>
      </c>
      <c r="Q689" s="9" t="s">
        <v>219</v>
      </c>
      <c r="R689" s="9">
        <v>0</v>
      </c>
      <c r="S689" s="9">
        <v>48</v>
      </c>
      <c r="U689" s="9" t="s">
        <v>248</v>
      </c>
      <c r="X689" s="9">
        <f>INDEX(SLA_Policy!$D$2:$D$5,MATCH(F689,SLA_Policy!$A$2:$A$5,0))</f>
        <v>72</v>
      </c>
      <c r="Y689" s="9" t="str">
        <f>IF(E689="Cancelled","Excluded",IF(D689="",IF((SLA_Policy!$B$8-B689)*24&gt;X689,"Open - Breached","Open - On Track"),IF((D689-B689)*24&lt;=X689,"Met","Breached")))</f>
        <v>Met</v>
      </c>
    </row>
    <row r="690" spans="1:25" x14ac:dyDescent="0.25">
      <c r="A690" s="9" t="s">
        <v>2006</v>
      </c>
      <c r="B690" s="23">
        <v>45951.2722222222</v>
      </c>
      <c r="C690" s="23">
        <v>45951.331250000003</v>
      </c>
      <c r="D690" s="23">
        <v>45951.342361111099</v>
      </c>
      <c r="E690" s="9" t="s">
        <v>212</v>
      </c>
      <c r="F690" s="9" t="s">
        <v>188</v>
      </c>
      <c r="G690" s="9" t="s">
        <v>213</v>
      </c>
      <c r="H690" s="9" t="s">
        <v>161</v>
      </c>
      <c r="I690" s="9" t="s">
        <v>389</v>
      </c>
      <c r="J690" s="9" t="s">
        <v>2007</v>
      </c>
      <c r="K690" s="9" t="s">
        <v>303</v>
      </c>
      <c r="L690" s="9" t="s">
        <v>226</v>
      </c>
      <c r="M690" s="9" t="s">
        <v>633</v>
      </c>
      <c r="N690" s="9" t="s">
        <v>198</v>
      </c>
      <c r="O690" s="9" t="s">
        <v>116</v>
      </c>
      <c r="P690" s="9" t="s">
        <v>590</v>
      </c>
      <c r="Q690" s="9" t="s">
        <v>219</v>
      </c>
      <c r="R690" s="9">
        <v>0</v>
      </c>
      <c r="S690" s="9">
        <v>4</v>
      </c>
      <c r="U690" s="9" t="s">
        <v>290</v>
      </c>
      <c r="X690" s="9">
        <f>INDEX(SLA_Policy!$D$2:$D$5,MATCH(F690,SLA_Policy!$A$2:$A$5,0))</f>
        <v>72</v>
      </c>
      <c r="Y690" s="9" t="str">
        <f>IF(E690="Cancelled","Excluded",IF(D690="",IF((SLA_Policy!$B$8-B690)*24&gt;X690,"Open - Breached","Open - On Track"),IF((D690-B690)*24&lt;=X690,"Met","Breached")))</f>
        <v>Met</v>
      </c>
    </row>
    <row r="691" spans="1:25" x14ac:dyDescent="0.25">
      <c r="A691" s="9" t="s">
        <v>2008</v>
      </c>
      <c r="B691" s="23">
        <v>45951.301388888904</v>
      </c>
      <c r="C691" s="23">
        <v>45951.306944444397</v>
      </c>
      <c r="D691" s="23">
        <v>45951.320833333302</v>
      </c>
      <c r="E691" s="9" t="s">
        <v>212</v>
      </c>
      <c r="F691" s="9" t="s">
        <v>188</v>
      </c>
      <c r="G691" s="9" t="s">
        <v>213</v>
      </c>
      <c r="H691" s="9" t="s">
        <v>161</v>
      </c>
      <c r="I691" s="9" t="s">
        <v>389</v>
      </c>
      <c r="J691" s="9" t="s">
        <v>1774</v>
      </c>
      <c r="K691" s="9" t="s">
        <v>303</v>
      </c>
      <c r="L691" s="9" t="s">
        <v>307</v>
      </c>
      <c r="M691" s="9" t="s">
        <v>544</v>
      </c>
      <c r="N691" s="9" t="s">
        <v>198</v>
      </c>
      <c r="O691" s="9" t="s">
        <v>116</v>
      </c>
      <c r="P691" s="9" t="s">
        <v>295</v>
      </c>
      <c r="Q691" s="9" t="s">
        <v>219</v>
      </c>
      <c r="R691" s="9">
        <v>0</v>
      </c>
      <c r="S691" s="9">
        <v>5</v>
      </c>
      <c r="U691" s="9" t="s">
        <v>140</v>
      </c>
      <c r="V691" s="9" t="s">
        <v>1839</v>
      </c>
      <c r="X691" s="9">
        <f>INDEX(SLA_Policy!$D$2:$D$5,MATCH(F691,SLA_Policy!$A$2:$A$5,0))</f>
        <v>72</v>
      </c>
      <c r="Y691" s="9" t="str">
        <f>IF(E691="Cancelled","Excluded",IF(D691="",IF((SLA_Policy!$B$8-B691)*24&gt;X691,"Open - Breached","Open - On Track"),IF((D691-B691)*24&lt;=X691,"Met","Breached")))</f>
        <v>Met</v>
      </c>
    </row>
    <row r="692" spans="1:25" x14ac:dyDescent="0.25">
      <c r="A692" s="9" t="s">
        <v>2009</v>
      </c>
      <c r="B692" s="23">
        <v>45951.306944444397</v>
      </c>
      <c r="C692" s="23">
        <v>45951.354861111096</v>
      </c>
      <c r="D692" s="23">
        <v>45951.3569444444</v>
      </c>
      <c r="E692" s="9" t="s">
        <v>212</v>
      </c>
      <c r="F692" s="9" t="s">
        <v>188</v>
      </c>
      <c r="G692" s="9" t="s">
        <v>213</v>
      </c>
      <c r="H692" s="9" t="s">
        <v>161</v>
      </c>
      <c r="I692" s="9" t="s">
        <v>454</v>
      </c>
      <c r="J692" s="9" t="s">
        <v>2010</v>
      </c>
      <c r="K692" s="9" t="s">
        <v>246</v>
      </c>
      <c r="L692" s="9" t="s">
        <v>216</v>
      </c>
      <c r="M692" s="9" t="s">
        <v>2011</v>
      </c>
      <c r="N692" s="9" t="s">
        <v>196</v>
      </c>
      <c r="O692" s="9" t="s">
        <v>116</v>
      </c>
      <c r="P692" s="9" t="s">
        <v>342</v>
      </c>
      <c r="Q692" s="9" t="s">
        <v>219</v>
      </c>
      <c r="R692" s="9">
        <v>0</v>
      </c>
      <c r="S692" s="9">
        <v>11</v>
      </c>
      <c r="U692" s="9" t="s">
        <v>140</v>
      </c>
      <c r="V692" s="9" t="s">
        <v>1839</v>
      </c>
      <c r="W692" s="9">
        <v>3</v>
      </c>
      <c r="X692" s="9">
        <f>INDEX(SLA_Policy!$D$2:$D$5,MATCH(F692,SLA_Policy!$A$2:$A$5,0))</f>
        <v>72</v>
      </c>
      <c r="Y692" s="9" t="str">
        <f>IF(E692="Cancelled","Excluded",IF(D692="",IF((SLA_Policy!$B$8-B692)*24&gt;X692,"Open - Breached","Open - On Track"),IF((D692-B692)*24&lt;=X692,"Met","Breached")))</f>
        <v>Met</v>
      </c>
    </row>
    <row r="693" spans="1:25" x14ac:dyDescent="0.25">
      <c r="A693" s="9" t="s">
        <v>2012</v>
      </c>
      <c r="B693" s="23">
        <v>45951.309722222199</v>
      </c>
      <c r="C693" s="23">
        <v>45951.364583333299</v>
      </c>
      <c r="D693" s="23">
        <v>45951.375694444498</v>
      </c>
      <c r="E693" s="9" t="s">
        <v>212</v>
      </c>
      <c r="F693" s="9" t="s">
        <v>188</v>
      </c>
      <c r="G693" s="9" t="s">
        <v>213</v>
      </c>
      <c r="H693" s="9" t="s">
        <v>161</v>
      </c>
      <c r="I693" s="9" t="s">
        <v>389</v>
      </c>
      <c r="J693" s="9" t="s">
        <v>1217</v>
      </c>
      <c r="K693" s="9" t="s">
        <v>246</v>
      </c>
      <c r="L693" s="9" t="s">
        <v>307</v>
      </c>
      <c r="M693" s="9" t="s">
        <v>2013</v>
      </c>
      <c r="N693" s="9" t="s">
        <v>196</v>
      </c>
      <c r="O693" s="9" t="s">
        <v>116</v>
      </c>
      <c r="P693" s="9" t="s">
        <v>234</v>
      </c>
      <c r="Q693" s="9" t="s">
        <v>219</v>
      </c>
      <c r="R693" s="9">
        <v>0</v>
      </c>
      <c r="S693" s="9">
        <v>4</v>
      </c>
      <c r="U693" s="9" t="s">
        <v>290</v>
      </c>
      <c r="X693" s="9">
        <f>INDEX(SLA_Policy!$D$2:$D$5,MATCH(F693,SLA_Policy!$A$2:$A$5,0))</f>
        <v>72</v>
      </c>
      <c r="Y693" s="9" t="str">
        <f>IF(E693="Cancelled","Excluded",IF(D693="",IF((SLA_Policy!$B$8-B693)*24&gt;X693,"Open - Breached","Open - On Track"),IF((D693-B693)*24&lt;=X693,"Met","Breached")))</f>
        <v>Met</v>
      </c>
    </row>
    <row r="694" spans="1:25" x14ac:dyDescent="0.25">
      <c r="A694" s="9" t="s">
        <v>2014</v>
      </c>
      <c r="B694" s="23">
        <v>45951.3125</v>
      </c>
      <c r="C694" s="23">
        <v>45951.322916666701</v>
      </c>
      <c r="D694" s="23">
        <v>45951.350694444503</v>
      </c>
      <c r="E694" s="9" t="s">
        <v>212</v>
      </c>
      <c r="F694" s="9" t="s">
        <v>188</v>
      </c>
      <c r="G694" s="9" t="s">
        <v>213</v>
      </c>
      <c r="H694" s="9" t="s">
        <v>161</v>
      </c>
      <c r="I694" s="9" t="s">
        <v>454</v>
      </c>
      <c r="J694" s="9" t="s">
        <v>2015</v>
      </c>
      <c r="K694" s="9" t="s">
        <v>225</v>
      </c>
      <c r="L694" s="9" t="s">
        <v>282</v>
      </c>
      <c r="M694" s="9" t="s">
        <v>2016</v>
      </c>
      <c r="N694" s="9" t="s">
        <v>198</v>
      </c>
      <c r="O694" s="9" t="s">
        <v>116</v>
      </c>
      <c r="P694" s="9" t="s">
        <v>590</v>
      </c>
      <c r="Q694" s="9" t="s">
        <v>219</v>
      </c>
      <c r="R694" s="9">
        <v>0</v>
      </c>
      <c r="S694" s="9">
        <v>6</v>
      </c>
      <c r="U694" s="9" t="s">
        <v>221</v>
      </c>
      <c r="W694" s="9">
        <v>5</v>
      </c>
      <c r="X694" s="9">
        <f>INDEX(SLA_Policy!$D$2:$D$5,MATCH(F694,SLA_Policy!$A$2:$A$5,0))</f>
        <v>72</v>
      </c>
      <c r="Y694" s="9" t="str">
        <f>IF(E694="Cancelled","Excluded",IF(D694="",IF((SLA_Policy!$B$8-B694)*24&gt;X694,"Open - Breached","Open - On Track"),IF((D694-B694)*24&lt;=X694,"Met","Breached")))</f>
        <v>Met</v>
      </c>
    </row>
    <row r="695" spans="1:25" x14ac:dyDescent="0.25">
      <c r="A695" s="9" t="s">
        <v>2017</v>
      </c>
      <c r="B695" s="23">
        <v>45951.335416666698</v>
      </c>
      <c r="C695" s="23">
        <v>45951.348611111098</v>
      </c>
      <c r="D695" s="23">
        <v>45951.675694444399</v>
      </c>
      <c r="E695" s="9" t="s">
        <v>212</v>
      </c>
      <c r="F695" s="9" t="s">
        <v>187</v>
      </c>
      <c r="G695" s="9" t="s">
        <v>213</v>
      </c>
      <c r="H695" s="9" t="s">
        <v>167</v>
      </c>
      <c r="I695" s="9" t="s">
        <v>536</v>
      </c>
      <c r="J695" s="9" t="s">
        <v>1969</v>
      </c>
      <c r="K695" s="9" t="s">
        <v>246</v>
      </c>
      <c r="L695" s="9" t="s">
        <v>104</v>
      </c>
      <c r="M695" s="9" t="s">
        <v>1618</v>
      </c>
      <c r="N695" s="9" t="s">
        <v>196</v>
      </c>
      <c r="O695" s="9" t="s">
        <v>176</v>
      </c>
      <c r="P695" s="9" t="s">
        <v>419</v>
      </c>
      <c r="Q695" s="9" t="s">
        <v>273</v>
      </c>
      <c r="R695" s="9">
        <v>0</v>
      </c>
      <c r="S695" s="9">
        <v>86</v>
      </c>
      <c r="T695" s="9" t="s">
        <v>220</v>
      </c>
      <c r="U695" s="9" t="s">
        <v>266</v>
      </c>
      <c r="X695" s="9">
        <f>INDEX(SLA_Policy!$D$2:$D$5,MATCH(F695,SLA_Policy!$A$2:$A$5,0))</f>
        <v>8</v>
      </c>
      <c r="Y695" s="9" t="str">
        <f>IF(E695="Cancelled","Excluded",IF(D695="",IF((SLA_Policy!$B$8-B695)*24&gt;X695,"Open - Breached","Open - On Track"),IF((D695-B695)*24&lt;=X695,"Met","Breached")))</f>
        <v>Breached</v>
      </c>
    </row>
    <row r="696" spans="1:25" x14ac:dyDescent="0.25">
      <c r="A696" s="9" t="s">
        <v>2018</v>
      </c>
      <c r="B696" s="23">
        <v>45951.338888888902</v>
      </c>
      <c r="C696" s="23">
        <v>45951.34375</v>
      </c>
      <c r="D696" s="23">
        <v>45951.366666666698</v>
      </c>
      <c r="E696" s="9" t="s">
        <v>212</v>
      </c>
      <c r="F696" s="9" t="s">
        <v>188</v>
      </c>
      <c r="G696" s="9" t="s">
        <v>213</v>
      </c>
      <c r="H696" s="9" t="s">
        <v>161</v>
      </c>
      <c r="I696" s="9" t="s">
        <v>389</v>
      </c>
      <c r="J696" s="9" t="s">
        <v>2019</v>
      </c>
      <c r="K696" s="9" t="s">
        <v>246</v>
      </c>
      <c r="L696" s="9" t="s">
        <v>307</v>
      </c>
      <c r="M696" s="9" t="s">
        <v>2020</v>
      </c>
      <c r="N696" s="9" t="s">
        <v>198</v>
      </c>
      <c r="O696" s="9" t="s">
        <v>116</v>
      </c>
      <c r="P696" s="9" t="s">
        <v>218</v>
      </c>
      <c r="Q696" s="9" t="s">
        <v>219</v>
      </c>
      <c r="R696" s="9">
        <v>0</v>
      </c>
      <c r="S696" s="9">
        <v>17</v>
      </c>
      <c r="U696" s="9" t="s">
        <v>140</v>
      </c>
      <c r="V696" s="9" t="s">
        <v>1839</v>
      </c>
      <c r="W696" s="9">
        <v>5</v>
      </c>
      <c r="X696" s="9">
        <f>INDEX(SLA_Policy!$D$2:$D$5,MATCH(F696,SLA_Policy!$A$2:$A$5,0))</f>
        <v>72</v>
      </c>
      <c r="Y696" s="9" t="str">
        <f>IF(E696="Cancelled","Excluded",IF(D696="",IF((SLA_Policy!$B$8-B696)*24&gt;X696,"Open - Breached","Open - On Track"),IF((D696-B696)*24&lt;=X696,"Met","Breached")))</f>
        <v>Met</v>
      </c>
    </row>
    <row r="697" spans="1:25" x14ac:dyDescent="0.25">
      <c r="A697" s="9" t="s">
        <v>2021</v>
      </c>
      <c r="B697" s="23">
        <v>45951.339583333298</v>
      </c>
      <c r="C697" s="23">
        <v>45951.345138888901</v>
      </c>
      <c r="D697" s="23">
        <v>45951.495833333298</v>
      </c>
      <c r="E697" s="9" t="s">
        <v>212</v>
      </c>
      <c r="F697" s="9" t="s">
        <v>187</v>
      </c>
      <c r="G697" s="9" t="s">
        <v>213</v>
      </c>
      <c r="H697" s="9" t="s">
        <v>166</v>
      </c>
      <c r="I697" s="9" t="s">
        <v>286</v>
      </c>
      <c r="J697" s="9" t="s">
        <v>2022</v>
      </c>
      <c r="K697" s="9" t="s">
        <v>225</v>
      </c>
      <c r="L697" s="9" t="s">
        <v>104</v>
      </c>
      <c r="M697" s="9" t="s">
        <v>2023</v>
      </c>
      <c r="N697" s="9" t="s">
        <v>197</v>
      </c>
      <c r="O697" s="9" t="s">
        <v>181</v>
      </c>
      <c r="P697" s="9" t="s">
        <v>445</v>
      </c>
      <c r="Q697" s="9" t="s">
        <v>273</v>
      </c>
      <c r="R697" s="9">
        <v>1</v>
      </c>
      <c r="S697" s="9">
        <v>17</v>
      </c>
      <c r="U697" s="9" t="s">
        <v>376</v>
      </c>
      <c r="X697" s="9">
        <f>INDEX(SLA_Policy!$D$2:$D$5,MATCH(F697,SLA_Policy!$A$2:$A$5,0))</f>
        <v>8</v>
      </c>
      <c r="Y697" s="9" t="str">
        <f>IF(E697="Cancelled","Excluded",IF(D697="",IF((SLA_Policy!$B$8-B697)*24&gt;X697,"Open - Breached","Open - On Track"),IF((D697-B697)*24&lt;=X697,"Met","Breached")))</f>
        <v>Met</v>
      </c>
    </row>
    <row r="698" spans="1:25" x14ac:dyDescent="0.25">
      <c r="A698" s="9" t="s">
        <v>2024</v>
      </c>
      <c r="B698" s="23">
        <v>45951.340277777803</v>
      </c>
      <c r="C698" s="23">
        <v>45951.401388888902</v>
      </c>
      <c r="D698" s="23">
        <v>45951.559722222199</v>
      </c>
      <c r="E698" s="9" t="s">
        <v>212</v>
      </c>
      <c r="F698" s="9" t="s">
        <v>189</v>
      </c>
      <c r="G698" s="9" t="s">
        <v>213</v>
      </c>
      <c r="H698" s="9" t="s">
        <v>161</v>
      </c>
      <c r="I698" s="9" t="s">
        <v>389</v>
      </c>
      <c r="J698" s="9" t="s">
        <v>2025</v>
      </c>
      <c r="K698" s="9" t="s">
        <v>246</v>
      </c>
      <c r="L698" s="9" t="s">
        <v>371</v>
      </c>
      <c r="M698" s="9" t="s">
        <v>1375</v>
      </c>
      <c r="N698" s="9" t="s">
        <v>197</v>
      </c>
      <c r="O698" s="9" t="s">
        <v>116</v>
      </c>
      <c r="P698" s="9" t="s">
        <v>295</v>
      </c>
      <c r="Q698" s="9" t="s">
        <v>219</v>
      </c>
      <c r="R698" s="9">
        <v>1</v>
      </c>
      <c r="S698" s="9">
        <v>16</v>
      </c>
      <c r="U698" s="9" t="s">
        <v>140</v>
      </c>
      <c r="V698" s="9" t="s">
        <v>1839</v>
      </c>
      <c r="X698" s="9">
        <f>INDEX(SLA_Policy!$D$2:$D$5,MATCH(F698,SLA_Policy!$A$2:$A$5,0))</f>
        <v>120</v>
      </c>
      <c r="Y698" s="9" t="str">
        <f>IF(E698="Cancelled","Excluded",IF(D698="",IF((SLA_Policy!$B$8-B698)*24&gt;X698,"Open - Breached","Open - On Track"),IF((D698-B698)*24&lt;=X698,"Met","Breached")))</f>
        <v>Met</v>
      </c>
    </row>
    <row r="699" spans="1:25" x14ac:dyDescent="0.25">
      <c r="A699" s="9" t="s">
        <v>2026</v>
      </c>
      <c r="B699" s="23">
        <v>45951.347916666702</v>
      </c>
      <c r="C699" s="23">
        <v>45951.352083333302</v>
      </c>
      <c r="D699" s="23">
        <v>45951.380555555603</v>
      </c>
      <c r="E699" s="9" t="s">
        <v>212</v>
      </c>
      <c r="F699" s="9" t="s">
        <v>188</v>
      </c>
      <c r="G699" s="9" t="s">
        <v>213</v>
      </c>
      <c r="H699" s="9" t="s">
        <v>161</v>
      </c>
      <c r="I699" s="9" t="s">
        <v>454</v>
      </c>
      <c r="J699" s="9" t="s">
        <v>813</v>
      </c>
      <c r="K699" s="9" t="s">
        <v>246</v>
      </c>
      <c r="L699" s="9" t="s">
        <v>371</v>
      </c>
      <c r="M699" s="9" t="s">
        <v>644</v>
      </c>
      <c r="N699" s="9" t="s">
        <v>198</v>
      </c>
      <c r="O699" s="9" t="s">
        <v>116</v>
      </c>
      <c r="P699" s="9" t="s">
        <v>234</v>
      </c>
      <c r="Q699" s="9" t="s">
        <v>219</v>
      </c>
      <c r="R699" s="9">
        <v>0</v>
      </c>
      <c r="S699" s="9">
        <v>18</v>
      </c>
      <c r="U699" s="9" t="s">
        <v>140</v>
      </c>
      <c r="V699" s="9" t="s">
        <v>1839</v>
      </c>
      <c r="X699" s="9">
        <f>INDEX(SLA_Policy!$D$2:$D$5,MATCH(F699,SLA_Policy!$A$2:$A$5,0))</f>
        <v>72</v>
      </c>
      <c r="Y699" s="9" t="str">
        <f>IF(E699="Cancelled","Excluded",IF(D699="",IF((SLA_Policy!$B$8-B699)*24&gt;X699,"Open - Breached","Open - On Track"),IF((D699-B699)*24&lt;=X699,"Met","Breached")))</f>
        <v>Met</v>
      </c>
    </row>
    <row r="700" spans="1:25" x14ac:dyDescent="0.25">
      <c r="A700" s="9" t="s">
        <v>2027</v>
      </c>
      <c r="B700" s="23">
        <v>45951.351388888899</v>
      </c>
      <c r="C700" s="23">
        <v>45951.401388888902</v>
      </c>
      <c r="D700" s="23">
        <v>45961.738194444399</v>
      </c>
      <c r="E700" s="9" t="s">
        <v>212</v>
      </c>
      <c r="F700" s="9" t="s">
        <v>188</v>
      </c>
      <c r="G700" s="9" t="s">
        <v>213</v>
      </c>
      <c r="H700" s="9" t="s">
        <v>167</v>
      </c>
      <c r="I700" s="9" t="s">
        <v>349</v>
      </c>
      <c r="J700" s="9" t="s">
        <v>656</v>
      </c>
      <c r="K700" s="9" t="s">
        <v>215</v>
      </c>
      <c r="L700" s="9" t="s">
        <v>311</v>
      </c>
      <c r="M700" s="9" t="s">
        <v>730</v>
      </c>
      <c r="N700" s="9" t="s">
        <v>196</v>
      </c>
      <c r="O700" s="9" t="s">
        <v>180</v>
      </c>
      <c r="P700" s="9" t="s">
        <v>368</v>
      </c>
      <c r="Q700" s="9" t="s">
        <v>219</v>
      </c>
      <c r="R700" s="9">
        <v>0</v>
      </c>
      <c r="S700" s="9">
        <v>6</v>
      </c>
      <c r="U700" s="9" t="s">
        <v>376</v>
      </c>
      <c r="X700" s="9">
        <f>INDEX(SLA_Policy!$D$2:$D$5,MATCH(F700,SLA_Policy!$A$2:$A$5,0))</f>
        <v>72</v>
      </c>
      <c r="Y700" s="9" t="str">
        <f>IF(E700="Cancelled","Excluded",IF(D700="",IF((SLA_Policy!$B$8-B700)*24&gt;X700,"Open - Breached","Open - On Track"),IF((D700-B700)*24&lt;=X700,"Met","Breached")))</f>
        <v>Breached</v>
      </c>
    </row>
    <row r="701" spans="1:25" x14ac:dyDescent="0.25">
      <c r="A701" s="9" t="s">
        <v>2028</v>
      </c>
      <c r="B701" s="23">
        <v>45951.355555555601</v>
      </c>
      <c r="C701" s="23">
        <v>45951.404861111099</v>
      </c>
      <c r="D701" s="23">
        <v>45952.332638888904</v>
      </c>
      <c r="E701" s="9" t="s">
        <v>212</v>
      </c>
      <c r="F701" s="9" t="s">
        <v>188</v>
      </c>
      <c r="G701" s="9" t="s">
        <v>213</v>
      </c>
      <c r="H701" s="9" t="s">
        <v>162</v>
      </c>
      <c r="I701" s="9" t="s">
        <v>345</v>
      </c>
      <c r="J701" s="9" t="s">
        <v>2029</v>
      </c>
      <c r="K701" s="9" t="s">
        <v>239</v>
      </c>
      <c r="L701" s="9" t="s">
        <v>216</v>
      </c>
      <c r="M701" s="9" t="s">
        <v>2030</v>
      </c>
      <c r="N701" s="9" t="s">
        <v>197</v>
      </c>
      <c r="O701" s="9" t="s">
        <v>116</v>
      </c>
      <c r="P701" s="9" t="s">
        <v>342</v>
      </c>
      <c r="Q701" s="9" t="s">
        <v>219</v>
      </c>
      <c r="R701" s="9">
        <v>2</v>
      </c>
      <c r="S701" s="9">
        <v>81</v>
      </c>
      <c r="U701" s="9" t="s">
        <v>266</v>
      </c>
      <c r="W701" s="9">
        <v>2</v>
      </c>
      <c r="X701" s="9">
        <f>INDEX(SLA_Policy!$D$2:$D$5,MATCH(F701,SLA_Policy!$A$2:$A$5,0))</f>
        <v>72</v>
      </c>
      <c r="Y701" s="9" t="str">
        <f>IF(E701="Cancelled","Excluded",IF(D701="",IF((SLA_Policy!$B$8-B701)*24&gt;X701,"Open - Breached","Open - On Track"),IF((D701-B701)*24&lt;=X701,"Met","Breached")))</f>
        <v>Met</v>
      </c>
    </row>
    <row r="702" spans="1:25" x14ac:dyDescent="0.25">
      <c r="A702" s="9" t="s">
        <v>2031</v>
      </c>
      <c r="B702" s="23">
        <v>45951.357638888898</v>
      </c>
      <c r="C702" s="23">
        <v>45951.359027777798</v>
      </c>
      <c r="D702" s="23">
        <v>45951.533333333296</v>
      </c>
      <c r="E702" s="9" t="s">
        <v>212</v>
      </c>
      <c r="F702" s="9" t="s">
        <v>188</v>
      </c>
      <c r="G702" s="9" t="s">
        <v>213</v>
      </c>
      <c r="H702" s="9" t="s">
        <v>88</v>
      </c>
      <c r="I702" s="9" t="s">
        <v>92</v>
      </c>
      <c r="J702" s="9" t="s">
        <v>834</v>
      </c>
      <c r="K702" s="9" t="s">
        <v>246</v>
      </c>
      <c r="L702" s="9" t="s">
        <v>104</v>
      </c>
      <c r="M702" s="9" t="s">
        <v>1041</v>
      </c>
      <c r="N702" s="9" t="s">
        <v>200</v>
      </c>
      <c r="O702" s="9" t="s">
        <v>178</v>
      </c>
      <c r="P702" s="9" t="s">
        <v>427</v>
      </c>
      <c r="Q702" s="9" t="s">
        <v>219</v>
      </c>
      <c r="R702" s="9">
        <v>0</v>
      </c>
      <c r="S702" s="9">
        <v>20</v>
      </c>
      <c r="T702" s="9" t="s">
        <v>229</v>
      </c>
      <c r="U702" s="9" t="s">
        <v>266</v>
      </c>
      <c r="X702" s="9">
        <f>INDEX(SLA_Policy!$D$2:$D$5,MATCH(F702,SLA_Policy!$A$2:$A$5,0))</f>
        <v>72</v>
      </c>
      <c r="Y702" s="9" t="str">
        <f>IF(E702="Cancelled","Excluded",IF(D702="",IF((SLA_Policy!$B$8-B702)*24&gt;X702,"Open - Breached","Open - On Track"),IF((D702-B702)*24&lt;=X702,"Met","Breached")))</f>
        <v>Met</v>
      </c>
    </row>
    <row r="703" spans="1:25" x14ac:dyDescent="0.25">
      <c r="A703" s="9" t="s">
        <v>2032</v>
      </c>
      <c r="B703" s="23">
        <v>45951.360416666699</v>
      </c>
      <c r="C703" s="23">
        <v>45951.371527777803</v>
      </c>
      <c r="D703" s="23">
        <v>45951.375</v>
      </c>
      <c r="E703" s="9" t="s">
        <v>212</v>
      </c>
      <c r="F703" s="9" t="s">
        <v>188</v>
      </c>
      <c r="G703" s="9" t="s">
        <v>213</v>
      </c>
      <c r="H703" s="9" t="s">
        <v>161</v>
      </c>
      <c r="I703" s="9" t="s">
        <v>454</v>
      </c>
      <c r="J703" s="9" t="s">
        <v>813</v>
      </c>
      <c r="K703" s="9" t="s">
        <v>262</v>
      </c>
      <c r="L703" s="9" t="s">
        <v>311</v>
      </c>
      <c r="M703" s="9" t="s">
        <v>1047</v>
      </c>
      <c r="N703" s="9" t="s">
        <v>196</v>
      </c>
      <c r="O703" s="9" t="s">
        <v>116</v>
      </c>
      <c r="P703" s="9" t="s">
        <v>574</v>
      </c>
      <c r="Q703" s="9" t="s">
        <v>219</v>
      </c>
      <c r="R703" s="9">
        <v>0</v>
      </c>
      <c r="S703" s="9">
        <v>9</v>
      </c>
      <c r="U703" s="9" t="s">
        <v>140</v>
      </c>
      <c r="V703" s="9" t="s">
        <v>1839</v>
      </c>
      <c r="X703" s="9">
        <f>INDEX(SLA_Policy!$D$2:$D$5,MATCH(F703,SLA_Policy!$A$2:$A$5,0))</f>
        <v>72</v>
      </c>
      <c r="Y703" s="9" t="str">
        <f>IF(E703="Cancelled","Excluded",IF(D703="",IF((SLA_Policy!$B$8-B703)*24&gt;X703,"Open - Breached","Open - On Track"),IF((D703-B703)*24&lt;=X703,"Met","Breached")))</f>
        <v>Met</v>
      </c>
    </row>
    <row r="704" spans="1:25" x14ac:dyDescent="0.25">
      <c r="A704" s="9" t="s">
        <v>2033</v>
      </c>
      <c r="B704" s="23">
        <v>45951.3659722222</v>
      </c>
      <c r="C704" s="23">
        <v>45951.370138888902</v>
      </c>
      <c r="D704" s="23">
        <v>45953.349305555603</v>
      </c>
      <c r="E704" s="9" t="s">
        <v>212</v>
      </c>
      <c r="F704" s="9" t="s">
        <v>189</v>
      </c>
      <c r="G704" s="9" t="s">
        <v>213</v>
      </c>
      <c r="H704" s="9" t="s">
        <v>165</v>
      </c>
      <c r="I704" s="9" t="s">
        <v>2034</v>
      </c>
      <c r="J704" s="9" t="s">
        <v>2035</v>
      </c>
      <c r="K704" s="9" t="s">
        <v>246</v>
      </c>
      <c r="L704" s="9" t="s">
        <v>216</v>
      </c>
      <c r="M704" s="9" t="s">
        <v>2036</v>
      </c>
      <c r="N704" s="9" t="s">
        <v>199</v>
      </c>
      <c r="O704" s="9" t="s">
        <v>176</v>
      </c>
      <c r="P704" s="9" t="s">
        <v>419</v>
      </c>
      <c r="Q704" s="9" t="s">
        <v>219</v>
      </c>
      <c r="R704" s="9">
        <v>0</v>
      </c>
      <c r="S704" s="9">
        <v>21</v>
      </c>
      <c r="U704" s="9" t="s">
        <v>266</v>
      </c>
      <c r="X704" s="9">
        <f>INDEX(SLA_Policy!$D$2:$D$5,MATCH(F704,SLA_Policy!$A$2:$A$5,0))</f>
        <v>120</v>
      </c>
      <c r="Y704" s="9" t="str">
        <f>IF(E704="Cancelled","Excluded",IF(D704="",IF((SLA_Policy!$B$8-B704)*24&gt;X704,"Open - Breached","Open - On Track"),IF((D704-B704)*24&lt;=X704,"Met","Breached")))</f>
        <v>Met</v>
      </c>
    </row>
    <row r="705" spans="1:25" x14ac:dyDescent="0.25">
      <c r="A705" s="9" t="s">
        <v>2037</v>
      </c>
      <c r="B705" s="23">
        <v>45951.366666666698</v>
      </c>
      <c r="C705" s="23">
        <v>45951.399305555598</v>
      </c>
      <c r="D705" s="23">
        <v>45951.425000000003</v>
      </c>
      <c r="E705" s="9" t="s">
        <v>212</v>
      </c>
      <c r="F705" s="9" t="s">
        <v>188</v>
      </c>
      <c r="G705" s="9" t="s">
        <v>213</v>
      </c>
      <c r="H705" s="9" t="s">
        <v>161</v>
      </c>
      <c r="I705" s="9" t="s">
        <v>389</v>
      </c>
      <c r="J705" s="9" t="s">
        <v>2038</v>
      </c>
      <c r="K705" s="9" t="s">
        <v>215</v>
      </c>
      <c r="L705" s="9" t="s">
        <v>226</v>
      </c>
      <c r="M705" s="9" t="s">
        <v>2039</v>
      </c>
      <c r="N705" s="9" t="s">
        <v>198</v>
      </c>
      <c r="O705" s="9" t="s">
        <v>116</v>
      </c>
      <c r="P705" s="9" t="s">
        <v>551</v>
      </c>
      <c r="Q705" s="9" t="s">
        <v>219</v>
      </c>
      <c r="R705" s="9">
        <v>0</v>
      </c>
      <c r="S705" s="9">
        <v>7</v>
      </c>
      <c r="U705" s="9" t="s">
        <v>140</v>
      </c>
      <c r="V705" s="9" t="s">
        <v>1839</v>
      </c>
      <c r="W705" s="9">
        <v>5</v>
      </c>
      <c r="X705" s="9">
        <f>INDEX(SLA_Policy!$D$2:$D$5,MATCH(F705,SLA_Policy!$A$2:$A$5,0))</f>
        <v>72</v>
      </c>
      <c r="Y705" s="9" t="str">
        <f>IF(E705="Cancelled","Excluded",IF(D705="",IF((SLA_Policy!$B$8-B705)*24&gt;X705,"Open - Breached","Open - On Track"),IF((D705-B705)*24&lt;=X705,"Met","Breached")))</f>
        <v>Met</v>
      </c>
    </row>
    <row r="706" spans="1:25" x14ac:dyDescent="0.25">
      <c r="A706" s="9" t="s">
        <v>2040</v>
      </c>
      <c r="B706" s="23">
        <v>45951.368055555598</v>
      </c>
      <c r="C706" s="23">
        <v>45951.370138888902</v>
      </c>
      <c r="D706" s="23">
        <v>45951.422916666699</v>
      </c>
      <c r="E706" s="9" t="s">
        <v>212</v>
      </c>
      <c r="F706" s="9" t="s">
        <v>188</v>
      </c>
      <c r="G706" s="9" t="s">
        <v>213</v>
      </c>
      <c r="H706" s="9" t="s">
        <v>161</v>
      </c>
      <c r="I706" s="9" t="s">
        <v>389</v>
      </c>
      <c r="J706" s="9" t="s">
        <v>816</v>
      </c>
      <c r="K706" s="9" t="s">
        <v>225</v>
      </c>
      <c r="L706" s="9" t="s">
        <v>293</v>
      </c>
      <c r="M706" s="9" t="s">
        <v>1637</v>
      </c>
      <c r="N706" s="9" t="s">
        <v>200</v>
      </c>
      <c r="O706" s="9" t="s">
        <v>116</v>
      </c>
      <c r="P706" s="9" t="s">
        <v>295</v>
      </c>
      <c r="Q706" s="9" t="s">
        <v>219</v>
      </c>
      <c r="R706" s="9">
        <v>0</v>
      </c>
      <c r="S706" s="9">
        <v>4</v>
      </c>
      <c r="U706" s="9" t="s">
        <v>140</v>
      </c>
      <c r="V706" s="9" t="s">
        <v>1839</v>
      </c>
      <c r="X706" s="9">
        <f>INDEX(SLA_Policy!$D$2:$D$5,MATCH(F706,SLA_Policy!$A$2:$A$5,0))</f>
        <v>72</v>
      </c>
      <c r="Y706" s="9" t="str">
        <f>IF(E706="Cancelled","Excluded",IF(D706="",IF((SLA_Policy!$B$8-B706)*24&gt;X706,"Open - Breached","Open - On Track"),IF((D706-B706)*24&lt;=X706,"Met","Breached")))</f>
        <v>Met</v>
      </c>
    </row>
    <row r="707" spans="1:25" x14ac:dyDescent="0.25">
      <c r="A707" s="9" t="s">
        <v>2041</v>
      </c>
      <c r="B707" s="23">
        <v>45951.369444444397</v>
      </c>
      <c r="C707" s="23">
        <v>45951.375694444498</v>
      </c>
      <c r="D707" s="23">
        <v>45957.370138888902</v>
      </c>
      <c r="E707" s="9" t="s">
        <v>212</v>
      </c>
      <c r="F707" s="9" t="s">
        <v>189</v>
      </c>
      <c r="G707" s="9" t="s">
        <v>213</v>
      </c>
      <c r="H707" s="9" t="s">
        <v>167</v>
      </c>
      <c r="I707" s="9" t="s">
        <v>536</v>
      </c>
      <c r="J707" s="9" t="s">
        <v>1969</v>
      </c>
      <c r="K707" s="9" t="s">
        <v>246</v>
      </c>
      <c r="L707" s="9" t="s">
        <v>226</v>
      </c>
      <c r="M707" s="9" t="s">
        <v>1962</v>
      </c>
      <c r="N707" s="9" t="s">
        <v>196</v>
      </c>
      <c r="O707" s="9" t="s">
        <v>180</v>
      </c>
      <c r="P707" s="9" t="s">
        <v>381</v>
      </c>
      <c r="Q707" s="9" t="s">
        <v>219</v>
      </c>
      <c r="R707" s="9">
        <v>0</v>
      </c>
      <c r="S707" s="9">
        <v>183</v>
      </c>
      <c r="T707" s="9" t="s">
        <v>136</v>
      </c>
      <c r="U707" s="9" t="s">
        <v>290</v>
      </c>
      <c r="X707" s="9">
        <f>INDEX(SLA_Policy!$D$2:$D$5,MATCH(F707,SLA_Policy!$A$2:$A$5,0))</f>
        <v>120</v>
      </c>
      <c r="Y707" s="9" t="str">
        <f>IF(E707="Cancelled","Excluded",IF(D707="",IF((SLA_Policy!$B$8-B707)*24&gt;X707,"Open - Breached","Open - On Track"),IF((D707-B707)*24&lt;=X707,"Met","Breached")))</f>
        <v>Breached</v>
      </c>
    </row>
    <row r="708" spans="1:25" x14ac:dyDescent="0.25">
      <c r="A708" s="9" t="s">
        <v>2042</v>
      </c>
      <c r="B708" s="23">
        <v>45951.375</v>
      </c>
      <c r="C708" s="23">
        <v>45951.379166666702</v>
      </c>
      <c r="D708" s="23">
        <v>45951.411805555603</v>
      </c>
      <c r="E708" s="9" t="s">
        <v>212</v>
      </c>
      <c r="F708" s="9" t="s">
        <v>188</v>
      </c>
      <c r="G708" s="9" t="s">
        <v>213</v>
      </c>
      <c r="H708" s="9" t="s">
        <v>161</v>
      </c>
      <c r="I708" s="9" t="s">
        <v>454</v>
      </c>
      <c r="J708" s="9" t="s">
        <v>1549</v>
      </c>
      <c r="K708" s="9" t="s">
        <v>246</v>
      </c>
      <c r="L708" s="9" t="s">
        <v>293</v>
      </c>
      <c r="M708" s="9" t="s">
        <v>2043</v>
      </c>
      <c r="N708" s="9" t="s">
        <v>200</v>
      </c>
      <c r="O708" s="9" t="s">
        <v>116</v>
      </c>
      <c r="P708" s="9" t="s">
        <v>551</v>
      </c>
      <c r="Q708" s="9" t="s">
        <v>219</v>
      </c>
      <c r="R708" s="9">
        <v>0</v>
      </c>
      <c r="S708" s="9">
        <v>18</v>
      </c>
      <c r="U708" s="9" t="s">
        <v>140</v>
      </c>
      <c r="V708" s="9" t="s">
        <v>1839</v>
      </c>
      <c r="W708" s="9">
        <v>5</v>
      </c>
      <c r="X708" s="9">
        <f>INDEX(SLA_Policy!$D$2:$D$5,MATCH(F708,SLA_Policy!$A$2:$A$5,0))</f>
        <v>72</v>
      </c>
      <c r="Y708" s="9" t="str">
        <f>IF(E708="Cancelled","Excluded",IF(D708="",IF((SLA_Policy!$B$8-B708)*24&gt;X708,"Open - Breached","Open - On Track"),IF((D708-B708)*24&lt;=X708,"Met","Breached")))</f>
        <v>Met</v>
      </c>
    </row>
    <row r="709" spans="1:25" x14ac:dyDescent="0.25">
      <c r="A709" s="9" t="s">
        <v>2044</v>
      </c>
      <c r="B709" s="23">
        <v>45951.375694444498</v>
      </c>
      <c r="C709" s="23">
        <v>45951.411805555603</v>
      </c>
      <c r="D709" s="23">
        <v>45951.5715277778</v>
      </c>
      <c r="E709" s="9" t="s">
        <v>212</v>
      </c>
      <c r="F709" s="9" t="s">
        <v>189</v>
      </c>
      <c r="G709" s="9" t="s">
        <v>213</v>
      </c>
      <c r="H709" s="9" t="s">
        <v>161</v>
      </c>
      <c r="I709" s="9" t="s">
        <v>389</v>
      </c>
      <c r="J709" s="9" t="s">
        <v>2045</v>
      </c>
      <c r="K709" s="9" t="s">
        <v>246</v>
      </c>
      <c r="L709" s="9" t="s">
        <v>270</v>
      </c>
      <c r="M709" s="9" t="s">
        <v>2046</v>
      </c>
      <c r="N709" s="9" t="s">
        <v>198</v>
      </c>
      <c r="O709" s="9" t="s">
        <v>116</v>
      </c>
      <c r="P709" s="9" t="s">
        <v>342</v>
      </c>
      <c r="Q709" s="9" t="s">
        <v>219</v>
      </c>
      <c r="R709" s="9">
        <v>0</v>
      </c>
      <c r="S709" s="9">
        <v>6</v>
      </c>
      <c r="U709" s="9" t="s">
        <v>376</v>
      </c>
      <c r="X709" s="9">
        <f>INDEX(SLA_Policy!$D$2:$D$5,MATCH(F709,SLA_Policy!$A$2:$A$5,0))</f>
        <v>120</v>
      </c>
      <c r="Y709" s="9" t="str">
        <f>IF(E709="Cancelled","Excluded",IF(D709="",IF((SLA_Policy!$B$8-B709)*24&gt;X709,"Open - Breached","Open - On Track"),IF((D709-B709)*24&lt;=X709,"Met","Breached")))</f>
        <v>Met</v>
      </c>
    </row>
    <row r="710" spans="1:25" x14ac:dyDescent="0.25">
      <c r="A710" s="9" t="s">
        <v>2047</v>
      </c>
      <c r="B710" s="23">
        <v>45951.377777777801</v>
      </c>
      <c r="C710" s="23">
        <v>45951.395833333299</v>
      </c>
      <c r="D710" s="23">
        <v>45951.494444444397</v>
      </c>
      <c r="E710" s="9" t="s">
        <v>212</v>
      </c>
      <c r="F710" s="9" t="s">
        <v>188</v>
      </c>
      <c r="G710" s="9" t="s">
        <v>213</v>
      </c>
      <c r="H710" s="9" t="s">
        <v>161</v>
      </c>
      <c r="I710" s="9" t="s">
        <v>389</v>
      </c>
      <c r="J710" s="9" t="s">
        <v>2048</v>
      </c>
      <c r="K710" s="9" t="s">
        <v>239</v>
      </c>
      <c r="L710" s="9" t="s">
        <v>311</v>
      </c>
      <c r="M710" s="9" t="s">
        <v>2049</v>
      </c>
      <c r="N710" s="9" t="s">
        <v>197</v>
      </c>
      <c r="O710" s="9" t="s">
        <v>177</v>
      </c>
      <c r="P710" s="9" t="s">
        <v>300</v>
      </c>
      <c r="Q710" s="9" t="s">
        <v>273</v>
      </c>
      <c r="R710" s="9">
        <v>0</v>
      </c>
      <c r="S710" s="9">
        <v>7</v>
      </c>
      <c r="U710" s="9" t="s">
        <v>140</v>
      </c>
      <c r="V710" s="9" t="s">
        <v>1839</v>
      </c>
      <c r="X710" s="9">
        <f>INDEX(SLA_Policy!$D$2:$D$5,MATCH(F710,SLA_Policy!$A$2:$A$5,0))</f>
        <v>72</v>
      </c>
      <c r="Y710" s="9" t="str">
        <f>IF(E710="Cancelled","Excluded",IF(D710="",IF((SLA_Policy!$B$8-B710)*24&gt;X710,"Open - Breached","Open - On Track"),IF((D710-B710)*24&lt;=X710,"Met","Breached")))</f>
        <v>Met</v>
      </c>
    </row>
    <row r="711" spans="1:25" x14ac:dyDescent="0.25">
      <c r="A711" s="9" t="s">
        <v>2050</v>
      </c>
      <c r="B711" s="23">
        <v>45951.380555555603</v>
      </c>
      <c r="C711" s="23">
        <v>45951.395833333299</v>
      </c>
      <c r="D711" s="23">
        <v>45951.470138888901</v>
      </c>
      <c r="E711" s="9" t="s">
        <v>212</v>
      </c>
      <c r="F711" s="9" t="s">
        <v>187</v>
      </c>
      <c r="G711" s="9" t="s">
        <v>213</v>
      </c>
      <c r="H711" s="9" t="s">
        <v>166</v>
      </c>
      <c r="I711" s="9" t="s">
        <v>1238</v>
      </c>
      <c r="J711" s="9" t="s">
        <v>1239</v>
      </c>
      <c r="K711" s="9" t="s">
        <v>246</v>
      </c>
      <c r="L711" s="9" t="s">
        <v>270</v>
      </c>
      <c r="M711" s="9" t="s">
        <v>1032</v>
      </c>
      <c r="N711" s="9" t="s">
        <v>196</v>
      </c>
      <c r="O711" s="9" t="s">
        <v>181</v>
      </c>
      <c r="P711" s="9" t="s">
        <v>289</v>
      </c>
      <c r="Q711" s="9" t="s">
        <v>273</v>
      </c>
      <c r="R711" s="9">
        <v>0</v>
      </c>
      <c r="S711" s="9">
        <v>95</v>
      </c>
      <c r="T711" s="9" t="s">
        <v>265</v>
      </c>
      <c r="U711" s="9" t="s">
        <v>376</v>
      </c>
      <c r="X711" s="9">
        <f>INDEX(SLA_Policy!$D$2:$D$5,MATCH(F711,SLA_Policy!$A$2:$A$5,0))</f>
        <v>8</v>
      </c>
      <c r="Y711" s="9" t="str">
        <f>IF(E711="Cancelled","Excluded",IF(D711="",IF((SLA_Policy!$B$8-B711)*24&gt;X711,"Open - Breached","Open - On Track"),IF((D711-B711)*24&lt;=X711,"Met","Breached")))</f>
        <v>Met</v>
      </c>
    </row>
    <row r="712" spans="1:25" x14ac:dyDescent="0.25">
      <c r="A712" s="9" t="s">
        <v>2051</v>
      </c>
      <c r="B712" s="23">
        <v>45951.386111111096</v>
      </c>
      <c r="C712" s="23">
        <v>45951.406944444498</v>
      </c>
      <c r="D712" s="23">
        <v>45951.440277777801</v>
      </c>
      <c r="E712" s="9" t="s">
        <v>212</v>
      </c>
      <c r="F712" s="9" t="s">
        <v>189</v>
      </c>
      <c r="G712" s="9" t="s">
        <v>213</v>
      </c>
      <c r="H712" s="9" t="s">
        <v>161</v>
      </c>
      <c r="I712" s="9" t="s">
        <v>389</v>
      </c>
      <c r="J712" s="9" t="s">
        <v>2052</v>
      </c>
      <c r="K712" s="9" t="s">
        <v>246</v>
      </c>
      <c r="L712" s="9" t="s">
        <v>104</v>
      </c>
      <c r="M712" s="9" t="s">
        <v>1034</v>
      </c>
      <c r="N712" s="9" t="s">
        <v>198</v>
      </c>
      <c r="O712" s="9" t="s">
        <v>116</v>
      </c>
      <c r="P712" s="9" t="s">
        <v>258</v>
      </c>
      <c r="Q712" s="9" t="s">
        <v>219</v>
      </c>
      <c r="R712" s="9">
        <v>0</v>
      </c>
      <c r="S712" s="9">
        <v>12</v>
      </c>
      <c r="U712" s="9" t="s">
        <v>140</v>
      </c>
      <c r="V712" s="9" t="s">
        <v>1839</v>
      </c>
      <c r="W712" s="9">
        <v>5</v>
      </c>
      <c r="X712" s="9">
        <f>INDEX(SLA_Policy!$D$2:$D$5,MATCH(F712,SLA_Policy!$A$2:$A$5,0))</f>
        <v>120</v>
      </c>
      <c r="Y712" s="9" t="str">
        <f>IF(E712="Cancelled","Excluded",IF(D712="",IF((SLA_Policy!$B$8-B712)*24&gt;X712,"Open - Breached","Open - On Track"),IF((D712-B712)*24&lt;=X712,"Met","Breached")))</f>
        <v>Met</v>
      </c>
    </row>
    <row r="713" spans="1:25" x14ac:dyDescent="0.25">
      <c r="A713" s="9" t="s">
        <v>2053</v>
      </c>
      <c r="B713" s="23">
        <v>45951.387499999997</v>
      </c>
      <c r="C713" s="23">
        <v>45951.444444444503</v>
      </c>
      <c r="D713" s="23">
        <v>45952.320833333302</v>
      </c>
      <c r="E713" s="9" t="s">
        <v>212</v>
      </c>
      <c r="F713" s="9" t="s">
        <v>189</v>
      </c>
      <c r="G713" s="9" t="s">
        <v>236</v>
      </c>
      <c r="H713" s="9" t="s">
        <v>164</v>
      </c>
      <c r="I713" s="9" t="s">
        <v>421</v>
      </c>
      <c r="J713" s="9" t="s">
        <v>2054</v>
      </c>
      <c r="K713" s="9" t="s">
        <v>215</v>
      </c>
      <c r="L713" s="9" t="s">
        <v>311</v>
      </c>
      <c r="M713" s="9" t="s">
        <v>1356</v>
      </c>
      <c r="N713" s="9" t="s">
        <v>196</v>
      </c>
      <c r="O713" s="9" t="s">
        <v>180</v>
      </c>
      <c r="P713" s="9" t="s">
        <v>381</v>
      </c>
      <c r="Q713" s="9" t="s">
        <v>219</v>
      </c>
      <c r="R713" s="9">
        <v>0</v>
      </c>
      <c r="S713" s="9">
        <v>13</v>
      </c>
      <c r="T713" s="9" t="s">
        <v>464</v>
      </c>
      <c r="U713" s="9" t="s">
        <v>242</v>
      </c>
      <c r="W713" s="9">
        <v>5</v>
      </c>
      <c r="X713" s="9">
        <f>INDEX(SLA_Policy!$D$2:$D$5,MATCH(F713,SLA_Policy!$A$2:$A$5,0))</f>
        <v>120</v>
      </c>
      <c r="Y713" s="9" t="str">
        <f>IF(E713="Cancelled","Excluded",IF(D713="",IF((SLA_Policy!$B$8-B713)*24&gt;X713,"Open - Breached","Open - On Track"),IF((D713-B713)*24&lt;=X713,"Met","Breached")))</f>
        <v>Met</v>
      </c>
    </row>
    <row r="714" spans="1:25" x14ac:dyDescent="0.25">
      <c r="A714" s="9" t="s">
        <v>2055</v>
      </c>
      <c r="B714" s="23">
        <v>45951.3881944444</v>
      </c>
      <c r="C714" s="23">
        <v>45951.392361111102</v>
      </c>
      <c r="D714" s="23">
        <v>45951.512499999997</v>
      </c>
      <c r="E714" s="9" t="s">
        <v>212</v>
      </c>
      <c r="F714" s="9" t="s">
        <v>188</v>
      </c>
      <c r="G714" s="9" t="s">
        <v>213</v>
      </c>
      <c r="H714" s="9" t="s">
        <v>161</v>
      </c>
      <c r="I714" s="9" t="s">
        <v>389</v>
      </c>
      <c r="J714" s="9" t="s">
        <v>2056</v>
      </c>
      <c r="K714" s="9" t="s">
        <v>246</v>
      </c>
      <c r="L714" s="9" t="s">
        <v>104</v>
      </c>
      <c r="M714" s="9" t="s">
        <v>2057</v>
      </c>
      <c r="N714" s="9" t="s">
        <v>198</v>
      </c>
      <c r="O714" s="9" t="s">
        <v>116</v>
      </c>
      <c r="P714" s="9" t="s">
        <v>551</v>
      </c>
      <c r="Q714" s="9" t="s">
        <v>219</v>
      </c>
      <c r="R714" s="9">
        <v>0</v>
      </c>
      <c r="S714" s="9">
        <v>8</v>
      </c>
      <c r="U714" s="9" t="s">
        <v>140</v>
      </c>
      <c r="V714" s="9" t="s">
        <v>1839</v>
      </c>
      <c r="W714" s="9">
        <v>5</v>
      </c>
      <c r="X714" s="9">
        <f>INDEX(SLA_Policy!$D$2:$D$5,MATCH(F714,SLA_Policy!$A$2:$A$5,0))</f>
        <v>72</v>
      </c>
      <c r="Y714" s="9" t="str">
        <f>IF(E714="Cancelled","Excluded",IF(D714="",IF((SLA_Policy!$B$8-B714)*24&gt;X714,"Open - Breached","Open - On Track"),IF((D714-B714)*24&lt;=X714,"Met","Breached")))</f>
        <v>Met</v>
      </c>
    </row>
    <row r="715" spans="1:25" x14ac:dyDescent="0.25">
      <c r="A715" s="9" t="s">
        <v>2058</v>
      </c>
      <c r="B715" s="23">
        <v>45951.391666666699</v>
      </c>
      <c r="C715" s="23">
        <v>45951.412499999999</v>
      </c>
      <c r="D715" s="23">
        <v>45952.360416666699</v>
      </c>
      <c r="E715" s="9" t="s">
        <v>212</v>
      </c>
      <c r="F715" s="9" t="s">
        <v>188</v>
      </c>
      <c r="G715" s="9" t="s">
        <v>213</v>
      </c>
      <c r="H715" s="9" t="s">
        <v>166</v>
      </c>
      <c r="I715" s="9" t="s">
        <v>286</v>
      </c>
      <c r="J715" s="9" t="s">
        <v>1627</v>
      </c>
      <c r="K715" s="9" t="s">
        <v>246</v>
      </c>
      <c r="L715" s="9" t="s">
        <v>216</v>
      </c>
      <c r="M715" s="9" t="s">
        <v>1984</v>
      </c>
      <c r="N715" s="9" t="s">
        <v>196</v>
      </c>
      <c r="O715" s="9" t="s">
        <v>181</v>
      </c>
      <c r="P715" s="9" t="s">
        <v>289</v>
      </c>
      <c r="Q715" s="9" t="s">
        <v>219</v>
      </c>
      <c r="R715" s="9">
        <v>0</v>
      </c>
      <c r="S715" s="9">
        <v>10</v>
      </c>
      <c r="U715" s="9" t="s">
        <v>290</v>
      </c>
      <c r="X715" s="9">
        <f>INDEX(SLA_Policy!$D$2:$D$5,MATCH(F715,SLA_Policy!$A$2:$A$5,0))</f>
        <v>72</v>
      </c>
      <c r="Y715" s="9" t="str">
        <f>IF(E715="Cancelled","Excluded",IF(D715="",IF((SLA_Policy!$B$8-B715)*24&gt;X715,"Open - Breached","Open - On Track"),IF((D715-B715)*24&lt;=X715,"Met","Breached")))</f>
        <v>Met</v>
      </c>
    </row>
    <row r="716" spans="1:25" x14ac:dyDescent="0.25">
      <c r="A716" s="9" t="s">
        <v>2059</v>
      </c>
      <c r="B716" s="23">
        <v>45951.4</v>
      </c>
      <c r="C716" s="23">
        <v>45951.404166666704</v>
      </c>
      <c r="D716" s="23">
        <v>45951.409722222197</v>
      </c>
      <c r="E716" s="9" t="s">
        <v>212</v>
      </c>
      <c r="F716" s="9" t="s">
        <v>188</v>
      </c>
      <c r="G716" s="9" t="s">
        <v>213</v>
      </c>
      <c r="H716" s="9" t="s">
        <v>161</v>
      </c>
      <c r="I716" s="9" t="s">
        <v>454</v>
      </c>
      <c r="J716" s="9" t="s">
        <v>2015</v>
      </c>
      <c r="K716" s="9" t="s">
        <v>246</v>
      </c>
      <c r="L716" s="9" t="s">
        <v>104</v>
      </c>
      <c r="M716" s="9" t="s">
        <v>336</v>
      </c>
      <c r="N716" s="9" t="s">
        <v>199</v>
      </c>
      <c r="O716" s="9" t="s">
        <v>116</v>
      </c>
      <c r="P716" s="9" t="s">
        <v>258</v>
      </c>
      <c r="Q716" s="9" t="s">
        <v>219</v>
      </c>
      <c r="R716" s="9">
        <v>0</v>
      </c>
      <c r="S716" s="9">
        <v>8</v>
      </c>
      <c r="U716" s="9" t="s">
        <v>140</v>
      </c>
      <c r="V716" s="9" t="s">
        <v>1839</v>
      </c>
      <c r="X716" s="9">
        <f>INDEX(SLA_Policy!$D$2:$D$5,MATCH(F716,SLA_Policy!$A$2:$A$5,0))</f>
        <v>72</v>
      </c>
      <c r="Y716" s="9" t="str">
        <f>IF(E716="Cancelled","Excluded",IF(D716="",IF((SLA_Policy!$B$8-B716)*24&gt;X716,"Open - Breached","Open - On Track"),IF((D716-B716)*24&lt;=X716,"Met","Breached")))</f>
        <v>Met</v>
      </c>
    </row>
    <row r="717" spans="1:25" x14ac:dyDescent="0.25">
      <c r="A717" s="9" t="s">
        <v>2060</v>
      </c>
      <c r="B717" s="23">
        <v>45951.401388888902</v>
      </c>
      <c r="C717" s="23">
        <v>45951.4152777778</v>
      </c>
      <c r="D717" s="23">
        <v>45952.515277777798</v>
      </c>
      <c r="E717" s="9" t="s">
        <v>212</v>
      </c>
      <c r="F717" s="9" t="s">
        <v>188</v>
      </c>
      <c r="G717" s="9" t="s">
        <v>236</v>
      </c>
      <c r="H717" s="9" t="s">
        <v>161</v>
      </c>
      <c r="I717" s="9" t="s">
        <v>237</v>
      </c>
      <c r="J717" s="9" t="s">
        <v>2061</v>
      </c>
      <c r="K717" s="9" t="s">
        <v>215</v>
      </c>
      <c r="L717" s="9" t="s">
        <v>270</v>
      </c>
      <c r="M717" s="9" t="s">
        <v>1266</v>
      </c>
      <c r="N717" s="9" t="s">
        <v>196</v>
      </c>
      <c r="O717" s="9" t="s">
        <v>177</v>
      </c>
      <c r="P717" s="9" t="s">
        <v>942</v>
      </c>
      <c r="Q717" s="9" t="s">
        <v>219</v>
      </c>
      <c r="R717" s="9">
        <v>0</v>
      </c>
      <c r="S717" s="9">
        <v>15</v>
      </c>
      <c r="U717" s="9" t="s">
        <v>242</v>
      </c>
      <c r="X717" s="9">
        <f>INDEX(SLA_Policy!$D$2:$D$5,MATCH(F717,SLA_Policy!$A$2:$A$5,0))</f>
        <v>72</v>
      </c>
      <c r="Y717" s="9" t="str">
        <f>IF(E717="Cancelled","Excluded",IF(D717="",IF((SLA_Policy!$B$8-B717)*24&gt;X717,"Open - Breached","Open - On Track"),IF((D717-B717)*24&lt;=X717,"Met","Breached")))</f>
        <v>Met</v>
      </c>
    </row>
    <row r="718" spans="1:25" x14ac:dyDescent="0.25">
      <c r="A718" s="9" t="s">
        <v>2062</v>
      </c>
      <c r="B718" s="23">
        <v>45951.406944444498</v>
      </c>
      <c r="C718" s="23">
        <v>45951.545833333301</v>
      </c>
      <c r="D718" s="23">
        <v>45957.359027777798</v>
      </c>
      <c r="E718" s="9" t="s">
        <v>212</v>
      </c>
      <c r="F718" s="9" t="s">
        <v>189</v>
      </c>
      <c r="G718" s="9" t="s">
        <v>213</v>
      </c>
      <c r="H718" s="9" t="s">
        <v>164</v>
      </c>
      <c r="I718" s="9" t="s">
        <v>478</v>
      </c>
      <c r="J718" s="9" t="s">
        <v>2063</v>
      </c>
      <c r="K718" s="9" t="s">
        <v>215</v>
      </c>
      <c r="L718" s="9" t="s">
        <v>216</v>
      </c>
      <c r="M718" s="9" t="s">
        <v>2064</v>
      </c>
      <c r="N718" s="9" t="s">
        <v>197</v>
      </c>
      <c r="O718" s="9" t="s">
        <v>178</v>
      </c>
      <c r="P718" s="9" t="s">
        <v>321</v>
      </c>
      <c r="Q718" s="9" t="s">
        <v>219</v>
      </c>
      <c r="R718" s="9">
        <v>0</v>
      </c>
      <c r="S718" s="9">
        <v>24</v>
      </c>
      <c r="T718" s="9" t="s">
        <v>343</v>
      </c>
      <c r="U718" s="9" t="s">
        <v>266</v>
      </c>
      <c r="W718" s="9">
        <v>5</v>
      </c>
      <c r="X718" s="9">
        <f>INDEX(SLA_Policy!$D$2:$D$5,MATCH(F718,SLA_Policy!$A$2:$A$5,0))</f>
        <v>120</v>
      </c>
      <c r="Y718" s="9" t="str">
        <f>IF(E718="Cancelled","Excluded",IF(D718="",IF((SLA_Policy!$B$8-B718)*24&gt;X718,"Open - Breached","Open - On Track"),IF((D718-B718)*24&lt;=X718,"Met","Breached")))</f>
        <v>Breached</v>
      </c>
    </row>
    <row r="719" spans="1:25" x14ac:dyDescent="0.25">
      <c r="A719" s="9" t="s">
        <v>2065</v>
      </c>
      <c r="B719" s="23">
        <v>45951.406944444498</v>
      </c>
      <c r="C719" s="23">
        <v>45951.407638888901</v>
      </c>
      <c r="D719" s="23">
        <v>45951.436805555597</v>
      </c>
      <c r="E719" s="9" t="s">
        <v>212</v>
      </c>
      <c r="F719" s="9" t="s">
        <v>186</v>
      </c>
      <c r="G719" s="9" t="s">
        <v>213</v>
      </c>
      <c r="H719" s="9" t="s">
        <v>162</v>
      </c>
      <c r="I719" s="9" t="s">
        <v>345</v>
      </c>
      <c r="J719" s="9" t="s">
        <v>2066</v>
      </c>
      <c r="K719" s="9" t="s">
        <v>303</v>
      </c>
      <c r="L719" s="9" t="s">
        <v>216</v>
      </c>
      <c r="M719" s="9" t="s">
        <v>647</v>
      </c>
      <c r="N719" s="9" t="s">
        <v>199</v>
      </c>
      <c r="O719" s="9" t="s">
        <v>179</v>
      </c>
      <c r="P719" s="9" t="s">
        <v>284</v>
      </c>
      <c r="Q719" s="9" t="s">
        <v>273</v>
      </c>
      <c r="R719" s="9">
        <v>0</v>
      </c>
      <c r="S719" s="9">
        <v>39</v>
      </c>
      <c r="U719" s="9" t="s">
        <v>248</v>
      </c>
      <c r="W719" s="9">
        <v>5</v>
      </c>
      <c r="X719" s="9">
        <f>INDEX(SLA_Policy!$D$2:$D$5,MATCH(F719,SLA_Policy!$A$2:$A$5,0))</f>
        <v>4</v>
      </c>
      <c r="Y719" s="9" t="str">
        <f>IF(E719="Cancelled","Excluded",IF(D719="",IF((SLA_Policy!$B$8-B719)*24&gt;X719,"Open - Breached","Open - On Track"),IF((D719-B719)*24&lt;=X719,"Met","Breached")))</f>
        <v>Met</v>
      </c>
    </row>
    <row r="720" spans="1:25" x14ac:dyDescent="0.25">
      <c r="A720" s="9" t="s">
        <v>2067</v>
      </c>
      <c r="B720" s="23">
        <v>45951.418055555601</v>
      </c>
      <c r="C720" s="23">
        <v>45951.469444444498</v>
      </c>
      <c r="D720" s="23">
        <v>45953.502777777801</v>
      </c>
      <c r="E720" s="9" t="s">
        <v>212</v>
      </c>
      <c r="F720" s="9" t="s">
        <v>189</v>
      </c>
      <c r="G720" s="9" t="s">
        <v>236</v>
      </c>
      <c r="H720" s="9" t="s">
        <v>161</v>
      </c>
      <c r="I720" s="9" t="s">
        <v>482</v>
      </c>
      <c r="J720" s="9" t="s">
        <v>2068</v>
      </c>
      <c r="K720" s="9" t="s">
        <v>246</v>
      </c>
      <c r="L720" s="9" t="s">
        <v>351</v>
      </c>
      <c r="M720" s="9" t="s">
        <v>2069</v>
      </c>
      <c r="N720" s="9" t="s">
        <v>196</v>
      </c>
      <c r="O720" s="9" t="s">
        <v>116</v>
      </c>
      <c r="P720" s="9" t="s">
        <v>258</v>
      </c>
      <c r="Q720" s="9" t="s">
        <v>219</v>
      </c>
      <c r="R720" s="9">
        <v>0</v>
      </c>
      <c r="S720" s="9">
        <v>51</v>
      </c>
      <c r="U720" s="9" t="s">
        <v>242</v>
      </c>
      <c r="X720" s="9">
        <f>INDEX(SLA_Policy!$D$2:$D$5,MATCH(F720,SLA_Policy!$A$2:$A$5,0))</f>
        <v>120</v>
      </c>
      <c r="Y720" s="9" t="str">
        <f>IF(E720="Cancelled","Excluded",IF(D720="",IF((SLA_Policy!$B$8-B720)*24&gt;X720,"Open - Breached","Open - On Track"),IF((D720-B720)*24&lt;=X720,"Met","Breached")))</f>
        <v>Met</v>
      </c>
    </row>
    <row r="721" spans="1:25" x14ac:dyDescent="0.25">
      <c r="A721" s="9" t="s">
        <v>2070</v>
      </c>
      <c r="B721" s="23">
        <v>45951.427777777797</v>
      </c>
      <c r="C721" s="23">
        <v>45951.463888888902</v>
      </c>
      <c r="D721" s="23">
        <v>45951.683333333298</v>
      </c>
      <c r="E721" s="9" t="s">
        <v>212</v>
      </c>
      <c r="F721" s="9" t="s">
        <v>188</v>
      </c>
      <c r="G721" s="9" t="s">
        <v>213</v>
      </c>
      <c r="H721" s="9" t="s">
        <v>162</v>
      </c>
      <c r="I721" s="9" t="s">
        <v>244</v>
      </c>
      <c r="J721" s="9" t="s">
        <v>245</v>
      </c>
      <c r="K721" s="9" t="s">
        <v>246</v>
      </c>
      <c r="L721" s="9" t="s">
        <v>293</v>
      </c>
      <c r="M721" s="9" t="s">
        <v>2071</v>
      </c>
      <c r="N721" s="9" t="s">
        <v>196</v>
      </c>
      <c r="O721" s="9" t="s">
        <v>116</v>
      </c>
      <c r="P721" s="9" t="s">
        <v>342</v>
      </c>
      <c r="Q721" s="9" t="s">
        <v>219</v>
      </c>
      <c r="R721" s="9">
        <v>0</v>
      </c>
      <c r="S721" s="9">
        <v>15</v>
      </c>
      <c r="U721" s="9" t="s">
        <v>290</v>
      </c>
      <c r="W721" s="9">
        <v>4</v>
      </c>
      <c r="X721" s="9">
        <f>INDEX(SLA_Policy!$D$2:$D$5,MATCH(F721,SLA_Policy!$A$2:$A$5,0))</f>
        <v>72</v>
      </c>
      <c r="Y721" s="9" t="str">
        <f>IF(E721="Cancelled","Excluded",IF(D721="",IF((SLA_Policy!$B$8-B721)*24&gt;X721,"Open - Breached","Open - On Track"),IF((D721-B721)*24&lt;=X721,"Met","Breached")))</f>
        <v>Met</v>
      </c>
    </row>
    <row r="722" spans="1:25" x14ac:dyDescent="0.25">
      <c r="A722" s="9" t="s">
        <v>2072</v>
      </c>
      <c r="B722" s="23">
        <v>45951.427777777797</v>
      </c>
      <c r="C722" s="23">
        <v>45951.431250000001</v>
      </c>
      <c r="D722" s="23">
        <v>45951.511111111096</v>
      </c>
      <c r="E722" s="9" t="s">
        <v>212</v>
      </c>
      <c r="F722" s="9" t="s">
        <v>188</v>
      </c>
      <c r="G722" s="9" t="s">
        <v>213</v>
      </c>
      <c r="H722" s="9" t="s">
        <v>161</v>
      </c>
      <c r="I722" s="9" t="s">
        <v>389</v>
      </c>
      <c r="J722" s="9" t="s">
        <v>2073</v>
      </c>
      <c r="K722" s="9" t="s">
        <v>262</v>
      </c>
      <c r="L722" s="9" t="s">
        <v>226</v>
      </c>
      <c r="M722" s="9" t="s">
        <v>2074</v>
      </c>
      <c r="N722" s="9" t="s">
        <v>198</v>
      </c>
      <c r="O722" s="9" t="s">
        <v>116</v>
      </c>
      <c r="P722" s="9" t="s">
        <v>525</v>
      </c>
      <c r="Q722" s="9" t="s">
        <v>219</v>
      </c>
      <c r="R722" s="9">
        <v>0</v>
      </c>
      <c r="S722" s="9">
        <v>10</v>
      </c>
      <c r="U722" s="9" t="s">
        <v>140</v>
      </c>
      <c r="V722" s="9" t="s">
        <v>1839</v>
      </c>
      <c r="X722" s="9">
        <f>INDEX(SLA_Policy!$D$2:$D$5,MATCH(F722,SLA_Policy!$A$2:$A$5,0))</f>
        <v>72</v>
      </c>
      <c r="Y722" s="9" t="str">
        <f>IF(E722="Cancelled","Excluded",IF(D722="",IF((SLA_Policy!$B$8-B722)*24&gt;X722,"Open - Breached","Open - On Track"),IF((D722-B722)*24&lt;=X722,"Met","Breached")))</f>
        <v>Met</v>
      </c>
    </row>
    <row r="723" spans="1:25" x14ac:dyDescent="0.25">
      <c r="A723" s="9" t="s">
        <v>2075</v>
      </c>
      <c r="B723" s="23">
        <v>45951.429166666698</v>
      </c>
      <c r="C723" s="23">
        <v>45951.429861111101</v>
      </c>
      <c r="D723" s="23">
        <v>45951.7368055556</v>
      </c>
      <c r="E723" s="9" t="s">
        <v>212</v>
      </c>
      <c r="F723" s="9" t="s">
        <v>188</v>
      </c>
      <c r="G723" s="9" t="s">
        <v>213</v>
      </c>
      <c r="H723" s="9" t="s">
        <v>162</v>
      </c>
      <c r="I723" s="9" t="s">
        <v>345</v>
      </c>
      <c r="J723" s="9" t="s">
        <v>2076</v>
      </c>
      <c r="K723" s="9" t="s">
        <v>262</v>
      </c>
      <c r="L723" s="9" t="s">
        <v>104</v>
      </c>
      <c r="M723" s="9" t="s">
        <v>2077</v>
      </c>
      <c r="N723" s="9" t="s">
        <v>198</v>
      </c>
      <c r="O723" s="9" t="s">
        <v>179</v>
      </c>
      <c r="P723" s="9" t="s">
        <v>284</v>
      </c>
      <c r="Q723" s="9" t="s">
        <v>273</v>
      </c>
      <c r="R723" s="9">
        <v>0</v>
      </c>
      <c r="S723" s="9">
        <v>20</v>
      </c>
      <c r="U723" s="9" t="s">
        <v>266</v>
      </c>
      <c r="W723" s="9">
        <v>5</v>
      </c>
      <c r="X723" s="9">
        <f>INDEX(SLA_Policy!$D$2:$D$5,MATCH(F723,SLA_Policy!$A$2:$A$5,0))</f>
        <v>72</v>
      </c>
      <c r="Y723" s="9" t="str">
        <f>IF(E723="Cancelled","Excluded",IF(D723="",IF((SLA_Policy!$B$8-B723)*24&gt;X723,"Open - Breached","Open - On Track"),IF((D723-B723)*24&lt;=X723,"Met","Breached")))</f>
        <v>Met</v>
      </c>
    </row>
    <row r="724" spans="1:25" x14ac:dyDescent="0.25">
      <c r="A724" s="9" t="s">
        <v>2078</v>
      </c>
      <c r="B724" s="23">
        <v>45951.433333333298</v>
      </c>
      <c r="C724" s="23">
        <v>45951.475694444503</v>
      </c>
      <c r="D724" s="23">
        <v>45953.359027777798</v>
      </c>
      <c r="E724" s="9" t="s">
        <v>212</v>
      </c>
      <c r="F724" s="9" t="s">
        <v>188</v>
      </c>
      <c r="G724" s="9" t="s">
        <v>236</v>
      </c>
      <c r="H724" s="9" t="s">
        <v>161</v>
      </c>
      <c r="I724" s="9" t="s">
        <v>237</v>
      </c>
      <c r="J724" s="9" t="s">
        <v>2079</v>
      </c>
      <c r="K724" s="9" t="s">
        <v>262</v>
      </c>
      <c r="L724" s="9" t="s">
        <v>270</v>
      </c>
      <c r="M724" s="9" t="s">
        <v>2080</v>
      </c>
      <c r="N724" s="9" t="s">
        <v>197</v>
      </c>
      <c r="O724" s="9" t="s">
        <v>177</v>
      </c>
      <c r="P724" s="9" t="s">
        <v>300</v>
      </c>
      <c r="Q724" s="9" t="s">
        <v>219</v>
      </c>
      <c r="R724" s="9">
        <v>0</v>
      </c>
      <c r="S724" s="9">
        <v>14</v>
      </c>
      <c r="U724" s="9" t="s">
        <v>242</v>
      </c>
      <c r="X724" s="9">
        <f>INDEX(SLA_Policy!$D$2:$D$5,MATCH(F724,SLA_Policy!$A$2:$A$5,0))</f>
        <v>72</v>
      </c>
      <c r="Y724" s="9" t="str">
        <f>IF(E724="Cancelled","Excluded",IF(D724="",IF((SLA_Policy!$B$8-B724)*24&gt;X724,"Open - Breached","Open - On Track"),IF((D724-B724)*24&lt;=X724,"Met","Breached")))</f>
        <v>Met</v>
      </c>
    </row>
    <row r="725" spans="1:25" x14ac:dyDescent="0.25">
      <c r="A725" s="9" t="s">
        <v>2081</v>
      </c>
      <c r="B725" s="23">
        <v>45951.436111111099</v>
      </c>
      <c r="C725" s="23">
        <v>45951.4375</v>
      </c>
      <c r="D725" s="23">
        <v>45951.45</v>
      </c>
      <c r="E725" s="9" t="s">
        <v>212</v>
      </c>
      <c r="F725" s="9" t="s">
        <v>188</v>
      </c>
      <c r="G725" s="9" t="s">
        <v>213</v>
      </c>
      <c r="H725" s="9" t="s">
        <v>161</v>
      </c>
      <c r="I725" s="9" t="s">
        <v>454</v>
      </c>
      <c r="J725" s="9" t="s">
        <v>2082</v>
      </c>
      <c r="K725" s="9" t="s">
        <v>215</v>
      </c>
      <c r="L725" s="9" t="s">
        <v>282</v>
      </c>
      <c r="M725" s="9" t="s">
        <v>2083</v>
      </c>
      <c r="N725" s="9" t="s">
        <v>198</v>
      </c>
      <c r="O725" s="9" t="s">
        <v>116</v>
      </c>
      <c r="P725" s="9" t="s">
        <v>551</v>
      </c>
      <c r="Q725" s="9" t="s">
        <v>219</v>
      </c>
      <c r="R725" s="9">
        <v>0</v>
      </c>
      <c r="S725" s="9">
        <v>2</v>
      </c>
      <c r="U725" s="9" t="s">
        <v>290</v>
      </c>
      <c r="W725" s="9">
        <v>5</v>
      </c>
      <c r="X725" s="9">
        <f>INDEX(SLA_Policy!$D$2:$D$5,MATCH(F725,SLA_Policy!$A$2:$A$5,0))</f>
        <v>72</v>
      </c>
      <c r="Y725" s="9" t="str">
        <f>IF(E725="Cancelled","Excluded",IF(D725="",IF((SLA_Policy!$B$8-B725)*24&gt;X725,"Open - Breached","Open - On Track"),IF((D725-B725)*24&lt;=X725,"Met","Breached")))</f>
        <v>Met</v>
      </c>
    </row>
    <row r="726" spans="1:25" x14ac:dyDescent="0.25">
      <c r="A726" s="9" t="s">
        <v>2084</v>
      </c>
      <c r="B726" s="23">
        <v>45951.436111111099</v>
      </c>
      <c r="C726" s="23">
        <v>45951.440972222197</v>
      </c>
      <c r="D726" s="23">
        <v>45952.6743055556</v>
      </c>
      <c r="E726" s="9" t="s">
        <v>212</v>
      </c>
      <c r="F726" s="9" t="s">
        <v>189</v>
      </c>
      <c r="G726" s="9" t="s">
        <v>213</v>
      </c>
      <c r="H726" s="9" t="s">
        <v>161</v>
      </c>
      <c r="I726" s="9" t="s">
        <v>297</v>
      </c>
      <c r="J726" s="9" t="s">
        <v>1248</v>
      </c>
      <c r="K726" s="9" t="s">
        <v>246</v>
      </c>
      <c r="L726" s="9" t="s">
        <v>311</v>
      </c>
      <c r="M726" s="9" t="s">
        <v>1293</v>
      </c>
      <c r="N726" s="9" t="s">
        <v>198</v>
      </c>
      <c r="O726" s="9" t="s">
        <v>177</v>
      </c>
      <c r="P726" s="9" t="s">
        <v>457</v>
      </c>
      <c r="Q726" s="9" t="s">
        <v>219</v>
      </c>
      <c r="R726" s="9">
        <v>1</v>
      </c>
      <c r="S726" s="9">
        <v>11</v>
      </c>
      <c r="U726" s="9" t="s">
        <v>221</v>
      </c>
      <c r="X726" s="9">
        <f>INDEX(SLA_Policy!$D$2:$D$5,MATCH(F726,SLA_Policy!$A$2:$A$5,0))</f>
        <v>120</v>
      </c>
      <c r="Y726" s="9" t="str">
        <f>IF(E726="Cancelled","Excluded",IF(D726="",IF((SLA_Policy!$B$8-B726)*24&gt;X726,"Open - Breached","Open - On Track"),IF((D726-B726)*24&lt;=X726,"Met","Breached")))</f>
        <v>Met</v>
      </c>
    </row>
    <row r="727" spans="1:25" x14ac:dyDescent="0.25">
      <c r="A727" s="9" t="s">
        <v>2085</v>
      </c>
      <c r="B727" s="23">
        <v>45951.438194444498</v>
      </c>
      <c r="C727" s="23">
        <v>45951.469444444498</v>
      </c>
      <c r="D727" s="23">
        <v>45954.643750000003</v>
      </c>
      <c r="E727" s="9" t="s">
        <v>212</v>
      </c>
      <c r="F727" s="9" t="s">
        <v>189</v>
      </c>
      <c r="G727" s="9" t="s">
        <v>213</v>
      </c>
      <c r="H727" s="9" t="s">
        <v>167</v>
      </c>
      <c r="I727" s="9" t="s">
        <v>362</v>
      </c>
      <c r="J727" s="9" t="s">
        <v>2086</v>
      </c>
      <c r="K727" s="9" t="s">
        <v>215</v>
      </c>
      <c r="L727" s="9" t="s">
        <v>371</v>
      </c>
      <c r="M727" s="9" t="s">
        <v>372</v>
      </c>
      <c r="N727" s="9" t="s">
        <v>196</v>
      </c>
      <c r="O727" s="9" t="s">
        <v>116</v>
      </c>
      <c r="P727" s="9" t="s">
        <v>342</v>
      </c>
      <c r="Q727" s="9" t="s">
        <v>219</v>
      </c>
      <c r="R727" s="9">
        <v>0</v>
      </c>
      <c r="S727" s="9">
        <v>41</v>
      </c>
      <c r="T727" s="9" t="s">
        <v>136</v>
      </c>
      <c r="U727" s="9" t="s">
        <v>248</v>
      </c>
      <c r="X727" s="9">
        <f>INDEX(SLA_Policy!$D$2:$D$5,MATCH(F727,SLA_Policy!$A$2:$A$5,0))</f>
        <v>120</v>
      </c>
      <c r="Y727" s="9" t="str">
        <f>IF(E727="Cancelled","Excluded",IF(D727="",IF((SLA_Policy!$B$8-B727)*24&gt;X727,"Open - Breached","Open - On Track"),IF((D727-B727)*24&lt;=X727,"Met","Breached")))</f>
        <v>Met</v>
      </c>
    </row>
    <row r="728" spans="1:25" x14ac:dyDescent="0.25">
      <c r="A728" s="9" t="s">
        <v>2087</v>
      </c>
      <c r="B728" s="23">
        <v>45951.440972222197</v>
      </c>
      <c r="C728" s="23">
        <v>45951.470833333296</v>
      </c>
      <c r="D728" s="23">
        <v>45953.6118055556</v>
      </c>
      <c r="E728" s="9" t="s">
        <v>212</v>
      </c>
      <c r="F728" s="9" t="s">
        <v>188</v>
      </c>
      <c r="G728" s="9" t="s">
        <v>213</v>
      </c>
      <c r="H728" s="9" t="s">
        <v>163</v>
      </c>
      <c r="I728" s="9" t="s">
        <v>223</v>
      </c>
      <c r="J728" s="9" t="s">
        <v>2088</v>
      </c>
      <c r="K728" s="9" t="s">
        <v>215</v>
      </c>
      <c r="L728" s="9" t="s">
        <v>216</v>
      </c>
      <c r="M728" s="9" t="s">
        <v>2089</v>
      </c>
      <c r="N728" s="9" t="s">
        <v>196</v>
      </c>
      <c r="O728" s="9" t="s">
        <v>180</v>
      </c>
      <c r="P728" s="9" t="s">
        <v>368</v>
      </c>
      <c r="Q728" s="9" t="s">
        <v>219</v>
      </c>
      <c r="R728" s="9">
        <v>0</v>
      </c>
      <c r="S728" s="9">
        <v>70</v>
      </c>
      <c r="T728" s="9" t="s">
        <v>229</v>
      </c>
      <c r="U728" s="9" t="s">
        <v>230</v>
      </c>
      <c r="X728" s="9">
        <f>INDEX(SLA_Policy!$D$2:$D$5,MATCH(F728,SLA_Policy!$A$2:$A$5,0))</f>
        <v>72</v>
      </c>
      <c r="Y728" s="9" t="str">
        <f>IF(E728="Cancelled","Excluded",IF(D728="",IF((SLA_Policy!$B$8-B728)*24&gt;X728,"Open - Breached","Open - On Track"),IF((D728-B728)*24&lt;=X728,"Met","Breached")))</f>
        <v>Met</v>
      </c>
    </row>
    <row r="729" spans="1:25" x14ac:dyDescent="0.25">
      <c r="A729" s="9" t="s">
        <v>2090</v>
      </c>
      <c r="B729" s="23">
        <v>45951.443055555603</v>
      </c>
      <c r="C729" s="23">
        <v>45951.452777777798</v>
      </c>
      <c r="D729" s="23">
        <v>45952.652083333298</v>
      </c>
      <c r="E729" s="9" t="s">
        <v>212</v>
      </c>
      <c r="F729" s="9" t="s">
        <v>189</v>
      </c>
      <c r="G729" s="9" t="s">
        <v>213</v>
      </c>
      <c r="H729" s="9" t="s">
        <v>162</v>
      </c>
      <c r="I729" s="9" t="s">
        <v>345</v>
      </c>
      <c r="J729" s="9" t="s">
        <v>2091</v>
      </c>
      <c r="K729" s="9" t="s">
        <v>303</v>
      </c>
      <c r="L729" s="9" t="s">
        <v>216</v>
      </c>
      <c r="M729" s="9" t="s">
        <v>1694</v>
      </c>
      <c r="N729" s="9" t="s">
        <v>199</v>
      </c>
      <c r="O729" s="9" t="s">
        <v>179</v>
      </c>
      <c r="P729" s="9" t="s">
        <v>313</v>
      </c>
      <c r="Q729" s="9" t="s">
        <v>219</v>
      </c>
      <c r="R729" s="9">
        <v>0</v>
      </c>
      <c r="S729" s="9">
        <v>18</v>
      </c>
      <c r="U729" s="9" t="s">
        <v>266</v>
      </c>
      <c r="X729" s="9">
        <f>INDEX(SLA_Policy!$D$2:$D$5,MATCH(F729,SLA_Policy!$A$2:$A$5,0))</f>
        <v>120</v>
      </c>
      <c r="Y729" s="9" t="str">
        <f>IF(E729="Cancelled","Excluded",IF(D729="",IF((SLA_Policy!$B$8-B729)*24&gt;X729,"Open - Breached","Open - On Track"),IF((D729-B729)*24&lt;=X729,"Met","Breached")))</f>
        <v>Met</v>
      </c>
    </row>
    <row r="730" spans="1:25" x14ac:dyDescent="0.25">
      <c r="A730" s="9" t="s">
        <v>2092</v>
      </c>
      <c r="B730" s="23">
        <v>45951.467361111099</v>
      </c>
      <c r="C730" s="23">
        <v>45951.514583333301</v>
      </c>
      <c r="D730" s="23">
        <v>45952.355555555601</v>
      </c>
      <c r="E730" s="9" t="s">
        <v>212</v>
      </c>
      <c r="F730" s="9" t="s">
        <v>189</v>
      </c>
      <c r="G730" s="9" t="s">
        <v>236</v>
      </c>
      <c r="H730" s="9" t="s">
        <v>164</v>
      </c>
      <c r="I730" s="9" t="s">
        <v>421</v>
      </c>
      <c r="J730" s="9" t="s">
        <v>2093</v>
      </c>
      <c r="K730" s="9" t="s">
        <v>303</v>
      </c>
      <c r="L730" s="9" t="s">
        <v>270</v>
      </c>
      <c r="M730" s="9" t="s">
        <v>2094</v>
      </c>
      <c r="N730" s="9" t="s">
        <v>196</v>
      </c>
      <c r="O730" s="9" t="s">
        <v>180</v>
      </c>
      <c r="P730" s="9" t="s">
        <v>381</v>
      </c>
      <c r="Q730" s="9" t="s">
        <v>219</v>
      </c>
      <c r="R730" s="9">
        <v>0</v>
      </c>
      <c r="S730" s="9">
        <v>21</v>
      </c>
      <c r="T730" s="9" t="s">
        <v>343</v>
      </c>
      <c r="U730" s="9" t="s">
        <v>242</v>
      </c>
      <c r="X730" s="9">
        <f>INDEX(SLA_Policy!$D$2:$D$5,MATCH(F730,SLA_Policy!$A$2:$A$5,0))</f>
        <v>120</v>
      </c>
      <c r="Y730" s="9" t="str">
        <f>IF(E730="Cancelled","Excluded",IF(D730="",IF((SLA_Policy!$B$8-B730)*24&gt;X730,"Open - Breached","Open - On Track"),IF((D730-B730)*24&lt;=X730,"Met","Breached")))</f>
        <v>Met</v>
      </c>
    </row>
    <row r="731" spans="1:25" x14ac:dyDescent="0.25">
      <c r="A731" s="9" t="s">
        <v>2095</v>
      </c>
      <c r="B731" s="23">
        <v>45951.468055555597</v>
      </c>
      <c r="C731" s="23">
        <v>45951.474305555603</v>
      </c>
      <c r="D731" s="23">
        <v>45951.499305555597</v>
      </c>
      <c r="E731" s="9" t="s">
        <v>212</v>
      </c>
      <c r="F731" s="9" t="s">
        <v>188</v>
      </c>
      <c r="G731" s="9" t="s">
        <v>213</v>
      </c>
      <c r="H731" s="9" t="s">
        <v>161</v>
      </c>
      <c r="I731" s="9" t="s">
        <v>389</v>
      </c>
      <c r="J731" s="9" t="s">
        <v>2096</v>
      </c>
      <c r="K731" s="9" t="s">
        <v>246</v>
      </c>
      <c r="L731" s="9" t="s">
        <v>311</v>
      </c>
      <c r="M731" s="9" t="s">
        <v>1554</v>
      </c>
      <c r="N731" s="9" t="s">
        <v>198</v>
      </c>
      <c r="O731" s="9" t="s">
        <v>116</v>
      </c>
      <c r="P731" s="9" t="s">
        <v>218</v>
      </c>
      <c r="Q731" s="9" t="s">
        <v>219</v>
      </c>
      <c r="R731" s="9">
        <v>0</v>
      </c>
      <c r="S731" s="9">
        <v>2</v>
      </c>
      <c r="U731" s="9" t="s">
        <v>140</v>
      </c>
      <c r="V731" s="9" t="s">
        <v>1839</v>
      </c>
      <c r="W731" s="9">
        <v>4</v>
      </c>
      <c r="X731" s="9">
        <f>INDEX(SLA_Policy!$D$2:$D$5,MATCH(F731,SLA_Policy!$A$2:$A$5,0))</f>
        <v>72</v>
      </c>
      <c r="Y731" s="9" t="str">
        <f>IF(E731="Cancelled","Excluded",IF(D731="",IF((SLA_Policy!$B$8-B731)*24&gt;X731,"Open - Breached","Open - On Track"),IF((D731-B731)*24&lt;=X731,"Met","Breached")))</f>
        <v>Met</v>
      </c>
    </row>
    <row r="732" spans="1:25" x14ac:dyDescent="0.25">
      <c r="A732" s="9" t="s">
        <v>2097</v>
      </c>
      <c r="B732" s="23">
        <v>45951.474999999999</v>
      </c>
      <c r="C732" s="23">
        <v>45951.499305555597</v>
      </c>
      <c r="D732" s="23">
        <v>45964.356249999997</v>
      </c>
      <c r="E732" s="9" t="s">
        <v>212</v>
      </c>
      <c r="F732" s="9" t="s">
        <v>189</v>
      </c>
      <c r="G732" s="9" t="s">
        <v>213</v>
      </c>
      <c r="H732" s="9" t="s">
        <v>165</v>
      </c>
      <c r="I732" s="9" t="s">
        <v>567</v>
      </c>
      <c r="J732" s="9" t="s">
        <v>2098</v>
      </c>
      <c r="K732" s="9" t="s">
        <v>246</v>
      </c>
      <c r="L732" s="9" t="s">
        <v>293</v>
      </c>
      <c r="M732" s="9" t="s">
        <v>2099</v>
      </c>
      <c r="N732" s="9" t="s">
        <v>198</v>
      </c>
      <c r="O732" s="9" t="s">
        <v>176</v>
      </c>
      <c r="P732" s="9" t="s">
        <v>503</v>
      </c>
      <c r="Q732" s="9" t="s">
        <v>219</v>
      </c>
      <c r="R732" s="9">
        <v>0</v>
      </c>
      <c r="S732" s="9">
        <v>64</v>
      </c>
      <c r="U732" s="9" t="s">
        <v>230</v>
      </c>
      <c r="X732" s="9">
        <f>INDEX(SLA_Policy!$D$2:$D$5,MATCH(F732,SLA_Policy!$A$2:$A$5,0))</f>
        <v>120</v>
      </c>
      <c r="Y732" s="9" t="str">
        <f>IF(E732="Cancelled","Excluded",IF(D732="",IF((SLA_Policy!$B$8-B732)*24&gt;X732,"Open - Breached","Open - On Track"),IF((D732-B732)*24&lt;=X732,"Met","Breached")))</f>
        <v>Breached</v>
      </c>
    </row>
    <row r="733" spans="1:25" x14ac:dyDescent="0.25">
      <c r="A733" s="9" t="s">
        <v>2100</v>
      </c>
      <c r="B733" s="23">
        <v>45951.474999999999</v>
      </c>
      <c r="C733" s="23">
        <v>45951.479861111096</v>
      </c>
      <c r="D733" s="23">
        <v>45951.627083333296</v>
      </c>
      <c r="E733" s="9" t="s">
        <v>212</v>
      </c>
      <c r="F733" s="9" t="s">
        <v>189</v>
      </c>
      <c r="G733" s="9" t="s">
        <v>213</v>
      </c>
      <c r="H733" s="9" t="s">
        <v>161</v>
      </c>
      <c r="I733" s="9" t="s">
        <v>389</v>
      </c>
      <c r="J733" s="9" t="s">
        <v>435</v>
      </c>
      <c r="K733" s="9" t="s">
        <v>215</v>
      </c>
      <c r="L733" s="9" t="s">
        <v>293</v>
      </c>
      <c r="M733" s="9" t="s">
        <v>1790</v>
      </c>
      <c r="N733" s="9" t="s">
        <v>198</v>
      </c>
      <c r="O733" s="9" t="s">
        <v>116</v>
      </c>
      <c r="P733" s="9" t="s">
        <v>234</v>
      </c>
      <c r="Q733" s="9" t="s">
        <v>219</v>
      </c>
      <c r="R733" s="9">
        <v>0</v>
      </c>
      <c r="S733" s="9">
        <v>5</v>
      </c>
      <c r="U733" s="9" t="s">
        <v>140</v>
      </c>
      <c r="V733" s="9" t="s">
        <v>1839</v>
      </c>
      <c r="W733" s="9">
        <v>5</v>
      </c>
      <c r="X733" s="9">
        <f>INDEX(SLA_Policy!$D$2:$D$5,MATCH(F733,SLA_Policy!$A$2:$A$5,0))</f>
        <v>120</v>
      </c>
      <c r="Y733" s="9" t="str">
        <f>IF(E733="Cancelled","Excluded",IF(D733="",IF((SLA_Policy!$B$8-B733)*24&gt;X733,"Open - Breached","Open - On Track"),IF((D733-B733)*24&lt;=X733,"Met","Breached")))</f>
        <v>Met</v>
      </c>
    </row>
    <row r="734" spans="1:25" x14ac:dyDescent="0.25">
      <c r="A734" s="9" t="s">
        <v>2101</v>
      </c>
      <c r="B734" s="23">
        <v>45951.4819444444</v>
      </c>
      <c r="C734" s="23">
        <v>45951.561805555597</v>
      </c>
      <c r="D734" s="23">
        <v>45952.402083333298</v>
      </c>
      <c r="E734" s="9" t="s">
        <v>212</v>
      </c>
      <c r="F734" s="9" t="s">
        <v>188</v>
      </c>
      <c r="G734" s="9" t="s">
        <v>213</v>
      </c>
      <c r="H734" s="9" t="s">
        <v>167</v>
      </c>
      <c r="I734" s="9" t="s">
        <v>362</v>
      </c>
      <c r="J734" s="9" t="s">
        <v>2102</v>
      </c>
      <c r="K734" s="9" t="s">
        <v>215</v>
      </c>
      <c r="L734" s="9" t="s">
        <v>216</v>
      </c>
      <c r="M734" s="9" t="s">
        <v>2103</v>
      </c>
      <c r="N734" s="9" t="s">
        <v>196</v>
      </c>
      <c r="O734" s="9" t="s">
        <v>176</v>
      </c>
      <c r="P734" s="9" t="s">
        <v>419</v>
      </c>
      <c r="Q734" s="9" t="s">
        <v>219</v>
      </c>
      <c r="R734" s="9">
        <v>0</v>
      </c>
      <c r="S734" s="9">
        <v>56</v>
      </c>
      <c r="U734" s="9" t="s">
        <v>266</v>
      </c>
      <c r="X734" s="9">
        <f>INDEX(SLA_Policy!$D$2:$D$5,MATCH(F734,SLA_Policy!$A$2:$A$5,0))</f>
        <v>72</v>
      </c>
      <c r="Y734" s="9" t="str">
        <f>IF(E734="Cancelled","Excluded",IF(D734="",IF((SLA_Policy!$B$8-B734)*24&gt;X734,"Open - Breached","Open - On Track"),IF((D734-B734)*24&lt;=X734,"Met","Breached")))</f>
        <v>Met</v>
      </c>
    </row>
    <row r="735" spans="1:25" x14ac:dyDescent="0.25">
      <c r="A735" s="9" t="s">
        <v>2104</v>
      </c>
      <c r="B735" s="23">
        <v>45951.4819444444</v>
      </c>
      <c r="C735" s="23">
        <v>45951.511111111096</v>
      </c>
      <c r="D735" s="23">
        <v>45952.35</v>
      </c>
      <c r="E735" s="9" t="s">
        <v>212</v>
      </c>
      <c r="F735" s="9" t="s">
        <v>188</v>
      </c>
      <c r="G735" s="9" t="s">
        <v>213</v>
      </c>
      <c r="H735" s="9" t="s">
        <v>167</v>
      </c>
      <c r="I735" s="9" t="s">
        <v>349</v>
      </c>
      <c r="J735" s="9" t="s">
        <v>2105</v>
      </c>
      <c r="K735" s="9" t="s">
        <v>239</v>
      </c>
      <c r="L735" s="9" t="s">
        <v>104</v>
      </c>
      <c r="M735" s="9" t="s">
        <v>2106</v>
      </c>
      <c r="N735" s="9" t="s">
        <v>197</v>
      </c>
      <c r="O735" s="9" t="s">
        <v>116</v>
      </c>
      <c r="P735" s="9" t="s">
        <v>574</v>
      </c>
      <c r="Q735" s="9" t="s">
        <v>219</v>
      </c>
      <c r="R735" s="9">
        <v>0</v>
      </c>
      <c r="S735" s="9">
        <v>29</v>
      </c>
      <c r="U735" s="9" t="s">
        <v>266</v>
      </c>
      <c r="X735" s="9">
        <f>INDEX(SLA_Policy!$D$2:$D$5,MATCH(F735,SLA_Policy!$A$2:$A$5,0))</f>
        <v>72</v>
      </c>
      <c r="Y735" s="9" t="str">
        <f>IF(E735="Cancelled","Excluded",IF(D735="",IF((SLA_Policy!$B$8-B735)*24&gt;X735,"Open - Breached","Open - On Track"),IF((D735-B735)*24&lt;=X735,"Met","Breached")))</f>
        <v>Met</v>
      </c>
    </row>
    <row r="736" spans="1:25" x14ac:dyDescent="0.25">
      <c r="A736" s="9" t="s">
        <v>2107</v>
      </c>
      <c r="B736" s="23">
        <v>45951.490277777797</v>
      </c>
      <c r="C736" s="23">
        <v>45951.497222222199</v>
      </c>
      <c r="D736" s="23">
        <v>45951.584027777797</v>
      </c>
      <c r="E736" s="9" t="s">
        <v>212</v>
      </c>
      <c r="F736" s="9" t="s">
        <v>189</v>
      </c>
      <c r="G736" s="9" t="s">
        <v>213</v>
      </c>
      <c r="H736" s="9" t="s">
        <v>161</v>
      </c>
      <c r="I736" s="9" t="s">
        <v>389</v>
      </c>
      <c r="J736" s="9" t="s">
        <v>1243</v>
      </c>
      <c r="K736" s="9" t="s">
        <v>215</v>
      </c>
      <c r="L736" s="9" t="s">
        <v>307</v>
      </c>
      <c r="M736" s="9" t="s">
        <v>2108</v>
      </c>
      <c r="N736" s="9" t="s">
        <v>198</v>
      </c>
      <c r="O736" s="9" t="s">
        <v>116</v>
      </c>
      <c r="P736" s="9" t="s">
        <v>295</v>
      </c>
      <c r="Q736" s="9" t="s">
        <v>219</v>
      </c>
      <c r="R736" s="9">
        <v>0</v>
      </c>
      <c r="S736" s="9">
        <v>7</v>
      </c>
      <c r="U736" s="9" t="s">
        <v>221</v>
      </c>
      <c r="X736" s="9">
        <f>INDEX(SLA_Policy!$D$2:$D$5,MATCH(F736,SLA_Policy!$A$2:$A$5,0))</f>
        <v>120</v>
      </c>
      <c r="Y736" s="9" t="str">
        <f>IF(E736="Cancelled","Excluded",IF(D736="",IF((SLA_Policy!$B$8-B736)*24&gt;X736,"Open - Breached","Open - On Track"),IF((D736-B736)*24&lt;=X736,"Met","Breached")))</f>
        <v>Met</v>
      </c>
    </row>
    <row r="737" spans="1:25" x14ac:dyDescent="0.25">
      <c r="A737" s="9" t="s">
        <v>2109</v>
      </c>
      <c r="B737" s="23">
        <v>45951.490277777797</v>
      </c>
      <c r="C737" s="23">
        <v>45951.500694444498</v>
      </c>
      <c r="D737" s="23">
        <v>45951.576388888898</v>
      </c>
      <c r="E737" s="9" t="s">
        <v>212</v>
      </c>
      <c r="F737" s="9" t="s">
        <v>188</v>
      </c>
      <c r="G737" s="9" t="s">
        <v>213</v>
      </c>
      <c r="H737" s="9" t="s">
        <v>161</v>
      </c>
      <c r="I737" s="9" t="s">
        <v>389</v>
      </c>
      <c r="J737" s="9" t="s">
        <v>2110</v>
      </c>
      <c r="K737" s="9" t="s">
        <v>246</v>
      </c>
      <c r="L737" s="9" t="s">
        <v>104</v>
      </c>
      <c r="M737" s="9" t="s">
        <v>1034</v>
      </c>
      <c r="N737" s="9" t="s">
        <v>198</v>
      </c>
      <c r="O737" s="9" t="s">
        <v>116</v>
      </c>
      <c r="P737" s="9" t="s">
        <v>295</v>
      </c>
      <c r="Q737" s="9" t="s">
        <v>219</v>
      </c>
      <c r="R737" s="9">
        <v>0</v>
      </c>
      <c r="S737" s="9">
        <v>6</v>
      </c>
      <c r="U737" s="9" t="s">
        <v>140</v>
      </c>
      <c r="V737" s="9" t="s">
        <v>1839</v>
      </c>
      <c r="W737" s="9">
        <v>5</v>
      </c>
      <c r="X737" s="9">
        <f>INDEX(SLA_Policy!$D$2:$D$5,MATCH(F737,SLA_Policy!$A$2:$A$5,0))</f>
        <v>72</v>
      </c>
      <c r="Y737" s="9" t="str">
        <f>IF(E737="Cancelled","Excluded",IF(D737="",IF((SLA_Policy!$B$8-B737)*24&gt;X737,"Open - Breached","Open - On Track"),IF((D737-B737)*24&lt;=X737,"Met","Breached")))</f>
        <v>Met</v>
      </c>
    </row>
    <row r="738" spans="1:25" x14ac:dyDescent="0.25">
      <c r="A738" s="9" t="s">
        <v>2111</v>
      </c>
      <c r="B738" s="23">
        <v>45951.501388888901</v>
      </c>
      <c r="C738" s="23">
        <v>45951.5756944444</v>
      </c>
      <c r="D738" s="23">
        <v>45952.347222222197</v>
      </c>
      <c r="E738" s="9" t="s">
        <v>212</v>
      </c>
      <c r="F738" s="9" t="s">
        <v>188</v>
      </c>
      <c r="G738" s="9" t="s">
        <v>213</v>
      </c>
      <c r="H738" s="9" t="s">
        <v>167</v>
      </c>
      <c r="I738" s="9" t="s">
        <v>349</v>
      </c>
      <c r="J738" s="9" t="s">
        <v>2112</v>
      </c>
      <c r="K738" s="9" t="s">
        <v>246</v>
      </c>
      <c r="L738" s="9" t="s">
        <v>104</v>
      </c>
      <c r="M738" s="9" t="s">
        <v>1426</v>
      </c>
      <c r="N738" s="9" t="s">
        <v>197</v>
      </c>
      <c r="O738" s="9" t="s">
        <v>180</v>
      </c>
      <c r="P738" s="9" t="s">
        <v>368</v>
      </c>
      <c r="Q738" s="9" t="s">
        <v>219</v>
      </c>
      <c r="R738" s="9">
        <v>0</v>
      </c>
      <c r="S738" s="9">
        <v>18</v>
      </c>
      <c r="U738" s="9" t="s">
        <v>266</v>
      </c>
      <c r="W738" s="9">
        <v>5</v>
      </c>
      <c r="X738" s="9">
        <f>INDEX(SLA_Policy!$D$2:$D$5,MATCH(F738,SLA_Policy!$A$2:$A$5,0))</f>
        <v>72</v>
      </c>
      <c r="Y738" s="9" t="str">
        <f>IF(E738="Cancelled","Excluded",IF(D738="",IF((SLA_Policy!$B$8-B738)*24&gt;X738,"Open - Breached","Open - On Track"),IF((D738-B738)*24&lt;=X738,"Met","Breached")))</f>
        <v>Met</v>
      </c>
    </row>
    <row r="739" spans="1:25" x14ac:dyDescent="0.25">
      <c r="A739" s="9" t="s">
        <v>2113</v>
      </c>
      <c r="B739" s="23">
        <v>45951.514583333301</v>
      </c>
      <c r="C739" s="23">
        <v>45951.519444444399</v>
      </c>
      <c r="D739" s="23">
        <v>45951.612500000003</v>
      </c>
      <c r="E739" s="9" t="s">
        <v>212</v>
      </c>
      <c r="F739" s="9" t="s">
        <v>188</v>
      </c>
      <c r="G739" s="9" t="s">
        <v>213</v>
      </c>
      <c r="H739" s="9" t="s">
        <v>161</v>
      </c>
      <c r="I739" s="9" t="s">
        <v>389</v>
      </c>
      <c r="J739" s="9" t="s">
        <v>1821</v>
      </c>
      <c r="K739" s="9" t="s">
        <v>246</v>
      </c>
      <c r="L739" s="9" t="s">
        <v>104</v>
      </c>
      <c r="M739" s="9" t="s">
        <v>2114</v>
      </c>
      <c r="N739" s="9" t="s">
        <v>200</v>
      </c>
      <c r="O739" s="9" t="s">
        <v>177</v>
      </c>
      <c r="P739" s="9" t="s">
        <v>241</v>
      </c>
      <c r="Q739" s="9" t="s">
        <v>219</v>
      </c>
      <c r="R739" s="9">
        <v>0</v>
      </c>
      <c r="S739" s="9">
        <v>8</v>
      </c>
      <c r="U739" s="9" t="s">
        <v>140</v>
      </c>
      <c r="V739" s="9" t="s">
        <v>1839</v>
      </c>
      <c r="X739" s="9">
        <f>INDEX(SLA_Policy!$D$2:$D$5,MATCH(F739,SLA_Policy!$A$2:$A$5,0))</f>
        <v>72</v>
      </c>
      <c r="Y739" s="9" t="str">
        <f>IF(E739="Cancelled","Excluded",IF(D739="",IF((SLA_Policy!$B$8-B739)*24&gt;X739,"Open - Breached","Open - On Track"),IF((D739-B739)*24&lt;=X739,"Met","Breached")))</f>
        <v>Met</v>
      </c>
    </row>
    <row r="740" spans="1:25" x14ac:dyDescent="0.25">
      <c r="A740" s="9" t="s">
        <v>2115</v>
      </c>
      <c r="B740" s="23">
        <v>45951.520833333299</v>
      </c>
      <c r="C740" s="23">
        <v>45951.525000000001</v>
      </c>
      <c r="E740" s="9" t="s">
        <v>649</v>
      </c>
      <c r="F740" s="9" t="s">
        <v>188</v>
      </c>
      <c r="G740" s="9" t="s">
        <v>213</v>
      </c>
      <c r="H740" s="9" t="s">
        <v>161</v>
      </c>
      <c r="I740" s="9" t="s">
        <v>454</v>
      </c>
      <c r="J740" s="9" t="s">
        <v>2116</v>
      </c>
      <c r="K740" s="9" t="s">
        <v>246</v>
      </c>
      <c r="L740" s="9" t="s">
        <v>351</v>
      </c>
      <c r="M740" s="9" t="s">
        <v>2117</v>
      </c>
      <c r="N740" s="9" t="s">
        <v>198</v>
      </c>
      <c r="O740" s="9" t="s">
        <v>116</v>
      </c>
      <c r="P740" s="9" t="s">
        <v>551</v>
      </c>
      <c r="Q740" s="9" t="s">
        <v>219</v>
      </c>
      <c r="R740" s="9">
        <v>0</v>
      </c>
      <c r="S740" s="9">
        <v>3</v>
      </c>
      <c r="V740" s="9" t="s">
        <v>1839</v>
      </c>
      <c r="X740" s="9">
        <f>INDEX(SLA_Policy!$D$2:$D$5,MATCH(F740,SLA_Policy!$A$2:$A$5,0))</f>
        <v>72</v>
      </c>
      <c r="Y740" s="9" t="str">
        <f>IF(E740="Cancelled","Excluded",IF(D740="",IF((SLA_Policy!$B$8-B740)*24&gt;X740,"Open - Breached","Open - On Track"),IF((D740-B740)*24&lt;=X740,"Met","Breached")))</f>
        <v>Excluded</v>
      </c>
    </row>
    <row r="741" spans="1:25" x14ac:dyDescent="0.25">
      <c r="A741" s="9" t="s">
        <v>2118</v>
      </c>
      <c r="B741" s="23">
        <v>45951.531944444498</v>
      </c>
      <c r="C741" s="23">
        <v>45951.572916666701</v>
      </c>
      <c r="D741" s="23">
        <v>45952.320833333302</v>
      </c>
      <c r="E741" s="9" t="s">
        <v>212</v>
      </c>
      <c r="F741" s="9" t="s">
        <v>189</v>
      </c>
      <c r="G741" s="9" t="s">
        <v>213</v>
      </c>
      <c r="H741" s="9" t="s">
        <v>163</v>
      </c>
      <c r="I741" s="9" t="s">
        <v>250</v>
      </c>
      <c r="J741" s="9" t="s">
        <v>2119</v>
      </c>
      <c r="K741" s="9" t="s">
        <v>246</v>
      </c>
      <c r="L741" s="9" t="s">
        <v>216</v>
      </c>
      <c r="M741" s="9" t="s">
        <v>1785</v>
      </c>
      <c r="N741" s="9" t="s">
        <v>199</v>
      </c>
      <c r="O741" s="9" t="s">
        <v>176</v>
      </c>
      <c r="P741" s="9" t="s">
        <v>503</v>
      </c>
      <c r="Q741" s="9" t="s">
        <v>219</v>
      </c>
      <c r="R741" s="9">
        <v>0</v>
      </c>
      <c r="S741" s="9">
        <v>45</v>
      </c>
      <c r="T741" s="9" t="s">
        <v>220</v>
      </c>
      <c r="U741" s="9" t="s">
        <v>290</v>
      </c>
      <c r="X741" s="9">
        <f>INDEX(SLA_Policy!$D$2:$D$5,MATCH(F741,SLA_Policy!$A$2:$A$5,0))</f>
        <v>120</v>
      </c>
      <c r="Y741" s="9" t="str">
        <f>IF(E741="Cancelled","Excluded",IF(D741="",IF((SLA_Policy!$B$8-B741)*24&gt;X741,"Open - Breached","Open - On Track"),IF((D741-B741)*24&lt;=X741,"Met","Breached")))</f>
        <v>Met</v>
      </c>
    </row>
    <row r="742" spans="1:25" x14ac:dyDescent="0.25">
      <c r="A742" s="9" t="s">
        <v>2120</v>
      </c>
      <c r="B742" s="23">
        <v>45951.541666666701</v>
      </c>
      <c r="C742" s="23">
        <v>45951.698611111096</v>
      </c>
      <c r="D742" s="23">
        <v>45954.591666666704</v>
      </c>
      <c r="E742" s="9" t="s">
        <v>212</v>
      </c>
      <c r="F742" s="9" t="s">
        <v>189</v>
      </c>
      <c r="G742" s="9" t="s">
        <v>213</v>
      </c>
      <c r="H742" s="9" t="s">
        <v>164</v>
      </c>
      <c r="I742" s="9" t="s">
        <v>260</v>
      </c>
      <c r="J742" s="9" t="s">
        <v>2121</v>
      </c>
      <c r="K742" s="9" t="s">
        <v>410</v>
      </c>
      <c r="L742" s="9" t="s">
        <v>311</v>
      </c>
      <c r="M742" s="9" t="s">
        <v>480</v>
      </c>
      <c r="N742" s="9" t="s">
        <v>196</v>
      </c>
      <c r="O742" s="9" t="s">
        <v>179</v>
      </c>
      <c r="P742" s="9" t="s">
        <v>313</v>
      </c>
      <c r="Q742" s="9" t="s">
        <v>219</v>
      </c>
      <c r="R742" s="9">
        <v>0</v>
      </c>
      <c r="S742" s="9">
        <v>21</v>
      </c>
      <c r="T742" s="9" t="s">
        <v>265</v>
      </c>
      <c r="U742" s="9" t="s">
        <v>290</v>
      </c>
      <c r="W742" s="9">
        <v>4</v>
      </c>
      <c r="X742" s="9">
        <f>INDEX(SLA_Policy!$D$2:$D$5,MATCH(F742,SLA_Policy!$A$2:$A$5,0))</f>
        <v>120</v>
      </c>
      <c r="Y742" s="9" t="str">
        <f>IF(E742="Cancelled","Excluded",IF(D742="",IF((SLA_Policy!$B$8-B742)*24&gt;X742,"Open - Breached","Open - On Track"),IF((D742-B742)*24&lt;=X742,"Met","Breached")))</f>
        <v>Met</v>
      </c>
    </row>
    <row r="743" spans="1:25" x14ac:dyDescent="0.25">
      <c r="A743" s="9" t="s">
        <v>2122</v>
      </c>
      <c r="B743" s="23">
        <v>45951.547916666699</v>
      </c>
      <c r="C743" s="23">
        <v>45951.5534722222</v>
      </c>
      <c r="D743" s="23">
        <v>45951.589583333298</v>
      </c>
      <c r="E743" s="9" t="s">
        <v>212</v>
      </c>
      <c r="F743" s="9" t="s">
        <v>189</v>
      </c>
      <c r="G743" s="9" t="s">
        <v>213</v>
      </c>
      <c r="H743" s="9" t="s">
        <v>161</v>
      </c>
      <c r="I743" s="9" t="s">
        <v>389</v>
      </c>
      <c r="J743" s="9" t="s">
        <v>1581</v>
      </c>
      <c r="K743" s="9" t="s">
        <v>246</v>
      </c>
      <c r="L743" s="9" t="s">
        <v>104</v>
      </c>
      <c r="M743" s="9" t="s">
        <v>2123</v>
      </c>
      <c r="N743" s="9" t="s">
        <v>198</v>
      </c>
      <c r="O743" s="9" t="s">
        <v>116</v>
      </c>
      <c r="P743" s="9" t="s">
        <v>218</v>
      </c>
      <c r="Q743" s="9" t="s">
        <v>219</v>
      </c>
      <c r="R743" s="9">
        <v>0</v>
      </c>
      <c r="S743" s="9">
        <v>3</v>
      </c>
      <c r="U743" s="9" t="s">
        <v>140</v>
      </c>
      <c r="V743" s="9" t="s">
        <v>1839</v>
      </c>
      <c r="X743" s="9">
        <f>INDEX(SLA_Policy!$D$2:$D$5,MATCH(F743,SLA_Policy!$A$2:$A$5,0))</f>
        <v>120</v>
      </c>
      <c r="Y743" s="9" t="str">
        <f>IF(E743="Cancelled","Excluded",IF(D743="",IF((SLA_Policy!$B$8-B743)*24&gt;X743,"Open - Breached","Open - On Track"),IF((D743-B743)*24&lt;=X743,"Met","Breached")))</f>
        <v>Met</v>
      </c>
    </row>
    <row r="744" spans="1:25" x14ac:dyDescent="0.25">
      <c r="A744" s="9" t="s">
        <v>2124</v>
      </c>
      <c r="B744" s="23">
        <v>45951.5715277778</v>
      </c>
      <c r="C744" s="23">
        <v>45952.306944444397</v>
      </c>
      <c r="D744" s="23">
        <v>45952.317361111098</v>
      </c>
      <c r="E744" s="9" t="s">
        <v>212</v>
      </c>
      <c r="F744" s="9" t="s">
        <v>189</v>
      </c>
      <c r="G744" s="9" t="s">
        <v>213</v>
      </c>
      <c r="H744" s="9" t="s">
        <v>163</v>
      </c>
      <c r="I744" s="9" t="s">
        <v>250</v>
      </c>
      <c r="J744" s="9" t="s">
        <v>2125</v>
      </c>
      <c r="K744" s="9" t="s">
        <v>246</v>
      </c>
      <c r="L744" s="9" t="s">
        <v>293</v>
      </c>
      <c r="M744" s="9" t="s">
        <v>1065</v>
      </c>
      <c r="N744" s="9" t="s">
        <v>196</v>
      </c>
      <c r="O744" s="9" t="s">
        <v>176</v>
      </c>
      <c r="P744" s="9" t="s">
        <v>330</v>
      </c>
      <c r="Q744" s="9" t="s">
        <v>219</v>
      </c>
      <c r="R744" s="9">
        <v>0</v>
      </c>
      <c r="S744" s="9">
        <v>49</v>
      </c>
      <c r="T744" s="9" t="s">
        <v>136</v>
      </c>
      <c r="U744" s="9" t="s">
        <v>230</v>
      </c>
      <c r="X744" s="9">
        <f>INDEX(SLA_Policy!$D$2:$D$5,MATCH(F744,SLA_Policy!$A$2:$A$5,0))</f>
        <v>120</v>
      </c>
      <c r="Y744" s="9" t="str">
        <f>IF(E744="Cancelled","Excluded",IF(D744="",IF((SLA_Policy!$B$8-B744)*24&gt;X744,"Open - Breached","Open - On Track"),IF((D744-B744)*24&lt;=X744,"Met","Breached")))</f>
        <v>Met</v>
      </c>
    </row>
    <row r="745" spans="1:25" x14ac:dyDescent="0.25">
      <c r="A745" s="9" t="s">
        <v>2126</v>
      </c>
      <c r="B745" s="23">
        <v>45951.597222222197</v>
      </c>
      <c r="C745" s="23">
        <v>45951.629861111098</v>
      </c>
      <c r="D745" s="23">
        <v>45958.3930555556</v>
      </c>
      <c r="E745" s="9" t="s">
        <v>212</v>
      </c>
      <c r="F745" s="9" t="s">
        <v>188</v>
      </c>
      <c r="G745" s="9" t="s">
        <v>236</v>
      </c>
      <c r="H745" s="9" t="s">
        <v>163</v>
      </c>
      <c r="I745" s="9" t="s">
        <v>315</v>
      </c>
      <c r="J745" s="9" t="s">
        <v>2127</v>
      </c>
      <c r="K745" s="9" t="s">
        <v>246</v>
      </c>
      <c r="L745" s="9" t="s">
        <v>270</v>
      </c>
      <c r="M745" s="9" t="s">
        <v>1502</v>
      </c>
      <c r="N745" s="9" t="s">
        <v>197</v>
      </c>
      <c r="O745" s="9" t="s">
        <v>180</v>
      </c>
      <c r="P745" s="9" t="s">
        <v>368</v>
      </c>
      <c r="Q745" s="9" t="s">
        <v>219</v>
      </c>
      <c r="R745" s="9">
        <v>0</v>
      </c>
      <c r="S745" s="9">
        <v>137</v>
      </c>
      <c r="T745" s="9" t="s">
        <v>229</v>
      </c>
      <c r="U745" s="9" t="s">
        <v>242</v>
      </c>
      <c r="X745" s="9">
        <f>INDEX(SLA_Policy!$D$2:$D$5,MATCH(F745,SLA_Policy!$A$2:$A$5,0))</f>
        <v>72</v>
      </c>
      <c r="Y745" s="9" t="str">
        <f>IF(E745="Cancelled","Excluded",IF(D745="",IF((SLA_Policy!$B$8-B745)*24&gt;X745,"Open - Breached","Open - On Track"),IF((D745-B745)*24&lt;=X745,"Met","Breached")))</f>
        <v>Breached</v>
      </c>
    </row>
    <row r="746" spans="1:25" x14ac:dyDescent="0.25">
      <c r="A746" s="9" t="s">
        <v>2128</v>
      </c>
      <c r="B746" s="23">
        <v>45951.601388888899</v>
      </c>
      <c r="C746" s="23">
        <v>45951.617361111101</v>
      </c>
      <c r="D746" s="23">
        <v>45953.326388888898</v>
      </c>
      <c r="E746" s="9" t="s">
        <v>212</v>
      </c>
      <c r="F746" s="9" t="s">
        <v>188</v>
      </c>
      <c r="G746" s="9" t="s">
        <v>213</v>
      </c>
      <c r="H746" s="9" t="s">
        <v>88</v>
      </c>
      <c r="I746" s="9" t="s">
        <v>268</v>
      </c>
      <c r="J746" s="9" t="s">
        <v>269</v>
      </c>
      <c r="K746" s="9" t="s">
        <v>215</v>
      </c>
      <c r="L746" s="9" t="s">
        <v>226</v>
      </c>
      <c r="M746" s="9" t="s">
        <v>2129</v>
      </c>
      <c r="N746" s="9" t="s">
        <v>197</v>
      </c>
      <c r="O746" s="9" t="s">
        <v>178</v>
      </c>
      <c r="P746" s="9" t="s">
        <v>321</v>
      </c>
      <c r="Q746" s="9" t="s">
        <v>219</v>
      </c>
      <c r="R746" s="9">
        <v>0</v>
      </c>
      <c r="S746" s="9">
        <v>8</v>
      </c>
      <c r="T746" s="9" t="s">
        <v>229</v>
      </c>
      <c r="U746" s="9" t="s">
        <v>221</v>
      </c>
      <c r="W746" s="9">
        <v>5</v>
      </c>
      <c r="X746" s="9">
        <f>INDEX(SLA_Policy!$D$2:$D$5,MATCH(F746,SLA_Policy!$A$2:$A$5,0))</f>
        <v>72</v>
      </c>
      <c r="Y746" s="9" t="str">
        <f>IF(E746="Cancelled","Excluded",IF(D746="",IF((SLA_Policy!$B$8-B746)*24&gt;X746,"Open - Breached","Open - On Track"),IF((D746-B746)*24&lt;=X746,"Met","Breached")))</f>
        <v>Met</v>
      </c>
    </row>
    <row r="747" spans="1:25" x14ac:dyDescent="0.25">
      <c r="A747" s="9" t="s">
        <v>2130</v>
      </c>
      <c r="B747" s="23">
        <v>45951.603472222203</v>
      </c>
      <c r="C747" s="23">
        <v>45951.695138888899</v>
      </c>
      <c r="D747" s="23">
        <v>45957.334027777797</v>
      </c>
      <c r="E747" s="9" t="s">
        <v>212</v>
      </c>
      <c r="F747" s="9" t="s">
        <v>189</v>
      </c>
      <c r="G747" s="9" t="s">
        <v>236</v>
      </c>
      <c r="H747" s="9" t="s">
        <v>164</v>
      </c>
      <c r="I747" s="9" t="s">
        <v>421</v>
      </c>
      <c r="J747" s="9" t="s">
        <v>2131</v>
      </c>
      <c r="K747" s="9" t="s">
        <v>215</v>
      </c>
      <c r="L747" s="9" t="s">
        <v>216</v>
      </c>
      <c r="M747" s="9" t="s">
        <v>2132</v>
      </c>
      <c r="N747" s="9" t="s">
        <v>199</v>
      </c>
      <c r="O747" s="9" t="s">
        <v>180</v>
      </c>
      <c r="P747" s="9" t="s">
        <v>368</v>
      </c>
      <c r="Q747" s="9" t="s">
        <v>219</v>
      </c>
      <c r="R747" s="9">
        <v>0</v>
      </c>
      <c r="S747" s="9">
        <v>17</v>
      </c>
      <c r="T747" s="9" t="s">
        <v>464</v>
      </c>
      <c r="U747" s="9" t="s">
        <v>242</v>
      </c>
      <c r="X747" s="9">
        <f>INDEX(SLA_Policy!$D$2:$D$5,MATCH(F747,SLA_Policy!$A$2:$A$5,0))</f>
        <v>120</v>
      </c>
      <c r="Y747" s="9" t="str">
        <f>IF(E747="Cancelled","Excluded",IF(D747="",IF((SLA_Policy!$B$8-B747)*24&gt;X747,"Open - Breached","Open - On Track"),IF((D747-B747)*24&lt;=X747,"Met","Breached")))</f>
        <v>Breached</v>
      </c>
    </row>
    <row r="748" spans="1:25" x14ac:dyDescent="0.25">
      <c r="A748" s="9" t="s">
        <v>2133</v>
      </c>
      <c r="B748" s="23">
        <v>45951.608333333301</v>
      </c>
      <c r="C748" s="23">
        <v>45951.613194444399</v>
      </c>
      <c r="D748" s="23">
        <v>45951.752083333296</v>
      </c>
      <c r="E748" s="9" t="s">
        <v>212</v>
      </c>
      <c r="F748" s="9" t="s">
        <v>189</v>
      </c>
      <c r="G748" s="9" t="s">
        <v>213</v>
      </c>
      <c r="H748" s="9" t="s">
        <v>161</v>
      </c>
      <c r="I748" s="9" t="s">
        <v>389</v>
      </c>
      <c r="J748" s="9" t="s">
        <v>2134</v>
      </c>
      <c r="K748" s="9" t="s">
        <v>225</v>
      </c>
      <c r="L748" s="9" t="s">
        <v>216</v>
      </c>
      <c r="M748" s="9" t="s">
        <v>1240</v>
      </c>
      <c r="N748" s="9" t="s">
        <v>200</v>
      </c>
      <c r="O748" s="9" t="s">
        <v>116</v>
      </c>
      <c r="P748" s="9" t="s">
        <v>574</v>
      </c>
      <c r="Q748" s="9" t="s">
        <v>219</v>
      </c>
      <c r="R748" s="9">
        <v>0</v>
      </c>
      <c r="S748" s="9">
        <v>5</v>
      </c>
      <c r="U748" s="9" t="s">
        <v>266</v>
      </c>
      <c r="X748" s="9">
        <f>INDEX(SLA_Policy!$D$2:$D$5,MATCH(F748,SLA_Policy!$A$2:$A$5,0))</f>
        <v>120</v>
      </c>
      <c r="Y748" s="9" t="str">
        <f>IF(E748="Cancelled","Excluded",IF(D748="",IF((SLA_Policy!$B$8-B748)*24&gt;X748,"Open - Breached","Open - On Track"),IF((D748-B748)*24&lt;=X748,"Met","Breached")))</f>
        <v>Met</v>
      </c>
    </row>
    <row r="749" spans="1:25" x14ac:dyDescent="0.25">
      <c r="A749" s="9" t="s">
        <v>2135</v>
      </c>
      <c r="B749" s="23">
        <v>45951.611111111102</v>
      </c>
      <c r="C749" s="23">
        <v>45951.614583333299</v>
      </c>
      <c r="D749" s="23">
        <v>45951.6472222222</v>
      </c>
      <c r="E749" s="9" t="s">
        <v>212</v>
      </c>
      <c r="F749" s="9" t="s">
        <v>189</v>
      </c>
      <c r="G749" s="9" t="s">
        <v>213</v>
      </c>
      <c r="H749" s="9" t="s">
        <v>161</v>
      </c>
      <c r="I749" s="9" t="s">
        <v>389</v>
      </c>
      <c r="J749" s="9" t="s">
        <v>390</v>
      </c>
      <c r="K749" s="9" t="s">
        <v>246</v>
      </c>
      <c r="L749" s="9" t="s">
        <v>216</v>
      </c>
      <c r="M749" s="9" t="s">
        <v>2136</v>
      </c>
      <c r="N749" s="9" t="s">
        <v>200</v>
      </c>
      <c r="O749" s="9" t="s">
        <v>116</v>
      </c>
      <c r="P749" s="9" t="s">
        <v>551</v>
      </c>
      <c r="Q749" s="9" t="s">
        <v>219</v>
      </c>
      <c r="R749" s="9">
        <v>0</v>
      </c>
      <c r="S749" s="9">
        <v>11</v>
      </c>
      <c r="U749" s="9" t="s">
        <v>140</v>
      </c>
      <c r="V749" s="9" t="s">
        <v>1839</v>
      </c>
      <c r="W749" s="9">
        <v>5</v>
      </c>
      <c r="X749" s="9">
        <f>INDEX(SLA_Policy!$D$2:$D$5,MATCH(F749,SLA_Policy!$A$2:$A$5,0))</f>
        <v>120</v>
      </c>
      <c r="Y749" s="9" t="str">
        <f>IF(E749="Cancelled","Excluded",IF(D749="",IF((SLA_Policy!$B$8-B749)*24&gt;X749,"Open - Breached","Open - On Track"),IF((D749-B749)*24&lt;=X749,"Met","Breached")))</f>
        <v>Met</v>
      </c>
    </row>
    <row r="750" spans="1:25" x14ac:dyDescent="0.25">
      <c r="A750" s="9" t="s">
        <v>2137</v>
      </c>
      <c r="B750" s="23">
        <v>45951.619444444397</v>
      </c>
      <c r="C750" s="23">
        <v>45951.631249999999</v>
      </c>
      <c r="D750" s="23">
        <v>45954.345138888901</v>
      </c>
      <c r="E750" s="9" t="s">
        <v>212</v>
      </c>
      <c r="F750" s="9" t="s">
        <v>188</v>
      </c>
      <c r="G750" s="9" t="s">
        <v>213</v>
      </c>
      <c r="H750" s="9" t="s">
        <v>167</v>
      </c>
      <c r="I750" s="9" t="s">
        <v>536</v>
      </c>
      <c r="J750" s="9" t="s">
        <v>876</v>
      </c>
      <c r="K750" s="9" t="s">
        <v>215</v>
      </c>
      <c r="L750" s="9" t="s">
        <v>216</v>
      </c>
      <c r="M750" s="9" t="s">
        <v>556</v>
      </c>
      <c r="N750" s="9" t="s">
        <v>196</v>
      </c>
      <c r="O750" s="9" t="s">
        <v>180</v>
      </c>
      <c r="P750" s="9" t="s">
        <v>278</v>
      </c>
      <c r="Q750" s="9" t="s">
        <v>219</v>
      </c>
      <c r="R750" s="9">
        <v>0</v>
      </c>
      <c r="S750" s="9">
        <v>39</v>
      </c>
      <c r="T750" s="9" t="s">
        <v>322</v>
      </c>
      <c r="U750" s="9" t="s">
        <v>290</v>
      </c>
      <c r="X750" s="9">
        <f>INDEX(SLA_Policy!$D$2:$D$5,MATCH(F750,SLA_Policy!$A$2:$A$5,0))</f>
        <v>72</v>
      </c>
      <c r="Y750" s="9" t="str">
        <f>IF(E750="Cancelled","Excluded",IF(D750="",IF((SLA_Policy!$B$8-B750)*24&gt;X750,"Open - Breached","Open - On Track"),IF((D750-B750)*24&lt;=X750,"Met","Breached")))</f>
        <v>Met</v>
      </c>
    </row>
    <row r="751" spans="1:25" x14ac:dyDescent="0.25">
      <c r="A751" s="9" t="s">
        <v>2138</v>
      </c>
      <c r="B751" s="23">
        <v>45951.622222222199</v>
      </c>
      <c r="C751" s="23">
        <v>45951.633333333302</v>
      </c>
      <c r="D751" s="23">
        <v>45951.709027777797</v>
      </c>
      <c r="E751" s="9" t="s">
        <v>212</v>
      </c>
      <c r="F751" s="9" t="s">
        <v>188</v>
      </c>
      <c r="G751" s="9" t="s">
        <v>213</v>
      </c>
      <c r="H751" s="9" t="s">
        <v>164</v>
      </c>
      <c r="I751" s="9" t="s">
        <v>339</v>
      </c>
      <c r="J751" s="9" t="s">
        <v>866</v>
      </c>
      <c r="K751" s="9" t="s">
        <v>246</v>
      </c>
      <c r="L751" s="9" t="s">
        <v>104</v>
      </c>
      <c r="M751" s="9" t="s">
        <v>2139</v>
      </c>
      <c r="N751" s="9" t="s">
        <v>200</v>
      </c>
      <c r="O751" s="9" t="s">
        <v>116</v>
      </c>
      <c r="P751" s="9" t="s">
        <v>590</v>
      </c>
      <c r="Q751" s="9" t="s">
        <v>219</v>
      </c>
      <c r="R751" s="9">
        <v>0</v>
      </c>
      <c r="S751" s="9">
        <v>9</v>
      </c>
      <c r="T751" s="9" t="s">
        <v>464</v>
      </c>
      <c r="U751" s="9" t="s">
        <v>290</v>
      </c>
      <c r="X751" s="9">
        <f>INDEX(SLA_Policy!$D$2:$D$5,MATCH(F751,SLA_Policy!$A$2:$A$5,0))</f>
        <v>72</v>
      </c>
      <c r="Y751" s="9" t="str">
        <f>IF(E751="Cancelled","Excluded",IF(D751="",IF((SLA_Policy!$B$8-B751)*24&gt;X751,"Open - Breached","Open - On Track"),IF((D751-B751)*24&lt;=X751,"Met","Breached")))</f>
        <v>Met</v>
      </c>
    </row>
    <row r="752" spans="1:25" x14ac:dyDescent="0.25">
      <c r="A752" s="9" t="s">
        <v>2140</v>
      </c>
      <c r="B752" s="23">
        <v>45951.622916666704</v>
      </c>
      <c r="C752" s="23">
        <v>45951.641666666699</v>
      </c>
      <c r="D752" s="23">
        <v>45953.340972222199</v>
      </c>
      <c r="E752" s="9" t="s">
        <v>212</v>
      </c>
      <c r="F752" s="9" t="s">
        <v>188</v>
      </c>
      <c r="G752" s="9" t="s">
        <v>236</v>
      </c>
      <c r="H752" s="9" t="s">
        <v>161</v>
      </c>
      <c r="I752" s="9" t="s">
        <v>482</v>
      </c>
      <c r="J752" s="9" t="s">
        <v>2141</v>
      </c>
      <c r="K752" s="9" t="s">
        <v>215</v>
      </c>
      <c r="L752" s="9" t="s">
        <v>104</v>
      </c>
      <c r="M752" s="9" t="s">
        <v>1621</v>
      </c>
      <c r="N752" s="9" t="s">
        <v>196</v>
      </c>
      <c r="O752" s="9" t="s">
        <v>177</v>
      </c>
      <c r="P752" s="9" t="s">
        <v>300</v>
      </c>
      <c r="Q752" s="9" t="s">
        <v>219</v>
      </c>
      <c r="R752" s="9">
        <v>0</v>
      </c>
      <c r="S752" s="9">
        <v>63</v>
      </c>
      <c r="U752" s="9" t="s">
        <v>242</v>
      </c>
      <c r="W752" s="9">
        <v>5</v>
      </c>
      <c r="X752" s="9">
        <f>INDEX(SLA_Policy!$D$2:$D$5,MATCH(F752,SLA_Policy!$A$2:$A$5,0))</f>
        <v>72</v>
      </c>
      <c r="Y752" s="9" t="str">
        <f>IF(E752="Cancelled","Excluded",IF(D752="",IF((SLA_Policy!$B$8-B752)*24&gt;X752,"Open - Breached","Open - On Track"),IF((D752-B752)*24&lt;=X752,"Met","Breached")))</f>
        <v>Met</v>
      </c>
    </row>
    <row r="753" spans="1:25" x14ac:dyDescent="0.25">
      <c r="A753" s="9" t="s">
        <v>2142</v>
      </c>
      <c r="B753" s="23">
        <v>45951.630555555603</v>
      </c>
      <c r="C753" s="23">
        <v>45952.34375</v>
      </c>
      <c r="D753" s="23">
        <v>45953.377777777801</v>
      </c>
      <c r="E753" s="9" t="s">
        <v>212</v>
      </c>
      <c r="F753" s="9" t="s">
        <v>188</v>
      </c>
      <c r="G753" s="9" t="s">
        <v>213</v>
      </c>
      <c r="H753" s="9" t="s">
        <v>167</v>
      </c>
      <c r="I753" s="9" t="s">
        <v>349</v>
      </c>
      <c r="J753" s="9" t="s">
        <v>2143</v>
      </c>
      <c r="K753" s="9" t="s">
        <v>246</v>
      </c>
      <c r="L753" s="9" t="s">
        <v>104</v>
      </c>
      <c r="M753" s="9" t="s">
        <v>2144</v>
      </c>
      <c r="N753" s="9" t="s">
        <v>197</v>
      </c>
      <c r="O753" s="9" t="s">
        <v>180</v>
      </c>
      <c r="P753" s="9" t="s">
        <v>318</v>
      </c>
      <c r="Q753" s="9" t="s">
        <v>273</v>
      </c>
      <c r="R753" s="9">
        <v>0</v>
      </c>
      <c r="S753" s="9">
        <v>20</v>
      </c>
      <c r="U753" s="9" t="s">
        <v>248</v>
      </c>
      <c r="X753" s="9">
        <f>INDEX(SLA_Policy!$D$2:$D$5,MATCH(F753,SLA_Policy!$A$2:$A$5,0))</f>
        <v>72</v>
      </c>
      <c r="Y753" s="9" t="str">
        <f>IF(E753="Cancelled","Excluded",IF(D753="",IF((SLA_Policy!$B$8-B753)*24&gt;X753,"Open - Breached","Open - On Track"),IF((D753-B753)*24&lt;=X753,"Met","Breached")))</f>
        <v>Met</v>
      </c>
    </row>
    <row r="754" spans="1:25" x14ac:dyDescent="0.25">
      <c r="A754" s="9" t="s">
        <v>2145</v>
      </c>
      <c r="B754" s="23">
        <v>45951.632638888899</v>
      </c>
      <c r="C754" s="23">
        <v>45951.664583333302</v>
      </c>
      <c r="D754" s="23">
        <v>45952.3256944444</v>
      </c>
      <c r="E754" s="9" t="s">
        <v>212</v>
      </c>
      <c r="F754" s="9" t="s">
        <v>188</v>
      </c>
      <c r="G754" s="9" t="s">
        <v>213</v>
      </c>
      <c r="H754" s="9" t="s">
        <v>164</v>
      </c>
      <c r="I754" s="9" t="s">
        <v>339</v>
      </c>
      <c r="J754" s="9" t="s">
        <v>866</v>
      </c>
      <c r="K754" s="9" t="s">
        <v>303</v>
      </c>
      <c r="L754" s="9" t="s">
        <v>282</v>
      </c>
      <c r="M754" s="9" t="s">
        <v>367</v>
      </c>
      <c r="N754" s="9" t="s">
        <v>196</v>
      </c>
      <c r="O754" s="9" t="s">
        <v>180</v>
      </c>
      <c r="P754" s="9" t="s">
        <v>278</v>
      </c>
      <c r="Q754" s="9" t="s">
        <v>219</v>
      </c>
      <c r="R754" s="9">
        <v>0</v>
      </c>
      <c r="S754" s="9">
        <v>9</v>
      </c>
      <c r="T754" s="9" t="s">
        <v>464</v>
      </c>
      <c r="U754" s="9" t="s">
        <v>248</v>
      </c>
      <c r="W754" s="9">
        <v>5</v>
      </c>
      <c r="X754" s="9">
        <f>INDEX(SLA_Policy!$D$2:$D$5,MATCH(F754,SLA_Policy!$A$2:$A$5,0))</f>
        <v>72</v>
      </c>
      <c r="Y754" s="9" t="str">
        <f>IF(E754="Cancelled","Excluded",IF(D754="",IF((SLA_Policy!$B$8-B754)*24&gt;X754,"Open - Breached","Open - On Track"),IF((D754-B754)*24&lt;=X754,"Met","Breached")))</f>
        <v>Met</v>
      </c>
    </row>
    <row r="755" spans="1:25" x14ac:dyDescent="0.25">
      <c r="A755" s="9" t="s">
        <v>2146</v>
      </c>
      <c r="B755" s="23">
        <v>45951.637499999997</v>
      </c>
      <c r="C755" s="23">
        <v>45951.672222222202</v>
      </c>
      <c r="D755" s="23">
        <v>45951.6875</v>
      </c>
      <c r="E755" s="9" t="s">
        <v>212</v>
      </c>
      <c r="F755" s="9" t="s">
        <v>188</v>
      </c>
      <c r="G755" s="9" t="s">
        <v>213</v>
      </c>
      <c r="H755" s="9" t="s">
        <v>161</v>
      </c>
      <c r="I755" s="9" t="s">
        <v>389</v>
      </c>
      <c r="J755" s="9" t="s">
        <v>390</v>
      </c>
      <c r="K755" s="9" t="s">
        <v>246</v>
      </c>
      <c r="L755" s="9" t="s">
        <v>216</v>
      </c>
      <c r="M755" s="9" t="s">
        <v>2136</v>
      </c>
      <c r="N755" s="9" t="s">
        <v>196</v>
      </c>
      <c r="O755" s="9" t="s">
        <v>116</v>
      </c>
      <c r="P755" s="9" t="s">
        <v>551</v>
      </c>
      <c r="Q755" s="9" t="s">
        <v>219</v>
      </c>
      <c r="R755" s="9">
        <v>0</v>
      </c>
      <c r="S755" s="9">
        <v>4</v>
      </c>
      <c r="U755" s="9" t="s">
        <v>140</v>
      </c>
      <c r="V755" s="9" t="s">
        <v>1839</v>
      </c>
      <c r="X755" s="9">
        <f>INDEX(SLA_Policy!$D$2:$D$5,MATCH(F755,SLA_Policy!$A$2:$A$5,0))</f>
        <v>72</v>
      </c>
      <c r="Y755" s="9" t="str">
        <f>IF(E755="Cancelled","Excluded",IF(D755="",IF((SLA_Policy!$B$8-B755)*24&gt;X755,"Open - Breached","Open - On Track"),IF((D755-B755)*24&lt;=X755,"Met","Breached")))</f>
        <v>Met</v>
      </c>
    </row>
    <row r="756" spans="1:25" x14ac:dyDescent="0.25">
      <c r="A756" s="9" t="s">
        <v>2147</v>
      </c>
      <c r="B756" s="23">
        <v>45951.6381944444</v>
      </c>
      <c r="C756" s="23">
        <v>45951.654861111099</v>
      </c>
      <c r="D756" s="23">
        <v>45951.7055555556</v>
      </c>
      <c r="E756" s="9" t="s">
        <v>212</v>
      </c>
      <c r="F756" s="9" t="s">
        <v>188</v>
      </c>
      <c r="G756" s="9" t="s">
        <v>213</v>
      </c>
      <c r="H756" s="9" t="s">
        <v>161</v>
      </c>
      <c r="I756" s="9" t="s">
        <v>297</v>
      </c>
      <c r="J756" s="9" t="s">
        <v>512</v>
      </c>
      <c r="K756" s="9" t="s">
        <v>215</v>
      </c>
      <c r="L756" s="9" t="s">
        <v>226</v>
      </c>
      <c r="M756" s="9" t="s">
        <v>877</v>
      </c>
      <c r="N756" s="9" t="s">
        <v>199</v>
      </c>
      <c r="O756" s="9" t="s">
        <v>177</v>
      </c>
      <c r="P756" s="9" t="s">
        <v>457</v>
      </c>
      <c r="Q756" s="9" t="s">
        <v>219</v>
      </c>
      <c r="R756" s="9">
        <v>0</v>
      </c>
      <c r="S756" s="9">
        <v>19</v>
      </c>
      <c r="U756" s="9" t="s">
        <v>290</v>
      </c>
      <c r="X756" s="9">
        <f>INDEX(SLA_Policy!$D$2:$D$5,MATCH(F756,SLA_Policy!$A$2:$A$5,0))</f>
        <v>72</v>
      </c>
      <c r="Y756" s="9" t="str">
        <f>IF(E756="Cancelled","Excluded",IF(D756="",IF((SLA_Policy!$B$8-B756)*24&gt;X756,"Open - Breached","Open - On Track"),IF((D756-B756)*24&lt;=X756,"Met","Breached")))</f>
        <v>Met</v>
      </c>
    </row>
    <row r="757" spans="1:25" x14ac:dyDescent="0.25">
      <c r="A757" s="9" t="s">
        <v>2148</v>
      </c>
      <c r="B757" s="23">
        <v>45951.641666666699</v>
      </c>
      <c r="C757" s="23">
        <v>45951.647916666698</v>
      </c>
      <c r="D757" s="23">
        <v>45953.404861111099</v>
      </c>
      <c r="E757" s="9" t="s">
        <v>212</v>
      </c>
      <c r="F757" s="9" t="s">
        <v>188</v>
      </c>
      <c r="G757" s="9" t="s">
        <v>213</v>
      </c>
      <c r="H757" s="9" t="s">
        <v>162</v>
      </c>
      <c r="I757" s="9" t="s">
        <v>244</v>
      </c>
      <c r="J757" s="9" t="s">
        <v>2149</v>
      </c>
      <c r="K757" s="9" t="s">
        <v>239</v>
      </c>
      <c r="L757" s="9" t="s">
        <v>104</v>
      </c>
      <c r="M757" s="9" t="s">
        <v>2150</v>
      </c>
      <c r="N757" s="9" t="s">
        <v>198</v>
      </c>
      <c r="O757" s="9" t="s">
        <v>179</v>
      </c>
      <c r="P757" s="9" t="s">
        <v>264</v>
      </c>
      <c r="Q757" s="9" t="s">
        <v>219</v>
      </c>
      <c r="R757" s="9">
        <v>0</v>
      </c>
      <c r="S757" s="9">
        <v>19</v>
      </c>
      <c r="U757" s="9" t="s">
        <v>248</v>
      </c>
      <c r="W757" s="9">
        <v>4</v>
      </c>
      <c r="X757" s="9">
        <f>INDEX(SLA_Policy!$D$2:$D$5,MATCH(F757,SLA_Policy!$A$2:$A$5,0))</f>
        <v>72</v>
      </c>
      <c r="Y757" s="9" t="str">
        <f>IF(E757="Cancelled","Excluded",IF(D757="",IF((SLA_Policy!$B$8-B757)*24&gt;X757,"Open - Breached","Open - On Track"),IF((D757-B757)*24&lt;=X757,"Met","Breached")))</f>
        <v>Met</v>
      </c>
    </row>
    <row r="758" spans="1:25" x14ac:dyDescent="0.25">
      <c r="A758" s="9" t="s">
        <v>2151</v>
      </c>
      <c r="B758" s="23">
        <v>45951.645833333299</v>
      </c>
      <c r="C758" s="23">
        <v>45951.661111111098</v>
      </c>
      <c r="D758" s="23">
        <v>45961.409027777801</v>
      </c>
      <c r="E758" s="9" t="s">
        <v>212</v>
      </c>
      <c r="F758" s="9" t="s">
        <v>188</v>
      </c>
      <c r="G758" s="9" t="s">
        <v>236</v>
      </c>
      <c r="H758" s="9" t="s">
        <v>163</v>
      </c>
      <c r="I758" s="9" t="s">
        <v>315</v>
      </c>
      <c r="J758" s="9" t="s">
        <v>2152</v>
      </c>
      <c r="K758" s="9" t="s">
        <v>262</v>
      </c>
      <c r="L758" s="9" t="s">
        <v>104</v>
      </c>
      <c r="M758" s="9" t="s">
        <v>2153</v>
      </c>
      <c r="N758" s="9" t="s">
        <v>196</v>
      </c>
      <c r="O758" s="9" t="s">
        <v>180</v>
      </c>
      <c r="P758" s="9" t="s">
        <v>368</v>
      </c>
      <c r="Q758" s="9" t="s">
        <v>219</v>
      </c>
      <c r="R758" s="9">
        <v>0</v>
      </c>
      <c r="S758" s="9">
        <v>170</v>
      </c>
      <c r="T758" s="9" t="s">
        <v>136</v>
      </c>
      <c r="U758" s="9" t="s">
        <v>242</v>
      </c>
      <c r="W758" s="9">
        <v>3</v>
      </c>
      <c r="X758" s="9">
        <f>INDEX(SLA_Policy!$D$2:$D$5,MATCH(F758,SLA_Policy!$A$2:$A$5,0))</f>
        <v>72</v>
      </c>
      <c r="Y758" s="9" t="str">
        <f>IF(E758="Cancelled","Excluded",IF(D758="",IF((SLA_Policy!$B$8-B758)*24&gt;X758,"Open - Breached","Open - On Track"),IF((D758-B758)*24&lt;=X758,"Met","Breached")))</f>
        <v>Breached</v>
      </c>
    </row>
    <row r="759" spans="1:25" x14ac:dyDescent="0.25">
      <c r="A759" s="9" t="s">
        <v>2154</v>
      </c>
      <c r="B759" s="23">
        <v>45951.65625</v>
      </c>
      <c r="C759" s="23">
        <v>45951.656944444498</v>
      </c>
      <c r="D759" s="23">
        <v>45951.671527777798</v>
      </c>
      <c r="E759" s="9" t="s">
        <v>212</v>
      </c>
      <c r="F759" s="9" t="s">
        <v>188</v>
      </c>
      <c r="G759" s="9" t="s">
        <v>213</v>
      </c>
      <c r="H759" s="9" t="s">
        <v>161</v>
      </c>
      <c r="I759" s="9" t="s">
        <v>389</v>
      </c>
      <c r="J759" s="9" t="s">
        <v>1581</v>
      </c>
      <c r="K759" s="9" t="s">
        <v>239</v>
      </c>
      <c r="L759" s="9" t="s">
        <v>226</v>
      </c>
      <c r="M759" s="9" t="s">
        <v>1641</v>
      </c>
      <c r="N759" s="9" t="s">
        <v>198</v>
      </c>
      <c r="O759" s="9" t="s">
        <v>116</v>
      </c>
      <c r="P759" s="9" t="s">
        <v>590</v>
      </c>
      <c r="Q759" s="9" t="s">
        <v>219</v>
      </c>
      <c r="R759" s="9">
        <v>0</v>
      </c>
      <c r="S759" s="9">
        <v>11</v>
      </c>
      <c r="U759" s="9" t="s">
        <v>290</v>
      </c>
      <c r="X759" s="9">
        <f>INDEX(SLA_Policy!$D$2:$D$5,MATCH(F759,SLA_Policy!$A$2:$A$5,0))</f>
        <v>72</v>
      </c>
      <c r="Y759" s="9" t="str">
        <f>IF(E759="Cancelled","Excluded",IF(D759="",IF((SLA_Policy!$B$8-B759)*24&gt;X759,"Open - Breached","Open - On Track"),IF((D759-B759)*24&lt;=X759,"Met","Breached")))</f>
        <v>Met</v>
      </c>
    </row>
    <row r="760" spans="1:25" x14ac:dyDescent="0.25">
      <c r="A760" s="9" t="s">
        <v>2155</v>
      </c>
      <c r="B760" s="23">
        <v>45951.6652777778</v>
      </c>
      <c r="C760" s="23">
        <v>45952.34375</v>
      </c>
      <c r="D760" s="23">
        <v>45952.354166666701</v>
      </c>
      <c r="E760" s="9" t="s">
        <v>212</v>
      </c>
      <c r="F760" s="9" t="s">
        <v>189</v>
      </c>
      <c r="G760" s="9" t="s">
        <v>236</v>
      </c>
      <c r="H760" s="9" t="s">
        <v>167</v>
      </c>
      <c r="I760" s="9" t="s">
        <v>255</v>
      </c>
      <c r="J760" s="9" t="s">
        <v>1723</v>
      </c>
      <c r="K760" s="9" t="s">
        <v>246</v>
      </c>
      <c r="L760" s="9" t="s">
        <v>307</v>
      </c>
      <c r="M760" s="9" t="s">
        <v>848</v>
      </c>
      <c r="N760" s="9" t="s">
        <v>196</v>
      </c>
      <c r="O760" s="9" t="s">
        <v>176</v>
      </c>
      <c r="P760" s="9" t="s">
        <v>228</v>
      </c>
      <c r="Q760" s="9" t="s">
        <v>219</v>
      </c>
      <c r="R760" s="9">
        <v>0</v>
      </c>
      <c r="S760" s="9">
        <v>10</v>
      </c>
      <c r="U760" s="9" t="s">
        <v>242</v>
      </c>
      <c r="X760" s="9">
        <f>INDEX(SLA_Policy!$D$2:$D$5,MATCH(F760,SLA_Policy!$A$2:$A$5,0))</f>
        <v>120</v>
      </c>
      <c r="Y760" s="9" t="str">
        <f>IF(E760="Cancelled","Excluded",IF(D760="",IF((SLA_Policy!$B$8-B760)*24&gt;X760,"Open - Breached","Open - On Track"),IF((D760-B760)*24&lt;=X760,"Met","Breached")))</f>
        <v>Met</v>
      </c>
    </row>
    <row r="761" spans="1:25" x14ac:dyDescent="0.25">
      <c r="A761" s="9" t="s">
        <v>2156</v>
      </c>
      <c r="B761" s="23">
        <v>45951.6652777778</v>
      </c>
      <c r="C761" s="23">
        <v>45951.773611111101</v>
      </c>
      <c r="D761" s="23">
        <v>45952.341666666704</v>
      </c>
      <c r="E761" s="9" t="s">
        <v>212</v>
      </c>
      <c r="F761" s="9" t="s">
        <v>189</v>
      </c>
      <c r="G761" s="9" t="s">
        <v>213</v>
      </c>
      <c r="H761" s="9" t="s">
        <v>161</v>
      </c>
      <c r="I761" s="9" t="s">
        <v>389</v>
      </c>
      <c r="J761" s="9" t="s">
        <v>435</v>
      </c>
      <c r="K761" s="9" t="s">
        <v>246</v>
      </c>
      <c r="L761" s="9" t="s">
        <v>270</v>
      </c>
      <c r="M761" s="9" t="s">
        <v>2157</v>
      </c>
      <c r="N761" s="9" t="s">
        <v>197</v>
      </c>
      <c r="O761" s="9" t="s">
        <v>116</v>
      </c>
      <c r="P761" s="9" t="s">
        <v>234</v>
      </c>
      <c r="Q761" s="9" t="s">
        <v>219</v>
      </c>
      <c r="R761" s="9">
        <v>0</v>
      </c>
      <c r="S761" s="9">
        <v>9</v>
      </c>
      <c r="U761" s="9" t="s">
        <v>140</v>
      </c>
      <c r="V761" s="9" t="s">
        <v>1839</v>
      </c>
      <c r="X761" s="9">
        <f>INDEX(SLA_Policy!$D$2:$D$5,MATCH(F761,SLA_Policy!$A$2:$A$5,0))</f>
        <v>120</v>
      </c>
      <c r="Y761" s="9" t="str">
        <f>IF(E761="Cancelled","Excluded",IF(D761="",IF((SLA_Policy!$B$8-B761)*24&gt;X761,"Open - Breached","Open - On Track"),IF((D761-B761)*24&lt;=X761,"Met","Breached")))</f>
        <v>Met</v>
      </c>
    </row>
    <row r="762" spans="1:25" x14ac:dyDescent="0.25">
      <c r="A762" s="9" t="s">
        <v>2158</v>
      </c>
      <c r="B762" s="23">
        <v>45951.675694444399</v>
      </c>
      <c r="C762" s="23">
        <v>45951.7097222222</v>
      </c>
      <c r="D762" s="23">
        <v>45952.366666666698</v>
      </c>
      <c r="E762" s="9" t="s">
        <v>212</v>
      </c>
      <c r="F762" s="9" t="s">
        <v>187</v>
      </c>
      <c r="G762" s="9" t="s">
        <v>213</v>
      </c>
      <c r="H762" s="9" t="s">
        <v>88</v>
      </c>
      <c r="I762" s="9" t="s">
        <v>92</v>
      </c>
      <c r="J762" s="9" t="s">
        <v>2159</v>
      </c>
      <c r="K762" s="9" t="s">
        <v>303</v>
      </c>
      <c r="L762" s="9" t="s">
        <v>351</v>
      </c>
      <c r="M762" s="9" t="s">
        <v>1518</v>
      </c>
      <c r="N762" s="9" t="s">
        <v>197</v>
      </c>
      <c r="O762" s="9" t="s">
        <v>178</v>
      </c>
      <c r="P762" s="9" t="s">
        <v>414</v>
      </c>
      <c r="Q762" s="9" t="s">
        <v>273</v>
      </c>
      <c r="R762" s="9">
        <v>0</v>
      </c>
      <c r="S762" s="9">
        <v>19</v>
      </c>
      <c r="T762" s="9" t="s">
        <v>136</v>
      </c>
      <c r="U762" s="9" t="s">
        <v>290</v>
      </c>
      <c r="W762" s="9">
        <v>3</v>
      </c>
      <c r="X762" s="9">
        <f>INDEX(SLA_Policy!$D$2:$D$5,MATCH(F762,SLA_Policy!$A$2:$A$5,0))</f>
        <v>8</v>
      </c>
      <c r="Y762" s="9" t="str">
        <f>IF(E762="Cancelled","Excluded",IF(D762="",IF((SLA_Policy!$B$8-B762)*24&gt;X762,"Open - Breached","Open - On Track"),IF((D762-B762)*24&lt;=X762,"Met","Breached")))</f>
        <v>Breached</v>
      </c>
    </row>
    <row r="763" spans="1:25" x14ac:dyDescent="0.25">
      <c r="A763" s="9" t="s">
        <v>2160</v>
      </c>
      <c r="B763" s="23">
        <v>45951.688888888901</v>
      </c>
      <c r="C763" s="23">
        <v>45951.7097222222</v>
      </c>
      <c r="D763" s="23">
        <v>45952.347916666702</v>
      </c>
      <c r="E763" s="9" t="s">
        <v>212</v>
      </c>
      <c r="F763" s="9" t="s">
        <v>188</v>
      </c>
      <c r="G763" s="9" t="s">
        <v>213</v>
      </c>
      <c r="H763" s="9" t="s">
        <v>161</v>
      </c>
      <c r="I763" s="9" t="s">
        <v>454</v>
      </c>
      <c r="J763" s="9" t="s">
        <v>2161</v>
      </c>
      <c r="K763" s="9" t="s">
        <v>239</v>
      </c>
      <c r="L763" s="9" t="s">
        <v>270</v>
      </c>
      <c r="M763" s="9" t="s">
        <v>1844</v>
      </c>
      <c r="N763" s="9" t="s">
        <v>196</v>
      </c>
      <c r="O763" s="9" t="s">
        <v>177</v>
      </c>
      <c r="P763" s="9" t="s">
        <v>300</v>
      </c>
      <c r="Q763" s="9" t="s">
        <v>219</v>
      </c>
      <c r="R763" s="9">
        <v>0</v>
      </c>
      <c r="S763" s="9">
        <v>11</v>
      </c>
      <c r="U763" s="9" t="s">
        <v>140</v>
      </c>
      <c r="V763" s="9" t="s">
        <v>1839</v>
      </c>
      <c r="W763" s="9">
        <v>4</v>
      </c>
      <c r="X763" s="9">
        <f>INDEX(SLA_Policy!$D$2:$D$5,MATCH(F763,SLA_Policy!$A$2:$A$5,0))</f>
        <v>72</v>
      </c>
      <c r="Y763" s="9" t="str">
        <f>IF(E763="Cancelled","Excluded",IF(D763="",IF((SLA_Policy!$B$8-B763)*24&gt;X763,"Open - Breached","Open - On Track"),IF((D763-B763)*24&lt;=X763,"Met","Breached")))</f>
        <v>Met</v>
      </c>
    </row>
    <row r="764" spans="1:25" x14ac:dyDescent="0.25">
      <c r="A764" s="9" t="s">
        <v>2162</v>
      </c>
      <c r="B764" s="23">
        <v>45951.701388888898</v>
      </c>
      <c r="C764" s="23">
        <v>45951.703472222202</v>
      </c>
      <c r="D764" s="23">
        <v>45952.309027777803</v>
      </c>
      <c r="E764" s="9" t="s">
        <v>212</v>
      </c>
      <c r="F764" s="9" t="s">
        <v>188</v>
      </c>
      <c r="G764" s="9" t="s">
        <v>213</v>
      </c>
      <c r="H764" s="9" t="s">
        <v>88</v>
      </c>
      <c r="I764" s="9" t="s">
        <v>268</v>
      </c>
      <c r="J764" s="9" t="s">
        <v>2163</v>
      </c>
      <c r="K764" s="9" t="s">
        <v>246</v>
      </c>
      <c r="L764" s="9" t="s">
        <v>311</v>
      </c>
      <c r="M764" s="9" t="s">
        <v>1860</v>
      </c>
      <c r="N764" s="9" t="s">
        <v>200</v>
      </c>
      <c r="O764" s="9" t="s">
        <v>178</v>
      </c>
      <c r="P764" s="9" t="s">
        <v>414</v>
      </c>
      <c r="Q764" s="9" t="s">
        <v>219</v>
      </c>
      <c r="R764" s="9">
        <v>0</v>
      </c>
      <c r="S764" s="9">
        <v>16</v>
      </c>
      <c r="T764" s="9" t="s">
        <v>220</v>
      </c>
      <c r="U764" s="9" t="s">
        <v>230</v>
      </c>
      <c r="W764" s="9">
        <v>5</v>
      </c>
      <c r="X764" s="9">
        <f>INDEX(SLA_Policy!$D$2:$D$5,MATCH(F764,SLA_Policy!$A$2:$A$5,0))</f>
        <v>72</v>
      </c>
      <c r="Y764" s="9" t="str">
        <f>IF(E764="Cancelled","Excluded",IF(D764="",IF((SLA_Policy!$B$8-B764)*24&gt;X764,"Open - Breached","Open - On Track"),IF((D764-B764)*24&lt;=X764,"Met","Breached")))</f>
        <v>Met</v>
      </c>
    </row>
    <row r="765" spans="1:25" x14ac:dyDescent="0.25">
      <c r="A765" s="9" t="s">
        <v>2164</v>
      </c>
      <c r="B765" s="23">
        <v>45951.702777777798</v>
      </c>
      <c r="C765" s="23">
        <v>45951.707638888904</v>
      </c>
      <c r="D765" s="23">
        <v>45952.317361111098</v>
      </c>
      <c r="E765" s="9" t="s">
        <v>212</v>
      </c>
      <c r="F765" s="9" t="s">
        <v>188</v>
      </c>
      <c r="G765" s="9" t="s">
        <v>213</v>
      </c>
      <c r="H765" s="9" t="s">
        <v>163</v>
      </c>
      <c r="I765" s="9" t="s">
        <v>223</v>
      </c>
      <c r="J765" s="9" t="s">
        <v>1366</v>
      </c>
      <c r="K765" s="9" t="s">
        <v>246</v>
      </c>
      <c r="L765" s="9" t="s">
        <v>216</v>
      </c>
      <c r="M765" s="9" t="s">
        <v>676</v>
      </c>
      <c r="N765" s="9" t="s">
        <v>198</v>
      </c>
      <c r="O765" s="9" t="s">
        <v>176</v>
      </c>
      <c r="P765" s="9" t="s">
        <v>570</v>
      </c>
      <c r="Q765" s="9" t="s">
        <v>219</v>
      </c>
      <c r="R765" s="9">
        <v>0</v>
      </c>
      <c r="S765" s="9">
        <v>181</v>
      </c>
      <c r="T765" s="9" t="s">
        <v>136</v>
      </c>
      <c r="U765" s="9" t="s">
        <v>230</v>
      </c>
      <c r="X765" s="9">
        <f>INDEX(SLA_Policy!$D$2:$D$5,MATCH(F765,SLA_Policy!$A$2:$A$5,0))</f>
        <v>72</v>
      </c>
      <c r="Y765" s="9" t="str">
        <f>IF(E765="Cancelled","Excluded",IF(D765="",IF((SLA_Policy!$B$8-B765)*24&gt;X765,"Open - Breached","Open - On Track"),IF((D765-B765)*24&lt;=X765,"Met","Breached")))</f>
        <v>Met</v>
      </c>
    </row>
    <row r="766" spans="1:25" x14ac:dyDescent="0.25">
      <c r="A766" s="9" t="s">
        <v>2165</v>
      </c>
      <c r="B766" s="23">
        <v>45951.709027777797</v>
      </c>
      <c r="C766" s="23">
        <v>45951.710416666698</v>
      </c>
      <c r="D766" s="23">
        <v>45952.320138888899</v>
      </c>
      <c r="E766" s="9" t="s">
        <v>212</v>
      </c>
      <c r="F766" s="9" t="s">
        <v>188</v>
      </c>
      <c r="G766" s="9" t="s">
        <v>213</v>
      </c>
      <c r="H766" s="9" t="s">
        <v>161</v>
      </c>
      <c r="I766" s="9" t="s">
        <v>297</v>
      </c>
      <c r="J766" s="9" t="s">
        <v>735</v>
      </c>
      <c r="K766" s="9" t="s">
        <v>215</v>
      </c>
      <c r="L766" s="9" t="s">
        <v>282</v>
      </c>
      <c r="M766" s="9" t="s">
        <v>998</v>
      </c>
      <c r="N766" s="9" t="s">
        <v>198</v>
      </c>
      <c r="O766" s="9" t="s">
        <v>177</v>
      </c>
      <c r="P766" s="9" t="s">
        <v>457</v>
      </c>
      <c r="Q766" s="9" t="s">
        <v>219</v>
      </c>
      <c r="R766" s="9">
        <v>0</v>
      </c>
      <c r="S766" s="9">
        <v>16</v>
      </c>
      <c r="U766" s="9" t="s">
        <v>290</v>
      </c>
      <c r="W766" s="9">
        <v>4</v>
      </c>
      <c r="X766" s="9">
        <f>INDEX(SLA_Policy!$D$2:$D$5,MATCH(F766,SLA_Policy!$A$2:$A$5,0))</f>
        <v>72</v>
      </c>
      <c r="Y766" s="9" t="str">
        <f>IF(E766="Cancelled","Excluded",IF(D766="",IF((SLA_Policy!$B$8-B766)*24&gt;X766,"Open - Breached","Open - On Track"),IF((D766-B766)*24&lt;=X766,"Met","Breached")))</f>
        <v>Met</v>
      </c>
    </row>
    <row r="767" spans="1:25" x14ac:dyDescent="0.25">
      <c r="A767" s="9" t="s">
        <v>2166</v>
      </c>
      <c r="B767" s="23">
        <v>45951.710416666698</v>
      </c>
      <c r="C767" s="23">
        <v>45951.711805555598</v>
      </c>
      <c r="D767" s="23">
        <v>45952.328472222202</v>
      </c>
      <c r="E767" s="9" t="s">
        <v>212</v>
      </c>
      <c r="F767" s="9" t="s">
        <v>188</v>
      </c>
      <c r="G767" s="9" t="s">
        <v>213</v>
      </c>
      <c r="H767" s="9" t="s">
        <v>161</v>
      </c>
      <c r="I767" s="9" t="s">
        <v>454</v>
      </c>
      <c r="J767" s="9" t="s">
        <v>972</v>
      </c>
      <c r="K767" s="9" t="s">
        <v>246</v>
      </c>
      <c r="L767" s="9" t="s">
        <v>371</v>
      </c>
      <c r="M767" s="9" t="s">
        <v>644</v>
      </c>
      <c r="N767" s="9" t="s">
        <v>200</v>
      </c>
      <c r="O767" s="9" t="s">
        <v>116</v>
      </c>
      <c r="P767" s="9" t="s">
        <v>218</v>
      </c>
      <c r="Q767" s="9" t="s">
        <v>219</v>
      </c>
      <c r="R767" s="9">
        <v>0</v>
      </c>
      <c r="S767" s="9">
        <v>27</v>
      </c>
      <c r="U767" s="9" t="s">
        <v>140</v>
      </c>
      <c r="V767" s="9" t="s">
        <v>1839</v>
      </c>
      <c r="X767" s="9">
        <f>INDEX(SLA_Policy!$D$2:$D$5,MATCH(F767,SLA_Policy!$A$2:$A$5,0))</f>
        <v>72</v>
      </c>
      <c r="Y767" s="9" t="str">
        <f>IF(E767="Cancelled","Excluded",IF(D767="",IF((SLA_Policy!$B$8-B767)*24&gt;X767,"Open - Breached","Open - On Track"),IF((D767-B767)*24&lt;=X767,"Met","Breached")))</f>
        <v>Met</v>
      </c>
    </row>
    <row r="768" spans="1:25" x14ac:dyDescent="0.25">
      <c r="A768" s="9" t="s">
        <v>2167</v>
      </c>
      <c r="B768" s="23">
        <v>45951.744444444397</v>
      </c>
      <c r="C768" s="23">
        <v>45951.749305555597</v>
      </c>
      <c r="D768" s="23">
        <v>45952.345138888901</v>
      </c>
      <c r="E768" s="9" t="s">
        <v>212</v>
      </c>
      <c r="F768" s="9" t="s">
        <v>187</v>
      </c>
      <c r="G768" s="9" t="s">
        <v>213</v>
      </c>
      <c r="H768" s="9" t="s">
        <v>164</v>
      </c>
      <c r="I768" s="9" t="s">
        <v>478</v>
      </c>
      <c r="J768" s="9" t="s">
        <v>2168</v>
      </c>
      <c r="K768" s="9" t="s">
        <v>239</v>
      </c>
      <c r="L768" s="9" t="s">
        <v>226</v>
      </c>
      <c r="M768" s="9" t="s">
        <v>1487</v>
      </c>
      <c r="N768" s="9" t="s">
        <v>196</v>
      </c>
      <c r="O768" s="9" t="s">
        <v>178</v>
      </c>
      <c r="P768" s="9" t="s">
        <v>321</v>
      </c>
      <c r="Q768" s="9" t="s">
        <v>273</v>
      </c>
      <c r="R768" s="9">
        <v>0</v>
      </c>
      <c r="S768" s="9">
        <v>28</v>
      </c>
      <c r="T768" s="9" t="s">
        <v>343</v>
      </c>
      <c r="U768" s="9" t="s">
        <v>248</v>
      </c>
      <c r="X768" s="9">
        <f>INDEX(SLA_Policy!$D$2:$D$5,MATCH(F768,SLA_Policy!$A$2:$A$5,0))</f>
        <v>8</v>
      </c>
      <c r="Y768" s="9" t="str">
        <f>IF(E768="Cancelled","Excluded",IF(D768="",IF((SLA_Policy!$B$8-B768)*24&gt;X768,"Open - Breached","Open - On Track"),IF((D768-B768)*24&lt;=X768,"Met","Breached")))</f>
        <v>Breached</v>
      </c>
    </row>
    <row r="769" spans="1:25" x14ac:dyDescent="0.25">
      <c r="A769" s="9" t="s">
        <v>2169</v>
      </c>
      <c r="B769" s="23">
        <v>45951.755555555603</v>
      </c>
      <c r="C769" s="23">
        <v>45951.7631944444</v>
      </c>
      <c r="D769" s="23">
        <v>45952.4</v>
      </c>
      <c r="E769" s="9" t="s">
        <v>212</v>
      </c>
      <c r="F769" s="9" t="s">
        <v>188</v>
      </c>
      <c r="G769" s="9" t="s">
        <v>213</v>
      </c>
      <c r="H769" s="9" t="s">
        <v>161</v>
      </c>
      <c r="I769" s="9" t="s">
        <v>389</v>
      </c>
      <c r="J769" s="9" t="s">
        <v>2170</v>
      </c>
      <c r="K769" s="9" t="s">
        <v>246</v>
      </c>
      <c r="L769" s="9" t="s">
        <v>216</v>
      </c>
      <c r="M769" s="9" t="s">
        <v>1785</v>
      </c>
      <c r="N769" s="9" t="s">
        <v>199</v>
      </c>
      <c r="O769" s="9" t="s">
        <v>116</v>
      </c>
      <c r="P769" s="9" t="s">
        <v>234</v>
      </c>
      <c r="Q769" s="9" t="s">
        <v>219</v>
      </c>
      <c r="R769" s="9">
        <v>0</v>
      </c>
      <c r="S769" s="9">
        <v>9</v>
      </c>
      <c r="U769" s="9" t="s">
        <v>266</v>
      </c>
      <c r="X769" s="9">
        <f>INDEX(SLA_Policy!$D$2:$D$5,MATCH(F769,SLA_Policy!$A$2:$A$5,0))</f>
        <v>72</v>
      </c>
      <c r="Y769" s="9" t="str">
        <f>IF(E769="Cancelled","Excluded",IF(D769="",IF((SLA_Policy!$B$8-B769)*24&gt;X769,"Open - Breached","Open - On Track"),IF((D769-B769)*24&lt;=X769,"Met","Breached")))</f>
        <v>Met</v>
      </c>
    </row>
    <row r="770" spans="1:25" x14ac:dyDescent="0.25">
      <c r="A770" s="9" t="s">
        <v>2171</v>
      </c>
      <c r="B770" s="23">
        <v>45951.780555555597</v>
      </c>
      <c r="C770" s="23">
        <v>45952.324999999997</v>
      </c>
      <c r="D770" s="23">
        <v>45953.364583333299</v>
      </c>
      <c r="E770" s="9" t="s">
        <v>212</v>
      </c>
      <c r="F770" s="9" t="s">
        <v>188</v>
      </c>
      <c r="G770" s="9" t="s">
        <v>236</v>
      </c>
      <c r="H770" s="9" t="s">
        <v>163</v>
      </c>
      <c r="I770" s="9" t="s">
        <v>315</v>
      </c>
      <c r="J770" s="9" t="s">
        <v>608</v>
      </c>
      <c r="K770" s="9" t="s">
        <v>246</v>
      </c>
      <c r="L770" s="9" t="s">
        <v>282</v>
      </c>
      <c r="M770" s="9" t="s">
        <v>2172</v>
      </c>
      <c r="N770" s="9" t="s">
        <v>196</v>
      </c>
      <c r="O770" s="9" t="s">
        <v>180</v>
      </c>
      <c r="P770" s="9" t="s">
        <v>278</v>
      </c>
      <c r="Q770" s="9" t="s">
        <v>219</v>
      </c>
      <c r="R770" s="9">
        <v>0</v>
      </c>
      <c r="S770" s="9">
        <v>100</v>
      </c>
      <c r="T770" s="9" t="s">
        <v>322</v>
      </c>
      <c r="U770" s="9" t="s">
        <v>242</v>
      </c>
      <c r="W770" s="9">
        <v>4</v>
      </c>
      <c r="X770" s="9">
        <f>INDEX(SLA_Policy!$D$2:$D$5,MATCH(F770,SLA_Policy!$A$2:$A$5,0))</f>
        <v>72</v>
      </c>
      <c r="Y770" s="9" t="str">
        <f>IF(E770="Cancelled","Excluded",IF(D770="",IF((SLA_Policy!$B$8-B770)*24&gt;X770,"Open - Breached","Open - On Track"),IF((D770-B770)*24&lt;=X770,"Met","Breached")))</f>
        <v>Met</v>
      </c>
    </row>
    <row r="771" spans="1:25" x14ac:dyDescent="0.25">
      <c r="A771" s="9" t="s">
        <v>2173</v>
      </c>
      <c r="B771" s="23">
        <v>45951.795833333301</v>
      </c>
      <c r="C771" s="23">
        <v>45952.3569444444</v>
      </c>
      <c r="D771" s="23">
        <v>45953.7368055556</v>
      </c>
      <c r="E771" s="9" t="s">
        <v>212</v>
      </c>
      <c r="F771" s="9" t="s">
        <v>188</v>
      </c>
      <c r="G771" s="9" t="s">
        <v>236</v>
      </c>
      <c r="H771" s="9" t="s">
        <v>161</v>
      </c>
      <c r="I771" s="9" t="s">
        <v>482</v>
      </c>
      <c r="J771" s="9" t="s">
        <v>2174</v>
      </c>
      <c r="K771" s="9" t="s">
        <v>225</v>
      </c>
      <c r="L771" s="9" t="s">
        <v>216</v>
      </c>
      <c r="M771" s="9" t="s">
        <v>965</v>
      </c>
      <c r="N771" s="9" t="s">
        <v>197</v>
      </c>
      <c r="O771" s="9" t="s">
        <v>177</v>
      </c>
      <c r="P771" s="9" t="s">
        <v>241</v>
      </c>
      <c r="Q771" s="9" t="s">
        <v>219</v>
      </c>
      <c r="R771" s="9">
        <v>1</v>
      </c>
      <c r="S771" s="9">
        <v>40</v>
      </c>
      <c r="U771" s="9" t="s">
        <v>242</v>
      </c>
      <c r="X771" s="9">
        <f>INDEX(SLA_Policy!$D$2:$D$5,MATCH(F771,SLA_Policy!$A$2:$A$5,0))</f>
        <v>72</v>
      </c>
      <c r="Y771" s="9" t="str">
        <f>IF(E771="Cancelled","Excluded",IF(D771="",IF((SLA_Policy!$B$8-B771)*24&gt;X771,"Open - Breached","Open - On Track"),IF((D771-B771)*24&lt;=X771,"Met","Breached")))</f>
        <v>Met</v>
      </c>
    </row>
    <row r="772" spans="1:25" x14ac:dyDescent="0.25">
      <c r="A772" s="9" t="s">
        <v>2175</v>
      </c>
      <c r="B772" s="23">
        <v>45952.001388888901</v>
      </c>
      <c r="C772" s="23">
        <v>45952.334027777797</v>
      </c>
      <c r="D772" s="23">
        <v>45954.572222222203</v>
      </c>
      <c r="E772" s="9" t="s">
        <v>212</v>
      </c>
      <c r="F772" s="9" t="s">
        <v>189</v>
      </c>
      <c r="G772" s="9" t="s">
        <v>236</v>
      </c>
      <c r="H772" s="9" t="s">
        <v>161</v>
      </c>
      <c r="I772" s="9" t="s">
        <v>237</v>
      </c>
      <c r="J772" s="9" t="s">
        <v>2176</v>
      </c>
      <c r="K772" s="9" t="s">
        <v>215</v>
      </c>
      <c r="L772" s="9" t="s">
        <v>282</v>
      </c>
      <c r="M772" s="9" t="s">
        <v>2177</v>
      </c>
      <c r="N772" s="9" t="s">
        <v>196</v>
      </c>
      <c r="O772" s="9" t="s">
        <v>179</v>
      </c>
      <c r="P772" s="9" t="s">
        <v>264</v>
      </c>
      <c r="Q772" s="9" t="s">
        <v>219</v>
      </c>
      <c r="R772" s="9">
        <v>2</v>
      </c>
      <c r="S772" s="9">
        <v>53</v>
      </c>
      <c r="U772" s="9" t="s">
        <v>242</v>
      </c>
      <c r="X772" s="9">
        <f>INDEX(SLA_Policy!$D$2:$D$5,MATCH(F772,SLA_Policy!$A$2:$A$5,0))</f>
        <v>120</v>
      </c>
      <c r="Y772" s="9" t="str">
        <f>IF(E772="Cancelled","Excluded",IF(D772="",IF((SLA_Policy!$B$8-B772)*24&gt;X772,"Open - Breached","Open - On Track"),IF((D772-B772)*24&lt;=X772,"Met","Breached")))</f>
        <v>Met</v>
      </c>
    </row>
    <row r="773" spans="1:25" x14ac:dyDescent="0.25">
      <c r="A773" s="9" t="s">
        <v>2178</v>
      </c>
      <c r="B773" s="23">
        <v>45952.245138888902</v>
      </c>
      <c r="C773" s="23">
        <v>45952.315277777801</v>
      </c>
      <c r="D773" s="23">
        <v>45952.468055555597</v>
      </c>
      <c r="E773" s="9" t="s">
        <v>212</v>
      </c>
      <c r="F773" s="9" t="s">
        <v>188</v>
      </c>
      <c r="G773" s="9" t="s">
        <v>213</v>
      </c>
      <c r="H773" s="9" t="s">
        <v>166</v>
      </c>
      <c r="I773" s="9" t="s">
        <v>398</v>
      </c>
      <c r="J773" s="9" t="s">
        <v>1811</v>
      </c>
      <c r="K773" s="9" t="s">
        <v>215</v>
      </c>
      <c r="L773" s="9" t="s">
        <v>311</v>
      </c>
      <c r="M773" s="9" t="s">
        <v>2179</v>
      </c>
      <c r="N773" s="9" t="s">
        <v>199</v>
      </c>
      <c r="O773" s="9" t="s">
        <v>181</v>
      </c>
      <c r="P773" s="9" t="s">
        <v>445</v>
      </c>
      <c r="Q773" s="9" t="s">
        <v>219</v>
      </c>
      <c r="R773" s="9">
        <v>0</v>
      </c>
      <c r="S773" s="9">
        <v>20</v>
      </c>
      <c r="U773" s="9" t="s">
        <v>376</v>
      </c>
      <c r="X773" s="9">
        <f>INDEX(SLA_Policy!$D$2:$D$5,MATCH(F773,SLA_Policy!$A$2:$A$5,0))</f>
        <v>72</v>
      </c>
      <c r="Y773" s="9" t="str">
        <f>IF(E773="Cancelled","Excluded",IF(D773="",IF((SLA_Policy!$B$8-B773)*24&gt;X773,"Open - Breached","Open - On Track"),IF((D773-B773)*24&lt;=X773,"Met","Breached")))</f>
        <v>Met</v>
      </c>
    </row>
    <row r="774" spans="1:25" x14ac:dyDescent="0.25">
      <c r="A774" s="9" t="s">
        <v>2180</v>
      </c>
      <c r="B774" s="23">
        <v>45952.293055555601</v>
      </c>
      <c r="C774" s="23">
        <v>45952.307638888902</v>
      </c>
      <c r="D774" s="23">
        <v>45953.371527777803</v>
      </c>
      <c r="E774" s="9" t="s">
        <v>212</v>
      </c>
      <c r="F774" s="9" t="s">
        <v>188</v>
      </c>
      <c r="G774" s="9" t="s">
        <v>213</v>
      </c>
      <c r="H774" s="9" t="s">
        <v>165</v>
      </c>
      <c r="I774" s="9" t="s">
        <v>469</v>
      </c>
      <c r="J774" s="9" t="s">
        <v>2181</v>
      </c>
      <c r="K774" s="9" t="s">
        <v>246</v>
      </c>
      <c r="L774" s="9" t="s">
        <v>351</v>
      </c>
      <c r="M774" s="9" t="s">
        <v>2182</v>
      </c>
      <c r="N774" s="9" t="s">
        <v>197</v>
      </c>
      <c r="O774" s="9" t="s">
        <v>176</v>
      </c>
      <c r="P774" s="9" t="s">
        <v>253</v>
      </c>
      <c r="Q774" s="9" t="s">
        <v>219</v>
      </c>
      <c r="R774" s="9">
        <v>0</v>
      </c>
      <c r="S774" s="9">
        <v>22</v>
      </c>
      <c r="U774" s="9" t="s">
        <v>230</v>
      </c>
      <c r="W774" s="9">
        <v>5</v>
      </c>
      <c r="X774" s="9">
        <f>INDEX(SLA_Policy!$D$2:$D$5,MATCH(F774,SLA_Policy!$A$2:$A$5,0))</f>
        <v>72</v>
      </c>
      <c r="Y774" s="9" t="str">
        <f>IF(E774="Cancelled","Excluded",IF(D774="",IF((SLA_Policy!$B$8-B774)*24&gt;X774,"Open - Breached","Open - On Track"),IF((D774-B774)*24&lt;=X774,"Met","Breached")))</f>
        <v>Met</v>
      </c>
    </row>
    <row r="775" spans="1:25" x14ac:dyDescent="0.25">
      <c r="A775" s="9" t="s">
        <v>2183</v>
      </c>
      <c r="B775" s="23">
        <v>45952.320138888899</v>
      </c>
      <c r="C775" s="23">
        <v>45952.434027777803</v>
      </c>
      <c r="D775" s="23">
        <v>45952.4868055556</v>
      </c>
      <c r="E775" s="9" t="s">
        <v>212</v>
      </c>
      <c r="F775" s="9" t="s">
        <v>188</v>
      </c>
      <c r="G775" s="9" t="s">
        <v>213</v>
      </c>
      <c r="H775" s="9" t="s">
        <v>164</v>
      </c>
      <c r="I775" s="9" t="s">
        <v>478</v>
      </c>
      <c r="J775" s="9" t="s">
        <v>2184</v>
      </c>
      <c r="K775" s="9" t="s">
        <v>246</v>
      </c>
      <c r="L775" s="9" t="s">
        <v>282</v>
      </c>
      <c r="M775" s="9" t="s">
        <v>1439</v>
      </c>
      <c r="N775" s="9" t="s">
        <v>197</v>
      </c>
      <c r="O775" s="9" t="s">
        <v>178</v>
      </c>
      <c r="P775" s="9" t="s">
        <v>414</v>
      </c>
      <c r="Q775" s="9" t="s">
        <v>219</v>
      </c>
      <c r="R775" s="9">
        <v>0</v>
      </c>
      <c r="S775" s="9">
        <v>31</v>
      </c>
      <c r="T775" s="9" t="s">
        <v>464</v>
      </c>
      <c r="U775" s="9" t="s">
        <v>248</v>
      </c>
      <c r="W775" s="9">
        <v>3</v>
      </c>
      <c r="X775" s="9">
        <f>INDEX(SLA_Policy!$D$2:$D$5,MATCH(F775,SLA_Policy!$A$2:$A$5,0))</f>
        <v>72</v>
      </c>
      <c r="Y775" s="9" t="str">
        <f>IF(E775="Cancelled","Excluded",IF(D775="",IF((SLA_Policy!$B$8-B775)*24&gt;X775,"Open - Breached","Open - On Track"),IF((D775-B775)*24&lt;=X775,"Met","Breached")))</f>
        <v>Met</v>
      </c>
    </row>
    <row r="776" spans="1:25" x14ac:dyDescent="0.25">
      <c r="A776" s="9" t="s">
        <v>2185</v>
      </c>
      <c r="B776" s="23">
        <v>45952.338888888902</v>
      </c>
      <c r="C776" s="23">
        <v>45952.339583333298</v>
      </c>
      <c r="D776" s="23">
        <v>45952.34375</v>
      </c>
      <c r="E776" s="9" t="s">
        <v>212</v>
      </c>
      <c r="F776" s="9" t="s">
        <v>187</v>
      </c>
      <c r="G776" s="9" t="s">
        <v>213</v>
      </c>
      <c r="H776" s="9" t="s">
        <v>161</v>
      </c>
      <c r="I776" s="9" t="s">
        <v>454</v>
      </c>
      <c r="J776" s="9" t="s">
        <v>1549</v>
      </c>
      <c r="K776" s="9" t="s">
        <v>246</v>
      </c>
      <c r="L776" s="9" t="s">
        <v>226</v>
      </c>
      <c r="M776" s="9" t="s">
        <v>2186</v>
      </c>
      <c r="N776" s="9" t="s">
        <v>198</v>
      </c>
      <c r="O776" s="9" t="s">
        <v>116</v>
      </c>
      <c r="P776" s="9" t="s">
        <v>218</v>
      </c>
      <c r="Q776" s="9" t="s">
        <v>219</v>
      </c>
      <c r="R776" s="9">
        <v>0</v>
      </c>
      <c r="S776" s="9">
        <v>11</v>
      </c>
      <c r="U776" s="9" t="s">
        <v>140</v>
      </c>
      <c r="V776" s="9" t="s">
        <v>1839</v>
      </c>
      <c r="W776" s="9">
        <v>4</v>
      </c>
      <c r="X776" s="9">
        <f>INDEX(SLA_Policy!$D$2:$D$5,MATCH(F776,SLA_Policy!$A$2:$A$5,0))</f>
        <v>8</v>
      </c>
      <c r="Y776" s="9" t="str">
        <f>IF(E776="Cancelled","Excluded",IF(D776="",IF((SLA_Policy!$B$8-B776)*24&gt;X776,"Open - Breached","Open - On Track"),IF((D776-B776)*24&lt;=X776,"Met","Breached")))</f>
        <v>Met</v>
      </c>
    </row>
    <row r="777" spans="1:25" x14ac:dyDescent="0.25">
      <c r="A777" s="9" t="s">
        <v>2187</v>
      </c>
      <c r="B777" s="23">
        <v>45952.340972222199</v>
      </c>
      <c r="C777" s="23">
        <v>45952.357638888898</v>
      </c>
      <c r="D777" s="23">
        <v>45952.514583333301</v>
      </c>
      <c r="E777" s="9" t="s">
        <v>212</v>
      </c>
      <c r="F777" s="9" t="s">
        <v>189</v>
      </c>
      <c r="G777" s="9" t="s">
        <v>213</v>
      </c>
      <c r="H777" s="9" t="s">
        <v>88</v>
      </c>
      <c r="I777" s="9" t="s">
        <v>268</v>
      </c>
      <c r="J777" s="9" t="s">
        <v>2188</v>
      </c>
      <c r="K777" s="9" t="s">
        <v>215</v>
      </c>
      <c r="L777" s="9" t="s">
        <v>104</v>
      </c>
      <c r="M777" s="9" t="s">
        <v>1719</v>
      </c>
      <c r="N777" s="9" t="s">
        <v>198</v>
      </c>
      <c r="O777" s="9" t="s">
        <v>178</v>
      </c>
      <c r="P777" s="9" t="s">
        <v>414</v>
      </c>
      <c r="Q777" s="9" t="s">
        <v>273</v>
      </c>
      <c r="R777" s="9">
        <v>0</v>
      </c>
      <c r="S777" s="9">
        <v>32</v>
      </c>
      <c r="T777" s="9" t="s">
        <v>229</v>
      </c>
      <c r="U777" s="9" t="s">
        <v>661</v>
      </c>
      <c r="X777" s="9">
        <f>INDEX(SLA_Policy!$D$2:$D$5,MATCH(F777,SLA_Policy!$A$2:$A$5,0))</f>
        <v>120</v>
      </c>
      <c r="Y777" s="9" t="str">
        <f>IF(E777="Cancelled","Excluded",IF(D777="",IF((SLA_Policy!$B$8-B777)*24&gt;X777,"Open - Breached","Open - On Track"),IF((D777-B777)*24&lt;=X777,"Met","Breached")))</f>
        <v>Met</v>
      </c>
    </row>
    <row r="778" spans="1:25" x14ac:dyDescent="0.25">
      <c r="A778" s="9" t="s">
        <v>2189</v>
      </c>
      <c r="B778" s="23">
        <v>45952.352083333302</v>
      </c>
      <c r="C778" s="23">
        <v>45952.358333333301</v>
      </c>
      <c r="D778" s="23">
        <v>45953.488888888904</v>
      </c>
      <c r="E778" s="9" t="s">
        <v>212</v>
      </c>
      <c r="F778" s="9" t="s">
        <v>188</v>
      </c>
      <c r="G778" s="9" t="s">
        <v>213</v>
      </c>
      <c r="H778" s="9" t="s">
        <v>163</v>
      </c>
      <c r="I778" s="9" t="s">
        <v>250</v>
      </c>
      <c r="J778" s="9" t="s">
        <v>2119</v>
      </c>
      <c r="K778" s="9" t="s">
        <v>303</v>
      </c>
      <c r="L778" s="9" t="s">
        <v>282</v>
      </c>
      <c r="M778" s="9" t="s">
        <v>1536</v>
      </c>
      <c r="N778" s="9" t="s">
        <v>197</v>
      </c>
      <c r="O778" s="9" t="s">
        <v>176</v>
      </c>
      <c r="P778" s="9" t="s">
        <v>419</v>
      </c>
      <c r="Q778" s="9" t="s">
        <v>219</v>
      </c>
      <c r="R778" s="9">
        <v>0</v>
      </c>
      <c r="S778" s="9">
        <v>40</v>
      </c>
      <c r="T778" s="9" t="s">
        <v>322</v>
      </c>
      <c r="U778" s="9" t="s">
        <v>230</v>
      </c>
      <c r="X778" s="9">
        <f>INDEX(SLA_Policy!$D$2:$D$5,MATCH(F778,SLA_Policy!$A$2:$A$5,0))</f>
        <v>72</v>
      </c>
      <c r="Y778" s="9" t="str">
        <f>IF(E778="Cancelled","Excluded",IF(D778="",IF((SLA_Policy!$B$8-B778)*24&gt;X778,"Open - Breached","Open - On Track"),IF((D778-B778)*24&lt;=X778,"Met","Breached")))</f>
        <v>Met</v>
      </c>
    </row>
    <row r="779" spans="1:25" x14ac:dyDescent="0.25">
      <c r="A779" s="9" t="s">
        <v>2190</v>
      </c>
      <c r="B779" s="23">
        <v>45952.3527777778</v>
      </c>
      <c r="C779" s="23">
        <v>45952.524305555598</v>
      </c>
      <c r="D779" s="23">
        <v>45953.467361111099</v>
      </c>
      <c r="E779" s="9" t="s">
        <v>212</v>
      </c>
      <c r="F779" s="9" t="s">
        <v>188</v>
      </c>
      <c r="G779" s="9" t="s">
        <v>236</v>
      </c>
      <c r="H779" s="9" t="s">
        <v>164</v>
      </c>
      <c r="I779" s="9" t="s">
        <v>421</v>
      </c>
      <c r="J779" s="9" t="s">
        <v>902</v>
      </c>
      <c r="K779" s="9" t="s">
        <v>246</v>
      </c>
      <c r="L779" s="9" t="s">
        <v>282</v>
      </c>
      <c r="M779" s="9" t="s">
        <v>2191</v>
      </c>
      <c r="N779" s="9" t="s">
        <v>196</v>
      </c>
      <c r="O779" s="9" t="s">
        <v>180</v>
      </c>
      <c r="P779" s="9" t="s">
        <v>278</v>
      </c>
      <c r="Q779" s="9" t="s">
        <v>219</v>
      </c>
      <c r="R779" s="9">
        <v>0</v>
      </c>
      <c r="S779" s="9">
        <v>23</v>
      </c>
      <c r="T779" s="9" t="s">
        <v>343</v>
      </c>
      <c r="U779" s="9" t="s">
        <v>242</v>
      </c>
      <c r="W779" s="9">
        <v>5</v>
      </c>
      <c r="X779" s="9">
        <f>INDEX(SLA_Policy!$D$2:$D$5,MATCH(F779,SLA_Policy!$A$2:$A$5,0))</f>
        <v>72</v>
      </c>
      <c r="Y779" s="9" t="str">
        <f>IF(E779="Cancelled","Excluded",IF(D779="",IF((SLA_Policy!$B$8-B779)*24&gt;X779,"Open - Breached","Open - On Track"),IF((D779-B779)*24&lt;=X779,"Met","Breached")))</f>
        <v>Met</v>
      </c>
    </row>
    <row r="780" spans="1:25" x14ac:dyDescent="0.25">
      <c r="A780" s="9" t="s">
        <v>2192</v>
      </c>
      <c r="B780" s="23">
        <v>45952.359722222202</v>
      </c>
      <c r="C780" s="23">
        <v>45952.3618055556</v>
      </c>
      <c r="D780" s="23">
        <v>45952.383333333302</v>
      </c>
      <c r="E780" s="9" t="s">
        <v>212</v>
      </c>
      <c r="F780" s="9" t="s">
        <v>187</v>
      </c>
      <c r="G780" s="9" t="s">
        <v>213</v>
      </c>
      <c r="H780" s="9" t="s">
        <v>161</v>
      </c>
      <c r="I780" s="9" t="s">
        <v>389</v>
      </c>
      <c r="J780" s="9" t="s">
        <v>2193</v>
      </c>
      <c r="K780" s="9" t="s">
        <v>246</v>
      </c>
      <c r="L780" s="9" t="s">
        <v>104</v>
      </c>
      <c r="M780" s="9" t="s">
        <v>583</v>
      </c>
      <c r="N780" s="9" t="s">
        <v>198</v>
      </c>
      <c r="O780" s="9" t="s">
        <v>116</v>
      </c>
      <c r="P780" s="9" t="s">
        <v>234</v>
      </c>
      <c r="Q780" s="9" t="s">
        <v>219</v>
      </c>
      <c r="R780" s="9">
        <v>0</v>
      </c>
      <c r="S780" s="9">
        <v>5</v>
      </c>
      <c r="U780" s="9" t="s">
        <v>140</v>
      </c>
      <c r="V780" s="9" t="s">
        <v>1839</v>
      </c>
      <c r="X780" s="9">
        <f>INDEX(SLA_Policy!$D$2:$D$5,MATCH(F780,SLA_Policy!$A$2:$A$5,0))</f>
        <v>8</v>
      </c>
      <c r="Y780" s="9" t="str">
        <f>IF(E780="Cancelled","Excluded",IF(D780="",IF((SLA_Policy!$B$8-B780)*24&gt;X780,"Open - Breached","Open - On Track"),IF((D780-B780)*24&lt;=X780,"Met","Breached")))</f>
        <v>Met</v>
      </c>
    </row>
    <row r="781" spans="1:25" x14ac:dyDescent="0.25">
      <c r="A781" s="9" t="s">
        <v>2194</v>
      </c>
      <c r="B781" s="23">
        <v>45952.379166666702</v>
      </c>
      <c r="C781" s="23">
        <v>45952.380555555603</v>
      </c>
      <c r="D781" s="23">
        <v>45952.403472222199</v>
      </c>
      <c r="E781" s="9" t="s">
        <v>212</v>
      </c>
      <c r="F781" s="9" t="s">
        <v>188</v>
      </c>
      <c r="G781" s="9" t="s">
        <v>213</v>
      </c>
      <c r="H781" s="9" t="s">
        <v>161</v>
      </c>
      <c r="I781" s="9" t="s">
        <v>389</v>
      </c>
      <c r="J781" s="9" t="s">
        <v>2195</v>
      </c>
      <c r="K781" s="9" t="s">
        <v>239</v>
      </c>
      <c r="L781" s="9" t="s">
        <v>311</v>
      </c>
      <c r="M781" s="9" t="s">
        <v>2196</v>
      </c>
      <c r="N781" s="9" t="s">
        <v>200</v>
      </c>
      <c r="O781" s="9" t="s">
        <v>116</v>
      </c>
      <c r="P781" s="9" t="s">
        <v>295</v>
      </c>
      <c r="Q781" s="9" t="s">
        <v>219</v>
      </c>
      <c r="R781" s="9">
        <v>0</v>
      </c>
      <c r="S781" s="9">
        <v>7</v>
      </c>
      <c r="U781" s="9" t="s">
        <v>140</v>
      </c>
      <c r="V781" s="9" t="s">
        <v>1839</v>
      </c>
      <c r="X781" s="9">
        <f>INDEX(SLA_Policy!$D$2:$D$5,MATCH(F781,SLA_Policy!$A$2:$A$5,0))</f>
        <v>72</v>
      </c>
      <c r="Y781" s="9" t="str">
        <f>IF(E781="Cancelled","Excluded",IF(D781="",IF((SLA_Policy!$B$8-B781)*24&gt;X781,"Open - Breached","Open - On Track"),IF((D781-B781)*24&lt;=X781,"Met","Breached")))</f>
        <v>Met</v>
      </c>
    </row>
    <row r="782" spans="1:25" x14ac:dyDescent="0.25">
      <c r="A782" s="9" t="s">
        <v>2197</v>
      </c>
      <c r="B782" s="23">
        <v>45952.381944444503</v>
      </c>
      <c r="C782" s="23">
        <v>45952.418749999997</v>
      </c>
      <c r="D782" s="23">
        <v>45953.711111111101</v>
      </c>
      <c r="E782" s="9" t="s">
        <v>212</v>
      </c>
      <c r="F782" s="9" t="s">
        <v>189</v>
      </c>
      <c r="G782" s="9" t="s">
        <v>236</v>
      </c>
      <c r="H782" s="9" t="s">
        <v>161</v>
      </c>
      <c r="I782" s="9" t="s">
        <v>237</v>
      </c>
      <c r="J782" s="9" t="s">
        <v>2198</v>
      </c>
      <c r="K782" s="9" t="s">
        <v>246</v>
      </c>
      <c r="L782" s="9" t="s">
        <v>293</v>
      </c>
      <c r="M782" s="9" t="s">
        <v>2199</v>
      </c>
      <c r="N782" s="9" t="s">
        <v>196</v>
      </c>
      <c r="O782" s="9" t="s">
        <v>177</v>
      </c>
      <c r="P782" s="9" t="s">
        <v>942</v>
      </c>
      <c r="Q782" s="9" t="s">
        <v>219</v>
      </c>
      <c r="R782" s="9">
        <v>0</v>
      </c>
      <c r="S782" s="9">
        <v>19</v>
      </c>
      <c r="U782" s="9" t="s">
        <v>242</v>
      </c>
      <c r="X782" s="9">
        <f>INDEX(SLA_Policy!$D$2:$D$5,MATCH(F782,SLA_Policy!$A$2:$A$5,0))</f>
        <v>120</v>
      </c>
      <c r="Y782" s="9" t="str">
        <f>IF(E782="Cancelled","Excluded",IF(D782="",IF((SLA_Policy!$B$8-B782)*24&gt;X782,"Open - Breached","Open - On Track"),IF((D782-B782)*24&lt;=X782,"Met","Breached")))</f>
        <v>Met</v>
      </c>
    </row>
    <row r="783" spans="1:25" x14ac:dyDescent="0.25">
      <c r="A783" s="9" t="s">
        <v>2200</v>
      </c>
      <c r="B783" s="23">
        <v>45952.382638888899</v>
      </c>
      <c r="C783" s="23">
        <v>45952.384722222203</v>
      </c>
      <c r="D783" s="23">
        <v>45952.422222222202</v>
      </c>
      <c r="E783" s="9" t="s">
        <v>212</v>
      </c>
      <c r="F783" s="9" t="s">
        <v>189</v>
      </c>
      <c r="G783" s="9" t="s">
        <v>213</v>
      </c>
      <c r="H783" s="9" t="s">
        <v>161</v>
      </c>
      <c r="I783" s="9" t="s">
        <v>389</v>
      </c>
      <c r="J783" s="9" t="s">
        <v>1581</v>
      </c>
      <c r="K783" s="9" t="s">
        <v>215</v>
      </c>
      <c r="L783" s="9" t="s">
        <v>307</v>
      </c>
      <c r="M783" s="9" t="s">
        <v>1279</v>
      </c>
      <c r="N783" s="9" t="s">
        <v>198</v>
      </c>
      <c r="O783" s="9" t="s">
        <v>177</v>
      </c>
      <c r="P783" s="9" t="s">
        <v>241</v>
      </c>
      <c r="Q783" s="9" t="s">
        <v>219</v>
      </c>
      <c r="R783" s="9">
        <v>0</v>
      </c>
      <c r="S783" s="9">
        <v>4</v>
      </c>
      <c r="U783" s="9" t="s">
        <v>140</v>
      </c>
      <c r="V783" s="9" t="s">
        <v>1839</v>
      </c>
      <c r="X783" s="9">
        <f>INDEX(SLA_Policy!$D$2:$D$5,MATCH(F783,SLA_Policy!$A$2:$A$5,0))</f>
        <v>120</v>
      </c>
      <c r="Y783" s="9" t="str">
        <f>IF(E783="Cancelled","Excluded",IF(D783="",IF((SLA_Policy!$B$8-B783)*24&gt;X783,"Open - Breached","Open - On Track"),IF((D783-B783)*24&lt;=X783,"Met","Breached")))</f>
        <v>Met</v>
      </c>
    </row>
    <row r="784" spans="1:25" x14ac:dyDescent="0.25">
      <c r="A784" s="9" t="s">
        <v>2201</v>
      </c>
      <c r="B784" s="23">
        <v>45952.386111111096</v>
      </c>
      <c r="C784" s="23">
        <v>45952.418055555601</v>
      </c>
      <c r="D784" s="23">
        <v>45954.548611111102</v>
      </c>
      <c r="E784" s="9" t="s">
        <v>212</v>
      </c>
      <c r="F784" s="9" t="s">
        <v>189</v>
      </c>
      <c r="G784" s="9" t="s">
        <v>236</v>
      </c>
      <c r="H784" s="9" t="s">
        <v>164</v>
      </c>
      <c r="I784" s="9" t="s">
        <v>421</v>
      </c>
      <c r="J784" s="9" t="s">
        <v>2202</v>
      </c>
      <c r="K784" s="9" t="s">
        <v>246</v>
      </c>
      <c r="L784" s="9" t="s">
        <v>307</v>
      </c>
      <c r="M784" s="9" t="s">
        <v>2203</v>
      </c>
      <c r="N784" s="9" t="s">
        <v>197</v>
      </c>
      <c r="O784" s="9" t="s">
        <v>116</v>
      </c>
      <c r="P784" s="9" t="s">
        <v>234</v>
      </c>
      <c r="Q784" s="9" t="s">
        <v>219</v>
      </c>
      <c r="R784" s="9">
        <v>3</v>
      </c>
      <c r="S784" s="9">
        <v>61</v>
      </c>
      <c r="T784" s="9" t="s">
        <v>464</v>
      </c>
      <c r="U784" s="9" t="s">
        <v>242</v>
      </c>
      <c r="X784" s="9">
        <f>INDEX(SLA_Policy!$D$2:$D$5,MATCH(F784,SLA_Policy!$A$2:$A$5,0))</f>
        <v>120</v>
      </c>
      <c r="Y784" s="9" t="str">
        <f>IF(E784="Cancelled","Excluded",IF(D784="",IF((SLA_Policy!$B$8-B784)*24&gt;X784,"Open - Breached","Open - On Track"),IF((D784-B784)*24&lt;=X784,"Met","Breached")))</f>
        <v>Met</v>
      </c>
    </row>
    <row r="785" spans="1:25" x14ac:dyDescent="0.25">
      <c r="A785" s="9" t="s">
        <v>2204</v>
      </c>
      <c r="B785" s="23">
        <v>45952.386805555601</v>
      </c>
      <c r="C785" s="23">
        <v>45952.390972222202</v>
      </c>
      <c r="D785" s="23">
        <v>45952.546527777798</v>
      </c>
      <c r="E785" s="9" t="s">
        <v>212</v>
      </c>
      <c r="F785" s="9" t="s">
        <v>187</v>
      </c>
      <c r="G785" s="9" t="s">
        <v>213</v>
      </c>
      <c r="H785" s="9" t="s">
        <v>162</v>
      </c>
      <c r="I785" s="9" t="s">
        <v>345</v>
      </c>
      <c r="J785" s="9" t="s">
        <v>1271</v>
      </c>
      <c r="K785" s="9" t="s">
        <v>246</v>
      </c>
      <c r="L785" s="9" t="s">
        <v>216</v>
      </c>
      <c r="M785" s="9" t="s">
        <v>2205</v>
      </c>
      <c r="N785" s="9" t="s">
        <v>196</v>
      </c>
      <c r="O785" s="9" t="s">
        <v>116</v>
      </c>
      <c r="P785" s="9" t="s">
        <v>551</v>
      </c>
      <c r="Q785" s="9" t="s">
        <v>219</v>
      </c>
      <c r="R785" s="9">
        <v>1</v>
      </c>
      <c r="S785" s="9">
        <v>39</v>
      </c>
      <c r="U785" s="9" t="s">
        <v>290</v>
      </c>
      <c r="X785" s="9">
        <f>INDEX(SLA_Policy!$D$2:$D$5,MATCH(F785,SLA_Policy!$A$2:$A$5,0))</f>
        <v>8</v>
      </c>
      <c r="Y785" s="9" t="str">
        <f>IF(E785="Cancelled","Excluded",IF(D785="",IF((SLA_Policy!$B$8-B785)*24&gt;X785,"Open - Breached","Open - On Track"),IF((D785-B785)*24&lt;=X785,"Met","Breached")))</f>
        <v>Met</v>
      </c>
    </row>
    <row r="786" spans="1:25" x14ac:dyDescent="0.25">
      <c r="A786" s="9" t="s">
        <v>2206</v>
      </c>
      <c r="B786" s="23">
        <v>45952.396527777797</v>
      </c>
      <c r="C786" s="23">
        <v>45952.404861111099</v>
      </c>
      <c r="D786" s="23">
        <v>45952.616666666698</v>
      </c>
      <c r="E786" s="9" t="s">
        <v>212</v>
      </c>
      <c r="F786" s="9" t="s">
        <v>188</v>
      </c>
      <c r="G786" s="9" t="s">
        <v>213</v>
      </c>
      <c r="H786" s="9" t="s">
        <v>162</v>
      </c>
      <c r="I786" s="9" t="s">
        <v>345</v>
      </c>
      <c r="J786" s="9" t="s">
        <v>2207</v>
      </c>
      <c r="K786" s="9" t="s">
        <v>215</v>
      </c>
      <c r="L786" s="9" t="s">
        <v>104</v>
      </c>
      <c r="M786" s="9" t="s">
        <v>2208</v>
      </c>
      <c r="N786" s="9" t="s">
        <v>196</v>
      </c>
      <c r="O786" s="9" t="s">
        <v>116</v>
      </c>
      <c r="P786" s="9" t="s">
        <v>218</v>
      </c>
      <c r="Q786" s="9" t="s">
        <v>219</v>
      </c>
      <c r="R786" s="9">
        <v>0</v>
      </c>
      <c r="S786" s="9">
        <v>26</v>
      </c>
      <c r="U786" s="9" t="s">
        <v>266</v>
      </c>
      <c r="W786" s="9">
        <v>5</v>
      </c>
      <c r="X786" s="9">
        <f>INDEX(SLA_Policy!$D$2:$D$5,MATCH(F786,SLA_Policy!$A$2:$A$5,0))</f>
        <v>72</v>
      </c>
      <c r="Y786" s="9" t="str">
        <f>IF(E786="Cancelled","Excluded",IF(D786="",IF((SLA_Policy!$B$8-B786)*24&gt;X786,"Open - Breached","Open - On Track"),IF((D786-B786)*24&lt;=X786,"Met","Breached")))</f>
        <v>Met</v>
      </c>
    </row>
    <row r="787" spans="1:25" x14ac:dyDescent="0.25">
      <c r="A787" s="9" t="s">
        <v>2209</v>
      </c>
      <c r="B787" s="23">
        <v>45952.397916666698</v>
      </c>
      <c r="C787" s="23">
        <v>45952.413888888899</v>
      </c>
      <c r="D787" s="23">
        <v>45968.324999999997</v>
      </c>
      <c r="E787" s="9" t="s">
        <v>212</v>
      </c>
      <c r="F787" s="9" t="s">
        <v>188</v>
      </c>
      <c r="G787" s="9" t="s">
        <v>236</v>
      </c>
      <c r="H787" s="9" t="s">
        <v>163</v>
      </c>
      <c r="I787" s="9" t="s">
        <v>315</v>
      </c>
      <c r="J787" s="9" t="s">
        <v>475</v>
      </c>
      <c r="K787" s="9" t="s">
        <v>225</v>
      </c>
      <c r="L787" s="9" t="s">
        <v>216</v>
      </c>
      <c r="M787" s="9" t="s">
        <v>1240</v>
      </c>
      <c r="N787" s="9" t="s">
        <v>196</v>
      </c>
      <c r="O787" s="9" t="s">
        <v>180</v>
      </c>
      <c r="P787" s="9" t="s">
        <v>368</v>
      </c>
      <c r="Q787" s="9" t="s">
        <v>219</v>
      </c>
      <c r="R787" s="9">
        <v>2</v>
      </c>
      <c r="S787" s="9">
        <v>454</v>
      </c>
      <c r="T787" s="9" t="s">
        <v>229</v>
      </c>
      <c r="U787" s="9" t="s">
        <v>242</v>
      </c>
      <c r="X787" s="9">
        <f>INDEX(SLA_Policy!$D$2:$D$5,MATCH(F787,SLA_Policy!$A$2:$A$5,0))</f>
        <v>72</v>
      </c>
      <c r="Y787" s="9" t="str">
        <f>IF(E787="Cancelled","Excluded",IF(D787="",IF((SLA_Policy!$B$8-B787)*24&gt;X787,"Open - Breached","Open - On Track"),IF((D787-B787)*24&lt;=X787,"Met","Breached")))</f>
        <v>Breached</v>
      </c>
    </row>
    <row r="788" spans="1:25" x14ac:dyDescent="0.25">
      <c r="A788" s="9" t="s">
        <v>2210</v>
      </c>
      <c r="B788" s="23">
        <v>45952.403472222199</v>
      </c>
      <c r="C788" s="23">
        <v>45952.410416666702</v>
      </c>
      <c r="D788" s="23">
        <v>45952.686805555597</v>
      </c>
      <c r="E788" s="9" t="s">
        <v>212</v>
      </c>
      <c r="F788" s="9" t="s">
        <v>188</v>
      </c>
      <c r="G788" s="9" t="s">
        <v>213</v>
      </c>
      <c r="H788" s="9" t="s">
        <v>167</v>
      </c>
      <c r="I788" s="9" t="s">
        <v>362</v>
      </c>
      <c r="J788" s="9" t="s">
        <v>2211</v>
      </c>
      <c r="K788" s="9" t="s">
        <v>246</v>
      </c>
      <c r="L788" s="9" t="s">
        <v>311</v>
      </c>
      <c r="M788" s="9" t="s">
        <v>2212</v>
      </c>
      <c r="N788" s="9" t="s">
        <v>198</v>
      </c>
      <c r="O788" s="9" t="s">
        <v>116</v>
      </c>
      <c r="P788" s="9" t="s">
        <v>258</v>
      </c>
      <c r="Q788" s="9" t="s">
        <v>219</v>
      </c>
      <c r="R788" s="9">
        <v>0</v>
      </c>
      <c r="S788" s="9">
        <v>19</v>
      </c>
      <c r="U788" s="9" t="s">
        <v>248</v>
      </c>
      <c r="W788" s="9">
        <v>5</v>
      </c>
      <c r="X788" s="9">
        <f>INDEX(SLA_Policy!$D$2:$D$5,MATCH(F788,SLA_Policy!$A$2:$A$5,0))</f>
        <v>72</v>
      </c>
      <c r="Y788" s="9" t="str">
        <f>IF(E788="Cancelled","Excluded",IF(D788="",IF((SLA_Policy!$B$8-B788)*24&gt;X788,"Open - Breached","Open - On Track"),IF((D788-B788)*24&lt;=X788,"Met","Breached")))</f>
        <v>Met</v>
      </c>
    </row>
    <row r="789" spans="1:25" x14ac:dyDescent="0.25">
      <c r="A789" s="9" t="s">
        <v>2213</v>
      </c>
      <c r="B789" s="23">
        <v>45952.411805555603</v>
      </c>
      <c r="C789" s="23">
        <v>45952.504861111098</v>
      </c>
      <c r="D789" s="23">
        <v>45953.485416666699</v>
      </c>
      <c r="E789" s="9" t="s">
        <v>212</v>
      </c>
      <c r="F789" s="9" t="s">
        <v>188</v>
      </c>
      <c r="G789" s="9" t="s">
        <v>236</v>
      </c>
      <c r="H789" s="9" t="s">
        <v>161</v>
      </c>
      <c r="I789" s="9" t="s">
        <v>237</v>
      </c>
      <c r="J789" s="9" t="s">
        <v>1954</v>
      </c>
      <c r="K789" s="9" t="s">
        <v>246</v>
      </c>
      <c r="L789" s="9" t="s">
        <v>226</v>
      </c>
      <c r="M789" s="9" t="s">
        <v>826</v>
      </c>
      <c r="N789" s="9" t="s">
        <v>197</v>
      </c>
      <c r="O789" s="9" t="s">
        <v>177</v>
      </c>
      <c r="P789" s="9" t="s">
        <v>300</v>
      </c>
      <c r="Q789" s="9" t="s">
        <v>219</v>
      </c>
      <c r="R789" s="9">
        <v>1</v>
      </c>
      <c r="S789" s="9">
        <v>37</v>
      </c>
      <c r="U789" s="9" t="s">
        <v>242</v>
      </c>
      <c r="W789" s="9">
        <v>2</v>
      </c>
      <c r="X789" s="9">
        <f>INDEX(SLA_Policy!$D$2:$D$5,MATCH(F789,SLA_Policy!$A$2:$A$5,0))</f>
        <v>72</v>
      </c>
      <c r="Y789" s="9" t="str">
        <f>IF(E789="Cancelled","Excluded",IF(D789="",IF((SLA_Policy!$B$8-B789)*24&gt;X789,"Open - Breached","Open - On Track"),IF((D789-B789)*24&lt;=X789,"Met","Breached")))</f>
        <v>Met</v>
      </c>
    </row>
    <row r="790" spans="1:25" x14ac:dyDescent="0.25">
      <c r="A790" s="9" t="s">
        <v>2214</v>
      </c>
      <c r="B790" s="23">
        <v>45952.414583333302</v>
      </c>
      <c r="C790" s="23">
        <v>45952.443749999999</v>
      </c>
      <c r="D790" s="23">
        <v>45952.612500000003</v>
      </c>
      <c r="E790" s="9" t="s">
        <v>212</v>
      </c>
      <c r="F790" s="9" t="s">
        <v>188</v>
      </c>
      <c r="G790" s="9" t="s">
        <v>213</v>
      </c>
      <c r="H790" s="9" t="s">
        <v>162</v>
      </c>
      <c r="I790" s="9" t="s">
        <v>416</v>
      </c>
      <c r="J790" s="9" t="s">
        <v>2215</v>
      </c>
      <c r="K790" s="9" t="s">
        <v>303</v>
      </c>
      <c r="L790" s="9" t="s">
        <v>216</v>
      </c>
      <c r="M790" s="9" t="s">
        <v>2216</v>
      </c>
      <c r="N790" s="9" t="s">
        <v>196</v>
      </c>
      <c r="O790" s="9" t="s">
        <v>176</v>
      </c>
      <c r="P790" s="9" t="s">
        <v>419</v>
      </c>
      <c r="Q790" s="9" t="s">
        <v>219</v>
      </c>
      <c r="R790" s="9">
        <v>0</v>
      </c>
      <c r="S790" s="9">
        <v>21</v>
      </c>
      <c r="U790" s="9" t="s">
        <v>290</v>
      </c>
      <c r="W790" s="9">
        <v>4</v>
      </c>
      <c r="X790" s="9">
        <f>INDEX(SLA_Policy!$D$2:$D$5,MATCH(F790,SLA_Policy!$A$2:$A$5,0))</f>
        <v>72</v>
      </c>
      <c r="Y790" s="9" t="str">
        <f>IF(E790="Cancelled","Excluded",IF(D790="",IF((SLA_Policy!$B$8-B790)*24&gt;X790,"Open - Breached","Open - On Track"),IF((D790-B790)*24&lt;=X790,"Met","Breached")))</f>
        <v>Met</v>
      </c>
    </row>
    <row r="791" spans="1:25" x14ac:dyDescent="0.25">
      <c r="A791" s="9" t="s">
        <v>2217</v>
      </c>
      <c r="B791" s="23">
        <v>45952.436805555597</v>
      </c>
      <c r="C791" s="23">
        <v>45952.438888888901</v>
      </c>
      <c r="D791" s="23">
        <v>45952.4597222222</v>
      </c>
      <c r="E791" s="9" t="s">
        <v>212</v>
      </c>
      <c r="F791" s="9" t="s">
        <v>188</v>
      </c>
      <c r="G791" s="9" t="s">
        <v>213</v>
      </c>
      <c r="H791" s="9" t="s">
        <v>161</v>
      </c>
      <c r="I791" s="9" t="s">
        <v>454</v>
      </c>
      <c r="J791" s="9" t="s">
        <v>2218</v>
      </c>
      <c r="K791" s="9" t="s">
        <v>239</v>
      </c>
      <c r="L791" s="9" t="s">
        <v>216</v>
      </c>
      <c r="M791" s="9" t="s">
        <v>733</v>
      </c>
      <c r="N791" s="9" t="s">
        <v>198</v>
      </c>
      <c r="O791" s="9" t="s">
        <v>116</v>
      </c>
      <c r="P791" s="9" t="s">
        <v>590</v>
      </c>
      <c r="Q791" s="9" t="s">
        <v>219</v>
      </c>
      <c r="R791" s="9">
        <v>0</v>
      </c>
      <c r="S791" s="9">
        <v>6</v>
      </c>
      <c r="U791" s="9" t="s">
        <v>140</v>
      </c>
      <c r="V791" s="9" t="s">
        <v>1839</v>
      </c>
      <c r="W791" s="9">
        <v>4</v>
      </c>
      <c r="X791" s="9">
        <f>INDEX(SLA_Policy!$D$2:$D$5,MATCH(F791,SLA_Policy!$A$2:$A$5,0))</f>
        <v>72</v>
      </c>
      <c r="Y791" s="9" t="str">
        <f>IF(E791="Cancelled","Excluded",IF(D791="",IF((SLA_Policy!$B$8-B791)*24&gt;X791,"Open - Breached","Open - On Track"),IF((D791-B791)*24&lt;=X791,"Met","Breached")))</f>
        <v>Met</v>
      </c>
    </row>
    <row r="792" spans="1:25" x14ac:dyDescent="0.25">
      <c r="A792" s="9" t="s">
        <v>2219</v>
      </c>
      <c r="B792" s="23">
        <v>45952.445138888899</v>
      </c>
      <c r="C792" s="23">
        <v>45952.503472222197</v>
      </c>
      <c r="D792" s="23">
        <v>45954.394444444399</v>
      </c>
      <c r="E792" s="9" t="s">
        <v>212</v>
      </c>
      <c r="F792" s="9" t="s">
        <v>188</v>
      </c>
      <c r="G792" s="9" t="s">
        <v>213</v>
      </c>
      <c r="H792" s="9" t="s">
        <v>166</v>
      </c>
      <c r="I792" s="9" t="s">
        <v>286</v>
      </c>
      <c r="J792" s="9" t="s">
        <v>383</v>
      </c>
      <c r="K792" s="9" t="s">
        <v>246</v>
      </c>
      <c r="L792" s="9" t="s">
        <v>311</v>
      </c>
      <c r="M792" s="9" t="s">
        <v>1708</v>
      </c>
      <c r="N792" s="9" t="s">
        <v>196</v>
      </c>
      <c r="O792" s="9" t="s">
        <v>181</v>
      </c>
      <c r="P792" s="9" t="s">
        <v>289</v>
      </c>
      <c r="Q792" s="9" t="s">
        <v>219</v>
      </c>
      <c r="R792" s="9">
        <v>1</v>
      </c>
      <c r="S792" s="9">
        <v>30</v>
      </c>
      <c r="U792" s="9" t="s">
        <v>266</v>
      </c>
      <c r="X792" s="9">
        <f>INDEX(SLA_Policy!$D$2:$D$5,MATCH(F792,SLA_Policy!$A$2:$A$5,0))</f>
        <v>72</v>
      </c>
      <c r="Y792" s="9" t="str">
        <f>IF(E792="Cancelled","Excluded",IF(D792="",IF((SLA_Policy!$B$8-B792)*24&gt;X792,"Open - Breached","Open - On Track"),IF((D792-B792)*24&lt;=X792,"Met","Breached")))</f>
        <v>Met</v>
      </c>
    </row>
    <row r="793" spans="1:25" x14ac:dyDescent="0.25">
      <c r="A793" s="9" t="s">
        <v>2220</v>
      </c>
      <c r="B793" s="23">
        <v>45952.4506944444</v>
      </c>
      <c r="C793" s="23">
        <v>45952.703472222202</v>
      </c>
      <c r="D793" s="23">
        <v>45952.728472222203</v>
      </c>
      <c r="E793" s="9" t="s">
        <v>212</v>
      </c>
      <c r="F793" s="9" t="s">
        <v>189</v>
      </c>
      <c r="G793" s="9" t="s">
        <v>213</v>
      </c>
      <c r="H793" s="9" t="s">
        <v>161</v>
      </c>
      <c r="I793" s="9" t="s">
        <v>389</v>
      </c>
      <c r="J793" s="9" t="s">
        <v>2221</v>
      </c>
      <c r="K793" s="9" t="s">
        <v>246</v>
      </c>
      <c r="L793" s="9" t="s">
        <v>371</v>
      </c>
      <c r="M793" s="9" t="s">
        <v>2222</v>
      </c>
      <c r="N793" s="9" t="s">
        <v>197</v>
      </c>
      <c r="O793" s="9" t="s">
        <v>116</v>
      </c>
      <c r="P793" s="9" t="s">
        <v>342</v>
      </c>
      <c r="Q793" s="9" t="s">
        <v>219</v>
      </c>
      <c r="R793" s="9">
        <v>0</v>
      </c>
      <c r="S793" s="9">
        <v>5</v>
      </c>
      <c r="U793" s="9" t="s">
        <v>140</v>
      </c>
      <c r="V793" s="9" t="s">
        <v>1839</v>
      </c>
      <c r="X793" s="9">
        <f>INDEX(SLA_Policy!$D$2:$D$5,MATCH(F793,SLA_Policy!$A$2:$A$5,0))</f>
        <v>120</v>
      </c>
      <c r="Y793" s="9" t="str">
        <f>IF(E793="Cancelled","Excluded",IF(D793="",IF((SLA_Policy!$B$8-B793)*24&gt;X793,"Open - Breached","Open - On Track"),IF((D793-B793)*24&lt;=X793,"Met","Breached")))</f>
        <v>Met</v>
      </c>
    </row>
    <row r="794" spans="1:25" x14ac:dyDescent="0.25">
      <c r="A794" s="9" t="s">
        <v>2223</v>
      </c>
      <c r="B794" s="23">
        <v>45952.456250000003</v>
      </c>
      <c r="C794" s="23">
        <v>45952.495138888902</v>
      </c>
      <c r="D794" s="23">
        <v>45952.589583333298</v>
      </c>
      <c r="E794" s="9" t="s">
        <v>212</v>
      </c>
      <c r="F794" s="9" t="s">
        <v>188</v>
      </c>
      <c r="G794" s="9" t="s">
        <v>213</v>
      </c>
      <c r="H794" s="9" t="s">
        <v>161</v>
      </c>
      <c r="I794" s="9" t="s">
        <v>389</v>
      </c>
      <c r="J794" s="9" t="s">
        <v>435</v>
      </c>
      <c r="K794" s="9" t="s">
        <v>246</v>
      </c>
      <c r="L794" s="9" t="s">
        <v>226</v>
      </c>
      <c r="M794" s="9" t="s">
        <v>615</v>
      </c>
      <c r="N794" s="9" t="s">
        <v>197</v>
      </c>
      <c r="O794" s="9" t="s">
        <v>116</v>
      </c>
      <c r="P794" s="9" t="s">
        <v>590</v>
      </c>
      <c r="Q794" s="9" t="s">
        <v>219</v>
      </c>
      <c r="R794" s="9">
        <v>0</v>
      </c>
      <c r="S794" s="9">
        <v>7</v>
      </c>
      <c r="U794" s="9" t="s">
        <v>221</v>
      </c>
      <c r="X794" s="9">
        <f>INDEX(SLA_Policy!$D$2:$D$5,MATCH(F794,SLA_Policy!$A$2:$A$5,0))</f>
        <v>72</v>
      </c>
      <c r="Y794" s="9" t="str">
        <f>IF(E794="Cancelled","Excluded",IF(D794="",IF((SLA_Policy!$B$8-B794)*24&gt;X794,"Open - Breached","Open - On Track"),IF((D794-B794)*24&lt;=X794,"Met","Breached")))</f>
        <v>Met</v>
      </c>
    </row>
    <row r="795" spans="1:25" x14ac:dyDescent="0.25">
      <c r="A795" s="9" t="s">
        <v>2224</v>
      </c>
      <c r="B795" s="23">
        <v>45952.459027777797</v>
      </c>
      <c r="C795" s="23">
        <v>45953.363888888904</v>
      </c>
      <c r="D795" s="23">
        <v>45953.438888888901</v>
      </c>
      <c r="E795" s="9" t="s">
        <v>212</v>
      </c>
      <c r="F795" s="9" t="s">
        <v>189</v>
      </c>
      <c r="G795" s="9" t="s">
        <v>213</v>
      </c>
      <c r="H795" s="9" t="s">
        <v>162</v>
      </c>
      <c r="I795" s="9" t="s">
        <v>345</v>
      </c>
      <c r="J795" s="9" t="s">
        <v>1151</v>
      </c>
      <c r="K795" s="9" t="s">
        <v>246</v>
      </c>
      <c r="L795" s="9" t="s">
        <v>104</v>
      </c>
      <c r="M795" s="9" t="s">
        <v>1229</v>
      </c>
      <c r="N795" s="9" t="s">
        <v>196</v>
      </c>
      <c r="O795" s="9" t="s">
        <v>116</v>
      </c>
      <c r="P795" s="9" t="s">
        <v>234</v>
      </c>
      <c r="Q795" s="9" t="s">
        <v>219</v>
      </c>
      <c r="R795" s="9">
        <v>1</v>
      </c>
      <c r="S795" s="9">
        <v>60</v>
      </c>
      <c r="U795" s="9" t="s">
        <v>661</v>
      </c>
      <c r="X795" s="9">
        <f>INDEX(SLA_Policy!$D$2:$D$5,MATCH(F795,SLA_Policy!$A$2:$A$5,0))</f>
        <v>120</v>
      </c>
      <c r="Y795" s="9" t="str">
        <f>IF(E795="Cancelled","Excluded",IF(D795="",IF((SLA_Policy!$B$8-B795)*24&gt;X795,"Open - Breached","Open - On Track"),IF((D795-B795)*24&lt;=X795,"Met","Breached")))</f>
        <v>Met</v>
      </c>
    </row>
    <row r="796" spans="1:25" x14ac:dyDescent="0.25">
      <c r="A796" s="9" t="s">
        <v>2225</v>
      </c>
      <c r="B796" s="23">
        <v>45952.465277777803</v>
      </c>
      <c r="C796" s="23">
        <v>45952.503472222197</v>
      </c>
      <c r="D796" s="23">
        <v>45953.459027777797</v>
      </c>
      <c r="E796" s="9" t="s">
        <v>212</v>
      </c>
      <c r="F796" s="9" t="s">
        <v>189</v>
      </c>
      <c r="G796" s="9" t="s">
        <v>213</v>
      </c>
      <c r="H796" s="9" t="s">
        <v>161</v>
      </c>
      <c r="I796" s="9" t="s">
        <v>389</v>
      </c>
      <c r="J796" s="9" t="s">
        <v>767</v>
      </c>
      <c r="K796" s="9" t="s">
        <v>246</v>
      </c>
      <c r="L796" s="9" t="s">
        <v>216</v>
      </c>
      <c r="M796" s="9" t="s">
        <v>247</v>
      </c>
      <c r="N796" s="9" t="s">
        <v>198</v>
      </c>
      <c r="O796" s="9" t="s">
        <v>116</v>
      </c>
      <c r="P796" s="9" t="s">
        <v>218</v>
      </c>
      <c r="Q796" s="9" t="s">
        <v>219</v>
      </c>
      <c r="R796" s="9">
        <v>1</v>
      </c>
      <c r="S796" s="9">
        <v>16</v>
      </c>
      <c r="U796" s="9" t="s">
        <v>140</v>
      </c>
      <c r="V796" s="9" t="s">
        <v>1839</v>
      </c>
      <c r="X796" s="9">
        <f>INDEX(SLA_Policy!$D$2:$D$5,MATCH(F796,SLA_Policy!$A$2:$A$5,0))</f>
        <v>120</v>
      </c>
      <c r="Y796" s="9" t="str">
        <f>IF(E796="Cancelled","Excluded",IF(D796="",IF((SLA_Policy!$B$8-B796)*24&gt;X796,"Open - Breached","Open - On Track"),IF((D796-B796)*24&lt;=X796,"Met","Breached")))</f>
        <v>Met</v>
      </c>
    </row>
    <row r="797" spans="1:25" x14ac:dyDescent="0.25">
      <c r="A797" s="9" t="s">
        <v>2226</v>
      </c>
      <c r="B797" s="23">
        <v>45952.472916666702</v>
      </c>
      <c r="C797" s="23">
        <v>45952.480555555601</v>
      </c>
      <c r="D797" s="23">
        <v>45952.568055555603</v>
      </c>
      <c r="E797" s="9" t="s">
        <v>212</v>
      </c>
      <c r="F797" s="9" t="s">
        <v>188</v>
      </c>
      <c r="G797" s="9" t="s">
        <v>213</v>
      </c>
      <c r="H797" s="9" t="s">
        <v>161</v>
      </c>
      <c r="I797" s="9" t="s">
        <v>454</v>
      </c>
      <c r="J797" s="9" t="s">
        <v>2015</v>
      </c>
      <c r="K797" s="9" t="s">
        <v>215</v>
      </c>
      <c r="L797" s="9" t="s">
        <v>307</v>
      </c>
      <c r="M797" s="9" t="s">
        <v>1195</v>
      </c>
      <c r="N797" s="9" t="s">
        <v>196</v>
      </c>
      <c r="O797" s="9" t="s">
        <v>116</v>
      </c>
      <c r="P797" s="9" t="s">
        <v>218</v>
      </c>
      <c r="Q797" s="9" t="s">
        <v>219</v>
      </c>
      <c r="R797" s="9">
        <v>0</v>
      </c>
      <c r="S797" s="9">
        <v>26</v>
      </c>
      <c r="U797" s="9" t="s">
        <v>140</v>
      </c>
      <c r="V797" s="9" t="s">
        <v>1839</v>
      </c>
      <c r="X797" s="9">
        <f>INDEX(SLA_Policy!$D$2:$D$5,MATCH(F797,SLA_Policy!$A$2:$A$5,0))</f>
        <v>72</v>
      </c>
      <c r="Y797" s="9" t="str">
        <f>IF(E797="Cancelled","Excluded",IF(D797="",IF((SLA_Policy!$B$8-B797)*24&gt;X797,"Open - Breached","Open - On Track"),IF((D797-B797)*24&lt;=X797,"Met","Breached")))</f>
        <v>Met</v>
      </c>
    </row>
    <row r="798" spans="1:25" x14ac:dyDescent="0.25">
      <c r="A798" s="9" t="s">
        <v>2227</v>
      </c>
      <c r="B798" s="23">
        <v>45952.482638888898</v>
      </c>
      <c r="C798" s="23">
        <v>45952.491666666698</v>
      </c>
      <c r="D798" s="23">
        <v>45952.540972222203</v>
      </c>
      <c r="E798" s="9" t="s">
        <v>212</v>
      </c>
      <c r="F798" s="9" t="s">
        <v>189</v>
      </c>
      <c r="G798" s="9" t="s">
        <v>213</v>
      </c>
      <c r="H798" s="9" t="s">
        <v>161</v>
      </c>
      <c r="I798" s="9" t="s">
        <v>454</v>
      </c>
      <c r="J798" s="9" t="s">
        <v>2228</v>
      </c>
      <c r="K798" s="9" t="s">
        <v>303</v>
      </c>
      <c r="L798" s="9" t="s">
        <v>104</v>
      </c>
      <c r="M798" s="9" t="s">
        <v>1681</v>
      </c>
      <c r="N798" s="9" t="s">
        <v>198</v>
      </c>
      <c r="O798" s="9" t="s">
        <v>116</v>
      </c>
      <c r="P798" s="9" t="s">
        <v>590</v>
      </c>
      <c r="Q798" s="9" t="s">
        <v>219</v>
      </c>
      <c r="R798" s="9">
        <v>0</v>
      </c>
      <c r="S798" s="9">
        <v>5</v>
      </c>
      <c r="U798" s="9" t="s">
        <v>290</v>
      </c>
      <c r="X798" s="9">
        <f>INDEX(SLA_Policy!$D$2:$D$5,MATCH(F798,SLA_Policy!$A$2:$A$5,0))</f>
        <v>120</v>
      </c>
      <c r="Y798" s="9" t="str">
        <f>IF(E798="Cancelled","Excluded",IF(D798="",IF((SLA_Policy!$B$8-B798)*24&gt;X798,"Open - Breached","Open - On Track"),IF((D798-B798)*24&lt;=X798,"Met","Breached")))</f>
        <v>Met</v>
      </c>
    </row>
    <row r="799" spans="1:25" x14ac:dyDescent="0.25">
      <c r="A799" s="9" t="s">
        <v>2229</v>
      </c>
      <c r="B799" s="23">
        <v>45952.491666666698</v>
      </c>
      <c r="C799" s="23">
        <v>45952.619444444397</v>
      </c>
      <c r="D799" s="23">
        <v>45953.581944444399</v>
      </c>
      <c r="E799" s="9" t="s">
        <v>212</v>
      </c>
      <c r="F799" s="9" t="s">
        <v>189</v>
      </c>
      <c r="G799" s="9" t="s">
        <v>213</v>
      </c>
      <c r="H799" s="9" t="s">
        <v>88</v>
      </c>
      <c r="I799" s="9" t="s">
        <v>92</v>
      </c>
      <c r="J799" s="9" t="s">
        <v>2230</v>
      </c>
      <c r="K799" s="9" t="s">
        <v>215</v>
      </c>
      <c r="L799" s="9" t="s">
        <v>311</v>
      </c>
      <c r="M799" s="9" t="s">
        <v>1120</v>
      </c>
      <c r="N799" s="9" t="s">
        <v>197</v>
      </c>
      <c r="O799" s="9" t="s">
        <v>178</v>
      </c>
      <c r="P799" s="9" t="s">
        <v>272</v>
      </c>
      <c r="Q799" s="9" t="s">
        <v>219</v>
      </c>
      <c r="R799" s="9">
        <v>0</v>
      </c>
      <c r="S799" s="9">
        <v>44</v>
      </c>
      <c r="T799" s="9" t="s">
        <v>136</v>
      </c>
      <c r="U799" s="9" t="s">
        <v>661</v>
      </c>
      <c r="X799" s="9">
        <f>INDEX(SLA_Policy!$D$2:$D$5,MATCH(F799,SLA_Policy!$A$2:$A$5,0))</f>
        <v>120</v>
      </c>
      <c r="Y799" s="9" t="str">
        <f>IF(E799="Cancelled","Excluded",IF(D799="",IF((SLA_Policy!$B$8-B799)*24&gt;X799,"Open - Breached","Open - On Track"),IF((D799-B799)*24&lt;=X799,"Met","Breached")))</f>
        <v>Met</v>
      </c>
    </row>
    <row r="800" spans="1:25" x14ac:dyDescent="0.25">
      <c r="A800" s="9" t="s">
        <v>2231</v>
      </c>
      <c r="B800" s="23">
        <v>45952.497222222199</v>
      </c>
      <c r="C800" s="23">
        <v>45952.5</v>
      </c>
      <c r="D800" s="23">
        <v>45952.647916666698</v>
      </c>
      <c r="E800" s="9" t="s">
        <v>212</v>
      </c>
      <c r="F800" s="9" t="s">
        <v>188</v>
      </c>
      <c r="G800" s="9" t="s">
        <v>236</v>
      </c>
      <c r="H800" s="9" t="s">
        <v>167</v>
      </c>
      <c r="I800" s="9" t="s">
        <v>255</v>
      </c>
      <c r="J800" s="9" t="s">
        <v>2232</v>
      </c>
      <c r="K800" s="9" t="s">
        <v>262</v>
      </c>
      <c r="L800" s="9" t="s">
        <v>104</v>
      </c>
      <c r="M800" s="9" t="s">
        <v>2233</v>
      </c>
      <c r="N800" s="9" t="s">
        <v>198</v>
      </c>
      <c r="O800" s="9" t="s">
        <v>116</v>
      </c>
      <c r="P800" s="9" t="s">
        <v>295</v>
      </c>
      <c r="Q800" s="9" t="s">
        <v>219</v>
      </c>
      <c r="R800" s="9">
        <v>0</v>
      </c>
      <c r="S800" s="9">
        <v>11</v>
      </c>
      <c r="U800" s="9" t="s">
        <v>242</v>
      </c>
      <c r="W800" s="9">
        <v>4</v>
      </c>
      <c r="X800" s="9">
        <f>INDEX(SLA_Policy!$D$2:$D$5,MATCH(F800,SLA_Policy!$A$2:$A$5,0))</f>
        <v>72</v>
      </c>
      <c r="Y800" s="9" t="str">
        <f>IF(E800="Cancelled","Excluded",IF(D800="",IF((SLA_Policy!$B$8-B800)*24&gt;X800,"Open - Breached","Open - On Track"),IF((D800-B800)*24&lt;=X800,"Met","Breached")))</f>
        <v>Met</v>
      </c>
    </row>
    <row r="801" spans="1:25" x14ac:dyDescent="0.25">
      <c r="A801" s="9" t="s">
        <v>2234</v>
      </c>
      <c r="B801" s="23">
        <v>45952.546527777798</v>
      </c>
      <c r="C801" s="23">
        <v>45952.579166666699</v>
      </c>
      <c r="D801" s="23">
        <v>45952.672222222202</v>
      </c>
      <c r="E801" s="9" t="s">
        <v>212</v>
      </c>
      <c r="F801" s="9" t="s">
        <v>189</v>
      </c>
      <c r="G801" s="9" t="s">
        <v>213</v>
      </c>
      <c r="H801" s="9" t="s">
        <v>163</v>
      </c>
      <c r="I801" s="9" t="s">
        <v>250</v>
      </c>
      <c r="J801" s="9" t="s">
        <v>2235</v>
      </c>
      <c r="K801" s="9" t="s">
        <v>246</v>
      </c>
      <c r="L801" s="9" t="s">
        <v>311</v>
      </c>
      <c r="M801" s="9" t="s">
        <v>1281</v>
      </c>
      <c r="N801" s="9" t="s">
        <v>199</v>
      </c>
      <c r="O801" s="9" t="s">
        <v>176</v>
      </c>
      <c r="P801" s="9" t="s">
        <v>419</v>
      </c>
      <c r="Q801" s="9" t="s">
        <v>219</v>
      </c>
      <c r="R801" s="9">
        <v>0</v>
      </c>
      <c r="S801" s="9">
        <v>53</v>
      </c>
      <c r="T801" s="9" t="s">
        <v>322</v>
      </c>
      <c r="U801" s="9" t="s">
        <v>230</v>
      </c>
      <c r="X801" s="9">
        <f>INDEX(SLA_Policy!$D$2:$D$5,MATCH(F801,SLA_Policy!$A$2:$A$5,0))</f>
        <v>120</v>
      </c>
      <c r="Y801" s="9" t="str">
        <f>IF(E801="Cancelled","Excluded",IF(D801="",IF((SLA_Policy!$B$8-B801)*24&gt;X801,"Open - Breached","Open - On Track"),IF((D801-B801)*24&lt;=X801,"Met","Breached")))</f>
        <v>Met</v>
      </c>
    </row>
    <row r="802" spans="1:25" x14ac:dyDescent="0.25">
      <c r="A802" s="9" t="s">
        <v>2236</v>
      </c>
      <c r="B802" s="23">
        <v>45952.556944444397</v>
      </c>
      <c r="C802" s="23">
        <v>45952.653472222199</v>
      </c>
      <c r="D802" s="23">
        <v>45957.401388888902</v>
      </c>
      <c r="E802" s="9" t="s">
        <v>212</v>
      </c>
      <c r="F802" s="9" t="s">
        <v>189</v>
      </c>
      <c r="G802" s="9" t="s">
        <v>213</v>
      </c>
      <c r="H802" s="9" t="s">
        <v>88</v>
      </c>
      <c r="I802" s="9" t="s">
        <v>354</v>
      </c>
      <c r="J802" s="9" t="s">
        <v>1799</v>
      </c>
      <c r="K802" s="9" t="s">
        <v>215</v>
      </c>
      <c r="L802" s="9" t="s">
        <v>311</v>
      </c>
      <c r="M802" s="9" t="s">
        <v>1283</v>
      </c>
      <c r="N802" s="9" t="s">
        <v>196</v>
      </c>
      <c r="O802" s="9" t="s">
        <v>178</v>
      </c>
      <c r="P802" s="9" t="s">
        <v>321</v>
      </c>
      <c r="Q802" s="9" t="s">
        <v>219</v>
      </c>
      <c r="R802" s="9">
        <v>0</v>
      </c>
      <c r="S802" s="9">
        <v>21</v>
      </c>
      <c r="T802" s="9" t="s">
        <v>136</v>
      </c>
      <c r="U802" s="9" t="s">
        <v>221</v>
      </c>
      <c r="X802" s="9">
        <f>INDEX(SLA_Policy!$D$2:$D$5,MATCH(F802,SLA_Policy!$A$2:$A$5,0))</f>
        <v>120</v>
      </c>
      <c r="Y802" s="9" t="str">
        <f>IF(E802="Cancelled","Excluded",IF(D802="",IF((SLA_Policy!$B$8-B802)*24&gt;X802,"Open - Breached","Open - On Track"),IF((D802-B802)*24&lt;=X802,"Met","Breached")))</f>
        <v>Met</v>
      </c>
    </row>
    <row r="803" spans="1:25" x14ac:dyDescent="0.25">
      <c r="A803" s="9" t="s">
        <v>2237</v>
      </c>
      <c r="B803" s="23">
        <v>45952.559722222199</v>
      </c>
      <c r="C803" s="23">
        <v>45952.583333333299</v>
      </c>
      <c r="D803" s="23">
        <v>45954.326388888898</v>
      </c>
      <c r="E803" s="9" t="s">
        <v>212</v>
      </c>
      <c r="F803" s="9" t="s">
        <v>188</v>
      </c>
      <c r="G803" s="9" t="s">
        <v>213</v>
      </c>
      <c r="H803" s="9" t="s">
        <v>167</v>
      </c>
      <c r="I803" s="9" t="s">
        <v>362</v>
      </c>
      <c r="J803" s="9" t="s">
        <v>2238</v>
      </c>
      <c r="K803" s="9" t="s">
        <v>246</v>
      </c>
      <c r="L803" s="9" t="s">
        <v>293</v>
      </c>
      <c r="M803" s="9" t="s">
        <v>1065</v>
      </c>
      <c r="N803" s="9" t="s">
        <v>196</v>
      </c>
      <c r="O803" s="9" t="s">
        <v>116</v>
      </c>
      <c r="P803" s="9" t="s">
        <v>342</v>
      </c>
      <c r="Q803" s="9" t="s">
        <v>219</v>
      </c>
      <c r="R803" s="9">
        <v>0</v>
      </c>
      <c r="S803" s="9">
        <v>18</v>
      </c>
      <c r="T803" s="9" t="s">
        <v>220</v>
      </c>
      <c r="U803" s="9" t="s">
        <v>248</v>
      </c>
      <c r="W803" s="9">
        <v>5</v>
      </c>
      <c r="X803" s="9">
        <f>INDEX(SLA_Policy!$D$2:$D$5,MATCH(F803,SLA_Policy!$A$2:$A$5,0))</f>
        <v>72</v>
      </c>
      <c r="Y803" s="9" t="str">
        <f>IF(E803="Cancelled","Excluded",IF(D803="",IF((SLA_Policy!$B$8-B803)*24&gt;X803,"Open - Breached","Open - On Track"),IF((D803-B803)*24&lt;=X803,"Met","Breached")))</f>
        <v>Met</v>
      </c>
    </row>
    <row r="804" spans="1:25" x14ac:dyDescent="0.25">
      <c r="A804" s="9" t="s">
        <v>2239</v>
      </c>
      <c r="B804" s="23">
        <v>45952.568749999999</v>
      </c>
      <c r="C804" s="23">
        <v>45952.615277777797</v>
      </c>
      <c r="D804" s="23">
        <v>45953.339583333298</v>
      </c>
      <c r="E804" s="9" t="s">
        <v>212</v>
      </c>
      <c r="F804" s="9" t="s">
        <v>188</v>
      </c>
      <c r="G804" s="9" t="s">
        <v>213</v>
      </c>
      <c r="H804" s="9" t="s">
        <v>167</v>
      </c>
      <c r="I804" s="9" t="s">
        <v>536</v>
      </c>
      <c r="J804" s="9" t="s">
        <v>2240</v>
      </c>
      <c r="K804" s="9" t="s">
        <v>215</v>
      </c>
      <c r="L804" s="9" t="s">
        <v>351</v>
      </c>
      <c r="M804" s="9" t="s">
        <v>2241</v>
      </c>
      <c r="N804" s="9" t="s">
        <v>197</v>
      </c>
      <c r="O804" s="9" t="s">
        <v>176</v>
      </c>
      <c r="P804" s="9" t="s">
        <v>503</v>
      </c>
      <c r="Q804" s="9" t="s">
        <v>219</v>
      </c>
      <c r="R804" s="9">
        <v>0</v>
      </c>
      <c r="S804" s="9">
        <v>26</v>
      </c>
      <c r="T804" s="9" t="s">
        <v>136</v>
      </c>
      <c r="U804" s="9" t="s">
        <v>376</v>
      </c>
      <c r="X804" s="9">
        <f>INDEX(SLA_Policy!$D$2:$D$5,MATCH(F804,SLA_Policy!$A$2:$A$5,0))</f>
        <v>72</v>
      </c>
      <c r="Y804" s="9" t="str">
        <f>IF(E804="Cancelled","Excluded",IF(D804="",IF((SLA_Policy!$B$8-B804)*24&gt;X804,"Open - Breached","Open - On Track"),IF((D804-B804)*24&lt;=X804,"Met","Breached")))</f>
        <v>Met</v>
      </c>
    </row>
    <row r="805" spans="1:25" x14ac:dyDescent="0.25">
      <c r="A805" s="9" t="s">
        <v>2242</v>
      </c>
      <c r="B805" s="23">
        <v>45952.604861111096</v>
      </c>
      <c r="C805" s="23">
        <v>45952.6118055556</v>
      </c>
      <c r="D805" s="23">
        <v>45952.6875</v>
      </c>
      <c r="E805" s="9" t="s">
        <v>212</v>
      </c>
      <c r="F805" s="9" t="s">
        <v>189</v>
      </c>
      <c r="G805" s="9" t="s">
        <v>213</v>
      </c>
      <c r="H805" s="9" t="s">
        <v>161</v>
      </c>
      <c r="I805" s="9" t="s">
        <v>389</v>
      </c>
      <c r="J805" s="9" t="s">
        <v>2243</v>
      </c>
      <c r="K805" s="9" t="s">
        <v>303</v>
      </c>
      <c r="L805" s="9" t="s">
        <v>293</v>
      </c>
      <c r="M805" s="9" t="s">
        <v>2244</v>
      </c>
      <c r="N805" s="9" t="s">
        <v>198</v>
      </c>
      <c r="O805" s="9" t="s">
        <v>116</v>
      </c>
      <c r="P805" s="9" t="s">
        <v>574</v>
      </c>
      <c r="Q805" s="9" t="s">
        <v>219</v>
      </c>
      <c r="R805" s="9">
        <v>0</v>
      </c>
      <c r="S805" s="9">
        <v>9</v>
      </c>
      <c r="U805" s="9" t="s">
        <v>221</v>
      </c>
      <c r="X805" s="9">
        <f>INDEX(SLA_Policy!$D$2:$D$5,MATCH(F805,SLA_Policy!$A$2:$A$5,0))</f>
        <v>120</v>
      </c>
      <c r="Y805" s="9" t="str">
        <f>IF(E805="Cancelled","Excluded",IF(D805="",IF((SLA_Policy!$B$8-B805)*24&gt;X805,"Open - Breached","Open - On Track"),IF((D805-B805)*24&lt;=X805,"Met","Breached")))</f>
        <v>Met</v>
      </c>
    </row>
    <row r="806" spans="1:25" x14ac:dyDescent="0.25">
      <c r="A806" s="9" t="s">
        <v>2245</v>
      </c>
      <c r="B806" s="23">
        <v>45952.609027777798</v>
      </c>
      <c r="C806" s="23">
        <v>45952.706944444399</v>
      </c>
      <c r="D806" s="23">
        <v>45952.719444444498</v>
      </c>
      <c r="E806" s="9" t="s">
        <v>212</v>
      </c>
      <c r="F806" s="9" t="s">
        <v>188</v>
      </c>
      <c r="G806" s="9" t="s">
        <v>213</v>
      </c>
      <c r="H806" s="9" t="s">
        <v>166</v>
      </c>
      <c r="I806" s="9" t="s">
        <v>286</v>
      </c>
      <c r="J806" s="9" t="s">
        <v>287</v>
      </c>
      <c r="K806" s="9" t="s">
        <v>246</v>
      </c>
      <c r="L806" s="9" t="s">
        <v>216</v>
      </c>
      <c r="M806" s="9" t="s">
        <v>2246</v>
      </c>
      <c r="N806" s="9" t="s">
        <v>197</v>
      </c>
      <c r="O806" s="9" t="s">
        <v>181</v>
      </c>
      <c r="P806" s="9" t="s">
        <v>289</v>
      </c>
      <c r="Q806" s="9" t="s">
        <v>219</v>
      </c>
      <c r="R806" s="9">
        <v>0</v>
      </c>
      <c r="S806" s="9">
        <v>19</v>
      </c>
      <c r="U806" s="9" t="s">
        <v>248</v>
      </c>
      <c r="X806" s="9">
        <f>INDEX(SLA_Policy!$D$2:$D$5,MATCH(F806,SLA_Policy!$A$2:$A$5,0))</f>
        <v>72</v>
      </c>
      <c r="Y806" s="9" t="str">
        <f>IF(E806="Cancelled","Excluded",IF(D806="",IF((SLA_Policy!$B$8-B806)*24&gt;X806,"Open - Breached","Open - On Track"),IF((D806-B806)*24&lt;=X806,"Met","Breached")))</f>
        <v>Met</v>
      </c>
    </row>
    <row r="807" spans="1:25" x14ac:dyDescent="0.25">
      <c r="A807" s="9" t="s">
        <v>2247</v>
      </c>
      <c r="B807" s="23">
        <v>45952.613888888904</v>
      </c>
      <c r="C807" s="23">
        <v>45952.619444444397</v>
      </c>
      <c r="D807" s="23">
        <v>45954.403472222199</v>
      </c>
      <c r="E807" s="9" t="s">
        <v>212</v>
      </c>
      <c r="F807" s="9" t="s">
        <v>189</v>
      </c>
      <c r="G807" s="9" t="s">
        <v>236</v>
      </c>
      <c r="H807" s="9" t="s">
        <v>164</v>
      </c>
      <c r="I807" s="9" t="s">
        <v>421</v>
      </c>
      <c r="J807" s="9" t="s">
        <v>1733</v>
      </c>
      <c r="K807" s="9" t="s">
        <v>215</v>
      </c>
      <c r="L807" s="9" t="s">
        <v>311</v>
      </c>
      <c r="M807" s="9" t="s">
        <v>538</v>
      </c>
      <c r="N807" s="9" t="s">
        <v>198</v>
      </c>
      <c r="O807" s="9" t="s">
        <v>180</v>
      </c>
      <c r="P807" s="9" t="s">
        <v>318</v>
      </c>
      <c r="Q807" s="9" t="s">
        <v>219</v>
      </c>
      <c r="R807" s="9">
        <v>1</v>
      </c>
      <c r="S807" s="9">
        <v>43</v>
      </c>
      <c r="T807" s="9" t="s">
        <v>343</v>
      </c>
      <c r="U807" s="9" t="s">
        <v>242</v>
      </c>
      <c r="X807" s="9">
        <f>INDEX(SLA_Policy!$D$2:$D$5,MATCH(F807,SLA_Policy!$A$2:$A$5,0))</f>
        <v>120</v>
      </c>
      <c r="Y807" s="9" t="str">
        <f>IF(E807="Cancelled","Excluded",IF(D807="",IF((SLA_Policy!$B$8-B807)*24&gt;X807,"Open - Breached","Open - On Track"),IF((D807-B807)*24&lt;=X807,"Met","Breached")))</f>
        <v>Met</v>
      </c>
    </row>
    <row r="808" spans="1:25" x14ac:dyDescent="0.25">
      <c r="A808" s="9" t="s">
        <v>2248</v>
      </c>
      <c r="B808" s="23">
        <v>45952.620138888902</v>
      </c>
      <c r="C808" s="23">
        <v>45952.621527777803</v>
      </c>
      <c r="D808" s="23">
        <v>45952.667361111096</v>
      </c>
      <c r="E808" s="9" t="s">
        <v>212</v>
      </c>
      <c r="F808" s="9" t="s">
        <v>187</v>
      </c>
      <c r="G808" s="9" t="s">
        <v>213</v>
      </c>
      <c r="H808" s="9" t="s">
        <v>161</v>
      </c>
      <c r="I808" s="9" t="s">
        <v>454</v>
      </c>
      <c r="J808" s="9" t="s">
        <v>2015</v>
      </c>
      <c r="K808" s="9" t="s">
        <v>215</v>
      </c>
      <c r="L808" s="9" t="s">
        <v>104</v>
      </c>
      <c r="M808" s="9" t="s">
        <v>2249</v>
      </c>
      <c r="N808" s="9" t="s">
        <v>198</v>
      </c>
      <c r="O808" s="9" t="s">
        <v>116</v>
      </c>
      <c r="P808" s="9" t="s">
        <v>342</v>
      </c>
      <c r="Q808" s="9" t="s">
        <v>219</v>
      </c>
      <c r="R808" s="9">
        <v>1</v>
      </c>
      <c r="S808" s="9">
        <v>16</v>
      </c>
      <c r="U808" s="9" t="s">
        <v>140</v>
      </c>
      <c r="V808" s="9" t="s">
        <v>1839</v>
      </c>
      <c r="W808" s="9">
        <v>4</v>
      </c>
      <c r="X808" s="9">
        <f>INDEX(SLA_Policy!$D$2:$D$5,MATCH(F808,SLA_Policy!$A$2:$A$5,0))</f>
        <v>8</v>
      </c>
      <c r="Y808" s="9" t="str">
        <f>IF(E808="Cancelled","Excluded",IF(D808="",IF((SLA_Policy!$B$8-B808)*24&gt;X808,"Open - Breached","Open - On Track"),IF((D808-B808)*24&lt;=X808,"Met","Breached")))</f>
        <v>Met</v>
      </c>
    </row>
    <row r="809" spans="1:25" x14ac:dyDescent="0.25">
      <c r="A809" s="9" t="s">
        <v>2250</v>
      </c>
      <c r="B809" s="23">
        <v>45952.621527777803</v>
      </c>
      <c r="C809" s="23">
        <v>45952.641666666699</v>
      </c>
      <c r="D809" s="23">
        <v>45952.7055555556</v>
      </c>
      <c r="E809" s="9" t="s">
        <v>212</v>
      </c>
      <c r="F809" s="9" t="s">
        <v>189</v>
      </c>
      <c r="G809" s="9" t="s">
        <v>213</v>
      </c>
      <c r="H809" s="9" t="s">
        <v>161</v>
      </c>
      <c r="I809" s="9" t="s">
        <v>454</v>
      </c>
      <c r="J809" s="9" t="s">
        <v>813</v>
      </c>
      <c r="K809" s="9" t="s">
        <v>246</v>
      </c>
      <c r="L809" s="9" t="s">
        <v>226</v>
      </c>
      <c r="M809" s="9" t="s">
        <v>2251</v>
      </c>
      <c r="N809" s="9" t="s">
        <v>198</v>
      </c>
      <c r="O809" s="9" t="s">
        <v>116</v>
      </c>
      <c r="P809" s="9" t="s">
        <v>525</v>
      </c>
      <c r="Q809" s="9" t="s">
        <v>219</v>
      </c>
      <c r="R809" s="9">
        <v>0</v>
      </c>
      <c r="S809" s="9">
        <v>10</v>
      </c>
      <c r="U809" s="9" t="s">
        <v>140</v>
      </c>
      <c r="V809" s="9" t="s">
        <v>1839</v>
      </c>
      <c r="X809" s="9">
        <f>INDEX(SLA_Policy!$D$2:$D$5,MATCH(F809,SLA_Policy!$A$2:$A$5,0))</f>
        <v>120</v>
      </c>
      <c r="Y809" s="9" t="str">
        <f>IF(E809="Cancelled","Excluded",IF(D809="",IF((SLA_Policy!$B$8-B809)*24&gt;X809,"Open - Breached","Open - On Track"),IF((D809-B809)*24&lt;=X809,"Met","Breached")))</f>
        <v>Met</v>
      </c>
    </row>
    <row r="810" spans="1:25" x14ac:dyDescent="0.25">
      <c r="A810" s="9" t="s">
        <v>2252</v>
      </c>
      <c r="B810" s="23">
        <v>45952.622222222199</v>
      </c>
      <c r="C810" s="23">
        <v>45952.624305555597</v>
      </c>
      <c r="D810" s="23">
        <v>45953.369444444397</v>
      </c>
      <c r="E810" s="9" t="s">
        <v>212</v>
      </c>
      <c r="F810" s="9" t="s">
        <v>188</v>
      </c>
      <c r="G810" s="9" t="s">
        <v>213</v>
      </c>
      <c r="H810" s="9" t="s">
        <v>164</v>
      </c>
      <c r="I810" s="9" t="s">
        <v>339</v>
      </c>
      <c r="J810" s="9" t="s">
        <v>2253</v>
      </c>
      <c r="K810" s="9" t="s">
        <v>225</v>
      </c>
      <c r="L810" s="9" t="s">
        <v>226</v>
      </c>
      <c r="M810" s="9" t="s">
        <v>1959</v>
      </c>
      <c r="N810" s="9" t="s">
        <v>198</v>
      </c>
      <c r="O810" s="9" t="s">
        <v>116</v>
      </c>
      <c r="P810" s="9" t="s">
        <v>590</v>
      </c>
      <c r="Q810" s="9" t="s">
        <v>219</v>
      </c>
      <c r="R810" s="9">
        <v>0</v>
      </c>
      <c r="S810" s="9">
        <v>22</v>
      </c>
      <c r="T810" s="9" t="s">
        <v>343</v>
      </c>
      <c r="U810" s="9" t="s">
        <v>266</v>
      </c>
      <c r="W810" s="9">
        <v>5</v>
      </c>
      <c r="X810" s="9">
        <f>INDEX(SLA_Policy!$D$2:$D$5,MATCH(F810,SLA_Policy!$A$2:$A$5,0))</f>
        <v>72</v>
      </c>
      <c r="Y810" s="9" t="str">
        <f>IF(E810="Cancelled","Excluded",IF(D810="",IF((SLA_Policy!$B$8-B810)*24&gt;X810,"Open - Breached","Open - On Track"),IF((D810-B810)*24&lt;=X810,"Met","Breached")))</f>
        <v>Met</v>
      </c>
    </row>
    <row r="811" spans="1:25" x14ac:dyDescent="0.25">
      <c r="A811" s="9" t="s">
        <v>2254</v>
      </c>
      <c r="B811" s="23">
        <v>45952.623611111099</v>
      </c>
      <c r="C811" s="23">
        <v>45952.755555555603</v>
      </c>
      <c r="D811" s="23">
        <v>45953.331944444399</v>
      </c>
      <c r="E811" s="9" t="s">
        <v>212</v>
      </c>
      <c r="F811" s="9" t="s">
        <v>189</v>
      </c>
      <c r="G811" s="9" t="s">
        <v>236</v>
      </c>
      <c r="H811" s="9" t="s">
        <v>163</v>
      </c>
      <c r="I811" s="9" t="s">
        <v>327</v>
      </c>
      <c r="J811" s="9" t="s">
        <v>2255</v>
      </c>
      <c r="K811" s="9" t="s">
        <v>246</v>
      </c>
      <c r="L811" s="9" t="s">
        <v>216</v>
      </c>
      <c r="M811" s="9" t="s">
        <v>2256</v>
      </c>
      <c r="N811" s="9" t="s">
        <v>196</v>
      </c>
      <c r="O811" s="9" t="s">
        <v>176</v>
      </c>
      <c r="P811" s="9" t="s">
        <v>503</v>
      </c>
      <c r="Q811" s="9" t="s">
        <v>219</v>
      </c>
      <c r="R811" s="9">
        <v>0</v>
      </c>
      <c r="S811" s="9">
        <v>33</v>
      </c>
      <c r="U811" s="9" t="s">
        <v>242</v>
      </c>
      <c r="W811" s="9">
        <v>4</v>
      </c>
      <c r="X811" s="9">
        <f>INDEX(SLA_Policy!$D$2:$D$5,MATCH(F811,SLA_Policy!$A$2:$A$5,0))</f>
        <v>120</v>
      </c>
      <c r="Y811" s="9" t="str">
        <f>IF(E811="Cancelled","Excluded",IF(D811="",IF((SLA_Policy!$B$8-B811)*24&gt;X811,"Open - Breached","Open - On Track"),IF((D811-B811)*24&lt;=X811,"Met","Breached")))</f>
        <v>Met</v>
      </c>
    </row>
    <row r="812" spans="1:25" x14ac:dyDescent="0.25">
      <c r="A812" s="9" t="s">
        <v>2257</v>
      </c>
      <c r="B812" s="23">
        <v>45952.6381944444</v>
      </c>
      <c r="C812" s="23">
        <v>45952.649305555598</v>
      </c>
      <c r="D812" s="23">
        <v>45953.353472222203</v>
      </c>
      <c r="E812" s="9" t="s">
        <v>212</v>
      </c>
      <c r="F812" s="9" t="s">
        <v>188</v>
      </c>
      <c r="G812" s="9" t="s">
        <v>213</v>
      </c>
      <c r="H812" s="9" t="s">
        <v>161</v>
      </c>
      <c r="I812" s="9" t="s">
        <v>454</v>
      </c>
      <c r="J812" s="9" t="s">
        <v>2258</v>
      </c>
      <c r="K812" s="9" t="s">
        <v>246</v>
      </c>
      <c r="L812" s="9" t="s">
        <v>216</v>
      </c>
      <c r="M812" s="9" t="s">
        <v>1094</v>
      </c>
      <c r="N812" s="9" t="s">
        <v>196</v>
      </c>
      <c r="O812" s="9" t="s">
        <v>116</v>
      </c>
      <c r="P812" s="9" t="s">
        <v>218</v>
      </c>
      <c r="Q812" s="9" t="s">
        <v>219</v>
      </c>
      <c r="R812" s="9">
        <v>0</v>
      </c>
      <c r="S812" s="9">
        <v>8</v>
      </c>
      <c r="U812" s="9" t="s">
        <v>140</v>
      </c>
      <c r="V812" s="9" t="s">
        <v>1839</v>
      </c>
      <c r="X812" s="9">
        <f>INDEX(SLA_Policy!$D$2:$D$5,MATCH(F812,SLA_Policy!$A$2:$A$5,0))</f>
        <v>72</v>
      </c>
      <c r="Y812" s="9" t="str">
        <f>IF(E812="Cancelled","Excluded",IF(D812="",IF((SLA_Policy!$B$8-B812)*24&gt;X812,"Open - Breached","Open - On Track"),IF((D812-B812)*24&lt;=X812,"Met","Breached")))</f>
        <v>Met</v>
      </c>
    </row>
    <row r="813" spans="1:25" x14ac:dyDescent="0.25">
      <c r="A813" s="9" t="s">
        <v>2259</v>
      </c>
      <c r="B813" s="23">
        <v>45952.642361111102</v>
      </c>
      <c r="C813" s="23">
        <v>45952.667361111096</v>
      </c>
      <c r="D813" s="23">
        <v>45953.377777777801</v>
      </c>
      <c r="E813" s="9" t="s">
        <v>212</v>
      </c>
      <c r="F813" s="9" t="s">
        <v>189</v>
      </c>
      <c r="G813" s="9" t="s">
        <v>213</v>
      </c>
      <c r="H813" s="9" t="s">
        <v>165</v>
      </c>
      <c r="I813" s="9" t="s">
        <v>567</v>
      </c>
      <c r="J813" s="9" t="s">
        <v>2260</v>
      </c>
      <c r="K813" s="9" t="s">
        <v>246</v>
      </c>
      <c r="L813" s="9" t="s">
        <v>226</v>
      </c>
      <c r="M813" s="9" t="s">
        <v>1962</v>
      </c>
      <c r="N813" s="9" t="s">
        <v>196</v>
      </c>
      <c r="O813" s="9" t="s">
        <v>176</v>
      </c>
      <c r="P813" s="9" t="s">
        <v>570</v>
      </c>
      <c r="Q813" s="9" t="s">
        <v>219</v>
      </c>
      <c r="R813" s="9">
        <v>0</v>
      </c>
      <c r="S813" s="9">
        <v>7</v>
      </c>
      <c r="U813" s="9" t="s">
        <v>230</v>
      </c>
      <c r="X813" s="9">
        <f>INDEX(SLA_Policy!$D$2:$D$5,MATCH(F813,SLA_Policy!$A$2:$A$5,0))</f>
        <v>120</v>
      </c>
      <c r="Y813" s="9" t="str">
        <f>IF(E813="Cancelled","Excluded",IF(D813="",IF((SLA_Policy!$B$8-B813)*24&gt;X813,"Open - Breached","Open - On Track"),IF((D813-B813)*24&lt;=X813,"Met","Breached")))</f>
        <v>Met</v>
      </c>
    </row>
    <row r="814" spans="1:25" x14ac:dyDescent="0.25">
      <c r="A814" s="9" t="s">
        <v>2261</v>
      </c>
      <c r="B814" s="23">
        <v>45952.6430555556</v>
      </c>
      <c r="C814" s="23">
        <v>45952.650694444397</v>
      </c>
      <c r="D814" s="23">
        <v>45953.380555555603</v>
      </c>
      <c r="E814" s="9" t="s">
        <v>212</v>
      </c>
      <c r="F814" s="9" t="s">
        <v>188</v>
      </c>
      <c r="G814" s="9" t="s">
        <v>213</v>
      </c>
      <c r="H814" s="9" t="s">
        <v>88</v>
      </c>
      <c r="I814" s="9" t="s">
        <v>268</v>
      </c>
      <c r="J814" s="9" t="s">
        <v>269</v>
      </c>
      <c r="K814" s="9" t="s">
        <v>303</v>
      </c>
      <c r="L814" s="9" t="s">
        <v>104</v>
      </c>
      <c r="M814" s="9" t="s">
        <v>2262</v>
      </c>
      <c r="N814" s="9" t="s">
        <v>196</v>
      </c>
      <c r="O814" s="9" t="s">
        <v>176</v>
      </c>
      <c r="P814" s="9" t="s">
        <v>419</v>
      </c>
      <c r="Q814" s="9" t="s">
        <v>219</v>
      </c>
      <c r="R814" s="9">
        <v>0</v>
      </c>
      <c r="S814" s="9">
        <v>50</v>
      </c>
      <c r="T814" s="9" t="s">
        <v>136</v>
      </c>
      <c r="U814" s="9" t="s">
        <v>221</v>
      </c>
      <c r="W814" s="9">
        <v>5</v>
      </c>
      <c r="X814" s="9">
        <f>INDEX(SLA_Policy!$D$2:$D$5,MATCH(F814,SLA_Policy!$A$2:$A$5,0))</f>
        <v>72</v>
      </c>
      <c r="Y814" s="9" t="str">
        <f>IF(E814="Cancelled","Excluded",IF(D814="",IF((SLA_Policy!$B$8-B814)*24&gt;X814,"Open - Breached","Open - On Track"),IF((D814-B814)*24&lt;=X814,"Met","Breached")))</f>
        <v>Met</v>
      </c>
    </row>
    <row r="815" spans="1:25" x14ac:dyDescent="0.25">
      <c r="A815" s="9" t="s">
        <v>2263</v>
      </c>
      <c r="B815" s="23">
        <v>45952.645138888904</v>
      </c>
      <c r="C815" s="23">
        <v>45952.65625</v>
      </c>
      <c r="D815" s="23">
        <v>45952.684722222199</v>
      </c>
      <c r="E815" s="9" t="s">
        <v>212</v>
      </c>
      <c r="F815" s="9" t="s">
        <v>188</v>
      </c>
      <c r="G815" s="9" t="s">
        <v>213</v>
      </c>
      <c r="H815" s="9" t="s">
        <v>161</v>
      </c>
      <c r="I815" s="9" t="s">
        <v>389</v>
      </c>
      <c r="J815" s="9" t="s">
        <v>2019</v>
      </c>
      <c r="K815" s="9" t="s">
        <v>246</v>
      </c>
      <c r="L815" s="9" t="s">
        <v>226</v>
      </c>
      <c r="M815" s="9" t="s">
        <v>597</v>
      </c>
      <c r="N815" s="9" t="s">
        <v>198</v>
      </c>
      <c r="O815" s="9" t="s">
        <v>116</v>
      </c>
      <c r="P815" s="9" t="s">
        <v>574</v>
      </c>
      <c r="Q815" s="9" t="s">
        <v>219</v>
      </c>
      <c r="R815" s="9">
        <v>0</v>
      </c>
      <c r="S815" s="9">
        <v>6</v>
      </c>
      <c r="U815" s="9" t="s">
        <v>140</v>
      </c>
      <c r="V815" s="9" t="s">
        <v>1839</v>
      </c>
      <c r="W815" s="9">
        <v>5</v>
      </c>
      <c r="X815" s="9">
        <f>INDEX(SLA_Policy!$D$2:$D$5,MATCH(F815,SLA_Policy!$A$2:$A$5,0))</f>
        <v>72</v>
      </c>
      <c r="Y815" s="9" t="str">
        <f>IF(E815="Cancelled","Excluded",IF(D815="",IF((SLA_Policy!$B$8-B815)*24&gt;X815,"Open - Breached","Open - On Track"),IF((D815-B815)*24&lt;=X815,"Met","Breached")))</f>
        <v>Met</v>
      </c>
    </row>
    <row r="816" spans="1:25" x14ac:dyDescent="0.25">
      <c r="A816" s="9" t="s">
        <v>2264</v>
      </c>
      <c r="B816" s="23">
        <v>45952.656944444498</v>
      </c>
      <c r="C816" s="23">
        <v>45952.690972222197</v>
      </c>
      <c r="D816" s="23">
        <v>45953.409722222197</v>
      </c>
      <c r="E816" s="9" t="s">
        <v>212</v>
      </c>
      <c r="F816" s="9" t="s">
        <v>189</v>
      </c>
      <c r="G816" s="9" t="s">
        <v>213</v>
      </c>
      <c r="H816" s="9" t="s">
        <v>161</v>
      </c>
      <c r="I816" s="9" t="s">
        <v>389</v>
      </c>
      <c r="J816" s="9" t="s">
        <v>2265</v>
      </c>
      <c r="K816" s="9" t="s">
        <v>225</v>
      </c>
      <c r="L816" s="9" t="s">
        <v>226</v>
      </c>
      <c r="M816" s="9" t="s">
        <v>227</v>
      </c>
      <c r="N816" s="9" t="s">
        <v>199</v>
      </c>
      <c r="O816" s="9" t="s">
        <v>116</v>
      </c>
      <c r="P816" s="9" t="s">
        <v>295</v>
      </c>
      <c r="Q816" s="9" t="s">
        <v>219</v>
      </c>
      <c r="R816" s="9">
        <v>0</v>
      </c>
      <c r="S816" s="9">
        <v>8</v>
      </c>
      <c r="U816" s="9" t="s">
        <v>140</v>
      </c>
      <c r="V816" s="9" t="s">
        <v>1839</v>
      </c>
      <c r="X816" s="9">
        <f>INDEX(SLA_Policy!$D$2:$D$5,MATCH(F816,SLA_Policy!$A$2:$A$5,0))</f>
        <v>120</v>
      </c>
      <c r="Y816" s="9" t="str">
        <f>IF(E816="Cancelled","Excluded",IF(D816="",IF((SLA_Policy!$B$8-B816)*24&gt;X816,"Open - Breached","Open - On Track"),IF((D816-B816)*24&lt;=X816,"Met","Breached")))</f>
        <v>Met</v>
      </c>
    </row>
    <row r="817" spans="1:25" x14ac:dyDescent="0.25">
      <c r="A817" s="9" t="s">
        <v>2266</v>
      </c>
      <c r="B817" s="23">
        <v>45952.659027777801</v>
      </c>
      <c r="C817" s="23">
        <v>45952.664583333302</v>
      </c>
      <c r="D817" s="23">
        <v>45957.354166666701</v>
      </c>
      <c r="E817" s="9" t="s">
        <v>212</v>
      </c>
      <c r="F817" s="9" t="s">
        <v>189</v>
      </c>
      <c r="G817" s="9" t="s">
        <v>213</v>
      </c>
      <c r="H817" s="9" t="s">
        <v>163</v>
      </c>
      <c r="I817" s="9" t="s">
        <v>223</v>
      </c>
      <c r="J817" s="9" t="s">
        <v>2267</v>
      </c>
      <c r="K817" s="9" t="s">
        <v>239</v>
      </c>
      <c r="L817" s="9" t="s">
        <v>104</v>
      </c>
      <c r="M817" s="9" t="s">
        <v>2268</v>
      </c>
      <c r="N817" s="9" t="s">
        <v>198</v>
      </c>
      <c r="O817" s="9" t="s">
        <v>176</v>
      </c>
      <c r="P817" s="9" t="s">
        <v>330</v>
      </c>
      <c r="Q817" s="9" t="s">
        <v>219</v>
      </c>
      <c r="R817" s="9">
        <v>1</v>
      </c>
      <c r="S817" s="9">
        <v>205</v>
      </c>
      <c r="T817" s="9" t="s">
        <v>229</v>
      </c>
      <c r="U817" s="9" t="s">
        <v>230</v>
      </c>
      <c r="W817" s="9">
        <v>3</v>
      </c>
      <c r="X817" s="9">
        <f>INDEX(SLA_Policy!$D$2:$D$5,MATCH(F817,SLA_Policy!$A$2:$A$5,0))</f>
        <v>120</v>
      </c>
      <c r="Y817" s="9" t="str">
        <f>IF(E817="Cancelled","Excluded",IF(D817="",IF((SLA_Policy!$B$8-B817)*24&gt;X817,"Open - Breached","Open - On Track"),IF((D817-B817)*24&lt;=X817,"Met","Breached")))</f>
        <v>Met</v>
      </c>
    </row>
    <row r="818" spans="1:25" x14ac:dyDescent="0.25">
      <c r="A818" s="9" t="s">
        <v>2269</v>
      </c>
      <c r="B818" s="23">
        <v>45952.660416666702</v>
      </c>
      <c r="C818" s="23">
        <v>45952.665972222203</v>
      </c>
      <c r="D818" s="23">
        <v>45952.817361111098</v>
      </c>
      <c r="E818" s="9" t="s">
        <v>212</v>
      </c>
      <c r="F818" s="9" t="s">
        <v>187</v>
      </c>
      <c r="G818" s="9" t="s">
        <v>213</v>
      </c>
      <c r="H818" s="9" t="s">
        <v>164</v>
      </c>
      <c r="I818" s="9" t="s">
        <v>260</v>
      </c>
      <c r="J818" s="9" t="s">
        <v>2270</v>
      </c>
      <c r="K818" s="9" t="s">
        <v>246</v>
      </c>
      <c r="L818" s="9" t="s">
        <v>311</v>
      </c>
      <c r="M818" s="9" t="s">
        <v>2271</v>
      </c>
      <c r="N818" s="9" t="s">
        <v>199</v>
      </c>
      <c r="O818" s="9" t="s">
        <v>180</v>
      </c>
      <c r="P818" s="9" t="s">
        <v>381</v>
      </c>
      <c r="Q818" s="9" t="s">
        <v>273</v>
      </c>
      <c r="R818" s="9">
        <v>0</v>
      </c>
      <c r="S818" s="9">
        <v>11</v>
      </c>
      <c r="T818" s="9" t="s">
        <v>265</v>
      </c>
      <c r="U818" s="9" t="s">
        <v>266</v>
      </c>
      <c r="W818" s="9">
        <v>4</v>
      </c>
      <c r="X818" s="9">
        <f>INDEX(SLA_Policy!$D$2:$D$5,MATCH(F818,SLA_Policy!$A$2:$A$5,0))</f>
        <v>8</v>
      </c>
      <c r="Y818" s="9" t="str">
        <f>IF(E818="Cancelled","Excluded",IF(D818="",IF((SLA_Policy!$B$8-B818)*24&gt;X818,"Open - Breached","Open - On Track"),IF((D818-B818)*24&lt;=X818,"Met","Breached")))</f>
        <v>Met</v>
      </c>
    </row>
    <row r="819" spans="1:25" x14ac:dyDescent="0.25">
      <c r="A819" s="9" t="s">
        <v>2272</v>
      </c>
      <c r="B819" s="23">
        <v>45952.663194444503</v>
      </c>
      <c r="C819" s="23">
        <v>45952.745833333298</v>
      </c>
      <c r="D819" s="23">
        <v>45952.750694444498</v>
      </c>
      <c r="E819" s="9" t="s">
        <v>212</v>
      </c>
      <c r="F819" s="9" t="s">
        <v>189</v>
      </c>
      <c r="G819" s="9" t="s">
        <v>213</v>
      </c>
      <c r="H819" s="9" t="s">
        <v>166</v>
      </c>
      <c r="I819" s="9" t="s">
        <v>286</v>
      </c>
      <c r="J819" s="9" t="s">
        <v>666</v>
      </c>
      <c r="K819" s="9" t="s">
        <v>303</v>
      </c>
      <c r="L819" s="9" t="s">
        <v>282</v>
      </c>
      <c r="M819" s="9" t="s">
        <v>550</v>
      </c>
      <c r="N819" s="9" t="s">
        <v>197</v>
      </c>
      <c r="O819" s="9" t="s">
        <v>181</v>
      </c>
      <c r="P819" s="9" t="s">
        <v>449</v>
      </c>
      <c r="Q819" s="9" t="s">
        <v>219</v>
      </c>
      <c r="R819" s="9">
        <v>0</v>
      </c>
      <c r="S819" s="9">
        <v>22</v>
      </c>
      <c r="U819" s="9" t="s">
        <v>376</v>
      </c>
      <c r="X819" s="9">
        <f>INDEX(SLA_Policy!$D$2:$D$5,MATCH(F819,SLA_Policy!$A$2:$A$5,0))</f>
        <v>120</v>
      </c>
      <c r="Y819" s="9" t="str">
        <f>IF(E819="Cancelled","Excluded",IF(D819="",IF((SLA_Policy!$B$8-B819)*24&gt;X819,"Open - Breached","Open - On Track"),IF((D819-B819)*24&lt;=X819,"Met","Breached")))</f>
        <v>Met</v>
      </c>
    </row>
    <row r="820" spans="1:25" x14ac:dyDescent="0.25">
      <c r="A820" s="9" t="s">
        <v>2273</v>
      </c>
      <c r="B820" s="23">
        <v>45952.671527777798</v>
      </c>
      <c r="C820" s="23">
        <v>45953.335416666698</v>
      </c>
      <c r="D820" s="23">
        <v>45957.342361111099</v>
      </c>
      <c r="E820" s="9" t="s">
        <v>212</v>
      </c>
      <c r="F820" s="9" t="s">
        <v>189</v>
      </c>
      <c r="G820" s="9" t="s">
        <v>236</v>
      </c>
      <c r="H820" s="9" t="s">
        <v>167</v>
      </c>
      <c r="I820" s="9" t="s">
        <v>255</v>
      </c>
      <c r="J820" s="9" t="s">
        <v>2274</v>
      </c>
      <c r="K820" s="9" t="s">
        <v>239</v>
      </c>
      <c r="L820" s="9" t="s">
        <v>351</v>
      </c>
      <c r="M820" s="9" t="s">
        <v>1123</v>
      </c>
      <c r="N820" s="9" t="s">
        <v>196</v>
      </c>
      <c r="O820" s="9" t="s">
        <v>180</v>
      </c>
      <c r="P820" s="9" t="s">
        <v>318</v>
      </c>
      <c r="Q820" s="9" t="s">
        <v>219</v>
      </c>
      <c r="R820" s="9">
        <v>1</v>
      </c>
      <c r="S820" s="9">
        <v>23</v>
      </c>
      <c r="U820" s="9" t="s">
        <v>242</v>
      </c>
      <c r="X820" s="9">
        <f>INDEX(SLA_Policy!$D$2:$D$5,MATCH(F820,SLA_Policy!$A$2:$A$5,0))</f>
        <v>120</v>
      </c>
      <c r="Y820" s="9" t="str">
        <f>IF(E820="Cancelled","Excluded",IF(D820="",IF((SLA_Policy!$B$8-B820)*24&gt;X820,"Open - Breached","Open - On Track"),IF((D820-B820)*24&lt;=X820,"Met","Breached")))</f>
        <v>Met</v>
      </c>
    </row>
    <row r="821" spans="1:25" x14ac:dyDescent="0.25">
      <c r="A821" s="9" t="s">
        <v>2275</v>
      </c>
      <c r="B821" s="23">
        <v>45952.720833333296</v>
      </c>
      <c r="C821" s="23">
        <v>45952.757638888899</v>
      </c>
      <c r="D821" s="23">
        <v>45957.406944444498</v>
      </c>
      <c r="E821" s="9" t="s">
        <v>212</v>
      </c>
      <c r="F821" s="9" t="s">
        <v>189</v>
      </c>
      <c r="G821" s="9" t="s">
        <v>236</v>
      </c>
      <c r="H821" s="9" t="s">
        <v>161</v>
      </c>
      <c r="I821" s="9" t="s">
        <v>482</v>
      </c>
      <c r="J821" s="9" t="s">
        <v>2276</v>
      </c>
      <c r="K821" s="9" t="s">
        <v>303</v>
      </c>
      <c r="L821" s="9" t="s">
        <v>216</v>
      </c>
      <c r="M821" s="9" t="s">
        <v>460</v>
      </c>
      <c r="N821" s="9" t="s">
        <v>196</v>
      </c>
      <c r="O821" s="9" t="s">
        <v>177</v>
      </c>
      <c r="P821" s="9" t="s">
        <v>457</v>
      </c>
      <c r="Q821" s="9" t="s">
        <v>219</v>
      </c>
      <c r="R821" s="9">
        <v>2</v>
      </c>
      <c r="S821" s="9">
        <v>33</v>
      </c>
      <c r="U821" s="9" t="s">
        <v>242</v>
      </c>
      <c r="X821" s="9">
        <f>INDEX(SLA_Policy!$D$2:$D$5,MATCH(F821,SLA_Policy!$A$2:$A$5,0))</f>
        <v>120</v>
      </c>
      <c r="Y821" s="9" t="str">
        <f>IF(E821="Cancelled","Excluded",IF(D821="",IF((SLA_Policy!$B$8-B821)*24&gt;X821,"Open - Breached","Open - On Track"),IF((D821-B821)*24&lt;=X821,"Met","Breached")))</f>
        <v>Met</v>
      </c>
    </row>
    <row r="822" spans="1:25" x14ac:dyDescent="0.25">
      <c r="A822" s="9" t="s">
        <v>2277</v>
      </c>
      <c r="B822" s="23">
        <v>45952.745138888902</v>
      </c>
      <c r="C822" s="23">
        <v>45952.746527777803</v>
      </c>
      <c r="D822" s="23">
        <v>45953.350694444503</v>
      </c>
      <c r="E822" s="9" t="s">
        <v>212</v>
      </c>
      <c r="F822" s="9" t="s">
        <v>189</v>
      </c>
      <c r="G822" s="9" t="s">
        <v>213</v>
      </c>
      <c r="H822" s="9" t="s">
        <v>161</v>
      </c>
      <c r="I822" s="9" t="s">
        <v>454</v>
      </c>
      <c r="J822" s="9" t="s">
        <v>2278</v>
      </c>
      <c r="K822" s="9" t="s">
        <v>303</v>
      </c>
      <c r="L822" s="9" t="s">
        <v>104</v>
      </c>
      <c r="M822" s="9" t="s">
        <v>2262</v>
      </c>
      <c r="N822" s="9" t="s">
        <v>198</v>
      </c>
      <c r="O822" s="9" t="s">
        <v>116</v>
      </c>
      <c r="P822" s="9" t="s">
        <v>551</v>
      </c>
      <c r="Q822" s="9" t="s">
        <v>219</v>
      </c>
      <c r="R822" s="9">
        <v>0</v>
      </c>
      <c r="S822" s="9">
        <v>11</v>
      </c>
      <c r="U822" s="9" t="s">
        <v>140</v>
      </c>
      <c r="V822" s="9" t="s">
        <v>1839</v>
      </c>
      <c r="W822" s="9">
        <v>4</v>
      </c>
      <c r="X822" s="9">
        <f>INDEX(SLA_Policy!$D$2:$D$5,MATCH(F822,SLA_Policy!$A$2:$A$5,0))</f>
        <v>120</v>
      </c>
      <c r="Y822" s="9" t="str">
        <f>IF(E822="Cancelled","Excluded",IF(D822="",IF((SLA_Policy!$B$8-B822)*24&gt;X822,"Open - Breached","Open - On Track"),IF((D822-B822)*24&lt;=X822,"Met","Breached")))</f>
        <v>Met</v>
      </c>
    </row>
    <row r="823" spans="1:25" x14ac:dyDescent="0.25">
      <c r="A823" s="9" t="s">
        <v>2279</v>
      </c>
      <c r="B823" s="23">
        <v>45952.747222222199</v>
      </c>
      <c r="C823" s="23">
        <v>45952.752777777801</v>
      </c>
      <c r="D823" s="23">
        <v>45953.320833333302</v>
      </c>
      <c r="E823" s="9" t="s">
        <v>212</v>
      </c>
      <c r="F823" s="9" t="s">
        <v>188</v>
      </c>
      <c r="G823" s="9" t="s">
        <v>213</v>
      </c>
      <c r="H823" s="9" t="s">
        <v>167</v>
      </c>
      <c r="I823" s="9" t="s">
        <v>362</v>
      </c>
      <c r="J823" s="9" t="s">
        <v>363</v>
      </c>
      <c r="K823" s="9" t="s">
        <v>246</v>
      </c>
      <c r="L823" s="9" t="s">
        <v>104</v>
      </c>
      <c r="M823" s="9" t="s">
        <v>2280</v>
      </c>
      <c r="N823" s="9" t="s">
        <v>199</v>
      </c>
      <c r="O823" s="9" t="s">
        <v>180</v>
      </c>
      <c r="P823" s="9" t="s">
        <v>318</v>
      </c>
      <c r="Q823" s="9" t="s">
        <v>273</v>
      </c>
      <c r="R823" s="9">
        <v>0</v>
      </c>
      <c r="S823" s="9">
        <v>34</v>
      </c>
      <c r="U823" s="9" t="s">
        <v>248</v>
      </c>
      <c r="X823" s="9">
        <f>INDEX(SLA_Policy!$D$2:$D$5,MATCH(F823,SLA_Policy!$A$2:$A$5,0))</f>
        <v>72</v>
      </c>
      <c r="Y823" s="9" t="str">
        <f>IF(E823="Cancelled","Excluded",IF(D823="",IF((SLA_Policy!$B$8-B823)*24&gt;X823,"Open - Breached","Open - On Track"),IF((D823-B823)*24&lt;=X823,"Met","Breached")))</f>
        <v>Met</v>
      </c>
    </row>
    <row r="824" spans="1:25" x14ac:dyDescent="0.25">
      <c r="A824" s="9" t="s">
        <v>2281</v>
      </c>
      <c r="B824" s="23">
        <v>45952.748611111099</v>
      </c>
      <c r="C824" s="23">
        <v>45953.3125</v>
      </c>
      <c r="D824" s="23">
        <v>45953.329166666699</v>
      </c>
      <c r="E824" s="9" t="s">
        <v>212</v>
      </c>
      <c r="F824" s="9" t="s">
        <v>189</v>
      </c>
      <c r="G824" s="9" t="s">
        <v>213</v>
      </c>
      <c r="H824" s="9" t="s">
        <v>163</v>
      </c>
      <c r="I824" s="9" t="s">
        <v>250</v>
      </c>
      <c r="J824" s="9" t="s">
        <v>1855</v>
      </c>
      <c r="K824" s="9" t="s">
        <v>225</v>
      </c>
      <c r="L824" s="9" t="s">
        <v>282</v>
      </c>
      <c r="M824" s="9" t="s">
        <v>2282</v>
      </c>
      <c r="N824" s="9" t="s">
        <v>199</v>
      </c>
      <c r="O824" s="9" t="s">
        <v>176</v>
      </c>
      <c r="P824" s="9" t="s">
        <v>570</v>
      </c>
      <c r="Q824" s="9" t="s">
        <v>219</v>
      </c>
      <c r="R824" s="9">
        <v>0</v>
      </c>
      <c r="S824" s="9">
        <v>56</v>
      </c>
      <c r="T824" s="9" t="s">
        <v>136</v>
      </c>
      <c r="U824" s="9" t="s">
        <v>230</v>
      </c>
      <c r="X824" s="9">
        <f>INDEX(SLA_Policy!$D$2:$D$5,MATCH(F824,SLA_Policy!$A$2:$A$5,0))</f>
        <v>120</v>
      </c>
      <c r="Y824" s="9" t="str">
        <f>IF(E824="Cancelled","Excluded",IF(D824="",IF((SLA_Policy!$B$8-B824)*24&gt;X824,"Open - Breached","Open - On Track"),IF((D824-B824)*24&lt;=X824,"Met","Breached")))</f>
        <v>Met</v>
      </c>
    </row>
    <row r="825" spans="1:25" x14ac:dyDescent="0.25">
      <c r="A825" s="9" t="s">
        <v>2283</v>
      </c>
      <c r="B825" s="23">
        <v>45952.868750000001</v>
      </c>
      <c r="C825" s="23">
        <v>45953.34375</v>
      </c>
      <c r="D825" s="23">
        <v>45953.361111111102</v>
      </c>
      <c r="E825" s="9" t="s">
        <v>212</v>
      </c>
      <c r="F825" s="9" t="s">
        <v>188</v>
      </c>
      <c r="G825" s="9" t="s">
        <v>213</v>
      </c>
      <c r="H825" s="9" t="s">
        <v>161</v>
      </c>
      <c r="I825" s="9" t="s">
        <v>389</v>
      </c>
      <c r="J825" s="9" t="s">
        <v>435</v>
      </c>
      <c r="K825" s="9" t="s">
        <v>215</v>
      </c>
      <c r="L825" s="9" t="s">
        <v>311</v>
      </c>
      <c r="M825" s="9" t="s">
        <v>1635</v>
      </c>
      <c r="N825" s="9" t="s">
        <v>198</v>
      </c>
      <c r="O825" s="9" t="s">
        <v>116</v>
      </c>
      <c r="P825" s="9" t="s">
        <v>234</v>
      </c>
      <c r="Q825" s="9" t="s">
        <v>219</v>
      </c>
      <c r="R825" s="9">
        <v>0</v>
      </c>
      <c r="S825" s="9">
        <v>14</v>
      </c>
      <c r="U825" s="9" t="s">
        <v>140</v>
      </c>
      <c r="V825" s="9" t="s">
        <v>1839</v>
      </c>
      <c r="W825" s="9">
        <v>4</v>
      </c>
      <c r="X825" s="9">
        <f>INDEX(SLA_Policy!$D$2:$D$5,MATCH(F825,SLA_Policy!$A$2:$A$5,0))</f>
        <v>72</v>
      </c>
      <c r="Y825" s="9" t="str">
        <f>IF(E825="Cancelled","Excluded",IF(D825="",IF((SLA_Policy!$B$8-B825)*24&gt;X825,"Open - Breached","Open - On Track"),IF((D825-B825)*24&lt;=X825,"Met","Breached")))</f>
        <v>Met</v>
      </c>
    </row>
    <row r="826" spans="1:25" x14ac:dyDescent="0.25">
      <c r="A826" s="9" t="s">
        <v>2284</v>
      </c>
      <c r="B826" s="23">
        <v>45952.870833333298</v>
      </c>
      <c r="C826" s="23">
        <v>45953.324999999997</v>
      </c>
      <c r="D826" s="23">
        <v>45953.340277777803</v>
      </c>
      <c r="E826" s="9" t="s">
        <v>212</v>
      </c>
      <c r="F826" s="9" t="s">
        <v>189</v>
      </c>
      <c r="G826" s="9" t="s">
        <v>213</v>
      </c>
      <c r="H826" s="9" t="s">
        <v>163</v>
      </c>
      <c r="I826" s="9" t="s">
        <v>405</v>
      </c>
      <c r="J826" s="9" t="s">
        <v>2285</v>
      </c>
      <c r="K826" s="9" t="s">
        <v>246</v>
      </c>
      <c r="L826" s="9" t="s">
        <v>216</v>
      </c>
      <c r="M826" s="9" t="s">
        <v>2286</v>
      </c>
      <c r="N826" s="9" t="s">
        <v>198</v>
      </c>
      <c r="O826" s="9" t="s">
        <v>116</v>
      </c>
      <c r="P826" s="9" t="s">
        <v>295</v>
      </c>
      <c r="Q826" s="9" t="s">
        <v>219</v>
      </c>
      <c r="R826" s="9">
        <v>0</v>
      </c>
      <c r="S826" s="9">
        <v>15</v>
      </c>
      <c r="U826" s="9" t="s">
        <v>230</v>
      </c>
      <c r="W826" s="9">
        <v>4</v>
      </c>
      <c r="X826" s="9">
        <f>INDEX(SLA_Policy!$D$2:$D$5,MATCH(F826,SLA_Policy!$A$2:$A$5,0))</f>
        <v>120</v>
      </c>
      <c r="Y826" s="9" t="str">
        <f>IF(E826="Cancelled","Excluded",IF(D826="",IF((SLA_Policy!$B$8-B826)*24&gt;X826,"Open - Breached","Open - On Track"),IF((D826-B826)*24&lt;=X826,"Met","Breached")))</f>
        <v>Met</v>
      </c>
    </row>
    <row r="827" spans="1:25" x14ac:dyDescent="0.25">
      <c r="A827" s="9" t="s">
        <v>2287</v>
      </c>
      <c r="B827" s="23">
        <v>45953.270833333299</v>
      </c>
      <c r="C827" s="23">
        <v>45953.305555555598</v>
      </c>
      <c r="D827" s="23">
        <v>45953.452083333301</v>
      </c>
      <c r="E827" s="9" t="s">
        <v>212</v>
      </c>
      <c r="F827" s="9" t="s">
        <v>188</v>
      </c>
      <c r="G827" s="9" t="s">
        <v>213</v>
      </c>
      <c r="H827" s="9" t="s">
        <v>164</v>
      </c>
      <c r="I827" s="9" t="s">
        <v>260</v>
      </c>
      <c r="J827" s="9" t="s">
        <v>2288</v>
      </c>
      <c r="K827" s="9" t="s">
        <v>276</v>
      </c>
      <c r="L827" s="9" t="s">
        <v>104</v>
      </c>
      <c r="M827" s="9" t="s">
        <v>277</v>
      </c>
      <c r="N827" s="9" t="s">
        <v>198</v>
      </c>
      <c r="O827" s="9" t="s">
        <v>179</v>
      </c>
      <c r="P827" s="9" t="s">
        <v>284</v>
      </c>
      <c r="Q827" s="9" t="s">
        <v>219</v>
      </c>
      <c r="R827" s="9">
        <v>0</v>
      </c>
      <c r="S827" s="9">
        <v>23</v>
      </c>
      <c r="T827" s="9" t="s">
        <v>265</v>
      </c>
      <c r="U827" s="9" t="s">
        <v>290</v>
      </c>
      <c r="X827" s="9">
        <f>INDEX(SLA_Policy!$D$2:$D$5,MATCH(F827,SLA_Policy!$A$2:$A$5,0))</f>
        <v>72</v>
      </c>
      <c r="Y827" s="9" t="str">
        <f>IF(E827="Cancelled","Excluded",IF(D827="",IF((SLA_Policy!$B$8-B827)*24&gt;X827,"Open - Breached","Open - On Track"),IF((D827-B827)*24&lt;=X827,"Met","Breached")))</f>
        <v>Met</v>
      </c>
    </row>
    <row r="828" spans="1:25" x14ac:dyDescent="0.25">
      <c r="A828" s="9" t="s">
        <v>2289</v>
      </c>
      <c r="B828" s="23">
        <v>45953.271527777797</v>
      </c>
      <c r="C828" s="23">
        <v>45953.372222222199</v>
      </c>
      <c r="D828" s="23">
        <v>45953.376388888901</v>
      </c>
      <c r="E828" s="9" t="s">
        <v>212</v>
      </c>
      <c r="F828" s="9" t="s">
        <v>188</v>
      </c>
      <c r="G828" s="9" t="s">
        <v>213</v>
      </c>
      <c r="H828" s="9" t="s">
        <v>161</v>
      </c>
      <c r="I828" s="9" t="s">
        <v>454</v>
      </c>
      <c r="J828" s="9" t="s">
        <v>2290</v>
      </c>
      <c r="K828" s="9" t="s">
        <v>303</v>
      </c>
      <c r="L828" s="9" t="s">
        <v>226</v>
      </c>
      <c r="M828" s="9" t="s">
        <v>452</v>
      </c>
      <c r="N828" s="9" t="s">
        <v>198</v>
      </c>
      <c r="O828" s="9" t="s">
        <v>177</v>
      </c>
      <c r="P828" s="9" t="s">
        <v>300</v>
      </c>
      <c r="Q828" s="9" t="s">
        <v>219</v>
      </c>
      <c r="R828" s="9">
        <v>0</v>
      </c>
      <c r="S828" s="9">
        <v>13</v>
      </c>
      <c r="U828" s="9" t="s">
        <v>140</v>
      </c>
      <c r="V828" s="9" t="s">
        <v>1839</v>
      </c>
      <c r="W828" s="9">
        <v>5</v>
      </c>
      <c r="X828" s="9">
        <f>INDEX(SLA_Policy!$D$2:$D$5,MATCH(F828,SLA_Policy!$A$2:$A$5,0))</f>
        <v>72</v>
      </c>
      <c r="Y828" s="9" t="str">
        <f>IF(E828="Cancelled","Excluded",IF(D828="",IF((SLA_Policy!$B$8-B828)*24&gt;X828,"Open - Breached","Open - On Track"),IF((D828-B828)*24&lt;=X828,"Met","Breached")))</f>
        <v>Met</v>
      </c>
    </row>
    <row r="829" spans="1:25" x14ac:dyDescent="0.25">
      <c r="A829" s="9" t="s">
        <v>2291</v>
      </c>
      <c r="B829" s="23">
        <v>45953.302083333299</v>
      </c>
      <c r="C829" s="23">
        <v>45953.389583333301</v>
      </c>
      <c r="D829" s="23">
        <v>45953.597916666702</v>
      </c>
      <c r="E829" s="9" t="s">
        <v>212</v>
      </c>
      <c r="F829" s="9" t="s">
        <v>189</v>
      </c>
      <c r="G829" s="9" t="s">
        <v>236</v>
      </c>
      <c r="H829" s="9" t="s">
        <v>163</v>
      </c>
      <c r="I829" s="9" t="s">
        <v>327</v>
      </c>
      <c r="J829" s="9" t="s">
        <v>2292</v>
      </c>
      <c r="K829" s="9" t="s">
        <v>303</v>
      </c>
      <c r="L829" s="9" t="s">
        <v>104</v>
      </c>
      <c r="M829" s="9" t="s">
        <v>2293</v>
      </c>
      <c r="N829" s="9" t="s">
        <v>196</v>
      </c>
      <c r="O829" s="9" t="s">
        <v>176</v>
      </c>
      <c r="P829" s="9" t="s">
        <v>228</v>
      </c>
      <c r="Q829" s="9" t="s">
        <v>219</v>
      </c>
      <c r="R829" s="9">
        <v>0</v>
      </c>
      <c r="S829" s="9">
        <v>25</v>
      </c>
      <c r="U829" s="9" t="s">
        <v>242</v>
      </c>
      <c r="W829" s="9">
        <v>3</v>
      </c>
      <c r="X829" s="9">
        <f>INDEX(SLA_Policy!$D$2:$D$5,MATCH(F829,SLA_Policy!$A$2:$A$5,0))</f>
        <v>120</v>
      </c>
      <c r="Y829" s="9" t="str">
        <f>IF(E829="Cancelled","Excluded",IF(D829="",IF((SLA_Policy!$B$8-B829)*24&gt;X829,"Open - Breached","Open - On Track"),IF((D829-B829)*24&lt;=X829,"Met","Breached")))</f>
        <v>Met</v>
      </c>
    </row>
    <row r="830" spans="1:25" x14ac:dyDescent="0.25">
      <c r="A830" s="9" t="s">
        <v>2294</v>
      </c>
      <c r="B830" s="23">
        <v>45953.3034722222</v>
      </c>
      <c r="C830" s="23">
        <v>45953.311805555597</v>
      </c>
      <c r="D830" s="23">
        <v>45953.702777777798</v>
      </c>
      <c r="E830" s="9" t="s">
        <v>212</v>
      </c>
      <c r="F830" s="9" t="s">
        <v>187</v>
      </c>
      <c r="G830" s="9" t="s">
        <v>213</v>
      </c>
      <c r="H830" s="9" t="s">
        <v>163</v>
      </c>
      <c r="I830" s="9" t="s">
        <v>223</v>
      </c>
      <c r="J830" s="9" t="s">
        <v>2295</v>
      </c>
      <c r="K830" s="9" t="s">
        <v>246</v>
      </c>
      <c r="L830" s="9" t="s">
        <v>104</v>
      </c>
      <c r="M830" s="9" t="s">
        <v>2123</v>
      </c>
      <c r="N830" s="9" t="s">
        <v>196</v>
      </c>
      <c r="O830" s="9" t="s">
        <v>176</v>
      </c>
      <c r="P830" s="9" t="s">
        <v>330</v>
      </c>
      <c r="Q830" s="9" t="s">
        <v>273</v>
      </c>
      <c r="R830" s="9">
        <v>0</v>
      </c>
      <c r="S830" s="9">
        <v>28</v>
      </c>
      <c r="T830" s="9" t="s">
        <v>220</v>
      </c>
      <c r="U830" s="9" t="s">
        <v>230</v>
      </c>
      <c r="X830" s="9">
        <f>INDEX(SLA_Policy!$D$2:$D$5,MATCH(F830,SLA_Policy!$A$2:$A$5,0))</f>
        <v>8</v>
      </c>
      <c r="Y830" s="9" t="str">
        <f>IF(E830="Cancelled","Excluded",IF(D830="",IF((SLA_Policy!$B$8-B830)*24&gt;X830,"Open - Breached","Open - On Track"),IF((D830-B830)*24&lt;=X830,"Met","Breached")))</f>
        <v>Breached</v>
      </c>
    </row>
    <row r="831" spans="1:25" x14ac:dyDescent="0.25">
      <c r="A831" s="9" t="s">
        <v>2296</v>
      </c>
      <c r="B831" s="23">
        <v>45953.315277777801</v>
      </c>
      <c r="C831" s="23">
        <v>45953.776388888902</v>
      </c>
      <c r="D831" s="23">
        <v>45954.319444444503</v>
      </c>
      <c r="E831" s="9" t="s">
        <v>212</v>
      </c>
      <c r="F831" s="9" t="s">
        <v>189</v>
      </c>
      <c r="G831" s="9" t="s">
        <v>236</v>
      </c>
      <c r="H831" s="9" t="s">
        <v>161</v>
      </c>
      <c r="I831" s="9" t="s">
        <v>482</v>
      </c>
      <c r="J831" s="9" t="s">
        <v>2297</v>
      </c>
      <c r="K831" s="9" t="s">
        <v>303</v>
      </c>
      <c r="L831" s="9" t="s">
        <v>226</v>
      </c>
      <c r="M831" s="9" t="s">
        <v>418</v>
      </c>
      <c r="N831" s="9" t="s">
        <v>196</v>
      </c>
      <c r="O831" s="9" t="s">
        <v>177</v>
      </c>
      <c r="P831" s="9" t="s">
        <v>457</v>
      </c>
      <c r="Q831" s="9" t="s">
        <v>219</v>
      </c>
      <c r="R831" s="9">
        <v>0</v>
      </c>
      <c r="S831" s="9">
        <v>88</v>
      </c>
      <c r="U831" s="9" t="s">
        <v>242</v>
      </c>
      <c r="X831" s="9">
        <f>INDEX(SLA_Policy!$D$2:$D$5,MATCH(F831,SLA_Policy!$A$2:$A$5,0))</f>
        <v>120</v>
      </c>
      <c r="Y831" s="9" t="str">
        <f>IF(E831="Cancelled","Excluded",IF(D831="",IF((SLA_Policy!$B$8-B831)*24&gt;X831,"Open - Breached","Open - On Track"),IF((D831-B831)*24&lt;=X831,"Met","Breached")))</f>
        <v>Met</v>
      </c>
    </row>
    <row r="832" spans="1:25" x14ac:dyDescent="0.25">
      <c r="A832" s="9" t="s">
        <v>2298</v>
      </c>
      <c r="B832" s="23">
        <v>45953.316666666702</v>
      </c>
      <c r="C832" s="23">
        <v>45953.379166666702</v>
      </c>
      <c r="D832" s="23">
        <v>45953.588888888902</v>
      </c>
      <c r="E832" s="9" t="s">
        <v>212</v>
      </c>
      <c r="F832" s="9" t="s">
        <v>188</v>
      </c>
      <c r="G832" s="9" t="s">
        <v>236</v>
      </c>
      <c r="H832" s="9" t="s">
        <v>167</v>
      </c>
      <c r="I832" s="9" t="s">
        <v>255</v>
      </c>
      <c r="J832" s="9" t="s">
        <v>2299</v>
      </c>
      <c r="K832" s="9" t="s">
        <v>246</v>
      </c>
      <c r="L832" s="9" t="s">
        <v>104</v>
      </c>
      <c r="M832" s="9" t="s">
        <v>2300</v>
      </c>
      <c r="N832" s="9" t="s">
        <v>196</v>
      </c>
      <c r="O832" s="9" t="s">
        <v>176</v>
      </c>
      <c r="P832" s="9" t="s">
        <v>503</v>
      </c>
      <c r="Q832" s="9" t="s">
        <v>219</v>
      </c>
      <c r="R832" s="9">
        <v>0</v>
      </c>
      <c r="S832" s="9">
        <v>14</v>
      </c>
      <c r="U832" s="9" t="s">
        <v>242</v>
      </c>
      <c r="W832" s="9">
        <v>5</v>
      </c>
      <c r="X832" s="9">
        <f>INDEX(SLA_Policy!$D$2:$D$5,MATCH(F832,SLA_Policy!$A$2:$A$5,0))</f>
        <v>72</v>
      </c>
      <c r="Y832" s="9" t="str">
        <f>IF(E832="Cancelled","Excluded",IF(D832="",IF((SLA_Policy!$B$8-B832)*24&gt;X832,"Open - Breached","Open - On Track"),IF((D832-B832)*24&lt;=X832,"Met","Breached")))</f>
        <v>Met</v>
      </c>
    </row>
    <row r="833" spans="1:25" x14ac:dyDescent="0.25">
      <c r="A833" s="9" t="s">
        <v>2301</v>
      </c>
      <c r="B833" s="23">
        <v>45953.329861111102</v>
      </c>
      <c r="C833" s="23">
        <v>45953.3527777778</v>
      </c>
      <c r="D833" s="23">
        <v>45954.3840277778</v>
      </c>
      <c r="E833" s="9" t="s">
        <v>212</v>
      </c>
      <c r="F833" s="9" t="s">
        <v>188</v>
      </c>
      <c r="G833" s="9" t="s">
        <v>213</v>
      </c>
      <c r="H833" s="9" t="s">
        <v>88</v>
      </c>
      <c r="I833" s="9" t="s">
        <v>354</v>
      </c>
      <c r="J833" s="9" t="s">
        <v>2302</v>
      </c>
      <c r="K833" s="9" t="s">
        <v>225</v>
      </c>
      <c r="L833" s="9" t="s">
        <v>216</v>
      </c>
      <c r="M833" s="9" t="s">
        <v>1240</v>
      </c>
      <c r="N833" s="9" t="s">
        <v>196</v>
      </c>
      <c r="O833" s="9" t="s">
        <v>180</v>
      </c>
      <c r="P833" s="9" t="s">
        <v>278</v>
      </c>
      <c r="Q833" s="9" t="s">
        <v>219</v>
      </c>
      <c r="R833" s="9">
        <v>0</v>
      </c>
      <c r="S833" s="9">
        <v>21</v>
      </c>
      <c r="T833" s="9" t="s">
        <v>229</v>
      </c>
      <c r="U833" s="9" t="s">
        <v>290</v>
      </c>
      <c r="W833" s="9">
        <v>4</v>
      </c>
      <c r="X833" s="9">
        <f>INDEX(SLA_Policy!$D$2:$D$5,MATCH(F833,SLA_Policy!$A$2:$A$5,0))</f>
        <v>72</v>
      </c>
      <c r="Y833" s="9" t="str">
        <f>IF(E833="Cancelled","Excluded",IF(D833="",IF((SLA_Policy!$B$8-B833)*24&gt;X833,"Open - Breached","Open - On Track"),IF((D833-B833)*24&lt;=X833,"Met","Breached")))</f>
        <v>Met</v>
      </c>
    </row>
    <row r="834" spans="1:25" x14ac:dyDescent="0.25">
      <c r="A834" s="9" t="s">
        <v>2303</v>
      </c>
      <c r="B834" s="23">
        <v>45953.338888888902</v>
      </c>
      <c r="C834" s="23">
        <v>45953.360416666699</v>
      </c>
      <c r="D834" s="23">
        <v>45954.363194444399</v>
      </c>
      <c r="E834" s="9" t="s">
        <v>212</v>
      </c>
      <c r="F834" s="9" t="s">
        <v>189</v>
      </c>
      <c r="G834" s="9" t="s">
        <v>236</v>
      </c>
      <c r="H834" s="9" t="s">
        <v>167</v>
      </c>
      <c r="I834" s="9" t="s">
        <v>255</v>
      </c>
      <c r="J834" s="9" t="s">
        <v>2304</v>
      </c>
      <c r="K834" s="9" t="s">
        <v>246</v>
      </c>
      <c r="L834" s="9" t="s">
        <v>293</v>
      </c>
      <c r="M834" s="9" t="s">
        <v>1930</v>
      </c>
      <c r="N834" s="9" t="s">
        <v>196</v>
      </c>
      <c r="O834" s="9" t="s">
        <v>116</v>
      </c>
      <c r="P834" s="9" t="s">
        <v>295</v>
      </c>
      <c r="Q834" s="9" t="s">
        <v>219</v>
      </c>
      <c r="R834" s="9">
        <v>0</v>
      </c>
      <c r="S834" s="9">
        <v>20</v>
      </c>
      <c r="U834" s="9" t="s">
        <v>242</v>
      </c>
      <c r="X834" s="9">
        <f>INDEX(SLA_Policy!$D$2:$D$5,MATCH(F834,SLA_Policy!$A$2:$A$5,0))</f>
        <v>120</v>
      </c>
      <c r="Y834" s="9" t="str">
        <f>IF(E834="Cancelled","Excluded",IF(D834="",IF((SLA_Policy!$B$8-B834)*24&gt;X834,"Open - Breached","Open - On Track"),IF((D834-B834)*24&lt;=X834,"Met","Breached")))</f>
        <v>Met</v>
      </c>
    </row>
    <row r="835" spans="1:25" x14ac:dyDescent="0.25">
      <c r="A835" s="9" t="s">
        <v>2305</v>
      </c>
      <c r="B835" s="23">
        <v>45953.347916666702</v>
      </c>
      <c r="C835" s="23">
        <v>45953.3659722222</v>
      </c>
      <c r="D835" s="23">
        <v>45954.766666666699</v>
      </c>
      <c r="E835" s="9" t="s">
        <v>212</v>
      </c>
      <c r="F835" s="9" t="s">
        <v>188</v>
      </c>
      <c r="G835" s="9" t="s">
        <v>213</v>
      </c>
      <c r="H835" s="9" t="s">
        <v>167</v>
      </c>
      <c r="I835" s="9" t="s">
        <v>362</v>
      </c>
      <c r="J835" s="9" t="s">
        <v>1913</v>
      </c>
      <c r="K835" s="9" t="s">
        <v>239</v>
      </c>
      <c r="L835" s="9" t="s">
        <v>104</v>
      </c>
      <c r="M835" s="9" t="s">
        <v>1220</v>
      </c>
      <c r="N835" s="9" t="s">
        <v>196</v>
      </c>
      <c r="O835" s="9" t="s">
        <v>176</v>
      </c>
      <c r="P835" s="9" t="s">
        <v>1159</v>
      </c>
      <c r="Q835" s="9" t="s">
        <v>219</v>
      </c>
      <c r="R835" s="9">
        <v>0</v>
      </c>
      <c r="S835" s="9">
        <v>79</v>
      </c>
      <c r="T835" s="9" t="s">
        <v>229</v>
      </c>
      <c r="U835" s="9" t="s">
        <v>248</v>
      </c>
      <c r="X835" s="9">
        <f>INDEX(SLA_Policy!$D$2:$D$5,MATCH(F835,SLA_Policy!$A$2:$A$5,0))</f>
        <v>72</v>
      </c>
      <c r="Y835" s="9" t="str">
        <f>IF(E835="Cancelled","Excluded",IF(D835="",IF((SLA_Policy!$B$8-B835)*24&gt;X835,"Open - Breached","Open - On Track"),IF((D835-B835)*24&lt;=X835,"Met","Breached")))</f>
        <v>Met</v>
      </c>
    </row>
    <row r="836" spans="1:25" x14ac:dyDescent="0.25">
      <c r="A836" s="9" t="s">
        <v>2306</v>
      </c>
      <c r="B836" s="23">
        <v>45953.354166666701</v>
      </c>
      <c r="C836" s="23">
        <v>45953.355555555601</v>
      </c>
      <c r="D836" s="23">
        <v>45954.442361111098</v>
      </c>
      <c r="E836" s="9" t="s">
        <v>212</v>
      </c>
      <c r="F836" s="9" t="s">
        <v>189</v>
      </c>
      <c r="G836" s="9" t="s">
        <v>213</v>
      </c>
      <c r="H836" s="9" t="s">
        <v>161</v>
      </c>
      <c r="I836" s="9" t="s">
        <v>297</v>
      </c>
      <c r="J836" s="9" t="s">
        <v>2307</v>
      </c>
      <c r="K836" s="9" t="s">
        <v>215</v>
      </c>
      <c r="L836" s="9" t="s">
        <v>226</v>
      </c>
      <c r="M836" s="9" t="s">
        <v>877</v>
      </c>
      <c r="N836" s="9" t="s">
        <v>198</v>
      </c>
      <c r="O836" s="9" t="s">
        <v>177</v>
      </c>
      <c r="P836" s="9" t="s">
        <v>942</v>
      </c>
      <c r="Q836" s="9" t="s">
        <v>219</v>
      </c>
      <c r="R836" s="9">
        <v>0</v>
      </c>
      <c r="S836" s="9">
        <v>44</v>
      </c>
      <c r="U836" s="9" t="s">
        <v>266</v>
      </c>
      <c r="X836" s="9">
        <f>INDEX(SLA_Policy!$D$2:$D$5,MATCH(F836,SLA_Policy!$A$2:$A$5,0))</f>
        <v>120</v>
      </c>
      <c r="Y836" s="9" t="str">
        <f>IF(E836="Cancelled","Excluded",IF(D836="",IF((SLA_Policy!$B$8-B836)*24&gt;X836,"Open - Breached","Open - On Track"),IF((D836-B836)*24&lt;=X836,"Met","Breached")))</f>
        <v>Met</v>
      </c>
    </row>
    <row r="837" spans="1:25" x14ac:dyDescent="0.25">
      <c r="A837" s="9" t="s">
        <v>2308</v>
      </c>
      <c r="B837" s="23">
        <v>45953.364583333299</v>
      </c>
      <c r="C837" s="23">
        <v>45953.504166666702</v>
      </c>
      <c r="D837" s="23">
        <v>45954.338194444397</v>
      </c>
      <c r="E837" s="9" t="s">
        <v>212</v>
      </c>
      <c r="F837" s="9" t="s">
        <v>189</v>
      </c>
      <c r="G837" s="9" t="s">
        <v>236</v>
      </c>
      <c r="H837" s="9" t="s">
        <v>167</v>
      </c>
      <c r="I837" s="9" t="s">
        <v>255</v>
      </c>
      <c r="J837" s="9" t="s">
        <v>2309</v>
      </c>
      <c r="K837" s="9" t="s">
        <v>303</v>
      </c>
      <c r="L837" s="9" t="s">
        <v>311</v>
      </c>
      <c r="M837" s="9" t="s">
        <v>952</v>
      </c>
      <c r="N837" s="9" t="s">
        <v>196</v>
      </c>
      <c r="O837" s="9" t="s">
        <v>116</v>
      </c>
      <c r="P837" s="9" t="s">
        <v>574</v>
      </c>
      <c r="Q837" s="9" t="s">
        <v>219</v>
      </c>
      <c r="R837" s="9">
        <v>0</v>
      </c>
      <c r="S837" s="9">
        <v>28</v>
      </c>
      <c r="U837" s="9" t="s">
        <v>242</v>
      </c>
      <c r="W837" s="9">
        <v>5</v>
      </c>
      <c r="X837" s="9">
        <f>INDEX(SLA_Policy!$D$2:$D$5,MATCH(F837,SLA_Policy!$A$2:$A$5,0))</f>
        <v>120</v>
      </c>
      <c r="Y837" s="9" t="str">
        <f>IF(E837="Cancelled","Excluded",IF(D837="",IF((SLA_Policy!$B$8-B837)*24&gt;X837,"Open - Breached","Open - On Track"),IF((D837-B837)*24&lt;=X837,"Met","Breached")))</f>
        <v>Met</v>
      </c>
    </row>
    <row r="838" spans="1:25" x14ac:dyDescent="0.25">
      <c r="A838" s="9" t="s">
        <v>2310</v>
      </c>
      <c r="B838" s="23">
        <v>45953.366666666698</v>
      </c>
      <c r="C838" s="23">
        <v>45953.401388888902</v>
      </c>
      <c r="D838" s="23">
        <v>45953.4284722222</v>
      </c>
      <c r="E838" s="9" t="s">
        <v>212</v>
      </c>
      <c r="F838" s="9" t="s">
        <v>189</v>
      </c>
      <c r="G838" s="9" t="s">
        <v>213</v>
      </c>
      <c r="H838" s="9" t="s">
        <v>161</v>
      </c>
      <c r="I838" s="9" t="s">
        <v>389</v>
      </c>
      <c r="J838" s="9" t="s">
        <v>2311</v>
      </c>
      <c r="K838" s="9" t="s">
        <v>303</v>
      </c>
      <c r="L838" s="9" t="s">
        <v>311</v>
      </c>
      <c r="M838" s="9" t="s">
        <v>1740</v>
      </c>
      <c r="N838" s="9" t="s">
        <v>196</v>
      </c>
      <c r="O838" s="9" t="s">
        <v>116</v>
      </c>
      <c r="P838" s="9" t="s">
        <v>258</v>
      </c>
      <c r="Q838" s="9" t="s">
        <v>219</v>
      </c>
      <c r="R838" s="9">
        <v>0</v>
      </c>
      <c r="S838" s="9">
        <v>5</v>
      </c>
      <c r="U838" s="9" t="s">
        <v>140</v>
      </c>
      <c r="V838" s="9" t="s">
        <v>1839</v>
      </c>
      <c r="X838" s="9">
        <f>INDEX(SLA_Policy!$D$2:$D$5,MATCH(F838,SLA_Policy!$A$2:$A$5,0))</f>
        <v>120</v>
      </c>
      <c r="Y838" s="9" t="str">
        <f>IF(E838="Cancelled","Excluded",IF(D838="",IF((SLA_Policy!$B$8-B838)*24&gt;X838,"Open - Breached","Open - On Track"),IF((D838-B838)*24&lt;=X838,"Met","Breached")))</f>
        <v>Met</v>
      </c>
    </row>
    <row r="839" spans="1:25" x14ac:dyDescent="0.25">
      <c r="A839" s="9" t="s">
        <v>2312</v>
      </c>
      <c r="B839" s="23">
        <v>45953.373611111099</v>
      </c>
      <c r="C839" s="23">
        <v>45953.397916666698</v>
      </c>
      <c r="D839" s="23">
        <v>45953.4194444444</v>
      </c>
      <c r="E839" s="9" t="s">
        <v>212</v>
      </c>
      <c r="F839" s="9" t="s">
        <v>189</v>
      </c>
      <c r="G839" s="9" t="s">
        <v>213</v>
      </c>
      <c r="H839" s="9" t="s">
        <v>161</v>
      </c>
      <c r="I839" s="9" t="s">
        <v>454</v>
      </c>
      <c r="J839" s="9" t="s">
        <v>2313</v>
      </c>
      <c r="K839" s="9" t="s">
        <v>246</v>
      </c>
      <c r="L839" s="9" t="s">
        <v>371</v>
      </c>
      <c r="M839" s="9" t="s">
        <v>2222</v>
      </c>
      <c r="N839" s="9" t="s">
        <v>197</v>
      </c>
      <c r="O839" s="9" t="s">
        <v>116</v>
      </c>
      <c r="P839" s="9" t="s">
        <v>218</v>
      </c>
      <c r="Q839" s="9" t="s">
        <v>219</v>
      </c>
      <c r="R839" s="9">
        <v>0</v>
      </c>
      <c r="S839" s="9">
        <v>4</v>
      </c>
      <c r="U839" s="9" t="s">
        <v>140</v>
      </c>
      <c r="V839" s="9" t="s">
        <v>1839</v>
      </c>
      <c r="X839" s="9">
        <f>INDEX(SLA_Policy!$D$2:$D$5,MATCH(F839,SLA_Policy!$A$2:$A$5,0))</f>
        <v>120</v>
      </c>
      <c r="Y839" s="9" t="str">
        <f>IF(E839="Cancelled","Excluded",IF(D839="",IF((SLA_Policy!$B$8-B839)*24&gt;X839,"Open - Breached","Open - On Track"),IF((D839-B839)*24&lt;=X839,"Met","Breached")))</f>
        <v>Met</v>
      </c>
    </row>
    <row r="840" spans="1:25" x14ac:dyDescent="0.25">
      <c r="A840" s="9" t="s">
        <v>2314</v>
      </c>
      <c r="B840" s="23">
        <v>45953.374305555597</v>
      </c>
      <c r="C840" s="23">
        <v>45953.380555555603</v>
      </c>
      <c r="D840" s="23">
        <v>45953.506944444503</v>
      </c>
      <c r="E840" s="9" t="s">
        <v>212</v>
      </c>
      <c r="F840" s="9" t="s">
        <v>188</v>
      </c>
      <c r="G840" s="9" t="s">
        <v>213</v>
      </c>
      <c r="H840" s="9" t="s">
        <v>165</v>
      </c>
      <c r="I840" s="9" t="s">
        <v>567</v>
      </c>
      <c r="J840" s="9" t="s">
        <v>2315</v>
      </c>
      <c r="K840" s="9" t="s">
        <v>246</v>
      </c>
      <c r="L840" s="9" t="s">
        <v>293</v>
      </c>
      <c r="M840" s="9" t="s">
        <v>2043</v>
      </c>
      <c r="N840" s="9" t="s">
        <v>198</v>
      </c>
      <c r="O840" s="9" t="s">
        <v>176</v>
      </c>
      <c r="P840" s="9" t="s">
        <v>419</v>
      </c>
      <c r="Q840" s="9" t="s">
        <v>219</v>
      </c>
      <c r="R840" s="9">
        <v>0</v>
      </c>
      <c r="S840" s="9">
        <v>6</v>
      </c>
      <c r="U840" s="9" t="s">
        <v>230</v>
      </c>
      <c r="W840" s="9">
        <v>5</v>
      </c>
      <c r="X840" s="9">
        <f>INDEX(SLA_Policy!$D$2:$D$5,MATCH(F840,SLA_Policy!$A$2:$A$5,0))</f>
        <v>72</v>
      </c>
      <c r="Y840" s="9" t="str">
        <f>IF(E840="Cancelled","Excluded",IF(D840="",IF((SLA_Policy!$B$8-B840)*24&gt;X840,"Open - Breached","Open - On Track"),IF((D840-B840)*24&lt;=X840,"Met","Breached")))</f>
        <v>Met</v>
      </c>
    </row>
    <row r="841" spans="1:25" x14ac:dyDescent="0.25">
      <c r="A841" s="9" t="s">
        <v>2316</v>
      </c>
      <c r="B841" s="23">
        <v>45953.378472222197</v>
      </c>
      <c r="C841" s="23">
        <v>45953.3881944444</v>
      </c>
      <c r="D841" s="23">
        <v>45954.345833333296</v>
      </c>
      <c r="E841" s="9" t="s">
        <v>212</v>
      </c>
      <c r="F841" s="9" t="s">
        <v>189</v>
      </c>
      <c r="G841" s="9" t="s">
        <v>213</v>
      </c>
      <c r="H841" s="9" t="s">
        <v>162</v>
      </c>
      <c r="I841" s="9" t="s">
        <v>393</v>
      </c>
      <c r="J841" s="9" t="s">
        <v>840</v>
      </c>
      <c r="K841" s="9" t="s">
        <v>303</v>
      </c>
      <c r="L841" s="9" t="s">
        <v>104</v>
      </c>
      <c r="M841" s="9" t="s">
        <v>2317</v>
      </c>
      <c r="N841" s="9" t="s">
        <v>198</v>
      </c>
      <c r="O841" s="9" t="s">
        <v>116</v>
      </c>
      <c r="P841" s="9" t="s">
        <v>218</v>
      </c>
      <c r="Q841" s="9" t="s">
        <v>219</v>
      </c>
      <c r="R841" s="9">
        <v>0</v>
      </c>
      <c r="S841" s="9">
        <v>20</v>
      </c>
      <c r="U841" s="9" t="s">
        <v>248</v>
      </c>
      <c r="X841" s="9">
        <f>INDEX(SLA_Policy!$D$2:$D$5,MATCH(F841,SLA_Policy!$A$2:$A$5,0))</f>
        <v>120</v>
      </c>
      <c r="Y841" s="9" t="str">
        <f>IF(E841="Cancelled","Excluded",IF(D841="",IF((SLA_Policy!$B$8-B841)*24&gt;X841,"Open - Breached","Open - On Track"),IF((D841-B841)*24&lt;=X841,"Met","Breached")))</f>
        <v>Met</v>
      </c>
    </row>
    <row r="842" spans="1:25" x14ac:dyDescent="0.25">
      <c r="A842" s="9" t="s">
        <v>2318</v>
      </c>
      <c r="B842" s="23">
        <v>45953.379861111098</v>
      </c>
      <c r="C842" s="23">
        <v>45953.390277777798</v>
      </c>
      <c r="D842" s="23">
        <v>45954.353472222203</v>
      </c>
      <c r="E842" s="9" t="s">
        <v>212</v>
      </c>
      <c r="F842" s="9" t="s">
        <v>188</v>
      </c>
      <c r="G842" s="9" t="s">
        <v>236</v>
      </c>
      <c r="H842" s="9" t="s">
        <v>161</v>
      </c>
      <c r="I842" s="9" t="s">
        <v>237</v>
      </c>
      <c r="J842" s="9" t="s">
        <v>2319</v>
      </c>
      <c r="K842" s="9" t="s">
        <v>225</v>
      </c>
      <c r="L842" s="9" t="s">
        <v>216</v>
      </c>
      <c r="M842" s="9" t="s">
        <v>1685</v>
      </c>
      <c r="N842" s="9" t="s">
        <v>196</v>
      </c>
      <c r="O842" s="9" t="s">
        <v>177</v>
      </c>
      <c r="P842" s="9" t="s">
        <v>300</v>
      </c>
      <c r="Q842" s="9" t="s">
        <v>219</v>
      </c>
      <c r="R842" s="9">
        <v>0</v>
      </c>
      <c r="S842" s="9">
        <v>40</v>
      </c>
      <c r="U842" s="9" t="s">
        <v>242</v>
      </c>
      <c r="X842" s="9">
        <f>INDEX(SLA_Policy!$D$2:$D$5,MATCH(F842,SLA_Policy!$A$2:$A$5,0))</f>
        <v>72</v>
      </c>
      <c r="Y842" s="9" t="str">
        <f>IF(E842="Cancelled","Excluded",IF(D842="",IF((SLA_Policy!$B$8-B842)*24&gt;X842,"Open - Breached","Open - On Track"),IF((D842-B842)*24&lt;=X842,"Met","Breached")))</f>
        <v>Met</v>
      </c>
    </row>
    <row r="843" spans="1:25" x14ac:dyDescent="0.25">
      <c r="A843" s="9" t="s">
        <v>2320</v>
      </c>
      <c r="B843" s="23">
        <v>45953.379861111098</v>
      </c>
      <c r="C843" s="23">
        <v>45953.4243055556</v>
      </c>
      <c r="D843" s="23">
        <v>45953.632638888899</v>
      </c>
      <c r="E843" s="9" t="s">
        <v>212</v>
      </c>
      <c r="F843" s="9" t="s">
        <v>188</v>
      </c>
      <c r="G843" s="9" t="s">
        <v>236</v>
      </c>
      <c r="H843" s="9" t="s">
        <v>161</v>
      </c>
      <c r="I843" s="9" t="s">
        <v>237</v>
      </c>
      <c r="J843" s="9" t="s">
        <v>2321</v>
      </c>
      <c r="K843" s="9" t="s">
        <v>215</v>
      </c>
      <c r="L843" s="9" t="s">
        <v>282</v>
      </c>
      <c r="M843" s="9" t="s">
        <v>1726</v>
      </c>
      <c r="N843" s="9" t="s">
        <v>196</v>
      </c>
      <c r="O843" s="9" t="s">
        <v>177</v>
      </c>
      <c r="P843" s="9" t="s">
        <v>241</v>
      </c>
      <c r="Q843" s="9" t="s">
        <v>219</v>
      </c>
      <c r="R843" s="9">
        <v>0</v>
      </c>
      <c r="S843" s="9">
        <v>16</v>
      </c>
      <c r="U843" s="9" t="s">
        <v>242</v>
      </c>
      <c r="X843" s="9">
        <f>INDEX(SLA_Policy!$D$2:$D$5,MATCH(F843,SLA_Policy!$A$2:$A$5,0))</f>
        <v>72</v>
      </c>
      <c r="Y843" s="9" t="str">
        <f>IF(E843="Cancelled","Excluded",IF(D843="",IF((SLA_Policy!$B$8-B843)*24&gt;X843,"Open - Breached","Open - On Track"),IF((D843-B843)*24&lt;=X843,"Met","Breached")))</f>
        <v>Met</v>
      </c>
    </row>
    <row r="844" spans="1:25" x14ac:dyDescent="0.25">
      <c r="A844" s="9" t="s">
        <v>2322</v>
      </c>
      <c r="B844" s="23">
        <v>45953.3840277778</v>
      </c>
      <c r="C844" s="23">
        <v>45953.396527777797</v>
      </c>
      <c r="D844" s="23">
        <v>45953.545138888898</v>
      </c>
      <c r="E844" s="9" t="s">
        <v>212</v>
      </c>
      <c r="F844" s="9" t="s">
        <v>187</v>
      </c>
      <c r="G844" s="9" t="s">
        <v>213</v>
      </c>
      <c r="H844" s="9" t="s">
        <v>166</v>
      </c>
      <c r="I844" s="9" t="s">
        <v>398</v>
      </c>
      <c r="J844" s="9" t="s">
        <v>2323</v>
      </c>
      <c r="K844" s="9" t="s">
        <v>246</v>
      </c>
      <c r="L844" s="9" t="s">
        <v>216</v>
      </c>
      <c r="M844" s="9" t="s">
        <v>2324</v>
      </c>
      <c r="N844" s="9" t="s">
        <v>196</v>
      </c>
      <c r="O844" s="9" t="s">
        <v>181</v>
      </c>
      <c r="P844" s="9" t="s">
        <v>668</v>
      </c>
      <c r="Q844" s="9" t="s">
        <v>273</v>
      </c>
      <c r="R844" s="9">
        <v>1</v>
      </c>
      <c r="S844" s="9">
        <v>97</v>
      </c>
      <c r="U844" s="9" t="s">
        <v>376</v>
      </c>
      <c r="W844" s="9">
        <v>4</v>
      </c>
      <c r="X844" s="9">
        <f>INDEX(SLA_Policy!$D$2:$D$5,MATCH(F844,SLA_Policy!$A$2:$A$5,0))</f>
        <v>8</v>
      </c>
      <c r="Y844" s="9" t="str">
        <f>IF(E844="Cancelled","Excluded",IF(D844="",IF((SLA_Policy!$B$8-B844)*24&gt;X844,"Open - Breached","Open - On Track"),IF((D844-B844)*24&lt;=X844,"Met","Breached")))</f>
        <v>Met</v>
      </c>
    </row>
    <row r="845" spans="1:25" x14ac:dyDescent="0.25">
      <c r="A845" s="9" t="s">
        <v>2325</v>
      </c>
      <c r="B845" s="23">
        <v>45953.3930555556</v>
      </c>
      <c r="C845" s="23">
        <v>45953.418055555601</v>
      </c>
      <c r="D845" s="23">
        <v>45957.375694444498</v>
      </c>
      <c r="E845" s="9" t="s">
        <v>212</v>
      </c>
      <c r="F845" s="9" t="s">
        <v>189</v>
      </c>
      <c r="G845" s="9" t="s">
        <v>236</v>
      </c>
      <c r="H845" s="9" t="s">
        <v>161</v>
      </c>
      <c r="I845" s="9" t="s">
        <v>482</v>
      </c>
      <c r="J845" s="9" t="s">
        <v>2297</v>
      </c>
      <c r="K845" s="9" t="s">
        <v>303</v>
      </c>
      <c r="L845" s="9" t="s">
        <v>104</v>
      </c>
      <c r="M845" s="9" t="s">
        <v>2326</v>
      </c>
      <c r="N845" s="9" t="s">
        <v>196</v>
      </c>
      <c r="O845" s="9" t="s">
        <v>177</v>
      </c>
      <c r="P845" s="9" t="s">
        <v>300</v>
      </c>
      <c r="Q845" s="9" t="s">
        <v>219</v>
      </c>
      <c r="R845" s="9">
        <v>0</v>
      </c>
      <c r="S845" s="9">
        <v>67</v>
      </c>
      <c r="U845" s="9" t="s">
        <v>242</v>
      </c>
      <c r="W845" s="9">
        <v>5</v>
      </c>
      <c r="X845" s="9">
        <f>INDEX(SLA_Policy!$D$2:$D$5,MATCH(F845,SLA_Policy!$A$2:$A$5,0))</f>
        <v>120</v>
      </c>
      <c r="Y845" s="9" t="str">
        <f>IF(E845="Cancelled","Excluded",IF(D845="",IF((SLA_Policy!$B$8-B845)*24&gt;X845,"Open - Breached","Open - On Track"),IF((D845-B845)*24&lt;=X845,"Met","Breached")))</f>
        <v>Met</v>
      </c>
    </row>
    <row r="846" spans="1:25" x14ac:dyDescent="0.25">
      <c r="A846" s="9" t="s">
        <v>2327</v>
      </c>
      <c r="B846" s="23">
        <v>45953.395138888904</v>
      </c>
      <c r="C846" s="23">
        <v>45953.405555555597</v>
      </c>
      <c r="D846" s="23">
        <v>45953.517361111102</v>
      </c>
      <c r="E846" s="9" t="s">
        <v>212</v>
      </c>
      <c r="F846" s="9" t="s">
        <v>189</v>
      </c>
      <c r="G846" s="9" t="s">
        <v>213</v>
      </c>
      <c r="H846" s="9" t="s">
        <v>161</v>
      </c>
      <c r="I846" s="9" t="s">
        <v>389</v>
      </c>
      <c r="J846" s="9" t="s">
        <v>2328</v>
      </c>
      <c r="K846" s="9" t="s">
        <v>215</v>
      </c>
      <c r="L846" s="9" t="s">
        <v>293</v>
      </c>
      <c r="M846" s="9" t="s">
        <v>2329</v>
      </c>
      <c r="N846" s="9" t="s">
        <v>198</v>
      </c>
      <c r="O846" s="9" t="s">
        <v>116</v>
      </c>
      <c r="P846" s="9" t="s">
        <v>525</v>
      </c>
      <c r="Q846" s="9" t="s">
        <v>219</v>
      </c>
      <c r="R846" s="9">
        <v>0</v>
      </c>
      <c r="S846" s="9">
        <v>11</v>
      </c>
      <c r="U846" s="9" t="s">
        <v>140</v>
      </c>
      <c r="V846" s="9" t="s">
        <v>1839</v>
      </c>
      <c r="X846" s="9">
        <f>INDEX(SLA_Policy!$D$2:$D$5,MATCH(F846,SLA_Policy!$A$2:$A$5,0))</f>
        <v>120</v>
      </c>
      <c r="Y846" s="9" t="str">
        <f>IF(E846="Cancelled","Excluded",IF(D846="",IF((SLA_Policy!$B$8-B846)*24&gt;X846,"Open - Breached","Open - On Track"),IF((D846-B846)*24&lt;=X846,"Met","Breached")))</f>
        <v>Met</v>
      </c>
    </row>
    <row r="847" spans="1:25" x14ac:dyDescent="0.25">
      <c r="A847" s="9" t="s">
        <v>2330</v>
      </c>
      <c r="B847" s="23">
        <v>45953.396527777797</v>
      </c>
      <c r="C847" s="23">
        <v>45953.412499999999</v>
      </c>
      <c r="D847" s="23">
        <v>45954.343055555597</v>
      </c>
      <c r="E847" s="9" t="s">
        <v>212</v>
      </c>
      <c r="F847" s="9" t="s">
        <v>188</v>
      </c>
      <c r="G847" s="9" t="s">
        <v>213</v>
      </c>
      <c r="H847" s="9" t="s">
        <v>167</v>
      </c>
      <c r="I847" s="9" t="s">
        <v>362</v>
      </c>
      <c r="J847" s="9" t="s">
        <v>2331</v>
      </c>
      <c r="K847" s="9" t="s">
        <v>246</v>
      </c>
      <c r="L847" s="9" t="s">
        <v>270</v>
      </c>
      <c r="M847" s="9" t="s">
        <v>1865</v>
      </c>
      <c r="N847" s="9" t="s">
        <v>198</v>
      </c>
      <c r="O847" s="9" t="s">
        <v>176</v>
      </c>
      <c r="P847" s="9" t="s">
        <v>253</v>
      </c>
      <c r="Q847" s="9" t="s">
        <v>219</v>
      </c>
      <c r="R847" s="9">
        <v>0</v>
      </c>
      <c r="S847" s="9">
        <v>44</v>
      </c>
      <c r="U847" s="9" t="s">
        <v>376</v>
      </c>
      <c r="X847" s="9">
        <f>INDEX(SLA_Policy!$D$2:$D$5,MATCH(F847,SLA_Policy!$A$2:$A$5,0))</f>
        <v>72</v>
      </c>
      <c r="Y847" s="9" t="str">
        <f>IF(E847="Cancelled","Excluded",IF(D847="",IF((SLA_Policy!$B$8-B847)*24&gt;X847,"Open - Breached","Open - On Track"),IF((D847-B847)*24&lt;=X847,"Met","Breached")))</f>
        <v>Met</v>
      </c>
    </row>
    <row r="848" spans="1:25" x14ac:dyDescent="0.25">
      <c r="A848" s="9" t="s">
        <v>2332</v>
      </c>
      <c r="B848" s="23">
        <v>45953.402777777803</v>
      </c>
      <c r="C848" s="23">
        <v>45953.411111111098</v>
      </c>
      <c r="D848" s="23">
        <v>45953.477083333302</v>
      </c>
      <c r="E848" s="9" t="s">
        <v>212</v>
      </c>
      <c r="F848" s="9" t="s">
        <v>188</v>
      </c>
      <c r="G848" s="9" t="s">
        <v>213</v>
      </c>
      <c r="H848" s="9" t="s">
        <v>161</v>
      </c>
      <c r="I848" s="9" t="s">
        <v>454</v>
      </c>
      <c r="J848" s="9" t="s">
        <v>455</v>
      </c>
      <c r="K848" s="9" t="s">
        <v>303</v>
      </c>
      <c r="L848" s="9" t="s">
        <v>216</v>
      </c>
      <c r="M848" s="9" t="s">
        <v>2333</v>
      </c>
      <c r="N848" s="9" t="s">
        <v>198</v>
      </c>
      <c r="O848" s="9" t="s">
        <v>177</v>
      </c>
      <c r="P848" s="9" t="s">
        <v>457</v>
      </c>
      <c r="Q848" s="9" t="s">
        <v>219</v>
      </c>
      <c r="R848" s="9">
        <v>1</v>
      </c>
      <c r="S848" s="9">
        <v>14</v>
      </c>
      <c r="U848" s="9" t="s">
        <v>290</v>
      </c>
      <c r="W848" s="9">
        <v>4</v>
      </c>
      <c r="X848" s="9">
        <f>INDEX(SLA_Policy!$D$2:$D$5,MATCH(F848,SLA_Policy!$A$2:$A$5,0))</f>
        <v>72</v>
      </c>
      <c r="Y848" s="9" t="str">
        <f>IF(E848="Cancelled","Excluded",IF(D848="",IF((SLA_Policy!$B$8-B848)*24&gt;X848,"Open - Breached","Open - On Track"),IF((D848-B848)*24&lt;=X848,"Met","Breached")))</f>
        <v>Met</v>
      </c>
    </row>
    <row r="849" spans="1:25" x14ac:dyDescent="0.25">
      <c r="A849" s="9" t="s">
        <v>2334</v>
      </c>
      <c r="B849" s="23">
        <v>45953.402777777803</v>
      </c>
      <c r="C849" s="23">
        <v>45953.403472222199</v>
      </c>
      <c r="D849" s="23">
        <v>45953.456250000003</v>
      </c>
      <c r="E849" s="9" t="s">
        <v>212</v>
      </c>
      <c r="F849" s="9" t="s">
        <v>188</v>
      </c>
      <c r="G849" s="9" t="s">
        <v>213</v>
      </c>
      <c r="H849" s="9" t="s">
        <v>161</v>
      </c>
      <c r="I849" s="9" t="s">
        <v>389</v>
      </c>
      <c r="J849" s="9" t="s">
        <v>2335</v>
      </c>
      <c r="K849" s="9" t="s">
        <v>239</v>
      </c>
      <c r="L849" s="9" t="s">
        <v>351</v>
      </c>
      <c r="M849" s="9" t="s">
        <v>2336</v>
      </c>
      <c r="N849" s="9" t="s">
        <v>198</v>
      </c>
      <c r="O849" s="9" t="s">
        <v>116</v>
      </c>
      <c r="P849" s="9" t="s">
        <v>295</v>
      </c>
      <c r="Q849" s="9" t="s">
        <v>219</v>
      </c>
      <c r="R849" s="9">
        <v>0</v>
      </c>
      <c r="S849" s="9">
        <v>10</v>
      </c>
      <c r="U849" s="9" t="s">
        <v>290</v>
      </c>
      <c r="X849" s="9">
        <f>INDEX(SLA_Policy!$D$2:$D$5,MATCH(F849,SLA_Policy!$A$2:$A$5,0))</f>
        <v>72</v>
      </c>
      <c r="Y849" s="9" t="str">
        <f>IF(E849="Cancelled","Excluded",IF(D849="",IF((SLA_Policy!$B$8-B849)*24&gt;X849,"Open - Breached","Open - On Track"),IF((D849-B849)*24&lt;=X849,"Met","Breached")))</f>
        <v>Met</v>
      </c>
    </row>
    <row r="850" spans="1:25" x14ac:dyDescent="0.25">
      <c r="A850" s="9" t="s">
        <v>2337</v>
      </c>
      <c r="B850" s="23">
        <v>45953.411805555603</v>
      </c>
      <c r="C850" s="23">
        <v>45953.4152777778</v>
      </c>
      <c r="D850" s="23">
        <v>45953.489583333299</v>
      </c>
      <c r="E850" s="9" t="s">
        <v>212</v>
      </c>
      <c r="F850" s="9" t="s">
        <v>188</v>
      </c>
      <c r="G850" s="9" t="s">
        <v>213</v>
      </c>
      <c r="H850" s="9" t="s">
        <v>88</v>
      </c>
      <c r="I850" s="9" t="s">
        <v>92</v>
      </c>
      <c r="J850" s="9" t="s">
        <v>1082</v>
      </c>
      <c r="K850" s="9" t="s">
        <v>262</v>
      </c>
      <c r="L850" s="9" t="s">
        <v>104</v>
      </c>
      <c r="M850" s="9" t="s">
        <v>2338</v>
      </c>
      <c r="N850" s="9" t="s">
        <v>198</v>
      </c>
      <c r="O850" s="9" t="s">
        <v>116</v>
      </c>
      <c r="P850" s="9" t="s">
        <v>218</v>
      </c>
      <c r="Q850" s="9" t="s">
        <v>219</v>
      </c>
      <c r="R850" s="9">
        <v>0</v>
      </c>
      <c r="S850" s="9">
        <v>20</v>
      </c>
      <c r="T850" s="9" t="s">
        <v>136</v>
      </c>
      <c r="U850" s="9" t="s">
        <v>266</v>
      </c>
      <c r="X850" s="9">
        <f>INDEX(SLA_Policy!$D$2:$D$5,MATCH(F850,SLA_Policy!$A$2:$A$5,0))</f>
        <v>72</v>
      </c>
      <c r="Y850" s="9" t="str">
        <f>IF(E850="Cancelled","Excluded",IF(D850="",IF((SLA_Policy!$B$8-B850)*24&gt;X850,"Open - Breached","Open - On Track"),IF((D850-B850)*24&lt;=X850,"Met","Breached")))</f>
        <v>Met</v>
      </c>
    </row>
    <row r="851" spans="1:25" x14ac:dyDescent="0.25">
      <c r="A851" s="9" t="s">
        <v>2339</v>
      </c>
      <c r="B851" s="23">
        <v>45953.421527777798</v>
      </c>
      <c r="C851" s="23">
        <v>45953.429166666698</v>
      </c>
      <c r="D851" s="23">
        <v>45954.333333333299</v>
      </c>
      <c r="E851" s="9" t="s">
        <v>212</v>
      </c>
      <c r="F851" s="9" t="s">
        <v>189</v>
      </c>
      <c r="G851" s="9" t="s">
        <v>213</v>
      </c>
      <c r="H851" s="9" t="s">
        <v>163</v>
      </c>
      <c r="I851" s="9" t="s">
        <v>250</v>
      </c>
      <c r="J851" s="9" t="s">
        <v>2340</v>
      </c>
      <c r="K851" s="9" t="s">
        <v>246</v>
      </c>
      <c r="L851" s="9" t="s">
        <v>371</v>
      </c>
      <c r="M851" s="9" t="s">
        <v>2341</v>
      </c>
      <c r="N851" s="9" t="s">
        <v>198</v>
      </c>
      <c r="O851" s="9" t="s">
        <v>176</v>
      </c>
      <c r="P851" s="9" t="s">
        <v>419</v>
      </c>
      <c r="Q851" s="9" t="s">
        <v>219</v>
      </c>
      <c r="R851" s="9">
        <v>0</v>
      </c>
      <c r="S851" s="9">
        <v>39</v>
      </c>
      <c r="T851" s="9" t="s">
        <v>136</v>
      </c>
      <c r="U851" s="9" t="s">
        <v>230</v>
      </c>
      <c r="W851" s="9">
        <v>5</v>
      </c>
      <c r="X851" s="9">
        <f>INDEX(SLA_Policy!$D$2:$D$5,MATCH(F851,SLA_Policy!$A$2:$A$5,0))</f>
        <v>120</v>
      </c>
      <c r="Y851" s="9" t="str">
        <f>IF(E851="Cancelled","Excluded",IF(D851="",IF((SLA_Policy!$B$8-B851)*24&gt;X851,"Open - Breached","Open - On Track"),IF((D851-B851)*24&lt;=X851,"Met","Breached")))</f>
        <v>Met</v>
      </c>
    </row>
    <row r="852" spans="1:25" x14ac:dyDescent="0.25">
      <c r="A852" s="9" t="s">
        <v>2342</v>
      </c>
      <c r="B852" s="23">
        <v>45953.433333333298</v>
      </c>
      <c r="C852" s="23">
        <v>45953.436805555597</v>
      </c>
      <c r="D852" s="23">
        <v>45953.563888888901</v>
      </c>
      <c r="E852" s="9" t="s">
        <v>212</v>
      </c>
      <c r="F852" s="9" t="s">
        <v>189</v>
      </c>
      <c r="G852" s="9" t="s">
        <v>213</v>
      </c>
      <c r="H852" s="9" t="s">
        <v>161</v>
      </c>
      <c r="I852" s="9" t="s">
        <v>389</v>
      </c>
      <c r="J852" s="9" t="s">
        <v>1243</v>
      </c>
      <c r="K852" s="9" t="s">
        <v>262</v>
      </c>
      <c r="L852" s="9" t="s">
        <v>293</v>
      </c>
      <c r="M852" s="9" t="s">
        <v>2343</v>
      </c>
      <c r="N852" s="9" t="s">
        <v>200</v>
      </c>
      <c r="O852" s="9" t="s">
        <v>116</v>
      </c>
      <c r="P852" s="9" t="s">
        <v>258</v>
      </c>
      <c r="Q852" s="9" t="s">
        <v>219</v>
      </c>
      <c r="R852" s="9">
        <v>0</v>
      </c>
      <c r="S852" s="9">
        <v>13</v>
      </c>
      <c r="U852" s="9" t="s">
        <v>140</v>
      </c>
      <c r="V852" s="9" t="s">
        <v>1839</v>
      </c>
      <c r="X852" s="9">
        <f>INDEX(SLA_Policy!$D$2:$D$5,MATCH(F852,SLA_Policy!$A$2:$A$5,0))</f>
        <v>120</v>
      </c>
      <c r="Y852" s="9" t="str">
        <f>IF(E852="Cancelled","Excluded",IF(D852="",IF((SLA_Policy!$B$8-B852)*24&gt;X852,"Open - Breached","Open - On Track"),IF((D852-B852)*24&lt;=X852,"Met","Breached")))</f>
        <v>Met</v>
      </c>
    </row>
    <row r="853" spans="1:25" x14ac:dyDescent="0.25">
      <c r="A853" s="9" t="s">
        <v>2344</v>
      </c>
      <c r="B853" s="23">
        <v>45953.449305555601</v>
      </c>
      <c r="C853" s="23">
        <v>45953.467361111099</v>
      </c>
      <c r="D853" s="23">
        <v>45953.7631944444</v>
      </c>
      <c r="E853" s="9" t="s">
        <v>212</v>
      </c>
      <c r="F853" s="9" t="s">
        <v>188</v>
      </c>
      <c r="G853" s="9" t="s">
        <v>213</v>
      </c>
      <c r="H853" s="9" t="s">
        <v>162</v>
      </c>
      <c r="I853" s="9" t="s">
        <v>345</v>
      </c>
      <c r="J853" s="9" t="s">
        <v>2345</v>
      </c>
      <c r="K853" s="9" t="s">
        <v>215</v>
      </c>
      <c r="L853" s="9" t="s">
        <v>293</v>
      </c>
      <c r="M853" s="9" t="s">
        <v>2346</v>
      </c>
      <c r="N853" s="9" t="s">
        <v>198</v>
      </c>
      <c r="O853" s="9" t="s">
        <v>116</v>
      </c>
      <c r="P853" s="9" t="s">
        <v>295</v>
      </c>
      <c r="Q853" s="9" t="s">
        <v>219</v>
      </c>
      <c r="R853" s="9">
        <v>0</v>
      </c>
      <c r="S853" s="9">
        <v>26</v>
      </c>
      <c r="U853" s="9" t="s">
        <v>266</v>
      </c>
      <c r="X853" s="9">
        <f>INDEX(SLA_Policy!$D$2:$D$5,MATCH(F853,SLA_Policy!$A$2:$A$5,0))</f>
        <v>72</v>
      </c>
      <c r="Y853" s="9" t="str">
        <f>IF(E853="Cancelled","Excluded",IF(D853="",IF((SLA_Policy!$B$8-B853)*24&gt;X853,"Open - Breached","Open - On Track"),IF((D853-B853)*24&lt;=X853,"Met","Breached")))</f>
        <v>Met</v>
      </c>
    </row>
    <row r="854" spans="1:25" x14ac:dyDescent="0.25">
      <c r="A854" s="9" t="s">
        <v>2347</v>
      </c>
      <c r="B854" s="23">
        <v>45953.459027777797</v>
      </c>
      <c r="C854" s="23">
        <v>45953.463888888902</v>
      </c>
      <c r="D854" s="23">
        <v>45953.512499999997</v>
      </c>
      <c r="E854" s="9" t="s">
        <v>212</v>
      </c>
      <c r="F854" s="9" t="s">
        <v>186</v>
      </c>
      <c r="G854" s="9" t="s">
        <v>213</v>
      </c>
      <c r="H854" s="9" t="s">
        <v>167</v>
      </c>
      <c r="I854" s="9" t="s">
        <v>362</v>
      </c>
      <c r="J854" s="9" t="s">
        <v>2348</v>
      </c>
      <c r="K854" s="9" t="s">
        <v>262</v>
      </c>
      <c r="L854" s="9" t="s">
        <v>216</v>
      </c>
      <c r="M854" s="9" t="s">
        <v>2349</v>
      </c>
      <c r="N854" s="9" t="s">
        <v>196</v>
      </c>
      <c r="O854" s="9" t="s">
        <v>176</v>
      </c>
      <c r="P854" s="9" t="s">
        <v>228</v>
      </c>
      <c r="Q854" s="9" t="s">
        <v>273</v>
      </c>
      <c r="R854" s="9">
        <v>0</v>
      </c>
      <c r="S854" s="9">
        <v>44</v>
      </c>
      <c r="U854" s="9" t="s">
        <v>248</v>
      </c>
      <c r="X854" s="9">
        <f>INDEX(SLA_Policy!$D$2:$D$5,MATCH(F854,SLA_Policy!$A$2:$A$5,0))</f>
        <v>4</v>
      </c>
      <c r="Y854" s="9" t="str">
        <f>IF(E854="Cancelled","Excluded",IF(D854="",IF((SLA_Policy!$B$8-B854)*24&gt;X854,"Open - Breached","Open - On Track"),IF((D854-B854)*24&lt;=X854,"Met","Breached")))</f>
        <v>Met</v>
      </c>
    </row>
    <row r="855" spans="1:25" x14ac:dyDescent="0.25">
      <c r="A855" s="9" t="s">
        <v>2350</v>
      </c>
      <c r="B855" s="23">
        <v>45953.46875</v>
      </c>
      <c r="C855" s="23">
        <v>45953.470833333296</v>
      </c>
      <c r="D855" s="23">
        <v>45957.324999999997</v>
      </c>
      <c r="E855" s="9" t="s">
        <v>212</v>
      </c>
      <c r="F855" s="9" t="s">
        <v>189</v>
      </c>
      <c r="G855" s="9" t="s">
        <v>236</v>
      </c>
      <c r="H855" s="9" t="s">
        <v>161</v>
      </c>
      <c r="I855" s="9" t="s">
        <v>237</v>
      </c>
      <c r="J855" s="9" t="s">
        <v>2351</v>
      </c>
      <c r="K855" s="9" t="s">
        <v>246</v>
      </c>
      <c r="L855" s="9" t="s">
        <v>270</v>
      </c>
      <c r="M855" s="9" t="s">
        <v>1032</v>
      </c>
      <c r="N855" s="9" t="s">
        <v>200</v>
      </c>
      <c r="O855" s="9" t="s">
        <v>177</v>
      </c>
      <c r="P855" s="9" t="s">
        <v>942</v>
      </c>
      <c r="Q855" s="9" t="s">
        <v>219</v>
      </c>
      <c r="R855" s="9">
        <v>0</v>
      </c>
      <c r="S855" s="9">
        <v>25</v>
      </c>
      <c r="U855" s="9" t="s">
        <v>242</v>
      </c>
      <c r="W855" s="9">
        <v>5</v>
      </c>
      <c r="X855" s="9">
        <f>INDEX(SLA_Policy!$D$2:$D$5,MATCH(F855,SLA_Policy!$A$2:$A$5,0))</f>
        <v>120</v>
      </c>
      <c r="Y855" s="9" t="str">
        <f>IF(E855="Cancelled","Excluded",IF(D855="",IF((SLA_Policy!$B$8-B855)*24&gt;X855,"Open - Breached","Open - On Track"),IF((D855-B855)*24&lt;=X855,"Met","Breached")))</f>
        <v>Met</v>
      </c>
    </row>
    <row r="856" spans="1:25" x14ac:dyDescent="0.25">
      <c r="A856" s="9" t="s">
        <v>2352</v>
      </c>
      <c r="B856" s="23">
        <v>45953.471527777801</v>
      </c>
      <c r="C856" s="23">
        <v>45953.476388888899</v>
      </c>
      <c r="D856" s="23">
        <v>45954.317361111098</v>
      </c>
      <c r="E856" s="9" t="s">
        <v>212</v>
      </c>
      <c r="F856" s="9" t="s">
        <v>189</v>
      </c>
      <c r="G856" s="9" t="s">
        <v>236</v>
      </c>
      <c r="H856" s="9" t="s">
        <v>161</v>
      </c>
      <c r="I856" s="9" t="s">
        <v>482</v>
      </c>
      <c r="J856" s="9" t="s">
        <v>1119</v>
      </c>
      <c r="K856" s="9" t="s">
        <v>262</v>
      </c>
      <c r="L856" s="9" t="s">
        <v>104</v>
      </c>
      <c r="M856" s="9" t="s">
        <v>2353</v>
      </c>
      <c r="N856" s="9" t="s">
        <v>199</v>
      </c>
      <c r="O856" s="9" t="s">
        <v>177</v>
      </c>
      <c r="P856" s="9" t="s">
        <v>942</v>
      </c>
      <c r="Q856" s="9" t="s">
        <v>219</v>
      </c>
      <c r="R856" s="9">
        <v>0</v>
      </c>
      <c r="S856" s="9">
        <v>22</v>
      </c>
      <c r="U856" s="9" t="s">
        <v>242</v>
      </c>
      <c r="W856" s="9">
        <v>5</v>
      </c>
      <c r="X856" s="9">
        <f>INDEX(SLA_Policy!$D$2:$D$5,MATCH(F856,SLA_Policy!$A$2:$A$5,0))</f>
        <v>120</v>
      </c>
      <c r="Y856" s="9" t="str">
        <f>IF(E856="Cancelled","Excluded",IF(D856="",IF((SLA_Policy!$B$8-B856)*24&gt;X856,"Open - Breached","Open - On Track"),IF((D856-B856)*24&lt;=X856,"Met","Breached")))</f>
        <v>Met</v>
      </c>
    </row>
    <row r="857" spans="1:25" x14ac:dyDescent="0.25">
      <c r="A857" s="9" t="s">
        <v>2354</v>
      </c>
      <c r="B857" s="23">
        <v>45953.473611111098</v>
      </c>
      <c r="C857" s="23">
        <v>45953.498611111099</v>
      </c>
      <c r="D857" s="23">
        <v>45954.706250000003</v>
      </c>
      <c r="E857" s="9" t="s">
        <v>212</v>
      </c>
      <c r="F857" s="9" t="s">
        <v>189</v>
      </c>
      <c r="G857" s="9" t="s">
        <v>213</v>
      </c>
      <c r="H857" s="9" t="s">
        <v>163</v>
      </c>
      <c r="I857" s="9" t="s">
        <v>223</v>
      </c>
      <c r="J857" s="9" t="s">
        <v>937</v>
      </c>
      <c r="K857" s="9" t="s">
        <v>215</v>
      </c>
      <c r="L857" s="9" t="s">
        <v>104</v>
      </c>
      <c r="M857" s="9" t="s">
        <v>391</v>
      </c>
      <c r="N857" s="9" t="s">
        <v>199</v>
      </c>
      <c r="O857" s="9" t="s">
        <v>176</v>
      </c>
      <c r="P857" s="9" t="s">
        <v>570</v>
      </c>
      <c r="Q857" s="9" t="s">
        <v>219</v>
      </c>
      <c r="R857" s="9">
        <v>0</v>
      </c>
      <c r="S857" s="9">
        <v>63</v>
      </c>
      <c r="T857" s="9" t="s">
        <v>136</v>
      </c>
      <c r="U857" s="9" t="s">
        <v>376</v>
      </c>
      <c r="X857" s="9">
        <f>INDEX(SLA_Policy!$D$2:$D$5,MATCH(F857,SLA_Policy!$A$2:$A$5,0))</f>
        <v>120</v>
      </c>
      <c r="Y857" s="9" t="str">
        <f>IF(E857="Cancelled","Excluded",IF(D857="",IF((SLA_Policy!$B$8-B857)*24&gt;X857,"Open - Breached","Open - On Track"),IF((D857-B857)*24&lt;=X857,"Met","Breached")))</f>
        <v>Met</v>
      </c>
    </row>
    <row r="858" spans="1:25" x14ac:dyDescent="0.25">
      <c r="A858" s="9" t="s">
        <v>2355</v>
      </c>
      <c r="B858" s="23">
        <v>45953.480555555601</v>
      </c>
      <c r="C858" s="23">
        <v>45953.493055555598</v>
      </c>
      <c r="D858" s="23">
        <v>45957.341666666704</v>
      </c>
      <c r="E858" s="9" t="s">
        <v>212</v>
      </c>
      <c r="F858" s="9" t="s">
        <v>189</v>
      </c>
      <c r="G858" s="9" t="s">
        <v>213</v>
      </c>
      <c r="H858" s="9" t="s">
        <v>163</v>
      </c>
      <c r="I858" s="9" t="s">
        <v>223</v>
      </c>
      <c r="J858" s="9" t="s">
        <v>2356</v>
      </c>
      <c r="K858" s="9" t="s">
        <v>303</v>
      </c>
      <c r="L858" s="9" t="s">
        <v>282</v>
      </c>
      <c r="M858" s="9" t="s">
        <v>1536</v>
      </c>
      <c r="N858" s="9" t="s">
        <v>198</v>
      </c>
      <c r="O858" s="9" t="s">
        <v>176</v>
      </c>
      <c r="P858" s="9" t="s">
        <v>570</v>
      </c>
      <c r="Q858" s="9" t="s">
        <v>219</v>
      </c>
      <c r="R858" s="9">
        <v>0</v>
      </c>
      <c r="S858" s="9">
        <v>36</v>
      </c>
      <c r="T858" s="9" t="s">
        <v>136</v>
      </c>
      <c r="U858" s="9" t="s">
        <v>266</v>
      </c>
      <c r="W858" s="9">
        <v>5</v>
      </c>
      <c r="X858" s="9">
        <f>INDEX(SLA_Policy!$D$2:$D$5,MATCH(F858,SLA_Policy!$A$2:$A$5,0))</f>
        <v>120</v>
      </c>
      <c r="Y858" s="9" t="str">
        <f>IF(E858="Cancelled","Excluded",IF(D858="",IF((SLA_Policy!$B$8-B858)*24&gt;X858,"Open - Breached","Open - On Track"),IF((D858-B858)*24&lt;=X858,"Met","Breached")))</f>
        <v>Met</v>
      </c>
    </row>
    <row r="859" spans="1:25" x14ac:dyDescent="0.25">
      <c r="A859" s="9" t="s">
        <v>2357</v>
      </c>
      <c r="B859" s="23">
        <v>45953.484027777798</v>
      </c>
      <c r="C859" s="23">
        <v>45953.498611111099</v>
      </c>
      <c r="D859" s="23">
        <v>45953.603472222203</v>
      </c>
      <c r="E859" s="9" t="s">
        <v>212</v>
      </c>
      <c r="F859" s="9" t="s">
        <v>189</v>
      </c>
      <c r="G859" s="9" t="s">
        <v>213</v>
      </c>
      <c r="H859" s="9" t="s">
        <v>161</v>
      </c>
      <c r="I859" s="9" t="s">
        <v>454</v>
      </c>
      <c r="J859" s="9" t="s">
        <v>1549</v>
      </c>
      <c r="K859" s="9" t="s">
        <v>215</v>
      </c>
      <c r="L859" s="9" t="s">
        <v>282</v>
      </c>
      <c r="M859" s="9" t="s">
        <v>998</v>
      </c>
      <c r="N859" s="9" t="s">
        <v>198</v>
      </c>
      <c r="O859" s="9" t="s">
        <v>177</v>
      </c>
      <c r="P859" s="9" t="s">
        <v>241</v>
      </c>
      <c r="Q859" s="9" t="s">
        <v>273</v>
      </c>
      <c r="R859" s="9">
        <v>0</v>
      </c>
      <c r="S859" s="9">
        <v>13</v>
      </c>
      <c r="U859" s="9" t="s">
        <v>266</v>
      </c>
      <c r="X859" s="9">
        <f>INDEX(SLA_Policy!$D$2:$D$5,MATCH(F859,SLA_Policy!$A$2:$A$5,0))</f>
        <v>120</v>
      </c>
      <c r="Y859" s="9" t="str">
        <f>IF(E859="Cancelled","Excluded",IF(D859="",IF((SLA_Policy!$B$8-B859)*24&gt;X859,"Open - Breached","Open - On Track"),IF((D859-B859)*24&lt;=X859,"Met","Breached")))</f>
        <v>Met</v>
      </c>
    </row>
    <row r="860" spans="1:25" x14ac:dyDescent="0.25">
      <c r="A860" s="9" t="s">
        <v>2358</v>
      </c>
      <c r="B860" s="23">
        <v>45953.487500000003</v>
      </c>
      <c r="C860" s="23">
        <v>45953.711805555598</v>
      </c>
      <c r="D860" s="23">
        <v>45954.322222222203</v>
      </c>
      <c r="E860" s="9" t="s">
        <v>212</v>
      </c>
      <c r="F860" s="9" t="s">
        <v>189</v>
      </c>
      <c r="G860" s="9" t="s">
        <v>213</v>
      </c>
      <c r="H860" s="9" t="s">
        <v>167</v>
      </c>
      <c r="I860" s="9" t="s">
        <v>536</v>
      </c>
      <c r="J860" s="9" t="s">
        <v>995</v>
      </c>
      <c r="K860" s="9" t="s">
        <v>215</v>
      </c>
      <c r="L860" s="9" t="s">
        <v>311</v>
      </c>
      <c r="M860" s="9" t="s">
        <v>2359</v>
      </c>
      <c r="N860" s="9" t="s">
        <v>197</v>
      </c>
      <c r="O860" s="9" t="s">
        <v>180</v>
      </c>
      <c r="P860" s="9" t="s">
        <v>368</v>
      </c>
      <c r="Q860" s="9" t="s">
        <v>219</v>
      </c>
      <c r="R860" s="9">
        <v>0</v>
      </c>
      <c r="S860" s="9">
        <v>106</v>
      </c>
      <c r="T860" s="9" t="s">
        <v>220</v>
      </c>
      <c r="U860" s="9" t="s">
        <v>266</v>
      </c>
      <c r="X860" s="9">
        <f>INDEX(SLA_Policy!$D$2:$D$5,MATCH(F860,SLA_Policy!$A$2:$A$5,0))</f>
        <v>120</v>
      </c>
      <c r="Y860" s="9" t="str">
        <f>IF(E860="Cancelled","Excluded",IF(D860="",IF((SLA_Policy!$B$8-B860)*24&gt;X860,"Open - Breached","Open - On Track"),IF((D860-B860)*24&lt;=X860,"Met","Breached")))</f>
        <v>Met</v>
      </c>
    </row>
    <row r="861" spans="1:25" x14ac:dyDescent="0.25">
      <c r="A861" s="9" t="s">
        <v>2360</v>
      </c>
      <c r="B861" s="23">
        <v>45953.488888888904</v>
      </c>
      <c r="C861" s="23">
        <v>45953.495138888902</v>
      </c>
      <c r="D861" s="23">
        <v>45953.664583333302</v>
      </c>
      <c r="E861" s="9" t="s">
        <v>212</v>
      </c>
      <c r="F861" s="9" t="s">
        <v>188</v>
      </c>
      <c r="G861" s="9" t="s">
        <v>213</v>
      </c>
      <c r="H861" s="9" t="s">
        <v>88</v>
      </c>
      <c r="I861" s="9" t="s">
        <v>92</v>
      </c>
      <c r="J861" s="9" t="s">
        <v>2361</v>
      </c>
      <c r="K861" s="9" t="s">
        <v>215</v>
      </c>
      <c r="L861" s="9" t="s">
        <v>311</v>
      </c>
      <c r="M861" s="9" t="s">
        <v>2362</v>
      </c>
      <c r="N861" s="9" t="s">
        <v>198</v>
      </c>
      <c r="O861" s="9" t="s">
        <v>178</v>
      </c>
      <c r="P861" s="9" t="s">
        <v>414</v>
      </c>
      <c r="Q861" s="9" t="s">
        <v>219</v>
      </c>
      <c r="R861" s="9">
        <v>0</v>
      </c>
      <c r="S861" s="9">
        <v>20</v>
      </c>
      <c r="T861" s="9" t="s">
        <v>229</v>
      </c>
      <c r="U861" s="9" t="s">
        <v>266</v>
      </c>
      <c r="X861" s="9">
        <f>INDEX(SLA_Policy!$D$2:$D$5,MATCH(F861,SLA_Policy!$A$2:$A$5,0))</f>
        <v>72</v>
      </c>
      <c r="Y861" s="9" t="str">
        <f>IF(E861="Cancelled","Excluded",IF(D861="",IF((SLA_Policy!$B$8-B861)*24&gt;X861,"Open - Breached","Open - On Track"),IF((D861-B861)*24&lt;=X861,"Met","Breached")))</f>
        <v>Met</v>
      </c>
    </row>
    <row r="862" spans="1:25" x14ac:dyDescent="0.25">
      <c r="A862" s="9" t="s">
        <v>2363</v>
      </c>
      <c r="B862" s="23">
        <v>45953.494444444397</v>
      </c>
      <c r="C862" s="23">
        <v>45953.556944444397</v>
      </c>
      <c r="D862" s="23">
        <v>45954.413194444503</v>
      </c>
      <c r="E862" s="9" t="s">
        <v>212</v>
      </c>
      <c r="F862" s="9" t="s">
        <v>189</v>
      </c>
      <c r="G862" s="9" t="s">
        <v>213</v>
      </c>
      <c r="H862" s="9" t="s">
        <v>167</v>
      </c>
      <c r="I862" s="9" t="s">
        <v>684</v>
      </c>
      <c r="J862" s="9" t="s">
        <v>2364</v>
      </c>
      <c r="K862" s="9" t="s">
        <v>246</v>
      </c>
      <c r="L862" s="9" t="s">
        <v>216</v>
      </c>
      <c r="M862" s="9" t="s">
        <v>1895</v>
      </c>
      <c r="N862" s="9" t="s">
        <v>196</v>
      </c>
      <c r="O862" s="9" t="s">
        <v>116</v>
      </c>
      <c r="P862" s="9" t="s">
        <v>218</v>
      </c>
      <c r="Q862" s="9" t="s">
        <v>219</v>
      </c>
      <c r="R862" s="9">
        <v>0</v>
      </c>
      <c r="S862" s="9">
        <v>17</v>
      </c>
      <c r="U862" s="9" t="s">
        <v>248</v>
      </c>
      <c r="W862" s="9">
        <v>4</v>
      </c>
      <c r="X862" s="9">
        <f>INDEX(SLA_Policy!$D$2:$D$5,MATCH(F862,SLA_Policy!$A$2:$A$5,0))</f>
        <v>120</v>
      </c>
      <c r="Y862" s="9" t="str">
        <f>IF(E862="Cancelled","Excluded",IF(D862="",IF((SLA_Policy!$B$8-B862)*24&gt;X862,"Open - Breached","Open - On Track"),IF((D862-B862)*24&lt;=X862,"Met","Breached")))</f>
        <v>Met</v>
      </c>
    </row>
    <row r="863" spans="1:25" x14ac:dyDescent="0.25">
      <c r="A863" s="9" t="s">
        <v>2365</v>
      </c>
      <c r="B863" s="23">
        <v>45953.499305555597</v>
      </c>
      <c r="C863" s="23">
        <v>45953.513888888898</v>
      </c>
      <c r="D863" s="23">
        <v>45959.472222222197</v>
      </c>
      <c r="E863" s="9" t="s">
        <v>212</v>
      </c>
      <c r="F863" s="9" t="s">
        <v>188</v>
      </c>
      <c r="G863" s="9" t="s">
        <v>236</v>
      </c>
      <c r="H863" s="9" t="s">
        <v>163</v>
      </c>
      <c r="I863" s="9" t="s">
        <v>315</v>
      </c>
      <c r="J863" s="9" t="s">
        <v>2152</v>
      </c>
      <c r="K863" s="9" t="s">
        <v>215</v>
      </c>
      <c r="L863" s="9" t="s">
        <v>371</v>
      </c>
      <c r="M863" s="9" t="s">
        <v>2366</v>
      </c>
      <c r="N863" s="9" t="s">
        <v>196</v>
      </c>
      <c r="O863" s="9" t="s">
        <v>180</v>
      </c>
      <c r="P863" s="9" t="s">
        <v>381</v>
      </c>
      <c r="Q863" s="9" t="s">
        <v>219</v>
      </c>
      <c r="R863" s="9">
        <v>0</v>
      </c>
      <c r="S863" s="9">
        <v>60</v>
      </c>
      <c r="T863" s="9" t="s">
        <v>229</v>
      </c>
      <c r="U863" s="9" t="s">
        <v>242</v>
      </c>
      <c r="W863" s="9">
        <v>3</v>
      </c>
      <c r="X863" s="9">
        <f>INDEX(SLA_Policy!$D$2:$D$5,MATCH(F863,SLA_Policy!$A$2:$A$5,0))</f>
        <v>72</v>
      </c>
      <c r="Y863" s="9" t="str">
        <f>IF(E863="Cancelled","Excluded",IF(D863="",IF((SLA_Policy!$B$8-B863)*24&gt;X863,"Open - Breached","Open - On Track"),IF((D863-B863)*24&lt;=X863,"Met","Breached")))</f>
        <v>Breached</v>
      </c>
    </row>
    <row r="864" spans="1:25" x14ac:dyDescent="0.25">
      <c r="A864" s="9" t="s">
        <v>2367</v>
      </c>
      <c r="B864" s="23">
        <v>45953.515277777798</v>
      </c>
      <c r="C864" s="23">
        <v>45953.545138888898</v>
      </c>
      <c r="D864" s="23">
        <v>45958.350694444503</v>
      </c>
      <c r="E864" s="9" t="s">
        <v>212</v>
      </c>
      <c r="F864" s="9" t="s">
        <v>189</v>
      </c>
      <c r="G864" s="9" t="s">
        <v>236</v>
      </c>
      <c r="H864" s="9" t="s">
        <v>161</v>
      </c>
      <c r="I864" s="9" t="s">
        <v>237</v>
      </c>
      <c r="J864" s="9" t="s">
        <v>238</v>
      </c>
      <c r="K864" s="9" t="s">
        <v>246</v>
      </c>
      <c r="L864" s="9" t="s">
        <v>104</v>
      </c>
      <c r="M864" s="9" t="s">
        <v>2368</v>
      </c>
      <c r="N864" s="9" t="s">
        <v>197</v>
      </c>
      <c r="O864" s="9" t="s">
        <v>179</v>
      </c>
      <c r="P864" s="9" t="s">
        <v>313</v>
      </c>
      <c r="Q864" s="9" t="s">
        <v>219</v>
      </c>
      <c r="R864" s="9">
        <v>3</v>
      </c>
      <c r="S864" s="9">
        <v>58</v>
      </c>
      <c r="U864" s="9" t="s">
        <v>242</v>
      </c>
      <c r="W864" s="9">
        <v>1</v>
      </c>
      <c r="X864" s="9">
        <f>INDEX(SLA_Policy!$D$2:$D$5,MATCH(F864,SLA_Policy!$A$2:$A$5,0))</f>
        <v>120</v>
      </c>
      <c r="Y864" s="9" t="str">
        <f>IF(E864="Cancelled","Excluded",IF(D864="",IF((SLA_Policy!$B$8-B864)*24&gt;X864,"Open - Breached","Open - On Track"),IF((D864-B864)*24&lt;=X864,"Met","Breached")))</f>
        <v>Met</v>
      </c>
    </row>
    <row r="865" spans="1:25" x14ac:dyDescent="0.25">
      <c r="A865" s="9" t="s">
        <v>2369</v>
      </c>
      <c r="B865" s="23">
        <v>45953.528472222199</v>
      </c>
      <c r="C865" s="23">
        <v>45953.539583333302</v>
      </c>
      <c r="D865" s="23">
        <v>45953.6381944444</v>
      </c>
      <c r="E865" s="9" t="s">
        <v>212</v>
      </c>
      <c r="F865" s="9" t="s">
        <v>187</v>
      </c>
      <c r="G865" s="9" t="s">
        <v>213</v>
      </c>
      <c r="H865" s="9" t="s">
        <v>162</v>
      </c>
      <c r="I865" s="9" t="s">
        <v>416</v>
      </c>
      <c r="J865" s="9" t="s">
        <v>2370</v>
      </c>
      <c r="K865" s="9" t="s">
        <v>246</v>
      </c>
      <c r="L865" s="9" t="s">
        <v>270</v>
      </c>
      <c r="M865" s="9" t="s">
        <v>1746</v>
      </c>
      <c r="N865" s="9" t="s">
        <v>196</v>
      </c>
      <c r="O865" s="9" t="s">
        <v>176</v>
      </c>
      <c r="P865" s="9" t="s">
        <v>253</v>
      </c>
      <c r="Q865" s="9" t="s">
        <v>273</v>
      </c>
      <c r="R865" s="9">
        <v>0</v>
      </c>
      <c r="S865" s="9">
        <v>6</v>
      </c>
      <c r="U865" s="9" t="s">
        <v>266</v>
      </c>
      <c r="X865" s="9">
        <f>INDEX(SLA_Policy!$D$2:$D$5,MATCH(F865,SLA_Policy!$A$2:$A$5,0))</f>
        <v>8</v>
      </c>
      <c r="Y865" s="9" t="str">
        <f>IF(E865="Cancelled","Excluded",IF(D865="",IF((SLA_Policy!$B$8-B865)*24&gt;X865,"Open - Breached","Open - On Track"),IF((D865-B865)*24&lt;=X865,"Met","Breached")))</f>
        <v>Met</v>
      </c>
    </row>
    <row r="866" spans="1:25" x14ac:dyDescent="0.25">
      <c r="A866" s="9" t="s">
        <v>2371</v>
      </c>
      <c r="B866" s="23">
        <v>45953.529861111099</v>
      </c>
      <c r="E866" s="9" t="s">
        <v>649</v>
      </c>
      <c r="F866" s="9" t="s">
        <v>188</v>
      </c>
      <c r="G866" s="9" t="s">
        <v>213</v>
      </c>
      <c r="H866" s="9" t="s">
        <v>163</v>
      </c>
      <c r="I866" s="9" t="s">
        <v>250</v>
      </c>
      <c r="J866" s="9" t="s">
        <v>451</v>
      </c>
      <c r="K866" s="9" t="s">
        <v>239</v>
      </c>
      <c r="L866" s="9" t="s">
        <v>216</v>
      </c>
      <c r="M866" s="9" t="s">
        <v>516</v>
      </c>
      <c r="N866" s="9" t="s">
        <v>199</v>
      </c>
      <c r="O866" s="9" t="s">
        <v>176</v>
      </c>
      <c r="P866" s="9" t="s">
        <v>330</v>
      </c>
      <c r="Q866" s="9" t="s">
        <v>219</v>
      </c>
      <c r="R866" s="9">
        <v>0</v>
      </c>
      <c r="S866" s="9">
        <v>0</v>
      </c>
      <c r="T866" s="9" t="s">
        <v>322</v>
      </c>
      <c r="X866" s="9">
        <f>INDEX(SLA_Policy!$D$2:$D$5,MATCH(F866,SLA_Policy!$A$2:$A$5,0))</f>
        <v>72</v>
      </c>
      <c r="Y866" s="9" t="str">
        <f>IF(E866="Cancelled","Excluded",IF(D866="",IF((SLA_Policy!$B$8-B866)*24&gt;X866,"Open - Breached","Open - On Track"),IF((D866-B866)*24&lt;=X866,"Met","Breached")))</f>
        <v>Excluded</v>
      </c>
    </row>
    <row r="867" spans="1:25" x14ac:dyDescent="0.25">
      <c r="A867" s="9" t="s">
        <v>2372</v>
      </c>
      <c r="B867" s="23">
        <v>45953.543749999997</v>
      </c>
      <c r="C867" s="23">
        <v>45953.557638888902</v>
      </c>
      <c r="D867" s="23">
        <v>45953.621527777803</v>
      </c>
      <c r="E867" s="9" t="s">
        <v>212</v>
      </c>
      <c r="F867" s="9" t="s">
        <v>189</v>
      </c>
      <c r="G867" s="9" t="s">
        <v>213</v>
      </c>
      <c r="H867" s="9" t="s">
        <v>161</v>
      </c>
      <c r="I867" s="9" t="s">
        <v>389</v>
      </c>
      <c r="J867" s="9" t="s">
        <v>2373</v>
      </c>
      <c r="K867" s="9" t="s">
        <v>246</v>
      </c>
      <c r="L867" s="9" t="s">
        <v>311</v>
      </c>
      <c r="M867" s="9" t="s">
        <v>2374</v>
      </c>
      <c r="N867" s="9" t="s">
        <v>200</v>
      </c>
      <c r="O867" s="9" t="s">
        <v>177</v>
      </c>
      <c r="P867" s="9" t="s">
        <v>457</v>
      </c>
      <c r="Q867" s="9" t="s">
        <v>219</v>
      </c>
      <c r="R867" s="9">
        <v>0</v>
      </c>
      <c r="S867" s="9">
        <v>26</v>
      </c>
      <c r="U867" s="9" t="s">
        <v>140</v>
      </c>
      <c r="V867" s="9" t="s">
        <v>1839</v>
      </c>
      <c r="X867" s="9">
        <f>INDEX(SLA_Policy!$D$2:$D$5,MATCH(F867,SLA_Policy!$A$2:$A$5,0))</f>
        <v>120</v>
      </c>
      <c r="Y867" s="9" t="str">
        <f>IF(E867="Cancelled","Excluded",IF(D867="",IF((SLA_Policy!$B$8-B867)*24&gt;X867,"Open - Breached","Open - On Track"),IF((D867-B867)*24&lt;=X867,"Met","Breached")))</f>
        <v>Met</v>
      </c>
    </row>
    <row r="868" spans="1:25" x14ac:dyDescent="0.25">
      <c r="A868" s="9" t="s">
        <v>2375</v>
      </c>
      <c r="B868" s="23">
        <v>45953.545138888898</v>
      </c>
      <c r="C868" s="23">
        <v>45953.548611111102</v>
      </c>
      <c r="D868" s="23">
        <v>45953.658333333296</v>
      </c>
      <c r="E868" s="9" t="s">
        <v>212</v>
      </c>
      <c r="F868" s="9" t="s">
        <v>188</v>
      </c>
      <c r="G868" s="9" t="s">
        <v>213</v>
      </c>
      <c r="H868" s="9" t="s">
        <v>161</v>
      </c>
      <c r="I868" s="9" t="s">
        <v>389</v>
      </c>
      <c r="J868" s="9" t="s">
        <v>786</v>
      </c>
      <c r="K868" s="9" t="s">
        <v>246</v>
      </c>
      <c r="L868" s="9" t="s">
        <v>282</v>
      </c>
      <c r="M868" s="9" t="s">
        <v>1367</v>
      </c>
      <c r="N868" s="9" t="s">
        <v>198</v>
      </c>
      <c r="O868" s="9" t="s">
        <v>116</v>
      </c>
      <c r="P868" s="9" t="s">
        <v>218</v>
      </c>
      <c r="Q868" s="9" t="s">
        <v>219</v>
      </c>
      <c r="R868" s="9">
        <v>0</v>
      </c>
      <c r="S868" s="9">
        <v>10</v>
      </c>
      <c r="U868" s="9" t="s">
        <v>140</v>
      </c>
      <c r="V868" s="9" t="s">
        <v>1839</v>
      </c>
      <c r="X868" s="9">
        <f>INDEX(SLA_Policy!$D$2:$D$5,MATCH(F868,SLA_Policy!$A$2:$A$5,0))</f>
        <v>72</v>
      </c>
      <c r="Y868" s="9" t="str">
        <f>IF(E868="Cancelled","Excluded",IF(D868="",IF((SLA_Policy!$B$8-B868)*24&gt;X868,"Open - Breached","Open - On Track"),IF((D868-B868)*24&lt;=X868,"Met","Breached")))</f>
        <v>Met</v>
      </c>
    </row>
    <row r="869" spans="1:25" x14ac:dyDescent="0.25">
      <c r="A869" s="9" t="s">
        <v>2376</v>
      </c>
      <c r="B869" s="23">
        <v>45953.548611111102</v>
      </c>
      <c r="C869" s="23">
        <v>45953.609722222202</v>
      </c>
      <c r="D869" s="23">
        <v>45954.440277777801</v>
      </c>
      <c r="E869" s="9" t="s">
        <v>212</v>
      </c>
      <c r="F869" s="9" t="s">
        <v>188</v>
      </c>
      <c r="G869" s="9" t="s">
        <v>236</v>
      </c>
      <c r="H869" s="9" t="s">
        <v>164</v>
      </c>
      <c r="I869" s="9" t="s">
        <v>421</v>
      </c>
      <c r="J869" s="9" t="s">
        <v>1733</v>
      </c>
      <c r="K869" s="9" t="s">
        <v>215</v>
      </c>
      <c r="L869" s="9" t="s">
        <v>270</v>
      </c>
      <c r="M869" s="9" t="s">
        <v>981</v>
      </c>
      <c r="N869" s="9" t="s">
        <v>196</v>
      </c>
      <c r="O869" s="9" t="s">
        <v>180</v>
      </c>
      <c r="P869" s="9" t="s">
        <v>368</v>
      </c>
      <c r="Q869" s="9" t="s">
        <v>219</v>
      </c>
      <c r="R869" s="9">
        <v>0</v>
      </c>
      <c r="S869" s="9">
        <v>22</v>
      </c>
      <c r="T869" s="9" t="s">
        <v>464</v>
      </c>
      <c r="U869" s="9" t="s">
        <v>242</v>
      </c>
      <c r="X869" s="9">
        <f>INDEX(SLA_Policy!$D$2:$D$5,MATCH(F869,SLA_Policy!$A$2:$A$5,0))</f>
        <v>72</v>
      </c>
      <c r="Y869" s="9" t="str">
        <f>IF(E869="Cancelled","Excluded",IF(D869="",IF((SLA_Policy!$B$8-B869)*24&gt;X869,"Open - Breached","Open - On Track"),IF((D869-B869)*24&lt;=X869,"Met","Breached")))</f>
        <v>Met</v>
      </c>
    </row>
    <row r="870" spans="1:25" x14ac:dyDescent="0.25">
      <c r="A870" s="9" t="s">
        <v>2377</v>
      </c>
      <c r="B870" s="23">
        <v>45953.561111111099</v>
      </c>
      <c r="C870" s="23">
        <v>45953.616666666698</v>
      </c>
      <c r="D870" s="23">
        <v>45954.694444444503</v>
      </c>
      <c r="E870" s="9" t="s">
        <v>212</v>
      </c>
      <c r="F870" s="9" t="s">
        <v>189</v>
      </c>
      <c r="G870" s="9" t="s">
        <v>236</v>
      </c>
      <c r="H870" s="9" t="s">
        <v>162</v>
      </c>
      <c r="I870" s="9" t="s">
        <v>280</v>
      </c>
      <c r="J870" s="9" t="s">
        <v>2378</v>
      </c>
      <c r="K870" s="9" t="s">
        <v>215</v>
      </c>
      <c r="L870" s="9" t="s">
        <v>216</v>
      </c>
      <c r="M870" s="9" t="s">
        <v>2379</v>
      </c>
      <c r="N870" s="9" t="s">
        <v>196</v>
      </c>
      <c r="O870" s="9" t="s">
        <v>179</v>
      </c>
      <c r="P870" s="9" t="s">
        <v>284</v>
      </c>
      <c r="Q870" s="9" t="s">
        <v>219</v>
      </c>
      <c r="R870" s="9">
        <v>1</v>
      </c>
      <c r="S870" s="9">
        <v>35</v>
      </c>
      <c r="U870" s="9" t="s">
        <v>242</v>
      </c>
      <c r="X870" s="9">
        <f>INDEX(SLA_Policy!$D$2:$D$5,MATCH(F870,SLA_Policy!$A$2:$A$5,0))</f>
        <v>120</v>
      </c>
      <c r="Y870" s="9" t="str">
        <f>IF(E870="Cancelled","Excluded",IF(D870="",IF((SLA_Policy!$B$8-B870)*24&gt;X870,"Open - Breached","Open - On Track"),IF((D870-B870)*24&lt;=X870,"Met","Breached")))</f>
        <v>Met</v>
      </c>
    </row>
    <row r="871" spans="1:25" x14ac:dyDescent="0.25">
      <c r="A871" s="9" t="s">
        <v>2380</v>
      </c>
      <c r="B871" s="23">
        <v>45953.566666666702</v>
      </c>
      <c r="C871" s="23">
        <v>45953.568749999999</v>
      </c>
      <c r="D871" s="23">
        <v>45953.609722222202</v>
      </c>
      <c r="E871" s="9" t="s">
        <v>212</v>
      </c>
      <c r="F871" s="9" t="s">
        <v>188</v>
      </c>
      <c r="G871" s="9" t="s">
        <v>213</v>
      </c>
      <c r="H871" s="9" t="s">
        <v>161</v>
      </c>
      <c r="I871" s="9" t="s">
        <v>389</v>
      </c>
      <c r="J871" s="9" t="s">
        <v>2381</v>
      </c>
      <c r="K871" s="9" t="s">
        <v>215</v>
      </c>
      <c r="L871" s="9" t="s">
        <v>293</v>
      </c>
      <c r="M871" s="9" t="s">
        <v>2382</v>
      </c>
      <c r="N871" s="9" t="s">
        <v>198</v>
      </c>
      <c r="O871" s="9" t="s">
        <v>116</v>
      </c>
      <c r="P871" s="9" t="s">
        <v>551</v>
      </c>
      <c r="Q871" s="9" t="s">
        <v>219</v>
      </c>
      <c r="R871" s="9">
        <v>0</v>
      </c>
      <c r="S871" s="9">
        <v>5</v>
      </c>
      <c r="U871" s="9" t="s">
        <v>140</v>
      </c>
      <c r="V871" s="9" t="s">
        <v>1839</v>
      </c>
      <c r="W871" s="9">
        <v>5</v>
      </c>
      <c r="X871" s="9">
        <f>INDEX(SLA_Policy!$D$2:$D$5,MATCH(F871,SLA_Policy!$A$2:$A$5,0))</f>
        <v>72</v>
      </c>
      <c r="Y871" s="9" t="str">
        <f>IF(E871="Cancelled","Excluded",IF(D871="",IF((SLA_Policy!$B$8-B871)*24&gt;X871,"Open - Breached","Open - On Track"),IF((D871-B871)*24&lt;=X871,"Met","Breached")))</f>
        <v>Met</v>
      </c>
    </row>
    <row r="872" spans="1:25" x14ac:dyDescent="0.25">
      <c r="A872" s="9" t="s">
        <v>2383</v>
      </c>
      <c r="B872" s="23">
        <v>45953.572222222203</v>
      </c>
      <c r="C872" s="23">
        <v>45953.578472222202</v>
      </c>
      <c r="D872" s="23">
        <v>45953.590972222199</v>
      </c>
      <c r="E872" s="9" t="s">
        <v>212</v>
      </c>
      <c r="F872" s="9" t="s">
        <v>188</v>
      </c>
      <c r="G872" s="9" t="s">
        <v>213</v>
      </c>
      <c r="H872" s="9" t="s">
        <v>161</v>
      </c>
      <c r="I872" s="9" t="s">
        <v>389</v>
      </c>
      <c r="J872" s="9" t="s">
        <v>1402</v>
      </c>
      <c r="K872" s="9" t="s">
        <v>246</v>
      </c>
      <c r="L872" s="9" t="s">
        <v>226</v>
      </c>
      <c r="M872" s="9" t="s">
        <v>2384</v>
      </c>
      <c r="N872" s="9" t="s">
        <v>198</v>
      </c>
      <c r="O872" s="9" t="s">
        <v>116</v>
      </c>
      <c r="P872" s="9" t="s">
        <v>258</v>
      </c>
      <c r="Q872" s="9" t="s">
        <v>219</v>
      </c>
      <c r="R872" s="9">
        <v>0</v>
      </c>
      <c r="S872" s="9">
        <v>7</v>
      </c>
      <c r="U872" s="9" t="s">
        <v>140</v>
      </c>
      <c r="V872" s="9" t="s">
        <v>1839</v>
      </c>
      <c r="W872" s="9">
        <v>4</v>
      </c>
      <c r="X872" s="9">
        <f>INDEX(SLA_Policy!$D$2:$D$5,MATCH(F872,SLA_Policy!$A$2:$A$5,0))</f>
        <v>72</v>
      </c>
      <c r="Y872" s="9" t="str">
        <f>IF(E872="Cancelled","Excluded",IF(D872="",IF((SLA_Policy!$B$8-B872)*24&gt;X872,"Open - Breached","Open - On Track"),IF((D872-B872)*24&lt;=X872,"Met","Breached")))</f>
        <v>Met</v>
      </c>
    </row>
    <row r="873" spans="1:25" x14ac:dyDescent="0.25">
      <c r="A873" s="9" t="s">
        <v>2385</v>
      </c>
      <c r="B873" s="23">
        <v>45953.577083333301</v>
      </c>
      <c r="C873" s="23">
        <v>45953.688194444498</v>
      </c>
      <c r="D873" s="23">
        <v>45953.693749999999</v>
      </c>
      <c r="E873" s="9" t="s">
        <v>212</v>
      </c>
      <c r="F873" s="9" t="s">
        <v>188</v>
      </c>
      <c r="G873" s="9" t="s">
        <v>213</v>
      </c>
      <c r="H873" s="9" t="s">
        <v>161</v>
      </c>
      <c r="I873" s="9" t="s">
        <v>454</v>
      </c>
      <c r="J873" s="9" t="s">
        <v>455</v>
      </c>
      <c r="K873" s="9" t="s">
        <v>246</v>
      </c>
      <c r="L873" s="9" t="s">
        <v>104</v>
      </c>
      <c r="M873" s="9" t="s">
        <v>2057</v>
      </c>
      <c r="N873" s="9" t="s">
        <v>196</v>
      </c>
      <c r="O873" s="9" t="s">
        <v>116</v>
      </c>
      <c r="P873" s="9" t="s">
        <v>574</v>
      </c>
      <c r="Q873" s="9" t="s">
        <v>219</v>
      </c>
      <c r="R873" s="9">
        <v>0</v>
      </c>
      <c r="S873" s="9">
        <v>9</v>
      </c>
      <c r="U873" s="9" t="s">
        <v>140</v>
      </c>
      <c r="V873" s="9" t="s">
        <v>1839</v>
      </c>
      <c r="X873" s="9">
        <f>INDEX(SLA_Policy!$D$2:$D$5,MATCH(F873,SLA_Policy!$A$2:$A$5,0))</f>
        <v>72</v>
      </c>
      <c r="Y873" s="9" t="str">
        <f>IF(E873="Cancelled","Excluded",IF(D873="",IF((SLA_Policy!$B$8-B873)*24&gt;X873,"Open - Breached","Open - On Track"),IF((D873-B873)*24&lt;=X873,"Met","Breached")))</f>
        <v>Met</v>
      </c>
    </row>
    <row r="874" spans="1:25" x14ac:dyDescent="0.25">
      <c r="A874" s="9" t="s">
        <v>2386</v>
      </c>
      <c r="B874" s="23">
        <v>45953.588194444397</v>
      </c>
      <c r="C874" s="23">
        <v>45953.6118055556</v>
      </c>
      <c r="D874" s="23">
        <v>45954.413888888899</v>
      </c>
      <c r="E874" s="9" t="s">
        <v>212</v>
      </c>
      <c r="F874" s="9" t="s">
        <v>188</v>
      </c>
      <c r="G874" s="9" t="s">
        <v>213</v>
      </c>
      <c r="H874" s="9" t="s">
        <v>165</v>
      </c>
      <c r="I874" s="9" t="s">
        <v>567</v>
      </c>
      <c r="J874" s="9" t="s">
        <v>2387</v>
      </c>
      <c r="K874" s="9" t="s">
        <v>303</v>
      </c>
      <c r="L874" s="9" t="s">
        <v>216</v>
      </c>
      <c r="M874" s="9" t="s">
        <v>2388</v>
      </c>
      <c r="N874" s="9" t="s">
        <v>199</v>
      </c>
      <c r="O874" s="9" t="s">
        <v>116</v>
      </c>
      <c r="P874" s="9" t="s">
        <v>551</v>
      </c>
      <c r="Q874" s="9" t="s">
        <v>219</v>
      </c>
      <c r="R874" s="9">
        <v>0</v>
      </c>
      <c r="S874" s="9">
        <v>19</v>
      </c>
      <c r="U874" s="9" t="s">
        <v>266</v>
      </c>
      <c r="X874" s="9">
        <f>INDEX(SLA_Policy!$D$2:$D$5,MATCH(F874,SLA_Policy!$A$2:$A$5,0))</f>
        <v>72</v>
      </c>
      <c r="Y874" s="9" t="str">
        <f>IF(E874="Cancelled","Excluded",IF(D874="",IF((SLA_Policy!$B$8-B874)*24&gt;X874,"Open - Breached","Open - On Track"),IF((D874-B874)*24&lt;=X874,"Met","Breached")))</f>
        <v>Met</v>
      </c>
    </row>
    <row r="875" spans="1:25" x14ac:dyDescent="0.25">
      <c r="A875" s="9" t="s">
        <v>2389</v>
      </c>
      <c r="B875" s="23">
        <v>45953.594444444498</v>
      </c>
      <c r="C875" s="23">
        <v>45953.6069444444</v>
      </c>
      <c r="D875" s="23">
        <v>45953.623611111099</v>
      </c>
      <c r="E875" s="9" t="s">
        <v>212</v>
      </c>
      <c r="F875" s="9" t="s">
        <v>189</v>
      </c>
      <c r="G875" s="9" t="s">
        <v>213</v>
      </c>
      <c r="H875" s="9" t="s">
        <v>161</v>
      </c>
      <c r="I875" s="9" t="s">
        <v>454</v>
      </c>
      <c r="J875" s="9" t="s">
        <v>2390</v>
      </c>
      <c r="K875" s="9" t="s">
        <v>303</v>
      </c>
      <c r="L875" s="9" t="s">
        <v>351</v>
      </c>
      <c r="M875" s="9" t="s">
        <v>1518</v>
      </c>
      <c r="N875" s="9" t="s">
        <v>198</v>
      </c>
      <c r="O875" s="9" t="s">
        <v>116</v>
      </c>
      <c r="P875" s="9" t="s">
        <v>218</v>
      </c>
      <c r="Q875" s="9" t="s">
        <v>219</v>
      </c>
      <c r="R875" s="9">
        <v>0</v>
      </c>
      <c r="S875" s="9">
        <v>5</v>
      </c>
      <c r="U875" s="9" t="s">
        <v>266</v>
      </c>
      <c r="X875" s="9">
        <f>INDEX(SLA_Policy!$D$2:$D$5,MATCH(F875,SLA_Policy!$A$2:$A$5,0))</f>
        <v>120</v>
      </c>
      <c r="Y875" s="9" t="str">
        <f>IF(E875="Cancelled","Excluded",IF(D875="",IF((SLA_Policy!$B$8-B875)*24&gt;X875,"Open - Breached","Open - On Track"),IF((D875-B875)*24&lt;=X875,"Met","Breached")))</f>
        <v>Met</v>
      </c>
    </row>
    <row r="876" spans="1:25" x14ac:dyDescent="0.25">
      <c r="A876" s="9" t="s">
        <v>2391</v>
      </c>
      <c r="B876" s="23">
        <v>45953.607638888898</v>
      </c>
      <c r="C876" s="23">
        <v>45954.370138888902</v>
      </c>
      <c r="D876" s="23">
        <v>45954.391666666699</v>
      </c>
      <c r="E876" s="9" t="s">
        <v>212</v>
      </c>
      <c r="F876" s="9" t="s">
        <v>189</v>
      </c>
      <c r="G876" s="9" t="s">
        <v>213</v>
      </c>
      <c r="H876" s="9" t="s">
        <v>161</v>
      </c>
      <c r="I876" s="9" t="s">
        <v>389</v>
      </c>
      <c r="J876" s="9" t="s">
        <v>2335</v>
      </c>
      <c r="K876" s="9" t="s">
        <v>246</v>
      </c>
      <c r="L876" s="9" t="s">
        <v>226</v>
      </c>
      <c r="M876" s="9" t="s">
        <v>660</v>
      </c>
      <c r="N876" s="9" t="s">
        <v>197</v>
      </c>
      <c r="O876" s="9" t="s">
        <v>116</v>
      </c>
      <c r="P876" s="9" t="s">
        <v>342</v>
      </c>
      <c r="Q876" s="9" t="s">
        <v>219</v>
      </c>
      <c r="R876" s="9">
        <v>0</v>
      </c>
      <c r="S876" s="9">
        <v>7</v>
      </c>
      <c r="U876" s="9" t="s">
        <v>140</v>
      </c>
      <c r="V876" s="9" t="s">
        <v>1839</v>
      </c>
      <c r="X876" s="9">
        <f>INDEX(SLA_Policy!$D$2:$D$5,MATCH(F876,SLA_Policy!$A$2:$A$5,0))</f>
        <v>120</v>
      </c>
      <c r="Y876" s="9" t="str">
        <f>IF(E876="Cancelled","Excluded",IF(D876="",IF((SLA_Policy!$B$8-B876)*24&gt;X876,"Open - Breached","Open - On Track"),IF((D876-B876)*24&lt;=X876,"Met","Breached")))</f>
        <v>Met</v>
      </c>
    </row>
    <row r="877" spans="1:25" x14ac:dyDescent="0.25">
      <c r="A877" s="9" t="s">
        <v>2392</v>
      </c>
      <c r="B877" s="23">
        <v>45953.611111111102</v>
      </c>
      <c r="C877" s="23">
        <v>45953.6118055556</v>
      </c>
      <c r="D877" s="23">
        <v>45953.6743055556</v>
      </c>
      <c r="E877" s="9" t="s">
        <v>212</v>
      </c>
      <c r="F877" s="9" t="s">
        <v>188</v>
      </c>
      <c r="G877" s="9" t="s">
        <v>213</v>
      </c>
      <c r="H877" s="9" t="s">
        <v>164</v>
      </c>
      <c r="I877" s="9" t="s">
        <v>339</v>
      </c>
      <c r="J877" s="9" t="s">
        <v>1359</v>
      </c>
      <c r="K877" s="9" t="s">
        <v>246</v>
      </c>
      <c r="L877" s="9" t="s">
        <v>293</v>
      </c>
      <c r="M877" s="9" t="s">
        <v>2393</v>
      </c>
      <c r="N877" s="9" t="s">
        <v>200</v>
      </c>
      <c r="O877" s="9" t="s">
        <v>116</v>
      </c>
      <c r="P877" s="9" t="s">
        <v>551</v>
      </c>
      <c r="Q877" s="9" t="s">
        <v>219</v>
      </c>
      <c r="R877" s="9">
        <v>0</v>
      </c>
      <c r="S877" s="9">
        <v>8</v>
      </c>
      <c r="T877" s="9" t="s">
        <v>343</v>
      </c>
      <c r="U877" s="9" t="s">
        <v>266</v>
      </c>
      <c r="W877" s="9">
        <v>4</v>
      </c>
      <c r="X877" s="9">
        <f>INDEX(SLA_Policy!$D$2:$D$5,MATCH(F877,SLA_Policy!$A$2:$A$5,0))</f>
        <v>72</v>
      </c>
      <c r="Y877" s="9" t="str">
        <f>IF(E877="Cancelled","Excluded",IF(D877="",IF((SLA_Policy!$B$8-B877)*24&gt;X877,"Open - Breached","Open - On Track"),IF((D877-B877)*24&lt;=X877,"Met","Breached")))</f>
        <v>Met</v>
      </c>
    </row>
    <row r="878" spans="1:25" x14ac:dyDescent="0.25">
      <c r="A878" s="9" t="s">
        <v>2394</v>
      </c>
      <c r="B878" s="23">
        <v>45953.613888888904</v>
      </c>
      <c r="C878" s="23">
        <v>45953.661805555603</v>
      </c>
      <c r="D878" s="23">
        <v>45953.672916666699</v>
      </c>
      <c r="E878" s="9" t="s">
        <v>212</v>
      </c>
      <c r="F878" s="9" t="s">
        <v>189</v>
      </c>
      <c r="G878" s="9" t="s">
        <v>213</v>
      </c>
      <c r="H878" s="9" t="s">
        <v>165</v>
      </c>
      <c r="I878" s="9" t="s">
        <v>567</v>
      </c>
      <c r="J878" s="9" t="s">
        <v>1154</v>
      </c>
      <c r="K878" s="9" t="s">
        <v>246</v>
      </c>
      <c r="L878" s="9" t="s">
        <v>226</v>
      </c>
      <c r="M878" s="9" t="s">
        <v>2395</v>
      </c>
      <c r="N878" s="9" t="s">
        <v>197</v>
      </c>
      <c r="O878" s="9" t="s">
        <v>176</v>
      </c>
      <c r="P878" s="9" t="s">
        <v>419</v>
      </c>
      <c r="Q878" s="9" t="s">
        <v>219</v>
      </c>
      <c r="R878" s="9">
        <v>0</v>
      </c>
      <c r="S878" s="9">
        <v>12</v>
      </c>
      <c r="U878" s="9" t="s">
        <v>266</v>
      </c>
      <c r="X878" s="9">
        <f>INDEX(SLA_Policy!$D$2:$D$5,MATCH(F878,SLA_Policy!$A$2:$A$5,0))</f>
        <v>120</v>
      </c>
      <c r="Y878" s="9" t="str">
        <f>IF(E878="Cancelled","Excluded",IF(D878="",IF((SLA_Policy!$B$8-B878)*24&gt;X878,"Open - Breached","Open - On Track"),IF((D878-B878)*24&lt;=X878,"Met","Breached")))</f>
        <v>Met</v>
      </c>
    </row>
    <row r="879" spans="1:25" x14ac:dyDescent="0.25">
      <c r="A879" s="9" t="s">
        <v>2396</v>
      </c>
      <c r="B879" s="23">
        <v>45953.614583333299</v>
      </c>
      <c r="C879" s="23">
        <v>45953.633333333302</v>
      </c>
      <c r="D879" s="23">
        <v>45954.410416666702</v>
      </c>
      <c r="E879" s="9" t="s">
        <v>212</v>
      </c>
      <c r="F879" s="9" t="s">
        <v>189</v>
      </c>
      <c r="G879" s="9" t="s">
        <v>213</v>
      </c>
      <c r="H879" s="9" t="s">
        <v>161</v>
      </c>
      <c r="I879" s="9" t="s">
        <v>389</v>
      </c>
      <c r="J879" s="9" t="s">
        <v>1459</v>
      </c>
      <c r="K879" s="9" t="s">
        <v>215</v>
      </c>
      <c r="L879" s="9" t="s">
        <v>216</v>
      </c>
      <c r="M879" s="9" t="s">
        <v>2397</v>
      </c>
      <c r="N879" s="9" t="s">
        <v>198</v>
      </c>
      <c r="O879" s="9" t="s">
        <v>116</v>
      </c>
      <c r="P879" s="9" t="s">
        <v>551</v>
      </c>
      <c r="Q879" s="9" t="s">
        <v>219</v>
      </c>
      <c r="R879" s="9">
        <v>0</v>
      </c>
      <c r="S879" s="9">
        <v>7</v>
      </c>
      <c r="U879" s="9" t="s">
        <v>140</v>
      </c>
      <c r="V879" s="9" t="s">
        <v>1839</v>
      </c>
      <c r="X879" s="9">
        <f>INDEX(SLA_Policy!$D$2:$D$5,MATCH(F879,SLA_Policy!$A$2:$A$5,0))</f>
        <v>120</v>
      </c>
      <c r="Y879" s="9" t="str">
        <f>IF(E879="Cancelled","Excluded",IF(D879="",IF((SLA_Policy!$B$8-B879)*24&gt;X879,"Open - Breached","Open - On Track"),IF((D879-B879)*24&lt;=X879,"Met","Breached")))</f>
        <v>Met</v>
      </c>
    </row>
    <row r="880" spans="1:25" x14ac:dyDescent="0.25">
      <c r="A880" s="9" t="s">
        <v>2398</v>
      </c>
      <c r="B880" s="23">
        <v>45953.627083333296</v>
      </c>
      <c r="C880" s="23">
        <v>45953.7</v>
      </c>
      <c r="D880" s="23">
        <v>45954.579166666699</v>
      </c>
      <c r="E880" s="9" t="s">
        <v>212</v>
      </c>
      <c r="F880" s="9" t="s">
        <v>188</v>
      </c>
      <c r="G880" s="9" t="s">
        <v>213</v>
      </c>
      <c r="H880" s="9" t="s">
        <v>166</v>
      </c>
      <c r="I880" s="9" t="s">
        <v>286</v>
      </c>
      <c r="J880" s="9" t="s">
        <v>287</v>
      </c>
      <c r="K880" s="9" t="s">
        <v>239</v>
      </c>
      <c r="L880" s="9" t="s">
        <v>395</v>
      </c>
      <c r="M880" s="9" t="s">
        <v>2399</v>
      </c>
      <c r="N880" s="9" t="s">
        <v>197</v>
      </c>
      <c r="O880" s="9" t="s">
        <v>181</v>
      </c>
      <c r="P880" s="9" t="s">
        <v>289</v>
      </c>
      <c r="Q880" s="9" t="s">
        <v>219</v>
      </c>
      <c r="R880" s="9">
        <v>0</v>
      </c>
      <c r="S880" s="9">
        <v>15</v>
      </c>
      <c r="U880" s="9" t="s">
        <v>290</v>
      </c>
      <c r="X880" s="9">
        <f>INDEX(SLA_Policy!$D$2:$D$5,MATCH(F880,SLA_Policy!$A$2:$A$5,0))</f>
        <v>72</v>
      </c>
      <c r="Y880" s="9" t="str">
        <f>IF(E880="Cancelled","Excluded",IF(D880="",IF((SLA_Policy!$B$8-B880)*24&gt;X880,"Open - Breached","Open - On Track"),IF((D880-B880)*24&lt;=X880,"Met","Breached")))</f>
        <v>Met</v>
      </c>
    </row>
    <row r="881" spans="1:25" x14ac:dyDescent="0.25">
      <c r="A881" s="9" t="s">
        <v>2400</v>
      </c>
      <c r="B881" s="23">
        <v>45953.648611111101</v>
      </c>
      <c r="C881" s="23">
        <v>45953.666666666701</v>
      </c>
      <c r="D881" s="23">
        <v>45953.679861111101</v>
      </c>
      <c r="E881" s="9" t="s">
        <v>212</v>
      </c>
      <c r="F881" s="9" t="s">
        <v>188</v>
      </c>
      <c r="G881" s="9" t="s">
        <v>213</v>
      </c>
      <c r="H881" s="9" t="s">
        <v>161</v>
      </c>
      <c r="I881" s="9" t="s">
        <v>389</v>
      </c>
      <c r="J881" s="9" t="s">
        <v>2110</v>
      </c>
      <c r="K881" s="9" t="s">
        <v>239</v>
      </c>
      <c r="L881" s="9" t="s">
        <v>282</v>
      </c>
      <c r="M881" s="9" t="s">
        <v>2401</v>
      </c>
      <c r="N881" s="9" t="s">
        <v>196</v>
      </c>
      <c r="O881" s="9" t="s">
        <v>116</v>
      </c>
      <c r="P881" s="9" t="s">
        <v>342</v>
      </c>
      <c r="Q881" s="9" t="s">
        <v>219</v>
      </c>
      <c r="R881" s="9">
        <v>0</v>
      </c>
      <c r="S881" s="9">
        <v>8</v>
      </c>
      <c r="U881" s="9" t="s">
        <v>140</v>
      </c>
      <c r="V881" s="9" t="s">
        <v>1839</v>
      </c>
      <c r="W881" s="9">
        <v>5</v>
      </c>
      <c r="X881" s="9">
        <f>INDEX(SLA_Policy!$D$2:$D$5,MATCH(F881,SLA_Policy!$A$2:$A$5,0))</f>
        <v>72</v>
      </c>
      <c r="Y881" s="9" t="str">
        <f>IF(E881="Cancelled","Excluded",IF(D881="",IF((SLA_Policy!$B$8-B881)*24&gt;X881,"Open - Breached","Open - On Track"),IF((D881-B881)*24&lt;=X881,"Met","Breached")))</f>
        <v>Met</v>
      </c>
    </row>
    <row r="882" spans="1:25" x14ac:dyDescent="0.25">
      <c r="A882" s="9" t="s">
        <v>2402</v>
      </c>
      <c r="B882" s="23">
        <v>45953.6784722222</v>
      </c>
      <c r="C882" s="23">
        <v>45953.686805555597</v>
      </c>
      <c r="D882" s="23">
        <v>45953.697916666701</v>
      </c>
      <c r="E882" s="9" t="s">
        <v>212</v>
      </c>
      <c r="F882" s="9" t="s">
        <v>187</v>
      </c>
      <c r="G882" s="9" t="s">
        <v>213</v>
      </c>
      <c r="H882" s="9" t="s">
        <v>88</v>
      </c>
      <c r="I882" s="9" t="s">
        <v>354</v>
      </c>
      <c r="J882" s="9" t="s">
        <v>2403</v>
      </c>
      <c r="K882" s="9" t="s">
        <v>262</v>
      </c>
      <c r="L882" s="9" t="s">
        <v>104</v>
      </c>
      <c r="M882" s="9" t="s">
        <v>2353</v>
      </c>
      <c r="N882" s="9" t="s">
        <v>196</v>
      </c>
      <c r="O882" s="9" t="s">
        <v>178</v>
      </c>
      <c r="P882" s="9" t="s">
        <v>414</v>
      </c>
      <c r="Q882" s="9" t="s">
        <v>273</v>
      </c>
      <c r="R882" s="9">
        <v>0</v>
      </c>
      <c r="S882" s="9">
        <v>42</v>
      </c>
      <c r="T882" s="9" t="s">
        <v>136</v>
      </c>
      <c r="U882" s="9" t="s">
        <v>266</v>
      </c>
      <c r="W882" s="9">
        <v>4</v>
      </c>
      <c r="X882" s="9">
        <f>INDEX(SLA_Policy!$D$2:$D$5,MATCH(F882,SLA_Policy!$A$2:$A$5,0))</f>
        <v>8</v>
      </c>
      <c r="Y882" s="9" t="str">
        <f>IF(E882="Cancelled","Excluded",IF(D882="",IF((SLA_Policy!$B$8-B882)*24&gt;X882,"Open - Breached","Open - On Track"),IF((D882-B882)*24&lt;=X882,"Met","Breached")))</f>
        <v>Met</v>
      </c>
    </row>
    <row r="883" spans="1:25" x14ac:dyDescent="0.25">
      <c r="A883" s="9" t="s">
        <v>2404</v>
      </c>
      <c r="B883" s="23">
        <v>45953.684722222199</v>
      </c>
      <c r="C883" s="23">
        <v>45953.706944444399</v>
      </c>
      <c r="D883" s="23">
        <v>45954.414583333302</v>
      </c>
      <c r="E883" s="9" t="s">
        <v>212</v>
      </c>
      <c r="F883" s="9" t="s">
        <v>188</v>
      </c>
      <c r="G883" s="9" t="s">
        <v>213</v>
      </c>
      <c r="H883" s="9" t="s">
        <v>162</v>
      </c>
      <c r="I883" s="9" t="s">
        <v>244</v>
      </c>
      <c r="J883" s="9" t="s">
        <v>905</v>
      </c>
      <c r="K883" s="9" t="s">
        <v>246</v>
      </c>
      <c r="L883" s="9" t="s">
        <v>371</v>
      </c>
      <c r="M883" s="9" t="s">
        <v>1612</v>
      </c>
      <c r="N883" s="9" t="s">
        <v>199</v>
      </c>
      <c r="O883" s="9" t="s">
        <v>179</v>
      </c>
      <c r="P883" s="9" t="s">
        <v>264</v>
      </c>
      <c r="Q883" s="9" t="s">
        <v>219</v>
      </c>
      <c r="R883" s="9">
        <v>0</v>
      </c>
      <c r="S883" s="9">
        <v>28</v>
      </c>
      <c r="U883" s="9" t="s">
        <v>290</v>
      </c>
      <c r="X883" s="9">
        <f>INDEX(SLA_Policy!$D$2:$D$5,MATCH(F883,SLA_Policy!$A$2:$A$5,0))</f>
        <v>72</v>
      </c>
      <c r="Y883" s="9" t="str">
        <f>IF(E883="Cancelled","Excluded",IF(D883="",IF((SLA_Policy!$B$8-B883)*24&gt;X883,"Open - Breached","Open - On Track"),IF((D883-B883)*24&lt;=X883,"Met","Breached")))</f>
        <v>Met</v>
      </c>
    </row>
    <row r="884" spans="1:25" x14ac:dyDescent="0.25">
      <c r="A884" s="9" t="s">
        <v>2405</v>
      </c>
      <c r="B884" s="23">
        <v>45953.701388888898</v>
      </c>
      <c r="C884" s="23">
        <v>45953.706944444399</v>
      </c>
      <c r="D884" s="23">
        <v>45954.370138888902</v>
      </c>
      <c r="E884" s="9" t="s">
        <v>212</v>
      </c>
      <c r="F884" s="9" t="s">
        <v>189</v>
      </c>
      <c r="G884" s="9" t="s">
        <v>213</v>
      </c>
      <c r="H884" s="9" t="s">
        <v>161</v>
      </c>
      <c r="I884" s="9" t="s">
        <v>454</v>
      </c>
      <c r="J884" s="9" t="s">
        <v>2406</v>
      </c>
      <c r="K884" s="9" t="s">
        <v>239</v>
      </c>
      <c r="L884" s="9" t="s">
        <v>104</v>
      </c>
      <c r="M884" s="9" t="s">
        <v>2407</v>
      </c>
      <c r="N884" s="9" t="s">
        <v>198</v>
      </c>
      <c r="O884" s="9" t="s">
        <v>177</v>
      </c>
      <c r="P884" s="9" t="s">
        <v>457</v>
      </c>
      <c r="Q884" s="9" t="s">
        <v>219</v>
      </c>
      <c r="R884" s="9">
        <v>0</v>
      </c>
      <c r="S884" s="9">
        <v>14</v>
      </c>
      <c r="U884" s="9" t="s">
        <v>140</v>
      </c>
      <c r="V884" s="9" t="s">
        <v>1839</v>
      </c>
      <c r="X884" s="9">
        <f>INDEX(SLA_Policy!$D$2:$D$5,MATCH(F884,SLA_Policy!$A$2:$A$5,0))</f>
        <v>120</v>
      </c>
      <c r="Y884" s="9" t="str">
        <f>IF(E884="Cancelled","Excluded",IF(D884="",IF((SLA_Policy!$B$8-B884)*24&gt;X884,"Open - Breached","Open - On Track"),IF((D884-B884)*24&lt;=X884,"Met","Breached")))</f>
        <v>Met</v>
      </c>
    </row>
    <row r="885" spans="1:25" x14ac:dyDescent="0.25">
      <c r="A885" s="9" t="s">
        <v>2408</v>
      </c>
      <c r="B885" s="23">
        <v>45953.702777777798</v>
      </c>
      <c r="C885" s="23">
        <v>45953.704166666699</v>
      </c>
      <c r="D885" s="23">
        <v>45953.782638888901</v>
      </c>
      <c r="E885" s="9" t="s">
        <v>212</v>
      </c>
      <c r="F885" s="9" t="s">
        <v>187</v>
      </c>
      <c r="G885" s="9" t="s">
        <v>213</v>
      </c>
      <c r="H885" s="9" t="s">
        <v>165</v>
      </c>
      <c r="I885" s="9" t="s">
        <v>469</v>
      </c>
      <c r="J885" s="9" t="s">
        <v>2409</v>
      </c>
      <c r="K885" s="9" t="s">
        <v>246</v>
      </c>
      <c r="L885" s="9" t="s">
        <v>104</v>
      </c>
      <c r="M885" s="9" t="s">
        <v>2144</v>
      </c>
      <c r="N885" s="9" t="s">
        <v>198</v>
      </c>
      <c r="O885" s="9" t="s">
        <v>176</v>
      </c>
      <c r="P885" s="9" t="s">
        <v>330</v>
      </c>
      <c r="Q885" s="9" t="s">
        <v>273</v>
      </c>
      <c r="R885" s="9">
        <v>0</v>
      </c>
      <c r="S885" s="9">
        <v>10</v>
      </c>
      <c r="U885" s="9" t="s">
        <v>266</v>
      </c>
      <c r="W885" s="9">
        <v>4</v>
      </c>
      <c r="X885" s="9">
        <f>INDEX(SLA_Policy!$D$2:$D$5,MATCH(F885,SLA_Policy!$A$2:$A$5,0))</f>
        <v>8</v>
      </c>
      <c r="Y885" s="9" t="str">
        <f>IF(E885="Cancelled","Excluded",IF(D885="",IF((SLA_Policy!$B$8-B885)*24&gt;X885,"Open - Breached","Open - On Track"),IF((D885-B885)*24&lt;=X885,"Met","Breached")))</f>
        <v>Met</v>
      </c>
    </row>
    <row r="886" spans="1:25" x14ac:dyDescent="0.25">
      <c r="A886" s="9" t="s">
        <v>2410</v>
      </c>
      <c r="B886" s="23">
        <v>45953.706944444399</v>
      </c>
      <c r="C886" s="23">
        <v>45953.7409722222</v>
      </c>
      <c r="D886" s="23">
        <v>45953.756944444503</v>
      </c>
      <c r="E886" s="9" t="s">
        <v>212</v>
      </c>
      <c r="F886" s="9" t="s">
        <v>187</v>
      </c>
      <c r="G886" s="9" t="s">
        <v>213</v>
      </c>
      <c r="H886" s="9" t="s">
        <v>166</v>
      </c>
      <c r="I886" s="9" t="s">
        <v>286</v>
      </c>
      <c r="J886" s="9" t="s">
        <v>2411</v>
      </c>
      <c r="K886" s="9" t="s">
        <v>246</v>
      </c>
      <c r="L886" s="9" t="s">
        <v>104</v>
      </c>
      <c r="M886" s="9" t="s">
        <v>2412</v>
      </c>
      <c r="N886" s="9" t="s">
        <v>197</v>
      </c>
      <c r="O886" s="9" t="s">
        <v>181</v>
      </c>
      <c r="P886" s="9" t="s">
        <v>445</v>
      </c>
      <c r="Q886" s="9" t="s">
        <v>273</v>
      </c>
      <c r="R886" s="9">
        <v>0</v>
      </c>
      <c r="S886" s="9">
        <v>15</v>
      </c>
      <c r="U886" s="9" t="s">
        <v>376</v>
      </c>
      <c r="W886" s="9">
        <v>5</v>
      </c>
      <c r="X886" s="9">
        <f>INDEX(SLA_Policy!$D$2:$D$5,MATCH(F886,SLA_Policy!$A$2:$A$5,0))</f>
        <v>8</v>
      </c>
      <c r="Y886" s="9" t="str">
        <f>IF(E886="Cancelled","Excluded",IF(D886="",IF((SLA_Policy!$B$8-B886)*24&gt;X886,"Open - Breached","Open - On Track"),IF((D886-B886)*24&lt;=X886,"Met","Breached")))</f>
        <v>Met</v>
      </c>
    </row>
    <row r="887" spans="1:25" x14ac:dyDescent="0.25">
      <c r="A887" s="9" t="s">
        <v>2413</v>
      </c>
      <c r="B887" s="23">
        <v>45953.707638888904</v>
      </c>
      <c r="C887" s="23">
        <v>45953.743750000001</v>
      </c>
      <c r="D887" s="23">
        <v>45953.750694444498</v>
      </c>
      <c r="E887" s="9" t="s">
        <v>212</v>
      </c>
      <c r="F887" s="9" t="s">
        <v>189</v>
      </c>
      <c r="G887" s="9" t="s">
        <v>213</v>
      </c>
      <c r="H887" s="9" t="s">
        <v>161</v>
      </c>
      <c r="I887" s="9" t="s">
        <v>454</v>
      </c>
      <c r="J887" s="9" t="s">
        <v>2414</v>
      </c>
      <c r="K887" s="9" t="s">
        <v>239</v>
      </c>
      <c r="L887" s="9" t="s">
        <v>351</v>
      </c>
      <c r="M887" s="9" t="s">
        <v>2415</v>
      </c>
      <c r="N887" s="9" t="s">
        <v>198</v>
      </c>
      <c r="O887" s="9" t="s">
        <v>116</v>
      </c>
      <c r="P887" s="9" t="s">
        <v>525</v>
      </c>
      <c r="Q887" s="9" t="s">
        <v>219</v>
      </c>
      <c r="R887" s="9">
        <v>0</v>
      </c>
      <c r="S887" s="9">
        <v>10</v>
      </c>
      <c r="U887" s="9" t="s">
        <v>266</v>
      </c>
      <c r="X887" s="9">
        <f>INDEX(SLA_Policy!$D$2:$D$5,MATCH(F887,SLA_Policy!$A$2:$A$5,0))</f>
        <v>120</v>
      </c>
      <c r="Y887" s="9" t="str">
        <f>IF(E887="Cancelled","Excluded",IF(D887="",IF((SLA_Policy!$B$8-B887)*24&gt;X887,"Open - Breached","Open - On Track"),IF((D887-B887)*24&lt;=X887,"Met","Breached")))</f>
        <v>Met</v>
      </c>
    </row>
    <row r="888" spans="1:25" x14ac:dyDescent="0.25">
      <c r="A888" s="9" t="s">
        <v>2416</v>
      </c>
      <c r="B888" s="23">
        <v>45953.7097222222</v>
      </c>
      <c r="C888" s="23">
        <v>45953.715972222199</v>
      </c>
      <c r="D888" s="23">
        <v>45954.377083333296</v>
      </c>
      <c r="E888" s="9" t="s">
        <v>212</v>
      </c>
      <c r="F888" s="9" t="s">
        <v>189</v>
      </c>
      <c r="G888" s="9" t="s">
        <v>213</v>
      </c>
      <c r="H888" s="9" t="s">
        <v>163</v>
      </c>
      <c r="I888" s="9" t="s">
        <v>405</v>
      </c>
      <c r="J888" s="9" t="s">
        <v>2417</v>
      </c>
      <c r="K888" s="9" t="s">
        <v>262</v>
      </c>
      <c r="L888" s="9" t="s">
        <v>311</v>
      </c>
      <c r="M888" s="9" t="s">
        <v>2418</v>
      </c>
      <c r="N888" s="9" t="s">
        <v>198</v>
      </c>
      <c r="O888" s="9" t="s">
        <v>176</v>
      </c>
      <c r="P888" s="9" t="s">
        <v>419</v>
      </c>
      <c r="Q888" s="9" t="s">
        <v>219</v>
      </c>
      <c r="R888" s="9">
        <v>0</v>
      </c>
      <c r="S888" s="9">
        <v>16</v>
      </c>
      <c r="U888" s="9" t="s">
        <v>376</v>
      </c>
      <c r="W888" s="9">
        <v>5</v>
      </c>
      <c r="X888" s="9">
        <f>INDEX(SLA_Policy!$D$2:$D$5,MATCH(F888,SLA_Policy!$A$2:$A$5,0))</f>
        <v>120</v>
      </c>
      <c r="Y888" s="9" t="str">
        <f>IF(E888="Cancelled","Excluded",IF(D888="",IF((SLA_Policy!$B$8-B888)*24&gt;X888,"Open - Breached","Open - On Track"),IF((D888-B888)*24&lt;=X888,"Met","Breached")))</f>
        <v>Met</v>
      </c>
    </row>
    <row r="889" spans="1:25" x14ac:dyDescent="0.25">
      <c r="A889" s="9" t="s">
        <v>2419</v>
      </c>
      <c r="B889" s="23">
        <v>45954.301388888904</v>
      </c>
      <c r="C889" s="23">
        <v>45954.363194444399</v>
      </c>
      <c r="D889" s="23">
        <v>45957.344444444498</v>
      </c>
      <c r="E889" s="9" t="s">
        <v>212</v>
      </c>
      <c r="F889" s="9" t="s">
        <v>189</v>
      </c>
      <c r="G889" s="9" t="s">
        <v>213</v>
      </c>
      <c r="H889" s="9" t="s">
        <v>165</v>
      </c>
      <c r="I889" s="9" t="s">
        <v>567</v>
      </c>
      <c r="J889" s="9" t="s">
        <v>1251</v>
      </c>
      <c r="K889" s="9" t="s">
        <v>303</v>
      </c>
      <c r="L889" s="9" t="s">
        <v>104</v>
      </c>
      <c r="M889" s="9" t="s">
        <v>304</v>
      </c>
      <c r="N889" s="9" t="s">
        <v>199</v>
      </c>
      <c r="O889" s="9" t="s">
        <v>176</v>
      </c>
      <c r="P889" s="9" t="s">
        <v>503</v>
      </c>
      <c r="Q889" s="9" t="s">
        <v>219</v>
      </c>
      <c r="R889" s="9">
        <v>0</v>
      </c>
      <c r="S889" s="9">
        <v>27</v>
      </c>
      <c r="U889" s="9" t="s">
        <v>290</v>
      </c>
      <c r="W889" s="9">
        <v>5</v>
      </c>
      <c r="X889" s="9">
        <f>INDEX(SLA_Policy!$D$2:$D$5,MATCH(F889,SLA_Policy!$A$2:$A$5,0))</f>
        <v>120</v>
      </c>
      <c r="Y889" s="9" t="str">
        <f>IF(E889="Cancelled","Excluded",IF(D889="",IF((SLA_Policy!$B$8-B889)*24&gt;X889,"Open - Breached","Open - On Track"),IF((D889-B889)*24&lt;=X889,"Met","Breached")))</f>
        <v>Met</v>
      </c>
    </row>
    <row r="890" spans="1:25" x14ac:dyDescent="0.25">
      <c r="A890" s="9" t="s">
        <v>2420</v>
      </c>
      <c r="B890" s="23">
        <v>45954.319444444503</v>
      </c>
      <c r="C890" s="23">
        <v>45954.358333333301</v>
      </c>
      <c r="D890" s="23">
        <v>45954.3659722222</v>
      </c>
      <c r="E890" s="9" t="s">
        <v>212</v>
      </c>
      <c r="F890" s="9" t="s">
        <v>187</v>
      </c>
      <c r="G890" s="9" t="s">
        <v>213</v>
      </c>
      <c r="H890" s="9" t="s">
        <v>162</v>
      </c>
      <c r="I890" s="9" t="s">
        <v>345</v>
      </c>
      <c r="J890" s="9" t="s">
        <v>2421</v>
      </c>
      <c r="K890" s="9" t="s">
        <v>246</v>
      </c>
      <c r="L890" s="9" t="s">
        <v>395</v>
      </c>
      <c r="M890" s="9" t="s">
        <v>2422</v>
      </c>
      <c r="N890" s="9" t="s">
        <v>196</v>
      </c>
      <c r="O890" s="9" t="s">
        <v>116</v>
      </c>
      <c r="P890" s="9" t="s">
        <v>234</v>
      </c>
      <c r="Q890" s="9" t="s">
        <v>219</v>
      </c>
      <c r="R890" s="9">
        <v>0</v>
      </c>
      <c r="S890" s="9">
        <v>14</v>
      </c>
      <c r="U890" s="9" t="s">
        <v>266</v>
      </c>
      <c r="X890" s="9">
        <f>INDEX(SLA_Policy!$D$2:$D$5,MATCH(F890,SLA_Policy!$A$2:$A$5,0))</f>
        <v>8</v>
      </c>
      <c r="Y890" s="9" t="str">
        <f>IF(E890="Cancelled","Excluded",IF(D890="",IF((SLA_Policy!$B$8-B890)*24&gt;X890,"Open - Breached","Open - On Track"),IF((D890-B890)*24&lt;=X890,"Met","Breached")))</f>
        <v>Met</v>
      </c>
    </row>
    <row r="891" spans="1:25" x14ac:dyDescent="0.25">
      <c r="A891" s="9" t="s">
        <v>2423</v>
      </c>
      <c r="B891" s="23">
        <v>45954.338194444397</v>
      </c>
      <c r="C891" s="23">
        <v>45954.463888888902</v>
      </c>
      <c r="D891" s="23">
        <v>45957.317361111098</v>
      </c>
      <c r="E891" s="9" t="s">
        <v>212</v>
      </c>
      <c r="F891" s="9" t="s">
        <v>188</v>
      </c>
      <c r="G891" s="9" t="s">
        <v>213</v>
      </c>
      <c r="H891" s="9" t="s">
        <v>167</v>
      </c>
      <c r="I891" s="9" t="s">
        <v>362</v>
      </c>
      <c r="J891" s="9" t="s">
        <v>2424</v>
      </c>
      <c r="K891" s="9" t="s">
        <v>215</v>
      </c>
      <c r="L891" s="9" t="s">
        <v>226</v>
      </c>
      <c r="M891" s="9" t="s">
        <v>1965</v>
      </c>
      <c r="N891" s="9" t="s">
        <v>196</v>
      </c>
      <c r="O891" s="9" t="s">
        <v>116</v>
      </c>
      <c r="P891" s="9" t="s">
        <v>295</v>
      </c>
      <c r="Q891" s="9" t="s">
        <v>219</v>
      </c>
      <c r="R891" s="9">
        <v>0</v>
      </c>
      <c r="S891" s="9">
        <v>48</v>
      </c>
      <c r="U891" s="9" t="s">
        <v>248</v>
      </c>
      <c r="W891" s="9">
        <v>5</v>
      </c>
      <c r="X891" s="9">
        <f>INDEX(SLA_Policy!$D$2:$D$5,MATCH(F891,SLA_Policy!$A$2:$A$5,0))</f>
        <v>72</v>
      </c>
      <c r="Y891" s="9" t="str">
        <f>IF(E891="Cancelled","Excluded",IF(D891="",IF((SLA_Policy!$B$8-B891)*24&gt;X891,"Open - Breached","Open - On Track"),IF((D891-B891)*24&lt;=X891,"Met","Breached")))</f>
        <v>Met</v>
      </c>
    </row>
    <row r="892" spans="1:25" x14ac:dyDescent="0.25">
      <c r="A892" s="9" t="s">
        <v>2425</v>
      </c>
      <c r="B892" s="23">
        <v>45954.340972222199</v>
      </c>
      <c r="C892" s="23">
        <v>45954.35</v>
      </c>
      <c r="D892" s="23">
        <v>45954.381249999999</v>
      </c>
      <c r="E892" s="9" t="s">
        <v>212</v>
      </c>
      <c r="F892" s="9" t="s">
        <v>188</v>
      </c>
      <c r="G892" s="9" t="s">
        <v>213</v>
      </c>
      <c r="H892" s="9" t="s">
        <v>161</v>
      </c>
      <c r="I892" s="9" t="s">
        <v>389</v>
      </c>
      <c r="J892" s="9" t="s">
        <v>2426</v>
      </c>
      <c r="K892" s="9" t="s">
        <v>215</v>
      </c>
      <c r="L892" s="9" t="s">
        <v>293</v>
      </c>
      <c r="M892" s="9" t="s">
        <v>2382</v>
      </c>
      <c r="N892" s="9" t="s">
        <v>196</v>
      </c>
      <c r="O892" s="9" t="s">
        <v>116</v>
      </c>
      <c r="P892" s="9" t="s">
        <v>525</v>
      </c>
      <c r="Q892" s="9" t="s">
        <v>219</v>
      </c>
      <c r="R892" s="9">
        <v>0</v>
      </c>
      <c r="S892" s="9">
        <v>4</v>
      </c>
      <c r="U892" s="9" t="s">
        <v>266</v>
      </c>
      <c r="X892" s="9">
        <f>INDEX(SLA_Policy!$D$2:$D$5,MATCH(F892,SLA_Policy!$A$2:$A$5,0))</f>
        <v>72</v>
      </c>
      <c r="Y892" s="9" t="str">
        <f>IF(E892="Cancelled","Excluded",IF(D892="",IF((SLA_Policy!$B$8-B892)*24&gt;X892,"Open - Breached","Open - On Track"),IF((D892-B892)*24&lt;=X892,"Met","Breached")))</f>
        <v>Met</v>
      </c>
    </row>
    <row r="893" spans="1:25" x14ac:dyDescent="0.25">
      <c r="A893" s="9" t="s">
        <v>2427</v>
      </c>
      <c r="B893" s="23">
        <v>45954.340972222199</v>
      </c>
      <c r="C893" s="23">
        <v>45954.365277777797</v>
      </c>
      <c r="D893" s="23">
        <v>45961.375694444498</v>
      </c>
      <c r="E893" s="9" t="s">
        <v>212</v>
      </c>
      <c r="F893" s="9" t="s">
        <v>188</v>
      </c>
      <c r="G893" s="9" t="s">
        <v>236</v>
      </c>
      <c r="H893" s="9" t="s">
        <v>163</v>
      </c>
      <c r="I893" s="9" t="s">
        <v>315</v>
      </c>
      <c r="J893" s="9" t="s">
        <v>475</v>
      </c>
      <c r="K893" s="9" t="s">
        <v>303</v>
      </c>
      <c r="L893" s="9" t="s">
        <v>293</v>
      </c>
      <c r="M893" s="9" t="s">
        <v>2244</v>
      </c>
      <c r="N893" s="9" t="s">
        <v>196</v>
      </c>
      <c r="O893" s="9" t="s">
        <v>180</v>
      </c>
      <c r="P893" s="9" t="s">
        <v>318</v>
      </c>
      <c r="Q893" s="9" t="s">
        <v>219</v>
      </c>
      <c r="R893" s="9">
        <v>0</v>
      </c>
      <c r="S893" s="9">
        <v>44</v>
      </c>
      <c r="T893" s="9" t="s">
        <v>136</v>
      </c>
      <c r="U893" s="9" t="s">
        <v>242</v>
      </c>
      <c r="W893" s="9">
        <v>4</v>
      </c>
      <c r="X893" s="9">
        <f>INDEX(SLA_Policy!$D$2:$D$5,MATCH(F893,SLA_Policy!$A$2:$A$5,0))</f>
        <v>72</v>
      </c>
      <c r="Y893" s="9" t="str">
        <f>IF(E893="Cancelled","Excluded",IF(D893="",IF((SLA_Policy!$B$8-B893)*24&gt;X893,"Open - Breached","Open - On Track"),IF((D893-B893)*24&lt;=X893,"Met","Breached")))</f>
        <v>Breached</v>
      </c>
    </row>
    <row r="894" spans="1:25" x14ac:dyDescent="0.25">
      <c r="A894" s="9" t="s">
        <v>2428</v>
      </c>
      <c r="B894" s="23">
        <v>45954.345833333296</v>
      </c>
      <c r="C894" s="23">
        <v>45954.350694444503</v>
      </c>
      <c r="D894" s="23">
        <v>45954.541666666701</v>
      </c>
      <c r="E894" s="9" t="s">
        <v>212</v>
      </c>
      <c r="F894" s="9" t="s">
        <v>187</v>
      </c>
      <c r="G894" s="9" t="s">
        <v>213</v>
      </c>
      <c r="H894" s="9" t="s">
        <v>88</v>
      </c>
      <c r="I894" s="9" t="s">
        <v>354</v>
      </c>
      <c r="J894" s="9" t="s">
        <v>2429</v>
      </c>
      <c r="K894" s="9" t="s">
        <v>246</v>
      </c>
      <c r="L894" s="9" t="s">
        <v>282</v>
      </c>
      <c r="M894" s="9" t="s">
        <v>2172</v>
      </c>
      <c r="N894" s="9" t="s">
        <v>196</v>
      </c>
      <c r="O894" s="9" t="s">
        <v>180</v>
      </c>
      <c r="P894" s="9" t="s">
        <v>318</v>
      </c>
      <c r="Q894" s="9" t="s">
        <v>273</v>
      </c>
      <c r="R894" s="9">
        <v>0</v>
      </c>
      <c r="S894" s="9">
        <v>27</v>
      </c>
      <c r="T894" s="9" t="s">
        <v>322</v>
      </c>
      <c r="U894" s="9" t="s">
        <v>266</v>
      </c>
      <c r="W894" s="9">
        <v>4</v>
      </c>
      <c r="X894" s="9">
        <f>INDEX(SLA_Policy!$D$2:$D$5,MATCH(F894,SLA_Policy!$A$2:$A$5,0))</f>
        <v>8</v>
      </c>
      <c r="Y894" s="9" t="str">
        <f>IF(E894="Cancelled","Excluded",IF(D894="",IF((SLA_Policy!$B$8-B894)*24&gt;X894,"Open - Breached","Open - On Track"),IF((D894-B894)*24&lt;=X894,"Met","Breached")))</f>
        <v>Met</v>
      </c>
    </row>
    <row r="895" spans="1:25" x14ac:dyDescent="0.25">
      <c r="A895" s="9" t="s">
        <v>2430</v>
      </c>
      <c r="B895" s="23">
        <v>45954.357638888898</v>
      </c>
      <c r="C895" s="23">
        <v>45954.406944444498</v>
      </c>
      <c r="D895" s="23">
        <v>45958.340277777803</v>
      </c>
      <c r="E895" s="9" t="s">
        <v>212</v>
      </c>
      <c r="F895" s="9" t="s">
        <v>189</v>
      </c>
      <c r="G895" s="9" t="s">
        <v>236</v>
      </c>
      <c r="H895" s="9" t="s">
        <v>164</v>
      </c>
      <c r="I895" s="9" t="s">
        <v>421</v>
      </c>
      <c r="J895" s="9" t="s">
        <v>2431</v>
      </c>
      <c r="K895" s="9" t="s">
        <v>262</v>
      </c>
      <c r="L895" s="9" t="s">
        <v>270</v>
      </c>
      <c r="M895" s="9" t="s">
        <v>271</v>
      </c>
      <c r="N895" s="9" t="s">
        <v>196</v>
      </c>
      <c r="O895" s="9" t="s">
        <v>180</v>
      </c>
      <c r="P895" s="9" t="s">
        <v>368</v>
      </c>
      <c r="Q895" s="9" t="s">
        <v>219</v>
      </c>
      <c r="R895" s="9">
        <v>0</v>
      </c>
      <c r="S895" s="9">
        <v>22</v>
      </c>
      <c r="T895" s="9" t="s">
        <v>343</v>
      </c>
      <c r="U895" s="9" t="s">
        <v>242</v>
      </c>
      <c r="W895" s="9">
        <v>5</v>
      </c>
      <c r="X895" s="9">
        <f>INDEX(SLA_Policy!$D$2:$D$5,MATCH(F895,SLA_Policy!$A$2:$A$5,0))</f>
        <v>120</v>
      </c>
      <c r="Y895" s="9" t="str">
        <f>IF(E895="Cancelled","Excluded",IF(D895="",IF((SLA_Policy!$B$8-B895)*24&gt;X895,"Open - Breached","Open - On Track"),IF((D895-B895)*24&lt;=X895,"Met","Breached")))</f>
        <v>Met</v>
      </c>
    </row>
    <row r="896" spans="1:25" x14ac:dyDescent="0.25">
      <c r="A896" s="9" t="s">
        <v>2432</v>
      </c>
      <c r="B896" s="23">
        <v>45954.368055555598</v>
      </c>
      <c r="C896" s="23">
        <v>45954.454166666699</v>
      </c>
      <c r="D896" s="23">
        <v>45954.461805555598</v>
      </c>
      <c r="E896" s="9" t="s">
        <v>212</v>
      </c>
      <c r="F896" s="9" t="s">
        <v>188</v>
      </c>
      <c r="G896" s="9" t="s">
        <v>213</v>
      </c>
      <c r="H896" s="9" t="s">
        <v>161</v>
      </c>
      <c r="I896" s="9" t="s">
        <v>454</v>
      </c>
      <c r="J896" s="9" t="s">
        <v>2161</v>
      </c>
      <c r="K896" s="9" t="s">
        <v>246</v>
      </c>
      <c r="L896" s="9" t="s">
        <v>311</v>
      </c>
      <c r="M896" s="9" t="s">
        <v>950</v>
      </c>
      <c r="N896" s="9" t="s">
        <v>197</v>
      </c>
      <c r="O896" s="9" t="s">
        <v>116</v>
      </c>
      <c r="P896" s="9" t="s">
        <v>218</v>
      </c>
      <c r="Q896" s="9" t="s">
        <v>219</v>
      </c>
      <c r="R896" s="9">
        <v>0</v>
      </c>
      <c r="S896" s="9">
        <v>5</v>
      </c>
      <c r="U896" s="9" t="s">
        <v>140</v>
      </c>
      <c r="V896" s="9" t="s">
        <v>1839</v>
      </c>
      <c r="X896" s="9">
        <f>INDEX(SLA_Policy!$D$2:$D$5,MATCH(F896,SLA_Policy!$A$2:$A$5,0))</f>
        <v>72</v>
      </c>
      <c r="Y896" s="9" t="str">
        <f>IF(E896="Cancelled","Excluded",IF(D896="",IF((SLA_Policy!$B$8-B896)*24&gt;X896,"Open - Breached","Open - On Track"),IF((D896-B896)*24&lt;=X896,"Met","Breached")))</f>
        <v>Met</v>
      </c>
    </row>
    <row r="897" spans="1:25" x14ac:dyDescent="0.25">
      <c r="A897" s="9" t="s">
        <v>2433</v>
      </c>
      <c r="B897" s="23">
        <v>45954.371527777803</v>
      </c>
      <c r="C897" s="23">
        <v>45954.377777777801</v>
      </c>
      <c r="D897" s="23">
        <v>45954.475694444503</v>
      </c>
      <c r="E897" s="9" t="s">
        <v>212</v>
      </c>
      <c r="F897" s="9" t="s">
        <v>188</v>
      </c>
      <c r="G897" s="9" t="s">
        <v>213</v>
      </c>
      <c r="H897" s="9" t="s">
        <v>165</v>
      </c>
      <c r="I897" s="9" t="s">
        <v>567</v>
      </c>
      <c r="J897" s="9" t="s">
        <v>2434</v>
      </c>
      <c r="K897" s="9" t="s">
        <v>246</v>
      </c>
      <c r="L897" s="9" t="s">
        <v>311</v>
      </c>
      <c r="M897" s="9" t="s">
        <v>2435</v>
      </c>
      <c r="N897" s="9" t="s">
        <v>196</v>
      </c>
      <c r="O897" s="9" t="s">
        <v>176</v>
      </c>
      <c r="P897" s="9" t="s">
        <v>419</v>
      </c>
      <c r="Q897" s="9" t="s">
        <v>219</v>
      </c>
      <c r="R897" s="9">
        <v>0</v>
      </c>
      <c r="S897" s="9">
        <v>29</v>
      </c>
      <c r="U897" s="9" t="s">
        <v>230</v>
      </c>
      <c r="W897" s="9">
        <v>5</v>
      </c>
      <c r="X897" s="9">
        <f>INDEX(SLA_Policy!$D$2:$D$5,MATCH(F897,SLA_Policy!$A$2:$A$5,0))</f>
        <v>72</v>
      </c>
      <c r="Y897" s="9" t="str">
        <f>IF(E897="Cancelled","Excluded",IF(D897="",IF((SLA_Policy!$B$8-B897)*24&gt;X897,"Open - Breached","Open - On Track"),IF((D897-B897)*24&lt;=X897,"Met","Breached")))</f>
        <v>Met</v>
      </c>
    </row>
    <row r="898" spans="1:25" x14ac:dyDescent="0.25">
      <c r="A898" s="9" t="s">
        <v>2436</v>
      </c>
      <c r="B898" s="23">
        <v>45954.375694444498</v>
      </c>
      <c r="C898" s="23">
        <v>45954.378472222197</v>
      </c>
      <c r="D898" s="23">
        <v>45954.434027777803</v>
      </c>
      <c r="E898" s="9" t="s">
        <v>212</v>
      </c>
      <c r="F898" s="9" t="s">
        <v>188</v>
      </c>
      <c r="G898" s="9" t="s">
        <v>213</v>
      </c>
      <c r="H898" s="9" t="s">
        <v>161</v>
      </c>
      <c r="I898" s="9" t="s">
        <v>389</v>
      </c>
      <c r="J898" s="9" t="s">
        <v>390</v>
      </c>
      <c r="K898" s="9" t="s">
        <v>225</v>
      </c>
      <c r="L898" s="9" t="s">
        <v>282</v>
      </c>
      <c r="M898" s="9" t="s">
        <v>1191</v>
      </c>
      <c r="N898" s="9" t="s">
        <v>200</v>
      </c>
      <c r="O898" s="9" t="s">
        <v>116</v>
      </c>
      <c r="P898" s="9" t="s">
        <v>234</v>
      </c>
      <c r="Q898" s="9" t="s">
        <v>219</v>
      </c>
      <c r="R898" s="9">
        <v>0</v>
      </c>
      <c r="S898" s="9">
        <v>18</v>
      </c>
      <c r="U898" s="9" t="s">
        <v>140</v>
      </c>
      <c r="V898" s="9" t="s">
        <v>1839</v>
      </c>
      <c r="X898" s="9">
        <f>INDEX(SLA_Policy!$D$2:$D$5,MATCH(F898,SLA_Policy!$A$2:$A$5,0))</f>
        <v>72</v>
      </c>
      <c r="Y898" s="9" t="str">
        <f>IF(E898="Cancelled","Excluded",IF(D898="",IF((SLA_Policy!$B$8-B898)*24&gt;X898,"Open - Breached","Open - On Track"),IF((D898-B898)*24&lt;=X898,"Met","Breached")))</f>
        <v>Met</v>
      </c>
    </row>
    <row r="899" spans="1:25" x14ac:dyDescent="0.25">
      <c r="A899" s="9" t="s">
        <v>2437</v>
      </c>
      <c r="B899" s="23">
        <v>45954.376388888901</v>
      </c>
      <c r="C899" s="23">
        <v>45954.401388888902</v>
      </c>
      <c r="D899" s="23">
        <v>45954.417361111096</v>
      </c>
      <c r="E899" s="9" t="s">
        <v>212</v>
      </c>
      <c r="F899" s="9" t="s">
        <v>188</v>
      </c>
      <c r="G899" s="9" t="s">
        <v>213</v>
      </c>
      <c r="H899" s="9" t="s">
        <v>161</v>
      </c>
      <c r="I899" s="9" t="s">
        <v>454</v>
      </c>
      <c r="J899" s="9" t="s">
        <v>455</v>
      </c>
      <c r="K899" s="9" t="s">
        <v>246</v>
      </c>
      <c r="L899" s="9" t="s">
        <v>216</v>
      </c>
      <c r="M899" s="9" t="s">
        <v>1772</v>
      </c>
      <c r="N899" s="9" t="s">
        <v>198</v>
      </c>
      <c r="O899" s="9" t="s">
        <v>116</v>
      </c>
      <c r="P899" s="9" t="s">
        <v>574</v>
      </c>
      <c r="Q899" s="9" t="s">
        <v>219</v>
      </c>
      <c r="R899" s="9">
        <v>0</v>
      </c>
      <c r="S899" s="9">
        <v>18</v>
      </c>
      <c r="U899" s="9" t="s">
        <v>140</v>
      </c>
      <c r="V899" s="9" t="s">
        <v>1839</v>
      </c>
      <c r="W899" s="9">
        <v>5</v>
      </c>
      <c r="X899" s="9">
        <f>INDEX(SLA_Policy!$D$2:$D$5,MATCH(F899,SLA_Policy!$A$2:$A$5,0))</f>
        <v>72</v>
      </c>
      <c r="Y899" s="9" t="str">
        <f>IF(E899="Cancelled","Excluded",IF(D899="",IF((SLA_Policy!$B$8-B899)*24&gt;X899,"Open - Breached","Open - On Track"),IF((D899-B899)*24&lt;=X899,"Met","Breached")))</f>
        <v>Met</v>
      </c>
    </row>
    <row r="900" spans="1:25" x14ac:dyDescent="0.25">
      <c r="A900" s="9" t="s">
        <v>2438</v>
      </c>
      <c r="B900" s="23">
        <v>45954.378472222197</v>
      </c>
      <c r="C900" s="23">
        <v>45954.478472222203</v>
      </c>
      <c r="D900" s="23">
        <v>45954.482638888898</v>
      </c>
      <c r="E900" s="9" t="s">
        <v>212</v>
      </c>
      <c r="F900" s="9" t="s">
        <v>189</v>
      </c>
      <c r="G900" s="9" t="s">
        <v>213</v>
      </c>
      <c r="H900" s="9" t="s">
        <v>161</v>
      </c>
      <c r="I900" s="9" t="s">
        <v>389</v>
      </c>
      <c r="J900" s="9" t="s">
        <v>435</v>
      </c>
      <c r="K900" s="9" t="s">
        <v>215</v>
      </c>
      <c r="L900" s="9" t="s">
        <v>307</v>
      </c>
      <c r="M900" s="9" t="s">
        <v>2439</v>
      </c>
      <c r="N900" s="9" t="s">
        <v>196</v>
      </c>
      <c r="O900" s="9" t="s">
        <v>116</v>
      </c>
      <c r="P900" s="9" t="s">
        <v>342</v>
      </c>
      <c r="Q900" s="9" t="s">
        <v>219</v>
      </c>
      <c r="R900" s="9">
        <v>0</v>
      </c>
      <c r="S900" s="9">
        <v>14</v>
      </c>
      <c r="U900" s="9" t="s">
        <v>290</v>
      </c>
      <c r="X900" s="9">
        <f>INDEX(SLA_Policy!$D$2:$D$5,MATCH(F900,SLA_Policy!$A$2:$A$5,0))</f>
        <v>120</v>
      </c>
      <c r="Y900" s="9" t="str">
        <f>IF(E900="Cancelled","Excluded",IF(D900="",IF((SLA_Policy!$B$8-B900)*24&gt;X900,"Open - Breached","Open - On Track"),IF((D900-B900)*24&lt;=X900,"Met","Breached")))</f>
        <v>Met</v>
      </c>
    </row>
    <row r="901" spans="1:25" x14ac:dyDescent="0.25">
      <c r="A901" s="9" t="s">
        <v>2440</v>
      </c>
      <c r="B901" s="23">
        <v>45954.385416666701</v>
      </c>
      <c r="C901" s="23">
        <v>45954.389583333301</v>
      </c>
      <c r="D901" s="23">
        <v>45954.704861111102</v>
      </c>
      <c r="E901" s="9" t="s">
        <v>212</v>
      </c>
      <c r="F901" s="9" t="s">
        <v>189</v>
      </c>
      <c r="G901" s="9" t="s">
        <v>213</v>
      </c>
      <c r="H901" s="9" t="s">
        <v>161</v>
      </c>
      <c r="I901" s="9" t="s">
        <v>389</v>
      </c>
      <c r="J901" s="9" t="s">
        <v>2441</v>
      </c>
      <c r="K901" s="9" t="s">
        <v>215</v>
      </c>
      <c r="L901" s="9" t="s">
        <v>226</v>
      </c>
      <c r="M901" s="9" t="s">
        <v>877</v>
      </c>
      <c r="N901" s="9" t="s">
        <v>198</v>
      </c>
      <c r="O901" s="9" t="s">
        <v>116</v>
      </c>
      <c r="P901" s="9" t="s">
        <v>590</v>
      </c>
      <c r="Q901" s="9" t="s">
        <v>219</v>
      </c>
      <c r="R901" s="9">
        <v>0</v>
      </c>
      <c r="S901" s="9">
        <v>4</v>
      </c>
      <c r="U901" s="9" t="s">
        <v>140</v>
      </c>
      <c r="V901" s="9" t="s">
        <v>1839</v>
      </c>
      <c r="X901" s="9">
        <f>INDEX(SLA_Policy!$D$2:$D$5,MATCH(F901,SLA_Policy!$A$2:$A$5,0))</f>
        <v>120</v>
      </c>
      <c r="Y901" s="9" t="str">
        <f>IF(E901="Cancelled","Excluded",IF(D901="",IF((SLA_Policy!$B$8-B901)*24&gt;X901,"Open - Breached","Open - On Track"),IF((D901-B901)*24&lt;=X901,"Met","Breached")))</f>
        <v>Met</v>
      </c>
    </row>
    <row r="902" spans="1:25" x14ac:dyDescent="0.25">
      <c r="A902" s="9" t="s">
        <v>2442</v>
      </c>
      <c r="B902" s="23">
        <v>45954.387499999997</v>
      </c>
      <c r="C902" s="23">
        <v>45954.470138888901</v>
      </c>
      <c r="D902" s="23">
        <v>45954.5402777778</v>
      </c>
      <c r="E902" s="9" t="s">
        <v>212</v>
      </c>
      <c r="F902" s="9" t="s">
        <v>188</v>
      </c>
      <c r="G902" s="9" t="s">
        <v>213</v>
      </c>
      <c r="H902" s="9" t="s">
        <v>161</v>
      </c>
      <c r="I902" s="9" t="s">
        <v>389</v>
      </c>
      <c r="J902" s="9" t="s">
        <v>2443</v>
      </c>
      <c r="K902" s="9" t="s">
        <v>262</v>
      </c>
      <c r="L902" s="9" t="s">
        <v>371</v>
      </c>
      <c r="M902" s="9" t="s">
        <v>1914</v>
      </c>
      <c r="N902" s="9" t="s">
        <v>196</v>
      </c>
      <c r="O902" s="9" t="s">
        <v>116</v>
      </c>
      <c r="P902" s="9" t="s">
        <v>590</v>
      </c>
      <c r="Q902" s="9" t="s">
        <v>219</v>
      </c>
      <c r="R902" s="9">
        <v>1</v>
      </c>
      <c r="S902" s="9">
        <v>13</v>
      </c>
      <c r="U902" s="9" t="s">
        <v>290</v>
      </c>
      <c r="X902" s="9">
        <f>INDEX(SLA_Policy!$D$2:$D$5,MATCH(F902,SLA_Policy!$A$2:$A$5,0))</f>
        <v>72</v>
      </c>
      <c r="Y902" s="9" t="str">
        <f>IF(E902="Cancelled","Excluded",IF(D902="",IF((SLA_Policy!$B$8-B902)*24&gt;X902,"Open - Breached","Open - On Track"),IF((D902-B902)*24&lt;=X902,"Met","Breached")))</f>
        <v>Met</v>
      </c>
    </row>
    <row r="903" spans="1:25" x14ac:dyDescent="0.25">
      <c r="A903" s="9" t="s">
        <v>2444</v>
      </c>
      <c r="B903" s="23">
        <v>45954.390277777798</v>
      </c>
      <c r="C903" s="23">
        <v>45954.391666666699</v>
      </c>
      <c r="D903" s="23">
        <v>45954.543055555601</v>
      </c>
      <c r="E903" s="9" t="s">
        <v>212</v>
      </c>
      <c r="F903" s="9" t="s">
        <v>188</v>
      </c>
      <c r="G903" s="9" t="s">
        <v>213</v>
      </c>
      <c r="H903" s="9" t="s">
        <v>161</v>
      </c>
      <c r="I903" s="9" t="s">
        <v>389</v>
      </c>
      <c r="J903" s="9" t="s">
        <v>435</v>
      </c>
      <c r="K903" s="9" t="s">
        <v>262</v>
      </c>
      <c r="L903" s="9" t="s">
        <v>307</v>
      </c>
      <c r="M903" s="9" t="s">
        <v>2445</v>
      </c>
      <c r="N903" s="9" t="s">
        <v>198</v>
      </c>
      <c r="O903" s="9" t="s">
        <v>116</v>
      </c>
      <c r="P903" s="9" t="s">
        <v>295</v>
      </c>
      <c r="Q903" s="9" t="s">
        <v>219</v>
      </c>
      <c r="R903" s="9">
        <v>2</v>
      </c>
      <c r="S903" s="9">
        <v>9</v>
      </c>
      <c r="U903" s="9" t="s">
        <v>140</v>
      </c>
      <c r="V903" s="9" t="s">
        <v>1839</v>
      </c>
      <c r="W903" s="9">
        <v>2</v>
      </c>
      <c r="X903" s="9">
        <f>INDEX(SLA_Policy!$D$2:$D$5,MATCH(F903,SLA_Policy!$A$2:$A$5,0))</f>
        <v>72</v>
      </c>
      <c r="Y903" s="9" t="str">
        <f>IF(E903="Cancelled","Excluded",IF(D903="",IF((SLA_Policy!$B$8-B903)*24&gt;X903,"Open - Breached","Open - On Track"),IF((D903-B903)*24&lt;=X903,"Met","Breached")))</f>
        <v>Met</v>
      </c>
    </row>
    <row r="904" spans="1:25" x14ac:dyDescent="0.25">
      <c r="A904" s="9" t="s">
        <v>2446</v>
      </c>
      <c r="B904" s="23">
        <v>45954.401388888902</v>
      </c>
      <c r="C904" s="23">
        <v>45954.403472222199</v>
      </c>
      <c r="D904" s="23">
        <v>45957.337500000001</v>
      </c>
      <c r="E904" s="9" t="s">
        <v>212</v>
      </c>
      <c r="F904" s="9" t="s">
        <v>188</v>
      </c>
      <c r="G904" s="9" t="s">
        <v>213</v>
      </c>
      <c r="H904" s="9" t="s">
        <v>164</v>
      </c>
      <c r="I904" s="9" t="s">
        <v>339</v>
      </c>
      <c r="J904" s="9" t="s">
        <v>2447</v>
      </c>
      <c r="K904" s="9" t="s">
        <v>303</v>
      </c>
      <c r="L904" s="9" t="s">
        <v>270</v>
      </c>
      <c r="M904" s="9" t="s">
        <v>2448</v>
      </c>
      <c r="N904" s="9" t="s">
        <v>199</v>
      </c>
      <c r="O904" s="9" t="s">
        <v>180</v>
      </c>
      <c r="P904" s="9" t="s">
        <v>368</v>
      </c>
      <c r="Q904" s="9" t="s">
        <v>219</v>
      </c>
      <c r="R904" s="9">
        <v>0</v>
      </c>
      <c r="S904" s="9">
        <v>12</v>
      </c>
      <c r="T904" s="9" t="s">
        <v>464</v>
      </c>
      <c r="U904" s="9" t="s">
        <v>376</v>
      </c>
      <c r="X904" s="9">
        <f>INDEX(SLA_Policy!$D$2:$D$5,MATCH(F904,SLA_Policy!$A$2:$A$5,0))</f>
        <v>72</v>
      </c>
      <c r="Y904" s="9" t="str">
        <f>IF(E904="Cancelled","Excluded",IF(D904="",IF((SLA_Policy!$B$8-B904)*24&gt;X904,"Open - Breached","Open - On Track"),IF((D904-B904)*24&lt;=X904,"Met","Breached")))</f>
        <v>Met</v>
      </c>
    </row>
    <row r="905" spans="1:25" x14ac:dyDescent="0.25">
      <c r="A905" s="9" t="s">
        <v>2449</v>
      </c>
      <c r="B905" s="23">
        <v>45954.404861111099</v>
      </c>
      <c r="C905" s="23">
        <v>45954.425000000003</v>
      </c>
      <c r="D905" s="23">
        <v>45954.474999999999</v>
      </c>
      <c r="E905" s="9" t="s">
        <v>212</v>
      </c>
      <c r="F905" s="9" t="s">
        <v>187</v>
      </c>
      <c r="G905" s="9" t="s">
        <v>236</v>
      </c>
      <c r="H905" s="9" t="s">
        <v>161</v>
      </c>
      <c r="I905" s="9" t="s">
        <v>237</v>
      </c>
      <c r="J905" s="9" t="s">
        <v>2450</v>
      </c>
      <c r="K905" s="9" t="s">
        <v>239</v>
      </c>
      <c r="L905" s="9" t="s">
        <v>104</v>
      </c>
      <c r="M905" s="9" t="s">
        <v>2451</v>
      </c>
      <c r="N905" s="9" t="s">
        <v>196</v>
      </c>
      <c r="O905" s="9" t="s">
        <v>177</v>
      </c>
      <c r="P905" s="9" t="s">
        <v>457</v>
      </c>
      <c r="Q905" s="9" t="s">
        <v>273</v>
      </c>
      <c r="R905" s="9">
        <v>0</v>
      </c>
      <c r="S905" s="9">
        <v>18</v>
      </c>
      <c r="U905" s="9" t="s">
        <v>242</v>
      </c>
      <c r="X905" s="9">
        <f>INDEX(SLA_Policy!$D$2:$D$5,MATCH(F905,SLA_Policy!$A$2:$A$5,0))</f>
        <v>8</v>
      </c>
      <c r="Y905" s="9" t="str">
        <f>IF(E905="Cancelled","Excluded",IF(D905="",IF((SLA_Policy!$B$8-B905)*24&gt;X905,"Open - Breached","Open - On Track"),IF((D905-B905)*24&lt;=X905,"Met","Breached")))</f>
        <v>Met</v>
      </c>
    </row>
    <row r="906" spans="1:25" x14ac:dyDescent="0.25">
      <c r="A906" s="9" t="s">
        <v>2452</v>
      </c>
      <c r="B906" s="23">
        <v>45954.406944444498</v>
      </c>
      <c r="C906" s="23">
        <v>45954.541666666701</v>
      </c>
      <c r="D906" s="23">
        <v>45954.593055555597</v>
      </c>
      <c r="E906" s="9" t="s">
        <v>212</v>
      </c>
      <c r="F906" s="9" t="s">
        <v>189</v>
      </c>
      <c r="G906" s="9" t="s">
        <v>213</v>
      </c>
      <c r="H906" s="9" t="s">
        <v>161</v>
      </c>
      <c r="I906" s="9" t="s">
        <v>389</v>
      </c>
      <c r="J906" s="9" t="s">
        <v>1243</v>
      </c>
      <c r="K906" s="9" t="s">
        <v>239</v>
      </c>
      <c r="L906" s="9" t="s">
        <v>282</v>
      </c>
      <c r="M906" s="9" t="s">
        <v>471</v>
      </c>
      <c r="N906" s="9" t="s">
        <v>197</v>
      </c>
      <c r="O906" s="9" t="s">
        <v>116</v>
      </c>
      <c r="P906" s="9" t="s">
        <v>258</v>
      </c>
      <c r="Q906" s="9" t="s">
        <v>219</v>
      </c>
      <c r="R906" s="9">
        <v>1</v>
      </c>
      <c r="S906" s="9">
        <v>13</v>
      </c>
      <c r="U906" s="9" t="s">
        <v>221</v>
      </c>
      <c r="X906" s="9">
        <f>INDEX(SLA_Policy!$D$2:$D$5,MATCH(F906,SLA_Policy!$A$2:$A$5,0))</f>
        <v>120</v>
      </c>
      <c r="Y906" s="9" t="str">
        <f>IF(E906="Cancelled","Excluded",IF(D906="",IF((SLA_Policy!$B$8-B906)*24&gt;X906,"Open - Breached","Open - On Track"),IF((D906-B906)*24&lt;=X906,"Met","Breached")))</f>
        <v>Met</v>
      </c>
    </row>
    <row r="907" spans="1:25" x14ac:dyDescent="0.25">
      <c r="A907" s="9" t="s">
        <v>2453</v>
      </c>
      <c r="B907" s="23">
        <v>45954.418055555601</v>
      </c>
      <c r="C907" s="23">
        <v>45954.422916666699</v>
      </c>
      <c r="D907" s="23">
        <v>45954.429166666698</v>
      </c>
      <c r="E907" s="9" t="s">
        <v>212</v>
      </c>
      <c r="F907" s="9" t="s">
        <v>188</v>
      </c>
      <c r="G907" s="9" t="s">
        <v>213</v>
      </c>
      <c r="H907" s="9" t="s">
        <v>161</v>
      </c>
      <c r="I907" s="9" t="s">
        <v>454</v>
      </c>
      <c r="J907" s="9" t="s">
        <v>455</v>
      </c>
      <c r="K907" s="9" t="s">
        <v>246</v>
      </c>
      <c r="L907" s="9" t="s">
        <v>270</v>
      </c>
      <c r="M907" s="9" t="s">
        <v>2454</v>
      </c>
      <c r="N907" s="9" t="s">
        <v>200</v>
      </c>
      <c r="O907" s="9" t="s">
        <v>116</v>
      </c>
      <c r="P907" s="9" t="s">
        <v>525</v>
      </c>
      <c r="Q907" s="9" t="s">
        <v>219</v>
      </c>
      <c r="R907" s="9">
        <v>0</v>
      </c>
      <c r="S907" s="9">
        <v>10</v>
      </c>
      <c r="U907" s="9" t="s">
        <v>140</v>
      </c>
      <c r="V907" s="9" t="s">
        <v>1839</v>
      </c>
      <c r="X907" s="9">
        <f>INDEX(SLA_Policy!$D$2:$D$5,MATCH(F907,SLA_Policy!$A$2:$A$5,0))</f>
        <v>72</v>
      </c>
      <c r="Y907" s="9" t="str">
        <f>IF(E907="Cancelled","Excluded",IF(D907="",IF((SLA_Policy!$B$8-B907)*24&gt;X907,"Open - Breached","Open - On Track"),IF((D907-B907)*24&lt;=X907,"Met","Breached")))</f>
        <v>Met</v>
      </c>
    </row>
    <row r="908" spans="1:25" x14ac:dyDescent="0.25">
      <c r="A908" s="9" t="s">
        <v>2455</v>
      </c>
      <c r="B908" s="23">
        <v>45954.427083333299</v>
      </c>
      <c r="C908" s="23">
        <v>45954.427777777797</v>
      </c>
      <c r="D908" s="23">
        <v>45954.504861111098</v>
      </c>
      <c r="E908" s="9" t="s">
        <v>212</v>
      </c>
      <c r="F908" s="9" t="s">
        <v>186</v>
      </c>
      <c r="G908" s="9" t="s">
        <v>213</v>
      </c>
      <c r="H908" s="9" t="s">
        <v>166</v>
      </c>
      <c r="I908" s="9" t="s">
        <v>398</v>
      </c>
      <c r="J908" s="9" t="s">
        <v>399</v>
      </c>
      <c r="K908" s="9" t="s">
        <v>239</v>
      </c>
      <c r="L908" s="9" t="s">
        <v>226</v>
      </c>
      <c r="M908" s="9" t="s">
        <v>2456</v>
      </c>
      <c r="N908" s="9" t="s">
        <v>198</v>
      </c>
      <c r="O908" s="9" t="s">
        <v>181</v>
      </c>
      <c r="P908" s="9" t="s">
        <v>445</v>
      </c>
      <c r="Q908" s="9" t="s">
        <v>273</v>
      </c>
      <c r="R908" s="9">
        <v>1</v>
      </c>
      <c r="S908" s="9">
        <v>108</v>
      </c>
      <c r="U908" s="9" t="s">
        <v>290</v>
      </c>
      <c r="W908" s="9">
        <v>4</v>
      </c>
      <c r="X908" s="9">
        <f>INDEX(SLA_Policy!$D$2:$D$5,MATCH(F908,SLA_Policy!$A$2:$A$5,0))</f>
        <v>4</v>
      </c>
      <c r="Y908" s="9" t="str">
        <f>IF(E908="Cancelled","Excluded",IF(D908="",IF((SLA_Policy!$B$8-B908)*24&gt;X908,"Open - Breached","Open - On Track"),IF((D908-B908)*24&lt;=X908,"Met","Breached")))</f>
        <v>Met</v>
      </c>
    </row>
    <row r="909" spans="1:25" x14ac:dyDescent="0.25">
      <c r="A909" s="9" t="s">
        <v>2457</v>
      </c>
      <c r="B909" s="23">
        <v>45954.435416666704</v>
      </c>
      <c r="C909" s="23">
        <v>45954.521527777797</v>
      </c>
      <c r="D909" s="23">
        <v>45957.3569444444</v>
      </c>
      <c r="E909" s="9" t="s">
        <v>212</v>
      </c>
      <c r="F909" s="9" t="s">
        <v>188</v>
      </c>
      <c r="G909" s="9" t="s">
        <v>236</v>
      </c>
      <c r="H909" s="9" t="s">
        <v>167</v>
      </c>
      <c r="I909" s="9" t="s">
        <v>255</v>
      </c>
      <c r="J909" s="9" t="s">
        <v>2458</v>
      </c>
      <c r="K909" s="9" t="s">
        <v>246</v>
      </c>
      <c r="L909" s="9" t="s">
        <v>282</v>
      </c>
      <c r="M909" s="9" t="s">
        <v>1128</v>
      </c>
      <c r="N909" s="9" t="s">
        <v>196</v>
      </c>
      <c r="O909" s="9" t="s">
        <v>176</v>
      </c>
      <c r="P909" s="9" t="s">
        <v>253</v>
      </c>
      <c r="Q909" s="9" t="s">
        <v>219</v>
      </c>
      <c r="R909" s="9">
        <v>0</v>
      </c>
      <c r="S909" s="9">
        <v>10</v>
      </c>
      <c r="U909" s="9" t="s">
        <v>242</v>
      </c>
      <c r="X909" s="9">
        <f>INDEX(SLA_Policy!$D$2:$D$5,MATCH(F909,SLA_Policy!$A$2:$A$5,0))</f>
        <v>72</v>
      </c>
      <c r="Y909" s="9" t="str">
        <f>IF(E909="Cancelled","Excluded",IF(D909="",IF((SLA_Policy!$B$8-B909)*24&gt;X909,"Open - Breached","Open - On Track"),IF((D909-B909)*24&lt;=X909,"Met","Breached")))</f>
        <v>Met</v>
      </c>
    </row>
    <row r="910" spans="1:25" x14ac:dyDescent="0.25">
      <c r="A910" s="9" t="s">
        <v>2459</v>
      </c>
      <c r="B910" s="23">
        <v>45954.436805555597</v>
      </c>
      <c r="C910" s="23">
        <v>45954.5131944444</v>
      </c>
      <c r="D910" s="23">
        <v>45957.340972222199</v>
      </c>
      <c r="E910" s="9" t="s">
        <v>212</v>
      </c>
      <c r="F910" s="9" t="s">
        <v>189</v>
      </c>
      <c r="G910" s="9" t="s">
        <v>236</v>
      </c>
      <c r="H910" s="9" t="s">
        <v>161</v>
      </c>
      <c r="I910" s="9" t="s">
        <v>505</v>
      </c>
      <c r="J910" s="9" t="s">
        <v>2460</v>
      </c>
      <c r="K910" s="9" t="s">
        <v>246</v>
      </c>
      <c r="L910" s="9" t="s">
        <v>104</v>
      </c>
      <c r="M910" s="9" t="s">
        <v>1547</v>
      </c>
      <c r="N910" s="9" t="s">
        <v>196</v>
      </c>
      <c r="O910" s="9" t="s">
        <v>177</v>
      </c>
      <c r="P910" s="9" t="s">
        <v>457</v>
      </c>
      <c r="Q910" s="9" t="s">
        <v>219</v>
      </c>
      <c r="R910" s="9">
        <v>0</v>
      </c>
      <c r="S910" s="9">
        <v>28</v>
      </c>
      <c r="U910" s="9" t="s">
        <v>242</v>
      </c>
      <c r="W910" s="9">
        <v>5</v>
      </c>
      <c r="X910" s="9">
        <f>INDEX(SLA_Policy!$D$2:$D$5,MATCH(F910,SLA_Policy!$A$2:$A$5,0))</f>
        <v>120</v>
      </c>
      <c r="Y910" s="9" t="str">
        <f>IF(E910="Cancelled","Excluded",IF(D910="",IF((SLA_Policy!$B$8-B910)*24&gt;X910,"Open - Breached","Open - On Track"),IF((D910-B910)*24&lt;=X910,"Met","Breached")))</f>
        <v>Met</v>
      </c>
    </row>
    <row r="911" spans="1:25" x14ac:dyDescent="0.25">
      <c r="A911" s="9" t="s">
        <v>2461</v>
      </c>
      <c r="B911" s="23">
        <v>45954.438194444498</v>
      </c>
      <c r="C911" s="23">
        <v>45954.445138888899</v>
      </c>
      <c r="D911" s="23">
        <v>45954.458333333299</v>
      </c>
      <c r="E911" s="9" t="s">
        <v>212</v>
      </c>
      <c r="F911" s="9" t="s">
        <v>188</v>
      </c>
      <c r="G911" s="9" t="s">
        <v>213</v>
      </c>
      <c r="H911" s="9" t="s">
        <v>161</v>
      </c>
      <c r="I911" s="9" t="s">
        <v>389</v>
      </c>
      <c r="J911" s="9" t="s">
        <v>2038</v>
      </c>
      <c r="K911" s="9" t="s">
        <v>246</v>
      </c>
      <c r="L911" s="9" t="s">
        <v>216</v>
      </c>
      <c r="M911" s="9" t="s">
        <v>2246</v>
      </c>
      <c r="N911" s="9" t="s">
        <v>198</v>
      </c>
      <c r="O911" s="9" t="s">
        <v>116</v>
      </c>
      <c r="P911" s="9" t="s">
        <v>525</v>
      </c>
      <c r="Q911" s="9" t="s">
        <v>219</v>
      </c>
      <c r="R911" s="9">
        <v>0</v>
      </c>
      <c r="S911" s="9">
        <v>7</v>
      </c>
      <c r="U911" s="9" t="s">
        <v>290</v>
      </c>
      <c r="X911" s="9">
        <f>INDEX(SLA_Policy!$D$2:$D$5,MATCH(F911,SLA_Policy!$A$2:$A$5,0))</f>
        <v>72</v>
      </c>
      <c r="Y911" s="9" t="str">
        <f>IF(E911="Cancelled","Excluded",IF(D911="",IF((SLA_Policy!$B$8-B911)*24&gt;X911,"Open - Breached","Open - On Track"),IF((D911-B911)*24&lt;=X911,"Met","Breached")))</f>
        <v>Met</v>
      </c>
    </row>
    <row r="912" spans="1:25" x14ac:dyDescent="0.25">
      <c r="A912" s="9" t="s">
        <v>2462</v>
      </c>
      <c r="B912" s="23">
        <v>45954.447222222203</v>
      </c>
      <c r="C912" s="23">
        <v>45954.494444444397</v>
      </c>
      <c r="D912" s="23">
        <v>45954.712500000001</v>
      </c>
      <c r="E912" s="9" t="s">
        <v>212</v>
      </c>
      <c r="F912" s="9" t="s">
        <v>188</v>
      </c>
      <c r="G912" s="9" t="s">
        <v>213</v>
      </c>
      <c r="H912" s="9" t="s">
        <v>165</v>
      </c>
      <c r="I912" s="9" t="s">
        <v>567</v>
      </c>
      <c r="J912" s="9" t="s">
        <v>1454</v>
      </c>
      <c r="K912" s="9" t="s">
        <v>246</v>
      </c>
      <c r="L912" s="9" t="s">
        <v>226</v>
      </c>
      <c r="M912" s="9" t="s">
        <v>826</v>
      </c>
      <c r="N912" s="9" t="s">
        <v>196</v>
      </c>
      <c r="O912" s="9" t="s">
        <v>176</v>
      </c>
      <c r="P912" s="9" t="s">
        <v>570</v>
      </c>
      <c r="Q912" s="9" t="s">
        <v>219</v>
      </c>
      <c r="R912" s="9">
        <v>0</v>
      </c>
      <c r="S912" s="9">
        <v>20</v>
      </c>
      <c r="U912" s="9" t="s">
        <v>266</v>
      </c>
      <c r="X912" s="9">
        <f>INDEX(SLA_Policy!$D$2:$D$5,MATCH(F912,SLA_Policy!$A$2:$A$5,0))</f>
        <v>72</v>
      </c>
      <c r="Y912" s="9" t="str">
        <f>IF(E912="Cancelled","Excluded",IF(D912="",IF((SLA_Policy!$B$8-B912)*24&gt;X912,"Open - Breached","Open - On Track"),IF((D912-B912)*24&lt;=X912,"Met","Breached")))</f>
        <v>Met</v>
      </c>
    </row>
    <row r="913" spans="1:25" x14ac:dyDescent="0.25">
      <c r="A913" s="9" t="s">
        <v>2463</v>
      </c>
      <c r="B913" s="23">
        <v>45954.447222222203</v>
      </c>
      <c r="C913" s="23">
        <v>45954.452083333301</v>
      </c>
      <c r="D913" s="23">
        <v>45954.474305555603</v>
      </c>
      <c r="E913" s="9" t="s">
        <v>212</v>
      </c>
      <c r="F913" s="9" t="s">
        <v>189</v>
      </c>
      <c r="G913" s="9" t="s">
        <v>213</v>
      </c>
      <c r="H913" s="9" t="s">
        <v>161</v>
      </c>
      <c r="I913" s="9" t="s">
        <v>389</v>
      </c>
      <c r="J913" s="9" t="s">
        <v>1838</v>
      </c>
      <c r="K913" s="9" t="s">
        <v>225</v>
      </c>
      <c r="L913" s="9" t="s">
        <v>216</v>
      </c>
      <c r="M913" s="9" t="s">
        <v>620</v>
      </c>
      <c r="N913" s="9" t="s">
        <v>198</v>
      </c>
      <c r="O913" s="9" t="s">
        <v>116</v>
      </c>
      <c r="P913" s="9" t="s">
        <v>295</v>
      </c>
      <c r="Q913" s="9" t="s">
        <v>219</v>
      </c>
      <c r="R913" s="9">
        <v>0</v>
      </c>
      <c r="S913" s="9">
        <v>14</v>
      </c>
      <c r="U913" s="9" t="s">
        <v>140</v>
      </c>
      <c r="V913" s="9" t="s">
        <v>1839</v>
      </c>
      <c r="X913" s="9">
        <f>INDEX(SLA_Policy!$D$2:$D$5,MATCH(F913,SLA_Policy!$A$2:$A$5,0))</f>
        <v>120</v>
      </c>
      <c r="Y913" s="9" t="str">
        <f>IF(E913="Cancelled","Excluded",IF(D913="",IF((SLA_Policy!$B$8-B913)*24&gt;X913,"Open - Breached","Open - On Track"),IF((D913-B913)*24&lt;=X913,"Met","Breached")))</f>
        <v>Met</v>
      </c>
    </row>
    <row r="914" spans="1:25" x14ac:dyDescent="0.25">
      <c r="A914" s="9" t="s">
        <v>2464</v>
      </c>
      <c r="B914" s="23">
        <v>45954.467361111099</v>
      </c>
      <c r="C914" s="23">
        <v>45954.512499999997</v>
      </c>
      <c r="D914" s="23">
        <v>45957.4819444444</v>
      </c>
      <c r="E914" s="9" t="s">
        <v>212</v>
      </c>
      <c r="F914" s="9" t="s">
        <v>188</v>
      </c>
      <c r="G914" s="9" t="s">
        <v>236</v>
      </c>
      <c r="H914" s="9" t="s">
        <v>161</v>
      </c>
      <c r="I914" s="9" t="s">
        <v>237</v>
      </c>
      <c r="J914" s="9" t="s">
        <v>2465</v>
      </c>
      <c r="K914" s="9" t="s">
        <v>215</v>
      </c>
      <c r="L914" s="9" t="s">
        <v>226</v>
      </c>
      <c r="M914" s="9" t="s">
        <v>2466</v>
      </c>
      <c r="N914" s="9" t="s">
        <v>196</v>
      </c>
      <c r="O914" s="9" t="s">
        <v>177</v>
      </c>
      <c r="P914" s="9" t="s">
        <v>241</v>
      </c>
      <c r="Q914" s="9" t="s">
        <v>219</v>
      </c>
      <c r="R914" s="9">
        <v>1</v>
      </c>
      <c r="S914" s="9">
        <v>22</v>
      </c>
      <c r="U914" s="9" t="s">
        <v>242</v>
      </c>
      <c r="X914" s="9">
        <f>INDEX(SLA_Policy!$D$2:$D$5,MATCH(F914,SLA_Policy!$A$2:$A$5,0))</f>
        <v>72</v>
      </c>
      <c r="Y914" s="9" t="str">
        <f>IF(E914="Cancelled","Excluded",IF(D914="",IF((SLA_Policy!$B$8-B914)*24&gt;X914,"Open - Breached","Open - On Track"),IF((D914-B914)*24&lt;=X914,"Met","Breached")))</f>
        <v>Breached</v>
      </c>
    </row>
    <row r="915" spans="1:25" x14ac:dyDescent="0.25">
      <c r="A915" s="9" t="s">
        <v>2467</v>
      </c>
      <c r="B915" s="23">
        <v>45954.472916666702</v>
      </c>
      <c r="C915" s="23">
        <v>45954.474305555603</v>
      </c>
      <c r="D915" s="23">
        <v>45954.488194444399</v>
      </c>
      <c r="E915" s="9" t="s">
        <v>212</v>
      </c>
      <c r="F915" s="9" t="s">
        <v>188</v>
      </c>
      <c r="G915" s="9" t="s">
        <v>213</v>
      </c>
      <c r="H915" s="9" t="s">
        <v>161</v>
      </c>
      <c r="I915" s="9" t="s">
        <v>389</v>
      </c>
      <c r="J915" s="9" t="s">
        <v>2468</v>
      </c>
      <c r="K915" s="9" t="s">
        <v>246</v>
      </c>
      <c r="L915" s="9" t="s">
        <v>104</v>
      </c>
      <c r="M915" s="9" t="s">
        <v>1547</v>
      </c>
      <c r="N915" s="9" t="s">
        <v>198</v>
      </c>
      <c r="O915" s="9" t="s">
        <v>116</v>
      </c>
      <c r="P915" s="9" t="s">
        <v>525</v>
      </c>
      <c r="Q915" s="9" t="s">
        <v>219</v>
      </c>
      <c r="R915" s="9">
        <v>0</v>
      </c>
      <c r="S915" s="9">
        <v>6</v>
      </c>
      <c r="U915" s="9" t="s">
        <v>140</v>
      </c>
      <c r="V915" s="9" t="s">
        <v>1839</v>
      </c>
      <c r="X915" s="9">
        <f>INDEX(SLA_Policy!$D$2:$D$5,MATCH(F915,SLA_Policy!$A$2:$A$5,0))</f>
        <v>72</v>
      </c>
      <c r="Y915" s="9" t="str">
        <f>IF(E915="Cancelled","Excluded",IF(D915="",IF((SLA_Policy!$B$8-B915)*24&gt;X915,"Open - Breached","Open - On Track"),IF((D915-B915)*24&lt;=X915,"Met","Breached")))</f>
        <v>Met</v>
      </c>
    </row>
    <row r="916" spans="1:25" x14ac:dyDescent="0.25">
      <c r="A916" s="9" t="s">
        <v>2469</v>
      </c>
      <c r="B916" s="23">
        <v>45954.477083333302</v>
      </c>
      <c r="C916" s="23">
        <v>45954.518750000003</v>
      </c>
      <c r="D916" s="23">
        <v>45957.361111111102</v>
      </c>
      <c r="E916" s="9" t="s">
        <v>212</v>
      </c>
      <c r="F916" s="9" t="s">
        <v>189</v>
      </c>
      <c r="G916" s="9" t="s">
        <v>213</v>
      </c>
      <c r="H916" s="9" t="s">
        <v>161</v>
      </c>
      <c r="I916" s="9" t="s">
        <v>389</v>
      </c>
      <c r="J916" s="9" t="s">
        <v>435</v>
      </c>
      <c r="K916" s="9" t="s">
        <v>303</v>
      </c>
      <c r="L916" s="9" t="s">
        <v>293</v>
      </c>
      <c r="M916" s="9" t="s">
        <v>2470</v>
      </c>
      <c r="N916" s="9" t="s">
        <v>198</v>
      </c>
      <c r="O916" s="9" t="s">
        <v>116</v>
      </c>
      <c r="P916" s="9" t="s">
        <v>258</v>
      </c>
      <c r="Q916" s="9" t="s">
        <v>219</v>
      </c>
      <c r="R916" s="9">
        <v>0</v>
      </c>
      <c r="S916" s="9">
        <v>8</v>
      </c>
      <c r="U916" s="9" t="s">
        <v>140</v>
      </c>
      <c r="V916" s="9" t="s">
        <v>1839</v>
      </c>
      <c r="X916" s="9">
        <f>INDEX(SLA_Policy!$D$2:$D$5,MATCH(F916,SLA_Policy!$A$2:$A$5,0))</f>
        <v>120</v>
      </c>
      <c r="Y916" s="9" t="str">
        <f>IF(E916="Cancelled","Excluded",IF(D916="",IF((SLA_Policy!$B$8-B916)*24&gt;X916,"Open - Breached","Open - On Track"),IF((D916-B916)*24&lt;=X916,"Met","Breached")))</f>
        <v>Met</v>
      </c>
    </row>
    <row r="917" spans="1:25" x14ac:dyDescent="0.25">
      <c r="A917" s="9" t="s">
        <v>2471</v>
      </c>
      <c r="B917" s="23">
        <v>45954.481249999997</v>
      </c>
      <c r="C917" s="23">
        <v>45954.483333333301</v>
      </c>
      <c r="D917" s="23">
        <v>45954.566666666702</v>
      </c>
      <c r="E917" s="9" t="s">
        <v>212</v>
      </c>
      <c r="F917" s="9" t="s">
        <v>189</v>
      </c>
      <c r="G917" s="9" t="s">
        <v>213</v>
      </c>
      <c r="H917" s="9" t="s">
        <v>161</v>
      </c>
      <c r="I917" s="9" t="s">
        <v>389</v>
      </c>
      <c r="J917" s="9" t="s">
        <v>2025</v>
      </c>
      <c r="K917" s="9" t="s">
        <v>215</v>
      </c>
      <c r="L917" s="9" t="s">
        <v>226</v>
      </c>
      <c r="M917" s="9" t="s">
        <v>2472</v>
      </c>
      <c r="N917" s="9" t="s">
        <v>198</v>
      </c>
      <c r="O917" s="9" t="s">
        <v>116</v>
      </c>
      <c r="P917" s="9" t="s">
        <v>590</v>
      </c>
      <c r="Q917" s="9" t="s">
        <v>219</v>
      </c>
      <c r="R917" s="9">
        <v>0</v>
      </c>
      <c r="S917" s="9">
        <v>6</v>
      </c>
      <c r="U917" s="9" t="s">
        <v>290</v>
      </c>
      <c r="X917" s="9">
        <f>INDEX(SLA_Policy!$D$2:$D$5,MATCH(F917,SLA_Policy!$A$2:$A$5,0))</f>
        <v>120</v>
      </c>
      <c r="Y917" s="9" t="str">
        <f>IF(E917="Cancelled","Excluded",IF(D917="",IF((SLA_Policy!$B$8-B917)*24&gt;X917,"Open - Breached","Open - On Track"),IF((D917-B917)*24&lt;=X917,"Met","Breached")))</f>
        <v>Met</v>
      </c>
    </row>
    <row r="918" spans="1:25" x14ac:dyDescent="0.25">
      <c r="A918" s="9" t="s">
        <v>2473</v>
      </c>
      <c r="B918" s="23">
        <v>45954.481249999997</v>
      </c>
      <c r="C918" s="23">
        <v>45954.4909722222</v>
      </c>
      <c r="D918" s="23">
        <v>45954.520833333299</v>
      </c>
      <c r="E918" s="9" t="s">
        <v>212</v>
      </c>
      <c r="F918" s="9" t="s">
        <v>189</v>
      </c>
      <c r="G918" s="9" t="s">
        <v>213</v>
      </c>
      <c r="H918" s="9" t="s">
        <v>161</v>
      </c>
      <c r="I918" s="9" t="s">
        <v>389</v>
      </c>
      <c r="J918" s="9" t="s">
        <v>1581</v>
      </c>
      <c r="K918" s="9" t="s">
        <v>246</v>
      </c>
      <c r="L918" s="9" t="s">
        <v>216</v>
      </c>
      <c r="M918" s="9" t="s">
        <v>1934</v>
      </c>
      <c r="N918" s="9" t="s">
        <v>198</v>
      </c>
      <c r="O918" s="9" t="s">
        <v>116</v>
      </c>
      <c r="P918" s="9" t="s">
        <v>218</v>
      </c>
      <c r="Q918" s="9" t="s">
        <v>219</v>
      </c>
      <c r="R918" s="9">
        <v>0</v>
      </c>
      <c r="S918" s="9">
        <v>3</v>
      </c>
      <c r="U918" s="9" t="s">
        <v>140</v>
      </c>
      <c r="V918" s="9" t="s">
        <v>1839</v>
      </c>
      <c r="W918" s="9">
        <v>4</v>
      </c>
      <c r="X918" s="9">
        <f>INDEX(SLA_Policy!$D$2:$D$5,MATCH(F918,SLA_Policy!$A$2:$A$5,0))</f>
        <v>120</v>
      </c>
      <c r="Y918" s="9" t="str">
        <f>IF(E918="Cancelled","Excluded",IF(D918="",IF((SLA_Policy!$B$8-B918)*24&gt;X918,"Open - Breached","Open - On Track"),IF((D918-B918)*24&lt;=X918,"Met","Breached")))</f>
        <v>Met</v>
      </c>
    </row>
    <row r="919" spans="1:25" x14ac:dyDescent="0.25">
      <c r="A919" s="9" t="s">
        <v>2474</v>
      </c>
      <c r="B919" s="23">
        <v>45954.483333333301</v>
      </c>
      <c r="C919" s="23">
        <v>45954.515972222202</v>
      </c>
      <c r="D919" s="23">
        <v>45954.661805555603</v>
      </c>
      <c r="E919" s="9" t="s">
        <v>212</v>
      </c>
      <c r="F919" s="9" t="s">
        <v>188</v>
      </c>
      <c r="G919" s="9" t="s">
        <v>213</v>
      </c>
      <c r="H919" s="9" t="s">
        <v>164</v>
      </c>
      <c r="I919" s="9" t="s">
        <v>339</v>
      </c>
      <c r="J919" s="9" t="s">
        <v>2475</v>
      </c>
      <c r="K919" s="9" t="s">
        <v>215</v>
      </c>
      <c r="L919" s="9" t="s">
        <v>270</v>
      </c>
      <c r="M919" s="9" t="s">
        <v>657</v>
      </c>
      <c r="N919" s="9" t="s">
        <v>196</v>
      </c>
      <c r="O919" s="9" t="s">
        <v>116</v>
      </c>
      <c r="P919" s="9" t="s">
        <v>525</v>
      </c>
      <c r="Q919" s="9" t="s">
        <v>219</v>
      </c>
      <c r="R919" s="9">
        <v>0</v>
      </c>
      <c r="S919" s="9">
        <v>31</v>
      </c>
      <c r="T919" s="9" t="s">
        <v>343</v>
      </c>
      <c r="U919" s="9" t="s">
        <v>266</v>
      </c>
      <c r="X919" s="9">
        <f>INDEX(SLA_Policy!$D$2:$D$5,MATCH(F919,SLA_Policy!$A$2:$A$5,0))</f>
        <v>72</v>
      </c>
      <c r="Y919" s="9" t="str">
        <f>IF(E919="Cancelled","Excluded",IF(D919="",IF((SLA_Policy!$B$8-B919)*24&gt;X919,"Open - Breached","Open - On Track"),IF((D919-B919)*24&lt;=X919,"Met","Breached")))</f>
        <v>Met</v>
      </c>
    </row>
    <row r="920" spans="1:25" x14ac:dyDescent="0.25">
      <c r="A920" s="9" t="s">
        <v>2476</v>
      </c>
      <c r="B920" s="23">
        <v>45954.485416666699</v>
      </c>
      <c r="C920" s="23">
        <v>45954.512499999997</v>
      </c>
      <c r="D920" s="23">
        <v>45957.327777777798</v>
      </c>
      <c r="E920" s="9" t="s">
        <v>212</v>
      </c>
      <c r="F920" s="9" t="s">
        <v>188</v>
      </c>
      <c r="G920" s="9" t="s">
        <v>213</v>
      </c>
      <c r="H920" s="9" t="s">
        <v>88</v>
      </c>
      <c r="I920" s="9" t="s">
        <v>486</v>
      </c>
      <c r="J920" s="9" t="s">
        <v>2477</v>
      </c>
      <c r="K920" s="9" t="s">
        <v>246</v>
      </c>
      <c r="L920" s="9" t="s">
        <v>311</v>
      </c>
      <c r="M920" s="9" t="s">
        <v>2478</v>
      </c>
      <c r="N920" s="9" t="s">
        <v>197</v>
      </c>
      <c r="O920" s="9" t="s">
        <v>178</v>
      </c>
      <c r="P920" s="9" t="s">
        <v>360</v>
      </c>
      <c r="Q920" s="9" t="s">
        <v>219</v>
      </c>
      <c r="R920" s="9">
        <v>0</v>
      </c>
      <c r="S920" s="9">
        <v>54</v>
      </c>
      <c r="U920" s="9" t="s">
        <v>290</v>
      </c>
      <c r="X920" s="9">
        <f>INDEX(SLA_Policy!$D$2:$D$5,MATCH(F920,SLA_Policy!$A$2:$A$5,0))</f>
        <v>72</v>
      </c>
      <c r="Y920" s="9" t="str">
        <f>IF(E920="Cancelled","Excluded",IF(D920="",IF((SLA_Policy!$B$8-B920)*24&gt;X920,"Open - Breached","Open - On Track"),IF((D920-B920)*24&lt;=X920,"Met","Breached")))</f>
        <v>Met</v>
      </c>
    </row>
    <row r="921" spans="1:25" x14ac:dyDescent="0.25">
      <c r="A921" s="9" t="s">
        <v>2479</v>
      </c>
      <c r="B921" s="23">
        <v>45954.492361111101</v>
      </c>
      <c r="C921" s="23">
        <v>45954.572222222203</v>
      </c>
      <c r="D921" s="23">
        <v>45954.667361111096</v>
      </c>
      <c r="E921" s="9" t="s">
        <v>212</v>
      </c>
      <c r="F921" s="9" t="s">
        <v>188</v>
      </c>
      <c r="G921" s="9" t="s">
        <v>213</v>
      </c>
      <c r="H921" s="9" t="s">
        <v>161</v>
      </c>
      <c r="I921" s="9" t="s">
        <v>389</v>
      </c>
      <c r="J921" s="9" t="s">
        <v>786</v>
      </c>
      <c r="K921" s="9" t="s">
        <v>246</v>
      </c>
      <c r="L921" s="9" t="s">
        <v>270</v>
      </c>
      <c r="M921" s="9" t="s">
        <v>1502</v>
      </c>
      <c r="N921" s="9" t="s">
        <v>196</v>
      </c>
      <c r="O921" s="9" t="s">
        <v>116</v>
      </c>
      <c r="P921" s="9" t="s">
        <v>218</v>
      </c>
      <c r="Q921" s="9" t="s">
        <v>219</v>
      </c>
      <c r="R921" s="9">
        <v>0</v>
      </c>
      <c r="S921" s="9">
        <v>7</v>
      </c>
      <c r="U921" s="9" t="s">
        <v>140</v>
      </c>
      <c r="V921" s="9" t="s">
        <v>1839</v>
      </c>
      <c r="X921" s="9">
        <f>INDEX(SLA_Policy!$D$2:$D$5,MATCH(F921,SLA_Policy!$A$2:$A$5,0))</f>
        <v>72</v>
      </c>
      <c r="Y921" s="9" t="str">
        <f>IF(E921="Cancelled","Excluded",IF(D921="",IF((SLA_Policy!$B$8-B921)*24&gt;X921,"Open - Breached","Open - On Track"),IF((D921-B921)*24&lt;=X921,"Met","Breached")))</f>
        <v>Met</v>
      </c>
    </row>
    <row r="922" spans="1:25" x14ac:dyDescent="0.25">
      <c r="A922" s="9" t="s">
        <v>2480</v>
      </c>
      <c r="B922" s="23">
        <v>45954.494444444397</v>
      </c>
      <c r="C922" s="23">
        <v>45954.5090277778</v>
      </c>
      <c r="D922" s="23">
        <v>45954.574999999997</v>
      </c>
      <c r="E922" s="9" t="s">
        <v>212</v>
      </c>
      <c r="F922" s="9" t="s">
        <v>189</v>
      </c>
      <c r="G922" s="9" t="s">
        <v>213</v>
      </c>
      <c r="H922" s="9" t="s">
        <v>161</v>
      </c>
      <c r="I922" s="9" t="s">
        <v>297</v>
      </c>
      <c r="J922" s="9" t="s">
        <v>1248</v>
      </c>
      <c r="K922" s="9" t="s">
        <v>246</v>
      </c>
      <c r="L922" s="9" t="s">
        <v>104</v>
      </c>
      <c r="M922" s="9" t="s">
        <v>2481</v>
      </c>
      <c r="N922" s="9" t="s">
        <v>198</v>
      </c>
      <c r="O922" s="9" t="s">
        <v>177</v>
      </c>
      <c r="P922" s="9" t="s">
        <v>241</v>
      </c>
      <c r="Q922" s="9" t="s">
        <v>219</v>
      </c>
      <c r="R922" s="9">
        <v>0</v>
      </c>
      <c r="S922" s="9">
        <v>9</v>
      </c>
      <c r="U922" s="9" t="s">
        <v>290</v>
      </c>
      <c r="W922" s="9">
        <v>5</v>
      </c>
      <c r="X922" s="9">
        <f>INDEX(SLA_Policy!$D$2:$D$5,MATCH(F922,SLA_Policy!$A$2:$A$5,0))</f>
        <v>120</v>
      </c>
      <c r="Y922" s="9" t="str">
        <f>IF(E922="Cancelled","Excluded",IF(D922="",IF((SLA_Policy!$B$8-B922)*24&gt;X922,"Open - Breached","Open - On Track"),IF((D922-B922)*24&lt;=X922,"Met","Breached")))</f>
        <v>Met</v>
      </c>
    </row>
    <row r="923" spans="1:25" x14ac:dyDescent="0.25">
      <c r="A923" s="9" t="s">
        <v>2482</v>
      </c>
      <c r="B923" s="23">
        <v>45954.554861111101</v>
      </c>
      <c r="C923" s="23">
        <v>45954.573611111096</v>
      </c>
      <c r="D923" s="23">
        <v>45954.688888888901</v>
      </c>
      <c r="E923" s="9" t="s">
        <v>212</v>
      </c>
      <c r="F923" s="9" t="s">
        <v>188</v>
      </c>
      <c r="G923" s="9" t="s">
        <v>213</v>
      </c>
      <c r="H923" s="9" t="s">
        <v>163</v>
      </c>
      <c r="I923" s="9" t="s">
        <v>405</v>
      </c>
      <c r="J923" s="9" t="s">
        <v>2483</v>
      </c>
      <c r="K923" s="9" t="s">
        <v>246</v>
      </c>
      <c r="L923" s="9" t="s">
        <v>282</v>
      </c>
      <c r="M923" s="9" t="s">
        <v>2484</v>
      </c>
      <c r="N923" s="9" t="s">
        <v>197</v>
      </c>
      <c r="O923" s="9" t="s">
        <v>116</v>
      </c>
      <c r="P923" s="9" t="s">
        <v>218</v>
      </c>
      <c r="Q923" s="9" t="s">
        <v>219</v>
      </c>
      <c r="R923" s="9">
        <v>0</v>
      </c>
      <c r="S923" s="9">
        <v>10</v>
      </c>
      <c r="U923" s="9" t="s">
        <v>230</v>
      </c>
      <c r="W923" s="9">
        <v>5</v>
      </c>
      <c r="X923" s="9">
        <f>INDEX(SLA_Policy!$D$2:$D$5,MATCH(F923,SLA_Policy!$A$2:$A$5,0))</f>
        <v>72</v>
      </c>
      <c r="Y923" s="9" t="str">
        <f>IF(E923="Cancelled","Excluded",IF(D923="",IF((SLA_Policy!$B$8-B923)*24&gt;X923,"Open - Breached","Open - On Track"),IF((D923-B923)*24&lt;=X923,"Met","Breached")))</f>
        <v>Met</v>
      </c>
    </row>
    <row r="924" spans="1:25" x14ac:dyDescent="0.25">
      <c r="A924" s="9" t="s">
        <v>2485</v>
      </c>
      <c r="B924" s="23">
        <v>45954.572916666701</v>
      </c>
      <c r="C924" s="23">
        <v>45957.342361111099</v>
      </c>
      <c r="D924" s="23">
        <v>45957.367361111101</v>
      </c>
      <c r="E924" s="9" t="s">
        <v>212</v>
      </c>
      <c r="F924" s="9" t="s">
        <v>189</v>
      </c>
      <c r="G924" s="9" t="s">
        <v>236</v>
      </c>
      <c r="H924" s="9" t="s">
        <v>164</v>
      </c>
      <c r="I924" s="9" t="s">
        <v>421</v>
      </c>
      <c r="J924" s="9" t="s">
        <v>2486</v>
      </c>
      <c r="K924" s="9" t="s">
        <v>239</v>
      </c>
      <c r="L924" s="9" t="s">
        <v>226</v>
      </c>
      <c r="M924" s="9" t="s">
        <v>1651</v>
      </c>
      <c r="N924" s="9" t="s">
        <v>197</v>
      </c>
      <c r="O924" s="9" t="s">
        <v>180</v>
      </c>
      <c r="P924" s="9" t="s">
        <v>318</v>
      </c>
      <c r="Q924" s="9" t="s">
        <v>219</v>
      </c>
      <c r="R924" s="9">
        <v>0</v>
      </c>
      <c r="S924" s="9">
        <v>20</v>
      </c>
      <c r="T924" s="9" t="s">
        <v>343</v>
      </c>
      <c r="U924" s="9" t="s">
        <v>242</v>
      </c>
      <c r="X924" s="9">
        <f>INDEX(SLA_Policy!$D$2:$D$5,MATCH(F924,SLA_Policy!$A$2:$A$5,0))</f>
        <v>120</v>
      </c>
      <c r="Y924" s="9" t="str">
        <f>IF(E924="Cancelled","Excluded",IF(D924="",IF((SLA_Policy!$B$8-B924)*24&gt;X924,"Open - Breached","Open - On Track"),IF((D924-B924)*24&lt;=X924,"Met","Breached")))</f>
        <v>Met</v>
      </c>
    </row>
    <row r="925" spans="1:25" x14ac:dyDescent="0.25">
      <c r="A925" s="9" t="s">
        <v>2487</v>
      </c>
      <c r="B925" s="23">
        <v>45954.581944444399</v>
      </c>
      <c r="C925" s="23">
        <v>45954.683333333298</v>
      </c>
      <c r="D925" s="23">
        <v>45957.348611111098</v>
      </c>
      <c r="E925" s="9" t="s">
        <v>212</v>
      </c>
      <c r="F925" s="9" t="s">
        <v>189</v>
      </c>
      <c r="G925" s="9" t="s">
        <v>213</v>
      </c>
      <c r="H925" s="9" t="s">
        <v>164</v>
      </c>
      <c r="I925" s="9" t="s">
        <v>478</v>
      </c>
      <c r="J925" s="9" t="s">
        <v>2488</v>
      </c>
      <c r="K925" s="9" t="s">
        <v>303</v>
      </c>
      <c r="L925" s="9" t="s">
        <v>226</v>
      </c>
      <c r="M925" s="9" t="s">
        <v>452</v>
      </c>
      <c r="N925" s="9" t="s">
        <v>197</v>
      </c>
      <c r="O925" s="9" t="s">
        <v>116</v>
      </c>
      <c r="P925" s="9" t="s">
        <v>258</v>
      </c>
      <c r="Q925" s="9" t="s">
        <v>219</v>
      </c>
      <c r="R925" s="9">
        <v>0</v>
      </c>
      <c r="S925" s="9">
        <v>42</v>
      </c>
      <c r="T925" s="9" t="s">
        <v>343</v>
      </c>
      <c r="U925" s="9" t="s">
        <v>266</v>
      </c>
      <c r="X925" s="9">
        <f>INDEX(SLA_Policy!$D$2:$D$5,MATCH(F925,SLA_Policy!$A$2:$A$5,0))</f>
        <v>120</v>
      </c>
      <c r="Y925" s="9" t="str">
        <f>IF(E925="Cancelled","Excluded",IF(D925="",IF((SLA_Policy!$B$8-B925)*24&gt;X925,"Open - Breached","Open - On Track"),IF((D925-B925)*24&lt;=X925,"Met","Breached")))</f>
        <v>Met</v>
      </c>
    </row>
    <row r="926" spans="1:25" x14ac:dyDescent="0.25">
      <c r="A926" s="9" t="s">
        <v>2489</v>
      </c>
      <c r="B926" s="23">
        <v>45954.586111111101</v>
      </c>
      <c r="C926" s="23">
        <v>45954.595833333296</v>
      </c>
      <c r="D926" s="23">
        <v>45954.677083333299</v>
      </c>
      <c r="E926" s="9" t="s">
        <v>212</v>
      </c>
      <c r="F926" s="9" t="s">
        <v>189</v>
      </c>
      <c r="G926" s="9" t="s">
        <v>213</v>
      </c>
      <c r="H926" s="9" t="s">
        <v>161</v>
      </c>
      <c r="I926" s="9" t="s">
        <v>389</v>
      </c>
      <c r="J926" s="9" t="s">
        <v>1243</v>
      </c>
      <c r="K926" s="9" t="s">
        <v>303</v>
      </c>
      <c r="L926" s="9" t="s">
        <v>216</v>
      </c>
      <c r="M926" s="9" t="s">
        <v>2490</v>
      </c>
      <c r="N926" s="9" t="s">
        <v>198</v>
      </c>
      <c r="O926" s="9" t="s">
        <v>177</v>
      </c>
      <c r="P926" s="9" t="s">
        <v>457</v>
      </c>
      <c r="Q926" s="9" t="s">
        <v>219</v>
      </c>
      <c r="R926" s="9">
        <v>0</v>
      </c>
      <c r="S926" s="9">
        <v>6</v>
      </c>
      <c r="U926" s="9" t="s">
        <v>140</v>
      </c>
      <c r="V926" s="9" t="s">
        <v>1839</v>
      </c>
      <c r="X926" s="9">
        <f>INDEX(SLA_Policy!$D$2:$D$5,MATCH(F926,SLA_Policy!$A$2:$A$5,0))</f>
        <v>120</v>
      </c>
      <c r="Y926" s="9" t="str">
        <f>IF(E926="Cancelled","Excluded",IF(D926="",IF((SLA_Policy!$B$8-B926)*24&gt;X926,"Open - Breached","Open - On Track"),IF((D926-B926)*24&lt;=X926,"Met","Breached")))</f>
        <v>Met</v>
      </c>
    </row>
    <row r="927" spans="1:25" x14ac:dyDescent="0.25">
      <c r="A927" s="9" t="s">
        <v>2491</v>
      </c>
      <c r="B927" s="23">
        <v>45954.608333333301</v>
      </c>
      <c r="C927" s="23">
        <v>45954.621527777803</v>
      </c>
      <c r="D927" s="23">
        <v>45957.40625</v>
      </c>
      <c r="E927" s="9" t="s">
        <v>212</v>
      </c>
      <c r="F927" s="9" t="s">
        <v>188</v>
      </c>
      <c r="G927" s="9" t="s">
        <v>213</v>
      </c>
      <c r="H927" s="9" t="s">
        <v>88</v>
      </c>
      <c r="I927" s="9" t="s">
        <v>486</v>
      </c>
      <c r="J927" s="9" t="s">
        <v>2492</v>
      </c>
      <c r="K927" s="9" t="s">
        <v>215</v>
      </c>
      <c r="L927" s="9" t="s">
        <v>307</v>
      </c>
      <c r="M927" s="9" t="s">
        <v>1279</v>
      </c>
      <c r="N927" s="9" t="s">
        <v>199</v>
      </c>
      <c r="O927" s="9" t="s">
        <v>178</v>
      </c>
      <c r="P927" s="9" t="s">
        <v>321</v>
      </c>
      <c r="Q927" s="9" t="s">
        <v>219</v>
      </c>
      <c r="R927" s="9">
        <v>0</v>
      </c>
      <c r="S927" s="9">
        <v>43</v>
      </c>
      <c r="U927" s="9" t="s">
        <v>661</v>
      </c>
      <c r="W927" s="9">
        <v>4</v>
      </c>
      <c r="X927" s="9">
        <f>INDEX(SLA_Policy!$D$2:$D$5,MATCH(F927,SLA_Policy!$A$2:$A$5,0))</f>
        <v>72</v>
      </c>
      <c r="Y927" s="9" t="str">
        <f>IF(E927="Cancelled","Excluded",IF(D927="",IF((SLA_Policy!$B$8-B927)*24&gt;X927,"Open - Breached","Open - On Track"),IF((D927-B927)*24&lt;=X927,"Met","Breached")))</f>
        <v>Met</v>
      </c>
    </row>
    <row r="928" spans="1:25" x14ac:dyDescent="0.25">
      <c r="A928" s="9" t="s">
        <v>2493</v>
      </c>
      <c r="B928" s="23">
        <v>45954.618750000001</v>
      </c>
      <c r="C928" s="23">
        <v>45954.668055555601</v>
      </c>
      <c r="D928" s="23">
        <v>45954.693749999999</v>
      </c>
      <c r="E928" s="9" t="s">
        <v>212</v>
      </c>
      <c r="F928" s="9" t="s">
        <v>188</v>
      </c>
      <c r="G928" s="9" t="s">
        <v>213</v>
      </c>
      <c r="H928" s="9" t="s">
        <v>161</v>
      </c>
      <c r="I928" s="9" t="s">
        <v>389</v>
      </c>
      <c r="J928" s="9" t="s">
        <v>2243</v>
      </c>
      <c r="K928" s="9" t="s">
        <v>262</v>
      </c>
      <c r="L928" s="9" t="s">
        <v>216</v>
      </c>
      <c r="M928" s="9" t="s">
        <v>867</v>
      </c>
      <c r="N928" s="9" t="s">
        <v>197</v>
      </c>
      <c r="O928" s="9" t="s">
        <v>116</v>
      </c>
      <c r="P928" s="9" t="s">
        <v>234</v>
      </c>
      <c r="Q928" s="9" t="s">
        <v>219</v>
      </c>
      <c r="R928" s="9">
        <v>0</v>
      </c>
      <c r="S928" s="9">
        <v>7</v>
      </c>
      <c r="U928" s="9" t="s">
        <v>140</v>
      </c>
      <c r="V928" s="9" t="s">
        <v>1839</v>
      </c>
      <c r="X928" s="9">
        <f>INDEX(SLA_Policy!$D$2:$D$5,MATCH(F928,SLA_Policy!$A$2:$A$5,0))</f>
        <v>72</v>
      </c>
      <c r="Y928" s="9" t="str">
        <f>IF(E928="Cancelled","Excluded",IF(D928="",IF((SLA_Policy!$B$8-B928)*24&gt;X928,"Open - Breached","Open - On Track"),IF((D928-B928)*24&lt;=X928,"Met","Breached")))</f>
        <v>Met</v>
      </c>
    </row>
    <row r="929" spans="1:25" x14ac:dyDescent="0.25">
      <c r="A929" s="9" t="s">
        <v>2494</v>
      </c>
      <c r="B929" s="23">
        <v>45954.634722222203</v>
      </c>
      <c r="C929" s="23">
        <v>45954.636805555601</v>
      </c>
      <c r="D929" s="23">
        <v>45954.659722222197</v>
      </c>
      <c r="E929" s="9" t="s">
        <v>212</v>
      </c>
      <c r="F929" s="9" t="s">
        <v>188</v>
      </c>
      <c r="G929" s="9" t="s">
        <v>213</v>
      </c>
      <c r="H929" s="9" t="s">
        <v>161</v>
      </c>
      <c r="I929" s="9" t="s">
        <v>389</v>
      </c>
      <c r="J929" s="9" t="s">
        <v>2193</v>
      </c>
      <c r="K929" s="9" t="s">
        <v>246</v>
      </c>
      <c r="L929" s="9" t="s">
        <v>311</v>
      </c>
      <c r="M929" s="9" t="s">
        <v>1860</v>
      </c>
      <c r="N929" s="9" t="s">
        <v>199</v>
      </c>
      <c r="O929" s="9" t="s">
        <v>116</v>
      </c>
      <c r="P929" s="9" t="s">
        <v>234</v>
      </c>
      <c r="Q929" s="9" t="s">
        <v>219</v>
      </c>
      <c r="R929" s="9">
        <v>0</v>
      </c>
      <c r="S929" s="9">
        <v>6</v>
      </c>
      <c r="U929" s="9" t="s">
        <v>290</v>
      </c>
      <c r="X929" s="9">
        <f>INDEX(SLA_Policy!$D$2:$D$5,MATCH(F929,SLA_Policy!$A$2:$A$5,0))</f>
        <v>72</v>
      </c>
      <c r="Y929" s="9" t="str">
        <f>IF(E929="Cancelled","Excluded",IF(D929="",IF((SLA_Policy!$B$8-B929)*24&gt;X929,"Open - Breached","Open - On Track"),IF((D929-B929)*24&lt;=X929,"Met","Breached")))</f>
        <v>Met</v>
      </c>
    </row>
    <row r="930" spans="1:25" x14ac:dyDescent="0.25">
      <c r="A930" s="9" t="s">
        <v>2495</v>
      </c>
      <c r="B930" s="23">
        <v>45954.636805555601</v>
      </c>
      <c r="C930" s="23">
        <v>45954.641666666699</v>
      </c>
      <c r="D930" s="23">
        <v>45957.381944444503</v>
      </c>
      <c r="E930" s="9" t="s">
        <v>212</v>
      </c>
      <c r="F930" s="9" t="s">
        <v>189</v>
      </c>
      <c r="G930" s="9" t="s">
        <v>213</v>
      </c>
      <c r="H930" s="9" t="s">
        <v>167</v>
      </c>
      <c r="I930" s="9" t="s">
        <v>362</v>
      </c>
      <c r="J930" s="9" t="s">
        <v>2496</v>
      </c>
      <c r="K930" s="9" t="s">
        <v>239</v>
      </c>
      <c r="L930" s="9" t="s">
        <v>307</v>
      </c>
      <c r="M930" s="9" t="s">
        <v>2497</v>
      </c>
      <c r="N930" s="9" t="s">
        <v>199</v>
      </c>
      <c r="O930" s="9" t="s">
        <v>176</v>
      </c>
      <c r="P930" s="9" t="s">
        <v>503</v>
      </c>
      <c r="Q930" s="9" t="s">
        <v>219</v>
      </c>
      <c r="R930" s="9">
        <v>0</v>
      </c>
      <c r="S930" s="9">
        <v>21</v>
      </c>
      <c r="U930" s="9" t="s">
        <v>290</v>
      </c>
      <c r="X930" s="9">
        <f>INDEX(SLA_Policy!$D$2:$D$5,MATCH(F930,SLA_Policy!$A$2:$A$5,0))</f>
        <v>120</v>
      </c>
      <c r="Y930" s="9" t="str">
        <f>IF(E930="Cancelled","Excluded",IF(D930="",IF((SLA_Policy!$B$8-B930)*24&gt;X930,"Open - Breached","Open - On Track"),IF((D930-B930)*24&lt;=X930,"Met","Breached")))</f>
        <v>Met</v>
      </c>
    </row>
    <row r="931" spans="1:25" x14ac:dyDescent="0.25">
      <c r="A931" s="9" t="s">
        <v>2498</v>
      </c>
      <c r="B931" s="23">
        <v>45954.636805555601</v>
      </c>
      <c r="C931" s="23">
        <v>45954.640972222202</v>
      </c>
      <c r="D931" s="23">
        <v>45957.313888888901</v>
      </c>
      <c r="E931" s="9" t="s">
        <v>212</v>
      </c>
      <c r="F931" s="9" t="s">
        <v>188</v>
      </c>
      <c r="G931" s="9" t="s">
        <v>213</v>
      </c>
      <c r="H931" s="9" t="s">
        <v>163</v>
      </c>
      <c r="I931" s="9" t="s">
        <v>223</v>
      </c>
      <c r="J931" s="9" t="s">
        <v>2499</v>
      </c>
      <c r="K931" s="9" t="s">
        <v>246</v>
      </c>
      <c r="L931" s="9" t="s">
        <v>270</v>
      </c>
      <c r="M931" s="9" t="s">
        <v>1927</v>
      </c>
      <c r="N931" s="9" t="s">
        <v>198</v>
      </c>
      <c r="O931" s="9" t="s">
        <v>176</v>
      </c>
      <c r="P931" s="9" t="s">
        <v>570</v>
      </c>
      <c r="Q931" s="9" t="s">
        <v>219</v>
      </c>
      <c r="R931" s="9">
        <v>0</v>
      </c>
      <c r="S931" s="9">
        <v>47</v>
      </c>
      <c r="T931" s="9" t="s">
        <v>229</v>
      </c>
      <c r="U931" s="9" t="s">
        <v>376</v>
      </c>
      <c r="X931" s="9">
        <f>INDEX(SLA_Policy!$D$2:$D$5,MATCH(F931,SLA_Policy!$A$2:$A$5,0))</f>
        <v>72</v>
      </c>
      <c r="Y931" s="9" t="str">
        <f>IF(E931="Cancelled","Excluded",IF(D931="",IF((SLA_Policy!$B$8-B931)*24&gt;X931,"Open - Breached","Open - On Track"),IF((D931-B931)*24&lt;=X931,"Met","Breached")))</f>
        <v>Met</v>
      </c>
    </row>
    <row r="932" spans="1:25" x14ac:dyDescent="0.25">
      <c r="A932" s="9" t="s">
        <v>2500</v>
      </c>
      <c r="B932" s="23">
        <v>45954.6381944444</v>
      </c>
      <c r="C932" s="23">
        <v>45954.647916666698</v>
      </c>
      <c r="D932" s="23">
        <v>45957.361111111102</v>
      </c>
      <c r="E932" s="9" t="s">
        <v>212</v>
      </c>
      <c r="F932" s="9" t="s">
        <v>188</v>
      </c>
      <c r="G932" s="9" t="s">
        <v>236</v>
      </c>
      <c r="H932" s="9" t="s">
        <v>167</v>
      </c>
      <c r="I932" s="9" t="s">
        <v>255</v>
      </c>
      <c r="J932" s="9" t="s">
        <v>2501</v>
      </c>
      <c r="K932" s="9" t="s">
        <v>246</v>
      </c>
      <c r="L932" s="9" t="s">
        <v>104</v>
      </c>
      <c r="M932" s="9" t="s">
        <v>1547</v>
      </c>
      <c r="N932" s="9" t="s">
        <v>196</v>
      </c>
      <c r="O932" s="9" t="s">
        <v>116</v>
      </c>
      <c r="P932" s="9" t="s">
        <v>525</v>
      </c>
      <c r="Q932" s="9" t="s">
        <v>219</v>
      </c>
      <c r="R932" s="9">
        <v>0</v>
      </c>
      <c r="S932" s="9">
        <v>41</v>
      </c>
      <c r="U932" s="9" t="s">
        <v>242</v>
      </c>
      <c r="X932" s="9">
        <f>INDEX(SLA_Policy!$D$2:$D$5,MATCH(F932,SLA_Policy!$A$2:$A$5,0))</f>
        <v>72</v>
      </c>
      <c r="Y932" s="9" t="str">
        <f>IF(E932="Cancelled","Excluded",IF(D932="",IF((SLA_Policy!$B$8-B932)*24&gt;X932,"Open - Breached","Open - On Track"),IF((D932-B932)*24&lt;=X932,"Met","Breached")))</f>
        <v>Met</v>
      </c>
    </row>
    <row r="933" spans="1:25" x14ac:dyDescent="0.25">
      <c r="A933" s="9" t="s">
        <v>2502</v>
      </c>
      <c r="B933" s="23">
        <v>45954.644444444399</v>
      </c>
      <c r="C933" s="23">
        <v>45954.726388888899</v>
      </c>
      <c r="D933" s="23">
        <v>45957.334027777797</v>
      </c>
      <c r="E933" s="9" t="s">
        <v>212</v>
      </c>
      <c r="F933" s="9" t="s">
        <v>188</v>
      </c>
      <c r="G933" s="9" t="s">
        <v>213</v>
      </c>
      <c r="H933" s="9" t="s">
        <v>167</v>
      </c>
      <c r="I933" s="9" t="s">
        <v>362</v>
      </c>
      <c r="J933" s="9" t="s">
        <v>2503</v>
      </c>
      <c r="K933" s="9" t="s">
        <v>246</v>
      </c>
      <c r="L933" s="9" t="s">
        <v>216</v>
      </c>
      <c r="M933" s="9" t="s">
        <v>2504</v>
      </c>
      <c r="N933" s="9" t="s">
        <v>196</v>
      </c>
      <c r="O933" s="9" t="s">
        <v>116</v>
      </c>
      <c r="P933" s="9" t="s">
        <v>525</v>
      </c>
      <c r="Q933" s="9" t="s">
        <v>219</v>
      </c>
      <c r="R933" s="9">
        <v>0</v>
      </c>
      <c r="S933" s="9">
        <v>23</v>
      </c>
      <c r="U933" s="9" t="s">
        <v>248</v>
      </c>
      <c r="X933" s="9">
        <f>INDEX(SLA_Policy!$D$2:$D$5,MATCH(F933,SLA_Policy!$A$2:$A$5,0))</f>
        <v>72</v>
      </c>
      <c r="Y933" s="9" t="str">
        <f>IF(E933="Cancelled","Excluded",IF(D933="",IF((SLA_Policy!$B$8-B933)*24&gt;X933,"Open - Breached","Open - On Track"),IF((D933-B933)*24&lt;=X933,"Met","Breached")))</f>
        <v>Met</v>
      </c>
    </row>
    <row r="934" spans="1:25" x14ac:dyDescent="0.25">
      <c r="A934" s="9" t="s">
        <v>2505</v>
      </c>
      <c r="B934" s="23">
        <v>45954.649305555598</v>
      </c>
      <c r="C934" s="23">
        <v>45954.658333333296</v>
      </c>
      <c r="D934" s="23">
        <v>45954.693749999999</v>
      </c>
      <c r="E934" s="9" t="s">
        <v>212</v>
      </c>
      <c r="F934" s="9" t="s">
        <v>189</v>
      </c>
      <c r="G934" s="9" t="s">
        <v>213</v>
      </c>
      <c r="H934" s="9" t="s">
        <v>164</v>
      </c>
      <c r="I934" s="9" t="s">
        <v>339</v>
      </c>
      <c r="J934" s="9" t="s">
        <v>2506</v>
      </c>
      <c r="K934" s="9" t="s">
        <v>246</v>
      </c>
      <c r="L934" s="9" t="s">
        <v>104</v>
      </c>
      <c r="M934" s="9" t="s">
        <v>2368</v>
      </c>
      <c r="N934" s="9" t="s">
        <v>200</v>
      </c>
      <c r="O934" s="9" t="s">
        <v>116</v>
      </c>
      <c r="P934" s="9" t="s">
        <v>295</v>
      </c>
      <c r="Q934" s="9" t="s">
        <v>219</v>
      </c>
      <c r="R934" s="9">
        <v>0</v>
      </c>
      <c r="S934" s="9">
        <v>17</v>
      </c>
      <c r="T934" s="9" t="s">
        <v>464</v>
      </c>
      <c r="U934" s="9" t="s">
        <v>248</v>
      </c>
      <c r="X934" s="9">
        <f>INDEX(SLA_Policy!$D$2:$D$5,MATCH(F934,SLA_Policy!$A$2:$A$5,0))</f>
        <v>120</v>
      </c>
      <c r="Y934" s="9" t="str">
        <f>IF(E934="Cancelled","Excluded",IF(D934="",IF((SLA_Policy!$B$8-B934)*24&gt;X934,"Open - Breached","Open - On Track"),IF((D934-B934)*24&lt;=X934,"Met","Breached")))</f>
        <v>Met</v>
      </c>
    </row>
    <row r="935" spans="1:25" x14ac:dyDescent="0.25">
      <c r="A935" s="9" t="s">
        <v>2507</v>
      </c>
      <c r="B935" s="23">
        <v>45954.65625</v>
      </c>
      <c r="C935" s="23">
        <v>45954.661805555603</v>
      </c>
      <c r="D935" s="23">
        <v>45957.364583333299</v>
      </c>
      <c r="E935" s="9" t="s">
        <v>212</v>
      </c>
      <c r="F935" s="9" t="s">
        <v>189</v>
      </c>
      <c r="G935" s="9" t="s">
        <v>213</v>
      </c>
      <c r="H935" s="9" t="s">
        <v>88</v>
      </c>
      <c r="I935" s="9" t="s">
        <v>268</v>
      </c>
      <c r="J935" s="9" t="s">
        <v>2188</v>
      </c>
      <c r="K935" s="9" t="s">
        <v>246</v>
      </c>
      <c r="L935" s="9" t="s">
        <v>293</v>
      </c>
      <c r="M935" s="9" t="s">
        <v>2099</v>
      </c>
      <c r="N935" s="9" t="s">
        <v>200</v>
      </c>
      <c r="O935" s="9" t="s">
        <v>176</v>
      </c>
      <c r="P935" s="9" t="s">
        <v>330</v>
      </c>
      <c r="Q935" s="9" t="s">
        <v>219</v>
      </c>
      <c r="R935" s="9">
        <v>0</v>
      </c>
      <c r="S935" s="9">
        <v>36</v>
      </c>
      <c r="T935" s="9" t="s">
        <v>136</v>
      </c>
      <c r="U935" s="9" t="s">
        <v>376</v>
      </c>
      <c r="W935" s="9">
        <v>5</v>
      </c>
      <c r="X935" s="9">
        <f>INDEX(SLA_Policy!$D$2:$D$5,MATCH(F935,SLA_Policy!$A$2:$A$5,0))</f>
        <v>120</v>
      </c>
      <c r="Y935" s="9" t="str">
        <f>IF(E935="Cancelled","Excluded",IF(D935="",IF((SLA_Policy!$B$8-B935)*24&gt;X935,"Open - Breached","Open - On Track"),IF((D935-B935)*24&lt;=X935,"Met","Breached")))</f>
        <v>Met</v>
      </c>
    </row>
    <row r="936" spans="1:25" x14ac:dyDescent="0.25">
      <c r="A936" s="9" t="s">
        <v>2508</v>
      </c>
      <c r="B936" s="23">
        <v>45954.675000000003</v>
      </c>
      <c r="C936" s="23">
        <v>45954.716666666704</v>
      </c>
      <c r="D936" s="23">
        <v>45957.3840277778</v>
      </c>
      <c r="E936" s="9" t="s">
        <v>212</v>
      </c>
      <c r="F936" s="9" t="s">
        <v>188</v>
      </c>
      <c r="G936" s="9" t="s">
        <v>213</v>
      </c>
      <c r="H936" s="9" t="s">
        <v>167</v>
      </c>
      <c r="I936" s="9" t="s">
        <v>349</v>
      </c>
      <c r="J936" s="9" t="s">
        <v>656</v>
      </c>
      <c r="K936" s="9" t="s">
        <v>225</v>
      </c>
      <c r="L936" s="9" t="s">
        <v>270</v>
      </c>
      <c r="M936" s="9" t="s">
        <v>2509</v>
      </c>
      <c r="N936" s="9" t="s">
        <v>197</v>
      </c>
      <c r="O936" s="9" t="s">
        <v>116</v>
      </c>
      <c r="P936" s="9" t="s">
        <v>258</v>
      </c>
      <c r="Q936" s="9" t="s">
        <v>219</v>
      </c>
      <c r="R936" s="9">
        <v>0</v>
      </c>
      <c r="S936" s="9">
        <v>26</v>
      </c>
      <c r="U936" s="9" t="s">
        <v>248</v>
      </c>
      <c r="X936" s="9">
        <f>INDEX(SLA_Policy!$D$2:$D$5,MATCH(F936,SLA_Policy!$A$2:$A$5,0))</f>
        <v>72</v>
      </c>
      <c r="Y936" s="9" t="str">
        <f>IF(E936="Cancelled","Excluded",IF(D936="",IF((SLA_Policy!$B$8-B936)*24&gt;X936,"Open - Breached","Open - On Track"),IF((D936-B936)*24&lt;=X936,"Met","Breached")))</f>
        <v>Met</v>
      </c>
    </row>
    <row r="937" spans="1:25" x14ac:dyDescent="0.25">
      <c r="A937" s="9" t="s">
        <v>2510</v>
      </c>
      <c r="B937" s="23">
        <v>45954.676388888904</v>
      </c>
      <c r="C937" s="23">
        <v>45954.683333333298</v>
      </c>
      <c r="D937" s="23">
        <v>45957.334027777797</v>
      </c>
      <c r="E937" s="9" t="s">
        <v>212</v>
      </c>
      <c r="F937" s="9" t="s">
        <v>188</v>
      </c>
      <c r="G937" s="9" t="s">
        <v>213</v>
      </c>
      <c r="H937" s="9" t="s">
        <v>88</v>
      </c>
      <c r="I937" s="9" t="s">
        <v>92</v>
      </c>
      <c r="J937" s="9" t="s">
        <v>834</v>
      </c>
      <c r="K937" s="9" t="s">
        <v>246</v>
      </c>
      <c r="L937" s="9" t="s">
        <v>226</v>
      </c>
      <c r="M937" s="9" t="s">
        <v>2511</v>
      </c>
      <c r="N937" s="9" t="s">
        <v>200</v>
      </c>
      <c r="O937" s="9" t="s">
        <v>178</v>
      </c>
      <c r="P937" s="9" t="s">
        <v>414</v>
      </c>
      <c r="Q937" s="9" t="s">
        <v>219</v>
      </c>
      <c r="R937" s="9">
        <v>0</v>
      </c>
      <c r="S937" s="9">
        <v>46</v>
      </c>
      <c r="T937" s="9" t="s">
        <v>322</v>
      </c>
      <c r="U937" s="9" t="s">
        <v>376</v>
      </c>
      <c r="W937" s="9">
        <v>4</v>
      </c>
      <c r="X937" s="9">
        <f>INDEX(SLA_Policy!$D$2:$D$5,MATCH(F937,SLA_Policy!$A$2:$A$5,0))</f>
        <v>72</v>
      </c>
      <c r="Y937" s="9" t="str">
        <f>IF(E937="Cancelled","Excluded",IF(D937="",IF((SLA_Policy!$B$8-B937)*24&gt;X937,"Open - Breached","Open - On Track"),IF((D937-B937)*24&lt;=X937,"Met","Breached")))</f>
        <v>Met</v>
      </c>
    </row>
    <row r="938" spans="1:25" x14ac:dyDescent="0.25">
      <c r="A938" s="9" t="s">
        <v>2512</v>
      </c>
      <c r="B938" s="23">
        <v>45954.679861111101</v>
      </c>
      <c r="C938" s="23">
        <v>45957.311111111099</v>
      </c>
      <c r="D938" s="23">
        <v>45957.313888888901</v>
      </c>
      <c r="E938" s="9" t="s">
        <v>212</v>
      </c>
      <c r="F938" s="9" t="s">
        <v>188</v>
      </c>
      <c r="G938" s="9" t="s">
        <v>213</v>
      </c>
      <c r="H938" s="9" t="s">
        <v>165</v>
      </c>
      <c r="I938" s="9" t="s">
        <v>567</v>
      </c>
      <c r="J938" s="9" t="s">
        <v>1154</v>
      </c>
      <c r="K938" s="9" t="s">
        <v>246</v>
      </c>
      <c r="L938" s="9" t="s">
        <v>226</v>
      </c>
      <c r="M938" s="9" t="s">
        <v>559</v>
      </c>
      <c r="N938" s="9" t="s">
        <v>196</v>
      </c>
      <c r="O938" s="9" t="s">
        <v>176</v>
      </c>
      <c r="P938" s="9" t="s">
        <v>228</v>
      </c>
      <c r="Q938" s="9" t="s">
        <v>219</v>
      </c>
      <c r="R938" s="9">
        <v>0</v>
      </c>
      <c r="S938" s="9">
        <v>27</v>
      </c>
      <c r="U938" s="9" t="s">
        <v>266</v>
      </c>
      <c r="X938" s="9">
        <f>INDEX(SLA_Policy!$D$2:$D$5,MATCH(F938,SLA_Policy!$A$2:$A$5,0))</f>
        <v>72</v>
      </c>
      <c r="Y938" s="9" t="str">
        <f>IF(E938="Cancelled","Excluded",IF(D938="",IF((SLA_Policy!$B$8-B938)*24&gt;X938,"Open - Breached","Open - On Track"),IF((D938-B938)*24&lt;=X938,"Met","Breached")))</f>
        <v>Met</v>
      </c>
    </row>
    <row r="939" spans="1:25" x14ac:dyDescent="0.25">
      <c r="A939" s="9" t="s">
        <v>2513</v>
      </c>
      <c r="B939" s="23">
        <v>45954.728472222203</v>
      </c>
      <c r="C939" s="23">
        <v>45954.7409722222</v>
      </c>
      <c r="D939" s="23">
        <v>45957.399305555598</v>
      </c>
      <c r="E939" s="9" t="s">
        <v>212</v>
      </c>
      <c r="F939" s="9" t="s">
        <v>188</v>
      </c>
      <c r="G939" s="9" t="s">
        <v>213</v>
      </c>
      <c r="H939" s="9" t="s">
        <v>167</v>
      </c>
      <c r="I939" s="9" t="s">
        <v>349</v>
      </c>
      <c r="J939" s="9" t="s">
        <v>2514</v>
      </c>
      <c r="K939" s="9" t="s">
        <v>246</v>
      </c>
      <c r="L939" s="9" t="s">
        <v>226</v>
      </c>
      <c r="M939" s="9" t="s">
        <v>2515</v>
      </c>
      <c r="N939" s="9" t="s">
        <v>196</v>
      </c>
      <c r="O939" s="9" t="s">
        <v>180</v>
      </c>
      <c r="P939" s="9" t="s">
        <v>278</v>
      </c>
      <c r="Q939" s="9" t="s">
        <v>219</v>
      </c>
      <c r="R939" s="9">
        <v>0</v>
      </c>
      <c r="S939" s="9">
        <v>22</v>
      </c>
      <c r="U939" s="9" t="s">
        <v>248</v>
      </c>
      <c r="X939" s="9">
        <f>INDEX(SLA_Policy!$D$2:$D$5,MATCH(F939,SLA_Policy!$A$2:$A$5,0))</f>
        <v>72</v>
      </c>
      <c r="Y939" s="9" t="str">
        <f>IF(E939="Cancelled","Excluded",IF(D939="",IF((SLA_Policy!$B$8-B939)*24&gt;X939,"Open - Breached","Open - On Track"),IF((D939-B939)*24&lt;=X939,"Met","Breached")))</f>
        <v>Met</v>
      </c>
    </row>
    <row r="940" spans="1:25" x14ac:dyDescent="0.25">
      <c r="A940" s="9" t="s">
        <v>2516</v>
      </c>
      <c r="B940" s="23">
        <v>45954.731249999997</v>
      </c>
      <c r="C940" s="23">
        <v>45954.7319444444</v>
      </c>
      <c r="D940" s="23">
        <v>45954.765972222202</v>
      </c>
      <c r="E940" s="9" t="s">
        <v>212</v>
      </c>
      <c r="F940" s="9" t="s">
        <v>186</v>
      </c>
      <c r="G940" s="9" t="s">
        <v>213</v>
      </c>
      <c r="H940" s="9" t="s">
        <v>88</v>
      </c>
      <c r="I940" s="9" t="s">
        <v>486</v>
      </c>
      <c r="J940" s="9" t="s">
        <v>2517</v>
      </c>
      <c r="K940" s="9" t="s">
        <v>246</v>
      </c>
      <c r="L940" s="9" t="s">
        <v>104</v>
      </c>
      <c r="M940" s="9" t="s">
        <v>1416</v>
      </c>
      <c r="N940" s="9" t="s">
        <v>199</v>
      </c>
      <c r="O940" s="9" t="s">
        <v>178</v>
      </c>
      <c r="P940" s="9" t="s">
        <v>414</v>
      </c>
      <c r="Q940" s="9" t="s">
        <v>273</v>
      </c>
      <c r="R940" s="9">
        <v>0</v>
      </c>
      <c r="S940" s="9">
        <v>19</v>
      </c>
      <c r="U940" s="9" t="s">
        <v>290</v>
      </c>
      <c r="X940" s="9">
        <f>INDEX(SLA_Policy!$D$2:$D$5,MATCH(F940,SLA_Policy!$A$2:$A$5,0))</f>
        <v>4</v>
      </c>
      <c r="Y940" s="9" t="str">
        <f>IF(E940="Cancelled","Excluded",IF(D940="",IF((SLA_Policy!$B$8-B940)*24&gt;X940,"Open - Breached","Open - On Track"),IF((D940-B940)*24&lt;=X940,"Met","Breached")))</f>
        <v>Met</v>
      </c>
    </row>
    <row r="941" spans="1:25" x14ac:dyDescent="0.25">
      <c r="A941" s="9" t="s">
        <v>2518</v>
      </c>
      <c r="B941" s="23">
        <v>45954.7722222222</v>
      </c>
      <c r="C941" s="23">
        <v>45957.334027777797</v>
      </c>
      <c r="D941" s="23">
        <v>45957.346527777801</v>
      </c>
      <c r="E941" s="9" t="s">
        <v>212</v>
      </c>
      <c r="F941" s="9" t="s">
        <v>189</v>
      </c>
      <c r="G941" s="9" t="s">
        <v>213</v>
      </c>
      <c r="H941" s="9" t="s">
        <v>161</v>
      </c>
      <c r="I941" s="9" t="s">
        <v>389</v>
      </c>
      <c r="J941" s="9" t="s">
        <v>435</v>
      </c>
      <c r="K941" s="9" t="s">
        <v>246</v>
      </c>
      <c r="L941" s="9" t="s">
        <v>216</v>
      </c>
      <c r="M941" s="9" t="s">
        <v>513</v>
      </c>
      <c r="N941" s="9" t="s">
        <v>196</v>
      </c>
      <c r="O941" s="9" t="s">
        <v>116</v>
      </c>
      <c r="P941" s="9" t="s">
        <v>342</v>
      </c>
      <c r="Q941" s="9" t="s">
        <v>219</v>
      </c>
      <c r="R941" s="9">
        <v>0</v>
      </c>
      <c r="S941" s="9">
        <v>10</v>
      </c>
      <c r="U941" s="9" t="s">
        <v>140</v>
      </c>
      <c r="V941" s="9" t="s">
        <v>1839</v>
      </c>
      <c r="X941" s="9">
        <f>INDEX(SLA_Policy!$D$2:$D$5,MATCH(F941,SLA_Policy!$A$2:$A$5,0))</f>
        <v>120</v>
      </c>
      <c r="Y941" s="9" t="str">
        <f>IF(E941="Cancelled","Excluded",IF(D941="",IF((SLA_Policy!$B$8-B941)*24&gt;X941,"Open - Breached","Open - On Track"),IF((D941-B941)*24&lt;=X941,"Met","Breached")))</f>
        <v>Met</v>
      </c>
    </row>
    <row r="942" spans="1:25" x14ac:dyDescent="0.25">
      <c r="A942" s="9" t="s">
        <v>2519</v>
      </c>
      <c r="B942" s="23">
        <v>45954.779861111099</v>
      </c>
      <c r="C942" s="23">
        <v>45954.783333333296</v>
      </c>
      <c r="D942" s="23">
        <v>45957.318055555603</v>
      </c>
      <c r="E942" s="9" t="s">
        <v>212</v>
      </c>
      <c r="F942" s="9" t="s">
        <v>189</v>
      </c>
      <c r="G942" s="9" t="s">
        <v>213</v>
      </c>
      <c r="H942" s="9" t="s">
        <v>161</v>
      </c>
      <c r="I942" s="9" t="s">
        <v>389</v>
      </c>
      <c r="J942" s="9" t="s">
        <v>767</v>
      </c>
      <c r="K942" s="9" t="s">
        <v>215</v>
      </c>
      <c r="L942" s="9" t="s">
        <v>226</v>
      </c>
      <c r="M942" s="9" t="s">
        <v>2520</v>
      </c>
      <c r="N942" s="9" t="s">
        <v>198</v>
      </c>
      <c r="O942" s="9" t="s">
        <v>177</v>
      </c>
      <c r="P942" s="9" t="s">
        <v>457</v>
      </c>
      <c r="Q942" s="9" t="s">
        <v>273</v>
      </c>
      <c r="R942" s="9">
        <v>0</v>
      </c>
      <c r="S942" s="9">
        <v>6</v>
      </c>
      <c r="U942" s="9" t="s">
        <v>221</v>
      </c>
      <c r="X942" s="9">
        <f>INDEX(SLA_Policy!$D$2:$D$5,MATCH(F942,SLA_Policy!$A$2:$A$5,0))</f>
        <v>120</v>
      </c>
      <c r="Y942" s="9" t="str">
        <f>IF(E942="Cancelled","Excluded",IF(D942="",IF((SLA_Policy!$B$8-B942)*24&gt;X942,"Open - Breached","Open - On Track"),IF((D942-B942)*24&lt;=X942,"Met","Breached")))</f>
        <v>Met</v>
      </c>
    </row>
    <row r="943" spans="1:25" x14ac:dyDescent="0.25">
      <c r="A943" s="9" t="s">
        <v>2521</v>
      </c>
      <c r="B943" s="23">
        <v>45954.819444444503</v>
      </c>
      <c r="C943" s="23">
        <v>45957.3347222222</v>
      </c>
      <c r="D943" s="23">
        <v>45957.35</v>
      </c>
      <c r="E943" s="9" t="s">
        <v>212</v>
      </c>
      <c r="F943" s="9" t="s">
        <v>188</v>
      </c>
      <c r="G943" s="9" t="s">
        <v>213</v>
      </c>
      <c r="H943" s="9" t="s">
        <v>161</v>
      </c>
      <c r="I943" s="9" t="s">
        <v>389</v>
      </c>
      <c r="J943" s="9" t="s">
        <v>2522</v>
      </c>
      <c r="K943" s="9" t="s">
        <v>215</v>
      </c>
      <c r="L943" s="9" t="s">
        <v>307</v>
      </c>
      <c r="M943" s="9" t="s">
        <v>1319</v>
      </c>
      <c r="N943" s="9" t="s">
        <v>198</v>
      </c>
      <c r="O943" s="9" t="s">
        <v>116</v>
      </c>
      <c r="P943" s="9" t="s">
        <v>218</v>
      </c>
      <c r="Q943" s="9" t="s">
        <v>219</v>
      </c>
      <c r="R943" s="9">
        <v>0</v>
      </c>
      <c r="S943" s="9">
        <v>7</v>
      </c>
      <c r="U943" s="9" t="s">
        <v>140</v>
      </c>
      <c r="V943" s="9" t="s">
        <v>1839</v>
      </c>
      <c r="X943" s="9">
        <f>INDEX(SLA_Policy!$D$2:$D$5,MATCH(F943,SLA_Policy!$A$2:$A$5,0))</f>
        <v>72</v>
      </c>
      <c r="Y943" s="9" t="str">
        <f>IF(E943="Cancelled","Excluded",IF(D943="",IF((SLA_Policy!$B$8-B943)*24&gt;X943,"Open - Breached","Open - On Track"),IF((D943-B943)*24&lt;=X943,"Met","Breached")))</f>
        <v>Met</v>
      </c>
    </row>
    <row r="944" spans="1:25" x14ac:dyDescent="0.25">
      <c r="A944" s="9" t="s">
        <v>2523</v>
      </c>
      <c r="B944" s="23">
        <v>45954.829861111102</v>
      </c>
      <c r="C944" s="23">
        <v>45957.2993055556</v>
      </c>
      <c r="D944" s="23">
        <v>45957.323611111096</v>
      </c>
      <c r="E944" s="9" t="s">
        <v>212</v>
      </c>
      <c r="F944" s="9" t="s">
        <v>188</v>
      </c>
      <c r="G944" s="9" t="s">
        <v>213</v>
      </c>
      <c r="H944" s="9" t="s">
        <v>161</v>
      </c>
      <c r="I944" s="9" t="s">
        <v>297</v>
      </c>
      <c r="J944" s="9" t="s">
        <v>2524</v>
      </c>
      <c r="K944" s="9" t="s">
        <v>303</v>
      </c>
      <c r="L944" s="9" t="s">
        <v>104</v>
      </c>
      <c r="M944" s="9" t="s">
        <v>2525</v>
      </c>
      <c r="N944" s="9" t="s">
        <v>200</v>
      </c>
      <c r="O944" s="9" t="s">
        <v>177</v>
      </c>
      <c r="P944" s="9" t="s">
        <v>457</v>
      </c>
      <c r="Q944" s="9" t="s">
        <v>219</v>
      </c>
      <c r="R944" s="9">
        <v>0</v>
      </c>
      <c r="S944" s="9">
        <v>17</v>
      </c>
      <c r="U944" s="9" t="s">
        <v>266</v>
      </c>
      <c r="X944" s="9">
        <f>INDEX(SLA_Policy!$D$2:$D$5,MATCH(F944,SLA_Policy!$A$2:$A$5,0))</f>
        <v>72</v>
      </c>
      <c r="Y944" s="9" t="str">
        <f>IF(E944="Cancelled","Excluded",IF(D944="",IF((SLA_Policy!$B$8-B944)*24&gt;X944,"Open - Breached","Open - On Track"),IF((D944-B944)*24&lt;=X944,"Met","Breached")))</f>
        <v>Met</v>
      </c>
    </row>
    <row r="945" spans="1:25" x14ac:dyDescent="0.25">
      <c r="A945" s="9" t="s">
        <v>2526</v>
      </c>
      <c r="B945" s="23">
        <v>45954.831250000003</v>
      </c>
      <c r="C945" s="23">
        <v>45957.314583333296</v>
      </c>
      <c r="D945" s="23">
        <v>45957.345138888901</v>
      </c>
      <c r="E945" s="9" t="s">
        <v>212</v>
      </c>
      <c r="F945" s="9" t="s">
        <v>189</v>
      </c>
      <c r="G945" s="9" t="s">
        <v>213</v>
      </c>
      <c r="H945" s="9" t="s">
        <v>161</v>
      </c>
      <c r="I945" s="9" t="s">
        <v>389</v>
      </c>
      <c r="J945" s="9" t="s">
        <v>1217</v>
      </c>
      <c r="K945" s="9" t="s">
        <v>225</v>
      </c>
      <c r="L945" s="9" t="s">
        <v>311</v>
      </c>
      <c r="M945" s="9" t="s">
        <v>2527</v>
      </c>
      <c r="N945" s="9" t="s">
        <v>198</v>
      </c>
      <c r="O945" s="9" t="s">
        <v>116</v>
      </c>
      <c r="P945" s="9" t="s">
        <v>525</v>
      </c>
      <c r="Q945" s="9" t="s">
        <v>219</v>
      </c>
      <c r="R945" s="9">
        <v>0</v>
      </c>
      <c r="S945" s="9">
        <v>4</v>
      </c>
      <c r="U945" s="9" t="s">
        <v>140</v>
      </c>
      <c r="V945" s="9" t="s">
        <v>1839</v>
      </c>
      <c r="X945" s="9">
        <f>INDEX(SLA_Policy!$D$2:$D$5,MATCH(F945,SLA_Policy!$A$2:$A$5,0))</f>
        <v>120</v>
      </c>
      <c r="Y945" s="9" t="str">
        <f>IF(E945="Cancelled","Excluded",IF(D945="",IF((SLA_Policy!$B$8-B945)*24&gt;X945,"Open - Breached","Open - On Track"),IF((D945-B945)*24&lt;=X945,"Met","Breached")))</f>
        <v>Met</v>
      </c>
    </row>
    <row r="946" spans="1:25" x14ac:dyDescent="0.25">
      <c r="A946" s="9" t="s">
        <v>2528</v>
      </c>
      <c r="B946" s="23">
        <v>45954.836111111101</v>
      </c>
      <c r="C946" s="23">
        <v>45957.311111111099</v>
      </c>
      <c r="D946" s="23">
        <v>45957.329166666699</v>
      </c>
      <c r="E946" s="9" t="s">
        <v>212</v>
      </c>
      <c r="F946" s="9" t="s">
        <v>189</v>
      </c>
      <c r="G946" s="9" t="s">
        <v>236</v>
      </c>
      <c r="H946" s="9" t="s">
        <v>161</v>
      </c>
      <c r="I946" s="9" t="s">
        <v>482</v>
      </c>
      <c r="J946" s="9" t="s">
        <v>2529</v>
      </c>
      <c r="K946" s="9" t="s">
        <v>246</v>
      </c>
      <c r="L946" s="9" t="s">
        <v>351</v>
      </c>
      <c r="M946" s="9" t="s">
        <v>2530</v>
      </c>
      <c r="N946" s="9" t="s">
        <v>196</v>
      </c>
      <c r="O946" s="9" t="s">
        <v>177</v>
      </c>
      <c r="P946" s="9" t="s">
        <v>300</v>
      </c>
      <c r="Q946" s="9" t="s">
        <v>219</v>
      </c>
      <c r="R946" s="9">
        <v>0</v>
      </c>
      <c r="S946" s="9">
        <v>19</v>
      </c>
      <c r="U946" s="9" t="s">
        <v>242</v>
      </c>
      <c r="X946" s="9">
        <f>INDEX(SLA_Policy!$D$2:$D$5,MATCH(F946,SLA_Policy!$A$2:$A$5,0))</f>
        <v>120</v>
      </c>
      <c r="Y946" s="9" t="str">
        <f>IF(E946="Cancelled","Excluded",IF(D946="",IF((SLA_Policy!$B$8-B946)*24&gt;X946,"Open - Breached","Open - On Track"),IF((D946-B946)*24&lt;=X946,"Met","Breached")))</f>
        <v>Met</v>
      </c>
    </row>
    <row r="947" spans="1:25" x14ac:dyDescent="0.25">
      <c r="A947" s="9" t="s">
        <v>2531</v>
      </c>
      <c r="B947" s="23">
        <v>45955.122222222199</v>
      </c>
      <c r="C947" s="23">
        <v>45955.123611111099</v>
      </c>
      <c r="D947" s="23">
        <v>45955.311805555597</v>
      </c>
      <c r="E947" s="9" t="s">
        <v>212</v>
      </c>
      <c r="F947" s="9" t="s">
        <v>187</v>
      </c>
      <c r="G947" s="9" t="s">
        <v>213</v>
      </c>
      <c r="H947" s="9" t="s">
        <v>163</v>
      </c>
      <c r="I947" s="9" t="s">
        <v>223</v>
      </c>
      <c r="J947" s="9" t="s">
        <v>224</v>
      </c>
      <c r="K947" s="9" t="s">
        <v>246</v>
      </c>
      <c r="L947" s="9" t="s">
        <v>216</v>
      </c>
      <c r="M947" s="9" t="s">
        <v>2532</v>
      </c>
      <c r="N947" s="9" t="s">
        <v>198</v>
      </c>
      <c r="O947" s="9" t="s">
        <v>176</v>
      </c>
      <c r="P947" s="9" t="s">
        <v>503</v>
      </c>
      <c r="Q947" s="9" t="s">
        <v>273</v>
      </c>
      <c r="R947" s="9">
        <v>0</v>
      </c>
      <c r="S947" s="9">
        <v>43</v>
      </c>
      <c r="T947" s="9" t="s">
        <v>229</v>
      </c>
      <c r="U947" s="9" t="s">
        <v>230</v>
      </c>
      <c r="X947" s="9">
        <f>INDEX(SLA_Policy!$D$2:$D$5,MATCH(F947,SLA_Policy!$A$2:$A$5,0))</f>
        <v>8</v>
      </c>
      <c r="Y947" s="9" t="str">
        <f>IF(E947="Cancelled","Excluded",IF(D947="",IF((SLA_Policy!$B$8-B947)*24&gt;X947,"Open - Breached","Open - On Track"),IF((D947-B947)*24&lt;=X947,"Met","Breached")))</f>
        <v>Met</v>
      </c>
    </row>
    <row r="948" spans="1:25" x14ac:dyDescent="0.25">
      <c r="A948" s="9" t="s">
        <v>2533</v>
      </c>
      <c r="B948" s="23">
        <v>45955.198611111096</v>
      </c>
      <c r="C948" s="23">
        <v>45957.3347222222</v>
      </c>
      <c r="D948" s="23">
        <v>45957.3569444444</v>
      </c>
      <c r="E948" s="9" t="s">
        <v>212</v>
      </c>
      <c r="F948" s="9" t="s">
        <v>188</v>
      </c>
      <c r="G948" s="9" t="s">
        <v>213</v>
      </c>
      <c r="H948" s="9" t="s">
        <v>162</v>
      </c>
      <c r="I948" s="9" t="s">
        <v>393</v>
      </c>
      <c r="J948" s="9" t="s">
        <v>874</v>
      </c>
      <c r="K948" s="9" t="s">
        <v>246</v>
      </c>
      <c r="L948" s="9" t="s">
        <v>311</v>
      </c>
      <c r="M948" s="9" t="s">
        <v>2374</v>
      </c>
      <c r="N948" s="9" t="s">
        <v>198</v>
      </c>
      <c r="O948" s="9" t="s">
        <v>179</v>
      </c>
      <c r="P948" s="9" t="s">
        <v>337</v>
      </c>
      <c r="Q948" s="9" t="s">
        <v>219</v>
      </c>
      <c r="R948" s="9">
        <v>0</v>
      </c>
      <c r="S948" s="9">
        <v>21</v>
      </c>
      <c r="U948" s="9" t="s">
        <v>248</v>
      </c>
      <c r="W948" s="9">
        <v>5</v>
      </c>
      <c r="X948" s="9">
        <f>INDEX(SLA_Policy!$D$2:$D$5,MATCH(F948,SLA_Policy!$A$2:$A$5,0))</f>
        <v>72</v>
      </c>
      <c r="Y948" s="9" t="str">
        <f>IF(E948="Cancelled","Excluded",IF(D948="",IF((SLA_Policy!$B$8-B948)*24&gt;X948,"Open - Breached","Open - On Track"),IF((D948-B948)*24&lt;=X948,"Met","Breached")))</f>
        <v>Met</v>
      </c>
    </row>
    <row r="949" spans="1:25" x14ac:dyDescent="0.25">
      <c r="A949" s="9" t="s">
        <v>2534</v>
      </c>
      <c r="B949" s="23">
        <v>45955.425000000003</v>
      </c>
      <c r="C949" s="23">
        <v>45957.348611111098</v>
      </c>
      <c r="D949" s="23">
        <v>45958.336805555598</v>
      </c>
      <c r="E949" s="9" t="s">
        <v>212</v>
      </c>
      <c r="F949" s="9" t="s">
        <v>189</v>
      </c>
      <c r="G949" s="9" t="s">
        <v>213</v>
      </c>
      <c r="H949" s="9" t="s">
        <v>163</v>
      </c>
      <c r="I949" s="9" t="s">
        <v>250</v>
      </c>
      <c r="J949" s="9" t="s">
        <v>2535</v>
      </c>
      <c r="K949" s="9" t="s">
        <v>246</v>
      </c>
      <c r="L949" s="9" t="s">
        <v>226</v>
      </c>
      <c r="M949" s="9" t="s">
        <v>1507</v>
      </c>
      <c r="N949" s="9" t="s">
        <v>198</v>
      </c>
      <c r="O949" s="9" t="s">
        <v>176</v>
      </c>
      <c r="P949" s="9" t="s">
        <v>330</v>
      </c>
      <c r="Q949" s="9" t="s">
        <v>219</v>
      </c>
      <c r="R949" s="9">
        <v>0</v>
      </c>
      <c r="S949" s="9">
        <v>42</v>
      </c>
      <c r="T949" s="9" t="s">
        <v>136</v>
      </c>
      <c r="U949" s="9" t="s">
        <v>230</v>
      </c>
      <c r="X949" s="9">
        <f>INDEX(SLA_Policy!$D$2:$D$5,MATCH(F949,SLA_Policy!$A$2:$A$5,0))</f>
        <v>120</v>
      </c>
      <c r="Y949" s="9" t="str">
        <f>IF(E949="Cancelled","Excluded",IF(D949="",IF((SLA_Policy!$B$8-B949)*24&gt;X949,"Open - Breached","Open - On Track"),IF((D949-B949)*24&lt;=X949,"Met","Breached")))</f>
        <v>Met</v>
      </c>
    </row>
    <row r="950" spans="1:25" x14ac:dyDescent="0.25">
      <c r="A950" s="9" t="s">
        <v>2536</v>
      </c>
      <c r="B950" s="23">
        <v>45955.445833333302</v>
      </c>
      <c r="C950" s="23">
        <v>45957.345833333296</v>
      </c>
      <c r="D950" s="23">
        <v>45958.345138888901</v>
      </c>
      <c r="E950" s="9" t="s">
        <v>212</v>
      </c>
      <c r="F950" s="9" t="s">
        <v>189</v>
      </c>
      <c r="G950" s="9" t="s">
        <v>236</v>
      </c>
      <c r="H950" s="9" t="s">
        <v>164</v>
      </c>
      <c r="I950" s="9" t="s">
        <v>421</v>
      </c>
      <c r="J950" s="9" t="s">
        <v>1858</v>
      </c>
      <c r="K950" s="9" t="s">
        <v>246</v>
      </c>
      <c r="L950" s="9" t="s">
        <v>216</v>
      </c>
      <c r="M950" s="9" t="s">
        <v>2246</v>
      </c>
      <c r="N950" s="9" t="s">
        <v>196</v>
      </c>
      <c r="O950" s="9" t="s">
        <v>116</v>
      </c>
      <c r="P950" s="9" t="s">
        <v>551</v>
      </c>
      <c r="Q950" s="9" t="s">
        <v>219</v>
      </c>
      <c r="R950" s="9">
        <v>1</v>
      </c>
      <c r="S950" s="9">
        <v>30</v>
      </c>
      <c r="T950" s="9" t="s">
        <v>464</v>
      </c>
      <c r="U950" s="9" t="s">
        <v>242</v>
      </c>
      <c r="W950" s="9">
        <v>4</v>
      </c>
      <c r="X950" s="9">
        <f>INDEX(SLA_Policy!$D$2:$D$5,MATCH(F950,SLA_Policy!$A$2:$A$5,0))</f>
        <v>120</v>
      </c>
      <c r="Y950" s="9" t="str">
        <f>IF(E950="Cancelled","Excluded",IF(D950="",IF((SLA_Policy!$B$8-B950)*24&gt;X950,"Open - Breached","Open - On Track"),IF((D950-B950)*24&lt;=X950,"Met","Breached")))</f>
        <v>Met</v>
      </c>
    </row>
    <row r="951" spans="1:25" x14ac:dyDescent="0.25">
      <c r="A951" s="9" t="s">
        <v>2537</v>
      </c>
      <c r="B951" s="23">
        <v>45955.490277777797</v>
      </c>
      <c r="C951" s="23">
        <v>45957.3618055556</v>
      </c>
      <c r="D951" s="23">
        <v>45957.476388888899</v>
      </c>
      <c r="E951" s="9" t="s">
        <v>212</v>
      </c>
      <c r="F951" s="9" t="s">
        <v>188</v>
      </c>
      <c r="G951" s="9" t="s">
        <v>236</v>
      </c>
      <c r="H951" s="9" t="s">
        <v>167</v>
      </c>
      <c r="I951" s="9" t="s">
        <v>255</v>
      </c>
      <c r="J951" s="9" t="s">
        <v>2538</v>
      </c>
      <c r="K951" s="9" t="s">
        <v>239</v>
      </c>
      <c r="L951" s="9" t="s">
        <v>216</v>
      </c>
      <c r="M951" s="9" t="s">
        <v>2539</v>
      </c>
      <c r="N951" s="9" t="s">
        <v>196</v>
      </c>
      <c r="O951" s="9" t="s">
        <v>116</v>
      </c>
      <c r="P951" s="9" t="s">
        <v>234</v>
      </c>
      <c r="Q951" s="9" t="s">
        <v>219</v>
      </c>
      <c r="R951" s="9">
        <v>1</v>
      </c>
      <c r="S951" s="9">
        <v>33</v>
      </c>
      <c r="U951" s="9" t="s">
        <v>242</v>
      </c>
      <c r="W951" s="9">
        <v>4</v>
      </c>
      <c r="X951" s="9">
        <f>INDEX(SLA_Policy!$D$2:$D$5,MATCH(F951,SLA_Policy!$A$2:$A$5,0))</f>
        <v>72</v>
      </c>
      <c r="Y951" s="9" t="str">
        <f>IF(E951="Cancelled","Excluded",IF(D951="",IF((SLA_Policy!$B$8-B951)*24&gt;X951,"Open - Breached","Open - On Track"),IF((D951-B951)*24&lt;=X951,"Met","Breached")))</f>
        <v>Met</v>
      </c>
    </row>
    <row r="952" spans="1:25" x14ac:dyDescent="0.25">
      <c r="A952" s="9" t="s">
        <v>2540</v>
      </c>
      <c r="B952" s="23">
        <v>45955.545833333301</v>
      </c>
      <c r="C952" s="23">
        <v>45957.363888888904</v>
      </c>
      <c r="D952" s="23">
        <v>45957.374305555597</v>
      </c>
      <c r="E952" s="9" t="s">
        <v>212</v>
      </c>
      <c r="F952" s="9" t="s">
        <v>189</v>
      </c>
      <c r="G952" s="9" t="s">
        <v>236</v>
      </c>
      <c r="H952" s="9" t="s">
        <v>161</v>
      </c>
      <c r="I952" s="9" t="s">
        <v>237</v>
      </c>
      <c r="J952" s="9" t="s">
        <v>2541</v>
      </c>
      <c r="K952" s="9" t="s">
        <v>246</v>
      </c>
      <c r="L952" s="9" t="s">
        <v>311</v>
      </c>
      <c r="M952" s="9" t="s">
        <v>2542</v>
      </c>
      <c r="N952" s="9" t="s">
        <v>197</v>
      </c>
      <c r="O952" s="9" t="s">
        <v>177</v>
      </c>
      <c r="P952" s="9" t="s">
        <v>300</v>
      </c>
      <c r="Q952" s="9" t="s">
        <v>219</v>
      </c>
      <c r="R952" s="9">
        <v>0</v>
      </c>
      <c r="S952" s="9">
        <v>24</v>
      </c>
      <c r="U952" s="9" t="s">
        <v>242</v>
      </c>
      <c r="X952" s="9">
        <f>INDEX(SLA_Policy!$D$2:$D$5,MATCH(F952,SLA_Policy!$A$2:$A$5,0))</f>
        <v>120</v>
      </c>
      <c r="Y952" s="9" t="str">
        <f>IF(E952="Cancelled","Excluded",IF(D952="",IF((SLA_Policy!$B$8-B952)*24&gt;X952,"Open - Breached","Open - On Track"),IF((D952-B952)*24&lt;=X952,"Met","Breached")))</f>
        <v>Met</v>
      </c>
    </row>
    <row r="953" spans="1:25" x14ac:dyDescent="0.25">
      <c r="A953" s="9" t="s">
        <v>2543</v>
      </c>
      <c r="B953" s="23">
        <v>45955.716666666704</v>
      </c>
      <c r="C953" s="23">
        <v>45957.2993055556</v>
      </c>
      <c r="D953" s="23">
        <v>45957.322916666701</v>
      </c>
      <c r="E953" s="9" t="s">
        <v>212</v>
      </c>
      <c r="F953" s="9" t="s">
        <v>188</v>
      </c>
      <c r="G953" s="9" t="s">
        <v>236</v>
      </c>
      <c r="H953" s="9" t="s">
        <v>167</v>
      </c>
      <c r="I953" s="9" t="s">
        <v>255</v>
      </c>
      <c r="J953" s="9" t="s">
        <v>2544</v>
      </c>
      <c r="K953" s="9" t="s">
        <v>239</v>
      </c>
      <c r="L953" s="9" t="s">
        <v>371</v>
      </c>
      <c r="M953" s="9" t="s">
        <v>609</v>
      </c>
      <c r="N953" s="9" t="s">
        <v>196</v>
      </c>
      <c r="O953" s="9" t="s">
        <v>116</v>
      </c>
      <c r="P953" s="9" t="s">
        <v>218</v>
      </c>
      <c r="Q953" s="9" t="s">
        <v>219</v>
      </c>
      <c r="R953" s="9">
        <v>0</v>
      </c>
      <c r="S953" s="9">
        <v>27</v>
      </c>
      <c r="U953" s="9" t="s">
        <v>242</v>
      </c>
      <c r="X953" s="9">
        <f>INDEX(SLA_Policy!$D$2:$D$5,MATCH(F953,SLA_Policy!$A$2:$A$5,0))</f>
        <v>72</v>
      </c>
      <c r="Y953" s="9" t="str">
        <f>IF(E953="Cancelled","Excluded",IF(D953="",IF((SLA_Policy!$B$8-B953)*24&gt;X953,"Open - Breached","Open - On Track"),IF((D953-B953)*24&lt;=X953,"Met","Breached")))</f>
        <v>Met</v>
      </c>
    </row>
    <row r="954" spans="1:25" x14ac:dyDescent="0.25">
      <c r="A954" s="9" t="s">
        <v>2545</v>
      </c>
      <c r="B954" s="23">
        <v>45956.514583333301</v>
      </c>
      <c r="C954" s="23">
        <v>45957.304861111101</v>
      </c>
      <c r="D954" s="23">
        <v>45957.332638888904</v>
      </c>
      <c r="E954" s="9" t="s">
        <v>212</v>
      </c>
      <c r="F954" s="9" t="s">
        <v>188</v>
      </c>
      <c r="G954" s="9" t="s">
        <v>236</v>
      </c>
      <c r="H954" s="9" t="s">
        <v>161</v>
      </c>
      <c r="I954" s="9" t="s">
        <v>237</v>
      </c>
      <c r="J954" s="9" t="s">
        <v>238</v>
      </c>
      <c r="K954" s="9" t="s">
        <v>239</v>
      </c>
      <c r="L954" s="9" t="s">
        <v>104</v>
      </c>
      <c r="M954" s="9" t="s">
        <v>765</v>
      </c>
      <c r="N954" s="9" t="s">
        <v>199</v>
      </c>
      <c r="O954" s="9" t="s">
        <v>179</v>
      </c>
      <c r="P954" s="9" t="s">
        <v>264</v>
      </c>
      <c r="Q954" s="9" t="s">
        <v>219</v>
      </c>
      <c r="R954" s="9">
        <v>0</v>
      </c>
      <c r="S954" s="9">
        <v>16</v>
      </c>
      <c r="U954" s="9" t="s">
        <v>242</v>
      </c>
      <c r="X954" s="9">
        <f>INDEX(SLA_Policy!$D$2:$D$5,MATCH(F954,SLA_Policy!$A$2:$A$5,0))</f>
        <v>72</v>
      </c>
      <c r="Y954" s="9" t="str">
        <f>IF(E954="Cancelled","Excluded",IF(D954="",IF((SLA_Policy!$B$8-B954)*24&gt;X954,"Open - Breached","Open - On Track"),IF((D954-B954)*24&lt;=X954,"Met","Breached")))</f>
        <v>Met</v>
      </c>
    </row>
    <row r="955" spans="1:25" x14ac:dyDescent="0.25">
      <c r="A955" s="9" t="s">
        <v>2546</v>
      </c>
      <c r="B955" s="23">
        <v>45956.634722222203</v>
      </c>
      <c r="C955" s="23">
        <v>45957.338194444397</v>
      </c>
      <c r="D955" s="23">
        <v>45957.366666666698</v>
      </c>
      <c r="E955" s="9" t="s">
        <v>212</v>
      </c>
      <c r="F955" s="9" t="s">
        <v>188</v>
      </c>
      <c r="G955" s="9" t="s">
        <v>213</v>
      </c>
      <c r="H955" s="9" t="s">
        <v>162</v>
      </c>
      <c r="I955" s="9" t="s">
        <v>345</v>
      </c>
      <c r="J955" s="9" t="s">
        <v>794</v>
      </c>
      <c r="K955" s="9" t="s">
        <v>303</v>
      </c>
      <c r="L955" s="9" t="s">
        <v>395</v>
      </c>
      <c r="M955" s="9" t="s">
        <v>2547</v>
      </c>
      <c r="N955" s="9" t="s">
        <v>196</v>
      </c>
      <c r="O955" s="9" t="s">
        <v>116</v>
      </c>
      <c r="P955" s="9" t="s">
        <v>590</v>
      </c>
      <c r="Q955" s="9" t="s">
        <v>219</v>
      </c>
      <c r="R955" s="9">
        <v>0</v>
      </c>
      <c r="S955" s="9">
        <v>11</v>
      </c>
      <c r="U955" s="9" t="s">
        <v>248</v>
      </c>
      <c r="W955" s="9">
        <v>4</v>
      </c>
      <c r="X955" s="9">
        <f>INDEX(SLA_Policy!$D$2:$D$5,MATCH(F955,SLA_Policy!$A$2:$A$5,0))</f>
        <v>72</v>
      </c>
      <c r="Y955" s="9" t="str">
        <f>IF(E955="Cancelled","Excluded",IF(D955="",IF((SLA_Policy!$B$8-B955)*24&gt;X955,"Open - Breached","Open - On Track"),IF((D955-B955)*24&lt;=X955,"Met","Breached")))</f>
        <v>Met</v>
      </c>
    </row>
    <row r="956" spans="1:25" x14ac:dyDescent="0.25">
      <c r="A956" s="9" t="s">
        <v>2548</v>
      </c>
      <c r="B956" s="23">
        <v>45956.653472222199</v>
      </c>
      <c r="C956" s="23">
        <v>45957.361111111102</v>
      </c>
      <c r="D956" s="23">
        <v>45957.3881944444</v>
      </c>
      <c r="E956" s="9" t="s">
        <v>212</v>
      </c>
      <c r="F956" s="9" t="s">
        <v>188</v>
      </c>
      <c r="G956" s="9" t="s">
        <v>236</v>
      </c>
      <c r="H956" s="9" t="s">
        <v>162</v>
      </c>
      <c r="I956" s="9" t="s">
        <v>280</v>
      </c>
      <c r="J956" s="9" t="s">
        <v>2549</v>
      </c>
      <c r="K956" s="9" t="s">
        <v>239</v>
      </c>
      <c r="L956" s="9" t="s">
        <v>216</v>
      </c>
      <c r="M956" s="9" t="s">
        <v>2550</v>
      </c>
      <c r="N956" s="9" t="s">
        <v>196</v>
      </c>
      <c r="O956" s="9" t="s">
        <v>179</v>
      </c>
      <c r="P956" s="9" t="s">
        <v>264</v>
      </c>
      <c r="Q956" s="9" t="s">
        <v>219</v>
      </c>
      <c r="R956" s="9">
        <v>0</v>
      </c>
      <c r="S956" s="9">
        <v>15</v>
      </c>
      <c r="U956" s="9" t="s">
        <v>242</v>
      </c>
      <c r="X956" s="9">
        <f>INDEX(SLA_Policy!$D$2:$D$5,MATCH(F956,SLA_Policy!$A$2:$A$5,0))</f>
        <v>72</v>
      </c>
      <c r="Y956" s="9" t="str">
        <f>IF(E956="Cancelled","Excluded",IF(D956="",IF((SLA_Policy!$B$8-B956)*24&gt;X956,"Open - Breached","Open - On Track"),IF((D956-B956)*24&lt;=X956,"Met","Breached")))</f>
        <v>Met</v>
      </c>
    </row>
    <row r="957" spans="1:25" x14ac:dyDescent="0.25">
      <c r="A957" s="9" t="s">
        <v>2551</v>
      </c>
      <c r="B957" s="23">
        <v>45956.65625</v>
      </c>
      <c r="C957" s="23">
        <v>45957.309027777803</v>
      </c>
      <c r="D957" s="23">
        <v>45958.3305555556</v>
      </c>
      <c r="E957" s="9" t="s">
        <v>212</v>
      </c>
      <c r="F957" s="9" t="s">
        <v>188</v>
      </c>
      <c r="G957" s="9" t="s">
        <v>236</v>
      </c>
      <c r="H957" s="9" t="s">
        <v>161</v>
      </c>
      <c r="I957" s="9" t="s">
        <v>237</v>
      </c>
      <c r="J957" s="9" t="s">
        <v>2552</v>
      </c>
      <c r="K957" s="9" t="s">
        <v>303</v>
      </c>
      <c r="L957" s="9" t="s">
        <v>104</v>
      </c>
      <c r="M957" s="9" t="s">
        <v>2293</v>
      </c>
      <c r="N957" s="9" t="s">
        <v>196</v>
      </c>
      <c r="O957" s="9" t="s">
        <v>177</v>
      </c>
      <c r="P957" s="9" t="s">
        <v>942</v>
      </c>
      <c r="Q957" s="9" t="s">
        <v>273</v>
      </c>
      <c r="R957" s="9">
        <v>0</v>
      </c>
      <c r="S957" s="9">
        <v>14</v>
      </c>
      <c r="U957" s="9" t="s">
        <v>242</v>
      </c>
      <c r="X957" s="9">
        <f>INDEX(SLA_Policy!$D$2:$D$5,MATCH(F957,SLA_Policy!$A$2:$A$5,0))</f>
        <v>72</v>
      </c>
      <c r="Y957" s="9" t="str">
        <f>IF(E957="Cancelled","Excluded",IF(D957="",IF((SLA_Policy!$B$8-B957)*24&gt;X957,"Open - Breached","Open - On Track"),IF((D957-B957)*24&lt;=X957,"Met","Breached")))</f>
        <v>Met</v>
      </c>
    </row>
    <row r="958" spans="1:25" x14ac:dyDescent="0.25">
      <c r="A958" s="9" t="s">
        <v>2553</v>
      </c>
      <c r="B958" s="23">
        <v>45956.695138888899</v>
      </c>
      <c r="C958" s="23">
        <v>45957.295138888898</v>
      </c>
      <c r="D958" s="23">
        <v>45957.315277777801</v>
      </c>
      <c r="E958" s="9" t="s">
        <v>212</v>
      </c>
      <c r="F958" s="9" t="s">
        <v>188</v>
      </c>
      <c r="G958" s="9" t="s">
        <v>213</v>
      </c>
      <c r="H958" s="9" t="s">
        <v>161</v>
      </c>
      <c r="I958" s="9" t="s">
        <v>389</v>
      </c>
      <c r="J958" s="9" t="s">
        <v>1581</v>
      </c>
      <c r="K958" s="9" t="s">
        <v>239</v>
      </c>
      <c r="L958" s="9" t="s">
        <v>216</v>
      </c>
      <c r="M958" s="9" t="s">
        <v>524</v>
      </c>
      <c r="N958" s="9" t="s">
        <v>196</v>
      </c>
      <c r="O958" s="9" t="s">
        <v>116</v>
      </c>
      <c r="P958" s="9" t="s">
        <v>295</v>
      </c>
      <c r="Q958" s="9" t="s">
        <v>219</v>
      </c>
      <c r="R958" s="9">
        <v>0</v>
      </c>
      <c r="S958" s="9">
        <v>8</v>
      </c>
      <c r="U958" s="9" t="s">
        <v>290</v>
      </c>
      <c r="X958" s="9">
        <f>INDEX(SLA_Policy!$D$2:$D$5,MATCH(F958,SLA_Policy!$A$2:$A$5,0))</f>
        <v>72</v>
      </c>
      <c r="Y958" s="9" t="str">
        <f>IF(E958="Cancelled","Excluded",IF(D958="",IF((SLA_Policy!$B$8-B958)*24&gt;X958,"Open - Breached","Open - On Track"),IF((D958-B958)*24&lt;=X958,"Met","Breached")))</f>
        <v>Met</v>
      </c>
    </row>
    <row r="959" spans="1:25" x14ac:dyDescent="0.25">
      <c r="A959" s="9" t="s">
        <v>2554</v>
      </c>
      <c r="B959" s="23">
        <v>45956.802083333299</v>
      </c>
      <c r="C959" s="23">
        <v>45957.329166666699</v>
      </c>
      <c r="D959" s="23">
        <v>45957.339583333298</v>
      </c>
      <c r="E959" s="9" t="s">
        <v>212</v>
      </c>
      <c r="F959" s="9" t="s">
        <v>189</v>
      </c>
      <c r="G959" s="9" t="s">
        <v>213</v>
      </c>
      <c r="H959" s="9" t="s">
        <v>161</v>
      </c>
      <c r="I959" s="9" t="s">
        <v>389</v>
      </c>
      <c r="J959" s="9" t="s">
        <v>767</v>
      </c>
      <c r="K959" s="9" t="s">
        <v>239</v>
      </c>
      <c r="L959" s="9" t="s">
        <v>216</v>
      </c>
      <c r="M959" s="9" t="s">
        <v>1036</v>
      </c>
      <c r="N959" s="9" t="s">
        <v>196</v>
      </c>
      <c r="O959" s="9" t="s">
        <v>116</v>
      </c>
      <c r="P959" s="9" t="s">
        <v>234</v>
      </c>
      <c r="Q959" s="9" t="s">
        <v>219</v>
      </c>
      <c r="R959" s="9">
        <v>0</v>
      </c>
      <c r="S959" s="9">
        <v>6</v>
      </c>
      <c r="U959" s="9" t="s">
        <v>290</v>
      </c>
      <c r="X959" s="9">
        <f>INDEX(SLA_Policy!$D$2:$D$5,MATCH(F959,SLA_Policy!$A$2:$A$5,0))</f>
        <v>120</v>
      </c>
      <c r="Y959" s="9" t="str">
        <f>IF(E959="Cancelled","Excluded",IF(D959="",IF((SLA_Policy!$B$8-B959)*24&gt;X959,"Open - Breached","Open - On Track"),IF((D959-B959)*24&lt;=X959,"Met","Breached")))</f>
        <v>Met</v>
      </c>
    </row>
    <row r="960" spans="1:25" x14ac:dyDescent="0.25">
      <c r="A960" s="9" t="s">
        <v>2555</v>
      </c>
      <c r="B960" s="23">
        <v>45956.9152777778</v>
      </c>
      <c r="C960" s="23">
        <v>45957.371527777803</v>
      </c>
      <c r="D960" s="23">
        <v>45957.378472222197</v>
      </c>
      <c r="E960" s="9" t="s">
        <v>212</v>
      </c>
      <c r="F960" s="9" t="s">
        <v>189</v>
      </c>
      <c r="G960" s="9" t="s">
        <v>236</v>
      </c>
      <c r="H960" s="9" t="s">
        <v>164</v>
      </c>
      <c r="I960" s="9" t="s">
        <v>421</v>
      </c>
      <c r="J960" s="9" t="s">
        <v>2556</v>
      </c>
      <c r="K960" s="9" t="s">
        <v>246</v>
      </c>
      <c r="L960" s="9" t="s">
        <v>395</v>
      </c>
      <c r="M960" s="9" t="s">
        <v>792</v>
      </c>
      <c r="N960" s="9" t="s">
        <v>196</v>
      </c>
      <c r="O960" s="9" t="s">
        <v>180</v>
      </c>
      <c r="P960" s="9" t="s">
        <v>318</v>
      </c>
      <c r="Q960" s="9" t="s">
        <v>219</v>
      </c>
      <c r="R960" s="9">
        <v>0</v>
      </c>
      <c r="S960" s="9">
        <v>20</v>
      </c>
      <c r="T960" s="9" t="s">
        <v>343</v>
      </c>
      <c r="U960" s="9" t="s">
        <v>242</v>
      </c>
      <c r="W960" s="9">
        <v>5</v>
      </c>
      <c r="X960" s="9">
        <f>INDEX(SLA_Policy!$D$2:$D$5,MATCH(F960,SLA_Policy!$A$2:$A$5,0))</f>
        <v>120</v>
      </c>
      <c r="Y960" s="9" t="str">
        <f>IF(E960="Cancelled","Excluded",IF(D960="",IF((SLA_Policy!$B$8-B960)*24&gt;X960,"Open - Breached","Open - On Track"),IF((D960-B960)*24&lt;=X960,"Met","Breached")))</f>
        <v>Met</v>
      </c>
    </row>
    <row r="961" spans="1:25" x14ac:dyDescent="0.25">
      <c r="A961" s="9" t="s">
        <v>2557</v>
      </c>
      <c r="B961" s="23">
        <v>45957.3</v>
      </c>
      <c r="C961" s="23">
        <v>45957.304861111101</v>
      </c>
      <c r="D961" s="23">
        <v>45957.492361111101</v>
      </c>
      <c r="E961" s="9" t="s">
        <v>212</v>
      </c>
      <c r="F961" s="9" t="s">
        <v>187</v>
      </c>
      <c r="G961" s="9" t="s">
        <v>213</v>
      </c>
      <c r="H961" s="9" t="s">
        <v>167</v>
      </c>
      <c r="I961" s="9" t="s">
        <v>362</v>
      </c>
      <c r="J961" s="9" t="s">
        <v>2558</v>
      </c>
      <c r="K961" s="9" t="s">
        <v>239</v>
      </c>
      <c r="L961" s="9" t="s">
        <v>104</v>
      </c>
      <c r="M961" s="9" t="s">
        <v>2559</v>
      </c>
      <c r="N961" s="9" t="s">
        <v>196</v>
      </c>
      <c r="O961" s="9" t="s">
        <v>176</v>
      </c>
      <c r="P961" s="9" t="s">
        <v>330</v>
      </c>
      <c r="Q961" s="9" t="s">
        <v>273</v>
      </c>
      <c r="R961" s="9">
        <v>0</v>
      </c>
      <c r="S961" s="9">
        <v>33</v>
      </c>
      <c r="T961" s="9" t="s">
        <v>220</v>
      </c>
      <c r="U961" s="9" t="s">
        <v>248</v>
      </c>
      <c r="X961" s="9">
        <f>INDEX(SLA_Policy!$D$2:$D$5,MATCH(F961,SLA_Policy!$A$2:$A$5,0))</f>
        <v>8</v>
      </c>
      <c r="Y961" s="9" t="str">
        <f>IF(E961="Cancelled","Excluded",IF(D961="",IF((SLA_Policy!$B$8-B961)*24&gt;X961,"Open - Breached","Open - On Track"),IF((D961-B961)*24&lt;=X961,"Met","Breached")))</f>
        <v>Met</v>
      </c>
    </row>
    <row r="962" spans="1:25" x14ac:dyDescent="0.25">
      <c r="A962" s="9" t="s">
        <v>2560</v>
      </c>
      <c r="B962" s="23">
        <v>45957.342361111099</v>
      </c>
      <c r="C962" s="23">
        <v>45957.397916666698</v>
      </c>
      <c r="D962" s="23">
        <v>45957.761805555601</v>
      </c>
      <c r="E962" s="9" t="s">
        <v>212</v>
      </c>
      <c r="F962" s="9" t="s">
        <v>189</v>
      </c>
      <c r="G962" s="9" t="s">
        <v>236</v>
      </c>
      <c r="H962" s="9" t="s">
        <v>167</v>
      </c>
      <c r="I962" s="9" t="s">
        <v>255</v>
      </c>
      <c r="J962" s="9" t="s">
        <v>2561</v>
      </c>
      <c r="K962" s="9" t="s">
        <v>303</v>
      </c>
      <c r="L962" s="9" t="s">
        <v>311</v>
      </c>
      <c r="M962" s="9" t="s">
        <v>2562</v>
      </c>
      <c r="N962" s="9" t="s">
        <v>196</v>
      </c>
      <c r="O962" s="9" t="s">
        <v>116</v>
      </c>
      <c r="P962" s="9" t="s">
        <v>295</v>
      </c>
      <c r="Q962" s="9" t="s">
        <v>219</v>
      </c>
      <c r="R962" s="9">
        <v>0</v>
      </c>
      <c r="S962" s="9">
        <v>14</v>
      </c>
      <c r="U962" s="9" t="s">
        <v>242</v>
      </c>
      <c r="W962" s="9">
        <v>5</v>
      </c>
      <c r="X962" s="9">
        <f>INDEX(SLA_Policy!$D$2:$D$5,MATCH(F962,SLA_Policy!$A$2:$A$5,0))</f>
        <v>120</v>
      </c>
      <c r="Y962" s="9" t="str">
        <f>IF(E962="Cancelled","Excluded",IF(D962="",IF((SLA_Policy!$B$8-B962)*24&gt;X962,"Open - Breached","Open - On Track"),IF((D962-B962)*24&lt;=X962,"Met","Breached")))</f>
        <v>Met</v>
      </c>
    </row>
    <row r="963" spans="1:25" x14ac:dyDescent="0.25">
      <c r="A963" s="9" t="s">
        <v>2563</v>
      </c>
      <c r="B963" s="23">
        <v>45957.354861111096</v>
      </c>
      <c r="C963" s="23">
        <v>45957.369444444397</v>
      </c>
      <c r="D963" s="23">
        <v>45961.315972222197</v>
      </c>
      <c r="E963" s="9" t="s">
        <v>212</v>
      </c>
      <c r="F963" s="9" t="s">
        <v>188</v>
      </c>
      <c r="G963" s="9" t="s">
        <v>213</v>
      </c>
      <c r="H963" s="9" t="s">
        <v>167</v>
      </c>
      <c r="I963" s="9" t="s">
        <v>536</v>
      </c>
      <c r="J963" s="9" t="s">
        <v>2564</v>
      </c>
      <c r="K963" s="9" t="s">
        <v>239</v>
      </c>
      <c r="L963" s="9" t="s">
        <v>104</v>
      </c>
      <c r="M963" s="9" t="s">
        <v>2106</v>
      </c>
      <c r="N963" s="9" t="s">
        <v>196</v>
      </c>
      <c r="O963" s="9" t="s">
        <v>180</v>
      </c>
      <c r="P963" s="9" t="s">
        <v>318</v>
      </c>
      <c r="Q963" s="9" t="s">
        <v>219</v>
      </c>
      <c r="R963" s="9">
        <v>0</v>
      </c>
      <c r="S963" s="9">
        <v>41</v>
      </c>
      <c r="T963" s="9" t="s">
        <v>136</v>
      </c>
      <c r="U963" s="9" t="s">
        <v>266</v>
      </c>
      <c r="W963" s="9">
        <v>5</v>
      </c>
      <c r="X963" s="9">
        <f>INDEX(SLA_Policy!$D$2:$D$5,MATCH(F963,SLA_Policy!$A$2:$A$5,0))</f>
        <v>72</v>
      </c>
      <c r="Y963" s="9" t="str">
        <f>IF(E963="Cancelled","Excluded",IF(D963="",IF((SLA_Policy!$B$8-B963)*24&gt;X963,"Open - Breached","Open - On Track"),IF((D963-B963)*24&lt;=X963,"Met","Breached")))</f>
        <v>Breached</v>
      </c>
    </row>
    <row r="964" spans="1:25" x14ac:dyDescent="0.25">
      <c r="A964" s="9" t="s">
        <v>2565</v>
      </c>
      <c r="B964" s="23">
        <v>45957.354861111096</v>
      </c>
      <c r="C964" s="23">
        <v>45957.360416666699</v>
      </c>
      <c r="D964" s="23">
        <v>45957.497222222199</v>
      </c>
      <c r="E964" s="9" t="s">
        <v>212</v>
      </c>
      <c r="F964" s="9" t="s">
        <v>188</v>
      </c>
      <c r="G964" s="9" t="s">
        <v>213</v>
      </c>
      <c r="H964" s="9" t="s">
        <v>88</v>
      </c>
      <c r="I964" s="9" t="s">
        <v>92</v>
      </c>
      <c r="J964" s="9" t="s">
        <v>842</v>
      </c>
      <c r="K964" s="9" t="s">
        <v>246</v>
      </c>
      <c r="L964" s="9" t="s">
        <v>282</v>
      </c>
      <c r="M964" s="9" t="s">
        <v>2566</v>
      </c>
      <c r="N964" s="9" t="s">
        <v>198</v>
      </c>
      <c r="O964" s="9" t="s">
        <v>178</v>
      </c>
      <c r="P964" s="9" t="s">
        <v>272</v>
      </c>
      <c r="Q964" s="9" t="s">
        <v>219</v>
      </c>
      <c r="R964" s="9">
        <v>0</v>
      </c>
      <c r="S964" s="9">
        <v>20</v>
      </c>
      <c r="T964" s="9" t="s">
        <v>220</v>
      </c>
      <c r="U964" s="9" t="s">
        <v>266</v>
      </c>
      <c r="X964" s="9">
        <f>INDEX(SLA_Policy!$D$2:$D$5,MATCH(F964,SLA_Policy!$A$2:$A$5,0))</f>
        <v>72</v>
      </c>
      <c r="Y964" s="9" t="str">
        <f>IF(E964="Cancelled","Excluded",IF(D964="",IF((SLA_Policy!$B$8-B964)*24&gt;X964,"Open - Breached","Open - On Track"),IF((D964-B964)*24&lt;=X964,"Met","Breached")))</f>
        <v>Met</v>
      </c>
    </row>
    <row r="965" spans="1:25" x14ac:dyDescent="0.25">
      <c r="A965" s="9" t="s">
        <v>2567</v>
      </c>
      <c r="B965" s="23">
        <v>45957.359027777798</v>
      </c>
      <c r="C965" s="23">
        <v>45957.371527777803</v>
      </c>
      <c r="D965" s="23">
        <v>45957.433333333298</v>
      </c>
      <c r="E965" s="9" t="s">
        <v>212</v>
      </c>
      <c r="F965" s="9" t="s">
        <v>189</v>
      </c>
      <c r="G965" s="9" t="s">
        <v>213</v>
      </c>
      <c r="H965" s="9" t="s">
        <v>161</v>
      </c>
      <c r="I965" s="9" t="s">
        <v>389</v>
      </c>
      <c r="J965" s="9" t="s">
        <v>2568</v>
      </c>
      <c r="K965" s="9" t="s">
        <v>215</v>
      </c>
      <c r="L965" s="9" t="s">
        <v>293</v>
      </c>
      <c r="M965" s="9" t="s">
        <v>2382</v>
      </c>
      <c r="N965" s="9" t="s">
        <v>198</v>
      </c>
      <c r="O965" s="9" t="s">
        <v>116</v>
      </c>
      <c r="P965" s="9" t="s">
        <v>258</v>
      </c>
      <c r="Q965" s="9" t="s">
        <v>219</v>
      </c>
      <c r="R965" s="9">
        <v>0</v>
      </c>
      <c r="S965" s="9">
        <v>3</v>
      </c>
      <c r="U965" s="9" t="s">
        <v>266</v>
      </c>
      <c r="X965" s="9">
        <f>INDEX(SLA_Policy!$D$2:$D$5,MATCH(F965,SLA_Policy!$A$2:$A$5,0))</f>
        <v>120</v>
      </c>
      <c r="Y965" s="9" t="str">
        <f>IF(E965="Cancelled","Excluded",IF(D965="",IF((SLA_Policy!$B$8-B965)*24&gt;X965,"Open - Breached","Open - On Track"),IF((D965-B965)*24&lt;=X965,"Met","Breached")))</f>
        <v>Met</v>
      </c>
    </row>
    <row r="966" spans="1:25" x14ac:dyDescent="0.25">
      <c r="A966" s="9" t="s">
        <v>2569</v>
      </c>
      <c r="B966" s="23">
        <v>45957.364583333299</v>
      </c>
      <c r="C966" s="23">
        <v>45957.383333333302</v>
      </c>
      <c r="D966" s="23">
        <v>45957.767361111102</v>
      </c>
      <c r="E966" s="9" t="s">
        <v>212</v>
      </c>
      <c r="F966" s="9" t="s">
        <v>189</v>
      </c>
      <c r="G966" s="9" t="s">
        <v>213</v>
      </c>
      <c r="H966" s="9" t="s">
        <v>164</v>
      </c>
      <c r="I966" s="9" t="s">
        <v>339</v>
      </c>
      <c r="J966" s="9" t="s">
        <v>2570</v>
      </c>
      <c r="K966" s="9" t="s">
        <v>303</v>
      </c>
      <c r="L966" s="9" t="s">
        <v>395</v>
      </c>
      <c r="M966" s="9" t="s">
        <v>2571</v>
      </c>
      <c r="N966" s="9" t="s">
        <v>199</v>
      </c>
      <c r="O966" s="9" t="s">
        <v>116</v>
      </c>
      <c r="P966" s="9" t="s">
        <v>234</v>
      </c>
      <c r="Q966" s="9" t="s">
        <v>219</v>
      </c>
      <c r="R966" s="9">
        <v>0</v>
      </c>
      <c r="S966" s="9">
        <v>6</v>
      </c>
      <c r="T966" s="9" t="s">
        <v>343</v>
      </c>
      <c r="U966" s="9" t="s">
        <v>290</v>
      </c>
      <c r="X966" s="9">
        <f>INDEX(SLA_Policy!$D$2:$D$5,MATCH(F966,SLA_Policy!$A$2:$A$5,0))</f>
        <v>120</v>
      </c>
      <c r="Y966" s="9" t="str">
        <f>IF(E966="Cancelled","Excluded",IF(D966="",IF((SLA_Policy!$B$8-B966)*24&gt;X966,"Open - Breached","Open - On Track"),IF((D966-B966)*24&lt;=X966,"Met","Breached")))</f>
        <v>Met</v>
      </c>
    </row>
    <row r="967" spans="1:25" x14ac:dyDescent="0.25">
      <c r="A967" s="9" t="s">
        <v>2572</v>
      </c>
      <c r="B967" s="23">
        <v>45957.367361111101</v>
      </c>
      <c r="C967" s="23">
        <v>45957.377777777801</v>
      </c>
      <c r="D967" s="23">
        <v>45959.627083333296</v>
      </c>
      <c r="E967" s="9" t="s">
        <v>212</v>
      </c>
      <c r="F967" s="9" t="s">
        <v>188</v>
      </c>
      <c r="G967" s="9" t="s">
        <v>213</v>
      </c>
      <c r="H967" s="9" t="s">
        <v>167</v>
      </c>
      <c r="I967" s="9" t="s">
        <v>349</v>
      </c>
      <c r="J967" s="9" t="s">
        <v>2105</v>
      </c>
      <c r="K967" s="9" t="s">
        <v>410</v>
      </c>
      <c r="L967" s="9" t="s">
        <v>307</v>
      </c>
      <c r="M967" s="9" t="s">
        <v>787</v>
      </c>
      <c r="N967" s="9" t="s">
        <v>197</v>
      </c>
      <c r="O967" s="9" t="s">
        <v>180</v>
      </c>
      <c r="P967" s="9" t="s">
        <v>278</v>
      </c>
      <c r="Q967" s="9" t="s">
        <v>219</v>
      </c>
      <c r="R967" s="9">
        <v>0</v>
      </c>
      <c r="S967" s="9">
        <v>23</v>
      </c>
      <c r="U967" s="9" t="s">
        <v>376</v>
      </c>
      <c r="W967" s="9">
        <v>5</v>
      </c>
      <c r="X967" s="9">
        <f>INDEX(SLA_Policy!$D$2:$D$5,MATCH(F967,SLA_Policy!$A$2:$A$5,0))</f>
        <v>72</v>
      </c>
      <c r="Y967" s="9" t="str">
        <f>IF(E967="Cancelled","Excluded",IF(D967="",IF((SLA_Policy!$B$8-B967)*24&gt;X967,"Open - Breached","Open - On Track"),IF((D967-B967)*24&lt;=X967,"Met","Breached")))</f>
        <v>Met</v>
      </c>
    </row>
    <row r="968" spans="1:25" x14ac:dyDescent="0.25">
      <c r="A968" s="9" t="s">
        <v>2573</v>
      </c>
      <c r="B968" s="23">
        <v>45957.368750000001</v>
      </c>
      <c r="C968" s="23">
        <v>45957.378472222197</v>
      </c>
      <c r="D968" s="23">
        <v>45958.365277777797</v>
      </c>
      <c r="E968" s="9" t="s">
        <v>212</v>
      </c>
      <c r="F968" s="9" t="s">
        <v>188</v>
      </c>
      <c r="G968" s="9" t="s">
        <v>213</v>
      </c>
      <c r="H968" s="9" t="s">
        <v>167</v>
      </c>
      <c r="I968" s="9" t="s">
        <v>362</v>
      </c>
      <c r="J968" s="9" t="s">
        <v>2574</v>
      </c>
      <c r="K968" s="9" t="s">
        <v>303</v>
      </c>
      <c r="L968" s="9" t="s">
        <v>270</v>
      </c>
      <c r="M968" s="9" t="s">
        <v>2575</v>
      </c>
      <c r="N968" s="9" t="s">
        <v>197</v>
      </c>
      <c r="O968" s="9" t="s">
        <v>176</v>
      </c>
      <c r="P968" s="9" t="s">
        <v>1159</v>
      </c>
      <c r="Q968" s="9" t="s">
        <v>219</v>
      </c>
      <c r="R968" s="9">
        <v>0</v>
      </c>
      <c r="S968" s="9">
        <v>31</v>
      </c>
      <c r="U968" s="9" t="s">
        <v>290</v>
      </c>
      <c r="W968" s="9">
        <v>5</v>
      </c>
      <c r="X968" s="9">
        <f>INDEX(SLA_Policy!$D$2:$D$5,MATCH(F968,SLA_Policy!$A$2:$A$5,0))</f>
        <v>72</v>
      </c>
      <c r="Y968" s="9" t="str">
        <f>IF(E968="Cancelled","Excluded",IF(D968="",IF((SLA_Policy!$B$8-B968)*24&gt;X968,"Open - Breached","Open - On Track"),IF((D968-B968)*24&lt;=X968,"Met","Breached")))</f>
        <v>Met</v>
      </c>
    </row>
    <row r="969" spans="1:25" x14ac:dyDescent="0.25">
      <c r="A969" s="9" t="s">
        <v>2576</v>
      </c>
      <c r="B969" s="23">
        <v>45957.370138888902</v>
      </c>
      <c r="C969" s="23">
        <v>45957.448611111096</v>
      </c>
      <c r="D969" s="23">
        <v>45957.558333333298</v>
      </c>
      <c r="E969" s="9" t="s">
        <v>212</v>
      </c>
      <c r="F969" s="9" t="s">
        <v>188</v>
      </c>
      <c r="G969" s="9" t="s">
        <v>213</v>
      </c>
      <c r="H969" s="9" t="s">
        <v>162</v>
      </c>
      <c r="I969" s="9" t="s">
        <v>393</v>
      </c>
      <c r="J969" s="9" t="s">
        <v>2577</v>
      </c>
      <c r="K969" s="9" t="s">
        <v>246</v>
      </c>
      <c r="L969" s="9" t="s">
        <v>216</v>
      </c>
      <c r="M969" s="9" t="s">
        <v>2504</v>
      </c>
      <c r="N969" s="9" t="s">
        <v>196</v>
      </c>
      <c r="O969" s="9" t="s">
        <v>179</v>
      </c>
      <c r="P969" s="9" t="s">
        <v>313</v>
      </c>
      <c r="Q969" s="9" t="s">
        <v>219</v>
      </c>
      <c r="R969" s="9">
        <v>0</v>
      </c>
      <c r="S969" s="9">
        <v>6</v>
      </c>
      <c r="U969" s="9" t="s">
        <v>661</v>
      </c>
      <c r="X969" s="9">
        <f>INDEX(SLA_Policy!$D$2:$D$5,MATCH(F969,SLA_Policy!$A$2:$A$5,0))</f>
        <v>72</v>
      </c>
      <c r="Y969" s="9" t="str">
        <f>IF(E969="Cancelled","Excluded",IF(D969="",IF((SLA_Policy!$B$8-B969)*24&gt;X969,"Open - Breached","Open - On Track"),IF((D969-B969)*24&lt;=X969,"Met","Breached")))</f>
        <v>Met</v>
      </c>
    </row>
    <row r="970" spans="1:25" x14ac:dyDescent="0.25">
      <c r="A970" s="9" t="s">
        <v>2578</v>
      </c>
      <c r="B970" s="23">
        <v>45957.370138888902</v>
      </c>
      <c r="C970" s="23">
        <v>45957.404861111099</v>
      </c>
      <c r="D970" s="23">
        <v>45957.411111111098</v>
      </c>
      <c r="E970" s="9" t="s">
        <v>212</v>
      </c>
      <c r="F970" s="9" t="s">
        <v>189</v>
      </c>
      <c r="G970" s="9" t="s">
        <v>213</v>
      </c>
      <c r="H970" s="9" t="s">
        <v>161</v>
      </c>
      <c r="I970" s="9" t="s">
        <v>454</v>
      </c>
      <c r="J970" s="9" t="s">
        <v>2579</v>
      </c>
      <c r="K970" s="9" t="s">
        <v>215</v>
      </c>
      <c r="L970" s="9" t="s">
        <v>311</v>
      </c>
      <c r="M970" s="9" t="s">
        <v>2580</v>
      </c>
      <c r="N970" s="9" t="s">
        <v>198</v>
      </c>
      <c r="O970" s="9" t="s">
        <v>116</v>
      </c>
      <c r="P970" s="9" t="s">
        <v>551</v>
      </c>
      <c r="Q970" s="9" t="s">
        <v>219</v>
      </c>
      <c r="R970" s="9">
        <v>0</v>
      </c>
      <c r="S970" s="9">
        <v>9</v>
      </c>
      <c r="U970" s="9" t="s">
        <v>266</v>
      </c>
      <c r="W970" s="9">
        <v>5</v>
      </c>
      <c r="X970" s="9">
        <f>INDEX(SLA_Policy!$D$2:$D$5,MATCH(F970,SLA_Policy!$A$2:$A$5,0))</f>
        <v>120</v>
      </c>
      <c r="Y970" s="9" t="str">
        <f>IF(E970="Cancelled","Excluded",IF(D970="",IF((SLA_Policy!$B$8-B970)*24&gt;X970,"Open - Breached","Open - On Track"),IF((D970-B970)*24&lt;=X970,"Met","Breached")))</f>
        <v>Met</v>
      </c>
    </row>
    <row r="971" spans="1:25" x14ac:dyDescent="0.25">
      <c r="A971" s="9" t="s">
        <v>2581</v>
      </c>
      <c r="B971" s="23">
        <v>45957.374305555597</v>
      </c>
      <c r="C971" s="23">
        <v>45957.411111111098</v>
      </c>
      <c r="E971" s="9" t="s">
        <v>649</v>
      </c>
      <c r="F971" s="9" t="s">
        <v>189</v>
      </c>
      <c r="G971" s="9" t="s">
        <v>236</v>
      </c>
      <c r="H971" s="9" t="s">
        <v>167</v>
      </c>
      <c r="I971" s="9" t="s">
        <v>255</v>
      </c>
      <c r="J971" s="9" t="s">
        <v>2582</v>
      </c>
      <c r="K971" s="9" t="s">
        <v>215</v>
      </c>
      <c r="L971" s="9" t="s">
        <v>216</v>
      </c>
      <c r="M971" s="9" t="s">
        <v>2089</v>
      </c>
      <c r="N971" s="9" t="s">
        <v>196</v>
      </c>
      <c r="O971" s="9" t="s">
        <v>176</v>
      </c>
      <c r="P971" s="9" t="s">
        <v>253</v>
      </c>
      <c r="Q971" s="9" t="s">
        <v>219</v>
      </c>
      <c r="R971" s="9">
        <v>0</v>
      </c>
      <c r="S971" s="9">
        <v>1</v>
      </c>
      <c r="X971" s="9">
        <f>INDEX(SLA_Policy!$D$2:$D$5,MATCH(F971,SLA_Policy!$A$2:$A$5,0))</f>
        <v>120</v>
      </c>
      <c r="Y971" s="9" t="str">
        <f>IF(E971="Cancelled","Excluded",IF(D971="",IF((SLA_Policy!$B$8-B971)*24&gt;X971,"Open - Breached","Open - On Track"),IF((D971-B971)*24&lt;=X971,"Met","Breached")))</f>
        <v>Excluded</v>
      </c>
    </row>
    <row r="972" spans="1:25" x14ac:dyDescent="0.25">
      <c r="A972" s="9" t="s">
        <v>2583</v>
      </c>
      <c r="B972" s="23">
        <v>45957.379861111098</v>
      </c>
      <c r="C972" s="23">
        <v>45957.482638888898</v>
      </c>
      <c r="D972" s="23">
        <v>45958.304861111101</v>
      </c>
      <c r="E972" s="9" t="s">
        <v>212</v>
      </c>
      <c r="F972" s="9" t="s">
        <v>188</v>
      </c>
      <c r="G972" s="9" t="s">
        <v>236</v>
      </c>
      <c r="H972" s="9" t="s">
        <v>164</v>
      </c>
      <c r="I972" s="9" t="s">
        <v>421</v>
      </c>
      <c r="J972" s="9" t="s">
        <v>2486</v>
      </c>
      <c r="K972" s="9" t="s">
        <v>246</v>
      </c>
      <c r="L972" s="9" t="s">
        <v>216</v>
      </c>
      <c r="M972" s="9" t="s">
        <v>1979</v>
      </c>
      <c r="N972" s="9" t="s">
        <v>196</v>
      </c>
      <c r="O972" s="9" t="s">
        <v>180</v>
      </c>
      <c r="P972" s="9" t="s">
        <v>278</v>
      </c>
      <c r="Q972" s="9" t="s">
        <v>219</v>
      </c>
      <c r="R972" s="9">
        <v>0</v>
      </c>
      <c r="S972" s="9">
        <v>35</v>
      </c>
      <c r="T972" s="9" t="s">
        <v>343</v>
      </c>
      <c r="U972" s="9" t="s">
        <v>242</v>
      </c>
      <c r="X972" s="9">
        <f>INDEX(SLA_Policy!$D$2:$D$5,MATCH(F972,SLA_Policy!$A$2:$A$5,0))</f>
        <v>72</v>
      </c>
      <c r="Y972" s="9" t="str">
        <f>IF(E972="Cancelled","Excluded",IF(D972="",IF((SLA_Policy!$B$8-B972)*24&gt;X972,"Open - Breached","Open - On Track"),IF((D972-B972)*24&lt;=X972,"Met","Breached")))</f>
        <v>Met</v>
      </c>
    </row>
    <row r="973" spans="1:25" x14ac:dyDescent="0.25">
      <c r="A973" s="9" t="s">
        <v>2584</v>
      </c>
      <c r="B973" s="23">
        <v>45957.380555555603</v>
      </c>
      <c r="C973" s="23">
        <v>45957.391666666699</v>
      </c>
      <c r="D973" s="23">
        <v>45957.468055555597</v>
      </c>
      <c r="E973" s="9" t="s">
        <v>212</v>
      </c>
      <c r="F973" s="9" t="s">
        <v>188</v>
      </c>
      <c r="G973" s="9" t="s">
        <v>213</v>
      </c>
      <c r="H973" s="9" t="s">
        <v>161</v>
      </c>
      <c r="I973" s="9" t="s">
        <v>454</v>
      </c>
      <c r="J973" s="9" t="s">
        <v>2585</v>
      </c>
      <c r="K973" s="9" t="s">
        <v>239</v>
      </c>
      <c r="L973" s="9" t="s">
        <v>216</v>
      </c>
      <c r="M973" s="9" t="s">
        <v>524</v>
      </c>
      <c r="N973" s="9" t="s">
        <v>200</v>
      </c>
      <c r="O973" s="9" t="s">
        <v>116</v>
      </c>
      <c r="P973" s="9" t="s">
        <v>590</v>
      </c>
      <c r="Q973" s="9" t="s">
        <v>219</v>
      </c>
      <c r="R973" s="9">
        <v>0</v>
      </c>
      <c r="S973" s="9">
        <v>10</v>
      </c>
      <c r="U973" s="9" t="s">
        <v>140</v>
      </c>
      <c r="V973" s="9" t="s">
        <v>1839</v>
      </c>
      <c r="X973" s="9">
        <f>INDEX(SLA_Policy!$D$2:$D$5,MATCH(F973,SLA_Policy!$A$2:$A$5,0))</f>
        <v>72</v>
      </c>
      <c r="Y973" s="9" t="str">
        <f>IF(E973="Cancelled","Excluded",IF(D973="",IF((SLA_Policy!$B$8-B973)*24&gt;X973,"Open - Breached","Open - On Track"),IF((D973-B973)*24&lt;=X973,"Met","Breached")))</f>
        <v>Met</v>
      </c>
    </row>
    <row r="974" spans="1:25" x14ac:dyDescent="0.25">
      <c r="A974" s="9" t="s">
        <v>2586</v>
      </c>
      <c r="B974" s="23">
        <v>45957.3881944444</v>
      </c>
      <c r="C974" s="23">
        <v>45957.4375</v>
      </c>
      <c r="D974" s="23">
        <v>45959.380555555603</v>
      </c>
      <c r="E974" s="9" t="s">
        <v>212</v>
      </c>
      <c r="F974" s="9" t="s">
        <v>188</v>
      </c>
      <c r="G974" s="9" t="s">
        <v>213</v>
      </c>
      <c r="H974" s="9" t="s">
        <v>167</v>
      </c>
      <c r="I974" s="9" t="s">
        <v>362</v>
      </c>
      <c r="J974" s="9" t="s">
        <v>2587</v>
      </c>
      <c r="K974" s="9" t="s">
        <v>246</v>
      </c>
      <c r="L974" s="9" t="s">
        <v>282</v>
      </c>
      <c r="M974" s="9" t="s">
        <v>1254</v>
      </c>
      <c r="N974" s="9" t="s">
        <v>196</v>
      </c>
      <c r="O974" s="9" t="s">
        <v>180</v>
      </c>
      <c r="P974" s="9" t="s">
        <v>278</v>
      </c>
      <c r="Q974" s="9" t="s">
        <v>219</v>
      </c>
      <c r="R974" s="9">
        <v>0</v>
      </c>
      <c r="S974" s="9">
        <v>43</v>
      </c>
      <c r="U974" s="9" t="s">
        <v>248</v>
      </c>
      <c r="W974" s="9">
        <v>4</v>
      </c>
      <c r="X974" s="9">
        <f>INDEX(SLA_Policy!$D$2:$D$5,MATCH(F974,SLA_Policy!$A$2:$A$5,0))</f>
        <v>72</v>
      </c>
      <c r="Y974" s="9" t="str">
        <f>IF(E974="Cancelled","Excluded",IF(D974="",IF((SLA_Policy!$B$8-B974)*24&gt;X974,"Open - Breached","Open - On Track"),IF((D974-B974)*24&lt;=X974,"Met","Breached")))</f>
        <v>Met</v>
      </c>
    </row>
    <row r="975" spans="1:25" x14ac:dyDescent="0.25">
      <c r="A975" s="9" t="s">
        <v>2588</v>
      </c>
      <c r="B975" s="23">
        <v>45957.390277777798</v>
      </c>
      <c r="C975" s="23">
        <v>45957.402777777803</v>
      </c>
      <c r="D975" s="23">
        <v>45961.481249999997</v>
      </c>
      <c r="E975" s="9" t="s">
        <v>212</v>
      </c>
      <c r="F975" s="9" t="s">
        <v>189</v>
      </c>
      <c r="G975" s="9" t="s">
        <v>236</v>
      </c>
      <c r="H975" s="9" t="s">
        <v>161</v>
      </c>
      <c r="I975" s="9" t="s">
        <v>482</v>
      </c>
      <c r="J975" s="9" t="s">
        <v>2068</v>
      </c>
      <c r="K975" s="9" t="s">
        <v>239</v>
      </c>
      <c r="L975" s="9" t="s">
        <v>104</v>
      </c>
      <c r="M975" s="9" t="s">
        <v>2589</v>
      </c>
      <c r="N975" s="9" t="s">
        <v>200</v>
      </c>
      <c r="O975" s="9" t="s">
        <v>177</v>
      </c>
      <c r="P975" s="9" t="s">
        <v>457</v>
      </c>
      <c r="Q975" s="9" t="s">
        <v>273</v>
      </c>
      <c r="R975" s="9">
        <v>0</v>
      </c>
      <c r="S975" s="9">
        <v>89</v>
      </c>
      <c r="U975" s="9" t="s">
        <v>242</v>
      </c>
      <c r="W975" s="9">
        <v>5</v>
      </c>
      <c r="X975" s="9">
        <f>INDEX(SLA_Policy!$D$2:$D$5,MATCH(F975,SLA_Policy!$A$2:$A$5,0))</f>
        <v>120</v>
      </c>
      <c r="Y975" s="9" t="str">
        <f>IF(E975="Cancelled","Excluded",IF(D975="",IF((SLA_Policy!$B$8-B975)*24&gt;X975,"Open - Breached","Open - On Track"),IF((D975-B975)*24&lt;=X975,"Met","Breached")))</f>
        <v>Met</v>
      </c>
    </row>
    <row r="976" spans="1:25" x14ac:dyDescent="0.25">
      <c r="A976" s="9" t="s">
        <v>2590</v>
      </c>
      <c r="B976" s="23">
        <v>45957.397916666698</v>
      </c>
      <c r="C976" s="23">
        <v>45958.320833333302</v>
      </c>
      <c r="D976" s="23">
        <v>45958.327083333301</v>
      </c>
      <c r="E976" s="9" t="s">
        <v>212</v>
      </c>
      <c r="F976" s="9" t="s">
        <v>189</v>
      </c>
      <c r="G976" s="9" t="s">
        <v>236</v>
      </c>
      <c r="H976" s="9" t="s">
        <v>162</v>
      </c>
      <c r="I976" s="9" t="s">
        <v>280</v>
      </c>
      <c r="J976" s="9" t="s">
        <v>2591</v>
      </c>
      <c r="K976" s="9" t="s">
        <v>246</v>
      </c>
      <c r="L976" s="9" t="s">
        <v>226</v>
      </c>
      <c r="M976" s="9" t="s">
        <v>660</v>
      </c>
      <c r="N976" s="9" t="s">
        <v>196</v>
      </c>
      <c r="O976" s="9" t="s">
        <v>179</v>
      </c>
      <c r="P976" s="9" t="s">
        <v>284</v>
      </c>
      <c r="Q976" s="9" t="s">
        <v>219</v>
      </c>
      <c r="R976" s="9">
        <v>0</v>
      </c>
      <c r="S976" s="9">
        <v>12</v>
      </c>
      <c r="U976" s="9" t="s">
        <v>242</v>
      </c>
      <c r="W976" s="9">
        <v>5</v>
      </c>
      <c r="X976" s="9">
        <f>INDEX(SLA_Policy!$D$2:$D$5,MATCH(F976,SLA_Policy!$A$2:$A$5,0))</f>
        <v>120</v>
      </c>
      <c r="Y976" s="9" t="str">
        <f>IF(E976="Cancelled","Excluded",IF(D976="",IF((SLA_Policy!$B$8-B976)*24&gt;X976,"Open - Breached","Open - On Track"),IF((D976-B976)*24&lt;=X976,"Met","Breached")))</f>
        <v>Met</v>
      </c>
    </row>
    <row r="977" spans="1:25" x14ac:dyDescent="0.25">
      <c r="A977" s="9" t="s">
        <v>2592</v>
      </c>
      <c r="B977" s="23">
        <v>45957.402083333298</v>
      </c>
      <c r="C977" s="23">
        <v>45957.402777777803</v>
      </c>
      <c r="D977" s="23">
        <v>45957.422222222202</v>
      </c>
      <c r="E977" s="9" t="s">
        <v>212</v>
      </c>
      <c r="F977" s="9" t="s">
        <v>187</v>
      </c>
      <c r="G977" s="9" t="s">
        <v>213</v>
      </c>
      <c r="H977" s="9" t="s">
        <v>161</v>
      </c>
      <c r="I977" s="9" t="s">
        <v>389</v>
      </c>
      <c r="J977" s="9" t="s">
        <v>786</v>
      </c>
      <c r="K977" s="9" t="s">
        <v>303</v>
      </c>
      <c r="L977" s="9" t="s">
        <v>270</v>
      </c>
      <c r="M977" s="9" t="s">
        <v>1263</v>
      </c>
      <c r="N977" s="9" t="s">
        <v>198</v>
      </c>
      <c r="O977" s="9" t="s">
        <v>116</v>
      </c>
      <c r="P977" s="9" t="s">
        <v>218</v>
      </c>
      <c r="Q977" s="9" t="s">
        <v>219</v>
      </c>
      <c r="R977" s="9">
        <v>0</v>
      </c>
      <c r="S977" s="9">
        <v>4</v>
      </c>
      <c r="U977" s="9" t="s">
        <v>266</v>
      </c>
      <c r="X977" s="9">
        <f>INDEX(SLA_Policy!$D$2:$D$5,MATCH(F977,SLA_Policy!$A$2:$A$5,0))</f>
        <v>8</v>
      </c>
      <c r="Y977" s="9" t="str">
        <f>IF(E977="Cancelled","Excluded",IF(D977="",IF((SLA_Policy!$B$8-B977)*24&gt;X977,"Open - Breached","Open - On Track"),IF((D977-B977)*24&lt;=X977,"Met","Breached")))</f>
        <v>Met</v>
      </c>
    </row>
    <row r="978" spans="1:25" x14ac:dyDescent="0.25">
      <c r="A978" s="9" t="s">
        <v>2593</v>
      </c>
      <c r="B978" s="23">
        <v>45957.408333333296</v>
      </c>
      <c r="C978" s="23">
        <v>45957.413888888899</v>
      </c>
      <c r="D978" s="23">
        <v>45957.435416666704</v>
      </c>
      <c r="E978" s="9" t="s">
        <v>212</v>
      </c>
      <c r="F978" s="9" t="s">
        <v>187</v>
      </c>
      <c r="G978" s="9" t="s">
        <v>213</v>
      </c>
      <c r="H978" s="9" t="s">
        <v>161</v>
      </c>
      <c r="I978" s="9" t="s">
        <v>389</v>
      </c>
      <c r="J978" s="9" t="s">
        <v>1243</v>
      </c>
      <c r="K978" s="9" t="s">
        <v>215</v>
      </c>
      <c r="L978" s="9" t="s">
        <v>104</v>
      </c>
      <c r="M978" s="9" t="s">
        <v>2594</v>
      </c>
      <c r="N978" s="9" t="s">
        <v>196</v>
      </c>
      <c r="O978" s="9" t="s">
        <v>177</v>
      </c>
      <c r="P978" s="9" t="s">
        <v>241</v>
      </c>
      <c r="Q978" s="9" t="s">
        <v>273</v>
      </c>
      <c r="R978" s="9">
        <v>0</v>
      </c>
      <c r="S978" s="9">
        <v>5</v>
      </c>
      <c r="U978" s="9" t="s">
        <v>290</v>
      </c>
      <c r="W978" s="9">
        <v>3</v>
      </c>
      <c r="X978" s="9">
        <f>INDEX(SLA_Policy!$D$2:$D$5,MATCH(F978,SLA_Policy!$A$2:$A$5,0))</f>
        <v>8</v>
      </c>
      <c r="Y978" s="9" t="str">
        <f>IF(E978="Cancelled","Excluded",IF(D978="",IF((SLA_Policy!$B$8-B978)*24&gt;X978,"Open - Breached","Open - On Track"),IF((D978-B978)*24&lt;=X978,"Met","Breached")))</f>
        <v>Met</v>
      </c>
    </row>
    <row r="979" spans="1:25" x14ac:dyDescent="0.25">
      <c r="A979" s="9" t="s">
        <v>2595</v>
      </c>
      <c r="B979" s="23">
        <v>45957.411111111098</v>
      </c>
      <c r="C979" s="23">
        <v>45957.413888888899</v>
      </c>
      <c r="D979" s="23">
        <v>45957.484027777798</v>
      </c>
      <c r="E979" s="9" t="s">
        <v>212</v>
      </c>
      <c r="F979" s="9" t="s">
        <v>189</v>
      </c>
      <c r="G979" s="9" t="s">
        <v>213</v>
      </c>
      <c r="H979" s="9" t="s">
        <v>161</v>
      </c>
      <c r="I979" s="9" t="s">
        <v>389</v>
      </c>
      <c r="J979" s="9" t="s">
        <v>2596</v>
      </c>
      <c r="K979" s="9" t="s">
        <v>239</v>
      </c>
      <c r="L979" s="9" t="s">
        <v>104</v>
      </c>
      <c r="M979" s="9" t="s">
        <v>2597</v>
      </c>
      <c r="N979" s="9" t="s">
        <v>198</v>
      </c>
      <c r="O979" s="9" t="s">
        <v>116</v>
      </c>
      <c r="P979" s="9" t="s">
        <v>551</v>
      </c>
      <c r="Q979" s="9" t="s">
        <v>219</v>
      </c>
      <c r="R979" s="9">
        <v>0</v>
      </c>
      <c r="S979" s="9">
        <v>4</v>
      </c>
      <c r="U979" s="9" t="s">
        <v>290</v>
      </c>
      <c r="W979" s="9">
        <v>4</v>
      </c>
      <c r="X979" s="9">
        <f>INDEX(SLA_Policy!$D$2:$D$5,MATCH(F979,SLA_Policy!$A$2:$A$5,0))</f>
        <v>120</v>
      </c>
      <c r="Y979" s="9" t="str">
        <f>IF(E979="Cancelled","Excluded",IF(D979="",IF((SLA_Policy!$B$8-B979)*24&gt;X979,"Open - Breached","Open - On Track"),IF((D979-B979)*24&lt;=X979,"Met","Breached")))</f>
        <v>Met</v>
      </c>
    </row>
    <row r="980" spans="1:25" x14ac:dyDescent="0.25">
      <c r="A980" s="9" t="s">
        <v>2598</v>
      </c>
      <c r="B980" s="23">
        <v>45957.413194444503</v>
      </c>
      <c r="C980" s="23">
        <v>45957.418749999997</v>
      </c>
      <c r="D980" s="23">
        <v>45957.532638888901</v>
      </c>
      <c r="E980" s="9" t="s">
        <v>212</v>
      </c>
      <c r="F980" s="9" t="s">
        <v>188</v>
      </c>
      <c r="G980" s="9" t="s">
        <v>213</v>
      </c>
      <c r="H980" s="9" t="s">
        <v>161</v>
      </c>
      <c r="I980" s="9" t="s">
        <v>297</v>
      </c>
      <c r="J980" s="9" t="s">
        <v>2599</v>
      </c>
      <c r="K980" s="9" t="s">
        <v>239</v>
      </c>
      <c r="L980" s="9" t="s">
        <v>307</v>
      </c>
      <c r="M980" s="9" t="s">
        <v>2600</v>
      </c>
      <c r="N980" s="9" t="s">
        <v>199</v>
      </c>
      <c r="O980" s="9" t="s">
        <v>177</v>
      </c>
      <c r="P980" s="9" t="s">
        <v>300</v>
      </c>
      <c r="Q980" s="9" t="s">
        <v>219</v>
      </c>
      <c r="R980" s="9">
        <v>0</v>
      </c>
      <c r="S980" s="9">
        <v>19</v>
      </c>
      <c r="U980" s="9" t="s">
        <v>221</v>
      </c>
      <c r="X980" s="9">
        <f>INDEX(SLA_Policy!$D$2:$D$5,MATCH(F980,SLA_Policy!$A$2:$A$5,0))</f>
        <v>72</v>
      </c>
      <c r="Y980" s="9" t="str">
        <f>IF(E980="Cancelled","Excluded",IF(D980="",IF((SLA_Policy!$B$8-B980)*24&gt;X980,"Open - Breached","Open - On Track"),IF((D980-B980)*24&lt;=X980,"Met","Breached")))</f>
        <v>Met</v>
      </c>
    </row>
    <row r="981" spans="1:25" x14ac:dyDescent="0.25">
      <c r="A981" s="9" t="s">
        <v>2601</v>
      </c>
      <c r="B981" s="23">
        <v>45957.422222222202</v>
      </c>
      <c r="C981" s="23">
        <v>45957.422916666699</v>
      </c>
      <c r="D981" s="23">
        <v>45958.355555555601</v>
      </c>
      <c r="E981" s="9" t="s">
        <v>212</v>
      </c>
      <c r="F981" s="9" t="s">
        <v>189</v>
      </c>
      <c r="G981" s="9" t="s">
        <v>213</v>
      </c>
      <c r="H981" s="9" t="s">
        <v>162</v>
      </c>
      <c r="I981" s="9" t="s">
        <v>393</v>
      </c>
      <c r="J981" s="9" t="s">
        <v>2602</v>
      </c>
      <c r="K981" s="9" t="s">
        <v>239</v>
      </c>
      <c r="L981" s="9" t="s">
        <v>226</v>
      </c>
      <c r="M981" s="9" t="s">
        <v>973</v>
      </c>
      <c r="N981" s="9" t="s">
        <v>200</v>
      </c>
      <c r="O981" s="9" t="s">
        <v>176</v>
      </c>
      <c r="P981" s="9" t="s">
        <v>419</v>
      </c>
      <c r="Q981" s="9" t="s">
        <v>219</v>
      </c>
      <c r="R981" s="9">
        <v>0</v>
      </c>
      <c r="S981" s="9">
        <v>17</v>
      </c>
      <c r="U981" s="9" t="s">
        <v>266</v>
      </c>
      <c r="W981" s="9">
        <v>5</v>
      </c>
      <c r="X981" s="9">
        <f>INDEX(SLA_Policy!$D$2:$D$5,MATCH(F981,SLA_Policy!$A$2:$A$5,0))</f>
        <v>120</v>
      </c>
      <c r="Y981" s="9" t="str">
        <f>IF(E981="Cancelled","Excluded",IF(D981="",IF((SLA_Policy!$B$8-B981)*24&gt;X981,"Open - Breached","Open - On Track"),IF((D981-B981)*24&lt;=X981,"Met","Breached")))</f>
        <v>Met</v>
      </c>
    </row>
    <row r="982" spans="1:25" x14ac:dyDescent="0.25">
      <c r="A982" s="9" t="s">
        <v>2603</v>
      </c>
      <c r="B982" s="23">
        <v>45957.434027777803</v>
      </c>
      <c r="C982" s="23">
        <v>45957.4375</v>
      </c>
      <c r="D982" s="23">
        <v>45957.480555555601</v>
      </c>
      <c r="E982" s="9" t="s">
        <v>212</v>
      </c>
      <c r="F982" s="9" t="s">
        <v>188</v>
      </c>
      <c r="G982" s="9" t="s">
        <v>213</v>
      </c>
      <c r="H982" s="9" t="s">
        <v>161</v>
      </c>
      <c r="I982" s="9" t="s">
        <v>454</v>
      </c>
      <c r="J982" s="9" t="s">
        <v>2015</v>
      </c>
      <c r="K982" s="9" t="s">
        <v>239</v>
      </c>
      <c r="L982" s="9" t="s">
        <v>216</v>
      </c>
      <c r="M982" s="9" t="s">
        <v>2604</v>
      </c>
      <c r="N982" s="9" t="s">
        <v>198</v>
      </c>
      <c r="O982" s="9" t="s">
        <v>116</v>
      </c>
      <c r="P982" s="9" t="s">
        <v>342</v>
      </c>
      <c r="Q982" s="9" t="s">
        <v>219</v>
      </c>
      <c r="R982" s="9">
        <v>1</v>
      </c>
      <c r="S982" s="9">
        <v>6</v>
      </c>
      <c r="U982" s="9" t="s">
        <v>140</v>
      </c>
      <c r="V982" s="9" t="s">
        <v>1839</v>
      </c>
      <c r="W982" s="9">
        <v>4</v>
      </c>
      <c r="X982" s="9">
        <f>INDEX(SLA_Policy!$D$2:$D$5,MATCH(F982,SLA_Policy!$A$2:$A$5,0))</f>
        <v>72</v>
      </c>
      <c r="Y982" s="9" t="str">
        <f>IF(E982="Cancelled","Excluded",IF(D982="",IF((SLA_Policy!$B$8-B982)*24&gt;X982,"Open - Breached","Open - On Track"),IF((D982-B982)*24&lt;=X982,"Met","Breached")))</f>
        <v>Met</v>
      </c>
    </row>
    <row r="983" spans="1:25" x14ac:dyDescent="0.25">
      <c r="A983" s="9" t="s">
        <v>2605</v>
      </c>
      <c r="B983" s="23">
        <v>45957.434027777803</v>
      </c>
      <c r="C983" s="23">
        <v>45957.534722222197</v>
      </c>
      <c r="D983" s="23">
        <v>45957.547222222202</v>
      </c>
      <c r="E983" s="9" t="s">
        <v>212</v>
      </c>
      <c r="F983" s="9" t="s">
        <v>188</v>
      </c>
      <c r="G983" s="9" t="s">
        <v>213</v>
      </c>
      <c r="H983" s="9" t="s">
        <v>161</v>
      </c>
      <c r="I983" s="9" t="s">
        <v>454</v>
      </c>
      <c r="J983" s="9" t="s">
        <v>2015</v>
      </c>
      <c r="K983" s="9" t="s">
        <v>215</v>
      </c>
      <c r="L983" s="9" t="s">
        <v>311</v>
      </c>
      <c r="M983" s="9" t="s">
        <v>730</v>
      </c>
      <c r="N983" s="9" t="s">
        <v>196</v>
      </c>
      <c r="O983" s="9" t="s">
        <v>116</v>
      </c>
      <c r="P983" s="9" t="s">
        <v>258</v>
      </c>
      <c r="Q983" s="9" t="s">
        <v>219</v>
      </c>
      <c r="R983" s="9">
        <v>0</v>
      </c>
      <c r="S983" s="9">
        <v>25</v>
      </c>
      <c r="U983" s="9" t="s">
        <v>140</v>
      </c>
      <c r="V983" s="9" t="s">
        <v>1839</v>
      </c>
      <c r="W983" s="9">
        <v>4</v>
      </c>
      <c r="X983" s="9">
        <f>INDEX(SLA_Policy!$D$2:$D$5,MATCH(F983,SLA_Policy!$A$2:$A$5,0))</f>
        <v>72</v>
      </c>
      <c r="Y983" s="9" t="str">
        <f>IF(E983="Cancelled","Excluded",IF(D983="",IF((SLA_Policy!$B$8-B983)*24&gt;X983,"Open - Breached","Open - On Track"),IF((D983-B983)*24&lt;=X983,"Met","Breached")))</f>
        <v>Met</v>
      </c>
    </row>
    <row r="984" spans="1:25" x14ac:dyDescent="0.25">
      <c r="A984" s="9" t="s">
        <v>2606</v>
      </c>
      <c r="B984" s="23">
        <v>45957.452777777798</v>
      </c>
      <c r="C984" s="23">
        <v>45957.464583333298</v>
      </c>
      <c r="D984" s="23">
        <v>45967.744444444397</v>
      </c>
      <c r="E984" s="9" t="s">
        <v>212</v>
      </c>
      <c r="F984" s="9" t="s">
        <v>188</v>
      </c>
      <c r="G984" s="9" t="s">
        <v>236</v>
      </c>
      <c r="H984" s="9" t="s">
        <v>163</v>
      </c>
      <c r="I984" s="9" t="s">
        <v>315</v>
      </c>
      <c r="J984" s="9" t="s">
        <v>2607</v>
      </c>
      <c r="K984" s="9" t="s">
        <v>246</v>
      </c>
      <c r="L984" s="9" t="s">
        <v>104</v>
      </c>
      <c r="M984" s="9" t="s">
        <v>814</v>
      </c>
      <c r="N984" s="9" t="s">
        <v>196</v>
      </c>
      <c r="O984" s="9" t="s">
        <v>180</v>
      </c>
      <c r="P984" s="9" t="s">
        <v>368</v>
      </c>
      <c r="Q984" s="9" t="s">
        <v>219</v>
      </c>
      <c r="R984" s="9">
        <v>0</v>
      </c>
      <c r="S984" s="9">
        <v>149</v>
      </c>
      <c r="T984" s="9" t="s">
        <v>229</v>
      </c>
      <c r="U984" s="9" t="s">
        <v>242</v>
      </c>
      <c r="W984" s="9">
        <v>3</v>
      </c>
      <c r="X984" s="9">
        <f>INDEX(SLA_Policy!$D$2:$D$5,MATCH(F984,SLA_Policy!$A$2:$A$5,0))</f>
        <v>72</v>
      </c>
      <c r="Y984" s="9" t="str">
        <f>IF(E984="Cancelled","Excluded",IF(D984="",IF((SLA_Policy!$B$8-B984)*24&gt;X984,"Open - Breached","Open - On Track"),IF((D984-B984)*24&lt;=X984,"Met","Breached")))</f>
        <v>Breached</v>
      </c>
    </row>
    <row r="985" spans="1:25" x14ac:dyDescent="0.25">
      <c r="A985" s="9" t="s">
        <v>2608</v>
      </c>
      <c r="B985" s="23">
        <v>45957.454861111102</v>
      </c>
      <c r="C985" s="23">
        <v>45957.593055555597</v>
      </c>
      <c r="D985" s="23">
        <v>45958.395138888904</v>
      </c>
      <c r="E985" s="9" t="s">
        <v>212</v>
      </c>
      <c r="F985" s="9" t="s">
        <v>188</v>
      </c>
      <c r="G985" s="9" t="s">
        <v>213</v>
      </c>
      <c r="H985" s="9" t="s">
        <v>167</v>
      </c>
      <c r="I985" s="9" t="s">
        <v>362</v>
      </c>
      <c r="J985" s="9" t="s">
        <v>1913</v>
      </c>
      <c r="K985" s="9" t="s">
        <v>246</v>
      </c>
      <c r="L985" s="9" t="s">
        <v>395</v>
      </c>
      <c r="M985" s="9" t="s">
        <v>2609</v>
      </c>
      <c r="N985" s="9" t="s">
        <v>196</v>
      </c>
      <c r="O985" s="9" t="s">
        <v>116</v>
      </c>
      <c r="P985" s="9" t="s">
        <v>590</v>
      </c>
      <c r="Q985" s="9" t="s">
        <v>219</v>
      </c>
      <c r="R985" s="9">
        <v>0</v>
      </c>
      <c r="S985" s="9">
        <v>48</v>
      </c>
      <c r="U985" s="9" t="s">
        <v>248</v>
      </c>
      <c r="W985" s="9">
        <v>5</v>
      </c>
      <c r="X985" s="9">
        <f>INDEX(SLA_Policy!$D$2:$D$5,MATCH(F985,SLA_Policy!$A$2:$A$5,0))</f>
        <v>72</v>
      </c>
      <c r="Y985" s="9" t="str">
        <f>IF(E985="Cancelled","Excluded",IF(D985="",IF((SLA_Policy!$B$8-B985)*24&gt;X985,"Open - Breached","Open - On Track"),IF((D985-B985)*24&lt;=X985,"Met","Breached")))</f>
        <v>Met</v>
      </c>
    </row>
    <row r="986" spans="1:25" x14ac:dyDescent="0.25">
      <c r="A986" s="9" t="s">
        <v>2610</v>
      </c>
      <c r="B986" s="23">
        <v>45957.454861111102</v>
      </c>
      <c r="C986" s="23">
        <v>45957.597916666702</v>
      </c>
      <c r="D986" s="23">
        <v>45957.618055555598</v>
      </c>
      <c r="E986" s="9" t="s">
        <v>212</v>
      </c>
      <c r="F986" s="9" t="s">
        <v>189</v>
      </c>
      <c r="G986" s="9" t="s">
        <v>213</v>
      </c>
      <c r="H986" s="9" t="s">
        <v>161</v>
      </c>
      <c r="I986" s="9" t="s">
        <v>389</v>
      </c>
      <c r="J986" s="9" t="s">
        <v>2611</v>
      </c>
      <c r="K986" s="9" t="s">
        <v>215</v>
      </c>
      <c r="L986" s="9" t="s">
        <v>216</v>
      </c>
      <c r="M986" s="9" t="s">
        <v>556</v>
      </c>
      <c r="N986" s="9" t="s">
        <v>196</v>
      </c>
      <c r="O986" s="9" t="s">
        <v>116</v>
      </c>
      <c r="P986" s="9" t="s">
        <v>342</v>
      </c>
      <c r="Q986" s="9" t="s">
        <v>219</v>
      </c>
      <c r="R986" s="9">
        <v>0</v>
      </c>
      <c r="S986" s="9">
        <v>4</v>
      </c>
      <c r="U986" s="9" t="s">
        <v>290</v>
      </c>
      <c r="X986" s="9">
        <f>INDEX(SLA_Policy!$D$2:$D$5,MATCH(F986,SLA_Policy!$A$2:$A$5,0))</f>
        <v>120</v>
      </c>
      <c r="Y986" s="9" t="str">
        <f>IF(E986="Cancelled","Excluded",IF(D986="",IF((SLA_Policy!$B$8-B986)*24&gt;X986,"Open - Breached","Open - On Track"),IF((D986-B986)*24&lt;=X986,"Met","Breached")))</f>
        <v>Met</v>
      </c>
    </row>
    <row r="987" spans="1:25" x14ac:dyDescent="0.25">
      <c r="A987" s="9" t="s">
        <v>2612</v>
      </c>
      <c r="B987" s="23">
        <v>45957.459027777797</v>
      </c>
      <c r="C987" s="23">
        <v>45957.460416666698</v>
      </c>
      <c r="D987" s="23">
        <v>45957.6784722222</v>
      </c>
      <c r="E987" s="9" t="s">
        <v>212</v>
      </c>
      <c r="F987" s="9" t="s">
        <v>188</v>
      </c>
      <c r="G987" s="9" t="s">
        <v>213</v>
      </c>
      <c r="H987" s="9" t="s">
        <v>162</v>
      </c>
      <c r="I987" s="9" t="s">
        <v>393</v>
      </c>
      <c r="J987" s="9" t="s">
        <v>874</v>
      </c>
      <c r="K987" s="9" t="s">
        <v>246</v>
      </c>
      <c r="L987" s="9" t="s">
        <v>311</v>
      </c>
      <c r="M987" s="9" t="s">
        <v>2613</v>
      </c>
      <c r="N987" s="9" t="s">
        <v>198</v>
      </c>
      <c r="O987" s="9" t="s">
        <v>179</v>
      </c>
      <c r="P987" s="9" t="s">
        <v>284</v>
      </c>
      <c r="Q987" s="9" t="s">
        <v>219</v>
      </c>
      <c r="R987" s="9">
        <v>0</v>
      </c>
      <c r="S987" s="9">
        <v>11</v>
      </c>
      <c r="U987" s="9" t="s">
        <v>290</v>
      </c>
      <c r="X987" s="9">
        <f>INDEX(SLA_Policy!$D$2:$D$5,MATCH(F987,SLA_Policy!$A$2:$A$5,0))</f>
        <v>72</v>
      </c>
      <c r="Y987" s="9" t="str">
        <f>IF(E987="Cancelled","Excluded",IF(D987="",IF((SLA_Policy!$B$8-B987)*24&gt;X987,"Open - Breached","Open - On Track"),IF((D987-B987)*24&lt;=X987,"Met","Breached")))</f>
        <v>Met</v>
      </c>
    </row>
    <row r="988" spans="1:25" x14ac:dyDescent="0.25">
      <c r="A988" s="9" t="s">
        <v>2614</v>
      </c>
      <c r="B988" s="23">
        <v>45957.463888888902</v>
      </c>
      <c r="C988" s="23">
        <v>45957.599999999999</v>
      </c>
      <c r="D988" s="23">
        <v>45957.695138888899</v>
      </c>
      <c r="E988" s="9" t="s">
        <v>212</v>
      </c>
      <c r="F988" s="9" t="s">
        <v>188</v>
      </c>
      <c r="G988" s="9" t="s">
        <v>236</v>
      </c>
      <c r="H988" s="9" t="s">
        <v>167</v>
      </c>
      <c r="I988" s="9" t="s">
        <v>255</v>
      </c>
      <c r="J988" s="9" t="s">
        <v>1646</v>
      </c>
      <c r="K988" s="9" t="s">
        <v>239</v>
      </c>
      <c r="L988" s="9" t="s">
        <v>104</v>
      </c>
      <c r="M988" s="9" t="s">
        <v>1788</v>
      </c>
      <c r="N988" s="9" t="s">
        <v>196</v>
      </c>
      <c r="O988" s="9" t="s">
        <v>116</v>
      </c>
      <c r="P988" s="9" t="s">
        <v>342</v>
      </c>
      <c r="Q988" s="9" t="s">
        <v>219</v>
      </c>
      <c r="R988" s="9">
        <v>0</v>
      </c>
      <c r="S988" s="9">
        <v>20</v>
      </c>
      <c r="U988" s="9" t="s">
        <v>242</v>
      </c>
      <c r="X988" s="9">
        <f>INDEX(SLA_Policy!$D$2:$D$5,MATCH(F988,SLA_Policy!$A$2:$A$5,0))</f>
        <v>72</v>
      </c>
      <c r="Y988" s="9" t="str">
        <f>IF(E988="Cancelled","Excluded",IF(D988="",IF((SLA_Policy!$B$8-B988)*24&gt;X988,"Open - Breached","Open - On Track"),IF((D988-B988)*24&lt;=X988,"Met","Breached")))</f>
        <v>Met</v>
      </c>
    </row>
    <row r="989" spans="1:25" x14ac:dyDescent="0.25">
      <c r="A989" s="9" t="s">
        <v>2615</v>
      </c>
      <c r="B989" s="23">
        <v>45957.468055555597</v>
      </c>
      <c r="C989" s="23">
        <v>45957.609027777798</v>
      </c>
      <c r="D989" s="23">
        <v>45958.378472222197</v>
      </c>
      <c r="E989" s="9" t="s">
        <v>212</v>
      </c>
      <c r="F989" s="9" t="s">
        <v>188</v>
      </c>
      <c r="G989" s="9" t="s">
        <v>213</v>
      </c>
      <c r="H989" s="9" t="s">
        <v>164</v>
      </c>
      <c r="I989" s="9" t="s">
        <v>260</v>
      </c>
      <c r="J989" s="9" t="s">
        <v>2616</v>
      </c>
      <c r="K989" s="9" t="s">
        <v>246</v>
      </c>
      <c r="L989" s="9" t="s">
        <v>311</v>
      </c>
      <c r="M989" s="9" t="s">
        <v>2617</v>
      </c>
      <c r="N989" s="9" t="s">
        <v>197</v>
      </c>
      <c r="O989" s="9" t="s">
        <v>179</v>
      </c>
      <c r="P989" s="9" t="s">
        <v>337</v>
      </c>
      <c r="Q989" s="9" t="s">
        <v>219</v>
      </c>
      <c r="R989" s="9">
        <v>0</v>
      </c>
      <c r="S989" s="9">
        <v>20</v>
      </c>
      <c r="T989" s="9" t="s">
        <v>265</v>
      </c>
      <c r="U989" s="9" t="s">
        <v>248</v>
      </c>
      <c r="X989" s="9">
        <f>INDEX(SLA_Policy!$D$2:$D$5,MATCH(F989,SLA_Policy!$A$2:$A$5,0))</f>
        <v>72</v>
      </c>
      <c r="Y989" s="9" t="str">
        <f>IF(E989="Cancelled","Excluded",IF(D989="",IF((SLA_Policy!$B$8-B989)*24&gt;X989,"Open - Breached","Open - On Track"),IF((D989-B989)*24&lt;=X989,"Met","Breached")))</f>
        <v>Met</v>
      </c>
    </row>
    <row r="990" spans="1:25" x14ac:dyDescent="0.25">
      <c r="A990" s="9" t="s">
        <v>2618</v>
      </c>
      <c r="B990" s="23">
        <v>45957.470138888901</v>
      </c>
      <c r="C990" s="23">
        <v>45957.524305555598</v>
      </c>
      <c r="D990" s="23">
        <v>45958.359722222202</v>
      </c>
      <c r="E990" s="9" t="s">
        <v>212</v>
      </c>
      <c r="F990" s="9" t="s">
        <v>188</v>
      </c>
      <c r="G990" s="9" t="s">
        <v>236</v>
      </c>
      <c r="H990" s="9" t="s">
        <v>161</v>
      </c>
      <c r="I990" s="9" t="s">
        <v>482</v>
      </c>
      <c r="J990" s="9" t="s">
        <v>2619</v>
      </c>
      <c r="K990" s="9" t="s">
        <v>303</v>
      </c>
      <c r="L990" s="9" t="s">
        <v>282</v>
      </c>
      <c r="M990" s="9" t="s">
        <v>1481</v>
      </c>
      <c r="N990" s="9" t="s">
        <v>197</v>
      </c>
      <c r="O990" s="9" t="s">
        <v>177</v>
      </c>
      <c r="P990" s="9" t="s">
        <v>300</v>
      </c>
      <c r="Q990" s="9" t="s">
        <v>219</v>
      </c>
      <c r="R990" s="9">
        <v>0</v>
      </c>
      <c r="S990" s="9">
        <v>47</v>
      </c>
      <c r="U990" s="9" t="s">
        <v>242</v>
      </c>
      <c r="W990" s="9">
        <v>4</v>
      </c>
      <c r="X990" s="9">
        <f>INDEX(SLA_Policy!$D$2:$D$5,MATCH(F990,SLA_Policy!$A$2:$A$5,0))</f>
        <v>72</v>
      </c>
      <c r="Y990" s="9" t="str">
        <f>IF(E990="Cancelled","Excluded",IF(D990="",IF((SLA_Policy!$B$8-B990)*24&gt;X990,"Open - Breached","Open - On Track"),IF((D990-B990)*24&lt;=X990,"Met","Breached")))</f>
        <v>Met</v>
      </c>
    </row>
    <row r="991" spans="1:25" x14ac:dyDescent="0.25">
      <c r="A991" s="9" t="s">
        <v>2620</v>
      </c>
      <c r="B991" s="23">
        <v>45957.475694444503</v>
      </c>
      <c r="C991" s="23">
        <v>45957.547222222202</v>
      </c>
      <c r="D991" s="23">
        <v>45958.329861111102</v>
      </c>
      <c r="E991" s="9" t="s">
        <v>212</v>
      </c>
      <c r="F991" s="9" t="s">
        <v>189</v>
      </c>
      <c r="G991" s="9" t="s">
        <v>236</v>
      </c>
      <c r="H991" s="9" t="s">
        <v>161</v>
      </c>
      <c r="I991" s="9" t="s">
        <v>237</v>
      </c>
      <c r="J991" s="9" t="s">
        <v>2198</v>
      </c>
      <c r="K991" s="9" t="s">
        <v>215</v>
      </c>
      <c r="L991" s="9" t="s">
        <v>311</v>
      </c>
      <c r="M991" s="9" t="s">
        <v>1420</v>
      </c>
      <c r="N991" s="9" t="s">
        <v>196</v>
      </c>
      <c r="O991" s="9" t="s">
        <v>177</v>
      </c>
      <c r="P991" s="9" t="s">
        <v>457</v>
      </c>
      <c r="Q991" s="9" t="s">
        <v>219</v>
      </c>
      <c r="R991" s="9">
        <v>0</v>
      </c>
      <c r="S991" s="9">
        <v>29</v>
      </c>
      <c r="U991" s="9" t="s">
        <v>242</v>
      </c>
      <c r="W991" s="9">
        <v>4</v>
      </c>
      <c r="X991" s="9">
        <f>INDEX(SLA_Policy!$D$2:$D$5,MATCH(F991,SLA_Policy!$A$2:$A$5,0))</f>
        <v>120</v>
      </c>
      <c r="Y991" s="9" t="str">
        <f>IF(E991="Cancelled","Excluded",IF(D991="",IF((SLA_Policy!$B$8-B991)*24&gt;X991,"Open - Breached","Open - On Track"),IF((D991-B991)*24&lt;=X991,"Met","Breached")))</f>
        <v>Met</v>
      </c>
    </row>
    <row r="992" spans="1:25" x14ac:dyDescent="0.25">
      <c r="A992" s="9" t="s">
        <v>2621</v>
      </c>
      <c r="B992" s="23">
        <v>45957.4819444444</v>
      </c>
      <c r="C992" s="23">
        <v>45957.484027777798</v>
      </c>
      <c r="D992" s="23">
        <v>45957.717361111099</v>
      </c>
      <c r="E992" s="9" t="s">
        <v>212</v>
      </c>
      <c r="F992" s="9" t="s">
        <v>189</v>
      </c>
      <c r="G992" s="9" t="s">
        <v>213</v>
      </c>
      <c r="H992" s="9" t="s">
        <v>162</v>
      </c>
      <c r="I992" s="9" t="s">
        <v>393</v>
      </c>
      <c r="J992" s="9" t="s">
        <v>2622</v>
      </c>
      <c r="K992" s="9" t="s">
        <v>246</v>
      </c>
      <c r="L992" s="9" t="s">
        <v>104</v>
      </c>
      <c r="M992" s="9" t="s">
        <v>1884</v>
      </c>
      <c r="N992" s="9" t="s">
        <v>198</v>
      </c>
      <c r="O992" s="9" t="s">
        <v>179</v>
      </c>
      <c r="P992" s="9" t="s">
        <v>284</v>
      </c>
      <c r="Q992" s="9" t="s">
        <v>219</v>
      </c>
      <c r="R992" s="9">
        <v>0</v>
      </c>
      <c r="S992" s="9">
        <v>8</v>
      </c>
      <c r="U992" s="9" t="s">
        <v>290</v>
      </c>
      <c r="X992" s="9">
        <f>INDEX(SLA_Policy!$D$2:$D$5,MATCH(F992,SLA_Policy!$A$2:$A$5,0))</f>
        <v>120</v>
      </c>
      <c r="Y992" s="9" t="str">
        <f>IF(E992="Cancelled","Excluded",IF(D992="",IF((SLA_Policy!$B$8-B992)*24&gt;X992,"Open - Breached","Open - On Track"),IF((D992-B992)*24&lt;=X992,"Met","Breached")))</f>
        <v>Met</v>
      </c>
    </row>
    <row r="993" spans="1:25" x14ac:dyDescent="0.25">
      <c r="A993" s="9" t="s">
        <v>2623</v>
      </c>
      <c r="B993" s="23">
        <v>45957.484722222202</v>
      </c>
      <c r="C993" s="23">
        <v>45957.506944444503</v>
      </c>
      <c r="D993" s="23">
        <v>45957.6381944444</v>
      </c>
      <c r="E993" s="9" t="s">
        <v>212</v>
      </c>
      <c r="F993" s="9" t="s">
        <v>188</v>
      </c>
      <c r="G993" s="9" t="s">
        <v>213</v>
      </c>
      <c r="H993" s="9" t="s">
        <v>162</v>
      </c>
      <c r="I993" s="9" t="s">
        <v>345</v>
      </c>
      <c r="J993" s="9" t="s">
        <v>2624</v>
      </c>
      <c r="K993" s="9" t="s">
        <v>246</v>
      </c>
      <c r="L993" s="9" t="s">
        <v>104</v>
      </c>
      <c r="M993" s="9" t="s">
        <v>2625</v>
      </c>
      <c r="N993" s="9" t="s">
        <v>196</v>
      </c>
      <c r="O993" s="9" t="s">
        <v>116</v>
      </c>
      <c r="P993" s="9" t="s">
        <v>590</v>
      </c>
      <c r="Q993" s="9" t="s">
        <v>219</v>
      </c>
      <c r="R993" s="9">
        <v>0</v>
      </c>
      <c r="S993" s="9">
        <v>26</v>
      </c>
      <c r="U993" s="9" t="s">
        <v>661</v>
      </c>
      <c r="X993" s="9">
        <f>INDEX(SLA_Policy!$D$2:$D$5,MATCH(F993,SLA_Policy!$A$2:$A$5,0))</f>
        <v>72</v>
      </c>
      <c r="Y993" s="9" t="str">
        <f>IF(E993="Cancelled","Excluded",IF(D993="",IF((SLA_Policy!$B$8-B993)*24&gt;X993,"Open - Breached","Open - On Track"),IF((D993-B993)*24&lt;=X993,"Met","Breached")))</f>
        <v>Met</v>
      </c>
    </row>
    <row r="994" spans="1:25" x14ac:dyDescent="0.25">
      <c r="A994" s="9" t="s">
        <v>2626</v>
      </c>
      <c r="B994" s="23">
        <v>45957.488888888904</v>
      </c>
      <c r="C994" s="23">
        <v>45957.511805555601</v>
      </c>
      <c r="D994" s="23">
        <v>45958.316666666702</v>
      </c>
      <c r="E994" s="9" t="s">
        <v>212</v>
      </c>
      <c r="F994" s="9" t="s">
        <v>188</v>
      </c>
      <c r="G994" s="9" t="s">
        <v>213</v>
      </c>
      <c r="H994" s="9" t="s">
        <v>163</v>
      </c>
      <c r="I994" s="9" t="s">
        <v>223</v>
      </c>
      <c r="J994" s="9" t="s">
        <v>2627</v>
      </c>
      <c r="K994" s="9" t="s">
        <v>246</v>
      </c>
      <c r="L994" s="9" t="s">
        <v>216</v>
      </c>
      <c r="M994" s="9" t="s">
        <v>808</v>
      </c>
      <c r="N994" s="9" t="s">
        <v>196</v>
      </c>
      <c r="O994" s="9" t="s">
        <v>176</v>
      </c>
      <c r="P994" s="9" t="s">
        <v>253</v>
      </c>
      <c r="Q994" s="9" t="s">
        <v>219</v>
      </c>
      <c r="R994" s="9">
        <v>0</v>
      </c>
      <c r="S994" s="9">
        <v>35</v>
      </c>
      <c r="T994" s="9" t="s">
        <v>229</v>
      </c>
      <c r="U994" s="9" t="s">
        <v>230</v>
      </c>
      <c r="W994" s="9">
        <v>4</v>
      </c>
      <c r="X994" s="9">
        <f>INDEX(SLA_Policy!$D$2:$D$5,MATCH(F994,SLA_Policy!$A$2:$A$5,0))</f>
        <v>72</v>
      </c>
      <c r="Y994" s="9" t="str">
        <f>IF(E994="Cancelled","Excluded",IF(D994="",IF((SLA_Policy!$B$8-B994)*24&gt;X994,"Open - Breached","Open - On Track"),IF((D994-B994)*24&lt;=X994,"Met","Breached")))</f>
        <v>Met</v>
      </c>
    </row>
    <row r="995" spans="1:25" x14ac:dyDescent="0.25">
      <c r="A995" s="9" t="s">
        <v>2628</v>
      </c>
      <c r="B995" s="23">
        <v>45957.492361111101</v>
      </c>
      <c r="C995" s="23">
        <v>45957.496527777803</v>
      </c>
      <c r="D995" s="23">
        <v>45959.354861111096</v>
      </c>
      <c r="E995" s="9" t="s">
        <v>212</v>
      </c>
      <c r="F995" s="9" t="s">
        <v>189</v>
      </c>
      <c r="G995" s="9" t="s">
        <v>213</v>
      </c>
      <c r="H995" s="9" t="s">
        <v>167</v>
      </c>
      <c r="I995" s="9" t="s">
        <v>349</v>
      </c>
      <c r="J995" s="9" t="s">
        <v>2629</v>
      </c>
      <c r="K995" s="9" t="s">
        <v>225</v>
      </c>
      <c r="L995" s="9" t="s">
        <v>216</v>
      </c>
      <c r="M995" s="9" t="s">
        <v>965</v>
      </c>
      <c r="N995" s="9" t="s">
        <v>198</v>
      </c>
      <c r="O995" s="9" t="s">
        <v>180</v>
      </c>
      <c r="P995" s="9" t="s">
        <v>278</v>
      </c>
      <c r="Q995" s="9" t="s">
        <v>219</v>
      </c>
      <c r="R995" s="9">
        <v>0</v>
      </c>
      <c r="S995" s="9">
        <v>24</v>
      </c>
      <c r="U995" s="9" t="s">
        <v>266</v>
      </c>
      <c r="W995" s="9">
        <v>5</v>
      </c>
      <c r="X995" s="9">
        <f>INDEX(SLA_Policy!$D$2:$D$5,MATCH(F995,SLA_Policy!$A$2:$A$5,0))</f>
        <v>120</v>
      </c>
      <c r="Y995" s="9" t="str">
        <f>IF(E995="Cancelled","Excluded",IF(D995="",IF((SLA_Policy!$B$8-B995)*24&gt;X995,"Open - Breached","Open - On Track"),IF((D995-B995)*24&lt;=X995,"Met","Breached")))</f>
        <v>Met</v>
      </c>
    </row>
    <row r="996" spans="1:25" x14ac:dyDescent="0.25">
      <c r="A996" s="9" t="s">
        <v>2630</v>
      </c>
      <c r="B996" s="23">
        <v>45957.498611111099</v>
      </c>
      <c r="C996" s="23">
        <v>45957.511805555601</v>
      </c>
      <c r="D996" s="23">
        <v>45961.397916666698</v>
      </c>
      <c r="E996" s="9" t="s">
        <v>212</v>
      </c>
      <c r="F996" s="9" t="s">
        <v>189</v>
      </c>
      <c r="G996" s="9" t="s">
        <v>236</v>
      </c>
      <c r="H996" s="9" t="s">
        <v>161</v>
      </c>
      <c r="I996" s="9" t="s">
        <v>237</v>
      </c>
      <c r="J996" s="9" t="s">
        <v>602</v>
      </c>
      <c r="K996" s="9" t="s">
        <v>262</v>
      </c>
      <c r="L996" s="9" t="s">
        <v>104</v>
      </c>
      <c r="M996" s="9" t="s">
        <v>2631</v>
      </c>
      <c r="N996" s="9" t="s">
        <v>196</v>
      </c>
      <c r="O996" s="9" t="s">
        <v>177</v>
      </c>
      <c r="P996" s="9" t="s">
        <v>457</v>
      </c>
      <c r="Q996" s="9" t="s">
        <v>219</v>
      </c>
      <c r="R996" s="9">
        <v>1</v>
      </c>
      <c r="S996" s="9">
        <v>20</v>
      </c>
      <c r="U996" s="9" t="s">
        <v>242</v>
      </c>
      <c r="W996" s="9">
        <v>4</v>
      </c>
      <c r="X996" s="9">
        <f>INDEX(SLA_Policy!$D$2:$D$5,MATCH(F996,SLA_Policy!$A$2:$A$5,0))</f>
        <v>120</v>
      </c>
      <c r="Y996" s="9" t="str">
        <f>IF(E996="Cancelled","Excluded",IF(D996="",IF((SLA_Policy!$B$8-B996)*24&gt;X996,"Open - Breached","Open - On Track"),IF((D996-B996)*24&lt;=X996,"Met","Breached")))</f>
        <v>Met</v>
      </c>
    </row>
    <row r="997" spans="1:25" x14ac:dyDescent="0.25">
      <c r="A997" s="9" t="s">
        <v>2632</v>
      </c>
      <c r="B997" s="23">
        <v>45957.502083333296</v>
      </c>
      <c r="C997" s="23">
        <v>45957.520833333299</v>
      </c>
      <c r="D997" s="23">
        <v>45960.398611111101</v>
      </c>
      <c r="E997" s="9" t="s">
        <v>212</v>
      </c>
      <c r="F997" s="9" t="s">
        <v>188</v>
      </c>
      <c r="G997" s="9" t="s">
        <v>236</v>
      </c>
      <c r="H997" s="9" t="s">
        <v>162</v>
      </c>
      <c r="I997" s="9" t="s">
        <v>280</v>
      </c>
      <c r="J997" s="9" t="s">
        <v>1551</v>
      </c>
      <c r="K997" s="9" t="s">
        <v>246</v>
      </c>
      <c r="L997" s="9" t="s">
        <v>307</v>
      </c>
      <c r="M997" s="9" t="s">
        <v>1766</v>
      </c>
      <c r="N997" s="9" t="s">
        <v>196</v>
      </c>
      <c r="O997" s="9" t="s">
        <v>179</v>
      </c>
      <c r="P997" s="9" t="s">
        <v>284</v>
      </c>
      <c r="Q997" s="9" t="s">
        <v>219</v>
      </c>
      <c r="R997" s="9">
        <v>0</v>
      </c>
      <c r="S997" s="9">
        <v>15</v>
      </c>
      <c r="U997" s="9" t="s">
        <v>242</v>
      </c>
      <c r="X997" s="9">
        <f>INDEX(SLA_Policy!$D$2:$D$5,MATCH(F997,SLA_Policy!$A$2:$A$5,0))</f>
        <v>72</v>
      </c>
      <c r="Y997" s="9" t="str">
        <f>IF(E997="Cancelled","Excluded",IF(D997="",IF((SLA_Policy!$B$8-B997)*24&gt;X997,"Open - Breached","Open - On Track"),IF((D997-B997)*24&lt;=X997,"Met","Breached")))</f>
        <v>Met</v>
      </c>
    </row>
    <row r="998" spans="1:25" x14ac:dyDescent="0.25">
      <c r="A998" s="9" t="s">
        <v>2633</v>
      </c>
      <c r="B998" s="23">
        <v>45957.515972222202</v>
      </c>
      <c r="C998" s="23">
        <v>45957.526388888902</v>
      </c>
      <c r="D998" s="23">
        <v>45961.347222222197</v>
      </c>
      <c r="E998" s="9" t="s">
        <v>212</v>
      </c>
      <c r="F998" s="9" t="s">
        <v>189</v>
      </c>
      <c r="G998" s="9" t="s">
        <v>236</v>
      </c>
      <c r="H998" s="9" t="s">
        <v>161</v>
      </c>
      <c r="I998" s="9" t="s">
        <v>482</v>
      </c>
      <c r="J998" s="9" t="s">
        <v>2634</v>
      </c>
      <c r="K998" s="9" t="s">
        <v>262</v>
      </c>
      <c r="L998" s="9" t="s">
        <v>104</v>
      </c>
      <c r="M998" s="9" t="s">
        <v>2635</v>
      </c>
      <c r="N998" s="9" t="s">
        <v>197</v>
      </c>
      <c r="O998" s="9" t="s">
        <v>177</v>
      </c>
      <c r="P998" s="9" t="s">
        <v>457</v>
      </c>
      <c r="Q998" s="9" t="s">
        <v>219</v>
      </c>
      <c r="R998" s="9">
        <v>0</v>
      </c>
      <c r="S998" s="9">
        <v>19</v>
      </c>
      <c r="U998" s="9" t="s">
        <v>242</v>
      </c>
      <c r="X998" s="9">
        <f>INDEX(SLA_Policy!$D$2:$D$5,MATCH(F998,SLA_Policy!$A$2:$A$5,0))</f>
        <v>120</v>
      </c>
      <c r="Y998" s="9" t="str">
        <f>IF(E998="Cancelled","Excluded",IF(D998="",IF((SLA_Policy!$B$8-B998)*24&gt;X998,"Open - Breached","Open - On Track"),IF((D998-B998)*24&lt;=X998,"Met","Breached")))</f>
        <v>Met</v>
      </c>
    </row>
    <row r="999" spans="1:25" x14ac:dyDescent="0.25">
      <c r="A999" s="9" t="s">
        <v>2636</v>
      </c>
      <c r="B999" s="23">
        <v>45957.521527777797</v>
      </c>
      <c r="C999" s="23">
        <v>45957.533333333296</v>
      </c>
      <c r="D999" s="23">
        <v>45958.345833333296</v>
      </c>
      <c r="E999" s="9" t="s">
        <v>212</v>
      </c>
      <c r="F999" s="9" t="s">
        <v>188</v>
      </c>
      <c r="G999" s="9" t="s">
        <v>236</v>
      </c>
      <c r="H999" s="9" t="s">
        <v>167</v>
      </c>
      <c r="I999" s="9" t="s">
        <v>255</v>
      </c>
      <c r="J999" s="9" t="s">
        <v>2637</v>
      </c>
      <c r="K999" s="9" t="s">
        <v>246</v>
      </c>
      <c r="L999" s="9" t="s">
        <v>311</v>
      </c>
      <c r="M999" s="9" t="s">
        <v>639</v>
      </c>
      <c r="N999" s="9" t="s">
        <v>197</v>
      </c>
      <c r="O999" s="9" t="s">
        <v>116</v>
      </c>
      <c r="P999" s="9" t="s">
        <v>218</v>
      </c>
      <c r="Q999" s="9" t="s">
        <v>219</v>
      </c>
      <c r="R999" s="9">
        <v>0</v>
      </c>
      <c r="S999" s="9">
        <v>10</v>
      </c>
      <c r="U999" s="9" t="s">
        <v>242</v>
      </c>
      <c r="W999" s="9">
        <v>4</v>
      </c>
      <c r="X999" s="9">
        <f>INDEX(SLA_Policy!$D$2:$D$5,MATCH(F999,SLA_Policy!$A$2:$A$5,0))</f>
        <v>72</v>
      </c>
      <c r="Y999" s="9" t="str">
        <f>IF(E999="Cancelled","Excluded",IF(D999="",IF((SLA_Policy!$B$8-B999)*24&gt;X999,"Open - Breached","Open - On Track"),IF((D999-B999)*24&lt;=X999,"Met","Breached")))</f>
        <v>Met</v>
      </c>
    </row>
    <row r="1000" spans="1:25" x14ac:dyDescent="0.25">
      <c r="A1000" s="9" t="s">
        <v>2638</v>
      </c>
      <c r="B1000" s="23">
        <v>45957.5493055556</v>
      </c>
      <c r="C1000" s="23">
        <v>45957.552777777797</v>
      </c>
      <c r="D1000" s="23">
        <v>45957.626388888901</v>
      </c>
      <c r="E1000" s="9" t="s">
        <v>212</v>
      </c>
      <c r="F1000" s="9" t="s">
        <v>189</v>
      </c>
      <c r="G1000" s="9" t="s">
        <v>213</v>
      </c>
      <c r="H1000" s="9" t="s">
        <v>167</v>
      </c>
      <c r="I1000" s="9" t="s">
        <v>362</v>
      </c>
      <c r="J1000" s="9" t="s">
        <v>2639</v>
      </c>
      <c r="K1000" s="9" t="s">
        <v>303</v>
      </c>
      <c r="L1000" s="9" t="s">
        <v>270</v>
      </c>
      <c r="M1000" s="9" t="s">
        <v>1298</v>
      </c>
      <c r="N1000" s="9" t="s">
        <v>198</v>
      </c>
      <c r="O1000" s="9" t="s">
        <v>176</v>
      </c>
      <c r="P1000" s="9" t="s">
        <v>253</v>
      </c>
      <c r="Q1000" s="9" t="s">
        <v>219</v>
      </c>
      <c r="R1000" s="9">
        <v>0</v>
      </c>
      <c r="S1000" s="9">
        <v>47</v>
      </c>
      <c r="T1000" s="9" t="s">
        <v>136</v>
      </c>
      <c r="U1000" s="9" t="s">
        <v>266</v>
      </c>
      <c r="W1000" s="9">
        <v>5</v>
      </c>
      <c r="X1000" s="9">
        <f>INDEX(SLA_Policy!$D$2:$D$5,MATCH(F1000,SLA_Policy!$A$2:$A$5,0))</f>
        <v>120</v>
      </c>
      <c r="Y1000" s="9" t="str">
        <f>IF(E1000="Cancelled","Excluded",IF(D1000="",IF((SLA_Policy!$B$8-B1000)*24&gt;X1000,"Open - Breached","Open - On Track"),IF((D1000-B1000)*24&lt;=X1000,"Met","Breached")))</f>
        <v>Met</v>
      </c>
    </row>
    <row r="1001" spans="1:25" x14ac:dyDescent="0.25">
      <c r="A1001" s="9" t="s">
        <v>2640</v>
      </c>
      <c r="B1001" s="23">
        <v>45957.55</v>
      </c>
      <c r="C1001" s="23">
        <v>45957.556944444397</v>
      </c>
      <c r="D1001" s="23">
        <v>45957.581944444399</v>
      </c>
      <c r="E1001" s="9" t="s">
        <v>212</v>
      </c>
      <c r="F1001" s="9" t="s">
        <v>188</v>
      </c>
      <c r="G1001" s="9" t="s">
        <v>213</v>
      </c>
      <c r="H1001" s="9" t="s">
        <v>161</v>
      </c>
      <c r="I1001" s="9" t="s">
        <v>454</v>
      </c>
      <c r="J1001" s="9" t="s">
        <v>2015</v>
      </c>
      <c r="K1001" s="9" t="s">
        <v>239</v>
      </c>
      <c r="L1001" s="9" t="s">
        <v>104</v>
      </c>
      <c r="M1001" s="9" t="s">
        <v>1942</v>
      </c>
      <c r="N1001" s="9" t="s">
        <v>200</v>
      </c>
      <c r="O1001" s="9" t="s">
        <v>116</v>
      </c>
      <c r="P1001" s="9" t="s">
        <v>258</v>
      </c>
      <c r="Q1001" s="9" t="s">
        <v>219</v>
      </c>
      <c r="R1001" s="9">
        <v>0</v>
      </c>
      <c r="S1001" s="9">
        <v>11</v>
      </c>
      <c r="U1001" s="9" t="s">
        <v>140</v>
      </c>
      <c r="V1001" s="9" t="s">
        <v>1839</v>
      </c>
      <c r="X1001" s="9">
        <f>INDEX(SLA_Policy!$D$2:$D$5,MATCH(F1001,SLA_Policy!$A$2:$A$5,0))</f>
        <v>72</v>
      </c>
      <c r="Y1001" s="9" t="str">
        <f>IF(E1001="Cancelled","Excluded",IF(D1001="",IF((SLA_Policy!$B$8-B1001)*24&gt;X1001,"Open - Breached","Open - On Track"),IF((D1001-B1001)*24&lt;=X1001,"Met","Breached")))</f>
        <v>Met</v>
      </c>
    </row>
    <row r="1002" spans="1:25" x14ac:dyDescent="0.25">
      <c r="A1002" s="9" t="s">
        <v>2641</v>
      </c>
      <c r="B1002" s="23">
        <v>45957.5625</v>
      </c>
      <c r="C1002" s="23">
        <v>45957.614583333299</v>
      </c>
      <c r="D1002" s="23">
        <v>45959.322916666701</v>
      </c>
      <c r="E1002" s="9" t="s">
        <v>212</v>
      </c>
      <c r="F1002" s="9" t="s">
        <v>189</v>
      </c>
      <c r="G1002" s="9" t="s">
        <v>213</v>
      </c>
      <c r="H1002" s="9" t="s">
        <v>167</v>
      </c>
      <c r="I1002" s="9" t="s">
        <v>362</v>
      </c>
      <c r="J1002" s="9" t="s">
        <v>2642</v>
      </c>
      <c r="K1002" s="9" t="s">
        <v>246</v>
      </c>
      <c r="L1002" s="9" t="s">
        <v>226</v>
      </c>
      <c r="M1002" s="9" t="s">
        <v>2643</v>
      </c>
      <c r="N1002" s="9" t="s">
        <v>196</v>
      </c>
      <c r="O1002" s="9" t="s">
        <v>176</v>
      </c>
      <c r="P1002" s="9" t="s">
        <v>1159</v>
      </c>
      <c r="Q1002" s="9" t="s">
        <v>219</v>
      </c>
      <c r="R1002" s="9">
        <v>0</v>
      </c>
      <c r="S1002" s="9">
        <v>37</v>
      </c>
      <c r="U1002" s="9" t="s">
        <v>376</v>
      </c>
      <c r="X1002" s="9">
        <f>INDEX(SLA_Policy!$D$2:$D$5,MATCH(F1002,SLA_Policy!$A$2:$A$5,0))</f>
        <v>120</v>
      </c>
      <c r="Y1002" s="9" t="str">
        <f>IF(E1002="Cancelled","Excluded",IF(D1002="",IF((SLA_Policy!$B$8-B1002)*24&gt;X1002,"Open - Breached","Open - On Track"),IF((D1002-B1002)*24&lt;=X1002,"Met","Breached")))</f>
        <v>Met</v>
      </c>
    </row>
    <row r="1003" spans="1:25" x14ac:dyDescent="0.25">
      <c r="A1003" s="9" t="s">
        <v>2644</v>
      </c>
      <c r="B1003" s="23">
        <v>45957.563888888901</v>
      </c>
      <c r="C1003" s="23">
        <v>45957.565972222197</v>
      </c>
      <c r="D1003" s="23">
        <v>45957.6340277778</v>
      </c>
      <c r="E1003" s="9" t="s">
        <v>212</v>
      </c>
      <c r="F1003" s="9" t="s">
        <v>187</v>
      </c>
      <c r="G1003" s="9" t="s">
        <v>213</v>
      </c>
      <c r="H1003" s="9" t="s">
        <v>88</v>
      </c>
      <c r="I1003" s="9" t="s">
        <v>92</v>
      </c>
      <c r="J1003" s="9" t="s">
        <v>2645</v>
      </c>
      <c r="K1003" s="9" t="s">
        <v>225</v>
      </c>
      <c r="L1003" s="9" t="s">
        <v>395</v>
      </c>
      <c r="M1003" s="9" t="s">
        <v>700</v>
      </c>
      <c r="N1003" s="9" t="s">
        <v>198</v>
      </c>
      <c r="O1003" s="9" t="s">
        <v>178</v>
      </c>
      <c r="P1003" s="9" t="s">
        <v>321</v>
      </c>
      <c r="Q1003" s="9" t="s">
        <v>273</v>
      </c>
      <c r="R1003" s="9">
        <v>0</v>
      </c>
      <c r="S1003" s="9">
        <v>18</v>
      </c>
      <c r="T1003" s="9" t="s">
        <v>220</v>
      </c>
      <c r="U1003" s="9" t="s">
        <v>266</v>
      </c>
      <c r="W1003" s="9">
        <v>5</v>
      </c>
      <c r="X1003" s="9">
        <f>INDEX(SLA_Policy!$D$2:$D$5,MATCH(F1003,SLA_Policy!$A$2:$A$5,0))</f>
        <v>8</v>
      </c>
      <c r="Y1003" s="9" t="str">
        <f>IF(E1003="Cancelled","Excluded",IF(D1003="",IF((SLA_Policy!$B$8-B1003)*24&gt;X1003,"Open - Breached","Open - On Track"),IF((D1003-B1003)*24&lt;=X1003,"Met","Breached")))</f>
        <v>Met</v>
      </c>
    </row>
    <row r="1004" spans="1:25" x14ac:dyDescent="0.25">
      <c r="A1004" s="9" t="s">
        <v>2646</v>
      </c>
      <c r="B1004" s="23">
        <v>45957.570833333302</v>
      </c>
      <c r="C1004" s="23">
        <v>45957.576388888898</v>
      </c>
      <c r="D1004" s="23">
        <v>45958.4284722222</v>
      </c>
      <c r="E1004" s="9" t="s">
        <v>212</v>
      </c>
      <c r="F1004" s="9" t="s">
        <v>188</v>
      </c>
      <c r="G1004" s="9" t="s">
        <v>213</v>
      </c>
      <c r="H1004" s="9" t="s">
        <v>166</v>
      </c>
      <c r="I1004" s="9" t="s">
        <v>378</v>
      </c>
      <c r="J1004" s="9" t="s">
        <v>2647</v>
      </c>
      <c r="K1004" s="9" t="s">
        <v>246</v>
      </c>
      <c r="L1004" s="9" t="s">
        <v>351</v>
      </c>
      <c r="M1004" s="9" t="s">
        <v>2069</v>
      </c>
      <c r="N1004" s="9" t="s">
        <v>198</v>
      </c>
      <c r="O1004" s="9" t="s">
        <v>180</v>
      </c>
      <c r="P1004" s="9" t="s">
        <v>381</v>
      </c>
      <c r="Q1004" s="9" t="s">
        <v>219</v>
      </c>
      <c r="R1004" s="9">
        <v>0</v>
      </c>
      <c r="S1004" s="9">
        <v>68</v>
      </c>
      <c r="T1004" s="9" t="s">
        <v>136</v>
      </c>
      <c r="U1004" s="9" t="s">
        <v>376</v>
      </c>
      <c r="X1004" s="9">
        <f>INDEX(SLA_Policy!$D$2:$D$5,MATCH(F1004,SLA_Policy!$A$2:$A$5,0))</f>
        <v>72</v>
      </c>
      <c r="Y1004" s="9" t="str">
        <f>IF(E1004="Cancelled","Excluded",IF(D1004="",IF((SLA_Policy!$B$8-B1004)*24&gt;X1004,"Open - Breached","Open - On Track"),IF((D1004-B1004)*24&lt;=X1004,"Met","Breached")))</f>
        <v>Met</v>
      </c>
    </row>
    <row r="1005" spans="1:25" x14ac:dyDescent="0.25">
      <c r="A1005" s="9" t="s">
        <v>2648</v>
      </c>
      <c r="B1005" s="23">
        <v>45957.578472222202</v>
      </c>
      <c r="C1005" s="23">
        <v>45957.6069444444</v>
      </c>
      <c r="D1005" s="23">
        <v>45959.498611111099</v>
      </c>
      <c r="E1005" s="9" t="s">
        <v>212</v>
      </c>
      <c r="F1005" s="9" t="s">
        <v>188</v>
      </c>
      <c r="G1005" s="9" t="s">
        <v>236</v>
      </c>
      <c r="H1005" s="9" t="s">
        <v>163</v>
      </c>
      <c r="I1005" s="9" t="s">
        <v>315</v>
      </c>
      <c r="J1005" s="9" t="s">
        <v>608</v>
      </c>
      <c r="K1005" s="9" t="s">
        <v>246</v>
      </c>
      <c r="L1005" s="9" t="s">
        <v>371</v>
      </c>
      <c r="M1005" s="9" t="s">
        <v>644</v>
      </c>
      <c r="N1005" s="9" t="s">
        <v>196</v>
      </c>
      <c r="O1005" s="9" t="s">
        <v>180</v>
      </c>
      <c r="P1005" s="9" t="s">
        <v>278</v>
      </c>
      <c r="Q1005" s="9" t="s">
        <v>219</v>
      </c>
      <c r="R1005" s="9">
        <v>0</v>
      </c>
      <c r="S1005" s="9">
        <v>99</v>
      </c>
      <c r="T1005" s="9" t="s">
        <v>229</v>
      </c>
      <c r="U1005" s="9" t="s">
        <v>242</v>
      </c>
      <c r="X1005" s="9">
        <f>INDEX(SLA_Policy!$D$2:$D$5,MATCH(F1005,SLA_Policy!$A$2:$A$5,0))</f>
        <v>72</v>
      </c>
      <c r="Y1005" s="9" t="str">
        <f>IF(E1005="Cancelled","Excluded",IF(D1005="",IF((SLA_Policy!$B$8-B1005)*24&gt;X1005,"Open - Breached","Open - On Track"),IF((D1005-B1005)*24&lt;=X1005,"Met","Breached")))</f>
        <v>Met</v>
      </c>
    </row>
    <row r="1006" spans="1:25" x14ac:dyDescent="0.25">
      <c r="A1006" s="9" t="s">
        <v>2649</v>
      </c>
      <c r="B1006" s="23">
        <v>45957.579166666699</v>
      </c>
      <c r="C1006" s="23">
        <v>45957.581944444399</v>
      </c>
      <c r="D1006" s="23">
        <v>45958.400694444397</v>
      </c>
      <c r="E1006" s="9" t="s">
        <v>212</v>
      </c>
      <c r="F1006" s="9" t="s">
        <v>188</v>
      </c>
      <c r="G1006" s="9" t="s">
        <v>213</v>
      </c>
      <c r="H1006" s="9" t="s">
        <v>162</v>
      </c>
      <c r="I1006" s="9" t="s">
        <v>345</v>
      </c>
      <c r="J1006" s="9" t="s">
        <v>2650</v>
      </c>
      <c r="K1006" s="9" t="s">
        <v>246</v>
      </c>
      <c r="L1006" s="9" t="s">
        <v>216</v>
      </c>
      <c r="M1006" s="9" t="s">
        <v>1275</v>
      </c>
      <c r="N1006" s="9" t="s">
        <v>199</v>
      </c>
      <c r="O1006" s="9" t="s">
        <v>179</v>
      </c>
      <c r="P1006" s="9" t="s">
        <v>264</v>
      </c>
      <c r="Q1006" s="9" t="s">
        <v>219</v>
      </c>
      <c r="R1006" s="9">
        <v>0</v>
      </c>
      <c r="S1006" s="9">
        <v>15</v>
      </c>
      <c r="U1006" s="9" t="s">
        <v>248</v>
      </c>
      <c r="X1006" s="9">
        <f>INDEX(SLA_Policy!$D$2:$D$5,MATCH(F1006,SLA_Policy!$A$2:$A$5,0))</f>
        <v>72</v>
      </c>
      <c r="Y1006" s="9" t="str">
        <f>IF(E1006="Cancelled","Excluded",IF(D1006="",IF((SLA_Policy!$B$8-B1006)*24&gt;X1006,"Open - Breached","Open - On Track"),IF((D1006-B1006)*24&lt;=X1006,"Met","Breached")))</f>
        <v>Met</v>
      </c>
    </row>
    <row r="1007" spans="1:25" x14ac:dyDescent="0.25">
      <c r="A1007" s="9" t="s">
        <v>2651</v>
      </c>
      <c r="B1007" s="23">
        <v>45957.579166666699</v>
      </c>
      <c r="C1007" s="23">
        <v>45957.579861111102</v>
      </c>
      <c r="D1007" s="23">
        <v>45957.646527777797</v>
      </c>
      <c r="E1007" s="9" t="s">
        <v>212</v>
      </c>
      <c r="F1007" s="9" t="s">
        <v>188</v>
      </c>
      <c r="G1007" s="9" t="s">
        <v>213</v>
      </c>
      <c r="H1007" s="9" t="s">
        <v>162</v>
      </c>
      <c r="I1007" s="9" t="s">
        <v>244</v>
      </c>
      <c r="J1007" s="9" t="s">
        <v>2652</v>
      </c>
      <c r="K1007" s="9" t="s">
        <v>246</v>
      </c>
      <c r="L1007" s="9" t="s">
        <v>104</v>
      </c>
      <c r="M1007" s="9" t="s">
        <v>2653</v>
      </c>
      <c r="N1007" s="9" t="s">
        <v>200</v>
      </c>
      <c r="O1007" s="9" t="s">
        <v>116</v>
      </c>
      <c r="P1007" s="9" t="s">
        <v>551</v>
      </c>
      <c r="Q1007" s="9" t="s">
        <v>219</v>
      </c>
      <c r="R1007" s="9">
        <v>0</v>
      </c>
      <c r="S1007" s="9">
        <v>14</v>
      </c>
      <c r="U1007" s="9" t="s">
        <v>266</v>
      </c>
      <c r="W1007" s="9">
        <v>5</v>
      </c>
      <c r="X1007" s="9">
        <f>INDEX(SLA_Policy!$D$2:$D$5,MATCH(F1007,SLA_Policy!$A$2:$A$5,0))</f>
        <v>72</v>
      </c>
      <c r="Y1007" s="9" t="str">
        <f>IF(E1007="Cancelled","Excluded",IF(D1007="",IF((SLA_Policy!$B$8-B1007)*24&gt;X1007,"Open - Breached","Open - On Track"),IF((D1007-B1007)*24&lt;=X1007,"Met","Breached")))</f>
        <v>Met</v>
      </c>
    </row>
    <row r="1008" spans="1:25" x14ac:dyDescent="0.25">
      <c r="A1008" s="9" t="s">
        <v>2654</v>
      </c>
      <c r="B1008" s="23">
        <v>45957.579861111102</v>
      </c>
      <c r="C1008" s="23">
        <v>45957.592361111099</v>
      </c>
      <c r="D1008" s="23">
        <v>45958.441666666702</v>
      </c>
      <c r="E1008" s="9" t="s">
        <v>212</v>
      </c>
      <c r="F1008" s="9" t="s">
        <v>188</v>
      </c>
      <c r="G1008" s="9" t="s">
        <v>236</v>
      </c>
      <c r="H1008" s="9" t="s">
        <v>167</v>
      </c>
      <c r="I1008" s="9" t="s">
        <v>255</v>
      </c>
      <c r="J1008" s="9" t="s">
        <v>854</v>
      </c>
      <c r="K1008" s="9" t="s">
        <v>246</v>
      </c>
      <c r="L1008" s="9" t="s">
        <v>226</v>
      </c>
      <c r="M1008" s="9" t="s">
        <v>2655</v>
      </c>
      <c r="N1008" s="9" t="s">
        <v>196</v>
      </c>
      <c r="O1008" s="9" t="s">
        <v>116</v>
      </c>
      <c r="P1008" s="9" t="s">
        <v>342</v>
      </c>
      <c r="Q1008" s="9" t="s">
        <v>219</v>
      </c>
      <c r="R1008" s="9">
        <v>0</v>
      </c>
      <c r="S1008" s="9">
        <v>14</v>
      </c>
      <c r="U1008" s="9" t="s">
        <v>242</v>
      </c>
      <c r="X1008" s="9">
        <f>INDEX(SLA_Policy!$D$2:$D$5,MATCH(F1008,SLA_Policy!$A$2:$A$5,0))</f>
        <v>72</v>
      </c>
      <c r="Y1008" s="9" t="str">
        <f>IF(E1008="Cancelled","Excluded",IF(D1008="",IF((SLA_Policy!$B$8-B1008)*24&gt;X1008,"Open - Breached","Open - On Track"),IF((D1008-B1008)*24&lt;=X1008,"Met","Breached")))</f>
        <v>Met</v>
      </c>
    </row>
    <row r="1009" spans="1:25" x14ac:dyDescent="0.25">
      <c r="A1009" s="9" t="s">
        <v>2656</v>
      </c>
      <c r="B1009" s="23">
        <v>45957.591666666704</v>
      </c>
      <c r="C1009" s="23">
        <v>45957.597916666702</v>
      </c>
      <c r="D1009" s="23">
        <v>45958.399305555598</v>
      </c>
      <c r="E1009" s="9" t="s">
        <v>212</v>
      </c>
      <c r="F1009" s="9" t="s">
        <v>188</v>
      </c>
      <c r="G1009" s="9" t="s">
        <v>213</v>
      </c>
      <c r="H1009" s="9" t="s">
        <v>167</v>
      </c>
      <c r="I1009" s="9" t="s">
        <v>362</v>
      </c>
      <c r="J1009" s="9" t="s">
        <v>752</v>
      </c>
      <c r="K1009" s="9" t="s">
        <v>246</v>
      </c>
      <c r="L1009" s="9" t="s">
        <v>270</v>
      </c>
      <c r="M1009" s="9" t="s">
        <v>1032</v>
      </c>
      <c r="N1009" s="9" t="s">
        <v>198</v>
      </c>
      <c r="O1009" s="9" t="s">
        <v>116</v>
      </c>
      <c r="P1009" s="9" t="s">
        <v>342</v>
      </c>
      <c r="Q1009" s="9" t="s">
        <v>219</v>
      </c>
      <c r="R1009" s="9">
        <v>0</v>
      </c>
      <c r="S1009" s="9">
        <v>22</v>
      </c>
      <c r="U1009" s="9" t="s">
        <v>266</v>
      </c>
      <c r="X1009" s="9">
        <f>INDEX(SLA_Policy!$D$2:$D$5,MATCH(F1009,SLA_Policy!$A$2:$A$5,0))</f>
        <v>72</v>
      </c>
      <c r="Y1009" s="9" t="str">
        <f>IF(E1009="Cancelled","Excluded",IF(D1009="",IF((SLA_Policy!$B$8-B1009)*24&gt;X1009,"Open - Breached","Open - On Track"),IF((D1009-B1009)*24&lt;=X1009,"Met","Breached")))</f>
        <v>Met</v>
      </c>
    </row>
    <row r="1010" spans="1:25" x14ac:dyDescent="0.25">
      <c r="A1010" s="9" t="s">
        <v>2657</v>
      </c>
      <c r="B1010" s="23">
        <v>45957.6159722222</v>
      </c>
      <c r="C1010" s="23">
        <v>45957.782638888901</v>
      </c>
      <c r="D1010" s="23">
        <v>45959.339583333298</v>
      </c>
      <c r="E1010" s="9" t="s">
        <v>212</v>
      </c>
      <c r="F1010" s="9" t="s">
        <v>189</v>
      </c>
      <c r="G1010" s="9" t="s">
        <v>236</v>
      </c>
      <c r="H1010" s="9" t="s">
        <v>161</v>
      </c>
      <c r="I1010" s="9" t="s">
        <v>237</v>
      </c>
      <c r="J1010" s="9" t="s">
        <v>2658</v>
      </c>
      <c r="K1010" s="9" t="s">
        <v>239</v>
      </c>
      <c r="L1010" s="9" t="s">
        <v>226</v>
      </c>
      <c r="M1010" s="9" t="s">
        <v>2659</v>
      </c>
      <c r="N1010" s="9" t="s">
        <v>197</v>
      </c>
      <c r="O1010" s="9" t="s">
        <v>179</v>
      </c>
      <c r="P1010" s="9" t="s">
        <v>337</v>
      </c>
      <c r="Q1010" s="9" t="s">
        <v>219</v>
      </c>
      <c r="R1010" s="9">
        <v>0</v>
      </c>
      <c r="S1010" s="9">
        <v>10</v>
      </c>
      <c r="U1010" s="9" t="s">
        <v>242</v>
      </c>
      <c r="W1010" s="9">
        <v>3</v>
      </c>
      <c r="X1010" s="9">
        <f>INDEX(SLA_Policy!$D$2:$D$5,MATCH(F1010,SLA_Policy!$A$2:$A$5,0))</f>
        <v>120</v>
      </c>
      <c r="Y1010" s="9" t="str">
        <f>IF(E1010="Cancelled","Excluded",IF(D1010="",IF((SLA_Policy!$B$8-B1010)*24&gt;X1010,"Open - Breached","Open - On Track"),IF((D1010-B1010)*24&lt;=X1010,"Met","Breached")))</f>
        <v>Met</v>
      </c>
    </row>
    <row r="1011" spans="1:25" x14ac:dyDescent="0.25">
      <c r="A1011" s="9" t="s">
        <v>2660</v>
      </c>
      <c r="B1011" s="23">
        <v>45957.620833333298</v>
      </c>
      <c r="C1011" s="23">
        <v>45957.787499999999</v>
      </c>
      <c r="D1011" s="23">
        <v>45958.335416666698</v>
      </c>
      <c r="E1011" s="9" t="s">
        <v>212</v>
      </c>
      <c r="F1011" s="9" t="s">
        <v>189</v>
      </c>
      <c r="G1011" s="9" t="s">
        <v>213</v>
      </c>
      <c r="H1011" s="9" t="s">
        <v>161</v>
      </c>
      <c r="I1011" s="9" t="s">
        <v>389</v>
      </c>
      <c r="J1011" s="9" t="s">
        <v>2611</v>
      </c>
      <c r="K1011" s="9" t="s">
        <v>215</v>
      </c>
      <c r="L1011" s="9" t="s">
        <v>351</v>
      </c>
      <c r="M1011" s="9" t="s">
        <v>2661</v>
      </c>
      <c r="N1011" s="9" t="s">
        <v>196</v>
      </c>
      <c r="O1011" s="9" t="s">
        <v>116</v>
      </c>
      <c r="P1011" s="9" t="s">
        <v>218</v>
      </c>
      <c r="Q1011" s="9" t="s">
        <v>219</v>
      </c>
      <c r="R1011" s="9">
        <v>0</v>
      </c>
      <c r="S1011" s="9">
        <v>4</v>
      </c>
      <c r="U1011" s="9" t="s">
        <v>140</v>
      </c>
      <c r="V1011" s="9" t="s">
        <v>1839</v>
      </c>
      <c r="X1011" s="9">
        <f>INDEX(SLA_Policy!$D$2:$D$5,MATCH(F1011,SLA_Policy!$A$2:$A$5,0))</f>
        <v>120</v>
      </c>
      <c r="Y1011" s="9" t="str">
        <f>IF(E1011="Cancelled","Excluded",IF(D1011="",IF((SLA_Policy!$B$8-B1011)*24&gt;X1011,"Open - Breached","Open - On Track"),IF((D1011-B1011)*24&lt;=X1011,"Met","Breached")))</f>
        <v>Met</v>
      </c>
    </row>
    <row r="1012" spans="1:25" x14ac:dyDescent="0.25">
      <c r="A1012" s="9" t="s">
        <v>2662</v>
      </c>
      <c r="B1012" s="23">
        <v>45957.632638888899</v>
      </c>
      <c r="C1012" s="23">
        <v>45957.676388888904</v>
      </c>
      <c r="D1012" s="23">
        <v>45958.412499999999</v>
      </c>
      <c r="E1012" s="9" t="s">
        <v>212</v>
      </c>
      <c r="F1012" s="9" t="s">
        <v>189</v>
      </c>
      <c r="G1012" s="9" t="s">
        <v>236</v>
      </c>
      <c r="H1012" s="9" t="s">
        <v>161</v>
      </c>
      <c r="I1012" s="9" t="s">
        <v>482</v>
      </c>
      <c r="J1012" s="9" t="s">
        <v>2297</v>
      </c>
      <c r="K1012" s="9" t="s">
        <v>239</v>
      </c>
      <c r="L1012" s="9" t="s">
        <v>104</v>
      </c>
      <c r="M1012" s="9" t="s">
        <v>1942</v>
      </c>
      <c r="N1012" s="9" t="s">
        <v>196</v>
      </c>
      <c r="O1012" s="9" t="s">
        <v>177</v>
      </c>
      <c r="P1012" s="9" t="s">
        <v>457</v>
      </c>
      <c r="Q1012" s="9" t="s">
        <v>219</v>
      </c>
      <c r="R1012" s="9">
        <v>0</v>
      </c>
      <c r="S1012" s="9">
        <v>70</v>
      </c>
      <c r="U1012" s="9" t="s">
        <v>242</v>
      </c>
      <c r="X1012" s="9">
        <f>INDEX(SLA_Policy!$D$2:$D$5,MATCH(F1012,SLA_Policy!$A$2:$A$5,0))</f>
        <v>120</v>
      </c>
      <c r="Y1012" s="9" t="str">
        <f>IF(E1012="Cancelled","Excluded",IF(D1012="",IF((SLA_Policy!$B$8-B1012)*24&gt;X1012,"Open - Breached","Open - On Track"),IF((D1012-B1012)*24&lt;=X1012,"Met","Breached")))</f>
        <v>Met</v>
      </c>
    </row>
    <row r="1013" spans="1:25" x14ac:dyDescent="0.25">
      <c r="A1013" s="9" t="s">
        <v>2663</v>
      </c>
      <c r="B1013" s="23">
        <v>45957.637499999997</v>
      </c>
      <c r="C1013" s="23">
        <v>45957.710416666698</v>
      </c>
      <c r="D1013" s="23">
        <v>45958.515277777798</v>
      </c>
      <c r="E1013" s="9" t="s">
        <v>212</v>
      </c>
      <c r="F1013" s="9" t="s">
        <v>189</v>
      </c>
      <c r="G1013" s="9" t="s">
        <v>213</v>
      </c>
      <c r="H1013" s="9" t="s">
        <v>167</v>
      </c>
      <c r="I1013" s="9" t="s">
        <v>362</v>
      </c>
      <c r="J1013" s="9" t="s">
        <v>2664</v>
      </c>
      <c r="K1013" s="9" t="s">
        <v>225</v>
      </c>
      <c r="L1013" s="9" t="s">
        <v>270</v>
      </c>
      <c r="M1013" s="9" t="s">
        <v>2509</v>
      </c>
      <c r="N1013" s="9" t="s">
        <v>196</v>
      </c>
      <c r="O1013" s="9" t="s">
        <v>116</v>
      </c>
      <c r="P1013" s="9" t="s">
        <v>295</v>
      </c>
      <c r="Q1013" s="9" t="s">
        <v>219</v>
      </c>
      <c r="R1013" s="9">
        <v>0</v>
      </c>
      <c r="S1013" s="9">
        <v>24</v>
      </c>
      <c r="U1013" s="9" t="s">
        <v>248</v>
      </c>
      <c r="X1013" s="9">
        <f>INDEX(SLA_Policy!$D$2:$D$5,MATCH(F1013,SLA_Policy!$A$2:$A$5,0))</f>
        <v>120</v>
      </c>
      <c r="Y1013" s="9" t="str">
        <f>IF(E1013="Cancelled","Excluded",IF(D1013="",IF((SLA_Policy!$B$8-B1013)*24&gt;X1013,"Open - Breached","Open - On Track"),IF((D1013-B1013)*24&lt;=X1013,"Met","Breached")))</f>
        <v>Met</v>
      </c>
    </row>
    <row r="1014" spans="1:25" x14ac:dyDescent="0.25">
      <c r="A1014" s="9" t="s">
        <v>2665</v>
      </c>
      <c r="B1014" s="23">
        <v>45957.648611111101</v>
      </c>
      <c r="C1014" s="23">
        <v>45957.662499999999</v>
      </c>
      <c r="D1014" s="23">
        <v>45958.397916666698</v>
      </c>
      <c r="E1014" s="9" t="s">
        <v>212</v>
      </c>
      <c r="F1014" s="9" t="s">
        <v>188</v>
      </c>
      <c r="G1014" s="9" t="s">
        <v>213</v>
      </c>
      <c r="H1014" s="9" t="s">
        <v>162</v>
      </c>
      <c r="I1014" s="9" t="s">
        <v>393</v>
      </c>
      <c r="J1014" s="9" t="s">
        <v>2666</v>
      </c>
      <c r="K1014" s="9" t="s">
        <v>239</v>
      </c>
      <c r="L1014" s="9" t="s">
        <v>351</v>
      </c>
      <c r="M1014" s="9" t="s">
        <v>1123</v>
      </c>
      <c r="N1014" s="9" t="s">
        <v>199</v>
      </c>
      <c r="O1014" s="9" t="s">
        <v>116</v>
      </c>
      <c r="P1014" s="9" t="s">
        <v>590</v>
      </c>
      <c r="Q1014" s="9" t="s">
        <v>219</v>
      </c>
      <c r="R1014" s="9">
        <v>0</v>
      </c>
      <c r="S1014" s="9">
        <v>21</v>
      </c>
      <c r="U1014" s="9" t="s">
        <v>376</v>
      </c>
      <c r="W1014" s="9">
        <v>4</v>
      </c>
      <c r="X1014" s="9">
        <f>INDEX(SLA_Policy!$D$2:$D$5,MATCH(F1014,SLA_Policy!$A$2:$A$5,0))</f>
        <v>72</v>
      </c>
      <c r="Y1014" s="9" t="str">
        <f>IF(E1014="Cancelled","Excluded",IF(D1014="",IF((SLA_Policy!$B$8-B1014)*24&gt;X1014,"Open - Breached","Open - On Track"),IF((D1014-B1014)*24&lt;=X1014,"Met","Breached")))</f>
        <v>Met</v>
      </c>
    </row>
    <row r="1015" spans="1:25" x14ac:dyDescent="0.25">
      <c r="A1015" s="9" t="s">
        <v>2667</v>
      </c>
      <c r="B1015" s="23">
        <v>45957.649305555598</v>
      </c>
      <c r="C1015" s="23">
        <v>45957.681944444397</v>
      </c>
      <c r="D1015" s="23">
        <v>45974.565277777801</v>
      </c>
      <c r="E1015" s="9" t="s">
        <v>212</v>
      </c>
      <c r="F1015" s="9" t="s">
        <v>189</v>
      </c>
      <c r="G1015" s="9" t="s">
        <v>236</v>
      </c>
      <c r="H1015" s="9" t="s">
        <v>163</v>
      </c>
      <c r="I1015" s="9" t="s">
        <v>315</v>
      </c>
      <c r="J1015" s="9" t="s">
        <v>316</v>
      </c>
      <c r="K1015" s="9" t="s">
        <v>246</v>
      </c>
      <c r="L1015" s="9" t="s">
        <v>226</v>
      </c>
      <c r="M1015" s="9" t="s">
        <v>2511</v>
      </c>
      <c r="N1015" s="9" t="s">
        <v>196</v>
      </c>
      <c r="O1015" s="9" t="s">
        <v>180</v>
      </c>
      <c r="P1015" s="9" t="s">
        <v>381</v>
      </c>
      <c r="Q1015" s="9" t="s">
        <v>219</v>
      </c>
      <c r="R1015" s="9">
        <v>0</v>
      </c>
      <c r="S1015" s="9">
        <v>117</v>
      </c>
      <c r="T1015" s="9" t="s">
        <v>229</v>
      </c>
      <c r="U1015" s="9" t="s">
        <v>242</v>
      </c>
      <c r="X1015" s="9">
        <f>INDEX(SLA_Policy!$D$2:$D$5,MATCH(F1015,SLA_Policy!$A$2:$A$5,0))</f>
        <v>120</v>
      </c>
      <c r="Y1015" s="9" t="str">
        <f>IF(E1015="Cancelled","Excluded",IF(D1015="",IF((SLA_Policy!$B$8-B1015)*24&gt;X1015,"Open - Breached","Open - On Track"),IF((D1015-B1015)*24&lt;=X1015,"Met","Breached")))</f>
        <v>Breached</v>
      </c>
    </row>
    <row r="1016" spans="1:25" x14ac:dyDescent="0.25">
      <c r="A1016" s="9" t="s">
        <v>2668</v>
      </c>
      <c r="B1016" s="23">
        <v>45957.654166666704</v>
      </c>
      <c r="C1016" s="23">
        <v>45957.709027777797</v>
      </c>
      <c r="D1016" s="23">
        <v>45958.654861111099</v>
      </c>
      <c r="E1016" s="9" t="s">
        <v>212</v>
      </c>
      <c r="F1016" s="9" t="s">
        <v>188</v>
      </c>
      <c r="G1016" s="9" t="s">
        <v>213</v>
      </c>
      <c r="H1016" s="9" t="s">
        <v>162</v>
      </c>
      <c r="I1016" s="9" t="s">
        <v>244</v>
      </c>
      <c r="J1016" s="9" t="s">
        <v>905</v>
      </c>
      <c r="K1016" s="9" t="s">
        <v>303</v>
      </c>
      <c r="L1016" s="9" t="s">
        <v>216</v>
      </c>
      <c r="M1016" s="9" t="s">
        <v>2669</v>
      </c>
      <c r="N1016" s="9" t="s">
        <v>197</v>
      </c>
      <c r="O1016" s="9" t="s">
        <v>179</v>
      </c>
      <c r="P1016" s="9" t="s">
        <v>284</v>
      </c>
      <c r="Q1016" s="9" t="s">
        <v>219</v>
      </c>
      <c r="R1016" s="9">
        <v>1</v>
      </c>
      <c r="S1016" s="9">
        <v>53</v>
      </c>
      <c r="U1016" s="9" t="s">
        <v>266</v>
      </c>
      <c r="X1016" s="9">
        <f>INDEX(SLA_Policy!$D$2:$D$5,MATCH(F1016,SLA_Policy!$A$2:$A$5,0))</f>
        <v>72</v>
      </c>
      <c r="Y1016" s="9" t="str">
        <f>IF(E1016="Cancelled","Excluded",IF(D1016="",IF((SLA_Policy!$B$8-B1016)*24&gt;X1016,"Open - Breached","Open - On Track"),IF((D1016-B1016)*24&lt;=X1016,"Met","Breached")))</f>
        <v>Met</v>
      </c>
    </row>
    <row r="1017" spans="1:25" x14ac:dyDescent="0.25">
      <c r="A1017" s="9" t="s">
        <v>2670</v>
      </c>
      <c r="B1017" s="23">
        <v>45957.656944444498</v>
      </c>
      <c r="C1017" s="23">
        <v>45958.338194444397</v>
      </c>
      <c r="D1017" s="23">
        <v>45958.354861111096</v>
      </c>
      <c r="E1017" s="9" t="s">
        <v>212</v>
      </c>
      <c r="F1017" s="9" t="s">
        <v>189</v>
      </c>
      <c r="G1017" s="9" t="s">
        <v>213</v>
      </c>
      <c r="H1017" s="9" t="s">
        <v>165</v>
      </c>
      <c r="I1017" s="9" t="s">
        <v>469</v>
      </c>
      <c r="J1017" s="9" t="s">
        <v>2671</v>
      </c>
      <c r="K1017" s="9" t="s">
        <v>225</v>
      </c>
      <c r="L1017" s="9" t="s">
        <v>226</v>
      </c>
      <c r="M1017" s="9" t="s">
        <v>2672</v>
      </c>
      <c r="N1017" s="9" t="s">
        <v>196</v>
      </c>
      <c r="O1017" s="9" t="s">
        <v>176</v>
      </c>
      <c r="P1017" s="9" t="s">
        <v>570</v>
      </c>
      <c r="Q1017" s="9" t="s">
        <v>219</v>
      </c>
      <c r="R1017" s="9">
        <v>0</v>
      </c>
      <c r="S1017" s="9">
        <v>23</v>
      </c>
      <c r="U1017" s="9" t="s">
        <v>230</v>
      </c>
      <c r="X1017" s="9">
        <f>INDEX(SLA_Policy!$D$2:$D$5,MATCH(F1017,SLA_Policy!$A$2:$A$5,0))</f>
        <v>120</v>
      </c>
      <c r="Y1017" s="9" t="str">
        <f>IF(E1017="Cancelled","Excluded",IF(D1017="",IF((SLA_Policy!$B$8-B1017)*24&gt;X1017,"Open - Breached","Open - On Track"),IF((D1017-B1017)*24&lt;=X1017,"Met","Breached")))</f>
        <v>Met</v>
      </c>
    </row>
    <row r="1018" spans="1:25" x14ac:dyDescent="0.25">
      <c r="A1018" s="9" t="s">
        <v>2673</v>
      </c>
      <c r="B1018" s="23">
        <v>45957.657638888901</v>
      </c>
      <c r="C1018" s="23">
        <v>45957.672222222202</v>
      </c>
      <c r="D1018" s="23">
        <v>45958.361111111102</v>
      </c>
      <c r="E1018" s="9" t="s">
        <v>212</v>
      </c>
      <c r="F1018" s="9" t="s">
        <v>188</v>
      </c>
      <c r="G1018" s="9" t="s">
        <v>213</v>
      </c>
      <c r="H1018" s="9" t="s">
        <v>162</v>
      </c>
      <c r="I1018" s="9" t="s">
        <v>345</v>
      </c>
      <c r="J1018" s="9" t="s">
        <v>2091</v>
      </c>
      <c r="K1018" s="9" t="s">
        <v>262</v>
      </c>
      <c r="L1018" s="9" t="s">
        <v>282</v>
      </c>
      <c r="M1018" s="9" t="s">
        <v>2674</v>
      </c>
      <c r="N1018" s="9" t="s">
        <v>199</v>
      </c>
      <c r="O1018" s="9" t="s">
        <v>179</v>
      </c>
      <c r="P1018" s="9" t="s">
        <v>264</v>
      </c>
      <c r="Q1018" s="9" t="s">
        <v>219</v>
      </c>
      <c r="R1018" s="9">
        <v>0</v>
      </c>
      <c r="S1018" s="9">
        <v>22</v>
      </c>
      <c r="U1018" s="9" t="s">
        <v>266</v>
      </c>
      <c r="X1018" s="9">
        <f>INDEX(SLA_Policy!$D$2:$D$5,MATCH(F1018,SLA_Policy!$A$2:$A$5,0))</f>
        <v>72</v>
      </c>
      <c r="Y1018" s="9" t="str">
        <f>IF(E1018="Cancelled","Excluded",IF(D1018="",IF((SLA_Policy!$B$8-B1018)*24&gt;X1018,"Open - Breached","Open - On Track"),IF((D1018-B1018)*24&lt;=X1018,"Met","Breached")))</f>
        <v>Met</v>
      </c>
    </row>
    <row r="1019" spans="1:25" x14ac:dyDescent="0.25">
      <c r="A1019" s="9" t="s">
        <v>2675</v>
      </c>
      <c r="B1019" s="23">
        <v>45957.659027777801</v>
      </c>
      <c r="C1019" s="23">
        <v>45957.701388888898</v>
      </c>
      <c r="D1019" s="23">
        <v>45958.559027777803</v>
      </c>
      <c r="E1019" s="9" t="s">
        <v>212</v>
      </c>
      <c r="F1019" s="9" t="s">
        <v>188</v>
      </c>
      <c r="G1019" s="9" t="s">
        <v>213</v>
      </c>
      <c r="H1019" s="9" t="s">
        <v>167</v>
      </c>
      <c r="I1019" s="9" t="s">
        <v>536</v>
      </c>
      <c r="J1019" s="9" t="s">
        <v>558</v>
      </c>
      <c r="K1019" s="9" t="s">
        <v>225</v>
      </c>
      <c r="L1019" s="9" t="s">
        <v>104</v>
      </c>
      <c r="M1019" s="9" t="s">
        <v>2676</v>
      </c>
      <c r="N1019" s="9" t="s">
        <v>196</v>
      </c>
      <c r="O1019" s="9" t="s">
        <v>176</v>
      </c>
      <c r="P1019" s="9" t="s">
        <v>570</v>
      </c>
      <c r="Q1019" s="9" t="s">
        <v>219</v>
      </c>
      <c r="R1019" s="9">
        <v>1</v>
      </c>
      <c r="S1019" s="9">
        <v>42</v>
      </c>
      <c r="T1019" s="9" t="s">
        <v>229</v>
      </c>
      <c r="U1019" s="9" t="s">
        <v>266</v>
      </c>
      <c r="W1019" s="9">
        <v>3</v>
      </c>
      <c r="X1019" s="9">
        <f>INDEX(SLA_Policy!$D$2:$D$5,MATCH(F1019,SLA_Policy!$A$2:$A$5,0))</f>
        <v>72</v>
      </c>
      <c r="Y1019" s="9" t="str">
        <f>IF(E1019="Cancelled","Excluded",IF(D1019="",IF((SLA_Policy!$B$8-B1019)*24&gt;X1019,"Open - Breached","Open - On Track"),IF((D1019-B1019)*24&lt;=X1019,"Met","Breached")))</f>
        <v>Met</v>
      </c>
    </row>
    <row r="1020" spans="1:25" x14ac:dyDescent="0.25">
      <c r="A1020" s="9" t="s">
        <v>2677</v>
      </c>
      <c r="B1020" s="23">
        <v>45957.664583333302</v>
      </c>
      <c r="C1020" s="23">
        <v>45957.7722222222</v>
      </c>
      <c r="D1020" s="23">
        <v>45958.404166666704</v>
      </c>
      <c r="E1020" s="9" t="s">
        <v>212</v>
      </c>
      <c r="F1020" s="9" t="s">
        <v>188</v>
      </c>
      <c r="G1020" s="9" t="s">
        <v>236</v>
      </c>
      <c r="H1020" s="9" t="s">
        <v>163</v>
      </c>
      <c r="I1020" s="9" t="s">
        <v>315</v>
      </c>
      <c r="J1020" s="9" t="s">
        <v>932</v>
      </c>
      <c r="K1020" s="9" t="s">
        <v>246</v>
      </c>
      <c r="L1020" s="9" t="s">
        <v>282</v>
      </c>
      <c r="M1020" s="9" t="s">
        <v>1917</v>
      </c>
      <c r="N1020" s="9" t="s">
        <v>196</v>
      </c>
      <c r="O1020" s="9" t="s">
        <v>176</v>
      </c>
      <c r="P1020" s="9" t="s">
        <v>503</v>
      </c>
      <c r="Q1020" s="9" t="s">
        <v>219</v>
      </c>
      <c r="R1020" s="9">
        <v>0</v>
      </c>
      <c r="S1020" s="9">
        <v>125</v>
      </c>
      <c r="T1020" s="9" t="s">
        <v>136</v>
      </c>
      <c r="U1020" s="9" t="s">
        <v>242</v>
      </c>
      <c r="X1020" s="9">
        <f>INDEX(SLA_Policy!$D$2:$D$5,MATCH(F1020,SLA_Policy!$A$2:$A$5,0))</f>
        <v>72</v>
      </c>
      <c r="Y1020" s="9" t="str">
        <f>IF(E1020="Cancelled","Excluded",IF(D1020="",IF((SLA_Policy!$B$8-B1020)*24&gt;X1020,"Open - Breached","Open - On Track"),IF((D1020-B1020)*24&lt;=X1020,"Met","Breached")))</f>
        <v>Met</v>
      </c>
    </row>
    <row r="1021" spans="1:25" x14ac:dyDescent="0.25">
      <c r="A1021" s="9" t="s">
        <v>2678</v>
      </c>
      <c r="B1021" s="23">
        <v>45957.689583333296</v>
      </c>
      <c r="C1021" s="23">
        <v>45957.7277777778</v>
      </c>
      <c r="D1021" s="23">
        <v>45959.387499999997</v>
      </c>
      <c r="E1021" s="9" t="s">
        <v>212</v>
      </c>
      <c r="F1021" s="9" t="s">
        <v>188</v>
      </c>
      <c r="G1021" s="9" t="s">
        <v>213</v>
      </c>
      <c r="H1021" s="9" t="s">
        <v>167</v>
      </c>
      <c r="I1021" s="9" t="s">
        <v>362</v>
      </c>
      <c r="J1021" s="9" t="s">
        <v>2679</v>
      </c>
      <c r="K1021" s="9" t="s">
        <v>303</v>
      </c>
      <c r="L1021" s="9" t="s">
        <v>216</v>
      </c>
      <c r="M1021" s="9" t="s">
        <v>2680</v>
      </c>
      <c r="N1021" s="9" t="s">
        <v>197</v>
      </c>
      <c r="O1021" s="9" t="s">
        <v>176</v>
      </c>
      <c r="P1021" s="9" t="s">
        <v>253</v>
      </c>
      <c r="Q1021" s="9" t="s">
        <v>219</v>
      </c>
      <c r="R1021" s="9">
        <v>1</v>
      </c>
      <c r="S1021" s="9">
        <v>132</v>
      </c>
      <c r="T1021" s="9" t="s">
        <v>136</v>
      </c>
      <c r="U1021" s="9" t="s">
        <v>266</v>
      </c>
      <c r="W1021" s="9">
        <v>4</v>
      </c>
      <c r="X1021" s="9">
        <f>INDEX(SLA_Policy!$D$2:$D$5,MATCH(F1021,SLA_Policy!$A$2:$A$5,0))</f>
        <v>72</v>
      </c>
      <c r="Y1021" s="9" t="str">
        <f>IF(E1021="Cancelled","Excluded",IF(D1021="",IF((SLA_Policy!$B$8-B1021)*24&gt;X1021,"Open - Breached","Open - On Track"),IF((D1021-B1021)*24&lt;=X1021,"Met","Breached")))</f>
        <v>Met</v>
      </c>
    </row>
    <row r="1022" spans="1:25" x14ac:dyDescent="0.25">
      <c r="A1022" s="9" t="s">
        <v>2681</v>
      </c>
      <c r="B1022" s="23">
        <v>45957.6965277778</v>
      </c>
      <c r="C1022" s="23">
        <v>45957.771527777797</v>
      </c>
      <c r="D1022" s="23">
        <v>45964.35</v>
      </c>
      <c r="E1022" s="9" t="s">
        <v>212</v>
      </c>
      <c r="F1022" s="9" t="s">
        <v>189</v>
      </c>
      <c r="G1022" s="9" t="s">
        <v>213</v>
      </c>
      <c r="H1022" s="9" t="s">
        <v>165</v>
      </c>
      <c r="I1022" s="9" t="s">
        <v>469</v>
      </c>
      <c r="J1022" s="9" t="s">
        <v>1233</v>
      </c>
      <c r="K1022" s="9" t="s">
        <v>246</v>
      </c>
      <c r="L1022" s="9" t="s">
        <v>282</v>
      </c>
      <c r="M1022" s="9" t="s">
        <v>1439</v>
      </c>
      <c r="N1022" s="9" t="s">
        <v>196</v>
      </c>
      <c r="O1022" s="9" t="s">
        <v>176</v>
      </c>
      <c r="P1022" s="9" t="s">
        <v>419</v>
      </c>
      <c r="Q1022" s="9" t="s">
        <v>219</v>
      </c>
      <c r="R1022" s="9">
        <v>0</v>
      </c>
      <c r="S1022" s="9">
        <v>10</v>
      </c>
      <c r="U1022" s="9" t="s">
        <v>376</v>
      </c>
      <c r="W1022" s="9">
        <v>4</v>
      </c>
      <c r="X1022" s="9">
        <f>INDEX(SLA_Policy!$D$2:$D$5,MATCH(F1022,SLA_Policy!$A$2:$A$5,0))</f>
        <v>120</v>
      </c>
      <c r="Y1022" s="9" t="str">
        <f>IF(E1022="Cancelled","Excluded",IF(D1022="",IF((SLA_Policy!$B$8-B1022)*24&gt;X1022,"Open - Breached","Open - On Track"),IF((D1022-B1022)*24&lt;=X1022,"Met","Breached")))</f>
        <v>Breached</v>
      </c>
    </row>
    <row r="1023" spans="1:25" x14ac:dyDescent="0.25">
      <c r="A1023" s="9" t="s">
        <v>2682</v>
      </c>
      <c r="B1023" s="23">
        <v>45957.702777777798</v>
      </c>
      <c r="C1023" s="23">
        <v>45958.337500000001</v>
      </c>
      <c r="D1023" s="23">
        <v>45958.351388888899</v>
      </c>
      <c r="E1023" s="9" t="s">
        <v>212</v>
      </c>
      <c r="F1023" s="9" t="s">
        <v>189</v>
      </c>
      <c r="G1023" s="9" t="s">
        <v>213</v>
      </c>
      <c r="H1023" s="9" t="s">
        <v>164</v>
      </c>
      <c r="I1023" s="9" t="s">
        <v>260</v>
      </c>
      <c r="J1023" s="9" t="s">
        <v>2683</v>
      </c>
      <c r="K1023" s="9" t="s">
        <v>410</v>
      </c>
      <c r="L1023" s="9" t="s">
        <v>307</v>
      </c>
      <c r="M1023" s="9" t="s">
        <v>787</v>
      </c>
      <c r="N1023" s="9" t="s">
        <v>197</v>
      </c>
      <c r="O1023" s="9" t="s">
        <v>180</v>
      </c>
      <c r="P1023" s="9" t="s">
        <v>278</v>
      </c>
      <c r="Q1023" s="9" t="s">
        <v>219</v>
      </c>
      <c r="R1023" s="9">
        <v>0</v>
      </c>
      <c r="S1023" s="9">
        <v>30</v>
      </c>
      <c r="T1023" s="9" t="s">
        <v>265</v>
      </c>
      <c r="U1023" s="9" t="s">
        <v>266</v>
      </c>
      <c r="X1023" s="9">
        <f>INDEX(SLA_Policy!$D$2:$D$5,MATCH(F1023,SLA_Policy!$A$2:$A$5,0))</f>
        <v>120</v>
      </c>
      <c r="Y1023" s="9" t="str">
        <f>IF(E1023="Cancelled","Excluded",IF(D1023="",IF((SLA_Policy!$B$8-B1023)*24&gt;X1023,"Open - Breached","Open - On Track"),IF((D1023-B1023)*24&lt;=X1023,"Met","Breached")))</f>
        <v>Met</v>
      </c>
    </row>
    <row r="1024" spans="1:25" x14ac:dyDescent="0.25">
      <c r="A1024" s="9" t="s">
        <v>2684</v>
      </c>
      <c r="B1024" s="23">
        <v>45957.734027777798</v>
      </c>
      <c r="C1024" s="23">
        <v>45957.740277777797</v>
      </c>
      <c r="D1024" s="23">
        <v>45958.395833333299</v>
      </c>
      <c r="E1024" s="9" t="s">
        <v>212</v>
      </c>
      <c r="F1024" s="9" t="s">
        <v>188</v>
      </c>
      <c r="G1024" s="9" t="s">
        <v>213</v>
      </c>
      <c r="H1024" s="9" t="s">
        <v>88</v>
      </c>
      <c r="I1024" s="9" t="s">
        <v>92</v>
      </c>
      <c r="J1024" s="9" t="s">
        <v>959</v>
      </c>
      <c r="K1024" s="9" t="s">
        <v>246</v>
      </c>
      <c r="L1024" s="9" t="s">
        <v>311</v>
      </c>
      <c r="M1024" s="9" t="s">
        <v>2685</v>
      </c>
      <c r="N1024" s="9" t="s">
        <v>198</v>
      </c>
      <c r="O1024" s="9" t="s">
        <v>178</v>
      </c>
      <c r="P1024" s="9" t="s">
        <v>414</v>
      </c>
      <c r="Q1024" s="9" t="s">
        <v>219</v>
      </c>
      <c r="R1024" s="9">
        <v>0</v>
      </c>
      <c r="S1024" s="9">
        <v>9</v>
      </c>
      <c r="T1024" s="9" t="s">
        <v>220</v>
      </c>
      <c r="U1024" s="9" t="s">
        <v>661</v>
      </c>
      <c r="W1024" s="9">
        <v>5</v>
      </c>
      <c r="X1024" s="9">
        <f>INDEX(SLA_Policy!$D$2:$D$5,MATCH(F1024,SLA_Policy!$A$2:$A$5,0))</f>
        <v>72</v>
      </c>
      <c r="Y1024" s="9" t="str">
        <f>IF(E1024="Cancelled","Excluded",IF(D1024="",IF((SLA_Policy!$B$8-B1024)*24&gt;X1024,"Open - Breached","Open - On Track"),IF((D1024-B1024)*24&lt;=X1024,"Met","Breached")))</f>
        <v>Met</v>
      </c>
    </row>
    <row r="1025" spans="1:25" x14ac:dyDescent="0.25">
      <c r="A1025" s="9" t="s">
        <v>2686</v>
      </c>
      <c r="B1025" s="23">
        <v>45957.738888888904</v>
      </c>
      <c r="C1025" s="23">
        <v>45957.751388888901</v>
      </c>
      <c r="D1025" s="23">
        <v>45958.4152777778</v>
      </c>
      <c r="E1025" s="9" t="s">
        <v>212</v>
      </c>
      <c r="F1025" s="9" t="s">
        <v>188</v>
      </c>
      <c r="G1025" s="9" t="s">
        <v>213</v>
      </c>
      <c r="H1025" s="9" t="s">
        <v>167</v>
      </c>
      <c r="I1025" s="9" t="s">
        <v>362</v>
      </c>
      <c r="J1025" s="9" t="s">
        <v>2687</v>
      </c>
      <c r="K1025" s="9" t="s">
        <v>246</v>
      </c>
      <c r="L1025" s="9" t="s">
        <v>395</v>
      </c>
      <c r="M1025" s="9" t="s">
        <v>463</v>
      </c>
      <c r="N1025" s="9" t="s">
        <v>196</v>
      </c>
      <c r="O1025" s="9" t="s">
        <v>116</v>
      </c>
      <c r="P1025" s="9" t="s">
        <v>258</v>
      </c>
      <c r="Q1025" s="9" t="s">
        <v>219</v>
      </c>
      <c r="R1025" s="9">
        <v>0</v>
      </c>
      <c r="S1025" s="9">
        <v>35</v>
      </c>
      <c r="T1025" s="9" t="s">
        <v>229</v>
      </c>
      <c r="U1025" s="9" t="s">
        <v>290</v>
      </c>
      <c r="W1025" s="9">
        <v>4</v>
      </c>
      <c r="X1025" s="9">
        <f>INDEX(SLA_Policy!$D$2:$D$5,MATCH(F1025,SLA_Policy!$A$2:$A$5,0))</f>
        <v>72</v>
      </c>
      <c r="Y1025" s="9" t="str">
        <f>IF(E1025="Cancelled","Excluded",IF(D1025="",IF((SLA_Policy!$B$8-B1025)*24&gt;X1025,"Open - Breached","Open - On Track"),IF((D1025-B1025)*24&lt;=X1025,"Met","Breached")))</f>
        <v>Met</v>
      </c>
    </row>
    <row r="1026" spans="1:25" x14ac:dyDescent="0.25">
      <c r="A1026" s="9" t="s">
        <v>2688</v>
      </c>
      <c r="B1026" s="23">
        <v>45957.746527777803</v>
      </c>
      <c r="C1026" s="23">
        <v>45957.760416666701</v>
      </c>
      <c r="D1026" s="23">
        <v>45958.622222222199</v>
      </c>
      <c r="E1026" s="9" t="s">
        <v>212</v>
      </c>
      <c r="F1026" s="9" t="s">
        <v>188</v>
      </c>
      <c r="G1026" s="9" t="s">
        <v>213</v>
      </c>
      <c r="H1026" s="9" t="s">
        <v>164</v>
      </c>
      <c r="I1026" s="9" t="s">
        <v>339</v>
      </c>
      <c r="J1026" s="9" t="s">
        <v>2570</v>
      </c>
      <c r="K1026" s="9" t="s">
        <v>215</v>
      </c>
      <c r="L1026" s="9" t="s">
        <v>104</v>
      </c>
      <c r="M1026" s="9" t="s">
        <v>1534</v>
      </c>
      <c r="N1026" s="9" t="s">
        <v>197</v>
      </c>
      <c r="O1026" s="9" t="s">
        <v>180</v>
      </c>
      <c r="P1026" s="9" t="s">
        <v>318</v>
      </c>
      <c r="Q1026" s="9" t="s">
        <v>273</v>
      </c>
      <c r="R1026" s="9">
        <v>1</v>
      </c>
      <c r="S1026" s="9">
        <v>13</v>
      </c>
      <c r="T1026" s="9" t="s">
        <v>343</v>
      </c>
      <c r="U1026" s="9" t="s">
        <v>376</v>
      </c>
      <c r="X1026" s="9">
        <f>INDEX(SLA_Policy!$D$2:$D$5,MATCH(F1026,SLA_Policy!$A$2:$A$5,0))</f>
        <v>72</v>
      </c>
      <c r="Y1026" s="9" t="str">
        <f>IF(E1026="Cancelled","Excluded",IF(D1026="",IF((SLA_Policy!$B$8-B1026)*24&gt;X1026,"Open - Breached","Open - On Track"),IF((D1026-B1026)*24&lt;=X1026,"Met","Breached")))</f>
        <v>Met</v>
      </c>
    </row>
    <row r="1027" spans="1:25" x14ac:dyDescent="0.25">
      <c r="A1027" s="9" t="s">
        <v>2689</v>
      </c>
      <c r="B1027" s="23">
        <v>45957.752083333296</v>
      </c>
      <c r="C1027" s="23">
        <v>45958.336805555598</v>
      </c>
      <c r="D1027" s="23">
        <v>45959.360416666699</v>
      </c>
      <c r="E1027" s="9" t="s">
        <v>212</v>
      </c>
      <c r="F1027" s="9" t="s">
        <v>189</v>
      </c>
      <c r="G1027" s="9" t="s">
        <v>236</v>
      </c>
      <c r="H1027" s="9" t="s">
        <v>164</v>
      </c>
      <c r="I1027" s="9" t="s">
        <v>421</v>
      </c>
      <c r="J1027" s="9" t="s">
        <v>2690</v>
      </c>
      <c r="K1027" s="9" t="s">
        <v>303</v>
      </c>
      <c r="L1027" s="9" t="s">
        <v>104</v>
      </c>
      <c r="M1027" s="9" t="s">
        <v>1681</v>
      </c>
      <c r="N1027" s="9" t="s">
        <v>197</v>
      </c>
      <c r="O1027" s="9" t="s">
        <v>180</v>
      </c>
      <c r="P1027" s="9" t="s">
        <v>318</v>
      </c>
      <c r="Q1027" s="9" t="s">
        <v>219</v>
      </c>
      <c r="R1027" s="9">
        <v>0</v>
      </c>
      <c r="S1027" s="9">
        <v>33</v>
      </c>
      <c r="T1027" s="9" t="s">
        <v>464</v>
      </c>
      <c r="U1027" s="9" t="s">
        <v>242</v>
      </c>
      <c r="W1027" s="9">
        <v>5</v>
      </c>
      <c r="X1027" s="9">
        <f>INDEX(SLA_Policy!$D$2:$D$5,MATCH(F1027,SLA_Policy!$A$2:$A$5,0))</f>
        <v>120</v>
      </c>
      <c r="Y1027" s="9" t="str">
        <f>IF(E1027="Cancelled","Excluded",IF(D1027="",IF((SLA_Policy!$B$8-B1027)*24&gt;X1027,"Open - Breached","Open - On Track"),IF((D1027-B1027)*24&lt;=X1027,"Met","Breached")))</f>
        <v>Met</v>
      </c>
    </row>
    <row r="1028" spans="1:25" x14ac:dyDescent="0.25">
      <c r="A1028" s="9" t="s">
        <v>2691</v>
      </c>
      <c r="B1028" s="23">
        <v>45957.769444444399</v>
      </c>
      <c r="C1028" s="23">
        <v>45958.342361111099</v>
      </c>
      <c r="D1028" s="23">
        <v>45959.315277777801</v>
      </c>
      <c r="E1028" s="9" t="s">
        <v>212</v>
      </c>
      <c r="F1028" s="9" t="s">
        <v>189</v>
      </c>
      <c r="G1028" s="9" t="s">
        <v>213</v>
      </c>
      <c r="H1028" s="9" t="s">
        <v>167</v>
      </c>
      <c r="I1028" s="9" t="s">
        <v>349</v>
      </c>
      <c r="J1028" s="9" t="s">
        <v>2692</v>
      </c>
      <c r="K1028" s="9" t="s">
        <v>303</v>
      </c>
      <c r="L1028" s="9" t="s">
        <v>293</v>
      </c>
      <c r="M1028" s="9" t="s">
        <v>1211</v>
      </c>
      <c r="N1028" s="9" t="s">
        <v>197</v>
      </c>
      <c r="O1028" s="9" t="s">
        <v>180</v>
      </c>
      <c r="P1028" s="9" t="s">
        <v>368</v>
      </c>
      <c r="Q1028" s="9" t="s">
        <v>219</v>
      </c>
      <c r="R1028" s="9">
        <v>0</v>
      </c>
      <c r="S1028" s="9">
        <v>18</v>
      </c>
      <c r="U1028" s="9" t="s">
        <v>248</v>
      </c>
      <c r="W1028" s="9">
        <v>4</v>
      </c>
      <c r="X1028" s="9">
        <f>INDEX(SLA_Policy!$D$2:$D$5,MATCH(F1028,SLA_Policy!$A$2:$A$5,0))</f>
        <v>120</v>
      </c>
      <c r="Y1028" s="9" t="str">
        <f>IF(E1028="Cancelled","Excluded",IF(D1028="",IF((SLA_Policy!$B$8-B1028)*24&gt;X1028,"Open - Breached","Open - On Track"),IF((D1028-B1028)*24&lt;=X1028,"Met","Breached")))</f>
        <v>Met</v>
      </c>
    </row>
    <row r="1029" spans="1:25" x14ac:dyDescent="0.25">
      <c r="A1029" s="9" t="s">
        <v>2693</v>
      </c>
      <c r="B1029" s="23">
        <v>45957.786805555603</v>
      </c>
      <c r="C1029" s="23">
        <v>45957.787499999999</v>
      </c>
      <c r="D1029" s="23">
        <v>45957.977083333302</v>
      </c>
      <c r="E1029" s="9" t="s">
        <v>212</v>
      </c>
      <c r="F1029" s="9" t="s">
        <v>187</v>
      </c>
      <c r="G1029" s="9" t="s">
        <v>213</v>
      </c>
      <c r="H1029" s="9" t="s">
        <v>167</v>
      </c>
      <c r="I1029" s="9" t="s">
        <v>362</v>
      </c>
      <c r="J1029" s="9" t="s">
        <v>2694</v>
      </c>
      <c r="K1029" s="9" t="s">
        <v>215</v>
      </c>
      <c r="L1029" s="9" t="s">
        <v>104</v>
      </c>
      <c r="M1029" s="9" t="s">
        <v>1922</v>
      </c>
      <c r="N1029" s="9" t="s">
        <v>199</v>
      </c>
      <c r="O1029" s="9" t="s">
        <v>176</v>
      </c>
      <c r="P1029" s="9" t="s">
        <v>253</v>
      </c>
      <c r="Q1029" s="9" t="s">
        <v>273</v>
      </c>
      <c r="R1029" s="9">
        <v>0</v>
      </c>
      <c r="S1029" s="9">
        <v>33</v>
      </c>
      <c r="U1029" s="9" t="s">
        <v>290</v>
      </c>
      <c r="X1029" s="9">
        <f>INDEX(SLA_Policy!$D$2:$D$5,MATCH(F1029,SLA_Policy!$A$2:$A$5,0))</f>
        <v>8</v>
      </c>
      <c r="Y1029" s="9" t="str">
        <f>IF(E1029="Cancelled","Excluded",IF(D1029="",IF((SLA_Policy!$B$8-B1029)*24&gt;X1029,"Open - Breached","Open - On Track"),IF((D1029-B1029)*24&lt;=X1029,"Met","Breached")))</f>
        <v>Met</v>
      </c>
    </row>
    <row r="1030" spans="1:25" x14ac:dyDescent="0.25">
      <c r="A1030" s="9" t="s">
        <v>2695</v>
      </c>
      <c r="B1030" s="23">
        <v>45957.788194444503</v>
      </c>
      <c r="C1030" s="23">
        <v>45958.3034722222</v>
      </c>
      <c r="D1030" s="23">
        <v>45958.326388888898</v>
      </c>
      <c r="E1030" s="9" t="s">
        <v>212</v>
      </c>
      <c r="F1030" s="9" t="s">
        <v>188</v>
      </c>
      <c r="G1030" s="9" t="s">
        <v>213</v>
      </c>
      <c r="H1030" s="9" t="s">
        <v>162</v>
      </c>
      <c r="I1030" s="9" t="s">
        <v>393</v>
      </c>
      <c r="J1030" s="9" t="s">
        <v>2696</v>
      </c>
      <c r="K1030" s="9" t="s">
        <v>246</v>
      </c>
      <c r="L1030" s="9" t="s">
        <v>226</v>
      </c>
      <c r="M1030" s="9" t="s">
        <v>890</v>
      </c>
      <c r="N1030" s="9" t="s">
        <v>199</v>
      </c>
      <c r="O1030" s="9" t="s">
        <v>179</v>
      </c>
      <c r="P1030" s="9" t="s">
        <v>337</v>
      </c>
      <c r="Q1030" s="9" t="s">
        <v>219</v>
      </c>
      <c r="R1030" s="9">
        <v>0</v>
      </c>
      <c r="S1030" s="9">
        <v>15</v>
      </c>
      <c r="U1030" s="9" t="s">
        <v>376</v>
      </c>
      <c r="X1030" s="9">
        <f>INDEX(SLA_Policy!$D$2:$D$5,MATCH(F1030,SLA_Policy!$A$2:$A$5,0))</f>
        <v>72</v>
      </c>
      <c r="Y1030" s="9" t="str">
        <f>IF(E1030="Cancelled","Excluded",IF(D1030="",IF((SLA_Policy!$B$8-B1030)*24&gt;X1030,"Open - Breached","Open - On Track"),IF((D1030-B1030)*24&lt;=X1030,"Met","Breached")))</f>
        <v>Met</v>
      </c>
    </row>
    <row r="1031" spans="1:25" x14ac:dyDescent="0.25">
      <c r="A1031" s="9" t="s">
        <v>2697</v>
      </c>
      <c r="B1031" s="23">
        <v>45957.846527777801</v>
      </c>
      <c r="C1031" s="23">
        <v>45958.324999999997</v>
      </c>
      <c r="D1031" s="23">
        <v>45958.345138888901</v>
      </c>
      <c r="E1031" s="9" t="s">
        <v>212</v>
      </c>
      <c r="F1031" s="9" t="s">
        <v>188</v>
      </c>
      <c r="G1031" s="9" t="s">
        <v>213</v>
      </c>
      <c r="H1031" s="9" t="s">
        <v>163</v>
      </c>
      <c r="I1031" s="9" t="s">
        <v>405</v>
      </c>
      <c r="J1031" s="9" t="s">
        <v>2698</v>
      </c>
      <c r="K1031" s="9" t="s">
        <v>410</v>
      </c>
      <c r="L1031" s="9" t="s">
        <v>311</v>
      </c>
      <c r="M1031" s="9" t="s">
        <v>2699</v>
      </c>
      <c r="N1031" s="9" t="s">
        <v>196</v>
      </c>
      <c r="O1031" s="9" t="s">
        <v>176</v>
      </c>
      <c r="P1031" s="9" t="s">
        <v>419</v>
      </c>
      <c r="Q1031" s="9" t="s">
        <v>219</v>
      </c>
      <c r="R1031" s="9">
        <v>0</v>
      </c>
      <c r="S1031" s="9">
        <v>28</v>
      </c>
      <c r="U1031" s="9" t="s">
        <v>230</v>
      </c>
      <c r="X1031" s="9">
        <f>INDEX(SLA_Policy!$D$2:$D$5,MATCH(F1031,SLA_Policy!$A$2:$A$5,0))</f>
        <v>72</v>
      </c>
      <c r="Y1031" s="9" t="str">
        <f>IF(E1031="Cancelled","Excluded",IF(D1031="",IF((SLA_Policy!$B$8-B1031)*24&gt;X1031,"Open - Breached","Open - On Track"),IF((D1031-B1031)*24&lt;=X1031,"Met","Breached")))</f>
        <v>Met</v>
      </c>
    </row>
    <row r="1032" spans="1:25" x14ac:dyDescent="0.25">
      <c r="A1032" s="9" t="s">
        <v>2700</v>
      </c>
      <c r="B1032" s="23">
        <v>45957.881944444503</v>
      </c>
      <c r="C1032" s="23">
        <v>45958.331250000003</v>
      </c>
      <c r="D1032" s="23">
        <v>45958.341666666704</v>
      </c>
      <c r="E1032" s="9" t="s">
        <v>212</v>
      </c>
      <c r="F1032" s="9" t="s">
        <v>188</v>
      </c>
      <c r="G1032" s="9" t="s">
        <v>213</v>
      </c>
      <c r="H1032" s="9" t="s">
        <v>164</v>
      </c>
      <c r="I1032" s="9" t="s">
        <v>260</v>
      </c>
      <c r="J1032" s="9" t="s">
        <v>961</v>
      </c>
      <c r="K1032" s="9" t="s">
        <v>410</v>
      </c>
      <c r="L1032" s="9" t="s">
        <v>226</v>
      </c>
      <c r="M1032" s="9" t="s">
        <v>630</v>
      </c>
      <c r="N1032" s="9" t="s">
        <v>199</v>
      </c>
      <c r="O1032" s="9" t="s">
        <v>179</v>
      </c>
      <c r="P1032" s="9" t="s">
        <v>284</v>
      </c>
      <c r="Q1032" s="9" t="s">
        <v>219</v>
      </c>
      <c r="R1032" s="9">
        <v>0</v>
      </c>
      <c r="S1032" s="9">
        <v>10</v>
      </c>
      <c r="T1032" s="9" t="s">
        <v>265</v>
      </c>
      <c r="U1032" s="9" t="s">
        <v>266</v>
      </c>
      <c r="X1032" s="9">
        <f>INDEX(SLA_Policy!$D$2:$D$5,MATCH(F1032,SLA_Policy!$A$2:$A$5,0))</f>
        <v>72</v>
      </c>
      <c r="Y1032" s="9" t="str">
        <f>IF(E1032="Cancelled","Excluded",IF(D1032="",IF((SLA_Policy!$B$8-B1032)*24&gt;X1032,"Open - Breached","Open - On Track"),IF((D1032-B1032)*24&lt;=X1032,"Met","Breached")))</f>
        <v>Met</v>
      </c>
    </row>
    <row r="1033" spans="1:25" x14ac:dyDescent="0.25">
      <c r="A1033" s="9" t="s">
        <v>2701</v>
      </c>
      <c r="B1033" s="23">
        <v>45958.097916666702</v>
      </c>
      <c r="C1033" s="23">
        <v>45958.098611111098</v>
      </c>
      <c r="D1033" s="23">
        <v>45958.361111111102</v>
      </c>
      <c r="E1033" s="9" t="s">
        <v>212</v>
      </c>
      <c r="F1033" s="9" t="s">
        <v>187</v>
      </c>
      <c r="G1033" s="9" t="s">
        <v>213</v>
      </c>
      <c r="H1033" s="9" t="s">
        <v>166</v>
      </c>
      <c r="I1033" s="9" t="s">
        <v>286</v>
      </c>
      <c r="J1033" s="9" t="s">
        <v>2702</v>
      </c>
      <c r="K1033" s="9" t="s">
        <v>246</v>
      </c>
      <c r="L1033" s="9" t="s">
        <v>311</v>
      </c>
      <c r="M1033" s="9" t="s">
        <v>2435</v>
      </c>
      <c r="N1033" s="9" t="s">
        <v>198</v>
      </c>
      <c r="O1033" s="9" t="s">
        <v>181</v>
      </c>
      <c r="P1033" s="9" t="s">
        <v>449</v>
      </c>
      <c r="Q1033" s="9" t="s">
        <v>273</v>
      </c>
      <c r="R1033" s="9">
        <v>0</v>
      </c>
      <c r="S1033" s="9">
        <v>12</v>
      </c>
      <c r="U1033" s="9" t="s">
        <v>266</v>
      </c>
      <c r="W1033" s="9">
        <v>4</v>
      </c>
      <c r="X1033" s="9">
        <f>INDEX(SLA_Policy!$D$2:$D$5,MATCH(F1033,SLA_Policy!$A$2:$A$5,0))</f>
        <v>8</v>
      </c>
      <c r="Y1033" s="9" t="str">
        <f>IF(E1033="Cancelled","Excluded",IF(D1033="",IF((SLA_Policy!$B$8-B1033)*24&gt;X1033,"Open - Breached","Open - On Track"),IF((D1033-B1033)*24&lt;=X1033,"Met","Breached")))</f>
        <v>Met</v>
      </c>
    </row>
    <row r="1034" spans="1:25" x14ac:dyDescent="0.25">
      <c r="A1034" s="9" t="s">
        <v>2703</v>
      </c>
      <c r="B1034" s="23">
        <v>45958.216666666704</v>
      </c>
      <c r="C1034" s="23">
        <v>45958.296527777798</v>
      </c>
      <c r="D1034" s="23">
        <v>45958.472222222197</v>
      </c>
      <c r="E1034" s="9" t="s">
        <v>212</v>
      </c>
      <c r="F1034" s="9" t="s">
        <v>187</v>
      </c>
      <c r="G1034" s="9" t="s">
        <v>213</v>
      </c>
      <c r="H1034" s="9" t="s">
        <v>88</v>
      </c>
      <c r="I1034" s="9" t="s">
        <v>92</v>
      </c>
      <c r="J1034" s="9" t="s">
        <v>214</v>
      </c>
      <c r="K1034" s="9" t="s">
        <v>215</v>
      </c>
      <c r="L1034" s="9" t="s">
        <v>311</v>
      </c>
      <c r="M1034" s="9" t="s">
        <v>2704</v>
      </c>
      <c r="N1034" s="9" t="s">
        <v>197</v>
      </c>
      <c r="O1034" s="9" t="s">
        <v>116</v>
      </c>
      <c r="P1034" s="9" t="s">
        <v>525</v>
      </c>
      <c r="Q1034" s="9" t="s">
        <v>219</v>
      </c>
      <c r="R1034" s="9">
        <v>0</v>
      </c>
      <c r="S1034" s="9">
        <v>11</v>
      </c>
      <c r="T1034" s="9" t="s">
        <v>136</v>
      </c>
      <c r="U1034" s="9" t="s">
        <v>230</v>
      </c>
      <c r="X1034" s="9">
        <f>INDEX(SLA_Policy!$D$2:$D$5,MATCH(F1034,SLA_Policy!$A$2:$A$5,0))</f>
        <v>8</v>
      </c>
      <c r="Y1034" s="9" t="str">
        <f>IF(E1034="Cancelled","Excluded",IF(D1034="",IF((SLA_Policy!$B$8-B1034)*24&gt;X1034,"Open - Breached","Open - On Track"),IF((D1034-B1034)*24&lt;=X1034,"Met","Breached")))</f>
        <v>Met</v>
      </c>
    </row>
    <row r="1035" spans="1:25" x14ac:dyDescent="0.25">
      <c r="A1035" s="9" t="s">
        <v>2705</v>
      </c>
      <c r="B1035" s="23">
        <v>45958.293749999997</v>
      </c>
      <c r="C1035" s="23">
        <v>45958.309722222199</v>
      </c>
      <c r="D1035" s="23">
        <v>45958.369444444397</v>
      </c>
      <c r="E1035" s="9" t="s">
        <v>212</v>
      </c>
      <c r="F1035" s="9" t="s">
        <v>188</v>
      </c>
      <c r="G1035" s="9" t="s">
        <v>213</v>
      </c>
      <c r="H1035" s="9" t="s">
        <v>161</v>
      </c>
      <c r="I1035" s="9" t="s">
        <v>454</v>
      </c>
      <c r="J1035" s="9" t="s">
        <v>813</v>
      </c>
      <c r="K1035" s="9" t="s">
        <v>246</v>
      </c>
      <c r="L1035" s="9" t="s">
        <v>351</v>
      </c>
      <c r="M1035" s="9" t="s">
        <v>1750</v>
      </c>
      <c r="N1035" s="9" t="s">
        <v>198</v>
      </c>
      <c r="O1035" s="9" t="s">
        <v>177</v>
      </c>
      <c r="P1035" s="9" t="s">
        <v>300</v>
      </c>
      <c r="Q1035" s="9" t="s">
        <v>219</v>
      </c>
      <c r="R1035" s="9">
        <v>0</v>
      </c>
      <c r="S1035" s="9">
        <v>6</v>
      </c>
      <c r="U1035" s="9" t="s">
        <v>290</v>
      </c>
      <c r="X1035" s="9">
        <f>INDEX(SLA_Policy!$D$2:$D$5,MATCH(F1035,SLA_Policy!$A$2:$A$5,0))</f>
        <v>72</v>
      </c>
      <c r="Y1035" s="9" t="str">
        <f>IF(E1035="Cancelled","Excluded",IF(D1035="",IF((SLA_Policy!$B$8-B1035)*24&gt;X1035,"Open - Breached","Open - On Track"),IF((D1035-B1035)*24&lt;=X1035,"Met","Breached")))</f>
        <v>Met</v>
      </c>
    </row>
    <row r="1036" spans="1:25" x14ac:dyDescent="0.25">
      <c r="A1036" s="9" t="s">
        <v>2706</v>
      </c>
      <c r="B1036" s="23">
        <v>45958.308333333298</v>
      </c>
      <c r="C1036" s="23">
        <v>45958.309722222199</v>
      </c>
      <c r="D1036" s="23">
        <v>45958.485416666699</v>
      </c>
      <c r="E1036" s="9" t="s">
        <v>212</v>
      </c>
      <c r="F1036" s="9" t="s">
        <v>187</v>
      </c>
      <c r="G1036" s="9" t="s">
        <v>213</v>
      </c>
      <c r="H1036" s="9" t="s">
        <v>163</v>
      </c>
      <c r="I1036" s="9" t="s">
        <v>223</v>
      </c>
      <c r="J1036" s="9" t="s">
        <v>1331</v>
      </c>
      <c r="K1036" s="9" t="s">
        <v>215</v>
      </c>
      <c r="L1036" s="9" t="s">
        <v>270</v>
      </c>
      <c r="M1036" s="9" t="s">
        <v>2707</v>
      </c>
      <c r="N1036" s="9" t="s">
        <v>198</v>
      </c>
      <c r="O1036" s="9" t="s">
        <v>176</v>
      </c>
      <c r="P1036" s="9" t="s">
        <v>503</v>
      </c>
      <c r="Q1036" s="9" t="s">
        <v>273</v>
      </c>
      <c r="R1036" s="9">
        <v>0</v>
      </c>
      <c r="S1036" s="9">
        <v>77</v>
      </c>
      <c r="T1036" s="9" t="s">
        <v>220</v>
      </c>
      <c r="U1036" s="9" t="s">
        <v>376</v>
      </c>
      <c r="W1036" s="9">
        <v>5</v>
      </c>
      <c r="X1036" s="9">
        <f>INDEX(SLA_Policy!$D$2:$D$5,MATCH(F1036,SLA_Policy!$A$2:$A$5,0))</f>
        <v>8</v>
      </c>
      <c r="Y1036" s="9" t="str">
        <f>IF(E1036="Cancelled","Excluded",IF(D1036="",IF((SLA_Policy!$B$8-B1036)*24&gt;X1036,"Open - Breached","Open - On Track"),IF((D1036-B1036)*24&lt;=X1036,"Met","Breached")))</f>
        <v>Met</v>
      </c>
    </row>
    <row r="1037" spans="1:25" x14ac:dyDescent="0.25">
      <c r="A1037" s="9" t="s">
        <v>2708</v>
      </c>
      <c r="B1037" s="23">
        <v>45958.324305555601</v>
      </c>
      <c r="C1037" s="23">
        <v>45958.35</v>
      </c>
      <c r="D1037" s="23">
        <v>45960.317361111098</v>
      </c>
      <c r="E1037" s="9" t="s">
        <v>212</v>
      </c>
      <c r="F1037" s="9" t="s">
        <v>188</v>
      </c>
      <c r="G1037" s="9" t="s">
        <v>213</v>
      </c>
      <c r="H1037" s="9" t="s">
        <v>162</v>
      </c>
      <c r="I1037" s="9" t="s">
        <v>244</v>
      </c>
      <c r="J1037" s="9" t="s">
        <v>370</v>
      </c>
      <c r="K1037" s="9" t="s">
        <v>246</v>
      </c>
      <c r="L1037" s="9" t="s">
        <v>311</v>
      </c>
      <c r="M1037" s="9" t="s">
        <v>768</v>
      </c>
      <c r="N1037" s="9" t="s">
        <v>196</v>
      </c>
      <c r="O1037" s="9" t="s">
        <v>116</v>
      </c>
      <c r="P1037" s="9" t="s">
        <v>234</v>
      </c>
      <c r="Q1037" s="9" t="s">
        <v>219</v>
      </c>
      <c r="R1037" s="9">
        <v>0</v>
      </c>
      <c r="S1037" s="9">
        <v>47</v>
      </c>
      <c r="U1037" s="9" t="s">
        <v>248</v>
      </c>
      <c r="W1037" s="9">
        <v>4</v>
      </c>
      <c r="X1037" s="9">
        <f>INDEX(SLA_Policy!$D$2:$D$5,MATCH(F1037,SLA_Policy!$A$2:$A$5,0))</f>
        <v>72</v>
      </c>
      <c r="Y1037" s="9" t="str">
        <f>IF(E1037="Cancelled","Excluded",IF(D1037="",IF((SLA_Policy!$B$8-B1037)*24&gt;X1037,"Open - Breached","Open - On Track"),IF((D1037-B1037)*24&lt;=X1037,"Met","Breached")))</f>
        <v>Met</v>
      </c>
    </row>
    <row r="1038" spans="1:25" x14ac:dyDescent="0.25">
      <c r="A1038" s="9" t="s">
        <v>2709</v>
      </c>
      <c r="B1038" s="23">
        <v>45958.334027777797</v>
      </c>
      <c r="C1038" s="23">
        <v>45958.337500000001</v>
      </c>
      <c r="D1038" s="23">
        <v>45958.379861111098</v>
      </c>
      <c r="E1038" s="9" t="s">
        <v>212</v>
      </c>
      <c r="F1038" s="9" t="s">
        <v>188</v>
      </c>
      <c r="G1038" s="9" t="s">
        <v>213</v>
      </c>
      <c r="H1038" s="9" t="s">
        <v>161</v>
      </c>
      <c r="I1038" s="9" t="s">
        <v>389</v>
      </c>
      <c r="J1038" s="9" t="s">
        <v>2025</v>
      </c>
      <c r="K1038" s="9" t="s">
        <v>215</v>
      </c>
      <c r="L1038" s="9" t="s">
        <v>226</v>
      </c>
      <c r="M1038" s="9" t="s">
        <v>2710</v>
      </c>
      <c r="N1038" s="9" t="s">
        <v>198</v>
      </c>
      <c r="O1038" s="9" t="s">
        <v>116</v>
      </c>
      <c r="P1038" s="9" t="s">
        <v>258</v>
      </c>
      <c r="Q1038" s="9" t="s">
        <v>219</v>
      </c>
      <c r="R1038" s="9">
        <v>0</v>
      </c>
      <c r="S1038" s="9">
        <v>3</v>
      </c>
      <c r="U1038" s="9" t="s">
        <v>140</v>
      </c>
      <c r="V1038" s="9" t="s">
        <v>1839</v>
      </c>
      <c r="X1038" s="9">
        <f>INDEX(SLA_Policy!$D$2:$D$5,MATCH(F1038,SLA_Policy!$A$2:$A$5,0))</f>
        <v>72</v>
      </c>
      <c r="Y1038" s="9" t="str">
        <f>IF(E1038="Cancelled","Excluded",IF(D1038="",IF((SLA_Policy!$B$8-B1038)*24&gt;X1038,"Open - Breached","Open - On Track"),IF((D1038-B1038)*24&lt;=X1038,"Met","Breached")))</f>
        <v>Met</v>
      </c>
    </row>
    <row r="1039" spans="1:25" x14ac:dyDescent="0.25">
      <c r="A1039" s="9" t="s">
        <v>2711</v>
      </c>
      <c r="B1039" s="23">
        <v>45958.346527777801</v>
      </c>
      <c r="C1039" s="23">
        <v>45958.3930555556</v>
      </c>
      <c r="D1039" s="23">
        <v>45958.620833333298</v>
      </c>
      <c r="E1039" s="9" t="s">
        <v>212</v>
      </c>
      <c r="F1039" s="9" t="s">
        <v>189</v>
      </c>
      <c r="G1039" s="9" t="s">
        <v>213</v>
      </c>
      <c r="H1039" s="9" t="s">
        <v>161</v>
      </c>
      <c r="I1039" s="9" t="s">
        <v>389</v>
      </c>
      <c r="J1039" s="9" t="s">
        <v>2007</v>
      </c>
      <c r="K1039" s="9" t="s">
        <v>246</v>
      </c>
      <c r="L1039" s="9" t="s">
        <v>104</v>
      </c>
      <c r="M1039" s="9" t="s">
        <v>955</v>
      </c>
      <c r="N1039" s="9" t="s">
        <v>199</v>
      </c>
      <c r="O1039" s="9" t="s">
        <v>116</v>
      </c>
      <c r="P1039" s="9" t="s">
        <v>525</v>
      </c>
      <c r="Q1039" s="9" t="s">
        <v>219</v>
      </c>
      <c r="R1039" s="9">
        <v>0</v>
      </c>
      <c r="S1039" s="9">
        <v>12</v>
      </c>
      <c r="U1039" s="9" t="s">
        <v>140</v>
      </c>
      <c r="V1039" s="9" t="s">
        <v>1839</v>
      </c>
      <c r="X1039" s="9">
        <f>INDEX(SLA_Policy!$D$2:$D$5,MATCH(F1039,SLA_Policy!$A$2:$A$5,0))</f>
        <v>120</v>
      </c>
      <c r="Y1039" s="9" t="str">
        <f>IF(E1039="Cancelled","Excluded",IF(D1039="",IF((SLA_Policy!$B$8-B1039)*24&gt;X1039,"Open - Breached","Open - On Track"),IF((D1039-B1039)*24&lt;=X1039,"Met","Breached")))</f>
        <v>Met</v>
      </c>
    </row>
    <row r="1040" spans="1:25" x14ac:dyDescent="0.25">
      <c r="A1040" s="9" t="s">
        <v>2712</v>
      </c>
      <c r="B1040" s="23">
        <v>45958.349305555603</v>
      </c>
      <c r="C1040" s="23">
        <v>45958.581250000003</v>
      </c>
      <c r="D1040" s="23">
        <v>45959.382638888899</v>
      </c>
      <c r="E1040" s="9" t="s">
        <v>212</v>
      </c>
      <c r="F1040" s="9" t="s">
        <v>189</v>
      </c>
      <c r="G1040" s="9" t="s">
        <v>236</v>
      </c>
      <c r="H1040" s="9" t="s">
        <v>161</v>
      </c>
      <c r="I1040" s="9" t="s">
        <v>237</v>
      </c>
      <c r="J1040" s="9" t="s">
        <v>2713</v>
      </c>
      <c r="K1040" s="9" t="s">
        <v>303</v>
      </c>
      <c r="L1040" s="9" t="s">
        <v>282</v>
      </c>
      <c r="M1040" s="9" t="s">
        <v>2714</v>
      </c>
      <c r="N1040" s="9" t="s">
        <v>196</v>
      </c>
      <c r="O1040" s="9" t="s">
        <v>179</v>
      </c>
      <c r="P1040" s="9" t="s">
        <v>337</v>
      </c>
      <c r="Q1040" s="9" t="s">
        <v>219</v>
      </c>
      <c r="R1040" s="9">
        <v>0</v>
      </c>
      <c r="S1040" s="9">
        <v>9</v>
      </c>
      <c r="U1040" s="9" t="s">
        <v>242</v>
      </c>
      <c r="X1040" s="9">
        <f>INDEX(SLA_Policy!$D$2:$D$5,MATCH(F1040,SLA_Policy!$A$2:$A$5,0))</f>
        <v>120</v>
      </c>
      <c r="Y1040" s="9" t="str">
        <f>IF(E1040="Cancelled","Excluded",IF(D1040="",IF((SLA_Policy!$B$8-B1040)*24&gt;X1040,"Open - Breached","Open - On Track"),IF((D1040-B1040)*24&lt;=X1040,"Met","Breached")))</f>
        <v>Met</v>
      </c>
    </row>
    <row r="1041" spans="1:25" x14ac:dyDescent="0.25">
      <c r="A1041" s="9" t="s">
        <v>2715</v>
      </c>
      <c r="B1041" s="23">
        <v>45958.358333333301</v>
      </c>
      <c r="C1041" s="23">
        <v>45958.391666666699</v>
      </c>
      <c r="D1041" s="23">
        <v>45958.7631944444</v>
      </c>
      <c r="E1041" s="9" t="s">
        <v>212</v>
      </c>
      <c r="F1041" s="9" t="s">
        <v>188</v>
      </c>
      <c r="G1041" s="9" t="s">
        <v>236</v>
      </c>
      <c r="H1041" s="9" t="s">
        <v>161</v>
      </c>
      <c r="I1041" s="9" t="s">
        <v>237</v>
      </c>
      <c r="J1041" s="9" t="s">
        <v>775</v>
      </c>
      <c r="K1041" s="9" t="s">
        <v>303</v>
      </c>
      <c r="L1041" s="9" t="s">
        <v>282</v>
      </c>
      <c r="M1041" s="9" t="s">
        <v>1481</v>
      </c>
      <c r="N1041" s="9" t="s">
        <v>196</v>
      </c>
      <c r="O1041" s="9" t="s">
        <v>177</v>
      </c>
      <c r="P1041" s="9" t="s">
        <v>300</v>
      </c>
      <c r="Q1041" s="9" t="s">
        <v>219</v>
      </c>
      <c r="R1041" s="9">
        <v>0</v>
      </c>
      <c r="S1041" s="9">
        <v>32</v>
      </c>
      <c r="U1041" s="9" t="s">
        <v>242</v>
      </c>
      <c r="X1041" s="9">
        <f>INDEX(SLA_Policy!$D$2:$D$5,MATCH(F1041,SLA_Policy!$A$2:$A$5,0))</f>
        <v>72</v>
      </c>
      <c r="Y1041" s="9" t="str">
        <f>IF(E1041="Cancelled","Excluded",IF(D1041="",IF((SLA_Policy!$B$8-B1041)*24&gt;X1041,"Open - Breached","Open - On Track"),IF((D1041-B1041)*24&lt;=X1041,"Met","Breached")))</f>
        <v>Met</v>
      </c>
    </row>
    <row r="1042" spans="1:25" x14ac:dyDescent="0.25">
      <c r="A1042" s="9" t="s">
        <v>2716</v>
      </c>
      <c r="B1042" s="23">
        <v>45958.358333333301</v>
      </c>
      <c r="C1042" s="23">
        <v>45958.364583333299</v>
      </c>
      <c r="D1042" s="23">
        <v>45958.393750000003</v>
      </c>
      <c r="E1042" s="9" t="s">
        <v>212</v>
      </c>
      <c r="F1042" s="9" t="s">
        <v>188</v>
      </c>
      <c r="G1042" s="9" t="s">
        <v>213</v>
      </c>
      <c r="H1042" s="9" t="s">
        <v>166</v>
      </c>
      <c r="I1042" s="9" t="s">
        <v>286</v>
      </c>
      <c r="J1042" s="9" t="s">
        <v>2717</v>
      </c>
      <c r="K1042" s="9" t="s">
        <v>215</v>
      </c>
      <c r="L1042" s="9" t="s">
        <v>282</v>
      </c>
      <c r="M1042" s="9" t="s">
        <v>2718</v>
      </c>
      <c r="N1042" s="9" t="s">
        <v>196</v>
      </c>
      <c r="O1042" s="9" t="s">
        <v>181</v>
      </c>
      <c r="P1042" s="9" t="s">
        <v>449</v>
      </c>
      <c r="Q1042" s="9" t="s">
        <v>219</v>
      </c>
      <c r="R1042" s="9">
        <v>0</v>
      </c>
      <c r="S1042" s="9">
        <v>21</v>
      </c>
      <c r="U1042" s="9" t="s">
        <v>290</v>
      </c>
      <c r="W1042" s="9">
        <v>5</v>
      </c>
      <c r="X1042" s="9">
        <f>INDEX(SLA_Policy!$D$2:$D$5,MATCH(F1042,SLA_Policy!$A$2:$A$5,0))</f>
        <v>72</v>
      </c>
      <c r="Y1042" s="9" t="str">
        <f>IF(E1042="Cancelled","Excluded",IF(D1042="",IF((SLA_Policy!$B$8-B1042)*24&gt;X1042,"Open - Breached","Open - On Track"),IF((D1042-B1042)*24&lt;=X1042,"Met","Breached")))</f>
        <v>Met</v>
      </c>
    </row>
    <row r="1043" spans="1:25" x14ac:dyDescent="0.25">
      <c r="A1043" s="9" t="s">
        <v>2719</v>
      </c>
      <c r="B1043" s="23">
        <v>45958.363194444399</v>
      </c>
      <c r="C1043" s="23">
        <v>45958.383333333302</v>
      </c>
      <c r="D1043" s="23">
        <v>45958.460416666698</v>
      </c>
      <c r="E1043" s="9" t="s">
        <v>212</v>
      </c>
      <c r="F1043" s="9" t="s">
        <v>188</v>
      </c>
      <c r="G1043" s="9" t="s">
        <v>213</v>
      </c>
      <c r="H1043" s="9" t="s">
        <v>161</v>
      </c>
      <c r="I1043" s="9" t="s">
        <v>297</v>
      </c>
      <c r="J1043" s="9" t="s">
        <v>2720</v>
      </c>
      <c r="K1043" s="9" t="s">
        <v>225</v>
      </c>
      <c r="L1043" s="9" t="s">
        <v>216</v>
      </c>
      <c r="M1043" s="9" t="s">
        <v>2721</v>
      </c>
      <c r="N1043" s="9" t="s">
        <v>196</v>
      </c>
      <c r="O1043" s="9" t="s">
        <v>177</v>
      </c>
      <c r="P1043" s="9" t="s">
        <v>457</v>
      </c>
      <c r="Q1043" s="9" t="s">
        <v>219</v>
      </c>
      <c r="R1043" s="9">
        <v>0</v>
      </c>
      <c r="S1043" s="9">
        <v>24</v>
      </c>
      <c r="U1043" s="9" t="s">
        <v>221</v>
      </c>
      <c r="X1043" s="9">
        <f>INDEX(SLA_Policy!$D$2:$D$5,MATCH(F1043,SLA_Policy!$A$2:$A$5,0))</f>
        <v>72</v>
      </c>
      <c r="Y1043" s="9" t="str">
        <f>IF(E1043="Cancelled","Excluded",IF(D1043="",IF((SLA_Policy!$B$8-B1043)*24&gt;X1043,"Open - Breached","Open - On Track"),IF((D1043-B1043)*24&lt;=X1043,"Met","Breached")))</f>
        <v>Met</v>
      </c>
    </row>
    <row r="1044" spans="1:25" x14ac:dyDescent="0.25">
      <c r="A1044" s="9" t="s">
        <v>2722</v>
      </c>
      <c r="B1044" s="23">
        <v>45958.363888888904</v>
      </c>
      <c r="C1044" s="23">
        <v>45958.392361111102</v>
      </c>
      <c r="D1044" s="23">
        <v>45958.421527777798</v>
      </c>
      <c r="E1044" s="9" t="s">
        <v>212</v>
      </c>
      <c r="F1044" s="9" t="s">
        <v>188</v>
      </c>
      <c r="G1044" s="9" t="s">
        <v>213</v>
      </c>
      <c r="H1044" s="9" t="s">
        <v>161</v>
      </c>
      <c r="I1044" s="9" t="s">
        <v>389</v>
      </c>
      <c r="J1044" s="9" t="s">
        <v>2723</v>
      </c>
      <c r="K1044" s="9" t="s">
        <v>246</v>
      </c>
      <c r="L1044" s="9" t="s">
        <v>216</v>
      </c>
      <c r="M1044" s="9" t="s">
        <v>1114</v>
      </c>
      <c r="N1044" s="9" t="s">
        <v>197</v>
      </c>
      <c r="O1044" s="9" t="s">
        <v>116</v>
      </c>
      <c r="P1044" s="9" t="s">
        <v>218</v>
      </c>
      <c r="Q1044" s="9" t="s">
        <v>219</v>
      </c>
      <c r="R1044" s="9">
        <v>0</v>
      </c>
      <c r="S1044" s="9">
        <v>3</v>
      </c>
      <c r="U1044" s="9" t="s">
        <v>140</v>
      </c>
      <c r="V1044" s="9" t="s">
        <v>1839</v>
      </c>
      <c r="X1044" s="9">
        <f>INDEX(SLA_Policy!$D$2:$D$5,MATCH(F1044,SLA_Policy!$A$2:$A$5,0))</f>
        <v>72</v>
      </c>
      <c r="Y1044" s="9" t="str">
        <f>IF(E1044="Cancelled","Excluded",IF(D1044="",IF((SLA_Policy!$B$8-B1044)*24&gt;X1044,"Open - Breached","Open - On Track"),IF((D1044-B1044)*24&lt;=X1044,"Met","Breached")))</f>
        <v>Met</v>
      </c>
    </row>
    <row r="1045" spans="1:25" x14ac:dyDescent="0.25">
      <c r="A1045" s="9" t="s">
        <v>2724</v>
      </c>
      <c r="B1045" s="23">
        <v>45958.365277777797</v>
      </c>
      <c r="C1045" s="23">
        <v>45958.374305555597</v>
      </c>
      <c r="D1045" s="23">
        <v>45958.413888888899</v>
      </c>
      <c r="E1045" s="9" t="s">
        <v>212</v>
      </c>
      <c r="F1045" s="9" t="s">
        <v>187</v>
      </c>
      <c r="G1045" s="9" t="s">
        <v>213</v>
      </c>
      <c r="H1045" s="9" t="s">
        <v>166</v>
      </c>
      <c r="I1045" s="9" t="s">
        <v>1238</v>
      </c>
      <c r="J1045" s="9" t="s">
        <v>2725</v>
      </c>
      <c r="K1045" s="9" t="s">
        <v>246</v>
      </c>
      <c r="L1045" s="9" t="s">
        <v>216</v>
      </c>
      <c r="M1045" s="9" t="s">
        <v>1809</v>
      </c>
      <c r="N1045" s="9" t="s">
        <v>196</v>
      </c>
      <c r="O1045" s="9" t="s">
        <v>181</v>
      </c>
      <c r="P1045" s="9" t="s">
        <v>449</v>
      </c>
      <c r="Q1045" s="9" t="s">
        <v>273</v>
      </c>
      <c r="R1045" s="9">
        <v>0</v>
      </c>
      <c r="S1045" s="9">
        <v>136</v>
      </c>
      <c r="T1045" s="9" t="s">
        <v>322</v>
      </c>
      <c r="U1045" s="9" t="s">
        <v>376</v>
      </c>
      <c r="X1045" s="9">
        <f>INDEX(SLA_Policy!$D$2:$D$5,MATCH(F1045,SLA_Policy!$A$2:$A$5,0))</f>
        <v>8</v>
      </c>
      <c r="Y1045" s="9" t="str">
        <f>IF(E1045="Cancelled","Excluded",IF(D1045="",IF((SLA_Policy!$B$8-B1045)*24&gt;X1045,"Open - Breached","Open - On Track"),IF((D1045-B1045)*24&lt;=X1045,"Met","Breached")))</f>
        <v>Met</v>
      </c>
    </row>
    <row r="1046" spans="1:25" x14ac:dyDescent="0.25">
      <c r="A1046" s="9" t="s">
        <v>2726</v>
      </c>
      <c r="B1046" s="23">
        <v>45958.372916666704</v>
      </c>
      <c r="C1046" s="23">
        <v>45958.375694444498</v>
      </c>
      <c r="D1046" s="23">
        <v>45958.495138888902</v>
      </c>
      <c r="E1046" s="9" t="s">
        <v>212</v>
      </c>
      <c r="F1046" s="9" t="s">
        <v>186</v>
      </c>
      <c r="G1046" s="9" t="s">
        <v>213</v>
      </c>
      <c r="H1046" s="9" t="s">
        <v>166</v>
      </c>
      <c r="I1046" s="9" t="s">
        <v>398</v>
      </c>
      <c r="J1046" s="9" t="s">
        <v>1013</v>
      </c>
      <c r="K1046" s="9" t="s">
        <v>246</v>
      </c>
      <c r="L1046" s="9" t="s">
        <v>216</v>
      </c>
      <c r="M1046" s="9" t="s">
        <v>1809</v>
      </c>
      <c r="N1046" s="9" t="s">
        <v>197</v>
      </c>
      <c r="O1046" s="9" t="s">
        <v>181</v>
      </c>
      <c r="P1046" s="9" t="s">
        <v>668</v>
      </c>
      <c r="Q1046" s="9" t="s">
        <v>273</v>
      </c>
      <c r="R1046" s="9">
        <v>0</v>
      </c>
      <c r="S1046" s="9">
        <v>37</v>
      </c>
      <c r="U1046" s="9" t="s">
        <v>290</v>
      </c>
      <c r="X1046" s="9">
        <f>INDEX(SLA_Policy!$D$2:$D$5,MATCH(F1046,SLA_Policy!$A$2:$A$5,0))</f>
        <v>4</v>
      </c>
      <c r="Y1046" s="9" t="str">
        <f>IF(E1046="Cancelled","Excluded",IF(D1046="",IF((SLA_Policy!$B$8-B1046)*24&gt;X1046,"Open - Breached","Open - On Track"),IF((D1046-B1046)*24&lt;=X1046,"Met","Breached")))</f>
        <v>Met</v>
      </c>
    </row>
    <row r="1047" spans="1:25" x14ac:dyDescent="0.25">
      <c r="A1047" s="9" t="s">
        <v>2727</v>
      </c>
      <c r="B1047" s="23">
        <v>45958.373611111099</v>
      </c>
      <c r="C1047" s="23">
        <v>45958.384722222203</v>
      </c>
      <c r="D1047" s="23">
        <v>45959.396527777797</v>
      </c>
      <c r="E1047" s="9" t="s">
        <v>212</v>
      </c>
      <c r="F1047" s="9" t="s">
        <v>188</v>
      </c>
      <c r="G1047" s="9" t="s">
        <v>213</v>
      </c>
      <c r="H1047" s="9" t="s">
        <v>164</v>
      </c>
      <c r="I1047" s="9" t="s">
        <v>339</v>
      </c>
      <c r="J1047" s="9" t="s">
        <v>2447</v>
      </c>
      <c r="K1047" s="9" t="s">
        <v>215</v>
      </c>
      <c r="L1047" s="9" t="s">
        <v>216</v>
      </c>
      <c r="M1047" s="9" t="s">
        <v>2728</v>
      </c>
      <c r="N1047" s="9" t="s">
        <v>196</v>
      </c>
      <c r="O1047" s="9" t="s">
        <v>180</v>
      </c>
      <c r="P1047" s="9" t="s">
        <v>278</v>
      </c>
      <c r="Q1047" s="9" t="s">
        <v>219</v>
      </c>
      <c r="R1047" s="9">
        <v>0</v>
      </c>
      <c r="S1047" s="9">
        <v>12</v>
      </c>
      <c r="T1047" s="9" t="s">
        <v>464</v>
      </c>
      <c r="U1047" s="9" t="s">
        <v>290</v>
      </c>
      <c r="X1047" s="9">
        <f>INDEX(SLA_Policy!$D$2:$D$5,MATCH(F1047,SLA_Policy!$A$2:$A$5,0))</f>
        <v>72</v>
      </c>
      <c r="Y1047" s="9" t="str">
        <f>IF(E1047="Cancelled","Excluded",IF(D1047="",IF((SLA_Policy!$B$8-B1047)*24&gt;X1047,"Open - Breached","Open - On Track"),IF((D1047-B1047)*24&lt;=X1047,"Met","Breached")))</f>
        <v>Met</v>
      </c>
    </row>
    <row r="1048" spans="1:25" x14ac:dyDescent="0.25">
      <c r="A1048" s="9" t="s">
        <v>2729</v>
      </c>
      <c r="B1048" s="23">
        <v>45958.381944444503</v>
      </c>
      <c r="C1048" s="23">
        <v>45958.391666666699</v>
      </c>
      <c r="D1048" s="23">
        <v>45961.404861111099</v>
      </c>
      <c r="E1048" s="9" t="s">
        <v>212</v>
      </c>
      <c r="F1048" s="9" t="s">
        <v>188</v>
      </c>
      <c r="G1048" s="9" t="s">
        <v>213</v>
      </c>
      <c r="H1048" s="9" t="s">
        <v>163</v>
      </c>
      <c r="I1048" s="9" t="s">
        <v>405</v>
      </c>
      <c r="J1048" s="9" t="s">
        <v>2730</v>
      </c>
      <c r="K1048" s="9" t="s">
        <v>225</v>
      </c>
      <c r="L1048" s="9" t="s">
        <v>307</v>
      </c>
      <c r="M1048" s="9" t="s">
        <v>2731</v>
      </c>
      <c r="N1048" s="9" t="s">
        <v>199</v>
      </c>
      <c r="O1048" s="9" t="s">
        <v>176</v>
      </c>
      <c r="P1048" s="9" t="s">
        <v>419</v>
      </c>
      <c r="Q1048" s="9" t="s">
        <v>219</v>
      </c>
      <c r="R1048" s="9">
        <v>0</v>
      </c>
      <c r="S1048" s="9">
        <v>6</v>
      </c>
      <c r="U1048" s="9" t="s">
        <v>266</v>
      </c>
      <c r="X1048" s="9">
        <f>INDEX(SLA_Policy!$D$2:$D$5,MATCH(F1048,SLA_Policy!$A$2:$A$5,0))</f>
        <v>72</v>
      </c>
      <c r="Y1048" s="9" t="str">
        <f>IF(E1048="Cancelled","Excluded",IF(D1048="",IF((SLA_Policy!$B$8-B1048)*24&gt;X1048,"Open - Breached","Open - On Track"),IF((D1048-B1048)*24&lt;=X1048,"Met","Breached")))</f>
        <v>Breached</v>
      </c>
    </row>
    <row r="1049" spans="1:25" x14ac:dyDescent="0.25">
      <c r="A1049" s="9" t="s">
        <v>2732</v>
      </c>
      <c r="B1049" s="23">
        <v>45958.388888888898</v>
      </c>
      <c r="C1049" s="23">
        <v>45958.445833333302</v>
      </c>
      <c r="D1049" s="23">
        <v>45958.465972222199</v>
      </c>
      <c r="E1049" s="9" t="s">
        <v>212</v>
      </c>
      <c r="F1049" s="9" t="s">
        <v>189</v>
      </c>
      <c r="G1049" s="9" t="s">
        <v>213</v>
      </c>
      <c r="H1049" s="9" t="s">
        <v>162</v>
      </c>
      <c r="I1049" s="9" t="s">
        <v>393</v>
      </c>
      <c r="J1049" s="9" t="s">
        <v>2733</v>
      </c>
      <c r="K1049" s="9" t="s">
        <v>246</v>
      </c>
      <c r="L1049" s="9" t="s">
        <v>351</v>
      </c>
      <c r="M1049" s="9" t="s">
        <v>1496</v>
      </c>
      <c r="N1049" s="9" t="s">
        <v>196</v>
      </c>
      <c r="O1049" s="9" t="s">
        <v>116</v>
      </c>
      <c r="P1049" s="9" t="s">
        <v>218</v>
      </c>
      <c r="Q1049" s="9" t="s">
        <v>219</v>
      </c>
      <c r="R1049" s="9">
        <v>0</v>
      </c>
      <c r="S1049" s="9">
        <v>12</v>
      </c>
      <c r="U1049" s="9" t="s">
        <v>266</v>
      </c>
      <c r="X1049" s="9">
        <f>INDEX(SLA_Policy!$D$2:$D$5,MATCH(F1049,SLA_Policy!$A$2:$A$5,0))</f>
        <v>120</v>
      </c>
      <c r="Y1049" s="9" t="str">
        <f>IF(E1049="Cancelled","Excluded",IF(D1049="",IF((SLA_Policy!$B$8-B1049)*24&gt;X1049,"Open - Breached","Open - On Track"),IF((D1049-B1049)*24&lt;=X1049,"Met","Breached")))</f>
        <v>Met</v>
      </c>
    </row>
    <row r="1050" spans="1:25" x14ac:dyDescent="0.25">
      <c r="A1050" s="9" t="s">
        <v>2734</v>
      </c>
      <c r="B1050" s="23">
        <v>45958.390972222202</v>
      </c>
      <c r="C1050" s="23">
        <v>45958.408333333296</v>
      </c>
      <c r="D1050" s="23">
        <v>45958.650694444397</v>
      </c>
      <c r="E1050" s="9" t="s">
        <v>212</v>
      </c>
      <c r="F1050" s="9" t="s">
        <v>188</v>
      </c>
      <c r="G1050" s="9" t="s">
        <v>213</v>
      </c>
      <c r="H1050" s="9" t="s">
        <v>164</v>
      </c>
      <c r="I1050" s="9" t="s">
        <v>478</v>
      </c>
      <c r="J1050" s="9" t="s">
        <v>2735</v>
      </c>
      <c r="K1050" s="9" t="s">
        <v>215</v>
      </c>
      <c r="L1050" s="9" t="s">
        <v>216</v>
      </c>
      <c r="M1050" s="9" t="s">
        <v>2379</v>
      </c>
      <c r="N1050" s="9" t="s">
        <v>196</v>
      </c>
      <c r="O1050" s="9" t="s">
        <v>116</v>
      </c>
      <c r="P1050" s="9" t="s">
        <v>590</v>
      </c>
      <c r="Q1050" s="9" t="s">
        <v>219</v>
      </c>
      <c r="R1050" s="9">
        <v>0</v>
      </c>
      <c r="S1050" s="9">
        <v>75</v>
      </c>
      <c r="T1050" s="9" t="s">
        <v>343</v>
      </c>
      <c r="U1050" s="9" t="s">
        <v>376</v>
      </c>
      <c r="W1050" s="9">
        <v>3</v>
      </c>
      <c r="X1050" s="9">
        <f>INDEX(SLA_Policy!$D$2:$D$5,MATCH(F1050,SLA_Policy!$A$2:$A$5,0))</f>
        <v>72</v>
      </c>
      <c r="Y1050" s="9" t="str">
        <f>IF(E1050="Cancelled","Excluded",IF(D1050="",IF((SLA_Policy!$B$8-B1050)*24&gt;X1050,"Open - Breached","Open - On Track"),IF((D1050-B1050)*24&lt;=X1050,"Met","Breached")))</f>
        <v>Met</v>
      </c>
    </row>
    <row r="1051" spans="1:25" x14ac:dyDescent="0.25">
      <c r="A1051" s="9" t="s">
        <v>2736</v>
      </c>
      <c r="B1051" s="23">
        <v>45958.394444444399</v>
      </c>
      <c r="C1051" s="23">
        <v>45958.616666666698</v>
      </c>
      <c r="D1051" s="23">
        <v>45959.367361111101</v>
      </c>
      <c r="E1051" s="9" t="s">
        <v>212</v>
      </c>
      <c r="F1051" s="9" t="s">
        <v>189</v>
      </c>
      <c r="G1051" s="9" t="s">
        <v>213</v>
      </c>
      <c r="H1051" s="9" t="s">
        <v>167</v>
      </c>
      <c r="I1051" s="9" t="s">
        <v>362</v>
      </c>
      <c r="J1051" s="9" t="s">
        <v>2737</v>
      </c>
      <c r="K1051" s="9" t="s">
        <v>246</v>
      </c>
      <c r="L1051" s="9" t="s">
        <v>293</v>
      </c>
      <c r="M1051" s="9" t="s">
        <v>1065</v>
      </c>
      <c r="N1051" s="9" t="s">
        <v>197</v>
      </c>
      <c r="O1051" s="9" t="s">
        <v>180</v>
      </c>
      <c r="P1051" s="9" t="s">
        <v>318</v>
      </c>
      <c r="Q1051" s="9" t="s">
        <v>273</v>
      </c>
      <c r="R1051" s="9">
        <v>0</v>
      </c>
      <c r="S1051" s="9">
        <v>67</v>
      </c>
      <c r="U1051" s="9" t="s">
        <v>290</v>
      </c>
      <c r="X1051" s="9">
        <f>INDEX(SLA_Policy!$D$2:$D$5,MATCH(F1051,SLA_Policy!$A$2:$A$5,0))</f>
        <v>120</v>
      </c>
      <c r="Y1051" s="9" t="str">
        <f>IF(E1051="Cancelled","Excluded",IF(D1051="",IF((SLA_Policy!$B$8-B1051)*24&gt;X1051,"Open - Breached","Open - On Track"),IF((D1051-B1051)*24&lt;=X1051,"Met","Breached")))</f>
        <v>Met</v>
      </c>
    </row>
    <row r="1052" spans="1:25" x14ac:dyDescent="0.25">
      <c r="A1052" s="9" t="s">
        <v>2738</v>
      </c>
      <c r="B1052" s="23">
        <v>45958.410416666702</v>
      </c>
      <c r="C1052" s="23">
        <v>45958.443749999999</v>
      </c>
      <c r="D1052" s="23">
        <v>45959.324999999997</v>
      </c>
      <c r="E1052" s="9" t="s">
        <v>212</v>
      </c>
      <c r="F1052" s="9" t="s">
        <v>189</v>
      </c>
      <c r="G1052" s="9" t="s">
        <v>236</v>
      </c>
      <c r="H1052" s="9" t="s">
        <v>163</v>
      </c>
      <c r="I1052" s="9" t="s">
        <v>327</v>
      </c>
      <c r="J1052" s="9" t="s">
        <v>2739</v>
      </c>
      <c r="K1052" s="9" t="s">
        <v>246</v>
      </c>
      <c r="L1052" s="9" t="s">
        <v>282</v>
      </c>
      <c r="M1052" s="9" t="s">
        <v>822</v>
      </c>
      <c r="N1052" s="9" t="s">
        <v>196</v>
      </c>
      <c r="O1052" s="9" t="s">
        <v>176</v>
      </c>
      <c r="P1052" s="9" t="s">
        <v>570</v>
      </c>
      <c r="Q1052" s="9" t="s">
        <v>219</v>
      </c>
      <c r="R1052" s="9">
        <v>0</v>
      </c>
      <c r="S1052" s="9">
        <v>12</v>
      </c>
      <c r="U1052" s="9" t="s">
        <v>242</v>
      </c>
      <c r="X1052" s="9">
        <f>INDEX(SLA_Policy!$D$2:$D$5,MATCH(F1052,SLA_Policy!$A$2:$A$5,0))</f>
        <v>120</v>
      </c>
      <c r="Y1052" s="9" t="str">
        <f>IF(E1052="Cancelled","Excluded",IF(D1052="",IF((SLA_Policy!$B$8-B1052)*24&gt;X1052,"Open - Breached","Open - On Track"),IF((D1052-B1052)*24&lt;=X1052,"Met","Breached")))</f>
        <v>Met</v>
      </c>
    </row>
    <row r="1053" spans="1:25" x14ac:dyDescent="0.25">
      <c r="A1053" s="9" t="s">
        <v>2740</v>
      </c>
      <c r="B1053" s="23">
        <v>45958.434027777803</v>
      </c>
      <c r="C1053" s="23">
        <v>45958.4375</v>
      </c>
      <c r="D1053" s="23">
        <v>45958.447222222203</v>
      </c>
      <c r="E1053" s="9" t="s">
        <v>212</v>
      </c>
      <c r="F1053" s="9" t="s">
        <v>188</v>
      </c>
      <c r="G1053" s="9" t="s">
        <v>213</v>
      </c>
      <c r="H1053" s="9" t="s">
        <v>161</v>
      </c>
      <c r="I1053" s="9" t="s">
        <v>389</v>
      </c>
      <c r="J1053" s="9" t="s">
        <v>2741</v>
      </c>
      <c r="K1053" s="9" t="s">
        <v>246</v>
      </c>
      <c r="L1053" s="9" t="s">
        <v>282</v>
      </c>
      <c r="M1053" s="9" t="s">
        <v>987</v>
      </c>
      <c r="N1053" s="9" t="s">
        <v>198</v>
      </c>
      <c r="O1053" s="9" t="s">
        <v>116</v>
      </c>
      <c r="P1053" s="9" t="s">
        <v>295</v>
      </c>
      <c r="Q1053" s="9" t="s">
        <v>219</v>
      </c>
      <c r="R1053" s="9">
        <v>0</v>
      </c>
      <c r="S1053" s="9">
        <v>8</v>
      </c>
      <c r="U1053" s="9" t="s">
        <v>290</v>
      </c>
      <c r="X1053" s="9">
        <f>INDEX(SLA_Policy!$D$2:$D$5,MATCH(F1053,SLA_Policy!$A$2:$A$5,0))</f>
        <v>72</v>
      </c>
      <c r="Y1053" s="9" t="str">
        <f>IF(E1053="Cancelled","Excluded",IF(D1053="",IF((SLA_Policy!$B$8-B1053)*24&gt;X1053,"Open - Breached","Open - On Track"),IF((D1053-B1053)*24&lt;=X1053,"Met","Breached")))</f>
        <v>Met</v>
      </c>
    </row>
    <row r="1054" spans="1:25" x14ac:dyDescent="0.25">
      <c r="A1054" s="9" t="s">
        <v>2742</v>
      </c>
      <c r="B1054" s="23">
        <v>45958.436805555597</v>
      </c>
      <c r="C1054" s="23">
        <v>45958.471527777801</v>
      </c>
      <c r="D1054" s="23">
        <v>45959.3618055556</v>
      </c>
      <c r="E1054" s="9" t="s">
        <v>212</v>
      </c>
      <c r="F1054" s="9" t="s">
        <v>188</v>
      </c>
      <c r="G1054" s="9" t="s">
        <v>213</v>
      </c>
      <c r="H1054" s="9" t="s">
        <v>162</v>
      </c>
      <c r="I1054" s="9" t="s">
        <v>244</v>
      </c>
      <c r="J1054" s="9" t="s">
        <v>2743</v>
      </c>
      <c r="K1054" s="9" t="s">
        <v>262</v>
      </c>
      <c r="L1054" s="9" t="s">
        <v>104</v>
      </c>
      <c r="M1054" s="9" t="s">
        <v>2744</v>
      </c>
      <c r="N1054" s="9" t="s">
        <v>197</v>
      </c>
      <c r="O1054" s="9" t="s">
        <v>179</v>
      </c>
      <c r="P1054" s="9" t="s">
        <v>284</v>
      </c>
      <c r="Q1054" s="9" t="s">
        <v>273</v>
      </c>
      <c r="R1054" s="9">
        <v>1</v>
      </c>
      <c r="S1054" s="9">
        <v>49</v>
      </c>
      <c r="U1054" s="9" t="s">
        <v>248</v>
      </c>
      <c r="W1054" s="9">
        <v>3</v>
      </c>
      <c r="X1054" s="9">
        <f>INDEX(SLA_Policy!$D$2:$D$5,MATCH(F1054,SLA_Policy!$A$2:$A$5,0))</f>
        <v>72</v>
      </c>
      <c r="Y1054" s="9" t="str">
        <f>IF(E1054="Cancelled","Excluded",IF(D1054="",IF((SLA_Policy!$B$8-B1054)*24&gt;X1054,"Open - Breached","Open - On Track"),IF((D1054-B1054)*24&lt;=X1054,"Met","Breached")))</f>
        <v>Met</v>
      </c>
    </row>
    <row r="1055" spans="1:25" x14ac:dyDescent="0.25">
      <c r="A1055" s="9" t="s">
        <v>2745</v>
      </c>
      <c r="B1055" s="23">
        <v>45958.449305555601</v>
      </c>
      <c r="C1055" s="23">
        <v>45958.641666666699</v>
      </c>
      <c r="D1055" s="23">
        <v>45959.409722222197</v>
      </c>
      <c r="E1055" s="9" t="s">
        <v>212</v>
      </c>
      <c r="F1055" s="9" t="s">
        <v>189</v>
      </c>
      <c r="G1055" s="9" t="s">
        <v>213</v>
      </c>
      <c r="H1055" s="9" t="s">
        <v>163</v>
      </c>
      <c r="I1055" s="9" t="s">
        <v>405</v>
      </c>
      <c r="J1055" s="9" t="s">
        <v>2746</v>
      </c>
      <c r="K1055" s="9" t="s">
        <v>303</v>
      </c>
      <c r="L1055" s="9" t="s">
        <v>311</v>
      </c>
      <c r="M1055" s="9" t="s">
        <v>2747</v>
      </c>
      <c r="N1055" s="9" t="s">
        <v>196</v>
      </c>
      <c r="O1055" s="9" t="s">
        <v>176</v>
      </c>
      <c r="P1055" s="9" t="s">
        <v>503</v>
      </c>
      <c r="Q1055" s="9" t="s">
        <v>219</v>
      </c>
      <c r="R1055" s="9">
        <v>0</v>
      </c>
      <c r="S1055" s="9">
        <v>15</v>
      </c>
      <c r="U1055" s="9" t="s">
        <v>230</v>
      </c>
      <c r="X1055" s="9">
        <f>INDEX(SLA_Policy!$D$2:$D$5,MATCH(F1055,SLA_Policy!$A$2:$A$5,0))</f>
        <v>120</v>
      </c>
      <c r="Y1055" s="9" t="str">
        <f>IF(E1055="Cancelled","Excluded",IF(D1055="",IF((SLA_Policy!$B$8-B1055)*24&gt;X1055,"Open - Breached","Open - On Track"),IF((D1055-B1055)*24&lt;=X1055,"Met","Breached")))</f>
        <v>Met</v>
      </c>
    </row>
    <row r="1056" spans="1:25" x14ac:dyDescent="0.25">
      <c r="A1056" s="9" t="s">
        <v>2748</v>
      </c>
      <c r="B1056" s="23">
        <v>45958.45</v>
      </c>
      <c r="C1056" s="23">
        <v>45958.491666666698</v>
      </c>
      <c r="D1056" s="23">
        <v>45959.713194444397</v>
      </c>
      <c r="E1056" s="9" t="s">
        <v>212</v>
      </c>
      <c r="F1056" s="9" t="s">
        <v>188</v>
      </c>
      <c r="G1056" s="9" t="s">
        <v>213</v>
      </c>
      <c r="H1056" s="9" t="s">
        <v>161</v>
      </c>
      <c r="I1056" s="9" t="s">
        <v>297</v>
      </c>
      <c r="J1056" s="9" t="s">
        <v>2749</v>
      </c>
      <c r="K1056" s="9" t="s">
        <v>215</v>
      </c>
      <c r="L1056" s="9" t="s">
        <v>282</v>
      </c>
      <c r="M1056" s="9" t="s">
        <v>1726</v>
      </c>
      <c r="N1056" s="9" t="s">
        <v>196</v>
      </c>
      <c r="O1056" s="9" t="s">
        <v>177</v>
      </c>
      <c r="P1056" s="9" t="s">
        <v>300</v>
      </c>
      <c r="Q1056" s="9" t="s">
        <v>219</v>
      </c>
      <c r="R1056" s="9">
        <v>0</v>
      </c>
      <c r="S1056" s="9">
        <v>13</v>
      </c>
      <c r="U1056" s="9" t="s">
        <v>290</v>
      </c>
      <c r="X1056" s="9">
        <f>INDEX(SLA_Policy!$D$2:$D$5,MATCH(F1056,SLA_Policy!$A$2:$A$5,0))</f>
        <v>72</v>
      </c>
      <c r="Y1056" s="9" t="str">
        <f>IF(E1056="Cancelled","Excluded",IF(D1056="",IF((SLA_Policy!$B$8-B1056)*24&gt;X1056,"Open - Breached","Open - On Track"),IF((D1056-B1056)*24&lt;=X1056,"Met","Breached")))</f>
        <v>Met</v>
      </c>
    </row>
    <row r="1057" spans="1:25" x14ac:dyDescent="0.25">
      <c r="A1057" s="9" t="s">
        <v>2750</v>
      </c>
      <c r="B1057" s="23">
        <v>45958.454861111102</v>
      </c>
      <c r="C1057" s="23">
        <v>45958.629861111098</v>
      </c>
      <c r="D1057" s="23">
        <v>45964.345138888901</v>
      </c>
      <c r="E1057" s="9" t="s">
        <v>212</v>
      </c>
      <c r="F1057" s="9" t="s">
        <v>189</v>
      </c>
      <c r="G1057" s="9" t="s">
        <v>236</v>
      </c>
      <c r="H1057" s="9" t="s">
        <v>164</v>
      </c>
      <c r="I1057" s="9" t="s">
        <v>421</v>
      </c>
      <c r="J1057" s="9" t="s">
        <v>515</v>
      </c>
      <c r="K1057" s="9" t="s">
        <v>215</v>
      </c>
      <c r="L1057" s="9" t="s">
        <v>270</v>
      </c>
      <c r="M1057" s="9" t="s">
        <v>2751</v>
      </c>
      <c r="N1057" s="9" t="s">
        <v>196</v>
      </c>
      <c r="O1057" s="9" t="s">
        <v>180</v>
      </c>
      <c r="P1057" s="9" t="s">
        <v>368</v>
      </c>
      <c r="Q1057" s="9" t="s">
        <v>273</v>
      </c>
      <c r="R1057" s="9">
        <v>0</v>
      </c>
      <c r="S1057" s="9">
        <v>16</v>
      </c>
      <c r="T1057" s="9" t="s">
        <v>464</v>
      </c>
      <c r="U1057" s="9" t="s">
        <v>242</v>
      </c>
      <c r="W1057" s="9">
        <v>4</v>
      </c>
      <c r="X1057" s="9">
        <f>INDEX(SLA_Policy!$D$2:$D$5,MATCH(F1057,SLA_Policy!$A$2:$A$5,0))</f>
        <v>120</v>
      </c>
      <c r="Y1057" s="9" t="str">
        <f>IF(E1057="Cancelled","Excluded",IF(D1057="",IF((SLA_Policy!$B$8-B1057)*24&gt;X1057,"Open - Breached","Open - On Track"),IF((D1057-B1057)*24&lt;=X1057,"Met","Breached")))</f>
        <v>Breached</v>
      </c>
    </row>
    <row r="1058" spans="1:25" x14ac:dyDescent="0.25">
      <c r="A1058" s="9" t="s">
        <v>2752</v>
      </c>
      <c r="B1058" s="23">
        <v>45958.457638888904</v>
      </c>
      <c r="C1058" s="23">
        <v>45958.469444444498</v>
      </c>
      <c r="D1058" s="23">
        <v>45959.383333333302</v>
      </c>
      <c r="E1058" s="9" t="s">
        <v>212</v>
      </c>
      <c r="F1058" s="9" t="s">
        <v>189</v>
      </c>
      <c r="G1058" s="9" t="s">
        <v>213</v>
      </c>
      <c r="H1058" s="9" t="s">
        <v>165</v>
      </c>
      <c r="I1058" s="9" t="s">
        <v>567</v>
      </c>
      <c r="J1058" s="9" t="s">
        <v>2753</v>
      </c>
      <c r="K1058" s="9" t="s">
        <v>246</v>
      </c>
      <c r="L1058" s="9" t="s">
        <v>226</v>
      </c>
      <c r="M1058" s="9" t="s">
        <v>559</v>
      </c>
      <c r="N1058" s="9" t="s">
        <v>199</v>
      </c>
      <c r="O1058" s="9" t="s">
        <v>176</v>
      </c>
      <c r="P1058" s="9" t="s">
        <v>330</v>
      </c>
      <c r="Q1058" s="9" t="s">
        <v>219</v>
      </c>
      <c r="R1058" s="9">
        <v>0</v>
      </c>
      <c r="S1058" s="9">
        <v>44</v>
      </c>
      <c r="U1058" s="9" t="s">
        <v>230</v>
      </c>
      <c r="X1058" s="9">
        <f>INDEX(SLA_Policy!$D$2:$D$5,MATCH(F1058,SLA_Policy!$A$2:$A$5,0))</f>
        <v>120</v>
      </c>
      <c r="Y1058" s="9" t="str">
        <f>IF(E1058="Cancelled","Excluded",IF(D1058="",IF((SLA_Policy!$B$8-B1058)*24&gt;X1058,"Open - Breached","Open - On Track"),IF((D1058-B1058)*24&lt;=X1058,"Met","Breached")))</f>
        <v>Met</v>
      </c>
    </row>
    <row r="1059" spans="1:25" x14ac:dyDescent="0.25">
      <c r="A1059" s="9" t="s">
        <v>2754</v>
      </c>
      <c r="B1059" s="23">
        <v>45958.472222222197</v>
      </c>
      <c r="C1059" s="23">
        <v>45958.494444444397</v>
      </c>
      <c r="D1059" s="23">
        <v>45959.413888888899</v>
      </c>
      <c r="E1059" s="9" t="s">
        <v>212</v>
      </c>
      <c r="F1059" s="9" t="s">
        <v>189</v>
      </c>
      <c r="G1059" s="9" t="s">
        <v>236</v>
      </c>
      <c r="H1059" s="9" t="s">
        <v>163</v>
      </c>
      <c r="I1059" s="9" t="s">
        <v>327</v>
      </c>
      <c r="J1059" s="9" t="s">
        <v>2755</v>
      </c>
      <c r="K1059" s="9" t="s">
        <v>215</v>
      </c>
      <c r="L1059" s="9" t="s">
        <v>216</v>
      </c>
      <c r="M1059" s="9" t="s">
        <v>1019</v>
      </c>
      <c r="N1059" s="9" t="s">
        <v>196</v>
      </c>
      <c r="O1059" s="9" t="s">
        <v>176</v>
      </c>
      <c r="P1059" s="9" t="s">
        <v>253</v>
      </c>
      <c r="Q1059" s="9" t="s">
        <v>219</v>
      </c>
      <c r="R1059" s="9">
        <v>0</v>
      </c>
      <c r="S1059" s="9">
        <v>35</v>
      </c>
      <c r="U1059" s="9" t="s">
        <v>242</v>
      </c>
      <c r="X1059" s="9">
        <f>INDEX(SLA_Policy!$D$2:$D$5,MATCH(F1059,SLA_Policy!$A$2:$A$5,0))</f>
        <v>120</v>
      </c>
      <c r="Y1059" s="9" t="str">
        <f>IF(E1059="Cancelled","Excluded",IF(D1059="",IF((SLA_Policy!$B$8-B1059)*24&gt;X1059,"Open - Breached","Open - On Track"),IF((D1059-B1059)*24&lt;=X1059,"Met","Breached")))</f>
        <v>Met</v>
      </c>
    </row>
    <row r="1060" spans="1:25" x14ac:dyDescent="0.25">
      <c r="A1060" s="9" t="s">
        <v>2756</v>
      </c>
      <c r="B1060" s="23">
        <v>45958.478472222203</v>
      </c>
      <c r="C1060" s="23">
        <v>45958.530555555597</v>
      </c>
      <c r="D1060" s="23">
        <v>45958.585416666698</v>
      </c>
      <c r="E1060" s="9" t="s">
        <v>212</v>
      </c>
      <c r="F1060" s="9" t="s">
        <v>188</v>
      </c>
      <c r="G1060" s="9" t="s">
        <v>236</v>
      </c>
      <c r="H1060" s="9" t="s">
        <v>161</v>
      </c>
      <c r="I1060" s="9" t="s">
        <v>237</v>
      </c>
      <c r="J1060" s="9" t="s">
        <v>2757</v>
      </c>
      <c r="K1060" s="9" t="s">
        <v>225</v>
      </c>
      <c r="L1060" s="9" t="s">
        <v>216</v>
      </c>
      <c r="M1060" s="9" t="s">
        <v>2758</v>
      </c>
      <c r="N1060" s="9" t="s">
        <v>197</v>
      </c>
      <c r="O1060" s="9" t="s">
        <v>179</v>
      </c>
      <c r="P1060" s="9" t="s">
        <v>284</v>
      </c>
      <c r="Q1060" s="9" t="s">
        <v>219</v>
      </c>
      <c r="R1060" s="9">
        <v>0</v>
      </c>
      <c r="S1060" s="9">
        <v>27</v>
      </c>
      <c r="U1060" s="9" t="s">
        <v>242</v>
      </c>
      <c r="W1060" s="9">
        <v>5</v>
      </c>
      <c r="X1060" s="9">
        <f>INDEX(SLA_Policy!$D$2:$D$5,MATCH(F1060,SLA_Policy!$A$2:$A$5,0))</f>
        <v>72</v>
      </c>
      <c r="Y1060" s="9" t="str">
        <f>IF(E1060="Cancelled","Excluded",IF(D1060="",IF((SLA_Policy!$B$8-B1060)*24&gt;X1060,"Open - Breached","Open - On Track"),IF((D1060-B1060)*24&lt;=X1060,"Met","Breached")))</f>
        <v>Met</v>
      </c>
    </row>
    <row r="1061" spans="1:25" x14ac:dyDescent="0.25">
      <c r="A1061" s="9" t="s">
        <v>2759</v>
      </c>
      <c r="B1061" s="23">
        <v>45958.481249999997</v>
      </c>
      <c r="C1061" s="23">
        <v>45958.484722222202</v>
      </c>
      <c r="D1061" s="23">
        <v>45958.671527777798</v>
      </c>
      <c r="E1061" s="9" t="s">
        <v>212</v>
      </c>
      <c r="F1061" s="9" t="s">
        <v>188</v>
      </c>
      <c r="G1061" s="9" t="s">
        <v>213</v>
      </c>
      <c r="H1061" s="9" t="s">
        <v>88</v>
      </c>
      <c r="I1061" s="9" t="s">
        <v>268</v>
      </c>
      <c r="J1061" s="9" t="s">
        <v>2760</v>
      </c>
      <c r="K1061" s="9" t="s">
        <v>239</v>
      </c>
      <c r="L1061" s="9" t="s">
        <v>216</v>
      </c>
      <c r="M1061" s="9" t="s">
        <v>806</v>
      </c>
      <c r="N1061" s="9" t="s">
        <v>198</v>
      </c>
      <c r="O1061" s="9" t="s">
        <v>176</v>
      </c>
      <c r="P1061" s="9" t="s">
        <v>228</v>
      </c>
      <c r="Q1061" s="9" t="s">
        <v>273</v>
      </c>
      <c r="R1061" s="9">
        <v>0</v>
      </c>
      <c r="S1061" s="9">
        <v>27</v>
      </c>
      <c r="T1061" s="9" t="s">
        <v>220</v>
      </c>
      <c r="U1061" s="9" t="s">
        <v>266</v>
      </c>
      <c r="X1061" s="9">
        <f>INDEX(SLA_Policy!$D$2:$D$5,MATCH(F1061,SLA_Policy!$A$2:$A$5,0))</f>
        <v>72</v>
      </c>
      <c r="Y1061" s="9" t="str">
        <f>IF(E1061="Cancelled","Excluded",IF(D1061="",IF((SLA_Policy!$B$8-B1061)*24&gt;X1061,"Open - Breached","Open - On Track"),IF((D1061-B1061)*24&lt;=X1061,"Met","Breached")))</f>
        <v>Met</v>
      </c>
    </row>
    <row r="1062" spans="1:25" x14ac:dyDescent="0.25">
      <c r="A1062" s="9" t="s">
        <v>2761</v>
      </c>
      <c r="B1062" s="23">
        <v>45958.498611111099</v>
      </c>
      <c r="C1062" s="23">
        <v>45958.518750000003</v>
      </c>
      <c r="D1062" s="23">
        <v>45958.525694444397</v>
      </c>
      <c r="E1062" s="9" t="s">
        <v>212</v>
      </c>
      <c r="F1062" s="9" t="s">
        <v>189</v>
      </c>
      <c r="G1062" s="9" t="s">
        <v>213</v>
      </c>
      <c r="H1062" s="9" t="s">
        <v>161</v>
      </c>
      <c r="I1062" s="9" t="s">
        <v>454</v>
      </c>
      <c r="J1062" s="9" t="s">
        <v>2762</v>
      </c>
      <c r="K1062" s="9" t="s">
        <v>225</v>
      </c>
      <c r="L1062" s="9" t="s">
        <v>226</v>
      </c>
      <c r="M1062" s="9" t="s">
        <v>1604</v>
      </c>
      <c r="N1062" s="9" t="s">
        <v>198</v>
      </c>
      <c r="O1062" s="9" t="s">
        <v>116</v>
      </c>
      <c r="P1062" s="9" t="s">
        <v>218</v>
      </c>
      <c r="Q1062" s="9" t="s">
        <v>219</v>
      </c>
      <c r="R1062" s="9">
        <v>0</v>
      </c>
      <c r="S1062" s="9">
        <v>5</v>
      </c>
      <c r="U1062" s="9" t="s">
        <v>290</v>
      </c>
      <c r="X1062" s="9">
        <f>INDEX(SLA_Policy!$D$2:$D$5,MATCH(F1062,SLA_Policy!$A$2:$A$5,0))</f>
        <v>120</v>
      </c>
      <c r="Y1062" s="9" t="str">
        <f>IF(E1062="Cancelled","Excluded",IF(D1062="",IF((SLA_Policy!$B$8-B1062)*24&gt;X1062,"Open - Breached","Open - On Track"),IF((D1062-B1062)*24&lt;=X1062,"Met","Breached")))</f>
        <v>Met</v>
      </c>
    </row>
    <row r="1063" spans="1:25" x14ac:dyDescent="0.25">
      <c r="A1063" s="9" t="s">
        <v>2763</v>
      </c>
      <c r="B1063" s="23">
        <v>45958.5</v>
      </c>
      <c r="C1063" s="23">
        <v>45958.511805555601</v>
      </c>
      <c r="D1063" s="23">
        <v>45959.408333333296</v>
      </c>
      <c r="E1063" s="9" t="s">
        <v>212</v>
      </c>
      <c r="F1063" s="9" t="s">
        <v>188</v>
      </c>
      <c r="G1063" s="9" t="s">
        <v>213</v>
      </c>
      <c r="H1063" s="9" t="s">
        <v>163</v>
      </c>
      <c r="I1063" s="9" t="s">
        <v>223</v>
      </c>
      <c r="J1063" s="9" t="s">
        <v>1514</v>
      </c>
      <c r="K1063" s="9" t="s">
        <v>246</v>
      </c>
      <c r="L1063" s="9" t="s">
        <v>270</v>
      </c>
      <c r="M1063" s="9" t="s">
        <v>2764</v>
      </c>
      <c r="N1063" s="9" t="s">
        <v>197</v>
      </c>
      <c r="O1063" s="9" t="s">
        <v>176</v>
      </c>
      <c r="P1063" s="9" t="s">
        <v>503</v>
      </c>
      <c r="Q1063" s="9" t="s">
        <v>219</v>
      </c>
      <c r="R1063" s="9">
        <v>0</v>
      </c>
      <c r="S1063" s="9">
        <v>96</v>
      </c>
      <c r="T1063" s="9" t="s">
        <v>136</v>
      </c>
      <c r="U1063" s="9" t="s">
        <v>230</v>
      </c>
      <c r="W1063" s="9">
        <v>3</v>
      </c>
      <c r="X1063" s="9">
        <f>INDEX(SLA_Policy!$D$2:$D$5,MATCH(F1063,SLA_Policy!$A$2:$A$5,0))</f>
        <v>72</v>
      </c>
      <c r="Y1063" s="9" t="str">
        <f>IF(E1063="Cancelled","Excluded",IF(D1063="",IF((SLA_Policy!$B$8-B1063)*24&gt;X1063,"Open - Breached","Open - On Track"),IF((D1063-B1063)*24&lt;=X1063,"Met","Breached")))</f>
        <v>Met</v>
      </c>
    </row>
    <row r="1064" spans="1:25" x14ac:dyDescent="0.25">
      <c r="A1064" s="9" t="s">
        <v>2765</v>
      </c>
      <c r="B1064" s="23">
        <v>45958.534722222197</v>
      </c>
      <c r="C1064" s="23">
        <v>45958.556944444397</v>
      </c>
      <c r="D1064" s="23">
        <v>45959.395138888904</v>
      </c>
      <c r="E1064" s="9" t="s">
        <v>212</v>
      </c>
      <c r="F1064" s="9" t="s">
        <v>189</v>
      </c>
      <c r="G1064" s="9" t="s">
        <v>213</v>
      </c>
      <c r="H1064" s="9" t="s">
        <v>161</v>
      </c>
      <c r="I1064" s="9" t="s">
        <v>389</v>
      </c>
      <c r="J1064" s="9" t="s">
        <v>1916</v>
      </c>
      <c r="K1064" s="9" t="s">
        <v>246</v>
      </c>
      <c r="L1064" s="9" t="s">
        <v>216</v>
      </c>
      <c r="M1064" s="9" t="s">
        <v>2766</v>
      </c>
      <c r="N1064" s="9" t="s">
        <v>198</v>
      </c>
      <c r="O1064" s="9" t="s">
        <v>116</v>
      </c>
      <c r="P1064" s="9" t="s">
        <v>551</v>
      </c>
      <c r="Q1064" s="9" t="s">
        <v>219</v>
      </c>
      <c r="R1064" s="9">
        <v>0</v>
      </c>
      <c r="S1064" s="9">
        <v>8</v>
      </c>
      <c r="U1064" s="9" t="s">
        <v>290</v>
      </c>
      <c r="X1064" s="9">
        <f>INDEX(SLA_Policy!$D$2:$D$5,MATCH(F1064,SLA_Policy!$A$2:$A$5,0))</f>
        <v>120</v>
      </c>
      <c r="Y1064" s="9" t="str">
        <f>IF(E1064="Cancelled","Excluded",IF(D1064="",IF((SLA_Policy!$B$8-B1064)*24&gt;X1064,"Open - Breached","Open - On Track"),IF((D1064-B1064)*24&lt;=X1064,"Met","Breached")))</f>
        <v>Met</v>
      </c>
    </row>
    <row r="1065" spans="1:25" x14ac:dyDescent="0.25">
      <c r="A1065" s="9" t="s">
        <v>2767</v>
      </c>
      <c r="B1065" s="23">
        <v>45958.545138888898</v>
      </c>
      <c r="C1065" s="23">
        <v>45958.590972222199</v>
      </c>
      <c r="D1065" s="23">
        <v>45959.413888888899</v>
      </c>
      <c r="E1065" s="9" t="s">
        <v>212</v>
      </c>
      <c r="F1065" s="9" t="s">
        <v>188</v>
      </c>
      <c r="G1065" s="9" t="s">
        <v>213</v>
      </c>
      <c r="H1065" s="9" t="s">
        <v>88</v>
      </c>
      <c r="I1065" s="9" t="s">
        <v>92</v>
      </c>
      <c r="J1065" s="9" t="s">
        <v>413</v>
      </c>
      <c r="K1065" s="9" t="s">
        <v>215</v>
      </c>
      <c r="L1065" s="9" t="s">
        <v>311</v>
      </c>
      <c r="M1065" s="9" t="s">
        <v>2768</v>
      </c>
      <c r="N1065" s="9" t="s">
        <v>196</v>
      </c>
      <c r="O1065" s="9" t="s">
        <v>178</v>
      </c>
      <c r="P1065" s="9" t="s">
        <v>360</v>
      </c>
      <c r="Q1065" s="9" t="s">
        <v>219</v>
      </c>
      <c r="R1065" s="9">
        <v>0</v>
      </c>
      <c r="S1065" s="9">
        <v>15</v>
      </c>
      <c r="T1065" s="9" t="s">
        <v>220</v>
      </c>
      <c r="U1065" s="9" t="s">
        <v>230</v>
      </c>
      <c r="X1065" s="9">
        <f>INDEX(SLA_Policy!$D$2:$D$5,MATCH(F1065,SLA_Policy!$A$2:$A$5,0))</f>
        <v>72</v>
      </c>
      <c r="Y1065" s="9" t="str">
        <f>IF(E1065="Cancelled","Excluded",IF(D1065="",IF((SLA_Policy!$B$8-B1065)*24&gt;X1065,"Open - Breached","Open - On Track"),IF((D1065-B1065)*24&lt;=X1065,"Met","Breached")))</f>
        <v>Met</v>
      </c>
    </row>
    <row r="1066" spans="1:25" x14ac:dyDescent="0.25">
      <c r="A1066" s="9" t="s">
        <v>2769</v>
      </c>
      <c r="B1066" s="23">
        <v>45958.550694444399</v>
      </c>
      <c r="C1066" s="23">
        <v>45958.561805555597</v>
      </c>
      <c r="D1066" s="23">
        <v>45961.403472222199</v>
      </c>
      <c r="E1066" s="9" t="s">
        <v>212</v>
      </c>
      <c r="F1066" s="9" t="s">
        <v>188</v>
      </c>
      <c r="G1066" s="9" t="s">
        <v>236</v>
      </c>
      <c r="H1066" s="9" t="s">
        <v>161</v>
      </c>
      <c r="I1066" s="9" t="s">
        <v>482</v>
      </c>
      <c r="J1066" s="9" t="s">
        <v>2297</v>
      </c>
      <c r="K1066" s="9" t="s">
        <v>225</v>
      </c>
      <c r="L1066" s="9" t="s">
        <v>216</v>
      </c>
      <c r="M1066" s="9" t="s">
        <v>2770</v>
      </c>
      <c r="N1066" s="9" t="s">
        <v>196</v>
      </c>
      <c r="O1066" s="9" t="s">
        <v>177</v>
      </c>
      <c r="P1066" s="9" t="s">
        <v>300</v>
      </c>
      <c r="Q1066" s="9" t="s">
        <v>219</v>
      </c>
      <c r="R1066" s="9">
        <v>2</v>
      </c>
      <c r="S1066" s="9">
        <v>105</v>
      </c>
      <c r="U1066" s="9" t="s">
        <v>242</v>
      </c>
      <c r="X1066" s="9">
        <f>INDEX(SLA_Policy!$D$2:$D$5,MATCH(F1066,SLA_Policy!$A$2:$A$5,0))</f>
        <v>72</v>
      </c>
      <c r="Y1066" s="9" t="str">
        <f>IF(E1066="Cancelled","Excluded",IF(D1066="",IF((SLA_Policy!$B$8-B1066)*24&gt;X1066,"Open - Breached","Open - On Track"),IF((D1066-B1066)*24&lt;=X1066,"Met","Breached")))</f>
        <v>Met</v>
      </c>
    </row>
    <row r="1067" spans="1:25" x14ac:dyDescent="0.25">
      <c r="A1067" s="9" t="s">
        <v>2771</v>
      </c>
      <c r="B1067" s="23">
        <v>45958.566666666702</v>
      </c>
      <c r="C1067" s="23">
        <v>45958.614583333299</v>
      </c>
      <c r="D1067" s="23">
        <v>45960.392361111102</v>
      </c>
      <c r="E1067" s="9" t="s">
        <v>212</v>
      </c>
      <c r="F1067" s="9" t="s">
        <v>189</v>
      </c>
      <c r="G1067" s="9" t="s">
        <v>213</v>
      </c>
      <c r="H1067" s="9" t="s">
        <v>167</v>
      </c>
      <c r="I1067" s="9" t="s">
        <v>536</v>
      </c>
      <c r="J1067" s="9" t="s">
        <v>828</v>
      </c>
      <c r="K1067" s="9" t="s">
        <v>215</v>
      </c>
      <c r="L1067" s="9" t="s">
        <v>216</v>
      </c>
      <c r="M1067" s="9" t="s">
        <v>341</v>
      </c>
      <c r="N1067" s="9" t="s">
        <v>196</v>
      </c>
      <c r="O1067" s="9" t="s">
        <v>180</v>
      </c>
      <c r="P1067" s="9" t="s">
        <v>381</v>
      </c>
      <c r="Q1067" s="9" t="s">
        <v>219</v>
      </c>
      <c r="R1067" s="9">
        <v>0</v>
      </c>
      <c r="S1067" s="9">
        <v>41</v>
      </c>
      <c r="T1067" s="9" t="s">
        <v>136</v>
      </c>
      <c r="U1067" s="9" t="s">
        <v>248</v>
      </c>
      <c r="W1067" s="9">
        <v>3</v>
      </c>
      <c r="X1067" s="9">
        <f>INDEX(SLA_Policy!$D$2:$D$5,MATCH(F1067,SLA_Policy!$A$2:$A$5,0))</f>
        <v>120</v>
      </c>
      <c r="Y1067" s="9" t="str">
        <f>IF(E1067="Cancelled","Excluded",IF(D1067="",IF((SLA_Policy!$B$8-B1067)*24&gt;X1067,"Open - Breached","Open - On Track"),IF((D1067-B1067)*24&lt;=X1067,"Met","Breached")))</f>
        <v>Met</v>
      </c>
    </row>
    <row r="1068" spans="1:25" x14ac:dyDescent="0.25">
      <c r="A1068" s="9" t="s">
        <v>2772</v>
      </c>
      <c r="B1068" s="23">
        <v>45958.579166666699</v>
      </c>
      <c r="C1068" s="23">
        <v>45958.583333333299</v>
      </c>
      <c r="D1068" s="23">
        <v>45959.370833333298</v>
      </c>
      <c r="E1068" s="9" t="s">
        <v>212</v>
      </c>
      <c r="F1068" s="9" t="s">
        <v>188</v>
      </c>
      <c r="G1068" s="9" t="s">
        <v>213</v>
      </c>
      <c r="H1068" s="9" t="s">
        <v>166</v>
      </c>
      <c r="I1068" s="9" t="s">
        <v>398</v>
      </c>
      <c r="J1068" s="9" t="s">
        <v>2773</v>
      </c>
      <c r="K1068" s="9" t="s">
        <v>303</v>
      </c>
      <c r="L1068" s="9" t="s">
        <v>282</v>
      </c>
      <c r="M1068" s="9" t="s">
        <v>2774</v>
      </c>
      <c r="N1068" s="9" t="s">
        <v>198</v>
      </c>
      <c r="O1068" s="9" t="s">
        <v>181</v>
      </c>
      <c r="P1068" s="9" t="s">
        <v>289</v>
      </c>
      <c r="Q1068" s="9" t="s">
        <v>219</v>
      </c>
      <c r="R1068" s="9">
        <v>0</v>
      </c>
      <c r="S1068" s="9">
        <v>26</v>
      </c>
      <c r="U1068" s="9" t="s">
        <v>290</v>
      </c>
      <c r="X1068" s="9">
        <f>INDEX(SLA_Policy!$D$2:$D$5,MATCH(F1068,SLA_Policy!$A$2:$A$5,0))</f>
        <v>72</v>
      </c>
      <c r="Y1068" s="9" t="str">
        <f>IF(E1068="Cancelled","Excluded",IF(D1068="",IF((SLA_Policy!$B$8-B1068)*24&gt;X1068,"Open - Breached","Open - On Track"),IF((D1068-B1068)*24&lt;=X1068,"Met","Breached")))</f>
        <v>Met</v>
      </c>
    </row>
    <row r="1069" spans="1:25" x14ac:dyDescent="0.25">
      <c r="A1069" s="9" t="s">
        <v>2775</v>
      </c>
      <c r="B1069" s="23">
        <v>45958.581944444399</v>
      </c>
      <c r="C1069" s="23">
        <v>45958.613194444399</v>
      </c>
      <c r="D1069" s="23">
        <v>45959.3347222222</v>
      </c>
      <c r="E1069" s="9" t="s">
        <v>212</v>
      </c>
      <c r="F1069" s="9" t="s">
        <v>188</v>
      </c>
      <c r="G1069" s="9" t="s">
        <v>236</v>
      </c>
      <c r="H1069" s="9" t="s">
        <v>161</v>
      </c>
      <c r="I1069" s="9" t="s">
        <v>237</v>
      </c>
      <c r="J1069" s="9" t="s">
        <v>775</v>
      </c>
      <c r="K1069" s="9" t="s">
        <v>225</v>
      </c>
      <c r="L1069" s="9" t="s">
        <v>104</v>
      </c>
      <c r="M1069" s="9" t="s">
        <v>1008</v>
      </c>
      <c r="N1069" s="9" t="s">
        <v>196</v>
      </c>
      <c r="O1069" s="9" t="s">
        <v>177</v>
      </c>
      <c r="P1069" s="9" t="s">
        <v>300</v>
      </c>
      <c r="Q1069" s="9" t="s">
        <v>219</v>
      </c>
      <c r="R1069" s="9">
        <v>0</v>
      </c>
      <c r="S1069" s="9">
        <v>31</v>
      </c>
      <c r="U1069" s="9" t="s">
        <v>242</v>
      </c>
      <c r="W1069" s="9">
        <v>5</v>
      </c>
      <c r="X1069" s="9">
        <f>INDEX(SLA_Policy!$D$2:$D$5,MATCH(F1069,SLA_Policy!$A$2:$A$5,0))</f>
        <v>72</v>
      </c>
      <c r="Y1069" s="9" t="str">
        <f>IF(E1069="Cancelled","Excluded",IF(D1069="",IF((SLA_Policy!$B$8-B1069)*24&gt;X1069,"Open - Breached","Open - On Track"),IF((D1069-B1069)*24&lt;=X1069,"Met","Breached")))</f>
        <v>Met</v>
      </c>
    </row>
    <row r="1070" spans="1:25" x14ac:dyDescent="0.25">
      <c r="A1070" s="9" t="s">
        <v>2776</v>
      </c>
      <c r="B1070" s="23">
        <v>45958.585416666698</v>
      </c>
      <c r="C1070" s="23">
        <v>45958.607638888898</v>
      </c>
      <c r="D1070" s="23">
        <v>45959.386111111096</v>
      </c>
      <c r="E1070" s="9" t="s">
        <v>212</v>
      </c>
      <c r="F1070" s="9" t="s">
        <v>188</v>
      </c>
      <c r="G1070" s="9" t="s">
        <v>236</v>
      </c>
      <c r="H1070" s="9" t="s">
        <v>167</v>
      </c>
      <c r="I1070" s="9" t="s">
        <v>255</v>
      </c>
      <c r="J1070" s="9" t="s">
        <v>2544</v>
      </c>
      <c r="K1070" s="9" t="s">
        <v>239</v>
      </c>
      <c r="L1070" s="9" t="s">
        <v>282</v>
      </c>
      <c r="M1070" s="9" t="s">
        <v>1408</v>
      </c>
      <c r="N1070" s="9" t="s">
        <v>197</v>
      </c>
      <c r="O1070" s="9" t="s">
        <v>180</v>
      </c>
      <c r="P1070" s="9" t="s">
        <v>368</v>
      </c>
      <c r="Q1070" s="9" t="s">
        <v>219</v>
      </c>
      <c r="R1070" s="9">
        <v>0</v>
      </c>
      <c r="S1070" s="9">
        <v>39</v>
      </c>
      <c r="U1070" s="9" t="s">
        <v>242</v>
      </c>
      <c r="X1070" s="9">
        <f>INDEX(SLA_Policy!$D$2:$D$5,MATCH(F1070,SLA_Policy!$A$2:$A$5,0))</f>
        <v>72</v>
      </c>
      <c r="Y1070" s="9" t="str">
        <f>IF(E1070="Cancelled","Excluded",IF(D1070="",IF((SLA_Policy!$B$8-B1070)*24&gt;X1070,"Open - Breached","Open - On Track"),IF((D1070-B1070)*24&lt;=X1070,"Met","Breached")))</f>
        <v>Met</v>
      </c>
    </row>
    <row r="1071" spans="1:25" x14ac:dyDescent="0.25">
      <c r="A1071" s="9" t="s">
        <v>2777</v>
      </c>
      <c r="B1071" s="23">
        <v>45958.59375</v>
      </c>
      <c r="C1071" s="23">
        <v>45959.3347222222</v>
      </c>
      <c r="D1071" s="23">
        <v>45959.360416666699</v>
      </c>
      <c r="E1071" s="9" t="s">
        <v>212</v>
      </c>
      <c r="F1071" s="9" t="s">
        <v>189</v>
      </c>
      <c r="G1071" s="9" t="s">
        <v>213</v>
      </c>
      <c r="H1071" s="9" t="s">
        <v>167</v>
      </c>
      <c r="I1071" s="9" t="s">
        <v>684</v>
      </c>
      <c r="J1071" s="9" t="s">
        <v>2778</v>
      </c>
      <c r="K1071" s="9" t="s">
        <v>215</v>
      </c>
      <c r="L1071" s="9" t="s">
        <v>270</v>
      </c>
      <c r="M1071" s="9" t="s">
        <v>1266</v>
      </c>
      <c r="N1071" s="9" t="s">
        <v>197</v>
      </c>
      <c r="O1071" s="9" t="s">
        <v>116</v>
      </c>
      <c r="P1071" s="9" t="s">
        <v>234</v>
      </c>
      <c r="Q1071" s="9" t="s">
        <v>219</v>
      </c>
      <c r="R1071" s="9">
        <v>0</v>
      </c>
      <c r="S1071" s="9">
        <v>46</v>
      </c>
      <c r="U1071" s="9" t="s">
        <v>248</v>
      </c>
      <c r="W1071" s="9">
        <v>5</v>
      </c>
      <c r="X1071" s="9">
        <f>INDEX(SLA_Policy!$D$2:$D$5,MATCH(F1071,SLA_Policy!$A$2:$A$5,0))</f>
        <v>120</v>
      </c>
      <c r="Y1071" s="9" t="str">
        <f>IF(E1071="Cancelled","Excluded",IF(D1071="",IF((SLA_Policy!$B$8-B1071)*24&gt;X1071,"Open - Breached","Open - On Track"),IF((D1071-B1071)*24&lt;=X1071,"Met","Breached")))</f>
        <v>Met</v>
      </c>
    </row>
    <row r="1072" spans="1:25" x14ac:dyDescent="0.25">
      <c r="A1072" s="9" t="s">
        <v>2779</v>
      </c>
      <c r="B1072" s="23">
        <v>45958.597222222197</v>
      </c>
      <c r="C1072" s="23">
        <v>45958.655555555597</v>
      </c>
      <c r="D1072" s="23">
        <v>45958.6652777778</v>
      </c>
      <c r="E1072" s="9" t="s">
        <v>212</v>
      </c>
      <c r="F1072" s="9" t="s">
        <v>188</v>
      </c>
      <c r="G1072" s="9" t="s">
        <v>213</v>
      </c>
      <c r="H1072" s="9" t="s">
        <v>161</v>
      </c>
      <c r="I1072" s="9" t="s">
        <v>454</v>
      </c>
      <c r="J1072" s="9" t="s">
        <v>2780</v>
      </c>
      <c r="K1072" s="9" t="s">
        <v>246</v>
      </c>
      <c r="L1072" s="9" t="s">
        <v>293</v>
      </c>
      <c r="M1072" s="9" t="s">
        <v>493</v>
      </c>
      <c r="N1072" s="9" t="s">
        <v>196</v>
      </c>
      <c r="O1072" s="9" t="s">
        <v>116</v>
      </c>
      <c r="P1072" s="9" t="s">
        <v>234</v>
      </c>
      <c r="Q1072" s="9" t="s">
        <v>219</v>
      </c>
      <c r="R1072" s="9">
        <v>0</v>
      </c>
      <c r="S1072" s="9">
        <v>6</v>
      </c>
      <c r="U1072" s="9" t="s">
        <v>376</v>
      </c>
      <c r="X1072" s="9">
        <f>INDEX(SLA_Policy!$D$2:$D$5,MATCH(F1072,SLA_Policy!$A$2:$A$5,0))</f>
        <v>72</v>
      </c>
      <c r="Y1072" s="9" t="str">
        <f>IF(E1072="Cancelled","Excluded",IF(D1072="",IF((SLA_Policy!$B$8-B1072)*24&gt;X1072,"Open - Breached","Open - On Track"),IF((D1072-B1072)*24&lt;=X1072,"Met","Breached")))</f>
        <v>Met</v>
      </c>
    </row>
    <row r="1073" spans="1:25" x14ac:dyDescent="0.25">
      <c r="A1073" s="9" t="s">
        <v>2781</v>
      </c>
      <c r="B1073" s="23">
        <v>45958.598611111098</v>
      </c>
      <c r="C1073" s="23">
        <v>45958.603472222203</v>
      </c>
      <c r="D1073" s="23">
        <v>45960.377083333296</v>
      </c>
      <c r="E1073" s="9" t="s">
        <v>212</v>
      </c>
      <c r="F1073" s="9" t="s">
        <v>189</v>
      </c>
      <c r="G1073" s="9" t="s">
        <v>213</v>
      </c>
      <c r="H1073" s="9" t="s">
        <v>161</v>
      </c>
      <c r="I1073" s="9" t="s">
        <v>297</v>
      </c>
      <c r="J1073" s="9" t="s">
        <v>2782</v>
      </c>
      <c r="K1073" s="9" t="s">
        <v>239</v>
      </c>
      <c r="L1073" s="9" t="s">
        <v>226</v>
      </c>
      <c r="M1073" s="9" t="s">
        <v>2456</v>
      </c>
      <c r="N1073" s="9" t="s">
        <v>198</v>
      </c>
      <c r="O1073" s="9" t="s">
        <v>116</v>
      </c>
      <c r="P1073" s="9" t="s">
        <v>258</v>
      </c>
      <c r="Q1073" s="9" t="s">
        <v>219</v>
      </c>
      <c r="R1073" s="9">
        <v>1</v>
      </c>
      <c r="S1073" s="9">
        <v>14</v>
      </c>
      <c r="U1073" s="9" t="s">
        <v>290</v>
      </c>
      <c r="X1073" s="9">
        <f>INDEX(SLA_Policy!$D$2:$D$5,MATCH(F1073,SLA_Policy!$A$2:$A$5,0))</f>
        <v>120</v>
      </c>
      <c r="Y1073" s="9" t="str">
        <f>IF(E1073="Cancelled","Excluded",IF(D1073="",IF((SLA_Policy!$B$8-B1073)*24&gt;X1073,"Open - Breached","Open - On Track"),IF((D1073-B1073)*24&lt;=X1073,"Met","Breached")))</f>
        <v>Met</v>
      </c>
    </row>
    <row r="1074" spans="1:25" x14ac:dyDescent="0.25">
      <c r="A1074" s="9" t="s">
        <v>2783</v>
      </c>
      <c r="B1074" s="23">
        <v>45958.601388888899</v>
      </c>
      <c r="C1074" s="23">
        <v>45958.606249999997</v>
      </c>
      <c r="D1074" s="23">
        <v>45959.347916666702</v>
      </c>
      <c r="E1074" s="9" t="s">
        <v>212</v>
      </c>
      <c r="F1074" s="9" t="s">
        <v>189</v>
      </c>
      <c r="G1074" s="9" t="s">
        <v>213</v>
      </c>
      <c r="H1074" s="9" t="s">
        <v>88</v>
      </c>
      <c r="I1074" s="9" t="s">
        <v>268</v>
      </c>
      <c r="J1074" s="9" t="s">
        <v>2784</v>
      </c>
      <c r="K1074" s="9" t="s">
        <v>215</v>
      </c>
      <c r="L1074" s="9" t="s">
        <v>311</v>
      </c>
      <c r="M1074" s="9" t="s">
        <v>829</v>
      </c>
      <c r="N1074" s="9" t="s">
        <v>198</v>
      </c>
      <c r="O1074" s="9" t="s">
        <v>178</v>
      </c>
      <c r="P1074" s="9" t="s">
        <v>272</v>
      </c>
      <c r="Q1074" s="9" t="s">
        <v>219</v>
      </c>
      <c r="R1074" s="9">
        <v>0</v>
      </c>
      <c r="S1074" s="9">
        <v>15</v>
      </c>
      <c r="T1074" s="9" t="s">
        <v>136</v>
      </c>
      <c r="U1074" s="9" t="s">
        <v>661</v>
      </c>
      <c r="W1074" s="9">
        <v>4</v>
      </c>
      <c r="X1074" s="9">
        <f>INDEX(SLA_Policy!$D$2:$D$5,MATCH(F1074,SLA_Policy!$A$2:$A$5,0))</f>
        <v>120</v>
      </c>
      <c r="Y1074" s="9" t="str">
        <f>IF(E1074="Cancelled","Excluded",IF(D1074="",IF((SLA_Policy!$B$8-B1074)*24&gt;X1074,"Open - Breached","Open - On Track"),IF((D1074-B1074)*24&lt;=X1074,"Met","Breached")))</f>
        <v>Met</v>
      </c>
    </row>
    <row r="1075" spans="1:25" x14ac:dyDescent="0.25">
      <c r="A1075" s="9" t="s">
        <v>2785</v>
      </c>
      <c r="B1075" s="23">
        <v>45958.603472222203</v>
      </c>
      <c r="C1075" s="23">
        <v>45958.623611111099</v>
      </c>
      <c r="D1075" s="23">
        <v>45961.404166666704</v>
      </c>
      <c r="E1075" s="9" t="s">
        <v>212</v>
      </c>
      <c r="F1075" s="9" t="s">
        <v>188</v>
      </c>
      <c r="G1075" s="9" t="s">
        <v>236</v>
      </c>
      <c r="H1075" s="9" t="s">
        <v>163</v>
      </c>
      <c r="I1075" s="9" t="s">
        <v>315</v>
      </c>
      <c r="J1075" s="9" t="s">
        <v>608</v>
      </c>
      <c r="K1075" s="9" t="s">
        <v>246</v>
      </c>
      <c r="L1075" s="9" t="s">
        <v>216</v>
      </c>
      <c r="M1075" s="9" t="s">
        <v>1259</v>
      </c>
      <c r="N1075" s="9" t="s">
        <v>197</v>
      </c>
      <c r="O1075" s="9" t="s">
        <v>180</v>
      </c>
      <c r="P1075" s="9" t="s">
        <v>278</v>
      </c>
      <c r="Q1075" s="9" t="s">
        <v>219</v>
      </c>
      <c r="R1075" s="9">
        <v>0</v>
      </c>
      <c r="S1075" s="9">
        <v>371</v>
      </c>
      <c r="T1075" s="9" t="s">
        <v>136</v>
      </c>
      <c r="U1075" s="9" t="s">
        <v>242</v>
      </c>
      <c r="X1075" s="9">
        <f>INDEX(SLA_Policy!$D$2:$D$5,MATCH(F1075,SLA_Policy!$A$2:$A$5,0))</f>
        <v>72</v>
      </c>
      <c r="Y1075" s="9" t="str">
        <f>IF(E1075="Cancelled","Excluded",IF(D1075="",IF((SLA_Policy!$B$8-B1075)*24&gt;X1075,"Open - Breached","Open - On Track"),IF((D1075-B1075)*24&lt;=X1075,"Met","Breached")))</f>
        <v>Met</v>
      </c>
    </row>
    <row r="1076" spans="1:25" x14ac:dyDescent="0.25">
      <c r="A1076" s="9" t="s">
        <v>2786</v>
      </c>
      <c r="B1076" s="23">
        <v>45958.606249999997</v>
      </c>
      <c r="C1076" s="23">
        <v>45958.611111111102</v>
      </c>
      <c r="D1076" s="23">
        <v>45958.7368055556</v>
      </c>
      <c r="E1076" s="9" t="s">
        <v>212</v>
      </c>
      <c r="F1076" s="9" t="s">
        <v>188</v>
      </c>
      <c r="G1076" s="9" t="s">
        <v>213</v>
      </c>
      <c r="H1076" s="9" t="s">
        <v>161</v>
      </c>
      <c r="I1076" s="9" t="s">
        <v>389</v>
      </c>
      <c r="J1076" s="9" t="s">
        <v>2787</v>
      </c>
      <c r="K1076" s="9" t="s">
        <v>215</v>
      </c>
      <c r="L1076" s="9" t="s">
        <v>226</v>
      </c>
      <c r="M1076" s="9" t="s">
        <v>872</v>
      </c>
      <c r="N1076" s="9" t="s">
        <v>198</v>
      </c>
      <c r="O1076" s="9" t="s">
        <v>116</v>
      </c>
      <c r="P1076" s="9" t="s">
        <v>590</v>
      </c>
      <c r="Q1076" s="9" t="s">
        <v>219</v>
      </c>
      <c r="R1076" s="9">
        <v>0</v>
      </c>
      <c r="S1076" s="9">
        <v>5</v>
      </c>
      <c r="U1076" s="9" t="s">
        <v>140</v>
      </c>
      <c r="V1076" s="9" t="s">
        <v>1839</v>
      </c>
      <c r="X1076" s="9">
        <f>INDEX(SLA_Policy!$D$2:$D$5,MATCH(F1076,SLA_Policy!$A$2:$A$5,0))</f>
        <v>72</v>
      </c>
      <c r="Y1076" s="9" t="str">
        <f>IF(E1076="Cancelled","Excluded",IF(D1076="",IF((SLA_Policy!$B$8-B1076)*24&gt;X1076,"Open - Breached","Open - On Track"),IF((D1076-B1076)*24&lt;=X1076,"Met","Breached")))</f>
        <v>Met</v>
      </c>
    </row>
    <row r="1077" spans="1:25" x14ac:dyDescent="0.25">
      <c r="A1077" s="9" t="s">
        <v>2788</v>
      </c>
      <c r="B1077" s="23">
        <v>45958.609722222202</v>
      </c>
      <c r="C1077" s="23">
        <v>45958.762499999997</v>
      </c>
      <c r="D1077" s="23">
        <v>45959.402777777803</v>
      </c>
      <c r="E1077" s="9" t="s">
        <v>212</v>
      </c>
      <c r="F1077" s="9" t="s">
        <v>189</v>
      </c>
      <c r="G1077" s="9" t="s">
        <v>236</v>
      </c>
      <c r="H1077" s="9" t="s">
        <v>161</v>
      </c>
      <c r="I1077" s="9" t="s">
        <v>482</v>
      </c>
      <c r="J1077" s="9" t="s">
        <v>2529</v>
      </c>
      <c r="K1077" s="9" t="s">
        <v>225</v>
      </c>
      <c r="L1077" s="9" t="s">
        <v>216</v>
      </c>
      <c r="M1077" s="9" t="s">
        <v>965</v>
      </c>
      <c r="N1077" s="9" t="s">
        <v>197</v>
      </c>
      <c r="O1077" s="9" t="s">
        <v>177</v>
      </c>
      <c r="P1077" s="9" t="s">
        <v>300</v>
      </c>
      <c r="Q1077" s="9" t="s">
        <v>219</v>
      </c>
      <c r="R1077" s="9">
        <v>0</v>
      </c>
      <c r="S1077" s="9">
        <v>54</v>
      </c>
      <c r="U1077" s="9" t="s">
        <v>242</v>
      </c>
      <c r="X1077" s="9">
        <f>INDEX(SLA_Policy!$D$2:$D$5,MATCH(F1077,SLA_Policy!$A$2:$A$5,0))</f>
        <v>120</v>
      </c>
      <c r="Y1077" s="9" t="str">
        <f>IF(E1077="Cancelled","Excluded",IF(D1077="",IF((SLA_Policy!$B$8-B1077)*24&gt;X1077,"Open - Breached","Open - On Track"),IF((D1077-B1077)*24&lt;=X1077,"Met","Breached")))</f>
        <v>Met</v>
      </c>
    </row>
    <row r="1078" spans="1:25" x14ac:dyDescent="0.25">
      <c r="A1078" s="9" t="s">
        <v>2789</v>
      </c>
      <c r="B1078" s="23">
        <v>45958.612500000003</v>
      </c>
      <c r="C1078" s="23">
        <v>45958.663888888899</v>
      </c>
      <c r="D1078" s="23">
        <v>45958.681250000001</v>
      </c>
      <c r="E1078" s="9" t="s">
        <v>212</v>
      </c>
      <c r="F1078" s="9" t="s">
        <v>188</v>
      </c>
      <c r="G1078" s="9" t="s">
        <v>213</v>
      </c>
      <c r="H1078" s="9" t="s">
        <v>161</v>
      </c>
      <c r="I1078" s="9" t="s">
        <v>454</v>
      </c>
      <c r="J1078" s="9" t="s">
        <v>2790</v>
      </c>
      <c r="K1078" s="9" t="s">
        <v>246</v>
      </c>
      <c r="L1078" s="9" t="s">
        <v>311</v>
      </c>
      <c r="M1078" s="9" t="s">
        <v>1183</v>
      </c>
      <c r="N1078" s="9" t="s">
        <v>196</v>
      </c>
      <c r="O1078" s="9" t="s">
        <v>177</v>
      </c>
      <c r="P1078" s="9" t="s">
        <v>300</v>
      </c>
      <c r="Q1078" s="9" t="s">
        <v>219</v>
      </c>
      <c r="R1078" s="9">
        <v>0</v>
      </c>
      <c r="S1078" s="9">
        <v>5</v>
      </c>
      <c r="U1078" s="9" t="s">
        <v>290</v>
      </c>
      <c r="X1078" s="9">
        <f>INDEX(SLA_Policy!$D$2:$D$5,MATCH(F1078,SLA_Policy!$A$2:$A$5,0))</f>
        <v>72</v>
      </c>
      <c r="Y1078" s="9" t="str">
        <f>IF(E1078="Cancelled","Excluded",IF(D1078="",IF((SLA_Policy!$B$8-B1078)*24&gt;X1078,"Open - Breached","Open - On Track"),IF((D1078-B1078)*24&lt;=X1078,"Met","Breached")))</f>
        <v>Met</v>
      </c>
    </row>
    <row r="1079" spans="1:25" x14ac:dyDescent="0.25">
      <c r="A1079" s="9" t="s">
        <v>2791</v>
      </c>
      <c r="B1079" s="23">
        <v>45958.629861111098</v>
      </c>
      <c r="C1079" s="23">
        <v>45958.631249999999</v>
      </c>
      <c r="D1079" s="23">
        <v>45959.338888888902</v>
      </c>
      <c r="E1079" s="9" t="s">
        <v>212</v>
      </c>
      <c r="F1079" s="9" t="s">
        <v>189</v>
      </c>
      <c r="G1079" s="9" t="s">
        <v>236</v>
      </c>
      <c r="H1079" s="9" t="s">
        <v>162</v>
      </c>
      <c r="I1079" s="9" t="s">
        <v>280</v>
      </c>
      <c r="J1079" s="9" t="s">
        <v>2792</v>
      </c>
      <c r="K1079" s="9" t="s">
        <v>246</v>
      </c>
      <c r="L1079" s="9" t="s">
        <v>311</v>
      </c>
      <c r="M1079" s="9" t="s">
        <v>2793</v>
      </c>
      <c r="N1079" s="9" t="s">
        <v>198</v>
      </c>
      <c r="O1079" s="9" t="s">
        <v>179</v>
      </c>
      <c r="P1079" s="9" t="s">
        <v>337</v>
      </c>
      <c r="Q1079" s="9" t="s">
        <v>219</v>
      </c>
      <c r="R1079" s="9">
        <v>0</v>
      </c>
      <c r="S1079" s="9">
        <v>17</v>
      </c>
      <c r="U1079" s="9" t="s">
        <v>242</v>
      </c>
      <c r="W1079" s="9">
        <v>5</v>
      </c>
      <c r="X1079" s="9">
        <f>INDEX(SLA_Policy!$D$2:$D$5,MATCH(F1079,SLA_Policy!$A$2:$A$5,0))</f>
        <v>120</v>
      </c>
      <c r="Y1079" s="9" t="str">
        <f>IF(E1079="Cancelled","Excluded",IF(D1079="",IF((SLA_Policy!$B$8-B1079)*24&gt;X1079,"Open - Breached","Open - On Track"),IF((D1079-B1079)*24&lt;=X1079,"Met","Breached")))</f>
        <v>Met</v>
      </c>
    </row>
    <row r="1080" spans="1:25" x14ac:dyDescent="0.25">
      <c r="A1080" s="9" t="s">
        <v>2794</v>
      </c>
      <c r="B1080" s="23">
        <v>45958.630555555603</v>
      </c>
      <c r="C1080" s="23">
        <v>45958.632638888899</v>
      </c>
      <c r="D1080" s="23">
        <v>45958.642361111102</v>
      </c>
      <c r="E1080" s="9" t="s">
        <v>212</v>
      </c>
      <c r="F1080" s="9" t="s">
        <v>188</v>
      </c>
      <c r="G1080" s="9" t="s">
        <v>213</v>
      </c>
      <c r="H1080" s="9" t="s">
        <v>161</v>
      </c>
      <c r="I1080" s="9" t="s">
        <v>454</v>
      </c>
      <c r="J1080" s="9" t="s">
        <v>2795</v>
      </c>
      <c r="K1080" s="9" t="s">
        <v>215</v>
      </c>
      <c r="L1080" s="9" t="s">
        <v>216</v>
      </c>
      <c r="M1080" s="9" t="s">
        <v>556</v>
      </c>
      <c r="N1080" s="9" t="s">
        <v>198</v>
      </c>
      <c r="O1080" s="9" t="s">
        <v>116</v>
      </c>
      <c r="P1080" s="9" t="s">
        <v>234</v>
      </c>
      <c r="Q1080" s="9" t="s">
        <v>219</v>
      </c>
      <c r="R1080" s="9">
        <v>0</v>
      </c>
      <c r="S1080" s="9">
        <v>8</v>
      </c>
      <c r="U1080" s="9" t="s">
        <v>140</v>
      </c>
      <c r="V1080" s="9" t="s">
        <v>1839</v>
      </c>
      <c r="X1080" s="9">
        <f>INDEX(SLA_Policy!$D$2:$D$5,MATCH(F1080,SLA_Policy!$A$2:$A$5,0))</f>
        <v>72</v>
      </c>
      <c r="Y1080" s="9" t="str">
        <f>IF(E1080="Cancelled","Excluded",IF(D1080="",IF((SLA_Policy!$B$8-B1080)*24&gt;X1080,"Open - Breached","Open - On Track"),IF((D1080-B1080)*24&lt;=X1080,"Met","Breached")))</f>
        <v>Met</v>
      </c>
    </row>
    <row r="1081" spans="1:25" x14ac:dyDescent="0.25">
      <c r="A1081" s="9" t="s">
        <v>2796</v>
      </c>
      <c r="B1081" s="23">
        <v>45958.646527777797</v>
      </c>
      <c r="C1081" s="23">
        <v>45958.65</v>
      </c>
      <c r="D1081" s="23">
        <v>45958.747916666704</v>
      </c>
      <c r="E1081" s="9" t="s">
        <v>212</v>
      </c>
      <c r="F1081" s="9" t="s">
        <v>188</v>
      </c>
      <c r="G1081" s="9" t="s">
        <v>213</v>
      </c>
      <c r="H1081" s="9" t="s">
        <v>88</v>
      </c>
      <c r="I1081" s="9" t="s">
        <v>268</v>
      </c>
      <c r="J1081" s="9" t="s">
        <v>2797</v>
      </c>
      <c r="K1081" s="9" t="s">
        <v>262</v>
      </c>
      <c r="L1081" s="9" t="s">
        <v>311</v>
      </c>
      <c r="M1081" s="9" t="s">
        <v>444</v>
      </c>
      <c r="N1081" s="9" t="s">
        <v>198</v>
      </c>
      <c r="O1081" s="9" t="s">
        <v>178</v>
      </c>
      <c r="P1081" s="9" t="s">
        <v>360</v>
      </c>
      <c r="Q1081" s="9" t="s">
        <v>219</v>
      </c>
      <c r="R1081" s="9">
        <v>0</v>
      </c>
      <c r="S1081" s="9">
        <v>19</v>
      </c>
      <c r="T1081" s="9" t="s">
        <v>220</v>
      </c>
      <c r="U1081" s="9" t="s">
        <v>221</v>
      </c>
      <c r="X1081" s="9">
        <f>INDEX(SLA_Policy!$D$2:$D$5,MATCH(F1081,SLA_Policy!$A$2:$A$5,0))</f>
        <v>72</v>
      </c>
      <c r="Y1081" s="9" t="str">
        <f>IF(E1081="Cancelled","Excluded",IF(D1081="",IF((SLA_Policy!$B$8-B1081)*24&gt;X1081,"Open - Breached","Open - On Track"),IF((D1081-B1081)*24&lt;=X1081,"Met","Breached")))</f>
        <v>Met</v>
      </c>
    </row>
    <row r="1082" spans="1:25" x14ac:dyDescent="0.25">
      <c r="A1082" s="9" t="s">
        <v>2798</v>
      </c>
      <c r="B1082" s="23">
        <v>45958.661805555603</v>
      </c>
      <c r="C1082" s="23">
        <v>45958.717361111099</v>
      </c>
      <c r="D1082" s="23">
        <v>45959.722222222197</v>
      </c>
      <c r="E1082" s="9" t="s">
        <v>212</v>
      </c>
      <c r="F1082" s="9" t="s">
        <v>188</v>
      </c>
      <c r="G1082" s="9" t="s">
        <v>213</v>
      </c>
      <c r="H1082" s="9" t="s">
        <v>162</v>
      </c>
      <c r="I1082" s="9" t="s">
        <v>393</v>
      </c>
      <c r="J1082" s="9" t="s">
        <v>1718</v>
      </c>
      <c r="K1082" s="9" t="s">
        <v>225</v>
      </c>
      <c r="L1082" s="9" t="s">
        <v>282</v>
      </c>
      <c r="M1082" s="9" t="s">
        <v>2799</v>
      </c>
      <c r="N1082" s="9" t="s">
        <v>197</v>
      </c>
      <c r="O1082" s="9" t="s">
        <v>116</v>
      </c>
      <c r="P1082" s="9" t="s">
        <v>551</v>
      </c>
      <c r="Q1082" s="9" t="s">
        <v>219</v>
      </c>
      <c r="R1082" s="9">
        <v>1</v>
      </c>
      <c r="S1082" s="9">
        <v>27</v>
      </c>
      <c r="U1082" s="9" t="s">
        <v>376</v>
      </c>
      <c r="X1082" s="9">
        <f>INDEX(SLA_Policy!$D$2:$D$5,MATCH(F1082,SLA_Policy!$A$2:$A$5,0))</f>
        <v>72</v>
      </c>
      <c r="Y1082" s="9" t="str">
        <f>IF(E1082="Cancelled","Excluded",IF(D1082="",IF((SLA_Policy!$B$8-B1082)*24&gt;X1082,"Open - Breached","Open - On Track"),IF((D1082-B1082)*24&lt;=X1082,"Met","Breached")))</f>
        <v>Met</v>
      </c>
    </row>
    <row r="1083" spans="1:25" x14ac:dyDescent="0.25">
      <c r="A1083" s="9" t="s">
        <v>2800</v>
      </c>
      <c r="B1083" s="23">
        <v>45958.663888888899</v>
      </c>
      <c r="C1083" s="23">
        <v>45958.6694444444</v>
      </c>
      <c r="D1083" s="23">
        <v>45959.366666666698</v>
      </c>
      <c r="E1083" s="9" t="s">
        <v>212</v>
      </c>
      <c r="F1083" s="9" t="s">
        <v>188</v>
      </c>
      <c r="G1083" s="9" t="s">
        <v>213</v>
      </c>
      <c r="H1083" s="9" t="s">
        <v>166</v>
      </c>
      <c r="I1083" s="9" t="s">
        <v>378</v>
      </c>
      <c r="J1083" s="9" t="s">
        <v>2801</v>
      </c>
      <c r="K1083" s="9" t="s">
        <v>262</v>
      </c>
      <c r="L1083" s="9" t="s">
        <v>226</v>
      </c>
      <c r="M1083" s="9" t="s">
        <v>2802</v>
      </c>
      <c r="N1083" s="9" t="s">
        <v>196</v>
      </c>
      <c r="O1083" s="9" t="s">
        <v>181</v>
      </c>
      <c r="P1083" s="9" t="s">
        <v>449</v>
      </c>
      <c r="Q1083" s="9" t="s">
        <v>219</v>
      </c>
      <c r="R1083" s="9">
        <v>0</v>
      </c>
      <c r="S1083" s="9">
        <v>96</v>
      </c>
      <c r="T1083" s="9" t="s">
        <v>322</v>
      </c>
      <c r="U1083" s="9" t="s">
        <v>290</v>
      </c>
      <c r="W1083" s="9">
        <v>5</v>
      </c>
      <c r="X1083" s="9">
        <f>INDEX(SLA_Policy!$D$2:$D$5,MATCH(F1083,SLA_Policy!$A$2:$A$5,0))</f>
        <v>72</v>
      </c>
      <c r="Y1083" s="9" t="str">
        <f>IF(E1083="Cancelled","Excluded",IF(D1083="",IF((SLA_Policy!$B$8-B1083)*24&gt;X1083,"Open - Breached","Open - On Track"),IF((D1083-B1083)*24&lt;=X1083,"Met","Breached")))</f>
        <v>Met</v>
      </c>
    </row>
    <row r="1084" spans="1:25" x14ac:dyDescent="0.25">
      <c r="A1084" s="9" t="s">
        <v>2803</v>
      </c>
      <c r="B1084" s="23">
        <v>45958.670138888898</v>
      </c>
      <c r="C1084" s="23">
        <v>45958.783333333296</v>
      </c>
      <c r="D1084" s="23">
        <v>45960.390972222202</v>
      </c>
      <c r="E1084" s="9" t="s">
        <v>212</v>
      </c>
      <c r="F1084" s="9" t="s">
        <v>188</v>
      </c>
      <c r="G1084" s="9" t="s">
        <v>213</v>
      </c>
      <c r="H1084" s="9" t="s">
        <v>162</v>
      </c>
      <c r="I1084" s="9" t="s">
        <v>345</v>
      </c>
      <c r="J1084" s="9" t="s">
        <v>2804</v>
      </c>
      <c r="K1084" s="9" t="s">
        <v>246</v>
      </c>
      <c r="L1084" s="9" t="s">
        <v>311</v>
      </c>
      <c r="M1084" s="9" t="s">
        <v>1554</v>
      </c>
      <c r="N1084" s="9" t="s">
        <v>197</v>
      </c>
      <c r="O1084" s="9" t="s">
        <v>179</v>
      </c>
      <c r="P1084" s="9" t="s">
        <v>284</v>
      </c>
      <c r="Q1084" s="9" t="s">
        <v>219</v>
      </c>
      <c r="R1084" s="9">
        <v>0</v>
      </c>
      <c r="S1084" s="9">
        <v>36</v>
      </c>
      <c r="U1084" s="9" t="s">
        <v>290</v>
      </c>
      <c r="X1084" s="9">
        <f>INDEX(SLA_Policy!$D$2:$D$5,MATCH(F1084,SLA_Policy!$A$2:$A$5,0))</f>
        <v>72</v>
      </c>
      <c r="Y1084" s="9" t="str">
        <f>IF(E1084="Cancelled","Excluded",IF(D1084="",IF((SLA_Policy!$B$8-B1084)*24&gt;X1084,"Open - Breached","Open - On Track"),IF((D1084-B1084)*24&lt;=X1084,"Met","Breached")))</f>
        <v>Met</v>
      </c>
    </row>
    <row r="1085" spans="1:25" x14ac:dyDescent="0.25">
      <c r="A1085" s="9" t="s">
        <v>2805</v>
      </c>
      <c r="B1085" s="23">
        <v>45958.675694444399</v>
      </c>
      <c r="C1085" s="23">
        <v>45958.693749999999</v>
      </c>
      <c r="D1085" s="23">
        <v>45959.322222222203</v>
      </c>
      <c r="E1085" s="9" t="s">
        <v>212</v>
      </c>
      <c r="F1085" s="9" t="s">
        <v>188</v>
      </c>
      <c r="G1085" s="9" t="s">
        <v>213</v>
      </c>
      <c r="H1085" s="9" t="s">
        <v>161</v>
      </c>
      <c r="I1085" s="9" t="s">
        <v>389</v>
      </c>
      <c r="J1085" s="9" t="s">
        <v>1243</v>
      </c>
      <c r="K1085" s="9" t="s">
        <v>215</v>
      </c>
      <c r="L1085" s="9" t="s">
        <v>282</v>
      </c>
      <c r="M1085" s="9" t="s">
        <v>1726</v>
      </c>
      <c r="N1085" s="9" t="s">
        <v>199</v>
      </c>
      <c r="O1085" s="9" t="s">
        <v>116</v>
      </c>
      <c r="P1085" s="9" t="s">
        <v>295</v>
      </c>
      <c r="Q1085" s="9" t="s">
        <v>219</v>
      </c>
      <c r="R1085" s="9">
        <v>0</v>
      </c>
      <c r="S1085" s="9">
        <v>7</v>
      </c>
      <c r="U1085" s="9" t="s">
        <v>140</v>
      </c>
      <c r="V1085" s="9" t="s">
        <v>1839</v>
      </c>
      <c r="X1085" s="9">
        <f>INDEX(SLA_Policy!$D$2:$D$5,MATCH(F1085,SLA_Policy!$A$2:$A$5,0))</f>
        <v>72</v>
      </c>
      <c r="Y1085" s="9" t="str">
        <f>IF(E1085="Cancelled","Excluded",IF(D1085="",IF((SLA_Policy!$B$8-B1085)*24&gt;X1085,"Open - Breached","Open - On Track"),IF((D1085-B1085)*24&lt;=X1085,"Met","Breached")))</f>
        <v>Met</v>
      </c>
    </row>
    <row r="1086" spans="1:25" x14ac:dyDescent="0.25">
      <c r="A1086" s="9" t="s">
        <v>2806</v>
      </c>
      <c r="B1086" s="23">
        <v>45958.677083333299</v>
      </c>
      <c r="C1086" s="23">
        <v>45958.711111111101</v>
      </c>
      <c r="D1086" s="23">
        <v>45959.411805555603</v>
      </c>
      <c r="E1086" s="9" t="s">
        <v>212</v>
      </c>
      <c r="F1086" s="9" t="s">
        <v>188</v>
      </c>
      <c r="G1086" s="9" t="s">
        <v>213</v>
      </c>
      <c r="H1086" s="9" t="s">
        <v>88</v>
      </c>
      <c r="I1086" s="9" t="s">
        <v>92</v>
      </c>
      <c r="J1086" s="9" t="s">
        <v>1082</v>
      </c>
      <c r="K1086" s="9" t="s">
        <v>246</v>
      </c>
      <c r="L1086" s="9" t="s">
        <v>216</v>
      </c>
      <c r="M1086" s="9" t="s">
        <v>2807</v>
      </c>
      <c r="N1086" s="9" t="s">
        <v>196</v>
      </c>
      <c r="O1086" s="9" t="s">
        <v>178</v>
      </c>
      <c r="P1086" s="9" t="s">
        <v>272</v>
      </c>
      <c r="Q1086" s="9" t="s">
        <v>219</v>
      </c>
      <c r="R1086" s="9">
        <v>0</v>
      </c>
      <c r="S1086" s="9">
        <v>16</v>
      </c>
      <c r="T1086" s="9" t="s">
        <v>136</v>
      </c>
      <c r="U1086" s="9" t="s">
        <v>266</v>
      </c>
      <c r="X1086" s="9">
        <f>INDEX(SLA_Policy!$D$2:$D$5,MATCH(F1086,SLA_Policy!$A$2:$A$5,0))</f>
        <v>72</v>
      </c>
      <c r="Y1086" s="9" t="str">
        <f>IF(E1086="Cancelled","Excluded",IF(D1086="",IF((SLA_Policy!$B$8-B1086)*24&gt;X1086,"Open - Breached","Open - On Track"),IF((D1086-B1086)*24&lt;=X1086,"Met","Breached")))</f>
        <v>Met</v>
      </c>
    </row>
    <row r="1087" spans="1:25" x14ac:dyDescent="0.25">
      <c r="A1087" s="9" t="s">
        <v>2808</v>
      </c>
      <c r="B1087" s="23">
        <v>45958.6875</v>
      </c>
      <c r="C1087" s="23">
        <v>45958.693055555603</v>
      </c>
      <c r="D1087" s="23">
        <v>45971.336805555598</v>
      </c>
      <c r="E1087" s="9" t="s">
        <v>212</v>
      </c>
      <c r="F1087" s="9" t="s">
        <v>188</v>
      </c>
      <c r="G1087" s="9" t="s">
        <v>236</v>
      </c>
      <c r="H1087" s="9" t="s">
        <v>163</v>
      </c>
      <c r="I1087" s="9" t="s">
        <v>315</v>
      </c>
      <c r="J1087" s="9" t="s">
        <v>2809</v>
      </c>
      <c r="K1087" s="9" t="s">
        <v>246</v>
      </c>
      <c r="L1087" s="9" t="s">
        <v>395</v>
      </c>
      <c r="M1087" s="9" t="s">
        <v>2422</v>
      </c>
      <c r="N1087" s="9" t="s">
        <v>196</v>
      </c>
      <c r="O1087" s="9" t="s">
        <v>180</v>
      </c>
      <c r="P1087" s="9" t="s">
        <v>278</v>
      </c>
      <c r="Q1087" s="9" t="s">
        <v>219</v>
      </c>
      <c r="R1087" s="9">
        <v>0</v>
      </c>
      <c r="S1087" s="9">
        <v>100</v>
      </c>
      <c r="T1087" s="9" t="s">
        <v>229</v>
      </c>
      <c r="U1087" s="9" t="s">
        <v>242</v>
      </c>
      <c r="X1087" s="9">
        <f>INDEX(SLA_Policy!$D$2:$D$5,MATCH(F1087,SLA_Policy!$A$2:$A$5,0))</f>
        <v>72</v>
      </c>
      <c r="Y1087" s="9" t="str">
        <f>IF(E1087="Cancelled","Excluded",IF(D1087="",IF((SLA_Policy!$B$8-B1087)*24&gt;X1087,"Open - Breached","Open - On Track"),IF((D1087-B1087)*24&lt;=X1087,"Met","Breached")))</f>
        <v>Breached</v>
      </c>
    </row>
    <row r="1088" spans="1:25" x14ac:dyDescent="0.25">
      <c r="A1088" s="9" t="s">
        <v>2810</v>
      </c>
      <c r="B1088" s="23">
        <v>45958.713888888902</v>
      </c>
      <c r="C1088" s="23">
        <v>45958.754861111098</v>
      </c>
      <c r="D1088" s="23">
        <v>45960.328472222202</v>
      </c>
      <c r="E1088" s="9" t="s">
        <v>212</v>
      </c>
      <c r="F1088" s="9" t="s">
        <v>189</v>
      </c>
      <c r="G1088" s="9" t="s">
        <v>236</v>
      </c>
      <c r="H1088" s="9" t="s">
        <v>167</v>
      </c>
      <c r="I1088" s="9" t="s">
        <v>255</v>
      </c>
      <c r="J1088" s="9" t="s">
        <v>2811</v>
      </c>
      <c r="K1088" s="9" t="s">
        <v>246</v>
      </c>
      <c r="L1088" s="9" t="s">
        <v>395</v>
      </c>
      <c r="M1088" s="9" t="s">
        <v>792</v>
      </c>
      <c r="N1088" s="9" t="s">
        <v>196</v>
      </c>
      <c r="O1088" s="9" t="s">
        <v>116</v>
      </c>
      <c r="P1088" s="9" t="s">
        <v>295</v>
      </c>
      <c r="Q1088" s="9" t="s">
        <v>219</v>
      </c>
      <c r="R1088" s="9">
        <v>0</v>
      </c>
      <c r="S1088" s="9">
        <v>33</v>
      </c>
      <c r="U1088" s="9" t="s">
        <v>242</v>
      </c>
      <c r="X1088" s="9">
        <f>INDEX(SLA_Policy!$D$2:$D$5,MATCH(F1088,SLA_Policy!$A$2:$A$5,0))</f>
        <v>120</v>
      </c>
      <c r="Y1088" s="9" t="str">
        <f>IF(E1088="Cancelled","Excluded",IF(D1088="",IF((SLA_Policy!$B$8-B1088)*24&gt;X1088,"Open - Breached","Open - On Track"),IF((D1088-B1088)*24&lt;=X1088,"Met","Breached")))</f>
        <v>Met</v>
      </c>
    </row>
    <row r="1089" spans="1:25" x14ac:dyDescent="0.25">
      <c r="A1089" s="9" t="s">
        <v>2812</v>
      </c>
      <c r="B1089" s="23">
        <v>45958.745138888902</v>
      </c>
      <c r="C1089" s="23">
        <v>45958.748611111099</v>
      </c>
      <c r="D1089" s="23">
        <v>45959.413194444503</v>
      </c>
      <c r="E1089" s="9" t="s">
        <v>212</v>
      </c>
      <c r="F1089" s="9" t="s">
        <v>189</v>
      </c>
      <c r="G1089" s="9" t="s">
        <v>213</v>
      </c>
      <c r="H1089" s="9" t="s">
        <v>162</v>
      </c>
      <c r="I1089" s="9" t="s">
        <v>393</v>
      </c>
      <c r="J1089" s="9" t="s">
        <v>978</v>
      </c>
      <c r="K1089" s="9" t="s">
        <v>215</v>
      </c>
      <c r="L1089" s="9" t="s">
        <v>282</v>
      </c>
      <c r="M1089" s="9" t="s">
        <v>998</v>
      </c>
      <c r="N1089" s="9" t="s">
        <v>198</v>
      </c>
      <c r="O1089" s="9" t="s">
        <v>116</v>
      </c>
      <c r="P1089" s="9" t="s">
        <v>342</v>
      </c>
      <c r="Q1089" s="9" t="s">
        <v>219</v>
      </c>
      <c r="R1089" s="9">
        <v>0</v>
      </c>
      <c r="S1089" s="9">
        <v>13</v>
      </c>
      <c r="U1089" s="9" t="s">
        <v>661</v>
      </c>
      <c r="W1089" s="9">
        <v>4</v>
      </c>
      <c r="X1089" s="9">
        <f>INDEX(SLA_Policy!$D$2:$D$5,MATCH(F1089,SLA_Policy!$A$2:$A$5,0))</f>
        <v>120</v>
      </c>
      <c r="Y1089" s="9" t="str">
        <f>IF(E1089="Cancelled","Excluded",IF(D1089="",IF((SLA_Policy!$B$8-B1089)*24&gt;X1089,"Open - Breached","Open - On Track"),IF((D1089-B1089)*24&lt;=X1089,"Met","Breached")))</f>
        <v>Met</v>
      </c>
    </row>
    <row r="1090" spans="1:25" x14ac:dyDescent="0.25">
      <c r="A1090" s="9" t="s">
        <v>2813</v>
      </c>
      <c r="B1090" s="23">
        <v>45958.757638888899</v>
      </c>
      <c r="C1090" s="23">
        <v>45958.758333333302</v>
      </c>
      <c r="D1090" s="23">
        <v>45958.790972222203</v>
      </c>
      <c r="E1090" s="9" t="s">
        <v>212</v>
      </c>
      <c r="F1090" s="9" t="s">
        <v>187</v>
      </c>
      <c r="G1090" s="9" t="s">
        <v>213</v>
      </c>
      <c r="H1090" s="9" t="s">
        <v>88</v>
      </c>
      <c r="I1090" s="9" t="s">
        <v>92</v>
      </c>
      <c r="J1090" s="9" t="s">
        <v>96</v>
      </c>
      <c r="K1090" s="9" t="s">
        <v>215</v>
      </c>
      <c r="L1090" s="9" t="s">
        <v>216</v>
      </c>
      <c r="M1090" s="9" t="s">
        <v>2814</v>
      </c>
      <c r="N1090" s="9" t="s">
        <v>198</v>
      </c>
      <c r="O1090" s="9" t="s">
        <v>178</v>
      </c>
      <c r="P1090" s="9" t="s">
        <v>272</v>
      </c>
      <c r="Q1090" s="9" t="s">
        <v>273</v>
      </c>
      <c r="R1090" s="9">
        <v>0</v>
      </c>
      <c r="S1090" s="9">
        <v>10</v>
      </c>
      <c r="T1090" s="9" t="s">
        <v>220</v>
      </c>
      <c r="U1090" s="9" t="s">
        <v>221</v>
      </c>
      <c r="W1090" s="9">
        <v>4</v>
      </c>
      <c r="X1090" s="9">
        <f>INDEX(SLA_Policy!$D$2:$D$5,MATCH(F1090,SLA_Policy!$A$2:$A$5,0))</f>
        <v>8</v>
      </c>
      <c r="Y1090" s="9" t="str">
        <f>IF(E1090="Cancelled","Excluded",IF(D1090="",IF((SLA_Policy!$B$8-B1090)*24&gt;X1090,"Open - Breached","Open - On Track"),IF((D1090-B1090)*24&lt;=X1090,"Met","Breached")))</f>
        <v>Met</v>
      </c>
    </row>
    <row r="1091" spans="1:25" x14ac:dyDescent="0.25">
      <c r="A1091" s="9" t="s">
        <v>2815</v>
      </c>
      <c r="B1091" s="23">
        <v>45958.766666666699</v>
      </c>
      <c r="C1091" s="23">
        <v>45959.363888888904</v>
      </c>
      <c r="D1091" s="23">
        <v>45959.381944444503</v>
      </c>
      <c r="E1091" s="9" t="s">
        <v>212</v>
      </c>
      <c r="F1091" s="9" t="s">
        <v>188</v>
      </c>
      <c r="G1091" s="9" t="s">
        <v>213</v>
      </c>
      <c r="H1091" s="9" t="s">
        <v>162</v>
      </c>
      <c r="I1091" s="9" t="s">
        <v>244</v>
      </c>
      <c r="J1091" s="9" t="s">
        <v>2149</v>
      </c>
      <c r="K1091" s="9" t="s">
        <v>246</v>
      </c>
      <c r="L1091" s="9" t="s">
        <v>270</v>
      </c>
      <c r="M1091" s="9" t="s">
        <v>2046</v>
      </c>
      <c r="N1091" s="9" t="s">
        <v>197</v>
      </c>
      <c r="O1091" s="9" t="s">
        <v>116</v>
      </c>
      <c r="P1091" s="9" t="s">
        <v>234</v>
      </c>
      <c r="Q1091" s="9" t="s">
        <v>219</v>
      </c>
      <c r="R1091" s="9">
        <v>0</v>
      </c>
      <c r="S1091" s="9">
        <v>18</v>
      </c>
      <c r="U1091" s="9" t="s">
        <v>248</v>
      </c>
      <c r="X1091" s="9">
        <f>INDEX(SLA_Policy!$D$2:$D$5,MATCH(F1091,SLA_Policy!$A$2:$A$5,0))</f>
        <v>72</v>
      </c>
      <c r="Y1091" s="9" t="str">
        <f>IF(E1091="Cancelled","Excluded",IF(D1091="",IF((SLA_Policy!$B$8-B1091)*24&gt;X1091,"Open - Breached","Open - On Track"),IF((D1091-B1091)*24&lt;=X1091,"Met","Breached")))</f>
        <v>Met</v>
      </c>
    </row>
    <row r="1092" spans="1:25" x14ac:dyDescent="0.25">
      <c r="A1092" s="9" t="s">
        <v>2816</v>
      </c>
      <c r="B1092" s="23">
        <v>45958.784722222197</v>
      </c>
      <c r="C1092" s="23">
        <v>45959.308333333298</v>
      </c>
      <c r="D1092" s="23">
        <v>45959.3305555556</v>
      </c>
      <c r="E1092" s="9" t="s">
        <v>212</v>
      </c>
      <c r="F1092" s="9" t="s">
        <v>189</v>
      </c>
      <c r="G1092" s="9" t="s">
        <v>213</v>
      </c>
      <c r="H1092" s="9" t="s">
        <v>167</v>
      </c>
      <c r="I1092" s="9" t="s">
        <v>362</v>
      </c>
      <c r="J1092" s="9" t="s">
        <v>2817</v>
      </c>
      <c r="K1092" s="9" t="s">
        <v>303</v>
      </c>
      <c r="L1092" s="9" t="s">
        <v>226</v>
      </c>
      <c r="M1092" s="9" t="s">
        <v>2818</v>
      </c>
      <c r="N1092" s="9" t="s">
        <v>196</v>
      </c>
      <c r="O1092" s="9" t="s">
        <v>176</v>
      </c>
      <c r="P1092" s="9" t="s">
        <v>419</v>
      </c>
      <c r="Q1092" s="9" t="s">
        <v>219</v>
      </c>
      <c r="R1092" s="9">
        <v>0</v>
      </c>
      <c r="S1092" s="9">
        <v>53</v>
      </c>
      <c r="U1092" s="9" t="s">
        <v>376</v>
      </c>
      <c r="W1092" s="9">
        <v>4</v>
      </c>
      <c r="X1092" s="9">
        <f>INDEX(SLA_Policy!$D$2:$D$5,MATCH(F1092,SLA_Policy!$A$2:$A$5,0))</f>
        <v>120</v>
      </c>
      <c r="Y1092" s="9" t="str">
        <f>IF(E1092="Cancelled","Excluded",IF(D1092="",IF((SLA_Policy!$B$8-B1092)*24&gt;X1092,"Open - Breached","Open - On Track"),IF((D1092-B1092)*24&lt;=X1092,"Met","Breached")))</f>
        <v>Met</v>
      </c>
    </row>
    <row r="1093" spans="1:25" x14ac:dyDescent="0.25">
      <c r="A1093" s="9" t="s">
        <v>2819</v>
      </c>
      <c r="B1093" s="23">
        <v>45958.956250000003</v>
      </c>
      <c r="C1093" s="23">
        <v>45959.307638888902</v>
      </c>
      <c r="D1093" s="23">
        <v>45959.317361111098</v>
      </c>
      <c r="E1093" s="9" t="s">
        <v>212</v>
      </c>
      <c r="F1093" s="9" t="s">
        <v>189</v>
      </c>
      <c r="G1093" s="9" t="s">
        <v>236</v>
      </c>
      <c r="H1093" s="9" t="s">
        <v>161</v>
      </c>
      <c r="I1093" s="9" t="s">
        <v>237</v>
      </c>
      <c r="J1093" s="9" t="s">
        <v>1533</v>
      </c>
      <c r="K1093" s="9" t="s">
        <v>246</v>
      </c>
      <c r="L1093" s="9" t="s">
        <v>311</v>
      </c>
      <c r="M1093" s="9" t="s">
        <v>950</v>
      </c>
      <c r="N1093" s="9" t="s">
        <v>196</v>
      </c>
      <c r="O1093" s="9" t="s">
        <v>179</v>
      </c>
      <c r="P1093" s="9" t="s">
        <v>264</v>
      </c>
      <c r="Q1093" s="9" t="s">
        <v>273</v>
      </c>
      <c r="R1093" s="9">
        <v>0</v>
      </c>
      <c r="S1093" s="9">
        <v>12</v>
      </c>
      <c r="U1093" s="9" t="s">
        <v>242</v>
      </c>
      <c r="X1093" s="9">
        <f>INDEX(SLA_Policy!$D$2:$D$5,MATCH(F1093,SLA_Policy!$A$2:$A$5,0))</f>
        <v>120</v>
      </c>
      <c r="Y1093" s="9" t="str">
        <f>IF(E1093="Cancelled","Excluded",IF(D1093="",IF((SLA_Policy!$B$8-B1093)*24&gt;X1093,"Open - Breached","Open - On Track"),IF((D1093-B1093)*24&lt;=X1093,"Met","Breached")))</f>
        <v>Met</v>
      </c>
    </row>
    <row r="1094" spans="1:25" x14ac:dyDescent="0.25">
      <c r="A1094" s="9" t="s">
        <v>2820</v>
      </c>
      <c r="B1094" s="23">
        <v>45959.279166666704</v>
      </c>
      <c r="C1094" s="23">
        <v>45959.329861111102</v>
      </c>
      <c r="D1094" s="23">
        <v>45960.347222222197</v>
      </c>
      <c r="E1094" s="9" t="s">
        <v>212</v>
      </c>
      <c r="F1094" s="9" t="s">
        <v>188</v>
      </c>
      <c r="G1094" s="9" t="s">
        <v>213</v>
      </c>
      <c r="H1094" s="9" t="s">
        <v>167</v>
      </c>
      <c r="I1094" s="9" t="s">
        <v>349</v>
      </c>
      <c r="J1094" s="9" t="s">
        <v>2821</v>
      </c>
      <c r="K1094" s="9" t="s">
        <v>246</v>
      </c>
      <c r="L1094" s="9" t="s">
        <v>311</v>
      </c>
      <c r="M1094" s="9" t="s">
        <v>2822</v>
      </c>
      <c r="N1094" s="9" t="s">
        <v>199</v>
      </c>
      <c r="O1094" s="9" t="s">
        <v>180</v>
      </c>
      <c r="P1094" s="9" t="s">
        <v>278</v>
      </c>
      <c r="Q1094" s="9" t="s">
        <v>219</v>
      </c>
      <c r="R1094" s="9">
        <v>0</v>
      </c>
      <c r="S1094" s="9">
        <v>41</v>
      </c>
      <c r="U1094" s="9" t="s">
        <v>248</v>
      </c>
      <c r="X1094" s="9">
        <f>INDEX(SLA_Policy!$D$2:$D$5,MATCH(F1094,SLA_Policy!$A$2:$A$5,0))</f>
        <v>72</v>
      </c>
      <c r="Y1094" s="9" t="str">
        <f>IF(E1094="Cancelled","Excluded",IF(D1094="",IF((SLA_Policy!$B$8-B1094)*24&gt;X1094,"Open - Breached","Open - On Track"),IF((D1094-B1094)*24&lt;=X1094,"Met","Breached")))</f>
        <v>Met</v>
      </c>
    </row>
    <row r="1095" spans="1:25" x14ac:dyDescent="0.25">
      <c r="A1095" s="9" t="s">
        <v>2823</v>
      </c>
      <c r="B1095" s="23">
        <v>45959.2944444444</v>
      </c>
      <c r="C1095" s="23">
        <v>45959.3215277778</v>
      </c>
      <c r="D1095" s="23">
        <v>45965.686111111099</v>
      </c>
      <c r="E1095" s="9" t="s">
        <v>212</v>
      </c>
      <c r="F1095" s="9" t="s">
        <v>189</v>
      </c>
      <c r="G1095" s="9" t="s">
        <v>236</v>
      </c>
      <c r="H1095" s="9" t="s">
        <v>163</v>
      </c>
      <c r="I1095" s="9" t="s">
        <v>315</v>
      </c>
      <c r="J1095" s="9" t="s">
        <v>2824</v>
      </c>
      <c r="K1095" s="9" t="s">
        <v>239</v>
      </c>
      <c r="L1095" s="9" t="s">
        <v>226</v>
      </c>
      <c r="M1095" s="9" t="s">
        <v>2825</v>
      </c>
      <c r="N1095" s="9" t="s">
        <v>196</v>
      </c>
      <c r="O1095" s="9" t="s">
        <v>180</v>
      </c>
      <c r="P1095" s="9" t="s">
        <v>278</v>
      </c>
      <c r="Q1095" s="9" t="s">
        <v>219</v>
      </c>
      <c r="R1095" s="9">
        <v>0</v>
      </c>
      <c r="S1095" s="9">
        <v>102</v>
      </c>
      <c r="T1095" s="9" t="s">
        <v>229</v>
      </c>
      <c r="U1095" s="9" t="s">
        <v>242</v>
      </c>
      <c r="W1095" s="9">
        <v>2</v>
      </c>
      <c r="X1095" s="9">
        <f>INDEX(SLA_Policy!$D$2:$D$5,MATCH(F1095,SLA_Policy!$A$2:$A$5,0))</f>
        <v>120</v>
      </c>
      <c r="Y1095" s="9" t="str">
        <f>IF(E1095="Cancelled","Excluded",IF(D1095="",IF((SLA_Policy!$B$8-B1095)*24&gt;X1095,"Open - Breached","Open - On Track"),IF((D1095-B1095)*24&lt;=X1095,"Met","Breached")))</f>
        <v>Breached</v>
      </c>
    </row>
    <row r="1096" spans="1:25" x14ac:dyDescent="0.25">
      <c r="A1096" s="9" t="s">
        <v>2826</v>
      </c>
      <c r="B1096" s="23">
        <v>45959.323611111096</v>
      </c>
      <c r="C1096" s="23">
        <v>45959.341666666704</v>
      </c>
      <c r="D1096" s="23">
        <v>45959.374305555597</v>
      </c>
      <c r="E1096" s="9" t="s">
        <v>212</v>
      </c>
      <c r="F1096" s="9" t="s">
        <v>189</v>
      </c>
      <c r="G1096" s="9" t="s">
        <v>213</v>
      </c>
      <c r="H1096" s="9" t="s">
        <v>161</v>
      </c>
      <c r="I1096" s="9" t="s">
        <v>389</v>
      </c>
      <c r="J1096" s="9" t="s">
        <v>1996</v>
      </c>
      <c r="K1096" s="9" t="s">
        <v>215</v>
      </c>
      <c r="L1096" s="9" t="s">
        <v>282</v>
      </c>
      <c r="M1096" s="9" t="s">
        <v>2177</v>
      </c>
      <c r="N1096" s="9" t="s">
        <v>198</v>
      </c>
      <c r="O1096" s="9" t="s">
        <v>116</v>
      </c>
      <c r="P1096" s="9" t="s">
        <v>218</v>
      </c>
      <c r="Q1096" s="9" t="s">
        <v>219</v>
      </c>
      <c r="R1096" s="9">
        <v>0</v>
      </c>
      <c r="S1096" s="9">
        <v>5</v>
      </c>
      <c r="U1096" s="9" t="s">
        <v>140</v>
      </c>
      <c r="V1096" s="9" t="s">
        <v>1839</v>
      </c>
      <c r="X1096" s="9">
        <f>INDEX(SLA_Policy!$D$2:$D$5,MATCH(F1096,SLA_Policy!$A$2:$A$5,0))</f>
        <v>120</v>
      </c>
      <c r="Y1096" s="9" t="str">
        <f>IF(E1096="Cancelled","Excluded",IF(D1096="",IF((SLA_Policy!$B$8-B1096)*24&gt;X1096,"Open - Breached","Open - On Track"),IF((D1096-B1096)*24&lt;=X1096,"Met","Breached")))</f>
        <v>Met</v>
      </c>
    </row>
    <row r="1097" spans="1:25" x14ac:dyDescent="0.25">
      <c r="A1097" s="9" t="s">
        <v>2827</v>
      </c>
      <c r="B1097" s="23">
        <v>45959.324999999997</v>
      </c>
      <c r="C1097" s="23">
        <v>45959.339583333298</v>
      </c>
      <c r="D1097" s="23">
        <v>45960.342361111099</v>
      </c>
      <c r="E1097" s="9" t="s">
        <v>212</v>
      </c>
      <c r="F1097" s="9" t="s">
        <v>188</v>
      </c>
      <c r="G1097" s="9" t="s">
        <v>213</v>
      </c>
      <c r="H1097" s="9" t="s">
        <v>162</v>
      </c>
      <c r="I1097" s="9" t="s">
        <v>244</v>
      </c>
      <c r="J1097" s="9" t="s">
        <v>2828</v>
      </c>
      <c r="K1097" s="9" t="s">
        <v>239</v>
      </c>
      <c r="L1097" s="9" t="s">
        <v>311</v>
      </c>
      <c r="M1097" s="9" t="s">
        <v>2829</v>
      </c>
      <c r="N1097" s="9" t="s">
        <v>196</v>
      </c>
      <c r="O1097" s="9" t="s">
        <v>179</v>
      </c>
      <c r="P1097" s="9" t="s">
        <v>284</v>
      </c>
      <c r="Q1097" s="9" t="s">
        <v>219</v>
      </c>
      <c r="R1097" s="9">
        <v>0</v>
      </c>
      <c r="S1097" s="9">
        <v>35</v>
      </c>
      <c r="U1097" s="9" t="s">
        <v>661</v>
      </c>
      <c r="W1097" s="9">
        <v>4</v>
      </c>
      <c r="X1097" s="9">
        <f>INDEX(SLA_Policy!$D$2:$D$5,MATCH(F1097,SLA_Policy!$A$2:$A$5,0))</f>
        <v>72</v>
      </c>
      <c r="Y1097" s="9" t="str">
        <f>IF(E1097="Cancelled","Excluded",IF(D1097="",IF((SLA_Policy!$B$8-B1097)*24&gt;X1097,"Open - Breached","Open - On Track"),IF((D1097-B1097)*24&lt;=X1097,"Met","Breached")))</f>
        <v>Met</v>
      </c>
    </row>
    <row r="1098" spans="1:25" x14ac:dyDescent="0.25">
      <c r="A1098" s="9" t="s">
        <v>2830</v>
      </c>
      <c r="B1098" s="23">
        <v>45959.333333333299</v>
      </c>
      <c r="C1098" s="23">
        <v>45959.386111111096</v>
      </c>
      <c r="D1098" s="23">
        <v>45959.511805555601</v>
      </c>
      <c r="E1098" s="9" t="s">
        <v>212</v>
      </c>
      <c r="F1098" s="9" t="s">
        <v>188</v>
      </c>
      <c r="G1098" s="9" t="s">
        <v>213</v>
      </c>
      <c r="H1098" s="9" t="s">
        <v>166</v>
      </c>
      <c r="I1098" s="9" t="s">
        <v>286</v>
      </c>
      <c r="J1098" s="9" t="s">
        <v>632</v>
      </c>
      <c r="K1098" s="9" t="s">
        <v>215</v>
      </c>
      <c r="L1098" s="9" t="s">
        <v>216</v>
      </c>
      <c r="M1098" s="9" t="s">
        <v>2728</v>
      </c>
      <c r="N1098" s="9" t="s">
        <v>197</v>
      </c>
      <c r="O1098" s="9" t="s">
        <v>181</v>
      </c>
      <c r="P1098" s="9" t="s">
        <v>668</v>
      </c>
      <c r="Q1098" s="9" t="s">
        <v>219</v>
      </c>
      <c r="R1098" s="9">
        <v>0</v>
      </c>
      <c r="S1098" s="9">
        <v>8</v>
      </c>
      <c r="U1098" s="9" t="s">
        <v>290</v>
      </c>
      <c r="X1098" s="9">
        <f>INDEX(SLA_Policy!$D$2:$D$5,MATCH(F1098,SLA_Policy!$A$2:$A$5,0))</f>
        <v>72</v>
      </c>
      <c r="Y1098" s="9" t="str">
        <f>IF(E1098="Cancelled","Excluded",IF(D1098="",IF((SLA_Policy!$B$8-B1098)*24&gt;X1098,"Open - Breached","Open - On Track"),IF((D1098-B1098)*24&lt;=X1098,"Met","Breached")))</f>
        <v>Met</v>
      </c>
    </row>
    <row r="1099" spans="1:25" x14ac:dyDescent="0.25">
      <c r="A1099" s="9" t="s">
        <v>2831</v>
      </c>
      <c r="B1099" s="23">
        <v>45959.342361111099</v>
      </c>
      <c r="C1099" s="23">
        <v>45959.352083333302</v>
      </c>
      <c r="D1099" s="23">
        <v>45960.341666666704</v>
      </c>
      <c r="E1099" s="9" t="s">
        <v>212</v>
      </c>
      <c r="F1099" s="9" t="s">
        <v>188</v>
      </c>
      <c r="G1099" s="9" t="s">
        <v>213</v>
      </c>
      <c r="H1099" s="9" t="s">
        <v>162</v>
      </c>
      <c r="I1099" s="9" t="s">
        <v>345</v>
      </c>
      <c r="J1099" s="9" t="s">
        <v>2832</v>
      </c>
      <c r="K1099" s="9" t="s">
        <v>246</v>
      </c>
      <c r="L1099" s="9" t="s">
        <v>104</v>
      </c>
      <c r="M1099" s="9" t="s">
        <v>2057</v>
      </c>
      <c r="N1099" s="9" t="s">
        <v>198</v>
      </c>
      <c r="O1099" s="9" t="s">
        <v>116</v>
      </c>
      <c r="P1099" s="9" t="s">
        <v>295</v>
      </c>
      <c r="Q1099" s="9" t="s">
        <v>219</v>
      </c>
      <c r="R1099" s="9">
        <v>0</v>
      </c>
      <c r="S1099" s="9">
        <v>44</v>
      </c>
      <c r="U1099" s="9" t="s">
        <v>290</v>
      </c>
      <c r="X1099" s="9">
        <f>INDEX(SLA_Policy!$D$2:$D$5,MATCH(F1099,SLA_Policy!$A$2:$A$5,0))</f>
        <v>72</v>
      </c>
      <c r="Y1099" s="9" t="str">
        <f>IF(E1099="Cancelled","Excluded",IF(D1099="",IF((SLA_Policy!$B$8-B1099)*24&gt;X1099,"Open - Breached","Open - On Track"),IF((D1099-B1099)*24&lt;=X1099,"Met","Breached")))</f>
        <v>Met</v>
      </c>
    </row>
    <row r="1100" spans="1:25" x14ac:dyDescent="0.25">
      <c r="A1100" s="9" t="s">
        <v>2833</v>
      </c>
      <c r="B1100" s="23">
        <v>45959.368055555598</v>
      </c>
      <c r="C1100" s="23">
        <v>45959.375</v>
      </c>
      <c r="D1100" s="23">
        <v>45964.371527777803</v>
      </c>
      <c r="E1100" s="9" t="s">
        <v>212</v>
      </c>
      <c r="F1100" s="9" t="s">
        <v>188</v>
      </c>
      <c r="G1100" s="9" t="s">
        <v>236</v>
      </c>
      <c r="H1100" s="9" t="s">
        <v>163</v>
      </c>
      <c r="I1100" s="9" t="s">
        <v>327</v>
      </c>
      <c r="J1100" s="9" t="s">
        <v>2755</v>
      </c>
      <c r="K1100" s="9" t="s">
        <v>215</v>
      </c>
      <c r="L1100" s="9" t="s">
        <v>307</v>
      </c>
      <c r="M1100" s="9" t="s">
        <v>2834</v>
      </c>
      <c r="N1100" s="9" t="s">
        <v>198</v>
      </c>
      <c r="O1100" s="9" t="s">
        <v>176</v>
      </c>
      <c r="P1100" s="9" t="s">
        <v>570</v>
      </c>
      <c r="Q1100" s="9" t="s">
        <v>219</v>
      </c>
      <c r="R1100" s="9">
        <v>1</v>
      </c>
      <c r="S1100" s="9">
        <v>99</v>
      </c>
      <c r="U1100" s="9" t="s">
        <v>242</v>
      </c>
      <c r="X1100" s="9">
        <f>INDEX(SLA_Policy!$D$2:$D$5,MATCH(F1100,SLA_Policy!$A$2:$A$5,0))</f>
        <v>72</v>
      </c>
      <c r="Y1100" s="9" t="str">
        <f>IF(E1100="Cancelled","Excluded",IF(D1100="",IF((SLA_Policy!$B$8-B1100)*24&gt;X1100,"Open - Breached","Open - On Track"),IF((D1100-B1100)*24&lt;=X1100,"Met","Breached")))</f>
        <v>Breached</v>
      </c>
    </row>
    <row r="1101" spans="1:25" x14ac:dyDescent="0.25">
      <c r="A1101" s="9" t="s">
        <v>2835</v>
      </c>
      <c r="B1101" s="23">
        <v>45959.372916666704</v>
      </c>
      <c r="C1101" s="23">
        <v>45959.5</v>
      </c>
      <c r="D1101" s="23">
        <v>45960.409722222197</v>
      </c>
      <c r="E1101" s="9" t="s">
        <v>212</v>
      </c>
      <c r="F1101" s="9" t="s">
        <v>189</v>
      </c>
      <c r="G1101" s="9" t="s">
        <v>213</v>
      </c>
      <c r="H1101" s="9" t="s">
        <v>162</v>
      </c>
      <c r="I1101" s="9" t="s">
        <v>345</v>
      </c>
      <c r="J1101" s="9" t="s">
        <v>2836</v>
      </c>
      <c r="K1101" s="9" t="s">
        <v>246</v>
      </c>
      <c r="L1101" s="9" t="s">
        <v>216</v>
      </c>
      <c r="M1101" s="9" t="s">
        <v>900</v>
      </c>
      <c r="N1101" s="9" t="s">
        <v>196</v>
      </c>
      <c r="O1101" s="9" t="s">
        <v>116</v>
      </c>
      <c r="P1101" s="9" t="s">
        <v>551</v>
      </c>
      <c r="Q1101" s="9" t="s">
        <v>219</v>
      </c>
      <c r="R1101" s="9">
        <v>0</v>
      </c>
      <c r="S1101" s="9">
        <v>21</v>
      </c>
      <c r="U1101" s="9" t="s">
        <v>290</v>
      </c>
      <c r="X1101" s="9">
        <f>INDEX(SLA_Policy!$D$2:$D$5,MATCH(F1101,SLA_Policy!$A$2:$A$5,0))</f>
        <v>120</v>
      </c>
      <c r="Y1101" s="9" t="str">
        <f>IF(E1101="Cancelled","Excluded",IF(D1101="",IF((SLA_Policy!$B$8-B1101)*24&gt;X1101,"Open - Breached","Open - On Track"),IF((D1101-B1101)*24&lt;=X1101,"Met","Breached")))</f>
        <v>Met</v>
      </c>
    </row>
    <row r="1102" spans="1:25" x14ac:dyDescent="0.25">
      <c r="A1102" s="9" t="s">
        <v>2837</v>
      </c>
      <c r="B1102" s="23">
        <v>45959.377083333296</v>
      </c>
      <c r="C1102" s="23">
        <v>45959.377777777801</v>
      </c>
      <c r="D1102" s="23">
        <v>45961.320138888899</v>
      </c>
      <c r="E1102" s="9" t="s">
        <v>212</v>
      </c>
      <c r="F1102" s="9" t="s">
        <v>188</v>
      </c>
      <c r="G1102" s="9" t="s">
        <v>213</v>
      </c>
      <c r="H1102" s="9" t="s">
        <v>88</v>
      </c>
      <c r="I1102" s="9" t="s">
        <v>92</v>
      </c>
      <c r="J1102" s="9" t="s">
        <v>1082</v>
      </c>
      <c r="K1102" s="9" t="s">
        <v>239</v>
      </c>
      <c r="L1102" s="9" t="s">
        <v>104</v>
      </c>
      <c r="M1102" s="9" t="s">
        <v>2838</v>
      </c>
      <c r="N1102" s="9" t="s">
        <v>198</v>
      </c>
      <c r="O1102" s="9" t="s">
        <v>178</v>
      </c>
      <c r="P1102" s="9" t="s">
        <v>414</v>
      </c>
      <c r="Q1102" s="9" t="s">
        <v>219</v>
      </c>
      <c r="R1102" s="9">
        <v>0</v>
      </c>
      <c r="S1102" s="9">
        <v>47</v>
      </c>
      <c r="T1102" s="9" t="s">
        <v>220</v>
      </c>
      <c r="U1102" s="9" t="s">
        <v>661</v>
      </c>
      <c r="X1102" s="9">
        <f>INDEX(SLA_Policy!$D$2:$D$5,MATCH(F1102,SLA_Policy!$A$2:$A$5,0))</f>
        <v>72</v>
      </c>
      <c r="Y1102" s="9" t="str">
        <f>IF(E1102="Cancelled","Excluded",IF(D1102="",IF((SLA_Policy!$B$8-B1102)*24&gt;X1102,"Open - Breached","Open - On Track"),IF((D1102-B1102)*24&lt;=X1102,"Met","Breached")))</f>
        <v>Met</v>
      </c>
    </row>
    <row r="1103" spans="1:25" x14ac:dyDescent="0.25">
      <c r="A1103" s="9" t="s">
        <v>2839</v>
      </c>
      <c r="B1103" s="23">
        <v>45959.3840277778</v>
      </c>
      <c r="C1103" s="23">
        <v>45959.432638888902</v>
      </c>
      <c r="D1103" s="23">
        <v>45960.385416666701</v>
      </c>
      <c r="E1103" s="9" t="s">
        <v>212</v>
      </c>
      <c r="F1103" s="9" t="s">
        <v>189</v>
      </c>
      <c r="G1103" s="9" t="s">
        <v>213</v>
      </c>
      <c r="H1103" s="9" t="s">
        <v>163</v>
      </c>
      <c r="I1103" s="9" t="s">
        <v>405</v>
      </c>
      <c r="J1103" s="9" t="s">
        <v>1760</v>
      </c>
      <c r="K1103" s="9" t="s">
        <v>276</v>
      </c>
      <c r="L1103" s="9" t="s">
        <v>311</v>
      </c>
      <c r="M1103" s="9" t="s">
        <v>2840</v>
      </c>
      <c r="N1103" s="9" t="s">
        <v>196</v>
      </c>
      <c r="O1103" s="9" t="s">
        <v>176</v>
      </c>
      <c r="P1103" s="9" t="s">
        <v>419</v>
      </c>
      <c r="Q1103" s="9" t="s">
        <v>219</v>
      </c>
      <c r="R1103" s="9">
        <v>1</v>
      </c>
      <c r="S1103" s="9">
        <v>40</v>
      </c>
      <c r="U1103" s="9" t="s">
        <v>376</v>
      </c>
      <c r="X1103" s="9">
        <f>INDEX(SLA_Policy!$D$2:$D$5,MATCH(F1103,SLA_Policy!$A$2:$A$5,0))</f>
        <v>120</v>
      </c>
      <c r="Y1103" s="9" t="str">
        <f>IF(E1103="Cancelled","Excluded",IF(D1103="",IF((SLA_Policy!$B$8-B1103)*24&gt;X1103,"Open - Breached","Open - On Track"),IF((D1103-B1103)*24&lt;=X1103,"Met","Breached")))</f>
        <v>Met</v>
      </c>
    </row>
    <row r="1104" spans="1:25" x14ac:dyDescent="0.25">
      <c r="A1104" s="9" t="s">
        <v>2841</v>
      </c>
      <c r="B1104" s="23">
        <v>45959.3972222222</v>
      </c>
      <c r="C1104" s="23">
        <v>45959.402777777803</v>
      </c>
      <c r="D1104" s="23">
        <v>45960.338888888902</v>
      </c>
      <c r="E1104" s="9" t="s">
        <v>212</v>
      </c>
      <c r="F1104" s="9" t="s">
        <v>189</v>
      </c>
      <c r="G1104" s="9" t="s">
        <v>213</v>
      </c>
      <c r="H1104" s="9" t="s">
        <v>163</v>
      </c>
      <c r="I1104" s="9" t="s">
        <v>223</v>
      </c>
      <c r="J1104" s="9" t="s">
        <v>1514</v>
      </c>
      <c r="K1104" s="9" t="s">
        <v>215</v>
      </c>
      <c r="L1104" s="9" t="s">
        <v>311</v>
      </c>
      <c r="M1104" s="9" t="s">
        <v>2842</v>
      </c>
      <c r="N1104" s="9" t="s">
        <v>198</v>
      </c>
      <c r="O1104" s="9" t="s">
        <v>176</v>
      </c>
      <c r="P1104" s="9" t="s">
        <v>330</v>
      </c>
      <c r="Q1104" s="9" t="s">
        <v>273</v>
      </c>
      <c r="R1104" s="9">
        <v>0</v>
      </c>
      <c r="S1104" s="9">
        <v>106</v>
      </c>
      <c r="T1104" s="9" t="s">
        <v>220</v>
      </c>
      <c r="U1104" s="9" t="s">
        <v>230</v>
      </c>
      <c r="X1104" s="9">
        <f>INDEX(SLA_Policy!$D$2:$D$5,MATCH(F1104,SLA_Policy!$A$2:$A$5,0))</f>
        <v>120</v>
      </c>
      <c r="Y1104" s="9" t="str">
        <f>IF(E1104="Cancelled","Excluded",IF(D1104="",IF((SLA_Policy!$B$8-B1104)*24&gt;X1104,"Open - Breached","Open - On Track"),IF((D1104-B1104)*24&lt;=X1104,"Met","Breached")))</f>
        <v>Met</v>
      </c>
    </row>
    <row r="1105" spans="1:25" x14ac:dyDescent="0.25">
      <c r="A1105" s="9" t="s">
        <v>2843</v>
      </c>
      <c r="B1105" s="23">
        <v>45959.414583333302</v>
      </c>
      <c r="C1105" s="23">
        <v>45959.4152777778</v>
      </c>
      <c r="D1105" s="23">
        <v>45961.559027777803</v>
      </c>
      <c r="E1105" s="9" t="s">
        <v>212</v>
      </c>
      <c r="F1105" s="9" t="s">
        <v>188</v>
      </c>
      <c r="G1105" s="9" t="s">
        <v>213</v>
      </c>
      <c r="H1105" s="9" t="s">
        <v>167</v>
      </c>
      <c r="I1105" s="9" t="s">
        <v>536</v>
      </c>
      <c r="J1105" s="9" t="s">
        <v>2844</v>
      </c>
      <c r="K1105" s="9" t="s">
        <v>303</v>
      </c>
      <c r="L1105" s="9" t="s">
        <v>270</v>
      </c>
      <c r="M1105" s="9" t="s">
        <v>1263</v>
      </c>
      <c r="N1105" s="9" t="s">
        <v>200</v>
      </c>
      <c r="O1105" s="9" t="s">
        <v>180</v>
      </c>
      <c r="P1105" s="9" t="s">
        <v>368</v>
      </c>
      <c r="Q1105" s="9" t="s">
        <v>219</v>
      </c>
      <c r="R1105" s="9">
        <v>1</v>
      </c>
      <c r="S1105" s="9">
        <v>40</v>
      </c>
      <c r="T1105" s="9" t="s">
        <v>136</v>
      </c>
      <c r="U1105" s="9" t="s">
        <v>248</v>
      </c>
      <c r="W1105" s="9">
        <v>4</v>
      </c>
      <c r="X1105" s="9">
        <f>INDEX(SLA_Policy!$D$2:$D$5,MATCH(F1105,SLA_Policy!$A$2:$A$5,0))</f>
        <v>72</v>
      </c>
      <c r="Y1105" s="9" t="str">
        <f>IF(E1105="Cancelled","Excluded",IF(D1105="",IF((SLA_Policy!$B$8-B1105)*24&gt;X1105,"Open - Breached","Open - On Track"),IF((D1105-B1105)*24&lt;=X1105,"Met","Breached")))</f>
        <v>Met</v>
      </c>
    </row>
    <row r="1106" spans="1:25" x14ac:dyDescent="0.25">
      <c r="A1106" s="9" t="s">
        <v>2845</v>
      </c>
      <c r="B1106" s="23">
        <v>45959.4152777778</v>
      </c>
      <c r="C1106" s="23">
        <v>45959.426388888904</v>
      </c>
      <c r="D1106" s="23">
        <v>45959.5222222222</v>
      </c>
      <c r="E1106" s="9" t="s">
        <v>212</v>
      </c>
      <c r="F1106" s="9" t="s">
        <v>189</v>
      </c>
      <c r="G1106" s="9" t="s">
        <v>213</v>
      </c>
      <c r="H1106" s="9" t="s">
        <v>166</v>
      </c>
      <c r="I1106" s="9" t="s">
        <v>286</v>
      </c>
      <c r="J1106" s="9" t="s">
        <v>2846</v>
      </c>
      <c r="K1106" s="9" t="s">
        <v>246</v>
      </c>
      <c r="L1106" s="9" t="s">
        <v>104</v>
      </c>
      <c r="M1106" s="9" t="s">
        <v>2847</v>
      </c>
      <c r="N1106" s="9" t="s">
        <v>196</v>
      </c>
      <c r="O1106" s="9" t="s">
        <v>181</v>
      </c>
      <c r="P1106" s="9" t="s">
        <v>289</v>
      </c>
      <c r="Q1106" s="9" t="s">
        <v>219</v>
      </c>
      <c r="R1106" s="9">
        <v>0</v>
      </c>
      <c r="S1106" s="9">
        <v>18</v>
      </c>
      <c r="U1106" s="9" t="s">
        <v>376</v>
      </c>
      <c r="X1106" s="9">
        <f>INDEX(SLA_Policy!$D$2:$D$5,MATCH(F1106,SLA_Policy!$A$2:$A$5,0))</f>
        <v>120</v>
      </c>
      <c r="Y1106" s="9" t="str">
        <f>IF(E1106="Cancelled","Excluded",IF(D1106="",IF((SLA_Policy!$B$8-B1106)*24&gt;X1106,"Open - Breached","Open - On Track"),IF((D1106-B1106)*24&lt;=X1106,"Met","Breached")))</f>
        <v>Met</v>
      </c>
    </row>
    <row r="1107" spans="1:25" x14ac:dyDescent="0.25">
      <c r="A1107" s="9" t="s">
        <v>2848</v>
      </c>
      <c r="B1107" s="23">
        <v>45959.420138888898</v>
      </c>
      <c r="C1107" s="23">
        <v>45959.490277777797</v>
      </c>
      <c r="D1107" s="23">
        <v>45959.506249999999</v>
      </c>
      <c r="E1107" s="9" t="s">
        <v>212</v>
      </c>
      <c r="F1107" s="9" t="s">
        <v>188</v>
      </c>
      <c r="G1107" s="9" t="s">
        <v>213</v>
      </c>
      <c r="H1107" s="9" t="s">
        <v>161</v>
      </c>
      <c r="I1107" s="9" t="s">
        <v>389</v>
      </c>
      <c r="J1107" s="9" t="s">
        <v>1929</v>
      </c>
      <c r="K1107" s="9" t="s">
        <v>246</v>
      </c>
      <c r="L1107" s="9" t="s">
        <v>226</v>
      </c>
      <c r="M1107" s="9" t="s">
        <v>586</v>
      </c>
      <c r="N1107" s="9" t="s">
        <v>196</v>
      </c>
      <c r="O1107" s="9" t="s">
        <v>116</v>
      </c>
      <c r="P1107" s="9" t="s">
        <v>551</v>
      </c>
      <c r="Q1107" s="9" t="s">
        <v>219</v>
      </c>
      <c r="R1107" s="9">
        <v>0</v>
      </c>
      <c r="S1107" s="9">
        <v>6</v>
      </c>
      <c r="U1107" s="9" t="s">
        <v>290</v>
      </c>
      <c r="W1107" s="9">
        <v>5</v>
      </c>
      <c r="X1107" s="9">
        <f>INDEX(SLA_Policy!$D$2:$D$5,MATCH(F1107,SLA_Policy!$A$2:$A$5,0))</f>
        <v>72</v>
      </c>
      <c r="Y1107" s="9" t="str">
        <f>IF(E1107="Cancelled","Excluded",IF(D1107="",IF((SLA_Policy!$B$8-B1107)*24&gt;X1107,"Open - Breached","Open - On Track"),IF((D1107-B1107)*24&lt;=X1107,"Met","Breached")))</f>
        <v>Met</v>
      </c>
    </row>
    <row r="1108" spans="1:25" x14ac:dyDescent="0.25">
      <c r="A1108" s="9" t="s">
        <v>2849</v>
      </c>
      <c r="B1108" s="23">
        <v>45959.4243055556</v>
      </c>
      <c r="C1108" s="23">
        <v>45959.484722222202</v>
      </c>
      <c r="D1108" s="23">
        <v>45960.386805555601</v>
      </c>
      <c r="E1108" s="9" t="s">
        <v>212</v>
      </c>
      <c r="F1108" s="9" t="s">
        <v>188</v>
      </c>
      <c r="G1108" s="9" t="s">
        <v>213</v>
      </c>
      <c r="H1108" s="9" t="s">
        <v>164</v>
      </c>
      <c r="I1108" s="9" t="s">
        <v>260</v>
      </c>
      <c r="J1108" s="9" t="s">
        <v>2850</v>
      </c>
      <c r="K1108" s="9" t="s">
        <v>239</v>
      </c>
      <c r="L1108" s="9" t="s">
        <v>216</v>
      </c>
      <c r="M1108" s="9" t="s">
        <v>2539</v>
      </c>
      <c r="N1108" s="9" t="s">
        <v>196</v>
      </c>
      <c r="O1108" s="9" t="s">
        <v>180</v>
      </c>
      <c r="P1108" s="9" t="s">
        <v>318</v>
      </c>
      <c r="Q1108" s="9" t="s">
        <v>273</v>
      </c>
      <c r="R1108" s="9">
        <v>0</v>
      </c>
      <c r="S1108" s="9">
        <v>34</v>
      </c>
      <c r="T1108" s="9" t="s">
        <v>265</v>
      </c>
      <c r="U1108" s="9" t="s">
        <v>266</v>
      </c>
      <c r="X1108" s="9">
        <f>INDEX(SLA_Policy!$D$2:$D$5,MATCH(F1108,SLA_Policy!$A$2:$A$5,0))</f>
        <v>72</v>
      </c>
      <c r="Y1108" s="9" t="str">
        <f>IF(E1108="Cancelled","Excluded",IF(D1108="",IF((SLA_Policy!$B$8-B1108)*24&gt;X1108,"Open - Breached","Open - On Track"),IF((D1108-B1108)*24&lt;=X1108,"Met","Breached")))</f>
        <v>Met</v>
      </c>
    </row>
    <row r="1109" spans="1:25" x14ac:dyDescent="0.25">
      <c r="A1109" s="9" t="s">
        <v>2851</v>
      </c>
      <c r="B1109" s="23">
        <v>45959.427083333299</v>
      </c>
      <c r="C1109" s="23">
        <v>45959.436805555597</v>
      </c>
      <c r="D1109" s="23">
        <v>45960.316666666702</v>
      </c>
      <c r="E1109" s="9" t="s">
        <v>212</v>
      </c>
      <c r="F1109" s="9" t="s">
        <v>189</v>
      </c>
      <c r="G1109" s="9" t="s">
        <v>213</v>
      </c>
      <c r="H1109" s="9" t="s">
        <v>162</v>
      </c>
      <c r="I1109" s="9" t="s">
        <v>416</v>
      </c>
      <c r="J1109" s="9" t="s">
        <v>2852</v>
      </c>
      <c r="K1109" s="9" t="s">
        <v>262</v>
      </c>
      <c r="L1109" s="9" t="s">
        <v>307</v>
      </c>
      <c r="M1109" s="9" t="s">
        <v>519</v>
      </c>
      <c r="N1109" s="9" t="s">
        <v>198</v>
      </c>
      <c r="O1109" s="9" t="s">
        <v>176</v>
      </c>
      <c r="P1109" s="9" t="s">
        <v>419</v>
      </c>
      <c r="Q1109" s="9" t="s">
        <v>219</v>
      </c>
      <c r="R1109" s="9">
        <v>0</v>
      </c>
      <c r="S1109" s="9">
        <v>9</v>
      </c>
      <c r="U1109" s="9" t="s">
        <v>248</v>
      </c>
      <c r="W1109" s="9">
        <v>4</v>
      </c>
      <c r="X1109" s="9">
        <f>INDEX(SLA_Policy!$D$2:$D$5,MATCH(F1109,SLA_Policy!$A$2:$A$5,0))</f>
        <v>120</v>
      </c>
      <c r="Y1109" s="9" t="str">
        <f>IF(E1109="Cancelled","Excluded",IF(D1109="",IF((SLA_Policy!$B$8-B1109)*24&gt;X1109,"Open - Breached","Open - On Track"),IF((D1109-B1109)*24&lt;=X1109,"Met","Breached")))</f>
        <v>Met</v>
      </c>
    </row>
    <row r="1110" spans="1:25" x14ac:dyDescent="0.25">
      <c r="A1110" s="9" t="s">
        <v>2853</v>
      </c>
      <c r="B1110" s="23">
        <v>45959.445138888899</v>
      </c>
      <c r="C1110" s="23">
        <v>45959.451388888898</v>
      </c>
      <c r="D1110" s="23">
        <v>45959.59375</v>
      </c>
      <c r="E1110" s="9" t="s">
        <v>212</v>
      </c>
      <c r="F1110" s="9" t="s">
        <v>188</v>
      </c>
      <c r="G1110" s="9" t="s">
        <v>213</v>
      </c>
      <c r="H1110" s="9" t="s">
        <v>88</v>
      </c>
      <c r="I1110" s="9" t="s">
        <v>92</v>
      </c>
      <c r="J1110" s="9" t="s">
        <v>1900</v>
      </c>
      <c r="K1110" s="9" t="s">
        <v>215</v>
      </c>
      <c r="L1110" s="9" t="s">
        <v>311</v>
      </c>
      <c r="M1110" s="9" t="s">
        <v>1807</v>
      </c>
      <c r="N1110" s="9" t="s">
        <v>198</v>
      </c>
      <c r="O1110" s="9" t="s">
        <v>178</v>
      </c>
      <c r="P1110" s="9" t="s">
        <v>321</v>
      </c>
      <c r="Q1110" s="9" t="s">
        <v>219</v>
      </c>
      <c r="R1110" s="9">
        <v>0</v>
      </c>
      <c r="S1110" s="9">
        <v>24</v>
      </c>
      <c r="T1110" s="9" t="s">
        <v>136</v>
      </c>
      <c r="U1110" s="9" t="s">
        <v>221</v>
      </c>
      <c r="X1110" s="9">
        <f>INDEX(SLA_Policy!$D$2:$D$5,MATCH(F1110,SLA_Policy!$A$2:$A$5,0))</f>
        <v>72</v>
      </c>
      <c r="Y1110" s="9" t="str">
        <f>IF(E1110="Cancelled","Excluded",IF(D1110="",IF((SLA_Policy!$B$8-B1110)*24&gt;X1110,"Open - Breached","Open - On Track"),IF((D1110-B1110)*24&lt;=X1110,"Met","Breached")))</f>
        <v>Met</v>
      </c>
    </row>
    <row r="1111" spans="1:25" x14ac:dyDescent="0.25">
      <c r="A1111" s="9" t="s">
        <v>2854</v>
      </c>
      <c r="B1111" s="23">
        <v>45959.45</v>
      </c>
      <c r="C1111" s="23">
        <v>45959.451388888898</v>
      </c>
      <c r="D1111" s="23">
        <v>45959.614583333299</v>
      </c>
      <c r="E1111" s="9" t="s">
        <v>212</v>
      </c>
      <c r="F1111" s="9" t="s">
        <v>189</v>
      </c>
      <c r="G1111" s="9" t="s">
        <v>213</v>
      </c>
      <c r="H1111" s="9" t="s">
        <v>162</v>
      </c>
      <c r="I1111" s="9" t="s">
        <v>393</v>
      </c>
      <c r="J1111" s="9" t="s">
        <v>874</v>
      </c>
      <c r="K1111" s="9" t="s">
        <v>246</v>
      </c>
      <c r="L1111" s="9" t="s">
        <v>307</v>
      </c>
      <c r="M1111" s="9" t="s">
        <v>2855</v>
      </c>
      <c r="N1111" s="9" t="s">
        <v>200</v>
      </c>
      <c r="O1111" s="9" t="s">
        <v>179</v>
      </c>
      <c r="P1111" s="9" t="s">
        <v>337</v>
      </c>
      <c r="Q1111" s="9" t="s">
        <v>219</v>
      </c>
      <c r="R1111" s="9">
        <v>0</v>
      </c>
      <c r="S1111" s="9">
        <v>19</v>
      </c>
      <c r="U1111" s="9" t="s">
        <v>266</v>
      </c>
      <c r="W1111" s="9">
        <v>5</v>
      </c>
      <c r="X1111" s="9">
        <f>INDEX(SLA_Policy!$D$2:$D$5,MATCH(F1111,SLA_Policy!$A$2:$A$5,0))</f>
        <v>120</v>
      </c>
      <c r="Y1111" s="9" t="str">
        <f>IF(E1111="Cancelled","Excluded",IF(D1111="",IF((SLA_Policy!$B$8-B1111)*24&gt;X1111,"Open - Breached","Open - On Track"),IF((D1111-B1111)*24&lt;=X1111,"Met","Breached")))</f>
        <v>Met</v>
      </c>
    </row>
    <row r="1112" spans="1:25" x14ac:dyDescent="0.25">
      <c r="A1112" s="9" t="s">
        <v>2856</v>
      </c>
      <c r="B1112" s="23">
        <v>45959.4597222222</v>
      </c>
      <c r="C1112" s="23">
        <v>45959.502083333296</v>
      </c>
      <c r="D1112" s="23">
        <v>45959.531944444498</v>
      </c>
      <c r="E1112" s="9" t="s">
        <v>212</v>
      </c>
      <c r="F1112" s="9" t="s">
        <v>189</v>
      </c>
      <c r="G1112" s="9" t="s">
        <v>213</v>
      </c>
      <c r="H1112" s="9" t="s">
        <v>161</v>
      </c>
      <c r="I1112" s="9" t="s">
        <v>389</v>
      </c>
      <c r="J1112" s="9" t="s">
        <v>1581</v>
      </c>
      <c r="K1112" s="9" t="s">
        <v>246</v>
      </c>
      <c r="L1112" s="9" t="s">
        <v>293</v>
      </c>
      <c r="M1112" s="9" t="s">
        <v>2857</v>
      </c>
      <c r="N1112" s="9" t="s">
        <v>197</v>
      </c>
      <c r="O1112" s="9" t="s">
        <v>116</v>
      </c>
      <c r="P1112" s="9" t="s">
        <v>218</v>
      </c>
      <c r="Q1112" s="9" t="s">
        <v>219</v>
      </c>
      <c r="R1112" s="9">
        <v>0</v>
      </c>
      <c r="S1112" s="9">
        <v>13</v>
      </c>
      <c r="U1112" s="9" t="s">
        <v>140</v>
      </c>
      <c r="V1112" s="9" t="s">
        <v>1839</v>
      </c>
      <c r="X1112" s="9">
        <f>INDEX(SLA_Policy!$D$2:$D$5,MATCH(F1112,SLA_Policy!$A$2:$A$5,0))</f>
        <v>120</v>
      </c>
      <c r="Y1112" s="9" t="str">
        <f>IF(E1112="Cancelled","Excluded",IF(D1112="",IF((SLA_Policy!$B$8-B1112)*24&gt;X1112,"Open - Breached","Open - On Track"),IF((D1112-B1112)*24&lt;=X1112,"Met","Breached")))</f>
        <v>Met</v>
      </c>
    </row>
    <row r="1113" spans="1:25" x14ac:dyDescent="0.25">
      <c r="A1113" s="9" t="s">
        <v>2858</v>
      </c>
      <c r="B1113" s="23">
        <v>45959.465277777803</v>
      </c>
      <c r="C1113" s="23">
        <v>45959.570833333302</v>
      </c>
      <c r="D1113" s="23">
        <v>45960.356249999997</v>
      </c>
      <c r="E1113" s="9" t="s">
        <v>212</v>
      </c>
      <c r="F1113" s="9" t="s">
        <v>189</v>
      </c>
      <c r="G1113" s="9" t="s">
        <v>213</v>
      </c>
      <c r="H1113" s="9" t="s">
        <v>166</v>
      </c>
      <c r="I1113" s="9" t="s">
        <v>286</v>
      </c>
      <c r="J1113" s="9" t="s">
        <v>2859</v>
      </c>
      <c r="K1113" s="9" t="s">
        <v>246</v>
      </c>
      <c r="L1113" s="9" t="s">
        <v>216</v>
      </c>
      <c r="M1113" s="9" t="s">
        <v>2860</v>
      </c>
      <c r="N1113" s="9" t="s">
        <v>196</v>
      </c>
      <c r="O1113" s="9" t="s">
        <v>181</v>
      </c>
      <c r="P1113" s="9" t="s">
        <v>449</v>
      </c>
      <c r="Q1113" s="9" t="s">
        <v>219</v>
      </c>
      <c r="R1113" s="9">
        <v>0</v>
      </c>
      <c r="S1113" s="9">
        <v>5</v>
      </c>
      <c r="U1113" s="9" t="s">
        <v>376</v>
      </c>
      <c r="X1113" s="9">
        <f>INDEX(SLA_Policy!$D$2:$D$5,MATCH(F1113,SLA_Policy!$A$2:$A$5,0))</f>
        <v>120</v>
      </c>
      <c r="Y1113" s="9" t="str">
        <f>IF(E1113="Cancelled","Excluded",IF(D1113="",IF((SLA_Policy!$B$8-B1113)*24&gt;X1113,"Open - Breached","Open - On Track"),IF((D1113-B1113)*24&lt;=X1113,"Met","Breached")))</f>
        <v>Met</v>
      </c>
    </row>
    <row r="1114" spans="1:25" x14ac:dyDescent="0.25">
      <c r="A1114" s="9" t="s">
        <v>2861</v>
      </c>
      <c r="B1114" s="23">
        <v>45959.472222222197</v>
      </c>
      <c r="C1114" s="23">
        <v>45959.480555555601</v>
      </c>
      <c r="D1114" s="23">
        <v>45964.404861111099</v>
      </c>
      <c r="E1114" s="9" t="s">
        <v>212</v>
      </c>
      <c r="F1114" s="9" t="s">
        <v>189</v>
      </c>
      <c r="G1114" s="9" t="s">
        <v>213</v>
      </c>
      <c r="H1114" s="9" t="s">
        <v>163</v>
      </c>
      <c r="I1114" s="9" t="s">
        <v>405</v>
      </c>
      <c r="J1114" s="9" t="s">
        <v>2862</v>
      </c>
      <c r="K1114" s="9" t="s">
        <v>303</v>
      </c>
      <c r="L1114" s="9" t="s">
        <v>216</v>
      </c>
      <c r="M1114" s="9" t="s">
        <v>460</v>
      </c>
      <c r="N1114" s="9" t="s">
        <v>196</v>
      </c>
      <c r="O1114" s="9" t="s">
        <v>116</v>
      </c>
      <c r="P1114" s="9" t="s">
        <v>234</v>
      </c>
      <c r="Q1114" s="9" t="s">
        <v>219</v>
      </c>
      <c r="R1114" s="9">
        <v>0</v>
      </c>
      <c r="S1114" s="9">
        <v>20</v>
      </c>
      <c r="U1114" s="9" t="s">
        <v>230</v>
      </c>
      <c r="X1114" s="9">
        <f>INDEX(SLA_Policy!$D$2:$D$5,MATCH(F1114,SLA_Policy!$A$2:$A$5,0))</f>
        <v>120</v>
      </c>
      <c r="Y1114" s="9" t="str">
        <f>IF(E1114="Cancelled","Excluded",IF(D1114="",IF((SLA_Policy!$B$8-B1114)*24&gt;X1114,"Open - Breached","Open - On Track"),IF((D1114-B1114)*24&lt;=X1114,"Met","Breached")))</f>
        <v>Met</v>
      </c>
    </row>
    <row r="1115" spans="1:25" x14ac:dyDescent="0.25">
      <c r="A1115" s="9" t="s">
        <v>2863</v>
      </c>
      <c r="B1115" s="23">
        <v>45959.474305555603</v>
      </c>
      <c r="C1115" s="23">
        <v>45959.479166666701</v>
      </c>
      <c r="D1115" s="23">
        <v>45960.670138888898</v>
      </c>
      <c r="E1115" s="9" t="s">
        <v>212</v>
      </c>
      <c r="F1115" s="9" t="s">
        <v>189</v>
      </c>
      <c r="G1115" s="9" t="s">
        <v>213</v>
      </c>
      <c r="H1115" s="9" t="s">
        <v>167</v>
      </c>
      <c r="I1115" s="9" t="s">
        <v>536</v>
      </c>
      <c r="J1115" s="9" t="s">
        <v>2864</v>
      </c>
      <c r="K1115" s="9" t="s">
        <v>303</v>
      </c>
      <c r="L1115" s="9" t="s">
        <v>270</v>
      </c>
      <c r="M1115" s="9" t="s">
        <v>2575</v>
      </c>
      <c r="N1115" s="9" t="s">
        <v>198</v>
      </c>
      <c r="O1115" s="9" t="s">
        <v>180</v>
      </c>
      <c r="P1115" s="9" t="s">
        <v>278</v>
      </c>
      <c r="Q1115" s="9" t="s">
        <v>273</v>
      </c>
      <c r="R1115" s="9">
        <v>0</v>
      </c>
      <c r="S1115" s="9">
        <v>31</v>
      </c>
      <c r="T1115" s="9" t="s">
        <v>136</v>
      </c>
      <c r="U1115" s="9" t="s">
        <v>266</v>
      </c>
      <c r="W1115" s="9">
        <v>5</v>
      </c>
      <c r="X1115" s="9">
        <f>INDEX(SLA_Policy!$D$2:$D$5,MATCH(F1115,SLA_Policy!$A$2:$A$5,0))</f>
        <v>120</v>
      </c>
      <c r="Y1115" s="9" t="str">
        <f>IF(E1115="Cancelled","Excluded",IF(D1115="",IF((SLA_Policy!$B$8-B1115)*24&gt;X1115,"Open - Breached","Open - On Track"),IF((D1115-B1115)*24&lt;=X1115,"Met","Breached")))</f>
        <v>Met</v>
      </c>
    </row>
    <row r="1116" spans="1:25" x14ac:dyDescent="0.25">
      <c r="A1116" s="9" t="s">
        <v>2865</v>
      </c>
      <c r="B1116" s="23">
        <v>45959.4777777778</v>
      </c>
      <c r="C1116" s="23">
        <v>45959.508333333302</v>
      </c>
      <c r="D1116" s="23">
        <v>45959.539583333302</v>
      </c>
      <c r="E1116" s="9" t="s">
        <v>212</v>
      </c>
      <c r="F1116" s="9" t="s">
        <v>187</v>
      </c>
      <c r="G1116" s="9" t="s">
        <v>213</v>
      </c>
      <c r="H1116" s="9" t="s">
        <v>164</v>
      </c>
      <c r="I1116" s="9" t="s">
        <v>260</v>
      </c>
      <c r="J1116" s="9" t="s">
        <v>2866</v>
      </c>
      <c r="K1116" s="9" t="s">
        <v>410</v>
      </c>
      <c r="L1116" s="9" t="s">
        <v>311</v>
      </c>
      <c r="M1116" s="9" t="s">
        <v>480</v>
      </c>
      <c r="N1116" s="9" t="s">
        <v>196</v>
      </c>
      <c r="O1116" s="9" t="s">
        <v>179</v>
      </c>
      <c r="P1116" s="9" t="s">
        <v>337</v>
      </c>
      <c r="Q1116" s="9" t="s">
        <v>273</v>
      </c>
      <c r="R1116" s="9">
        <v>0</v>
      </c>
      <c r="S1116" s="9">
        <v>33</v>
      </c>
      <c r="T1116" s="9" t="s">
        <v>265</v>
      </c>
      <c r="U1116" s="9" t="s">
        <v>376</v>
      </c>
      <c r="X1116" s="9">
        <f>INDEX(SLA_Policy!$D$2:$D$5,MATCH(F1116,SLA_Policy!$A$2:$A$5,0))</f>
        <v>8</v>
      </c>
      <c r="Y1116" s="9" t="str">
        <f>IF(E1116="Cancelled","Excluded",IF(D1116="",IF((SLA_Policy!$B$8-B1116)*24&gt;X1116,"Open - Breached","Open - On Track"),IF((D1116-B1116)*24&lt;=X1116,"Met","Breached")))</f>
        <v>Met</v>
      </c>
    </row>
    <row r="1117" spans="1:25" x14ac:dyDescent="0.25">
      <c r="A1117" s="9" t="s">
        <v>2867</v>
      </c>
      <c r="B1117" s="23">
        <v>45959.490277777797</v>
      </c>
      <c r="C1117" s="23">
        <v>45959.499305555597</v>
      </c>
      <c r="D1117" s="23">
        <v>45959.653472222199</v>
      </c>
      <c r="E1117" s="9" t="s">
        <v>212</v>
      </c>
      <c r="F1117" s="9" t="s">
        <v>188</v>
      </c>
      <c r="G1117" s="9" t="s">
        <v>213</v>
      </c>
      <c r="H1117" s="9" t="s">
        <v>164</v>
      </c>
      <c r="I1117" s="9" t="s">
        <v>260</v>
      </c>
      <c r="J1117" s="9" t="s">
        <v>2616</v>
      </c>
      <c r="K1117" s="9" t="s">
        <v>225</v>
      </c>
      <c r="L1117" s="9" t="s">
        <v>351</v>
      </c>
      <c r="M1117" s="9" t="s">
        <v>2868</v>
      </c>
      <c r="N1117" s="9" t="s">
        <v>196</v>
      </c>
      <c r="O1117" s="9" t="s">
        <v>180</v>
      </c>
      <c r="P1117" s="9" t="s">
        <v>278</v>
      </c>
      <c r="Q1117" s="9" t="s">
        <v>273</v>
      </c>
      <c r="R1117" s="9">
        <v>0</v>
      </c>
      <c r="S1117" s="9">
        <v>15</v>
      </c>
      <c r="T1117" s="9" t="s">
        <v>265</v>
      </c>
      <c r="U1117" s="9" t="s">
        <v>266</v>
      </c>
      <c r="W1117" s="9">
        <v>3</v>
      </c>
      <c r="X1117" s="9">
        <f>INDEX(SLA_Policy!$D$2:$D$5,MATCH(F1117,SLA_Policy!$A$2:$A$5,0))</f>
        <v>72</v>
      </c>
      <c r="Y1117" s="9" t="str">
        <f>IF(E1117="Cancelled","Excluded",IF(D1117="",IF((SLA_Policy!$B$8-B1117)*24&gt;X1117,"Open - Breached","Open - On Track"),IF((D1117-B1117)*24&lt;=X1117,"Met","Breached")))</f>
        <v>Met</v>
      </c>
    </row>
    <row r="1118" spans="1:25" x14ac:dyDescent="0.25">
      <c r="A1118" s="9" t="s">
        <v>2869</v>
      </c>
      <c r="B1118" s="23">
        <v>45959.496527777803</v>
      </c>
      <c r="C1118" s="23">
        <v>45959.586111111101</v>
      </c>
      <c r="D1118" s="23">
        <v>45959.745833333298</v>
      </c>
      <c r="E1118" s="9" t="s">
        <v>212</v>
      </c>
      <c r="F1118" s="9" t="s">
        <v>189</v>
      </c>
      <c r="G1118" s="9" t="s">
        <v>213</v>
      </c>
      <c r="H1118" s="9" t="s">
        <v>161</v>
      </c>
      <c r="I1118" s="9" t="s">
        <v>454</v>
      </c>
      <c r="J1118" s="9" t="s">
        <v>813</v>
      </c>
      <c r="K1118" s="9" t="s">
        <v>239</v>
      </c>
      <c r="L1118" s="9" t="s">
        <v>282</v>
      </c>
      <c r="M1118" s="9" t="s">
        <v>471</v>
      </c>
      <c r="N1118" s="9" t="s">
        <v>196</v>
      </c>
      <c r="O1118" s="9" t="s">
        <v>116</v>
      </c>
      <c r="P1118" s="9" t="s">
        <v>551</v>
      </c>
      <c r="Q1118" s="9" t="s">
        <v>219</v>
      </c>
      <c r="R1118" s="9">
        <v>0</v>
      </c>
      <c r="S1118" s="9">
        <v>18</v>
      </c>
      <c r="U1118" s="9" t="s">
        <v>140</v>
      </c>
      <c r="V1118" s="9" t="s">
        <v>1839</v>
      </c>
      <c r="X1118" s="9">
        <f>INDEX(SLA_Policy!$D$2:$D$5,MATCH(F1118,SLA_Policy!$A$2:$A$5,0))</f>
        <v>120</v>
      </c>
      <c r="Y1118" s="9" t="str">
        <f>IF(E1118="Cancelled","Excluded",IF(D1118="",IF((SLA_Policy!$B$8-B1118)*24&gt;X1118,"Open - Breached","Open - On Track"),IF((D1118-B1118)*24&lt;=X1118,"Met","Breached")))</f>
        <v>Met</v>
      </c>
    </row>
    <row r="1119" spans="1:25" x14ac:dyDescent="0.25">
      <c r="A1119" s="9" t="s">
        <v>2870</v>
      </c>
      <c r="B1119" s="23">
        <v>45959.512499999997</v>
      </c>
      <c r="C1119" s="23">
        <v>45960.365277777797</v>
      </c>
      <c r="D1119" s="23">
        <v>45960.379861111098</v>
      </c>
      <c r="E1119" s="9" t="s">
        <v>212</v>
      </c>
      <c r="F1119" s="9" t="s">
        <v>189</v>
      </c>
      <c r="G1119" s="9" t="s">
        <v>213</v>
      </c>
      <c r="H1119" s="9" t="s">
        <v>167</v>
      </c>
      <c r="I1119" s="9" t="s">
        <v>362</v>
      </c>
      <c r="J1119" s="9" t="s">
        <v>1228</v>
      </c>
      <c r="K1119" s="9" t="s">
        <v>246</v>
      </c>
      <c r="L1119" s="9" t="s">
        <v>282</v>
      </c>
      <c r="M1119" s="9" t="s">
        <v>2871</v>
      </c>
      <c r="N1119" s="9" t="s">
        <v>197</v>
      </c>
      <c r="O1119" s="9" t="s">
        <v>176</v>
      </c>
      <c r="P1119" s="9" t="s">
        <v>228</v>
      </c>
      <c r="Q1119" s="9" t="s">
        <v>219</v>
      </c>
      <c r="R1119" s="9">
        <v>0</v>
      </c>
      <c r="S1119" s="9">
        <v>65</v>
      </c>
      <c r="U1119" s="9" t="s">
        <v>266</v>
      </c>
      <c r="X1119" s="9">
        <f>INDEX(SLA_Policy!$D$2:$D$5,MATCH(F1119,SLA_Policy!$A$2:$A$5,0))</f>
        <v>120</v>
      </c>
      <c r="Y1119" s="9" t="str">
        <f>IF(E1119="Cancelled","Excluded",IF(D1119="",IF((SLA_Policy!$B$8-B1119)*24&gt;X1119,"Open - Breached","Open - On Track"),IF((D1119-B1119)*24&lt;=X1119,"Met","Breached")))</f>
        <v>Met</v>
      </c>
    </row>
    <row r="1120" spans="1:25" x14ac:dyDescent="0.25">
      <c r="A1120" s="9" t="s">
        <v>2872</v>
      </c>
      <c r="B1120" s="23">
        <v>45959.547222222202</v>
      </c>
      <c r="C1120" s="23">
        <v>45959.548611111102</v>
      </c>
      <c r="D1120" s="23">
        <v>45959.565277777801</v>
      </c>
      <c r="E1120" s="9" t="s">
        <v>212</v>
      </c>
      <c r="F1120" s="9" t="s">
        <v>188</v>
      </c>
      <c r="G1120" s="9" t="s">
        <v>213</v>
      </c>
      <c r="H1120" s="9" t="s">
        <v>161</v>
      </c>
      <c r="I1120" s="9" t="s">
        <v>389</v>
      </c>
      <c r="J1120" s="9" t="s">
        <v>786</v>
      </c>
      <c r="K1120" s="9" t="s">
        <v>246</v>
      </c>
      <c r="L1120" s="9" t="s">
        <v>216</v>
      </c>
      <c r="M1120" s="9" t="s">
        <v>1512</v>
      </c>
      <c r="N1120" s="9" t="s">
        <v>198</v>
      </c>
      <c r="O1120" s="9" t="s">
        <v>116</v>
      </c>
      <c r="P1120" s="9" t="s">
        <v>218</v>
      </c>
      <c r="Q1120" s="9" t="s">
        <v>219</v>
      </c>
      <c r="R1120" s="9">
        <v>0</v>
      </c>
      <c r="S1120" s="9">
        <v>9</v>
      </c>
      <c r="U1120" s="9" t="s">
        <v>140</v>
      </c>
      <c r="V1120" s="9" t="s">
        <v>1839</v>
      </c>
      <c r="X1120" s="9">
        <f>INDEX(SLA_Policy!$D$2:$D$5,MATCH(F1120,SLA_Policy!$A$2:$A$5,0))</f>
        <v>72</v>
      </c>
      <c r="Y1120" s="9" t="str">
        <f>IF(E1120="Cancelled","Excluded",IF(D1120="",IF((SLA_Policy!$B$8-B1120)*24&gt;X1120,"Open - Breached","Open - On Track"),IF((D1120-B1120)*24&lt;=X1120,"Met","Breached")))</f>
        <v>Met</v>
      </c>
    </row>
    <row r="1121" spans="1:25" x14ac:dyDescent="0.25">
      <c r="A1121" s="9" t="s">
        <v>2873</v>
      </c>
      <c r="B1121" s="23">
        <v>45959.5493055556</v>
      </c>
      <c r="C1121" s="23">
        <v>45959.582638888904</v>
      </c>
      <c r="D1121" s="23">
        <v>45959.598611111098</v>
      </c>
      <c r="E1121" s="9" t="s">
        <v>212</v>
      </c>
      <c r="F1121" s="9" t="s">
        <v>188</v>
      </c>
      <c r="G1121" s="9" t="s">
        <v>213</v>
      </c>
      <c r="H1121" s="9" t="s">
        <v>161</v>
      </c>
      <c r="I1121" s="9" t="s">
        <v>389</v>
      </c>
      <c r="J1121" s="9" t="s">
        <v>1243</v>
      </c>
      <c r="K1121" s="9" t="s">
        <v>239</v>
      </c>
      <c r="L1121" s="9" t="s">
        <v>226</v>
      </c>
      <c r="M1121" s="9" t="s">
        <v>2874</v>
      </c>
      <c r="N1121" s="9" t="s">
        <v>196</v>
      </c>
      <c r="O1121" s="9" t="s">
        <v>116</v>
      </c>
      <c r="P1121" s="9" t="s">
        <v>295</v>
      </c>
      <c r="Q1121" s="9" t="s">
        <v>219</v>
      </c>
      <c r="R1121" s="9">
        <v>0</v>
      </c>
      <c r="S1121" s="9">
        <v>7</v>
      </c>
      <c r="U1121" s="9" t="s">
        <v>140</v>
      </c>
      <c r="V1121" s="9" t="s">
        <v>1839</v>
      </c>
      <c r="X1121" s="9">
        <f>INDEX(SLA_Policy!$D$2:$D$5,MATCH(F1121,SLA_Policy!$A$2:$A$5,0))</f>
        <v>72</v>
      </c>
      <c r="Y1121" s="9" t="str">
        <f>IF(E1121="Cancelled","Excluded",IF(D1121="",IF((SLA_Policy!$B$8-B1121)*24&gt;X1121,"Open - Breached","Open - On Track"),IF((D1121-B1121)*24&lt;=X1121,"Met","Breached")))</f>
        <v>Met</v>
      </c>
    </row>
    <row r="1122" spans="1:25" x14ac:dyDescent="0.25">
      <c r="A1122" s="9" t="s">
        <v>2875</v>
      </c>
      <c r="B1122" s="23">
        <v>45959.55</v>
      </c>
      <c r="C1122" s="23">
        <v>45959.587500000001</v>
      </c>
      <c r="D1122" s="23">
        <v>45959.635416666701</v>
      </c>
      <c r="E1122" s="9" t="s">
        <v>212</v>
      </c>
      <c r="F1122" s="9" t="s">
        <v>188</v>
      </c>
      <c r="G1122" s="9" t="s">
        <v>236</v>
      </c>
      <c r="H1122" s="9" t="s">
        <v>167</v>
      </c>
      <c r="I1122" s="9" t="s">
        <v>255</v>
      </c>
      <c r="J1122" s="9" t="s">
        <v>2876</v>
      </c>
      <c r="K1122" s="9" t="s">
        <v>215</v>
      </c>
      <c r="L1122" s="9" t="s">
        <v>270</v>
      </c>
      <c r="M1122" s="9" t="s">
        <v>2707</v>
      </c>
      <c r="N1122" s="9" t="s">
        <v>196</v>
      </c>
      <c r="O1122" s="9" t="s">
        <v>180</v>
      </c>
      <c r="P1122" s="9" t="s">
        <v>368</v>
      </c>
      <c r="Q1122" s="9" t="s">
        <v>219</v>
      </c>
      <c r="R1122" s="9">
        <v>0</v>
      </c>
      <c r="S1122" s="9">
        <v>32</v>
      </c>
      <c r="U1122" s="9" t="s">
        <v>242</v>
      </c>
      <c r="X1122" s="9">
        <f>INDEX(SLA_Policy!$D$2:$D$5,MATCH(F1122,SLA_Policy!$A$2:$A$5,0))</f>
        <v>72</v>
      </c>
      <c r="Y1122" s="9" t="str">
        <f>IF(E1122="Cancelled","Excluded",IF(D1122="",IF((SLA_Policy!$B$8-B1122)*24&gt;X1122,"Open - Breached","Open - On Track"),IF((D1122-B1122)*24&lt;=X1122,"Met","Breached")))</f>
        <v>Met</v>
      </c>
    </row>
    <row r="1123" spans="1:25" x14ac:dyDescent="0.25">
      <c r="A1123" s="9" t="s">
        <v>2877</v>
      </c>
      <c r="B1123" s="23">
        <v>45959.565277777801</v>
      </c>
      <c r="C1123" s="23">
        <v>45959.6381944444</v>
      </c>
      <c r="D1123" s="23">
        <v>45960.347916666702</v>
      </c>
      <c r="E1123" s="9" t="s">
        <v>212</v>
      </c>
      <c r="F1123" s="9" t="s">
        <v>188</v>
      </c>
      <c r="G1123" s="9" t="s">
        <v>213</v>
      </c>
      <c r="H1123" s="9" t="s">
        <v>162</v>
      </c>
      <c r="I1123" s="9" t="s">
        <v>244</v>
      </c>
      <c r="J1123" s="9" t="s">
        <v>1170</v>
      </c>
      <c r="K1123" s="9" t="s">
        <v>215</v>
      </c>
      <c r="L1123" s="9" t="s">
        <v>293</v>
      </c>
      <c r="M1123" s="9" t="s">
        <v>2878</v>
      </c>
      <c r="N1123" s="9" t="s">
        <v>196</v>
      </c>
      <c r="O1123" s="9" t="s">
        <v>179</v>
      </c>
      <c r="P1123" s="9" t="s">
        <v>337</v>
      </c>
      <c r="Q1123" s="9" t="s">
        <v>273</v>
      </c>
      <c r="R1123" s="9">
        <v>0</v>
      </c>
      <c r="S1123" s="9">
        <v>27</v>
      </c>
      <c r="U1123" s="9" t="s">
        <v>661</v>
      </c>
      <c r="W1123" s="9">
        <v>4</v>
      </c>
      <c r="X1123" s="9">
        <f>INDEX(SLA_Policy!$D$2:$D$5,MATCH(F1123,SLA_Policy!$A$2:$A$5,0))</f>
        <v>72</v>
      </c>
      <c r="Y1123" s="9" t="str">
        <f>IF(E1123="Cancelled","Excluded",IF(D1123="",IF((SLA_Policy!$B$8-B1123)*24&gt;X1123,"Open - Breached","Open - On Track"),IF((D1123-B1123)*24&lt;=X1123,"Met","Breached")))</f>
        <v>Met</v>
      </c>
    </row>
    <row r="1124" spans="1:25" x14ac:dyDescent="0.25">
      <c r="A1124" s="9" t="s">
        <v>2879</v>
      </c>
      <c r="B1124" s="23">
        <v>45959.570833333302</v>
      </c>
      <c r="C1124" s="23">
        <v>45959.572222222203</v>
      </c>
      <c r="D1124" s="23">
        <v>45959.579861111102</v>
      </c>
      <c r="E1124" s="9" t="s">
        <v>212</v>
      </c>
      <c r="F1124" s="9" t="s">
        <v>188</v>
      </c>
      <c r="G1124" s="9" t="s">
        <v>213</v>
      </c>
      <c r="H1124" s="9" t="s">
        <v>161</v>
      </c>
      <c r="I1124" s="9" t="s">
        <v>389</v>
      </c>
      <c r="J1124" s="9" t="s">
        <v>2880</v>
      </c>
      <c r="K1124" s="9" t="s">
        <v>246</v>
      </c>
      <c r="L1124" s="9" t="s">
        <v>307</v>
      </c>
      <c r="M1124" s="9" t="s">
        <v>1766</v>
      </c>
      <c r="N1124" s="9" t="s">
        <v>200</v>
      </c>
      <c r="O1124" s="9" t="s">
        <v>116</v>
      </c>
      <c r="P1124" s="9" t="s">
        <v>525</v>
      </c>
      <c r="Q1124" s="9" t="s">
        <v>219</v>
      </c>
      <c r="R1124" s="9">
        <v>0</v>
      </c>
      <c r="S1124" s="9">
        <v>7</v>
      </c>
      <c r="U1124" s="9" t="s">
        <v>266</v>
      </c>
      <c r="X1124" s="9">
        <f>INDEX(SLA_Policy!$D$2:$D$5,MATCH(F1124,SLA_Policy!$A$2:$A$5,0))</f>
        <v>72</v>
      </c>
      <c r="Y1124" s="9" t="str">
        <f>IF(E1124="Cancelled","Excluded",IF(D1124="",IF((SLA_Policy!$B$8-B1124)*24&gt;X1124,"Open - Breached","Open - On Track"),IF((D1124-B1124)*24&lt;=X1124,"Met","Breached")))</f>
        <v>Met</v>
      </c>
    </row>
    <row r="1125" spans="1:25" x14ac:dyDescent="0.25">
      <c r="A1125" s="9" t="s">
        <v>2881</v>
      </c>
      <c r="B1125" s="23">
        <v>45959.581944444399</v>
      </c>
      <c r="C1125" s="23">
        <v>45959.583333333299</v>
      </c>
      <c r="D1125" s="23">
        <v>45959.6</v>
      </c>
      <c r="E1125" s="9" t="s">
        <v>212</v>
      </c>
      <c r="F1125" s="9" t="s">
        <v>187</v>
      </c>
      <c r="G1125" s="9" t="s">
        <v>213</v>
      </c>
      <c r="H1125" s="9" t="s">
        <v>161</v>
      </c>
      <c r="I1125" s="9" t="s">
        <v>454</v>
      </c>
      <c r="J1125" s="9" t="s">
        <v>455</v>
      </c>
      <c r="K1125" s="9" t="s">
        <v>215</v>
      </c>
      <c r="L1125" s="9" t="s">
        <v>311</v>
      </c>
      <c r="M1125" s="9" t="s">
        <v>2882</v>
      </c>
      <c r="N1125" s="9" t="s">
        <v>198</v>
      </c>
      <c r="O1125" s="9" t="s">
        <v>116</v>
      </c>
      <c r="P1125" s="9" t="s">
        <v>525</v>
      </c>
      <c r="Q1125" s="9" t="s">
        <v>219</v>
      </c>
      <c r="R1125" s="9">
        <v>0</v>
      </c>
      <c r="S1125" s="9">
        <v>12</v>
      </c>
      <c r="U1125" s="9" t="s">
        <v>140</v>
      </c>
      <c r="V1125" s="9" t="s">
        <v>1839</v>
      </c>
      <c r="W1125" s="9">
        <v>4</v>
      </c>
      <c r="X1125" s="9">
        <f>INDEX(SLA_Policy!$D$2:$D$5,MATCH(F1125,SLA_Policy!$A$2:$A$5,0))</f>
        <v>8</v>
      </c>
      <c r="Y1125" s="9" t="str">
        <f>IF(E1125="Cancelled","Excluded",IF(D1125="",IF((SLA_Policy!$B$8-B1125)*24&gt;X1125,"Open - Breached","Open - On Track"),IF((D1125-B1125)*24&lt;=X1125,"Met","Breached")))</f>
        <v>Met</v>
      </c>
    </row>
    <row r="1126" spans="1:25" x14ac:dyDescent="0.25">
      <c r="A1126" s="9" t="s">
        <v>2883</v>
      </c>
      <c r="B1126" s="23">
        <v>45959.586111111101</v>
      </c>
      <c r="C1126" s="23">
        <v>45959.588194444397</v>
      </c>
      <c r="D1126" s="23">
        <v>45959.624305555597</v>
      </c>
      <c r="E1126" s="9" t="s">
        <v>212</v>
      </c>
      <c r="F1126" s="9" t="s">
        <v>188</v>
      </c>
      <c r="G1126" s="9" t="s">
        <v>213</v>
      </c>
      <c r="H1126" s="9" t="s">
        <v>161</v>
      </c>
      <c r="I1126" s="9" t="s">
        <v>389</v>
      </c>
      <c r="J1126" s="9" t="s">
        <v>1581</v>
      </c>
      <c r="K1126" s="9" t="s">
        <v>225</v>
      </c>
      <c r="L1126" s="9" t="s">
        <v>311</v>
      </c>
      <c r="M1126" s="9" t="s">
        <v>1578</v>
      </c>
      <c r="N1126" s="9" t="s">
        <v>198</v>
      </c>
      <c r="O1126" s="9" t="s">
        <v>116</v>
      </c>
      <c r="P1126" s="9" t="s">
        <v>234</v>
      </c>
      <c r="Q1126" s="9" t="s">
        <v>219</v>
      </c>
      <c r="R1126" s="9">
        <v>0</v>
      </c>
      <c r="S1126" s="9">
        <v>8</v>
      </c>
      <c r="U1126" s="9" t="s">
        <v>140</v>
      </c>
      <c r="V1126" s="9" t="s">
        <v>1839</v>
      </c>
      <c r="X1126" s="9">
        <f>INDEX(SLA_Policy!$D$2:$D$5,MATCH(F1126,SLA_Policy!$A$2:$A$5,0))</f>
        <v>72</v>
      </c>
      <c r="Y1126" s="9" t="str">
        <f>IF(E1126="Cancelled","Excluded",IF(D1126="",IF((SLA_Policy!$B$8-B1126)*24&gt;X1126,"Open - Breached","Open - On Track"),IF((D1126-B1126)*24&lt;=X1126,"Met","Breached")))</f>
        <v>Met</v>
      </c>
    </row>
    <row r="1127" spans="1:25" x14ac:dyDescent="0.25">
      <c r="A1127" s="9" t="s">
        <v>2884</v>
      </c>
      <c r="B1127" s="23">
        <v>45959.605555555601</v>
      </c>
      <c r="C1127" s="23">
        <v>45959.630555555603</v>
      </c>
      <c r="D1127" s="23">
        <v>45961.636111111096</v>
      </c>
      <c r="E1127" s="9" t="s">
        <v>212</v>
      </c>
      <c r="F1127" s="9" t="s">
        <v>189</v>
      </c>
      <c r="G1127" s="9" t="s">
        <v>236</v>
      </c>
      <c r="H1127" s="9" t="s">
        <v>161</v>
      </c>
      <c r="I1127" s="9" t="s">
        <v>482</v>
      </c>
      <c r="J1127" s="9" t="s">
        <v>2297</v>
      </c>
      <c r="K1127" s="9" t="s">
        <v>225</v>
      </c>
      <c r="L1127" s="9" t="s">
        <v>311</v>
      </c>
      <c r="M1127" s="9" t="s">
        <v>2885</v>
      </c>
      <c r="N1127" s="9" t="s">
        <v>196</v>
      </c>
      <c r="O1127" s="9" t="s">
        <v>116</v>
      </c>
      <c r="P1127" s="9" t="s">
        <v>258</v>
      </c>
      <c r="Q1127" s="9" t="s">
        <v>219</v>
      </c>
      <c r="R1127" s="9">
        <v>0</v>
      </c>
      <c r="S1127" s="9">
        <v>37</v>
      </c>
      <c r="U1127" s="9" t="s">
        <v>242</v>
      </c>
      <c r="W1127" s="9">
        <v>5</v>
      </c>
      <c r="X1127" s="9">
        <f>INDEX(SLA_Policy!$D$2:$D$5,MATCH(F1127,SLA_Policy!$A$2:$A$5,0))</f>
        <v>120</v>
      </c>
      <c r="Y1127" s="9" t="str">
        <f>IF(E1127="Cancelled","Excluded",IF(D1127="",IF((SLA_Policy!$B$8-B1127)*24&gt;X1127,"Open - Breached","Open - On Track"),IF((D1127-B1127)*24&lt;=X1127,"Met","Breached")))</f>
        <v>Met</v>
      </c>
    </row>
    <row r="1128" spans="1:25" x14ac:dyDescent="0.25">
      <c r="A1128" s="9" t="s">
        <v>2886</v>
      </c>
      <c r="B1128" s="23">
        <v>45959.606249999997</v>
      </c>
      <c r="C1128" s="23">
        <v>45959.6118055556</v>
      </c>
      <c r="D1128" s="23">
        <v>45959.645138888904</v>
      </c>
      <c r="E1128" s="9" t="s">
        <v>212</v>
      </c>
      <c r="F1128" s="9" t="s">
        <v>188</v>
      </c>
      <c r="G1128" s="9" t="s">
        <v>213</v>
      </c>
      <c r="H1128" s="9" t="s">
        <v>161</v>
      </c>
      <c r="I1128" s="9" t="s">
        <v>454</v>
      </c>
      <c r="J1128" s="9" t="s">
        <v>2161</v>
      </c>
      <c r="K1128" s="9" t="s">
        <v>262</v>
      </c>
      <c r="L1128" s="9" t="s">
        <v>311</v>
      </c>
      <c r="M1128" s="9" t="s">
        <v>1370</v>
      </c>
      <c r="N1128" s="9" t="s">
        <v>200</v>
      </c>
      <c r="O1128" s="9" t="s">
        <v>116</v>
      </c>
      <c r="P1128" s="9" t="s">
        <v>258</v>
      </c>
      <c r="Q1128" s="9" t="s">
        <v>219</v>
      </c>
      <c r="R1128" s="9">
        <v>0</v>
      </c>
      <c r="S1128" s="9">
        <v>2</v>
      </c>
      <c r="U1128" s="9" t="s">
        <v>290</v>
      </c>
      <c r="W1128" s="9">
        <v>5</v>
      </c>
      <c r="X1128" s="9">
        <f>INDEX(SLA_Policy!$D$2:$D$5,MATCH(F1128,SLA_Policy!$A$2:$A$5,0))</f>
        <v>72</v>
      </c>
      <c r="Y1128" s="9" t="str">
        <f>IF(E1128="Cancelled","Excluded",IF(D1128="",IF((SLA_Policy!$B$8-B1128)*24&gt;X1128,"Open - Breached","Open - On Track"),IF((D1128-B1128)*24&lt;=X1128,"Met","Breached")))</f>
        <v>Met</v>
      </c>
    </row>
    <row r="1129" spans="1:25" x14ac:dyDescent="0.25">
      <c r="A1129" s="9" t="s">
        <v>2887</v>
      </c>
      <c r="B1129" s="23">
        <v>45959.609027777798</v>
      </c>
      <c r="C1129" s="23">
        <v>45959.622222222199</v>
      </c>
      <c r="D1129" s="23">
        <v>45959.675694444399</v>
      </c>
      <c r="E1129" s="9" t="s">
        <v>212</v>
      </c>
      <c r="F1129" s="9" t="s">
        <v>189</v>
      </c>
      <c r="G1129" s="9" t="s">
        <v>213</v>
      </c>
      <c r="H1129" s="9" t="s">
        <v>161</v>
      </c>
      <c r="I1129" s="9" t="s">
        <v>389</v>
      </c>
      <c r="J1129" s="9" t="s">
        <v>2888</v>
      </c>
      <c r="K1129" s="9" t="s">
        <v>246</v>
      </c>
      <c r="L1129" s="9" t="s">
        <v>104</v>
      </c>
      <c r="M1129" s="9" t="s">
        <v>2889</v>
      </c>
      <c r="N1129" s="9" t="s">
        <v>198</v>
      </c>
      <c r="O1129" s="9" t="s">
        <v>116</v>
      </c>
      <c r="P1129" s="9" t="s">
        <v>551</v>
      </c>
      <c r="Q1129" s="9" t="s">
        <v>219</v>
      </c>
      <c r="R1129" s="9">
        <v>0</v>
      </c>
      <c r="S1129" s="9">
        <v>3</v>
      </c>
      <c r="U1129" s="9" t="s">
        <v>266</v>
      </c>
      <c r="X1129" s="9">
        <f>INDEX(SLA_Policy!$D$2:$D$5,MATCH(F1129,SLA_Policy!$A$2:$A$5,0))</f>
        <v>120</v>
      </c>
      <c r="Y1129" s="9" t="str">
        <f>IF(E1129="Cancelled","Excluded",IF(D1129="",IF((SLA_Policy!$B$8-B1129)*24&gt;X1129,"Open - Breached","Open - On Track"),IF((D1129-B1129)*24&lt;=X1129,"Met","Breached")))</f>
        <v>Met</v>
      </c>
    </row>
    <row r="1130" spans="1:25" x14ac:dyDescent="0.25">
      <c r="A1130" s="9" t="s">
        <v>2890</v>
      </c>
      <c r="B1130" s="23">
        <v>45959.6118055556</v>
      </c>
      <c r="C1130" s="23">
        <v>45959.614583333299</v>
      </c>
      <c r="D1130" s="23">
        <v>45960.372916666704</v>
      </c>
      <c r="E1130" s="9" t="s">
        <v>212</v>
      </c>
      <c r="F1130" s="9" t="s">
        <v>188</v>
      </c>
      <c r="G1130" s="9" t="s">
        <v>236</v>
      </c>
      <c r="H1130" s="9" t="s">
        <v>161</v>
      </c>
      <c r="I1130" s="9" t="s">
        <v>505</v>
      </c>
      <c r="J1130" s="9" t="s">
        <v>506</v>
      </c>
      <c r="K1130" s="9" t="s">
        <v>246</v>
      </c>
      <c r="L1130" s="9" t="s">
        <v>311</v>
      </c>
      <c r="M1130" s="9" t="s">
        <v>1364</v>
      </c>
      <c r="N1130" s="9" t="s">
        <v>197</v>
      </c>
      <c r="O1130" s="9" t="s">
        <v>177</v>
      </c>
      <c r="P1130" s="9" t="s">
        <v>300</v>
      </c>
      <c r="Q1130" s="9" t="s">
        <v>219</v>
      </c>
      <c r="R1130" s="9">
        <v>0</v>
      </c>
      <c r="S1130" s="9">
        <v>37</v>
      </c>
      <c r="U1130" s="9" t="s">
        <v>242</v>
      </c>
      <c r="X1130" s="9">
        <f>INDEX(SLA_Policy!$D$2:$D$5,MATCH(F1130,SLA_Policy!$A$2:$A$5,0))</f>
        <v>72</v>
      </c>
      <c r="Y1130" s="9" t="str">
        <f>IF(E1130="Cancelled","Excluded",IF(D1130="",IF((SLA_Policy!$B$8-B1130)*24&gt;X1130,"Open - Breached","Open - On Track"),IF((D1130-B1130)*24&lt;=X1130,"Met","Breached")))</f>
        <v>Met</v>
      </c>
    </row>
    <row r="1131" spans="1:25" x14ac:dyDescent="0.25">
      <c r="A1131" s="9" t="s">
        <v>2891</v>
      </c>
      <c r="B1131" s="23">
        <v>45959.623611111099</v>
      </c>
      <c r="C1131" s="23">
        <v>45959.698611111096</v>
      </c>
      <c r="D1131" s="23">
        <v>45960.421527777798</v>
      </c>
      <c r="E1131" s="9" t="s">
        <v>212</v>
      </c>
      <c r="F1131" s="9" t="s">
        <v>189</v>
      </c>
      <c r="G1131" s="9" t="s">
        <v>236</v>
      </c>
      <c r="H1131" s="9" t="s">
        <v>161</v>
      </c>
      <c r="I1131" s="9" t="s">
        <v>482</v>
      </c>
      <c r="J1131" s="9" t="s">
        <v>2068</v>
      </c>
      <c r="K1131" s="9" t="s">
        <v>303</v>
      </c>
      <c r="L1131" s="9" t="s">
        <v>371</v>
      </c>
      <c r="M1131" s="9" t="s">
        <v>1570</v>
      </c>
      <c r="N1131" s="9" t="s">
        <v>196</v>
      </c>
      <c r="O1131" s="9" t="s">
        <v>177</v>
      </c>
      <c r="P1131" s="9" t="s">
        <v>241</v>
      </c>
      <c r="Q1131" s="9" t="s">
        <v>219</v>
      </c>
      <c r="R1131" s="9">
        <v>0</v>
      </c>
      <c r="S1131" s="9">
        <v>78</v>
      </c>
      <c r="U1131" s="9" t="s">
        <v>242</v>
      </c>
      <c r="X1131" s="9">
        <f>INDEX(SLA_Policy!$D$2:$D$5,MATCH(F1131,SLA_Policy!$A$2:$A$5,0))</f>
        <v>120</v>
      </c>
      <c r="Y1131" s="9" t="str">
        <f>IF(E1131="Cancelled","Excluded",IF(D1131="",IF((SLA_Policy!$B$8-B1131)*24&gt;X1131,"Open - Breached","Open - On Track"),IF((D1131-B1131)*24&lt;=X1131,"Met","Breached")))</f>
        <v>Met</v>
      </c>
    </row>
    <row r="1132" spans="1:25" x14ac:dyDescent="0.25">
      <c r="A1132" s="9" t="s">
        <v>2892</v>
      </c>
      <c r="B1132" s="23">
        <v>45959.627083333296</v>
      </c>
      <c r="C1132" s="23">
        <v>45959.629861111098</v>
      </c>
      <c r="D1132" s="23">
        <v>45961.695833333302</v>
      </c>
      <c r="E1132" s="9" t="s">
        <v>212</v>
      </c>
      <c r="F1132" s="9" t="s">
        <v>189</v>
      </c>
      <c r="G1132" s="9" t="s">
        <v>213</v>
      </c>
      <c r="H1132" s="9" t="s">
        <v>163</v>
      </c>
      <c r="I1132" s="9" t="s">
        <v>223</v>
      </c>
      <c r="J1132" s="9" t="s">
        <v>1514</v>
      </c>
      <c r="K1132" s="9" t="s">
        <v>246</v>
      </c>
      <c r="L1132" s="9" t="s">
        <v>293</v>
      </c>
      <c r="M1132" s="9" t="s">
        <v>2893</v>
      </c>
      <c r="N1132" s="9" t="s">
        <v>200</v>
      </c>
      <c r="O1132" s="9" t="s">
        <v>176</v>
      </c>
      <c r="P1132" s="9" t="s">
        <v>503</v>
      </c>
      <c r="Q1132" s="9" t="s">
        <v>219</v>
      </c>
      <c r="R1132" s="9">
        <v>0</v>
      </c>
      <c r="S1132" s="9">
        <v>118</v>
      </c>
      <c r="T1132" s="9" t="s">
        <v>229</v>
      </c>
      <c r="U1132" s="9" t="s">
        <v>376</v>
      </c>
      <c r="W1132" s="9">
        <v>5</v>
      </c>
      <c r="X1132" s="9">
        <f>INDEX(SLA_Policy!$D$2:$D$5,MATCH(F1132,SLA_Policy!$A$2:$A$5,0))</f>
        <v>120</v>
      </c>
      <c r="Y1132" s="9" t="str">
        <f>IF(E1132="Cancelled","Excluded",IF(D1132="",IF((SLA_Policy!$B$8-B1132)*24&gt;X1132,"Open - Breached","Open - On Track"),IF((D1132-B1132)*24&lt;=X1132,"Met","Breached")))</f>
        <v>Met</v>
      </c>
    </row>
    <row r="1133" spans="1:25" x14ac:dyDescent="0.25">
      <c r="A1133" s="9" t="s">
        <v>2894</v>
      </c>
      <c r="B1133" s="23">
        <v>45959.627083333296</v>
      </c>
      <c r="C1133" s="23">
        <v>45959.650694444397</v>
      </c>
      <c r="D1133" s="23">
        <v>45960.357638888898</v>
      </c>
      <c r="E1133" s="9" t="s">
        <v>212</v>
      </c>
      <c r="F1133" s="9" t="s">
        <v>188</v>
      </c>
      <c r="G1133" s="9" t="s">
        <v>236</v>
      </c>
      <c r="H1133" s="9" t="s">
        <v>161</v>
      </c>
      <c r="I1133" s="9" t="s">
        <v>482</v>
      </c>
      <c r="J1133" s="9" t="s">
        <v>2174</v>
      </c>
      <c r="K1133" s="9" t="s">
        <v>262</v>
      </c>
      <c r="L1133" s="9" t="s">
        <v>307</v>
      </c>
      <c r="M1133" s="9" t="s">
        <v>2895</v>
      </c>
      <c r="N1133" s="9" t="s">
        <v>196</v>
      </c>
      <c r="O1133" s="9" t="s">
        <v>177</v>
      </c>
      <c r="P1133" s="9" t="s">
        <v>457</v>
      </c>
      <c r="Q1133" s="9" t="s">
        <v>219</v>
      </c>
      <c r="R1133" s="9">
        <v>0</v>
      </c>
      <c r="S1133" s="9">
        <v>43</v>
      </c>
      <c r="U1133" s="9" t="s">
        <v>242</v>
      </c>
      <c r="X1133" s="9">
        <f>INDEX(SLA_Policy!$D$2:$D$5,MATCH(F1133,SLA_Policy!$A$2:$A$5,0))</f>
        <v>72</v>
      </c>
      <c r="Y1133" s="9" t="str">
        <f>IF(E1133="Cancelled","Excluded",IF(D1133="",IF((SLA_Policy!$B$8-B1133)*24&gt;X1133,"Open - Breached","Open - On Track"),IF((D1133-B1133)*24&lt;=X1133,"Met","Breached")))</f>
        <v>Met</v>
      </c>
    </row>
    <row r="1134" spans="1:25" x14ac:dyDescent="0.25">
      <c r="A1134" s="9" t="s">
        <v>2896</v>
      </c>
      <c r="B1134" s="23">
        <v>45959.664583333302</v>
      </c>
      <c r="C1134" s="23">
        <v>45959.715277777803</v>
      </c>
      <c r="D1134" s="23">
        <v>45960.345138888901</v>
      </c>
      <c r="E1134" s="9" t="s">
        <v>212</v>
      </c>
      <c r="F1134" s="9" t="s">
        <v>188</v>
      </c>
      <c r="G1134" s="9" t="s">
        <v>213</v>
      </c>
      <c r="H1134" s="9" t="s">
        <v>88</v>
      </c>
      <c r="I1134" s="9" t="s">
        <v>92</v>
      </c>
      <c r="J1134" s="9" t="s">
        <v>1082</v>
      </c>
      <c r="K1134" s="9" t="s">
        <v>246</v>
      </c>
      <c r="L1134" s="9" t="s">
        <v>216</v>
      </c>
      <c r="M1134" s="9" t="s">
        <v>1114</v>
      </c>
      <c r="N1134" s="9" t="s">
        <v>196</v>
      </c>
      <c r="O1134" s="9" t="s">
        <v>178</v>
      </c>
      <c r="P1134" s="9" t="s">
        <v>272</v>
      </c>
      <c r="Q1134" s="9" t="s">
        <v>219</v>
      </c>
      <c r="R1134" s="9">
        <v>0</v>
      </c>
      <c r="S1134" s="9">
        <v>15</v>
      </c>
      <c r="T1134" s="9" t="s">
        <v>220</v>
      </c>
      <c r="U1134" s="9" t="s">
        <v>266</v>
      </c>
      <c r="X1134" s="9">
        <f>INDEX(SLA_Policy!$D$2:$D$5,MATCH(F1134,SLA_Policy!$A$2:$A$5,0))</f>
        <v>72</v>
      </c>
      <c r="Y1134" s="9" t="str">
        <f>IF(E1134="Cancelled","Excluded",IF(D1134="",IF((SLA_Policy!$B$8-B1134)*24&gt;X1134,"Open - Breached","Open - On Track"),IF((D1134-B1134)*24&lt;=X1134,"Met","Breached")))</f>
        <v>Met</v>
      </c>
    </row>
    <row r="1135" spans="1:25" x14ac:dyDescent="0.25">
      <c r="A1135" s="9" t="s">
        <v>2897</v>
      </c>
      <c r="B1135" s="23">
        <v>45959.666666666701</v>
      </c>
      <c r="C1135" s="23">
        <v>45959.718055555597</v>
      </c>
      <c r="D1135" s="23">
        <v>45961.3527777778</v>
      </c>
      <c r="E1135" s="9" t="s">
        <v>212</v>
      </c>
      <c r="F1135" s="9" t="s">
        <v>189</v>
      </c>
      <c r="G1135" s="9" t="s">
        <v>236</v>
      </c>
      <c r="H1135" s="9" t="s">
        <v>167</v>
      </c>
      <c r="I1135" s="9" t="s">
        <v>255</v>
      </c>
      <c r="J1135" s="9" t="s">
        <v>2898</v>
      </c>
      <c r="K1135" s="9" t="s">
        <v>215</v>
      </c>
      <c r="L1135" s="9" t="s">
        <v>311</v>
      </c>
      <c r="M1135" s="9" t="s">
        <v>2899</v>
      </c>
      <c r="N1135" s="9" t="s">
        <v>196</v>
      </c>
      <c r="O1135" s="9" t="s">
        <v>176</v>
      </c>
      <c r="P1135" s="9" t="s">
        <v>330</v>
      </c>
      <c r="Q1135" s="9" t="s">
        <v>273</v>
      </c>
      <c r="R1135" s="9">
        <v>0</v>
      </c>
      <c r="S1135" s="9">
        <v>17</v>
      </c>
      <c r="U1135" s="9" t="s">
        <v>242</v>
      </c>
      <c r="X1135" s="9">
        <f>INDEX(SLA_Policy!$D$2:$D$5,MATCH(F1135,SLA_Policy!$A$2:$A$5,0))</f>
        <v>120</v>
      </c>
      <c r="Y1135" s="9" t="str">
        <f>IF(E1135="Cancelled","Excluded",IF(D1135="",IF((SLA_Policy!$B$8-B1135)*24&gt;X1135,"Open - Breached","Open - On Track"),IF((D1135-B1135)*24&lt;=X1135,"Met","Breached")))</f>
        <v>Met</v>
      </c>
    </row>
    <row r="1136" spans="1:25" x14ac:dyDescent="0.25">
      <c r="A1136" s="9" t="s">
        <v>2900</v>
      </c>
      <c r="B1136" s="23">
        <v>45959.6743055556</v>
      </c>
      <c r="C1136" s="23">
        <v>45960.332638888904</v>
      </c>
      <c r="D1136" s="23">
        <v>45960.357638888898</v>
      </c>
      <c r="E1136" s="9" t="s">
        <v>212</v>
      </c>
      <c r="F1136" s="9" t="s">
        <v>188</v>
      </c>
      <c r="G1136" s="9" t="s">
        <v>213</v>
      </c>
      <c r="H1136" s="9" t="s">
        <v>161</v>
      </c>
      <c r="I1136" s="9" t="s">
        <v>389</v>
      </c>
      <c r="J1136" s="9" t="s">
        <v>786</v>
      </c>
      <c r="K1136" s="9" t="s">
        <v>262</v>
      </c>
      <c r="L1136" s="9" t="s">
        <v>311</v>
      </c>
      <c r="M1136" s="9" t="s">
        <v>1370</v>
      </c>
      <c r="N1136" s="9" t="s">
        <v>196</v>
      </c>
      <c r="O1136" s="9" t="s">
        <v>116</v>
      </c>
      <c r="P1136" s="9" t="s">
        <v>590</v>
      </c>
      <c r="Q1136" s="9" t="s">
        <v>219</v>
      </c>
      <c r="R1136" s="9">
        <v>0</v>
      </c>
      <c r="S1136" s="9">
        <v>11</v>
      </c>
      <c r="U1136" s="9" t="s">
        <v>140</v>
      </c>
      <c r="V1136" s="9" t="s">
        <v>1839</v>
      </c>
      <c r="W1136" s="9">
        <v>2</v>
      </c>
      <c r="X1136" s="9">
        <f>INDEX(SLA_Policy!$D$2:$D$5,MATCH(F1136,SLA_Policy!$A$2:$A$5,0))</f>
        <v>72</v>
      </c>
      <c r="Y1136" s="9" t="str">
        <f>IF(E1136="Cancelled","Excluded",IF(D1136="",IF((SLA_Policy!$B$8-B1136)*24&gt;X1136,"Open - Breached","Open - On Track"),IF((D1136-B1136)*24&lt;=X1136,"Met","Breached")))</f>
        <v>Met</v>
      </c>
    </row>
    <row r="1137" spans="1:25" x14ac:dyDescent="0.25">
      <c r="A1137" s="9" t="s">
        <v>2901</v>
      </c>
      <c r="B1137" s="23">
        <v>45959.677777777797</v>
      </c>
      <c r="C1137" s="23">
        <v>45959.706250000003</v>
      </c>
      <c r="D1137" s="23">
        <v>45964.344444444498</v>
      </c>
      <c r="E1137" s="9" t="s">
        <v>212</v>
      </c>
      <c r="F1137" s="9" t="s">
        <v>188</v>
      </c>
      <c r="G1137" s="9" t="s">
        <v>213</v>
      </c>
      <c r="H1137" s="9" t="s">
        <v>164</v>
      </c>
      <c r="I1137" s="9" t="s">
        <v>339</v>
      </c>
      <c r="J1137" s="9" t="s">
        <v>459</v>
      </c>
      <c r="K1137" s="9" t="s">
        <v>410</v>
      </c>
      <c r="L1137" s="9" t="s">
        <v>311</v>
      </c>
      <c r="M1137" s="9" t="s">
        <v>2902</v>
      </c>
      <c r="N1137" s="9" t="s">
        <v>196</v>
      </c>
      <c r="O1137" s="9" t="s">
        <v>116</v>
      </c>
      <c r="P1137" s="9" t="s">
        <v>551</v>
      </c>
      <c r="Q1137" s="9" t="s">
        <v>219</v>
      </c>
      <c r="R1137" s="9">
        <v>0</v>
      </c>
      <c r="S1137" s="9">
        <v>21</v>
      </c>
      <c r="T1137" s="9" t="s">
        <v>464</v>
      </c>
      <c r="U1137" s="9" t="s">
        <v>266</v>
      </c>
      <c r="X1137" s="9">
        <f>INDEX(SLA_Policy!$D$2:$D$5,MATCH(F1137,SLA_Policy!$A$2:$A$5,0))</f>
        <v>72</v>
      </c>
      <c r="Y1137" s="9" t="str">
        <f>IF(E1137="Cancelled","Excluded",IF(D1137="",IF((SLA_Policy!$B$8-B1137)*24&gt;X1137,"Open - Breached","Open - On Track"),IF((D1137-B1137)*24&lt;=X1137,"Met","Breached")))</f>
        <v>Breached</v>
      </c>
    </row>
    <row r="1138" spans="1:25" x14ac:dyDescent="0.25">
      <c r="A1138" s="9" t="s">
        <v>2903</v>
      </c>
      <c r="B1138" s="23">
        <v>45959.683333333298</v>
      </c>
      <c r="C1138" s="23">
        <v>45959.754166666702</v>
      </c>
      <c r="D1138" s="23">
        <v>45960.617361111101</v>
      </c>
      <c r="E1138" s="9" t="s">
        <v>212</v>
      </c>
      <c r="F1138" s="9" t="s">
        <v>188</v>
      </c>
      <c r="G1138" s="9" t="s">
        <v>213</v>
      </c>
      <c r="H1138" s="9" t="s">
        <v>167</v>
      </c>
      <c r="I1138" s="9" t="s">
        <v>536</v>
      </c>
      <c r="J1138" s="9" t="s">
        <v>2904</v>
      </c>
      <c r="K1138" s="9" t="s">
        <v>215</v>
      </c>
      <c r="L1138" s="9" t="s">
        <v>311</v>
      </c>
      <c r="M1138" s="9" t="s">
        <v>1807</v>
      </c>
      <c r="N1138" s="9" t="s">
        <v>196</v>
      </c>
      <c r="O1138" s="9" t="s">
        <v>180</v>
      </c>
      <c r="P1138" s="9" t="s">
        <v>278</v>
      </c>
      <c r="Q1138" s="9" t="s">
        <v>219</v>
      </c>
      <c r="R1138" s="9">
        <v>0</v>
      </c>
      <c r="S1138" s="9">
        <v>60</v>
      </c>
      <c r="T1138" s="9" t="s">
        <v>322</v>
      </c>
      <c r="U1138" s="9" t="s">
        <v>248</v>
      </c>
      <c r="X1138" s="9">
        <f>INDEX(SLA_Policy!$D$2:$D$5,MATCH(F1138,SLA_Policy!$A$2:$A$5,0))</f>
        <v>72</v>
      </c>
      <c r="Y1138" s="9" t="str">
        <f>IF(E1138="Cancelled","Excluded",IF(D1138="",IF((SLA_Policy!$B$8-B1138)*24&gt;X1138,"Open - Breached","Open - On Track"),IF((D1138-B1138)*24&lt;=X1138,"Met","Breached")))</f>
        <v>Met</v>
      </c>
    </row>
    <row r="1139" spans="1:25" x14ac:dyDescent="0.25">
      <c r="A1139" s="9" t="s">
        <v>2905</v>
      </c>
      <c r="B1139" s="23">
        <v>45959.688194444498</v>
      </c>
      <c r="C1139" s="23">
        <v>45959.7006944444</v>
      </c>
      <c r="D1139" s="23">
        <v>45959.754166666702</v>
      </c>
      <c r="E1139" s="9" t="s">
        <v>212</v>
      </c>
      <c r="F1139" s="9" t="s">
        <v>187</v>
      </c>
      <c r="G1139" s="9" t="s">
        <v>213</v>
      </c>
      <c r="H1139" s="9" t="s">
        <v>161</v>
      </c>
      <c r="I1139" s="9" t="s">
        <v>297</v>
      </c>
      <c r="J1139" s="9" t="s">
        <v>735</v>
      </c>
      <c r="K1139" s="9" t="s">
        <v>246</v>
      </c>
      <c r="L1139" s="9" t="s">
        <v>104</v>
      </c>
      <c r="M1139" s="9" t="s">
        <v>1478</v>
      </c>
      <c r="N1139" s="9" t="s">
        <v>199</v>
      </c>
      <c r="O1139" s="9" t="s">
        <v>116</v>
      </c>
      <c r="P1139" s="9" t="s">
        <v>525</v>
      </c>
      <c r="Q1139" s="9" t="s">
        <v>219</v>
      </c>
      <c r="R1139" s="9">
        <v>0</v>
      </c>
      <c r="S1139" s="9">
        <v>34</v>
      </c>
      <c r="U1139" s="9" t="s">
        <v>290</v>
      </c>
      <c r="X1139" s="9">
        <f>INDEX(SLA_Policy!$D$2:$D$5,MATCH(F1139,SLA_Policy!$A$2:$A$5,0))</f>
        <v>8</v>
      </c>
      <c r="Y1139" s="9" t="str">
        <f>IF(E1139="Cancelled","Excluded",IF(D1139="",IF((SLA_Policy!$B$8-B1139)*24&gt;X1139,"Open - Breached","Open - On Track"),IF((D1139-B1139)*24&lt;=X1139,"Met","Breached")))</f>
        <v>Met</v>
      </c>
    </row>
    <row r="1140" spans="1:25" x14ac:dyDescent="0.25">
      <c r="A1140" s="9" t="s">
        <v>2906</v>
      </c>
      <c r="B1140" s="23">
        <v>45959.688888888901</v>
      </c>
      <c r="C1140" s="23">
        <v>45959.717361111099</v>
      </c>
      <c r="D1140" s="23">
        <v>45961.341666666704</v>
      </c>
      <c r="E1140" s="9" t="s">
        <v>212</v>
      </c>
      <c r="F1140" s="9" t="s">
        <v>188</v>
      </c>
      <c r="G1140" s="9" t="s">
        <v>236</v>
      </c>
      <c r="H1140" s="9" t="s">
        <v>161</v>
      </c>
      <c r="I1140" s="9" t="s">
        <v>482</v>
      </c>
      <c r="J1140" s="9" t="s">
        <v>2297</v>
      </c>
      <c r="K1140" s="9" t="s">
        <v>246</v>
      </c>
      <c r="L1140" s="9" t="s">
        <v>307</v>
      </c>
      <c r="M1140" s="9" t="s">
        <v>2203</v>
      </c>
      <c r="N1140" s="9" t="s">
        <v>196</v>
      </c>
      <c r="O1140" s="9" t="s">
        <v>177</v>
      </c>
      <c r="P1140" s="9" t="s">
        <v>457</v>
      </c>
      <c r="Q1140" s="9" t="s">
        <v>219</v>
      </c>
      <c r="R1140" s="9">
        <v>0</v>
      </c>
      <c r="S1140" s="9">
        <v>82</v>
      </c>
      <c r="U1140" s="9" t="s">
        <v>242</v>
      </c>
      <c r="W1140" s="9">
        <v>5</v>
      </c>
      <c r="X1140" s="9">
        <f>INDEX(SLA_Policy!$D$2:$D$5,MATCH(F1140,SLA_Policy!$A$2:$A$5,0))</f>
        <v>72</v>
      </c>
      <c r="Y1140" s="9" t="str">
        <f>IF(E1140="Cancelled","Excluded",IF(D1140="",IF((SLA_Policy!$B$8-B1140)*24&gt;X1140,"Open - Breached","Open - On Track"),IF((D1140-B1140)*24&lt;=X1140,"Met","Breached")))</f>
        <v>Met</v>
      </c>
    </row>
    <row r="1141" spans="1:25" x14ac:dyDescent="0.25">
      <c r="A1141" s="9" t="s">
        <v>2907</v>
      </c>
      <c r="B1141" s="23">
        <v>45959.698611111096</v>
      </c>
      <c r="C1141" s="23">
        <v>45959.706944444399</v>
      </c>
      <c r="D1141" s="23">
        <v>45960.384722222203</v>
      </c>
      <c r="E1141" s="9" t="s">
        <v>212</v>
      </c>
      <c r="F1141" s="9" t="s">
        <v>188</v>
      </c>
      <c r="G1141" s="9" t="s">
        <v>213</v>
      </c>
      <c r="H1141" s="9" t="s">
        <v>164</v>
      </c>
      <c r="I1141" s="9" t="s">
        <v>260</v>
      </c>
      <c r="J1141" s="9" t="s">
        <v>1000</v>
      </c>
      <c r="K1141" s="9" t="s">
        <v>246</v>
      </c>
      <c r="L1141" s="9" t="s">
        <v>311</v>
      </c>
      <c r="M1141" s="9" t="s">
        <v>1565</v>
      </c>
      <c r="N1141" s="9" t="s">
        <v>196</v>
      </c>
      <c r="O1141" s="9" t="s">
        <v>179</v>
      </c>
      <c r="P1141" s="9" t="s">
        <v>313</v>
      </c>
      <c r="Q1141" s="9" t="s">
        <v>219</v>
      </c>
      <c r="R1141" s="9">
        <v>0</v>
      </c>
      <c r="S1141" s="9">
        <v>21</v>
      </c>
      <c r="T1141" s="9" t="s">
        <v>265</v>
      </c>
      <c r="U1141" s="9" t="s">
        <v>266</v>
      </c>
      <c r="W1141" s="9">
        <v>5</v>
      </c>
      <c r="X1141" s="9">
        <f>INDEX(SLA_Policy!$D$2:$D$5,MATCH(F1141,SLA_Policy!$A$2:$A$5,0))</f>
        <v>72</v>
      </c>
      <c r="Y1141" s="9" t="str">
        <f>IF(E1141="Cancelled","Excluded",IF(D1141="",IF((SLA_Policy!$B$8-B1141)*24&gt;X1141,"Open - Breached","Open - On Track"),IF((D1141-B1141)*24&lt;=X1141,"Met","Breached")))</f>
        <v>Met</v>
      </c>
    </row>
    <row r="1142" spans="1:25" x14ac:dyDescent="0.25">
      <c r="A1142" s="9" t="s">
        <v>2908</v>
      </c>
      <c r="B1142" s="23">
        <v>45959.706250000003</v>
      </c>
      <c r="C1142" s="23">
        <v>45959.712500000001</v>
      </c>
      <c r="D1142" s="23">
        <v>45960.345138888901</v>
      </c>
      <c r="E1142" s="9" t="s">
        <v>212</v>
      </c>
      <c r="F1142" s="9" t="s">
        <v>188</v>
      </c>
      <c r="G1142" s="9" t="s">
        <v>213</v>
      </c>
      <c r="H1142" s="9" t="s">
        <v>165</v>
      </c>
      <c r="I1142" s="9" t="s">
        <v>567</v>
      </c>
      <c r="J1142" s="9" t="s">
        <v>2909</v>
      </c>
      <c r="K1142" s="9" t="s">
        <v>246</v>
      </c>
      <c r="L1142" s="9" t="s">
        <v>311</v>
      </c>
      <c r="M1142" s="9" t="s">
        <v>2910</v>
      </c>
      <c r="N1142" s="9" t="s">
        <v>196</v>
      </c>
      <c r="O1142" s="9" t="s">
        <v>176</v>
      </c>
      <c r="P1142" s="9" t="s">
        <v>228</v>
      </c>
      <c r="Q1142" s="9" t="s">
        <v>219</v>
      </c>
      <c r="R1142" s="9">
        <v>0</v>
      </c>
      <c r="S1142" s="9">
        <v>21</v>
      </c>
      <c r="U1142" s="9" t="s">
        <v>230</v>
      </c>
      <c r="X1142" s="9">
        <f>INDEX(SLA_Policy!$D$2:$D$5,MATCH(F1142,SLA_Policy!$A$2:$A$5,0))</f>
        <v>72</v>
      </c>
      <c r="Y1142" s="9" t="str">
        <f>IF(E1142="Cancelled","Excluded",IF(D1142="",IF((SLA_Policy!$B$8-B1142)*24&gt;X1142,"Open - Breached","Open - On Track"),IF((D1142-B1142)*24&lt;=X1142,"Met","Breached")))</f>
        <v>Met</v>
      </c>
    </row>
    <row r="1143" spans="1:25" x14ac:dyDescent="0.25">
      <c r="A1143" s="9" t="s">
        <v>2911</v>
      </c>
      <c r="B1143" s="23">
        <v>45959.776388888902</v>
      </c>
      <c r="C1143" s="23">
        <v>45959.814583333296</v>
      </c>
      <c r="D1143" s="23">
        <v>45959.840972222199</v>
      </c>
      <c r="E1143" s="9" t="s">
        <v>212</v>
      </c>
      <c r="F1143" s="9" t="s">
        <v>187</v>
      </c>
      <c r="G1143" s="9" t="s">
        <v>213</v>
      </c>
      <c r="H1143" s="9" t="s">
        <v>162</v>
      </c>
      <c r="I1143" s="9" t="s">
        <v>393</v>
      </c>
      <c r="J1143" s="9" t="s">
        <v>2912</v>
      </c>
      <c r="K1143" s="9" t="s">
        <v>225</v>
      </c>
      <c r="L1143" s="9" t="s">
        <v>293</v>
      </c>
      <c r="M1143" s="9" t="s">
        <v>1637</v>
      </c>
      <c r="N1143" s="9" t="s">
        <v>197</v>
      </c>
      <c r="O1143" s="9" t="s">
        <v>176</v>
      </c>
      <c r="P1143" s="9" t="s">
        <v>330</v>
      </c>
      <c r="Q1143" s="9" t="s">
        <v>273</v>
      </c>
      <c r="R1143" s="9">
        <v>0</v>
      </c>
      <c r="S1143" s="9">
        <v>7</v>
      </c>
      <c r="U1143" s="9" t="s">
        <v>266</v>
      </c>
      <c r="W1143" s="9">
        <v>4</v>
      </c>
      <c r="X1143" s="9">
        <f>INDEX(SLA_Policy!$D$2:$D$5,MATCH(F1143,SLA_Policy!$A$2:$A$5,0))</f>
        <v>8</v>
      </c>
      <c r="Y1143" s="9" t="str">
        <f>IF(E1143="Cancelled","Excluded",IF(D1143="",IF((SLA_Policy!$B$8-B1143)*24&gt;X1143,"Open - Breached","Open - On Track"),IF((D1143-B1143)*24&lt;=X1143,"Met","Breached")))</f>
        <v>Met</v>
      </c>
    </row>
    <row r="1144" spans="1:25" x14ac:dyDescent="0.25">
      <c r="A1144" s="9" t="s">
        <v>2913</v>
      </c>
      <c r="B1144" s="23">
        <v>45959.777083333298</v>
      </c>
      <c r="C1144" s="23">
        <v>45959.780555555597</v>
      </c>
      <c r="D1144" s="23">
        <v>45960.393750000003</v>
      </c>
      <c r="E1144" s="9" t="s">
        <v>212</v>
      </c>
      <c r="F1144" s="9" t="s">
        <v>188</v>
      </c>
      <c r="G1144" s="9" t="s">
        <v>236</v>
      </c>
      <c r="H1144" s="9" t="s">
        <v>162</v>
      </c>
      <c r="I1144" s="9" t="s">
        <v>280</v>
      </c>
      <c r="J1144" s="9" t="s">
        <v>2914</v>
      </c>
      <c r="K1144" s="9" t="s">
        <v>246</v>
      </c>
      <c r="L1144" s="9" t="s">
        <v>104</v>
      </c>
      <c r="M1144" s="9" t="s">
        <v>2915</v>
      </c>
      <c r="N1144" s="9" t="s">
        <v>196</v>
      </c>
      <c r="O1144" s="9" t="s">
        <v>179</v>
      </c>
      <c r="P1144" s="9" t="s">
        <v>313</v>
      </c>
      <c r="Q1144" s="9" t="s">
        <v>273</v>
      </c>
      <c r="R1144" s="9">
        <v>0</v>
      </c>
      <c r="S1144" s="9">
        <v>15</v>
      </c>
      <c r="U1144" s="9" t="s">
        <v>242</v>
      </c>
      <c r="X1144" s="9">
        <f>INDEX(SLA_Policy!$D$2:$D$5,MATCH(F1144,SLA_Policy!$A$2:$A$5,0))</f>
        <v>72</v>
      </c>
      <c r="Y1144" s="9" t="str">
        <f>IF(E1144="Cancelled","Excluded",IF(D1144="",IF((SLA_Policy!$B$8-B1144)*24&gt;X1144,"Open - Breached","Open - On Track"),IF((D1144-B1144)*24&lt;=X1144,"Met","Breached")))</f>
        <v>Met</v>
      </c>
    </row>
    <row r="1145" spans="1:25" x14ac:dyDescent="0.25">
      <c r="A1145" s="9" t="s">
        <v>2916</v>
      </c>
      <c r="B1145" s="23">
        <v>45959.8034722222</v>
      </c>
      <c r="C1145" s="23">
        <v>45960.304166666698</v>
      </c>
      <c r="D1145" s="23">
        <v>45960.319444444503</v>
      </c>
      <c r="E1145" s="9" t="s">
        <v>212</v>
      </c>
      <c r="F1145" s="9" t="s">
        <v>188</v>
      </c>
      <c r="G1145" s="9" t="s">
        <v>213</v>
      </c>
      <c r="H1145" s="9" t="s">
        <v>161</v>
      </c>
      <c r="I1145" s="9" t="s">
        <v>389</v>
      </c>
      <c r="J1145" s="9" t="s">
        <v>1996</v>
      </c>
      <c r="K1145" s="9" t="s">
        <v>246</v>
      </c>
      <c r="L1145" s="9" t="s">
        <v>282</v>
      </c>
      <c r="M1145" s="9" t="s">
        <v>822</v>
      </c>
      <c r="N1145" s="9" t="s">
        <v>197</v>
      </c>
      <c r="O1145" s="9" t="s">
        <v>116</v>
      </c>
      <c r="P1145" s="9" t="s">
        <v>525</v>
      </c>
      <c r="Q1145" s="9" t="s">
        <v>219</v>
      </c>
      <c r="R1145" s="9">
        <v>0</v>
      </c>
      <c r="S1145" s="9">
        <v>29</v>
      </c>
      <c r="U1145" s="9" t="s">
        <v>140</v>
      </c>
      <c r="V1145" s="9" t="s">
        <v>1839</v>
      </c>
      <c r="W1145" s="9">
        <v>5</v>
      </c>
      <c r="X1145" s="9">
        <f>INDEX(SLA_Policy!$D$2:$D$5,MATCH(F1145,SLA_Policy!$A$2:$A$5,0))</f>
        <v>72</v>
      </c>
      <c r="Y1145" s="9" t="str">
        <f>IF(E1145="Cancelled","Excluded",IF(D1145="",IF((SLA_Policy!$B$8-B1145)*24&gt;X1145,"Open - Breached","Open - On Track"),IF((D1145-B1145)*24&lt;=X1145,"Met","Breached")))</f>
        <v>Met</v>
      </c>
    </row>
    <row r="1146" spans="1:25" x14ac:dyDescent="0.25">
      <c r="A1146" s="9" t="s">
        <v>2917</v>
      </c>
      <c r="B1146" s="23">
        <v>45959.856249999997</v>
      </c>
      <c r="C1146" s="23">
        <v>45960.296527777798</v>
      </c>
      <c r="D1146" s="23">
        <v>45960.302083333299</v>
      </c>
      <c r="E1146" s="9" t="s">
        <v>212</v>
      </c>
      <c r="F1146" s="9" t="s">
        <v>188</v>
      </c>
      <c r="G1146" s="9" t="s">
        <v>213</v>
      </c>
      <c r="H1146" s="9" t="s">
        <v>167</v>
      </c>
      <c r="I1146" s="9" t="s">
        <v>684</v>
      </c>
      <c r="J1146" s="9" t="s">
        <v>2364</v>
      </c>
      <c r="K1146" s="9" t="s">
        <v>215</v>
      </c>
      <c r="L1146" s="9" t="s">
        <v>307</v>
      </c>
      <c r="M1146" s="9" t="s">
        <v>1434</v>
      </c>
      <c r="N1146" s="9" t="s">
        <v>196</v>
      </c>
      <c r="O1146" s="9" t="s">
        <v>116</v>
      </c>
      <c r="P1146" s="9" t="s">
        <v>590</v>
      </c>
      <c r="Q1146" s="9" t="s">
        <v>219</v>
      </c>
      <c r="R1146" s="9">
        <v>0</v>
      </c>
      <c r="S1146" s="9">
        <v>13</v>
      </c>
      <c r="U1146" s="9" t="s">
        <v>266</v>
      </c>
      <c r="X1146" s="9">
        <f>INDEX(SLA_Policy!$D$2:$D$5,MATCH(F1146,SLA_Policy!$A$2:$A$5,0))</f>
        <v>72</v>
      </c>
      <c r="Y1146" s="9" t="str">
        <f>IF(E1146="Cancelled","Excluded",IF(D1146="",IF((SLA_Policy!$B$8-B1146)*24&gt;X1146,"Open - Breached","Open - On Track"),IF((D1146-B1146)*24&lt;=X1146,"Met","Breached")))</f>
        <v>Met</v>
      </c>
    </row>
    <row r="1147" spans="1:25" x14ac:dyDescent="0.25">
      <c r="A1147" s="9" t="s">
        <v>2918</v>
      </c>
      <c r="B1147" s="23">
        <v>45959.921527777798</v>
      </c>
      <c r="C1147" s="23">
        <v>45960.340972222199</v>
      </c>
      <c r="D1147" s="23">
        <v>45960.348611111098</v>
      </c>
      <c r="E1147" s="9" t="s">
        <v>212</v>
      </c>
      <c r="F1147" s="9" t="s">
        <v>188</v>
      </c>
      <c r="G1147" s="9" t="s">
        <v>213</v>
      </c>
      <c r="H1147" s="9" t="s">
        <v>88</v>
      </c>
      <c r="I1147" s="9" t="s">
        <v>268</v>
      </c>
      <c r="J1147" s="9" t="s">
        <v>2919</v>
      </c>
      <c r="K1147" s="9" t="s">
        <v>225</v>
      </c>
      <c r="L1147" s="9" t="s">
        <v>226</v>
      </c>
      <c r="M1147" s="9" t="s">
        <v>1959</v>
      </c>
      <c r="N1147" s="9" t="s">
        <v>200</v>
      </c>
      <c r="O1147" s="9" t="s">
        <v>178</v>
      </c>
      <c r="P1147" s="9" t="s">
        <v>272</v>
      </c>
      <c r="Q1147" s="9" t="s">
        <v>219</v>
      </c>
      <c r="R1147" s="9">
        <v>0</v>
      </c>
      <c r="S1147" s="9">
        <v>11</v>
      </c>
      <c r="T1147" s="9" t="s">
        <v>229</v>
      </c>
      <c r="U1147" s="9" t="s">
        <v>661</v>
      </c>
      <c r="W1147" s="9">
        <v>4</v>
      </c>
      <c r="X1147" s="9">
        <f>INDEX(SLA_Policy!$D$2:$D$5,MATCH(F1147,SLA_Policy!$A$2:$A$5,0))</f>
        <v>72</v>
      </c>
      <c r="Y1147" s="9" t="str">
        <f>IF(E1147="Cancelled","Excluded",IF(D1147="",IF((SLA_Policy!$B$8-B1147)*24&gt;X1147,"Open - Breached","Open - On Track"),IF((D1147-B1147)*24&lt;=X1147,"Met","Breached")))</f>
        <v>Met</v>
      </c>
    </row>
    <row r="1148" spans="1:25" x14ac:dyDescent="0.25">
      <c r="A1148" s="9" t="s">
        <v>2920</v>
      </c>
      <c r="B1148" s="23">
        <v>45960.247222222199</v>
      </c>
      <c r="C1148" s="23">
        <v>45960.3527777778</v>
      </c>
      <c r="D1148" s="23">
        <v>45960.618750000001</v>
      </c>
      <c r="E1148" s="9" t="s">
        <v>212</v>
      </c>
      <c r="F1148" s="9" t="s">
        <v>189</v>
      </c>
      <c r="G1148" s="9" t="s">
        <v>213</v>
      </c>
      <c r="H1148" s="9" t="s">
        <v>161</v>
      </c>
      <c r="I1148" s="9" t="s">
        <v>389</v>
      </c>
      <c r="J1148" s="9" t="s">
        <v>2921</v>
      </c>
      <c r="K1148" s="9" t="s">
        <v>215</v>
      </c>
      <c r="L1148" s="9" t="s">
        <v>270</v>
      </c>
      <c r="M1148" s="9" t="s">
        <v>657</v>
      </c>
      <c r="N1148" s="9" t="s">
        <v>196</v>
      </c>
      <c r="O1148" s="9" t="s">
        <v>116</v>
      </c>
      <c r="P1148" s="9" t="s">
        <v>258</v>
      </c>
      <c r="Q1148" s="9" t="s">
        <v>219</v>
      </c>
      <c r="R1148" s="9">
        <v>0</v>
      </c>
      <c r="S1148" s="9">
        <v>3</v>
      </c>
      <c r="U1148" s="9" t="s">
        <v>290</v>
      </c>
      <c r="X1148" s="9">
        <f>INDEX(SLA_Policy!$D$2:$D$5,MATCH(F1148,SLA_Policy!$A$2:$A$5,0))</f>
        <v>120</v>
      </c>
      <c r="Y1148" s="9" t="str">
        <f>IF(E1148="Cancelled","Excluded",IF(D1148="",IF((SLA_Policy!$B$8-B1148)*24&gt;X1148,"Open - Breached","Open - On Track"),IF((D1148-B1148)*24&lt;=X1148,"Met","Breached")))</f>
        <v>Met</v>
      </c>
    </row>
    <row r="1149" spans="1:25" x14ac:dyDescent="0.25">
      <c r="A1149" s="9" t="s">
        <v>2922</v>
      </c>
      <c r="B1149" s="23">
        <v>45960.274305555598</v>
      </c>
      <c r="C1149" s="23">
        <v>45960.308333333298</v>
      </c>
      <c r="D1149" s="23">
        <v>45961.346527777801</v>
      </c>
      <c r="E1149" s="9" t="s">
        <v>212</v>
      </c>
      <c r="F1149" s="9" t="s">
        <v>189</v>
      </c>
      <c r="G1149" s="9" t="s">
        <v>236</v>
      </c>
      <c r="H1149" s="9" t="s">
        <v>161</v>
      </c>
      <c r="I1149" s="9" t="s">
        <v>482</v>
      </c>
      <c r="J1149" s="9" t="s">
        <v>2529</v>
      </c>
      <c r="K1149" s="9" t="s">
        <v>215</v>
      </c>
      <c r="L1149" s="9" t="s">
        <v>282</v>
      </c>
      <c r="M1149" s="9" t="s">
        <v>2718</v>
      </c>
      <c r="N1149" s="9" t="s">
        <v>196</v>
      </c>
      <c r="O1149" s="9" t="s">
        <v>177</v>
      </c>
      <c r="P1149" s="9" t="s">
        <v>300</v>
      </c>
      <c r="Q1149" s="9" t="s">
        <v>219</v>
      </c>
      <c r="R1149" s="9">
        <v>0</v>
      </c>
      <c r="S1149" s="9">
        <v>35</v>
      </c>
      <c r="U1149" s="9" t="s">
        <v>242</v>
      </c>
      <c r="X1149" s="9">
        <f>INDEX(SLA_Policy!$D$2:$D$5,MATCH(F1149,SLA_Policy!$A$2:$A$5,0))</f>
        <v>120</v>
      </c>
      <c r="Y1149" s="9" t="str">
        <f>IF(E1149="Cancelled","Excluded",IF(D1149="",IF((SLA_Policy!$B$8-B1149)*24&gt;X1149,"Open - Breached","Open - On Track"),IF((D1149-B1149)*24&lt;=X1149,"Met","Breached")))</f>
        <v>Met</v>
      </c>
    </row>
    <row r="1150" spans="1:25" x14ac:dyDescent="0.25">
      <c r="A1150" s="9" t="s">
        <v>2923</v>
      </c>
      <c r="B1150" s="23">
        <v>45960.295833333301</v>
      </c>
      <c r="C1150" s="23">
        <v>45960.296527777798</v>
      </c>
      <c r="D1150" s="23">
        <v>45960.5444444444</v>
      </c>
      <c r="E1150" s="9" t="s">
        <v>212</v>
      </c>
      <c r="F1150" s="9" t="s">
        <v>188</v>
      </c>
      <c r="G1150" s="9" t="s">
        <v>213</v>
      </c>
      <c r="H1150" s="9" t="s">
        <v>88</v>
      </c>
      <c r="I1150" s="9" t="s">
        <v>92</v>
      </c>
      <c r="J1150" s="9" t="s">
        <v>2924</v>
      </c>
      <c r="K1150" s="9" t="s">
        <v>215</v>
      </c>
      <c r="L1150" s="9" t="s">
        <v>351</v>
      </c>
      <c r="M1150" s="9" t="s">
        <v>2661</v>
      </c>
      <c r="N1150" s="9" t="s">
        <v>198</v>
      </c>
      <c r="O1150" s="9" t="s">
        <v>116</v>
      </c>
      <c r="P1150" s="9" t="s">
        <v>218</v>
      </c>
      <c r="Q1150" s="9" t="s">
        <v>219</v>
      </c>
      <c r="R1150" s="9">
        <v>0</v>
      </c>
      <c r="S1150" s="9">
        <v>14</v>
      </c>
      <c r="T1150" s="9" t="s">
        <v>136</v>
      </c>
      <c r="U1150" s="9" t="s">
        <v>266</v>
      </c>
      <c r="W1150" s="9">
        <v>5</v>
      </c>
      <c r="X1150" s="9">
        <f>INDEX(SLA_Policy!$D$2:$D$5,MATCH(F1150,SLA_Policy!$A$2:$A$5,0))</f>
        <v>72</v>
      </c>
      <c r="Y1150" s="9" t="str">
        <f>IF(E1150="Cancelled","Excluded",IF(D1150="",IF((SLA_Policy!$B$8-B1150)*24&gt;X1150,"Open - Breached","Open - On Track"),IF((D1150-B1150)*24&lt;=X1150,"Met","Breached")))</f>
        <v>Met</v>
      </c>
    </row>
    <row r="1151" spans="1:25" x14ac:dyDescent="0.25">
      <c r="A1151" s="9" t="s">
        <v>2925</v>
      </c>
      <c r="B1151" s="23">
        <v>45960.302777777797</v>
      </c>
      <c r="C1151" s="23">
        <v>45960.316666666702</v>
      </c>
      <c r="D1151" s="23">
        <v>45961.323611111096</v>
      </c>
      <c r="E1151" s="9" t="s">
        <v>212</v>
      </c>
      <c r="F1151" s="9" t="s">
        <v>189</v>
      </c>
      <c r="G1151" s="9" t="s">
        <v>236</v>
      </c>
      <c r="H1151" s="9" t="s">
        <v>161</v>
      </c>
      <c r="I1151" s="9" t="s">
        <v>237</v>
      </c>
      <c r="J1151" s="9" t="s">
        <v>602</v>
      </c>
      <c r="K1151" s="9" t="s">
        <v>246</v>
      </c>
      <c r="L1151" s="9" t="s">
        <v>226</v>
      </c>
      <c r="M1151" s="9" t="s">
        <v>2251</v>
      </c>
      <c r="N1151" s="9" t="s">
        <v>196</v>
      </c>
      <c r="O1151" s="9" t="s">
        <v>177</v>
      </c>
      <c r="P1151" s="9" t="s">
        <v>241</v>
      </c>
      <c r="Q1151" s="9" t="s">
        <v>219</v>
      </c>
      <c r="R1151" s="9">
        <v>0</v>
      </c>
      <c r="S1151" s="9">
        <v>16</v>
      </c>
      <c r="U1151" s="9" t="s">
        <v>242</v>
      </c>
      <c r="W1151" s="9">
        <v>5</v>
      </c>
      <c r="X1151" s="9">
        <f>INDEX(SLA_Policy!$D$2:$D$5,MATCH(F1151,SLA_Policy!$A$2:$A$5,0))</f>
        <v>120</v>
      </c>
      <c r="Y1151" s="9" t="str">
        <f>IF(E1151="Cancelled","Excluded",IF(D1151="",IF((SLA_Policy!$B$8-B1151)*24&gt;X1151,"Open - Breached","Open - On Track"),IF((D1151-B1151)*24&lt;=X1151,"Met","Breached")))</f>
        <v>Met</v>
      </c>
    </row>
    <row r="1152" spans="1:25" x14ac:dyDescent="0.25">
      <c r="A1152" s="9" t="s">
        <v>2926</v>
      </c>
      <c r="B1152" s="23">
        <v>45960.336111111101</v>
      </c>
      <c r="C1152" s="23">
        <v>45960.344444444498</v>
      </c>
      <c r="D1152" s="23">
        <v>45960.404166666704</v>
      </c>
      <c r="E1152" s="9" t="s">
        <v>212</v>
      </c>
      <c r="F1152" s="9" t="s">
        <v>187</v>
      </c>
      <c r="G1152" s="9" t="s">
        <v>236</v>
      </c>
      <c r="H1152" s="9" t="s">
        <v>161</v>
      </c>
      <c r="I1152" s="9" t="s">
        <v>237</v>
      </c>
      <c r="J1152" s="9" t="s">
        <v>1728</v>
      </c>
      <c r="K1152" s="9" t="s">
        <v>215</v>
      </c>
      <c r="L1152" s="9" t="s">
        <v>293</v>
      </c>
      <c r="M1152" s="9" t="s">
        <v>294</v>
      </c>
      <c r="N1152" s="9" t="s">
        <v>196</v>
      </c>
      <c r="O1152" s="9" t="s">
        <v>179</v>
      </c>
      <c r="P1152" s="9" t="s">
        <v>264</v>
      </c>
      <c r="Q1152" s="9" t="s">
        <v>273</v>
      </c>
      <c r="R1152" s="9">
        <v>0</v>
      </c>
      <c r="S1152" s="9">
        <v>11</v>
      </c>
      <c r="U1152" s="9" t="s">
        <v>242</v>
      </c>
      <c r="W1152" s="9">
        <v>3</v>
      </c>
      <c r="X1152" s="9">
        <f>INDEX(SLA_Policy!$D$2:$D$5,MATCH(F1152,SLA_Policy!$A$2:$A$5,0))</f>
        <v>8</v>
      </c>
      <c r="Y1152" s="9" t="str">
        <f>IF(E1152="Cancelled","Excluded",IF(D1152="",IF((SLA_Policy!$B$8-B1152)*24&gt;X1152,"Open - Breached","Open - On Track"),IF((D1152-B1152)*24&lt;=X1152,"Met","Breached")))</f>
        <v>Met</v>
      </c>
    </row>
    <row r="1153" spans="1:25" x14ac:dyDescent="0.25">
      <c r="A1153" s="9" t="s">
        <v>2927</v>
      </c>
      <c r="B1153" s="23">
        <v>45960.363194444399</v>
      </c>
      <c r="C1153" s="23">
        <v>45960.395833333299</v>
      </c>
      <c r="D1153" s="23">
        <v>45960.600694444503</v>
      </c>
      <c r="E1153" s="9" t="s">
        <v>212</v>
      </c>
      <c r="F1153" s="9" t="s">
        <v>188</v>
      </c>
      <c r="G1153" s="9" t="s">
        <v>213</v>
      </c>
      <c r="H1153" s="9" t="s">
        <v>166</v>
      </c>
      <c r="I1153" s="9" t="s">
        <v>286</v>
      </c>
      <c r="J1153" s="9" t="s">
        <v>383</v>
      </c>
      <c r="K1153" s="9" t="s">
        <v>246</v>
      </c>
      <c r="L1153" s="9" t="s">
        <v>216</v>
      </c>
      <c r="M1153" s="9" t="s">
        <v>2928</v>
      </c>
      <c r="N1153" s="9" t="s">
        <v>197</v>
      </c>
      <c r="O1153" s="9" t="s">
        <v>181</v>
      </c>
      <c r="P1153" s="9" t="s">
        <v>445</v>
      </c>
      <c r="Q1153" s="9" t="s">
        <v>219</v>
      </c>
      <c r="R1153" s="9">
        <v>0</v>
      </c>
      <c r="S1153" s="9">
        <v>20</v>
      </c>
      <c r="U1153" s="9" t="s">
        <v>376</v>
      </c>
      <c r="X1153" s="9">
        <f>INDEX(SLA_Policy!$D$2:$D$5,MATCH(F1153,SLA_Policy!$A$2:$A$5,0))</f>
        <v>72</v>
      </c>
      <c r="Y1153" s="9" t="str">
        <f>IF(E1153="Cancelled","Excluded",IF(D1153="",IF((SLA_Policy!$B$8-B1153)*24&gt;X1153,"Open - Breached","Open - On Track"),IF((D1153-B1153)*24&lt;=X1153,"Met","Breached")))</f>
        <v>Met</v>
      </c>
    </row>
    <row r="1154" spans="1:25" x14ac:dyDescent="0.25">
      <c r="A1154" s="9" t="s">
        <v>2929</v>
      </c>
      <c r="B1154" s="23">
        <v>45960.372222222199</v>
      </c>
      <c r="C1154" s="23">
        <v>45960.405555555597</v>
      </c>
      <c r="D1154" s="23">
        <v>45961.347222222197</v>
      </c>
      <c r="E1154" s="9" t="s">
        <v>212</v>
      </c>
      <c r="F1154" s="9" t="s">
        <v>188</v>
      </c>
      <c r="G1154" s="9" t="s">
        <v>236</v>
      </c>
      <c r="H1154" s="9" t="s">
        <v>164</v>
      </c>
      <c r="I1154" s="9" t="s">
        <v>421</v>
      </c>
      <c r="J1154" s="9" t="s">
        <v>490</v>
      </c>
      <c r="K1154" s="9" t="s">
        <v>246</v>
      </c>
      <c r="L1154" s="9" t="s">
        <v>351</v>
      </c>
      <c r="M1154" s="9" t="s">
        <v>2069</v>
      </c>
      <c r="N1154" s="9" t="s">
        <v>196</v>
      </c>
      <c r="O1154" s="9" t="s">
        <v>116</v>
      </c>
      <c r="P1154" s="9" t="s">
        <v>258</v>
      </c>
      <c r="Q1154" s="9" t="s">
        <v>219</v>
      </c>
      <c r="R1154" s="9">
        <v>0</v>
      </c>
      <c r="S1154" s="9">
        <v>49</v>
      </c>
      <c r="T1154" s="9" t="s">
        <v>464</v>
      </c>
      <c r="U1154" s="9" t="s">
        <v>242</v>
      </c>
      <c r="X1154" s="9">
        <f>INDEX(SLA_Policy!$D$2:$D$5,MATCH(F1154,SLA_Policy!$A$2:$A$5,0))</f>
        <v>72</v>
      </c>
      <c r="Y1154" s="9" t="str">
        <f>IF(E1154="Cancelled","Excluded",IF(D1154="",IF((SLA_Policy!$B$8-B1154)*24&gt;X1154,"Open - Breached","Open - On Track"),IF((D1154-B1154)*24&lt;=X1154,"Met","Breached")))</f>
        <v>Met</v>
      </c>
    </row>
    <row r="1155" spans="1:25" x14ac:dyDescent="0.25">
      <c r="A1155" s="9" t="s">
        <v>2930</v>
      </c>
      <c r="B1155" s="23">
        <v>45960.379861111098</v>
      </c>
      <c r="C1155" s="23">
        <v>45960.382638888899</v>
      </c>
      <c r="D1155" s="23">
        <v>45961.318055555603</v>
      </c>
      <c r="E1155" s="9" t="s">
        <v>212</v>
      </c>
      <c r="F1155" s="9" t="s">
        <v>188</v>
      </c>
      <c r="G1155" s="9" t="s">
        <v>213</v>
      </c>
      <c r="H1155" s="9" t="s">
        <v>167</v>
      </c>
      <c r="I1155" s="9" t="s">
        <v>536</v>
      </c>
      <c r="J1155" s="9" t="s">
        <v>2931</v>
      </c>
      <c r="K1155" s="9" t="s">
        <v>215</v>
      </c>
      <c r="L1155" s="9" t="s">
        <v>216</v>
      </c>
      <c r="M1155" s="9" t="s">
        <v>580</v>
      </c>
      <c r="N1155" s="9" t="s">
        <v>198</v>
      </c>
      <c r="O1155" s="9" t="s">
        <v>180</v>
      </c>
      <c r="P1155" s="9" t="s">
        <v>278</v>
      </c>
      <c r="Q1155" s="9" t="s">
        <v>219</v>
      </c>
      <c r="R1155" s="9">
        <v>0</v>
      </c>
      <c r="S1155" s="9">
        <v>38</v>
      </c>
      <c r="T1155" s="9" t="s">
        <v>136</v>
      </c>
      <c r="U1155" s="9" t="s">
        <v>376</v>
      </c>
      <c r="X1155" s="9">
        <f>INDEX(SLA_Policy!$D$2:$D$5,MATCH(F1155,SLA_Policy!$A$2:$A$5,0))</f>
        <v>72</v>
      </c>
      <c r="Y1155" s="9" t="str">
        <f>IF(E1155="Cancelled","Excluded",IF(D1155="",IF((SLA_Policy!$B$8-B1155)*24&gt;X1155,"Open - Breached","Open - On Track"),IF((D1155-B1155)*24&lt;=X1155,"Met","Breached")))</f>
        <v>Met</v>
      </c>
    </row>
    <row r="1156" spans="1:25" x14ac:dyDescent="0.25">
      <c r="A1156" s="9" t="s">
        <v>2932</v>
      </c>
      <c r="B1156" s="23">
        <v>45960.393750000003</v>
      </c>
      <c r="C1156" s="23">
        <v>45960.401388888902</v>
      </c>
      <c r="D1156" s="23">
        <v>45960.632638888899</v>
      </c>
      <c r="E1156" s="9" t="s">
        <v>212</v>
      </c>
      <c r="F1156" s="9" t="s">
        <v>189</v>
      </c>
      <c r="G1156" s="9" t="s">
        <v>213</v>
      </c>
      <c r="H1156" s="9" t="s">
        <v>161</v>
      </c>
      <c r="I1156" s="9" t="s">
        <v>389</v>
      </c>
      <c r="J1156" s="9" t="s">
        <v>2441</v>
      </c>
      <c r="K1156" s="9" t="s">
        <v>246</v>
      </c>
      <c r="L1156" s="9" t="s">
        <v>216</v>
      </c>
      <c r="M1156" s="9" t="s">
        <v>2933</v>
      </c>
      <c r="N1156" s="9" t="s">
        <v>200</v>
      </c>
      <c r="O1156" s="9" t="s">
        <v>116</v>
      </c>
      <c r="P1156" s="9" t="s">
        <v>218</v>
      </c>
      <c r="Q1156" s="9" t="s">
        <v>219</v>
      </c>
      <c r="R1156" s="9">
        <v>0</v>
      </c>
      <c r="S1156" s="9">
        <v>11</v>
      </c>
      <c r="U1156" s="9" t="s">
        <v>140</v>
      </c>
      <c r="V1156" s="9" t="s">
        <v>1839</v>
      </c>
      <c r="X1156" s="9">
        <f>INDEX(SLA_Policy!$D$2:$D$5,MATCH(F1156,SLA_Policy!$A$2:$A$5,0))</f>
        <v>120</v>
      </c>
      <c r="Y1156" s="9" t="str">
        <f>IF(E1156="Cancelled","Excluded",IF(D1156="",IF((SLA_Policy!$B$8-B1156)*24&gt;X1156,"Open - Breached","Open - On Track"),IF((D1156-B1156)*24&lt;=X1156,"Met","Breached")))</f>
        <v>Met</v>
      </c>
    </row>
    <row r="1157" spans="1:25" x14ac:dyDescent="0.25">
      <c r="A1157" s="9" t="s">
        <v>2934</v>
      </c>
      <c r="B1157" s="23">
        <v>45960.397916666698</v>
      </c>
      <c r="C1157" s="23">
        <v>45960.427083333299</v>
      </c>
      <c r="D1157" s="23">
        <v>45964.402777777803</v>
      </c>
      <c r="E1157" s="9" t="s">
        <v>212</v>
      </c>
      <c r="F1157" s="9" t="s">
        <v>188</v>
      </c>
      <c r="G1157" s="9" t="s">
        <v>213</v>
      </c>
      <c r="H1157" s="9" t="s">
        <v>164</v>
      </c>
      <c r="I1157" s="9" t="s">
        <v>260</v>
      </c>
      <c r="J1157" s="9" t="s">
        <v>1000</v>
      </c>
      <c r="K1157" s="9" t="s">
        <v>246</v>
      </c>
      <c r="L1157" s="9" t="s">
        <v>216</v>
      </c>
      <c r="M1157" s="9" t="s">
        <v>1895</v>
      </c>
      <c r="N1157" s="9" t="s">
        <v>196</v>
      </c>
      <c r="O1157" s="9" t="s">
        <v>180</v>
      </c>
      <c r="P1157" s="9" t="s">
        <v>368</v>
      </c>
      <c r="Q1157" s="9" t="s">
        <v>219</v>
      </c>
      <c r="R1157" s="9">
        <v>0</v>
      </c>
      <c r="S1157" s="9">
        <v>33</v>
      </c>
      <c r="T1157" s="9" t="s">
        <v>265</v>
      </c>
      <c r="U1157" s="9" t="s">
        <v>266</v>
      </c>
      <c r="X1157" s="9">
        <f>INDEX(SLA_Policy!$D$2:$D$5,MATCH(F1157,SLA_Policy!$A$2:$A$5,0))</f>
        <v>72</v>
      </c>
      <c r="Y1157" s="9" t="str">
        <f>IF(E1157="Cancelled","Excluded",IF(D1157="",IF((SLA_Policy!$B$8-B1157)*24&gt;X1157,"Open - Breached","Open - On Track"),IF((D1157-B1157)*24&lt;=X1157,"Met","Breached")))</f>
        <v>Breached</v>
      </c>
    </row>
    <row r="1158" spans="1:25" x14ac:dyDescent="0.25">
      <c r="A1158" s="9" t="s">
        <v>2935</v>
      </c>
      <c r="B1158" s="23">
        <v>45960.406944444498</v>
      </c>
      <c r="C1158" s="23">
        <v>45960.778472222199</v>
      </c>
      <c r="D1158" s="23">
        <v>45961.379166666702</v>
      </c>
      <c r="E1158" s="9" t="s">
        <v>212</v>
      </c>
      <c r="F1158" s="9" t="s">
        <v>189</v>
      </c>
      <c r="G1158" s="9" t="s">
        <v>236</v>
      </c>
      <c r="H1158" s="9" t="s">
        <v>161</v>
      </c>
      <c r="I1158" s="9" t="s">
        <v>237</v>
      </c>
      <c r="J1158" s="9" t="s">
        <v>2936</v>
      </c>
      <c r="K1158" s="9" t="s">
        <v>246</v>
      </c>
      <c r="L1158" s="9" t="s">
        <v>216</v>
      </c>
      <c r="M1158" s="9" t="s">
        <v>2860</v>
      </c>
      <c r="N1158" s="9" t="s">
        <v>196</v>
      </c>
      <c r="O1158" s="9" t="s">
        <v>177</v>
      </c>
      <c r="P1158" s="9" t="s">
        <v>942</v>
      </c>
      <c r="Q1158" s="9" t="s">
        <v>219</v>
      </c>
      <c r="R1158" s="9">
        <v>0</v>
      </c>
      <c r="S1158" s="9">
        <v>6</v>
      </c>
      <c r="U1158" s="9" t="s">
        <v>242</v>
      </c>
      <c r="X1158" s="9">
        <f>INDEX(SLA_Policy!$D$2:$D$5,MATCH(F1158,SLA_Policy!$A$2:$A$5,0))</f>
        <v>120</v>
      </c>
      <c r="Y1158" s="9" t="str">
        <f>IF(E1158="Cancelled","Excluded",IF(D1158="",IF((SLA_Policy!$B$8-B1158)*24&gt;X1158,"Open - Breached","Open - On Track"),IF((D1158-B1158)*24&lt;=X1158,"Met","Breached")))</f>
        <v>Met</v>
      </c>
    </row>
    <row r="1159" spans="1:25" x14ac:dyDescent="0.25">
      <c r="A1159" s="9" t="s">
        <v>2937</v>
      </c>
      <c r="B1159" s="23">
        <v>45960.421527777798</v>
      </c>
      <c r="C1159" s="23">
        <v>45960.659722222197</v>
      </c>
      <c r="D1159" s="23">
        <v>45964.331944444399</v>
      </c>
      <c r="E1159" s="9" t="s">
        <v>212</v>
      </c>
      <c r="F1159" s="9" t="s">
        <v>189</v>
      </c>
      <c r="G1159" s="9" t="s">
        <v>213</v>
      </c>
      <c r="H1159" s="9" t="s">
        <v>88</v>
      </c>
      <c r="I1159" s="9" t="s">
        <v>486</v>
      </c>
      <c r="J1159" s="9" t="s">
        <v>527</v>
      </c>
      <c r="K1159" s="9" t="s">
        <v>246</v>
      </c>
      <c r="L1159" s="9" t="s">
        <v>104</v>
      </c>
      <c r="M1159" s="9" t="s">
        <v>2938</v>
      </c>
      <c r="N1159" s="9" t="s">
        <v>196</v>
      </c>
      <c r="O1159" s="9" t="s">
        <v>178</v>
      </c>
      <c r="P1159" s="9" t="s">
        <v>427</v>
      </c>
      <c r="Q1159" s="9" t="s">
        <v>219</v>
      </c>
      <c r="R1159" s="9">
        <v>0</v>
      </c>
      <c r="S1159" s="9">
        <v>29</v>
      </c>
      <c r="U1159" s="9" t="s">
        <v>221</v>
      </c>
      <c r="X1159" s="9">
        <f>INDEX(SLA_Policy!$D$2:$D$5,MATCH(F1159,SLA_Policy!$A$2:$A$5,0))</f>
        <v>120</v>
      </c>
      <c r="Y1159" s="9" t="str">
        <f>IF(E1159="Cancelled","Excluded",IF(D1159="",IF((SLA_Policy!$B$8-B1159)*24&gt;X1159,"Open - Breached","Open - On Track"),IF((D1159-B1159)*24&lt;=X1159,"Met","Breached")))</f>
        <v>Met</v>
      </c>
    </row>
    <row r="1160" spans="1:25" x14ac:dyDescent="0.25">
      <c r="A1160" s="9" t="s">
        <v>2939</v>
      </c>
      <c r="B1160" s="23">
        <v>45960.438194444498</v>
      </c>
      <c r="C1160" s="23">
        <v>45960.438888888901</v>
      </c>
      <c r="D1160" s="23">
        <v>45961.393750000003</v>
      </c>
      <c r="E1160" s="9" t="s">
        <v>212</v>
      </c>
      <c r="F1160" s="9" t="s">
        <v>188</v>
      </c>
      <c r="G1160" s="9" t="s">
        <v>213</v>
      </c>
      <c r="H1160" s="9" t="s">
        <v>167</v>
      </c>
      <c r="I1160" s="9" t="s">
        <v>536</v>
      </c>
      <c r="J1160" s="9" t="s">
        <v>2940</v>
      </c>
      <c r="K1160" s="9" t="s">
        <v>246</v>
      </c>
      <c r="L1160" s="9" t="s">
        <v>371</v>
      </c>
      <c r="M1160" s="9" t="s">
        <v>2941</v>
      </c>
      <c r="N1160" s="9" t="s">
        <v>198</v>
      </c>
      <c r="O1160" s="9" t="s">
        <v>180</v>
      </c>
      <c r="P1160" s="9" t="s">
        <v>278</v>
      </c>
      <c r="Q1160" s="9" t="s">
        <v>219</v>
      </c>
      <c r="R1160" s="9">
        <v>0</v>
      </c>
      <c r="S1160" s="9">
        <v>15</v>
      </c>
      <c r="T1160" s="9" t="s">
        <v>220</v>
      </c>
      <c r="U1160" s="9" t="s">
        <v>290</v>
      </c>
      <c r="X1160" s="9">
        <f>INDEX(SLA_Policy!$D$2:$D$5,MATCH(F1160,SLA_Policy!$A$2:$A$5,0))</f>
        <v>72</v>
      </c>
      <c r="Y1160" s="9" t="str">
        <f>IF(E1160="Cancelled","Excluded",IF(D1160="",IF((SLA_Policy!$B$8-B1160)*24&gt;X1160,"Open - Breached","Open - On Track"),IF((D1160-B1160)*24&lt;=X1160,"Met","Breached")))</f>
        <v>Met</v>
      </c>
    </row>
    <row r="1161" spans="1:25" x14ac:dyDescent="0.25">
      <c r="A1161" s="9" t="s">
        <v>2942</v>
      </c>
      <c r="B1161" s="23">
        <v>45960.439583333296</v>
      </c>
      <c r="C1161" s="23">
        <v>45960.441666666702</v>
      </c>
      <c r="D1161" s="23">
        <v>45960.5180555556</v>
      </c>
      <c r="E1161" s="9" t="s">
        <v>212</v>
      </c>
      <c r="F1161" s="9" t="s">
        <v>188</v>
      </c>
      <c r="G1161" s="9" t="s">
        <v>213</v>
      </c>
      <c r="H1161" s="9" t="s">
        <v>161</v>
      </c>
      <c r="I1161" s="9" t="s">
        <v>454</v>
      </c>
      <c r="J1161" s="9" t="s">
        <v>455</v>
      </c>
      <c r="K1161" s="9" t="s">
        <v>215</v>
      </c>
      <c r="L1161" s="9" t="s">
        <v>282</v>
      </c>
      <c r="M1161" s="9" t="s">
        <v>1726</v>
      </c>
      <c r="N1161" s="9" t="s">
        <v>198</v>
      </c>
      <c r="O1161" s="9" t="s">
        <v>116</v>
      </c>
      <c r="P1161" s="9" t="s">
        <v>295</v>
      </c>
      <c r="Q1161" s="9" t="s">
        <v>219</v>
      </c>
      <c r="R1161" s="9">
        <v>0</v>
      </c>
      <c r="S1161" s="9">
        <v>27</v>
      </c>
      <c r="U1161" s="9" t="s">
        <v>140</v>
      </c>
      <c r="V1161" s="9" t="s">
        <v>1839</v>
      </c>
      <c r="X1161" s="9">
        <f>INDEX(SLA_Policy!$D$2:$D$5,MATCH(F1161,SLA_Policy!$A$2:$A$5,0))</f>
        <v>72</v>
      </c>
      <c r="Y1161" s="9" t="str">
        <f>IF(E1161="Cancelled","Excluded",IF(D1161="",IF((SLA_Policy!$B$8-B1161)*24&gt;X1161,"Open - Breached","Open - On Track"),IF((D1161-B1161)*24&lt;=X1161,"Met","Breached")))</f>
        <v>Met</v>
      </c>
    </row>
    <row r="1162" spans="1:25" x14ac:dyDescent="0.25">
      <c r="A1162" s="9" t="s">
        <v>2943</v>
      </c>
      <c r="B1162" s="23">
        <v>45960.442361111098</v>
      </c>
      <c r="C1162" s="23">
        <v>45960.4506944444</v>
      </c>
      <c r="D1162" s="23">
        <v>45961.399305555598</v>
      </c>
      <c r="E1162" s="9" t="s">
        <v>212</v>
      </c>
      <c r="F1162" s="9" t="s">
        <v>188</v>
      </c>
      <c r="G1162" s="9" t="s">
        <v>236</v>
      </c>
      <c r="H1162" s="9" t="s">
        <v>161</v>
      </c>
      <c r="I1162" s="9" t="s">
        <v>482</v>
      </c>
      <c r="J1162" s="9" t="s">
        <v>2944</v>
      </c>
      <c r="K1162" s="9" t="s">
        <v>303</v>
      </c>
      <c r="L1162" s="9" t="s">
        <v>311</v>
      </c>
      <c r="M1162" s="9" t="s">
        <v>2945</v>
      </c>
      <c r="N1162" s="9" t="s">
        <v>196</v>
      </c>
      <c r="O1162" s="9" t="s">
        <v>177</v>
      </c>
      <c r="P1162" s="9" t="s">
        <v>241</v>
      </c>
      <c r="Q1162" s="9" t="s">
        <v>273</v>
      </c>
      <c r="R1162" s="9">
        <v>0</v>
      </c>
      <c r="S1162" s="9">
        <v>33</v>
      </c>
      <c r="U1162" s="9" t="s">
        <v>242</v>
      </c>
      <c r="X1162" s="9">
        <f>INDEX(SLA_Policy!$D$2:$D$5,MATCH(F1162,SLA_Policy!$A$2:$A$5,0))</f>
        <v>72</v>
      </c>
      <c r="Y1162" s="9" t="str">
        <f>IF(E1162="Cancelled","Excluded",IF(D1162="",IF((SLA_Policy!$B$8-B1162)*24&gt;X1162,"Open - Breached","Open - On Track"),IF((D1162-B1162)*24&lt;=X1162,"Met","Breached")))</f>
        <v>Met</v>
      </c>
    </row>
    <row r="1163" spans="1:25" x14ac:dyDescent="0.25">
      <c r="A1163" s="9" t="s">
        <v>2946</v>
      </c>
      <c r="B1163" s="23">
        <v>45960.442361111098</v>
      </c>
      <c r="C1163" s="23">
        <v>45960.456250000003</v>
      </c>
      <c r="D1163" s="23">
        <v>45960.6694444444</v>
      </c>
      <c r="E1163" s="9" t="s">
        <v>212</v>
      </c>
      <c r="F1163" s="9" t="s">
        <v>188</v>
      </c>
      <c r="G1163" s="9" t="s">
        <v>213</v>
      </c>
      <c r="H1163" s="9" t="s">
        <v>162</v>
      </c>
      <c r="I1163" s="9" t="s">
        <v>393</v>
      </c>
      <c r="J1163" s="9" t="s">
        <v>2947</v>
      </c>
      <c r="K1163" s="9" t="s">
        <v>246</v>
      </c>
      <c r="L1163" s="9" t="s">
        <v>307</v>
      </c>
      <c r="M1163" s="9" t="s">
        <v>2020</v>
      </c>
      <c r="N1163" s="9" t="s">
        <v>199</v>
      </c>
      <c r="O1163" s="9" t="s">
        <v>116</v>
      </c>
      <c r="P1163" s="9" t="s">
        <v>295</v>
      </c>
      <c r="Q1163" s="9" t="s">
        <v>219</v>
      </c>
      <c r="R1163" s="9">
        <v>0</v>
      </c>
      <c r="S1163" s="9">
        <v>17</v>
      </c>
      <c r="U1163" s="9" t="s">
        <v>266</v>
      </c>
      <c r="X1163" s="9">
        <f>INDEX(SLA_Policy!$D$2:$D$5,MATCH(F1163,SLA_Policy!$A$2:$A$5,0))</f>
        <v>72</v>
      </c>
      <c r="Y1163" s="9" t="str">
        <f>IF(E1163="Cancelled","Excluded",IF(D1163="",IF((SLA_Policy!$B$8-B1163)*24&gt;X1163,"Open - Breached","Open - On Track"),IF((D1163-B1163)*24&lt;=X1163,"Met","Breached")))</f>
        <v>Met</v>
      </c>
    </row>
    <row r="1164" spans="1:25" x14ac:dyDescent="0.25">
      <c r="A1164" s="9" t="s">
        <v>2948</v>
      </c>
      <c r="B1164" s="23">
        <v>45960.448611111096</v>
      </c>
      <c r="C1164" s="23">
        <v>45960.45</v>
      </c>
      <c r="D1164" s="23">
        <v>45960.612500000003</v>
      </c>
      <c r="E1164" s="9" t="s">
        <v>212</v>
      </c>
      <c r="F1164" s="9" t="s">
        <v>188</v>
      </c>
      <c r="G1164" s="9" t="s">
        <v>213</v>
      </c>
      <c r="H1164" s="9" t="s">
        <v>161</v>
      </c>
      <c r="I1164" s="9" t="s">
        <v>389</v>
      </c>
      <c r="J1164" s="9" t="s">
        <v>2335</v>
      </c>
      <c r="K1164" s="9" t="s">
        <v>246</v>
      </c>
      <c r="L1164" s="9" t="s">
        <v>104</v>
      </c>
      <c r="M1164" s="9" t="s">
        <v>2949</v>
      </c>
      <c r="N1164" s="9" t="s">
        <v>198</v>
      </c>
      <c r="O1164" s="9" t="s">
        <v>116</v>
      </c>
      <c r="P1164" s="9" t="s">
        <v>218</v>
      </c>
      <c r="Q1164" s="9" t="s">
        <v>219</v>
      </c>
      <c r="R1164" s="9">
        <v>0</v>
      </c>
      <c r="S1164" s="9">
        <v>9</v>
      </c>
      <c r="U1164" s="9" t="s">
        <v>290</v>
      </c>
      <c r="X1164" s="9">
        <f>INDEX(SLA_Policy!$D$2:$D$5,MATCH(F1164,SLA_Policy!$A$2:$A$5,0))</f>
        <v>72</v>
      </c>
      <c r="Y1164" s="9" t="str">
        <f>IF(E1164="Cancelled","Excluded",IF(D1164="",IF((SLA_Policy!$B$8-B1164)*24&gt;X1164,"Open - Breached","Open - On Track"),IF((D1164-B1164)*24&lt;=X1164,"Met","Breached")))</f>
        <v>Met</v>
      </c>
    </row>
    <row r="1165" spans="1:25" x14ac:dyDescent="0.25">
      <c r="A1165" s="9" t="s">
        <v>2950</v>
      </c>
      <c r="B1165" s="23">
        <v>45960.464583333298</v>
      </c>
      <c r="C1165" s="23">
        <v>45960.480555555601</v>
      </c>
      <c r="D1165" s="23">
        <v>45960.517361111102</v>
      </c>
      <c r="E1165" s="9" t="s">
        <v>212</v>
      </c>
      <c r="F1165" s="9" t="s">
        <v>188</v>
      </c>
      <c r="G1165" s="9" t="s">
        <v>213</v>
      </c>
      <c r="H1165" s="9" t="s">
        <v>162</v>
      </c>
      <c r="I1165" s="9" t="s">
        <v>393</v>
      </c>
      <c r="J1165" s="9" t="s">
        <v>2951</v>
      </c>
      <c r="K1165" s="9" t="s">
        <v>215</v>
      </c>
      <c r="L1165" s="9" t="s">
        <v>371</v>
      </c>
      <c r="M1165" s="9" t="s">
        <v>2952</v>
      </c>
      <c r="N1165" s="9" t="s">
        <v>198</v>
      </c>
      <c r="O1165" s="9" t="s">
        <v>179</v>
      </c>
      <c r="P1165" s="9" t="s">
        <v>264</v>
      </c>
      <c r="Q1165" s="9" t="s">
        <v>219</v>
      </c>
      <c r="R1165" s="9">
        <v>0</v>
      </c>
      <c r="S1165" s="9">
        <v>41</v>
      </c>
      <c r="U1165" s="9" t="s">
        <v>376</v>
      </c>
      <c r="W1165" s="9">
        <v>5</v>
      </c>
      <c r="X1165" s="9">
        <f>INDEX(SLA_Policy!$D$2:$D$5,MATCH(F1165,SLA_Policy!$A$2:$A$5,0))</f>
        <v>72</v>
      </c>
      <c r="Y1165" s="9" t="str">
        <f>IF(E1165="Cancelled","Excluded",IF(D1165="",IF((SLA_Policy!$B$8-B1165)*24&gt;X1165,"Open - Breached","Open - On Track"),IF((D1165-B1165)*24&lt;=X1165,"Met","Breached")))</f>
        <v>Met</v>
      </c>
    </row>
    <row r="1166" spans="1:25" x14ac:dyDescent="0.25">
      <c r="A1166" s="9" t="s">
        <v>2953</v>
      </c>
      <c r="B1166" s="23">
        <v>45960.471527777801</v>
      </c>
      <c r="C1166" s="23">
        <v>45960.4909722222</v>
      </c>
      <c r="D1166" s="23">
        <v>45961.377777777801</v>
      </c>
      <c r="E1166" s="9" t="s">
        <v>212</v>
      </c>
      <c r="F1166" s="9" t="s">
        <v>188</v>
      </c>
      <c r="G1166" s="9" t="s">
        <v>213</v>
      </c>
      <c r="H1166" s="9" t="s">
        <v>88</v>
      </c>
      <c r="I1166" s="9" t="s">
        <v>354</v>
      </c>
      <c r="J1166" s="9" t="s">
        <v>2954</v>
      </c>
      <c r="K1166" s="9" t="s">
        <v>246</v>
      </c>
      <c r="L1166" s="9" t="s">
        <v>216</v>
      </c>
      <c r="M1166" s="9" t="s">
        <v>1809</v>
      </c>
      <c r="N1166" s="9" t="s">
        <v>197</v>
      </c>
      <c r="O1166" s="9" t="s">
        <v>178</v>
      </c>
      <c r="P1166" s="9" t="s">
        <v>272</v>
      </c>
      <c r="Q1166" s="9" t="s">
        <v>219</v>
      </c>
      <c r="R1166" s="9">
        <v>0</v>
      </c>
      <c r="S1166" s="9">
        <v>20</v>
      </c>
      <c r="T1166" s="9" t="s">
        <v>229</v>
      </c>
      <c r="U1166" s="9" t="s">
        <v>221</v>
      </c>
      <c r="X1166" s="9">
        <f>INDEX(SLA_Policy!$D$2:$D$5,MATCH(F1166,SLA_Policy!$A$2:$A$5,0))</f>
        <v>72</v>
      </c>
      <c r="Y1166" s="9" t="str">
        <f>IF(E1166="Cancelled","Excluded",IF(D1166="",IF((SLA_Policy!$B$8-B1166)*24&gt;X1166,"Open - Breached","Open - On Track"),IF((D1166-B1166)*24&lt;=X1166,"Met","Breached")))</f>
        <v>Met</v>
      </c>
    </row>
    <row r="1167" spans="1:25" x14ac:dyDescent="0.25">
      <c r="A1167" s="9" t="s">
        <v>2955</v>
      </c>
      <c r="B1167" s="23">
        <v>45960.474305555603</v>
      </c>
      <c r="C1167" s="23">
        <v>45961.338888888902</v>
      </c>
      <c r="D1167" s="23">
        <v>45961.340972222199</v>
      </c>
      <c r="E1167" s="9" t="s">
        <v>212</v>
      </c>
      <c r="F1167" s="9" t="s">
        <v>189</v>
      </c>
      <c r="G1167" s="9" t="s">
        <v>213</v>
      </c>
      <c r="H1167" s="9" t="s">
        <v>162</v>
      </c>
      <c r="I1167" s="9" t="s">
        <v>416</v>
      </c>
      <c r="J1167" s="9" t="s">
        <v>2956</v>
      </c>
      <c r="K1167" s="9" t="s">
        <v>246</v>
      </c>
      <c r="L1167" s="9" t="s">
        <v>351</v>
      </c>
      <c r="M1167" s="9" t="s">
        <v>2117</v>
      </c>
      <c r="N1167" s="9" t="s">
        <v>196</v>
      </c>
      <c r="O1167" s="9" t="s">
        <v>179</v>
      </c>
      <c r="P1167" s="9" t="s">
        <v>313</v>
      </c>
      <c r="Q1167" s="9" t="s">
        <v>219</v>
      </c>
      <c r="R1167" s="9">
        <v>0</v>
      </c>
      <c r="S1167" s="9">
        <v>14</v>
      </c>
      <c r="U1167" s="9" t="s">
        <v>661</v>
      </c>
      <c r="X1167" s="9">
        <f>INDEX(SLA_Policy!$D$2:$D$5,MATCH(F1167,SLA_Policy!$A$2:$A$5,0))</f>
        <v>120</v>
      </c>
      <c r="Y1167" s="9" t="str">
        <f>IF(E1167="Cancelled","Excluded",IF(D1167="",IF((SLA_Policy!$B$8-B1167)*24&gt;X1167,"Open - Breached","Open - On Track"),IF((D1167-B1167)*24&lt;=X1167,"Met","Breached")))</f>
        <v>Met</v>
      </c>
    </row>
    <row r="1168" spans="1:25" x14ac:dyDescent="0.25">
      <c r="A1168" s="9" t="s">
        <v>2957</v>
      </c>
      <c r="B1168" s="23">
        <v>45960.482638888898</v>
      </c>
      <c r="C1168" s="23">
        <v>45960.493055555598</v>
      </c>
      <c r="D1168" s="23">
        <v>45964.324999999997</v>
      </c>
      <c r="E1168" s="9" t="s">
        <v>212</v>
      </c>
      <c r="F1168" s="9" t="s">
        <v>189</v>
      </c>
      <c r="G1168" s="9" t="s">
        <v>213</v>
      </c>
      <c r="H1168" s="9" t="s">
        <v>88</v>
      </c>
      <c r="I1168" s="9" t="s">
        <v>354</v>
      </c>
      <c r="J1168" s="9" t="s">
        <v>1799</v>
      </c>
      <c r="K1168" s="9" t="s">
        <v>215</v>
      </c>
      <c r="L1168" s="9" t="s">
        <v>395</v>
      </c>
      <c r="M1168" s="9" t="s">
        <v>2958</v>
      </c>
      <c r="N1168" s="9" t="s">
        <v>196</v>
      </c>
      <c r="O1168" s="9" t="s">
        <v>178</v>
      </c>
      <c r="P1168" s="9" t="s">
        <v>272</v>
      </c>
      <c r="Q1168" s="9" t="s">
        <v>219</v>
      </c>
      <c r="R1168" s="9">
        <v>0</v>
      </c>
      <c r="S1168" s="9">
        <v>40</v>
      </c>
      <c r="T1168" s="9" t="s">
        <v>220</v>
      </c>
      <c r="U1168" s="9" t="s">
        <v>661</v>
      </c>
      <c r="X1168" s="9">
        <f>INDEX(SLA_Policy!$D$2:$D$5,MATCH(F1168,SLA_Policy!$A$2:$A$5,0))</f>
        <v>120</v>
      </c>
      <c r="Y1168" s="9" t="str">
        <f>IF(E1168="Cancelled","Excluded",IF(D1168="",IF((SLA_Policy!$B$8-B1168)*24&gt;X1168,"Open - Breached","Open - On Track"),IF((D1168-B1168)*24&lt;=X1168,"Met","Breached")))</f>
        <v>Met</v>
      </c>
    </row>
    <row r="1169" spans="1:25" x14ac:dyDescent="0.25">
      <c r="A1169" s="9" t="s">
        <v>2959</v>
      </c>
      <c r="B1169" s="23">
        <v>45960.486111111102</v>
      </c>
      <c r="C1169" s="23">
        <v>45960.5180555556</v>
      </c>
      <c r="D1169" s="23">
        <v>45961.408333333296</v>
      </c>
      <c r="E1169" s="9" t="s">
        <v>212</v>
      </c>
      <c r="F1169" s="9" t="s">
        <v>188</v>
      </c>
      <c r="G1169" s="9" t="s">
        <v>236</v>
      </c>
      <c r="H1169" s="9" t="s">
        <v>164</v>
      </c>
      <c r="I1169" s="9" t="s">
        <v>421</v>
      </c>
      <c r="J1169" s="9" t="s">
        <v>2960</v>
      </c>
      <c r="K1169" s="9" t="s">
        <v>246</v>
      </c>
      <c r="L1169" s="9" t="s">
        <v>311</v>
      </c>
      <c r="M1169" s="9" t="s">
        <v>2478</v>
      </c>
      <c r="N1169" s="9" t="s">
        <v>196</v>
      </c>
      <c r="O1169" s="9" t="s">
        <v>180</v>
      </c>
      <c r="P1169" s="9" t="s">
        <v>278</v>
      </c>
      <c r="Q1169" s="9" t="s">
        <v>219</v>
      </c>
      <c r="R1169" s="9">
        <v>0</v>
      </c>
      <c r="S1169" s="9">
        <v>55</v>
      </c>
      <c r="T1169" s="9" t="s">
        <v>464</v>
      </c>
      <c r="U1169" s="9" t="s">
        <v>242</v>
      </c>
      <c r="X1169" s="9">
        <f>INDEX(SLA_Policy!$D$2:$D$5,MATCH(F1169,SLA_Policy!$A$2:$A$5,0))</f>
        <v>72</v>
      </c>
      <c r="Y1169" s="9" t="str">
        <f>IF(E1169="Cancelled","Excluded",IF(D1169="",IF((SLA_Policy!$B$8-B1169)*24&gt;X1169,"Open - Breached","Open - On Track"),IF((D1169-B1169)*24&lt;=X1169,"Met","Breached")))</f>
        <v>Met</v>
      </c>
    </row>
    <row r="1170" spans="1:25" x14ac:dyDescent="0.25">
      <c r="A1170" s="9" t="s">
        <v>2961</v>
      </c>
      <c r="B1170" s="23">
        <v>45960.488194444399</v>
      </c>
      <c r="C1170" s="23">
        <v>45960.519444444399</v>
      </c>
      <c r="D1170" s="23">
        <v>45964.357638888898</v>
      </c>
      <c r="E1170" s="9" t="s">
        <v>212</v>
      </c>
      <c r="F1170" s="9" t="s">
        <v>189</v>
      </c>
      <c r="G1170" s="9" t="s">
        <v>213</v>
      </c>
      <c r="H1170" s="9" t="s">
        <v>162</v>
      </c>
      <c r="I1170" s="9" t="s">
        <v>244</v>
      </c>
      <c r="J1170" s="9" t="s">
        <v>518</v>
      </c>
      <c r="K1170" s="9" t="s">
        <v>246</v>
      </c>
      <c r="L1170" s="9" t="s">
        <v>270</v>
      </c>
      <c r="M1170" s="9" t="s">
        <v>2962</v>
      </c>
      <c r="N1170" s="9" t="s">
        <v>197</v>
      </c>
      <c r="O1170" s="9" t="s">
        <v>179</v>
      </c>
      <c r="P1170" s="9" t="s">
        <v>264</v>
      </c>
      <c r="Q1170" s="9" t="s">
        <v>219</v>
      </c>
      <c r="R1170" s="9">
        <v>0</v>
      </c>
      <c r="S1170" s="9">
        <v>31</v>
      </c>
      <c r="U1170" s="9" t="s">
        <v>376</v>
      </c>
      <c r="X1170" s="9">
        <f>INDEX(SLA_Policy!$D$2:$D$5,MATCH(F1170,SLA_Policy!$A$2:$A$5,0))</f>
        <v>120</v>
      </c>
      <c r="Y1170" s="9" t="str">
        <f>IF(E1170="Cancelled","Excluded",IF(D1170="",IF((SLA_Policy!$B$8-B1170)*24&gt;X1170,"Open - Breached","Open - On Track"),IF((D1170-B1170)*24&lt;=X1170,"Met","Breached")))</f>
        <v>Met</v>
      </c>
    </row>
    <row r="1171" spans="1:25" x14ac:dyDescent="0.25">
      <c r="A1171" s="9" t="s">
        <v>2963</v>
      </c>
      <c r="B1171" s="23">
        <v>45960.495833333298</v>
      </c>
      <c r="C1171" s="23">
        <v>45960.523611111101</v>
      </c>
      <c r="D1171" s="23">
        <v>45960.670138888898</v>
      </c>
      <c r="E1171" s="9" t="s">
        <v>212</v>
      </c>
      <c r="F1171" s="9" t="s">
        <v>188</v>
      </c>
      <c r="G1171" s="9" t="s">
        <v>213</v>
      </c>
      <c r="H1171" s="9" t="s">
        <v>167</v>
      </c>
      <c r="I1171" s="9" t="s">
        <v>684</v>
      </c>
      <c r="J1171" s="9" t="s">
        <v>2964</v>
      </c>
      <c r="K1171" s="9" t="s">
        <v>215</v>
      </c>
      <c r="L1171" s="9" t="s">
        <v>293</v>
      </c>
      <c r="M1171" s="9" t="s">
        <v>2965</v>
      </c>
      <c r="N1171" s="9" t="s">
        <v>196</v>
      </c>
      <c r="O1171" s="9" t="s">
        <v>116</v>
      </c>
      <c r="P1171" s="9" t="s">
        <v>234</v>
      </c>
      <c r="Q1171" s="9" t="s">
        <v>219</v>
      </c>
      <c r="R1171" s="9">
        <v>0</v>
      </c>
      <c r="S1171" s="9">
        <v>6</v>
      </c>
      <c r="U1171" s="9" t="s">
        <v>290</v>
      </c>
      <c r="X1171" s="9">
        <f>INDEX(SLA_Policy!$D$2:$D$5,MATCH(F1171,SLA_Policy!$A$2:$A$5,0))</f>
        <v>72</v>
      </c>
      <c r="Y1171" s="9" t="str">
        <f>IF(E1171="Cancelled","Excluded",IF(D1171="",IF((SLA_Policy!$B$8-B1171)*24&gt;X1171,"Open - Breached","Open - On Track"),IF((D1171-B1171)*24&lt;=X1171,"Met","Breached")))</f>
        <v>Met</v>
      </c>
    </row>
    <row r="1172" spans="1:25" x14ac:dyDescent="0.25">
      <c r="A1172" s="9" t="s">
        <v>2966</v>
      </c>
      <c r="B1172" s="23">
        <v>45960.525000000001</v>
      </c>
      <c r="C1172" s="23">
        <v>45960.6472222222</v>
      </c>
      <c r="D1172" s="23">
        <v>45964.331250000003</v>
      </c>
      <c r="E1172" s="9" t="s">
        <v>212</v>
      </c>
      <c r="F1172" s="9" t="s">
        <v>188</v>
      </c>
      <c r="G1172" s="9" t="s">
        <v>236</v>
      </c>
      <c r="H1172" s="9" t="s">
        <v>163</v>
      </c>
      <c r="I1172" s="9" t="s">
        <v>327</v>
      </c>
      <c r="J1172" s="9" t="s">
        <v>2755</v>
      </c>
      <c r="K1172" s="9" t="s">
        <v>303</v>
      </c>
      <c r="L1172" s="9" t="s">
        <v>226</v>
      </c>
      <c r="M1172" s="9" t="s">
        <v>452</v>
      </c>
      <c r="N1172" s="9" t="s">
        <v>196</v>
      </c>
      <c r="O1172" s="9" t="s">
        <v>176</v>
      </c>
      <c r="P1172" s="9" t="s">
        <v>503</v>
      </c>
      <c r="Q1172" s="9" t="s">
        <v>219</v>
      </c>
      <c r="R1172" s="9">
        <v>1</v>
      </c>
      <c r="S1172" s="9">
        <v>78</v>
      </c>
      <c r="U1172" s="9" t="s">
        <v>242</v>
      </c>
      <c r="X1172" s="9">
        <f>INDEX(SLA_Policy!$D$2:$D$5,MATCH(F1172,SLA_Policy!$A$2:$A$5,0))</f>
        <v>72</v>
      </c>
      <c r="Y1172" s="9" t="str">
        <f>IF(E1172="Cancelled","Excluded",IF(D1172="",IF((SLA_Policy!$B$8-B1172)*24&gt;X1172,"Open - Breached","Open - On Track"),IF((D1172-B1172)*24&lt;=X1172,"Met","Breached")))</f>
        <v>Breached</v>
      </c>
    </row>
    <row r="1173" spans="1:25" x14ac:dyDescent="0.25">
      <c r="A1173" s="9" t="s">
        <v>2967</v>
      </c>
      <c r="B1173" s="23">
        <v>45960.53125</v>
      </c>
      <c r="C1173" s="23">
        <v>45960.531944444498</v>
      </c>
      <c r="D1173" s="23">
        <v>45975.386111111096</v>
      </c>
      <c r="E1173" s="9" t="s">
        <v>212</v>
      </c>
      <c r="F1173" s="9" t="s">
        <v>188</v>
      </c>
      <c r="G1173" s="9" t="s">
        <v>236</v>
      </c>
      <c r="H1173" s="9" t="s">
        <v>163</v>
      </c>
      <c r="I1173" s="9" t="s">
        <v>315</v>
      </c>
      <c r="J1173" s="9" t="s">
        <v>2968</v>
      </c>
      <c r="K1173" s="9" t="s">
        <v>246</v>
      </c>
      <c r="L1173" s="9" t="s">
        <v>307</v>
      </c>
      <c r="M1173" s="9" t="s">
        <v>2969</v>
      </c>
      <c r="N1173" s="9" t="s">
        <v>198</v>
      </c>
      <c r="O1173" s="9" t="s">
        <v>180</v>
      </c>
      <c r="P1173" s="9" t="s">
        <v>368</v>
      </c>
      <c r="Q1173" s="9" t="s">
        <v>219</v>
      </c>
      <c r="R1173" s="9">
        <v>0</v>
      </c>
      <c r="S1173" s="9">
        <v>126</v>
      </c>
      <c r="T1173" s="9" t="s">
        <v>229</v>
      </c>
      <c r="U1173" s="9" t="s">
        <v>242</v>
      </c>
      <c r="X1173" s="9">
        <f>INDEX(SLA_Policy!$D$2:$D$5,MATCH(F1173,SLA_Policy!$A$2:$A$5,0))</f>
        <v>72</v>
      </c>
      <c r="Y1173" s="9" t="str">
        <f>IF(E1173="Cancelled","Excluded",IF(D1173="",IF((SLA_Policy!$B$8-B1173)*24&gt;X1173,"Open - Breached","Open - On Track"),IF((D1173-B1173)*24&lt;=X1173,"Met","Breached")))</f>
        <v>Breached</v>
      </c>
    </row>
    <row r="1174" spans="1:25" x14ac:dyDescent="0.25">
      <c r="A1174" s="9" t="s">
        <v>2970</v>
      </c>
      <c r="B1174" s="23">
        <v>45960.543055555601</v>
      </c>
      <c r="C1174" s="23">
        <v>45960.547222222202</v>
      </c>
      <c r="D1174" s="23">
        <v>45961.663888888899</v>
      </c>
      <c r="E1174" s="9" t="s">
        <v>212</v>
      </c>
      <c r="F1174" s="9" t="s">
        <v>189</v>
      </c>
      <c r="G1174" s="9" t="s">
        <v>236</v>
      </c>
      <c r="H1174" s="9" t="s">
        <v>162</v>
      </c>
      <c r="I1174" s="9" t="s">
        <v>280</v>
      </c>
      <c r="J1174" s="9" t="s">
        <v>2971</v>
      </c>
      <c r="K1174" s="9" t="s">
        <v>239</v>
      </c>
      <c r="L1174" s="9" t="s">
        <v>351</v>
      </c>
      <c r="M1174" s="9" t="s">
        <v>1123</v>
      </c>
      <c r="N1174" s="9" t="s">
        <v>198</v>
      </c>
      <c r="O1174" s="9" t="s">
        <v>179</v>
      </c>
      <c r="P1174" s="9" t="s">
        <v>264</v>
      </c>
      <c r="Q1174" s="9" t="s">
        <v>273</v>
      </c>
      <c r="R1174" s="9">
        <v>0</v>
      </c>
      <c r="S1174" s="9">
        <v>20</v>
      </c>
      <c r="U1174" s="9" t="s">
        <v>242</v>
      </c>
      <c r="X1174" s="9">
        <f>INDEX(SLA_Policy!$D$2:$D$5,MATCH(F1174,SLA_Policy!$A$2:$A$5,0))</f>
        <v>120</v>
      </c>
      <c r="Y1174" s="9" t="str">
        <f>IF(E1174="Cancelled","Excluded",IF(D1174="",IF((SLA_Policy!$B$8-B1174)*24&gt;X1174,"Open - Breached","Open - On Track"),IF((D1174-B1174)*24&lt;=X1174,"Met","Breached")))</f>
        <v>Met</v>
      </c>
    </row>
    <row r="1175" spans="1:25" x14ac:dyDescent="0.25">
      <c r="A1175" s="9" t="s">
        <v>2972</v>
      </c>
      <c r="B1175" s="23">
        <v>45960.55</v>
      </c>
      <c r="C1175" s="23">
        <v>45960.587500000001</v>
      </c>
      <c r="D1175" s="23">
        <v>45961.313888888901</v>
      </c>
      <c r="E1175" s="9" t="s">
        <v>212</v>
      </c>
      <c r="F1175" s="9" t="s">
        <v>189</v>
      </c>
      <c r="G1175" s="9" t="s">
        <v>213</v>
      </c>
      <c r="H1175" s="9" t="s">
        <v>88</v>
      </c>
      <c r="I1175" s="9" t="s">
        <v>268</v>
      </c>
      <c r="J1175" s="9" t="s">
        <v>2973</v>
      </c>
      <c r="K1175" s="9" t="s">
        <v>262</v>
      </c>
      <c r="L1175" s="9" t="s">
        <v>104</v>
      </c>
      <c r="M1175" s="9" t="s">
        <v>2233</v>
      </c>
      <c r="N1175" s="9" t="s">
        <v>196</v>
      </c>
      <c r="O1175" s="9" t="s">
        <v>178</v>
      </c>
      <c r="P1175" s="9" t="s">
        <v>360</v>
      </c>
      <c r="Q1175" s="9" t="s">
        <v>219</v>
      </c>
      <c r="R1175" s="9">
        <v>0</v>
      </c>
      <c r="S1175" s="9">
        <v>11</v>
      </c>
      <c r="T1175" s="9" t="s">
        <v>220</v>
      </c>
      <c r="U1175" s="9" t="s">
        <v>266</v>
      </c>
      <c r="X1175" s="9">
        <f>INDEX(SLA_Policy!$D$2:$D$5,MATCH(F1175,SLA_Policy!$A$2:$A$5,0))</f>
        <v>120</v>
      </c>
      <c r="Y1175" s="9" t="str">
        <f>IF(E1175="Cancelled","Excluded",IF(D1175="",IF((SLA_Policy!$B$8-B1175)*24&gt;X1175,"Open - Breached","Open - On Track"),IF((D1175-B1175)*24&lt;=X1175,"Met","Breached")))</f>
        <v>Met</v>
      </c>
    </row>
    <row r="1176" spans="1:25" x14ac:dyDescent="0.25">
      <c r="A1176" s="9" t="s">
        <v>2974</v>
      </c>
      <c r="B1176" s="23">
        <v>45960.55</v>
      </c>
      <c r="C1176" s="23">
        <v>45960.561111111099</v>
      </c>
      <c r="D1176" s="23">
        <v>45965.592361111099</v>
      </c>
      <c r="E1176" s="9" t="s">
        <v>212</v>
      </c>
      <c r="F1176" s="9" t="s">
        <v>189</v>
      </c>
      <c r="G1176" s="9" t="s">
        <v>213</v>
      </c>
      <c r="H1176" s="9" t="s">
        <v>167</v>
      </c>
      <c r="I1176" s="9" t="s">
        <v>349</v>
      </c>
      <c r="J1176" s="9" t="s">
        <v>2975</v>
      </c>
      <c r="K1176" s="9" t="s">
        <v>239</v>
      </c>
      <c r="L1176" s="9" t="s">
        <v>104</v>
      </c>
      <c r="M1176" s="9" t="s">
        <v>2268</v>
      </c>
      <c r="N1176" s="9" t="s">
        <v>198</v>
      </c>
      <c r="O1176" s="9" t="s">
        <v>180</v>
      </c>
      <c r="P1176" s="9" t="s">
        <v>278</v>
      </c>
      <c r="Q1176" s="9" t="s">
        <v>219</v>
      </c>
      <c r="R1176" s="9">
        <v>2</v>
      </c>
      <c r="S1176" s="9">
        <v>50</v>
      </c>
      <c r="U1176" s="9" t="s">
        <v>376</v>
      </c>
      <c r="X1176" s="9">
        <f>INDEX(SLA_Policy!$D$2:$D$5,MATCH(F1176,SLA_Policy!$A$2:$A$5,0))</f>
        <v>120</v>
      </c>
      <c r="Y1176" s="9" t="str">
        <f>IF(E1176="Cancelled","Excluded",IF(D1176="",IF((SLA_Policy!$B$8-B1176)*24&gt;X1176,"Open - Breached","Open - On Track"),IF((D1176-B1176)*24&lt;=X1176,"Met","Breached")))</f>
        <v>Breached</v>
      </c>
    </row>
    <row r="1177" spans="1:25" x14ac:dyDescent="0.25">
      <c r="A1177" s="9" t="s">
        <v>2976</v>
      </c>
      <c r="B1177" s="23">
        <v>45960.554861111101</v>
      </c>
      <c r="C1177" s="23">
        <v>45960.563888888901</v>
      </c>
      <c r="D1177" s="23">
        <v>45961.403472222199</v>
      </c>
      <c r="E1177" s="9" t="s">
        <v>212</v>
      </c>
      <c r="F1177" s="9" t="s">
        <v>189</v>
      </c>
      <c r="G1177" s="9" t="s">
        <v>236</v>
      </c>
      <c r="H1177" s="9" t="s">
        <v>161</v>
      </c>
      <c r="I1177" s="9" t="s">
        <v>237</v>
      </c>
      <c r="J1177" s="9" t="s">
        <v>2977</v>
      </c>
      <c r="K1177" s="9" t="s">
        <v>239</v>
      </c>
      <c r="L1177" s="9" t="s">
        <v>226</v>
      </c>
      <c r="M1177" s="9" t="s">
        <v>1651</v>
      </c>
      <c r="N1177" s="9" t="s">
        <v>197</v>
      </c>
      <c r="O1177" s="9" t="s">
        <v>179</v>
      </c>
      <c r="P1177" s="9" t="s">
        <v>264</v>
      </c>
      <c r="Q1177" s="9" t="s">
        <v>219</v>
      </c>
      <c r="R1177" s="9">
        <v>0</v>
      </c>
      <c r="S1177" s="9">
        <v>15</v>
      </c>
      <c r="U1177" s="9" t="s">
        <v>242</v>
      </c>
      <c r="X1177" s="9">
        <f>INDEX(SLA_Policy!$D$2:$D$5,MATCH(F1177,SLA_Policy!$A$2:$A$5,0))</f>
        <v>120</v>
      </c>
      <c r="Y1177" s="9" t="str">
        <f>IF(E1177="Cancelled","Excluded",IF(D1177="",IF((SLA_Policy!$B$8-B1177)*24&gt;X1177,"Open - Breached","Open - On Track"),IF((D1177-B1177)*24&lt;=X1177,"Met","Breached")))</f>
        <v>Met</v>
      </c>
    </row>
    <row r="1178" spans="1:25" x14ac:dyDescent="0.25">
      <c r="A1178" s="9" t="s">
        <v>2978</v>
      </c>
      <c r="B1178" s="23">
        <v>45960.558333333298</v>
      </c>
      <c r="C1178" s="23">
        <v>45960.595833333296</v>
      </c>
      <c r="D1178" s="23">
        <v>45960.689583333296</v>
      </c>
      <c r="E1178" s="9" t="s">
        <v>212</v>
      </c>
      <c r="F1178" s="9" t="s">
        <v>189</v>
      </c>
      <c r="G1178" s="9" t="s">
        <v>213</v>
      </c>
      <c r="H1178" s="9" t="s">
        <v>164</v>
      </c>
      <c r="I1178" s="9" t="s">
        <v>339</v>
      </c>
      <c r="J1178" s="9" t="s">
        <v>2979</v>
      </c>
      <c r="K1178" s="9" t="s">
        <v>410</v>
      </c>
      <c r="L1178" s="9" t="s">
        <v>104</v>
      </c>
      <c r="M1178" s="9" t="s">
        <v>2980</v>
      </c>
      <c r="N1178" s="9" t="s">
        <v>197</v>
      </c>
      <c r="O1178" s="9" t="s">
        <v>116</v>
      </c>
      <c r="P1178" s="9" t="s">
        <v>551</v>
      </c>
      <c r="Q1178" s="9" t="s">
        <v>219</v>
      </c>
      <c r="R1178" s="9">
        <v>0</v>
      </c>
      <c r="S1178" s="9">
        <v>27</v>
      </c>
      <c r="T1178" s="9" t="s">
        <v>343</v>
      </c>
      <c r="U1178" s="9" t="s">
        <v>290</v>
      </c>
      <c r="X1178" s="9">
        <f>INDEX(SLA_Policy!$D$2:$D$5,MATCH(F1178,SLA_Policy!$A$2:$A$5,0))</f>
        <v>120</v>
      </c>
      <c r="Y1178" s="9" t="str">
        <f>IF(E1178="Cancelled","Excluded",IF(D1178="",IF((SLA_Policy!$B$8-B1178)*24&gt;X1178,"Open - Breached","Open - On Track"),IF((D1178-B1178)*24&lt;=X1178,"Met","Breached")))</f>
        <v>Met</v>
      </c>
    </row>
    <row r="1179" spans="1:25" x14ac:dyDescent="0.25">
      <c r="A1179" s="9" t="s">
        <v>2981</v>
      </c>
      <c r="B1179" s="23">
        <v>45960.561111111099</v>
      </c>
      <c r="C1179" s="23">
        <v>45960.564583333296</v>
      </c>
      <c r="D1179" s="23">
        <v>45960.598611111098</v>
      </c>
      <c r="E1179" s="9" t="s">
        <v>212</v>
      </c>
      <c r="F1179" s="9" t="s">
        <v>187</v>
      </c>
      <c r="G1179" s="9" t="s">
        <v>213</v>
      </c>
      <c r="H1179" s="9" t="s">
        <v>162</v>
      </c>
      <c r="I1179" s="9" t="s">
        <v>345</v>
      </c>
      <c r="J1179" s="9" t="s">
        <v>2982</v>
      </c>
      <c r="K1179" s="9" t="s">
        <v>239</v>
      </c>
      <c r="L1179" s="9" t="s">
        <v>216</v>
      </c>
      <c r="M1179" s="9" t="s">
        <v>806</v>
      </c>
      <c r="N1179" s="9" t="s">
        <v>196</v>
      </c>
      <c r="O1179" s="9" t="s">
        <v>179</v>
      </c>
      <c r="P1179" s="9" t="s">
        <v>284</v>
      </c>
      <c r="Q1179" s="9" t="s">
        <v>273</v>
      </c>
      <c r="R1179" s="9">
        <v>0</v>
      </c>
      <c r="S1179" s="9">
        <v>28</v>
      </c>
      <c r="U1179" s="9" t="s">
        <v>376</v>
      </c>
      <c r="X1179" s="9">
        <f>INDEX(SLA_Policy!$D$2:$D$5,MATCH(F1179,SLA_Policy!$A$2:$A$5,0))</f>
        <v>8</v>
      </c>
      <c r="Y1179" s="9" t="str">
        <f>IF(E1179="Cancelled","Excluded",IF(D1179="",IF((SLA_Policy!$B$8-B1179)*24&gt;X1179,"Open - Breached","Open - On Track"),IF((D1179-B1179)*24&lt;=X1179,"Met","Breached")))</f>
        <v>Met</v>
      </c>
    </row>
    <row r="1180" spans="1:25" x14ac:dyDescent="0.25">
      <c r="A1180" s="9" t="s">
        <v>2983</v>
      </c>
      <c r="B1180" s="23">
        <v>45960.561111111099</v>
      </c>
      <c r="C1180" s="23">
        <v>45960.588194444397</v>
      </c>
      <c r="D1180" s="23">
        <v>45964.386805555601</v>
      </c>
      <c r="E1180" s="9" t="s">
        <v>212</v>
      </c>
      <c r="F1180" s="9" t="s">
        <v>188</v>
      </c>
      <c r="G1180" s="9" t="s">
        <v>213</v>
      </c>
      <c r="H1180" s="9" t="s">
        <v>164</v>
      </c>
      <c r="I1180" s="9" t="s">
        <v>260</v>
      </c>
      <c r="J1180" s="9" t="s">
        <v>2984</v>
      </c>
      <c r="K1180" s="9" t="s">
        <v>246</v>
      </c>
      <c r="L1180" s="9" t="s">
        <v>311</v>
      </c>
      <c r="M1180" s="9" t="s">
        <v>2478</v>
      </c>
      <c r="N1180" s="9" t="s">
        <v>197</v>
      </c>
      <c r="O1180" s="9" t="s">
        <v>180</v>
      </c>
      <c r="P1180" s="9" t="s">
        <v>368</v>
      </c>
      <c r="Q1180" s="9" t="s">
        <v>219</v>
      </c>
      <c r="R1180" s="9">
        <v>0</v>
      </c>
      <c r="S1180" s="9">
        <v>16</v>
      </c>
      <c r="T1180" s="9" t="s">
        <v>265</v>
      </c>
      <c r="U1180" s="9" t="s">
        <v>376</v>
      </c>
      <c r="W1180" s="9">
        <v>4</v>
      </c>
      <c r="X1180" s="9">
        <f>INDEX(SLA_Policy!$D$2:$D$5,MATCH(F1180,SLA_Policy!$A$2:$A$5,0))</f>
        <v>72</v>
      </c>
      <c r="Y1180" s="9" t="str">
        <f>IF(E1180="Cancelled","Excluded",IF(D1180="",IF((SLA_Policy!$B$8-B1180)*24&gt;X1180,"Open - Breached","Open - On Track"),IF((D1180-B1180)*24&lt;=X1180,"Met","Breached")))</f>
        <v>Breached</v>
      </c>
    </row>
    <row r="1181" spans="1:25" x14ac:dyDescent="0.25">
      <c r="A1181" s="9" t="s">
        <v>2985</v>
      </c>
      <c r="B1181" s="23">
        <v>45960.579166666699</v>
      </c>
      <c r="C1181" s="23">
        <v>45960.5805555556</v>
      </c>
      <c r="D1181" s="23">
        <v>45964.404861111099</v>
      </c>
      <c r="E1181" s="9" t="s">
        <v>212</v>
      </c>
      <c r="F1181" s="9" t="s">
        <v>188</v>
      </c>
      <c r="G1181" s="9" t="s">
        <v>213</v>
      </c>
      <c r="H1181" s="9" t="s">
        <v>163</v>
      </c>
      <c r="I1181" s="9" t="s">
        <v>223</v>
      </c>
      <c r="J1181" s="9" t="s">
        <v>2295</v>
      </c>
      <c r="K1181" s="9" t="s">
        <v>303</v>
      </c>
      <c r="L1181" s="9" t="s">
        <v>104</v>
      </c>
      <c r="M1181" s="9" t="s">
        <v>1681</v>
      </c>
      <c r="N1181" s="9" t="s">
        <v>198</v>
      </c>
      <c r="O1181" s="9" t="s">
        <v>176</v>
      </c>
      <c r="P1181" s="9" t="s">
        <v>419</v>
      </c>
      <c r="Q1181" s="9" t="s">
        <v>219</v>
      </c>
      <c r="R1181" s="9">
        <v>0</v>
      </c>
      <c r="S1181" s="9">
        <v>130</v>
      </c>
      <c r="T1181" s="9" t="s">
        <v>229</v>
      </c>
      <c r="U1181" s="9" t="s">
        <v>230</v>
      </c>
      <c r="W1181" s="9">
        <v>4</v>
      </c>
      <c r="X1181" s="9">
        <f>INDEX(SLA_Policy!$D$2:$D$5,MATCH(F1181,SLA_Policy!$A$2:$A$5,0))</f>
        <v>72</v>
      </c>
      <c r="Y1181" s="9" t="str">
        <f>IF(E1181="Cancelled","Excluded",IF(D1181="",IF((SLA_Policy!$B$8-B1181)*24&gt;X1181,"Open - Breached","Open - On Track"),IF((D1181-B1181)*24&lt;=X1181,"Met","Breached")))</f>
        <v>Breached</v>
      </c>
    </row>
    <row r="1182" spans="1:25" x14ac:dyDescent="0.25">
      <c r="A1182" s="9" t="s">
        <v>2986</v>
      </c>
      <c r="B1182" s="23">
        <v>45960.59375</v>
      </c>
      <c r="C1182" s="23">
        <v>45960.621527777803</v>
      </c>
      <c r="D1182" s="23">
        <v>45961.347916666702</v>
      </c>
      <c r="E1182" s="9" t="s">
        <v>212</v>
      </c>
      <c r="F1182" s="9" t="s">
        <v>188</v>
      </c>
      <c r="G1182" s="9" t="s">
        <v>213</v>
      </c>
      <c r="H1182" s="9" t="s">
        <v>163</v>
      </c>
      <c r="I1182" s="9" t="s">
        <v>223</v>
      </c>
      <c r="J1182" s="9" t="s">
        <v>1331</v>
      </c>
      <c r="K1182" s="9" t="s">
        <v>262</v>
      </c>
      <c r="L1182" s="9" t="s">
        <v>371</v>
      </c>
      <c r="M1182" s="9" t="s">
        <v>1914</v>
      </c>
      <c r="N1182" s="9" t="s">
        <v>199</v>
      </c>
      <c r="O1182" s="9" t="s">
        <v>176</v>
      </c>
      <c r="P1182" s="9" t="s">
        <v>228</v>
      </c>
      <c r="Q1182" s="9" t="s">
        <v>219</v>
      </c>
      <c r="R1182" s="9">
        <v>0</v>
      </c>
      <c r="S1182" s="9">
        <v>42</v>
      </c>
      <c r="T1182" s="9" t="s">
        <v>220</v>
      </c>
      <c r="U1182" s="9" t="s">
        <v>290</v>
      </c>
      <c r="X1182" s="9">
        <f>INDEX(SLA_Policy!$D$2:$D$5,MATCH(F1182,SLA_Policy!$A$2:$A$5,0))</f>
        <v>72</v>
      </c>
      <c r="Y1182" s="9" t="str">
        <f>IF(E1182="Cancelled","Excluded",IF(D1182="",IF((SLA_Policy!$B$8-B1182)*24&gt;X1182,"Open - Breached","Open - On Track"),IF((D1182-B1182)*24&lt;=X1182,"Met","Breached")))</f>
        <v>Met</v>
      </c>
    </row>
    <row r="1183" spans="1:25" x14ac:dyDescent="0.25">
      <c r="A1183" s="9" t="s">
        <v>2987</v>
      </c>
      <c r="B1183" s="23">
        <v>45960.59375</v>
      </c>
      <c r="E1183" s="9" t="s">
        <v>649</v>
      </c>
      <c r="F1183" s="9" t="s">
        <v>188</v>
      </c>
      <c r="G1183" s="9" t="s">
        <v>213</v>
      </c>
      <c r="H1183" s="9" t="s">
        <v>161</v>
      </c>
      <c r="I1183" s="9" t="s">
        <v>389</v>
      </c>
      <c r="J1183" s="9" t="s">
        <v>1929</v>
      </c>
      <c r="K1183" s="9" t="s">
        <v>262</v>
      </c>
      <c r="L1183" s="9" t="s">
        <v>307</v>
      </c>
      <c r="M1183" s="9" t="s">
        <v>2445</v>
      </c>
      <c r="N1183" s="9" t="s">
        <v>198</v>
      </c>
      <c r="O1183" s="9" t="s">
        <v>116</v>
      </c>
      <c r="P1183" s="9" t="s">
        <v>590</v>
      </c>
      <c r="Q1183" s="9" t="s">
        <v>219</v>
      </c>
      <c r="R1183" s="9">
        <v>0</v>
      </c>
      <c r="S1183" s="9">
        <v>4</v>
      </c>
      <c r="V1183" s="9" t="s">
        <v>1839</v>
      </c>
      <c r="X1183" s="9">
        <f>INDEX(SLA_Policy!$D$2:$D$5,MATCH(F1183,SLA_Policy!$A$2:$A$5,0))</f>
        <v>72</v>
      </c>
      <c r="Y1183" s="9" t="str">
        <f>IF(E1183="Cancelled","Excluded",IF(D1183="",IF((SLA_Policy!$B$8-B1183)*24&gt;X1183,"Open - Breached","Open - On Track"),IF((D1183-B1183)*24&lt;=X1183,"Met","Breached")))</f>
        <v>Excluded</v>
      </c>
    </row>
    <row r="1184" spans="1:25" x14ac:dyDescent="0.25">
      <c r="A1184" s="9" t="s">
        <v>2988</v>
      </c>
      <c r="B1184" s="23">
        <v>45960.595138888901</v>
      </c>
      <c r="C1184" s="23">
        <v>45960.620833333298</v>
      </c>
      <c r="D1184" s="23">
        <v>45961.398611111101</v>
      </c>
      <c r="E1184" s="9" t="s">
        <v>212</v>
      </c>
      <c r="F1184" s="9" t="s">
        <v>189</v>
      </c>
      <c r="G1184" s="9" t="s">
        <v>213</v>
      </c>
      <c r="H1184" s="9" t="s">
        <v>161</v>
      </c>
      <c r="I1184" s="9" t="s">
        <v>389</v>
      </c>
      <c r="J1184" s="9" t="s">
        <v>767</v>
      </c>
      <c r="K1184" s="9" t="s">
        <v>225</v>
      </c>
      <c r="L1184" s="9" t="s">
        <v>216</v>
      </c>
      <c r="M1184" s="9" t="s">
        <v>1246</v>
      </c>
      <c r="N1184" s="9" t="s">
        <v>196</v>
      </c>
      <c r="O1184" s="9" t="s">
        <v>116</v>
      </c>
      <c r="P1184" s="9" t="s">
        <v>218</v>
      </c>
      <c r="Q1184" s="9" t="s">
        <v>219</v>
      </c>
      <c r="R1184" s="9">
        <v>0</v>
      </c>
      <c r="S1184" s="9">
        <v>6</v>
      </c>
      <c r="U1184" s="9" t="s">
        <v>290</v>
      </c>
      <c r="W1184" s="9">
        <v>5</v>
      </c>
      <c r="X1184" s="9">
        <f>INDEX(SLA_Policy!$D$2:$D$5,MATCH(F1184,SLA_Policy!$A$2:$A$5,0))</f>
        <v>120</v>
      </c>
      <c r="Y1184" s="9" t="str">
        <f>IF(E1184="Cancelled","Excluded",IF(D1184="",IF((SLA_Policy!$B$8-B1184)*24&gt;X1184,"Open - Breached","Open - On Track"),IF((D1184-B1184)*24&lt;=X1184,"Met","Breached")))</f>
        <v>Met</v>
      </c>
    </row>
    <row r="1185" spans="1:25" x14ac:dyDescent="0.25">
      <c r="A1185" s="9" t="s">
        <v>2989</v>
      </c>
      <c r="B1185" s="23">
        <v>45960.599305555603</v>
      </c>
      <c r="C1185" s="23">
        <v>45960.779166666704</v>
      </c>
      <c r="D1185" s="23">
        <v>45961.395833333299</v>
      </c>
      <c r="E1185" s="9" t="s">
        <v>212</v>
      </c>
      <c r="F1185" s="9" t="s">
        <v>189</v>
      </c>
      <c r="G1185" s="9" t="s">
        <v>236</v>
      </c>
      <c r="H1185" s="9" t="s">
        <v>161</v>
      </c>
      <c r="I1185" s="9" t="s">
        <v>237</v>
      </c>
      <c r="J1185" s="9" t="s">
        <v>2990</v>
      </c>
      <c r="K1185" s="9" t="s">
        <v>246</v>
      </c>
      <c r="L1185" s="9" t="s">
        <v>371</v>
      </c>
      <c r="M1185" s="9" t="s">
        <v>2991</v>
      </c>
      <c r="N1185" s="9" t="s">
        <v>196</v>
      </c>
      <c r="O1185" s="9" t="s">
        <v>177</v>
      </c>
      <c r="P1185" s="9" t="s">
        <v>300</v>
      </c>
      <c r="Q1185" s="9" t="s">
        <v>219</v>
      </c>
      <c r="R1185" s="9">
        <v>0</v>
      </c>
      <c r="S1185" s="9">
        <v>9</v>
      </c>
      <c r="U1185" s="9" t="s">
        <v>242</v>
      </c>
      <c r="W1185" s="9">
        <v>4</v>
      </c>
      <c r="X1185" s="9">
        <f>INDEX(SLA_Policy!$D$2:$D$5,MATCH(F1185,SLA_Policy!$A$2:$A$5,0))</f>
        <v>120</v>
      </c>
      <c r="Y1185" s="9" t="str">
        <f>IF(E1185="Cancelled","Excluded",IF(D1185="",IF((SLA_Policy!$B$8-B1185)*24&gt;X1185,"Open - Breached","Open - On Track"),IF((D1185-B1185)*24&lt;=X1185,"Met","Breached")))</f>
        <v>Met</v>
      </c>
    </row>
    <row r="1186" spans="1:25" x14ac:dyDescent="0.25">
      <c r="A1186" s="9" t="s">
        <v>2992</v>
      </c>
      <c r="B1186" s="23">
        <v>45960.602083333302</v>
      </c>
      <c r="C1186" s="23">
        <v>45960.769444444399</v>
      </c>
      <c r="D1186" s="23">
        <v>45961.3305555556</v>
      </c>
      <c r="E1186" s="9" t="s">
        <v>212</v>
      </c>
      <c r="F1186" s="9" t="s">
        <v>189</v>
      </c>
      <c r="G1186" s="9" t="s">
        <v>236</v>
      </c>
      <c r="H1186" s="9" t="s">
        <v>167</v>
      </c>
      <c r="I1186" s="9" t="s">
        <v>255</v>
      </c>
      <c r="J1186" s="9" t="s">
        <v>1018</v>
      </c>
      <c r="K1186" s="9" t="s">
        <v>246</v>
      </c>
      <c r="L1186" s="9" t="s">
        <v>307</v>
      </c>
      <c r="M1186" s="9" t="s">
        <v>848</v>
      </c>
      <c r="N1186" s="9" t="s">
        <v>196</v>
      </c>
      <c r="O1186" s="9" t="s">
        <v>180</v>
      </c>
      <c r="P1186" s="9" t="s">
        <v>368</v>
      </c>
      <c r="Q1186" s="9" t="s">
        <v>219</v>
      </c>
      <c r="R1186" s="9">
        <v>0</v>
      </c>
      <c r="S1186" s="9">
        <v>26</v>
      </c>
      <c r="U1186" s="9" t="s">
        <v>242</v>
      </c>
      <c r="W1186" s="9">
        <v>4</v>
      </c>
      <c r="X1186" s="9">
        <f>INDEX(SLA_Policy!$D$2:$D$5,MATCH(F1186,SLA_Policy!$A$2:$A$5,0))</f>
        <v>120</v>
      </c>
      <c r="Y1186" s="9" t="str">
        <f>IF(E1186="Cancelled","Excluded",IF(D1186="",IF((SLA_Policy!$B$8-B1186)*24&gt;X1186,"Open - Breached","Open - On Track"),IF((D1186-B1186)*24&lt;=X1186,"Met","Breached")))</f>
        <v>Met</v>
      </c>
    </row>
    <row r="1187" spans="1:25" x14ac:dyDescent="0.25">
      <c r="A1187" s="9" t="s">
        <v>2993</v>
      </c>
      <c r="B1187" s="23">
        <v>45960.6027777778</v>
      </c>
      <c r="C1187" s="23">
        <v>45960.6159722222</v>
      </c>
      <c r="D1187" s="23">
        <v>45961.334027777797</v>
      </c>
      <c r="E1187" s="9" t="s">
        <v>212</v>
      </c>
      <c r="F1187" s="9" t="s">
        <v>188</v>
      </c>
      <c r="G1187" s="9" t="s">
        <v>213</v>
      </c>
      <c r="H1187" s="9" t="s">
        <v>88</v>
      </c>
      <c r="I1187" s="9" t="s">
        <v>92</v>
      </c>
      <c r="J1187" s="9" t="s">
        <v>1082</v>
      </c>
      <c r="K1187" s="9" t="s">
        <v>215</v>
      </c>
      <c r="L1187" s="9" t="s">
        <v>293</v>
      </c>
      <c r="M1187" s="9" t="s">
        <v>2382</v>
      </c>
      <c r="N1187" s="9" t="s">
        <v>198</v>
      </c>
      <c r="O1187" s="9" t="s">
        <v>178</v>
      </c>
      <c r="P1187" s="9" t="s">
        <v>272</v>
      </c>
      <c r="Q1187" s="9" t="s">
        <v>219</v>
      </c>
      <c r="R1187" s="9">
        <v>0</v>
      </c>
      <c r="S1187" s="9">
        <v>18</v>
      </c>
      <c r="T1187" s="9" t="s">
        <v>136</v>
      </c>
      <c r="U1187" s="9" t="s">
        <v>266</v>
      </c>
      <c r="X1187" s="9">
        <f>INDEX(SLA_Policy!$D$2:$D$5,MATCH(F1187,SLA_Policy!$A$2:$A$5,0))</f>
        <v>72</v>
      </c>
      <c r="Y1187" s="9" t="str">
        <f>IF(E1187="Cancelled","Excluded",IF(D1187="",IF((SLA_Policy!$B$8-B1187)*24&gt;X1187,"Open - Breached","Open - On Track"),IF((D1187-B1187)*24&lt;=X1187,"Met","Breached")))</f>
        <v>Met</v>
      </c>
    </row>
    <row r="1188" spans="1:25" x14ac:dyDescent="0.25">
      <c r="A1188" s="9" t="s">
        <v>2994</v>
      </c>
      <c r="B1188" s="23">
        <v>45960.636805555601</v>
      </c>
      <c r="C1188" s="23">
        <v>45960.651388888902</v>
      </c>
      <c r="D1188" s="23">
        <v>45961.318749999999</v>
      </c>
      <c r="E1188" s="9" t="s">
        <v>212</v>
      </c>
      <c r="F1188" s="9" t="s">
        <v>189</v>
      </c>
      <c r="G1188" s="9" t="s">
        <v>213</v>
      </c>
      <c r="H1188" s="9" t="s">
        <v>167</v>
      </c>
      <c r="I1188" s="9" t="s">
        <v>684</v>
      </c>
      <c r="J1188" s="9" t="s">
        <v>2995</v>
      </c>
      <c r="K1188" s="9" t="s">
        <v>303</v>
      </c>
      <c r="L1188" s="9" t="s">
        <v>216</v>
      </c>
      <c r="M1188" s="9" t="s">
        <v>2216</v>
      </c>
      <c r="N1188" s="9" t="s">
        <v>197</v>
      </c>
      <c r="O1188" s="9" t="s">
        <v>116</v>
      </c>
      <c r="P1188" s="9" t="s">
        <v>218</v>
      </c>
      <c r="Q1188" s="9" t="s">
        <v>219</v>
      </c>
      <c r="R1188" s="9">
        <v>0</v>
      </c>
      <c r="S1188" s="9">
        <v>9</v>
      </c>
      <c r="U1188" s="9" t="s">
        <v>248</v>
      </c>
      <c r="W1188" s="9">
        <v>5</v>
      </c>
      <c r="X1188" s="9">
        <f>INDEX(SLA_Policy!$D$2:$D$5,MATCH(F1188,SLA_Policy!$A$2:$A$5,0))</f>
        <v>120</v>
      </c>
      <c r="Y1188" s="9" t="str">
        <f>IF(E1188="Cancelled","Excluded",IF(D1188="",IF((SLA_Policy!$B$8-B1188)*24&gt;X1188,"Open - Breached","Open - On Track"),IF((D1188-B1188)*24&lt;=X1188,"Met","Breached")))</f>
        <v>Met</v>
      </c>
    </row>
    <row r="1189" spans="1:25" x14ac:dyDescent="0.25">
      <c r="A1189" s="9" t="s">
        <v>2996</v>
      </c>
      <c r="B1189" s="23">
        <v>45960.6430555556</v>
      </c>
      <c r="C1189" s="23">
        <v>45960.718055555597</v>
      </c>
      <c r="D1189" s="23">
        <v>45964.6784722222</v>
      </c>
      <c r="E1189" s="9" t="s">
        <v>212</v>
      </c>
      <c r="F1189" s="9" t="s">
        <v>189</v>
      </c>
      <c r="G1189" s="9" t="s">
        <v>213</v>
      </c>
      <c r="H1189" s="9" t="s">
        <v>162</v>
      </c>
      <c r="I1189" s="9" t="s">
        <v>416</v>
      </c>
      <c r="J1189" s="9" t="s">
        <v>2997</v>
      </c>
      <c r="K1189" s="9" t="s">
        <v>239</v>
      </c>
      <c r="L1189" s="9" t="s">
        <v>104</v>
      </c>
      <c r="M1189" s="9" t="s">
        <v>765</v>
      </c>
      <c r="N1189" s="9" t="s">
        <v>197</v>
      </c>
      <c r="O1189" s="9" t="s">
        <v>176</v>
      </c>
      <c r="P1189" s="9" t="s">
        <v>330</v>
      </c>
      <c r="Q1189" s="9" t="s">
        <v>219</v>
      </c>
      <c r="R1189" s="9">
        <v>1</v>
      </c>
      <c r="S1189" s="9">
        <v>22</v>
      </c>
      <c r="U1189" s="9" t="s">
        <v>266</v>
      </c>
      <c r="W1189" s="9">
        <v>3</v>
      </c>
      <c r="X1189" s="9">
        <f>INDEX(SLA_Policy!$D$2:$D$5,MATCH(F1189,SLA_Policy!$A$2:$A$5,0))</f>
        <v>120</v>
      </c>
      <c r="Y1189" s="9" t="str">
        <f>IF(E1189="Cancelled","Excluded",IF(D1189="",IF((SLA_Policy!$B$8-B1189)*24&gt;X1189,"Open - Breached","Open - On Track"),IF((D1189-B1189)*24&lt;=X1189,"Met","Breached")))</f>
        <v>Met</v>
      </c>
    </row>
    <row r="1190" spans="1:25" x14ac:dyDescent="0.25">
      <c r="A1190" s="9" t="s">
        <v>2998</v>
      </c>
      <c r="B1190" s="23">
        <v>45960.651388888902</v>
      </c>
      <c r="C1190" s="23">
        <v>45960.654166666704</v>
      </c>
      <c r="D1190" s="23">
        <v>45960.715277777803</v>
      </c>
      <c r="E1190" s="9" t="s">
        <v>212</v>
      </c>
      <c r="F1190" s="9" t="s">
        <v>188</v>
      </c>
      <c r="G1190" s="9" t="s">
        <v>213</v>
      </c>
      <c r="H1190" s="9" t="s">
        <v>162</v>
      </c>
      <c r="I1190" s="9" t="s">
        <v>345</v>
      </c>
      <c r="J1190" s="9" t="s">
        <v>2999</v>
      </c>
      <c r="K1190" s="9" t="s">
        <v>215</v>
      </c>
      <c r="L1190" s="9" t="s">
        <v>104</v>
      </c>
      <c r="M1190" s="9" t="s">
        <v>1922</v>
      </c>
      <c r="N1190" s="9" t="s">
        <v>198</v>
      </c>
      <c r="O1190" s="9" t="s">
        <v>116</v>
      </c>
      <c r="P1190" s="9" t="s">
        <v>234</v>
      </c>
      <c r="Q1190" s="9" t="s">
        <v>219</v>
      </c>
      <c r="R1190" s="9">
        <v>0</v>
      </c>
      <c r="S1190" s="9">
        <v>53</v>
      </c>
      <c r="U1190" s="9" t="s">
        <v>266</v>
      </c>
      <c r="X1190" s="9">
        <f>INDEX(SLA_Policy!$D$2:$D$5,MATCH(F1190,SLA_Policy!$A$2:$A$5,0))</f>
        <v>72</v>
      </c>
      <c r="Y1190" s="9" t="str">
        <f>IF(E1190="Cancelled","Excluded",IF(D1190="",IF((SLA_Policy!$B$8-B1190)*24&gt;X1190,"Open - Breached","Open - On Track"),IF((D1190-B1190)*24&lt;=X1190,"Met","Breached")))</f>
        <v>Met</v>
      </c>
    </row>
    <row r="1191" spans="1:25" x14ac:dyDescent="0.25">
      <c r="A1191" s="9" t="s">
        <v>3000</v>
      </c>
      <c r="B1191" s="23">
        <v>45960.660416666702</v>
      </c>
      <c r="C1191" s="23">
        <v>45960.723611111098</v>
      </c>
      <c r="D1191" s="23">
        <v>45961.657638888901</v>
      </c>
      <c r="E1191" s="9" t="s">
        <v>212</v>
      </c>
      <c r="F1191" s="9" t="s">
        <v>189</v>
      </c>
      <c r="G1191" s="9" t="s">
        <v>213</v>
      </c>
      <c r="H1191" s="9" t="s">
        <v>163</v>
      </c>
      <c r="I1191" s="9" t="s">
        <v>405</v>
      </c>
      <c r="J1191" s="9" t="s">
        <v>3001</v>
      </c>
      <c r="K1191" s="9" t="s">
        <v>246</v>
      </c>
      <c r="L1191" s="9" t="s">
        <v>293</v>
      </c>
      <c r="M1191" s="9" t="s">
        <v>3002</v>
      </c>
      <c r="N1191" s="9" t="s">
        <v>197</v>
      </c>
      <c r="O1191" s="9" t="s">
        <v>176</v>
      </c>
      <c r="P1191" s="9" t="s">
        <v>228</v>
      </c>
      <c r="Q1191" s="9" t="s">
        <v>219</v>
      </c>
      <c r="R1191" s="9">
        <v>0</v>
      </c>
      <c r="S1191" s="9">
        <v>27</v>
      </c>
      <c r="U1191" s="9" t="s">
        <v>230</v>
      </c>
      <c r="X1191" s="9">
        <f>INDEX(SLA_Policy!$D$2:$D$5,MATCH(F1191,SLA_Policy!$A$2:$A$5,0))</f>
        <v>120</v>
      </c>
      <c r="Y1191" s="9" t="str">
        <f>IF(E1191="Cancelled","Excluded",IF(D1191="",IF((SLA_Policy!$B$8-B1191)*24&gt;X1191,"Open - Breached","Open - On Track"),IF((D1191-B1191)*24&lt;=X1191,"Met","Breached")))</f>
        <v>Met</v>
      </c>
    </row>
    <row r="1192" spans="1:25" x14ac:dyDescent="0.25">
      <c r="A1192" s="9" t="s">
        <v>3003</v>
      </c>
      <c r="B1192" s="23">
        <v>45960.663888888899</v>
      </c>
      <c r="C1192" s="23">
        <v>45960.690277777801</v>
      </c>
      <c r="D1192" s="23">
        <v>45961.383333333302</v>
      </c>
      <c r="E1192" s="9" t="s">
        <v>212</v>
      </c>
      <c r="F1192" s="9" t="s">
        <v>189</v>
      </c>
      <c r="G1192" s="9" t="s">
        <v>213</v>
      </c>
      <c r="H1192" s="9" t="s">
        <v>165</v>
      </c>
      <c r="I1192" s="9" t="s">
        <v>567</v>
      </c>
      <c r="J1192" s="9" t="s">
        <v>1451</v>
      </c>
      <c r="K1192" s="9" t="s">
        <v>303</v>
      </c>
      <c r="L1192" s="9" t="s">
        <v>282</v>
      </c>
      <c r="M1192" s="9" t="s">
        <v>3004</v>
      </c>
      <c r="N1192" s="9" t="s">
        <v>198</v>
      </c>
      <c r="O1192" s="9" t="s">
        <v>116</v>
      </c>
      <c r="P1192" s="9" t="s">
        <v>551</v>
      </c>
      <c r="Q1192" s="9" t="s">
        <v>219</v>
      </c>
      <c r="R1192" s="9">
        <v>0</v>
      </c>
      <c r="S1192" s="9">
        <v>18</v>
      </c>
      <c r="U1192" s="9" t="s">
        <v>230</v>
      </c>
      <c r="W1192" s="9">
        <v>4</v>
      </c>
      <c r="X1192" s="9">
        <f>INDEX(SLA_Policy!$D$2:$D$5,MATCH(F1192,SLA_Policy!$A$2:$A$5,0))</f>
        <v>120</v>
      </c>
      <c r="Y1192" s="9" t="str">
        <f>IF(E1192="Cancelled","Excluded",IF(D1192="",IF((SLA_Policy!$B$8-B1192)*24&gt;X1192,"Open - Breached","Open - On Track"),IF((D1192-B1192)*24&lt;=X1192,"Met","Breached")))</f>
        <v>Met</v>
      </c>
    </row>
    <row r="1193" spans="1:25" x14ac:dyDescent="0.25">
      <c r="A1193" s="9" t="s">
        <v>3005</v>
      </c>
      <c r="B1193" s="23">
        <v>45960.664583333302</v>
      </c>
      <c r="C1193" s="23">
        <v>45960.7006944444</v>
      </c>
      <c r="D1193" s="23">
        <v>45960.719444444498</v>
      </c>
      <c r="E1193" s="9" t="s">
        <v>212</v>
      </c>
      <c r="F1193" s="9" t="s">
        <v>188</v>
      </c>
      <c r="G1193" s="9" t="s">
        <v>213</v>
      </c>
      <c r="H1193" s="9" t="s">
        <v>161</v>
      </c>
      <c r="I1193" s="9" t="s">
        <v>389</v>
      </c>
      <c r="J1193" s="9" t="s">
        <v>2025</v>
      </c>
      <c r="K1193" s="9" t="s">
        <v>262</v>
      </c>
      <c r="L1193" s="9" t="s">
        <v>226</v>
      </c>
      <c r="M1193" s="9" t="s">
        <v>930</v>
      </c>
      <c r="N1193" s="9" t="s">
        <v>198</v>
      </c>
      <c r="O1193" s="9" t="s">
        <v>116</v>
      </c>
      <c r="P1193" s="9" t="s">
        <v>551</v>
      </c>
      <c r="Q1193" s="9" t="s">
        <v>219</v>
      </c>
      <c r="R1193" s="9">
        <v>0</v>
      </c>
      <c r="S1193" s="9">
        <v>2</v>
      </c>
      <c r="U1193" s="9" t="s">
        <v>290</v>
      </c>
      <c r="W1193" s="9">
        <v>5</v>
      </c>
      <c r="X1193" s="9">
        <f>INDEX(SLA_Policy!$D$2:$D$5,MATCH(F1193,SLA_Policy!$A$2:$A$5,0))</f>
        <v>72</v>
      </c>
      <c r="Y1193" s="9" t="str">
        <f>IF(E1193="Cancelled","Excluded",IF(D1193="",IF((SLA_Policy!$B$8-B1193)*24&gt;X1193,"Open - Breached","Open - On Track"),IF((D1193-B1193)*24&lt;=X1193,"Met","Breached")))</f>
        <v>Met</v>
      </c>
    </row>
    <row r="1194" spans="1:25" x14ac:dyDescent="0.25">
      <c r="A1194" s="9" t="s">
        <v>3006</v>
      </c>
      <c r="B1194" s="23">
        <v>45960.6694444444</v>
      </c>
      <c r="C1194" s="23">
        <v>45960.670138888898</v>
      </c>
      <c r="D1194" s="23">
        <v>45960.724305555603</v>
      </c>
      <c r="E1194" s="9" t="s">
        <v>212</v>
      </c>
      <c r="F1194" s="9" t="s">
        <v>187</v>
      </c>
      <c r="G1194" s="9" t="s">
        <v>213</v>
      </c>
      <c r="H1194" s="9" t="s">
        <v>88</v>
      </c>
      <c r="I1194" s="9" t="s">
        <v>92</v>
      </c>
      <c r="J1194" s="9" t="s">
        <v>1082</v>
      </c>
      <c r="K1194" s="9" t="s">
        <v>246</v>
      </c>
      <c r="L1194" s="9" t="s">
        <v>311</v>
      </c>
      <c r="M1194" s="9" t="s">
        <v>1565</v>
      </c>
      <c r="N1194" s="9" t="s">
        <v>198</v>
      </c>
      <c r="O1194" s="9" t="s">
        <v>178</v>
      </c>
      <c r="P1194" s="9" t="s">
        <v>321</v>
      </c>
      <c r="Q1194" s="9" t="s">
        <v>273</v>
      </c>
      <c r="R1194" s="9">
        <v>0</v>
      </c>
      <c r="S1194" s="9">
        <v>10</v>
      </c>
      <c r="T1194" s="9" t="s">
        <v>220</v>
      </c>
      <c r="U1194" s="9" t="s">
        <v>290</v>
      </c>
      <c r="W1194" s="9">
        <v>5</v>
      </c>
      <c r="X1194" s="9">
        <f>INDEX(SLA_Policy!$D$2:$D$5,MATCH(F1194,SLA_Policy!$A$2:$A$5,0))</f>
        <v>8</v>
      </c>
      <c r="Y1194" s="9" t="str">
        <f>IF(E1194="Cancelled","Excluded",IF(D1194="",IF((SLA_Policy!$B$8-B1194)*24&gt;X1194,"Open - Breached","Open - On Track"),IF((D1194-B1194)*24&lt;=X1194,"Met","Breached")))</f>
        <v>Met</v>
      </c>
    </row>
    <row r="1195" spans="1:25" x14ac:dyDescent="0.25">
      <c r="A1195" s="9" t="s">
        <v>3007</v>
      </c>
      <c r="B1195" s="23">
        <v>45960.688194444498</v>
      </c>
      <c r="C1195" s="23">
        <v>45960.690972222197</v>
      </c>
      <c r="D1195" s="23">
        <v>45961.394444444399</v>
      </c>
      <c r="E1195" s="9" t="s">
        <v>212</v>
      </c>
      <c r="F1195" s="9" t="s">
        <v>188</v>
      </c>
      <c r="G1195" s="9" t="s">
        <v>213</v>
      </c>
      <c r="H1195" s="9" t="s">
        <v>164</v>
      </c>
      <c r="I1195" s="9" t="s">
        <v>339</v>
      </c>
      <c r="J1195" s="9" t="s">
        <v>3008</v>
      </c>
      <c r="K1195" s="9" t="s">
        <v>215</v>
      </c>
      <c r="L1195" s="9" t="s">
        <v>395</v>
      </c>
      <c r="M1195" s="9" t="s">
        <v>484</v>
      </c>
      <c r="N1195" s="9" t="s">
        <v>197</v>
      </c>
      <c r="O1195" s="9" t="s">
        <v>116</v>
      </c>
      <c r="P1195" s="9" t="s">
        <v>525</v>
      </c>
      <c r="Q1195" s="9" t="s">
        <v>219</v>
      </c>
      <c r="R1195" s="9">
        <v>0</v>
      </c>
      <c r="S1195" s="9">
        <v>6</v>
      </c>
      <c r="T1195" s="9" t="s">
        <v>343</v>
      </c>
      <c r="U1195" s="9" t="s">
        <v>376</v>
      </c>
      <c r="X1195" s="9">
        <f>INDEX(SLA_Policy!$D$2:$D$5,MATCH(F1195,SLA_Policy!$A$2:$A$5,0))</f>
        <v>72</v>
      </c>
      <c r="Y1195" s="9" t="str">
        <f>IF(E1195="Cancelled","Excluded",IF(D1195="",IF((SLA_Policy!$B$8-B1195)*24&gt;X1195,"Open - Breached","Open - On Track"),IF((D1195-B1195)*24&lt;=X1195,"Met","Breached")))</f>
        <v>Met</v>
      </c>
    </row>
    <row r="1196" spans="1:25" x14ac:dyDescent="0.25">
      <c r="A1196" s="9" t="s">
        <v>3009</v>
      </c>
      <c r="B1196" s="23">
        <v>45960.704861111102</v>
      </c>
      <c r="C1196" s="23">
        <v>45960.729166666701</v>
      </c>
      <c r="D1196" s="23">
        <v>45964.407638888901</v>
      </c>
      <c r="E1196" s="9" t="s">
        <v>212</v>
      </c>
      <c r="F1196" s="9" t="s">
        <v>188</v>
      </c>
      <c r="G1196" s="9" t="s">
        <v>236</v>
      </c>
      <c r="H1196" s="9" t="s">
        <v>161</v>
      </c>
      <c r="I1196" s="9" t="s">
        <v>482</v>
      </c>
      <c r="J1196" s="9" t="s">
        <v>2068</v>
      </c>
      <c r="K1196" s="9" t="s">
        <v>246</v>
      </c>
      <c r="L1196" s="9" t="s">
        <v>311</v>
      </c>
      <c r="M1196" s="9" t="s">
        <v>3010</v>
      </c>
      <c r="N1196" s="9" t="s">
        <v>196</v>
      </c>
      <c r="O1196" s="9" t="s">
        <v>177</v>
      </c>
      <c r="P1196" s="9" t="s">
        <v>300</v>
      </c>
      <c r="Q1196" s="9" t="s">
        <v>219</v>
      </c>
      <c r="R1196" s="9">
        <v>0</v>
      </c>
      <c r="S1196" s="9">
        <v>35</v>
      </c>
      <c r="U1196" s="9" t="s">
        <v>242</v>
      </c>
      <c r="X1196" s="9">
        <f>INDEX(SLA_Policy!$D$2:$D$5,MATCH(F1196,SLA_Policy!$A$2:$A$5,0))</f>
        <v>72</v>
      </c>
      <c r="Y1196" s="9" t="str">
        <f>IF(E1196="Cancelled","Excluded",IF(D1196="",IF((SLA_Policy!$B$8-B1196)*24&gt;X1196,"Open - Breached","Open - On Track"),IF((D1196-B1196)*24&lt;=X1196,"Met","Breached")))</f>
        <v>Breached</v>
      </c>
    </row>
    <row r="1197" spans="1:25" x14ac:dyDescent="0.25">
      <c r="A1197" s="9" t="s">
        <v>3011</v>
      </c>
      <c r="B1197" s="23">
        <v>45960.706250000003</v>
      </c>
      <c r="C1197" s="23">
        <v>45960.722222222197</v>
      </c>
      <c r="D1197" s="23">
        <v>45961.324999999997</v>
      </c>
      <c r="E1197" s="9" t="s">
        <v>212</v>
      </c>
      <c r="F1197" s="9" t="s">
        <v>188</v>
      </c>
      <c r="G1197" s="9" t="s">
        <v>213</v>
      </c>
      <c r="H1197" s="9" t="s">
        <v>161</v>
      </c>
      <c r="I1197" s="9" t="s">
        <v>297</v>
      </c>
      <c r="J1197" s="9" t="s">
        <v>3012</v>
      </c>
      <c r="K1197" s="9" t="s">
        <v>410</v>
      </c>
      <c r="L1197" s="9" t="s">
        <v>104</v>
      </c>
      <c r="M1197" s="9" t="s">
        <v>2980</v>
      </c>
      <c r="N1197" s="9" t="s">
        <v>199</v>
      </c>
      <c r="O1197" s="9" t="s">
        <v>116</v>
      </c>
      <c r="P1197" s="9" t="s">
        <v>342</v>
      </c>
      <c r="Q1197" s="9" t="s">
        <v>219</v>
      </c>
      <c r="R1197" s="9">
        <v>0</v>
      </c>
      <c r="S1197" s="9">
        <v>7</v>
      </c>
      <c r="U1197" s="9" t="s">
        <v>290</v>
      </c>
      <c r="W1197" s="9">
        <v>4</v>
      </c>
      <c r="X1197" s="9">
        <f>INDEX(SLA_Policy!$D$2:$D$5,MATCH(F1197,SLA_Policy!$A$2:$A$5,0))</f>
        <v>72</v>
      </c>
      <c r="Y1197" s="9" t="str">
        <f>IF(E1197="Cancelled","Excluded",IF(D1197="",IF((SLA_Policy!$B$8-B1197)*24&gt;X1197,"Open - Breached","Open - On Track"),IF((D1197-B1197)*24&lt;=X1197,"Met","Breached")))</f>
        <v>Met</v>
      </c>
    </row>
    <row r="1198" spans="1:25" x14ac:dyDescent="0.25">
      <c r="A1198" s="9" t="s">
        <v>3013</v>
      </c>
      <c r="B1198" s="23">
        <v>45960.711111111101</v>
      </c>
      <c r="C1198" s="23">
        <v>45960.727083333302</v>
      </c>
      <c r="D1198" s="23">
        <v>45961.335416666698</v>
      </c>
      <c r="E1198" s="9" t="s">
        <v>212</v>
      </c>
      <c r="F1198" s="9" t="s">
        <v>188</v>
      </c>
      <c r="G1198" s="9" t="s">
        <v>213</v>
      </c>
      <c r="H1198" s="9" t="s">
        <v>161</v>
      </c>
      <c r="I1198" s="9" t="s">
        <v>454</v>
      </c>
      <c r="J1198" s="9" t="s">
        <v>3014</v>
      </c>
      <c r="K1198" s="9" t="s">
        <v>303</v>
      </c>
      <c r="L1198" s="9" t="s">
        <v>216</v>
      </c>
      <c r="M1198" s="9" t="s">
        <v>3015</v>
      </c>
      <c r="N1198" s="9" t="s">
        <v>197</v>
      </c>
      <c r="O1198" s="9" t="s">
        <v>116</v>
      </c>
      <c r="P1198" s="9" t="s">
        <v>574</v>
      </c>
      <c r="Q1198" s="9" t="s">
        <v>219</v>
      </c>
      <c r="R1198" s="9">
        <v>0</v>
      </c>
      <c r="S1198" s="9">
        <v>9</v>
      </c>
      <c r="U1198" s="9" t="s">
        <v>290</v>
      </c>
      <c r="W1198" s="9">
        <v>5</v>
      </c>
      <c r="X1198" s="9">
        <f>INDEX(SLA_Policy!$D$2:$D$5,MATCH(F1198,SLA_Policy!$A$2:$A$5,0))</f>
        <v>72</v>
      </c>
      <c r="Y1198" s="9" t="str">
        <f>IF(E1198="Cancelled","Excluded",IF(D1198="",IF((SLA_Policy!$B$8-B1198)*24&gt;X1198,"Open - Breached","Open - On Track"),IF((D1198-B1198)*24&lt;=X1198,"Met","Breached")))</f>
        <v>Met</v>
      </c>
    </row>
    <row r="1199" spans="1:25" x14ac:dyDescent="0.25">
      <c r="A1199" s="9" t="s">
        <v>3016</v>
      </c>
      <c r="B1199" s="23">
        <v>45960.720833333296</v>
      </c>
      <c r="C1199" s="23">
        <v>45961.306944444397</v>
      </c>
      <c r="D1199" s="23">
        <v>45964.398611111101</v>
      </c>
      <c r="E1199" s="9" t="s">
        <v>212</v>
      </c>
      <c r="F1199" s="9" t="s">
        <v>189</v>
      </c>
      <c r="G1199" s="9" t="s">
        <v>213</v>
      </c>
      <c r="H1199" s="9" t="s">
        <v>162</v>
      </c>
      <c r="I1199" s="9" t="s">
        <v>345</v>
      </c>
      <c r="J1199" s="9" t="s">
        <v>3017</v>
      </c>
      <c r="K1199" s="9" t="s">
        <v>303</v>
      </c>
      <c r="L1199" s="9" t="s">
        <v>226</v>
      </c>
      <c r="M1199" s="9" t="s">
        <v>859</v>
      </c>
      <c r="N1199" s="9" t="s">
        <v>197</v>
      </c>
      <c r="O1199" s="9" t="s">
        <v>179</v>
      </c>
      <c r="P1199" s="9" t="s">
        <v>264</v>
      </c>
      <c r="Q1199" s="9" t="s">
        <v>273</v>
      </c>
      <c r="R1199" s="9">
        <v>0</v>
      </c>
      <c r="S1199" s="9">
        <v>39</v>
      </c>
      <c r="U1199" s="9" t="s">
        <v>266</v>
      </c>
      <c r="X1199" s="9">
        <f>INDEX(SLA_Policy!$D$2:$D$5,MATCH(F1199,SLA_Policy!$A$2:$A$5,0))</f>
        <v>120</v>
      </c>
      <c r="Y1199" s="9" t="str">
        <f>IF(E1199="Cancelled","Excluded",IF(D1199="",IF((SLA_Policy!$B$8-B1199)*24&gt;X1199,"Open - Breached","Open - On Track"),IF((D1199-B1199)*24&lt;=X1199,"Met","Breached")))</f>
        <v>Met</v>
      </c>
    </row>
    <row r="1200" spans="1:25" x14ac:dyDescent="0.25">
      <c r="A1200" s="9" t="s">
        <v>3018</v>
      </c>
      <c r="B1200" s="23">
        <v>45960.739583333299</v>
      </c>
      <c r="C1200" s="23">
        <v>45961.338888888902</v>
      </c>
      <c r="D1200" s="23">
        <v>45964.402083333298</v>
      </c>
      <c r="E1200" s="9" t="s">
        <v>212</v>
      </c>
      <c r="F1200" s="9" t="s">
        <v>189</v>
      </c>
      <c r="G1200" s="9" t="s">
        <v>236</v>
      </c>
      <c r="H1200" s="9" t="s">
        <v>161</v>
      </c>
      <c r="I1200" s="9" t="s">
        <v>237</v>
      </c>
      <c r="J1200" s="9" t="s">
        <v>3019</v>
      </c>
      <c r="K1200" s="9" t="s">
        <v>225</v>
      </c>
      <c r="L1200" s="9" t="s">
        <v>216</v>
      </c>
      <c r="M1200" s="9" t="s">
        <v>1563</v>
      </c>
      <c r="N1200" s="9" t="s">
        <v>196</v>
      </c>
      <c r="O1200" s="9" t="s">
        <v>179</v>
      </c>
      <c r="P1200" s="9" t="s">
        <v>264</v>
      </c>
      <c r="Q1200" s="9" t="s">
        <v>219</v>
      </c>
      <c r="R1200" s="9">
        <v>0</v>
      </c>
      <c r="S1200" s="9">
        <v>12</v>
      </c>
      <c r="U1200" s="9" t="s">
        <v>242</v>
      </c>
      <c r="W1200" s="9">
        <v>5</v>
      </c>
      <c r="X1200" s="9">
        <f>INDEX(SLA_Policy!$D$2:$D$5,MATCH(F1200,SLA_Policy!$A$2:$A$5,0))</f>
        <v>120</v>
      </c>
      <c r="Y1200" s="9" t="str">
        <f>IF(E1200="Cancelled","Excluded",IF(D1200="",IF((SLA_Policy!$B$8-B1200)*24&gt;X1200,"Open - Breached","Open - On Track"),IF((D1200-B1200)*24&lt;=X1200,"Met","Breached")))</f>
        <v>Met</v>
      </c>
    </row>
    <row r="1201" spans="1:25" x14ac:dyDescent="0.25">
      <c r="A1201" s="9" t="s">
        <v>3020</v>
      </c>
      <c r="B1201" s="23">
        <v>45960.740277777797</v>
      </c>
      <c r="C1201" s="23">
        <v>45961.373611111099</v>
      </c>
      <c r="D1201" s="23">
        <v>45964.400694444397</v>
      </c>
      <c r="E1201" s="9" t="s">
        <v>212</v>
      </c>
      <c r="F1201" s="9" t="s">
        <v>189</v>
      </c>
      <c r="G1201" s="9" t="s">
        <v>236</v>
      </c>
      <c r="H1201" s="9" t="s">
        <v>164</v>
      </c>
      <c r="I1201" s="9" t="s">
        <v>421</v>
      </c>
      <c r="J1201" s="9" t="s">
        <v>2093</v>
      </c>
      <c r="K1201" s="9" t="s">
        <v>246</v>
      </c>
      <c r="L1201" s="9" t="s">
        <v>351</v>
      </c>
      <c r="M1201" s="9" t="s">
        <v>3021</v>
      </c>
      <c r="N1201" s="9" t="s">
        <v>196</v>
      </c>
      <c r="O1201" s="9" t="s">
        <v>116</v>
      </c>
      <c r="P1201" s="9" t="s">
        <v>258</v>
      </c>
      <c r="Q1201" s="9" t="s">
        <v>219</v>
      </c>
      <c r="R1201" s="9">
        <v>0</v>
      </c>
      <c r="S1201" s="9">
        <v>10</v>
      </c>
      <c r="T1201" s="9" t="s">
        <v>464</v>
      </c>
      <c r="U1201" s="9" t="s">
        <v>242</v>
      </c>
      <c r="X1201" s="9">
        <f>INDEX(SLA_Policy!$D$2:$D$5,MATCH(F1201,SLA_Policy!$A$2:$A$5,0))</f>
        <v>120</v>
      </c>
      <c r="Y1201" s="9" t="str">
        <f>IF(E1201="Cancelled","Excluded",IF(D1201="",IF((SLA_Policy!$B$8-B1201)*24&gt;X1201,"Open - Breached","Open - On Track"),IF((D1201-B1201)*24&lt;=X1201,"Met","Breached")))</f>
        <v>Met</v>
      </c>
    </row>
    <row r="1202" spans="1:25" x14ac:dyDescent="0.25">
      <c r="A1202" s="9" t="s">
        <v>3022</v>
      </c>
      <c r="B1202" s="23">
        <v>45960.784722222197</v>
      </c>
      <c r="C1202" s="23">
        <v>45960.788888888899</v>
      </c>
      <c r="D1202" s="23">
        <v>45961.351388888899</v>
      </c>
      <c r="E1202" s="9" t="s">
        <v>212</v>
      </c>
      <c r="F1202" s="9" t="s">
        <v>189</v>
      </c>
      <c r="G1202" s="9" t="s">
        <v>213</v>
      </c>
      <c r="H1202" s="9" t="s">
        <v>162</v>
      </c>
      <c r="I1202" s="9" t="s">
        <v>393</v>
      </c>
      <c r="J1202" s="9" t="s">
        <v>1040</v>
      </c>
      <c r="K1202" s="9" t="s">
        <v>246</v>
      </c>
      <c r="L1202" s="9" t="s">
        <v>216</v>
      </c>
      <c r="M1202" s="9" t="s">
        <v>676</v>
      </c>
      <c r="N1202" s="9" t="s">
        <v>200</v>
      </c>
      <c r="O1202" s="9" t="s">
        <v>179</v>
      </c>
      <c r="P1202" s="9" t="s">
        <v>337</v>
      </c>
      <c r="Q1202" s="9" t="s">
        <v>219</v>
      </c>
      <c r="R1202" s="9">
        <v>0</v>
      </c>
      <c r="S1202" s="9">
        <v>22</v>
      </c>
      <c r="U1202" s="9" t="s">
        <v>266</v>
      </c>
      <c r="X1202" s="9">
        <f>INDEX(SLA_Policy!$D$2:$D$5,MATCH(F1202,SLA_Policy!$A$2:$A$5,0))</f>
        <v>120</v>
      </c>
      <c r="Y1202" s="9" t="str">
        <f>IF(E1202="Cancelled","Excluded",IF(D1202="",IF((SLA_Policy!$B$8-B1202)*24&gt;X1202,"Open - Breached","Open - On Track"),IF((D1202-B1202)*24&lt;=X1202,"Met","Breached")))</f>
        <v>Met</v>
      </c>
    </row>
    <row r="1203" spans="1:25" x14ac:dyDescent="0.25">
      <c r="A1203" s="9" t="s">
        <v>3023</v>
      </c>
      <c r="B1203" s="23">
        <v>45960.792361111096</v>
      </c>
      <c r="C1203" s="23">
        <v>45961.347222222197</v>
      </c>
      <c r="D1203" s="23">
        <v>45961.3569444444</v>
      </c>
      <c r="E1203" s="9" t="s">
        <v>212</v>
      </c>
      <c r="F1203" s="9" t="s">
        <v>189</v>
      </c>
      <c r="G1203" s="9" t="s">
        <v>213</v>
      </c>
      <c r="H1203" s="9" t="s">
        <v>161</v>
      </c>
      <c r="I1203" s="9" t="s">
        <v>389</v>
      </c>
      <c r="J1203" s="9" t="s">
        <v>3024</v>
      </c>
      <c r="K1203" s="9" t="s">
        <v>303</v>
      </c>
      <c r="L1203" s="9" t="s">
        <v>226</v>
      </c>
      <c r="M1203" s="9" t="s">
        <v>452</v>
      </c>
      <c r="N1203" s="9" t="s">
        <v>198</v>
      </c>
      <c r="O1203" s="9" t="s">
        <v>116</v>
      </c>
      <c r="P1203" s="9" t="s">
        <v>295</v>
      </c>
      <c r="Q1203" s="9" t="s">
        <v>219</v>
      </c>
      <c r="R1203" s="9">
        <v>0</v>
      </c>
      <c r="S1203" s="9">
        <v>12</v>
      </c>
      <c r="U1203" s="9" t="s">
        <v>221</v>
      </c>
      <c r="X1203" s="9">
        <f>INDEX(SLA_Policy!$D$2:$D$5,MATCH(F1203,SLA_Policy!$A$2:$A$5,0))</f>
        <v>120</v>
      </c>
      <c r="Y1203" s="9" t="str">
        <f>IF(E1203="Cancelled","Excluded",IF(D1203="",IF((SLA_Policy!$B$8-B1203)*24&gt;X1203,"Open - Breached","Open - On Track"),IF((D1203-B1203)*24&lt;=X1203,"Met","Breached")))</f>
        <v>Met</v>
      </c>
    </row>
    <row r="1204" spans="1:25" x14ac:dyDescent="0.25">
      <c r="A1204" s="9" t="s">
        <v>3025</v>
      </c>
      <c r="B1204" s="23">
        <v>45961.295138888898</v>
      </c>
      <c r="C1204" s="23">
        <v>45961.418055555601</v>
      </c>
      <c r="D1204" s="23">
        <v>45964.355555555601</v>
      </c>
      <c r="E1204" s="9" t="s">
        <v>212</v>
      </c>
      <c r="F1204" s="9" t="s">
        <v>189</v>
      </c>
      <c r="G1204" s="9" t="s">
        <v>236</v>
      </c>
      <c r="H1204" s="9" t="s">
        <v>161</v>
      </c>
      <c r="I1204" s="9" t="s">
        <v>505</v>
      </c>
      <c r="J1204" s="9" t="s">
        <v>506</v>
      </c>
      <c r="K1204" s="9" t="s">
        <v>215</v>
      </c>
      <c r="L1204" s="9" t="s">
        <v>104</v>
      </c>
      <c r="M1204" s="9" t="s">
        <v>391</v>
      </c>
      <c r="N1204" s="9" t="s">
        <v>196</v>
      </c>
      <c r="O1204" s="9" t="s">
        <v>177</v>
      </c>
      <c r="P1204" s="9" t="s">
        <v>300</v>
      </c>
      <c r="Q1204" s="9" t="s">
        <v>219</v>
      </c>
      <c r="R1204" s="9">
        <v>0</v>
      </c>
      <c r="S1204" s="9">
        <v>43</v>
      </c>
      <c r="U1204" s="9" t="s">
        <v>242</v>
      </c>
      <c r="X1204" s="9">
        <f>INDEX(SLA_Policy!$D$2:$D$5,MATCH(F1204,SLA_Policy!$A$2:$A$5,0))</f>
        <v>120</v>
      </c>
      <c r="Y1204" s="9" t="str">
        <f>IF(E1204="Cancelled","Excluded",IF(D1204="",IF((SLA_Policy!$B$8-B1204)*24&gt;X1204,"Open - Breached","Open - On Track"),IF((D1204-B1204)*24&lt;=X1204,"Met","Breached")))</f>
        <v>Met</v>
      </c>
    </row>
    <row r="1205" spans="1:25" x14ac:dyDescent="0.25">
      <c r="A1205" s="9" t="s">
        <v>3026</v>
      </c>
      <c r="B1205" s="23">
        <v>45961.319444444503</v>
      </c>
      <c r="C1205" s="23">
        <v>45961.362500000003</v>
      </c>
      <c r="D1205" s="23">
        <v>45964.329861111102</v>
      </c>
      <c r="E1205" s="9" t="s">
        <v>212</v>
      </c>
      <c r="F1205" s="9" t="s">
        <v>189</v>
      </c>
      <c r="G1205" s="9" t="s">
        <v>236</v>
      </c>
      <c r="H1205" s="9" t="s">
        <v>161</v>
      </c>
      <c r="I1205" s="9" t="s">
        <v>482</v>
      </c>
      <c r="J1205" s="9" t="s">
        <v>3027</v>
      </c>
      <c r="K1205" s="9" t="s">
        <v>246</v>
      </c>
      <c r="L1205" s="9" t="s">
        <v>104</v>
      </c>
      <c r="M1205" s="9" t="s">
        <v>3028</v>
      </c>
      <c r="N1205" s="9" t="s">
        <v>196</v>
      </c>
      <c r="O1205" s="9" t="s">
        <v>177</v>
      </c>
      <c r="P1205" s="9" t="s">
        <v>241</v>
      </c>
      <c r="Q1205" s="9" t="s">
        <v>219</v>
      </c>
      <c r="R1205" s="9">
        <v>0</v>
      </c>
      <c r="S1205" s="9">
        <v>62</v>
      </c>
      <c r="U1205" s="9" t="s">
        <v>242</v>
      </c>
      <c r="X1205" s="9">
        <f>INDEX(SLA_Policy!$D$2:$D$5,MATCH(F1205,SLA_Policy!$A$2:$A$5,0))</f>
        <v>120</v>
      </c>
      <c r="Y1205" s="9" t="str">
        <f>IF(E1205="Cancelled","Excluded",IF(D1205="",IF((SLA_Policy!$B$8-B1205)*24&gt;X1205,"Open - Breached","Open - On Track"),IF((D1205-B1205)*24&lt;=X1205,"Met","Breached")))</f>
        <v>Met</v>
      </c>
    </row>
    <row r="1206" spans="1:25" x14ac:dyDescent="0.25">
      <c r="A1206" s="9" t="s">
        <v>3029</v>
      </c>
      <c r="B1206" s="23">
        <v>45961.327777777798</v>
      </c>
      <c r="C1206" s="23">
        <v>45961.357638888898</v>
      </c>
      <c r="D1206" s="23">
        <v>45961.543055555601</v>
      </c>
      <c r="E1206" s="9" t="s">
        <v>212</v>
      </c>
      <c r="F1206" s="9" t="s">
        <v>188</v>
      </c>
      <c r="G1206" s="9" t="s">
        <v>213</v>
      </c>
      <c r="H1206" s="9" t="s">
        <v>161</v>
      </c>
      <c r="I1206" s="9" t="s">
        <v>297</v>
      </c>
      <c r="J1206" s="9" t="s">
        <v>1248</v>
      </c>
      <c r="K1206" s="9" t="s">
        <v>246</v>
      </c>
      <c r="L1206" s="9" t="s">
        <v>216</v>
      </c>
      <c r="M1206" s="9" t="s">
        <v>3030</v>
      </c>
      <c r="N1206" s="9" t="s">
        <v>196</v>
      </c>
      <c r="O1206" s="9" t="s">
        <v>177</v>
      </c>
      <c r="P1206" s="9" t="s">
        <v>457</v>
      </c>
      <c r="Q1206" s="9" t="s">
        <v>219</v>
      </c>
      <c r="R1206" s="9">
        <v>0</v>
      </c>
      <c r="S1206" s="9">
        <v>14</v>
      </c>
      <c r="U1206" s="9" t="s">
        <v>376</v>
      </c>
      <c r="X1206" s="9">
        <f>INDEX(SLA_Policy!$D$2:$D$5,MATCH(F1206,SLA_Policy!$A$2:$A$5,0))</f>
        <v>72</v>
      </c>
      <c r="Y1206" s="9" t="str">
        <f>IF(E1206="Cancelled","Excluded",IF(D1206="",IF((SLA_Policy!$B$8-B1206)*24&gt;X1206,"Open - Breached","Open - On Track"),IF((D1206-B1206)*24&lt;=X1206,"Met","Breached")))</f>
        <v>Met</v>
      </c>
    </row>
    <row r="1207" spans="1:25" x14ac:dyDescent="0.25">
      <c r="A1207" s="9" t="s">
        <v>3031</v>
      </c>
      <c r="B1207" s="23">
        <v>45961.328472222202</v>
      </c>
      <c r="C1207" s="23">
        <v>45961.334027777797</v>
      </c>
      <c r="D1207" s="23">
        <v>45964.344444444498</v>
      </c>
      <c r="E1207" s="9" t="s">
        <v>212</v>
      </c>
      <c r="F1207" s="9" t="s">
        <v>188</v>
      </c>
      <c r="G1207" s="9" t="s">
        <v>213</v>
      </c>
      <c r="H1207" s="9" t="s">
        <v>163</v>
      </c>
      <c r="I1207" s="9" t="s">
        <v>250</v>
      </c>
      <c r="J1207" s="9" t="s">
        <v>251</v>
      </c>
      <c r="K1207" s="9" t="s">
        <v>246</v>
      </c>
      <c r="L1207" s="9" t="s">
        <v>104</v>
      </c>
      <c r="M1207" s="9" t="s">
        <v>583</v>
      </c>
      <c r="N1207" s="9" t="s">
        <v>197</v>
      </c>
      <c r="O1207" s="9" t="s">
        <v>176</v>
      </c>
      <c r="P1207" s="9" t="s">
        <v>419</v>
      </c>
      <c r="Q1207" s="9" t="s">
        <v>273</v>
      </c>
      <c r="R1207" s="9">
        <v>0</v>
      </c>
      <c r="S1207" s="9">
        <v>18</v>
      </c>
      <c r="T1207" s="9" t="s">
        <v>136</v>
      </c>
      <c r="U1207" s="9" t="s">
        <v>230</v>
      </c>
      <c r="W1207" s="9">
        <v>3</v>
      </c>
      <c r="X1207" s="9">
        <f>INDEX(SLA_Policy!$D$2:$D$5,MATCH(F1207,SLA_Policy!$A$2:$A$5,0))</f>
        <v>72</v>
      </c>
      <c r="Y1207" s="9" t="str">
        <f>IF(E1207="Cancelled","Excluded",IF(D1207="",IF((SLA_Policy!$B$8-B1207)*24&gt;X1207,"Open - Breached","Open - On Track"),IF((D1207-B1207)*24&lt;=X1207,"Met","Breached")))</f>
        <v>Breached</v>
      </c>
    </row>
    <row r="1208" spans="1:25" x14ac:dyDescent="0.25">
      <c r="A1208" s="9" t="s">
        <v>3032</v>
      </c>
      <c r="B1208" s="23">
        <v>45961.340277777803</v>
      </c>
      <c r="C1208" s="23">
        <v>45961.4243055556</v>
      </c>
      <c r="D1208" s="23">
        <v>45961.499305555597</v>
      </c>
      <c r="E1208" s="9" t="s">
        <v>212</v>
      </c>
      <c r="F1208" s="9" t="s">
        <v>189</v>
      </c>
      <c r="G1208" s="9" t="s">
        <v>213</v>
      </c>
      <c r="H1208" s="9" t="s">
        <v>164</v>
      </c>
      <c r="I1208" s="9" t="s">
        <v>339</v>
      </c>
      <c r="J1208" s="9" t="s">
        <v>3033</v>
      </c>
      <c r="K1208" s="9" t="s">
        <v>246</v>
      </c>
      <c r="L1208" s="9" t="s">
        <v>226</v>
      </c>
      <c r="M1208" s="9" t="s">
        <v>3034</v>
      </c>
      <c r="N1208" s="9" t="s">
        <v>197</v>
      </c>
      <c r="O1208" s="9" t="s">
        <v>116</v>
      </c>
      <c r="P1208" s="9" t="s">
        <v>295</v>
      </c>
      <c r="Q1208" s="9" t="s">
        <v>219</v>
      </c>
      <c r="R1208" s="9">
        <v>0</v>
      </c>
      <c r="S1208" s="9">
        <v>10</v>
      </c>
      <c r="T1208" s="9" t="s">
        <v>343</v>
      </c>
      <c r="U1208" s="9" t="s">
        <v>290</v>
      </c>
      <c r="X1208" s="9">
        <f>INDEX(SLA_Policy!$D$2:$D$5,MATCH(F1208,SLA_Policy!$A$2:$A$5,0))</f>
        <v>120</v>
      </c>
      <c r="Y1208" s="9" t="str">
        <f>IF(E1208="Cancelled","Excluded",IF(D1208="",IF((SLA_Policy!$B$8-B1208)*24&gt;X1208,"Open - Breached","Open - On Track"),IF((D1208-B1208)*24&lt;=X1208,"Met","Breached")))</f>
        <v>Met</v>
      </c>
    </row>
    <row r="1209" spans="1:25" x14ac:dyDescent="0.25">
      <c r="A1209" s="9" t="s">
        <v>3035</v>
      </c>
      <c r="B1209" s="23">
        <v>45961.345138888901</v>
      </c>
      <c r="C1209" s="23">
        <v>45961.359027777798</v>
      </c>
      <c r="D1209" s="23">
        <v>45961.679166666698</v>
      </c>
      <c r="E1209" s="9" t="s">
        <v>212</v>
      </c>
      <c r="F1209" s="9" t="s">
        <v>188</v>
      </c>
      <c r="G1209" s="9" t="s">
        <v>213</v>
      </c>
      <c r="H1209" s="9" t="s">
        <v>165</v>
      </c>
      <c r="I1209" s="9" t="s">
        <v>567</v>
      </c>
      <c r="J1209" s="9" t="s">
        <v>3036</v>
      </c>
      <c r="K1209" s="9" t="s">
        <v>246</v>
      </c>
      <c r="L1209" s="9" t="s">
        <v>216</v>
      </c>
      <c r="M1209" s="9" t="s">
        <v>1392</v>
      </c>
      <c r="N1209" s="9" t="s">
        <v>196</v>
      </c>
      <c r="O1209" s="9" t="s">
        <v>176</v>
      </c>
      <c r="P1209" s="9" t="s">
        <v>253</v>
      </c>
      <c r="Q1209" s="9" t="s">
        <v>219</v>
      </c>
      <c r="R1209" s="9">
        <v>0</v>
      </c>
      <c r="S1209" s="9">
        <v>14</v>
      </c>
      <c r="U1209" s="9" t="s">
        <v>230</v>
      </c>
      <c r="X1209" s="9">
        <f>INDEX(SLA_Policy!$D$2:$D$5,MATCH(F1209,SLA_Policy!$A$2:$A$5,0))</f>
        <v>72</v>
      </c>
      <c r="Y1209" s="9" t="str">
        <f>IF(E1209="Cancelled","Excluded",IF(D1209="",IF((SLA_Policy!$B$8-B1209)*24&gt;X1209,"Open - Breached","Open - On Track"),IF((D1209-B1209)*24&lt;=X1209,"Met","Breached")))</f>
        <v>Met</v>
      </c>
    </row>
    <row r="1210" spans="1:25" x14ac:dyDescent="0.25">
      <c r="A1210" s="9" t="s">
        <v>3037</v>
      </c>
      <c r="B1210" s="23">
        <v>45961.348611111098</v>
      </c>
      <c r="C1210" s="23">
        <v>45961.35</v>
      </c>
      <c r="E1210" s="9" t="s">
        <v>649</v>
      </c>
      <c r="F1210" s="9" t="s">
        <v>188</v>
      </c>
      <c r="G1210" s="9" t="s">
        <v>213</v>
      </c>
      <c r="H1210" s="9" t="s">
        <v>163</v>
      </c>
      <c r="I1210" s="9" t="s">
        <v>223</v>
      </c>
      <c r="J1210" s="9" t="s">
        <v>3038</v>
      </c>
      <c r="K1210" s="9" t="s">
        <v>262</v>
      </c>
      <c r="L1210" s="9" t="s">
        <v>104</v>
      </c>
      <c r="M1210" s="9" t="s">
        <v>3039</v>
      </c>
      <c r="N1210" s="9" t="s">
        <v>200</v>
      </c>
      <c r="O1210" s="9" t="s">
        <v>176</v>
      </c>
      <c r="P1210" s="9" t="s">
        <v>228</v>
      </c>
      <c r="Q1210" s="9" t="s">
        <v>273</v>
      </c>
      <c r="R1210" s="9">
        <v>0</v>
      </c>
      <c r="S1210" s="9">
        <v>2</v>
      </c>
      <c r="T1210" s="9" t="s">
        <v>136</v>
      </c>
      <c r="X1210" s="9">
        <f>INDEX(SLA_Policy!$D$2:$D$5,MATCH(F1210,SLA_Policy!$A$2:$A$5,0))</f>
        <v>72</v>
      </c>
      <c r="Y1210" s="9" t="str">
        <f>IF(E1210="Cancelled","Excluded",IF(D1210="",IF((SLA_Policy!$B$8-B1210)*24&gt;X1210,"Open - Breached","Open - On Track"),IF((D1210-B1210)*24&lt;=X1210,"Met","Breached")))</f>
        <v>Excluded</v>
      </c>
    </row>
    <row r="1211" spans="1:25" x14ac:dyDescent="0.25">
      <c r="A1211" s="9" t="s">
        <v>3040</v>
      </c>
      <c r="B1211" s="23">
        <v>45961.352083333302</v>
      </c>
      <c r="C1211" s="23">
        <v>45961.3618055556</v>
      </c>
      <c r="D1211" s="23">
        <v>45964.390972222202</v>
      </c>
      <c r="E1211" s="9" t="s">
        <v>212</v>
      </c>
      <c r="F1211" s="9" t="s">
        <v>188</v>
      </c>
      <c r="G1211" s="9" t="s">
        <v>213</v>
      </c>
      <c r="H1211" s="9" t="s">
        <v>165</v>
      </c>
      <c r="I1211" s="9" t="s">
        <v>567</v>
      </c>
      <c r="J1211" s="9" t="s">
        <v>3041</v>
      </c>
      <c r="K1211" s="9" t="s">
        <v>303</v>
      </c>
      <c r="L1211" s="9" t="s">
        <v>282</v>
      </c>
      <c r="M1211" s="9" t="s">
        <v>1678</v>
      </c>
      <c r="N1211" s="9" t="s">
        <v>196</v>
      </c>
      <c r="O1211" s="9" t="s">
        <v>176</v>
      </c>
      <c r="P1211" s="9" t="s">
        <v>570</v>
      </c>
      <c r="Q1211" s="9" t="s">
        <v>219</v>
      </c>
      <c r="R1211" s="9">
        <v>0</v>
      </c>
      <c r="S1211" s="9">
        <v>16</v>
      </c>
      <c r="U1211" s="9" t="s">
        <v>230</v>
      </c>
      <c r="X1211" s="9">
        <f>INDEX(SLA_Policy!$D$2:$D$5,MATCH(F1211,SLA_Policy!$A$2:$A$5,0))</f>
        <v>72</v>
      </c>
      <c r="Y1211" s="9" t="str">
        <f>IF(E1211="Cancelled","Excluded",IF(D1211="",IF((SLA_Policy!$B$8-B1211)*24&gt;X1211,"Open - Breached","Open - On Track"),IF((D1211-B1211)*24&lt;=X1211,"Met","Breached")))</f>
        <v>Breached</v>
      </c>
    </row>
    <row r="1212" spans="1:25" x14ac:dyDescent="0.25">
      <c r="A1212" s="9" t="s">
        <v>3042</v>
      </c>
      <c r="B1212" s="23">
        <v>45961.3527777778</v>
      </c>
      <c r="C1212" s="23">
        <v>45961.359027777798</v>
      </c>
      <c r="D1212" s="23">
        <v>45964.322222222203</v>
      </c>
      <c r="E1212" s="9" t="s">
        <v>212</v>
      </c>
      <c r="F1212" s="9" t="s">
        <v>189</v>
      </c>
      <c r="G1212" s="9" t="s">
        <v>213</v>
      </c>
      <c r="H1212" s="9" t="s">
        <v>163</v>
      </c>
      <c r="I1212" s="9" t="s">
        <v>223</v>
      </c>
      <c r="J1212" s="9" t="s">
        <v>3043</v>
      </c>
      <c r="K1212" s="9" t="s">
        <v>246</v>
      </c>
      <c r="L1212" s="9" t="s">
        <v>293</v>
      </c>
      <c r="M1212" s="9" t="s">
        <v>2199</v>
      </c>
      <c r="N1212" s="9" t="s">
        <v>198</v>
      </c>
      <c r="O1212" s="9" t="s">
        <v>176</v>
      </c>
      <c r="P1212" s="9" t="s">
        <v>330</v>
      </c>
      <c r="Q1212" s="9" t="s">
        <v>219</v>
      </c>
      <c r="R1212" s="9">
        <v>0</v>
      </c>
      <c r="S1212" s="9">
        <v>88</v>
      </c>
      <c r="T1212" s="9" t="s">
        <v>220</v>
      </c>
      <c r="U1212" s="9" t="s">
        <v>230</v>
      </c>
      <c r="X1212" s="9">
        <f>INDEX(SLA_Policy!$D$2:$D$5,MATCH(F1212,SLA_Policy!$A$2:$A$5,0))</f>
        <v>120</v>
      </c>
      <c r="Y1212" s="9" t="str">
        <f>IF(E1212="Cancelled","Excluded",IF(D1212="",IF((SLA_Policy!$B$8-B1212)*24&gt;X1212,"Open - Breached","Open - On Track"),IF((D1212-B1212)*24&lt;=X1212,"Met","Breached")))</f>
        <v>Met</v>
      </c>
    </row>
    <row r="1213" spans="1:25" x14ac:dyDescent="0.25">
      <c r="A1213" s="9" t="s">
        <v>3044</v>
      </c>
      <c r="B1213" s="23">
        <v>45961.363194444399</v>
      </c>
      <c r="C1213" s="23">
        <v>45961.372916666704</v>
      </c>
      <c r="D1213" s="23">
        <v>45964.413194444503</v>
      </c>
      <c r="E1213" s="9" t="s">
        <v>212</v>
      </c>
      <c r="F1213" s="9" t="s">
        <v>188</v>
      </c>
      <c r="G1213" s="9" t="s">
        <v>213</v>
      </c>
      <c r="H1213" s="9" t="s">
        <v>167</v>
      </c>
      <c r="I1213" s="9" t="s">
        <v>362</v>
      </c>
      <c r="J1213" s="9" t="s">
        <v>3045</v>
      </c>
      <c r="K1213" s="9" t="s">
        <v>215</v>
      </c>
      <c r="L1213" s="9" t="s">
        <v>293</v>
      </c>
      <c r="M1213" s="9" t="s">
        <v>2965</v>
      </c>
      <c r="N1213" s="9" t="s">
        <v>196</v>
      </c>
      <c r="O1213" s="9" t="s">
        <v>180</v>
      </c>
      <c r="P1213" s="9" t="s">
        <v>278</v>
      </c>
      <c r="Q1213" s="9" t="s">
        <v>219</v>
      </c>
      <c r="R1213" s="9">
        <v>0</v>
      </c>
      <c r="S1213" s="9">
        <v>25</v>
      </c>
      <c r="U1213" s="9" t="s">
        <v>266</v>
      </c>
      <c r="X1213" s="9">
        <f>INDEX(SLA_Policy!$D$2:$D$5,MATCH(F1213,SLA_Policy!$A$2:$A$5,0))</f>
        <v>72</v>
      </c>
      <c r="Y1213" s="9" t="str">
        <f>IF(E1213="Cancelled","Excluded",IF(D1213="",IF((SLA_Policy!$B$8-B1213)*24&gt;X1213,"Open - Breached","Open - On Track"),IF((D1213-B1213)*24&lt;=X1213,"Met","Breached")))</f>
        <v>Breached</v>
      </c>
    </row>
    <row r="1214" spans="1:25" x14ac:dyDescent="0.25">
      <c r="A1214" s="9" t="s">
        <v>3046</v>
      </c>
      <c r="B1214" s="23">
        <v>45961.363888888904</v>
      </c>
      <c r="C1214" s="23">
        <v>45961.372222222199</v>
      </c>
      <c r="D1214" s="23">
        <v>45964.395833333299</v>
      </c>
      <c r="E1214" s="9" t="s">
        <v>212</v>
      </c>
      <c r="F1214" s="9" t="s">
        <v>189</v>
      </c>
      <c r="G1214" s="9" t="s">
        <v>236</v>
      </c>
      <c r="H1214" s="9" t="s">
        <v>164</v>
      </c>
      <c r="I1214" s="9" t="s">
        <v>421</v>
      </c>
      <c r="J1214" s="9" t="s">
        <v>902</v>
      </c>
      <c r="K1214" s="9" t="s">
        <v>303</v>
      </c>
      <c r="L1214" s="9" t="s">
        <v>216</v>
      </c>
      <c r="M1214" s="9" t="s">
        <v>1215</v>
      </c>
      <c r="N1214" s="9" t="s">
        <v>196</v>
      </c>
      <c r="O1214" s="9" t="s">
        <v>116</v>
      </c>
      <c r="P1214" s="9" t="s">
        <v>234</v>
      </c>
      <c r="Q1214" s="9" t="s">
        <v>219</v>
      </c>
      <c r="R1214" s="9">
        <v>0</v>
      </c>
      <c r="S1214" s="9">
        <v>11</v>
      </c>
      <c r="T1214" s="9" t="s">
        <v>464</v>
      </c>
      <c r="U1214" s="9" t="s">
        <v>242</v>
      </c>
      <c r="W1214" s="9">
        <v>5</v>
      </c>
      <c r="X1214" s="9">
        <f>INDEX(SLA_Policy!$D$2:$D$5,MATCH(F1214,SLA_Policy!$A$2:$A$5,0))</f>
        <v>120</v>
      </c>
      <c r="Y1214" s="9" t="str">
        <f>IF(E1214="Cancelled","Excluded",IF(D1214="",IF((SLA_Policy!$B$8-B1214)*24&gt;X1214,"Open - Breached","Open - On Track"),IF((D1214-B1214)*24&lt;=X1214,"Met","Breached")))</f>
        <v>Met</v>
      </c>
    </row>
    <row r="1215" spans="1:25" x14ac:dyDescent="0.25">
      <c r="A1215" s="9" t="s">
        <v>3047</v>
      </c>
      <c r="B1215" s="23">
        <v>45961.372916666704</v>
      </c>
      <c r="C1215" s="23">
        <v>45961.392361111102</v>
      </c>
      <c r="D1215" s="23">
        <v>45961.402777777803</v>
      </c>
      <c r="E1215" s="9" t="s">
        <v>212</v>
      </c>
      <c r="F1215" s="9" t="s">
        <v>188</v>
      </c>
      <c r="G1215" s="9" t="s">
        <v>213</v>
      </c>
      <c r="H1215" s="9" t="s">
        <v>161</v>
      </c>
      <c r="I1215" s="9" t="s">
        <v>454</v>
      </c>
      <c r="J1215" s="9" t="s">
        <v>455</v>
      </c>
      <c r="K1215" s="9" t="s">
        <v>225</v>
      </c>
      <c r="L1215" s="9" t="s">
        <v>307</v>
      </c>
      <c r="M1215" s="9" t="s">
        <v>308</v>
      </c>
      <c r="N1215" s="9" t="s">
        <v>197</v>
      </c>
      <c r="O1215" s="9" t="s">
        <v>116</v>
      </c>
      <c r="P1215" s="9" t="s">
        <v>234</v>
      </c>
      <c r="Q1215" s="9" t="s">
        <v>219</v>
      </c>
      <c r="R1215" s="9">
        <v>0</v>
      </c>
      <c r="S1215" s="9">
        <v>8</v>
      </c>
      <c r="U1215" s="9" t="s">
        <v>290</v>
      </c>
      <c r="X1215" s="9">
        <f>INDEX(SLA_Policy!$D$2:$D$5,MATCH(F1215,SLA_Policy!$A$2:$A$5,0))</f>
        <v>72</v>
      </c>
      <c r="Y1215" s="9" t="str">
        <f>IF(E1215="Cancelled","Excluded",IF(D1215="",IF((SLA_Policy!$B$8-B1215)*24&gt;X1215,"Open - Breached","Open - On Track"),IF((D1215-B1215)*24&lt;=X1215,"Met","Breached")))</f>
        <v>Met</v>
      </c>
    </row>
    <row r="1216" spans="1:25" x14ac:dyDescent="0.25">
      <c r="A1216" s="9" t="s">
        <v>3048</v>
      </c>
      <c r="B1216" s="23">
        <v>45961.377777777801</v>
      </c>
      <c r="C1216" s="23">
        <v>45961.431944444397</v>
      </c>
      <c r="D1216" s="23">
        <v>45965.367361111101</v>
      </c>
      <c r="E1216" s="9" t="s">
        <v>212</v>
      </c>
      <c r="F1216" s="9" t="s">
        <v>189</v>
      </c>
      <c r="G1216" s="9" t="s">
        <v>213</v>
      </c>
      <c r="H1216" s="9" t="s">
        <v>165</v>
      </c>
      <c r="I1216" s="9" t="s">
        <v>567</v>
      </c>
      <c r="J1216" s="9" t="s">
        <v>3049</v>
      </c>
      <c r="K1216" s="9" t="s">
        <v>246</v>
      </c>
      <c r="L1216" s="9" t="s">
        <v>216</v>
      </c>
      <c r="M1216" s="9" t="s">
        <v>1979</v>
      </c>
      <c r="N1216" s="9" t="s">
        <v>197</v>
      </c>
      <c r="O1216" s="9" t="s">
        <v>176</v>
      </c>
      <c r="P1216" s="9" t="s">
        <v>330</v>
      </c>
      <c r="Q1216" s="9" t="s">
        <v>273</v>
      </c>
      <c r="R1216" s="9">
        <v>1</v>
      </c>
      <c r="S1216" s="9">
        <v>32</v>
      </c>
      <c r="U1216" s="9" t="s">
        <v>290</v>
      </c>
      <c r="W1216" s="9">
        <v>4</v>
      </c>
      <c r="X1216" s="9">
        <f>INDEX(SLA_Policy!$D$2:$D$5,MATCH(F1216,SLA_Policy!$A$2:$A$5,0))</f>
        <v>120</v>
      </c>
      <c r="Y1216" s="9" t="str">
        <f>IF(E1216="Cancelled","Excluded",IF(D1216="",IF((SLA_Policy!$B$8-B1216)*24&gt;X1216,"Open - Breached","Open - On Track"),IF((D1216-B1216)*24&lt;=X1216,"Met","Breached")))</f>
        <v>Met</v>
      </c>
    </row>
    <row r="1217" spans="1:25" x14ac:dyDescent="0.25">
      <c r="A1217" s="9" t="s">
        <v>3050</v>
      </c>
      <c r="B1217" s="23">
        <v>45961.379861111098</v>
      </c>
      <c r="C1217" s="23">
        <v>45961.418749999997</v>
      </c>
      <c r="D1217" s="23">
        <v>45964.411805555603</v>
      </c>
      <c r="E1217" s="9" t="s">
        <v>212</v>
      </c>
      <c r="F1217" s="9" t="s">
        <v>188</v>
      </c>
      <c r="G1217" s="9" t="s">
        <v>213</v>
      </c>
      <c r="H1217" s="9" t="s">
        <v>162</v>
      </c>
      <c r="I1217" s="9" t="s">
        <v>393</v>
      </c>
      <c r="J1217" s="9" t="s">
        <v>1040</v>
      </c>
      <c r="K1217" s="9" t="s">
        <v>225</v>
      </c>
      <c r="L1217" s="9" t="s">
        <v>216</v>
      </c>
      <c r="M1217" s="9" t="s">
        <v>1240</v>
      </c>
      <c r="N1217" s="9" t="s">
        <v>197</v>
      </c>
      <c r="O1217" s="9" t="s">
        <v>179</v>
      </c>
      <c r="P1217" s="9" t="s">
        <v>284</v>
      </c>
      <c r="Q1217" s="9" t="s">
        <v>219</v>
      </c>
      <c r="R1217" s="9">
        <v>0</v>
      </c>
      <c r="S1217" s="9">
        <v>32</v>
      </c>
      <c r="U1217" s="9" t="s">
        <v>248</v>
      </c>
      <c r="X1217" s="9">
        <f>INDEX(SLA_Policy!$D$2:$D$5,MATCH(F1217,SLA_Policy!$A$2:$A$5,0))</f>
        <v>72</v>
      </c>
      <c r="Y1217" s="9" t="str">
        <f>IF(E1217="Cancelled","Excluded",IF(D1217="",IF((SLA_Policy!$B$8-B1217)*24&gt;X1217,"Open - Breached","Open - On Track"),IF((D1217-B1217)*24&lt;=X1217,"Met","Breached")))</f>
        <v>Breached</v>
      </c>
    </row>
    <row r="1218" spans="1:25" x14ac:dyDescent="0.25">
      <c r="A1218" s="9" t="s">
        <v>3051</v>
      </c>
      <c r="B1218" s="23">
        <v>45961.380555555603</v>
      </c>
      <c r="C1218" s="23">
        <v>45961.749305555597</v>
      </c>
      <c r="D1218" s="23">
        <v>45964.702083333301</v>
      </c>
      <c r="E1218" s="9" t="s">
        <v>212</v>
      </c>
      <c r="F1218" s="9" t="s">
        <v>189</v>
      </c>
      <c r="G1218" s="9" t="s">
        <v>213</v>
      </c>
      <c r="H1218" s="9" t="s">
        <v>161</v>
      </c>
      <c r="I1218" s="9" t="s">
        <v>297</v>
      </c>
      <c r="J1218" s="9" t="s">
        <v>521</v>
      </c>
      <c r="K1218" s="9" t="s">
        <v>215</v>
      </c>
      <c r="L1218" s="9" t="s">
        <v>293</v>
      </c>
      <c r="M1218" s="9" t="s">
        <v>3052</v>
      </c>
      <c r="N1218" s="9" t="s">
        <v>197</v>
      </c>
      <c r="O1218" s="9" t="s">
        <v>177</v>
      </c>
      <c r="P1218" s="9" t="s">
        <v>241</v>
      </c>
      <c r="Q1218" s="9" t="s">
        <v>219</v>
      </c>
      <c r="R1218" s="9">
        <v>1</v>
      </c>
      <c r="S1218" s="9">
        <v>12</v>
      </c>
      <c r="U1218" s="9" t="s">
        <v>266</v>
      </c>
      <c r="X1218" s="9">
        <f>INDEX(SLA_Policy!$D$2:$D$5,MATCH(F1218,SLA_Policy!$A$2:$A$5,0))</f>
        <v>120</v>
      </c>
      <c r="Y1218" s="9" t="str">
        <f>IF(E1218="Cancelled","Excluded",IF(D1218="",IF((SLA_Policy!$B$8-B1218)*24&gt;X1218,"Open - Breached","Open - On Track"),IF((D1218-B1218)*24&lt;=X1218,"Met","Breached")))</f>
        <v>Met</v>
      </c>
    </row>
    <row r="1219" spans="1:25" x14ac:dyDescent="0.25">
      <c r="A1219" s="9" t="s">
        <v>3053</v>
      </c>
      <c r="B1219" s="23">
        <v>45961.384722222203</v>
      </c>
      <c r="C1219" s="23">
        <v>45961.396527777797</v>
      </c>
      <c r="D1219" s="23">
        <v>45964.322222222203</v>
      </c>
      <c r="E1219" s="9" t="s">
        <v>212</v>
      </c>
      <c r="F1219" s="9" t="s">
        <v>188</v>
      </c>
      <c r="G1219" s="9" t="s">
        <v>213</v>
      </c>
      <c r="H1219" s="9" t="s">
        <v>163</v>
      </c>
      <c r="I1219" s="9" t="s">
        <v>223</v>
      </c>
      <c r="J1219" s="9" t="s">
        <v>1331</v>
      </c>
      <c r="K1219" s="9" t="s">
        <v>246</v>
      </c>
      <c r="L1219" s="9" t="s">
        <v>270</v>
      </c>
      <c r="M1219" s="9" t="s">
        <v>3054</v>
      </c>
      <c r="N1219" s="9" t="s">
        <v>196</v>
      </c>
      <c r="O1219" s="9" t="s">
        <v>180</v>
      </c>
      <c r="P1219" s="9" t="s">
        <v>278</v>
      </c>
      <c r="Q1219" s="9" t="s">
        <v>219</v>
      </c>
      <c r="R1219" s="9">
        <v>0</v>
      </c>
      <c r="S1219" s="9">
        <v>92</v>
      </c>
      <c r="T1219" s="9" t="s">
        <v>136</v>
      </c>
      <c r="U1219" s="9" t="s">
        <v>230</v>
      </c>
      <c r="W1219" s="9">
        <v>5</v>
      </c>
      <c r="X1219" s="9">
        <f>INDEX(SLA_Policy!$D$2:$D$5,MATCH(F1219,SLA_Policy!$A$2:$A$5,0))</f>
        <v>72</v>
      </c>
      <c r="Y1219" s="9" t="str">
        <f>IF(E1219="Cancelled","Excluded",IF(D1219="",IF((SLA_Policy!$B$8-B1219)*24&gt;X1219,"Open - Breached","Open - On Track"),IF((D1219-B1219)*24&lt;=X1219,"Met","Breached")))</f>
        <v>Met</v>
      </c>
    </row>
    <row r="1220" spans="1:25" x14ac:dyDescent="0.25">
      <c r="A1220" s="9" t="s">
        <v>3055</v>
      </c>
      <c r="B1220" s="23">
        <v>45961.385416666701</v>
      </c>
      <c r="C1220" s="23">
        <v>45961.401388888902</v>
      </c>
      <c r="D1220" s="23">
        <v>45965.339583333298</v>
      </c>
      <c r="E1220" s="9" t="s">
        <v>212</v>
      </c>
      <c r="F1220" s="9" t="s">
        <v>188</v>
      </c>
      <c r="G1220" s="9" t="s">
        <v>236</v>
      </c>
      <c r="H1220" s="9" t="s">
        <v>161</v>
      </c>
      <c r="I1220" s="9" t="s">
        <v>482</v>
      </c>
      <c r="J1220" s="9" t="s">
        <v>1168</v>
      </c>
      <c r="K1220" s="9" t="s">
        <v>246</v>
      </c>
      <c r="L1220" s="9" t="s">
        <v>104</v>
      </c>
      <c r="M1220" s="9" t="s">
        <v>1891</v>
      </c>
      <c r="N1220" s="9" t="s">
        <v>196</v>
      </c>
      <c r="O1220" s="9" t="s">
        <v>177</v>
      </c>
      <c r="P1220" s="9" t="s">
        <v>300</v>
      </c>
      <c r="Q1220" s="9" t="s">
        <v>219</v>
      </c>
      <c r="R1220" s="9">
        <v>1</v>
      </c>
      <c r="S1220" s="9">
        <v>51</v>
      </c>
      <c r="U1220" s="9" t="s">
        <v>242</v>
      </c>
      <c r="X1220" s="9">
        <f>INDEX(SLA_Policy!$D$2:$D$5,MATCH(F1220,SLA_Policy!$A$2:$A$5,0))</f>
        <v>72</v>
      </c>
      <c r="Y1220" s="9" t="str">
        <f>IF(E1220="Cancelled","Excluded",IF(D1220="",IF((SLA_Policy!$B$8-B1220)*24&gt;X1220,"Open - Breached","Open - On Track"),IF((D1220-B1220)*24&lt;=X1220,"Met","Breached")))</f>
        <v>Breached</v>
      </c>
    </row>
    <row r="1221" spans="1:25" x14ac:dyDescent="0.25">
      <c r="A1221" s="9" t="s">
        <v>3056</v>
      </c>
      <c r="B1221" s="23">
        <v>45961.386111111096</v>
      </c>
      <c r="C1221" s="23">
        <v>45961.425694444399</v>
      </c>
      <c r="D1221" s="23">
        <v>45961.563888888901</v>
      </c>
      <c r="E1221" s="9" t="s">
        <v>212</v>
      </c>
      <c r="F1221" s="9" t="s">
        <v>189</v>
      </c>
      <c r="G1221" s="9" t="s">
        <v>236</v>
      </c>
      <c r="H1221" s="9" t="s">
        <v>161</v>
      </c>
      <c r="I1221" s="9" t="s">
        <v>482</v>
      </c>
      <c r="J1221" s="9" t="s">
        <v>2529</v>
      </c>
      <c r="K1221" s="9" t="s">
        <v>215</v>
      </c>
      <c r="L1221" s="9" t="s">
        <v>216</v>
      </c>
      <c r="M1221" s="9" t="s">
        <v>217</v>
      </c>
      <c r="N1221" s="9" t="s">
        <v>196</v>
      </c>
      <c r="O1221" s="9" t="s">
        <v>116</v>
      </c>
      <c r="P1221" s="9" t="s">
        <v>590</v>
      </c>
      <c r="Q1221" s="9" t="s">
        <v>219</v>
      </c>
      <c r="R1221" s="9">
        <v>0</v>
      </c>
      <c r="S1221" s="9">
        <v>58</v>
      </c>
      <c r="U1221" s="9" t="s">
        <v>242</v>
      </c>
      <c r="W1221" s="9">
        <v>3</v>
      </c>
      <c r="X1221" s="9">
        <f>INDEX(SLA_Policy!$D$2:$D$5,MATCH(F1221,SLA_Policy!$A$2:$A$5,0))</f>
        <v>120</v>
      </c>
      <c r="Y1221" s="9" t="str">
        <f>IF(E1221="Cancelled","Excluded",IF(D1221="",IF((SLA_Policy!$B$8-B1221)*24&gt;X1221,"Open - Breached","Open - On Track"),IF((D1221-B1221)*24&lt;=X1221,"Met","Breached")))</f>
        <v>Met</v>
      </c>
    </row>
    <row r="1222" spans="1:25" x14ac:dyDescent="0.25">
      <c r="A1222" s="9" t="s">
        <v>3057</v>
      </c>
      <c r="B1222" s="23">
        <v>45961.394444444399</v>
      </c>
      <c r="C1222" s="23">
        <v>45961.396527777797</v>
      </c>
      <c r="D1222" s="23">
        <v>45961.522916666698</v>
      </c>
      <c r="E1222" s="9" t="s">
        <v>212</v>
      </c>
      <c r="F1222" s="9" t="s">
        <v>188</v>
      </c>
      <c r="G1222" s="9" t="s">
        <v>213</v>
      </c>
      <c r="H1222" s="9" t="s">
        <v>161</v>
      </c>
      <c r="I1222" s="9" t="s">
        <v>389</v>
      </c>
      <c r="J1222" s="9" t="s">
        <v>2522</v>
      </c>
      <c r="K1222" s="9" t="s">
        <v>262</v>
      </c>
      <c r="L1222" s="9" t="s">
        <v>104</v>
      </c>
      <c r="M1222" s="9" t="s">
        <v>2338</v>
      </c>
      <c r="N1222" s="9" t="s">
        <v>198</v>
      </c>
      <c r="O1222" s="9" t="s">
        <v>116</v>
      </c>
      <c r="P1222" s="9" t="s">
        <v>574</v>
      </c>
      <c r="Q1222" s="9" t="s">
        <v>219</v>
      </c>
      <c r="R1222" s="9">
        <v>0</v>
      </c>
      <c r="S1222" s="9">
        <v>8</v>
      </c>
      <c r="U1222" s="9" t="s">
        <v>290</v>
      </c>
      <c r="X1222" s="9">
        <f>INDEX(SLA_Policy!$D$2:$D$5,MATCH(F1222,SLA_Policy!$A$2:$A$5,0))</f>
        <v>72</v>
      </c>
      <c r="Y1222" s="9" t="str">
        <f>IF(E1222="Cancelled","Excluded",IF(D1222="",IF((SLA_Policy!$B$8-B1222)*24&gt;X1222,"Open - Breached","Open - On Track"),IF((D1222-B1222)*24&lt;=X1222,"Met","Breached")))</f>
        <v>Met</v>
      </c>
    </row>
    <row r="1223" spans="1:25" x14ac:dyDescent="0.25">
      <c r="A1223" s="9" t="s">
        <v>3058</v>
      </c>
      <c r="B1223" s="23">
        <v>45961.402083333298</v>
      </c>
      <c r="C1223" s="23">
        <v>45961.412499999999</v>
      </c>
      <c r="D1223" s="23">
        <v>45961.434722222199</v>
      </c>
      <c r="E1223" s="9" t="s">
        <v>212</v>
      </c>
      <c r="F1223" s="9" t="s">
        <v>188</v>
      </c>
      <c r="G1223" s="9" t="s">
        <v>213</v>
      </c>
      <c r="H1223" s="9" t="s">
        <v>161</v>
      </c>
      <c r="I1223" s="9" t="s">
        <v>389</v>
      </c>
      <c r="J1223" s="9" t="s">
        <v>3059</v>
      </c>
      <c r="K1223" s="9" t="s">
        <v>225</v>
      </c>
      <c r="L1223" s="9" t="s">
        <v>282</v>
      </c>
      <c r="M1223" s="9" t="s">
        <v>2282</v>
      </c>
      <c r="N1223" s="9" t="s">
        <v>196</v>
      </c>
      <c r="O1223" s="9" t="s">
        <v>116</v>
      </c>
      <c r="P1223" s="9" t="s">
        <v>258</v>
      </c>
      <c r="Q1223" s="9" t="s">
        <v>219</v>
      </c>
      <c r="R1223" s="9">
        <v>0</v>
      </c>
      <c r="S1223" s="9">
        <v>3</v>
      </c>
      <c r="U1223" s="9" t="s">
        <v>290</v>
      </c>
      <c r="X1223" s="9">
        <f>INDEX(SLA_Policy!$D$2:$D$5,MATCH(F1223,SLA_Policy!$A$2:$A$5,0))</f>
        <v>72</v>
      </c>
      <c r="Y1223" s="9" t="str">
        <f>IF(E1223="Cancelled","Excluded",IF(D1223="",IF((SLA_Policy!$B$8-B1223)*24&gt;X1223,"Open - Breached","Open - On Track"),IF((D1223-B1223)*24&lt;=X1223,"Met","Breached")))</f>
        <v>Met</v>
      </c>
    </row>
    <row r="1224" spans="1:25" x14ac:dyDescent="0.25">
      <c r="A1224" s="9" t="s">
        <v>3060</v>
      </c>
      <c r="B1224" s="23">
        <v>45961.416666666701</v>
      </c>
      <c r="C1224" s="23">
        <v>45961.422916666699</v>
      </c>
      <c r="D1224" s="23">
        <v>45964.420138888898</v>
      </c>
      <c r="E1224" s="9" t="s">
        <v>212</v>
      </c>
      <c r="F1224" s="9" t="s">
        <v>188</v>
      </c>
      <c r="G1224" s="9" t="s">
        <v>213</v>
      </c>
      <c r="H1224" s="9" t="s">
        <v>162</v>
      </c>
      <c r="I1224" s="9" t="s">
        <v>244</v>
      </c>
      <c r="J1224" s="9" t="s">
        <v>3061</v>
      </c>
      <c r="K1224" s="9" t="s">
        <v>246</v>
      </c>
      <c r="L1224" s="9" t="s">
        <v>216</v>
      </c>
      <c r="M1224" s="9" t="s">
        <v>2532</v>
      </c>
      <c r="N1224" s="9" t="s">
        <v>196</v>
      </c>
      <c r="O1224" s="9" t="s">
        <v>179</v>
      </c>
      <c r="P1224" s="9" t="s">
        <v>284</v>
      </c>
      <c r="Q1224" s="9" t="s">
        <v>219</v>
      </c>
      <c r="R1224" s="9">
        <v>0</v>
      </c>
      <c r="S1224" s="9">
        <v>30</v>
      </c>
      <c r="U1224" s="9" t="s">
        <v>376</v>
      </c>
      <c r="X1224" s="9">
        <f>INDEX(SLA_Policy!$D$2:$D$5,MATCH(F1224,SLA_Policy!$A$2:$A$5,0))</f>
        <v>72</v>
      </c>
      <c r="Y1224" s="9" t="str">
        <f>IF(E1224="Cancelled","Excluded",IF(D1224="",IF((SLA_Policy!$B$8-B1224)*24&gt;X1224,"Open - Breached","Open - On Track"),IF((D1224-B1224)*24&lt;=X1224,"Met","Breached")))</f>
        <v>Breached</v>
      </c>
    </row>
    <row r="1225" spans="1:25" x14ac:dyDescent="0.25">
      <c r="A1225" s="9" t="s">
        <v>3062</v>
      </c>
      <c r="B1225" s="23">
        <v>45961.418749999997</v>
      </c>
      <c r="C1225" s="23">
        <v>45961.431250000001</v>
      </c>
      <c r="D1225" s="23">
        <v>45961.451388888898</v>
      </c>
      <c r="E1225" s="9" t="s">
        <v>212</v>
      </c>
      <c r="F1225" s="9" t="s">
        <v>187</v>
      </c>
      <c r="G1225" s="9" t="s">
        <v>213</v>
      </c>
      <c r="H1225" s="9" t="s">
        <v>161</v>
      </c>
      <c r="I1225" s="9" t="s">
        <v>454</v>
      </c>
      <c r="J1225" s="9" t="s">
        <v>813</v>
      </c>
      <c r="K1225" s="9" t="s">
        <v>246</v>
      </c>
      <c r="L1225" s="9" t="s">
        <v>293</v>
      </c>
      <c r="M1225" s="9" t="s">
        <v>3063</v>
      </c>
      <c r="N1225" s="9" t="s">
        <v>196</v>
      </c>
      <c r="O1225" s="9" t="s">
        <v>116</v>
      </c>
      <c r="P1225" s="9" t="s">
        <v>342</v>
      </c>
      <c r="Q1225" s="9" t="s">
        <v>219</v>
      </c>
      <c r="R1225" s="9">
        <v>0</v>
      </c>
      <c r="S1225" s="9">
        <v>4</v>
      </c>
      <c r="U1225" s="9" t="s">
        <v>140</v>
      </c>
      <c r="V1225" s="9" t="s">
        <v>1839</v>
      </c>
      <c r="W1225" s="9">
        <v>4</v>
      </c>
      <c r="X1225" s="9">
        <f>INDEX(SLA_Policy!$D$2:$D$5,MATCH(F1225,SLA_Policy!$A$2:$A$5,0))</f>
        <v>8</v>
      </c>
      <c r="Y1225" s="9" t="str">
        <f>IF(E1225="Cancelled","Excluded",IF(D1225="",IF((SLA_Policy!$B$8-B1225)*24&gt;X1225,"Open - Breached","Open - On Track"),IF((D1225-B1225)*24&lt;=X1225,"Met","Breached")))</f>
        <v>Met</v>
      </c>
    </row>
    <row r="1226" spans="1:25" x14ac:dyDescent="0.25">
      <c r="A1226" s="9" t="s">
        <v>3064</v>
      </c>
      <c r="B1226" s="23">
        <v>45961.4194444444</v>
      </c>
      <c r="C1226" s="23">
        <v>45961.473611111098</v>
      </c>
      <c r="D1226" s="23">
        <v>45961.6340277778</v>
      </c>
      <c r="E1226" s="9" t="s">
        <v>212</v>
      </c>
      <c r="F1226" s="9" t="s">
        <v>188</v>
      </c>
      <c r="G1226" s="9" t="s">
        <v>236</v>
      </c>
      <c r="H1226" s="9" t="s">
        <v>161</v>
      </c>
      <c r="I1226" s="9" t="s">
        <v>237</v>
      </c>
      <c r="J1226" s="9" t="s">
        <v>2198</v>
      </c>
      <c r="K1226" s="9" t="s">
        <v>225</v>
      </c>
      <c r="L1226" s="9" t="s">
        <v>351</v>
      </c>
      <c r="M1226" s="9" t="s">
        <v>968</v>
      </c>
      <c r="N1226" s="9" t="s">
        <v>196</v>
      </c>
      <c r="O1226" s="9" t="s">
        <v>177</v>
      </c>
      <c r="P1226" s="9" t="s">
        <v>457</v>
      </c>
      <c r="Q1226" s="9" t="s">
        <v>219</v>
      </c>
      <c r="R1226" s="9">
        <v>0</v>
      </c>
      <c r="S1226" s="9">
        <v>19</v>
      </c>
      <c r="U1226" s="9" t="s">
        <v>242</v>
      </c>
      <c r="W1226" s="9">
        <v>4</v>
      </c>
      <c r="X1226" s="9">
        <f>INDEX(SLA_Policy!$D$2:$D$5,MATCH(F1226,SLA_Policy!$A$2:$A$5,0))</f>
        <v>72</v>
      </c>
      <c r="Y1226" s="9" t="str">
        <f>IF(E1226="Cancelled","Excluded",IF(D1226="",IF((SLA_Policy!$B$8-B1226)*24&gt;X1226,"Open - Breached","Open - On Track"),IF((D1226-B1226)*24&lt;=X1226,"Met","Breached")))</f>
        <v>Met</v>
      </c>
    </row>
    <row r="1227" spans="1:25" x14ac:dyDescent="0.25">
      <c r="A1227" s="9" t="s">
        <v>3065</v>
      </c>
      <c r="B1227" s="23">
        <v>45961.420138888898</v>
      </c>
      <c r="C1227" s="23">
        <v>45961.550694444399</v>
      </c>
      <c r="D1227" s="23">
        <v>45964.354861111096</v>
      </c>
      <c r="E1227" s="9" t="s">
        <v>212</v>
      </c>
      <c r="F1227" s="9" t="s">
        <v>189</v>
      </c>
      <c r="G1227" s="9" t="s">
        <v>236</v>
      </c>
      <c r="H1227" s="9" t="s">
        <v>161</v>
      </c>
      <c r="I1227" s="9" t="s">
        <v>505</v>
      </c>
      <c r="J1227" s="9" t="s">
        <v>1591</v>
      </c>
      <c r="K1227" s="9" t="s">
        <v>215</v>
      </c>
      <c r="L1227" s="9" t="s">
        <v>351</v>
      </c>
      <c r="M1227" s="9" t="s">
        <v>1955</v>
      </c>
      <c r="N1227" s="9" t="s">
        <v>197</v>
      </c>
      <c r="O1227" s="9" t="s">
        <v>177</v>
      </c>
      <c r="P1227" s="9" t="s">
        <v>300</v>
      </c>
      <c r="Q1227" s="9" t="s">
        <v>219</v>
      </c>
      <c r="R1227" s="9">
        <v>0</v>
      </c>
      <c r="S1227" s="9">
        <v>112</v>
      </c>
      <c r="U1227" s="9" t="s">
        <v>242</v>
      </c>
      <c r="W1227" s="9">
        <v>5</v>
      </c>
      <c r="X1227" s="9">
        <f>INDEX(SLA_Policy!$D$2:$D$5,MATCH(F1227,SLA_Policy!$A$2:$A$5,0))</f>
        <v>120</v>
      </c>
      <c r="Y1227" s="9" t="str">
        <f>IF(E1227="Cancelled","Excluded",IF(D1227="",IF((SLA_Policy!$B$8-B1227)*24&gt;X1227,"Open - Breached","Open - On Track"),IF((D1227-B1227)*24&lt;=X1227,"Met","Breached")))</f>
        <v>Met</v>
      </c>
    </row>
    <row r="1228" spans="1:25" x14ac:dyDescent="0.25">
      <c r="A1228" s="9" t="s">
        <v>3066</v>
      </c>
      <c r="B1228" s="23">
        <v>45961.426388888904</v>
      </c>
      <c r="C1228" s="23">
        <v>45961.465277777803</v>
      </c>
      <c r="D1228" s="23">
        <v>45964.370833333298</v>
      </c>
      <c r="E1228" s="9" t="s">
        <v>212</v>
      </c>
      <c r="F1228" s="9" t="s">
        <v>189</v>
      </c>
      <c r="G1228" s="9" t="s">
        <v>236</v>
      </c>
      <c r="H1228" s="9" t="s">
        <v>161</v>
      </c>
      <c r="I1228" s="9" t="s">
        <v>482</v>
      </c>
      <c r="J1228" s="9" t="s">
        <v>2944</v>
      </c>
      <c r="K1228" s="9" t="s">
        <v>246</v>
      </c>
      <c r="L1228" s="9" t="s">
        <v>270</v>
      </c>
      <c r="M1228" s="9" t="s">
        <v>3067</v>
      </c>
      <c r="N1228" s="9" t="s">
        <v>196</v>
      </c>
      <c r="O1228" s="9" t="s">
        <v>177</v>
      </c>
      <c r="P1228" s="9" t="s">
        <v>241</v>
      </c>
      <c r="Q1228" s="9" t="s">
        <v>273</v>
      </c>
      <c r="R1228" s="9">
        <v>0</v>
      </c>
      <c r="S1228" s="9">
        <v>70</v>
      </c>
      <c r="U1228" s="9" t="s">
        <v>242</v>
      </c>
      <c r="W1228" s="9">
        <v>3</v>
      </c>
      <c r="X1228" s="9">
        <f>INDEX(SLA_Policy!$D$2:$D$5,MATCH(F1228,SLA_Policy!$A$2:$A$5,0))</f>
        <v>120</v>
      </c>
      <c r="Y1228" s="9" t="str">
        <f>IF(E1228="Cancelled","Excluded",IF(D1228="",IF((SLA_Policy!$B$8-B1228)*24&gt;X1228,"Open - Breached","Open - On Track"),IF((D1228-B1228)*24&lt;=X1228,"Met","Breached")))</f>
        <v>Met</v>
      </c>
    </row>
    <row r="1229" spans="1:25" x14ac:dyDescent="0.25">
      <c r="A1229" s="9" t="s">
        <v>3068</v>
      </c>
      <c r="B1229" s="23">
        <v>45961.432638888902</v>
      </c>
      <c r="C1229" s="23">
        <v>45961.439583333296</v>
      </c>
      <c r="D1229" s="23">
        <v>45961.479166666701</v>
      </c>
      <c r="E1229" s="9" t="s">
        <v>212</v>
      </c>
      <c r="F1229" s="9" t="s">
        <v>188</v>
      </c>
      <c r="G1229" s="9" t="s">
        <v>213</v>
      </c>
      <c r="H1229" s="9" t="s">
        <v>161</v>
      </c>
      <c r="I1229" s="9" t="s">
        <v>389</v>
      </c>
      <c r="J1229" s="9" t="s">
        <v>3069</v>
      </c>
      <c r="K1229" s="9" t="s">
        <v>225</v>
      </c>
      <c r="L1229" s="9" t="s">
        <v>216</v>
      </c>
      <c r="M1229" s="9" t="s">
        <v>1257</v>
      </c>
      <c r="N1229" s="9" t="s">
        <v>198</v>
      </c>
      <c r="O1229" s="9" t="s">
        <v>116</v>
      </c>
      <c r="P1229" s="9" t="s">
        <v>551</v>
      </c>
      <c r="Q1229" s="9" t="s">
        <v>219</v>
      </c>
      <c r="R1229" s="9">
        <v>0</v>
      </c>
      <c r="S1229" s="9">
        <v>15</v>
      </c>
      <c r="U1229" s="9" t="s">
        <v>221</v>
      </c>
      <c r="X1229" s="9">
        <f>INDEX(SLA_Policy!$D$2:$D$5,MATCH(F1229,SLA_Policy!$A$2:$A$5,0))</f>
        <v>72</v>
      </c>
      <c r="Y1229" s="9" t="str">
        <f>IF(E1229="Cancelled","Excluded",IF(D1229="",IF((SLA_Policy!$B$8-B1229)*24&gt;X1229,"Open - Breached","Open - On Track"),IF((D1229-B1229)*24&lt;=X1229,"Met","Breached")))</f>
        <v>Met</v>
      </c>
    </row>
    <row r="1230" spans="1:25" x14ac:dyDescent="0.25">
      <c r="A1230" s="9" t="s">
        <v>3070</v>
      </c>
      <c r="B1230" s="23">
        <v>45961.434027777803</v>
      </c>
      <c r="C1230" s="23">
        <v>45961.4375</v>
      </c>
      <c r="D1230" s="23">
        <v>45961.526388888902</v>
      </c>
      <c r="E1230" s="9" t="s">
        <v>212</v>
      </c>
      <c r="F1230" s="9" t="s">
        <v>188</v>
      </c>
      <c r="G1230" s="9" t="s">
        <v>213</v>
      </c>
      <c r="H1230" s="9" t="s">
        <v>161</v>
      </c>
      <c r="I1230" s="9" t="s">
        <v>389</v>
      </c>
      <c r="J1230" s="9" t="s">
        <v>1657</v>
      </c>
      <c r="K1230" s="9" t="s">
        <v>262</v>
      </c>
      <c r="L1230" s="9" t="s">
        <v>104</v>
      </c>
      <c r="M1230" s="9" t="s">
        <v>2353</v>
      </c>
      <c r="N1230" s="9" t="s">
        <v>200</v>
      </c>
      <c r="O1230" s="9" t="s">
        <v>116</v>
      </c>
      <c r="P1230" s="9" t="s">
        <v>551</v>
      </c>
      <c r="Q1230" s="9" t="s">
        <v>219</v>
      </c>
      <c r="R1230" s="9">
        <v>0</v>
      </c>
      <c r="S1230" s="9">
        <v>17</v>
      </c>
      <c r="U1230" s="9" t="s">
        <v>140</v>
      </c>
      <c r="V1230" s="9" t="s">
        <v>1839</v>
      </c>
      <c r="X1230" s="9">
        <f>INDEX(SLA_Policy!$D$2:$D$5,MATCH(F1230,SLA_Policy!$A$2:$A$5,0))</f>
        <v>72</v>
      </c>
      <c r="Y1230" s="9" t="str">
        <f>IF(E1230="Cancelled","Excluded",IF(D1230="",IF((SLA_Policy!$B$8-B1230)*24&gt;X1230,"Open - Breached","Open - On Track"),IF((D1230-B1230)*24&lt;=X1230,"Met","Breached")))</f>
        <v>Met</v>
      </c>
    </row>
    <row r="1231" spans="1:25" x14ac:dyDescent="0.25">
      <c r="A1231" s="9" t="s">
        <v>3071</v>
      </c>
      <c r="B1231" s="23">
        <v>45961.4465277778</v>
      </c>
      <c r="E1231" s="9" t="s">
        <v>649</v>
      </c>
      <c r="F1231" s="9" t="s">
        <v>189</v>
      </c>
      <c r="G1231" s="9" t="s">
        <v>236</v>
      </c>
      <c r="H1231" s="9" t="s">
        <v>161</v>
      </c>
      <c r="I1231" s="9" t="s">
        <v>237</v>
      </c>
      <c r="J1231" s="9" t="s">
        <v>3072</v>
      </c>
      <c r="K1231" s="9" t="s">
        <v>246</v>
      </c>
      <c r="L1231" s="9" t="s">
        <v>226</v>
      </c>
      <c r="M1231" s="9" t="s">
        <v>3073</v>
      </c>
      <c r="N1231" s="9" t="s">
        <v>196</v>
      </c>
      <c r="O1231" s="9" t="s">
        <v>179</v>
      </c>
      <c r="P1231" s="9" t="s">
        <v>313</v>
      </c>
      <c r="Q1231" s="9" t="s">
        <v>219</v>
      </c>
      <c r="R1231" s="9">
        <v>0</v>
      </c>
      <c r="S1231" s="9">
        <v>3</v>
      </c>
      <c r="X1231" s="9">
        <f>INDEX(SLA_Policy!$D$2:$D$5,MATCH(F1231,SLA_Policy!$A$2:$A$5,0))</f>
        <v>120</v>
      </c>
      <c r="Y1231" s="9" t="str">
        <f>IF(E1231="Cancelled","Excluded",IF(D1231="",IF((SLA_Policy!$B$8-B1231)*24&gt;X1231,"Open - Breached","Open - On Track"),IF((D1231-B1231)*24&lt;=X1231,"Met","Breached")))</f>
        <v>Excluded</v>
      </c>
    </row>
    <row r="1232" spans="1:25" x14ac:dyDescent="0.25">
      <c r="A1232" s="9" t="s">
        <v>3074</v>
      </c>
      <c r="B1232" s="23">
        <v>45961.4465277778</v>
      </c>
      <c r="C1232" s="23">
        <v>45961.447916666701</v>
      </c>
      <c r="D1232" s="23">
        <v>45961.729166666701</v>
      </c>
      <c r="E1232" s="9" t="s">
        <v>212</v>
      </c>
      <c r="F1232" s="9" t="s">
        <v>188</v>
      </c>
      <c r="G1232" s="9" t="s">
        <v>213</v>
      </c>
      <c r="H1232" s="9" t="s">
        <v>164</v>
      </c>
      <c r="I1232" s="9" t="s">
        <v>478</v>
      </c>
      <c r="J1232" s="9" t="s">
        <v>479</v>
      </c>
      <c r="K1232" s="9" t="s">
        <v>215</v>
      </c>
      <c r="L1232" s="9" t="s">
        <v>226</v>
      </c>
      <c r="M1232" s="9" t="s">
        <v>3075</v>
      </c>
      <c r="N1232" s="9" t="s">
        <v>198</v>
      </c>
      <c r="O1232" s="9" t="s">
        <v>178</v>
      </c>
      <c r="P1232" s="9" t="s">
        <v>360</v>
      </c>
      <c r="Q1232" s="9" t="s">
        <v>219</v>
      </c>
      <c r="R1232" s="9">
        <v>0</v>
      </c>
      <c r="S1232" s="9">
        <v>25</v>
      </c>
      <c r="T1232" s="9" t="s">
        <v>464</v>
      </c>
      <c r="U1232" s="9" t="s">
        <v>266</v>
      </c>
      <c r="W1232" s="9">
        <v>4</v>
      </c>
      <c r="X1232" s="9">
        <f>INDEX(SLA_Policy!$D$2:$D$5,MATCH(F1232,SLA_Policy!$A$2:$A$5,0))</f>
        <v>72</v>
      </c>
      <c r="Y1232" s="9" t="str">
        <f>IF(E1232="Cancelled","Excluded",IF(D1232="",IF((SLA_Policy!$B$8-B1232)*24&gt;X1232,"Open - Breached","Open - On Track"),IF((D1232-B1232)*24&lt;=X1232,"Met","Breached")))</f>
        <v>Met</v>
      </c>
    </row>
    <row r="1233" spans="1:25" x14ac:dyDescent="0.25">
      <c r="A1233" s="9" t="s">
        <v>3076</v>
      </c>
      <c r="B1233" s="23">
        <v>45961.454166666699</v>
      </c>
      <c r="C1233" s="23">
        <v>45961.516666666699</v>
      </c>
      <c r="D1233" s="23">
        <v>45964.395833333299</v>
      </c>
      <c r="E1233" s="9" t="s">
        <v>212</v>
      </c>
      <c r="F1233" s="9" t="s">
        <v>189</v>
      </c>
      <c r="G1233" s="9" t="s">
        <v>236</v>
      </c>
      <c r="H1233" s="9" t="s">
        <v>161</v>
      </c>
      <c r="I1233" s="9" t="s">
        <v>237</v>
      </c>
      <c r="J1233" s="9" t="s">
        <v>3077</v>
      </c>
      <c r="K1233" s="9" t="s">
        <v>246</v>
      </c>
      <c r="L1233" s="9" t="s">
        <v>293</v>
      </c>
      <c r="M1233" s="9" t="s">
        <v>2857</v>
      </c>
      <c r="N1233" s="9" t="s">
        <v>196</v>
      </c>
      <c r="O1233" s="9" t="s">
        <v>179</v>
      </c>
      <c r="P1233" s="9" t="s">
        <v>337</v>
      </c>
      <c r="Q1233" s="9" t="s">
        <v>219</v>
      </c>
      <c r="R1233" s="9">
        <v>0</v>
      </c>
      <c r="S1233" s="9">
        <v>17</v>
      </c>
      <c r="U1233" s="9" t="s">
        <v>242</v>
      </c>
      <c r="X1233" s="9">
        <f>INDEX(SLA_Policy!$D$2:$D$5,MATCH(F1233,SLA_Policy!$A$2:$A$5,0))</f>
        <v>120</v>
      </c>
      <c r="Y1233" s="9" t="str">
        <f>IF(E1233="Cancelled","Excluded",IF(D1233="",IF((SLA_Policy!$B$8-B1233)*24&gt;X1233,"Open - Breached","Open - On Track"),IF((D1233-B1233)*24&lt;=X1233,"Met","Breached")))</f>
        <v>Met</v>
      </c>
    </row>
    <row r="1234" spans="1:25" x14ac:dyDescent="0.25">
      <c r="A1234" s="9" t="s">
        <v>3078</v>
      </c>
      <c r="B1234" s="23">
        <v>45961.454166666699</v>
      </c>
      <c r="C1234" s="23">
        <v>45961.465277777803</v>
      </c>
      <c r="D1234" s="23">
        <v>45964.338194444397</v>
      </c>
      <c r="E1234" s="9" t="s">
        <v>212</v>
      </c>
      <c r="F1234" s="9" t="s">
        <v>188</v>
      </c>
      <c r="G1234" s="9" t="s">
        <v>213</v>
      </c>
      <c r="H1234" s="9" t="s">
        <v>163</v>
      </c>
      <c r="I1234" s="9" t="s">
        <v>250</v>
      </c>
      <c r="J1234" s="9" t="s">
        <v>251</v>
      </c>
      <c r="K1234" s="9" t="s">
        <v>303</v>
      </c>
      <c r="L1234" s="9" t="s">
        <v>104</v>
      </c>
      <c r="M1234" s="9" t="s">
        <v>1499</v>
      </c>
      <c r="N1234" s="9" t="s">
        <v>196</v>
      </c>
      <c r="O1234" s="9" t="s">
        <v>176</v>
      </c>
      <c r="P1234" s="9" t="s">
        <v>330</v>
      </c>
      <c r="Q1234" s="9" t="s">
        <v>219</v>
      </c>
      <c r="R1234" s="9">
        <v>0</v>
      </c>
      <c r="S1234" s="9">
        <v>27</v>
      </c>
      <c r="T1234" s="9" t="s">
        <v>322</v>
      </c>
      <c r="U1234" s="9" t="s">
        <v>230</v>
      </c>
      <c r="W1234" s="9">
        <v>4</v>
      </c>
      <c r="X1234" s="9">
        <f>INDEX(SLA_Policy!$D$2:$D$5,MATCH(F1234,SLA_Policy!$A$2:$A$5,0))</f>
        <v>72</v>
      </c>
      <c r="Y1234" s="9" t="str">
        <f>IF(E1234="Cancelled","Excluded",IF(D1234="",IF((SLA_Policy!$B$8-B1234)*24&gt;X1234,"Open - Breached","Open - On Track"),IF((D1234-B1234)*24&lt;=X1234,"Met","Breached")))</f>
        <v>Met</v>
      </c>
    </row>
    <row r="1235" spans="1:25" x14ac:dyDescent="0.25">
      <c r="A1235" s="9" t="s">
        <v>3079</v>
      </c>
      <c r="B1235" s="23">
        <v>45961.463888888902</v>
      </c>
      <c r="C1235" s="23">
        <v>45961.532638888901</v>
      </c>
      <c r="D1235" s="23">
        <v>45961.665972222203</v>
      </c>
      <c r="E1235" s="9" t="s">
        <v>212</v>
      </c>
      <c r="F1235" s="9" t="s">
        <v>188</v>
      </c>
      <c r="G1235" s="9" t="s">
        <v>213</v>
      </c>
      <c r="H1235" s="9" t="s">
        <v>162</v>
      </c>
      <c r="I1235" s="9" t="s">
        <v>393</v>
      </c>
      <c r="J1235" s="9" t="s">
        <v>3080</v>
      </c>
      <c r="K1235" s="9" t="s">
        <v>246</v>
      </c>
      <c r="L1235" s="9" t="s">
        <v>270</v>
      </c>
      <c r="M1235" s="9" t="s">
        <v>947</v>
      </c>
      <c r="N1235" s="9" t="s">
        <v>196</v>
      </c>
      <c r="O1235" s="9" t="s">
        <v>116</v>
      </c>
      <c r="P1235" s="9" t="s">
        <v>234</v>
      </c>
      <c r="Q1235" s="9" t="s">
        <v>219</v>
      </c>
      <c r="R1235" s="9">
        <v>0</v>
      </c>
      <c r="S1235" s="9">
        <v>14</v>
      </c>
      <c r="U1235" s="9" t="s">
        <v>248</v>
      </c>
      <c r="X1235" s="9">
        <f>INDEX(SLA_Policy!$D$2:$D$5,MATCH(F1235,SLA_Policy!$A$2:$A$5,0))</f>
        <v>72</v>
      </c>
      <c r="Y1235" s="9" t="str">
        <f>IF(E1235="Cancelled","Excluded",IF(D1235="",IF((SLA_Policy!$B$8-B1235)*24&gt;X1235,"Open - Breached","Open - On Track"),IF((D1235-B1235)*24&lt;=X1235,"Met","Breached")))</f>
        <v>Met</v>
      </c>
    </row>
    <row r="1236" spans="1:25" x14ac:dyDescent="0.25">
      <c r="A1236" s="9" t="s">
        <v>3081</v>
      </c>
      <c r="B1236" s="23">
        <v>45961.492361111101</v>
      </c>
      <c r="C1236" s="23">
        <v>45961.495833333298</v>
      </c>
      <c r="D1236" s="23">
        <v>45961.7097222222</v>
      </c>
      <c r="E1236" s="9" t="s">
        <v>212</v>
      </c>
      <c r="F1236" s="9" t="s">
        <v>188</v>
      </c>
      <c r="G1236" s="9" t="s">
        <v>213</v>
      </c>
      <c r="H1236" s="9" t="s">
        <v>165</v>
      </c>
      <c r="I1236" s="9" t="s">
        <v>567</v>
      </c>
      <c r="J1236" s="9" t="s">
        <v>2753</v>
      </c>
      <c r="K1236" s="9" t="s">
        <v>246</v>
      </c>
      <c r="L1236" s="9" t="s">
        <v>311</v>
      </c>
      <c r="M1236" s="9" t="s">
        <v>1860</v>
      </c>
      <c r="N1236" s="9" t="s">
        <v>198</v>
      </c>
      <c r="O1236" s="9" t="s">
        <v>116</v>
      </c>
      <c r="P1236" s="9" t="s">
        <v>234</v>
      </c>
      <c r="Q1236" s="9" t="s">
        <v>219</v>
      </c>
      <c r="R1236" s="9">
        <v>0</v>
      </c>
      <c r="S1236" s="9">
        <v>13</v>
      </c>
      <c r="U1236" s="9" t="s">
        <v>230</v>
      </c>
      <c r="X1236" s="9">
        <f>INDEX(SLA_Policy!$D$2:$D$5,MATCH(F1236,SLA_Policy!$A$2:$A$5,0))</f>
        <v>72</v>
      </c>
      <c r="Y1236" s="9" t="str">
        <f>IF(E1236="Cancelled","Excluded",IF(D1236="",IF((SLA_Policy!$B$8-B1236)*24&gt;X1236,"Open - Breached","Open - On Track"),IF((D1236-B1236)*24&lt;=X1236,"Met","Breached")))</f>
        <v>Met</v>
      </c>
    </row>
    <row r="1237" spans="1:25" x14ac:dyDescent="0.25">
      <c r="A1237" s="9" t="s">
        <v>3082</v>
      </c>
      <c r="B1237" s="23">
        <v>45961.519444444399</v>
      </c>
      <c r="C1237" s="23">
        <v>45961.521527777797</v>
      </c>
      <c r="D1237" s="23">
        <v>45964.381249999999</v>
      </c>
      <c r="E1237" s="9" t="s">
        <v>212</v>
      </c>
      <c r="F1237" s="9" t="s">
        <v>188</v>
      </c>
      <c r="G1237" s="9" t="s">
        <v>213</v>
      </c>
      <c r="H1237" s="9" t="s">
        <v>88</v>
      </c>
      <c r="I1237" s="9" t="s">
        <v>92</v>
      </c>
      <c r="J1237" s="9" t="s">
        <v>3083</v>
      </c>
      <c r="K1237" s="9" t="s">
        <v>215</v>
      </c>
      <c r="L1237" s="9" t="s">
        <v>104</v>
      </c>
      <c r="M1237" s="9" t="s">
        <v>3084</v>
      </c>
      <c r="N1237" s="9" t="s">
        <v>198</v>
      </c>
      <c r="O1237" s="9" t="s">
        <v>178</v>
      </c>
      <c r="P1237" s="9" t="s">
        <v>414</v>
      </c>
      <c r="Q1237" s="9" t="s">
        <v>219</v>
      </c>
      <c r="R1237" s="9">
        <v>0</v>
      </c>
      <c r="S1237" s="9">
        <v>18</v>
      </c>
      <c r="T1237" s="9" t="s">
        <v>229</v>
      </c>
      <c r="U1237" s="9" t="s">
        <v>230</v>
      </c>
      <c r="W1237" s="9">
        <v>5</v>
      </c>
      <c r="X1237" s="9">
        <f>INDEX(SLA_Policy!$D$2:$D$5,MATCH(F1237,SLA_Policy!$A$2:$A$5,0))</f>
        <v>72</v>
      </c>
      <c r="Y1237" s="9" t="str">
        <f>IF(E1237="Cancelled","Excluded",IF(D1237="",IF((SLA_Policy!$B$8-B1237)*24&gt;X1237,"Open - Breached","Open - On Track"),IF((D1237-B1237)*24&lt;=X1237,"Met","Breached")))</f>
        <v>Met</v>
      </c>
    </row>
    <row r="1238" spans="1:25" x14ac:dyDescent="0.25">
      <c r="A1238" s="9" t="s">
        <v>3085</v>
      </c>
      <c r="B1238" s="23">
        <v>45961.523611111101</v>
      </c>
      <c r="C1238" s="23">
        <v>45961.559722222199</v>
      </c>
      <c r="D1238" s="23">
        <v>45964.377777777801</v>
      </c>
      <c r="E1238" s="9" t="s">
        <v>212</v>
      </c>
      <c r="F1238" s="9" t="s">
        <v>189</v>
      </c>
      <c r="G1238" s="9" t="s">
        <v>213</v>
      </c>
      <c r="H1238" s="9" t="s">
        <v>88</v>
      </c>
      <c r="I1238" s="9" t="s">
        <v>354</v>
      </c>
      <c r="J1238" s="9" t="s">
        <v>3086</v>
      </c>
      <c r="K1238" s="9" t="s">
        <v>246</v>
      </c>
      <c r="L1238" s="9" t="s">
        <v>311</v>
      </c>
      <c r="M1238" s="9" t="s">
        <v>1565</v>
      </c>
      <c r="N1238" s="9" t="s">
        <v>196</v>
      </c>
      <c r="O1238" s="9" t="s">
        <v>178</v>
      </c>
      <c r="P1238" s="9" t="s">
        <v>272</v>
      </c>
      <c r="Q1238" s="9" t="s">
        <v>219</v>
      </c>
      <c r="R1238" s="9">
        <v>0</v>
      </c>
      <c r="S1238" s="9">
        <v>28</v>
      </c>
      <c r="T1238" s="9" t="s">
        <v>220</v>
      </c>
      <c r="U1238" s="9" t="s">
        <v>266</v>
      </c>
      <c r="W1238" s="9">
        <v>4</v>
      </c>
      <c r="X1238" s="9">
        <f>INDEX(SLA_Policy!$D$2:$D$5,MATCH(F1238,SLA_Policy!$A$2:$A$5,0))</f>
        <v>120</v>
      </c>
      <c r="Y1238" s="9" t="str">
        <f>IF(E1238="Cancelled","Excluded",IF(D1238="",IF((SLA_Policy!$B$8-B1238)*24&gt;X1238,"Open - Breached","Open - On Track"),IF((D1238-B1238)*24&lt;=X1238,"Met","Breached")))</f>
        <v>Met</v>
      </c>
    </row>
    <row r="1239" spans="1:25" x14ac:dyDescent="0.25">
      <c r="A1239" s="9" t="s">
        <v>3087</v>
      </c>
      <c r="B1239" s="23">
        <v>45961.527083333298</v>
      </c>
      <c r="C1239" s="23">
        <v>45961.531944444498</v>
      </c>
      <c r="D1239" s="23">
        <v>45961.534722222197</v>
      </c>
      <c r="E1239" s="9" t="s">
        <v>212</v>
      </c>
      <c r="F1239" s="9" t="s">
        <v>188</v>
      </c>
      <c r="G1239" s="9" t="s">
        <v>213</v>
      </c>
      <c r="H1239" s="9" t="s">
        <v>161</v>
      </c>
      <c r="I1239" s="9" t="s">
        <v>389</v>
      </c>
      <c r="J1239" s="9" t="s">
        <v>435</v>
      </c>
      <c r="K1239" s="9" t="s">
        <v>225</v>
      </c>
      <c r="L1239" s="9" t="s">
        <v>395</v>
      </c>
      <c r="M1239" s="9" t="s">
        <v>700</v>
      </c>
      <c r="N1239" s="9" t="s">
        <v>198</v>
      </c>
      <c r="O1239" s="9" t="s">
        <v>116</v>
      </c>
      <c r="P1239" s="9" t="s">
        <v>590</v>
      </c>
      <c r="Q1239" s="9" t="s">
        <v>219</v>
      </c>
      <c r="R1239" s="9">
        <v>0</v>
      </c>
      <c r="S1239" s="9">
        <v>3</v>
      </c>
      <c r="U1239" s="9" t="s">
        <v>290</v>
      </c>
      <c r="X1239" s="9">
        <f>INDEX(SLA_Policy!$D$2:$D$5,MATCH(F1239,SLA_Policy!$A$2:$A$5,0))</f>
        <v>72</v>
      </c>
      <c r="Y1239" s="9" t="str">
        <f>IF(E1239="Cancelled","Excluded",IF(D1239="",IF((SLA_Policy!$B$8-B1239)*24&gt;X1239,"Open - Breached","Open - On Track"),IF((D1239-B1239)*24&lt;=X1239,"Met","Breached")))</f>
        <v>Met</v>
      </c>
    </row>
    <row r="1240" spans="1:25" x14ac:dyDescent="0.25">
      <c r="A1240" s="9" t="s">
        <v>3088</v>
      </c>
      <c r="B1240" s="23">
        <v>45961.543055555601</v>
      </c>
      <c r="C1240" s="23">
        <v>45961.663194444503</v>
      </c>
      <c r="D1240" s="23">
        <v>45964.363888888904</v>
      </c>
      <c r="E1240" s="9" t="s">
        <v>212</v>
      </c>
      <c r="F1240" s="9" t="s">
        <v>189</v>
      </c>
      <c r="G1240" s="9" t="s">
        <v>213</v>
      </c>
      <c r="H1240" s="9" t="s">
        <v>166</v>
      </c>
      <c r="I1240" s="9" t="s">
        <v>378</v>
      </c>
      <c r="J1240" s="9" t="s">
        <v>3089</v>
      </c>
      <c r="K1240" s="9" t="s">
        <v>303</v>
      </c>
      <c r="L1240" s="9" t="s">
        <v>371</v>
      </c>
      <c r="M1240" s="9" t="s">
        <v>1778</v>
      </c>
      <c r="N1240" s="9" t="s">
        <v>196</v>
      </c>
      <c r="O1240" s="9" t="s">
        <v>180</v>
      </c>
      <c r="P1240" s="9" t="s">
        <v>278</v>
      </c>
      <c r="Q1240" s="9" t="s">
        <v>219</v>
      </c>
      <c r="R1240" s="9">
        <v>0</v>
      </c>
      <c r="S1240" s="9">
        <v>21</v>
      </c>
      <c r="T1240" s="9" t="s">
        <v>220</v>
      </c>
      <c r="U1240" s="9" t="s">
        <v>376</v>
      </c>
      <c r="W1240" s="9">
        <v>3</v>
      </c>
      <c r="X1240" s="9">
        <f>INDEX(SLA_Policy!$D$2:$D$5,MATCH(F1240,SLA_Policy!$A$2:$A$5,0))</f>
        <v>120</v>
      </c>
      <c r="Y1240" s="9" t="str">
        <f>IF(E1240="Cancelled","Excluded",IF(D1240="",IF((SLA_Policy!$B$8-B1240)*24&gt;X1240,"Open - Breached","Open - On Track"),IF((D1240-B1240)*24&lt;=X1240,"Met","Breached")))</f>
        <v>Met</v>
      </c>
    </row>
    <row r="1241" spans="1:25" x14ac:dyDescent="0.25">
      <c r="A1241" s="9" t="s">
        <v>3090</v>
      </c>
      <c r="B1241" s="23">
        <v>45961.552083333299</v>
      </c>
      <c r="C1241" s="23">
        <v>45961.616666666698</v>
      </c>
      <c r="D1241" s="23">
        <v>45964.3305555556</v>
      </c>
      <c r="E1241" s="9" t="s">
        <v>212</v>
      </c>
      <c r="F1241" s="9" t="s">
        <v>189</v>
      </c>
      <c r="G1241" s="9" t="s">
        <v>236</v>
      </c>
      <c r="H1241" s="9" t="s">
        <v>161</v>
      </c>
      <c r="I1241" s="9" t="s">
        <v>237</v>
      </c>
      <c r="J1241" s="9" t="s">
        <v>238</v>
      </c>
      <c r="K1241" s="9" t="s">
        <v>225</v>
      </c>
      <c r="L1241" s="9" t="s">
        <v>104</v>
      </c>
      <c r="M1241" s="9" t="s">
        <v>2676</v>
      </c>
      <c r="N1241" s="9" t="s">
        <v>197</v>
      </c>
      <c r="O1241" s="9" t="s">
        <v>177</v>
      </c>
      <c r="P1241" s="9" t="s">
        <v>241</v>
      </c>
      <c r="Q1241" s="9" t="s">
        <v>219</v>
      </c>
      <c r="R1241" s="9">
        <v>0</v>
      </c>
      <c r="S1241" s="9">
        <v>9</v>
      </c>
      <c r="U1241" s="9" t="s">
        <v>242</v>
      </c>
      <c r="X1241" s="9">
        <f>INDEX(SLA_Policy!$D$2:$D$5,MATCH(F1241,SLA_Policy!$A$2:$A$5,0))</f>
        <v>120</v>
      </c>
      <c r="Y1241" s="9" t="str">
        <f>IF(E1241="Cancelled","Excluded",IF(D1241="",IF((SLA_Policy!$B$8-B1241)*24&gt;X1241,"Open - Breached","Open - On Track"),IF((D1241-B1241)*24&lt;=X1241,"Met","Breached")))</f>
        <v>Met</v>
      </c>
    </row>
    <row r="1242" spans="1:25" x14ac:dyDescent="0.25">
      <c r="A1242" s="9" t="s">
        <v>3091</v>
      </c>
      <c r="B1242" s="23">
        <v>45961.559722222199</v>
      </c>
      <c r="C1242" s="23">
        <v>45961.565277777801</v>
      </c>
      <c r="D1242" s="23">
        <v>45964.35</v>
      </c>
      <c r="E1242" s="9" t="s">
        <v>212</v>
      </c>
      <c r="F1242" s="9" t="s">
        <v>188</v>
      </c>
      <c r="G1242" s="9" t="s">
        <v>213</v>
      </c>
      <c r="H1242" s="9" t="s">
        <v>163</v>
      </c>
      <c r="I1242" s="9" t="s">
        <v>223</v>
      </c>
      <c r="J1242" s="9" t="s">
        <v>3092</v>
      </c>
      <c r="K1242" s="9" t="s">
        <v>303</v>
      </c>
      <c r="L1242" s="9" t="s">
        <v>216</v>
      </c>
      <c r="M1242" s="9" t="s">
        <v>2388</v>
      </c>
      <c r="N1242" s="9" t="s">
        <v>198</v>
      </c>
      <c r="O1242" s="9" t="s">
        <v>176</v>
      </c>
      <c r="P1242" s="9" t="s">
        <v>1159</v>
      </c>
      <c r="Q1242" s="9" t="s">
        <v>219</v>
      </c>
      <c r="R1242" s="9">
        <v>0</v>
      </c>
      <c r="S1242" s="9">
        <v>70</v>
      </c>
      <c r="T1242" s="9" t="s">
        <v>229</v>
      </c>
      <c r="U1242" s="9" t="s">
        <v>230</v>
      </c>
      <c r="W1242" s="9">
        <v>5</v>
      </c>
      <c r="X1242" s="9">
        <f>INDEX(SLA_Policy!$D$2:$D$5,MATCH(F1242,SLA_Policy!$A$2:$A$5,0))</f>
        <v>72</v>
      </c>
      <c r="Y1242" s="9" t="str">
        <f>IF(E1242="Cancelled","Excluded",IF(D1242="",IF((SLA_Policy!$B$8-B1242)*24&gt;X1242,"Open - Breached","Open - On Track"),IF((D1242-B1242)*24&lt;=X1242,"Met","Breached")))</f>
        <v>Met</v>
      </c>
    </row>
    <row r="1243" spans="1:25" x14ac:dyDescent="0.25">
      <c r="A1243" s="9" t="s">
        <v>3093</v>
      </c>
      <c r="B1243" s="23">
        <v>45961.564583333296</v>
      </c>
      <c r="C1243" s="23">
        <v>45961.565972222197</v>
      </c>
      <c r="D1243" s="23">
        <v>45964.407638888901</v>
      </c>
      <c r="E1243" s="9" t="s">
        <v>212</v>
      </c>
      <c r="F1243" s="9" t="s">
        <v>188</v>
      </c>
      <c r="G1243" s="9" t="s">
        <v>213</v>
      </c>
      <c r="H1243" s="9" t="s">
        <v>166</v>
      </c>
      <c r="I1243" s="9" t="s">
        <v>286</v>
      </c>
      <c r="J1243" s="9" t="s">
        <v>2859</v>
      </c>
      <c r="K1243" s="9" t="s">
        <v>246</v>
      </c>
      <c r="L1243" s="9" t="s">
        <v>226</v>
      </c>
      <c r="M1243" s="9" t="s">
        <v>1974</v>
      </c>
      <c r="N1243" s="9" t="s">
        <v>198</v>
      </c>
      <c r="O1243" s="9" t="s">
        <v>181</v>
      </c>
      <c r="P1243" s="9" t="s">
        <v>289</v>
      </c>
      <c r="Q1243" s="9" t="s">
        <v>219</v>
      </c>
      <c r="R1243" s="9">
        <v>0</v>
      </c>
      <c r="S1243" s="9">
        <v>10</v>
      </c>
      <c r="U1243" s="9" t="s">
        <v>248</v>
      </c>
      <c r="X1243" s="9">
        <f>INDEX(SLA_Policy!$D$2:$D$5,MATCH(F1243,SLA_Policy!$A$2:$A$5,0))</f>
        <v>72</v>
      </c>
      <c r="Y1243" s="9" t="str">
        <f>IF(E1243="Cancelled","Excluded",IF(D1243="",IF((SLA_Policy!$B$8-B1243)*24&gt;X1243,"Open - Breached","Open - On Track"),IF((D1243-B1243)*24&lt;=X1243,"Met","Breached")))</f>
        <v>Met</v>
      </c>
    </row>
    <row r="1244" spans="1:25" x14ac:dyDescent="0.25">
      <c r="A1244" s="9" t="s">
        <v>3094</v>
      </c>
      <c r="B1244" s="23">
        <v>45961.570833333302</v>
      </c>
      <c r="C1244" s="23">
        <v>45961.620138888902</v>
      </c>
      <c r="D1244" s="23">
        <v>45964.403472222199</v>
      </c>
      <c r="E1244" s="9" t="s">
        <v>212</v>
      </c>
      <c r="F1244" s="9" t="s">
        <v>188</v>
      </c>
      <c r="G1244" s="9" t="s">
        <v>236</v>
      </c>
      <c r="H1244" s="9" t="s">
        <v>162</v>
      </c>
      <c r="I1244" s="9" t="s">
        <v>280</v>
      </c>
      <c r="J1244" s="9" t="s">
        <v>3095</v>
      </c>
      <c r="K1244" s="9" t="s">
        <v>246</v>
      </c>
      <c r="L1244" s="9" t="s">
        <v>104</v>
      </c>
      <c r="M1244" s="9" t="s">
        <v>2915</v>
      </c>
      <c r="N1244" s="9" t="s">
        <v>196</v>
      </c>
      <c r="O1244" s="9" t="s">
        <v>179</v>
      </c>
      <c r="P1244" s="9" t="s">
        <v>284</v>
      </c>
      <c r="Q1244" s="9" t="s">
        <v>219</v>
      </c>
      <c r="R1244" s="9">
        <v>0</v>
      </c>
      <c r="S1244" s="9">
        <v>25</v>
      </c>
      <c r="U1244" s="9" t="s">
        <v>242</v>
      </c>
      <c r="X1244" s="9">
        <f>INDEX(SLA_Policy!$D$2:$D$5,MATCH(F1244,SLA_Policy!$A$2:$A$5,0))</f>
        <v>72</v>
      </c>
      <c r="Y1244" s="9" t="str">
        <f>IF(E1244="Cancelled","Excluded",IF(D1244="",IF((SLA_Policy!$B$8-B1244)*24&gt;X1244,"Open - Breached","Open - On Track"),IF((D1244-B1244)*24&lt;=X1244,"Met","Breached")))</f>
        <v>Met</v>
      </c>
    </row>
    <row r="1245" spans="1:25" x14ac:dyDescent="0.25">
      <c r="A1245" s="9" t="s">
        <v>3096</v>
      </c>
      <c r="B1245" s="23">
        <v>45961.595138888901</v>
      </c>
      <c r="C1245" s="23">
        <v>45961.730555555601</v>
      </c>
      <c r="D1245" s="23">
        <v>45964.382638888899</v>
      </c>
      <c r="E1245" s="9" t="s">
        <v>212</v>
      </c>
      <c r="F1245" s="9" t="s">
        <v>189</v>
      </c>
      <c r="G1245" s="9" t="s">
        <v>213</v>
      </c>
      <c r="H1245" s="9" t="s">
        <v>162</v>
      </c>
      <c r="I1245" s="9" t="s">
        <v>416</v>
      </c>
      <c r="J1245" s="9" t="s">
        <v>3097</v>
      </c>
      <c r="K1245" s="9" t="s">
        <v>246</v>
      </c>
      <c r="L1245" s="9" t="s">
        <v>104</v>
      </c>
      <c r="M1245" s="9" t="s">
        <v>1149</v>
      </c>
      <c r="N1245" s="9" t="s">
        <v>196</v>
      </c>
      <c r="O1245" s="9" t="s">
        <v>176</v>
      </c>
      <c r="P1245" s="9" t="s">
        <v>419</v>
      </c>
      <c r="Q1245" s="9" t="s">
        <v>219</v>
      </c>
      <c r="R1245" s="9">
        <v>1</v>
      </c>
      <c r="S1245" s="9">
        <v>27</v>
      </c>
      <c r="U1245" s="9" t="s">
        <v>290</v>
      </c>
      <c r="X1245" s="9">
        <f>INDEX(SLA_Policy!$D$2:$D$5,MATCH(F1245,SLA_Policy!$A$2:$A$5,0))</f>
        <v>120</v>
      </c>
      <c r="Y1245" s="9" t="str">
        <f>IF(E1245="Cancelled","Excluded",IF(D1245="",IF((SLA_Policy!$B$8-B1245)*24&gt;X1245,"Open - Breached","Open - On Track"),IF((D1245-B1245)*24&lt;=X1245,"Met","Breached")))</f>
        <v>Met</v>
      </c>
    </row>
    <row r="1246" spans="1:25" x14ac:dyDescent="0.25">
      <c r="A1246" s="9" t="s">
        <v>3098</v>
      </c>
      <c r="B1246" s="23">
        <v>45961.6159722222</v>
      </c>
      <c r="C1246" s="23">
        <v>45961.658333333296</v>
      </c>
      <c r="D1246" s="23">
        <v>45964.403472222199</v>
      </c>
      <c r="E1246" s="9" t="s">
        <v>212</v>
      </c>
      <c r="F1246" s="9" t="s">
        <v>188</v>
      </c>
      <c r="G1246" s="9" t="s">
        <v>236</v>
      </c>
      <c r="H1246" s="9" t="s">
        <v>167</v>
      </c>
      <c r="I1246" s="9" t="s">
        <v>255</v>
      </c>
      <c r="J1246" s="9" t="s">
        <v>3099</v>
      </c>
      <c r="K1246" s="9" t="s">
        <v>239</v>
      </c>
      <c r="L1246" s="9" t="s">
        <v>351</v>
      </c>
      <c r="M1246" s="9" t="s">
        <v>3100</v>
      </c>
      <c r="N1246" s="9" t="s">
        <v>196</v>
      </c>
      <c r="O1246" s="9" t="s">
        <v>116</v>
      </c>
      <c r="P1246" s="9" t="s">
        <v>551</v>
      </c>
      <c r="Q1246" s="9" t="s">
        <v>219</v>
      </c>
      <c r="R1246" s="9">
        <v>0</v>
      </c>
      <c r="S1246" s="9">
        <v>10</v>
      </c>
      <c r="U1246" s="9" t="s">
        <v>242</v>
      </c>
      <c r="X1246" s="9">
        <f>INDEX(SLA_Policy!$D$2:$D$5,MATCH(F1246,SLA_Policy!$A$2:$A$5,0))</f>
        <v>72</v>
      </c>
      <c r="Y1246" s="9" t="str">
        <f>IF(E1246="Cancelled","Excluded",IF(D1246="",IF((SLA_Policy!$B$8-B1246)*24&gt;X1246,"Open - Breached","Open - On Track"),IF((D1246-B1246)*24&lt;=X1246,"Met","Breached")))</f>
        <v>Met</v>
      </c>
    </row>
    <row r="1247" spans="1:25" x14ac:dyDescent="0.25">
      <c r="A1247" s="9" t="s">
        <v>3101</v>
      </c>
      <c r="B1247" s="23">
        <v>45961.621527777803</v>
      </c>
      <c r="C1247" s="23">
        <v>45961.648611111101</v>
      </c>
      <c r="D1247" s="23">
        <v>45964.386111111096</v>
      </c>
      <c r="E1247" s="9" t="s">
        <v>212</v>
      </c>
      <c r="F1247" s="9" t="s">
        <v>188</v>
      </c>
      <c r="G1247" s="9" t="s">
        <v>236</v>
      </c>
      <c r="H1247" s="9" t="s">
        <v>163</v>
      </c>
      <c r="I1247" s="9" t="s">
        <v>315</v>
      </c>
      <c r="J1247" s="9" t="s">
        <v>475</v>
      </c>
      <c r="K1247" s="9" t="s">
        <v>303</v>
      </c>
      <c r="L1247" s="9" t="s">
        <v>216</v>
      </c>
      <c r="M1247" s="9" t="s">
        <v>2333</v>
      </c>
      <c r="N1247" s="9" t="s">
        <v>196</v>
      </c>
      <c r="O1247" s="9" t="s">
        <v>176</v>
      </c>
      <c r="P1247" s="9" t="s">
        <v>228</v>
      </c>
      <c r="Q1247" s="9" t="s">
        <v>219</v>
      </c>
      <c r="R1247" s="9">
        <v>0</v>
      </c>
      <c r="S1247" s="9">
        <v>117</v>
      </c>
      <c r="T1247" s="9" t="s">
        <v>136</v>
      </c>
      <c r="U1247" s="9" t="s">
        <v>242</v>
      </c>
      <c r="W1247" s="9">
        <v>5</v>
      </c>
      <c r="X1247" s="9">
        <f>INDEX(SLA_Policy!$D$2:$D$5,MATCH(F1247,SLA_Policy!$A$2:$A$5,0))</f>
        <v>72</v>
      </c>
      <c r="Y1247" s="9" t="str">
        <f>IF(E1247="Cancelled","Excluded",IF(D1247="",IF((SLA_Policy!$B$8-B1247)*24&gt;X1247,"Open - Breached","Open - On Track"),IF((D1247-B1247)*24&lt;=X1247,"Met","Breached")))</f>
        <v>Met</v>
      </c>
    </row>
    <row r="1248" spans="1:25" x14ac:dyDescent="0.25">
      <c r="A1248" s="9" t="s">
        <v>3102</v>
      </c>
      <c r="B1248" s="23">
        <v>45961.622222222199</v>
      </c>
      <c r="C1248" s="23">
        <v>45961.622916666704</v>
      </c>
      <c r="D1248" s="23">
        <v>45961.768750000003</v>
      </c>
      <c r="E1248" s="9" t="s">
        <v>212</v>
      </c>
      <c r="F1248" s="9" t="s">
        <v>188</v>
      </c>
      <c r="G1248" s="9" t="s">
        <v>213</v>
      </c>
      <c r="H1248" s="9" t="s">
        <v>166</v>
      </c>
      <c r="I1248" s="9" t="s">
        <v>286</v>
      </c>
      <c r="J1248" s="9" t="s">
        <v>3103</v>
      </c>
      <c r="K1248" s="9" t="s">
        <v>246</v>
      </c>
      <c r="L1248" s="9" t="s">
        <v>311</v>
      </c>
      <c r="M1248" s="9" t="s">
        <v>3104</v>
      </c>
      <c r="N1248" s="9" t="s">
        <v>198</v>
      </c>
      <c r="O1248" s="9" t="s">
        <v>181</v>
      </c>
      <c r="P1248" s="9" t="s">
        <v>289</v>
      </c>
      <c r="Q1248" s="9" t="s">
        <v>219</v>
      </c>
      <c r="R1248" s="9">
        <v>0</v>
      </c>
      <c r="S1248" s="9">
        <v>16</v>
      </c>
      <c r="U1248" s="9" t="s">
        <v>376</v>
      </c>
      <c r="W1248" s="9">
        <v>5</v>
      </c>
      <c r="X1248" s="9">
        <f>INDEX(SLA_Policy!$D$2:$D$5,MATCH(F1248,SLA_Policy!$A$2:$A$5,0))</f>
        <v>72</v>
      </c>
      <c r="Y1248" s="9" t="str">
        <f>IF(E1248="Cancelled","Excluded",IF(D1248="",IF((SLA_Policy!$B$8-B1248)*24&gt;X1248,"Open - Breached","Open - On Track"),IF((D1248-B1248)*24&lt;=X1248,"Met","Breached")))</f>
        <v>Met</v>
      </c>
    </row>
    <row r="1249" spans="1:25" x14ac:dyDescent="0.25">
      <c r="A1249" s="9" t="s">
        <v>3105</v>
      </c>
      <c r="B1249" s="23">
        <v>45961.624305555597</v>
      </c>
      <c r="C1249" s="23">
        <v>45961.627777777801</v>
      </c>
      <c r="D1249" s="23">
        <v>45964.543055555601</v>
      </c>
      <c r="E1249" s="9" t="s">
        <v>212</v>
      </c>
      <c r="F1249" s="9" t="s">
        <v>188</v>
      </c>
      <c r="G1249" s="9" t="s">
        <v>213</v>
      </c>
      <c r="H1249" s="9" t="s">
        <v>162</v>
      </c>
      <c r="I1249" s="9" t="s">
        <v>244</v>
      </c>
      <c r="J1249" s="9" t="s">
        <v>561</v>
      </c>
      <c r="K1249" s="9" t="s">
        <v>262</v>
      </c>
      <c r="L1249" s="9" t="s">
        <v>282</v>
      </c>
      <c r="M1249" s="9" t="s">
        <v>3106</v>
      </c>
      <c r="N1249" s="9" t="s">
        <v>198</v>
      </c>
      <c r="O1249" s="9" t="s">
        <v>179</v>
      </c>
      <c r="P1249" s="9" t="s">
        <v>337</v>
      </c>
      <c r="Q1249" s="9" t="s">
        <v>219</v>
      </c>
      <c r="R1249" s="9">
        <v>1</v>
      </c>
      <c r="S1249" s="9">
        <v>41</v>
      </c>
      <c r="U1249" s="9" t="s">
        <v>290</v>
      </c>
      <c r="X1249" s="9">
        <f>INDEX(SLA_Policy!$D$2:$D$5,MATCH(F1249,SLA_Policy!$A$2:$A$5,0))</f>
        <v>72</v>
      </c>
      <c r="Y1249" s="9" t="str">
        <f>IF(E1249="Cancelled","Excluded",IF(D1249="",IF((SLA_Policy!$B$8-B1249)*24&gt;X1249,"Open - Breached","Open - On Track"),IF((D1249-B1249)*24&lt;=X1249,"Met","Breached")))</f>
        <v>Met</v>
      </c>
    </row>
    <row r="1250" spans="1:25" x14ac:dyDescent="0.25">
      <c r="A1250" s="9" t="s">
        <v>3107</v>
      </c>
      <c r="B1250" s="23">
        <v>45961.636111111096</v>
      </c>
      <c r="C1250" s="23">
        <v>45961.6965277778</v>
      </c>
      <c r="D1250" s="23">
        <v>45964.386111111096</v>
      </c>
      <c r="E1250" s="9" t="s">
        <v>212</v>
      </c>
      <c r="F1250" s="9" t="s">
        <v>189</v>
      </c>
      <c r="G1250" s="9" t="s">
        <v>213</v>
      </c>
      <c r="H1250" s="9" t="s">
        <v>162</v>
      </c>
      <c r="I1250" s="9" t="s">
        <v>393</v>
      </c>
      <c r="J1250" s="9" t="s">
        <v>840</v>
      </c>
      <c r="K1250" s="9" t="s">
        <v>303</v>
      </c>
      <c r="L1250" s="9" t="s">
        <v>104</v>
      </c>
      <c r="M1250" s="9" t="s">
        <v>3108</v>
      </c>
      <c r="N1250" s="9" t="s">
        <v>196</v>
      </c>
      <c r="O1250" s="9" t="s">
        <v>179</v>
      </c>
      <c r="P1250" s="9" t="s">
        <v>284</v>
      </c>
      <c r="Q1250" s="9" t="s">
        <v>219</v>
      </c>
      <c r="R1250" s="9">
        <v>0</v>
      </c>
      <c r="S1250" s="9">
        <v>10</v>
      </c>
      <c r="U1250" s="9" t="s">
        <v>248</v>
      </c>
      <c r="X1250" s="9">
        <f>INDEX(SLA_Policy!$D$2:$D$5,MATCH(F1250,SLA_Policy!$A$2:$A$5,0))</f>
        <v>120</v>
      </c>
      <c r="Y1250" s="9" t="str">
        <f>IF(E1250="Cancelled","Excluded",IF(D1250="",IF((SLA_Policy!$B$8-B1250)*24&gt;X1250,"Open - Breached","Open - On Track"),IF((D1250-B1250)*24&lt;=X1250,"Met","Breached")))</f>
        <v>Met</v>
      </c>
    </row>
    <row r="1251" spans="1:25" x14ac:dyDescent="0.25">
      <c r="A1251" s="9" t="s">
        <v>3109</v>
      </c>
      <c r="B1251" s="23">
        <v>45961.652777777803</v>
      </c>
      <c r="C1251" s="23">
        <v>45961.659722222197</v>
      </c>
      <c r="D1251" s="23">
        <v>45964.351388888899</v>
      </c>
      <c r="E1251" s="9" t="s">
        <v>212</v>
      </c>
      <c r="F1251" s="9" t="s">
        <v>189</v>
      </c>
      <c r="G1251" s="9" t="s">
        <v>236</v>
      </c>
      <c r="H1251" s="9" t="s">
        <v>161</v>
      </c>
      <c r="I1251" s="9" t="s">
        <v>237</v>
      </c>
      <c r="J1251" s="9" t="s">
        <v>899</v>
      </c>
      <c r="K1251" s="9" t="s">
        <v>246</v>
      </c>
      <c r="L1251" s="9" t="s">
        <v>270</v>
      </c>
      <c r="M1251" s="9" t="s">
        <v>547</v>
      </c>
      <c r="N1251" s="9" t="s">
        <v>198</v>
      </c>
      <c r="O1251" s="9" t="s">
        <v>177</v>
      </c>
      <c r="P1251" s="9" t="s">
        <v>942</v>
      </c>
      <c r="Q1251" s="9" t="s">
        <v>219</v>
      </c>
      <c r="R1251" s="9">
        <v>0</v>
      </c>
      <c r="S1251" s="9">
        <v>22</v>
      </c>
      <c r="U1251" s="9" t="s">
        <v>242</v>
      </c>
      <c r="X1251" s="9">
        <f>INDEX(SLA_Policy!$D$2:$D$5,MATCH(F1251,SLA_Policy!$A$2:$A$5,0))</f>
        <v>120</v>
      </c>
      <c r="Y1251" s="9" t="str">
        <f>IF(E1251="Cancelled","Excluded",IF(D1251="",IF((SLA_Policy!$B$8-B1251)*24&gt;X1251,"Open - Breached","Open - On Track"),IF((D1251-B1251)*24&lt;=X1251,"Met","Breached")))</f>
        <v>Met</v>
      </c>
    </row>
    <row r="1252" spans="1:25" x14ac:dyDescent="0.25">
      <c r="A1252" s="9" t="s">
        <v>3110</v>
      </c>
      <c r="B1252" s="23">
        <v>45961.677777777797</v>
      </c>
      <c r="C1252" s="23">
        <v>45961.684722222199</v>
      </c>
      <c r="D1252" s="23">
        <v>45964.338888888902</v>
      </c>
      <c r="E1252" s="9" t="s">
        <v>212</v>
      </c>
      <c r="F1252" s="9" t="s">
        <v>188</v>
      </c>
      <c r="G1252" s="9" t="s">
        <v>213</v>
      </c>
      <c r="H1252" s="9" t="s">
        <v>163</v>
      </c>
      <c r="I1252" s="9" t="s">
        <v>223</v>
      </c>
      <c r="J1252" s="9" t="s">
        <v>1514</v>
      </c>
      <c r="K1252" s="9" t="s">
        <v>225</v>
      </c>
      <c r="L1252" s="9" t="s">
        <v>395</v>
      </c>
      <c r="M1252" s="9" t="s">
        <v>1856</v>
      </c>
      <c r="N1252" s="9" t="s">
        <v>196</v>
      </c>
      <c r="O1252" s="9" t="s">
        <v>176</v>
      </c>
      <c r="P1252" s="9" t="s">
        <v>228</v>
      </c>
      <c r="Q1252" s="9" t="s">
        <v>219</v>
      </c>
      <c r="R1252" s="9">
        <v>0</v>
      </c>
      <c r="S1252" s="9">
        <v>34</v>
      </c>
      <c r="T1252" s="9" t="s">
        <v>229</v>
      </c>
      <c r="U1252" s="9" t="s">
        <v>266</v>
      </c>
      <c r="X1252" s="9">
        <f>INDEX(SLA_Policy!$D$2:$D$5,MATCH(F1252,SLA_Policy!$A$2:$A$5,0))</f>
        <v>72</v>
      </c>
      <c r="Y1252" s="9" t="str">
        <f>IF(E1252="Cancelled","Excluded",IF(D1252="",IF((SLA_Policy!$B$8-B1252)*24&gt;X1252,"Open - Breached","Open - On Track"),IF((D1252-B1252)*24&lt;=X1252,"Met","Breached")))</f>
        <v>Met</v>
      </c>
    </row>
    <row r="1253" spans="1:25" x14ac:dyDescent="0.25">
      <c r="A1253" s="9" t="s">
        <v>3111</v>
      </c>
      <c r="B1253" s="23">
        <v>45961.684027777803</v>
      </c>
      <c r="C1253" s="23">
        <v>45961.713194444397</v>
      </c>
      <c r="D1253" s="23">
        <v>45964.352083333302</v>
      </c>
      <c r="E1253" s="9" t="s">
        <v>212</v>
      </c>
      <c r="F1253" s="9" t="s">
        <v>188</v>
      </c>
      <c r="G1253" s="9" t="s">
        <v>213</v>
      </c>
      <c r="H1253" s="9" t="s">
        <v>166</v>
      </c>
      <c r="I1253" s="9" t="s">
        <v>378</v>
      </c>
      <c r="J1253" s="9" t="s">
        <v>3112</v>
      </c>
      <c r="K1253" s="9" t="s">
        <v>303</v>
      </c>
      <c r="L1253" s="9" t="s">
        <v>270</v>
      </c>
      <c r="M1253" s="9" t="s">
        <v>1263</v>
      </c>
      <c r="N1253" s="9" t="s">
        <v>196</v>
      </c>
      <c r="O1253" s="9" t="s">
        <v>181</v>
      </c>
      <c r="P1253" s="9" t="s">
        <v>449</v>
      </c>
      <c r="Q1253" s="9" t="s">
        <v>219</v>
      </c>
      <c r="R1253" s="9">
        <v>0</v>
      </c>
      <c r="S1253" s="9">
        <v>28</v>
      </c>
      <c r="T1253" s="9" t="s">
        <v>220</v>
      </c>
      <c r="U1253" s="9" t="s">
        <v>290</v>
      </c>
      <c r="X1253" s="9">
        <f>INDEX(SLA_Policy!$D$2:$D$5,MATCH(F1253,SLA_Policy!$A$2:$A$5,0))</f>
        <v>72</v>
      </c>
      <c r="Y1253" s="9" t="str">
        <f>IF(E1253="Cancelled","Excluded",IF(D1253="",IF((SLA_Policy!$B$8-B1253)*24&gt;X1253,"Open - Breached","Open - On Track"),IF((D1253-B1253)*24&lt;=X1253,"Met","Breached")))</f>
        <v>Met</v>
      </c>
    </row>
    <row r="1254" spans="1:25" x14ac:dyDescent="0.25">
      <c r="A1254" s="9" t="s">
        <v>3113</v>
      </c>
      <c r="B1254" s="23">
        <v>45961.688194444498</v>
      </c>
      <c r="C1254" s="23">
        <v>45961.770833333299</v>
      </c>
      <c r="D1254" s="23">
        <v>45965.380555555603</v>
      </c>
      <c r="E1254" s="9" t="s">
        <v>212</v>
      </c>
      <c r="F1254" s="9" t="s">
        <v>188</v>
      </c>
      <c r="G1254" s="9" t="s">
        <v>213</v>
      </c>
      <c r="H1254" s="9" t="s">
        <v>163</v>
      </c>
      <c r="I1254" s="9" t="s">
        <v>223</v>
      </c>
      <c r="J1254" s="9" t="s">
        <v>1514</v>
      </c>
      <c r="K1254" s="9" t="s">
        <v>262</v>
      </c>
      <c r="L1254" s="9" t="s">
        <v>307</v>
      </c>
      <c r="M1254" s="9" t="s">
        <v>2895</v>
      </c>
      <c r="N1254" s="9" t="s">
        <v>196</v>
      </c>
      <c r="O1254" s="9" t="s">
        <v>176</v>
      </c>
      <c r="P1254" s="9" t="s">
        <v>1159</v>
      </c>
      <c r="Q1254" s="9" t="s">
        <v>219</v>
      </c>
      <c r="R1254" s="9">
        <v>1</v>
      </c>
      <c r="S1254" s="9">
        <v>41</v>
      </c>
      <c r="T1254" s="9" t="s">
        <v>322</v>
      </c>
      <c r="U1254" s="9" t="s">
        <v>230</v>
      </c>
      <c r="X1254" s="9">
        <f>INDEX(SLA_Policy!$D$2:$D$5,MATCH(F1254,SLA_Policy!$A$2:$A$5,0))</f>
        <v>72</v>
      </c>
      <c r="Y1254" s="9" t="str">
        <f>IF(E1254="Cancelled","Excluded",IF(D1254="",IF((SLA_Policy!$B$8-B1254)*24&gt;X1254,"Open - Breached","Open - On Track"),IF((D1254-B1254)*24&lt;=X1254,"Met","Breached")))</f>
        <v>Breached</v>
      </c>
    </row>
    <row r="1255" spans="1:25" x14ac:dyDescent="0.25">
      <c r="A1255" s="9" t="s">
        <v>3114</v>
      </c>
      <c r="B1255" s="23">
        <v>45961.694444444503</v>
      </c>
      <c r="C1255" s="23">
        <v>45961.697222222203</v>
      </c>
      <c r="D1255" s="23">
        <v>45964.320833333302</v>
      </c>
      <c r="E1255" s="9" t="s">
        <v>212</v>
      </c>
      <c r="F1255" s="9" t="s">
        <v>188</v>
      </c>
      <c r="G1255" s="9" t="s">
        <v>213</v>
      </c>
      <c r="H1255" s="9" t="s">
        <v>88</v>
      </c>
      <c r="I1255" s="9" t="s">
        <v>92</v>
      </c>
      <c r="J1255" s="9" t="s">
        <v>3115</v>
      </c>
      <c r="K1255" s="9" t="s">
        <v>410</v>
      </c>
      <c r="L1255" s="9" t="s">
        <v>311</v>
      </c>
      <c r="M1255" s="9" t="s">
        <v>480</v>
      </c>
      <c r="N1255" s="9" t="s">
        <v>198</v>
      </c>
      <c r="O1255" s="9" t="s">
        <v>178</v>
      </c>
      <c r="P1255" s="9" t="s">
        <v>321</v>
      </c>
      <c r="Q1255" s="9" t="s">
        <v>219</v>
      </c>
      <c r="R1255" s="9">
        <v>0</v>
      </c>
      <c r="S1255" s="9">
        <v>19</v>
      </c>
      <c r="T1255" s="9" t="s">
        <v>229</v>
      </c>
      <c r="U1255" s="9" t="s">
        <v>266</v>
      </c>
      <c r="X1255" s="9">
        <f>INDEX(SLA_Policy!$D$2:$D$5,MATCH(F1255,SLA_Policy!$A$2:$A$5,0))</f>
        <v>72</v>
      </c>
      <c r="Y1255" s="9" t="str">
        <f>IF(E1255="Cancelled","Excluded",IF(D1255="",IF((SLA_Policy!$B$8-B1255)*24&gt;X1255,"Open - Breached","Open - On Track"),IF((D1255-B1255)*24&lt;=X1255,"Met","Breached")))</f>
        <v>Met</v>
      </c>
    </row>
    <row r="1256" spans="1:25" x14ac:dyDescent="0.25">
      <c r="A1256" s="9" t="s">
        <v>3116</v>
      </c>
      <c r="B1256" s="23">
        <v>45961.703472222202</v>
      </c>
      <c r="C1256" s="23">
        <v>45961.704166666699</v>
      </c>
      <c r="D1256" s="23">
        <v>45961.71875</v>
      </c>
      <c r="E1256" s="9" t="s">
        <v>212</v>
      </c>
      <c r="F1256" s="9" t="s">
        <v>188</v>
      </c>
      <c r="G1256" s="9" t="s">
        <v>213</v>
      </c>
      <c r="H1256" s="9" t="s">
        <v>161</v>
      </c>
      <c r="I1256" s="9" t="s">
        <v>454</v>
      </c>
      <c r="J1256" s="9" t="s">
        <v>3117</v>
      </c>
      <c r="K1256" s="9" t="s">
        <v>246</v>
      </c>
      <c r="L1256" s="9" t="s">
        <v>104</v>
      </c>
      <c r="M1256" s="9" t="s">
        <v>2057</v>
      </c>
      <c r="N1256" s="9" t="s">
        <v>198</v>
      </c>
      <c r="O1256" s="9" t="s">
        <v>116</v>
      </c>
      <c r="P1256" s="9" t="s">
        <v>342</v>
      </c>
      <c r="Q1256" s="9" t="s">
        <v>219</v>
      </c>
      <c r="R1256" s="9">
        <v>0</v>
      </c>
      <c r="S1256" s="9">
        <v>7</v>
      </c>
      <c r="U1256" s="9" t="s">
        <v>140</v>
      </c>
      <c r="V1256" s="9" t="s">
        <v>1839</v>
      </c>
      <c r="W1256" s="9">
        <v>5</v>
      </c>
      <c r="X1256" s="9">
        <f>INDEX(SLA_Policy!$D$2:$D$5,MATCH(F1256,SLA_Policy!$A$2:$A$5,0))</f>
        <v>72</v>
      </c>
      <c r="Y1256" s="9" t="str">
        <f>IF(E1256="Cancelled","Excluded",IF(D1256="",IF((SLA_Policy!$B$8-B1256)*24&gt;X1256,"Open - Breached","Open - On Track"),IF((D1256-B1256)*24&lt;=X1256,"Met","Breached")))</f>
        <v>Met</v>
      </c>
    </row>
    <row r="1257" spans="1:25" x14ac:dyDescent="0.25">
      <c r="A1257" s="9" t="s">
        <v>3118</v>
      </c>
      <c r="B1257" s="23">
        <v>45961.706250000003</v>
      </c>
      <c r="C1257" s="23">
        <v>45961.722916666702</v>
      </c>
      <c r="D1257" s="23">
        <v>45964.4</v>
      </c>
      <c r="E1257" s="9" t="s">
        <v>212</v>
      </c>
      <c r="F1257" s="9" t="s">
        <v>188</v>
      </c>
      <c r="G1257" s="9" t="s">
        <v>236</v>
      </c>
      <c r="H1257" s="9" t="s">
        <v>167</v>
      </c>
      <c r="I1257" s="9" t="s">
        <v>255</v>
      </c>
      <c r="J1257" s="9" t="s">
        <v>3119</v>
      </c>
      <c r="K1257" s="9" t="s">
        <v>246</v>
      </c>
      <c r="L1257" s="9" t="s">
        <v>311</v>
      </c>
      <c r="M1257" s="9" t="s">
        <v>832</v>
      </c>
      <c r="N1257" s="9" t="s">
        <v>196</v>
      </c>
      <c r="O1257" s="9" t="s">
        <v>176</v>
      </c>
      <c r="P1257" s="9" t="s">
        <v>419</v>
      </c>
      <c r="Q1257" s="9" t="s">
        <v>219</v>
      </c>
      <c r="R1257" s="9">
        <v>0</v>
      </c>
      <c r="S1257" s="9">
        <v>25</v>
      </c>
      <c r="U1257" s="9" t="s">
        <v>242</v>
      </c>
      <c r="W1257" s="9">
        <v>5</v>
      </c>
      <c r="X1257" s="9">
        <f>INDEX(SLA_Policy!$D$2:$D$5,MATCH(F1257,SLA_Policy!$A$2:$A$5,0))</f>
        <v>72</v>
      </c>
      <c r="Y1257" s="9" t="str">
        <f>IF(E1257="Cancelled","Excluded",IF(D1257="",IF((SLA_Policy!$B$8-B1257)*24&gt;X1257,"Open - Breached","Open - On Track"),IF((D1257-B1257)*24&lt;=X1257,"Met","Breached")))</f>
        <v>Met</v>
      </c>
    </row>
    <row r="1258" spans="1:25" x14ac:dyDescent="0.25">
      <c r="A1258" s="9" t="s">
        <v>3120</v>
      </c>
      <c r="B1258" s="23">
        <v>45961.707638888904</v>
      </c>
      <c r="C1258" s="23">
        <v>45961.729166666701</v>
      </c>
      <c r="D1258" s="23">
        <v>45964.334027777797</v>
      </c>
      <c r="E1258" s="9" t="s">
        <v>212</v>
      </c>
      <c r="F1258" s="9" t="s">
        <v>189</v>
      </c>
      <c r="G1258" s="9" t="s">
        <v>213</v>
      </c>
      <c r="H1258" s="9" t="s">
        <v>88</v>
      </c>
      <c r="I1258" s="9" t="s">
        <v>92</v>
      </c>
      <c r="J1258" s="9" t="s">
        <v>96</v>
      </c>
      <c r="K1258" s="9" t="s">
        <v>246</v>
      </c>
      <c r="L1258" s="9" t="s">
        <v>226</v>
      </c>
      <c r="M1258" s="9" t="s">
        <v>2384</v>
      </c>
      <c r="N1258" s="9" t="s">
        <v>198</v>
      </c>
      <c r="O1258" s="9" t="s">
        <v>116</v>
      </c>
      <c r="P1258" s="9" t="s">
        <v>234</v>
      </c>
      <c r="Q1258" s="9" t="s">
        <v>219</v>
      </c>
      <c r="R1258" s="9">
        <v>0</v>
      </c>
      <c r="S1258" s="9">
        <v>17</v>
      </c>
      <c r="T1258" s="9" t="s">
        <v>220</v>
      </c>
      <c r="U1258" s="9" t="s">
        <v>661</v>
      </c>
      <c r="X1258" s="9">
        <f>INDEX(SLA_Policy!$D$2:$D$5,MATCH(F1258,SLA_Policy!$A$2:$A$5,0))</f>
        <v>120</v>
      </c>
      <c r="Y1258" s="9" t="str">
        <f>IF(E1258="Cancelled","Excluded",IF(D1258="",IF((SLA_Policy!$B$8-B1258)*24&gt;X1258,"Open - Breached","Open - On Track"),IF((D1258-B1258)*24&lt;=X1258,"Met","Breached")))</f>
        <v>Met</v>
      </c>
    </row>
    <row r="1259" spans="1:25" x14ac:dyDescent="0.25">
      <c r="A1259" s="9" t="s">
        <v>3121</v>
      </c>
      <c r="B1259" s="23">
        <v>45961.734722222202</v>
      </c>
      <c r="C1259" s="23">
        <v>45961.779861111099</v>
      </c>
      <c r="D1259" s="23">
        <v>45964.375</v>
      </c>
      <c r="E1259" s="9" t="s">
        <v>212</v>
      </c>
      <c r="F1259" s="9" t="s">
        <v>189</v>
      </c>
      <c r="G1259" s="9" t="s">
        <v>236</v>
      </c>
      <c r="H1259" s="9" t="s">
        <v>167</v>
      </c>
      <c r="I1259" s="9" t="s">
        <v>255</v>
      </c>
      <c r="J1259" s="9" t="s">
        <v>3122</v>
      </c>
      <c r="K1259" s="9" t="s">
        <v>215</v>
      </c>
      <c r="L1259" s="9" t="s">
        <v>311</v>
      </c>
      <c r="M1259" s="9" t="s">
        <v>1420</v>
      </c>
      <c r="N1259" s="9" t="s">
        <v>196</v>
      </c>
      <c r="O1259" s="9" t="s">
        <v>176</v>
      </c>
      <c r="P1259" s="9" t="s">
        <v>228</v>
      </c>
      <c r="Q1259" s="9" t="s">
        <v>219</v>
      </c>
      <c r="R1259" s="9">
        <v>0</v>
      </c>
      <c r="S1259" s="9">
        <v>14</v>
      </c>
      <c r="U1259" s="9" t="s">
        <v>242</v>
      </c>
      <c r="X1259" s="9">
        <f>INDEX(SLA_Policy!$D$2:$D$5,MATCH(F1259,SLA_Policy!$A$2:$A$5,0))</f>
        <v>120</v>
      </c>
      <c r="Y1259" s="9" t="str">
        <f>IF(E1259="Cancelled","Excluded",IF(D1259="",IF((SLA_Policy!$B$8-B1259)*24&gt;X1259,"Open - Breached","Open - On Track"),IF((D1259-B1259)*24&lt;=X1259,"Met","Breached")))</f>
        <v>Met</v>
      </c>
    </row>
    <row r="1260" spans="1:25" x14ac:dyDescent="0.25">
      <c r="A1260" s="9" t="s">
        <v>3123</v>
      </c>
      <c r="B1260" s="23">
        <v>45961.797222222202</v>
      </c>
      <c r="C1260" s="23">
        <v>45964.3125</v>
      </c>
      <c r="D1260" s="23">
        <v>45964.343055555597</v>
      </c>
      <c r="E1260" s="9" t="s">
        <v>212</v>
      </c>
      <c r="F1260" s="9" t="s">
        <v>188</v>
      </c>
      <c r="G1260" s="9" t="s">
        <v>236</v>
      </c>
      <c r="H1260" s="9" t="s">
        <v>167</v>
      </c>
      <c r="I1260" s="9" t="s">
        <v>255</v>
      </c>
      <c r="J1260" s="9" t="s">
        <v>2637</v>
      </c>
      <c r="K1260" s="9" t="s">
        <v>303</v>
      </c>
      <c r="L1260" s="9" t="s">
        <v>282</v>
      </c>
      <c r="M1260" s="9" t="s">
        <v>550</v>
      </c>
      <c r="N1260" s="9" t="s">
        <v>196</v>
      </c>
      <c r="O1260" s="9" t="s">
        <v>176</v>
      </c>
      <c r="P1260" s="9" t="s">
        <v>1159</v>
      </c>
      <c r="Q1260" s="9" t="s">
        <v>219</v>
      </c>
      <c r="R1260" s="9">
        <v>0</v>
      </c>
      <c r="S1260" s="9">
        <v>8</v>
      </c>
      <c r="U1260" s="9" t="s">
        <v>242</v>
      </c>
      <c r="X1260" s="9">
        <f>INDEX(SLA_Policy!$D$2:$D$5,MATCH(F1260,SLA_Policy!$A$2:$A$5,0))</f>
        <v>72</v>
      </c>
      <c r="Y1260" s="9" t="str">
        <f>IF(E1260="Cancelled","Excluded",IF(D1260="",IF((SLA_Policy!$B$8-B1260)*24&gt;X1260,"Open - Breached","Open - On Track"),IF((D1260-B1260)*24&lt;=X1260,"Met","Breached")))</f>
        <v>Met</v>
      </c>
    </row>
    <row r="1261" spans="1:25" x14ac:dyDescent="0.25">
      <c r="A1261" s="9" t="s">
        <v>3124</v>
      </c>
      <c r="B1261" s="23">
        <v>45962.152777777803</v>
      </c>
      <c r="C1261" s="23">
        <v>45964.354861111096</v>
      </c>
      <c r="D1261" s="23">
        <v>45964.3618055556</v>
      </c>
      <c r="E1261" s="9" t="s">
        <v>212</v>
      </c>
      <c r="F1261" s="9" t="s">
        <v>189</v>
      </c>
      <c r="G1261" s="9" t="s">
        <v>236</v>
      </c>
      <c r="H1261" s="9" t="s">
        <v>161</v>
      </c>
      <c r="I1261" s="9" t="s">
        <v>237</v>
      </c>
      <c r="J1261" s="9" t="s">
        <v>3125</v>
      </c>
      <c r="K1261" s="9" t="s">
        <v>246</v>
      </c>
      <c r="L1261" s="9" t="s">
        <v>226</v>
      </c>
      <c r="M1261" s="9" t="s">
        <v>1676</v>
      </c>
      <c r="N1261" s="9" t="s">
        <v>196</v>
      </c>
      <c r="O1261" s="9" t="s">
        <v>177</v>
      </c>
      <c r="P1261" s="9" t="s">
        <v>457</v>
      </c>
      <c r="Q1261" s="9" t="s">
        <v>219</v>
      </c>
      <c r="R1261" s="9">
        <v>0</v>
      </c>
      <c r="S1261" s="9">
        <v>46</v>
      </c>
      <c r="U1261" s="9" t="s">
        <v>242</v>
      </c>
      <c r="W1261" s="9">
        <v>4</v>
      </c>
      <c r="X1261" s="9">
        <f>INDEX(SLA_Policy!$D$2:$D$5,MATCH(F1261,SLA_Policy!$A$2:$A$5,0))</f>
        <v>120</v>
      </c>
      <c r="Y1261" s="9" t="str">
        <f>IF(E1261="Cancelled","Excluded",IF(D1261="",IF((SLA_Policy!$B$8-B1261)*24&gt;X1261,"Open - Breached","Open - On Track"),IF((D1261-B1261)*24&lt;=X1261,"Met","Breached")))</f>
        <v>Met</v>
      </c>
    </row>
    <row r="1262" spans="1:25" x14ac:dyDescent="0.25">
      <c r="A1262" s="9" t="s">
        <v>3126</v>
      </c>
      <c r="B1262" s="23">
        <v>45962.350694444503</v>
      </c>
      <c r="C1262" s="23">
        <v>45964.356249999997</v>
      </c>
      <c r="D1262" s="23">
        <v>45964.379861111098</v>
      </c>
      <c r="E1262" s="9" t="s">
        <v>212</v>
      </c>
      <c r="F1262" s="9" t="s">
        <v>188</v>
      </c>
      <c r="G1262" s="9" t="s">
        <v>213</v>
      </c>
      <c r="H1262" s="9" t="s">
        <v>161</v>
      </c>
      <c r="I1262" s="9" t="s">
        <v>454</v>
      </c>
      <c r="J1262" s="9" t="s">
        <v>1549</v>
      </c>
      <c r="K1262" s="9" t="s">
        <v>239</v>
      </c>
      <c r="L1262" s="9" t="s">
        <v>307</v>
      </c>
      <c r="M1262" s="9" t="s">
        <v>3127</v>
      </c>
      <c r="N1262" s="9" t="s">
        <v>198</v>
      </c>
      <c r="O1262" s="9" t="s">
        <v>116</v>
      </c>
      <c r="P1262" s="9" t="s">
        <v>525</v>
      </c>
      <c r="Q1262" s="9" t="s">
        <v>219</v>
      </c>
      <c r="R1262" s="9">
        <v>0</v>
      </c>
      <c r="S1262" s="9">
        <v>5</v>
      </c>
      <c r="U1262" s="9" t="s">
        <v>266</v>
      </c>
      <c r="X1262" s="9">
        <f>INDEX(SLA_Policy!$D$2:$D$5,MATCH(F1262,SLA_Policy!$A$2:$A$5,0))</f>
        <v>72</v>
      </c>
      <c r="Y1262" s="9" t="str">
        <f>IF(E1262="Cancelled","Excluded",IF(D1262="",IF((SLA_Policy!$B$8-B1262)*24&gt;X1262,"Open - Breached","Open - On Track"),IF((D1262-B1262)*24&lt;=X1262,"Met","Breached")))</f>
        <v>Met</v>
      </c>
    </row>
    <row r="1263" spans="1:25" x14ac:dyDescent="0.25">
      <c r="A1263" s="9" t="s">
        <v>3128</v>
      </c>
      <c r="B1263" s="23">
        <v>45962.595138888901</v>
      </c>
      <c r="C1263" s="23">
        <v>45964.302083333299</v>
      </c>
      <c r="D1263" s="23">
        <v>45964.313194444498</v>
      </c>
      <c r="E1263" s="9" t="s">
        <v>212</v>
      </c>
      <c r="F1263" s="9" t="s">
        <v>189</v>
      </c>
      <c r="G1263" s="9" t="s">
        <v>213</v>
      </c>
      <c r="H1263" s="9" t="s">
        <v>162</v>
      </c>
      <c r="I1263" s="9" t="s">
        <v>345</v>
      </c>
      <c r="J1263" s="9" t="s">
        <v>3129</v>
      </c>
      <c r="K1263" s="9" t="s">
        <v>246</v>
      </c>
      <c r="L1263" s="9" t="s">
        <v>216</v>
      </c>
      <c r="M1263" s="9" t="s">
        <v>1290</v>
      </c>
      <c r="N1263" s="9" t="s">
        <v>199</v>
      </c>
      <c r="O1263" s="9" t="s">
        <v>116</v>
      </c>
      <c r="P1263" s="9" t="s">
        <v>590</v>
      </c>
      <c r="Q1263" s="9" t="s">
        <v>219</v>
      </c>
      <c r="R1263" s="9">
        <v>0</v>
      </c>
      <c r="S1263" s="9">
        <v>17</v>
      </c>
      <c r="U1263" s="9" t="s">
        <v>290</v>
      </c>
      <c r="W1263" s="9">
        <v>4</v>
      </c>
      <c r="X1263" s="9">
        <f>INDEX(SLA_Policy!$D$2:$D$5,MATCH(F1263,SLA_Policy!$A$2:$A$5,0))</f>
        <v>120</v>
      </c>
      <c r="Y1263" s="9" t="str">
        <f>IF(E1263="Cancelled","Excluded",IF(D1263="",IF((SLA_Policy!$B$8-B1263)*24&gt;X1263,"Open - Breached","Open - On Track"),IF((D1263-B1263)*24&lt;=X1263,"Met","Breached")))</f>
        <v>Met</v>
      </c>
    </row>
    <row r="1264" spans="1:25" x14ac:dyDescent="0.25">
      <c r="A1264" s="9" t="s">
        <v>3130</v>
      </c>
      <c r="B1264" s="23">
        <v>45962.826388888898</v>
      </c>
      <c r="C1264" s="23">
        <v>45964.371527777803</v>
      </c>
      <c r="D1264" s="23">
        <v>45964.3840277778</v>
      </c>
      <c r="E1264" s="9" t="s">
        <v>212</v>
      </c>
      <c r="F1264" s="9" t="s">
        <v>188</v>
      </c>
      <c r="G1264" s="9" t="s">
        <v>213</v>
      </c>
      <c r="H1264" s="9" t="s">
        <v>88</v>
      </c>
      <c r="I1264" s="9" t="s">
        <v>92</v>
      </c>
      <c r="J1264" s="9" t="s">
        <v>3131</v>
      </c>
      <c r="K1264" s="9" t="s">
        <v>215</v>
      </c>
      <c r="L1264" s="9" t="s">
        <v>311</v>
      </c>
      <c r="M1264" s="9" t="s">
        <v>2362</v>
      </c>
      <c r="N1264" s="9" t="s">
        <v>198</v>
      </c>
      <c r="O1264" s="9" t="s">
        <v>178</v>
      </c>
      <c r="P1264" s="9" t="s">
        <v>272</v>
      </c>
      <c r="Q1264" s="9" t="s">
        <v>219</v>
      </c>
      <c r="R1264" s="9">
        <v>0</v>
      </c>
      <c r="S1264" s="9">
        <v>12</v>
      </c>
      <c r="T1264" s="9" t="s">
        <v>136</v>
      </c>
      <c r="U1264" s="9" t="s">
        <v>266</v>
      </c>
      <c r="X1264" s="9">
        <f>INDEX(SLA_Policy!$D$2:$D$5,MATCH(F1264,SLA_Policy!$A$2:$A$5,0))</f>
        <v>72</v>
      </c>
      <c r="Y1264" s="9" t="str">
        <f>IF(E1264="Cancelled","Excluded",IF(D1264="",IF((SLA_Policy!$B$8-B1264)*24&gt;X1264,"Open - Breached","Open - On Track"),IF((D1264-B1264)*24&lt;=X1264,"Met","Breached")))</f>
        <v>Met</v>
      </c>
    </row>
    <row r="1265" spans="1:25" x14ac:dyDescent="0.25">
      <c r="A1265" s="9" t="s">
        <v>3132</v>
      </c>
      <c r="B1265" s="23">
        <v>45963.326388888898</v>
      </c>
      <c r="C1265" s="23">
        <v>45964.374305555597</v>
      </c>
      <c r="D1265" s="23">
        <v>45964.398611111101</v>
      </c>
      <c r="E1265" s="9" t="s">
        <v>212</v>
      </c>
      <c r="F1265" s="9" t="s">
        <v>188</v>
      </c>
      <c r="G1265" s="9" t="s">
        <v>213</v>
      </c>
      <c r="H1265" s="9" t="s">
        <v>161</v>
      </c>
      <c r="I1265" s="9" t="s">
        <v>454</v>
      </c>
      <c r="J1265" s="9" t="s">
        <v>455</v>
      </c>
      <c r="K1265" s="9" t="s">
        <v>246</v>
      </c>
      <c r="L1265" s="9" t="s">
        <v>226</v>
      </c>
      <c r="M1265" s="9" t="s">
        <v>1676</v>
      </c>
      <c r="N1265" s="9" t="s">
        <v>196</v>
      </c>
      <c r="O1265" s="9" t="s">
        <v>116</v>
      </c>
      <c r="P1265" s="9" t="s">
        <v>218</v>
      </c>
      <c r="Q1265" s="9" t="s">
        <v>219</v>
      </c>
      <c r="R1265" s="9">
        <v>0</v>
      </c>
      <c r="S1265" s="9">
        <v>2</v>
      </c>
      <c r="U1265" s="9" t="s">
        <v>290</v>
      </c>
      <c r="X1265" s="9">
        <f>INDEX(SLA_Policy!$D$2:$D$5,MATCH(F1265,SLA_Policy!$A$2:$A$5,0))</f>
        <v>72</v>
      </c>
      <c r="Y1265" s="9" t="str">
        <f>IF(E1265="Cancelled","Excluded",IF(D1265="",IF((SLA_Policy!$B$8-B1265)*24&gt;X1265,"Open - Breached","Open - On Track"),IF((D1265-B1265)*24&lt;=X1265,"Met","Breached")))</f>
        <v>Met</v>
      </c>
    </row>
    <row r="1266" spans="1:25" x14ac:dyDescent="0.25">
      <c r="A1266" s="9" t="s">
        <v>3133</v>
      </c>
      <c r="B1266" s="23">
        <v>45963.666666666701</v>
      </c>
      <c r="C1266" s="23">
        <v>45964.326388888898</v>
      </c>
      <c r="D1266" s="23">
        <v>45964.502083333296</v>
      </c>
      <c r="E1266" s="9" t="s">
        <v>212</v>
      </c>
      <c r="F1266" s="9" t="s">
        <v>188</v>
      </c>
      <c r="G1266" s="9" t="s">
        <v>236</v>
      </c>
      <c r="H1266" s="9" t="s">
        <v>167</v>
      </c>
      <c r="I1266" s="9" t="s">
        <v>255</v>
      </c>
      <c r="J1266" s="9" t="s">
        <v>3134</v>
      </c>
      <c r="K1266" s="9" t="s">
        <v>246</v>
      </c>
      <c r="L1266" s="9" t="s">
        <v>104</v>
      </c>
      <c r="M1266" s="9" t="s">
        <v>1034</v>
      </c>
      <c r="N1266" s="9" t="s">
        <v>197</v>
      </c>
      <c r="O1266" s="9" t="s">
        <v>116</v>
      </c>
      <c r="P1266" s="9" t="s">
        <v>234</v>
      </c>
      <c r="Q1266" s="9" t="s">
        <v>219</v>
      </c>
      <c r="R1266" s="9">
        <v>0</v>
      </c>
      <c r="S1266" s="9">
        <v>29</v>
      </c>
      <c r="U1266" s="9" t="s">
        <v>242</v>
      </c>
      <c r="W1266" s="9">
        <v>4</v>
      </c>
      <c r="X1266" s="9">
        <f>INDEX(SLA_Policy!$D$2:$D$5,MATCH(F1266,SLA_Policy!$A$2:$A$5,0))</f>
        <v>72</v>
      </c>
      <c r="Y1266" s="9" t="str">
        <f>IF(E1266="Cancelled","Excluded",IF(D1266="",IF((SLA_Policy!$B$8-B1266)*24&gt;X1266,"Open - Breached","Open - On Track"),IF((D1266-B1266)*24&lt;=X1266,"Met","Breached")))</f>
        <v>Met</v>
      </c>
    </row>
    <row r="1267" spans="1:25" x14ac:dyDescent="0.25">
      <c r="A1267" s="9" t="s">
        <v>3135</v>
      </c>
      <c r="B1267" s="23">
        <v>45964.328472222202</v>
      </c>
      <c r="C1267" s="23">
        <v>45964.331944444399</v>
      </c>
      <c r="D1267" s="23">
        <v>45964.356249999997</v>
      </c>
      <c r="E1267" s="9" t="s">
        <v>212</v>
      </c>
      <c r="F1267" s="9" t="s">
        <v>188</v>
      </c>
      <c r="G1267" s="9" t="s">
        <v>213</v>
      </c>
      <c r="H1267" s="9" t="s">
        <v>161</v>
      </c>
      <c r="I1267" s="9" t="s">
        <v>454</v>
      </c>
      <c r="J1267" s="9" t="s">
        <v>3136</v>
      </c>
      <c r="K1267" s="9" t="s">
        <v>246</v>
      </c>
      <c r="L1267" s="9" t="s">
        <v>216</v>
      </c>
      <c r="M1267" s="9" t="s">
        <v>1180</v>
      </c>
      <c r="N1267" s="9" t="s">
        <v>198</v>
      </c>
      <c r="O1267" s="9" t="s">
        <v>116</v>
      </c>
      <c r="P1267" s="9" t="s">
        <v>590</v>
      </c>
      <c r="Q1267" s="9" t="s">
        <v>219</v>
      </c>
      <c r="R1267" s="9">
        <v>0</v>
      </c>
      <c r="S1267" s="9">
        <v>9</v>
      </c>
      <c r="U1267" s="9" t="s">
        <v>290</v>
      </c>
      <c r="X1267" s="9">
        <f>INDEX(SLA_Policy!$D$2:$D$5,MATCH(F1267,SLA_Policy!$A$2:$A$5,0))</f>
        <v>72</v>
      </c>
      <c r="Y1267" s="9" t="str">
        <f>IF(E1267="Cancelled","Excluded",IF(D1267="",IF((SLA_Policy!$B$8-B1267)*24&gt;X1267,"Open - Breached","Open - On Track"),IF((D1267-B1267)*24&lt;=X1267,"Met","Breached")))</f>
        <v>Met</v>
      </c>
    </row>
    <row r="1268" spans="1:25" x14ac:dyDescent="0.25">
      <c r="A1268" s="9" t="s">
        <v>3137</v>
      </c>
      <c r="B1268" s="23">
        <v>45964.344444444498</v>
      </c>
      <c r="C1268" s="23">
        <v>45964.362500000003</v>
      </c>
      <c r="D1268" s="23">
        <v>45965.3840277778</v>
      </c>
      <c r="E1268" s="9" t="s">
        <v>212</v>
      </c>
      <c r="F1268" s="9" t="s">
        <v>189</v>
      </c>
      <c r="G1268" s="9" t="s">
        <v>213</v>
      </c>
      <c r="H1268" s="9" t="s">
        <v>165</v>
      </c>
      <c r="I1268" s="9" t="s">
        <v>567</v>
      </c>
      <c r="J1268" s="9" t="s">
        <v>3138</v>
      </c>
      <c r="K1268" s="9" t="s">
        <v>246</v>
      </c>
      <c r="L1268" s="9" t="s">
        <v>226</v>
      </c>
      <c r="M1268" s="9" t="s">
        <v>3139</v>
      </c>
      <c r="N1268" s="9" t="s">
        <v>196</v>
      </c>
      <c r="O1268" s="9" t="s">
        <v>176</v>
      </c>
      <c r="P1268" s="9" t="s">
        <v>570</v>
      </c>
      <c r="Q1268" s="9" t="s">
        <v>219</v>
      </c>
      <c r="R1268" s="9">
        <v>0</v>
      </c>
      <c r="S1268" s="9">
        <v>25</v>
      </c>
      <c r="U1268" s="9" t="s">
        <v>230</v>
      </c>
      <c r="W1268" s="9">
        <v>4</v>
      </c>
      <c r="X1268" s="9">
        <f>INDEX(SLA_Policy!$D$2:$D$5,MATCH(F1268,SLA_Policy!$A$2:$A$5,0))</f>
        <v>120</v>
      </c>
      <c r="Y1268" s="9" t="str">
        <f>IF(E1268="Cancelled","Excluded",IF(D1268="",IF((SLA_Policy!$B$8-B1268)*24&gt;X1268,"Open - Breached","Open - On Track"),IF((D1268-B1268)*24&lt;=X1268,"Met","Breached")))</f>
        <v>Met</v>
      </c>
    </row>
    <row r="1269" spans="1:25" x14ac:dyDescent="0.25">
      <c r="A1269" s="9" t="s">
        <v>3140</v>
      </c>
      <c r="B1269" s="23">
        <v>45964.352083333302</v>
      </c>
      <c r="C1269" s="23">
        <v>45964.354166666701</v>
      </c>
      <c r="D1269" s="23">
        <v>45965.361111111102</v>
      </c>
      <c r="E1269" s="9" t="s">
        <v>212</v>
      </c>
      <c r="F1269" s="9" t="s">
        <v>189</v>
      </c>
      <c r="G1269" s="9" t="s">
        <v>213</v>
      </c>
      <c r="H1269" s="9" t="s">
        <v>161</v>
      </c>
      <c r="I1269" s="9" t="s">
        <v>297</v>
      </c>
      <c r="J1269" s="9" t="s">
        <v>3141</v>
      </c>
      <c r="K1269" s="9" t="s">
        <v>215</v>
      </c>
      <c r="L1269" s="9" t="s">
        <v>307</v>
      </c>
      <c r="M1269" s="9" t="s">
        <v>2439</v>
      </c>
      <c r="N1269" s="9" t="s">
        <v>198</v>
      </c>
      <c r="O1269" s="9" t="s">
        <v>177</v>
      </c>
      <c r="P1269" s="9" t="s">
        <v>300</v>
      </c>
      <c r="Q1269" s="9" t="s">
        <v>219</v>
      </c>
      <c r="R1269" s="9">
        <v>0</v>
      </c>
      <c r="S1269" s="9">
        <v>12</v>
      </c>
      <c r="U1269" s="9" t="s">
        <v>290</v>
      </c>
      <c r="X1269" s="9">
        <f>INDEX(SLA_Policy!$D$2:$D$5,MATCH(F1269,SLA_Policy!$A$2:$A$5,0))</f>
        <v>120</v>
      </c>
      <c r="Y1269" s="9" t="str">
        <f>IF(E1269="Cancelled","Excluded",IF(D1269="",IF((SLA_Policy!$B$8-B1269)*24&gt;X1269,"Open - Breached","Open - On Track"),IF((D1269-B1269)*24&lt;=X1269,"Met","Breached")))</f>
        <v>Met</v>
      </c>
    </row>
    <row r="1270" spans="1:25" x14ac:dyDescent="0.25">
      <c r="A1270" s="9" t="s">
        <v>3142</v>
      </c>
      <c r="B1270" s="23">
        <v>45964.3569444444</v>
      </c>
      <c r="C1270" s="23">
        <v>45964.609722222202</v>
      </c>
      <c r="D1270" s="23">
        <v>45965.356249999997</v>
      </c>
      <c r="E1270" s="9" t="s">
        <v>212</v>
      </c>
      <c r="F1270" s="9" t="s">
        <v>189</v>
      </c>
      <c r="G1270" s="9" t="s">
        <v>213</v>
      </c>
      <c r="H1270" s="9" t="s">
        <v>162</v>
      </c>
      <c r="I1270" s="9" t="s">
        <v>244</v>
      </c>
      <c r="J1270" s="9" t="s">
        <v>1089</v>
      </c>
      <c r="K1270" s="9" t="s">
        <v>215</v>
      </c>
      <c r="L1270" s="9" t="s">
        <v>311</v>
      </c>
      <c r="M1270" s="9" t="s">
        <v>1635</v>
      </c>
      <c r="N1270" s="9" t="s">
        <v>197</v>
      </c>
      <c r="O1270" s="9" t="s">
        <v>179</v>
      </c>
      <c r="P1270" s="9" t="s">
        <v>264</v>
      </c>
      <c r="Q1270" s="9" t="s">
        <v>273</v>
      </c>
      <c r="R1270" s="9">
        <v>1</v>
      </c>
      <c r="S1270" s="9">
        <v>25</v>
      </c>
      <c r="U1270" s="9" t="s">
        <v>266</v>
      </c>
      <c r="W1270" s="9">
        <v>3</v>
      </c>
      <c r="X1270" s="9">
        <f>INDEX(SLA_Policy!$D$2:$D$5,MATCH(F1270,SLA_Policy!$A$2:$A$5,0))</f>
        <v>120</v>
      </c>
      <c r="Y1270" s="9" t="str">
        <f>IF(E1270="Cancelled","Excluded",IF(D1270="",IF((SLA_Policy!$B$8-B1270)*24&gt;X1270,"Open - Breached","Open - On Track"),IF((D1270-B1270)*24&lt;=X1270,"Met","Breached")))</f>
        <v>Met</v>
      </c>
    </row>
    <row r="1271" spans="1:25" x14ac:dyDescent="0.25">
      <c r="A1271" s="9" t="s">
        <v>3143</v>
      </c>
      <c r="B1271" s="23">
        <v>45964.370138888902</v>
      </c>
      <c r="C1271" s="23">
        <v>45964.380555555603</v>
      </c>
      <c r="E1271" s="9" t="s">
        <v>649</v>
      </c>
      <c r="F1271" s="9" t="s">
        <v>189</v>
      </c>
      <c r="G1271" s="9" t="s">
        <v>213</v>
      </c>
      <c r="H1271" s="9" t="s">
        <v>88</v>
      </c>
      <c r="I1271" s="9" t="s">
        <v>92</v>
      </c>
      <c r="J1271" s="9" t="s">
        <v>413</v>
      </c>
      <c r="K1271" s="9" t="s">
        <v>215</v>
      </c>
      <c r="L1271" s="9" t="s">
        <v>104</v>
      </c>
      <c r="M1271" s="9" t="s">
        <v>3144</v>
      </c>
      <c r="N1271" s="9" t="s">
        <v>196</v>
      </c>
      <c r="O1271" s="9" t="s">
        <v>178</v>
      </c>
      <c r="P1271" s="9" t="s">
        <v>414</v>
      </c>
      <c r="Q1271" s="9" t="s">
        <v>219</v>
      </c>
      <c r="R1271" s="9">
        <v>0</v>
      </c>
      <c r="S1271" s="9">
        <v>2</v>
      </c>
      <c r="T1271" s="9" t="s">
        <v>136</v>
      </c>
      <c r="X1271" s="9">
        <f>INDEX(SLA_Policy!$D$2:$D$5,MATCH(F1271,SLA_Policy!$A$2:$A$5,0))</f>
        <v>120</v>
      </c>
      <c r="Y1271" s="9" t="str">
        <f>IF(E1271="Cancelled","Excluded",IF(D1271="",IF((SLA_Policy!$B$8-B1271)*24&gt;X1271,"Open - Breached","Open - On Track"),IF((D1271-B1271)*24&lt;=X1271,"Met","Breached")))</f>
        <v>Excluded</v>
      </c>
    </row>
    <row r="1272" spans="1:25" x14ac:dyDescent="0.25">
      <c r="A1272" s="9" t="s">
        <v>3145</v>
      </c>
      <c r="B1272" s="23">
        <v>45964.370138888902</v>
      </c>
      <c r="C1272" s="23">
        <v>45964.400694444397</v>
      </c>
      <c r="D1272" s="23">
        <v>45965.363888888904</v>
      </c>
      <c r="E1272" s="9" t="s">
        <v>212</v>
      </c>
      <c r="F1272" s="9" t="s">
        <v>188</v>
      </c>
      <c r="G1272" s="9" t="s">
        <v>213</v>
      </c>
      <c r="H1272" s="9" t="s">
        <v>167</v>
      </c>
      <c r="I1272" s="9" t="s">
        <v>362</v>
      </c>
      <c r="J1272" s="9" t="s">
        <v>3146</v>
      </c>
      <c r="K1272" s="9" t="s">
        <v>262</v>
      </c>
      <c r="L1272" s="9" t="s">
        <v>270</v>
      </c>
      <c r="M1272" s="9" t="s">
        <v>271</v>
      </c>
      <c r="N1272" s="9" t="s">
        <v>196</v>
      </c>
      <c r="O1272" s="9" t="s">
        <v>176</v>
      </c>
      <c r="P1272" s="9" t="s">
        <v>330</v>
      </c>
      <c r="Q1272" s="9" t="s">
        <v>219</v>
      </c>
      <c r="R1272" s="9">
        <v>0</v>
      </c>
      <c r="S1272" s="9">
        <v>30</v>
      </c>
      <c r="U1272" s="9" t="s">
        <v>248</v>
      </c>
      <c r="X1272" s="9">
        <f>INDEX(SLA_Policy!$D$2:$D$5,MATCH(F1272,SLA_Policy!$A$2:$A$5,0))</f>
        <v>72</v>
      </c>
      <c r="Y1272" s="9" t="str">
        <f>IF(E1272="Cancelled","Excluded",IF(D1272="",IF((SLA_Policy!$B$8-B1272)*24&gt;X1272,"Open - Breached","Open - On Track"),IF((D1272-B1272)*24&lt;=X1272,"Met","Breached")))</f>
        <v>Met</v>
      </c>
    </row>
    <row r="1273" spans="1:25" x14ac:dyDescent="0.25">
      <c r="A1273" s="9" t="s">
        <v>3147</v>
      </c>
      <c r="B1273" s="23">
        <v>45964.374305555597</v>
      </c>
      <c r="C1273" s="23">
        <v>45964.431944444397</v>
      </c>
      <c r="D1273" s="23">
        <v>45965.320833333302</v>
      </c>
      <c r="E1273" s="9" t="s">
        <v>212</v>
      </c>
      <c r="F1273" s="9" t="s">
        <v>188</v>
      </c>
      <c r="G1273" s="9" t="s">
        <v>213</v>
      </c>
      <c r="H1273" s="9" t="s">
        <v>162</v>
      </c>
      <c r="I1273" s="9" t="s">
        <v>345</v>
      </c>
      <c r="J1273" s="9" t="s">
        <v>1151</v>
      </c>
      <c r="K1273" s="9" t="s">
        <v>262</v>
      </c>
      <c r="L1273" s="9" t="s">
        <v>216</v>
      </c>
      <c r="M1273" s="9" t="s">
        <v>1162</v>
      </c>
      <c r="N1273" s="9" t="s">
        <v>197</v>
      </c>
      <c r="O1273" s="9" t="s">
        <v>116</v>
      </c>
      <c r="P1273" s="9" t="s">
        <v>258</v>
      </c>
      <c r="Q1273" s="9" t="s">
        <v>219</v>
      </c>
      <c r="R1273" s="9">
        <v>0</v>
      </c>
      <c r="S1273" s="9">
        <v>11</v>
      </c>
      <c r="U1273" s="9" t="s">
        <v>248</v>
      </c>
      <c r="W1273" s="9">
        <v>5</v>
      </c>
      <c r="X1273" s="9">
        <f>INDEX(SLA_Policy!$D$2:$D$5,MATCH(F1273,SLA_Policy!$A$2:$A$5,0))</f>
        <v>72</v>
      </c>
      <c r="Y1273" s="9" t="str">
        <f>IF(E1273="Cancelled","Excluded",IF(D1273="",IF((SLA_Policy!$B$8-B1273)*24&gt;X1273,"Open - Breached","Open - On Track"),IF((D1273-B1273)*24&lt;=X1273,"Met","Breached")))</f>
        <v>Met</v>
      </c>
    </row>
    <row r="1274" spans="1:25" x14ac:dyDescent="0.25">
      <c r="A1274" s="9" t="s">
        <v>3148</v>
      </c>
      <c r="B1274" s="23">
        <v>45964.386111111096</v>
      </c>
      <c r="C1274" s="23">
        <v>45964.440972222197</v>
      </c>
      <c r="D1274" s="23">
        <v>45965.315972222197</v>
      </c>
      <c r="E1274" s="9" t="s">
        <v>212</v>
      </c>
      <c r="F1274" s="9" t="s">
        <v>188</v>
      </c>
      <c r="G1274" s="9" t="s">
        <v>213</v>
      </c>
      <c r="H1274" s="9" t="s">
        <v>164</v>
      </c>
      <c r="I1274" s="9" t="s">
        <v>478</v>
      </c>
      <c r="J1274" s="9" t="s">
        <v>3149</v>
      </c>
      <c r="K1274" s="9" t="s">
        <v>262</v>
      </c>
      <c r="L1274" s="9" t="s">
        <v>104</v>
      </c>
      <c r="M1274" s="9" t="s">
        <v>1142</v>
      </c>
      <c r="N1274" s="9" t="s">
        <v>196</v>
      </c>
      <c r="O1274" s="9" t="s">
        <v>178</v>
      </c>
      <c r="P1274" s="9" t="s">
        <v>360</v>
      </c>
      <c r="Q1274" s="9" t="s">
        <v>273</v>
      </c>
      <c r="R1274" s="9">
        <v>0</v>
      </c>
      <c r="S1274" s="9">
        <v>18</v>
      </c>
      <c r="T1274" s="9" t="s">
        <v>343</v>
      </c>
      <c r="U1274" s="9" t="s">
        <v>376</v>
      </c>
      <c r="W1274" s="9">
        <v>5</v>
      </c>
      <c r="X1274" s="9">
        <f>INDEX(SLA_Policy!$D$2:$D$5,MATCH(F1274,SLA_Policy!$A$2:$A$5,0))</f>
        <v>72</v>
      </c>
      <c r="Y1274" s="9" t="str">
        <f>IF(E1274="Cancelled","Excluded",IF(D1274="",IF((SLA_Policy!$B$8-B1274)*24&gt;X1274,"Open - Breached","Open - On Track"),IF((D1274-B1274)*24&lt;=X1274,"Met","Breached")))</f>
        <v>Met</v>
      </c>
    </row>
    <row r="1275" spans="1:25" x14ac:dyDescent="0.25">
      <c r="A1275" s="9" t="s">
        <v>3150</v>
      </c>
      <c r="B1275" s="23">
        <v>45964.387499999997</v>
      </c>
      <c r="C1275" s="23">
        <v>45964.388888888898</v>
      </c>
      <c r="D1275" s="23">
        <v>45964.422916666699</v>
      </c>
      <c r="E1275" s="9" t="s">
        <v>212</v>
      </c>
      <c r="F1275" s="9" t="s">
        <v>187</v>
      </c>
      <c r="G1275" s="9" t="s">
        <v>213</v>
      </c>
      <c r="H1275" s="9" t="s">
        <v>161</v>
      </c>
      <c r="I1275" s="9" t="s">
        <v>297</v>
      </c>
      <c r="J1275" s="9" t="s">
        <v>735</v>
      </c>
      <c r="K1275" s="9" t="s">
        <v>246</v>
      </c>
      <c r="L1275" s="9" t="s">
        <v>311</v>
      </c>
      <c r="M1275" s="9" t="s">
        <v>1293</v>
      </c>
      <c r="N1275" s="9" t="s">
        <v>199</v>
      </c>
      <c r="O1275" s="9" t="s">
        <v>177</v>
      </c>
      <c r="P1275" s="9" t="s">
        <v>241</v>
      </c>
      <c r="Q1275" s="9" t="s">
        <v>273</v>
      </c>
      <c r="R1275" s="9">
        <v>0</v>
      </c>
      <c r="S1275" s="9">
        <v>13</v>
      </c>
      <c r="U1275" s="9" t="s">
        <v>221</v>
      </c>
      <c r="X1275" s="9">
        <f>INDEX(SLA_Policy!$D$2:$D$5,MATCH(F1275,SLA_Policy!$A$2:$A$5,0))</f>
        <v>8</v>
      </c>
      <c r="Y1275" s="9" t="str">
        <f>IF(E1275="Cancelled","Excluded",IF(D1275="",IF((SLA_Policy!$B$8-B1275)*24&gt;X1275,"Open - Breached","Open - On Track"),IF((D1275-B1275)*24&lt;=X1275,"Met","Breached")))</f>
        <v>Met</v>
      </c>
    </row>
    <row r="1276" spans="1:25" x14ac:dyDescent="0.25">
      <c r="A1276" s="9" t="s">
        <v>3151</v>
      </c>
      <c r="B1276" s="23">
        <v>45964.392361111102</v>
      </c>
      <c r="C1276" s="23">
        <v>45964.3930555556</v>
      </c>
      <c r="D1276" s="23">
        <v>45964.469444444498</v>
      </c>
      <c r="E1276" s="9" t="s">
        <v>212</v>
      </c>
      <c r="F1276" s="9" t="s">
        <v>187</v>
      </c>
      <c r="G1276" s="9" t="s">
        <v>213</v>
      </c>
      <c r="H1276" s="9" t="s">
        <v>88</v>
      </c>
      <c r="I1276" s="9" t="s">
        <v>486</v>
      </c>
      <c r="J1276" s="9" t="s">
        <v>1664</v>
      </c>
      <c r="K1276" s="9" t="s">
        <v>246</v>
      </c>
      <c r="L1276" s="9" t="s">
        <v>104</v>
      </c>
      <c r="M1276" s="9" t="s">
        <v>252</v>
      </c>
      <c r="N1276" s="9" t="s">
        <v>198</v>
      </c>
      <c r="O1276" s="9" t="s">
        <v>178</v>
      </c>
      <c r="P1276" s="9" t="s">
        <v>321</v>
      </c>
      <c r="Q1276" s="9" t="s">
        <v>273</v>
      </c>
      <c r="R1276" s="9">
        <v>0</v>
      </c>
      <c r="S1276" s="9">
        <v>37</v>
      </c>
      <c r="U1276" s="9" t="s">
        <v>221</v>
      </c>
      <c r="X1276" s="9">
        <f>INDEX(SLA_Policy!$D$2:$D$5,MATCH(F1276,SLA_Policy!$A$2:$A$5,0))</f>
        <v>8</v>
      </c>
      <c r="Y1276" s="9" t="str">
        <f>IF(E1276="Cancelled","Excluded",IF(D1276="",IF((SLA_Policy!$B$8-B1276)*24&gt;X1276,"Open - Breached","Open - On Track"),IF((D1276-B1276)*24&lt;=X1276,"Met","Breached")))</f>
        <v>Met</v>
      </c>
    </row>
    <row r="1277" spans="1:25" x14ac:dyDescent="0.25">
      <c r="A1277" s="9" t="s">
        <v>3152</v>
      </c>
      <c r="B1277" s="23">
        <v>45964.399305555598</v>
      </c>
      <c r="C1277" s="23">
        <v>45964.409722222197</v>
      </c>
      <c r="D1277" s="23">
        <v>45965.354861111096</v>
      </c>
      <c r="E1277" s="9" t="s">
        <v>212</v>
      </c>
      <c r="F1277" s="9" t="s">
        <v>188</v>
      </c>
      <c r="G1277" s="9" t="s">
        <v>213</v>
      </c>
      <c r="H1277" s="9" t="s">
        <v>167</v>
      </c>
      <c r="I1277" s="9" t="s">
        <v>362</v>
      </c>
      <c r="J1277" s="9" t="s">
        <v>3153</v>
      </c>
      <c r="K1277" s="9" t="s">
        <v>225</v>
      </c>
      <c r="L1277" s="9" t="s">
        <v>351</v>
      </c>
      <c r="M1277" s="9" t="s">
        <v>1758</v>
      </c>
      <c r="N1277" s="9" t="s">
        <v>196</v>
      </c>
      <c r="O1277" s="9" t="s">
        <v>116</v>
      </c>
      <c r="P1277" s="9" t="s">
        <v>342</v>
      </c>
      <c r="Q1277" s="9" t="s">
        <v>219</v>
      </c>
      <c r="R1277" s="9">
        <v>0</v>
      </c>
      <c r="S1277" s="9">
        <v>32</v>
      </c>
      <c r="U1277" s="9" t="s">
        <v>290</v>
      </c>
      <c r="W1277" s="9">
        <v>3</v>
      </c>
      <c r="X1277" s="9">
        <f>INDEX(SLA_Policy!$D$2:$D$5,MATCH(F1277,SLA_Policy!$A$2:$A$5,0))</f>
        <v>72</v>
      </c>
      <c r="Y1277" s="9" t="str">
        <f>IF(E1277="Cancelled","Excluded",IF(D1277="",IF((SLA_Policy!$B$8-B1277)*24&gt;X1277,"Open - Breached","Open - On Track"),IF((D1277-B1277)*24&lt;=X1277,"Met","Breached")))</f>
        <v>Met</v>
      </c>
    </row>
    <row r="1278" spans="1:25" x14ac:dyDescent="0.25">
      <c r="A1278" s="9" t="s">
        <v>3154</v>
      </c>
      <c r="B1278" s="23">
        <v>45964.402777777803</v>
      </c>
      <c r="C1278" s="23">
        <v>45964.404166666704</v>
      </c>
      <c r="D1278" s="23">
        <v>45965.390277777798</v>
      </c>
      <c r="E1278" s="9" t="s">
        <v>212</v>
      </c>
      <c r="F1278" s="9" t="s">
        <v>188</v>
      </c>
      <c r="G1278" s="9" t="s">
        <v>213</v>
      </c>
      <c r="H1278" s="9" t="s">
        <v>162</v>
      </c>
      <c r="I1278" s="9" t="s">
        <v>345</v>
      </c>
      <c r="J1278" s="9" t="s">
        <v>3155</v>
      </c>
      <c r="K1278" s="9" t="s">
        <v>246</v>
      </c>
      <c r="L1278" s="9" t="s">
        <v>293</v>
      </c>
      <c r="M1278" s="9" t="s">
        <v>3002</v>
      </c>
      <c r="N1278" s="9" t="s">
        <v>198</v>
      </c>
      <c r="O1278" s="9" t="s">
        <v>179</v>
      </c>
      <c r="P1278" s="9" t="s">
        <v>337</v>
      </c>
      <c r="Q1278" s="9" t="s">
        <v>219</v>
      </c>
      <c r="R1278" s="9">
        <v>0</v>
      </c>
      <c r="S1278" s="9">
        <v>5</v>
      </c>
      <c r="U1278" s="9" t="s">
        <v>661</v>
      </c>
      <c r="X1278" s="9">
        <f>INDEX(SLA_Policy!$D$2:$D$5,MATCH(F1278,SLA_Policy!$A$2:$A$5,0))</f>
        <v>72</v>
      </c>
      <c r="Y1278" s="9" t="str">
        <f>IF(E1278="Cancelled","Excluded",IF(D1278="",IF((SLA_Policy!$B$8-B1278)*24&gt;X1278,"Open - Breached","Open - On Track"),IF((D1278-B1278)*24&lt;=X1278,"Met","Breached")))</f>
        <v>Met</v>
      </c>
    </row>
    <row r="1279" spans="1:25" x14ac:dyDescent="0.25">
      <c r="A1279" s="9" t="s">
        <v>3156</v>
      </c>
      <c r="B1279" s="23">
        <v>45964.40625</v>
      </c>
      <c r="C1279" s="23">
        <v>45964.416666666701</v>
      </c>
      <c r="D1279" s="23">
        <v>45967.354166666701</v>
      </c>
      <c r="E1279" s="9" t="s">
        <v>212</v>
      </c>
      <c r="F1279" s="9" t="s">
        <v>188</v>
      </c>
      <c r="G1279" s="9" t="s">
        <v>236</v>
      </c>
      <c r="H1279" s="9" t="s">
        <v>161</v>
      </c>
      <c r="I1279" s="9" t="s">
        <v>237</v>
      </c>
      <c r="J1279" s="9" t="s">
        <v>2351</v>
      </c>
      <c r="K1279" s="9" t="s">
        <v>246</v>
      </c>
      <c r="L1279" s="9" t="s">
        <v>351</v>
      </c>
      <c r="M1279" s="9" t="s">
        <v>1628</v>
      </c>
      <c r="N1279" s="9" t="s">
        <v>196</v>
      </c>
      <c r="O1279" s="9" t="s">
        <v>177</v>
      </c>
      <c r="P1279" s="9" t="s">
        <v>300</v>
      </c>
      <c r="Q1279" s="9" t="s">
        <v>219</v>
      </c>
      <c r="R1279" s="9">
        <v>0</v>
      </c>
      <c r="S1279" s="9">
        <v>25</v>
      </c>
      <c r="U1279" s="9" t="s">
        <v>242</v>
      </c>
      <c r="W1279" s="9">
        <v>5</v>
      </c>
      <c r="X1279" s="9">
        <f>INDEX(SLA_Policy!$D$2:$D$5,MATCH(F1279,SLA_Policy!$A$2:$A$5,0))</f>
        <v>72</v>
      </c>
      <c r="Y1279" s="9" t="str">
        <f>IF(E1279="Cancelled","Excluded",IF(D1279="",IF((SLA_Policy!$B$8-B1279)*24&gt;X1279,"Open - Breached","Open - On Track"),IF((D1279-B1279)*24&lt;=X1279,"Met","Breached")))</f>
        <v>Met</v>
      </c>
    </row>
    <row r="1280" spans="1:25" x14ac:dyDescent="0.25">
      <c r="A1280" s="9" t="s">
        <v>3157</v>
      </c>
      <c r="B1280" s="23">
        <v>45964.417361111096</v>
      </c>
      <c r="C1280" s="23">
        <v>45964.420138888898</v>
      </c>
      <c r="D1280" s="23">
        <v>45964.453472222202</v>
      </c>
      <c r="E1280" s="9" t="s">
        <v>212</v>
      </c>
      <c r="F1280" s="9" t="s">
        <v>188</v>
      </c>
      <c r="G1280" s="9" t="s">
        <v>213</v>
      </c>
      <c r="H1280" s="9" t="s">
        <v>161</v>
      </c>
      <c r="I1280" s="9" t="s">
        <v>297</v>
      </c>
      <c r="J1280" s="9" t="s">
        <v>3158</v>
      </c>
      <c r="K1280" s="9" t="s">
        <v>246</v>
      </c>
      <c r="L1280" s="9" t="s">
        <v>216</v>
      </c>
      <c r="M1280" s="9" t="s">
        <v>1785</v>
      </c>
      <c r="N1280" s="9" t="s">
        <v>198</v>
      </c>
      <c r="O1280" s="9" t="s">
        <v>116</v>
      </c>
      <c r="P1280" s="9" t="s">
        <v>590</v>
      </c>
      <c r="Q1280" s="9" t="s">
        <v>219</v>
      </c>
      <c r="R1280" s="9">
        <v>0</v>
      </c>
      <c r="S1280" s="9">
        <v>13</v>
      </c>
      <c r="U1280" s="9" t="s">
        <v>290</v>
      </c>
      <c r="X1280" s="9">
        <f>INDEX(SLA_Policy!$D$2:$D$5,MATCH(F1280,SLA_Policy!$A$2:$A$5,0))</f>
        <v>72</v>
      </c>
      <c r="Y1280" s="9" t="str">
        <f>IF(E1280="Cancelled","Excluded",IF(D1280="",IF((SLA_Policy!$B$8-B1280)*24&gt;X1280,"Open - Breached","Open - On Track"),IF((D1280-B1280)*24&lt;=X1280,"Met","Breached")))</f>
        <v>Met</v>
      </c>
    </row>
    <row r="1281" spans="1:25" x14ac:dyDescent="0.25">
      <c r="A1281" s="9" t="s">
        <v>3159</v>
      </c>
      <c r="B1281" s="23">
        <v>45964.417361111096</v>
      </c>
      <c r="C1281" s="23">
        <v>45964.418749999997</v>
      </c>
      <c r="D1281" s="23">
        <v>45965.345138888901</v>
      </c>
      <c r="E1281" s="9" t="s">
        <v>212</v>
      </c>
      <c r="F1281" s="9" t="s">
        <v>189</v>
      </c>
      <c r="G1281" s="9" t="s">
        <v>213</v>
      </c>
      <c r="H1281" s="9" t="s">
        <v>162</v>
      </c>
      <c r="I1281" s="9" t="s">
        <v>345</v>
      </c>
      <c r="J1281" s="9" t="s">
        <v>1136</v>
      </c>
      <c r="K1281" s="9" t="s">
        <v>246</v>
      </c>
      <c r="L1281" s="9" t="s">
        <v>311</v>
      </c>
      <c r="M1281" s="9" t="s">
        <v>1531</v>
      </c>
      <c r="N1281" s="9" t="s">
        <v>200</v>
      </c>
      <c r="O1281" s="9" t="s">
        <v>116</v>
      </c>
      <c r="P1281" s="9" t="s">
        <v>234</v>
      </c>
      <c r="Q1281" s="9" t="s">
        <v>219</v>
      </c>
      <c r="R1281" s="9">
        <v>2</v>
      </c>
      <c r="S1281" s="9">
        <v>98</v>
      </c>
      <c r="U1281" s="9" t="s">
        <v>290</v>
      </c>
      <c r="X1281" s="9">
        <f>INDEX(SLA_Policy!$D$2:$D$5,MATCH(F1281,SLA_Policy!$A$2:$A$5,0))</f>
        <v>120</v>
      </c>
      <c r="Y1281" s="9" t="str">
        <f>IF(E1281="Cancelled","Excluded",IF(D1281="",IF((SLA_Policy!$B$8-B1281)*24&gt;X1281,"Open - Breached","Open - On Track"),IF((D1281-B1281)*24&lt;=X1281,"Met","Breached")))</f>
        <v>Met</v>
      </c>
    </row>
    <row r="1282" spans="1:25" x14ac:dyDescent="0.25">
      <c r="A1282" s="9" t="s">
        <v>3160</v>
      </c>
      <c r="B1282" s="23">
        <v>45964.421527777798</v>
      </c>
      <c r="C1282" s="23">
        <v>45964.4375</v>
      </c>
      <c r="D1282" s="23">
        <v>45965.4152777778</v>
      </c>
      <c r="E1282" s="9" t="s">
        <v>212</v>
      </c>
      <c r="F1282" s="9" t="s">
        <v>188</v>
      </c>
      <c r="G1282" s="9" t="s">
        <v>213</v>
      </c>
      <c r="H1282" s="9" t="s">
        <v>165</v>
      </c>
      <c r="I1282" s="9" t="s">
        <v>469</v>
      </c>
      <c r="J1282" s="9" t="s">
        <v>837</v>
      </c>
      <c r="K1282" s="9" t="s">
        <v>246</v>
      </c>
      <c r="L1282" s="9" t="s">
        <v>216</v>
      </c>
      <c r="M1282" s="9" t="s">
        <v>1301</v>
      </c>
      <c r="N1282" s="9" t="s">
        <v>198</v>
      </c>
      <c r="O1282" s="9" t="s">
        <v>176</v>
      </c>
      <c r="P1282" s="9" t="s">
        <v>228</v>
      </c>
      <c r="Q1282" s="9" t="s">
        <v>219</v>
      </c>
      <c r="R1282" s="9">
        <v>0</v>
      </c>
      <c r="S1282" s="9">
        <v>22</v>
      </c>
      <c r="U1282" s="9" t="s">
        <v>230</v>
      </c>
      <c r="X1282" s="9">
        <f>INDEX(SLA_Policy!$D$2:$D$5,MATCH(F1282,SLA_Policy!$A$2:$A$5,0))</f>
        <v>72</v>
      </c>
      <c r="Y1282" s="9" t="str">
        <f>IF(E1282="Cancelled","Excluded",IF(D1282="",IF((SLA_Policy!$B$8-B1282)*24&gt;X1282,"Open - Breached","Open - On Track"),IF((D1282-B1282)*24&lt;=X1282,"Met","Breached")))</f>
        <v>Met</v>
      </c>
    </row>
    <row r="1283" spans="1:25" x14ac:dyDescent="0.25">
      <c r="A1283" s="9" t="s">
        <v>3161</v>
      </c>
      <c r="B1283" s="23">
        <v>45964.4243055556</v>
      </c>
      <c r="C1283" s="23">
        <v>45964.507638888899</v>
      </c>
      <c r="D1283" s="23">
        <v>45964.518750000003</v>
      </c>
      <c r="E1283" s="9" t="s">
        <v>212</v>
      </c>
      <c r="F1283" s="9" t="s">
        <v>188</v>
      </c>
      <c r="G1283" s="9" t="s">
        <v>213</v>
      </c>
      <c r="H1283" s="9" t="s">
        <v>166</v>
      </c>
      <c r="I1283" s="9" t="s">
        <v>286</v>
      </c>
      <c r="J1283" s="9" t="s">
        <v>1627</v>
      </c>
      <c r="K1283" s="9" t="s">
        <v>262</v>
      </c>
      <c r="L1283" s="9" t="s">
        <v>226</v>
      </c>
      <c r="M1283" s="9" t="s">
        <v>3162</v>
      </c>
      <c r="N1283" s="9" t="s">
        <v>197</v>
      </c>
      <c r="O1283" s="9" t="s">
        <v>181</v>
      </c>
      <c r="P1283" s="9" t="s">
        <v>445</v>
      </c>
      <c r="Q1283" s="9" t="s">
        <v>219</v>
      </c>
      <c r="R1283" s="9">
        <v>0</v>
      </c>
      <c r="S1283" s="9">
        <v>14</v>
      </c>
      <c r="U1283" s="9" t="s">
        <v>376</v>
      </c>
      <c r="X1283" s="9">
        <f>INDEX(SLA_Policy!$D$2:$D$5,MATCH(F1283,SLA_Policy!$A$2:$A$5,0))</f>
        <v>72</v>
      </c>
      <c r="Y1283" s="9" t="str">
        <f>IF(E1283="Cancelled","Excluded",IF(D1283="",IF((SLA_Policy!$B$8-B1283)*24&gt;X1283,"Open - Breached","Open - On Track"),IF((D1283-B1283)*24&lt;=X1283,"Met","Breached")))</f>
        <v>Met</v>
      </c>
    </row>
    <row r="1284" spans="1:25" x14ac:dyDescent="0.25">
      <c r="A1284" s="9" t="s">
        <v>3163</v>
      </c>
      <c r="B1284" s="23">
        <v>45964.425000000003</v>
      </c>
      <c r="C1284" s="23">
        <v>45964.433333333298</v>
      </c>
      <c r="D1284" s="23">
        <v>45965.715277777803</v>
      </c>
      <c r="E1284" s="9" t="s">
        <v>212</v>
      </c>
      <c r="F1284" s="9" t="s">
        <v>189</v>
      </c>
      <c r="G1284" s="9" t="s">
        <v>213</v>
      </c>
      <c r="H1284" s="9" t="s">
        <v>162</v>
      </c>
      <c r="I1284" s="9" t="s">
        <v>244</v>
      </c>
      <c r="J1284" s="9" t="s">
        <v>3164</v>
      </c>
      <c r="K1284" s="9" t="s">
        <v>246</v>
      </c>
      <c r="L1284" s="9" t="s">
        <v>226</v>
      </c>
      <c r="M1284" s="9" t="s">
        <v>826</v>
      </c>
      <c r="N1284" s="9" t="s">
        <v>198</v>
      </c>
      <c r="O1284" s="9" t="s">
        <v>116</v>
      </c>
      <c r="P1284" s="9" t="s">
        <v>525</v>
      </c>
      <c r="Q1284" s="9" t="s">
        <v>219</v>
      </c>
      <c r="R1284" s="9">
        <v>1</v>
      </c>
      <c r="S1284" s="9">
        <v>101</v>
      </c>
      <c r="U1284" s="9" t="s">
        <v>266</v>
      </c>
      <c r="X1284" s="9">
        <f>INDEX(SLA_Policy!$D$2:$D$5,MATCH(F1284,SLA_Policy!$A$2:$A$5,0))</f>
        <v>120</v>
      </c>
      <c r="Y1284" s="9" t="str">
        <f>IF(E1284="Cancelled","Excluded",IF(D1284="",IF((SLA_Policy!$B$8-B1284)*24&gt;X1284,"Open - Breached","Open - On Track"),IF((D1284-B1284)*24&lt;=X1284,"Met","Breached")))</f>
        <v>Met</v>
      </c>
    </row>
    <row r="1285" spans="1:25" x14ac:dyDescent="0.25">
      <c r="A1285" s="9" t="s">
        <v>3165</v>
      </c>
      <c r="B1285" s="23">
        <v>45964.430555555598</v>
      </c>
      <c r="C1285" s="23">
        <v>45964.431250000001</v>
      </c>
      <c r="D1285" s="23">
        <v>45964.656944444498</v>
      </c>
      <c r="E1285" s="9" t="s">
        <v>212</v>
      </c>
      <c r="F1285" s="9" t="s">
        <v>188</v>
      </c>
      <c r="G1285" s="9" t="s">
        <v>213</v>
      </c>
      <c r="H1285" s="9" t="s">
        <v>165</v>
      </c>
      <c r="I1285" s="9" t="s">
        <v>469</v>
      </c>
      <c r="J1285" s="9" t="s">
        <v>3166</v>
      </c>
      <c r="K1285" s="9" t="s">
        <v>239</v>
      </c>
      <c r="L1285" s="9" t="s">
        <v>104</v>
      </c>
      <c r="M1285" s="9" t="s">
        <v>2106</v>
      </c>
      <c r="N1285" s="9" t="s">
        <v>198</v>
      </c>
      <c r="O1285" s="9" t="s">
        <v>176</v>
      </c>
      <c r="P1285" s="9" t="s">
        <v>419</v>
      </c>
      <c r="Q1285" s="9" t="s">
        <v>273</v>
      </c>
      <c r="R1285" s="9">
        <v>0</v>
      </c>
      <c r="S1285" s="9">
        <v>7</v>
      </c>
      <c r="U1285" s="9" t="s">
        <v>290</v>
      </c>
      <c r="X1285" s="9">
        <f>INDEX(SLA_Policy!$D$2:$D$5,MATCH(F1285,SLA_Policy!$A$2:$A$5,0))</f>
        <v>72</v>
      </c>
      <c r="Y1285" s="9" t="str">
        <f>IF(E1285="Cancelled","Excluded",IF(D1285="",IF((SLA_Policy!$B$8-B1285)*24&gt;X1285,"Open - Breached","Open - On Track"),IF((D1285-B1285)*24&lt;=X1285,"Met","Breached")))</f>
        <v>Met</v>
      </c>
    </row>
    <row r="1286" spans="1:25" x14ac:dyDescent="0.25">
      <c r="A1286" s="9" t="s">
        <v>3167</v>
      </c>
      <c r="B1286" s="23">
        <v>45964.443055555603</v>
      </c>
      <c r="C1286" s="23">
        <v>45964.445138888899</v>
      </c>
      <c r="D1286" s="23">
        <v>45965.381249999999</v>
      </c>
      <c r="E1286" s="9" t="s">
        <v>212</v>
      </c>
      <c r="F1286" s="9" t="s">
        <v>188</v>
      </c>
      <c r="G1286" s="9" t="s">
        <v>213</v>
      </c>
      <c r="H1286" s="9" t="s">
        <v>166</v>
      </c>
      <c r="I1286" s="9" t="s">
        <v>398</v>
      </c>
      <c r="J1286" s="9" t="s">
        <v>399</v>
      </c>
      <c r="K1286" s="9" t="s">
        <v>215</v>
      </c>
      <c r="L1286" s="9" t="s">
        <v>311</v>
      </c>
      <c r="M1286" s="9" t="s">
        <v>3168</v>
      </c>
      <c r="N1286" s="9" t="s">
        <v>198</v>
      </c>
      <c r="O1286" s="9" t="s">
        <v>181</v>
      </c>
      <c r="P1286" s="9" t="s">
        <v>289</v>
      </c>
      <c r="Q1286" s="9" t="s">
        <v>219</v>
      </c>
      <c r="R1286" s="9">
        <v>0</v>
      </c>
      <c r="S1286" s="9">
        <v>18</v>
      </c>
      <c r="U1286" s="9" t="s">
        <v>290</v>
      </c>
      <c r="W1286" s="9">
        <v>4</v>
      </c>
      <c r="X1286" s="9">
        <f>INDEX(SLA_Policy!$D$2:$D$5,MATCH(F1286,SLA_Policy!$A$2:$A$5,0))</f>
        <v>72</v>
      </c>
      <c r="Y1286" s="9" t="str">
        <f>IF(E1286="Cancelled","Excluded",IF(D1286="",IF((SLA_Policy!$B$8-B1286)*24&gt;X1286,"Open - Breached","Open - On Track"),IF((D1286-B1286)*24&lt;=X1286,"Met","Breached")))</f>
        <v>Met</v>
      </c>
    </row>
    <row r="1287" spans="1:25" x14ac:dyDescent="0.25">
      <c r="A1287" s="9" t="s">
        <v>3169</v>
      </c>
      <c r="B1287" s="23">
        <v>45964.443749999999</v>
      </c>
      <c r="C1287" s="23">
        <v>45964.447916666701</v>
      </c>
      <c r="D1287" s="23">
        <v>45965.377083333296</v>
      </c>
      <c r="E1287" s="9" t="s">
        <v>212</v>
      </c>
      <c r="F1287" s="9" t="s">
        <v>188</v>
      </c>
      <c r="G1287" s="9" t="s">
        <v>236</v>
      </c>
      <c r="H1287" s="9" t="s">
        <v>164</v>
      </c>
      <c r="I1287" s="9" t="s">
        <v>421</v>
      </c>
      <c r="J1287" s="9" t="s">
        <v>2202</v>
      </c>
      <c r="K1287" s="9" t="s">
        <v>246</v>
      </c>
      <c r="L1287" s="9" t="s">
        <v>311</v>
      </c>
      <c r="M1287" s="9" t="s">
        <v>423</v>
      </c>
      <c r="N1287" s="9" t="s">
        <v>198</v>
      </c>
      <c r="O1287" s="9" t="s">
        <v>116</v>
      </c>
      <c r="P1287" s="9" t="s">
        <v>590</v>
      </c>
      <c r="Q1287" s="9" t="s">
        <v>219</v>
      </c>
      <c r="R1287" s="9">
        <v>0</v>
      </c>
      <c r="S1287" s="9">
        <v>16</v>
      </c>
      <c r="T1287" s="9" t="s">
        <v>343</v>
      </c>
      <c r="U1287" s="9" t="s">
        <v>242</v>
      </c>
      <c r="X1287" s="9">
        <f>INDEX(SLA_Policy!$D$2:$D$5,MATCH(F1287,SLA_Policy!$A$2:$A$5,0))</f>
        <v>72</v>
      </c>
      <c r="Y1287" s="9" t="str">
        <f>IF(E1287="Cancelled","Excluded",IF(D1287="",IF((SLA_Policy!$B$8-B1287)*24&gt;X1287,"Open - Breached","Open - On Track"),IF((D1287-B1287)*24&lt;=X1287,"Met","Breached")))</f>
        <v>Met</v>
      </c>
    </row>
    <row r="1288" spans="1:25" x14ac:dyDescent="0.25">
      <c r="A1288" s="9" t="s">
        <v>3170</v>
      </c>
      <c r="B1288" s="23">
        <v>45964.444444444503</v>
      </c>
      <c r="C1288" s="23">
        <v>45964.45</v>
      </c>
      <c r="D1288" s="23">
        <v>45964.554166666698</v>
      </c>
      <c r="E1288" s="9" t="s">
        <v>212</v>
      </c>
      <c r="F1288" s="9" t="s">
        <v>187</v>
      </c>
      <c r="G1288" s="9" t="s">
        <v>213</v>
      </c>
      <c r="H1288" s="9" t="s">
        <v>166</v>
      </c>
      <c r="I1288" s="9" t="s">
        <v>398</v>
      </c>
      <c r="J1288" s="9" t="s">
        <v>1811</v>
      </c>
      <c r="K1288" s="9" t="s">
        <v>225</v>
      </c>
      <c r="L1288" s="9" t="s">
        <v>104</v>
      </c>
      <c r="M1288" s="9" t="s">
        <v>3171</v>
      </c>
      <c r="N1288" s="9" t="s">
        <v>196</v>
      </c>
      <c r="O1288" s="9" t="s">
        <v>181</v>
      </c>
      <c r="P1288" s="9" t="s">
        <v>289</v>
      </c>
      <c r="Q1288" s="9" t="s">
        <v>273</v>
      </c>
      <c r="R1288" s="9">
        <v>0</v>
      </c>
      <c r="S1288" s="9">
        <v>47</v>
      </c>
      <c r="U1288" s="9" t="s">
        <v>290</v>
      </c>
      <c r="X1288" s="9">
        <f>INDEX(SLA_Policy!$D$2:$D$5,MATCH(F1288,SLA_Policy!$A$2:$A$5,0))</f>
        <v>8</v>
      </c>
      <c r="Y1288" s="9" t="str">
        <f>IF(E1288="Cancelled","Excluded",IF(D1288="",IF((SLA_Policy!$B$8-B1288)*24&gt;X1288,"Open - Breached","Open - On Track"),IF((D1288-B1288)*24&lt;=X1288,"Met","Breached")))</f>
        <v>Met</v>
      </c>
    </row>
    <row r="1289" spans="1:25" x14ac:dyDescent="0.25">
      <c r="A1289" s="9" t="s">
        <v>3172</v>
      </c>
      <c r="B1289" s="23">
        <v>45964.445833333302</v>
      </c>
      <c r="C1289" s="23">
        <v>45964.4465277778</v>
      </c>
      <c r="D1289" s="23">
        <v>45964.566666666702</v>
      </c>
      <c r="E1289" s="9" t="s">
        <v>212</v>
      </c>
      <c r="F1289" s="9" t="s">
        <v>187</v>
      </c>
      <c r="G1289" s="9" t="s">
        <v>213</v>
      </c>
      <c r="H1289" s="9" t="s">
        <v>164</v>
      </c>
      <c r="I1289" s="9" t="s">
        <v>478</v>
      </c>
      <c r="J1289" s="9" t="s">
        <v>1768</v>
      </c>
      <c r="K1289" s="9" t="s">
        <v>246</v>
      </c>
      <c r="L1289" s="9" t="s">
        <v>311</v>
      </c>
      <c r="M1289" s="9" t="s">
        <v>1175</v>
      </c>
      <c r="N1289" s="9" t="s">
        <v>198</v>
      </c>
      <c r="O1289" s="9" t="s">
        <v>178</v>
      </c>
      <c r="P1289" s="9" t="s">
        <v>321</v>
      </c>
      <c r="Q1289" s="9" t="s">
        <v>273</v>
      </c>
      <c r="R1289" s="9">
        <v>0</v>
      </c>
      <c r="S1289" s="9">
        <v>36</v>
      </c>
      <c r="T1289" s="9" t="s">
        <v>343</v>
      </c>
      <c r="U1289" s="9" t="s">
        <v>266</v>
      </c>
      <c r="X1289" s="9">
        <f>INDEX(SLA_Policy!$D$2:$D$5,MATCH(F1289,SLA_Policy!$A$2:$A$5,0))</f>
        <v>8</v>
      </c>
      <c r="Y1289" s="9" t="str">
        <f>IF(E1289="Cancelled","Excluded",IF(D1289="",IF((SLA_Policy!$B$8-B1289)*24&gt;X1289,"Open - Breached","Open - On Track"),IF((D1289-B1289)*24&lt;=X1289,"Met","Breached")))</f>
        <v>Met</v>
      </c>
    </row>
    <row r="1290" spans="1:25" x14ac:dyDescent="0.25">
      <c r="A1290" s="9" t="s">
        <v>3173</v>
      </c>
      <c r="B1290" s="23">
        <v>45964.448611111096</v>
      </c>
      <c r="C1290" s="23">
        <v>45964.497222222199</v>
      </c>
      <c r="D1290" s="23">
        <v>45964.697916666701</v>
      </c>
      <c r="E1290" s="9" t="s">
        <v>212</v>
      </c>
      <c r="F1290" s="9" t="s">
        <v>187</v>
      </c>
      <c r="G1290" s="9" t="s">
        <v>213</v>
      </c>
      <c r="H1290" s="9" t="s">
        <v>166</v>
      </c>
      <c r="I1290" s="9" t="s">
        <v>378</v>
      </c>
      <c r="J1290" s="9" t="s">
        <v>3174</v>
      </c>
      <c r="K1290" s="9" t="s">
        <v>262</v>
      </c>
      <c r="L1290" s="9" t="s">
        <v>104</v>
      </c>
      <c r="M1290" s="9" t="s">
        <v>3175</v>
      </c>
      <c r="N1290" s="9" t="s">
        <v>196</v>
      </c>
      <c r="O1290" s="9" t="s">
        <v>180</v>
      </c>
      <c r="P1290" s="9" t="s">
        <v>368</v>
      </c>
      <c r="Q1290" s="9" t="s">
        <v>273</v>
      </c>
      <c r="R1290" s="9">
        <v>0</v>
      </c>
      <c r="S1290" s="9">
        <v>32</v>
      </c>
      <c r="T1290" s="9" t="s">
        <v>229</v>
      </c>
      <c r="U1290" s="9" t="s">
        <v>266</v>
      </c>
      <c r="X1290" s="9">
        <f>INDEX(SLA_Policy!$D$2:$D$5,MATCH(F1290,SLA_Policy!$A$2:$A$5,0))</f>
        <v>8</v>
      </c>
      <c r="Y1290" s="9" t="str">
        <f>IF(E1290="Cancelled","Excluded",IF(D1290="",IF((SLA_Policy!$B$8-B1290)*24&gt;X1290,"Open - Breached","Open - On Track"),IF((D1290-B1290)*24&lt;=X1290,"Met","Breached")))</f>
        <v>Met</v>
      </c>
    </row>
    <row r="1291" spans="1:25" x14ac:dyDescent="0.25">
      <c r="A1291" s="9" t="s">
        <v>3176</v>
      </c>
      <c r="B1291" s="23">
        <v>45964.45</v>
      </c>
      <c r="C1291" s="23">
        <v>45964.481249999997</v>
      </c>
      <c r="D1291" s="23">
        <v>45965.395138888904</v>
      </c>
      <c r="E1291" s="9" t="s">
        <v>212</v>
      </c>
      <c r="F1291" s="9" t="s">
        <v>188</v>
      </c>
      <c r="G1291" s="9" t="s">
        <v>213</v>
      </c>
      <c r="H1291" s="9" t="s">
        <v>164</v>
      </c>
      <c r="I1291" s="9" t="s">
        <v>260</v>
      </c>
      <c r="J1291" s="9" t="s">
        <v>3177</v>
      </c>
      <c r="K1291" s="9" t="s">
        <v>410</v>
      </c>
      <c r="L1291" s="9" t="s">
        <v>104</v>
      </c>
      <c r="M1291" s="9" t="s">
        <v>706</v>
      </c>
      <c r="N1291" s="9" t="s">
        <v>197</v>
      </c>
      <c r="O1291" s="9" t="s">
        <v>180</v>
      </c>
      <c r="P1291" s="9" t="s">
        <v>278</v>
      </c>
      <c r="Q1291" s="9" t="s">
        <v>219</v>
      </c>
      <c r="R1291" s="9">
        <v>0</v>
      </c>
      <c r="S1291" s="9">
        <v>25</v>
      </c>
      <c r="T1291" s="9" t="s">
        <v>265</v>
      </c>
      <c r="U1291" s="9" t="s">
        <v>376</v>
      </c>
      <c r="W1291" s="9">
        <v>5</v>
      </c>
      <c r="X1291" s="9">
        <f>INDEX(SLA_Policy!$D$2:$D$5,MATCH(F1291,SLA_Policy!$A$2:$A$5,0))</f>
        <v>72</v>
      </c>
      <c r="Y1291" s="9" t="str">
        <f>IF(E1291="Cancelled","Excluded",IF(D1291="",IF((SLA_Policy!$B$8-B1291)*24&gt;X1291,"Open - Breached","Open - On Track"),IF((D1291-B1291)*24&lt;=X1291,"Met","Breached")))</f>
        <v>Met</v>
      </c>
    </row>
    <row r="1292" spans="1:25" x14ac:dyDescent="0.25">
      <c r="A1292" s="9" t="s">
        <v>3178</v>
      </c>
      <c r="B1292" s="23">
        <v>45964.4555555556</v>
      </c>
      <c r="C1292" s="23">
        <v>45964.561805555597</v>
      </c>
      <c r="E1292" s="9" t="s">
        <v>649</v>
      </c>
      <c r="F1292" s="9" t="s">
        <v>188</v>
      </c>
      <c r="G1292" s="9" t="s">
        <v>213</v>
      </c>
      <c r="H1292" s="9" t="s">
        <v>166</v>
      </c>
      <c r="I1292" s="9" t="s">
        <v>286</v>
      </c>
      <c r="J1292" s="9" t="s">
        <v>3179</v>
      </c>
      <c r="K1292" s="9" t="s">
        <v>239</v>
      </c>
      <c r="L1292" s="9" t="s">
        <v>104</v>
      </c>
      <c r="M1292" s="9" t="s">
        <v>2838</v>
      </c>
      <c r="N1292" s="9" t="s">
        <v>196</v>
      </c>
      <c r="O1292" s="9" t="s">
        <v>181</v>
      </c>
      <c r="P1292" s="9" t="s">
        <v>289</v>
      </c>
      <c r="Q1292" s="9" t="s">
        <v>219</v>
      </c>
      <c r="R1292" s="9">
        <v>1</v>
      </c>
      <c r="S1292" s="9">
        <v>3</v>
      </c>
      <c r="X1292" s="9">
        <f>INDEX(SLA_Policy!$D$2:$D$5,MATCH(F1292,SLA_Policy!$A$2:$A$5,0))</f>
        <v>72</v>
      </c>
      <c r="Y1292" s="9" t="str">
        <f>IF(E1292="Cancelled","Excluded",IF(D1292="",IF((SLA_Policy!$B$8-B1292)*24&gt;X1292,"Open - Breached","Open - On Track"),IF((D1292-B1292)*24&lt;=X1292,"Met","Breached")))</f>
        <v>Excluded</v>
      </c>
    </row>
    <row r="1293" spans="1:25" x14ac:dyDescent="0.25">
      <c r="A1293" s="9" t="s">
        <v>3180</v>
      </c>
      <c r="B1293" s="23">
        <v>45964.467361111099</v>
      </c>
      <c r="C1293" s="23">
        <v>45964.472916666702</v>
      </c>
      <c r="D1293" s="23">
        <v>45964.724999999999</v>
      </c>
      <c r="E1293" s="9" t="s">
        <v>212</v>
      </c>
      <c r="F1293" s="9" t="s">
        <v>187</v>
      </c>
      <c r="G1293" s="9" t="s">
        <v>236</v>
      </c>
      <c r="H1293" s="9" t="s">
        <v>161</v>
      </c>
      <c r="I1293" s="9" t="s">
        <v>482</v>
      </c>
      <c r="J1293" s="9" t="s">
        <v>2174</v>
      </c>
      <c r="K1293" s="9" t="s">
        <v>262</v>
      </c>
      <c r="L1293" s="9" t="s">
        <v>282</v>
      </c>
      <c r="M1293" s="9" t="s">
        <v>3106</v>
      </c>
      <c r="N1293" s="9" t="s">
        <v>196</v>
      </c>
      <c r="O1293" s="9" t="s">
        <v>116</v>
      </c>
      <c r="P1293" s="9" t="s">
        <v>218</v>
      </c>
      <c r="Q1293" s="9" t="s">
        <v>219</v>
      </c>
      <c r="R1293" s="9">
        <v>0</v>
      </c>
      <c r="S1293" s="9">
        <v>36</v>
      </c>
      <c r="U1293" s="9" t="s">
        <v>242</v>
      </c>
      <c r="X1293" s="9">
        <f>INDEX(SLA_Policy!$D$2:$D$5,MATCH(F1293,SLA_Policy!$A$2:$A$5,0))</f>
        <v>8</v>
      </c>
      <c r="Y1293" s="9" t="str">
        <f>IF(E1293="Cancelled","Excluded",IF(D1293="",IF((SLA_Policy!$B$8-B1293)*24&gt;X1293,"Open - Breached","Open - On Track"),IF((D1293-B1293)*24&lt;=X1293,"Met","Breached")))</f>
        <v>Met</v>
      </c>
    </row>
    <row r="1294" spans="1:25" x14ac:dyDescent="0.25">
      <c r="A1294" s="9" t="s">
        <v>3181</v>
      </c>
      <c r="B1294" s="23">
        <v>45964.473611111098</v>
      </c>
      <c r="C1294" s="23">
        <v>45964.481249999997</v>
      </c>
      <c r="D1294" s="23">
        <v>45968.363194444399</v>
      </c>
      <c r="E1294" s="9" t="s">
        <v>212</v>
      </c>
      <c r="F1294" s="9" t="s">
        <v>188</v>
      </c>
      <c r="G1294" s="9" t="s">
        <v>213</v>
      </c>
      <c r="H1294" s="9" t="s">
        <v>163</v>
      </c>
      <c r="I1294" s="9" t="s">
        <v>223</v>
      </c>
      <c r="J1294" s="9" t="s">
        <v>324</v>
      </c>
      <c r="K1294" s="9" t="s">
        <v>225</v>
      </c>
      <c r="L1294" s="9" t="s">
        <v>104</v>
      </c>
      <c r="M1294" s="9" t="s">
        <v>2023</v>
      </c>
      <c r="N1294" s="9" t="s">
        <v>199</v>
      </c>
      <c r="O1294" s="9" t="s">
        <v>176</v>
      </c>
      <c r="P1294" s="9" t="s">
        <v>253</v>
      </c>
      <c r="Q1294" s="9" t="s">
        <v>273</v>
      </c>
      <c r="R1294" s="9">
        <v>0</v>
      </c>
      <c r="S1294" s="9">
        <v>116</v>
      </c>
      <c r="T1294" s="9" t="s">
        <v>322</v>
      </c>
      <c r="U1294" s="9" t="s">
        <v>230</v>
      </c>
      <c r="W1294" s="9">
        <v>5</v>
      </c>
      <c r="X1294" s="9">
        <f>INDEX(SLA_Policy!$D$2:$D$5,MATCH(F1294,SLA_Policy!$A$2:$A$5,0))</f>
        <v>72</v>
      </c>
      <c r="Y1294" s="9" t="str">
        <f>IF(E1294="Cancelled","Excluded",IF(D1294="",IF((SLA_Policy!$B$8-B1294)*24&gt;X1294,"Open - Breached","Open - On Track"),IF((D1294-B1294)*24&lt;=X1294,"Met","Breached")))</f>
        <v>Breached</v>
      </c>
    </row>
    <row r="1295" spans="1:25" x14ac:dyDescent="0.25">
      <c r="A1295" s="9" t="s">
        <v>3182</v>
      </c>
      <c r="B1295" s="23">
        <v>45964.475694444503</v>
      </c>
      <c r="C1295" s="23">
        <v>45964.515972222202</v>
      </c>
      <c r="D1295" s="23">
        <v>45965.738888888904</v>
      </c>
      <c r="E1295" s="9" t="s">
        <v>212</v>
      </c>
      <c r="F1295" s="9" t="s">
        <v>189</v>
      </c>
      <c r="G1295" s="9" t="s">
        <v>213</v>
      </c>
      <c r="H1295" s="9" t="s">
        <v>162</v>
      </c>
      <c r="I1295" s="9" t="s">
        <v>416</v>
      </c>
      <c r="J1295" s="9" t="s">
        <v>3183</v>
      </c>
      <c r="K1295" s="9" t="s">
        <v>246</v>
      </c>
      <c r="L1295" s="9" t="s">
        <v>226</v>
      </c>
      <c r="M1295" s="9" t="s">
        <v>826</v>
      </c>
      <c r="N1295" s="9" t="s">
        <v>196</v>
      </c>
      <c r="O1295" s="9" t="s">
        <v>179</v>
      </c>
      <c r="P1295" s="9" t="s">
        <v>337</v>
      </c>
      <c r="Q1295" s="9" t="s">
        <v>219</v>
      </c>
      <c r="R1295" s="9">
        <v>0</v>
      </c>
      <c r="S1295" s="9">
        <v>6</v>
      </c>
      <c r="U1295" s="9" t="s">
        <v>290</v>
      </c>
      <c r="X1295" s="9">
        <f>INDEX(SLA_Policy!$D$2:$D$5,MATCH(F1295,SLA_Policy!$A$2:$A$5,0))</f>
        <v>120</v>
      </c>
      <c r="Y1295" s="9" t="str">
        <f>IF(E1295="Cancelled","Excluded",IF(D1295="",IF((SLA_Policy!$B$8-B1295)*24&gt;X1295,"Open - Breached","Open - On Track"),IF((D1295-B1295)*24&lt;=X1295,"Met","Breached")))</f>
        <v>Met</v>
      </c>
    </row>
    <row r="1296" spans="1:25" x14ac:dyDescent="0.25">
      <c r="A1296" s="9" t="s">
        <v>3184</v>
      </c>
      <c r="B1296" s="23">
        <v>45964.479166666701</v>
      </c>
      <c r="C1296" s="23">
        <v>45964.500694444498</v>
      </c>
      <c r="D1296" s="23">
        <v>45964.620833333298</v>
      </c>
      <c r="E1296" s="9" t="s">
        <v>212</v>
      </c>
      <c r="F1296" s="9" t="s">
        <v>188</v>
      </c>
      <c r="G1296" s="9" t="s">
        <v>213</v>
      </c>
      <c r="H1296" s="9" t="s">
        <v>88</v>
      </c>
      <c r="I1296" s="9" t="s">
        <v>268</v>
      </c>
      <c r="J1296" s="9" t="s">
        <v>3185</v>
      </c>
      <c r="K1296" s="9" t="s">
        <v>215</v>
      </c>
      <c r="L1296" s="9" t="s">
        <v>216</v>
      </c>
      <c r="M1296" s="9" t="s">
        <v>1044</v>
      </c>
      <c r="N1296" s="9" t="s">
        <v>197</v>
      </c>
      <c r="O1296" s="9" t="s">
        <v>178</v>
      </c>
      <c r="P1296" s="9" t="s">
        <v>360</v>
      </c>
      <c r="Q1296" s="9" t="s">
        <v>219</v>
      </c>
      <c r="R1296" s="9">
        <v>0</v>
      </c>
      <c r="S1296" s="9">
        <v>25</v>
      </c>
      <c r="T1296" s="9" t="s">
        <v>220</v>
      </c>
      <c r="U1296" s="9" t="s">
        <v>266</v>
      </c>
      <c r="W1296" s="9">
        <v>4</v>
      </c>
      <c r="X1296" s="9">
        <f>INDEX(SLA_Policy!$D$2:$D$5,MATCH(F1296,SLA_Policy!$A$2:$A$5,0))</f>
        <v>72</v>
      </c>
      <c r="Y1296" s="9" t="str">
        <f>IF(E1296="Cancelled","Excluded",IF(D1296="",IF((SLA_Policy!$B$8-B1296)*24&gt;X1296,"Open - Breached","Open - On Track"),IF((D1296-B1296)*24&lt;=X1296,"Met","Breached")))</f>
        <v>Met</v>
      </c>
    </row>
    <row r="1297" spans="1:25" x14ac:dyDescent="0.25">
      <c r="A1297" s="9" t="s">
        <v>3186</v>
      </c>
      <c r="B1297" s="23">
        <v>45964.4819444444</v>
      </c>
      <c r="C1297" s="23">
        <v>45964.504166666702</v>
      </c>
      <c r="D1297" s="23">
        <v>45965.349305555603</v>
      </c>
      <c r="E1297" s="9" t="s">
        <v>212</v>
      </c>
      <c r="F1297" s="9" t="s">
        <v>188</v>
      </c>
      <c r="G1297" s="9" t="s">
        <v>213</v>
      </c>
      <c r="H1297" s="9" t="s">
        <v>164</v>
      </c>
      <c r="I1297" s="9" t="s">
        <v>339</v>
      </c>
      <c r="J1297" s="9" t="s">
        <v>459</v>
      </c>
      <c r="K1297" s="9" t="s">
        <v>215</v>
      </c>
      <c r="L1297" s="9" t="s">
        <v>395</v>
      </c>
      <c r="M1297" s="9" t="s">
        <v>3187</v>
      </c>
      <c r="N1297" s="9" t="s">
        <v>196</v>
      </c>
      <c r="O1297" s="9" t="s">
        <v>180</v>
      </c>
      <c r="P1297" s="9" t="s">
        <v>278</v>
      </c>
      <c r="Q1297" s="9" t="s">
        <v>219</v>
      </c>
      <c r="R1297" s="9">
        <v>0</v>
      </c>
      <c r="S1297" s="9">
        <v>13</v>
      </c>
      <c r="T1297" s="9" t="s">
        <v>464</v>
      </c>
      <c r="U1297" s="9" t="s">
        <v>290</v>
      </c>
      <c r="X1297" s="9">
        <f>INDEX(SLA_Policy!$D$2:$D$5,MATCH(F1297,SLA_Policy!$A$2:$A$5,0))</f>
        <v>72</v>
      </c>
      <c r="Y1297" s="9" t="str">
        <f>IF(E1297="Cancelled","Excluded",IF(D1297="",IF((SLA_Policy!$B$8-B1297)*24&gt;X1297,"Open - Breached","Open - On Track"),IF((D1297-B1297)*24&lt;=X1297,"Met","Breached")))</f>
        <v>Met</v>
      </c>
    </row>
    <row r="1298" spans="1:25" x14ac:dyDescent="0.25">
      <c r="A1298" s="9" t="s">
        <v>3188</v>
      </c>
      <c r="B1298" s="23">
        <v>45964.485416666699</v>
      </c>
      <c r="C1298" s="23">
        <v>45964.488194444399</v>
      </c>
      <c r="D1298" s="23">
        <v>45964.531944444498</v>
      </c>
      <c r="E1298" s="9" t="s">
        <v>212</v>
      </c>
      <c r="F1298" s="9" t="s">
        <v>187</v>
      </c>
      <c r="G1298" s="9" t="s">
        <v>213</v>
      </c>
      <c r="H1298" s="9" t="s">
        <v>88</v>
      </c>
      <c r="I1298" s="9" t="s">
        <v>92</v>
      </c>
      <c r="J1298" s="9" t="s">
        <v>3189</v>
      </c>
      <c r="K1298" s="9" t="s">
        <v>215</v>
      </c>
      <c r="L1298" s="9" t="s">
        <v>226</v>
      </c>
      <c r="M1298" s="9" t="s">
        <v>872</v>
      </c>
      <c r="N1298" s="9" t="s">
        <v>199</v>
      </c>
      <c r="O1298" s="9" t="s">
        <v>178</v>
      </c>
      <c r="P1298" s="9" t="s">
        <v>414</v>
      </c>
      <c r="Q1298" s="9" t="s">
        <v>273</v>
      </c>
      <c r="R1298" s="9">
        <v>0</v>
      </c>
      <c r="S1298" s="9">
        <v>9</v>
      </c>
      <c r="T1298" s="9" t="s">
        <v>220</v>
      </c>
      <c r="U1298" s="9" t="s">
        <v>661</v>
      </c>
      <c r="W1298" s="9">
        <v>5</v>
      </c>
      <c r="X1298" s="9">
        <f>INDEX(SLA_Policy!$D$2:$D$5,MATCH(F1298,SLA_Policy!$A$2:$A$5,0))</f>
        <v>8</v>
      </c>
      <c r="Y1298" s="9" t="str">
        <f>IF(E1298="Cancelled","Excluded",IF(D1298="",IF((SLA_Policy!$B$8-B1298)*24&gt;X1298,"Open - Breached","Open - On Track"),IF((D1298-B1298)*24&lt;=X1298,"Met","Breached")))</f>
        <v>Met</v>
      </c>
    </row>
    <row r="1299" spans="1:25" x14ac:dyDescent="0.25">
      <c r="A1299" s="9" t="s">
        <v>3190</v>
      </c>
      <c r="B1299" s="23">
        <v>45964.490277777797</v>
      </c>
      <c r="C1299" s="23">
        <v>45964.499305555597</v>
      </c>
      <c r="D1299" s="23">
        <v>45967.331250000003</v>
      </c>
      <c r="E1299" s="9" t="s">
        <v>212</v>
      </c>
      <c r="F1299" s="9" t="s">
        <v>189</v>
      </c>
      <c r="G1299" s="9" t="s">
        <v>213</v>
      </c>
      <c r="H1299" s="9" t="s">
        <v>163</v>
      </c>
      <c r="I1299" s="9" t="s">
        <v>250</v>
      </c>
      <c r="J1299" s="9" t="s">
        <v>2119</v>
      </c>
      <c r="K1299" s="9" t="s">
        <v>246</v>
      </c>
      <c r="L1299" s="9" t="s">
        <v>104</v>
      </c>
      <c r="M1299" s="9" t="s">
        <v>1272</v>
      </c>
      <c r="N1299" s="9" t="s">
        <v>198</v>
      </c>
      <c r="O1299" s="9" t="s">
        <v>176</v>
      </c>
      <c r="P1299" s="9" t="s">
        <v>228</v>
      </c>
      <c r="Q1299" s="9" t="s">
        <v>219</v>
      </c>
      <c r="R1299" s="9">
        <v>0</v>
      </c>
      <c r="S1299" s="9">
        <v>18</v>
      </c>
      <c r="T1299" s="9" t="s">
        <v>136</v>
      </c>
      <c r="U1299" s="9" t="s">
        <v>230</v>
      </c>
      <c r="X1299" s="9">
        <f>INDEX(SLA_Policy!$D$2:$D$5,MATCH(F1299,SLA_Policy!$A$2:$A$5,0))</f>
        <v>120</v>
      </c>
      <c r="Y1299" s="9" t="str">
        <f>IF(E1299="Cancelled","Excluded",IF(D1299="",IF((SLA_Policy!$B$8-B1299)*24&gt;X1299,"Open - Breached","Open - On Track"),IF((D1299-B1299)*24&lt;=X1299,"Met","Breached")))</f>
        <v>Met</v>
      </c>
    </row>
    <row r="1300" spans="1:25" x14ac:dyDescent="0.25">
      <c r="A1300" s="9" t="s">
        <v>3191</v>
      </c>
      <c r="B1300" s="23">
        <v>45964.491666666698</v>
      </c>
      <c r="C1300" s="23">
        <v>45964.619444444397</v>
      </c>
      <c r="D1300" s="23">
        <v>45964.684027777803</v>
      </c>
      <c r="E1300" s="9" t="s">
        <v>212</v>
      </c>
      <c r="F1300" s="9" t="s">
        <v>189</v>
      </c>
      <c r="G1300" s="9" t="s">
        <v>213</v>
      </c>
      <c r="H1300" s="9" t="s">
        <v>165</v>
      </c>
      <c r="I1300" s="9" t="s">
        <v>567</v>
      </c>
      <c r="J1300" s="9" t="s">
        <v>1190</v>
      </c>
      <c r="K1300" s="9" t="s">
        <v>262</v>
      </c>
      <c r="L1300" s="9" t="s">
        <v>104</v>
      </c>
      <c r="M1300" s="9" t="s">
        <v>2353</v>
      </c>
      <c r="N1300" s="9" t="s">
        <v>196</v>
      </c>
      <c r="O1300" s="9" t="s">
        <v>176</v>
      </c>
      <c r="P1300" s="9" t="s">
        <v>419</v>
      </c>
      <c r="Q1300" s="9" t="s">
        <v>273</v>
      </c>
      <c r="R1300" s="9">
        <v>0</v>
      </c>
      <c r="S1300" s="9">
        <v>9</v>
      </c>
      <c r="U1300" s="9" t="s">
        <v>230</v>
      </c>
      <c r="X1300" s="9">
        <f>INDEX(SLA_Policy!$D$2:$D$5,MATCH(F1300,SLA_Policy!$A$2:$A$5,0))</f>
        <v>120</v>
      </c>
      <c r="Y1300" s="9" t="str">
        <f>IF(E1300="Cancelled","Excluded",IF(D1300="",IF((SLA_Policy!$B$8-B1300)*24&gt;X1300,"Open - Breached","Open - On Track"),IF((D1300-B1300)*24&lt;=X1300,"Met","Breached")))</f>
        <v>Met</v>
      </c>
    </row>
    <row r="1301" spans="1:25" x14ac:dyDescent="0.25">
      <c r="A1301" s="9" t="s">
        <v>3192</v>
      </c>
      <c r="B1301" s="23">
        <v>45964.508333333302</v>
      </c>
      <c r="C1301" s="23">
        <v>45964.627777777801</v>
      </c>
      <c r="D1301" s="23">
        <v>45965.409722222197</v>
      </c>
      <c r="E1301" s="9" t="s">
        <v>212</v>
      </c>
      <c r="F1301" s="9" t="s">
        <v>189</v>
      </c>
      <c r="G1301" s="9" t="s">
        <v>213</v>
      </c>
      <c r="H1301" s="9" t="s">
        <v>167</v>
      </c>
      <c r="I1301" s="9" t="s">
        <v>684</v>
      </c>
      <c r="J1301" s="9" t="s">
        <v>2364</v>
      </c>
      <c r="K1301" s="9" t="s">
        <v>239</v>
      </c>
      <c r="L1301" s="9" t="s">
        <v>282</v>
      </c>
      <c r="M1301" s="9" t="s">
        <v>1408</v>
      </c>
      <c r="N1301" s="9" t="s">
        <v>196</v>
      </c>
      <c r="O1301" s="9" t="s">
        <v>116</v>
      </c>
      <c r="P1301" s="9" t="s">
        <v>342</v>
      </c>
      <c r="Q1301" s="9" t="s">
        <v>219</v>
      </c>
      <c r="R1301" s="9">
        <v>0</v>
      </c>
      <c r="S1301" s="9">
        <v>7</v>
      </c>
      <c r="U1301" s="9" t="s">
        <v>266</v>
      </c>
      <c r="W1301" s="9">
        <v>5</v>
      </c>
      <c r="X1301" s="9">
        <f>INDEX(SLA_Policy!$D$2:$D$5,MATCH(F1301,SLA_Policy!$A$2:$A$5,0))</f>
        <v>120</v>
      </c>
      <c r="Y1301" s="9" t="str">
        <f>IF(E1301="Cancelled","Excluded",IF(D1301="",IF((SLA_Policy!$B$8-B1301)*24&gt;X1301,"Open - Breached","Open - On Track"),IF((D1301-B1301)*24&lt;=X1301,"Met","Breached")))</f>
        <v>Met</v>
      </c>
    </row>
    <row r="1302" spans="1:25" x14ac:dyDescent="0.25">
      <c r="A1302" s="9" t="s">
        <v>3193</v>
      </c>
      <c r="B1302" s="23">
        <v>45964.523611111101</v>
      </c>
      <c r="C1302" s="23">
        <v>45964.526388888902</v>
      </c>
      <c r="D1302" s="23">
        <v>45964.736111111102</v>
      </c>
      <c r="E1302" s="9" t="s">
        <v>212</v>
      </c>
      <c r="F1302" s="9" t="s">
        <v>189</v>
      </c>
      <c r="G1302" s="9" t="s">
        <v>213</v>
      </c>
      <c r="H1302" s="9" t="s">
        <v>167</v>
      </c>
      <c r="I1302" s="9" t="s">
        <v>362</v>
      </c>
      <c r="J1302" s="9" t="s">
        <v>3194</v>
      </c>
      <c r="K1302" s="9" t="s">
        <v>246</v>
      </c>
      <c r="L1302" s="9" t="s">
        <v>216</v>
      </c>
      <c r="M1302" s="9" t="s">
        <v>1259</v>
      </c>
      <c r="N1302" s="9" t="s">
        <v>200</v>
      </c>
      <c r="O1302" s="9" t="s">
        <v>116</v>
      </c>
      <c r="P1302" s="9" t="s">
        <v>258</v>
      </c>
      <c r="Q1302" s="9" t="s">
        <v>219</v>
      </c>
      <c r="R1302" s="9">
        <v>0</v>
      </c>
      <c r="S1302" s="9">
        <v>48</v>
      </c>
      <c r="U1302" s="9" t="s">
        <v>376</v>
      </c>
      <c r="X1302" s="9">
        <f>INDEX(SLA_Policy!$D$2:$D$5,MATCH(F1302,SLA_Policy!$A$2:$A$5,0))</f>
        <v>120</v>
      </c>
      <c r="Y1302" s="9" t="str">
        <f>IF(E1302="Cancelled","Excluded",IF(D1302="",IF((SLA_Policy!$B$8-B1302)*24&gt;X1302,"Open - Breached","Open - On Track"),IF((D1302-B1302)*24&lt;=X1302,"Met","Breached")))</f>
        <v>Met</v>
      </c>
    </row>
    <row r="1303" spans="1:25" x14ac:dyDescent="0.25">
      <c r="A1303" s="9" t="s">
        <v>3195</v>
      </c>
      <c r="B1303" s="23">
        <v>45964.528472222199</v>
      </c>
      <c r="C1303" s="23">
        <v>45964.534027777801</v>
      </c>
      <c r="D1303" s="23">
        <v>45965.359027777798</v>
      </c>
      <c r="E1303" s="9" t="s">
        <v>212</v>
      </c>
      <c r="F1303" s="9" t="s">
        <v>188</v>
      </c>
      <c r="G1303" s="9" t="s">
        <v>213</v>
      </c>
      <c r="H1303" s="9" t="s">
        <v>165</v>
      </c>
      <c r="I1303" s="9" t="s">
        <v>567</v>
      </c>
      <c r="J1303" s="9" t="s">
        <v>3196</v>
      </c>
      <c r="K1303" s="9" t="s">
        <v>262</v>
      </c>
      <c r="L1303" s="9" t="s">
        <v>293</v>
      </c>
      <c r="M1303" s="9" t="s">
        <v>3197</v>
      </c>
      <c r="N1303" s="9" t="s">
        <v>199</v>
      </c>
      <c r="O1303" s="9" t="s">
        <v>176</v>
      </c>
      <c r="P1303" s="9" t="s">
        <v>253</v>
      </c>
      <c r="Q1303" s="9" t="s">
        <v>219</v>
      </c>
      <c r="R1303" s="9">
        <v>0</v>
      </c>
      <c r="S1303" s="9">
        <v>46</v>
      </c>
      <c r="U1303" s="9" t="s">
        <v>230</v>
      </c>
      <c r="X1303" s="9">
        <f>INDEX(SLA_Policy!$D$2:$D$5,MATCH(F1303,SLA_Policy!$A$2:$A$5,0))</f>
        <v>72</v>
      </c>
      <c r="Y1303" s="9" t="str">
        <f>IF(E1303="Cancelled","Excluded",IF(D1303="",IF((SLA_Policy!$B$8-B1303)*24&gt;X1303,"Open - Breached","Open - On Track"),IF((D1303-B1303)*24&lt;=X1303,"Met","Breached")))</f>
        <v>Met</v>
      </c>
    </row>
    <row r="1304" spans="1:25" x14ac:dyDescent="0.25">
      <c r="A1304" s="9" t="s">
        <v>3198</v>
      </c>
      <c r="B1304" s="23">
        <v>45964.542361111096</v>
      </c>
      <c r="C1304" s="23">
        <v>45965.308333333298</v>
      </c>
      <c r="D1304" s="23">
        <v>45966.381944444503</v>
      </c>
      <c r="E1304" s="9" t="s">
        <v>212</v>
      </c>
      <c r="F1304" s="9" t="s">
        <v>189</v>
      </c>
      <c r="G1304" s="9" t="s">
        <v>213</v>
      </c>
      <c r="H1304" s="9" t="s">
        <v>166</v>
      </c>
      <c r="I1304" s="9" t="s">
        <v>286</v>
      </c>
      <c r="J1304" s="9" t="s">
        <v>975</v>
      </c>
      <c r="K1304" s="9" t="s">
        <v>262</v>
      </c>
      <c r="L1304" s="9" t="s">
        <v>226</v>
      </c>
      <c r="M1304" s="9" t="s">
        <v>3199</v>
      </c>
      <c r="N1304" s="9" t="s">
        <v>197</v>
      </c>
      <c r="O1304" s="9" t="s">
        <v>181</v>
      </c>
      <c r="P1304" s="9" t="s">
        <v>289</v>
      </c>
      <c r="Q1304" s="9" t="s">
        <v>219</v>
      </c>
      <c r="R1304" s="9">
        <v>1</v>
      </c>
      <c r="S1304" s="9">
        <v>17</v>
      </c>
      <c r="U1304" s="9" t="s">
        <v>376</v>
      </c>
      <c r="W1304" s="9">
        <v>2</v>
      </c>
      <c r="X1304" s="9">
        <f>INDEX(SLA_Policy!$D$2:$D$5,MATCH(F1304,SLA_Policy!$A$2:$A$5,0))</f>
        <v>120</v>
      </c>
      <c r="Y1304" s="9" t="str">
        <f>IF(E1304="Cancelled","Excluded",IF(D1304="",IF((SLA_Policy!$B$8-B1304)*24&gt;X1304,"Open - Breached","Open - On Track"),IF((D1304-B1304)*24&lt;=X1304,"Met","Breached")))</f>
        <v>Met</v>
      </c>
    </row>
    <row r="1305" spans="1:25" x14ac:dyDescent="0.25">
      <c r="A1305" s="9" t="s">
        <v>3200</v>
      </c>
      <c r="B1305" s="23">
        <v>45964.545833333301</v>
      </c>
      <c r="C1305" s="23">
        <v>45964.563888888901</v>
      </c>
      <c r="D1305" s="23">
        <v>45964.586805555598</v>
      </c>
      <c r="E1305" s="9" t="s">
        <v>212</v>
      </c>
      <c r="F1305" s="9" t="s">
        <v>188</v>
      </c>
      <c r="G1305" s="9" t="s">
        <v>213</v>
      </c>
      <c r="H1305" s="9" t="s">
        <v>161</v>
      </c>
      <c r="I1305" s="9" t="s">
        <v>454</v>
      </c>
      <c r="J1305" s="9" t="s">
        <v>813</v>
      </c>
      <c r="K1305" s="9" t="s">
        <v>246</v>
      </c>
      <c r="L1305" s="9" t="s">
        <v>104</v>
      </c>
      <c r="M1305" s="9" t="s">
        <v>1229</v>
      </c>
      <c r="N1305" s="9" t="s">
        <v>198</v>
      </c>
      <c r="O1305" s="9" t="s">
        <v>116</v>
      </c>
      <c r="P1305" s="9" t="s">
        <v>590</v>
      </c>
      <c r="Q1305" s="9" t="s">
        <v>219</v>
      </c>
      <c r="R1305" s="9">
        <v>0</v>
      </c>
      <c r="S1305" s="9">
        <v>5</v>
      </c>
      <c r="U1305" s="9" t="s">
        <v>266</v>
      </c>
      <c r="W1305" s="9">
        <v>4</v>
      </c>
      <c r="X1305" s="9">
        <f>INDEX(SLA_Policy!$D$2:$D$5,MATCH(F1305,SLA_Policy!$A$2:$A$5,0))</f>
        <v>72</v>
      </c>
      <c r="Y1305" s="9" t="str">
        <f>IF(E1305="Cancelled","Excluded",IF(D1305="",IF((SLA_Policy!$B$8-B1305)*24&gt;X1305,"Open - Breached","Open - On Track"),IF((D1305-B1305)*24&lt;=X1305,"Met","Breached")))</f>
        <v>Met</v>
      </c>
    </row>
    <row r="1306" spans="1:25" x14ac:dyDescent="0.25">
      <c r="A1306" s="9" t="s">
        <v>3201</v>
      </c>
      <c r="B1306" s="23">
        <v>45964.547916666699</v>
      </c>
      <c r="C1306" s="23">
        <v>45964.565972222197</v>
      </c>
      <c r="D1306" s="23">
        <v>45964.677083333299</v>
      </c>
      <c r="E1306" s="9" t="s">
        <v>212</v>
      </c>
      <c r="F1306" s="9" t="s">
        <v>188</v>
      </c>
      <c r="G1306" s="9" t="s">
        <v>213</v>
      </c>
      <c r="H1306" s="9" t="s">
        <v>162</v>
      </c>
      <c r="I1306" s="9" t="s">
        <v>393</v>
      </c>
      <c r="J1306" s="9" t="s">
        <v>3202</v>
      </c>
      <c r="K1306" s="9" t="s">
        <v>215</v>
      </c>
      <c r="L1306" s="9" t="s">
        <v>216</v>
      </c>
      <c r="M1306" s="9" t="s">
        <v>3203</v>
      </c>
      <c r="N1306" s="9" t="s">
        <v>196</v>
      </c>
      <c r="O1306" s="9" t="s">
        <v>179</v>
      </c>
      <c r="P1306" s="9" t="s">
        <v>264</v>
      </c>
      <c r="Q1306" s="9" t="s">
        <v>219</v>
      </c>
      <c r="R1306" s="9">
        <v>0</v>
      </c>
      <c r="S1306" s="9">
        <v>23</v>
      </c>
      <c r="U1306" s="9" t="s">
        <v>661</v>
      </c>
      <c r="X1306" s="9">
        <f>INDEX(SLA_Policy!$D$2:$D$5,MATCH(F1306,SLA_Policy!$A$2:$A$5,0))</f>
        <v>72</v>
      </c>
      <c r="Y1306" s="9" t="str">
        <f>IF(E1306="Cancelled","Excluded",IF(D1306="",IF((SLA_Policy!$B$8-B1306)*24&gt;X1306,"Open - Breached","Open - On Track"),IF((D1306-B1306)*24&lt;=X1306,"Met","Breached")))</f>
        <v>Met</v>
      </c>
    </row>
    <row r="1307" spans="1:25" x14ac:dyDescent="0.25">
      <c r="A1307" s="9" t="s">
        <v>3204</v>
      </c>
      <c r="B1307" s="23">
        <v>45964.547916666699</v>
      </c>
      <c r="C1307" s="23">
        <v>45964.551388888904</v>
      </c>
      <c r="D1307" s="23">
        <v>45965.612500000003</v>
      </c>
      <c r="E1307" s="9" t="s">
        <v>212</v>
      </c>
      <c r="F1307" s="9" t="s">
        <v>188</v>
      </c>
      <c r="G1307" s="9" t="s">
        <v>236</v>
      </c>
      <c r="H1307" s="9" t="s">
        <v>161</v>
      </c>
      <c r="I1307" s="9" t="s">
        <v>482</v>
      </c>
      <c r="J1307" s="9" t="s">
        <v>3205</v>
      </c>
      <c r="K1307" s="9" t="s">
        <v>215</v>
      </c>
      <c r="L1307" s="9" t="s">
        <v>104</v>
      </c>
      <c r="M1307" s="9" t="s">
        <v>320</v>
      </c>
      <c r="N1307" s="9" t="s">
        <v>199</v>
      </c>
      <c r="O1307" s="9" t="s">
        <v>177</v>
      </c>
      <c r="P1307" s="9" t="s">
        <v>457</v>
      </c>
      <c r="Q1307" s="9" t="s">
        <v>219</v>
      </c>
      <c r="R1307" s="9">
        <v>0</v>
      </c>
      <c r="S1307" s="9">
        <v>36</v>
      </c>
      <c r="U1307" s="9" t="s">
        <v>242</v>
      </c>
      <c r="X1307" s="9">
        <f>INDEX(SLA_Policy!$D$2:$D$5,MATCH(F1307,SLA_Policy!$A$2:$A$5,0))</f>
        <v>72</v>
      </c>
      <c r="Y1307" s="9" t="str">
        <f>IF(E1307="Cancelled","Excluded",IF(D1307="",IF((SLA_Policy!$B$8-B1307)*24&gt;X1307,"Open - Breached","Open - On Track"),IF((D1307-B1307)*24&lt;=X1307,"Met","Breached")))</f>
        <v>Met</v>
      </c>
    </row>
    <row r="1308" spans="1:25" x14ac:dyDescent="0.25">
      <c r="A1308" s="9" t="s">
        <v>3206</v>
      </c>
      <c r="B1308" s="23">
        <v>45964.550694444399</v>
      </c>
      <c r="C1308" s="23">
        <v>45964.558333333298</v>
      </c>
      <c r="D1308" s="23">
        <v>45964.7590277778</v>
      </c>
      <c r="E1308" s="9" t="s">
        <v>212</v>
      </c>
      <c r="F1308" s="9" t="s">
        <v>188</v>
      </c>
      <c r="G1308" s="9" t="s">
        <v>213</v>
      </c>
      <c r="H1308" s="9" t="s">
        <v>162</v>
      </c>
      <c r="I1308" s="9" t="s">
        <v>244</v>
      </c>
      <c r="J1308" s="9" t="s">
        <v>905</v>
      </c>
      <c r="K1308" s="9" t="s">
        <v>215</v>
      </c>
      <c r="L1308" s="9" t="s">
        <v>270</v>
      </c>
      <c r="M1308" s="9" t="s">
        <v>1648</v>
      </c>
      <c r="N1308" s="9" t="s">
        <v>196</v>
      </c>
      <c r="O1308" s="9" t="s">
        <v>116</v>
      </c>
      <c r="P1308" s="9" t="s">
        <v>342</v>
      </c>
      <c r="Q1308" s="9" t="s">
        <v>219</v>
      </c>
      <c r="R1308" s="9">
        <v>0</v>
      </c>
      <c r="S1308" s="9">
        <v>20</v>
      </c>
      <c r="U1308" s="9" t="s">
        <v>661</v>
      </c>
      <c r="X1308" s="9">
        <f>INDEX(SLA_Policy!$D$2:$D$5,MATCH(F1308,SLA_Policy!$A$2:$A$5,0))</f>
        <v>72</v>
      </c>
      <c r="Y1308" s="9" t="str">
        <f>IF(E1308="Cancelled","Excluded",IF(D1308="",IF((SLA_Policy!$B$8-B1308)*24&gt;X1308,"Open - Breached","Open - On Track"),IF((D1308-B1308)*24&lt;=X1308,"Met","Breached")))</f>
        <v>Met</v>
      </c>
    </row>
    <row r="1309" spans="1:25" x14ac:dyDescent="0.25">
      <c r="A1309" s="9" t="s">
        <v>3207</v>
      </c>
      <c r="B1309" s="23">
        <v>45964.5534722222</v>
      </c>
      <c r="C1309" s="23">
        <v>45964.605555555601</v>
      </c>
      <c r="D1309" s="23">
        <v>45964.627083333296</v>
      </c>
      <c r="E1309" s="9" t="s">
        <v>212</v>
      </c>
      <c r="F1309" s="9" t="s">
        <v>188</v>
      </c>
      <c r="G1309" s="9" t="s">
        <v>236</v>
      </c>
      <c r="H1309" s="9" t="s">
        <v>163</v>
      </c>
      <c r="I1309" s="9" t="s">
        <v>327</v>
      </c>
      <c r="J1309" s="9" t="s">
        <v>3208</v>
      </c>
      <c r="K1309" s="9" t="s">
        <v>303</v>
      </c>
      <c r="L1309" s="9" t="s">
        <v>216</v>
      </c>
      <c r="M1309" s="9" t="s">
        <v>2388</v>
      </c>
      <c r="N1309" s="9" t="s">
        <v>196</v>
      </c>
      <c r="O1309" s="9" t="s">
        <v>176</v>
      </c>
      <c r="P1309" s="9" t="s">
        <v>330</v>
      </c>
      <c r="Q1309" s="9" t="s">
        <v>219</v>
      </c>
      <c r="R1309" s="9">
        <v>0</v>
      </c>
      <c r="S1309" s="9">
        <v>28</v>
      </c>
      <c r="U1309" s="9" t="s">
        <v>242</v>
      </c>
      <c r="X1309" s="9">
        <f>INDEX(SLA_Policy!$D$2:$D$5,MATCH(F1309,SLA_Policy!$A$2:$A$5,0))</f>
        <v>72</v>
      </c>
      <c r="Y1309" s="9" t="str">
        <f>IF(E1309="Cancelled","Excluded",IF(D1309="",IF((SLA_Policy!$B$8-B1309)*24&gt;X1309,"Open - Breached","Open - On Track"),IF((D1309-B1309)*24&lt;=X1309,"Met","Breached")))</f>
        <v>Met</v>
      </c>
    </row>
    <row r="1310" spans="1:25" x14ac:dyDescent="0.25">
      <c r="A1310" s="9" t="s">
        <v>3209</v>
      </c>
      <c r="B1310" s="23">
        <v>45964.554166666698</v>
      </c>
      <c r="C1310" s="23">
        <v>45964.554861111101</v>
      </c>
      <c r="D1310" s="23">
        <v>45965.379166666702</v>
      </c>
      <c r="E1310" s="9" t="s">
        <v>212</v>
      </c>
      <c r="F1310" s="9" t="s">
        <v>188</v>
      </c>
      <c r="G1310" s="9" t="s">
        <v>213</v>
      </c>
      <c r="H1310" s="9" t="s">
        <v>88</v>
      </c>
      <c r="I1310" s="9" t="s">
        <v>92</v>
      </c>
      <c r="J1310" s="9" t="s">
        <v>3210</v>
      </c>
      <c r="K1310" s="9" t="s">
        <v>246</v>
      </c>
      <c r="L1310" s="9" t="s">
        <v>351</v>
      </c>
      <c r="M1310" s="9" t="s">
        <v>400</v>
      </c>
      <c r="N1310" s="9" t="s">
        <v>198</v>
      </c>
      <c r="O1310" s="9" t="s">
        <v>116</v>
      </c>
      <c r="P1310" s="9" t="s">
        <v>234</v>
      </c>
      <c r="Q1310" s="9" t="s">
        <v>219</v>
      </c>
      <c r="R1310" s="9">
        <v>0</v>
      </c>
      <c r="S1310" s="9">
        <v>37</v>
      </c>
      <c r="T1310" s="9" t="s">
        <v>136</v>
      </c>
      <c r="U1310" s="9" t="s">
        <v>376</v>
      </c>
      <c r="W1310" s="9">
        <v>5</v>
      </c>
      <c r="X1310" s="9">
        <f>INDEX(SLA_Policy!$D$2:$D$5,MATCH(F1310,SLA_Policy!$A$2:$A$5,0))</f>
        <v>72</v>
      </c>
      <c r="Y1310" s="9" t="str">
        <f>IF(E1310="Cancelled","Excluded",IF(D1310="",IF((SLA_Policy!$B$8-B1310)*24&gt;X1310,"Open - Breached","Open - On Track"),IF((D1310-B1310)*24&lt;=X1310,"Met","Breached")))</f>
        <v>Met</v>
      </c>
    </row>
    <row r="1311" spans="1:25" x14ac:dyDescent="0.25">
      <c r="A1311" s="9" t="s">
        <v>3211</v>
      </c>
      <c r="B1311" s="23">
        <v>45964.5625</v>
      </c>
      <c r="C1311" s="23">
        <v>45964.579861111102</v>
      </c>
      <c r="D1311" s="23">
        <v>45965.329166666699</v>
      </c>
      <c r="E1311" s="9" t="s">
        <v>212</v>
      </c>
      <c r="F1311" s="9" t="s">
        <v>189</v>
      </c>
      <c r="G1311" s="9" t="s">
        <v>213</v>
      </c>
      <c r="H1311" s="9" t="s">
        <v>162</v>
      </c>
      <c r="I1311" s="9" t="s">
        <v>244</v>
      </c>
      <c r="J1311" s="9" t="s">
        <v>3212</v>
      </c>
      <c r="K1311" s="9" t="s">
        <v>239</v>
      </c>
      <c r="L1311" s="9" t="s">
        <v>226</v>
      </c>
      <c r="M1311" s="9" t="s">
        <v>1377</v>
      </c>
      <c r="N1311" s="9" t="s">
        <v>200</v>
      </c>
      <c r="O1311" s="9" t="s">
        <v>116</v>
      </c>
      <c r="P1311" s="9" t="s">
        <v>551</v>
      </c>
      <c r="Q1311" s="9" t="s">
        <v>219</v>
      </c>
      <c r="R1311" s="9">
        <v>0</v>
      </c>
      <c r="S1311" s="9">
        <v>28</v>
      </c>
      <c r="U1311" s="9" t="s">
        <v>290</v>
      </c>
      <c r="W1311" s="9">
        <v>4</v>
      </c>
      <c r="X1311" s="9">
        <f>INDEX(SLA_Policy!$D$2:$D$5,MATCH(F1311,SLA_Policy!$A$2:$A$5,0))</f>
        <v>120</v>
      </c>
      <c r="Y1311" s="9" t="str">
        <f>IF(E1311="Cancelled","Excluded",IF(D1311="",IF((SLA_Policy!$B$8-B1311)*24&gt;X1311,"Open - Breached","Open - On Track"),IF((D1311-B1311)*24&lt;=X1311,"Met","Breached")))</f>
        <v>Met</v>
      </c>
    </row>
    <row r="1312" spans="1:25" x14ac:dyDescent="0.25">
      <c r="A1312" s="9" t="s">
        <v>3213</v>
      </c>
      <c r="B1312" s="23">
        <v>45964.570833333302</v>
      </c>
      <c r="C1312" s="23">
        <v>45964.600694444503</v>
      </c>
      <c r="D1312" s="23">
        <v>45965.686805555597</v>
      </c>
      <c r="E1312" s="9" t="s">
        <v>212</v>
      </c>
      <c r="F1312" s="9" t="s">
        <v>189</v>
      </c>
      <c r="G1312" s="9" t="s">
        <v>236</v>
      </c>
      <c r="H1312" s="9" t="s">
        <v>164</v>
      </c>
      <c r="I1312" s="9" t="s">
        <v>421</v>
      </c>
      <c r="J1312" s="9" t="s">
        <v>2431</v>
      </c>
      <c r="K1312" s="9" t="s">
        <v>239</v>
      </c>
      <c r="L1312" s="9" t="s">
        <v>311</v>
      </c>
      <c r="M1312" s="9" t="s">
        <v>3214</v>
      </c>
      <c r="N1312" s="9" t="s">
        <v>196</v>
      </c>
      <c r="O1312" s="9" t="s">
        <v>180</v>
      </c>
      <c r="P1312" s="9" t="s">
        <v>318</v>
      </c>
      <c r="Q1312" s="9" t="s">
        <v>219</v>
      </c>
      <c r="R1312" s="9">
        <v>0</v>
      </c>
      <c r="S1312" s="9">
        <v>16</v>
      </c>
      <c r="T1312" s="9" t="s">
        <v>343</v>
      </c>
      <c r="U1312" s="9" t="s">
        <v>242</v>
      </c>
      <c r="X1312" s="9">
        <f>INDEX(SLA_Policy!$D$2:$D$5,MATCH(F1312,SLA_Policy!$A$2:$A$5,0))</f>
        <v>120</v>
      </c>
      <c r="Y1312" s="9" t="str">
        <f>IF(E1312="Cancelled","Excluded",IF(D1312="",IF((SLA_Policy!$B$8-B1312)*24&gt;X1312,"Open - Breached","Open - On Track"),IF((D1312-B1312)*24&lt;=X1312,"Met","Breached")))</f>
        <v>Met</v>
      </c>
    </row>
    <row r="1313" spans="1:25" x14ac:dyDescent="0.25">
      <c r="A1313" s="9" t="s">
        <v>3215</v>
      </c>
      <c r="B1313" s="23">
        <v>45964.5847222222</v>
      </c>
      <c r="C1313" s="23">
        <v>45964.614583333299</v>
      </c>
      <c r="D1313" s="23">
        <v>45965.404166666704</v>
      </c>
      <c r="E1313" s="9" t="s">
        <v>212</v>
      </c>
      <c r="F1313" s="9" t="s">
        <v>189</v>
      </c>
      <c r="G1313" s="9" t="s">
        <v>236</v>
      </c>
      <c r="H1313" s="9" t="s">
        <v>163</v>
      </c>
      <c r="I1313" s="9" t="s">
        <v>327</v>
      </c>
      <c r="J1313" s="9" t="s">
        <v>1957</v>
      </c>
      <c r="K1313" s="9" t="s">
        <v>246</v>
      </c>
      <c r="L1313" s="9" t="s">
        <v>104</v>
      </c>
      <c r="M1313" s="9" t="s">
        <v>838</v>
      </c>
      <c r="N1313" s="9" t="s">
        <v>197</v>
      </c>
      <c r="O1313" s="9" t="s">
        <v>176</v>
      </c>
      <c r="P1313" s="9" t="s">
        <v>253</v>
      </c>
      <c r="Q1313" s="9" t="s">
        <v>219</v>
      </c>
      <c r="R1313" s="9">
        <v>0</v>
      </c>
      <c r="S1313" s="9">
        <v>40</v>
      </c>
      <c r="U1313" s="9" t="s">
        <v>242</v>
      </c>
      <c r="X1313" s="9">
        <f>INDEX(SLA_Policy!$D$2:$D$5,MATCH(F1313,SLA_Policy!$A$2:$A$5,0))</f>
        <v>120</v>
      </c>
      <c r="Y1313" s="9" t="str">
        <f>IF(E1313="Cancelled","Excluded",IF(D1313="",IF((SLA_Policy!$B$8-B1313)*24&gt;X1313,"Open - Breached","Open - On Track"),IF((D1313-B1313)*24&lt;=X1313,"Met","Breached")))</f>
        <v>Met</v>
      </c>
    </row>
    <row r="1314" spans="1:25" x14ac:dyDescent="0.25">
      <c r="A1314" s="9" t="s">
        <v>3216</v>
      </c>
      <c r="B1314" s="23">
        <v>45964.597916666702</v>
      </c>
      <c r="C1314" s="23">
        <v>45964.622222222199</v>
      </c>
      <c r="D1314" s="23">
        <v>45965.400694444397</v>
      </c>
      <c r="E1314" s="9" t="s">
        <v>212</v>
      </c>
      <c r="F1314" s="9" t="s">
        <v>188</v>
      </c>
      <c r="G1314" s="9" t="s">
        <v>213</v>
      </c>
      <c r="H1314" s="9" t="s">
        <v>164</v>
      </c>
      <c r="I1314" s="9" t="s">
        <v>339</v>
      </c>
      <c r="J1314" s="9" t="s">
        <v>1359</v>
      </c>
      <c r="K1314" s="9" t="s">
        <v>225</v>
      </c>
      <c r="L1314" s="9" t="s">
        <v>216</v>
      </c>
      <c r="M1314" s="9" t="s">
        <v>612</v>
      </c>
      <c r="N1314" s="9" t="s">
        <v>197</v>
      </c>
      <c r="O1314" s="9" t="s">
        <v>116</v>
      </c>
      <c r="P1314" s="9" t="s">
        <v>551</v>
      </c>
      <c r="Q1314" s="9" t="s">
        <v>219</v>
      </c>
      <c r="R1314" s="9">
        <v>0</v>
      </c>
      <c r="S1314" s="9">
        <v>18</v>
      </c>
      <c r="T1314" s="9" t="s">
        <v>464</v>
      </c>
      <c r="U1314" s="9" t="s">
        <v>290</v>
      </c>
      <c r="W1314" s="9">
        <v>3</v>
      </c>
      <c r="X1314" s="9">
        <f>INDEX(SLA_Policy!$D$2:$D$5,MATCH(F1314,SLA_Policy!$A$2:$A$5,0))</f>
        <v>72</v>
      </c>
      <c r="Y1314" s="9" t="str">
        <f>IF(E1314="Cancelled","Excluded",IF(D1314="",IF((SLA_Policy!$B$8-B1314)*24&gt;X1314,"Open - Breached","Open - On Track"),IF((D1314-B1314)*24&lt;=X1314,"Met","Breached")))</f>
        <v>Met</v>
      </c>
    </row>
    <row r="1315" spans="1:25" x14ac:dyDescent="0.25">
      <c r="A1315" s="9" t="s">
        <v>3217</v>
      </c>
      <c r="B1315" s="23">
        <v>45964.599305555603</v>
      </c>
      <c r="C1315" s="23">
        <v>45964.6159722222</v>
      </c>
      <c r="D1315" s="23">
        <v>45965.324305555601</v>
      </c>
      <c r="E1315" s="9" t="s">
        <v>212</v>
      </c>
      <c r="F1315" s="9" t="s">
        <v>189</v>
      </c>
      <c r="G1315" s="9" t="s">
        <v>213</v>
      </c>
      <c r="H1315" s="9" t="s">
        <v>161</v>
      </c>
      <c r="I1315" s="9" t="s">
        <v>389</v>
      </c>
      <c r="J1315" s="9" t="s">
        <v>3218</v>
      </c>
      <c r="K1315" s="9" t="s">
        <v>246</v>
      </c>
      <c r="L1315" s="9" t="s">
        <v>311</v>
      </c>
      <c r="M1315" s="9" t="s">
        <v>3219</v>
      </c>
      <c r="N1315" s="9" t="s">
        <v>199</v>
      </c>
      <c r="O1315" s="9" t="s">
        <v>116</v>
      </c>
      <c r="P1315" s="9" t="s">
        <v>342</v>
      </c>
      <c r="Q1315" s="9" t="s">
        <v>219</v>
      </c>
      <c r="R1315" s="9">
        <v>0</v>
      </c>
      <c r="S1315" s="9">
        <v>5</v>
      </c>
      <c r="U1315" s="9" t="s">
        <v>290</v>
      </c>
      <c r="X1315" s="9">
        <f>INDEX(SLA_Policy!$D$2:$D$5,MATCH(F1315,SLA_Policy!$A$2:$A$5,0))</f>
        <v>120</v>
      </c>
      <c r="Y1315" s="9" t="str">
        <f>IF(E1315="Cancelled","Excluded",IF(D1315="",IF((SLA_Policy!$B$8-B1315)*24&gt;X1315,"Open - Breached","Open - On Track"),IF((D1315-B1315)*24&lt;=X1315,"Met","Breached")))</f>
        <v>Met</v>
      </c>
    </row>
    <row r="1316" spans="1:25" x14ac:dyDescent="0.25">
      <c r="A1316" s="9" t="s">
        <v>3220</v>
      </c>
      <c r="B1316" s="23">
        <v>45964.607638888898</v>
      </c>
      <c r="C1316" s="23">
        <v>45964.608333333301</v>
      </c>
      <c r="D1316" s="23">
        <v>45964.685416666704</v>
      </c>
      <c r="E1316" s="9" t="s">
        <v>212</v>
      </c>
      <c r="F1316" s="9" t="s">
        <v>188</v>
      </c>
      <c r="G1316" s="9" t="s">
        <v>213</v>
      </c>
      <c r="H1316" s="9" t="s">
        <v>161</v>
      </c>
      <c r="I1316" s="9" t="s">
        <v>297</v>
      </c>
      <c r="J1316" s="9" t="s">
        <v>512</v>
      </c>
      <c r="K1316" s="9" t="s">
        <v>246</v>
      </c>
      <c r="L1316" s="9" t="s">
        <v>371</v>
      </c>
      <c r="M1316" s="9" t="s">
        <v>2222</v>
      </c>
      <c r="N1316" s="9" t="s">
        <v>198</v>
      </c>
      <c r="O1316" s="9" t="s">
        <v>116</v>
      </c>
      <c r="P1316" s="9" t="s">
        <v>590</v>
      </c>
      <c r="Q1316" s="9" t="s">
        <v>219</v>
      </c>
      <c r="R1316" s="9">
        <v>0</v>
      </c>
      <c r="S1316" s="9">
        <v>21</v>
      </c>
      <c r="U1316" s="9" t="s">
        <v>376</v>
      </c>
      <c r="X1316" s="9">
        <f>INDEX(SLA_Policy!$D$2:$D$5,MATCH(F1316,SLA_Policy!$A$2:$A$5,0))</f>
        <v>72</v>
      </c>
      <c r="Y1316" s="9" t="str">
        <f>IF(E1316="Cancelled","Excluded",IF(D1316="",IF((SLA_Policy!$B$8-B1316)*24&gt;X1316,"Open - Breached","Open - On Track"),IF((D1316-B1316)*24&lt;=X1316,"Met","Breached")))</f>
        <v>Met</v>
      </c>
    </row>
    <row r="1317" spans="1:25" x14ac:dyDescent="0.25">
      <c r="A1317" s="9" t="s">
        <v>3221</v>
      </c>
      <c r="B1317" s="23">
        <v>45964.617361111101</v>
      </c>
      <c r="C1317" s="23">
        <v>45964.646527777797</v>
      </c>
      <c r="D1317" s="23">
        <v>45964.747222222199</v>
      </c>
      <c r="E1317" s="9" t="s">
        <v>212</v>
      </c>
      <c r="F1317" s="9" t="s">
        <v>189</v>
      </c>
      <c r="G1317" s="9" t="s">
        <v>213</v>
      </c>
      <c r="H1317" s="9" t="s">
        <v>161</v>
      </c>
      <c r="I1317" s="9" t="s">
        <v>389</v>
      </c>
      <c r="J1317" s="9" t="s">
        <v>435</v>
      </c>
      <c r="K1317" s="9" t="s">
        <v>246</v>
      </c>
      <c r="L1317" s="9" t="s">
        <v>282</v>
      </c>
      <c r="M1317" s="9" t="s">
        <v>1521</v>
      </c>
      <c r="N1317" s="9" t="s">
        <v>199</v>
      </c>
      <c r="O1317" s="9" t="s">
        <v>116</v>
      </c>
      <c r="P1317" s="9" t="s">
        <v>218</v>
      </c>
      <c r="Q1317" s="9" t="s">
        <v>219</v>
      </c>
      <c r="R1317" s="9">
        <v>0</v>
      </c>
      <c r="S1317" s="9">
        <v>3</v>
      </c>
      <c r="U1317" s="9" t="s">
        <v>290</v>
      </c>
      <c r="W1317" s="9">
        <v>3</v>
      </c>
      <c r="X1317" s="9">
        <f>INDEX(SLA_Policy!$D$2:$D$5,MATCH(F1317,SLA_Policy!$A$2:$A$5,0))</f>
        <v>120</v>
      </c>
      <c r="Y1317" s="9" t="str">
        <f>IF(E1317="Cancelled","Excluded",IF(D1317="",IF((SLA_Policy!$B$8-B1317)*24&gt;X1317,"Open - Breached","Open - On Track"),IF((D1317-B1317)*24&lt;=X1317,"Met","Breached")))</f>
        <v>Met</v>
      </c>
    </row>
    <row r="1318" spans="1:25" x14ac:dyDescent="0.25">
      <c r="A1318" s="9" t="s">
        <v>3222</v>
      </c>
      <c r="B1318" s="23">
        <v>45964.638888888898</v>
      </c>
      <c r="C1318" s="23">
        <v>45964.654166666704</v>
      </c>
      <c r="D1318" s="23">
        <v>45971.379166666702</v>
      </c>
      <c r="E1318" s="9" t="s">
        <v>212</v>
      </c>
      <c r="F1318" s="9" t="s">
        <v>188</v>
      </c>
      <c r="G1318" s="9" t="s">
        <v>236</v>
      </c>
      <c r="H1318" s="9" t="s">
        <v>163</v>
      </c>
      <c r="I1318" s="9" t="s">
        <v>315</v>
      </c>
      <c r="J1318" s="9" t="s">
        <v>475</v>
      </c>
      <c r="K1318" s="9" t="s">
        <v>303</v>
      </c>
      <c r="L1318" s="9" t="s">
        <v>216</v>
      </c>
      <c r="M1318" s="9" t="s">
        <v>2490</v>
      </c>
      <c r="N1318" s="9" t="s">
        <v>196</v>
      </c>
      <c r="O1318" s="9" t="s">
        <v>180</v>
      </c>
      <c r="P1318" s="9" t="s">
        <v>278</v>
      </c>
      <c r="Q1318" s="9" t="s">
        <v>273</v>
      </c>
      <c r="R1318" s="9">
        <v>0</v>
      </c>
      <c r="S1318" s="9">
        <v>118</v>
      </c>
      <c r="T1318" s="9" t="s">
        <v>322</v>
      </c>
      <c r="U1318" s="9" t="s">
        <v>242</v>
      </c>
      <c r="X1318" s="9">
        <f>INDEX(SLA_Policy!$D$2:$D$5,MATCH(F1318,SLA_Policy!$A$2:$A$5,0))</f>
        <v>72</v>
      </c>
      <c r="Y1318" s="9" t="str">
        <f>IF(E1318="Cancelled","Excluded",IF(D1318="",IF((SLA_Policy!$B$8-B1318)*24&gt;X1318,"Open - Breached","Open - On Track"),IF((D1318-B1318)*24&lt;=X1318,"Met","Breached")))</f>
        <v>Breached</v>
      </c>
    </row>
    <row r="1319" spans="1:25" x14ac:dyDescent="0.25">
      <c r="A1319" s="9" t="s">
        <v>3223</v>
      </c>
      <c r="B1319" s="23">
        <v>45964.654861111099</v>
      </c>
      <c r="C1319" s="23">
        <v>45965.344444444498</v>
      </c>
      <c r="D1319" s="23">
        <v>45965.359722222202</v>
      </c>
      <c r="E1319" s="9" t="s">
        <v>212</v>
      </c>
      <c r="F1319" s="9" t="s">
        <v>189</v>
      </c>
      <c r="G1319" s="9" t="s">
        <v>236</v>
      </c>
      <c r="H1319" s="9" t="s">
        <v>161</v>
      </c>
      <c r="I1319" s="9" t="s">
        <v>482</v>
      </c>
      <c r="J1319" s="9" t="s">
        <v>2068</v>
      </c>
      <c r="K1319" s="9" t="s">
        <v>262</v>
      </c>
      <c r="L1319" s="9" t="s">
        <v>104</v>
      </c>
      <c r="M1319" s="9" t="s">
        <v>3039</v>
      </c>
      <c r="N1319" s="9" t="s">
        <v>197</v>
      </c>
      <c r="O1319" s="9" t="s">
        <v>177</v>
      </c>
      <c r="P1319" s="9" t="s">
        <v>241</v>
      </c>
      <c r="Q1319" s="9" t="s">
        <v>219</v>
      </c>
      <c r="R1319" s="9">
        <v>0</v>
      </c>
      <c r="S1319" s="9">
        <v>19</v>
      </c>
      <c r="U1319" s="9" t="s">
        <v>242</v>
      </c>
      <c r="X1319" s="9">
        <f>INDEX(SLA_Policy!$D$2:$D$5,MATCH(F1319,SLA_Policy!$A$2:$A$5,0))</f>
        <v>120</v>
      </c>
      <c r="Y1319" s="9" t="str">
        <f>IF(E1319="Cancelled","Excluded",IF(D1319="",IF((SLA_Policy!$B$8-B1319)*24&gt;X1319,"Open - Breached","Open - On Track"),IF((D1319-B1319)*24&lt;=X1319,"Met","Breached")))</f>
        <v>Met</v>
      </c>
    </row>
    <row r="1320" spans="1:25" x14ac:dyDescent="0.25">
      <c r="A1320" s="9" t="s">
        <v>3224</v>
      </c>
      <c r="B1320" s="23">
        <v>45964.666666666701</v>
      </c>
      <c r="C1320" s="23">
        <v>45964.668055555601</v>
      </c>
      <c r="D1320" s="23">
        <v>45965.363888888904</v>
      </c>
      <c r="E1320" s="9" t="s">
        <v>212</v>
      </c>
      <c r="F1320" s="9" t="s">
        <v>188</v>
      </c>
      <c r="G1320" s="9" t="s">
        <v>213</v>
      </c>
      <c r="H1320" s="9" t="s">
        <v>165</v>
      </c>
      <c r="I1320" s="9" t="s">
        <v>469</v>
      </c>
      <c r="J1320" s="9" t="s">
        <v>3225</v>
      </c>
      <c r="K1320" s="9" t="s">
        <v>239</v>
      </c>
      <c r="L1320" s="9" t="s">
        <v>282</v>
      </c>
      <c r="M1320" s="9" t="s">
        <v>471</v>
      </c>
      <c r="N1320" s="9" t="s">
        <v>198</v>
      </c>
      <c r="O1320" s="9" t="s">
        <v>176</v>
      </c>
      <c r="P1320" s="9" t="s">
        <v>253</v>
      </c>
      <c r="Q1320" s="9" t="s">
        <v>219</v>
      </c>
      <c r="R1320" s="9">
        <v>0</v>
      </c>
      <c r="S1320" s="9">
        <v>13</v>
      </c>
      <c r="U1320" s="9" t="s">
        <v>230</v>
      </c>
      <c r="X1320" s="9">
        <f>INDEX(SLA_Policy!$D$2:$D$5,MATCH(F1320,SLA_Policy!$A$2:$A$5,0))</f>
        <v>72</v>
      </c>
      <c r="Y1320" s="9" t="str">
        <f>IF(E1320="Cancelled","Excluded",IF(D1320="",IF((SLA_Policy!$B$8-B1320)*24&gt;X1320,"Open - Breached","Open - On Track"),IF((D1320-B1320)*24&lt;=X1320,"Met","Breached")))</f>
        <v>Met</v>
      </c>
    </row>
    <row r="1321" spans="1:25" x14ac:dyDescent="0.25">
      <c r="A1321" s="9" t="s">
        <v>3226</v>
      </c>
      <c r="B1321" s="23">
        <v>45964.670833333301</v>
      </c>
      <c r="C1321" s="23">
        <v>45964.697222222203</v>
      </c>
      <c r="D1321" s="23">
        <v>45967.342361111099</v>
      </c>
      <c r="E1321" s="9" t="s">
        <v>212</v>
      </c>
      <c r="F1321" s="9" t="s">
        <v>189</v>
      </c>
      <c r="G1321" s="9" t="s">
        <v>213</v>
      </c>
      <c r="H1321" s="9" t="s">
        <v>88</v>
      </c>
      <c r="I1321" s="9" t="s">
        <v>92</v>
      </c>
      <c r="J1321" s="9" t="s">
        <v>214</v>
      </c>
      <c r="K1321" s="9" t="s">
        <v>215</v>
      </c>
      <c r="L1321" s="9" t="s">
        <v>311</v>
      </c>
      <c r="M1321" s="9" t="s">
        <v>538</v>
      </c>
      <c r="N1321" s="9" t="s">
        <v>196</v>
      </c>
      <c r="O1321" s="9" t="s">
        <v>178</v>
      </c>
      <c r="P1321" s="9" t="s">
        <v>360</v>
      </c>
      <c r="Q1321" s="9" t="s">
        <v>219</v>
      </c>
      <c r="R1321" s="9">
        <v>0</v>
      </c>
      <c r="S1321" s="9">
        <v>14</v>
      </c>
      <c r="T1321" s="9" t="s">
        <v>229</v>
      </c>
      <c r="U1321" s="9" t="s">
        <v>266</v>
      </c>
      <c r="W1321" s="9">
        <v>5</v>
      </c>
      <c r="X1321" s="9">
        <f>INDEX(SLA_Policy!$D$2:$D$5,MATCH(F1321,SLA_Policy!$A$2:$A$5,0))</f>
        <v>120</v>
      </c>
      <c r="Y1321" s="9" t="str">
        <f>IF(E1321="Cancelled","Excluded",IF(D1321="",IF((SLA_Policy!$B$8-B1321)*24&gt;X1321,"Open - Breached","Open - On Track"),IF((D1321-B1321)*24&lt;=X1321,"Met","Breached")))</f>
        <v>Met</v>
      </c>
    </row>
    <row r="1322" spans="1:25" x14ac:dyDescent="0.25">
      <c r="A1322" s="9" t="s">
        <v>3227</v>
      </c>
      <c r="B1322" s="23">
        <v>45964.679166666698</v>
      </c>
      <c r="C1322" s="23">
        <v>45964.684027777803</v>
      </c>
      <c r="D1322" s="23">
        <v>45965.331250000003</v>
      </c>
      <c r="E1322" s="9" t="s">
        <v>212</v>
      </c>
      <c r="F1322" s="9" t="s">
        <v>189</v>
      </c>
      <c r="G1322" s="9" t="s">
        <v>213</v>
      </c>
      <c r="H1322" s="9" t="s">
        <v>166</v>
      </c>
      <c r="I1322" s="9" t="s">
        <v>286</v>
      </c>
      <c r="J1322" s="9" t="s">
        <v>3228</v>
      </c>
      <c r="K1322" s="9" t="s">
        <v>246</v>
      </c>
      <c r="L1322" s="9" t="s">
        <v>282</v>
      </c>
      <c r="M1322" s="9" t="s">
        <v>3229</v>
      </c>
      <c r="N1322" s="9" t="s">
        <v>200</v>
      </c>
      <c r="O1322" s="9" t="s">
        <v>181</v>
      </c>
      <c r="P1322" s="9" t="s">
        <v>445</v>
      </c>
      <c r="Q1322" s="9" t="s">
        <v>219</v>
      </c>
      <c r="R1322" s="9">
        <v>0</v>
      </c>
      <c r="S1322" s="9">
        <v>11</v>
      </c>
      <c r="U1322" s="9" t="s">
        <v>376</v>
      </c>
      <c r="W1322" s="9">
        <v>4</v>
      </c>
      <c r="X1322" s="9">
        <f>INDEX(SLA_Policy!$D$2:$D$5,MATCH(F1322,SLA_Policy!$A$2:$A$5,0))</f>
        <v>120</v>
      </c>
      <c r="Y1322" s="9" t="str">
        <f>IF(E1322="Cancelled","Excluded",IF(D1322="",IF((SLA_Policy!$B$8-B1322)*24&gt;X1322,"Open - Breached","Open - On Track"),IF((D1322-B1322)*24&lt;=X1322,"Met","Breached")))</f>
        <v>Met</v>
      </c>
    </row>
    <row r="1323" spans="1:25" x14ac:dyDescent="0.25">
      <c r="A1323" s="9" t="s">
        <v>3230</v>
      </c>
      <c r="B1323" s="23">
        <v>45964.681944444397</v>
      </c>
      <c r="C1323" s="23">
        <v>45964.711805555598</v>
      </c>
      <c r="D1323" s="23">
        <v>45967.340972222199</v>
      </c>
      <c r="E1323" s="9" t="s">
        <v>212</v>
      </c>
      <c r="F1323" s="9" t="s">
        <v>188</v>
      </c>
      <c r="G1323" s="9" t="s">
        <v>213</v>
      </c>
      <c r="H1323" s="9" t="s">
        <v>88</v>
      </c>
      <c r="I1323" s="9" t="s">
        <v>486</v>
      </c>
      <c r="J1323" s="9" t="s">
        <v>527</v>
      </c>
      <c r="K1323" s="9" t="s">
        <v>239</v>
      </c>
      <c r="L1323" s="9" t="s">
        <v>216</v>
      </c>
      <c r="M1323" s="9" t="s">
        <v>3231</v>
      </c>
      <c r="N1323" s="9" t="s">
        <v>199</v>
      </c>
      <c r="O1323" s="9" t="s">
        <v>178</v>
      </c>
      <c r="P1323" s="9" t="s">
        <v>360</v>
      </c>
      <c r="Q1323" s="9" t="s">
        <v>219</v>
      </c>
      <c r="R1323" s="9">
        <v>0</v>
      </c>
      <c r="S1323" s="9">
        <v>44</v>
      </c>
      <c r="U1323" s="9" t="s">
        <v>266</v>
      </c>
      <c r="X1323" s="9">
        <f>INDEX(SLA_Policy!$D$2:$D$5,MATCH(F1323,SLA_Policy!$A$2:$A$5,0))</f>
        <v>72</v>
      </c>
      <c r="Y1323" s="9" t="str">
        <f>IF(E1323="Cancelled","Excluded",IF(D1323="",IF((SLA_Policy!$B$8-B1323)*24&gt;X1323,"Open - Breached","Open - On Track"),IF((D1323-B1323)*24&lt;=X1323,"Met","Breached")))</f>
        <v>Met</v>
      </c>
    </row>
    <row r="1324" spans="1:25" x14ac:dyDescent="0.25">
      <c r="A1324" s="9" t="s">
        <v>3232</v>
      </c>
      <c r="B1324" s="23">
        <v>45964.740277777797</v>
      </c>
      <c r="C1324" s="23">
        <v>45964.743055555598</v>
      </c>
      <c r="D1324" s="23">
        <v>45965.372916666704</v>
      </c>
      <c r="E1324" s="9" t="s">
        <v>212</v>
      </c>
      <c r="F1324" s="9" t="s">
        <v>188</v>
      </c>
      <c r="G1324" s="9" t="s">
        <v>213</v>
      </c>
      <c r="H1324" s="9" t="s">
        <v>167</v>
      </c>
      <c r="I1324" s="9" t="s">
        <v>362</v>
      </c>
      <c r="J1324" s="9" t="s">
        <v>3233</v>
      </c>
      <c r="K1324" s="9" t="s">
        <v>246</v>
      </c>
      <c r="L1324" s="9" t="s">
        <v>216</v>
      </c>
      <c r="M1324" s="9" t="s">
        <v>2011</v>
      </c>
      <c r="N1324" s="9" t="s">
        <v>198</v>
      </c>
      <c r="O1324" s="9" t="s">
        <v>176</v>
      </c>
      <c r="P1324" s="9" t="s">
        <v>228</v>
      </c>
      <c r="Q1324" s="9" t="s">
        <v>219</v>
      </c>
      <c r="R1324" s="9">
        <v>0</v>
      </c>
      <c r="S1324" s="9">
        <v>18</v>
      </c>
      <c r="U1324" s="9" t="s">
        <v>266</v>
      </c>
      <c r="X1324" s="9">
        <f>INDEX(SLA_Policy!$D$2:$D$5,MATCH(F1324,SLA_Policy!$A$2:$A$5,0))</f>
        <v>72</v>
      </c>
      <c r="Y1324" s="9" t="str">
        <f>IF(E1324="Cancelled","Excluded",IF(D1324="",IF((SLA_Policy!$B$8-B1324)*24&gt;X1324,"Open - Breached","Open - On Track"),IF((D1324-B1324)*24&lt;=X1324,"Met","Breached")))</f>
        <v>Met</v>
      </c>
    </row>
    <row r="1325" spans="1:25" x14ac:dyDescent="0.25">
      <c r="A1325" s="9" t="s">
        <v>3234</v>
      </c>
      <c r="B1325" s="23">
        <v>45964.750694444498</v>
      </c>
      <c r="C1325" s="23">
        <v>45964.752083333296</v>
      </c>
      <c r="D1325" s="23">
        <v>45965.3125</v>
      </c>
      <c r="E1325" s="9" t="s">
        <v>212</v>
      </c>
      <c r="F1325" s="9" t="s">
        <v>188</v>
      </c>
      <c r="G1325" s="9" t="s">
        <v>213</v>
      </c>
      <c r="H1325" s="9" t="s">
        <v>166</v>
      </c>
      <c r="I1325" s="9" t="s">
        <v>286</v>
      </c>
      <c r="J1325" s="9" t="s">
        <v>3235</v>
      </c>
      <c r="K1325" s="9" t="s">
        <v>246</v>
      </c>
      <c r="L1325" s="9" t="s">
        <v>216</v>
      </c>
      <c r="M1325" s="9" t="s">
        <v>1512</v>
      </c>
      <c r="N1325" s="9" t="s">
        <v>199</v>
      </c>
      <c r="O1325" s="9" t="s">
        <v>181</v>
      </c>
      <c r="P1325" s="9" t="s">
        <v>445</v>
      </c>
      <c r="Q1325" s="9" t="s">
        <v>219</v>
      </c>
      <c r="R1325" s="9">
        <v>0</v>
      </c>
      <c r="S1325" s="9">
        <v>8</v>
      </c>
      <c r="U1325" s="9" t="s">
        <v>376</v>
      </c>
      <c r="X1325" s="9">
        <f>INDEX(SLA_Policy!$D$2:$D$5,MATCH(F1325,SLA_Policy!$A$2:$A$5,0))</f>
        <v>72</v>
      </c>
      <c r="Y1325" s="9" t="str">
        <f>IF(E1325="Cancelled","Excluded",IF(D1325="",IF((SLA_Policy!$B$8-B1325)*24&gt;X1325,"Open - Breached","Open - On Track"),IF((D1325-B1325)*24&lt;=X1325,"Met","Breached")))</f>
        <v>Met</v>
      </c>
    </row>
    <row r="1326" spans="1:25" x14ac:dyDescent="0.25">
      <c r="A1326" s="9" t="s">
        <v>3236</v>
      </c>
      <c r="B1326" s="23">
        <v>45964.774305555598</v>
      </c>
      <c r="C1326" s="23">
        <v>45965.320138888899</v>
      </c>
      <c r="D1326" s="23">
        <v>45965.327083333301</v>
      </c>
      <c r="E1326" s="9" t="s">
        <v>212</v>
      </c>
      <c r="F1326" s="9" t="s">
        <v>188</v>
      </c>
      <c r="G1326" s="9" t="s">
        <v>213</v>
      </c>
      <c r="H1326" s="9" t="s">
        <v>88</v>
      </c>
      <c r="I1326" s="9" t="s">
        <v>486</v>
      </c>
      <c r="J1326" s="9" t="s">
        <v>3237</v>
      </c>
      <c r="K1326" s="9" t="s">
        <v>246</v>
      </c>
      <c r="L1326" s="9" t="s">
        <v>226</v>
      </c>
      <c r="M1326" s="9" t="s">
        <v>1307</v>
      </c>
      <c r="N1326" s="9" t="s">
        <v>198</v>
      </c>
      <c r="O1326" s="9" t="s">
        <v>178</v>
      </c>
      <c r="P1326" s="9" t="s">
        <v>272</v>
      </c>
      <c r="Q1326" s="9" t="s">
        <v>219</v>
      </c>
      <c r="R1326" s="9">
        <v>0</v>
      </c>
      <c r="S1326" s="9">
        <v>20</v>
      </c>
      <c r="U1326" s="9" t="s">
        <v>266</v>
      </c>
      <c r="W1326" s="9">
        <v>5</v>
      </c>
      <c r="X1326" s="9">
        <f>INDEX(SLA_Policy!$D$2:$D$5,MATCH(F1326,SLA_Policy!$A$2:$A$5,0))</f>
        <v>72</v>
      </c>
      <c r="Y1326" s="9" t="str">
        <f>IF(E1326="Cancelled","Excluded",IF(D1326="",IF((SLA_Policy!$B$8-B1326)*24&gt;X1326,"Open - Breached","Open - On Track"),IF((D1326-B1326)*24&lt;=X1326,"Met","Breached")))</f>
        <v>Met</v>
      </c>
    </row>
    <row r="1327" spans="1:25" x14ac:dyDescent="0.25">
      <c r="A1327" s="9" t="s">
        <v>3238</v>
      </c>
      <c r="B1327" s="23">
        <v>45964.795833333301</v>
      </c>
      <c r="C1327" s="23">
        <v>45965.302777777797</v>
      </c>
      <c r="D1327" s="23">
        <v>45965.3256944444</v>
      </c>
      <c r="E1327" s="9" t="s">
        <v>212</v>
      </c>
      <c r="F1327" s="9" t="s">
        <v>188</v>
      </c>
      <c r="G1327" s="9" t="s">
        <v>213</v>
      </c>
      <c r="H1327" s="9" t="s">
        <v>164</v>
      </c>
      <c r="I1327" s="9" t="s">
        <v>339</v>
      </c>
      <c r="J1327" s="9" t="s">
        <v>3239</v>
      </c>
      <c r="K1327" s="9" t="s">
        <v>262</v>
      </c>
      <c r="L1327" s="9" t="s">
        <v>104</v>
      </c>
      <c r="M1327" s="9" t="s">
        <v>3240</v>
      </c>
      <c r="N1327" s="9" t="s">
        <v>198</v>
      </c>
      <c r="O1327" s="9" t="s">
        <v>180</v>
      </c>
      <c r="P1327" s="9" t="s">
        <v>318</v>
      </c>
      <c r="Q1327" s="9" t="s">
        <v>273</v>
      </c>
      <c r="R1327" s="9">
        <v>0</v>
      </c>
      <c r="S1327" s="9">
        <v>17</v>
      </c>
      <c r="T1327" s="9" t="s">
        <v>343</v>
      </c>
      <c r="U1327" s="9" t="s">
        <v>290</v>
      </c>
      <c r="X1327" s="9">
        <f>INDEX(SLA_Policy!$D$2:$D$5,MATCH(F1327,SLA_Policy!$A$2:$A$5,0))</f>
        <v>72</v>
      </c>
      <c r="Y1327" s="9" t="str">
        <f>IF(E1327="Cancelled","Excluded",IF(D1327="",IF((SLA_Policy!$B$8-B1327)*24&gt;X1327,"Open - Breached","Open - On Track"),IF((D1327-B1327)*24&lt;=X1327,"Met","Breached")))</f>
        <v>Met</v>
      </c>
    </row>
    <row r="1328" spans="1:25" x14ac:dyDescent="0.25">
      <c r="A1328" s="9" t="s">
        <v>3241</v>
      </c>
      <c r="B1328" s="23">
        <v>45964.867361111101</v>
      </c>
      <c r="C1328" s="23">
        <v>45965.354166666701</v>
      </c>
      <c r="D1328" s="23">
        <v>45965.5180555556</v>
      </c>
      <c r="E1328" s="9" t="s">
        <v>212</v>
      </c>
      <c r="F1328" s="9" t="s">
        <v>188</v>
      </c>
      <c r="G1328" s="9" t="s">
        <v>236</v>
      </c>
      <c r="H1328" s="9" t="s">
        <v>162</v>
      </c>
      <c r="I1328" s="9" t="s">
        <v>280</v>
      </c>
      <c r="J1328" s="9" t="s">
        <v>3242</v>
      </c>
      <c r="K1328" s="9" t="s">
        <v>225</v>
      </c>
      <c r="L1328" s="9" t="s">
        <v>216</v>
      </c>
      <c r="M1328" s="9" t="s">
        <v>3243</v>
      </c>
      <c r="N1328" s="9" t="s">
        <v>196</v>
      </c>
      <c r="O1328" s="9" t="s">
        <v>179</v>
      </c>
      <c r="P1328" s="9" t="s">
        <v>337</v>
      </c>
      <c r="Q1328" s="9" t="s">
        <v>219</v>
      </c>
      <c r="R1328" s="9">
        <v>0</v>
      </c>
      <c r="S1328" s="9">
        <v>32</v>
      </c>
      <c r="U1328" s="9" t="s">
        <v>242</v>
      </c>
      <c r="X1328" s="9">
        <f>INDEX(SLA_Policy!$D$2:$D$5,MATCH(F1328,SLA_Policy!$A$2:$A$5,0))</f>
        <v>72</v>
      </c>
      <c r="Y1328" s="9" t="str">
        <f>IF(E1328="Cancelled","Excluded",IF(D1328="",IF((SLA_Policy!$B$8-B1328)*24&gt;X1328,"Open - Breached","Open - On Track"),IF((D1328-B1328)*24&lt;=X1328,"Met","Breached")))</f>
        <v>Met</v>
      </c>
    </row>
    <row r="1329" spans="1:25" x14ac:dyDescent="0.25">
      <c r="A1329" s="9" t="s">
        <v>3244</v>
      </c>
      <c r="B1329" s="23">
        <v>45965.265972222202</v>
      </c>
      <c r="C1329" s="23">
        <v>45965.3215277778</v>
      </c>
      <c r="D1329" s="23">
        <v>45965.711805555598</v>
      </c>
      <c r="E1329" s="9" t="s">
        <v>212</v>
      </c>
      <c r="F1329" s="9" t="s">
        <v>188</v>
      </c>
      <c r="G1329" s="9" t="s">
        <v>213</v>
      </c>
      <c r="H1329" s="9" t="s">
        <v>167</v>
      </c>
      <c r="I1329" s="9" t="s">
        <v>362</v>
      </c>
      <c r="J1329" s="9" t="s">
        <v>1946</v>
      </c>
      <c r="K1329" s="9" t="s">
        <v>246</v>
      </c>
      <c r="L1329" s="9" t="s">
        <v>351</v>
      </c>
      <c r="M1329" s="9" t="s">
        <v>2530</v>
      </c>
      <c r="N1329" s="9" t="s">
        <v>196</v>
      </c>
      <c r="O1329" s="9" t="s">
        <v>116</v>
      </c>
      <c r="P1329" s="9" t="s">
        <v>590</v>
      </c>
      <c r="Q1329" s="9" t="s">
        <v>219</v>
      </c>
      <c r="R1329" s="9">
        <v>0</v>
      </c>
      <c r="S1329" s="9">
        <v>42</v>
      </c>
      <c r="U1329" s="9" t="s">
        <v>290</v>
      </c>
      <c r="X1329" s="9">
        <f>INDEX(SLA_Policy!$D$2:$D$5,MATCH(F1329,SLA_Policy!$A$2:$A$5,0))</f>
        <v>72</v>
      </c>
      <c r="Y1329" s="9" t="str">
        <f>IF(E1329="Cancelled","Excluded",IF(D1329="",IF((SLA_Policy!$B$8-B1329)*24&gt;X1329,"Open - Breached","Open - On Track"),IF((D1329-B1329)*24&lt;=X1329,"Met","Breached")))</f>
        <v>Met</v>
      </c>
    </row>
    <row r="1330" spans="1:25" x14ac:dyDescent="0.25">
      <c r="A1330" s="9" t="s">
        <v>3245</v>
      </c>
      <c r="B1330" s="23">
        <v>45965.269444444399</v>
      </c>
      <c r="C1330" s="23">
        <v>45965.336111111101</v>
      </c>
      <c r="D1330" s="23">
        <v>45965.347916666702</v>
      </c>
      <c r="E1330" s="9" t="s">
        <v>212</v>
      </c>
      <c r="F1330" s="9" t="s">
        <v>189</v>
      </c>
      <c r="G1330" s="9" t="s">
        <v>213</v>
      </c>
      <c r="H1330" s="9" t="s">
        <v>161</v>
      </c>
      <c r="I1330" s="9" t="s">
        <v>389</v>
      </c>
      <c r="J1330" s="9" t="s">
        <v>435</v>
      </c>
      <c r="K1330" s="9" t="s">
        <v>246</v>
      </c>
      <c r="L1330" s="9" t="s">
        <v>311</v>
      </c>
      <c r="M1330" s="9" t="s">
        <v>2435</v>
      </c>
      <c r="N1330" s="9" t="s">
        <v>198</v>
      </c>
      <c r="O1330" s="9" t="s">
        <v>116</v>
      </c>
      <c r="P1330" s="9" t="s">
        <v>295</v>
      </c>
      <c r="Q1330" s="9" t="s">
        <v>219</v>
      </c>
      <c r="R1330" s="9">
        <v>0</v>
      </c>
      <c r="S1330" s="9">
        <v>8</v>
      </c>
      <c r="U1330" s="9" t="s">
        <v>221</v>
      </c>
      <c r="X1330" s="9">
        <f>INDEX(SLA_Policy!$D$2:$D$5,MATCH(F1330,SLA_Policy!$A$2:$A$5,0))</f>
        <v>120</v>
      </c>
      <c r="Y1330" s="9" t="str">
        <f>IF(E1330="Cancelled","Excluded",IF(D1330="",IF((SLA_Policy!$B$8-B1330)*24&gt;X1330,"Open - Breached","Open - On Track"),IF((D1330-B1330)*24&lt;=X1330,"Met","Breached")))</f>
        <v>Met</v>
      </c>
    </row>
    <row r="1331" spans="1:25" x14ac:dyDescent="0.25">
      <c r="A1331" s="9" t="s">
        <v>3246</v>
      </c>
      <c r="B1331" s="23">
        <v>45965.297222222202</v>
      </c>
      <c r="C1331" s="23">
        <v>45965.332638888904</v>
      </c>
      <c r="D1331" s="23">
        <v>45965.3618055556</v>
      </c>
      <c r="E1331" s="9" t="s">
        <v>212</v>
      </c>
      <c r="F1331" s="9" t="s">
        <v>188</v>
      </c>
      <c r="G1331" s="9" t="s">
        <v>213</v>
      </c>
      <c r="H1331" s="9" t="s">
        <v>88</v>
      </c>
      <c r="I1331" s="9" t="s">
        <v>92</v>
      </c>
      <c r="J1331" s="9" t="s">
        <v>214</v>
      </c>
      <c r="K1331" s="9" t="s">
        <v>262</v>
      </c>
      <c r="L1331" s="9" t="s">
        <v>270</v>
      </c>
      <c r="M1331" s="9" t="s">
        <v>3247</v>
      </c>
      <c r="N1331" s="9" t="s">
        <v>196</v>
      </c>
      <c r="O1331" s="9" t="s">
        <v>116</v>
      </c>
      <c r="P1331" s="9" t="s">
        <v>234</v>
      </c>
      <c r="Q1331" s="9" t="s">
        <v>219</v>
      </c>
      <c r="R1331" s="9">
        <v>0</v>
      </c>
      <c r="S1331" s="9">
        <v>22</v>
      </c>
      <c r="T1331" s="9" t="s">
        <v>136</v>
      </c>
      <c r="U1331" s="9" t="s">
        <v>290</v>
      </c>
      <c r="W1331" s="9">
        <v>5</v>
      </c>
      <c r="X1331" s="9">
        <f>INDEX(SLA_Policy!$D$2:$D$5,MATCH(F1331,SLA_Policy!$A$2:$A$5,0))</f>
        <v>72</v>
      </c>
      <c r="Y1331" s="9" t="str">
        <f>IF(E1331="Cancelled","Excluded",IF(D1331="",IF((SLA_Policy!$B$8-B1331)*24&gt;X1331,"Open - Breached","Open - On Track"),IF((D1331-B1331)*24&lt;=X1331,"Met","Breached")))</f>
        <v>Met</v>
      </c>
    </row>
    <row r="1332" spans="1:25" x14ac:dyDescent="0.25">
      <c r="A1332" s="9" t="s">
        <v>3248</v>
      </c>
      <c r="B1332" s="23">
        <v>45965.3</v>
      </c>
      <c r="C1332" s="23">
        <v>45965.377777777801</v>
      </c>
      <c r="D1332" s="23">
        <v>45985.404166666704</v>
      </c>
      <c r="E1332" s="9" t="s">
        <v>212</v>
      </c>
      <c r="F1332" s="9" t="s">
        <v>189</v>
      </c>
      <c r="G1332" s="9" t="s">
        <v>236</v>
      </c>
      <c r="H1332" s="9" t="s">
        <v>164</v>
      </c>
      <c r="I1332" s="9" t="s">
        <v>421</v>
      </c>
      <c r="J1332" s="9" t="s">
        <v>1858</v>
      </c>
      <c r="K1332" s="9" t="s">
        <v>246</v>
      </c>
      <c r="L1332" s="9" t="s">
        <v>104</v>
      </c>
      <c r="M1332" s="9" t="s">
        <v>3249</v>
      </c>
      <c r="N1332" s="9" t="s">
        <v>196</v>
      </c>
      <c r="O1332" s="9" t="s">
        <v>180</v>
      </c>
      <c r="P1332" s="9" t="s">
        <v>278</v>
      </c>
      <c r="Q1332" s="9" t="s">
        <v>219</v>
      </c>
      <c r="R1332" s="9">
        <v>0</v>
      </c>
      <c r="S1332" s="9">
        <v>35</v>
      </c>
      <c r="T1332" s="9" t="s">
        <v>464</v>
      </c>
      <c r="U1332" s="9" t="s">
        <v>242</v>
      </c>
      <c r="X1332" s="9">
        <f>INDEX(SLA_Policy!$D$2:$D$5,MATCH(F1332,SLA_Policy!$A$2:$A$5,0))</f>
        <v>120</v>
      </c>
      <c r="Y1332" s="9" t="str">
        <f>IF(E1332="Cancelled","Excluded",IF(D1332="",IF((SLA_Policy!$B$8-B1332)*24&gt;X1332,"Open - Breached","Open - On Track"),IF((D1332-B1332)*24&lt;=X1332,"Met","Breached")))</f>
        <v>Breached</v>
      </c>
    </row>
    <row r="1333" spans="1:25" x14ac:dyDescent="0.25">
      <c r="A1333" s="9" t="s">
        <v>3250</v>
      </c>
      <c r="B1333" s="23">
        <v>45965.301388888904</v>
      </c>
      <c r="C1333" s="23">
        <v>45965.365277777797</v>
      </c>
      <c r="D1333" s="23">
        <v>45965.412499999999</v>
      </c>
      <c r="E1333" s="9" t="s">
        <v>212</v>
      </c>
      <c r="F1333" s="9" t="s">
        <v>188</v>
      </c>
      <c r="G1333" s="9" t="s">
        <v>213</v>
      </c>
      <c r="H1333" s="9" t="s">
        <v>166</v>
      </c>
      <c r="I1333" s="9" t="s">
        <v>286</v>
      </c>
      <c r="J1333" s="9" t="s">
        <v>383</v>
      </c>
      <c r="K1333" s="9" t="s">
        <v>246</v>
      </c>
      <c r="L1333" s="9" t="s">
        <v>371</v>
      </c>
      <c r="M1333" s="9" t="s">
        <v>993</v>
      </c>
      <c r="N1333" s="9" t="s">
        <v>196</v>
      </c>
      <c r="O1333" s="9" t="s">
        <v>181</v>
      </c>
      <c r="P1333" s="9" t="s">
        <v>449</v>
      </c>
      <c r="Q1333" s="9" t="s">
        <v>219</v>
      </c>
      <c r="R1333" s="9">
        <v>0</v>
      </c>
      <c r="S1333" s="9">
        <v>14</v>
      </c>
      <c r="U1333" s="9" t="s">
        <v>290</v>
      </c>
      <c r="W1333" s="9">
        <v>4</v>
      </c>
      <c r="X1333" s="9">
        <f>INDEX(SLA_Policy!$D$2:$D$5,MATCH(F1333,SLA_Policy!$A$2:$A$5,0))</f>
        <v>72</v>
      </c>
      <c r="Y1333" s="9" t="str">
        <f>IF(E1333="Cancelled","Excluded",IF(D1333="",IF((SLA_Policy!$B$8-B1333)*24&gt;X1333,"Open - Breached","Open - On Track"),IF((D1333-B1333)*24&lt;=X1333,"Met","Breached")))</f>
        <v>Met</v>
      </c>
    </row>
    <row r="1334" spans="1:25" x14ac:dyDescent="0.25">
      <c r="A1334" s="9" t="s">
        <v>3251</v>
      </c>
      <c r="B1334" s="23">
        <v>45965.3125</v>
      </c>
      <c r="C1334" s="23">
        <v>45965.318055555603</v>
      </c>
      <c r="D1334" s="23">
        <v>45965.3881944444</v>
      </c>
      <c r="E1334" s="9" t="s">
        <v>212</v>
      </c>
      <c r="F1334" s="9" t="s">
        <v>188</v>
      </c>
      <c r="G1334" s="9" t="s">
        <v>213</v>
      </c>
      <c r="H1334" s="9" t="s">
        <v>162</v>
      </c>
      <c r="I1334" s="9" t="s">
        <v>393</v>
      </c>
      <c r="J1334" s="9" t="s">
        <v>3252</v>
      </c>
      <c r="K1334" s="9" t="s">
        <v>303</v>
      </c>
      <c r="L1334" s="9" t="s">
        <v>311</v>
      </c>
      <c r="M1334" s="9" t="s">
        <v>2747</v>
      </c>
      <c r="N1334" s="9" t="s">
        <v>196</v>
      </c>
      <c r="O1334" s="9" t="s">
        <v>116</v>
      </c>
      <c r="P1334" s="9" t="s">
        <v>258</v>
      </c>
      <c r="Q1334" s="9" t="s">
        <v>219</v>
      </c>
      <c r="R1334" s="9">
        <v>0</v>
      </c>
      <c r="S1334" s="9">
        <v>5</v>
      </c>
      <c r="U1334" s="9" t="s">
        <v>248</v>
      </c>
      <c r="X1334" s="9">
        <f>INDEX(SLA_Policy!$D$2:$D$5,MATCH(F1334,SLA_Policy!$A$2:$A$5,0))</f>
        <v>72</v>
      </c>
      <c r="Y1334" s="9" t="str">
        <f>IF(E1334="Cancelled","Excluded",IF(D1334="",IF((SLA_Policy!$B$8-B1334)*24&gt;X1334,"Open - Breached","Open - On Track"),IF((D1334-B1334)*24&lt;=X1334,"Met","Breached")))</f>
        <v>Met</v>
      </c>
    </row>
    <row r="1335" spans="1:25" x14ac:dyDescent="0.25">
      <c r="A1335" s="9" t="s">
        <v>3253</v>
      </c>
      <c r="B1335" s="23">
        <v>45965.332638888904</v>
      </c>
      <c r="C1335" s="23">
        <v>45965.347222222197</v>
      </c>
      <c r="D1335" s="23">
        <v>45966.324305555601</v>
      </c>
      <c r="E1335" s="9" t="s">
        <v>212</v>
      </c>
      <c r="F1335" s="9" t="s">
        <v>188</v>
      </c>
      <c r="G1335" s="9" t="s">
        <v>213</v>
      </c>
      <c r="H1335" s="9" t="s">
        <v>163</v>
      </c>
      <c r="I1335" s="9" t="s">
        <v>250</v>
      </c>
      <c r="J1335" s="9" t="s">
        <v>3254</v>
      </c>
      <c r="K1335" s="9" t="s">
        <v>239</v>
      </c>
      <c r="L1335" s="9" t="s">
        <v>351</v>
      </c>
      <c r="M1335" s="9" t="s">
        <v>2415</v>
      </c>
      <c r="N1335" s="9" t="s">
        <v>196</v>
      </c>
      <c r="O1335" s="9" t="s">
        <v>176</v>
      </c>
      <c r="P1335" s="9" t="s">
        <v>253</v>
      </c>
      <c r="Q1335" s="9" t="s">
        <v>219</v>
      </c>
      <c r="R1335" s="9">
        <v>0</v>
      </c>
      <c r="S1335" s="9">
        <v>33</v>
      </c>
      <c r="T1335" s="9" t="s">
        <v>220</v>
      </c>
      <c r="U1335" s="9" t="s">
        <v>230</v>
      </c>
      <c r="W1335" s="9">
        <v>5</v>
      </c>
      <c r="X1335" s="9">
        <f>INDEX(SLA_Policy!$D$2:$D$5,MATCH(F1335,SLA_Policy!$A$2:$A$5,0))</f>
        <v>72</v>
      </c>
      <c r="Y1335" s="9" t="str">
        <f>IF(E1335="Cancelled","Excluded",IF(D1335="",IF((SLA_Policy!$B$8-B1335)*24&gt;X1335,"Open - Breached","Open - On Track"),IF((D1335-B1335)*24&lt;=X1335,"Met","Breached")))</f>
        <v>Met</v>
      </c>
    </row>
    <row r="1336" spans="1:25" x14ac:dyDescent="0.25">
      <c r="A1336" s="9" t="s">
        <v>3255</v>
      </c>
      <c r="B1336" s="23">
        <v>45965.34375</v>
      </c>
      <c r="C1336" s="23">
        <v>45965.350694444503</v>
      </c>
      <c r="D1336" s="23">
        <v>45966.314583333296</v>
      </c>
      <c r="E1336" s="9" t="s">
        <v>212</v>
      </c>
      <c r="F1336" s="9" t="s">
        <v>188</v>
      </c>
      <c r="G1336" s="9" t="s">
        <v>213</v>
      </c>
      <c r="H1336" s="9" t="s">
        <v>163</v>
      </c>
      <c r="I1336" s="9" t="s">
        <v>223</v>
      </c>
      <c r="J1336" s="9" t="s">
        <v>3256</v>
      </c>
      <c r="K1336" s="9" t="s">
        <v>225</v>
      </c>
      <c r="L1336" s="9" t="s">
        <v>307</v>
      </c>
      <c r="M1336" s="9" t="s">
        <v>308</v>
      </c>
      <c r="N1336" s="9" t="s">
        <v>196</v>
      </c>
      <c r="O1336" s="9" t="s">
        <v>176</v>
      </c>
      <c r="P1336" s="9" t="s">
        <v>419</v>
      </c>
      <c r="Q1336" s="9" t="s">
        <v>219</v>
      </c>
      <c r="R1336" s="9">
        <v>0</v>
      </c>
      <c r="S1336" s="9">
        <v>62</v>
      </c>
      <c r="T1336" s="9" t="s">
        <v>136</v>
      </c>
      <c r="U1336" s="9" t="s">
        <v>376</v>
      </c>
      <c r="W1336" s="9">
        <v>5</v>
      </c>
      <c r="X1336" s="9">
        <f>INDEX(SLA_Policy!$D$2:$D$5,MATCH(F1336,SLA_Policy!$A$2:$A$5,0))</f>
        <v>72</v>
      </c>
      <c r="Y1336" s="9" t="str">
        <f>IF(E1336="Cancelled","Excluded",IF(D1336="",IF((SLA_Policy!$B$8-B1336)*24&gt;X1336,"Open - Breached","Open - On Track"),IF((D1336-B1336)*24&lt;=X1336,"Met","Breached")))</f>
        <v>Met</v>
      </c>
    </row>
    <row r="1337" spans="1:25" x14ac:dyDescent="0.25">
      <c r="A1337" s="9" t="s">
        <v>3257</v>
      </c>
      <c r="B1337" s="23">
        <v>45965.3569444444</v>
      </c>
      <c r="C1337" s="23">
        <v>45965.369444444397</v>
      </c>
      <c r="D1337" s="23">
        <v>45965.552777777797</v>
      </c>
      <c r="E1337" s="9" t="s">
        <v>212</v>
      </c>
      <c r="F1337" s="9" t="s">
        <v>189</v>
      </c>
      <c r="G1337" s="9" t="s">
        <v>213</v>
      </c>
      <c r="H1337" s="9" t="s">
        <v>88</v>
      </c>
      <c r="I1337" s="9" t="s">
        <v>92</v>
      </c>
      <c r="J1337" s="9" t="s">
        <v>3258</v>
      </c>
      <c r="K1337" s="9" t="s">
        <v>225</v>
      </c>
      <c r="L1337" s="9" t="s">
        <v>216</v>
      </c>
      <c r="M1337" s="9" t="s">
        <v>1324</v>
      </c>
      <c r="N1337" s="9" t="s">
        <v>198</v>
      </c>
      <c r="O1337" s="9" t="s">
        <v>178</v>
      </c>
      <c r="P1337" s="9" t="s">
        <v>414</v>
      </c>
      <c r="Q1337" s="9" t="s">
        <v>219</v>
      </c>
      <c r="R1337" s="9">
        <v>0</v>
      </c>
      <c r="S1337" s="9">
        <v>30</v>
      </c>
      <c r="T1337" s="9" t="s">
        <v>136</v>
      </c>
      <c r="U1337" s="9" t="s">
        <v>266</v>
      </c>
      <c r="W1337" s="9">
        <v>5</v>
      </c>
      <c r="X1337" s="9">
        <f>INDEX(SLA_Policy!$D$2:$D$5,MATCH(F1337,SLA_Policy!$A$2:$A$5,0))</f>
        <v>120</v>
      </c>
      <c r="Y1337" s="9" t="str">
        <f>IF(E1337="Cancelled","Excluded",IF(D1337="",IF((SLA_Policy!$B$8-B1337)*24&gt;X1337,"Open - Breached","Open - On Track"),IF((D1337-B1337)*24&lt;=X1337,"Met","Breached")))</f>
        <v>Met</v>
      </c>
    </row>
    <row r="1338" spans="1:25" x14ac:dyDescent="0.25">
      <c r="A1338" s="9" t="s">
        <v>3259</v>
      </c>
      <c r="B1338" s="23">
        <v>45965.3569444444</v>
      </c>
      <c r="C1338" s="23">
        <v>45965.4506944444</v>
      </c>
      <c r="D1338" s="23">
        <v>45967.595138888901</v>
      </c>
      <c r="E1338" s="9" t="s">
        <v>212</v>
      </c>
      <c r="F1338" s="9" t="s">
        <v>189</v>
      </c>
      <c r="G1338" s="9" t="s">
        <v>213</v>
      </c>
      <c r="H1338" s="9" t="s">
        <v>163</v>
      </c>
      <c r="I1338" s="9" t="s">
        <v>405</v>
      </c>
      <c r="J1338" s="9" t="s">
        <v>783</v>
      </c>
      <c r="K1338" s="9" t="s">
        <v>410</v>
      </c>
      <c r="L1338" s="9" t="s">
        <v>351</v>
      </c>
      <c r="M1338" s="9" t="s">
        <v>1224</v>
      </c>
      <c r="N1338" s="9" t="s">
        <v>196</v>
      </c>
      <c r="O1338" s="9" t="s">
        <v>176</v>
      </c>
      <c r="P1338" s="9" t="s">
        <v>1159</v>
      </c>
      <c r="Q1338" s="9" t="s">
        <v>219</v>
      </c>
      <c r="R1338" s="9">
        <v>0</v>
      </c>
      <c r="S1338" s="9">
        <v>9</v>
      </c>
      <c r="U1338" s="9" t="s">
        <v>230</v>
      </c>
      <c r="X1338" s="9">
        <f>INDEX(SLA_Policy!$D$2:$D$5,MATCH(F1338,SLA_Policy!$A$2:$A$5,0))</f>
        <v>120</v>
      </c>
      <c r="Y1338" s="9" t="str">
        <f>IF(E1338="Cancelled","Excluded",IF(D1338="",IF((SLA_Policy!$B$8-B1338)*24&gt;X1338,"Open - Breached","Open - On Track"),IF((D1338-B1338)*24&lt;=X1338,"Met","Breached")))</f>
        <v>Met</v>
      </c>
    </row>
    <row r="1339" spans="1:25" x14ac:dyDescent="0.25">
      <c r="A1339" s="9" t="s">
        <v>3260</v>
      </c>
      <c r="B1339" s="23">
        <v>45965.358333333301</v>
      </c>
      <c r="C1339" s="23">
        <v>45965.359027777798</v>
      </c>
      <c r="D1339" s="23">
        <v>45965.366666666698</v>
      </c>
      <c r="E1339" s="9" t="s">
        <v>212</v>
      </c>
      <c r="F1339" s="9" t="s">
        <v>187</v>
      </c>
      <c r="G1339" s="9" t="s">
        <v>213</v>
      </c>
      <c r="H1339" s="9" t="s">
        <v>161</v>
      </c>
      <c r="I1339" s="9" t="s">
        <v>454</v>
      </c>
      <c r="J1339" s="9" t="s">
        <v>3261</v>
      </c>
      <c r="K1339" s="9" t="s">
        <v>303</v>
      </c>
      <c r="L1339" s="9" t="s">
        <v>216</v>
      </c>
      <c r="M1339" s="9" t="s">
        <v>2680</v>
      </c>
      <c r="N1339" s="9" t="s">
        <v>198</v>
      </c>
      <c r="O1339" s="9" t="s">
        <v>116</v>
      </c>
      <c r="P1339" s="9" t="s">
        <v>234</v>
      </c>
      <c r="Q1339" s="9" t="s">
        <v>219</v>
      </c>
      <c r="R1339" s="9">
        <v>0</v>
      </c>
      <c r="S1339" s="9">
        <v>5</v>
      </c>
      <c r="U1339" s="9" t="s">
        <v>290</v>
      </c>
      <c r="X1339" s="9">
        <f>INDEX(SLA_Policy!$D$2:$D$5,MATCH(F1339,SLA_Policy!$A$2:$A$5,0))</f>
        <v>8</v>
      </c>
      <c r="Y1339" s="9" t="str">
        <f>IF(E1339="Cancelled","Excluded",IF(D1339="",IF((SLA_Policy!$B$8-B1339)*24&gt;X1339,"Open - Breached","Open - On Track"),IF((D1339-B1339)*24&lt;=X1339,"Met","Breached")))</f>
        <v>Met</v>
      </c>
    </row>
    <row r="1340" spans="1:25" x14ac:dyDescent="0.25">
      <c r="A1340" s="9" t="s">
        <v>3262</v>
      </c>
      <c r="B1340" s="23">
        <v>45965.359027777798</v>
      </c>
      <c r="C1340" s="23">
        <v>45965.369444444397</v>
      </c>
      <c r="D1340" s="23">
        <v>45966.336111111101</v>
      </c>
      <c r="E1340" s="9" t="s">
        <v>212</v>
      </c>
      <c r="F1340" s="9" t="s">
        <v>188</v>
      </c>
      <c r="G1340" s="9" t="s">
        <v>213</v>
      </c>
      <c r="H1340" s="9" t="s">
        <v>162</v>
      </c>
      <c r="I1340" s="9" t="s">
        <v>244</v>
      </c>
      <c r="J1340" s="9" t="s">
        <v>3263</v>
      </c>
      <c r="K1340" s="9" t="s">
        <v>225</v>
      </c>
      <c r="L1340" s="9" t="s">
        <v>226</v>
      </c>
      <c r="M1340" s="9" t="s">
        <v>2672</v>
      </c>
      <c r="N1340" s="9" t="s">
        <v>196</v>
      </c>
      <c r="O1340" s="9" t="s">
        <v>179</v>
      </c>
      <c r="P1340" s="9" t="s">
        <v>337</v>
      </c>
      <c r="Q1340" s="9" t="s">
        <v>219</v>
      </c>
      <c r="R1340" s="9">
        <v>0</v>
      </c>
      <c r="S1340" s="9">
        <v>45</v>
      </c>
      <c r="U1340" s="9" t="s">
        <v>248</v>
      </c>
      <c r="X1340" s="9">
        <f>INDEX(SLA_Policy!$D$2:$D$5,MATCH(F1340,SLA_Policy!$A$2:$A$5,0))</f>
        <v>72</v>
      </c>
      <c r="Y1340" s="9" t="str">
        <f>IF(E1340="Cancelled","Excluded",IF(D1340="",IF((SLA_Policy!$B$8-B1340)*24&gt;X1340,"Open - Breached","Open - On Track"),IF((D1340-B1340)*24&lt;=X1340,"Met","Breached")))</f>
        <v>Met</v>
      </c>
    </row>
    <row r="1341" spans="1:25" x14ac:dyDescent="0.25">
      <c r="A1341" s="9" t="s">
        <v>3264</v>
      </c>
      <c r="B1341" s="23">
        <v>45965.365277777797</v>
      </c>
      <c r="C1341" s="23">
        <v>45965.447916666701</v>
      </c>
      <c r="D1341" s="23">
        <v>45968.452083333301</v>
      </c>
      <c r="E1341" s="9" t="s">
        <v>212</v>
      </c>
      <c r="F1341" s="9" t="s">
        <v>189</v>
      </c>
      <c r="G1341" s="9" t="s">
        <v>236</v>
      </c>
      <c r="H1341" s="9" t="s">
        <v>162</v>
      </c>
      <c r="I1341" s="9" t="s">
        <v>280</v>
      </c>
      <c r="J1341" s="9" t="s">
        <v>1551</v>
      </c>
      <c r="K1341" s="9" t="s">
        <v>215</v>
      </c>
      <c r="L1341" s="9" t="s">
        <v>371</v>
      </c>
      <c r="M1341" s="9" t="s">
        <v>372</v>
      </c>
      <c r="N1341" s="9" t="s">
        <v>196</v>
      </c>
      <c r="O1341" s="9" t="s">
        <v>179</v>
      </c>
      <c r="P1341" s="9" t="s">
        <v>264</v>
      </c>
      <c r="Q1341" s="9" t="s">
        <v>273</v>
      </c>
      <c r="R1341" s="9">
        <v>0</v>
      </c>
      <c r="S1341" s="9">
        <v>11</v>
      </c>
      <c r="U1341" s="9" t="s">
        <v>242</v>
      </c>
      <c r="X1341" s="9">
        <f>INDEX(SLA_Policy!$D$2:$D$5,MATCH(F1341,SLA_Policy!$A$2:$A$5,0))</f>
        <v>120</v>
      </c>
      <c r="Y1341" s="9" t="str">
        <f>IF(E1341="Cancelled","Excluded",IF(D1341="",IF((SLA_Policy!$B$8-B1341)*24&gt;X1341,"Open - Breached","Open - On Track"),IF((D1341-B1341)*24&lt;=X1341,"Met","Breached")))</f>
        <v>Met</v>
      </c>
    </row>
    <row r="1342" spans="1:25" x14ac:dyDescent="0.25">
      <c r="A1342" s="9" t="s">
        <v>3265</v>
      </c>
      <c r="B1342" s="23">
        <v>45965.391666666699</v>
      </c>
      <c r="C1342" s="23">
        <v>45965.399305555598</v>
      </c>
      <c r="D1342" s="23">
        <v>45968.411805555603</v>
      </c>
      <c r="E1342" s="9" t="s">
        <v>212</v>
      </c>
      <c r="F1342" s="9" t="s">
        <v>189</v>
      </c>
      <c r="G1342" s="9" t="s">
        <v>213</v>
      </c>
      <c r="H1342" s="9" t="s">
        <v>164</v>
      </c>
      <c r="I1342" s="9" t="s">
        <v>260</v>
      </c>
      <c r="J1342" s="9" t="s">
        <v>2616</v>
      </c>
      <c r="K1342" s="9" t="s">
        <v>303</v>
      </c>
      <c r="L1342" s="9" t="s">
        <v>270</v>
      </c>
      <c r="M1342" s="9" t="s">
        <v>1263</v>
      </c>
      <c r="N1342" s="9" t="s">
        <v>198</v>
      </c>
      <c r="O1342" s="9" t="s">
        <v>179</v>
      </c>
      <c r="P1342" s="9" t="s">
        <v>284</v>
      </c>
      <c r="Q1342" s="9" t="s">
        <v>219</v>
      </c>
      <c r="R1342" s="9">
        <v>0</v>
      </c>
      <c r="S1342" s="9">
        <v>36</v>
      </c>
      <c r="T1342" s="9" t="s">
        <v>265</v>
      </c>
      <c r="U1342" s="9" t="s">
        <v>376</v>
      </c>
      <c r="W1342" s="9">
        <v>4</v>
      </c>
      <c r="X1342" s="9">
        <f>INDEX(SLA_Policy!$D$2:$D$5,MATCH(F1342,SLA_Policy!$A$2:$A$5,0))</f>
        <v>120</v>
      </c>
      <c r="Y1342" s="9" t="str">
        <f>IF(E1342="Cancelled","Excluded",IF(D1342="",IF((SLA_Policy!$B$8-B1342)*24&gt;X1342,"Open - Breached","Open - On Track"),IF((D1342-B1342)*24&lt;=X1342,"Met","Breached")))</f>
        <v>Met</v>
      </c>
    </row>
    <row r="1343" spans="1:25" x14ac:dyDescent="0.25">
      <c r="A1343" s="9" t="s">
        <v>3266</v>
      </c>
      <c r="B1343" s="23">
        <v>45965.404166666704</v>
      </c>
      <c r="C1343" s="23">
        <v>45965.434027777803</v>
      </c>
      <c r="D1343" s="23">
        <v>45971.504861111098</v>
      </c>
      <c r="E1343" s="9" t="s">
        <v>212</v>
      </c>
      <c r="F1343" s="9" t="s">
        <v>188</v>
      </c>
      <c r="G1343" s="9" t="s">
        <v>213</v>
      </c>
      <c r="H1343" s="9" t="s">
        <v>164</v>
      </c>
      <c r="I1343" s="9" t="s">
        <v>260</v>
      </c>
      <c r="J1343" s="9" t="s">
        <v>3267</v>
      </c>
      <c r="K1343" s="9" t="s">
        <v>215</v>
      </c>
      <c r="L1343" s="9" t="s">
        <v>282</v>
      </c>
      <c r="M1343" s="9" t="s">
        <v>998</v>
      </c>
      <c r="N1343" s="9" t="s">
        <v>196</v>
      </c>
      <c r="O1343" s="9" t="s">
        <v>180</v>
      </c>
      <c r="P1343" s="9" t="s">
        <v>318</v>
      </c>
      <c r="Q1343" s="9" t="s">
        <v>219</v>
      </c>
      <c r="R1343" s="9">
        <v>0</v>
      </c>
      <c r="S1343" s="9">
        <v>24</v>
      </c>
      <c r="T1343" s="9" t="s">
        <v>265</v>
      </c>
      <c r="U1343" s="9" t="s">
        <v>290</v>
      </c>
      <c r="X1343" s="9">
        <f>INDEX(SLA_Policy!$D$2:$D$5,MATCH(F1343,SLA_Policy!$A$2:$A$5,0))</f>
        <v>72</v>
      </c>
      <c r="Y1343" s="9" t="str">
        <f>IF(E1343="Cancelled","Excluded",IF(D1343="",IF((SLA_Policy!$B$8-B1343)*24&gt;X1343,"Open - Breached","Open - On Track"),IF((D1343-B1343)*24&lt;=X1343,"Met","Breached")))</f>
        <v>Breached</v>
      </c>
    </row>
    <row r="1344" spans="1:25" x14ac:dyDescent="0.25">
      <c r="A1344" s="9" t="s">
        <v>3268</v>
      </c>
      <c r="B1344" s="23">
        <v>45965.410416666702</v>
      </c>
      <c r="C1344" s="23">
        <v>45965.484722222202</v>
      </c>
      <c r="D1344" s="23">
        <v>45965.747916666704</v>
      </c>
      <c r="E1344" s="9" t="s">
        <v>212</v>
      </c>
      <c r="F1344" s="9" t="s">
        <v>188</v>
      </c>
      <c r="G1344" s="9" t="s">
        <v>213</v>
      </c>
      <c r="H1344" s="9" t="s">
        <v>167</v>
      </c>
      <c r="I1344" s="9" t="s">
        <v>536</v>
      </c>
      <c r="J1344" s="9" t="s">
        <v>2931</v>
      </c>
      <c r="K1344" s="9" t="s">
        <v>246</v>
      </c>
      <c r="L1344" s="9" t="s">
        <v>216</v>
      </c>
      <c r="M1344" s="9" t="s">
        <v>1800</v>
      </c>
      <c r="N1344" s="9" t="s">
        <v>196</v>
      </c>
      <c r="O1344" s="9" t="s">
        <v>180</v>
      </c>
      <c r="P1344" s="9" t="s">
        <v>368</v>
      </c>
      <c r="Q1344" s="9" t="s">
        <v>219</v>
      </c>
      <c r="R1344" s="9">
        <v>0</v>
      </c>
      <c r="S1344" s="9">
        <v>61</v>
      </c>
      <c r="T1344" s="9" t="s">
        <v>229</v>
      </c>
      <c r="U1344" s="9" t="s">
        <v>290</v>
      </c>
      <c r="W1344" s="9">
        <v>5</v>
      </c>
      <c r="X1344" s="9">
        <f>INDEX(SLA_Policy!$D$2:$D$5,MATCH(F1344,SLA_Policy!$A$2:$A$5,0))</f>
        <v>72</v>
      </c>
      <c r="Y1344" s="9" t="str">
        <f>IF(E1344="Cancelled","Excluded",IF(D1344="",IF((SLA_Policy!$B$8-B1344)*24&gt;X1344,"Open - Breached","Open - On Track"),IF((D1344-B1344)*24&lt;=X1344,"Met","Breached")))</f>
        <v>Met</v>
      </c>
    </row>
    <row r="1345" spans="1:25" x14ac:dyDescent="0.25">
      <c r="A1345" s="9" t="s">
        <v>3269</v>
      </c>
      <c r="B1345" s="23">
        <v>45965.4284722222</v>
      </c>
      <c r="C1345" s="23">
        <v>45965.430555555598</v>
      </c>
      <c r="D1345" s="23">
        <v>45966.405555555597</v>
      </c>
      <c r="E1345" s="9" t="s">
        <v>212</v>
      </c>
      <c r="F1345" s="9" t="s">
        <v>189</v>
      </c>
      <c r="G1345" s="9" t="s">
        <v>213</v>
      </c>
      <c r="H1345" s="9" t="s">
        <v>165</v>
      </c>
      <c r="I1345" s="9" t="s">
        <v>567</v>
      </c>
      <c r="J1345" s="9" t="s">
        <v>1190</v>
      </c>
      <c r="K1345" s="9" t="s">
        <v>246</v>
      </c>
      <c r="L1345" s="9" t="s">
        <v>216</v>
      </c>
      <c r="M1345" s="9" t="s">
        <v>3270</v>
      </c>
      <c r="N1345" s="9" t="s">
        <v>200</v>
      </c>
      <c r="O1345" s="9" t="s">
        <v>176</v>
      </c>
      <c r="P1345" s="9" t="s">
        <v>330</v>
      </c>
      <c r="Q1345" s="9" t="s">
        <v>219</v>
      </c>
      <c r="R1345" s="9">
        <v>0</v>
      </c>
      <c r="S1345" s="9">
        <v>19</v>
      </c>
      <c r="U1345" s="9" t="s">
        <v>230</v>
      </c>
      <c r="X1345" s="9">
        <f>INDEX(SLA_Policy!$D$2:$D$5,MATCH(F1345,SLA_Policy!$A$2:$A$5,0))</f>
        <v>120</v>
      </c>
      <c r="Y1345" s="9" t="str">
        <f>IF(E1345="Cancelled","Excluded",IF(D1345="",IF((SLA_Policy!$B$8-B1345)*24&gt;X1345,"Open - Breached","Open - On Track"),IF((D1345-B1345)*24&lt;=X1345,"Met","Breached")))</f>
        <v>Met</v>
      </c>
    </row>
    <row r="1346" spans="1:25" x14ac:dyDescent="0.25">
      <c r="A1346" s="9" t="s">
        <v>3271</v>
      </c>
      <c r="B1346" s="23">
        <v>45965.429861111101</v>
      </c>
      <c r="C1346" s="23">
        <v>45965.492361111101</v>
      </c>
      <c r="D1346" s="23">
        <v>45965.565972222197</v>
      </c>
      <c r="E1346" s="9" t="s">
        <v>212</v>
      </c>
      <c r="F1346" s="9" t="s">
        <v>188</v>
      </c>
      <c r="G1346" s="9" t="s">
        <v>213</v>
      </c>
      <c r="H1346" s="9" t="s">
        <v>164</v>
      </c>
      <c r="I1346" s="9" t="s">
        <v>260</v>
      </c>
      <c r="J1346" s="9" t="s">
        <v>3272</v>
      </c>
      <c r="K1346" s="9" t="s">
        <v>410</v>
      </c>
      <c r="L1346" s="9" t="s">
        <v>104</v>
      </c>
      <c r="M1346" s="9" t="s">
        <v>706</v>
      </c>
      <c r="N1346" s="9" t="s">
        <v>196</v>
      </c>
      <c r="O1346" s="9" t="s">
        <v>179</v>
      </c>
      <c r="P1346" s="9" t="s">
        <v>264</v>
      </c>
      <c r="Q1346" s="9" t="s">
        <v>219</v>
      </c>
      <c r="R1346" s="9">
        <v>0</v>
      </c>
      <c r="S1346" s="9">
        <v>33</v>
      </c>
      <c r="T1346" s="9" t="s">
        <v>265</v>
      </c>
      <c r="U1346" s="9" t="s">
        <v>376</v>
      </c>
      <c r="X1346" s="9">
        <f>INDEX(SLA_Policy!$D$2:$D$5,MATCH(F1346,SLA_Policy!$A$2:$A$5,0))</f>
        <v>72</v>
      </c>
      <c r="Y1346" s="9" t="str">
        <f>IF(E1346="Cancelled","Excluded",IF(D1346="",IF((SLA_Policy!$B$8-B1346)*24&gt;X1346,"Open - Breached","Open - On Track"),IF((D1346-B1346)*24&lt;=X1346,"Met","Breached")))</f>
        <v>Met</v>
      </c>
    </row>
    <row r="1347" spans="1:25" x14ac:dyDescent="0.25">
      <c r="A1347" s="9" t="s">
        <v>3273</v>
      </c>
      <c r="B1347" s="23">
        <v>45965.461805555598</v>
      </c>
      <c r="C1347" s="23">
        <v>45965.464583333298</v>
      </c>
      <c r="D1347" s="23">
        <v>45966.352083333302</v>
      </c>
      <c r="E1347" s="9" t="s">
        <v>212</v>
      </c>
      <c r="F1347" s="9" t="s">
        <v>188</v>
      </c>
      <c r="G1347" s="9" t="s">
        <v>213</v>
      </c>
      <c r="H1347" s="9" t="s">
        <v>88</v>
      </c>
      <c r="I1347" s="9" t="s">
        <v>92</v>
      </c>
      <c r="J1347" s="9" t="s">
        <v>3274</v>
      </c>
      <c r="K1347" s="9" t="s">
        <v>225</v>
      </c>
      <c r="L1347" s="9" t="s">
        <v>104</v>
      </c>
      <c r="M1347" s="9" t="s">
        <v>1008</v>
      </c>
      <c r="N1347" s="9" t="s">
        <v>198</v>
      </c>
      <c r="O1347" s="9" t="s">
        <v>178</v>
      </c>
      <c r="P1347" s="9" t="s">
        <v>360</v>
      </c>
      <c r="Q1347" s="9" t="s">
        <v>219</v>
      </c>
      <c r="R1347" s="9">
        <v>0</v>
      </c>
      <c r="S1347" s="9">
        <v>23</v>
      </c>
      <c r="T1347" s="9" t="s">
        <v>229</v>
      </c>
      <c r="U1347" s="9" t="s">
        <v>266</v>
      </c>
      <c r="W1347" s="9">
        <v>5</v>
      </c>
      <c r="X1347" s="9">
        <f>INDEX(SLA_Policy!$D$2:$D$5,MATCH(F1347,SLA_Policy!$A$2:$A$5,0))</f>
        <v>72</v>
      </c>
      <c r="Y1347" s="9" t="str">
        <f>IF(E1347="Cancelled","Excluded",IF(D1347="",IF((SLA_Policy!$B$8-B1347)*24&gt;X1347,"Open - Breached","Open - On Track"),IF((D1347-B1347)*24&lt;=X1347,"Met","Breached")))</f>
        <v>Met</v>
      </c>
    </row>
    <row r="1348" spans="1:25" x14ac:dyDescent="0.25">
      <c r="A1348" s="9" t="s">
        <v>3275</v>
      </c>
      <c r="B1348" s="23">
        <v>45965.468055555597</v>
      </c>
      <c r="C1348" s="23">
        <v>45965.470138888901</v>
      </c>
      <c r="D1348" s="23">
        <v>45965.525694444397</v>
      </c>
      <c r="E1348" s="9" t="s">
        <v>212</v>
      </c>
      <c r="F1348" s="9" t="s">
        <v>189</v>
      </c>
      <c r="G1348" s="9" t="s">
        <v>213</v>
      </c>
      <c r="H1348" s="9" t="s">
        <v>161</v>
      </c>
      <c r="I1348" s="9" t="s">
        <v>454</v>
      </c>
      <c r="J1348" s="9" t="s">
        <v>1425</v>
      </c>
      <c r="K1348" s="9" t="s">
        <v>262</v>
      </c>
      <c r="L1348" s="9" t="s">
        <v>270</v>
      </c>
      <c r="M1348" s="9" t="s">
        <v>3276</v>
      </c>
      <c r="N1348" s="9" t="s">
        <v>198</v>
      </c>
      <c r="O1348" s="9" t="s">
        <v>116</v>
      </c>
      <c r="P1348" s="9" t="s">
        <v>342</v>
      </c>
      <c r="Q1348" s="9" t="s">
        <v>219</v>
      </c>
      <c r="R1348" s="9">
        <v>0</v>
      </c>
      <c r="S1348" s="9">
        <v>5</v>
      </c>
      <c r="U1348" s="9" t="s">
        <v>266</v>
      </c>
      <c r="X1348" s="9">
        <f>INDEX(SLA_Policy!$D$2:$D$5,MATCH(F1348,SLA_Policy!$A$2:$A$5,0))</f>
        <v>120</v>
      </c>
      <c r="Y1348" s="9" t="str">
        <f>IF(E1348="Cancelled","Excluded",IF(D1348="",IF((SLA_Policy!$B$8-B1348)*24&gt;X1348,"Open - Breached","Open - On Track"),IF((D1348-B1348)*24&lt;=X1348,"Met","Breached")))</f>
        <v>Met</v>
      </c>
    </row>
    <row r="1349" spans="1:25" x14ac:dyDescent="0.25">
      <c r="A1349" s="9" t="s">
        <v>3277</v>
      </c>
      <c r="B1349" s="23">
        <v>45965.497916666704</v>
      </c>
      <c r="C1349" s="23">
        <v>45965.629861111098</v>
      </c>
      <c r="D1349" s="23">
        <v>45965.711111111101</v>
      </c>
      <c r="E1349" s="9" t="s">
        <v>212</v>
      </c>
      <c r="F1349" s="9" t="s">
        <v>189</v>
      </c>
      <c r="G1349" s="9" t="s">
        <v>213</v>
      </c>
      <c r="H1349" s="9" t="s">
        <v>162</v>
      </c>
      <c r="I1349" s="9" t="s">
        <v>244</v>
      </c>
      <c r="J1349" s="9" t="s">
        <v>905</v>
      </c>
      <c r="K1349" s="9" t="s">
        <v>303</v>
      </c>
      <c r="L1349" s="9" t="s">
        <v>282</v>
      </c>
      <c r="M1349" s="9" t="s">
        <v>1536</v>
      </c>
      <c r="N1349" s="9" t="s">
        <v>197</v>
      </c>
      <c r="O1349" s="9" t="s">
        <v>179</v>
      </c>
      <c r="P1349" s="9" t="s">
        <v>264</v>
      </c>
      <c r="Q1349" s="9" t="s">
        <v>219</v>
      </c>
      <c r="R1349" s="9">
        <v>0</v>
      </c>
      <c r="S1349" s="9">
        <v>82</v>
      </c>
      <c r="U1349" s="9" t="s">
        <v>266</v>
      </c>
      <c r="X1349" s="9">
        <f>INDEX(SLA_Policy!$D$2:$D$5,MATCH(F1349,SLA_Policy!$A$2:$A$5,0))</f>
        <v>120</v>
      </c>
      <c r="Y1349" s="9" t="str">
        <f>IF(E1349="Cancelled","Excluded",IF(D1349="",IF((SLA_Policy!$B$8-B1349)*24&gt;X1349,"Open - Breached","Open - On Track"),IF((D1349-B1349)*24&lt;=X1349,"Met","Breached")))</f>
        <v>Met</v>
      </c>
    </row>
    <row r="1350" spans="1:25" x14ac:dyDescent="0.25">
      <c r="A1350" s="9" t="s">
        <v>3278</v>
      </c>
      <c r="B1350" s="23">
        <v>45965.514583333301</v>
      </c>
      <c r="C1350" s="23">
        <v>45965.552777777797</v>
      </c>
      <c r="D1350" s="23">
        <v>45967.385416666701</v>
      </c>
      <c r="E1350" s="9" t="s">
        <v>212</v>
      </c>
      <c r="F1350" s="9" t="s">
        <v>189</v>
      </c>
      <c r="G1350" s="9" t="s">
        <v>213</v>
      </c>
      <c r="H1350" s="9" t="s">
        <v>162</v>
      </c>
      <c r="I1350" s="9" t="s">
        <v>345</v>
      </c>
      <c r="J1350" s="9" t="s">
        <v>3279</v>
      </c>
      <c r="K1350" s="9" t="s">
        <v>239</v>
      </c>
      <c r="L1350" s="9" t="s">
        <v>226</v>
      </c>
      <c r="M1350" s="9" t="s">
        <v>288</v>
      </c>
      <c r="N1350" s="9" t="s">
        <v>196</v>
      </c>
      <c r="O1350" s="9" t="s">
        <v>116</v>
      </c>
      <c r="P1350" s="9" t="s">
        <v>525</v>
      </c>
      <c r="Q1350" s="9" t="s">
        <v>219</v>
      </c>
      <c r="R1350" s="9">
        <v>0</v>
      </c>
      <c r="S1350" s="9">
        <v>13</v>
      </c>
      <c r="U1350" s="9" t="s">
        <v>266</v>
      </c>
      <c r="W1350" s="9">
        <v>5</v>
      </c>
      <c r="X1350" s="9">
        <f>INDEX(SLA_Policy!$D$2:$D$5,MATCH(F1350,SLA_Policy!$A$2:$A$5,0))</f>
        <v>120</v>
      </c>
      <c r="Y1350" s="9" t="str">
        <f>IF(E1350="Cancelled","Excluded",IF(D1350="",IF((SLA_Policy!$B$8-B1350)*24&gt;X1350,"Open - Breached","Open - On Track"),IF((D1350-B1350)*24&lt;=X1350,"Met","Breached")))</f>
        <v>Met</v>
      </c>
    </row>
    <row r="1351" spans="1:25" x14ac:dyDescent="0.25">
      <c r="A1351" s="9" t="s">
        <v>3280</v>
      </c>
      <c r="B1351" s="23">
        <v>45965.521527777797</v>
      </c>
      <c r="C1351" s="23">
        <v>45965.599305555603</v>
      </c>
      <c r="D1351" s="23">
        <v>45965.65</v>
      </c>
      <c r="E1351" s="9" t="s">
        <v>212</v>
      </c>
      <c r="F1351" s="9" t="s">
        <v>189</v>
      </c>
      <c r="G1351" s="9" t="s">
        <v>236</v>
      </c>
      <c r="H1351" s="9" t="s">
        <v>161</v>
      </c>
      <c r="I1351" s="9" t="s">
        <v>482</v>
      </c>
      <c r="J1351" s="9" t="s">
        <v>483</v>
      </c>
      <c r="K1351" s="9" t="s">
        <v>225</v>
      </c>
      <c r="L1351" s="9" t="s">
        <v>351</v>
      </c>
      <c r="M1351" s="9" t="s">
        <v>762</v>
      </c>
      <c r="N1351" s="9" t="s">
        <v>196</v>
      </c>
      <c r="O1351" s="9" t="s">
        <v>116</v>
      </c>
      <c r="P1351" s="9" t="s">
        <v>551</v>
      </c>
      <c r="Q1351" s="9" t="s">
        <v>219</v>
      </c>
      <c r="R1351" s="9">
        <v>0</v>
      </c>
      <c r="S1351" s="9">
        <v>33</v>
      </c>
      <c r="U1351" s="9" t="s">
        <v>242</v>
      </c>
      <c r="X1351" s="9">
        <f>INDEX(SLA_Policy!$D$2:$D$5,MATCH(F1351,SLA_Policy!$A$2:$A$5,0))</f>
        <v>120</v>
      </c>
      <c r="Y1351" s="9" t="str">
        <f>IF(E1351="Cancelled","Excluded",IF(D1351="",IF((SLA_Policy!$B$8-B1351)*24&gt;X1351,"Open - Breached","Open - On Track"),IF((D1351-B1351)*24&lt;=X1351,"Met","Breached")))</f>
        <v>Met</v>
      </c>
    </row>
    <row r="1352" spans="1:25" x14ac:dyDescent="0.25">
      <c r="A1352" s="9" t="s">
        <v>3281</v>
      </c>
      <c r="B1352" s="23">
        <v>45965.525694444397</v>
      </c>
      <c r="C1352" s="23">
        <v>45965.528472222199</v>
      </c>
      <c r="D1352" s="23">
        <v>45965.529861111099</v>
      </c>
      <c r="E1352" s="9" t="s">
        <v>212</v>
      </c>
      <c r="F1352" s="9" t="s">
        <v>188</v>
      </c>
      <c r="G1352" s="9" t="s">
        <v>213</v>
      </c>
      <c r="H1352" s="9" t="s">
        <v>161</v>
      </c>
      <c r="I1352" s="9" t="s">
        <v>389</v>
      </c>
      <c r="J1352" s="9" t="s">
        <v>1402</v>
      </c>
      <c r="K1352" s="9" t="s">
        <v>246</v>
      </c>
      <c r="L1352" s="9" t="s">
        <v>311</v>
      </c>
      <c r="M1352" s="9" t="s">
        <v>2271</v>
      </c>
      <c r="N1352" s="9" t="s">
        <v>198</v>
      </c>
      <c r="O1352" s="9" t="s">
        <v>116</v>
      </c>
      <c r="P1352" s="9" t="s">
        <v>234</v>
      </c>
      <c r="Q1352" s="9" t="s">
        <v>219</v>
      </c>
      <c r="R1352" s="9">
        <v>0</v>
      </c>
      <c r="S1352" s="9">
        <v>13</v>
      </c>
      <c r="U1352" s="9" t="s">
        <v>266</v>
      </c>
      <c r="X1352" s="9">
        <f>INDEX(SLA_Policy!$D$2:$D$5,MATCH(F1352,SLA_Policy!$A$2:$A$5,0))</f>
        <v>72</v>
      </c>
      <c r="Y1352" s="9" t="str">
        <f>IF(E1352="Cancelled","Excluded",IF(D1352="",IF((SLA_Policy!$B$8-B1352)*24&gt;X1352,"Open - Breached","Open - On Track"),IF((D1352-B1352)*24&lt;=X1352,"Met","Breached")))</f>
        <v>Met</v>
      </c>
    </row>
    <row r="1353" spans="1:25" x14ac:dyDescent="0.25">
      <c r="A1353" s="9" t="s">
        <v>3282</v>
      </c>
      <c r="B1353" s="23">
        <v>45965.525694444397</v>
      </c>
      <c r="C1353" s="23">
        <v>45965.533333333296</v>
      </c>
      <c r="D1353" s="23">
        <v>45966.673611111102</v>
      </c>
      <c r="E1353" s="9" t="s">
        <v>212</v>
      </c>
      <c r="F1353" s="9" t="s">
        <v>189</v>
      </c>
      <c r="G1353" s="9" t="s">
        <v>213</v>
      </c>
      <c r="H1353" s="9" t="s">
        <v>162</v>
      </c>
      <c r="I1353" s="9" t="s">
        <v>416</v>
      </c>
      <c r="J1353" s="9" t="s">
        <v>3283</v>
      </c>
      <c r="K1353" s="9" t="s">
        <v>246</v>
      </c>
      <c r="L1353" s="9" t="s">
        <v>226</v>
      </c>
      <c r="M1353" s="9" t="s">
        <v>1841</v>
      </c>
      <c r="N1353" s="9" t="s">
        <v>198</v>
      </c>
      <c r="O1353" s="9" t="s">
        <v>179</v>
      </c>
      <c r="P1353" s="9" t="s">
        <v>284</v>
      </c>
      <c r="Q1353" s="9" t="s">
        <v>219</v>
      </c>
      <c r="R1353" s="9">
        <v>0</v>
      </c>
      <c r="S1353" s="9">
        <v>11</v>
      </c>
      <c r="U1353" s="9" t="s">
        <v>266</v>
      </c>
      <c r="X1353" s="9">
        <f>INDEX(SLA_Policy!$D$2:$D$5,MATCH(F1353,SLA_Policy!$A$2:$A$5,0))</f>
        <v>120</v>
      </c>
      <c r="Y1353" s="9" t="str">
        <f>IF(E1353="Cancelled","Excluded",IF(D1353="",IF((SLA_Policy!$B$8-B1353)*24&gt;X1353,"Open - Breached","Open - On Track"),IF((D1353-B1353)*24&lt;=X1353,"Met","Breached")))</f>
        <v>Met</v>
      </c>
    </row>
    <row r="1354" spans="1:25" x14ac:dyDescent="0.25">
      <c r="A1354" s="9" t="s">
        <v>3284</v>
      </c>
      <c r="B1354" s="23">
        <v>45965.534027777801</v>
      </c>
      <c r="C1354" s="23">
        <v>45965.6743055556</v>
      </c>
      <c r="D1354" s="23">
        <v>45965.6875</v>
      </c>
      <c r="E1354" s="9" t="s">
        <v>212</v>
      </c>
      <c r="F1354" s="9" t="s">
        <v>188</v>
      </c>
      <c r="G1354" s="9" t="s">
        <v>213</v>
      </c>
      <c r="H1354" s="9" t="s">
        <v>161</v>
      </c>
      <c r="I1354" s="9" t="s">
        <v>454</v>
      </c>
      <c r="J1354" s="9" t="s">
        <v>3285</v>
      </c>
      <c r="K1354" s="9" t="s">
        <v>246</v>
      </c>
      <c r="L1354" s="9" t="s">
        <v>351</v>
      </c>
      <c r="M1354" s="9" t="s">
        <v>773</v>
      </c>
      <c r="N1354" s="9" t="s">
        <v>197</v>
      </c>
      <c r="O1354" s="9" t="s">
        <v>116</v>
      </c>
      <c r="P1354" s="9" t="s">
        <v>525</v>
      </c>
      <c r="Q1354" s="9" t="s">
        <v>219</v>
      </c>
      <c r="R1354" s="9">
        <v>0</v>
      </c>
      <c r="S1354" s="9">
        <v>7</v>
      </c>
      <c r="U1354" s="9" t="s">
        <v>290</v>
      </c>
      <c r="X1354" s="9">
        <f>INDEX(SLA_Policy!$D$2:$D$5,MATCH(F1354,SLA_Policy!$A$2:$A$5,0))</f>
        <v>72</v>
      </c>
      <c r="Y1354" s="9" t="str">
        <f>IF(E1354="Cancelled","Excluded",IF(D1354="",IF((SLA_Policy!$B$8-B1354)*24&gt;X1354,"Open - Breached","Open - On Track"),IF((D1354-B1354)*24&lt;=X1354,"Met","Breached")))</f>
        <v>Met</v>
      </c>
    </row>
    <row r="1355" spans="1:25" x14ac:dyDescent="0.25">
      <c r="A1355" s="9" t="s">
        <v>3286</v>
      </c>
      <c r="B1355" s="23">
        <v>45965.535416666702</v>
      </c>
      <c r="C1355" s="23">
        <v>45965.560416666704</v>
      </c>
      <c r="D1355" s="23">
        <v>45968.335416666698</v>
      </c>
      <c r="E1355" s="9" t="s">
        <v>212</v>
      </c>
      <c r="F1355" s="9" t="s">
        <v>188</v>
      </c>
      <c r="G1355" s="9" t="s">
        <v>236</v>
      </c>
      <c r="H1355" s="9" t="s">
        <v>163</v>
      </c>
      <c r="I1355" s="9" t="s">
        <v>315</v>
      </c>
      <c r="J1355" s="9" t="s">
        <v>3287</v>
      </c>
      <c r="K1355" s="9" t="s">
        <v>246</v>
      </c>
      <c r="L1355" s="9" t="s">
        <v>293</v>
      </c>
      <c r="M1355" s="9" t="s">
        <v>3288</v>
      </c>
      <c r="N1355" s="9" t="s">
        <v>197</v>
      </c>
      <c r="O1355" s="9" t="s">
        <v>180</v>
      </c>
      <c r="P1355" s="9" t="s">
        <v>278</v>
      </c>
      <c r="Q1355" s="9" t="s">
        <v>219</v>
      </c>
      <c r="R1355" s="9">
        <v>0</v>
      </c>
      <c r="S1355" s="9">
        <v>93</v>
      </c>
      <c r="T1355" s="9" t="s">
        <v>136</v>
      </c>
      <c r="U1355" s="9" t="s">
        <v>242</v>
      </c>
      <c r="X1355" s="9">
        <f>INDEX(SLA_Policy!$D$2:$D$5,MATCH(F1355,SLA_Policy!$A$2:$A$5,0))</f>
        <v>72</v>
      </c>
      <c r="Y1355" s="9" t="str">
        <f>IF(E1355="Cancelled","Excluded",IF(D1355="",IF((SLA_Policy!$B$8-B1355)*24&gt;X1355,"Open - Breached","Open - On Track"),IF((D1355-B1355)*24&lt;=X1355,"Met","Breached")))</f>
        <v>Met</v>
      </c>
    </row>
    <row r="1356" spans="1:25" x14ac:dyDescent="0.25">
      <c r="A1356" s="9" t="s">
        <v>3289</v>
      </c>
      <c r="B1356" s="23">
        <v>45965.537499999999</v>
      </c>
      <c r="C1356" s="23">
        <v>45965.581250000003</v>
      </c>
      <c r="D1356" s="23">
        <v>45971.3215277778</v>
      </c>
      <c r="E1356" s="9" t="s">
        <v>212</v>
      </c>
      <c r="F1356" s="9" t="s">
        <v>189</v>
      </c>
      <c r="G1356" s="9" t="s">
        <v>213</v>
      </c>
      <c r="H1356" s="9" t="s">
        <v>162</v>
      </c>
      <c r="I1356" s="9" t="s">
        <v>345</v>
      </c>
      <c r="J1356" s="9" t="s">
        <v>429</v>
      </c>
      <c r="K1356" s="9" t="s">
        <v>215</v>
      </c>
      <c r="L1356" s="9" t="s">
        <v>104</v>
      </c>
      <c r="M1356" s="9" t="s">
        <v>2208</v>
      </c>
      <c r="N1356" s="9" t="s">
        <v>197</v>
      </c>
      <c r="O1356" s="9" t="s">
        <v>179</v>
      </c>
      <c r="P1356" s="9" t="s">
        <v>337</v>
      </c>
      <c r="Q1356" s="9" t="s">
        <v>273</v>
      </c>
      <c r="R1356" s="9">
        <v>0</v>
      </c>
      <c r="S1356" s="9">
        <v>29</v>
      </c>
      <c r="U1356" s="9" t="s">
        <v>266</v>
      </c>
      <c r="X1356" s="9">
        <f>INDEX(SLA_Policy!$D$2:$D$5,MATCH(F1356,SLA_Policy!$A$2:$A$5,0))</f>
        <v>120</v>
      </c>
      <c r="Y1356" s="9" t="str">
        <f>IF(E1356="Cancelled","Excluded",IF(D1356="",IF((SLA_Policy!$B$8-B1356)*24&gt;X1356,"Open - Breached","Open - On Track"),IF((D1356-B1356)*24&lt;=X1356,"Met","Breached")))</f>
        <v>Breached</v>
      </c>
    </row>
    <row r="1357" spans="1:25" x14ac:dyDescent="0.25">
      <c r="A1357" s="9" t="s">
        <v>3290</v>
      </c>
      <c r="B1357" s="23">
        <v>45965.547916666699</v>
      </c>
      <c r="C1357" s="23">
        <v>45965.619444444397</v>
      </c>
      <c r="D1357" s="23">
        <v>45967.414583333302</v>
      </c>
      <c r="E1357" s="9" t="s">
        <v>212</v>
      </c>
      <c r="F1357" s="9" t="s">
        <v>189</v>
      </c>
      <c r="G1357" s="9" t="s">
        <v>236</v>
      </c>
      <c r="H1357" s="9" t="s">
        <v>161</v>
      </c>
      <c r="I1357" s="9" t="s">
        <v>237</v>
      </c>
      <c r="J1357" s="9" t="s">
        <v>3291</v>
      </c>
      <c r="K1357" s="9" t="s">
        <v>225</v>
      </c>
      <c r="L1357" s="9" t="s">
        <v>311</v>
      </c>
      <c r="M1357" s="9" t="s">
        <v>3292</v>
      </c>
      <c r="N1357" s="9" t="s">
        <v>196</v>
      </c>
      <c r="O1357" s="9" t="s">
        <v>179</v>
      </c>
      <c r="P1357" s="9" t="s">
        <v>264</v>
      </c>
      <c r="Q1357" s="9" t="s">
        <v>273</v>
      </c>
      <c r="R1357" s="9">
        <v>0</v>
      </c>
      <c r="S1357" s="9">
        <v>22</v>
      </c>
      <c r="U1357" s="9" t="s">
        <v>242</v>
      </c>
      <c r="X1357" s="9">
        <f>INDEX(SLA_Policy!$D$2:$D$5,MATCH(F1357,SLA_Policy!$A$2:$A$5,0))</f>
        <v>120</v>
      </c>
      <c r="Y1357" s="9" t="str">
        <f>IF(E1357="Cancelled","Excluded",IF(D1357="",IF((SLA_Policy!$B$8-B1357)*24&gt;X1357,"Open - Breached","Open - On Track"),IF((D1357-B1357)*24&lt;=X1357,"Met","Breached")))</f>
        <v>Met</v>
      </c>
    </row>
    <row r="1358" spans="1:25" x14ac:dyDescent="0.25">
      <c r="A1358" s="9" t="s">
        <v>3293</v>
      </c>
      <c r="B1358" s="23">
        <v>45965.554166666698</v>
      </c>
      <c r="C1358" s="23">
        <v>45965.554861111101</v>
      </c>
      <c r="D1358" s="23">
        <v>45966.392361111102</v>
      </c>
      <c r="E1358" s="9" t="s">
        <v>212</v>
      </c>
      <c r="F1358" s="9" t="s">
        <v>188</v>
      </c>
      <c r="G1358" s="9" t="s">
        <v>213</v>
      </c>
      <c r="H1358" s="9" t="s">
        <v>162</v>
      </c>
      <c r="I1358" s="9" t="s">
        <v>244</v>
      </c>
      <c r="J1358" s="9" t="s">
        <v>3212</v>
      </c>
      <c r="K1358" s="9" t="s">
        <v>246</v>
      </c>
      <c r="L1358" s="9" t="s">
        <v>226</v>
      </c>
      <c r="M1358" s="9" t="s">
        <v>3294</v>
      </c>
      <c r="N1358" s="9" t="s">
        <v>200</v>
      </c>
      <c r="O1358" s="9" t="s">
        <v>179</v>
      </c>
      <c r="P1358" s="9" t="s">
        <v>264</v>
      </c>
      <c r="Q1358" s="9" t="s">
        <v>219</v>
      </c>
      <c r="R1358" s="9">
        <v>0</v>
      </c>
      <c r="S1358" s="9">
        <v>24</v>
      </c>
      <c r="U1358" s="9" t="s">
        <v>266</v>
      </c>
      <c r="X1358" s="9">
        <f>INDEX(SLA_Policy!$D$2:$D$5,MATCH(F1358,SLA_Policy!$A$2:$A$5,0))</f>
        <v>72</v>
      </c>
      <c r="Y1358" s="9" t="str">
        <f>IF(E1358="Cancelled","Excluded",IF(D1358="",IF((SLA_Policy!$B$8-B1358)*24&gt;X1358,"Open - Breached","Open - On Track"),IF((D1358-B1358)*24&lt;=X1358,"Met","Breached")))</f>
        <v>Met</v>
      </c>
    </row>
    <row r="1359" spans="1:25" x14ac:dyDescent="0.25">
      <c r="A1359" s="9" t="s">
        <v>3295</v>
      </c>
      <c r="B1359" s="23">
        <v>45965.554861111101</v>
      </c>
      <c r="C1359" s="23">
        <v>45965.578472222202</v>
      </c>
      <c r="D1359" s="23">
        <v>45978.332638888904</v>
      </c>
      <c r="E1359" s="9" t="s">
        <v>212</v>
      </c>
      <c r="F1359" s="9" t="s">
        <v>189</v>
      </c>
      <c r="G1359" s="9" t="s">
        <v>213</v>
      </c>
      <c r="H1359" s="9" t="s">
        <v>167</v>
      </c>
      <c r="I1359" s="9" t="s">
        <v>536</v>
      </c>
      <c r="J1359" s="9" t="s">
        <v>2940</v>
      </c>
      <c r="K1359" s="9" t="s">
        <v>246</v>
      </c>
      <c r="L1359" s="9" t="s">
        <v>104</v>
      </c>
      <c r="M1359" s="9" t="s">
        <v>3296</v>
      </c>
      <c r="N1359" s="9" t="s">
        <v>197</v>
      </c>
      <c r="O1359" s="9" t="s">
        <v>180</v>
      </c>
      <c r="P1359" s="9" t="s">
        <v>318</v>
      </c>
      <c r="Q1359" s="9" t="s">
        <v>273</v>
      </c>
      <c r="R1359" s="9">
        <v>1</v>
      </c>
      <c r="S1359" s="9">
        <v>102</v>
      </c>
      <c r="T1359" s="9" t="s">
        <v>220</v>
      </c>
      <c r="U1359" s="9" t="s">
        <v>290</v>
      </c>
      <c r="X1359" s="9">
        <f>INDEX(SLA_Policy!$D$2:$D$5,MATCH(F1359,SLA_Policy!$A$2:$A$5,0))</f>
        <v>120</v>
      </c>
      <c r="Y1359" s="9" t="str">
        <f>IF(E1359="Cancelled","Excluded",IF(D1359="",IF((SLA_Policy!$B$8-B1359)*24&gt;X1359,"Open - Breached","Open - On Track"),IF((D1359-B1359)*24&lt;=X1359,"Met","Breached")))</f>
        <v>Breached</v>
      </c>
    </row>
    <row r="1360" spans="1:25" x14ac:dyDescent="0.25">
      <c r="A1360" s="9" t="s">
        <v>3297</v>
      </c>
      <c r="B1360" s="23">
        <v>45965.595138888901</v>
      </c>
      <c r="C1360" s="23">
        <v>45966.332638888904</v>
      </c>
      <c r="D1360" s="23">
        <v>45967.349305555603</v>
      </c>
      <c r="E1360" s="9" t="s">
        <v>212</v>
      </c>
      <c r="F1360" s="9" t="s">
        <v>189</v>
      </c>
      <c r="G1360" s="9" t="s">
        <v>213</v>
      </c>
      <c r="H1360" s="9" t="s">
        <v>167</v>
      </c>
      <c r="I1360" s="9" t="s">
        <v>536</v>
      </c>
      <c r="J1360" s="9" t="s">
        <v>3298</v>
      </c>
      <c r="K1360" s="9" t="s">
        <v>239</v>
      </c>
      <c r="L1360" s="9" t="s">
        <v>104</v>
      </c>
      <c r="M1360" s="9" t="s">
        <v>240</v>
      </c>
      <c r="N1360" s="9" t="s">
        <v>196</v>
      </c>
      <c r="O1360" s="9" t="s">
        <v>180</v>
      </c>
      <c r="P1360" s="9" t="s">
        <v>278</v>
      </c>
      <c r="Q1360" s="9" t="s">
        <v>219</v>
      </c>
      <c r="R1360" s="9">
        <v>0</v>
      </c>
      <c r="S1360" s="9">
        <v>45</v>
      </c>
      <c r="T1360" s="9" t="s">
        <v>220</v>
      </c>
      <c r="U1360" s="9" t="s">
        <v>248</v>
      </c>
      <c r="W1360" s="9">
        <v>5</v>
      </c>
      <c r="X1360" s="9">
        <f>INDEX(SLA_Policy!$D$2:$D$5,MATCH(F1360,SLA_Policy!$A$2:$A$5,0))</f>
        <v>120</v>
      </c>
      <c r="Y1360" s="9" t="str">
        <f>IF(E1360="Cancelled","Excluded",IF(D1360="",IF((SLA_Policy!$B$8-B1360)*24&gt;X1360,"Open - Breached","Open - On Track"),IF((D1360-B1360)*24&lt;=X1360,"Met","Breached")))</f>
        <v>Met</v>
      </c>
    </row>
    <row r="1361" spans="1:25" x14ac:dyDescent="0.25">
      <c r="A1361" s="9" t="s">
        <v>3299</v>
      </c>
      <c r="B1361" s="23">
        <v>45965.597916666702</v>
      </c>
      <c r="C1361" s="23">
        <v>45965.617361111101</v>
      </c>
      <c r="D1361" s="23">
        <v>45965.710416666698</v>
      </c>
      <c r="E1361" s="9" t="s">
        <v>212</v>
      </c>
      <c r="F1361" s="9" t="s">
        <v>189</v>
      </c>
      <c r="G1361" s="9" t="s">
        <v>213</v>
      </c>
      <c r="H1361" s="9" t="s">
        <v>162</v>
      </c>
      <c r="I1361" s="9" t="s">
        <v>393</v>
      </c>
      <c r="J1361" s="9" t="s">
        <v>3300</v>
      </c>
      <c r="K1361" s="9" t="s">
        <v>246</v>
      </c>
      <c r="L1361" s="9" t="s">
        <v>311</v>
      </c>
      <c r="M1361" s="9" t="s">
        <v>950</v>
      </c>
      <c r="N1361" s="9" t="s">
        <v>196</v>
      </c>
      <c r="O1361" s="9" t="s">
        <v>179</v>
      </c>
      <c r="P1361" s="9" t="s">
        <v>284</v>
      </c>
      <c r="Q1361" s="9" t="s">
        <v>219</v>
      </c>
      <c r="R1361" s="9">
        <v>0</v>
      </c>
      <c r="S1361" s="9">
        <v>13</v>
      </c>
      <c r="U1361" s="9" t="s">
        <v>290</v>
      </c>
      <c r="W1361" s="9">
        <v>3</v>
      </c>
      <c r="X1361" s="9">
        <f>INDEX(SLA_Policy!$D$2:$D$5,MATCH(F1361,SLA_Policy!$A$2:$A$5,0))</f>
        <v>120</v>
      </c>
      <c r="Y1361" s="9" t="str">
        <f>IF(E1361="Cancelled","Excluded",IF(D1361="",IF((SLA_Policy!$B$8-B1361)*24&gt;X1361,"Open - Breached","Open - On Track"),IF((D1361-B1361)*24&lt;=X1361,"Met","Breached")))</f>
        <v>Met</v>
      </c>
    </row>
    <row r="1362" spans="1:25" x14ac:dyDescent="0.25">
      <c r="A1362" s="9" t="s">
        <v>3301</v>
      </c>
      <c r="B1362" s="23">
        <v>45965.602083333302</v>
      </c>
      <c r="C1362" s="23">
        <v>45965.634722222203</v>
      </c>
      <c r="D1362" s="23">
        <v>45965.659722222197</v>
      </c>
      <c r="E1362" s="9" t="s">
        <v>212</v>
      </c>
      <c r="F1362" s="9" t="s">
        <v>189</v>
      </c>
      <c r="G1362" s="9" t="s">
        <v>213</v>
      </c>
      <c r="H1362" s="9" t="s">
        <v>161</v>
      </c>
      <c r="I1362" s="9" t="s">
        <v>389</v>
      </c>
      <c r="J1362" s="9" t="s">
        <v>767</v>
      </c>
      <c r="K1362" s="9" t="s">
        <v>215</v>
      </c>
      <c r="L1362" s="9" t="s">
        <v>104</v>
      </c>
      <c r="M1362" s="9" t="s">
        <v>3302</v>
      </c>
      <c r="N1362" s="9" t="s">
        <v>198</v>
      </c>
      <c r="O1362" s="9" t="s">
        <v>116</v>
      </c>
      <c r="P1362" s="9" t="s">
        <v>218</v>
      </c>
      <c r="Q1362" s="9" t="s">
        <v>219</v>
      </c>
      <c r="R1362" s="9">
        <v>0</v>
      </c>
      <c r="S1362" s="9">
        <v>2</v>
      </c>
      <c r="U1362" s="9" t="s">
        <v>290</v>
      </c>
      <c r="X1362" s="9">
        <f>INDEX(SLA_Policy!$D$2:$D$5,MATCH(F1362,SLA_Policy!$A$2:$A$5,0))</f>
        <v>120</v>
      </c>
      <c r="Y1362" s="9" t="str">
        <f>IF(E1362="Cancelled","Excluded",IF(D1362="",IF((SLA_Policy!$B$8-B1362)*24&gt;X1362,"Open - Breached","Open - On Track"),IF((D1362-B1362)*24&lt;=X1362,"Met","Breached")))</f>
        <v>Met</v>
      </c>
    </row>
    <row r="1363" spans="1:25" x14ac:dyDescent="0.25">
      <c r="A1363" s="9" t="s">
        <v>3303</v>
      </c>
      <c r="B1363" s="23">
        <v>45965.610416666699</v>
      </c>
      <c r="C1363" s="23">
        <v>45965.6652777778</v>
      </c>
      <c r="D1363" s="23">
        <v>45967.392361111102</v>
      </c>
      <c r="E1363" s="9" t="s">
        <v>212</v>
      </c>
      <c r="F1363" s="9" t="s">
        <v>188</v>
      </c>
      <c r="G1363" s="9" t="s">
        <v>236</v>
      </c>
      <c r="H1363" s="9" t="s">
        <v>162</v>
      </c>
      <c r="I1363" s="9" t="s">
        <v>280</v>
      </c>
      <c r="J1363" s="9" t="s">
        <v>3304</v>
      </c>
      <c r="K1363" s="9" t="s">
        <v>303</v>
      </c>
      <c r="L1363" s="9" t="s">
        <v>226</v>
      </c>
      <c r="M1363" s="9" t="s">
        <v>452</v>
      </c>
      <c r="N1363" s="9" t="s">
        <v>196</v>
      </c>
      <c r="O1363" s="9" t="s">
        <v>179</v>
      </c>
      <c r="P1363" s="9" t="s">
        <v>264</v>
      </c>
      <c r="Q1363" s="9" t="s">
        <v>219</v>
      </c>
      <c r="R1363" s="9">
        <v>0</v>
      </c>
      <c r="S1363" s="9">
        <v>20</v>
      </c>
      <c r="U1363" s="9" t="s">
        <v>242</v>
      </c>
      <c r="X1363" s="9">
        <f>INDEX(SLA_Policy!$D$2:$D$5,MATCH(F1363,SLA_Policy!$A$2:$A$5,0))</f>
        <v>72</v>
      </c>
      <c r="Y1363" s="9" t="str">
        <f>IF(E1363="Cancelled","Excluded",IF(D1363="",IF((SLA_Policy!$B$8-B1363)*24&gt;X1363,"Open - Breached","Open - On Track"),IF((D1363-B1363)*24&lt;=X1363,"Met","Breached")))</f>
        <v>Met</v>
      </c>
    </row>
    <row r="1364" spans="1:25" x14ac:dyDescent="0.25">
      <c r="A1364" s="9" t="s">
        <v>3305</v>
      </c>
      <c r="B1364" s="23">
        <v>45965.619444444397</v>
      </c>
      <c r="C1364" s="23">
        <v>45965.622916666704</v>
      </c>
      <c r="D1364" s="23">
        <v>45966.6159722222</v>
      </c>
      <c r="E1364" s="9" t="s">
        <v>212</v>
      </c>
      <c r="F1364" s="9" t="s">
        <v>188</v>
      </c>
      <c r="G1364" s="9" t="s">
        <v>213</v>
      </c>
      <c r="H1364" s="9" t="s">
        <v>162</v>
      </c>
      <c r="I1364" s="9" t="s">
        <v>345</v>
      </c>
      <c r="J1364" s="9" t="s">
        <v>1501</v>
      </c>
      <c r="K1364" s="9" t="s">
        <v>303</v>
      </c>
      <c r="L1364" s="9" t="s">
        <v>226</v>
      </c>
      <c r="M1364" s="9" t="s">
        <v>1736</v>
      </c>
      <c r="N1364" s="9" t="s">
        <v>198</v>
      </c>
      <c r="O1364" s="9" t="s">
        <v>179</v>
      </c>
      <c r="P1364" s="9" t="s">
        <v>264</v>
      </c>
      <c r="Q1364" s="9" t="s">
        <v>219</v>
      </c>
      <c r="R1364" s="9">
        <v>1</v>
      </c>
      <c r="S1364" s="9">
        <v>21</v>
      </c>
      <c r="U1364" s="9" t="s">
        <v>376</v>
      </c>
      <c r="X1364" s="9">
        <f>INDEX(SLA_Policy!$D$2:$D$5,MATCH(F1364,SLA_Policy!$A$2:$A$5,0))</f>
        <v>72</v>
      </c>
      <c r="Y1364" s="9" t="str">
        <f>IF(E1364="Cancelled","Excluded",IF(D1364="",IF((SLA_Policy!$B$8-B1364)*24&gt;X1364,"Open - Breached","Open - On Track"),IF((D1364-B1364)*24&lt;=X1364,"Met","Breached")))</f>
        <v>Met</v>
      </c>
    </row>
    <row r="1365" spans="1:25" x14ac:dyDescent="0.25">
      <c r="A1365" s="9" t="s">
        <v>3306</v>
      </c>
      <c r="B1365" s="23">
        <v>45965.635416666701</v>
      </c>
      <c r="C1365" s="23">
        <v>45965.724305555603</v>
      </c>
      <c r="D1365" s="23">
        <v>45966.3881944444</v>
      </c>
      <c r="E1365" s="9" t="s">
        <v>212</v>
      </c>
      <c r="F1365" s="9" t="s">
        <v>188</v>
      </c>
      <c r="G1365" s="9" t="s">
        <v>213</v>
      </c>
      <c r="H1365" s="9" t="s">
        <v>164</v>
      </c>
      <c r="I1365" s="9" t="s">
        <v>339</v>
      </c>
      <c r="J1365" s="9" t="s">
        <v>1372</v>
      </c>
      <c r="K1365" s="9" t="s">
        <v>246</v>
      </c>
      <c r="L1365" s="9" t="s">
        <v>293</v>
      </c>
      <c r="M1365" s="9" t="s">
        <v>3288</v>
      </c>
      <c r="N1365" s="9" t="s">
        <v>197</v>
      </c>
      <c r="O1365" s="9" t="s">
        <v>116</v>
      </c>
      <c r="P1365" s="9" t="s">
        <v>590</v>
      </c>
      <c r="Q1365" s="9" t="s">
        <v>219</v>
      </c>
      <c r="R1365" s="9">
        <v>0</v>
      </c>
      <c r="S1365" s="9">
        <v>13</v>
      </c>
      <c r="T1365" s="9" t="s">
        <v>343</v>
      </c>
      <c r="U1365" s="9" t="s">
        <v>290</v>
      </c>
      <c r="W1365" s="9">
        <v>4</v>
      </c>
      <c r="X1365" s="9">
        <f>INDEX(SLA_Policy!$D$2:$D$5,MATCH(F1365,SLA_Policy!$A$2:$A$5,0))</f>
        <v>72</v>
      </c>
      <c r="Y1365" s="9" t="str">
        <f>IF(E1365="Cancelled","Excluded",IF(D1365="",IF((SLA_Policy!$B$8-B1365)*24&gt;X1365,"Open - Breached","Open - On Track"),IF((D1365-B1365)*24&lt;=X1365,"Met","Breached")))</f>
        <v>Met</v>
      </c>
    </row>
    <row r="1366" spans="1:25" x14ac:dyDescent="0.25">
      <c r="A1366" s="9" t="s">
        <v>3307</v>
      </c>
      <c r="B1366" s="23">
        <v>45965.637499999997</v>
      </c>
      <c r="C1366" s="23">
        <v>45965.668055555601</v>
      </c>
      <c r="D1366" s="23">
        <v>45966.384722222203</v>
      </c>
      <c r="E1366" s="9" t="s">
        <v>212</v>
      </c>
      <c r="F1366" s="9" t="s">
        <v>188</v>
      </c>
      <c r="G1366" s="9" t="s">
        <v>213</v>
      </c>
      <c r="H1366" s="9" t="s">
        <v>167</v>
      </c>
      <c r="I1366" s="9" t="s">
        <v>536</v>
      </c>
      <c r="J1366" s="9" t="s">
        <v>876</v>
      </c>
      <c r="K1366" s="9" t="s">
        <v>215</v>
      </c>
      <c r="L1366" s="9" t="s">
        <v>351</v>
      </c>
      <c r="M1366" s="9" t="s">
        <v>2241</v>
      </c>
      <c r="N1366" s="9" t="s">
        <v>196</v>
      </c>
      <c r="O1366" s="9" t="s">
        <v>180</v>
      </c>
      <c r="P1366" s="9" t="s">
        <v>368</v>
      </c>
      <c r="Q1366" s="9" t="s">
        <v>219</v>
      </c>
      <c r="R1366" s="9">
        <v>0</v>
      </c>
      <c r="S1366" s="9">
        <v>52</v>
      </c>
      <c r="T1366" s="9" t="s">
        <v>136</v>
      </c>
      <c r="U1366" s="9" t="s">
        <v>376</v>
      </c>
      <c r="W1366" s="9">
        <v>5</v>
      </c>
      <c r="X1366" s="9">
        <f>INDEX(SLA_Policy!$D$2:$D$5,MATCH(F1366,SLA_Policy!$A$2:$A$5,0))</f>
        <v>72</v>
      </c>
      <c r="Y1366" s="9" t="str">
        <f>IF(E1366="Cancelled","Excluded",IF(D1366="",IF((SLA_Policy!$B$8-B1366)*24&gt;X1366,"Open - Breached","Open - On Track"),IF((D1366-B1366)*24&lt;=X1366,"Met","Breached")))</f>
        <v>Met</v>
      </c>
    </row>
    <row r="1367" spans="1:25" x14ac:dyDescent="0.25">
      <c r="A1367" s="9" t="s">
        <v>3308</v>
      </c>
      <c r="B1367" s="23">
        <v>45965.659027777801</v>
      </c>
      <c r="C1367" s="23">
        <v>45965.663194444503</v>
      </c>
      <c r="D1367" s="23">
        <v>45966.3125</v>
      </c>
      <c r="E1367" s="9" t="s">
        <v>212</v>
      </c>
      <c r="F1367" s="9" t="s">
        <v>188</v>
      </c>
      <c r="G1367" s="9" t="s">
        <v>213</v>
      </c>
      <c r="H1367" s="9" t="s">
        <v>167</v>
      </c>
      <c r="I1367" s="9" t="s">
        <v>362</v>
      </c>
      <c r="J1367" s="9" t="s">
        <v>3309</v>
      </c>
      <c r="K1367" s="9" t="s">
        <v>246</v>
      </c>
      <c r="L1367" s="9" t="s">
        <v>216</v>
      </c>
      <c r="M1367" s="9" t="s">
        <v>257</v>
      </c>
      <c r="N1367" s="9" t="s">
        <v>198</v>
      </c>
      <c r="O1367" s="9" t="s">
        <v>116</v>
      </c>
      <c r="P1367" s="9" t="s">
        <v>551</v>
      </c>
      <c r="Q1367" s="9" t="s">
        <v>219</v>
      </c>
      <c r="R1367" s="9">
        <v>0</v>
      </c>
      <c r="S1367" s="9">
        <v>21</v>
      </c>
      <c r="U1367" s="9" t="s">
        <v>290</v>
      </c>
      <c r="W1367" s="9">
        <v>5</v>
      </c>
      <c r="X1367" s="9">
        <f>INDEX(SLA_Policy!$D$2:$D$5,MATCH(F1367,SLA_Policy!$A$2:$A$5,0))</f>
        <v>72</v>
      </c>
      <c r="Y1367" s="9" t="str">
        <f>IF(E1367="Cancelled","Excluded",IF(D1367="",IF((SLA_Policy!$B$8-B1367)*24&gt;X1367,"Open - Breached","Open - On Track"),IF((D1367-B1367)*24&lt;=X1367,"Met","Breached")))</f>
        <v>Met</v>
      </c>
    </row>
    <row r="1368" spans="1:25" x14ac:dyDescent="0.25">
      <c r="A1368" s="9" t="s">
        <v>3310</v>
      </c>
      <c r="B1368" s="23">
        <v>45965.684027777803</v>
      </c>
      <c r="C1368" s="23">
        <v>45965.684722222199</v>
      </c>
      <c r="D1368" s="23">
        <v>45965.698611111096</v>
      </c>
      <c r="E1368" s="9" t="s">
        <v>212</v>
      </c>
      <c r="F1368" s="9" t="s">
        <v>188</v>
      </c>
      <c r="G1368" s="9" t="s">
        <v>213</v>
      </c>
      <c r="H1368" s="9" t="s">
        <v>161</v>
      </c>
      <c r="I1368" s="9" t="s">
        <v>389</v>
      </c>
      <c r="J1368" s="9" t="s">
        <v>3311</v>
      </c>
      <c r="K1368" s="9" t="s">
        <v>262</v>
      </c>
      <c r="L1368" s="9" t="s">
        <v>104</v>
      </c>
      <c r="M1368" s="9" t="s">
        <v>2635</v>
      </c>
      <c r="N1368" s="9" t="s">
        <v>198</v>
      </c>
      <c r="O1368" s="9" t="s">
        <v>116</v>
      </c>
      <c r="P1368" s="9" t="s">
        <v>590</v>
      </c>
      <c r="Q1368" s="9" t="s">
        <v>219</v>
      </c>
      <c r="R1368" s="9">
        <v>0</v>
      </c>
      <c r="S1368" s="9">
        <v>5</v>
      </c>
      <c r="U1368" s="9" t="s">
        <v>376</v>
      </c>
      <c r="X1368" s="9">
        <f>INDEX(SLA_Policy!$D$2:$D$5,MATCH(F1368,SLA_Policy!$A$2:$A$5,0))</f>
        <v>72</v>
      </c>
      <c r="Y1368" s="9" t="str">
        <f>IF(E1368="Cancelled","Excluded",IF(D1368="",IF((SLA_Policy!$B$8-B1368)*24&gt;X1368,"Open - Breached","Open - On Track"),IF((D1368-B1368)*24&lt;=X1368,"Met","Breached")))</f>
        <v>Met</v>
      </c>
    </row>
    <row r="1369" spans="1:25" x14ac:dyDescent="0.25">
      <c r="A1369" s="9" t="s">
        <v>3312</v>
      </c>
      <c r="B1369" s="23">
        <v>45965.697916666701</v>
      </c>
      <c r="C1369" s="23">
        <v>45965.749305555597</v>
      </c>
      <c r="D1369" s="23">
        <v>45966.429861111101</v>
      </c>
      <c r="E1369" s="9" t="s">
        <v>212</v>
      </c>
      <c r="F1369" s="9" t="s">
        <v>189</v>
      </c>
      <c r="G1369" s="9" t="s">
        <v>236</v>
      </c>
      <c r="H1369" s="9" t="s">
        <v>164</v>
      </c>
      <c r="I1369" s="9" t="s">
        <v>421</v>
      </c>
      <c r="J1369" s="9" t="s">
        <v>1010</v>
      </c>
      <c r="K1369" s="9" t="s">
        <v>262</v>
      </c>
      <c r="L1369" s="9" t="s">
        <v>282</v>
      </c>
      <c r="M1369" s="9" t="s">
        <v>3313</v>
      </c>
      <c r="N1369" s="9" t="s">
        <v>196</v>
      </c>
      <c r="O1369" s="9" t="s">
        <v>116</v>
      </c>
      <c r="P1369" s="9" t="s">
        <v>295</v>
      </c>
      <c r="Q1369" s="9" t="s">
        <v>219</v>
      </c>
      <c r="R1369" s="9">
        <v>0</v>
      </c>
      <c r="S1369" s="9">
        <v>20</v>
      </c>
      <c r="T1369" s="9" t="s">
        <v>343</v>
      </c>
      <c r="U1369" s="9" t="s">
        <v>242</v>
      </c>
      <c r="X1369" s="9">
        <f>INDEX(SLA_Policy!$D$2:$D$5,MATCH(F1369,SLA_Policy!$A$2:$A$5,0))</f>
        <v>120</v>
      </c>
      <c r="Y1369" s="9" t="str">
        <f>IF(E1369="Cancelled","Excluded",IF(D1369="",IF((SLA_Policy!$B$8-B1369)*24&gt;X1369,"Open - Breached","Open - On Track"),IF((D1369-B1369)*24&lt;=X1369,"Met","Breached")))</f>
        <v>Met</v>
      </c>
    </row>
    <row r="1370" spans="1:25" x14ac:dyDescent="0.25">
      <c r="A1370" s="9" t="s">
        <v>3314</v>
      </c>
      <c r="B1370" s="23">
        <v>45965.704166666699</v>
      </c>
      <c r="C1370" s="23">
        <v>45965.717361111099</v>
      </c>
      <c r="D1370" s="23">
        <v>45971.313888888901</v>
      </c>
      <c r="E1370" s="9" t="s">
        <v>212</v>
      </c>
      <c r="F1370" s="9" t="s">
        <v>188</v>
      </c>
      <c r="G1370" s="9" t="s">
        <v>236</v>
      </c>
      <c r="H1370" s="9" t="s">
        <v>161</v>
      </c>
      <c r="I1370" s="9" t="s">
        <v>237</v>
      </c>
      <c r="J1370" s="9" t="s">
        <v>3315</v>
      </c>
      <c r="K1370" s="9" t="s">
        <v>303</v>
      </c>
      <c r="L1370" s="9" t="s">
        <v>104</v>
      </c>
      <c r="M1370" s="9" t="s">
        <v>3316</v>
      </c>
      <c r="N1370" s="9" t="s">
        <v>197</v>
      </c>
      <c r="O1370" s="9" t="s">
        <v>179</v>
      </c>
      <c r="P1370" s="9" t="s">
        <v>264</v>
      </c>
      <c r="Q1370" s="9" t="s">
        <v>219</v>
      </c>
      <c r="R1370" s="9">
        <v>0</v>
      </c>
      <c r="S1370" s="9">
        <v>41</v>
      </c>
      <c r="U1370" s="9" t="s">
        <v>242</v>
      </c>
      <c r="X1370" s="9">
        <f>INDEX(SLA_Policy!$D$2:$D$5,MATCH(F1370,SLA_Policy!$A$2:$A$5,0))</f>
        <v>72</v>
      </c>
      <c r="Y1370" s="9" t="str">
        <f>IF(E1370="Cancelled","Excluded",IF(D1370="",IF((SLA_Policy!$B$8-B1370)*24&gt;X1370,"Open - Breached","Open - On Track"),IF((D1370-B1370)*24&lt;=X1370,"Met","Breached")))</f>
        <v>Breached</v>
      </c>
    </row>
    <row r="1371" spans="1:25" x14ac:dyDescent="0.25">
      <c r="A1371" s="9" t="s">
        <v>3317</v>
      </c>
      <c r="B1371" s="23">
        <v>45965.724999999999</v>
      </c>
      <c r="C1371" s="23">
        <v>45965.725694444503</v>
      </c>
      <c r="D1371" s="23">
        <v>45965.734722222202</v>
      </c>
      <c r="E1371" s="9" t="s">
        <v>212</v>
      </c>
      <c r="F1371" s="9" t="s">
        <v>187</v>
      </c>
      <c r="G1371" s="9" t="s">
        <v>213</v>
      </c>
      <c r="H1371" s="9" t="s">
        <v>161</v>
      </c>
      <c r="I1371" s="9" t="s">
        <v>454</v>
      </c>
      <c r="J1371" s="9" t="s">
        <v>2015</v>
      </c>
      <c r="K1371" s="9" t="s">
        <v>225</v>
      </c>
      <c r="L1371" s="9" t="s">
        <v>351</v>
      </c>
      <c r="M1371" s="9" t="s">
        <v>968</v>
      </c>
      <c r="N1371" s="9" t="s">
        <v>196</v>
      </c>
      <c r="O1371" s="9" t="s">
        <v>116</v>
      </c>
      <c r="P1371" s="9" t="s">
        <v>551</v>
      </c>
      <c r="Q1371" s="9" t="s">
        <v>219</v>
      </c>
      <c r="R1371" s="9">
        <v>0</v>
      </c>
      <c r="S1371" s="9">
        <v>4</v>
      </c>
      <c r="U1371" s="9" t="s">
        <v>266</v>
      </c>
      <c r="X1371" s="9">
        <f>INDEX(SLA_Policy!$D$2:$D$5,MATCH(F1371,SLA_Policy!$A$2:$A$5,0))</f>
        <v>8</v>
      </c>
      <c r="Y1371" s="9" t="str">
        <f>IF(E1371="Cancelled","Excluded",IF(D1371="",IF((SLA_Policy!$B$8-B1371)*24&gt;X1371,"Open - Breached","Open - On Track"),IF((D1371-B1371)*24&lt;=X1371,"Met","Breached")))</f>
        <v>Met</v>
      </c>
    </row>
    <row r="1372" spans="1:25" x14ac:dyDescent="0.25">
      <c r="A1372" s="9" t="s">
        <v>3318</v>
      </c>
      <c r="B1372" s="23">
        <v>45965.771527777797</v>
      </c>
      <c r="C1372" s="23">
        <v>45966.349305555603</v>
      </c>
      <c r="D1372" s="23">
        <v>45966.366666666698</v>
      </c>
      <c r="E1372" s="9" t="s">
        <v>212</v>
      </c>
      <c r="F1372" s="9" t="s">
        <v>189</v>
      </c>
      <c r="G1372" s="9" t="s">
        <v>213</v>
      </c>
      <c r="H1372" s="9" t="s">
        <v>166</v>
      </c>
      <c r="I1372" s="9" t="s">
        <v>286</v>
      </c>
      <c r="J1372" s="9" t="s">
        <v>1627</v>
      </c>
      <c r="K1372" s="9" t="s">
        <v>246</v>
      </c>
      <c r="L1372" s="9" t="s">
        <v>270</v>
      </c>
      <c r="M1372" s="9" t="s">
        <v>2157</v>
      </c>
      <c r="N1372" s="9" t="s">
        <v>196</v>
      </c>
      <c r="O1372" s="9" t="s">
        <v>181</v>
      </c>
      <c r="P1372" s="9" t="s">
        <v>449</v>
      </c>
      <c r="Q1372" s="9" t="s">
        <v>219</v>
      </c>
      <c r="R1372" s="9">
        <v>0</v>
      </c>
      <c r="S1372" s="9">
        <v>4</v>
      </c>
      <c r="U1372" s="9" t="s">
        <v>248</v>
      </c>
      <c r="X1372" s="9">
        <f>INDEX(SLA_Policy!$D$2:$D$5,MATCH(F1372,SLA_Policy!$A$2:$A$5,0))</f>
        <v>120</v>
      </c>
      <c r="Y1372" s="9" t="str">
        <f>IF(E1372="Cancelled","Excluded",IF(D1372="",IF((SLA_Policy!$B$8-B1372)*24&gt;X1372,"Open - Breached","Open - On Track"),IF((D1372-B1372)*24&lt;=X1372,"Met","Breached")))</f>
        <v>Met</v>
      </c>
    </row>
    <row r="1373" spans="1:25" x14ac:dyDescent="0.25">
      <c r="A1373" s="9" t="s">
        <v>3319</v>
      </c>
      <c r="B1373" s="23">
        <v>45965.832638888904</v>
      </c>
      <c r="C1373" s="23">
        <v>45966.322916666701</v>
      </c>
      <c r="D1373" s="23">
        <v>45966.345138888901</v>
      </c>
      <c r="E1373" s="9" t="s">
        <v>212</v>
      </c>
      <c r="F1373" s="9" t="s">
        <v>188</v>
      </c>
      <c r="G1373" s="9" t="s">
        <v>213</v>
      </c>
      <c r="H1373" s="9" t="s">
        <v>167</v>
      </c>
      <c r="I1373" s="9" t="s">
        <v>362</v>
      </c>
      <c r="J1373" s="9" t="s">
        <v>3320</v>
      </c>
      <c r="K1373" s="9" t="s">
        <v>262</v>
      </c>
      <c r="L1373" s="9" t="s">
        <v>104</v>
      </c>
      <c r="M1373" s="9" t="s">
        <v>2353</v>
      </c>
      <c r="N1373" s="9" t="s">
        <v>199</v>
      </c>
      <c r="O1373" s="9" t="s">
        <v>116</v>
      </c>
      <c r="P1373" s="9" t="s">
        <v>234</v>
      </c>
      <c r="Q1373" s="9" t="s">
        <v>219</v>
      </c>
      <c r="R1373" s="9">
        <v>0</v>
      </c>
      <c r="S1373" s="9">
        <v>33</v>
      </c>
      <c r="U1373" s="9" t="s">
        <v>290</v>
      </c>
      <c r="W1373" s="9">
        <v>4</v>
      </c>
      <c r="X1373" s="9">
        <f>INDEX(SLA_Policy!$D$2:$D$5,MATCH(F1373,SLA_Policy!$A$2:$A$5,0))</f>
        <v>72</v>
      </c>
      <c r="Y1373" s="9" t="str">
        <f>IF(E1373="Cancelled","Excluded",IF(D1373="",IF((SLA_Policy!$B$8-B1373)*24&gt;X1373,"Open - Breached","Open - On Track"),IF((D1373-B1373)*24&lt;=X1373,"Met","Breached")))</f>
        <v>Met</v>
      </c>
    </row>
    <row r="1374" spans="1:25" x14ac:dyDescent="0.25">
      <c r="A1374" s="9" t="s">
        <v>3321</v>
      </c>
      <c r="B1374" s="23">
        <v>45965.847222222197</v>
      </c>
      <c r="C1374" s="23">
        <v>45966.296527777798</v>
      </c>
      <c r="D1374" s="23">
        <v>45966.692361111098</v>
      </c>
      <c r="E1374" s="9" t="s">
        <v>212</v>
      </c>
      <c r="F1374" s="9" t="s">
        <v>188</v>
      </c>
      <c r="G1374" s="9" t="s">
        <v>213</v>
      </c>
      <c r="H1374" s="9" t="s">
        <v>162</v>
      </c>
      <c r="I1374" s="9" t="s">
        <v>416</v>
      </c>
      <c r="J1374" s="9" t="s">
        <v>3322</v>
      </c>
      <c r="K1374" s="9" t="s">
        <v>246</v>
      </c>
      <c r="L1374" s="9" t="s">
        <v>216</v>
      </c>
      <c r="M1374" s="9" t="s">
        <v>3323</v>
      </c>
      <c r="N1374" s="9" t="s">
        <v>200</v>
      </c>
      <c r="O1374" s="9" t="s">
        <v>179</v>
      </c>
      <c r="P1374" s="9" t="s">
        <v>264</v>
      </c>
      <c r="Q1374" s="9" t="s">
        <v>219</v>
      </c>
      <c r="R1374" s="9">
        <v>0</v>
      </c>
      <c r="S1374" s="9">
        <v>18</v>
      </c>
      <c r="U1374" s="9" t="s">
        <v>266</v>
      </c>
      <c r="W1374" s="9">
        <v>5</v>
      </c>
      <c r="X1374" s="9">
        <f>INDEX(SLA_Policy!$D$2:$D$5,MATCH(F1374,SLA_Policy!$A$2:$A$5,0))</f>
        <v>72</v>
      </c>
      <c r="Y1374" s="9" t="str">
        <f>IF(E1374="Cancelled","Excluded",IF(D1374="",IF((SLA_Policy!$B$8-B1374)*24&gt;X1374,"Open - Breached","Open - On Track"),IF((D1374-B1374)*24&lt;=X1374,"Met","Breached")))</f>
        <v>Met</v>
      </c>
    </row>
    <row r="1375" spans="1:25" x14ac:dyDescent="0.25">
      <c r="A1375" s="9" t="s">
        <v>3324</v>
      </c>
      <c r="B1375" s="23">
        <v>45965.851388888899</v>
      </c>
      <c r="C1375" s="23">
        <v>45966.354861111096</v>
      </c>
      <c r="D1375" s="23">
        <v>45967.3305555556</v>
      </c>
      <c r="E1375" s="9" t="s">
        <v>212</v>
      </c>
      <c r="F1375" s="9" t="s">
        <v>189</v>
      </c>
      <c r="G1375" s="9" t="s">
        <v>213</v>
      </c>
      <c r="H1375" s="9" t="s">
        <v>163</v>
      </c>
      <c r="I1375" s="9" t="s">
        <v>223</v>
      </c>
      <c r="J1375" s="9" t="s">
        <v>1182</v>
      </c>
      <c r="K1375" s="9" t="s">
        <v>215</v>
      </c>
      <c r="L1375" s="9" t="s">
        <v>270</v>
      </c>
      <c r="M1375" s="9" t="s">
        <v>1648</v>
      </c>
      <c r="N1375" s="9" t="s">
        <v>199</v>
      </c>
      <c r="O1375" s="9" t="s">
        <v>176</v>
      </c>
      <c r="P1375" s="9" t="s">
        <v>419</v>
      </c>
      <c r="Q1375" s="9" t="s">
        <v>219</v>
      </c>
      <c r="R1375" s="9">
        <v>0</v>
      </c>
      <c r="S1375" s="9">
        <v>75</v>
      </c>
      <c r="T1375" s="9" t="s">
        <v>136</v>
      </c>
      <c r="U1375" s="9" t="s">
        <v>230</v>
      </c>
      <c r="X1375" s="9">
        <f>INDEX(SLA_Policy!$D$2:$D$5,MATCH(F1375,SLA_Policy!$A$2:$A$5,0))</f>
        <v>120</v>
      </c>
      <c r="Y1375" s="9" t="str">
        <f>IF(E1375="Cancelled","Excluded",IF(D1375="",IF((SLA_Policy!$B$8-B1375)*24&gt;X1375,"Open - Breached","Open - On Track"),IF((D1375-B1375)*24&lt;=X1375,"Met","Breached")))</f>
        <v>Met</v>
      </c>
    </row>
    <row r="1376" spans="1:25" x14ac:dyDescent="0.25">
      <c r="A1376" s="9" t="s">
        <v>3325</v>
      </c>
      <c r="B1376" s="23">
        <v>45965.970138888901</v>
      </c>
      <c r="C1376" s="23">
        <v>45966.340972222199</v>
      </c>
      <c r="D1376" s="23">
        <v>45966.364583333299</v>
      </c>
      <c r="E1376" s="9" t="s">
        <v>212</v>
      </c>
      <c r="F1376" s="9" t="s">
        <v>188</v>
      </c>
      <c r="G1376" s="9" t="s">
        <v>236</v>
      </c>
      <c r="H1376" s="9" t="s">
        <v>164</v>
      </c>
      <c r="I1376" s="9" t="s">
        <v>421</v>
      </c>
      <c r="J1376" s="9" t="s">
        <v>3326</v>
      </c>
      <c r="K1376" s="9" t="s">
        <v>303</v>
      </c>
      <c r="L1376" s="9" t="s">
        <v>216</v>
      </c>
      <c r="M1376" s="9" t="s">
        <v>3327</v>
      </c>
      <c r="N1376" s="9" t="s">
        <v>199</v>
      </c>
      <c r="O1376" s="9" t="s">
        <v>116</v>
      </c>
      <c r="P1376" s="9" t="s">
        <v>258</v>
      </c>
      <c r="Q1376" s="9" t="s">
        <v>219</v>
      </c>
      <c r="R1376" s="9">
        <v>0</v>
      </c>
      <c r="S1376" s="9">
        <v>15</v>
      </c>
      <c r="T1376" s="9" t="s">
        <v>343</v>
      </c>
      <c r="U1376" s="9" t="s">
        <v>242</v>
      </c>
      <c r="X1376" s="9">
        <f>INDEX(SLA_Policy!$D$2:$D$5,MATCH(F1376,SLA_Policy!$A$2:$A$5,0))</f>
        <v>72</v>
      </c>
      <c r="Y1376" s="9" t="str">
        <f>IF(E1376="Cancelled","Excluded",IF(D1376="",IF((SLA_Policy!$B$8-B1376)*24&gt;X1376,"Open - Breached","Open - On Track"),IF((D1376-B1376)*24&lt;=X1376,"Met","Breached")))</f>
        <v>Met</v>
      </c>
    </row>
    <row r="1377" spans="1:25" x14ac:dyDescent="0.25">
      <c r="A1377" s="9" t="s">
        <v>3328</v>
      </c>
      <c r="B1377" s="23">
        <v>45965.972222222197</v>
      </c>
      <c r="C1377" s="23">
        <v>45966.358333333301</v>
      </c>
      <c r="D1377" s="23">
        <v>45966.7631944444</v>
      </c>
      <c r="E1377" s="9" t="s">
        <v>212</v>
      </c>
      <c r="F1377" s="9" t="s">
        <v>188</v>
      </c>
      <c r="G1377" s="9" t="s">
        <v>213</v>
      </c>
      <c r="H1377" s="9" t="s">
        <v>88</v>
      </c>
      <c r="I1377" s="9" t="s">
        <v>268</v>
      </c>
      <c r="J1377" s="9" t="s">
        <v>269</v>
      </c>
      <c r="K1377" s="9" t="s">
        <v>246</v>
      </c>
      <c r="L1377" s="9" t="s">
        <v>371</v>
      </c>
      <c r="M1377" s="9" t="s">
        <v>2222</v>
      </c>
      <c r="N1377" s="9" t="s">
        <v>197</v>
      </c>
      <c r="O1377" s="9" t="s">
        <v>178</v>
      </c>
      <c r="P1377" s="9" t="s">
        <v>414</v>
      </c>
      <c r="Q1377" s="9" t="s">
        <v>219</v>
      </c>
      <c r="R1377" s="9">
        <v>1</v>
      </c>
      <c r="S1377" s="9">
        <v>18</v>
      </c>
      <c r="T1377" s="9" t="s">
        <v>136</v>
      </c>
      <c r="U1377" s="9" t="s">
        <v>376</v>
      </c>
      <c r="X1377" s="9">
        <f>INDEX(SLA_Policy!$D$2:$D$5,MATCH(F1377,SLA_Policy!$A$2:$A$5,0))</f>
        <v>72</v>
      </c>
      <c r="Y1377" s="9" t="str">
        <f>IF(E1377="Cancelled","Excluded",IF(D1377="",IF((SLA_Policy!$B$8-B1377)*24&gt;X1377,"Open - Breached","Open - On Track"),IF((D1377-B1377)*24&lt;=X1377,"Met","Breached")))</f>
        <v>Met</v>
      </c>
    </row>
    <row r="1378" spans="1:25" x14ac:dyDescent="0.25">
      <c r="A1378" s="9" t="s">
        <v>3329</v>
      </c>
      <c r="B1378" s="23">
        <v>45966.015972222202</v>
      </c>
      <c r="C1378" s="23">
        <v>45966.350694444503</v>
      </c>
      <c r="D1378" s="23">
        <v>45966.377777777801</v>
      </c>
      <c r="E1378" s="9" t="s">
        <v>212</v>
      </c>
      <c r="F1378" s="9" t="s">
        <v>188</v>
      </c>
      <c r="G1378" s="9" t="s">
        <v>213</v>
      </c>
      <c r="H1378" s="9" t="s">
        <v>166</v>
      </c>
      <c r="I1378" s="9" t="s">
        <v>378</v>
      </c>
      <c r="J1378" s="9" t="s">
        <v>3330</v>
      </c>
      <c r="K1378" s="9" t="s">
        <v>246</v>
      </c>
      <c r="L1378" s="9" t="s">
        <v>282</v>
      </c>
      <c r="M1378" s="9" t="s">
        <v>3331</v>
      </c>
      <c r="N1378" s="9" t="s">
        <v>196</v>
      </c>
      <c r="O1378" s="9" t="s">
        <v>180</v>
      </c>
      <c r="P1378" s="9" t="s">
        <v>318</v>
      </c>
      <c r="Q1378" s="9" t="s">
        <v>219</v>
      </c>
      <c r="R1378" s="9">
        <v>0</v>
      </c>
      <c r="S1378" s="9">
        <v>57</v>
      </c>
      <c r="T1378" s="9" t="s">
        <v>220</v>
      </c>
      <c r="U1378" s="9" t="s">
        <v>290</v>
      </c>
      <c r="X1378" s="9">
        <f>INDEX(SLA_Policy!$D$2:$D$5,MATCH(F1378,SLA_Policy!$A$2:$A$5,0))</f>
        <v>72</v>
      </c>
      <c r="Y1378" s="9" t="str">
        <f>IF(E1378="Cancelled","Excluded",IF(D1378="",IF((SLA_Policy!$B$8-B1378)*24&gt;X1378,"Open - Breached","Open - On Track"),IF((D1378-B1378)*24&lt;=X1378,"Met","Breached")))</f>
        <v>Met</v>
      </c>
    </row>
    <row r="1379" spans="1:25" x14ac:dyDescent="0.25">
      <c r="A1379" s="9" t="s">
        <v>3332</v>
      </c>
      <c r="B1379" s="23">
        <v>45966.274305555598</v>
      </c>
      <c r="C1379" s="23">
        <v>45966.275694444397</v>
      </c>
      <c r="D1379" s="23">
        <v>45966.381249999999</v>
      </c>
      <c r="E1379" s="9" t="s">
        <v>212</v>
      </c>
      <c r="F1379" s="9" t="s">
        <v>187</v>
      </c>
      <c r="G1379" s="9" t="s">
        <v>213</v>
      </c>
      <c r="H1379" s="9" t="s">
        <v>163</v>
      </c>
      <c r="I1379" s="9" t="s">
        <v>223</v>
      </c>
      <c r="J1379" s="9" t="s">
        <v>324</v>
      </c>
      <c r="K1379" s="9" t="s">
        <v>215</v>
      </c>
      <c r="L1379" s="9" t="s">
        <v>293</v>
      </c>
      <c r="M1379" s="9" t="s">
        <v>2878</v>
      </c>
      <c r="N1379" s="9" t="s">
        <v>198</v>
      </c>
      <c r="O1379" s="9" t="s">
        <v>176</v>
      </c>
      <c r="P1379" s="9" t="s">
        <v>503</v>
      </c>
      <c r="Q1379" s="9" t="s">
        <v>273</v>
      </c>
      <c r="R1379" s="9">
        <v>0</v>
      </c>
      <c r="S1379" s="9">
        <v>81</v>
      </c>
      <c r="T1379" s="9" t="s">
        <v>136</v>
      </c>
      <c r="U1379" s="9" t="s">
        <v>230</v>
      </c>
      <c r="X1379" s="9">
        <f>INDEX(SLA_Policy!$D$2:$D$5,MATCH(F1379,SLA_Policy!$A$2:$A$5,0))</f>
        <v>8</v>
      </c>
      <c r="Y1379" s="9" t="str">
        <f>IF(E1379="Cancelled","Excluded",IF(D1379="",IF((SLA_Policy!$B$8-B1379)*24&gt;X1379,"Open - Breached","Open - On Track"),IF((D1379-B1379)*24&lt;=X1379,"Met","Breached")))</f>
        <v>Met</v>
      </c>
    </row>
    <row r="1380" spans="1:25" x14ac:dyDescent="0.25">
      <c r="A1380" s="9" t="s">
        <v>3333</v>
      </c>
      <c r="B1380" s="23">
        <v>45966.328472222202</v>
      </c>
      <c r="C1380" s="23">
        <v>45966.342361111099</v>
      </c>
      <c r="D1380" s="23">
        <v>45968.470833333296</v>
      </c>
      <c r="E1380" s="9" t="s">
        <v>212</v>
      </c>
      <c r="F1380" s="9" t="s">
        <v>189</v>
      </c>
      <c r="G1380" s="9" t="s">
        <v>213</v>
      </c>
      <c r="H1380" s="9" t="s">
        <v>165</v>
      </c>
      <c r="I1380" s="9" t="s">
        <v>469</v>
      </c>
      <c r="J1380" s="9" t="s">
        <v>1007</v>
      </c>
      <c r="K1380" s="9" t="s">
        <v>246</v>
      </c>
      <c r="L1380" s="9" t="s">
        <v>395</v>
      </c>
      <c r="M1380" s="9" t="s">
        <v>463</v>
      </c>
      <c r="N1380" s="9" t="s">
        <v>198</v>
      </c>
      <c r="O1380" s="9" t="s">
        <v>176</v>
      </c>
      <c r="P1380" s="9" t="s">
        <v>419</v>
      </c>
      <c r="Q1380" s="9" t="s">
        <v>219</v>
      </c>
      <c r="R1380" s="9">
        <v>0</v>
      </c>
      <c r="S1380" s="9">
        <v>21</v>
      </c>
      <c r="U1380" s="9" t="s">
        <v>230</v>
      </c>
      <c r="W1380" s="9">
        <v>3</v>
      </c>
      <c r="X1380" s="9">
        <f>INDEX(SLA_Policy!$D$2:$D$5,MATCH(F1380,SLA_Policy!$A$2:$A$5,0))</f>
        <v>120</v>
      </c>
      <c r="Y1380" s="9" t="str">
        <f>IF(E1380="Cancelled","Excluded",IF(D1380="",IF((SLA_Policy!$B$8-B1380)*24&gt;X1380,"Open - Breached","Open - On Track"),IF((D1380-B1380)*24&lt;=X1380,"Met","Breached")))</f>
        <v>Met</v>
      </c>
    </row>
    <row r="1381" spans="1:25" x14ac:dyDescent="0.25">
      <c r="A1381" s="9" t="s">
        <v>3334</v>
      </c>
      <c r="B1381" s="23">
        <v>45966.343055555597</v>
      </c>
      <c r="C1381" s="23">
        <v>45966.350694444503</v>
      </c>
      <c r="D1381" s="23">
        <v>45966.583333333299</v>
      </c>
      <c r="E1381" s="9" t="s">
        <v>212</v>
      </c>
      <c r="F1381" s="9" t="s">
        <v>188</v>
      </c>
      <c r="G1381" s="9" t="s">
        <v>236</v>
      </c>
      <c r="H1381" s="9" t="s">
        <v>167</v>
      </c>
      <c r="I1381" s="9" t="s">
        <v>255</v>
      </c>
      <c r="J1381" s="9" t="s">
        <v>3335</v>
      </c>
      <c r="K1381" s="9" t="s">
        <v>303</v>
      </c>
      <c r="L1381" s="9" t="s">
        <v>226</v>
      </c>
      <c r="M1381" s="9" t="s">
        <v>3336</v>
      </c>
      <c r="N1381" s="9" t="s">
        <v>196</v>
      </c>
      <c r="O1381" s="9" t="s">
        <v>116</v>
      </c>
      <c r="P1381" s="9" t="s">
        <v>234</v>
      </c>
      <c r="Q1381" s="9" t="s">
        <v>219</v>
      </c>
      <c r="R1381" s="9">
        <v>0</v>
      </c>
      <c r="S1381" s="9">
        <v>22</v>
      </c>
      <c r="U1381" s="9" t="s">
        <v>242</v>
      </c>
      <c r="X1381" s="9">
        <f>INDEX(SLA_Policy!$D$2:$D$5,MATCH(F1381,SLA_Policy!$A$2:$A$5,0))</f>
        <v>72</v>
      </c>
      <c r="Y1381" s="9" t="str">
        <f>IF(E1381="Cancelled","Excluded",IF(D1381="",IF((SLA_Policy!$B$8-B1381)*24&gt;X1381,"Open - Breached","Open - On Track"),IF((D1381-B1381)*24&lt;=X1381,"Met","Breached")))</f>
        <v>Met</v>
      </c>
    </row>
    <row r="1382" spans="1:25" x14ac:dyDescent="0.25">
      <c r="A1382" s="9" t="s">
        <v>3337</v>
      </c>
      <c r="B1382" s="23">
        <v>45966.354861111096</v>
      </c>
      <c r="C1382" s="23">
        <v>45966.364583333299</v>
      </c>
      <c r="D1382" s="23">
        <v>45968.582638888904</v>
      </c>
      <c r="E1382" s="9" t="s">
        <v>212</v>
      </c>
      <c r="F1382" s="9" t="s">
        <v>188</v>
      </c>
      <c r="G1382" s="9" t="s">
        <v>213</v>
      </c>
      <c r="H1382" s="9" t="s">
        <v>163</v>
      </c>
      <c r="I1382" s="9" t="s">
        <v>405</v>
      </c>
      <c r="J1382" s="9" t="s">
        <v>3338</v>
      </c>
      <c r="K1382" s="9" t="s">
        <v>215</v>
      </c>
      <c r="L1382" s="9" t="s">
        <v>282</v>
      </c>
      <c r="M1382" s="9" t="s">
        <v>1726</v>
      </c>
      <c r="N1382" s="9" t="s">
        <v>197</v>
      </c>
      <c r="O1382" s="9" t="s">
        <v>116</v>
      </c>
      <c r="P1382" s="9" t="s">
        <v>551</v>
      </c>
      <c r="Q1382" s="9" t="s">
        <v>219</v>
      </c>
      <c r="R1382" s="9">
        <v>0</v>
      </c>
      <c r="S1382" s="9">
        <v>8</v>
      </c>
      <c r="U1382" s="9" t="s">
        <v>266</v>
      </c>
      <c r="W1382" s="9">
        <v>5</v>
      </c>
      <c r="X1382" s="9">
        <f>INDEX(SLA_Policy!$D$2:$D$5,MATCH(F1382,SLA_Policy!$A$2:$A$5,0))</f>
        <v>72</v>
      </c>
      <c r="Y1382" s="9" t="str">
        <f>IF(E1382="Cancelled","Excluded",IF(D1382="",IF((SLA_Policy!$B$8-B1382)*24&gt;X1382,"Open - Breached","Open - On Track"),IF((D1382-B1382)*24&lt;=X1382,"Met","Breached")))</f>
        <v>Met</v>
      </c>
    </row>
    <row r="1383" spans="1:25" x14ac:dyDescent="0.25">
      <c r="A1383" s="9" t="s">
        <v>3339</v>
      </c>
      <c r="B1383" s="23">
        <v>45966.373611111099</v>
      </c>
      <c r="C1383" s="23">
        <v>45966.402083333298</v>
      </c>
      <c r="D1383" s="23">
        <v>45966.431250000001</v>
      </c>
      <c r="E1383" s="9" t="s">
        <v>212</v>
      </c>
      <c r="F1383" s="9" t="s">
        <v>188</v>
      </c>
      <c r="G1383" s="9" t="s">
        <v>213</v>
      </c>
      <c r="H1383" s="9" t="s">
        <v>161</v>
      </c>
      <c r="I1383" s="9" t="s">
        <v>389</v>
      </c>
      <c r="J1383" s="9" t="s">
        <v>3340</v>
      </c>
      <c r="K1383" s="9" t="s">
        <v>239</v>
      </c>
      <c r="L1383" s="9" t="s">
        <v>282</v>
      </c>
      <c r="M1383" s="9" t="s">
        <v>471</v>
      </c>
      <c r="N1383" s="9" t="s">
        <v>196</v>
      </c>
      <c r="O1383" s="9" t="s">
        <v>116</v>
      </c>
      <c r="P1383" s="9" t="s">
        <v>551</v>
      </c>
      <c r="Q1383" s="9" t="s">
        <v>219</v>
      </c>
      <c r="R1383" s="9">
        <v>0</v>
      </c>
      <c r="S1383" s="9">
        <v>6</v>
      </c>
      <c r="U1383" s="9" t="s">
        <v>290</v>
      </c>
      <c r="X1383" s="9">
        <f>INDEX(SLA_Policy!$D$2:$D$5,MATCH(F1383,SLA_Policy!$A$2:$A$5,0))</f>
        <v>72</v>
      </c>
      <c r="Y1383" s="9" t="str">
        <f>IF(E1383="Cancelled","Excluded",IF(D1383="",IF((SLA_Policy!$B$8-B1383)*24&gt;X1383,"Open - Breached","Open - On Track"),IF((D1383-B1383)*24&lt;=X1383,"Met","Breached")))</f>
        <v>Met</v>
      </c>
    </row>
    <row r="1384" spans="1:25" x14ac:dyDescent="0.25">
      <c r="A1384" s="9" t="s">
        <v>3341</v>
      </c>
      <c r="B1384" s="23">
        <v>45966.373611111099</v>
      </c>
      <c r="C1384" s="23">
        <v>45966.390972222202</v>
      </c>
      <c r="D1384" s="23">
        <v>45971.356249999997</v>
      </c>
      <c r="E1384" s="9" t="s">
        <v>212</v>
      </c>
      <c r="F1384" s="9" t="s">
        <v>188</v>
      </c>
      <c r="G1384" s="9" t="s">
        <v>236</v>
      </c>
      <c r="H1384" s="9" t="s">
        <v>161</v>
      </c>
      <c r="I1384" s="9" t="s">
        <v>237</v>
      </c>
      <c r="J1384" s="9" t="s">
        <v>3342</v>
      </c>
      <c r="K1384" s="9" t="s">
        <v>246</v>
      </c>
      <c r="L1384" s="9" t="s">
        <v>293</v>
      </c>
      <c r="M1384" s="9" t="s">
        <v>3343</v>
      </c>
      <c r="N1384" s="9" t="s">
        <v>196</v>
      </c>
      <c r="O1384" s="9" t="s">
        <v>177</v>
      </c>
      <c r="P1384" s="9" t="s">
        <v>300</v>
      </c>
      <c r="Q1384" s="9" t="s">
        <v>219</v>
      </c>
      <c r="R1384" s="9">
        <v>0</v>
      </c>
      <c r="S1384" s="9">
        <v>19</v>
      </c>
      <c r="U1384" s="9" t="s">
        <v>242</v>
      </c>
      <c r="X1384" s="9">
        <f>INDEX(SLA_Policy!$D$2:$D$5,MATCH(F1384,SLA_Policy!$A$2:$A$5,0))</f>
        <v>72</v>
      </c>
      <c r="Y1384" s="9" t="str">
        <f>IF(E1384="Cancelled","Excluded",IF(D1384="",IF((SLA_Policy!$B$8-B1384)*24&gt;X1384,"Open - Breached","Open - On Track"),IF((D1384-B1384)*24&lt;=X1384,"Met","Breached")))</f>
        <v>Breached</v>
      </c>
    </row>
    <row r="1385" spans="1:25" x14ac:dyDescent="0.25">
      <c r="A1385" s="9" t="s">
        <v>3344</v>
      </c>
      <c r="B1385" s="23">
        <v>45966.373611111099</v>
      </c>
      <c r="C1385" s="23">
        <v>45966.378472222197</v>
      </c>
      <c r="D1385" s="23">
        <v>45967.372222222199</v>
      </c>
      <c r="E1385" s="9" t="s">
        <v>212</v>
      </c>
      <c r="F1385" s="9" t="s">
        <v>188</v>
      </c>
      <c r="G1385" s="9" t="s">
        <v>213</v>
      </c>
      <c r="H1385" s="9" t="s">
        <v>166</v>
      </c>
      <c r="I1385" s="9" t="s">
        <v>286</v>
      </c>
      <c r="J1385" s="9" t="s">
        <v>287</v>
      </c>
      <c r="K1385" s="9" t="s">
        <v>303</v>
      </c>
      <c r="L1385" s="9" t="s">
        <v>293</v>
      </c>
      <c r="M1385" s="9" t="s">
        <v>3345</v>
      </c>
      <c r="N1385" s="9" t="s">
        <v>197</v>
      </c>
      <c r="O1385" s="9" t="s">
        <v>181</v>
      </c>
      <c r="P1385" s="9" t="s">
        <v>445</v>
      </c>
      <c r="Q1385" s="9" t="s">
        <v>219</v>
      </c>
      <c r="R1385" s="9">
        <v>0</v>
      </c>
      <c r="S1385" s="9">
        <v>14</v>
      </c>
      <c r="U1385" s="9" t="s">
        <v>290</v>
      </c>
      <c r="W1385" s="9">
        <v>5</v>
      </c>
      <c r="X1385" s="9">
        <f>INDEX(SLA_Policy!$D$2:$D$5,MATCH(F1385,SLA_Policy!$A$2:$A$5,0))</f>
        <v>72</v>
      </c>
      <c r="Y1385" s="9" t="str">
        <f>IF(E1385="Cancelled","Excluded",IF(D1385="",IF((SLA_Policy!$B$8-B1385)*24&gt;X1385,"Open - Breached","Open - On Track"),IF((D1385-B1385)*24&lt;=X1385,"Met","Breached")))</f>
        <v>Met</v>
      </c>
    </row>
    <row r="1386" spans="1:25" x14ac:dyDescent="0.25">
      <c r="A1386" s="9" t="s">
        <v>3346</v>
      </c>
      <c r="B1386" s="23">
        <v>45966.390972222202</v>
      </c>
      <c r="C1386" s="23">
        <v>45966.397916666698</v>
      </c>
      <c r="D1386" s="23">
        <v>45966.556944444397</v>
      </c>
      <c r="E1386" s="9" t="s">
        <v>212</v>
      </c>
      <c r="F1386" s="9" t="s">
        <v>188</v>
      </c>
      <c r="G1386" s="9" t="s">
        <v>213</v>
      </c>
      <c r="H1386" s="9" t="s">
        <v>162</v>
      </c>
      <c r="I1386" s="9" t="s">
        <v>393</v>
      </c>
      <c r="J1386" s="9" t="s">
        <v>1326</v>
      </c>
      <c r="K1386" s="9" t="s">
        <v>246</v>
      </c>
      <c r="L1386" s="9" t="s">
        <v>104</v>
      </c>
      <c r="M1386" s="9" t="s">
        <v>1597</v>
      </c>
      <c r="N1386" s="9" t="s">
        <v>198</v>
      </c>
      <c r="O1386" s="9" t="s">
        <v>116</v>
      </c>
      <c r="P1386" s="9" t="s">
        <v>218</v>
      </c>
      <c r="Q1386" s="9" t="s">
        <v>219</v>
      </c>
      <c r="R1386" s="9">
        <v>0</v>
      </c>
      <c r="S1386" s="9">
        <v>21</v>
      </c>
      <c r="U1386" s="9" t="s">
        <v>661</v>
      </c>
      <c r="W1386" s="9">
        <v>5</v>
      </c>
      <c r="X1386" s="9">
        <f>INDEX(SLA_Policy!$D$2:$D$5,MATCH(F1386,SLA_Policy!$A$2:$A$5,0))</f>
        <v>72</v>
      </c>
      <c r="Y1386" s="9" t="str">
        <f>IF(E1386="Cancelled","Excluded",IF(D1386="",IF((SLA_Policy!$B$8-B1386)*24&gt;X1386,"Open - Breached","Open - On Track"),IF((D1386-B1386)*24&lt;=X1386,"Met","Breached")))</f>
        <v>Met</v>
      </c>
    </row>
    <row r="1387" spans="1:25" x14ac:dyDescent="0.25">
      <c r="A1387" s="9" t="s">
        <v>3347</v>
      </c>
      <c r="B1387" s="23">
        <v>45966.399305555598</v>
      </c>
      <c r="C1387" s="23">
        <v>45966.410416666702</v>
      </c>
      <c r="D1387" s="23">
        <v>45967.331944444399</v>
      </c>
      <c r="E1387" s="9" t="s">
        <v>212</v>
      </c>
      <c r="F1387" s="9" t="s">
        <v>188</v>
      </c>
      <c r="G1387" s="9" t="s">
        <v>213</v>
      </c>
      <c r="H1387" s="9" t="s">
        <v>166</v>
      </c>
      <c r="I1387" s="9" t="s">
        <v>1238</v>
      </c>
      <c r="J1387" s="9" t="s">
        <v>3348</v>
      </c>
      <c r="K1387" s="9" t="s">
        <v>225</v>
      </c>
      <c r="L1387" s="9" t="s">
        <v>226</v>
      </c>
      <c r="M1387" s="9" t="s">
        <v>892</v>
      </c>
      <c r="N1387" s="9" t="s">
        <v>199</v>
      </c>
      <c r="O1387" s="9" t="s">
        <v>181</v>
      </c>
      <c r="P1387" s="9" t="s">
        <v>668</v>
      </c>
      <c r="Q1387" s="9" t="s">
        <v>219</v>
      </c>
      <c r="R1387" s="9">
        <v>0</v>
      </c>
      <c r="S1387" s="9">
        <v>58</v>
      </c>
      <c r="T1387" s="9" t="s">
        <v>343</v>
      </c>
      <c r="U1387" s="9" t="s">
        <v>266</v>
      </c>
      <c r="W1387" s="9">
        <v>4</v>
      </c>
      <c r="X1387" s="9">
        <f>INDEX(SLA_Policy!$D$2:$D$5,MATCH(F1387,SLA_Policy!$A$2:$A$5,0))</f>
        <v>72</v>
      </c>
      <c r="Y1387" s="9" t="str">
        <f>IF(E1387="Cancelled","Excluded",IF(D1387="",IF((SLA_Policy!$B$8-B1387)*24&gt;X1387,"Open - Breached","Open - On Track"),IF((D1387-B1387)*24&lt;=X1387,"Met","Breached")))</f>
        <v>Met</v>
      </c>
    </row>
    <row r="1388" spans="1:25" x14ac:dyDescent="0.25">
      <c r="A1388" s="9" t="s">
        <v>3349</v>
      </c>
      <c r="B1388" s="23">
        <v>45966.409722222197</v>
      </c>
      <c r="C1388" s="23">
        <v>45966.412499999999</v>
      </c>
      <c r="D1388" s="23">
        <v>45968.394444444399</v>
      </c>
      <c r="E1388" s="9" t="s">
        <v>212</v>
      </c>
      <c r="F1388" s="9" t="s">
        <v>189</v>
      </c>
      <c r="G1388" s="9" t="s">
        <v>213</v>
      </c>
      <c r="H1388" s="9" t="s">
        <v>165</v>
      </c>
      <c r="I1388" s="9" t="s">
        <v>567</v>
      </c>
      <c r="J1388" s="9" t="s">
        <v>3350</v>
      </c>
      <c r="K1388" s="9" t="s">
        <v>239</v>
      </c>
      <c r="L1388" s="9" t="s">
        <v>282</v>
      </c>
      <c r="M1388" s="9" t="s">
        <v>1408</v>
      </c>
      <c r="N1388" s="9" t="s">
        <v>200</v>
      </c>
      <c r="O1388" s="9" t="s">
        <v>176</v>
      </c>
      <c r="P1388" s="9" t="s">
        <v>503</v>
      </c>
      <c r="Q1388" s="9" t="s">
        <v>219</v>
      </c>
      <c r="R1388" s="9">
        <v>0</v>
      </c>
      <c r="S1388" s="9">
        <v>21</v>
      </c>
      <c r="U1388" s="9" t="s">
        <v>230</v>
      </c>
      <c r="X1388" s="9">
        <f>INDEX(SLA_Policy!$D$2:$D$5,MATCH(F1388,SLA_Policy!$A$2:$A$5,0))</f>
        <v>120</v>
      </c>
      <c r="Y1388" s="9" t="str">
        <f>IF(E1388="Cancelled","Excluded",IF(D1388="",IF((SLA_Policy!$B$8-B1388)*24&gt;X1388,"Open - Breached","Open - On Track"),IF((D1388-B1388)*24&lt;=X1388,"Met","Breached")))</f>
        <v>Met</v>
      </c>
    </row>
    <row r="1389" spans="1:25" x14ac:dyDescent="0.25">
      <c r="A1389" s="9" t="s">
        <v>3351</v>
      </c>
      <c r="B1389" s="23">
        <v>45966.436805555597</v>
      </c>
      <c r="C1389" s="23">
        <v>45966.454861111102</v>
      </c>
      <c r="D1389" s="23">
        <v>45966.751388888901</v>
      </c>
      <c r="E1389" s="9" t="s">
        <v>212</v>
      </c>
      <c r="F1389" s="9" t="s">
        <v>189</v>
      </c>
      <c r="G1389" s="9" t="s">
        <v>213</v>
      </c>
      <c r="H1389" s="9" t="s">
        <v>162</v>
      </c>
      <c r="I1389" s="9" t="s">
        <v>345</v>
      </c>
      <c r="J1389" s="9" t="s">
        <v>1556</v>
      </c>
      <c r="K1389" s="9" t="s">
        <v>410</v>
      </c>
      <c r="L1389" s="9" t="s">
        <v>216</v>
      </c>
      <c r="M1389" s="9" t="s">
        <v>1644</v>
      </c>
      <c r="N1389" s="9" t="s">
        <v>199</v>
      </c>
      <c r="O1389" s="9" t="s">
        <v>179</v>
      </c>
      <c r="P1389" s="9" t="s">
        <v>264</v>
      </c>
      <c r="Q1389" s="9" t="s">
        <v>219</v>
      </c>
      <c r="R1389" s="9">
        <v>0</v>
      </c>
      <c r="S1389" s="9">
        <v>24</v>
      </c>
      <c r="U1389" s="9" t="s">
        <v>290</v>
      </c>
      <c r="W1389" s="9">
        <v>4</v>
      </c>
      <c r="X1389" s="9">
        <f>INDEX(SLA_Policy!$D$2:$D$5,MATCH(F1389,SLA_Policy!$A$2:$A$5,0))</f>
        <v>120</v>
      </c>
      <c r="Y1389" s="9" t="str">
        <f>IF(E1389="Cancelled","Excluded",IF(D1389="",IF((SLA_Policy!$B$8-B1389)*24&gt;X1389,"Open - Breached","Open - On Track"),IF((D1389-B1389)*24&lt;=X1389,"Met","Breached")))</f>
        <v>Met</v>
      </c>
    </row>
    <row r="1390" spans="1:25" x14ac:dyDescent="0.25">
      <c r="A1390" s="9" t="s">
        <v>3352</v>
      </c>
      <c r="B1390" s="23">
        <v>45966.4375</v>
      </c>
      <c r="C1390" s="23">
        <v>45966.45</v>
      </c>
      <c r="D1390" s="23">
        <v>45967.3659722222</v>
      </c>
      <c r="E1390" s="9" t="s">
        <v>212</v>
      </c>
      <c r="F1390" s="9" t="s">
        <v>188</v>
      </c>
      <c r="G1390" s="9" t="s">
        <v>213</v>
      </c>
      <c r="H1390" s="9" t="s">
        <v>88</v>
      </c>
      <c r="I1390" s="9" t="s">
        <v>486</v>
      </c>
      <c r="J1390" s="9" t="s">
        <v>3353</v>
      </c>
      <c r="K1390" s="9" t="s">
        <v>246</v>
      </c>
      <c r="L1390" s="9" t="s">
        <v>307</v>
      </c>
      <c r="M1390" s="9" t="s">
        <v>1766</v>
      </c>
      <c r="N1390" s="9" t="s">
        <v>199</v>
      </c>
      <c r="O1390" s="9" t="s">
        <v>178</v>
      </c>
      <c r="P1390" s="9" t="s">
        <v>414</v>
      </c>
      <c r="Q1390" s="9" t="s">
        <v>219</v>
      </c>
      <c r="R1390" s="9">
        <v>0</v>
      </c>
      <c r="S1390" s="9">
        <v>25</v>
      </c>
      <c r="U1390" s="9" t="s">
        <v>661</v>
      </c>
      <c r="W1390" s="9">
        <v>5</v>
      </c>
      <c r="X1390" s="9">
        <f>INDEX(SLA_Policy!$D$2:$D$5,MATCH(F1390,SLA_Policy!$A$2:$A$5,0))</f>
        <v>72</v>
      </c>
      <c r="Y1390" s="9" t="str">
        <f>IF(E1390="Cancelled","Excluded",IF(D1390="",IF((SLA_Policy!$B$8-B1390)*24&gt;X1390,"Open - Breached","Open - On Track"),IF((D1390-B1390)*24&lt;=X1390,"Met","Breached")))</f>
        <v>Met</v>
      </c>
    </row>
    <row r="1391" spans="1:25" x14ac:dyDescent="0.25">
      <c r="A1391" s="9" t="s">
        <v>3354</v>
      </c>
      <c r="B1391" s="23">
        <v>45966.442361111098</v>
      </c>
      <c r="C1391" s="23">
        <v>45966.476388888899</v>
      </c>
      <c r="D1391" s="23">
        <v>45967.376388888901</v>
      </c>
      <c r="E1391" s="9" t="s">
        <v>212</v>
      </c>
      <c r="F1391" s="9" t="s">
        <v>189</v>
      </c>
      <c r="G1391" s="9" t="s">
        <v>213</v>
      </c>
      <c r="H1391" s="9" t="s">
        <v>163</v>
      </c>
      <c r="I1391" s="9" t="s">
        <v>405</v>
      </c>
      <c r="J1391" s="9" t="s">
        <v>1760</v>
      </c>
      <c r="K1391" s="9" t="s">
        <v>246</v>
      </c>
      <c r="L1391" s="9" t="s">
        <v>270</v>
      </c>
      <c r="M1391" s="9" t="s">
        <v>1711</v>
      </c>
      <c r="N1391" s="9" t="s">
        <v>196</v>
      </c>
      <c r="O1391" s="9" t="s">
        <v>176</v>
      </c>
      <c r="P1391" s="9" t="s">
        <v>503</v>
      </c>
      <c r="Q1391" s="9" t="s">
        <v>219</v>
      </c>
      <c r="R1391" s="9">
        <v>0</v>
      </c>
      <c r="S1391" s="9">
        <v>12</v>
      </c>
      <c r="U1391" s="9" t="s">
        <v>230</v>
      </c>
      <c r="X1391" s="9">
        <f>INDEX(SLA_Policy!$D$2:$D$5,MATCH(F1391,SLA_Policy!$A$2:$A$5,0))</f>
        <v>120</v>
      </c>
      <c r="Y1391" s="9" t="str">
        <f>IF(E1391="Cancelled","Excluded",IF(D1391="",IF((SLA_Policy!$B$8-B1391)*24&gt;X1391,"Open - Breached","Open - On Track"),IF((D1391-B1391)*24&lt;=X1391,"Met","Breached")))</f>
        <v>Met</v>
      </c>
    </row>
    <row r="1392" spans="1:25" x14ac:dyDescent="0.25">
      <c r="A1392" s="9" t="s">
        <v>3355</v>
      </c>
      <c r="B1392" s="23">
        <v>45966.445138888899</v>
      </c>
      <c r="C1392" s="23">
        <v>45966.488888888904</v>
      </c>
      <c r="D1392" s="23">
        <v>45967.375</v>
      </c>
      <c r="E1392" s="9" t="s">
        <v>212</v>
      </c>
      <c r="F1392" s="9" t="s">
        <v>188</v>
      </c>
      <c r="G1392" s="9" t="s">
        <v>213</v>
      </c>
      <c r="H1392" s="9" t="s">
        <v>162</v>
      </c>
      <c r="I1392" s="9" t="s">
        <v>393</v>
      </c>
      <c r="J1392" s="9" t="s">
        <v>3356</v>
      </c>
      <c r="K1392" s="9" t="s">
        <v>246</v>
      </c>
      <c r="L1392" s="9" t="s">
        <v>104</v>
      </c>
      <c r="M1392" s="9" t="s">
        <v>1597</v>
      </c>
      <c r="N1392" s="9" t="s">
        <v>196</v>
      </c>
      <c r="O1392" s="9" t="s">
        <v>176</v>
      </c>
      <c r="P1392" s="9" t="s">
        <v>570</v>
      </c>
      <c r="Q1392" s="9" t="s">
        <v>219</v>
      </c>
      <c r="R1392" s="9">
        <v>0</v>
      </c>
      <c r="S1392" s="9">
        <v>26</v>
      </c>
      <c r="U1392" s="9" t="s">
        <v>290</v>
      </c>
      <c r="X1392" s="9">
        <f>INDEX(SLA_Policy!$D$2:$D$5,MATCH(F1392,SLA_Policy!$A$2:$A$5,0))</f>
        <v>72</v>
      </c>
      <c r="Y1392" s="9" t="str">
        <f>IF(E1392="Cancelled","Excluded",IF(D1392="",IF((SLA_Policy!$B$8-B1392)*24&gt;X1392,"Open - Breached","Open - On Track"),IF((D1392-B1392)*24&lt;=X1392,"Met","Breached")))</f>
        <v>Met</v>
      </c>
    </row>
    <row r="1393" spans="1:25" x14ac:dyDescent="0.25">
      <c r="A1393" s="9" t="s">
        <v>3357</v>
      </c>
      <c r="B1393" s="23">
        <v>45966.445138888899</v>
      </c>
      <c r="C1393" s="23">
        <v>45966.573611111096</v>
      </c>
      <c r="D1393" s="23">
        <v>45966.581250000003</v>
      </c>
      <c r="E1393" s="9" t="s">
        <v>212</v>
      </c>
      <c r="F1393" s="9" t="s">
        <v>189</v>
      </c>
      <c r="G1393" s="9" t="s">
        <v>213</v>
      </c>
      <c r="H1393" s="9" t="s">
        <v>161</v>
      </c>
      <c r="I1393" s="9" t="s">
        <v>454</v>
      </c>
      <c r="J1393" s="9" t="s">
        <v>2010</v>
      </c>
      <c r="K1393" s="9" t="s">
        <v>246</v>
      </c>
      <c r="L1393" s="9" t="s">
        <v>216</v>
      </c>
      <c r="M1393" s="9" t="s">
        <v>1979</v>
      </c>
      <c r="N1393" s="9" t="s">
        <v>196</v>
      </c>
      <c r="O1393" s="9" t="s">
        <v>116</v>
      </c>
      <c r="P1393" s="9" t="s">
        <v>525</v>
      </c>
      <c r="Q1393" s="9" t="s">
        <v>219</v>
      </c>
      <c r="R1393" s="9">
        <v>0</v>
      </c>
      <c r="S1393" s="9">
        <v>4</v>
      </c>
      <c r="U1393" s="9" t="s">
        <v>221</v>
      </c>
      <c r="X1393" s="9">
        <f>INDEX(SLA_Policy!$D$2:$D$5,MATCH(F1393,SLA_Policy!$A$2:$A$5,0))</f>
        <v>120</v>
      </c>
      <c r="Y1393" s="9" t="str">
        <f>IF(E1393="Cancelled","Excluded",IF(D1393="",IF((SLA_Policy!$B$8-B1393)*24&gt;X1393,"Open - Breached","Open - On Track"),IF((D1393-B1393)*24&lt;=X1393,"Met","Breached")))</f>
        <v>Met</v>
      </c>
    </row>
    <row r="1394" spans="1:25" x14ac:dyDescent="0.25">
      <c r="A1394" s="9" t="s">
        <v>3358</v>
      </c>
      <c r="B1394" s="23">
        <v>45966.46875</v>
      </c>
      <c r="C1394" s="23">
        <v>45966.548611111102</v>
      </c>
      <c r="D1394" s="23">
        <v>45966.652777777803</v>
      </c>
      <c r="E1394" s="9" t="s">
        <v>212</v>
      </c>
      <c r="F1394" s="9" t="s">
        <v>189</v>
      </c>
      <c r="G1394" s="9" t="s">
        <v>213</v>
      </c>
      <c r="H1394" s="9" t="s">
        <v>166</v>
      </c>
      <c r="I1394" s="9" t="s">
        <v>286</v>
      </c>
      <c r="J1394" s="9" t="s">
        <v>3359</v>
      </c>
      <c r="K1394" s="9" t="s">
        <v>239</v>
      </c>
      <c r="L1394" s="9" t="s">
        <v>311</v>
      </c>
      <c r="M1394" s="9" t="s">
        <v>3360</v>
      </c>
      <c r="N1394" s="9" t="s">
        <v>197</v>
      </c>
      <c r="O1394" s="9" t="s">
        <v>181</v>
      </c>
      <c r="P1394" s="9" t="s">
        <v>449</v>
      </c>
      <c r="Q1394" s="9" t="s">
        <v>219</v>
      </c>
      <c r="R1394" s="9">
        <v>0</v>
      </c>
      <c r="S1394" s="9">
        <v>7</v>
      </c>
      <c r="U1394" s="9" t="s">
        <v>248</v>
      </c>
      <c r="X1394" s="9">
        <f>INDEX(SLA_Policy!$D$2:$D$5,MATCH(F1394,SLA_Policy!$A$2:$A$5,0))</f>
        <v>120</v>
      </c>
      <c r="Y1394" s="9" t="str">
        <f>IF(E1394="Cancelled","Excluded",IF(D1394="",IF((SLA_Policy!$B$8-B1394)*24&gt;X1394,"Open - Breached","Open - On Track"),IF((D1394-B1394)*24&lt;=X1394,"Met","Breached")))</f>
        <v>Met</v>
      </c>
    </row>
    <row r="1395" spans="1:25" x14ac:dyDescent="0.25">
      <c r="A1395" s="9" t="s">
        <v>3361</v>
      </c>
      <c r="B1395" s="23">
        <v>45966.472916666702</v>
      </c>
      <c r="C1395" s="23">
        <v>45966.474999999999</v>
      </c>
      <c r="D1395" s="23">
        <v>45967.379861111098</v>
      </c>
      <c r="E1395" s="9" t="s">
        <v>212</v>
      </c>
      <c r="F1395" s="9" t="s">
        <v>188</v>
      </c>
      <c r="G1395" s="9" t="s">
        <v>213</v>
      </c>
      <c r="H1395" s="9" t="s">
        <v>163</v>
      </c>
      <c r="I1395" s="9" t="s">
        <v>223</v>
      </c>
      <c r="J1395" s="9" t="s">
        <v>1366</v>
      </c>
      <c r="K1395" s="9" t="s">
        <v>246</v>
      </c>
      <c r="L1395" s="9" t="s">
        <v>104</v>
      </c>
      <c r="M1395" s="9" t="s">
        <v>941</v>
      </c>
      <c r="N1395" s="9" t="s">
        <v>198</v>
      </c>
      <c r="O1395" s="9" t="s">
        <v>176</v>
      </c>
      <c r="P1395" s="9" t="s">
        <v>253</v>
      </c>
      <c r="Q1395" s="9" t="s">
        <v>219</v>
      </c>
      <c r="R1395" s="9">
        <v>0</v>
      </c>
      <c r="S1395" s="9">
        <v>46</v>
      </c>
      <c r="T1395" s="9" t="s">
        <v>229</v>
      </c>
      <c r="U1395" s="9" t="s">
        <v>230</v>
      </c>
      <c r="X1395" s="9">
        <f>INDEX(SLA_Policy!$D$2:$D$5,MATCH(F1395,SLA_Policy!$A$2:$A$5,0))</f>
        <v>72</v>
      </c>
      <c r="Y1395" s="9" t="str">
        <f>IF(E1395="Cancelled","Excluded",IF(D1395="",IF((SLA_Policy!$B$8-B1395)*24&gt;X1395,"Open - Breached","Open - On Track"),IF((D1395-B1395)*24&lt;=X1395,"Met","Breached")))</f>
        <v>Met</v>
      </c>
    </row>
    <row r="1396" spans="1:25" x14ac:dyDescent="0.25">
      <c r="A1396" s="9" t="s">
        <v>3362</v>
      </c>
      <c r="B1396" s="23">
        <v>45966.473611111098</v>
      </c>
      <c r="C1396" s="23">
        <v>45966.614583333299</v>
      </c>
      <c r="D1396" s="23">
        <v>45966.632638888899</v>
      </c>
      <c r="E1396" s="9" t="s">
        <v>212</v>
      </c>
      <c r="F1396" s="9" t="s">
        <v>188</v>
      </c>
      <c r="G1396" s="9" t="s">
        <v>213</v>
      </c>
      <c r="H1396" s="9" t="s">
        <v>162</v>
      </c>
      <c r="I1396" s="9" t="s">
        <v>393</v>
      </c>
      <c r="J1396" s="9" t="s">
        <v>3363</v>
      </c>
      <c r="K1396" s="9" t="s">
        <v>246</v>
      </c>
      <c r="L1396" s="9" t="s">
        <v>226</v>
      </c>
      <c r="M1396" s="9" t="s">
        <v>855</v>
      </c>
      <c r="N1396" s="9" t="s">
        <v>196</v>
      </c>
      <c r="O1396" s="9" t="s">
        <v>179</v>
      </c>
      <c r="P1396" s="9" t="s">
        <v>337</v>
      </c>
      <c r="Q1396" s="9" t="s">
        <v>219</v>
      </c>
      <c r="R1396" s="9">
        <v>0</v>
      </c>
      <c r="S1396" s="9">
        <v>8</v>
      </c>
      <c r="U1396" s="9" t="s">
        <v>290</v>
      </c>
      <c r="X1396" s="9">
        <f>INDEX(SLA_Policy!$D$2:$D$5,MATCH(F1396,SLA_Policy!$A$2:$A$5,0))</f>
        <v>72</v>
      </c>
      <c r="Y1396" s="9" t="str">
        <f>IF(E1396="Cancelled","Excluded",IF(D1396="",IF((SLA_Policy!$B$8-B1396)*24&gt;X1396,"Open - Breached","Open - On Track"),IF((D1396-B1396)*24&lt;=X1396,"Met","Breached")))</f>
        <v>Met</v>
      </c>
    </row>
    <row r="1397" spans="1:25" x14ac:dyDescent="0.25">
      <c r="A1397" s="9" t="s">
        <v>3364</v>
      </c>
      <c r="B1397" s="23">
        <v>45966.474305555603</v>
      </c>
      <c r="C1397" s="23">
        <v>45966.612500000003</v>
      </c>
      <c r="D1397" s="23">
        <v>45967.329166666699</v>
      </c>
      <c r="E1397" s="9" t="s">
        <v>212</v>
      </c>
      <c r="F1397" s="9" t="s">
        <v>189</v>
      </c>
      <c r="G1397" s="9" t="s">
        <v>213</v>
      </c>
      <c r="H1397" s="9" t="s">
        <v>164</v>
      </c>
      <c r="I1397" s="9" t="s">
        <v>339</v>
      </c>
      <c r="J1397" s="9" t="s">
        <v>3033</v>
      </c>
      <c r="K1397" s="9" t="s">
        <v>303</v>
      </c>
      <c r="L1397" s="9" t="s">
        <v>226</v>
      </c>
      <c r="M1397" s="9" t="s">
        <v>2818</v>
      </c>
      <c r="N1397" s="9" t="s">
        <v>196</v>
      </c>
      <c r="O1397" s="9" t="s">
        <v>116</v>
      </c>
      <c r="P1397" s="9" t="s">
        <v>218</v>
      </c>
      <c r="Q1397" s="9" t="s">
        <v>219</v>
      </c>
      <c r="R1397" s="9">
        <v>0</v>
      </c>
      <c r="S1397" s="9">
        <v>8</v>
      </c>
      <c r="T1397" s="9" t="s">
        <v>343</v>
      </c>
      <c r="U1397" s="9" t="s">
        <v>248</v>
      </c>
      <c r="X1397" s="9">
        <f>INDEX(SLA_Policy!$D$2:$D$5,MATCH(F1397,SLA_Policy!$A$2:$A$5,0))</f>
        <v>120</v>
      </c>
      <c r="Y1397" s="9" t="str">
        <f>IF(E1397="Cancelled","Excluded",IF(D1397="",IF((SLA_Policy!$B$8-B1397)*24&gt;X1397,"Open - Breached","Open - On Track"),IF((D1397-B1397)*24&lt;=X1397,"Met","Breached")))</f>
        <v>Met</v>
      </c>
    </row>
    <row r="1398" spans="1:25" x14ac:dyDescent="0.25">
      <c r="A1398" s="9" t="s">
        <v>3365</v>
      </c>
      <c r="B1398" s="23">
        <v>45966.478472222203</v>
      </c>
      <c r="C1398" s="23">
        <v>45966.479861111096</v>
      </c>
      <c r="D1398" s="23">
        <v>45966.497916666704</v>
      </c>
      <c r="E1398" s="9" t="s">
        <v>212</v>
      </c>
      <c r="F1398" s="9" t="s">
        <v>187</v>
      </c>
      <c r="G1398" s="9" t="s">
        <v>213</v>
      </c>
      <c r="H1398" s="9" t="s">
        <v>161</v>
      </c>
      <c r="I1398" s="9" t="s">
        <v>297</v>
      </c>
      <c r="J1398" s="9" t="s">
        <v>512</v>
      </c>
      <c r="K1398" s="9" t="s">
        <v>303</v>
      </c>
      <c r="L1398" s="9" t="s">
        <v>104</v>
      </c>
      <c r="M1398" s="9" t="s">
        <v>2262</v>
      </c>
      <c r="N1398" s="9" t="s">
        <v>198</v>
      </c>
      <c r="O1398" s="9" t="s">
        <v>177</v>
      </c>
      <c r="P1398" s="9" t="s">
        <v>241</v>
      </c>
      <c r="Q1398" s="9" t="s">
        <v>273</v>
      </c>
      <c r="R1398" s="9">
        <v>0</v>
      </c>
      <c r="S1398" s="9">
        <v>16</v>
      </c>
      <c r="U1398" s="9" t="s">
        <v>266</v>
      </c>
      <c r="W1398" s="9">
        <v>4</v>
      </c>
      <c r="X1398" s="9">
        <f>INDEX(SLA_Policy!$D$2:$D$5,MATCH(F1398,SLA_Policy!$A$2:$A$5,0))</f>
        <v>8</v>
      </c>
      <c r="Y1398" s="9" t="str">
        <f>IF(E1398="Cancelled","Excluded",IF(D1398="",IF((SLA_Policy!$B$8-B1398)*24&gt;X1398,"Open - Breached","Open - On Track"),IF((D1398-B1398)*24&lt;=X1398,"Met","Breached")))</f>
        <v>Met</v>
      </c>
    </row>
    <row r="1399" spans="1:25" x14ac:dyDescent="0.25">
      <c r="A1399" s="9" t="s">
        <v>3366</v>
      </c>
      <c r="B1399" s="23">
        <v>45966.481249999997</v>
      </c>
      <c r="C1399" s="23">
        <v>45966.4868055556</v>
      </c>
      <c r="D1399" s="23">
        <v>45967.354861111096</v>
      </c>
      <c r="E1399" s="9" t="s">
        <v>212</v>
      </c>
      <c r="F1399" s="9" t="s">
        <v>188</v>
      </c>
      <c r="G1399" s="9" t="s">
        <v>236</v>
      </c>
      <c r="H1399" s="9" t="s">
        <v>164</v>
      </c>
      <c r="I1399" s="9" t="s">
        <v>421</v>
      </c>
      <c r="J1399" s="9" t="s">
        <v>778</v>
      </c>
      <c r="K1399" s="9" t="s">
        <v>215</v>
      </c>
      <c r="L1399" s="9" t="s">
        <v>395</v>
      </c>
      <c r="M1399" s="9" t="s">
        <v>484</v>
      </c>
      <c r="N1399" s="9" t="s">
        <v>196</v>
      </c>
      <c r="O1399" s="9" t="s">
        <v>180</v>
      </c>
      <c r="P1399" s="9" t="s">
        <v>368</v>
      </c>
      <c r="Q1399" s="9" t="s">
        <v>219</v>
      </c>
      <c r="R1399" s="9">
        <v>0</v>
      </c>
      <c r="S1399" s="9">
        <v>42</v>
      </c>
      <c r="T1399" s="9" t="s">
        <v>343</v>
      </c>
      <c r="U1399" s="9" t="s">
        <v>242</v>
      </c>
      <c r="X1399" s="9">
        <f>INDEX(SLA_Policy!$D$2:$D$5,MATCH(F1399,SLA_Policy!$A$2:$A$5,0))</f>
        <v>72</v>
      </c>
      <c r="Y1399" s="9" t="str">
        <f>IF(E1399="Cancelled","Excluded",IF(D1399="",IF((SLA_Policy!$B$8-B1399)*24&gt;X1399,"Open - Breached","Open - On Track"),IF((D1399-B1399)*24&lt;=X1399,"Met","Breached")))</f>
        <v>Met</v>
      </c>
    </row>
    <row r="1400" spans="1:25" x14ac:dyDescent="0.25">
      <c r="A1400" s="9" t="s">
        <v>3367</v>
      </c>
      <c r="B1400" s="23">
        <v>45966.537499999999</v>
      </c>
      <c r="C1400" s="23">
        <v>45966.538194444503</v>
      </c>
      <c r="D1400" s="23">
        <v>45967.422222222202</v>
      </c>
      <c r="E1400" s="9" t="s">
        <v>212</v>
      </c>
      <c r="F1400" s="9" t="s">
        <v>188</v>
      </c>
      <c r="G1400" s="9" t="s">
        <v>213</v>
      </c>
      <c r="H1400" s="9" t="s">
        <v>163</v>
      </c>
      <c r="I1400" s="9" t="s">
        <v>223</v>
      </c>
      <c r="J1400" s="9" t="s">
        <v>224</v>
      </c>
      <c r="K1400" s="9" t="s">
        <v>246</v>
      </c>
      <c r="L1400" s="9" t="s">
        <v>216</v>
      </c>
      <c r="M1400" s="9" t="s">
        <v>3368</v>
      </c>
      <c r="N1400" s="9" t="s">
        <v>198</v>
      </c>
      <c r="O1400" s="9" t="s">
        <v>176</v>
      </c>
      <c r="P1400" s="9" t="s">
        <v>503</v>
      </c>
      <c r="Q1400" s="9" t="s">
        <v>219</v>
      </c>
      <c r="R1400" s="9">
        <v>0</v>
      </c>
      <c r="S1400" s="9">
        <v>48</v>
      </c>
      <c r="T1400" s="9" t="s">
        <v>229</v>
      </c>
      <c r="U1400" s="9" t="s">
        <v>230</v>
      </c>
      <c r="W1400" s="9">
        <v>4</v>
      </c>
      <c r="X1400" s="9">
        <f>INDEX(SLA_Policy!$D$2:$D$5,MATCH(F1400,SLA_Policy!$A$2:$A$5,0))</f>
        <v>72</v>
      </c>
      <c r="Y1400" s="9" t="str">
        <f>IF(E1400="Cancelled","Excluded",IF(D1400="",IF((SLA_Policy!$B$8-B1400)*24&gt;X1400,"Open - Breached","Open - On Track"),IF((D1400-B1400)*24&lt;=X1400,"Met","Breached")))</f>
        <v>Met</v>
      </c>
    </row>
    <row r="1401" spans="1:25" x14ac:dyDescent="0.25">
      <c r="A1401" s="9" t="s">
        <v>3369</v>
      </c>
      <c r="B1401" s="23">
        <v>45966.539583333302</v>
      </c>
      <c r="C1401" s="23">
        <v>45966.541666666701</v>
      </c>
      <c r="D1401" s="23">
        <v>45967.34375</v>
      </c>
      <c r="E1401" s="9" t="s">
        <v>212</v>
      </c>
      <c r="F1401" s="9" t="s">
        <v>188</v>
      </c>
      <c r="G1401" s="9" t="s">
        <v>213</v>
      </c>
      <c r="H1401" s="9" t="s">
        <v>163</v>
      </c>
      <c r="I1401" s="9" t="s">
        <v>405</v>
      </c>
      <c r="J1401" s="9" t="s">
        <v>1760</v>
      </c>
      <c r="K1401" s="9" t="s">
        <v>303</v>
      </c>
      <c r="L1401" s="9" t="s">
        <v>270</v>
      </c>
      <c r="M1401" s="9" t="s">
        <v>1924</v>
      </c>
      <c r="N1401" s="9" t="s">
        <v>198</v>
      </c>
      <c r="O1401" s="9" t="s">
        <v>116</v>
      </c>
      <c r="P1401" s="9" t="s">
        <v>342</v>
      </c>
      <c r="Q1401" s="9" t="s">
        <v>219</v>
      </c>
      <c r="R1401" s="9">
        <v>0</v>
      </c>
      <c r="S1401" s="9">
        <v>11</v>
      </c>
      <c r="U1401" s="9" t="s">
        <v>376</v>
      </c>
      <c r="X1401" s="9">
        <f>INDEX(SLA_Policy!$D$2:$D$5,MATCH(F1401,SLA_Policy!$A$2:$A$5,0))</f>
        <v>72</v>
      </c>
      <c r="Y1401" s="9" t="str">
        <f>IF(E1401="Cancelled","Excluded",IF(D1401="",IF((SLA_Policy!$B$8-B1401)*24&gt;X1401,"Open - Breached","Open - On Track"),IF((D1401-B1401)*24&lt;=X1401,"Met","Breached")))</f>
        <v>Met</v>
      </c>
    </row>
    <row r="1402" spans="1:25" x14ac:dyDescent="0.25">
      <c r="A1402" s="9" t="s">
        <v>3370</v>
      </c>
      <c r="B1402" s="23">
        <v>45966.5444444444</v>
      </c>
      <c r="C1402" s="23">
        <v>45966.5534722222</v>
      </c>
      <c r="D1402" s="23">
        <v>45966.704166666699</v>
      </c>
      <c r="E1402" s="9" t="s">
        <v>212</v>
      </c>
      <c r="F1402" s="9" t="s">
        <v>187</v>
      </c>
      <c r="G1402" s="9" t="s">
        <v>213</v>
      </c>
      <c r="H1402" s="9" t="s">
        <v>88</v>
      </c>
      <c r="I1402" s="9" t="s">
        <v>268</v>
      </c>
      <c r="J1402" s="9" t="s">
        <v>3371</v>
      </c>
      <c r="K1402" s="9" t="s">
        <v>246</v>
      </c>
      <c r="L1402" s="9" t="s">
        <v>311</v>
      </c>
      <c r="M1402" s="9" t="s">
        <v>3372</v>
      </c>
      <c r="N1402" s="9" t="s">
        <v>197</v>
      </c>
      <c r="O1402" s="9" t="s">
        <v>176</v>
      </c>
      <c r="P1402" s="9" t="s">
        <v>503</v>
      </c>
      <c r="Q1402" s="9" t="s">
        <v>273</v>
      </c>
      <c r="R1402" s="9">
        <v>1</v>
      </c>
      <c r="S1402" s="9">
        <v>24</v>
      </c>
      <c r="T1402" s="9" t="s">
        <v>220</v>
      </c>
      <c r="U1402" s="9" t="s">
        <v>230</v>
      </c>
      <c r="X1402" s="9">
        <f>INDEX(SLA_Policy!$D$2:$D$5,MATCH(F1402,SLA_Policy!$A$2:$A$5,0))</f>
        <v>8</v>
      </c>
      <c r="Y1402" s="9" t="str">
        <f>IF(E1402="Cancelled","Excluded",IF(D1402="",IF((SLA_Policy!$B$8-B1402)*24&gt;X1402,"Open - Breached","Open - On Track"),IF((D1402-B1402)*24&lt;=X1402,"Met","Breached")))</f>
        <v>Met</v>
      </c>
    </row>
    <row r="1403" spans="1:25" x14ac:dyDescent="0.25">
      <c r="A1403" s="9" t="s">
        <v>3373</v>
      </c>
      <c r="B1403" s="23">
        <v>45966.559722222199</v>
      </c>
      <c r="C1403" s="23">
        <v>45966.596527777801</v>
      </c>
      <c r="D1403" s="23">
        <v>45966.647916666698</v>
      </c>
      <c r="E1403" s="9" t="s">
        <v>212</v>
      </c>
      <c r="F1403" s="9" t="s">
        <v>188</v>
      </c>
      <c r="G1403" s="9" t="s">
        <v>213</v>
      </c>
      <c r="H1403" s="9" t="s">
        <v>166</v>
      </c>
      <c r="I1403" s="9" t="s">
        <v>286</v>
      </c>
      <c r="J1403" s="9" t="s">
        <v>632</v>
      </c>
      <c r="K1403" s="9" t="s">
        <v>246</v>
      </c>
      <c r="L1403" s="9" t="s">
        <v>270</v>
      </c>
      <c r="M1403" s="9" t="s">
        <v>1032</v>
      </c>
      <c r="N1403" s="9" t="s">
        <v>197</v>
      </c>
      <c r="O1403" s="9" t="s">
        <v>181</v>
      </c>
      <c r="P1403" s="9" t="s">
        <v>449</v>
      </c>
      <c r="Q1403" s="9" t="s">
        <v>219</v>
      </c>
      <c r="R1403" s="9">
        <v>0</v>
      </c>
      <c r="S1403" s="9">
        <v>12</v>
      </c>
      <c r="U1403" s="9" t="s">
        <v>290</v>
      </c>
      <c r="W1403" s="9">
        <v>5</v>
      </c>
      <c r="X1403" s="9">
        <f>INDEX(SLA_Policy!$D$2:$D$5,MATCH(F1403,SLA_Policy!$A$2:$A$5,0))</f>
        <v>72</v>
      </c>
      <c r="Y1403" s="9" t="str">
        <f>IF(E1403="Cancelled","Excluded",IF(D1403="",IF((SLA_Policy!$B$8-B1403)*24&gt;X1403,"Open - Breached","Open - On Track"),IF((D1403-B1403)*24&lt;=X1403,"Met","Breached")))</f>
        <v>Met</v>
      </c>
    </row>
    <row r="1404" spans="1:25" x14ac:dyDescent="0.25">
      <c r="A1404" s="9" t="s">
        <v>3374</v>
      </c>
      <c r="B1404" s="23">
        <v>45966.567361111098</v>
      </c>
      <c r="C1404" s="23">
        <v>45966.5715277778</v>
      </c>
      <c r="D1404" s="23">
        <v>45966.619444444397</v>
      </c>
      <c r="E1404" s="9" t="s">
        <v>212</v>
      </c>
      <c r="F1404" s="9" t="s">
        <v>187</v>
      </c>
      <c r="G1404" s="9" t="s">
        <v>213</v>
      </c>
      <c r="H1404" s="9" t="s">
        <v>162</v>
      </c>
      <c r="I1404" s="9" t="s">
        <v>393</v>
      </c>
      <c r="J1404" s="9" t="s">
        <v>3375</v>
      </c>
      <c r="K1404" s="9" t="s">
        <v>215</v>
      </c>
      <c r="L1404" s="9" t="s">
        <v>216</v>
      </c>
      <c r="M1404" s="9" t="s">
        <v>1463</v>
      </c>
      <c r="N1404" s="9" t="s">
        <v>196</v>
      </c>
      <c r="O1404" s="9" t="s">
        <v>116</v>
      </c>
      <c r="P1404" s="9" t="s">
        <v>234</v>
      </c>
      <c r="Q1404" s="9" t="s">
        <v>219</v>
      </c>
      <c r="R1404" s="9">
        <v>0</v>
      </c>
      <c r="S1404" s="9">
        <v>18</v>
      </c>
      <c r="U1404" s="9" t="s">
        <v>248</v>
      </c>
      <c r="W1404" s="9">
        <v>3</v>
      </c>
      <c r="X1404" s="9">
        <f>INDEX(SLA_Policy!$D$2:$D$5,MATCH(F1404,SLA_Policy!$A$2:$A$5,0))</f>
        <v>8</v>
      </c>
      <c r="Y1404" s="9" t="str">
        <f>IF(E1404="Cancelled","Excluded",IF(D1404="",IF((SLA_Policy!$B$8-B1404)*24&gt;X1404,"Open - Breached","Open - On Track"),IF((D1404-B1404)*24&lt;=X1404,"Met","Breached")))</f>
        <v>Met</v>
      </c>
    </row>
    <row r="1405" spans="1:25" x14ac:dyDescent="0.25">
      <c r="A1405" s="9" t="s">
        <v>3376</v>
      </c>
      <c r="B1405" s="23">
        <v>45966.5847222222</v>
      </c>
      <c r="C1405" s="23">
        <v>45966.618750000001</v>
      </c>
      <c r="D1405" s="23">
        <v>45967.328472222202</v>
      </c>
      <c r="E1405" s="9" t="s">
        <v>212</v>
      </c>
      <c r="F1405" s="9" t="s">
        <v>188</v>
      </c>
      <c r="G1405" s="9" t="s">
        <v>213</v>
      </c>
      <c r="H1405" s="9" t="s">
        <v>163</v>
      </c>
      <c r="I1405" s="9" t="s">
        <v>250</v>
      </c>
      <c r="J1405" s="9" t="s">
        <v>3377</v>
      </c>
      <c r="K1405" s="9" t="s">
        <v>246</v>
      </c>
      <c r="L1405" s="9" t="s">
        <v>270</v>
      </c>
      <c r="M1405" s="9" t="s">
        <v>547</v>
      </c>
      <c r="N1405" s="9" t="s">
        <v>197</v>
      </c>
      <c r="O1405" s="9" t="s">
        <v>176</v>
      </c>
      <c r="P1405" s="9" t="s">
        <v>503</v>
      </c>
      <c r="Q1405" s="9" t="s">
        <v>219</v>
      </c>
      <c r="R1405" s="9">
        <v>0</v>
      </c>
      <c r="S1405" s="9">
        <v>32</v>
      </c>
      <c r="T1405" s="9" t="s">
        <v>322</v>
      </c>
      <c r="U1405" s="9" t="s">
        <v>290</v>
      </c>
      <c r="X1405" s="9">
        <f>INDEX(SLA_Policy!$D$2:$D$5,MATCH(F1405,SLA_Policy!$A$2:$A$5,0))</f>
        <v>72</v>
      </c>
      <c r="Y1405" s="9" t="str">
        <f>IF(E1405="Cancelled","Excluded",IF(D1405="",IF((SLA_Policy!$B$8-B1405)*24&gt;X1405,"Open - Breached","Open - On Track"),IF((D1405-B1405)*24&lt;=X1405,"Met","Breached")))</f>
        <v>Met</v>
      </c>
    </row>
    <row r="1406" spans="1:25" x14ac:dyDescent="0.25">
      <c r="A1406" s="9" t="s">
        <v>3378</v>
      </c>
      <c r="B1406" s="23">
        <v>45966.601388888899</v>
      </c>
      <c r="C1406" s="23">
        <v>45966.6472222222</v>
      </c>
      <c r="D1406" s="23">
        <v>45966.656944444498</v>
      </c>
      <c r="E1406" s="9" t="s">
        <v>212</v>
      </c>
      <c r="F1406" s="9" t="s">
        <v>188</v>
      </c>
      <c r="G1406" s="9" t="s">
        <v>213</v>
      </c>
      <c r="H1406" s="9" t="s">
        <v>161</v>
      </c>
      <c r="I1406" s="9" t="s">
        <v>389</v>
      </c>
      <c r="J1406" s="9" t="s">
        <v>1581</v>
      </c>
      <c r="K1406" s="9" t="s">
        <v>303</v>
      </c>
      <c r="L1406" s="9" t="s">
        <v>293</v>
      </c>
      <c r="M1406" s="9" t="s">
        <v>3379</v>
      </c>
      <c r="N1406" s="9" t="s">
        <v>196</v>
      </c>
      <c r="O1406" s="9" t="s">
        <v>116</v>
      </c>
      <c r="P1406" s="9" t="s">
        <v>295</v>
      </c>
      <c r="Q1406" s="9" t="s">
        <v>219</v>
      </c>
      <c r="R1406" s="9">
        <v>0</v>
      </c>
      <c r="S1406" s="9">
        <v>7</v>
      </c>
      <c r="U1406" s="9" t="s">
        <v>221</v>
      </c>
      <c r="W1406" s="9">
        <v>5</v>
      </c>
      <c r="X1406" s="9">
        <f>INDEX(SLA_Policy!$D$2:$D$5,MATCH(F1406,SLA_Policy!$A$2:$A$5,0))</f>
        <v>72</v>
      </c>
      <c r="Y1406" s="9" t="str">
        <f>IF(E1406="Cancelled","Excluded",IF(D1406="",IF((SLA_Policy!$B$8-B1406)*24&gt;X1406,"Open - Breached","Open - On Track"),IF((D1406-B1406)*24&lt;=X1406,"Met","Breached")))</f>
        <v>Met</v>
      </c>
    </row>
    <row r="1407" spans="1:25" x14ac:dyDescent="0.25">
      <c r="A1407" s="9" t="s">
        <v>3380</v>
      </c>
      <c r="B1407" s="23">
        <v>45966.602083333302</v>
      </c>
      <c r="C1407" s="23">
        <v>45966.679166666698</v>
      </c>
      <c r="D1407" s="23">
        <v>45966.7277777778</v>
      </c>
      <c r="E1407" s="9" t="s">
        <v>212</v>
      </c>
      <c r="F1407" s="9" t="s">
        <v>188</v>
      </c>
      <c r="G1407" s="9" t="s">
        <v>213</v>
      </c>
      <c r="H1407" s="9" t="s">
        <v>161</v>
      </c>
      <c r="I1407" s="9" t="s">
        <v>389</v>
      </c>
      <c r="J1407" s="9" t="s">
        <v>1243</v>
      </c>
      <c r="K1407" s="9" t="s">
        <v>215</v>
      </c>
      <c r="L1407" s="9" t="s">
        <v>307</v>
      </c>
      <c r="M1407" s="9" t="s">
        <v>3381</v>
      </c>
      <c r="N1407" s="9" t="s">
        <v>197</v>
      </c>
      <c r="O1407" s="9" t="s">
        <v>116</v>
      </c>
      <c r="P1407" s="9" t="s">
        <v>342</v>
      </c>
      <c r="Q1407" s="9" t="s">
        <v>219</v>
      </c>
      <c r="R1407" s="9">
        <v>1</v>
      </c>
      <c r="S1407" s="9">
        <v>6</v>
      </c>
      <c r="U1407" s="9" t="s">
        <v>266</v>
      </c>
      <c r="X1407" s="9">
        <f>INDEX(SLA_Policy!$D$2:$D$5,MATCH(F1407,SLA_Policy!$A$2:$A$5,0))</f>
        <v>72</v>
      </c>
      <c r="Y1407" s="9" t="str">
        <f>IF(E1407="Cancelled","Excluded",IF(D1407="",IF((SLA_Policy!$B$8-B1407)*24&gt;X1407,"Open - Breached","Open - On Track"),IF((D1407-B1407)*24&lt;=X1407,"Met","Breached")))</f>
        <v>Met</v>
      </c>
    </row>
    <row r="1408" spans="1:25" x14ac:dyDescent="0.25">
      <c r="A1408" s="9" t="s">
        <v>3382</v>
      </c>
      <c r="B1408" s="23">
        <v>45966.605555555601</v>
      </c>
      <c r="C1408" s="23">
        <v>45966.6159722222</v>
      </c>
      <c r="D1408" s="23">
        <v>45967.697222222203</v>
      </c>
      <c r="E1408" s="9" t="s">
        <v>212</v>
      </c>
      <c r="F1408" s="9" t="s">
        <v>189</v>
      </c>
      <c r="G1408" s="9" t="s">
        <v>213</v>
      </c>
      <c r="H1408" s="9" t="s">
        <v>88</v>
      </c>
      <c r="I1408" s="9" t="s">
        <v>92</v>
      </c>
      <c r="J1408" s="9" t="s">
        <v>413</v>
      </c>
      <c r="K1408" s="9" t="s">
        <v>215</v>
      </c>
      <c r="L1408" s="9" t="s">
        <v>307</v>
      </c>
      <c r="M1408" s="9" t="s">
        <v>2108</v>
      </c>
      <c r="N1408" s="9" t="s">
        <v>198</v>
      </c>
      <c r="O1408" s="9" t="s">
        <v>178</v>
      </c>
      <c r="P1408" s="9" t="s">
        <v>360</v>
      </c>
      <c r="Q1408" s="9" t="s">
        <v>219</v>
      </c>
      <c r="R1408" s="9">
        <v>1</v>
      </c>
      <c r="S1408" s="9">
        <v>65</v>
      </c>
      <c r="T1408" s="9" t="s">
        <v>322</v>
      </c>
      <c r="U1408" s="9" t="s">
        <v>230</v>
      </c>
      <c r="X1408" s="9">
        <f>INDEX(SLA_Policy!$D$2:$D$5,MATCH(F1408,SLA_Policy!$A$2:$A$5,0))</f>
        <v>120</v>
      </c>
      <c r="Y1408" s="9" t="str">
        <f>IF(E1408="Cancelled","Excluded",IF(D1408="",IF((SLA_Policy!$B$8-B1408)*24&gt;X1408,"Open - Breached","Open - On Track"),IF((D1408-B1408)*24&lt;=X1408,"Met","Breached")))</f>
        <v>Met</v>
      </c>
    </row>
    <row r="1409" spans="1:25" x14ac:dyDescent="0.25">
      <c r="A1409" s="9" t="s">
        <v>3383</v>
      </c>
      <c r="B1409" s="23">
        <v>45966.617361111101</v>
      </c>
      <c r="C1409" s="23">
        <v>45966.633333333302</v>
      </c>
      <c r="D1409" s="23">
        <v>45966.729861111096</v>
      </c>
      <c r="E1409" s="9" t="s">
        <v>212</v>
      </c>
      <c r="F1409" s="9" t="s">
        <v>188</v>
      </c>
      <c r="G1409" s="9" t="s">
        <v>213</v>
      </c>
      <c r="H1409" s="9" t="s">
        <v>165</v>
      </c>
      <c r="I1409" s="9" t="s">
        <v>469</v>
      </c>
      <c r="J1409" s="9" t="s">
        <v>470</v>
      </c>
      <c r="K1409" s="9" t="s">
        <v>239</v>
      </c>
      <c r="L1409" s="9" t="s">
        <v>216</v>
      </c>
      <c r="M1409" s="9" t="s">
        <v>333</v>
      </c>
      <c r="N1409" s="9" t="s">
        <v>196</v>
      </c>
      <c r="O1409" s="9" t="s">
        <v>176</v>
      </c>
      <c r="P1409" s="9" t="s">
        <v>419</v>
      </c>
      <c r="Q1409" s="9" t="s">
        <v>219</v>
      </c>
      <c r="R1409" s="9">
        <v>0</v>
      </c>
      <c r="S1409" s="9">
        <v>29</v>
      </c>
      <c r="U1409" s="9" t="s">
        <v>230</v>
      </c>
      <c r="X1409" s="9">
        <f>INDEX(SLA_Policy!$D$2:$D$5,MATCH(F1409,SLA_Policy!$A$2:$A$5,0))</f>
        <v>72</v>
      </c>
      <c r="Y1409" s="9" t="str">
        <f>IF(E1409="Cancelled","Excluded",IF(D1409="",IF((SLA_Policy!$B$8-B1409)*24&gt;X1409,"Open - Breached","Open - On Track"),IF((D1409-B1409)*24&lt;=X1409,"Met","Breached")))</f>
        <v>Met</v>
      </c>
    </row>
    <row r="1410" spans="1:25" x14ac:dyDescent="0.25">
      <c r="A1410" s="9" t="s">
        <v>3384</v>
      </c>
      <c r="B1410" s="23">
        <v>45966.620138888902</v>
      </c>
      <c r="C1410" s="23">
        <v>45966.630555555603</v>
      </c>
      <c r="D1410" s="23">
        <v>45968.351388888899</v>
      </c>
      <c r="E1410" s="9" t="s">
        <v>212</v>
      </c>
      <c r="F1410" s="9" t="s">
        <v>188</v>
      </c>
      <c r="G1410" s="9" t="s">
        <v>213</v>
      </c>
      <c r="H1410" s="9" t="s">
        <v>162</v>
      </c>
      <c r="I1410" s="9" t="s">
        <v>345</v>
      </c>
      <c r="J1410" s="9" t="s">
        <v>802</v>
      </c>
      <c r="K1410" s="9" t="s">
        <v>225</v>
      </c>
      <c r="L1410" s="9" t="s">
        <v>226</v>
      </c>
      <c r="M1410" s="9" t="s">
        <v>2672</v>
      </c>
      <c r="N1410" s="9" t="s">
        <v>196</v>
      </c>
      <c r="O1410" s="9" t="s">
        <v>179</v>
      </c>
      <c r="P1410" s="9" t="s">
        <v>337</v>
      </c>
      <c r="Q1410" s="9" t="s">
        <v>273</v>
      </c>
      <c r="R1410" s="9">
        <v>0</v>
      </c>
      <c r="S1410" s="9">
        <v>34</v>
      </c>
      <c r="U1410" s="9" t="s">
        <v>376</v>
      </c>
      <c r="W1410" s="9">
        <v>4</v>
      </c>
      <c r="X1410" s="9">
        <f>INDEX(SLA_Policy!$D$2:$D$5,MATCH(F1410,SLA_Policy!$A$2:$A$5,0))</f>
        <v>72</v>
      </c>
      <c r="Y1410" s="9" t="str">
        <f>IF(E1410="Cancelled","Excluded",IF(D1410="",IF((SLA_Policy!$B$8-B1410)*24&gt;X1410,"Open - Breached","Open - On Track"),IF((D1410-B1410)*24&lt;=X1410,"Met","Breached")))</f>
        <v>Met</v>
      </c>
    </row>
    <row r="1411" spans="1:25" x14ac:dyDescent="0.25">
      <c r="A1411" s="9" t="s">
        <v>3385</v>
      </c>
      <c r="B1411" s="23">
        <v>45966.636805555601</v>
      </c>
      <c r="C1411" s="23">
        <v>45967.35</v>
      </c>
      <c r="D1411" s="23">
        <v>45967.367361111101</v>
      </c>
      <c r="E1411" s="9" t="s">
        <v>212</v>
      </c>
      <c r="F1411" s="9" t="s">
        <v>189</v>
      </c>
      <c r="G1411" s="9" t="s">
        <v>236</v>
      </c>
      <c r="H1411" s="9" t="s">
        <v>167</v>
      </c>
      <c r="I1411" s="9" t="s">
        <v>255</v>
      </c>
      <c r="J1411" s="9" t="s">
        <v>3386</v>
      </c>
      <c r="K1411" s="9" t="s">
        <v>246</v>
      </c>
      <c r="L1411" s="9" t="s">
        <v>311</v>
      </c>
      <c r="M1411" s="9" t="s">
        <v>3387</v>
      </c>
      <c r="N1411" s="9" t="s">
        <v>196</v>
      </c>
      <c r="O1411" s="9" t="s">
        <v>116</v>
      </c>
      <c r="P1411" s="9" t="s">
        <v>551</v>
      </c>
      <c r="Q1411" s="9" t="s">
        <v>219</v>
      </c>
      <c r="R1411" s="9">
        <v>0</v>
      </c>
      <c r="S1411" s="9">
        <v>15</v>
      </c>
      <c r="U1411" s="9" t="s">
        <v>242</v>
      </c>
      <c r="W1411" s="9">
        <v>4</v>
      </c>
      <c r="X1411" s="9">
        <f>INDEX(SLA_Policy!$D$2:$D$5,MATCH(F1411,SLA_Policy!$A$2:$A$5,0))</f>
        <v>120</v>
      </c>
      <c r="Y1411" s="9" t="str">
        <f>IF(E1411="Cancelled","Excluded",IF(D1411="",IF((SLA_Policy!$B$8-B1411)*24&gt;X1411,"Open - Breached","Open - On Track"),IF((D1411-B1411)*24&lt;=X1411,"Met","Breached")))</f>
        <v>Met</v>
      </c>
    </row>
    <row r="1412" spans="1:25" x14ac:dyDescent="0.25">
      <c r="A1412" s="9" t="s">
        <v>3388</v>
      </c>
      <c r="B1412" s="23">
        <v>45966.640277777798</v>
      </c>
      <c r="C1412" s="23">
        <v>45966.670833333301</v>
      </c>
      <c r="D1412" s="23">
        <v>45971.324999999997</v>
      </c>
      <c r="E1412" s="9" t="s">
        <v>212</v>
      </c>
      <c r="F1412" s="9" t="s">
        <v>189</v>
      </c>
      <c r="G1412" s="9" t="s">
        <v>236</v>
      </c>
      <c r="H1412" s="9" t="s">
        <v>163</v>
      </c>
      <c r="I1412" s="9" t="s">
        <v>315</v>
      </c>
      <c r="J1412" s="9" t="s">
        <v>3389</v>
      </c>
      <c r="K1412" s="9" t="s">
        <v>246</v>
      </c>
      <c r="L1412" s="9" t="s">
        <v>216</v>
      </c>
      <c r="M1412" s="9" t="s">
        <v>3390</v>
      </c>
      <c r="N1412" s="9" t="s">
        <v>196</v>
      </c>
      <c r="O1412" s="9" t="s">
        <v>180</v>
      </c>
      <c r="P1412" s="9" t="s">
        <v>381</v>
      </c>
      <c r="Q1412" s="9" t="s">
        <v>219</v>
      </c>
      <c r="R1412" s="9">
        <v>0</v>
      </c>
      <c r="S1412" s="9">
        <v>198</v>
      </c>
      <c r="T1412" s="9" t="s">
        <v>229</v>
      </c>
      <c r="U1412" s="9" t="s">
        <v>242</v>
      </c>
      <c r="X1412" s="9">
        <f>INDEX(SLA_Policy!$D$2:$D$5,MATCH(F1412,SLA_Policy!$A$2:$A$5,0))</f>
        <v>120</v>
      </c>
      <c r="Y1412" s="9" t="str">
        <f>IF(E1412="Cancelled","Excluded",IF(D1412="",IF((SLA_Policy!$B$8-B1412)*24&gt;X1412,"Open - Breached","Open - On Track"),IF((D1412-B1412)*24&lt;=X1412,"Met","Breached")))</f>
        <v>Met</v>
      </c>
    </row>
    <row r="1413" spans="1:25" x14ac:dyDescent="0.25">
      <c r="A1413" s="9" t="s">
        <v>3391</v>
      </c>
      <c r="B1413" s="23">
        <v>45966.644444444399</v>
      </c>
      <c r="C1413" s="23">
        <v>45966.657638888901</v>
      </c>
      <c r="D1413" s="23">
        <v>45967.3569444444</v>
      </c>
      <c r="E1413" s="9" t="s">
        <v>212</v>
      </c>
      <c r="F1413" s="9" t="s">
        <v>188</v>
      </c>
      <c r="G1413" s="9" t="s">
        <v>213</v>
      </c>
      <c r="H1413" s="9" t="s">
        <v>162</v>
      </c>
      <c r="I1413" s="9" t="s">
        <v>345</v>
      </c>
      <c r="J1413" s="9" t="s">
        <v>3392</v>
      </c>
      <c r="K1413" s="9" t="s">
        <v>303</v>
      </c>
      <c r="L1413" s="9" t="s">
        <v>216</v>
      </c>
      <c r="M1413" s="9" t="s">
        <v>2388</v>
      </c>
      <c r="N1413" s="9" t="s">
        <v>196</v>
      </c>
      <c r="O1413" s="9" t="s">
        <v>116</v>
      </c>
      <c r="P1413" s="9" t="s">
        <v>234</v>
      </c>
      <c r="Q1413" s="9" t="s">
        <v>219</v>
      </c>
      <c r="R1413" s="9">
        <v>0</v>
      </c>
      <c r="S1413" s="9">
        <v>20</v>
      </c>
      <c r="U1413" s="9" t="s">
        <v>266</v>
      </c>
      <c r="W1413" s="9">
        <v>4</v>
      </c>
      <c r="X1413" s="9">
        <f>INDEX(SLA_Policy!$D$2:$D$5,MATCH(F1413,SLA_Policy!$A$2:$A$5,0))</f>
        <v>72</v>
      </c>
      <c r="Y1413" s="9" t="str">
        <f>IF(E1413="Cancelled","Excluded",IF(D1413="",IF((SLA_Policy!$B$8-B1413)*24&gt;X1413,"Open - Breached","Open - On Track"),IF((D1413-B1413)*24&lt;=X1413,"Met","Breached")))</f>
        <v>Met</v>
      </c>
    </row>
    <row r="1414" spans="1:25" x14ac:dyDescent="0.25">
      <c r="A1414" s="9" t="s">
        <v>3393</v>
      </c>
      <c r="B1414" s="23">
        <v>45966.648611111101</v>
      </c>
      <c r="C1414" s="23">
        <v>45966.654166666704</v>
      </c>
      <c r="D1414" s="23">
        <v>45966.714583333298</v>
      </c>
      <c r="E1414" s="9" t="s">
        <v>212</v>
      </c>
      <c r="F1414" s="9" t="s">
        <v>188</v>
      </c>
      <c r="G1414" s="9" t="s">
        <v>213</v>
      </c>
      <c r="H1414" s="9" t="s">
        <v>167</v>
      </c>
      <c r="I1414" s="9" t="s">
        <v>684</v>
      </c>
      <c r="J1414" s="9" t="s">
        <v>3394</v>
      </c>
      <c r="K1414" s="9" t="s">
        <v>239</v>
      </c>
      <c r="L1414" s="9" t="s">
        <v>307</v>
      </c>
      <c r="M1414" s="9" t="s">
        <v>3395</v>
      </c>
      <c r="N1414" s="9" t="s">
        <v>198</v>
      </c>
      <c r="O1414" s="9" t="s">
        <v>116</v>
      </c>
      <c r="P1414" s="9" t="s">
        <v>551</v>
      </c>
      <c r="Q1414" s="9" t="s">
        <v>219</v>
      </c>
      <c r="R1414" s="9">
        <v>0</v>
      </c>
      <c r="S1414" s="9">
        <v>7</v>
      </c>
      <c r="U1414" s="9" t="s">
        <v>376</v>
      </c>
      <c r="X1414" s="9">
        <f>INDEX(SLA_Policy!$D$2:$D$5,MATCH(F1414,SLA_Policy!$A$2:$A$5,0))</f>
        <v>72</v>
      </c>
      <c r="Y1414" s="9" t="str">
        <f>IF(E1414="Cancelled","Excluded",IF(D1414="",IF((SLA_Policy!$B$8-B1414)*24&gt;X1414,"Open - Breached","Open - On Track"),IF((D1414-B1414)*24&lt;=X1414,"Met","Breached")))</f>
        <v>Met</v>
      </c>
    </row>
    <row r="1415" spans="1:25" x14ac:dyDescent="0.25">
      <c r="A1415" s="9" t="s">
        <v>3396</v>
      </c>
      <c r="B1415" s="23">
        <v>45966.651388888902</v>
      </c>
      <c r="C1415" s="23">
        <v>45966.670138888898</v>
      </c>
      <c r="D1415" s="23">
        <v>45966.718055555597</v>
      </c>
      <c r="E1415" s="9" t="s">
        <v>212</v>
      </c>
      <c r="F1415" s="9" t="s">
        <v>188</v>
      </c>
      <c r="G1415" s="9" t="s">
        <v>213</v>
      </c>
      <c r="H1415" s="9" t="s">
        <v>162</v>
      </c>
      <c r="I1415" s="9" t="s">
        <v>393</v>
      </c>
      <c r="J1415" s="9" t="s">
        <v>3397</v>
      </c>
      <c r="K1415" s="9" t="s">
        <v>239</v>
      </c>
      <c r="L1415" s="9" t="s">
        <v>216</v>
      </c>
      <c r="M1415" s="9" t="s">
        <v>3398</v>
      </c>
      <c r="N1415" s="9" t="s">
        <v>196</v>
      </c>
      <c r="O1415" s="9" t="s">
        <v>179</v>
      </c>
      <c r="P1415" s="9" t="s">
        <v>284</v>
      </c>
      <c r="Q1415" s="9" t="s">
        <v>273</v>
      </c>
      <c r="R1415" s="9">
        <v>0</v>
      </c>
      <c r="S1415" s="9">
        <v>26</v>
      </c>
      <c r="U1415" s="9" t="s">
        <v>248</v>
      </c>
      <c r="X1415" s="9">
        <f>INDEX(SLA_Policy!$D$2:$D$5,MATCH(F1415,SLA_Policy!$A$2:$A$5,0))</f>
        <v>72</v>
      </c>
      <c r="Y1415" s="9" t="str">
        <f>IF(E1415="Cancelled","Excluded",IF(D1415="",IF((SLA_Policy!$B$8-B1415)*24&gt;X1415,"Open - Breached","Open - On Track"),IF((D1415-B1415)*24&lt;=X1415,"Met","Breached")))</f>
        <v>Met</v>
      </c>
    </row>
    <row r="1416" spans="1:25" x14ac:dyDescent="0.25">
      <c r="A1416" s="9" t="s">
        <v>3399</v>
      </c>
      <c r="B1416" s="23">
        <v>45966.652083333298</v>
      </c>
      <c r="C1416" s="23">
        <v>45966.693749999999</v>
      </c>
      <c r="D1416" s="23">
        <v>45967.406944444498</v>
      </c>
      <c r="E1416" s="9" t="s">
        <v>212</v>
      </c>
      <c r="F1416" s="9" t="s">
        <v>188</v>
      </c>
      <c r="G1416" s="9" t="s">
        <v>213</v>
      </c>
      <c r="H1416" s="9" t="s">
        <v>161</v>
      </c>
      <c r="I1416" s="9" t="s">
        <v>297</v>
      </c>
      <c r="J1416" s="9" t="s">
        <v>3400</v>
      </c>
      <c r="K1416" s="9" t="s">
        <v>303</v>
      </c>
      <c r="L1416" s="9" t="s">
        <v>216</v>
      </c>
      <c r="M1416" s="9" t="s">
        <v>1097</v>
      </c>
      <c r="N1416" s="9" t="s">
        <v>197</v>
      </c>
      <c r="O1416" s="9" t="s">
        <v>116</v>
      </c>
      <c r="P1416" s="9" t="s">
        <v>525</v>
      </c>
      <c r="Q1416" s="9" t="s">
        <v>219</v>
      </c>
      <c r="R1416" s="9">
        <v>0</v>
      </c>
      <c r="S1416" s="9">
        <v>11</v>
      </c>
      <c r="U1416" s="9" t="s">
        <v>221</v>
      </c>
      <c r="W1416" s="9">
        <v>5</v>
      </c>
      <c r="X1416" s="9">
        <f>INDEX(SLA_Policy!$D$2:$D$5,MATCH(F1416,SLA_Policy!$A$2:$A$5,0))</f>
        <v>72</v>
      </c>
      <c r="Y1416" s="9" t="str">
        <f>IF(E1416="Cancelled","Excluded",IF(D1416="",IF((SLA_Policy!$B$8-B1416)*24&gt;X1416,"Open - Breached","Open - On Track"),IF((D1416-B1416)*24&lt;=X1416,"Met","Breached")))</f>
        <v>Met</v>
      </c>
    </row>
    <row r="1417" spans="1:25" x14ac:dyDescent="0.25">
      <c r="A1417" s="9" t="s">
        <v>3401</v>
      </c>
      <c r="B1417" s="23">
        <v>45966.664583333302</v>
      </c>
      <c r="C1417" s="23">
        <v>45966.694444444503</v>
      </c>
      <c r="D1417" s="23">
        <v>45971.384722222203</v>
      </c>
      <c r="E1417" s="9" t="s">
        <v>212</v>
      </c>
      <c r="F1417" s="9" t="s">
        <v>188</v>
      </c>
      <c r="G1417" s="9" t="s">
        <v>236</v>
      </c>
      <c r="H1417" s="9" t="s">
        <v>161</v>
      </c>
      <c r="I1417" s="9" t="s">
        <v>482</v>
      </c>
      <c r="J1417" s="9" t="s">
        <v>2529</v>
      </c>
      <c r="K1417" s="9" t="s">
        <v>303</v>
      </c>
      <c r="L1417" s="9" t="s">
        <v>216</v>
      </c>
      <c r="M1417" s="9" t="s">
        <v>647</v>
      </c>
      <c r="N1417" s="9" t="s">
        <v>196</v>
      </c>
      <c r="O1417" s="9" t="s">
        <v>177</v>
      </c>
      <c r="P1417" s="9" t="s">
        <v>300</v>
      </c>
      <c r="Q1417" s="9" t="s">
        <v>219</v>
      </c>
      <c r="R1417" s="9">
        <v>0</v>
      </c>
      <c r="S1417" s="9">
        <v>42</v>
      </c>
      <c r="U1417" s="9" t="s">
        <v>242</v>
      </c>
      <c r="X1417" s="9">
        <f>INDEX(SLA_Policy!$D$2:$D$5,MATCH(F1417,SLA_Policy!$A$2:$A$5,0))</f>
        <v>72</v>
      </c>
      <c r="Y1417" s="9" t="str">
        <f>IF(E1417="Cancelled","Excluded",IF(D1417="",IF((SLA_Policy!$B$8-B1417)*24&gt;X1417,"Open - Breached","Open - On Track"),IF((D1417-B1417)*24&lt;=X1417,"Met","Breached")))</f>
        <v>Breached</v>
      </c>
    </row>
    <row r="1418" spans="1:25" x14ac:dyDescent="0.25">
      <c r="A1418" s="9" t="s">
        <v>3402</v>
      </c>
      <c r="B1418" s="23">
        <v>45966.737500000003</v>
      </c>
      <c r="C1418" s="23">
        <v>45966.745833333298</v>
      </c>
      <c r="D1418" s="23">
        <v>45967.4375</v>
      </c>
      <c r="E1418" s="9" t="s">
        <v>212</v>
      </c>
      <c r="F1418" s="9" t="s">
        <v>188</v>
      </c>
      <c r="G1418" s="9" t="s">
        <v>213</v>
      </c>
      <c r="H1418" s="9" t="s">
        <v>163</v>
      </c>
      <c r="I1418" s="9" t="s">
        <v>250</v>
      </c>
      <c r="J1418" s="9" t="s">
        <v>2119</v>
      </c>
      <c r="K1418" s="9" t="s">
        <v>246</v>
      </c>
      <c r="L1418" s="9" t="s">
        <v>293</v>
      </c>
      <c r="M1418" s="9" t="s">
        <v>3403</v>
      </c>
      <c r="N1418" s="9" t="s">
        <v>196</v>
      </c>
      <c r="O1418" s="9" t="s">
        <v>176</v>
      </c>
      <c r="P1418" s="9" t="s">
        <v>570</v>
      </c>
      <c r="Q1418" s="9" t="s">
        <v>219</v>
      </c>
      <c r="R1418" s="9">
        <v>0</v>
      </c>
      <c r="S1418" s="9">
        <v>25</v>
      </c>
      <c r="T1418" s="9" t="s">
        <v>136</v>
      </c>
      <c r="U1418" s="9" t="s">
        <v>230</v>
      </c>
      <c r="X1418" s="9">
        <f>INDEX(SLA_Policy!$D$2:$D$5,MATCH(F1418,SLA_Policy!$A$2:$A$5,0))</f>
        <v>72</v>
      </c>
      <c r="Y1418" s="9" t="str">
        <f>IF(E1418="Cancelled","Excluded",IF(D1418="",IF((SLA_Policy!$B$8-B1418)*24&gt;X1418,"Open - Breached","Open - On Track"),IF((D1418-B1418)*24&lt;=X1418,"Met","Breached")))</f>
        <v>Met</v>
      </c>
    </row>
    <row r="1419" spans="1:25" x14ac:dyDescent="0.25">
      <c r="A1419" s="9" t="s">
        <v>3404</v>
      </c>
      <c r="B1419" s="23">
        <v>45966.757638888899</v>
      </c>
      <c r="C1419" s="23">
        <v>45966.7590277778</v>
      </c>
      <c r="D1419" s="23">
        <v>45967.535416666702</v>
      </c>
      <c r="E1419" s="9" t="s">
        <v>212</v>
      </c>
      <c r="F1419" s="9" t="s">
        <v>188</v>
      </c>
      <c r="G1419" s="9" t="s">
        <v>213</v>
      </c>
      <c r="H1419" s="9" t="s">
        <v>161</v>
      </c>
      <c r="I1419" s="9" t="s">
        <v>297</v>
      </c>
      <c r="J1419" s="9" t="s">
        <v>3405</v>
      </c>
      <c r="K1419" s="9" t="s">
        <v>215</v>
      </c>
      <c r="L1419" s="9" t="s">
        <v>104</v>
      </c>
      <c r="M1419" s="9" t="s">
        <v>3406</v>
      </c>
      <c r="N1419" s="9" t="s">
        <v>198</v>
      </c>
      <c r="O1419" s="9" t="s">
        <v>116</v>
      </c>
      <c r="P1419" s="9" t="s">
        <v>574</v>
      </c>
      <c r="Q1419" s="9" t="s">
        <v>219</v>
      </c>
      <c r="R1419" s="9">
        <v>1</v>
      </c>
      <c r="S1419" s="9">
        <v>22</v>
      </c>
      <c r="U1419" s="9" t="s">
        <v>290</v>
      </c>
      <c r="X1419" s="9">
        <f>INDEX(SLA_Policy!$D$2:$D$5,MATCH(F1419,SLA_Policy!$A$2:$A$5,0))</f>
        <v>72</v>
      </c>
      <c r="Y1419" s="9" t="str">
        <f>IF(E1419="Cancelled","Excluded",IF(D1419="",IF((SLA_Policy!$B$8-B1419)*24&gt;X1419,"Open - Breached","Open - On Track"),IF((D1419-B1419)*24&lt;=X1419,"Met","Breached")))</f>
        <v>Met</v>
      </c>
    </row>
    <row r="1420" spans="1:25" x14ac:dyDescent="0.25">
      <c r="A1420" s="9" t="s">
        <v>3407</v>
      </c>
      <c r="B1420" s="23">
        <v>45966.780555555597</v>
      </c>
      <c r="C1420" s="23">
        <v>45967.339583333298</v>
      </c>
      <c r="D1420" s="23">
        <v>45967.368750000001</v>
      </c>
      <c r="E1420" s="9" t="s">
        <v>212</v>
      </c>
      <c r="F1420" s="9" t="s">
        <v>189</v>
      </c>
      <c r="G1420" s="9" t="s">
        <v>213</v>
      </c>
      <c r="H1420" s="9" t="s">
        <v>166</v>
      </c>
      <c r="I1420" s="9" t="s">
        <v>398</v>
      </c>
      <c r="J1420" s="9" t="s">
        <v>3408</v>
      </c>
      <c r="K1420" s="9" t="s">
        <v>262</v>
      </c>
      <c r="L1420" s="9" t="s">
        <v>226</v>
      </c>
      <c r="M1420" s="9" t="s">
        <v>1024</v>
      </c>
      <c r="N1420" s="9" t="s">
        <v>196</v>
      </c>
      <c r="O1420" s="9" t="s">
        <v>181</v>
      </c>
      <c r="P1420" s="9" t="s">
        <v>289</v>
      </c>
      <c r="Q1420" s="9" t="s">
        <v>219</v>
      </c>
      <c r="R1420" s="9">
        <v>0</v>
      </c>
      <c r="S1420" s="9">
        <v>52</v>
      </c>
      <c r="U1420" s="9" t="s">
        <v>266</v>
      </c>
      <c r="X1420" s="9">
        <f>INDEX(SLA_Policy!$D$2:$D$5,MATCH(F1420,SLA_Policy!$A$2:$A$5,0))</f>
        <v>120</v>
      </c>
      <c r="Y1420" s="9" t="str">
        <f>IF(E1420="Cancelled","Excluded",IF(D1420="",IF((SLA_Policy!$B$8-B1420)*24&gt;X1420,"Open - Breached","Open - On Track"),IF((D1420-B1420)*24&lt;=X1420,"Met","Breached")))</f>
        <v>Met</v>
      </c>
    </row>
    <row r="1421" spans="1:25" x14ac:dyDescent="0.25">
      <c r="A1421" s="9" t="s">
        <v>3409</v>
      </c>
      <c r="B1421" s="23">
        <v>45967.226388888899</v>
      </c>
      <c r="C1421" s="23">
        <v>45967.305555555598</v>
      </c>
      <c r="D1421" s="23">
        <v>45968.389583333301</v>
      </c>
      <c r="E1421" s="9" t="s">
        <v>212</v>
      </c>
      <c r="F1421" s="9" t="s">
        <v>189</v>
      </c>
      <c r="G1421" s="9" t="s">
        <v>236</v>
      </c>
      <c r="H1421" s="9" t="s">
        <v>161</v>
      </c>
      <c r="I1421" s="9" t="s">
        <v>505</v>
      </c>
      <c r="J1421" s="9" t="s">
        <v>3410</v>
      </c>
      <c r="K1421" s="9" t="s">
        <v>239</v>
      </c>
      <c r="L1421" s="9" t="s">
        <v>311</v>
      </c>
      <c r="M1421" s="9" t="s">
        <v>2196</v>
      </c>
      <c r="N1421" s="9" t="s">
        <v>198</v>
      </c>
      <c r="O1421" s="9" t="s">
        <v>177</v>
      </c>
      <c r="P1421" s="9" t="s">
        <v>942</v>
      </c>
      <c r="Q1421" s="9" t="s">
        <v>219</v>
      </c>
      <c r="R1421" s="9">
        <v>1</v>
      </c>
      <c r="S1421" s="9">
        <v>39</v>
      </c>
      <c r="U1421" s="9" t="s">
        <v>242</v>
      </c>
      <c r="X1421" s="9">
        <f>INDEX(SLA_Policy!$D$2:$D$5,MATCH(F1421,SLA_Policy!$A$2:$A$5,0))</f>
        <v>120</v>
      </c>
      <c r="Y1421" s="9" t="str">
        <f>IF(E1421="Cancelled","Excluded",IF(D1421="",IF((SLA_Policy!$B$8-B1421)*24&gt;X1421,"Open - Breached","Open - On Track"),IF((D1421-B1421)*24&lt;=X1421,"Met","Breached")))</f>
        <v>Met</v>
      </c>
    </row>
    <row r="1422" spans="1:25" x14ac:dyDescent="0.25">
      <c r="A1422" s="9" t="s">
        <v>3411</v>
      </c>
      <c r="B1422" s="23">
        <v>45967.318749999999</v>
      </c>
      <c r="C1422" s="23">
        <v>45967.435416666704</v>
      </c>
      <c r="D1422" s="23">
        <v>45968.320138888899</v>
      </c>
      <c r="E1422" s="9" t="s">
        <v>212</v>
      </c>
      <c r="F1422" s="9" t="s">
        <v>189</v>
      </c>
      <c r="G1422" s="9" t="s">
        <v>213</v>
      </c>
      <c r="H1422" s="9" t="s">
        <v>165</v>
      </c>
      <c r="I1422" s="9" t="s">
        <v>567</v>
      </c>
      <c r="J1422" s="9" t="s">
        <v>3412</v>
      </c>
      <c r="K1422" s="9" t="s">
        <v>246</v>
      </c>
      <c r="L1422" s="9" t="s">
        <v>226</v>
      </c>
      <c r="M1422" s="9" t="s">
        <v>2515</v>
      </c>
      <c r="N1422" s="9" t="s">
        <v>196</v>
      </c>
      <c r="O1422" s="9" t="s">
        <v>176</v>
      </c>
      <c r="P1422" s="9" t="s">
        <v>503</v>
      </c>
      <c r="Q1422" s="9" t="s">
        <v>219</v>
      </c>
      <c r="R1422" s="9">
        <v>0</v>
      </c>
      <c r="S1422" s="9">
        <v>14</v>
      </c>
      <c r="U1422" s="9" t="s">
        <v>140</v>
      </c>
      <c r="V1422" s="9" t="s">
        <v>3413</v>
      </c>
      <c r="X1422" s="9">
        <f>INDEX(SLA_Policy!$D$2:$D$5,MATCH(F1422,SLA_Policy!$A$2:$A$5,0))</f>
        <v>120</v>
      </c>
      <c r="Y1422" s="9" t="str">
        <f>IF(E1422="Cancelled","Excluded",IF(D1422="",IF((SLA_Policy!$B$8-B1422)*24&gt;X1422,"Open - Breached","Open - On Track"),IF((D1422-B1422)*24&lt;=X1422,"Met","Breached")))</f>
        <v>Met</v>
      </c>
    </row>
    <row r="1423" spans="1:25" x14ac:dyDescent="0.25">
      <c r="A1423" s="9" t="s">
        <v>3414</v>
      </c>
      <c r="B1423" s="23">
        <v>45967.323611111096</v>
      </c>
      <c r="C1423" s="23">
        <v>45967.324305555601</v>
      </c>
      <c r="D1423" s="23">
        <v>45967.413194444503</v>
      </c>
      <c r="E1423" s="9" t="s">
        <v>212</v>
      </c>
      <c r="F1423" s="9" t="s">
        <v>187</v>
      </c>
      <c r="G1423" s="9" t="s">
        <v>213</v>
      </c>
      <c r="H1423" s="9" t="s">
        <v>88</v>
      </c>
      <c r="I1423" s="9" t="s">
        <v>486</v>
      </c>
      <c r="J1423" s="9" t="s">
        <v>3415</v>
      </c>
      <c r="K1423" s="9" t="s">
        <v>225</v>
      </c>
      <c r="L1423" s="9" t="s">
        <v>395</v>
      </c>
      <c r="M1423" s="9" t="s">
        <v>700</v>
      </c>
      <c r="N1423" s="9" t="s">
        <v>200</v>
      </c>
      <c r="O1423" s="9" t="s">
        <v>178</v>
      </c>
      <c r="P1423" s="9" t="s">
        <v>360</v>
      </c>
      <c r="Q1423" s="9" t="s">
        <v>273</v>
      </c>
      <c r="R1423" s="9">
        <v>0</v>
      </c>
      <c r="S1423" s="9">
        <v>46</v>
      </c>
      <c r="U1423" s="9" t="s">
        <v>266</v>
      </c>
      <c r="X1423" s="9">
        <f>INDEX(SLA_Policy!$D$2:$D$5,MATCH(F1423,SLA_Policy!$A$2:$A$5,0))</f>
        <v>8</v>
      </c>
      <c r="Y1423" s="9" t="str">
        <f>IF(E1423="Cancelled","Excluded",IF(D1423="",IF((SLA_Policy!$B$8-B1423)*24&gt;X1423,"Open - Breached","Open - On Track"),IF((D1423-B1423)*24&lt;=X1423,"Met","Breached")))</f>
        <v>Met</v>
      </c>
    </row>
    <row r="1424" spans="1:25" x14ac:dyDescent="0.25">
      <c r="A1424" s="9" t="s">
        <v>3416</v>
      </c>
      <c r="B1424" s="23">
        <v>45967.323611111096</v>
      </c>
      <c r="C1424" s="23">
        <v>45967.396527777797</v>
      </c>
      <c r="D1424" s="23">
        <v>45979.6430555556</v>
      </c>
      <c r="E1424" s="9" t="s">
        <v>212</v>
      </c>
      <c r="F1424" s="9" t="s">
        <v>189</v>
      </c>
      <c r="G1424" s="9" t="s">
        <v>236</v>
      </c>
      <c r="H1424" s="9" t="s">
        <v>161</v>
      </c>
      <c r="I1424" s="9" t="s">
        <v>237</v>
      </c>
      <c r="J1424" s="9" t="s">
        <v>3417</v>
      </c>
      <c r="K1424" s="9" t="s">
        <v>246</v>
      </c>
      <c r="L1424" s="9" t="s">
        <v>104</v>
      </c>
      <c r="M1424" s="9" t="s">
        <v>1285</v>
      </c>
      <c r="N1424" s="9" t="s">
        <v>196</v>
      </c>
      <c r="O1424" s="9" t="s">
        <v>177</v>
      </c>
      <c r="P1424" s="9" t="s">
        <v>457</v>
      </c>
      <c r="Q1424" s="9" t="s">
        <v>219</v>
      </c>
      <c r="R1424" s="9">
        <v>0</v>
      </c>
      <c r="S1424" s="9">
        <v>13</v>
      </c>
      <c r="U1424" s="9" t="s">
        <v>242</v>
      </c>
      <c r="W1424" s="9">
        <v>3</v>
      </c>
      <c r="X1424" s="9">
        <f>INDEX(SLA_Policy!$D$2:$D$5,MATCH(F1424,SLA_Policy!$A$2:$A$5,0))</f>
        <v>120</v>
      </c>
      <c r="Y1424" s="9" t="str">
        <f>IF(E1424="Cancelled","Excluded",IF(D1424="",IF((SLA_Policy!$B$8-B1424)*24&gt;X1424,"Open - Breached","Open - On Track"),IF((D1424-B1424)*24&lt;=X1424,"Met","Breached")))</f>
        <v>Breached</v>
      </c>
    </row>
    <row r="1425" spans="1:25" x14ac:dyDescent="0.25">
      <c r="A1425" s="9" t="s">
        <v>3418</v>
      </c>
      <c r="B1425" s="23">
        <v>45967.327777777798</v>
      </c>
      <c r="C1425" s="23">
        <v>45967.331944444399</v>
      </c>
      <c r="D1425" s="23">
        <v>45967.6069444444</v>
      </c>
      <c r="E1425" s="9" t="s">
        <v>212</v>
      </c>
      <c r="F1425" s="9" t="s">
        <v>188</v>
      </c>
      <c r="G1425" s="9" t="s">
        <v>213</v>
      </c>
      <c r="H1425" s="9" t="s">
        <v>167</v>
      </c>
      <c r="I1425" s="9" t="s">
        <v>536</v>
      </c>
      <c r="J1425" s="9" t="s">
        <v>1969</v>
      </c>
      <c r="K1425" s="9" t="s">
        <v>215</v>
      </c>
      <c r="L1425" s="9" t="s">
        <v>311</v>
      </c>
      <c r="M1425" s="9" t="s">
        <v>984</v>
      </c>
      <c r="N1425" s="9" t="s">
        <v>199</v>
      </c>
      <c r="O1425" s="9" t="s">
        <v>176</v>
      </c>
      <c r="P1425" s="9" t="s">
        <v>228</v>
      </c>
      <c r="Q1425" s="9" t="s">
        <v>219</v>
      </c>
      <c r="R1425" s="9">
        <v>0</v>
      </c>
      <c r="S1425" s="9">
        <v>57</v>
      </c>
      <c r="T1425" s="9" t="s">
        <v>136</v>
      </c>
      <c r="U1425" s="9" t="s">
        <v>266</v>
      </c>
      <c r="X1425" s="9">
        <f>INDEX(SLA_Policy!$D$2:$D$5,MATCH(F1425,SLA_Policy!$A$2:$A$5,0))</f>
        <v>72</v>
      </c>
      <c r="Y1425" s="9" t="str">
        <f>IF(E1425="Cancelled","Excluded",IF(D1425="",IF((SLA_Policy!$B$8-B1425)*24&gt;X1425,"Open - Breached","Open - On Track"),IF((D1425-B1425)*24&lt;=X1425,"Met","Breached")))</f>
        <v>Met</v>
      </c>
    </row>
    <row r="1426" spans="1:25" x14ac:dyDescent="0.25">
      <c r="A1426" s="9" t="s">
        <v>3419</v>
      </c>
      <c r="B1426" s="23">
        <v>45967.328472222202</v>
      </c>
      <c r="C1426" s="23">
        <v>45967.331250000003</v>
      </c>
      <c r="D1426" s="23">
        <v>45967.425694444399</v>
      </c>
      <c r="E1426" s="9" t="s">
        <v>212</v>
      </c>
      <c r="F1426" s="9" t="s">
        <v>188</v>
      </c>
      <c r="G1426" s="9" t="s">
        <v>213</v>
      </c>
      <c r="H1426" s="9" t="s">
        <v>88</v>
      </c>
      <c r="I1426" s="9" t="s">
        <v>92</v>
      </c>
      <c r="J1426" s="9" t="s">
        <v>3420</v>
      </c>
      <c r="K1426" s="9" t="s">
        <v>239</v>
      </c>
      <c r="L1426" s="9" t="s">
        <v>104</v>
      </c>
      <c r="M1426" s="9" t="s">
        <v>1589</v>
      </c>
      <c r="N1426" s="9" t="s">
        <v>199</v>
      </c>
      <c r="O1426" s="9" t="s">
        <v>178</v>
      </c>
      <c r="P1426" s="9" t="s">
        <v>321</v>
      </c>
      <c r="Q1426" s="9" t="s">
        <v>219</v>
      </c>
      <c r="R1426" s="9">
        <v>0</v>
      </c>
      <c r="S1426" s="9">
        <v>67</v>
      </c>
      <c r="T1426" s="9" t="s">
        <v>220</v>
      </c>
      <c r="U1426" s="9" t="s">
        <v>376</v>
      </c>
      <c r="W1426" s="9">
        <v>4</v>
      </c>
      <c r="X1426" s="9">
        <f>INDEX(SLA_Policy!$D$2:$D$5,MATCH(F1426,SLA_Policy!$A$2:$A$5,0))</f>
        <v>72</v>
      </c>
      <c r="Y1426" s="9" t="str">
        <f>IF(E1426="Cancelled","Excluded",IF(D1426="",IF((SLA_Policy!$B$8-B1426)*24&gt;X1426,"Open - Breached","Open - On Track"),IF((D1426-B1426)*24&lt;=X1426,"Met","Breached")))</f>
        <v>Met</v>
      </c>
    </row>
    <row r="1427" spans="1:25" x14ac:dyDescent="0.25">
      <c r="A1427" s="9" t="s">
        <v>3421</v>
      </c>
      <c r="B1427" s="23">
        <v>45967.339583333298</v>
      </c>
      <c r="C1427" s="23">
        <v>45967.341666666704</v>
      </c>
      <c r="D1427" s="23">
        <v>45967.568749999999</v>
      </c>
      <c r="E1427" s="9" t="s">
        <v>212</v>
      </c>
      <c r="F1427" s="9" t="s">
        <v>188</v>
      </c>
      <c r="G1427" s="9" t="s">
        <v>213</v>
      </c>
      <c r="H1427" s="9" t="s">
        <v>165</v>
      </c>
      <c r="I1427" s="9" t="s">
        <v>567</v>
      </c>
      <c r="J1427" s="9" t="s">
        <v>3422</v>
      </c>
      <c r="K1427" s="9" t="s">
        <v>246</v>
      </c>
      <c r="L1427" s="9" t="s">
        <v>270</v>
      </c>
      <c r="M1427" s="9" t="s">
        <v>1353</v>
      </c>
      <c r="N1427" s="9" t="s">
        <v>198</v>
      </c>
      <c r="O1427" s="9" t="s">
        <v>176</v>
      </c>
      <c r="P1427" s="9" t="s">
        <v>419</v>
      </c>
      <c r="Q1427" s="9" t="s">
        <v>219</v>
      </c>
      <c r="R1427" s="9">
        <v>0</v>
      </c>
      <c r="S1427" s="9">
        <v>22</v>
      </c>
      <c r="U1427" s="9" t="s">
        <v>140</v>
      </c>
      <c r="V1427" s="9" t="s">
        <v>3413</v>
      </c>
      <c r="X1427" s="9">
        <f>INDEX(SLA_Policy!$D$2:$D$5,MATCH(F1427,SLA_Policy!$A$2:$A$5,0))</f>
        <v>72</v>
      </c>
      <c r="Y1427" s="9" t="str">
        <f>IF(E1427="Cancelled","Excluded",IF(D1427="",IF((SLA_Policy!$B$8-B1427)*24&gt;X1427,"Open - Breached","Open - On Track"),IF((D1427-B1427)*24&lt;=X1427,"Met","Breached")))</f>
        <v>Met</v>
      </c>
    </row>
    <row r="1428" spans="1:25" x14ac:dyDescent="0.25">
      <c r="A1428" s="9" t="s">
        <v>3423</v>
      </c>
      <c r="B1428" s="23">
        <v>45967.345833333296</v>
      </c>
      <c r="C1428" s="23">
        <v>45967.412499999999</v>
      </c>
      <c r="D1428" s="23">
        <v>45968.378472222197</v>
      </c>
      <c r="E1428" s="9" t="s">
        <v>212</v>
      </c>
      <c r="F1428" s="9" t="s">
        <v>189</v>
      </c>
      <c r="G1428" s="9" t="s">
        <v>213</v>
      </c>
      <c r="H1428" s="9" t="s">
        <v>88</v>
      </c>
      <c r="I1428" s="9" t="s">
        <v>354</v>
      </c>
      <c r="J1428" s="9" t="s">
        <v>3424</v>
      </c>
      <c r="K1428" s="9" t="s">
        <v>262</v>
      </c>
      <c r="L1428" s="9" t="s">
        <v>216</v>
      </c>
      <c r="M1428" s="9" t="s">
        <v>1863</v>
      </c>
      <c r="N1428" s="9" t="s">
        <v>196</v>
      </c>
      <c r="O1428" s="9" t="s">
        <v>180</v>
      </c>
      <c r="P1428" s="9" t="s">
        <v>368</v>
      </c>
      <c r="Q1428" s="9" t="s">
        <v>219</v>
      </c>
      <c r="R1428" s="9">
        <v>0</v>
      </c>
      <c r="S1428" s="9">
        <v>35</v>
      </c>
      <c r="T1428" s="9" t="s">
        <v>136</v>
      </c>
      <c r="U1428" s="9" t="s">
        <v>230</v>
      </c>
      <c r="X1428" s="9">
        <f>INDEX(SLA_Policy!$D$2:$D$5,MATCH(F1428,SLA_Policy!$A$2:$A$5,0))</f>
        <v>120</v>
      </c>
      <c r="Y1428" s="9" t="str">
        <f>IF(E1428="Cancelled","Excluded",IF(D1428="",IF((SLA_Policy!$B$8-B1428)*24&gt;X1428,"Open - Breached","Open - On Track"),IF((D1428-B1428)*24&lt;=X1428,"Met","Breached")))</f>
        <v>Met</v>
      </c>
    </row>
    <row r="1429" spans="1:25" x14ac:dyDescent="0.25">
      <c r="A1429" s="9" t="s">
        <v>3425</v>
      </c>
      <c r="B1429" s="23">
        <v>45967.373611111099</v>
      </c>
      <c r="C1429" s="23">
        <v>45967.411805555603</v>
      </c>
      <c r="D1429" s="23">
        <v>45968.394444444399</v>
      </c>
      <c r="E1429" s="9" t="s">
        <v>212</v>
      </c>
      <c r="F1429" s="9" t="s">
        <v>188</v>
      </c>
      <c r="G1429" s="9" t="s">
        <v>213</v>
      </c>
      <c r="H1429" s="9" t="s">
        <v>165</v>
      </c>
      <c r="I1429" s="9" t="s">
        <v>567</v>
      </c>
      <c r="J1429" s="9" t="s">
        <v>3426</v>
      </c>
      <c r="K1429" s="9" t="s">
        <v>246</v>
      </c>
      <c r="L1429" s="9" t="s">
        <v>104</v>
      </c>
      <c r="M1429" s="9" t="s">
        <v>1285</v>
      </c>
      <c r="N1429" s="9" t="s">
        <v>196</v>
      </c>
      <c r="O1429" s="9" t="s">
        <v>176</v>
      </c>
      <c r="P1429" s="9" t="s">
        <v>253</v>
      </c>
      <c r="Q1429" s="9" t="s">
        <v>219</v>
      </c>
      <c r="R1429" s="9">
        <v>0</v>
      </c>
      <c r="S1429" s="9">
        <v>9</v>
      </c>
      <c r="U1429" s="9" t="s">
        <v>140</v>
      </c>
      <c r="V1429" s="9" t="s">
        <v>3413</v>
      </c>
      <c r="W1429" s="9">
        <v>3</v>
      </c>
      <c r="X1429" s="9">
        <f>INDEX(SLA_Policy!$D$2:$D$5,MATCH(F1429,SLA_Policy!$A$2:$A$5,0))</f>
        <v>72</v>
      </c>
      <c r="Y1429" s="9" t="str">
        <f>IF(E1429="Cancelled","Excluded",IF(D1429="",IF((SLA_Policy!$B$8-B1429)*24&gt;X1429,"Open - Breached","Open - On Track"),IF((D1429-B1429)*24&lt;=X1429,"Met","Breached")))</f>
        <v>Met</v>
      </c>
    </row>
    <row r="1430" spans="1:25" x14ac:dyDescent="0.25">
      <c r="A1430" s="9" t="s">
        <v>3427</v>
      </c>
      <c r="B1430" s="23">
        <v>45967.381249999999</v>
      </c>
      <c r="C1430" s="23">
        <v>45967.417361111096</v>
      </c>
      <c r="D1430" s="23">
        <v>45967.707638888904</v>
      </c>
      <c r="E1430" s="9" t="s">
        <v>212</v>
      </c>
      <c r="F1430" s="9" t="s">
        <v>189</v>
      </c>
      <c r="G1430" s="9" t="s">
        <v>236</v>
      </c>
      <c r="H1430" s="9" t="s">
        <v>161</v>
      </c>
      <c r="I1430" s="9" t="s">
        <v>505</v>
      </c>
      <c r="J1430" s="9" t="s">
        <v>3428</v>
      </c>
      <c r="K1430" s="9" t="s">
        <v>246</v>
      </c>
      <c r="L1430" s="9" t="s">
        <v>216</v>
      </c>
      <c r="M1430" s="9" t="s">
        <v>3429</v>
      </c>
      <c r="N1430" s="9" t="s">
        <v>196</v>
      </c>
      <c r="O1430" s="9" t="s">
        <v>177</v>
      </c>
      <c r="P1430" s="9" t="s">
        <v>300</v>
      </c>
      <c r="Q1430" s="9" t="s">
        <v>219</v>
      </c>
      <c r="R1430" s="9">
        <v>0</v>
      </c>
      <c r="S1430" s="9">
        <v>25</v>
      </c>
      <c r="U1430" s="9" t="s">
        <v>242</v>
      </c>
      <c r="W1430" s="9">
        <v>5</v>
      </c>
      <c r="X1430" s="9">
        <f>INDEX(SLA_Policy!$D$2:$D$5,MATCH(F1430,SLA_Policy!$A$2:$A$5,0))</f>
        <v>120</v>
      </c>
      <c r="Y1430" s="9" t="str">
        <f>IF(E1430="Cancelled","Excluded",IF(D1430="",IF((SLA_Policy!$B$8-B1430)*24&gt;X1430,"Open - Breached","Open - On Track"),IF((D1430-B1430)*24&lt;=X1430,"Met","Breached")))</f>
        <v>Met</v>
      </c>
    </row>
    <row r="1431" spans="1:25" x14ac:dyDescent="0.25">
      <c r="A1431" s="9" t="s">
        <v>3430</v>
      </c>
      <c r="B1431" s="23">
        <v>45967.386111111096</v>
      </c>
      <c r="C1431" s="23">
        <v>45967.416666666701</v>
      </c>
      <c r="D1431" s="23">
        <v>45967.559722222199</v>
      </c>
      <c r="E1431" s="9" t="s">
        <v>212</v>
      </c>
      <c r="F1431" s="9" t="s">
        <v>188</v>
      </c>
      <c r="G1431" s="9" t="s">
        <v>213</v>
      </c>
      <c r="H1431" s="9" t="s">
        <v>165</v>
      </c>
      <c r="I1431" s="9" t="s">
        <v>567</v>
      </c>
      <c r="J1431" s="9" t="s">
        <v>3431</v>
      </c>
      <c r="K1431" s="9" t="s">
        <v>239</v>
      </c>
      <c r="L1431" s="9" t="s">
        <v>216</v>
      </c>
      <c r="M1431" s="9" t="s">
        <v>3398</v>
      </c>
      <c r="N1431" s="9" t="s">
        <v>196</v>
      </c>
      <c r="O1431" s="9" t="s">
        <v>176</v>
      </c>
      <c r="P1431" s="9" t="s">
        <v>419</v>
      </c>
      <c r="Q1431" s="9" t="s">
        <v>219</v>
      </c>
      <c r="R1431" s="9">
        <v>0</v>
      </c>
      <c r="S1431" s="9">
        <v>84</v>
      </c>
      <c r="U1431" s="9" t="s">
        <v>140</v>
      </c>
      <c r="V1431" s="9" t="s">
        <v>3413</v>
      </c>
      <c r="W1431" s="9">
        <v>5</v>
      </c>
      <c r="X1431" s="9">
        <f>INDEX(SLA_Policy!$D$2:$D$5,MATCH(F1431,SLA_Policy!$A$2:$A$5,0))</f>
        <v>72</v>
      </c>
      <c r="Y1431" s="9" t="str">
        <f>IF(E1431="Cancelled","Excluded",IF(D1431="",IF((SLA_Policy!$B$8-B1431)*24&gt;X1431,"Open - Breached","Open - On Track"),IF((D1431-B1431)*24&lt;=X1431,"Met","Breached")))</f>
        <v>Met</v>
      </c>
    </row>
    <row r="1432" spans="1:25" x14ac:dyDescent="0.25">
      <c r="A1432" s="9" t="s">
        <v>3432</v>
      </c>
      <c r="B1432" s="23">
        <v>45967.390277777798</v>
      </c>
      <c r="C1432" s="23">
        <v>45967.392361111102</v>
      </c>
      <c r="D1432" s="23">
        <v>45967.590277777803</v>
      </c>
      <c r="E1432" s="9" t="s">
        <v>212</v>
      </c>
      <c r="F1432" s="9" t="s">
        <v>188</v>
      </c>
      <c r="G1432" s="9" t="s">
        <v>213</v>
      </c>
      <c r="H1432" s="9" t="s">
        <v>165</v>
      </c>
      <c r="I1432" s="9" t="s">
        <v>567</v>
      </c>
      <c r="J1432" s="9" t="s">
        <v>3433</v>
      </c>
      <c r="K1432" s="9" t="s">
        <v>239</v>
      </c>
      <c r="L1432" s="9" t="s">
        <v>216</v>
      </c>
      <c r="M1432" s="9" t="s">
        <v>3434</v>
      </c>
      <c r="N1432" s="9" t="s">
        <v>200</v>
      </c>
      <c r="O1432" s="9" t="s">
        <v>176</v>
      </c>
      <c r="P1432" s="9" t="s">
        <v>570</v>
      </c>
      <c r="Q1432" s="9" t="s">
        <v>219</v>
      </c>
      <c r="R1432" s="9">
        <v>0</v>
      </c>
      <c r="S1432" s="9">
        <v>20</v>
      </c>
      <c r="U1432" s="9" t="s">
        <v>140</v>
      </c>
      <c r="V1432" s="9" t="s">
        <v>3413</v>
      </c>
      <c r="X1432" s="9">
        <f>INDEX(SLA_Policy!$D$2:$D$5,MATCH(F1432,SLA_Policy!$A$2:$A$5,0))</f>
        <v>72</v>
      </c>
      <c r="Y1432" s="9" t="str">
        <f>IF(E1432="Cancelled","Excluded",IF(D1432="",IF((SLA_Policy!$B$8-B1432)*24&gt;X1432,"Open - Breached","Open - On Track"),IF((D1432-B1432)*24&lt;=X1432,"Met","Breached")))</f>
        <v>Met</v>
      </c>
    </row>
    <row r="1433" spans="1:25" x14ac:dyDescent="0.25">
      <c r="A1433" s="9" t="s">
        <v>3435</v>
      </c>
      <c r="B1433" s="23">
        <v>45967.394444444399</v>
      </c>
      <c r="C1433" s="23">
        <v>45967.498611111099</v>
      </c>
      <c r="D1433" s="23">
        <v>45971.397916666698</v>
      </c>
      <c r="E1433" s="9" t="s">
        <v>212</v>
      </c>
      <c r="F1433" s="9" t="s">
        <v>188</v>
      </c>
      <c r="G1433" s="9" t="s">
        <v>213</v>
      </c>
      <c r="H1433" s="9" t="s">
        <v>165</v>
      </c>
      <c r="I1433" s="9" t="s">
        <v>567</v>
      </c>
      <c r="J1433" s="9" t="s">
        <v>1451</v>
      </c>
      <c r="K1433" s="9" t="s">
        <v>246</v>
      </c>
      <c r="L1433" s="9" t="s">
        <v>270</v>
      </c>
      <c r="M1433" s="9" t="s">
        <v>947</v>
      </c>
      <c r="N1433" s="9" t="s">
        <v>196</v>
      </c>
      <c r="O1433" s="9" t="s">
        <v>176</v>
      </c>
      <c r="P1433" s="9" t="s">
        <v>330</v>
      </c>
      <c r="Q1433" s="9" t="s">
        <v>219</v>
      </c>
      <c r="R1433" s="9">
        <v>0</v>
      </c>
      <c r="S1433" s="9">
        <v>22</v>
      </c>
      <c r="U1433" s="9" t="s">
        <v>140</v>
      </c>
      <c r="V1433" s="9" t="s">
        <v>3413</v>
      </c>
      <c r="X1433" s="9">
        <f>INDEX(SLA_Policy!$D$2:$D$5,MATCH(F1433,SLA_Policy!$A$2:$A$5,0))</f>
        <v>72</v>
      </c>
      <c r="Y1433" s="9" t="str">
        <f>IF(E1433="Cancelled","Excluded",IF(D1433="",IF((SLA_Policy!$B$8-B1433)*24&gt;X1433,"Open - Breached","Open - On Track"),IF((D1433-B1433)*24&lt;=X1433,"Met","Breached")))</f>
        <v>Breached</v>
      </c>
    </row>
    <row r="1434" spans="1:25" x14ac:dyDescent="0.25">
      <c r="A1434" s="9" t="s">
        <v>3436</v>
      </c>
      <c r="B1434" s="23">
        <v>45967.417361111096</v>
      </c>
      <c r="C1434" s="23">
        <v>45967.418055555601</v>
      </c>
      <c r="D1434" s="23">
        <v>45968.319444444503</v>
      </c>
      <c r="E1434" s="9" t="s">
        <v>212</v>
      </c>
      <c r="F1434" s="9" t="s">
        <v>188</v>
      </c>
      <c r="G1434" s="9" t="s">
        <v>213</v>
      </c>
      <c r="H1434" s="9" t="s">
        <v>165</v>
      </c>
      <c r="I1434" s="9" t="s">
        <v>567</v>
      </c>
      <c r="J1434" s="9" t="s">
        <v>3437</v>
      </c>
      <c r="K1434" s="9" t="s">
        <v>246</v>
      </c>
      <c r="L1434" s="9" t="s">
        <v>351</v>
      </c>
      <c r="M1434" s="9" t="s">
        <v>3438</v>
      </c>
      <c r="N1434" s="9" t="s">
        <v>200</v>
      </c>
      <c r="O1434" s="9" t="s">
        <v>116</v>
      </c>
      <c r="P1434" s="9" t="s">
        <v>342</v>
      </c>
      <c r="Q1434" s="9" t="s">
        <v>219</v>
      </c>
      <c r="R1434" s="9">
        <v>0</v>
      </c>
      <c r="S1434" s="9">
        <v>80</v>
      </c>
      <c r="U1434" s="9" t="s">
        <v>140</v>
      </c>
      <c r="V1434" s="9" t="s">
        <v>3413</v>
      </c>
      <c r="X1434" s="9">
        <f>INDEX(SLA_Policy!$D$2:$D$5,MATCH(F1434,SLA_Policy!$A$2:$A$5,0))</f>
        <v>72</v>
      </c>
      <c r="Y1434" s="9" t="str">
        <f>IF(E1434="Cancelled","Excluded",IF(D1434="",IF((SLA_Policy!$B$8-B1434)*24&gt;X1434,"Open - Breached","Open - On Track"),IF((D1434-B1434)*24&lt;=X1434,"Met","Breached")))</f>
        <v>Met</v>
      </c>
    </row>
    <row r="1435" spans="1:25" x14ac:dyDescent="0.25">
      <c r="A1435" s="9" t="s">
        <v>3439</v>
      </c>
      <c r="B1435" s="23">
        <v>45967.418749999997</v>
      </c>
      <c r="C1435" s="23">
        <v>45967.572222222203</v>
      </c>
      <c r="D1435" s="23">
        <v>45971.365277777797</v>
      </c>
      <c r="E1435" s="9" t="s">
        <v>212</v>
      </c>
      <c r="F1435" s="9" t="s">
        <v>189</v>
      </c>
      <c r="G1435" s="9" t="s">
        <v>213</v>
      </c>
      <c r="H1435" s="9" t="s">
        <v>167</v>
      </c>
      <c r="I1435" s="9" t="s">
        <v>349</v>
      </c>
      <c r="J1435" s="9" t="s">
        <v>3440</v>
      </c>
      <c r="K1435" s="9" t="s">
        <v>246</v>
      </c>
      <c r="L1435" s="9" t="s">
        <v>371</v>
      </c>
      <c r="M1435" s="9" t="s">
        <v>1612</v>
      </c>
      <c r="N1435" s="9" t="s">
        <v>196</v>
      </c>
      <c r="O1435" s="9" t="s">
        <v>180</v>
      </c>
      <c r="P1435" s="9" t="s">
        <v>318</v>
      </c>
      <c r="Q1435" s="9" t="s">
        <v>219</v>
      </c>
      <c r="R1435" s="9">
        <v>0</v>
      </c>
      <c r="S1435" s="9">
        <v>19</v>
      </c>
      <c r="U1435" s="9" t="s">
        <v>266</v>
      </c>
      <c r="X1435" s="9">
        <f>INDEX(SLA_Policy!$D$2:$D$5,MATCH(F1435,SLA_Policy!$A$2:$A$5,0))</f>
        <v>120</v>
      </c>
      <c r="Y1435" s="9" t="str">
        <f>IF(E1435="Cancelled","Excluded",IF(D1435="",IF((SLA_Policy!$B$8-B1435)*24&gt;X1435,"Open - Breached","Open - On Track"),IF((D1435-B1435)*24&lt;=X1435,"Met","Breached")))</f>
        <v>Met</v>
      </c>
    </row>
    <row r="1436" spans="1:25" x14ac:dyDescent="0.25">
      <c r="A1436" s="9" t="s">
        <v>3441</v>
      </c>
      <c r="B1436" s="23">
        <v>45967.425000000003</v>
      </c>
      <c r="C1436" s="23">
        <v>45967.546527777798</v>
      </c>
      <c r="D1436" s="23">
        <v>45968.6652777778</v>
      </c>
      <c r="E1436" s="9" t="s">
        <v>212</v>
      </c>
      <c r="F1436" s="9" t="s">
        <v>188</v>
      </c>
      <c r="G1436" s="9" t="s">
        <v>213</v>
      </c>
      <c r="H1436" s="9" t="s">
        <v>165</v>
      </c>
      <c r="I1436" s="9" t="s">
        <v>567</v>
      </c>
      <c r="J1436" s="9" t="s">
        <v>3442</v>
      </c>
      <c r="K1436" s="9" t="s">
        <v>246</v>
      </c>
      <c r="L1436" s="9" t="s">
        <v>104</v>
      </c>
      <c r="M1436" s="9" t="s">
        <v>3443</v>
      </c>
      <c r="N1436" s="9" t="s">
        <v>196</v>
      </c>
      <c r="O1436" s="9" t="s">
        <v>176</v>
      </c>
      <c r="P1436" s="9" t="s">
        <v>570</v>
      </c>
      <c r="Q1436" s="9" t="s">
        <v>219</v>
      </c>
      <c r="R1436" s="9">
        <v>0</v>
      </c>
      <c r="S1436" s="9">
        <v>33</v>
      </c>
      <c r="U1436" s="9" t="s">
        <v>140</v>
      </c>
      <c r="V1436" s="9" t="s">
        <v>3413</v>
      </c>
      <c r="X1436" s="9">
        <f>INDEX(SLA_Policy!$D$2:$D$5,MATCH(F1436,SLA_Policy!$A$2:$A$5,0))</f>
        <v>72</v>
      </c>
      <c r="Y1436" s="9" t="str">
        <f>IF(E1436="Cancelled","Excluded",IF(D1436="",IF((SLA_Policy!$B$8-B1436)*24&gt;X1436,"Open - Breached","Open - On Track"),IF((D1436-B1436)*24&lt;=X1436,"Met","Breached")))</f>
        <v>Met</v>
      </c>
    </row>
    <row r="1437" spans="1:25" x14ac:dyDescent="0.25">
      <c r="A1437" s="9" t="s">
        <v>3444</v>
      </c>
      <c r="B1437" s="23">
        <v>45967.427777777797</v>
      </c>
      <c r="C1437" s="23">
        <v>45967.497222222199</v>
      </c>
      <c r="D1437" s="23">
        <v>45968.383333333302</v>
      </c>
      <c r="E1437" s="9" t="s">
        <v>212</v>
      </c>
      <c r="F1437" s="9" t="s">
        <v>189</v>
      </c>
      <c r="G1437" s="9" t="s">
        <v>213</v>
      </c>
      <c r="H1437" s="9" t="s">
        <v>164</v>
      </c>
      <c r="I1437" s="9" t="s">
        <v>260</v>
      </c>
      <c r="J1437" s="9" t="s">
        <v>1000</v>
      </c>
      <c r="K1437" s="9" t="s">
        <v>246</v>
      </c>
      <c r="L1437" s="9" t="s">
        <v>282</v>
      </c>
      <c r="M1437" s="9" t="s">
        <v>1254</v>
      </c>
      <c r="N1437" s="9" t="s">
        <v>196</v>
      </c>
      <c r="O1437" s="9" t="s">
        <v>180</v>
      </c>
      <c r="P1437" s="9" t="s">
        <v>368</v>
      </c>
      <c r="Q1437" s="9" t="s">
        <v>219</v>
      </c>
      <c r="R1437" s="9">
        <v>0</v>
      </c>
      <c r="S1437" s="9">
        <v>7</v>
      </c>
      <c r="T1437" s="9" t="s">
        <v>265</v>
      </c>
      <c r="U1437" s="9" t="s">
        <v>248</v>
      </c>
      <c r="X1437" s="9">
        <f>INDEX(SLA_Policy!$D$2:$D$5,MATCH(F1437,SLA_Policy!$A$2:$A$5,0))</f>
        <v>120</v>
      </c>
      <c r="Y1437" s="9" t="str">
        <f>IF(E1437="Cancelled","Excluded",IF(D1437="",IF((SLA_Policy!$B$8-B1437)*24&gt;X1437,"Open - Breached","Open - On Track"),IF((D1437-B1437)*24&lt;=X1437,"Met","Breached")))</f>
        <v>Met</v>
      </c>
    </row>
    <row r="1438" spans="1:25" x14ac:dyDescent="0.25">
      <c r="A1438" s="9" t="s">
        <v>3445</v>
      </c>
      <c r="B1438" s="23">
        <v>45967.442361111098</v>
      </c>
      <c r="C1438" s="23">
        <v>45967.468055555597</v>
      </c>
      <c r="D1438" s="23">
        <v>45967.577777777798</v>
      </c>
      <c r="E1438" s="9" t="s">
        <v>212</v>
      </c>
      <c r="F1438" s="9" t="s">
        <v>188</v>
      </c>
      <c r="G1438" s="9" t="s">
        <v>213</v>
      </c>
      <c r="H1438" s="9" t="s">
        <v>166</v>
      </c>
      <c r="I1438" s="9" t="s">
        <v>398</v>
      </c>
      <c r="J1438" s="9" t="s">
        <v>432</v>
      </c>
      <c r="K1438" s="9" t="s">
        <v>303</v>
      </c>
      <c r="L1438" s="9" t="s">
        <v>311</v>
      </c>
      <c r="M1438" s="9" t="s">
        <v>476</v>
      </c>
      <c r="N1438" s="9" t="s">
        <v>197</v>
      </c>
      <c r="O1438" s="9" t="s">
        <v>181</v>
      </c>
      <c r="P1438" s="9" t="s">
        <v>289</v>
      </c>
      <c r="Q1438" s="9" t="s">
        <v>219</v>
      </c>
      <c r="R1438" s="9">
        <v>0</v>
      </c>
      <c r="S1438" s="9">
        <v>35</v>
      </c>
      <c r="U1438" s="9" t="s">
        <v>290</v>
      </c>
      <c r="X1438" s="9">
        <f>INDEX(SLA_Policy!$D$2:$D$5,MATCH(F1438,SLA_Policy!$A$2:$A$5,0))</f>
        <v>72</v>
      </c>
      <c r="Y1438" s="9" t="str">
        <f>IF(E1438="Cancelled","Excluded",IF(D1438="",IF((SLA_Policy!$B$8-B1438)*24&gt;X1438,"Open - Breached","Open - On Track"),IF((D1438-B1438)*24&lt;=X1438,"Met","Breached")))</f>
        <v>Met</v>
      </c>
    </row>
    <row r="1439" spans="1:25" x14ac:dyDescent="0.25">
      <c r="A1439" s="9" t="s">
        <v>3446</v>
      </c>
      <c r="B1439" s="23">
        <v>45967.443749999999</v>
      </c>
      <c r="C1439" s="23">
        <v>45967.4506944444</v>
      </c>
      <c r="D1439" s="23">
        <v>45971.348611111098</v>
      </c>
      <c r="E1439" s="9" t="s">
        <v>212</v>
      </c>
      <c r="F1439" s="9" t="s">
        <v>188</v>
      </c>
      <c r="G1439" s="9" t="s">
        <v>213</v>
      </c>
      <c r="H1439" s="9" t="s">
        <v>163</v>
      </c>
      <c r="I1439" s="9" t="s">
        <v>223</v>
      </c>
      <c r="J1439" s="9" t="s">
        <v>3447</v>
      </c>
      <c r="K1439" s="9" t="s">
        <v>246</v>
      </c>
      <c r="L1439" s="9" t="s">
        <v>226</v>
      </c>
      <c r="M1439" s="9" t="s">
        <v>1507</v>
      </c>
      <c r="N1439" s="9" t="s">
        <v>196</v>
      </c>
      <c r="O1439" s="9" t="s">
        <v>176</v>
      </c>
      <c r="P1439" s="9" t="s">
        <v>228</v>
      </c>
      <c r="Q1439" s="9" t="s">
        <v>219</v>
      </c>
      <c r="R1439" s="9">
        <v>0</v>
      </c>
      <c r="S1439" s="9">
        <v>30</v>
      </c>
      <c r="T1439" s="9" t="s">
        <v>136</v>
      </c>
      <c r="U1439" s="9" t="s">
        <v>230</v>
      </c>
      <c r="X1439" s="9">
        <f>INDEX(SLA_Policy!$D$2:$D$5,MATCH(F1439,SLA_Policy!$A$2:$A$5,0))</f>
        <v>72</v>
      </c>
      <c r="Y1439" s="9" t="str">
        <f>IF(E1439="Cancelled","Excluded",IF(D1439="",IF((SLA_Policy!$B$8-B1439)*24&gt;X1439,"Open - Breached","Open - On Track"),IF((D1439-B1439)*24&lt;=X1439,"Met","Breached")))</f>
        <v>Breached</v>
      </c>
    </row>
    <row r="1440" spans="1:25" x14ac:dyDescent="0.25">
      <c r="A1440" s="9" t="s">
        <v>3448</v>
      </c>
      <c r="B1440" s="23">
        <v>45967.448611111096</v>
      </c>
      <c r="C1440" s="23">
        <v>45967.625</v>
      </c>
      <c r="D1440" s="23">
        <v>45968.386111111096</v>
      </c>
      <c r="E1440" s="9" t="s">
        <v>212</v>
      </c>
      <c r="F1440" s="9" t="s">
        <v>189</v>
      </c>
      <c r="G1440" s="9" t="s">
        <v>236</v>
      </c>
      <c r="H1440" s="9" t="s">
        <v>164</v>
      </c>
      <c r="I1440" s="9" t="s">
        <v>421</v>
      </c>
      <c r="J1440" s="9" t="s">
        <v>1010</v>
      </c>
      <c r="K1440" s="9" t="s">
        <v>246</v>
      </c>
      <c r="L1440" s="9" t="s">
        <v>371</v>
      </c>
      <c r="M1440" s="9" t="s">
        <v>3449</v>
      </c>
      <c r="N1440" s="9" t="s">
        <v>197</v>
      </c>
      <c r="O1440" s="9" t="s">
        <v>180</v>
      </c>
      <c r="P1440" s="9" t="s">
        <v>318</v>
      </c>
      <c r="Q1440" s="9" t="s">
        <v>219</v>
      </c>
      <c r="R1440" s="9">
        <v>0</v>
      </c>
      <c r="S1440" s="9">
        <v>12</v>
      </c>
      <c r="T1440" s="9" t="s">
        <v>343</v>
      </c>
      <c r="U1440" s="9" t="s">
        <v>242</v>
      </c>
      <c r="X1440" s="9">
        <f>INDEX(SLA_Policy!$D$2:$D$5,MATCH(F1440,SLA_Policy!$A$2:$A$5,0))</f>
        <v>120</v>
      </c>
      <c r="Y1440" s="9" t="str">
        <f>IF(E1440="Cancelled","Excluded",IF(D1440="",IF((SLA_Policy!$B$8-B1440)*24&gt;X1440,"Open - Breached","Open - On Track"),IF((D1440-B1440)*24&lt;=X1440,"Met","Breached")))</f>
        <v>Met</v>
      </c>
    </row>
    <row r="1441" spans="1:25" x14ac:dyDescent="0.25">
      <c r="A1441" s="9" t="s">
        <v>3450</v>
      </c>
      <c r="B1441" s="23">
        <v>45967.45</v>
      </c>
      <c r="C1441" s="23">
        <v>45967.484027777798</v>
      </c>
      <c r="D1441" s="23">
        <v>45968.327777777798</v>
      </c>
      <c r="E1441" s="9" t="s">
        <v>212</v>
      </c>
      <c r="F1441" s="9" t="s">
        <v>188</v>
      </c>
      <c r="G1441" s="9" t="s">
        <v>213</v>
      </c>
      <c r="H1441" s="9" t="s">
        <v>165</v>
      </c>
      <c r="I1441" s="9" t="s">
        <v>567</v>
      </c>
      <c r="J1441" s="9" t="s">
        <v>3451</v>
      </c>
      <c r="K1441" s="9" t="s">
        <v>246</v>
      </c>
      <c r="L1441" s="9" t="s">
        <v>311</v>
      </c>
      <c r="M1441" s="9" t="s">
        <v>1509</v>
      </c>
      <c r="N1441" s="9" t="s">
        <v>196</v>
      </c>
      <c r="O1441" s="9" t="s">
        <v>176</v>
      </c>
      <c r="P1441" s="9" t="s">
        <v>570</v>
      </c>
      <c r="Q1441" s="9" t="s">
        <v>219</v>
      </c>
      <c r="R1441" s="9">
        <v>0</v>
      </c>
      <c r="S1441" s="9">
        <v>35</v>
      </c>
      <c r="U1441" s="9" t="s">
        <v>140</v>
      </c>
      <c r="V1441" s="9" t="s">
        <v>3413</v>
      </c>
      <c r="X1441" s="9">
        <f>INDEX(SLA_Policy!$D$2:$D$5,MATCH(F1441,SLA_Policy!$A$2:$A$5,0))</f>
        <v>72</v>
      </c>
      <c r="Y1441" s="9" t="str">
        <f>IF(E1441="Cancelled","Excluded",IF(D1441="",IF((SLA_Policy!$B$8-B1441)*24&gt;X1441,"Open - Breached","Open - On Track"),IF((D1441-B1441)*24&lt;=X1441,"Met","Breached")))</f>
        <v>Met</v>
      </c>
    </row>
    <row r="1442" spans="1:25" x14ac:dyDescent="0.25">
      <c r="A1442" s="9" t="s">
        <v>3452</v>
      </c>
      <c r="B1442" s="23">
        <v>45967.4506944444</v>
      </c>
      <c r="C1442" s="23">
        <v>45967.533333333296</v>
      </c>
      <c r="D1442" s="23">
        <v>45967.595833333296</v>
      </c>
      <c r="E1442" s="9" t="s">
        <v>212</v>
      </c>
      <c r="F1442" s="9" t="s">
        <v>189</v>
      </c>
      <c r="G1442" s="9" t="s">
        <v>213</v>
      </c>
      <c r="H1442" s="9" t="s">
        <v>165</v>
      </c>
      <c r="I1442" s="9" t="s">
        <v>567</v>
      </c>
      <c r="J1442" s="9" t="s">
        <v>3453</v>
      </c>
      <c r="K1442" s="9" t="s">
        <v>246</v>
      </c>
      <c r="L1442" s="9" t="s">
        <v>311</v>
      </c>
      <c r="M1442" s="9" t="s">
        <v>3219</v>
      </c>
      <c r="N1442" s="9" t="s">
        <v>196</v>
      </c>
      <c r="O1442" s="9" t="s">
        <v>116</v>
      </c>
      <c r="P1442" s="9" t="s">
        <v>258</v>
      </c>
      <c r="Q1442" s="9" t="s">
        <v>219</v>
      </c>
      <c r="R1442" s="9">
        <v>0</v>
      </c>
      <c r="S1442" s="9">
        <v>22</v>
      </c>
      <c r="U1442" s="9" t="s">
        <v>140</v>
      </c>
      <c r="V1442" s="9" t="s">
        <v>3413</v>
      </c>
      <c r="X1442" s="9">
        <f>INDEX(SLA_Policy!$D$2:$D$5,MATCH(F1442,SLA_Policy!$A$2:$A$5,0))</f>
        <v>120</v>
      </c>
      <c r="Y1442" s="9" t="str">
        <f>IF(E1442="Cancelled","Excluded",IF(D1442="",IF((SLA_Policy!$B$8-B1442)*24&gt;X1442,"Open - Breached","Open - On Track"),IF((D1442-B1442)*24&lt;=X1442,"Met","Breached")))</f>
        <v>Met</v>
      </c>
    </row>
    <row r="1443" spans="1:25" x14ac:dyDescent="0.25">
      <c r="A1443" s="9" t="s">
        <v>3454</v>
      </c>
      <c r="B1443" s="23">
        <v>45967.458333333299</v>
      </c>
      <c r="C1443" s="23">
        <v>45967.496527777803</v>
      </c>
      <c r="D1443" s="23">
        <v>45967.5</v>
      </c>
      <c r="E1443" s="9" t="s">
        <v>212</v>
      </c>
      <c r="F1443" s="9" t="s">
        <v>187</v>
      </c>
      <c r="G1443" s="9" t="s">
        <v>213</v>
      </c>
      <c r="H1443" s="9" t="s">
        <v>162</v>
      </c>
      <c r="I1443" s="9" t="s">
        <v>393</v>
      </c>
      <c r="J1443" s="9" t="s">
        <v>2733</v>
      </c>
      <c r="K1443" s="9" t="s">
        <v>246</v>
      </c>
      <c r="L1443" s="9" t="s">
        <v>282</v>
      </c>
      <c r="M1443" s="9" t="s">
        <v>1521</v>
      </c>
      <c r="N1443" s="9" t="s">
        <v>196</v>
      </c>
      <c r="O1443" s="9" t="s">
        <v>116</v>
      </c>
      <c r="P1443" s="9" t="s">
        <v>295</v>
      </c>
      <c r="Q1443" s="9" t="s">
        <v>219</v>
      </c>
      <c r="R1443" s="9">
        <v>0</v>
      </c>
      <c r="S1443" s="9">
        <v>22</v>
      </c>
      <c r="U1443" s="9" t="s">
        <v>248</v>
      </c>
      <c r="X1443" s="9">
        <f>INDEX(SLA_Policy!$D$2:$D$5,MATCH(F1443,SLA_Policy!$A$2:$A$5,0))</f>
        <v>8</v>
      </c>
      <c r="Y1443" s="9" t="str">
        <f>IF(E1443="Cancelled","Excluded",IF(D1443="",IF((SLA_Policy!$B$8-B1443)*24&gt;X1443,"Open - Breached","Open - On Track"),IF((D1443-B1443)*24&lt;=X1443,"Met","Breached")))</f>
        <v>Met</v>
      </c>
    </row>
    <row r="1444" spans="1:25" x14ac:dyDescent="0.25">
      <c r="A1444" s="9" t="s">
        <v>3455</v>
      </c>
      <c r="B1444" s="23">
        <v>45967.467361111099</v>
      </c>
      <c r="C1444" s="23">
        <v>45967.5402777778</v>
      </c>
      <c r="D1444" s="23">
        <v>45968.304861111101</v>
      </c>
      <c r="E1444" s="9" t="s">
        <v>212</v>
      </c>
      <c r="F1444" s="9" t="s">
        <v>188</v>
      </c>
      <c r="G1444" s="9" t="s">
        <v>213</v>
      </c>
      <c r="H1444" s="9" t="s">
        <v>166</v>
      </c>
      <c r="I1444" s="9" t="s">
        <v>398</v>
      </c>
      <c r="J1444" s="9" t="s">
        <v>3456</v>
      </c>
      <c r="K1444" s="9" t="s">
        <v>246</v>
      </c>
      <c r="L1444" s="9" t="s">
        <v>216</v>
      </c>
      <c r="M1444" s="9" t="s">
        <v>3457</v>
      </c>
      <c r="N1444" s="9" t="s">
        <v>197</v>
      </c>
      <c r="O1444" s="9" t="s">
        <v>181</v>
      </c>
      <c r="P1444" s="9" t="s">
        <v>289</v>
      </c>
      <c r="Q1444" s="9" t="s">
        <v>219</v>
      </c>
      <c r="R1444" s="9">
        <v>0</v>
      </c>
      <c r="S1444" s="9">
        <v>59</v>
      </c>
      <c r="U1444" s="9" t="s">
        <v>290</v>
      </c>
      <c r="W1444" s="9">
        <v>4</v>
      </c>
      <c r="X1444" s="9">
        <f>INDEX(SLA_Policy!$D$2:$D$5,MATCH(F1444,SLA_Policy!$A$2:$A$5,0))</f>
        <v>72</v>
      </c>
      <c r="Y1444" s="9" t="str">
        <f>IF(E1444="Cancelled","Excluded",IF(D1444="",IF((SLA_Policy!$B$8-B1444)*24&gt;X1444,"Open - Breached","Open - On Track"),IF((D1444-B1444)*24&lt;=X1444,"Met","Breached")))</f>
        <v>Met</v>
      </c>
    </row>
    <row r="1445" spans="1:25" x14ac:dyDescent="0.25">
      <c r="A1445" s="9" t="s">
        <v>3458</v>
      </c>
      <c r="B1445" s="23">
        <v>45967.4868055556</v>
      </c>
      <c r="C1445" s="23">
        <v>45967.495138888902</v>
      </c>
      <c r="D1445" s="23">
        <v>45968.3569444444</v>
      </c>
      <c r="E1445" s="9" t="s">
        <v>212</v>
      </c>
      <c r="F1445" s="9" t="s">
        <v>188</v>
      </c>
      <c r="G1445" s="9" t="s">
        <v>213</v>
      </c>
      <c r="H1445" s="9" t="s">
        <v>166</v>
      </c>
      <c r="I1445" s="9" t="s">
        <v>398</v>
      </c>
      <c r="J1445" s="9" t="s">
        <v>3459</v>
      </c>
      <c r="K1445" s="9" t="s">
        <v>225</v>
      </c>
      <c r="L1445" s="9" t="s">
        <v>216</v>
      </c>
      <c r="M1445" s="9" t="s">
        <v>3460</v>
      </c>
      <c r="N1445" s="9" t="s">
        <v>196</v>
      </c>
      <c r="O1445" s="9" t="s">
        <v>181</v>
      </c>
      <c r="P1445" s="9" t="s">
        <v>289</v>
      </c>
      <c r="Q1445" s="9" t="s">
        <v>219</v>
      </c>
      <c r="R1445" s="9">
        <v>0</v>
      </c>
      <c r="S1445" s="9">
        <v>47</v>
      </c>
      <c r="U1445" s="9" t="s">
        <v>376</v>
      </c>
      <c r="X1445" s="9">
        <f>INDEX(SLA_Policy!$D$2:$D$5,MATCH(F1445,SLA_Policy!$A$2:$A$5,0))</f>
        <v>72</v>
      </c>
      <c r="Y1445" s="9" t="str">
        <f>IF(E1445="Cancelled","Excluded",IF(D1445="",IF((SLA_Policy!$B$8-B1445)*24&gt;X1445,"Open - Breached","Open - On Track"),IF((D1445-B1445)*24&lt;=X1445,"Met","Breached")))</f>
        <v>Met</v>
      </c>
    </row>
    <row r="1446" spans="1:25" x14ac:dyDescent="0.25">
      <c r="A1446" s="9" t="s">
        <v>3461</v>
      </c>
      <c r="B1446" s="23">
        <v>45967.495138888902</v>
      </c>
      <c r="C1446" s="23">
        <v>45967.557638888902</v>
      </c>
      <c r="D1446" s="23">
        <v>45968.367361111101</v>
      </c>
      <c r="E1446" s="9" t="s">
        <v>212</v>
      </c>
      <c r="F1446" s="9" t="s">
        <v>188</v>
      </c>
      <c r="G1446" s="9" t="s">
        <v>213</v>
      </c>
      <c r="H1446" s="9" t="s">
        <v>88</v>
      </c>
      <c r="I1446" s="9" t="s">
        <v>486</v>
      </c>
      <c r="J1446" s="9" t="s">
        <v>3462</v>
      </c>
      <c r="K1446" s="9" t="s">
        <v>262</v>
      </c>
      <c r="L1446" s="9" t="s">
        <v>104</v>
      </c>
      <c r="M1446" s="9" t="s">
        <v>1394</v>
      </c>
      <c r="N1446" s="9" t="s">
        <v>196</v>
      </c>
      <c r="O1446" s="9" t="s">
        <v>178</v>
      </c>
      <c r="P1446" s="9" t="s">
        <v>414</v>
      </c>
      <c r="Q1446" s="9" t="s">
        <v>219</v>
      </c>
      <c r="R1446" s="9">
        <v>0</v>
      </c>
      <c r="S1446" s="9">
        <v>41</v>
      </c>
      <c r="U1446" s="9" t="s">
        <v>266</v>
      </c>
      <c r="X1446" s="9">
        <f>INDEX(SLA_Policy!$D$2:$D$5,MATCH(F1446,SLA_Policy!$A$2:$A$5,0))</f>
        <v>72</v>
      </c>
      <c r="Y1446" s="9" t="str">
        <f>IF(E1446="Cancelled","Excluded",IF(D1446="",IF((SLA_Policy!$B$8-B1446)*24&gt;X1446,"Open - Breached","Open - On Track"),IF((D1446-B1446)*24&lt;=X1446,"Met","Breached")))</f>
        <v>Met</v>
      </c>
    </row>
    <row r="1447" spans="1:25" x14ac:dyDescent="0.25">
      <c r="A1447" s="9" t="s">
        <v>3463</v>
      </c>
      <c r="B1447" s="23">
        <v>45967.497222222199</v>
      </c>
      <c r="C1447" s="23">
        <v>45967.511111111096</v>
      </c>
      <c r="D1447" s="23">
        <v>45968.6340277778</v>
      </c>
      <c r="E1447" s="9" t="s">
        <v>212</v>
      </c>
      <c r="F1447" s="9" t="s">
        <v>188</v>
      </c>
      <c r="G1447" s="9" t="s">
        <v>213</v>
      </c>
      <c r="H1447" s="9" t="s">
        <v>164</v>
      </c>
      <c r="I1447" s="9" t="s">
        <v>478</v>
      </c>
      <c r="J1447" s="9" t="s">
        <v>1768</v>
      </c>
      <c r="K1447" s="9" t="s">
        <v>246</v>
      </c>
      <c r="L1447" s="9" t="s">
        <v>282</v>
      </c>
      <c r="M1447" s="9" t="s">
        <v>686</v>
      </c>
      <c r="N1447" s="9" t="s">
        <v>196</v>
      </c>
      <c r="O1447" s="9" t="s">
        <v>178</v>
      </c>
      <c r="P1447" s="9" t="s">
        <v>272</v>
      </c>
      <c r="Q1447" s="9" t="s">
        <v>219</v>
      </c>
      <c r="R1447" s="9">
        <v>0</v>
      </c>
      <c r="S1447" s="9">
        <v>6</v>
      </c>
      <c r="T1447" s="9" t="s">
        <v>343</v>
      </c>
      <c r="U1447" s="9" t="s">
        <v>266</v>
      </c>
      <c r="W1447" s="9">
        <v>5</v>
      </c>
      <c r="X1447" s="9">
        <f>INDEX(SLA_Policy!$D$2:$D$5,MATCH(F1447,SLA_Policy!$A$2:$A$5,0))</f>
        <v>72</v>
      </c>
      <c r="Y1447" s="9" t="str">
        <f>IF(E1447="Cancelled","Excluded",IF(D1447="",IF((SLA_Policy!$B$8-B1447)*24&gt;X1447,"Open - Breached","Open - On Track"),IF((D1447-B1447)*24&lt;=X1447,"Met","Breached")))</f>
        <v>Met</v>
      </c>
    </row>
    <row r="1448" spans="1:25" x14ac:dyDescent="0.25">
      <c r="A1448" s="9" t="s">
        <v>3464</v>
      </c>
      <c r="B1448" s="23">
        <v>45967.513888888898</v>
      </c>
      <c r="C1448" s="23">
        <v>45967.604166666701</v>
      </c>
      <c r="D1448" s="23">
        <v>45967.6652777778</v>
      </c>
      <c r="E1448" s="9" t="s">
        <v>212</v>
      </c>
      <c r="F1448" s="9" t="s">
        <v>188</v>
      </c>
      <c r="G1448" s="9" t="s">
        <v>213</v>
      </c>
      <c r="H1448" s="9" t="s">
        <v>165</v>
      </c>
      <c r="I1448" s="9" t="s">
        <v>567</v>
      </c>
      <c r="J1448" s="9" t="s">
        <v>3422</v>
      </c>
      <c r="K1448" s="9" t="s">
        <v>246</v>
      </c>
      <c r="L1448" s="9" t="s">
        <v>104</v>
      </c>
      <c r="M1448" s="9" t="s">
        <v>1976</v>
      </c>
      <c r="N1448" s="9" t="s">
        <v>196</v>
      </c>
      <c r="O1448" s="9" t="s">
        <v>116</v>
      </c>
      <c r="P1448" s="9" t="s">
        <v>234</v>
      </c>
      <c r="Q1448" s="9" t="s">
        <v>219</v>
      </c>
      <c r="R1448" s="9">
        <v>0</v>
      </c>
      <c r="S1448" s="9">
        <v>10</v>
      </c>
      <c r="U1448" s="9" t="s">
        <v>140</v>
      </c>
      <c r="V1448" s="9" t="s">
        <v>3413</v>
      </c>
      <c r="X1448" s="9">
        <f>INDEX(SLA_Policy!$D$2:$D$5,MATCH(F1448,SLA_Policy!$A$2:$A$5,0))</f>
        <v>72</v>
      </c>
      <c r="Y1448" s="9" t="str">
        <f>IF(E1448="Cancelled","Excluded",IF(D1448="",IF((SLA_Policy!$B$8-B1448)*24&gt;X1448,"Open - Breached","Open - On Track"),IF((D1448-B1448)*24&lt;=X1448,"Met","Breached")))</f>
        <v>Met</v>
      </c>
    </row>
    <row r="1449" spans="1:25" x14ac:dyDescent="0.25">
      <c r="A1449" s="9" t="s">
        <v>3465</v>
      </c>
      <c r="B1449" s="23">
        <v>45967.520833333299</v>
      </c>
      <c r="C1449" s="23">
        <v>45967.535416666702</v>
      </c>
      <c r="D1449" s="23">
        <v>45967.597916666702</v>
      </c>
      <c r="E1449" s="9" t="s">
        <v>212</v>
      </c>
      <c r="F1449" s="9" t="s">
        <v>187</v>
      </c>
      <c r="G1449" s="9" t="s">
        <v>213</v>
      </c>
      <c r="H1449" s="9" t="s">
        <v>88</v>
      </c>
      <c r="I1449" s="9" t="s">
        <v>268</v>
      </c>
      <c r="J1449" s="9" t="s">
        <v>3466</v>
      </c>
      <c r="K1449" s="9" t="s">
        <v>239</v>
      </c>
      <c r="L1449" s="9" t="s">
        <v>282</v>
      </c>
      <c r="M1449" s="9" t="s">
        <v>3467</v>
      </c>
      <c r="N1449" s="9" t="s">
        <v>196</v>
      </c>
      <c r="O1449" s="9" t="s">
        <v>178</v>
      </c>
      <c r="P1449" s="9" t="s">
        <v>414</v>
      </c>
      <c r="Q1449" s="9" t="s">
        <v>273</v>
      </c>
      <c r="R1449" s="9">
        <v>0</v>
      </c>
      <c r="S1449" s="9">
        <v>6</v>
      </c>
      <c r="T1449" s="9" t="s">
        <v>220</v>
      </c>
      <c r="U1449" s="9" t="s">
        <v>266</v>
      </c>
      <c r="X1449" s="9">
        <f>INDEX(SLA_Policy!$D$2:$D$5,MATCH(F1449,SLA_Policy!$A$2:$A$5,0))</f>
        <v>8</v>
      </c>
      <c r="Y1449" s="9" t="str">
        <f>IF(E1449="Cancelled","Excluded",IF(D1449="",IF((SLA_Policy!$B$8-B1449)*24&gt;X1449,"Open - Breached","Open - On Track"),IF((D1449-B1449)*24&lt;=X1449,"Met","Breached")))</f>
        <v>Met</v>
      </c>
    </row>
    <row r="1450" spans="1:25" x14ac:dyDescent="0.25">
      <c r="A1450" s="9" t="s">
        <v>3468</v>
      </c>
      <c r="B1450" s="23">
        <v>45967.534027777801</v>
      </c>
      <c r="C1450" s="23">
        <v>45967.55</v>
      </c>
      <c r="D1450" s="23">
        <v>45967.563888888901</v>
      </c>
      <c r="E1450" s="9" t="s">
        <v>212</v>
      </c>
      <c r="F1450" s="9" t="s">
        <v>188</v>
      </c>
      <c r="G1450" s="9" t="s">
        <v>213</v>
      </c>
      <c r="H1450" s="9" t="s">
        <v>162</v>
      </c>
      <c r="I1450" s="9" t="s">
        <v>244</v>
      </c>
      <c r="J1450" s="9" t="s">
        <v>3212</v>
      </c>
      <c r="K1450" s="9" t="s">
        <v>215</v>
      </c>
      <c r="L1450" s="9" t="s">
        <v>216</v>
      </c>
      <c r="M1450" s="9" t="s">
        <v>3469</v>
      </c>
      <c r="N1450" s="9" t="s">
        <v>197</v>
      </c>
      <c r="O1450" s="9" t="s">
        <v>179</v>
      </c>
      <c r="P1450" s="9" t="s">
        <v>313</v>
      </c>
      <c r="Q1450" s="9" t="s">
        <v>219</v>
      </c>
      <c r="R1450" s="9">
        <v>0</v>
      </c>
      <c r="S1450" s="9">
        <v>18</v>
      </c>
      <c r="U1450" s="9" t="s">
        <v>266</v>
      </c>
      <c r="W1450" s="9">
        <v>5</v>
      </c>
      <c r="X1450" s="9">
        <f>INDEX(SLA_Policy!$D$2:$D$5,MATCH(F1450,SLA_Policy!$A$2:$A$5,0))</f>
        <v>72</v>
      </c>
      <c r="Y1450" s="9" t="str">
        <f>IF(E1450="Cancelled","Excluded",IF(D1450="",IF((SLA_Policy!$B$8-B1450)*24&gt;X1450,"Open - Breached","Open - On Track"),IF((D1450-B1450)*24&lt;=X1450,"Met","Breached")))</f>
        <v>Met</v>
      </c>
    </row>
    <row r="1451" spans="1:25" x14ac:dyDescent="0.25">
      <c r="A1451" s="9" t="s">
        <v>3470</v>
      </c>
      <c r="B1451" s="23">
        <v>45967.538888888899</v>
      </c>
      <c r="C1451" s="23">
        <v>45967.551388888904</v>
      </c>
      <c r="D1451" s="23">
        <v>45968.353472222203</v>
      </c>
      <c r="E1451" s="9" t="s">
        <v>212</v>
      </c>
      <c r="F1451" s="9" t="s">
        <v>189</v>
      </c>
      <c r="G1451" s="9" t="s">
        <v>213</v>
      </c>
      <c r="H1451" s="9" t="s">
        <v>165</v>
      </c>
      <c r="I1451" s="9" t="s">
        <v>567</v>
      </c>
      <c r="J1451" s="9" t="s">
        <v>1190</v>
      </c>
      <c r="K1451" s="9" t="s">
        <v>246</v>
      </c>
      <c r="L1451" s="9" t="s">
        <v>104</v>
      </c>
      <c r="M1451" s="9" t="s">
        <v>583</v>
      </c>
      <c r="N1451" s="9" t="s">
        <v>199</v>
      </c>
      <c r="O1451" s="9" t="s">
        <v>176</v>
      </c>
      <c r="P1451" s="9" t="s">
        <v>570</v>
      </c>
      <c r="Q1451" s="9" t="s">
        <v>219</v>
      </c>
      <c r="R1451" s="9">
        <v>0</v>
      </c>
      <c r="S1451" s="9">
        <v>13</v>
      </c>
      <c r="U1451" s="9" t="s">
        <v>140</v>
      </c>
      <c r="V1451" s="9" t="s">
        <v>3413</v>
      </c>
      <c r="W1451" s="9">
        <v>5</v>
      </c>
      <c r="X1451" s="9">
        <f>INDEX(SLA_Policy!$D$2:$D$5,MATCH(F1451,SLA_Policy!$A$2:$A$5,0))</f>
        <v>120</v>
      </c>
      <c r="Y1451" s="9" t="str">
        <f>IF(E1451="Cancelled","Excluded",IF(D1451="",IF((SLA_Policy!$B$8-B1451)*24&gt;X1451,"Open - Breached","Open - On Track"),IF((D1451-B1451)*24&lt;=X1451,"Met","Breached")))</f>
        <v>Met</v>
      </c>
    </row>
    <row r="1452" spans="1:25" x14ac:dyDescent="0.25">
      <c r="A1452" s="9" t="s">
        <v>3471</v>
      </c>
      <c r="B1452" s="23">
        <v>45967.552083333299</v>
      </c>
      <c r="C1452" s="23">
        <v>45967.554166666698</v>
      </c>
      <c r="D1452" s="23">
        <v>45971.352083333302</v>
      </c>
      <c r="E1452" s="9" t="s">
        <v>212</v>
      </c>
      <c r="F1452" s="9" t="s">
        <v>189</v>
      </c>
      <c r="G1452" s="9" t="s">
        <v>213</v>
      </c>
      <c r="H1452" s="9" t="s">
        <v>167</v>
      </c>
      <c r="I1452" s="9" t="s">
        <v>362</v>
      </c>
      <c r="J1452" s="9" t="s">
        <v>3194</v>
      </c>
      <c r="K1452" s="9" t="s">
        <v>246</v>
      </c>
      <c r="L1452" s="9" t="s">
        <v>216</v>
      </c>
      <c r="M1452" s="9" t="s">
        <v>1979</v>
      </c>
      <c r="N1452" s="9" t="s">
        <v>198</v>
      </c>
      <c r="O1452" s="9" t="s">
        <v>176</v>
      </c>
      <c r="P1452" s="9" t="s">
        <v>503</v>
      </c>
      <c r="Q1452" s="9" t="s">
        <v>219</v>
      </c>
      <c r="R1452" s="9">
        <v>0</v>
      </c>
      <c r="S1452" s="9">
        <v>34</v>
      </c>
      <c r="U1452" s="9" t="s">
        <v>266</v>
      </c>
      <c r="W1452" s="9">
        <v>4</v>
      </c>
      <c r="X1452" s="9">
        <f>INDEX(SLA_Policy!$D$2:$D$5,MATCH(F1452,SLA_Policy!$A$2:$A$5,0))</f>
        <v>120</v>
      </c>
      <c r="Y1452" s="9" t="str">
        <f>IF(E1452="Cancelled","Excluded",IF(D1452="",IF((SLA_Policy!$B$8-B1452)*24&gt;X1452,"Open - Breached","Open - On Track"),IF((D1452-B1452)*24&lt;=X1452,"Met","Breached")))</f>
        <v>Met</v>
      </c>
    </row>
    <row r="1453" spans="1:25" x14ac:dyDescent="0.25">
      <c r="A1453" s="9" t="s">
        <v>3472</v>
      </c>
      <c r="B1453" s="23">
        <v>45967.5756944444</v>
      </c>
      <c r="C1453" s="23">
        <v>45967.618055555598</v>
      </c>
      <c r="D1453" s="23">
        <v>45968.409722222197</v>
      </c>
      <c r="E1453" s="9" t="s">
        <v>212</v>
      </c>
      <c r="F1453" s="9" t="s">
        <v>189</v>
      </c>
      <c r="G1453" s="9" t="s">
        <v>213</v>
      </c>
      <c r="H1453" s="9" t="s">
        <v>88</v>
      </c>
      <c r="I1453" s="9" t="s">
        <v>92</v>
      </c>
      <c r="J1453" s="9" t="s">
        <v>1082</v>
      </c>
      <c r="K1453" s="9" t="s">
        <v>215</v>
      </c>
      <c r="L1453" s="9" t="s">
        <v>311</v>
      </c>
      <c r="M1453" s="9" t="s">
        <v>538</v>
      </c>
      <c r="N1453" s="9" t="s">
        <v>199</v>
      </c>
      <c r="O1453" s="9" t="s">
        <v>178</v>
      </c>
      <c r="P1453" s="9" t="s">
        <v>360</v>
      </c>
      <c r="Q1453" s="9" t="s">
        <v>219</v>
      </c>
      <c r="R1453" s="9">
        <v>0</v>
      </c>
      <c r="S1453" s="9">
        <v>18</v>
      </c>
      <c r="T1453" s="9" t="s">
        <v>136</v>
      </c>
      <c r="U1453" s="9" t="s">
        <v>376</v>
      </c>
      <c r="W1453" s="9">
        <v>5</v>
      </c>
      <c r="X1453" s="9">
        <f>INDEX(SLA_Policy!$D$2:$D$5,MATCH(F1453,SLA_Policy!$A$2:$A$5,0))</f>
        <v>120</v>
      </c>
      <c r="Y1453" s="9" t="str">
        <f>IF(E1453="Cancelled","Excluded",IF(D1453="",IF((SLA_Policy!$B$8-B1453)*24&gt;X1453,"Open - Breached","Open - On Track"),IF((D1453-B1453)*24&lt;=X1453,"Met","Breached")))</f>
        <v>Met</v>
      </c>
    </row>
    <row r="1454" spans="1:25" x14ac:dyDescent="0.25">
      <c r="A1454" s="9" t="s">
        <v>3473</v>
      </c>
      <c r="B1454" s="23">
        <v>45967.590277777803</v>
      </c>
      <c r="C1454" s="23">
        <v>45967.732638888898</v>
      </c>
      <c r="D1454" s="23">
        <v>45968.376388888901</v>
      </c>
      <c r="E1454" s="9" t="s">
        <v>212</v>
      </c>
      <c r="F1454" s="9" t="s">
        <v>189</v>
      </c>
      <c r="G1454" s="9" t="s">
        <v>236</v>
      </c>
      <c r="H1454" s="9" t="s">
        <v>161</v>
      </c>
      <c r="I1454" s="9" t="s">
        <v>237</v>
      </c>
      <c r="J1454" s="9" t="s">
        <v>238</v>
      </c>
      <c r="K1454" s="9" t="s">
        <v>246</v>
      </c>
      <c r="L1454" s="9" t="s">
        <v>104</v>
      </c>
      <c r="M1454" s="9" t="s">
        <v>3474</v>
      </c>
      <c r="N1454" s="9" t="s">
        <v>196</v>
      </c>
      <c r="O1454" s="9" t="s">
        <v>177</v>
      </c>
      <c r="P1454" s="9" t="s">
        <v>241</v>
      </c>
      <c r="Q1454" s="9" t="s">
        <v>219</v>
      </c>
      <c r="R1454" s="9">
        <v>0</v>
      </c>
      <c r="S1454" s="9">
        <v>16</v>
      </c>
      <c r="U1454" s="9" t="s">
        <v>242</v>
      </c>
      <c r="X1454" s="9">
        <f>INDEX(SLA_Policy!$D$2:$D$5,MATCH(F1454,SLA_Policy!$A$2:$A$5,0))</f>
        <v>120</v>
      </c>
      <c r="Y1454" s="9" t="str">
        <f>IF(E1454="Cancelled","Excluded",IF(D1454="",IF((SLA_Policy!$B$8-B1454)*24&gt;X1454,"Open - Breached","Open - On Track"),IF((D1454-B1454)*24&lt;=X1454,"Met","Breached")))</f>
        <v>Met</v>
      </c>
    </row>
    <row r="1455" spans="1:25" x14ac:dyDescent="0.25">
      <c r="A1455" s="9" t="s">
        <v>3475</v>
      </c>
      <c r="B1455" s="23">
        <v>45967.590972222199</v>
      </c>
      <c r="E1455" s="9" t="s">
        <v>649</v>
      </c>
      <c r="F1455" s="9" t="s">
        <v>188</v>
      </c>
      <c r="G1455" s="9" t="s">
        <v>213</v>
      </c>
      <c r="H1455" s="9" t="s">
        <v>162</v>
      </c>
      <c r="I1455" s="9" t="s">
        <v>393</v>
      </c>
      <c r="J1455" s="9" t="s">
        <v>3476</v>
      </c>
      <c r="K1455" s="9" t="s">
        <v>239</v>
      </c>
      <c r="L1455" s="9" t="s">
        <v>216</v>
      </c>
      <c r="M1455" s="9" t="s">
        <v>3477</v>
      </c>
      <c r="N1455" s="9" t="s">
        <v>196</v>
      </c>
      <c r="O1455" s="9" t="s">
        <v>116</v>
      </c>
      <c r="P1455" s="9" t="s">
        <v>551</v>
      </c>
      <c r="Q1455" s="9" t="s">
        <v>219</v>
      </c>
      <c r="R1455" s="9">
        <v>0</v>
      </c>
      <c r="S1455" s="9">
        <v>2</v>
      </c>
      <c r="X1455" s="9">
        <f>INDEX(SLA_Policy!$D$2:$D$5,MATCH(F1455,SLA_Policy!$A$2:$A$5,0))</f>
        <v>72</v>
      </c>
      <c r="Y1455" s="9" t="str">
        <f>IF(E1455="Cancelled","Excluded",IF(D1455="",IF((SLA_Policy!$B$8-B1455)*24&gt;X1455,"Open - Breached","Open - On Track"),IF((D1455-B1455)*24&lt;=X1455,"Met","Breached")))</f>
        <v>Excluded</v>
      </c>
    </row>
    <row r="1456" spans="1:25" x14ac:dyDescent="0.25">
      <c r="A1456" s="9" t="s">
        <v>3478</v>
      </c>
      <c r="B1456" s="23">
        <v>45967.620833333298</v>
      </c>
      <c r="C1456" s="23">
        <v>45967.622916666704</v>
      </c>
      <c r="D1456" s="23">
        <v>45968.412499999999</v>
      </c>
      <c r="E1456" s="9" t="s">
        <v>212</v>
      </c>
      <c r="F1456" s="9" t="s">
        <v>187</v>
      </c>
      <c r="G1456" s="9" t="s">
        <v>213</v>
      </c>
      <c r="H1456" s="9" t="s">
        <v>165</v>
      </c>
      <c r="I1456" s="9" t="s">
        <v>567</v>
      </c>
      <c r="J1456" s="9" t="s">
        <v>1506</v>
      </c>
      <c r="K1456" s="9" t="s">
        <v>239</v>
      </c>
      <c r="L1456" s="9" t="s">
        <v>270</v>
      </c>
      <c r="M1456" s="9" t="s">
        <v>3479</v>
      </c>
      <c r="N1456" s="9" t="s">
        <v>196</v>
      </c>
      <c r="O1456" s="9" t="s">
        <v>116</v>
      </c>
      <c r="P1456" s="9" t="s">
        <v>525</v>
      </c>
      <c r="Q1456" s="9" t="s">
        <v>219</v>
      </c>
      <c r="R1456" s="9">
        <v>1</v>
      </c>
      <c r="S1456" s="9">
        <v>33</v>
      </c>
      <c r="U1456" s="9" t="s">
        <v>140</v>
      </c>
      <c r="V1456" s="9" t="s">
        <v>3413</v>
      </c>
      <c r="W1456" s="9">
        <v>2</v>
      </c>
      <c r="X1456" s="9">
        <f>INDEX(SLA_Policy!$D$2:$D$5,MATCH(F1456,SLA_Policy!$A$2:$A$5,0))</f>
        <v>8</v>
      </c>
      <c r="Y1456" s="9" t="str">
        <f>IF(E1456="Cancelled","Excluded",IF(D1456="",IF((SLA_Policy!$B$8-B1456)*24&gt;X1456,"Open - Breached","Open - On Track"),IF((D1456-B1456)*24&lt;=X1456,"Met","Breached")))</f>
        <v>Breached</v>
      </c>
    </row>
    <row r="1457" spans="1:25" x14ac:dyDescent="0.25">
      <c r="A1457" s="9" t="s">
        <v>3480</v>
      </c>
      <c r="B1457" s="23">
        <v>45967.625</v>
      </c>
      <c r="C1457" s="23">
        <v>45967.667361111096</v>
      </c>
      <c r="D1457" s="23">
        <v>45968.411111111098</v>
      </c>
      <c r="E1457" s="9" t="s">
        <v>212</v>
      </c>
      <c r="F1457" s="9" t="s">
        <v>188</v>
      </c>
      <c r="G1457" s="9" t="s">
        <v>213</v>
      </c>
      <c r="H1457" s="9" t="s">
        <v>165</v>
      </c>
      <c r="I1457" s="9" t="s">
        <v>567</v>
      </c>
      <c r="J1457" s="9" t="s">
        <v>1154</v>
      </c>
      <c r="K1457" s="9" t="s">
        <v>246</v>
      </c>
      <c r="L1457" s="9" t="s">
        <v>104</v>
      </c>
      <c r="M1457" s="9" t="s">
        <v>2889</v>
      </c>
      <c r="N1457" s="9" t="s">
        <v>196</v>
      </c>
      <c r="O1457" s="9" t="s">
        <v>176</v>
      </c>
      <c r="P1457" s="9" t="s">
        <v>570</v>
      </c>
      <c r="Q1457" s="9" t="s">
        <v>273</v>
      </c>
      <c r="R1457" s="9">
        <v>0</v>
      </c>
      <c r="S1457" s="9">
        <v>25</v>
      </c>
      <c r="U1457" s="9" t="s">
        <v>140</v>
      </c>
      <c r="V1457" s="9" t="s">
        <v>3413</v>
      </c>
      <c r="W1457" s="9">
        <v>5</v>
      </c>
      <c r="X1457" s="9">
        <f>INDEX(SLA_Policy!$D$2:$D$5,MATCH(F1457,SLA_Policy!$A$2:$A$5,0))</f>
        <v>72</v>
      </c>
      <c r="Y1457" s="9" t="str">
        <f>IF(E1457="Cancelled","Excluded",IF(D1457="",IF((SLA_Policy!$B$8-B1457)*24&gt;X1457,"Open - Breached","Open - On Track"),IF((D1457-B1457)*24&lt;=X1457,"Met","Breached")))</f>
        <v>Met</v>
      </c>
    </row>
    <row r="1458" spans="1:25" x14ac:dyDescent="0.25">
      <c r="A1458" s="9" t="s">
        <v>3481</v>
      </c>
      <c r="B1458" s="23">
        <v>45967.628472222197</v>
      </c>
      <c r="C1458" s="23">
        <v>45967.685416666704</v>
      </c>
      <c r="D1458" s="23">
        <v>45968.640972222202</v>
      </c>
      <c r="E1458" s="9" t="s">
        <v>212</v>
      </c>
      <c r="F1458" s="9" t="s">
        <v>189</v>
      </c>
      <c r="G1458" s="9" t="s">
        <v>236</v>
      </c>
      <c r="H1458" s="9" t="s">
        <v>167</v>
      </c>
      <c r="I1458" s="9" t="s">
        <v>255</v>
      </c>
      <c r="J1458" s="9" t="s">
        <v>3482</v>
      </c>
      <c r="K1458" s="9" t="s">
        <v>303</v>
      </c>
      <c r="L1458" s="9" t="s">
        <v>216</v>
      </c>
      <c r="M1458" s="9" t="s">
        <v>3483</v>
      </c>
      <c r="N1458" s="9" t="s">
        <v>196</v>
      </c>
      <c r="O1458" s="9" t="s">
        <v>176</v>
      </c>
      <c r="P1458" s="9" t="s">
        <v>503</v>
      </c>
      <c r="Q1458" s="9" t="s">
        <v>219</v>
      </c>
      <c r="R1458" s="9">
        <v>0</v>
      </c>
      <c r="S1458" s="9">
        <v>25</v>
      </c>
      <c r="U1458" s="9" t="s">
        <v>242</v>
      </c>
      <c r="W1458" s="9">
        <v>4</v>
      </c>
      <c r="X1458" s="9">
        <f>INDEX(SLA_Policy!$D$2:$D$5,MATCH(F1458,SLA_Policy!$A$2:$A$5,0))</f>
        <v>120</v>
      </c>
      <c r="Y1458" s="9" t="str">
        <f>IF(E1458="Cancelled","Excluded",IF(D1458="",IF((SLA_Policy!$B$8-B1458)*24&gt;X1458,"Open - Breached","Open - On Track"),IF((D1458-B1458)*24&lt;=X1458,"Met","Breached")))</f>
        <v>Met</v>
      </c>
    </row>
    <row r="1459" spans="1:25" x14ac:dyDescent="0.25">
      <c r="A1459" s="9" t="s">
        <v>3484</v>
      </c>
      <c r="B1459" s="23">
        <v>45967.632638888899</v>
      </c>
      <c r="C1459" s="23">
        <v>45967.636805555601</v>
      </c>
      <c r="D1459" s="23">
        <v>45968.347916666702</v>
      </c>
      <c r="E1459" s="9" t="s">
        <v>212</v>
      </c>
      <c r="F1459" s="9" t="s">
        <v>188</v>
      </c>
      <c r="G1459" s="9" t="s">
        <v>213</v>
      </c>
      <c r="H1459" s="9" t="s">
        <v>162</v>
      </c>
      <c r="I1459" s="9" t="s">
        <v>345</v>
      </c>
      <c r="J1459" s="9" t="s">
        <v>3485</v>
      </c>
      <c r="K1459" s="9" t="s">
        <v>246</v>
      </c>
      <c r="L1459" s="9" t="s">
        <v>226</v>
      </c>
      <c r="M1459" s="9" t="s">
        <v>1974</v>
      </c>
      <c r="N1459" s="9" t="s">
        <v>198</v>
      </c>
      <c r="O1459" s="9" t="s">
        <v>116</v>
      </c>
      <c r="P1459" s="9" t="s">
        <v>574</v>
      </c>
      <c r="Q1459" s="9" t="s">
        <v>219</v>
      </c>
      <c r="R1459" s="9">
        <v>0</v>
      </c>
      <c r="S1459" s="9">
        <v>27</v>
      </c>
      <c r="U1459" s="9" t="s">
        <v>266</v>
      </c>
      <c r="W1459" s="9">
        <v>5</v>
      </c>
      <c r="X1459" s="9">
        <f>INDEX(SLA_Policy!$D$2:$D$5,MATCH(F1459,SLA_Policy!$A$2:$A$5,0))</f>
        <v>72</v>
      </c>
      <c r="Y1459" s="9" t="str">
        <f>IF(E1459="Cancelled","Excluded",IF(D1459="",IF((SLA_Policy!$B$8-B1459)*24&gt;X1459,"Open - Breached","Open - On Track"),IF((D1459-B1459)*24&lt;=X1459,"Met","Breached")))</f>
        <v>Met</v>
      </c>
    </row>
    <row r="1460" spans="1:25" x14ac:dyDescent="0.25">
      <c r="A1460" s="9" t="s">
        <v>3486</v>
      </c>
      <c r="B1460" s="23">
        <v>45967.632638888899</v>
      </c>
      <c r="C1460" s="23">
        <v>45967.661805555603</v>
      </c>
      <c r="D1460" s="23">
        <v>45968.403472222199</v>
      </c>
      <c r="E1460" s="9" t="s">
        <v>212</v>
      </c>
      <c r="F1460" s="9" t="s">
        <v>188</v>
      </c>
      <c r="G1460" s="9" t="s">
        <v>213</v>
      </c>
      <c r="H1460" s="9" t="s">
        <v>164</v>
      </c>
      <c r="I1460" s="9" t="s">
        <v>339</v>
      </c>
      <c r="J1460" s="9" t="s">
        <v>2570</v>
      </c>
      <c r="K1460" s="9" t="s">
        <v>225</v>
      </c>
      <c r="L1460" s="9" t="s">
        <v>282</v>
      </c>
      <c r="M1460" s="9" t="s">
        <v>2282</v>
      </c>
      <c r="N1460" s="9" t="s">
        <v>196</v>
      </c>
      <c r="O1460" s="9" t="s">
        <v>116</v>
      </c>
      <c r="P1460" s="9" t="s">
        <v>234</v>
      </c>
      <c r="Q1460" s="9" t="s">
        <v>219</v>
      </c>
      <c r="R1460" s="9">
        <v>0</v>
      </c>
      <c r="S1460" s="9">
        <v>27</v>
      </c>
      <c r="T1460" s="9" t="s">
        <v>343</v>
      </c>
      <c r="U1460" s="9" t="s">
        <v>266</v>
      </c>
      <c r="W1460" s="9">
        <v>5</v>
      </c>
      <c r="X1460" s="9">
        <f>INDEX(SLA_Policy!$D$2:$D$5,MATCH(F1460,SLA_Policy!$A$2:$A$5,0))</f>
        <v>72</v>
      </c>
      <c r="Y1460" s="9" t="str">
        <f>IF(E1460="Cancelled","Excluded",IF(D1460="",IF((SLA_Policy!$B$8-B1460)*24&gt;X1460,"Open - Breached","Open - On Track"),IF((D1460-B1460)*24&lt;=X1460,"Met","Breached")))</f>
        <v>Met</v>
      </c>
    </row>
    <row r="1461" spans="1:25" x14ac:dyDescent="0.25">
      <c r="A1461" s="9" t="s">
        <v>3487</v>
      </c>
      <c r="B1461" s="23">
        <v>45967.634722222203</v>
      </c>
      <c r="C1461" s="23">
        <v>45968.306944444397</v>
      </c>
      <c r="D1461" s="23">
        <v>45968.318749999999</v>
      </c>
      <c r="E1461" s="9" t="s">
        <v>212</v>
      </c>
      <c r="F1461" s="9" t="s">
        <v>188</v>
      </c>
      <c r="G1461" s="9" t="s">
        <v>236</v>
      </c>
      <c r="H1461" s="9" t="s">
        <v>167</v>
      </c>
      <c r="I1461" s="9" t="s">
        <v>255</v>
      </c>
      <c r="J1461" s="9" t="s">
        <v>3488</v>
      </c>
      <c r="K1461" s="9" t="s">
        <v>246</v>
      </c>
      <c r="L1461" s="9" t="s">
        <v>311</v>
      </c>
      <c r="M1461" s="9" t="s">
        <v>2435</v>
      </c>
      <c r="N1461" s="9" t="s">
        <v>197</v>
      </c>
      <c r="O1461" s="9" t="s">
        <v>176</v>
      </c>
      <c r="P1461" s="9" t="s">
        <v>419</v>
      </c>
      <c r="Q1461" s="9" t="s">
        <v>273</v>
      </c>
      <c r="R1461" s="9">
        <v>0</v>
      </c>
      <c r="S1461" s="9">
        <v>12</v>
      </c>
      <c r="U1461" s="9" t="s">
        <v>242</v>
      </c>
      <c r="X1461" s="9">
        <f>INDEX(SLA_Policy!$D$2:$D$5,MATCH(F1461,SLA_Policy!$A$2:$A$5,0))</f>
        <v>72</v>
      </c>
      <c r="Y1461" s="9" t="str">
        <f>IF(E1461="Cancelled","Excluded",IF(D1461="",IF((SLA_Policy!$B$8-B1461)*24&gt;X1461,"Open - Breached","Open - On Track"),IF((D1461-B1461)*24&lt;=X1461,"Met","Breached")))</f>
        <v>Met</v>
      </c>
    </row>
    <row r="1462" spans="1:25" x14ac:dyDescent="0.25">
      <c r="A1462" s="9" t="s">
        <v>3489</v>
      </c>
      <c r="B1462" s="23">
        <v>45967.639583333301</v>
      </c>
      <c r="C1462" s="23">
        <v>45967.666666666701</v>
      </c>
      <c r="D1462" s="23">
        <v>45971.410416666702</v>
      </c>
      <c r="E1462" s="9" t="s">
        <v>212</v>
      </c>
      <c r="F1462" s="9" t="s">
        <v>189</v>
      </c>
      <c r="G1462" s="9" t="s">
        <v>213</v>
      </c>
      <c r="H1462" s="9" t="s">
        <v>88</v>
      </c>
      <c r="I1462" s="9" t="s">
        <v>268</v>
      </c>
      <c r="J1462" s="9" t="s">
        <v>3490</v>
      </c>
      <c r="K1462" s="9" t="s">
        <v>246</v>
      </c>
      <c r="L1462" s="9" t="s">
        <v>226</v>
      </c>
      <c r="M1462" s="9" t="s">
        <v>1384</v>
      </c>
      <c r="N1462" s="9" t="s">
        <v>197</v>
      </c>
      <c r="O1462" s="9" t="s">
        <v>176</v>
      </c>
      <c r="P1462" s="9" t="s">
        <v>419</v>
      </c>
      <c r="Q1462" s="9" t="s">
        <v>219</v>
      </c>
      <c r="R1462" s="9">
        <v>1</v>
      </c>
      <c r="S1462" s="9">
        <v>33</v>
      </c>
      <c r="T1462" s="9" t="s">
        <v>322</v>
      </c>
      <c r="U1462" s="9" t="s">
        <v>376</v>
      </c>
      <c r="X1462" s="9">
        <f>INDEX(SLA_Policy!$D$2:$D$5,MATCH(F1462,SLA_Policy!$A$2:$A$5,0))</f>
        <v>120</v>
      </c>
      <c r="Y1462" s="9" t="str">
        <f>IF(E1462="Cancelled","Excluded",IF(D1462="",IF((SLA_Policy!$B$8-B1462)*24&gt;X1462,"Open - Breached","Open - On Track"),IF((D1462-B1462)*24&lt;=X1462,"Met","Breached")))</f>
        <v>Met</v>
      </c>
    </row>
    <row r="1463" spans="1:25" x14ac:dyDescent="0.25">
      <c r="A1463" s="9" t="s">
        <v>3491</v>
      </c>
      <c r="B1463" s="23">
        <v>45967.667361111096</v>
      </c>
      <c r="C1463" s="23">
        <v>45967.724305555603</v>
      </c>
      <c r="D1463" s="23">
        <v>45974.413194444503</v>
      </c>
      <c r="E1463" s="9" t="s">
        <v>212</v>
      </c>
      <c r="F1463" s="9" t="s">
        <v>189</v>
      </c>
      <c r="G1463" s="9" t="s">
        <v>213</v>
      </c>
      <c r="H1463" s="9" t="s">
        <v>165</v>
      </c>
      <c r="I1463" s="9" t="s">
        <v>567</v>
      </c>
      <c r="J1463" s="9" t="s">
        <v>3492</v>
      </c>
      <c r="K1463" s="9" t="s">
        <v>246</v>
      </c>
      <c r="L1463" s="9" t="s">
        <v>226</v>
      </c>
      <c r="M1463" s="9" t="s">
        <v>1327</v>
      </c>
      <c r="N1463" s="9" t="s">
        <v>196</v>
      </c>
      <c r="O1463" s="9" t="s">
        <v>176</v>
      </c>
      <c r="P1463" s="9" t="s">
        <v>253</v>
      </c>
      <c r="Q1463" s="9" t="s">
        <v>219</v>
      </c>
      <c r="R1463" s="9">
        <v>0</v>
      </c>
      <c r="S1463" s="9">
        <v>27</v>
      </c>
      <c r="U1463" s="9" t="s">
        <v>140</v>
      </c>
      <c r="V1463" s="9" t="s">
        <v>3413</v>
      </c>
      <c r="W1463" s="9">
        <v>3</v>
      </c>
      <c r="X1463" s="9">
        <f>INDEX(SLA_Policy!$D$2:$D$5,MATCH(F1463,SLA_Policy!$A$2:$A$5,0))</f>
        <v>120</v>
      </c>
      <c r="Y1463" s="9" t="str">
        <f>IF(E1463="Cancelled","Excluded",IF(D1463="",IF((SLA_Policy!$B$8-B1463)*24&gt;X1463,"Open - Breached","Open - On Track"),IF((D1463-B1463)*24&lt;=X1463,"Met","Breached")))</f>
        <v>Breached</v>
      </c>
    </row>
    <row r="1464" spans="1:25" x14ac:dyDescent="0.25">
      <c r="A1464" s="9" t="s">
        <v>3493</v>
      </c>
      <c r="B1464" s="23">
        <v>45967.668749999997</v>
      </c>
      <c r="C1464" s="23">
        <v>45967.767361111102</v>
      </c>
      <c r="D1464" s="23">
        <v>45971.403472222199</v>
      </c>
      <c r="E1464" s="9" t="s">
        <v>212</v>
      </c>
      <c r="F1464" s="9" t="s">
        <v>189</v>
      </c>
      <c r="G1464" s="9" t="s">
        <v>236</v>
      </c>
      <c r="H1464" s="9" t="s">
        <v>161</v>
      </c>
      <c r="I1464" s="9" t="s">
        <v>237</v>
      </c>
      <c r="J1464" s="9" t="s">
        <v>681</v>
      </c>
      <c r="K1464" s="9" t="s">
        <v>246</v>
      </c>
      <c r="L1464" s="9" t="s">
        <v>293</v>
      </c>
      <c r="M1464" s="9" t="s">
        <v>2199</v>
      </c>
      <c r="N1464" s="9" t="s">
        <v>197</v>
      </c>
      <c r="O1464" s="9" t="s">
        <v>177</v>
      </c>
      <c r="P1464" s="9" t="s">
        <v>457</v>
      </c>
      <c r="Q1464" s="9" t="s">
        <v>219</v>
      </c>
      <c r="R1464" s="9">
        <v>0</v>
      </c>
      <c r="S1464" s="9">
        <v>12</v>
      </c>
      <c r="U1464" s="9" t="s">
        <v>242</v>
      </c>
      <c r="W1464" s="9">
        <v>5</v>
      </c>
      <c r="X1464" s="9">
        <f>INDEX(SLA_Policy!$D$2:$D$5,MATCH(F1464,SLA_Policy!$A$2:$A$5,0))</f>
        <v>120</v>
      </c>
      <c r="Y1464" s="9" t="str">
        <f>IF(E1464="Cancelled","Excluded",IF(D1464="",IF((SLA_Policy!$B$8-B1464)*24&gt;X1464,"Open - Breached","Open - On Track"),IF((D1464-B1464)*24&lt;=X1464,"Met","Breached")))</f>
        <v>Met</v>
      </c>
    </row>
    <row r="1465" spans="1:25" x14ac:dyDescent="0.25">
      <c r="A1465" s="9" t="s">
        <v>3494</v>
      </c>
      <c r="B1465" s="23">
        <v>45967.670138888898</v>
      </c>
      <c r="C1465" s="23">
        <v>45967.6743055556</v>
      </c>
      <c r="D1465" s="23">
        <v>45971.3527777778</v>
      </c>
      <c r="E1465" s="9" t="s">
        <v>212</v>
      </c>
      <c r="F1465" s="9" t="s">
        <v>189</v>
      </c>
      <c r="G1465" s="9" t="s">
        <v>213</v>
      </c>
      <c r="H1465" s="9" t="s">
        <v>88</v>
      </c>
      <c r="I1465" s="9" t="s">
        <v>354</v>
      </c>
      <c r="J1465" s="9" t="s">
        <v>3495</v>
      </c>
      <c r="K1465" s="9" t="s">
        <v>262</v>
      </c>
      <c r="L1465" s="9" t="s">
        <v>216</v>
      </c>
      <c r="M1465" s="9" t="s">
        <v>3496</v>
      </c>
      <c r="N1465" s="9" t="s">
        <v>200</v>
      </c>
      <c r="O1465" s="9" t="s">
        <v>178</v>
      </c>
      <c r="P1465" s="9" t="s">
        <v>272</v>
      </c>
      <c r="Q1465" s="9" t="s">
        <v>219</v>
      </c>
      <c r="R1465" s="9">
        <v>0</v>
      </c>
      <c r="S1465" s="9">
        <v>21</v>
      </c>
      <c r="T1465" s="9" t="s">
        <v>220</v>
      </c>
      <c r="U1465" s="9" t="s">
        <v>376</v>
      </c>
      <c r="W1465" s="9">
        <v>4</v>
      </c>
      <c r="X1465" s="9">
        <f>INDEX(SLA_Policy!$D$2:$D$5,MATCH(F1465,SLA_Policy!$A$2:$A$5,0))</f>
        <v>120</v>
      </c>
      <c r="Y1465" s="9" t="str">
        <f>IF(E1465="Cancelled","Excluded",IF(D1465="",IF((SLA_Policy!$B$8-B1465)*24&gt;X1465,"Open - Breached","Open - On Track"),IF((D1465-B1465)*24&lt;=X1465,"Met","Breached")))</f>
        <v>Met</v>
      </c>
    </row>
    <row r="1466" spans="1:25" x14ac:dyDescent="0.25">
      <c r="A1466" s="9" t="s">
        <v>3497</v>
      </c>
      <c r="B1466" s="23">
        <v>45967.690277777801</v>
      </c>
      <c r="C1466" s="23">
        <v>45967.690972222197</v>
      </c>
      <c r="D1466" s="23">
        <v>45967.728472222203</v>
      </c>
      <c r="E1466" s="9" t="s">
        <v>212</v>
      </c>
      <c r="F1466" s="9" t="s">
        <v>188</v>
      </c>
      <c r="G1466" s="9" t="s">
        <v>213</v>
      </c>
      <c r="H1466" s="9" t="s">
        <v>161</v>
      </c>
      <c r="I1466" s="9" t="s">
        <v>454</v>
      </c>
      <c r="J1466" s="9" t="s">
        <v>3498</v>
      </c>
      <c r="K1466" s="9" t="s">
        <v>246</v>
      </c>
      <c r="L1466" s="9" t="s">
        <v>371</v>
      </c>
      <c r="M1466" s="9" t="s">
        <v>375</v>
      </c>
      <c r="N1466" s="9" t="s">
        <v>198</v>
      </c>
      <c r="O1466" s="9" t="s">
        <v>116</v>
      </c>
      <c r="P1466" s="9" t="s">
        <v>551</v>
      </c>
      <c r="Q1466" s="9" t="s">
        <v>219</v>
      </c>
      <c r="R1466" s="9">
        <v>0</v>
      </c>
      <c r="S1466" s="9">
        <v>5</v>
      </c>
      <c r="U1466" s="9" t="s">
        <v>290</v>
      </c>
      <c r="X1466" s="9">
        <f>INDEX(SLA_Policy!$D$2:$D$5,MATCH(F1466,SLA_Policy!$A$2:$A$5,0))</f>
        <v>72</v>
      </c>
      <c r="Y1466" s="9" t="str">
        <f>IF(E1466="Cancelled","Excluded",IF(D1466="",IF((SLA_Policy!$B$8-B1466)*24&gt;X1466,"Open - Breached","Open - On Track"),IF((D1466-B1466)*24&lt;=X1466,"Met","Breached")))</f>
        <v>Met</v>
      </c>
    </row>
    <row r="1467" spans="1:25" x14ac:dyDescent="0.25">
      <c r="A1467" s="9" t="s">
        <v>3499</v>
      </c>
      <c r="B1467" s="23">
        <v>45967.704166666699</v>
      </c>
      <c r="C1467" s="23">
        <v>45967.707638888904</v>
      </c>
      <c r="D1467" s="23">
        <v>45971.404861111099</v>
      </c>
      <c r="E1467" s="9" t="s">
        <v>212</v>
      </c>
      <c r="F1467" s="9" t="s">
        <v>189</v>
      </c>
      <c r="G1467" s="9" t="s">
        <v>213</v>
      </c>
      <c r="H1467" s="9" t="s">
        <v>163</v>
      </c>
      <c r="I1467" s="9" t="s">
        <v>405</v>
      </c>
      <c r="J1467" s="9" t="s">
        <v>3500</v>
      </c>
      <c r="K1467" s="9" t="s">
        <v>262</v>
      </c>
      <c r="L1467" s="9" t="s">
        <v>226</v>
      </c>
      <c r="M1467" s="9" t="s">
        <v>930</v>
      </c>
      <c r="N1467" s="9" t="s">
        <v>198</v>
      </c>
      <c r="O1467" s="9" t="s">
        <v>176</v>
      </c>
      <c r="P1467" s="9" t="s">
        <v>228</v>
      </c>
      <c r="Q1467" s="9" t="s">
        <v>219</v>
      </c>
      <c r="R1467" s="9">
        <v>0</v>
      </c>
      <c r="S1467" s="9">
        <v>15</v>
      </c>
      <c r="U1467" s="9" t="s">
        <v>230</v>
      </c>
      <c r="W1467" s="9">
        <v>4</v>
      </c>
      <c r="X1467" s="9">
        <f>INDEX(SLA_Policy!$D$2:$D$5,MATCH(F1467,SLA_Policy!$A$2:$A$5,0))</f>
        <v>120</v>
      </c>
      <c r="Y1467" s="9" t="str">
        <f>IF(E1467="Cancelled","Excluded",IF(D1467="",IF((SLA_Policy!$B$8-B1467)*24&gt;X1467,"Open - Breached","Open - On Track"),IF((D1467-B1467)*24&lt;=X1467,"Met","Breached")))</f>
        <v>Met</v>
      </c>
    </row>
    <row r="1468" spans="1:25" x14ac:dyDescent="0.25">
      <c r="A1468" s="9" t="s">
        <v>3501</v>
      </c>
      <c r="B1468" s="23">
        <v>45967.789583333302</v>
      </c>
      <c r="C1468" s="23">
        <v>45968.368055555598</v>
      </c>
      <c r="E1468" s="9" t="s">
        <v>649</v>
      </c>
      <c r="F1468" s="9" t="s">
        <v>187</v>
      </c>
      <c r="G1468" s="9" t="s">
        <v>213</v>
      </c>
      <c r="H1468" s="9" t="s">
        <v>161</v>
      </c>
      <c r="I1468" s="9" t="s">
        <v>389</v>
      </c>
      <c r="J1468" s="9" t="s">
        <v>1217</v>
      </c>
      <c r="K1468" s="9" t="s">
        <v>239</v>
      </c>
      <c r="L1468" s="9" t="s">
        <v>216</v>
      </c>
      <c r="M1468" s="9" t="s">
        <v>3502</v>
      </c>
      <c r="N1468" s="9" t="s">
        <v>196</v>
      </c>
      <c r="O1468" s="9" t="s">
        <v>116</v>
      </c>
      <c r="P1468" s="9" t="s">
        <v>590</v>
      </c>
      <c r="Q1468" s="9" t="s">
        <v>219</v>
      </c>
      <c r="R1468" s="9">
        <v>1</v>
      </c>
      <c r="S1468" s="9">
        <v>1</v>
      </c>
      <c r="X1468" s="9">
        <f>INDEX(SLA_Policy!$D$2:$D$5,MATCH(F1468,SLA_Policy!$A$2:$A$5,0))</f>
        <v>8</v>
      </c>
      <c r="Y1468" s="9" t="str">
        <f>IF(E1468="Cancelled","Excluded",IF(D1468="",IF((SLA_Policy!$B$8-B1468)*24&gt;X1468,"Open - Breached","Open - On Track"),IF((D1468-B1468)*24&lt;=X1468,"Met","Breached")))</f>
        <v>Excluded</v>
      </c>
    </row>
    <row r="1469" spans="1:25" x14ac:dyDescent="0.25">
      <c r="A1469" s="9" t="s">
        <v>3503</v>
      </c>
      <c r="B1469" s="23">
        <v>45968.304166666698</v>
      </c>
      <c r="C1469" s="23">
        <v>45968.304861111101</v>
      </c>
      <c r="D1469" s="23">
        <v>45968.524305555598</v>
      </c>
      <c r="E1469" s="9" t="s">
        <v>212</v>
      </c>
      <c r="F1469" s="9" t="s">
        <v>188</v>
      </c>
      <c r="G1469" s="9" t="s">
        <v>213</v>
      </c>
      <c r="H1469" s="9" t="s">
        <v>88</v>
      </c>
      <c r="I1469" s="9" t="s">
        <v>92</v>
      </c>
      <c r="J1469" s="9" t="s">
        <v>2645</v>
      </c>
      <c r="K1469" s="9" t="s">
        <v>246</v>
      </c>
      <c r="L1469" s="9" t="s">
        <v>311</v>
      </c>
      <c r="M1469" s="9" t="s">
        <v>1183</v>
      </c>
      <c r="N1469" s="9" t="s">
        <v>200</v>
      </c>
      <c r="O1469" s="9" t="s">
        <v>178</v>
      </c>
      <c r="P1469" s="9" t="s">
        <v>360</v>
      </c>
      <c r="Q1469" s="9" t="s">
        <v>273</v>
      </c>
      <c r="R1469" s="9">
        <v>0</v>
      </c>
      <c r="S1469" s="9">
        <v>35</v>
      </c>
      <c r="T1469" s="9" t="s">
        <v>136</v>
      </c>
      <c r="U1469" s="9" t="s">
        <v>230</v>
      </c>
      <c r="X1469" s="9">
        <f>INDEX(SLA_Policy!$D$2:$D$5,MATCH(F1469,SLA_Policy!$A$2:$A$5,0))</f>
        <v>72</v>
      </c>
      <c r="Y1469" s="9" t="str">
        <f>IF(E1469="Cancelled","Excluded",IF(D1469="",IF((SLA_Policy!$B$8-B1469)*24&gt;X1469,"Open - Breached","Open - On Track"),IF((D1469-B1469)*24&lt;=X1469,"Met","Breached")))</f>
        <v>Met</v>
      </c>
    </row>
    <row r="1470" spans="1:25" x14ac:dyDescent="0.25">
      <c r="A1470" s="9" t="s">
        <v>3504</v>
      </c>
      <c r="B1470" s="23">
        <v>45968.338888888902</v>
      </c>
      <c r="C1470" s="23">
        <v>45968.372222222199</v>
      </c>
      <c r="D1470" s="23">
        <v>45971.368750000001</v>
      </c>
      <c r="E1470" s="9" t="s">
        <v>212</v>
      </c>
      <c r="F1470" s="9" t="s">
        <v>189</v>
      </c>
      <c r="G1470" s="9" t="s">
        <v>213</v>
      </c>
      <c r="H1470" s="9" t="s">
        <v>165</v>
      </c>
      <c r="I1470" s="9" t="s">
        <v>567</v>
      </c>
      <c r="J1470" s="9" t="s">
        <v>3505</v>
      </c>
      <c r="K1470" s="9" t="s">
        <v>246</v>
      </c>
      <c r="L1470" s="9" t="s">
        <v>311</v>
      </c>
      <c r="M1470" s="9" t="s">
        <v>2685</v>
      </c>
      <c r="N1470" s="9" t="s">
        <v>196</v>
      </c>
      <c r="O1470" s="9" t="s">
        <v>116</v>
      </c>
      <c r="P1470" s="9" t="s">
        <v>295</v>
      </c>
      <c r="Q1470" s="9" t="s">
        <v>219</v>
      </c>
      <c r="R1470" s="9">
        <v>0</v>
      </c>
      <c r="S1470" s="9">
        <v>68</v>
      </c>
      <c r="U1470" s="9" t="s">
        <v>140</v>
      </c>
      <c r="V1470" s="9" t="s">
        <v>3413</v>
      </c>
      <c r="W1470" s="9">
        <v>5</v>
      </c>
      <c r="X1470" s="9">
        <f>INDEX(SLA_Policy!$D$2:$D$5,MATCH(F1470,SLA_Policy!$A$2:$A$5,0))</f>
        <v>120</v>
      </c>
      <c r="Y1470" s="9" t="str">
        <f>IF(E1470="Cancelled","Excluded",IF(D1470="",IF((SLA_Policy!$B$8-B1470)*24&gt;X1470,"Open - Breached","Open - On Track"),IF((D1470-B1470)*24&lt;=X1470,"Met","Breached")))</f>
        <v>Met</v>
      </c>
    </row>
    <row r="1471" spans="1:25" x14ac:dyDescent="0.25">
      <c r="A1471" s="9" t="s">
        <v>3506</v>
      </c>
      <c r="B1471" s="23">
        <v>45968.348611111098</v>
      </c>
      <c r="C1471" s="23">
        <v>45968.350694444503</v>
      </c>
      <c r="D1471" s="23">
        <v>45968.572916666701</v>
      </c>
      <c r="E1471" s="9" t="s">
        <v>212</v>
      </c>
      <c r="F1471" s="9" t="s">
        <v>189</v>
      </c>
      <c r="G1471" s="9" t="s">
        <v>213</v>
      </c>
      <c r="H1471" s="9" t="s">
        <v>165</v>
      </c>
      <c r="I1471" s="9" t="s">
        <v>567</v>
      </c>
      <c r="J1471" s="9" t="s">
        <v>1451</v>
      </c>
      <c r="K1471" s="9" t="s">
        <v>246</v>
      </c>
      <c r="L1471" s="9" t="s">
        <v>104</v>
      </c>
      <c r="M1471" s="9" t="s">
        <v>3507</v>
      </c>
      <c r="N1471" s="9" t="s">
        <v>200</v>
      </c>
      <c r="O1471" s="9" t="s">
        <v>176</v>
      </c>
      <c r="P1471" s="9" t="s">
        <v>570</v>
      </c>
      <c r="Q1471" s="9" t="s">
        <v>219</v>
      </c>
      <c r="R1471" s="9">
        <v>0</v>
      </c>
      <c r="S1471" s="9">
        <v>26</v>
      </c>
      <c r="U1471" s="9" t="s">
        <v>140</v>
      </c>
      <c r="V1471" s="9" t="s">
        <v>3413</v>
      </c>
      <c r="W1471" s="9">
        <v>5</v>
      </c>
      <c r="X1471" s="9">
        <f>INDEX(SLA_Policy!$D$2:$D$5,MATCH(F1471,SLA_Policy!$A$2:$A$5,0))</f>
        <v>120</v>
      </c>
      <c r="Y1471" s="9" t="str">
        <f>IF(E1471="Cancelled","Excluded",IF(D1471="",IF((SLA_Policy!$B$8-B1471)*24&gt;X1471,"Open - Breached","Open - On Track"),IF((D1471-B1471)*24&lt;=X1471,"Met","Breached")))</f>
        <v>Met</v>
      </c>
    </row>
    <row r="1472" spans="1:25" x14ac:dyDescent="0.25">
      <c r="A1472" s="9" t="s">
        <v>3508</v>
      </c>
      <c r="B1472" s="23">
        <v>45968.354166666701</v>
      </c>
      <c r="C1472" s="23">
        <v>45968.363194444399</v>
      </c>
      <c r="D1472" s="23">
        <v>45968.421527777798</v>
      </c>
      <c r="E1472" s="9" t="s">
        <v>212</v>
      </c>
      <c r="F1472" s="9" t="s">
        <v>188</v>
      </c>
      <c r="G1472" s="9" t="s">
        <v>213</v>
      </c>
      <c r="H1472" s="9" t="s">
        <v>161</v>
      </c>
      <c r="I1472" s="9" t="s">
        <v>297</v>
      </c>
      <c r="J1472" s="9" t="s">
        <v>1248</v>
      </c>
      <c r="K1472" s="9" t="s">
        <v>215</v>
      </c>
      <c r="L1472" s="9" t="s">
        <v>104</v>
      </c>
      <c r="M1472" s="9" t="s">
        <v>1171</v>
      </c>
      <c r="N1472" s="9" t="s">
        <v>197</v>
      </c>
      <c r="O1472" s="9" t="s">
        <v>177</v>
      </c>
      <c r="P1472" s="9" t="s">
        <v>942</v>
      </c>
      <c r="Q1472" s="9" t="s">
        <v>219</v>
      </c>
      <c r="R1472" s="9">
        <v>0</v>
      </c>
      <c r="S1472" s="9">
        <v>23</v>
      </c>
      <c r="U1472" s="9" t="s">
        <v>221</v>
      </c>
      <c r="X1472" s="9">
        <f>INDEX(SLA_Policy!$D$2:$D$5,MATCH(F1472,SLA_Policy!$A$2:$A$5,0))</f>
        <v>72</v>
      </c>
      <c r="Y1472" s="9" t="str">
        <f>IF(E1472="Cancelled","Excluded",IF(D1472="",IF((SLA_Policy!$B$8-B1472)*24&gt;X1472,"Open - Breached","Open - On Track"),IF((D1472-B1472)*24&lt;=X1472,"Met","Breached")))</f>
        <v>Met</v>
      </c>
    </row>
    <row r="1473" spans="1:25" x14ac:dyDescent="0.25">
      <c r="A1473" s="9" t="s">
        <v>3509</v>
      </c>
      <c r="B1473" s="23">
        <v>45968.3569444444</v>
      </c>
      <c r="C1473" s="23">
        <v>45968.374305555597</v>
      </c>
      <c r="D1473" s="23">
        <v>45968.430555555598</v>
      </c>
      <c r="E1473" s="9" t="s">
        <v>212</v>
      </c>
      <c r="F1473" s="9" t="s">
        <v>188</v>
      </c>
      <c r="G1473" s="9" t="s">
        <v>213</v>
      </c>
      <c r="H1473" s="9" t="s">
        <v>162</v>
      </c>
      <c r="I1473" s="9" t="s">
        <v>345</v>
      </c>
      <c r="J1473" s="9" t="s">
        <v>2804</v>
      </c>
      <c r="K1473" s="9" t="s">
        <v>246</v>
      </c>
      <c r="L1473" s="9" t="s">
        <v>216</v>
      </c>
      <c r="M1473" s="9" t="s">
        <v>1259</v>
      </c>
      <c r="N1473" s="9" t="s">
        <v>196</v>
      </c>
      <c r="O1473" s="9" t="s">
        <v>116</v>
      </c>
      <c r="P1473" s="9" t="s">
        <v>342</v>
      </c>
      <c r="Q1473" s="9" t="s">
        <v>219</v>
      </c>
      <c r="R1473" s="9">
        <v>0</v>
      </c>
      <c r="S1473" s="9">
        <v>14</v>
      </c>
      <c r="U1473" s="9" t="s">
        <v>290</v>
      </c>
      <c r="X1473" s="9">
        <f>INDEX(SLA_Policy!$D$2:$D$5,MATCH(F1473,SLA_Policy!$A$2:$A$5,0))</f>
        <v>72</v>
      </c>
      <c r="Y1473" s="9" t="str">
        <f>IF(E1473="Cancelled","Excluded",IF(D1473="",IF((SLA_Policy!$B$8-B1473)*24&gt;X1473,"Open - Breached","Open - On Track"),IF((D1473-B1473)*24&lt;=X1473,"Met","Breached")))</f>
        <v>Met</v>
      </c>
    </row>
    <row r="1474" spans="1:25" x14ac:dyDescent="0.25">
      <c r="A1474" s="9" t="s">
        <v>3510</v>
      </c>
      <c r="B1474" s="23">
        <v>45968.3569444444</v>
      </c>
      <c r="C1474" s="23">
        <v>45968.439583333296</v>
      </c>
      <c r="D1474" s="23">
        <v>45968.613888888904</v>
      </c>
      <c r="E1474" s="9" t="s">
        <v>212</v>
      </c>
      <c r="F1474" s="9" t="s">
        <v>188</v>
      </c>
      <c r="G1474" s="9" t="s">
        <v>236</v>
      </c>
      <c r="H1474" s="9" t="s">
        <v>161</v>
      </c>
      <c r="I1474" s="9" t="s">
        <v>237</v>
      </c>
      <c r="J1474" s="9" t="s">
        <v>3511</v>
      </c>
      <c r="K1474" s="9" t="s">
        <v>246</v>
      </c>
      <c r="L1474" s="9" t="s">
        <v>104</v>
      </c>
      <c r="M1474" s="9" t="s">
        <v>921</v>
      </c>
      <c r="N1474" s="9" t="s">
        <v>196</v>
      </c>
      <c r="O1474" s="9" t="s">
        <v>177</v>
      </c>
      <c r="P1474" s="9" t="s">
        <v>241</v>
      </c>
      <c r="Q1474" s="9" t="s">
        <v>273</v>
      </c>
      <c r="R1474" s="9">
        <v>0</v>
      </c>
      <c r="S1474" s="9">
        <v>22</v>
      </c>
      <c r="U1474" s="9" t="s">
        <v>242</v>
      </c>
      <c r="X1474" s="9">
        <f>INDEX(SLA_Policy!$D$2:$D$5,MATCH(F1474,SLA_Policy!$A$2:$A$5,0))</f>
        <v>72</v>
      </c>
      <c r="Y1474" s="9" t="str">
        <f>IF(E1474="Cancelled","Excluded",IF(D1474="",IF((SLA_Policy!$B$8-B1474)*24&gt;X1474,"Open - Breached","Open - On Track"),IF((D1474-B1474)*24&lt;=X1474,"Met","Breached")))</f>
        <v>Met</v>
      </c>
    </row>
    <row r="1475" spans="1:25" x14ac:dyDescent="0.25">
      <c r="A1475" s="9" t="s">
        <v>3512</v>
      </c>
      <c r="B1475" s="23">
        <v>45968.358333333301</v>
      </c>
      <c r="C1475" s="23">
        <v>45968.408333333296</v>
      </c>
      <c r="D1475" s="23">
        <v>45968.447916666701</v>
      </c>
      <c r="E1475" s="9" t="s">
        <v>212</v>
      </c>
      <c r="F1475" s="9" t="s">
        <v>188</v>
      </c>
      <c r="G1475" s="9" t="s">
        <v>213</v>
      </c>
      <c r="H1475" s="9" t="s">
        <v>166</v>
      </c>
      <c r="I1475" s="9" t="s">
        <v>286</v>
      </c>
      <c r="J1475" s="9" t="s">
        <v>3513</v>
      </c>
      <c r="K1475" s="9" t="s">
        <v>215</v>
      </c>
      <c r="L1475" s="9" t="s">
        <v>307</v>
      </c>
      <c r="M1475" s="9" t="s">
        <v>1434</v>
      </c>
      <c r="N1475" s="9" t="s">
        <v>196</v>
      </c>
      <c r="O1475" s="9" t="s">
        <v>181</v>
      </c>
      <c r="P1475" s="9" t="s">
        <v>289</v>
      </c>
      <c r="Q1475" s="9" t="s">
        <v>273</v>
      </c>
      <c r="R1475" s="9">
        <v>0</v>
      </c>
      <c r="S1475" s="9">
        <v>29</v>
      </c>
      <c r="U1475" s="9" t="s">
        <v>290</v>
      </c>
      <c r="X1475" s="9">
        <f>INDEX(SLA_Policy!$D$2:$D$5,MATCH(F1475,SLA_Policy!$A$2:$A$5,0))</f>
        <v>72</v>
      </c>
      <c r="Y1475" s="9" t="str">
        <f>IF(E1475="Cancelled","Excluded",IF(D1475="",IF((SLA_Policy!$B$8-B1475)*24&gt;X1475,"Open - Breached","Open - On Track"),IF((D1475-B1475)*24&lt;=X1475,"Met","Breached")))</f>
        <v>Met</v>
      </c>
    </row>
    <row r="1476" spans="1:25" x14ac:dyDescent="0.25">
      <c r="A1476" s="9" t="s">
        <v>3514</v>
      </c>
      <c r="B1476" s="23">
        <v>45968.367361111101</v>
      </c>
      <c r="C1476" s="23">
        <v>45968.379166666702</v>
      </c>
      <c r="D1476" s="23">
        <v>45968.619444444397</v>
      </c>
      <c r="E1476" s="9" t="s">
        <v>212</v>
      </c>
      <c r="F1476" s="9" t="s">
        <v>188</v>
      </c>
      <c r="G1476" s="9" t="s">
        <v>236</v>
      </c>
      <c r="H1476" s="9" t="s">
        <v>162</v>
      </c>
      <c r="I1476" s="9" t="s">
        <v>280</v>
      </c>
      <c r="J1476" s="9" t="s">
        <v>3515</v>
      </c>
      <c r="K1476" s="9" t="s">
        <v>246</v>
      </c>
      <c r="L1476" s="9" t="s">
        <v>307</v>
      </c>
      <c r="M1476" s="9" t="s">
        <v>2020</v>
      </c>
      <c r="N1476" s="9" t="s">
        <v>196</v>
      </c>
      <c r="O1476" s="9" t="s">
        <v>179</v>
      </c>
      <c r="P1476" s="9" t="s">
        <v>284</v>
      </c>
      <c r="Q1476" s="9" t="s">
        <v>219</v>
      </c>
      <c r="R1476" s="9">
        <v>0</v>
      </c>
      <c r="S1476" s="9">
        <v>25</v>
      </c>
      <c r="U1476" s="9" t="s">
        <v>242</v>
      </c>
      <c r="X1476" s="9">
        <f>INDEX(SLA_Policy!$D$2:$D$5,MATCH(F1476,SLA_Policy!$A$2:$A$5,0))</f>
        <v>72</v>
      </c>
      <c r="Y1476" s="9" t="str">
        <f>IF(E1476="Cancelled","Excluded",IF(D1476="",IF((SLA_Policy!$B$8-B1476)*24&gt;X1476,"Open - Breached","Open - On Track"),IF((D1476-B1476)*24&lt;=X1476,"Met","Breached")))</f>
        <v>Met</v>
      </c>
    </row>
    <row r="1477" spans="1:25" x14ac:dyDescent="0.25">
      <c r="A1477" s="9" t="s">
        <v>3516</v>
      </c>
      <c r="B1477" s="23">
        <v>45968.370138888902</v>
      </c>
      <c r="C1477" s="23">
        <v>45968.443055555603</v>
      </c>
      <c r="D1477" s="23">
        <v>45971.375</v>
      </c>
      <c r="E1477" s="9" t="s">
        <v>212</v>
      </c>
      <c r="F1477" s="9" t="s">
        <v>188</v>
      </c>
      <c r="G1477" s="9" t="s">
        <v>213</v>
      </c>
      <c r="H1477" s="9" t="s">
        <v>165</v>
      </c>
      <c r="I1477" s="9" t="s">
        <v>567</v>
      </c>
      <c r="J1477" s="9" t="s">
        <v>3517</v>
      </c>
      <c r="K1477" s="9" t="s">
        <v>246</v>
      </c>
      <c r="L1477" s="9" t="s">
        <v>351</v>
      </c>
      <c r="M1477" s="9" t="s">
        <v>1496</v>
      </c>
      <c r="N1477" s="9" t="s">
        <v>196</v>
      </c>
      <c r="O1477" s="9" t="s">
        <v>176</v>
      </c>
      <c r="P1477" s="9" t="s">
        <v>228</v>
      </c>
      <c r="Q1477" s="9" t="s">
        <v>219</v>
      </c>
      <c r="R1477" s="9">
        <v>0</v>
      </c>
      <c r="S1477" s="9">
        <v>28</v>
      </c>
      <c r="U1477" s="9" t="s">
        <v>140</v>
      </c>
      <c r="V1477" s="9" t="s">
        <v>3413</v>
      </c>
      <c r="X1477" s="9">
        <f>INDEX(SLA_Policy!$D$2:$D$5,MATCH(F1477,SLA_Policy!$A$2:$A$5,0))</f>
        <v>72</v>
      </c>
      <c r="Y1477" s="9" t="str">
        <f>IF(E1477="Cancelled","Excluded",IF(D1477="",IF((SLA_Policy!$B$8-B1477)*24&gt;X1477,"Open - Breached","Open - On Track"),IF((D1477-B1477)*24&lt;=X1477,"Met","Breached")))</f>
        <v>Breached</v>
      </c>
    </row>
    <row r="1478" spans="1:25" x14ac:dyDescent="0.25">
      <c r="A1478" s="9" t="s">
        <v>3518</v>
      </c>
      <c r="B1478" s="23">
        <v>45968.388888888898</v>
      </c>
      <c r="C1478" s="23">
        <v>45968.431944444397</v>
      </c>
      <c r="D1478" s="23">
        <v>45971.395833333299</v>
      </c>
      <c r="E1478" s="9" t="s">
        <v>212</v>
      </c>
      <c r="F1478" s="9" t="s">
        <v>189</v>
      </c>
      <c r="G1478" s="9" t="s">
        <v>236</v>
      </c>
      <c r="H1478" s="9" t="s">
        <v>164</v>
      </c>
      <c r="I1478" s="9" t="s">
        <v>421</v>
      </c>
      <c r="J1478" s="9" t="s">
        <v>1858</v>
      </c>
      <c r="K1478" s="9" t="s">
        <v>246</v>
      </c>
      <c r="L1478" s="9" t="s">
        <v>104</v>
      </c>
      <c r="M1478" s="9" t="s">
        <v>1056</v>
      </c>
      <c r="N1478" s="9" t="s">
        <v>196</v>
      </c>
      <c r="O1478" s="9" t="s">
        <v>180</v>
      </c>
      <c r="P1478" s="9" t="s">
        <v>318</v>
      </c>
      <c r="Q1478" s="9" t="s">
        <v>219</v>
      </c>
      <c r="R1478" s="9">
        <v>0</v>
      </c>
      <c r="S1478" s="9">
        <v>45</v>
      </c>
      <c r="T1478" s="9" t="s">
        <v>343</v>
      </c>
      <c r="U1478" s="9" t="s">
        <v>242</v>
      </c>
      <c r="X1478" s="9">
        <f>INDEX(SLA_Policy!$D$2:$D$5,MATCH(F1478,SLA_Policy!$A$2:$A$5,0))</f>
        <v>120</v>
      </c>
      <c r="Y1478" s="9" t="str">
        <f>IF(E1478="Cancelled","Excluded",IF(D1478="",IF((SLA_Policy!$B$8-B1478)*24&gt;X1478,"Open - Breached","Open - On Track"),IF((D1478-B1478)*24&lt;=X1478,"Met","Breached")))</f>
        <v>Met</v>
      </c>
    </row>
    <row r="1479" spans="1:25" x14ac:dyDescent="0.25">
      <c r="A1479" s="9" t="s">
        <v>3519</v>
      </c>
      <c r="B1479" s="23">
        <v>45968.392361111102</v>
      </c>
      <c r="C1479" s="23">
        <v>45968.445138888899</v>
      </c>
      <c r="D1479" s="23">
        <v>45971.338194444397</v>
      </c>
      <c r="E1479" s="9" t="s">
        <v>212</v>
      </c>
      <c r="F1479" s="9" t="s">
        <v>188</v>
      </c>
      <c r="G1479" s="9" t="s">
        <v>213</v>
      </c>
      <c r="H1479" s="9" t="s">
        <v>162</v>
      </c>
      <c r="I1479" s="9" t="s">
        <v>244</v>
      </c>
      <c r="J1479" s="9" t="s">
        <v>3520</v>
      </c>
      <c r="K1479" s="9" t="s">
        <v>215</v>
      </c>
      <c r="L1479" s="9" t="s">
        <v>226</v>
      </c>
      <c r="M1479" s="9" t="s">
        <v>2129</v>
      </c>
      <c r="N1479" s="9" t="s">
        <v>197</v>
      </c>
      <c r="O1479" s="9" t="s">
        <v>179</v>
      </c>
      <c r="P1479" s="9" t="s">
        <v>264</v>
      </c>
      <c r="Q1479" s="9" t="s">
        <v>219</v>
      </c>
      <c r="R1479" s="9">
        <v>0</v>
      </c>
      <c r="S1479" s="9">
        <v>45</v>
      </c>
      <c r="U1479" s="9" t="s">
        <v>266</v>
      </c>
      <c r="X1479" s="9">
        <f>INDEX(SLA_Policy!$D$2:$D$5,MATCH(F1479,SLA_Policy!$A$2:$A$5,0))</f>
        <v>72</v>
      </c>
      <c r="Y1479" s="9" t="str">
        <f>IF(E1479="Cancelled","Excluded",IF(D1479="",IF((SLA_Policy!$B$8-B1479)*24&gt;X1479,"Open - Breached","Open - On Track"),IF((D1479-B1479)*24&lt;=X1479,"Met","Breached")))</f>
        <v>Met</v>
      </c>
    </row>
    <row r="1480" spans="1:25" x14ac:dyDescent="0.25">
      <c r="A1480" s="9" t="s">
        <v>3521</v>
      </c>
      <c r="B1480" s="23">
        <v>45968.422222222202</v>
      </c>
      <c r="C1480" s="23">
        <v>45968.447916666701</v>
      </c>
      <c r="D1480" s="23">
        <v>45971.357638888898</v>
      </c>
      <c r="E1480" s="9" t="s">
        <v>212</v>
      </c>
      <c r="F1480" s="9" t="s">
        <v>189</v>
      </c>
      <c r="G1480" s="9" t="s">
        <v>236</v>
      </c>
      <c r="H1480" s="9" t="s">
        <v>164</v>
      </c>
      <c r="I1480" s="9" t="s">
        <v>421</v>
      </c>
      <c r="J1480" s="9" t="s">
        <v>3522</v>
      </c>
      <c r="K1480" s="9" t="s">
        <v>246</v>
      </c>
      <c r="L1480" s="9" t="s">
        <v>270</v>
      </c>
      <c r="M1480" s="9" t="s">
        <v>547</v>
      </c>
      <c r="N1480" s="9" t="s">
        <v>196</v>
      </c>
      <c r="O1480" s="9" t="s">
        <v>180</v>
      </c>
      <c r="P1480" s="9" t="s">
        <v>368</v>
      </c>
      <c r="Q1480" s="9" t="s">
        <v>219</v>
      </c>
      <c r="R1480" s="9">
        <v>0</v>
      </c>
      <c r="S1480" s="9">
        <v>23</v>
      </c>
      <c r="T1480" s="9" t="s">
        <v>343</v>
      </c>
      <c r="U1480" s="9" t="s">
        <v>242</v>
      </c>
      <c r="X1480" s="9">
        <f>INDEX(SLA_Policy!$D$2:$D$5,MATCH(F1480,SLA_Policy!$A$2:$A$5,0))</f>
        <v>120</v>
      </c>
      <c r="Y1480" s="9" t="str">
        <f>IF(E1480="Cancelled","Excluded",IF(D1480="",IF((SLA_Policy!$B$8-B1480)*24&gt;X1480,"Open - Breached","Open - On Track"),IF((D1480-B1480)*24&lt;=X1480,"Met","Breached")))</f>
        <v>Met</v>
      </c>
    </row>
    <row r="1481" spans="1:25" x14ac:dyDescent="0.25">
      <c r="A1481" s="9" t="s">
        <v>3523</v>
      </c>
      <c r="B1481" s="23">
        <v>45968.427777777797</v>
      </c>
      <c r="C1481" s="23">
        <v>45968.7631944444</v>
      </c>
      <c r="D1481" s="23">
        <v>45971.328472222202</v>
      </c>
      <c r="E1481" s="9" t="s">
        <v>212</v>
      </c>
      <c r="F1481" s="9" t="s">
        <v>189</v>
      </c>
      <c r="G1481" s="9" t="s">
        <v>213</v>
      </c>
      <c r="H1481" s="9" t="s">
        <v>162</v>
      </c>
      <c r="I1481" s="9" t="s">
        <v>345</v>
      </c>
      <c r="J1481" s="9" t="s">
        <v>3524</v>
      </c>
      <c r="K1481" s="9" t="s">
        <v>215</v>
      </c>
      <c r="L1481" s="9" t="s">
        <v>307</v>
      </c>
      <c r="M1481" s="9" t="s">
        <v>3381</v>
      </c>
      <c r="N1481" s="9" t="s">
        <v>197</v>
      </c>
      <c r="O1481" s="9" t="s">
        <v>116</v>
      </c>
      <c r="P1481" s="9" t="s">
        <v>551</v>
      </c>
      <c r="Q1481" s="9" t="s">
        <v>219</v>
      </c>
      <c r="R1481" s="9">
        <v>0</v>
      </c>
      <c r="S1481" s="9">
        <v>23</v>
      </c>
      <c r="U1481" s="9" t="s">
        <v>290</v>
      </c>
      <c r="X1481" s="9">
        <f>INDEX(SLA_Policy!$D$2:$D$5,MATCH(F1481,SLA_Policy!$A$2:$A$5,0))</f>
        <v>120</v>
      </c>
      <c r="Y1481" s="9" t="str">
        <f>IF(E1481="Cancelled","Excluded",IF(D1481="",IF((SLA_Policy!$B$8-B1481)*24&gt;X1481,"Open - Breached","Open - On Track"),IF((D1481-B1481)*24&lt;=X1481,"Met","Breached")))</f>
        <v>Met</v>
      </c>
    </row>
    <row r="1482" spans="1:25" x14ac:dyDescent="0.25">
      <c r="A1482" s="9" t="s">
        <v>3525</v>
      </c>
      <c r="B1482" s="23">
        <v>45968.4284722222</v>
      </c>
      <c r="C1482" s="23">
        <v>45968.451388888898</v>
      </c>
      <c r="D1482" s="23">
        <v>45968.743750000001</v>
      </c>
      <c r="E1482" s="9" t="s">
        <v>212</v>
      </c>
      <c r="F1482" s="9" t="s">
        <v>188</v>
      </c>
      <c r="G1482" s="9" t="s">
        <v>213</v>
      </c>
      <c r="H1482" s="9" t="s">
        <v>165</v>
      </c>
      <c r="I1482" s="9" t="s">
        <v>567</v>
      </c>
      <c r="J1482" s="9" t="s">
        <v>3526</v>
      </c>
      <c r="K1482" s="9" t="s">
        <v>239</v>
      </c>
      <c r="L1482" s="9" t="s">
        <v>104</v>
      </c>
      <c r="M1482" s="9" t="s">
        <v>3527</v>
      </c>
      <c r="N1482" s="9" t="s">
        <v>198</v>
      </c>
      <c r="O1482" s="9" t="s">
        <v>176</v>
      </c>
      <c r="P1482" s="9" t="s">
        <v>570</v>
      </c>
      <c r="Q1482" s="9" t="s">
        <v>219</v>
      </c>
      <c r="R1482" s="9">
        <v>0</v>
      </c>
      <c r="S1482" s="9">
        <v>39</v>
      </c>
      <c r="U1482" s="9" t="s">
        <v>140</v>
      </c>
      <c r="V1482" s="9" t="s">
        <v>3413</v>
      </c>
      <c r="W1482" s="9">
        <v>5</v>
      </c>
      <c r="X1482" s="9">
        <f>INDEX(SLA_Policy!$D$2:$D$5,MATCH(F1482,SLA_Policy!$A$2:$A$5,0))</f>
        <v>72</v>
      </c>
      <c r="Y1482" s="9" t="str">
        <f>IF(E1482="Cancelled","Excluded",IF(D1482="",IF((SLA_Policy!$B$8-B1482)*24&gt;X1482,"Open - Breached","Open - On Track"),IF((D1482-B1482)*24&lt;=X1482,"Met","Breached")))</f>
        <v>Met</v>
      </c>
    </row>
    <row r="1483" spans="1:25" x14ac:dyDescent="0.25">
      <c r="A1483" s="9" t="s">
        <v>3528</v>
      </c>
      <c r="B1483" s="23">
        <v>45968.429861111101</v>
      </c>
      <c r="C1483" s="23">
        <v>45968.434722222199</v>
      </c>
      <c r="D1483" s="23">
        <v>45968.5</v>
      </c>
      <c r="E1483" s="9" t="s">
        <v>212</v>
      </c>
      <c r="F1483" s="9" t="s">
        <v>187</v>
      </c>
      <c r="G1483" s="9" t="s">
        <v>213</v>
      </c>
      <c r="H1483" s="9" t="s">
        <v>165</v>
      </c>
      <c r="I1483" s="9" t="s">
        <v>567</v>
      </c>
      <c r="J1483" s="9" t="s">
        <v>3529</v>
      </c>
      <c r="K1483" s="9" t="s">
        <v>239</v>
      </c>
      <c r="L1483" s="9" t="s">
        <v>395</v>
      </c>
      <c r="M1483" s="9" t="s">
        <v>3530</v>
      </c>
      <c r="N1483" s="9" t="s">
        <v>197</v>
      </c>
      <c r="O1483" s="9" t="s">
        <v>176</v>
      </c>
      <c r="P1483" s="9" t="s">
        <v>1159</v>
      </c>
      <c r="Q1483" s="9" t="s">
        <v>273</v>
      </c>
      <c r="R1483" s="9">
        <v>0</v>
      </c>
      <c r="S1483" s="9">
        <v>66</v>
      </c>
      <c r="U1483" s="9" t="s">
        <v>140</v>
      </c>
      <c r="V1483" s="9" t="s">
        <v>3413</v>
      </c>
      <c r="X1483" s="9">
        <f>INDEX(SLA_Policy!$D$2:$D$5,MATCH(F1483,SLA_Policy!$A$2:$A$5,0))</f>
        <v>8</v>
      </c>
      <c r="Y1483" s="9" t="str">
        <f>IF(E1483="Cancelled","Excluded",IF(D1483="",IF((SLA_Policy!$B$8-B1483)*24&gt;X1483,"Open - Breached","Open - On Track"),IF((D1483-B1483)*24&lt;=X1483,"Met","Breached")))</f>
        <v>Met</v>
      </c>
    </row>
    <row r="1484" spans="1:25" x14ac:dyDescent="0.25">
      <c r="A1484" s="9" t="s">
        <v>3531</v>
      </c>
      <c r="B1484" s="23">
        <v>45968.430555555598</v>
      </c>
      <c r="C1484" s="23">
        <v>45968.563888888901</v>
      </c>
      <c r="D1484" s="23">
        <v>45971.339583333298</v>
      </c>
      <c r="E1484" s="9" t="s">
        <v>212</v>
      </c>
      <c r="F1484" s="9" t="s">
        <v>188</v>
      </c>
      <c r="G1484" s="9" t="s">
        <v>213</v>
      </c>
      <c r="H1484" s="9" t="s">
        <v>165</v>
      </c>
      <c r="I1484" s="9" t="s">
        <v>567</v>
      </c>
      <c r="J1484" s="9" t="s">
        <v>1157</v>
      </c>
      <c r="K1484" s="9" t="s">
        <v>239</v>
      </c>
      <c r="L1484" s="9" t="s">
        <v>216</v>
      </c>
      <c r="M1484" s="9" t="s">
        <v>3502</v>
      </c>
      <c r="N1484" s="9" t="s">
        <v>196</v>
      </c>
      <c r="O1484" s="9" t="s">
        <v>176</v>
      </c>
      <c r="P1484" s="9" t="s">
        <v>330</v>
      </c>
      <c r="Q1484" s="9" t="s">
        <v>273</v>
      </c>
      <c r="R1484" s="9">
        <v>0</v>
      </c>
      <c r="S1484" s="9">
        <v>30</v>
      </c>
      <c r="U1484" s="9" t="s">
        <v>140</v>
      </c>
      <c r="V1484" s="9" t="s">
        <v>3413</v>
      </c>
      <c r="X1484" s="9">
        <f>INDEX(SLA_Policy!$D$2:$D$5,MATCH(F1484,SLA_Policy!$A$2:$A$5,0))</f>
        <v>72</v>
      </c>
      <c r="Y1484" s="9" t="str">
        <f>IF(E1484="Cancelled","Excluded",IF(D1484="",IF((SLA_Policy!$B$8-B1484)*24&gt;X1484,"Open - Breached","Open - On Track"),IF((D1484-B1484)*24&lt;=X1484,"Met","Breached")))</f>
        <v>Met</v>
      </c>
    </row>
    <row r="1485" spans="1:25" x14ac:dyDescent="0.25">
      <c r="A1485" s="9" t="s">
        <v>3532</v>
      </c>
      <c r="B1485" s="23">
        <v>45968.438194444498</v>
      </c>
      <c r="C1485" s="23">
        <v>45968.445138888899</v>
      </c>
      <c r="D1485" s="23">
        <v>45968.631944444503</v>
      </c>
      <c r="E1485" s="9" t="s">
        <v>212</v>
      </c>
      <c r="F1485" s="9" t="s">
        <v>188</v>
      </c>
      <c r="G1485" s="9" t="s">
        <v>213</v>
      </c>
      <c r="H1485" s="9" t="s">
        <v>164</v>
      </c>
      <c r="I1485" s="9" t="s">
        <v>339</v>
      </c>
      <c r="J1485" s="9" t="s">
        <v>1359</v>
      </c>
      <c r="K1485" s="9" t="s">
        <v>262</v>
      </c>
      <c r="L1485" s="9" t="s">
        <v>104</v>
      </c>
      <c r="M1485" s="9" t="s">
        <v>2077</v>
      </c>
      <c r="N1485" s="9" t="s">
        <v>196</v>
      </c>
      <c r="O1485" s="9" t="s">
        <v>116</v>
      </c>
      <c r="P1485" s="9" t="s">
        <v>218</v>
      </c>
      <c r="Q1485" s="9" t="s">
        <v>219</v>
      </c>
      <c r="R1485" s="9">
        <v>0</v>
      </c>
      <c r="S1485" s="9">
        <v>18</v>
      </c>
      <c r="T1485" s="9" t="s">
        <v>343</v>
      </c>
      <c r="U1485" s="9" t="s">
        <v>248</v>
      </c>
      <c r="X1485" s="9">
        <f>INDEX(SLA_Policy!$D$2:$D$5,MATCH(F1485,SLA_Policy!$A$2:$A$5,0))</f>
        <v>72</v>
      </c>
      <c r="Y1485" s="9" t="str">
        <f>IF(E1485="Cancelled","Excluded",IF(D1485="",IF((SLA_Policy!$B$8-B1485)*24&gt;X1485,"Open - Breached","Open - On Track"),IF((D1485-B1485)*24&lt;=X1485,"Met","Breached")))</f>
        <v>Met</v>
      </c>
    </row>
    <row r="1486" spans="1:25" x14ac:dyDescent="0.25">
      <c r="A1486" s="9" t="s">
        <v>3533</v>
      </c>
      <c r="B1486" s="23">
        <v>45968.439583333296</v>
      </c>
      <c r="C1486" s="23">
        <v>45968.4555555556</v>
      </c>
      <c r="D1486" s="23">
        <v>45971.591666666704</v>
      </c>
      <c r="E1486" s="9" t="s">
        <v>212</v>
      </c>
      <c r="F1486" s="9" t="s">
        <v>188</v>
      </c>
      <c r="G1486" s="9" t="s">
        <v>236</v>
      </c>
      <c r="H1486" s="9" t="s">
        <v>163</v>
      </c>
      <c r="I1486" s="9" t="s">
        <v>327</v>
      </c>
      <c r="J1486" s="9" t="s">
        <v>328</v>
      </c>
      <c r="K1486" s="9" t="s">
        <v>246</v>
      </c>
      <c r="L1486" s="9" t="s">
        <v>270</v>
      </c>
      <c r="M1486" s="9" t="s">
        <v>547</v>
      </c>
      <c r="N1486" s="9" t="s">
        <v>196</v>
      </c>
      <c r="O1486" s="9" t="s">
        <v>176</v>
      </c>
      <c r="P1486" s="9" t="s">
        <v>228</v>
      </c>
      <c r="Q1486" s="9" t="s">
        <v>219</v>
      </c>
      <c r="R1486" s="9">
        <v>2</v>
      </c>
      <c r="S1486" s="9">
        <v>78</v>
      </c>
      <c r="U1486" s="9" t="s">
        <v>242</v>
      </c>
      <c r="X1486" s="9">
        <f>INDEX(SLA_Policy!$D$2:$D$5,MATCH(F1486,SLA_Policy!$A$2:$A$5,0))</f>
        <v>72</v>
      </c>
      <c r="Y1486" s="9" t="str">
        <f>IF(E1486="Cancelled","Excluded",IF(D1486="",IF((SLA_Policy!$B$8-B1486)*24&gt;X1486,"Open - Breached","Open - On Track"),IF((D1486-B1486)*24&lt;=X1486,"Met","Breached")))</f>
        <v>Breached</v>
      </c>
    </row>
    <row r="1487" spans="1:25" x14ac:dyDescent="0.25">
      <c r="A1487" s="9" t="s">
        <v>3534</v>
      </c>
      <c r="B1487" s="23">
        <v>45968.452083333301</v>
      </c>
      <c r="C1487" s="23">
        <v>45968.584027777797</v>
      </c>
      <c r="D1487" s="23">
        <v>45971.297222222202</v>
      </c>
      <c r="E1487" s="9" t="s">
        <v>212</v>
      </c>
      <c r="F1487" s="9" t="s">
        <v>189</v>
      </c>
      <c r="G1487" s="9" t="s">
        <v>236</v>
      </c>
      <c r="H1487" s="9" t="s">
        <v>161</v>
      </c>
      <c r="I1487" s="9" t="s">
        <v>237</v>
      </c>
      <c r="J1487" s="9" t="s">
        <v>2450</v>
      </c>
      <c r="K1487" s="9" t="s">
        <v>246</v>
      </c>
      <c r="L1487" s="9" t="s">
        <v>293</v>
      </c>
      <c r="M1487" s="9" t="s">
        <v>3535</v>
      </c>
      <c r="N1487" s="9" t="s">
        <v>196</v>
      </c>
      <c r="O1487" s="9" t="s">
        <v>177</v>
      </c>
      <c r="P1487" s="9" t="s">
        <v>942</v>
      </c>
      <c r="Q1487" s="9" t="s">
        <v>219</v>
      </c>
      <c r="R1487" s="9">
        <v>0</v>
      </c>
      <c r="S1487" s="9">
        <v>17</v>
      </c>
      <c r="U1487" s="9" t="s">
        <v>242</v>
      </c>
      <c r="X1487" s="9">
        <f>INDEX(SLA_Policy!$D$2:$D$5,MATCH(F1487,SLA_Policy!$A$2:$A$5,0))</f>
        <v>120</v>
      </c>
      <c r="Y1487" s="9" t="str">
        <f>IF(E1487="Cancelled","Excluded",IF(D1487="",IF((SLA_Policy!$B$8-B1487)*24&gt;X1487,"Open - Breached","Open - On Track"),IF((D1487-B1487)*24&lt;=X1487,"Met","Breached")))</f>
        <v>Met</v>
      </c>
    </row>
    <row r="1488" spans="1:25" x14ac:dyDescent="0.25">
      <c r="A1488" s="9" t="s">
        <v>3536</v>
      </c>
      <c r="B1488" s="23">
        <v>45968.456250000003</v>
      </c>
      <c r="C1488" s="23">
        <v>45968.784027777801</v>
      </c>
      <c r="D1488" s="23">
        <v>45971.315972222197</v>
      </c>
      <c r="E1488" s="9" t="s">
        <v>212</v>
      </c>
      <c r="F1488" s="9" t="s">
        <v>189</v>
      </c>
      <c r="G1488" s="9" t="s">
        <v>213</v>
      </c>
      <c r="H1488" s="9" t="s">
        <v>88</v>
      </c>
      <c r="I1488" s="9" t="s">
        <v>268</v>
      </c>
      <c r="J1488" s="9" t="s">
        <v>2188</v>
      </c>
      <c r="K1488" s="9" t="s">
        <v>246</v>
      </c>
      <c r="L1488" s="9" t="s">
        <v>216</v>
      </c>
      <c r="M1488" s="9" t="s">
        <v>1011</v>
      </c>
      <c r="N1488" s="9" t="s">
        <v>196</v>
      </c>
      <c r="O1488" s="9" t="s">
        <v>178</v>
      </c>
      <c r="P1488" s="9" t="s">
        <v>321</v>
      </c>
      <c r="Q1488" s="9" t="s">
        <v>219</v>
      </c>
      <c r="R1488" s="9">
        <v>0</v>
      </c>
      <c r="S1488" s="9">
        <v>31</v>
      </c>
      <c r="T1488" s="9" t="s">
        <v>136</v>
      </c>
      <c r="U1488" s="9" t="s">
        <v>221</v>
      </c>
      <c r="W1488" s="9">
        <v>3</v>
      </c>
      <c r="X1488" s="9">
        <f>INDEX(SLA_Policy!$D$2:$D$5,MATCH(F1488,SLA_Policy!$A$2:$A$5,0))</f>
        <v>120</v>
      </c>
      <c r="Y1488" s="9" t="str">
        <f>IF(E1488="Cancelled","Excluded",IF(D1488="",IF((SLA_Policy!$B$8-B1488)*24&gt;X1488,"Open - Breached","Open - On Track"),IF((D1488-B1488)*24&lt;=X1488,"Met","Breached")))</f>
        <v>Met</v>
      </c>
    </row>
    <row r="1489" spans="1:25" x14ac:dyDescent="0.25">
      <c r="A1489" s="9" t="s">
        <v>3537</v>
      </c>
      <c r="B1489" s="23">
        <v>45968.484027777798</v>
      </c>
      <c r="C1489" s="23">
        <v>45968.489583333299</v>
      </c>
      <c r="D1489" s="23">
        <v>45968.5090277778</v>
      </c>
      <c r="E1489" s="9" t="s">
        <v>212</v>
      </c>
      <c r="F1489" s="9" t="s">
        <v>189</v>
      </c>
      <c r="G1489" s="9" t="s">
        <v>213</v>
      </c>
      <c r="H1489" s="9" t="s">
        <v>161</v>
      </c>
      <c r="I1489" s="9" t="s">
        <v>454</v>
      </c>
      <c r="J1489" s="9" t="s">
        <v>3538</v>
      </c>
      <c r="K1489" s="9" t="s">
        <v>246</v>
      </c>
      <c r="L1489" s="9" t="s">
        <v>311</v>
      </c>
      <c r="M1489" s="9" t="s">
        <v>3539</v>
      </c>
      <c r="N1489" s="9" t="s">
        <v>198</v>
      </c>
      <c r="O1489" s="9" t="s">
        <v>116</v>
      </c>
      <c r="P1489" s="9" t="s">
        <v>218</v>
      </c>
      <c r="Q1489" s="9" t="s">
        <v>219</v>
      </c>
      <c r="R1489" s="9">
        <v>0</v>
      </c>
      <c r="S1489" s="9">
        <v>5</v>
      </c>
      <c r="U1489" s="9" t="s">
        <v>290</v>
      </c>
      <c r="W1489" s="9">
        <v>5</v>
      </c>
      <c r="X1489" s="9">
        <f>INDEX(SLA_Policy!$D$2:$D$5,MATCH(F1489,SLA_Policy!$A$2:$A$5,0))</f>
        <v>120</v>
      </c>
      <c r="Y1489" s="9" t="str">
        <f>IF(E1489="Cancelled","Excluded",IF(D1489="",IF((SLA_Policy!$B$8-B1489)*24&gt;X1489,"Open - Breached","Open - On Track"),IF((D1489-B1489)*24&lt;=X1489,"Met","Breached")))</f>
        <v>Met</v>
      </c>
    </row>
    <row r="1490" spans="1:25" x14ac:dyDescent="0.25">
      <c r="A1490" s="9" t="s">
        <v>3540</v>
      </c>
      <c r="B1490" s="23">
        <v>45968.487500000003</v>
      </c>
      <c r="C1490" s="23">
        <v>45968.488888888904</v>
      </c>
      <c r="D1490" s="23">
        <v>45971.320138888899</v>
      </c>
      <c r="E1490" s="9" t="s">
        <v>212</v>
      </c>
      <c r="F1490" s="9" t="s">
        <v>188</v>
      </c>
      <c r="G1490" s="9" t="s">
        <v>213</v>
      </c>
      <c r="H1490" s="9" t="s">
        <v>163</v>
      </c>
      <c r="I1490" s="9" t="s">
        <v>223</v>
      </c>
      <c r="J1490" s="9" t="s">
        <v>3447</v>
      </c>
      <c r="K1490" s="9" t="s">
        <v>246</v>
      </c>
      <c r="L1490" s="9" t="s">
        <v>270</v>
      </c>
      <c r="M1490" s="9" t="s">
        <v>3541</v>
      </c>
      <c r="N1490" s="9" t="s">
        <v>198</v>
      </c>
      <c r="O1490" s="9" t="s">
        <v>176</v>
      </c>
      <c r="P1490" s="9" t="s">
        <v>253</v>
      </c>
      <c r="Q1490" s="9" t="s">
        <v>219</v>
      </c>
      <c r="R1490" s="9">
        <v>0</v>
      </c>
      <c r="S1490" s="9">
        <v>62</v>
      </c>
      <c r="T1490" s="9" t="s">
        <v>136</v>
      </c>
      <c r="U1490" s="9" t="s">
        <v>376</v>
      </c>
      <c r="W1490" s="9">
        <v>5</v>
      </c>
      <c r="X1490" s="9">
        <f>INDEX(SLA_Policy!$D$2:$D$5,MATCH(F1490,SLA_Policy!$A$2:$A$5,0))</f>
        <v>72</v>
      </c>
      <c r="Y1490" s="9" t="str">
        <f>IF(E1490="Cancelled","Excluded",IF(D1490="",IF((SLA_Policy!$B$8-B1490)*24&gt;X1490,"Open - Breached","Open - On Track"),IF((D1490-B1490)*24&lt;=X1490,"Met","Breached")))</f>
        <v>Met</v>
      </c>
    </row>
    <row r="1491" spans="1:25" x14ac:dyDescent="0.25">
      <c r="A1491" s="9" t="s">
        <v>3542</v>
      </c>
      <c r="B1491" s="23">
        <v>45968.5222222222</v>
      </c>
      <c r="C1491" s="23">
        <v>45968.589583333298</v>
      </c>
      <c r="D1491" s="23">
        <v>45971.331944444399</v>
      </c>
      <c r="E1491" s="9" t="s">
        <v>212</v>
      </c>
      <c r="F1491" s="9" t="s">
        <v>189</v>
      </c>
      <c r="G1491" s="9" t="s">
        <v>236</v>
      </c>
      <c r="H1491" s="9" t="s">
        <v>161</v>
      </c>
      <c r="I1491" s="9" t="s">
        <v>482</v>
      </c>
      <c r="J1491" s="9" t="s">
        <v>3543</v>
      </c>
      <c r="K1491" s="9" t="s">
        <v>246</v>
      </c>
      <c r="L1491" s="9" t="s">
        <v>104</v>
      </c>
      <c r="M1491" s="9" t="s">
        <v>3544</v>
      </c>
      <c r="N1491" s="9" t="s">
        <v>196</v>
      </c>
      <c r="O1491" s="9" t="s">
        <v>177</v>
      </c>
      <c r="P1491" s="9" t="s">
        <v>300</v>
      </c>
      <c r="Q1491" s="9" t="s">
        <v>219</v>
      </c>
      <c r="R1491" s="9">
        <v>0</v>
      </c>
      <c r="S1491" s="9">
        <v>24</v>
      </c>
      <c r="U1491" s="9" t="s">
        <v>242</v>
      </c>
      <c r="X1491" s="9">
        <f>INDEX(SLA_Policy!$D$2:$D$5,MATCH(F1491,SLA_Policy!$A$2:$A$5,0))</f>
        <v>120</v>
      </c>
      <c r="Y1491" s="9" t="str">
        <f>IF(E1491="Cancelled","Excluded",IF(D1491="",IF((SLA_Policy!$B$8-B1491)*24&gt;X1491,"Open - Breached","Open - On Track"),IF((D1491-B1491)*24&lt;=X1491,"Met","Breached")))</f>
        <v>Met</v>
      </c>
    </row>
    <row r="1492" spans="1:25" x14ac:dyDescent="0.25">
      <c r="A1492" s="9" t="s">
        <v>3545</v>
      </c>
      <c r="B1492" s="23">
        <v>45968.548611111102</v>
      </c>
      <c r="C1492" s="23">
        <v>45968.551388888904</v>
      </c>
      <c r="D1492" s="23">
        <v>45971.329861111102</v>
      </c>
      <c r="E1492" s="9" t="s">
        <v>212</v>
      </c>
      <c r="F1492" s="9" t="s">
        <v>188</v>
      </c>
      <c r="G1492" s="9" t="s">
        <v>213</v>
      </c>
      <c r="H1492" s="9" t="s">
        <v>163</v>
      </c>
      <c r="I1492" s="9" t="s">
        <v>223</v>
      </c>
      <c r="J1492" s="9" t="s">
        <v>3546</v>
      </c>
      <c r="K1492" s="9" t="s">
        <v>246</v>
      </c>
      <c r="L1492" s="9" t="s">
        <v>226</v>
      </c>
      <c r="M1492" s="9" t="s">
        <v>1676</v>
      </c>
      <c r="N1492" s="9" t="s">
        <v>200</v>
      </c>
      <c r="O1492" s="9" t="s">
        <v>176</v>
      </c>
      <c r="P1492" s="9" t="s">
        <v>419</v>
      </c>
      <c r="Q1492" s="9" t="s">
        <v>273</v>
      </c>
      <c r="R1492" s="9">
        <v>0</v>
      </c>
      <c r="S1492" s="9">
        <v>25</v>
      </c>
      <c r="T1492" s="9" t="s">
        <v>220</v>
      </c>
      <c r="U1492" s="9" t="s">
        <v>230</v>
      </c>
      <c r="W1492" s="9">
        <v>5</v>
      </c>
      <c r="X1492" s="9">
        <f>INDEX(SLA_Policy!$D$2:$D$5,MATCH(F1492,SLA_Policy!$A$2:$A$5,0))</f>
        <v>72</v>
      </c>
      <c r="Y1492" s="9" t="str">
        <f>IF(E1492="Cancelled","Excluded",IF(D1492="",IF((SLA_Policy!$B$8-B1492)*24&gt;X1492,"Open - Breached","Open - On Track"),IF((D1492-B1492)*24&lt;=X1492,"Met","Breached")))</f>
        <v>Met</v>
      </c>
    </row>
    <row r="1493" spans="1:25" x14ac:dyDescent="0.25">
      <c r="A1493" s="9" t="s">
        <v>3547</v>
      </c>
      <c r="B1493" s="23">
        <v>45968.551388888904</v>
      </c>
      <c r="C1493" s="23">
        <v>45968.555555555598</v>
      </c>
      <c r="D1493" s="23">
        <v>45971.412499999999</v>
      </c>
      <c r="E1493" s="9" t="s">
        <v>212</v>
      </c>
      <c r="F1493" s="9" t="s">
        <v>189</v>
      </c>
      <c r="G1493" s="9" t="s">
        <v>213</v>
      </c>
      <c r="H1493" s="9" t="s">
        <v>163</v>
      </c>
      <c r="I1493" s="9" t="s">
        <v>405</v>
      </c>
      <c r="J1493" s="9" t="s">
        <v>3548</v>
      </c>
      <c r="K1493" s="9" t="s">
        <v>215</v>
      </c>
      <c r="L1493" s="9" t="s">
        <v>371</v>
      </c>
      <c r="M1493" s="9" t="s">
        <v>2366</v>
      </c>
      <c r="N1493" s="9" t="s">
        <v>198</v>
      </c>
      <c r="O1493" s="9" t="s">
        <v>176</v>
      </c>
      <c r="P1493" s="9" t="s">
        <v>253</v>
      </c>
      <c r="Q1493" s="9" t="s">
        <v>219</v>
      </c>
      <c r="R1493" s="9">
        <v>0</v>
      </c>
      <c r="S1493" s="9">
        <v>22</v>
      </c>
      <c r="U1493" s="9" t="s">
        <v>230</v>
      </c>
      <c r="X1493" s="9">
        <f>INDEX(SLA_Policy!$D$2:$D$5,MATCH(F1493,SLA_Policy!$A$2:$A$5,0))</f>
        <v>120</v>
      </c>
      <c r="Y1493" s="9" t="str">
        <f>IF(E1493="Cancelled","Excluded",IF(D1493="",IF((SLA_Policy!$B$8-B1493)*24&gt;X1493,"Open - Breached","Open - On Track"),IF((D1493-B1493)*24&lt;=X1493,"Met","Breached")))</f>
        <v>Met</v>
      </c>
    </row>
    <row r="1494" spans="1:25" x14ac:dyDescent="0.25">
      <c r="A1494" s="9" t="s">
        <v>3549</v>
      </c>
      <c r="B1494" s="23">
        <v>45968.554861111101</v>
      </c>
      <c r="C1494" s="23">
        <v>45968.6027777778</v>
      </c>
      <c r="D1494" s="23">
        <v>45971.364583333299</v>
      </c>
      <c r="E1494" s="9" t="s">
        <v>212</v>
      </c>
      <c r="F1494" s="9" t="s">
        <v>189</v>
      </c>
      <c r="G1494" s="9" t="s">
        <v>236</v>
      </c>
      <c r="H1494" s="9" t="s">
        <v>161</v>
      </c>
      <c r="I1494" s="9" t="s">
        <v>482</v>
      </c>
      <c r="J1494" s="9" t="s">
        <v>2174</v>
      </c>
      <c r="K1494" s="9" t="s">
        <v>262</v>
      </c>
      <c r="L1494" s="9" t="s">
        <v>226</v>
      </c>
      <c r="M1494" s="9" t="s">
        <v>3199</v>
      </c>
      <c r="N1494" s="9" t="s">
        <v>196</v>
      </c>
      <c r="O1494" s="9" t="s">
        <v>177</v>
      </c>
      <c r="P1494" s="9" t="s">
        <v>300</v>
      </c>
      <c r="Q1494" s="9" t="s">
        <v>219</v>
      </c>
      <c r="R1494" s="9">
        <v>0</v>
      </c>
      <c r="S1494" s="9">
        <v>32</v>
      </c>
      <c r="U1494" s="9" t="s">
        <v>242</v>
      </c>
      <c r="W1494" s="9">
        <v>5</v>
      </c>
      <c r="X1494" s="9">
        <f>INDEX(SLA_Policy!$D$2:$D$5,MATCH(F1494,SLA_Policy!$A$2:$A$5,0))</f>
        <v>120</v>
      </c>
      <c r="Y1494" s="9" t="str">
        <f>IF(E1494="Cancelled","Excluded",IF(D1494="",IF((SLA_Policy!$B$8-B1494)*24&gt;X1494,"Open - Breached","Open - On Track"),IF((D1494-B1494)*24&lt;=X1494,"Met","Breached")))</f>
        <v>Met</v>
      </c>
    </row>
    <row r="1495" spans="1:25" x14ac:dyDescent="0.25">
      <c r="A1495" s="9" t="s">
        <v>3550</v>
      </c>
      <c r="B1495" s="23">
        <v>45968.557638888902</v>
      </c>
      <c r="C1495" s="23">
        <v>45968.558333333298</v>
      </c>
      <c r="D1495" s="23">
        <v>45968.7368055556</v>
      </c>
      <c r="E1495" s="9" t="s">
        <v>212</v>
      </c>
      <c r="F1495" s="9" t="s">
        <v>188</v>
      </c>
      <c r="G1495" s="9" t="s">
        <v>213</v>
      </c>
      <c r="H1495" s="9" t="s">
        <v>88</v>
      </c>
      <c r="I1495" s="9" t="s">
        <v>486</v>
      </c>
      <c r="J1495" s="9" t="s">
        <v>3551</v>
      </c>
      <c r="K1495" s="9" t="s">
        <v>246</v>
      </c>
      <c r="L1495" s="9" t="s">
        <v>226</v>
      </c>
      <c r="M1495" s="9" t="s">
        <v>890</v>
      </c>
      <c r="N1495" s="9" t="s">
        <v>198</v>
      </c>
      <c r="O1495" s="9" t="s">
        <v>178</v>
      </c>
      <c r="P1495" s="9" t="s">
        <v>272</v>
      </c>
      <c r="Q1495" s="9" t="s">
        <v>219</v>
      </c>
      <c r="R1495" s="9">
        <v>0</v>
      </c>
      <c r="S1495" s="9">
        <v>24</v>
      </c>
      <c r="U1495" s="9" t="s">
        <v>661</v>
      </c>
      <c r="X1495" s="9">
        <f>INDEX(SLA_Policy!$D$2:$D$5,MATCH(F1495,SLA_Policy!$A$2:$A$5,0))</f>
        <v>72</v>
      </c>
      <c r="Y1495" s="9" t="str">
        <f>IF(E1495="Cancelled","Excluded",IF(D1495="",IF((SLA_Policy!$B$8-B1495)*24&gt;X1495,"Open - Breached","Open - On Track"),IF((D1495-B1495)*24&lt;=X1495,"Met","Breached")))</f>
        <v>Met</v>
      </c>
    </row>
    <row r="1496" spans="1:25" x14ac:dyDescent="0.25">
      <c r="A1496" s="9" t="s">
        <v>3552</v>
      </c>
      <c r="B1496" s="23">
        <v>45968.560416666704</v>
      </c>
      <c r="C1496" s="23">
        <v>45968.595138888901</v>
      </c>
      <c r="D1496" s="23">
        <v>45971.347916666702</v>
      </c>
      <c r="E1496" s="9" t="s">
        <v>212</v>
      </c>
      <c r="F1496" s="9" t="s">
        <v>188</v>
      </c>
      <c r="G1496" s="9" t="s">
        <v>213</v>
      </c>
      <c r="H1496" s="9" t="s">
        <v>165</v>
      </c>
      <c r="I1496" s="9" t="s">
        <v>567</v>
      </c>
      <c r="J1496" s="9" t="s">
        <v>697</v>
      </c>
      <c r="K1496" s="9" t="s">
        <v>246</v>
      </c>
      <c r="L1496" s="9" t="s">
        <v>311</v>
      </c>
      <c r="M1496" s="9" t="s">
        <v>3539</v>
      </c>
      <c r="N1496" s="9" t="s">
        <v>196</v>
      </c>
      <c r="O1496" s="9" t="s">
        <v>176</v>
      </c>
      <c r="P1496" s="9" t="s">
        <v>330</v>
      </c>
      <c r="Q1496" s="9" t="s">
        <v>219</v>
      </c>
      <c r="R1496" s="9">
        <v>0</v>
      </c>
      <c r="S1496" s="9">
        <v>29</v>
      </c>
      <c r="U1496" s="9" t="s">
        <v>140</v>
      </c>
      <c r="V1496" s="9" t="s">
        <v>3413</v>
      </c>
      <c r="X1496" s="9">
        <f>INDEX(SLA_Policy!$D$2:$D$5,MATCH(F1496,SLA_Policy!$A$2:$A$5,0))</f>
        <v>72</v>
      </c>
      <c r="Y1496" s="9" t="str">
        <f>IF(E1496="Cancelled","Excluded",IF(D1496="",IF((SLA_Policy!$B$8-B1496)*24&gt;X1496,"Open - Breached","Open - On Track"),IF((D1496-B1496)*24&lt;=X1496,"Met","Breached")))</f>
        <v>Met</v>
      </c>
    </row>
    <row r="1497" spans="1:25" x14ac:dyDescent="0.25">
      <c r="A1497" s="9" t="s">
        <v>3553</v>
      </c>
      <c r="B1497" s="23">
        <v>45968.569444444503</v>
      </c>
      <c r="C1497" s="23">
        <v>45968.614583333299</v>
      </c>
      <c r="D1497" s="23">
        <v>45971.343055555597</v>
      </c>
      <c r="E1497" s="9" t="s">
        <v>212</v>
      </c>
      <c r="F1497" s="9" t="s">
        <v>189</v>
      </c>
      <c r="G1497" s="9" t="s">
        <v>213</v>
      </c>
      <c r="H1497" s="9" t="s">
        <v>165</v>
      </c>
      <c r="I1497" s="9" t="s">
        <v>2034</v>
      </c>
      <c r="J1497" s="9" t="s">
        <v>3554</v>
      </c>
      <c r="K1497" s="9" t="s">
        <v>262</v>
      </c>
      <c r="L1497" s="9" t="s">
        <v>226</v>
      </c>
      <c r="M1497" s="9" t="s">
        <v>439</v>
      </c>
      <c r="N1497" s="9" t="s">
        <v>196</v>
      </c>
      <c r="O1497" s="9" t="s">
        <v>176</v>
      </c>
      <c r="P1497" s="9" t="s">
        <v>419</v>
      </c>
      <c r="Q1497" s="9" t="s">
        <v>219</v>
      </c>
      <c r="R1497" s="9">
        <v>0</v>
      </c>
      <c r="S1497" s="9">
        <v>36</v>
      </c>
      <c r="U1497" s="9" t="s">
        <v>290</v>
      </c>
      <c r="X1497" s="9">
        <f>INDEX(SLA_Policy!$D$2:$D$5,MATCH(F1497,SLA_Policy!$A$2:$A$5,0))</f>
        <v>120</v>
      </c>
      <c r="Y1497" s="9" t="str">
        <f>IF(E1497="Cancelled","Excluded",IF(D1497="",IF((SLA_Policy!$B$8-B1497)*24&gt;X1497,"Open - Breached","Open - On Track"),IF((D1497-B1497)*24&lt;=X1497,"Met","Breached")))</f>
        <v>Met</v>
      </c>
    </row>
    <row r="1498" spans="1:25" x14ac:dyDescent="0.25">
      <c r="A1498" s="9" t="s">
        <v>3555</v>
      </c>
      <c r="B1498" s="23">
        <v>45968.582638888904</v>
      </c>
      <c r="C1498" s="23">
        <v>45968.620138888902</v>
      </c>
      <c r="D1498" s="23">
        <v>45968.716666666704</v>
      </c>
      <c r="E1498" s="9" t="s">
        <v>212</v>
      </c>
      <c r="F1498" s="9" t="s">
        <v>188</v>
      </c>
      <c r="G1498" s="9" t="s">
        <v>213</v>
      </c>
      <c r="H1498" s="9" t="s">
        <v>163</v>
      </c>
      <c r="I1498" s="9" t="s">
        <v>250</v>
      </c>
      <c r="J1498" s="9" t="s">
        <v>1407</v>
      </c>
      <c r="K1498" s="9" t="s">
        <v>246</v>
      </c>
      <c r="L1498" s="9" t="s">
        <v>311</v>
      </c>
      <c r="M1498" s="9" t="s">
        <v>832</v>
      </c>
      <c r="N1498" s="9" t="s">
        <v>197</v>
      </c>
      <c r="O1498" s="9" t="s">
        <v>176</v>
      </c>
      <c r="P1498" s="9" t="s">
        <v>570</v>
      </c>
      <c r="Q1498" s="9" t="s">
        <v>219</v>
      </c>
      <c r="R1498" s="9">
        <v>0</v>
      </c>
      <c r="S1498" s="9">
        <v>50</v>
      </c>
      <c r="T1498" s="9" t="s">
        <v>136</v>
      </c>
      <c r="U1498" s="9" t="s">
        <v>230</v>
      </c>
      <c r="X1498" s="9">
        <f>INDEX(SLA_Policy!$D$2:$D$5,MATCH(F1498,SLA_Policy!$A$2:$A$5,0))</f>
        <v>72</v>
      </c>
      <c r="Y1498" s="9" t="str">
        <f>IF(E1498="Cancelled","Excluded",IF(D1498="",IF((SLA_Policy!$B$8-B1498)*24&gt;X1498,"Open - Breached","Open - On Track"),IF((D1498-B1498)*24&lt;=X1498,"Met","Breached")))</f>
        <v>Met</v>
      </c>
    </row>
    <row r="1499" spans="1:25" x14ac:dyDescent="0.25">
      <c r="A1499" s="9" t="s">
        <v>3556</v>
      </c>
      <c r="B1499" s="23">
        <v>45968.591666666704</v>
      </c>
      <c r="C1499" s="23">
        <v>45971.368055555598</v>
      </c>
      <c r="D1499" s="23">
        <v>45971.395833333299</v>
      </c>
      <c r="E1499" s="9" t="s">
        <v>212</v>
      </c>
      <c r="F1499" s="9" t="s">
        <v>189</v>
      </c>
      <c r="G1499" s="9" t="s">
        <v>213</v>
      </c>
      <c r="H1499" s="9" t="s">
        <v>167</v>
      </c>
      <c r="I1499" s="9" t="s">
        <v>362</v>
      </c>
      <c r="J1499" s="9" t="s">
        <v>3557</v>
      </c>
      <c r="K1499" s="9" t="s">
        <v>225</v>
      </c>
      <c r="L1499" s="9" t="s">
        <v>311</v>
      </c>
      <c r="M1499" s="9" t="s">
        <v>3558</v>
      </c>
      <c r="N1499" s="9" t="s">
        <v>197</v>
      </c>
      <c r="O1499" s="9" t="s">
        <v>116</v>
      </c>
      <c r="P1499" s="9" t="s">
        <v>551</v>
      </c>
      <c r="Q1499" s="9" t="s">
        <v>219</v>
      </c>
      <c r="R1499" s="9">
        <v>0</v>
      </c>
      <c r="S1499" s="9">
        <v>28</v>
      </c>
      <c r="U1499" s="9" t="s">
        <v>290</v>
      </c>
      <c r="X1499" s="9">
        <f>INDEX(SLA_Policy!$D$2:$D$5,MATCH(F1499,SLA_Policy!$A$2:$A$5,0))</f>
        <v>120</v>
      </c>
      <c r="Y1499" s="9" t="str">
        <f>IF(E1499="Cancelled","Excluded",IF(D1499="",IF((SLA_Policy!$B$8-B1499)*24&gt;X1499,"Open - Breached","Open - On Track"),IF((D1499-B1499)*24&lt;=X1499,"Met","Breached")))</f>
        <v>Met</v>
      </c>
    </row>
    <row r="1500" spans="1:25" x14ac:dyDescent="0.25">
      <c r="A1500" s="9" t="s">
        <v>3559</v>
      </c>
      <c r="B1500" s="23">
        <v>45968.592361111099</v>
      </c>
      <c r="C1500" s="23">
        <v>45968.612500000003</v>
      </c>
      <c r="D1500" s="23">
        <v>45971.4152777778</v>
      </c>
      <c r="E1500" s="9" t="s">
        <v>212</v>
      </c>
      <c r="F1500" s="9" t="s">
        <v>188</v>
      </c>
      <c r="G1500" s="9" t="s">
        <v>213</v>
      </c>
      <c r="H1500" s="9" t="s">
        <v>167</v>
      </c>
      <c r="I1500" s="9" t="s">
        <v>536</v>
      </c>
      <c r="J1500" s="9" t="s">
        <v>558</v>
      </c>
      <c r="K1500" s="9" t="s">
        <v>262</v>
      </c>
      <c r="L1500" s="9" t="s">
        <v>216</v>
      </c>
      <c r="M1500" s="9" t="s">
        <v>3560</v>
      </c>
      <c r="N1500" s="9" t="s">
        <v>197</v>
      </c>
      <c r="O1500" s="9" t="s">
        <v>180</v>
      </c>
      <c r="P1500" s="9" t="s">
        <v>368</v>
      </c>
      <c r="Q1500" s="9" t="s">
        <v>219</v>
      </c>
      <c r="R1500" s="9">
        <v>0</v>
      </c>
      <c r="S1500" s="9">
        <v>103</v>
      </c>
      <c r="T1500" s="9" t="s">
        <v>220</v>
      </c>
      <c r="U1500" s="9" t="s">
        <v>248</v>
      </c>
      <c r="X1500" s="9">
        <f>INDEX(SLA_Policy!$D$2:$D$5,MATCH(F1500,SLA_Policy!$A$2:$A$5,0))</f>
        <v>72</v>
      </c>
      <c r="Y1500" s="9" t="str">
        <f>IF(E1500="Cancelled","Excluded",IF(D1500="",IF((SLA_Policy!$B$8-B1500)*24&gt;X1500,"Open - Breached","Open - On Track"),IF((D1500-B1500)*24&lt;=X1500,"Met","Breached")))</f>
        <v>Met</v>
      </c>
    </row>
    <row r="1501" spans="1:25" x14ac:dyDescent="0.25">
      <c r="A1501" s="9" t="s">
        <v>3561</v>
      </c>
      <c r="B1501" s="23">
        <v>45968.593055555597</v>
      </c>
      <c r="C1501" s="23">
        <v>45968.610416666699</v>
      </c>
      <c r="D1501" s="23">
        <v>45971.370833333298</v>
      </c>
      <c r="E1501" s="9" t="s">
        <v>212</v>
      </c>
      <c r="F1501" s="9" t="s">
        <v>188</v>
      </c>
      <c r="G1501" s="9" t="s">
        <v>213</v>
      </c>
      <c r="H1501" s="9" t="s">
        <v>88</v>
      </c>
      <c r="I1501" s="9" t="s">
        <v>92</v>
      </c>
      <c r="J1501" s="9" t="s">
        <v>214</v>
      </c>
      <c r="K1501" s="9" t="s">
        <v>239</v>
      </c>
      <c r="L1501" s="9" t="s">
        <v>311</v>
      </c>
      <c r="M1501" s="9" t="s">
        <v>2049</v>
      </c>
      <c r="N1501" s="9" t="s">
        <v>198</v>
      </c>
      <c r="O1501" s="9" t="s">
        <v>178</v>
      </c>
      <c r="P1501" s="9" t="s">
        <v>360</v>
      </c>
      <c r="Q1501" s="9" t="s">
        <v>273</v>
      </c>
      <c r="R1501" s="9">
        <v>0</v>
      </c>
      <c r="S1501" s="9">
        <v>10</v>
      </c>
      <c r="T1501" s="9" t="s">
        <v>136</v>
      </c>
      <c r="U1501" s="9" t="s">
        <v>266</v>
      </c>
      <c r="X1501" s="9">
        <f>INDEX(SLA_Policy!$D$2:$D$5,MATCH(F1501,SLA_Policy!$A$2:$A$5,0))</f>
        <v>72</v>
      </c>
      <c r="Y1501" s="9" t="str">
        <f>IF(E1501="Cancelled","Excluded",IF(D1501="",IF((SLA_Policy!$B$8-B1501)*24&gt;X1501,"Open - Breached","Open - On Track"),IF((D1501-B1501)*24&lt;=X1501,"Met","Breached")))</f>
        <v>Met</v>
      </c>
    </row>
    <row r="1502" spans="1:25" x14ac:dyDescent="0.25">
      <c r="A1502" s="9" t="s">
        <v>3562</v>
      </c>
      <c r="B1502" s="23">
        <v>45968.595138888901</v>
      </c>
      <c r="C1502" s="23">
        <v>45968.606249999997</v>
      </c>
      <c r="D1502" s="23">
        <v>45968.661111111098</v>
      </c>
      <c r="E1502" s="9" t="s">
        <v>212</v>
      </c>
      <c r="F1502" s="9" t="s">
        <v>188</v>
      </c>
      <c r="G1502" s="9" t="s">
        <v>213</v>
      </c>
      <c r="H1502" s="9" t="s">
        <v>162</v>
      </c>
      <c r="I1502" s="9" t="s">
        <v>244</v>
      </c>
      <c r="J1502" s="9" t="s">
        <v>370</v>
      </c>
      <c r="K1502" s="9" t="s">
        <v>246</v>
      </c>
      <c r="L1502" s="9" t="s">
        <v>270</v>
      </c>
      <c r="M1502" s="9" t="s">
        <v>3067</v>
      </c>
      <c r="N1502" s="9" t="s">
        <v>199</v>
      </c>
      <c r="O1502" s="9" t="s">
        <v>179</v>
      </c>
      <c r="P1502" s="9" t="s">
        <v>337</v>
      </c>
      <c r="Q1502" s="9" t="s">
        <v>219</v>
      </c>
      <c r="R1502" s="9">
        <v>0</v>
      </c>
      <c r="S1502" s="9">
        <v>19</v>
      </c>
      <c r="U1502" s="9" t="s">
        <v>376</v>
      </c>
      <c r="X1502" s="9">
        <f>INDEX(SLA_Policy!$D$2:$D$5,MATCH(F1502,SLA_Policy!$A$2:$A$5,0))</f>
        <v>72</v>
      </c>
      <c r="Y1502" s="9" t="str">
        <f>IF(E1502="Cancelled","Excluded",IF(D1502="",IF((SLA_Policy!$B$8-B1502)*24&gt;X1502,"Open - Breached","Open - On Track"),IF((D1502-B1502)*24&lt;=X1502,"Met","Breached")))</f>
        <v>Met</v>
      </c>
    </row>
    <row r="1503" spans="1:25" x14ac:dyDescent="0.25">
      <c r="A1503" s="9" t="s">
        <v>3563</v>
      </c>
      <c r="B1503" s="23">
        <v>45968.610416666699</v>
      </c>
      <c r="C1503" s="23">
        <v>45968.648611111101</v>
      </c>
      <c r="D1503" s="23">
        <v>45971.388888888898</v>
      </c>
      <c r="E1503" s="9" t="s">
        <v>212</v>
      </c>
      <c r="F1503" s="9" t="s">
        <v>189</v>
      </c>
      <c r="G1503" s="9" t="s">
        <v>213</v>
      </c>
      <c r="H1503" s="9" t="s">
        <v>165</v>
      </c>
      <c r="I1503" s="9" t="s">
        <v>567</v>
      </c>
      <c r="J1503" s="9" t="s">
        <v>1451</v>
      </c>
      <c r="K1503" s="9" t="s">
        <v>246</v>
      </c>
      <c r="L1503" s="9" t="s">
        <v>216</v>
      </c>
      <c r="M1503" s="9" t="s">
        <v>3564</v>
      </c>
      <c r="N1503" s="9" t="s">
        <v>196</v>
      </c>
      <c r="O1503" s="9" t="s">
        <v>176</v>
      </c>
      <c r="P1503" s="9" t="s">
        <v>419</v>
      </c>
      <c r="Q1503" s="9" t="s">
        <v>219</v>
      </c>
      <c r="R1503" s="9">
        <v>0</v>
      </c>
      <c r="S1503" s="9">
        <v>41</v>
      </c>
      <c r="U1503" s="9" t="s">
        <v>230</v>
      </c>
      <c r="X1503" s="9">
        <f>INDEX(SLA_Policy!$D$2:$D$5,MATCH(F1503,SLA_Policy!$A$2:$A$5,0))</f>
        <v>120</v>
      </c>
      <c r="Y1503" s="9" t="str">
        <f>IF(E1503="Cancelled","Excluded",IF(D1503="",IF((SLA_Policy!$B$8-B1503)*24&gt;X1503,"Open - Breached","Open - On Track"),IF((D1503-B1503)*24&lt;=X1503,"Met","Breached")))</f>
        <v>Met</v>
      </c>
    </row>
    <row r="1504" spans="1:25" x14ac:dyDescent="0.25">
      <c r="A1504" s="9" t="s">
        <v>3565</v>
      </c>
      <c r="B1504" s="23">
        <v>45968.610416666699</v>
      </c>
      <c r="C1504" s="23">
        <v>45968.623611111099</v>
      </c>
      <c r="D1504" s="23">
        <v>45971.374305555597</v>
      </c>
      <c r="E1504" s="9" t="s">
        <v>212</v>
      </c>
      <c r="F1504" s="9" t="s">
        <v>188</v>
      </c>
      <c r="G1504" s="9" t="s">
        <v>213</v>
      </c>
      <c r="H1504" s="9" t="s">
        <v>166</v>
      </c>
      <c r="I1504" s="9" t="s">
        <v>286</v>
      </c>
      <c r="J1504" s="9" t="s">
        <v>2001</v>
      </c>
      <c r="K1504" s="9" t="s">
        <v>239</v>
      </c>
      <c r="L1504" s="9" t="s">
        <v>282</v>
      </c>
      <c r="M1504" s="9" t="s">
        <v>426</v>
      </c>
      <c r="N1504" s="9" t="s">
        <v>197</v>
      </c>
      <c r="O1504" s="9" t="s">
        <v>181</v>
      </c>
      <c r="P1504" s="9" t="s">
        <v>668</v>
      </c>
      <c r="Q1504" s="9" t="s">
        <v>219</v>
      </c>
      <c r="R1504" s="9">
        <v>0</v>
      </c>
      <c r="S1504" s="9">
        <v>7</v>
      </c>
      <c r="U1504" s="9" t="s">
        <v>266</v>
      </c>
      <c r="X1504" s="9">
        <f>INDEX(SLA_Policy!$D$2:$D$5,MATCH(F1504,SLA_Policy!$A$2:$A$5,0))</f>
        <v>72</v>
      </c>
      <c r="Y1504" s="9" t="str">
        <f>IF(E1504="Cancelled","Excluded",IF(D1504="",IF((SLA_Policy!$B$8-B1504)*24&gt;X1504,"Open - Breached","Open - On Track"),IF((D1504-B1504)*24&lt;=X1504,"Met","Breached")))</f>
        <v>Met</v>
      </c>
    </row>
    <row r="1505" spans="1:25" x14ac:dyDescent="0.25">
      <c r="A1505" s="9" t="s">
        <v>3566</v>
      </c>
      <c r="B1505" s="23">
        <v>45968.620138888902</v>
      </c>
      <c r="C1505" s="23">
        <v>45968.629166666702</v>
      </c>
      <c r="D1505" s="23">
        <v>45968.649305555598</v>
      </c>
      <c r="E1505" s="9" t="s">
        <v>212</v>
      </c>
      <c r="F1505" s="9" t="s">
        <v>188</v>
      </c>
      <c r="G1505" s="9" t="s">
        <v>213</v>
      </c>
      <c r="H1505" s="9" t="s">
        <v>161</v>
      </c>
      <c r="I1505" s="9" t="s">
        <v>389</v>
      </c>
      <c r="J1505" s="9" t="s">
        <v>1878</v>
      </c>
      <c r="K1505" s="9" t="s">
        <v>262</v>
      </c>
      <c r="L1505" s="9" t="s">
        <v>270</v>
      </c>
      <c r="M1505" s="9" t="s">
        <v>3276</v>
      </c>
      <c r="N1505" s="9" t="s">
        <v>198</v>
      </c>
      <c r="O1505" s="9" t="s">
        <v>116</v>
      </c>
      <c r="P1505" s="9" t="s">
        <v>258</v>
      </c>
      <c r="Q1505" s="9" t="s">
        <v>219</v>
      </c>
      <c r="R1505" s="9">
        <v>0</v>
      </c>
      <c r="S1505" s="9">
        <v>12</v>
      </c>
      <c r="U1505" s="9" t="s">
        <v>290</v>
      </c>
      <c r="X1505" s="9">
        <f>INDEX(SLA_Policy!$D$2:$D$5,MATCH(F1505,SLA_Policy!$A$2:$A$5,0))</f>
        <v>72</v>
      </c>
      <c r="Y1505" s="9" t="str">
        <f>IF(E1505="Cancelled","Excluded",IF(D1505="",IF((SLA_Policy!$B$8-B1505)*24&gt;X1505,"Open - Breached","Open - On Track"),IF((D1505-B1505)*24&lt;=X1505,"Met","Breached")))</f>
        <v>Met</v>
      </c>
    </row>
    <row r="1506" spans="1:25" x14ac:dyDescent="0.25">
      <c r="A1506" s="9" t="s">
        <v>3567</v>
      </c>
      <c r="B1506" s="23">
        <v>45968.630555555603</v>
      </c>
      <c r="C1506" s="23">
        <v>45968.692361111098</v>
      </c>
      <c r="D1506" s="23">
        <v>45971.369444444397</v>
      </c>
      <c r="E1506" s="9" t="s">
        <v>212</v>
      </c>
      <c r="F1506" s="9" t="s">
        <v>188</v>
      </c>
      <c r="G1506" s="9" t="s">
        <v>213</v>
      </c>
      <c r="H1506" s="9" t="s">
        <v>164</v>
      </c>
      <c r="I1506" s="9" t="s">
        <v>260</v>
      </c>
      <c r="J1506" s="9" t="s">
        <v>1000</v>
      </c>
      <c r="K1506" s="9" t="s">
        <v>410</v>
      </c>
      <c r="L1506" s="9" t="s">
        <v>104</v>
      </c>
      <c r="M1506" s="9" t="s">
        <v>411</v>
      </c>
      <c r="N1506" s="9" t="s">
        <v>197</v>
      </c>
      <c r="O1506" s="9" t="s">
        <v>180</v>
      </c>
      <c r="P1506" s="9" t="s">
        <v>318</v>
      </c>
      <c r="Q1506" s="9" t="s">
        <v>219</v>
      </c>
      <c r="R1506" s="9">
        <v>0</v>
      </c>
      <c r="S1506" s="9">
        <v>27</v>
      </c>
      <c r="T1506" s="9" t="s">
        <v>265</v>
      </c>
      <c r="U1506" s="9" t="s">
        <v>290</v>
      </c>
      <c r="X1506" s="9">
        <f>INDEX(SLA_Policy!$D$2:$D$5,MATCH(F1506,SLA_Policy!$A$2:$A$5,0))</f>
        <v>72</v>
      </c>
      <c r="Y1506" s="9" t="str">
        <f>IF(E1506="Cancelled","Excluded",IF(D1506="",IF((SLA_Policy!$B$8-B1506)*24&gt;X1506,"Open - Breached","Open - On Track"),IF((D1506-B1506)*24&lt;=X1506,"Met","Breached")))</f>
        <v>Met</v>
      </c>
    </row>
    <row r="1507" spans="1:25" x14ac:dyDescent="0.25">
      <c r="A1507" s="9" t="s">
        <v>3568</v>
      </c>
      <c r="B1507" s="23">
        <v>45968.632638888899</v>
      </c>
      <c r="C1507" s="23">
        <v>45968.653472222199</v>
      </c>
      <c r="D1507" s="23">
        <v>45968.75</v>
      </c>
      <c r="E1507" s="9" t="s">
        <v>212</v>
      </c>
      <c r="F1507" s="9" t="s">
        <v>188</v>
      </c>
      <c r="G1507" s="9" t="s">
        <v>213</v>
      </c>
      <c r="H1507" s="9" t="s">
        <v>165</v>
      </c>
      <c r="I1507" s="9" t="s">
        <v>567</v>
      </c>
      <c r="J1507" s="9" t="s">
        <v>3422</v>
      </c>
      <c r="K1507" s="9" t="s">
        <v>246</v>
      </c>
      <c r="L1507" s="9" t="s">
        <v>311</v>
      </c>
      <c r="M1507" s="9" t="s">
        <v>3569</v>
      </c>
      <c r="N1507" s="9" t="s">
        <v>197</v>
      </c>
      <c r="O1507" s="9" t="s">
        <v>116</v>
      </c>
      <c r="P1507" s="9" t="s">
        <v>590</v>
      </c>
      <c r="Q1507" s="9" t="s">
        <v>219</v>
      </c>
      <c r="R1507" s="9">
        <v>0</v>
      </c>
      <c r="S1507" s="9">
        <v>26</v>
      </c>
      <c r="U1507" s="9" t="s">
        <v>140</v>
      </c>
      <c r="V1507" s="9" t="s">
        <v>3413</v>
      </c>
      <c r="W1507" s="9">
        <v>4</v>
      </c>
      <c r="X1507" s="9">
        <f>INDEX(SLA_Policy!$D$2:$D$5,MATCH(F1507,SLA_Policy!$A$2:$A$5,0))</f>
        <v>72</v>
      </c>
      <c r="Y1507" s="9" t="str">
        <f>IF(E1507="Cancelled","Excluded",IF(D1507="",IF((SLA_Policy!$B$8-B1507)*24&gt;X1507,"Open - Breached","Open - On Track"),IF((D1507-B1507)*24&lt;=X1507,"Met","Breached")))</f>
        <v>Met</v>
      </c>
    </row>
    <row r="1508" spans="1:25" x14ac:dyDescent="0.25">
      <c r="A1508" s="9" t="s">
        <v>3570</v>
      </c>
      <c r="B1508" s="23">
        <v>45968.634722222203</v>
      </c>
      <c r="C1508" s="23">
        <v>45968.643750000003</v>
      </c>
      <c r="D1508" s="23">
        <v>45971.377777777801</v>
      </c>
      <c r="E1508" s="9" t="s">
        <v>212</v>
      </c>
      <c r="F1508" s="9" t="s">
        <v>189</v>
      </c>
      <c r="G1508" s="9" t="s">
        <v>213</v>
      </c>
      <c r="H1508" s="9" t="s">
        <v>167</v>
      </c>
      <c r="I1508" s="9" t="s">
        <v>362</v>
      </c>
      <c r="J1508" s="9" t="s">
        <v>3571</v>
      </c>
      <c r="K1508" s="9" t="s">
        <v>246</v>
      </c>
      <c r="L1508" s="9" t="s">
        <v>307</v>
      </c>
      <c r="M1508" s="9" t="s">
        <v>3572</v>
      </c>
      <c r="N1508" s="9" t="s">
        <v>199</v>
      </c>
      <c r="O1508" s="9" t="s">
        <v>116</v>
      </c>
      <c r="P1508" s="9" t="s">
        <v>258</v>
      </c>
      <c r="Q1508" s="9" t="s">
        <v>219</v>
      </c>
      <c r="R1508" s="9">
        <v>0</v>
      </c>
      <c r="S1508" s="9">
        <v>36</v>
      </c>
      <c r="U1508" s="9" t="s">
        <v>266</v>
      </c>
      <c r="X1508" s="9">
        <f>INDEX(SLA_Policy!$D$2:$D$5,MATCH(F1508,SLA_Policy!$A$2:$A$5,0))</f>
        <v>120</v>
      </c>
      <c r="Y1508" s="9" t="str">
        <f>IF(E1508="Cancelled","Excluded",IF(D1508="",IF((SLA_Policy!$B$8-B1508)*24&gt;X1508,"Open - Breached","Open - On Track"),IF((D1508-B1508)*24&lt;=X1508,"Met","Breached")))</f>
        <v>Met</v>
      </c>
    </row>
    <row r="1509" spans="1:25" x14ac:dyDescent="0.25">
      <c r="A1509" s="9" t="s">
        <v>3573</v>
      </c>
      <c r="B1509" s="23">
        <v>45968.6784722222</v>
      </c>
      <c r="C1509" s="23">
        <v>45968.695138888899</v>
      </c>
      <c r="D1509" s="23">
        <v>45971.362500000003</v>
      </c>
      <c r="E1509" s="9" t="s">
        <v>212</v>
      </c>
      <c r="F1509" s="9" t="s">
        <v>189</v>
      </c>
      <c r="G1509" s="9" t="s">
        <v>213</v>
      </c>
      <c r="H1509" s="9" t="s">
        <v>163</v>
      </c>
      <c r="I1509" s="9" t="s">
        <v>223</v>
      </c>
      <c r="J1509" s="9" t="s">
        <v>3574</v>
      </c>
      <c r="K1509" s="9" t="s">
        <v>225</v>
      </c>
      <c r="L1509" s="9" t="s">
        <v>216</v>
      </c>
      <c r="M1509" s="9" t="s">
        <v>1246</v>
      </c>
      <c r="N1509" s="9" t="s">
        <v>198</v>
      </c>
      <c r="O1509" s="9" t="s">
        <v>176</v>
      </c>
      <c r="P1509" s="9" t="s">
        <v>503</v>
      </c>
      <c r="Q1509" s="9" t="s">
        <v>219</v>
      </c>
      <c r="R1509" s="9">
        <v>0</v>
      </c>
      <c r="S1509" s="9">
        <v>23</v>
      </c>
      <c r="T1509" s="9" t="s">
        <v>220</v>
      </c>
      <c r="U1509" s="9" t="s">
        <v>230</v>
      </c>
      <c r="X1509" s="9">
        <f>INDEX(SLA_Policy!$D$2:$D$5,MATCH(F1509,SLA_Policy!$A$2:$A$5,0))</f>
        <v>120</v>
      </c>
      <c r="Y1509" s="9" t="str">
        <f>IF(E1509="Cancelled","Excluded",IF(D1509="",IF((SLA_Policy!$B$8-B1509)*24&gt;X1509,"Open - Breached","Open - On Track"),IF((D1509-B1509)*24&lt;=X1509,"Met","Breached")))</f>
        <v>Met</v>
      </c>
    </row>
    <row r="1510" spans="1:25" x14ac:dyDescent="0.25">
      <c r="A1510" s="9" t="s">
        <v>3575</v>
      </c>
      <c r="B1510" s="23">
        <v>45968.684027777803</v>
      </c>
      <c r="C1510" s="23">
        <v>45971.315972222197</v>
      </c>
      <c r="D1510" s="23">
        <v>45971.340972222199</v>
      </c>
      <c r="E1510" s="9" t="s">
        <v>212</v>
      </c>
      <c r="F1510" s="9" t="s">
        <v>188</v>
      </c>
      <c r="G1510" s="9" t="s">
        <v>213</v>
      </c>
      <c r="H1510" s="9" t="s">
        <v>161</v>
      </c>
      <c r="I1510" s="9" t="s">
        <v>389</v>
      </c>
      <c r="J1510" s="9" t="s">
        <v>3576</v>
      </c>
      <c r="K1510" s="9" t="s">
        <v>215</v>
      </c>
      <c r="L1510" s="9" t="s">
        <v>104</v>
      </c>
      <c r="M1510" s="9" t="s">
        <v>3577</v>
      </c>
      <c r="N1510" s="9" t="s">
        <v>197</v>
      </c>
      <c r="O1510" s="9" t="s">
        <v>116</v>
      </c>
      <c r="P1510" s="9" t="s">
        <v>590</v>
      </c>
      <c r="Q1510" s="9" t="s">
        <v>219</v>
      </c>
      <c r="R1510" s="9">
        <v>0</v>
      </c>
      <c r="S1510" s="9">
        <v>5</v>
      </c>
      <c r="U1510" s="9" t="s">
        <v>290</v>
      </c>
      <c r="W1510" s="9">
        <v>3</v>
      </c>
      <c r="X1510" s="9">
        <f>INDEX(SLA_Policy!$D$2:$D$5,MATCH(F1510,SLA_Policy!$A$2:$A$5,0))</f>
        <v>72</v>
      </c>
      <c r="Y1510" s="9" t="str">
        <f>IF(E1510="Cancelled","Excluded",IF(D1510="",IF((SLA_Policy!$B$8-B1510)*24&gt;X1510,"Open - Breached","Open - On Track"),IF((D1510-B1510)*24&lt;=X1510,"Met","Breached")))</f>
        <v>Met</v>
      </c>
    </row>
    <row r="1511" spans="1:25" x14ac:dyDescent="0.25">
      <c r="A1511" s="9" t="s">
        <v>3578</v>
      </c>
      <c r="B1511" s="23">
        <v>45968.685416666704</v>
      </c>
      <c r="C1511" s="23">
        <v>45968.7368055556</v>
      </c>
      <c r="D1511" s="23">
        <v>45971.324999999997</v>
      </c>
      <c r="E1511" s="9" t="s">
        <v>212</v>
      </c>
      <c r="F1511" s="9" t="s">
        <v>189</v>
      </c>
      <c r="G1511" s="9" t="s">
        <v>213</v>
      </c>
      <c r="H1511" s="9" t="s">
        <v>167</v>
      </c>
      <c r="I1511" s="9" t="s">
        <v>362</v>
      </c>
      <c r="J1511" s="9" t="s">
        <v>3579</v>
      </c>
      <c r="K1511" s="9" t="s">
        <v>410</v>
      </c>
      <c r="L1511" s="9" t="s">
        <v>311</v>
      </c>
      <c r="M1511" s="9" t="s">
        <v>2699</v>
      </c>
      <c r="N1511" s="9" t="s">
        <v>196</v>
      </c>
      <c r="O1511" s="9" t="s">
        <v>176</v>
      </c>
      <c r="P1511" s="9" t="s">
        <v>419</v>
      </c>
      <c r="Q1511" s="9" t="s">
        <v>219</v>
      </c>
      <c r="R1511" s="9">
        <v>0</v>
      </c>
      <c r="S1511" s="9">
        <v>26</v>
      </c>
      <c r="U1511" s="9" t="s">
        <v>266</v>
      </c>
      <c r="X1511" s="9">
        <f>INDEX(SLA_Policy!$D$2:$D$5,MATCH(F1511,SLA_Policy!$A$2:$A$5,0))</f>
        <v>120</v>
      </c>
      <c r="Y1511" s="9" t="str">
        <f>IF(E1511="Cancelled","Excluded",IF(D1511="",IF((SLA_Policy!$B$8-B1511)*24&gt;X1511,"Open - Breached","Open - On Track"),IF((D1511-B1511)*24&lt;=X1511,"Met","Breached")))</f>
        <v>Met</v>
      </c>
    </row>
    <row r="1512" spans="1:25" x14ac:dyDescent="0.25">
      <c r="A1512" s="9" t="s">
        <v>3580</v>
      </c>
      <c r="B1512" s="23">
        <v>45968.694444444503</v>
      </c>
      <c r="C1512" s="23">
        <v>45968.702777777798</v>
      </c>
      <c r="D1512" s="23">
        <v>45971.352083333302</v>
      </c>
      <c r="E1512" s="9" t="s">
        <v>212</v>
      </c>
      <c r="F1512" s="9" t="s">
        <v>188</v>
      </c>
      <c r="G1512" s="9" t="s">
        <v>236</v>
      </c>
      <c r="H1512" s="9" t="s">
        <v>161</v>
      </c>
      <c r="I1512" s="9" t="s">
        <v>482</v>
      </c>
      <c r="J1512" s="9" t="s">
        <v>3581</v>
      </c>
      <c r="K1512" s="9" t="s">
        <v>303</v>
      </c>
      <c r="L1512" s="9" t="s">
        <v>216</v>
      </c>
      <c r="M1512" s="9" t="s">
        <v>3582</v>
      </c>
      <c r="N1512" s="9" t="s">
        <v>198</v>
      </c>
      <c r="O1512" s="9" t="s">
        <v>116</v>
      </c>
      <c r="P1512" s="9" t="s">
        <v>234</v>
      </c>
      <c r="Q1512" s="9" t="s">
        <v>219</v>
      </c>
      <c r="R1512" s="9">
        <v>0</v>
      </c>
      <c r="S1512" s="9">
        <v>38</v>
      </c>
      <c r="U1512" s="9" t="s">
        <v>242</v>
      </c>
      <c r="W1512" s="9">
        <v>5</v>
      </c>
      <c r="X1512" s="9">
        <f>INDEX(SLA_Policy!$D$2:$D$5,MATCH(F1512,SLA_Policy!$A$2:$A$5,0))</f>
        <v>72</v>
      </c>
      <c r="Y1512" s="9" t="str">
        <f>IF(E1512="Cancelled","Excluded",IF(D1512="",IF((SLA_Policy!$B$8-B1512)*24&gt;X1512,"Open - Breached","Open - On Track"),IF((D1512-B1512)*24&lt;=X1512,"Met","Breached")))</f>
        <v>Met</v>
      </c>
    </row>
    <row r="1513" spans="1:25" x14ac:dyDescent="0.25">
      <c r="A1513" s="9" t="s">
        <v>3583</v>
      </c>
      <c r="B1513" s="23">
        <v>45968.711111111101</v>
      </c>
      <c r="C1513" s="23">
        <v>45971.372222222199</v>
      </c>
      <c r="D1513" s="23">
        <v>45971.384722222203</v>
      </c>
      <c r="E1513" s="9" t="s">
        <v>212</v>
      </c>
      <c r="F1513" s="9" t="s">
        <v>189</v>
      </c>
      <c r="G1513" s="9" t="s">
        <v>213</v>
      </c>
      <c r="H1513" s="9" t="s">
        <v>161</v>
      </c>
      <c r="I1513" s="9" t="s">
        <v>297</v>
      </c>
      <c r="J1513" s="9" t="s">
        <v>3158</v>
      </c>
      <c r="K1513" s="9" t="s">
        <v>246</v>
      </c>
      <c r="L1513" s="9" t="s">
        <v>226</v>
      </c>
      <c r="M1513" s="9" t="s">
        <v>3073</v>
      </c>
      <c r="N1513" s="9" t="s">
        <v>197</v>
      </c>
      <c r="O1513" s="9" t="s">
        <v>177</v>
      </c>
      <c r="P1513" s="9" t="s">
        <v>300</v>
      </c>
      <c r="Q1513" s="9" t="s">
        <v>219</v>
      </c>
      <c r="R1513" s="9">
        <v>0</v>
      </c>
      <c r="S1513" s="9">
        <v>9</v>
      </c>
      <c r="U1513" s="9" t="s">
        <v>266</v>
      </c>
      <c r="X1513" s="9">
        <f>INDEX(SLA_Policy!$D$2:$D$5,MATCH(F1513,SLA_Policy!$A$2:$A$5,0))</f>
        <v>120</v>
      </c>
      <c r="Y1513" s="9" t="str">
        <f>IF(E1513="Cancelled","Excluded",IF(D1513="",IF((SLA_Policy!$B$8-B1513)*24&gt;X1513,"Open - Breached","Open - On Track"),IF((D1513-B1513)*24&lt;=X1513,"Met","Breached")))</f>
        <v>Met</v>
      </c>
    </row>
    <row r="1514" spans="1:25" x14ac:dyDescent="0.25">
      <c r="A1514" s="9" t="s">
        <v>3584</v>
      </c>
      <c r="B1514" s="23">
        <v>45968.728472222203</v>
      </c>
      <c r="C1514" s="23">
        <v>45968.734027777798</v>
      </c>
      <c r="D1514" s="23">
        <v>45971.369444444397</v>
      </c>
      <c r="E1514" s="9" t="s">
        <v>212</v>
      </c>
      <c r="F1514" s="9" t="s">
        <v>188</v>
      </c>
      <c r="G1514" s="9" t="s">
        <v>213</v>
      </c>
      <c r="H1514" s="9" t="s">
        <v>88</v>
      </c>
      <c r="I1514" s="9" t="s">
        <v>92</v>
      </c>
      <c r="J1514" s="9" t="s">
        <v>3585</v>
      </c>
      <c r="K1514" s="9" t="s">
        <v>215</v>
      </c>
      <c r="L1514" s="9" t="s">
        <v>104</v>
      </c>
      <c r="M1514" s="9" t="s">
        <v>3586</v>
      </c>
      <c r="N1514" s="9" t="s">
        <v>198</v>
      </c>
      <c r="O1514" s="9" t="s">
        <v>178</v>
      </c>
      <c r="P1514" s="9" t="s">
        <v>321</v>
      </c>
      <c r="Q1514" s="9" t="s">
        <v>219</v>
      </c>
      <c r="R1514" s="9">
        <v>0</v>
      </c>
      <c r="S1514" s="9">
        <v>13</v>
      </c>
      <c r="T1514" s="9" t="s">
        <v>136</v>
      </c>
      <c r="U1514" s="9" t="s">
        <v>266</v>
      </c>
      <c r="X1514" s="9">
        <f>INDEX(SLA_Policy!$D$2:$D$5,MATCH(F1514,SLA_Policy!$A$2:$A$5,0))</f>
        <v>72</v>
      </c>
      <c r="Y1514" s="9" t="str">
        <f>IF(E1514="Cancelled","Excluded",IF(D1514="",IF((SLA_Policy!$B$8-B1514)*24&gt;X1514,"Open - Breached","Open - On Track"),IF((D1514-B1514)*24&lt;=X1514,"Met","Breached")))</f>
        <v>Met</v>
      </c>
    </row>
    <row r="1515" spans="1:25" x14ac:dyDescent="0.25">
      <c r="A1515" s="9" t="s">
        <v>3587</v>
      </c>
      <c r="B1515" s="23">
        <v>45968.770833333299</v>
      </c>
      <c r="C1515" s="23">
        <v>45968.772916666698</v>
      </c>
      <c r="D1515" s="23">
        <v>45971.323611111096</v>
      </c>
      <c r="E1515" s="9" t="s">
        <v>212</v>
      </c>
      <c r="F1515" s="9" t="s">
        <v>188</v>
      </c>
      <c r="G1515" s="9" t="s">
        <v>213</v>
      </c>
      <c r="H1515" s="9" t="s">
        <v>164</v>
      </c>
      <c r="I1515" s="9" t="s">
        <v>260</v>
      </c>
      <c r="J1515" s="9" t="s">
        <v>2616</v>
      </c>
      <c r="K1515" s="9" t="s">
        <v>410</v>
      </c>
      <c r="L1515" s="9" t="s">
        <v>104</v>
      </c>
      <c r="M1515" s="9" t="s">
        <v>3588</v>
      </c>
      <c r="N1515" s="9" t="s">
        <v>198</v>
      </c>
      <c r="O1515" s="9" t="s">
        <v>179</v>
      </c>
      <c r="P1515" s="9" t="s">
        <v>337</v>
      </c>
      <c r="Q1515" s="9" t="s">
        <v>219</v>
      </c>
      <c r="R1515" s="9">
        <v>0</v>
      </c>
      <c r="S1515" s="9">
        <v>39</v>
      </c>
      <c r="T1515" s="9" t="s">
        <v>265</v>
      </c>
      <c r="U1515" s="9" t="s">
        <v>266</v>
      </c>
      <c r="W1515" s="9">
        <v>5</v>
      </c>
      <c r="X1515" s="9">
        <f>INDEX(SLA_Policy!$D$2:$D$5,MATCH(F1515,SLA_Policy!$A$2:$A$5,0))</f>
        <v>72</v>
      </c>
      <c r="Y1515" s="9" t="str">
        <f>IF(E1515="Cancelled","Excluded",IF(D1515="",IF((SLA_Policy!$B$8-B1515)*24&gt;X1515,"Open - Breached","Open - On Track"),IF((D1515-B1515)*24&lt;=X1515,"Met","Breached")))</f>
        <v>Met</v>
      </c>
    </row>
    <row r="1516" spans="1:25" x14ac:dyDescent="0.25">
      <c r="A1516" s="9" t="s">
        <v>3589</v>
      </c>
      <c r="B1516" s="23">
        <v>45969.194444444503</v>
      </c>
      <c r="C1516" s="23">
        <v>45971.365277777797</v>
      </c>
      <c r="D1516" s="23">
        <v>45971.385416666701</v>
      </c>
      <c r="E1516" s="9" t="s">
        <v>212</v>
      </c>
      <c r="F1516" s="9" t="s">
        <v>188</v>
      </c>
      <c r="G1516" s="9" t="s">
        <v>213</v>
      </c>
      <c r="H1516" s="9" t="s">
        <v>162</v>
      </c>
      <c r="I1516" s="9" t="s">
        <v>244</v>
      </c>
      <c r="J1516" s="9" t="s">
        <v>3590</v>
      </c>
      <c r="K1516" s="9" t="s">
        <v>246</v>
      </c>
      <c r="L1516" s="9" t="s">
        <v>311</v>
      </c>
      <c r="M1516" s="9" t="s">
        <v>3591</v>
      </c>
      <c r="N1516" s="9" t="s">
        <v>200</v>
      </c>
      <c r="O1516" s="9" t="s">
        <v>116</v>
      </c>
      <c r="P1516" s="9" t="s">
        <v>218</v>
      </c>
      <c r="Q1516" s="9" t="s">
        <v>219</v>
      </c>
      <c r="R1516" s="9">
        <v>0</v>
      </c>
      <c r="S1516" s="9">
        <v>28</v>
      </c>
      <c r="U1516" s="9" t="s">
        <v>661</v>
      </c>
      <c r="W1516" s="9">
        <v>5</v>
      </c>
      <c r="X1516" s="9">
        <f>INDEX(SLA_Policy!$D$2:$D$5,MATCH(F1516,SLA_Policy!$A$2:$A$5,0))</f>
        <v>72</v>
      </c>
      <c r="Y1516" s="9" t="str">
        <f>IF(E1516="Cancelled","Excluded",IF(D1516="",IF((SLA_Policy!$B$8-B1516)*24&gt;X1516,"Open - Breached","Open - On Track"),IF((D1516-B1516)*24&lt;=X1516,"Met","Breached")))</f>
        <v>Met</v>
      </c>
    </row>
    <row r="1517" spans="1:25" x14ac:dyDescent="0.25">
      <c r="A1517" s="9" t="s">
        <v>3592</v>
      </c>
      <c r="B1517" s="23">
        <v>45969.507638888899</v>
      </c>
      <c r="C1517" s="23">
        <v>45971.319444444503</v>
      </c>
      <c r="D1517" s="23">
        <v>45971.338888888902</v>
      </c>
      <c r="E1517" s="9" t="s">
        <v>212</v>
      </c>
      <c r="F1517" s="9" t="s">
        <v>188</v>
      </c>
      <c r="G1517" s="9" t="s">
        <v>236</v>
      </c>
      <c r="H1517" s="9" t="s">
        <v>161</v>
      </c>
      <c r="I1517" s="9" t="s">
        <v>482</v>
      </c>
      <c r="J1517" s="9" t="s">
        <v>2619</v>
      </c>
      <c r="K1517" s="9" t="s">
        <v>246</v>
      </c>
      <c r="L1517" s="9" t="s">
        <v>104</v>
      </c>
      <c r="M1517" s="9" t="s">
        <v>3593</v>
      </c>
      <c r="N1517" s="9" t="s">
        <v>196</v>
      </c>
      <c r="O1517" s="9" t="s">
        <v>177</v>
      </c>
      <c r="P1517" s="9" t="s">
        <v>300</v>
      </c>
      <c r="Q1517" s="9" t="s">
        <v>219</v>
      </c>
      <c r="R1517" s="9">
        <v>0</v>
      </c>
      <c r="S1517" s="9">
        <v>58</v>
      </c>
      <c r="U1517" s="9" t="s">
        <v>242</v>
      </c>
      <c r="X1517" s="9">
        <f>INDEX(SLA_Policy!$D$2:$D$5,MATCH(F1517,SLA_Policy!$A$2:$A$5,0))</f>
        <v>72</v>
      </c>
      <c r="Y1517" s="9" t="str">
        <f>IF(E1517="Cancelled","Excluded",IF(D1517="",IF((SLA_Policy!$B$8-B1517)*24&gt;X1517,"Open - Breached","Open - On Track"),IF((D1517-B1517)*24&lt;=X1517,"Met","Breached")))</f>
        <v>Met</v>
      </c>
    </row>
    <row r="1518" spans="1:25" x14ac:dyDescent="0.25">
      <c r="A1518" s="9" t="s">
        <v>3594</v>
      </c>
      <c r="B1518" s="23">
        <v>45969.622916666704</v>
      </c>
      <c r="C1518" s="23">
        <v>45971.351388888899</v>
      </c>
      <c r="D1518" s="23">
        <v>45973.338194444397</v>
      </c>
      <c r="E1518" s="9" t="s">
        <v>212</v>
      </c>
      <c r="F1518" s="9" t="s">
        <v>189</v>
      </c>
      <c r="G1518" s="9" t="s">
        <v>213</v>
      </c>
      <c r="H1518" s="9" t="s">
        <v>163</v>
      </c>
      <c r="I1518" s="9" t="s">
        <v>405</v>
      </c>
      <c r="J1518" s="9" t="s">
        <v>1760</v>
      </c>
      <c r="K1518" s="9" t="s">
        <v>225</v>
      </c>
      <c r="L1518" s="9" t="s">
        <v>216</v>
      </c>
      <c r="M1518" s="9" t="s">
        <v>2758</v>
      </c>
      <c r="N1518" s="9" t="s">
        <v>197</v>
      </c>
      <c r="O1518" s="9" t="s">
        <v>176</v>
      </c>
      <c r="P1518" s="9" t="s">
        <v>570</v>
      </c>
      <c r="Q1518" s="9" t="s">
        <v>219</v>
      </c>
      <c r="R1518" s="9">
        <v>0</v>
      </c>
      <c r="S1518" s="9">
        <v>9</v>
      </c>
      <c r="U1518" s="9" t="s">
        <v>266</v>
      </c>
      <c r="X1518" s="9">
        <f>INDEX(SLA_Policy!$D$2:$D$5,MATCH(F1518,SLA_Policy!$A$2:$A$5,0))</f>
        <v>120</v>
      </c>
      <c r="Y1518" s="9" t="str">
        <f>IF(E1518="Cancelled","Excluded",IF(D1518="",IF((SLA_Policy!$B$8-B1518)*24&gt;X1518,"Open - Breached","Open - On Track"),IF((D1518-B1518)*24&lt;=X1518,"Met","Breached")))</f>
        <v>Met</v>
      </c>
    </row>
    <row r="1519" spans="1:25" x14ac:dyDescent="0.25">
      <c r="A1519" s="9" t="s">
        <v>3595</v>
      </c>
      <c r="B1519" s="23">
        <v>45969.666666666701</v>
      </c>
      <c r="C1519" s="23">
        <v>45971.372916666704</v>
      </c>
      <c r="D1519" s="23">
        <v>45971.4</v>
      </c>
      <c r="E1519" s="9" t="s">
        <v>212</v>
      </c>
      <c r="F1519" s="9" t="s">
        <v>188</v>
      </c>
      <c r="G1519" s="9" t="s">
        <v>213</v>
      </c>
      <c r="H1519" s="9" t="s">
        <v>162</v>
      </c>
      <c r="I1519" s="9" t="s">
        <v>345</v>
      </c>
      <c r="J1519" s="9" t="s">
        <v>1501</v>
      </c>
      <c r="K1519" s="9" t="s">
        <v>246</v>
      </c>
      <c r="L1519" s="9" t="s">
        <v>293</v>
      </c>
      <c r="M1519" s="9" t="s">
        <v>3596</v>
      </c>
      <c r="N1519" s="9" t="s">
        <v>199</v>
      </c>
      <c r="O1519" s="9" t="s">
        <v>116</v>
      </c>
      <c r="P1519" s="9" t="s">
        <v>574</v>
      </c>
      <c r="Q1519" s="9" t="s">
        <v>219</v>
      </c>
      <c r="R1519" s="9">
        <v>0</v>
      </c>
      <c r="S1519" s="9">
        <v>23</v>
      </c>
      <c r="U1519" s="9" t="s">
        <v>290</v>
      </c>
      <c r="X1519" s="9">
        <f>INDEX(SLA_Policy!$D$2:$D$5,MATCH(F1519,SLA_Policy!$A$2:$A$5,0))</f>
        <v>72</v>
      </c>
      <c r="Y1519" s="9" t="str">
        <f>IF(E1519="Cancelled","Excluded",IF(D1519="",IF((SLA_Policy!$B$8-B1519)*24&gt;X1519,"Open - Breached","Open - On Track"),IF((D1519-B1519)*24&lt;=X1519,"Met","Breached")))</f>
        <v>Met</v>
      </c>
    </row>
    <row r="1520" spans="1:25" x14ac:dyDescent="0.25">
      <c r="A1520" s="9" t="s">
        <v>3597</v>
      </c>
      <c r="B1520" s="23">
        <v>45969.722916666702</v>
      </c>
      <c r="C1520" s="23">
        <v>45971.295833333301</v>
      </c>
      <c r="D1520" s="23">
        <v>45971.301388888904</v>
      </c>
      <c r="E1520" s="9" t="s">
        <v>212</v>
      </c>
      <c r="F1520" s="9" t="s">
        <v>189</v>
      </c>
      <c r="G1520" s="9" t="s">
        <v>213</v>
      </c>
      <c r="H1520" s="9" t="s">
        <v>162</v>
      </c>
      <c r="I1520" s="9" t="s">
        <v>244</v>
      </c>
      <c r="J1520" s="9" t="s">
        <v>1170</v>
      </c>
      <c r="K1520" s="9" t="s">
        <v>246</v>
      </c>
      <c r="L1520" s="9" t="s">
        <v>270</v>
      </c>
      <c r="M1520" s="9" t="s">
        <v>1746</v>
      </c>
      <c r="N1520" s="9" t="s">
        <v>198</v>
      </c>
      <c r="O1520" s="9" t="s">
        <v>116</v>
      </c>
      <c r="P1520" s="9" t="s">
        <v>551</v>
      </c>
      <c r="Q1520" s="9" t="s">
        <v>219</v>
      </c>
      <c r="R1520" s="9">
        <v>0</v>
      </c>
      <c r="S1520" s="9">
        <v>11</v>
      </c>
      <c r="U1520" s="9" t="s">
        <v>266</v>
      </c>
      <c r="X1520" s="9">
        <f>INDEX(SLA_Policy!$D$2:$D$5,MATCH(F1520,SLA_Policy!$A$2:$A$5,0))</f>
        <v>120</v>
      </c>
      <c r="Y1520" s="9" t="str">
        <f>IF(E1520="Cancelled","Excluded",IF(D1520="",IF((SLA_Policy!$B$8-B1520)*24&gt;X1520,"Open - Breached","Open - On Track"),IF((D1520-B1520)*24&lt;=X1520,"Met","Breached")))</f>
        <v>Met</v>
      </c>
    </row>
    <row r="1521" spans="1:25" x14ac:dyDescent="0.25">
      <c r="A1521" s="9" t="s">
        <v>3598</v>
      </c>
      <c r="B1521" s="23">
        <v>45969.834027777797</v>
      </c>
      <c r="C1521" s="23">
        <v>45971.3125</v>
      </c>
      <c r="D1521" s="23">
        <v>45971.340972222199</v>
      </c>
      <c r="E1521" s="9" t="s">
        <v>212</v>
      </c>
      <c r="F1521" s="9" t="s">
        <v>188</v>
      </c>
      <c r="G1521" s="9" t="s">
        <v>213</v>
      </c>
      <c r="H1521" s="9" t="s">
        <v>161</v>
      </c>
      <c r="I1521" s="9" t="s">
        <v>389</v>
      </c>
      <c r="J1521" s="9" t="s">
        <v>2468</v>
      </c>
      <c r="K1521" s="9" t="s">
        <v>239</v>
      </c>
      <c r="L1521" s="9" t="s">
        <v>216</v>
      </c>
      <c r="M1521" s="9" t="s">
        <v>524</v>
      </c>
      <c r="N1521" s="9" t="s">
        <v>200</v>
      </c>
      <c r="O1521" s="9" t="s">
        <v>116</v>
      </c>
      <c r="P1521" s="9" t="s">
        <v>295</v>
      </c>
      <c r="Q1521" s="9" t="s">
        <v>219</v>
      </c>
      <c r="R1521" s="9">
        <v>0</v>
      </c>
      <c r="S1521" s="9">
        <v>5</v>
      </c>
      <c r="U1521" s="9" t="s">
        <v>266</v>
      </c>
      <c r="X1521" s="9">
        <f>INDEX(SLA_Policy!$D$2:$D$5,MATCH(F1521,SLA_Policy!$A$2:$A$5,0))</f>
        <v>72</v>
      </c>
      <c r="Y1521" s="9" t="str">
        <f>IF(E1521="Cancelled","Excluded",IF(D1521="",IF((SLA_Policy!$B$8-B1521)*24&gt;X1521,"Open - Breached","Open - On Track"),IF((D1521-B1521)*24&lt;=X1521,"Met","Breached")))</f>
        <v>Met</v>
      </c>
    </row>
    <row r="1522" spans="1:25" x14ac:dyDescent="0.25">
      <c r="A1522" s="9" t="s">
        <v>3599</v>
      </c>
      <c r="B1522" s="23">
        <v>45969.914583333302</v>
      </c>
      <c r="C1522" s="23">
        <v>45971.3659722222</v>
      </c>
      <c r="D1522" s="23">
        <v>45971.385416666701</v>
      </c>
      <c r="E1522" s="9" t="s">
        <v>212</v>
      </c>
      <c r="F1522" s="9" t="s">
        <v>188</v>
      </c>
      <c r="G1522" s="9" t="s">
        <v>213</v>
      </c>
      <c r="H1522" s="9" t="s">
        <v>165</v>
      </c>
      <c r="I1522" s="9" t="s">
        <v>469</v>
      </c>
      <c r="J1522" s="9" t="s">
        <v>837</v>
      </c>
      <c r="K1522" s="9" t="s">
        <v>246</v>
      </c>
      <c r="L1522" s="9" t="s">
        <v>216</v>
      </c>
      <c r="M1522" s="9" t="s">
        <v>2286</v>
      </c>
      <c r="N1522" s="9" t="s">
        <v>198</v>
      </c>
      <c r="O1522" s="9" t="s">
        <v>176</v>
      </c>
      <c r="P1522" s="9" t="s">
        <v>503</v>
      </c>
      <c r="Q1522" s="9" t="s">
        <v>219</v>
      </c>
      <c r="R1522" s="9">
        <v>0</v>
      </c>
      <c r="S1522" s="9">
        <v>18</v>
      </c>
      <c r="U1522" s="9" t="s">
        <v>266</v>
      </c>
      <c r="X1522" s="9">
        <f>INDEX(SLA_Policy!$D$2:$D$5,MATCH(F1522,SLA_Policy!$A$2:$A$5,0))</f>
        <v>72</v>
      </c>
      <c r="Y1522" s="9" t="str">
        <f>IF(E1522="Cancelled","Excluded",IF(D1522="",IF((SLA_Policy!$B$8-B1522)*24&gt;X1522,"Open - Breached","Open - On Track"),IF((D1522-B1522)*24&lt;=X1522,"Met","Breached")))</f>
        <v>Met</v>
      </c>
    </row>
    <row r="1523" spans="1:25" x14ac:dyDescent="0.25">
      <c r="A1523" s="9" t="s">
        <v>3600</v>
      </c>
      <c r="B1523" s="23">
        <v>45970.385416666701</v>
      </c>
      <c r="C1523" s="23">
        <v>45971.366666666698</v>
      </c>
      <c r="D1523" s="23">
        <v>45971.390972222202</v>
      </c>
      <c r="E1523" s="9" t="s">
        <v>212</v>
      </c>
      <c r="F1523" s="9" t="s">
        <v>188</v>
      </c>
      <c r="G1523" s="9" t="s">
        <v>213</v>
      </c>
      <c r="H1523" s="9" t="s">
        <v>88</v>
      </c>
      <c r="I1523" s="9" t="s">
        <v>92</v>
      </c>
      <c r="J1523" s="9" t="s">
        <v>413</v>
      </c>
      <c r="K1523" s="9" t="s">
        <v>215</v>
      </c>
      <c r="L1523" s="9" t="s">
        <v>226</v>
      </c>
      <c r="M1523" s="9" t="s">
        <v>636</v>
      </c>
      <c r="N1523" s="9" t="s">
        <v>198</v>
      </c>
      <c r="O1523" s="9" t="s">
        <v>178</v>
      </c>
      <c r="P1523" s="9" t="s">
        <v>272</v>
      </c>
      <c r="Q1523" s="9" t="s">
        <v>219</v>
      </c>
      <c r="R1523" s="9">
        <v>0</v>
      </c>
      <c r="S1523" s="9">
        <v>43</v>
      </c>
      <c r="T1523" s="9" t="s">
        <v>220</v>
      </c>
      <c r="U1523" s="9" t="s">
        <v>221</v>
      </c>
      <c r="W1523" s="9">
        <v>5</v>
      </c>
      <c r="X1523" s="9">
        <f>INDEX(SLA_Policy!$D$2:$D$5,MATCH(F1523,SLA_Policy!$A$2:$A$5,0))</f>
        <v>72</v>
      </c>
      <c r="Y1523" s="9" t="str">
        <f>IF(E1523="Cancelled","Excluded",IF(D1523="",IF((SLA_Policy!$B$8-B1523)*24&gt;X1523,"Open - Breached","Open - On Track"),IF((D1523-B1523)*24&lt;=X1523,"Met","Breached")))</f>
        <v>Met</v>
      </c>
    </row>
    <row r="1524" spans="1:25" x14ac:dyDescent="0.25">
      <c r="A1524" s="9" t="s">
        <v>3601</v>
      </c>
      <c r="B1524" s="23">
        <v>45970.588888888902</v>
      </c>
      <c r="C1524" s="23">
        <v>45971.3</v>
      </c>
      <c r="D1524" s="23">
        <v>45971.329861111102</v>
      </c>
      <c r="E1524" s="9" t="s">
        <v>212</v>
      </c>
      <c r="F1524" s="9" t="s">
        <v>189</v>
      </c>
      <c r="G1524" s="9" t="s">
        <v>236</v>
      </c>
      <c r="H1524" s="9" t="s">
        <v>167</v>
      </c>
      <c r="I1524" s="9" t="s">
        <v>255</v>
      </c>
      <c r="J1524" s="9" t="s">
        <v>3602</v>
      </c>
      <c r="K1524" s="9" t="s">
        <v>239</v>
      </c>
      <c r="L1524" s="9" t="s">
        <v>216</v>
      </c>
      <c r="M1524" s="9" t="s">
        <v>3477</v>
      </c>
      <c r="N1524" s="9" t="s">
        <v>196</v>
      </c>
      <c r="O1524" s="9" t="s">
        <v>176</v>
      </c>
      <c r="P1524" s="9" t="s">
        <v>253</v>
      </c>
      <c r="Q1524" s="9" t="s">
        <v>219</v>
      </c>
      <c r="R1524" s="9">
        <v>0</v>
      </c>
      <c r="S1524" s="9">
        <v>57</v>
      </c>
      <c r="U1524" s="9" t="s">
        <v>242</v>
      </c>
      <c r="X1524" s="9">
        <f>INDEX(SLA_Policy!$D$2:$D$5,MATCH(F1524,SLA_Policy!$A$2:$A$5,0))</f>
        <v>120</v>
      </c>
      <c r="Y1524" s="9" t="str">
        <f>IF(E1524="Cancelled","Excluded",IF(D1524="",IF((SLA_Policy!$B$8-B1524)*24&gt;X1524,"Open - Breached","Open - On Track"),IF((D1524-B1524)*24&lt;=X1524,"Met","Breached")))</f>
        <v>Met</v>
      </c>
    </row>
    <row r="1525" spans="1:25" x14ac:dyDescent="0.25">
      <c r="A1525" s="9" t="s">
        <v>3603</v>
      </c>
      <c r="B1525" s="23">
        <v>45971.2319444444</v>
      </c>
      <c r="C1525" s="23">
        <v>45971.3215277778</v>
      </c>
      <c r="D1525" s="23">
        <v>45971.381249999999</v>
      </c>
      <c r="E1525" s="9" t="s">
        <v>212</v>
      </c>
      <c r="F1525" s="9" t="s">
        <v>188</v>
      </c>
      <c r="G1525" s="9" t="s">
        <v>213</v>
      </c>
      <c r="H1525" s="9" t="s">
        <v>165</v>
      </c>
      <c r="I1525" s="9" t="s">
        <v>567</v>
      </c>
      <c r="J1525" s="9" t="s">
        <v>1190</v>
      </c>
      <c r="K1525" s="9" t="s">
        <v>246</v>
      </c>
      <c r="L1525" s="9" t="s">
        <v>216</v>
      </c>
      <c r="M1525" s="9" t="s">
        <v>3604</v>
      </c>
      <c r="N1525" s="9" t="s">
        <v>198</v>
      </c>
      <c r="O1525" s="9" t="s">
        <v>116</v>
      </c>
      <c r="P1525" s="9" t="s">
        <v>234</v>
      </c>
      <c r="Q1525" s="9" t="s">
        <v>219</v>
      </c>
      <c r="R1525" s="9">
        <v>0</v>
      </c>
      <c r="S1525" s="9">
        <v>20</v>
      </c>
      <c r="U1525" s="9" t="s">
        <v>266</v>
      </c>
      <c r="X1525" s="9">
        <f>INDEX(SLA_Policy!$D$2:$D$5,MATCH(F1525,SLA_Policy!$A$2:$A$5,0))</f>
        <v>72</v>
      </c>
      <c r="Y1525" s="9" t="str">
        <f>IF(E1525="Cancelled","Excluded",IF(D1525="",IF((SLA_Policy!$B$8-B1525)*24&gt;X1525,"Open - Breached","Open - On Track"),IF((D1525-B1525)*24&lt;=X1525,"Met","Breached")))</f>
        <v>Met</v>
      </c>
    </row>
    <row r="1526" spans="1:25" x14ac:dyDescent="0.25">
      <c r="A1526" s="9" t="s">
        <v>3605</v>
      </c>
      <c r="B1526" s="23">
        <v>45971.298611111102</v>
      </c>
      <c r="C1526" s="23">
        <v>45971.301388888904</v>
      </c>
      <c r="D1526" s="23">
        <v>45971.3256944444</v>
      </c>
      <c r="E1526" s="9" t="s">
        <v>212</v>
      </c>
      <c r="F1526" s="9" t="s">
        <v>188</v>
      </c>
      <c r="G1526" s="9" t="s">
        <v>213</v>
      </c>
      <c r="H1526" s="9" t="s">
        <v>161</v>
      </c>
      <c r="I1526" s="9" t="s">
        <v>389</v>
      </c>
      <c r="J1526" s="9" t="s">
        <v>767</v>
      </c>
      <c r="K1526" s="9" t="s">
        <v>215</v>
      </c>
      <c r="L1526" s="9" t="s">
        <v>351</v>
      </c>
      <c r="M1526" s="9" t="s">
        <v>2661</v>
      </c>
      <c r="N1526" s="9" t="s">
        <v>198</v>
      </c>
      <c r="O1526" s="9" t="s">
        <v>116</v>
      </c>
      <c r="P1526" s="9" t="s">
        <v>590</v>
      </c>
      <c r="Q1526" s="9" t="s">
        <v>219</v>
      </c>
      <c r="R1526" s="9">
        <v>0</v>
      </c>
      <c r="S1526" s="9">
        <v>4</v>
      </c>
      <c r="U1526" s="9" t="s">
        <v>290</v>
      </c>
      <c r="W1526" s="9">
        <v>5</v>
      </c>
      <c r="X1526" s="9">
        <f>INDEX(SLA_Policy!$D$2:$D$5,MATCH(F1526,SLA_Policy!$A$2:$A$5,0))</f>
        <v>72</v>
      </c>
      <c r="Y1526" s="9" t="str">
        <f>IF(E1526="Cancelled","Excluded",IF(D1526="",IF((SLA_Policy!$B$8-B1526)*24&gt;X1526,"Open - Breached","Open - On Track"),IF((D1526-B1526)*24&lt;=X1526,"Met","Breached")))</f>
        <v>Met</v>
      </c>
    </row>
    <row r="1527" spans="1:25" x14ac:dyDescent="0.25">
      <c r="A1527" s="9" t="s">
        <v>3606</v>
      </c>
      <c r="B1527" s="23">
        <v>45971.304861111101</v>
      </c>
      <c r="C1527" s="23">
        <v>45971.309027777803</v>
      </c>
      <c r="D1527" s="23">
        <v>45971.4555555556</v>
      </c>
      <c r="E1527" s="9" t="s">
        <v>212</v>
      </c>
      <c r="F1527" s="9" t="s">
        <v>187</v>
      </c>
      <c r="G1527" s="9" t="s">
        <v>213</v>
      </c>
      <c r="H1527" s="9" t="s">
        <v>166</v>
      </c>
      <c r="I1527" s="9" t="s">
        <v>286</v>
      </c>
      <c r="J1527" s="9" t="s">
        <v>3607</v>
      </c>
      <c r="K1527" s="9" t="s">
        <v>246</v>
      </c>
      <c r="L1527" s="9" t="s">
        <v>270</v>
      </c>
      <c r="M1527" s="9" t="s">
        <v>2046</v>
      </c>
      <c r="N1527" s="9" t="s">
        <v>197</v>
      </c>
      <c r="O1527" s="9" t="s">
        <v>181</v>
      </c>
      <c r="P1527" s="9" t="s">
        <v>449</v>
      </c>
      <c r="Q1527" s="9" t="s">
        <v>273</v>
      </c>
      <c r="R1527" s="9">
        <v>0</v>
      </c>
      <c r="S1527" s="9">
        <v>21</v>
      </c>
      <c r="U1527" s="9" t="s">
        <v>290</v>
      </c>
      <c r="X1527" s="9">
        <f>INDEX(SLA_Policy!$D$2:$D$5,MATCH(F1527,SLA_Policy!$A$2:$A$5,0))</f>
        <v>8</v>
      </c>
      <c r="Y1527" s="9" t="str">
        <f>IF(E1527="Cancelled","Excluded",IF(D1527="",IF((SLA_Policy!$B$8-B1527)*24&gt;X1527,"Open - Breached","Open - On Track"),IF((D1527-B1527)*24&lt;=X1527,"Met","Breached")))</f>
        <v>Met</v>
      </c>
    </row>
    <row r="1528" spans="1:25" x14ac:dyDescent="0.25">
      <c r="A1528" s="9" t="s">
        <v>3608</v>
      </c>
      <c r="B1528" s="23">
        <v>45971.318749999999</v>
      </c>
      <c r="C1528" s="23">
        <v>45971.323611111096</v>
      </c>
      <c r="D1528" s="23">
        <v>45973.317361111098</v>
      </c>
      <c r="E1528" s="9" t="s">
        <v>212</v>
      </c>
      <c r="F1528" s="9" t="s">
        <v>188</v>
      </c>
      <c r="G1528" s="9" t="s">
        <v>213</v>
      </c>
      <c r="H1528" s="9" t="s">
        <v>167</v>
      </c>
      <c r="I1528" s="9" t="s">
        <v>536</v>
      </c>
      <c r="J1528" s="9" t="s">
        <v>3609</v>
      </c>
      <c r="K1528" s="9" t="s">
        <v>303</v>
      </c>
      <c r="L1528" s="9" t="s">
        <v>270</v>
      </c>
      <c r="M1528" s="9" t="s">
        <v>1263</v>
      </c>
      <c r="N1528" s="9" t="s">
        <v>198</v>
      </c>
      <c r="O1528" s="9" t="s">
        <v>180</v>
      </c>
      <c r="P1528" s="9" t="s">
        <v>318</v>
      </c>
      <c r="Q1528" s="9" t="s">
        <v>219</v>
      </c>
      <c r="R1528" s="9">
        <v>0</v>
      </c>
      <c r="S1528" s="9">
        <v>17</v>
      </c>
      <c r="T1528" s="9" t="s">
        <v>220</v>
      </c>
      <c r="U1528" s="9" t="s">
        <v>266</v>
      </c>
      <c r="W1528" s="9">
        <v>5</v>
      </c>
      <c r="X1528" s="9">
        <f>INDEX(SLA_Policy!$D$2:$D$5,MATCH(F1528,SLA_Policy!$A$2:$A$5,0))</f>
        <v>72</v>
      </c>
      <c r="Y1528" s="9" t="str">
        <f>IF(E1528="Cancelled","Excluded",IF(D1528="",IF((SLA_Policy!$B$8-B1528)*24&gt;X1528,"Open - Breached","Open - On Track"),IF((D1528-B1528)*24&lt;=X1528,"Met","Breached")))</f>
        <v>Met</v>
      </c>
    </row>
    <row r="1529" spans="1:25" x14ac:dyDescent="0.25">
      <c r="A1529" s="9" t="s">
        <v>3610</v>
      </c>
      <c r="B1529" s="23">
        <v>45971.320833333302</v>
      </c>
      <c r="C1529" s="23">
        <v>45971.3215277778</v>
      </c>
      <c r="D1529" s="23">
        <v>45971.3618055556</v>
      </c>
      <c r="E1529" s="9" t="s">
        <v>212</v>
      </c>
      <c r="F1529" s="9" t="s">
        <v>187</v>
      </c>
      <c r="G1529" s="9" t="s">
        <v>213</v>
      </c>
      <c r="H1529" s="9" t="s">
        <v>161</v>
      </c>
      <c r="I1529" s="9" t="s">
        <v>297</v>
      </c>
      <c r="J1529" s="9" t="s">
        <v>3611</v>
      </c>
      <c r="K1529" s="9" t="s">
        <v>246</v>
      </c>
      <c r="L1529" s="9" t="s">
        <v>104</v>
      </c>
      <c r="M1529" s="9" t="s">
        <v>2123</v>
      </c>
      <c r="N1529" s="9" t="s">
        <v>198</v>
      </c>
      <c r="O1529" s="9" t="s">
        <v>177</v>
      </c>
      <c r="P1529" s="9" t="s">
        <v>300</v>
      </c>
      <c r="Q1529" s="9" t="s">
        <v>273</v>
      </c>
      <c r="R1529" s="9">
        <v>0</v>
      </c>
      <c r="S1529" s="9">
        <v>22</v>
      </c>
      <c r="U1529" s="9" t="s">
        <v>290</v>
      </c>
      <c r="W1529" s="9">
        <v>4</v>
      </c>
      <c r="X1529" s="9">
        <f>INDEX(SLA_Policy!$D$2:$D$5,MATCH(F1529,SLA_Policy!$A$2:$A$5,0))</f>
        <v>8</v>
      </c>
      <c r="Y1529" s="9" t="str">
        <f>IF(E1529="Cancelled","Excluded",IF(D1529="",IF((SLA_Policy!$B$8-B1529)*24&gt;X1529,"Open - Breached","Open - On Track"),IF((D1529-B1529)*24&lt;=X1529,"Met","Breached")))</f>
        <v>Met</v>
      </c>
    </row>
    <row r="1530" spans="1:25" x14ac:dyDescent="0.25">
      <c r="A1530" s="9" t="s">
        <v>3612</v>
      </c>
      <c r="B1530" s="23">
        <v>45971.344444444498</v>
      </c>
      <c r="C1530" s="23">
        <v>45971.3972222222</v>
      </c>
      <c r="D1530" s="23">
        <v>45973.308333333298</v>
      </c>
      <c r="E1530" s="9" t="s">
        <v>212</v>
      </c>
      <c r="F1530" s="9" t="s">
        <v>188</v>
      </c>
      <c r="G1530" s="9" t="s">
        <v>236</v>
      </c>
      <c r="H1530" s="9" t="s">
        <v>161</v>
      </c>
      <c r="I1530" s="9" t="s">
        <v>482</v>
      </c>
      <c r="J1530" s="9" t="s">
        <v>2619</v>
      </c>
      <c r="K1530" s="9" t="s">
        <v>215</v>
      </c>
      <c r="L1530" s="9" t="s">
        <v>307</v>
      </c>
      <c r="M1530" s="9" t="s">
        <v>3613</v>
      </c>
      <c r="N1530" s="9" t="s">
        <v>197</v>
      </c>
      <c r="O1530" s="9" t="s">
        <v>177</v>
      </c>
      <c r="P1530" s="9" t="s">
        <v>457</v>
      </c>
      <c r="Q1530" s="9" t="s">
        <v>219</v>
      </c>
      <c r="R1530" s="9">
        <v>0</v>
      </c>
      <c r="S1530" s="9">
        <v>33</v>
      </c>
      <c r="U1530" s="9" t="s">
        <v>242</v>
      </c>
      <c r="X1530" s="9">
        <f>INDEX(SLA_Policy!$D$2:$D$5,MATCH(F1530,SLA_Policy!$A$2:$A$5,0))</f>
        <v>72</v>
      </c>
      <c r="Y1530" s="9" t="str">
        <f>IF(E1530="Cancelled","Excluded",IF(D1530="",IF((SLA_Policy!$B$8-B1530)*24&gt;X1530,"Open - Breached","Open - On Track"),IF((D1530-B1530)*24&lt;=X1530,"Met","Breached")))</f>
        <v>Met</v>
      </c>
    </row>
    <row r="1531" spans="1:25" x14ac:dyDescent="0.25">
      <c r="A1531" s="9" t="s">
        <v>3614</v>
      </c>
      <c r="B1531" s="23">
        <v>45971.346527777801</v>
      </c>
      <c r="C1531" s="23">
        <v>45971.396527777797</v>
      </c>
      <c r="D1531" s="23">
        <v>45971.645138888904</v>
      </c>
      <c r="E1531" s="9" t="s">
        <v>212</v>
      </c>
      <c r="F1531" s="9" t="s">
        <v>189</v>
      </c>
      <c r="G1531" s="9" t="s">
        <v>213</v>
      </c>
      <c r="H1531" s="9" t="s">
        <v>88</v>
      </c>
      <c r="I1531" s="9" t="s">
        <v>92</v>
      </c>
      <c r="J1531" s="9" t="s">
        <v>842</v>
      </c>
      <c r="K1531" s="9" t="s">
        <v>215</v>
      </c>
      <c r="L1531" s="9" t="s">
        <v>216</v>
      </c>
      <c r="M1531" s="9" t="s">
        <v>1073</v>
      </c>
      <c r="N1531" s="9" t="s">
        <v>197</v>
      </c>
      <c r="O1531" s="9" t="s">
        <v>116</v>
      </c>
      <c r="P1531" s="9" t="s">
        <v>218</v>
      </c>
      <c r="Q1531" s="9" t="s">
        <v>219</v>
      </c>
      <c r="R1531" s="9">
        <v>0</v>
      </c>
      <c r="S1531" s="9">
        <v>22</v>
      </c>
      <c r="T1531" s="9" t="s">
        <v>220</v>
      </c>
      <c r="U1531" s="9" t="s">
        <v>266</v>
      </c>
      <c r="W1531" s="9">
        <v>4</v>
      </c>
      <c r="X1531" s="9">
        <f>INDEX(SLA_Policy!$D$2:$D$5,MATCH(F1531,SLA_Policy!$A$2:$A$5,0))</f>
        <v>120</v>
      </c>
      <c r="Y1531" s="9" t="str">
        <f>IF(E1531="Cancelled","Excluded",IF(D1531="",IF((SLA_Policy!$B$8-B1531)*24&gt;X1531,"Open - Breached","Open - On Track"),IF((D1531-B1531)*24&lt;=X1531,"Met","Breached")))</f>
        <v>Met</v>
      </c>
    </row>
    <row r="1532" spans="1:25" x14ac:dyDescent="0.25">
      <c r="A1532" s="9" t="s">
        <v>3615</v>
      </c>
      <c r="B1532" s="23">
        <v>45971.352083333302</v>
      </c>
      <c r="C1532" s="23">
        <v>45971.415972222203</v>
      </c>
      <c r="D1532" s="23">
        <v>45973.326388888898</v>
      </c>
      <c r="E1532" s="9" t="s">
        <v>212</v>
      </c>
      <c r="F1532" s="9" t="s">
        <v>189</v>
      </c>
      <c r="G1532" s="9" t="s">
        <v>213</v>
      </c>
      <c r="H1532" s="9" t="s">
        <v>88</v>
      </c>
      <c r="I1532" s="9" t="s">
        <v>268</v>
      </c>
      <c r="J1532" s="9" t="s">
        <v>2188</v>
      </c>
      <c r="K1532" s="9" t="s">
        <v>246</v>
      </c>
      <c r="L1532" s="9" t="s">
        <v>104</v>
      </c>
      <c r="M1532" s="9" t="s">
        <v>2144</v>
      </c>
      <c r="N1532" s="9" t="s">
        <v>199</v>
      </c>
      <c r="O1532" s="9" t="s">
        <v>178</v>
      </c>
      <c r="P1532" s="9" t="s">
        <v>414</v>
      </c>
      <c r="Q1532" s="9" t="s">
        <v>219</v>
      </c>
      <c r="R1532" s="9">
        <v>0</v>
      </c>
      <c r="S1532" s="9">
        <v>12</v>
      </c>
      <c r="T1532" s="9" t="s">
        <v>220</v>
      </c>
      <c r="U1532" s="9" t="s">
        <v>266</v>
      </c>
      <c r="W1532" s="9">
        <v>5</v>
      </c>
      <c r="X1532" s="9">
        <f>INDEX(SLA_Policy!$D$2:$D$5,MATCH(F1532,SLA_Policy!$A$2:$A$5,0))</f>
        <v>120</v>
      </c>
      <c r="Y1532" s="9" t="str">
        <f>IF(E1532="Cancelled","Excluded",IF(D1532="",IF((SLA_Policy!$B$8-B1532)*24&gt;X1532,"Open - Breached","Open - On Track"),IF((D1532-B1532)*24&lt;=X1532,"Met","Breached")))</f>
        <v>Met</v>
      </c>
    </row>
    <row r="1533" spans="1:25" x14ac:dyDescent="0.25">
      <c r="A1533" s="9" t="s">
        <v>3616</v>
      </c>
      <c r="B1533" s="23">
        <v>45971.366666666698</v>
      </c>
      <c r="C1533" s="23">
        <v>45971.367361111101</v>
      </c>
      <c r="D1533" s="23">
        <v>45971.40625</v>
      </c>
      <c r="E1533" s="9" t="s">
        <v>212</v>
      </c>
      <c r="F1533" s="9" t="s">
        <v>188</v>
      </c>
      <c r="G1533" s="9" t="s">
        <v>213</v>
      </c>
      <c r="H1533" s="9" t="s">
        <v>164</v>
      </c>
      <c r="I1533" s="9" t="s">
        <v>339</v>
      </c>
      <c r="J1533" s="9" t="s">
        <v>2570</v>
      </c>
      <c r="K1533" s="9" t="s">
        <v>246</v>
      </c>
      <c r="L1533" s="9" t="s">
        <v>351</v>
      </c>
      <c r="M1533" s="9" t="s">
        <v>1660</v>
      </c>
      <c r="N1533" s="9" t="s">
        <v>200</v>
      </c>
      <c r="O1533" s="9" t="s">
        <v>116</v>
      </c>
      <c r="P1533" s="9" t="s">
        <v>551</v>
      </c>
      <c r="Q1533" s="9" t="s">
        <v>219</v>
      </c>
      <c r="R1533" s="9">
        <v>0</v>
      </c>
      <c r="S1533" s="9">
        <v>13</v>
      </c>
      <c r="T1533" s="9" t="s">
        <v>343</v>
      </c>
      <c r="U1533" s="9" t="s">
        <v>266</v>
      </c>
      <c r="X1533" s="9">
        <f>INDEX(SLA_Policy!$D$2:$D$5,MATCH(F1533,SLA_Policy!$A$2:$A$5,0))</f>
        <v>72</v>
      </c>
      <c r="Y1533" s="9" t="str">
        <f>IF(E1533="Cancelled","Excluded",IF(D1533="",IF((SLA_Policy!$B$8-B1533)*24&gt;X1533,"Open - Breached","Open - On Track"),IF((D1533-B1533)*24&lt;=X1533,"Met","Breached")))</f>
        <v>Met</v>
      </c>
    </row>
    <row r="1534" spans="1:25" x14ac:dyDescent="0.25">
      <c r="A1534" s="9" t="s">
        <v>3617</v>
      </c>
      <c r="B1534" s="23">
        <v>45971.368055555598</v>
      </c>
      <c r="C1534" s="23">
        <v>45971.370138888902</v>
      </c>
      <c r="D1534" s="23">
        <v>45971.5090277778</v>
      </c>
      <c r="E1534" s="9" t="s">
        <v>212</v>
      </c>
      <c r="F1534" s="9" t="s">
        <v>188</v>
      </c>
      <c r="G1534" s="9" t="s">
        <v>213</v>
      </c>
      <c r="H1534" s="9" t="s">
        <v>88</v>
      </c>
      <c r="I1534" s="9" t="s">
        <v>268</v>
      </c>
      <c r="J1534" s="9" t="s">
        <v>2188</v>
      </c>
      <c r="K1534" s="9" t="s">
        <v>262</v>
      </c>
      <c r="L1534" s="9" t="s">
        <v>311</v>
      </c>
      <c r="M1534" s="9" t="s">
        <v>3618</v>
      </c>
      <c r="N1534" s="9" t="s">
        <v>198</v>
      </c>
      <c r="O1534" s="9" t="s">
        <v>178</v>
      </c>
      <c r="P1534" s="9" t="s">
        <v>360</v>
      </c>
      <c r="Q1534" s="9" t="s">
        <v>219</v>
      </c>
      <c r="R1534" s="9">
        <v>1</v>
      </c>
      <c r="S1534" s="9">
        <v>27</v>
      </c>
      <c r="T1534" s="9" t="s">
        <v>220</v>
      </c>
      <c r="U1534" s="9" t="s">
        <v>376</v>
      </c>
      <c r="W1534" s="9">
        <v>4</v>
      </c>
      <c r="X1534" s="9">
        <f>INDEX(SLA_Policy!$D$2:$D$5,MATCH(F1534,SLA_Policy!$A$2:$A$5,0))</f>
        <v>72</v>
      </c>
      <c r="Y1534" s="9" t="str">
        <f>IF(E1534="Cancelled","Excluded",IF(D1534="",IF((SLA_Policy!$B$8-B1534)*24&gt;X1534,"Open - Breached","Open - On Track"),IF((D1534-B1534)*24&lt;=X1534,"Met","Breached")))</f>
        <v>Met</v>
      </c>
    </row>
    <row r="1535" spans="1:25" x14ac:dyDescent="0.25">
      <c r="A1535" s="9" t="s">
        <v>3619</v>
      </c>
      <c r="B1535" s="23">
        <v>45971.374305555597</v>
      </c>
      <c r="C1535" s="23">
        <v>45971.379861111098</v>
      </c>
      <c r="D1535" s="23">
        <v>45974.3527777778</v>
      </c>
      <c r="E1535" s="9" t="s">
        <v>212</v>
      </c>
      <c r="F1535" s="9" t="s">
        <v>188</v>
      </c>
      <c r="G1535" s="9" t="s">
        <v>213</v>
      </c>
      <c r="H1535" s="9" t="s">
        <v>166</v>
      </c>
      <c r="I1535" s="9" t="s">
        <v>378</v>
      </c>
      <c r="J1535" s="9" t="s">
        <v>1489</v>
      </c>
      <c r="K1535" s="9" t="s">
        <v>410</v>
      </c>
      <c r="L1535" s="9" t="s">
        <v>226</v>
      </c>
      <c r="M1535" s="9" t="s">
        <v>630</v>
      </c>
      <c r="N1535" s="9" t="s">
        <v>198</v>
      </c>
      <c r="O1535" s="9" t="s">
        <v>180</v>
      </c>
      <c r="P1535" s="9" t="s">
        <v>278</v>
      </c>
      <c r="Q1535" s="9" t="s">
        <v>219</v>
      </c>
      <c r="R1535" s="9">
        <v>0</v>
      </c>
      <c r="S1535" s="9">
        <v>14</v>
      </c>
      <c r="T1535" s="9" t="s">
        <v>136</v>
      </c>
      <c r="U1535" s="9" t="s">
        <v>248</v>
      </c>
      <c r="W1535" s="9">
        <v>5</v>
      </c>
      <c r="X1535" s="9">
        <f>INDEX(SLA_Policy!$D$2:$D$5,MATCH(F1535,SLA_Policy!$A$2:$A$5,0))</f>
        <v>72</v>
      </c>
      <c r="Y1535" s="9" t="str">
        <f>IF(E1535="Cancelled","Excluded",IF(D1535="",IF((SLA_Policy!$B$8-B1535)*24&gt;X1535,"Open - Breached","Open - On Track"),IF((D1535-B1535)*24&lt;=X1535,"Met","Breached")))</f>
        <v>Met</v>
      </c>
    </row>
    <row r="1536" spans="1:25" x14ac:dyDescent="0.25">
      <c r="A1536" s="9" t="s">
        <v>3620</v>
      </c>
      <c r="B1536" s="23">
        <v>45971.377083333296</v>
      </c>
      <c r="C1536" s="23">
        <v>45971.403472222199</v>
      </c>
      <c r="D1536" s="23">
        <v>45971.468055555597</v>
      </c>
      <c r="E1536" s="9" t="s">
        <v>212</v>
      </c>
      <c r="F1536" s="9" t="s">
        <v>189</v>
      </c>
      <c r="G1536" s="9" t="s">
        <v>213</v>
      </c>
      <c r="H1536" s="9" t="s">
        <v>161</v>
      </c>
      <c r="I1536" s="9" t="s">
        <v>389</v>
      </c>
      <c r="J1536" s="9" t="s">
        <v>1581</v>
      </c>
      <c r="K1536" s="9" t="s">
        <v>303</v>
      </c>
      <c r="L1536" s="9" t="s">
        <v>216</v>
      </c>
      <c r="M1536" s="9" t="s">
        <v>2680</v>
      </c>
      <c r="N1536" s="9" t="s">
        <v>196</v>
      </c>
      <c r="O1536" s="9" t="s">
        <v>116</v>
      </c>
      <c r="P1536" s="9" t="s">
        <v>590</v>
      </c>
      <c r="Q1536" s="9" t="s">
        <v>219</v>
      </c>
      <c r="R1536" s="9">
        <v>0</v>
      </c>
      <c r="S1536" s="9">
        <v>7</v>
      </c>
      <c r="U1536" s="9" t="s">
        <v>290</v>
      </c>
      <c r="W1536" s="9">
        <v>5</v>
      </c>
      <c r="X1536" s="9">
        <f>INDEX(SLA_Policy!$D$2:$D$5,MATCH(F1536,SLA_Policy!$A$2:$A$5,0))</f>
        <v>120</v>
      </c>
      <c r="Y1536" s="9" t="str">
        <f>IF(E1536="Cancelled","Excluded",IF(D1536="",IF((SLA_Policy!$B$8-B1536)*24&gt;X1536,"Open - Breached","Open - On Track"),IF((D1536-B1536)*24&lt;=X1536,"Met","Breached")))</f>
        <v>Met</v>
      </c>
    </row>
    <row r="1537" spans="1:25" x14ac:dyDescent="0.25">
      <c r="A1537" s="9" t="s">
        <v>3621</v>
      </c>
      <c r="B1537" s="23">
        <v>45971.391666666699</v>
      </c>
      <c r="C1537" s="23">
        <v>45971.400694444397</v>
      </c>
      <c r="D1537" s="23">
        <v>45973.391666666699</v>
      </c>
      <c r="E1537" s="9" t="s">
        <v>212</v>
      </c>
      <c r="F1537" s="9" t="s">
        <v>188</v>
      </c>
      <c r="G1537" s="9" t="s">
        <v>213</v>
      </c>
      <c r="H1537" s="9" t="s">
        <v>165</v>
      </c>
      <c r="I1537" s="9" t="s">
        <v>567</v>
      </c>
      <c r="J1537" s="9" t="s">
        <v>1154</v>
      </c>
      <c r="K1537" s="9" t="s">
        <v>246</v>
      </c>
      <c r="L1537" s="9" t="s">
        <v>351</v>
      </c>
      <c r="M1537" s="9" t="s">
        <v>3622</v>
      </c>
      <c r="N1537" s="9" t="s">
        <v>198</v>
      </c>
      <c r="O1537" s="9" t="s">
        <v>176</v>
      </c>
      <c r="P1537" s="9" t="s">
        <v>228</v>
      </c>
      <c r="Q1537" s="9" t="s">
        <v>219</v>
      </c>
      <c r="R1537" s="9">
        <v>0</v>
      </c>
      <c r="S1537" s="9">
        <v>26</v>
      </c>
      <c r="U1537" s="9" t="s">
        <v>140</v>
      </c>
      <c r="V1537" s="9" t="s">
        <v>3413</v>
      </c>
      <c r="X1537" s="9">
        <f>INDEX(SLA_Policy!$D$2:$D$5,MATCH(F1537,SLA_Policy!$A$2:$A$5,0))</f>
        <v>72</v>
      </c>
      <c r="Y1537" s="9" t="str">
        <f>IF(E1537="Cancelled","Excluded",IF(D1537="",IF((SLA_Policy!$B$8-B1537)*24&gt;X1537,"Open - Breached","Open - On Track"),IF((D1537-B1537)*24&lt;=X1537,"Met","Breached")))</f>
        <v>Met</v>
      </c>
    </row>
    <row r="1538" spans="1:25" x14ac:dyDescent="0.25">
      <c r="A1538" s="9" t="s">
        <v>3623</v>
      </c>
      <c r="B1538" s="23">
        <v>45971.395138888904</v>
      </c>
      <c r="C1538" s="23">
        <v>45971.433333333298</v>
      </c>
      <c r="E1538" s="9" t="s">
        <v>649</v>
      </c>
      <c r="F1538" s="9" t="s">
        <v>189</v>
      </c>
      <c r="G1538" s="9" t="s">
        <v>213</v>
      </c>
      <c r="H1538" s="9" t="s">
        <v>162</v>
      </c>
      <c r="I1538" s="9" t="s">
        <v>244</v>
      </c>
      <c r="J1538" s="9" t="s">
        <v>3624</v>
      </c>
      <c r="K1538" s="9" t="s">
        <v>410</v>
      </c>
      <c r="L1538" s="9" t="s">
        <v>104</v>
      </c>
      <c r="M1538" s="9" t="s">
        <v>3588</v>
      </c>
      <c r="N1538" s="9" t="s">
        <v>196</v>
      </c>
      <c r="O1538" s="9" t="s">
        <v>179</v>
      </c>
      <c r="P1538" s="9" t="s">
        <v>337</v>
      </c>
      <c r="Q1538" s="9" t="s">
        <v>219</v>
      </c>
      <c r="R1538" s="9">
        <v>0</v>
      </c>
      <c r="S1538" s="9">
        <v>2</v>
      </c>
      <c r="X1538" s="9">
        <f>INDEX(SLA_Policy!$D$2:$D$5,MATCH(F1538,SLA_Policy!$A$2:$A$5,0))</f>
        <v>120</v>
      </c>
      <c r="Y1538" s="9" t="str">
        <f>IF(E1538="Cancelled","Excluded",IF(D1538="",IF((SLA_Policy!$B$8-B1538)*24&gt;X1538,"Open - Breached","Open - On Track"),IF((D1538-B1538)*24&lt;=X1538,"Met","Breached")))</f>
        <v>Excluded</v>
      </c>
    </row>
    <row r="1539" spans="1:25" x14ac:dyDescent="0.25">
      <c r="A1539" s="9" t="s">
        <v>3625</v>
      </c>
      <c r="B1539" s="23">
        <v>45971.4</v>
      </c>
      <c r="C1539" s="23">
        <v>45971.403472222199</v>
      </c>
      <c r="D1539" s="23">
        <v>45971.434027777803</v>
      </c>
      <c r="E1539" s="9" t="s">
        <v>212</v>
      </c>
      <c r="F1539" s="9" t="s">
        <v>187</v>
      </c>
      <c r="G1539" s="9" t="s">
        <v>213</v>
      </c>
      <c r="H1539" s="9" t="s">
        <v>161</v>
      </c>
      <c r="I1539" s="9" t="s">
        <v>297</v>
      </c>
      <c r="J1539" s="9" t="s">
        <v>3626</v>
      </c>
      <c r="K1539" s="9" t="s">
        <v>246</v>
      </c>
      <c r="L1539" s="9" t="s">
        <v>216</v>
      </c>
      <c r="M1539" s="9" t="s">
        <v>3627</v>
      </c>
      <c r="N1539" s="9" t="s">
        <v>198</v>
      </c>
      <c r="O1539" s="9" t="s">
        <v>116</v>
      </c>
      <c r="P1539" s="9" t="s">
        <v>342</v>
      </c>
      <c r="Q1539" s="9" t="s">
        <v>219</v>
      </c>
      <c r="R1539" s="9">
        <v>0</v>
      </c>
      <c r="S1539" s="9">
        <v>7</v>
      </c>
      <c r="U1539" s="9" t="s">
        <v>221</v>
      </c>
      <c r="W1539" s="9">
        <v>5</v>
      </c>
      <c r="X1539" s="9">
        <f>INDEX(SLA_Policy!$D$2:$D$5,MATCH(F1539,SLA_Policy!$A$2:$A$5,0))</f>
        <v>8</v>
      </c>
      <c r="Y1539" s="9" t="str">
        <f>IF(E1539="Cancelled","Excluded",IF(D1539="",IF((SLA_Policy!$B$8-B1539)*24&gt;X1539,"Open - Breached","Open - On Track"),IF((D1539-B1539)*24&lt;=X1539,"Met","Breached")))</f>
        <v>Met</v>
      </c>
    </row>
    <row r="1540" spans="1:25" x14ac:dyDescent="0.25">
      <c r="A1540" s="9" t="s">
        <v>3628</v>
      </c>
      <c r="B1540" s="23">
        <v>45971.408333333296</v>
      </c>
      <c r="C1540" s="23">
        <v>45971.422916666699</v>
      </c>
      <c r="D1540" s="23">
        <v>45971.684722222199</v>
      </c>
      <c r="E1540" s="9" t="s">
        <v>212</v>
      </c>
      <c r="F1540" s="9" t="s">
        <v>188</v>
      </c>
      <c r="G1540" s="9" t="s">
        <v>213</v>
      </c>
      <c r="H1540" s="9" t="s">
        <v>167</v>
      </c>
      <c r="I1540" s="9" t="s">
        <v>362</v>
      </c>
      <c r="J1540" s="9" t="s">
        <v>752</v>
      </c>
      <c r="K1540" s="9" t="s">
        <v>246</v>
      </c>
      <c r="L1540" s="9" t="s">
        <v>311</v>
      </c>
      <c r="M1540" s="9" t="s">
        <v>3569</v>
      </c>
      <c r="N1540" s="9" t="s">
        <v>197</v>
      </c>
      <c r="O1540" s="9" t="s">
        <v>176</v>
      </c>
      <c r="P1540" s="9" t="s">
        <v>419</v>
      </c>
      <c r="Q1540" s="9" t="s">
        <v>219</v>
      </c>
      <c r="R1540" s="9">
        <v>0</v>
      </c>
      <c r="S1540" s="9">
        <v>40</v>
      </c>
      <c r="U1540" s="9" t="s">
        <v>290</v>
      </c>
      <c r="X1540" s="9">
        <f>INDEX(SLA_Policy!$D$2:$D$5,MATCH(F1540,SLA_Policy!$A$2:$A$5,0))</f>
        <v>72</v>
      </c>
      <c r="Y1540" s="9" t="str">
        <f>IF(E1540="Cancelled","Excluded",IF(D1540="",IF((SLA_Policy!$B$8-B1540)*24&gt;X1540,"Open - Breached","Open - On Track"),IF((D1540-B1540)*24&lt;=X1540,"Met","Breached")))</f>
        <v>Met</v>
      </c>
    </row>
    <row r="1541" spans="1:25" x14ac:dyDescent="0.25">
      <c r="A1541" s="9" t="s">
        <v>3629</v>
      </c>
      <c r="B1541" s="23">
        <v>45971.4152777778</v>
      </c>
      <c r="C1541" s="23">
        <v>45971.423611111102</v>
      </c>
      <c r="D1541" s="23">
        <v>45973.342361111099</v>
      </c>
      <c r="E1541" s="9" t="s">
        <v>212</v>
      </c>
      <c r="F1541" s="9" t="s">
        <v>188</v>
      </c>
      <c r="G1541" s="9" t="s">
        <v>213</v>
      </c>
      <c r="H1541" s="9" t="s">
        <v>163</v>
      </c>
      <c r="I1541" s="9" t="s">
        <v>405</v>
      </c>
      <c r="J1541" s="9" t="s">
        <v>3630</v>
      </c>
      <c r="K1541" s="9" t="s">
        <v>215</v>
      </c>
      <c r="L1541" s="9" t="s">
        <v>351</v>
      </c>
      <c r="M1541" s="9" t="s">
        <v>3631</v>
      </c>
      <c r="N1541" s="9" t="s">
        <v>196</v>
      </c>
      <c r="O1541" s="9" t="s">
        <v>176</v>
      </c>
      <c r="P1541" s="9" t="s">
        <v>503</v>
      </c>
      <c r="Q1541" s="9" t="s">
        <v>219</v>
      </c>
      <c r="R1541" s="9">
        <v>0</v>
      </c>
      <c r="S1541" s="9">
        <v>29</v>
      </c>
      <c r="U1541" s="9" t="s">
        <v>230</v>
      </c>
      <c r="X1541" s="9">
        <f>INDEX(SLA_Policy!$D$2:$D$5,MATCH(F1541,SLA_Policy!$A$2:$A$5,0))</f>
        <v>72</v>
      </c>
      <c r="Y1541" s="9" t="str">
        <f>IF(E1541="Cancelled","Excluded",IF(D1541="",IF((SLA_Policy!$B$8-B1541)*24&gt;X1541,"Open - Breached","Open - On Track"),IF((D1541-B1541)*24&lt;=X1541,"Met","Breached")))</f>
        <v>Met</v>
      </c>
    </row>
    <row r="1542" spans="1:25" x14ac:dyDescent="0.25">
      <c r="A1542" s="9" t="s">
        <v>3632</v>
      </c>
      <c r="B1542" s="23">
        <v>45971.422916666699</v>
      </c>
      <c r="C1542" s="23">
        <v>45971.433333333298</v>
      </c>
      <c r="D1542" s="23">
        <v>45974.396527777797</v>
      </c>
      <c r="E1542" s="9" t="s">
        <v>212</v>
      </c>
      <c r="F1542" s="9" t="s">
        <v>189</v>
      </c>
      <c r="G1542" s="9" t="s">
        <v>213</v>
      </c>
      <c r="H1542" s="9" t="s">
        <v>164</v>
      </c>
      <c r="I1542" s="9" t="s">
        <v>339</v>
      </c>
      <c r="J1542" s="9" t="s">
        <v>3633</v>
      </c>
      <c r="K1542" s="9" t="s">
        <v>225</v>
      </c>
      <c r="L1542" s="9" t="s">
        <v>351</v>
      </c>
      <c r="M1542" s="9" t="s">
        <v>3634</v>
      </c>
      <c r="N1542" s="9" t="s">
        <v>198</v>
      </c>
      <c r="O1542" s="9" t="s">
        <v>116</v>
      </c>
      <c r="P1542" s="9" t="s">
        <v>525</v>
      </c>
      <c r="Q1542" s="9" t="s">
        <v>219</v>
      </c>
      <c r="R1542" s="9">
        <v>2</v>
      </c>
      <c r="S1542" s="9">
        <v>43</v>
      </c>
      <c r="T1542" s="9" t="s">
        <v>343</v>
      </c>
      <c r="U1542" s="9" t="s">
        <v>248</v>
      </c>
      <c r="X1542" s="9">
        <f>INDEX(SLA_Policy!$D$2:$D$5,MATCH(F1542,SLA_Policy!$A$2:$A$5,0))</f>
        <v>120</v>
      </c>
      <c r="Y1542" s="9" t="str">
        <f>IF(E1542="Cancelled","Excluded",IF(D1542="",IF((SLA_Policy!$B$8-B1542)*24&gt;X1542,"Open - Breached","Open - On Track"),IF((D1542-B1542)*24&lt;=X1542,"Met","Breached")))</f>
        <v>Met</v>
      </c>
    </row>
    <row r="1543" spans="1:25" x14ac:dyDescent="0.25">
      <c r="A1543" s="9" t="s">
        <v>3635</v>
      </c>
      <c r="B1543" s="23">
        <v>45971.427083333299</v>
      </c>
      <c r="C1543" s="23">
        <v>45971.55</v>
      </c>
      <c r="D1543" s="23">
        <v>45971.630555555603</v>
      </c>
      <c r="E1543" s="9" t="s">
        <v>212</v>
      </c>
      <c r="F1543" s="9" t="s">
        <v>189</v>
      </c>
      <c r="G1543" s="9" t="s">
        <v>236</v>
      </c>
      <c r="H1543" s="9" t="s">
        <v>167</v>
      </c>
      <c r="I1543" s="9" t="s">
        <v>255</v>
      </c>
      <c r="J1543" s="9" t="s">
        <v>3636</v>
      </c>
      <c r="K1543" s="9" t="s">
        <v>410</v>
      </c>
      <c r="L1543" s="9" t="s">
        <v>307</v>
      </c>
      <c r="M1543" s="9" t="s">
        <v>787</v>
      </c>
      <c r="N1543" s="9" t="s">
        <v>197</v>
      </c>
      <c r="O1543" s="9" t="s">
        <v>116</v>
      </c>
      <c r="P1543" s="9" t="s">
        <v>551</v>
      </c>
      <c r="Q1543" s="9" t="s">
        <v>219</v>
      </c>
      <c r="R1543" s="9">
        <v>0</v>
      </c>
      <c r="S1543" s="9">
        <v>25</v>
      </c>
      <c r="U1543" s="9" t="s">
        <v>242</v>
      </c>
      <c r="X1543" s="9">
        <f>INDEX(SLA_Policy!$D$2:$D$5,MATCH(F1543,SLA_Policy!$A$2:$A$5,0))</f>
        <v>120</v>
      </c>
      <c r="Y1543" s="9" t="str">
        <f>IF(E1543="Cancelled","Excluded",IF(D1543="",IF((SLA_Policy!$B$8-B1543)*24&gt;X1543,"Open - Breached","Open - On Track"),IF((D1543-B1543)*24&lt;=X1543,"Met","Breached")))</f>
        <v>Met</v>
      </c>
    </row>
    <row r="1544" spans="1:25" x14ac:dyDescent="0.25">
      <c r="A1544" s="9" t="s">
        <v>3637</v>
      </c>
      <c r="B1544" s="23">
        <v>45971.431944444397</v>
      </c>
      <c r="C1544" s="23">
        <v>45971.488888888904</v>
      </c>
      <c r="D1544" s="23">
        <v>45973.374305555597</v>
      </c>
      <c r="E1544" s="9" t="s">
        <v>212</v>
      </c>
      <c r="F1544" s="9" t="s">
        <v>189</v>
      </c>
      <c r="G1544" s="9" t="s">
        <v>213</v>
      </c>
      <c r="H1544" s="9" t="s">
        <v>88</v>
      </c>
      <c r="I1544" s="9" t="s">
        <v>92</v>
      </c>
      <c r="J1544" s="9" t="s">
        <v>3258</v>
      </c>
      <c r="K1544" s="9" t="s">
        <v>239</v>
      </c>
      <c r="L1544" s="9" t="s">
        <v>311</v>
      </c>
      <c r="M1544" s="9" t="s">
        <v>2049</v>
      </c>
      <c r="N1544" s="9" t="s">
        <v>196</v>
      </c>
      <c r="O1544" s="9" t="s">
        <v>178</v>
      </c>
      <c r="P1544" s="9" t="s">
        <v>427</v>
      </c>
      <c r="Q1544" s="9" t="s">
        <v>219</v>
      </c>
      <c r="R1544" s="9">
        <v>0</v>
      </c>
      <c r="S1544" s="9">
        <v>9</v>
      </c>
      <c r="T1544" s="9" t="s">
        <v>220</v>
      </c>
      <c r="U1544" s="9" t="s">
        <v>266</v>
      </c>
      <c r="W1544" s="9">
        <v>5</v>
      </c>
      <c r="X1544" s="9">
        <f>INDEX(SLA_Policy!$D$2:$D$5,MATCH(F1544,SLA_Policy!$A$2:$A$5,0))</f>
        <v>120</v>
      </c>
      <c r="Y1544" s="9" t="str">
        <f>IF(E1544="Cancelled","Excluded",IF(D1544="",IF((SLA_Policy!$B$8-B1544)*24&gt;X1544,"Open - Breached","Open - On Track"),IF((D1544-B1544)*24&lt;=X1544,"Met","Breached")))</f>
        <v>Met</v>
      </c>
    </row>
    <row r="1545" spans="1:25" x14ac:dyDescent="0.25">
      <c r="A1545" s="9" t="s">
        <v>3638</v>
      </c>
      <c r="B1545" s="23">
        <v>45971.434722222199</v>
      </c>
      <c r="C1545" s="23">
        <v>45971.436111111099</v>
      </c>
      <c r="D1545" s="23">
        <v>45971.512499999997</v>
      </c>
      <c r="E1545" s="9" t="s">
        <v>212</v>
      </c>
      <c r="F1545" s="9" t="s">
        <v>188</v>
      </c>
      <c r="G1545" s="9" t="s">
        <v>213</v>
      </c>
      <c r="H1545" s="9" t="s">
        <v>161</v>
      </c>
      <c r="I1545" s="9" t="s">
        <v>454</v>
      </c>
      <c r="J1545" s="9" t="s">
        <v>2795</v>
      </c>
      <c r="K1545" s="9" t="s">
        <v>246</v>
      </c>
      <c r="L1545" s="9" t="s">
        <v>104</v>
      </c>
      <c r="M1545" s="9" t="s">
        <v>1884</v>
      </c>
      <c r="N1545" s="9" t="s">
        <v>198</v>
      </c>
      <c r="O1545" s="9" t="s">
        <v>116</v>
      </c>
      <c r="P1545" s="9" t="s">
        <v>295</v>
      </c>
      <c r="Q1545" s="9" t="s">
        <v>219</v>
      </c>
      <c r="R1545" s="9">
        <v>0</v>
      </c>
      <c r="S1545" s="9">
        <v>2</v>
      </c>
      <c r="U1545" s="9" t="s">
        <v>376</v>
      </c>
      <c r="X1545" s="9">
        <f>INDEX(SLA_Policy!$D$2:$D$5,MATCH(F1545,SLA_Policy!$A$2:$A$5,0))</f>
        <v>72</v>
      </c>
      <c r="Y1545" s="9" t="str">
        <f>IF(E1545="Cancelled","Excluded",IF(D1545="",IF((SLA_Policy!$B$8-B1545)*24&gt;X1545,"Open - Breached","Open - On Track"),IF((D1545-B1545)*24&lt;=X1545,"Met","Breached")))</f>
        <v>Met</v>
      </c>
    </row>
    <row r="1546" spans="1:25" x14ac:dyDescent="0.25">
      <c r="A1546" s="9" t="s">
        <v>3639</v>
      </c>
      <c r="B1546" s="23">
        <v>45971.461805555598</v>
      </c>
      <c r="C1546" s="23">
        <v>45971.516666666699</v>
      </c>
      <c r="D1546" s="23">
        <v>45973.407638888901</v>
      </c>
      <c r="E1546" s="9" t="s">
        <v>212</v>
      </c>
      <c r="F1546" s="9" t="s">
        <v>189</v>
      </c>
      <c r="G1546" s="9" t="s">
        <v>213</v>
      </c>
      <c r="H1546" s="9" t="s">
        <v>163</v>
      </c>
      <c r="I1546" s="9" t="s">
        <v>405</v>
      </c>
      <c r="J1546" s="9" t="s">
        <v>1470</v>
      </c>
      <c r="K1546" s="9" t="s">
        <v>225</v>
      </c>
      <c r="L1546" s="9" t="s">
        <v>216</v>
      </c>
      <c r="M1546" s="9" t="s">
        <v>488</v>
      </c>
      <c r="N1546" s="9" t="s">
        <v>196</v>
      </c>
      <c r="O1546" s="9" t="s">
        <v>116</v>
      </c>
      <c r="P1546" s="9" t="s">
        <v>551</v>
      </c>
      <c r="Q1546" s="9" t="s">
        <v>219</v>
      </c>
      <c r="R1546" s="9">
        <v>0</v>
      </c>
      <c r="S1546" s="9">
        <v>9</v>
      </c>
      <c r="U1546" s="9" t="s">
        <v>230</v>
      </c>
      <c r="X1546" s="9">
        <f>INDEX(SLA_Policy!$D$2:$D$5,MATCH(F1546,SLA_Policy!$A$2:$A$5,0))</f>
        <v>120</v>
      </c>
      <c r="Y1546" s="9" t="str">
        <f>IF(E1546="Cancelled","Excluded",IF(D1546="",IF((SLA_Policy!$B$8-B1546)*24&gt;X1546,"Open - Breached","Open - On Track"),IF((D1546-B1546)*24&lt;=X1546,"Met","Breached")))</f>
        <v>Met</v>
      </c>
    </row>
    <row r="1547" spans="1:25" x14ac:dyDescent="0.25">
      <c r="A1547" s="9" t="s">
        <v>3640</v>
      </c>
      <c r="B1547" s="23">
        <v>45971.473611111098</v>
      </c>
      <c r="C1547" s="23">
        <v>45971.617361111101</v>
      </c>
      <c r="D1547" s="23">
        <v>45974.370138888902</v>
      </c>
      <c r="E1547" s="9" t="s">
        <v>212</v>
      </c>
      <c r="F1547" s="9" t="s">
        <v>189</v>
      </c>
      <c r="G1547" s="9" t="s">
        <v>213</v>
      </c>
      <c r="H1547" s="9" t="s">
        <v>162</v>
      </c>
      <c r="I1547" s="9" t="s">
        <v>244</v>
      </c>
      <c r="J1547" s="9" t="s">
        <v>905</v>
      </c>
      <c r="K1547" s="9" t="s">
        <v>246</v>
      </c>
      <c r="L1547" s="9" t="s">
        <v>311</v>
      </c>
      <c r="M1547" s="9" t="s">
        <v>2271</v>
      </c>
      <c r="N1547" s="9" t="s">
        <v>197</v>
      </c>
      <c r="O1547" s="9" t="s">
        <v>179</v>
      </c>
      <c r="P1547" s="9" t="s">
        <v>337</v>
      </c>
      <c r="Q1547" s="9" t="s">
        <v>219</v>
      </c>
      <c r="R1547" s="9">
        <v>0</v>
      </c>
      <c r="S1547" s="9">
        <v>53</v>
      </c>
      <c r="U1547" s="9" t="s">
        <v>266</v>
      </c>
      <c r="W1547" s="9">
        <v>5</v>
      </c>
      <c r="X1547" s="9">
        <f>INDEX(SLA_Policy!$D$2:$D$5,MATCH(F1547,SLA_Policy!$A$2:$A$5,0))</f>
        <v>120</v>
      </c>
      <c r="Y1547" s="9" t="str">
        <f>IF(E1547="Cancelled","Excluded",IF(D1547="",IF((SLA_Policy!$B$8-B1547)*24&gt;X1547,"Open - Breached","Open - On Track"),IF((D1547-B1547)*24&lt;=X1547,"Met","Breached")))</f>
        <v>Met</v>
      </c>
    </row>
    <row r="1548" spans="1:25" x14ac:dyDescent="0.25">
      <c r="A1548" s="9" t="s">
        <v>3641</v>
      </c>
      <c r="B1548" s="23">
        <v>45971.477083333302</v>
      </c>
      <c r="C1548" s="23">
        <v>45971.479166666701</v>
      </c>
      <c r="D1548" s="23">
        <v>45971.595833333296</v>
      </c>
      <c r="E1548" s="9" t="s">
        <v>212</v>
      </c>
      <c r="F1548" s="9" t="s">
        <v>187</v>
      </c>
      <c r="G1548" s="9" t="s">
        <v>213</v>
      </c>
      <c r="H1548" s="9" t="s">
        <v>88</v>
      </c>
      <c r="I1548" s="9" t="s">
        <v>92</v>
      </c>
      <c r="J1548" s="9" t="s">
        <v>3642</v>
      </c>
      <c r="K1548" s="9" t="s">
        <v>225</v>
      </c>
      <c r="L1548" s="9" t="s">
        <v>226</v>
      </c>
      <c r="M1548" s="9" t="s">
        <v>3643</v>
      </c>
      <c r="N1548" s="9" t="s">
        <v>198</v>
      </c>
      <c r="O1548" s="9" t="s">
        <v>178</v>
      </c>
      <c r="P1548" s="9" t="s">
        <v>272</v>
      </c>
      <c r="Q1548" s="9" t="s">
        <v>273</v>
      </c>
      <c r="R1548" s="9">
        <v>0</v>
      </c>
      <c r="S1548" s="9">
        <v>31</v>
      </c>
      <c r="T1548" s="9" t="s">
        <v>220</v>
      </c>
      <c r="U1548" s="9" t="s">
        <v>266</v>
      </c>
      <c r="W1548" s="9">
        <v>5</v>
      </c>
      <c r="X1548" s="9">
        <f>INDEX(SLA_Policy!$D$2:$D$5,MATCH(F1548,SLA_Policy!$A$2:$A$5,0))</f>
        <v>8</v>
      </c>
      <c r="Y1548" s="9" t="str">
        <f>IF(E1548="Cancelled","Excluded",IF(D1548="",IF((SLA_Policy!$B$8-B1548)*24&gt;X1548,"Open - Breached","Open - On Track"),IF((D1548-B1548)*24&lt;=X1548,"Met","Breached")))</f>
        <v>Met</v>
      </c>
    </row>
    <row r="1549" spans="1:25" x14ac:dyDescent="0.25">
      <c r="A1549" s="9" t="s">
        <v>3644</v>
      </c>
      <c r="B1549" s="23">
        <v>45971.483333333301</v>
      </c>
      <c r="C1549" s="23">
        <v>45971.515277777798</v>
      </c>
      <c r="D1549" s="23">
        <v>45971.614583333299</v>
      </c>
      <c r="E1549" s="9" t="s">
        <v>212</v>
      </c>
      <c r="F1549" s="9" t="s">
        <v>189</v>
      </c>
      <c r="G1549" s="9" t="s">
        <v>213</v>
      </c>
      <c r="H1549" s="9" t="s">
        <v>165</v>
      </c>
      <c r="I1549" s="9" t="s">
        <v>567</v>
      </c>
      <c r="J1549" s="9" t="s">
        <v>1334</v>
      </c>
      <c r="K1549" s="9" t="s">
        <v>225</v>
      </c>
      <c r="L1549" s="9" t="s">
        <v>216</v>
      </c>
      <c r="M1549" s="9" t="s">
        <v>1324</v>
      </c>
      <c r="N1549" s="9" t="s">
        <v>196</v>
      </c>
      <c r="O1549" s="9" t="s">
        <v>176</v>
      </c>
      <c r="P1549" s="9" t="s">
        <v>330</v>
      </c>
      <c r="Q1549" s="9" t="s">
        <v>219</v>
      </c>
      <c r="R1549" s="9">
        <v>0</v>
      </c>
      <c r="S1549" s="9">
        <v>10</v>
      </c>
      <c r="U1549" s="9" t="s">
        <v>230</v>
      </c>
      <c r="W1549" s="9">
        <v>5</v>
      </c>
      <c r="X1549" s="9">
        <f>INDEX(SLA_Policy!$D$2:$D$5,MATCH(F1549,SLA_Policy!$A$2:$A$5,0))</f>
        <v>120</v>
      </c>
      <c r="Y1549" s="9" t="str">
        <f>IF(E1549="Cancelled","Excluded",IF(D1549="",IF((SLA_Policy!$B$8-B1549)*24&gt;X1549,"Open - Breached","Open - On Track"),IF((D1549-B1549)*24&lt;=X1549,"Met","Breached")))</f>
        <v>Met</v>
      </c>
    </row>
    <row r="1550" spans="1:25" x14ac:dyDescent="0.25">
      <c r="A1550" s="9" t="s">
        <v>3645</v>
      </c>
      <c r="B1550" s="23">
        <v>45971.483333333301</v>
      </c>
      <c r="C1550" s="23">
        <v>45971.485416666699</v>
      </c>
      <c r="D1550" s="23">
        <v>45971.617361111101</v>
      </c>
      <c r="E1550" s="9" t="s">
        <v>212</v>
      </c>
      <c r="F1550" s="9" t="s">
        <v>188</v>
      </c>
      <c r="G1550" s="9" t="s">
        <v>236</v>
      </c>
      <c r="H1550" s="9" t="s">
        <v>161</v>
      </c>
      <c r="I1550" s="9" t="s">
        <v>237</v>
      </c>
      <c r="J1550" s="9" t="s">
        <v>3646</v>
      </c>
      <c r="K1550" s="9" t="s">
        <v>215</v>
      </c>
      <c r="L1550" s="9" t="s">
        <v>216</v>
      </c>
      <c r="M1550" s="9" t="s">
        <v>3647</v>
      </c>
      <c r="N1550" s="9" t="s">
        <v>198</v>
      </c>
      <c r="O1550" s="9" t="s">
        <v>177</v>
      </c>
      <c r="P1550" s="9" t="s">
        <v>457</v>
      </c>
      <c r="Q1550" s="9" t="s">
        <v>219</v>
      </c>
      <c r="R1550" s="9">
        <v>0</v>
      </c>
      <c r="S1550" s="9">
        <v>25</v>
      </c>
      <c r="U1550" s="9" t="s">
        <v>242</v>
      </c>
      <c r="W1550" s="9">
        <v>5</v>
      </c>
      <c r="X1550" s="9">
        <f>INDEX(SLA_Policy!$D$2:$D$5,MATCH(F1550,SLA_Policy!$A$2:$A$5,0))</f>
        <v>72</v>
      </c>
      <c r="Y1550" s="9" t="str">
        <f>IF(E1550="Cancelled","Excluded",IF(D1550="",IF((SLA_Policy!$B$8-B1550)*24&gt;X1550,"Open - Breached","Open - On Track"),IF((D1550-B1550)*24&lt;=X1550,"Met","Breached")))</f>
        <v>Met</v>
      </c>
    </row>
    <row r="1551" spans="1:25" x14ac:dyDescent="0.25">
      <c r="A1551" s="9" t="s">
        <v>3648</v>
      </c>
      <c r="B1551" s="23">
        <v>45971.483333333301</v>
      </c>
      <c r="C1551" s="23">
        <v>45971.484027777798</v>
      </c>
      <c r="D1551" s="23">
        <v>45973.320833333302</v>
      </c>
      <c r="E1551" s="9" t="s">
        <v>212</v>
      </c>
      <c r="F1551" s="9" t="s">
        <v>188</v>
      </c>
      <c r="G1551" s="9" t="s">
        <v>213</v>
      </c>
      <c r="H1551" s="9" t="s">
        <v>88</v>
      </c>
      <c r="I1551" s="9" t="s">
        <v>92</v>
      </c>
      <c r="J1551" s="9" t="s">
        <v>1082</v>
      </c>
      <c r="K1551" s="9" t="s">
        <v>215</v>
      </c>
      <c r="L1551" s="9" t="s">
        <v>371</v>
      </c>
      <c r="M1551" s="9" t="s">
        <v>2952</v>
      </c>
      <c r="N1551" s="9" t="s">
        <v>199</v>
      </c>
      <c r="O1551" s="9" t="s">
        <v>178</v>
      </c>
      <c r="P1551" s="9" t="s">
        <v>272</v>
      </c>
      <c r="Q1551" s="9" t="s">
        <v>219</v>
      </c>
      <c r="R1551" s="9">
        <v>0</v>
      </c>
      <c r="S1551" s="9">
        <v>11</v>
      </c>
      <c r="T1551" s="9" t="s">
        <v>220</v>
      </c>
      <c r="U1551" s="9" t="s">
        <v>290</v>
      </c>
      <c r="X1551" s="9">
        <f>INDEX(SLA_Policy!$D$2:$D$5,MATCH(F1551,SLA_Policy!$A$2:$A$5,0))</f>
        <v>72</v>
      </c>
      <c r="Y1551" s="9" t="str">
        <f>IF(E1551="Cancelled","Excluded",IF(D1551="",IF((SLA_Policy!$B$8-B1551)*24&gt;X1551,"Open - Breached","Open - On Track"),IF((D1551-B1551)*24&lt;=X1551,"Met","Breached")))</f>
        <v>Met</v>
      </c>
    </row>
    <row r="1552" spans="1:25" x14ac:dyDescent="0.25">
      <c r="A1552" s="9" t="s">
        <v>3649</v>
      </c>
      <c r="B1552" s="23">
        <v>45971.491666666698</v>
      </c>
      <c r="C1552" s="23">
        <v>45971.519444444399</v>
      </c>
      <c r="D1552" s="23">
        <v>45973.324305555601</v>
      </c>
      <c r="E1552" s="9" t="s">
        <v>212</v>
      </c>
      <c r="F1552" s="9" t="s">
        <v>188</v>
      </c>
      <c r="G1552" s="9" t="s">
        <v>213</v>
      </c>
      <c r="H1552" s="9" t="s">
        <v>167</v>
      </c>
      <c r="I1552" s="9" t="s">
        <v>536</v>
      </c>
      <c r="J1552" s="9" t="s">
        <v>641</v>
      </c>
      <c r="K1552" s="9" t="s">
        <v>239</v>
      </c>
      <c r="L1552" s="9" t="s">
        <v>216</v>
      </c>
      <c r="M1552" s="9" t="s">
        <v>516</v>
      </c>
      <c r="N1552" s="9" t="s">
        <v>196</v>
      </c>
      <c r="O1552" s="9" t="s">
        <v>176</v>
      </c>
      <c r="P1552" s="9" t="s">
        <v>503</v>
      </c>
      <c r="Q1552" s="9" t="s">
        <v>219</v>
      </c>
      <c r="R1552" s="9">
        <v>0</v>
      </c>
      <c r="S1552" s="9">
        <v>38</v>
      </c>
      <c r="T1552" s="9" t="s">
        <v>136</v>
      </c>
      <c r="U1552" s="9" t="s">
        <v>248</v>
      </c>
      <c r="X1552" s="9">
        <f>INDEX(SLA_Policy!$D$2:$D$5,MATCH(F1552,SLA_Policy!$A$2:$A$5,0))</f>
        <v>72</v>
      </c>
      <c r="Y1552" s="9" t="str">
        <f>IF(E1552="Cancelled","Excluded",IF(D1552="",IF((SLA_Policy!$B$8-B1552)*24&gt;X1552,"Open - Breached","Open - On Track"),IF((D1552-B1552)*24&lt;=X1552,"Met","Breached")))</f>
        <v>Met</v>
      </c>
    </row>
    <row r="1553" spans="1:25" x14ac:dyDescent="0.25">
      <c r="A1553" s="9" t="s">
        <v>3650</v>
      </c>
      <c r="B1553" s="23">
        <v>45971.526388888902</v>
      </c>
      <c r="C1553" s="23">
        <v>45971.551388888904</v>
      </c>
      <c r="D1553" s="23">
        <v>45971.693055555603</v>
      </c>
      <c r="E1553" s="9" t="s">
        <v>212</v>
      </c>
      <c r="F1553" s="9" t="s">
        <v>188</v>
      </c>
      <c r="G1553" s="9" t="s">
        <v>213</v>
      </c>
      <c r="H1553" s="9" t="s">
        <v>165</v>
      </c>
      <c r="I1553" s="9" t="s">
        <v>567</v>
      </c>
      <c r="J1553" s="9" t="s">
        <v>1274</v>
      </c>
      <c r="K1553" s="9" t="s">
        <v>246</v>
      </c>
      <c r="L1553" s="9" t="s">
        <v>311</v>
      </c>
      <c r="M1553" s="9" t="s">
        <v>1531</v>
      </c>
      <c r="N1553" s="9" t="s">
        <v>196</v>
      </c>
      <c r="O1553" s="9" t="s">
        <v>176</v>
      </c>
      <c r="P1553" s="9" t="s">
        <v>253</v>
      </c>
      <c r="Q1553" s="9" t="s">
        <v>219</v>
      </c>
      <c r="R1553" s="9">
        <v>0</v>
      </c>
      <c r="S1553" s="9">
        <v>20</v>
      </c>
      <c r="U1553" s="9" t="s">
        <v>230</v>
      </c>
      <c r="X1553" s="9">
        <f>INDEX(SLA_Policy!$D$2:$D$5,MATCH(F1553,SLA_Policy!$A$2:$A$5,0))</f>
        <v>72</v>
      </c>
      <c r="Y1553" s="9" t="str">
        <f>IF(E1553="Cancelled","Excluded",IF(D1553="",IF((SLA_Policy!$B$8-B1553)*24&gt;X1553,"Open - Breached","Open - On Track"),IF((D1553-B1553)*24&lt;=X1553,"Met","Breached")))</f>
        <v>Met</v>
      </c>
    </row>
    <row r="1554" spans="1:25" x14ac:dyDescent="0.25">
      <c r="A1554" s="9" t="s">
        <v>3651</v>
      </c>
      <c r="B1554" s="23">
        <v>45971.533333333296</v>
      </c>
      <c r="C1554" s="23">
        <v>45971.554166666698</v>
      </c>
      <c r="D1554" s="23">
        <v>45973.354166666701</v>
      </c>
      <c r="E1554" s="9" t="s">
        <v>212</v>
      </c>
      <c r="F1554" s="9" t="s">
        <v>188</v>
      </c>
      <c r="G1554" s="9" t="s">
        <v>213</v>
      </c>
      <c r="H1554" s="9" t="s">
        <v>88</v>
      </c>
      <c r="I1554" s="9" t="s">
        <v>268</v>
      </c>
      <c r="J1554" s="9" t="s">
        <v>3652</v>
      </c>
      <c r="K1554" s="9" t="s">
        <v>239</v>
      </c>
      <c r="L1554" s="9" t="s">
        <v>270</v>
      </c>
      <c r="M1554" s="9" t="s">
        <v>3653</v>
      </c>
      <c r="N1554" s="9" t="s">
        <v>197</v>
      </c>
      <c r="O1554" s="9" t="s">
        <v>178</v>
      </c>
      <c r="P1554" s="9" t="s">
        <v>321</v>
      </c>
      <c r="Q1554" s="9" t="s">
        <v>219</v>
      </c>
      <c r="R1554" s="9">
        <v>0</v>
      </c>
      <c r="S1554" s="9">
        <v>19</v>
      </c>
      <c r="T1554" s="9" t="s">
        <v>220</v>
      </c>
      <c r="U1554" s="9" t="s">
        <v>266</v>
      </c>
      <c r="X1554" s="9">
        <f>INDEX(SLA_Policy!$D$2:$D$5,MATCH(F1554,SLA_Policy!$A$2:$A$5,0))</f>
        <v>72</v>
      </c>
      <c r="Y1554" s="9" t="str">
        <f>IF(E1554="Cancelled","Excluded",IF(D1554="",IF((SLA_Policy!$B$8-B1554)*24&gt;X1554,"Open - Breached","Open - On Track"),IF((D1554-B1554)*24&lt;=X1554,"Met","Breached")))</f>
        <v>Met</v>
      </c>
    </row>
    <row r="1555" spans="1:25" x14ac:dyDescent="0.25">
      <c r="A1555" s="9" t="s">
        <v>3654</v>
      </c>
      <c r="B1555" s="23">
        <v>45971.537499999999</v>
      </c>
      <c r="C1555" s="23">
        <v>45971.564583333296</v>
      </c>
      <c r="D1555" s="23">
        <v>45973.379166666702</v>
      </c>
      <c r="E1555" s="9" t="s">
        <v>212</v>
      </c>
      <c r="F1555" s="9" t="s">
        <v>188</v>
      </c>
      <c r="G1555" s="9" t="s">
        <v>236</v>
      </c>
      <c r="H1555" s="9" t="s">
        <v>167</v>
      </c>
      <c r="I1555" s="9" t="s">
        <v>255</v>
      </c>
      <c r="J1555" s="9" t="s">
        <v>3655</v>
      </c>
      <c r="K1555" s="9" t="s">
        <v>225</v>
      </c>
      <c r="L1555" s="9" t="s">
        <v>226</v>
      </c>
      <c r="M1555" s="9" t="s">
        <v>892</v>
      </c>
      <c r="N1555" s="9" t="s">
        <v>197</v>
      </c>
      <c r="O1555" s="9" t="s">
        <v>116</v>
      </c>
      <c r="P1555" s="9" t="s">
        <v>551</v>
      </c>
      <c r="Q1555" s="9" t="s">
        <v>219</v>
      </c>
      <c r="R1555" s="9">
        <v>0</v>
      </c>
      <c r="S1555" s="9">
        <v>16</v>
      </c>
      <c r="U1555" s="9" t="s">
        <v>242</v>
      </c>
      <c r="X1555" s="9">
        <f>INDEX(SLA_Policy!$D$2:$D$5,MATCH(F1555,SLA_Policy!$A$2:$A$5,0))</f>
        <v>72</v>
      </c>
      <c r="Y1555" s="9" t="str">
        <f>IF(E1555="Cancelled","Excluded",IF(D1555="",IF((SLA_Policy!$B$8-B1555)*24&gt;X1555,"Open - Breached","Open - On Track"),IF((D1555-B1555)*24&lt;=X1555,"Met","Breached")))</f>
        <v>Met</v>
      </c>
    </row>
    <row r="1556" spans="1:25" x14ac:dyDescent="0.25">
      <c r="A1556" s="9" t="s">
        <v>3656</v>
      </c>
      <c r="B1556" s="23">
        <v>45971.537499999999</v>
      </c>
      <c r="C1556" s="23">
        <v>45971.5402777778</v>
      </c>
      <c r="D1556" s="23">
        <v>45973.347916666702</v>
      </c>
      <c r="E1556" s="9" t="s">
        <v>212</v>
      </c>
      <c r="F1556" s="9" t="s">
        <v>188</v>
      </c>
      <c r="G1556" s="9" t="s">
        <v>213</v>
      </c>
      <c r="H1556" s="9" t="s">
        <v>162</v>
      </c>
      <c r="I1556" s="9" t="s">
        <v>393</v>
      </c>
      <c r="J1556" s="9" t="s">
        <v>3657</v>
      </c>
      <c r="K1556" s="9" t="s">
        <v>246</v>
      </c>
      <c r="L1556" s="9" t="s">
        <v>311</v>
      </c>
      <c r="M1556" s="9" t="s">
        <v>1234</v>
      </c>
      <c r="N1556" s="9" t="s">
        <v>200</v>
      </c>
      <c r="O1556" s="9" t="s">
        <v>116</v>
      </c>
      <c r="P1556" s="9" t="s">
        <v>551</v>
      </c>
      <c r="Q1556" s="9" t="s">
        <v>219</v>
      </c>
      <c r="R1556" s="9">
        <v>0</v>
      </c>
      <c r="S1556" s="9">
        <v>8</v>
      </c>
      <c r="U1556" s="9" t="s">
        <v>266</v>
      </c>
      <c r="W1556" s="9">
        <v>5</v>
      </c>
      <c r="X1556" s="9">
        <f>INDEX(SLA_Policy!$D$2:$D$5,MATCH(F1556,SLA_Policy!$A$2:$A$5,0))</f>
        <v>72</v>
      </c>
      <c r="Y1556" s="9" t="str">
        <f>IF(E1556="Cancelled","Excluded",IF(D1556="",IF((SLA_Policy!$B$8-B1556)*24&gt;X1556,"Open - Breached","Open - On Track"),IF((D1556-B1556)*24&lt;=X1556,"Met","Breached")))</f>
        <v>Met</v>
      </c>
    </row>
    <row r="1557" spans="1:25" x14ac:dyDescent="0.25">
      <c r="A1557" s="9" t="s">
        <v>3658</v>
      </c>
      <c r="B1557" s="23">
        <v>45971.5444444444</v>
      </c>
      <c r="C1557" s="23">
        <v>45971.747222222199</v>
      </c>
      <c r="D1557" s="23">
        <v>45973.332638888904</v>
      </c>
      <c r="E1557" s="9" t="s">
        <v>212</v>
      </c>
      <c r="F1557" s="9" t="s">
        <v>188</v>
      </c>
      <c r="G1557" s="9" t="s">
        <v>236</v>
      </c>
      <c r="H1557" s="9" t="s">
        <v>167</v>
      </c>
      <c r="I1557" s="9" t="s">
        <v>255</v>
      </c>
      <c r="J1557" s="9" t="s">
        <v>3659</v>
      </c>
      <c r="K1557" s="9" t="s">
        <v>225</v>
      </c>
      <c r="L1557" s="9" t="s">
        <v>216</v>
      </c>
      <c r="M1557" s="9" t="s">
        <v>1324</v>
      </c>
      <c r="N1557" s="9" t="s">
        <v>197</v>
      </c>
      <c r="O1557" s="9" t="s">
        <v>116</v>
      </c>
      <c r="P1557" s="9" t="s">
        <v>574</v>
      </c>
      <c r="Q1557" s="9" t="s">
        <v>219</v>
      </c>
      <c r="R1557" s="9">
        <v>0</v>
      </c>
      <c r="S1557" s="9">
        <v>24</v>
      </c>
      <c r="U1557" s="9" t="s">
        <v>242</v>
      </c>
      <c r="X1557" s="9">
        <f>INDEX(SLA_Policy!$D$2:$D$5,MATCH(F1557,SLA_Policy!$A$2:$A$5,0))</f>
        <v>72</v>
      </c>
      <c r="Y1557" s="9" t="str">
        <f>IF(E1557="Cancelled","Excluded",IF(D1557="",IF((SLA_Policy!$B$8-B1557)*24&gt;X1557,"Open - Breached","Open - On Track"),IF((D1557-B1557)*24&lt;=X1557,"Met","Breached")))</f>
        <v>Met</v>
      </c>
    </row>
    <row r="1558" spans="1:25" x14ac:dyDescent="0.25">
      <c r="A1558" s="9" t="s">
        <v>3660</v>
      </c>
      <c r="B1558" s="23">
        <v>45971.546527777798</v>
      </c>
      <c r="C1558" s="23">
        <v>45971.547222222202</v>
      </c>
      <c r="D1558" s="23">
        <v>45971.584027777797</v>
      </c>
      <c r="E1558" s="9" t="s">
        <v>212</v>
      </c>
      <c r="F1558" s="9" t="s">
        <v>188</v>
      </c>
      <c r="G1558" s="9" t="s">
        <v>213</v>
      </c>
      <c r="H1558" s="9" t="s">
        <v>163</v>
      </c>
      <c r="I1558" s="9" t="s">
        <v>405</v>
      </c>
      <c r="J1558" s="9" t="s">
        <v>1760</v>
      </c>
      <c r="K1558" s="9" t="s">
        <v>262</v>
      </c>
      <c r="L1558" s="9" t="s">
        <v>104</v>
      </c>
      <c r="M1558" s="9" t="s">
        <v>2635</v>
      </c>
      <c r="N1558" s="9" t="s">
        <v>198</v>
      </c>
      <c r="O1558" s="9" t="s">
        <v>176</v>
      </c>
      <c r="P1558" s="9" t="s">
        <v>570</v>
      </c>
      <c r="Q1558" s="9" t="s">
        <v>219</v>
      </c>
      <c r="R1558" s="9">
        <v>0</v>
      </c>
      <c r="S1558" s="9">
        <v>26</v>
      </c>
      <c r="U1558" s="9" t="s">
        <v>230</v>
      </c>
      <c r="X1558" s="9">
        <f>INDEX(SLA_Policy!$D$2:$D$5,MATCH(F1558,SLA_Policy!$A$2:$A$5,0))</f>
        <v>72</v>
      </c>
      <c r="Y1558" s="9" t="str">
        <f>IF(E1558="Cancelled","Excluded",IF(D1558="",IF((SLA_Policy!$B$8-B1558)*24&gt;X1558,"Open - Breached","Open - On Track"),IF((D1558-B1558)*24&lt;=X1558,"Met","Breached")))</f>
        <v>Met</v>
      </c>
    </row>
    <row r="1559" spans="1:25" x14ac:dyDescent="0.25">
      <c r="A1559" s="9" t="s">
        <v>3661</v>
      </c>
      <c r="B1559" s="23">
        <v>45971.560416666704</v>
      </c>
      <c r="C1559" s="23">
        <v>45971.5625</v>
      </c>
      <c r="D1559" s="23">
        <v>45973.370138888902</v>
      </c>
      <c r="E1559" s="9" t="s">
        <v>212</v>
      </c>
      <c r="F1559" s="9" t="s">
        <v>188</v>
      </c>
      <c r="G1559" s="9" t="s">
        <v>213</v>
      </c>
      <c r="H1559" s="9" t="s">
        <v>165</v>
      </c>
      <c r="I1559" s="9" t="s">
        <v>567</v>
      </c>
      <c r="J1559" s="9" t="s">
        <v>3662</v>
      </c>
      <c r="K1559" s="9" t="s">
        <v>246</v>
      </c>
      <c r="L1559" s="9" t="s">
        <v>282</v>
      </c>
      <c r="M1559" s="9" t="s">
        <v>1818</v>
      </c>
      <c r="N1559" s="9" t="s">
        <v>198</v>
      </c>
      <c r="O1559" s="9" t="s">
        <v>176</v>
      </c>
      <c r="P1559" s="9" t="s">
        <v>228</v>
      </c>
      <c r="Q1559" s="9" t="s">
        <v>273</v>
      </c>
      <c r="R1559" s="9">
        <v>0</v>
      </c>
      <c r="S1559" s="9">
        <v>34</v>
      </c>
      <c r="U1559" s="9" t="s">
        <v>140</v>
      </c>
      <c r="V1559" s="9" t="s">
        <v>3413</v>
      </c>
      <c r="W1559" s="9">
        <v>4</v>
      </c>
      <c r="X1559" s="9">
        <f>INDEX(SLA_Policy!$D$2:$D$5,MATCH(F1559,SLA_Policy!$A$2:$A$5,0))</f>
        <v>72</v>
      </c>
      <c r="Y1559" s="9" t="str">
        <f>IF(E1559="Cancelled","Excluded",IF(D1559="",IF((SLA_Policy!$B$8-B1559)*24&gt;X1559,"Open - Breached","Open - On Track"),IF((D1559-B1559)*24&lt;=X1559,"Met","Breached")))</f>
        <v>Met</v>
      </c>
    </row>
    <row r="1560" spans="1:25" x14ac:dyDescent="0.25">
      <c r="A1560" s="9" t="s">
        <v>3663</v>
      </c>
      <c r="B1560" s="23">
        <v>45971.564583333296</v>
      </c>
      <c r="C1560" s="23">
        <v>45971.567361111098</v>
      </c>
      <c r="D1560" s="23">
        <v>45973.340972222199</v>
      </c>
      <c r="E1560" s="9" t="s">
        <v>212</v>
      </c>
      <c r="F1560" s="9" t="s">
        <v>188</v>
      </c>
      <c r="G1560" s="9" t="s">
        <v>213</v>
      </c>
      <c r="H1560" s="9" t="s">
        <v>165</v>
      </c>
      <c r="I1560" s="9" t="s">
        <v>567</v>
      </c>
      <c r="J1560" s="9" t="s">
        <v>1190</v>
      </c>
      <c r="K1560" s="9" t="s">
        <v>246</v>
      </c>
      <c r="L1560" s="9" t="s">
        <v>395</v>
      </c>
      <c r="M1560" s="9" t="s">
        <v>3664</v>
      </c>
      <c r="N1560" s="9" t="s">
        <v>198</v>
      </c>
      <c r="O1560" s="9" t="s">
        <v>176</v>
      </c>
      <c r="P1560" s="9" t="s">
        <v>228</v>
      </c>
      <c r="Q1560" s="9" t="s">
        <v>273</v>
      </c>
      <c r="R1560" s="9">
        <v>0</v>
      </c>
      <c r="S1560" s="9">
        <v>13</v>
      </c>
      <c r="U1560" s="9" t="s">
        <v>140</v>
      </c>
      <c r="V1560" s="9" t="s">
        <v>3413</v>
      </c>
      <c r="X1560" s="9">
        <f>INDEX(SLA_Policy!$D$2:$D$5,MATCH(F1560,SLA_Policy!$A$2:$A$5,0))</f>
        <v>72</v>
      </c>
      <c r="Y1560" s="9" t="str">
        <f>IF(E1560="Cancelled","Excluded",IF(D1560="",IF((SLA_Policy!$B$8-B1560)*24&gt;X1560,"Open - Breached","Open - On Track"),IF((D1560-B1560)*24&lt;=X1560,"Met","Breached")))</f>
        <v>Met</v>
      </c>
    </row>
    <row r="1561" spans="1:25" x14ac:dyDescent="0.25">
      <c r="A1561" s="9" t="s">
        <v>3665</v>
      </c>
      <c r="B1561" s="23">
        <v>45971.574999999997</v>
      </c>
      <c r="C1561" s="23">
        <v>45971.71875</v>
      </c>
      <c r="D1561" s="23">
        <v>45974.341666666704</v>
      </c>
      <c r="E1561" s="9" t="s">
        <v>212</v>
      </c>
      <c r="F1561" s="9" t="s">
        <v>189</v>
      </c>
      <c r="G1561" s="9" t="s">
        <v>236</v>
      </c>
      <c r="H1561" s="9" t="s">
        <v>161</v>
      </c>
      <c r="I1561" s="9" t="s">
        <v>237</v>
      </c>
      <c r="J1561" s="9" t="s">
        <v>3666</v>
      </c>
      <c r="K1561" s="9" t="s">
        <v>225</v>
      </c>
      <c r="L1561" s="9" t="s">
        <v>216</v>
      </c>
      <c r="M1561" s="9" t="s">
        <v>3667</v>
      </c>
      <c r="N1561" s="9" t="s">
        <v>196</v>
      </c>
      <c r="O1561" s="9" t="s">
        <v>177</v>
      </c>
      <c r="P1561" s="9" t="s">
        <v>241</v>
      </c>
      <c r="Q1561" s="9" t="s">
        <v>273</v>
      </c>
      <c r="R1561" s="9">
        <v>0</v>
      </c>
      <c r="S1561" s="9">
        <v>12</v>
      </c>
      <c r="U1561" s="9" t="s">
        <v>242</v>
      </c>
      <c r="X1561" s="9">
        <f>INDEX(SLA_Policy!$D$2:$D$5,MATCH(F1561,SLA_Policy!$A$2:$A$5,0))</f>
        <v>120</v>
      </c>
      <c r="Y1561" s="9" t="str">
        <f>IF(E1561="Cancelled","Excluded",IF(D1561="",IF((SLA_Policy!$B$8-B1561)*24&gt;X1561,"Open - Breached","Open - On Track"),IF((D1561-B1561)*24&lt;=X1561,"Met","Breached")))</f>
        <v>Met</v>
      </c>
    </row>
    <row r="1562" spans="1:25" x14ac:dyDescent="0.25">
      <c r="A1562" s="9" t="s">
        <v>3668</v>
      </c>
      <c r="B1562" s="23">
        <v>45971.577777777798</v>
      </c>
      <c r="C1562" s="23">
        <v>45971.595138888901</v>
      </c>
      <c r="D1562" s="23">
        <v>45973.404861111099</v>
      </c>
      <c r="E1562" s="9" t="s">
        <v>212</v>
      </c>
      <c r="F1562" s="9" t="s">
        <v>188</v>
      </c>
      <c r="G1562" s="9" t="s">
        <v>236</v>
      </c>
      <c r="H1562" s="9" t="s">
        <v>164</v>
      </c>
      <c r="I1562" s="9" t="s">
        <v>421</v>
      </c>
      <c r="J1562" s="9" t="s">
        <v>2093</v>
      </c>
      <c r="K1562" s="9" t="s">
        <v>225</v>
      </c>
      <c r="L1562" s="9" t="s">
        <v>104</v>
      </c>
      <c r="M1562" s="9" t="s">
        <v>403</v>
      </c>
      <c r="N1562" s="9" t="s">
        <v>196</v>
      </c>
      <c r="O1562" s="9" t="s">
        <v>180</v>
      </c>
      <c r="P1562" s="9" t="s">
        <v>278</v>
      </c>
      <c r="Q1562" s="9" t="s">
        <v>219</v>
      </c>
      <c r="R1562" s="9">
        <v>0</v>
      </c>
      <c r="S1562" s="9">
        <v>19</v>
      </c>
      <c r="T1562" s="9" t="s">
        <v>464</v>
      </c>
      <c r="U1562" s="9" t="s">
        <v>242</v>
      </c>
      <c r="X1562" s="9">
        <f>INDEX(SLA_Policy!$D$2:$D$5,MATCH(F1562,SLA_Policy!$A$2:$A$5,0))</f>
        <v>72</v>
      </c>
      <c r="Y1562" s="9" t="str">
        <f>IF(E1562="Cancelled","Excluded",IF(D1562="",IF((SLA_Policy!$B$8-B1562)*24&gt;X1562,"Open - Breached","Open - On Track"),IF((D1562-B1562)*24&lt;=X1562,"Met","Breached")))</f>
        <v>Met</v>
      </c>
    </row>
    <row r="1563" spans="1:25" x14ac:dyDescent="0.25">
      <c r="A1563" s="9" t="s">
        <v>3669</v>
      </c>
      <c r="B1563" s="23">
        <v>45971.5847222222</v>
      </c>
      <c r="C1563" s="23">
        <v>45971.59375</v>
      </c>
      <c r="D1563" s="23">
        <v>45973.403472222199</v>
      </c>
      <c r="E1563" s="9" t="s">
        <v>212</v>
      </c>
      <c r="F1563" s="9" t="s">
        <v>188</v>
      </c>
      <c r="G1563" s="9" t="s">
        <v>236</v>
      </c>
      <c r="H1563" s="9" t="s">
        <v>163</v>
      </c>
      <c r="I1563" s="9" t="s">
        <v>327</v>
      </c>
      <c r="J1563" s="9" t="s">
        <v>1043</v>
      </c>
      <c r="K1563" s="9" t="s">
        <v>246</v>
      </c>
      <c r="L1563" s="9" t="s">
        <v>216</v>
      </c>
      <c r="M1563" s="9" t="s">
        <v>897</v>
      </c>
      <c r="N1563" s="9" t="s">
        <v>196</v>
      </c>
      <c r="O1563" s="9" t="s">
        <v>176</v>
      </c>
      <c r="P1563" s="9" t="s">
        <v>253</v>
      </c>
      <c r="Q1563" s="9" t="s">
        <v>219</v>
      </c>
      <c r="R1563" s="9">
        <v>0</v>
      </c>
      <c r="S1563" s="9">
        <v>36</v>
      </c>
      <c r="U1563" s="9" t="s">
        <v>242</v>
      </c>
      <c r="W1563" s="9">
        <v>5</v>
      </c>
      <c r="X1563" s="9">
        <f>INDEX(SLA_Policy!$D$2:$D$5,MATCH(F1563,SLA_Policy!$A$2:$A$5,0))</f>
        <v>72</v>
      </c>
      <c r="Y1563" s="9" t="str">
        <f>IF(E1563="Cancelled","Excluded",IF(D1563="",IF((SLA_Policy!$B$8-B1563)*24&gt;X1563,"Open - Breached","Open - On Track"),IF((D1563-B1563)*24&lt;=X1563,"Met","Breached")))</f>
        <v>Met</v>
      </c>
    </row>
    <row r="1564" spans="1:25" x14ac:dyDescent="0.25">
      <c r="A1564" s="9" t="s">
        <v>3670</v>
      </c>
      <c r="B1564" s="23">
        <v>45971.600694444503</v>
      </c>
      <c r="C1564" s="23">
        <v>45973.313194444498</v>
      </c>
      <c r="D1564" s="23">
        <v>45973.338194444397</v>
      </c>
      <c r="E1564" s="9" t="s">
        <v>212</v>
      </c>
      <c r="F1564" s="9" t="s">
        <v>189</v>
      </c>
      <c r="G1564" s="9" t="s">
        <v>236</v>
      </c>
      <c r="H1564" s="9" t="s">
        <v>167</v>
      </c>
      <c r="I1564" s="9" t="s">
        <v>255</v>
      </c>
      <c r="J1564" s="9" t="s">
        <v>1723</v>
      </c>
      <c r="K1564" s="9" t="s">
        <v>225</v>
      </c>
      <c r="L1564" s="9" t="s">
        <v>311</v>
      </c>
      <c r="M1564" s="9" t="s">
        <v>3671</v>
      </c>
      <c r="N1564" s="9" t="s">
        <v>196</v>
      </c>
      <c r="O1564" s="9" t="s">
        <v>116</v>
      </c>
      <c r="P1564" s="9" t="s">
        <v>574</v>
      </c>
      <c r="Q1564" s="9" t="s">
        <v>219</v>
      </c>
      <c r="R1564" s="9">
        <v>0</v>
      </c>
      <c r="S1564" s="9">
        <v>41</v>
      </c>
      <c r="U1564" s="9" t="s">
        <v>242</v>
      </c>
      <c r="X1564" s="9">
        <f>INDEX(SLA_Policy!$D$2:$D$5,MATCH(F1564,SLA_Policy!$A$2:$A$5,0))</f>
        <v>120</v>
      </c>
      <c r="Y1564" s="9" t="str">
        <f>IF(E1564="Cancelled","Excluded",IF(D1564="",IF((SLA_Policy!$B$8-B1564)*24&gt;X1564,"Open - Breached","Open - On Track"),IF((D1564-B1564)*24&lt;=X1564,"Met","Breached")))</f>
        <v>Met</v>
      </c>
    </row>
    <row r="1565" spans="1:25" x14ac:dyDescent="0.25">
      <c r="A1565" s="9" t="s">
        <v>3672</v>
      </c>
      <c r="B1565" s="23">
        <v>45971.603472222203</v>
      </c>
      <c r="C1565" s="23">
        <v>45971.604166666701</v>
      </c>
      <c r="D1565" s="23">
        <v>45971.832638888904</v>
      </c>
      <c r="E1565" s="9" t="s">
        <v>212</v>
      </c>
      <c r="F1565" s="9" t="s">
        <v>187</v>
      </c>
      <c r="G1565" s="9" t="s">
        <v>213</v>
      </c>
      <c r="H1565" s="9" t="s">
        <v>164</v>
      </c>
      <c r="I1565" s="9" t="s">
        <v>260</v>
      </c>
      <c r="J1565" s="9" t="s">
        <v>961</v>
      </c>
      <c r="K1565" s="9" t="s">
        <v>246</v>
      </c>
      <c r="L1565" s="9" t="s">
        <v>282</v>
      </c>
      <c r="M1565" s="9" t="s">
        <v>1917</v>
      </c>
      <c r="N1565" s="9" t="s">
        <v>198</v>
      </c>
      <c r="O1565" s="9" t="s">
        <v>179</v>
      </c>
      <c r="P1565" s="9" t="s">
        <v>313</v>
      </c>
      <c r="Q1565" s="9" t="s">
        <v>273</v>
      </c>
      <c r="R1565" s="9">
        <v>1</v>
      </c>
      <c r="S1565" s="9">
        <v>52</v>
      </c>
      <c r="T1565" s="9" t="s">
        <v>265</v>
      </c>
      <c r="U1565" s="9" t="s">
        <v>266</v>
      </c>
      <c r="X1565" s="9">
        <f>INDEX(SLA_Policy!$D$2:$D$5,MATCH(F1565,SLA_Policy!$A$2:$A$5,0))</f>
        <v>8</v>
      </c>
      <c r="Y1565" s="9" t="str">
        <f>IF(E1565="Cancelled","Excluded",IF(D1565="",IF((SLA_Policy!$B$8-B1565)*24&gt;X1565,"Open - Breached","Open - On Track"),IF((D1565-B1565)*24&lt;=X1565,"Met","Breached")))</f>
        <v>Met</v>
      </c>
    </row>
    <row r="1566" spans="1:25" x14ac:dyDescent="0.25">
      <c r="A1566" s="9" t="s">
        <v>3673</v>
      </c>
      <c r="B1566" s="23">
        <v>45971.613194444399</v>
      </c>
      <c r="C1566" s="23">
        <v>45971.652777777803</v>
      </c>
      <c r="D1566" s="23">
        <v>45973.313194444498</v>
      </c>
      <c r="E1566" s="9" t="s">
        <v>212</v>
      </c>
      <c r="F1566" s="9" t="s">
        <v>188</v>
      </c>
      <c r="G1566" s="9" t="s">
        <v>236</v>
      </c>
      <c r="H1566" s="9" t="s">
        <v>161</v>
      </c>
      <c r="I1566" s="9" t="s">
        <v>505</v>
      </c>
      <c r="J1566" s="9" t="s">
        <v>3674</v>
      </c>
      <c r="K1566" s="9" t="s">
        <v>215</v>
      </c>
      <c r="L1566" s="9" t="s">
        <v>104</v>
      </c>
      <c r="M1566" s="9" t="s">
        <v>3675</v>
      </c>
      <c r="N1566" s="9" t="s">
        <v>196</v>
      </c>
      <c r="O1566" s="9" t="s">
        <v>177</v>
      </c>
      <c r="P1566" s="9" t="s">
        <v>457</v>
      </c>
      <c r="Q1566" s="9" t="s">
        <v>219</v>
      </c>
      <c r="R1566" s="9">
        <v>0</v>
      </c>
      <c r="S1566" s="9">
        <v>45</v>
      </c>
      <c r="U1566" s="9" t="s">
        <v>242</v>
      </c>
      <c r="W1566" s="9">
        <v>5</v>
      </c>
      <c r="X1566" s="9">
        <f>INDEX(SLA_Policy!$D$2:$D$5,MATCH(F1566,SLA_Policy!$A$2:$A$5,0))</f>
        <v>72</v>
      </c>
      <c r="Y1566" s="9" t="str">
        <f>IF(E1566="Cancelled","Excluded",IF(D1566="",IF((SLA_Policy!$B$8-B1566)*24&gt;X1566,"Open - Breached","Open - On Track"),IF((D1566-B1566)*24&lt;=X1566,"Met","Breached")))</f>
        <v>Met</v>
      </c>
    </row>
    <row r="1567" spans="1:25" x14ac:dyDescent="0.25">
      <c r="A1567" s="9" t="s">
        <v>3676</v>
      </c>
      <c r="B1567" s="23">
        <v>45971.620138888902</v>
      </c>
      <c r="C1567" s="23">
        <v>45971.636111111096</v>
      </c>
      <c r="D1567" s="23">
        <v>45974.754861111098</v>
      </c>
      <c r="E1567" s="9" t="s">
        <v>212</v>
      </c>
      <c r="F1567" s="9" t="s">
        <v>189</v>
      </c>
      <c r="G1567" s="9" t="s">
        <v>236</v>
      </c>
      <c r="H1567" s="9" t="s">
        <v>163</v>
      </c>
      <c r="I1567" s="9" t="s">
        <v>315</v>
      </c>
      <c r="J1567" s="9" t="s">
        <v>3677</v>
      </c>
      <c r="K1567" s="9" t="s">
        <v>246</v>
      </c>
      <c r="L1567" s="9" t="s">
        <v>104</v>
      </c>
      <c r="M1567" s="9" t="s">
        <v>1056</v>
      </c>
      <c r="N1567" s="9" t="s">
        <v>199</v>
      </c>
      <c r="O1567" s="9" t="s">
        <v>176</v>
      </c>
      <c r="P1567" s="9" t="s">
        <v>228</v>
      </c>
      <c r="Q1567" s="9" t="s">
        <v>219</v>
      </c>
      <c r="R1567" s="9">
        <v>1</v>
      </c>
      <c r="S1567" s="9">
        <v>163</v>
      </c>
      <c r="T1567" s="9" t="s">
        <v>229</v>
      </c>
      <c r="U1567" s="9" t="s">
        <v>242</v>
      </c>
      <c r="X1567" s="9">
        <f>INDEX(SLA_Policy!$D$2:$D$5,MATCH(F1567,SLA_Policy!$A$2:$A$5,0))</f>
        <v>120</v>
      </c>
      <c r="Y1567" s="9" t="str">
        <f>IF(E1567="Cancelled","Excluded",IF(D1567="",IF((SLA_Policy!$B$8-B1567)*24&gt;X1567,"Open - Breached","Open - On Track"),IF((D1567-B1567)*24&lt;=X1567,"Met","Breached")))</f>
        <v>Met</v>
      </c>
    </row>
    <row r="1568" spans="1:25" x14ac:dyDescent="0.25">
      <c r="A1568" s="9" t="s">
        <v>3678</v>
      </c>
      <c r="B1568" s="23">
        <v>45971.623611111099</v>
      </c>
      <c r="C1568" s="23">
        <v>45971.717361111099</v>
      </c>
      <c r="D1568" s="23">
        <v>45973.332638888904</v>
      </c>
      <c r="E1568" s="9" t="s">
        <v>212</v>
      </c>
      <c r="F1568" s="9" t="s">
        <v>188</v>
      </c>
      <c r="G1568" s="9" t="s">
        <v>213</v>
      </c>
      <c r="H1568" s="9" t="s">
        <v>162</v>
      </c>
      <c r="I1568" s="9" t="s">
        <v>416</v>
      </c>
      <c r="J1568" s="9" t="s">
        <v>3679</v>
      </c>
      <c r="K1568" s="9" t="s">
        <v>262</v>
      </c>
      <c r="L1568" s="9" t="s">
        <v>216</v>
      </c>
      <c r="M1568" s="9" t="s">
        <v>3680</v>
      </c>
      <c r="N1568" s="9" t="s">
        <v>196</v>
      </c>
      <c r="O1568" s="9" t="s">
        <v>179</v>
      </c>
      <c r="P1568" s="9" t="s">
        <v>313</v>
      </c>
      <c r="Q1568" s="9" t="s">
        <v>219</v>
      </c>
      <c r="R1568" s="9">
        <v>0</v>
      </c>
      <c r="S1568" s="9">
        <v>16</v>
      </c>
      <c r="U1568" s="9" t="s">
        <v>266</v>
      </c>
      <c r="X1568" s="9">
        <f>INDEX(SLA_Policy!$D$2:$D$5,MATCH(F1568,SLA_Policy!$A$2:$A$5,0))</f>
        <v>72</v>
      </c>
      <c r="Y1568" s="9" t="str">
        <f>IF(E1568="Cancelled","Excluded",IF(D1568="",IF((SLA_Policy!$B$8-B1568)*24&gt;X1568,"Open - Breached","Open - On Track"),IF((D1568-B1568)*24&lt;=X1568,"Met","Breached")))</f>
        <v>Met</v>
      </c>
    </row>
    <row r="1569" spans="1:25" x14ac:dyDescent="0.25">
      <c r="A1569" s="9" t="s">
        <v>3681</v>
      </c>
      <c r="B1569" s="23">
        <v>45971.627777777801</v>
      </c>
      <c r="C1569" s="23">
        <v>45971.7319444444</v>
      </c>
      <c r="D1569" s="23">
        <v>45971.766666666699</v>
      </c>
      <c r="E1569" s="9" t="s">
        <v>212</v>
      </c>
      <c r="F1569" s="9" t="s">
        <v>189</v>
      </c>
      <c r="G1569" s="9" t="s">
        <v>213</v>
      </c>
      <c r="H1569" s="9" t="s">
        <v>165</v>
      </c>
      <c r="I1569" s="9" t="s">
        <v>567</v>
      </c>
      <c r="J1569" s="9" t="s">
        <v>3682</v>
      </c>
      <c r="K1569" s="9" t="s">
        <v>303</v>
      </c>
      <c r="L1569" s="9" t="s">
        <v>104</v>
      </c>
      <c r="M1569" s="9" t="s">
        <v>2525</v>
      </c>
      <c r="N1569" s="9" t="s">
        <v>196</v>
      </c>
      <c r="O1569" s="9" t="s">
        <v>176</v>
      </c>
      <c r="P1569" s="9" t="s">
        <v>253</v>
      </c>
      <c r="Q1569" s="9" t="s">
        <v>219</v>
      </c>
      <c r="R1569" s="9">
        <v>0</v>
      </c>
      <c r="S1569" s="9">
        <v>31</v>
      </c>
      <c r="U1569" s="9" t="s">
        <v>266</v>
      </c>
      <c r="X1569" s="9">
        <f>INDEX(SLA_Policy!$D$2:$D$5,MATCH(F1569,SLA_Policy!$A$2:$A$5,0))</f>
        <v>120</v>
      </c>
      <c r="Y1569" s="9" t="str">
        <f>IF(E1569="Cancelled","Excluded",IF(D1569="",IF((SLA_Policy!$B$8-B1569)*24&gt;X1569,"Open - Breached","Open - On Track"),IF((D1569-B1569)*24&lt;=X1569,"Met","Breached")))</f>
        <v>Met</v>
      </c>
    </row>
    <row r="1570" spans="1:25" x14ac:dyDescent="0.25">
      <c r="A1570" s="9" t="s">
        <v>3683</v>
      </c>
      <c r="B1570" s="23">
        <v>45971.628472222197</v>
      </c>
      <c r="C1570" s="23">
        <v>45971.663888888899</v>
      </c>
      <c r="D1570" s="23">
        <v>45973.314583333296</v>
      </c>
      <c r="E1570" s="9" t="s">
        <v>212</v>
      </c>
      <c r="F1570" s="9" t="s">
        <v>188</v>
      </c>
      <c r="G1570" s="9" t="s">
        <v>213</v>
      </c>
      <c r="H1570" s="9" t="s">
        <v>164</v>
      </c>
      <c r="I1570" s="9" t="s">
        <v>260</v>
      </c>
      <c r="J1570" s="9" t="s">
        <v>2616</v>
      </c>
      <c r="K1570" s="9" t="s">
        <v>410</v>
      </c>
      <c r="L1570" s="9" t="s">
        <v>270</v>
      </c>
      <c r="M1570" s="9" t="s">
        <v>3684</v>
      </c>
      <c r="N1570" s="9" t="s">
        <v>197</v>
      </c>
      <c r="O1570" s="9" t="s">
        <v>180</v>
      </c>
      <c r="P1570" s="9" t="s">
        <v>278</v>
      </c>
      <c r="Q1570" s="9" t="s">
        <v>273</v>
      </c>
      <c r="R1570" s="9">
        <v>0</v>
      </c>
      <c r="S1570" s="9">
        <v>58</v>
      </c>
      <c r="T1570" s="9" t="s">
        <v>265</v>
      </c>
      <c r="U1570" s="9" t="s">
        <v>248</v>
      </c>
      <c r="X1570" s="9">
        <f>INDEX(SLA_Policy!$D$2:$D$5,MATCH(F1570,SLA_Policy!$A$2:$A$5,0))</f>
        <v>72</v>
      </c>
      <c r="Y1570" s="9" t="str">
        <f>IF(E1570="Cancelled","Excluded",IF(D1570="",IF((SLA_Policy!$B$8-B1570)*24&gt;X1570,"Open - Breached","Open - On Track"),IF((D1570-B1570)*24&lt;=X1570,"Met","Breached")))</f>
        <v>Met</v>
      </c>
    </row>
    <row r="1571" spans="1:25" x14ac:dyDescent="0.25">
      <c r="A1571" s="9" t="s">
        <v>3685</v>
      </c>
      <c r="B1571" s="23">
        <v>45971.636111111096</v>
      </c>
      <c r="C1571" s="23">
        <v>45971.684027777803</v>
      </c>
      <c r="D1571" s="23">
        <v>45974.452777777798</v>
      </c>
      <c r="E1571" s="9" t="s">
        <v>212</v>
      </c>
      <c r="F1571" s="9" t="s">
        <v>189</v>
      </c>
      <c r="G1571" s="9" t="s">
        <v>236</v>
      </c>
      <c r="H1571" s="9" t="s">
        <v>163</v>
      </c>
      <c r="I1571" s="9" t="s">
        <v>315</v>
      </c>
      <c r="J1571" s="9" t="s">
        <v>3686</v>
      </c>
      <c r="K1571" s="9" t="s">
        <v>215</v>
      </c>
      <c r="L1571" s="9" t="s">
        <v>216</v>
      </c>
      <c r="M1571" s="9" t="s">
        <v>718</v>
      </c>
      <c r="N1571" s="9" t="s">
        <v>196</v>
      </c>
      <c r="O1571" s="9" t="s">
        <v>180</v>
      </c>
      <c r="P1571" s="9" t="s">
        <v>381</v>
      </c>
      <c r="Q1571" s="9" t="s">
        <v>219</v>
      </c>
      <c r="R1571" s="9">
        <v>0</v>
      </c>
      <c r="S1571" s="9">
        <v>157</v>
      </c>
      <c r="T1571" s="9" t="s">
        <v>229</v>
      </c>
      <c r="U1571" s="9" t="s">
        <v>242</v>
      </c>
      <c r="X1571" s="9">
        <f>INDEX(SLA_Policy!$D$2:$D$5,MATCH(F1571,SLA_Policy!$A$2:$A$5,0))</f>
        <v>120</v>
      </c>
      <c r="Y1571" s="9" t="str">
        <f>IF(E1571="Cancelled","Excluded",IF(D1571="",IF((SLA_Policy!$B$8-B1571)*24&gt;X1571,"Open - Breached","Open - On Track"),IF((D1571-B1571)*24&lt;=X1571,"Met","Breached")))</f>
        <v>Met</v>
      </c>
    </row>
    <row r="1572" spans="1:25" x14ac:dyDescent="0.25">
      <c r="A1572" s="9" t="s">
        <v>3687</v>
      </c>
      <c r="B1572" s="23">
        <v>45971.646527777797</v>
      </c>
      <c r="C1572" s="23">
        <v>45971.701388888898</v>
      </c>
      <c r="D1572" s="23">
        <v>45973.3125</v>
      </c>
      <c r="E1572" s="9" t="s">
        <v>212</v>
      </c>
      <c r="F1572" s="9" t="s">
        <v>188</v>
      </c>
      <c r="G1572" s="9" t="s">
        <v>236</v>
      </c>
      <c r="H1572" s="9" t="s">
        <v>167</v>
      </c>
      <c r="I1572" s="9" t="s">
        <v>255</v>
      </c>
      <c r="J1572" s="9" t="s">
        <v>2232</v>
      </c>
      <c r="K1572" s="9" t="s">
        <v>246</v>
      </c>
      <c r="L1572" s="9" t="s">
        <v>216</v>
      </c>
      <c r="M1572" s="9" t="s">
        <v>1094</v>
      </c>
      <c r="N1572" s="9" t="s">
        <v>196</v>
      </c>
      <c r="O1572" s="9" t="s">
        <v>116</v>
      </c>
      <c r="P1572" s="9" t="s">
        <v>295</v>
      </c>
      <c r="Q1572" s="9" t="s">
        <v>219</v>
      </c>
      <c r="R1572" s="9">
        <v>0</v>
      </c>
      <c r="S1572" s="9">
        <v>10</v>
      </c>
      <c r="U1572" s="9" t="s">
        <v>242</v>
      </c>
      <c r="X1572" s="9">
        <f>INDEX(SLA_Policy!$D$2:$D$5,MATCH(F1572,SLA_Policy!$A$2:$A$5,0))</f>
        <v>72</v>
      </c>
      <c r="Y1572" s="9" t="str">
        <f>IF(E1572="Cancelled","Excluded",IF(D1572="",IF((SLA_Policy!$B$8-B1572)*24&gt;X1572,"Open - Breached","Open - On Track"),IF((D1572-B1572)*24&lt;=X1572,"Met","Breached")))</f>
        <v>Met</v>
      </c>
    </row>
    <row r="1573" spans="1:25" x14ac:dyDescent="0.25">
      <c r="A1573" s="9" t="s">
        <v>3688</v>
      </c>
      <c r="B1573" s="23">
        <v>45971.647916666698</v>
      </c>
      <c r="C1573" s="23">
        <v>45971.658333333296</v>
      </c>
      <c r="D1573" s="23">
        <v>45973.320138888899</v>
      </c>
      <c r="E1573" s="9" t="s">
        <v>212</v>
      </c>
      <c r="F1573" s="9" t="s">
        <v>189</v>
      </c>
      <c r="G1573" s="9" t="s">
        <v>213</v>
      </c>
      <c r="H1573" s="9" t="s">
        <v>162</v>
      </c>
      <c r="I1573" s="9" t="s">
        <v>345</v>
      </c>
      <c r="J1573" s="9" t="s">
        <v>3689</v>
      </c>
      <c r="K1573" s="9" t="s">
        <v>215</v>
      </c>
      <c r="L1573" s="9" t="s">
        <v>270</v>
      </c>
      <c r="M1573" s="9" t="s">
        <v>657</v>
      </c>
      <c r="N1573" s="9" t="s">
        <v>199</v>
      </c>
      <c r="O1573" s="9" t="s">
        <v>116</v>
      </c>
      <c r="P1573" s="9" t="s">
        <v>295</v>
      </c>
      <c r="Q1573" s="9" t="s">
        <v>219</v>
      </c>
      <c r="R1573" s="9">
        <v>0</v>
      </c>
      <c r="S1573" s="9">
        <v>21</v>
      </c>
      <c r="U1573" s="9" t="s">
        <v>266</v>
      </c>
      <c r="X1573" s="9">
        <f>INDEX(SLA_Policy!$D$2:$D$5,MATCH(F1573,SLA_Policy!$A$2:$A$5,0))</f>
        <v>120</v>
      </c>
      <c r="Y1573" s="9" t="str">
        <f>IF(E1573="Cancelled","Excluded",IF(D1573="",IF((SLA_Policy!$B$8-B1573)*24&gt;X1573,"Open - Breached","Open - On Track"),IF((D1573-B1573)*24&lt;=X1573,"Met","Breached")))</f>
        <v>Met</v>
      </c>
    </row>
    <row r="1574" spans="1:25" x14ac:dyDescent="0.25">
      <c r="A1574" s="9" t="s">
        <v>3690</v>
      </c>
      <c r="B1574" s="23">
        <v>45971.647916666698</v>
      </c>
      <c r="C1574" s="23">
        <v>45971.65</v>
      </c>
      <c r="D1574" s="23">
        <v>45971.747916666704</v>
      </c>
      <c r="E1574" s="9" t="s">
        <v>212</v>
      </c>
      <c r="F1574" s="9" t="s">
        <v>188</v>
      </c>
      <c r="G1574" s="9" t="s">
        <v>213</v>
      </c>
      <c r="H1574" s="9" t="s">
        <v>162</v>
      </c>
      <c r="I1574" s="9" t="s">
        <v>345</v>
      </c>
      <c r="J1574" s="9" t="s">
        <v>3691</v>
      </c>
      <c r="K1574" s="9" t="s">
        <v>303</v>
      </c>
      <c r="L1574" s="9" t="s">
        <v>104</v>
      </c>
      <c r="M1574" s="9" t="s">
        <v>2317</v>
      </c>
      <c r="N1574" s="9" t="s">
        <v>198</v>
      </c>
      <c r="O1574" s="9" t="s">
        <v>116</v>
      </c>
      <c r="P1574" s="9" t="s">
        <v>551</v>
      </c>
      <c r="Q1574" s="9" t="s">
        <v>219</v>
      </c>
      <c r="R1574" s="9">
        <v>0</v>
      </c>
      <c r="S1574" s="9">
        <v>13</v>
      </c>
      <c r="U1574" s="9" t="s">
        <v>376</v>
      </c>
      <c r="X1574" s="9">
        <f>INDEX(SLA_Policy!$D$2:$D$5,MATCH(F1574,SLA_Policy!$A$2:$A$5,0))</f>
        <v>72</v>
      </c>
      <c r="Y1574" s="9" t="str">
        <f>IF(E1574="Cancelled","Excluded",IF(D1574="",IF((SLA_Policy!$B$8-B1574)*24&gt;X1574,"Open - Breached","Open - On Track"),IF((D1574-B1574)*24&lt;=X1574,"Met","Breached")))</f>
        <v>Met</v>
      </c>
    </row>
    <row r="1575" spans="1:25" x14ac:dyDescent="0.25">
      <c r="A1575" s="9" t="s">
        <v>3692</v>
      </c>
      <c r="B1575" s="23">
        <v>45971.658333333296</v>
      </c>
      <c r="C1575" s="23">
        <v>45971.661805555603</v>
      </c>
      <c r="D1575" s="23">
        <v>45971.761805555601</v>
      </c>
      <c r="E1575" s="9" t="s">
        <v>212</v>
      </c>
      <c r="F1575" s="9" t="s">
        <v>188</v>
      </c>
      <c r="G1575" s="9" t="s">
        <v>213</v>
      </c>
      <c r="H1575" s="9" t="s">
        <v>165</v>
      </c>
      <c r="I1575" s="9" t="s">
        <v>2034</v>
      </c>
      <c r="J1575" s="9" t="s">
        <v>3693</v>
      </c>
      <c r="K1575" s="9" t="s">
        <v>246</v>
      </c>
      <c r="L1575" s="9" t="s">
        <v>307</v>
      </c>
      <c r="M1575" s="9" t="s">
        <v>2855</v>
      </c>
      <c r="N1575" s="9" t="s">
        <v>198</v>
      </c>
      <c r="O1575" s="9" t="s">
        <v>176</v>
      </c>
      <c r="P1575" s="9" t="s">
        <v>570</v>
      </c>
      <c r="Q1575" s="9" t="s">
        <v>219</v>
      </c>
      <c r="R1575" s="9">
        <v>0</v>
      </c>
      <c r="S1575" s="9">
        <v>50</v>
      </c>
      <c r="U1575" s="9" t="s">
        <v>230</v>
      </c>
      <c r="X1575" s="9">
        <f>INDEX(SLA_Policy!$D$2:$D$5,MATCH(F1575,SLA_Policy!$A$2:$A$5,0))</f>
        <v>72</v>
      </c>
      <c r="Y1575" s="9" t="str">
        <f>IF(E1575="Cancelled","Excluded",IF(D1575="",IF((SLA_Policy!$B$8-B1575)*24&gt;X1575,"Open - Breached","Open - On Track"),IF((D1575-B1575)*24&lt;=X1575,"Met","Breached")))</f>
        <v>Met</v>
      </c>
    </row>
    <row r="1576" spans="1:25" x14ac:dyDescent="0.25">
      <c r="A1576" s="9" t="s">
        <v>3694</v>
      </c>
      <c r="B1576" s="23">
        <v>45971.659027777801</v>
      </c>
      <c r="C1576" s="23">
        <v>45971.661805555603</v>
      </c>
      <c r="D1576" s="23">
        <v>45971.734722222202</v>
      </c>
      <c r="E1576" s="9" t="s">
        <v>212</v>
      </c>
      <c r="F1576" s="9" t="s">
        <v>188</v>
      </c>
      <c r="G1576" s="9" t="s">
        <v>213</v>
      </c>
      <c r="H1576" s="9" t="s">
        <v>162</v>
      </c>
      <c r="I1576" s="9" t="s">
        <v>393</v>
      </c>
      <c r="J1576" s="9" t="s">
        <v>3695</v>
      </c>
      <c r="K1576" s="9" t="s">
        <v>303</v>
      </c>
      <c r="L1576" s="9" t="s">
        <v>216</v>
      </c>
      <c r="M1576" s="9" t="s">
        <v>736</v>
      </c>
      <c r="N1576" s="9" t="s">
        <v>198</v>
      </c>
      <c r="O1576" s="9" t="s">
        <v>116</v>
      </c>
      <c r="P1576" s="9" t="s">
        <v>590</v>
      </c>
      <c r="Q1576" s="9" t="s">
        <v>219</v>
      </c>
      <c r="R1576" s="9">
        <v>0</v>
      </c>
      <c r="S1576" s="9">
        <v>9</v>
      </c>
      <c r="U1576" s="9" t="s">
        <v>661</v>
      </c>
      <c r="W1576" s="9">
        <v>5</v>
      </c>
      <c r="X1576" s="9">
        <f>INDEX(SLA_Policy!$D$2:$D$5,MATCH(F1576,SLA_Policy!$A$2:$A$5,0))</f>
        <v>72</v>
      </c>
      <c r="Y1576" s="9" t="str">
        <f>IF(E1576="Cancelled","Excluded",IF(D1576="",IF((SLA_Policy!$B$8-B1576)*24&gt;X1576,"Open - Breached","Open - On Track"),IF((D1576-B1576)*24&lt;=X1576,"Met","Breached")))</f>
        <v>Met</v>
      </c>
    </row>
    <row r="1577" spans="1:25" x14ac:dyDescent="0.25">
      <c r="A1577" s="9" t="s">
        <v>3696</v>
      </c>
      <c r="B1577" s="23">
        <v>45971.6652777778</v>
      </c>
      <c r="C1577" s="23">
        <v>45971.702083333301</v>
      </c>
      <c r="D1577" s="23">
        <v>45973.336805555598</v>
      </c>
      <c r="E1577" s="9" t="s">
        <v>212</v>
      </c>
      <c r="F1577" s="9" t="s">
        <v>188</v>
      </c>
      <c r="G1577" s="9" t="s">
        <v>213</v>
      </c>
      <c r="H1577" s="9" t="s">
        <v>162</v>
      </c>
      <c r="I1577" s="9" t="s">
        <v>244</v>
      </c>
      <c r="J1577" s="9" t="s">
        <v>3212</v>
      </c>
      <c r="K1577" s="9" t="s">
        <v>239</v>
      </c>
      <c r="L1577" s="9" t="s">
        <v>270</v>
      </c>
      <c r="M1577" s="9" t="s">
        <v>3653</v>
      </c>
      <c r="N1577" s="9" t="s">
        <v>197</v>
      </c>
      <c r="O1577" s="9" t="s">
        <v>179</v>
      </c>
      <c r="P1577" s="9" t="s">
        <v>284</v>
      </c>
      <c r="Q1577" s="9" t="s">
        <v>219</v>
      </c>
      <c r="R1577" s="9">
        <v>0</v>
      </c>
      <c r="S1577" s="9">
        <v>85</v>
      </c>
      <c r="U1577" s="9" t="s">
        <v>290</v>
      </c>
      <c r="X1577" s="9">
        <f>INDEX(SLA_Policy!$D$2:$D$5,MATCH(F1577,SLA_Policy!$A$2:$A$5,0))</f>
        <v>72</v>
      </c>
      <c r="Y1577" s="9" t="str">
        <f>IF(E1577="Cancelled","Excluded",IF(D1577="",IF((SLA_Policy!$B$8-B1577)*24&gt;X1577,"Open - Breached","Open - On Track"),IF((D1577-B1577)*24&lt;=X1577,"Met","Breached")))</f>
        <v>Met</v>
      </c>
    </row>
    <row r="1578" spans="1:25" x14ac:dyDescent="0.25">
      <c r="A1578" s="9" t="s">
        <v>3697</v>
      </c>
      <c r="B1578" s="23">
        <v>45971.672916666699</v>
      </c>
      <c r="C1578" s="23">
        <v>45971.772916666698</v>
      </c>
      <c r="D1578" s="23">
        <v>45973.403472222199</v>
      </c>
      <c r="E1578" s="9" t="s">
        <v>212</v>
      </c>
      <c r="F1578" s="9" t="s">
        <v>188</v>
      </c>
      <c r="G1578" s="9" t="s">
        <v>213</v>
      </c>
      <c r="H1578" s="9" t="s">
        <v>88</v>
      </c>
      <c r="I1578" s="9" t="s">
        <v>92</v>
      </c>
      <c r="J1578" s="9" t="s">
        <v>842</v>
      </c>
      <c r="K1578" s="9" t="s">
        <v>239</v>
      </c>
      <c r="L1578" s="9" t="s">
        <v>104</v>
      </c>
      <c r="M1578" s="9" t="s">
        <v>240</v>
      </c>
      <c r="N1578" s="9" t="s">
        <v>196</v>
      </c>
      <c r="O1578" s="9" t="s">
        <v>178</v>
      </c>
      <c r="P1578" s="9" t="s">
        <v>427</v>
      </c>
      <c r="Q1578" s="9" t="s">
        <v>219</v>
      </c>
      <c r="R1578" s="9">
        <v>0</v>
      </c>
      <c r="S1578" s="9">
        <v>30</v>
      </c>
      <c r="T1578" s="9" t="s">
        <v>136</v>
      </c>
      <c r="U1578" s="9" t="s">
        <v>221</v>
      </c>
      <c r="W1578" s="9">
        <v>4</v>
      </c>
      <c r="X1578" s="9">
        <f>INDEX(SLA_Policy!$D$2:$D$5,MATCH(F1578,SLA_Policy!$A$2:$A$5,0))</f>
        <v>72</v>
      </c>
      <c r="Y1578" s="9" t="str">
        <f>IF(E1578="Cancelled","Excluded",IF(D1578="",IF((SLA_Policy!$B$8-B1578)*24&gt;X1578,"Open - Breached","Open - On Track"),IF((D1578-B1578)*24&lt;=X1578,"Met","Breached")))</f>
        <v>Met</v>
      </c>
    </row>
    <row r="1579" spans="1:25" x14ac:dyDescent="0.25">
      <c r="A1579" s="9" t="s">
        <v>3698</v>
      </c>
      <c r="B1579" s="23">
        <v>45971.677777777797</v>
      </c>
      <c r="C1579" s="23">
        <v>45971.702777777798</v>
      </c>
      <c r="D1579" s="23">
        <v>45973.413888888899</v>
      </c>
      <c r="E1579" s="9" t="s">
        <v>212</v>
      </c>
      <c r="F1579" s="9" t="s">
        <v>188</v>
      </c>
      <c r="G1579" s="9" t="s">
        <v>236</v>
      </c>
      <c r="H1579" s="9" t="s">
        <v>161</v>
      </c>
      <c r="I1579" s="9" t="s">
        <v>237</v>
      </c>
      <c r="J1579" s="9" t="s">
        <v>3699</v>
      </c>
      <c r="K1579" s="9" t="s">
        <v>246</v>
      </c>
      <c r="L1579" s="9" t="s">
        <v>282</v>
      </c>
      <c r="M1579" s="9" t="s">
        <v>2172</v>
      </c>
      <c r="N1579" s="9" t="s">
        <v>196</v>
      </c>
      <c r="O1579" s="9" t="s">
        <v>177</v>
      </c>
      <c r="P1579" s="9" t="s">
        <v>241</v>
      </c>
      <c r="Q1579" s="9" t="s">
        <v>219</v>
      </c>
      <c r="R1579" s="9">
        <v>0</v>
      </c>
      <c r="S1579" s="9">
        <v>16</v>
      </c>
      <c r="U1579" s="9" t="s">
        <v>242</v>
      </c>
      <c r="W1579" s="9">
        <v>4</v>
      </c>
      <c r="X1579" s="9">
        <f>INDEX(SLA_Policy!$D$2:$D$5,MATCH(F1579,SLA_Policy!$A$2:$A$5,0))</f>
        <v>72</v>
      </c>
      <c r="Y1579" s="9" t="str">
        <f>IF(E1579="Cancelled","Excluded",IF(D1579="",IF((SLA_Policy!$B$8-B1579)*24&gt;X1579,"Open - Breached","Open - On Track"),IF((D1579-B1579)*24&lt;=X1579,"Met","Breached")))</f>
        <v>Met</v>
      </c>
    </row>
    <row r="1580" spans="1:25" x14ac:dyDescent="0.25">
      <c r="A1580" s="9" t="s">
        <v>3700</v>
      </c>
      <c r="B1580" s="23">
        <v>45971.692361111098</v>
      </c>
      <c r="C1580" s="23">
        <v>45971.695833333302</v>
      </c>
      <c r="D1580" s="23">
        <v>45973.371527777803</v>
      </c>
      <c r="E1580" s="9" t="s">
        <v>212</v>
      </c>
      <c r="F1580" s="9" t="s">
        <v>189</v>
      </c>
      <c r="G1580" s="9" t="s">
        <v>213</v>
      </c>
      <c r="H1580" s="9" t="s">
        <v>164</v>
      </c>
      <c r="I1580" s="9" t="s">
        <v>339</v>
      </c>
      <c r="J1580" s="9" t="s">
        <v>459</v>
      </c>
      <c r="K1580" s="9" t="s">
        <v>246</v>
      </c>
      <c r="L1580" s="9" t="s">
        <v>104</v>
      </c>
      <c r="M1580" s="9" t="s">
        <v>522</v>
      </c>
      <c r="N1580" s="9" t="s">
        <v>198</v>
      </c>
      <c r="O1580" s="9" t="s">
        <v>116</v>
      </c>
      <c r="P1580" s="9" t="s">
        <v>295</v>
      </c>
      <c r="Q1580" s="9" t="s">
        <v>219</v>
      </c>
      <c r="R1580" s="9">
        <v>0</v>
      </c>
      <c r="S1580" s="9">
        <v>7</v>
      </c>
      <c r="T1580" s="9" t="s">
        <v>343</v>
      </c>
      <c r="U1580" s="9" t="s">
        <v>248</v>
      </c>
      <c r="X1580" s="9">
        <f>INDEX(SLA_Policy!$D$2:$D$5,MATCH(F1580,SLA_Policy!$A$2:$A$5,0))</f>
        <v>120</v>
      </c>
      <c r="Y1580" s="9" t="str">
        <f>IF(E1580="Cancelled","Excluded",IF(D1580="",IF((SLA_Policy!$B$8-B1580)*24&gt;X1580,"Open - Breached","Open - On Track"),IF((D1580-B1580)*24&lt;=X1580,"Met","Breached")))</f>
        <v>Met</v>
      </c>
    </row>
    <row r="1581" spans="1:25" x14ac:dyDescent="0.25">
      <c r="A1581" s="9" t="s">
        <v>3701</v>
      </c>
      <c r="B1581" s="23">
        <v>45971.764583333301</v>
      </c>
      <c r="C1581" s="23">
        <v>45971.788194444503</v>
      </c>
      <c r="D1581" s="23">
        <v>45973.356249999997</v>
      </c>
      <c r="E1581" s="9" t="s">
        <v>212</v>
      </c>
      <c r="F1581" s="9" t="s">
        <v>188</v>
      </c>
      <c r="G1581" s="9" t="s">
        <v>236</v>
      </c>
      <c r="H1581" s="9" t="s">
        <v>167</v>
      </c>
      <c r="I1581" s="9" t="s">
        <v>255</v>
      </c>
      <c r="J1581" s="9" t="s">
        <v>3702</v>
      </c>
      <c r="K1581" s="9" t="s">
        <v>262</v>
      </c>
      <c r="L1581" s="9" t="s">
        <v>270</v>
      </c>
      <c r="M1581" s="9" t="s">
        <v>271</v>
      </c>
      <c r="N1581" s="9" t="s">
        <v>197</v>
      </c>
      <c r="O1581" s="9" t="s">
        <v>176</v>
      </c>
      <c r="P1581" s="9" t="s">
        <v>503</v>
      </c>
      <c r="Q1581" s="9" t="s">
        <v>219</v>
      </c>
      <c r="R1581" s="9">
        <v>0</v>
      </c>
      <c r="S1581" s="9">
        <v>9</v>
      </c>
      <c r="U1581" s="9" t="s">
        <v>242</v>
      </c>
      <c r="W1581" s="9">
        <v>4</v>
      </c>
      <c r="X1581" s="9">
        <f>INDEX(SLA_Policy!$D$2:$D$5,MATCH(F1581,SLA_Policy!$A$2:$A$5,0))</f>
        <v>72</v>
      </c>
      <c r="Y1581" s="9" t="str">
        <f>IF(E1581="Cancelled","Excluded",IF(D1581="",IF((SLA_Policy!$B$8-B1581)*24&gt;X1581,"Open - Breached","Open - On Track"),IF((D1581-B1581)*24&lt;=X1581,"Met","Breached")))</f>
        <v>Met</v>
      </c>
    </row>
    <row r="1582" spans="1:25" x14ac:dyDescent="0.25">
      <c r="A1582" s="9" t="s">
        <v>3703</v>
      </c>
      <c r="B1582" s="23">
        <v>45971.786805555603</v>
      </c>
      <c r="C1582" s="23">
        <v>45973.354861111096</v>
      </c>
      <c r="D1582" s="23">
        <v>45973.364583333299</v>
      </c>
      <c r="E1582" s="9" t="s">
        <v>212</v>
      </c>
      <c r="F1582" s="9" t="s">
        <v>189</v>
      </c>
      <c r="G1582" s="9" t="s">
        <v>236</v>
      </c>
      <c r="H1582" s="9" t="s">
        <v>167</v>
      </c>
      <c r="I1582" s="9" t="s">
        <v>255</v>
      </c>
      <c r="J1582" s="9" t="s">
        <v>1428</v>
      </c>
      <c r="K1582" s="9" t="s">
        <v>225</v>
      </c>
      <c r="L1582" s="9" t="s">
        <v>311</v>
      </c>
      <c r="M1582" s="9" t="s">
        <v>3704</v>
      </c>
      <c r="N1582" s="9" t="s">
        <v>196</v>
      </c>
      <c r="O1582" s="9" t="s">
        <v>116</v>
      </c>
      <c r="P1582" s="9" t="s">
        <v>574</v>
      </c>
      <c r="Q1582" s="9" t="s">
        <v>219</v>
      </c>
      <c r="R1582" s="9">
        <v>0</v>
      </c>
      <c r="S1582" s="9">
        <v>21</v>
      </c>
      <c r="U1582" s="9" t="s">
        <v>242</v>
      </c>
      <c r="X1582" s="9">
        <f>INDEX(SLA_Policy!$D$2:$D$5,MATCH(F1582,SLA_Policy!$A$2:$A$5,0))</f>
        <v>120</v>
      </c>
      <c r="Y1582" s="9" t="str">
        <f>IF(E1582="Cancelled","Excluded",IF(D1582="",IF((SLA_Policy!$B$8-B1582)*24&gt;X1582,"Open - Breached","Open - On Track"),IF((D1582-B1582)*24&lt;=X1582,"Met","Breached")))</f>
        <v>Met</v>
      </c>
    </row>
    <row r="1583" spans="1:25" x14ac:dyDescent="0.25">
      <c r="A1583" s="9" t="s">
        <v>3705</v>
      </c>
      <c r="B1583" s="23">
        <v>45971.822916666701</v>
      </c>
      <c r="C1583" s="23">
        <v>45973.3659722222</v>
      </c>
      <c r="D1583" s="23">
        <v>45973.378472222197</v>
      </c>
      <c r="E1583" s="9" t="s">
        <v>212</v>
      </c>
      <c r="F1583" s="9" t="s">
        <v>189</v>
      </c>
      <c r="G1583" s="9" t="s">
        <v>236</v>
      </c>
      <c r="H1583" s="9" t="s">
        <v>164</v>
      </c>
      <c r="I1583" s="9" t="s">
        <v>421</v>
      </c>
      <c r="J1583" s="9" t="s">
        <v>1125</v>
      </c>
      <c r="K1583" s="9" t="s">
        <v>262</v>
      </c>
      <c r="L1583" s="9" t="s">
        <v>104</v>
      </c>
      <c r="M1583" s="9" t="s">
        <v>407</v>
      </c>
      <c r="N1583" s="9" t="s">
        <v>197</v>
      </c>
      <c r="O1583" s="9" t="s">
        <v>180</v>
      </c>
      <c r="P1583" s="9" t="s">
        <v>318</v>
      </c>
      <c r="Q1583" s="9" t="s">
        <v>219</v>
      </c>
      <c r="R1583" s="9">
        <v>0</v>
      </c>
      <c r="S1583" s="9">
        <v>10</v>
      </c>
      <c r="T1583" s="9" t="s">
        <v>343</v>
      </c>
      <c r="U1583" s="9" t="s">
        <v>242</v>
      </c>
      <c r="X1583" s="9">
        <f>INDEX(SLA_Policy!$D$2:$D$5,MATCH(F1583,SLA_Policy!$A$2:$A$5,0))</f>
        <v>120</v>
      </c>
      <c r="Y1583" s="9" t="str">
        <f>IF(E1583="Cancelled","Excluded",IF(D1583="",IF((SLA_Policy!$B$8-B1583)*24&gt;X1583,"Open - Breached","Open - On Track"),IF((D1583-B1583)*24&lt;=X1583,"Met","Breached")))</f>
        <v>Met</v>
      </c>
    </row>
    <row r="1584" spans="1:25" x14ac:dyDescent="0.25">
      <c r="A1584" s="9" t="s">
        <v>3706</v>
      </c>
      <c r="B1584" s="23">
        <v>45971.975694444503</v>
      </c>
      <c r="C1584" s="23">
        <v>45971.978472222203</v>
      </c>
      <c r="D1584" s="23">
        <v>45972.095138888901</v>
      </c>
      <c r="E1584" s="9" t="s">
        <v>212</v>
      </c>
      <c r="F1584" s="9" t="s">
        <v>187</v>
      </c>
      <c r="G1584" s="9" t="s">
        <v>213</v>
      </c>
      <c r="H1584" s="9" t="s">
        <v>163</v>
      </c>
      <c r="I1584" s="9" t="s">
        <v>223</v>
      </c>
      <c r="J1584" s="9" t="s">
        <v>3707</v>
      </c>
      <c r="K1584" s="9" t="s">
        <v>246</v>
      </c>
      <c r="L1584" s="9" t="s">
        <v>270</v>
      </c>
      <c r="M1584" s="9" t="s">
        <v>528</v>
      </c>
      <c r="N1584" s="9" t="s">
        <v>196</v>
      </c>
      <c r="O1584" s="9" t="s">
        <v>176</v>
      </c>
      <c r="P1584" s="9" t="s">
        <v>419</v>
      </c>
      <c r="Q1584" s="9" t="s">
        <v>273</v>
      </c>
      <c r="R1584" s="9">
        <v>0</v>
      </c>
      <c r="S1584" s="9">
        <v>26</v>
      </c>
      <c r="T1584" s="9" t="s">
        <v>136</v>
      </c>
      <c r="U1584" s="9" t="s">
        <v>266</v>
      </c>
      <c r="X1584" s="9">
        <f>INDEX(SLA_Policy!$D$2:$D$5,MATCH(F1584,SLA_Policy!$A$2:$A$5,0))</f>
        <v>8</v>
      </c>
      <c r="Y1584" s="9" t="str">
        <f>IF(E1584="Cancelled","Excluded",IF(D1584="",IF((SLA_Policy!$B$8-B1584)*24&gt;X1584,"Open - Breached","Open - On Track"),IF((D1584-B1584)*24&lt;=X1584,"Met","Breached")))</f>
        <v>Met</v>
      </c>
    </row>
    <row r="1585" spans="1:25" x14ac:dyDescent="0.25">
      <c r="A1585" s="9" t="s">
        <v>3708</v>
      </c>
      <c r="B1585" s="23">
        <v>45972.045138888898</v>
      </c>
      <c r="C1585" s="23">
        <v>45973.362500000003</v>
      </c>
      <c r="D1585" s="23">
        <v>45973.381249999999</v>
      </c>
      <c r="E1585" s="9" t="s">
        <v>212</v>
      </c>
      <c r="F1585" s="9" t="s">
        <v>188</v>
      </c>
      <c r="G1585" s="9" t="s">
        <v>213</v>
      </c>
      <c r="H1585" s="9" t="s">
        <v>88</v>
      </c>
      <c r="I1585" s="9" t="s">
        <v>354</v>
      </c>
      <c r="J1585" s="9" t="s">
        <v>1799</v>
      </c>
      <c r="K1585" s="9" t="s">
        <v>303</v>
      </c>
      <c r="L1585" s="9" t="s">
        <v>282</v>
      </c>
      <c r="M1585" s="9" t="s">
        <v>550</v>
      </c>
      <c r="N1585" s="9" t="s">
        <v>196</v>
      </c>
      <c r="O1585" s="9" t="s">
        <v>178</v>
      </c>
      <c r="P1585" s="9" t="s">
        <v>360</v>
      </c>
      <c r="Q1585" s="9" t="s">
        <v>273</v>
      </c>
      <c r="R1585" s="9">
        <v>0</v>
      </c>
      <c r="S1585" s="9">
        <v>40</v>
      </c>
      <c r="T1585" s="9" t="s">
        <v>220</v>
      </c>
      <c r="U1585" s="9" t="s">
        <v>266</v>
      </c>
      <c r="W1585" s="9">
        <v>3</v>
      </c>
      <c r="X1585" s="9">
        <f>INDEX(SLA_Policy!$D$2:$D$5,MATCH(F1585,SLA_Policy!$A$2:$A$5,0))</f>
        <v>72</v>
      </c>
      <c r="Y1585" s="9" t="str">
        <f>IF(E1585="Cancelled","Excluded",IF(D1585="",IF((SLA_Policy!$B$8-B1585)*24&gt;X1585,"Open - Breached","Open - On Track"),IF((D1585-B1585)*24&lt;=X1585,"Met","Breached")))</f>
        <v>Met</v>
      </c>
    </row>
    <row r="1586" spans="1:25" x14ac:dyDescent="0.25">
      <c r="A1586" s="9" t="s">
        <v>3709</v>
      </c>
      <c r="B1586" s="23">
        <v>45972.9819444444</v>
      </c>
      <c r="C1586" s="23">
        <v>45973.324999999997</v>
      </c>
      <c r="D1586" s="23">
        <v>45974.392361111102</v>
      </c>
      <c r="E1586" s="9" t="s">
        <v>212</v>
      </c>
      <c r="F1586" s="9" t="s">
        <v>189</v>
      </c>
      <c r="G1586" s="9" t="s">
        <v>213</v>
      </c>
      <c r="H1586" s="9" t="s">
        <v>167</v>
      </c>
      <c r="I1586" s="9" t="s">
        <v>684</v>
      </c>
      <c r="J1586" s="9" t="s">
        <v>2364</v>
      </c>
      <c r="K1586" s="9" t="s">
        <v>246</v>
      </c>
      <c r="L1586" s="9" t="s">
        <v>307</v>
      </c>
      <c r="M1586" s="9" t="s">
        <v>3710</v>
      </c>
      <c r="N1586" s="9" t="s">
        <v>199</v>
      </c>
      <c r="O1586" s="9" t="s">
        <v>116</v>
      </c>
      <c r="P1586" s="9" t="s">
        <v>525</v>
      </c>
      <c r="Q1586" s="9" t="s">
        <v>219</v>
      </c>
      <c r="R1586" s="9">
        <v>0</v>
      </c>
      <c r="S1586" s="9">
        <v>18</v>
      </c>
      <c r="U1586" s="9" t="s">
        <v>266</v>
      </c>
      <c r="X1586" s="9">
        <f>INDEX(SLA_Policy!$D$2:$D$5,MATCH(F1586,SLA_Policy!$A$2:$A$5,0))</f>
        <v>120</v>
      </c>
      <c r="Y1586" s="9" t="str">
        <f>IF(E1586="Cancelled","Excluded",IF(D1586="",IF((SLA_Policy!$B$8-B1586)*24&gt;X1586,"Open - Breached","Open - On Track"),IF((D1586-B1586)*24&lt;=X1586,"Met","Breached")))</f>
        <v>Met</v>
      </c>
    </row>
    <row r="1587" spans="1:25" x14ac:dyDescent="0.25">
      <c r="A1587" s="9" t="s">
        <v>3711</v>
      </c>
      <c r="B1587" s="23">
        <v>45973.03125</v>
      </c>
      <c r="C1587" s="23">
        <v>45973.322916666701</v>
      </c>
      <c r="D1587" s="23">
        <v>45973.420138888898</v>
      </c>
      <c r="E1587" s="9" t="s">
        <v>212</v>
      </c>
      <c r="F1587" s="9" t="s">
        <v>188</v>
      </c>
      <c r="G1587" s="9" t="s">
        <v>213</v>
      </c>
      <c r="H1587" s="9" t="s">
        <v>163</v>
      </c>
      <c r="I1587" s="9" t="s">
        <v>405</v>
      </c>
      <c r="J1587" s="9" t="s">
        <v>1704</v>
      </c>
      <c r="K1587" s="9" t="s">
        <v>303</v>
      </c>
      <c r="L1587" s="9" t="s">
        <v>282</v>
      </c>
      <c r="M1587" s="9" t="s">
        <v>1536</v>
      </c>
      <c r="N1587" s="9" t="s">
        <v>197</v>
      </c>
      <c r="O1587" s="9" t="s">
        <v>116</v>
      </c>
      <c r="P1587" s="9" t="s">
        <v>258</v>
      </c>
      <c r="Q1587" s="9" t="s">
        <v>219</v>
      </c>
      <c r="R1587" s="9">
        <v>0</v>
      </c>
      <c r="S1587" s="9">
        <v>13</v>
      </c>
      <c r="U1587" s="9" t="s">
        <v>376</v>
      </c>
      <c r="X1587" s="9">
        <f>INDEX(SLA_Policy!$D$2:$D$5,MATCH(F1587,SLA_Policy!$A$2:$A$5,0))</f>
        <v>72</v>
      </c>
      <c r="Y1587" s="9" t="str">
        <f>IF(E1587="Cancelled","Excluded",IF(D1587="",IF((SLA_Policy!$B$8-B1587)*24&gt;X1587,"Open - Breached","Open - On Track"),IF((D1587-B1587)*24&lt;=X1587,"Met","Breached")))</f>
        <v>Met</v>
      </c>
    </row>
    <row r="1588" spans="1:25" x14ac:dyDescent="0.25">
      <c r="A1588" s="9" t="s">
        <v>3712</v>
      </c>
      <c r="B1588" s="23">
        <v>45973.199305555601</v>
      </c>
      <c r="C1588" s="23">
        <v>45973.335416666698</v>
      </c>
      <c r="D1588" s="23">
        <v>45973.661111111098</v>
      </c>
      <c r="E1588" s="9" t="s">
        <v>212</v>
      </c>
      <c r="F1588" s="9" t="s">
        <v>189</v>
      </c>
      <c r="G1588" s="9" t="s">
        <v>236</v>
      </c>
      <c r="H1588" s="9" t="s">
        <v>161</v>
      </c>
      <c r="I1588" s="9" t="s">
        <v>505</v>
      </c>
      <c r="J1588" s="9" t="s">
        <v>3713</v>
      </c>
      <c r="K1588" s="9" t="s">
        <v>246</v>
      </c>
      <c r="L1588" s="9" t="s">
        <v>216</v>
      </c>
      <c r="M1588" s="9" t="s">
        <v>3714</v>
      </c>
      <c r="N1588" s="9" t="s">
        <v>196</v>
      </c>
      <c r="O1588" s="9" t="s">
        <v>177</v>
      </c>
      <c r="P1588" s="9" t="s">
        <v>300</v>
      </c>
      <c r="Q1588" s="9" t="s">
        <v>219</v>
      </c>
      <c r="R1588" s="9">
        <v>0</v>
      </c>
      <c r="S1588" s="9">
        <v>27</v>
      </c>
      <c r="U1588" s="9" t="s">
        <v>242</v>
      </c>
      <c r="X1588" s="9">
        <f>INDEX(SLA_Policy!$D$2:$D$5,MATCH(F1588,SLA_Policy!$A$2:$A$5,0))</f>
        <v>120</v>
      </c>
      <c r="Y1588" s="9" t="str">
        <f>IF(E1588="Cancelled","Excluded",IF(D1588="",IF((SLA_Policy!$B$8-B1588)*24&gt;X1588,"Open - Breached","Open - On Track"),IF((D1588-B1588)*24&lt;=X1588,"Met","Breached")))</f>
        <v>Met</v>
      </c>
    </row>
    <row r="1589" spans="1:25" x14ac:dyDescent="0.25">
      <c r="A1589" s="9" t="s">
        <v>3715</v>
      </c>
      <c r="B1589" s="23">
        <v>45973.234027777798</v>
      </c>
      <c r="C1589" s="23">
        <v>45973.366666666698</v>
      </c>
      <c r="D1589" s="23">
        <v>45973.401388888902</v>
      </c>
      <c r="E1589" s="9" t="s">
        <v>212</v>
      </c>
      <c r="F1589" s="9" t="s">
        <v>188</v>
      </c>
      <c r="G1589" s="9" t="s">
        <v>213</v>
      </c>
      <c r="H1589" s="9" t="s">
        <v>161</v>
      </c>
      <c r="I1589" s="9" t="s">
        <v>454</v>
      </c>
      <c r="J1589" s="9" t="s">
        <v>3716</v>
      </c>
      <c r="K1589" s="9" t="s">
        <v>262</v>
      </c>
      <c r="L1589" s="9" t="s">
        <v>216</v>
      </c>
      <c r="M1589" s="9" t="s">
        <v>2349</v>
      </c>
      <c r="N1589" s="9" t="s">
        <v>198</v>
      </c>
      <c r="O1589" s="9" t="s">
        <v>177</v>
      </c>
      <c r="P1589" s="9" t="s">
        <v>241</v>
      </c>
      <c r="Q1589" s="9" t="s">
        <v>219</v>
      </c>
      <c r="R1589" s="9">
        <v>1</v>
      </c>
      <c r="S1589" s="9">
        <v>7</v>
      </c>
      <c r="U1589" s="9" t="s">
        <v>290</v>
      </c>
      <c r="X1589" s="9">
        <f>INDEX(SLA_Policy!$D$2:$D$5,MATCH(F1589,SLA_Policy!$A$2:$A$5,0))</f>
        <v>72</v>
      </c>
      <c r="Y1589" s="9" t="str">
        <f>IF(E1589="Cancelled","Excluded",IF(D1589="",IF((SLA_Policy!$B$8-B1589)*24&gt;X1589,"Open - Breached","Open - On Track"),IF((D1589-B1589)*24&lt;=X1589,"Met","Breached")))</f>
        <v>Met</v>
      </c>
    </row>
    <row r="1590" spans="1:25" x14ac:dyDescent="0.25">
      <c r="A1590" s="9" t="s">
        <v>3717</v>
      </c>
      <c r="B1590" s="23">
        <v>45973.250694444498</v>
      </c>
      <c r="E1590" s="9" t="s">
        <v>649</v>
      </c>
      <c r="F1590" s="9" t="s">
        <v>189</v>
      </c>
      <c r="G1590" s="9" t="s">
        <v>213</v>
      </c>
      <c r="H1590" s="9" t="s">
        <v>162</v>
      </c>
      <c r="I1590" s="9" t="s">
        <v>345</v>
      </c>
      <c r="J1590" s="9" t="s">
        <v>1304</v>
      </c>
      <c r="K1590" s="9" t="s">
        <v>262</v>
      </c>
      <c r="L1590" s="9" t="s">
        <v>104</v>
      </c>
      <c r="M1590" s="9" t="s">
        <v>3718</v>
      </c>
      <c r="N1590" s="9" t="s">
        <v>200</v>
      </c>
      <c r="O1590" s="9" t="s">
        <v>179</v>
      </c>
      <c r="P1590" s="9" t="s">
        <v>284</v>
      </c>
      <c r="Q1590" s="9" t="s">
        <v>219</v>
      </c>
      <c r="R1590" s="9">
        <v>0</v>
      </c>
      <c r="S1590" s="9">
        <v>5</v>
      </c>
      <c r="X1590" s="9">
        <f>INDEX(SLA_Policy!$D$2:$D$5,MATCH(F1590,SLA_Policy!$A$2:$A$5,0))</f>
        <v>120</v>
      </c>
      <c r="Y1590" s="9" t="str">
        <f>IF(E1590="Cancelled","Excluded",IF(D1590="",IF((SLA_Policy!$B$8-B1590)*24&gt;X1590,"Open - Breached","Open - On Track"),IF((D1590-B1590)*24&lt;=X1590,"Met","Breached")))</f>
        <v>Excluded</v>
      </c>
    </row>
    <row r="1591" spans="1:25" x14ac:dyDescent="0.25">
      <c r="A1591" s="9" t="s">
        <v>3719</v>
      </c>
      <c r="B1591" s="23">
        <v>45973.283333333296</v>
      </c>
      <c r="C1591" s="23">
        <v>45973.336805555598</v>
      </c>
      <c r="D1591" s="23">
        <v>45973.5805555556</v>
      </c>
      <c r="E1591" s="9" t="s">
        <v>212</v>
      </c>
      <c r="F1591" s="9" t="s">
        <v>188</v>
      </c>
      <c r="G1591" s="9" t="s">
        <v>213</v>
      </c>
      <c r="H1591" s="9" t="s">
        <v>162</v>
      </c>
      <c r="I1591" s="9" t="s">
        <v>393</v>
      </c>
      <c r="J1591" s="9" t="s">
        <v>1504</v>
      </c>
      <c r="K1591" s="9" t="s">
        <v>215</v>
      </c>
      <c r="L1591" s="9" t="s">
        <v>104</v>
      </c>
      <c r="M1591" s="9" t="s">
        <v>3144</v>
      </c>
      <c r="N1591" s="9" t="s">
        <v>196</v>
      </c>
      <c r="O1591" s="9" t="s">
        <v>179</v>
      </c>
      <c r="P1591" s="9" t="s">
        <v>284</v>
      </c>
      <c r="Q1591" s="9" t="s">
        <v>219</v>
      </c>
      <c r="R1591" s="9">
        <v>0</v>
      </c>
      <c r="S1591" s="9">
        <v>9</v>
      </c>
      <c r="U1591" s="9" t="s">
        <v>248</v>
      </c>
      <c r="X1591" s="9">
        <f>INDEX(SLA_Policy!$D$2:$D$5,MATCH(F1591,SLA_Policy!$A$2:$A$5,0))</f>
        <v>72</v>
      </c>
      <c r="Y1591" s="9" t="str">
        <f>IF(E1591="Cancelled","Excluded",IF(D1591="",IF((SLA_Policy!$B$8-B1591)*24&gt;X1591,"Open - Breached","Open - On Track"),IF((D1591-B1591)*24&lt;=X1591,"Met","Breached")))</f>
        <v>Met</v>
      </c>
    </row>
    <row r="1592" spans="1:25" x14ac:dyDescent="0.25">
      <c r="A1592" s="9" t="s">
        <v>3720</v>
      </c>
      <c r="B1592" s="23">
        <v>45973.295833333301</v>
      </c>
      <c r="C1592" s="23">
        <v>45973.298611111102</v>
      </c>
      <c r="D1592" s="23">
        <v>45973.4284722222</v>
      </c>
      <c r="E1592" s="9" t="s">
        <v>212</v>
      </c>
      <c r="F1592" s="9" t="s">
        <v>187</v>
      </c>
      <c r="G1592" s="9" t="s">
        <v>213</v>
      </c>
      <c r="H1592" s="9" t="s">
        <v>88</v>
      </c>
      <c r="I1592" s="9" t="s">
        <v>92</v>
      </c>
      <c r="J1592" s="9" t="s">
        <v>1082</v>
      </c>
      <c r="K1592" s="9" t="s">
        <v>262</v>
      </c>
      <c r="L1592" s="9" t="s">
        <v>104</v>
      </c>
      <c r="M1592" s="9" t="s">
        <v>407</v>
      </c>
      <c r="N1592" s="9" t="s">
        <v>196</v>
      </c>
      <c r="O1592" s="9" t="s">
        <v>178</v>
      </c>
      <c r="P1592" s="9" t="s">
        <v>360</v>
      </c>
      <c r="Q1592" s="9" t="s">
        <v>273</v>
      </c>
      <c r="R1592" s="9">
        <v>0</v>
      </c>
      <c r="S1592" s="9">
        <v>47</v>
      </c>
      <c r="T1592" s="9" t="s">
        <v>229</v>
      </c>
      <c r="U1592" s="9" t="s">
        <v>266</v>
      </c>
      <c r="W1592" s="9">
        <v>3</v>
      </c>
      <c r="X1592" s="9">
        <f>INDEX(SLA_Policy!$D$2:$D$5,MATCH(F1592,SLA_Policy!$A$2:$A$5,0))</f>
        <v>8</v>
      </c>
      <c r="Y1592" s="9" t="str">
        <f>IF(E1592="Cancelled","Excluded",IF(D1592="",IF((SLA_Policy!$B$8-B1592)*24&gt;X1592,"Open - Breached","Open - On Track"),IF((D1592-B1592)*24&lt;=X1592,"Met","Breached")))</f>
        <v>Met</v>
      </c>
    </row>
    <row r="1593" spans="1:25" x14ac:dyDescent="0.25">
      <c r="A1593" s="9" t="s">
        <v>3721</v>
      </c>
      <c r="B1593" s="23">
        <v>45973.317361111098</v>
      </c>
      <c r="C1593" s="23">
        <v>45973.3569444444</v>
      </c>
      <c r="D1593" s="23">
        <v>45974.381944444503</v>
      </c>
      <c r="E1593" s="9" t="s">
        <v>212</v>
      </c>
      <c r="F1593" s="9" t="s">
        <v>189</v>
      </c>
      <c r="G1593" s="9" t="s">
        <v>213</v>
      </c>
      <c r="H1593" s="9" t="s">
        <v>167</v>
      </c>
      <c r="I1593" s="9" t="s">
        <v>349</v>
      </c>
      <c r="J1593" s="9" t="s">
        <v>656</v>
      </c>
      <c r="K1593" s="9" t="s">
        <v>246</v>
      </c>
      <c r="L1593" s="9" t="s">
        <v>270</v>
      </c>
      <c r="M1593" s="9" t="s">
        <v>3722</v>
      </c>
      <c r="N1593" s="9" t="s">
        <v>199</v>
      </c>
      <c r="O1593" s="9" t="s">
        <v>180</v>
      </c>
      <c r="P1593" s="9" t="s">
        <v>318</v>
      </c>
      <c r="Q1593" s="9" t="s">
        <v>219</v>
      </c>
      <c r="R1593" s="9">
        <v>0</v>
      </c>
      <c r="S1593" s="9">
        <v>19</v>
      </c>
      <c r="U1593" s="9" t="s">
        <v>266</v>
      </c>
      <c r="X1593" s="9">
        <f>INDEX(SLA_Policy!$D$2:$D$5,MATCH(F1593,SLA_Policy!$A$2:$A$5,0))</f>
        <v>120</v>
      </c>
      <c r="Y1593" s="9" t="str">
        <f>IF(E1593="Cancelled","Excluded",IF(D1593="",IF((SLA_Policy!$B$8-B1593)*24&gt;X1593,"Open - Breached","Open - On Track"),IF((D1593-B1593)*24&lt;=X1593,"Met","Breached")))</f>
        <v>Met</v>
      </c>
    </row>
    <row r="1594" spans="1:25" x14ac:dyDescent="0.25">
      <c r="A1594" s="9" t="s">
        <v>3723</v>
      </c>
      <c r="B1594" s="23">
        <v>45973.327777777798</v>
      </c>
      <c r="C1594" s="23">
        <v>45973.329861111102</v>
      </c>
      <c r="D1594" s="23">
        <v>45973.384722222203</v>
      </c>
      <c r="E1594" s="9" t="s">
        <v>212</v>
      </c>
      <c r="F1594" s="9" t="s">
        <v>188</v>
      </c>
      <c r="G1594" s="9" t="s">
        <v>213</v>
      </c>
      <c r="H1594" s="9" t="s">
        <v>167</v>
      </c>
      <c r="I1594" s="9" t="s">
        <v>684</v>
      </c>
      <c r="J1594" s="9" t="s">
        <v>3724</v>
      </c>
      <c r="K1594" s="9" t="s">
        <v>303</v>
      </c>
      <c r="L1594" s="9" t="s">
        <v>270</v>
      </c>
      <c r="M1594" s="9" t="s">
        <v>1337</v>
      </c>
      <c r="N1594" s="9" t="s">
        <v>198</v>
      </c>
      <c r="O1594" s="9" t="s">
        <v>116</v>
      </c>
      <c r="P1594" s="9" t="s">
        <v>590</v>
      </c>
      <c r="Q1594" s="9" t="s">
        <v>219</v>
      </c>
      <c r="R1594" s="9">
        <v>0</v>
      </c>
      <c r="S1594" s="9">
        <v>10</v>
      </c>
      <c r="U1594" s="9" t="s">
        <v>266</v>
      </c>
      <c r="W1594" s="9">
        <v>4</v>
      </c>
      <c r="X1594" s="9">
        <f>INDEX(SLA_Policy!$D$2:$D$5,MATCH(F1594,SLA_Policy!$A$2:$A$5,0))</f>
        <v>72</v>
      </c>
      <c r="Y1594" s="9" t="str">
        <f>IF(E1594="Cancelled","Excluded",IF(D1594="",IF((SLA_Policy!$B$8-B1594)*24&gt;X1594,"Open - Breached","Open - On Track"),IF((D1594-B1594)*24&lt;=X1594,"Met","Breached")))</f>
        <v>Met</v>
      </c>
    </row>
    <row r="1595" spans="1:25" x14ac:dyDescent="0.25">
      <c r="A1595" s="9" t="s">
        <v>3725</v>
      </c>
      <c r="B1595" s="23">
        <v>45973.344444444498</v>
      </c>
      <c r="C1595" s="23">
        <v>45973.3659722222</v>
      </c>
      <c r="D1595" s="23">
        <v>45980.331250000003</v>
      </c>
      <c r="E1595" s="9" t="s">
        <v>212</v>
      </c>
      <c r="F1595" s="9" t="s">
        <v>189</v>
      </c>
      <c r="G1595" s="9" t="s">
        <v>236</v>
      </c>
      <c r="H1595" s="9" t="s">
        <v>164</v>
      </c>
      <c r="I1595" s="9" t="s">
        <v>421</v>
      </c>
      <c r="J1595" s="9" t="s">
        <v>2690</v>
      </c>
      <c r="K1595" s="9" t="s">
        <v>215</v>
      </c>
      <c r="L1595" s="9" t="s">
        <v>311</v>
      </c>
      <c r="M1595" s="9" t="s">
        <v>538</v>
      </c>
      <c r="N1595" s="9" t="s">
        <v>196</v>
      </c>
      <c r="O1595" s="9" t="s">
        <v>180</v>
      </c>
      <c r="P1595" s="9" t="s">
        <v>318</v>
      </c>
      <c r="Q1595" s="9" t="s">
        <v>219</v>
      </c>
      <c r="R1595" s="9">
        <v>0</v>
      </c>
      <c r="S1595" s="9">
        <v>29</v>
      </c>
      <c r="T1595" s="9" t="s">
        <v>464</v>
      </c>
      <c r="U1595" s="9" t="s">
        <v>242</v>
      </c>
      <c r="X1595" s="9">
        <f>INDEX(SLA_Policy!$D$2:$D$5,MATCH(F1595,SLA_Policy!$A$2:$A$5,0))</f>
        <v>120</v>
      </c>
      <c r="Y1595" s="9" t="str">
        <f>IF(E1595="Cancelled","Excluded",IF(D1595="",IF((SLA_Policy!$B$8-B1595)*24&gt;X1595,"Open - Breached","Open - On Track"),IF((D1595-B1595)*24&lt;=X1595,"Met","Breached")))</f>
        <v>Breached</v>
      </c>
    </row>
    <row r="1596" spans="1:25" x14ac:dyDescent="0.25">
      <c r="A1596" s="9" t="s">
        <v>3726</v>
      </c>
      <c r="B1596" s="23">
        <v>45973.3618055556</v>
      </c>
      <c r="C1596" s="23">
        <v>45973.425000000003</v>
      </c>
      <c r="D1596" s="23">
        <v>45974.322222222203</v>
      </c>
      <c r="E1596" s="9" t="s">
        <v>212</v>
      </c>
      <c r="F1596" s="9" t="s">
        <v>188</v>
      </c>
      <c r="G1596" s="9" t="s">
        <v>213</v>
      </c>
      <c r="H1596" s="9" t="s">
        <v>167</v>
      </c>
      <c r="I1596" s="9" t="s">
        <v>362</v>
      </c>
      <c r="J1596" s="9" t="s">
        <v>3727</v>
      </c>
      <c r="K1596" s="9" t="s">
        <v>246</v>
      </c>
      <c r="L1596" s="9" t="s">
        <v>104</v>
      </c>
      <c r="M1596" s="9" t="s">
        <v>2114</v>
      </c>
      <c r="N1596" s="9" t="s">
        <v>197</v>
      </c>
      <c r="O1596" s="9" t="s">
        <v>176</v>
      </c>
      <c r="P1596" s="9" t="s">
        <v>570</v>
      </c>
      <c r="Q1596" s="9" t="s">
        <v>219</v>
      </c>
      <c r="R1596" s="9">
        <v>0</v>
      </c>
      <c r="S1596" s="9">
        <v>27</v>
      </c>
      <c r="U1596" s="9" t="s">
        <v>290</v>
      </c>
      <c r="X1596" s="9">
        <f>INDEX(SLA_Policy!$D$2:$D$5,MATCH(F1596,SLA_Policy!$A$2:$A$5,0))</f>
        <v>72</v>
      </c>
      <c r="Y1596" s="9" t="str">
        <f>IF(E1596="Cancelled","Excluded",IF(D1596="",IF((SLA_Policy!$B$8-B1596)*24&gt;X1596,"Open - Breached","Open - On Track"),IF((D1596-B1596)*24&lt;=X1596,"Met","Breached")))</f>
        <v>Met</v>
      </c>
    </row>
    <row r="1597" spans="1:25" x14ac:dyDescent="0.25">
      <c r="A1597" s="9" t="s">
        <v>3728</v>
      </c>
      <c r="B1597" s="23">
        <v>45973.363194444399</v>
      </c>
      <c r="C1597" s="23">
        <v>45973.368750000001</v>
      </c>
      <c r="D1597" s="23">
        <v>45973.639583333301</v>
      </c>
      <c r="E1597" s="9" t="s">
        <v>212</v>
      </c>
      <c r="F1597" s="9" t="s">
        <v>188</v>
      </c>
      <c r="G1597" s="9" t="s">
        <v>213</v>
      </c>
      <c r="H1597" s="9" t="s">
        <v>165</v>
      </c>
      <c r="I1597" s="9" t="s">
        <v>567</v>
      </c>
      <c r="J1597" s="9" t="s">
        <v>3729</v>
      </c>
      <c r="K1597" s="9" t="s">
        <v>246</v>
      </c>
      <c r="L1597" s="9" t="s">
        <v>351</v>
      </c>
      <c r="M1597" s="9" t="s">
        <v>1750</v>
      </c>
      <c r="N1597" s="9" t="s">
        <v>198</v>
      </c>
      <c r="O1597" s="9" t="s">
        <v>176</v>
      </c>
      <c r="P1597" s="9" t="s">
        <v>330</v>
      </c>
      <c r="Q1597" s="9" t="s">
        <v>219</v>
      </c>
      <c r="R1597" s="9">
        <v>0</v>
      </c>
      <c r="S1597" s="9">
        <v>34</v>
      </c>
      <c r="U1597" s="9" t="s">
        <v>140</v>
      </c>
      <c r="V1597" s="9" t="s">
        <v>3413</v>
      </c>
      <c r="W1597" s="9">
        <v>5</v>
      </c>
      <c r="X1597" s="9">
        <f>INDEX(SLA_Policy!$D$2:$D$5,MATCH(F1597,SLA_Policy!$A$2:$A$5,0))</f>
        <v>72</v>
      </c>
      <c r="Y1597" s="9" t="str">
        <f>IF(E1597="Cancelled","Excluded",IF(D1597="",IF((SLA_Policy!$B$8-B1597)*24&gt;X1597,"Open - Breached","Open - On Track"),IF((D1597-B1597)*24&lt;=X1597,"Met","Breached")))</f>
        <v>Met</v>
      </c>
    </row>
    <row r="1598" spans="1:25" x14ac:dyDescent="0.25">
      <c r="A1598" s="9" t="s">
        <v>3730</v>
      </c>
      <c r="B1598" s="23">
        <v>45973.375694444498</v>
      </c>
      <c r="C1598" s="23">
        <v>45973.429166666698</v>
      </c>
      <c r="D1598" s="23">
        <v>45974.346527777801</v>
      </c>
      <c r="E1598" s="9" t="s">
        <v>212</v>
      </c>
      <c r="F1598" s="9" t="s">
        <v>189</v>
      </c>
      <c r="G1598" s="9" t="s">
        <v>236</v>
      </c>
      <c r="H1598" s="9" t="s">
        <v>164</v>
      </c>
      <c r="I1598" s="9" t="s">
        <v>421</v>
      </c>
      <c r="J1598" s="9" t="s">
        <v>3731</v>
      </c>
      <c r="K1598" s="9" t="s">
        <v>215</v>
      </c>
      <c r="L1598" s="9" t="s">
        <v>293</v>
      </c>
      <c r="M1598" s="9" t="s">
        <v>2329</v>
      </c>
      <c r="N1598" s="9" t="s">
        <v>196</v>
      </c>
      <c r="O1598" s="9" t="s">
        <v>180</v>
      </c>
      <c r="P1598" s="9" t="s">
        <v>278</v>
      </c>
      <c r="Q1598" s="9" t="s">
        <v>219</v>
      </c>
      <c r="R1598" s="9">
        <v>0</v>
      </c>
      <c r="S1598" s="9">
        <v>12</v>
      </c>
      <c r="T1598" s="9" t="s">
        <v>343</v>
      </c>
      <c r="U1598" s="9" t="s">
        <v>242</v>
      </c>
      <c r="W1598" s="9">
        <v>5</v>
      </c>
      <c r="X1598" s="9">
        <f>INDEX(SLA_Policy!$D$2:$D$5,MATCH(F1598,SLA_Policy!$A$2:$A$5,0))</f>
        <v>120</v>
      </c>
      <c r="Y1598" s="9" t="str">
        <f>IF(E1598="Cancelled","Excluded",IF(D1598="",IF((SLA_Policy!$B$8-B1598)*24&gt;X1598,"Open - Breached","Open - On Track"),IF((D1598-B1598)*24&lt;=X1598,"Met","Breached")))</f>
        <v>Met</v>
      </c>
    </row>
    <row r="1599" spans="1:25" x14ac:dyDescent="0.25">
      <c r="A1599" s="9" t="s">
        <v>3732</v>
      </c>
      <c r="B1599" s="23">
        <v>45973.3930555556</v>
      </c>
      <c r="C1599" s="23">
        <v>45973.454861111102</v>
      </c>
      <c r="D1599" s="23">
        <v>45973.492361111101</v>
      </c>
      <c r="E1599" s="9" t="s">
        <v>212</v>
      </c>
      <c r="F1599" s="9" t="s">
        <v>189</v>
      </c>
      <c r="G1599" s="9" t="s">
        <v>213</v>
      </c>
      <c r="H1599" s="9" t="s">
        <v>164</v>
      </c>
      <c r="I1599" s="9" t="s">
        <v>260</v>
      </c>
      <c r="J1599" s="9" t="s">
        <v>3733</v>
      </c>
      <c r="K1599" s="9" t="s">
        <v>410</v>
      </c>
      <c r="L1599" s="9" t="s">
        <v>311</v>
      </c>
      <c r="M1599" s="9" t="s">
        <v>2902</v>
      </c>
      <c r="N1599" s="9" t="s">
        <v>196</v>
      </c>
      <c r="O1599" s="9" t="s">
        <v>179</v>
      </c>
      <c r="P1599" s="9" t="s">
        <v>264</v>
      </c>
      <c r="Q1599" s="9" t="s">
        <v>219</v>
      </c>
      <c r="R1599" s="9">
        <v>0</v>
      </c>
      <c r="S1599" s="9">
        <v>59</v>
      </c>
      <c r="T1599" s="9" t="s">
        <v>265</v>
      </c>
      <c r="U1599" s="9" t="s">
        <v>290</v>
      </c>
      <c r="X1599" s="9">
        <f>INDEX(SLA_Policy!$D$2:$D$5,MATCH(F1599,SLA_Policy!$A$2:$A$5,0))</f>
        <v>120</v>
      </c>
      <c r="Y1599" s="9" t="str">
        <f>IF(E1599="Cancelled","Excluded",IF(D1599="",IF((SLA_Policy!$B$8-B1599)*24&gt;X1599,"Open - Breached","Open - On Track"),IF((D1599-B1599)*24&lt;=X1599,"Met","Breached")))</f>
        <v>Met</v>
      </c>
    </row>
    <row r="1600" spans="1:25" x14ac:dyDescent="0.25">
      <c r="A1600" s="9" t="s">
        <v>3734</v>
      </c>
      <c r="B1600" s="23">
        <v>45973.394444444399</v>
      </c>
      <c r="C1600" s="23">
        <v>45973.494444444397</v>
      </c>
      <c r="D1600" s="23">
        <v>45973.677777777797</v>
      </c>
      <c r="E1600" s="9" t="s">
        <v>212</v>
      </c>
      <c r="F1600" s="9" t="s">
        <v>189</v>
      </c>
      <c r="G1600" s="9" t="s">
        <v>236</v>
      </c>
      <c r="H1600" s="9" t="s">
        <v>163</v>
      </c>
      <c r="I1600" s="9" t="s">
        <v>327</v>
      </c>
      <c r="J1600" s="9" t="s">
        <v>3735</v>
      </c>
      <c r="K1600" s="9" t="s">
        <v>225</v>
      </c>
      <c r="L1600" s="9" t="s">
        <v>104</v>
      </c>
      <c r="M1600" s="9" t="s">
        <v>3736</v>
      </c>
      <c r="N1600" s="9" t="s">
        <v>197</v>
      </c>
      <c r="O1600" s="9" t="s">
        <v>176</v>
      </c>
      <c r="P1600" s="9" t="s">
        <v>330</v>
      </c>
      <c r="Q1600" s="9" t="s">
        <v>273</v>
      </c>
      <c r="R1600" s="9">
        <v>0</v>
      </c>
      <c r="S1600" s="9">
        <v>47</v>
      </c>
      <c r="U1600" s="9" t="s">
        <v>242</v>
      </c>
      <c r="W1600" s="9">
        <v>5</v>
      </c>
      <c r="X1600" s="9">
        <f>INDEX(SLA_Policy!$D$2:$D$5,MATCH(F1600,SLA_Policy!$A$2:$A$5,0))</f>
        <v>120</v>
      </c>
      <c r="Y1600" s="9" t="str">
        <f>IF(E1600="Cancelled","Excluded",IF(D1600="",IF((SLA_Policy!$B$8-B1600)*24&gt;X1600,"Open - Breached","Open - On Track"),IF((D1600-B1600)*24&lt;=X1600,"Met","Breached")))</f>
        <v>Met</v>
      </c>
    </row>
    <row r="1601" spans="1:25" x14ac:dyDescent="0.25">
      <c r="A1601" s="9" t="s">
        <v>3737</v>
      </c>
      <c r="B1601" s="23">
        <v>45973.406944444498</v>
      </c>
      <c r="C1601" s="23">
        <v>45973.413888888899</v>
      </c>
      <c r="D1601" s="23">
        <v>45974.405555555597</v>
      </c>
      <c r="E1601" s="9" t="s">
        <v>212</v>
      </c>
      <c r="F1601" s="9" t="s">
        <v>189</v>
      </c>
      <c r="G1601" s="9" t="s">
        <v>213</v>
      </c>
      <c r="H1601" s="9" t="s">
        <v>163</v>
      </c>
      <c r="I1601" s="9" t="s">
        <v>223</v>
      </c>
      <c r="J1601" s="9" t="s">
        <v>1331</v>
      </c>
      <c r="K1601" s="9" t="s">
        <v>225</v>
      </c>
      <c r="L1601" s="9" t="s">
        <v>282</v>
      </c>
      <c r="M1601" s="9" t="s">
        <v>1191</v>
      </c>
      <c r="N1601" s="9" t="s">
        <v>198</v>
      </c>
      <c r="O1601" s="9" t="s">
        <v>176</v>
      </c>
      <c r="P1601" s="9" t="s">
        <v>419</v>
      </c>
      <c r="Q1601" s="9" t="s">
        <v>219</v>
      </c>
      <c r="R1601" s="9">
        <v>0</v>
      </c>
      <c r="S1601" s="9">
        <v>57</v>
      </c>
      <c r="T1601" s="9" t="s">
        <v>136</v>
      </c>
      <c r="U1601" s="9" t="s">
        <v>230</v>
      </c>
      <c r="X1601" s="9">
        <f>INDEX(SLA_Policy!$D$2:$D$5,MATCH(F1601,SLA_Policy!$A$2:$A$5,0))</f>
        <v>120</v>
      </c>
      <c r="Y1601" s="9" t="str">
        <f>IF(E1601="Cancelled","Excluded",IF(D1601="",IF((SLA_Policy!$B$8-B1601)*24&gt;X1601,"Open - Breached","Open - On Track"),IF((D1601-B1601)*24&lt;=X1601,"Met","Breached")))</f>
        <v>Met</v>
      </c>
    </row>
    <row r="1602" spans="1:25" x14ac:dyDescent="0.25">
      <c r="A1602" s="9" t="s">
        <v>3738</v>
      </c>
      <c r="B1602" s="23">
        <v>45973.410416666702</v>
      </c>
      <c r="C1602" s="23">
        <v>45973.429861111101</v>
      </c>
      <c r="D1602" s="23">
        <v>45974.409027777801</v>
      </c>
      <c r="E1602" s="9" t="s">
        <v>212</v>
      </c>
      <c r="F1602" s="9" t="s">
        <v>189</v>
      </c>
      <c r="G1602" s="9" t="s">
        <v>213</v>
      </c>
      <c r="H1602" s="9" t="s">
        <v>165</v>
      </c>
      <c r="I1602" s="9" t="s">
        <v>567</v>
      </c>
      <c r="J1602" s="9" t="s">
        <v>3422</v>
      </c>
      <c r="K1602" s="9" t="s">
        <v>246</v>
      </c>
      <c r="L1602" s="9" t="s">
        <v>282</v>
      </c>
      <c r="M1602" s="9" t="s">
        <v>3229</v>
      </c>
      <c r="N1602" s="9" t="s">
        <v>196</v>
      </c>
      <c r="O1602" s="9" t="s">
        <v>176</v>
      </c>
      <c r="P1602" s="9" t="s">
        <v>330</v>
      </c>
      <c r="Q1602" s="9" t="s">
        <v>219</v>
      </c>
      <c r="R1602" s="9">
        <v>0</v>
      </c>
      <c r="S1602" s="9">
        <v>22</v>
      </c>
      <c r="U1602" s="9" t="s">
        <v>140</v>
      </c>
      <c r="V1602" s="9" t="s">
        <v>3413</v>
      </c>
      <c r="X1602" s="9">
        <f>INDEX(SLA_Policy!$D$2:$D$5,MATCH(F1602,SLA_Policy!$A$2:$A$5,0))</f>
        <v>120</v>
      </c>
      <c r="Y1602" s="9" t="str">
        <f>IF(E1602="Cancelled","Excluded",IF(D1602="",IF((SLA_Policy!$B$8-B1602)*24&gt;X1602,"Open - Breached","Open - On Track"),IF((D1602-B1602)*24&lt;=X1602,"Met","Breached")))</f>
        <v>Met</v>
      </c>
    </row>
    <row r="1603" spans="1:25" x14ac:dyDescent="0.25">
      <c r="A1603" s="9" t="s">
        <v>3739</v>
      </c>
      <c r="B1603" s="23">
        <v>45973.413888888899</v>
      </c>
      <c r="C1603" s="23">
        <v>45973.429861111101</v>
      </c>
      <c r="D1603" s="23">
        <v>45973.496527777803</v>
      </c>
      <c r="E1603" s="9" t="s">
        <v>212</v>
      </c>
      <c r="F1603" s="9" t="s">
        <v>188</v>
      </c>
      <c r="G1603" s="9" t="s">
        <v>213</v>
      </c>
      <c r="H1603" s="9" t="s">
        <v>164</v>
      </c>
      <c r="I1603" s="9" t="s">
        <v>339</v>
      </c>
      <c r="J1603" s="9" t="s">
        <v>1359</v>
      </c>
      <c r="K1603" s="9" t="s">
        <v>246</v>
      </c>
      <c r="L1603" s="9" t="s">
        <v>371</v>
      </c>
      <c r="M1603" s="9" t="s">
        <v>996</v>
      </c>
      <c r="N1603" s="9" t="s">
        <v>196</v>
      </c>
      <c r="O1603" s="9" t="s">
        <v>116</v>
      </c>
      <c r="P1603" s="9" t="s">
        <v>258</v>
      </c>
      <c r="Q1603" s="9" t="s">
        <v>219</v>
      </c>
      <c r="R1603" s="9">
        <v>0</v>
      </c>
      <c r="S1603" s="9">
        <v>18</v>
      </c>
      <c r="T1603" s="9" t="s">
        <v>464</v>
      </c>
      <c r="U1603" s="9" t="s">
        <v>376</v>
      </c>
      <c r="W1603" s="9">
        <v>5</v>
      </c>
      <c r="X1603" s="9">
        <f>INDEX(SLA_Policy!$D$2:$D$5,MATCH(F1603,SLA_Policy!$A$2:$A$5,0))</f>
        <v>72</v>
      </c>
      <c r="Y1603" s="9" t="str">
        <f>IF(E1603="Cancelled","Excluded",IF(D1603="",IF((SLA_Policy!$B$8-B1603)*24&gt;X1603,"Open - Breached","Open - On Track"),IF((D1603-B1603)*24&lt;=X1603,"Met","Breached")))</f>
        <v>Met</v>
      </c>
    </row>
    <row r="1604" spans="1:25" x14ac:dyDescent="0.25">
      <c r="A1604" s="9" t="s">
        <v>3740</v>
      </c>
      <c r="B1604" s="23">
        <v>45973.413888888899</v>
      </c>
      <c r="C1604" s="23">
        <v>45973.440277777801</v>
      </c>
      <c r="D1604" s="23">
        <v>45974.3256944444</v>
      </c>
      <c r="E1604" s="9" t="s">
        <v>212</v>
      </c>
      <c r="F1604" s="9" t="s">
        <v>188</v>
      </c>
      <c r="G1604" s="9" t="s">
        <v>213</v>
      </c>
      <c r="H1604" s="9" t="s">
        <v>166</v>
      </c>
      <c r="I1604" s="9" t="s">
        <v>378</v>
      </c>
      <c r="J1604" s="9" t="s">
        <v>3174</v>
      </c>
      <c r="K1604" s="9" t="s">
        <v>246</v>
      </c>
      <c r="L1604" s="9" t="s">
        <v>282</v>
      </c>
      <c r="M1604" s="9" t="s">
        <v>686</v>
      </c>
      <c r="N1604" s="9" t="s">
        <v>196</v>
      </c>
      <c r="O1604" s="9" t="s">
        <v>180</v>
      </c>
      <c r="P1604" s="9" t="s">
        <v>278</v>
      </c>
      <c r="Q1604" s="9" t="s">
        <v>219</v>
      </c>
      <c r="R1604" s="9">
        <v>0</v>
      </c>
      <c r="S1604" s="9">
        <v>110</v>
      </c>
      <c r="T1604" s="9" t="s">
        <v>220</v>
      </c>
      <c r="U1604" s="9" t="s">
        <v>290</v>
      </c>
      <c r="X1604" s="9">
        <f>INDEX(SLA_Policy!$D$2:$D$5,MATCH(F1604,SLA_Policy!$A$2:$A$5,0))</f>
        <v>72</v>
      </c>
      <c r="Y1604" s="9" t="str">
        <f>IF(E1604="Cancelled","Excluded",IF(D1604="",IF((SLA_Policy!$B$8-B1604)*24&gt;X1604,"Open - Breached","Open - On Track"),IF((D1604-B1604)*24&lt;=X1604,"Met","Breached")))</f>
        <v>Met</v>
      </c>
    </row>
    <row r="1605" spans="1:25" x14ac:dyDescent="0.25">
      <c r="A1605" s="9" t="s">
        <v>3741</v>
      </c>
      <c r="B1605" s="23">
        <v>45973.418749999997</v>
      </c>
      <c r="C1605" s="23">
        <v>45973.441666666702</v>
      </c>
      <c r="D1605" s="23">
        <v>45973.529166666704</v>
      </c>
      <c r="E1605" s="9" t="s">
        <v>212</v>
      </c>
      <c r="F1605" s="9" t="s">
        <v>188</v>
      </c>
      <c r="G1605" s="9" t="s">
        <v>213</v>
      </c>
      <c r="H1605" s="9" t="s">
        <v>161</v>
      </c>
      <c r="I1605" s="9" t="s">
        <v>454</v>
      </c>
      <c r="J1605" s="9" t="s">
        <v>3014</v>
      </c>
      <c r="K1605" s="9" t="s">
        <v>246</v>
      </c>
      <c r="L1605" s="9" t="s">
        <v>226</v>
      </c>
      <c r="M1605" s="9" t="s">
        <v>3742</v>
      </c>
      <c r="N1605" s="9" t="s">
        <v>196</v>
      </c>
      <c r="O1605" s="9" t="s">
        <v>116</v>
      </c>
      <c r="P1605" s="9" t="s">
        <v>295</v>
      </c>
      <c r="Q1605" s="9" t="s">
        <v>219</v>
      </c>
      <c r="R1605" s="9">
        <v>0</v>
      </c>
      <c r="S1605" s="9">
        <v>7</v>
      </c>
      <c r="U1605" s="9" t="s">
        <v>290</v>
      </c>
      <c r="W1605" s="9">
        <v>4</v>
      </c>
      <c r="X1605" s="9">
        <f>INDEX(SLA_Policy!$D$2:$D$5,MATCH(F1605,SLA_Policy!$A$2:$A$5,0))</f>
        <v>72</v>
      </c>
      <c r="Y1605" s="9" t="str">
        <f>IF(E1605="Cancelled","Excluded",IF(D1605="",IF((SLA_Policy!$B$8-B1605)*24&gt;X1605,"Open - Breached","Open - On Track"),IF((D1605-B1605)*24&lt;=X1605,"Met","Breached")))</f>
        <v>Met</v>
      </c>
    </row>
    <row r="1606" spans="1:25" x14ac:dyDescent="0.25">
      <c r="A1606" s="9" t="s">
        <v>3743</v>
      </c>
      <c r="B1606" s="23">
        <v>45973.429166666698</v>
      </c>
      <c r="C1606" s="23">
        <v>45973.445833333302</v>
      </c>
      <c r="D1606" s="23">
        <v>45973.717361111099</v>
      </c>
      <c r="E1606" s="9" t="s">
        <v>212</v>
      </c>
      <c r="F1606" s="9" t="s">
        <v>188</v>
      </c>
      <c r="G1606" s="9" t="s">
        <v>236</v>
      </c>
      <c r="H1606" s="9" t="s">
        <v>161</v>
      </c>
      <c r="I1606" s="9" t="s">
        <v>505</v>
      </c>
      <c r="J1606" s="9" t="s">
        <v>3674</v>
      </c>
      <c r="K1606" s="9" t="s">
        <v>262</v>
      </c>
      <c r="L1606" s="9" t="s">
        <v>226</v>
      </c>
      <c r="M1606" s="9" t="s">
        <v>439</v>
      </c>
      <c r="N1606" s="9" t="s">
        <v>196</v>
      </c>
      <c r="O1606" s="9" t="s">
        <v>177</v>
      </c>
      <c r="P1606" s="9" t="s">
        <v>942</v>
      </c>
      <c r="Q1606" s="9" t="s">
        <v>219</v>
      </c>
      <c r="R1606" s="9">
        <v>0</v>
      </c>
      <c r="S1606" s="9">
        <v>65</v>
      </c>
      <c r="U1606" s="9" t="s">
        <v>242</v>
      </c>
      <c r="X1606" s="9">
        <f>INDEX(SLA_Policy!$D$2:$D$5,MATCH(F1606,SLA_Policy!$A$2:$A$5,0))</f>
        <v>72</v>
      </c>
      <c r="Y1606" s="9" t="str">
        <f>IF(E1606="Cancelled","Excluded",IF(D1606="",IF((SLA_Policy!$B$8-B1606)*24&gt;X1606,"Open - Breached","Open - On Track"),IF((D1606-B1606)*24&lt;=X1606,"Met","Breached")))</f>
        <v>Met</v>
      </c>
    </row>
    <row r="1607" spans="1:25" x14ac:dyDescent="0.25">
      <c r="A1607" s="9" t="s">
        <v>3744</v>
      </c>
      <c r="B1607" s="23">
        <v>45973.45</v>
      </c>
      <c r="C1607" s="23">
        <v>45973.497916666704</v>
      </c>
      <c r="D1607" s="23">
        <v>45973.613888888904</v>
      </c>
      <c r="E1607" s="9" t="s">
        <v>212</v>
      </c>
      <c r="F1607" s="9" t="s">
        <v>189</v>
      </c>
      <c r="G1607" s="9" t="s">
        <v>213</v>
      </c>
      <c r="H1607" s="9" t="s">
        <v>162</v>
      </c>
      <c r="I1607" s="9" t="s">
        <v>244</v>
      </c>
      <c r="J1607" s="9" t="s">
        <v>1939</v>
      </c>
      <c r="K1607" s="9" t="s">
        <v>410</v>
      </c>
      <c r="L1607" s="9" t="s">
        <v>226</v>
      </c>
      <c r="M1607" s="9" t="s">
        <v>630</v>
      </c>
      <c r="N1607" s="9" t="s">
        <v>197</v>
      </c>
      <c r="O1607" s="9" t="s">
        <v>179</v>
      </c>
      <c r="P1607" s="9" t="s">
        <v>337</v>
      </c>
      <c r="Q1607" s="9" t="s">
        <v>273</v>
      </c>
      <c r="R1607" s="9">
        <v>0</v>
      </c>
      <c r="S1607" s="9">
        <v>10</v>
      </c>
      <c r="U1607" s="9" t="s">
        <v>290</v>
      </c>
      <c r="X1607" s="9">
        <f>INDEX(SLA_Policy!$D$2:$D$5,MATCH(F1607,SLA_Policy!$A$2:$A$5,0))</f>
        <v>120</v>
      </c>
      <c r="Y1607" s="9" t="str">
        <f>IF(E1607="Cancelled","Excluded",IF(D1607="",IF((SLA_Policy!$B$8-B1607)*24&gt;X1607,"Open - Breached","Open - On Track"),IF((D1607-B1607)*24&lt;=X1607,"Met","Breached")))</f>
        <v>Met</v>
      </c>
    </row>
    <row r="1608" spans="1:25" x14ac:dyDescent="0.25">
      <c r="A1608" s="9" t="s">
        <v>3745</v>
      </c>
      <c r="B1608" s="23">
        <v>45973.478472222203</v>
      </c>
      <c r="C1608" s="23">
        <v>45973.528472222199</v>
      </c>
      <c r="D1608" s="23">
        <v>45975.761111111096</v>
      </c>
      <c r="E1608" s="9" t="s">
        <v>212</v>
      </c>
      <c r="F1608" s="9" t="s">
        <v>189</v>
      </c>
      <c r="G1608" s="9" t="s">
        <v>236</v>
      </c>
      <c r="H1608" s="9" t="s">
        <v>161</v>
      </c>
      <c r="I1608" s="9" t="s">
        <v>482</v>
      </c>
      <c r="J1608" s="9" t="s">
        <v>2068</v>
      </c>
      <c r="K1608" s="9" t="s">
        <v>246</v>
      </c>
      <c r="L1608" s="9" t="s">
        <v>282</v>
      </c>
      <c r="M1608" s="9" t="s">
        <v>3229</v>
      </c>
      <c r="N1608" s="9" t="s">
        <v>196</v>
      </c>
      <c r="O1608" s="9" t="s">
        <v>177</v>
      </c>
      <c r="P1608" s="9" t="s">
        <v>457</v>
      </c>
      <c r="Q1608" s="9" t="s">
        <v>273</v>
      </c>
      <c r="R1608" s="9">
        <v>0</v>
      </c>
      <c r="S1608" s="9">
        <v>28</v>
      </c>
      <c r="U1608" s="9" t="s">
        <v>242</v>
      </c>
      <c r="X1608" s="9">
        <f>INDEX(SLA_Policy!$D$2:$D$5,MATCH(F1608,SLA_Policy!$A$2:$A$5,0))</f>
        <v>120</v>
      </c>
      <c r="Y1608" s="9" t="str">
        <f>IF(E1608="Cancelled","Excluded",IF(D1608="",IF((SLA_Policy!$B$8-B1608)*24&gt;X1608,"Open - Breached","Open - On Track"),IF((D1608-B1608)*24&lt;=X1608,"Met","Breached")))</f>
        <v>Met</v>
      </c>
    </row>
    <row r="1609" spans="1:25" x14ac:dyDescent="0.25">
      <c r="A1609" s="9" t="s">
        <v>3746</v>
      </c>
      <c r="B1609" s="23">
        <v>45973.479166666701</v>
      </c>
      <c r="C1609" s="23">
        <v>45973.539583333302</v>
      </c>
      <c r="D1609" s="23">
        <v>45978.315277777801</v>
      </c>
      <c r="E1609" s="9" t="s">
        <v>212</v>
      </c>
      <c r="F1609" s="9" t="s">
        <v>188</v>
      </c>
      <c r="G1609" s="9" t="s">
        <v>213</v>
      </c>
      <c r="H1609" s="9" t="s">
        <v>167</v>
      </c>
      <c r="I1609" s="9" t="s">
        <v>536</v>
      </c>
      <c r="J1609" s="9" t="s">
        <v>3747</v>
      </c>
      <c r="K1609" s="9" t="s">
        <v>246</v>
      </c>
      <c r="L1609" s="9" t="s">
        <v>226</v>
      </c>
      <c r="M1609" s="9" t="s">
        <v>3294</v>
      </c>
      <c r="N1609" s="9" t="s">
        <v>199</v>
      </c>
      <c r="O1609" s="9" t="s">
        <v>180</v>
      </c>
      <c r="P1609" s="9" t="s">
        <v>368</v>
      </c>
      <c r="Q1609" s="9" t="s">
        <v>219</v>
      </c>
      <c r="R1609" s="9">
        <v>0</v>
      </c>
      <c r="S1609" s="9">
        <v>161</v>
      </c>
      <c r="T1609" s="9" t="s">
        <v>136</v>
      </c>
      <c r="U1609" s="9" t="s">
        <v>290</v>
      </c>
      <c r="W1609" s="9">
        <v>3</v>
      </c>
      <c r="X1609" s="9">
        <f>INDEX(SLA_Policy!$D$2:$D$5,MATCH(F1609,SLA_Policy!$A$2:$A$5,0))</f>
        <v>72</v>
      </c>
      <c r="Y1609" s="9" t="str">
        <f>IF(E1609="Cancelled","Excluded",IF(D1609="",IF((SLA_Policy!$B$8-B1609)*24&gt;X1609,"Open - Breached","Open - On Track"),IF((D1609-B1609)*24&lt;=X1609,"Met","Breached")))</f>
        <v>Breached</v>
      </c>
    </row>
    <row r="1610" spans="1:25" x14ac:dyDescent="0.25">
      <c r="A1610" s="9" t="s">
        <v>3748</v>
      </c>
      <c r="B1610" s="23">
        <v>45973.500694444498</v>
      </c>
      <c r="C1610" s="23">
        <v>45973.532638888901</v>
      </c>
      <c r="D1610" s="23">
        <v>45974.3618055556</v>
      </c>
      <c r="E1610" s="9" t="s">
        <v>212</v>
      </c>
      <c r="F1610" s="9" t="s">
        <v>188</v>
      </c>
      <c r="G1610" s="9" t="s">
        <v>213</v>
      </c>
      <c r="H1610" s="9" t="s">
        <v>164</v>
      </c>
      <c r="I1610" s="9" t="s">
        <v>339</v>
      </c>
      <c r="J1610" s="9" t="s">
        <v>3749</v>
      </c>
      <c r="K1610" s="9" t="s">
        <v>239</v>
      </c>
      <c r="L1610" s="9" t="s">
        <v>270</v>
      </c>
      <c r="M1610" s="9" t="s">
        <v>3750</v>
      </c>
      <c r="N1610" s="9" t="s">
        <v>197</v>
      </c>
      <c r="O1610" s="9" t="s">
        <v>116</v>
      </c>
      <c r="P1610" s="9" t="s">
        <v>342</v>
      </c>
      <c r="Q1610" s="9" t="s">
        <v>219</v>
      </c>
      <c r="R1610" s="9">
        <v>0</v>
      </c>
      <c r="S1610" s="9">
        <v>9</v>
      </c>
      <c r="T1610" s="9" t="s">
        <v>343</v>
      </c>
      <c r="U1610" s="9" t="s">
        <v>248</v>
      </c>
      <c r="W1610" s="9">
        <v>4</v>
      </c>
      <c r="X1610" s="9">
        <f>INDEX(SLA_Policy!$D$2:$D$5,MATCH(F1610,SLA_Policy!$A$2:$A$5,0))</f>
        <v>72</v>
      </c>
      <c r="Y1610" s="9" t="str">
        <f>IF(E1610="Cancelled","Excluded",IF(D1610="",IF((SLA_Policy!$B$8-B1610)*24&gt;X1610,"Open - Breached","Open - On Track"),IF((D1610-B1610)*24&lt;=X1610,"Met","Breached")))</f>
        <v>Met</v>
      </c>
    </row>
    <row r="1611" spans="1:25" x14ac:dyDescent="0.25">
      <c r="A1611" s="9" t="s">
        <v>3751</v>
      </c>
      <c r="B1611" s="23">
        <v>45973.547222222202</v>
      </c>
      <c r="C1611" s="23">
        <v>45973.5493055556</v>
      </c>
      <c r="D1611" s="23">
        <v>45974.373611111099</v>
      </c>
      <c r="E1611" s="9" t="s">
        <v>212</v>
      </c>
      <c r="F1611" s="9" t="s">
        <v>189</v>
      </c>
      <c r="G1611" s="9" t="s">
        <v>213</v>
      </c>
      <c r="H1611" s="9" t="s">
        <v>167</v>
      </c>
      <c r="I1611" s="9" t="s">
        <v>349</v>
      </c>
      <c r="J1611" s="9" t="s">
        <v>3752</v>
      </c>
      <c r="K1611" s="9" t="s">
        <v>246</v>
      </c>
      <c r="L1611" s="9" t="s">
        <v>395</v>
      </c>
      <c r="M1611" s="9" t="s">
        <v>1898</v>
      </c>
      <c r="N1611" s="9" t="s">
        <v>199</v>
      </c>
      <c r="O1611" s="9" t="s">
        <v>180</v>
      </c>
      <c r="P1611" s="9" t="s">
        <v>278</v>
      </c>
      <c r="Q1611" s="9" t="s">
        <v>219</v>
      </c>
      <c r="R1611" s="9">
        <v>0</v>
      </c>
      <c r="S1611" s="9">
        <v>34</v>
      </c>
      <c r="U1611" s="9" t="s">
        <v>266</v>
      </c>
      <c r="X1611" s="9">
        <f>INDEX(SLA_Policy!$D$2:$D$5,MATCH(F1611,SLA_Policy!$A$2:$A$5,0))</f>
        <v>120</v>
      </c>
      <c r="Y1611" s="9" t="str">
        <f>IF(E1611="Cancelled","Excluded",IF(D1611="",IF((SLA_Policy!$B$8-B1611)*24&gt;X1611,"Open - Breached","Open - On Track"),IF((D1611-B1611)*24&lt;=X1611,"Met","Breached")))</f>
        <v>Met</v>
      </c>
    </row>
    <row r="1612" spans="1:25" x14ac:dyDescent="0.25">
      <c r="A1612" s="9" t="s">
        <v>3753</v>
      </c>
      <c r="B1612" s="23">
        <v>45973.548611111102</v>
      </c>
      <c r="C1612" s="23">
        <v>45974.295138888898</v>
      </c>
      <c r="D1612" s="23">
        <v>45974.315972222197</v>
      </c>
      <c r="E1612" s="9" t="s">
        <v>212</v>
      </c>
      <c r="F1612" s="9" t="s">
        <v>189</v>
      </c>
      <c r="G1612" s="9" t="s">
        <v>213</v>
      </c>
      <c r="H1612" s="9" t="s">
        <v>162</v>
      </c>
      <c r="I1612" s="9" t="s">
        <v>416</v>
      </c>
      <c r="J1612" s="9" t="s">
        <v>3754</v>
      </c>
      <c r="K1612" s="9" t="s">
        <v>246</v>
      </c>
      <c r="L1612" s="9" t="s">
        <v>293</v>
      </c>
      <c r="M1612" s="9" t="s">
        <v>1669</v>
      </c>
      <c r="N1612" s="9" t="s">
        <v>197</v>
      </c>
      <c r="O1612" s="9" t="s">
        <v>176</v>
      </c>
      <c r="P1612" s="9" t="s">
        <v>570</v>
      </c>
      <c r="Q1612" s="9" t="s">
        <v>273</v>
      </c>
      <c r="R1612" s="9">
        <v>0</v>
      </c>
      <c r="S1612" s="9">
        <v>10</v>
      </c>
      <c r="U1612" s="9" t="s">
        <v>290</v>
      </c>
      <c r="X1612" s="9">
        <f>INDEX(SLA_Policy!$D$2:$D$5,MATCH(F1612,SLA_Policy!$A$2:$A$5,0))</f>
        <v>120</v>
      </c>
      <c r="Y1612" s="9" t="str">
        <f>IF(E1612="Cancelled","Excluded",IF(D1612="",IF((SLA_Policy!$B$8-B1612)*24&gt;X1612,"Open - Breached","Open - On Track"),IF((D1612-B1612)*24&lt;=X1612,"Met","Breached")))</f>
        <v>Met</v>
      </c>
    </row>
    <row r="1613" spans="1:25" x14ac:dyDescent="0.25">
      <c r="A1613" s="9" t="s">
        <v>3755</v>
      </c>
      <c r="B1613" s="23">
        <v>45973.5625</v>
      </c>
      <c r="C1613" s="23">
        <v>45973.579166666699</v>
      </c>
      <c r="D1613" s="23">
        <v>45975.354166666701</v>
      </c>
      <c r="E1613" s="9" t="s">
        <v>212</v>
      </c>
      <c r="F1613" s="9" t="s">
        <v>188</v>
      </c>
      <c r="G1613" s="9" t="s">
        <v>213</v>
      </c>
      <c r="H1613" s="9" t="s">
        <v>167</v>
      </c>
      <c r="I1613" s="9" t="s">
        <v>362</v>
      </c>
      <c r="J1613" s="9" t="s">
        <v>3756</v>
      </c>
      <c r="K1613" s="9" t="s">
        <v>239</v>
      </c>
      <c r="L1613" s="9" t="s">
        <v>104</v>
      </c>
      <c r="M1613" s="9" t="s">
        <v>3757</v>
      </c>
      <c r="N1613" s="9" t="s">
        <v>199</v>
      </c>
      <c r="O1613" s="9" t="s">
        <v>116</v>
      </c>
      <c r="P1613" s="9" t="s">
        <v>218</v>
      </c>
      <c r="Q1613" s="9" t="s">
        <v>219</v>
      </c>
      <c r="R1613" s="9">
        <v>1</v>
      </c>
      <c r="S1613" s="9">
        <v>35</v>
      </c>
      <c r="U1613" s="9" t="s">
        <v>266</v>
      </c>
      <c r="X1613" s="9">
        <f>INDEX(SLA_Policy!$D$2:$D$5,MATCH(F1613,SLA_Policy!$A$2:$A$5,0))</f>
        <v>72</v>
      </c>
      <c r="Y1613" s="9" t="str">
        <f>IF(E1613="Cancelled","Excluded",IF(D1613="",IF((SLA_Policy!$B$8-B1613)*24&gt;X1613,"Open - Breached","Open - On Track"),IF((D1613-B1613)*24&lt;=X1613,"Met","Breached")))</f>
        <v>Met</v>
      </c>
    </row>
    <row r="1614" spans="1:25" x14ac:dyDescent="0.25">
      <c r="A1614" s="9" t="s">
        <v>3758</v>
      </c>
      <c r="B1614" s="23">
        <v>45973.565972222197</v>
      </c>
      <c r="C1614" s="23">
        <v>45973.620833333298</v>
      </c>
      <c r="D1614" s="23">
        <v>45974.355555555601</v>
      </c>
      <c r="E1614" s="9" t="s">
        <v>212</v>
      </c>
      <c r="F1614" s="9" t="s">
        <v>188</v>
      </c>
      <c r="G1614" s="9" t="s">
        <v>236</v>
      </c>
      <c r="H1614" s="9" t="s">
        <v>167</v>
      </c>
      <c r="I1614" s="9" t="s">
        <v>255</v>
      </c>
      <c r="J1614" s="9" t="s">
        <v>3759</v>
      </c>
      <c r="K1614" s="9" t="s">
        <v>246</v>
      </c>
      <c r="L1614" s="9" t="s">
        <v>311</v>
      </c>
      <c r="M1614" s="9" t="s">
        <v>1183</v>
      </c>
      <c r="N1614" s="9" t="s">
        <v>196</v>
      </c>
      <c r="O1614" s="9" t="s">
        <v>176</v>
      </c>
      <c r="P1614" s="9" t="s">
        <v>503</v>
      </c>
      <c r="Q1614" s="9" t="s">
        <v>273</v>
      </c>
      <c r="R1614" s="9">
        <v>0</v>
      </c>
      <c r="S1614" s="9">
        <v>37</v>
      </c>
      <c r="U1614" s="9" t="s">
        <v>242</v>
      </c>
      <c r="X1614" s="9">
        <f>INDEX(SLA_Policy!$D$2:$D$5,MATCH(F1614,SLA_Policy!$A$2:$A$5,0))</f>
        <v>72</v>
      </c>
      <c r="Y1614" s="9" t="str">
        <f>IF(E1614="Cancelled","Excluded",IF(D1614="",IF((SLA_Policy!$B$8-B1614)*24&gt;X1614,"Open - Breached","Open - On Track"),IF((D1614-B1614)*24&lt;=X1614,"Met","Breached")))</f>
        <v>Met</v>
      </c>
    </row>
    <row r="1615" spans="1:25" x14ac:dyDescent="0.25">
      <c r="A1615" s="9" t="s">
        <v>3760</v>
      </c>
      <c r="B1615" s="23">
        <v>45973.568055555603</v>
      </c>
      <c r="C1615" s="23">
        <v>45973.573611111096</v>
      </c>
      <c r="D1615" s="23">
        <v>45974.413888888899</v>
      </c>
      <c r="E1615" s="9" t="s">
        <v>212</v>
      </c>
      <c r="F1615" s="9" t="s">
        <v>188</v>
      </c>
      <c r="G1615" s="9" t="s">
        <v>213</v>
      </c>
      <c r="H1615" s="9" t="s">
        <v>166</v>
      </c>
      <c r="I1615" s="9" t="s">
        <v>378</v>
      </c>
      <c r="J1615" s="9" t="s">
        <v>3761</v>
      </c>
      <c r="K1615" s="9" t="s">
        <v>246</v>
      </c>
      <c r="L1615" s="9" t="s">
        <v>104</v>
      </c>
      <c r="M1615" s="9" t="s">
        <v>364</v>
      </c>
      <c r="N1615" s="9" t="s">
        <v>198</v>
      </c>
      <c r="O1615" s="9" t="s">
        <v>180</v>
      </c>
      <c r="P1615" s="9" t="s">
        <v>368</v>
      </c>
      <c r="Q1615" s="9" t="s">
        <v>219</v>
      </c>
      <c r="R1615" s="9">
        <v>0</v>
      </c>
      <c r="S1615" s="9">
        <v>90</v>
      </c>
      <c r="T1615" s="9" t="s">
        <v>136</v>
      </c>
      <c r="U1615" s="9" t="s">
        <v>376</v>
      </c>
      <c r="X1615" s="9">
        <f>INDEX(SLA_Policy!$D$2:$D$5,MATCH(F1615,SLA_Policy!$A$2:$A$5,0))</f>
        <v>72</v>
      </c>
      <c r="Y1615" s="9" t="str">
        <f>IF(E1615="Cancelled","Excluded",IF(D1615="",IF((SLA_Policy!$B$8-B1615)*24&gt;X1615,"Open - Breached","Open - On Track"),IF((D1615-B1615)*24&lt;=X1615,"Met","Breached")))</f>
        <v>Met</v>
      </c>
    </row>
    <row r="1616" spans="1:25" x14ac:dyDescent="0.25">
      <c r="A1616" s="9" t="s">
        <v>3762</v>
      </c>
      <c r="B1616" s="23">
        <v>45973.572916666701</v>
      </c>
      <c r="C1616" s="23">
        <v>45973.591666666704</v>
      </c>
      <c r="D1616" s="23">
        <v>45974.372916666704</v>
      </c>
      <c r="E1616" s="9" t="s">
        <v>212</v>
      </c>
      <c r="F1616" s="9" t="s">
        <v>189</v>
      </c>
      <c r="G1616" s="9" t="s">
        <v>213</v>
      </c>
      <c r="H1616" s="9" t="s">
        <v>167</v>
      </c>
      <c r="I1616" s="9" t="s">
        <v>349</v>
      </c>
      <c r="J1616" s="9" t="s">
        <v>3763</v>
      </c>
      <c r="K1616" s="9" t="s">
        <v>262</v>
      </c>
      <c r="L1616" s="9" t="s">
        <v>226</v>
      </c>
      <c r="M1616" s="9" t="s">
        <v>2802</v>
      </c>
      <c r="N1616" s="9" t="s">
        <v>197</v>
      </c>
      <c r="O1616" s="9" t="s">
        <v>116</v>
      </c>
      <c r="P1616" s="9" t="s">
        <v>342</v>
      </c>
      <c r="Q1616" s="9" t="s">
        <v>219</v>
      </c>
      <c r="R1616" s="9">
        <v>0</v>
      </c>
      <c r="S1616" s="9">
        <v>28</v>
      </c>
      <c r="U1616" s="9" t="s">
        <v>248</v>
      </c>
      <c r="X1616" s="9">
        <f>INDEX(SLA_Policy!$D$2:$D$5,MATCH(F1616,SLA_Policy!$A$2:$A$5,0))</f>
        <v>120</v>
      </c>
      <c r="Y1616" s="9" t="str">
        <f>IF(E1616="Cancelled","Excluded",IF(D1616="",IF((SLA_Policy!$B$8-B1616)*24&gt;X1616,"Open - Breached","Open - On Track"),IF((D1616-B1616)*24&lt;=X1616,"Met","Breached")))</f>
        <v>Met</v>
      </c>
    </row>
    <row r="1617" spans="1:25" x14ac:dyDescent="0.25">
      <c r="A1617" s="9" t="s">
        <v>3764</v>
      </c>
      <c r="B1617" s="23">
        <v>45973.587500000001</v>
      </c>
      <c r="C1617" s="23">
        <v>45974.343055555597</v>
      </c>
      <c r="D1617" s="23">
        <v>45975.354861111096</v>
      </c>
      <c r="E1617" s="9" t="s">
        <v>212</v>
      </c>
      <c r="F1617" s="9" t="s">
        <v>189</v>
      </c>
      <c r="G1617" s="9" t="s">
        <v>236</v>
      </c>
      <c r="H1617" s="9" t="s">
        <v>161</v>
      </c>
      <c r="I1617" s="9" t="s">
        <v>482</v>
      </c>
      <c r="J1617" s="9" t="s">
        <v>2529</v>
      </c>
      <c r="K1617" s="9" t="s">
        <v>239</v>
      </c>
      <c r="L1617" s="9" t="s">
        <v>216</v>
      </c>
      <c r="M1617" s="9" t="s">
        <v>3765</v>
      </c>
      <c r="N1617" s="9" t="s">
        <v>196</v>
      </c>
      <c r="O1617" s="9" t="s">
        <v>177</v>
      </c>
      <c r="P1617" s="9" t="s">
        <v>241</v>
      </c>
      <c r="Q1617" s="9" t="s">
        <v>219</v>
      </c>
      <c r="R1617" s="9">
        <v>0</v>
      </c>
      <c r="S1617" s="9">
        <v>25</v>
      </c>
      <c r="U1617" s="9" t="s">
        <v>242</v>
      </c>
      <c r="X1617" s="9">
        <f>INDEX(SLA_Policy!$D$2:$D$5,MATCH(F1617,SLA_Policy!$A$2:$A$5,0))</f>
        <v>120</v>
      </c>
      <c r="Y1617" s="9" t="str">
        <f>IF(E1617="Cancelled","Excluded",IF(D1617="",IF((SLA_Policy!$B$8-B1617)*24&gt;X1617,"Open - Breached","Open - On Track"),IF((D1617-B1617)*24&lt;=X1617,"Met","Breached")))</f>
        <v>Met</v>
      </c>
    </row>
    <row r="1618" spans="1:25" x14ac:dyDescent="0.25">
      <c r="A1618" s="9" t="s">
        <v>3766</v>
      </c>
      <c r="B1618" s="23">
        <v>45973.598611111098</v>
      </c>
      <c r="C1618" s="23">
        <v>45973.601388888899</v>
      </c>
      <c r="D1618" s="23">
        <v>45973.753472222197</v>
      </c>
      <c r="E1618" s="9" t="s">
        <v>212</v>
      </c>
      <c r="F1618" s="9" t="s">
        <v>188</v>
      </c>
      <c r="G1618" s="9" t="s">
        <v>236</v>
      </c>
      <c r="H1618" s="9" t="s">
        <v>162</v>
      </c>
      <c r="I1618" s="9" t="s">
        <v>280</v>
      </c>
      <c r="J1618" s="9" t="s">
        <v>3767</v>
      </c>
      <c r="K1618" s="9" t="s">
        <v>410</v>
      </c>
      <c r="L1618" s="9" t="s">
        <v>293</v>
      </c>
      <c r="M1618" s="9" t="s">
        <v>1103</v>
      </c>
      <c r="N1618" s="9" t="s">
        <v>198</v>
      </c>
      <c r="O1618" s="9" t="s">
        <v>179</v>
      </c>
      <c r="P1618" s="9" t="s">
        <v>284</v>
      </c>
      <c r="Q1618" s="9" t="s">
        <v>273</v>
      </c>
      <c r="R1618" s="9">
        <v>0</v>
      </c>
      <c r="S1618" s="9">
        <v>13</v>
      </c>
      <c r="U1618" s="9" t="s">
        <v>242</v>
      </c>
      <c r="X1618" s="9">
        <f>INDEX(SLA_Policy!$D$2:$D$5,MATCH(F1618,SLA_Policy!$A$2:$A$5,0))</f>
        <v>72</v>
      </c>
      <c r="Y1618" s="9" t="str">
        <f>IF(E1618="Cancelled","Excluded",IF(D1618="",IF((SLA_Policy!$B$8-B1618)*24&gt;X1618,"Open - Breached","Open - On Track"),IF((D1618-B1618)*24&lt;=X1618,"Met","Breached")))</f>
        <v>Met</v>
      </c>
    </row>
    <row r="1619" spans="1:25" x14ac:dyDescent="0.25">
      <c r="A1619" s="9" t="s">
        <v>3768</v>
      </c>
      <c r="B1619" s="23">
        <v>45973.607638888898</v>
      </c>
      <c r="C1619" s="23">
        <v>45973.670138888898</v>
      </c>
      <c r="D1619" s="23">
        <v>45974.347222222197</v>
      </c>
      <c r="E1619" s="9" t="s">
        <v>212</v>
      </c>
      <c r="F1619" s="9" t="s">
        <v>188</v>
      </c>
      <c r="G1619" s="9" t="s">
        <v>213</v>
      </c>
      <c r="H1619" s="9" t="s">
        <v>164</v>
      </c>
      <c r="I1619" s="9" t="s">
        <v>339</v>
      </c>
      <c r="J1619" s="9" t="s">
        <v>3769</v>
      </c>
      <c r="K1619" s="9" t="s">
        <v>246</v>
      </c>
      <c r="L1619" s="9" t="s">
        <v>270</v>
      </c>
      <c r="M1619" s="9" t="s">
        <v>1502</v>
      </c>
      <c r="N1619" s="9" t="s">
        <v>196</v>
      </c>
      <c r="O1619" s="9" t="s">
        <v>180</v>
      </c>
      <c r="P1619" s="9" t="s">
        <v>368</v>
      </c>
      <c r="Q1619" s="9" t="s">
        <v>273</v>
      </c>
      <c r="R1619" s="9">
        <v>0</v>
      </c>
      <c r="S1619" s="9">
        <v>17</v>
      </c>
      <c r="T1619" s="9" t="s">
        <v>343</v>
      </c>
      <c r="U1619" s="9" t="s">
        <v>290</v>
      </c>
      <c r="W1619" s="9">
        <v>5</v>
      </c>
      <c r="X1619" s="9">
        <f>INDEX(SLA_Policy!$D$2:$D$5,MATCH(F1619,SLA_Policy!$A$2:$A$5,0))</f>
        <v>72</v>
      </c>
      <c r="Y1619" s="9" t="str">
        <f>IF(E1619="Cancelled","Excluded",IF(D1619="",IF((SLA_Policy!$B$8-B1619)*24&gt;X1619,"Open - Breached","Open - On Track"),IF((D1619-B1619)*24&lt;=X1619,"Met","Breached")))</f>
        <v>Met</v>
      </c>
    </row>
    <row r="1620" spans="1:25" x14ac:dyDescent="0.25">
      <c r="A1620" s="9" t="s">
        <v>3770</v>
      </c>
      <c r="B1620" s="23">
        <v>45973.613194444399</v>
      </c>
      <c r="C1620" s="23">
        <v>45973.617361111101</v>
      </c>
      <c r="D1620" s="23">
        <v>45974.3930555556</v>
      </c>
      <c r="E1620" s="9" t="s">
        <v>212</v>
      </c>
      <c r="F1620" s="9" t="s">
        <v>188</v>
      </c>
      <c r="G1620" s="9" t="s">
        <v>213</v>
      </c>
      <c r="H1620" s="9" t="s">
        <v>167</v>
      </c>
      <c r="I1620" s="9" t="s">
        <v>362</v>
      </c>
      <c r="J1620" s="9" t="s">
        <v>2737</v>
      </c>
      <c r="K1620" s="9" t="s">
        <v>246</v>
      </c>
      <c r="L1620" s="9" t="s">
        <v>311</v>
      </c>
      <c r="M1620" s="9" t="s">
        <v>510</v>
      </c>
      <c r="N1620" s="9" t="s">
        <v>198</v>
      </c>
      <c r="O1620" s="9" t="s">
        <v>116</v>
      </c>
      <c r="P1620" s="9" t="s">
        <v>551</v>
      </c>
      <c r="Q1620" s="9" t="s">
        <v>219</v>
      </c>
      <c r="R1620" s="9">
        <v>0</v>
      </c>
      <c r="S1620" s="9">
        <v>36</v>
      </c>
      <c r="T1620" s="9" t="s">
        <v>220</v>
      </c>
      <c r="U1620" s="9" t="s">
        <v>266</v>
      </c>
      <c r="W1620" s="9">
        <v>4</v>
      </c>
      <c r="X1620" s="9">
        <f>INDEX(SLA_Policy!$D$2:$D$5,MATCH(F1620,SLA_Policy!$A$2:$A$5,0))</f>
        <v>72</v>
      </c>
      <c r="Y1620" s="9" t="str">
        <f>IF(E1620="Cancelled","Excluded",IF(D1620="",IF((SLA_Policy!$B$8-B1620)*24&gt;X1620,"Open - Breached","Open - On Track"),IF((D1620-B1620)*24&lt;=X1620,"Met","Breached")))</f>
        <v>Met</v>
      </c>
    </row>
    <row r="1621" spans="1:25" x14ac:dyDescent="0.25">
      <c r="A1621" s="9" t="s">
        <v>3771</v>
      </c>
      <c r="B1621" s="23">
        <v>45973.616666666698</v>
      </c>
      <c r="C1621" s="23">
        <v>45973.628472222197</v>
      </c>
      <c r="E1621" s="9" t="s">
        <v>649</v>
      </c>
      <c r="F1621" s="9" t="s">
        <v>188</v>
      </c>
      <c r="G1621" s="9" t="s">
        <v>213</v>
      </c>
      <c r="H1621" s="9" t="s">
        <v>165</v>
      </c>
      <c r="I1621" s="9" t="s">
        <v>567</v>
      </c>
      <c r="J1621" s="9" t="s">
        <v>3772</v>
      </c>
      <c r="K1621" s="9" t="s">
        <v>246</v>
      </c>
      <c r="L1621" s="9" t="s">
        <v>104</v>
      </c>
      <c r="M1621" s="9" t="s">
        <v>583</v>
      </c>
      <c r="N1621" s="9" t="s">
        <v>196</v>
      </c>
      <c r="O1621" s="9" t="s">
        <v>176</v>
      </c>
      <c r="P1621" s="9" t="s">
        <v>503</v>
      </c>
      <c r="Q1621" s="9" t="s">
        <v>219</v>
      </c>
      <c r="R1621" s="9">
        <v>0</v>
      </c>
      <c r="S1621" s="9">
        <v>1</v>
      </c>
      <c r="V1621" s="9" t="s">
        <v>3413</v>
      </c>
      <c r="X1621" s="9">
        <f>INDEX(SLA_Policy!$D$2:$D$5,MATCH(F1621,SLA_Policy!$A$2:$A$5,0))</f>
        <v>72</v>
      </c>
      <c r="Y1621" s="9" t="str">
        <f>IF(E1621="Cancelled","Excluded",IF(D1621="",IF((SLA_Policy!$B$8-B1621)*24&gt;X1621,"Open - Breached","Open - On Track"),IF((D1621-B1621)*24&lt;=X1621,"Met","Breached")))</f>
        <v>Excluded</v>
      </c>
    </row>
    <row r="1622" spans="1:25" x14ac:dyDescent="0.25">
      <c r="A1622" s="9" t="s">
        <v>3773</v>
      </c>
      <c r="B1622" s="23">
        <v>45973.627083333296</v>
      </c>
      <c r="C1622" s="23">
        <v>45973.752777777801</v>
      </c>
      <c r="D1622" s="23">
        <v>45978.35</v>
      </c>
      <c r="E1622" s="9" t="s">
        <v>212</v>
      </c>
      <c r="F1622" s="9" t="s">
        <v>188</v>
      </c>
      <c r="G1622" s="9" t="s">
        <v>213</v>
      </c>
      <c r="H1622" s="9" t="s">
        <v>162</v>
      </c>
      <c r="I1622" s="9" t="s">
        <v>244</v>
      </c>
      <c r="J1622" s="9" t="s">
        <v>905</v>
      </c>
      <c r="K1622" s="9" t="s">
        <v>246</v>
      </c>
      <c r="L1622" s="9" t="s">
        <v>371</v>
      </c>
      <c r="M1622" s="9" t="s">
        <v>2991</v>
      </c>
      <c r="N1622" s="9" t="s">
        <v>197</v>
      </c>
      <c r="O1622" s="9" t="s">
        <v>179</v>
      </c>
      <c r="P1622" s="9" t="s">
        <v>264</v>
      </c>
      <c r="Q1622" s="9" t="s">
        <v>219</v>
      </c>
      <c r="R1622" s="9">
        <v>0</v>
      </c>
      <c r="S1622" s="9">
        <v>25</v>
      </c>
      <c r="U1622" s="9" t="s">
        <v>248</v>
      </c>
      <c r="X1622" s="9">
        <f>INDEX(SLA_Policy!$D$2:$D$5,MATCH(F1622,SLA_Policy!$A$2:$A$5,0))</f>
        <v>72</v>
      </c>
      <c r="Y1622" s="9" t="str">
        <f>IF(E1622="Cancelled","Excluded",IF(D1622="",IF((SLA_Policy!$B$8-B1622)*24&gt;X1622,"Open - Breached","Open - On Track"),IF((D1622-B1622)*24&lt;=X1622,"Met","Breached")))</f>
        <v>Breached</v>
      </c>
    </row>
    <row r="1623" spans="1:25" x14ac:dyDescent="0.25">
      <c r="A1623" s="9" t="s">
        <v>3774</v>
      </c>
      <c r="B1623" s="23">
        <v>45973.630555555603</v>
      </c>
      <c r="C1623" s="23">
        <v>45973.631944444503</v>
      </c>
      <c r="D1623" s="23">
        <v>45975.379861111098</v>
      </c>
      <c r="E1623" s="9" t="s">
        <v>212</v>
      </c>
      <c r="F1623" s="9" t="s">
        <v>189</v>
      </c>
      <c r="G1623" s="9" t="s">
        <v>213</v>
      </c>
      <c r="H1623" s="9" t="s">
        <v>165</v>
      </c>
      <c r="I1623" s="9" t="s">
        <v>567</v>
      </c>
      <c r="J1623" s="9" t="s">
        <v>3350</v>
      </c>
      <c r="K1623" s="9" t="s">
        <v>246</v>
      </c>
      <c r="L1623" s="9" t="s">
        <v>104</v>
      </c>
      <c r="M1623" s="9" t="s">
        <v>3775</v>
      </c>
      <c r="N1623" s="9" t="s">
        <v>198</v>
      </c>
      <c r="O1623" s="9" t="s">
        <v>116</v>
      </c>
      <c r="P1623" s="9" t="s">
        <v>551</v>
      </c>
      <c r="Q1623" s="9" t="s">
        <v>219</v>
      </c>
      <c r="R1623" s="9">
        <v>0</v>
      </c>
      <c r="S1623" s="9">
        <v>22</v>
      </c>
      <c r="U1623" s="9" t="s">
        <v>140</v>
      </c>
      <c r="V1623" s="9" t="s">
        <v>3413</v>
      </c>
      <c r="X1623" s="9">
        <f>INDEX(SLA_Policy!$D$2:$D$5,MATCH(F1623,SLA_Policy!$A$2:$A$5,0))</f>
        <v>120</v>
      </c>
      <c r="Y1623" s="9" t="str">
        <f>IF(E1623="Cancelled","Excluded",IF(D1623="",IF((SLA_Policy!$B$8-B1623)*24&gt;X1623,"Open - Breached","Open - On Track"),IF((D1623-B1623)*24&lt;=X1623,"Met","Breached")))</f>
        <v>Met</v>
      </c>
    </row>
    <row r="1624" spans="1:25" x14ac:dyDescent="0.25">
      <c r="A1624" s="9" t="s">
        <v>3776</v>
      </c>
      <c r="B1624" s="23">
        <v>45973.631249999999</v>
      </c>
      <c r="C1624" s="23">
        <v>45973.637499999997</v>
      </c>
      <c r="D1624" s="23">
        <v>45973.652083333298</v>
      </c>
      <c r="E1624" s="9" t="s">
        <v>212</v>
      </c>
      <c r="F1624" s="9" t="s">
        <v>187</v>
      </c>
      <c r="G1624" s="9" t="s">
        <v>213</v>
      </c>
      <c r="H1624" s="9" t="s">
        <v>166</v>
      </c>
      <c r="I1624" s="9" t="s">
        <v>286</v>
      </c>
      <c r="J1624" s="9" t="s">
        <v>3777</v>
      </c>
      <c r="K1624" s="9" t="s">
        <v>246</v>
      </c>
      <c r="L1624" s="9" t="s">
        <v>282</v>
      </c>
      <c r="M1624" s="9" t="s">
        <v>1818</v>
      </c>
      <c r="N1624" s="9" t="s">
        <v>199</v>
      </c>
      <c r="O1624" s="9" t="s">
        <v>181</v>
      </c>
      <c r="P1624" s="9" t="s">
        <v>289</v>
      </c>
      <c r="Q1624" s="9" t="s">
        <v>273</v>
      </c>
      <c r="R1624" s="9">
        <v>0</v>
      </c>
      <c r="S1624" s="9">
        <v>24</v>
      </c>
      <c r="U1624" s="9" t="s">
        <v>248</v>
      </c>
      <c r="X1624" s="9">
        <f>INDEX(SLA_Policy!$D$2:$D$5,MATCH(F1624,SLA_Policy!$A$2:$A$5,0))</f>
        <v>8</v>
      </c>
      <c r="Y1624" s="9" t="str">
        <f>IF(E1624="Cancelled","Excluded",IF(D1624="",IF((SLA_Policy!$B$8-B1624)*24&gt;X1624,"Open - Breached","Open - On Track"),IF((D1624-B1624)*24&lt;=X1624,"Met","Breached")))</f>
        <v>Met</v>
      </c>
    </row>
    <row r="1625" spans="1:25" x14ac:dyDescent="0.25">
      <c r="A1625" s="9" t="s">
        <v>3778</v>
      </c>
      <c r="B1625" s="23">
        <v>45973.6430555556</v>
      </c>
      <c r="C1625" s="23">
        <v>45973.667361111096</v>
      </c>
      <c r="D1625" s="23">
        <v>45974.363888888904</v>
      </c>
      <c r="E1625" s="9" t="s">
        <v>212</v>
      </c>
      <c r="F1625" s="9" t="s">
        <v>188</v>
      </c>
      <c r="G1625" s="9" t="s">
        <v>213</v>
      </c>
      <c r="H1625" s="9" t="s">
        <v>163</v>
      </c>
      <c r="I1625" s="9" t="s">
        <v>250</v>
      </c>
      <c r="J1625" s="9" t="s">
        <v>3779</v>
      </c>
      <c r="K1625" s="9" t="s">
        <v>246</v>
      </c>
      <c r="L1625" s="9" t="s">
        <v>311</v>
      </c>
      <c r="M1625" s="9" t="s">
        <v>1860</v>
      </c>
      <c r="N1625" s="9" t="s">
        <v>197</v>
      </c>
      <c r="O1625" s="9" t="s">
        <v>176</v>
      </c>
      <c r="P1625" s="9" t="s">
        <v>419</v>
      </c>
      <c r="Q1625" s="9" t="s">
        <v>219</v>
      </c>
      <c r="R1625" s="9">
        <v>0</v>
      </c>
      <c r="S1625" s="9">
        <v>44</v>
      </c>
      <c r="T1625" s="9" t="s">
        <v>136</v>
      </c>
      <c r="U1625" s="9" t="s">
        <v>230</v>
      </c>
      <c r="X1625" s="9">
        <f>INDEX(SLA_Policy!$D$2:$D$5,MATCH(F1625,SLA_Policy!$A$2:$A$5,0))</f>
        <v>72</v>
      </c>
      <c r="Y1625" s="9" t="str">
        <f>IF(E1625="Cancelled","Excluded",IF(D1625="",IF((SLA_Policy!$B$8-B1625)*24&gt;X1625,"Open - Breached","Open - On Track"),IF((D1625-B1625)*24&lt;=X1625,"Met","Breached")))</f>
        <v>Met</v>
      </c>
    </row>
    <row r="1626" spans="1:25" x14ac:dyDescent="0.25">
      <c r="A1626" s="9" t="s">
        <v>3780</v>
      </c>
      <c r="B1626" s="23">
        <v>45973.645138888904</v>
      </c>
      <c r="C1626" s="23">
        <v>45973.686805555597</v>
      </c>
      <c r="D1626" s="23">
        <v>45978.398611111101</v>
      </c>
      <c r="E1626" s="9" t="s">
        <v>212</v>
      </c>
      <c r="F1626" s="9" t="s">
        <v>188</v>
      </c>
      <c r="G1626" s="9" t="s">
        <v>213</v>
      </c>
      <c r="H1626" s="9" t="s">
        <v>162</v>
      </c>
      <c r="I1626" s="9" t="s">
        <v>244</v>
      </c>
      <c r="J1626" s="9" t="s">
        <v>3781</v>
      </c>
      <c r="K1626" s="9" t="s">
        <v>239</v>
      </c>
      <c r="L1626" s="9" t="s">
        <v>104</v>
      </c>
      <c r="M1626" s="9" t="s">
        <v>2559</v>
      </c>
      <c r="N1626" s="9" t="s">
        <v>197</v>
      </c>
      <c r="O1626" s="9" t="s">
        <v>179</v>
      </c>
      <c r="P1626" s="9" t="s">
        <v>284</v>
      </c>
      <c r="Q1626" s="9" t="s">
        <v>219</v>
      </c>
      <c r="R1626" s="9">
        <v>1</v>
      </c>
      <c r="S1626" s="9">
        <v>103</v>
      </c>
      <c r="U1626" s="9" t="s">
        <v>290</v>
      </c>
      <c r="X1626" s="9">
        <f>INDEX(SLA_Policy!$D$2:$D$5,MATCH(F1626,SLA_Policy!$A$2:$A$5,0))</f>
        <v>72</v>
      </c>
      <c r="Y1626" s="9" t="str">
        <f>IF(E1626="Cancelled","Excluded",IF(D1626="",IF((SLA_Policy!$B$8-B1626)*24&gt;X1626,"Open - Breached","Open - On Track"),IF((D1626-B1626)*24&lt;=X1626,"Met","Breached")))</f>
        <v>Breached</v>
      </c>
    </row>
    <row r="1627" spans="1:25" x14ac:dyDescent="0.25">
      <c r="A1627" s="9" t="s">
        <v>3782</v>
      </c>
      <c r="B1627" s="23">
        <v>45973.684722222199</v>
      </c>
      <c r="C1627" s="23">
        <v>45973.689583333296</v>
      </c>
      <c r="D1627" s="23">
        <v>45974.394444444399</v>
      </c>
      <c r="E1627" s="9" t="s">
        <v>212</v>
      </c>
      <c r="F1627" s="9" t="s">
        <v>189</v>
      </c>
      <c r="G1627" s="9" t="s">
        <v>236</v>
      </c>
      <c r="H1627" s="9" t="s">
        <v>164</v>
      </c>
      <c r="I1627" s="9" t="s">
        <v>421</v>
      </c>
      <c r="J1627" s="9" t="s">
        <v>1733</v>
      </c>
      <c r="K1627" s="9" t="s">
        <v>215</v>
      </c>
      <c r="L1627" s="9" t="s">
        <v>311</v>
      </c>
      <c r="M1627" s="9" t="s">
        <v>2899</v>
      </c>
      <c r="N1627" s="9" t="s">
        <v>199</v>
      </c>
      <c r="O1627" s="9" t="s">
        <v>116</v>
      </c>
      <c r="P1627" s="9" t="s">
        <v>525</v>
      </c>
      <c r="Q1627" s="9" t="s">
        <v>219</v>
      </c>
      <c r="R1627" s="9">
        <v>0</v>
      </c>
      <c r="S1627" s="9">
        <v>36</v>
      </c>
      <c r="T1627" s="9" t="s">
        <v>343</v>
      </c>
      <c r="U1627" s="9" t="s">
        <v>242</v>
      </c>
      <c r="W1627" s="9">
        <v>4</v>
      </c>
      <c r="X1627" s="9">
        <f>INDEX(SLA_Policy!$D$2:$D$5,MATCH(F1627,SLA_Policy!$A$2:$A$5,0))</f>
        <v>120</v>
      </c>
      <c r="Y1627" s="9" t="str">
        <f>IF(E1627="Cancelled","Excluded",IF(D1627="",IF((SLA_Policy!$B$8-B1627)*24&gt;X1627,"Open - Breached","Open - On Track"),IF((D1627-B1627)*24&lt;=X1627,"Met","Breached")))</f>
        <v>Met</v>
      </c>
    </row>
    <row r="1628" spans="1:25" x14ac:dyDescent="0.25">
      <c r="A1628" s="9" t="s">
        <v>3783</v>
      </c>
      <c r="B1628" s="23">
        <v>45973.697916666701</v>
      </c>
      <c r="C1628" s="23">
        <v>45973.7006944444</v>
      </c>
      <c r="D1628" s="23">
        <v>45974.5</v>
      </c>
      <c r="E1628" s="9" t="s">
        <v>212</v>
      </c>
      <c r="F1628" s="9" t="s">
        <v>188</v>
      </c>
      <c r="G1628" s="9" t="s">
        <v>213</v>
      </c>
      <c r="H1628" s="9" t="s">
        <v>167</v>
      </c>
      <c r="I1628" s="9" t="s">
        <v>684</v>
      </c>
      <c r="J1628" s="9" t="s">
        <v>3784</v>
      </c>
      <c r="K1628" s="9" t="s">
        <v>215</v>
      </c>
      <c r="L1628" s="9" t="s">
        <v>311</v>
      </c>
      <c r="M1628" s="9" t="s">
        <v>1420</v>
      </c>
      <c r="N1628" s="9" t="s">
        <v>198</v>
      </c>
      <c r="O1628" s="9" t="s">
        <v>116</v>
      </c>
      <c r="P1628" s="9" t="s">
        <v>551</v>
      </c>
      <c r="Q1628" s="9" t="s">
        <v>219</v>
      </c>
      <c r="R1628" s="9">
        <v>1</v>
      </c>
      <c r="S1628" s="9">
        <v>7</v>
      </c>
      <c r="U1628" s="9" t="s">
        <v>248</v>
      </c>
      <c r="X1628" s="9">
        <f>INDEX(SLA_Policy!$D$2:$D$5,MATCH(F1628,SLA_Policy!$A$2:$A$5,0))</f>
        <v>72</v>
      </c>
      <c r="Y1628" s="9" t="str">
        <f>IF(E1628="Cancelled","Excluded",IF(D1628="",IF((SLA_Policy!$B$8-B1628)*24&gt;X1628,"Open - Breached","Open - On Track"),IF((D1628-B1628)*24&lt;=X1628,"Met","Breached")))</f>
        <v>Met</v>
      </c>
    </row>
    <row r="1629" spans="1:25" x14ac:dyDescent="0.25">
      <c r="A1629" s="9" t="s">
        <v>3785</v>
      </c>
      <c r="B1629" s="23">
        <v>45973.729166666701</v>
      </c>
      <c r="C1629" s="23">
        <v>45974.343055555597</v>
      </c>
      <c r="D1629" s="23">
        <v>45974.600694444503</v>
      </c>
      <c r="E1629" s="9" t="s">
        <v>212</v>
      </c>
      <c r="F1629" s="9" t="s">
        <v>189</v>
      </c>
      <c r="G1629" s="9" t="s">
        <v>236</v>
      </c>
      <c r="H1629" s="9" t="s">
        <v>167</v>
      </c>
      <c r="I1629" s="9" t="s">
        <v>255</v>
      </c>
      <c r="J1629" s="9" t="s">
        <v>1018</v>
      </c>
      <c r="K1629" s="9" t="s">
        <v>276</v>
      </c>
      <c r="L1629" s="9" t="s">
        <v>104</v>
      </c>
      <c r="M1629" s="9" t="s">
        <v>3786</v>
      </c>
      <c r="N1629" s="9" t="s">
        <v>196</v>
      </c>
      <c r="O1629" s="9" t="s">
        <v>176</v>
      </c>
      <c r="P1629" s="9" t="s">
        <v>253</v>
      </c>
      <c r="Q1629" s="9" t="s">
        <v>219</v>
      </c>
      <c r="R1629" s="9">
        <v>0</v>
      </c>
      <c r="S1629" s="9">
        <v>42</v>
      </c>
      <c r="U1629" s="9" t="s">
        <v>242</v>
      </c>
      <c r="X1629" s="9">
        <f>INDEX(SLA_Policy!$D$2:$D$5,MATCH(F1629,SLA_Policy!$A$2:$A$5,0))</f>
        <v>120</v>
      </c>
      <c r="Y1629" s="9" t="str">
        <f>IF(E1629="Cancelled","Excluded",IF(D1629="",IF((SLA_Policy!$B$8-B1629)*24&gt;X1629,"Open - Breached","Open - On Track"),IF((D1629-B1629)*24&lt;=X1629,"Met","Breached")))</f>
        <v>Met</v>
      </c>
    </row>
    <row r="1630" spans="1:25" x14ac:dyDescent="0.25">
      <c r="A1630" s="9" t="s">
        <v>3787</v>
      </c>
      <c r="B1630" s="23">
        <v>45973.744444444397</v>
      </c>
      <c r="C1630" s="23">
        <v>45973.775694444397</v>
      </c>
      <c r="D1630" s="23">
        <v>45974.400000000001</v>
      </c>
      <c r="E1630" s="9" t="s">
        <v>212</v>
      </c>
      <c r="F1630" s="9" t="s">
        <v>188</v>
      </c>
      <c r="G1630" s="9" t="s">
        <v>213</v>
      </c>
      <c r="H1630" s="9" t="s">
        <v>162</v>
      </c>
      <c r="I1630" s="9" t="s">
        <v>393</v>
      </c>
      <c r="J1630" s="9" t="s">
        <v>3788</v>
      </c>
      <c r="K1630" s="9" t="s">
        <v>246</v>
      </c>
      <c r="L1630" s="9" t="s">
        <v>293</v>
      </c>
      <c r="M1630" s="9" t="s">
        <v>3789</v>
      </c>
      <c r="N1630" s="9" t="s">
        <v>197</v>
      </c>
      <c r="O1630" s="9" t="s">
        <v>116</v>
      </c>
      <c r="P1630" s="9" t="s">
        <v>234</v>
      </c>
      <c r="Q1630" s="9" t="s">
        <v>219</v>
      </c>
      <c r="R1630" s="9">
        <v>0</v>
      </c>
      <c r="S1630" s="9">
        <v>7</v>
      </c>
      <c r="U1630" s="9" t="s">
        <v>266</v>
      </c>
      <c r="X1630" s="9">
        <f>INDEX(SLA_Policy!$D$2:$D$5,MATCH(F1630,SLA_Policy!$A$2:$A$5,0))</f>
        <v>72</v>
      </c>
      <c r="Y1630" s="9" t="str">
        <f>IF(E1630="Cancelled","Excluded",IF(D1630="",IF((SLA_Policy!$B$8-B1630)*24&gt;X1630,"Open - Breached","Open - On Track"),IF((D1630-B1630)*24&lt;=X1630,"Met","Breached")))</f>
        <v>Met</v>
      </c>
    </row>
    <row r="1631" spans="1:25" x14ac:dyDescent="0.25">
      <c r="A1631" s="9" t="s">
        <v>3790</v>
      </c>
      <c r="B1631" s="23">
        <v>45973.788194444503</v>
      </c>
      <c r="C1631" s="23">
        <v>45974.328472222202</v>
      </c>
      <c r="D1631" s="23">
        <v>45978.315277777801</v>
      </c>
      <c r="E1631" s="9" t="s">
        <v>212</v>
      </c>
      <c r="F1631" s="9" t="s">
        <v>189</v>
      </c>
      <c r="G1631" s="9" t="s">
        <v>213</v>
      </c>
      <c r="H1631" s="9" t="s">
        <v>164</v>
      </c>
      <c r="I1631" s="9" t="s">
        <v>478</v>
      </c>
      <c r="J1631" s="9" t="s">
        <v>3791</v>
      </c>
      <c r="K1631" s="9" t="s">
        <v>246</v>
      </c>
      <c r="L1631" s="9" t="s">
        <v>226</v>
      </c>
      <c r="M1631" s="9" t="s">
        <v>1841</v>
      </c>
      <c r="N1631" s="9" t="s">
        <v>200</v>
      </c>
      <c r="O1631" s="9" t="s">
        <v>116</v>
      </c>
      <c r="P1631" s="9" t="s">
        <v>218</v>
      </c>
      <c r="Q1631" s="9" t="s">
        <v>219</v>
      </c>
      <c r="R1631" s="9">
        <v>0</v>
      </c>
      <c r="S1631" s="9">
        <v>14</v>
      </c>
      <c r="T1631" s="9" t="s">
        <v>464</v>
      </c>
      <c r="U1631" s="9" t="s">
        <v>266</v>
      </c>
      <c r="X1631" s="9">
        <f>INDEX(SLA_Policy!$D$2:$D$5,MATCH(F1631,SLA_Policy!$A$2:$A$5,0))</f>
        <v>120</v>
      </c>
      <c r="Y1631" s="9" t="str">
        <f>IF(E1631="Cancelled","Excluded",IF(D1631="",IF((SLA_Policy!$B$8-B1631)*24&gt;X1631,"Open - Breached","Open - On Track"),IF((D1631-B1631)*24&lt;=X1631,"Met","Breached")))</f>
        <v>Met</v>
      </c>
    </row>
    <row r="1632" spans="1:25" x14ac:dyDescent="0.25">
      <c r="A1632" s="9" t="s">
        <v>3792</v>
      </c>
      <c r="B1632" s="23">
        <v>45973.790972222203</v>
      </c>
      <c r="C1632" s="23">
        <v>45974.365277777797</v>
      </c>
      <c r="D1632" s="23">
        <v>45975.326388888898</v>
      </c>
      <c r="E1632" s="9" t="s">
        <v>212</v>
      </c>
      <c r="F1632" s="9" t="s">
        <v>188</v>
      </c>
      <c r="G1632" s="9" t="s">
        <v>236</v>
      </c>
      <c r="H1632" s="9" t="s">
        <v>161</v>
      </c>
      <c r="I1632" s="9" t="s">
        <v>237</v>
      </c>
      <c r="J1632" s="9" t="s">
        <v>3793</v>
      </c>
      <c r="K1632" s="9" t="s">
        <v>303</v>
      </c>
      <c r="L1632" s="9" t="s">
        <v>104</v>
      </c>
      <c r="M1632" s="9" t="s">
        <v>3794</v>
      </c>
      <c r="N1632" s="9" t="s">
        <v>196</v>
      </c>
      <c r="O1632" s="9" t="s">
        <v>179</v>
      </c>
      <c r="P1632" s="9" t="s">
        <v>264</v>
      </c>
      <c r="Q1632" s="9" t="s">
        <v>273</v>
      </c>
      <c r="R1632" s="9">
        <v>0</v>
      </c>
      <c r="S1632" s="9">
        <v>11</v>
      </c>
      <c r="U1632" s="9" t="s">
        <v>242</v>
      </c>
      <c r="W1632" s="9">
        <v>5</v>
      </c>
      <c r="X1632" s="9">
        <f>INDEX(SLA_Policy!$D$2:$D$5,MATCH(F1632,SLA_Policy!$A$2:$A$5,0))</f>
        <v>72</v>
      </c>
      <c r="Y1632" s="9" t="str">
        <f>IF(E1632="Cancelled","Excluded",IF(D1632="",IF((SLA_Policy!$B$8-B1632)*24&gt;X1632,"Open - Breached","Open - On Track"),IF((D1632-B1632)*24&lt;=X1632,"Met","Breached")))</f>
        <v>Met</v>
      </c>
    </row>
    <row r="1633" spans="1:25" x14ac:dyDescent="0.25">
      <c r="A1633" s="9" t="s">
        <v>3795</v>
      </c>
      <c r="B1633" s="23">
        <v>45973.811805555597</v>
      </c>
      <c r="C1633" s="23">
        <v>45974.340972222199</v>
      </c>
      <c r="D1633" s="23">
        <v>45974.34375</v>
      </c>
      <c r="E1633" s="9" t="s">
        <v>212</v>
      </c>
      <c r="F1633" s="9" t="s">
        <v>188</v>
      </c>
      <c r="G1633" s="9" t="s">
        <v>213</v>
      </c>
      <c r="H1633" s="9" t="s">
        <v>167</v>
      </c>
      <c r="I1633" s="9" t="s">
        <v>536</v>
      </c>
      <c r="J1633" s="9" t="s">
        <v>3796</v>
      </c>
      <c r="K1633" s="9" t="s">
        <v>215</v>
      </c>
      <c r="L1633" s="9" t="s">
        <v>216</v>
      </c>
      <c r="M1633" s="9" t="s">
        <v>1463</v>
      </c>
      <c r="N1633" s="9" t="s">
        <v>196</v>
      </c>
      <c r="O1633" s="9" t="s">
        <v>180</v>
      </c>
      <c r="P1633" s="9" t="s">
        <v>368</v>
      </c>
      <c r="Q1633" s="9" t="s">
        <v>219</v>
      </c>
      <c r="R1633" s="9">
        <v>0</v>
      </c>
      <c r="S1633" s="9">
        <v>20</v>
      </c>
      <c r="T1633" s="9" t="s">
        <v>136</v>
      </c>
      <c r="U1633" s="9" t="s">
        <v>248</v>
      </c>
      <c r="X1633" s="9">
        <f>INDEX(SLA_Policy!$D$2:$D$5,MATCH(F1633,SLA_Policy!$A$2:$A$5,0))</f>
        <v>72</v>
      </c>
      <c r="Y1633" s="9" t="str">
        <f>IF(E1633="Cancelled","Excluded",IF(D1633="",IF((SLA_Policy!$B$8-B1633)*24&gt;X1633,"Open - Breached","Open - On Track"),IF((D1633-B1633)*24&lt;=X1633,"Met","Breached")))</f>
        <v>Met</v>
      </c>
    </row>
    <row r="1634" spans="1:25" x14ac:dyDescent="0.25">
      <c r="A1634" s="9" t="s">
        <v>3797</v>
      </c>
      <c r="B1634" s="23">
        <v>45973.846527777801</v>
      </c>
      <c r="C1634" s="23">
        <v>45974.352083333302</v>
      </c>
      <c r="D1634" s="23">
        <v>45974.359722222202</v>
      </c>
      <c r="E1634" s="9" t="s">
        <v>212</v>
      </c>
      <c r="F1634" s="9" t="s">
        <v>189</v>
      </c>
      <c r="G1634" s="9" t="s">
        <v>213</v>
      </c>
      <c r="H1634" s="9" t="s">
        <v>162</v>
      </c>
      <c r="I1634" s="9" t="s">
        <v>393</v>
      </c>
      <c r="J1634" s="9" t="s">
        <v>1326</v>
      </c>
      <c r="K1634" s="9" t="s">
        <v>246</v>
      </c>
      <c r="L1634" s="9" t="s">
        <v>104</v>
      </c>
      <c r="M1634" s="9" t="s">
        <v>2144</v>
      </c>
      <c r="N1634" s="9" t="s">
        <v>197</v>
      </c>
      <c r="O1634" s="9" t="s">
        <v>116</v>
      </c>
      <c r="P1634" s="9" t="s">
        <v>551</v>
      </c>
      <c r="Q1634" s="9" t="s">
        <v>219</v>
      </c>
      <c r="R1634" s="9">
        <v>0</v>
      </c>
      <c r="S1634" s="9">
        <v>11</v>
      </c>
      <c r="U1634" s="9" t="s">
        <v>290</v>
      </c>
      <c r="X1634" s="9">
        <f>INDEX(SLA_Policy!$D$2:$D$5,MATCH(F1634,SLA_Policy!$A$2:$A$5,0))</f>
        <v>120</v>
      </c>
      <c r="Y1634" s="9" t="str">
        <f>IF(E1634="Cancelled","Excluded",IF(D1634="",IF((SLA_Policy!$B$8-B1634)*24&gt;X1634,"Open - Breached","Open - On Track"),IF((D1634-B1634)*24&lt;=X1634,"Met","Breached")))</f>
        <v>Met</v>
      </c>
    </row>
    <row r="1635" spans="1:25" x14ac:dyDescent="0.25">
      <c r="A1635" s="9" t="s">
        <v>3798</v>
      </c>
      <c r="B1635" s="23">
        <v>45974.266666666699</v>
      </c>
      <c r="C1635" s="23">
        <v>45974.372916666704</v>
      </c>
      <c r="D1635" s="23">
        <v>45975.502777777801</v>
      </c>
      <c r="E1635" s="9" t="s">
        <v>212</v>
      </c>
      <c r="F1635" s="9" t="s">
        <v>189</v>
      </c>
      <c r="G1635" s="9" t="s">
        <v>213</v>
      </c>
      <c r="H1635" s="9" t="s">
        <v>167</v>
      </c>
      <c r="I1635" s="9" t="s">
        <v>349</v>
      </c>
      <c r="J1635" s="9" t="s">
        <v>1105</v>
      </c>
      <c r="K1635" s="9" t="s">
        <v>262</v>
      </c>
      <c r="L1635" s="9" t="s">
        <v>226</v>
      </c>
      <c r="M1635" s="9" t="s">
        <v>930</v>
      </c>
      <c r="N1635" s="9" t="s">
        <v>199</v>
      </c>
      <c r="O1635" s="9" t="s">
        <v>116</v>
      </c>
      <c r="P1635" s="9" t="s">
        <v>525</v>
      </c>
      <c r="Q1635" s="9" t="s">
        <v>219</v>
      </c>
      <c r="R1635" s="9">
        <v>0</v>
      </c>
      <c r="S1635" s="9">
        <v>16</v>
      </c>
      <c r="U1635" s="9" t="s">
        <v>248</v>
      </c>
      <c r="W1635" s="9">
        <v>5</v>
      </c>
      <c r="X1635" s="9">
        <f>INDEX(SLA_Policy!$D$2:$D$5,MATCH(F1635,SLA_Policy!$A$2:$A$5,0))</f>
        <v>120</v>
      </c>
      <c r="Y1635" s="9" t="str">
        <f>IF(E1635="Cancelled","Excluded",IF(D1635="",IF((SLA_Policy!$B$8-B1635)*24&gt;X1635,"Open - Breached","Open - On Track"),IF((D1635-B1635)*24&lt;=X1635,"Met","Breached")))</f>
        <v>Met</v>
      </c>
    </row>
    <row r="1636" spans="1:25" x14ac:dyDescent="0.25">
      <c r="A1636" s="9" t="s">
        <v>3799</v>
      </c>
      <c r="B1636" s="23">
        <v>45974.298611111102</v>
      </c>
      <c r="C1636" s="23">
        <v>45974.480555555601</v>
      </c>
      <c r="D1636" s="23">
        <v>45975.375694444498</v>
      </c>
      <c r="E1636" s="9" t="s">
        <v>212</v>
      </c>
      <c r="F1636" s="9" t="s">
        <v>189</v>
      </c>
      <c r="G1636" s="9" t="s">
        <v>213</v>
      </c>
      <c r="H1636" s="9" t="s">
        <v>165</v>
      </c>
      <c r="I1636" s="9" t="s">
        <v>567</v>
      </c>
      <c r="J1636" s="9" t="s">
        <v>697</v>
      </c>
      <c r="K1636" s="9" t="s">
        <v>246</v>
      </c>
      <c r="L1636" s="9" t="s">
        <v>293</v>
      </c>
      <c r="M1636" s="9" t="s">
        <v>2857</v>
      </c>
      <c r="N1636" s="9" t="s">
        <v>196</v>
      </c>
      <c r="O1636" s="9" t="s">
        <v>116</v>
      </c>
      <c r="P1636" s="9" t="s">
        <v>218</v>
      </c>
      <c r="Q1636" s="9" t="s">
        <v>219</v>
      </c>
      <c r="R1636" s="9">
        <v>0</v>
      </c>
      <c r="S1636" s="9">
        <v>12</v>
      </c>
      <c r="U1636" s="9" t="s">
        <v>266</v>
      </c>
      <c r="W1636" s="9">
        <v>4</v>
      </c>
      <c r="X1636" s="9">
        <f>INDEX(SLA_Policy!$D$2:$D$5,MATCH(F1636,SLA_Policy!$A$2:$A$5,0))</f>
        <v>120</v>
      </c>
      <c r="Y1636" s="9" t="str">
        <f>IF(E1636="Cancelled","Excluded",IF(D1636="",IF((SLA_Policy!$B$8-B1636)*24&gt;X1636,"Open - Breached","Open - On Track"),IF((D1636-B1636)*24&lt;=X1636,"Met","Breached")))</f>
        <v>Met</v>
      </c>
    </row>
    <row r="1637" spans="1:25" x14ac:dyDescent="0.25">
      <c r="A1637" s="9" t="s">
        <v>3800</v>
      </c>
      <c r="B1637" s="23">
        <v>45974.316666666702</v>
      </c>
      <c r="C1637" s="23">
        <v>45974.550694444399</v>
      </c>
      <c r="D1637" s="23">
        <v>45992.3215277778</v>
      </c>
      <c r="E1637" s="9" t="s">
        <v>212</v>
      </c>
      <c r="F1637" s="9" t="s">
        <v>189</v>
      </c>
      <c r="G1637" s="9" t="s">
        <v>213</v>
      </c>
      <c r="H1637" s="9" t="s">
        <v>162</v>
      </c>
      <c r="I1637" s="9" t="s">
        <v>244</v>
      </c>
      <c r="J1637" s="9" t="s">
        <v>789</v>
      </c>
      <c r="K1637" s="9" t="s">
        <v>246</v>
      </c>
      <c r="L1637" s="9" t="s">
        <v>371</v>
      </c>
      <c r="M1637" s="9" t="s">
        <v>996</v>
      </c>
      <c r="N1637" s="9" t="s">
        <v>197</v>
      </c>
      <c r="O1637" s="9" t="s">
        <v>179</v>
      </c>
      <c r="P1637" s="9" t="s">
        <v>337</v>
      </c>
      <c r="Q1637" s="9" t="s">
        <v>219</v>
      </c>
      <c r="R1637" s="9">
        <v>0</v>
      </c>
      <c r="S1637" s="9">
        <v>14</v>
      </c>
      <c r="U1637" s="9" t="s">
        <v>266</v>
      </c>
      <c r="W1637" s="9">
        <v>3</v>
      </c>
      <c r="X1637" s="9">
        <f>INDEX(SLA_Policy!$D$2:$D$5,MATCH(F1637,SLA_Policy!$A$2:$A$5,0))</f>
        <v>120</v>
      </c>
      <c r="Y1637" s="9" t="str">
        <f>IF(E1637="Cancelled","Excluded",IF(D1637="",IF((SLA_Policy!$B$8-B1637)*24&gt;X1637,"Open - Breached","Open - On Track"),IF((D1637-B1637)*24&lt;=X1637,"Met","Breached")))</f>
        <v>Breached</v>
      </c>
    </row>
    <row r="1638" spans="1:25" x14ac:dyDescent="0.25">
      <c r="A1638" s="9" t="s">
        <v>3801</v>
      </c>
      <c r="B1638" s="23">
        <v>45974.346527777801</v>
      </c>
      <c r="C1638" s="23">
        <v>45974.358333333301</v>
      </c>
      <c r="D1638" s="23">
        <v>45974.392361111102</v>
      </c>
      <c r="E1638" s="9" t="s">
        <v>212</v>
      </c>
      <c r="F1638" s="9" t="s">
        <v>187</v>
      </c>
      <c r="G1638" s="9" t="s">
        <v>213</v>
      </c>
      <c r="H1638" s="9" t="s">
        <v>162</v>
      </c>
      <c r="I1638" s="9" t="s">
        <v>393</v>
      </c>
      <c r="J1638" s="9" t="s">
        <v>1326</v>
      </c>
      <c r="K1638" s="9" t="s">
        <v>303</v>
      </c>
      <c r="L1638" s="9" t="s">
        <v>351</v>
      </c>
      <c r="M1638" s="9" t="s">
        <v>689</v>
      </c>
      <c r="N1638" s="9" t="s">
        <v>196</v>
      </c>
      <c r="O1638" s="9" t="s">
        <v>179</v>
      </c>
      <c r="P1638" s="9" t="s">
        <v>264</v>
      </c>
      <c r="Q1638" s="9" t="s">
        <v>273</v>
      </c>
      <c r="R1638" s="9">
        <v>0</v>
      </c>
      <c r="S1638" s="9">
        <v>17</v>
      </c>
      <c r="U1638" s="9" t="s">
        <v>266</v>
      </c>
      <c r="W1638" s="9">
        <v>5</v>
      </c>
      <c r="X1638" s="9">
        <f>INDEX(SLA_Policy!$D$2:$D$5,MATCH(F1638,SLA_Policy!$A$2:$A$5,0))</f>
        <v>8</v>
      </c>
      <c r="Y1638" s="9" t="str">
        <f>IF(E1638="Cancelled","Excluded",IF(D1638="",IF((SLA_Policy!$B$8-B1638)*24&gt;X1638,"Open - Breached","Open - On Track"),IF((D1638-B1638)*24&lt;=X1638,"Met","Breached")))</f>
        <v>Met</v>
      </c>
    </row>
    <row r="1639" spans="1:25" x14ac:dyDescent="0.25">
      <c r="A1639" s="9" t="s">
        <v>3802</v>
      </c>
      <c r="B1639" s="23">
        <v>45974.352083333302</v>
      </c>
      <c r="C1639" s="23">
        <v>45974.3527777778</v>
      </c>
      <c r="D1639" s="23">
        <v>45975.351388888899</v>
      </c>
      <c r="E1639" s="9" t="s">
        <v>212</v>
      </c>
      <c r="F1639" s="9" t="s">
        <v>188</v>
      </c>
      <c r="G1639" s="9" t="s">
        <v>213</v>
      </c>
      <c r="H1639" s="9" t="s">
        <v>88</v>
      </c>
      <c r="I1639" s="9" t="s">
        <v>92</v>
      </c>
      <c r="J1639" s="9" t="s">
        <v>1082</v>
      </c>
      <c r="K1639" s="9" t="s">
        <v>225</v>
      </c>
      <c r="L1639" s="9" t="s">
        <v>104</v>
      </c>
      <c r="M1639" s="9" t="s">
        <v>1062</v>
      </c>
      <c r="N1639" s="9" t="s">
        <v>198</v>
      </c>
      <c r="O1639" s="9" t="s">
        <v>116</v>
      </c>
      <c r="P1639" s="9" t="s">
        <v>551</v>
      </c>
      <c r="Q1639" s="9" t="s">
        <v>219</v>
      </c>
      <c r="R1639" s="9">
        <v>0</v>
      </c>
      <c r="S1639" s="9">
        <v>16</v>
      </c>
      <c r="T1639" s="9" t="s">
        <v>136</v>
      </c>
      <c r="U1639" s="9" t="s">
        <v>230</v>
      </c>
      <c r="W1639" s="9">
        <v>5</v>
      </c>
      <c r="X1639" s="9">
        <f>INDEX(SLA_Policy!$D$2:$D$5,MATCH(F1639,SLA_Policy!$A$2:$A$5,0))</f>
        <v>72</v>
      </c>
      <c r="Y1639" s="9" t="str">
        <f>IF(E1639="Cancelled","Excluded",IF(D1639="",IF((SLA_Policy!$B$8-B1639)*24&gt;X1639,"Open - Breached","Open - On Track"),IF((D1639-B1639)*24&lt;=X1639,"Met","Breached")))</f>
        <v>Met</v>
      </c>
    </row>
    <row r="1640" spans="1:25" x14ac:dyDescent="0.25">
      <c r="A1640" s="9" t="s">
        <v>3803</v>
      </c>
      <c r="B1640" s="23">
        <v>45974.354166666701</v>
      </c>
      <c r="C1640" s="23">
        <v>45974.390972222202</v>
      </c>
      <c r="D1640" s="23">
        <v>45975.548611111102</v>
      </c>
      <c r="E1640" s="9" t="s">
        <v>212</v>
      </c>
      <c r="F1640" s="9" t="s">
        <v>189</v>
      </c>
      <c r="G1640" s="9" t="s">
        <v>213</v>
      </c>
      <c r="H1640" s="9" t="s">
        <v>88</v>
      </c>
      <c r="I1640" s="9" t="s">
        <v>268</v>
      </c>
      <c r="J1640" s="9" t="s">
        <v>3804</v>
      </c>
      <c r="K1640" s="9" t="s">
        <v>225</v>
      </c>
      <c r="L1640" s="9" t="s">
        <v>216</v>
      </c>
      <c r="M1640" s="9" t="s">
        <v>1559</v>
      </c>
      <c r="N1640" s="9" t="s">
        <v>196</v>
      </c>
      <c r="O1640" s="9" t="s">
        <v>176</v>
      </c>
      <c r="P1640" s="9" t="s">
        <v>228</v>
      </c>
      <c r="Q1640" s="9" t="s">
        <v>219</v>
      </c>
      <c r="R1640" s="9">
        <v>0</v>
      </c>
      <c r="S1640" s="9">
        <v>17</v>
      </c>
      <c r="T1640" s="9" t="s">
        <v>220</v>
      </c>
      <c r="U1640" s="9" t="s">
        <v>661</v>
      </c>
      <c r="X1640" s="9">
        <f>INDEX(SLA_Policy!$D$2:$D$5,MATCH(F1640,SLA_Policy!$A$2:$A$5,0))</f>
        <v>120</v>
      </c>
      <c r="Y1640" s="9" t="str">
        <f>IF(E1640="Cancelled","Excluded",IF(D1640="",IF((SLA_Policy!$B$8-B1640)*24&gt;X1640,"Open - Breached","Open - On Track"),IF((D1640-B1640)*24&lt;=X1640,"Met","Breached")))</f>
        <v>Met</v>
      </c>
    </row>
    <row r="1641" spans="1:25" x14ac:dyDescent="0.25">
      <c r="A1641" s="9" t="s">
        <v>3805</v>
      </c>
      <c r="B1641" s="23">
        <v>45974.356249999997</v>
      </c>
      <c r="C1641" s="23">
        <v>45974.406944444498</v>
      </c>
      <c r="D1641" s="23">
        <v>45975.380555555603</v>
      </c>
      <c r="E1641" s="9" t="s">
        <v>212</v>
      </c>
      <c r="F1641" s="9" t="s">
        <v>189</v>
      </c>
      <c r="G1641" s="9" t="s">
        <v>236</v>
      </c>
      <c r="H1641" s="9" t="s">
        <v>167</v>
      </c>
      <c r="I1641" s="9" t="s">
        <v>255</v>
      </c>
      <c r="J1641" s="9" t="s">
        <v>3806</v>
      </c>
      <c r="K1641" s="9" t="s">
        <v>225</v>
      </c>
      <c r="L1641" s="9" t="s">
        <v>216</v>
      </c>
      <c r="M1641" s="9" t="s">
        <v>2770</v>
      </c>
      <c r="N1641" s="9" t="s">
        <v>196</v>
      </c>
      <c r="O1641" s="9" t="s">
        <v>116</v>
      </c>
      <c r="P1641" s="9" t="s">
        <v>234</v>
      </c>
      <c r="Q1641" s="9" t="s">
        <v>219</v>
      </c>
      <c r="R1641" s="9">
        <v>0</v>
      </c>
      <c r="S1641" s="9">
        <v>12</v>
      </c>
      <c r="U1641" s="9" t="s">
        <v>242</v>
      </c>
      <c r="W1641" s="9">
        <v>4</v>
      </c>
      <c r="X1641" s="9">
        <f>INDEX(SLA_Policy!$D$2:$D$5,MATCH(F1641,SLA_Policy!$A$2:$A$5,0))</f>
        <v>120</v>
      </c>
      <c r="Y1641" s="9" t="str">
        <f>IF(E1641="Cancelled","Excluded",IF(D1641="",IF((SLA_Policy!$B$8-B1641)*24&gt;X1641,"Open - Breached","Open - On Track"),IF((D1641-B1641)*24&lt;=X1641,"Met","Breached")))</f>
        <v>Met</v>
      </c>
    </row>
    <row r="1642" spans="1:25" x14ac:dyDescent="0.25">
      <c r="A1642" s="9" t="s">
        <v>3807</v>
      </c>
      <c r="B1642" s="23">
        <v>45974.367361111101</v>
      </c>
      <c r="C1642" s="23">
        <v>45974.413888888899</v>
      </c>
      <c r="D1642" s="23">
        <v>45974.550694444399</v>
      </c>
      <c r="E1642" s="9" t="s">
        <v>212</v>
      </c>
      <c r="F1642" s="9" t="s">
        <v>188</v>
      </c>
      <c r="G1642" s="9" t="s">
        <v>213</v>
      </c>
      <c r="H1642" s="9" t="s">
        <v>167</v>
      </c>
      <c r="I1642" s="9" t="s">
        <v>362</v>
      </c>
      <c r="J1642" s="9" t="s">
        <v>3808</v>
      </c>
      <c r="K1642" s="9" t="s">
        <v>239</v>
      </c>
      <c r="L1642" s="9" t="s">
        <v>216</v>
      </c>
      <c r="M1642" s="9" t="s">
        <v>3231</v>
      </c>
      <c r="N1642" s="9" t="s">
        <v>197</v>
      </c>
      <c r="O1642" s="9" t="s">
        <v>116</v>
      </c>
      <c r="P1642" s="9" t="s">
        <v>574</v>
      </c>
      <c r="Q1642" s="9" t="s">
        <v>219</v>
      </c>
      <c r="R1642" s="9">
        <v>0</v>
      </c>
      <c r="S1642" s="9">
        <v>28</v>
      </c>
      <c r="U1642" s="9" t="s">
        <v>376</v>
      </c>
      <c r="X1642" s="9">
        <f>INDEX(SLA_Policy!$D$2:$D$5,MATCH(F1642,SLA_Policy!$A$2:$A$5,0))</f>
        <v>72</v>
      </c>
      <c r="Y1642" s="9" t="str">
        <f>IF(E1642="Cancelled","Excluded",IF(D1642="",IF((SLA_Policy!$B$8-B1642)*24&gt;X1642,"Open - Breached","Open - On Track"),IF((D1642-B1642)*24&lt;=X1642,"Met","Breached")))</f>
        <v>Met</v>
      </c>
    </row>
    <row r="1643" spans="1:25" x14ac:dyDescent="0.25">
      <c r="A1643" s="9" t="s">
        <v>3809</v>
      </c>
      <c r="B1643" s="23">
        <v>45974.367361111101</v>
      </c>
      <c r="C1643" s="23">
        <v>45974.369444444397</v>
      </c>
      <c r="D1643" s="23">
        <v>45974.536805555603</v>
      </c>
      <c r="E1643" s="9" t="s">
        <v>212</v>
      </c>
      <c r="F1643" s="9" t="s">
        <v>188</v>
      </c>
      <c r="G1643" s="9" t="s">
        <v>213</v>
      </c>
      <c r="H1643" s="9" t="s">
        <v>88</v>
      </c>
      <c r="I1643" s="9" t="s">
        <v>268</v>
      </c>
      <c r="J1643" s="9" t="s">
        <v>3810</v>
      </c>
      <c r="K1643" s="9" t="s">
        <v>225</v>
      </c>
      <c r="L1643" s="9" t="s">
        <v>307</v>
      </c>
      <c r="M1643" s="9" t="s">
        <v>3811</v>
      </c>
      <c r="N1643" s="9" t="s">
        <v>200</v>
      </c>
      <c r="O1643" s="9" t="s">
        <v>176</v>
      </c>
      <c r="P1643" s="9" t="s">
        <v>330</v>
      </c>
      <c r="Q1643" s="9" t="s">
        <v>219</v>
      </c>
      <c r="R1643" s="9">
        <v>0</v>
      </c>
      <c r="S1643" s="9">
        <v>16</v>
      </c>
      <c r="T1643" s="9" t="s">
        <v>136</v>
      </c>
      <c r="U1643" s="9" t="s">
        <v>221</v>
      </c>
      <c r="X1643" s="9">
        <f>INDEX(SLA_Policy!$D$2:$D$5,MATCH(F1643,SLA_Policy!$A$2:$A$5,0))</f>
        <v>72</v>
      </c>
      <c r="Y1643" s="9" t="str">
        <f>IF(E1643="Cancelled","Excluded",IF(D1643="",IF((SLA_Policy!$B$8-B1643)*24&gt;X1643,"Open - Breached","Open - On Track"),IF((D1643-B1643)*24&lt;=X1643,"Met","Breached")))</f>
        <v>Met</v>
      </c>
    </row>
    <row r="1644" spans="1:25" x14ac:dyDescent="0.25">
      <c r="A1644" s="9" t="s">
        <v>3812</v>
      </c>
      <c r="B1644" s="23">
        <v>45974.377777777801</v>
      </c>
      <c r="C1644" s="23">
        <v>45974.389583333301</v>
      </c>
      <c r="D1644" s="23">
        <v>45975.394444444399</v>
      </c>
      <c r="E1644" s="9" t="s">
        <v>212</v>
      </c>
      <c r="F1644" s="9" t="s">
        <v>188</v>
      </c>
      <c r="G1644" s="9" t="s">
        <v>213</v>
      </c>
      <c r="H1644" s="9" t="s">
        <v>163</v>
      </c>
      <c r="I1644" s="9" t="s">
        <v>250</v>
      </c>
      <c r="J1644" s="9" t="s">
        <v>451</v>
      </c>
      <c r="K1644" s="9" t="s">
        <v>246</v>
      </c>
      <c r="L1644" s="9" t="s">
        <v>216</v>
      </c>
      <c r="M1644" s="9" t="s">
        <v>2324</v>
      </c>
      <c r="N1644" s="9" t="s">
        <v>199</v>
      </c>
      <c r="O1644" s="9" t="s">
        <v>176</v>
      </c>
      <c r="P1644" s="9" t="s">
        <v>253</v>
      </c>
      <c r="Q1644" s="9" t="s">
        <v>219</v>
      </c>
      <c r="R1644" s="9">
        <v>0</v>
      </c>
      <c r="S1644" s="9">
        <v>14</v>
      </c>
      <c r="T1644" s="9" t="s">
        <v>220</v>
      </c>
      <c r="U1644" s="9" t="s">
        <v>230</v>
      </c>
      <c r="X1644" s="9">
        <f>INDEX(SLA_Policy!$D$2:$D$5,MATCH(F1644,SLA_Policy!$A$2:$A$5,0))</f>
        <v>72</v>
      </c>
      <c r="Y1644" s="9" t="str">
        <f>IF(E1644="Cancelled","Excluded",IF(D1644="",IF((SLA_Policy!$B$8-B1644)*24&gt;X1644,"Open - Breached","Open - On Track"),IF((D1644-B1644)*24&lt;=X1644,"Met","Breached")))</f>
        <v>Met</v>
      </c>
    </row>
    <row r="1645" spans="1:25" x14ac:dyDescent="0.25">
      <c r="A1645" s="9" t="s">
        <v>3813</v>
      </c>
      <c r="B1645" s="23">
        <v>45974.379861111098</v>
      </c>
      <c r="C1645" s="23">
        <v>45974.445138888899</v>
      </c>
      <c r="D1645" s="23">
        <v>45974.6430555556</v>
      </c>
      <c r="E1645" s="9" t="s">
        <v>212</v>
      </c>
      <c r="F1645" s="9" t="s">
        <v>188</v>
      </c>
      <c r="G1645" s="9" t="s">
        <v>213</v>
      </c>
      <c r="H1645" s="9" t="s">
        <v>88</v>
      </c>
      <c r="I1645" s="9" t="s">
        <v>268</v>
      </c>
      <c r="J1645" s="9" t="s">
        <v>3814</v>
      </c>
      <c r="K1645" s="9" t="s">
        <v>246</v>
      </c>
      <c r="L1645" s="9" t="s">
        <v>216</v>
      </c>
      <c r="M1645" s="9" t="s">
        <v>2246</v>
      </c>
      <c r="N1645" s="9" t="s">
        <v>197</v>
      </c>
      <c r="O1645" s="9" t="s">
        <v>178</v>
      </c>
      <c r="P1645" s="9" t="s">
        <v>360</v>
      </c>
      <c r="Q1645" s="9" t="s">
        <v>219</v>
      </c>
      <c r="R1645" s="9">
        <v>0</v>
      </c>
      <c r="S1645" s="9">
        <v>7</v>
      </c>
      <c r="T1645" s="9" t="s">
        <v>136</v>
      </c>
      <c r="U1645" s="9" t="s">
        <v>290</v>
      </c>
      <c r="X1645" s="9">
        <f>INDEX(SLA_Policy!$D$2:$D$5,MATCH(F1645,SLA_Policy!$A$2:$A$5,0))</f>
        <v>72</v>
      </c>
      <c r="Y1645" s="9" t="str">
        <f>IF(E1645="Cancelled","Excluded",IF(D1645="",IF((SLA_Policy!$B$8-B1645)*24&gt;X1645,"Open - Breached","Open - On Track"),IF((D1645-B1645)*24&lt;=X1645,"Met","Breached")))</f>
        <v>Met</v>
      </c>
    </row>
    <row r="1646" spans="1:25" x14ac:dyDescent="0.25">
      <c r="A1646" s="9" t="s">
        <v>3815</v>
      </c>
      <c r="B1646" s="23">
        <v>45974.381249999999</v>
      </c>
      <c r="C1646" s="23">
        <v>45974.408333333296</v>
      </c>
      <c r="D1646" s="23">
        <v>45994.642361111102</v>
      </c>
      <c r="E1646" s="9" t="s">
        <v>212</v>
      </c>
      <c r="F1646" s="9" t="s">
        <v>189</v>
      </c>
      <c r="G1646" s="9" t="s">
        <v>236</v>
      </c>
      <c r="H1646" s="9" t="s">
        <v>163</v>
      </c>
      <c r="I1646" s="9" t="s">
        <v>315</v>
      </c>
      <c r="J1646" s="9" t="s">
        <v>1902</v>
      </c>
      <c r="K1646" s="9" t="s">
        <v>239</v>
      </c>
      <c r="L1646" s="9" t="s">
        <v>216</v>
      </c>
      <c r="M1646" s="9" t="s">
        <v>524</v>
      </c>
      <c r="N1646" s="9" t="s">
        <v>196</v>
      </c>
      <c r="O1646" s="9" t="s">
        <v>180</v>
      </c>
      <c r="P1646" s="9" t="s">
        <v>278</v>
      </c>
      <c r="Q1646" s="9" t="s">
        <v>219</v>
      </c>
      <c r="R1646" s="9">
        <v>0</v>
      </c>
      <c r="S1646" s="9">
        <v>139</v>
      </c>
      <c r="T1646" s="9" t="s">
        <v>229</v>
      </c>
      <c r="U1646" s="9" t="s">
        <v>242</v>
      </c>
      <c r="X1646" s="9">
        <f>INDEX(SLA_Policy!$D$2:$D$5,MATCH(F1646,SLA_Policy!$A$2:$A$5,0))</f>
        <v>120</v>
      </c>
      <c r="Y1646" s="9" t="str">
        <f>IF(E1646="Cancelled","Excluded",IF(D1646="",IF((SLA_Policy!$B$8-B1646)*24&gt;X1646,"Open - Breached","Open - On Track"),IF((D1646-B1646)*24&lt;=X1646,"Met","Breached")))</f>
        <v>Breached</v>
      </c>
    </row>
    <row r="1647" spans="1:25" x14ac:dyDescent="0.25">
      <c r="A1647" s="9" t="s">
        <v>3816</v>
      </c>
      <c r="B1647" s="23">
        <v>45974.384722222203</v>
      </c>
      <c r="C1647" s="23">
        <v>45974.5534722222</v>
      </c>
      <c r="D1647" s="23">
        <v>45975.346527777801</v>
      </c>
      <c r="E1647" s="9" t="s">
        <v>212</v>
      </c>
      <c r="F1647" s="9" t="s">
        <v>188</v>
      </c>
      <c r="G1647" s="9" t="s">
        <v>213</v>
      </c>
      <c r="H1647" s="9" t="s">
        <v>167</v>
      </c>
      <c r="I1647" s="9" t="s">
        <v>362</v>
      </c>
      <c r="J1647" s="9" t="s">
        <v>3817</v>
      </c>
      <c r="K1647" s="9" t="s">
        <v>215</v>
      </c>
      <c r="L1647" s="9" t="s">
        <v>270</v>
      </c>
      <c r="M1647" s="9" t="s">
        <v>657</v>
      </c>
      <c r="N1647" s="9" t="s">
        <v>196</v>
      </c>
      <c r="O1647" s="9" t="s">
        <v>176</v>
      </c>
      <c r="P1647" s="9" t="s">
        <v>228</v>
      </c>
      <c r="Q1647" s="9" t="s">
        <v>219</v>
      </c>
      <c r="R1647" s="9">
        <v>1</v>
      </c>
      <c r="S1647" s="9">
        <v>42</v>
      </c>
      <c r="U1647" s="9" t="s">
        <v>266</v>
      </c>
      <c r="X1647" s="9">
        <f>INDEX(SLA_Policy!$D$2:$D$5,MATCH(F1647,SLA_Policy!$A$2:$A$5,0))</f>
        <v>72</v>
      </c>
      <c r="Y1647" s="9" t="str">
        <f>IF(E1647="Cancelled","Excluded",IF(D1647="",IF((SLA_Policy!$B$8-B1647)*24&gt;X1647,"Open - Breached","Open - On Track"),IF((D1647-B1647)*24&lt;=X1647,"Met","Breached")))</f>
        <v>Met</v>
      </c>
    </row>
    <row r="1648" spans="1:25" x14ac:dyDescent="0.25">
      <c r="A1648" s="9" t="s">
        <v>3818</v>
      </c>
      <c r="B1648" s="23">
        <v>45974.386805555601</v>
      </c>
      <c r="C1648" s="23">
        <v>45974.4152777778</v>
      </c>
      <c r="D1648" s="23">
        <v>45975.359027777798</v>
      </c>
      <c r="E1648" s="9" t="s">
        <v>212</v>
      </c>
      <c r="F1648" s="9" t="s">
        <v>189</v>
      </c>
      <c r="G1648" s="9" t="s">
        <v>213</v>
      </c>
      <c r="H1648" s="9" t="s">
        <v>161</v>
      </c>
      <c r="I1648" s="9" t="s">
        <v>297</v>
      </c>
      <c r="J1648" s="9" t="s">
        <v>512</v>
      </c>
      <c r="K1648" s="9" t="s">
        <v>246</v>
      </c>
      <c r="L1648" s="9" t="s">
        <v>270</v>
      </c>
      <c r="M1648" s="9" t="s">
        <v>3722</v>
      </c>
      <c r="N1648" s="9" t="s">
        <v>199</v>
      </c>
      <c r="O1648" s="9" t="s">
        <v>177</v>
      </c>
      <c r="P1648" s="9" t="s">
        <v>942</v>
      </c>
      <c r="Q1648" s="9" t="s">
        <v>219</v>
      </c>
      <c r="R1648" s="9">
        <v>0</v>
      </c>
      <c r="S1648" s="9">
        <v>13</v>
      </c>
      <c r="U1648" s="9" t="s">
        <v>221</v>
      </c>
      <c r="X1648" s="9">
        <f>INDEX(SLA_Policy!$D$2:$D$5,MATCH(F1648,SLA_Policy!$A$2:$A$5,0))</f>
        <v>120</v>
      </c>
      <c r="Y1648" s="9" t="str">
        <f>IF(E1648="Cancelled","Excluded",IF(D1648="",IF((SLA_Policy!$B$8-B1648)*24&gt;X1648,"Open - Breached","Open - On Track"),IF((D1648-B1648)*24&lt;=X1648,"Met","Breached")))</f>
        <v>Met</v>
      </c>
    </row>
    <row r="1649" spans="1:25" x14ac:dyDescent="0.25">
      <c r="A1649" s="9" t="s">
        <v>3819</v>
      </c>
      <c r="B1649" s="23">
        <v>45974.389583333301</v>
      </c>
      <c r="C1649" s="23">
        <v>45974.394444444399</v>
      </c>
      <c r="D1649" s="23">
        <v>45978.636805555601</v>
      </c>
      <c r="E1649" s="9" t="s">
        <v>212</v>
      </c>
      <c r="F1649" s="9" t="s">
        <v>188</v>
      </c>
      <c r="G1649" s="9" t="s">
        <v>213</v>
      </c>
      <c r="H1649" s="9" t="s">
        <v>167</v>
      </c>
      <c r="I1649" s="9" t="s">
        <v>349</v>
      </c>
      <c r="J1649" s="9" t="s">
        <v>3820</v>
      </c>
      <c r="K1649" s="9" t="s">
        <v>246</v>
      </c>
      <c r="L1649" s="9" t="s">
        <v>216</v>
      </c>
      <c r="M1649" s="9" t="s">
        <v>3821</v>
      </c>
      <c r="N1649" s="9" t="s">
        <v>196</v>
      </c>
      <c r="O1649" s="9" t="s">
        <v>180</v>
      </c>
      <c r="P1649" s="9" t="s">
        <v>318</v>
      </c>
      <c r="Q1649" s="9" t="s">
        <v>219</v>
      </c>
      <c r="R1649" s="9">
        <v>0</v>
      </c>
      <c r="S1649" s="9">
        <v>17</v>
      </c>
      <c r="U1649" s="9" t="s">
        <v>376</v>
      </c>
      <c r="W1649" s="9">
        <v>5</v>
      </c>
      <c r="X1649" s="9">
        <f>INDEX(SLA_Policy!$D$2:$D$5,MATCH(F1649,SLA_Policy!$A$2:$A$5,0))</f>
        <v>72</v>
      </c>
      <c r="Y1649" s="9" t="str">
        <f>IF(E1649="Cancelled","Excluded",IF(D1649="",IF((SLA_Policy!$B$8-B1649)*24&gt;X1649,"Open - Breached","Open - On Track"),IF((D1649-B1649)*24&lt;=X1649,"Met","Breached")))</f>
        <v>Breached</v>
      </c>
    </row>
    <row r="1650" spans="1:25" x14ac:dyDescent="0.25">
      <c r="A1650" s="9" t="s">
        <v>3822</v>
      </c>
      <c r="B1650" s="23">
        <v>45974.390277777798</v>
      </c>
      <c r="C1650" s="23">
        <v>45974.623611111099</v>
      </c>
      <c r="D1650" s="23">
        <v>45975.3930555556</v>
      </c>
      <c r="E1650" s="9" t="s">
        <v>212</v>
      </c>
      <c r="F1650" s="9" t="s">
        <v>189</v>
      </c>
      <c r="G1650" s="9" t="s">
        <v>213</v>
      </c>
      <c r="H1650" s="9" t="s">
        <v>162</v>
      </c>
      <c r="I1650" s="9" t="s">
        <v>416</v>
      </c>
      <c r="J1650" s="9" t="s">
        <v>957</v>
      </c>
      <c r="K1650" s="9" t="s">
        <v>246</v>
      </c>
      <c r="L1650" s="9" t="s">
        <v>104</v>
      </c>
      <c r="M1650" s="9" t="s">
        <v>814</v>
      </c>
      <c r="N1650" s="9" t="s">
        <v>197</v>
      </c>
      <c r="O1650" s="9" t="s">
        <v>179</v>
      </c>
      <c r="P1650" s="9" t="s">
        <v>264</v>
      </c>
      <c r="Q1650" s="9" t="s">
        <v>219</v>
      </c>
      <c r="R1650" s="9">
        <v>0</v>
      </c>
      <c r="S1650" s="9">
        <v>11</v>
      </c>
      <c r="U1650" s="9" t="s">
        <v>376</v>
      </c>
      <c r="X1650" s="9">
        <f>INDEX(SLA_Policy!$D$2:$D$5,MATCH(F1650,SLA_Policy!$A$2:$A$5,0))</f>
        <v>120</v>
      </c>
      <c r="Y1650" s="9" t="str">
        <f>IF(E1650="Cancelled","Excluded",IF(D1650="",IF((SLA_Policy!$B$8-B1650)*24&gt;X1650,"Open - Breached","Open - On Track"),IF((D1650-B1650)*24&lt;=X1650,"Met","Breached")))</f>
        <v>Met</v>
      </c>
    </row>
    <row r="1651" spans="1:25" x14ac:dyDescent="0.25">
      <c r="A1651" s="9" t="s">
        <v>3823</v>
      </c>
      <c r="B1651" s="23">
        <v>45974.390972222202</v>
      </c>
      <c r="C1651" s="23">
        <v>45974.396527777797</v>
      </c>
      <c r="D1651" s="23">
        <v>45974.502777777801</v>
      </c>
      <c r="E1651" s="9" t="s">
        <v>212</v>
      </c>
      <c r="F1651" s="9" t="s">
        <v>188</v>
      </c>
      <c r="G1651" s="9" t="s">
        <v>213</v>
      </c>
      <c r="H1651" s="9" t="s">
        <v>161</v>
      </c>
      <c r="I1651" s="9" t="s">
        <v>297</v>
      </c>
      <c r="J1651" s="9" t="s">
        <v>3824</v>
      </c>
      <c r="K1651" s="9" t="s">
        <v>215</v>
      </c>
      <c r="L1651" s="9" t="s">
        <v>104</v>
      </c>
      <c r="M1651" s="9" t="s">
        <v>3825</v>
      </c>
      <c r="N1651" s="9" t="s">
        <v>198</v>
      </c>
      <c r="O1651" s="9" t="s">
        <v>177</v>
      </c>
      <c r="P1651" s="9" t="s">
        <v>241</v>
      </c>
      <c r="Q1651" s="9" t="s">
        <v>219</v>
      </c>
      <c r="R1651" s="9">
        <v>0</v>
      </c>
      <c r="S1651" s="9">
        <v>20</v>
      </c>
      <c r="U1651" s="9" t="s">
        <v>290</v>
      </c>
      <c r="X1651" s="9">
        <f>INDEX(SLA_Policy!$D$2:$D$5,MATCH(F1651,SLA_Policy!$A$2:$A$5,0))</f>
        <v>72</v>
      </c>
      <c r="Y1651" s="9" t="str">
        <f>IF(E1651="Cancelled","Excluded",IF(D1651="",IF((SLA_Policy!$B$8-B1651)*24&gt;X1651,"Open - Breached","Open - On Track"),IF((D1651-B1651)*24&lt;=X1651,"Met","Breached")))</f>
        <v>Met</v>
      </c>
    </row>
    <row r="1652" spans="1:25" x14ac:dyDescent="0.25">
      <c r="A1652" s="9" t="s">
        <v>3826</v>
      </c>
      <c r="B1652" s="23">
        <v>45974.411805555603</v>
      </c>
      <c r="C1652" s="23">
        <v>45974.472222222197</v>
      </c>
      <c r="D1652" s="23">
        <v>45975.367361111101</v>
      </c>
      <c r="E1652" s="9" t="s">
        <v>212</v>
      </c>
      <c r="F1652" s="9" t="s">
        <v>188</v>
      </c>
      <c r="G1652" s="9" t="s">
        <v>213</v>
      </c>
      <c r="H1652" s="9" t="s">
        <v>88</v>
      </c>
      <c r="I1652" s="9" t="s">
        <v>268</v>
      </c>
      <c r="J1652" s="9" t="s">
        <v>269</v>
      </c>
      <c r="K1652" s="9" t="s">
        <v>246</v>
      </c>
      <c r="L1652" s="9" t="s">
        <v>226</v>
      </c>
      <c r="M1652" s="9" t="s">
        <v>1962</v>
      </c>
      <c r="N1652" s="9" t="s">
        <v>196</v>
      </c>
      <c r="O1652" s="9" t="s">
        <v>176</v>
      </c>
      <c r="P1652" s="9" t="s">
        <v>1159</v>
      </c>
      <c r="Q1652" s="9" t="s">
        <v>219</v>
      </c>
      <c r="R1652" s="9">
        <v>0</v>
      </c>
      <c r="S1652" s="9">
        <v>20</v>
      </c>
      <c r="T1652" s="9" t="s">
        <v>136</v>
      </c>
      <c r="U1652" s="9" t="s">
        <v>230</v>
      </c>
      <c r="W1652" s="9">
        <v>4</v>
      </c>
      <c r="X1652" s="9">
        <f>INDEX(SLA_Policy!$D$2:$D$5,MATCH(F1652,SLA_Policy!$A$2:$A$5,0))</f>
        <v>72</v>
      </c>
      <c r="Y1652" s="9" t="str">
        <f>IF(E1652="Cancelled","Excluded",IF(D1652="",IF((SLA_Policy!$B$8-B1652)*24&gt;X1652,"Open - Breached","Open - On Track"),IF((D1652-B1652)*24&lt;=X1652,"Met","Breached")))</f>
        <v>Met</v>
      </c>
    </row>
    <row r="1653" spans="1:25" x14ac:dyDescent="0.25">
      <c r="A1653" s="9" t="s">
        <v>3827</v>
      </c>
      <c r="B1653" s="23">
        <v>45974.426388888904</v>
      </c>
      <c r="C1653" s="23">
        <v>45974.434027777803</v>
      </c>
      <c r="D1653" s="23">
        <v>45975.342361111099</v>
      </c>
      <c r="E1653" s="9" t="s">
        <v>212</v>
      </c>
      <c r="F1653" s="9" t="s">
        <v>188</v>
      </c>
      <c r="G1653" s="9" t="s">
        <v>213</v>
      </c>
      <c r="H1653" s="9" t="s">
        <v>88</v>
      </c>
      <c r="I1653" s="9" t="s">
        <v>354</v>
      </c>
      <c r="J1653" s="9" t="s">
        <v>3828</v>
      </c>
      <c r="K1653" s="9" t="s">
        <v>246</v>
      </c>
      <c r="L1653" s="9" t="s">
        <v>395</v>
      </c>
      <c r="M1653" s="9" t="s">
        <v>2609</v>
      </c>
      <c r="N1653" s="9" t="s">
        <v>198</v>
      </c>
      <c r="O1653" s="9" t="s">
        <v>180</v>
      </c>
      <c r="P1653" s="9" t="s">
        <v>381</v>
      </c>
      <c r="Q1653" s="9" t="s">
        <v>219</v>
      </c>
      <c r="R1653" s="9">
        <v>0</v>
      </c>
      <c r="S1653" s="9">
        <v>49</v>
      </c>
      <c r="T1653" s="9" t="s">
        <v>220</v>
      </c>
      <c r="U1653" s="9" t="s">
        <v>661</v>
      </c>
      <c r="W1653" s="9">
        <v>5</v>
      </c>
      <c r="X1653" s="9">
        <f>INDEX(SLA_Policy!$D$2:$D$5,MATCH(F1653,SLA_Policy!$A$2:$A$5,0))</f>
        <v>72</v>
      </c>
      <c r="Y1653" s="9" t="str">
        <f>IF(E1653="Cancelled","Excluded",IF(D1653="",IF((SLA_Policy!$B$8-B1653)*24&gt;X1653,"Open - Breached","Open - On Track"),IF((D1653-B1653)*24&lt;=X1653,"Met","Breached")))</f>
        <v>Met</v>
      </c>
    </row>
    <row r="1654" spans="1:25" x14ac:dyDescent="0.25">
      <c r="A1654" s="9" t="s">
        <v>3829</v>
      </c>
      <c r="B1654" s="23">
        <v>45974.4284722222</v>
      </c>
      <c r="C1654" s="23">
        <v>45974.434722222199</v>
      </c>
      <c r="D1654" s="23">
        <v>45974.468055555597</v>
      </c>
      <c r="E1654" s="9" t="s">
        <v>212</v>
      </c>
      <c r="F1654" s="9" t="s">
        <v>187</v>
      </c>
      <c r="G1654" s="9" t="s">
        <v>213</v>
      </c>
      <c r="H1654" s="9" t="s">
        <v>166</v>
      </c>
      <c r="I1654" s="9" t="s">
        <v>286</v>
      </c>
      <c r="J1654" s="9" t="s">
        <v>3830</v>
      </c>
      <c r="K1654" s="9" t="s">
        <v>246</v>
      </c>
      <c r="L1654" s="9" t="s">
        <v>293</v>
      </c>
      <c r="M1654" s="9" t="s">
        <v>3831</v>
      </c>
      <c r="N1654" s="9" t="s">
        <v>197</v>
      </c>
      <c r="O1654" s="9" t="s">
        <v>181</v>
      </c>
      <c r="P1654" s="9" t="s">
        <v>289</v>
      </c>
      <c r="Q1654" s="9" t="s">
        <v>273</v>
      </c>
      <c r="R1654" s="9">
        <v>0</v>
      </c>
      <c r="S1654" s="9">
        <v>23</v>
      </c>
      <c r="U1654" s="9" t="s">
        <v>290</v>
      </c>
      <c r="X1654" s="9">
        <f>INDEX(SLA_Policy!$D$2:$D$5,MATCH(F1654,SLA_Policy!$A$2:$A$5,0))</f>
        <v>8</v>
      </c>
      <c r="Y1654" s="9" t="str">
        <f>IF(E1654="Cancelled","Excluded",IF(D1654="",IF((SLA_Policy!$B$8-B1654)*24&gt;X1654,"Open - Breached","Open - On Track"),IF((D1654-B1654)*24&lt;=X1654,"Met","Breached")))</f>
        <v>Met</v>
      </c>
    </row>
    <row r="1655" spans="1:25" x14ac:dyDescent="0.25">
      <c r="A1655" s="9" t="s">
        <v>3832</v>
      </c>
      <c r="B1655" s="23">
        <v>45974.434722222199</v>
      </c>
      <c r="C1655" s="23">
        <v>45974.4375</v>
      </c>
      <c r="D1655" s="23">
        <v>45978.3840277778</v>
      </c>
      <c r="E1655" s="9" t="s">
        <v>212</v>
      </c>
      <c r="F1655" s="9" t="s">
        <v>188</v>
      </c>
      <c r="G1655" s="9" t="s">
        <v>213</v>
      </c>
      <c r="H1655" s="9" t="s">
        <v>164</v>
      </c>
      <c r="I1655" s="9" t="s">
        <v>339</v>
      </c>
      <c r="J1655" s="9" t="s">
        <v>742</v>
      </c>
      <c r="K1655" s="9" t="s">
        <v>215</v>
      </c>
      <c r="L1655" s="9" t="s">
        <v>311</v>
      </c>
      <c r="M1655" s="9" t="s">
        <v>984</v>
      </c>
      <c r="N1655" s="9" t="s">
        <v>197</v>
      </c>
      <c r="O1655" s="9" t="s">
        <v>180</v>
      </c>
      <c r="P1655" s="9" t="s">
        <v>278</v>
      </c>
      <c r="Q1655" s="9" t="s">
        <v>219</v>
      </c>
      <c r="R1655" s="9">
        <v>2</v>
      </c>
      <c r="S1655" s="9">
        <v>18</v>
      </c>
      <c r="T1655" s="9" t="s">
        <v>343</v>
      </c>
      <c r="U1655" s="9" t="s">
        <v>290</v>
      </c>
      <c r="X1655" s="9">
        <f>INDEX(SLA_Policy!$D$2:$D$5,MATCH(F1655,SLA_Policy!$A$2:$A$5,0))</f>
        <v>72</v>
      </c>
      <c r="Y1655" s="9" t="str">
        <f>IF(E1655="Cancelled","Excluded",IF(D1655="",IF((SLA_Policy!$B$8-B1655)*24&gt;X1655,"Open - Breached","Open - On Track"),IF((D1655-B1655)*24&lt;=X1655,"Met","Breached")))</f>
        <v>Breached</v>
      </c>
    </row>
    <row r="1656" spans="1:25" x14ac:dyDescent="0.25">
      <c r="A1656" s="9" t="s">
        <v>3833</v>
      </c>
      <c r="B1656" s="23">
        <v>45974.440277777801</v>
      </c>
      <c r="C1656" s="23">
        <v>45974.441666666702</v>
      </c>
      <c r="D1656" s="23">
        <v>45974.597222222197</v>
      </c>
      <c r="E1656" s="9" t="s">
        <v>212</v>
      </c>
      <c r="F1656" s="9" t="s">
        <v>187</v>
      </c>
      <c r="G1656" s="9" t="s">
        <v>213</v>
      </c>
      <c r="H1656" s="9" t="s">
        <v>167</v>
      </c>
      <c r="I1656" s="9" t="s">
        <v>349</v>
      </c>
      <c r="J1656" s="9" t="s">
        <v>3752</v>
      </c>
      <c r="K1656" s="9" t="s">
        <v>215</v>
      </c>
      <c r="L1656" s="9" t="s">
        <v>351</v>
      </c>
      <c r="M1656" s="9" t="s">
        <v>3834</v>
      </c>
      <c r="N1656" s="9" t="s">
        <v>198</v>
      </c>
      <c r="O1656" s="9" t="s">
        <v>116</v>
      </c>
      <c r="P1656" s="9" t="s">
        <v>590</v>
      </c>
      <c r="Q1656" s="9" t="s">
        <v>219</v>
      </c>
      <c r="R1656" s="9">
        <v>0</v>
      </c>
      <c r="S1656" s="9">
        <v>30</v>
      </c>
      <c r="U1656" s="9" t="s">
        <v>248</v>
      </c>
      <c r="X1656" s="9">
        <f>INDEX(SLA_Policy!$D$2:$D$5,MATCH(F1656,SLA_Policy!$A$2:$A$5,0))</f>
        <v>8</v>
      </c>
      <c r="Y1656" s="9" t="str">
        <f>IF(E1656="Cancelled","Excluded",IF(D1656="",IF((SLA_Policy!$B$8-B1656)*24&gt;X1656,"Open - Breached","Open - On Track"),IF((D1656-B1656)*24&lt;=X1656,"Met","Breached")))</f>
        <v>Met</v>
      </c>
    </row>
    <row r="1657" spans="1:25" x14ac:dyDescent="0.25">
      <c r="A1657" s="9" t="s">
        <v>3835</v>
      </c>
      <c r="B1657" s="23">
        <v>45974.440972222197</v>
      </c>
      <c r="C1657" s="23">
        <v>45974.479166666701</v>
      </c>
      <c r="D1657" s="23">
        <v>45975.355555555601</v>
      </c>
      <c r="E1657" s="9" t="s">
        <v>212</v>
      </c>
      <c r="F1657" s="9" t="s">
        <v>189</v>
      </c>
      <c r="G1657" s="9" t="s">
        <v>236</v>
      </c>
      <c r="H1657" s="9" t="s">
        <v>167</v>
      </c>
      <c r="I1657" s="9" t="s">
        <v>255</v>
      </c>
      <c r="J1657" s="9" t="s">
        <v>3836</v>
      </c>
      <c r="K1657" s="9" t="s">
        <v>239</v>
      </c>
      <c r="L1657" s="9" t="s">
        <v>307</v>
      </c>
      <c r="M1657" s="9" t="s">
        <v>2497</v>
      </c>
      <c r="N1657" s="9" t="s">
        <v>196</v>
      </c>
      <c r="O1657" s="9" t="s">
        <v>176</v>
      </c>
      <c r="P1657" s="9" t="s">
        <v>228</v>
      </c>
      <c r="Q1657" s="9" t="s">
        <v>219</v>
      </c>
      <c r="R1657" s="9">
        <v>0</v>
      </c>
      <c r="S1657" s="9">
        <v>37</v>
      </c>
      <c r="U1657" s="9" t="s">
        <v>242</v>
      </c>
      <c r="X1657" s="9">
        <f>INDEX(SLA_Policy!$D$2:$D$5,MATCH(F1657,SLA_Policy!$A$2:$A$5,0))</f>
        <v>120</v>
      </c>
      <c r="Y1657" s="9" t="str">
        <f>IF(E1657="Cancelled","Excluded",IF(D1657="",IF((SLA_Policy!$B$8-B1657)*24&gt;X1657,"Open - Breached","Open - On Track"),IF((D1657-B1657)*24&lt;=X1657,"Met","Breached")))</f>
        <v>Met</v>
      </c>
    </row>
    <row r="1658" spans="1:25" x14ac:dyDescent="0.25">
      <c r="A1658" s="9" t="s">
        <v>3837</v>
      </c>
      <c r="B1658" s="23">
        <v>45974.4506944444</v>
      </c>
      <c r="C1658" s="23">
        <v>45974.474305555603</v>
      </c>
      <c r="D1658" s="23">
        <v>45975.4194444444</v>
      </c>
      <c r="E1658" s="9" t="s">
        <v>212</v>
      </c>
      <c r="F1658" s="9" t="s">
        <v>188</v>
      </c>
      <c r="G1658" s="9" t="s">
        <v>213</v>
      </c>
      <c r="H1658" s="9" t="s">
        <v>164</v>
      </c>
      <c r="I1658" s="9" t="s">
        <v>339</v>
      </c>
      <c r="J1658" s="9" t="s">
        <v>459</v>
      </c>
      <c r="K1658" s="9" t="s">
        <v>239</v>
      </c>
      <c r="L1658" s="9" t="s">
        <v>226</v>
      </c>
      <c r="M1658" s="9" t="s">
        <v>3838</v>
      </c>
      <c r="N1658" s="9" t="s">
        <v>199</v>
      </c>
      <c r="O1658" s="9" t="s">
        <v>116</v>
      </c>
      <c r="P1658" s="9" t="s">
        <v>258</v>
      </c>
      <c r="Q1658" s="9" t="s">
        <v>219</v>
      </c>
      <c r="R1658" s="9">
        <v>0</v>
      </c>
      <c r="S1658" s="9">
        <v>9</v>
      </c>
      <c r="T1658" s="9" t="s">
        <v>343</v>
      </c>
      <c r="U1658" s="9" t="s">
        <v>266</v>
      </c>
      <c r="X1658" s="9">
        <f>INDEX(SLA_Policy!$D$2:$D$5,MATCH(F1658,SLA_Policy!$A$2:$A$5,0))</f>
        <v>72</v>
      </c>
      <c r="Y1658" s="9" t="str">
        <f>IF(E1658="Cancelled","Excluded",IF(D1658="",IF((SLA_Policy!$B$8-B1658)*24&gt;X1658,"Open - Breached","Open - On Track"),IF((D1658-B1658)*24&lt;=X1658,"Met","Breached")))</f>
        <v>Met</v>
      </c>
    </row>
    <row r="1659" spans="1:25" x14ac:dyDescent="0.25">
      <c r="A1659" s="9" t="s">
        <v>3839</v>
      </c>
      <c r="B1659" s="23">
        <v>45974.451388888898</v>
      </c>
      <c r="C1659" s="23">
        <v>45974.468055555597</v>
      </c>
      <c r="D1659" s="23">
        <v>45978.34375</v>
      </c>
      <c r="E1659" s="9" t="s">
        <v>212</v>
      </c>
      <c r="F1659" s="9" t="s">
        <v>189</v>
      </c>
      <c r="G1659" s="9" t="s">
        <v>236</v>
      </c>
      <c r="H1659" s="9" t="s">
        <v>161</v>
      </c>
      <c r="I1659" s="9" t="s">
        <v>237</v>
      </c>
      <c r="J1659" s="9" t="s">
        <v>3077</v>
      </c>
      <c r="K1659" s="9" t="s">
        <v>303</v>
      </c>
      <c r="L1659" s="9" t="s">
        <v>282</v>
      </c>
      <c r="M1659" s="9" t="s">
        <v>367</v>
      </c>
      <c r="N1659" s="9" t="s">
        <v>196</v>
      </c>
      <c r="O1659" s="9" t="s">
        <v>177</v>
      </c>
      <c r="P1659" s="9" t="s">
        <v>300</v>
      </c>
      <c r="Q1659" s="9" t="s">
        <v>219</v>
      </c>
      <c r="R1659" s="9">
        <v>0</v>
      </c>
      <c r="S1659" s="9">
        <v>13</v>
      </c>
      <c r="U1659" s="9" t="s">
        <v>242</v>
      </c>
      <c r="X1659" s="9">
        <f>INDEX(SLA_Policy!$D$2:$D$5,MATCH(F1659,SLA_Policy!$A$2:$A$5,0))</f>
        <v>120</v>
      </c>
      <c r="Y1659" s="9" t="str">
        <f>IF(E1659="Cancelled","Excluded",IF(D1659="",IF((SLA_Policy!$B$8-B1659)*24&gt;X1659,"Open - Breached","Open - On Track"),IF((D1659-B1659)*24&lt;=X1659,"Met","Breached")))</f>
        <v>Met</v>
      </c>
    </row>
    <row r="1660" spans="1:25" x14ac:dyDescent="0.25">
      <c r="A1660" s="9" t="s">
        <v>3840</v>
      </c>
      <c r="B1660" s="23">
        <v>45974.456250000003</v>
      </c>
      <c r="C1660" s="23">
        <v>45974.491666666698</v>
      </c>
      <c r="D1660" s="23">
        <v>45974.616666666698</v>
      </c>
      <c r="E1660" s="9" t="s">
        <v>212</v>
      </c>
      <c r="F1660" s="9" t="s">
        <v>189</v>
      </c>
      <c r="G1660" s="9" t="s">
        <v>213</v>
      </c>
      <c r="H1660" s="9" t="s">
        <v>165</v>
      </c>
      <c r="I1660" s="9" t="s">
        <v>567</v>
      </c>
      <c r="J1660" s="9" t="s">
        <v>3841</v>
      </c>
      <c r="K1660" s="9" t="s">
        <v>262</v>
      </c>
      <c r="L1660" s="9" t="s">
        <v>216</v>
      </c>
      <c r="M1660" s="9" t="s">
        <v>3680</v>
      </c>
      <c r="N1660" s="9" t="s">
        <v>200</v>
      </c>
      <c r="O1660" s="9" t="s">
        <v>176</v>
      </c>
      <c r="P1660" s="9" t="s">
        <v>503</v>
      </c>
      <c r="Q1660" s="9" t="s">
        <v>273</v>
      </c>
      <c r="R1660" s="9">
        <v>0</v>
      </c>
      <c r="S1660" s="9">
        <v>16</v>
      </c>
      <c r="U1660" s="9" t="s">
        <v>230</v>
      </c>
      <c r="W1660" s="9">
        <v>4</v>
      </c>
      <c r="X1660" s="9">
        <f>INDEX(SLA_Policy!$D$2:$D$5,MATCH(F1660,SLA_Policy!$A$2:$A$5,0))</f>
        <v>120</v>
      </c>
      <c r="Y1660" s="9" t="str">
        <f>IF(E1660="Cancelled","Excluded",IF(D1660="",IF((SLA_Policy!$B$8-B1660)*24&gt;X1660,"Open - Breached","Open - On Track"),IF((D1660-B1660)*24&lt;=X1660,"Met","Breached")))</f>
        <v>Met</v>
      </c>
    </row>
    <row r="1661" spans="1:25" x14ac:dyDescent="0.25">
      <c r="A1661" s="9" t="s">
        <v>3842</v>
      </c>
      <c r="B1661" s="23">
        <v>45974.458333333299</v>
      </c>
      <c r="C1661" s="23">
        <v>45974.466666666704</v>
      </c>
      <c r="D1661" s="23">
        <v>45974.594444444498</v>
      </c>
      <c r="E1661" s="9" t="s">
        <v>212</v>
      </c>
      <c r="F1661" s="9" t="s">
        <v>188</v>
      </c>
      <c r="G1661" s="9" t="s">
        <v>213</v>
      </c>
      <c r="H1661" s="9" t="s">
        <v>161</v>
      </c>
      <c r="I1661" s="9" t="s">
        <v>389</v>
      </c>
      <c r="J1661" s="9" t="s">
        <v>1870</v>
      </c>
      <c r="K1661" s="9" t="s">
        <v>246</v>
      </c>
      <c r="L1661" s="9" t="s">
        <v>226</v>
      </c>
      <c r="M1661" s="9" t="s">
        <v>660</v>
      </c>
      <c r="N1661" s="9" t="s">
        <v>200</v>
      </c>
      <c r="O1661" s="9" t="s">
        <v>116</v>
      </c>
      <c r="P1661" s="9" t="s">
        <v>295</v>
      </c>
      <c r="Q1661" s="9" t="s">
        <v>219</v>
      </c>
      <c r="R1661" s="9">
        <v>0</v>
      </c>
      <c r="S1661" s="9">
        <v>7</v>
      </c>
      <c r="U1661" s="9" t="s">
        <v>290</v>
      </c>
      <c r="X1661" s="9">
        <f>INDEX(SLA_Policy!$D$2:$D$5,MATCH(F1661,SLA_Policy!$A$2:$A$5,0))</f>
        <v>72</v>
      </c>
      <c r="Y1661" s="9" t="str">
        <f>IF(E1661="Cancelled","Excluded",IF(D1661="",IF((SLA_Policy!$B$8-B1661)*24&gt;X1661,"Open - Breached","Open - On Track"),IF((D1661-B1661)*24&lt;=X1661,"Met","Breached")))</f>
        <v>Met</v>
      </c>
    </row>
    <row r="1662" spans="1:25" x14ac:dyDescent="0.25">
      <c r="A1662" s="9" t="s">
        <v>3843</v>
      </c>
      <c r="B1662" s="23">
        <v>45974.458333333299</v>
      </c>
      <c r="C1662" s="23">
        <v>45974.4819444444</v>
      </c>
      <c r="D1662" s="23">
        <v>45978.421527777798</v>
      </c>
      <c r="E1662" s="9" t="s">
        <v>212</v>
      </c>
      <c r="F1662" s="9" t="s">
        <v>189</v>
      </c>
      <c r="G1662" s="9" t="s">
        <v>213</v>
      </c>
      <c r="H1662" s="9" t="s">
        <v>163</v>
      </c>
      <c r="I1662" s="9" t="s">
        <v>405</v>
      </c>
      <c r="J1662" s="9" t="s">
        <v>783</v>
      </c>
      <c r="K1662" s="9" t="s">
        <v>239</v>
      </c>
      <c r="L1662" s="9" t="s">
        <v>371</v>
      </c>
      <c r="M1662" s="9" t="s">
        <v>3844</v>
      </c>
      <c r="N1662" s="9" t="s">
        <v>196</v>
      </c>
      <c r="O1662" s="9" t="s">
        <v>176</v>
      </c>
      <c r="P1662" s="9" t="s">
        <v>570</v>
      </c>
      <c r="Q1662" s="9" t="s">
        <v>219</v>
      </c>
      <c r="R1662" s="9">
        <v>0</v>
      </c>
      <c r="S1662" s="9">
        <v>8</v>
      </c>
      <c r="U1662" s="9" t="s">
        <v>230</v>
      </c>
      <c r="W1662" s="9">
        <v>5</v>
      </c>
      <c r="X1662" s="9">
        <f>INDEX(SLA_Policy!$D$2:$D$5,MATCH(F1662,SLA_Policy!$A$2:$A$5,0))</f>
        <v>120</v>
      </c>
      <c r="Y1662" s="9" t="str">
        <f>IF(E1662="Cancelled","Excluded",IF(D1662="",IF((SLA_Policy!$B$8-B1662)*24&gt;X1662,"Open - Breached","Open - On Track"),IF((D1662-B1662)*24&lt;=X1662,"Met","Breached")))</f>
        <v>Met</v>
      </c>
    </row>
    <row r="1663" spans="1:25" x14ac:dyDescent="0.25">
      <c r="A1663" s="9" t="s">
        <v>3845</v>
      </c>
      <c r="B1663" s="23">
        <v>45974.477083333302</v>
      </c>
      <c r="C1663" s="23">
        <v>45974.552083333299</v>
      </c>
      <c r="D1663" s="23">
        <v>45974.560416666704</v>
      </c>
      <c r="E1663" s="9" t="s">
        <v>212</v>
      </c>
      <c r="F1663" s="9" t="s">
        <v>189</v>
      </c>
      <c r="G1663" s="9" t="s">
        <v>213</v>
      </c>
      <c r="H1663" s="9" t="s">
        <v>161</v>
      </c>
      <c r="I1663" s="9" t="s">
        <v>454</v>
      </c>
      <c r="J1663" s="9" t="s">
        <v>3846</v>
      </c>
      <c r="K1663" s="9" t="s">
        <v>246</v>
      </c>
      <c r="L1663" s="9" t="s">
        <v>270</v>
      </c>
      <c r="M1663" s="9" t="s">
        <v>2157</v>
      </c>
      <c r="N1663" s="9" t="s">
        <v>196</v>
      </c>
      <c r="O1663" s="9" t="s">
        <v>177</v>
      </c>
      <c r="P1663" s="9" t="s">
        <v>457</v>
      </c>
      <c r="Q1663" s="9" t="s">
        <v>219</v>
      </c>
      <c r="R1663" s="9">
        <v>0</v>
      </c>
      <c r="S1663" s="9">
        <v>7</v>
      </c>
      <c r="U1663" s="9" t="s">
        <v>290</v>
      </c>
      <c r="X1663" s="9">
        <f>INDEX(SLA_Policy!$D$2:$D$5,MATCH(F1663,SLA_Policy!$A$2:$A$5,0))</f>
        <v>120</v>
      </c>
      <c r="Y1663" s="9" t="str">
        <f>IF(E1663="Cancelled","Excluded",IF(D1663="",IF((SLA_Policy!$B$8-B1663)*24&gt;X1663,"Open - Breached","Open - On Track"),IF((D1663-B1663)*24&lt;=X1663,"Met","Breached")))</f>
        <v>Met</v>
      </c>
    </row>
    <row r="1664" spans="1:25" x14ac:dyDescent="0.25">
      <c r="A1664" s="9" t="s">
        <v>3847</v>
      </c>
      <c r="B1664" s="23">
        <v>45974.500694444498</v>
      </c>
      <c r="C1664" s="23">
        <v>45974.532638888901</v>
      </c>
      <c r="D1664" s="23">
        <v>45974.624305555597</v>
      </c>
      <c r="E1664" s="9" t="s">
        <v>212</v>
      </c>
      <c r="F1664" s="9" t="s">
        <v>189</v>
      </c>
      <c r="G1664" s="9" t="s">
        <v>213</v>
      </c>
      <c r="H1664" s="9" t="s">
        <v>162</v>
      </c>
      <c r="I1664" s="9" t="s">
        <v>393</v>
      </c>
      <c r="J1664" s="9" t="s">
        <v>3848</v>
      </c>
      <c r="K1664" s="9" t="s">
        <v>239</v>
      </c>
      <c r="L1664" s="9" t="s">
        <v>104</v>
      </c>
      <c r="M1664" s="9" t="s">
        <v>894</v>
      </c>
      <c r="N1664" s="9" t="s">
        <v>196</v>
      </c>
      <c r="O1664" s="9" t="s">
        <v>116</v>
      </c>
      <c r="P1664" s="9" t="s">
        <v>551</v>
      </c>
      <c r="Q1664" s="9" t="s">
        <v>219</v>
      </c>
      <c r="R1664" s="9">
        <v>0</v>
      </c>
      <c r="S1664" s="9">
        <v>24</v>
      </c>
      <c r="U1664" s="9" t="s">
        <v>248</v>
      </c>
      <c r="X1664" s="9">
        <f>INDEX(SLA_Policy!$D$2:$D$5,MATCH(F1664,SLA_Policy!$A$2:$A$5,0))</f>
        <v>120</v>
      </c>
      <c r="Y1664" s="9" t="str">
        <f>IF(E1664="Cancelled","Excluded",IF(D1664="",IF((SLA_Policy!$B$8-B1664)*24&gt;X1664,"Open - Breached","Open - On Track"),IF((D1664-B1664)*24&lt;=X1664,"Met","Breached")))</f>
        <v>Met</v>
      </c>
    </row>
    <row r="1665" spans="1:25" x14ac:dyDescent="0.25">
      <c r="A1665" s="9" t="s">
        <v>3849</v>
      </c>
      <c r="B1665" s="23">
        <v>45974.502083333296</v>
      </c>
      <c r="C1665" s="23">
        <v>45974.513888888898</v>
      </c>
      <c r="D1665" s="23">
        <v>45974.604166666701</v>
      </c>
      <c r="E1665" s="9" t="s">
        <v>212</v>
      </c>
      <c r="F1665" s="9" t="s">
        <v>187</v>
      </c>
      <c r="G1665" s="9" t="s">
        <v>213</v>
      </c>
      <c r="H1665" s="9" t="s">
        <v>167</v>
      </c>
      <c r="I1665" s="9" t="s">
        <v>362</v>
      </c>
      <c r="J1665" s="9" t="s">
        <v>3850</v>
      </c>
      <c r="K1665" s="9" t="s">
        <v>262</v>
      </c>
      <c r="L1665" s="9" t="s">
        <v>311</v>
      </c>
      <c r="M1665" s="9" t="s">
        <v>444</v>
      </c>
      <c r="N1665" s="9" t="s">
        <v>196</v>
      </c>
      <c r="O1665" s="9" t="s">
        <v>116</v>
      </c>
      <c r="P1665" s="9" t="s">
        <v>551</v>
      </c>
      <c r="Q1665" s="9" t="s">
        <v>219</v>
      </c>
      <c r="R1665" s="9">
        <v>0</v>
      </c>
      <c r="S1665" s="9">
        <v>17</v>
      </c>
      <c r="T1665" s="9" t="s">
        <v>136</v>
      </c>
      <c r="U1665" s="9" t="s">
        <v>248</v>
      </c>
      <c r="X1665" s="9">
        <f>INDEX(SLA_Policy!$D$2:$D$5,MATCH(F1665,SLA_Policy!$A$2:$A$5,0))</f>
        <v>8</v>
      </c>
      <c r="Y1665" s="9" t="str">
        <f>IF(E1665="Cancelled","Excluded",IF(D1665="",IF((SLA_Policy!$B$8-B1665)*24&gt;X1665,"Open - Breached","Open - On Track"),IF((D1665-B1665)*24&lt;=X1665,"Met","Breached")))</f>
        <v>Met</v>
      </c>
    </row>
    <row r="1666" spans="1:25" x14ac:dyDescent="0.25">
      <c r="A1666" s="9" t="s">
        <v>3851</v>
      </c>
      <c r="B1666" s="23">
        <v>45974.502777777801</v>
      </c>
      <c r="C1666" s="23">
        <v>45974.5131944444</v>
      </c>
      <c r="D1666" s="23">
        <v>45975.318055555603</v>
      </c>
      <c r="E1666" s="9" t="s">
        <v>212</v>
      </c>
      <c r="F1666" s="9" t="s">
        <v>188</v>
      </c>
      <c r="G1666" s="9" t="s">
        <v>213</v>
      </c>
      <c r="H1666" s="9" t="s">
        <v>162</v>
      </c>
      <c r="I1666" s="9" t="s">
        <v>345</v>
      </c>
      <c r="J1666" s="9" t="s">
        <v>3852</v>
      </c>
      <c r="K1666" s="9" t="s">
        <v>215</v>
      </c>
      <c r="L1666" s="9" t="s">
        <v>104</v>
      </c>
      <c r="M1666" s="9" t="s">
        <v>3675</v>
      </c>
      <c r="N1666" s="9" t="s">
        <v>196</v>
      </c>
      <c r="O1666" s="9" t="s">
        <v>179</v>
      </c>
      <c r="P1666" s="9" t="s">
        <v>337</v>
      </c>
      <c r="Q1666" s="9" t="s">
        <v>219</v>
      </c>
      <c r="R1666" s="9">
        <v>0</v>
      </c>
      <c r="S1666" s="9">
        <v>20</v>
      </c>
      <c r="U1666" s="9" t="s">
        <v>290</v>
      </c>
      <c r="X1666" s="9">
        <f>INDEX(SLA_Policy!$D$2:$D$5,MATCH(F1666,SLA_Policy!$A$2:$A$5,0))</f>
        <v>72</v>
      </c>
      <c r="Y1666" s="9" t="str">
        <f>IF(E1666="Cancelled","Excluded",IF(D1666="",IF((SLA_Policy!$B$8-B1666)*24&gt;X1666,"Open - Breached","Open - On Track"),IF((D1666-B1666)*24&lt;=X1666,"Met","Breached")))</f>
        <v>Met</v>
      </c>
    </row>
    <row r="1667" spans="1:25" x14ac:dyDescent="0.25">
      <c r="A1667" s="9" t="s">
        <v>3853</v>
      </c>
      <c r="B1667" s="23">
        <v>45974.545833333301</v>
      </c>
      <c r="C1667" s="23">
        <v>45974.675694444399</v>
      </c>
      <c r="D1667" s="23">
        <v>45975.314583333296</v>
      </c>
      <c r="E1667" s="9" t="s">
        <v>212</v>
      </c>
      <c r="F1667" s="9" t="s">
        <v>189</v>
      </c>
      <c r="G1667" s="9" t="s">
        <v>213</v>
      </c>
      <c r="H1667" s="9" t="s">
        <v>165</v>
      </c>
      <c r="I1667" s="9" t="s">
        <v>567</v>
      </c>
      <c r="J1667" s="9" t="s">
        <v>1699</v>
      </c>
      <c r="K1667" s="9" t="s">
        <v>246</v>
      </c>
      <c r="L1667" s="9" t="s">
        <v>216</v>
      </c>
      <c r="M1667" s="9" t="s">
        <v>3854</v>
      </c>
      <c r="N1667" s="9" t="s">
        <v>199</v>
      </c>
      <c r="O1667" s="9" t="s">
        <v>176</v>
      </c>
      <c r="P1667" s="9" t="s">
        <v>330</v>
      </c>
      <c r="Q1667" s="9" t="s">
        <v>273</v>
      </c>
      <c r="R1667" s="9">
        <v>0</v>
      </c>
      <c r="S1667" s="9">
        <v>20</v>
      </c>
      <c r="U1667" s="9" t="s">
        <v>140</v>
      </c>
      <c r="V1667" s="9" t="s">
        <v>3413</v>
      </c>
      <c r="X1667" s="9">
        <f>INDEX(SLA_Policy!$D$2:$D$5,MATCH(F1667,SLA_Policy!$A$2:$A$5,0))</f>
        <v>120</v>
      </c>
      <c r="Y1667" s="9" t="str">
        <f>IF(E1667="Cancelled","Excluded",IF(D1667="",IF((SLA_Policy!$B$8-B1667)*24&gt;X1667,"Open - Breached","Open - On Track"),IF((D1667-B1667)*24&lt;=X1667,"Met","Breached")))</f>
        <v>Met</v>
      </c>
    </row>
    <row r="1668" spans="1:25" x14ac:dyDescent="0.25">
      <c r="A1668" s="9" t="s">
        <v>3855</v>
      </c>
      <c r="B1668" s="23">
        <v>45974.55</v>
      </c>
      <c r="C1668" s="23">
        <v>45974.551388888904</v>
      </c>
      <c r="D1668" s="23">
        <v>45974.768750000003</v>
      </c>
      <c r="E1668" s="9" t="s">
        <v>212</v>
      </c>
      <c r="F1668" s="9" t="s">
        <v>188</v>
      </c>
      <c r="G1668" s="9" t="s">
        <v>213</v>
      </c>
      <c r="H1668" s="9" t="s">
        <v>88</v>
      </c>
      <c r="I1668" s="9" t="s">
        <v>486</v>
      </c>
      <c r="J1668" s="9" t="s">
        <v>487</v>
      </c>
      <c r="K1668" s="9" t="s">
        <v>239</v>
      </c>
      <c r="L1668" s="9" t="s">
        <v>226</v>
      </c>
      <c r="M1668" s="9" t="s">
        <v>1111</v>
      </c>
      <c r="N1668" s="9" t="s">
        <v>198</v>
      </c>
      <c r="O1668" s="9" t="s">
        <v>178</v>
      </c>
      <c r="P1668" s="9" t="s">
        <v>360</v>
      </c>
      <c r="Q1668" s="9" t="s">
        <v>219</v>
      </c>
      <c r="R1668" s="9">
        <v>0</v>
      </c>
      <c r="S1668" s="9">
        <v>80</v>
      </c>
      <c r="U1668" s="9" t="s">
        <v>230</v>
      </c>
      <c r="X1668" s="9">
        <f>INDEX(SLA_Policy!$D$2:$D$5,MATCH(F1668,SLA_Policy!$A$2:$A$5,0))</f>
        <v>72</v>
      </c>
      <c r="Y1668" s="9" t="str">
        <f>IF(E1668="Cancelled","Excluded",IF(D1668="",IF((SLA_Policy!$B$8-B1668)*24&gt;X1668,"Open - Breached","Open - On Track"),IF((D1668-B1668)*24&lt;=X1668,"Met","Breached")))</f>
        <v>Met</v>
      </c>
    </row>
    <row r="1669" spans="1:25" x14ac:dyDescent="0.25">
      <c r="A1669" s="9" t="s">
        <v>3856</v>
      </c>
      <c r="B1669" s="23">
        <v>45974.554166666698</v>
      </c>
      <c r="C1669" s="23">
        <v>45974.6027777778</v>
      </c>
      <c r="D1669" s="23">
        <v>45975.608333333301</v>
      </c>
      <c r="E1669" s="9" t="s">
        <v>212</v>
      </c>
      <c r="F1669" s="9" t="s">
        <v>189</v>
      </c>
      <c r="G1669" s="9" t="s">
        <v>213</v>
      </c>
      <c r="H1669" s="9" t="s">
        <v>167</v>
      </c>
      <c r="I1669" s="9" t="s">
        <v>684</v>
      </c>
      <c r="J1669" s="9" t="s">
        <v>3857</v>
      </c>
      <c r="K1669" s="9" t="s">
        <v>246</v>
      </c>
      <c r="L1669" s="9" t="s">
        <v>226</v>
      </c>
      <c r="M1669" s="9" t="s">
        <v>3858</v>
      </c>
      <c r="N1669" s="9" t="s">
        <v>199</v>
      </c>
      <c r="O1669" s="9" t="s">
        <v>116</v>
      </c>
      <c r="P1669" s="9" t="s">
        <v>590</v>
      </c>
      <c r="Q1669" s="9" t="s">
        <v>219</v>
      </c>
      <c r="R1669" s="9">
        <v>0</v>
      </c>
      <c r="S1669" s="9">
        <v>15</v>
      </c>
      <c r="U1669" s="9" t="s">
        <v>248</v>
      </c>
      <c r="W1669" s="9">
        <v>5</v>
      </c>
      <c r="X1669" s="9">
        <f>INDEX(SLA_Policy!$D$2:$D$5,MATCH(F1669,SLA_Policy!$A$2:$A$5,0))</f>
        <v>120</v>
      </c>
      <c r="Y1669" s="9" t="str">
        <f>IF(E1669="Cancelled","Excluded",IF(D1669="",IF((SLA_Policy!$B$8-B1669)*24&gt;X1669,"Open - Breached","Open - On Track"),IF((D1669-B1669)*24&lt;=X1669,"Met","Breached")))</f>
        <v>Met</v>
      </c>
    </row>
    <row r="1670" spans="1:25" x14ac:dyDescent="0.25">
      <c r="A1670" s="9" t="s">
        <v>3859</v>
      </c>
      <c r="B1670" s="23">
        <v>45974.554861111101</v>
      </c>
      <c r="C1670" s="23">
        <v>45974.577777777798</v>
      </c>
      <c r="D1670" s="23">
        <v>45975.320833333302</v>
      </c>
      <c r="E1670" s="9" t="s">
        <v>212</v>
      </c>
      <c r="F1670" s="9" t="s">
        <v>188</v>
      </c>
      <c r="G1670" s="9" t="s">
        <v>213</v>
      </c>
      <c r="H1670" s="9" t="s">
        <v>162</v>
      </c>
      <c r="I1670" s="9" t="s">
        <v>416</v>
      </c>
      <c r="J1670" s="9" t="s">
        <v>3860</v>
      </c>
      <c r="K1670" s="9" t="s">
        <v>246</v>
      </c>
      <c r="L1670" s="9" t="s">
        <v>395</v>
      </c>
      <c r="M1670" s="9" t="s">
        <v>1898</v>
      </c>
      <c r="N1670" s="9" t="s">
        <v>196</v>
      </c>
      <c r="O1670" s="9" t="s">
        <v>179</v>
      </c>
      <c r="P1670" s="9" t="s">
        <v>284</v>
      </c>
      <c r="Q1670" s="9" t="s">
        <v>219</v>
      </c>
      <c r="R1670" s="9">
        <v>0</v>
      </c>
      <c r="S1670" s="9">
        <v>13</v>
      </c>
      <c r="U1670" s="9" t="s">
        <v>248</v>
      </c>
      <c r="X1670" s="9">
        <f>INDEX(SLA_Policy!$D$2:$D$5,MATCH(F1670,SLA_Policy!$A$2:$A$5,0))</f>
        <v>72</v>
      </c>
      <c r="Y1670" s="9" t="str">
        <f>IF(E1670="Cancelled","Excluded",IF(D1670="",IF((SLA_Policy!$B$8-B1670)*24&gt;X1670,"Open - Breached","Open - On Track"),IF((D1670-B1670)*24&lt;=X1670,"Met","Breached")))</f>
        <v>Met</v>
      </c>
    </row>
    <row r="1671" spans="1:25" x14ac:dyDescent="0.25">
      <c r="A1671" s="9" t="s">
        <v>3861</v>
      </c>
      <c r="B1671" s="23">
        <v>45974.555555555598</v>
      </c>
      <c r="C1671" s="23">
        <v>45974.607638888898</v>
      </c>
      <c r="D1671" s="23">
        <v>45975.695833333302</v>
      </c>
      <c r="E1671" s="9" t="s">
        <v>212</v>
      </c>
      <c r="F1671" s="9" t="s">
        <v>188</v>
      </c>
      <c r="G1671" s="9" t="s">
        <v>213</v>
      </c>
      <c r="H1671" s="9" t="s">
        <v>167</v>
      </c>
      <c r="I1671" s="9" t="s">
        <v>362</v>
      </c>
      <c r="J1671" s="9" t="s">
        <v>3862</v>
      </c>
      <c r="K1671" s="9" t="s">
        <v>246</v>
      </c>
      <c r="L1671" s="9" t="s">
        <v>293</v>
      </c>
      <c r="M1671" s="9" t="s">
        <v>2099</v>
      </c>
      <c r="N1671" s="9" t="s">
        <v>197</v>
      </c>
      <c r="O1671" s="9" t="s">
        <v>176</v>
      </c>
      <c r="P1671" s="9" t="s">
        <v>570</v>
      </c>
      <c r="Q1671" s="9" t="s">
        <v>219</v>
      </c>
      <c r="R1671" s="9">
        <v>0</v>
      </c>
      <c r="S1671" s="9">
        <v>23</v>
      </c>
      <c r="U1671" s="9" t="s">
        <v>248</v>
      </c>
      <c r="X1671" s="9">
        <f>INDEX(SLA_Policy!$D$2:$D$5,MATCH(F1671,SLA_Policy!$A$2:$A$5,0))</f>
        <v>72</v>
      </c>
      <c r="Y1671" s="9" t="str">
        <f>IF(E1671="Cancelled","Excluded",IF(D1671="",IF((SLA_Policy!$B$8-B1671)*24&gt;X1671,"Open - Breached","Open - On Track"),IF((D1671-B1671)*24&lt;=X1671,"Met","Breached")))</f>
        <v>Met</v>
      </c>
    </row>
    <row r="1672" spans="1:25" x14ac:dyDescent="0.25">
      <c r="A1672" s="9" t="s">
        <v>3863</v>
      </c>
      <c r="B1672" s="23">
        <v>45974.560416666704</v>
      </c>
      <c r="C1672" s="23">
        <v>45974.588888888902</v>
      </c>
      <c r="D1672" s="23">
        <v>45974.673611111102</v>
      </c>
      <c r="E1672" s="9" t="s">
        <v>212</v>
      </c>
      <c r="F1672" s="9" t="s">
        <v>188</v>
      </c>
      <c r="G1672" s="9" t="s">
        <v>213</v>
      </c>
      <c r="H1672" s="9" t="s">
        <v>167</v>
      </c>
      <c r="I1672" s="9" t="s">
        <v>362</v>
      </c>
      <c r="J1672" s="9" t="s">
        <v>3864</v>
      </c>
      <c r="K1672" s="9" t="s">
        <v>239</v>
      </c>
      <c r="L1672" s="9" t="s">
        <v>282</v>
      </c>
      <c r="M1672" s="9" t="s">
        <v>471</v>
      </c>
      <c r="N1672" s="9" t="s">
        <v>196</v>
      </c>
      <c r="O1672" s="9" t="s">
        <v>116</v>
      </c>
      <c r="P1672" s="9" t="s">
        <v>234</v>
      </c>
      <c r="Q1672" s="9" t="s">
        <v>219</v>
      </c>
      <c r="R1672" s="9">
        <v>0</v>
      </c>
      <c r="S1672" s="9">
        <v>46</v>
      </c>
      <c r="T1672" s="9" t="s">
        <v>229</v>
      </c>
      <c r="U1672" s="9" t="s">
        <v>376</v>
      </c>
      <c r="W1672" s="9">
        <v>3</v>
      </c>
      <c r="X1672" s="9">
        <f>INDEX(SLA_Policy!$D$2:$D$5,MATCH(F1672,SLA_Policy!$A$2:$A$5,0))</f>
        <v>72</v>
      </c>
      <c r="Y1672" s="9" t="str">
        <f>IF(E1672="Cancelled","Excluded",IF(D1672="",IF((SLA_Policy!$B$8-B1672)*24&gt;X1672,"Open - Breached","Open - On Track"),IF((D1672-B1672)*24&lt;=X1672,"Met","Breached")))</f>
        <v>Met</v>
      </c>
    </row>
    <row r="1673" spans="1:25" x14ac:dyDescent="0.25">
      <c r="A1673" s="9" t="s">
        <v>3865</v>
      </c>
      <c r="B1673" s="23">
        <v>45974.564583333296</v>
      </c>
      <c r="C1673" s="23">
        <v>45974.666666666701</v>
      </c>
      <c r="D1673" s="23">
        <v>45975.627083333296</v>
      </c>
      <c r="E1673" s="9" t="s">
        <v>212</v>
      </c>
      <c r="F1673" s="9" t="s">
        <v>189</v>
      </c>
      <c r="G1673" s="9" t="s">
        <v>213</v>
      </c>
      <c r="H1673" s="9" t="s">
        <v>165</v>
      </c>
      <c r="I1673" s="9" t="s">
        <v>567</v>
      </c>
      <c r="J1673" s="9" t="s">
        <v>1154</v>
      </c>
      <c r="K1673" s="9" t="s">
        <v>262</v>
      </c>
      <c r="L1673" s="9" t="s">
        <v>293</v>
      </c>
      <c r="M1673" s="9" t="s">
        <v>3197</v>
      </c>
      <c r="N1673" s="9" t="s">
        <v>196</v>
      </c>
      <c r="O1673" s="9" t="s">
        <v>116</v>
      </c>
      <c r="P1673" s="9" t="s">
        <v>525</v>
      </c>
      <c r="Q1673" s="9" t="s">
        <v>219</v>
      </c>
      <c r="R1673" s="9">
        <v>0</v>
      </c>
      <c r="S1673" s="9">
        <v>27</v>
      </c>
      <c r="U1673" s="9" t="s">
        <v>230</v>
      </c>
      <c r="W1673" s="9">
        <v>5</v>
      </c>
      <c r="X1673" s="9">
        <f>INDEX(SLA_Policy!$D$2:$D$5,MATCH(F1673,SLA_Policy!$A$2:$A$5,0))</f>
        <v>120</v>
      </c>
      <c r="Y1673" s="9" t="str">
        <f>IF(E1673="Cancelled","Excluded",IF(D1673="",IF((SLA_Policy!$B$8-B1673)*24&gt;X1673,"Open - Breached","Open - On Track"),IF((D1673-B1673)*24&lt;=X1673,"Met","Breached")))</f>
        <v>Met</v>
      </c>
    </row>
    <row r="1674" spans="1:25" x14ac:dyDescent="0.25">
      <c r="A1674" s="9" t="s">
        <v>3866</v>
      </c>
      <c r="B1674" s="23">
        <v>45974.593055555597</v>
      </c>
      <c r="C1674" s="23">
        <v>45974.688194444498</v>
      </c>
      <c r="D1674" s="23">
        <v>45975.319444444503</v>
      </c>
      <c r="E1674" s="9" t="s">
        <v>212</v>
      </c>
      <c r="F1674" s="9" t="s">
        <v>188</v>
      </c>
      <c r="G1674" s="9" t="s">
        <v>236</v>
      </c>
      <c r="H1674" s="9" t="s">
        <v>164</v>
      </c>
      <c r="I1674" s="9" t="s">
        <v>421</v>
      </c>
      <c r="J1674" s="9" t="s">
        <v>1733</v>
      </c>
      <c r="K1674" s="9" t="s">
        <v>215</v>
      </c>
      <c r="L1674" s="9" t="s">
        <v>371</v>
      </c>
      <c r="M1674" s="9" t="s">
        <v>3867</v>
      </c>
      <c r="N1674" s="9" t="s">
        <v>196</v>
      </c>
      <c r="O1674" s="9" t="s">
        <v>180</v>
      </c>
      <c r="P1674" s="9" t="s">
        <v>368</v>
      </c>
      <c r="Q1674" s="9" t="s">
        <v>219</v>
      </c>
      <c r="R1674" s="9">
        <v>0</v>
      </c>
      <c r="S1674" s="9">
        <v>15</v>
      </c>
      <c r="T1674" s="9" t="s">
        <v>343</v>
      </c>
      <c r="U1674" s="9" t="s">
        <v>242</v>
      </c>
      <c r="W1674" s="9">
        <v>5</v>
      </c>
      <c r="X1674" s="9">
        <f>INDEX(SLA_Policy!$D$2:$D$5,MATCH(F1674,SLA_Policy!$A$2:$A$5,0))</f>
        <v>72</v>
      </c>
      <c r="Y1674" s="9" t="str">
        <f>IF(E1674="Cancelled","Excluded",IF(D1674="",IF((SLA_Policy!$B$8-B1674)*24&gt;X1674,"Open - Breached","Open - On Track"),IF((D1674-B1674)*24&lt;=X1674,"Met","Breached")))</f>
        <v>Met</v>
      </c>
    </row>
    <row r="1675" spans="1:25" x14ac:dyDescent="0.25">
      <c r="A1675" s="9" t="s">
        <v>3868</v>
      </c>
      <c r="B1675" s="23">
        <v>45974.59375</v>
      </c>
      <c r="C1675" s="23">
        <v>45975.374305555597</v>
      </c>
      <c r="D1675" s="23">
        <v>45975.392361111102</v>
      </c>
      <c r="E1675" s="9" t="s">
        <v>212</v>
      </c>
      <c r="F1675" s="9" t="s">
        <v>189</v>
      </c>
      <c r="G1675" s="9" t="s">
        <v>213</v>
      </c>
      <c r="H1675" s="9" t="s">
        <v>88</v>
      </c>
      <c r="I1675" s="9" t="s">
        <v>268</v>
      </c>
      <c r="J1675" s="9" t="s">
        <v>3869</v>
      </c>
      <c r="K1675" s="9" t="s">
        <v>246</v>
      </c>
      <c r="L1675" s="9" t="s">
        <v>311</v>
      </c>
      <c r="M1675" s="9" t="s">
        <v>2910</v>
      </c>
      <c r="N1675" s="9" t="s">
        <v>197</v>
      </c>
      <c r="O1675" s="9" t="s">
        <v>176</v>
      </c>
      <c r="P1675" s="9" t="s">
        <v>503</v>
      </c>
      <c r="Q1675" s="9" t="s">
        <v>219</v>
      </c>
      <c r="R1675" s="9">
        <v>0</v>
      </c>
      <c r="S1675" s="9">
        <v>22</v>
      </c>
      <c r="T1675" s="9" t="s">
        <v>229</v>
      </c>
      <c r="U1675" s="9" t="s">
        <v>266</v>
      </c>
      <c r="X1675" s="9">
        <f>INDEX(SLA_Policy!$D$2:$D$5,MATCH(F1675,SLA_Policy!$A$2:$A$5,0))</f>
        <v>120</v>
      </c>
      <c r="Y1675" s="9" t="str">
        <f>IF(E1675="Cancelled","Excluded",IF(D1675="",IF((SLA_Policy!$B$8-B1675)*24&gt;X1675,"Open - Breached","Open - On Track"),IF((D1675-B1675)*24&lt;=X1675,"Met","Breached")))</f>
        <v>Met</v>
      </c>
    </row>
    <row r="1676" spans="1:25" x14ac:dyDescent="0.25">
      <c r="A1676" s="9" t="s">
        <v>3870</v>
      </c>
      <c r="B1676" s="23">
        <v>45974.600694444503</v>
      </c>
      <c r="C1676" s="23">
        <v>45974.629166666702</v>
      </c>
      <c r="D1676" s="23">
        <v>45975.376388888901</v>
      </c>
      <c r="E1676" s="9" t="s">
        <v>212</v>
      </c>
      <c r="F1676" s="9" t="s">
        <v>188</v>
      </c>
      <c r="G1676" s="9" t="s">
        <v>213</v>
      </c>
      <c r="H1676" s="9" t="s">
        <v>88</v>
      </c>
      <c r="I1676" s="9" t="s">
        <v>92</v>
      </c>
      <c r="J1676" s="9" t="s">
        <v>214</v>
      </c>
      <c r="K1676" s="9" t="s">
        <v>303</v>
      </c>
      <c r="L1676" s="9" t="s">
        <v>395</v>
      </c>
      <c r="M1676" s="9" t="s">
        <v>2571</v>
      </c>
      <c r="N1676" s="9" t="s">
        <v>196</v>
      </c>
      <c r="O1676" s="9" t="s">
        <v>116</v>
      </c>
      <c r="P1676" s="9" t="s">
        <v>218</v>
      </c>
      <c r="Q1676" s="9" t="s">
        <v>219</v>
      </c>
      <c r="R1676" s="9">
        <v>0</v>
      </c>
      <c r="S1676" s="9">
        <v>12</v>
      </c>
      <c r="T1676" s="9" t="s">
        <v>136</v>
      </c>
      <c r="U1676" s="9" t="s">
        <v>661</v>
      </c>
      <c r="X1676" s="9">
        <f>INDEX(SLA_Policy!$D$2:$D$5,MATCH(F1676,SLA_Policy!$A$2:$A$5,0))</f>
        <v>72</v>
      </c>
      <c r="Y1676" s="9" t="str">
        <f>IF(E1676="Cancelled","Excluded",IF(D1676="",IF((SLA_Policy!$B$8-B1676)*24&gt;X1676,"Open - Breached","Open - On Track"),IF((D1676-B1676)*24&lt;=X1676,"Met","Breached")))</f>
        <v>Met</v>
      </c>
    </row>
    <row r="1677" spans="1:25" x14ac:dyDescent="0.25">
      <c r="A1677" s="9" t="s">
        <v>3871</v>
      </c>
      <c r="B1677" s="23">
        <v>45974.6118055556</v>
      </c>
      <c r="C1677" s="23">
        <v>45974.640277777798</v>
      </c>
      <c r="D1677" s="23">
        <v>45975.342361111099</v>
      </c>
      <c r="E1677" s="9" t="s">
        <v>212</v>
      </c>
      <c r="F1677" s="9" t="s">
        <v>189</v>
      </c>
      <c r="G1677" s="9" t="s">
        <v>213</v>
      </c>
      <c r="H1677" s="9" t="s">
        <v>162</v>
      </c>
      <c r="I1677" s="9" t="s">
        <v>416</v>
      </c>
      <c r="J1677" s="9" t="s">
        <v>1486</v>
      </c>
      <c r="K1677" s="9" t="s">
        <v>303</v>
      </c>
      <c r="L1677" s="9" t="s">
        <v>311</v>
      </c>
      <c r="M1677" s="9" t="s">
        <v>952</v>
      </c>
      <c r="N1677" s="9" t="s">
        <v>199</v>
      </c>
      <c r="O1677" s="9" t="s">
        <v>179</v>
      </c>
      <c r="P1677" s="9" t="s">
        <v>337</v>
      </c>
      <c r="Q1677" s="9" t="s">
        <v>219</v>
      </c>
      <c r="R1677" s="9">
        <v>0</v>
      </c>
      <c r="S1677" s="9">
        <v>25</v>
      </c>
      <c r="U1677" s="9" t="s">
        <v>290</v>
      </c>
      <c r="X1677" s="9">
        <f>INDEX(SLA_Policy!$D$2:$D$5,MATCH(F1677,SLA_Policy!$A$2:$A$5,0))</f>
        <v>120</v>
      </c>
      <c r="Y1677" s="9" t="str">
        <f>IF(E1677="Cancelled","Excluded",IF(D1677="",IF((SLA_Policy!$B$8-B1677)*24&gt;X1677,"Open - Breached","Open - On Track"),IF((D1677-B1677)*24&lt;=X1677,"Met","Breached")))</f>
        <v>Met</v>
      </c>
    </row>
    <row r="1678" spans="1:25" x14ac:dyDescent="0.25">
      <c r="A1678" s="9" t="s">
        <v>3872</v>
      </c>
      <c r="B1678" s="23">
        <v>45974.625694444498</v>
      </c>
      <c r="C1678" s="23">
        <v>45974.633333333302</v>
      </c>
      <c r="D1678" s="23">
        <v>45974.725694444503</v>
      </c>
      <c r="E1678" s="9" t="s">
        <v>212</v>
      </c>
      <c r="F1678" s="9" t="s">
        <v>188</v>
      </c>
      <c r="G1678" s="9" t="s">
        <v>213</v>
      </c>
      <c r="H1678" s="9" t="s">
        <v>88</v>
      </c>
      <c r="I1678" s="9" t="s">
        <v>268</v>
      </c>
      <c r="J1678" s="9" t="s">
        <v>638</v>
      </c>
      <c r="K1678" s="9" t="s">
        <v>246</v>
      </c>
      <c r="L1678" s="9" t="s">
        <v>216</v>
      </c>
      <c r="M1678" s="9" t="s">
        <v>1382</v>
      </c>
      <c r="N1678" s="9" t="s">
        <v>200</v>
      </c>
      <c r="O1678" s="9" t="s">
        <v>178</v>
      </c>
      <c r="P1678" s="9" t="s">
        <v>360</v>
      </c>
      <c r="Q1678" s="9" t="s">
        <v>219</v>
      </c>
      <c r="R1678" s="9">
        <v>0</v>
      </c>
      <c r="S1678" s="9">
        <v>9</v>
      </c>
      <c r="T1678" s="9" t="s">
        <v>220</v>
      </c>
      <c r="U1678" s="9" t="s">
        <v>661</v>
      </c>
      <c r="X1678" s="9">
        <f>INDEX(SLA_Policy!$D$2:$D$5,MATCH(F1678,SLA_Policy!$A$2:$A$5,0))</f>
        <v>72</v>
      </c>
      <c r="Y1678" s="9" t="str">
        <f>IF(E1678="Cancelled","Excluded",IF(D1678="",IF((SLA_Policy!$B$8-B1678)*24&gt;X1678,"Open - Breached","Open - On Track"),IF((D1678-B1678)*24&lt;=X1678,"Met","Breached")))</f>
        <v>Met</v>
      </c>
    </row>
    <row r="1679" spans="1:25" x14ac:dyDescent="0.25">
      <c r="A1679" s="9" t="s">
        <v>3873</v>
      </c>
      <c r="B1679" s="23">
        <v>45974.644444444399</v>
      </c>
      <c r="C1679" s="23">
        <v>45974.652083333298</v>
      </c>
      <c r="D1679" s="23">
        <v>45975.324999999997</v>
      </c>
      <c r="E1679" s="9" t="s">
        <v>212</v>
      </c>
      <c r="F1679" s="9" t="s">
        <v>188</v>
      </c>
      <c r="G1679" s="9" t="s">
        <v>213</v>
      </c>
      <c r="H1679" s="9" t="s">
        <v>166</v>
      </c>
      <c r="I1679" s="9" t="s">
        <v>286</v>
      </c>
      <c r="J1679" s="9" t="s">
        <v>287</v>
      </c>
      <c r="K1679" s="9" t="s">
        <v>303</v>
      </c>
      <c r="L1679" s="9" t="s">
        <v>226</v>
      </c>
      <c r="M1679" s="9" t="s">
        <v>452</v>
      </c>
      <c r="N1679" s="9" t="s">
        <v>196</v>
      </c>
      <c r="O1679" s="9" t="s">
        <v>181</v>
      </c>
      <c r="P1679" s="9" t="s">
        <v>449</v>
      </c>
      <c r="Q1679" s="9" t="s">
        <v>219</v>
      </c>
      <c r="R1679" s="9">
        <v>0</v>
      </c>
      <c r="S1679" s="9">
        <v>13</v>
      </c>
      <c r="U1679" s="9" t="s">
        <v>376</v>
      </c>
      <c r="X1679" s="9">
        <f>INDEX(SLA_Policy!$D$2:$D$5,MATCH(F1679,SLA_Policy!$A$2:$A$5,0))</f>
        <v>72</v>
      </c>
      <c r="Y1679" s="9" t="str">
        <f>IF(E1679="Cancelled","Excluded",IF(D1679="",IF((SLA_Policy!$B$8-B1679)*24&gt;X1679,"Open - Breached","Open - On Track"),IF((D1679-B1679)*24&lt;=X1679,"Met","Breached")))</f>
        <v>Met</v>
      </c>
    </row>
    <row r="1680" spans="1:25" x14ac:dyDescent="0.25">
      <c r="A1680" s="9" t="s">
        <v>3874</v>
      </c>
      <c r="B1680" s="23">
        <v>45974.648611111101</v>
      </c>
      <c r="C1680" s="23">
        <v>45974.654861111099</v>
      </c>
      <c r="D1680" s="23">
        <v>45975.375</v>
      </c>
      <c r="E1680" s="9" t="s">
        <v>212</v>
      </c>
      <c r="F1680" s="9" t="s">
        <v>189</v>
      </c>
      <c r="G1680" s="9" t="s">
        <v>213</v>
      </c>
      <c r="H1680" s="9" t="s">
        <v>162</v>
      </c>
      <c r="I1680" s="9" t="s">
        <v>393</v>
      </c>
      <c r="J1680" s="9" t="s">
        <v>3875</v>
      </c>
      <c r="K1680" s="9" t="s">
        <v>246</v>
      </c>
      <c r="L1680" s="9" t="s">
        <v>216</v>
      </c>
      <c r="M1680" s="9" t="s">
        <v>3270</v>
      </c>
      <c r="N1680" s="9" t="s">
        <v>200</v>
      </c>
      <c r="O1680" s="9" t="s">
        <v>179</v>
      </c>
      <c r="P1680" s="9" t="s">
        <v>264</v>
      </c>
      <c r="Q1680" s="9" t="s">
        <v>219</v>
      </c>
      <c r="R1680" s="9">
        <v>0</v>
      </c>
      <c r="S1680" s="9">
        <v>4</v>
      </c>
      <c r="U1680" s="9" t="s">
        <v>661</v>
      </c>
      <c r="X1680" s="9">
        <f>INDEX(SLA_Policy!$D$2:$D$5,MATCH(F1680,SLA_Policy!$A$2:$A$5,0))</f>
        <v>120</v>
      </c>
      <c r="Y1680" s="9" t="str">
        <f>IF(E1680="Cancelled","Excluded",IF(D1680="",IF((SLA_Policy!$B$8-B1680)*24&gt;X1680,"Open - Breached","Open - On Track"),IF((D1680-B1680)*24&lt;=X1680,"Met","Breached")))</f>
        <v>Met</v>
      </c>
    </row>
    <row r="1681" spans="1:25" x14ac:dyDescent="0.25">
      <c r="A1681" s="9" t="s">
        <v>3876</v>
      </c>
      <c r="B1681" s="23">
        <v>45974.652083333298</v>
      </c>
      <c r="C1681" s="23">
        <v>45974.670138888898</v>
      </c>
      <c r="D1681" s="23">
        <v>45975.337500000001</v>
      </c>
      <c r="E1681" s="9" t="s">
        <v>212</v>
      </c>
      <c r="F1681" s="9" t="s">
        <v>189</v>
      </c>
      <c r="G1681" s="9" t="s">
        <v>213</v>
      </c>
      <c r="H1681" s="9" t="s">
        <v>165</v>
      </c>
      <c r="I1681" s="9" t="s">
        <v>567</v>
      </c>
      <c r="J1681" s="9" t="s">
        <v>3877</v>
      </c>
      <c r="K1681" s="9" t="s">
        <v>246</v>
      </c>
      <c r="L1681" s="9" t="s">
        <v>293</v>
      </c>
      <c r="M1681" s="9" t="s">
        <v>3002</v>
      </c>
      <c r="N1681" s="9" t="s">
        <v>196</v>
      </c>
      <c r="O1681" s="9" t="s">
        <v>176</v>
      </c>
      <c r="P1681" s="9" t="s">
        <v>419</v>
      </c>
      <c r="Q1681" s="9" t="s">
        <v>273</v>
      </c>
      <c r="R1681" s="9">
        <v>0</v>
      </c>
      <c r="S1681" s="9">
        <v>14</v>
      </c>
      <c r="U1681" s="9" t="s">
        <v>230</v>
      </c>
      <c r="X1681" s="9">
        <f>INDEX(SLA_Policy!$D$2:$D$5,MATCH(F1681,SLA_Policy!$A$2:$A$5,0))</f>
        <v>120</v>
      </c>
      <c r="Y1681" s="9" t="str">
        <f>IF(E1681="Cancelled","Excluded",IF(D1681="",IF((SLA_Policy!$B$8-B1681)*24&gt;X1681,"Open - Breached","Open - On Track"),IF((D1681-B1681)*24&lt;=X1681,"Met","Breached")))</f>
        <v>Met</v>
      </c>
    </row>
    <row r="1682" spans="1:25" x14ac:dyDescent="0.25">
      <c r="A1682" s="9" t="s">
        <v>3878</v>
      </c>
      <c r="B1682" s="23">
        <v>45974.672222222202</v>
      </c>
      <c r="C1682" s="23">
        <v>45974.676388888904</v>
      </c>
      <c r="D1682" s="23">
        <v>45974.777083333298</v>
      </c>
      <c r="E1682" s="9" t="s">
        <v>212</v>
      </c>
      <c r="F1682" s="9" t="s">
        <v>187</v>
      </c>
      <c r="G1682" s="9" t="s">
        <v>213</v>
      </c>
      <c r="H1682" s="9" t="s">
        <v>88</v>
      </c>
      <c r="I1682" s="9" t="s">
        <v>486</v>
      </c>
      <c r="J1682" s="9" t="s">
        <v>527</v>
      </c>
      <c r="K1682" s="9" t="s">
        <v>246</v>
      </c>
      <c r="L1682" s="9" t="s">
        <v>104</v>
      </c>
      <c r="M1682" s="9" t="s">
        <v>3879</v>
      </c>
      <c r="N1682" s="9" t="s">
        <v>199</v>
      </c>
      <c r="O1682" s="9" t="s">
        <v>178</v>
      </c>
      <c r="P1682" s="9" t="s">
        <v>272</v>
      </c>
      <c r="Q1682" s="9" t="s">
        <v>273</v>
      </c>
      <c r="R1682" s="9">
        <v>0</v>
      </c>
      <c r="S1682" s="9">
        <v>55</v>
      </c>
      <c r="U1682" s="9" t="s">
        <v>221</v>
      </c>
      <c r="W1682" s="9">
        <v>4</v>
      </c>
      <c r="X1682" s="9">
        <f>INDEX(SLA_Policy!$D$2:$D$5,MATCH(F1682,SLA_Policy!$A$2:$A$5,0))</f>
        <v>8</v>
      </c>
      <c r="Y1682" s="9" t="str">
        <f>IF(E1682="Cancelled","Excluded",IF(D1682="",IF((SLA_Policy!$B$8-B1682)*24&gt;X1682,"Open - Breached","Open - On Track"),IF((D1682-B1682)*24&lt;=X1682,"Met","Breached")))</f>
        <v>Met</v>
      </c>
    </row>
    <row r="1683" spans="1:25" x14ac:dyDescent="0.25">
      <c r="A1683" s="9" t="s">
        <v>3880</v>
      </c>
      <c r="B1683" s="23">
        <v>45974.672222222202</v>
      </c>
      <c r="C1683" s="23">
        <v>45974.7</v>
      </c>
      <c r="D1683" s="23">
        <v>45978.390972222202</v>
      </c>
      <c r="E1683" s="9" t="s">
        <v>212</v>
      </c>
      <c r="F1683" s="9" t="s">
        <v>188</v>
      </c>
      <c r="G1683" s="9" t="s">
        <v>213</v>
      </c>
      <c r="H1683" s="9" t="s">
        <v>166</v>
      </c>
      <c r="I1683" s="9" t="s">
        <v>398</v>
      </c>
      <c r="J1683" s="9" t="s">
        <v>2773</v>
      </c>
      <c r="K1683" s="9" t="s">
        <v>246</v>
      </c>
      <c r="L1683" s="9" t="s">
        <v>104</v>
      </c>
      <c r="M1683" s="9" t="s">
        <v>1041</v>
      </c>
      <c r="N1683" s="9" t="s">
        <v>196</v>
      </c>
      <c r="O1683" s="9" t="s">
        <v>181</v>
      </c>
      <c r="P1683" s="9" t="s">
        <v>668</v>
      </c>
      <c r="Q1683" s="9" t="s">
        <v>219</v>
      </c>
      <c r="R1683" s="9">
        <v>0</v>
      </c>
      <c r="S1683" s="9">
        <v>74</v>
      </c>
      <c r="U1683" s="9" t="s">
        <v>266</v>
      </c>
      <c r="X1683" s="9">
        <f>INDEX(SLA_Policy!$D$2:$D$5,MATCH(F1683,SLA_Policy!$A$2:$A$5,0))</f>
        <v>72</v>
      </c>
      <c r="Y1683" s="9" t="str">
        <f>IF(E1683="Cancelled","Excluded",IF(D1683="",IF((SLA_Policy!$B$8-B1683)*24&gt;X1683,"Open - Breached","Open - On Track"),IF((D1683-B1683)*24&lt;=X1683,"Met","Breached")))</f>
        <v>Breached</v>
      </c>
    </row>
    <row r="1684" spans="1:25" x14ac:dyDescent="0.25">
      <c r="A1684" s="9" t="s">
        <v>3881</v>
      </c>
      <c r="B1684" s="23">
        <v>45974.707638888904</v>
      </c>
      <c r="C1684" s="23">
        <v>45975.363194444399</v>
      </c>
      <c r="D1684" s="23">
        <v>45975.535416666702</v>
      </c>
      <c r="E1684" s="9" t="s">
        <v>212</v>
      </c>
      <c r="F1684" s="9" t="s">
        <v>189</v>
      </c>
      <c r="G1684" s="9" t="s">
        <v>213</v>
      </c>
      <c r="H1684" s="9" t="s">
        <v>88</v>
      </c>
      <c r="I1684" s="9" t="s">
        <v>486</v>
      </c>
      <c r="J1684" s="9" t="s">
        <v>527</v>
      </c>
      <c r="K1684" s="9" t="s">
        <v>239</v>
      </c>
      <c r="L1684" s="9" t="s">
        <v>371</v>
      </c>
      <c r="M1684" s="9" t="s">
        <v>1345</v>
      </c>
      <c r="N1684" s="9" t="s">
        <v>196</v>
      </c>
      <c r="O1684" s="9" t="s">
        <v>178</v>
      </c>
      <c r="P1684" s="9" t="s">
        <v>272</v>
      </c>
      <c r="Q1684" s="9" t="s">
        <v>219</v>
      </c>
      <c r="R1684" s="9">
        <v>0</v>
      </c>
      <c r="S1684" s="9">
        <v>36</v>
      </c>
      <c r="U1684" s="9" t="s">
        <v>661</v>
      </c>
      <c r="X1684" s="9">
        <f>INDEX(SLA_Policy!$D$2:$D$5,MATCH(F1684,SLA_Policy!$A$2:$A$5,0))</f>
        <v>120</v>
      </c>
      <c r="Y1684" s="9" t="str">
        <f>IF(E1684="Cancelled","Excluded",IF(D1684="",IF((SLA_Policy!$B$8-B1684)*24&gt;X1684,"Open - Breached","Open - On Track"),IF((D1684-B1684)*24&lt;=X1684,"Met","Breached")))</f>
        <v>Met</v>
      </c>
    </row>
    <row r="1685" spans="1:25" x14ac:dyDescent="0.25">
      <c r="A1685" s="9" t="s">
        <v>3882</v>
      </c>
      <c r="B1685" s="23">
        <v>45974.849305555603</v>
      </c>
      <c r="C1685" s="23">
        <v>45975.354166666701</v>
      </c>
      <c r="D1685" s="23">
        <v>45978.413888888899</v>
      </c>
      <c r="E1685" s="9" t="s">
        <v>212</v>
      </c>
      <c r="F1685" s="9" t="s">
        <v>188</v>
      </c>
      <c r="G1685" s="9" t="s">
        <v>213</v>
      </c>
      <c r="H1685" s="9" t="s">
        <v>163</v>
      </c>
      <c r="I1685" s="9" t="s">
        <v>223</v>
      </c>
      <c r="J1685" s="9" t="s">
        <v>1834</v>
      </c>
      <c r="K1685" s="9" t="s">
        <v>246</v>
      </c>
      <c r="L1685" s="9" t="s">
        <v>104</v>
      </c>
      <c r="M1685" s="9" t="s">
        <v>3883</v>
      </c>
      <c r="N1685" s="9" t="s">
        <v>198</v>
      </c>
      <c r="O1685" s="9" t="s">
        <v>176</v>
      </c>
      <c r="P1685" s="9" t="s">
        <v>228</v>
      </c>
      <c r="Q1685" s="9" t="s">
        <v>219</v>
      </c>
      <c r="R1685" s="9">
        <v>0</v>
      </c>
      <c r="S1685" s="9">
        <v>45</v>
      </c>
      <c r="T1685" s="9" t="s">
        <v>136</v>
      </c>
      <c r="U1685" s="9" t="s">
        <v>230</v>
      </c>
      <c r="X1685" s="9">
        <f>INDEX(SLA_Policy!$D$2:$D$5,MATCH(F1685,SLA_Policy!$A$2:$A$5,0))</f>
        <v>72</v>
      </c>
      <c r="Y1685" s="9" t="str">
        <f>IF(E1685="Cancelled","Excluded",IF(D1685="",IF((SLA_Policy!$B$8-B1685)*24&gt;X1685,"Open - Breached","Open - On Track"),IF((D1685-B1685)*24&lt;=X1685,"Met","Breached")))</f>
        <v>Breached</v>
      </c>
    </row>
    <row r="1686" spans="1:25" x14ac:dyDescent="0.25">
      <c r="A1686" s="9" t="s">
        <v>3884</v>
      </c>
      <c r="B1686" s="23">
        <v>45974.851388888899</v>
      </c>
      <c r="C1686" s="23">
        <v>45975.368750000001</v>
      </c>
      <c r="D1686" s="23">
        <v>45978.318749999999</v>
      </c>
      <c r="E1686" s="9" t="s">
        <v>212</v>
      </c>
      <c r="F1686" s="9" t="s">
        <v>189</v>
      </c>
      <c r="G1686" s="9" t="s">
        <v>213</v>
      </c>
      <c r="H1686" s="9" t="s">
        <v>165</v>
      </c>
      <c r="I1686" s="9" t="s">
        <v>567</v>
      </c>
      <c r="J1686" s="9" t="s">
        <v>3841</v>
      </c>
      <c r="K1686" s="9" t="s">
        <v>246</v>
      </c>
      <c r="L1686" s="9" t="s">
        <v>226</v>
      </c>
      <c r="M1686" s="9" t="s">
        <v>559</v>
      </c>
      <c r="N1686" s="9" t="s">
        <v>197</v>
      </c>
      <c r="O1686" s="9" t="s">
        <v>176</v>
      </c>
      <c r="P1686" s="9" t="s">
        <v>570</v>
      </c>
      <c r="Q1686" s="9" t="s">
        <v>273</v>
      </c>
      <c r="R1686" s="9">
        <v>0</v>
      </c>
      <c r="S1686" s="9">
        <v>22</v>
      </c>
      <c r="U1686" s="9" t="s">
        <v>290</v>
      </c>
      <c r="W1686" s="9">
        <v>4</v>
      </c>
      <c r="X1686" s="9">
        <f>INDEX(SLA_Policy!$D$2:$D$5,MATCH(F1686,SLA_Policy!$A$2:$A$5,0))</f>
        <v>120</v>
      </c>
      <c r="Y1686" s="9" t="str">
        <f>IF(E1686="Cancelled","Excluded",IF(D1686="",IF((SLA_Policy!$B$8-B1686)*24&gt;X1686,"Open - Breached","Open - On Track"),IF((D1686-B1686)*24&lt;=X1686,"Met","Breached")))</f>
        <v>Met</v>
      </c>
    </row>
    <row r="1687" spans="1:25" x14ac:dyDescent="0.25">
      <c r="A1687" s="9" t="s">
        <v>3885</v>
      </c>
      <c r="B1687" s="23">
        <v>45975.181944444397</v>
      </c>
      <c r="C1687" s="23">
        <v>45975.336805555598</v>
      </c>
      <c r="D1687" s="23">
        <v>45978.391666666699</v>
      </c>
      <c r="E1687" s="9" t="s">
        <v>212</v>
      </c>
      <c r="F1687" s="9" t="s">
        <v>188</v>
      </c>
      <c r="G1687" s="9" t="s">
        <v>213</v>
      </c>
      <c r="H1687" s="9" t="s">
        <v>163</v>
      </c>
      <c r="I1687" s="9" t="s">
        <v>405</v>
      </c>
      <c r="J1687" s="9" t="s">
        <v>406</v>
      </c>
      <c r="K1687" s="9" t="s">
        <v>246</v>
      </c>
      <c r="L1687" s="9" t="s">
        <v>282</v>
      </c>
      <c r="M1687" s="9" t="s">
        <v>2484</v>
      </c>
      <c r="N1687" s="9" t="s">
        <v>196</v>
      </c>
      <c r="O1687" s="9" t="s">
        <v>176</v>
      </c>
      <c r="P1687" s="9" t="s">
        <v>228</v>
      </c>
      <c r="Q1687" s="9" t="s">
        <v>219</v>
      </c>
      <c r="R1687" s="9">
        <v>0</v>
      </c>
      <c r="S1687" s="9">
        <v>3</v>
      </c>
      <c r="U1687" s="9" t="s">
        <v>230</v>
      </c>
      <c r="X1687" s="9">
        <f>INDEX(SLA_Policy!$D$2:$D$5,MATCH(F1687,SLA_Policy!$A$2:$A$5,0))</f>
        <v>72</v>
      </c>
      <c r="Y1687" s="9" t="str">
        <f>IF(E1687="Cancelled","Excluded",IF(D1687="",IF((SLA_Policy!$B$8-B1687)*24&gt;X1687,"Open - Breached","Open - On Track"),IF((D1687-B1687)*24&lt;=X1687,"Met","Breached")))</f>
        <v>Breached</v>
      </c>
    </row>
    <row r="1688" spans="1:25" x14ac:dyDescent="0.25">
      <c r="A1688" s="9" t="s">
        <v>3886</v>
      </c>
      <c r="B1688" s="23">
        <v>45975.292361111096</v>
      </c>
      <c r="C1688" s="23">
        <v>45975.297916666699</v>
      </c>
      <c r="D1688" s="23">
        <v>45975.346527777801</v>
      </c>
      <c r="E1688" s="9" t="s">
        <v>212</v>
      </c>
      <c r="F1688" s="9" t="s">
        <v>188</v>
      </c>
      <c r="G1688" s="9" t="s">
        <v>213</v>
      </c>
      <c r="H1688" s="9" t="s">
        <v>161</v>
      </c>
      <c r="I1688" s="9" t="s">
        <v>454</v>
      </c>
      <c r="J1688" s="9" t="s">
        <v>1055</v>
      </c>
      <c r="K1688" s="9" t="s">
        <v>303</v>
      </c>
      <c r="L1688" s="9" t="s">
        <v>270</v>
      </c>
      <c r="M1688" s="9" t="s">
        <v>3887</v>
      </c>
      <c r="N1688" s="9" t="s">
        <v>198</v>
      </c>
      <c r="O1688" s="9" t="s">
        <v>177</v>
      </c>
      <c r="P1688" s="9" t="s">
        <v>300</v>
      </c>
      <c r="Q1688" s="9" t="s">
        <v>219</v>
      </c>
      <c r="R1688" s="9">
        <v>0</v>
      </c>
      <c r="S1688" s="9">
        <v>7</v>
      </c>
      <c r="U1688" s="9" t="s">
        <v>221</v>
      </c>
      <c r="X1688" s="9">
        <f>INDEX(SLA_Policy!$D$2:$D$5,MATCH(F1688,SLA_Policy!$A$2:$A$5,0))</f>
        <v>72</v>
      </c>
      <c r="Y1688" s="9" t="str">
        <f>IF(E1688="Cancelled","Excluded",IF(D1688="",IF((SLA_Policy!$B$8-B1688)*24&gt;X1688,"Open - Breached","Open - On Track"),IF((D1688-B1688)*24&lt;=X1688,"Met","Breached")))</f>
        <v>Met</v>
      </c>
    </row>
    <row r="1689" spans="1:25" x14ac:dyDescent="0.25">
      <c r="A1689" s="9" t="s">
        <v>3888</v>
      </c>
      <c r="B1689" s="23">
        <v>45975.309027777803</v>
      </c>
      <c r="C1689" s="23">
        <v>45975.3125</v>
      </c>
      <c r="D1689" s="23">
        <v>45975.359027777798</v>
      </c>
      <c r="E1689" s="9" t="s">
        <v>212</v>
      </c>
      <c r="F1689" s="9" t="s">
        <v>188</v>
      </c>
      <c r="G1689" s="9" t="s">
        <v>213</v>
      </c>
      <c r="H1689" s="9" t="s">
        <v>161</v>
      </c>
      <c r="I1689" s="9" t="s">
        <v>454</v>
      </c>
      <c r="J1689" s="9" t="s">
        <v>813</v>
      </c>
      <c r="K1689" s="9" t="s">
        <v>246</v>
      </c>
      <c r="L1689" s="9" t="s">
        <v>104</v>
      </c>
      <c r="M1689" s="9" t="s">
        <v>1618</v>
      </c>
      <c r="N1689" s="9" t="s">
        <v>200</v>
      </c>
      <c r="O1689" s="9" t="s">
        <v>116</v>
      </c>
      <c r="P1689" s="9" t="s">
        <v>218</v>
      </c>
      <c r="Q1689" s="9" t="s">
        <v>219</v>
      </c>
      <c r="R1689" s="9">
        <v>0</v>
      </c>
      <c r="S1689" s="9">
        <v>7</v>
      </c>
      <c r="U1689" s="9" t="s">
        <v>221</v>
      </c>
      <c r="X1689" s="9">
        <f>INDEX(SLA_Policy!$D$2:$D$5,MATCH(F1689,SLA_Policy!$A$2:$A$5,0))</f>
        <v>72</v>
      </c>
      <c r="Y1689" s="9" t="str">
        <f>IF(E1689="Cancelled","Excluded",IF(D1689="",IF((SLA_Policy!$B$8-B1689)*24&gt;X1689,"Open - Breached","Open - On Track"),IF((D1689-B1689)*24&lt;=X1689,"Met","Breached")))</f>
        <v>Met</v>
      </c>
    </row>
    <row r="1690" spans="1:25" x14ac:dyDescent="0.25">
      <c r="A1690" s="9" t="s">
        <v>3889</v>
      </c>
      <c r="B1690" s="23">
        <v>45975.320138888899</v>
      </c>
      <c r="C1690" s="23">
        <v>45975.329166666699</v>
      </c>
      <c r="D1690" s="23">
        <v>45975.495833333298</v>
      </c>
      <c r="E1690" s="9" t="s">
        <v>212</v>
      </c>
      <c r="F1690" s="9" t="s">
        <v>188</v>
      </c>
      <c r="G1690" s="9" t="s">
        <v>213</v>
      </c>
      <c r="H1690" s="9" t="s">
        <v>167</v>
      </c>
      <c r="I1690" s="9" t="s">
        <v>362</v>
      </c>
      <c r="J1690" s="9" t="s">
        <v>3890</v>
      </c>
      <c r="K1690" s="9" t="s">
        <v>246</v>
      </c>
      <c r="L1690" s="9" t="s">
        <v>293</v>
      </c>
      <c r="M1690" s="9" t="s">
        <v>3891</v>
      </c>
      <c r="N1690" s="9" t="s">
        <v>198</v>
      </c>
      <c r="O1690" s="9" t="s">
        <v>176</v>
      </c>
      <c r="P1690" s="9" t="s">
        <v>503</v>
      </c>
      <c r="Q1690" s="9" t="s">
        <v>219</v>
      </c>
      <c r="R1690" s="9">
        <v>0</v>
      </c>
      <c r="S1690" s="9">
        <v>25</v>
      </c>
      <c r="U1690" s="9" t="s">
        <v>290</v>
      </c>
      <c r="X1690" s="9">
        <f>INDEX(SLA_Policy!$D$2:$D$5,MATCH(F1690,SLA_Policy!$A$2:$A$5,0))</f>
        <v>72</v>
      </c>
      <c r="Y1690" s="9" t="str">
        <f>IF(E1690="Cancelled","Excluded",IF(D1690="",IF((SLA_Policy!$B$8-B1690)*24&gt;X1690,"Open - Breached","Open - On Track"),IF((D1690-B1690)*24&lt;=X1690,"Met","Breached")))</f>
        <v>Met</v>
      </c>
    </row>
    <row r="1691" spans="1:25" x14ac:dyDescent="0.25">
      <c r="A1691" s="9" t="s">
        <v>3892</v>
      </c>
      <c r="B1691" s="23">
        <v>45975.340277777803</v>
      </c>
      <c r="C1691" s="23">
        <v>45975.345138888901</v>
      </c>
      <c r="D1691" s="23">
        <v>45975.611111111102</v>
      </c>
      <c r="E1691" s="9" t="s">
        <v>212</v>
      </c>
      <c r="F1691" s="9" t="s">
        <v>188</v>
      </c>
      <c r="G1691" s="9" t="s">
        <v>213</v>
      </c>
      <c r="H1691" s="9" t="s">
        <v>163</v>
      </c>
      <c r="I1691" s="9" t="s">
        <v>223</v>
      </c>
      <c r="J1691" s="9" t="s">
        <v>3893</v>
      </c>
      <c r="K1691" s="9" t="s">
        <v>246</v>
      </c>
      <c r="L1691" s="9" t="s">
        <v>226</v>
      </c>
      <c r="M1691" s="9" t="s">
        <v>826</v>
      </c>
      <c r="N1691" s="9" t="s">
        <v>198</v>
      </c>
      <c r="O1691" s="9" t="s">
        <v>176</v>
      </c>
      <c r="P1691" s="9" t="s">
        <v>503</v>
      </c>
      <c r="Q1691" s="9" t="s">
        <v>219</v>
      </c>
      <c r="R1691" s="9">
        <v>0</v>
      </c>
      <c r="S1691" s="9">
        <v>76</v>
      </c>
      <c r="T1691" s="9" t="s">
        <v>322</v>
      </c>
      <c r="U1691" s="9" t="s">
        <v>230</v>
      </c>
      <c r="X1691" s="9">
        <f>INDEX(SLA_Policy!$D$2:$D$5,MATCH(F1691,SLA_Policy!$A$2:$A$5,0))</f>
        <v>72</v>
      </c>
      <c r="Y1691" s="9" t="str">
        <f>IF(E1691="Cancelled","Excluded",IF(D1691="",IF((SLA_Policy!$B$8-B1691)*24&gt;X1691,"Open - Breached","Open - On Track"),IF((D1691-B1691)*24&lt;=X1691,"Met","Breached")))</f>
        <v>Met</v>
      </c>
    </row>
    <row r="1692" spans="1:25" x14ac:dyDescent="0.25">
      <c r="A1692" s="9" t="s">
        <v>3894</v>
      </c>
      <c r="B1692" s="23">
        <v>45975.340277777803</v>
      </c>
      <c r="C1692" s="23">
        <v>45975.359027777798</v>
      </c>
      <c r="D1692" s="23">
        <v>45975.591666666704</v>
      </c>
      <c r="E1692" s="9" t="s">
        <v>212</v>
      </c>
      <c r="F1692" s="9" t="s">
        <v>189</v>
      </c>
      <c r="G1692" s="9" t="s">
        <v>213</v>
      </c>
      <c r="H1692" s="9" t="s">
        <v>88</v>
      </c>
      <c r="I1692" s="9" t="s">
        <v>268</v>
      </c>
      <c r="J1692" s="9" t="s">
        <v>3895</v>
      </c>
      <c r="K1692" s="9" t="s">
        <v>303</v>
      </c>
      <c r="L1692" s="9" t="s">
        <v>307</v>
      </c>
      <c r="M1692" s="9" t="s">
        <v>1080</v>
      </c>
      <c r="N1692" s="9" t="s">
        <v>198</v>
      </c>
      <c r="O1692" s="9" t="s">
        <v>178</v>
      </c>
      <c r="P1692" s="9" t="s">
        <v>414</v>
      </c>
      <c r="Q1692" s="9" t="s">
        <v>219</v>
      </c>
      <c r="R1692" s="9">
        <v>0</v>
      </c>
      <c r="S1692" s="9">
        <v>10</v>
      </c>
      <c r="T1692" s="9" t="s">
        <v>136</v>
      </c>
      <c r="U1692" s="9" t="s">
        <v>266</v>
      </c>
      <c r="X1692" s="9">
        <f>INDEX(SLA_Policy!$D$2:$D$5,MATCH(F1692,SLA_Policy!$A$2:$A$5,0))</f>
        <v>120</v>
      </c>
      <c r="Y1692" s="9" t="str">
        <f>IF(E1692="Cancelled","Excluded",IF(D1692="",IF((SLA_Policy!$B$8-B1692)*24&gt;X1692,"Open - Breached","Open - On Track"),IF((D1692-B1692)*24&lt;=X1692,"Met","Breached")))</f>
        <v>Met</v>
      </c>
    </row>
    <row r="1693" spans="1:25" x14ac:dyDescent="0.25">
      <c r="A1693" s="9" t="s">
        <v>3896</v>
      </c>
      <c r="B1693" s="23">
        <v>45975.340972222199</v>
      </c>
      <c r="C1693" s="23">
        <v>45975.342361111099</v>
      </c>
      <c r="D1693" s="23">
        <v>45978.374305555597</v>
      </c>
      <c r="E1693" s="9" t="s">
        <v>212</v>
      </c>
      <c r="F1693" s="9" t="s">
        <v>188</v>
      </c>
      <c r="G1693" s="9" t="s">
        <v>213</v>
      </c>
      <c r="H1693" s="9" t="s">
        <v>162</v>
      </c>
      <c r="I1693" s="9" t="s">
        <v>345</v>
      </c>
      <c r="J1693" s="9" t="s">
        <v>1151</v>
      </c>
      <c r="K1693" s="9" t="s">
        <v>246</v>
      </c>
      <c r="L1693" s="9" t="s">
        <v>216</v>
      </c>
      <c r="M1693" s="9" t="s">
        <v>2860</v>
      </c>
      <c r="N1693" s="9" t="s">
        <v>198</v>
      </c>
      <c r="O1693" s="9" t="s">
        <v>179</v>
      </c>
      <c r="P1693" s="9" t="s">
        <v>284</v>
      </c>
      <c r="Q1693" s="9" t="s">
        <v>219</v>
      </c>
      <c r="R1693" s="9">
        <v>1</v>
      </c>
      <c r="S1693" s="9">
        <v>11</v>
      </c>
      <c r="U1693" s="9" t="s">
        <v>266</v>
      </c>
      <c r="X1693" s="9">
        <f>INDEX(SLA_Policy!$D$2:$D$5,MATCH(F1693,SLA_Policy!$A$2:$A$5,0))</f>
        <v>72</v>
      </c>
      <c r="Y1693" s="9" t="str">
        <f>IF(E1693="Cancelled","Excluded",IF(D1693="",IF((SLA_Policy!$B$8-B1693)*24&gt;X1693,"Open - Breached","Open - On Track"),IF((D1693-B1693)*24&lt;=X1693,"Met","Breached")))</f>
        <v>Breached</v>
      </c>
    </row>
    <row r="1694" spans="1:25" x14ac:dyDescent="0.25">
      <c r="A1694" s="9" t="s">
        <v>3897</v>
      </c>
      <c r="B1694" s="23">
        <v>45975.350694444503</v>
      </c>
      <c r="C1694" s="23">
        <v>45975.363194444399</v>
      </c>
      <c r="D1694" s="23">
        <v>45978.3840277778</v>
      </c>
      <c r="E1694" s="9" t="s">
        <v>212</v>
      </c>
      <c r="F1694" s="9" t="s">
        <v>188</v>
      </c>
      <c r="G1694" s="9" t="s">
        <v>213</v>
      </c>
      <c r="H1694" s="9" t="s">
        <v>162</v>
      </c>
      <c r="I1694" s="9" t="s">
        <v>393</v>
      </c>
      <c r="J1694" s="9" t="s">
        <v>3898</v>
      </c>
      <c r="K1694" s="9" t="s">
        <v>225</v>
      </c>
      <c r="L1694" s="9" t="s">
        <v>216</v>
      </c>
      <c r="M1694" s="9" t="s">
        <v>620</v>
      </c>
      <c r="N1694" s="9" t="s">
        <v>198</v>
      </c>
      <c r="O1694" s="9" t="s">
        <v>116</v>
      </c>
      <c r="P1694" s="9" t="s">
        <v>218</v>
      </c>
      <c r="Q1694" s="9" t="s">
        <v>219</v>
      </c>
      <c r="R1694" s="9">
        <v>0</v>
      </c>
      <c r="S1694" s="9">
        <v>17</v>
      </c>
      <c r="U1694" s="9" t="s">
        <v>266</v>
      </c>
      <c r="X1694" s="9">
        <f>INDEX(SLA_Policy!$D$2:$D$5,MATCH(F1694,SLA_Policy!$A$2:$A$5,0))</f>
        <v>72</v>
      </c>
      <c r="Y1694" s="9" t="str">
        <f>IF(E1694="Cancelled","Excluded",IF(D1694="",IF((SLA_Policy!$B$8-B1694)*24&gt;X1694,"Open - Breached","Open - On Track"),IF((D1694-B1694)*24&lt;=X1694,"Met","Breached")))</f>
        <v>Breached</v>
      </c>
    </row>
    <row r="1695" spans="1:25" x14ac:dyDescent="0.25">
      <c r="A1695" s="9" t="s">
        <v>3899</v>
      </c>
      <c r="B1695" s="23">
        <v>45975.356249999997</v>
      </c>
      <c r="C1695" s="23">
        <v>45975.3569444444</v>
      </c>
      <c r="D1695" s="23">
        <v>45975.378472222197</v>
      </c>
      <c r="E1695" s="9" t="s">
        <v>212</v>
      </c>
      <c r="F1695" s="9" t="s">
        <v>188</v>
      </c>
      <c r="G1695" s="9" t="s">
        <v>213</v>
      </c>
      <c r="H1695" s="9" t="s">
        <v>161</v>
      </c>
      <c r="I1695" s="9" t="s">
        <v>454</v>
      </c>
      <c r="J1695" s="9" t="s">
        <v>1549</v>
      </c>
      <c r="K1695" s="9" t="s">
        <v>303</v>
      </c>
      <c r="L1695" s="9" t="s">
        <v>282</v>
      </c>
      <c r="M1695" s="9" t="s">
        <v>541</v>
      </c>
      <c r="N1695" s="9" t="s">
        <v>200</v>
      </c>
      <c r="O1695" s="9" t="s">
        <v>116</v>
      </c>
      <c r="P1695" s="9" t="s">
        <v>574</v>
      </c>
      <c r="Q1695" s="9" t="s">
        <v>219</v>
      </c>
      <c r="R1695" s="9">
        <v>0</v>
      </c>
      <c r="S1695" s="9">
        <v>10</v>
      </c>
      <c r="U1695" s="9" t="s">
        <v>290</v>
      </c>
      <c r="X1695" s="9">
        <f>INDEX(SLA_Policy!$D$2:$D$5,MATCH(F1695,SLA_Policy!$A$2:$A$5,0))</f>
        <v>72</v>
      </c>
      <c r="Y1695" s="9" t="str">
        <f>IF(E1695="Cancelled","Excluded",IF(D1695="",IF((SLA_Policy!$B$8-B1695)*24&gt;X1695,"Open - Breached","Open - On Track"),IF((D1695-B1695)*24&lt;=X1695,"Met","Breached")))</f>
        <v>Met</v>
      </c>
    </row>
    <row r="1696" spans="1:25" x14ac:dyDescent="0.25">
      <c r="A1696" s="9" t="s">
        <v>3900</v>
      </c>
      <c r="B1696" s="23">
        <v>45975.366666666698</v>
      </c>
      <c r="C1696" s="23">
        <v>45975.368055555598</v>
      </c>
      <c r="D1696" s="23">
        <v>45975.514583333301</v>
      </c>
      <c r="E1696" s="9" t="s">
        <v>212</v>
      </c>
      <c r="F1696" s="9" t="s">
        <v>188</v>
      </c>
      <c r="G1696" s="9" t="s">
        <v>213</v>
      </c>
      <c r="H1696" s="9" t="s">
        <v>88</v>
      </c>
      <c r="I1696" s="9" t="s">
        <v>92</v>
      </c>
      <c r="J1696" s="9" t="s">
        <v>3274</v>
      </c>
      <c r="K1696" s="9" t="s">
        <v>215</v>
      </c>
      <c r="L1696" s="9" t="s">
        <v>104</v>
      </c>
      <c r="M1696" s="9" t="s">
        <v>1171</v>
      </c>
      <c r="N1696" s="9" t="s">
        <v>198</v>
      </c>
      <c r="O1696" s="9" t="s">
        <v>116</v>
      </c>
      <c r="P1696" s="9" t="s">
        <v>218</v>
      </c>
      <c r="Q1696" s="9" t="s">
        <v>219</v>
      </c>
      <c r="R1696" s="9">
        <v>0</v>
      </c>
      <c r="S1696" s="9">
        <v>25</v>
      </c>
      <c r="T1696" s="9" t="s">
        <v>136</v>
      </c>
      <c r="U1696" s="9" t="s">
        <v>376</v>
      </c>
      <c r="W1696" s="9">
        <v>4</v>
      </c>
      <c r="X1696" s="9">
        <f>INDEX(SLA_Policy!$D$2:$D$5,MATCH(F1696,SLA_Policy!$A$2:$A$5,0))</f>
        <v>72</v>
      </c>
      <c r="Y1696" s="9" t="str">
        <f>IF(E1696="Cancelled","Excluded",IF(D1696="",IF((SLA_Policy!$B$8-B1696)*24&gt;X1696,"Open - Breached","Open - On Track"),IF((D1696-B1696)*24&lt;=X1696,"Met","Breached")))</f>
        <v>Met</v>
      </c>
    </row>
    <row r="1697" spans="1:25" x14ac:dyDescent="0.25">
      <c r="A1697" s="9" t="s">
        <v>3901</v>
      </c>
      <c r="B1697" s="23">
        <v>45975.380555555603</v>
      </c>
      <c r="C1697" s="23">
        <v>45975.383333333302</v>
      </c>
      <c r="D1697" s="23">
        <v>45975.396527777797</v>
      </c>
      <c r="E1697" s="9" t="s">
        <v>212</v>
      </c>
      <c r="F1697" s="9" t="s">
        <v>188</v>
      </c>
      <c r="G1697" s="9" t="s">
        <v>213</v>
      </c>
      <c r="H1697" s="9" t="s">
        <v>161</v>
      </c>
      <c r="I1697" s="9" t="s">
        <v>454</v>
      </c>
      <c r="J1697" s="9" t="s">
        <v>2414</v>
      </c>
      <c r="K1697" s="9" t="s">
        <v>262</v>
      </c>
      <c r="L1697" s="9" t="s">
        <v>216</v>
      </c>
      <c r="M1697" s="9" t="s">
        <v>1863</v>
      </c>
      <c r="N1697" s="9" t="s">
        <v>198</v>
      </c>
      <c r="O1697" s="9" t="s">
        <v>177</v>
      </c>
      <c r="P1697" s="9" t="s">
        <v>457</v>
      </c>
      <c r="Q1697" s="9" t="s">
        <v>273</v>
      </c>
      <c r="R1697" s="9">
        <v>0</v>
      </c>
      <c r="S1697" s="9">
        <v>15</v>
      </c>
      <c r="U1697" s="9" t="s">
        <v>221</v>
      </c>
      <c r="W1697" s="9">
        <v>5</v>
      </c>
      <c r="X1697" s="9">
        <f>INDEX(SLA_Policy!$D$2:$D$5,MATCH(F1697,SLA_Policy!$A$2:$A$5,0))</f>
        <v>72</v>
      </c>
      <c r="Y1697" s="9" t="str">
        <f>IF(E1697="Cancelled","Excluded",IF(D1697="",IF((SLA_Policy!$B$8-B1697)*24&gt;X1697,"Open - Breached","Open - On Track"),IF((D1697-B1697)*24&lt;=X1697,"Met","Breached")))</f>
        <v>Met</v>
      </c>
    </row>
    <row r="1698" spans="1:25" x14ac:dyDescent="0.25">
      <c r="A1698" s="9" t="s">
        <v>3902</v>
      </c>
      <c r="B1698" s="23">
        <v>45975.399305555598</v>
      </c>
      <c r="C1698" s="23">
        <v>45975.402777777803</v>
      </c>
      <c r="D1698" s="23">
        <v>45978.355555555601</v>
      </c>
      <c r="E1698" s="9" t="s">
        <v>212</v>
      </c>
      <c r="F1698" s="9" t="s">
        <v>188</v>
      </c>
      <c r="G1698" s="9" t="s">
        <v>213</v>
      </c>
      <c r="H1698" s="9" t="s">
        <v>161</v>
      </c>
      <c r="I1698" s="9" t="s">
        <v>297</v>
      </c>
      <c r="J1698" s="9" t="s">
        <v>3611</v>
      </c>
      <c r="K1698" s="9" t="s">
        <v>262</v>
      </c>
      <c r="L1698" s="9" t="s">
        <v>282</v>
      </c>
      <c r="M1698" s="9" t="s">
        <v>2674</v>
      </c>
      <c r="N1698" s="9" t="s">
        <v>198</v>
      </c>
      <c r="O1698" s="9" t="s">
        <v>177</v>
      </c>
      <c r="P1698" s="9" t="s">
        <v>300</v>
      </c>
      <c r="Q1698" s="9" t="s">
        <v>219</v>
      </c>
      <c r="R1698" s="9">
        <v>0</v>
      </c>
      <c r="S1698" s="9">
        <v>9</v>
      </c>
      <c r="U1698" s="9" t="s">
        <v>290</v>
      </c>
      <c r="X1698" s="9">
        <f>INDEX(SLA_Policy!$D$2:$D$5,MATCH(F1698,SLA_Policy!$A$2:$A$5,0))</f>
        <v>72</v>
      </c>
      <c r="Y1698" s="9" t="str">
        <f>IF(E1698="Cancelled","Excluded",IF(D1698="",IF((SLA_Policy!$B$8-B1698)*24&gt;X1698,"Open - Breached","Open - On Track"),IF((D1698-B1698)*24&lt;=X1698,"Met","Breached")))</f>
        <v>Met</v>
      </c>
    </row>
    <row r="1699" spans="1:25" x14ac:dyDescent="0.25">
      <c r="A1699" s="9" t="s">
        <v>3903</v>
      </c>
      <c r="B1699" s="23">
        <v>45975.40625</v>
      </c>
      <c r="C1699" s="23">
        <v>45975.438888888901</v>
      </c>
      <c r="D1699" s="23">
        <v>45978.327083333301</v>
      </c>
      <c r="E1699" s="9" t="s">
        <v>212</v>
      </c>
      <c r="F1699" s="9" t="s">
        <v>188</v>
      </c>
      <c r="G1699" s="9" t="s">
        <v>236</v>
      </c>
      <c r="H1699" s="9" t="s">
        <v>164</v>
      </c>
      <c r="I1699" s="9" t="s">
        <v>421</v>
      </c>
      <c r="J1699" s="9" t="s">
        <v>2690</v>
      </c>
      <c r="K1699" s="9" t="s">
        <v>410</v>
      </c>
      <c r="L1699" s="9" t="s">
        <v>311</v>
      </c>
      <c r="M1699" s="9" t="s">
        <v>480</v>
      </c>
      <c r="N1699" s="9" t="s">
        <v>196</v>
      </c>
      <c r="O1699" s="9" t="s">
        <v>180</v>
      </c>
      <c r="P1699" s="9" t="s">
        <v>278</v>
      </c>
      <c r="Q1699" s="9" t="s">
        <v>219</v>
      </c>
      <c r="R1699" s="9">
        <v>0</v>
      </c>
      <c r="S1699" s="9">
        <v>11</v>
      </c>
      <c r="T1699" s="9" t="s">
        <v>343</v>
      </c>
      <c r="U1699" s="9" t="s">
        <v>242</v>
      </c>
      <c r="X1699" s="9">
        <f>INDEX(SLA_Policy!$D$2:$D$5,MATCH(F1699,SLA_Policy!$A$2:$A$5,0))</f>
        <v>72</v>
      </c>
      <c r="Y1699" s="9" t="str">
        <f>IF(E1699="Cancelled","Excluded",IF(D1699="",IF((SLA_Policy!$B$8-B1699)*24&gt;X1699,"Open - Breached","Open - On Track"),IF((D1699-B1699)*24&lt;=X1699,"Met","Breached")))</f>
        <v>Met</v>
      </c>
    </row>
    <row r="1700" spans="1:25" x14ac:dyDescent="0.25">
      <c r="A1700" s="9" t="s">
        <v>3904</v>
      </c>
      <c r="B1700" s="23">
        <v>45975.408333333296</v>
      </c>
      <c r="C1700" s="23">
        <v>45975.409027777801</v>
      </c>
      <c r="D1700" s="23">
        <v>45975.443749999999</v>
      </c>
      <c r="E1700" s="9" t="s">
        <v>212</v>
      </c>
      <c r="F1700" s="9" t="s">
        <v>188</v>
      </c>
      <c r="G1700" s="9" t="s">
        <v>213</v>
      </c>
      <c r="H1700" s="9" t="s">
        <v>161</v>
      </c>
      <c r="I1700" s="9" t="s">
        <v>454</v>
      </c>
      <c r="J1700" s="9" t="s">
        <v>2116</v>
      </c>
      <c r="K1700" s="9" t="s">
        <v>215</v>
      </c>
      <c r="L1700" s="9" t="s">
        <v>226</v>
      </c>
      <c r="M1700" s="9" t="s">
        <v>1515</v>
      </c>
      <c r="N1700" s="9" t="s">
        <v>198</v>
      </c>
      <c r="O1700" s="9" t="s">
        <v>116</v>
      </c>
      <c r="P1700" s="9" t="s">
        <v>342</v>
      </c>
      <c r="Q1700" s="9" t="s">
        <v>219</v>
      </c>
      <c r="R1700" s="9">
        <v>0</v>
      </c>
      <c r="S1700" s="9">
        <v>5</v>
      </c>
      <c r="U1700" s="9" t="s">
        <v>266</v>
      </c>
      <c r="X1700" s="9">
        <f>INDEX(SLA_Policy!$D$2:$D$5,MATCH(F1700,SLA_Policy!$A$2:$A$5,0))</f>
        <v>72</v>
      </c>
      <c r="Y1700" s="9" t="str">
        <f>IF(E1700="Cancelled","Excluded",IF(D1700="",IF((SLA_Policy!$B$8-B1700)*24&gt;X1700,"Open - Breached","Open - On Track"),IF((D1700-B1700)*24&lt;=X1700,"Met","Breached")))</f>
        <v>Met</v>
      </c>
    </row>
    <row r="1701" spans="1:25" x14ac:dyDescent="0.25">
      <c r="A1701" s="9" t="s">
        <v>3905</v>
      </c>
      <c r="B1701" s="23">
        <v>45975.420138888898</v>
      </c>
      <c r="C1701" s="23">
        <v>45975.434722222199</v>
      </c>
      <c r="D1701" s="23">
        <v>45975.597222222197</v>
      </c>
      <c r="E1701" s="9" t="s">
        <v>212</v>
      </c>
      <c r="F1701" s="9" t="s">
        <v>188</v>
      </c>
      <c r="G1701" s="9" t="s">
        <v>236</v>
      </c>
      <c r="H1701" s="9" t="s">
        <v>161</v>
      </c>
      <c r="I1701" s="9" t="s">
        <v>237</v>
      </c>
      <c r="J1701" s="9" t="s">
        <v>1277</v>
      </c>
      <c r="K1701" s="9" t="s">
        <v>215</v>
      </c>
      <c r="L1701" s="9" t="s">
        <v>216</v>
      </c>
      <c r="M1701" s="9" t="s">
        <v>3647</v>
      </c>
      <c r="N1701" s="9" t="s">
        <v>196</v>
      </c>
      <c r="O1701" s="9" t="s">
        <v>179</v>
      </c>
      <c r="P1701" s="9" t="s">
        <v>264</v>
      </c>
      <c r="Q1701" s="9" t="s">
        <v>219</v>
      </c>
      <c r="R1701" s="9">
        <v>0</v>
      </c>
      <c r="S1701" s="9">
        <v>20</v>
      </c>
      <c r="U1701" s="9" t="s">
        <v>242</v>
      </c>
      <c r="W1701" s="9">
        <v>5</v>
      </c>
      <c r="X1701" s="9">
        <f>INDEX(SLA_Policy!$D$2:$D$5,MATCH(F1701,SLA_Policy!$A$2:$A$5,0))</f>
        <v>72</v>
      </c>
      <c r="Y1701" s="9" t="str">
        <f>IF(E1701="Cancelled","Excluded",IF(D1701="",IF((SLA_Policy!$B$8-B1701)*24&gt;X1701,"Open - Breached","Open - On Track"),IF((D1701-B1701)*24&lt;=X1701,"Met","Breached")))</f>
        <v>Met</v>
      </c>
    </row>
    <row r="1702" spans="1:25" x14ac:dyDescent="0.25">
      <c r="A1702" s="9" t="s">
        <v>3906</v>
      </c>
      <c r="B1702" s="23">
        <v>45975.429861111101</v>
      </c>
      <c r="C1702" s="23">
        <v>45975.460416666698</v>
      </c>
      <c r="D1702" s="23">
        <v>45978.3659722222</v>
      </c>
      <c r="E1702" s="9" t="s">
        <v>212</v>
      </c>
      <c r="F1702" s="9" t="s">
        <v>188</v>
      </c>
      <c r="G1702" s="9" t="s">
        <v>213</v>
      </c>
      <c r="H1702" s="9" t="s">
        <v>167</v>
      </c>
      <c r="I1702" s="9" t="s">
        <v>349</v>
      </c>
      <c r="J1702" s="9" t="s">
        <v>3907</v>
      </c>
      <c r="K1702" s="9" t="s">
        <v>239</v>
      </c>
      <c r="L1702" s="9" t="s">
        <v>216</v>
      </c>
      <c r="M1702" s="9" t="s">
        <v>733</v>
      </c>
      <c r="N1702" s="9" t="s">
        <v>196</v>
      </c>
      <c r="O1702" s="9" t="s">
        <v>180</v>
      </c>
      <c r="P1702" s="9" t="s">
        <v>368</v>
      </c>
      <c r="Q1702" s="9" t="s">
        <v>219</v>
      </c>
      <c r="R1702" s="9">
        <v>0</v>
      </c>
      <c r="S1702" s="9">
        <v>23</v>
      </c>
      <c r="U1702" s="9" t="s">
        <v>248</v>
      </c>
      <c r="X1702" s="9">
        <f>INDEX(SLA_Policy!$D$2:$D$5,MATCH(F1702,SLA_Policy!$A$2:$A$5,0))</f>
        <v>72</v>
      </c>
      <c r="Y1702" s="9" t="str">
        <f>IF(E1702="Cancelled","Excluded",IF(D1702="",IF((SLA_Policy!$B$8-B1702)*24&gt;X1702,"Open - Breached","Open - On Track"),IF((D1702-B1702)*24&lt;=X1702,"Met","Breached")))</f>
        <v>Met</v>
      </c>
    </row>
    <row r="1703" spans="1:25" x14ac:dyDescent="0.25">
      <c r="A1703" s="9" t="s">
        <v>3908</v>
      </c>
      <c r="B1703" s="23">
        <v>45975.4465277778</v>
      </c>
      <c r="C1703" s="23">
        <v>45975.478472222203</v>
      </c>
      <c r="D1703" s="23">
        <v>45975.738888888904</v>
      </c>
      <c r="E1703" s="9" t="s">
        <v>212</v>
      </c>
      <c r="F1703" s="9" t="s">
        <v>188</v>
      </c>
      <c r="G1703" s="9" t="s">
        <v>213</v>
      </c>
      <c r="H1703" s="9" t="s">
        <v>167</v>
      </c>
      <c r="I1703" s="9" t="s">
        <v>349</v>
      </c>
      <c r="J1703" s="9" t="s">
        <v>656</v>
      </c>
      <c r="K1703" s="9" t="s">
        <v>303</v>
      </c>
      <c r="L1703" s="9" t="s">
        <v>311</v>
      </c>
      <c r="M1703" s="9" t="s">
        <v>2747</v>
      </c>
      <c r="N1703" s="9" t="s">
        <v>196</v>
      </c>
      <c r="O1703" s="9" t="s">
        <v>116</v>
      </c>
      <c r="P1703" s="9" t="s">
        <v>218</v>
      </c>
      <c r="Q1703" s="9" t="s">
        <v>219</v>
      </c>
      <c r="R1703" s="9">
        <v>0</v>
      </c>
      <c r="S1703" s="9">
        <v>11</v>
      </c>
      <c r="U1703" s="9" t="s">
        <v>266</v>
      </c>
      <c r="X1703" s="9">
        <f>INDEX(SLA_Policy!$D$2:$D$5,MATCH(F1703,SLA_Policy!$A$2:$A$5,0))</f>
        <v>72</v>
      </c>
      <c r="Y1703" s="9" t="str">
        <f>IF(E1703="Cancelled","Excluded",IF(D1703="",IF((SLA_Policy!$B$8-B1703)*24&gt;X1703,"Open - Breached","Open - On Track"),IF((D1703-B1703)*24&lt;=X1703,"Met","Breached")))</f>
        <v>Met</v>
      </c>
    </row>
    <row r="1704" spans="1:25" x14ac:dyDescent="0.25">
      <c r="A1704" s="9" t="s">
        <v>3909</v>
      </c>
      <c r="B1704" s="23">
        <v>45975.4506944444</v>
      </c>
      <c r="C1704" s="23">
        <v>45975.46875</v>
      </c>
      <c r="D1704" s="23">
        <v>45975.578472222202</v>
      </c>
      <c r="E1704" s="9" t="s">
        <v>212</v>
      </c>
      <c r="F1704" s="9" t="s">
        <v>188</v>
      </c>
      <c r="G1704" s="9" t="s">
        <v>213</v>
      </c>
      <c r="H1704" s="9" t="s">
        <v>162</v>
      </c>
      <c r="I1704" s="9" t="s">
        <v>345</v>
      </c>
      <c r="J1704" s="9" t="s">
        <v>3910</v>
      </c>
      <c r="K1704" s="9" t="s">
        <v>246</v>
      </c>
      <c r="L1704" s="9" t="s">
        <v>226</v>
      </c>
      <c r="M1704" s="9" t="s">
        <v>2384</v>
      </c>
      <c r="N1704" s="9" t="s">
        <v>196</v>
      </c>
      <c r="O1704" s="9" t="s">
        <v>116</v>
      </c>
      <c r="P1704" s="9" t="s">
        <v>551</v>
      </c>
      <c r="Q1704" s="9" t="s">
        <v>219</v>
      </c>
      <c r="R1704" s="9">
        <v>0</v>
      </c>
      <c r="S1704" s="9">
        <v>19</v>
      </c>
      <c r="U1704" s="9" t="s">
        <v>661</v>
      </c>
      <c r="X1704" s="9">
        <f>INDEX(SLA_Policy!$D$2:$D$5,MATCH(F1704,SLA_Policy!$A$2:$A$5,0))</f>
        <v>72</v>
      </c>
      <c r="Y1704" s="9" t="str">
        <f>IF(E1704="Cancelled","Excluded",IF(D1704="",IF((SLA_Policy!$B$8-B1704)*24&gt;X1704,"Open - Breached","Open - On Track"),IF((D1704-B1704)*24&lt;=X1704,"Met","Breached")))</f>
        <v>Met</v>
      </c>
    </row>
    <row r="1705" spans="1:25" x14ac:dyDescent="0.25">
      <c r="A1705" s="9" t="s">
        <v>3911</v>
      </c>
      <c r="B1705" s="23">
        <v>45975.452083333301</v>
      </c>
      <c r="C1705" s="23">
        <v>45975.463888888902</v>
      </c>
      <c r="D1705" s="23">
        <v>45978.415972222203</v>
      </c>
      <c r="E1705" s="9" t="s">
        <v>212</v>
      </c>
      <c r="F1705" s="9" t="s">
        <v>189</v>
      </c>
      <c r="G1705" s="9" t="s">
        <v>213</v>
      </c>
      <c r="H1705" s="9" t="s">
        <v>163</v>
      </c>
      <c r="I1705" s="9" t="s">
        <v>250</v>
      </c>
      <c r="J1705" s="9" t="s">
        <v>3254</v>
      </c>
      <c r="K1705" s="9" t="s">
        <v>225</v>
      </c>
      <c r="L1705" s="9" t="s">
        <v>104</v>
      </c>
      <c r="M1705" s="9" t="s">
        <v>3171</v>
      </c>
      <c r="N1705" s="9" t="s">
        <v>199</v>
      </c>
      <c r="O1705" s="9" t="s">
        <v>176</v>
      </c>
      <c r="P1705" s="9" t="s">
        <v>330</v>
      </c>
      <c r="Q1705" s="9" t="s">
        <v>219</v>
      </c>
      <c r="R1705" s="9">
        <v>0</v>
      </c>
      <c r="S1705" s="9">
        <v>49</v>
      </c>
      <c r="T1705" s="9" t="s">
        <v>229</v>
      </c>
      <c r="U1705" s="9" t="s">
        <v>290</v>
      </c>
      <c r="X1705" s="9">
        <f>INDEX(SLA_Policy!$D$2:$D$5,MATCH(F1705,SLA_Policy!$A$2:$A$5,0))</f>
        <v>120</v>
      </c>
      <c r="Y1705" s="9" t="str">
        <f>IF(E1705="Cancelled","Excluded",IF(D1705="",IF((SLA_Policy!$B$8-B1705)*24&gt;X1705,"Open - Breached","Open - On Track"),IF((D1705-B1705)*24&lt;=X1705,"Met","Breached")))</f>
        <v>Met</v>
      </c>
    </row>
    <row r="1706" spans="1:25" x14ac:dyDescent="0.25">
      <c r="A1706" s="9" t="s">
        <v>3912</v>
      </c>
      <c r="B1706" s="23">
        <v>45975.454166666699</v>
      </c>
      <c r="C1706" s="23">
        <v>45975.462500000001</v>
      </c>
      <c r="D1706" s="23">
        <v>45975.494444444397</v>
      </c>
      <c r="E1706" s="9" t="s">
        <v>212</v>
      </c>
      <c r="F1706" s="9" t="s">
        <v>187</v>
      </c>
      <c r="G1706" s="9" t="s">
        <v>213</v>
      </c>
      <c r="H1706" s="9" t="s">
        <v>162</v>
      </c>
      <c r="I1706" s="9" t="s">
        <v>345</v>
      </c>
      <c r="J1706" s="9" t="s">
        <v>3913</v>
      </c>
      <c r="K1706" s="9" t="s">
        <v>246</v>
      </c>
      <c r="L1706" s="9" t="s">
        <v>226</v>
      </c>
      <c r="M1706" s="9" t="s">
        <v>890</v>
      </c>
      <c r="N1706" s="9" t="s">
        <v>199</v>
      </c>
      <c r="O1706" s="9" t="s">
        <v>116</v>
      </c>
      <c r="P1706" s="9" t="s">
        <v>234</v>
      </c>
      <c r="Q1706" s="9" t="s">
        <v>219</v>
      </c>
      <c r="R1706" s="9">
        <v>0</v>
      </c>
      <c r="S1706" s="9">
        <v>11</v>
      </c>
      <c r="U1706" s="9" t="s">
        <v>376</v>
      </c>
      <c r="X1706" s="9">
        <f>INDEX(SLA_Policy!$D$2:$D$5,MATCH(F1706,SLA_Policy!$A$2:$A$5,0))</f>
        <v>8</v>
      </c>
      <c r="Y1706" s="9" t="str">
        <f>IF(E1706="Cancelled","Excluded",IF(D1706="",IF((SLA_Policy!$B$8-B1706)*24&gt;X1706,"Open - Breached","Open - On Track"),IF((D1706-B1706)*24&lt;=X1706,"Met","Breached")))</f>
        <v>Met</v>
      </c>
    </row>
    <row r="1707" spans="1:25" x14ac:dyDescent="0.25">
      <c r="A1707" s="9" t="s">
        <v>3914</v>
      </c>
      <c r="B1707" s="23">
        <v>45975.458333333299</v>
      </c>
      <c r="C1707" s="23">
        <v>45975.608333333301</v>
      </c>
      <c r="D1707" s="23">
        <v>45975.722916666702</v>
      </c>
      <c r="E1707" s="9" t="s">
        <v>212</v>
      </c>
      <c r="F1707" s="9" t="s">
        <v>189</v>
      </c>
      <c r="G1707" s="9" t="s">
        <v>213</v>
      </c>
      <c r="H1707" s="9" t="s">
        <v>167</v>
      </c>
      <c r="I1707" s="9" t="s">
        <v>362</v>
      </c>
      <c r="J1707" s="9" t="s">
        <v>3915</v>
      </c>
      <c r="K1707" s="9" t="s">
        <v>262</v>
      </c>
      <c r="L1707" s="9" t="s">
        <v>104</v>
      </c>
      <c r="M1707" s="9" t="s">
        <v>1142</v>
      </c>
      <c r="N1707" s="9" t="s">
        <v>196</v>
      </c>
      <c r="O1707" s="9" t="s">
        <v>176</v>
      </c>
      <c r="P1707" s="9" t="s">
        <v>419</v>
      </c>
      <c r="Q1707" s="9" t="s">
        <v>219</v>
      </c>
      <c r="R1707" s="9">
        <v>0</v>
      </c>
      <c r="S1707" s="9">
        <v>116</v>
      </c>
      <c r="U1707" s="9" t="s">
        <v>248</v>
      </c>
      <c r="X1707" s="9">
        <f>INDEX(SLA_Policy!$D$2:$D$5,MATCH(F1707,SLA_Policy!$A$2:$A$5,0))</f>
        <v>120</v>
      </c>
      <c r="Y1707" s="9" t="str">
        <f>IF(E1707="Cancelled","Excluded",IF(D1707="",IF((SLA_Policy!$B$8-B1707)*24&gt;X1707,"Open - Breached","Open - On Track"),IF((D1707-B1707)*24&lt;=X1707,"Met","Breached")))</f>
        <v>Met</v>
      </c>
    </row>
    <row r="1708" spans="1:25" x14ac:dyDescent="0.25">
      <c r="A1708" s="9" t="s">
        <v>3916</v>
      </c>
      <c r="B1708" s="23">
        <v>45975.462500000001</v>
      </c>
      <c r="C1708" s="23">
        <v>45975.463888888902</v>
      </c>
      <c r="D1708" s="23">
        <v>45978.357638888898</v>
      </c>
      <c r="E1708" s="9" t="s">
        <v>212</v>
      </c>
      <c r="F1708" s="9" t="s">
        <v>188</v>
      </c>
      <c r="G1708" s="9" t="s">
        <v>213</v>
      </c>
      <c r="H1708" s="9" t="s">
        <v>166</v>
      </c>
      <c r="I1708" s="9" t="s">
        <v>398</v>
      </c>
      <c r="J1708" s="9" t="s">
        <v>3917</v>
      </c>
      <c r="K1708" s="9" t="s">
        <v>215</v>
      </c>
      <c r="L1708" s="9" t="s">
        <v>104</v>
      </c>
      <c r="M1708" s="9" t="s">
        <v>3406</v>
      </c>
      <c r="N1708" s="9" t="s">
        <v>198</v>
      </c>
      <c r="O1708" s="9" t="s">
        <v>181</v>
      </c>
      <c r="P1708" s="9" t="s">
        <v>449</v>
      </c>
      <c r="Q1708" s="9" t="s">
        <v>219</v>
      </c>
      <c r="R1708" s="9">
        <v>0</v>
      </c>
      <c r="S1708" s="9">
        <v>29</v>
      </c>
      <c r="U1708" s="9" t="s">
        <v>290</v>
      </c>
      <c r="X1708" s="9">
        <f>INDEX(SLA_Policy!$D$2:$D$5,MATCH(F1708,SLA_Policy!$A$2:$A$5,0))</f>
        <v>72</v>
      </c>
      <c r="Y1708" s="9" t="str">
        <f>IF(E1708="Cancelled","Excluded",IF(D1708="",IF((SLA_Policy!$B$8-B1708)*24&gt;X1708,"Open - Breached","Open - On Track"),IF((D1708-B1708)*24&lt;=X1708,"Met","Breached")))</f>
        <v>Met</v>
      </c>
    </row>
    <row r="1709" spans="1:25" x14ac:dyDescent="0.25">
      <c r="A1709" s="9" t="s">
        <v>3918</v>
      </c>
      <c r="B1709" s="23">
        <v>45975.466666666704</v>
      </c>
      <c r="C1709" s="23">
        <v>45975.503472222197</v>
      </c>
      <c r="D1709" s="23">
        <v>45979.463888888902</v>
      </c>
      <c r="E1709" s="9" t="s">
        <v>212</v>
      </c>
      <c r="F1709" s="9" t="s">
        <v>189</v>
      </c>
      <c r="G1709" s="9" t="s">
        <v>213</v>
      </c>
      <c r="H1709" s="9" t="s">
        <v>162</v>
      </c>
      <c r="I1709" s="9" t="s">
        <v>345</v>
      </c>
      <c r="J1709" s="9" t="s">
        <v>3919</v>
      </c>
      <c r="K1709" s="9" t="s">
        <v>239</v>
      </c>
      <c r="L1709" s="9" t="s">
        <v>293</v>
      </c>
      <c r="M1709" s="9" t="s">
        <v>3920</v>
      </c>
      <c r="N1709" s="9" t="s">
        <v>197</v>
      </c>
      <c r="O1709" s="9" t="s">
        <v>116</v>
      </c>
      <c r="P1709" s="9" t="s">
        <v>342</v>
      </c>
      <c r="Q1709" s="9" t="s">
        <v>219</v>
      </c>
      <c r="R1709" s="9">
        <v>1</v>
      </c>
      <c r="S1709" s="9">
        <v>41</v>
      </c>
      <c r="U1709" s="9" t="s">
        <v>266</v>
      </c>
      <c r="X1709" s="9">
        <f>INDEX(SLA_Policy!$D$2:$D$5,MATCH(F1709,SLA_Policy!$A$2:$A$5,0))</f>
        <v>120</v>
      </c>
      <c r="Y1709" s="9" t="str">
        <f>IF(E1709="Cancelled","Excluded",IF(D1709="",IF((SLA_Policy!$B$8-B1709)*24&gt;X1709,"Open - Breached","Open - On Track"),IF((D1709-B1709)*24&lt;=X1709,"Met","Breached")))</f>
        <v>Met</v>
      </c>
    </row>
    <row r="1710" spans="1:25" x14ac:dyDescent="0.25">
      <c r="A1710" s="9" t="s">
        <v>3921</v>
      </c>
      <c r="B1710" s="23">
        <v>45975.474999999999</v>
      </c>
      <c r="C1710" s="23">
        <v>45975.4777777778</v>
      </c>
      <c r="D1710" s="23">
        <v>45978.389583333301</v>
      </c>
      <c r="E1710" s="9" t="s">
        <v>212</v>
      </c>
      <c r="F1710" s="9" t="s">
        <v>189</v>
      </c>
      <c r="G1710" s="9" t="s">
        <v>213</v>
      </c>
      <c r="H1710" s="9" t="s">
        <v>167</v>
      </c>
      <c r="I1710" s="9" t="s">
        <v>362</v>
      </c>
      <c r="J1710" s="9" t="s">
        <v>3922</v>
      </c>
      <c r="K1710" s="9" t="s">
        <v>225</v>
      </c>
      <c r="L1710" s="9" t="s">
        <v>104</v>
      </c>
      <c r="M1710" s="9" t="s">
        <v>577</v>
      </c>
      <c r="N1710" s="9" t="s">
        <v>198</v>
      </c>
      <c r="O1710" s="9" t="s">
        <v>176</v>
      </c>
      <c r="P1710" s="9" t="s">
        <v>228</v>
      </c>
      <c r="Q1710" s="9" t="s">
        <v>219</v>
      </c>
      <c r="R1710" s="9">
        <v>0</v>
      </c>
      <c r="S1710" s="9">
        <v>17</v>
      </c>
      <c r="U1710" s="9" t="s">
        <v>248</v>
      </c>
      <c r="X1710" s="9">
        <f>INDEX(SLA_Policy!$D$2:$D$5,MATCH(F1710,SLA_Policy!$A$2:$A$5,0))</f>
        <v>120</v>
      </c>
      <c r="Y1710" s="9" t="str">
        <f>IF(E1710="Cancelled","Excluded",IF(D1710="",IF((SLA_Policy!$B$8-B1710)*24&gt;X1710,"Open - Breached","Open - On Track"),IF((D1710-B1710)*24&lt;=X1710,"Met","Breached")))</f>
        <v>Met</v>
      </c>
    </row>
    <row r="1711" spans="1:25" x14ac:dyDescent="0.25">
      <c r="A1711" s="9" t="s">
        <v>3923</v>
      </c>
      <c r="B1711" s="23">
        <v>45975.481249999997</v>
      </c>
      <c r="C1711" s="23">
        <v>45975.484722222202</v>
      </c>
      <c r="D1711" s="23">
        <v>45975.607638888898</v>
      </c>
      <c r="E1711" s="9" t="s">
        <v>212</v>
      </c>
      <c r="F1711" s="9" t="s">
        <v>187</v>
      </c>
      <c r="G1711" s="9" t="s">
        <v>236</v>
      </c>
      <c r="H1711" s="9" t="s">
        <v>161</v>
      </c>
      <c r="I1711" s="9" t="s">
        <v>505</v>
      </c>
      <c r="J1711" s="9" t="s">
        <v>3924</v>
      </c>
      <c r="K1711" s="9" t="s">
        <v>225</v>
      </c>
      <c r="L1711" s="9" t="s">
        <v>395</v>
      </c>
      <c r="M1711" s="9" t="s">
        <v>700</v>
      </c>
      <c r="N1711" s="9" t="s">
        <v>196</v>
      </c>
      <c r="O1711" s="9" t="s">
        <v>177</v>
      </c>
      <c r="P1711" s="9" t="s">
        <v>300</v>
      </c>
      <c r="Q1711" s="9" t="s">
        <v>273</v>
      </c>
      <c r="R1711" s="9">
        <v>0</v>
      </c>
      <c r="S1711" s="9">
        <v>13</v>
      </c>
      <c r="U1711" s="9" t="s">
        <v>242</v>
      </c>
      <c r="X1711" s="9">
        <f>INDEX(SLA_Policy!$D$2:$D$5,MATCH(F1711,SLA_Policy!$A$2:$A$5,0))</f>
        <v>8</v>
      </c>
      <c r="Y1711" s="9" t="str">
        <f>IF(E1711="Cancelled","Excluded",IF(D1711="",IF((SLA_Policy!$B$8-B1711)*24&gt;X1711,"Open - Breached","Open - On Track"),IF((D1711-B1711)*24&lt;=X1711,"Met","Breached")))</f>
        <v>Met</v>
      </c>
    </row>
    <row r="1712" spans="1:25" x14ac:dyDescent="0.25">
      <c r="A1712" s="9" t="s">
        <v>3925</v>
      </c>
      <c r="B1712" s="23">
        <v>45975.520833333299</v>
      </c>
      <c r="C1712" s="23">
        <v>45975.535416666702</v>
      </c>
      <c r="D1712" s="23">
        <v>45978.374305555597</v>
      </c>
      <c r="E1712" s="9" t="s">
        <v>212</v>
      </c>
      <c r="F1712" s="9" t="s">
        <v>188</v>
      </c>
      <c r="G1712" s="9" t="s">
        <v>236</v>
      </c>
      <c r="H1712" s="9" t="s">
        <v>161</v>
      </c>
      <c r="I1712" s="9" t="s">
        <v>237</v>
      </c>
      <c r="J1712" s="9" t="s">
        <v>2450</v>
      </c>
      <c r="K1712" s="9" t="s">
        <v>225</v>
      </c>
      <c r="L1712" s="9" t="s">
        <v>104</v>
      </c>
      <c r="M1712" s="9" t="s">
        <v>2676</v>
      </c>
      <c r="N1712" s="9" t="s">
        <v>196</v>
      </c>
      <c r="O1712" s="9" t="s">
        <v>177</v>
      </c>
      <c r="P1712" s="9" t="s">
        <v>457</v>
      </c>
      <c r="Q1712" s="9" t="s">
        <v>219</v>
      </c>
      <c r="R1712" s="9">
        <v>0</v>
      </c>
      <c r="S1712" s="9">
        <v>6</v>
      </c>
      <c r="U1712" s="9" t="s">
        <v>242</v>
      </c>
      <c r="X1712" s="9">
        <f>INDEX(SLA_Policy!$D$2:$D$5,MATCH(F1712,SLA_Policy!$A$2:$A$5,0))</f>
        <v>72</v>
      </c>
      <c r="Y1712" s="9" t="str">
        <f>IF(E1712="Cancelled","Excluded",IF(D1712="",IF((SLA_Policy!$B$8-B1712)*24&gt;X1712,"Open - Breached","Open - On Track"),IF((D1712-B1712)*24&lt;=X1712,"Met","Breached")))</f>
        <v>Met</v>
      </c>
    </row>
    <row r="1713" spans="1:25" x14ac:dyDescent="0.25">
      <c r="A1713" s="9" t="s">
        <v>3926</v>
      </c>
      <c r="B1713" s="23">
        <v>45975.5222222222</v>
      </c>
      <c r="C1713" s="23">
        <v>45975.567361111098</v>
      </c>
      <c r="D1713" s="23">
        <v>45975.573611111096</v>
      </c>
      <c r="E1713" s="9" t="s">
        <v>212</v>
      </c>
      <c r="F1713" s="9" t="s">
        <v>188</v>
      </c>
      <c r="G1713" s="9" t="s">
        <v>213</v>
      </c>
      <c r="H1713" s="9" t="s">
        <v>162</v>
      </c>
      <c r="I1713" s="9" t="s">
        <v>393</v>
      </c>
      <c r="J1713" s="9" t="s">
        <v>896</v>
      </c>
      <c r="K1713" s="9" t="s">
        <v>239</v>
      </c>
      <c r="L1713" s="9" t="s">
        <v>226</v>
      </c>
      <c r="M1713" s="9" t="s">
        <v>1651</v>
      </c>
      <c r="N1713" s="9" t="s">
        <v>196</v>
      </c>
      <c r="O1713" s="9" t="s">
        <v>116</v>
      </c>
      <c r="P1713" s="9" t="s">
        <v>574</v>
      </c>
      <c r="Q1713" s="9" t="s">
        <v>219</v>
      </c>
      <c r="R1713" s="9">
        <v>0</v>
      </c>
      <c r="S1713" s="9">
        <v>14</v>
      </c>
      <c r="U1713" s="9" t="s">
        <v>661</v>
      </c>
      <c r="X1713" s="9">
        <f>INDEX(SLA_Policy!$D$2:$D$5,MATCH(F1713,SLA_Policy!$A$2:$A$5,0))</f>
        <v>72</v>
      </c>
      <c r="Y1713" s="9" t="str">
        <f>IF(E1713="Cancelled","Excluded",IF(D1713="",IF((SLA_Policy!$B$8-B1713)*24&gt;X1713,"Open - Breached","Open - On Track"),IF((D1713-B1713)*24&lt;=X1713,"Met","Breached")))</f>
        <v>Met</v>
      </c>
    </row>
    <row r="1714" spans="1:25" x14ac:dyDescent="0.25">
      <c r="A1714" s="9" t="s">
        <v>3927</v>
      </c>
      <c r="B1714" s="23">
        <v>45975.547222222202</v>
      </c>
      <c r="C1714" s="23">
        <v>45975.689583333296</v>
      </c>
      <c r="D1714" s="23">
        <v>45978.402777777803</v>
      </c>
      <c r="E1714" s="9" t="s">
        <v>212</v>
      </c>
      <c r="F1714" s="9" t="s">
        <v>189</v>
      </c>
      <c r="G1714" s="9" t="s">
        <v>213</v>
      </c>
      <c r="H1714" s="9" t="s">
        <v>162</v>
      </c>
      <c r="I1714" s="9" t="s">
        <v>393</v>
      </c>
      <c r="J1714" s="9" t="s">
        <v>3928</v>
      </c>
      <c r="K1714" s="9" t="s">
        <v>215</v>
      </c>
      <c r="L1714" s="9" t="s">
        <v>270</v>
      </c>
      <c r="M1714" s="9" t="s">
        <v>2751</v>
      </c>
      <c r="N1714" s="9" t="s">
        <v>196</v>
      </c>
      <c r="O1714" s="9" t="s">
        <v>116</v>
      </c>
      <c r="P1714" s="9" t="s">
        <v>551</v>
      </c>
      <c r="Q1714" s="9" t="s">
        <v>219</v>
      </c>
      <c r="R1714" s="9">
        <v>0</v>
      </c>
      <c r="S1714" s="9">
        <v>18</v>
      </c>
      <c r="U1714" s="9" t="s">
        <v>290</v>
      </c>
      <c r="X1714" s="9">
        <f>INDEX(SLA_Policy!$D$2:$D$5,MATCH(F1714,SLA_Policy!$A$2:$A$5,0))</f>
        <v>120</v>
      </c>
      <c r="Y1714" s="9" t="str">
        <f>IF(E1714="Cancelled","Excluded",IF(D1714="",IF((SLA_Policy!$B$8-B1714)*24&gt;X1714,"Open - Breached","Open - On Track"),IF((D1714-B1714)*24&lt;=X1714,"Met","Breached")))</f>
        <v>Met</v>
      </c>
    </row>
    <row r="1715" spans="1:25" x14ac:dyDescent="0.25">
      <c r="A1715" s="9" t="s">
        <v>3929</v>
      </c>
      <c r="B1715" s="23">
        <v>45975.5715277778</v>
      </c>
      <c r="C1715" s="23">
        <v>45975.574999999997</v>
      </c>
      <c r="D1715" s="23">
        <v>45975.691666666702</v>
      </c>
      <c r="E1715" s="9" t="s">
        <v>212</v>
      </c>
      <c r="F1715" s="9" t="s">
        <v>189</v>
      </c>
      <c r="G1715" s="9" t="s">
        <v>213</v>
      </c>
      <c r="H1715" s="9" t="s">
        <v>161</v>
      </c>
      <c r="I1715" s="9" t="s">
        <v>454</v>
      </c>
      <c r="J1715" s="9" t="s">
        <v>2790</v>
      </c>
      <c r="K1715" s="9" t="s">
        <v>246</v>
      </c>
      <c r="L1715" s="9" t="s">
        <v>293</v>
      </c>
      <c r="M1715" s="9" t="s">
        <v>1065</v>
      </c>
      <c r="N1715" s="9" t="s">
        <v>200</v>
      </c>
      <c r="O1715" s="9" t="s">
        <v>116</v>
      </c>
      <c r="P1715" s="9" t="s">
        <v>525</v>
      </c>
      <c r="Q1715" s="9" t="s">
        <v>219</v>
      </c>
      <c r="R1715" s="9">
        <v>0</v>
      </c>
      <c r="S1715" s="9">
        <v>12</v>
      </c>
      <c r="U1715" s="9" t="s">
        <v>221</v>
      </c>
      <c r="W1715" s="9">
        <v>5</v>
      </c>
      <c r="X1715" s="9">
        <f>INDEX(SLA_Policy!$D$2:$D$5,MATCH(F1715,SLA_Policy!$A$2:$A$5,0))</f>
        <v>120</v>
      </c>
      <c r="Y1715" s="9" t="str">
        <f>IF(E1715="Cancelled","Excluded",IF(D1715="",IF((SLA_Policy!$B$8-B1715)*24&gt;X1715,"Open - Breached","Open - On Track"),IF((D1715-B1715)*24&lt;=X1715,"Met","Breached")))</f>
        <v>Met</v>
      </c>
    </row>
    <row r="1716" spans="1:25" x14ac:dyDescent="0.25">
      <c r="A1716" s="9" t="s">
        <v>3930</v>
      </c>
      <c r="B1716" s="23">
        <v>45975.579861111102</v>
      </c>
      <c r="C1716" s="23">
        <v>45975.587500000001</v>
      </c>
      <c r="D1716" s="23">
        <v>45978.336805555598</v>
      </c>
      <c r="E1716" s="9" t="s">
        <v>212</v>
      </c>
      <c r="F1716" s="9" t="s">
        <v>188</v>
      </c>
      <c r="G1716" s="9" t="s">
        <v>236</v>
      </c>
      <c r="H1716" s="9" t="s">
        <v>164</v>
      </c>
      <c r="I1716" s="9" t="s">
        <v>421</v>
      </c>
      <c r="J1716" s="9" t="s">
        <v>2690</v>
      </c>
      <c r="K1716" s="9" t="s">
        <v>246</v>
      </c>
      <c r="L1716" s="9" t="s">
        <v>293</v>
      </c>
      <c r="M1716" s="9" t="s">
        <v>1669</v>
      </c>
      <c r="N1716" s="9" t="s">
        <v>199</v>
      </c>
      <c r="O1716" s="9" t="s">
        <v>116</v>
      </c>
      <c r="P1716" s="9" t="s">
        <v>234</v>
      </c>
      <c r="Q1716" s="9" t="s">
        <v>219</v>
      </c>
      <c r="R1716" s="9">
        <v>0</v>
      </c>
      <c r="S1716" s="9">
        <v>18</v>
      </c>
      <c r="T1716" s="9" t="s">
        <v>343</v>
      </c>
      <c r="U1716" s="9" t="s">
        <v>242</v>
      </c>
      <c r="W1716" s="9">
        <v>5</v>
      </c>
      <c r="X1716" s="9">
        <f>INDEX(SLA_Policy!$D$2:$D$5,MATCH(F1716,SLA_Policy!$A$2:$A$5,0))</f>
        <v>72</v>
      </c>
      <c r="Y1716" s="9" t="str">
        <f>IF(E1716="Cancelled","Excluded",IF(D1716="",IF((SLA_Policy!$B$8-B1716)*24&gt;X1716,"Open - Breached","Open - On Track"),IF((D1716-B1716)*24&lt;=X1716,"Met","Breached")))</f>
        <v>Met</v>
      </c>
    </row>
    <row r="1717" spans="1:25" x14ac:dyDescent="0.25">
      <c r="A1717" s="9" t="s">
        <v>3931</v>
      </c>
      <c r="B1717" s="23">
        <v>45975.594444444498</v>
      </c>
      <c r="C1717" s="23">
        <v>45975.6</v>
      </c>
      <c r="D1717" s="23">
        <v>45978.327083333301</v>
      </c>
      <c r="E1717" s="9" t="s">
        <v>212</v>
      </c>
      <c r="F1717" s="9" t="s">
        <v>189</v>
      </c>
      <c r="G1717" s="9" t="s">
        <v>213</v>
      </c>
      <c r="H1717" s="9" t="s">
        <v>163</v>
      </c>
      <c r="I1717" s="9" t="s">
        <v>250</v>
      </c>
      <c r="J1717" s="9" t="s">
        <v>251</v>
      </c>
      <c r="K1717" s="9" t="s">
        <v>246</v>
      </c>
      <c r="L1717" s="9" t="s">
        <v>226</v>
      </c>
      <c r="M1717" s="9" t="s">
        <v>1947</v>
      </c>
      <c r="N1717" s="9" t="s">
        <v>200</v>
      </c>
      <c r="O1717" s="9" t="s">
        <v>176</v>
      </c>
      <c r="P1717" s="9" t="s">
        <v>1159</v>
      </c>
      <c r="Q1717" s="9" t="s">
        <v>219</v>
      </c>
      <c r="R1717" s="9">
        <v>0</v>
      </c>
      <c r="S1717" s="9">
        <v>31</v>
      </c>
      <c r="T1717" s="9" t="s">
        <v>229</v>
      </c>
      <c r="U1717" s="9" t="s">
        <v>376</v>
      </c>
      <c r="W1717" s="9">
        <v>4</v>
      </c>
      <c r="X1717" s="9">
        <f>INDEX(SLA_Policy!$D$2:$D$5,MATCH(F1717,SLA_Policy!$A$2:$A$5,0))</f>
        <v>120</v>
      </c>
      <c r="Y1717" s="9" t="str">
        <f>IF(E1717="Cancelled","Excluded",IF(D1717="",IF((SLA_Policy!$B$8-B1717)*24&gt;X1717,"Open - Breached","Open - On Track"),IF((D1717-B1717)*24&lt;=X1717,"Met","Breached")))</f>
        <v>Met</v>
      </c>
    </row>
    <row r="1718" spans="1:25" x14ac:dyDescent="0.25">
      <c r="A1718" s="9" t="s">
        <v>3932</v>
      </c>
      <c r="B1718" s="23">
        <v>45975.595138888901</v>
      </c>
      <c r="C1718" s="23">
        <v>45975.672222222202</v>
      </c>
      <c r="D1718" s="23">
        <v>45978.370138888902</v>
      </c>
      <c r="E1718" s="9" t="s">
        <v>212</v>
      </c>
      <c r="F1718" s="9" t="s">
        <v>189</v>
      </c>
      <c r="G1718" s="9" t="s">
        <v>236</v>
      </c>
      <c r="H1718" s="9" t="s">
        <v>164</v>
      </c>
      <c r="I1718" s="9" t="s">
        <v>421</v>
      </c>
      <c r="J1718" s="9" t="s">
        <v>2093</v>
      </c>
      <c r="K1718" s="9" t="s">
        <v>246</v>
      </c>
      <c r="L1718" s="9" t="s">
        <v>216</v>
      </c>
      <c r="M1718" s="9" t="s">
        <v>3933</v>
      </c>
      <c r="N1718" s="9" t="s">
        <v>196</v>
      </c>
      <c r="O1718" s="9" t="s">
        <v>180</v>
      </c>
      <c r="P1718" s="9" t="s">
        <v>368</v>
      </c>
      <c r="Q1718" s="9" t="s">
        <v>219</v>
      </c>
      <c r="R1718" s="9">
        <v>0</v>
      </c>
      <c r="S1718" s="9">
        <v>35</v>
      </c>
      <c r="T1718" s="9" t="s">
        <v>343</v>
      </c>
      <c r="U1718" s="9" t="s">
        <v>242</v>
      </c>
      <c r="X1718" s="9">
        <f>INDEX(SLA_Policy!$D$2:$D$5,MATCH(F1718,SLA_Policy!$A$2:$A$5,0))</f>
        <v>120</v>
      </c>
      <c r="Y1718" s="9" t="str">
        <f>IF(E1718="Cancelled","Excluded",IF(D1718="",IF((SLA_Policy!$B$8-B1718)*24&gt;X1718,"Open - Breached","Open - On Track"),IF((D1718-B1718)*24&lt;=X1718,"Met","Breached")))</f>
        <v>Met</v>
      </c>
    </row>
    <row r="1719" spans="1:25" x14ac:dyDescent="0.25">
      <c r="A1719" s="9" t="s">
        <v>3934</v>
      </c>
      <c r="B1719" s="23">
        <v>45975.609722222202</v>
      </c>
      <c r="C1719" s="23">
        <v>45975.645833333299</v>
      </c>
      <c r="D1719" s="23">
        <v>45979.414583333302</v>
      </c>
      <c r="E1719" s="9" t="s">
        <v>212</v>
      </c>
      <c r="F1719" s="9" t="s">
        <v>188</v>
      </c>
      <c r="G1719" s="9" t="s">
        <v>213</v>
      </c>
      <c r="H1719" s="9" t="s">
        <v>165</v>
      </c>
      <c r="I1719" s="9" t="s">
        <v>469</v>
      </c>
      <c r="J1719" s="9" t="s">
        <v>1233</v>
      </c>
      <c r="K1719" s="9" t="s">
        <v>239</v>
      </c>
      <c r="L1719" s="9" t="s">
        <v>226</v>
      </c>
      <c r="M1719" s="9" t="s">
        <v>1641</v>
      </c>
      <c r="N1719" s="9" t="s">
        <v>197</v>
      </c>
      <c r="O1719" s="9" t="s">
        <v>176</v>
      </c>
      <c r="P1719" s="9" t="s">
        <v>330</v>
      </c>
      <c r="Q1719" s="9" t="s">
        <v>219</v>
      </c>
      <c r="R1719" s="9">
        <v>2</v>
      </c>
      <c r="S1719" s="9">
        <v>37</v>
      </c>
      <c r="U1719" s="9" t="s">
        <v>230</v>
      </c>
      <c r="X1719" s="9">
        <f>INDEX(SLA_Policy!$D$2:$D$5,MATCH(F1719,SLA_Policy!$A$2:$A$5,0))</f>
        <v>72</v>
      </c>
      <c r="Y1719" s="9" t="str">
        <f>IF(E1719="Cancelled","Excluded",IF(D1719="",IF((SLA_Policy!$B$8-B1719)*24&gt;X1719,"Open - Breached","Open - On Track"),IF((D1719-B1719)*24&lt;=X1719,"Met","Breached")))</f>
        <v>Breached</v>
      </c>
    </row>
    <row r="1720" spans="1:25" x14ac:dyDescent="0.25">
      <c r="A1720" s="9" t="s">
        <v>3935</v>
      </c>
      <c r="B1720" s="23">
        <v>45975.6118055556</v>
      </c>
      <c r="C1720" s="23">
        <v>45975.652083333298</v>
      </c>
      <c r="D1720" s="23">
        <v>45978.335416666698</v>
      </c>
      <c r="E1720" s="9" t="s">
        <v>212</v>
      </c>
      <c r="F1720" s="9" t="s">
        <v>188</v>
      </c>
      <c r="G1720" s="9" t="s">
        <v>236</v>
      </c>
      <c r="H1720" s="9" t="s">
        <v>162</v>
      </c>
      <c r="I1720" s="9" t="s">
        <v>280</v>
      </c>
      <c r="J1720" s="9" t="s">
        <v>3936</v>
      </c>
      <c r="K1720" s="9" t="s">
        <v>215</v>
      </c>
      <c r="L1720" s="9" t="s">
        <v>307</v>
      </c>
      <c r="M1720" s="9" t="s">
        <v>1076</v>
      </c>
      <c r="N1720" s="9" t="s">
        <v>197</v>
      </c>
      <c r="O1720" s="9" t="s">
        <v>179</v>
      </c>
      <c r="P1720" s="9" t="s">
        <v>284</v>
      </c>
      <c r="Q1720" s="9" t="s">
        <v>219</v>
      </c>
      <c r="R1720" s="9">
        <v>0</v>
      </c>
      <c r="S1720" s="9">
        <v>13</v>
      </c>
      <c r="U1720" s="9" t="s">
        <v>242</v>
      </c>
      <c r="X1720" s="9">
        <f>INDEX(SLA_Policy!$D$2:$D$5,MATCH(F1720,SLA_Policy!$A$2:$A$5,0))</f>
        <v>72</v>
      </c>
      <c r="Y1720" s="9" t="str">
        <f>IF(E1720="Cancelled","Excluded",IF(D1720="",IF((SLA_Policy!$B$8-B1720)*24&gt;X1720,"Open - Breached","Open - On Track"),IF((D1720-B1720)*24&lt;=X1720,"Met","Breached")))</f>
        <v>Met</v>
      </c>
    </row>
    <row r="1721" spans="1:25" x14ac:dyDescent="0.25">
      <c r="A1721" s="9" t="s">
        <v>3937</v>
      </c>
      <c r="B1721" s="23">
        <v>45975.625</v>
      </c>
      <c r="C1721" s="23">
        <v>45975.670138888898</v>
      </c>
      <c r="D1721" s="23">
        <v>45978.361111111102</v>
      </c>
      <c r="E1721" s="9" t="s">
        <v>212</v>
      </c>
      <c r="F1721" s="9" t="s">
        <v>189</v>
      </c>
      <c r="G1721" s="9" t="s">
        <v>236</v>
      </c>
      <c r="H1721" s="9" t="s">
        <v>167</v>
      </c>
      <c r="I1721" s="9" t="s">
        <v>255</v>
      </c>
      <c r="J1721" s="9" t="s">
        <v>3938</v>
      </c>
      <c r="K1721" s="9" t="s">
        <v>246</v>
      </c>
      <c r="L1721" s="9" t="s">
        <v>104</v>
      </c>
      <c r="M1721" s="9" t="s">
        <v>1229</v>
      </c>
      <c r="N1721" s="9" t="s">
        <v>196</v>
      </c>
      <c r="O1721" s="9" t="s">
        <v>176</v>
      </c>
      <c r="P1721" s="9" t="s">
        <v>228</v>
      </c>
      <c r="Q1721" s="9" t="s">
        <v>219</v>
      </c>
      <c r="R1721" s="9">
        <v>0</v>
      </c>
      <c r="S1721" s="9">
        <v>23</v>
      </c>
      <c r="U1721" s="9" t="s">
        <v>242</v>
      </c>
      <c r="X1721" s="9">
        <f>INDEX(SLA_Policy!$D$2:$D$5,MATCH(F1721,SLA_Policy!$A$2:$A$5,0))</f>
        <v>120</v>
      </c>
      <c r="Y1721" s="9" t="str">
        <f>IF(E1721="Cancelled","Excluded",IF(D1721="",IF((SLA_Policy!$B$8-B1721)*24&gt;X1721,"Open - Breached","Open - On Track"),IF((D1721-B1721)*24&lt;=X1721,"Met","Breached")))</f>
        <v>Met</v>
      </c>
    </row>
    <row r="1722" spans="1:25" x14ac:dyDescent="0.25">
      <c r="A1722" s="9" t="s">
        <v>3939</v>
      </c>
      <c r="B1722" s="23">
        <v>45975.636805555601</v>
      </c>
      <c r="C1722" s="23">
        <v>45975.6652777778</v>
      </c>
      <c r="D1722" s="23">
        <v>45979.408333333296</v>
      </c>
      <c r="E1722" s="9" t="s">
        <v>212</v>
      </c>
      <c r="F1722" s="9" t="s">
        <v>188</v>
      </c>
      <c r="G1722" s="9" t="s">
        <v>236</v>
      </c>
      <c r="H1722" s="9" t="s">
        <v>163</v>
      </c>
      <c r="I1722" s="9" t="s">
        <v>315</v>
      </c>
      <c r="J1722" s="9" t="s">
        <v>711</v>
      </c>
      <c r="K1722" s="9" t="s">
        <v>262</v>
      </c>
      <c r="L1722" s="9" t="s">
        <v>216</v>
      </c>
      <c r="M1722" s="9" t="s">
        <v>3680</v>
      </c>
      <c r="N1722" s="9" t="s">
        <v>196</v>
      </c>
      <c r="O1722" s="9" t="s">
        <v>180</v>
      </c>
      <c r="P1722" s="9" t="s">
        <v>318</v>
      </c>
      <c r="Q1722" s="9" t="s">
        <v>219</v>
      </c>
      <c r="R1722" s="9">
        <v>0</v>
      </c>
      <c r="S1722" s="9">
        <v>110</v>
      </c>
      <c r="T1722" s="9" t="s">
        <v>136</v>
      </c>
      <c r="U1722" s="9" t="s">
        <v>242</v>
      </c>
      <c r="X1722" s="9">
        <f>INDEX(SLA_Policy!$D$2:$D$5,MATCH(F1722,SLA_Policy!$A$2:$A$5,0))</f>
        <v>72</v>
      </c>
      <c r="Y1722" s="9" t="str">
        <f>IF(E1722="Cancelled","Excluded",IF(D1722="",IF((SLA_Policy!$B$8-B1722)*24&gt;X1722,"Open - Breached","Open - On Track"),IF((D1722-B1722)*24&lt;=X1722,"Met","Breached")))</f>
        <v>Breached</v>
      </c>
    </row>
    <row r="1723" spans="1:25" x14ac:dyDescent="0.25">
      <c r="A1723" s="9" t="s">
        <v>3940</v>
      </c>
      <c r="B1723" s="23">
        <v>45975.649305555598</v>
      </c>
      <c r="C1723" s="23">
        <v>45975.652777777803</v>
      </c>
      <c r="D1723" s="23">
        <v>45975.740277777797</v>
      </c>
      <c r="E1723" s="9" t="s">
        <v>212</v>
      </c>
      <c r="F1723" s="9" t="s">
        <v>187</v>
      </c>
      <c r="G1723" s="9" t="s">
        <v>213</v>
      </c>
      <c r="H1723" s="9" t="s">
        <v>88</v>
      </c>
      <c r="I1723" s="9" t="s">
        <v>92</v>
      </c>
      <c r="J1723" s="9" t="s">
        <v>3941</v>
      </c>
      <c r="K1723" s="9" t="s">
        <v>246</v>
      </c>
      <c r="L1723" s="9" t="s">
        <v>293</v>
      </c>
      <c r="M1723" s="9" t="s">
        <v>1065</v>
      </c>
      <c r="N1723" s="9" t="s">
        <v>198</v>
      </c>
      <c r="O1723" s="9" t="s">
        <v>178</v>
      </c>
      <c r="P1723" s="9" t="s">
        <v>272</v>
      </c>
      <c r="Q1723" s="9" t="s">
        <v>273</v>
      </c>
      <c r="R1723" s="9">
        <v>0</v>
      </c>
      <c r="S1723" s="9">
        <v>21</v>
      </c>
      <c r="T1723" s="9" t="s">
        <v>220</v>
      </c>
      <c r="U1723" s="9" t="s">
        <v>230</v>
      </c>
      <c r="X1723" s="9">
        <f>INDEX(SLA_Policy!$D$2:$D$5,MATCH(F1723,SLA_Policy!$A$2:$A$5,0))</f>
        <v>8</v>
      </c>
      <c r="Y1723" s="9" t="str">
        <f>IF(E1723="Cancelled","Excluded",IF(D1723="",IF((SLA_Policy!$B$8-B1723)*24&gt;X1723,"Open - Breached","Open - On Track"),IF((D1723-B1723)*24&lt;=X1723,"Met","Breached")))</f>
        <v>Met</v>
      </c>
    </row>
    <row r="1724" spans="1:25" x14ac:dyDescent="0.25">
      <c r="A1724" s="9" t="s">
        <v>3942</v>
      </c>
      <c r="B1724" s="23">
        <v>45975.679861111101</v>
      </c>
      <c r="C1724" s="23">
        <v>45975.746527777803</v>
      </c>
      <c r="D1724" s="23">
        <v>45985.326388888898</v>
      </c>
      <c r="E1724" s="9" t="s">
        <v>212</v>
      </c>
      <c r="F1724" s="9" t="s">
        <v>188</v>
      </c>
      <c r="G1724" s="9" t="s">
        <v>236</v>
      </c>
      <c r="H1724" s="9" t="s">
        <v>163</v>
      </c>
      <c r="I1724" s="9" t="s">
        <v>315</v>
      </c>
      <c r="J1724" s="9" t="s">
        <v>3943</v>
      </c>
      <c r="K1724" s="9" t="s">
        <v>246</v>
      </c>
      <c r="L1724" s="9" t="s">
        <v>216</v>
      </c>
      <c r="M1724" s="9" t="s">
        <v>3944</v>
      </c>
      <c r="N1724" s="9" t="s">
        <v>196</v>
      </c>
      <c r="O1724" s="9" t="s">
        <v>180</v>
      </c>
      <c r="P1724" s="9" t="s">
        <v>381</v>
      </c>
      <c r="Q1724" s="9" t="s">
        <v>219</v>
      </c>
      <c r="R1724" s="9">
        <v>0</v>
      </c>
      <c r="S1724" s="9">
        <v>159</v>
      </c>
      <c r="T1724" s="9" t="s">
        <v>136</v>
      </c>
      <c r="U1724" s="9" t="s">
        <v>242</v>
      </c>
      <c r="X1724" s="9">
        <f>INDEX(SLA_Policy!$D$2:$D$5,MATCH(F1724,SLA_Policy!$A$2:$A$5,0))</f>
        <v>72</v>
      </c>
      <c r="Y1724" s="9" t="str">
        <f>IF(E1724="Cancelled","Excluded",IF(D1724="",IF((SLA_Policy!$B$8-B1724)*24&gt;X1724,"Open - Breached","Open - On Track"),IF((D1724-B1724)*24&lt;=X1724,"Met","Breached")))</f>
        <v>Breached</v>
      </c>
    </row>
    <row r="1725" spans="1:25" x14ac:dyDescent="0.25">
      <c r="A1725" s="9" t="s">
        <v>3945</v>
      </c>
      <c r="B1725" s="23">
        <v>45975.702777777798</v>
      </c>
      <c r="C1725" s="23">
        <v>45975.706250000003</v>
      </c>
      <c r="D1725" s="23">
        <v>45978.498611111099</v>
      </c>
      <c r="E1725" s="9" t="s">
        <v>212</v>
      </c>
      <c r="F1725" s="9" t="s">
        <v>187</v>
      </c>
      <c r="G1725" s="9" t="s">
        <v>236</v>
      </c>
      <c r="H1725" s="9" t="s">
        <v>161</v>
      </c>
      <c r="I1725" s="9" t="s">
        <v>237</v>
      </c>
      <c r="J1725" s="9" t="s">
        <v>602</v>
      </c>
      <c r="K1725" s="9" t="s">
        <v>215</v>
      </c>
      <c r="L1725" s="9" t="s">
        <v>104</v>
      </c>
      <c r="M1725" s="9" t="s">
        <v>3946</v>
      </c>
      <c r="N1725" s="9" t="s">
        <v>197</v>
      </c>
      <c r="O1725" s="9" t="s">
        <v>177</v>
      </c>
      <c r="P1725" s="9" t="s">
        <v>241</v>
      </c>
      <c r="Q1725" s="9" t="s">
        <v>273</v>
      </c>
      <c r="R1725" s="9">
        <v>2</v>
      </c>
      <c r="S1725" s="9">
        <v>34</v>
      </c>
      <c r="U1725" s="9" t="s">
        <v>242</v>
      </c>
      <c r="X1725" s="9">
        <f>INDEX(SLA_Policy!$D$2:$D$5,MATCH(F1725,SLA_Policy!$A$2:$A$5,0))</f>
        <v>8</v>
      </c>
      <c r="Y1725" s="9" t="str">
        <f>IF(E1725="Cancelled","Excluded",IF(D1725="",IF((SLA_Policy!$B$8-B1725)*24&gt;X1725,"Open - Breached","Open - On Track"),IF((D1725-B1725)*24&lt;=X1725,"Met","Breached")))</f>
        <v>Breached</v>
      </c>
    </row>
    <row r="1726" spans="1:25" x14ac:dyDescent="0.25">
      <c r="A1726" s="9" t="s">
        <v>3947</v>
      </c>
      <c r="B1726" s="23">
        <v>45975.703472222202</v>
      </c>
      <c r="C1726" s="23">
        <v>45975.735416666699</v>
      </c>
      <c r="D1726" s="23">
        <v>45978.361111111102</v>
      </c>
      <c r="E1726" s="9" t="s">
        <v>212</v>
      </c>
      <c r="F1726" s="9" t="s">
        <v>188</v>
      </c>
      <c r="G1726" s="9" t="s">
        <v>213</v>
      </c>
      <c r="H1726" s="9" t="s">
        <v>166</v>
      </c>
      <c r="I1726" s="9" t="s">
        <v>286</v>
      </c>
      <c r="J1726" s="9" t="s">
        <v>1627</v>
      </c>
      <c r="K1726" s="9" t="s">
        <v>303</v>
      </c>
      <c r="L1726" s="9" t="s">
        <v>282</v>
      </c>
      <c r="M1726" s="9" t="s">
        <v>2714</v>
      </c>
      <c r="N1726" s="9" t="s">
        <v>197</v>
      </c>
      <c r="O1726" s="9" t="s">
        <v>181</v>
      </c>
      <c r="P1726" s="9" t="s">
        <v>445</v>
      </c>
      <c r="Q1726" s="9" t="s">
        <v>273</v>
      </c>
      <c r="R1726" s="9">
        <v>0</v>
      </c>
      <c r="S1726" s="9">
        <v>12</v>
      </c>
      <c r="U1726" s="9" t="s">
        <v>290</v>
      </c>
      <c r="X1726" s="9">
        <f>INDEX(SLA_Policy!$D$2:$D$5,MATCH(F1726,SLA_Policy!$A$2:$A$5,0))</f>
        <v>72</v>
      </c>
      <c r="Y1726" s="9" t="str">
        <f>IF(E1726="Cancelled","Excluded",IF(D1726="",IF((SLA_Policy!$B$8-B1726)*24&gt;X1726,"Open - Breached","Open - On Track"),IF((D1726-B1726)*24&lt;=X1726,"Met","Breached")))</f>
        <v>Met</v>
      </c>
    </row>
    <row r="1727" spans="1:25" x14ac:dyDescent="0.25">
      <c r="A1727" s="9" t="s">
        <v>3948</v>
      </c>
      <c r="B1727" s="23">
        <v>45975.719444444498</v>
      </c>
      <c r="C1727" s="23">
        <v>45975.720138888901</v>
      </c>
      <c r="D1727" s="23">
        <v>45975.726388888899</v>
      </c>
      <c r="E1727" s="9" t="s">
        <v>212</v>
      </c>
      <c r="F1727" s="9" t="s">
        <v>188</v>
      </c>
      <c r="G1727" s="9" t="s">
        <v>213</v>
      </c>
      <c r="H1727" s="9" t="s">
        <v>161</v>
      </c>
      <c r="I1727" s="9" t="s">
        <v>454</v>
      </c>
      <c r="J1727" s="9" t="s">
        <v>3949</v>
      </c>
      <c r="K1727" s="9" t="s">
        <v>246</v>
      </c>
      <c r="L1727" s="9" t="s">
        <v>216</v>
      </c>
      <c r="M1727" s="9" t="s">
        <v>897</v>
      </c>
      <c r="N1727" s="9" t="s">
        <v>198</v>
      </c>
      <c r="O1727" s="9" t="s">
        <v>116</v>
      </c>
      <c r="P1727" s="9" t="s">
        <v>551</v>
      </c>
      <c r="Q1727" s="9" t="s">
        <v>219</v>
      </c>
      <c r="R1727" s="9">
        <v>0</v>
      </c>
      <c r="S1727" s="9">
        <v>2</v>
      </c>
      <c r="U1727" s="9" t="s">
        <v>221</v>
      </c>
      <c r="X1727" s="9">
        <f>INDEX(SLA_Policy!$D$2:$D$5,MATCH(F1727,SLA_Policy!$A$2:$A$5,0))</f>
        <v>72</v>
      </c>
      <c r="Y1727" s="9" t="str">
        <f>IF(E1727="Cancelled","Excluded",IF(D1727="",IF((SLA_Policy!$B$8-B1727)*24&gt;X1727,"Open - Breached","Open - On Track"),IF((D1727-B1727)*24&lt;=X1727,"Met","Breached")))</f>
        <v>Met</v>
      </c>
    </row>
    <row r="1728" spans="1:25" x14ac:dyDescent="0.25">
      <c r="A1728" s="9" t="s">
        <v>3950</v>
      </c>
      <c r="B1728" s="23">
        <v>45975.730555555601</v>
      </c>
      <c r="C1728" s="23">
        <v>45975.772916666698</v>
      </c>
      <c r="D1728" s="23">
        <v>45978.622916666704</v>
      </c>
      <c r="E1728" s="9" t="s">
        <v>212</v>
      </c>
      <c r="F1728" s="9" t="s">
        <v>188</v>
      </c>
      <c r="G1728" s="9" t="s">
        <v>213</v>
      </c>
      <c r="H1728" s="9" t="s">
        <v>166</v>
      </c>
      <c r="I1728" s="9" t="s">
        <v>398</v>
      </c>
      <c r="J1728" s="9" t="s">
        <v>1013</v>
      </c>
      <c r="K1728" s="9" t="s">
        <v>262</v>
      </c>
      <c r="L1728" s="9" t="s">
        <v>216</v>
      </c>
      <c r="M1728" s="9" t="s">
        <v>867</v>
      </c>
      <c r="N1728" s="9" t="s">
        <v>197</v>
      </c>
      <c r="O1728" s="9" t="s">
        <v>181</v>
      </c>
      <c r="P1728" s="9" t="s">
        <v>445</v>
      </c>
      <c r="Q1728" s="9" t="s">
        <v>273</v>
      </c>
      <c r="R1728" s="9">
        <v>1</v>
      </c>
      <c r="S1728" s="9">
        <v>36</v>
      </c>
      <c r="U1728" s="9" t="s">
        <v>290</v>
      </c>
      <c r="W1728" s="9">
        <v>4</v>
      </c>
      <c r="X1728" s="9">
        <f>INDEX(SLA_Policy!$D$2:$D$5,MATCH(F1728,SLA_Policy!$A$2:$A$5,0))</f>
        <v>72</v>
      </c>
      <c r="Y1728" s="9" t="str">
        <f>IF(E1728="Cancelled","Excluded",IF(D1728="",IF((SLA_Policy!$B$8-B1728)*24&gt;X1728,"Open - Breached","Open - On Track"),IF((D1728-B1728)*24&lt;=X1728,"Met","Breached")))</f>
        <v>Met</v>
      </c>
    </row>
    <row r="1729" spans="1:25" x14ac:dyDescent="0.25">
      <c r="A1729" s="9" t="s">
        <v>3951</v>
      </c>
      <c r="B1729" s="23">
        <v>45975.751388888901</v>
      </c>
      <c r="C1729" s="23">
        <v>45975.761805555601</v>
      </c>
      <c r="D1729" s="23">
        <v>45978.336111111101</v>
      </c>
      <c r="E1729" s="9" t="s">
        <v>212</v>
      </c>
      <c r="F1729" s="9" t="s">
        <v>188</v>
      </c>
      <c r="G1729" s="9" t="s">
        <v>213</v>
      </c>
      <c r="H1729" s="9" t="s">
        <v>167</v>
      </c>
      <c r="I1729" s="9" t="s">
        <v>536</v>
      </c>
      <c r="J1729" s="9" t="s">
        <v>3952</v>
      </c>
      <c r="K1729" s="9" t="s">
        <v>215</v>
      </c>
      <c r="L1729" s="9" t="s">
        <v>104</v>
      </c>
      <c r="M1729" s="9" t="s">
        <v>320</v>
      </c>
      <c r="N1729" s="9" t="s">
        <v>198</v>
      </c>
      <c r="O1729" s="9" t="s">
        <v>180</v>
      </c>
      <c r="P1729" s="9" t="s">
        <v>278</v>
      </c>
      <c r="Q1729" s="9" t="s">
        <v>219</v>
      </c>
      <c r="R1729" s="9">
        <v>0</v>
      </c>
      <c r="S1729" s="9">
        <v>46</v>
      </c>
      <c r="T1729" s="9" t="s">
        <v>136</v>
      </c>
      <c r="U1729" s="9" t="s">
        <v>248</v>
      </c>
      <c r="X1729" s="9">
        <f>INDEX(SLA_Policy!$D$2:$D$5,MATCH(F1729,SLA_Policy!$A$2:$A$5,0))</f>
        <v>72</v>
      </c>
      <c r="Y1729" s="9" t="str">
        <f>IF(E1729="Cancelled","Excluded",IF(D1729="",IF((SLA_Policy!$B$8-B1729)*24&gt;X1729,"Open - Breached","Open - On Track"),IF((D1729-B1729)*24&lt;=X1729,"Met","Breached")))</f>
        <v>Met</v>
      </c>
    </row>
    <row r="1730" spans="1:25" x14ac:dyDescent="0.25">
      <c r="A1730" s="9" t="s">
        <v>3953</v>
      </c>
      <c r="B1730" s="23">
        <v>45975.795138888898</v>
      </c>
      <c r="C1730" s="23">
        <v>45978.304861111101</v>
      </c>
      <c r="D1730" s="23">
        <v>45978.324999999997</v>
      </c>
      <c r="E1730" s="9" t="s">
        <v>212</v>
      </c>
      <c r="F1730" s="9" t="s">
        <v>189</v>
      </c>
      <c r="G1730" s="9" t="s">
        <v>236</v>
      </c>
      <c r="H1730" s="9" t="s">
        <v>167</v>
      </c>
      <c r="I1730" s="9" t="s">
        <v>255</v>
      </c>
      <c r="J1730" s="9" t="s">
        <v>3954</v>
      </c>
      <c r="K1730" s="9" t="s">
        <v>215</v>
      </c>
      <c r="L1730" s="9" t="s">
        <v>270</v>
      </c>
      <c r="M1730" s="9" t="s">
        <v>3955</v>
      </c>
      <c r="N1730" s="9" t="s">
        <v>196</v>
      </c>
      <c r="O1730" s="9" t="s">
        <v>176</v>
      </c>
      <c r="P1730" s="9" t="s">
        <v>228</v>
      </c>
      <c r="Q1730" s="9" t="s">
        <v>219</v>
      </c>
      <c r="R1730" s="9">
        <v>0</v>
      </c>
      <c r="S1730" s="9">
        <v>12</v>
      </c>
      <c r="U1730" s="9" t="s">
        <v>242</v>
      </c>
      <c r="X1730" s="9">
        <f>INDEX(SLA_Policy!$D$2:$D$5,MATCH(F1730,SLA_Policy!$A$2:$A$5,0))</f>
        <v>120</v>
      </c>
      <c r="Y1730" s="9" t="str">
        <f>IF(E1730="Cancelled","Excluded",IF(D1730="",IF((SLA_Policy!$B$8-B1730)*24&gt;X1730,"Open - Breached","Open - On Track"),IF((D1730-B1730)*24&lt;=X1730,"Met","Breached")))</f>
        <v>Met</v>
      </c>
    </row>
    <row r="1731" spans="1:25" x14ac:dyDescent="0.25">
      <c r="A1731" s="9" t="s">
        <v>3956</v>
      </c>
      <c r="B1731" s="23">
        <v>45976.40625</v>
      </c>
      <c r="C1731" s="23">
        <v>45978.338194444397</v>
      </c>
      <c r="D1731" s="23">
        <v>45978.346527777801</v>
      </c>
      <c r="E1731" s="9" t="s">
        <v>212</v>
      </c>
      <c r="F1731" s="9" t="s">
        <v>188</v>
      </c>
      <c r="G1731" s="9" t="s">
        <v>213</v>
      </c>
      <c r="H1731" s="9" t="s">
        <v>167</v>
      </c>
      <c r="I1731" s="9" t="s">
        <v>684</v>
      </c>
      <c r="J1731" s="9" t="s">
        <v>3957</v>
      </c>
      <c r="K1731" s="9" t="s">
        <v>239</v>
      </c>
      <c r="L1731" s="9" t="s">
        <v>216</v>
      </c>
      <c r="M1731" s="9" t="s">
        <v>3231</v>
      </c>
      <c r="N1731" s="9" t="s">
        <v>197</v>
      </c>
      <c r="O1731" s="9" t="s">
        <v>116</v>
      </c>
      <c r="P1731" s="9" t="s">
        <v>234</v>
      </c>
      <c r="Q1731" s="9" t="s">
        <v>219</v>
      </c>
      <c r="R1731" s="9">
        <v>0</v>
      </c>
      <c r="S1731" s="9">
        <v>15</v>
      </c>
      <c r="U1731" s="9" t="s">
        <v>266</v>
      </c>
      <c r="X1731" s="9">
        <f>INDEX(SLA_Policy!$D$2:$D$5,MATCH(F1731,SLA_Policy!$A$2:$A$5,0))</f>
        <v>72</v>
      </c>
      <c r="Y1731" s="9" t="str">
        <f>IF(E1731="Cancelled","Excluded",IF(D1731="",IF((SLA_Policy!$B$8-B1731)*24&gt;X1731,"Open - Breached","Open - On Track"),IF((D1731-B1731)*24&lt;=X1731,"Met","Breached")))</f>
        <v>Met</v>
      </c>
    </row>
    <row r="1732" spans="1:25" x14ac:dyDescent="0.25">
      <c r="A1732" s="9" t="s">
        <v>3958</v>
      </c>
      <c r="B1732" s="23">
        <v>45976.457638888904</v>
      </c>
      <c r="C1732" s="23">
        <v>45978.346527777801</v>
      </c>
      <c r="D1732" s="23">
        <v>45978.3527777778</v>
      </c>
      <c r="E1732" s="9" t="s">
        <v>212</v>
      </c>
      <c r="F1732" s="9" t="s">
        <v>189</v>
      </c>
      <c r="G1732" s="9" t="s">
        <v>236</v>
      </c>
      <c r="H1732" s="9" t="s">
        <v>163</v>
      </c>
      <c r="I1732" s="9" t="s">
        <v>327</v>
      </c>
      <c r="J1732" s="9" t="s">
        <v>2755</v>
      </c>
      <c r="K1732" s="9" t="s">
        <v>246</v>
      </c>
      <c r="L1732" s="9" t="s">
        <v>104</v>
      </c>
      <c r="M1732" s="9" t="s">
        <v>1285</v>
      </c>
      <c r="N1732" s="9" t="s">
        <v>196</v>
      </c>
      <c r="O1732" s="9" t="s">
        <v>180</v>
      </c>
      <c r="P1732" s="9" t="s">
        <v>318</v>
      </c>
      <c r="Q1732" s="9" t="s">
        <v>219</v>
      </c>
      <c r="R1732" s="9">
        <v>0</v>
      </c>
      <c r="S1732" s="9">
        <v>43</v>
      </c>
      <c r="U1732" s="9" t="s">
        <v>242</v>
      </c>
      <c r="W1732" s="9">
        <v>4</v>
      </c>
      <c r="X1732" s="9">
        <f>INDEX(SLA_Policy!$D$2:$D$5,MATCH(F1732,SLA_Policy!$A$2:$A$5,0))</f>
        <v>120</v>
      </c>
      <c r="Y1732" s="9" t="str">
        <f>IF(E1732="Cancelled","Excluded",IF(D1732="",IF((SLA_Policy!$B$8-B1732)*24&gt;X1732,"Open - Breached","Open - On Track"),IF((D1732-B1732)*24&lt;=X1732,"Met","Breached")))</f>
        <v>Met</v>
      </c>
    </row>
    <row r="1733" spans="1:25" x14ac:dyDescent="0.25">
      <c r="A1733" s="9" t="s">
        <v>3959</v>
      </c>
      <c r="B1733" s="23">
        <v>45976.517361111102</v>
      </c>
      <c r="C1733" s="23">
        <v>45978.295833333301</v>
      </c>
      <c r="D1733" s="23">
        <v>45978.315972222197</v>
      </c>
      <c r="E1733" s="9" t="s">
        <v>212</v>
      </c>
      <c r="F1733" s="9" t="s">
        <v>189</v>
      </c>
      <c r="G1733" s="9" t="s">
        <v>236</v>
      </c>
      <c r="H1733" s="9" t="s">
        <v>167</v>
      </c>
      <c r="I1733" s="9" t="s">
        <v>255</v>
      </c>
      <c r="J1733" s="9" t="s">
        <v>3960</v>
      </c>
      <c r="K1733" s="9" t="s">
        <v>225</v>
      </c>
      <c r="L1733" s="9" t="s">
        <v>351</v>
      </c>
      <c r="M1733" s="9" t="s">
        <v>968</v>
      </c>
      <c r="N1733" s="9" t="s">
        <v>197</v>
      </c>
      <c r="O1733" s="9" t="s">
        <v>116</v>
      </c>
      <c r="P1733" s="9" t="s">
        <v>525</v>
      </c>
      <c r="Q1733" s="9" t="s">
        <v>219</v>
      </c>
      <c r="R1733" s="9">
        <v>0</v>
      </c>
      <c r="S1733" s="9">
        <v>12</v>
      </c>
      <c r="U1733" s="9" t="s">
        <v>242</v>
      </c>
      <c r="X1733" s="9">
        <f>INDEX(SLA_Policy!$D$2:$D$5,MATCH(F1733,SLA_Policy!$A$2:$A$5,0))</f>
        <v>120</v>
      </c>
      <c r="Y1733" s="9" t="str">
        <f>IF(E1733="Cancelled","Excluded",IF(D1733="",IF((SLA_Policy!$B$8-B1733)*24&gt;X1733,"Open - Breached","Open - On Track"),IF((D1733-B1733)*24&lt;=X1733,"Met","Breached")))</f>
        <v>Met</v>
      </c>
    </row>
    <row r="1734" spans="1:25" x14ac:dyDescent="0.25">
      <c r="A1734" s="9" t="s">
        <v>3961</v>
      </c>
      <c r="B1734" s="23">
        <v>45976.596527777801</v>
      </c>
      <c r="C1734" s="23">
        <v>45978.309722222199</v>
      </c>
      <c r="D1734" s="23">
        <v>45978.327083333301</v>
      </c>
      <c r="E1734" s="9" t="s">
        <v>212</v>
      </c>
      <c r="F1734" s="9" t="s">
        <v>188</v>
      </c>
      <c r="G1734" s="9" t="s">
        <v>213</v>
      </c>
      <c r="H1734" s="9" t="s">
        <v>167</v>
      </c>
      <c r="I1734" s="9" t="s">
        <v>362</v>
      </c>
      <c r="J1734" s="9" t="s">
        <v>3962</v>
      </c>
      <c r="K1734" s="9" t="s">
        <v>246</v>
      </c>
      <c r="L1734" s="9" t="s">
        <v>104</v>
      </c>
      <c r="M1734" s="9" t="s">
        <v>1937</v>
      </c>
      <c r="N1734" s="9" t="s">
        <v>196</v>
      </c>
      <c r="O1734" s="9" t="s">
        <v>116</v>
      </c>
      <c r="P1734" s="9" t="s">
        <v>234</v>
      </c>
      <c r="Q1734" s="9" t="s">
        <v>219</v>
      </c>
      <c r="R1734" s="9">
        <v>0</v>
      </c>
      <c r="S1734" s="9">
        <v>25</v>
      </c>
      <c r="T1734" s="9" t="s">
        <v>322</v>
      </c>
      <c r="U1734" s="9" t="s">
        <v>290</v>
      </c>
      <c r="X1734" s="9">
        <f>INDEX(SLA_Policy!$D$2:$D$5,MATCH(F1734,SLA_Policy!$A$2:$A$5,0))</f>
        <v>72</v>
      </c>
      <c r="Y1734" s="9" t="str">
        <f>IF(E1734="Cancelled","Excluded",IF(D1734="",IF((SLA_Policy!$B$8-B1734)*24&gt;X1734,"Open - Breached","Open - On Track"),IF((D1734-B1734)*24&lt;=X1734,"Met","Breached")))</f>
        <v>Met</v>
      </c>
    </row>
    <row r="1735" spans="1:25" x14ac:dyDescent="0.25">
      <c r="A1735" s="9" t="s">
        <v>3963</v>
      </c>
      <c r="B1735" s="23">
        <v>45976.939583333296</v>
      </c>
      <c r="C1735" s="23">
        <v>45978.309722222199</v>
      </c>
      <c r="D1735" s="23">
        <v>45978.327083333301</v>
      </c>
      <c r="E1735" s="9" t="s">
        <v>212</v>
      </c>
      <c r="F1735" s="9" t="s">
        <v>188</v>
      </c>
      <c r="G1735" s="9" t="s">
        <v>213</v>
      </c>
      <c r="H1735" s="9" t="s">
        <v>167</v>
      </c>
      <c r="I1735" s="9" t="s">
        <v>536</v>
      </c>
      <c r="J1735" s="9" t="s">
        <v>3747</v>
      </c>
      <c r="K1735" s="9" t="s">
        <v>239</v>
      </c>
      <c r="L1735" s="9" t="s">
        <v>216</v>
      </c>
      <c r="M1735" s="9" t="s">
        <v>1609</v>
      </c>
      <c r="N1735" s="9" t="s">
        <v>198</v>
      </c>
      <c r="O1735" s="9" t="s">
        <v>180</v>
      </c>
      <c r="P1735" s="9" t="s">
        <v>368</v>
      </c>
      <c r="Q1735" s="9" t="s">
        <v>219</v>
      </c>
      <c r="R1735" s="9">
        <v>0</v>
      </c>
      <c r="S1735" s="9">
        <v>43</v>
      </c>
      <c r="T1735" s="9" t="s">
        <v>136</v>
      </c>
      <c r="U1735" s="9" t="s">
        <v>290</v>
      </c>
      <c r="X1735" s="9">
        <f>INDEX(SLA_Policy!$D$2:$D$5,MATCH(F1735,SLA_Policy!$A$2:$A$5,0))</f>
        <v>72</v>
      </c>
      <c r="Y1735" s="9" t="str">
        <f>IF(E1735="Cancelled","Excluded",IF(D1735="",IF((SLA_Policy!$B$8-B1735)*24&gt;X1735,"Open - Breached","Open - On Track"),IF((D1735-B1735)*24&lt;=X1735,"Met","Breached")))</f>
        <v>Met</v>
      </c>
    </row>
    <row r="1736" spans="1:25" x14ac:dyDescent="0.25">
      <c r="A1736" s="9" t="s">
        <v>3964</v>
      </c>
      <c r="B1736" s="23">
        <v>45977.649305555598</v>
      </c>
      <c r="C1736" s="23">
        <v>45978.365277777797</v>
      </c>
      <c r="D1736" s="23">
        <v>45978.603472222203</v>
      </c>
      <c r="E1736" s="9" t="s">
        <v>212</v>
      </c>
      <c r="F1736" s="9" t="s">
        <v>189</v>
      </c>
      <c r="G1736" s="9" t="s">
        <v>213</v>
      </c>
      <c r="H1736" s="9" t="s">
        <v>163</v>
      </c>
      <c r="I1736" s="9" t="s">
        <v>405</v>
      </c>
      <c r="J1736" s="9" t="s">
        <v>3965</v>
      </c>
      <c r="K1736" s="9" t="s">
        <v>239</v>
      </c>
      <c r="L1736" s="9" t="s">
        <v>216</v>
      </c>
      <c r="M1736" s="9" t="s">
        <v>524</v>
      </c>
      <c r="N1736" s="9" t="s">
        <v>197</v>
      </c>
      <c r="O1736" s="9" t="s">
        <v>176</v>
      </c>
      <c r="P1736" s="9" t="s">
        <v>503</v>
      </c>
      <c r="Q1736" s="9" t="s">
        <v>219</v>
      </c>
      <c r="R1736" s="9">
        <v>0</v>
      </c>
      <c r="S1736" s="9">
        <v>7</v>
      </c>
      <c r="U1736" s="9" t="s">
        <v>230</v>
      </c>
      <c r="X1736" s="9">
        <f>INDEX(SLA_Policy!$D$2:$D$5,MATCH(F1736,SLA_Policy!$A$2:$A$5,0))</f>
        <v>120</v>
      </c>
      <c r="Y1736" s="9" t="str">
        <f>IF(E1736="Cancelled","Excluded",IF(D1736="",IF((SLA_Policy!$B$8-B1736)*24&gt;X1736,"Open - Breached","Open - On Track"),IF((D1736-B1736)*24&lt;=X1736,"Met","Breached")))</f>
        <v>Met</v>
      </c>
    </row>
    <row r="1737" spans="1:25" x14ac:dyDescent="0.25">
      <c r="A1737" s="9" t="s">
        <v>3966</v>
      </c>
      <c r="B1737" s="23">
        <v>45978.295138888898</v>
      </c>
      <c r="C1737" s="23">
        <v>45978.390277777798</v>
      </c>
      <c r="D1737" s="23">
        <v>45978.445833333302</v>
      </c>
      <c r="E1737" s="9" t="s">
        <v>212</v>
      </c>
      <c r="F1737" s="9" t="s">
        <v>189</v>
      </c>
      <c r="G1737" s="9" t="s">
        <v>213</v>
      </c>
      <c r="H1737" s="9" t="s">
        <v>165</v>
      </c>
      <c r="I1737" s="9" t="s">
        <v>469</v>
      </c>
      <c r="J1737" s="9" t="s">
        <v>1007</v>
      </c>
      <c r="K1737" s="9" t="s">
        <v>262</v>
      </c>
      <c r="L1737" s="9" t="s">
        <v>311</v>
      </c>
      <c r="M1737" s="9" t="s">
        <v>3967</v>
      </c>
      <c r="N1737" s="9" t="s">
        <v>196</v>
      </c>
      <c r="O1737" s="9" t="s">
        <v>176</v>
      </c>
      <c r="P1737" s="9" t="s">
        <v>228</v>
      </c>
      <c r="Q1737" s="9" t="s">
        <v>219</v>
      </c>
      <c r="R1737" s="9">
        <v>0</v>
      </c>
      <c r="S1737" s="9">
        <v>19</v>
      </c>
      <c r="U1737" s="9" t="s">
        <v>376</v>
      </c>
      <c r="X1737" s="9">
        <f>INDEX(SLA_Policy!$D$2:$D$5,MATCH(F1737,SLA_Policy!$A$2:$A$5,0))</f>
        <v>120</v>
      </c>
      <c r="Y1737" s="9" t="str">
        <f>IF(E1737="Cancelled","Excluded",IF(D1737="",IF((SLA_Policy!$B$8-B1737)*24&gt;X1737,"Open - Breached","Open - On Track"),IF((D1737-B1737)*24&lt;=X1737,"Met","Breached")))</f>
        <v>Met</v>
      </c>
    </row>
    <row r="1738" spans="1:25" x14ac:dyDescent="0.25">
      <c r="A1738" s="9" t="s">
        <v>3968</v>
      </c>
      <c r="B1738" s="23">
        <v>45978.297916666699</v>
      </c>
      <c r="C1738" s="23">
        <v>45978.308333333298</v>
      </c>
      <c r="D1738" s="23">
        <v>45978.3972222222</v>
      </c>
      <c r="E1738" s="9" t="s">
        <v>212</v>
      </c>
      <c r="F1738" s="9" t="s">
        <v>186</v>
      </c>
      <c r="G1738" s="9" t="s">
        <v>213</v>
      </c>
      <c r="H1738" s="9" t="s">
        <v>88</v>
      </c>
      <c r="I1738" s="9" t="s">
        <v>92</v>
      </c>
      <c r="J1738" s="9" t="s">
        <v>3969</v>
      </c>
      <c r="K1738" s="9" t="s">
        <v>215</v>
      </c>
      <c r="L1738" s="9" t="s">
        <v>270</v>
      </c>
      <c r="M1738" s="9" t="s">
        <v>981</v>
      </c>
      <c r="N1738" s="9" t="s">
        <v>196</v>
      </c>
      <c r="O1738" s="9" t="s">
        <v>116</v>
      </c>
      <c r="P1738" s="9" t="s">
        <v>525</v>
      </c>
      <c r="Q1738" s="9" t="s">
        <v>273</v>
      </c>
      <c r="R1738" s="9">
        <v>0</v>
      </c>
      <c r="S1738" s="9">
        <v>21</v>
      </c>
      <c r="T1738" s="9" t="s">
        <v>136</v>
      </c>
      <c r="U1738" s="9" t="s">
        <v>376</v>
      </c>
      <c r="W1738" s="9">
        <v>4</v>
      </c>
      <c r="X1738" s="9">
        <f>INDEX(SLA_Policy!$D$2:$D$5,MATCH(F1738,SLA_Policy!$A$2:$A$5,0))</f>
        <v>4</v>
      </c>
      <c r="Y1738" s="9" t="str">
        <f>IF(E1738="Cancelled","Excluded",IF(D1738="",IF((SLA_Policy!$B$8-B1738)*24&gt;X1738,"Open - Breached","Open - On Track"),IF((D1738-B1738)*24&lt;=X1738,"Met","Breached")))</f>
        <v>Met</v>
      </c>
    </row>
    <row r="1739" spans="1:25" x14ac:dyDescent="0.25">
      <c r="A1739" s="9" t="s">
        <v>3970</v>
      </c>
      <c r="B1739" s="23">
        <v>45978.333333333299</v>
      </c>
      <c r="C1739" s="23">
        <v>45978.334027777797</v>
      </c>
      <c r="D1739" s="23">
        <v>45980.386805555601</v>
      </c>
      <c r="E1739" s="9" t="s">
        <v>212</v>
      </c>
      <c r="F1739" s="9" t="s">
        <v>189</v>
      </c>
      <c r="G1739" s="9" t="s">
        <v>213</v>
      </c>
      <c r="H1739" s="9" t="s">
        <v>163</v>
      </c>
      <c r="I1739" s="9" t="s">
        <v>223</v>
      </c>
      <c r="J1739" s="9" t="s">
        <v>3971</v>
      </c>
      <c r="K1739" s="9" t="s">
        <v>246</v>
      </c>
      <c r="L1739" s="9" t="s">
        <v>371</v>
      </c>
      <c r="M1739" s="9" t="s">
        <v>375</v>
      </c>
      <c r="N1739" s="9" t="s">
        <v>198</v>
      </c>
      <c r="O1739" s="9" t="s">
        <v>176</v>
      </c>
      <c r="P1739" s="9" t="s">
        <v>228</v>
      </c>
      <c r="Q1739" s="9" t="s">
        <v>219</v>
      </c>
      <c r="R1739" s="9">
        <v>0</v>
      </c>
      <c r="S1739" s="9">
        <v>86</v>
      </c>
      <c r="T1739" s="9" t="s">
        <v>220</v>
      </c>
      <c r="U1739" s="9" t="s">
        <v>230</v>
      </c>
      <c r="X1739" s="9">
        <f>INDEX(SLA_Policy!$D$2:$D$5,MATCH(F1739,SLA_Policy!$A$2:$A$5,0))</f>
        <v>120</v>
      </c>
      <c r="Y1739" s="9" t="str">
        <f>IF(E1739="Cancelled","Excluded",IF(D1739="",IF((SLA_Policy!$B$8-B1739)*24&gt;X1739,"Open - Breached","Open - On Track"),IF((D1739-B1739)*24&lt;=X1739,"Met","Breached")))</f>
        <v>Met</v>
      </c>
    </row>
    <row r="1740" spans="1:25" x14ac:dyDescent="0.25">
      <c r="A1740" s="9" t="s">
        <v>3972</v>
      </c>
      <c r="B1740" s="23">
        <v>45978.335416666698</v>
      </c>
      <c r="C1740" s="23">
        <v>45978.338888888902</v>
      </c>
      <c r="D1740" s="23">
        <v>45978.530555555597</v>
      </c>
      <c r="E1740" s="9" t="s">
        <v>212</v>
      </c>
      <c r="F1740" s="9" t="s">
        <v>188</v>
      </c>
      <c r="G1740" s="9" t="s">
        <v>213</v>
      </c>
      <c r="H1740" s="9" t="s">
        <v>161</v>
      </c>
      <c r="I1740" s="9" t="s">
        <v>297</v>
      </c>
      <c r="J1740" s="9" t="s">
        <v>3973</v>
      </c>
      <c r="K1740" s="9" t="s">
        <v>303</v>
      </c>
      <c r="L1740" s="9" t="s">
        <v>371</v>
      </c>
      <c r="M1740" s="9" t="s">
        <v>1570</v>
      </c>
      <c r="N1740" s="9" t="s">
        <v>198</v>
      </c>
      <c r="O1740" s="9" t="s">
        <v>177</v>
      </c>
      <c r="P1740" s="9" t="s">
        <v>300</v>
      </c>
      <c r="Q1740" s="9" t="s">
        <v>219</v>
      </c>
      <c r="R1740" s="9">
        <v>0</v>
      </c>
      <c r="S1740" s="9">
        <v>13</v>
      </c>
      <c r="U1740" s="9" t="s">
        <v>266</v>
      </c>
      <c r="X1740" s="9">
        <f>INDEX(SLA_Policy!$D$2:$D$5,MATCH(F1740,SLA_Policy!$A$2:$A$5,0))</f>
        <v>72</v>
      </c>
      <c r="Y1740" s="9" t="str">
        <f>IF(E1740="Cancelled","Excluded",IF(D1740="",IF((SLA_Policy!$B$8-B1740)*24&gt;X1740,"Open - Breached","Open - On Track"),IF((D1740-B1740)*24&lt;=X1740,"Met","Breached")))</f>
        <v>Met</v>
      </c>
    </row>
    <row r="1741" spans="1:25" x14ac:dyDescent="0.25">
      <c r="A1741" s="9" t="s">
        <v>3974</v>
      </c>
      <c r="B1741" s="23">
        <v>45978.340277777803</v>
      </c>
      <c r="C1741" s="23">
        <v>45978.344444444498</v>
      </c>
      <c r="D1741" s="23">
        <v>45978.414583333302</v>
      </c>
      <c r="E1741" s="9" t="s">
        <v>212</v>
      </c>
      <c r="F1741" s="9" t="s">
        <v>188</v>
      </c>
      <c r="G1741" s="9" t="s">
        <v>213</v>
      </c>
      <c r="H1741" s="9" t="s">
        <v>164</v>
      </c>
      <c r="I1741" s="9" t="s">
        <v>478</v>
      </c>
      <c r="J1741" s="9" t="s">
        <v>2488</v>
      </c>
      <c r="K1741" s="9" t="s">
        <v>246</v>
      </c>
      <c r="L1741" s="9" t="s">
        <v>104</v>
      </c>
      <c r="M1741" s="9" t="s">
        <v>364</v>
      </c>
      <c r="N1741" s="9" t="s">
        <v>200</v>
      </c>
      <c r="O1741" s="9" t="s">
        <v>116</v>
      </c>
      <c r="P1741" s="9" t="s">
        <v>342</v>
      </c>
      <c r="Q1741" s="9" t="s">
        <v>219</v>
      </c>
      <c r="R1741" s="9">
        <v>0</v>
      </c>
      <c r="S1741" s="9">
        <v>37</v>
      </c>
      <c r="T1741" s="9" t="s">
        <v>343</v>
      </c>
      <c r="U1741" s="9" t="s">
        <v>290</v>
      </c>
      <c r="W1741" s="9">
        <v>5</v>
      </c>
      <c r="X1741" s="9">
        <f>INDEX(SLA_Policy!$D$2:$D$5,MATCH(F1741,SLA_Policy!$A$2:$A$5,0))</f>
        <v>72</v>
      </c>
      <c r="Y1741" s="9" t="str">
        <f>IF(E1741="Cancelled","Excluded",IF(D1741="",IF((SLA_Policy!$B$8-B1741)*24&gt;X1741,"Open - Breached","Open - On Track"),IF((D1741-B1741)*24&lt;=X1741,"Met","Breached")))</f>
        <v>Met</v>
      </c>
    </row>
    <row r="1742" spans="1:25" x14ac:dyDescent="0.25">
      <c r="A1742" s="9" t="s">
        <v>3975</v>
      </c>
      <c r="B1742" s="23">
        <v>45978.345833333296</v>
      </c>
      <c r="C1742" s="23">
        <v>45978.349305555603</v>
      </c>
      <c r="D1742" s="23">
        <v>45979.395833333299</v>
      </c>
      <c r="E1742" s="9" t="s">
        <v>212</v>
      </c>
      <c r="F1742" s="9" t="s">
        <v>189</v>
      </c>
      <c r="G1742" s="9" t="s">
        <v>236</v>
      </c>
      <c r="H1742" s="9" t="s">
        <v>163</v>
      </c>
      <c r="I1742" s="9" t="s">
        <v>327</v>
      </c>
      <c r="J1742" s="9" t="s">
        <v>2755</v>
      </c>
      <c r="K1742" s="9" t="s">
        <v>246</v>
      </c>
      <c r="L1742" s="9" t="s">
        <v>270</v>
      </c>
      <c r="M1742" s="9" t="s">
        <v>1711</v>
      </c>
      <c r="N1742" s="9" t="s">
        <v>200</v>
      </c>
      <c r="O1742" s="9" t="s">
        <v>176</v>
      </c>
      <c r="P1742" s="9" t="s">
        <v>570</v>
      </c>
      <c r="Q1742" s="9" t="s">
        <v>219</v>
      </c>
      <c r="R1742" s="9">
        <v>0</v>
      </c>
      <c r="S1742" s="9">
        <v>49</v>
      </c>
      <c r="U1742" s="9" t="s">
        <v>242</v>
      </c>
      <c r="X1742" s="9">
        <f>INDEX(SLA_Policy!$D$2:$D$5,MATCH(F1742,SLA_Policy!$A$2:$A$5,0))</f>
        <v>120</v>
      </c>
      <c r="Y1742" s="9" t="str">
        <f>IF(E1742="Cancelled","Excluded",IF(D1742="",IF((SLA_Policy!$B$8-B1742)*24&gt;X1742,"Open - Breached","Open - On Track"),IF((D1742-B1742)*24&lt;=X1742,"Met","Breached")))</f>
        <v>Met</v>
      </c>
    </row>
    <row r="1743" spans="1:25" x14ac:dyDescent="0.25">
      <c r="A1743" s="9" t="s">
        <v>3976</v>
      </c>
      <c r="B1743" s="23">
        <v>45978.368055555598</v>
      </c>
      <c r="C1743" s="23">
        <v>45978.369444444397</v>
      </c>
      <c r="D1743" s="23">
        <v>45978.501388888901</v>
      </c>
      <c r="E1743" s="9" t="s">
        <v>212</v>
      </c>
      <c r="F1743" s="9" t="s">
        <v>189</v>
      </c>
      <c r="G1743" s="9" t="s">
        <v>213</v>
      </c>
      <c r="H1743" s="9" t="s">
        <v>161</v>
      </c>
      <c r="I1743" s="9" t="s">
        <v>389</v>
      </c>
      <c r="J1743" s="9" t="s">
        <v>2019</v>
      </c>
      <c r="K1743" s="9" t="s">
        <v>246</v>
      </c>
      <c r="L1743" s="9" t="s">
        <v>226</v>
      </c>
      <c r="M1743" s="9" t="s">
        <v>3977</v>
      </c>
      <c r="N1743" s="9" t="s">
        <v>200</v>
      </c>
      <c r="O1743" s="9" t="s">
        <v>116</v>
      </c>
      <c r="P1743" s="9" t="s">
        <v>525</v>
      </c>
      <c r="Q1743" s="9" t="s">
        <v>219</v>
      </c>
      <c r="R1743" s="9">
        <v>0</v>
      </c>
      <c r="S1743" s="9">
        <v>3</v>
      </c>
      <c r="U1743" s="9" t="s">
        <v>376</v>
      </c>
      <c r="X1743" s="9">
        <f>INDEX(SLA_Policy!$D$2:$D$5,MATCH(F1743,SLA_Policy!$A$2:$A$5,0))</f>
        <v>120</v>
      </c>
      <c r="Y1743" s="9" t="str">
        <f>IF(E1743="Cancelled","Excluded",IF(D1743="",IF((SLA_Policy!$B$8-B1743)*24&gt;X1743,"Open - Breached","Open - On Track"),IF((D1743-B1743)*24&lt;=X1743,"Met","Breached")))</f>
        <v>Met</v>
      </c>
    </row>
    <row r="1744" spans="1:25" x14ac:dyDescent="0.25">
      <c r="A1744" s="9" t="s">
        <v>3978</v>
      </c>
      <c r="B1744" s="23">
        <v>45978.390972222202</v>
      </c>
      <c r="C1744" s="23">
        <v>45978.417361111096</v>
      </c>
      <c r="D1744" s="23">
        <v>45985.3125</v>
      </c>
      <c r="E1744" s="9" t="s">
        <v>212</v>
      </c>
      <c r="F1744" s="9" t="s">
        <v>188</v>
      </c>
      <c r="G1744" s="9" t="s">
        <v>236</v>
      </c>
      <c r="H1744" s="9" t="s">
        <v>163</v>
      </c>
      <c r="I1744" s="9" t="s">
        <v>315</v>
      </c>
      <c r="J1744" s="9" t="s">
        <v>3943</v>
      </c>
      <c r="K1744" s="9" t="s">
        <v>303</v>
      </c>
      <c r="L1744" s="9" t="s">
        <v>104</v>
      </c>
      <c r="M1744" s="9" t="s">
        <v>491</v>
      </c>
      <c r="N1744" s="9" t="s">
        <v>196</v>
      </c>
      <c r="O1744" s="9" t="s">
        <v>180</v>
      </c>
      <c r="P1744" s="9" t="s">
        <v>278</v>
      </c>
      <c r="Q1744" s="9" t="s">
        <v>219</v>
      </c>
      <c r="R1744" s="9">
        <v>0</v>
      </c>
      <c r="S1744" s="9">
        <v>65</v>
      </c>
      <c r="T1744" s="9" t="s">
        <v>229</v>
      </c>
      <c r="U1744" s="9" t="s">
        <v>242</v>
      </c>
      <c r="X1744" s="9">
        <f>INDEX(SLA_Policy!$D$2:$D$5,MATCH(F1744,SLA_Policy!$A$2:$A$5,0))</f>
        <v>72</v>
      </c>
      <c r="Y1744" s="9" t="str">
        <f>IF(E1744="Cancelled","Excluded",IF(D1744="",IF((SLA_Policy!$B$8-B1744)*24&gt;X1744,"Open - Breached","Open - On Track"),IF((D1744-B1744)*24&lt;=X1744,"Met","Breached")))</f>
        <v>Breached</v>
      </c>
    </row>
    <row r="1745" spans="1:25" x14ac:dyDescent="0.25">
      <c r="A1745" s="9" t="s">
        <v>3979</v>
      </c>
      <c r="B1745" s="23">
        <v>45978.407638888901</v>
      </c>
      <c r="C1745" s="23">
        <v>45978.418055555601</v>
      </c>
      <c r="D1745" s="23">
        <v>45979.347222222197</v>
      </c>
      <c r="E1745" s="9" t="s">
        <v>212</v>
      </c>
      <c r="F1745" s="9" t="s">
        <v>189</v>
      </c>
      <c r="G1745" s="9" t="s">
        <v>213</v>
      </c>
      <c r="H1745" s="9" t="s">
        <v>167</v>
      </c>
      <c r="I1745" s="9" t="s">
        <v>362</v>
      </c>
      <c r="J1745" s="9" t="s">
        <v>1021</v>
      </c>
      <c r="K1745" s="9" t="s">
        <v>215</v>
      </c>
      <c r="L1745" s="9" t="s">
        <v>216</v>
      </c>
      <c r="M1745" s="9" t="s">
        <v>556</v>
      </c>
      <c r="N1745" s="9" t="s">
        <v>196</v>
      </c>
      <c r="O1745" s="9" t="s">
        <v>116</v>
      </c>
      <c r="P1745" s="9" t="s">
        <v>525</v>
      </c>
      <c r="Q1745" s="9" t="s">
        <v>219</v>
      </c>
      <c r="R1745" s="9">
        <v>0</v>
      </c>
      <c r="S1745" s="9">
        <v>36</v>
      </c>
      <c r="U1745" s="9" t="s">
        <v>290</v>
      </c>
      <c r="W1745" s="9">
        <v>5</v>
      </c>
      <c r="X1745" s="9">
        <f>INDEX(SLA_Policy!$D$2:$D$5,MATCH(F1745,SLA_Policy!$A$2:$A$5,0))</f>
        <v>120</v>
      </c>
      <c r="Y1745" s="9" t="str">
        <f>IF(E1745="Cancelled","Excluded",IF(D1745="",IF((SLA_Policy!$B$8-B1745)*24&gt;X1745,"Open - Breached","Open - On Track"),IF((D1745-B1745)*24&lt;=X1745,"Met","Breached")))</f>
        <v>Met</v>
      </c>
    </row>
    <row r="1746" spans="1:25" x14ac:dyDescent="0.25">
      <c r="A1746" s="9" t="s">
        <v>3980</v>
      </c>
      <c r="B1746" s="23">
        <v>45978.411805555603</v>
      </c>
      <c r="C1746" s="23">
        <v>45978.413888888899</v>
      </c>
      <c r="D1746" s="23">
        <v>45979.338888888902</v>
      </c>
      <c r="E1746" s="9" t="s">
        <v>212</v>
      </c>
      <c r="F1746" s="9" t="s">
        <v>189</v>
      </c>
      <c r="G1746" s="9" t="s">
        <v>213</v>
      </c>
      <c r="H1746" s="9" t="s">
        <v>163</v>
      </c>
      <c r="I1746" s="9" t="s">
        <v>223</v>
      </c>
      <c r="J1746" s="9" t="s">
        <v>1514</v>
      </c>
      <c r="K1746" s="9" t="s">
        <v>215</v>
      </c>
      <c r="L1746" s="9" t="s">
        <v>371</v>
      </c>
      <c r="M1746" s="9" t="s">
        <v>372</v>
      </c>
      <c r="N1746" s="9" t="s">
        <v>198</v>
      </c>
      <c r="O1746" s="9" t="s">
        <v>180</v>
      </c>
      <c r="P1746" s="9" t="s">
        <v>318</v>
      </c>
      <c r="Q1746" s="9" t="s">
        <v>219</v>
      </c>
      <c r="R1746" s="9">
        <v>0</v>
      </c>
      <c r="S1746" s="9">
        <v>36</v>
      </c>
      <c r="T1746" s="9" t="s">
        <v>136</v>
      </c>
      <c r="U1746" s="9" t="s">
        <v>230</v>
      </c>
      <c r="W1746" s="9">
        <v>4</v>
      </c>
      <c r="X1746" s="9">
        <f>INDEX(SLA_Policy!$D$2:$D$5,MATCH(F1746,SLA_Policy!$A$2:$A$5,0))</f>
        <v>120</v>
      </c>
      <c r="Y1746" s="9" t="str">
        <f>IF(E1746="Cancelled","Excluded",IF(D1746="",IF((SLA_Policy!$B$8-B1746)*24&gt;X1746,"Open - Breached","Open - On Track"),IF((D1746-B1746)*24&lt;=X1746,"Met","Breached")))</f>
        <v>Met</v>
      </c>
    </row>
    <row r="1747" spans="1:25" x14ac:dyDescent="0.25">
      <c r="A1747" s="9" t="s">
        <v>3981</v>
      </c>
      <c r="B1747" s="23">
        <v>45978.420833333301</v>
      </c>
      <c r="C1747" s="23">
        <v>45978.440972222197</v>
      </c>
      <c r="D1747" s="23">
        <v>45979.387499999997</v>
      </c>
      <c r="E1747" s="9" t="s">
        <v>212</v>
      </c>
      <c r="F1747" s="9" t="s">
        <v>188</v>
      </c>
      <c r="G1747" s="9" t="s">
        <v>236</v>
      </c>
      <c r="H1747" s="9" t="s">
        <v>161</v>
      </c>
      <c r="I1747" s="9" t="s">
        <v>237</v>
      </c>
      <c r="J1747" s="9" t="s">
        <v>3982</v>
      </c>
      <c r="K1747" s="9" t="s">
        <v>262</v>
      </c>
      <c r="L1747" s="9" t="s">
        <v>104</v>
      </c>
      <c r="M1747" s="9" t="s">
        <v>3983</v>
      </c>
      <c r="N1747" s="9" t="s">
        <v>196</v>
      </c>
      <c r="O1747" s="9" t="s">
        <v>177</v>
      </c>
      <c r="P1747" s="9" t="s">
        <v>241</v>
      </c>
      <c r="Q1747" s="9" t="s">
        <v>219</v>
      </c>
      <c r="R1747" s="9">
        <v>0</v>
      </c>
      <c r="S1747" s="9">
        <v>14</v>
      </c>
      <c r="U1747" s="9" t="s">
        <v>242</v>
      </c>
      <c r="X1747" s="9">
        <f>INDEX(SLA_Policy!$D$2:$D$5,MATCH(F1747,SLA_Policy!$A$2:$A$5,0))</f>
        <v>72</v>
      </c>
      <c r="Y1747" s="9" t="str">
        <f>IF(E1747="Cancelled","Excluded",IF(D1747="",IF((SLA_Policy!$B$8-B1747)*24&gt;X1747,"Open - Breached","Open - On Track"),IF((D1747-B1747)*24&lt;=X1747,"Met","Breached")))</f>
        <v>Met</v>
      </c>
    </row>
    <row r="1748" spans="1:25" x14ac:dyDescent="0.25">
      <c r="A1748" s="9" t="s">
        <v>3984</v>
      </c>
      <c r="B1748" s="23">
        <v>45978.442361111098</v>
      </c>
      <c r="C1748" s="23">
        <v>45978.471527777801</v>
      </c>
      <c r="D1748" s="23">
        <v>45978.660416666702</v>
      </c>
      <c r="E1748" s="9" t="s">
        <v>212</v>
      </c>
      <c r="F1748" s="9" t="s">
        <v>188</v>
      </c>
      <c r="G1748" s="9" t="s">
        <v>213</v>
      </c>
      <c r="H1748" s="9" t="s">
        <v>163</v>
      </c>
      <c r="I1748" s="9" t="s">
        <v>250</v>
      </c>
      <c r="J1748" s="9" t="s">
        <v>1407</v>
      </c>
      <c r="K1748" s="9" t="s">
        <v>246</v>
      </c>
      <c r="L1748" s="9" t="s">
        <v>307</v>
      </c>
      <c r="M1748" s="9" t="s">
        <v>908</v>
      </c>
      <c r="N1748" s="9" t="s">
        <v>197</v>
      </c>
      <c r="O1748" s="9" t="s">
        <v>176</v>
      </c>
      <c r="P1748" s="9" t="s">
        <v>1159</v>
      </c>
      <c r="Q1748" s="9" t="s">
        <v>219</v>
      </c>
      <c r="R1748" s="9">
        <v>0</v>
      </c>
      <c r="S1748" s="9">
        <v>42</v>
      </c>
      <c r="T1748" s="9" t="s">
        <v>220</v>
      </c>
      <c r="U1748" s="9" t="s">
        <v>230</v>
      </c>
      <c r="X1748" s="9">
        <f>INDEX(SLA_Policy!$D$2:$D$5,MATCH(F1748,SLA_Policy!$A$2:$A$5,0))</f>
        <v>72</v>
      </c>
      <c r="Y1748" s="9" t="str">
        <f>IF(E1748="Cancelled","Excluded",IF(D1748="",IF((SLA_Policy!$B$8-B1748)*24&gt;X1748,"Open - Breached","Open - On Track"),IF((D1748-B1748)*24&lt;=X1748,"Met","Breached")))</f>
        <v>Met</v>
      </c>
    </row>
    <row r="1749" spans="1:25" x14ac:dyDescent="0.25">
      <c r="A1749" s="9" t="s">
        <v>3985</v>
      </c>
      <c r="B1749" s="23">
        <v>45978.444444444503</v>
      </c>
      <c r="C1749" s="23">
        <v>45978.505555555603</v>
      </c>
      <c r="D1749" s="23">
        <v>45979.388888888898</v>
      </c>
      <c r="E1749" s="9" t="s">
        <v>212</v>
      </c>
      <c r="F1749" s="9" t="s">
        <v>188</v>
      </c>
      <c r="G1749" s="9" t="s">
        <v>213</v>
      </c>
      <c r="H1749" s="9" t="s">
        <v>88</v>
      </c>
      <c r="I1749" s="9" t="s">
        <v>268</v>
      </c>
      <c r="J1749" s="9" t="s">
        <v>3986</v>
      </c>
      <c r="K1749" s="9" t="s">
        <v>303</v>
      </c>
      <c r="L1749" s="9" t="s">
        <v>226</v>
      </c>
      <c r="M1749" s="9" t="s">
        <v>2818</v>
      </c>
      <c r="N1749" s="9" t="s">
        <v>197</v>
      </c>
      <c r="O1749" s="9" t="s">
        <v>178</v>
      </c>
      <c r="P1749" s="9" t="s">
        <v>321</v>
      </c>
      <c r="Q1749" s="9" t="s">
        <v>219</v>
      </c>
      <c r="R1749" s="9">
        <v>0</v>
      </c>
      <c r="S1749" s="9">
        <v>14</v>
      </c>
      <c r="T1749" s="9" t="s">
        <v>136</v>
      </c>
      <c r="U1749" s="9" t="s">
        <v>290</v>
      </c>
      <c r="X1749" s="9">
        <f>INDEX(SLA_Policy!$D$2:$D$5,MATCH(F1749,SLA_Policy!$A$2:$A$5,0))</f>
        <v>72</v>
      </c>
      <c r="Y1749" s="9" t="str">
        <f>IF(E1749="Cancelled","Excluded",IF(D1749="",IF((SLA_Policy!$B$8-B1749)*24&gt;X1749,"Open - Breached","Open - On Track"),IF((D1749-B1749)*24&lt;=X1749,"Met","Breached")))</f>
        <v>Met</v>
      </c>
    </row>
    <row r="1750" spans="1:25" x14ac:dyDescent="0.25">
      <c r="A1750" s="9" t="s">
        <v>3987</v>
      </c>
      <c r="B1750" s="23">
        <v>45978.444444444503</v>
      </c>
      <c r="C1750" s="23">
        <v>45978.4465277778</v>
      </c>
      <c r="D1750" s="23">
        <v>45978.650694444397</v>
      </c>
      <c r="E1750" s="9" t="s">
        <v>212</v>
      </c>
      <c r="F1750" s="9" t="s">
        <v>188</v>
      </c>
      <c r="G1750" s="9" t="s">
        <v>236</v>
      </c>
      <c r="H1750" s="9" t="s">
        <v>167</v>
      </c>
      <c r="I1750" s="9" t="s">
        <v>255</v>
      </c>
      <c r="J1750" s="9" t="s">
        <v>3836</v>
      </c>
      <c r="K1750" s="9" t="s">
        <v>215</v>
      </c>
      <c r="L1750" s="9" t="s">
        <v>282</v>
      </c>
      <c r="M1750" s="9" t="s">
        <v>998</v>
      </c>
      <c r="N1750" s="9" t="s">
        <v>198</v>
      </c>
      <c r="O1750" s="9" t="s">
        <v>116</v>
      </c>
      <c r="P1750" s="9" t="s">
        <v>590</v>
      </c>
      <c r="Q1750" s="9" t="s">
        <v>219</v>
      </c>
      <c r="R1750" s="9">
        <v>0</v>
      </c>
      <c r="S1750" s="9">
        <v>28</v>
      </c>
      <c r="U1750" s="9" t="s">
        <v>242</v>
      </c>
      <c r="X1750" s="9">
        <f>INDEX(SLA_Policy!$D$2:$D$5,MATCH(F1750,SLA_Policy!$A$2:$A$5,0))</f>
        <v>72</v>
      </c>
      <c r="Y1750" s="9" t="str">
        <f>IF(E1750="Cancelled","Excluded",IF(D1750="",IF((SLA_Policy!$B$8-B1750)*24&gt;X1750,"Open - Breached","Open - On Track"),IF((D1750-B1750)*24&lt;=X1750,"Met","Breached")))</f>
        <v>Met</v>
      </c>
    </row>
    <row r="1751" spans="1:25" x14ac:dyDescent="0.25">
      <c r="A1751" s="9" t="s">
        <v>3988</v>
      </c>
      <c r="B1751" s="23">
        <v>45978.4465277778</v>
      </c>
      <c r="C1751" s="23">
        <v>45978.462500000001</v>
      </c>
      <c r="D1751" s="23">
        <v>45978.55</v>
      </c>
      <c r="E1751" s="9" t="s">
        <v>212</v>
      </c>
      <c r="F1751" s="9" t="s">
        <v>187</v>
      </c>
      <c r="G1751" s="9" t="s">
        <v>213</v>
      </c>
      <c r="H1751" s="9" t="s">
        <v>167</v>
      </c>
      <c r="I1751" s="9" t="s">
        <v>362</v>
      </c>
      <c r="J1751" s="9" t="s">
        <v>3989</v>
      </c>
      <c r="K1751" s="9" t="s">
        <v>303</v>
      </c>
      <c r="L1751" s="9" t="s">
        <v>104</v>
      </c>
      <c r="M1751" s="9" t="s">
        <v>3990</v>
      </c>
      <c r="N1751" s="9" t="s">
        <v>196</v>
      </c>
      <c r="O1751" s="9" t="s">
        <v>116</v>
      </c>
      <c r="P1751" s="9" t="s">
        <v>342</v>
      </c>
      <c r="Q1751" s="9" t="s">
        <v>219</v>
      </c>
      <c r="R1751" s="9">
        <v>0</v>
      </c>
      <c r="S1751" s="9">
        <v>35</v>
      </c>
      <c r="T1751" s="9" t="s">
        <v>229</v>
      </c>
      <c r="U1751" s="9" t="s">
        <v>248</v>
      </c>
      <c r="X1751" s="9">
        <f>INDEX(SLA_Policy!$D$2:$D$5,MATCH(F1751,SLA_Policy!$A$2:$A$5,0))</f>
        <v>8</v>
      </c>
      <c r="Y1751" s="9" t="str">
        <f>IF(E1751="Cancelled","Excluded",IF(D1751="",IF((SLA_Policy!$B$8-B1751)*24&gt;X1751,"Open - Breached","Open - On Track"),IF((D1751-B1751)*24&lt;=X1751,"Met","Breached")))</f>
        <v>Met</v>
      </c>
    </row>
    <row r="1752" spans="1:25" x14ac:dyDescent="0.25">
      <c r="A1752" s="9" t="s">
        <v>3991</v>
      </c>
      <c r="B1752" s="23">
        <v>45978.452083333301</v>
      </c>
      <c r="C1752" s="23">
        <v>45978.510416666701</v>
      </c>
      <c r="D1752" s="23">
        <v>45979.384722222203</v>
      </c>
      <c r="E1752" s="9" t="s">
        <v>212</v>
      </c>
      <c r="F1752" s="9" t="s">
        <v>188</v>
      </c>
      <c r="G1752" s="9" t="s">
        <v>236</v>
      </c>
      <c r="H1752" s="9" t="s">
        <v>161</v>
      </c>
      <c r="I1752" s="9" t="s">
        <v>237</v>
      </c>
      <c r="J1752" s="9" t="s">
        <v>775</v>
      </c>
      <c r="K1752" s="9" t="s">
        <v>215</v>
      </c>
      <c r="L1752" s="9" t="s">
        <v>104</v>
      </c>
      <c r="M1752" s="9" t="s">
        <v>1621</v>
      </c>
      <c r="N1752" s="9" t="s">
        <v>196</v>
      </c>
      <c r="O1752" s="9" t="s">
        <v>177</v>
      </c>
      <c r="P1752" s="9" t="s">
        <v>457</v>
      </c>
      <c r="Q1752" s="9" t="s">
        <v>219</v>
      </c>
      <c r="R1752" s="9">
        <v>0</v>
      </c>
      <c r="S1752" s="9">
        <v>8</v>
      </c>
      <c r="U1752" s="9" t="s">
        <v>242</v>
      </c>
      <c r="X1752" s="9">
        <f>INDEX(SLA_Policy!$D$2:$D$5,MATCH(F1752,SLA_Policy!$A$2:$A$5,0))</f>
        <v>72</v>
      </c>
      <c r="Y1752" s="9" t="str">
        <f>IF(E1752="Cancelled","Excluded",IF(D1752="",IF((SLA_Policy!$B$8-B1752)*24&gt;X1752,"Open - Breached","Open - On Track"),IF((D1752-B1752)*24&lt;=X1752,"Met","Breached")))</f>
        <v>Met</v>
      </c>
    </row>
    <row r="1753" spans="1:25" x14ac:dyDescent="0.25">
      <c r="A1753" s="9" t="s">
        <v>3992</v>
      </c>
      <c r="B1753" s="23">
        <v>45978.458333333299</v>
      </c>
      <c r="C1753" s="23">
        <v>45978.475694444503</v>
      </c>
      <c r="D1753" s="23">
        <v>45978.517361111102</v>
      </c>
      <c r="E1753" s="9" t="s">
        <v>212</v>
      </c>
      <c r="F1753" s="9" t="s">
        <v>187</v>
      </c>
      <c r="G1753" s="9" t="s">
        <v>236</v>
      </c>
      <c r="H1753" s="9" t="s">
        <v>167</v>
      </c>
      <c r="I1753" s="9" t="s">
        <v>255</v>
      </c>
      <c r="J1753" s="9" t="s">
        <v>256</v>
      </c>
      <c r="K1753" s="9" t="s">
        <v>246</v>
      </c>
      <c r="L1753" s="9" t="s">
        <v>395</v>
      </c>
      <c r="M1753" s="9" t="s">
        <v>792</v>
      </c>
      <c r="N1753" s="9" t="s">
        <v>196</v>
      </c>
      <c r="O1753" s="9" t="s">
        <v>116</v>
      </c>
      <c r="P1753" s="9" t="s">
        <v>525</v>
      </c>
      <c r="Q1753" s="9" t="s">
        <v>219</v>
      </c>
      <c r="R1753" s="9">
        <v>0</v>
      </c>
      <c r="S1753" s="9">
        <v>25</v>
      </c>
      <c r="U1753" s="9" t="s">
        <v>242</v>
      </c>
      <c r="X1753" s="9">
        <f>INDEX(SLA_Policy!$D$2:$D$5,MATCH(F1753,SLA_Policy!$A$2:$A$5,0))</f>
        <v>8</v>
      </c>
      <c r="Y1753" s="9" t="str">
        <f>IF(E1753="Cancelled","Excluded",IF(D1753="",IF((SLA_Policy!$B$8-B1753)*24&gt;X1753,"Open - Breached","Open - On Track"),IF((D1753-B1753)*24&lt;=X1753,"Met","Breached")))</f>
        <v>Met</v>
      </c>
    </row>
    <row r="1754" spans="1:25" x14ac:dyDescent="0.25">
      <c r="A1754" s="9" t="s">
        <v>3993</v>
      </c>
      <c r="B1754" s="23">
        <v>45978.464583333298</v>
      </c>
      <c r="C1754" s="23">
        <v>45978.493750000001</v>
      </c>
      <c r="D1754" s="23">
        <v>45980.368750000001</v>
      </c>
      <c r="E1754" s="9" t="s">
        <v>212</v>
      </c>
      <c r="F1754" s="9" t="s">
        <v>188</v>
      </c>
      <c r="G1754" s="9" t="s">
        <v>213</v>
      </c>
      <c r="H1754" s="9" t="s">
        <v>164</v>
      </c>
      <c r="I1754" s="9" t="s">
        <v>260</v>
      </c>
      <c r="J1754" s="9" t="s">
        <v>1000</v>
      </c>
      <c r="K1754" s="9" t="s">
        <v>410</v>
      </c>
      <c r="L1754" s="9" t="s">
        <v>226</v>
      </c>
      <c r="M1754" s="9" t="s">
        <v>630</v>
      </c>
      <c r="N1754" s="9" t="s">
        <v>196</v>
      </c>
      <c r="O1754" s="9" t="s">
        <v>179</v>
      </c>
      <c r="P1754" s="9" t="s">
        <v>264</v>
      </c>
      <c r="Q1754" s="9" t="s">
        <v>219</v>
      </c>
      <c r="R1754" s="9">
        <v>0</v>
      </c>
      <c r="S1754" s="9">
        <v>19</v>
      </c>
      <c r="T1754" s="9" t="s">
        <v>265</v>
      </c>
      <c r="U1754" s="9" t="s">
        <v>290</v>
      </c>
      <c r="X1754" s="9">
        <f>INDEX(SLA_Policy!$D$2:$D$5,MATCH(F1754,SLA_Policy!$A$2:$A$5,0))</f>
        <v>72</v>
      </c>
      <c r="Y1754" s="9" t="str">
        <f>IF(E1754="Cancelled","Excluded",IF(D1754="",IF((SLA_Policy!$B$8-B1754)*24&gt;X1754,"Open - Breached","Open - On Track"),IF((D1754-B1754)*24&lt;=X1754,"Met","Breached")))</f>
        <v>Met</v>
      </c>
    </row>
    <row r="1755" spans="1:25" x14ac:dyDescent="0.25">
      <c r="A1755" s="9" t="s">
        <v>3994</v>
      </c>
      <c r="B1755" s="23">
        <v>45978.471527777801</v>
      </c>
      <c r="C1755" s="23">
        <v>45978.472222222197</v>
      </c>
      <c r="D1755" s="23">
        <v>45978.515972222202</v>
      </c>
      <c r="E1755" s="9" t="s">
        <v>212</v>
      </c>
      <c r="F1755" s="9" t="s">
        <v>187</v>
      </c>
      <c r="G1755" s="9" t="s">
        <v>213</v>
      </c>
      <c r="H1755" s="9" t="s">
        <v>161</v>
      </c>
      <c r="I1755" s="9" t="s">
        <v>297</v>
      </c>
      <c r="J1755" s="9" t="s">
        <v>3995</v>
      </c>
      <c r="K1755" s="9" t="s">
        <v>246</v>
      </c>
      <c r="L1755" s="9" t="s">
        <v>282</v>
      </c>
      <c r="M1755" s="9" t="s">
        <v>3229</v>
      </c>
      <c r="N1755" s="9" t="s">
        <v>200</v>
      </c>
      <c r="O1755" s="9" t="s">
        <v>177</v>
      </c>
      <c r="P1755" s="9" t="s">
        <v>300</v>
      </c>
      <c r="Q1755" s="9" t="s">
        <v>273</v>
      </c>
      <c r="R1755" s="9">
        <v>0</v>
      </c>
      <c r="S1755" s="9">
        <v>9</v>
      </c>
      <c r="U1755" s="9" t="s">
        <v>290</v>
      </c>
      <c r="X1755" s="9">
        <f>INDEX(SLA_Policy!$D$2:$D$5,MATCH(F1755,SLA_Policy!$A$2:$A$5,0))</f>
        <v>8</v>
      </c>
      <c r="Y1755" s="9" t="str">
        <f>IF(E1755="Cancelled","Excluded",IF(D1755="",IF((SLA_Policy!$B$8-B1755)*24&gt;X1755,"Open - Breached","Open - On Track"),IF((D1755-B1755)*24&lt;=X1755,"Met","Breached")))</f>
        <v>Met</v>
      </c>
    </row>
    <row r="1756" spans="1:25" x14ac:dyDescent="0.25">
      <c r="A1756" s="9" t="s">
        <v>3996</v>
      </c>
      <c r="B1756" s="23">
        <v>45978.471527777801</v>
      </c>
      <c r="C1756" s="23">
        <v>45978.483333333301</v>
      </c>
      <c r="D1756" s="23">
        <v>45978.5756944444</v>
      </c>
      <c r="E1756" s="9" t="s">
        <v>212</v>
      </c>
      <c r="F1756" s="9" t="s">
        <v>188</v>
      </c>
      <c r="G1756" s="9" t="s">
        <v>213</v>
      </c>
      <c r="H1756" s="9" t="s">
        <v>166</v>
      </c>
      <c r="I1756" s="9" t="s">
        <v>286</v>
      </c>
      <c r="J1756" s="9" t="s">
        <v>1627</v>
      </c>
      <c r="K1756" s="9" t="s">
        <v>225</v>
      </c>
      <c r="L1756" s="9" t="s">
        <v>216</v>
      </c>
      <c r="M1756" s="9" t="s">
        <v>1240</v>
      </c>
      <c r="N1756" s="9" t="s">
        <v>196</v>
      </c>
      <c r="O1756" s="9" t="s">
        <v>181</v>
      </c>
      <c r="P1756" s="9" t="s">
        <v>445</v>
      </c>
      <c r="Q1756" s="9" t="s">
        <v>219</v>
      </c>
      <c r="R1756" s="9">
        <v>0</v>
      </c>
      <c r="S1756" s="9">
        <v>9</v>
      </c>
      <c r="U1756" s="9" t="s">
        <v>290</v>
      </c>
      <c r="X1756" s="9">
        <f>INDEX(SLA_Policy!$D$2:$D$5,MATCH(F1756,SLA_Policy!$A$2:$A$5,0))</f>
        <v>72</v>
      </c>
      <c r="Y1756" s="9" t="str">
        <f>IF(E1756="Cancelled","Excluded",IF(D1756="",IF((SLA_Policy!$B$8-B1756)*24&gt;X1756,"Open - Breached","Open - On Track"),IF((D1756-B1756)*24&lt;=X1756,"Met","Breached")))</f>
        <v>Met</v>
      </c>
    </row>
    <row r="1757" spans="1:25" x14ac:dyDescent="0.25">
      <c r="A1757" s="9" t="s">
        <v>3997</v>
      </c>
      <c r="B1757" s="23">
        <v>45978.496527777803</v>
      </c>
      <c r="C1757" s="23">
        <v>45978.530555555597</v>
      </c>
      <c r="D1757" s="23">
        <v>45979.631249999999</v>
      </c>
      <c r="E1757" s="9" t="s">
        <v>212</v>
      </c>
      <c r="F1757" s="9" t="s">
        <v>188</v>
      </c>
      <c r="G1757" s="9" t="s">
        <v>236</v>
      </c>
      <c r="H1757" s="9" t="s">
        <v>164</v>
      </c>
      <c r="I1757" s="9" t="s">
        <v>421</v>
      </c>
      <c r="J1757" s="9" t="s">
        <v>1858</v>
      </c>
      <c r="K1757" s="9" t="s">
        <v>239</v>
      </c>
      <c r="L1757" s="9" t="s">
        <v>270</v>
      </c>
      <c r="M1757" s="9" t="s">
        <v>1844</v>
      </c>
      <c r="N1757" s="9" t="s">
        <v>197</v>
      </c>
      <c r="O1757" s="9" t="s">
        <v>180</v>
      </c>
      <c r="P1757" s="9" t="s">
        <v>368</v>
      </c>
      <c r="Q1757" s="9" t="s">
        <v>219</v>
      </c>
      <c r="R1757" s="9">
        <v>0</v>
      </c>
      <c r="S1757" s="9">
        <v>31</v>
      </c>
      <c r="T1757" s="9" t="s">
        <v>464</v>
      </c>
      <c r="U1757" s="9" t="s">
        <v>242</v>
      </c>
      <c r="X1757" s="9">
        <f>INDEX(SLA_Policy!$D$2:$D$5,MATCH(F1757,SLA_Policy!$A$2:$A$5,0))</f>
        <v>72</v>
      </c>
      <c r="Y1757" s="9" t="str">
        <f>IF(E1757="Cancelled","Excluded",IF(D1757="",IF((SLA_Policy!$B$8-B1757)*24&gt;X1757,"Open - Breached","Open - On Track"),IF((D1757-B1757)*24&lt;=X1757,"Met","Breached")))</f>
        <v>Met</v>
      </c>
    </row>
    <row r="1758" spans="1:25" x14ac:dyDescent="0.25">
      <c r="A1758" s="9" t="s">
        <v>3998</v>
      </c>
      <c r="B1758" s="23">
        <v>45978.497222222199</v>
      </c>
      <c r="C1758" s="23">
        <v>45978.511805555601</v>
      </c>
      <c r="D1758" s="23">
        <v>45978.698611111096</v>
      </c>
      <c r="E1758" s="9" t="s">
        <v>212</v>
      </c>
      <c r="F1758" s="9" t="s">
        <v>188</v>
      </c>
      <c r="G1758" s="9" t="s">
        <v>213</v>
      </c>
      <c r="H1758" s="9" t="s">
        <v>162</v>
      </c>
      <c r="I1758" s="9" t="s">
        <v>244</v>
      </c>
      <c r="J1758" s="9" t="s">
        <v>370</v>
      </c>
      <c r="K1758" s="9" t="s">
        <v>246</v>
      </c>
      <c r="L1758" s="9" t="s">
        <v>104</v>
      </c>
      <c r="M1758" s="9" t="s">
        <v>1449</v>
      </c>
      <c r="N1758" s="9" t="s">
        <v>199</v>
      </c>
      <c r="O1758" s="9" t="s">
        <v>179</v>
      </c>
      <c r="P1758" s="9" t="s">
        <v>313</v>
      </c>
      <c r="Q1758" s="9" t="s">
        <v>219</v>
      </c>
      <c r="R1758" s="9">
        <v>0</v>
      </c>
      <c r="S1758" s="9">
        <v>17</v>
      </c>
      <c r="U1758" s="9" t="s">
        <v>248</v>
      </c>
      <c r="W1758" s="9">
        <v>4</v>
      </c>
      <c r="X1758" s="9">
        <f>INDEX(SLA_Policy!$D$2:$D$5,MATCH(F1758,SLA_Policy!$A$2:$A$5,0))</f>
        <v>72</v>
      </c>
      <c r="Y1758" s="9" t="str">
        <f>IF(E1758="Cancelled","Excluded",IF(D1758="",IF((SLA_Policy!$B$8-B1758)*24&gt;X1758,"Open - Breached","Open - On Track"),IF((D1758-B1758)*24&lt;=X1758,"Met","Breached")))</f>
        <v>Met</v>
      </c>
    </row>
    <row r="1759" spans="1:25" x14ac:dyDescent="0.25">
      <c r="A1759" s="9" t="s">
        <v>3999</v>
      </c>
      <c r="B1759" s="23">
        <v>45978.511111111096</v>
      </c>
      <c r="C1759" s="23">
        <v>45978.529861111099</v>
      </c>
      <c r="D1759" s="23">
        <v>45981.402777777803</v>
      </c>
      <c r="E1759" s="9" t="s">
        <v>212</v>
      </c>
      <c r="F1759" s="9" t="s">
        <v>189</v>
      </c>
      <c r="G1759" s="9" t="s">
        <v>213</v>
      </c>
      <c r="H1759" s="9" t="s">
        <v>165</v>
      </c>
      <c r="I1759" s="9" t="s">
        <v>2034</v>
      </c>
      <c r="J1759" s="9" t="s">
        <v>4000</v>
      </c>
      <c r="K1759" s="9" t="s">
        <v>246</v>
      </c>
      <c r="L1759" s="9" t="s">
        <v>293</v>
      </c>
      <c r="M1759" s="9" t="s">
        <v>3596</v>
      </c>
      <c r="N1759" s="9" t="s">
        <v>198</v>
      </c>
      <c r="O1759" s="9" t="s">
        <v>176</v>
      </c>
      <c r="P1759" s="9" t="s">
        <v>503</v>
      </c>
      <c r="Q1759" s="9" t="s">
        <v>219</v>
      </c>
      <c r="R1759" s="9">
        <v>0</v>
      </c>
      <c r="S1759" s="9">
        <v>34</v>
      </c>
      <c r="U1759" s="9" t="s">
        <v>266</v>
      </c>
      <c r="W1759" s="9">
        <v>4</v>
      </c>
      <c r="X1759" s="9">
        <f>INDEX(SLA_Policy!$D$2:$D$5,MATCH(F1759,SLA_Policy!$A$2:$A$5,0))</f>
        <v>120</v>
      </c>
      <c r="Y1759" s="9" t="str">
        <f>IF(E1759="Cancelled","Excluded",IF(D1759="",IF((SLA_Policy!$B$8-B1759)*24&gt;X1759,"Open - Breached","Open - On Track"),IF((D1759-B1759)*24&lt;=X1759,"Met","Breached")))</f>
        <v>Met</v>
      </c>
    </row>
    <row r="1760" spans="1:25" x14ac:dyDescent="0.25">
      <c r="A1760" s="9" t="s">
        <v>4001</v>
      </c>
      <c r="B1760" s="23">
        <v>45978.532638888901</v>
      </c>
      <c r="C1760" s="23">
        <v>45978.587500000001</v>
      </c>
      <c r="D1760" s="23">
        <v>45979.315277777801</v>
      </c>
      <c r="E1760" s="9" t="s">
        <v>212</v>
      </c>
      <c r="F1760" s="9" t="s">
        <v>189</v>
      </c>
      <c r="G1760" s="9" t="s">
        <v>213</v>
      </c>
      <c r="H1760" s="9" t="s">
        <v>88</v>
      </c>
      <c r="I1760" s="9" t="s">
        <v>92</v>
      </c>
      <c r="J1760" s="9" t="s">
        <v>4002</v>
      </c>
      <c r="K1760" s="9" t="s">
        <v>246</v>
      </c>
      <c r="L1760" s="9" t="s">
        <v>216</v>
      </c>
      <c r="M1760" s="9" t="s">
        <v>897</v>
      </c>
      <c r="N1760" s="9" t="s">
        <v>196</v>
      </c>
      <c r="O1760" s="9" t="s">
        <v>178</v>
      </c>
      <c r="P1760" s="9" t="s">
        <v>272</v>
      </c>
      <c r="Q1760" s="9" t="s">
        <v>219</v>
      </c>
      <c r="R1760" s="9">
        <v>0</v>
      </c>
      <c r="S1760" s="9">
        <v>27</v>
      </c>
      <c r="T1760" s="9" t="s">
        <v>229</v>
      </c>
      <c r="U1760" s="9" t="s">
        <v>221</v>
      </c>
      <c r="X1760" s="9">
        <f>INDEX(SLA_Policy!$D$2:$D$5,MATCH(F1760,SLA_Policy!$A$2:$A$5,0))</f>
        <v>120</v>
      </c>
      <c r="Y1760" s="9" t="str">
        <f>IF(E1760="Cancelled","Excluded",IF(D1760="",IF((SLA_Policy!$B$8-B1760)*24&gt;X1760,"Open - Breached","Open - On Track"),IF((D1760-B1760)*24&lt;=X1760,"Met","Breached")))</f>
        <v>Met</v>
      </c>
    </row>
    <row r="1761" spans="1:25" x14ac:dyDescent="0.25">
      <c r="A1761" s="9" t="s">
        <v>4003</v>
      </c>
      <c r="B1761" s="23">
        <v>45978.541666666701</v>
      </c>
      <c r="C1761" s="23">
        <v>45978.568055555603</v>
      </c>
      <c r="D1761" s="23">
        <v>45979.479861111096</v>
      </c>
      <c r="E1761" s="9" t="s">
        <v>212</v>
      </c>
      <c r="F1761" s="9" t="s">
        <v>188</v>
      </c>
      <c r="G1761" s="9" t="s">
        <v>213</v>
      </c>
      <c r="H1761" s="9" t="s">
        <v>167</v>
      </c>
      <c r="I1761" s="9" t="s">
        <v>362</v>
      </c>
      <c r="J1761" s="9" t="s">
        <v>4004</v>
      </c>
      <c r="K1761" s="9" t="s">
        <v>225</v>
      </c>
      <c r="L1761" s="9" t="s">
        <v>216</v>
      </c>
      <c r="M1761" s="9" t="s">
        <v>488</v>
      </c>
      <c r="N1761" s="9" t="s">
        <v>196</v>
      </c>
      <c r="O1761" s="9" t="s">
        <v>176</v>
      </c>
      <c r="P1761" s="9" t="s">
        <v>419</v>
      </c>
      <c r="Q1761" s="9" t="s">
        <v>273</v>
      </c>
      <c r="R1761" s="9">
        <v>0</v>
      </c>
      <c r="S1761" s="9">
        <v>65</v>
      </c>
      <c r="T1761" s="9" t="s">
        <v>220</v>
      </c>
      <c r="U1761" s="9" t="s">
        <v>290</v>
      </c>
      <c r="X1761" s="9">
        <f>INDEX(SLA_Policy!$D$2:$D$5,MATCH(F1761,SLA_Policy!$A$2:$A$5,0))</f>
        <v>72</v>
      </c>
      <c r="Y1761" s="9" t="str">
        <f>IF(E1761="Cancelled","Excluded",IF(D1761="",IF((SLA_Policy!$B$8-B1761)*24&gt;X1761,"Open - Breached","Open - On Track"),IF((D1761-B1761)*24&lt;=X1761,"Met","Breached")))</f>
        <v>Met</v>
      </c>
    </row>
    <row r="1762" spans="1:25" x14ac:dyDescent="0.25">
      <c r="A1762" s="9" t="s">
        <v>4005</v>
      </c>
      <c r="B1762" s="23">
        <v>45978.561111111099</v>
      </c>
      <c r="C1762" s="23">
        <v>45978.579166666699</v>
      </c>
      <c r="D1762" s="23">
        <v>45979.323611111096</v>
      </c>
      <c r="E1762" s="9" t="s">
        <v>212</v>
      </c>
      <c r="F1762" s="9" t="s">
        <v>188</v>
      </c>
      <c r="G1762" s="9" t="s">
        <v>213</v>
      </c>
      <c r="H1762" s="9" t="s">
        <v>163</v>
      </c>
      <c r="I1762" s="9" t="s">
        <v>405</v>
      </c>
      <c r="J1762" s="9" t="s">
        <v>4006</v>
      </c>
      <c r="K1762" s="9" t="s">
        <v>262</v>
      </c>
      <c r="L1762" s="9" t="s">
        <v>104</v>
      </c>
      <c r="M1762" s="9" t="s">
        <v>4007</v>
      </c>
      <c r="N1762" s="9" t="s">
        <v>197</v>
      </c>
      <c r="O1762" s="9" t="s">
        <v>176</v>
      </c>
      <c r="P1762" s="9" t="s">
        <v>253</v>
      </c>
      <c r="Q1762" s="9" t="s">
        <v>219</v>
      </c>
      <c r="R1762" s="9">
        <v>0</v>
      </c>
      <c r="S1762" s="9">
        <v>30</v>
      </c>
      <c r="U1762" s="9" t="s">
        <v>230</v>
      </c>
      <c r="X1762" s="9">
        <f>INDEX(SLA_Policy!$D$2:$D$5,MATCH(F1762,SLA_Policy!$A$2:$A$5,0))</f>
        <v>72</v>
      </c>
      <c r="Y1762" s="9" t="str">
        <f>IF(E1762="Cancelled","Excluded",IF(D1762="",IF((SLA_Policy!$B$8-B1762)*24&gt;X1762,"Open - Breached","Open - On Track"),IF((D1762-B1762)*24&lt;=X1762,"Met","Breached")))</f>
        <v>Met</v>
      </c>
    </row>
    <row r="1763" spans="1:25" x14ac:dyDescent="0.25">
      <c r="A1763" s="9" t="s">
        <v>4008</v>
      </c>
      <c r="B1763" s="23">
        <v>45978.564583333296</v>
      </c>
      <c r="C1763" s="23">
        <v>45978.569444444503</v>
      </c>
      <c r="D1763" s="23">
        <v>45979.3618055556</v>
      </c>
      <c r="E1763" s="9" t="s">
        <v>212</v>
      </c>
      <c r="F1763" s="9" t="s">
        <v>188</v>
      </c>
      <c r="G1763" s="9" t="s">
        <v>213</v>
      </c>
      <c r="H1763" s="9" t="s">
        <v>88</v>
      </c>
      <c r="I1763" s="9" t="s">
        <v>92</v>
      </c>
      <c r="J1763" s="9" t="s">
        <v>4009</v>
      </c>
      <c r="K1763" s="9" t="s">
        <v>215</v>
      </c>
      <c r="L1763" s="9" t="s">
        <v>371</v>
      </c>
      <c r="M1763" s="9" t="s">
        <v>4010</v>
      </c>
      <c r="N1763" s="9" t="s">
        <v>198</v>
      </c>
      <c r="O1763" s="9" t="s">
        <v>178</v>
      </c>
      <c r="P1763" s="9" t="s">
        <v>272</v>
      </c>
      <c r="Q1763" s="9" t="s">
        <v>219</v>
      </c>
      <c r="R1763" s="9">
        <v>0</v>
      </c>
      <c r="S1763" s="9">
        <v>8</v>
      </c>
      <c r="T1763" s="9" t="s">
        <v>136</v>
      </c>
      <c r="U1763" s="9" t="s">
        <v>266</v>
      </c>
      <c r="X1763" s="9">
        <f>INDEX(SLA_Policy!$D$2:$D$5,MATCH(F1763,SLA_Policy!$A$2:$A$5,0))</f>
        <v>72</v>
      </c>
      <c r="Y1763" s="9" t="str">
        <f>IF(E1763="Cancelled","Excluded",IF(D1763="",IF((SLA_Policy!$B$8-B1763)*24&gt;X1763,"Open - Breached","Open - On Track"),IF((D1763-B1763)*24&lt;=X1763,"Met","Breached")))</f>
        <v>Met</v>
      </c>
    </row>
    <row r="1764" spans="1:25" x14ac:dyDescent="0.25">
      <c r="A1764" s="9" t="s">
        <v>4011</v>
      </c>
      <c r="B1764" s="23">
        <v>45978.565277777801</v>
      </c>
      <c r="C1764" s="23">
        <v>45978.656944444498</v>
      </c>
      <c r="D1764" s="23">
        <v>45979.393750000003</v>
      </c>
      <c r="E1764" s="9" t="s">
        <v>212</v>
      </c>
      <c r="F1764" s="9" t="s">
        <v>189</v>
      </c>
      <c r="G1764" s="9" t="s">
        <v>213</v>
      </c>
      <c r="H1764" s="9" t="s">
        <v>165</v>
      </c>
      <c r="I1764" s="9" t="s">
        <v>567</v>
      </c>
      <c r="J1764" s="9" t="s">
        <v>4012</v>
      </c>
      <c r="K1764" s="9" t="s">
        <v>303</v>
      </c>
      <c r="L1764" s="9" t="s">
        <v>104</v>
      </c>
      <c r="M1764" s="9" t="s">
        <v>3316</v>
      </c>
      <c r="N1764" s="9" t="s">
        <v>199</v>
      </c>
      <c r="O1764" s="9" t="s">
        <v>176</v>
      </c>
      <c r="P1764" s="9" t="s">
        <v>330</v>
      </c>
      <c r="Q1764" s="9" t="s">
        <v>219</v>
      </c>
      <c r="R1764" s="9">
        <v>0</v>
      </c>
      <c r="S1764" s="9">
        <v>33</v>
      </c>
      <c r="U1764" s="9" t="s">
        <v>266</v>
      </c>
      <c r="X1764" s="9">
        <f>INDEX(SLA_Policy!$D$2:$D$5,MATCH(F1764,SLA_Policy!$A$2:$A$5,0))</f>
        <v>120</v>
      </c>
      <c r="Y1764" s="9" t="str">
        <f>IF(E1764="Cancelled","Excluded",IF(D1764="",IF((SLA_Policy!$B$8-B1764)*24&gt;X1764,"Open - Breached","Open - On Track"),IF((D1764-B1764)*24&lt;=X1764,"Met","Breached")))</f>
        <v>Met</v>
      </c>
    </row>
    <row r="1765" spans="1:25" x14ac:dyDescent="0.25">
      <c r="A1765" s="9" t="s">
        <v>4013</v>
      </c>
      <c r="B1765" s="23">
        <v>45978.594444444498</v>
      </c>
      <c r="C1765" s="23">
        <v>45978.625</v>
      </c>
      <c r="D1765" s="23">
        <v>45978.722222222197</v>
      </c>
      <c r="E1765" s="9" t="s">
        <v>212</v>
      </c>
      <c r="F1765" s="9" t="s">
        <v>188</v>
      </c>
      <c r="G1765" s="9" t="s">
        <v>213</v>
      </c>
      <c r="H1765" s="9" t="s">
        <v>163</v>
      </c>
      <c r="I1765" s="9" t="s">
        <v>405</v>
      </c>
      <c r="J1765" s="9" t="s">
        <v>884</v>
      </c>
      <c r="K1765" s="9" t="s">
        <v>246</v>
      </c>
      <c r="L1765" s="9" t="s">
        <v>216</v>
      </c>
      <c r="M1765" s="9" t="s">
        <v>2324</v>
      </c>
      <c r="N1765" s="9" t="s">
        <v>199</v>
      </c>
      <c r="O1765" s="9" t="s">
        <v>176</v>
      </c>
      <c r="P1765" s="9" t="s">
        <v>228</v>
      </c>
      <c r="Q1765" s="9" t="s">
        <v>219</v>
      </c>
      <c r="R1765" s="9">
        <v>0</v>
      </c>
      <c r="S1765" s="9">
        <v>30</v>
      </c>
      <c r="U1765" s="9" t="s">
        <v>230</v>
      </c>
      <c r="X1765" s="9">
        <f>INDEX(SLA_Policy!$D$2:$D$5,MATCH(F1765,SLA_Policy!$A$2:$A$5,0))</f>
        <v>72</v>
      </c>
      <c r="Y1765" s="9" t="str">
        <f>IF(E1765="Cancelled","Excluded",IF(D1765="",IF((SLA_Policy!$B$8-B1765)*24&gt;X1765,"Open - Breached","Open - On Track"),IF((D1765-B1765)*24&lt;=X1765,"Met","Breached")))</f>
        <v>Met</v>
      </c>
    </row>
    <row r="1766" spans="1:25" x14ac:dyDescent="0.25">
      <c r="A1766" s="9" t="s">
        <v>4014</v>
      </c>
      <c r="B1766" s="23">
        <v>45978.597916666702</v>
      </c>
      <c r="C1766" s="23">
        <v>45978.672916666699</v>
      </c>
      <c r="D1766" s="23">
        <v>45979.340277777803</v>
      </c>
      <c r="E1766" s="9" t="s">
        <v>212</v>
      </c>
      <c r="F1766" s="9" t="s">
        <v>188</v>
      </c>
      <c r="G1766" s="9" t="s">
        <v>236</v>
      </c>
      <c r="H1766" s="9" t="s">
        <v>164</v>
      </c>
      <c r="I1766" s="9" t="s">
        <v>421</v>
      </c>
      <c r="J1766" s="9" t="s">
        <v>4015</v>
      </c>
      <c r="K1766" s="9" t="s">
        <v>246</v>
      </c>
      <c r="L1766" s="9" t="s">
        <v>307</v>
      </c>
      <c r="M1766" s="9" t="s">
        <v>848</v>
      </c>
      <c r="N1766" s="9" t="s">
        <v>197</v>
      </c>
      <c r="O1766" s="9" t="s">
        <v>180</v>
      </c>
      <c r="P1766" s="9" t="s">
        <v>278</v>
      </c>
      <c r="Q1766" s="9" t="s">
        <v>219</v>
      </c>
      <c r="R1766" s="9">
        <v>0</v>
      </c>
      <c r="S1766" s="9">
        <v>7</v>
      </c>
      <c r="T1766" s="9" t="s">
        <v>343</v>
      </c>
      <c r="U1766" s="9" t="s">
        <v>242</v>
      </c>
      <c r="X1766" s="9">
        <f>INDEX(SLA_Policy!$D$2:$D$5,MATCH(F1766,SLA_Policy!$A$2:$A$5,0))</f>
        <v>72</v>
      </c>
      <c r="Y1766" s="9" t="str">
        <f>IF(E1766="Cancelled","Excluded",IF(D1766="",IF((SLA_Policy!$B$8-B1766)*24&gt;X1766,"Open - Breached","Open - On Track"),IF((D1766-B1766)*24&lt;=X1766,"Met","Breached")))</f>
        <v>Met</v>
      </c>
    </row>
    <row r="1767" spans="1:25" x14ac:dyDescent="0.25">
      <c r="A1767" s="9" t="s">
        <v>4016</v>
      </c>
      <c r="B1767" s="23">
        <v>45978.602083333302</v>
      </c>
      <c r="C1767" s="23">
        <v>45978.630555555603</v>
      </c>
      <c r="D1767" s="23">
        <v>45978.743055555598</v>
      </c>
      <c r="E1767" s="9" t="s">
        <v>212</v>
      </c>
      <c r="F1767" s="9" t="s">
        <v>188</v>
      </c>
      <c r="G1767" s="9" t="s">
        <v>213</v>
      </c>
      <c r="H1767" s="9" t="s">
        <v>161</v>
      </c>
      <c r="I1767" s="9" t="s">
        <v>389</v>
      </c>
      <c r="J1767" s="9" t="s">
        <v>767</v>
      </c>
      <c r="K1767" s="9" t="s">
        <v>246</v>
      </c>
      <c r="L1767" s="9" t="s">
        <v>226</v>
      </c>
      <c r="M1767" s="9" t="s">
        <v>569</v>
      </c>
      <c r="N1767" s="9" t="s">
        <v>196</v>
      </c>
      <c r="O1767" s="9" t="s">
        <v>116</v>
      </c>
      <c r="P1767" s="9" t="s">
        <v>574</v>
      </c>
      <c r="Q1767" s="9" t="s">
        <v>219</v>
      </c>
      <c r="R1767" s="9">
        <v>1</v>
      </c>
      <c r="S1767" s="9">
        <v>9</v>
      </c>
      <c r="U1767" s="9" t="s">
        <v>221</v>
      </c>
      <c r="X1767" s="9">
        <f>INDEX(SLA_Policy!$D$2:$D$5,MATCH(F1767,SLA_Policy!$A$2:$A$5,0))</f>
        <v>72</v>
      </c>
      <c r="Y1767" s="9" t="str">
        <f>IF(E1767="Cancelled","Excluded",IF(D1767="",IF((SLA_Policy!$B$8-B1767)*24&gt;X1767,"Open - Breached","Open - On Track"),IF((D1767-B1767)*24&lt;=X1767,"Met","Breached")))</f>
        <v>Met</v>
      </c>
    </row>
    <row r="1768" spans="1:25" x14ac:dyDescent="0.25">
      <c r="A1768" s="9" t="s">
        <v>4017</v>
      </c>
      <c r="B1768" s="23">
        <v>45978.604166666701</v>
      </c>
      <c r="C1768" s="23">
        <v>45978.642361111102</v>
      </c>
      <c r="D1768" s="23">
        <v>45979.385416666701</v>
      </c>
      <c r="E1768" s="9" t="s">
        <v>212</v>
      </c>
      <c r="F1768" s="9" t="s">
        <v>188</v>
      </c>
      <c r="G1768" s="9" t="s">
        <v>213</v>
      </c>
      <c r="H1768" s="9" t="s">
        <v>88</v>
      </c>
      <c r="I1768" s="9" t="s">
        <v>354</v>
      </c>
      <c r="J1768" s="9" t="s">
        <v>4018</v>
      </c>
      <c r="K1768" s="9" t="s">
        <v>262</v>
      </c>
      <c r="L1768" s="9" t="s">
        <v>311</v>
      </c>
      <c r="M1768" s="9" t="s">
        <v>3618</v>
      </c>
      <c r="N1768" s="9" t="s">
        <v>199</v>
      </c>
      <c r="O1768" s="9" t="s">
        <v>180</v>
      </c>
      <c r="P1768" s="9" t="s">
        <v>278</v>
      </c>
      <c r="Q1768" s="9" t="s">
        <v>219</v>
      </c>
      <c r="R1768" s="9">
        <v>0</v>
      </c>
      <c r="S1768" s="9">
        <v>53</v>
      </c>
      <c r="T1768" s="9" t="s">
        <v>220</v>
      </c>
      <c r="U1768" s="9" t="s">
        <v>661</v>
      </c>
      <c r="W1768" s="9">
        <v>4</v>
      </c>
      <c r="X1768" s="9">
        <f>INDEX(SLA_Policy!$D$2:$D$5,MATCH(F1768,SLA_Policy!$A$2:$A$5,0))</f>
        <v>72</v>
      </c>
      <c r="Y1768" s="9" t="str">
        <f>IF(E1768="Cancelled","Excluded",IF(D1768="",IF((SLA_Policy!$B$8-B1768)*24&gt;X1768,"Open - Breached","Open - On Track"),IF((D1768-B1768)*24&lt;=X1768,"Met","Breached")))</f>
        <v>Met</v>
      </c>
    </row>
    <row r="1769" spans="1:25" x14ac:dyDescent="0.25">
      <c r="A1769" s="9" t="s">
        <v>4019</v>
      </c>
      <c r="B1769" s="23">
        <v>45978.613888888904</v>
      </c>
      <c r="C1769" s="23">
        <v>45978.614583333299</v>
      </c>
      <c r="D1769" s="23">
        <v>45979.359027777798</v>
      </c>
      <c r="E1769" s="9" t="s">
        <v>212</v>
      </c>
      <c r="F1769" s="9" t="s">
        <v>188</v>
      </c>
      <c r="G1769" s="9" t="s">
        <v>213</v>
      </c>
      <c r="H1769" s="9" t="s">
        <v>163</v>
      </c>
      <c r="I1769" s="9" t="s">
        <v>223</v>
      </c>
      <c r="J1769" s="9" t="s">
        <v>1366</v>
      </c>
      <c r="K1769" s="9" t="s">
        <v>246</v>
      </c>
      <c r="L1769" s="9" t="s">
        <v>216</v>
      </c>
      <c r="M1769" s="9" t="s">
        <v>1895</v>
      </c>
      <c r="N1769" s="9" t="s">
        <v>198</v>
      </c>
      <c r="O1769" s="9" t="s">
        <v>176</v>
      </c>
      <c r="P1769" s="9" t="s">
        <v>503</v>
      </c>
      <c r="Q1769" s="9" t="s">
        <v>219</v>
      </c>
      <c r="R1769" s="9">
        <v>0</v>
      </c>
      <c r="S1769" s="9">
        <v>24</v>
      </c>
      <c r="T1769" s="9" t="s">
        <v>229</v>
      </c>
      <c r="U1769" s="9" t="s">
        <v>266</v>
      </c>
      <c r="X1769" s="9">
        <f>INDEX(SLA_Policy!$D$2:$D$5,MATCH(F1769,SLA_Policy!$A$2:$A$5,0))</f>
        <v>72</v>
      </c>
      <c r="Y1769" s="9" t="str">
        <f>IF(E1769="Cancelled","Excluded",IF(D1769="",IF((SLA_Policy!$B$8-B1769)*24&gt;X1769,"Open - Breached","Open - On Track"),IF((D1769-B1769)*24&lt;=X1769,"Met","Breached")))</f>
        <v>Met</v>
      </c>
    </row>
    <row r="1770" spans="1:25" x14ac:dyDescent="0.25">
      <c r="A1770" s="9" t="s">
        <v>4020</v>
      </c>
      <c r="B1770" s="23">
        <v>45978.624305555597</v>
      </c>
      <c r="C1770" s="23">
        <v>45978.625694444498</v>
      </c>
      <c r="D1770" s="23">
        <v>45979.399305555598</v>
      </c>
      <c r="E1770" s="9" t="s">
        <v>212</v>
      </c>
      <c r="F1770" s="9" t="s">
        <v>188</v>
      </c>
      <c r="G1770" s="9" t="s">
        <v>213</v>
      </c>
      <c r="H1770" s="9" t="s">
        <v>162</v>
      </c>
      <c r="I1770" s="9" t="s">
        <v>244</v>
      </c>
      <c r="J1770" s="9" t="s">
        <v>4021</v>
      </c>
      <c r="K1770" s="9" t="s">
        <v>239</v>
      </c>
      <c r="L1770" s="9" t="s">
        <v>307</v>
      </c>
      <c r="M1770" s="9" t="s">
        <v>1005</v>
      </c>
      <c r="N1770" s="9" t="s">
        <v>198</v>
      </c>
      <c r="O1770" s="9" t="s">
        <v>116</v>
      </c>
      <c r="P1770" s="9" t="s">
        <v>218</v>
      </c>
      <c r="Q1770" s="9" t="s">
        <v>219</v>
      </c>
      <c r="R1770" s="9">
        <v>0</v>
      </c>
      <c r="S1770" s="9">
        <v>43</v>
      </c>
      <c r="U1770" s="9" t="s">
        <v>266</v>
      </c>
      <c r="W1770" s="9">
        <v>5</v>
      </c>
      <c r="X1770" s="9">
        <f>INDEX(SLA_Policy!$D$2:$D$5,MATCH(F1770,SLA_Policy!$A$2:$A$5,0))</f>
        <v>72</v>
      </c>
      <c r="Y1770" s="9" t="str">
        <f>IF(E1770="Cancelled","Excluded",IF(D1770="",IF((SLA_Policy!$B$8-B1770)*24&gt;X1770,"Open - Breached","Open - On Track"),IF((D1770-B1770)*24&lt;=X1770,"Met","Breached")))</f>
        <v>Met</v>
      </c>
    </row>
    <row r="1771" spans="1:25" x14ac:dyDescent="0.25">
      <c r="A1771" s="9" t="s">
        <v>4022</v>
      </c>
      <c r="B1771" s="23">
        <v>45978.630555555603</v>
      </c>
      <c r="C1771" s="23">
        <v>45978.632638888899</v>
      </c>
      <c r="D1771" s="23">
        <v>45979.370833333298</v>
      </c>
      <c r="E1771" s="9" t="s">
        <v>212</v>
      </c>
      <c r="F1771" s="9" t="s">
        <v>188</v>
      </c>
      <c r="G1771" s="9" t="s">
        <v>213</v>
      </c>
      <c r="H1771" s="9" t="s">
        <v>88</v>
      </c>
      <c r="I1771" s="9" t="s">
        <v>354</v>
      </c>
      <c r="J1771" s="9" t="s">
        <v>1799</v>
      </c>
      <c r="K1771" s="9" t="s">
        <v>303</v>
      </c>
      <c r="L1771" s="9" t="s">
        <v>282</v>
      </c>
      <c r="M1771" s="9" t="s">
        <v>1481</v>
      </c>
      <c r="N1771" s="9" t="s">
        <v>198</v>
      </c>
      <c r="O1771" s="9" t="s">
        <v>178</v>
      </c>
      <c r="P1771" s="9" t="s">
        <v>414</v>
      </c>
      <c r="Q1771" s="9" t="s">
        <v>219</v>
      </c>
      <c r="R1771" s="9">
        <v>0</v>
      </c>
      <c r="S1771" s="9">
        <v>18</v>
      </c>
      <c r="T1771" s="9" t="s">
        <v>220</v>
      </c>
      <c r="U1771" s="9" t="s">
        <v>661</v>
      </c>
      <c r="X1771" s="9">
        <f>INDEX(SLA_Policy!$D$2:$D$5,MATCH(F1771,SLA_Policy!$A$2:$A$5,0))</f>
        <v>72</v>
      </c>
      <c r="Y1771" s="9" t="str">
        <f>IF(E1771="Cancelled","Excluded",IF(D1771="",IF((SLA_Policy!$B$8-B1771)*24&gt;X1771,"Open - Breached","Open - On Track"),IF((D1771-B1771)*24&lt;=X1771,"Met","Breached")))</f>
        <v>Met</v>
      </c>
    </row>
    <row r="1772" spans="1:25" x14ac:dyDescent="0.25">
      <c r="A1772" s="9" t="s">
        <v>4023</v>
      </c>
      <c r="B1772" s="23">
        <v>45978.636805555601</v>
      </c>
      <c r="C1772" s="23">
        <v>45978.6381944444</v>
      </c>
      <c r="D1772" s="23">
        <v>45978.665972222203</v>
      </c>
      <c r="E1772" s="9" t="s">
        <v>212</v>
      </c>
      <c r="F1772" s="9" t="s">
        <v>188</v>
      </c>
      <c r="G1772" s="9" t="s">
        <v>213</v>
      </c>
      <c r="H1772" s="9" t="s">
        <v>161</v>
      </c>
      <c r="I1772" s="9" t="s">
        <v>454</v>
      </c>
      <c r="J1772" s="9" t="s">
        <v>1425</v>
      </c>
      <c r="K1772" s="9" t="s">
        <v>246</v>
      </c>
      <c r="L1772" s="9" t="s">
        <v>371</v>
      </c>
      <c r="M1772" s="9" t="s">
        <v>2941</v>
      </c>
      <c r="N1772" s="9" t="s">
        <v>200</v>
      </c>
      <c r="O1772" s="9" t="s">
        <v>116</v>
      </c>
      <c r="P1772" s="9" t="s">
        <v>218</v>
      </c>
      <c r="Q1772" s="9" t="s">
        <v>219</v>
      </c>
      <c r="R1772" s="9">
        <v>0</v>
      </c>
      <c r="S1772" s="9">
        <v>5</v>
      </c>
      <c r="U1772" s="9" t="s">
        <v>290</v>
      </c>
      <c r="W1772" s="9">
        <v>4</v>
      </c>
      <c r="X1772" s="9">
        <f>INDEX(SLA_Policy!$D$2:$D$5,MATCH(F1772,SLA_Policy!$A$2:$A$5,0))</f>
        <v>72</v>
      </c>
      <c r="Y1772" s="9" t="str">
        <f>IF(E1772="Cancelled","Excluded",IF(D1772="",IF((SLA_Policy!$B$8-B1772)*24&gt;X1772,"Open - Breached","Open - On Track"),IF((D1772-B1772)*24&lt;=X1772,"Met","Breached")))</f>
        <v>Met</v>
      </c>
    </row>
    <row r="1773" spans="1:25" x14ac:dyDescent="0.25">
      <c r="A1773" s="9" t="s">
        <v>4024</v>
      </c>
      <c r="B1773" s="23">
        <v>45978.658333333296</v>
      </c>
      <c r="C1773" s="23">
        <v>45978.659027777801</v>
      </c>
      <c r="D1773" s="23">
        <v>45978.753472222197</v>
      </c>
      <c r="E1773" s="9" t="s">
        <v>212</v>
      </c>
      <c r="F1773" s="9" t="s">
        <v>188</v>
      </c>
      <c r="G1773" s="9" t="s">
        <v>213</v>
      </c>
      <c r="H1773" s="9" t="s">
        <v>164</v>
      </c>
      <c r="I1773" s="9" t="s">
        <v>339</v>
      </c>
      <c r="J1773" s="9" t="s">
        <v>340</v>
      </c>
      <c r="K1773" s="9" t="s">
        <v>215</v>
      </c>
      <c r="L1773" s="9" t="s">
        <v>216</v>
      </c>
      <c r="M1773" s="9" t="s">
        <v>556</v>
      </c>
      <c r="N1773" s="9" t="s">
        <v>198</v>
      </c>
      <c r="O1773" s="9" t="s">
        <v>116</v>
      </c>
      <c r="P1773" s="9" t="s">
        <v>551</v>
      </c>
      <c r="Q1773" s="9" t="s">
        <v>219</v>
      </c>
      <c r="R1773" s="9">
        <v>0</v>
      </c>
      <c r="S1773" s="9">
        <v>9</v>
      </c>
      <c r="T1773" s="9" t="s">
        <v>343</v>
      </c>
      <c r="U1773" s="9" t="s">
        <v>290</v>
      </c>
      <c r="X1773" s="9">
        <f>INDEX(SLA_Policy!$D$2:$D$5,MATCH(F1773,SLA_Policy!$A$2:$A$5,0))</f>
        <v>72</v>
      </c>
      <c r="Y1773" s="9" t="str">
        <f>IF(E1773="Cancelled","Excluded",IF(D1773="",IF((SLA_Policy!$B$8-B1773)*24&gt;X1773,"Open - Breached","Open - On Track"),IF((D1773-B1773)*24&lt;=X1773,"Met","Breached")))</f>
        <v>Met</v>
      </c>
    </row>
    <row r="1774" spans="1:25" x14ac:dyDescent="0.25">
      <c r="A1774" s="9" t="s">
        <v>4025</v>
      </c>
      <c r="B1774" s="23">
        <v>45978.667361111096</v>
      </c>
      <c r="C1774" s="23">
        <v>45978.763888888898</v>
      </c>
      <c r="D1774" s="23">
        <v>45980.361111111102</v>
      </c>
      <c r="E1774" s="9" t="s">
        <v>212</v>
      </c>
      <c r="F1774" s="9" t="s">
        <v>189</v>
      </c>
      <c r="G1774" s="9" t="s">
        <v>236</v>
      </c>
      <c r="H1774" s="9" t="s">
        <v>161</v>
      </c>
      <c r="I1774" s="9" t="s">
        <v>505</v>
      </c>
      <c r="J1774" s="9" t="s">
        <v>4026</v>
      </c>
      <c r="K1774" s="9" t="s">
        <v>239</v>
      </c>
      <c r="L1774" s="9" t="s">
        <v>226</v>
      </c>
      <c r="M1774" s="9" t="s">
        <v>973</v>
      </c>
      <c r="N1774" s="9" t="s">
        <v>196</v>
      </c>
      <c r="O1774" s="9" t="s">
        <v>177</v>
      </c>
      <c r="P1774" s="9" t="s">
        <v>300</v>
      </c>
      <c r="Q1774" s="9" t="s">
        <v>219</v>
      </c>
      <c r="R1774" s="9">
        <v>0</v>
      </c>
      <c r="S1774" s="9">
        <v>98</v>
      </c>
      <c r="U1774" s="9" t="s">
        <v>242</v>
      </c>
      <c r="X1774" s="9">
        <f>INDEX(SLA_Policy!$D$2:$D$5,MATCH(F1774,SLA_Policy!$A$2:$A$5,0))</f>
        <v>120</v>
      </c>
      <c r="Y1774" s="9" t="str">
        <f>IF(E1774="Cancelled","Excluded",IF(D1774="",IF((SLA_Policy!$B$8-B1774)*24&gt;X1774,"Open - Breached","Open - On Track"),IF((D1774-B1774)*24&lt;=X1774,"Met","Breached")))</f>
        <v>Met</v>
      </c>
    </row>
    <row r="1775" spans="1:25" x14ac:dyDescent="0.25">
      <c r="A1775" s="9" t="s">
        <v>4027</v>
      </c>
      <c r="B1775" s="23">
        <v>45978.679861111101</v>
      </c>
      <c r="C1775" s="23">
        <v>45978.745833333298</v>
      </c>
      <c r="D1775" s="23">
        <v>45979.401388888902</v>
      </c>
      <c r="E1775" s="9" t="s">
        <v>212</v>
      </c>
      <c r="F1775" s="9" t="s">
        <v>188</v>
      </c>
      <c r="G1775" s="9" t="s">
        <v>213</v>
      </c>
      <c r="H1775" s="9" t="s">
        <v>162</v>
      </c>
      <c r="I1775" s="9" t="s">
        <v>345</v>
      </c>
      <c r="J1775" s="9" t="s">
        <v>4028</v>
      </c>
      <c r="K1775" s="9" t="s">
        <v>215</v>
      </c>
      <c r="L1775" s="9" t="s">
        <v>311</v>
      </c>
      <c r="M1775" s="9" t="s">
        <v>829</v>
      </c>
      <c r="N1775" s="9" t="s">
        <v>196</v>
      </c>
      <c r="O1775" s="9" t="s">
        <v>179</v>
      </c>
      <c r="P1775" s="9" t="s">
        <v>337</v>
      </c>
      <c r="Q1775" s="9" t="s">
        <v>219</v>
      </c>
      <c r="R1775" s="9">
        <v>0</v>
      </c>
      <c r="S1775" s="9">
        <v>100</v>
      </c>
      <c r="U1775" s="9" t="s">
        <v>266</v>
      </c>
      <c r="X1775" s="9">
        <f>INDEX(SLA_Policy!$D$2:$D$5,MATCH(F1775,SLA_Policy!$A$2:$A$5,0))</f>
        <v>72</v>
      </c>
      <c r="Y1775" s="9" t="str">
        <f>IF(E1775="Cancelled","Excluded",IF(D1775="",IF((SLA_Policy!$B$8-B1775)*24&gt;X1775,"Open - Breached","Open - On Track"),IF((D1775-B1775)*24&lt;=X1775,"Met","Breached")))</f>
        <v>Met</v>
      </c>
    </row>
    <row r="1776" spans="1:25" x14ac:dyDescent="0.25">
      <c r="A1776" s="9" t="s">
        <v>4029</v>
      </c>
      <c r="B1776" s="23">
        <v>45978.695138888899</v>
      </c>
      <c r="C1776" s="23">
        <v>45978.709027777797</v>
      </c>
      <c r="D1776" s="23">
        <v>45979.3569444444</v>
      </c>
      <c r="E1776" s="9" t="s">
        <v>212</v>
      </c>
      <c r="F1776" s="9" t="s">
        <v>189</v>
      </c>
      <c r="G1776" s="9" t="s">
        <v>213</v>
      </c>
      <c r="H1776" s="9" t="s">
        <v>161</v>
      </c>
      <c r="I1776" s="9" t="s">
        <v>389</v>
      </c>
      <c r="J1776" s="9" t="s">
        <v>4030</v>
      </c>
      <c r="K1776" s="9" t="s">
        <v>303</v>
      </c>
      <c r="L1776" s="9" t="s">
        <v>104</v>
      </c>
      <c r="M1776" s="9" t="s">
        <v>4031</v>
      </c>
      <c r="N1776" s="9" t="s">
        <v>198</v>
      </c>
      <c r="O1776" s="9" t="s">
        <v>116</v>
      </c>
      <c r="P1776" s="9" t="s">
        <v>295</v>
      </c>
      <c r="Q1776" s="9" t="s">
        <v>219</v>
      </c>
      <c r="R1776" s="9">
        <v>0</v>
      </c>
      <c r="S1776" s="9">
        <v>6</v>
      </c>
      <c r="U1776" s="9" t="s">
        <v>266</v>
      </c>
      <c r="X1776" s="9">
        <f>INDEX(SLA_Policy!$D$2:$D$5,MATCH(F1776,SLA_Policy!$A$2:$A$5,0))</f>
        <v>120</v>
      </c>
      <c r="Y1776" s="9" t="str">
        <f>IF(E1776="Cancelled","Excluded",IF(D1776="",IF((SLA_Policy!$B$8-B1776)*24&gt;X1776,"Open - Breached","Open - On Track"),IF((D1776-B1776)*24&lt;=X1776,"Met","Breached")))</f>
        <v>Met</v>
      </c>
    </row>
    <row r="1777" spans="1:25" x14ac:dyDescent="0.25">
      <c r="A1777" s="9" t="s">
        <v>4032</v>
      </c>
      <c r="B1777" s="23">
        <v>45978.702083333301</v>
      </c>
      <c r="C1777" s="23">
        <v>45978.78125</v>
      </c>
      <c r="D1777" s="23">
        <v>45982.411805555603</v>
      </c>
      <c r="E1777" s="9" t="s">
        <v>212</v>
      </c>
      <c r="F1777" s="9" t="s">
        <v>189</v>
      </c>
      <c r="G1777" s="9" t="s">
        <v>213</v>
      </c>
      <c r="H1777" s="9" t="s">
        <v>88</v>
      </c>
      <c r="I1777" s="9" t="s">
        <v>354</v>
      </c>
      <c r="J1777" s="9" t="s">
        <v>4033</v>
      </c>
      <c r="K1777" s="9" t="s">
        <v>215</v>
      </c>
      <c r="L1777" s="9" t="s">
        <v>351</v>
      </c>
      <c r="M1777" s="9" t="s">
        <v>990</v>
      </c>
      <c r="N1777" s="9" t="s">
        <v>197</v>
      </c>
      <c r="O1777" s="9" t="s">
        <v>180</v>
      </c>
      <c r="P1777" s="9" t="s">
        <v>278</v>
      </c>
      <c r="Q1777" s="9" t="s">
        <v>273</v>
      </c>
      <c r="R1777" s="9">
        <v>0</v>
      </c>
      <c r="S1777" s="9">
        <v>37</v>
      </c>
      <c r="T1777" s="9" t="s">
        <v>136</v>
      </c>
      <c r="U1777" s="9" t="s">
        <v>661</v>
      </c>
      <c r="W1777" s="9">
        <v>5</v>
      </c>
      <c r="X1777" s="9">
        <f>INDEX(SLA_Policy!$D$2:$D$5,MATCH(F1777,SLA_Policy!$A$2:$A$5,0))</f>
        <v>120</v>
      </c>
      <c r="Y1777" s="9" t="str">
        <f>IF(E1777="Cancelled","Excluded",IF(D1777="",IF((SLA_Policy!$B$8-B1777)*24&gt;X1777,"Open - Breached","Open - On Track"),IF((D1777-B1777)*24&lt;=X1777,"Met","Breached")))</f>
        <v>Met</v>
      </c>
    </row>
    <row r="1778" spans="1:25" x14ac:dyDescent="0.25">
      <c r="A1778" s="9" t="s">
        <v>4034</v>
      </c>
      <c r="B1778" s="23">
        <v>45978.702777777798</v>
      </c>
      <c r="C1778" s="23">
        <v>45978.755555555603</v>
      </c>
      <c r="D1778" s="23">
        <v>45980.335416666698</v>
      </c>
      <c r="E1778" s="9" t="s">
        <v>212</v>
      </c>
      <c r="F1778" s="9" t="s">
        <v>189</v>
      </c>
      <c r="G1778" s="9" t="s">
        <v>213</v>
      </c>
      <c r="H1778" s="9" t="s">
        <v>164</v>
      </c>
      <c r="I1778" s="9" t="s">
        <v>339</v>
      </c>
      <c r="J1778" s="9" t="s">
        <v>866</v>
      </c>
      <c r="K1778" s="9" t="s">
        <v>246</v>
      </c>
      <c r="L1778" s="9" t="s">
        <v>104</v>
      </c>
      <c r="M1778" s="9" t="s">
        <v>2481</v>
      </c>
      <c r="N1778" s="9" t="s">
        <v>196</v>
      </c>
      <c r="O1778" s="9" t="s">
        <v>180</v>
      </c>
      <c r="P1778" s="9" t="s">
        <v>318</v>
      </c>
      <c r="Q1778" s="9" t="s">
        <v>219</v>
      </c>
      <c r="R1778" s="9">
        <v>0</v>
      </c>
      <c r="S1778" s="9">
        <v>3</v>
      </c>
      <c r="T1778" s="9" t="s">
        <v>464</v>
      </c>
      <c r="U1778" s="9" t="s">
        <v>248</v>
      </c>
      <c r="W1778" s="9">
        <v>5</v>
      </c>
      <c r="X1778" s="9">
        <f>INDEX(SLA_Policy!$D$2:$D$5,MATCH(F1778,SLA_Policy!$A$2:$A$5,0))</f>
        <v>120</v>
      </c>
      <c r="Y1778" s="9" t="str">
        <f>IF(E1778="Cancelled","Excluded",IF(D1778="",IF((SLA_Policy!$B$8-B1778)*24&gt;X1778,"Open - Breached","Open - On Track"),IF((D1778-B1778)*24&lt;=X1778,"Met","Breached")))</f>
        <v>Met</v>
      </c>
    </row>
    <row r="1779" spans="1:25" x14ac:dyDescent="0.25">
      <c r="A1779" s="9" t="s">
        <v>4035</v>
      </c>
      <c r="B1779" s="23">
        <v>45978.720833333296</v>
      </c>
      <c r="C1779" s="23">
        <v>45978.723611111098</v>
      </c>
      <c r="D1779" s="23">
        <v>45979.408333333296</v>
      </c>
      <c r="E1779" s="9" t="s">
        <v>212</v>
      </c>
      <c r="F1779" s="9" t="s">
        <v>188</v>
      </c>
      <c r="G1779" s="9" t="s">
        <v>213</v>
      </c>
      <c r="H1779" s="9" t="s">
        <v>88</v>
      </c>
      <c r="I1779" s="9" t="s">
        <v>92</v>
      </c>
      <c r="J1779" s="9" t="s">
        <v>842</v>
      </c>
      <c r="K1779" s="9" t="s">
        <v>303</v>
      </c>
      <c r="L1779" s="9" t="s">
        <v>282</v>
      </c>
      <c r="M1779" s="9" t="s">
        <v>1536</v>
      </c>
      <c r="N1779" s="9" t="s">
        <v>198</v>
      </c>
      <c r="O1779" s="9" t="s">
        <v>178</v>
      </c>
      <c r="P1779" s="9" t="s">
        <v>360</v>
      </c>
      <c r="Q1779" s="9" t="s">
        <v>219</v>
      </c>
      <c r="R1779" s="9">
        <v>0</v>
      </c>
      <c r="S1779" s="9">
        <v>5</v>
      </c>
      <c r="T1779" s="9" t="s">
        <v>229</v>
      </c>
      <c r="U1779" s="9" t="s">
        <v>266</v>
      </c>
      <c r="W1779" s="9">
        <v>5</v>
      </c>
      <c r="X1779" s="9">
        <f>INDEX(SLA_Policy!$D$2:$D$5,MATCH(F1779,SLA_Policy!$A$2:$A$5,0))</f>
        <v>72</v>
      </c>
      <c r="Y1779" s="9" t="str">
        <f>IF(E1779="Cancelled","Excluded",IF(D1779="",IF((SLA_Policy!$B$8-B1779)*24&gt;X1779,"Open - Breached","Open - On Track"),IF((D1779-B1779)*24&lt;=X1779,"Met","Breached")))</f>
        <v>Met</v>
      </c>
    </row>
    <row r="1780" spans="1:25" x14ac:dyDescent="0.25">
      <c r="A1780" s="9" t="s">
        <v>4036</v>
      </c>
      <c r="B1780" s="23">
        <v>45978.7590277778</v>
      </c>
      <c r="C1780" s="23">
        <v>45978.783333333296</v>
      </c>
      <c r="D1780" s="23">
        <v>45979.411111111098</v>
      </c>
      <c r="E1780" s="9" t="s">
        <v>212</v>
      </c>
      <c r="F1780" s="9" t="s">
        <v>189</v>
      </c>
      <c r="G1780" s="9" t="s">
        <v>213</v>
      </c>
      <c r="H1780" s="9" t="s">
        <v>162</v>
      </c>
      <c r="I1780" s="9" t="s">
        <v>393</v>
      </c>
      <c r="J1780" s="9" t="s">
        <v>4037</v>
      </c>
      <c r="K1780" s="9" t="s">
        <v>246</v>
      </c>
      <c r="L1780" s="9" t="s">
        <v>270</v>
      </c>
      <c r="M1780" s="9" t="s">
        <v>692</v>
      </c>
      <c r="N1780" s="9" t="s">
        <v>196</v>
      </c>
      <c r="O1780" s="9" t="s">
        <v>116</v>
      </c>
      <c r="P1780" s="9" t="s">
        <v>234</v>
      </c>
      <c r="Q1780" s="9" t="s">
        <v>219</v>
      </c>
      <c r="R1780" s="9">
        <v>0</v>
      </c>
      <c r="S1780" s="9">
        <v>44</v>
      </c>
      <c r="U1780" s="9" t="s">
        <v>376</v>
      </c>
      <c r="X1780" s="9">
        <f>INDEX(SLA_Policy!$D$2:$D$5,MATCH(F1780,SLA_Policy!$A$2:$A$5,0))</f>
        <v>120</v>
      </c>
      <c r="Y1780" s="9" t="str">
        <f>IF(E1780="Cancelled","Excluded",IF(D1780="",IF((SLA_Policy!$B$8-B1780)*24&gt;X1780,"Open - Breached","Open - On Track"),IF((D1780-B1780)*24&lt;=X1780,"Met","Breached")))</f>
        <v>Met</v>
      </c>
    </row>
    <row r="1781" spans="1:25" x14ac:dyDescent="0.25">
      <c r="A1781" s="9" t="s">
        <v>4038</v>
      </c>
      <c r="B1781" s="23">
        <v>45978.797222222202</v>
      </c>
      <c r="C1781" s="23">
        <v>45979.34375</v>
      </c>
      <c r="D1781" s="23">
        <v>45980.360416666699</v>
      </c>
      <c r="E1781" s="9" t="s">
        <v>212</v>
      </c>
      <c r="F1781" s="9" t="s">
        <v>188</v>
      </c>
      <c r="G1781" s="9" t="s">
        <v>213</v>
      </c>
      <c r="H1781" s="9" t="s">
        <v>167</v>
      </c>
      <c r="I1781" s="9" t="s">
        <v>362</v>
      </c>
      <c r="J1781" s="9" t="s">
        <v>4039</v>
      </c>
      <c r="K1781" s="9" t="s">
        <v>246</v>
      </c>
      <c r="L1781" s="9" t="s">
        <v>216</v>
      </c>
      <c r="M1781" s="9" t="s">
        <v>1800</v>
      </c>
      <c r="N1781" s="9" t="s">
        <v>196</v>
      </c>
      <c r="O1781" s="9" t="s">
        <v>176</v>
      </c>
      <c r="P1781" s="9" t="s">
        <v>330</v>
      </c>
      <c r="Q1781" s="9" t="s">
        <v>219</v>
      </c>
      <c r="R1781" s="9">
        <v>1</v>
      </c>
      <c r="S1781" s="9">
        <v>156</v>
      </c>
      <c r="U1781" s="9" t="s">
        <v>248</v>
      </c>
      <c r="X1781" s="9">
        <f>INDEX(SLA_Policy!$D$2:$D$5,MATCH(F1781,SLA_Policy!$A$2:$A$5,0))</f>
        <v>72</v>
      </c>
      <c r="Y1781" s="9" t="str">
        <f>IF(E1781="Cancelled","Excluded",IF(D1781="",IF((SLA_Policy!$B$8-B1781)*24&gt;X1781,"Open - Breached","Open - On Track"),IF((D1781-B1781)*24&lt;=X1781,"Met","Breached")))</f>
        <v>Met</v>
      </c>
    </row>
    <row r="1782" spans="1:25" x14ac:dyDescent="0.25">
      <c r="A1782" s="9" t="s">
        <v>4040</v>
      </c>
      <c r="B1782" s="23">
        <v>45978.829166666699</v>
      </c>
      <c r="C1782" s="23">
        <v>45979.372222222199</v>
      </c>
      <c r="D1782" s="23">
        <v>45979.390972222202</v>
      </c>
      <c r="E1782" s="9" t="s">
        <v>212</v>
      </c>
      <c r="F1782" s="9" t="s">
        <v>188</v>
      </c>
      <c r="G1782" s="9" t="s">
        <v>213</v>
      </c>
      <c r="H1782" s="9" t="s">
        <v>88</v>
      </c>
      <c r="I1782" s="9" t="s">
        <v>268</v>
      </c>
      <c r="J1782" s="9" t="s">
        <v>4041</v>
      </c>
      <c r="K1782" s="9" t="s">
        <v>246</v>
      </c>
      <c r="L1782" s="9" t="s">
        <v>104</v>
      </c>
      <c r="M1782" s="9" t="s">
        <v>4042</v>
      </c>
      <c r="N1782" s="9" t="s">
        <v>197</v>
      </c>
      <c r="O1782" s="9" t="s">
        <v>178</v>
      </c>
      <c r="P1782" s="9" t="s">
        <v>360</v>
      </c>
      <c r="Q1782" s="9" t="s">
        <v>219</v>
      </c>
      <c r="R1782" s="9">
        <v>0</v>
      </c>
      <c r="S1782" s="9">
        <v>21</v>
      </c>
      <c r="T1782" s="9" t="s">
        <v>229</v>
      </c>
      <c r="U1782" s="9" t="s">
        <v>221</v>
      </c>
      <c r="W1782" s="9">
        <v>4</v>
      </c>
      <c r="X1782" s="9">
        <f>INDEX(SLA_Policy!$D$2:$D$5,MATCH(F1782,SLA_Policy!$A$2:$A$5,0))</f>
        <v>72</v>
      </c>
      <c r="Y1782" s="9" t="str">
        <f>IF(E1782="Cancelled","Excluded",IF(D1782="",IF((SLA_Policy!$B$8-B1782)*24&gt;X1782,"Open - Breached","Open - On Track"),IF((D1782-B1782)*24&lt;=X1782,"Met","Breached")))</f>
        <v>Met</v>
      </c>
    </row>
    <row r="1783" spans="1:25" x14ac:dyDescent="0.25">
      <c r="A1783" s="9" t="s">
        <v>4043</v>
      </c>
      <c r="B1783" s="23">
        <v>45978.838194444397</v>
      </c>
      <c r="C1783" s="23">
        <v>45979.320138888899</v>
      </c>
      <c r="D1783" s="23">
        <v>45992.336111111101</v>
      </c>
      <c r="E1783" s="9" t="s">
        <v>212</v>
      </c>
      <c r="F1783" s="9" t="s">
        <v>189</v>
      </c>
      <c r="G1783" s="9" t="s">
        <v>213</v>
      </c>
      <c r="H1783" s="9" t="s">
        <v>167</v>
      </c>
      <c r="I1783" s="9" t="s">
        <v>536</v>
      </c>
      <c r="J1783" s="9" t="s">
        <v>4044</v>
      </c>
      <c r="K1783" s="9" t="s">
        <v>215</v>
      </c>
      <c r="L1783" s="9" t="s">
        <v>371</v>
      </c>
      <c r="M1783" s="9" t="s">
        <v>4010</v>
      </c>
      <c r="N1783" s="9" t="s">
        <v>199</v>
      </c>
      <c r="O1783" s="9" t="s">
        <v>180</v>
      </c>
      <c r="P1783" s="9" t="s">
        <v>318</v>
      </c>
      <c r="Q1783" s="9" t="s">
        <v>219</v>
      </c>
      <c r="R1783" s="9">
        <v>0</v>
      </c>
      <c r="S1783" s="9">
        <v>24</v>
      </c>
      <c r="T1783" s="9" t="s">
        <v>136</v>
      </c>
      <c r="U1783" s="9" t="s">
        <v>290</v>
      </c>
      <c r="X1783" s="9">
        <f>INDEX(SLA_Policy!$D$2:$D$5,MATCH(F1783,SLA_Policy!$A$2:$A$5,0))</f>
        <v>120</v>
      </c>
      <c r="Y1783" s="9" t="str">
        <f>IF(E1783="Cancelled","Excluded",IF(D1783="",IF((SLA_Policy!$B$8-B1783)*24&gt;X1783,"Open - Breached","Open - On Track"),IF((D1783-B1783)*24&lt;=X1783,"Met","Breached")))</f>
        <v>Breached</v>
      </c>
    </row>
    <row r="1784" spans="1:25" x14ac:dyDescent="0.25">
      <c r="A1784" s="9" t="s">
        <v>4045</v>
      </c>
      <c r="B1784" s="23">
        <v>45979.033333333296</v>
      </c>
      <c r="C1784" s="23">
        <v>45979.306250000001</v>
      </c>
      <c r="D1784" s="23">
        <v>45979.649305555598</v>
      </c>
      <c r="E1784" s="9" t="s">
        <v>212</v>
      </c>
      <c r="F1784" s="9" t="s">
        <v>188</v>
      </c>
      <c r="G1784" s="9" t="s">
        <v>213</v>
      </c>
      <c r="H1784" s="9" t="s">
        <v>162</v>
      </c>
      <c r="I1784" s="9" t="s">
        <v>345</v>
      </c>
      <c r="J1784" s="9" t="s">
        <v>4046</v>
      </c>
      <c r="K1784" s="9" t="s">
        <v>246</v>
      </c>
      <c r="L1784" s="9" t="s">
        <v>395</v>
      </c>
      <c r="M1784" s="9" t="s">
        <v>3664</v>
      </c>
      <c r="N1784" s="9" t="s">
        <v>196</v>
      </c>
      <c r="O1784" s="9" t="s">
        <v>179</v>
      </c>
      <c r="P1784" s="9" t="s">
        <v>313</v>
      </c>
      <c r="Q1784" s="9" t="s">
        <v>219</v>
      </c>
      <c r="R1784" s="9">
        <v>0</v>
      </c>
      <c r="S1784" s="9">
        <v>12</v>
      </c>
      <c r="U1784" s="9" t="s">
        <v>290</v>
      </c>
      <c r="X1784" s="9">
        <f>INDEX(SLA_Policy!$D$2:$D$5,MATCH(F1784,SLA_Policy!$A$2:$A$5,0))</f>
        <v>72</v>
      </c>
      <c r="Y1784" s="9" t="str">
        <f>IF(E1784="Cancelled","Excluded",IF(D1784="",IF((SLA_Policy!$B$8-B1784)*24&gt;X1784,"Open - Breached","Open - On Track"),IF((D1784-B1784)*24&lt;=X1784,"Met","Breached")))</f>
        <v>Met</v>
      </c>
    </row>
    <row r="1785" spans="1:25" x14ac:dyDescent="0.25">
      <c r="A1785" s="9" t="s">
        <v>4047</v>
      </c>
      <c r="B1785" s="23">
        <v>45979.293749999997</v>
      </c>
      <c r="C1785" s="23">
        <v>45979.320833333302</v>
      </c>
      <c r="D1785" s="23">
        <v>45980.313888888901</v>
      </c>
      <c r="E1785" s="9" t="s">
        <v>212</v>
      </c>
      <c r="F1785" s="9" t="s">
        <v>188</v>
      </c>
      <c r="G1785" s="9" t="s">
        <v>213</v>
      </c>
      <c r="H1785" s="9" t="s">
        <v>165</v>
      </c>
      <c r="I1785" s="9" t="s">
        <v>567</v>
      </c>
      <c r="J1785" s="9" t="s">
        <v>4048</v>
      </c>
      <c r="K1785" s="9" t="s">
        <v>225</v>
      </c>
      <c r="L1785" s="9" t="s">
        <v>351</v>
      </c>
      <c r="M1785" s="9" t="s">
        <v>4049</v>
      </c>
      <c r="N1785" s="9" t="s">
        <v>196</v>
      </c>
      <c r="O1785" s="9" t="s">
        <v>176</v>
      </c>
      <c r="P1785" s="9" t="s">
        <v>419</v>
      </c>
      <c r="Q1785" s="9" t="s">
        <v>219</v>
      </c>
      <c r="R1785" s="9">
        <v>0</v>
      </c>
      <c r="S1785" s="9">
        <v>11</v>
      </c>
      <c r="U1785" s="9" t="s">
        <v>230</v>
      </c>
      <c r="W1785" s="9">
        <v>4</v>
      </c>
      <c r="X1785" s="9">
        <f>INDEX(SLA_Policy!$D$2:$D$5,MATCH(F1785,SLA_Policy!$A$2:$A$5,0))</f>
        <v>72</v>
      </c>
      <c r="Y1785" s="9" t="str">
        <f>IF(E1785="Cancelled","Excluded",IF(D1785="",IF((SLA_Policy!$B$8-B1785)*24&gt;X1785,"Open - Breached","Open - On Track"),IF((D1785-B1785)*24&lt;=X1785,"Met","Breached")))</f>
        <v>Met</v>
      </c>
    </row>
    <row r="1786" spans="1:25" x14ac:dyDescent="0.25">
      <c r="A1786" s="9" t="s">
        <v>4050</v>
      </c>
      <c r="B1786" s="23">
        <v>45979.2944444444</v>
      </c>
      <c r="C1786" s="23">
        <v>45979.302777777797</v>
      </c>
      <c r="D1786" s="23">
        <v>45979.356249999997</v>
      </c>
      <c r="E1786" s="9" t="s">
        <v>212</v>
      </c>
      <c r="F1786" s="9" t="s">
        <v>189</v>
      </c>
      <c r="G1786" s="9" t="s">
        <v>213</v>
      </c>
      <c r="H1786" s="9" t="s">
        <v>161</v>
      </c>
      <c r="I1786" s="9" t="s">
        <v>389</v>
      </c>
      <c r="J1786" s="9" t="s">
        <v>1581</v>
      </c>
      <c r="K1786" s="9" t="s">
        <v>246</v>
      </c>
      <c r="L1786" s="9" t="s">
        <v>226</v>
      </c>
      <c r="M1786" s="9" t="s">
        <v>4051</v>
      </c>
      <c r="N1786" s="9" t="s">
        <v>200</v>
      </c>
      <c r="O1786" s="9" t="s">
        <v>116</v>
      </c>
      <c r="P1786" s="9" t="s">
        <v>590</v>
      </c>
      <c r="Q1786" s="9" t="s">
        <v>219</v>
      </c>
      <c r="R1786" s="9">
        <v>0</v>
      </c>
      <c r="S1786" s="9">
        <v>8</v>
      </c>
      <c r="U1786" s="9" t="s">
        <v>221</v>
      </c>
      <c r="X1786" s="9">
        <f>INDEX(SLA_Policy!$D$2:$D$5,MATCH(F1786,SLA_Policy!$A$2:$A$5,0))</f>
        <v>120</v>
      </c>
      <c r="Y1786" s="9" t="str">
        <f>IF(E1786="Cancelled","Excluded",IF(D1786="",IF((SLA_Policy!$B$8-B1786)*24&gt;X1786,"Open - Breached","Open - On Track"),IF((D1786-B1786)*24&lt;=X1786,"Met","Breached")))</f>
        <v>Met</v>
      </c>
    </row>
    <row r="1787" spans="1:25" x14ac:dyDescent="0.25">
      <c r="A1787" s="9" t="s">
        <v>4052</v>
      </c>
      <c r="B1787" s="23">
        <v>45979.340277777803</v>
      </c>
      <c r="C1787" s="23">
        <v>45979.465277777803</v>
      </c>
      <c r="D1787" s="23">
        <v>45985.362500000003</v>
      </c>
      <c r="E1787" s="9" t="s">
        <v>212</v>
      </c>
      <c r="F1787" s="9" t="s">
        <v>189</v>
      </c>
      <c r="G1787" s="9" t="s">
        <v>213</v>
      </c>
      <c r="H1787" s="9" t="s">
        <v>167</v>
      </c>
      <c r="I1787" s="9" t="s">
        <v>349</v>
      </c>
      <c r="J1787" s="9" t="s">
        <v>4053</v>
      </c>
      <c r="K1787" s="9" t="s">
        <v>225</v>
      </c>
      <c r="L1787" s="9" t="s">
        <v>216</v>
      </c>
      <c r="M1787" s="9" t="s">
        <v>2770</v>
      </c>
      <c r="N1787" s="9" t="s">
        <v>196</v>
      </c>
      <c r="O1787" s="9" t="s">
        <v>116</v>
      </c>
      <c r="P1787" s="9" t="s">
        <v>295</v>
      </c>
      <c r="Q1787" s="9" t="s">
        <v>219</v>
      </c>
      <c r="R1787" s="9">
        <v>0</v>
      </c>
      <c r="S1787" s="9">
        <v>15</v>
      </c>
      <c r="U1787" s="9" t="s">
        <v>266</v>
      </c>
      <c r="X1787" s="9">
        <f>INDEX(SLA_Policy!$D$2:$D$5,MATCH(F1787,SLA_Policy!$A$2:$A$5,0))</f>
        <v>120</v>
      </c>
      <c r="Y1787" s="9" t="str">
        <f>IF(E1787="Cancelled","Excluded",IF(D1787="",IF((SLA_Policy!$B$8-B1787)*24&gt;X1787,"Open - Breached","Open - On Track"),IF((D1787-B1787)*24&lt;=X1787,"Met","Breached")))</f>
        <v>Breached</v>
      </c>
    </row>
    <row r="1788" spans="1:25" x14ac:dyDescent="0.25">
      <c r="A1788" s="9" t="s">
        <v>4054</v>
      </c>
      <c r="B1788" s="23">
        <v>45979.354861111096</v>
      </c>
      <c r="C1788" s="23">
        <v>45979.374305555597</v>
      </c>
      <c r="D1788" s="23">
        <v>45982.7680555556</v>
      </c>
      <c r="E1788" s="9" t="s">
        <v>212</v>
      </c>
      <c r="F1788" s="9" t="s">
        <v>188</v>
      </c>
      <c r="G1788" s="9" t="s">
        <v>213</v>
      </c>
      <c r="H1788" s="9" t="s">
        <v>164</v>
      </c>
      <c r="I1788" s="9" t="s">
        <v>478</v>
      </c>
      <c r="J1788" s="9" t="s">
        <v>479</v>
      </c>
      <c r="K1788" s="9" t="s">
        <v>246</v>
      </c>
      <c r="L1788" s="9" t="s">
        <v>104</v>
      </c>
      <c r="M1788" s="9" t="s">
        <v>1034</v>
      </c>
      <c r="N1788" s="9" t="s">
        <v>196</v>
      </c>
      <c r="O1788" s="9" t="s">
        <v>116</v>
      </c>
      <c r="P1788" s="9" t="s">
        <v>295</v>
      </c>
      <c r="Q1788" s="9" t="s">
        <v>219</v>
      </c>
      <c r="R1788" s="9">
        <v>0</v>
      </c>
      <c r="S1788" s="9">
        <v>18</v>
      </c>
      <c r="T1788" s="9" t="s">
        <v>343</v>
      </c>
      <c r="U1788" s="9" t="s">
        <v>266</v>
      </c>
      <c r="X1788" s="9">
        <f>INDEX(SLA_Policy!$D$2:$D$5,MATCH(F1788,SLA_Policy!$A$2:$A$5,0))</f>
        <v>72</v>
      </c>
      <c r="Y1788" s="9" t="str">
        <f>IF(E1788="Cancelled","Excluded",IF(D1788="",IF((SLA_Policy!$B$8-B1788)*24&gt;X1788,"Open - Breached","Open - On Track"),IF((D1788-B1788)*24&lt;=X1788,"Met","Breached")))</f>
        <v>Breached</v>
      </c>
    </row>
    <row r="1789" spans="1:25" x14ac:dyDescent="0.25">
      <c r="A1789" s="9" t="s">
        <v>4055</v>
      </c>
      <c r="B1789" s="23">
        <v>45979.355555555601</v>
      </c>
      <c r="C1789" s="23">
        <v>45979.402083333298</v>
      </c>
      <c r="D1789" s="23">
        <v>45979.559027777803</v>
      </c>
      <c r="E1789" s="9" t="s">
        <v>212</v>
      </c>
      <c r="F1789" s="9" t="s">
        <v>189</v>
      </c>
      <c r="G1789" s="9" t="s">
        <v>213</v>
      </c>
      <c r="H1789" s="9" t="s">
        <v>163</v>
      </c>
      <c r="I1789" s="9" t="s">
        <v>250</v>
      </c>
      <c r="J1789" s="9" t="s">
        <v>4056</v>
      </c>
      <c r="K1789" s="9" t="s">
        <v>303</v>
      </c>
      <c r="L1789" s="9" t="s">
        <v>104</v>
      </c>
      <c r="M1789" s="9" t="s">
        <v>3316</v>
      </c>
      <c r="N1789" s="9" t="s">
        <v>198</v>
      </c>
      <c r="O1789" s="9" t="s">
        <v>176</v>
      </c>
      <c r="P1789" s="9" t="s">
        <v>503</v>
      </c>
      <c r="Q1789" s="9" t="s">
        <v>219</v>
      </c>
      <c r="R1789" s="9">
        <v>0</v>
      </c>
      <c r="S1789" s="9">
        <v>60</v>
      </c>
      <c r="T1789" s="9" t="s">
        <v>136</v>
      </c>
      <c r="U1789" s="9" t="s">
        <v>266</v>
      </c>
      <c r="W1789" s="9">
        <v>5</v>
      </c>
      <c r="X1789" s="9">
        <f>INDEX(SLA_Policy!$D$2:$D$5,MATCH(F1789,SLA_Policy!$A$2:$A$5,0))</f>
        <v>120</v>
      </c>
      <c r="Y1789" s="9" t="str">
        <f>IF(E1789="Cancelled","Excluded",IF(D1789="",IF((SLA_Policy!$B$8-B1789)*24&gt;X1789,"Open - Breached","Open - On Track"),IF((D1789-B1789)*24&lt;=X1789,"Met","Breached")))</f>
        <v>Met</v>
      </c>
    </row>
    <row r="1790" spans="1:25" x14ac:dyDescent="0.25">
      <c r="A1790" s="9" t="s">
        <v>4057</v>
      </c>
      <c r="B1790" s="23">
        <v>45979.373611111099</v>
      </c>
      <c r="C1790" s="23">
        <v>45979.383333333302</v>
      </c>
      <c r="D1790" s="23">
        <v>45979.472916666702</v>
      </c>
      <c r="E1790" s="9" t="s">
        <v>212</v>
      </c>
      <c r="F1790" s="9" t="s">
        <v>188</v>
      </c>
      <c r="G1790" s="9" t="s">
        <v>236</v>
      </c>
      <c r="H1790" s="9" t="s">
        <v>161</v>
      </c>
      <c r="I1790" s="9" t="s">
        <v>237</v>
      </c>
      <c r="J1790" s="9" t="s">
        <v>1954</v>
      </c>
      <c r="K1790" s="9" t="s">
        <v>225</v>
      </c>
      <c r="L1790" s="9" t="s">
        <v>104</v>
      </c>
      <c r="M1790" s="9" t="s">
        <v>1008</v>
      </c>
      <c r="N1790" s="9" t="s">
        <v>196</v>
      </c>
      <c r="O1790" s="9" t="s">
        <v>177</v>
      </c>
      <c r="P1790" s="9" t="s">
        <v>300</v>
      </c>
      <c r="Q1790" s="9" t="s">
        <v>219</v>
      </c>
      <c r="R1790" s="9">
        <v>0</v>
      </c>
      <c r="S1790" s="9">
        <v>21</v>
      </c>
      <c r="U1790" s="9" t="s">
        <v>242</v>
      </c>
      <c r="X1790" s="9">
        <f>INDEX(SLA_Policy!$D$2:$D$5,MATCH(F1790,SLA_Policy!$A$2:$A$5,0))</f>
        <v>72</v>
      </c>
      <c r="Y1790" s="9" t="str">
        <f>IF(E1790="Cancelled","Excluded",IF(D1790="",IF((SLA_Policy!$B$8-B1790)*24&gt;X1790,"Open - Breached","Open - On Track"),IF((D1790-B1790)*24&lt;=X1790,"Met","Breached")))</f>
        <v>Met</v>
      </c>
    </row>
    <row r="1791" spans="1:25" x14ac:dyDescent="0.25">
      <c r="A1791" s="9" t="s">
        <v>4058</v>
      </c>
      <c r="B1791" s="23">
        <v>45979.374305555597</v>
      </c>
      <c r="C1791" s="23">
        <v>45979.436805555597</v>
      </c>
      <c r="D1791" s="23">
        <v>45980.370833333298</v>
      </c>
      <c r="E1791" s="9" t="s">
        <v>212</v>
      </c>
      <c r="F1791" s="9" t="s">
        <v>189</v>
      </c>
      <c r="G1791" s="9" t="s">
        <v>213</v>
      </c>
      <c r="H1791" s="9" t="s">
        <v>164</v>
      </c>
      <c r="I1791" s="9" t="s">
        <v>339</v>
      </c>
      <c r="J1791" s="9" t="s">
        <v>4059</v>
      </c>
      <c r="K1791" s="9" t="s">
        <v>303</v>
      </c>
      <c r="L1791" s="9" t="s">
        <v>104</v>
      </c>
      <c r="M1791" s="9" t="s">
        <v>2262</v>
      </c>
      <c r="N1791" s="9" t="s">
        <v>196</v>
      </c>
      <c r="O1791" s="9" t="s">
        <v>116</v>
      </c>
      <c r="P1791" s="9" t="s">
        <v>258</v>
      </c>
      <c r="Q1791" s="9" t="s">
        <v>219</v>
      </c>
      <c r="R1791" s="9">
        <v>0</v>
      </c>
      <c r="S1791" s="9">
        <v>11</v>
      </c>
      <c r="T1791" s="9" t="s">
        <v>464</v>
      </c>
      <c r="U1791" s="9" t="s">
        <v>290</v>
      </c>
      <c r="X1791" s="9">
        <f>INDEX(SLA_Policy!$D$2:$D$5,MATCH(F1791,SLA_Policy!$A$2:$A$5,0))</f>
        <v>120</v>
      </c>
      <c r="Y1791" s="9" t="str">
        <f>IF(E1791="Cancelled","Excluded",IF(D1791="",IF((SLA_Policy!$B$8-B1791)*24&gt;X1791,"Open - Breached","Open - On Track"),IF((D1791-B1791)*24&lt;=X1791,"Met","Breached")))</f>
        <v>Met</v>
      </c>
    </row>
    <row r="1792" spans="1:25" x14ac:dyDescent="0.25">
      <c r="A1792" s="9" t="s">
        <v>4060</v>
      </c>
      <c r="B1792" s="23">
        <v>45979.393750000003</v>
      </c>
      <c r="C1792" s="23">
        <v>45979.418055555601</v>
      </c>
      <c r="D1792" s="23">
        <v>45980.440277777801</v>
      </c>
      <c r="E1792" s="9" t="s">
        <v>212</v>
      </c>
      <c r="F1792" s="9" t="s">
        <v>189</v>
      </c>
      <c r="G1792" s="9" t="s">
        <v>213</v>
      </c>
      <c r="H1792" s="9" t="s">
        <v>165</v>
      </c>
      <c r="I1792" s="9" t="s">
        <v>567</v>
      </c>
      <c r="J1792" s="9" t="s">
        <v>4061</v>
      </c>
      <c r="K1792" s="9" t="s">
        <v>246</v>
      </c>
      <c r="L1792" s="9" t="s">
        <v>216</v>
      </c>
      <c r="M1792" s="9" t="s">
        <v>1785</v>
      </c>
      <c r="N1792" s="9" t="s">
        <v>198</v>
      </c>
      <c r="O1792" s="9" t="s">
        <v>176</v>
      </c>
      <c r="P1792" s="9" t="s">
        <v>503</v>
      </c>
      <c r="Q1792" s="9" t="s">
        <v>219</v>
      </c>
      <c r="R1792" s="9">
        <v>0</v>
      </c>
      <c r="S1792" s="9">
        <v>9</v>
      </c>
      <c r="U1792" s="9" t="s">
        <v>230</v>
      </c>
      <c r="X1792" s="9">
        <f>INDEX(SLA_Policy!$D$2:$D$5,MATCH(F1792,SLA_Policy!$A$2:$A$5,0))</f>
        <v>120</v>
      </c>
      <c r="Y1792" s="9" t="str">
        <f>IF(E1792="Cancelled","Excluded",IF(D1792="",IF((SLA_Policy!$B$8-B1792)*24&gt;X1792,"Open - Breached","Open - On Track"),IF((D1792-B1792)*24&lt;=X1792,"Met","Breached")))</f>
        <v>Met</v>
      </c>
    </row>
    <row r="1793" spans="1:25" x14ac:dyDescent="0.25">
      <c r="A1793" s="9" t="s">
        <v>4062</v>
      </c>
      <c r="B1793" s="23">
        <v>45979.3972222222</v>
      </c>
      <c r="C1793" s="23">
        <v>45979.422222222202</v>
      </c>
      <c r="D1793" s="23">
        <v>45980.394444444399</v>
      </c>
      <c r="E1793" s="9" t="s">
        <v>212</v>
      </c>
      <c r="F1793" s="9" t="s">
        <v>188</v>
      </c>
      <c r="G1793" s="9" t="s">
        <v>213</v>
      </c>
      <c r="H1793" s="9" t="s">
        <v>163</v>
      </c>
      <c r="I1793" s="9" t="s">
        <v>250</v>
      </c>
      <c r="J1793" s="9" t="s">
        <v>4063</v>
      </c>
      <c r="K1793" s="9" t="s">
        <v>246</v>
      </c>
      <c r="L1793" s="9" t="s">
        <v>307</v>
      </c>
      <c r="M1793" s="9" t="s">
        <v>4064</v>
      </c>
      <c r="N1793" s="9" t="s">
        <v>196</v>
      </c>
      <c r="O1793" s="9" t="s">
        <v>176</v>
      </c>
      <c r="P1793" s="9" t="s">
        <v>419</v>
      </c>
      <c r="Q1793" s="9" t="s">
        <v>219</v>
      </c>
      <c r="R1793" s="9">
        <v>0</v>
      </c>
      <c r="S1793" s="9">
        <v>12</v>
      </c>
      <c r="T1793" s="9" t="s">
        <v>220</v>
      </c>
      <c r="U1793" s="9" t="s">
        <v>230</v>
      </c>
      <c r="X1793" s="9">
        <f>INDEX(SLA_Policy!$D$2:$D$5,MATCH(F1793,SLA_Policy!$A$2:$A$5,0))</f>
        <v>72</v>
      </c>
      <c r="Y1793" s="9" t="str">
        <f>IF(E1793="Cancelled","Excluded",IF(D1793="",IF((SLA_Policy!$B$8-B1793)*24&gt;X1793,"Open - Breached","Open - On Track"),IF((D1793-B1793)*24&lt;=X1793,"Met","Breached")))</f>
        <v>Met</v>
      </c>
    </row>
    <row r="1794" spans="1:25" x14ac:dyDescent="0.25">
      <c r="A1794" s="9" t="s">
        <v>4065</v>
      </c>
      <c r="B1794" s="23">
        <v>45979.398611111101</v>
      </c>
      <c r="C1794" s="23">
        <v>45979.402777777803</v>
      </c>
      <c r="D1794" s="23">
        <v>45981.389583333301</v>
      </c>
      <c r="E1794" s="9" t="s">
        <v>212</v>
      </c>
      <c r="F1794" s="9" t="s">
        <v>188</v>
      </c>
      <c r="G1794" s="9" t="s">
        <v>236</v>
      </c>
      <c r="H1794" s="9" t="s">
        <v>167</v>
      </c>
      <c r="I1794" s="9" t="s">
        <v>255</v>
      </c>
      <c r="J1794" s="9" t="s">
        <v>4066</v>
      </c>
      <c r="K1794" s="9" t="s">
        <v>215</v>
      </c>
      <c r="L1794" s="9" t="s">
        <v>293</v>
      </c>
      <c r="M1794" s="9" t="s">
        <v>2329</v>
      </c>
      <c r="N1794" s="9" t="s">
        <v>198</v>
      </c>
      <c r="O1794" s="9" t="s">
        <v>180</v>
      </c>
      <c r="P1794" s="9" t="s">
        <v>368</v>
      </c>
      <c r="Q1794" s="9" t="s">
        <v>273</v>
      </c>
      <c r="R1794" s="9">
        <v>0</v>
      </c>
      <c r="S1794" s="9">
        <v>17</v>
      </c>
      <c r="U1794" s="9" t="s">
        <v>242</v>
      </c>
      <c r="W1794" s="9">
        <v>5</v>
      </c>
      <c r="X1794" s="9">
        <f>INDEX(SLA_Policy!$D$2:$D$5,MATCH(F1794,SLA_Policy!$A$2:$A$5,0))</f>
        <v>72</v>
      </c>
      <c r="Y1794" s="9" t="str">
        <f>IF(E1794="Cancelled","Excluded",IF(D1794="",IF((SLA_Policy!$B$8-B1794)*24&gt;X1794,"Open - Breached","Open - On Track"),IF((D1794-B1794)*24&lt;=X1794,"Met","Breached")))</f>
        <v>Met</v>
      </c>
    </row>
    <row r="1795" spans="1:25" x14ac:dyDescent="0.25">
      <c r="A1795" s="9" t="s">
        <v>4067</v>
      </c>
      <c r="B1795" s="23">
        <v>45979.40625</v>
      </c>
      <c r="C1795" s="23">
        <v>45979.409722222197</v>
      </c>
      <c r="D1795" s="23">
        <v>45979.582638888904</v>
      </c>
      <c r="E1795" s="9" t="s">
        <v>212</v>
      </c>
      <c r="F1795" s="9" t="s">
        <v>189</v>
      </c>
      <c r="G1795" s="9" t="s">
        <v>213</v>
      </c>
      <c r="H1795" s="9" t="s">
        <v>161</v>
      </c>
      <c r="I1795" s="9" t="s">
        <v>297</v>
      </c>
      <c r="J1795" s="9" t="s">
        <v>4068</v>
      </c>
      <c r="K1795" s="9" t="s">
        <v>246</v>
      </c>
      <c r="L1795" s="9" t="s">
        <v>104</v>
      </c>
      <c r="M1795" s="9" t="s">
        <v>1068</v>
      </c>
      <c r="N1795" s="9" t="s">
        <v>198</v>
      </c>
      <c r="O1795" s="9" t="s">
        <v>177</v>
      </c>
      <c r="P1795" s="9" t="s">
        <v>241</v>
      </c>
      <c r="Q1795" s="9" t="s">
        <v>219</v>
      </c>
      <c r="R1795" s="9">
        <v>0</v>
      </c>
      <c r="S1795" s="9">
        <v>10</v>
      </c>
      <c r="U1795" s="9" t="s">
        <v>266</v>
      </c>
      <c r="W1795" s="9">
        <v>5</v>
      </c>
      <c r="X1795" s="9">
        <f>INDEX(SLA_Policy!$D$2:$D$5,MATCH(F1795,SLA_Policy!$A$2:$A$5,0))</f>
        <v>120</v>
      </c>
      <c r="Y1795" s="9" t="str">
        <f>IF(E1795="Cancelled","Excluded",IF(D1795="",IF((SLA_Policy!$B$8-B1795)*24&gt;X1795,"Open - Breached","Open - On Track"),IF((D1795-B1795)*24&lt;=X1795,"Met","Breached")))</f>
        <v>Met</v>
      </c>
    </row>
    <row r="1796" spans="1:25" x14ac:dyDescent="0.25">
      <c r="A1796" s="9" t="s">
        <v>4069</v>
      </c>
      <c r="B1796" s="23">
        <v>45979.407638888901</v>
      </c>
      <c r="C1796" s="23">
        <v>45979.422916666699</v>
      </c>
      <c r="D1796" s="23">
        <v>45980.392361111102</v>
      </c>
      <c r="E1796" s="9" t="s">
        <v>212</v>
      </c>
      <c r="F1796" s="9" t="s">
        <v>188</v>
      </c>
      <c r="G1796" s="9" t="s">
        <v>213</v>
      </c>
      <c r="H1796" s="9" t="s">
        <v>167</v>
      </c>
      <c r="I1796" s="9" t="s">
        <v>362</v>
      </c>
      <c r="J1796" s="9" t="s">
        <v>752</v>
      </c>
      <c r="K1796" s="9" t="s">
        <v>239</v>
      </c>
      <c r="L1796" s="9" t="s">
        <v>104</v>
      </c>
      <c r="M1796" s="9" t="s">
        <v>4070</v>
      </c>
      <c r="N1796" s="9" t="s">
        <v>196</v>
      </c>
      <c r="O1796" s="9" t="s">
        <v>116</v>
      </c>
      <c r="P1796" s="9" t="s">
        <v>551</v>
      </c>
      <c r="Q1796" s="9" t="s">
        <v>219</v>
      </c>
      <c r="R1796" s="9">
        <v>0</v>
      </c>
      <c r="S1796" s="9">
        <v>32</v>
      </c>
      <c r="U1796" s="9" t="s">
        <v>290</v>
      </c>
      <c r="X1796" s="9">
        <f>INDEX(SLA_Policy!$D$2:$D$5,MATCH(F1796,SLA_Policy!$A$2:$A$5,0))</f>
        <v>72</v>
      </c>
      <c r="Y1796" s="9" t="str">
        <f>IF(E1796="Cancelled","Excluded",IF(D1796="",IF((SLA_Policy!$B$8-B1796)*24&gt;X1796,"Open - Breached","Open - On Track"),IF((D1796-B1796)*24&lt;=X1796,"Met","Breached")))</f>
        <v>Met</v>
      </c>
    </row>
    <row r="1797" spans="1:25" x14ac:dyDescent="0.25">
      <c r="A1797" s="9" t="s">
        <v>4071</v>
      </c>
      <c r="B1797" s="23">
        <v>45979.411111111098</v>
      </c>
      <c r="C1797" s="23">
        <v>45979.690277777801</v>
      </c>
      <c r="D1797" s="23">
        <v>45982.371527777803</v>
      </c>
      <c r="E1797" s="9" t="s">
        <v>212</v>
      </c>
      <c r="F1797" s="9" t="s">
        <v>188</v>
      </c>
      <c r="G1797" s="9" t="s">
        <v>236</v>
      </c>
      <c r="H1797" s="9" t="s">
        <v>164</v>
      </c>
      <c r="I1797" s="9" t="s">
        <v>421</v>
      </c>
      <c r="J1797" s="9" t="s">
        <v>2556</v>
      </c>
      <c r="K1797" s="9" t="s">
        <v>262</v>
      </c>
      <c r="L1797" s="9" t="s">
        <v>216</v>
      </c>
      <c r="M1797" s="9" t="s">
        <v>3496</v>
      </c>
      <c r="N1797" s="9" t="s">
        <v>196</v>
      </c>
      <c r="O1797" s="9" t="s">
        <v>180</v>
      </c>
      <c r="P1797" s="9" t="s">
        <v>318</v>
      </c>
      <c r="Q1797" s="9" t="s">
        <v>219</v>
      </c>
      <c r="R1797" s="9">
        <v>2</v>
      </c>
      <c r="S1797" s="9">
        <v>67</v>
      </c>
      <c r="T1797" s="9" t="s">
        <v>464</v>
      </c>
      <c r="U1797" s="9" t="s">
        <v>242</v>
      </c>
      <c r="X1797" s="9">
        <f>INDEX(SLA_Policy!$D$2:$D$5,MATCH(F1797,SLA_Policy!$A$2:$A$5,0))</f>
        <v>72</v>
      </c>
      <c r="Y1797" s="9" t="str">
        <f>IF(E1797="Cancelled","Excluded",IF(D1797="",IF((SLA_Policy!$B$8-B1797)*24&gt;X1797,"Open - Breached","Open - On Track"),IF((D1797-B1797)*24&lt;=X1797,"Met","Breached")))</f>
        <v>Met</v>
      </c>
    </row>
    <row r="1798" spans="1:25" x14ac:dyDescent="0.25">
      <c r="A1798" s="9" t="s">
        <v>4072</v>
      </c>
      <c r="B1798" s="23">
        <v>45979.4152777778</v>
      </c>
      <c r="C1798" s="23">
        <v>45979.422222222202</v>
      </c>
      <c r="D1798" s="23">
        <v>45979.722916666702</v>
      </c>
      <c r="E1798" s="9" t="s">
        <v>212</v>
      </c>
      <c r="F1798" s="9" t="s">
        <v>189</v>
      </c>
      <c r="G1798" s="9" t="s">
        <v>213</v>
      </c>
      <c r="H1798" s="9" t="s">
        <v>88</v>
      </c>
      <c r="I1798" s="9" t="s">
        <v>92</v>
      </c>
      <c r="J1798" s="9" t="s">
        <v>2645</v>
      </c>
      <c r="K1798" s="9" t="s">
        <v>215</v>
      </c>
      <c r="L1798" s="9" t="s">
        <v>104</v>
      </c>
      <c r="M1798" s="9" t="s">
        <v>1442</v>
      </c>
      <c r="N1798" s="9" t="s">
        <v>198</v>
      </c>
      <c r="O1798" s="9" t="s">
        <v>178</v>
      </c>
      <c r="P1798" s="9" t="s">
        <v>427</v>
      </c>
      <c r="Q1798" s="9" t="s">
        <v>219</v>
      </c>
      <c r="R1798" s="9">
        <v>0</v>
      </c>
      <c r="S1798" s="9">
        <v>44</v>
      </c>
      <c r="T1798" s="9" t="s">
        <v>229</v>
      </c>
      <c r="U1798" s="9" t="s">
        <v>266</v>
      </c>
      <c r="W1798" s="9">
        <v>4</v>
      </c>
      <c r="X1798" s="9">
        <f>INDEX(SLA_Policy!$D$2:$D$5,MATCH(F1798,SLA_Policy!$A$2:$A$5,0))</f>
        <v>120</v>
      </c>
      <c r="Y1798" s="9" t="str">
        <f>IF(E1798="Cancelled","Excluded",IF(D1798="",IF((SLA_Policy!$B$8-B1798)*24&gt;X1798,"Open - Breached","Open - On Track"),IF((D1798-B1798)*24&lt;=X1798,"Met","Breached")))</f>
        <v>Met</v>
      </c>
    </row>
    <row r="1799" spans="1:25" x14ac:dyDescent="0.25">
      <c r="A1799" s="9" t="s">
        <v>4073</v>
      </c>
      <c r="B1799" s="23">
        <v>45979.425694444399</v>
      </c>
      <c r="C1799" s="23">
        <v>45979.514583333301</v>
      </c>
      <c r="D1799" s="23">
        <v>45980.352083333302</v>
      </c>
      <c r="E1799" s="9" t="s">
        <v>212</v>
      </c>
      <c r="F1799" s="9" t="s">
        <v>189</v>
      </c>
      <c r="G1799" s="9" t="s">
        <v>213</v>
      </c>
      <c r="H1799" s="9" t="s">
        <v>166</v>
      </c>
      <c r="I1799" s="9" t="s">
        <v>286</v>
      </c>
      <c r="J1799" s="9" t="s">
        <v>4074</v>
      </c>
      <c r="K1799" s="9" t="s">
        <v>246</v>
      </c>
      <c r="L1799" s="9" t="s">
        <v>311</v>
      </c>
      <c r="M1799" s="9" t="s">
        <v>2478</v>
      </c>
      <c r="N1799" s="9" t="s">
        <v>197</v>
      </c>
      <c r="O1799" s="9" t="s">
        <v>181</v>
      </c>
      <c r="P1799" s="9" t="s">
        <v>668</v>
      </c>
      <c r="Q1799" s="9" t="s">
        <v>219</v>
      </c>
      <c r="R1799" s="9">
        <v>0</v>
      </c>
      <c r="S1799" s="9">
        <v>19</v>
      </c>
      <c r="U1799" s="9" t="s">
        <v>290</v>
      </c>
      <c r="X1799" s="9">
        <f>INDEX(SLA_Policy!$D$2:$D$5,MATCH(F1799,SLA_Policy!$A$2:$A$5,0))</f>
        <v>120</v>
      </c>
      <c r="Y1799" s="9" t="str">
        <f>IF(E1799="Cancelled","Excluded",IF(D1799="",IF((SLA_Policy!$B$8-B1799)*24&gt;X1799,"Open - Breached","Open - On Track"),IF((D1799-B1799)*24&lt;=X1799,"Met","Breached")))</f>
        <v>Met</v>
      </c>
    </row>
    <row r="1800" spans="1:25" x14ac:dyDescent="0.25">
      <c r="A1800" s="9" t="s">
        <v>4075</v>
      </c>
      <c r="B1800" s="23">
        <v>45979.429166666698</v>
      </c>
      <c r="C1800" s="23">
        <v>45979.465972222199</v>
      </c>
      <c r="D1800" s="23">
        <v>45980.328472222202</v>
      </c>
      <c r="E1800" s="9" t="s">
        <v>212</v>
      </c>
      <c r="F1800" s="9" t="s">
        <v>188</v>
      </c>
      <c r="G1800" s="9" t="s">
        <v>213</v>
      </c>
      <c r="H1800" s="9" t="s">
        <v>88</v>
      </c>
      <c r="I1800" s="9" t="s">
        <v>92</v>
      </c>
      <c r="J1800" s="9" t="s">
        <v>214</v>
      </c>
      <c r="K1800" s="9" t="s">
        <v>215</v>
      </c>
      <c r="L1800" s="9" t="s">
        <v>293</v>
      </c>
      <c r="M1800" s="9" t="s">
        <v>4076</v>
      </c>
      <c r="N1800" s="9" t="s">
        <v>196</v>
      </c>
      <c r="O1800" s="9" t="s">
        <v>178</v>
      </c>
      <c r="P1800" s="9" t="s">
        <v>414</v>
      </c>
      <c r="Q1800" s="9" t="s">
        <v>219</v>
      </c>
      <c r="R1800" s="9">
        <v>0</v>
      </c>
      <c r="S1800" s="9">
        <v>86</v>
      </c>
      <c r="T1800" s="9" t="s">
        <v>136</v>
      </c>
      <c r="U1800" s="9" t="s">
        <v>661</v>
      </c>
      <c r="X1800" s="9">
        <f>INDEX(SLA_Policy!$D$2:$D$5,MATCH(F1800,SLA_Policy!$A$2:$A$5,0))</f>
        <v>72</v>
      </c>
      <c r="Y1800" s="9" t="str">
        <f>IF(E1800="Cancelled","Excluded",IF(D1800="",IF((SLA_Policy!$B$8-B1800)*24&gt;X1800,"Open - Breached","Open - On Track"),IF((D1800-B1800)*24&lt;=X1800,"Met","Breached")))</f>
        <v>Met</v>
      </c>
    </row>
    <row r="1801" spans="1:25" x14ac:dyDescent="0.25">
      <c r="A1801" s="9" t="s">
        <v>4077</v>
      </c>
      <c r="B1801" s="23">
        <v>45979.444444444503</v>
      </c>
      <c r="C1801" s="23">
        <v>45979.502083333296</v>
      </c>
      <c r="D1801" s="23">
        <v>45979.581250000003</v>
      </c>
      <c r="E1801" s="9" t="s">
        <v>212</v>
      </c>
      <c r="F1801" s="9" t="s">
        <v>189</v>
      </c>
      <c r="G1801" s="9" t="s">
        <v>236</v>
      </c>
      <c r="H1801" s="9" t="s">
        <v>163</v>
      </c>
      <c r="I1801" s="9" t="s">
        <v>327</v>
      </c>
      <c r="J1801" s="9" t="s">
        <v>1133</v>
      </c>
      <c r="K1801" s="9" t="s">
        <v>246</v>
      </c>
      <c r="L1801" s="9" t="s">
        <v>395</v>
      </c>
      <c r="M1801" s="9" t="s">
        <v>3664</v>
      </c>
      <c r="N1801" s="9" t="s">
        <v>196</v>
      </c>
      <c r="O1801" s="9" t="s">
        <v>176</v>
      </c>
      <c r="P1801" s="9" t="s">
        <v>228</v>
      </c>
      <c r="Q1801" s="9" t="s">
        <v>219</v>
      </c>
      <c r="R1801" s="9">
        <v>0</v>
      </c>
      <c r="S1801" s="9">
        <v>8</v>
      </c>
      <c r="U1801" s="9" t="s">
        <v>242</v>
      </c>
      <c r="W1801" s="9">
        <v>4</v>
      </c>
      <c r="X1801" s="9">
        <f>INDEX(SLA_Policy!$D$2:$D$5,MATCH(F1801,SLA_Policy!$A$2:$A$5,0))</f>
        <v>120</v>
      </c>
      <c r="Y1801" s="9" t="str">
        <f>IF(E1801="Cancelled","Excluded",IF(D1801="",IF((SLA_Policy!$B$8-B1801)*24&gt;X1801,"Open - Breached","Open - On Track"),IF((D1801-B1801)*24&lt;=X1801,"Met","Breached")))</f>
        <v>Met</v>
      </c>
    </row>
    <row r="1802" spans="1:25" x14ac:dyDescent="0.25">
      <c r="A1802" s="9" t="s">
        <v>4078</v>
      </c>
      <c r="B1802" s="23">
        <v>45979.445138888899</v>
      </c>
      <c r="C1802" s="23">
        <v>45979.457638888904</v>
      </c>
      <c r="D1802" s="23">
        <v>45979.499305555597</v>
      </c>
      <c r="E1802" s="9" t="s">
        <v>212</v>
      </c>
      <c r="F1802" s="9" t="s">
        <v>188</v>
      </c>
      <c r="G1802" s="9" t="s">
        <v>213</v>
      </c>
      <c r="H1802" s="9" t="s">
        <v>161</v>
      </c>
      <c r="I1802" s="9" t="s">
        <v>454</v>
      </c>
      <c r="J1802" s="9" t="s">
        <v>455</v>
      </c>
      <c r="K1802" s="9" t="s">
        <v>215</v>
      </c>
      <c r="L1802" s="9" t="s">
        <v>307</v>
      </c>
      <c r="M1802" s="9" t="s">
        <v>2108</v>
      </c>
      <c r="N1802" s="9" t="s">
        <v>199</v>
      </c>
      <c r="O1802" s="9" t="s">
        <v>116</v>
      </c>
      <c r="P1802" s="9" t="s">
        <v>295</v>
      </c>
      <c r="Q1802" s="9" t="s">
        <v>219</v>
      </c>
      <c r="R1802" s="9">
        <v>0</v>
      </c>
      <c r="S1802" s="9">
        <v>4</v>
      </c>
      <c r="U1802" s="9" t="s">
        <v>221</v>
      </c>
      <c r="W1802" s="9">
        <v>4</v>
      </c>
      <c r="X1802" s="9">
        <f>INDEX(SLA_Policy!$D$2:$D$5,MATCH(F1802,SLA_Policy!$A$2:$A$5,0))</f>
        <v>72</v>
      </c>
      <c r="Y1802" s="9" t="str">
        <f>IF(E1802="Cancelled","Excluded",IF(D1802="",IF((SLA_Policy!$B$8-B1802)*24&gt;X1802,"Open - Breached","Open - On Track"),IF((D1802-B1802)*24&lt;=X1802,"Met","Breached")))</f>
        <v>Met</v>
      </c>
    </row>
    <row r="1803" spans="1:25" x14ac:dyDescent="0.25">
      <c r="A1803" s="9" t="s">
        <v>4079</v>
      </c>
      <c r="B1803" s="23">
        <v>45979.459027777797</v>
      </c>
      <c r="C1803" s="23">
        <v>45979.461111111101</v>
      </c>
      <c r="D1803" s="23">
        <v>45979.491666666698</v>
      </c>
      <c r="E1803" s="9" t="s">
        <v>212</v>
      </c>
      <c r="F1803" s="9" t="s">
        <v>188</v>
      </c>
      <c r="G1803" s="9" t="s">
        <v>213</v>
      </c>
      <c r="H1803" s="9" t="s">
        <v>161</v>
      </c>
      <c r="I1803" s="9" t="s">
        <v>454</v>
      </c>
      <c r="J1803" s="9" t="s">
        <v>1491</v>
      </c>
      <c r="K1803" s="9" t="s">
        <v>246</v>
      </c>
      <c r="L1803" s="9" t="s">
        <v>395</v>
      </c>
      <c r="M1803" s="9" t="s">
        <v>3664</v>
      </c>
      <c r="N1803" s="9" t="s">
        <v>198</v>
      </c>
      <c r="O1803" s="9" t="s">
        <v>116</v>
      </c>
      <c r="P1803" s="9" t="s">
        <v>218</v>
      </c>
      <c r="Q1803" s="9" t="s">
        <v>219</v>
      </c>
      <c r="R1803" s="9">
        <v>0</v>
      </c>
      <c r="S1803" s="9">
        <v>6</v>
      </c>
      <c r="U1803" s="9" t="s">
        <v>290</v>
      </c>
      <c r="X1803" s="9">
        <f>INDEX(SLA_Policy!$D$2:$D$5,MATCH(F1803,SLA_Policy!$A$2:$A$5,0))</f>
        <v>72</v>
      </c>
      <c r="Y1803" s="9" t="str">
        <f>IF(E1803="Cancelled","Excluded",IF(D1803="",IF((SLA_Policy!$B$8-B1803)*24&gt;X1803,"Open - Breached","Open - On Track"),IF((D1803-B1803)*24&lt;=X1803,"Met","Breached")))</f>
        <v>Met</v>
      </c>
    </row>
    <row r="1804" spans="1:25" x14ac:dyDescent="0.25">
      <c r="A1804" s="9" t="s">
        <v>4080</v>
      </c>
      <c r="B1804" s="23">
        <v>45979.4597222222</v>
      </c>
      <c r="C1804" s="23">
        <v>45979.599305555603</v>
      </c>
      <c r="D1804" s="23">
        <v>45980.638888888898</v>
      </c>
      <c r="E1804" s="9" t="s">
        <v>212</v>
      </c>
      <c r="F1804" s="9" t="s">
        <v>189</v>
      </c>
      <c r="G1804" s="9" t="s">
        <v>213</v>
      </c>
      <c r="H1804" s="9" t="s">
        <v>167</v>
      </c>
      <c r="I1804" s="9" t="s">
        <v>362</v>
      </c>
      <c r="J1804" s="9" t="s">
        <v>4081</v>
      </c>
      <c r="K1804" s="9" t="s">
        <v>303</v>
      </c>
      <c r="L1804" s="9" t="s">
        <v>270</v>
      </c>
      <c r="M1804" s="9" t="s">
        <v>1263</v>
      </c>
      <c r="N1804" s="9" t="s">
        <v>197</v>
      </c>
      <c r="O1804" s="9" t="s">
        <v>176</v>
      </c>
      <c r="P1804" s="9" t="s">
        <v>503</v>
      </c>
      <c r="Q1804" s="9" t="s">
        <v>219</v>
      </c>
      <c r="R1804" s="9">
        <v>1</v>
      </c>
      <c r="S1804" s="9">
        <v>35</v>
      </c>
      <c r="U1804" s="9" t="s">
        <v>248</v>
      </c>
      <c r="W1804" s="9">
        <v>4</v>
      </c>
      <c r="X1804" s="9">
        <f>INDEX(SLA_Policy!$D$2:$D$5,MATCH(F1804,SLA_Policy!$A$2:$A$5,0))</f>
        <v>120</v>
      </c>
      <c r="Y1804" s="9" t="str">
        <f>IF(E1804="Cancelled","Excluded",IF(D1804="",IF((SLA_Policy!$B$8-B1804)*24&gt;X1804,"Open - Breached","Open - On Track"),IF((D1804-B1804)*24&lt;=X1804,"Met","Breached")))</f>
        <v>Met</v>
      </c>
    </row>
    <row r="1805" spans="1:25" x14ac:dyDescent="0.25">
      <c r="A1805" s="9" t="s">
        <v>4082</v>
      </c>
      <c r="B1805" s="23">
        <v>45979.477083333302</v>
      </c>
      <c r="C1805" s="23">
        <v>45979.479166666701</v>
      </c>
      <c r="D1805" s="23">
        <v>45979.504861111098</v>
      </c>
      <c r="E1805" s="9" t="s">
        <v>212</v>
      </c>
      <c r="F1805" s="9" t="s">
        <v>188</v>
      </c>
      <c r="G1805" s="9" t="s">
        <v>213</v>
      </c>
      <c r="H1805" s="9" t="s">
        <v>161</v>
      </c>
      <c r="I1805" s="9" t="s">
        <v>389</v>
      </c>
      <c r="J1805" s="9" t="s">
        <v>2335</v>
      </c>
      <c r="K1805" s="9" t="s">
        <v>215</v>
      </c>
      <c r="L1805" s="9" t="s">
        <v>351</v>
      </c>
      <c r="M1805" s="9" t="s">
        <v>352</v>
      </c>
      <c r="N1805" s="9" t="s">
        <v>198</v>
      </c>
      <c r="O1805" s="9" t="s">
        <v>116</v>
      </c>
      <c r="P1805" s="9" t="s">
        <v>295</v>
      </c>
      <c r="Q1805" s="9" t="s">
        <v>219</v>
      </c>
      <c r="R1805" s="9">
        <v>0</v>
      </c>
      <c r="S1805" s="9">
        <v>15</v>
      </c>
      <c r="U1805" s="9" t="s">
        <v>221</v>
      </c>
      <c r="X1805" s="9">
        <f>INDEX(SLA_Policy!$D$2:$D$5,MATCH(F1805,SLA_Policy!$A$2:$A$5,0))</f>
        <v>72</v>
      </c>
      <c r="Y1805" s="9" t="str">
        <f>IF(E1805="Cancelled","Excluded",IF(D1805="",IF((SLA_Policy!$B$8-B1805)*24&gt;X1805,"Open - Breached","Open - On Track"),IF((D1805-B1805)*24&lt;=X1805,"Met","Breached")))</f>
        <v>Met</v>
      </c>
    </row>
    <row r="1806" spans="1:25" x14ac:dyDescent="0.25">
      <c r="A1806" s="9" t="s">
        <v>4083</v>
      </c>
      <c r="B1806" s="23">
        <v>45979.493055555598</v>
      </c>
      <c r="C1806" s="23">
        <v>45979.513888888898</v>
      </c>
      <c r="D1806" s="23">
        <v>45980.413194444503</v>
      </c>
      <c r="E1806" s="9" t="s">
        <v>212</v>
      </c>
      <c r="F1806" s="9" t="s">
        <v>188</v>
      </c>
      <c r="G1806" s="9" t="s">
        <v>213</v>
      </c>
      <c r="H1806" s="9" t="s">
        <v>161</v>
      </c>
      <c r="I1806" s="9" t="s">
        <v>297</v>
      </c>
      <c r="J1806" s="9" t="s">
        <v>4084</v>
      </c>
      <c r="K1806" s="9" t="s">
        <v>246</v>
      </c>
      <c r="L1806" s="9" t="s">
        <v>351</v>
      </c>
      <c r="M1806" s="9" t="s">
        <v>436</v>
      </c>
      <c r="N1806" s="9" t="s">
        <v>197</v>
      </c>
      <c r="O1806" s="9" t="s">
        <v>116</v>
      </c>
      <c r="P1806" s="9" t="s">
        <v>218</v>
      </c>
      <c r="Q1806" s="9" t="s">
        <v>219</v>
      </c>
      <c r="R1806" s="9">
        <v>0</v>
      </c>
      <c r="S1806" s="9">
        <v>34</v>
      </c>
      <c r="U1806" s="9" t="s">
        <v>376</v>
      </c>
      <c r="W1806" s="9">
        <v>5</v>
      </c>
      <c r="X1806" s="9">
        <f>INDEX(SLA_Policy!$D$2:$D$5,MATCH(F1806,SLA_Policy!$A$2:$A$5,0))</f>
        <v>72</v>
      </c>
      <c r="Y1806" s="9" t="str">
        <f>IF(E1806="Cancelled","Excluded",IF(D1806="",IF((SLA_Policy!$B$8-B1806)*24&gt;X1806,"Open - Breached","Open - On Track"),IF((D1806-B1806)*24&lt;=X1806,"Met","Breached")))</f>
        <v>Met</v>
      </c>
    </row>
    <row r="1807" spans="1:25" x14ac:dyDescent="0.25">
      <c r="A1807" s="9" t="s">
        <v>4085</v>
      </c>
      <c r="B1807" s="23">
        <v>45979.496527777803</v>
      </c>
      <c r="C1807" s="23">
        <v>45979.512499999997</v>
      </c>
      <c r="D1807" s="23">
        <v>45979.7631944444</v>
      </c>
      <c r="E1807" s="9" t="s">
        <v>212</v>
      </c>
      <c r="F1807" s="9" t="s">
        <v>188</v>
      </c>
      <c r="G1807" s="9" t="s">
        <v>236</v>
      </c>
      <c r="H1807" s="9" t="s">
        <v>167</v>
      </c>
      <c r="I1807" s="9" t="s">
        <v>255</v>
      </c>
      <c r="J1807" s="9" t="s">
        <v>4086</v>
      </c>
      <c r="K1807" s="9" t="s">
        <v>246</v>
      </c>
      <c r="L1807" s="9" t="s">
        <v>395</v>
      </c>
      <c r="M1807" s="9" t="s">
        <v>792</v>
      </c>
      <c r="N1807" s="9" t="s">
        <v>196</v>
      </c>
      <c r="O1807" s="9" t="s">
        <v>116</v>
      </c>
      <c r="P1807" s="9" t="s">
        <v>574</v>
      </c>
      <c r="Q1807" s="9" t="s">
        <v>219</v>
      </c>
      <c r="R1807" s="9">
        <v>0</v>
      </c>
      <c r="S1807" s="9">
        <v>19</v>
      </c>
      <c r="U1807" s="9" t="s">
        <v>242</v>
      </c>
      <c r="X1807" s="9">
        <f>INDEX(SLA_Policy!$D$2:$D$5,MATCH(F1807,SLA_Policy!$A$2:$A$5,0))</f>
        <v>72</v>
      </c>
      <c r="Y1807" s="9" t="str">
        <f>IF(E1807="Cancelled","Excluded",IF(D1807="",IF((SLA_Policy!$B$8-B1807)*24&gt;X1807,"Open - Breached","Open - On Track"),IF((D1807-B1807)*24&lt;=X1807,"Met","Breached")))</f>
        <v>Met</v>
      </c>
    </row>
    <row r="1808" spans="1:25" x14ac:dyDescent="0.25">
      <c r="A1808" s="9" t="s">
        <v>4087</v>
      </c>
      <c r="B1808" s="23">
        <v>45979.508333333302</v>
      </c>
      <c r="C1808" s="23">
        <v>45979.618750000001</v>
      </c>
      <c r="D1808" s="23">
        <v>45979.6965277778</v>
      </c>
      <c r="E1808" s="9" t="s">
        <v>212</v>
      </c>
      <c r="F1808" s="9" t="s">
        <v>188</v>
      </c>
      <c r="G1808" s="9" t="s">
        <v>213</v>
      </c>
      <c r="H1808" s="9" t="s">
        <v>165</v>
      </c>
      <c r="I1808" s="9" t="s">
        <v>567</v>
      </c>
      <c r="J1808" s="9" t="s">
        <v>3433</v>
      </c>
      <c r="K1808" s="9" t="s">
        <v>262</v>
      </c>
      <c r="L1808" s="9" t="s">
        <v>226</v>
      </c>
      <c r="M1808" s="9" t="s">
        <v>2074</v>
      </c>
      <c r="N1808" s="9" t="s">
        <v>196</v>
      </c>
      <c r="O1808" s="9" t="s">
        <v>176</v>
      </c>
      <c r="P1808" s="9" t="s">
        <v>503</v>
      </c>
      <c r="Q1808" s="9" t="s">
        <v>219</v>
      </c>
      <c r="R1808" s="9">
        <v>0</v>
      </c>
      <c r="S1808" s="9">
        <v>30</v>
      </c>
      <c r="U1808" s="9" t="s">
        <v>376</v>
      </c>
      <c r="X1808" s="9">
        <f>INDEX(SLA_Policy!$D$2:$D$5,MATCH(F1808,SLA_Policy!$A$2:$A$5,0))</f>
        <v>72</v>
      </c>
      <c r="Y1808" s="9" t="str">
        <f>IF(E1808="Cancelled","Excluded",IF(D1808="",IF((SLA_Policy!$B$8-B1808)*24&gt;X1808,"Open - Breached","Open - On Track"),IF((D1808-B1808)*24&lt;=X1808,"Met","Breached")))</f>
        <v>Met</v>
      </c>
    </row>
    <row r="1809" spans="1:25" x14ac:dyDescent="0.25">
      <c r="A1809" s="9" t="s">
        <v>4088</v>
      </c>
      <c r="B1809" s="23">
        <v>45979.5131944444</v>
      </c>
      <c r="C1809" s="23">
        <v>45979.5222222222</v>
      </c>
      <c r="D1809" s="23">
        <v>45980.392361111102</v>
      </c>
      <c r="E1809" s="9" t="s">
        <v>212</v>
      </c>
      <c r="F1809" s="9" t="s">
        <v>188</v>
      </c>
      <c r="G1809" s="9" t="s">
        <v>213</v>
      </c>
      <c r="H1809" s="9" t="s">
        <v>164</v>
      </c>
      <c r="I1809" s="9" t="s">
        <v>478</v>
      </c>
      <c r="J1809" s="9" t="s">
        <v>4089</v>
      </c>
      <c r="K1809" s="9" t="s">
        <v>225</v>
      </c>
      <c r="L1809" s="9" t="s">
        <v>216</v>
      </c>
      <c r="M1809" s="9" t="s">
        <v>1559</v>
      </c>
      <c r="N1809" s="9" t="s">
        <v>198</v>
      </c>
      <c r="O1809" s="9" t="s">
        <v>116</v>
      </c>
      <c r="P1809" s="9" t="s">
        <v>590</v>
      </c>
      <c r="Q1809" s="9" t="s">
        <v>219</v>
      </c>
      <c r="R1809" s="9">
        <v>0</v>
      </c>
      <c r="S1809" s="9">
        <v>46</v>
      </c>
      <c r="T1809" s="9" t="s">
        <v>343</v>
      </c>
      <c r="U1809" s="9" t="s">
        <v>376</v>
      </c>
      <c r="X1809" s="9">
        <f>INDEX(SLA_Policy!$D$2:$D$5,MATCH(F1809,SLA_Policy!$A$2:$A$5,0))</f>
        <v>72</v>
      </c>
      <c r="Y1809" s="9" t="str">
        <f>IF(E1809="Cancelled","Excluded",IF(D1809="",IF((SLA_Policy!$B$8-B1809)*24&gt;X1809,"Open - Breached","Open - On Track"),IF((D1809-B1809)*24&lt;=X1809,"Met","Breached")))</f>
        <v>Met</v>
      </c>
    </row>
    <row r="1810" spans="1:25" x14ac:dyDescent="0.25">
      <c r="A1810" s="9" t="s">
        <v>4090</v>
      </c>
      <c r="B1810" s="23">
        <v>45979.524305555598</v>
      </c>
      <c r="C1810" s="23">
        <v>45979.525694444397</v>
      </c>
      <c r="D1810" s="23">
        <v>45979.6472222222</v>
      </c>
      <c r="E1810" s="9" t="s">
        <v>212</v>
      </c>
      <c r="F1810" s="9" t="s">
        <v>188</v>
      </c>
      <c r="G1810" s="9" t="s">
        <v>213</v>
      </c>
      <c r="H1810" s="9" t="s">
        <v>163</v>
      </c>
      <c r="I1810" s="9" t="s">
        <v>250</v>
      </c>
      <c r="J1810" s="9" t="s">
        <v>1407</v>
      </c>
      <c r="K1810" s="9" t="s">
        <v>225</v>
      </c>
      <c r="L1810" s="9" t="s">
        <v>311</v>
      </c>
      <c r="M1810" s="9" t="s">
        <v>4091</v>
      </c>
      <c r="N1810" s="9" t="s">
        <v>200</v>
      </c>
      <c r="O1810" s="9" t="s">
        <v>176</v>
      </c>
      <c r="P1810" s="9" t="s">
        <v>503</v>
      </c>
      <c r="Q1810" s="9" t="s">
        <v>219</v>
      </c>
      <c r="R1810" s="9">
        <v>0</v>
      </c>
      <c r="S1810" s="9">
        <v>23</v>
      </c>
      <c r="T1810" s="9" t="s">
        <v>220</v>
      </c>
      <c r="U1810" s="9" t="s">
        <v>376</v>
      </c>
      <c r="X1810" s="9">
        <f>INDEX(SLA_Policy!$D$2:$D$5,MATCH(F1810,SLA_Policy!$A$2:$A$5,0))</f>
        <v>72</v>
      </c>
      <c r="Y1810" s="9" t="str">
        <f>IF(E1810="Cancelled","Excluded",IF(D1810="",IF((SLA_Policy!$B$8-B1810)*24&gt;X1810,"Open - Breached","Open - On Track"),IF((D1810-B1810)*24&lt;=X1810,"Met","Breached")))</f>
        <v>Met</v>
      </c>
    </row>
    <row r="1811" spans="1:25" x14ac:dyDescent="0.25">
      <c r="A1811" s="9" t="s">
        <v>4092</v>
      </c>
      <c r="B1811" s="23">
        <v>45979.530555555597</v>
      </c>
      <c r="C1811" s="23">
        <v>45979.539583333302</v>
      </c>
      <c r="D1811" s="23">
        <v>45980.569444444503</v>
      </c>
      <c r="E1811" s="9" t="s">
        <v>212</v>
      </c>
      <c r="F1811" s="9" t="s">
        <v>188</v>
      </c>
      <c r="G1811" s="9" t="s">
        <v>213</v>
      </c>
      <c r="H1811" s="9" t="s">
        <v>163</v>
      </c>
      <c r="I1811" s="9" t="s">
        <v>250</v>
      </c>
      <c r="J1811" s="9" t="s">
        <v>4093</v>
      </c>
      <c r="K1811" s="9" t="s">
        <v>239</v>
      </c>
      <c r="L1811" s="9" t="s">
        <v>216</v>
      </c>
      <c r="M1811" s="9" t="s">
        <v>3434</v>
      </c>
      <c r="N1811" s="9" t="s">
        <v>199</v>
      </c>
      <c r="O1811" s="9" t="s">
        <v>176</v>
      </c>
      <c r="P1811" s="9" t="s">
        <v>419</v>
      </c>
      <c r="Q1811" s="9" t="s">
        <v>219</v>
      </c>
      <c r="R1811" s="9">
        <v>0</v>
      </c>
      <c r="S1811" s="9">
        <v>25</v>
      </c>
      <c r="T1811" s="9" t="s">
        <v>229</v>
      </c>
      <c r="U1811" s="9" t="s">
        <v>230</v>
      </c>
      <c r="X1811" s="9">
        <f>INDEX(SLA_Policy!$D$2:$D$5,MATCH(F1811,SLA_Policy!$A$2:$A$5,0))</f>
        <v>72</v>
      </c>
      <c r="Y1811" s="9" t="str">
        <f>IF(E1811="Cancelled","Excluded",IF(D1811="",IF((SLA_Policy!$B$8-B1811)*24&gt;X1811,"Open - Breached","Open - On Track"),IF((D1811-B1811)*24&lt;=X1811,"Met","Breached")))</f>
        <v>Met</v>
      </c>
    </row>
    <row r="1812" spans="1:25" x14ac:dyDescent="0.25">
      <c r="A1812" s="9" t="s">
        <v>4094</v>
      </c>
      <c r="B1812" s="23">
        <v>45979.535416666702</v>
      </c>
      <c r="C1812" s="23">
        <v>45979.593055555597</v>
      </c>
      <c r="D1812" s="23">
        <v>45985.353472222203</v>
      </c>
      <c r="E1812" s="9" t="s">
        <v>212</v>
      </c>
      <c r="F1812" s="9" t="s">
        <v>188</v>
      </c>
      <c r="G1812" s="9" t="s">
        <v>213</v>
      </c>
      <c r="H1812" s="9" t="s">
        <v>162</v>
      </c>
      <c r="I1812" s="9" t="s">
        <v>345</v>
      </c>
      <c r="J1812" s="9" t="s">
        <v>3852</v>
      </c>
      <c r="K1812" s="9" t="s">
        <v>215</v>
      </c>
      <c r="L1812" s="9" t="s">
        <v>282</v>
      </c>
      <c r="M1812" s="9" t="s">
        <v>998</v>
      </c>
      <c r="N1812" s="9" t="s">
        <v>197</v>
      </c>
      <c r="O1812" s="9" t="s">
        <v>116</v>
      </c>
      <c r="P1812" s="9" t="s">
        <v>525</v>
      </c>
      <c r="Q1812" s="9" t="s">
        <v>219</v>
      </c>
      <c r="R1812" s="9">
        <v>0</v>
      </c>
      <c r="S1812" s="9">
        <v>58</v>
      </c>
      <c r="U1812" s="9" t="s">
        <v>290</v>
      </c>
      <c r="X1812" s="9">
        <f>INDEX(SLA_Policy!$D$2:$D$5,MATCH(F1812,SLA_Policy!$A$2:$A$5,0))</f>
        <v>72</v>
      </c>
      <c r="Y1812" s="9" t="str">
        <f>IF(E1812="Cancelled","Excluded",IF(D1812="",IF((SLA_Policy!$B$8-B1812)*24&gt;X1812,"Open - Breached","Open - On Track"),IF((D1812-B1812)*24&lt;=X1812,"Met","Breached")))</f>
        <v>Breached</v>
      </c>
    </row>
    <row r="1813" spans="1:25" x14ac:dyDescent="0.25">
      <c r="A1813" s="9" t="s">
        <v>4095</v>
      </c>
      <c r="B1813" s="23">
        <v>45979.559722222199</v>
      </c>
      <c r="C1813" s="23">
        <v>45979.570138888899</v>
      </c>
      <c r="D1813" s="23">
        <v>45980.344444444498</v>
      </c>
      <c r="E1813" s="9" t="s">
        <v>212</v>
      </c>
      <c r="F1813" s="9" t="s">
        <v>189</v>
      </c>
      <c r="G1813" s="9" t="s">
        <v>213</v>
      </c>
      <c r="H1813" s="9" t="s">
        <v>167</v>
      </c>
      <c r="I1813" s="9" t="s">
        <v>362</v>
      </c>
      <c r="J1813" s="9" t="s">
        <v>4096</v>
      </c>
      <c r="K1813" s="9" t="s">
        <v>246</v>
      </c>
      <c r="L1813" s="9" t="s">
        <v>270</v>
      </c>
      <c r="M1813" s="9" t="s">
        <v>2046</v>
      </c>
      <c r="N1813" s="9" t="s">
        <v>199</v>
      </c>
      <c r="O1813" s="9" t="s">
        <v>176</v>
      </c>
      <c r="P1813" s="9" t="s">
        <v>570</v>
      </c>
      <c r="Q1813" s="9" t="s">
        <v>219</v>
      </c>
      <c r="R1813" s="9">
        <v>0</v>
      </c>
      <c r="S1813" s="9">
        <v>59</v>
      </c>
      <c r="U1813" s="9" t="s">
        <v>290</v>
      </c>
      <c r="W1813" s="9">
        <v>4</v>
      </c>
      <c r="X1813" s="9">
        <f>INDEX(SLA_Policy!$D$2:$D$5,MATCH(F1813,SLA_Policy!$A$2:$A$5,0))</f>
        <v>120</v>
      </c>
      <c r="Y1813" s="9" t="str">
        <f>IF(E1813="Cancelled","Excluded",IF(D1813="",IF((SLA_Policy!$B$8-B1813)*24&gt;X1813,"Open - Breached","Open - On Track"),IF((D1813-B1813)*24&lt;=X1813,"Met","Breached")))</f>
        <v>Met</v>
      </c>
    </row>
    <row r="1814" spans="1:25" x14ac:dyDescent="0.25">
      <c r="A1814" s="9" t="s">
        <v>4097</v>
      </c>
      <c r="B1814" s="23">
        <v>45979.568749999999</v>
      </c>
      <c r="C1814" s="23">
        <v>45979.595833333296</v>
      </c>
      <c r="D1814" s="23">
        <v>45980.364583333299</v>
      </c>
      <c r="E1814" s="9" t="s">
        <v>212</v>
      </c>
      <c r="F1814" s="9" t="s">
        <v>188</v>
      </c>
      <c r="G1814" s="9" t="s">
        <v>213</v>
      </c>
      <c r="H1814" s="9" t="s">
        <v>167</v>
      </c>
      <c r="I1814" s="9" t="s">
        <v>362</v>
      </c>
      <c r="J1814" s="9" t="s">
        <v>4098</v>
      </c>
      <c r="K1814" s="9" t="s">
        <v>246</v>
      </c>
      <c r="L1814" s="9" t="s">
        <v>311</v>
      </c>
      <c r="M1814" s="9" t="s">
        <v>2542</v>
      </c>
      <c r="N1814" s="9" t="s">
        <v>196</v>
      </c>
      <c r="O1814" s="9" t="s">
        <v>116</v>
      </c>
      <c r="P1814" s="9" t="s">
        <v>590</v>
      </c>
      <c r="Q1814" s="9" t="s">
        <v>219</v>
      </c>
      <c r="R1814" s="9">
        <v>0</v>
      </c>
      <c r="S1814" s="9">
        <v>32</v>
      </c>
      <c r="U1814" s="9" t="s">
        <v>376</v>
      </c>
      <c r="W1814" s="9">
        <v>5</v>
      </c>
      <c r="X1814" s="9">
        <f>INDEX(SLA_Policy!$D$2:$D$5,MATCH(F1814,SLA_Policy!$A$2:$A$5,0))</f>
        <v>72</v>
      </c>
      <c r="Y1814" s="9" t="str">
        <f>IF(E1814="Cancelled","Excluded",IF(D1814="",IF((SLA_Policy!$B$8-B1814)*24&gt;X1814,"Open - Breached","Open - On Track"),IF((D1814-B1814)*24&lt;=X1814,"Met","Breached")))</f>
        <v>Met</v>
      </c>
    </row>
    <row r="1815" spans="1:25" x14ac:dyDescent="0.25">
      <c r="A1815" s="9" t="s">
        <v>4099</v>
      </c>
      <c r="B1815" s="23">
        <v>45979.573611111096</v>
      </c>
      <c r="C1815" s="23">
        <v>45979.577777777798</v>
      </c>
      <c r="D1815" s="23">
        <v>45980.504861111098</v>
      </c>
      <c r="E1815" s="9" t="s">
        <v>212</v>
      </c>
      <c r="F1815" s="9" t="s">
        <v>188</v>
      </c>
      <c r="G1815" s="9" t="s">
        <v>213</v>
      </c>
      <c r="H1815" s="9" t="s">
        <v>163</v>
      </c>
      <c r="I1815" s="9" t="s">
        <v>405</v>
      </c>
      <c r="J1815" s="9" t="s">
        <v>4100</v>
      </c>
      <c r="K1815" s="9" t="s">
        <v>303</v>
      </c>
      <c r="L1815" s="9" t="s">
        <v>226</v>
      </c>
      <c r="M1815" s="9" t="s">
        <v>534</v>
      </c>
      <c r="N1815" s="9" t="s">
        <v>198</v>
      </c>
      <c r="O1815" s="9" t="s">
        <v>176</v>
      </c>
      <c r="P1815" s="9" t="s">
        <v>503</v>
      </c>
      <c r="Q1815" s="9" t="s">
        <v>219</v>
      </c>
      <c r="R1815" s="9">
        <v>0</v>
      </c>
      <c r="S1815" s="9">
        <v>25</v>
      </c>
      <c r="U1815" s="9" t="s">
        <v>266</v>
      </c>
      <c r="X1815" s="9">
        <f>INDEX(SLA_Policy!$D$2:$D$5,MATCH(F1815,SLA_Policy!$A$2:$A$5,0))</f>
        <v>72</v>
      </c>
      <c r="Y1815" s="9" t="str">
        <f>IF(E1815="Cancelled","Excluded",IF(D1815="",IF((SLA_Policy!$B$8-B1815)*24&gt;X1815,"Open - Breached","Open - On Track"),IF((D1815-B1815)*24&lt;=X1815,"Met","Breached")))</f>
        <v>Met</v>
      </c>
    </row>
    <row r="1816" spans="1:25" x14ac:dyDescent="0.25">
      <c r="A1816" s="9" t="s">
        <v>4101</v>
      </c>
      <c r="B1816" s="23">
        <v>45979.5847222222</v>
      </c>
      <c r="C1816" s="23">
        <v>45979.677777777797</v>
      </c>
      <c r="D1816" s="23">
        <v>45980.3256944444</v>
      </c>
      <c r="E1816" s="9" t="s">
        <v>212</v>
      </c>
      <c r="F1816" s="9" t="s">
        <v>188</v>
      </c>
      <c r="G1816" s="9" t="s">
        <v>213</v>
      </c>
      <c r="H1816" s="9" t="s">
        <v>88</v>
      </c>
      <c r="I1816" s="9" t="s">
        <v>268</v>
      </c>
      <c r="J1816" s="9" t="s">
        <v>269</v>
      </c>
      <c r="K1816" s="9" t="s">
        <v>239</v>
      </c>
      <c r="L1816" s="9" t="s">
        <v>104</v>
      </c>
      <c r="M1816" s="9" t="s">
        <v>4102</v>
      </c>
      <c r="N1816" s="9" t="s">
        <v>197</v>
      </c>
      <c r="O1816" s="9" t="s">
        <v>178</v>
      </c>
      <c r="P1816" s="9" t="s">
        <v>272</v>
      </c>
      <c r="Q1816" s="9" t="s">
        <v>219</v>
      </c>
      <c r="R1816" s="9">
        <v>0</v>
      </c>
      <c r="S1816" s="9">
        <v>12</v>
      </c>
      <c r="T1816" s="9" t="s">
        <v>220</v>
      </c>
      <c r="U1816" s="9" t="s">
        <v>221</v>
      </c>
      <c r="X1816" s="9">
        <f>INDEX(SLA_Policy!$D$2:$D$5,MATCH(F1816,SLA_Policy!$A$2:$A$5,0))</f>
        <v>72</v>
      </c>
      <c r="Y1816" s="9" t="str">
        <f>IF(E1816="Cancelled","Excluded",IF(D1816="",IF((SLA_Policy!$B$8-B1816)*24&gt;X1816,"Open - Breached","Open - On Track"),IF((D1816-B1816)*24&lt;=X1816,"Met","Breached")))</f>
        <v>Met</v>
      </c>
    </row>
    <row r="1817" spans="1:25" x14ac:dyDescent="0.25">
      <c r="A1817" s="9" t="s">
        <v>4103</v>
      </c>
      <c r="B1817" s="23">
        <v>45979.631249999999</v>
      </c>
      <c r="C1817" s="23">
        <v>45979.713888888902</v>
      </c>
      <c r="D1817" s="23">
        <v>45980.415972222203</v>
      </c>
      <c r="E1817" s="9" t="s">
        <v>212</v>
      </c>
      <c r="F1817" s="9" t="s">
        <v>188</v>
      </c>
      <c r="G1817" s="9" t="s">
        <v>213</v>
      </c>
      <c r="H1817" s="9" t="s">
        <v>166</v>
      </c>
      <c r="I1817" s="9" t="s">
        <v>378</v>
      </c>
      <c r="J1817" s="9" t="s">
        <v>4104</v>
      </c>
      <c r="K1817" s="9" t="s">
        <v>215</v>
      </c>
      <c r="L1817" s="9" t="s">
        <v>104</v>
      </c>
      <c r="M1817" s="9" t="s">
        <v>3144</v>
      </c>
      <c r="N1817" s="9" t="s">
        <v>196</v>
      </c>
      <c r="O1817" s="9" t="s">
        <v>180</v>
      </c>
      <c r="P1817" s="9" t="s">
        <v>368</v>
      </c>
      <c r="Q1817" s="9" t="s">
        <v>219</v>
      </c>
      <c r="R1817" s="9">
        <v>0</v>
      </c>
      <c r="S1817" s="9">
        <v>23</v>
      </c>
      <c r="T1817" s="9" t="s">
        <v>136</v>
      </c>
      <c r="U1817" s="9" t="s">
        <v>290</v>
      </c>
      <c r="X1817" s="9">
        <f>INDEX(SLA_Policy!$D$2:$D$5,MATCH(F1817,SLA_Policy!$A$2:$A$5,0))</f>
        <v>72</v>
      </c>
      <c r="Y1817" s="9" t="str">
        <f>IF(E1817="Cancelled","Excluded",IF(D1817="",IF((SLA_Policy!$B$8-B1817)*24&gt;X1817,"Open - Breached","Open - On Track"),IF((D1817-B1817)*24&lt;=X1817,"Met","Breached")))</f>
        <v>Met</v>
      </c>
    </row>
    <row r="1818" spans="1:25" x14ac:dyDescent="0.25">
      <c r="A1818" s="9" t="s">
        <v>4105</v>
      </c>
      <c r="B1818" s="23">
        <v>45979.6381944444</v>
      </c>
      <c r="C1818" s="23">
        <v>45979.686111111099</v>
      </c>
      <c r="D1818" s="23">
        <v>45980.379861111098</v>
      </c>
      <c r="E1818" s="9" t="s">
        <v>212</v>
      </c>
      <c r="F1818" s="9" t="s">
        <v>189</v>
      </c>
      <c r="G1818" s="9" t="s">
        <v>236</v>
      </c>
      <c r="H1818" s="9" t="s">
        <v>161</v>
      </c>
      <c r="I1818" s="9" t="s">
        <v>482</v>
      </c>
      <c r="J1818" s="9" t="s">
        <v>1168</v>
      </c>
      <c r="K1818" s="9" t="s">
        <v>303</v>
      </c>
      <c r="L1818" s="9" t="s">
        <v>226</v>
      </c>
      <c r="M1818" s="9" t="s">
        <v>2818</v>
      </c>
      <c r="N1818" s="9" t="s">
        <v>196</v>
      </c>
      <c r="O1818" s="9" t="s">
        <v>177</v>
      </c>
      <c r="P1818" s="9" t="s">
        <v>241</v>
      </c>
      <c r="Q1818" s="9" t="s">
        <v>219</v>
      </c>
      <c r="R1818" s="9">
        <v>0</v>
      </c>
      <c r="S1818" s="9">
        <v>155</v>
      </c>
      <c r="U1818" s="9" t="s">
        <v>242</v>
      </c>
      <c r="W1818" s="9">
        <v>5</v>
      </c>
      <c r="X1818" s="9">
        <f>INDEX(SLA_Policy!$D$2:$D$5,MATCH(F1818,SLA_Policy!$A$2:$A$5,0))</f>
        <v>120</v>
      </c>
      <c r="Y1818" s="9" t="str">
        <f>IF(E1818="Cancelled","Excluded",IF(D1818="",IF((SLA_Policy!$B$8-B1818)*24&gt;X1818,"Open - Breached","Open - On Track"),IF((D1818-B1818)*24&lt;=X1818,"Met","Breached")))</f>
        <v>Met</v>
      </c>
    </row>
    <row r="1819" spans="1:25" x14ac:dyDescent="0.25">
      <c r="A1819" s="9" t="s">
        <v>4106</v>
      </c>
      <c r="B1819" s="23">
        <v>45979.640972222202</v>
      </c>
      <c r="C1819" s="23">
        <v>45979.646527777797</v>
      </c>
      <c r="D1819" s="23">
        <v>45979.706250000003</v>
      </c>
      <c r="E1819" s="9" t="s">
        <v>212</v>
      </c>
      <c r="F1819" s="9" t="s">
        <v>188</v>
      </c>
      <c r="G1819" s="9" t="s">
        <v>213</v>
      </c>
      <c r="H1819" s="9" t="s">
        <v>88</v>
      </c>
      <c r="I1819" s="9" t="s">
        <v>92</v>
      </c>
      <c r="J1819" s="9" t="s">
        <v>3210</v>
      </c>
      <c r="K1819" s="9" t="s">
        <v>246</v>
      </c>
      <c r="L1819" s="9" t="s">
        <v>395</v>
      </c>
      <c r="M1819" s="9" t="s">
        <v>792</v>
      </c>
      <c r="N1819" s="9" t="s">
        <v>198</v>
      </c>
      <c r="O1819" s="9" t="s">
        <v>178</v>
      </c>
      <c r="P1819" s="9" t="s">
        <v>414</v>
      </c>
      <c r="Q1819" s="9" t="s">
        <v>219</v>
      </c>
      <c r="R1819" s="9">
        <v>0</v>
      </c>
      <c r="S1819" s="9">
        <v>28</v>
      </c>
      <c r="T1819" s="9" t="s">
        <v>229</v>
      </c>
      <c r="U1819" s="9" t="s">
        <v>266</v>
      </c>
      <c r="W1819" s="9">
        <v>5</v>
      </c>
      <c r="X1819" s="9">
        <f>INDEX(SLA_Policy!$D$2:$D$5,MATCH(F1819,SLA_Policy!$A$2:$A$5,0))</f>
        <v>72</v>
      </c>
      <c r="Y1819" s="9" t="str">
        <f>IF(E1819="Cancelled","Excluded",IF(D1819="",IF((SLA_Policy!$B$8-B1819)*24&gt;X1819,"Open - Breached","Open - On Track"),IF((D1819-B1819)*24&lt;=X1819,"Met","Breached")))</f>
        <v>Met</v>
      </c>
    </row>
    <row r="1820" spans="1:25" x14ac:dyDescent="0.25">
      <c r="A1820" s="9" t="s">
        <v>4107</v>
      </c>
      <c r="B1820" s="23">
        <v>45979.651388888902</v>
      </c>
      <c r="C1820" s="23">
        <v>45979.693055555603</v>
      </c>
      <c r="D1820" s="23">
        <v>45980.742361111101</v>
      </c>
      <c r="E1820" s="9" t="s">
        <v>212</v>
      </c>
      <c r="F1820" s="9" t="s">
        <v>188</v>
      </c>
      <c r="G1820" s="9" t="s">
        <v>213</v>
      </c>
      <c r="H1820" s="9" t="s">
        <v>167</v>
      </c>
      <c r="I1820" s="9" t="s">
        <v>362</v>
      </c>
      <c r="J1820" s="9" t="s">
        <v>4108</v>
      </c>
      <c r="K1820" s="9" t="s">
        <v>239</v>
      </c>
      <c r="L1820" s="9" t="s">
        <v>216</v>
      </c>
      <c r="M1820" s="9" t="s">
        <v>2550</v>
      </c>
      <c r="N1820" s="9" t="s">
        <v>197</v>
      </c>
      <c r="O1820" s="9" t="s">
        <v>176</v>
      </c>
      <c r="P1820" s="9" t="s">
        <v>503</v>
      </c>
      <c r="Q1820" s="9" t="s">
        <v>219</v>
      </c>
      <c r="R1820" s="9">
        <v>1</v>
      </c>
      <c r="S1820" s="9">
        <v>116</v>
      </c>
      <c r="U1820" s="9" t="s">
        <v>248</v>
      </c>
      <c r="X1820" s="9">
        <f>INDEX(SLA_Policy!$D$2:$D$5,MATCH(F1820,SLA_Policy!$A$2:$A$5,0))</f>
        <v>72</v>
      </c>
      <c r="Y1820" s="9" t="str">
        <f>IF(E1820="Cancelled","Excluded",IF(D1820="",IF((SLA_Policy!$B$8-B1820)*24&gt;X1820,"Open - Breached","Open - On Track"),IF((D1820-B1820)*24&lt;=X1820,"Met","Breached")))</f>
        <v>Met</v>
      </c>
    </row>
    <row r="1821" spans="1:25" x14ac:dyDescent="0.25">
      <c r="A1821" s="9" t="s">
        <v>4109</v>
      </c>
      <c r="B1821" s="23">
        <v>45979.655555555597</v>
      </c>
      <c r="C1821" s="23">
        <v>45979.659722222197</v>
      </c>
      <c r="D1821" s="23">
        <v>45980.706944444399</v>
      </c>
      <c r="E1821" s="9" t="s">
        <v>212</v>
      </c>
      <c r="F1821" s="9" t="s">
        <v>188</v>
      </c>
      <c r="G1821" s="9" t="s">
        <v>213</v>
      </c>
      <c r="H1821" s="9" t="s">
        <v>88</v>
      </c>
      <c r="I1821" s="9" t="s">
        <v>92</v>
      </c>
      <c r="J1821" s="9" t="s">
        <v>4110</v>
      </c>
      <c r="K1821" s="9" t="s">
        <v>246</v>
      </c>
      <c r="L1821" s="9" t="s">
        <v>293</v>
      </c>
      <c r="M1821" s="9" t="s">
        <v>3789</v>
      </c>
      <c r="N1821" s="9" t="s">
        <v>198</v>
      </c>
      <c r="O1821" s="9" t="s">
        <v>178</v>
      </c>
      <c r="P1821" s="9" t="s">
        <v>360</v>
      </c>
      <c r="Q1821" s="9" t="s">
        <v>219</v>
      </c>
      <c r="R1821" s="9">
        <v>2</v>
      </c>
      <c r="S1821" s="9">
        <v>12</v>
      </c>
      <c r="T1821" s="9" t="s">
        <v>136</v>
      </c>
      <c r="U1821" s="9" t="s">
        <v>376</v>
      </c>
      <c r="W1821" s="9">
        <v>3</v>
      </c>
      <c r="X1821" s="9">
        <f>INDEX(SLA_Policy!$D$2:$D$5,MATCH(F1821,SLA_Policy!$A$2:$A$5,0))</f>
        <v>72</v>
      </c>
      <c r="Y1821" s="9" t="str">
        <f>IF(E1821="Cancelled","Excluded",IF(D1821="",IF((SLA_Policy!$B$8-B1821)*24&gt;X1821,"Open - Breached","Open - On Track"),IF((D1821-B1821)*24&lt;=X1821,"Met","Breached")))</f>
        <v>Met</v>
      </c>
    </row>
    <row r="1822" spans="1:25" x14ac:dyDescent="0.25">
      <c r="A1822" s="9" t="s">
        <v>4111</v>
      </c>
      <c r="B1822" s="23">
        <v>45979.679861111101</v>
      </c>
      <c r="C1822" s="23">
        <v>45979.681250000001</v>
      </c>
      <c r="D1822" s="23">
        <v>45980.386805555601</v>
      </c>
      <c r="E1822" s="9" t="s">
        <v>212</v>
      </c>
      <c r="F1822" s="9" t="s">
        <v>188</v>
      </c>
      <c r="G1822" s="9" t="s">
        <v>213</v>
      </c>
      <c r="H1822" s="9" t="s">
        <v>163</v>
      </c>
      <c r="I1822" s="9" t="s">
        <v>223</v>
      </c>
      <c r="J1822" s="9" t="s">
        <v>805</v>
      </c>
      <c r="K1822" s="9" t="s">
        <v>225</v>
      </c>
      <c r="L1822" s="9" t="s">
        <v>293</v>
      </c>
      <c r="M1822" s="9" t="s">
        <v>1637</v>
      </c>
      <c r="N1822" s="9" t="s">
        <v>200</v>
      </c>
      <c r="O1822" s="9" t="s">
        <v>176</v>
      </c>
      <c r="P1822" s="9" t="s">
        <v>419</v>
      </c>
      <c r="Q1822" s="9" t="s">
        <v>219</v>
      </c>
      <c r="R1822" s="9">
        <v>0</v>
      </c>
      <c r="S1822" s="9">
        <v>49</v>
      </c>
      <c r="T1822" s="9" t="s">
        <v>136</v>
      </c>
      <c r="U1822" s="9" t="s">
        <v>266</v>
      </c>
      <c r="W1822" s="9">
        <v>4</v>
      </c>
      <c r="X1822" s="9">
        <f>INDEX(SLA_Policy!$D$2:$D$5,MATCH(F1822,SLA_Policy!$A$2:$A$5,0))</f>
        <v>72</v>
      </c>
      <c r="Y1822" s="9" t="str">
        <f>IF(E1822="Cancelled","Excluded",IF(D1822="",IF((SLA_Policy!$B$8-B1822)*24&gt;X1822,"Open - Breached","Open - On Track"),IF((D1822-B1822)*24&lt;=X1822,"Met","Breached")))</f>
        <v>Met</v>
      </c>
    </row>
    <row r="1823" spans="1:25" x14ac:dyDescent="0.25">
      <c r="A1823" s="9" t="s">
        <v>4112</v>
      </c>
      <c r="B1823" s="23">
        <v>45979.693749999999</v>
      </c>
      <c r="C1823" s="23">
        <v>45979.717361111099</v>
      </c>
      <c r="D1823" s="23">
        <v>45980.404166666704</v>
      </c>
      <c r="E1823" s="9" t="s">
        <v>212</v>
      </c>
      <c r="F1823" s="9" t="s">
        <v>188</v>
      </c>
      <c r="G1823" s="9" t="s">
        <v>213</v>
      </c>
      <c r="H1823" s="9" t="s">
        <v>162</v>
      </c>
      <c r="I1823" s="9" t="s">
        <v>244</v>
      </c>
      <c r="J1823" s="9" t="s">
        <v>4021</v>
      </c>
      <c r="K1823" s="9" t="s">
        <v>303</v>
      </c>
      <c r="L1823" s="9" t="s">
        <v>293</v>
      </c>
      <c r="M1823" s="9" t="s">
        <v>2244</v>
      </c>
      <c r="N1823" s="9" t="s">
        <v>196</v>
      </c>
      <c r="O1823" s="9" t="s">
        <v>179</v>
      </c>
      <c r="P1823" s="9" t="s">
        <v>313</v>
      </c>
      <c r="Q1823" s="9" t="s">
        <v>219</v>
      </c>
      <c r="R1823" s="9">
        <v>0</v>
      </c>
      <c r="S1823" s="9">
        <v>28</v>
      </c>
      <c r="U1823" s="9" t="s">
        <v>376</v>
      </c>
      <c r="X1823" s="9">
        <f>INDEX(SLA_Policy!$D$2:$D$5,MATCH(F1823,SLA_Policy!$A$2:$A$5,0))</f>
        <v>72</v>
      </c>
      <c r="Y1823" s="9" t="str">
        <f>IF(E1823="Cancelled","Excluded",IF(D1823="",IF((SLA_Policy!$B$8-B1823)*24&gt;X1823,"Open - Breached","Open - On Track"),IF((D1823-B1823)*24&lt;=X1823,"Met","Breached")))</f>
        <v>Met</v>
      </c>
    </row>
    <row r="1824" spans="1:25" x14ac:dyDescent="0.25">
      <c r="A1824" s="9" t="s">
        <v>4113</v>
      </c>
      <c r="B1824" s="23">
        <v>45979.695833333302</v>
      </c>
      <c r="C1824" s="23">
        <v>45979.7055555556</v>
      </c>
      <c r="D1824" s="23">
        <v>45980.456250000003</v>
      </c>
      <c r="E1824" s="9" t="s">
        <v>212</v>
      </c>
      <c r="F1824" s="9" t="s">
        <v>189</v>
      </c>
      <c r="G1824" s="9" t="s">
        <v>213</v>
      </c>
      <c r="H1824" s="9" t="s">
        <v>161</v>
      </c>
      <c r="I1824" s="9" t="s">
        <v>454</v>
      </c>
      <c r="J1824" s="9" t="s">
        <v>1425</v>
      </c>
      <c r="K1824" s="9" t="s">
        <v>225</v>
      </c>
      <c r="L1824" s="9" t="s">
        <v>216</v>
      </c>
      <c r="M1824" s="9" t="s">
        <v>1324</v>
      </c>
      <c r="N1824" s="9" t="s">
        <v>198</v>
      </c>
      <c r="O1824" s="9" t="s">
        <v>116</v>
      </c>
      <c r="P1824" s="9" t="s">
        <v>525</v>
      </c>
      <c r="Q1824" s="9" t="s">
        <v>219</v>
      </c>
      <c r="R1824" s="9">
        <v>0</v>
      </c>
      <c r="S1824" s="9">
        <v>8</v>
      </c>
      <c r="U1824" s="9" t="s">
        <v>290</v>
      </c>
      <c r="X1824" s="9">
        <f>INDEX(SLA_Policy!$D$2:$D$5,MATCH(F1824,SLA_Policy!$A$2:$A$5,0))</f>
        <v>120</v>
      </c>
      <c r="Y1824" s="9" t="str">
        <f>IF(E1824="Cancelled","Excluded",IF(D1824="",IF((SLA_Policy!$B$8-B1824)*24&gt;X1824,"Open - Breached","Open - On Track"),IF((D1824-B1824)*24&lt;=X1824,"Met","Breached")))</f>
        <v>Met</v>
      </c>
    </row>
    <row r="1825" spans="1:25" x14ac:dyDescent="0.25">
      <c r="A1825" s="9" t="s">
        <v>4114</v>
      </c>
      <c r="B1825" s="23">
        <v>45979.706250000003</v>
      </c>
      <c r="C1825" s="23">
        <v>45979.709027777797</v>
      </c>
      <c r="D1825" s="23">
        <v>45979.751388888901</v>
      </c>
      <c r="E1825" s="9" t="s">
        <v>212</v>
      </c>
      <c r="F1825" s="9" t="s">
        <v>187</v>
      </c>
      <c r="G1825" s="9" t="s">
        <v>213</v>
      </c>
      <c r="H1825" s="9" t="s">
        <v>161</v>
      </c>
      <c r="I1825" s="9" t="s">
        <v>297</v>
      </c>
      <c r="J1825" s="9" t="s">
        <v>4068</v>
      </c>
      <c r="K1825" s="9" t="s">
        <v>246</v>
      </c>
      <c r="L1825" s="9" t="s">
        <v>104</v>
      </c>
      <c r="M1825" s="9" t="s">
        <v>4115</v>
      </c>
      <c r="N1825" s="9" t="s">
        <v>198</v>
      </c>
      <c r="O1825" s="9" t="s">
        <v>177</v>
      </c>
      <c r="P1825" s="9" t="s">
        <v>300</v>
      </c>
      <c r="Q1825" s="9" t="s">
        <v>273</v>
      </c>
      <c r="R1825" s="9">
        <v>0</v>
      </c>
      <c r="S1825" s="9">
        <v>20</v>
      </c>
      <c r="U1825" s="9" t="s">
        <v>290</v>
      </c>
      <c r="X1825" s="9">
        <f>INDEX(SLA_Policy!$D$2:$D$5,MATCH(F1825,SLA_Policy!$A$2:$A$5,0))</f>
        <v>8</v>
      </c>
      <c r="Y1825" s="9" t="str">
        <f>IF(E1825="Cancelled","Excluded",IF(D1825="",IF((SLA_Policy!$B$8-B1825)*24&gt;X1825,"Open - Breached","Open - On Track"),IF((D1825-B1825)*24&lt;=X1825,"Met","Breached")))</f>
        <v>Met</v>
      </c>
    </row>
    <row r="1826" spans="1:25" x14ac:dyDescent="0.25">
      <c r="A1826" s="9" t="s">
        <v>4116</v>
      </c>
      <c r="B1826" s="23">
        <v>45979.763888888898</v>
      </c>
      <c r="C1826" s="23">
        <v>45979.764583333301</v>
      </c>
      <c r="D1826" s="23">
        <v>45980.341666666704</v>
      </c>
      <c r="E1826" s="9" t="s">
        <v>212</v>
      </c>
      <c r="F1826" s="9" t="s">
        <v>188</v>
      </c>
      <c r="G1826" s="9" t="s">
        <v>213</v>
      </c>
      <c r="H1826" s="9" t="s">
        <v>161</v>
      </c>
      <c r="I1826" s="9" t="s">
        <v>389</v>
      </c>
      <c r="J1826" s="9" t="s">
        <v>1821</v>
      </c>
      <c r="K1826" s="9" t="s">
        <v>215</v>
      </c>
      <c r="L1826" s="9" t="s">
        <v>104</v>
      </c>
      <c r="M1826" s="9" t="s">
        <v>3406</v>
      </c>
      <c r="N1826" s="9" t="s">
        <v>198</v>
      </c>
      <c r="O1826" s="9" t="s">
        <v>177</v>
      </c>
      <c r="P1826" s="9" t="s">
        <v>300</v>
      </c>
      <c r="Q1826" s="9" t="s">
        <v>219</v>
      </c>
      <c r="R1826" s="9">
        <v>0</v>
      </c>
      <c r="S1826" s="9">
        <v>2</v>
      </c>
      <c r="U1826" s="9" t="s">
        <v>290</v>
      </c>
      <c r="W1826" s="9">
        <v>5</v>
      </c>
      <c r="X1826" s="9">
        <f>INDEX(SLA_Policy!$D$2:$D$5,MATCH(F1826,SLA_Policy!$A$2:$A$5,0))</f>
        <v>72</v>
      </c>
      <c r="Y1826" s="9" t="str">
        <f>IF(E1826="Cancelled","Excluded",IF(D1826="",IF((SLA_Policy!$B$8-B1826)*24&gt;X1826,"Open - Breached","Open - On Track"),IF((D1826-B1826)*24&lt;=X1826,"Met","Breached")))</f>
        <v>Met</v>
      </c>
    </row>
    <row r="1827" spans="1:25" x14ac:dyDescent="0.25">
      <c r="A1827" s="9" t="s">
        <v>4117</v>
      </c>
      <c r="B1827" s="23">
        <v>45980.260416666701</v>
      </c>
      <c r="C1827" s="23">
        <v>45980.310416666704</v>
      </c>
      <c r="D1827" s="23">
        <v>45981.3659722222</v>
      </c>
      <c r="E1827" s="9" t="s">
        <v>212</v>
      </c>
      <c r="F1827" s="9" t="s">
        <v>189</v>
      </c>
      <c r="G1827" s="9" t="s">
        <v>213</v>
      </c>
      <c r="H1827" s="9" t="s">
        <v>163</v>
      </c>
      <c r="I1827" s="9" t="s">
        <v>250</v>
      </c>
      <c r="J1827" s="9" t="s">
        <v>4118</v>
      </c>
      <c r="K1827" s="9" t="s">
        <v>246</v>
      </c>
      <c r="L1827" s="9" t="s">
        <v>293</v>
      </c>
      <c r="M1827" s="9" t="s">
        <v>709</v>
      </c>
      <c r="N1827" s="9" t="s">
        <v>197</v>
      </c>
      <c r="O1827" s="9" t="s">
        <v>176</v>
      </c>
      <c r="P1827" s="9" t="s">
        <v>253</v>
      </c>
      <c r="Q1827" s="9" t="s">
        <v>219</v>
      </c>
      <c r="R1827" s="9">
        <v>0</v>
      </c>
      <c r="S1827" s="9">
        <v>78</v>
      </c>
      <c r="T1827" s="9" t="s">
        <v>136</v>
      </c>
      <c r="U1827" s="9" t="s">
        <v>230</v>
      </c>
      <c r="X1827" s="9">
        <f>INDEX(SLA_Policy!$D$2:$D$5,MATCH(F1827,SLA_Policy!$A$2:$A$5,0))</f>
        <v>120</v>
      </c>
      <c r="Y1827" s="9" t="str">
        <f>IF(E1827="Cancelled","Excluded",IF(D1827="",IF((SLA_Policy!$B$8-B1827)*24&gt;X1827,"Open - Breached","Open - On Track"),IF((D1827-B1827)*24&lt;=X1827,"Met","Breached")))</f>
        <v>Met</v>
      </c>
    </row>
    <row r="1828" spans="1:25" x14ac:dyDescent="0.25">
      <c r="A1828" s="9" t="s">
        <v>4119</v>
      </c>
      <c r="B1828" s="23">
        <v>45980.304861111101</v>
      </c>
      <c r="C1828" s="23">
        <v>45980.337500000001</v>
      </c>
      <c r="D1828" s="23">
        <v>45982.7</v>
      </c>
      <c r="E1828" s="9" t="s">
        <v>212</v>
      </c>
      <c r="F1828" s="9" t="s">
        <v>189</v>
      </c>
      <c r="G1828" s="9" t="s">
        <v>213</v>
      </c>
      <c r="H1828" s="9" t="s">
        <v>161</v>
      </c>
      <c r="I1828" s="9" t="s">
        <v>297</v>
      </c>
      <c r="J1828" s="9" t="s">
        <v>512</v>
      </c>
      <c r="K1828" s="9" t="s">
        <v>303</v>
      </c>
      <c r="L1828" s="9" t="s">
        <v>282</v>
      </c>
      <c r="M1828" s="9" t="s">
        <v>541</v>
      </c>
      <c r="N1828" s="9" t="s">
        <v>200</v>
      </c>
      <c r="O1828" s="9" t="s">
        <v>116</v>
      </c>
      <c r="P1828" s="9" t="s">
        <v>525</v>
      </c>
      <c r="Q1828" s="9" t="s">
        <v>219</v>
      </c>
      <c r="R1828" s="9">
        <v>1</v>
      </c>
      <c r="S1828" s="9">
        <v>26</v>
      </c>
      <c r="U1828" s="9" t="s">
        <v>266</v>
      </c>
      <c r="X1828" s="9">
        <f>INDEX(SLA_Policy!$D$2:$D$5,MATCH(F1828,SLA_Policy!$A$2:$A$5,0))</f>
        <v>120</v>
      </c>
      <c r="Y1828" s="9" t="str">
        <f>IF(E1828="Cancelled","Excluded",IF(D1828="",IF((SLA_Policy!$B$8-B1828)*24&gt;X1828,"Open - Breached","Open - On Track"),IF((D1828-B1828)*24&lt;=X1828,"Met","Breached")))</f>
        <v>Met</v>
      </c>
    </row>
    <row r="1829" spans="1:25" x14ac:dyDescent="0.25">
      <c r="A1829" s="9" t="s">
        <v>4120</v>
      </c>
      <c r="B1829" s="23">
        <v>45980.311111111099</v>
      </c>
      <c r="C1829" s="23">
        <v>45980.313194444498</v>
      </c>
      <c r="D1829" s="23">
        <v>45980.5444444444</v>
      </c>
      <c r="E1829" s="9" t="s">
        <v>212</v>
      </c>
      <c r="F1829" s="9" t="s">
        <v>187</v>
      </c>
      <c r="G1829" s="9" t="s">
        <v>213</v>
      </c>
      <c r="H1829" s="9" t="s">
        <v>165</v>
      </c>
      <c r="I1829" s="9" t="s">
        <v>567</v>
      </c>
      <c r="J1829" s="9" t="s">
        <v>1154</v>
      </c>
      <c r="K1829" s="9" t="s">
        <v>246</v>
      </c>
      <c r="L1829" s="9" t="s">
        <v>216</v>
      </c>
      <c r="M1829" s="9" t="s">
        <v>257</v>
      </c>
      <c r="N1829" s="9" t="s">
        <v>196</v>
      </c>
      <c r="O1829" s="9" t="s">
        <v>116</v>
      </c>
      <c r="P1829" s="9" t="s">
        <v>525</v>
      </c>
      <c r="Q1829" s="9" t="s">
        <v>219</v>
      </c>
      <c r="R1829" s="9">
        <v>0</v>
      </c>
      <c r="S1829" s="9">
        <v>13</v>
      </c>
      <c r="U1829" s="9" t="s">
        <v>376</v>
      </c>
      <c r="X1829" s="9">
        <f>INDEX(SLA_Policy!$D$2:$D$5,MATCH(F1829,SLA_Policy!$A$2:$A$5,0))</f>
        <v>8</v>
      </c>
      <c r="Y1829" s="9" t="str">
        <f>IF(E1829="Cancelled","Excluded",IF(D1829="",IF((SLA_Policy!$B$8-B1829)*24&gt;X1829,"Open - Breached","Open - On Track"),IF((D1829-B1829)*24&lt;=X1829,"Met","Breached")))</f>
        <v>Met</v>
      </c>
    </row>
    <row r="1830" spans="1:25" x14ac:dyDescent="0.25">
      <c r="A1830" s="9" t="s">
        <v>4121</v>
      </c>
      <c r="B1830" s="23">
        <v>45980.320138888899</v>
      </c>
      <c r="C1830" s="23">
        <v>45980.320833333302</v>
      </c>
      <c r="D1830" s="23">
        <v>45980.619444444397</v>
      </c>
      <c r="E1830" s="9" t="s">
        <v>212</v>
      </c>
      <c r="F1830" s="9" t="s">
        <v>188</v>
      </c>
      <c r="G1830" s="9" t="s">
        <v>213</v>
      </c>
      <c r="H1830" s="9" t="s">
        <v>167</v>
      </c>
      <c r="I1830" s="9" t="s">
        <v>349</v>
      </c>
      <c r="J1830" s="9" t="s">
        <v>4122</v>
      </c>
      <c r="K1830" s="9" t="s">
        <v>246</v>
      </c>
      <c r="L1830" s="9" t="s">
        <v>216</v>
      </c>
      <c r="M1830" s="9" t="s">
        <v>4123</v>
      </c>
      <c r="N1830" s="9" t="s">
        <v>198</v>
      </c>
      <c r="O1830" s="9" t="s">
        <v>116</v>
      </c>
      <c r="P1830" s="9" t="s">
        <v>295</v>
      </c>
      <c r="Q1830" s="9" t="s">
        <v>219</v>
      </c>
      <c r="R1830" s="9">
        <v>0</v>
      </c>
      <c r="S1830" s="9">
        <v>29</v>
      </c>
      <c r="U1830" s="9" t="s">
        <v>248</v>
      </c>
      <c r="X1830" s="9">
        <f>INDEX(SLA_Policy!$D$2:$D$5,MATCH(F1830,SLA_Policy!$A$2:$A$5,0))</f>
        <v>72</v>
      </c>
      <c r="Y1830" s="9" t="str">
        <f>IF(E1830="Cancelled","Excluded",IF(D1830="",IF((SLA_Policy!$B$8-B1830)*24&gt;X1830,"Open - Breached","Open - On Track"),IF((D1830-B1830)*24&lt;=X1830,"Met","Breached")))</f>
        <v>Met</v>
      </c>
    </row>
    <row r="1831" spans="1:25" x14ac:dyDescent="0.25">
      <c r="A1831" s="9" t="s">
        <v>4124</v>
      </c>
      <c r="B1831" s="23">
        <v>45980.3215277778</v>
      </c>
      <c r="C1831" s="23">
        <v>45980.328472222202</v>
      </c>
      <c r="D1831" s="23">
        <v>45981.378472222197</v>
      </c>
      <c r="E1831" s="9" t="s">
        <v>212</v>
      </c>
      <c r="F1831" s="9" t="s">
        <v>188</v>
      </c>
      <c r="G1831" s="9" t="s">
        <v>213</v>
      </c>
      <c r="H1831" s="9" t="s">
        <v>165</v>
      </c>
      <c r="I1831" s="9" t="s">
        <v>567</v>
      </c>
      <c r="J1831" s="9" t="s">
        <v>1919</v>
      </c>
      <c r="K1831" s="9" t="s">
        <v>246</v>
      </c>
      <c r="L1831" s="9" t="s">
        <v>293</v>
      </c>
      <c r="M1831" s="9" t="s">
        <v>3789</v>
      </c>
      <c r="N1831" s="9" t="s">
        <v>196</v>
      </c>
      <c r="O1831" s="9" t="s">
        <v>176</v>
      </c>
      <c r="P1831" s="9" t="s">
        <v>253</v>
      </c>
      <c r="Q1831" s="9" t="s">
        <v>219</v>
      </c>
      <c r="R1831" s="9">
        <v>0</v>
      </c>
      <c r="S1831" s="9">
        <v>42</v>
      </c>
      <c r="U1831" s="9" t="s">
        <v>230</v>
      </c>
      <c r="X1831" s="9">
        <f>INDEX(SLA_Policy!$D$2:$D$5,MATCH(F1831,SLA_Policy!$A$2:$A$5,0))</f>
        <v>72</v>
      </c>
      <c r="Y1831" s="9" t="str">
        <f>IF(E1831="Cancelled","Excluded",IF(D1831="",IF((SLA_Policy!$B$8-B1831)*24&gt;X1831,"Open - Breached","Open - On Track"),IF((D1831-B1831)*24&lt;=X1831,"Met","Breached")))</f>
        <v>Met</v>
      </c>
    </row>
    <row r="1832" spans="1:25" x14ac:dyDescent="0.25">
      <c r="A1832" s="9" t="s">
        <v>4125</v>
      </c>
      <c r="B1832" s="23">
        <v>45980.324999999997</v>
      </c>
      <c r="C1832" s="23">
        <v>45980.441666666702</v>
      </c>
      <c r="D1832" s="23">
        <v>45980.452083333301</v>
      </c>
      <c r="E1832" s="9" t="s">
        <v>212</v>
      </c>
      <c r="F1832" s="9" t="s">
        <v>188</v>
      </c>
      <c r="G1832" s="9" t="s">
        <v>213</v>
      </c>
      <c r="H1832" s="9" t="s">
        <v>161</v>
      </c>
      <c r="I1832" s="9" t="s">
        <v>454</v>
      </c>
      <c r="J1832" s="9" t="s">
        <v>4126</v>
      </c>
      <c r="K1832" s="9" t="s">
        <v>246</v>
      </c>
      <c r="L1832" s="9" t="s">
        <v>293</v>
      </c>
      <c r="M1832" s="9" t="s">
        <v>3403</v>
      </c>
      <c r="N1832" s="9" t="s">
        <v>196</v>
      </c>
      <c r="O1832" s="9" t="s">
        <v>116</v>
      </c>
      <c r="P1832" s="9" t="s">
        <v>258</v>
      </c>
      <c r="Q1832" s="9" t="s">
        <v>219</v>
      </c>
      <c r="R1832" s="9">
        <v>0</v>
      </c>
      <c r="S1832" s="9">
        <v>7</v>
      </c>
      <c r="U1832" s="9" t="s">
        <v>290</v>
      </c>
      <c r="X1832" s="9">
        <f>INDEX(SLA_Policy!$D$2:$D$5,MATCH(F1832,SLA_Policy!$A$2:$A$5,0))</f>
        <v>72</v>
      </c>
      <c r="Y1832" s="9" t="str">
        <f>IF(E1832="Cancelled","Excluded",IF(D1832="",IF((SLA_Policy!$B$8-B1832)*24&gt;X1832,"Open - Breached","Open - On Track"),IF((D1832-B1832)*24&lt;=X1832,"Met","Breached")))</f>
        <v>Met</v>
      </c>
    </row>
    <row r="1833" spans="1:25" x14ac:dyDescent="0.25">
      <c r="A1833" s="9" t="s">
        <v>4127</v>
      </c>
      <c r="B1833" s="23">
        <v>45980.336111111101</v>
      </c>
      <c r="C1833" s="23">
        <v>45980.431250000001</v>
      </c>
      <c r="D1833" s="23">
        <v>45980.579861111102</v>
      </c>
      <c r="E1833" s="9" t="s">
        <v>212</v>
      </c>
      <c r="F1833" s="9" t="s">
        <v>188</v>
      </c>
      <c r="G1833" s="9" t="s">
        <v>213</v>
      </c>
      <c r="H1833" s="9" t="s">
        <v>167</v>
      </c>
      <c r="I1833" s="9" t="s">
        <v>349</v>
      </c>
      <c r="J1833" s="9" t="s">
        <v>4128</v>
      </c>
      <c r="K1833" s="9" t="s">
        <v>246</v>
      </c>
      <c r="L1833" s="9" t="s">
        <v>311</v>
      </c>
      <c r="M1833" s="9" t="s">
        <v>832</v>
      </c>
      <c r="N1833" s="9" t="s">
        <v>196</v>
      </c>
      <c r="O1833" s="9" t="s">
        <v>180</v>
      </c>
      <c r="P1833" s="9" t="s">
        <v>278</v>
      </c>
      <c r="Q1833" s="9" t="s">
        <v>219</v>
      </c>
      <c r="R1833" s="9">
        <v>0</v>
      </c>
      <c r="S1833" s="9">
        <v>20</v>
      </c>
      <c r="U1833" s="9" t="s">
        <v>290</v>
      </c>
      <c r="W1833" s="9">
        <v>5</v>
      </c>
      <c r="X1833" s="9">
        <f>INDEX(SLA_Policy!$D$2:$D$5,MATCH(F1833,SLA_Policy!$A$2:$A$5,0))</f>
        <v>72</v>
      </c>
      <c r="Y1833" s="9" t="str">
        <f>IF(E1833="Cancelled","Excluded",IF(D1833="",IF((SLA_Policy!$B$8-B1833)*24&gt;X1833,"Open - Breached","Open - On Track"),IF((D1833-B1833)*24&lt;=X1833,"Met","Breached")))</f>
        <v>Met</v>
      </c>
    </row>
    <row r="1834" spans="1:25" x14ac:dyDescent="0.25">
      <c r="A1834" s="9" t="s">
        <v>4129</v>
      </c>
      <c r="B1834" s="23">
        <v>45980.336805555598</v>
      </c>
      <c r="C1834" s="23">
        <v>45980.345833333296</v>
      </c>
      <c r="D1834" s="23">
        <v>45980.7055555556</v>
      </c>
      <c r="E1834" s="9" t="s">
        <v>212</v>
      </c>
      <c r="F1834" s="9" t="s">
        <v>188</v>
      </c>
      <c r="G1834" s="9" t="s">
        <v>213</v>
      </c>
      <c r="H1834" s="9" t="s">
        <v>88</v>
      </c>
      <c r="I1834" s="9" t="s">
        <v>92</v>
      </c>
      <c r="J1834" s="9" t="s">
        <v>4130</v>
      </c>
      <c r="K1834" s="9" t="s">
        <v>215</v>
      </c>
      <c r="L1834" s="9" t="s">
        <v>216</v>
      </c>
      <c r="M1834" s="9" t="s">
        <v>2728</v>
      </c>
      <c r="N1834" s="9" t="s">
        <v>198</v>
      </c>
      <c r="O1834" s="9" t="s">
        <v>178</v>
      </c>
      <c r="P1834" s="9" t="s">
        <v>321</v>
      </c>
      <c r="Q1834" s="9" t="s">
        <v>219</v>
      </c>
      <c r="R1834" s="9">
        <v>0</v>
      </c>
      <c r="S1834" s="9">
        <v>7</v>
      </c>
      <c r="T1834" s="9" t="s">
        <v>229</v>
      </c>
      <c r="U1834" s="9" t="s">
        <v>140</v>
      </c>
      <c r="V1834" s="9" t="s">
        <v>4131</v>
      </c>
      <c r="X1834" s="9">
        <f>INDEX(SLA_Policy!$D$2:$D$5,MATCH(F1834,SLA_Policy!$A$2:$A$5,0))</f>
        <v>72</v>
      </c>
      <c r="Y1834" s="9" t="str">
        <f>IF(E1834="Cancelled","Excluded",IF(D1834="",IF((SLA_Policy!$B$8-B1834)*24&gt;X1834,"Open - Breached","Open - On Track"),IF((D1834-B1834)*24&lt;=X1834,"Met","Breached")))</f>
        <v>Met</v>
      </c>
    </row>
    <row r="1835" spans="1:25" x14ac:dyDescent="0.25">
      <c r="A1835" s="9" t="s">
        <v>4132</v>
      </c>
      <c r="B1835" s="23">
        <v>45980.354166666701</v>
      </c>
      <c r="C1835" s="23">
        <v>45980.357638888898</v>
      </c>
      <c r="D1835" s="23">
        <v>45980.59375</v>
      </c>
      <c r="E1835" s="9" t="s">
        <v>212</v>
      </c>
      <c r="F1835" s="9" t="s">
        <v>189</v>
      </c>
      <c r="G1835" s="9" t="s">
        <v>213</v>
      </c>
      <c r="H1835" s="9" t="s">
        <v>88</v>
      </c>
      <c r="I1835" s="9" t="s">
        <v>92</v>
      </c>
      <c r="J1835" s="9" t="s">
        <v>834</v>
      </c>
      <c r="K1835" s="9" t="s">
        <v>239</v>
      </c>
      <c r="L1835" s="9" t="s">
        <v>282</v>
      </c>
      <c r="M1835" s="9" t="s">
        <v>3467</v>
      </c>
      <c r="N1835" s="9" t="s">
        <v>200</v>
      </c>
      <c r="O1835" s="9" t="s">
        <v>178</v>
      </c>
      <c r="P1835" s="9" t="s">
        <v>321</v>
      </c>
      <c r="Q1835" s="9" t="s">
        <v>219</v>
      </c>
      <c r="R1835" s="9">
        <v>0</v>
      </c>
      <c r="S1835" s="9">
        <v>40</v>
      </c>
      <c r="T1835" s="9" t="s">
        <v>220</v>
      </c>
      <c r="U1835" s="9" t="s">
        <v>140</v>
      </c>
      <c r="V1835" s="9" t="s">
        <v>4131</v>
      </c>
      <c r="X1835" s="9">
        <f>INDEX(SLA_Policy!$D$2:$D$5,MATCH(F1835,SLA_Policy!$A$2:$A$5,0))</f>
        <v>120</v>
      </c>
      <c r="Y1835" s="9" t="str">
        <f>IF(E1835="Cancelled","Excluded",IF(D1835="",IF((SLA_Policy!$B$8-B1835)*24&gt;X1835,"Open - Breached","Open - On Track"),IF((D1835-B1835)*24&lt;=X1835,"Met","Breached")))</f>
        <v>Met</v>
      </c>
    </row>
    <row r="1836" spans="1:25" x14ac:dyDescent="0.25">
      <c r="A1836" s="9" t="s">
        <v>4133</v>
      </c>
      <c r="B1836" s="23">
        <v>45980.354861111096</v>
      </c>
      <c r="C1836" s="23">
        <v>45980.360416666699</v>
      </c>
      <c r="D1836" s="23">
        <v>45980.522916666698</v>
      </c>
      <c r="E1836" s="9" t="s">
        <v>212</v>
      </c>
      <c r="F1836" s="9" t="s">
        <v>187</v>
      </c>
      <c r="G1836" s="9" t="s">
        <v>213</v>
      </c>
      <c r="H1836" s="9" t="s">
        <v>162</v>
      </c>
      <c r="I1836" s="9" t="s">
        <v>345</v>
      </c>
      <c r="J1836" s="9" t="s">
        <v>1136</v>
      </c>
      <c r="K1836" s="9" t="s">
        <v>215</v>
      </c>
      <c r="L1836" s="9" t="s">
        <v>282</v>
      </c>
      <c r="M1836" s="9" t="s">
        <v>4134</v>
      </c>
      <c r="N1836" s="9" t="s">
        <v>197</v>
      </c>
      <c r="O1836" s="9" t="s">
        <v>116</v>
      </c>
      <c r="P1836" s="9" t="s">
        <v>218</v>
      </c>
      <c r="Q1836" s="9" t="s">
        <v>219</v>
      </c>
      <c r="R1836" s="9">
        <v>0</v>
      </c>
      <c r="S1836" s="9">
        <v>30</v>
      </c>
      <c r="U1836" s="9" t="s">
        <v>376</v>
      </c>
      <c r="X1836" s="9">
        <f>INDEX(SLA_Policy!$D$2:$D$5,MATCH(F1836,SLA_Policy!$A$2:$A$5,0))</f>
        <v>8</v>
      </c>
      <c r="Y1836" s="9" t="str">
        <f>IF(E1836="Cancelled","Excluded",IF(D1836="",IF((SLA_Policy!$B$8-B1836)*24&gt;X1836,"Open - Breached","Open - On Track"),IF((D1836-B1836)*24&lt;=X1836,"Met","Breached")))</f>
        <v>Met</v>
      </c>
    </row>
    <row r="1837" spans="1:25" x14ac:dyDescent="0.25">
      <c r="A1837" s="9" t="s">
        <v>4135</v>
      </c>
      <c r="B1837" s="23">
        <v>45980.359027777798</v>
      </c>
      <c r="C1837" s="23">
        <v>45980.360416666699</v>
      </c>
      <c r="D1837" s="23">
        <v>45980.576388888898</v>
      </c>
      <c r="E1837" s="9" t="s">
        <v>212</v>
      </c>
      <c r="F1837" s="9" t="s">
        <v>188</v>
      </c>
      <c r="G1837" s="9" t="s">
        <v>213</v>
      </c>
      <c r="H1837" s="9" t="s">
        <v>88</v>
      </c>
      <c r="I1837" s="9" t="s">
        <v>92</v>
      </c>
      <c r="J1837" s="9" t="s">
        <v>1082</v>
      </c>
      <c r="K1837" s="9" t="s">
        <v>225</v>
      </c>
      <c r="L1837" s="9" t="s">
        <v>216</v>
      </c>
      <c r="M1837" s="9" t="s">
        <v>2721</v>
      </c>
      <c r="N1837" s="9" t="s">
        <v>200</v>
      </c>
      <c r="O1837" s="9" t="s">
        <v>178</v>
      </c>
      <c r="P1837" s="9" t="s">
        <v>414</v>
      </c>
      <c r="Q1837" s="9" t="s">
        <v>219</v>
      </c>
      <c r="R1837" s="9">
        <v>0</v>
      </c>
      <c r="S1837" s="9">
        <v>23</v>
      </c>
      <c r="T1837" s="9" t="s">
        <v>322</v>
      </c>
      <c r="U1837" s="9" t="s">
        <v>661</v>
      </c>
      <c r="W1837" s="9">
        <v>5</v>
      </c>
      <c r="X1837" s="9">
        <f>INDEX(SLA_Policy!$D$2:$D$5,MATCH(F1837,SLA_Policy!$A$2:$A$5,0))</f>
        <v>72</v>
      </c>
      <c r="Y1837" s="9" t="str">
        <f>IF(E1837="Cancelled","Excluded",IF(D1837="",IF((SLA_Policy!$B$8-B1837)*24&gt;X1837,"Open - Breached","Open - On Track"),IF((D1837-B1837)*24&lt;=X1837,"Met","Breached")))</f>
        <v>Met</v>
      </c>
    </row>
    <row r="1838" spans="1:25" x14ac:dyDescent="0.25">
      <c r="A1838" s="9" t="s">
        <v>4136</v>
      </c>
      <c r="B1838" s="23">
        <v>45980.360416666699</v>
      </c>
      <c r="C1838" s="23">
        <v>45980.365277777797</v>
      </c>
      <c r="D1838" s="23">
        <v>45980.622222222199</v>
      </c>
      <c r="E1838" s="9" t="s">
        <v>212</v>
      </c>
      <c r="F1838" s="9" t="s">
        <v>189</v>
      </c>
      <c r="G1838" s="9" t="s">
        <v>213</v>
      </c>
      <c r="H1838" s="9" t="s">
        <v>161</v>
      </c>
      <c r="I1838" s="9" t="s">
        <v>454</v>
      </c>
      <c r="J1838" s="9" t="s">
        <v>3014</v>
      </c>
      <c r="K1838" s="9" t="s">
        <v>215</v>
      </c>
      <c r="L1838" s="9" t="s">
        <v>282</v>
      </c>
      <c r="M1838" s="9" t="s">
        <v>1726</v>
      </c>
      <c r="N1838" s="9" t="s">
        <v>198</v>
      </c>
      <c r="O1838" s="9" t="s">
        <v>116</v>
      </c>
      <c r="P1838" s="9" t="s">
        <v>551</v>
      </c>
      <c r="Q1838" s="9" t="s">
        <v>219</v>
      </c>
      <c r="R1838" s="9">
        <v>0</v>
      </c>
      <c r="S1838" s="9">
        <v>9</v>
      </c>
      <c r="U1838" s="9" t="s">
        <v>290</v>
      </c>
      <c r="W1838" s="9">
        <v>4</v>
      </c>
      <c r="X1838" s="9">
        <f>INDEX(SLA_Policy!$D$2:$D$5,MATCH(F1838,SLA_Policy!$A$2:$A$5,0))</f>
        <v>120</v>
      </c>
      <c r="Y1838" s="9" t="str">
        <f>IF(E1838="Cancelled","Excluded",IF(D1838="",IF((SLA_Policy!$B$8-B1838)*24&gt;X1838,"Open - Breached","Open - On Track"),IF((D1838-B1838)*24&lt;=X1838,"Met","Breached")))</f>
        <v>Met</v>
      </c>
    </row>
    <row r="1839" spans="1:25" x14ac:dyDescent="0.25">
      <c r="A1839" s="9" t="s">
        <v>4137</v>
      </c>
      <c r="B1839" s="23">
        <v>45980.379166666702</v>
      </c>
      <c r="C1839" s="23">
        <v>45981.295833333301</v>
      </c>
      <c r="D1839" s="23">
        <v>45981.501388888901</v>
      </c>
      <c r="E1839" s="9" t="s">
        <v>212</v>
      </c>
      <c r="F1839" s="9" t="s">
        <v>188</v>
      </c>
      <c r="G1839" s="9" t="s">
        <v>236</v>
      </c>
      <c r="H1839" s="9" t="s">
        <v>162</v>
      </c>
      <c r="I1839" s="9" t="s">
        <v>280</v>
      </c>
      <c r="J1839" s="9" t="s">
        <v>4138</v>
      </c>
      <c r="K1839" s="9" t="s">
        <v>215</v>
      </c>
      <c r="L1839" s="9" t="s">
        <v>216</v>
      </c>
      <c r="M1839" s="9" t="s">
        <v>2089</v>
      </c>
      <c r="N1839" s="9" t="s">
        <v>196</v>
      </c>
      <c r="O1839" s="9" t="s">
        <v>179</v>
      </c>
      <c r="P1839" s="9" t="s">
        <v>284</v>
      </c>
      <c r="Q1839" s="9" t="s">
        <v>219</v>
      </c>
      <c r="R1839" s="9">
        <v>0</v>
      </c>
      <c r="S1839" s="9">
        <v>26</v>
      </c>
      <c r="U1839" s="9" t="s">
        <v>242</v>
      </c>
      <c r="W1839" s="9">
        <v>5</v>
      </c>
      <c r="X1839" s="9">
        <f>INDEX(SLA_Policy!$D$2:$D$5,MATCH(F1839,SLA_Policy!$A$2:$A$5,0))</f>
        <v>72</v>
      </c>
      <c r="Y1839" s="9" t="str">
        <f>IF(E1839="Cancelled","Excluded",IF(D1839="",IF((SLA_Policy!$B$8-B1839)*24&gt;X1839,"Open - Breached","Open - On Track"),IF((D1839-B1839)*24&lt;=X1839,"Met","Breached")))</f>
        <v>Met</v>
      </c>
    </row>
    <row r="1840" spans="1:25" x14ac:dyDescent="0.25">
      <c r="A1840" s="9" t="s">
        <v>4139</v>
      </c>
      <c r="B1840" s="23">
        <v>45980.386805555601</v>
      </c>
      <c r="C1840" s="23">
        <v>45980.418055555601</v>
      </c>
      <c r="D1840" s="23">
        <v>45980.701388888898</v>
      </c>
      <c r="E1840" s="9" t="s">
        <v>212</v>
      </c>
      <c r="F1840" s="9" t="s">
        <v>188</v>
      </c>
      <c r="G1840" s="9" t="s">
        <v>213</v>
      </c>
      <c r="H1840" s="9" t="s">
        <v>162</v>
      </c>
      <c r="I1840" s="9" t="s">
        <v>345</v>
      </c>
      <c r="J1840" s="9" t="s">
        <v>4140</v>
      </c>
      <c r="K1840" s="9" t="s">
        <v>262</v>
      </c>
      <c r="L1840" s="9" t="s">
        <v>104</v>
      </c>
      <c r="M1840" s="9" t="s">
        <v>4141</v>
      </c>
      <c r="N1840" s="9" t="s">
        <v>196</v>
      </c>
      <c r="O1840" s="9" t="s">
        <v>179</v>
      </c>
      <c r="P1840" s="9" t="s">
        <v>313</v>
      </c>
      <c r="Q1840" s="9" t="s">
        <v>219</v>
      </c>
      <c r="R1840" s="9">
        <v>0</v>
      </c>
      <c r="S1840" s="9">
        <v>24</v>
      </c>
      <c r="U1840" s="9" t="s">
        <v>266</v>
      </c>
      <c r="X1840" s="9">
        <f>INDEX(SLA_Policy!$D$2:$D$5,MATCH(F1840,SLA_Policy!$A$2:$A$5,0))</f>
        <v>72</v>
      </c>
      <c r="Y1840" s="9" t="str">
        <f>IF(E1840="Cancelled","Excluded",IF(D1840="",IF((SLA_Policy!$B$8-B1840)*24&gt;X1840,"Open - Breached","Open - On Track"),IF((D1840-B1840)*24&lt;=X1840,"Met","Breached")))</f>
        <v>Met</v>
      </c>
    </row>
    <row r="1841" spans="1:25" x14ac:dyDescent="0.25">
      <c r="A1841" s="9" t="s">
        <v>4142</v>
      </c>
      <c r="B1841" s="23">
        <v>45980.388888888898</v>
      </c>
      <c r="C1841" s="23">
        <v>45980.398611111101</v>
      </c>
      <c r="D1841" s="23">
        <v>45980.478472222203</v>
      </c>
      <c r="E1841" s="9" t="s">
        <v>212</v>
      </c>
      <c r="F1841" s="9" t="s">
        <v>188</v>
      </c>
      <c r="G1841" s="9" t="s">
        <v>213</v>
      </c>
      <c r="H1841" s="9" t="s">
        <v>161</v>
      </c>
      <c r="I1841" s="9" t="s">
        <v>389</v>
      </c>
      <c r="J1841" s="9" t="s">
        <v>1981</v>
      </c>
      <c r="K1841" s="9" t="s">
        <v>225</v>
      </c>
      <c r="L1841" s="9" t="s">
        <v>216</v>
      </c>
      <c r="M1841" s="9" t="s">
        <v>612</v>
      </c>
      <c r="N1841" s="9" t="s">
        <v>198</v>
      </c>
      <c r="O1841" s="9" t="s">
        <v>116</v>
      </c>
      <c r="P1841" s="9" t="s">
        <v>218</v>
      </c>
      <c r="Q1841" s="9" t="s">
        <v>219</v>
      </c>
      <c r="R1841" s="9">
        <v>1</v>
      </c>
      <c r="S1841" s="9">
        <v>4</v>
      </c>
      <c r="U1841" s="9" t="s">
        <v>221</v>
      </c>
      <c r="X1841" s="9">
        <f>INDEX(SLA_Policy!$D$2:$D$5,MATCH(F1841,SLA_Policy!$A$2:$A$5,0))</f>
        <v>72</v>
      </c>
      <c r="Y1841" s="9" t="str">
        <f>IF(E1841="Cancelled","Excluded",IF(D1841="",IF((SLA_Policy!$B$8-B1841)*24&gt;X1841,"Open - Breached","Open - On Track"),IF((D1841-B1841)*24&lt;=X1841,"Met","Breached")))</f>
        <v>Met</v>
      </c>
    </row>
    <row r="1842" spans="1:25" x14ac:dyDescent="0.25">
      <c r="A1842" s="9" t="s">
        <v>4143</v>
      </c>
      <c r="B1842" s="23">
        <v>45980.388888888898</v>
      </c>
      <c r="C1842" s="23">
        <v>45980.404861111099</v>
      </c>
      <c r="D1842" s="23">
        <v>45981.427777777797</v>
      </c>
      <c r="E1842" s="9" t="s">
        <v>212</v>
      </c>
      <c r="F1842" s="9" t="s">
        <v>188</v>
      </c>
      <c r="G1842" s="9" t="s">
        <v>236</v>
      </c>
      <c r="H1842" s="9" t="s">
        <v>164</v>
      </c>
      <c r="I1842" s="9" t="s">
        <v>421</v>
      </c>
      <c r="J1842" s="9" t="s">
        <v>4144</v>
      </c>
      <c r="K1842" s="9" t="s">
        <v>246</v>
      </c>
      <c r="L1842" s="9" t="s">
        <v>216</v>
      </c>
      <c r="M1842" s="9" t="s">
        <v>2928</v>
      </c>
      <c r="N1842" s="9" t="s">
        <v>196</v>
      </c>
      <c r="O1842" s="9" t="s">
        <v>116</v>
      </c>
      <c r="P1842" s="9" t="s">
        <v>525</v>
      </c>
      <c r="Q1842" s="9" t="s">
        <v>219</v>
      </c>
      <c r="R1842" s="9">
        <v>0</v>
      </c>
      <c r="S1842" s="9">
        <v>13</v>
      </c>
      <c r="T1842" s="9" t="s">
        <v>464</v>
      </c>
      <c r="U1842" s="9" t="s">
        <v>242</v>
      </c>
      <c r="X1842" s="9">
        <f>INDEX(SLA_Policy!$D$2:$D$5,MATCH(F1842,SLA_Policy!$A$2:$A$5,0))</f>
        <v>72</v>
      </c>
      <c r="Y1842" s="9" t="str">
        <f>IF(E1842="Cancelled","Excluded",IF(D1842="",IF((SLA_Policy!$B$8-B1842)*24&gt;X1842,"Open - Breached","Open - On Track"),IF((D1842-B1842)*24&lt;=X1842,"Met","Breached")))</f>
        <v>Met</v>
      </c>
    </row>
    <row r="1843" spans="1:25" x14ac:dyDescent="0.25">
      <c r="A1843" s="9" t="s">
        <v>4145</v>
      </c>
      <c r="B1843" s="23">
        <v>45980.391666666699</v>
      </c>
      <c r="C1843" s="23">
        <v>45980.395138888904</v>
      </c>
      <c r="D1843" s="23">
        <v>45980.409027777801</v>
      </c>
      <c r="E1843" s="9" t="s">
        <v>212</v>
      </c>
      <c r="F1843" s="9" t="s">
        <v>189</v>
      </c>
      <c r="G1843" s="9" t="s">
        <v>213</v>
      </c>
      <c r="H1843" s="9" t="s">
        <v>161</v>
      </c>
      <c r="I1843" s="9" t="s">
        <v>389</v>
      </c>
      <c r="J1843" s="9" t="s">
        <v>1217</v>
      </c>
      <c r="K1843" s="9" t="s">
        <v>246</v>
      </c>
      <c r="L1843" s="9" t="s">
        <v>351</v>
      </c>
      <c r="M1843" s="9" t="s">
        <v>436</v>
      </c>
      <c r="N1843" s="9" t="s">
        <v>198</v>
      </c>
      <c r="O1843" s="9" t="s">
        <v>116</v>
      </c>
      <c r="P1843" s="9" t="s">
        <v>525</v>
      </c>
      <c r="Q1843" s="9" t="s">
        <v>219</v>
      </c>
      <c r="R1843" s="9">
        <v>0</v>
      </c>
      <c r="S1843" s="9">
        <v>4</v>
      </c>
      <c r="U1843" s="9" t="s">
        <v>290</v>
      </c>
      <c r="W1843" s="9">
        <v>5</v>
      </c>
      <c r="X1843" s="9">
        <f>INDEX(SLA_Policy!$D$2:$D$5,MATCH(F1843,SLA_Policy!$A$2:$A$5,0))</f>
        <v>120</v>
      </c>
      <c r="Y1843" s="9" t="str">
        <f>IF(E1843="Cancelled","Excluded",IF(D1843="",IF((SLA_Policy!$B$8-B1843)*24&gt;X1843,"Open - Breached","Open - On Track"),IF((D1843-B1843)*24&lt;=X1843,"Met","Breached")))</f>
        <v>Met</v>
      </c>
    </row>
    <row r="1844" spans="1:25" x14ac:dyDescent="0.25">
      <c r="A1844" s="9" t="s">
        <v>4146</v>
      </c>
      <c r="B1844" s="23">
        <v>45980.396527777797</v>
      </c>
      <c r="C1844" s="23">
        <v>45980.418749999997</v>
      </c>
      <c r="D1844" s="23">
        <v>45980.604166666701</v>
      </c>
      <c r="E1844" s="9" t="s">
        <v>212</v>
      </c>
      <c r="F1844" s="9" t="s">
        <v>188</v>
      </c>
      <c r="G1844" s="9" t="s">
        <v>213</v>
      </c>
      <c r="H1844" s="9" t="s">
        <v>88</v>
      </c>
      <c r="I1844" s="9" t="s">
        <v>268</v>
      </c>
      <c r="J1844" s="9" t="s">
        <v>4147</v>
      </c>
      <c r="K1844" s="9" t="s">
        <v>239</v>
      </c>
      <c r="L1844" s="9" t="s">
        <v>270</v>
      </c>
      <c r="M1844" s="9" t="s">
        <v>4148</v>
      </c>
      <c r="N1844" s="9" t="s">
        <v>198</v>
      </c>
      <c r="O1844" s="9" t="s">
        <v>176</v>
      </c>
      <c r="P1844" s="9" t="s">
        <v>503</v>
      </c>
      <c r="Q1844" s="9" t="s">
        <v>219</v>
      </c>
      <c r="R1844" s="9">
        <v>0</v>
      </c>
      <c r="S1844" s="9">
        <v>13</v>
      </c>
      <c r="T1844" s="9" t="s">
        <v>229</v>
      </c>
      <c r="U1844" s="9" t="s">
        <v>221</v>
      </c>
      <c r="X1844" s="9">
        <f>INDEX(SLA_Policy!$D$2:$D$5,MATCH(F1844,SLA_Policy!$A$2:$A$5,0))</f>
        <v>72</v>
      </c>
      <c r="Y1844" s="9" t="str">
        <f>IF(E1844="Cancelled","Excluded",IF(D1844="",IF((SLA_Policy!$B$8-B1844)*24&gt;X1844,"Open - Breached","Open - On Track"),IF((D1844-B1844)*24&lt;=X1844,"Met","Breached")))</f>
        <v>Met</v>
      </c>
    </row>
    <row r="1845" spans="1:25" x14ac:dyDescent="0.25">
      <c r="A1845" s="9" t="s">
        <v>4149</v>
      </c>
      <c r="B1845" s="23">
        <v>45980.402083333298</v>
      </c>
      <c r="C1845" s="23">
        <v>45980.404861111099</v>
      </c>
      <c r="D1845" s="23">
        <v>45980.6965277778</v>
      </c>
      <c r="E1845" s="9" t="s">
        <v>212</v>
      </c>
      <c r="F1845" s="9" t="s">
        <v>188</v>
      </c>
      <c r="G1845" s="9" t="s">
        <v>213</v>
      </c>
      <c r="H1845" s="9" t="s">
        <v>88</v>
      </c>
      <c r="I1845" s="9" t="s">
        <v>92</v>
      </c>
      <c r="J1845" s="9" t="s">
        <v>96</v>
      </c>
      <c r="K1845" s="9" t="s">
        <v>215</v>
      </c>
      <c r="L1845" s="9" t="s">
        <v>293</v>
      </c>
      <c r="M1845" s="9" t="s">
        <v>2382</v>
      </c>
      <c r="N1845" s="9" t="s">
        <v>198</v>
      </c>
      <c r="O1845" s="9" t="s">
        <v>116</v>
      </c>
      <c r="P1845" s="9" t="s">
        <v>234</v>
      </c>
      <c r="Q1845" s="9" t="s">
        <v>219</v>
      </c>
      <c r="R1845" s="9">
        <v>0</v>
      </c>
      <c r="S1845" s="9">
        <v>32</v>
      </c>
      <c r="T1845" s="9" t="s">
        <v>136</v>
      </c>
      <c r="U1845" s="9" t="s">
        <v>140</v>
      </c>
      <c r="V1845" s="9" t="s">
        <v>4131</v>
      </c>
      <c r="W1845" s="9">
        <v>5</v>
      </c>
      <c r="X1845" s="9">
        <f>INDEX(SLA_Policy!$D$2:$D$5,MATCH(F1845,SLA_Policy!$A$2:$A$5,0))</f>
        <v>72</v>
      </c>
      <c r="Y1845" s="9" t="str">
        <f>IF(E1845="Cancelled","Excluded",IF(D1845="",IF((SLA_Policy!$B$8-B1845)*24&gt;X1845,"Open - Breached","Open - On Track"),IF((D1845-B1845)*24&lt;=X1845,"Met","Breached")))</f>
        <v>Met</v>
      </c>
    </row>
    <row r="1846" spans="1:25" x14ac:dyDescent="0.25">
      <c r="A1846" s="9" t="s">
        <v>4150</v>
      </c>
      <c r="B1846" s="23">
        <v>45980.408333333296</v>
      </c>
      <c r="C1846" s="23">
        <v>45980.497222222199</v>
      </c>
      <c r="D1846" s="23">
        <v>45981.403472222199</v>
      </c>
      <c r="E1846" s="9" t="s">
        <v>212</v>
      </c>
      <c r="F1846" s="9" t="s">
        <v>189</v>
      </c>
      <c r="G1846" s="9" t="s">
        <v>213</v>
      </c>
      <c r="H1846" s="9" t="s">
        <v>88</v>
      </c>
      <c r="I1846" s="9" t="s">
        <v>92</v>
      </c>
      <c r="J1846" s="9" t="s">
        <v>96</v>
      </c>
      <c r="K1846" s="9" t="s">
        <v>239</v>
      </c>
      <c r="L1846" s="9" t="s">
        <v>216</v>
      </c>
      <c r="M1846" s="9" t="s">
        <v>2539</v>
      </c>
      <c r="N1846" s="9" t="s">
        <v>197</v>
      </c>
      <c r="O1846" s="9" t="s">
        <v>178</v>
      </c>
      <c r="P1846" s="9" t="s">
        <v>360</v>
      </c>
      <c r="Q1846" s="9" t="s">
        <v>219</v>
      </c>
      <c r="R1846" s="9">
        <v>0</v>
      </c>
      <c r="S1846" s="9">
        <v>15</v>
      </c>
      <c r="T1846" s="9" t="s">
        <v>220</v>
      </c>
      <c r="U1846" s="9" t="s">
        <v>290</v>
      </c>
      <c r="W1846" s="9">
        <v>4</v>
      </c>
      <c r="X1846" s="9">
        <f>INDEX(SLA_Policy!$D$2:$D$5,MATCH(F1846,SLA_Policy!$A$2:$A$5,0))</f>
        <v>120</v>
      </c>
      <c r="Y1846" s="9" t="str">
        <f>IF(E1846="Cancelled","Excluded",IF(D1846="",IF((SLA_Policy!$B$8-B1846)*24&gt;X1846,"Open - Breached","Open - On Track"),IF((D1846-B1846)*24&lt;=X1846,"Met","Breached")))</f>
        <v>Met</v>
      </c>
    </row>
    <row r="1847" spans="1:25" x14ac:dyDescent="0.25">
      <c r="A1847" s="9" t="s">
        <v>4151</v>
      </c>
      <c r="B1847" s="23">
        <v>45980.409722222197</v>
      </c>
      <c r="C1847" s="23">
        <v>45980.425694444399</v>
      </c>
      <c r="D1847" s="23">
        <v>45981.365277777797</v>
      </c>
      <c r="E1847" s="9" t="s">
        <v>212</v>
      </c>
      <c r="F1847" s="9" t="s">
        <v>188</v>
      </c>
      <c r="G1847" s="9" t="s">
        <v>236</v>
      </c>
      <c r="H1847" s="9" t="s">
        <v>164</v>
      </c>
      <c r="I1847" s="9" t="s">
        <v>421</v>
      </c>
      <c r="J1847" s="9" t="s">
        <v>3522</v>
      </c>
      <c r="K1847" s="9" t="s">
        <v>246</v>
      </c>
      <c r="L1847" s="9" t="s">
        <v>293</v>
      </c>
      <c r="M1847" s="9" t="s">
        <v>709</v>
      </c>
      <c r="N1847" s="9" t="s">
        <v>196</v>
      </c>
      <c r="O1847" s="9" t="s">
        <v>180</v>
      </c>
      <c r="P1847" s="9" t="s">
        <v>368</v>
      </c>
      <c r="Q1847" s="9" t="s">
        <v>219</v>
      </c>
      <c r="R1847" s="9">
        <v>0</v>
      </c>
      <c r="S1847" s="9">
        <v>24</v>
      </c>
      <c r="T1847" s="9" t="s">
        <v>343</v>
      </c>
      <c r="U1847" s="9" t="s">
        <v>242</v>
      </c>
      <c r="X1847" s="9">
        <f>INDEX(SLA_Policy!$D$2:$D$5,MATCH(F1847,SLA_Policy!$A$2:$A$5,0))</f>
        <v>72</v>
      </c>
      <c r="Y1847" s="9" t="str">
        <f>IF(E1847="Cancelled","Excluded",IF(D1847="",IF((SLA_Policy!$B$8-B1847)*24&gt;X1847,"Open - Breached","Open - On Track"),IF((D1847-B1847)*24&lt;=X1847,"Met","Breached")))</f>
        <v>Met</v>
      </c>
    </row>
    <row r="1848" spans="1:25" x14ac:dyDescent="0.25">
      <c r="A1848" s="9" t="s">
        <v>4152</v>
      </c>
      <c r="B1848" s="23">
        <v>45980.413888888899</v>
      </c>
      <c r="C1848" s="23">
        <v>45980.425000000003</v>
      </c>
      <c r="D1848" s="23">
        <v>45981.443749999999</v>
      </c>
      <c r="E1848" s="9" t="s">
        <v>212</v>
      </c>
      <c r="F1848" s="9" t="s">
        <v>188</v>
      </c>
      <c r="G1848" s="9" t="s">
        <v>213</v>
      </c>
      <c r="H1848" s="9" t="s">
        <v>88</v>
      </c>
      <c r="I1848" s="9" t="s">
        <v>92</v>
      </c>
      <c r="J1848" s="9" t="s">
        <v>96</v>
      </c>
      <c r="K1848" s="9" t="s">
        <v>246</v>
      </c>
      <c r="L1848" s="9" t="s">
        <v>226</v>
      </c>
      <c r="M1848" s="9" t="s">
        <v>1423</v>
      </c>
      <c r="N1848" s="9" t="s">
        <v>197</v>
      </c>
      <c r="O1848" s="9" t="s">
        <v>116</v>
      </c>
      <c r="P1848" s="9" t="s">
        <v>218</v>
      </c>
      <c r="Q1848" s="9" t="s">
        <v>219</v>
      </c>
      <c r="R1848" s="9">
        <v>1</v>
      </c>
      <c r="S1848" s="9">
        <v>82</v>
      </c>
      <c r="T1848" s="9" t="s">
        <v>220</v>
      </c>
      <c r="U1848" s="9" t="s">
        <v>140</v>
      </c>
      <c r="V1848" s="9" t="s">
        <v>4131</v>
      </c>
      <c r="X1848" s="9">
        <f>INDEX(SLA_Policy!$D$2:$D$5,MATCH(F1848,SLA_Policy!$A$2:$A$5,0))</f>
        <v>72</v>
      </c>
      <c r="Y1848" s="9" t="str">
        <f>IF(E1848="Cancelled","Excluded",IF(D1848="",IF((SLA_Policy!$B$8-B1848)*24&gt;X1848,"Open - Breached","Open - On Track"),IF((D1848-B1848)*24&lt;=X1848,"Met","Breached")))</f>
        <v>Met</v>
      </c>
    </row>
    <row r="1849" spans="1:25" x14ac:dyDescent="0.25">
      <c r="A1849" s="9" t="s">
        <v>4153</v>
      </c>
      <c r="B1849" s="23">
        <v>45980.422916666699</v>
      </c>
      <c r="C1849" s="23">
        <v>45980.438194444498</v>
      </c>
      <c r="D1849" s="23">
        <v>45980.465972222199</v>
      </c>
      <c r="E1849" s="9" t="s">
        <v>212</v>
      </c>
      <c r="F1849" s="9" t="s">
        <v>189</v>
      </c>
      <c r="G1849" s="9" t="s">
        <v>213</v>
      </c>
      <c r="H1849" s="9" t="s">
        <v>161</v>
      </c>
      <c r="I1849" s="9" t="s">
        <v>389</v>
      </c>
      <c r="J1849" s="9" t="s">
        <v>435</v>
      </c>
      <c r="K1849" s="9" t="s">
        <v>225</v>
      </c>
      <c r="L1849" s="9" t="s">
        <v>311</v>
      </c>
      <c r="M1849" s="9" t="s">
        <v>3704</v>
      </c>
      <c r="N1849" s="9" t="s">
        <v>198</v>
      </c>
      <c r="O1849" s="9" t="s">
        <v>116</v>
      </c>
      <c r="P1849" s="9" t="s">
        <v>258</v>
      </c>
      <c r="Q1849" s="9" t="s">
        <v>219</v>
      </c>
      <c r="R1849" s="9">
        <v>0</v>
      </c>
      <c r="S1849" s="9">
        <v>3</v>
      </c>
      <c r="U1849" s="9" t="s">
        <v>290</v>
      </c>
      <c r="X1849" s="9">
        <f>INDEX(SLA_Policy!$D$2:$D$5,MATCH(F1849,SLA_Policy!$A$2:$A$5,0))</f>
        <v>120</v>
      </c>
      <c r="Y1849" s="9" t="str">
        <f>IF(E1849="Cancelled","Excluded",IF(D1849="",IF((SLA_Policy!$B$8-B1849)*24&gt;X1849,"Open - Breached","Open - On Track"),IF((D1849-B1849)*24&lt;=X1849,"Met","Breached")))</f>
        <v>Met</v>
      </c>
    </row>
    <row r="1850" spans="1:25" x14ac:dyDescent="0.25">
      <c r="A1850" s="9" t="s">
        <v>4154</v>
      </c>
      <c r="B1850" s="23">
        <v>45980.436805555597</v>
      </c>
      <c r="C1850" s="23">
        <v>45980.440277777801</v>
      </c>
      <c r="D1850" s="23">
        <v>45980.46875</v>
      </c>
      <c r="E1850" s="9" t="s">
        <v>212</v>
      </c>
      <c r="F1850" s="9" t="s">
        <v>188</v>
      </c>
      <c r="G1850" s="9" t="s">
        <v>213</v>
      </c>
      <c r="H1850" s="9" t="s">
        <v>161</v>
      </c>
      <c r="I1850" s="9" t="s">
        <v>389</v>
      </c>
      <c r="J1850" s="9" t="s">
        <v>2025</v>
      </c>
      <c r="K1850" s="9" t="s">
        <v>246</v>
      </c>
      <c r="L1850" s="9" t="s">
        <v>395</v>
      </c>
      <c r="M1850" s="9" t="s">
        <v>792</v>
      </c>
      <c r="N1850" s="9" t="s">
        <v>200</v>
      </c>
      <c r="O1850" s="9" t="s">
        <v>116</v>
      </c>
      <c r="P1850" s="9" t="s">
        <v>525</v>
      </c>
      <c r="Q1850" s="9" t="s">
        <v>219</v>
      </c>
      <c r="R1850" s="9">
        <v>0</v>
      </c>
      <c r="S1850" s="9">
        <v>13</v>
      </c>
      <c r="U1850" s="9" t="s">
        <v>221</v>
      </c>
      <c r="X1850" s="9">
        <f>INDEX(SLA_Policy!$D$2:$D$5,MATCH(F1850,SLA_Policy!$A$2:$A$5,0))</f>
        <v>72</v>
      </c>
      <c r="Y1850" s="9" t="str">
        <f>IF(E1850="Cancelled","Excluded",IF(D1850="",IF((SLA_Policy!$B$8-B1850)*24&gt;X1850,"Open - Breached","Open - On Track"),IF((D1850-B1850)*24&lt;=X1850,"Met","Breached")))</f>
        <v>Met</v>
      </c>
    </row>
    <row r="1851" spans="1:25" x14ac:dyDescent="0.25">
      <c r="A1851" s="9" t="s">
        <v>4155</v>
      </c>
      <c r="B1851" s="23">
        <v>45980.445138888899</v>
      </c>
      <c r="C1851" s="23">
        <v>45980.447916666701</v>
      </c>
      <c r="D1851" s="23">
        <v>45981.3881944444</v>
      </c>
      <c r="E1851" s="9" t="s">
        <v>212</v>
      </c>
      <c r="F1851" s="9" t="s">
        <v>188</v>
      </c>
      <c r="G1851" s="9" t="s">
        <v>213</v>
      </c>
      <c r="H1851" s="9" t="s">
        <v>162</v>
      </c>
      <c r="I1851" s="9" t="s">
        <v>345</v>
      </c>
      <c r="J1851" s="9" t="s">
        <v>4156</v>
      </c>
      <c r="K1851" s="9" t="s">
        <v>246</v>
      </c>
      <c r="L1851" s="9" t="s">
        <v>216</v>
      </c>
      <c r="M1851" s="9" t="s">
        <v>4157</v>
      </c>
      <c r="N1851" s="9" t="s">
        <v>199</v>
      </c>
      <c r="O1851" s="9" t="s">
        <v>179</v>
      </c>
      <c r="P1851" s="9" t="s">
        <v>284</v>
      </c>
      <c r="Q1851" s="9" t="s">
        <v>219</v>
      </c>
      <c r="R1851" s="9">
        <v>0</v>
      </c>
      <c r="S1851" s="9">
        <v>35</v>
      </c>
      <c r="U1851" s="9" t="s">
        <v>248</v>
      </c>
      <c r="X1851" s="9">
        <f>INDEX(SLA_Policy!$D$2:$D$5,MATCH(F1851,SLA_Policy!$A$2:$A$5,0))</f>
        <v>72</v>
      </c>
      <c r="Y1851" s="9" t="str">
        <f>IF(E1851="Cancelled","Excluded",IF(D1851="",IF((SLA_Policy!$B$8-B1851)*24&gt;X1851,"Open - Breached","Open - On Track"),IF((D1851-B1851)*24&lt;=X1851,"Met","Breached")))</f>
        <v>Met</v>
      </c>
    </row>
    <row r="1852" spans="1:25" x14ac:dyDescent="0.25">
      <c r="A1852" s="9" t="s">
        <v>4158</v>
      </c>
      <c r="B1852" s="23">
        <v>45980.454166666699</v>
      </c>
      <c r="C1852" s="23">
        <v>45980.522916666698</v>
      </c>
      <c r="D1852" s="23">
        <v>45980.534722222197</v>
      </c>
      <c r="E1852" s="9" t="s">
        <v>212</v>
      </c>
      <c r="F1852" s="9" t="s">
        <v>188</v>
      </c>
      <c r="G1852" s="9" t="s">
        <v>236</v>
      </c>
      <c r="H1852" s="9" t="s">
        <v>162</v>
      </c>
      <c r="I1852" s="9" t="s">
        <v>280</v>
      </c>
      <c r="J1852" s="9" t="s">
        <v>1551</v>
      </c>
      <c r="K1852" s="9" t="s">
        <v>262</v>
      </c>
      <c r="L1852" s="9" t="s">
        <v>216</v>
      </c>
      <c r="M1852" s="9" t="s">
        <v>263</v>
      </c>
      <c r="N1852" s="9" t="s">
        <v>197</v>
      </c>
      <c r="O1852" s="9" t="s">
        <v>179</v>
      </c>
      <c r="P1852" s="9" t="s">
        <v>337</v>
      </c>
      <c r="Q1852" s="9" t="s">
        <v>219</v>
      </c>
      <c r="R1852" s="9">
        <v>0</v>
      </c>
      <c r="S1852" s="9">
        <v>47</v>
      </c>
      <c r="U1852" s="9" t="s">
        <v>242</v>
      </c>
      <c r="X1852" s="9">
        <f>INDEX(SLA_Policy!$D$2:$D$5,MATCH(F1852,SLA_Policy!$A$2:$A$5,0))</f>
        <v>72</v>
      </c>
      <c r="Y1852" s="9" t="str">
        <f>IF(E1852="Cancelled","Excluded",IF(D1852="",IF((SLA_Policy!$B$8-B1852)*24&gt;X1852,"Open - Breached","Open - On Track"),IF((D1852-B1852)*24&lt;=X1852,"Met","Breached")))</f>
        <v>Met</v>
      </c>
    </row>
    <row r="1853" spans="1:25" x14ac:dyDescent="0.25">
      <c r="A1853" s="9" t="s">
        <v>4159</v>
      </c>
      <c r="B1853" s="23">
        <v>45980.454166666699</v>
      </c>
      <c r="C1853" s="23">
        <v>45980.644444444399</v>
      </c>
      <c r="D1853" s="23">
        <v>45980.65</v>
      </c>
      <c r="E1853" s="9" t="s">
        <v>212</v>
      </c>
      <c r="F1853" s="9" t="s">
        <v>188</v>
      </c>
      <c r="G1853" s="9" t="s">
        <v>213</v>
      </c>
      <c r="H1853" s="9" t="s">
        <v>163</v>
      </c>
      <c r="I1853" s="9" t="s">
        <v>250</v>
      </c>
      <c r="J1853" s="9" t="s">
        <v>4160</v>
      </c>
      <c r="K1853" s="9" t="s">
        <v>303</v>
      </c>
      <c r="L1853" s="9" t="s">
        <v>293</v>
      </c>
      <c r="M1853" s="9" t="s">
        <v>3379</v>
      </c>
      <c r="N1853" s="9" t="s">
        <v>197</v>
      </c>
      <c r="O1853" s="9" t="s">
        <v>176</v>
      </c>
      <c r="P1853" s="9" t="s">
        <v>570</v>
      </c>
      <c r="Q1853" s="9" t="s">
        <v>273</v>
      </c>
      <c r="R1853" s="9">
        <v>0</v>
      </c>
      <c r="S1853" s="9">
        <v>39</v>
      </c>
      <c r="T1853" s="9" t="s">
        <v>136</v>
      </c>
      <c r="U1853" s="9" t="s">
        <v>230</v>
      </c>
      <c r="X1853" s="9">
        <f>INDEX(SLA_Policy!$D$2:$D$5,MATCH(F1853,SLA_Policy!$A$2:$A$5,0))</f>
        <v>72</v>
      </c>
      <c r="Y1853" s="9" t="str">
        <f>IF(E1853="Cancelled","Excluded",IF(D1853="",IF((SLA_Policy!$B$8-B1853)*24&gt;X1853,"Open - Breached","Open - On Track"),IF((D1853-B1853)*24&lt;=X1853,"Met","Breached")))</f>
        <v>Met</v>
      </c>
    </row>
    <row r="1854" spans="1:25" x14ac:dyDescent="0.25">
      <c r="A1854" s="9" t="s">
        <v>4161</v>
      </c>
      <c r="B1854" s="23">
        <v>45980.4555555556</v>
      </c>
      <c r="C1854" s="23">
        <v>45980.456250000003</v>
      </c>
      <c r="D1854" s="23">
        <v>45981.324305555601</v>
      </c>
      <c r="E1854" s="9" t="s">
        <v>212</v>
      </c>
      <c r="F1854" s="9" t="s">
        <v>188</v>
      </c>
      <c r="G1854" s="9" t="s">
        <v>213</v>
      </c>
      <c r="H1854" s="9" t="s">
        <v>88</v>
      </c>
      <c r="I1854" s="9" t="s">
        <v>92</v>
      </c>
      <c r="J1854" s="9" t="s">
        <v>842</v>
      </c>
      <c r="K1854" s="9" t="s">
        <v>246</v>
      </c>
      <c r="L1854" s="9" t="s">
        <v>104</v>
      </c>
      <c r="M1854" s="9" t="s">
        <v>1937</v>
      </c>
      <c r="N1854" s="9" t="s">
        <v>198</v>
      </c>
      <c r="O1854" s="9" t="s">
        <v>178</v>
      </c>
      <c r="P1854" s="9" t="s">
        <v>360</v>
      </c>
      <c r="Q1854" s="9" t="s">
        <v>219</v>
      </c>
      <c r="R1854" s="9">
        <v>0</v>
      </c>
      <c r="S1854" s="9">
        <v>22</v>
      </c>
      <c r="T1854" s="9" t="s">
        <v>220</v>
      </c>
      <c r="U1854" s="9" t="s">
        <v>140</v>
      </c>
      <c r="V1854" s="9" t="s">
        <v>4131</v>
      </c>
      <c r="W1854" s="9">
        <v>5</v>
      </c>
      <c r="X1854" s="9">
        <f>INDEX(SLA_Policy!$D$2:$D$5,MATCH(F1854,SLA_Policy!$A$2:$A$5,0))</f>
        <v>72</v>
      </c>
      <c r="Y1854" s="9" t="str">
        <f>IF(E1854="Cancelled","Excluded",IF(D1854="",IF((SLA_Policy!$B$8-B1854)*24&gt;X1854,"Open - Breached","Open - On Track"),IF((D1854-B1854)*24&lt;=X1854,"Met","Breached")))</f>
        <v>Met</v>
      </c>
    </row>
    <row r="1855" spans="1:25" x14ac:dyDescent="0.25">
      <c r="A1855" s="9" t="s">
        <v>4162</v>
      </c>
      <c r="B1855" s="23">
        <v>45980.477083333302</v>
      </c>
      <c r="C1855" s="23">
        <v>45980.481249999997</v>
      </c>
      <c r="D1855" s="23">
        <v>45980.641666666699</v>
      </c>
      <c r="E1855" s="9" t="s">
        <v>212</v>
      </c>
      <c r="F1855" s="9" t="s">
        <v>188</v>
      </c>
      <c r="G1855" s="9" t="s">
        <v>213</v>
      </c>
      <c r="H1855" s="9" t="s">
        <v>163</v>
      </c>
      <c r="I1855" s="9" t="s">
        <v>250</v>
      </c>
      <c r="J1855" s="9" t="s">
        <v>2119</v>
      </c>
      <c r="K1855" s="9" t="s">
        <v>246</v>
      </c>
      <c r="L1855" s="9" t="s">
        <v>104</v>
      </c>
      <c r="M1855" s="9" t="s">
        <v>955</v>
      </c>
      <c r="N1855" s="9" t="s">
        <v>199</v>
      </c>
      <c r="O1855" s="9" t="s">
        <v>176</v>
      </c>
      <c r="P1855" s="9" t="s">
        <v>228</v>
      </c>
      <c r="Q1855" s="9" t="s">
        <v>219</v>
      </c>
      <c r="R1855" s="9">
        <v>0</v>
      </c>
      <c r="S1855" s="9">
        <v>18</v>
      </c>
      <c r="T1855" s="9" t="s">
        <v>136</v>
      </c>
      <c r="U1855" s="9" t="s">
        <v>230</v>
      </c>
      <c r="X1855" s="9">
        <f>INDEX(SLA_Policy!$D$2:$D$5,MATCH(F1855,SLA_Policy!$A$2:$A$5,0))</f>
        <v>72</v>
      </c>
      <c r="Y1855" s="9" t="str">
        <f>IF(E1855="Cancelled","Excluded",IF(D1855="",IF((SLA_Policy!$B$8-B1855)*24&gt;X1855,"Open - Breached","Open - On Track"),IF((D1855-B1855)*24&lt;=X1855,"Met","Breached")))</f>
        <v>Met</v>
      </c>
    </row>
    <row r="1856" spans="1:25" x14ac:dyDescent="0.25">
      <c r="A1856" s="9" t="s">
        <v>4163</v>
      </c>
      <c r="B1856" s="23">
        <v>45980.484027777798</v>
      </c>
      <c r="C1856" s="23">
        <v>45980.55</v>
      </c>
      <c r="D1856" s="23">
        <v>45982.327083333301</v>
      </c>
      <c r="E1856" s="9" t="s">
        <v>212</v>
      </c>
      <c r="F1856" s="9" t="s">
        <v>189</v>
      </c>
      <c r="G1856" s="9" t="s">
        <v>213</v>
      </c>
      <c r="H1856" s="9" t="s">
        <v>163</v>
      </c>
      <c r="I1856" s="9" t="s">
        <v>250</v>
      </c>
      <c r="J1856" s="9" t="s">
        <v>451</v>
      </c>
      <c r="K1856" s="9" t="s">
        <v>246</v>
      </c>
      <c r="L1856" s="9" t="s">
        <v>104</v>
      </c>
      <c r="M1856" s="9" t="s">
        <v>1229</v>
      </c>
      <c r="N1856" s="9" t="s">
        <v>196</v>
      </c>
      <c r="O1856" s="9" t="s">
        <v>176</v>
      </c>
      <c r="P1856" s="9" t="s">
        <v>330</v>
      </c>
      <c r="Q1856" s="9" t="s">
        <v>219</v>
      </c>
      <c r="R1856" s="9">
        <v>0</v>
      </c>
      <c r="S1856" s="9">
        <v>142</v>
      </c>
      <c r="T1856" s="9" t="s">
        <v>136</v>
      </c>
      <c r="U1856" s="9" t="s">
        <v>230</v>
      </c>
      <c r="X1856" s="9">
        <f>INDEX(SLA_Policy!$D$2:$D$5,MATCH(F1856,SLA_Policy!$A$2:$A$5,0))</f>
        <v>120</v>
      </c>
      <c r="Y1856" s="9" t="str">
        <f>IF(E1856="Cancelled","Excluded",IF(D1856="",IF((SLA_Policy!$B$8-B1856)*24&gt;X1856,"Open - Breached","Open - On Track"),IF((D1856-B1856)*24&lt;=X1856,"Met","Breached")))</f>
        <v>Met</v>
      </c>
    </row>
    <row r="1857" spans="1:25" x14ac:dyDescent="0.25">
      <c r="A1857" s="9" t="s">
        <v>4164</v>
      </c>
      <c r="B1857" s="23">
        <v>45980.496527777803</v>
      </c>
      <c r="C1857" s="23">
        <v>45980.508333333302</v>
      </c>
      <c r="D1857" s="23">
        <v>45981.395833333299</v>
      </c>
      <c r="E1857" s="9" t="s">
        <v>212</v>
      </c>
      <c r="F1857" s="9" t="s">
        <v>189</v>
      </c>
      <c r="G1857" s="9" t="s">
        <v>213</v>
      </c>
      <c r="H1857" s="9" t="s">
        <v>162</v>
      </c>
      <c r="I1857" s="9" t="s">
        <v>345</v>
      </c>
      <c r="J1857" s="9" t="s">
        <v>3279</v>
      </c>
      <c r="K1857" s="9" t="s">
        <v>246</v>
      </c>
      <c r="L1857" s="9" t="s">
        <v>226</v>
      </c>
      <c r="M1857" s="9" t="s">
        <v>2511</v>
      </c>
      <c r="N1857" s="9" t="s">
        <v>199</v>
      </c>
      <c r="O1857" s="9" t="s">
        <v>116</v>
      </c>
      <c r="P1857" s="9" t="s">
        <v>590</v>
      </c>
      <c r="Q1857" s="9" t="s">
        <v>219</v>
      </c>
      <c r="R1857" s="9">
        <v>0</v>
      </c>
      <c r="S1857" s="9">
        <v>28</v>
      </c>
      <c r="U1857" s="9" t="s">
        <v>376</v>
      </c>
      <c r="W1857" s="9">
        <v>4</v>
      </c>
      <c r="X1857" s="9">
        <f>INDEX(SLA_Policy!$D$2:$D$5,MATCH(F1857,SLA_Policy!$A$2:$A$5,0))</f>
        <v>120</v>
      </c>
      <c r="Y1857" s="9" t="str">
        <f>IF(E1857="Cancelled","Excluded",IF(D1857="",IF((SLA_Policy!$B$8-B1857)*24&gt;X1857,"Open - Breached","Open - On Track"),IF((D1857-B1857)*24&lt;=X1857,"Met","Breached")))</f>
        <v>Met</v>
      </c>
    </row>
    <row r="1858" spans="1:25" x14ac:dyDescent="0.25">
      <c r="A1858" s="9" t="s">
        <v>4165</v>
      </c>
      <c r="B1858" s="23">
        <v>45980.499305555597</v>
      </c>
      <c r="C1858" s="23">
        <v>45980.5131944444</v>
      </c>
      <c r="D1858" s="23">
        <v>45981.364583333299</v>
      </c>
      <c r="E1858" s="9" t="s">
        <v>212</v>
      </c>
      <c r="F1858" s="9" t="s">
        <v>188</v>
      </c>
      <c r="G1858" s="9" t="s">
        <v>236</v>
      </c>
      <c r="H1858" s="9" t="s">
        <v>167</v>
      </c>
      <c r="I1858" s="9" t="s">
        <v>255</v>
      </c>
      <c r="J1858" s="9" t="s">
        <v>4166</v>
      </c>
      <c r="K1858" s="9" t="s">
        <v>246</v>
      </c>
      <c r="L1858" s="9" t="s">
        <v>226</v>
      </c>
      <c r="M1858" s="9" t="s">
        <v>559</v>
      </c>
      <c r="N1858" s="9" t="s">
        <v>197</v>
      </c>
      <c r="O1858" s="9" t="s">
        <v>116</v>
      </c>
      <c r="P1858" s="9" t="s">
        <v>590</v>
      </c>
      <c r="Q1858" s="9" t="s">
        <v>219</v>
      </c>
      <c r="R1858" s="9">
        <v>0</v>
      </c>
      <c r="S1858" s="9">
        <v>17</v>
      </c>
      <c r="U1858" s="9" t="s">
        <v>242</v>
      </c>
      <c r="W1858" s="9">
        <v>5</v>
      </c>
      <c r="X1858" s="9">
        <f>INDEX(SLA_Policy!$D$2:$D$5,MATCH(F1858,SLA_Policy!$A$2:$A$5,0))</f>
        <v>72</v>
      </c>
      <c r="Y1858" s="9" t="str">
        <f>IF(E1858="Cancelled","Excluded",IF(D1858="",IF((SLA_Policy!$B$8-B1858)*24&gt;X1858,"Open - Breached","Open - On Track"),IF((D1858-B1858)*24&lt;=X1858,"Met","Breached")))</f>
        <v>Met</v>
      </c>
    </row>
    <row r="1859" spans="1:25" x14ac:dyDescent="0.25">
      <c r="A1859" s="9" t="s">
        <v>4167</v>
      </c>
      <c r="B1859" s="23">
        <v>45980.499305555597</v>
      </c>
      <c r="C1859" s="23">
        <v>45980.510416666701</v>
      </c>
      <c r="D1859" s="23">
        <v>45980.677777777797</v>
      </c>
      <c r="E1859" s="9" t="s">
        <v>212</v>
      </c>
      <c r="F1859" s="9" t="s">
        <v>188</v>
      </c>
      <c r="G1859" s="9" t="s">
        <v>213</v>
      </c>
      <c r="H1859" s="9" t="s">
        <v>88</v>
      </c>
      <c r="I1859" s="9" t="s">
        <v>92</v>
      </c>
      <c r="J1859" s="9" t="s">
        <v>413</v>
      </c>
      <c r="K1859" s="9" t="s">
        <v>215</v>
      </c>
      <c r="L1859" s="9" t="s">
        <v>226</v>
      </c>
      <c r="M1859" s="9" t="s">
        <v>2472</v>
      </c>
      <c r="N1859" s="9" t="s">
        <v>198</v>
      </c>
      <c r="O1859" s="9" t="s">
        <v>178</v>
      </c>
      <c r="P1859" s="9" t="s">
        <v>360</v>
      </c>
      <c r="Q1859" s="9" t="s">
        <v>273</v>
      </c>
      <c r="R1859" s="9">
        <v>0</v>
      </c>
      <c r="S1859" s="9">
        <v>15</v>
      </c>
      <c r="T1859" s="9" t="s">
        <v>220</v>
      </c>
      <c r="U1859" s="9" t="s">
        <v>140</v>
      </c>
      <c r="V1859" s="9" t="s">
        <v>4131</v>
      </c>
      <c r="W1859" s="9">
        <v>5</v>
      </c>
      <c r="X1859" s="9">
        <f>INDEX(SLA_Policy!$D$2:$D$5,MATCH(F1859,SLA_Policy!$A$2:$A$5,0))</f>
        <v>72</v>
      </c>
      <c r="Y1859" s="9" t="str">
        <f>IF(E1859="Cancelled","Excluded",IF(D1859="",IF((SLA_Policy!$B$8-B1859)*24&gt;X1859,"Open - Breached","Open - On Track"),IF((D1859-B1859)*24&lt;=X1859,"Met","Breached")))</f>
        <v>Met</v>
      </c>
    </row>
    <row r="1860" spans="1:25" x14ac:dyDescent="0.25">
      <c r="A1860" s="9" t="s">
        <v>4168</v>
      </c>
      <c r="B1860" s="23">
        <v>45980.511111111096</v>
      </c>
      <c r="C1860" s="23">
        <v>45980.572916666701</v>
      </c>
      <c r="D1860" s="23">
        <v>45980.588194444397</v>
      </c>
      <c r="E1860" s="9" t="s">
        <v>212</v>
      </c>
      <c r="F1860" s="9" t="s">
        <v>189</v>
      </c>
      <c r="G1860" s="9" t="s">
        <v>213</v>
      </c>
      <c r="H1860" s="9" t="s">
        <v>161</v>
      </c>
      <c r="I1860" s="9" t="s">
        <v>454</v>
      </c>
      <c r="J1860" s="9" t="s">
        <v>2795</v>
      </c>
      <c r="K1860" s="9" t="s">
        <v>215</v>
      </c>
      <c r="L1860" s="9" t="s">
        <v>311</v>
      </c>
      <c r="M1860" s="9" t="s">
        <v>2842</v>
      </c>
      <c r="N1860" s="9" t="s">
        <v>196</v>
      </c>
      <c r="O1860" s="9" t="s">
        <v>177</v>
      </c>
      <c r="P1860" s="9" t="s">
        <v>241</v>
      </c>
      <c r="Q1860" s="9" t="s">
        <v>273</v>
      </c>
      <c r="R1860" s="9">
        <v>0</v>
      </c>
      <c r="S1860" s="9">
        <v>9</v>
      </c>
      <c r="U1860" s="9" t="s">
        <v>221</v>
      </c>
      <c r="W1860" s="9">
        <v>5</v>
      </c>
      <c r="X1860" s="9">
        <f>INDEX(SLA_Policy!$D$2:$D$5,MATCH(F1860,SLA_Policy!$A$2:$A$5,0))</f>
        <v>120</v>
      </c>
      <c r="Y1860" s="9" t="str">
        <f>IF(E1860="Cancelled","Excluded",IF(D1860="",IF((SLA_Policy!$B$8-B1860)*24&gt;X1860,"Open - Breached","Open - On Track"),IF((D1860-B1860)*24&lt;=X1860,"Met","Breached")))</f>
        <v>Met</v>
      </c>
    </row>
    <row r="1861" spans="1:25" x14ac:dyDescent="0.25">
      <c r="A1861" s="9" t="s">
        <v>4169</v>
      </c>
      <c r="B1861" s="23">
        <v>45980.519444444399</v>
      </c>
      <c r="C1861" s="23">
        <v>45980.525694444397</v>
      </c>
      <c r="D1861" s="23">
        <v>45980.626388888901</v>
      </c>
      <c r="E1861" s="9" t="s">
        <v>212</v>
      </c>
      <c r="F1861" s="9" t="s">
        <v>187</v>
      </c>
      <c r="G1861" s="9" t="s">
        <v>213</v>
      </c>
      <c r="H1861" s="9" t="s">
        <v>163</v>
      </c>
      <c r="I1861" s="9" t="s">
        <v>405</v>
      </c>
      <c r="J1861" s="9" t="s">
        <v>4170</v>
      </c>
      <c r="K1861" s="9" t="s">
        <v>239</v>
      </c>
      <c r="L1861" s="9" t="s">
        <v>216</v>
      </c>
      <c r="M1861" s="9" t="s">
        <v>1036</v>
      </c>
      <c r="N1861" s="9" t="s">
        <v>196</v>
      </c>
      <c r="O1861" s="9" t="s">
        <v>116</v>
      </c>
      <c r="P1861" s="9" t="s">
        <v>218</v>
      </c>
      <c r="Q1861" s="9" t="s">
        <v>219</v>
      </c>
      <c r="R1861" s="9">
        <v>0</v>
      </c>
      <c r="S1861" s="9">
        <v>30</v>
      </c>
      <c r="U1861" s="9" t="s">
        <v>230</v>
      </c>
      <c r="X1861" s="9">
        <f>INDEX(SLA_Policy!$D$2:$D$5,MATCH(F1861,SLA_Policy!$A$2:$A$5,0))</f>
        <v>8</v>
      </c>
      <c r="Y1861" s="9" t="str">
        <f>IF(E1861="Cancelled","Excluded",IF(D1861="",IF((SLA_Policy!$B$8-B1861)*24&gt;X1861,"Open - Breached","Open - On Track"),IF((D1861-B1861)*24&lt;=X1861,"Met","Breached")))</f>
        <v>Met</v>
      </c>
    </row>
    <row r="1862" spans="1:25" x14ac:dyDescent="0.25">
      <c r="A1862" s="9" t="s">
        <v>4171</v>
      </c>
      <c r="B1862" s="23">
        <v>45980.545833333301</v>
      </c>
      <c r="C1862" s="23">
        <v>45980.570833333302</v>
      </c>
      <c r="D1862" s="23">
        <v>45980.593055555597</v>
      </c>
      <c r="E1862" s="9" t="s">
        <v>212</v>
      </c>
      <c r="F1862" s="9" t="s">
        <v>189</v>
      </c>
      <c r="G1862" s="9" t="s">
        <v>213</v>
      </c>
      <c r="H1862" s="9" t="s">
        <v>161</v>
      </c>
      <c r="I1862" s="9" t="s">
        <v>454</v>
      </c>
      <c r="J1862" s="9" t="s">
        <v>813</v>
      </c>
      <c r="K1862" s="9" t="s">
        <v>246</v>
      </c>
      <c r="L1862" s="9" t="s">
        <v>226</v>
      </c>
      <c r="M1862" s="9" t="s">
        <v>1307</v>
      </c>
      <c r="N1862" s="9" t="s">
        <v>199</v>
      </c>
      <c r="O1862" s="9" t="s">
        <v>116</v>
      </c>
      <c r="P1862" s="9" t="s">
        <v>342</v>
      </c>
      <c r="Q1862" s="9" t="s">
        <v>219</v>
      </c>
      <c r="R1862" s="9">
        <v>0</v>
      </c>
      <c r="S1862" s="9">
        <v>5</v>
      </c>
      <c r="U1862" s="9" t="s">
        <v>290</v>
      </c>
      <c r="X1862" s="9">
        <f>INDEX(SLA_Policy!$D$2:$D$5,MATCH(F1862,SLA_Policy!$A$2:$A$5,0))</f>
        <v>120</v>
      </c>
      <c r="Y1862" s="9" t="str">
        <f>IF(E1862="Cancelled","Excluded",IF(D1862="",IF((SLA_Policy!$B$8-B1862)*24&gt;X1862,"Open - Breached","Open - On Track"),IF((D1862-B1862)*24&lt;=X1862,"Met","Breached")))</f>
        <v>Met</v>
      </c>
    </row>
    <row r="1863" spans="1:25" x14ac:dyDescent="0.25">
      <c r="A1863" s="9" t="s">
        <v>4172</v>
      </c>
      <c r="B1863" s="23">
        <v>45980.545833333301</v>
      </c>
      <c r="C1863" s="23">
        <v>45980.552083333299</v>
      </c>
      <c r="D1863" s="23">
        <v>45980.65625</v>
      </c>
      <c r="E1863" s="9" t="s">
        <v>212</v>
      </c>
      <c r="F1863" s="9" t="s">
        <v>188</v>
      </c>
      <c r="G1863" s="9" t="s">
        <v>236</v>
      </c>
      <c r="H1863" s="9" t="s">
        <v>162</v>
      </c>
      <c r="I1863" s="9" t="s">
        <v>280</v>
      </c>
      <c r="J1863" s="9" t="s">
        <v>3304</v>
      </c>
      <c r="K1863" s="9" t="s">
        <v>246</v>
      </c>
      <c r="L1863" s="9" t="s">
        <v>270</v>
      </c>
      <c r="M1863" s="9" t="s">
        <v>1353</v>
      </c>
      <c r="N1863" s="9" t="s">
        <v>196</v>
      </c>
      <c r="O1863" s="9" t="s">
        <v>179</v>
      </c>
      <c r="P1863" s="9" t="s">
        <v>337</v>
      </c>
      <c r="Q1863" s="9" t="s">
        <v>219</v>
      </c>
      <c r="R1863" s="9">
        <v>0</v>
      </c>
      <c r="S1863" s="9">
        <v>47</v>
      </c>
      <c r="U1863" s="9" t="s">
        <v>242</v>
      </c>
      <c r="X1863" s="9">
        <f>INDEX(SLA_Policy!$D$2:$D$5,MATCH(F1863,SLA_Policy!$A$2:$A$5,0))</f>
        <v>72</v>
      </c>
      <c r="Y1863" s="9" t="str">
        <f>IF(E1863="Cancelled","Excluded",IF(D1863="",IF((SLA_Policy!$B$8-B1863)*24&gt;X1863,"Open - Breached","Open - On Track"),IF((D1863-B1863)*24&lt;=X1863,"Met","Breached")))</f>
        <v>Met</v>
      </c>
    </row>
    <row r="1864" spans="1:25" x14ac:dyDescent="0.25">
      <c r="A1864" s="9" t="s">
        <v>4173</v>
      </c>
      <c r="B1864" s="23">
        <v>45980.547222222202</v>
      </c>
      <c r="C1864" s="23">
        <v>45980.570138888899</v>
      </c>
      <c r="D1864" s="23">
        <v>45981.375694444498</v>
      </c>
      <c r="E1864" s="9" t="s">
        <v>212</v>
      </c>
      <c r="F1864" s="9" t="s">
        <v>189</v>
      </c>
      <c r="G1864" s="9" t="s">
        <v>236</v>
      </c>
      <c r="H1864" s="9" t="s">
        <v>161</v>
      </c>
      <c r="I1864" s="9" t="s">
        <v>237</v>
      </c>
      <c r="J1864" s="9" t="s">
        <v>1843</v>
      </c>
      <c r="K1864" s="9" t="s">
        <v>215</v>
      </c>
      <c r="L1864" s="9" t="s">
        <v>216</v>
      </c>
      <c r="M1864" s="9" t="s">
        <v>4174</v>
      </c>
      <c r="N1864" s="9" t="s">
        <v>196</v>
      </c>
      <c r="O1864" s="9" t="s">
        <v>177</v>
      </c>
      <c r="P1864" s="9" t="s">
        <v>241</v>
      </c>
      <c r="Q1864" s="9" t="s">
        <v>219</v>
      </c>
      <c r="R1864" s="9">
        <v>0</v>
      </c>
      <c r="S1864" s="9">
        <v>11</v>
      </c>
      <c r="U1864" s="9" t="s">
        <v>242</v>
      </c>
      <c r="X1864" s="9">
        <f>INDEX(SLA_Policy!$D$2:$D$5,MATCH(F1864,SLA_Policy!$A$2:$A$5,0))</f>
        <v>120</v>
      </c>
      <c r="Y1864" s="9" t="str">
        <f>IF(E1864="Cancelled","Excluded",IF(D1864="",IF((SLA_Policy!$B$8-B1864)*24&gt;X1864,"Open - Breached","Open - On Track"),IF((D1864-B1864)*24&lt;=X1864,"Met","Breached")))</f>
        <v>Met</v>
      </c>
    </row>
    <row r="1865" spans="1:25" x14ac:dyDescent="0.25">
      <c r="A1865" s="9" t="s">
        <v>4175</v>
      </c>
      <c r="B1865" s="23">
        <v>45980.5847222222</v>
      </c>
      <c r="C1865" s="23">
        <v>45980.6027777778</v>
      </c>
      <c r="D1865" s="23">
        <v>45981.347222222197</v>
      </c>
      <c r="E1865" s="9" t="s">
        <v>212</v>
      </c>
      <c r="F1865" s="9" t="s">
        <v>188</v>
      </c>
      <c r="G1865" s="9" t="s">
        <v>213</v>
      </c>
      <c r="H1865" s="9" t="s">
        <v>88</v>
      </c>
      <c r="I1865" s="9" t="s">
        <v>92</v>
      </c>
      <c r="J1865" s="9" t="s">
        <v>1082</v>
      </c>
      <c r="K1865" s="9" t="s">
        <v>246</v>
      </c>
      <c r="L1865" s="9" t="s">
        <v>216</v>
      </c>
      <c r="M1865" s="9" t="s">
        <v>1382</v>
      </c>
      <c r="N1865" s="9" t="s">
        <v>196</v>
      </c>
      <c r="O1865" s="9" t="s">
        <v>178</v>
      </c>
      <c r="P1865" s="9" t="s">
        <v>272</v>
      </c>
      <c r="Q1865" s="9" t="s">
        <v>219</v>
      </c>
      <c r="R1865" s="9">
        <v>0</v>
      </c>
      <c r="S1865" s="9">
        <v>33</v>
      </c>
      <c r="T1865" s="9" t="s">
        <v>220</v>
      </c>
      <c r="U1865" s="9" t="s">
        <v>140</v>
      </c>
      <c r="V1865" s="9" t="s">
        <v>4131</v>
      </c>
      <c r="W1865" s="9">
        <v>5</v>
      </c>
      <c r="X1865" s="9">
        <f>INDEX(SLA_Policy!$D$2:$D$5,MATCH(F1865,SLA_Policy!$A$2:$A$5,0))</f>
        <v>72</v>
      </c>
      <c r="Y1865" s="9" t="str">
        <f>IF(E1865="Cancelled","Excluded",IF(D1865="",IF((SLA_Policy!$B$8-B1865)*24&gt;X1865,"Open - Breached","Open - On Track"),IF((D1865-B1865)*24&lt;=X1865,"Met","Breached")))</f>
        <v>Met</v>
      </c>
    </row>
    <row r="1866" spans="1:25" x14ac:dyDescent="0.25">
      <c r="A1866" s="9" t="s">
        <v>4176</v>
      </c>
      <c r="B1866" s="23">
        <v>45980.585416666698</v>
      </c>
      <c r="C1866" s="23">
        <v>45980.656944444498</v>
      </c>
      <c r="D1866" s="23">
        <v>45981.3305555556</v>
      </c>
      <c r="E1866" s="9" t="s">
        <v>212</v>
      </c>
      <c r="F1866" s="9" t="s">
        <v>189</v>
      </c>
      <c r="G1866" s="9" t="s">
        <v>236</v>
      </c>
      <c r="H1866" s="9" t="s">
        <v>163</v>
      </c>
      <c r="I1866" s="9" t="s">
        <v>327</v>
      </c>
      <c r="J1866" s="9" t="s">
        <v>4177</v>
      </c>
      <c r="K1866" s="9" t="s">
        <v>246</v>
      </c>
      <c r="L1866" s="9" t="s">
        <v>104</v>
      </c>
      <c r="M1866" s="9" t="s">
        <v>522</v>
      </c>
      <c r="N1866" s="9" t="s">
        <v>196</v>
      </c>
      <c r="O1866" s="9" t="s">
        <v>176</v>
      </c>
      <c r="P1866" s="9" t="s">
        <v>228</v>
      </c>
      <c r="Q1866" s="9" t="s">
        <v>219</v>
      </c>
      <c r="R1866" s="9">
        <v>0</v>
      </c>
      <c r="S1866" s="9">
        <v>32</v>
      </c>
      <c r="U1866" s="9" t="s">
        <v>242</v>
      </c>
      <c r="W1866" s="9">
        <v>5</v>
      </c>
      <c r="X1866" s="9">
        <f>INDEX(SLA_Policy!$D$2:$D$5,MATCH(F1866,SLA_Policy!$A$2:$A$5,0))</f>
        <v>120</v>
      </c>
      <c r="Y1866" s="9" t="str">
        <f>IF(E1866="Cancelled","Excluded",IF(D1866="",IF((SLA_Policy!$B$8-B1866)*24&gt;X1866,"Open - Breached","Open - On Track"),IF((D1866-B1866)*24&lt;=X1866,"Met","Breached")))</f>
        <v>Met</v>
      </c>
    </row>
    <row r="1867" spans="1:25" x14ac:dyDescent="0.25">
      <c r="A1867" s="9" t="s">
        <v>4178</v>
      </c>
      <c r="B1867" s="23">
        <v>45980.589583333298</v>
      </c>
      <c r="C1867" s="23">
        <v>45980.595138888901</v>
      </c>
      <c r="D1867" s="23">
        <v>45981.331944444399</v>
      </c>
      <c r="E1867" s="9" t="s">
        <v>212</v>
      </c>
      <c r="F1867" s="9" t="s">
        <v>188</v>
      </c>
      <c r="G1867" s="9" t="s">
        <v>213</v>
      </c>
      <c r="H1867" s="9" t="s">
        <v>161</v>
      </c>
      <c r="I1867" s="9" t="s">
        <v>297</v>
      </c>
      <c r="J1867" s="9" t="s">
        <v>1248</v>
      </c>
      <c r="K1867" s="9" t="s">
        <v>225</v>
      </c>
      <c r="L1867" s="9" t="s">
        <v>293</v>
      </c>
      <c r="M1867" s="9" t="s">
        <v>1637</v>
      </c>
      <c r="N1867" s="9" t="s">
        <v>196</v>
      </c>
      <c r="O1867" s="9" t="s">
        <v>177</v>
      </c>
      <c r="P1867" s="9" t="s">
        <v>241</v>
      </c>
      <c r="Q1867" s="9" t="s">
        <v>219</v>
      </c>
      <c r="R1867" s="9">
        <v>0</v>
      </c>
      <c r="S1867" s="9">
        <v>16</v>
      </c>
      <c r="U1867" s="9" t="s">
        <v>221</v>
      </c>
      <c r="X1867" s="9">
        <f>INDEX(SLA_Policy!$D$2:$D$5,MATCH(F1867,SLA_Policy!$A$2:$A$5,0))</f>
        <v>72</v>
      </c>
      <c r="Y1867" s="9" t="str">
        <f>IF(E1867="Cancelled","Excluded",IF(D1867="",IF((SLA_Policy!$B$8-B1867)*24&gt;X1867,"Open - Breached","Open - On Track"),IF((D1867-B1867)*24&lt;=X1867,"Met","Breached")))</f>
        <v>Met</v>
      </c>
    </row>
    <row r="1868" spans="1:25" x14ac:dyDescent="0.25">
      <c r="A1868" s="9" t="s">
        <v>4179</v>
      </c>
      <c r="B1868" s="23">
        <v>45980.596527777801</v>
      </c>
      <c r="C1868" s="23">
        <v>45980.598611111098</v>
      </c>
      <c r="D1868" s="23">
        <v>45981.320833333302</v>
      </c>
      <c r="E1868" s="9" t="s">
        <v>212</v>
      </c>
      <c r="F1868" s="9" t="s">
        <v>188</v>
      </c>
      <c r="G1868" s="9" t="s">
        <v>213</v>
      </c>
      <c r="H1868" s="9" t="s">
        <v>163</v>
      </c>
      <c r="I1868" s="9" t="s">
        <v>223</v>
      </c>
      <c r="J1868" s="9" t="s">
        <v>4180</v>
      </c>
      <c r="K1868" s="9" t="s">
        <v>239</v>
      </c>
      <c r="L1868" s="9" t="s">
        <v>104</v>
      </c>
      <c r="M1868" s="9" t="s">
        <v>2589</v>
      </c>
      <c r="N1868" s="9" t="s">
        <v>198</v>
      </c>
      <c r="O1868" s="9" t="s">
        <v>176</v>
      </c>
      <c r="P1868" s="9" t="s">
        <v>503</v>
      </c>
      <c r="Q1868" s="9" t="s">
        <v>219</v>
      </c>
      <c r="R1868" s="9">
        <v>0</v>
      </c>
      <c r="S1868" s="9">
        <v>36</v>
      </c>
      <c r="T1868" s="9" t="s">
        <v>136</v>
      </c>
      <c r="U1868" s="9" t="s">
        <v>376</v>
      </c>
      <c r="W1868" s="9">
        <v>5</v>
      </c>
      <c r="X1868" s="9">
        <f>INDEX(SLA_Policy!$D$2:$D$5,MATCH(F1868,SLA_Policy!$A$2:$A$5,0))</f>
        <v>72</v>
      </c>
      <c r="Y1868" s="9" t="str">
        <f>IF(E1868="Cancelled","Excluded",IF(D1868="",IF((SLA_Policy!$B$8-B1868)*24&gt;X1868,"Open - Breached","Open - On Track"),IF((D1868-B1868)*24&lt;=X1868,"Met","Breached")))</f>
        <v>Met</v>
      </c>
    </row>
    <row r="1869" spans="1:25" x14ac:dyDescent="0.25">
      <c r="A1869" s="9" t="s">
        <v>4181</v>
      </c>
      <c r="B1869" s="23">
        <v>45980.603472222203</v>
      </c>
      <c r="C1869" s="23">
        <v>45980.610416666699</v>
      </c>
      <c r="D1869" s="23">
        <v>45980.736111111102</v>
      </c>
      <c r="E1869" s="9" t="s">
        <v>212</v>
      </c>
      <c r="F1869" s="9" t="s">
        <v>189</v>
      </c>
      <c r="G1869" s="9" t="s">
        <v>213</v>
      </c>
      <c r="H1869" s="9" t="s">
        <v>161</v>
      </c>
      <c r="I1869" s="9" t="s">
        <v>454</v>
      </c>
      <c r="J1869" s="9" t="s">
        <v>4182</v>
      </c>
      <c r="K1869" s="9" t="s">
        <v>225</v>
      </c>
      <c r="L1869" s="9" t="s">
        <v>270</v>
      </c>
      <c r="M1869" s="9" t="s">
        <v>2509</v>
      </c>
      <c r="N1869" s="9" t="s">
        <v>200</v>
      </c>
      <c r="O1869" s="9" t="s">
        <v>116</v>
      </c>
      <c r="P1869" s="9" t="s">
        <v>218</v>
      </c>
      <c r="Q1869" s="9" t="s">
        <v>219</v>
      </c>
      <c r="R1869" s="9">
        <v>1</v>
      </c>
      <c r="S1869" s="9">
        <v>12</v>
      </c>
      <c r="U1869" s="9" t="s">
        <v>290</v>
      </c>
      <c r="W1869" s="9">
        <v>4</v>
      </c>
      <c r="X1869" s="9">
        <f>INDEX(SLA_Policy!$D$2:$D$5,MATCH(F1869,SLA_Policy!$A$2:$A$5,0))</f>
        <v>120</v>
      </c>
      <c r="Y1869" s="9" t="str">
        <f>IF(E1869="Cancelled","Excluded",IF(D1869="",IF((SLA_Policy!$B$8-B1869)*24&gt;X1869,"Open - Breached","Open - On Track"),IF((D1869-B1869)*24&lt;=X1869,"Met","Breached")))</f>
        <v>Met</v>
      </c>
    </row>
    <row r="1870" spans="1:25" x14ac:dyDescent="0.25">
      <c r="A1870" s="9" t="s">
        <v>4183</v>
      </c>
      <c r="B1870" s="23">
        <v>45980.614583333299</v>
      </c>
      <c r="C1870" s="23">
        <v>45980.703472222202</v>
      </c>
      <c r="D1870" s="23">
        <v>45985.322222222203</v>
      </c>
      <c r="E1870" s="9" t="s">
        <v>212</v>
      </c>
      <c r="F1870" s="9" t="s">
        <v>189</v>
      </c>
      <c r="G1870" s="9" t="s">
        <v>213</v>
      </c>
      <c r="H1870" s="9" t="s">
        <v>161</v>
      </c>
      <c r="I1870" s="9" t="s">
        <v>297</v>
      </c>
      <c r="J1870" s="9" t="s">
        <v>3141</v>
      </c>
      <c r="K1870" s="9" t="s">
        <v>246</v>
      </c>
      <c r="L1870" s="9" t="s">
        <v>371</v>
      </c>
      <c r="M1870" s="9" t="s">
        <v>2941</v>
      </c>
      <c r="N1870" s="9" t="s">
        <v>196</v>
      </c>
      <c r="O1870" s="9" t="s">
        <v>116</v>
      </c>
      <c r="P1870" s="9" t="s">
        <v>295</v>
      </c>
      <c r="Q1870" s="9" t="s">
        <v>219</v>
      </c>
      <c r="R1870" s="9">
        <v>0</v>
      </c>
      <c r="S1870" s="9">
        <v>10</v>
      </c>
      <c r="U1870" s="9" t="s">
        <v>221</v>
      </c>
      <c r="W1870" s="9">
        <v>5</v>
      </c>
      <c r="X1870" s="9">
        <f>INDEX(SLA_Policy!$D$2:$D$5,MATCH(F1870,SLA_Policy!$A$2:$A$5,0))</f>
        <v>120</v>
      </c>
      <c r="Y1870" s="9" t="str">
        <f>IF(E1870="Cancelled","Excluded",IF(D1870="",IF((SLA_Policy!$B$8-B1870)*24&gt;X1870,"Open - Breached","Open - On Track"),IF((D1870-B1870)*24&lt;=X1870,"Met","Breached")))</f>
        <v>Met</v>
      </c>
    </row>
    <row r="1871" spans="1:25" x14ac:dyDescent="0.25">
      <c r="A1871" s="9" t="s">
        <v>4184</v>
      </c>
      <c r="B1871" s="23">
        <v>45980.624305555597</v>
      </c>
      <c r="C1871" s="23">
        <v>45980.664583333302</v>
      </c>
      <c r="D1871" s="23">
        <v>45985.338194444397</v>
      </c>
      <c r="E1871" s="9" t="s">
        <v>212</v>
      </c>
      <c r="F1871" s="9" t="s">
        <v>189</v>
      </c>
      <c r="G1871" s="9" t="s">
        <v>236</v>
      </c>
      <c r="H1871" s="9" t="s">
        <v>164</v>
      </c>
      <c r="I1871" s="9" t="s">
        <v>421</v>
      </c>
      <c r="J1871" s="9" t="s">
        <v>2690</v>
      </c>
      <c r="K1871" s="9" t="s">
        <v>246</v>
      </c>
      <c r="L1871" s="9" t="s">
        <v>293</v>
      </c>
      <c r="M1871" s="9" t="s">
        <v>2393</v>
      </c>
      <c r="N1871" s="9" t="s">
        <v>196</v>
      </c>
      <c r="O1871" s="9" t="s">
        <v>180</v>
      </c>
      <c r="P1871" s="9" t="s">
        <v>278</v>
      </c>
      <c r="Q1871" s="9" t="s">
        <v>219</v>
      </c>
      <c r="R1871" s="9">
        <v>0</v>
      </c>
      <c r="S1871" s="9">
        <v>10</v>
      </c>
      <c r="T1871" s="9" t="s">
        <v>343</v>
      </c>
      <c r="U1871" s="9" t="s">
        <v>242</v>
      </c>
      <c r="X1871" s="9">
        <f>INDEX(SLA_Policy!$D$2:$D$5,MATCH(F1871,SLA_Policy!$A$2:$A$5,0))</f>
        <v>120</v>
      </c>
      <c r="Y1871" s="9" t="str">
        <f>IF(E1871="Cancelled","Excluded",IF(D1871="",IF((SLA_Policy!$B$8-B1871)*24&gt;X1871,"Open - Breached","Open - On Track"),IF((D1871-B1871)*24&lt;=X1871,"Met","Breached")))</f>
        <v>Met</v>
      </c>
    </row>
    <row r="1872" spans="1:25" x14ac:dyDescent="0.25">
      <c r="A1872" s="9" t="s">
        <v>4185</v>
      </c>
      <c r="B1872" s="23">
        <v>45980.625694444498</v>
      </c>
      <c r="C1872" s="23">
        <v>45981.324999999997</v>
      </c>
      <c r="D1872" s="23">
        <v>45982.354861111096</v>
      </c>
      <c r="E1872" s="9" t="s">
        <v>212</v>
      </c>
      <c r="F1872" s="9" t="s">
        <v>189</v>
      </c>
      <c r="G1872" s="9" t="s">
        <v>236</v>
      </c>
      <c r="H1872" s="9" t="s">
        <v>161</v>
      </c>
      <c r="I1872" s="9" t="s">
        <v>505</v>
      </c>
      <c r="J1872" s="9" t="s">
        <v>4186</v>
      </c>
      <c r="K1872" s="9" t="s">
        <v>246</v>
      </c>
      <c r="L1872" s="9" t="s">
        <v>104</v>
      </c>
      <c r="M1872" s="9" t="s">
        <v>838</v>
      </c>
      <c r="N1872" s="9" t="s">
        <v>197</v>
      </c>
      <c r="O1872" s="9" t="s">
        <v>177</v>
      </c>
      <c r="P1872" s="9" t="s">
        <v>300</v>
      </c>
      <c r="Q1872" s="9" t="s">
        <v>219</v>
      </c>
      <c r="R1872" s="9">
        <v>0</v>
      </c>
      <c r="S1872" s="9">
        <v>18</v>
      </c>
      <c r="U1872" s="9" t="s">
        <v>242</v>
      </c>
      <c r="X1872" s="9">
        <f>INDEX(SLA_Policy!$D$2:$D$5,MATCH(F1872,SLA_Policy!$A$2:$A$5,0))</f>
        <v>120</v>
      </c>
      <c r="Y1872" s="9" t="str">
        <f>IF(E1872="Cancelled","Excluded",IF(D1872="",IF((SLA_Policy!$B$8-B1872)*24&gt;X1872,"Open - Breached","Open - On Track"),IF((D1872-B1872)*24&lt;=X1872,"Met","Breached")))</f>
        <v>Met</v>
      </c>
    </row>
    <row r="1873" spans="1:25" x14ac:dyDescent="0.25">
      <c r="A1873" s="9" t="s">
        <v>4187</v>
      </c>
      <c r="B1873" s="23">
        <v>45980.6430555556</v>
      </c>
      <c r="C1873" s="23">
        <v>45980.651388888902</v>
      </c>
      <c r="D1873" s="23">
        <v>45980.717361111099</v>
      </c>
      <c r="E1873" s="9" t="s">
        <v>212</v>
      </c>
      <c r="F1873" s="9" t="s">
        <v>187</v>
      </c>
      <c r="G1873" s="9" t="s">
        <v>213</v>
      </c>
      <c r="H1873" s="9" t="s">
        <v>88</v>
      </c>
      <c r="I1873" s="9" t="s">
        <v>92</v>
      </c>
      <c r="J1873" s="9" t="s">
        <v>549</v>
      </c>
      <c r="K1873" s="9" t="s">
        <v>215</v>
      </c>
      <c r="L1873" s="9" t="s">
        <v>226</v>
      </c>
      <c r="M1873" s="9" t="s">
        <v>843</v>
      </c>
      <c r="N1873" s="9" t="s">
        <v>198</v>
      </c>
      <c r="O1873" s="9" t="s">
        <v>116</v>
      </c>
      <c r="P1873" s="9" t="s">
        <v>295</v>
      </c>
      <c r="Q1873" s="9" t="s">
        <v>219</v>
      </c>
      <c r="R1873" s="9">
        <v>0</v>
      </c>
      <c r="S1873" s="9">
        <v>40</v>
      </c>
      <c r="T1873" s="9" t="s">
        <v>229</v>
      </c>
      <c r="U1873" s="9" t="s">
        <v>140</v>
      </c>
      <c r="V1873" s="9" t="s">
        <v>4131</v>
      </c>
      <c r="W1873" s="9">
        <v>4</v>
      </c>
      <c r="X1873" s="9">
        <f>INDEX(SLA_Policy!$D$2:$D$5,MATCH(F1873,SLA_Policy!$A$2:$A$5,0))</f>
        <v>8</v>
      </c>
      <c r="Y1873" s="9" t="str">
        <f>IF(E1873="Cancelled","Excluded",IF(D1873="",IF((SLA_Policy!$B$8-B1873)*24&gt;X1873,"Open - Breached","Open - On Track"),IF((D1873-B1873)*24&lt;=X1873,"Met","Breached")))</f>
        <v>Met</v>
      </c>
    </row>
    <row r="1874" spans="1:25" x14ac:dyDescent="0.25">
      <c r="A1874" s="9" t="s">
        <v>4188</v>
      </c>
      <c r="B1874" s="23">
        <v>45980.643750000003</v>
      </c>
      <c r="C1874" s="23">
        <v>45980.666666666701</v>
      </c>
      <c r="D1874" s="23">
        <v>45981.383333333302</v>
      </c>
      <c r="E1874" s="9" t="s">
        <v>212</v>
      </c>
      <c r="F1874" s="9" t="s">
        <v>188</v>
      </c>
      <c r="G1874" s="9" t="s">
        <v>213</v>
      </c>
      <c r="H1874" s="9" t="s">
        <v>88</v>
      </c>
      <c r="I1874" s="9" t="s">
        <v>92</v>
      </c>
      <c r="J1874" s="9" t="s">
        <v>3420</v>
      </c>
      <c r="K1874" s="9" t="s">
        <v>215</v>
      </c>
      <c r="L1874" s="9" t="s">
        <v>371</v>
      </c>
      <c r="M1874" s="9" t="s">
        <v>4189</v>
      </c>
      <c r="N1874" s="9" t="s">
        <v>196</v>
      </c>
      <c r="O1874" s="9" t="s">
        <v>178</v>
      </c>
      <c r="P1874" s="9" t="s">
        <v>360</v>
      </c>
      <c r="Q1874" s="9" t="s">
        <v>219</v>
      </c>
      <c r="R1874" s="9">
        <v>0</v>
      </c>
      <c r="S1874" s="9">
        <v>33</v>
      </c>
      <c r="T1874" s="9" t="s">
        <v>322</v>
      </c>
      <c r="U1874" s="9" t="s">
        <v>140</v>
      </c>
      <c r="V1874" s="9" t="s">
        <v>4131</v>
      </c>
      <c r="X1874" s="9">
        <f>INDEX(SLA_Policy!$D$2:$D$5,MATCH(F1874,SLA_Policy!$A$2:$A$5,0))</f>
        <v>72</v>
      </c>
      <c r="Y1874" s="9" t="str">
        <f>IF(E1874="Cancelled","Excluded",IF(D1874="",IF((SLA_Policy!$B$8-B1874)*24&gt;X1874,"Open - Breached","Open - On Track"),IF((D1874-B1874)*24&lt;=X1874,"Met","Breached")))</f>
        <v>Met</v>
      </c>
    </row>
    <row r="1875" spans="1:25" x14ac:dyDescent="0.25">
      <c r="A1875" s="9" t="s">
        <v>4190</v>
      </c>
      <c r="B1875" s="23">
        <v>45980.654861111099</v>
      </c>
      <c r="C1875" s="23">
        <v>45980.663888888899</v>
      </c>
      <c r="D1875" s="23">
        <v>45981.405555555597</v>
      </c>
      <c r="E1875" s="9" t="s">
        <v>212</v>
      </c>
      <c r="F1875" s="9" t="s">
        <v>189</v>
      </c>
      <c r="G1875" s="9" t="s">
        <v>213</v>
      </c>
      <c r="H1875" s="9" t="s">
        <v>88</v>
      </c>
      <c r="I1875" s="9" t="s">
        <v>92</v>
      </c>
      <c r="J1875" s="9" t="s">
        <v>717</v>
      </c>
      <c r="K1875" s="9" t="s">
        <v>239</v>
      </c>
      <c r="L1875" s="9" t="s">
        <v>311</v>
      </c>
      <c r="M1875" s="9" t="s">
        <v>3360</v>
      </c>
      <c r="N1875" s="9" t="s">
        <v>198</v>
      </c>
      <c r="O1875" s="9" t="s">
        <v>178</v>
      </c>
      <c r="P1875" s="9" t="s">
        <v>427</v>
      </c>
      <c r="Q1875" s="9" t="s">
        <v>219</v>
      </c>
      <c r="R1875" s="9">
        <v>0</v>
      </c>
      <c r="S1875" s="9">
        <v>33</v>
      </c>
      <c r="T1875" s="9" t="s">
        <v>136</v>
      </c>
      <c r="U1875" s="9" t="s">
        <v>266</v>
      </c>
      <c r="W1875" s="9">
        <v>4</v>
      </c>
      <c r="X1875" s="9">
        <f>INDEX(SLA_Policy!$D$2:$D$5,MATCH(F1875,SLA_Policy!$A$2:$A$5,0))</f>
        <v>120</v>
      </c>
      <c r="Y1875" s="9" t="str">
        <f>IF(E1875="Cancelled","Excluded",IF(D1875="",IF((SLA_Policy!$B$8-B1875)*24&gt;X1875,"Open - Breached","Open - On Track"),IF((D1875-B1875)*24&lt;=X1875,"Met","Breached")))</f>
        <v>Met</v>
      </c>
    </row>
    <row r="1876" spans="1:25" x14ac:dyDescent="0.25">
      <c r="A1876" s="9" t="s">
        <v>4191</v>
      </c>
      <c r="B1876" s="23">
        <v>45980.656944444498</v>
      </c>
      <c r="C1876" s="23">
        <v>45980.663888888899</v>
      </c>
      <c r="D1876" s="23">
        <v>45982.390972222202</v>
      </c>
      <c r="E1876" s="9" t="s">
        <v>212</v>
      </c>
      <c r="F1876" s="9" t="s">
        <v>188</v>
      </c>
      <c r="G1876" s="9" t="s">
        <v>213</v>
      </c>
      <c r="H1876" s="9" t="s">
        <v>88</v>
      </c>
      <c r="I1876" s="9" t="s">
        <v>486</v>
      </c>
      <c r="J1876" s="9" t="s">
        <v>4192</v>
      </c>
      <c r="K1876" s="9" t="s">
        <v>239</v>
      </c>
      <c r="L1876" s="9" t="s">
        <v>371</v>
      </c>
      <c r="M1876" s="9" t="s">
        <v>3844</v>
      </c>
      <c r="N1876" s="9" t="s">
        <v>198</v>
      </c>
      <c r="O1876" s="9" t="s">
        <v>178</v>
      </c>
      <c r="P1876" s="9" t="s">
        <v>272</v>
      </c>
      <c r="Q1876" s="9" t="s">
        <v>219</v>
      </c>
      <c r="R1876" s="9">
        <v>0</v>
      </c>
      <c r="S1876" s="9">
        <v>22</v>
      </c>
      <c r="U1876" s="9" t="s">
        <v>230</v>
      </c>
      <c r="W1876" s="9">
        <v>5</v>
      </c>
      <c r="X1876" s="9">
        <f>INDEX(SLA_Policy!$D$2:$D$5,MATCH(F1876,SLA_Policy!$A$2:$A$5,0))</f>
        <v>72</v>
      </c>
      <c r="Y1876" s="9" t="str">
        <f>IF(E1876="Cancelled","Excluded",IF(D1876="",IF((SLA_Policy!$B$8-B1876)*24&gt;X1876,"Open - Breached","Open - On Track"),IF((D1876-B1876)*24&lt;=X1876,"Met","Breached")))</f>
        <v>Met</v>
      </c>
    </row>
    <row r="1877" spans="1:25" x14ac:dyDescent="0.25">
      <c r="A1877" s="9" t="s">
        <v>4193</v>
      </c>
      <c r="B1877" s="23">
        <v>45980.659722222197</v>
      </c>
      <c r="C1877" s="23">
        <v>45980.717361111099</v>
      </c>
      <c r="D1877" s="23">
        <v>45981.4152777778</v>
      </c>
      <c r="E1877" s="9" t="s">
        <v>212</v>
      </c>
      <c r="F1877" s="9" t="s">
        <v>188</v>
      </c>
      <c r="G1877" s="9" t="s">
        <v>236</v>
      </c>
      <c r="H1877" s="9" t="s">
        <v>161</v>
      </c>
      <c r="I1877" s="9" t="s">
        <v>482</v>
      </c>
      <c r="J1877" s="9" t="s">
        <v>1168</v>
      </c>
      <c r="K1877" s="9" t="s">
        <v>246</v>
      </c>
      <c r="L1877" s="9" t="s">
        <v>216</v>
      </c>
      <c r="M1877" s="9" t="s">
        <v>1114</v>
      </c>
      <c r="N1877" s="9" t="s">
        <v>196</v>
      </c>
      <c r="O1877" s="9" t="s">
        <v>116</v>
      </c>
      <c r="P1877" s="9" t="s">
        <v>551</v>
      </c>
      <c r="Q1877" s="9" t="s">
        <v>219</v>
      </c>
      <c r="R1877" s="9">
        <v>0</v>
      </c>
      <c r="S1877" s="9">
        <v>32</v>
      </c>
      <c r="U1877" s="9" t="s">
        <v>242</v>
      </c>
      <c r="X1877" s="9">
        <f>INDEX(SLA_Policy!$D$2:$D$5,MATCH(F1877,SLA_Policy!$A$2:$A$5,0))</f>
        <v>72</v>
      </c>
      <c r="Y1877" s="9" t="str">
        <f>IF(E1877="Cancelled","Excluded",IF(D1877="",IF((SLA_Policy!$B$8-B1877)*24&gt;X1877,"Open - Breached","Open - On Track"),IF((D1877-B1877)*24&lt;=X1877,"Met","Breached")))</f>
        <v>Met</v>
      </c>
    </row>
    <row r="1878" spans="1:25" x14ac:dyDescent="0.25">
      <c r="A1878" s="9" t="s">
        <v>4194</v>
      </c>
      <c r="B1878" s="23">
        <v>45980.685416666704</v>
      </c>
      <c r="C1878" s="23">
        <v>45980.690972222197</v>
      </c>
      <c r="D1878" s="23">
        <v>45980.738888888904</v>
      </c>
      <c r="E1878" s="9" t="s">
        <v>212</v>
      </c>
      <c r="F1878" s="9" t="s">
        <v>189</v>
      </c>
      <c r="G1878" s="9" t="s">
        <v>213</v>
      </c>
      <c r="H1878" s="9" t="s">
        <v>161</v>
      </c>
      <c r="I1878" s="9" t="s">
        <v>297</v>
      </c>
      <c r="J1878" s="9" t="s">
        <v>1361</v>
      </c>
      <c r="K1878" s="9" t="s">
        <v>215</v>
      </c>
      <c r="L1878" s="9" t="s">
        <v>216</v>
      </c>
      <c r="M1878" s="9" t="s">
        <v>1073</v>
      </c>
      <c r="N1878" s="9" t="s">
        <v>198</v>
      </c>
      <c r="O1878" s="9" t="s">
        <v>116</v>
      </c>
      <c r="P1878" s="9" t="s">
        <v>342</v>
      </c>
      <c r="Q1878" s="9" t="s">
        <v>219</v>
      </c>
      <c r="R1878" s="9">
        <v>0</v>
      </c>
      <c r="S1878" s="9">
        <v>37</v>
      </c>
      <c r="U1878" s="9" t="s">
        <v>290</v>
      </c>
      <c r="W1878" s="9">
        <v>4</v>
      </c>
      <c r="X1878" s="9">
        <f>INDEX(SLA_Policy!$D$2:$D$5,MATCH(F1878,SLA_Policy!$A$2:$A$5,0))</f>
        <v>120</v>
      </c>
      <c r="Y1878" s="9" t="str">
        <f>IF(E1878="Cancelled","Excluded",IF(D1878="",IF((SLA_Policy!$B$8-B1878)*24&gt;X1878,"Open - Breached","Open - On Track"),IF((D1878-B1878)*24&lt;=X1878,"Met","Breached")))</f>
        <v>Met</v>
      </c>
    </row>
    <row r="1879" spans="1:25" x14ac:dyDescent="0.25">
      <c r="A1879" s="9" t="s">
        <v>4195</v>
      </c>
      <c r="B1879" s="23">
        <v>45980.693055555603</v>
      </c>
      <c r="C1879" s="23">
        <v>45980.6965277778</v>
      </c>
      <c r="D1879" s="23">
        <v>45981.535416666702</v>
      </c>
      <c r="E1879" s="9" t="s">
        <v>212</v>
      </c>
      <c r="F1879" s="9" t="s">
        <v>189</v>
      </c>
      <c r="G1879" s="9" t="s">
        <v>213</v>
      </c>
      <c r="H1879" s="9" t="s">
        <v>163</v>
      </c>
      <c r="I1879" s="9" t="s">
        <v>405</v>
      </c>
      <c r="J1879" s="9" t="s">
        <v>783</v>
      </c>
      <c r="K1879" s="9" t="s">
        <v>246</v>
      </c>
      <c r="L1879" s="9" t="s">
        <v>307</v>
      </c>
      <c r="M1879" s="9" t="s">
        <v>2855</v>
      </c>
      <c r="N1879" s="9" t="s">
        <v>200</v>
      </c>
      <c r="O1879" s="9" t="s">
        <v>176</v>
      </c>
      <c r="P1879" s="9" t="s">
        <v>253</v>
      </c>
      <c r="Q1879" s="9" t="s">
        <v>219</v>
      </c>
      <c r="R1879" s="9">
        <v>0</v>
      </c>
      <c r="S1879" s="9">
        <v>18</v>
      </c>
      <c r="U1879" s="9" t="s">
        <v>230</v>
      </c>
      <c r="X1879" s="9">
        <f>INDEX(SLA_Policy!$D$2:$D$5,MATCH(F1879,SLA_Policy!$A$2:$A$5,0))</f>
        <v>120</v>
      </c>
      <c r="Y1879" s="9" t="str">
        <f>IF(E1879="Cancelled","Excluded",IF(D1879="",IF((SLA_Policy!$B$8-B1879)*24&gt;X1879,"Open - Breached","Open - On Track"),IF((D1879-B1879)*24&lt;=X1879,"Met","Breached")))</f>
        <v>Met</v>
      </c>
    </row>
    <row r="1880" spans="1:25" x14ac:dyDescent="0.25">
      <c r="A1880" s="9" t="s">
        <v>4196</v>
      </c>
      <c r="B1880" s="23">
        <v>45980.699305555601</v>
      </c>
      <c r="C1880" s="23">
        <v>45980.7006944444</v>
      </c>
      <c r="D1880" s="23">
        <v>45981.382638888899</v>
      </c>
      <c r="E1880" s="9" t="s">
        <v>212</v>
      </c>
      <c r="F1880" s="9" t="s">
        <v>188</v>
      </c>
      <c r="G1880" s="9" t="s">
        <v>213</v>
      </c>
      <c r="H1880" s="9" t="s">
        <v>162</v>
      </c>
      <c r="I1880" s="9" t="s">
        <v>244</v>
      </c>
      <c r="J1880" s="9" t="s">
        <v>4197</v>
      </c>
      <c r="K1880" s="9" t="s">
        <v>225</v>
      </c>
      <c r="L1880" s="9" t="s">
        <v>282</v>
      </c>
      <c r="M1880" s="9" t="s">
        <v>2016</v>
      </c>
      <c r="N1880" s="9" t="s">
        <v>198</v>
      </c>
      <c r="O1880" s="9" t="s">
        <v>179</v>
      </c>
      <c r="P1880" s="9" t="s">
        <v>337</v>
      </c>
      <c r="Q1880" s="9" t="s">
        <v>273</v>
      </c>
      <c r="R1880" s="9">
        <v>0</v>
      </c>
      <c r="S1880" s="9">
        <v>13</v>
      </c>
      <c r="U1880" s="9" t="s">
        <v>290</v>
      </c>
      <c r="X1880" s="9">
        <f>INDEX(SLA_Policy!$D$2:$D$5,MATCH(F1880,SLA_Policy!$A$2:$A$5,0))</f>
        <v>72</v>
      </c>
      <c r="Y1880" s="9" t="str">
        <f>IF(E1880="Cancelled","Excluded",IF(D1880="",IF((SLA_Policy!$B$8-B1880)*24&gt;X1880,"Open - Breached","Open - On Track"),IF((D1880-B1880)*24&lt;=X1880,"Met","Breached")))</f>
        <v>Met</v>
      </c>
    </row>
    <row r="1881" spans="1:25" x14ac:dyDescent="0.25">
      <c r="A1881" s="9" t="s">
        <v>4198</v>
      </c>
      <c r="B1881" s="23">
        <v>45980.707638888904</v>
      </c>
      <c r="C1881" s="23">
        <v>45980.715277777803</v>
      </c>
      <c r="D1881" s="23">
        <v>45980.721527777801</v>
      </c>
      <c r="E1881" s="9" t="s">
        <v>212</v>
      </c>
      <c r="F1881" s="9" t="s">
        <v>188</v>
      </c>
      <c r="G1881" s="9" t="s">
        <v>213</v>
      </c>
      <c r="H1881" s="9" t="s">
        <v>161</v>
      </c>
      <c r="I1881" s="9" t="s">
        <v>389</v>
      </c>
      <c r="J1881" s="9" t="s">
        <v>1459</v>
      </c>
      <c r="K1881" s="9" t="s">
        <v>225</v>
      </c>
      <c r="L1881" s="9" t="s">
        <v>282</v>
      </c>
      <c r="M1881" s="9" t="s">
        <v>2016</v>
      </c>
      <c r="N1881" s="9" t="s">
        <v>198</v>
      </c>
      <c r="O1881" s="9" t="s">
        <v>116</v>
      </c>
      <c r="P1881" s="9" t="s">
        <v>525</v>
      </c>
      <c r="Q1881" s="9" t="s">
        <v>219</v>
      </c>
      <c r="R1881" s="9">
        <v>0</v>
      </c>
      <c r="S1881" s="9">
        <v>3</v>
      </c>
      <c r="U1881" s="9" t="s">
        <v>290</v>
      </c>
      <c r="W1881" s="9">
        <v>4</v>
      </c>
      <c r="X1881" s="9">
        <f>INDEX(SLA_Policy!$D$2:$D$5,MATCH(F1881,SLA_Policy!$A$2:$A$5,0))</f>
        <v>72</v>
      </c>
      <c r="Y1881" s="9" t="str">
        <f>IF(E1881="Cancelled","Excluded",IF(D1881="",IF((SLA_Policy!$B$8-B1881)*24&gt;X1881,"Open - Breached","Open - On Track"),IF((D1881-B1881)*24&lt;=X1881,"Met","Breached")))</f>
        <v>Met</v>
      </c>
    </row>
    <row r="1882" spans="1:25" x14ac:dyDescent="0.25">
      <c r="A1882" s="9" t="s">
        <v>4199</v>
      </c>
      <c r="B1882" s="23">
        <v>45980.932638888902</v>
      </c>
      <c r="C1882" s="23">
        <v>45980.934027777803</v>
      </c>
      <c r="D1882" s="23">
        <v>45981.422222222202</v>
      </c>
      <c r="E1882" s="9" t="s">
        <v>212</v>
      </c>
      <c r="F1882" s="9" t="s">
        <v>187</v>
      </c>
      <c r="G1882" s="9" t="s">
        <v>213</v>
      </c>
      <c r="H1882" s="9" t="s">
        <v>161</v>
      </c>
      <c r="I1882" s="9" t="s">
        <v>454</v>
      </c>
      <c r="J1882" s="9" t="s">
        <v>813</v>
      </c>
      <c r="K1882" s="9" t="s">
        <v>303</v>
      </c>
      <c r="L1882" s="9" t="s">
        <v>395</v>
      </c>
      <c r="M1882" s="9" t="s">
        <v>2571</v>
      </c>
      <c r="N1882" s="9" t="s">
        <v>200</v>
      </c>
      <c r="O1882" s="9" t="s">
        <v>116</v>
      </c>
      <c r="P1882" s="9" t="s">
        <v>258</v>
      </c>
      <c r="Q1882" s="9" t="s">
        <v>219</v>
      </c>
      <c r="R1882" s="9">
        <v>2</v>
      </c>
      <c r="S1882" s="9">
        <v>8</v>
      </c>
      <c r="U1882" s="9" t="s">
        <v>266</v>
      </c>
      <c r="W1882" s="9">
        <v>1</v>
      </c>
      <c r="X1882" s="9">
        <f>INDEX(SLA_Policy!$D$2:$D$5,MATCH(F1882,SLA_Policy!$A$2:$A$5,0))</f>
        <v>8</v>
      </c>
      <c r="Y1882" s="9" t="str">
        <f>IF(E1882="Cancelled","Excluded",IF(D1882="",IF((SLA_Policy!$B$8-B1882)*24&gt;X1882,"Open - Breached","Open - On Track"),IF((D1882-B1882)*24&lt;=X1882,"Met","Breached")))</f>
        <v>Breached</v>
      </c>
    </row>
    <row r="1883" spans="1:25" x14ac:dyDescent="0.25">
      <c r="A1883" s="9" t="s">
        <v>4200</v>
      </c>
      <c r="B1883" s="23">
        <v>45981.225694444503</v>
      </c>
      <c r="C1883" s="23">
        <v>45981.3</v>
      </c>
      <c r="D1883" s="23">
        <v>45985.564583333296</v>
      </c>
      <c r="E1883" s="9" t="s">
        <v>212</v>
      </c>
      <c r="F1883" s="9" t="s">
        <v>189</v>
      </c>
      <c r="G1883" s="9" t="s">
        <v>236</v>
      </c>
      <c r="H1883" s="9" t="s">
        <v>161</v>
      </c>
      <c r="I1883" s="9" t="s">
        <v>237</v>
      </c>
      <c r="J1883" s="9" t="s">
        <v>4201</v>
      </c>
      <c r="K1883" s="9" t="s">
        <v>262</v>
      </c>
      <c r="L1883" s="9" t="s">
        <v>104</v>
      </c>
      <c r="M1883" s="9" t="s">
        <v>3718</v>
      </c>
      <c r="N1883" s="9" t="s">
        <v>196</v>
      </c>
      <c r="O1883" s="9" t="s">
        <v>177</v>
      </c>
      <c r="P1883" s="9" t="s">
        <v>457</v>
      </c>
      <c r="Q1883" s="9" t="s">
        <v>219</v>
      </c>
      <c r="R1883" s="9">
        <v>0</v>
      </c>
      <c r="S1883" s="9">
        <v>20</v>
      </c>
      <c r="U1883" s="9" t="s">
        <v>242</v>
      </c>
      <c r="W1883" s="9">
        <v>4</v>
      </c>
      <c r="X1883" s="9">
        <f>INDEX(SLA_Policy!$D$2:$D$5,MATCH(F1883,SLA_Policy!$A$2:$A$5,0))</f>
        <v>120</v>
      </c>
      <c r="Y1883" s="9" t="str">
        <f>IF(E1883="Cancelled","Excluded",IF(D1883="",IF((SLA_Policy!$B$8-B1883)*24&gt;X1883,"Open - Breached","Open - On Track"),IF((D1883-B1883)*24&lt;=X1883,"Met","Breached")))</f>
        <v>Met</v>
      </c>
    </row>
    <row r="1884" spans="1:25" x14ac:dyDescent="0.25">
      <c r="A1884" s="9" t="s">
        <v>4202</v>
      </c>
      <c r="B1884" s="23">
        <v>45981.254861111098</v>
      </c>
      <c r="C1884" s="23">
        <v>45981.305555555598</v>
      </c>
      <c r="D1884" s="23">
        <v>45981.334027777797</v>
      </c>
      <c r="E1884" s="9" t="s">
        <v>212</v>
      </c>
      <c r="F1884" s="9" t="s">
        <v>187</v>
      </c>
      <c r="G1884" s="9" t="s">
        <v>213</v>
      </c>
      <c r="H1884" s="9" t="s">
        <v>161</v>
      </c>
      <c r="I1884" s="9" t="s">
        <v>297</v>
      </c>
      <c r="J1884" s="9" t="s">
        <v>4203</v>
      </c>
      <c r="K1884" s="9" t="s">
        <v>215</v>
      </c>
      <c r="L1884" s="9" t="s">
        <v>216</v>
      </c>
      <c r="M1884" s="9" t="s">
        <v>1906</v>
      </c>
      <c r="N1884" s="9" t="s">
        <v>196</v>
      </c>
      <c r="O1884" s="9" t="s">
        <v>116</v>
      </c>
      <c r="P1884" s="9" t="s">
        <v>342</v>
      </c>
      <c r="Q1884" s="9" t="s">
        <v>219</v>
      </c>
      <c r="R1884" s="9">
        <v>0</v>
      </c>
      <c r="S1884" s="9">
        <v>18</v>
      </c>
      <c r="U1884" s="9" t="s">
        <v>221</v>
      </c>
      <c r="W1884" s="9">
        <v>5</v>
      </c>
      <c r="X1884" s="9">
        <f>INDEX(SLA_Policy!$D$2:$D$5,MATCH(F1884,SLA_Policy!$A$2:$A$5,0))</f>
        <v>8</v>
      </c>
      <c r="Y1884" s="9" t="str">
        <f>IF(E1884="Cancelled","Excluded",IF(D1884="",IF((SLA_Policy!$B$8-B1884)*24&gt;X1884,"Open - Breached","Open - On Track"),IF((D1884-B1884)*24&lt;=X1884,"Met","Breached")))</f>
        <v>Met</v>
      </c>
    </row>
    <row r="1885" spans="1:25" x14ac:dyDescent="0.25">
      <c r="A1885" s="9" t="s">
        <v>4204</v>
      </c>
      <c r="B1885" s="23">
        <v>45981.275000000001</v>
      </c>
      <c r="C1885" s="23">
        <v>45981.363194444399</v>
      </c>
      <c r="D1885" s="23">
        <v>45981.365277777797</v>
      </c>
      <c r="E1885" s="9" t="s">
        <v>212</v>
      </c>
      <c r="F1885" s="9" t="s">
        <v>188</v>
      </c>
      <c r="G1885" s="9" t="s">
        <v>213</v>
      </c>
      <c r="H1885" s="9" t="s">
        <v>88</v>
      </c>
      <c r="I1885" s="9" t="s">
        <v>92</v>
      </c>
      <c r="J1885" s="9" t="s">
        <v>4205</v>
      </c>
      <c r="K1885" s="9" t="s">
        <v>215</v>
      </c>
      <c r="L1885" s="9" t="s">
        <v>226</v>
      </c>
      <c r="M1885" s="9" t="s">
        <v>2472</v>
      </c>
      <c r="N1885" s="9" t="s">
        <v>198</v>
      </c>
      <c r="O1885" s="9" t="s">
        <v>178</v>
      </c>
      <c r="P1885" s="9" t="s">
        <v>272</v>
      </c>
      <c r="Q1885" s="9" t="s">
        <v>219</v>
      </c>
      <c r="R1885" s="9">
        <v>0</v>
      </c>
      <c r="S1885" s="9">
        <v>35</v>
      </c>
      <c r="T1885" s="9" t="s">
        <v>136</v>
      </c>
      <c r="U1885" s="9" t="s">
        <v>140</v>
      </c>
      <c r="V1885" s="9" t="s">
        <v>4131</v>
      </c>
      <c r="W1885" s="9">
        <v>3</v>
      </c>
      <c r="X1885" s="9">
        <f>INDEX(SLA_Policy!$D$2:$D$5,MATCH(F1885,SLA_Policy!$A$2:$A$5,0))</f>
        <v>72</v>
      </c>
      <c r="Y1885" s="9" t="str">
        <f>IF(E1885="Cancelled","Excluded",IF(D1885="",IF((SLA_Policy!$B$8-B1885)*24&gt;X1885,"Open - Breached","Open - On Track"),IF((D1885-B1885)*24&lt;=X1885,"Met","Breached")))</f>
        <v>Met</v>
      </c>
    </row>
    <row r="1886" spans="1:25" x14ac:dyDescent="0.25">
      <c r="A1886" s="9" t="s">
        <v>4206</v>
      </c>
      <c r="B1886" s="23">
        <v>45981.300694444399</v>
      </c>
      <c r="C1886" s="23">
        <v>45981.302083333299</v>
      </c>
      <c r="D1886" s="23">
        <v>45981.324305555601</v>
      </c>
      <c r="E1886" s="9" t="s">
        <v>212</v>
      </c>
      <c r="F1886" s="9" t="s">
        <v>189</v>
      </c>
      <c r="G1886" s="9" t="s">
        <v>213</v>
      </c>
      <c r="H1886" s="9" t="s">
        <v>161</v>
      </c>
      <c r="I1886" s="9" t="s">
        <v>454</v>
      </c>
      <c r="J1886" s="9" t="s">
        <v>455</v>
      </c>
      <c r="K1886" s="9" t="s">
        <v>246</v>
      </c>
      <c r="L1886" s="9" t="s">
        <v>311</v>
      </c>
      <c r="M1886" s="9" t="s">
        <v>1509</v>
      </c>
      <c r="N1886" s="9" t="s">
        <v>198</v>
      </c>
      <c r="O1886" s="9" t="s">
        <v>116</v>
      </c>
      <c r="P1886" s="9" t="s">
        <v>525</v>
      </c>
      <c r="Q1886" s="9" t="s">
        <v>219</v>
      </c>
      <c r="R1886" s="9">
        <v>0</v>
      </c>
      <c r="S1886" s="9">
        <v>6</v>
      </c>
      <c r="U1886" s="9" t="s">
        <v>290</v>
      </c>
      <c r="W1886" s="9">
        <v>5</v>
      </c>
      <c r="X1886" s="9">
        <f>INDEX(SLA_Policy!$D$2:$D$5,MATCH(F1886,SLA_Policy!$A$2:$A$5,0))</f>
        <v>120</v>
      </c>
      <c r="Y1886" s="9" t="str">
        <f>IF(E1886="Cancelled","Excluded",IF(D1886="",IF((SLA_Policy!$B$8-B1886)*24&gt;X1886,"Open - Breached","Open - On Track"),IF((D1886-B1886)*24&lt;=X1886,"Met","Breached")))</f>
        <v>Met</v>
      </c>
    </row>
    <row r="1887" spans="1:25" x14ac:dyDescent="0.25">
      <c r="A1887" s="9" t="s">
        <v>4207</v>
      </c>
      <c r="B1887" s="23">
        <v>45981.304166666698</v>
      </c>
      <c r="C1887" s="23">
        <v>45981.315277777801</v>
      </c>
      <c r="D1887" s="23">
        <v>45982.323611111096</v>
      </c>
      <c r="E1887" s="9" t="s">
        <v>212</v>
      </c>
      <c r="F1887" s="9" t="s">
        <v>188</v>
      </c>
      <c r="G1887" s="9" t="s">
        <v>236</v>
      </c>
      <c r="H1887" s="9" t="s">
        <v>161</v>
      </c>
      <c r="I1887" s="9" t="s">
        <v>237</v>
      </c>
      <c r="J1887" s="9" t="s">
        <v>775</v>
      </c>
      <c r="K1887" s="9" t="s">
        <v>303</v>
      </c>
      <c r="L1887" s="9" t="s">
        <v>282</v>
      </c>
      <c r="M1887" s="9" t="s">
        <v>2714</v>
      </c>
      <c r="N1887" s="9" t="s">
        <v>199</v>
      </c>
      <c r="O1887" s="9" t="s">
        <v>177</v>
      </c>
      <c r="P1887" s="9" t="s">
        <v>300</v>
      </c>
      <c r="Q1887" s="9" t="s">
        <v>219</v>
      </c>
      <c r="R1887" s="9">
        <v>0</v>
      </c>
      <c r="S1887" s="9">
        <v>14</v>
      </c>
      <c r="U1887" s="9" t="s">
        <v>242</v>
      </c>
      <c r="X1887" s="9">
        <f>INDEX(SLA_Policy!$D$2:$D$5,MATCH(F1887,SLA_Policy!$A$2:$A$5,0))</f>
        <v>72</v>
      </c>
      <c r="Y1887" s="9" t="str">
        <f>IF(E1887="Cancelled","Excluded",IF(D1887="",IF((SLA_Policy!$B$8-B1887)*24&gt;X1887,"Open - Breached","Open - On Track"),IF((D1887-B1887)*24&lt;=X1887,"Met","Breached")))</f>
        <v>Met</v>
      </c>
    </row>
    <row r="1888" spans="1:25" x14ac:dyDescent="0.25">
      <c r="A1888" s="9" t="s">
        <v>4208</v>
      </c>
      <c r="B1888" s="23">
        <v>45981.307638888902</v>
      </c>
      <c r="C1888" s="23">
        <v>45981.308333333298</v>
      </c>
      <c r="D1888" s="23">
        <v>45981.364583333299</v>
      </c>
      <c r="E1888" s="9" t="s">
        <v>212</v>
      </c>
      <c r="F1888" s="9" t="s">
        <v>189</v>
      </c>
      <c r="G1888" s="9" t="s">
        <v>213</v>
      </c>
      <c r="H1888" s="9" t="s">
        <v>161</v>
      </c>
      <c r="I1888" s="9" t="s">
        <v>389</v>
      </c>
      <c r="J1888" s="9" t="s">
        <v>4209</v>
      </c>
      <c r="K1888" s="9" t="s">
        <v>246</v>
      </c>
      <c r="L1888" s="9" t="s">
        <v>216</v>
      </c>
      <c r="M1888" s="9" t="s">
        <v>3714</v>
      </c>
      <c r="N1888" s="9" t="s">
        <v>200</v>
      </c>
      <c r="O1888" s="9" t="s">
        <v>116</v>
      </c>
      <c r="P1888" s="9" t="s">
        <v>258</v>
      </c>
      <c r="Q1888" s="9" t="s">
        <v>219</v>
      </c>
      <c r="R1888" s="9">
        <v>0</v>
      </c>
      <c r="S1888" s="9">
        <v>17</v>
      </c>
      <c r="U1888" s="9" t="s">
        <v>290</v>
      </c>
      <c r="W1888" s="9">
        <v>5</v>
      </c>
      <c r="X1888" s="9">
        <f>INDEX(SLA_Policy!$D$2:$D$5,MATCH(F1888,SLA_Policy!$A$2:$A$5,0))</f>
        <v>120</v>
      </c>
      <c r="Y1888" s="9" t="str">
        <f>IF(E1888="Cancelled","Excluded",IF(D1888="",IF((SLA_Policy!$B$8-B1888)*24&gt;X1888,"Open - Breached","Open - On Track"),IF((D1888-B1888)*24&lt;=X1888,"Met","Breached")))</f>
        <v>Met</v>
      </c>
    </row>
    <row r="1889" spans="1:25" x14ac:dyDescent="0.25">
      <c r="A1889" s="9" t="s">
        <v>4210</v>
      </c>
      <c r="B1889" s="23">
        <v>45981.315277777801</v>
      </c>
      <c r="C1889" s="23">
        <v>45981.327083333301</v>
      </c>
      <c r="D1889" s="23">
        <v>45981.377083333296</v>
      </c>
      <c r="E1889" s="9" t="s">
        <v>212</v>
      </c>
      <c r="F1889" s="9" t="s">
        <v>187</v>
      </c>
      <c r="G1889" s="9" t="s">
        <v>213</v>
      </c>
      <c r="H1889" s="9" t="s">
        <v>161</v>
      </c>
      <c r="I1889" s="9" t="s">
        <v>297</v>
      </c>
      <c r="J1889" s="9" t="s">
        <v>4211</v>
      </c>
      <c r="K1889" s="9" t="s">
        <v>262</v>
      </c>
      <c r="L1889" s="9" t="s">
        <v>395</v>
      </c>
      <c r="M1889" s="9" t="s">
        <v>396</v>
      </c>
      <c r="N1889" s="9" t="s">
        <v>196</v>
      </c>
      <c r="O1889" s="9" t="s">
        <v>177</v>
      </c>
      <c r="P1889" s="9" t="s">
        <v>942</v>
      </c>
      <c r="Q1889" s="9" t="s">
        <v>273</v>
      </c>
      <c r="R1889" s="9">
        <v>0</v>
      </c>
      <c r="S1889" s="9">
        <v>23</v>
      </c>
      <c r="U1889" s="9" t="s">
        <v>290</v>
      </c>
      <c r="W1889" s="9">
        <v>5</v>
      </c>
      <c r="X1889" s="9">
        <f>INDEX(SLA_Policy!$D$2:$D$5,MATCH(F1889,SLA_Policy!$A$2:$A$5,0))</f>
        <v>8</v>
      </c>
      <c r="Y1889" s="9" t="str">
        <f>IF(E1889="Cancelled","Excluded",IF(D1889="",IF((SLA_Policy!$B$8-B1889)*24&gt;X1889,"Open - Breached","Open - On Track"),IF((D1889-B1889)*24&lt;=X1889,"Met","Breached")))</f>
        <v>Met</v>
      </c>
    </row>
    <row r="1890" spans="1:25" x14ac:dyDescent="0.25">
      <c r="A1890" s="9" t="s">
        <v>4212</v>
      </c>
      <c r="B1890" s="23">
        <v>45981.315277777801</v>
      </c>
      <c r="C1890" s="23">
        <v>45981.340972222199</v>
      </c>
      <c r="D1890" s="23">
        <v>45982.340277777803</v>
      </c>
      <c r="E1890" s="9" t="s">
        <v>212</v>
      </c>
      <c r="F1890" s="9" t="s">
        <v>188</v>
      </c>
      <c r="G1890" s="9" t="s">
        <v>213</v>
      </c>
      <c r="H1890" s="9" t="s">
        <v>167</v>
      </c>
      <c r="I1890" s="9" t="s">
        <v>362</v>
      </c>
      <c r="J1890" s="9" t="s">
        <v>1913</v>
      </c>
      <c r="K1890" s="9" t="s">
        <v>239</v>
      </c>
      <c r="L1890" s="9" t="s">
        <v>311</v>
      </c>
      <c r="M1890" s="9" t="s">
        <v>2196</v>
      </c>
      <c r="N1890" s="9" t="s">
        <v>196</v>
      </c>
      <c r="O1890" s="9" t="s">
        <v>116</v>
      </c>
      <c r="P1890" s="9" t="s">
        <v>590</v>
      </c>
      <c r="Q1890" s="9" t="s">
        <v>219</v>
      </c>
      <c r="R1890" s="9">
        <v>0</v>
      </c>
      <c r="S1890" s="9">
        <v>85</v>
      </c>
      <c r="U1890" s="9" t="s">
        <v>290</v>
      </c>
      <c r="X1890" s="9">
        <f>INDEX(SLA_Policy!$D$2:$D$5,MATCH(F1890,SLA_Policy!$A$2:$A$5,0))</f>
        <v>72</v>
      </c>
      <c r="Y1890" s="9" t="str">
        <f>IF(E1890="Cancelled","Excluded",IF(D1890="",IF((SLA_Policy!$B$8-B1890)*24&gt;X1890,"Open - Breached","Open - On Track"),IF((D1890-B1890)*24&lt;=X1890,"Met","Breached")))</f>
        <v>Met</v>
      </c>
    </row>
    <row r="1891" spans="1:25" x14ac:dyDescent="0.25">
      <c r="A1891" s="9" t="s">
        <v>4213</v>
      </c>
      <c r="B1891" s="23">
        <v>45981.322916666701</v>
      </c>
      <c r="C1891" s="23">
        <v>45981.328472222202</v>
      </c>
      <c r="D1891" s="23">
        <v>45985.372916666704</v>
      </c>
      <c r="E1891" s="9" t="s">
        <v>212</v>
      </c>
      <c r="F1891" s="9" t="s">
        <v>188</v>
      </c>
      <c r="G1891" s="9" t="s">
        <v>213</v>
      </c>
      <c r="H1891" s="9" t="s">
        <v>88</v>
      </c>
      <c r="I1891" s="9" t="s">
        <v>92</v>
      </c>
      <c r="J1891" s="9" t="s">
        <v>810</v>
      </c>
      <c r="K1891" s="9" t="s">
        <v>262</v>
      </c>
      <c r="L1891" s="9" t="s">
        <v>371</v>
      </c>
      <c r="M1891" s="9" t="s">
        <v>4214</v>
      </c>
      <c r="N1891" s="9" t="s">
        <v>198</v>
      </c>
      <c r="O1891" s="9" t="s">
        <v>116</v>
      </c>
      <c r="P1891" s="9" t="s">
        <v>218</v>
      </c>
      <c r="Q1891" s="9" t="s">
        <v>219</v>
      </c>
      <c r="R1891" s="9">
        <v>0</v>
      </c>
      <c r="S1891" s="9">
        <v>44</v>
      </c>
      <c r="T1891" s="9" t="s">
        <v>220</v>
      </c>
      <c r="U1891" s="9" t="s">
        <v>140</v>
      </c>
      <c r="V1891" s="9" t="s">
        <v>4131</v>
      </c>
      <c r="X1891" s="9">
        <f>INDEX(SLA_Policy!$D$2:$D$5,MATCH(F1891,SLA_Policy!$A$2:$A$5,0))</f>
        <v>72</v>
      </c>
      <c r="Y1891" s="9" t="str">
        <f>IF(E1891="Cancelled","Excluded",IF(D1891="",IF((SLA_Policy!$B$8-B1891)*24&gt;X1891,"Open - Breached","Open - On Track"),IF((D1891-B1891)*24&lt;=X1891,"Met","Breached")))</f>
        <v>Breached</v>
      </c>
    </row>
    <row r="1892" spans="1:25" x14ac:dyDescent="0.25">
      <c r="A1892" s="9" t="s">
        <v>4215</v>
      </c>
      <c r="B1892" s="23">
        <v>45981.335416666698</v>
      </c>
      <c r="C1892" s="23">
        <v>45981.336111111101</v>
      </c>
      <c r="D1892" s="23">
        <v>45985.379166666702</v>
      </c>
      <c r="E1892" s="9" t="s">
        <v>212</v>
      </c>
      <c r="F1892" s="9" t="s">
        <v>188</v>
      </c>
      <c r="G1892" s="9" t="s">
        <v>213</v>
      </c>
      <c r="H1892" s="9" t="s">
        <v>163</v>
      </c>
      <c r="I1892" s="9" t="s">
        <v>223</v>
      </c>
      <c r="J1892" s="9" t="s">
        <v>4216</v>
      </c>
      <c r="K1892" s="9" t="s">
        <v>246</v>
      </c>
      <c r="L1892" s="9" t="s">
        <v>226</v>
      </c>
      <c r="M1892" s="9" t="s">
        <v>1092</v>
      </c>
      <c r="N1892" s="9" t="s">
        <v>198</v>
      </c>
      <c r="O1892" s="9" t="s">
        <v>176</v>
      </c>
      <c r="P1892" s="9" t="s">
        <v>330</v>
      </c>
      <c r="Q1892" s="9" t="s">
        <v>219</v>
      </c>
      <c r="R1892" s="9">
        <v>0</v>
      </c>
      <c r="S1892" s="9">
        <v>49</v>
      </c>
      <c r="T1892" s="9" t="s">
        <v>229</v>
      </c>
      <c r="U1892" s="9" t="s">
        <v>230</v>
      </c>
      <c r="X1892" s="9">
        <f>INDEX(SLA_Policy!$D$2:$D$5,MATCH(F1892,SLA_Policy!$A$2:$A$5,0))</f>
        <v>72</v>
      </c>
      <c r="Y1892" s="9" t="str">
        <f>IF(E1892="Cancelled","Excluded",IF(D1892="",IF((SLA_Policy!$B$8-B1892)*24&gt;X1892,"Open - Breached","Open - On Track"),IF((D1892-B1892)*24&lt;=X1892,"Met","Breached")))</f>
        <v>Breached</v>
      </c>
    </row>
    <row r="1893" spans="1:25" x14ac:dyDescent="0.25">
      <c r="A1893" s="9" t="s">
        <v>4217</v>
      </c>
      <c r="B1893" s="23">
        <v>45981.348611111098</v>
      </c>
      <c r="C1893" s="23">
        <v>45981.411805555603</v>
      </c>
      <c r="D1893" s="23">
        <v>45982.338888888902</v>
      </c>
      <c r="E1893" s="9" t="s">
        <v>212</v>
      </c>
      <c r="F1893" s="9" t="s">
        <v>188</v>
      </c>
      <c r="G1893" s="9" t="s">
        <v>236</v>
      </c>
      <c r="H1893" s="9" t="s">
        <v>161</v>
      </c>
      <c r="I1893" s="9" t="s">
        <v>237</v>
      </c>
      <c r="J1893" s="9" t="s">
        <v>4218</v>
      </c>
      <c r="K1893" s="9" t="s">
        <v>246</v>
      </c>
      <c r="L1893" s="9" t="s">
        <v>307</v>
      </c>
      <c r="M1893" s="9" t="s">
        <v>2855</v>
      </c>
      <c r="N1893" s="9" t="s">
        <v>196</v>
      </c>
      <c r="O1893" s="9" t="s">
        <v>177</v>
      </c>
      <c r="P1893" s="9" t="s">
        <v>942</v>
      </c>
      <c r="Q1893" s="9" t="s">
        <v>219</v>
      </c>
      <c r="R1893" s="9">
        <v>0</v>
      </c>
      <c r="S1893" s="9">
        <v>17</v>
      </c>
      <c r="U1893" s="9" t="s">
        <v>242</v>
      </c>
      <c r="X1893" s="9">
        <f>INDEX(SLA_Policy!$D$2:$D$5,MATCH(F1893,SLA_Policy!$A$2:$A$5,0))</f>
        <v>72</v>
      </c>
      <c r="Y1893" s="9" t="str">
        <f>IF(E1893="Cancelled","Excluded",IF(D1893="",IF((SLA_Policy!$B$8-B1893)*24&gt;X1893,"Open - Breached","Open - On Track"),IF((D1893-B1893)*24&lt;=X1893,"Met","Breached")))</f>
        <v>Met</v>
      </c>
    </row>
    <row r="1894" spans="1:25" x14ac:dyDescent="0.25">
      <c r="A1894" s="9" t="s">
        <v>4219</v>
      </c>
      <c r="B1894" s="23">
        <v>45981.354166666701</v>
      </c>
      <c r="C1894" s="23">
        <v>45981.404166666704</v>
      </c>
      <c r="D1894" s="23">
        <v>45982.371527777803</v>
      </c>
      <c r="E1894" s="9" t="s">
        <v>212</v>
      </c>
      <c r="F1894" s="9" t="s">
        <v>189</v>
      </c>
      <c r="G1894" s="9" t="s">
        <v>236</v>
      </c>
      <c r="H1894" s="9" t="s">
        <v>164</v>
      </c>
      <c r="I1894" s="9" t="s">
        <v>421</v>
      </c>
      <c r="J1894" s="9" t="s">
        <v>1858</v>
      </c>
      <c r="K1894" s="9" t="s">
        <v>246</v>
      </c>
      <c r="L1894" s="9" t="s">
        <v>311</v>
      </c>
      <c r="M1894" s="9" t="s">
        <v>2910</v>
      </c>
      <c r="N1894" s="9" t="s">
        <v>196</v>
      </c>
      <c r="O1894" s="9" t="s">
        <v>180</v>
      </c>
      <c r="P1894" s="9" t="s">
        <v>381</v>
      </c>
      <c r="Q1894" s="9" t="s">
        <v>219</v>
      </c>
      <c r="R1894" s="9">
        <v>0</v>
      </c>
      <c r="S1894" s="9">
        <v>30</v>
      </c>
      <c r="T1894" s="9" t="s">
        <v>343</v>
      </c>
      <c r="U1894" s="9" t="s">
        <v>242</v>
      </c>
      <c r="X1894" s="9">
        <f>INDEX(SLA_Policy!$D$2:$D$5,MATCH(F1894,SLA_Policy!$A$2:$A$5,0))</f>
        <v>120</v>
      </c>
      <c r="Y1894" s="9" t="str">
        <f>IF(E1894="Cancelled","Excluded",IF(D1894="",IF((SLA_Policy!$B$8-B1894)*24&gt;X1894,"Open - Breached","Open - On Track"),IF((D1894-B1894)*24&lt;=X1894,"Met","Breached")))</f>
        <v>Met</v>
      </c>
    </row>
    <row r="1895" spans="1:25" x14ac:dyDescent="0.25">
      <c r="A1895" s="9" t="s">
        <v>4220</v>
      </c>
      <c r="B1895" s="23">
        <v>45981.358333333301</v>
      </c>
      <c r="C1895" s="23">
        <v>45981.407638888901</v>
      </c>
      <c r="D1895" s="23">
        <v>45982.408333333296</v>
      </c>
      <c r="E1895" s="9" t="s">
        <v>212</v>
      </c>
      <c r="F1895" s="9" t="s">
        <v>189</v>
      </c>
      <c r="G1895" s="9" t="s">
        <v>236</v>
      </c>
      <c r="H1895" s="9" t="s">
        <v>164</v>
      </c>
      <c r="I1895" s="9" t="s">
        <v>421</v>
      </c>
      <c r="J1895" s="9" t="s">
        <v>1010</v>
      </c>
      <c r="K1895" s="9" t="s">
        <v>303</v>
      </c>
      <c r="L1895" s="9" t="s">
        <v>216</v>
      </c>
      <c r="M1895" s="9" t="s">
        <v>647</v>
      </c>
      <c r="N1895" s="9" t="s">
        <v>196</v>
      </c>
      <c r="O1895" s="9" t="s">
        <v>180</v>
      </c>
      <c r="P1895" s="9" t="s">
        <v>278</v>
      </c>
      <c r="Q1895" s="9" t="s">
        <v>219</v>
      </c>
      <c r="R1895" s="9">
        <v>0</v>
      </c>
      <c r="S1895" s="9">
        <v>20</v>
      </c>
      <c r="T1895" s="9" t="s">
        <v>343</v>
      </c>
      <c r="U1895" s="9" t="s">
        <v>242</v>
      </c>
      <c r="X1895" s="9">
        <f>INDEX(SLA_Policy!$D$2:$D$5,MATCH(F1895,SLA_Policy!$A$2:$A$5,0))</f>
        <v>120</v>
      </c>
      <c r="Y1895" s="9" t="str">
        <f>IF(E1895="Cancelled","Excluded",IF(D1895="",IF((SLA_Policy!$B$8-B1895)*24&gt;X1895,"Open - Breached","Open - On Track"),IF((D1895-B1895)*24&lt;=X1895,"Met","Breached")))</f>
        <v>Met</v>
      </c>
    </row>
    <row r="1896" spans="1:25" x14ac:dyDescent="0.25">
      <c r="A1896" s="9" t="s">
        <v>4221</v>
      </c>
      <c r="B1896" s="23">
        <v>45981.363888888904</v>
      </c>
      <c r="C1896" s="23">
        <v>45981.465277777803</v>
      </c>
      <c r="D1896" s="23">
        <v>45982.559027777803</v>
      </c>
      <c r="E1896" s="9" t="s">
        <v>212</v>
      </c>
      <c r="F1896" s="9" t="s">
        <v>189</v>
      </c>
      <c r="G1896" s="9" t="s">
        <v>236</v>
      </c>
      <c r="H1896" s="9" t="s">
        <v>164</v>
      </c>
      <c r="I1896" s="9" t="s">
        <v>421</v>
      </c>
      <c r="J1896" s="9" t="s">
        <v>3731</v>
      </c>
      <c r="K1896" s="9" t="s">
        <v>215</v>
      </c>
      <c r="L1896" s="9" t="s">
        <v>216</v>
      </c>
      <c r="M1896" s="9" t="s">
        <v>4222</v>
      </c>
      <c r="N1896" s="9" t="s">
        <v>196</v>
      </c>
      <c r="O1896" s="9" t="s">
        <v>180</v>
      </c>
      <c r="P1896" s="9" t="s">
        <v>278</v>
      </c>
      <c r="Q1896" s="9" t="s">
        <v>273</v>
      </c>
      <c r="R1896" s="9">
        <v>0</v>
      </c>
      <c r="S1896" s="9">
        <v>25</v>
      </c>
      <c r="T1896" s="9" t="s">
        <v>343</v>
      </c>
      <c r="U1896" s="9" t="s">
        <v>242</v>
      </c>
      <c r="X1896" s="9">
        <f>INDEX(SLA_Policy!$D$2:$D$5,MATCH(F1896,SLA_Policy!$A$2:$A$5,0))</f>
        <v>120</v>
      </c>
      <c r="Y1896" s="9" t="str">
        <f>IF(E1896="Cancelled","Excluded",IF(D1896="",IF((SLA_Policy!$B$8-B1896)*24&gt;X1896,"Open - Breached","Open - On Track"),IF((D1896-B1896)*24&lt;=X1896,"Met","Breached")))</f>
        <v>Met</v>
      </c>
    </row>
    <row r="1897" spans="1:25" x14ac:dyDescent="0.25">
      <c r="A1897" s="9" t="s">
        <v>4223</v>
      </c>
      <c r="B1897" s="23">
        <v>45981.371527777803</v>
      </c>
      <c r="C1897" s="23">
        <v>45981.372222222199</v>
      </c>
      <c r="D1897" s="23">
        <v>45982.368750000001</v>
      </c>
      <c r="E1897" s="9" t="s">
        <v>212</v>
      </c>
      <c r="F1897" s="9" t="s">
        <v>188</v>
      </c>
      <c r="G1897" s="9" t="s">
        <v>213</v>
      </c>
      <c r="H1897" s="9" t="s">
        <v>163</v>
      </c>
      <c r="I1897" s="9" t="s">
        <v>223</v>
      </c>
      <c r="J1897" s="9" t="s">
        <v>1514</v>
      </c>
      <c r="K1897" s="9" t="s">
        <v>246</v>
      </c>
      <c r="L1897" s="9" t="s">
        <v>216</v>
      </c>
      <c r="M1897" s="9" t="s">
        <v>944</v>
      </c>
      <c r="N1897" s="9" t="s">
        <v>200</v>
      </c>
      <c r="O1897" s="9" t="s">
        <v>176</v>
      </c>
      <c r="P1897" s="9" t="s">
        <v>570</v>
      </c>
      <c r="Q1897" s="9" t="s">
        <v>219</v>
      </c>
      <c r="R1897" s="9">
        <v>0</v>
      </c>
      <c r="S1897" s="9">
        <v>29</v>
      </c>
      <c r="T1897" s="9" t="s">
        <v>229</v>
      </c>
      <c r="U1897" s="9" t="s">
        <v>230</v>
      </c>
      <c r="W1897" s="9">
        <v>4</v>
      </c>
      <c r="X1897" s="9">
        <f>INDEX(SLA_Policy!$D$2:$D$5,MATCH(F1897,SLA_Policy!$A$2:$A$5,0))</f>
        <v>72</v>
      </c>
      <c r="Y1897" s="9" t="str">
        <f>IF(E1897="Cancelled","Excluded",IF(D1897="",IF((SLA_Policy!$B$8-B1897)*24&gt;X1897,"Open - Breached","Open - On Track"),IF((D1897-B1897)*24&lt;=X1897,"Met","Breached")))</f>
        <v>Met</v>
      </c>
    </row>
    <row r="1898" spans="1:25" x14ac:dyDescent="0.25">
      <c r="A1898" s="9" t="s">
        <v>4224</v>
      </c>
      <c r="B1898" s="23">
        <v>45981.373611111099</v>
      </c>
      <c r="C1898" s="23">
        <v>45981.381944444503</v>
      </c>
      <c r="D1898" s="23">
        <v>45981.743055555598</v>
      </c>
      <c r="E1898" s="9" t="s">
        <v>212</v>
      </c>
      <c r="F1898" s="9" t="s">
        <v>188</v>
      </c>
      <c r="G1898" s="9" t="s">
        <v>213</v>
      </c>
      <c r="H1898" s="9" t="s">
        <v>164</v>
      </c>
      <c r="I1898" s="9" t="s">
        <v>260</v>
      </c>
      <c r="J1898" s="9" t="s">
        <v>1000</v>
      </c>
      <c r="K1898" s="9" t="s">
        <v>410</v>
      </c>
      <c r="L1898" s="9" t="s">
        <v>311</v>
      </c>
      <c r="M1898" s="9" t="s">
        <v>480</v>
      </c>
      <c r="N1898" s="9" t="s">
        <v>198</v>
      </c>
      <c r="O1898" s="9" t="s">
        <v>180</v>
      </c>
      <c r="P1898" s="9" t="s">
        <v>278</v>
      </c>
      <c r="Q1898" s="9" t="s">
        <v>219</v>
      </c>
      <c r="R1898" s="9">
        <v>0</v>
      </c>
      <c r="S1898" s="9">
        <v>32</v>
      </c>
      <c r="T1898" s="9" t="s">
        <v>265</v>
      </c>
      <c r="U1898" s="9" t="s">
        <v>266</v>
      </c>
      <c r="X1898" s="9">
        <f>INDEX(SLA_Policy!$D$2:$D$5,MATCH(F1898,SLA_Policy!$A$2:$A$5,0))</f>
        <v>72</v>
      </c>
      <c r="Y1898" s="9" t="str">
        <f>IF(E1898="Cancelled","Excluded",IF(D1898="",IF((SLA_Policy!$B$8-B1898)*24&gt;X1898,"Open - Breached","Open - On Track"),IF((D1898-B1898)*24&lt;=X1898,"Met","Breached")))</f>
        <v>Met</v>
      </c>
    </row>
    <row r="1899" spans="1:25" x14ac:dyDescent="0.25">
      <c r="A1899" s="9" t="s">
        <v>4225</v>
      </c>
      <c r="B1899" s="23">
        <v>45981.374305555597</v>
      </c>
      <c r="C1899" s="23">
        <v>45981.425000000003</v>
      </c>
      <c r="D1899" s="23">
        <v>45981.592361111099</v>
      </c>
      <c r="E1899" s="9" t="s">
        <v>212</v>
      </c>
      <c r="F1899" s="9" t="s">
        <v>188</v>
      </c>
      <c r="G1899" s="9" t="s">
        <v>236</v>
      </c>
      <c r="H1899" s="9" t="s">
        <v>167</v>
      </c>
      <c r="I1899" s="9" t="s">
        <v>255</v>
      </c>
      <c r="J1899" s="9" t="s">
        <v>4226</v>
      </c>
      <c r="K1899" s="9" t="s">
        <v>215</v>
      </c>
      <c r="L1899" s="9" t="s">
        <v>216</v>
      </c>
      <c r="M1899" s="9" t="s">
        <v>4227</v>
      </c>
      <c r="N1899" s="9" t="s">
        <v>196</v>
      </c>
      <c r="O1899" s="9" t="s">
        <v>176</v>
      </c>
      <c r="P1899" s="9" t="s">
        <v>253</v>
      </c>
      <c r="Q1899" s="9" t="s">
        <v>219</v>
      </c>
      <c r="R1899" s="9">
        <v>0</v>
      </c>
      <c r="S1899" s="9">
        <v>23</v>
      </c>
      <c r="U1899" s="9" t="s">
        <v>242</v>
      </c>
      <c r="W1899" s="9">
        <v>4</v>
      </c>
      <c r="X1899" s="9">
        <f>INDEX(SLA_Policy!$D$2:$D$5,MATCH(F1899,SLA_Policy!$A$2:$A$5,0))</f>
        <v>72</v>
      </c>
      <c r="Y1899" s="9" t="str">
        <f>IF(E1899="Cancelled","Excluded",IF(D1899="",IF((SLA_Policy!$B$8-B1899)*24&gt;X1899,"Open - Breached","Open - On Track"),IF((D1899-B1899)*24&lt;=X1899,"Met","Breached")))</f>
        <v>Met</v>
      </c>
    </row>
    <row r="1900" spans="1:25" x14ac:dyDescent="0.25">
      <c r="A1900" s="9" t="s">
        <v>4228</v>
      </c>
      <c r="B1900" s="23">
        <v>45981.379861111098</v>
      </c>
      <c r="C1900" s="23">
        <v>45981.410416666702</v>
      </c>
      <c r="D1900" s="23">
        <v>45982.3618055556</v>
      </c>
      <c r="E1900" s="9" t="s">
        <v>212</v>
      </c>
      <c r="F1900" s="9" t="s">
        <v>189</v>
      </c>
      <c r="G1900" s="9" t="s">
        <v>213</v>
      </c>
      <c r="H1900" s="9" t="s">
        <v>165</v>
      </c>
      <c r="I1900" s="9" t="s">
        <v>469</v>
      </c>
      <c r="J1900" s="9" t="s">
        <v>1233</v>
      </c>
      <c r="K1900" s="9" t="s">
        <v>246</v>
      </c>
      <c r="L1900" s="9" t="s">
        <v>293</v>
      </c>
      <c r="M1900" s="9" t="s">
        <v>3063</v>
      </c>
      <c r="N1900" s="9" t="s">
        <v>196</v>
      </c>
      <c r="O1900" s="9" t="s">
        <v>176</v>
      </c>
      <c r="P1900" s="9" t="s">
        <v>503</v>
      </c>
      <c r="Q1900" s="9" t="s">
        <v>219</v>
      </c>
      <c r="R1900" s="9">
        <v>0</v>
      </c>
      <c r="S1900" s="9">
        <v>29</v>
      </c>
      <c r="U1900" s="9" t="s">
        <v>266</v>
      </c>
      <c r="X1900" s="9">
        <f>INDEX(SLA_Policy!$D$2:$D$5,MATCH(F1900,SLA_Policy!$A$2:$A$5,0))</f>
        <v>120</v>
      </c>
      <c r="Y1900" s="9" t="str">
        <f>IF(E1900="Cancelled","Excluded",IF(D1900="",IF((SLA_Policy!$B$8-B1900)*24&gt;X1900,"Open - Breached","Open - On Track"),IF((D1900-B1900)*24&lt;=X1900,"Met","Breached")))</f>
        <v>Met</v>
      </c>
    </row>
    <row r="1901" spans="1:25" x14ac:dyDescent="0.25">
      <c r="A1901" s="9" t="s">
        <v>4229</v>
      </c>
      <c r="B1901" s="23">
        <v>45981.388888888898</v>
      </c>
      <c r="C1901" s="23">
        <v>45981.605555555601</v>
      </c>
      <c r="D1901" s="23">
        <v>45981.690972222197</v>
      </c>
      <c r="E1901" s="9" t="s">
        <v>212</v>
      </c>
      <c r="F1901" s="9" t="s">
        <v>189</v>
      </c>
      <c r="G1901" s="9" t="s">
        <v>236</v>
      </c>
      <c r="H1901" s="9" t="s">
        <v>164</v>
      </c>
      <c r="I1901" s="9" t="s">
        <v>421</v>
      </c>
      <c r="J1901" s="9" t="s">
        <v>2131</v>
      </c>
      <c r="K1901" s="9" t="s">
        <v>303</v>
      </c>
      <c r="L1901" s="9" t="s">
        <v>216</v>
      </c>
      <c r="M1901" s="9" t="s">
        <v>2680</v>
      </c>
      <c r="N1901" s="9" t="s">
        <v>197</v>
      </c>
      <c r="O1901" s="9" t="s">
        <v>180</v>
      </c>
      <c r="P1901" s="9" t="s">
        <v>318</v>
      </c>
      <c r="Q1901" s="9" t="s">
        <v>219</v>
      </c>
      <c r="R1901" s="9">
        <v>0</v>
      </c>
      <c r="S1901" s="9">
        <v>10</v>
      </c>
      <c r="T1901" s="9" t="s">
        <v>343</v>
      </c>
      <c r="U1901" s="9" t="s">
        <v>242</v>
      </c>
      <c r="W1901" s="9">
        <v>4</v>
      </c>
      <c r="X1901" s="9">
        <f>INDEX(SLA_Policy!$D$2:$D$5,MATCH(F1901,SLA_Policy!$A$2:$A$5,0))</f>
        <v>120</v>
      </c>
      <c r="Y1901" s="9" t="str">
        <f>IF(E1901="Cancelled","Excluded",IF(D1901="",IF((SLA_Policy!$B$8-B1901)*24&gt;X1901,"Open - Breached","Open - On Track"),IF((D1901-B1901)*24&lt;=X1901,"Met","Breached")))</f>
        <v>Met</v>
      </c>
    </row>
    <row r="1902" spans="1:25" x14ac:dyDescent="0.25">
      <c r="A1902" s="9" t="s">
        <v>4230</v>
      </c>
      <c r="B1902" s="23">
        <v>45981.393750000003</v>
      </c>
      <c r="C1902" s="23">
        <v>45981.398611111101</v>
      </c>
      <c r="D1902" s="23">
        <v>45981.752777777801</v>
      </c>
      <c r="E1902" s="9" t="s">
        <v>212</v>
      </c>
      <c r="F1902" s="9" t="s">
        <v>188</v>
      </c>
      <c r="G1902" s="9" t="s">
        <v>213</v>
      </c>
      <c r="H1902" s="9" t="s">
        <v>164</v>
      </c>
      <c r="I1902" s="9" t="s">
        <v>478</v>
      </c>
      <c r="J1902" s="9" t="s">
        <v>1525</v>
      </c>
      <c r="K1902" s="9" t="s">
        <v>303</v>
      </c>
      <c r="L1902" s="9" t="s">
        <v>226</v>
      </c>
      <c r="M1902" s="9" t="s">
        <v>906</v>
      </c>
      <c r="N1902" s="9" t="s">
        <v>200</v>
      </c>
      <c r="O1902" s="9" t="s">
        <v>116</v>
      </c>
      <c r="P1902" s="9" t="s">
        <v>551</v>
      </c>
      <c r="Q1902" s="9" t="s">
        <v>219</v>
      </c>
      <c r="R1902" s="9">
        <v>0</v>
      </c>
      <c r="S1902" s="9">
        <v>40</v>
      </c>
      <c r="T1902" s="9" t="s">
        <v>464</v>
      </c>
      <c r="U1902" s="9" t="s">
        <v>266</v>
      </c>
      <c r="X1902" s="9">
        <f>INDEX(SLA_Policy!$D$2:$D$5,MATCH(F1902,SLA_Policy!$A$2:$A$5,0))</f>
        <v>72</v>
      </c>
      <c r="Y1902" s="9" t="str">
        <f>IF(E1902="Cancelled","Excluded",IF(D1902="",IF((SLA_Policy!$B$8-B1902)*24&gt;X1902,"Open - Breached","Open - On Track"),IF((D1902-B1902)*24&lt;=X1902,"Met","Breached")))</f>
        <v>Met</v>
      </c>
    </row>
    <row r="1903" spans="1:25" x14ac:dyDescent="0.25">
      <c r="A1903" s="9" t="s">
        <v>4231</v>
      </c>
      <c r="B1903" s="23">
        <v>45981.401388888902</v>
      </c>
      <c r="C1903" s="23">
        <v>45981.402777777803</v>
      </c>
      <c r="D1903" s="23">
        <v>45982.375694444498</v>
      </c>
      <c r="E1903" s="9" t="s">
        <v>212</v>
      </c>
      <c r="F1903" s="9" t="s">
        <v>188</v>
      </c>
      <c r="G1903" s="9" t="s">
        <v>213</v>
      </c>
      <c r="H1903" s="9" t="s">
        <v>163</v>
      </c>
      <c r="I1903" s="9" t="s">
        <v>223</v>
      </c>
      <c r="J1903" s="9" t="s">
        <v>4232</v>
      </c>
      <c r="K1903" s="9" t="s">
        <v>239</v>
      </c>
      <c r="L1903" s="9" t="s">
        <v>216</v>
      </c>
      <c r="M1903" s="9" t="s">
        <v>806</v>
      </c>
      <c r="N1903" s="9" t="s">
        <v>200</v>
      </c>
      <c r="O1903" s="9" t="s">
        <v>176</v>
      </c>
      <c r="P1903" s="9" t="s">
        <v>503</v>
      </c>
      <c r="Q1903" s="9" t="s">
        <v>219</v>
      </c>
      <c r="R1903" s="9">
        <v>1</v>
      </c>
      <c r="S1903" s="9">
        <v>66</v>
      </c>
      <c r="T1903" s="9" t="s">
        <v>220</v>
      </c>
      <c r="U1903" s="9" t="s">
        <v>376</v>
      </c>
      <c r="W1903" s="9">
        <v>5</v>
      </c>
      <c r="X1903" s="9">
        <f>INDEX(SLA_Policy!$D$2:$D$5,MATCH(F1903,SLA_Policy!$A$2:$A$5,0))</f>
        <v>72</v>
      </c>
      <c r="Y1903" s="9" t="str">
        <f>IF(E1903="Cancelled","Excluded",IF(D1903="",IF((SLA_Policy!$B$8-B1903)*24&gt;X1903,"Open - Breached","Open - On Track"),IF((D1903-B1903)*24&lt;=X1903,"Met","Breached")))</f>
        <v>Met</v>
      </c>
    </row>
    <row r="1904" spans="1:25" x14ac:dyDescent="0.25">
      <c r="A1904" s="9" t="s">
        <v>4233</v>
      </c>
      <c r="B1904" s="23">
        <v>45981.411111111098</v>
      </c>
      <c r="C1904" s="23">
        <v>45981.411805555603</v>
      </c>
      <c r="D1904" s="23">
        <v>45981.4819444444</v>
      </c>
      <c r="E1904" s="9" t="s">
        <v>212</v>
      </c>
      <c r="F1904" s="9" t="s">
        <v>188</v>
      </c>
      <c r="G1904" s="9" t="s">
        <v>213</v>
      </c>
      <c r="H1904" s="9" t="s">
        <v>161</v>
      </c>
      <c r="I1904" s="9" t="s">
        <v>389</v>
      </c>
      <c r="J1904" s="9" t="s">
        <v>435</v>
      </c>
      <c r="K1904" s="9" t="s">
        <v>215</v>
      </c>
      <c r="L1904" s="9" t="s">
        <v>270</v>
      </c>
      <c r="M1904" s="9" t="s">
        <v>1266</v>
      </c>
      <c r="N1904" s="9" t="s">
        <v>198</v>
      </c>
      <c r="O1904" s="9" t="s">
        <v>116</v>
      </c>
      <c r="P1904" s="9" t="s">
        <v>295</v>
      </c>
      <c r="Q1904" s="9" t="s">
        <v>219</v>
      </c>
      <c r="R1904" s="9">
        <v>0</v>
      </c>
      <c r="S1904" s="9">
        <v>2</v>
      </c>
      <c r="U1904" s="9" t="s">
        <v>221</v>
      </c>
      <c r="X1904" s="9">
        <f>INDEX(SLA_Policy!$D$2:$D$5,MATCH(F1904,SLA_Policy!$A$2:$A$5,0))</f>
        <v>72</v>
      </c>
      <c r="Y1904" s="9" t="str">
        <f>IF(E1904="Cancelled","Excluded",IF(D1904="",IF((SLA_Policy!$B$8-B1904)*24&gt;X1904,"Open - Breached","Open - On Track"),IF((D1904-B1904)*24&lt;=X1904,"Met","Breached")))</f>
        <v>Met</v>
      </c>
    </row>
    <row r="1905" spans="1:25" x14ac:dyDescent="0.25">
      <c r="A1905" s="9" t="s">
        <v>4234</v>
      </c>
      <c r="B1905" s="23">
        <v>45981.413194444503</v>
      </c>
      <c r="C1905" s="23">
        <v>45982.318055555603</v>
      </c>
      <c r="D1905" s="23">
        <v>45986.403472222199</v>
      </c>
      <c r="E1905" s="9" t="s">
        <v>212</v>
      </c>
      <c r="F1905" s="9" t="s">
        <v>189</v>
      </c>
      <c r="G1905" s="9" t="s">
        <v>236</v>
      </c>
      <c r="H1905" s="9" t="s">
        <v>164</v>
      </c>
      <c r="I1905" s="9" t="s">
        <v>421</v>
      </c>
      <c r="J1905" s="9" t="s">
        <v>3731</v>
      </c>
      <c r="K1905" s="9" t="s">
        <v>246</v>
      </c>
      <c r="L1905" s="9" t="s">
        <v>311</v>
      </c>
      <c r="M1905" s="9" t="s">
        <v>4235</v>
      </c>
      <c r="N1905" s="9" t="s">
        <v>196</v>
      </c>
      <c r="O1905" s="9" t="s">
        <v>180</v>
      </c>
      <c r="P1905" s="9" t="s">
        <v>278</v>
      </c>
      <c r="Q1905" s="9" t="s">
        <v>273</v>
      </c>
      <c r="R1905" s="9">
        <v>0</v>
      </c>
      <c r="S1905" s="9">
        <v>28</v>
      </c>
      <c r="T1905" s="9" t="s">
        <v>343</v>
      </c>
      <c r="U1905" s="9" t="s">
        <v>242</v>
      </c>
      <c r="W1905" s="9">
        <v>4</v>
      </c>
      <c r="X1905" s="9">
        <f>INDEX(SLA_Policy!$D$2:$D$5,MATCH(F1905,SLA_Policy!$A$2:$A$5,0))</f>
        <v>120</v>
      </c>
      <c r="Y1905" s="9" t="str">
        <f>IF(E1905="Cancelled","Excluded",IF(D1905="",IF((SLA_Policy!$B$8-B1905)*24&gt;X1905,"Open - Breached","Open - On Track"),IF((D1905-B1905)*24&lt;=X1905,"Met","Breached")))</f>
        <v>Met</v>
      </c>
    </row>
    <row r="1906" spans="1:25" x14ac:dyDescent="0.25">
      <c r="A1906" s="9" t="s">
        <v>4236</v>
      </c>
      <c r="B1906" s="23">
        <v>45981.422222222202</v>
      </c>
      <c r="C1906" s="23">
        <v>45981.4284722222</v>
      </c>
      <c r="D1906" s="23">
        <v>45981.4555555556</v>
      </c>
      <c r="E1906" s="9" t="s">
        <v>212</v>
      </c>
      <c r="F1906" s="9" t="s">
        <v>187</v>
      </c>
      <c r="G1906" s="9" t="s">
        <v>213</v>
      </c>
      <c r="H1906" s="9" t="s">
        <v>162</v>
      </c>
      <c r="I1906" s="9" t="s">
        <v>345</v>
      </c>
      <c r="J1906" s="9" t="s">
        <v>429</v>
      </c>
      <c r="K1906" s="9" t="s">
        <v>239</v>
      </c>
      <c r="L1906" s="9" t="s">
        <v>216</v>
      </c>
      <c r="M1906" s="9" t="s">
        <v>1952</v>
      </c>
      <c r="N1906" s="9" t="s">
        <v>196</v>
      </c>
      <c r="O1906" s="9" t="s">
        <v>179</v>
      </c>
      <c r="P1906" s="9" t="s">
        <v>264</v>
      </c>
      <c r="Q1906" s="9" t="s">
        <v>273</v>
      </c>
      <c r="R1906" s="9">
        <v>0</v>
      </c>
      <c r="S1906" s="9">
        <v>42</v>
      </c>
      <c r="U1906" s="9" t="s">
        <v>266</v>
      </c>
      <c r="X1906" s="9">
        <f>INDEX(SLA_Policy!$D$2:$D$5,MATCH(F1906,SLA_Policy!$A$2:$A$5,0))</f>
        <v>8</v>
      </c>
      <c r="Y1906" s="9" t="str">
        <f>IF(E1906="Cancelled","Excluded",IF(D1906="",IF((SLA_Policy!$B$8-B1906)*24&gt;X1906,"Open - Breached","Open - On Track"),IF((D1906-B1906)*24&lt;=X1906,"Met","Breached")))</f>
        <v>Met</v>
      </c>
    </row>
    <row r="1907" spans="1:25" x14ac:dyDescent="0.25">
      <c r="A1907" s="9" t="s">
        <v>4237</v>
      </c>
      <c r="B1907" s="23">
        <v>45981.422916666699</v>
      </c>
      <c r="C1907" s="23">
        <v>45982.297222222202</v>
      </c>
      <c r="D1907" s="23">
        <v>45982.318749999999</v>
      </c>
      <c r="E1907" s="9" t="s">
        <v>212</v>
      </c>
      <c r="F1907" s="9" t="s">
        <v>189</v>
      </c>
      <c r="G1907" s="9" t="s">
        <v>236</v>
      </c>
      <c r="H1907" s="9" t="s">
        <v>167</v>
      </c>
      <c r="I1907" s="9" t="s">
        <v>255</v>
      </c>
      <c r="J1907" s="9" t="s">
        <v>3960</v>
      </c>
      <c r="K1907" s="9" t="s">
        <v>303</v>
      </c>
      <c r="L1907" s="9" t="s">
        <v>104</v>
      </c>
      <c r="M1907" s="9" t="s">
        <v>573</v>
      </c>
      <c r="N1907" s="9" t="s">
        <v>196</v>
      </c>
      <c r="O1907" s="9" t="s">
        <v>116</v>
      </c>
      <c r="P1907" s="9" t="s">
        <v>218</v>
      </c>
      <c r="Q1907" s="9" t="s">
        <v>219</v>
      </c>
      <c r="R1907" s="9">
        <v>0</v>
      </c>
      <c r="S1907" s="9">
        <v>31</v>
      </c>
      <c r="U1907" s="9" t="s">
        <v>242</v>
      </c>
      <c r="W1907" s="9">
        <v>5</v>
      </c>
      <c r="X1907" s="9">
        <f>INDEX(SLA_Policy!$D$2:$D$5,MATCH(F1907,SLA_Policy!$A$2:$A$5,0))</f>
        <v>120</v>
      </c>
      <c r="Y1907" s="9" t="str">
        <f>IF(E1907="Cancelled","Excluded",IF(D1907="",IF((SLA_Policy!$B$8-B1907)*24&gt;X1907,"Open - Breached","Open - On Track"),IF((D1907-B1907)*24&lt;=X1907,"Met","Breached")))</f>
        <v>Met</v>
      </c>
    </row>
    <row r="1908" spans="1:25" x14ac:dyDescent="0.25">
      <c r="A1908" s="9" t="s">
        <v>4238</v>
      </c>
      <c r="B1908" s="23">
        <v>45981.4243055556</v>
      </c>
      <c r="C1908" s="23">
        <v>45981.425694444399</v>
      </c>
      <c r="D1908" s="23">
        <v>45981.458333333299</v>
      </c>
      <c r="E1908" s="9" t="s">
        <v>212</v>
      </c>
      <c r="F1908" s="9" t="s">
        <v>187</v>
      </c>
      <c r="G1908" s="9" t="s">
        <v>213</v>
      </c>
      <c r="H1908" s="9" t="s">
        <v>166</v>
      </c>
      <c r="I1908" s="9" t="s">
        <v>286</v>
      </c>
      <c r="J1908" s="9" t="s">
        <v>2717</v>
      </c>
      <c r="K1908" s="9" t="s">
        <v>215</v>
      </c>
      <c r="L1908" s="9" t="s">
        <v>104</v>
      </c>
      <c r="M1908" s="9" t="s">
        <v>1442</v>
      </c>
      <c r="N1908" s="9" t="s">
        <v>197</v>
      </c>
      <c r="O1908" s="9" t="s">
        <v>181</v>
      </c>
      <c r="P1908" s="9" t="s">
        <v>445</v>
      </c>
      <c r="Q1908" s="9" t="s">
        <v>273</v>
      </c>
      <c r="R1908" s="9">
        <v>0</v>
      </c>
      <c r="S1908" s="9">
        <v>20</v>
      </c>
      <c r="U1908" s="9" t="s">
        <v>290</v>
      </c>
      <c r="X1908" s="9">
        <f>INDEX(SLA_Policy!$D$2:$D$5,MATCH(F1908,SLA_Policy!$A$2:$A$5,0))</f>
        <v>8</v>
      </c>
      <c r="Y1908" s="9" t="str">
        <f>IF(E1908="Cancelled","Excluded",IF(D1908="",IF((SLA_Policy!$B$8-B1908)*24&gt;X1908,"Open - Breached","Open - On Track"),IF((D1908-B1908)*24&lt;=X1908,"Met","Breached")))</f>
        <v>Met</v>
      </c>
    </row>
    <row r="1909" spans="1:25" x14ac:dyDescent="0.25">
      <c r="A1909" s="9" t="s">
        <v>4239</v>
      </c>
      <c r="B1909" s="23">
        <v>45981.4243055556</v>
      </c>
      <c r="C1909" s="23">
        <v>45981.542361111096</v>
      </c>
      <c r="D1909" s="23">
        <v>45982.331944444399</v>
      </c>
      <c r="E1909" s="9" t="s">
        <v>212</v>
      </c>
      <c r="F1909" s="9" t="s">
        <v>189</v>
      </c>
      <c r="G1909" s="9" t="s">
        <v>236</v>
      </c>
      <c r="H1909" s="9" t="s">
        <v>163</v>
      </c>
      <c r="I1909" s="9" t="s">
        <v>315</v>
      </c>
      <c r="J1909" s="9" t="s">
        <v>585</v>
      </c>
      <c r="K1909" s="9" t="s">
        <v>225</v>
      </c>
      <c r="L1909" s="9" t="s">
        <v>293</v>
      </c>
      <c r="M1909" s="9" t="s">
        <v>4240</v>
      </c>
      <c r="N1909" s="9" t="s">
        <v>196</v>
      </c>
      <c r="O1909" s="9" t="s">
        <v>180</v>
      </c>
      <c r="P1909" s="9" t="s">
        <v>318</v>
      </c>
      <c r="Q1909" s="9" t="s">
        <v>219</v>
      </c>
      <c r="R1909" s="9">
        <v>0</v>
      </c>
      <c r="S1909" s="9">
        <v>85</v>
      </c>
      <c r="T1909" s="9" t="s">
        <v>229</v>
      </c>
      <c r="U1909" s="9" t="s">
        <v>242</v>
      </c>
      <c r="X1909" s="9">
        <f>INDEX(SLA_Policy!$D$2:$D$5,MATCH(F1909,SLA_Policy!$A$2:$A$5,0))</f>
        <v>120</v>
      </c>
      <c r="Y1909" s="9" t="str">
        <f>IF(E1909="Cancelled","Excluded",IF(D1909="",IF((SLA_Policy!$B$8-B1909)*24&gt;X1909,"Open - Breached","Open - On Track"),IF((D1909-B1909)*24&lt;=X1909,"Met","Breached")))</f>
        <v>Met</v>
      </c>
    </row>
    <row r="1910" spans="1:25" x14ac:dyDescent="0.25">
      <c r="A1910" s="9" t="s">
        <v>4241</v>
      </c>
      <c r="B1910" s="23">
        <v>45981.4284722222</v>
      </c>
      <c r="E1910" s="9" t="s">
        <v>649</v>
      </c>
      <c r="F1910" s="9" t="s">
        <v>188</v>
      </c>
      <c r="G1910" s="9" t="s">
        <v>213</v>
      </c>
      <c r="H1910" s="9" t="s">
        <v>167</v>
      </c>
      <c r="I1910" s="9" t="s">
        <v>362</v>
      </c>
      <c r="J1910" s="9" t="s">
        <v>1541</v>
      </c>
      <c r="K1910" s="9" t="s">
        <v>215</v>
      </c>
      <c r="L1910" s="9" t="s">
        <v>104</v>
      </c>
      <c r="M1910" s="9" t="s">
        <v>4242</v>
      </c>
      <c r="N1910" s="9" t="s">
        <v>196</v>
      </c>
      <c r="O1910" s="9" t="s">
        <v>176</v>
      </c>
      <c r="P1910" s="9" t="s">
        <v>253</v>
      </c>
      <c r="Q1910" s="9" t="s">
        <v>219</v>
      </c>
      <c r="R1910" s="9">
        <v>0</v>
      </c>
      <c r="S1910" s="9">
        <v>3</v>
      </c>
      <c r="X1910" s="9">
        <f>INDEX(SLA_Policy!$D$2:$D$5,MATCH(F1910,SLA_Policy!$A$2:$A$5,0))</f>
        <v>72</v>
      </c>
      <c r="Y1910" s="9" t="str">
        <f>IF(E1910="Cancelled","Excluded",IF(D1910="",IF((SLA_Policy!$B$8-B1910)*24&gt;X1910,"Open - Breached","Open - On Track"),IF((D1910-B1910)*24&lt;=X1910,"Met","Breached")))</f>
        <v>Excluded</v>
      </c>
    </row>
    <row r="1911" spans="1:25" x14ac:dyDescent="0.25">
      <c r="A1911" s="9" t="s">
        <v>4243</v>
      </c>
      <c r="B1911" s="23">
        <v>45981.4284722222</v>
      </c>
      <c r="C1911" s="23">
        <v>45981.440277777801</v>
      </c>
      <c r="D1911" s="23">
        <v>45982.380555555603</v>
      </c>
      <c r="E1911" s="9" t="s">
        <v>212</v>
      </c>
      <c r="F1911" s="9" t="s">
        <v>188</v>
      </c>
      <c r="G1911" s="9" t="s">
        <v>213</v>
      </c>
      <c r="H1911" s="9" t="s">
        <v>163</v>
      </c>
      <c r="I1911" s="9" t="s">
        <v>405</v>
      </c>
      <c r="J1911" s="9" t="s">
        <v>4244</v>
      </c>
      <c r="K1911" s="9" t="s">
        <v>225</v>
      </c>
      <c r="L1911" s="9" t="s">
        <v>371</v>
      </c>
      <c r="M1911" s="9" t="s">
        <v>4245</v>
      </c>
      <c r="N1911" s="9" t="s">
        <v>197</v>
      </c>
      <c r="O1911" s="9" t="s">
        <v>176</v>
      </c>
      <c r="P1911" s="9" t="s">
        <v>419</v>
      </c>
      <c r="Q1911" s="9" t="s">
        <v>273</v>
      </c>
      <c r="R1911" s="9">
        <v>0</v>
      </c>
      <c r="S1911" s="9">
        <v>37</v>
      </c>
      <c r="U1911" s="9" t="s">
        <v>230</v>
      </c>
      <c r="W1911" s="9">
        <v>4</v>
      </c>
      <c r="X1911" s="9">
        <f>INDEX(SLA_Policy!$D$2:$D$5,MATCH(F1911,SLA_Policy!$A$2:$A$5,0))</f>
        <v>72</v>
      </c>
      <c r="Y1911" s="9" t="str">
        <f>IF(E1911="Cancelled","Excluded",IF(D1911="",IF((SLA_Policy!$B$8-B1911)*24&gt;X1911,"Open - Breached","Open - On Track"),IF((D1911-B1911)*24&lt;=X1911,"Met","Breached")))</f>
        <v>Met</v>
      </c>
    </row>
    <row r="1912" spans="1:25" x14ac:dyDescent="0.25">
      <c r="A1912" s="9" t="s">
        <v>4246</v>
      </c>
      <c r="B1912" s="23">
        <v>45981.429166666698</v>
      </c>
      <c r="C1912" s="23">
        <v>45981.645138888904</v>
      </c>
      <c r="D1912" s="23">
        <v>45982.711111111101</v>
      </c>
      <c r="E1912" s="9" t="s">
        <v>212</v>
      </c>
      <c r="F1912" s="9" t="s">
        <v>189</v>
      </c>
      <c r="G1912" s="9" t="s">
        <v>236</v>
      </c>
      <c r="H1912" s="9" t="s">
        <v>161</v>
      </c>
      <c r="I1912" s="9" t="s">
        <v>237</v>
      </c>
      <c r="J1912" s="9" t="s">
        <v>2450</v>
      </c>
      <c r="K1912" s="9" t="s">
        <v>262</v>
      </c>
      <c r="L1912" s="9" t="s">
        <v>104</v>
      </c>
      <c r="M1912" s="9" t="s">
        <v>407</v>
      </c>
      <c r="N1912" s="9" t="s">
        <v>197</v>
      </c>
      <c r="O1912" s="9" t="s">
        <v>177</v>
      </c>
      <c r="P1912" s="9" t="s">
        <v>300</v>
      </c>
      <c r="Q1912" s="9" t="s">
        <v>273</v>
      </c>
      <c r="R1912" s="9">
        <v>0</v>
      </c>
      <c r="S1912" s="9">
        <v>10</v>
      </c>
      <c r="U1912" s="9" t="s">
        <v>242</v>
      </c>
      <c r="X1912" s="9">
        <f>INDEX(SLA_Policy!$D$2:$D$5,MATCH(F1912,SLA_Policy!$A$2:$A$5,0))</f>
        <v>120</v>
      </c>
      <c r="Y1912" s="9" t="str">
        <f>IF(E1912="Cancelled","Excluded",IF(D1912="",IF((SLA_Policy!$B$8-B1912)*24&gt;X1912,"Open - Breached","Open - On Track"),IF((D1912-B1912)*24&lt;=X1912,"Met","Breached")))</f>
        <v>Met</v>
      </c>
    </row>
    <row r="1913" spans="1:25" x14ac:dyDescent="0.25">
      <c r="A1913" s="9" t="s">
        <v>4247</v>
      </c>
      <c r="B1913" s="23">
        <v>45981.442361111098</v>
      </c>
      <c r="C1913" s="23">
        <v>45981.506944444503</v>
      </c>
      <c r="D1913" s="23">
        <v>45981.654861111099</v>
      </c>
      <c r="E1913" s="9" t="s">
        <v>212</v>
      </c>
      <c r="F1913" s="9" t="s">
        <v>188</v>
      </c>
      <c r="G1913" s="9" t="s">
        <v>213</v>
      </c>
      <c r="H1913" s="9" t="s">
        <v>166</v>
      </c>
      <c r="I1913" s="9" t="s">
        <v>286</v>
      </c>
      <c r="J1913" s="9" t="s">
        <v>666</v>
      </c>
      <c r="K1913" s="9" t="s">
        <v>276</v>
      </c>
      <c r="L1913" s="9" t="s">
        <v>104</v>
      </c>
      <c r="M1913" s="9" t="s">
        <v>3786</v>
      </c>
      <c r="N1913" s="9" t="s">
        <v>197</v>
      </c>
      <c r="O1913" s="9" t="s">
        <v>181</v>
      </c>
      <c r="P1913" s="9" t="s">
        <v>289</v>
      </c>
      <c r="Q1913" s="9" t="s">
        <v>219</v>
      </c>
      <c r="R1913" s="9">
        <v>0</v>
      </c>
      <c r="S1913" s="9">
        <v>24</v>
      </c>
      <c r="U1913" s="9" t="s">
        <v>266</v>
      </c>
      <c r="X1913" s="9">
        <f>INDEX(SLA_Policy!$D$2:$D$5,MATCH(F1913,SLA_Policy!$A$2:$A$5,0))</f>
        <v>72</v>
      </c>
      <c r="Y1913" s="9" t="str">
        <f>IF(E1913="Cancelled","Excluded",IF(D1913="",IF((SLA_Policy!$B$8-B1913)*24&gt;X1913,"Open - Breached","Open - On Track"),IF((D1913-B1913)*24&lt;=X1913,"Met","Breached")))</f>
        <v>Met</v>
      </c>
    </row>
    <row r="1914" spans="1:25" x14ac:dyDescent="0.25">
      <c r="A1914" s="9" t="s">
        <v>4248</v>
      </c>
      <c r="B1914" s="23">
        <v>45981.444444444503</v>
      </c>
      <c r="C1914" s="23">
        <v>45981.472222222197</v>
      </c>
      <c r="D1914" s="23">
        <v>45981.534027777801</v>
      </c>
      <c r="E1914" s="9" t="s">
        <v>212</v>
      </c>
      <c r="F1914" s="9" t="s">
        <v>188</v>
      </c>
      <c r="G1914" s="9" t="s">
        <v>213</v>
      </c>
      <c r="H1914" s="9" t="s">
        <v>161</v>
      </c>
      <c r="I1914" s="9" t="s">
        <v>297</v>
      </c>
      <c r="J1914" s="9" t="s">
        <v>512</v>
      </c>
      <c r="K1914" s="9" t="s">
        <v>239</v>
      </c>
      <c r="L1914" s="9" t="s">
        <v>311</v>
      </c>
      <c r="M1914" s="9" t="s">
        <v>3214</v>
      </c>
      <c r="N1914" s="9" t="s">
        <v>198</v>
      </c>
      <c r="O1914" s="9" t="s">
        <v>116</v>
      </c>
      <c r="P1914" s="9" t="s">
        <v>295</v>
      </c>
      <c r="Q1914" s="9" t="s">
        <v>219</v>
      </c>
      <c r="R1914" s="9">
        <v>0</v>
      </c>
      <c r="S1914" s="9">
        <v>8</v>
      </c>
      <c r="U1914" s="9" t="s">
        <v>290</v>
      </c>
      <c r="X1914" s="9">
        <f>INDEX(SLA_Policy!$D$2:$D$5,MATCH(F1914,SLA_Policy!$A$2:$A$5,0))</f>
        <v>72</v>
      </c>
      <c r="Y1914" s="9" t="str">
        <f>IF(E1914="Cancelled","Excluded",IF(D1914="",IF((SLA_Policy!$B$8-B1914)*24&gt;X1914,"Open - Breached","Open - On Track"),IF((D1914-B1914)*24&lt;=X1914,"Met","Breached")))</f>
        <v>Met</v>
      </c>
    </row>
    <row r="1915" spans="1:25" x14ac:dyDescent="0.25">
      <c r="A1915" s="9" t="s">
        <v>4249</v>
      </c>
      <c r="B1915" s="23">
        <v>45981.448611111096</v>
      </c>
      <c r="C1915" s="23">
        <v>45981.481249999997</v>
      </c>
      <c r="D1915" s="23">
        <v>45981.603472222203</v>
      </c>
      <c r="E1915" s="9" t="s">
        <v>212</v>
      </c>
      <c r="F1915" s="9" t="s">
        <v>188</v>
      </c>
      <c r="G1915" s="9" t="s">
        <v>236</v>
      </c>
      <c r="H1915" s="9" t="s">
        <v>167</v>
      </c>
      <c r="I1915" s="9" t="s">
        <v>255</v>
      </c>
      <c r="J1915" s="9" t="s">
        <v>3702</v>
      </c>
      <c r="K1915" s="9" t="s">
        <v>246</v>
      </c>
      <c r="L1915" s="9" t="s">
        <v>282</v>
      </c>
      <c r="M1915" s="9" t="s">
        <v>2484</v>
      </c>
      <c r="N1915" s="9" t="s">
        <v>196</v>
      </c>
      <c r="O1915" s="9" t="s">
        <v>176</v>
      </c>
      <c r="P1915" s="9" t="s">
        <v>419</v>
      </c>
      <c r="Q1915" s="9" t="s">
        <v>219</v>
      </c>
      <c r="R1915" s="9">
        <v>0</v>
      </c>
      <c r="S1915" s="9">
        <v>21</v>
      </c>
      <c r="U1915" s="9" t="s">
        <v>242</v>
      </c>
      <c r="X1915" s="9">
        <f>INDEX(SLA_Policy!$D$2:$D$5,MATCH(F1915,SLA_Policy!$A$2:$A$5,0))</f>
        <v>72</v>
      </c>
      <c r="Y1915" s="9" t="str">
        <f>IF(E1915="Cancelled","Excluded",IF(D1915="",IF((SLA_Policy!$B$8-B1915)*24&gt;X1915,"Open - Breached","Open - On Track"),IF((D1915-B1915)*24&lt;=X1915,"Met","Breached")))</f>
        <v>Met</v>
      </c>
    </row>
    <row r="1916" spans="1:25" x14ac:dyDescent="0.25">
      <c r="A1916" s="9" t="s">
        <v>4250</v>
      </c>
      <c r="B1916" s="23">
        <v>45981.451388888898</v>
      </c>
      <c r="C1916" s="23">
        <v>45981.465277777803</v>
      </c>
      <c r="D1916" s="23">
        <v>45981.474305555603</v>
      </c>
      <c r="E1916" s="9" t="s">
        <v>212</v>
      </c>
      <c r="F1916" s="9" t="s">
        <v>187</v>
      </c>
      <c r="G1916" s="9" t="s">
        <v>213</v>
      </c>
      <c r="H1916" s="9" t="s">
        <v>162</v>
      </c>
      <c r="I1916" s="9" t="s">
        <v>345</v>
      </c>
      <c r="J1916" s="9" t="s">
        <v>429</v>
      </c>
      <c r="K1916" s="9" t="s">
        <v>215</v>
      </c>
      <c r="L1916" s="9" t="s">
        <v>226</v>
      </c>
      <c r="M1916" s="9" t="s">
        <v>2710</v>
      </c>
      <c r="N1916" s="9" t="s">
        <v>197</v>
      </c>
      <c r="O1916" s="9" t="s">
        <v>116</v>
      </c>
      <c r="P1916" s="9" t="s">
        <v>295</v>
      </c>
      <c r="Q1916" s="9" t="s">
        <v>219</v>
      </c>
      <c r="R1916" s="9">
        <v>0</v>
      </c>
      <c r="S1916" s="9">
        <v>31</v>
      </c>
      <c r="U1916" s="9" t="s">
        <v>290</v>
      </c>
      <c r="X1916" s="9">
        <f>INDEX(SLA_Policy!$D$2:$D$5,MATCH(F1916,SLA_Policy!$A$2:$A$5,0))</f>
        <v>8</v>
      </c>
      <c r="Y1916" s="9" t="str">
        <f>IF(E1916="Cancelled","Excluded",IF(D1916="",IF((SLA_Policy!$B$8-B1916)*24&gt;X1916,"Open - Breached","Open - On Track"),IF((D1916-B1916)*24&lt;=X1916,"Met","Breached")))</f>
        <v>Met</v>
      </c>
    </row>
    <row r="1917" spans="1:25" x14ac:dyDescent="0.25">
      <c r="A1917" s="9" t="s">
        <v>4251</v>
      </c>
      <c r="B1917" s="23">
        <v>45981.463888888902</v>
      </c>
      <c r="C1917" s="23">
        <v>45981.476388888899</v>
      </c>
      <c r="D1917" s="23">
        <v>45981.536805555603</v>
      </c>
      <c r="E1917" s="9" t="s">
        <v>212</v>
      </c>
      <c r="F1917" s="9" t="s">
        <v>187</v>
      </c>
      <c r="G1917" s="9" t="s">
        <v>236</v>
      </c>
      <c r="H1917" s="9" t="s">
        <v>161</v>
      </c>
      <c r="I1917" s="9" t="s">
        <v>482</v>
      </c>
      <c r="J1917" s="9" t="s">
        <v>2174</v>
      </c>
      <c r="K1917" s="9" t="s">
        <v>246</v>
      </c>
      <c r="L1917" s="9" t="s">
        <v>226</v>
      </c>
      <c r="M1917" s="9" t="s">
        <v>2395</v>
      </c>
      <c r="N1917" s="9" t="s">
        <v>196</v>
      </c>
      <c r="O1917" s="9" t="s">
        <v>116</v>
      </c>
      <c r="P1917" s="9" t="s">
        <v>295</v>
      </c>
      <c r="Q1917" s="9" t="s">
        <v>219</v>
      </c>
      <c r="R1917" s="9">
        <v>0</v>
      </c>
      <c r="S1917" s="9">
        <v>88</v>
      </c>
      <c r="U1917" s="9" t="s">
        <v>242</v>
      </c>
      <c r="X1917" s="9">
        <f>INDEX(SLA_Policy!$D$2:$D$5,MATCH(F1917,SLA_Policy!$A$2:$A$5,0))</f>
        <v>8</v>
      </c>
      <c r="Y1917" s="9" t="str">
        <f>IF(E1917="Cancelled","Excluded",IF(D1917="",IF((SLA_Policy!$B$8-B1917)*24&gt;X1917,"Open - Breached","Open - On Track"),IF((D1917-B1917)*24&lt;=X1917,"Met","Breached")))</f>
        <v>Met</v>
      </c>
    </row>
    <row r="1918" spans="1:25" x14ac:dyDescent="0.25">
      <c r="A1918" s="9" t="s">
        <v>4252</v>
      </c>
      <c r="B1918" s="23">
        <v>45981.489583333299</v>
      </c>
      <c r="C1918" s="23">
        <v>45981.525000000001</v>
      </c>
      <c r="D1918" s="23">
        <v>45981.617361111101</v>
      </c>
      <c r="E1918" s="9" t="s">
        <v>212</v>
      </c>
      <c r="F1918" s="9" t="s">
        <v>188</v>
      </c>
      <c r="G1918" s="9" t="s">
        <v>213</v>
      </c>
      <c r="H1918" s="9" t="s">
        <v>162</v>
      </c>
      <c r="I1918" s="9" t="s">
        <v>393</v>
      </c>
      <c r="J1918" s="9" t="s">
        <v>3848</v>
      </c>
      <c r="K1918" s="9" t="s">
        <v>225</v>
      </c>
      <c r="L1918" s="9" t="s">
        <v>226</v>
      </c>
      <c r="M1918" s="9" t="s">
        <v>4253</v>
      </c>
      <c r="N1918" s="9" t="s">
        <v>196</v>
      </c>
      <c r="O1918" s="9" t="s">
        <v>176</v>
      </c>
      <c r="P1918" s="9" t="s">
        <v>330</v>
      </c>
      <c r="Q1918" s="9" t="s">
        <v>219</v>
      </c>
      <c r="R1918" s="9">
        <v>0</v>
      </c>
      <c r="S1918" s="9">
        <v>29</v>
      </c>
      <c r="U1918" s="9" t="s">
        <v>376</v>
      </c>
      <c r="X1918" s="9">
        <f>INDEX(SLA_Policy!$D$2:$D$5,MATCH(F1918,SLA_Policy!$A$2:$A$5,0))</f>
        <v>72</v>
      </c>
      <c r="Y1918" s="9" t="str">
        <f>IF(E1918="Cancelled","Excluded",IF(D1918="",IF((SLA_Policy!$B$8-B1918)*24&gt;X1918,"Open - Breached","Open - On Track"),IF((D1918-B1918)*24&lt;=X1918,"Met","Breached")))</f>
        <v>Met</v>
      </c>
    </row>
    <row r="1919" spans="1:25" x14ac:dyDescent="0.25">
      <c r="A1919" s="9" t="s">
        <v>4254</v>
      </c>
      <c r="B1919" s="23">
        <v>45981.497222222199</v>
      </c>
      <c r="C1919" s="23">
        <v>45981.510416666701</v>
      </c>
      <c r="D1919" s="23">
        <v>45981.7055555556</v>
      </c>
      <c r="E1919" s="9" t="s">
        <v>212</v>
      </c>
      <c r="F1919" s="9" t="s">
        <v>189</v>
      </c>
      <c r="G1919" s="9" t="s">
        <v>213</v>
      </c>
      <c r="H1919" s="9" t="s">
        <v>165</v>
      </c>
      <c r="I1919" s="9" t="s">
        <v>567</v>
      </c>
      <c r="J1919" s="9" t="s">
        <v>3772</v>
      </c>
      <c r="K1919" s="9" t="s">
        <v>239</v>
      </c>
      <c r="L1919" s="9" t="s">
        <v>226</v>
      </c>
      <c r="M1919" s="9" t="s">
        <v>1651</v>
      </c>
      <c r="N1919" s="9" t="s">
        <v>199</v>
      </c>
      <c r="O1919" s="9" t="s">
        <v>176</v>
      </c>
      <c r="P1919" s="9" t="s">
        <v>228</v>
      </c>
      <c r="Q1919" s="9" t="s">
        <v>219</v>
      </c>
      <c r="R1919" s="9">
        <v>0</v>
      </c>
      <c r="S1919" s="9">
        <v>6</v>
      </c>
      <c r="U1919" s="9" t="s">
        <v>266</v>
      </c>
      <c r="X1919" s="9">
        <f>INDEX(SLA_Policy!$D$2:$D$5,MATCH(F1919,SLA_Policy!$A$2:$A$5,0))</f>
        <v>120</v>
      </c>
      <c r="Y1919" s="9" t="str">
        <f>IF(E1919="Cancelled","Excluded",IF(D1919="",IF((SLA_Policy!$B$8-B1919)*24&gt;X1919,"Open - Breached","Open - On Track"),IF((D1919-B1919)*24&lt;=X1919,"Met","Breached")))</f>
        <v>Met</v>
      </c>
    </row>
    <row r="1920" spans="1:25" x14ac:dyDescent="0.25">
      <c r="A1920" s="9" t="s">
        <v>4255</v>
      </c>
      <c r="B1920" s="23">
        <v>45981.531944444498</v>
      </c>
      <c r="C1920" s="23">
        <v>45981.556250000001</v>
      </c>
      <c r="D1920" s="23">
        <v>45981.563194444498</v>
      </c>
      <c r="E1920" s="9" t="s">
        <v>212</v>
      </c>
      <c r="F1920" s="9" t="s">
        <v>188</v>
      </c>
      <c r="G1920" s="9" t="s">
        <v>213</v>
      </c>
      <c r="H1920" s="9" t="s">
        <v>166</v>
      </c>
      <c r="I1920" s="9" t="s">
        <v>286</v>
      </c>
      <c r="J1920" s="9" t="s">
        <v>975</v>
      </c>
      <c r="K1920" s="9" t="s">
        <v>239</v>
      </c>
      <c r="L1920" s="9" t="s">
        <v>226</v>
      </c>
      <c r="M1920" s="9" t="s">
        <v>1641</v>
      </c>
      <c r="N1920" s="9" t="s">
        <v>199</v>
      </c>
      <c r="O1920" s="9" t="s">
        <v>181</v>
      </c>
      <c r="P1920" s="9" t="s">
        <v>449</v>
      </c>
      <c r="Q1920" s="9" t="s">
        <v>219</v>
      </c>
      <c r="R1920" s="9">
        <v>0</v>
      </c>
      <c r="S1920" s="9">
        <v>9</v>
      </c>
      <c r="U1920" s="9" t="s">
        <v>290</v>
      </c>
      <c r="W1920" s="9">
        <v>5</v>
      </c>
      <c r="X1920" s="9">
        <f>INDEX(SLA_Policy!$D$2:$D$5,MATCH(F1920,SLA_Policy!$A$2:$A$5,0))</f>
        <v>72</v>
      </c>
      <c r="Y1920" s="9" t="str">
        <f>IF(E1920="Cancelled","Excluded",IF(D1920="",IF((SLA_Policy!$B$8-B1920)*24&gt;X1920,"Open - Breached","Open - On Track"),IF((D1920-B1920)*24&lt;=X1920,"Met","Breached")))</f>
        <v>Met</v>
      </c>
    </row>
    <row r="1921" spans="1:25" x14ac:dyDescent="0.25">
      <c r="A1921" s="9" t="s">
        <v>4256</v>
      </c>
      <c r="B1921" s="23">
        <v>45981.532638888901</v>
      </c>
      <c r="C1921" s="23">
        <v>45981.534027777801</v>
      </c>
      <c r="D1921" s="23">
        <v>45985.395833333299</v>
      </c>
      <c r="E1921" s="9" t="s">
        <v>212</v>
      </c>
      <c r="F1921" s="9" t="s">
        <v>188</v>
      </c>
      <c r="G1921" s="9" t="s">
        <v>213</v>
      </c>
      <c r="H1921" s="9" t="s">
        <v>167</v>
      </c>
      <c r="I1921" s="9" t="s">
        <v>362</v>
      </c>
      <c r="J1921" s="9" t="s">
        <v>4257</v>
      </c>
      <c r="K1921" s="9" t="s">
        <v>225</v>
      </c>
      <c r="L1921" s="9" t="s">
        <v>104</v>
      </c>
      <c r="M1921" s="9" t="s">
        <v>3171</v>
      </c>
      <c r="N1921" s="9" t="s">
        <v>200</v>
      </c>
      <c r="O1921" s="9" t="s">
        <v>176</v>
      </c>
      <c r="P1921" s="9" t="s">
        <v>503</v>
      </c>
      <c r="Q1921" s="9" t="s">
        <v>219</v>
      </c>
      <c r="R1921" s="9">
        <v>0</v>
      </c>
      <c r="S1921" s="9">
        <v>39</v>
      </c>
      <c r="U1921" s="9" t="s">
        <v>248</v>
      </c>
      <c r="X1921" s="9">
        <f>INDEX(SLA_Policy!$D$2:$D$5,MATCH(F1921,SLA_Policy!$A$2:$A$5,0))</f>
        <v>72</v>
      </c>
      <c r="Y1921" s="9" t="str">
        <f>IF(E1921="Cancelled","Excluded",IF(D1921="",IF((SLA_Policy!$B$8-B1921)*24&gt;X1921,"Open - Breached","Open - On Track"),IF((D1921-B1921)*24&lt;=X1921,"Met","Breached")))</f>
        <v>Breached</v>
      </c>
    </row>
    <row r="1922" spans="1:25" x14ac:dyDescent="0.25">
      <c r="A1922" s="9" t="s">
        <v>4258</v>
      </c>
      <c r="B1922" s="23">
        <v>45981.548611111102</v>
      </c>
      <c r="C1922" s="23">
        <v>45981.681250000001</v>
      </c>
      <c r="D1922" s="23">
        <v>45982.388888888898</v>
      </c>
      <c r="E1922" s="9" t="s">
        <v>212</v>
      </c>
      <c r="F1922" s="9" t="s">
        <v>189</v>
      </c>
      <c r="G1922" s="9" t="s">
        <v>236</v>
      </c>
      <c r="H1922" s="9" t="s">
        <v>164</v>
      </c>
      <c r="I1922" s="9" t="s">
        <v>421</v>
      </c>
      <c r="J1922" s="9" t="s">
        <v>1858</v>
      </c>
      <c r="K1922" s="9" t="s">
        <v>215</v>
      </c>
      <c r="L1922" s="9" t="s">
        <v>216</v>
      </c>
      <c r="M1922" s="9" t="s">
        <v>217</v>
      </c>
      <c r="N1922" s="9" t="s">
        <v>197</v>
      </c>
      <c r="O1922" s="9" t="s">
        <v>116</v>
      </c>
      <c r="P1922" s="9" t="s">
        <v>295</v>
      </c>
      <c r="Q1922" s="9" t="s">
        <v>219</v>
      </c>
      <c r="R1922" s="9">
        <v>0</v>
      </c>
      <c r="S1922" s="9">
        <v>7</v>
      </c>
      <c r="T1922" s="9" t="s">
        <v>464</v>
      </c>
      <c r="U1922" s="9" t="s">
        <v>242</v>
      </c>
      <c r="X1922" s="9">
        <f>INDEX(SLA_Policy!$D$2:$D$5,MATCH(F1922,SLA_Policy!$A$2:$A$5,0))</f>
        <v>120</v>
      </c>
      <c r="Y1922" s="9" t="str">
        <f>IF(E1922="Cancelled","Excluded",IF(D1922="",IF((SLA_Policy!$B$8-B1922)*24&gt;X1922,"Open - Breached","Open - On Track"),IF((D1922-B1922)*24&lt;=X1922,"Met","Breached")))</f>
        <v>Met</v>
      </c>
    </row>
    <row r="1923" spans="1:25" x14ac:dyDescent="0.25">
      <c r="A1923" s="9" t="s">
        <v>4259</v>
      </c>
      <c r="B1923" s="23">
        <v>45981.556944444397</v>
      </c>
      <c r="C1923" s="23">
        <v>45981.558333333298</v>
      </c>
      <c r="D1923" s="23">
        <v>45981.561805555597</v>
      </c>
      <c r="E1923" s="9" t="s">
        <v>212</v>
      </c>
      <c r="F1923" s="9" t="s">
        <v>189</v>
      </c>
      <c r="G1923" s="9" t="s">
        <v>213</v>
      </c>
      <c r="H1923" s="9" t="s">
        <v>161</v>
      </c>
      <c r="I1923" s="9" t="s">
        <v>389</v>
      </c>
      <c r="J1923" s="9" t="s">
        <v>767</v>
      </c>
      <c r="K1923" s="9" t="s">
        <v>246</v>
      </c>
      <c r="L1923" s="9" t="s">
        <v>216</v>
      </c>
      <c r="M1923" s="9" t="s">
        <v>4157</v>
      </c>
      <c r="N1923" s="9" t="s">
        <v>198</v>
      </c>
      <c r="O1923" s="9" t="s">
        <v>116</v>
      </c>
      <c r="P1923" s="9" t="s">
        <v>258</v>
      </c>
      <c r="Q1923" s="9" t="s">
        <v>219</v>
      </c>
      <c r="R1923" s="9">
        <v>0</v>
      </c>
      <c r="S1923" s="9">
        <v>2</v>
      </c>
      <c r="U1923" s="9" t="s">
        <v>266</v>
      </c>
      <c r="X1923" s="9">
        <f>INDEX(SLA_Policy!$D$2:$D$5,MATCH(F1923,SLA_Policy!$A$2:$A$5,0))</f>
        <v>120</v>
      </c>
      <c r="Y1923" s="9" t="str">
        <f>IF(E1923="Cancelled","Excluded",IF(D1923="",IF((SLA_Policy!$B$8-B1923)*24&gt;X1923,"Open - Breached","Open - On Track"),IF((D1923-B1923)*24&lt;=X1923,"Met","Breached")))</f>
        <v>Met</v>
      </c>
    </row>
    <row r="1924" spans="1:25" x14ac:dyDescent="0.25">
      <c r="A1924" s="9" t="s">
        <v>4260</v>
      </c>
      <c r="B1924" s="23">
        <v>45981.559027777803</v>
      </c>
      <c r="C1924" s="23">
        <v>45981.560416666704</v>
      </c>
      <c r="D1924" s="23">
        <v>45982.319444444503</v>
      </c>
      <c r="E1924" s="9" t="s">
        <v>212</v>
      </c>
      <c r="F1924" s="9" t="s">
        <v>188</v>
      </c>
      <c r="G1924" s="9" t="s">
        <v>213</v>
      </c>
      <c r="H1924" s="9" t="s">
        <v>161</v>
      </c>
      <c r="I1924" s="9" t="s">
        <v>297</v>
      </c>
      <c r="J1924" s="9" t="s">
        <v>521</v>
      </c>
      <c r="K1924" s="9" t="s">
        <v>246</v>
      </c>
      <c r="L1924" s="9" t="s">
        <v>226</v>
      </c>
      <c r="M1924" s="9" t="s">
        <v>855</v>
      </c>
      <c r="N1924" s="9" t="s">
        <v>198</v>
      </c>
      <c r="O1924" s="9" t="s">
        <v>116</v>
      </c>
      <c r="P1924" s="9" t="s">
        <v>525</v>
      </c>
      <c r="Q1924" s="9" t="s">
        <v>219</v>
      </c>
      <c r="R1924" s="9">
        <v>0</v>
      </c>
      <c r="S1924" s="9">
        <v>21</v>
      </c>
      <c r="U1924" s="9" t="s">
        <v>290</v>
      </c>
      <c r="W1924" s="9">
        <v>3</v>
      </c>
      <c r="X1924" s="9">
        <f>INDEX(SLA_Policy!$D$2:$D$5,MATCH(F1924,SLA_Policy!$A$2:$A$5,0))</f>
        <v>72</v>
      </c>
      <c r="Y1924" s="9" t="str">
        <f>IF(E1924="Cancelled","Excluded",IF(D1924="",IF((SLA_Policy!$B$8-B1924)*24&gt;X1924,"Open - Breached","Open - On Track"),IF((D1924-B1924)*24&lt;=X1924,"Met","Breached")))</f>
        <v>Met</v>
      </c>
    </row>
    <row r="1925" spans="1:25" x14ac:dyDescent="0.25">
      <c r="A1925" s="9" t="s">
        <v>4261</v>
      </c>
      <c r="B1925" s="23">
        <v>45981.560416666704</v>
      </c>
      <c r="C1925" s="23">
        <v>45981.661111111098</v>
      </c>
      <c r="E1925" s="9" t="s">
        <v>649</v>
      </c>
      <c r="F1925" s="9" t="s">
        <v>188</v>
      </c>
      <c r="G1925" s="9" t="s">
        <v>213</v>
      </c>
      <c r="H1925" s="9" t="s">
        <v>162</v>
      </c>
      <c r="I1925" s="9" t="s">
        <v>244</v>
      </c>
      <c r="J1925" s="9" t="s">
        <v>561</v>
      </c>
      <c r="K1925" s="9" t="s">
        <v>239</v>
      </c>
      <c r="L1925" s="9" t="s">
        <v>226</v>
      </c>
      <c r="M1925" s="9" t="s">
        <v>1111</v>
      </c>
      <c r="N1925" s="9" t="s">
        <v>196</v>
      </c>
      <c r="O1925" s="9" t="s">
        <v>179</v>
      </c>
      <c r="P1925" s="9" t="s">
        <v>337</v>
      </c>
      <c r="Q1925" s="9" t="s">
        <v>219</v>
      </c>
      <c r="R1925" s="9">
        <v>1</v>
      </c>
      <c r="S1925" s="9">
        <v>1</v>
      </c>
      <c r="X1925" s="9">
        <f>INDEX(SLA_Policy!$D$2:$D$5,MATCH(F1925,SLA_Policy!$A$2:$A$5,0))</f>
        <v>72</v>
      </c>
      <c r="Y1925" s="9" t="str">
        <f>IF(E1925="Cancelled","Excluded",IF(D1925="",IF((SLA_Policy!$B$8-B1925)*24&gt;X1925,"Open - Breached","Open - On Track"),IF((D1925-B1925)*24&lt;=X1925,"Met","Breached")))</f>
        <v>Excluded</v>
      </c>
    </row>
    <row r="1926" spans="1:25" x14ac:dyDescent="0.25">
      <c r="A1926" s="9" t="s">
        <v>4262</v>
      </c>
      <c r="B1926" s="23">
        <v>45981.579166666699</v>
      </c>
      <c r="C1926" s="23">
        <v>45981.65625</v>
      </c>
      <c r="D1926" s="23">
        <v>45981.677083333299</v>
      </c>
      <c r="E1926" s="9" t="s">
        <v>212</v>
      </c>
      <c r="F1926" s="9" t="s">
        <v>188</v>
      </c>
      <c r="G1926" s="9" t="s">
        <v>213</v>
      </c>
      <c r="H1926" s="9" t="s">
        <v>161</v>
      </c>
      <c r="I1926" s="9" t="s">
        <v>454</v>
      </c>
      <c r="J1926" s="9" t="s">
        <v>4263</v>
      </c>
      <c r="K1926" s="9" t="s">
        <v>246</v>
      </c>
      <c r="L1926" s="9" t="s">
        <v>351</v>
      </c>
      <c r="M1926" s="9" t="s">
        <v>400</v>
      </c>
      <c r="N1926" s="9" t="s">
        <v>196</v>
      </c>
      <c r="O1926" s="9" t="s">
        <v>116</v>
      </c>
      <c r="P1926" s="9" t="s">
        <v>295</v>
      </c>
      <c r="Q1926" s="9" t="s">
        <v>219</v>
      </c>
      <c r="R1926" s="9">
        <v>0</v>
      </c>
      <c r="S1926" s="9">
        <v>6</v>
      </c>
      <c r="U1926" s="9" t="s">
        <v>290</v>
      </c>
      <c r="W1926" s="9">
        <v>4</v>
      </c>
      <c r="X1926" s="9">
        <f>INDEX(SLA_Policy!$D$2:$D$5,MATCH(F1926,SLA_Policy!$A$2:$A$5,0))</f>
        <v>72</v>
      </c>
      <c r="Y1926" s="9" t="str">
        <f>IF(E1926="Cancelled","Excluded",IF(D1926="",IF((SLA_Policy!$B$8-B1926)*24&gt;X1926,"Open - Breached","Open - On Track"),IF((D1926-B1926)*24&lt;=X1926,"Met","Breached")))</f>
        <v>Met</v>
      </c>
    </row>
    <row r="1927" spans="1:25" x14ac:dyDescent="0.25">
      <c r="A1927" s="9" t="s">
        <v>4264</v>
      </c>
      <c r="B1927" s="23">
        <v>45981.5847222222</v>
      </c>
      <c r="C1927" s="23">
        <v>45981.588888888902</v>
      </c>
      <c r="D1927" s="23">
        <v>45981.670833333301</v>
      </c>
      <c r="E1927" s="9" t="s">
        <v>212</v>
      </c>
      <c r="F1927" s="9" t="s">
        <v>187</v>
      </c>
      <c r="G1927" s="9" t="s">
        <v>213</v>
      </c>
      <c r="H1927" s="9" t="s">
        <v>167</v>
      </c>
      <c r="I1927" s="9" t="s">
        <v>349</v>
      </c>
      <c r="J1927" s="9" t="s">
        <v>1197</v>
      </c>
      <c r="K1927" s="9" t="s">
        <v>246</v>
      </c>
      <c r="L1927" s="9" t="s">
        <v>216</v>
      </c>
      <c r="M1927" s="9" t="s">
        <v>2036</v>
      </c>
      <c r="N1927" s="9" t="s">
        <v>196</v>
      </c>
      <c r="O1927" s="9" t="s">
        <v>116</v>
      </c>
      <c r="P1927" s="9" t="s">
        <v>258</v>
      </c>
      <c r="Q1927" s="9" t="s">
        <v>219</v>
      </c>
      <c r="R1927" s="9">
        <v>0</v>
      </c>
      <c r="S1927" s="9">
        <v>13</v>
      </c>
      <c r="U1927" s="9" t="s">
        <v>266</v>
      </c>
      <c r="X1927" s="9">
        <f>INDEX(SLA_Policy!$D$2:$D$5,MATCH(F1927,SLA_Policy!$A$2:$A$5,0))</f>
        <v>8</v>
      </c>
      <c r="Y1927" s="9" t="str">
        <f>IF(E1927="Cancelled","Excluded",IF(D1927="",IF((SLA_Policy!$B$8-B1927)*24&gt;X1927,"Open - Breached","Open - On Track"),IF((D1927-B1927)*24&lt;=X1927,"Met","Breached")))</f>
        <v>Met</v>
      </c>
    </row>
    <row r="1928" spans="1:25" x14ac:dyDescent="0.25">
      <c r="A1928" s="9" t="s">
        <v>4265</v>
      </c>
      <c r="B1928" s="23">
        <v>45981.592361111099</v>
      </c>
      <c r="C1928" s="23">
        <v>45981.595138888901</v>
      </c>
      <c r="D1928" s="23">
        <v>45982.637499999997</v>
      </c>
      <c r="E1928" s="9" t="s">
        <v>212</v>
      </c>
      <c r="F1928" s="9" t="s">
        <v>188</v>
      </c>
      <c r="G1928" s="9" t="s">
        <v>213</v>
      </c>
      <c r="H1928" s="9" t="s">
        <v>88</v>
      </c>
      <c r="I1928" s="9" t="s">
        <v>354</v>
      </c>
      <c r="J1928" s="9" t="s">
        <v>1558</v>
      </c>
      <c r="K1928" s="9" t="s">
        <v>246</v>
      </c>
      <c r="L1928" s="9" t="s">
        <v>216</v>
      </c>
      <c r="M1928" s="9" t="s">
        <v>4266</v>
      </c>
      <c r="N1928" s="9" t="s">
        <v>198</v>
      </c>
      <c r="O1928" s="9" t="s">
        <v>180</v>
      </c>
      <c r="P1928" s="9" t="s">
        <v>318</v>
      </c>
      <c r="Q1928" s="9" t="s">
        <v>219</v>
      </c>
      <c r="R1928" s="9">
        <v>0</v>
      </c>
      <c r="S1928" s="9">
        <v>8</v>
      </c>
      <c r="T1928" s="9" t="s">
        <v>136</v>
      </c>
      <c r="U1928" s="9" t="s">
        <v>290</v>
      </c>
      <c r="X1928" s="9">
        <f>INDEX(SLA_Policy!$D$2:$D$5,MATCH(F1928,SLA_Policy!$A$2:$A$5,0))</f>
        <v>72</v>
      </c>
      <c r="Y1928" s="9" t="str">
        <f>IF(E1928="Cancelled","Excluded",IF(D1928="",IF((SLA_Policy!$B$8-B1928)*24&gt;X1928,"Open - Breached","Open - On Track"),IF((D1928-B1928)*24&lt;=X1928,"Met","Breached")))</f>
        <v>Met</v>
      </c>
    </row>
    <row r="1929" spans="1:25" x14ac:dyDescent="0.25">
      <c r="A1929" s="9" t="s">
        <v>4267</v>
      </c>
      <c r="B1929" s="23">
        <v>45981.59375</v>
      </c>
      <c r="C1929" s="23">
        <v>45981.666666666701</v>
      </c>
      <c r="D1929" s="23">
        <v>45982.552777777797</v>
      </c>
      <c r="E1929" s="9" t="s">
        <v>212</v>
      </c>
      <c r="F1929" s="9" t="s">
        <v>188</v>
      </c>
      <c r="G1929" s="9" t="s">
        <v>213</v>
      </c>
      <c r="H1929" s="9" t="s">
        <v>163</v>
      </c>
      <c r="I1929" s="9" t="s">
        <v>250</v>
      </c>
      <c r="J1929" s="9" t="s">
        <v>451</v>
      </c>
      <c r="K1929" s="9" t="s">
        <v>303</v>
      </c>
      <c r="L1929" s="9" t="s">
        <v>104</v>
      </c>
      <c r="M1929" s="9" t="s">
        <v>491</v>
      </c>
      <c r="N1929" s="9" t="s">
        <v>196</v>
      </c>
      <c r="O1929" s="9" t="s">
        <v>176</v>
      </c>
      <c r="P1929" s="9" t="s">
        <v>330</v>
      </c>
      <c r="Q1929" s="9" t="s">
        <v>219</v>
      </c>
      <c r="R1929" s="9">
        <v>0</v>
      </c>
      <c r="S1929" s="9">
        <v>26</v>
      </c>
      <c r="T1929" s="9" t="s">
        <v>136</v>
      </c>
      <c r="U1929" s="9" t="s">
        <v>230</v>
      </c>
      <c r="X1929" s="9">
        <f>INDEX(SLA_Policy!$D$2:$D$5,MATCH(F1929,SLA_Policy!$A$2:$A$5,0))</f>
        <v>72</v>
      </c>
      <c r="Y1929" s="9" t="str">
        <f>IF(E1929="Cancelled","Excluded",IF(D1929="",IF((SLA_Policy!$B$8-B1929)*24&gt;X1929,"Open - Breached","Open - On Track"),IF((D1929-B1929)*24&lt;=X1929,"Met","Breached")))</f>
        <v>Met</v>
      </c>
    </row>
    <row r="1930" spans="1:25" x14ac:dyDescent="0.25">
      <c r="A1930" s="9" t="s">
        <v>4268</v>
      </c>
      <c r="B1930" s="23">
        <v>45981.595833333296</v>
      </c>
      <c r="C1930" s="23">
        <v>45981.597916666702</v>
      </c>
      <c r="D1930" s="23">
        <v>45981.972222222197</v>
      </c>
      <c r="E1930" s="9" t="s">
        <v>212</v>
      </c>
      <c r="F1930" s="9" t="s">
        <v>187</v>
      </c>
      <c r="G1930" s="9" t="s">
        <v>213</v>
      </c>
      <c r="H1930" s="9" t="s">
        <v>165</v>
      </c>
      <c r="I1930" s="9" t="s">
        <v>567</v>
      </c>
      <c r="J1930" s="9" t="s">
        <v>3422</v>
      </c>
      <c r="K1930" s="9" t="s">
        <v>246</v>
      </c>
      <c r="L1930" s="9" t="s">
        <v>293</v>
      </c>
      <c r="M1930" s="9" t="s">
        <v>299</v>
      </c>
      <c r="N1930" s="9" t="s">
        <v>198</v>
      </c>
      <c r="O1930" s="9" t="s">
        <v>176</v>
      </c>
      <c r="P1930" s="9" t="s">
        <v>253</v>
      </c>
      <c r="Q1930" s="9" t="s">
        <v>273</v>
      </c>
      <c r="R1930" s="9">
        <v>2</v>
      </c>
      <c r="S1930" s="9">
        <v>77</v>
      </c>
      <c r="U1930" s="9" t="s">
        <v>230</v>
      </c>
      <c r="W1930" s="9">
        <v>1</v>
      </c>
      <c r="X1930" s="9">
        <f>INDEX(SLA_Policy!$D$2:$D$5,MATCH(F1930,SLA_Policy!$A$2:$A$5,0))</f>
        <v>8</v>
      </c>
      <c r="Y1930" s="9" t="str">
        <f>IF(E1930="Cancelled","Excluded",IF(D1930="",IF((SLA_Policy!$B$8-B1930)*24&gt;X1930,"Open - Breached","Open - On Track"),IF((D1930-B1930)*24&lt;=X1930,"Met","Breached")))</f>
        <v>Breached</v>
      </c>
    </row>
    <row r="1931" spans="1:25" x14ac:dyDescent="0.25">
      <c r="A1931" s="9" t="s">
        <v>4269</v>
      </c>
      <c r="B1931" s="23">
        <v>45981.6069444444</v>
      </c>
      <c r="C1931" s="23">
        <v>45981.620138888902</v>
      </c>
      <c r="D1931" s="23">
        <v>45982.384722222203</v>
      </c>
      <c r="E1931" s="9" t="s">
        <v>212</v>
      </c>
      <c r="F1931" s="9" t="s">
        <v>188</v>
      </c>
      <c r="G1931" s="9" t="s">
        <v>213</v>
      </c>
      <c r="H1931" s="9" t="s">
        <v>164</v>
      </c>
      <c r="I1931" s="9" t="s">
        <v>260</v>
      </c>
      <c r="J1931" s="9" t="s">
        <v>261</v>
      </c>
      <c r="K1931" s="9" t="s">
        <v>410</v>
      </c>
      <c r="L1931" s="9" t="s">
        <v>104</v>
      </c>
      <c r="M1931" s="9" t="s">
        <v>706</v>
      </c>
      <c r="N1931" s="9" t="s">
        <v>196</v>
      </c>
      <c r="O1931" s="9" t="s">
        <v>180</v>
      </c>
      <c r="P1931" s="9" t="s">
        <v>318</v>
      </c>
      <c r="Q1931" s="9" t="s">
        <v>219</v>
      </c>
      <c r="R1931" s="9">
        <v>0</v>
      </c>
      <c r="S1931" s="9">
        <v>36</v>
      </c>
      <c r="T1931" s="9" t="s">
        <v>265</v>
      </c>
      <c r="U1931" s="9" t="s">
        <v>266</v>
      </c>
      <c r="X1931" s="9">
        <f>INDEX(SLA_Policy!$D$2:$D$5,MATCH(F1931,SLA_Policy!$A$2:$A$5,0))</f>
        <v>72</v>
      </c>
      <c r="Y1931" s="9" t="str">
        <f>IF(E1931="Cancelled","Excluded",IF(D1931="",IF((SLA_Policy!$B$8-B1931)*24&gt;X1931,"Open - Breached","Open - On Track"),IF((D1931-B1931)*24&lt;=X1931,"Met","Breached")))</f>
        <v>Met</v>
      </c>
    </row>
    <row r="1932" spans="1:25" x14ac:dyDescent="0.25">
      <c r="A1932" s="9" t="s">
        <v>4270</v>
      </c>
      <c r="B1932" s="23">
        <v>45981.611111111102</v>
      </c>
      <c r="C1932" s="23">
        <v>45981.621527777803</v>
      </c>
      <c r="D1932" s="23">
        <v>45982.3881944444</v>
      </c>
      <c r="E1932" s="9" t="s">
        <v>212</v>
      </c>
      <c r="F1932" s="9" t="s">
        <v>187</v>
      </c>
      <c r="G1932" s="9" t="s">
        <v>236</v>
      </c>
      <c r="H1932" s="9" t="s">
        <v>163</v>
      </c>
      <c r="I1932" s="9" t="s">
        <v>315</v>
      </c>
      <c r="J1932" s="9" t="s">
        <v>3686</v>
      </c>
      <c r="K1932" s="9" t="s">
        <v>239</v>
      </c>
      <c r="L1932" s="9" t="s">
        <v>307</v>
      </c>
      <c r="M1932" s="9" t="s">
        <v>3395</v>
      </c>
      <c r="N1932" s="9" t="s">
        <v>196</v>
      </c>
      <c r="O1932" s="9" t="s">
        <v>180</v>
      </c>
      <c r="P1932" s="9" t="s">
        <v>278</v>
      </c>
      <c r="Q1932" s="9" t="s">
        <v>273</v>
      </c>
      <c r="R1932" s="9">
        <v>0</v>
      </c>
      <c r="S1932" s="9">
        <v>49</v>
      </c>
      <c r="T1932" s="9" t="s">
        <v>229</v>
      </c>
      <c r="U1932" s="9" t="s">
        <v>242</v>
      </c>
      <c r="X1932" s="9">
        <f>INDEX(SLA_Policy!$D$2:$D$5,MATCH(F1932,SLA_Policy!$A$2:$A$5,0))</f>
        <v>8</v>
      </c>
      <c r="Y1932" s="9" t="str">
        <f>IF(E1932="Cancelled","Excluded",IF(D1932="",IF((SLA_Policy!$B$8-B1932)*24&gt;X1932,"Open - Breached","Open - On Track"),IF((D1932-B1932)*24&lt;=X1932,"Met","Breached")))</f>
        <v>Breached</v>
      </c>
    </row>
    <row r="1933" spans="1:25" x14ac:dyDescent="0.25">
      <c r="A1933" s="9" t="s">
        <v>4271</v>
      </c>
      <c r="B1933" s="23">
        <v>45981.611111111102</v>
      </c>
      <c r="C1933" s="23">
        <v>45981.613194444399</v>
      </c>
      <c r="D1933" s="23">
        <v>45982.331250000003</v>
      </c>
      <c r="E1933" s="9" t="s">
        <v>212</v>
      </c>
      <c r="F1933" s="9" t="s">
        <v>188</v>
      </c>
      <c r="G1933" s="9" t="s">
        <v>213</v>
      </c>
      <c r="H1933" s="9" t="s">
        <v>163</v>
      </c>
      <c r="I1933" s="9" t="s">
        <v>405</v>
      </c>
      <c r="J1933" s="9" t="s">
        <v>1921</v>
      </c>
      <c r="K1933" s="9" t="s">
        <v>239</v>
      </c>
      <c r="L1933" s="9" t="s">
        <v>282</v>
      </c>
      <c r="M1933" s="9" t="s">
        <v>471</v>
      </c>
      <c r="N1933" s="9" t="s">
        <v>198</v>
      </c>
      <c r="O1933" s="9" t="s">
        <v>176</v>
      </c>
      <c r="P1933" s="9" t="s">
        <v>228</v>
      </c>
      <c r="Q1933" s="9" t="s">
        <v>219</v>
      </c>
      <c r="R1933" s="9">
        <v>0</v>
      </c>
      <c r="S1933" s="9">
        <v>5</v>
      </c>
      <c r="U1933" s="9" t="s">
        <v>230</v>
      </c>
      <c r="W1933" s="9">
        <v>5</v>
      </c>
      <c r="X1933" s="9">
        <f>INDEX(SLA_Policy!$D$2:$D$5,MATCH(F1933,SLA_Policy!$A$2:$A$5,0))</f>
        <v>72</v>
      </c>
      <c r="Y1933" s="9" t="str">
        <f>IF(E1933="Cancelled","Excluded",IF(D1933="",IF((SLA_Policy!$B$8-B1933)*24&gt;X1933,"Open - Breached","Open - On Track"),IF((D1933-B1933)*24&lt;=X1933,"Met","Breached")))</f>
        <v>Met</v>
      </c>
    </row>
    <row r="1934" spans="1:25" x14ac:dyDescent="0.25">
      <c r="A1934" s="9" t="s">
        <v>4272</v>
      </c>
      <c r="B1934" s="23">
        <v>45981.621527777803</v>
      </c>
      <c r="C1934" s="23">
        <v>45981.625</v>
      </c>
      <c r="D1934" s="23">
        <v>45982.363194444399</v>
      </c>
      <c r="E1934" s="9" t="s">
        <v>212</v>
      </c>
      <c r="F1934" s="9" t="s">
        <v>189</v>
      </c>
      <c r="G1934" s="9" t="s">
        <v>213</v>
      </c>
      <c r="H1934" s="9" t="s">
        <v>162</v>
      </c>
      <c r="I1934" s="9" t="s">
        <v>345</v>
      </c>
      <c r="J1934" s="9" t="s">
        <v>4273</v>
      </c>
      <c r="K1934" s="9" t="s">
        <v>246</v>
      </c>
      <c r="L1934" s="9" t="s">
        <v>216</v>
      </c>
      <c r="M1934" s="9" t="s">
        <v>3323</v>
      </c>
      <c r="N1934" s="9" t="s">
        <v>198</v>
      </c>
      <c r="O1934" s="9" t="s">
        <v>179</v>
      </c>
      <c r="P1934" s="9" t="s">
        <v>264</v>
      </c>
      <c r="Q1934" s="9" t="s">
        <v>219</v>
      </c>
      <c r="R1934" s="9">
        <v>0</v>
      </c>
      <c r="S1934" s="9">
        <v>23</v>
      </c>
      <c r="U1934" s="9" t="s">
        <v>290</v>
      </c>
      <c r="X1934" s="9">
        <f>INDEX(SLA_Policy!$D$2:$D$5,MATCH(F1934,SLA_Policy!$A$2:$A$5,0))</f>
        <v>120</v>
      </c>
      <c r="Y1934" s="9" t="str">
        <f>IF(E1934="Cancelled","Excluded",IF(D1934="",IF((SLA_Policy!$B$8-B1934)*24&gt;X1934,"Open - Breached","Open - On Track"),IF((D1934-B1934)*24&lt;=X1934,"Met","Breached")))</f>
        <v>Met</v>
      </c>
    </row>
    <row r="1935" spans="1:25" x14ac:dyDescent="0.25">
      <c r="A1935" s="9" t="s">
        <v>4274</v>
      </c>
      <c r="B1935" s="23">
        <v>45981.636805555601</v>
      </c>
      <c r="C1935" s="23">
        <v>45981.637499999997</v>
      </c>
      <c r="D1935" s="23">
        <v>45982.341666666704</v>
      </c>
      <c r="E1935" s="9" t="s">
        <v>212</v>
      </c>
      <c r="F1935" s="9" t="s">
        <v>188</v>
      </c>
      <c r="G1935" s="9" t="s">
        <v>213</v>
      </c>
      <c r="H1935" s="9" t="s">
        <v>162</v>
      </c>
      <c r="I1935" s="9" t="s">
        <v>345</v>
      </c>
      <c r="J1935" s="9" t="s">
        <v>2345</v>
      </c>
      <c r="K1935" s="9" t="s">
        <v>246</v>
      </c>
      <c r="L1935" s="9" t="s">
        <v>216</v>
      </c>
      <c r="M1935" s="9" t="s">
        <v>3323</v>
      </c>
      <c r="N1935" s="9" t="s">
        <v>198</v>
      </c>
      <c r="O1935" s="9" t="s">
        <v>179</v>
      </c>
      <c r="P1935" s="9" t="s">
        <v>284</v>
      </c>
      <c r="Q1935" s="9" t="s">
        <v>219</v>
      </c>
      <c r="R1935" s="9">
        <v>0</v>
      </c>
      <c r="S1935" s="9">
        <v>6</v>
      </c>
      <c r="U1935" s="9" t="s">
        <v>266</v>
      </c>
      <c r="W1935" s="9">
        <v>4</v>
      </c>
      <c r="X1935" s="9">
        <f>INDEX(SLA_Policy!$D$2:$D$5,MATCH(F1935,SLA_Policy!$A$2:$A$5,0))</f>
        <v>72</v>
      </c>
      <c r="Y1935" s="9" t="str">
        <f>IF(E1935="Cancelled","Excluded",IF(D1935="",IF((SLA_Policy!$B$8-B1935)*24&gt;X1935,"Open - Breached","Open - On Track"),IF((D1935-B1935)*24&lt;=X1935,"Met","Breached")))</f>
        <v>Met</v>
      </c>
    </row>
    <row r="1936" spans="1:25" x14ac:dyDescent="0.25">
      <c r="A1936" s="9" t="s">
        <v>4275</v>
      </c>
      <c r="B1936" s="23">
        <v>45981.659027777801</v>
      </c>
      <c r="C1936" s="23">
        <v>45982.360416666699</v>
      </c>
      <c r="D1936" s="23">
        <v>45985.353472222203</v>
      </c>
      <c r="E1936" s="9" t="s">
        <v>212</v>
      </c>
      <c r="F1936" s="9" t="s">
        <v>189</v>
      </c>
      <c r="G1936" s="9" t="s">
        <v>236</v>
      </c>
      <c r="H1936" s="9" t="s">
        <v>167</v>
      </c>
      <c r="I1936" s="9" t="s">
        <v>255</v>
      </c>
      <c r="J1936" s="9" t="s">
        <v>4276</v>
      </c>
      <c r="K1936" s="9" t="s">
        <v>246</v>
      </c>
      <c r="L1936" s="9" t="s">
        <v>226</v>
      </c>
      <c r="M1936" s="9" t="s">
        <v>660</v>
      </c>
      <c r="N1936" s="9" t="s">
        <v>196</v>
      </c>
      <c r="O1936" s="9" t="s">
        <v>180</v>
      </c>
      <c r="P1936" s="9" t="s">
        <v>318</v>
      </c>
      <c r="Q1936" s="9" t="s">
        <v>219</v>
      </c>
      <c r="R1936" s="9">
        <v>0</v>
      </c>
      <c r="S1936" s="9">
        <v>14</v>
      </c>
      <c r="U1936" s="9" t="s">
        <v>242</v>
      </c>
      <c r="X1936" s="9">
        <f>INDEX(SLA_Policy!$D$2:$D$5,MATCH(F1936,SLA_Policy!$A$2:$A$5,0))</f>
        <v>120</v>
      </c>
      <c r="Y1936" s="9" t="str">
        <f>IF(E1936="Cancelled","Excluded",IF(D1936="",IF((SLA_Policy!$B$8-B1936)*24&gt;X1936,"Open - Breached","Open - On Track"),IF((D1936-B1936)*24&lt;=X1936,"Met","Breached")))</f>
        <v>Met</v>
      </c>
    </row>
    <row r="1937" spans="1:25" x14ac:dyDescent="0.25">
      <c r="A1937" s="9" t="s">
        <v>4277</v>
      </c>
      <c r="B1937" s="23">
        <v>45981.662499999999</v>
      </c>
      <c r="C1937" s="23">
        <v>45981.686805555597</v>
      </c>
      <c r="D1937" s="23">
        <v>45982.376388888901</v>
      </c>
      <c r="E1937" s="9" t="s">
        <v>212</v>
      </c>
      <c r="F1937" s="9" t="s">
        <v>188</v>
      </c>
      <c r="G1937" s="9" t="s">
        <v>213</v>
      </c>
      <c r="H1937" s="9" t="s">
        <v>163</v>
      </c>
      <c r="I1937" s="9" t="s">
        <v>405</v>
      </c>
      <c r="J1937" s="9" t="s">
        <v>4278</v>
      </c>
      <c r="K1937" s="9" t="s">
        <v>262</v>
      </c>
      <c r="L1937" s="9" t="s">
        <v>282</v>
      </c>
      <c r="M1937" s="9" t="s">
        <v>1716</v>
      </c>
      <c r="N1937" s="9" t="s">
        <v>196</v>
      </c>
      <c r="O1937" s="9" t="s">
        <v>176</v>
      </c>
      <c r="P1937" s="9" t="s">
        <v>419</v>
      </c>
      <c r="Q1937" s="9" t="s">
        <v>273</v>
      </c>
      <c r="R1937" s="9">
        <v>0</v>
      </c>
      <c r="S1937" s="9">
        <v>14</v>
      </c>
      <c r="U1937" s="9" t="s">
        <v>376</v>
      </c>
      <c r="X1937" s="9">
        <f>INDEX(SLA_Policy!$D$2:$D$5,MATCH(F1937,SLA_Policy!$A$2:$A$5,0))</f>
        <v>72</v>
      </c>
      <c r="Y1937" s="9" t="str">
        <f>IF(E1937="Cancelled","Excluded",IF(D1937="",IF((SLA_Policy!$B$8-B1937)*24&gt;X1937,"Open - Breached","Open - On Track"),IF((D1937-B1937)*24&lt;=X1937,"Met","Breached")))</f>
        <v>Met</v>
      </c>
    </row>
    <row r="1938" spans="1:25" x14ac:dyDescent="0.25">
      <c r="A1938" s="9" t="s">
        <v>4279</v>
      </c>
      <c r="B1938" s="23">
        <v>45981.667361111096</v>
      </c>
      <c r="C1938" s="23">
        <v>45981.724305555603</v>
      </c>
      <c r="D1938" s="23">
        <v>45982.338194444397</v>
      </c>
      <c r="E1938" s="9" t="s">
        <v>212</v>
      </c>
      <c r="F1938" s="9" t="s">
        <v>188</v>
      </c>
      <c r="G1938" s="9" t="s">
        <v>213</v>
      </c>
      <c r="H1938" s="9" t="s">
        <v>167</v>
      </c>
      <c r="I1938" s="9" t="s">
        <v>362</v>
      </c>
      <c r="J1938" s="9" t="s">
        <v>4280</v>
      </c>
      <c r="K1938" s="9" t="s">
        <v>262</v>
      </c>
      <c r="L1938" s="9" t="s">
        <v>104</v>
      </c>
      <c r="M1938" s="9" t="s">
        <v>407</v>
      </c>
      <c r="N1938" s="9" t="s">
        <v>196</v>
      </c>
      <c r="O1938" s="9" t="s">
        <v>180</v>
      </c>
      <c r="P1938" s="9" t="s">
        <v>278</v>
      </c>
      <c r="Q1938" s="9" t="s">
        <v>219</v>
      </c>
      <c r="R1938" s="9">
        <v>0</v>
      </c>
      <c r="S1938" s="9">
        <v>37</v>
      </c>
      <c r="U1938" s="9" t="s">
        <v>266</v>
      </c>
      <c r="X1938" s="9">
        <f>INDEX(SLA_Policy!$D$2:$D$5,MATCH(F1938,SLA_Policy!$A$2:$A$5,0))</f>
        <v>72</v>
      </c>
      <c r="Y1938" s="9" t="str">
        <f>IF(E1938="Cancelled","Excluded",IF(D1938="",IF((SLA_Policy!$B$8-B1938)*24&gt;X1938,"Open - Breached","Open - On Track"),IF((D1938-B1938)*24&lt;=X1938,"Met","Breached")))</f>
        <v>Met</v>
      </c>
    </row>
    <row r="1939" spans="1:25" x14ac:dyDescent="0.25">
      <c r="A1939" s="9" t="s">
        <v>4281</v>
      </c>
      <c r="B1939" s="23">
        <v>45981.684722222199</v>
      </c>
      <c r="C1939" s="23">
        <v>45981.6965277778</v>
      </c>
      <c r="D1939" s="23">
        <v>45982.315277777801</v>
      </c>
      <c r="E1939" s="9" t="s">
        <v>212</v>
      </c>
      <c r="F1939" s="9" t="s">
        <v>188</v>
      </c>
      <c r="G1939" s="9" t="s">
        <v>213</v>
      </c>
      <c r="H1939" s="9" t="s">
        <v>88</v>
      </c>
      <c r="I1939" s="9" t="s">
        <v>486</v>
      </c>
      <c r="J1939" s="9" t="s">
        <v>4282</v>
      </c>
      <c r="K1939" s="9" t="s">
        <v>225</v>
      </c>
      <c r="L1939" s="9" t="s">
        <v>270</v>
      </c>
      <c r="M1939" s="9" t="s">
        <v>2509</v>
      </c>
      <c r="N1939" s="9" t="s">
        <v>196</v>
      </c>
      <c r="O1939" s="9" t="s">
        <v>178</v>
      </c>
      <c r="P1939" s="9" t="s">
        <v>272</v>
      </c>
      <c r="Q1939" s="9" t="s">
        <v>219</v>
      </c>
      <c r="R1939" s="9">
        <v>0</v>
      </c>
      <c r="S1939" s="9">
        <v>19</v>
      </c>
      <c r="U1939" s="9" t="s">
        <v>661</v>
      </c>
      <c r="X1939" s="9">
        <f>INDEX(SLA_Policy!$D$2:$D$5,MATCH(F1939,SLA_Policy!$A$2:$A$5,0))</f>
        <v>72</v>
      </c>
      <c r="Y1939" s="9" t="str">
        <f>IF(E1939="Cancelled","Excluded",IF(D1939="",IF((SLA_Policy!$B$8-B1939)*24&gt;X1939,"Open - Breached","Open - On Track"),IF((D1939-B1939)*24&lt;=X1939,"Met","Breached")))</f>
        <v>Met</v>
      </c>
    </row>
    <row r="1940" spans="1:25" x14ac:dyDescent="0.25">
      <c r="A1940" s="9" t="s">
        <v>4283</v>
      </c>
      <c r="B1940" s="23">
        <v>45981.686805555597</v>
      </c>
      <c r="C1940" s="23">
        <v>45981.693749999999</v>
      </c>
      <c r="D1940" s="23">
        <v>45981.959027777797</v>
      </c>
      <c r="E1940" s="9" t="s">
        <v>212</v>
      </c>
      <c r="F1940" s="9" t="s">
        <v>187</v>
      </c>
      <c r="G1940" s="9" t="s">
        <v>213</v>
      </c>
      <c r="H1940" s="9" t="s">
        <v>166</v>
      </c>
      <c r="I1940" s="9" t="s">
        <v>378</v>
      </c>
      <c r="J1940" s="9" t="s">
        <v>4284</v>
      </c>
      <c r="K1940" s="9" t="s">
        <v>246</v>
      </c>
      <c r="L1940" s="9" t="s">
        <v>216</v>
      </c>
      <c r="M1940" s="9" t="s">
        <v>703</v>
      </c>
      <c r="N1940" s="9" t="s">
        <v>196</v>
      </c>
      <c r="O1940" s="9" t="s">
        <v>181</v>
      </c>
      <c r="P1940" s="9" t="s">
        <v>289</v>
      </c>
      <c r="Q1940" s="9" t="s">
        <v>273</v>
      </c>
      <c r="R1940" s="9">
        <v>0</v>
      </c>
      <c r="S1940" s="9">
        <v>51</v>
      </c>
      <c r="T1940" s="9" t="s">
        <v>136</v>
      </c>
      <c r="U1940" s="9" t="s">
        <v>290</v>
      </c>
      <c r="X1940" s="9">
        <f>INDEX(SLA_Policy!$D$2:$D$5,MATCH(F1940,SLA_Policy!$A$2:$A$5,0))</f>
        <v>8</v>
      </c>
      <c r="Y1940" s="9" t="str">
        <f>IF(E1940="Cancelled","Excluded",IF(D1940="",IF((SLA_Policy!$B$8-B1940)*24&gt;X1940,"Open - Breached","Open - On Track"),IF((D1940-B1940)*24&lt;=X1940,"Met","Breached")))</f>
        <v>Met</v>
      </c>
    </row>
    <row r="1941" spans="1:25" x14ac:dyDescent="0.25">
      <c r="A1941" s="9" t="s">
        <v>4285</v>
      </c>
      <c r="B1941" s="23">
        <v>45981.6875</v>
      </c>
      <c r="C1941" s="23">
        <v>45981.732638888898</v>
      </c>
      <c r="D1941" s="23">
        <v>45982.323611111096</v>
      </c>
      <c r="E1941" s="9" t="s">
        <v>212</v>
      </c>
      <c r="F1941" s="9" t="s">
        <v>189</v>
      </c>
      <c r="G1941" s="9" t="s">
        <v>213</v>
      </c>
      <c r="H1941" s="9" t="s">
        <v>167</v>
      </c>
      <c r="I1941" s="9" t="s">
        <v>684</v>
      </c>
      <c r="J1941" s="9" t="s">
        <v>4286</v>
      </c>
      <c r="K1941" s="9" t="s">
        <v>246</v>
      </c>
      <c r="L1941" s="9" t="s">
        <v>371</v>
      </c>
      <c r="M1941" s="9" t="s">
        <v>4287</v>
      </c>
      <c r="N1941" s="9" t="s">
        <v>196</v>
      </c>
      <c r="O1941" s="9" t="s">
        <v>116</v>
      </c>
      <c r="P1941" s="9" t="s">
        <v>574</v>
      </c>
      <c r="Q1941" s="9" t="s">
        <v>219</v>
      </c>
      <c r="R1941" s="9">
        <v>0</v>
      </c>
      <c r="S1941" s="9">
        <v>12</v>
      </c>
      <c r="U1941" s="9" t="s">
        <v>290</v>
      </c>
      <c r="W1941" s="9">
        <v>5</v>
      </c>
      <c r="X1941" s="9">
        <f>INDEX(SLA_Policy!$D$2:$D$5,MATCH(F1941,SLA_Policy!$A$2:$A$5,0))</f>
        <v>120</v>
      </c>
      <c r="Y1941" s="9" t="str">
        <f>IF(E1941="Cancelled","Excluded",IF(D1941="",IF((SLA_Policy!$B$8-B1941)*24&gt;X1941,"Open - Breached","Open - On Track"),IF((D1941-B1941)*24&lt;=X1941,"Met","Breached")))</f>
        <v>Met</v>
      </c>
    </row>
    <row r="1942" spans="1:25" x14ac:dyDescent="0.25">
      <c r="A1942" s="9" t="s">
        <v>4288</v>
      </c>
      <c r="B1942" s="23">
        <v>45981.688194444498</v>
      </c>
      <c r="C1942" s="23">
        <v>45981.693749999999</v>
      </c>
      <c r="D1942" s="23">
        <v>45982.504861111098</v>
      </c>
      <c r="E1942" s="9" t="s">
        <v>212</v>
      </c>
      <c r="F1942" s="9" t="s">
        <v>188</v>
      </c>
      <c r="G1942" s="9" t="s">
        <v>213</v>
      </c>
      <c r="H1942" s="9" t="s">
        <v>161</v>
      </c>
      <c r="I1942" s="9" t="s">
        <v>389</v>
      </c>
      <c r="J1942" s="9" t="s">
        <v>2025</v>
      </c>
      <c r="K1942" s="9" t="s">
        <v>246</v>
      </c>
      <c r="L1942" s="9" t="s">
        <v>104</v>
      </c>
      <c r="M1942" s="9" t="s">
        <v>2653</v>
      </c>
      <c r="N1942" s="9" t="s">
        <v>200</v>
      </c>
      <c r="O1942" s="9" t="s">
        <v>116</v>
      </c>
      <c r="P1942" s="9" t="s">
        <v>218</v>
      </c>
      <c r="Q1942" s="9" t="s">
        <v>219</v>
      </c>
      <c r="R1942" s="9">
        <v>2</v>
      </c>
      <c r="S1942" s="9">
        <v>11</v>
      </c>
      <c r="U1942" s="9" t="s">
        <v>290</v>
      </c>
      <c r="W1942" s="9">
        <v>3</v>
      </c>
      <c r="X1942" s="9">
        <f>INDEX(SLA_Policy!$D$2:$D$5,MATCH(F1942,SLA_Policy!$A$2:$A$5,0))</f>
        <v>72</v>
      </c>
      <c r="Y1942" s="9" t="str">
        <f>IF(E1942="Cancelled","Excluded",IF(D1942="",IF((SLA_Policy!$B$8-B1942)*24&gt;X1942,"Open - Breached","Open - On Track"),IF((D1942-B1942)*24&lt;=X1942,"Met","Breached")))</f>
        <v>Met</v>
      </c>
    </row>
    <row r="1943" spans="1:25" x14ac:dyDescent="0.25">
      <c r="A1943" s="9" t="s">
        <v>4289</v>
      </c>
      <c r="B1943" s="23">
        <v>45981.693055555603</v>
      </c>
      <c r="C1943" s="23">
        <v>45981.7680555556</v>
      </c>
      <c r="D1943" s="23">
        <v>45981.770833333299</v>
      </c>
      <c r="E1943" s="9" t="s">
        <v>212</v>
      </c>
      <c r="F1943" s="9" t="s">
        <v>189</v>
      </c>
      <c r="G1943" s="9" t="s">
        <v>213</v>
      </c>
      <c r="H1943" s="9" t="s">
        <v>167</v>
      </c>
      <c r="I1943" s="9" t="s">
        <v>684</v>
      </c>
      <c r="J1943" s="9" t="s">
        <v>3394</v>
      </c>
      <c r="K1943" s="9" t="s">
        <v>246</v>
      </c>
      <c r="L1943" s="9" t="s">
        <v>351</v>
      </c>
      <c r="M1943" s="9" t="s">
        <v>4290</v>
      </c>
      <c r="N1943" s="9" t="s">
        <v>196</v>
      </c>
      <c r="O1943" s="9" t="s">
        <v>116</v>
      </c>
      <c r="P1943" s="9" t="s">
        <v>590</v>
      </c>
      <c r="Q1943" s="9" t="s">
        <v>219</v>
      </c>
      <c r="R1943" s="9">
        <v>0</v>
      </c>
      <c r="S1943" s="9">
        <v>33</v>
      </c>
      <c r="U1943" s="9" t="s">
        <v>248</v>
      </c>
      <c r="W1943" s="9">
        <v>4</v>
      </c>
      <c r="X1943" s="9">
        <f>INDEX(SLA_Policy!$D$2:$D$5,MATCH(F1943,SLA_Policy!$A$2:$A$5,0))</f>
        <v>120</v>
      </c>
      <c r="Y1943" s="9" t="str">
        <f>IF(E1943="Cancelled","Excluded",IF(D1943="",IF((SLA_Policy!$B$8-B1943)*24&gt;X1943,"Open - Breached","Open - On Track"),IF((D1943-B1943)*24&lt;=X1943,"Met","Breached")))</f>
        <v>Met</v>
      </c>
    </row>
    <row r="1944" spans="1:25" x14ac:dyDescent="0.25">
      <c r="A1944" s="9" t="s">
        <v>4291</v>
      </c>
      <c r="B1944" s="23">
        <v>45981.693055555603</v>
      </c>
      <c r="C1944" s="23">
        <v>45981.717361111099</v>
      </c>
      <c r="D1944" s="23">
        <v>45982.373611111099</v>
      </c>
      <c r="E1944" s="9" t="s">
        <v>212</v>
      </c>
      <c r="F1944" s="9" t="s">
        <v>187</v>
      </c>
      <c r="G1944" s="9" t="s">
        <v>213</v>
      </c>
      <c r="H1944" s="9" t="s">
        <v>88</v>
      </c>
      <c r="I1944" s="9" t="s">
        <v>92</v>
      </c>
      <c r="J1944" s="9" t="s">
        <v>2924</v>
      </c>
      <c r="K1944" s="9" t="s">
        <v>215</v>
      </c>
      <c r="L1944" s="9" t="s">
        <v>270</v>
      </c>
      <c r="M1944" s="9" t="s">
        <v>657</v>
      </c>
      <c r="N1944" s="9" t="s">
        <v>196</v>
      </c>
      <c r="O1944" s="9" t="s">
        <v>178</v>
      </c>
      <c r="P1944" s="9" t="s">
        <v>360</v>
      </c>
      <c r="Q1944" s="9" t="s">
        <v>273</v>
      </c>
      <c r="R1944" s="9">
        <v>0</v>
      </c>
      <c r="S1944" s="9">
        <v>34</v>
      </c>
      <c r="T1944" s="9" t="s">
        <v>229</v>
      </c>
      <c r="U1944" s="9" t="s">
        <v>140</v>
      </c>
      <c r="V1944" s="9" t="s">
        <v>4131</v>
      </c>
      <c r="X1944" s="9">
        <f>INDEX(SLA_Policy!$D$2:$D$5,MATCH(F1944,SLA_Policy!$A$2:$A$5,0))</f>
        <v>8</v>
      </c>
      <c r="Y1944" s="9" t="str">
        <f>IF(E1944="Cancelled","Excluded",IF(D1944="",IF((SLA_Policy!$B$8-B1944)*24&gt;X1944,"Open - Breached","Open - On Track"),IF((D1944-B1944)*24&lt;=X1944,"Met","Breached")))</f>
        <v>Breached</v>
      </c>
    </row>
    <row r="1945" spans="1:25" x14ac:dyDescent="0.25">
      <c r="A1945" s="9" t="s">
        <v>4292</v>
      </c>
      <c r="B1945" s="23">
        <v>45981.702777777798</v>
      </c>
      <c r="C1945" s="23">
        <v>45981.7097222222</v>
      </c>
      <c r="D1945" s="23">
        <v>45985.334027777797</v>
      </c>
      <c r="E1945" s="9" t="s">
        <v>212</v>
      </c>
      <c r="F1945" s="9" t="s">
        <v>188</v>
      </c>
      <c r="G1945" s="9" t="s">
        <v>213</v>
      </c>
      <c r="H1945" s="9" t="s">
        <v>163</v>
      </c>
      <c r="I1945" s="9" t="s">
        <v>223</v>
      </c>
      <c r="J1945" s="9" t="s">
        <v>1796</v>
      </c>
      <c r="K1945" s="9" t="s">
        <v>246</v>
      </c>
      <c r="L1945" s="9" t="s">
        <v>371</v>
      </c>
      <c r="M1945" s="9" t="s">
        <v>993</v>
      </c>
      <c r="N1945" s="9" t="s">
        <v>198</v>
      </c>
      <c r="O1945" s="9" t="s">
        <v>176</v>
      </c>
      <c r="P1945" s="9" t="s">
        <v>1159</v>
      </c>
      <c r="Q1945" s="9" t="s">
        <v>219</v>
      </c>
      <c r="R1945" s="9">
        <v>1</v>
      </c>
      <c r="S1945" s="9">
        <v>96</v>
      </c>
      <c r="T1945" s="9" t="s">
        <v>229</v>
      </c>
      <c r="U1945" s="9" t="s">
        <v>266</v>
      </c>
      <c r="X1945" s="9">
        <f>INDEX(SLA_Policy!$D$2:$D$5,MATCH(F1945,SLA_Policy!$A$2:$A$5,0))</f>
        <v>72</v>
      </c>
      <c r="Y1945" s="9" t="str">
        <f>IF(E1945="Cancelled","Excluded",IF(D1945="",IF((SLA_Policy!$B$8-B1945)*24&gt;X1945,"Open - Breached","Open - On Track"),IF((D1945-B1945)*24&lt;=X1945,"Met","Breached")))</f>
        <v>Breached</v>
      </c>
    </row>
    <row r="1946" spans="1:25" x14ac:dyDescent="0.25">
      <c r="A1946" s="9" t="s">
        <v>4293</v>
      </c>
      <c r="B1946" s="23">
        <v>45981.724999999999</v>
      </c>
      <c r="C1946" s="23">
        <v>45981.748611111099</v>
      </c>
      <c r="D1946" s="23">
        <v>45982.086111111101</v>
      </c>
      <c r="E1946" s="9" t="s">
        <v>212</v>
      </c>
      <c r="F1946" s="9" t="s">
        <v>187</v>
      </c>
      <c r="G1946" s="9" t="s">
        <v>236</v>
      </c>
      <c r="H1946" s="9" t="s">
        <v>161</v>
      </c>
      <c r="I1946" s="9" t="s">
        <v>237</v>
      </c>
      <c r="J1946" s="9" t="s">
        <v>4294</v>
      </c>
      <c r="K1946" s="9" t="s">
        <v>246</v>
      </c>
      <c r="L1946" s="9" t="s">
        <v>311</v>
      </c>
      <c r="M1946" s="9" t="s">
        <v>1234</v>
      </c>
      <c r="N1946" s="9" t="s">
        <v>196</v>
      </c>
      <c r="O1946" s="9" t="s">
        <v>179</v>
      </c>
      <c r="P1946" s="9" t="s">
        <v>264</v>
      </c>
      <c r="Q1946" s="9" t="s">
        <v>273</v>
      </c>
      <c r="R1946" s="9">
        <v>1</v>
      </c>
      <c r="S1946" s="9">
        <v>24</v>
      </c>
      <c r="U1946" s="9" t="s">
        <v>242</v>
      </c>
      <c r="X1946" s="9">
        <f>INDEX(SLA_Policy!$D$2:$D$5,MATCH(F1946,SLA_Policy!$A$2:$A$5,0))</f>
        <v>8</v>
      </c>
      <c r="Y1946" s="9" t="str">
        <f>IF(E1946="Cancelled","Excluded",IF(D1946="",IF((SLA_Policy!$B$8-B1946)*24&gt;X1946,"Open - Breached","Open - On Track"),IF((D1946-B1946)*24&lt;=X1946,"Met","Breached")))</f>
        <v>Breached</v>
      </c>
    </row>
    <row r="1947" spans="1:25" x14ac:dyDescent="0.25">
      <c r="A1947" s="9" t="s">
        <v>4295</v>
      </c>
      <c r="B1947" s="23">
        <v>45981.7277777778</v>
      </c>
      <c r="C1947" s="23">
        <v>45981.747916666704</v>
      </c>
      <c r="D1947" s="23">
        <v>45982.3256944444</v>
      </c>
      <c r="E1947" s="9" t="s">
        <v>212</v>
      </c>
      <c r="F1947" s="9" t="s">
        <v>188</v>
      </c>
      <c r="G1947" s="9" t="s">
        <v>213</v>
      </c>
      <c r="H1947" s="9" t="s">
        <v>167</v>
      </c>
      <c r="I1947" s="9" t="s">
        <v>684</v>
      </c>
      <c r="J1947" s="9" t="s">
        <v>4296</v>
      </c>
      <c r="K1947" s="9" t="s">
        <v>215</v>
      </c>
      <c r="L1947" s="9" t="s">
        <v>270</v>
      </c>
      <c r="M1947" s="9" t="s">
        <v>4297</v>
      </c>
      <c r="N1947" s="9" t="s">
        <v>196</v>
      </c>
      <c r="O1947" s="9" t="s">
        <v>116</v>
      </c>
      <c r="P1947" s="9" t="s">
        <v>258</v>
      </c>
      <c r="Q1947" s="9" t="s">
        <v>219</v>
      </c>
      <c r="R1947" s="9">
        <v>0</v>
      </c>
      <c r="S1947" s="9">
        <v>10</v>
      </c>
      <c r="U1947" s="9" t="s">
        <v>266</v>
      </c>
      <c r="X1947" s="9">
        <f>INDEX(SLA_Policy!$D$2:$D$5,MATCH(F1947,SLA_Policy!$A$2:$A$5,0))</f>
        <v>72</v>
      </c>
      <c r="Y1947" s="9" t="str">
        <f>IF(E1947="Cancelled","Excluded",IF(D1947="",IF((SLA_Policy!$B$8-B1947)*24&gt;X1947,"Open - Breached","Open - On Track"),IF((D1947-B1947)*24&lt;=X1947,"Met","Breached")))</f>
        <v>Met</v>
      </c>
    </row>
    <row r="1948" spans="1:25" x14ac:dyDescent="0.25">
      <c r="A1948" s="9" t="s">
        <v>4298</v>
      </c>
      <c r="B1948" s="23">
        <v>45981.739583333299</v>
      </c>
      <c r="C1948" s="23">
        <v>45982.370138888902</v>
      </c>
      <c r="D1948" s="23">
        <v>45986.4152777778</v>
      </c>
      <c r="E1948" s="9" t="s">
        <v>212</v>
      </c>
      <c r="F1948" s="9" t="s">
        <v>189</v>
      </c>
      <c r="G1948" s="9" t="s">
        <v>236</v>
      </c>
      <c r="H1948" s="9" t="s">
        <v>167</v>
      </c>
      <c r="I1948" s="9" t="s">
        <v>255</v>
      </c>
      <c r="J1948" s="9" t="s">
        <v>4299</v>
      </c>
      <c r="K1948" s="9" t="s">
        <v>246</v>
      </c>
      <c r="L1948" s="9" t="s">
        <v>282</v>
      </c>
      <c r="M1948" s="9" t="s">
        <v>1439</v>
      </c>
      <c r="N1948" s="9" t="s">
        <v>196</v>
      </c>
      <c r="O1948" s="9" t="s">
        <v>176</v>
      </c>
      <c r="P1948" s="9" t="s">
        <v>503</v>
      </c>
      <c r="Q1948" s="9" t="s">
        <v>219</v>
      </c>
      <c r="R1948" s="9">
        <v>2</v>
      </c>
      <c r="S1948" s="9">
        <v>35</v>
      </c>
      <c r="U1948" s="9" t="s">
        <v>242</v>
      </c>
      <c r="W1948" s="9">
        <v>3</v>
      </c>
      <c r="X1948" s="9">
        <f>INDEX(SLA_Policy!$D$2:$D$5,MATCH(F1948,SLA_Policy!$A$2:$A$5,0))</f>
        <v>120</v>
      </c>
      <c r="Y1948" s="9" t="str">
        <f>IF(E1948="Cancelled","Excluded",IF(D1948="",IF((SLA_Policy!$B$8-B1948)*24&gt;X1948,"Open - Breached","Open - On Track"),IF((D1948-B1948)*24&lt;=X1948,"Met","Breached")))</f>
        <v>Met</v>
      </c>
    </row>
    <row r="1949" spans="1:25" x14ac:dyDescent="0.25">
      <c r="A1949" s="9" t="s">
        <v>4300</v>
      </c>
      <c r="B1949" s="23">
        <v>45981.957638888904</v>
      </c>
      <c r="C1949" s="23">
        <v>45982.371527777803</v>
      </c>
      <c r="D1949" s="23">
        <v>45982.389583333301</v>
      </c>
      <c r="E1949" s="9" t="s">
        <v>212</v>
      </c>
      <c r="F1949" s="9" t="s">
        <v>189</v>
      </c>
      <c r="G1949" s="9" t="s">
        <v>213</v>
      </c>
      <c r="H1949" s="9" t="s">
        <v>166</v>
      </c>
      <c r="I1949" s="9" t="s">
        <v>286</v>
      </c>
      <c r="J1949" s="9" t="s">
        <v>632</v>
      </c>
      <c r="K1949" s="9" t="s">
        <v>239</v>
      </c>
      <c r="L1949" s="9" t="s">
        <v>226</v>
      </c>
      <c r="M1949" s="9" t="s">
        <v>757</v>
      </c>
      <c r="N1949" s="9" t="s">
        <v>199</v>
      </c>
      <c r="O1949" s="9" t="s">
        <v>181</v>
      </c>
      <c r="P1949" s="9" t="s">
        <v>668</v>
      </c>
      <c r="Q1949" s="9" t="s">
        <v>219</v>
      </c>
      <c r="R1949" s="9">
        <v>0</v>
      </c>
      <c r="S1949" s="9">
        <v>8</v>
      </c>
      <c r="U1949" s="9" t="s">
        <v>290</v>
      </c>
      <c r="W1949" s="9">
        <v>5</v>
      </c>
      <c r="X1949" s="9">
        <f>INDEX(SLA_Policy!$D$2:$D$5,MATCH(F1949,SLA_Policy!$A$2:$A$5,0))</f>
        <v>120</v>
      </c>
      <c r="Y1949" s="9" t="str">
        <f>IF(E1949="Cancelled","Excluded",IF(D1949="",IF((SLA_Policy!$B$8-B1949)*24&gt;X1949,"Open - Breached","Open - On Track"),IF((D1949-B1949)*24&lt;=X1949,"Met","Breached")))</f>
        <v>Met</v>
      </c>
    </row>
    <row r="1950" spans="1:25" x14ac:dyDescent="0.25">
      <c r="A1950" s="9" t="s">
        <v>4301</v>
      </c>
      <c r="B1950" s="23">
        <v>45982.327083333301</v>
      </c>
      <c r="C1950" s="23">
        <v>45982.3659722222</v>
      </c>
      <c r="D1950" s="23">
        <v>45985.366666666698</v>
      </c>
      <c r="E1950" s="9" t="s">
        <v>212</v>
      </c>
      <c r="F1950" s="9" t="s">
        <v>189</v>
      </c>
      <c r="G1950" s="9" t="s">
        <v>236</v>
      </c>
      <c r="H1950" s="9" t="s">
        <v>164</v>
      </c>
      <c r="I1950" s="9" t="s">
        <v>421</v>
      </c>
      <c r="J1950" s="9" t="s">
        <v>1733</v>
      </c>
      <c r="K1950" s="9" t="s">
        <v>246</v>
      </c>
      <c r="L1950" s="9" t="s">
        <v>104</v>
      </c>
      <c r="M1950" s="9" t="s">
        <v>2625</v>
      </c>
      <c r="N1950" s="9" t="s">
        <v>196</v>
      </c>
      <c r="O1950" s="9" t="s">
        <v>180</v>
      </c>
      <c r="P1950" s="9" t="s">
        <v>368</v>
      </c>
      <c r="Q1950" s="9" t="s">
        <v>219</v>
      </c>
      <c r="R1950" s="9">
        <v>0</v>
      </c>
      <c r="S1950" s="9">
        <v>34</v>
      </c>
      <c r="T1950" s="9" t="s">
        <v>464</v>
      </c>
      <c r="U1950" s="9" t="s">
        <v>242</v>
      </c>
      <c r="W1950" s="9">
        <v>5</v>
      </c>
      <c r="X1950" s="9">
        <f>INDEX(SLA_Policy!$D$2:$D$5,MATCH(F1950,SLA_Policy!$A$2:$A$5,0))</f>
        <v>120</v>
      </c>
      <c r="Y1950" s="9" t="str">
        <f>IF(E1950="Cancelled","Excluded",IF(D1950="",IF((SLA_Policy!$B$8-B1950)*24&gt;X1950,"Open - Breached","Open - On Track"),IF((D1950-B1950)*24&lt;=X1950,"Met","Breached")))</f>
        <v>Met</v>
      </c>
    </row>
    <row r="1951" spans="1:25" x14ac:dyDescent="0.25">
      <c r="A1951" s="9" t="s">
        <v>4302</v>
      </c>
      <c r="B1951" s="23">
        <v>45982.34375</v>
      </c>
      <c r="C1951" s="23">
        <v>45982.345138888901</v>
      </c>
      <c r="D1951" s="23">
        <v>45982.535416666702</v>
      </c>
      <c r="E1951" s="9" t="s">
        <v>212</v>
      </c>
      <c r="F1951" s="9" t="s">
        <v>187</v>
      </c>
      <c r="G1951" s="9" t="s">
        <v>213</v>
      </c>
      <c r="H1951" s="9" t="s">
        <v>167</v>
      </c>
      <c r="I1951" s="9" t="s">
        <v>536</v>
      </c>
      <c r="J1951" s="9" t="s">
        <v>995</v>
      </c>
      <c r="K1951" s="9" t="s">
        <v>215</v>
      </c>
      <c r="L1951" s="9" t="s">
        <v>226</v>
      </c>
      <c r="M1951" s="9" t="s">
        <v>877</v>
      </c>
      <c r="N1951" s="9" t="s">
        <v>198</v>
      </c>
      <c r="O1951" s="9" t="s">
        <v>176</v>
      </c>
      <c r="P1951" s="9" t="s">
        <v>419</v>
      </c>
      <c r="Q1951" s="9" t="s">
        <v>273</v>
      </c>
      <c r="R1951" s="9">
        <v>0</v>
      </c>
      <c r="S1951" s="9">
        <v>96</v>
      </c>
      <c r="T1951" s="9" t="s">
        <v>136</v>
      </c>
      <c r="U1951" s="9" t="s">
        <v>248</v>
      </c>
      <c r="W1951" s="9">
        <v>5</v>
      </c>
      <c r="X1951" s="9">
        <f>INDEX(SLA_Policy!$D$2:$D$5,MATCH(F1951,SLA_Policy!$A$2:$A$5,0))</f>
        <v>8</v>
      </c>
      <c r="Y1951" s="9" t="str">
        <f>IF(E1951="Cancelled","Excluded",IF(D1951="",IF((SLA_Policy!$B$8-B1951)*24&gt;X1951,"Open - Breached","Open - On Track"),IF((D1951-B1951)*24&lt;=X1951,"Met","Breached")))</f>
        <v>Met</v>
      </c>
    </row>
    <row r="1952" spans="1:25" x14ac:dyDescent="0.25">
      <c r="A1952" s="9" t="s">
        <v>4303</v>
      </c>
      <c r="B1952" s="23">
        <v>45982.345833333296</v>
      </c>
      <c r="C1952" s="23">
        <v>45982.3527777778</v>
      </c>
      <c r="D1952" s="23">
        <v>45985.331944444399</v>
      </c>
      <c r="E1952" s="9" t="s">
        <v>212</v>
      </c>
      <c r="F1952" s="9" t="s">
        <v>187</v>
      </c>
      <c r="G1952" s="9" t="s">
        <v>213</v>
      </c>
      <c r="H1952" s="9" t="s">
        <v>167</v>
      </c>
      <c r="I1952" s="9" t="s">
        <v>536</v>
      </c>
      <c r="J1952" s="9" t="s">
        <v>4304</v>
      </c>
      <c r="K1952" s="9" t="s">
        <v>225</v>
      </c>
      <c r="L1952" s="9" t="s">
        <v>311</v>
      </c>
      <c r="M1952" s="9" t="s">
        <v>3671</v>
      </c>
      <c r="N1952" s="9" t="s">
        <v>196</v>
      </c>
      <c r="O1952" s="9" t="s">
        <v>180</v>
      </c>
      <c r="P1952" s="9" t="s">
        <v>278</v>
      </c>
      <c r="Q1952" s="9" t="s">
        <v>273</v>
      </c>
      <c r="R1952" s="9">
        <v>0</v>
      </c>
      <c r="S1952" s="9">
        <v>55</v>
      </c>
      <c r="T1952" s="9" t="s">
        <v>220</v>
      </c>
      <c r="U1952" s="9" t="s">
        <v>376</v>
      </c>
      <c r="W1952" s="9">
        <v>5</v>
      </c>
      <c r="X1952" s="9">
        <f>INDEX(SLA_Policy!$D$2:$D$5,MATCH(F1952,SLA_Policy!$A$2:$A$5,0))</f>
        <v>8</v>
      </c>
      <c r="Y1952" s="9" t="str">
        <f>IF(E1952="Cancelled","Excluded",IF(D1952="",IF((SLA_Policy!$B$8-B1952)*24&gt;X1952,"Open - Breached","Open - On Track"),IF((D1952-B1952)*24&lt;=X1952,"Met","Breached")))</f>
        <v>Breached</v>
      </c>
    </row>
    <row r="1953" spans="1:25" x14ac:dyDescent="0.25">
      <c r="A1953" s="9" t="s">
        <v>4305</v>
      </c>
      <c r="B1953" s="23">
        <v>45982.363888888904</v>
      </c>
      <c r="C1953" s="23">
        <v>45982.417361111096</v>
      </c>
      <c r="D1953" s="23">
        <v>45985.701388888898</v>
      </c>
      <c r="E1953" s="9" t="s">
        <v>212</v>
      </c>
      <c r="F1953" s="9" t="s">
        <v>188</v>
      </c>
      <c r="G1953" s="9" t="s">
        <v>213</v>
      </c>
      <c r="H1953" s="9" t="s">
        <v>164</v>
      </c>
      <c r="I1953" s="9" t="s">
        <v>260</v>
      </c>
      <c r="J1953" s="9" t="s">
        <v>2616</v>
      </c>
      <c r="K1953" s="9" t="s">
        <v>410</v>
      </c>
      <c r="L1953" s="9" t="s">
        <v>104</v>
      </c>
      <c r="M1953" s="9" t="s">
        <v>3588</v>
      </c>
      <c r="N1953" s="9" t="s">
        <v>197</v>
      </c>
      <c r="O1953" s="9" t="s">
        <v>180</v>
      </c>
      <c r="P1953" s="9" t="s">
        <v>278</v>
      </c>
      <c r="Q1953" s="9" t="s">
        <v>219</v>
      </c>
      <c r="R1953" s="9">
        <v>0</v>
      </c>
      <c r="S1953" s="9">
        <v>29</v>
      </c>
      <c r="T1953" s="9" t="s">
        <v>265</v>
      </c>
      <c r="U1953" s="9" t="s">
        <v>266</v>
      </c>
      <c r="X1953" s="9">
        <f>INDEX(SLA_Policy!$D$2:$D$5,MATCH(F1953,SLA_Policy!$A$2:$A$5,0))</f>
        <v>72</v>
      </c>
      <c r="Y1953" s="9" t="str">
        <f>IF(E1953="Cancelled","Excluded",IF(D1953="",IF((SLA_Policy!$B$8-B1953)*24&gt;X1953,"Open - Breached","Open - On Track"),IF((D1953-B1953)*24&lt;=X1953,"Met","Breached")))</f>
        <v>Breached</v>
      </c>
    </row>
    <row r="1954" spans="1:25" x14ac:dyDescent="0.25">
      <c r="A1954" s="9" t="s">
        <v>4306</v>
      </c>
      <c r="B1954" s="23">
        <v>45982.365277777797</v>
      </c>
      <c r="C1954" s="23">
        <v>45982.384722222203</v>
      </c>
      <c r="D1954" s="23">
        <v>45985.345833333296</v>
      </c>
      <c r="E1954" s="9" t="s">
        <v>212</v>
      </c>
      <c r="F1954" s="9" t="s">
        <v>189</v>
      </c>
      <c r="G1954" s="9" t="s">
        <v>236</v>
      </c>
      <c r="H1954" s="9" t="s">
        <v>163</v>
      </c>
      <c r="I1954" s="9" t="s">
        <v>327</v>
      </c>
      <c r="J1954" s="9" t="s">
        <v>4307</v>
      </c>
      <c r="K1954" s="9" t="s">
        <v>246</v>
      </c>
      <c r="L1954" s="9" t="s">
        <v>226</v>
      </c>
      <c r="M1954" s="9" t="s">
        <v>1507</v>
      </c>
      <c r="N1954" s="9" t="s">
        <v>196</v>
      </c>
      <c r="O1954" s="9" t="s">
        <v>176</v>
      </c>
      <c r="P1954" s="9" t="s">
        <v>570</v>
      </c>
      <c r="Q1954" s="9" t="s">
        <v>273</v>
      </c>
      <c r="R1954" s="9">
        <v>0</v>
      </c>
      <c r="S1954" s="9">
        <v>24</v>
      </c>
      <c r="U1954" s="9" t="s">
        <v>242</v>
      </c>
      <c r="W1954" s="9">
        <v>4</v>
      </c>
      <c r="X1954" s="9">
        <f>INDEX(SLA_Policy!$D$2:$D$5,MATCH(F1954,SLA_Policy!$A$2:$A$5,0))</f>
        <v>120</v>
      </c>
      <c r="Y1954" s="9" t="str">
        <f>IF(E1954="Cancelled","Excluded",IF(D1954="",IF((SLA_Policy!$B$8-B1954)*24&gt;X1954,"Open - Breached","Open - On Track"),IF((D1954-B1954)*24&lt;=X1954,"Met","Breached")))</f>
        <v>Met</v>
      </c>
    </row>
    <row r="1955" spans="1:25" x14ac:dyDescent="0.25">
      <c r="A1955" s="9" t="s">
        <v>4308</v>
      </c>
      <c r="B1955" s="23">
        <v>45982.370138888902</v>
      </c>
      <c r="C1955" s="23">
        <v>45982.402083333298</v>
      </c>
      <c r="D1955" s="23">
        <v>45982.462500000001</v>
      </c>
      <c r="E1955" s="9" t="s">
        <v>212</v>
      </c>
      <c r="F1955" s="9" t="s">
        <v>188</v>
      </c>
      <c r="G1955" s="9" t="s">
        <v>236</v>
      </c>
      <c r="H1955" s="9" t="s">
        <v>161</v>
      </c>
      <c r="I1955" s="9" t="s">
        <v>505</v>
      </c>
      <c r="J1955" s="9" t="s">
        <v>4309</v>
      </c>
      <c r="K1955" s="9" t="s">
        <v>246</v>
      </c>
      <c r="L1955" s="9" t="s">
        <v>311</v>
      </c>
      <c r="M1955" s="9" t="s">
        <v>950</v>
      </c>
      <c r="N1955" s="9" t="s">
        <v>196</v>
      </c>
      <c r="O1955" s="9" t="s">
        <v>177</v>
      </c>
      <c r="P1955" s="9" t="s">
        <v>241</v>
      </c>
      <c r="Q1955" s="9" t="s">
        <v>219</v>
      </c>
      <c r="R1955" s="9">
        <v>0</v>
      </c>
      <c r="S1955" s="9">
        <v>85</v>
      </c>
      <c r="U1955" s="9" t="s">
        <v>242</v>
      </c>
      <c r="X1955" s="9">
        <f>INDEX(SLA_Policy!$D$2:$D$5,MATCH(F1955,SLA_Policy!$A$2:$A$5,0))</f>
        <v>72</v>
      </c>
      <c r="Y1955" s="9" t="str">
        <f>IF(E1955="Cancelled","Excluded",IF(D1955="",IF((SLA_Policy!$B$8-B1955)*24&gt;X1955,"Open - Breached","Open - On Track"),IF((D1955-B1955)*24&lt;=X1955,"Met","Breached")))</f>
        <v>Met</v>
      </c>
    </row>
    <row r="1956" spans="1:25" x14ac:dyDescent="0.25">
      <c r="A1956" s="9" t="s">
        <v>4310</v>
      </c>
      <c r="B1956" s="23">
        <v>45982.372916666704</v>
      </c>
      <c r="C1956" s="23">
        <v>45982.466666666704</v>
      </c>
      <c r="D1956" s="23">
        <v>45982.469444444498</v>
      </c>
      <c r="E1956" s="9" t="s">
        <v>212</v>
      </c>
      <c r="F1956" s="9" t="s">
        <v>189</v>
      </c>
      <c r="G1956" s="9" t="s">
        <v>213</v>
      </c>
      <c r="H1956" s="9" t="s">
        <v>161</v>
      </c>
      <c r="I1956" s="9" t="s">
        <v>454</v>
      </c>
      <c r="J1956" s="9" t="s">
        <v>2161</v>
      </c>
      <c r="K1956" s="9" t="s">
        <v>215</v>
      </c>
      <c r="L1956" s="9" t="s">
        <v>216</v>
      </c>
      <c r="M1956" s="9" t="s">
        <v>2728</v>
      </c>
      <c r="N1956" s="9" t="s">
        <v>196</v>
      </c>
      <c r="O1956" s="9" t="s">
        <v>116</v>
      </c>
      <c r="P1956" s="9" t="s">
        <v>295</v>
      </c>
      <c r="Q1956" s="9" t="s">
        <v>219</v>
      </c>
      <c r="R1956" s="9">
        <v>0</v>
      </c>
      <c r="S1956" s="9">
        <v>2</v>
      </c>
      <c r="U1956" s="9" t="s">
        <v>221</v>
      </c>
      <c r="X1956" s="9">
        <f>INDEX(SLA_Policy!$D$2:$D$5,MATCH(F1956,SLA_Policy!$A$2:$A$5,0))</f>
        <v>120</v>
      </c>
      <c r="Y1956" s="9" t="str">
        <f>IF(E1956="Cancelled","Excluded",IF(D1956="",IF((SLA_Policy!$B$8-B1956)*24&gt;X1956,"Open - Breached","Open - On Track"),IF((D1956-B1956)*24&lt;=X1956,"Met","Breached")))</f>
        <v>Met</v>
      </c>
    </row>
    <row r="1957" spans="1:25" x14ac:dyDescent="0.25">
      <c r="A1957" s="9" t="s">
        <v>4311</v>
      </c>
      <c r="B1957" s="23">
        <v>45982.388888888898</v>
      </c>
      <c r="C1957" s="23">
        <v>45982.55</v>
      </c>
      <c r="D1957" s="23">
        <v>45985.382638888899</v>
      </c>
      <c r="E1957" s="9" t="s">
        <v>212</v>
      </c>
      <c r="F1957" s="9" t="s">
        <v>189</v>
      </c>
      <c r="G1957" s="9" t="s">
        <v>213</v>
      </c>
      <c r="H1957" s="9" t="s">
        <v>88</v>
      </c>
      <c r="I1957" s="9" t="s">
        <v>486</v>
      </c>
      <c r="J1957" s="9" t="s">
        <v>4282</v>
      </c>
      <c r="K1957" s="9" t="s">
        <v>262</v>
      </c>
      <c r="L1957" s="9" t="s">
        <v>216</v>
      </c>
      <c r="M1957" s="9" t="s">
        <v>867</v>
      </c>
      <c r="N1957" s="9" t="s">
        <v>197</v>
      </c>
      <c r="O1957" s="9" t="s">
        <v>178</v>
      </c>
      <c r="P1957" s="9" t="s">
        <v>427</v>
      </c>
      <c r="Q1957" s="9" t="s">
        <v>219</v>
      </c>
      <c r="R1957" s="9">
        <v>0</v>
      </c>
      <c r="S1957" s="9">
        <v>27</v>
      </c>
      <c r="U1957" s="9" t="s">
        <v>266</v>
      </c>
      <c r="W1957" s="9">
        <v>4</v>
      </c>
      <c r="X1957" s="9">
        <f>INDEX(SLA_Policy!$D$2:$D$5,MATCH(F1957,SLA_Policy!$A$2:$A$5,0))</f>
        <v>120</v>
      </c>
      <c r="Y1957" s="9" t="str">
        <f>IF(E1957="Cancelled","Excluded",IF(D1957="",IF((SLA_Policy!$B$8-B1957)*24&gt;X1957,"Open - Breached","Open - On Track"),IF((D1957-B1957)*24&lt;=X1957,"Met","Breached")))</f>
        <v>Met</v>
      </c>
    </row>
    <row r="1958" spans="1:25" x14ac:dyDescent="0.25">
      <c r="A1958" s="9" t="s">
        <v>4312</v>
      </c>
      <c r="B1958" s="23">
        <v>45982.396527777797</v>
      </c>
      <c r="C1958" s="23">
        <v>45982.6381944444</v>
      </c>
      <c r="D1958" s="23">
        <v>45985.3347222222</v>
      </c>
      <c r="E1958" s="9" t="s">
        <v>212</v>
      </c>
      <c r="F1958" s="9" t="s">
        <v>189</v>
      </c>
      <c r="G1958" s="9" t="s">
        <v>236</v>
      </c>
      <c r="H1958" s="9" t="s">
        <v>167</v>
      </c>
      <c r="I1958" s="9" t="s">
        <v>255</v>
      </c>
      <c r="J1958" s="9" t="s">
        <v>4313</v>
      </c>
      <c r="K1958" s="9" t="s">
        <v>239</v>
      </c>
      <c r="L1958" s="9" t="s">
        <v>282</v>
      </c>
      <c r="M1958" s="9" t="s">
        <v>1484</v>
      </c>
      <c r="N1958" s="9" t="s">
        <v>196</v>
      </c>
      <c r="O1958" s="9" t="s">
        <v>116</v>
      </c>
      <c r="P1958" s="9" t="s">
        <v>342</v>
      </c>
      <c r="Q1958" s="9" t="s">
        <v>219</v>
      </c>
      <c r="R1958" s="9">
        <v>0</v>
      </c>
      <c r="S1958" s="9">
        <v>34</v>
      </c>
      <c r="U1958" s="9" t="s">
        <v>242</v>
      </c>
      <c r="X1958" s="9">
        <f>INDEX(SLA_Policy!$D$2:$D$5,MATCH(F1958,SLA_Policy!$A$2:$A$5,0))</f>
        <v>120</v>
      </c>
      <c r="Y1958" s="9" t="str">
        <f>IF(E1958="Cancelled","Excluded",IF(D1958="",IF((SLA_Policy!$B$8-B1958)*24&gt;X1958,"Open - Breached","Open - On Track"),IF((D1958-B1958)*24&lt;=X1958,"Met","Breached")))</f>
        <v>Met</v>
      </c>
    </row>
    <row r="1959" spans="1:25" x14ac:dyDescent="0.25">
      <c r="A1959" s="9" t="s">
        <v>4314</v>
      </c>
      <c r="B1959" s="23">
        <v>45982.400000000001</v>
      </c>
      <c r="C1959" s="23">
        <v>45982.404861111099</v>
      </c>
      <c r="D1959" s="23">
        <v>45982.4194444444</v>
      </c>
      <c r="E1959" s="9" t="s">
        <v>212</v>
      </c>
      <c r="F1959" s="9" t="s">
        <v>188</v>
      </c>
      <c r="G1959" s="9" t="s">
        <v>213</v>
      </c>
      <c r="H1959" s="9" t="s">
        <v>161</v>
      </c>
      <c r="I1959" s="9" t="s">
        <v>297</v>
      </c>
      <c r="J1959" s="9" t="s">
        <v>1248</v>
      </c>
      <c r="K1959" s="9" t="s">
        <v>246</v>
      </c>
      <c r="L1959" s="9" t="s">
        <v>104</v>
      </c>
      <c r="M1959" s="9" t="s">
        <v>1597</v>
      </c>
      <c r="N1959" s="9" t="s">
        <v>198</v>
      </c>
      <c r="O1959" s="9" t="s">
        <v>177</v>
      </c>
      <c r="P1959" s="9" t="s">
        <v>942</v>
      </c>
      <c r="Q1959" s="9" t="s">
        <v>273</v>
      </c>
      <c r="R1959" s="9">
        <v>0</v>
      </c>
      <c r="S1959" s="9">
        <v>27</v>
      </c>
      <c r="U1959" s="9" t="s">
        <v>290</v>
      </c>
      <c r="W1959" s="9">
        <v>5</v>
      </c>
      <c r="X1959" s="9">
        <f>INDEX(SLA_Policy!$D$2:$D$5,MATCH(F1959,SLA_Policy!$A$2:$A$5,0))</f>
        <v>72</v>
      </c>
      <c r="Y1959" s="9" t="str">
        <f>IF(E1959="Cancelled","Excluded",IF(D1959="",IF((SLA_Policy!$B$8-B1959)*24&gt;X1959,"Open - Breached","Open - On Track"),IF((D1959-B1959)*24&lt;=X1959,"Met","Breached")))</f>
        <v>Met</v>
      </c>
    </row>
    <row r="1960" spans="1:25" x14ac:dyDescent="0.25">
      <c r="A1960" s="9" t="s">
        <v>4315</v>
      </c>
      <c r="B1960" s="23">
        <v>45982.411805555603</v>
      </c>
      <c r="C1960" s="23">
        <v>45982.418055555601</v>
      </c>
      <c r="D1960" s="23">
        <v>45982.464583333298</v>
      </c>
      <c r="E1960" s="9" t="s">
        <v>212</v>
      </c>
      <c r="F1960" s="9" t="s">
        <v>188</v>
      </c>
      <c r="G1960" s="9" t="s">
        <v>213</v>
      </c>
      <c r="H1960" s="9" t="s">
        <v>161</v>
      </c>
      <c r="I1960" s="9" t="s">
        <v>389</v>
      </c>
      <c r="J1960" s="9" t="s">
        <v>1581</v>
      </c>
      <c r="K1960" s="9" t="s">
        <v>246</v>
      </c>
      <c r="L1960" s="9" t="s">
        <v>270</v>
      </c>
      <c r="M1960" s="9" t="s">
        <v>3541</v>
      </c>
      <c r="N1960" s="9" t="s">
        <v>198</v>
      </c>
      <c r="O1960" s="9" t="s">
        <v>116</v>
      </c>
      <c r="P1960" s="9" t="s">
        <v>574</v>
      </c>
      <c r="Q1960" s="9" t="s">
        <v>219</v>
      </c>
      <c r="R1960" s="9">
        <v>0</v>
      </c>
      <c r="S1960" s="9">
        <v>3</v>
      </c>
      <c r="U1960" s="9" t="s">
        <v>290</v>
      </c>
      <c r="X1960" s="9">
        <f>INDEX(SLA_Policy!$D$2:$D$5,MATCH(F1960,SLA_Policy!$A$2:$A$5,0))</f>
        <v>72</v>
      </c>
      <c r="Y1960" s="9" t="str">
        <f>IF(E1960="Cancelled","Excluded",IF(D1960="",IF((SLA_Policy!$B$8-B1960)*24&gt;X1960,"Open - Breached","Open - On Track"),IF((D1960-B1960)*24&lt;=X1960,"Met","Breached")))</f>
        <v>Met</v>
      </c>
    </row>
    <row r="1961" spans="1:25" x14ac:dyDescent="0.25">
      <c r="A1961" s="9" t="s">
        <v>4316</v>
      </c>
      <c r="B1961" s="23">
        <v>45982.4243055556</v>
      </c>
      <c r="C1961" s="23">
        <v>45982.434027777803</v>
      </c>
      <c r="D1961" s="23">
        <v>45982.55</v>
      </c>
      <c r="E1961" s="9" t="s">
        <v>212</v>
      </c>
      <c r="F1961" s="9" t="s">
        <v>189</v>
      </c>
      <c r="G1961" s="9" t="s">
        <v>213</v>
      </c>
      <c r="H1961" s="9" t="s">
        <v>162</v>
      </c>
      <c r="I1961" s="9" t="s">
        <v>345</v>
      </c>
      <c r="J1961" s="9" t="s">
        <v>1480</v>
      </c>
      <c r="K1961" s="9" t="s">
        <v>246</v>
      </c>
      <c r="L1961" s="9" t="s">
        <v>104</v>
      </c>
      <c r="M1961" s="9" t="s">
        <v>3507</v>
      </c>
      <c r="N1961" s="9" t="s">
        <v>198</v>
      </c>
      <c r="O1961" s="9" t="s">
        <v>179</v>
      </c>
      <c r="P1961" s="9" t="s">
        <v>337</v>
      </c>
      <c r="Q1961" s="9" t="s">
        <v>219</v>
      </c>
      <c r="R1961" s="9">
        <v>0</v>
      </c>
      <c r="S1961" s="9">
        <v>31</v>
      </c>
      <c r="U1961" s="9" t="s">
        <v>266</v>
      </c>
      <c r="X1961" s="9">
        <f>INDEX(SLA_Policy!$D$2:$D$5,MATCH(F1961,SLA_Policy!$A$2:$A$5,0))</f>
        <v>120</v>
      </c>
      <c r="Y1961" s="9" t="str">
        <f>IF(E1961="Cancelled","Excluded",IF(D1961="",IF((SLA_Policy!$B$8-B1961)*24&gt;X1961,"Open - Breached","Open - On Track"),IF((D1961-B1961)*24&lt;=X1961,"Met","Breached")))</f>
        <v>Met</v>
      </c>
    </row>
    <row r="1962" spans="1:25" x14ac:dyDescent="0.25">
      <c r="A1962" s="9" t="s">
        <v>4317</v>
      </c>
      <c r="B1962" s="23">
        <v>45982.4284722222</v>
      </c>
      <c r="C1962" s="23">
        <v>45982.441666666702</v>
      </c>
      <c r="D1962" s="23">
        <v>45985.334027777797</v>
      </c>
      <c r="E1962" s="9" t="s">
        <v>212</v>
      </c>
      <c r="F1962" s="9" t="s">
        <v>188</v>
      </c>
      <c r="G1962" s="9" t="s">
        <v>213</v>
      </c>
      <c r="H1962" s="9" t="s">
        <v>167</v>
      </c>
      <c r="I1962" s="9" t="s">
        <v>349</v>
      </c>
      <c r="J1962" s="9" t="s">
        <v>656</v>
      </c>
      <c r="K1962" s="9" t="s">
        <v>215</v>
      </c>
      <c r="L1962" s="9" t="s">
        <v>311</v>
      </c>
      <c r="M1962" s="9" t="s">
        <v>1356</v>
      </c>
      <c r="N1962" s="9" t="s">
        <v>196</v>
      </c>
      <c r="O1962" s="9" t="s">
        <v>116</v>
      </c>
      <c r="P1962" s="9" t="s">
        <v>551</v>
      </c>
      <c r="Q1962" s="9" t="s">
        <v>219</v>
      </c>
      <c r="R1962" s="9">
        <v>0</v>
      </c>
      <c r="S1962" s="9">
        <v>33</v>
      </c>
      <c r="U1962" s="9" t="s">
        <v>248</v>
      </c>
      <c r="X1962" s="9">
        <f>INDEX(SLA_Policy!$D$2:$D$5,MATCH(F1962,SLA_Policy!$A$2:$A$5,0))</f>
        <v>72</v>
      </c>
      <c r="Y1962" s="9" t="str">
        <f>IF(E1962="Cancelled","Excluded",IF(D1962="",IF((SLA_Policy!$B$8-B1962)*24&gt;X1962,"Open - Breached","Open - On Track"),IF((D1962-B1962)*24&lt;=X1962,"Met","Breached")))</f>
        <v>Met</v>
      </c>
    </row>
    <row r="1963" spans="1:25" x14ac:dyDescent="0.25">
      <c r="A1963" s="9" t="s">
        <v>4318</v>
      </c>
      <c r="B1963" s="23">
        <v>45982.440972222197</v>
      </c>
      <c r="C1963" s="23">
        <v>45982.479861111096</v>
      </c>
      <c r="D1963" s="23">
        <v>45982.672222222202</v>
      </c>
      <c r="E1963" s="9" t="s">
        <v>212</v>
      </c>
      <c r="F1963" s="9" t="s">
        <v>189</v>
      </c>
      <c r="G1963" s="9" t="s">
        <v>236</v>
      </c>
      <c r="H1963" s="9" t="s">
        <v>167</v>
      </c>
      <c r="I1963" s="9" t="s">
        <v>255</v>
      </c>
      <c r="J1963" s="9" t="s">
        <v>3099</v>
      </c>
      <c r="K1963" s="9" t="s">
        <v>303</v>
      </c>
      <c r="L1963" s="9" t="s">
        <v>282</v>
      </c>
      <c r="M1963" s="9" t="s">
        <v>1481</v>
      </c>
      <c r="N1963" s="9" t="s">
        <v>196</v>
      </c>
      <c r="O1963" s="9" t="s">
        <v>176</v>
      </c>
      <c r="P1963" s="9" t="s">
        <v>570</v>
      </c>
      <c r="Q1963" s="9" t="s">
        <v>219</v>
      </c>
      <c r="R1963" s="9">
        <v>0</v>
      </c>
      <c r="S1963" s="9">
        <v>52</v>
      </c>
      <c r="U1963" s="9" t="s">
        <v>242</v>
      </c>
      <c r="W1963" s="9">
        <v>5</v>
      </c>
      <c r="X1963" s="9">
        <f>INDEX(SLA_Policy!$D$2:$D$5,MATCH(F1963,SLA_Policy!$A$2:$A$5,0))</f>
        <v>120</v>
      </c>
      <c r="Y1963" s="9" t="str">
        <f>IF(E1963="Cancelled","Excluded",IF(D1963="",IF((SLA_Policy!$B$8-B1963)*24&gt;X1963,"Open - Breached","Open - On Track"),IF((D1963-B1963)*24&lt;=X1963,"Met","Breached")))</f>
        <v>Met</v>
      </c>
    </row>
    <row r="1964" spans="1:25" x14ac:dyDescent="0.25">
      <c r="A1964" s="9" t="s">
        <v>4319</v>
      </c>
      <c r="B1964" s="23">
        <v>45982.441666666702</v>
      </c>
      <c r="C1964" s="23">
        <v>45982.471527777801</v>
      </c>
      <c r="D1964" s="23">
        <v>45982.614583333299</v>
      </c>
      <c r="E1964" s="9" t="s">
        <v>212</v>
      </c>
      <c r="F1964" s="9" t="s">
        <v>188</v>
      </c>
      <c r="G1964" s="9" t="s">
        <v>213</v>
      </c>
      <c r="H1964" s="9" t="s">
        <v>162</v>
      </c>
      <c r="I1964" s="9" t="s">
        <v>393</v>
      </c>
      <c r="J1964" s="9" t="s">
        <v>4320</v>
      </c>
      <c r="K1964" s="9" t="s">
        <v>246</v>
      </c>
      <c r="L1964" s="9" t="s">
        <v>311</v>
      </c>
      <c r="M1964" s="9" t="s">
        <v>4321</v>
      </c>
      <c r="N1964" s="9" t="s">
        <v>196</v>
      </c>
      <c r="O1964" s="9" t="s">
        <v>179</v>
      </c>
      <c r="P1964" s="9" t="s">
        <v>264</v>
      </c>
      <c r="Q1964" s="9" t="s">
        <v>219</v>
      </c>
      <c r="R1964" s="9">
        <v>0</v>
      </c>
      <c r="S1964" s="9">
        <v>43</v>
      </c>
      <c r="U1964" s="9" t="s">
        <v>376</v>
      </c>
      <c r="X1964" s="9">
        <f>INDEX(SLA_Policy!$D$2:$D$5,MATCH(F1964,SLA_Policy!$A$2:$A$5,0))</f>
        <v>72</v>
      </c>
      <c r="Y1964" s="9" t="str">
        <f>IF(E1964="Cancelled","Excluded",IF(D1964="",IF((SLA_Policy!$B$8-B1964)*24&gt;X1964,"Open - Breached","Open - On Track"),IF((D1964-B1964)*24&lt;=X1964,"Met","Breached")))</f>
        <v>Met</v>
      </c>
    </row>
    <row r="1965" spans="1:25" x14ac:dyDescent="0.25">
      <c r="A1965" s="9" t="s">
        <v>4322</v>
      </c>
      <c r="B1965" s="23">
        <v>45982.441666666702</v>
      </c>
      <c r="C1965" s="23">
        <v>45982.471527777801</v>
      </c>
      <c r="D1965" s="23">
        <v>45982.701388888898</v>
      </c>
      <c r="E1965" s="9" t="s">
        <v>212</v>
      </c>
      <c r="F1965" s="9" t="s">
        <v>188</v>
      </c>
      <c r="G1965" s="9" t="s">
        <v>213</v>
      </c>
      <c r="H1965" s="9" t="s">
        <v>166</v>
      </c>
      <c r="I1965" s="9" t="s">
        <v>398</v>
      </c>
      <c r="J1965" s="9" t="s">
        <v>4323</v>
      </c>
      <c r="K1965" s="9" t="s">
        <v>246</v>
      </c>
      <c r="L1965" s="9" t="s">
        <v>351</v>
      </c>
      <c r="M1965" s="9" t="s">
        <v>400</v>
      </c>
      <c r="N1965" s="9" t="s">
        <v>196</v>
      </c>
      <c r="O1965" s="9" t="s">
        <v>181</v>
      </c>
      <c r="P1965" s="9" t="s">
        <v>668</v>
      </c>
      <c r="Q1965" s="9" t="s">
        <v>219</v>
      </c>
      <c r="R1965" s="9">
        <v>0</v>
      </c>
      <c r="S1965" s="9">
        <v>80</v>
      </c>
      <c r="U1965" s="9" t="s">
        <v>290</v>
      </c>
      <c r="X1965" s="9">
        <f>INDEX(SLA_Policy!$D$2:$D$5,MATCH(F1965,SLA_Policy!$A$2:$A$5,0))</f>
        <v>72</v>
      </c>
      <c r="Y1965" s="9" t="str">
        <f>IF(E1965="Cancelled","Excluded",IF(D1965="",IF((SLA_Policy!$B$8-B1965)*24&gt;X1965,"Open - Breached","Open - On Track"),IF((D1965-B1965)*24&lt;=X1965,"Met","Breached")))</f>
        <v>Met</v>
      </c>
    </row>
    <row r="1966" spans="1:25" x14ac:dyDescent="0.25">
      <c r="A1966" s="9" t="s">
        <v>4324</v>
      </c>
      <c r="B1966" s="23">
        <v>45982.46875</v>
      </c>
      <c r="C1966" s="23">
        <v>45982.492361111101</v>
      </c>
      <c r="D1966" s="23">
        <v>45982.768750000003</v>
      </c>
      <c r="E1966" s="9" t="s">
        <v>212</v>
      </c>
      <c r="F1966" s="9" t="s">
        <v>188</v>
      </c>
      <c r="G1966" s="9" t="s">
        <v>213</v>
      </c>
      <c r="H1966" s="9" t="s">
        <v>162</v>
      </c>
      <c r="I1966" s="9" t="s">
        <v>345</v>
      </c>
      <c r="J1966" s="9" t="s">
        <v>3155</v>
      </c>
      <c r="K1966" s="9" t="s">
        <v>246</v>
      </c>
      <c r="L1966" s="9" t="s">
        <v>216</v>
      </c>
      <c r="M1966" s="9" t="s">
        <v>4325</v>
      </c>
      <c r="N1966" s="9" t="s">
        <v>196</v>
      </c>
      <c r="O1966" s="9" t="s">
        <v>179</v>
      </c>
      <c r="P1966" s="9" t="s">
        <v>264</v>
      </c>
      <c r="Q1966" s="9" t="s">
        <v>219</v>
      </c>
      <c r="R1966" s="9">
        <v>0</v>
      </c>
      <c r="S1966" s="9">
        <v>10</v>
      </c>
      <c r="U1966" s="9" t="s">
        <v>290</v>
      </c>
      <c r="W1966" s="9">
        <v>4</v>
      </c>
      <c r="X1966" s="9">
        <f>INDEX(SLA_Policy!$D$2:$D$5,MATCH(F1966,SLA_Policy!$A$2:$A$5,0))</f>
        <v>72</v>
      </c>
      <c r="Y1966" s="9" t="str">
        <f>IF(E1966="Cancelled","Excluded",IF(D1966="",IF((SLA_Policy!$B$8-B1966)*24&gt;X1966,"Open - Breached","Open - On Track"),IF((D1966-B1966)*24&lt;=X1966,"Met","Breached")))</f>
        <v>Met</v>
      </c>
    </row>
    <row r="1967" spans="1:25" x14ac:dyDescent="0.25">
      <c r="A1967" s="9" t="s">
        <v>4326</v>
      </c>
      <c r="B1967" s="23">
        <v>45982.489583333299</v>
      </c>
      <c r="C1967" s="23">
        <v>45982.4909722222</v>
      </c>
      <c r="D1967" s="23">
        <v>45982.690972222197</v>
      </c>
      <c r="E1967" s="9" t="s">
        <v>212</v>
      </c>
      <c r="F1967" s="9" t="s">
        <v>188</v>
      </c>
      <c r="G1967" s="9" t="s">
        <v>213</v>
      </c>
      <c r="H1967" s="9" t="s">
        <v>163</v>
      </c>
      <c r="I1967" s="9" t="s">
        <v>405</v>
      </c>
      <c r="J1967" s="9" t="s">
        <v>884</v>
      </c>
      <c r="K1967" s="9" t="s">
        <v>246</v>
      </c>
      <c r="L1967" s="9" t="s">
        <v>311</v>
      </c>
      <c r="M1967" s="9" t="s">
        <v>4327</v>
      </c>
      <c r="N1967" s="9" t="s">
        <v>200</v>
      </c>
      <c r="O1967" s="9" t="s">
        <v>116</v>
      </c>
      <c r="P1967" s="9" t="s">
        <v>342</v>
      </c>
      <c r="Q1967" s="9" t="s">
        <v>219</v>
      </c>
      <c r="R1967" s="9">
        <v>0</v>
      </c>
      <c r="S1967" s="9">
        <v>21</v>
      </c>
      <c r="U1967" s="9" t="s">
        <v>230</v>
      </c>
      <c r="W1967" s="9">
        <v>5</v>
      </c>
      <c r="X1967" s="9">
        <f>INDEX(SLA_Policy!$D$2:$D$5,MATCH(F1967,SLA_Policy!$A$2:$A$5,0))</f>
        <v>72</v>
      </c>
      <c r="Y1967" s="9" t="str">
        <f>IF(E1967="Cancelled","Excluded",IF(D1967="",IF((SLA_Policy!$B$8-B1967)*24&gt;X1967,"Open - Breached","Open - On Track"),IF((D1967-B1967)*24&lt;=X1967,"Met","Breached")))</f>
        <v>Met</v>
      </c>
    </row>
    <row r="1968" spans="1:25" x14ac:dyDescent="0.25">
      <c r="A1968" s="9" t="s">
        <v>4328</v>
      </c>
      <c r="B1968" s="23">
        <v>45982.495833333298</v>
      </c>
      <c r="C1968" s="23">
        <v>45982.506944444503</v>
      </c>
      <c r="D1968" s="23">
        <v>45985.379166666702</v>
      </c>
      <c r="E1968" s="9" t="s">
        <v>212</v>
      </c>
      <c r="F1968" s="9" t="s">
        <v>188</v>
      </c>
      <c r="G1968" s="9" t="s">
        <v>213</v>
      </c>
      <c r="H1968" s="9" t="s">
        <v>165</v>
      </c>
      <c r="I1968" s="9" t="s">
        <v>469</v>
      </c>
      <c r="J1968" s="9" t="s">
        <v>3225</v>
      </c>
      <c r="K1968" s="9" t="s">
        <v>246</v>
      </c>
      <c r="L1968" s="9" t="s">
        <v>270</v>
      </c>
      <c r="M1968" s="9" t="s">
        <v>2962</v>
      </c>
      <c r="N1968" s="9" t="s">
        <v>197</v>
      </c>
      <c r="O1968" s="9" t="s">
        <v>176</v>
      </c>
      <c r="P1968" s="9" t="s">
        <v>228</v>
      </c>
      <c r="Q1968" s="9" t="s">
        <v>219</v>
      </c>
      <c r="R1968" s="9">
        <v>0</v>
      </c>
      <c r="S1968" s="9">
        <v>10</v>
      </c>
      <c r="U1968" s="9" t="s">
        <v>266</v>
      </c>
      <c r="X1968" s="9">
        <f>INDEX(SLA_Policy!$D$2:$D$5,MATCH(F1968,SLA_Policy!$A$2:$A$5,0))</f>
        <v>72</v>
      </c>
      <c r="Y1968" s="9" t="str">
        <f>IF(E1968="Cancelled","Excluded",IF(D1968="",IF((SLA_Policy!$B$8-B1968)*24&gt;X1968,"Open - Breached","Open - On Track"),IF((D1968-B1968)*24&lt;=X1968,"Met","Breached")))</f>
        <v>Met</v>
      </c>
    </row>
    <row r="1969" spans="1:25" x14ac:dyDescent="0.25">
      <c r="A1969" s="9" t="s">
        <v>4329</v>
      </c>
      <c r="B1969" s="23">
        <v>45982.499305555597</v>
      </c>
      <c r="C1969" s="23">
        <v>45982.520833333299</v>
      </c>
      <c r="D1969" s="23">
        <v>45987.409722222197</v>
      </c>
      <c r="E1969" s="9" t="s">
        <v>212</v>
      </c>
      <c r="F1969" s="9" t="s">
        <v>188</v>
      </c>
      <c r="G1969" s="9" t="s">
        <v>236</v>
      </c>
      <c r="H1969" s="9" t="s">
        <v>163</v>
      </c>
      <c r="I1969" s="9" t="s">
        <v>315</v>
      </c>
      <c r="J1969" s="9" t="s">
        <v>585</v>
      </c>
      <c r="K1969" s="9" t="s">
        <v>215</v>
      </c>
      <c r="L1969" s="9" t="s">
        <v>216</v>
      </c>
      <c r="M1969" s="9" t="s">
        <v>341</v>
      </c>
      <c r="N1969" s="9" t="s">
        <v>196</v>
      </c>
      <c r="O1969" s="9" t="s">
        <v>180</v>
      </c>
      <c r="P1969" s="9" t="s">
        <v>278</v>
      </c>
      <c r="Q1969" s="9" t="s">
        <v>219</v>
      </c>
      <c r="R1969" s="9">
        <v>0</v>
      </c>
      <c r="S1969" s="9">
        <v>339</v>
      </c>
      <c r="T1969" s="9" t="s">
        <v>229</v>
      </c>
      <c r="U1969" s="9" t="s">
        <v>242</v>
      </c>
      <c r="W1969" s="9">
        <v>3</v>
      </c>
      <c r="X1969" s="9">
        <f>INDEX(SLA_Policy!$D$2:$D$5,MATCH(F1969,SLA_Policy!$A$2:$A$5,0))</f>
        <v>72</v>
      </c>
      <c r="Y1969" s="9" t="str">
        <f>IF(E1969="Cancelled","Excluded",IF(D1969="",IF((SLA_Policy!$B$8-B1969)*24&gt;X1969,"Open - Breached","Open - On Track"),IF((D1969-B1969)*24&lt;=X1969,"Met","Breached")))</f>
        <v>Breached</v>
      </c>
    </row>
    <row r="1970" spans="1:25" x14ac:dyDescent="0.25">
      <c r="A1970" s="9" t="s">
        <v>4330</v>
      </c>
      <c r="B1970" s="23">
        <v>45982.525694444397</v>
      </c>
      <c r="C1970" s="23">
        <v>45982.541666666701</v>
      </c>
      <c r="D1970" s="23">
        <v>45982.710416666698</v>
      </c>
      <c r="E1970" s="9" t="s">
        <v>212</v>
      </c>
      <c r="F1970" s="9" t="s">
        <v>188</v>
      </c>
      <c r="G1970" s="9" t="s">
        <v>213</v>
      </c>
      <c r="H1970" s="9" t="s">
        <v>164</v>
      </c>
      <c r="I1970" s="9" t="s">
        <v>339</v>
      </c>
      <c r="J1970" s="9" t="s">
        <v>340</v>
      </c>
      <c r="K1970" s="9" t="s">
        <v>246</v>
      </c>
      <c r="L1970" s="9" t="s">
        <v>226</v>
      </c>
      <c r="M1970" s="9" t="s">
        <v>1962</v>
      </c>
      <c r="N1970" s="9" t="s">
        <v>196</v>
      </c>
      <c r="O1970" s="9" t="s">
        <v>180</v>
      </c>
      <c r="P1970" s="9" t="s">
        <v>368</v>
      </c>
      <c r="Q1970" s="9" t="s">
        <v>219</v>
      </c>
      <c r="R1970" s="9">
        <v>0</v>
      </c>
      <c r="S1970" s="9">
        <v>5</v>
      </c>
      <c r="T1970" s="9" t="s">
        <v>343</v>
      </c>
      <c r="U1970" s="9" t="s">
        <v>266</v>
      </c>
      <c r="W1970" s="9">
        <v>4</v>
      </c>
      <c r="X1970" s="9">
        <f>INDEX(SLA_Policy!$D$2:$D$5,MATCH(F1970,SLA_Policy!$A$2:$A$5,0))</f>
        <v>72</v>
      </c>
      <c r="Y1970" s="9" t="str">
        <f>IF(E1970="Cancelled","Excluded",IF(D1970="",IF((SLA_Policy!$B$8-B1970)*24&gt;X1970,"Open - Breached","Open - On Track"),IF((D1970-B1970)*24&lt;=X1970,"Met","Breached")))</f>
        <v>Met</v>
      </c>
    </row>
    <row r="1971" spans="1:25" x14ac:dyDescent="0.25">
      <c r="A1971" s="9" t="s">
        <v>4331</v>
      </c>
      <c r="B1971" s="23">
        <v>45982.545138888898</v>
      </c>
      <c r="C1971" s="23">
        <v>45982.594444444498</v>
      </c>
      <c r="D1971" s="23">
        <v>45985.3618055556</v>
      </c>
      <c r="E1971" s="9" t="s">
        <v>212</v>
      </c>
      <c r="F1971" s="9" t="s">
        <v>188</v>
      </c>
      <c r="G1971" s="9" t="s">
        <v>236</v>
      </c>
      <c r="H1971" s="9" t="s">
        <v>161</v>
      </c>
      <c r="I1971" s="9" t="s">
        <v>237</v>
      </c>
      <c r="J1971" s="9" t="s">
        <v>555</v>
      </c>
      <c r="K1971" s="9" t="s">
        <v>239</v>
      </c>
      <c r="L1971" s="9" t="s">
        <v>311</v>
      </c>
      <c r="M1971" s="9" t="s">
        <v>2049</v>
      </c>
      <c r="N1971" s="9" t="s">
        <v>196</v>
      </c>
      <c r="O1971" s="9" t="s">
        <v>177</v>
      </c>
      <c r="P1971" s="9" t="s">
        <v>241</v>
      </c>
      <c r="Q1971" s="9" t="s">
        <v>219</v>
      </c>
      <c r="R1971" s="9">
        <v>0</v>
      </c>
      <c r="S1971" s="9">
        <v>19</v>
      </c>
      <c r="U1971" s="9" t="s">
        <v>242</v>
      </c>
      <c r="W1971" s="9">
        <v>4</v>
      </c>
      <c r="X1971" s="9">
        <f>INDEX(SLA_Policy!$D$2:$D$5,MATCH(F1971,SLA_Policy!$A$2:$A$5,0))</f>
        <v>72</v>
      </c>
      <c r="Y1971" s="9" t="str">
        <f>IF(E1971="Cancelled","Excluded",IF(D1971="",IF((SLA_Policy!$B$8-B1971)*24&gt;X1971,"Open - Breached","Open - On Track"),IF((D1971-B1971)*24&lt;=X1971,"Met","Breached")))</f>
        <v>Met</v>
      </c>
    </row>
    <row r="1972" spans="1:25" x14ac:dyDescent="0.25">
      <c r="A1972" s="9" t="s">
        <v>4332</v>
      </c>
      <c r="B1972" s="23">
        <v>45982.55</v>
      </c>
      <c r="C1972" s="23">
        <v>45982.579166666699</v>
      </c>
      <c r="D1972" s="23">
        <v>45985.386805555601</v>
      </c>
      <c r="E1972" s="9" t="s">
        <v>212</v>
      </c>
      <c r="F1972" s="9" t="s">
        <v>189</v>
      </c>
      <c r="G1972" s="9" t="s">
        <v>213</v>
      </c>
      <c r="H1972" s="9" t="s">
        <v>88</v>
      </c>
      <c r="I1972" s="9" t="s">
        <v>92</v>
      </c>
      <c r="J1972" s="9" t="s">
        <v>413</v>
      </c>
      <c r="K1972" s="9" t="s">
        <v>215</v>
      </c>
      <c r="L1972" s="9" t="s">
        <v>216</v>
      </c>
      <c r="M1972" s="9" t="s">
        <v>3469</v>
      </c>
      <c r="N1972" s="9" t="s">
        <v>197</v>
      </c>
      <c r="O1972" s="9" t="s">
        <v>178</v>
      </c>
      <c r="P1972" s="9" t="s">
        <v>321</v>
      </c>
      <c r="Q1972" s="9" t="s">
        <v>219</v>
      </c>
      <c r="R1972" s="9">
        <v>0</v>
      </c>
      <c r="S1972" s="9">
        <v>19</v>
      </c>
      <c r="T1972" s="9" t="s">
        <v>220</v>
      </c>
      <c r="U1972" s="9" t="s">
        <v>661</v>
      </c>
      <c r="X1972" s="9">
        <f>INDEX(SLA_Policy!$D$2:$D$5,MATCH(F1972,SLA_Policy!$A$2:$A$5,0))</f>
        <v>120</v>
      </c>
      <c r="Y1972" s="9" t="str">
        <f>IF(E1972="Cancelled","Excluded",IF(D1972="",IF((SLA_Policy!$B$8-B1972)*24&gt;X1972,"Open - Breached","Open - On Track"),IF((D1972-B1972)*24&lt;=X1972,"Met","Breached")))</f>
        <v>Met</v>
      </c>
    </row>
    <row r="1973" spans="1:25" x14ac:dyDescent="0.25">
      <c r="A1973" s="9" t="s">
        <v>4333</v>
      </c>
      <c r="B1973" s="23">
        <v>45982.550694444399</v>
      </c>
      <c r="C1973" s="23">
        <v>45982.563888888901</v>
      </c>
      <c r="D1973" s="23">
        <v>45986.364583333299</v>
      </c>
      <c r="E1973" s="9" t="s">
        <v>212</v>
      </c>
      <c r="F1973" s="9" t="s">
        <v>189</v>
      </c>
      <c r="G1973" s="9" t="s">
        <v>213</v>
      </c>
      <c r="H1973" s="9" t="s">
        <v>88</v>
      </c>
      <c r="I1973" s="9" t="s">
        <v>486</v>
      </c>
      <c r="J1973" s="9" t="s">
        <v>487</v>
      </c>
      <c r="K1973" s="9" t="s">
        <v>239</v>
      </c>
      <c r="L1973" s="9" t="s">
        <v>311</v>
      </c>
      <c r="M1973" s="9" t="s">
        <v>2196</v>
      </c>
      <c r="N1973" s="9" t="s">
        <v>196</v>
      </c>
      <c r="O1973" s="9" t="s">
        <v>178</v>
      </c>
      <c r="P1973" s="9" t="s">
        <v>360</v>
      </c>
      <c r="Q1973" s="9" t="s">
        <v>273</v>
      </c>
      <c r="R1973" s="9">
        <v>0</v>
      </c>
      <c r="S1973" s="9">
        <v>65</v>
      </c>
      <c r="U1973" s="9" t="s">
        <v>266</v>
      </c>
      <c r="X1973" s="9">
        <f>INDEX(SLA_Policy!$D$2:$D$5,MATCH(F1973,SLA_Policy!$A$2:$A$5,0))</f>
        <v>120</v>
      </c>
      <c r="Y1973" s="9" t="str">
        <f>IF(E1973="Cancelled","Excluded",IF(D1973="",IF((SLA_Policy!$B$8-B1973)*24&gt;X1973,"Open - Breached","Open - On Track"),IF((D1973-B1973)*24&lt;=X1973,"Met","Breached")))</f>
        <v>Met</v>
      </c>
    </row>
    <row r="1974" spans="1:25" x14ac:dyDescent="0.25">
      <c r="A1974" s="9" t="s">
        <v>4334</v>
      </c>
      <c r="B1974" s="23">
        <v>45982.5534722222</v>
      </c>
      <c r="C1974" s="23">
        <v>45982.576388888898</v>
      </c>
      <c r="D1974" s="23">
        <v>45985.3256944444</v>
      </c>
      <c r="E1974" s="9" t="s">
        <v>212</v>
      </c>
      <c r="F1974" s="9" t="s">
        <v>189</v>
      </c>
      <c r="G1974" s="9" t="s">
        <v>236</v>
      </c>
      <c r="H1974" s="9" t="s">
        <v>163</v>
      </c>
      <c r="I1974" s="9" t="s">
        <v>315</v>
      </c>
      <c r="J1974" s="9" t="s">
        <v>585</v>
      </c>
      <c r="K1974" s="9" t="s">
        <v>246</v>
      </c>
      <c r="L1974" s="9" t="s">
        <v>104</v>
      </c>
      <c r="M1974" s="9" t="s">
        <v>1449</v>
      </c>
      <c r="N1974" s="9" t="s">
        <v>196</v>
      </c>
      <c r="O1974" s="9" t="s">
        <v>180</v>
      </c>
      <c r="P1974" s="9" t="s">
        <v>278</v>
      </c>
      <c r="Q1974" s="9" t="s">
        <v>273</v>
      </c>
      <c r="R1974" s="9">
        <v>0</v>
      </c>
      <c r="S1974" s="9">
        <v>147</v>
      </c>
      <c r="T1974" s="9" t="s">
        <v>136</v>
      </c>
      <c r="U1974" s="9" t="s">
        <v>242</v>
      </c>
      <c r="X1974" s="9">
        <f>INDEX(SLA_Policy!$D$2:$D$5,MATCH(F1974,SLA_Policy!$A$2:$A$5,0))</f>
        <v>120</v>
      </c>
      <c r="Y1974" s="9" t="str">
        <f>IF(E1974="Cancelled","Excluded",IF(D1974="",IF((SLA_Policy!$B$8-B1974)*24&gt;X1974,"Open - Breached","Open - On Track"),IF((D1974-B1974)*24&lt;=X1974,"Met","Breached")))</f>
        <v>Met</v>
      </c>
    </row>
    <row r="1975" spans="1:25" x14ac:dyDescent="0.25">
      <c r="A1975" s="9" t="s">
        <v>4335</v>
      </c>
      <c r="B1975" s="23">
        <v>45982.556944444397</v>
      </c>
      <c r="C1975" s="23">
        <v>45982.601388888899</v>
      </c>
      <c r="D1975" s="23">
        <v>45985.322916666701</v>
      </c>
      <c r="E1975" s="9" t="s">
        <v>212</v>
      </c>
      <c r="F1975" s="9" t="s">
        <v>188</v>
      </c>
      <c r="G1975" s="9" t="s">
        <v>213</v>
      </c>
      <c r="H1975" s="9" t="s">
        <v>88</v>
      </c>
      <c r="I1975" s="9" t="s">
        <v>92</v>
      </c>
      <c r="J1975" s="9" t="s">
        <v>847</v>
      </c>
      <c r="K1975" s="9" t="s">
        <v>239</v>
      </c>
      <c r="L1975" s="9" t="s">
        <v>351</v>
      </c>
      <c r="M1975" s="9" t="s">
        <v>4336</v>
      </c>
      <c r="N1975" s="9" t="s">
        <v>196</v>
      </c>
      <c r="O1975" s="9" t="s">
        <v>116</v>
      </c>
      <c r="P1975" s="9" t="s">
        <v>295</v>
      </c>
      <c r="Q1975" s="9" t="s">
        <v>219</v>
      </c>
      <c r="R1975" s="9">
        <v>0</v>
      </c>
      <c r="S1975" s="9">
        <v>13</v>
      </c>
      <c r="T1975" s="9" t="s">
        <v>220</v>
      </c>
      <c r="U1975" s="9" t="s">
        <v>230</v>
      </c>
      <c r="W1975" s="9">
        <v>5</v>
      </c>
      <c r="X1975" s="9">
        <f>INDEX(SLA_Policy!$D$2:$D$5,MATCH(F1975,SLA_Policy!$A$2:$A$5,0))</f>
        <v>72</v>
      </c>
      <c r="Y1975" s="9" t="str">
        <f>IF(E1975="Cancelled","Excluded",IF(D1975="",IF((SLA_Policy!$B$8-B1975)*24&gt;X1975,"Open - Breached","Open - On Track"),IF((D1975-B1975)*24&lt;=X1975,"Met","Breached")))</f>
        <v>Met</v>
      </c>
    </row>
    <row r="1976" spans="1:25" x14ac:dyDescent="0.25">
      <c r="A1976" s="9" t="s">
        <v>4337</v>
      </c>
      <c r="B1976" s="23">
        <v>45982.588194444397</v>
      </c>
      <c r="C1976" s="23">
        <v>45982.704166666699</v>
      </c>
      <c r="D1976" s="23">
        <v>45982.727083333302</v>
      </c>
      <c r="E1976" s="9" t="s">
        <v>212</v>
      </c>
      <c r="F1976" s="9" t="s">
        <v>189</v>
      </c>
      <c r="G1976" s="9" t="s">
        <v>213</v>
      </c>
      <c r="H1976" s="9" t="s">
        <v>161</v>
      </c>
      <c r="I1976" s="9" t="s">
        <v>389</v>
      </c>
      <c r="J1976" s="9" t="s">
        <v>4338</v>
      </c>
      <c r="K1976" s="9" t="s">
        <v>239</v>
      </c>
      <c r="L1976" s="9" t="s">
        <v>226</v>
      </c>
      <c r="M1976" s="9" t="s">
        <v>1836</v>
      </c>
      <c r="N1976" s="9" t="s">
        <v>196</v>
      </c>
      <c r="O1976" s="9" t="s">
        <v>116</v>
      </c>
      <c r="P1976" s="9" t="s">
        <v>234</v>
      </c>
      <c r="Q1976" s="9" t="s">
        <v>219</v>
      </c>
      <c r="R1976" s="9">
        <v>0</v>
      </c>
      <c r="S1976" s="9">
        <v>7</v>
      </c>
      <c r="U1976" s="9" t="s">
        <v>376</v>
      </c>
      <c r="X1976" s="9">
        <f>INDEX(SLA_Policy!$D$2:$D$5,MATCH(F1976,SLA_Policy!$A$2:$A$5,0))</f>
        <v>120</v>
      </c>
      <c r="Y1976" s="9" t="str">
        <f>IF(E1976="Cancelled","Excluded",IF(D1976="",IF((SLA_Policy!$B$8-B1976)*24&gt;X1976,"Open - Breached","Open - On Track"),IF((D1976-B1976)*24&lt;=X1976,"Met","Breached")))</f>
        <v>Met</v>
      </c>
    </row>
    <row r="1977" spans="1:25" x14ac:dyDescent="0.25">
      <c r="A1977" s="9" t="s">
        <v>4339</v>
      </c>
      <c r="B1977" s="23">
        <v>45982.588888888902</v>
      </c>
      <c r="C1977" s="23">
        <v>45982.645138888904</v>
      </c>
      <c r="D1977" s="23">
        <v>45985.3569444444</v>
      </c>
      <c r="E1977" s="9" t="s">
        <v>212</v>
      </c>
      <c r="F1977" s="9" t="s">
        <v>188</v>
      </c>
      <c r="G1977" s="9" t="s">
        <v>213</v>
      </c>
      <c r="H1977" s="9" t="s">
        <v>164</v>
      </c>
      <c r="I1977" s="9" t="s">
        <v>260</v>
      </c>
      <c r="J1977" s="9" t="s">
        <v>4340</v>
      </c>
      <c r="K1977" s="9" t="s">
        <v>410</v>
      </c>
      <c r="L1977" s="9" t="s">
        <v>216</v>
      </c>
      <c r="M1977" s="9" t="s">
        <v>1644</v>
      </c>
      <c r="N1977" s="9" t="s">
        <v>196</v>
      </c>
      <c r="O1977" s="9" t="s">
        <v>180</v>
      </c>
      <c r="P1977" s="9" t="s">
        <v>318</v>
      </c>
      <c r="Q1977" s="9" t="s">
        <v>219</v>
      </c>
      <c r="R1977" s="9">
        <v>0</v>
      </c>
      <c r="S1977" s="9">
        <v>29</v>
      </c>
      <c r="T1977" s="9" t="s">
        <v>265</v>
      </c>
      <c r="U1977" s="9" t="s">
        <v>290</v>
      </c>
      <c r="X1977" s="9">
        <f>INDEX(SLA_Policy!$D$2:$D$5,MATCH(F1977,SLA_Policy!$A$2:$A$5,0))</f>
        <v>72</v>
      </c>
      <c r="Y1977" s="9" t="str">
        <f>IF(E1977="Cancelled","Excluded",IF(D1977="",IF((SLA_Policy!$B$8-B1977)*24&gt;X1977,"Open - Breached","Open - On Track"),IF((D1977-B1977)*24&lt;=X1977,"Met","Breached")))</f>
        <v>Met</v>
      </c>
    </row>
    <row r="1978" spans="1:25" x14ac:dyDescent="0.25">
      <c r="A1978" s="9" t="s">
        <v>4341</v>
      </c>
      <c r="B1978" s="23">
        <v>45982.597222222197</v>
      </c>
      <c r="C1978" s="23">
        <v>45982.752777777801</v>
      </c>
      <c r="D1978" s="23">
        <v>45985.384722222203</v>
      </c>
      <c r="E1978" s="9" t="s">
        <v>212</v>
      </c>
      <c r="F1978" s="9" t="s">
        <v>189</v>
      </c>
      <c r="G1978" s="9" t="s">
        <v>213</v>
      </c>
      <c r="H1978" s="9" t="s">
        <v>162</v>
      </c>
      <c r="I1978" s="9" t="s">
        <v>345</v>
      </c>
      <c r="J1978" s="9" t="s">
        <v>1151</v>
      </c>
      <c r="K1978" s="9" t="s">
        <v>246</v>
      </c>
      <c r="L1978" s="9" t="s">
        <v>226</v>
      </c>
      <c r="M1978" s="9" t="s">
        <v>1676</v>
      </c>
      <c r="N1978" s="9" t="s">
        <v>197</v>
      </c>
      <c r="O1978" s="9" t="s">
        <v>179</v>
      </c>
      <c r="P1978" s="9" t="s">
        <v>337</v>
      </c>
      <c r="Q1978" s="9" t="s">
        <v>219</v>
      </c>
      <c r="R1978" s="9">
        <v>0</v>
      </c>
      <c r="S1978" s="9">
        <v>14</v>
      </c>
      <c r="U1978" s="9" t="s">
        <v>661</v>
      </c>
      <c r="X1978" s="9">
        <f>INDEX(SLA_Policy!$D$2:$D$5,MATCH(F1978,SLA_Policy!$A$2:$A$5,0))</f>
        <v>120</v>
      </c>
      <c r="Y1978" s="9" t="str">
        <f>IF(E1978="Cancelled","Excluded",IF(D1978="",IF((SLA_Policy!$B$8-B1978)*24&gt;X1978,"Open - Breached","Open - On Track"),IF((D1978-B1978)*24&lt;=X1978,"Met","Breached")))</f>
        <v>Met</v>
      </c>
    </row>
    <row r="1979" spans="1:25" x14ac:dyDescent="0.25">
      <c r="A1979" s="9" t="s">
        <v>4342</v>
      </c>
      <c r="B1979" s="23">
        <v>45982.616666666698</v>
      </c>
      <c r="C1979" s="23">
        <v>45982.629166666702</v>
      </c>
      <c r="D1979" s="23">
        <v>45985.411111111098</v>
      </c>
      <c r="E1979" s="9" t="s">
        <v>212</v>
      </c>
      <c r="F1979" s="9" t="s">
        <v>188</v>
      </c>
      <c r="G1979" s="9" t="s">
        <v>213</v>
      </c>
      <c r="H1979" s="9" t="s">
        <v>164</v>
      </c>
      <c r="I1979" s="9" t="s">
        <v>478</v>
      </c>
      <c r="J1979" s="9" t="s">
        <v>479</v>
      </c>
      <c r="K1979" s="9" t="s">
        <v>410</v>
      </c>
      <c r="L1979" s="9" t="s">
        <v>226</v>
      </c>
      <c r="M1979" s="9" t="s">
        <v>630</v>
      </c>
      <c r="N1979" s="9" t="s">
        <v>198</v>
      </c>
      <c r="O1979" s="9" t="s">
        <v>178</v>
      </c>
      <c r="P1979" s="9" t="s">
        <v>272</v>
      </c>
      <c r="Q1979" s="9" t="s">
        <v>219</v>
      </c>
      <c r="R1979" s="9">
        <v>0</v>
      </c>
      <c r="S1979" s="9">
        <v>11</v>
      </c>
      <c r="T1979" s="9" t="s">
        <v>464</v>
      </c>
      <c r="U1979" s="9" t="s">
        <v>266</v>
      </c>
      <c r="X1979" s="9">
        <f>INDEX(SLA_Policy!$D$2:$D$5,MATCH(F1979,SLA_Policy!$A$2:$A$5,0))</f>
        <v>72</v>
      </c>
      <c r="Y1979" s="9" t="str">
        <f>IF(E1979="Cancelled","Excluded",IF(D1979="",IF((SLA_Policy!$B$8-B1979)*24&gt;X1979,"Open - Breached","Open - On Track"),IF((D1979-B1979)*24&lt;=X1979,"Met","Breached")))</f>
        <v>Met</v>
      </c>
    </row>
    <row r="1980" spans="1:25" x14ac:dyDescent="0.25">
      <c r="A1980" s="9" t="s">
        <v>4343</v>
      </c>
      <c r="B1980" s="23">
        <v>45982.645833333299</v>
      </c>
      <c r="C1980" s="23">
        <v>45982.65</v>
      </c>
      <c r="D1980" s="23">
        <v>45985.375</v>
      </c>
      <c r="E1980" s="9" t="s">
        <v>212</v>
      </c>
      <c r="F1980" s="9" t="s">
        <v>188</v>
      </c>
      <c r="G1980" s="9" t="s">
        <v>213</v>
      </c>
      <c r="H1980" s="9" t="s">
        <v>166</v>
      </c>
      <c r="I1980" s="9" t="s">
        <v>398</v>
      </c>
      <c r="J1980" s="9" t="s">
        <v>2323</v>
      </c>
      <c r="K1980" s="9" t="s">
        <v>215</v>
      </c>
      <c r="L1980" s="9" t="s">
        <v>311</v>
      </c>
      <c r="M1980" s="9" t="s">
        <v>2899</v>
      </c>
      <c r="N1980" s="9" t="s">
        <v>199</v>
      </c>
      <c r="O1980" s="9" t="s">
        <v>181</v>
      </c>
      <c r="P1980" s="9" t="s">
        <v>289</v>
      </c>
      <c r="Q1980" s="9" t="s">
        <v>219</v>
      </c>
      <c r="R1980" s="9">
        <v>0</v>
      </c>
      <c r="S1980" s="9">
        <v>31</v>
      </c>
      <c r="U1980" s="9" t="s">
        <v>290</v>
      </c>
      <c r="X1980" s="9">
        <f>INDEX(SLA_Policy!$D$2:$D$5,MATCH(F1980,SLA_Policy!$A$2:$A$5,0))</f>
        <v>72</v>
      </c>
      <c r="Y1980" s="9" t="str">
        <f>IF(E1980="Cancelled","Excluded",IF(D1980="",IF((SLA_Policy!$B$8-B1980)*24&gt;X1980,"Open - Breached","Open - On Track"),IF((D1980-B1980)*24&lt;=X1980,"Met","Breached")))</f>
        <v>Met</v>
      </c>
    </row>
    <row r="1981" spans="1:25" x14ac:dyDescent="0.25">
      <c r="A1981" s="9" t="s">
        <v>4344</v>
      </c>
      <c r="B1981" s="23">
        <v>45982.660416666702</v>
      </c>
      <c r="C1981" s="23">
        <v>45982.679861111101</v>
      </c>
      <c r="D1981" s="23">
        <v>45985.402083333298</v>
      </c>
      <c r="E1981" s="9" t="s">
        <v>212</v>
      </c>
      <c r="F1981" s="9" t="s">
        <v>188</v>
      </c>
      <c r="G1981" s="9" t="s">
        <v>213</v>
      </c>
      <c r="H1981" s="9" t="s">
        <v>162</v>
      </c>
      <c r="I1981" s="9" t="s">
        <v>345</v>
      </c>
      <c r="J1981" s="9" t="s">
        <v>2804</v>
      </c>
      <c r="K1981" s="9" t="s">
        <v>239</v>
      </c>
      <c r="L1981" s="9" t="s">
        <v>395</v>
      </c>
      <c r="M1981" s="9" t="s">
        <v>2399</v>
      </c>
      <c r="N1981" s="9" t="s">
        <v>196</v>
      </c>
      <c r="O1981" s="9" t="s">
        <v>116</v>
      </c>
      <c r="P1981" s="9" t="s">
        <v>551</v>
      </c>
      <c r="Q1981" s="9" t="s">
        <v>219</v>
      </c>
      <c r="R1981" s="9">
        <v>0</v>
      </c>
      <c r="S1981" s="9">
        <v>15</v>
      </c>
      <c r="U1981" s="9" t="s">
        <v>376</v>
      </c>
      <c r="W1981" s="9">
        <v>5</v>
      </c>
      <c r="X1981" s="9">
        <f>INDEX(SLA_Policy!$D$2:$D$5,MATCH(F1981,SLA_Policy!$A$2:$A$5,0))</f>
        <v>72</v>
      </c>
      <c r="Y1981" s="9" t="str">
        <f>IF(E1981="Cancelled","Excluded",IF(D1981="",IF((SLA_Policy!$B$8-B1981)*24&gt;X1981,"Open - Breached","Open - On Track"),IF((D1981-B1981)*24&lt;=X1981,"Met","Breached")))</f>
        <v>Met</v>
      </c>
    </row>
    <row r="1982" spans="1:25" x14ac:dyDescent="0.25">
      <c r="A1982" s="9" t="s">
        <v>4345</v>
      </c>
      <c r="B1982" s="23">
        <v>45982.693055555603</v>
      </c>
      <c r="C1982" s="23">
        <v>45982.709027777797</v>
      </c>
      <c r="D1982" s="23">
        <v>45985.342361111099</v>
      </c>
      <c r="E1982" s="9" t="s">
        <v>212</v>
      </c>
      <c r="F1982" s="9" t="s">
        <v>188</v>
      </c>
      <c r="G1982" s="9" t="s">
        <v>213</v>
      </c>
      <c r="H1982" s="9" t="s">
        <v>88</v>
      </c>
      <c r="I1982" s="9" t="s">
        <v>268</v>
      </c>
      <c r="J1982" s="9" t="s">
        <v>4346</v>
      </c>
      <c r="K1982" s="9" t="s">
        <v>246</v>
      </c>
      <c r="L1982" s="9" t="s">
        <v>216</v>
      </c>
      <c r="M1982" s="9" t="s">
        <v>1094</v>
      </c>
      <c r="N1982" s="9" t="s">
        <v>199</v>
      </c>
      <c r="O1982" s="9" t="s">
        <v>178</v>
      </c>
      <c r="P1982" s="9" t="s">
        <v>414</v>
      </c>
      <c r="Q1982" s="9" t="s">
        <v>273</v>
      </c>
      <c r="R1982" s="9">
        <v>0</v>
      </c>
      <c r="S1982" s="9">
        <v>18</v>
      </c>
      <c r="T1982" s="9" t="s">
        <v>136</v>
      </c>
      <c r="U1982" s="9" t="s">
        <v>230</v>
      </c>
      <c r="X1982" s="9">
        <f>INDEX(SLA_Policy!$D$2:$D$5,MATCH(F1982,SLA_Policy!$A$2:$A$5,0))</f>
        <v>72</v>
      </c>
      <c r="Y1982" s="9" t="str">
        <f>IF(E1982="Cancelled","Excluded",IF(D1982="",IF((SLA_Policy!$B$8-B1982)*24&gt;X1982,"Open - Breached","Open - On Track"),IF((D1982-B1982)*24&lt;=X1982,"Met","Breached")))</f>
        <v>Met</v>
      </c>
    </row>
    <row r="1983" spans="1:25" x14ac:dyDescent="0.25">
      <c r="A1983" s="9" t="s">
        <v>4347</v>
      </c>
      <c r="B1983" s="23">
        <v>45982.694444444503</v>
      </c>
      <c r="C1983" s="23">
        <v>45982.697916666701</v>
      </c>
      <c r="D1983" s="23">
        <v>45985.338194444397</v>
      </c>
      <c r="E1983" s="9" t="s">
        <v>212</v>
      </c>
      <c r="F1983" s="9" t="s">
        <v>188</v>
      </c>
      <c r="G1983" s="9" t="s">
        <v>213</v>
      </c>
      <c r="H1983" s="9" t="s">
        <v>167</v>
      </c>
      <c r="I1983" s="9" t="s">
        <v>349</v>
      </c>
      <c r="J1983" s="9" t="s">
        <v>656</v>
      </c>
      <c r="K1983" s="9" t="s">
        <v>239</v>
      </c>
      <c r="L1983" s="9" t="s">
        <v>104</v>
      </c>
      <c r="M1983" s="9" t="s">
        <v>2597</v>
      </c>
      <c r="N1983" s="9" t="s">
        <v>198</v>
      </c>
      <c r="O1983" s="9" t="s">
        <v>180</v>
      </c>
      <c r="P1983" s="9" t="s">
        <v>368</v>
      </c>
      <c r="Q1983" s="9" t="s">
        <v>219</v>
      </c>
      <c r="R1983" s="9">
        <v>0</v>
      </c>
      <c r="S1983" s="9">
        <v>25</v>
      </c>
      <c r="U1983" s="9" t="s">
        <v>290</v>
      </c>
      <c r="X1983" s="9">
        <f>INDEX(SLA_Policy!$D$2:$D$5,MATCH(F1983,SLA_Policy!$A$2:$A$5,0))</f>
        <v>72</v>
      </c>
      <c r="Y1983" s="9" t="str">
        <f>IF(E1983="Cancelled","Excluded",IF(D1983="",IF((SLA_Policy!$B$8-B1983)*24&gt;X1983,"Open - Breached","Open - On Track"),IF((D1983-B1983)*24&lt;=X1983,"Met","Breached")))</f>
        <v>Met</v>
      </c>
    </row>
    <row r="1984" spans="1:25" x14ac:dyDescent="0.25">
      <c r="A1984" s="9" t="s">
        <v>4348</v>
      </c>
      <c r="B1984" s="23">
        <v>45982.712500000001</v>
      </c>
      <c r="C1984" s="23">
        <v>45982.75</v>
      </c>
      <c r="E1984" s="9" t="s">
        <v>649</v>
      </c>
      <c r="F1984" s="9" t="s">
        <v>189</v>
      </c>
      <c r="G1984" s="9" t="s">
        <v>213</v>
      </c>
      <c r="H1984" s="9" t="s">
        <v>167</v>
      </c>
      <c r="I1984" s="9" t="s">
        <v>536</v>
      </c>
      <c r="J1984" s="9" t="s">
        <v>2940</v>
      </c>
      <c r="K1984" s="9" t="s">
        <v>246</v>
      </c>
      <c r="L1984" s="9" t="s">
        <v>216</v>
      </c>
      <c r="M1984" s="9" t="s">
        <v>1587</v>
      </c>
      <c r="N1984" s="9" t="s">
        <v>197</v>
      </c>
      <c r="O1984" s="9" t="s">
        <v>176</v>
      </c>
      <c r="P1984" s="9" t="s">
        <v>419</v>
      </c>
      <c r="Q1984" s="9" t="s">
        <v>219</v>
      </c>
      <c r="R1984" s="9">
        <v>0</v>
      </c>
      <c r="S1984" s="9">
        <v>5</v>
      </c>
      <c r="T1984" s="9" t="s">
        <v>136</v>
      </c>
      <c r="X1984" s="9">
        <f>INDEX(SLA_Policy!$D$2:$D$5,MATCH(F1984,SLA_Policy!$A$2:$A$5,0))</f>
        <v>120</v>
      </c>
      <c r="Y1984" s="9" t="str">
        <f>IF(E1984="Cancelled","Excluded",IF(D1984="",IF((SLA_Policy!$B$8-B1984)*24&gt;X1984,"Open - Breached","Open - On Track"),IF((D1984-B1984)*24&lt;=X1984,"Met","Breached")))</f>
        <v>Excluded</v>
      </c>
    </row>
    <row r="1985" spans="1:25" x14ac:dyDescent="0.25">
      <c r="A1985" s="9" t="s">
        <v>4349</v>
      </c>
      <c r="B1985" s="23">
        <v>45982.947222222203</v>
      </c>
      <c r="C1985" s="23">
        <v>45985.329861111102</v>
      </c>
      <c r="D1985" s="23">
        <v>45985.340277777803</v>
      </c>
      <c r="E1985" s="9" t="s">
        <v>212</v>
      </c>
      <c r="F1985" s="9" t="s">
        <v>188</v>
      </c>
      <c r="G1985" s="9" t="s">
        <v>213</v>
      </c>
      <c r="H1985" s="9" t="s">
        <v>163</v>
      </c>
      <c r="I1985" s="9" t="s">
        <v>405</v>
      </c>
      <c r="J1985" s="9" t="s">
        <v>4350</v>
      </c>
      <c r="K1985" s="9" t="s">
        <v>215</v>
      </c>
      <c r="L1985" s="9" t="s">
        <v>270</v>
      </c>
      <c r="M1985" s="9" t="s">
        <v>1266</v>
      </c>
      <c r="N1985" s="9" t="s">
        <v>196</v>
      </c>
      <c r="O1985" s="9" t="s">
        <v>176</v>
      </c>
      <c r="P1985" s="9" t="s">
        <v>419</v>
      </c>
      <c r="Q1985" s="9" t="s">
        <v>219</v>
      </c>
      <c r="R1985" s="9">
        <v>0</v>
      </c>
      <c r="S1985" s="9">
        <v>6</v>
      </c>
      <c r="U1985" s="9" t="s">
        <v>230</v>
      </c>
      <c r="X1985" s="9">
        <f>INDEX(SLA_Policy!$D$2:$D$5,MATCH(F1985,SLA_Policy!$A$2:$A$5,0))</f>
        <v>72</v>
      </c>
      <c r="Y1985" s="9" t="str">
        <f>IF(E1985="Cancelled","Excluded",IF(D1985="",IF((SLA_Policy!$B$8-B1985)*24&gt;X1985,"Open - Breached","Open - On Track"),IF((D1985-B1985)*24&lt;=X1985,"Met","Breached")))</f>
        <v>Met</v>
      </c>
    </row>
    <row r="1986" spans="1:25" x14ac:dyDescent="0.25">
      <c r="A1986" s="9" t="s">
        <v>4351</v>
      </c>
      <c r="B1986" s="23">
        <v>45983.395138888904</v>
      </c>
      <c r="C1986" s="23">
        <v>45985.351388888899</v>
      </c>
      <c r="D1986" s="23">
        <v>45985.368750000001</v>
      </c>
      <c r="E1986" s="9" t="s">
        <v>212</v>
      </c>
      <c r="F1986" s="9" t="s">
        <v>188</v>
      </c>
      <c r="G1986" s="9" t="s">
        <v>213</v>
      </c>
      <c r="H1986" s="9" t="s">
        <v>163</v>
      </c>
      <c r="I1986" s="9" t="s">
        <v>250</v>
      </c>
      <c r="J1986" s="9" t="s">
        <v>4352</v>
      </c>
      <c r="K1986" s="9" t="s">
        <v>225</v>
      </c>
      <c r="L1986" s="9" t="s">
        <v>104</v>
      </c>
      <c r="M1986" s="9" t="s">
        <v>4353</v>
      </c>
      <c r="N1986" s="9" t="s">
        <v>198</v>
      </c>
      <c r="O1986" s="9" t="s">
        <v>176</v>
      </c>
      <c r="P1986" s="9" t="s">
        <v>330</v>
      </c>
      <c r="Q1986" s="9" t="s">
        <v>219</v>
      </c>
      <c r="R1986" s="9">
        <v>0</v>
      </c>
      <c r="S1986" s="9">
        <v>49</v>
      </c>
      <c r="T1986" s="9" t="s">
        <v>136</v>
      </c>
      <c r="U1986" s="9" t="s">
        <v>230</v>
      </c>
      <c r="W1986" s="9">
        <v>5</v>
      </c>
      <c r="X1986" s="9">
        <f>INDEX(SLA_Policy!$D$2:$D$5,MATCH(F1986,SLA_Policy!$A$2:$A$5,0))</f>
        <v>72</v>
      </c>
      <c r="Y1986" s="9" t="str">
        <f>IF(E1986="Cancelled","Excluded",IF(D1986="",IF((SLA_Policy!$B$8-B1986)*24&gt;X1986,"Open - Breached","Open - On Track"),IF((D1986-B1986)*24&lt;=X1986,"Met","Breached")))</f>
        <v>Met</v>
      </c>
    </row>
    <row r="1987" spans="1:25" x14ac:dyDescent="0.25">
      <c r="A1987" s="9" t="s">
        <v>4354</v>
      </c>
      <c r="B1987" s="23">
        <v>45983.4243055556</v>
      </c>
      <c r="C1987" s="23">
        <v>45985.340972222199</v>
      </c>
      <c r="D1987" s="23">
        <v>45985.349305555603</v>
      </c>
      <c r="E1987" s="9" t="s">
        <v>212</v>
      </c>
      <c r="F1987" s="9" t="s">
        <v>189</v>
      </c>
      <c r="G1987" s="9" t="s">
        <v>213</v>
      </c>
      <c r="H1987" s="9" t="s">
        <v>161</v>
      </c>
      <c r="I1987" s="9" t="s">
        <v>389</v>
      </c>
      <c r="J1987" s="9" t="s">
        <v>390</v>
      </c>
      <c r="K1987" s="9" t="s">
        <v>262</v>
      </c>
      <c r="L1987" s="9" t="s">
        <v>307</v>
      </c>
      <c r="M1987" s="9" t="s">
        <v>2895</v>
      </c>
      <c r="N1987" s="9" t="s">
        <v>198</v>
      </c>
      <c r="O1987" s="9" t="s">
        <v>116</v>
      </c>
      <c r="P1987" s="9" t="s">
        <v>342</v>
      </c>
      <c r="Q1987" s="9" t="s">
        <v>219</v>
      </c>
      <c r="R1987" s="9">
        <v>0</v>
      </c>
      <c r="S1987" s="9">
        <v>10</v>
      </c>
      <c r="U1987" s="9" t="s">
        <v>290</v>
      </c>
      <c r="X1987" s="9">
        <f>INDEX(SLA_Policy!$D$2:$D$5,MATCH(F1987,SLA_Policy!$A$2:$A$5,0))</f>
        <v>120</v>
      </c>
      <c r="Y1987" s="9" t="str">
        <f>IF(E1987="Cancelled","Excluded",IF(D1987="",IF((SLA_Policy!$B$8-B1987)*24&gt;X1987,"Open - Breached","Open - On Track"),IF((D1987-B1987)*24&lt;=X1987,"Met","Breached")))</f>
        <v>Met</v>
      </c>
    </row>
    <row r="1988" spans="1:25" x14ac:dyDescent="0.25">
      <c r="A1988" s="9" t="s">
        <v>4355</v>
      </c>
      <c r="B1988" s="23">
        <v>45983.582638888904</v>
      </c>
      <c r="C1988" s="23">
        <v>45985.336805555598</v>
      </c>
      <c r="D1988" s="23">
        <v>45985.354166666701</v>
      </c>
      <c r="E1988" s="9" t="s">
        <v>212</v>
      </c>
      <c r="F1988" s="9" t="s">
        <v>187</v>
      </c>
      <c r="G1988" s="9" t="s">
        <v>213</v>
      </c>
      <c r="H1988" s="9" t="s">
        <v>162</v>
      </c>
      <c r="I1988" s="9" t="s">
        <v>345</v>
      </c>
      <c r="J1988" s="9" t="s">
        <v>1501</v>
      </c>
      <c r="K1988" s="9" t="s">
        <v>246</v>
      </c>
      <c r="L1988" s="9" t="s">
        <v>311</v>
      </c>
      <c r="M1988" s="9" t="s">
        <v>3010</v>
      </c>
      <c r="N1988" s="9" t="s">
        <v>196</v>
      </c>
      <c r="O1988" s="9" t="s">
        <v>179</v>
      </c>
      <c r="P1988" s="9" t="s">
        <v>284</v>
      </c>
      <c r="Q1988" s="9" t="s">
        <v>273</v>
      </c>
      <c r="R1988" s="9">
        <v>0</v>
      </c>
      <c r="S1988" s="9">
        <v>22</v>
      </c>
      <c r="U1988" s="9" t="s">
        <v>266</v>
      </c>
      <c r="W1988" s="9">
        <v>2</v>
      </c>
      <c r="X1988" s="9">
        <f>INDEX(SLA_Policy!$D$2:$D$5,MATCH(F1988,SLA_Policy!$A$2:$A$5,0))</f>
        <v>8</v>
      </c>
      <c r="Y1988" s="9" t="str">
        <f>IF(E1988="Cancelled","Excluded",IF(D1988="",IF((SLA_Policy!$B$8-B1988)*24&gt;X1988,"Open - Breached","Open - On Track"),IF((D1988-B1988)*24&lt;=X1988,"Met","Breached")))</f>
        <v>Breached</v>
      </c>
    </row>
    <row r="1989" spans="1:25" x14ac:dyDescent="0.25">
      <c r="A1989" s="9" t="s">
        <v>4356</v>
      </c>
      <c r="B1989" s="23">
        <v>45983.637499999997</v>
      </c>
      <c r="C1989" s="23">
        <v>45985.34375</v>
      </c>
      <c r="D1989" s="23">
        <v>45985.361111111102</v>
      </c>
      <c r="E1989" s="9" t="s">
        <v>212</v>
      </c>
      <c r="F1989" s="9" t="s">
        <v>188</v>
      </c>
      <c r="G1989" s="9" t="s">
        <v>213</v>
      </c>
      <c r="H1989" s="9" t="s">
        <v>161</v>
      </c>
      <c r="I1989" s="9" t="s">
        <v>454</v>
      </c>
      <c r="J1989" s="9" t="s">
        <v>4357</v>
      </c>
      <c r="K1989" s="9" t="s">
        <v>246</v>
      </c>
      <c r="L1989" s="9" t="s">
        <v>104</v>
      </c>
      <c r="M1989" s="9" t="s">
        <v>3028</v>
      </c>
      <c r="N1989" s="9" t="s">
        <v>200</v>
      </c>
      <c r="O1989" s="9" t="s">
        <v>116</v>
      </c>
      <c r="P1989" s="9" t="s">
        <v>551</v>
      </c>
      <c r="Q1989" s="9" t="s">
        <v>219</v>
      </c>
      <c r="R1989" s="9">
        <v>0</v>
      </c>
      <c r="S1989" s="9">
        <v>4</v>
      </c>
      <c r="U1989" s="9" t="s">
        <v>221</v>
      </c>
      <c r="X1989" s="9">
        <f>INDEX(SLA_Policy!$D$2:$D$5,MATCH(F1989,SLA_Policy!$A$2:$A$5,0))</f>
        <v>72</v>
      </c>
      <c r="Y1989" s="9" t="str">
        <f>IF(E1989="Cancelled","Excluded",IF(D1989="",IF((SLA_Policy!$B$8-B1989)*24&gt;X1989,"Open - Breached","Open - On Track"),IF((D1989-B1989)*24&lt;=X1989,"Met","Breached")))</f>
        <v>Met</v>
      </c>
    </row>
    <row r="1990" spans="1:25" x14ac:dyDescent="0.25">
      <c r="A1990" s="9" t="s">
        <v>4358</v>
      </c>
      <c r="B1990" s="23">
        <v>45983.864583333299</v>
      </c>
      <c r="C1990" s="23">
        <v>45985.355555555601</v>
      </c>
      <c r="D1990" s="23">
        <v>45985.381249999999</v>
      </c>
      <c r="E1990" s="9" t="s">
        <v>212</v>
      </c>
      <c r="F1990" s="9" t="s">
        <v>188</v>
      </c>
      <c r="G1990" s="9" t="s">
        <v>213</v>
      </c>
      <c r="H1990" s="9" t="s">
        <v>165</v>
      </c>
      <c r="I1990" s="9" t="s">
        <v>469</v>
      </c>
      <c r="J1990" s="9" t="s">
        <v>837</v>
      </c>
      <c r="K1990" s="9" t="s">
        <v>246</v>
      </c>
      <c r="L1990" s="9" t="s">
        <v>104</v>
      </c>
      <c r="M1990" s="9" t="s">
        <v>2412</v>
      </c>
      <c r="N1990" s="9" t="s">
        <v>198</v>
      </c>
      <c r="O1990" s="9" t="s">
        <v>176</v>
      </c>
      <c r="P1990" s="9" t="s">
        <v>503</v>
      </c>
      <c r="Q1990" s="9" t="s">
        <v>219</v>
      </c>
      <c r="R1990" s="9">
        <v>0</v>
      </c>
      <c r="S1990" s="9">
        <v>9</v>
      </c>
      <c r="U1990" s="9" t="s">
        <v>376</v>
      </c>
      <c r="X1990" s="9">
        <f>INDEX(SLA_Policy!$D$2:$D$5,MATCH(F1990,SLA_Policy!$A$2:$A$5,0))</f>
        <v>72</v>
      </c>
      <c r="Y1990" s="9" t="str">
        <f>IF(E1990="Cancelled","Excluded",IF(D1990="",IF((SLA_Policy!$B$8-B1990)*24&gt;X1990,"Open - Breached","Open - On Track"),IF((D1990-B1990)*24&lt;=X1990,"Met","Breached")))</f>
        <v>Met</v>
      </c>
    </row>
    <row r="1991" spans="1:25" x14ac:dyDescent="0.25">
      <c r="A1991" s="9" t="s">
        <v>4359</v>
      </c>
      <c r="B1991" s="23">
        <v>45984.389583333301</v>
      </c>
      <c r="C1991" s="23">
        <v>45985.364583333299</v>
      </c>
      <c r="D1991" s="23">
        <v>45985.370138888902</v>
      </c>
      <c r="E1991" s="9" t="s">
        <v>212</v>
      </c>
      <c r="F1991" s="9" t="s">
        <v>188</v>
      </c>
      <c r="G1991" s="9" t="s">
        <v>213</v>
      </c>
      <c r="H1991" s="9" t="s">
        <v>167</v>
      </c>
      <c r="I1991" s="9" t="s">
        <v>362</v>
      </c>
      <c r="J1991" s="9" t="s">
        <v>4360</v>
      </c>
      <c r="K1991" s="9" t="s">
        <v>303</v>
      </c>
      <c r="L1991" s="9" t="s">
        <v>216</v>
      </c>
      <c r="M1991" s="9" t="s">
        <v>2680</v>
      </c>
      <c r="N1991" s="9" t="s">
        <v>198</v>
      </c>
      <c r="O1991" s="9" t="s">
        <v>116</v>
      </c>
      <c r="P1991" s="9" t="s">
        <v>258</v>
      </c>
      <c r="Q1991" s="9" t="s">
        <v>219</v>
      </c>
      <c r="R1991" s="9">
        <v>0</v>
      </c>
      <c r="S1991" s="9">
        <v>116</v>
      </c>
      <c r="U1991" s="9" t="s">
        <v>248</v>
      </c>
      <c r="X1991" s="9">
        <f>INDEX(SLA_Policy!$D$2:$D$5,MATCH(F1991,SLA_Policy!$A$2:$A$5,0))</f>
        <v>72</v>
      </c>
      <c r="Y1991" s="9" t="str">
        <f>IF(E1991="Cancelled","Excluded",IF(D1991="",IF((SLA_Policy!$B$8-B1991)*24&gt;X1991,"Open - Breached","Open - On Track"),IF((D1991-B1991)*24&lt;=X1991,"Met","Breached")))</f>
        <v>Met</v>
      </c>
    </row>
    <row r="1992" spans="1:25" x14ac:dyDescent="0.25">
      <c r="A1992" s="9" t="s">
        <v>4361</v>
      </c>
      <c r="B1992" s="23">
        <v>45984.431944444397</v>
      </c>
      <c r="C1992" s="23">
        <v>45985.332638888904</v>
      </c>
      <c r="D1992" s="23">
        <v>45985.347916666702</v>
      </c>
      <c r="E1992" s="9" t="s">
        <v>212</v>
      </c>
      <c r="F1992" s="9" t="s">
        <v>189</v>
      </c>
      <c r="G1992" s="9" t="s">
        <v>213</v>
      </c>
      <c r="H1992" s="9" t="s">
        <v>161</v>
      </c>
      <c r="I1992" s="9" t="s">
        <v>454</v>
      </c>
      <c r="J1992" s="9" t="s">
        <v>3498</v>
      </c>
      <c r="K1992" s="9" t="s">
        <v>303</v>
      </c>
      <c r="L1992" s="9" t="s">
        <v>282</v>
      </c>
      <c r="M1992" s="9" t="s">
        <v>550</v>
      </c>
      <c r="N1992" s="9" t="s">
        <v>198</v>
      </c>
      <c r="O1992" s="9" t="s">
        <v>116</v>
      </c>
      <c r="P1992" s="9" t="s">
        <v>258</v>
      </c>
      <c r="Q1992" s="9" t="s">
        <v>219</v>
      </c>
      <c r="R1992" s="9">
        <v>0</v>
      </c>
      <c r="S1992" s="9">
        <v>8</v>
      </c>
      <c r="U1992" s="9" t="s">
        <v>221</v>
      </c>
      <c r="W1992" s="9">
        <v>4</v>
      </c>
      <c r="X1992" s="9">
        <f>INDEX(SLA_Policy!$D$2:$D$5,MATCH(F1992,SLA_Policy!$A$2:$A$5,0))</f>
        <v>120</v>
      </c>
      <c r="Y1992" s="9" t="str">
        <f>IF(E1992="Cancelled","Excluded",IF(D1992="",IF((SLA_Policy!$B$8-B1992)*24&gt;X1992,"Open - Breached","Open - On Track"),IF((D1992-B1992)*24&lt;=X1992,"Met","Breached")))</f>
        <v>Met</v>
      </c>
    </row>
    <row r="1993" spans="1:25" x14ac:dyDescent="0.25">
      <c r="A1993" s="9" t="s">
        <v>4362</v>
      </c>
      <c r="B1993" s="23">
        <v>45984.464583333298</v>
      </c>
      <c r="C1993" s="23">
        <v>45985.3347222222</v>
      </c>
      <c r="D1993" s="23">
        <v>45985.363194444399</v>
      </c>
      <c r="E1993" s="9" t="s">
        <v>212</v>
      </c>
      <c r="F1993" s="9" t="s">
        <v>189</v>
      </c>
      <c r="G1993" s="9" t="s">
        <v>213</v>
      </c>
      <c r="H1993" s="9" t="s">
        <v>162</v>
      </c>
      <c r="I1993" s="9" t="s">
        <v>345</v>
      </c>
      <c r="J1993" s="9" t="s">
        <v>2999</v>
      </c>
      <c r="K1993" s="9" t="s">
        <v>262</v>
      </c>
      <c r="L1993" s="9" t="s">
        <v>104</v>
      </c>
      <c r="M1993" s="9" t="s">
        <v>4363</v>
      </c>
      <c r="N1993" s="9" t="s">
        <v>196</v>
      </c>
      <c r="O1993" s="9" t="s">
        <v>116</v>
      </c>
      <c r="P1993" s="9" t="s">
        <v>551</v>
      </c>
      <c r="Q1993" s="9" t="s">
        <v>219</v>
      </c>
      <c r="R1993" s="9">
        <v>0</v>
      </c>
      <c r="S1993" s="9">
        <v>17</v>
      </c>
      <c r="U1993" s="9" t="s">
        <v>266</v>
      </c>
      <c r="X1993" s="9">
        <f>INDEX(SLA_Policy!$D$2:$D$5,MATCH(F1993,SLA_Policy!$A$2:$A$5,0))</f>
        <v>120</v>
      </c>
      <c r="Y1993" s="9" t="str">
        <f>IF(E1993="Cancelled","Excluded",IF(D1993="",IF((SLA_Policy!$B$8-B1993)*24&gt;X1993,"Open - Breached","Open - On Track"),IF((D1993-B1993)*24&lt;=X1993,"Met","Breached")))</f>
        <v>Met</v>
      </c>
    </row>
    <row r="1994" spans="1:25" x14ac:dyDescent="0.25">
      <c r="A1994" s="9" t="s">
        <v>4364</v>
      </c>
      <c r="B1994" s="23">
        <v>45984.709027777797</v>
      </c>
      <c r="C1994" s="23">
        <v>45985.320833333302</v>
      </c>
      <c r="D1994" s="23">
        <v>45985.35</v>
      </c>
      <c r="E1994" s="9" t="s">
        <v>212</v>
      </c>
      <c r="F1994" s="9" t="s">
        <v>188</v>
      </c>
      <c r="G1994" s="9" t="s">
        <v>213</v>
      </c>
      <c r="H1994" s="9" t="s">
        <v>163</v>
      </c>
      <c r="I1994" s="9" t="s">
        <v>250</v>
      </c>
      <c r="J1994" s="9" t="s">
        <v>451</v>
      </c>
      <c r="K1994" s="9" t="s">
        <v>246</v>
      </c>
      <c r="L1994" s="9" t="s">
        <v>282</v>
      </c>
      <c r="M1994" s="9" t="s">
        <v>1128</v>
      </c>
      <c r="N1994" s="9" t="s">
        <v>197</v>
      </c>
      <c r="O1994" s="9" t="s">
        <v>176</v>
      </c>
      <c r="P1994" s="9" t="s">
        <v>570</v>
      </c>
      <c r="Q1994" s="9" t="s">
        <v>219</v>
      </c>
      <c r="R1994" s="9">
        <v>0</v>
      </c>
      <c r="S1994" s="9">
        <v>28</v>
      </c>
      <c r="T1994" s="9" t="s">
        <v>136</v>
      </c>
      <c r="U1994" s="9" t="s">
        <v>230</v>
      </c>
      <c r="W1994" s="9">
        <v>5</v>
      </c>
      <c r="X1994" s="9">
        <f>INDEX(SLA_Policy!$D$2:$D$5,MATCH(F1994,SLA_Policy!$A$2:$A$5,0))</f>
        <v>72</v>
      </c>
      <c r="Y1994" s="9" t="str">
        <f>IF(E1994="Cancelled","Excluded",IF(D1994="",IF((SLA_Policy!$B$8-B1994)*24&gt;X1994,"Open - Breached","Open - On Track"),IF((D1994-B1994)*24&lt;=X1994,"Met","Breached")))</f>
        <v>Met</v>
      </c>
    </row>
    <row r="1995" spans="1:25" x14ac:dyDescent="0.25">
      <c r="A1995" s="9" t="s">
        <v>4365</v>
      </c>
      <c r="B1995" s="23">
        <v>45984.769444444399</v>
      </c>
      <c r="C1995" s="23">
        <v>45985.3347222222</v>
      </c>
      <c r="D1995" s="23">
        <v>45986.688888888901</v>
      </c>
      <c r="E1995" s="9" t="s">
        <v>212</v>
      </c>
      <c r="F1995" s="9" t="s">
        <v>188</v>
      </c>
      <c r="G1995" s="9" t="s">
        <v>236</v>
      </c>
      <c r="H1995" s="9" t="s">
        <v>163</v>
      </c>
      <c r="I1995" s="9" t="s">
        <v>315</v>
      </c>
      <c r="J1995" s="9" t="s">
        <v>4366</v>
      </c>
      <c r="K1995" s="9" t="s">
        <v>246</v>
      </c>
      <c r="L1995" s="9" t="s">
        <v>311</v>
      </c>
      <c r="M1995" s="9" t="s">
        <v>1708</v>
      </c>
      <c r="N1995" s="9" t="s">
        <v>196</v>
      </c>
      <c r="O1995" s="9" t="s">
        <v>180</v>
      </c>
      <c r="P1995" s="9" t="s">
        <v>278</v>
      </c>
      <c r="Q1995" s="9" t="s">
        <v>219</v>
      </c>
      <c r="R1995" s="9">
        <v>0</v>
      </c>
      <c r="S1995" s="9">
        <v>243</v>
      </c>
      <c r="T1995" s="9" t="s">
        <v>229</v>
      </c>
      <c r="U1995" s="9" t="s">
        <v>242</v>
      </c>
      <c r="X1995" s="9">
        <f>INDEX(SLA_Policy!$D$2:$D$5,MATCH(F1995,SLA_Policy!$A$2:$A$5,0))</f>
        <v>72</v>
      </c>
      <c r="Y1995" s="9" t="str">
        <f>IF(E1995="Cancelled","Excluded",IF(D1995="",IF((SLA_Policy!$B$8-B1995)*24&gt;X1995,"Open - Breached","Open - On Track"),IF((D1995-B1995)*24&lt;=X1995,"Met","Breached")))</f>
        <v>Met</v>
      </c>
    </row>
    <row r="1996" spans="1:25" x14ac:dyDescent="0.25">
      <c r="A1996" s="9" t="s">
        <v>4367</v>
      </c>
      <c r="B1996" s="23">
        <v>45985.324999999997</v>
      </c>
      <c r="C1996" s="23">
        <v>45985.335416666698</v>
      </c>
      <c r="D1996" s="23">
        <v>45985.6743055556</v>
      </c>
      <c r="E1996" s="9" t="s">
        <v>212</v>
      </c>
      <c r="F1996" s="9" t="s">
        <v>189</v>
      </c>
      <c r="G1996" s="9" t="s">
        <v>236</v>
      </c>
      <c r="H1996" s="9" t="s">
        <v>164</v>
      </c>
      <c r="I1996" s="9" t="s">
        <v>421</v>
      </c>
      <c r="J1996" s="9" t="s">
        <v>3326</v>
      </c>
      <c r="K1996" s="9" t="s">
        <v>246</v>
      </c>
      <c r="L1996" s="9" t="s">
        <v>216</v>
      </c>
      <c r="M1996" s="9" t="s">
        <v>1452</v>
      </c>
      <c r="N1996" s="9" t="s">
        <v>196</v>
      </c>
      <c r="O1996" s="9" t="s">
        <v>180</v>
      </c>
      <c r="P1996" s="9" t="s">
        <v>368</v>
      </c>
      <c r="Q1996" s="9" t="s">
        <v>219</v>
      </c>
      <c r="R1996" s="9">
        <v>0</v>
      </c>
      <c r="S1996" s="9">
        <v>15</v>
      </c>
      <c r="T1996" s="9" t="s">
        <v>343</v>
      </c>
      <c r="U1996" s="9" t="s">
        <v>242</v>
      </c>
      <c r="X1996" s="9">
        <f>INDEX(SLA_Policy!$D$2:$D$5,MATCH(F1996,SLA_Policy!$A$2:$A$5,0))</f>
        <v>120</v>
      </c>
      <c r="Y1996" s="9" t="str">
        <f>IF(E1996="Cancelled","Excluded",IF(D1996="",IF((SLA_Policy!$B$8-B1996)*24&gt;X1996,"Open - Breached","Open - On Track"),IF((D1996-B1996)*24&lt;=X1996,"Met","Breached")))</f>
        <v>Met</v>
      </c>
    </row>
    <row r="1997" spans="1:25" x14ac:dyDescent="0.25">
      <c r="A1997" s="9" t="s">
        <v>4368</v>
      </c>
      <c r="B1997" s="23">
        <v>45985.338888888902</v>
      </c>
      <c r="C1997" s="23">
        <v>45985.347222222197</v>
      </c>
      <c r="D1997" s="23">
        <v>45985.359027777798</v>
      </c>
      <c r="E1997" s="9" t="s">
        <v>212</v>
      </c>
      <c r="F1997" s="9" t="s">
        <v>188</v>
      </c>
      <c r="G1997" s="9" t="s">
        <v>213</v>
      </c>
      <c r="H1997" s="9" t="s">
        <v>161</v>
      </c>
      <c r="I1997" s="9" t="s">
        <v>389</v>
      </c>
      <c r="J1997" s="9" t="s">
        <v>435</v>
      </c>
      <c r="K1997" s="9" t="s">
        <v>246</v>
      </c>
      <c r="L1997" s="9" t="s">
        <v>282</v>
      </c>
      <c r="M1997" s="9" t="s">
        <v>987</v>
      </c>
      <c r="N1997" s="9" t="s">
        <v>200</v>
      </c>
      <c r="O1997" s="9" t="s">
        <v>116</v>
      </c>
      <c r="P1997" s="9" t="s">
        <v>525</v>
      </c>
      <c r="Q1997" s="9" t="s">
        <v>219</v>
      </c>
      <c r="R1997" s="9">
        <v>0</v>
      </c>
      <c r="S1997" s="9">
        <v>6</v>
      </c>
      <c r="U1997" s="9" t="s">
        <v>221</v>
      </c>
      <c r="W1997" s="9">
        <v>5</v>
      </c>
      <c r="X1997" s="9">
        <f>INDEX(SLA_Policy!$D$2:$D$5,MATCH(F1997,SLA_Policy!$A$2:$A$5,0))</f>
        <v>72</v>
      </c>
      <c r="Y1997" s="9" t="str">
        <f>IF(E1997="Cancelled","Excluded",IF(D1997="",IF((SLA_Policy!$B$8-B1997)*24&gt;X1997,"Open - Breached","Open - On Track"),IF((D1997-B1997)*24&lt;=X1997,"Met","Breached")))</f>
        <v>Met</v>
      </c>
    </row>
    <row r="1998" spans="1:25" x14ac:dyDescent="0.25">
      <c r="A1998" s="9" t="s">
        <v>4369</v>
      </c>
      <c r="B1998" s="23">
        <v>45985.346527777801</v>
      </c>
      <c r="C1998" s="23">
        <v>45985.411805555603</v>
      </c>
      <c r="D1998" s="23">
        <v>45986.363194444399</v>
      </c>
      <c r="E1998" s="9" t="s">
        <v>212</v>
      </c>
      <c r="F1998" s="9" t="s">
        <v>189</v>
      </c>
      <c r="G1998" s="9" t="s">
        <v>213</v>
      </c>
      <c r="H1998" s="9" t="s">
        <v>164</v>
      </c>
      <c r="I1998" s="9" t="s">
        <v>478</v>
      </c>
      <c r="J1998" s="9" t="s">
        <v>1768</v>
      </c>
      <c r="K1998" s="9" t="s">
        <v>246</v>
      </c>
      <c r="L1998" s="9" t="s">
        <v>104</v>
      </c>
      <c r="M1998" s="9" t="s">
        <v>3544</v>
      </c>
      <c r="N1998" s="9" t="s">
        <v>196</v>
      </c>
      <c r="O1998" s="9" t="s">
        <v>116</v>
      </c>
      <c r="P1998" s="9" t="s">
        <v>551</v>
      </c>
      <c r="Q1998" s="9" t="s">
        <v>219</v>
      </c>
      <c r="R1998" s="9">
        <v>0</v>
      </c>
      <c r="S1998" s="9">
        <v>25</v>
      </c>
      <c r="T1998" s="9" t="s">
        <v>343</v>
      </c>
      <c r="U1998" s="9" t="s">
        <v>266</v>
      </c>
      <c r="W1998" s="9">
        <v>5</v>
      </c>
      <c r="X1998" s="9">
        <f>INDEX(SLA_Policy!$D$2:$D$5,MATCH(F1998,SLA_Policy!$A$2:$A$5,0))</f>
        <v>120</v>
      </c>
      <c r="Y1998" s="9" t="str">
        <f>IF(E1998="Cancelled","Excluded",IF(D1998="",IF((SLA_Policy!$B$8-B1998)*24&gt;X1998,"Open - Breached","Open - On Track"),IF((D1998-B1998)*24&lt;=X1998,"Met","Breached")))</f>
        <v>Met</v>
      </c>
    </row>
    <row r="1999" spans="1:25" x14ac:dyDescent="0.25">
      <c r="A1999" s="9" t="s">
        <v>4370</v>
      </c>
      <c r="B1999" s="23">
        <v>45985.347222222197</v>
      </c>
      <c r="C1999" s="23">
        <v>45985.368750000001</v>
      </c>
      <c r="D1999" s="23">
        <v>45985.375</v>
      </c>
      <c r="E1999" s="9" t="s">
        <v>212</v>
      </c>
      <c r="F1999" s="9" t="s">
        <v>187</v>
      </c>
      <c r="G1999" s="9" t="s">
        <v>213</v>
      </c>
      <c r="H1999" s="9" t="s">
        <v>162</v>
      </c>
      <c r="I1999" s="9" t="s">
        <v>393</v>
      </c>
      <c r="J1999" s="9" t="s">
        <v>840</v>
      </c>
      <c r="K1999" s="9" t="s">
        <v>215</v>
      </c>
      <c r="L1999" s="9" t="s">
        <v>104</v>
      </c>
      <c r="M1999" s="9" t="s">
        <v>1534</v>
      </c>
      <c r="N1999" s="9" t="s">
        <v>196</v>
      </c>
      <c r="O1999" s="9" t="s">
        <v>176</v>
      </c>
      <c r="P1999" s="9" t="s">
        <v>228</v>
      </c>
      <c r="Q1999" s="9" t="s">
        <v>273</v>
      </c>
      <c r="R1999" s="9">
        <v>0</v>
      </c>
      <c r="S1999" s="9">
        <v>8</v>
      </c>
      <c r="U1999" s="9" t="s">
        <v>266</v>
      </c>
      <c r="W1999" s="9">
        <v>4</v>
      </c>
      <c r="X1999" s="9">
        <f>INDEX(SLA_Policy!$D$2:$D$5,MATCH(F1999,SLA_Policy!$A$2:$A$5,0))</f>
        <v>8</v>
      </c>
      <c r="Y1999" s="9" t="str">
        <f>IF(E1999="Cancelled","Excluded",IF(D1999="",IF((SLA_Policy!$B$8-B1999)*24&gt;X1999,"Open - Breached","Open - On Track"),IF((D1999-B1999)*24&lt;=X1999,"Met","Breached")))</f>
        <v>Met</v>
      </c>
    </row>
    <row r="2000" spans="1:25" x14ac:dyDescent="0.25">
      <c r="A2000" s="9" t="s">
        <v>4371</v>
      </c>
      <c r="B2000" s="23">
        <v>45985.350694444503</v>
      </c>
      <c r="C2000" s="23">
        <v>45985.359027777798</v>
      </c>
      <c r="D2000" s="23">
        <v>45989.355555555601</v>
      </c>
      <c r="E2000" s="9" t="s">
        <v>212</v>
      </c>
      <c r="F2000" s="9" t="s">
        <v>188</v>
      </c>
      <c r="G2000" s="9" t="s">
        <v>236</v>
      </c>
      <c r="H2000" s="9" t="s">
        <v>163</v>
      </c>
      <c r="I2000" s="9" t="s">
        <v>315</v>
      </c>
      <c r="J2000" s="9" t="s">
        <v>4372</v>
      </c>
      <c r="K2000" s="9" t="s">
        <v>215</v>
      </c>
      <c r="L2000" s="9" t="s">
        <v>270</v>
      </c>
      <c r="M2000" s="9" t="s">
        <v>2707</v>
      </c>
      <c r="N2000" s="9" t="s">
        <v>198</v>
      </c>
      <c r="O2000" s="9" t="s">
        <v>180</v>
      </c>
      <c r="P2000" s="9" t="s">
        <v>278</v>
      </c>
      <c r="Q2000" s="9" t="s">
        <v>219</v>
      </c>
      <c r="R2000" s="9">
        <v>0</v>
      </c>
      <c r="S2000" s="9">
        <v>87</v>
      </c>
      <c r="T2000" s="9" t="s">
        <v>229</v>
      </c>
      <c r="U2000" s="9" t="s">
        <v>242</v>
      </c>
      <c r="X2000" s="9">
        <f>INDEX(SLA_Policy!$D$2:$D$5,MATCH(F2000,SLA_Policy!$A$2:$A$5,0))</f>
        <v>72</v>
      </c>
      <c r="Y2000" s="9" t="str">
        <f>IF(E2000="Cancelled","Excluded",IF(D2000="",IF((SLA_Policy!$B$8-B2000)*24&gt;X2000,"Open - Breached","Open - On Track"),IF((D2000-B2000)*24&lt;=X2000,"Met","Breached")))</f>
        <v>Breached</v>
      </c>
    </row>
    <row r="2001" spans="1:25" x14ac:dyDescent="0.25">
      <c r="A2001" s="9" t="s">
        <v>4373</v>
      </c>
      <c r="B2001" s="23">
        <v>45985.350694444503</v>
      </c>
      <c r="C2001" s="23">
        <v>45985.3527777778</v>
      </c>
      <c r="D2001" s="23">
        <v>45986.572916666701</v>
      </c>
      <c r="E2001" s="9" t="s">
        <v>212</v>
      </c>
      <c r="F2001" s="9" t="s">
        <v>189</v>
      </c>
      <c r="G2001" s="9" t="s">
        <v>213</v>
      </c>
      <c r="H2001" s="9" t="s">
        <v>164</v>
      </c>
      <c r="I2001" s="9" t="s">
        <v>478</v>
      </c>
      <c r="J2001" s="9" t="s">
        <v>4374</v>
      </c>
      <c r="K2001" s="9" t="s">
        <v>262</v>
      </c>
      <c r="L2001" s="9" t="s">
        <v>226</v>
      </c>
      <c r="M2001" s="9" t="s">
        <v>1131</v>
      </c>
      <c r="N2001" s="9" t="s">
        <v>200</v>
      </c>
      <c r="O2001" s="9" t="s">
        <v>178</v>
      </c>
      <c r="P2001" s="9" t="s">
        <v>360</v>
      </c>
      <c r="Q2001" s="9" t="s">
        <v>219</v>
      </c>
      <c r="R2001" s="9">
        <v>0</v>
      </c>
      <c r="S2001" s="9">
        <v>21</v>
      </c>
      <c r="T2001" s="9" t="s">
        <v>343</v>
      </c>
      <c r="U2001" s="9" t="s">
        <v>290</v>
      </c>
      <c r="W2001" s="9">
        <v>5</v>
      </c>
      <c r="X2001" s="9">
        <f>INDEX(SLA_Policy!$D$2:$D$5,MATCH(F2001,SLA_Policy!$A$2:$A$5,0))</f>
        <v>120</v>
      </c>
      <c r="Y2001" s="9" t="str">
        <f>IF(E2001="Cancelled","Excluded",IF(D2001="",IF((SLA_Policy!$B$8-B2001)*24&gt;X2001,"Open - Breached","Open - On Track"),IF((D2001-B2001)*24&lt;=X2001,"Met","Breached")))</f>
        <v>Met</v>
      </c>
    </row>
    <row r="2002" spans="1:25" x14ac:dyDescent="0.25">
      <c r="A2002" s="9" t="s">
        <v>4375</v>
      </c>
      <c r="B2002" s="23">
        <v>45985.373611111099</v>
      </c>
      <c r="C2002" s="23">
        <v>45985.559027777803</v>
      </c>
      <c r="E2002" s="9" t="s">
        <v>649</v>
      </c>
      <c r="F2002" s="9" t="s">
        <v>189</v>
      </c>
      <c r="G2002" s="9" t="s">
        <v>213</v>
      </c>
      <c r="H2002" s="9" t="s">
        <v>167</v>
      </c>
      <c r="I2002" s="9" t="s">
        <v>684</v>
      </c>
      <c r="J2002" s="9" t="s">
        <v>2364</v>
      </c>
      <c r="K2002" s="9" t="s">
        <v>239</v>
      </c>
      <c r="L2002" s="9" t="s">
        <v>311</v>
      </c>
      <c r="M2002" s="9" t="s">
        <v>3214</v>
      </c>
      <c r="N2002" s="9" t="s">
        <v>196</v>
      </c>
      <c r="O2002" s="9" t="s">
        <v>116</v>
      </c>
      <c r="P2002" s="9" t="s">
        <v>551</v>
      </c>
      <c r="Q2002" s="9" t="s">
        <v>219</v>
      </c>
      <c r="R2002" s="9">
        <v>0</v>
      </c>
      <c r="S2002" s="9">
        <v>4</v>
      </c>
      <c r="X2002" s="9">
        <f>INDEX(SLA_Policy!$D$2:$D$5,MATCH(F2002,SLA_Policy!$A$2:$A$5,0))</f>
        <v>120</v>
      </c>
      <c r="Y2002" s="9" t="str">
        <f>IF(E2002="Cancelled","Excluded",IF(D2002="",IF((SLA_Policy!$B$8-B2002)*24&gt;X2002,"Open - Breached","Open - On Track"),IF((D2002-B2002)*24&lt;=X2002,"Met","Breached")))</f>
        <v>Excluded</v>
      </c>
    </row>
    <row r="2003" spans="1:25" x14ac:dyDescent="0.25">
      <c r="A2003" s="9" t="s">
        <v>4376</v>
      </c>
      <c r="B2003" s="23">
        <v>45985.375</v>
      </c>
      <c r="C2003" s="23">
        <v>45985.386111111096</v>
      </c>
      <c r="D2003" s="23">
        <v>45986.336805555598</v>
      </c>
      <c r="E2003" s="9" t="s">
        <v>212</v>
      </c>
      <c r="F2003" s="9" t="s">
        <v>188</v>
      </c>
      <c r="G2003" s="9" t="s">
        <v>236</v>
      </c>
      <c r="H2003" s="9" t="s">
        <v>162</v>
      </c>
      <c r="I2003" s="9" t="s">
        <v>280</v>
      </c>
      <c r="J2003" s="9" t="s">
        <v>2971</v>
      </c>
      <c r="K2003" s="9" t="s">
        <v>215</v>
      </c>
      <c r="L2003" s="9" t="s">
        <v>216</v>
      </c>
      <c r="M2003" s="9" t="s">
        <v>2728</v>
      </c>
      <c r="N2003" s="9" t="s">
        <v>196</v>
      </c>
      <c r="O2003" s="9" t="s">
        <v>179</v>
      </c>
      <c r="P2003" s="9" t="s">
        <v>337</v>
      </c>
      <c r="Q2003" s="9" t="s">
        <v>273</v>
      </c>
      <c r="R2003" s="9">
        <v>0</v>
      </c>
      <c r="S2003" s="9">
        <v>43</v>
      </c>
      <c r="U2003" s="9" t="s">
        <v>242</v>
      </c>
      <c r="X2003" s="9">
        <f>INDEX(SLA_Policy!$D$2:$D$5,MATCH(F2003,SLA_Policy!$A$2:$A$5,0))</f>
        <v>72</v>
      </c>
      <c r="Y2003" s="9" t="str">
        <f>IF(E2003="Cancelled","Excluded",IF(D2003="",IF((SLA_Policy!$B$8-B2003)*24&gt;X2003,"Open - Breached","Open - On Track"),IF((D2003-B2003)*24&lt;=X2003,"Met","Breached")))</f>
        <v>Met</v>
      </c>
    </row>
    <row r="2004" spans="1:25" x14ac:dyDescent="0.25">
      <c r="A2004" s="9" t="s">
        <v>4377</v>
      </c>
      <c r="B2004" s="23">
        <v>45985.377083333296</v>
      </c>
      <c r="C2004" s="23">
        <v>45985.378472222197</v>
      </c>
      <c r="D2004" s="23">
        <v>45985.425000000003</v>
      </c>
      <c r="E2004" s="9" t="s">
        <v>212</v>
      </c>
      <c r="F2004" s="9" t="s">
        <v>188</v>
      </c>
      <c r="G2004" s="9" t="s">
        <v>213</v>
      </c>
      <c r="H2004" s="9" t="s">
        <v>161</v>
      </c>
      <c r="I2004" s="9" t="s">
        <v>454</v>
      </c>
      <c r="J2004" s="9" t="s">
        <v>1549</v>
      </c>
      <c r="K2004" s="9" t="s">
        <v>246</v>
      </c>
      <c r="L2004" s="9" t="s">
        <v>216</v>
      </c>
      <c r="M2004" s="9" t="s">
        <v>4325</v>
      </c>
      <c r="N2004" s="9" t="s">
        <v>198</v>
      </c>
      <c r="O2004" s="9" t="s">
        <v>116</v>
      </c>
      <c r="P2004" s="9" t="s">
        <v>295</v>
      </c>
      <c r="Q2004" s="9" t="s">
        <v>219</v>
      </c>
      <c r="R2004" s="9">
        <v>0</v>
      </c>
      <c r="S2004" s="9">
        <v>5</v>
      </c>
      <c r="U2004" s="9" t="s">
        <v>290</v>
      </c>
      <c r="W2004" s="9">
        <v>5</v>
      </c>
      <c r="X2004" s="9">
        <f>INDEX(SLA_Policy!$D$2:$D$5,MATCH(F2004,SLA_Policy!$A$2:$A$5,0))</f>
        <v>72</v>
      </c>
      <c r="Y2004" s="9" t="str">
        <f>IF(E2004="Cancelled","Excluded",IF(D2004="",IF((SLA_Policy!$B$8-B2004)*24&gt;X2004,"Open - Breached","Open - On Track"),IF((D2004-B2004)*24&lt;=X2004,"Met","Breached")))</f>
        <v>Met</v>
      </c>
    </row>
    <row r="2005" spans="1:25" x14ac:dyDescent="0.25">
      <c r="A2005" s="9" t="s">
        <v>4378</v>
      </c>
      <c r="B2005" s="23">
        <v>45985.377083333296</v>
      </c>
      <c r="C2005" s="23">
        <v>45985.472916666702</v>
      </c>
      <c r="D2005" s="23">
        <v>45985.672222222202</v>
      </c>
      <c r="E2005" s="9" t="s">
        <v>212</v>
      </c>
      <c r="F2005" s="9" t="s">
        <v>188</v>
      </c>
      <c r="G2005" s="9" t="s">
        <v>236</v>
      </c>
      <c r="H2005" s="9" t="s">
        <v>162</v>
      </c>
      <c r="I2005" s="9" t="s">
        <v>280</v>
      </c>
      <c r="J2005" s="9" t="s">
        <v>2971</v>
      </c>
      <c r="K2005" s="9" t="s">
        <v>262</v>
      </c>
      <c r="L2005" s="9" t="s">
        <v>293</v>
      </c>
      <c r="M2005" s="9" t="s">
        <v>3197</v>
      </c>
      <c r="N2005" s="9" t="s">
        <v>196</v>
      </c>
      <c r="O2005" s="9" t="s">
        <v>179</v>
      </c>
      <c r="P2005" s="9" t="s">
        <v>284</v>
      </c>
      <c r="Q2005" s="9" t="s">
        <v>219</v>
      </c>
      <c r="R2005" s="9">
        <v>0</v>
      </c>
      <c r="S2005" s="9">
        <v>18</v>
      </c>
      <c r="U2005" s="9" t="s">
        <v>242</v>
      </c>
      <c r="X2005" s="9">
        <f>INDEX(SLA_Policy!$D$2:$D$5,MATCH(F2005,SLA_Policy!$A$2:$A$5,0))</f>
        <v>72</v>
      </c>
      <c r="Y2005" s="9" t="str">
        <f>IF(E2005="Cancelled","Excluded",IF(D2005="",IF((SLA_Policy!$B$8-B2005)*24&gt;X2005,"Open - Breached","Open - On Track"),IF((D2005-B2005)*24&lt;=X2005,"Met","Breached")))</f>
        <v>Met</v>
      </c>
    </row>
    <row r="2006" spans="1:25" x14ac:dyDescent="0.25">
      <c r="A2006" s="9" t="s">
        <v>4379</v>
      </c>
      <c r="B2006" s="23">
        <v>45985.3930555556</v>
      </c>
      <c r="C2006" s="23">
        <v>45985.398611111101</v>
      </c>
      <c r="D2006" s="23">
        <v>45985.433333333298</v>
      </c>
      <c r="E2006" s="9" t="s">
        <v>212</v>
      </c>
      <c r="F2006" s="9" t="s">
        <v>188</v>
      </c>
      <c r="G2006" s="9" t="s">
        <v>213</v>
      </c>
      <c r="H2006" s="9" t="s">
        <v>161</v>
      </c>
      <c r="I2006" s="9" t="s">
        <v>389</v>
      </c>
      <c r="J2006" s="9" t="s">
        <v>4030</v>
      </c>
      <c r="K2006" s="9" t="s">
        <v>303</v>
      </c>
      <c r="L2006" s="9" t="s">
        <v>104</v>
      </c>
      <c r="M2006" s="9" t="s">
        <v>4380</v>
      </c>
      <c r="N2006" s="9" t="s">
        <v>198</v>
      </c>
      <c r="O2006" s="9" t="s">
        <v>116</v>
      </c>
      <c r="P2006" s="9" t="s">
        <v>525</v>
      </c>
      <c r="Q2006" s="9" t="s">
        <v>219</v>
      </c>
      <c r="R2006" s="9">
        <v>0</v>
      </c>
      <c r="S2006" s="9">
        <v>6</v>
      </c>
      <c r="U2006" s="9" t="s">
        <v>221</v>
      </c>
      <c r="X2006" s="9">
        <f>INDEX(SLA_Policy!$D$2:$D$5,MATCH(F2006,SLA_Policy!$A$2:$A$5,0))</f>
        <v>72</v>
      </c>
      <c r="Y2006" s="9" t="str">
        <f>IF(E2006="Cancelled","Excluded",IF(D2006="",IF((SLA_Policy!$B$8-B2006)*24&gt;X2006,"Open - Breached","Open - On Track"),IF((D2006-B2006)*24&lt;=X2006,"Met","Breached")))</f>
        <v>Met</v>
      </c>
    </row>
    <row r="2007" spans="1:25" x14ac:dyDescent="0.25">
      <c r="A2007" s="9" t="s">
        <v>4381</v>
      </c>
      <c r="B2007" s="23">
        <v>45985.397916666698</v>
      </c>
      <c r="C2007" s="23">
        <v>45985.402083333298</v>
      </c>
      <c r="D2007" s="23">
        <v>45986.704166666699</v>
      </c>
      <c r="E2007" s="9" t="s">
        <v>212</v>
      </c>
      <c r="F2007" s="9" t="s">
        <v>189</v>
      </c>
      <c r="G2007" s="9" t="s">
        <v>213</v>
      </c>
      <c r="H2007" s="9" t="s">
        <v>164</v>
      </c>
      <c r="I2007" s="9" t="s">
        <v>339</v>
      </c>
      <c r="J2007" s="9" t="s">
        <v>4382</v>
      </c>
      <c r="K2007" s="9" t="s">
        <v>262</v>
      </c>
      <c r="L2007" s="9" t="s">
        <v>311</v>
      </c>
      <c r="M2007" s="9" t="s">
        <v>1370</v>
      </c>
      <c r="N2007" s="9" t="s">
        <v>198</v>
      </c>
      <c r="O2007" s="9" t="s">
        <v>180</v>
      </c>
      <c r="P2007" s="9" t="s">
        <v>318</v>
      </c>
      <c r="Q2007" s="9" t="s">
        <v>219</v>
      </c>
      <c r="R2007" s="9">
        <v>0</v>
      </c>
      <c r="S2007" s="9">
        <v>18</v>
      </c>
      <c r="T2007" s="9" t="s">
        <v>464</v>
      </c>
      <c r="U2007" s="9" t="s">
        <v>290</v>
      </c>
      <c r="X2007" s="9">
        <f>INDEX(SLA_Policy!$D$2:$D$5,MATCH(F2007,SLA_Policy!$A$2:$A$5,0))</f>
        <v>120</v>
      </c>
      <c r="Y2007" s="9" t="str">
        <f>IF(E2007="Cancelled","Excluded",IF(D2007="",IF((SLA_Policy!$B$8-B2007)*24&gt;X2007,"Open - Breached","Open - On Track"),IF((D2007-B2007)*24&lt;=X2007,"Met","Breached")))</f>
        <v>Met</v>
      </c>
    </row>
    <row r="2008" spans="1:25" x14ac:dyDescent="0.25">
      <c r="A2008" s="9" t="s">
        <v>4383</v>
      </c>
      <c r="B2008" s="23">
        <v>45985.399305555598</v>
      </c>
      <c r="C2008" s="23">
        <v>45985.493750000001</v>
      </c>
      <c r="D2008" s="23">
        <v>45985.556250000001</v>
      </c>
      <c r="E2008" s="9" t="s">
        <v>212</v>
      </c>
      <c r="F2008" s="9" t="s">
        <v>189</v>
      </c>
      <c r="G2008" s="9" t="s">
        <v>213</v>
      </c>
      <c r="H2008" s="9" t="s">
        <v>162</v>
      </c>
      <c r="I2008" s="9" t="s">
        <v>244</v>
      </c>
      <c r="J2008" s="9" t="s">
        <v>370</v>
      </c>
      <c r="K2008" s="9" t="s">
        <v>215</v>
      </c>
      <c r="L2008" s="9" t="s">
        <v>270</v>
      </c>
      <c r="M2008" s="9" t="s">
        <v>4297</v>
      </c>
      <c r="N2008" s="9" t="s">
        <v>196</v>
      </c>
      <c r="O2008" s="9" t="s">
        <v>179</v>
      </c>
      <c r="P2008" s="9" t="s">
        <v>337</v>
      </c>
      <c r="Q2008" s="9" t="s">
        <v>219</v>
      </c>
      <c r="R2008" s="9">
        <v>0</v>
      </c>
      <c r="S2008" s="9">
        <v>79</v>
      </c>
      <c r="U2008" s="9" t="s">
        <v>376</v>
      </c>
      <c r="W2008" s="9">
        <v>5</v>
      </c>
      <c r="X2008" s="9">
        <f>INDEX(SLA_Policy!$D$2:$D$5,MATCH(F2008,SLA_Policy!$A$2:$A$5,0))</f>
        <v>120</v>
      </c>
      <c r="Y2008" s="9" t="str">
        <f>IF(E2008="Cancelled","Excluded",IF(D2008="",IF((SLA_Policy!$B$8-B2008)*24&gt;X2008,"Open - Breached","Open - On Track"),IF((D2008-B2008)*24&lt;=X2008,"Met","Breached")))</f>
        <v>Met</v>
      </c>
    </row>
    <row r="2009" spans="1:25" x14ac:dyDescent="0.25">
      <c r="A2009" s="9" t="s">
        <v>4384</v>
      </c>
      <c r="B2009" s="23">
        <v>45985.411111111098</v>
      </c>
      <c r="C2009" s="23">
        <v>45985.4152777778</v>
      </c>
      <c r="D2009" s="23">
        <v>45985.675694444399</v>
      </c>
      <c r="E2009" s="9" t="s">
        <v>212</v>
      </c>
      <c r="F2009" s="9" t="s">
        <v>189</v>
      </c>
      <c r="G2009" s="9" t="s">
        <v>213</v>
      </c>
      <c r="H2009" s="9" t="s">
        <v>161</v>
      </c>
      <c r="I2009" s="9" t="s">
        <v>454</v>
      </c>
      <c r="J2009" s="9" t="s">
        <v>813</v>
      </c>
      <c r="K2009" s="9" t="s">
        <v>246</v>
      </c>
      <c r="L2009" s="9" t="s">
        <v>293</v>
      </c>
      <c r="M2009" s="9" t="s">
        <v>4385</v>
      </c>
      <c r="N2009" s="9" t="s">
        <v>198</v>
      </c>
      <c r="O2009" s="9" t="s">
        <v>177</v>
      </c>
      <c r="P2009" s="9" t="s">
        <v>241</v>
      </c>
      <c r="Q2009" s="9" t="s">
        <v>219</v>
      </c>
      <c r="R2009" s="9">
        <v>0</v>
      </c>
      <c r="S2009" s="9">
        <v>14</v>
      </c>
      <c r="U2009" s="9" t="s">
        <v>221</v>
      </c>
      <c r="W2009" s="9">
        <v>5</v>
      </c>
      <c r="X2009" s="9">
        <f>INDEX(SLA_Policy!$D$2:$D$5,MATCH(F2009,SLA_Policy!$A$2:$A$5,0))</f>
        <v>120</v>
      </c>
      <c r="Y2009" s="9" t="str">
        <f>IF(E2009="Cancelled","Excluded",IF(D2009="",IF((SLA_Policy!$B$8-B2009)*24&gt;X2009,"Open - Breached","Open - On Track"),IF((D2009-B2009)*24&lt;=X2009,"Met","Breached")))</f>
        <v>Met</v>
      </c>
    </row>
    <row r="2010" spans="1:25" x14ac:dyDescent="0.25">
      <c r="A2010" s="9" t="s">
        <v>4386</v>
      </c>
      <c r="B2010" s="23">
        <v>45985.412499999999</v>
      </c>
      <c r="C2010" s="23">
        <v>45985.436111111099</v>
      </c>
      <c r="D2010" s="23">
        <v>45989.413194444503</v>
      </c>
      <c r="E2010" s="9" t="s">
        <v>212</v>
      </c>
      <c r="F2010" s="9" t="s">
        <v>189</v>
      </c>
      <c r="G2010" s="9" t="s">
        <v>236</v>
      </c>
      <c r="H2010" s="9" t="s">
        <v>161</v>
      </c>
      <c r="I2010" s="9" t="s">
        <v>237</v>
      </c>
      <c r="J2010" s="9" t="s">
        <v>238</v>
      </c>
      <c r="K2010" s="9" t="s">
        <v>262</v>
      </c>
      <c r="L2010" s="9" t="s">
        <v>282</v>
      </c>
      <c r="M2010" s="9" t="s">
        <v>4387</v>
      </c>
      <c r="N2010" s="9" t="s">
        <v>196</v>
      </c>
      <c r="O2010" s="9" t="s">
        <v>177</v>
      </c>
      <c r="P2010" s="9" t="s">
        <v>300</v>
      </c>
      <c r="Q2010" s="9" t="s">
        <v>219</v>
      </c>
      <c r="R2010" s="9">
        <v>0</v>
      </c>
      <c r="S2010" s="9">
        <v>18</v>
      </c>
      <c r="U2010" s="9" t="s">
        <v>242</v>
      </c>
      <c r="X2010" s="9">
        <f>INDEX(SLA_Policy!$D$2:$D$5,MATCH(F2010,SLA_Policy!$A$2:$A$5,0))</f>
        <v>120</v>
      </c>
      <c r="Y2010" s="9" t="str">
        <f>IF(E2010="Cancelled","Excluded",IF(D2010="",IF((SLA_Policy!$B$8-B2010)*24&gt;X2010,"Open - Breached","Open - On Track"),IF((D2010-B2010)*24&lt;=X2010,"Met","Breached")))</f>
        <v>Met</v>
      </c>
    </row>
    <row r="2011" spans="1:25" x14ac:dyDescent="0.25">
      <c r="A2011" s="9" t="s">
        <v>4388</v>
      </c>
      <c r="B2011" s="23">
        <v>45985.4243055556</v>
      </c>
      <c r="C2011" s="23">
        <v>45985.559027777803</v>
      </c>
      <c r="D2011" s="23">
        <v>45987.659722222197</v>
      </c>
      <c r="E2011" s="9" t="s">
        <v>212</v>
      </c>
      <c r="F2011" s="9" t="s">
        <v>189</v>
      </c>
      <c r="G2011" s="9" t="s">
        <v>236</v>
      </c>
      <c r="H2011" s="9" t="s">
        <v>161</v>
      </c>
      <c r="I2011" s="9" t="s">
        <v>237</v>
      </c>
      <c r="J2011" s="9" t="s">
        <v>4389</v>
      </c>
      <c r="K2011" s="9" t="s">
        <v>246</v>
      </c>
      <c r="L2011" s="9" t="s">
        <v>311</v>
      </c>
      <c r="M2011" s="9" t="s">
        <v>1509</v>
      </c>
      <c r="N2011" s="9" t="s">
        <v>196</v>
      </c>
      <c r="O2011" s="9" t="s">
        <v>179</v>
      </c>
      <c r="P2011" s="9" t="s">
        <v>264</v>
      </c>
      <c r="Q2011" s="9" t="s">
        <v>219</v>
      </c>
      <c r="R2011" s="9">
        <v>0</v>
      </c>
      <c r="S2011" s="9">
        <v>15</v>
      </c>
      <c r="U2011" s="9" t="s">
        <v>242</v>
      </c>
      <c r="W2011" s="9">
        <v>5</v>
      </c>
      <c r="X2011" s="9">
        <f>INDEX(SLA_Policy!$D$2:$D$5,MATCH(F2011,SLA_Policy!$A$2:$A$5,0))</f>
        <v>120</v>
      </c>
      <c r="Y2011" s="9" t="str">
        <f>IF(E2011="Cancelled","Excluded",IF(D2011="",IF((SLA_Policy!$B$8-B2011)*24&gt;X2011,"Open - Breached","Open - On Track"),IF((D2011-B2011)*24&lt;=X2011,"Met","Breached")))</f>
        <v>Met</v>
      </c>
    </row>
    <row r="2012" spans="1:25" x14ac:dyDescent="0.25">
      <c r="A2012" s="9" t="s">
        <v>4390</v>
      </c>
      <c r="B2012" s="23">
        <v>45985.431944444397</v>
      </c>
      <c r="C2012" s="23">
        <v>45985.5493055556</v>
      </c>
      <c r="D2012" s="23">
        <v>45986.377083333296</v>
      </c>
      <c r="E2012" s="9" t="s">
        <v>212</v>
      </c>
      <c r="F2012" s="9" t="s">
        <v>189</v>
      </c>
      <c r="G2012" s="9" t="s">
        <v>236</v>
      </c>
      <c r="H2012" s="9" t="s">
        <v>161</v>
      </c>
      <c r="I2012" s="9" t="s">
        <v>237</v>
      </c>
      <c r="J2012" s="9" t="s">
        <v>4391</v>
      </c>
      <c r="K2012" s="9" t="s">
        <v>246</v>
      </c>
      <c r="L2012" s="9" t="s">
        <v>311</v>
      </c>
      <c r="M2012" s="9" t="s">
        <v>3591</v>
      </c>
      <c r="N2012" s="9" t="s">
        <v>196</v>
      </c>
      <c r="O2012" s="9" t="s">
        <v>179</v>
      </c>
      <c r="P2012" s="9" t="s">
        <v>264</v>
      </c>
      <c r="Q2012" s="9" t="s">
        <v>219</v>
      </c>
      <c r="R2012" s="9">
        <v>0</v>
      </c>
      <c r="S2012" s="9">
        <v>24</v>
      </c>
      <c r="U2012" s="9" t="s">
        <v>242</v>
      </c>
      <c r="X2012" s="9">
        <f>INDEX(SLA_Policy!$D$2:$D$5,MATCH(F2012,SLA_Policy!$A$2:$A$5,0))</f>
        <v>120</v>
      </c>
      <c r="Y2012" s="9" t="str">
        <f>IF(E2012="Cancelled","Excluded",IF(D2012="",IF((SLA_Policy!$B$8-B2012)*24&gt;X2012,"Open - Breached","Open - On Track"),IF((D2012-B2012)*24&lt;=X2012,"Met","Breached")))</f>
        <v>Met</v>
      </c>
    </row>
    <row r="2013" spans="1:25" x14ac:dyDescent="0.25">
      <c r="A2013" s="9" t="s">
        <v>4392</v>
      </c>
      <c r="B2013" s="23">
        <v>45985.432638888902</v>
      </c>
      <c r="C2013" s="23">
        <v>45985.434722222199</v>
      </c>
      <c r="D2013" s="23">
        <v>45985.447222222203</v>
      </c>
      <c r="E2013" s="9" t="s">
        <v>212</v>
      </c>
      <c r="F2013" s="9" t="s">
        <v>188</v>
      </c>
      <c r="G2013" s="9" t="s">
        <v>213</v>
      </c>
      <c r="H2013" s="9" t="s">
        <v>161</v>
      </c>
      <c r="I2013" s="9" t="s">
        <v>454</v>
      </c>
      <c r="J2013" s="9" t="s">
        <v>2015</v>
      </c>
      <c r="K2013" s="9" t="s">
        <v>303</v>
      </c>
      <c r="L2013" s="9" t="s">
        <v>270</v>
      </c>
      <c r="M2013" s="9" t="s">
        <v>1298</v>
      </c>
      <c r="N2013" s="9" t="s">
        <v>198</v>
      </c>
      <c r="O2013" s="9" t="s">
        <v>116</v>
      </c>
      <c r="P2013" s="9" t="s">
        <v>574</v>
      </c>
      <c r="Q2013" s="9" t="s">
        <v>219</v>
      </c>
      <c r="R2013" s="9">
        <v>0</v>
      </c>
      <c r="S2013" s="9">
        <v>10</v>
      </c>
      <c r="U2013" s="9" t="s">
        <v>290</v>
      </c>
      <c r="X2013" s="9">
        <f>INDEX(SLA_Policy!$D$2:$D$5,MATCH(F2013,SLA_Policy!$A$2:$A$5,0))</f>
        <v>72</v>
      </c>
      <c r="Y2013" s="9" t="str">
        <f>IF(E2013="Cancelled","Excluded",IF(D2013="",IF((SLA_Policy!$B$8-B2013)*24&gt;X2013,"Open - Breached","Open - On Track"),IF((D2013-B2013)*24&lt;=X2013,"Met","Breached")))</f>
        <v>Met</v>
      </c>
    </row>
    <row r="2014" spans="1:25" x14ac:dyDescent="0.25">
      <c r="A2014" s="9" t="s">
        <v>4393</v>
      </c>
      <c r="B2014" s="23">
        <v>45985.435416666704</v>
      </c>
      <c r="C2014" s="23">
        <v>45985.456944444399</v>
      </c>
      <c r="D2014" s="23">
        <v>45986.320833333302</v>
      </c>
      <c r="E2014" s="9" t="s">
        <v>212</v>
      </c>
      <c r="F2014" s="9" t="s">
        <v>188</v>
      </c>
      <c r="G2014" s="9" t="s">
        <v>213</v>
      </c>
      <c r="H2014" s="9" t="s">
        <v>88</v>
      </c>
      <c r="I2014" s="9" t="s">
        <v>354</v>
      </c>
      <c r="J2014" s="9" t="s">
        <v>4394</v>
      </c>
      <c r="K2014" s="9" t="s">
        <v>215</v>
      </c>
      <c r="L2014" s="9" t="s">
        <v>351</v>
      </c>
      <c r="M2014" s="9" t="s">
        <v>990</v>
      </c>
      <c r="N2014" s="9" t="s">
        <v>197</v>
      </c>
      <c r="O2014" s="9" t="s">
        <v>178</v>
      </c>
      <c r="P2014" s="9" t="s">
        <v>360</v>
      </c>
      <c r="Q2014" s="9" t="s">
        <v>219</v>
      </c>
      <c r="R2014" s="9">
        <v>0</v>
      </c>
      <c r="S2014" s="9">
        <v>27</v>
      </c>
      <c r="T2014" s="9" t="s">
        <v>220</v>
      </c>
      <c r="U2014" s="9" t="s">
        <v>266</v>
      </c>
      <c r="X2014" s="9">
        <f>INDEX(SLA_Policy!$D$2:$D$5,MATCH(F2014,SLA_Policy!$A$2:$A$5,0))</f>
        <v>72</v>
      </c>
      <c r="Y2014" s="9" t="str">
        <f>IF(E2014="Cancelled","Excluded",IF(D2014="",IF((SLA_Policy!$B$8-B2014)*24&gt;X2014,"Open - Breached","Open - On Track"),IF((D2014-B2014)*24&lt;=X2014,"Met","Breached")))</f>
        <v>Met</v>
      </c>
    </row>
    <row r="2015" spans="1:25" x14ac:dyDescent="0.25">
      <c r="A2015" s="9" t="s">
        <v>4395</v>
      </c>
      <c r="B2015" s="23">
        <v>45985.435416666704</v>
      </c>
      <c r="C2015" s="23">
        <v>45985.469444444498</v>
      </c>
      <c r="D2015" s="23">
        <v>45985.689583333296</v>
      </c>
      <c r="E2015" s="9" t="s">
        <v>212</v>
      </c>
      <c r="F2015" s="9" t="s">
        <v>188</v>
      </c>
      <c r="G2015" s="9" t="s">
        <v>236</v>
      </c>
      <c r="H2015" s="9" t="s">
        <v>162</v>
      </c>
      <c r="I2015" s="9" t="s">
        <v>280</v>
      </c>
      <c r="J2015" s="9" t="s">
        <v>4396</v>
      </c>
      <c r="K2015" s="9" t="s">
        <v>246</v>
      </c>
      <c r="L2015" s="9" t="s">
        <v>311</v>
      </c>
      <c r="M2015" s="9" t="s">
        <v>3539</v>
      </c>
      <c r="N2015" s="9" t="s">
        <v>196</v>
      </c>
      <c r="O2015" s="9" t="s">
        <v>179</v>
      </c>
      <c r="P2015" s="9" t="s">
        <v>284</v>
      </c>
      <c r="Q2015" s="9" t="s">
        <v>219</v>
      </c>
      <c r="R2015" s="9">
        <v>0</v>
      </c>
      <c r="S2015" s="9">
        <v>9</v>
      </c>
      <c r="U2015" s="9" t="s">
        <v>242</v>
      </c>
      <c r="W2015" s="9">
        <v>5</v>
      </c>
      <c r="X2015" s="9">
        <f>INDEX(SLA_Policy!$D$2:$D$5,MATCH(F2015,SLA_Policy!$A$2:$A$5,0))</f>
        <v>72</v>
      </c>
      <c r="Y2015" s="9" t="str">
        <f>IF(E2015="Cancelled","Excluded",IF(D2015="",IF((SLA_Policy!$B$8-B2015)*24&gt;X2015,"Open - Breached","Open - On Track"),IF((D2015-B2015)*24&lt;=X2015,"Met","Breached")))</f>
        <v>Met</v>
      </c>
    </row>
    <row r="2016" spans="1:25" x14ac:dyDescent="0.25">
      <c r="A2016" s="9" t="s">
        <v>4397</v>
      </c>
      <c r="B2016" s="23">
        <v>45985.443055555603</v>
      </c>
      <c r="C2016" s="23">
        <v>45985.447222222203</v>
      </c>
      <c r="D2016" s="23">
        <v>45986.338194444397</v>
      </c>
      <c r="E2016" s="9" t="s">
        <v>212</v>
      </c>
      <c r="F2016" s="9" t="s">
        <v>188</v>
      </c>
      <c r="G2016" s="9" t="s">
        <v>213</v>
      </c>
      <c r="H2016" s="9" t="s">
        <v>165</v>
      </c>
      <c r="I2016" s="9" t="s">
        <v>567</v>
      </c>
      <c r="J2016" s="9" t="s">
        <v>1190</v>
      </c>
      <c r="K2016" s="9" t="s">
        <v>262</v>
      </c>
      <c r="L2016" s="9" t="s">
        <v>307</v>
      </c>
      <c r="M2016" s="9" t="s">
        <v>4398</v>
      </c>
      <c r="N2016" s="9" t="s">
        <v>200</v>
      </c>
      <c r="O2016" s="9" t="s">
        <v>176</v>
      </c>
      <c r="P2016" s="9" t="s">
        <v>253</v>
      </c>
      <c r="Q2016" s="9" t="s">
        <v>219</v>
      </c>
      <c r="R2016" s="9">
        <v>0</v>
      </c>
      <c r="S2016" s="9">
        <v>18</v>
      </c>
      <c r="U2016" s="9" t="s">
        <v>376</v>
      </c>
      <c r="X2016" s="9">
        <f>INDEX(SLA_Policy!$D$2:$D$5,MATCH(F2016,SLA_Policy!$A$2:$A$5,0))</f>
        <v>72</v>
      </c>
      <c r="Y2016" s="9" t="str">
        <f>IF(E2016="Cancelled","Excluded",IF(D2016="",IF((SLA_Policy!$B$8-B2016)*24&gt;X2016,"Open - Breached","Open - On Track"),IF((D2016-B2016)*24&lt;=X2016,"Met","Breached")))</f>
        <v>Met</v>
      </c>
    </row>
    <row r="2017" spans="1:25" x14ac:dyDescent="0.25">
      <c r="A2017" s="9" t="s">
        <v>4399</v>
      </c>
      <c r="B2017" s="23">
        <v>45985.444444444503</v>
      </c>
      <c r="C2017" s="23">
        <v>45985.445833333302</v>
      </c>
      <c r="D2017" s="23">
        <v>45985.761805555601</v>
      </c>
      <c r="E2017" s="9" t="s">
        <v>212</v>
      </c>
      <c r="F2017" s="9" t="s">
        <v>188</v>
      </c>
      <c r="G2017" s="9" t="s">
        <v>213</v>
      </c>
      <c r="H2017" s="9" t="s">
        <v>162</v>
      </c>
      <c r="I2017" s="9" t="s">
        <v>345</v>
      </c>
      <c r="J2017" s="9" t="s">
        <v>929</v>
      </c>
      <c r="K2017" s="9" t="s">
        <v>246</v>
      </c>
      <c r="L2017" s="9" t="s">
        <v>270</v>
      </c>
      <c r="M2017" s="9" t="s">
        <v>1353</v>
      </c>
      <c r="N2017" s="9" t="s">
        <v>198</v>
      </c>
      <c r="O2017" s="9" t="s">
        <v>116</v>
      </c>
      <c r="P2017" s="9" t="s">
        <v>218</v>
      </c>
      <c r="Q2017" s="9" t="s">
        <v>219</v>
      </c>
      <c r="R2017" s="9">
        <v>0</v>
      </c>
      <c r="S2017" s="9">
        <v>18</v>
      </c>
      <c r="U2017" s="9" t="s">
        <v>290</v>
      </c>
      <c r="W2017" s="9">
        <v>5</v>
      </c>
      <c r="X2017" s="9">
        <f>INDEX(SLA_Policy!$D$2:$D$5,MATCH(F2017,SLA_Policy!$A$2:$A$5,0))</f>
        <v>72</v>
      </c>
      <c r="Y2017" s="9" t="str">
        <f>IF(E2017="Cancelled","Excluded",IF(D2017="",IF((SLA_Policy!$B$8-B2017)*24&gt;X2017,"Open - Breached","Open - On Track"),IF((D2017-B2017)*24&lt;=X2017,"Met","Breached")))</f>
        <v>Met</v>
      </c>
    </row>
    <row r="2018" spans="1:25" x14ac:dyDescent="0.25">
      <c r="A2018" s="9" t="s">
        <v>4400</v>
      </c>
      <c r="B2018" s="23">
        <v>45985.445833333302</v>
      </c>
      <c r="C2018" s="23">
        <v>45985.45</v>
      </c>
      <c r="D2018" s="23">
        <v>45985.520138888904</v>
      </c>
      <c r="E2018" s="9" t="s">
        <v>212</v>
      </c>
      <c r="F2018" s="9" t="s">
        <v>187</v>
      </c>
      <c r="G2018" s="9" t="s">
        <v>213</v>
      </c>
      <c r="H2018" s="9" t="s">
        <v>166</v>
      </c>
      <c r="I2018" s="9" t="s">
        <v>1238</v>
      </c>
      <c r="J2018" s="9" t="s">
        <v>4401</v>
      </c>
      <c r="K2018" s="9" t="s">
        <v>246</v>
      </c>
      <c r="L2018" s="9" t="s">
        <v>104</v>
      </c>
      <c r="M2018" s="9" t="s">
        <v>1618</v>
      </c>
      <c r="N2018" s="9" t="s">
        <v>196</v>
      </c>
      <c r="O2018" s="9" t="s">
        <v>181</v>
      </c>
      <c r="P2018" s="9" t="s">
        <v>445</v>
      </c>
      <c r="Q2018" s="9" t="s">
        <v>273</v>
      </c>
      <c r="R2018" s="9">
        <v>0</v>
      </c>
      <c r="S2018" s="9">
        <v>87</v>
      </c>
      <c r="T2018" s="9" t="s">
        <v>464</v>
      </c>
      <c r="U2018" s="9" t="s">
        <v>290</v>
      </c>
      <c r="X2018" s="9">
        <f>INDEX(SLA_Policy!$D$2:$D$5,MATCH(F2018,SLA_Policy!$A$2:$A$5,0))</f>
        <v>8</v>
      </c>
      <c r="Y2018" s="9" t="str">
        <f>IF(E2018="Cancelled","Excluded",IF(D2018="",IF((SLA_Policy!$B$8-B2018)*24&gt;X2018,"Open - Breached","Open - On Track"),IF((D2018-B2018)*24&lt;=X2018,"Met","Breached")))</f>
        <v>Met</v>
      </c>
    </row>
    <row r="2019" spans="1:25" x14ac:dyDescent="0.25">
      <c r="A2019" s="9" t="s">
        <v>4402</v>
      </c>
      <c r="B2019" s="23">
        <v>45985.451388888898</v>
      </c>
      <c r="C2019" s="23">
        <v>45985.452083333301</v>
      </c>
      <c r="D2019" s="23">
        <v>45985.615277777797</v>
      </c>
      <c r="E2019" s="9" t="s">
        <v>212</v>
      </c>
      <c r="F2019" s="9" t="s">
        <v>189</v>
      </c>
      <c r="G2019" s="9" t="s">
        <v>213</v>
      </c>
      <c r="H2019" s="9" t="s">
        <v>165</v>
      </c>
      <c r="I2019" s="9" t="s">
        <v>567</v>
      </c>
      <c r="J2019" s="9" t="s">
        <v>4012</v>
      </c>
      <c r="K2019" s="9" t="s">
        <v>246</v>
      </c>
      <c r="L2019" s="9" t="s">
        <v>282</v>
      </c>
      <c r="M2019" s="9" t="s">
        <v>1439</v>
      </c>
      <c r="N2019" s="9" t="s">
        <v>198</v>
      </c>
      <c r="O2019" s="9" t="s">
        <v>176</v>
      </c>
      <c r="P2019" s="9" t="s">
        <v>503</v>
      </c>
      <c r="Q2019" s="9" t="s">
        <v>219</v>
      </c>
      <c r="R2019" s="9">
        <v>0</v>
      </c>
      <c r="S2019" s="9">
        <v>19</v>
      </c>
      <c r="U2019" s="9" t="s">
        <v>266</v>
      </c>
      <c r="W2019" s="9">
        <v>5</v>
      </c>
      <c r="X2019" s="9">
        <f>INDEX(SLA_Policy!$D$2:$D$5,MATCH(F2019,SLA_Policy!$A$2:$A$5,0))</f>
        <v>120</v>
      </c>
      <c r="Y2019" s="9" t="str">
        <f>IF(E2019="Cancelled","Excluded",IF(D2019="",IF((SLA_Policy!$B$8-B2019)*24&gt;X2019,"Open - Breached","Open - On Track"),IF((D2019-B2019)*24&lt;=X2019,"Met","Breached")))</f>
        <v>Met</v>
      </c>
    </row>
    <row r="2020" spans="1:25" x14ac:dyDescent="0.25">
      <c r="A2020" s="9" t="s">
        <v>4403</v>
      </c>
      <c r="B2020" s="23">
        <v>45985.459027777797</v>
      </c>
      <c r="C2020" s="23">
        <v>45985.464583333298</v>
      </c>
      <c r="D2020" s="23">
        <v>45985.505555555603</v>
      </c>
      <c r="E2020" s="9" t="s">
        <v>212</v>
      </c>
      <c r="F2020" s="9" t="s">
        <v>188</v>
      </c>
      <c r="G2020" s="9" t="s">
        <v>213</v>
      </c>
      <c r="H2020" s="9" t="s">
        <v>162</v>
      </c>
      <c r="I2020" s="9" t="s">
        <v>345</v>
      </c>
      <c r="J2020" s="9" t="s">
        <v>4404</v>
      </c>
      <c r="K2020" s="9" t="s">
        <v>215</v>
      </c>
      <c r="L2020" s="9" t="s">
        <v>104</v>
      </c>
      <c r="M2020" s="9" t="s">
        <v>835</v>
      </c>
      <c r="N2020" s="9" t="s">
        <v>198</v>
      </c>
      <c r="O2020" s="9" t="s">
        <v>116</v>
      </c>
      <c r="P2020" s="9" t="s">
        <v>551</v>
      </c>
      <c r="Q2020" s="9" t="s">
        <v>219</v>
      </c>
      <c r="R2020" s="9">
        <v>0</v>
      </c>
      <c r="S2020" s="9">
        <v>19</v>
      </c>
      <c r="U2020" s="9" t="s">
        <v>290</v>
      </c>
      <c r="X2020" s="9">
        <f>INDEX(SLA_Policy!$D$2:$D$5,MATCH(F2020,SLA_Policy!$A$2:$A$5,0))</f>
        <v>72</v>
      </c>
      <c r="Y2020" s="9" t="str">
        <f>IF(E2020="Cancelled","Excluded",IF(D2020="",IF((SLA_Policy!$B$8-B2020)*24&gt;X2020,"Open - Breached","Open - On Track"),IF((D2020-B2020)*24&lt;=X2020,"Met","Breached")))</f>
        <v>Met</v>
      </c>
    </row>
    <row r="2021" spans="1:25" x14ac:dyDescent="0.25">
      <c r="A2021" s="9" t="s">
        <v>4405</v>
      </c>
      <c r="B2021" s="23">
        <v>45985.460416666698</v>
      </c>
      <c r="C2021" s="23">
        <v>45985.651388888902</v>
      </c>
      <c r="D2021" s="23">
        <v>45989.3215277778</v>
      </c>
      <c r="E2021" s="9" t="s">
        <v>212</v>
      </c>
      <c r="F2021" s="9" t="s">
        <v>189</v>
      </c>
      <c r="G2021" s="9" t="s">
        <v>236</v>
      </c>
      <c r="H2021" s="9" t="s">
        <v>164</v>
      </c>
      <c r="I2021" s="9" t="s">
        <v>421</v>
      </c>
      <c r="J2021" s="9" t="s">
        <v>1010</v>
      </c>
      <c r="K2021" s="9" t="s">
        <v>246</v>
      </c>
      <c r="L2021" s="9" t="s">
        <v>351</v>
      </c>
      <c r="M2021" s="9" t="s">
        <v>3021</v>
      </c>
      <c r="N2021" s="9" t="s">
        <v>196</v>
      </c>
      <c r="O2021" s="9" t="s">
        <v>180</v>
      </c>
      <c r="P2021" s="9" t="s">
        <v>278</v>
      </c>
      <c r="Q2021" s="9" t="s">
        <v>219</v>
      </c>
      <c r="R2021" s="9">
        <v>0</v>
      </c>
      <c r="S2021" s="9">
        <v>11</v>
      </c>
      <c r="T2021" s="9" t="s">
        <v>464</v>
      </c>
      <c r="U2021" s="9" t="s">
        <v>242</v>
      </c>
      <c r="X2021" s="9">
        <f>INDEX(SLA_Policy!$D$2:$D$5,MATCH(F2021,SLA_Policy!$A$2:$A$5,0))</f>
        <v>120</v>
      </c>
      <c r="Y2021" s="9" t="str">
        <f>IF(E2021="Cancelled","Excluded",IF(D2021="",IF((SLA_Policy!$B$8-B2021)*24&gt;X2021,"Open - Breached","Open - On Track"),IF((D2021-B2021)*24&lt;=X2021,"Met","Breached")))</f>
        <v>Met</v>
      </c>
    </row>
    <row r="2022" spans="1:25" x14ac:dyDescent="0.25">
      <c r="A2022" s="9" t="s">
        <v>4406</v>
      </c>
      <c r="B2022" s="23">
        <v>45985.461111111101</v>
      </c>
      <c r="C2022" s="23">
        <v>45985.59375</v>
      </c>
      <c r="D2022" s="23">
        <v>45986.328472222202</v>
      </c>
      <c r="E2022" s="9" t="s">
        <v>212</v>
      </c>
      <c r="F2022" s="9" t="s">
        <v>189</v>
      </c>
      <c r="G2022" s="9" t="s">
        <v>236</v>
      </c>
      <c r="H2022" s="9" t="s">
        <v>161</v>
      </c>
      <c r="I2022" s="9" t="s">
        <v>482</v>
      </c>
      <c r="J2022" s="9" t="s">
        <v>4407</v>
      </c>
      <c r="K2022" s="9" t="s">
        <v>246</v>
      </c>
      <c r="L2022" s="9" t="s">
        <v>311</v>
      </c>
      <c r="M2022" s="9" t="s">
        <v>1183</v>
      </c>
      <c r="N2022" s="9" t="s">
        <v>196</v>
      </c>
      <c r="O2022" s="9" t="s">
        <v>177</v>
      </c>
      <c r="P2022" s="9" t="s">
        <v>457</v>
      </c>
      <c r="Q2022" s="9" t="s">
        <v>219</v>
      </c>
      <c r="R2022" s="9">
        <v>0</v>
      </c>
      <c r="S2022" s="9">
        <v>28</v>
      </c>
      <c r="U2022" s="9" t="s">
        <v>242</v>
      </c>
      <c r="W2022" s="9">
        <v>5</v>
      </c>
      <c r="X2022" s="9">
        <f>INDEX(SLA_Policy!$D$2:$D$5,MATCH(F2022,SLA_Policy!$A$2:$A$5,0))</f>
        <v>120</v>
      </c>
      <c r="Y2022" s="9" t="str">
        <f>IF(E2022="Cancelled","Excluded",IF(D2022="",IF((SLA_Policy!$B$8-B2022)*24&gt;X2022,"Open - Breached","Open - On Track"),IF((D2022-B2022)*24&lt;=X2022,"Met","Breached")))</f>
        <v>Met</v>
      </c>
    </row>
    <row r="2023" spans="1:25" x14ac:dyDescent="0.25">
      <c r="A2023" s="9" t="s">
        <v>4408</v>
      </c>
      <c r="B2023" s="23">
        <v>45985.502083333296</v>
      </c>
      <c r="C2023" s="23">
        <v>45985.504166666702</v>
      </c>
      <c r="D2023" s="23">
        <v>45985.659027777801</v>
      </c>
      <c r="E2023" s="9" t="s">
        <v>212</v>
      </c>
      <c r="F2023" s="9" t="s">
        <v>188</v>
      </c>
      <c r="G2023" s="9" t="s">
        <v>213</v>
      </c>
      <c r="H2023" s="9" t="s">
        <v>88</v>
      </c>
      <c r="I2023" s="9" t="s">
        <v>92</v>
      </c>
      <c r="J2023" s="9" t="s">
        <v>917</v>
      </c>
      <c r="K2023" s="9" t="s">
        <v>246</v>
      </c>
      <c r="L2023" s="9" t="s">
        <v>270</v>
      </c>
      <c r="M2023" s="9" t="s">
        <v>4409</v>
      </c>
      <c r="N2023" s="9" t="s">
        <v>200</v>
      </c>
      <c r="O2023" s="9" t="s">
        <v>178</v>
      </c>
      <c r="P2023" s="9" t="s">
        <v>360</v>
      </c>
      <c r="Q2023" s="9" t="s">
        <v>273</v>
      </c>
      <c r="R2023" s="9">
        <v>0</v>
      </c>
      <c r="S2023" s="9">
        <v>29</v>
      </c>
      <c r="T2023" s="9" t="s">
        <v>220</v>
      </c>
      <c r="U2023" s="9" t="s">
        <v>230</v>
      </c>
      <c r="X2023" s="9">
        <f>INDEX(SLA_Policy!$D$2:$D$5,MATCH(F2023,SLA_Policy!$A$2:$A$5,0))</f>
        <v>72</v>
      </c>
      <c r="Y2023" s="9" t="str">
        <f>IF(E2023="Cancelled","Excluded",IF(D2023="",IF((SLA_Policy!$B$8-B2023)*24&gt;X2023,"Open - Breached","Open - On Track"),IF((D2023-B2023)*24&lt;=X2023,"Met","Breached")))</f>
        <v>Met</v>
      </c>
    </row>
    <row r="2024" spans="1:25" x14ac:dyDescent="0.25">
      <c r="A2024" s="9" t="s">
        <v>4410</v>
      </c>
      <c r="B2024" s="23">
        <v>45985.520138888904</v>
      </c>
      <c r="C2024" s="23">
        <v>45985.55</v>
      </c>
      <c r="D2024" s="23">
        <v>45989.347222222197</v>
      </c>
      <c r="E2024" s="9" t="s">
        <v>212</v>
      </c>
      <c r="F2024" s="9" t="s">
        <v>188</v>
      </c>
      <c r="G2024" s="9" t="s">
        <v>213</v>
      </c>
      <c r="H2024" s="9" t="s">
        <v>163</v>
      </c>
      <c r="I2024" s="9" t="s">
        <v>405</v>
      </c>
      <c r="J2024" s="9" t="s">
        <v>1704</v>
      </c>
      <c r="K2024" s="9" t="s">
        <v>225</v>
      </c>
      <c r="L2024" s="9" t="s">
        <v>311</v>
      </c>
      <c r="M2024" s="9" t="s">
        <v>2885</v>
      </c>
      <c r="N2024" s="9" t="s">
        <v>196</v>
      </c>
      <c r="O2024" s="9" t="s">
        <v>176</v>
      </c>
      <c r="P2024" s="9" t="s">
        <v>503</v>
      </c>
      <c r="Q2024" s="9" t="s">
        <v>273</v>
      </c>
      <c r="R2024" s="9">
        <v>0</v>
      </c>
      <c r="S2024" s="9">
        <v>12</v>
      </c>
      <c r="U2024" s="9" t="s">
        <v>230</v>
      </c>
      <c r="X2024" s="9">
        <f>INDEX(SLA_Policy!$D$2:$D$5,MATCH(F2024,SLA_Policy!$A$2:$A$5,0))</f>
        <v>72</v>
      </c>
      <c r="Y2024" s="9" t="str">
        <f>IF(E2024="Cancelled","Excluded",IF(D2024="",IF((SLA_Policy!$B$8-B2024)*24&gt;X2024,"Open - Breached","Open - On Track"),IF((D2024-B2024)*24&lt;=X2024,"Met","Breached")))</f>
        <v>Breached</v>
      </c>
    </row>
    <row r="2025" spans="1:25" x14ac:dyDescent="0.25">
      <c r="A2025" s="9" t="s">
        <v>4411</v>
      </c>
      <c r="B2025" s="23">
        <v>45985.525000000001</v>
      </c>
      <c r="C2025" s="23">
        <v>45985.53125</v>
      </c>
      <c r="D2025" s="23">
        <v>45985.5444444444</v>
      </c>
      <c r="E2025" s="9" t="s">
        <v>212</v>
      </c>
      <c r="F2025" s="9" t="s">
        <v>188</v>
      </c>
      <c r="G2025" s="9" t="s">
        <v>213</v>
      </c>
      <c r="H2025" s="9" t="s">
        <v>161</v>
      </c>
      <c r="I2025" s="9" t="s">
        <v>389</v>
      </c>
      <c r="J2025" s="9" t="s">
        <v>786</v>
      </c>
      <c r="K2025" s="9" t="s">
        <v>262</v>
      </c>
      <c r="L2025" s="9" t="s">
        <v>311</v>
      </c>
      <c r="M2025" s="9" t="s">
        <v>3618</v>
      </c>
      <c r="N2025" s="9" t="s">
        <v>198</v>
      </c>
      <c r="O2025" s="9" t="s">
        <v>116</v>
      </c>
      <c r="P2025" s="9" t="s">
        <v>551</v>
      </c>
      <c r="Q2025" s="9" t="s">
        <v>219</v>
      </c>
      <c r="R2025" s="9">
        <v>0</v>
      </c>
      <c r="S2025" s="9">
        <v>5</v>
      </c>
      <c r="U2025" s="9" t="s">
        <v>221</v>
      </c>
      <c r="X2025" s="9">
        <f>INDEX(SLA_Policy!$D$2:$D$5,MATCH(F2025,SLA_Policy!$A$2:$A$5,0))</f>
        <v>72</v>
      </c>
      <c r="Y2025" s="9" t="str">
        <f>IF(E2025="Cancelled","Excluded",IF(D2025="",IF((SLA_Policy!$B$8-B2025)*24&gt;X2025,"Open - Breached","Open - On Track"),IF((D2025-B2025)*24&lt;=X2025,"Met","Breached")))</f>
        <v>Met</v>
      </c>
    </row>
    <row r="2026" spans="1:25" x14ac:dyDescent="0.25">
      <c r="A2026" s="9" t="s">
        <v>4412</v>
      </c>
      <c r="B2026" s="23">
        <v>45985.563194444498</v>
      </c>
      <c r="C2026" s="23">
        <v>45985.6027777778</v>
      </c>
      <c r="D2026" s="23">
        <v>45986.354166666701</v>
      </c>
      <c r="E2026" s="9" t="s">
        <v>212</v>
      </c>
      <c r="F2026" s="9" t="s">
        <v>189</v>
      </c>
      <c r="G2026" s="9" t="s">
        <v>236</v>
      </c>
      <c r="H2026" s="9" t="s">
        <v>161</v>
      </c>
      <c r="I2026" s="9" t="s">
        <v>505</v>
      </c>
      <c r="J2026" s="9" t="s">
        <v>4413</v>
      </c>
      <c r="K2026" s="9" t="s">
        <v>262</v>
      </c>
      <c r="L2026" s="9" t="s">
        <v>282</v>
      </c>
      <c r="M2026" s="9" t="s">
        <v>3106</v>
      </c>
      <c r="N2026" s="9" t="s">
        <v>196</v>
      </c>
      <c r="O2026" s="9" t="s">
        <v>177</v>
      </c>
      <c r="P2026" s="9" t="s">
        <v>942</v>
      </c>
      <c r="Q2026" s="9" t="s">
        <v>219</v>
      </c>
      <c r="R2026" s="9">
        <v>0</v>
      </c>
      <c r="S2026" s="9">
        <v>43</v>
      </c>
      <c r="U2026" s="9" t="s">
        <v>242</v>
      </c>
      <c r="W2026" s="9">
        <v>5</v>
      </c>
      <c r="X2026" s="9">
        <f>INDEX(SLA_Policy!$D$2:$D$5,MATCH(F2026,SLA_Policy!$A$2:$A$5,0))</f>
        <v>120</v>
      </c>
      <c r="Y2026" s="9" t="str">
        <f>IF(E2026="Cancelled","Excluded",IF(D2026="",IF((SLA_Policy!$B$8-B2026)*24&gt;X2026,"Open - Breached","Open - On Track"),IF((D2026-B2026)*24&lt;=X2026,"Met","Breached")))</f>
        <v>Met</v>
      </c>
    </row>
    <row r="2027" spans="1:25" x14ac:dyDescent="0.25">
      <c r="A2027" s="9" t="s">
        <v>4414</v>
      </c>
      <c r="B2027" s="23">
        <v>45985.568055555603</v>
      </c>
      <c r="C2027" s="23">
        <v>45985.607638888898</v>
      </c>
      <c r="D2027" s="23">
        <v>45989.327777777798</v>
      </c>
      <c r="E2027" s="9" t="s">
        <v>212</v>
      </c>
      <c r="F2027" s="9" t="s">
        <v>189</v>
      </c>
      <c r="G2027" s="9" t="s">
        <v>236</v>
      </c>
      <c r="H2027" s="9" t="s">
        <v>161</v>
      </c>
      <c r="I2027" s="9" t="s">
        <v>237</v>
      </c>
      <c r="J2027" s="9" t="s">
        <v>3511</v>
      </c>
      <c r="K2027" s="9" t="s">
        <v>239</v>
      </c>
      <c r="L2027" s="9" t="s">
        <v>226</v>
      </c>
      <c r="M2027" s="9" t="s">
        <v>4415</v>
      </c>
      <c r="N2027" s="9" t="s">
        <v>196</v>
      </c>
      <c r="O2027" s="9" t="s">
        <v>177</v>
      </c>
      <c r="P2027" s="9" t="s">
        <v>300</v>
      </c>
      <c r="Q2027" s="9" t="s">
        <v>219</v>
      </c>
      <c r="R2027" s="9">
        <v>0</v>
      </c>
      <c r="S2027" s="9">
        <v>16</v>
      </c>
      <c r="U2027" s="9" t="s">
        <v>242</v>
      </c>
      <c r="W2027" s="9">
        <v>4</v>
      </c>
      <c r="X2027" s="9">
        <f>INDEX(SLA_Policy!$D$2:$D$5,MATCH(F2027,SLA_Policy!$A$2:$A$5,0))</f>
        <v>120</v>
      </c>
      <c r="Y2027" s="9" t="str">
        <f>IF(E2027="Cancelled","Excluded",IF(D2027="",IF((SLA_Policy!$B$8-B2027)*24&gt;X2027,"Open - Breached","Open - On Track"),IF((D2027-B2027)*24&lt;=X2027,"Met","Breached")))</f>
        <v>Met</v>
      </c>
    </row>
    <row r="2028" spans="1:25" x14ac:dyDescent="0.25">
      <c r="A2028" s="9" t="s">
        <v>4416</v>
      </c>
      <c r="B2028" s="23">
        <v>45985.586805555598</v>
      </c>
      <c r="C2028" s="23">
        <v>45985.593055555597</v>
      </c>
      <c r="D2028" s="23">
        <v>45986.400000000001</v>
      </c>
      <c r="E2028" s="9" t="s">
        <v>212</v>
      </c>
      <c r="F2028" s="9" t="s">
        <v>188</v>
      </c>
      <c r="G2028" s="9" t="s">
        <v>213</v>
      </c>
      <c r="H2028" s="9" t="s">
        <v>165</v>
      </c>
      <c r="I2028" s="9" t="s">
        <v>469</v>
      </c>
      <c r="J2028" s="9" t="s">
        <v>4417</v>
      </c>
      <c r="K2028" s="9" t="s">
        <v>225</v>
      </c>
      <c r="L2028" s="9" t="s">
        <v>395</v>
      </c>
      <c r="M2028" s="9" t="s">
        <v>433</v>
      </c>
      <c r="N2028" s="9" t="s">
        <v>196</v>
      </c>
      <c r="O2028" s="9" t="s">
        <v>176</v>
      </c>
      <c r="P2028" s="9" t="s">
        <v>228</v>
      </c>
      <c r="Q2028" s="9" t="s">
        <v>219</v>
      </c>
      <c r="R2028" s="9">
        <v>0</v>
      </c>
      <c r="S2028" s="9">
        <v>10</v>
      </c>
      <c r="U2028" s="9" t="s">
        <v>230</v>
      </c>
      <c r="X2028" s="9">
        <f>INDEX(SLA_Policy!$D$2:$D$5,MATCH(F2028,SLA_Policy!$A$2:$A$5,0))</f>
        <v>72</v>
      </c>
      <c r="Y2028" s="9" t="str">
        <f>IF(E2028="Cancelled","Excluded",IF(D2028="",IF((SLA_Policy!$B$8-B2028)*24&gt;X2028,"Open - Breached","Open - On Track"),IF((D2028-B2028)*24&lt;=X2028,"Met","Breached")))</f>
        <v>Met</v>
      </c>
    </row>
    <row r="2029" spans="1:25" x14ac:dyDescent="0.25">
      <c r="A2029" s="9" t="s">
        <v>4418</v>
      </c>
      <c r="B2029" s="23">
        <v>45985.590277777803</v>
      </c>
      <c r="C2029" s="23">
        <v>45985.592361111099</v>
      </c>
      <c r="D2029" s="23">
        <v>45986.366666666698</v>
      </c>
      <c r="E2029" s="9" t="s">
        <v>212</v>
      </c>
      <c r="F2029" s="9" t="s">
        <v>187</v>
      </c>
      <c r="G2029" s="9" t="s">
        <v>213</v>
      </c>
      <c r="H2029" s="9" t="s">
        <v>167</v>
      </c>
      <c r="I2029" s="9" t="s">
        <v>536</v>
      </c>
      <c r="J2029" s="9" t="s">
        <v>1969</v>
      </c>
      <c r="K2029" s="9" t="s">
        <v>246</v>
      </c>
      <c r="L2029" s="9" t="s">
        <v>282</v>
      </c>
      <c r="M2029" s="9" t="s">
        <v>1128</v>
      </c>
      <c r="N2029" s="9" t="s">
        <v>198</v>
      </c>
      <c r="O2029" s="9" t="s">
        <v>180</v>
      </c>
      <c r="P2029" s="9" t="s">
        <v>368</v>
      </c>
      <c r="Q2029" s="9" t="s">
        <v>273</v>
      </c>
      <c r="R2029" s="9">
        <v>0</v>
      </c>
      <c r="S2029" s="9">
        <v>12</v>
      </c>
      <c r="T2029" s="9" t="s">
        <v>229</v>
      </c>
      <c r="U2029" s="9" t="s">
        <v>266</v>
      </c>
      <c r="X2029" s="9">
        <f>INDEX(SLA_Policy!$D$2:$D$5,MATCH(F2029,SLA_Policy!$A$2:$A$5,0))</f>
        <v>8</v>
      </c>
      <c r="Y2029" s="9" t="str">
        <f>IF(E2029="Cancelled","Excluded",IF(D2029="",IF((SLA_Policy!$B$8-B2029)*24&gt;X2029,"Open - Breached","Open - On Track"),IF((D2029-B2029)*24&lt;=X2029,"Met","Breached")))</f>
        <v>Breached</v>
      </c>
    </row>
    <row r="2030" spans="1:25" x14ac:dyDescent="0.25">
      <c r="A2030" s="9" t="s">
        <v>4419</v>
      </c>
      <c r="B2030" s="23">
        <v>45985.59375</v>
      </c>
      <c r="C2030" s="23">
        <v>45985.609027777798</v>
      </c>
      <c r="D2030" s="23">
        <v>45987.406944444498</v>
      </c>
      <c r="E2030" s="9" t="s">
        <v>212</v>
      </c>
      <c r="F2030" s="9" t="s">
        <v>189</v>
      </c>
      <c r="G2030" s="9" t="s">
        <v>213</v>
      </c>
      <c r="H2030" s="9" t="s">
        <v>162</v>
      </c>
      <c r="I2030" s="9" t="s">
        <v>416</v>
      </c>
      <c r="J2030" s="9" t="s">
        <v>2956</v>
      </c>
      <c r="K2030" s="9" t="s">
        <v>246</v>
      </c>
      <c r="L2030" s="9" t="s">
        <v>216</v>
      </c>
      <c r="M2030" s="9" t="s">
        <v>247</v>
      </c>
      <c r="N2030" s="9" t="s">
        <v>197</v>
      </c>
      <c r="O2030" s="9" t="s">
        <v>179</v>
      </c>
      <c r="P2030" s="9" t="s">
        <v>264</v>
      </c>
      <c r="Q2030" s="9" t="s">
        <v>219</v>
      </c>
      <c r="R2030" s="9">
        <v>0</v>
      </c>
      <c r="S2030" s="9">
        <v>21</v>
      </c>
      <c r="U2030" s="9" t="s">
        <v>266</v>
      </c>
      <c r="W2030" s="9">
        <v>5</v>
      </c>
      <c r="X2030" s="9">
        <f>INDEX(SLA_Policy!$D$2:$D$5,MATCH(F2030,SLA_Policy!$A$2:$A$5,0))</f>
        <v>120</v>
      </c>
      <c r="Y2030" s="9" t="str">
        <f>IF(E2030="Cancelled","Excluded",IF(D2030="",IF((SLA_Policy!$B$8-B2030)*24&gt;X2030,"Open - Breached","Open - On Track"),IF((D2030-B2030)*24&lt;=X2030,"Met","Breached")))</f>
        <v>Met</v>
      </c>
    </row>
    <row r="2031" spans="1:25" x14ac:dyDescent="0.25">
      <c r="A2031" s="9" t="s">
        <v>4420</v>
      </c>
      <c r="B2031" s="23">
        <v>45985.599305555603</v>
      </c>
      <c r="C2031" s="23">
        <v>45985.602083333302</v>
      </c>
      <c r="D2031" s="23">
        <v>45986.391666666699</v>
      </c>
      <c r="E2031" s="9" t="s">
        <v>212</v>
      </c>
      <c r="F2031" s="9" t="s">
        <v>188</v>
      </c>
      <c r="G2031" s="9" t="s">
        <v>213</v>
      </c>
      <c r="H2031" s="9" t="s">
        <v>163</v>
      </c>
      <c r="I2031" s="9" t="s">
        <v>223</v>
      </c>
      <c r="J2031" s="9" t="s">
        <v>2295</v>
      </c>
      <c r="K2031" s="9" t="s">
        <v>246</v>
      </c>
      <c r="L2031" s="9" t="s">
        <v>395</v>
      </c>
      <c r="M2031" s="9" t="s">
        <v>3664</v>
      </c>
      <c r="N2031" s="9" t="s">
        <v>199</v>
      </c>
      <c r="O2031" s="9" t="s">
        <v>176</v>
      </c>
      <c r="P2031" s="9" t="s">
        <v>419</v>
      </c>
      <c r="Q2031" s="9" t="s">
        <v>219</v>
      </c>
      <c r="R2031" s="9">
        <v>0</v>
      </c>
      <c r="S2031" s="9">
        <v>30</v>
      </c>
      <c r="T2031" s="9" t="s">
        <v>229</v>
      </c>
      <c r="U2031" s="9" t="s">
        <v>230</v>
      </c>
      <c r="X2031" s="9">
        <f>INDEX(SLA_Policy!$D$2:$D$5,MATCH(F2031,SLA_Policy!$A$2:$A$5,0))</f>
        <v>72</v>
      </c>
      <c r="Y2031" s="9" t="str">
        <f>IF(E2031="Cancelled","Excluded",IF(D2031="",IF((SLA_Policy!$B$8-B2031)*24&gt;X2031,"Open - Breached","Open - On Track"),IF((D2031-B2031)*24&lt;=X2031,"Met","Breached")))</f>
        <v>Met</v>
      </c>
    </row>
    <row r="2032" spans="1:25" x14ac:dyDescent="0.25">
      <c r="A2032" s="9" t="s">
        <v>4421</v>
      </c>
      <c r="B2032" s="23">
        <v>45985.601388888899</v>
      </c>
      <c r="C2032" s="23">
        <v>45985.607638888898</v>
      </c>
      <c r="D2032" s="23">
        <v>45986.338194444397</v>
      </c>
      <c r="E2032" s="9" t="s">
        <v>212</v>
      </c>
      <c r="F2032" s="9" t="s">
        <v>189</v>
      </c>
      <c r="G2032" s="9" t="s">
        <v>213</v>
      </c>
      <c r="H2032" s="9" t="s">
        <v>167</v>
      </c>
      <c r="I2032" s="9" t="s">
        <v>684</v>
      </c>
      <c r="J2032" s="9" t="s">
        <v>3857</v>
      </c>
      <c r="K2032" s="9" t="s">
        <v>239</v>
      </c>
      <c r="L2032" s="9" t="s">
        <v>311</v>
      </c>
      <c r="M2032" s="9" t="s">
        <v>4422</v>
      </c>
      <c r="N2032" s="9" t="s">
        <v>198</v>
      </c>
      <c r="O2032" s="9" t="s">
        <v>176</v>
      </c>
      <c r="P2032" s="9" t="s">
        <v>330</v>
      </c>
      <c r="Q2032" s="9" t="s">
        <v>219</v>
      </c>
      <c r="R2032" s="9">
        <v>0</v>
      </c>
      <c r="S2032" s="9">
        <v>12</v>
      </c>
      <c r="U2032" s="9" t="s">
        <v>248</v>
      </c>
      <c r="W2032" s="9">
        <v>5</v>
      </c>
      <c r="X2032" s="9">
        <f>INDEX(SLA_Policy!$D$2:$D$5,MATCH(F2032,SLA_Policy!$A$2:$A$5,0))</f>
        <v>120</v>
      </c>
      <c r="Y2032" s="9" t="str">
        <f>IF(E2032="Cancelled","Excluded",IF(D2032="",IF((SLA_Policy!$B$8-B2032)*24&gt;X2032,"Open - Breached","Open - On Track"),IF((D2032-B2032)*24&lt;=X2032,"Met","Breached")))</f>
        <v>Met</v>
      </c>
    </row>
    <row r="2033" spans="1:25" x14ac:dyDescent="0.25">
      <c r="A2033" s="9" t="s">
        <v>4423</v>
      </c>
      <c r="B2033" s="23">
        <v>45985.608333333301</v>
      </c>
      <c r="C2033" s="23">
        <v>45985.688888888901</v>
      </c>
      <c r="D2033" s="23">
        <v>45986.302083333299</v>
      </c>
      <c r="E2033" s="9" t="s">
        <v>212</v>
      </c>
      <c r="F2033" s="9" t="s">
        <v>188</v>
      </c>
      <c r="G2033" s="9" t="s">
        <v>213</v>
      </c>
      <c r="H2033" s="9" t="s">
        <v>88</v>
      </c>
      <c r="I2033" s="9" t="s">
        <v>92</v>
      </c>
      <c r="J2033" s="9" t="s">
        <v>4424</v>
      </c>
      <c r="K2033" s="9" t="s">
        <v>303</v>
      </c>
      <c r="L2033" s="9" t="s">
        <v>311</v>
      </c>
      <c r="M2033" s="9" t="s">
        <v>4425</v>
      </c>
      <c r="N2033" s="9" t="s">
        <v>196</v>
      </c>
      <c r="O2033" s="9" t="s">
        <v>178</v>
      </c>
      <c r="P2033" s="9" t="s">
        <v>414</v>
      </c>
      <c r="Q2033" s="9" t="s">
        <v>219</v>
      </c>
      <c r="R2033" s="9">
        <v>0</v>
      </c>
      <c r="S2033" s="9">
        <v>19</v>
      </c>
      <c r="T2033" s="9" t="s">
        <v>136</v>
      </c>
      <c r="U2033" s="9" t="s">
        <v>266</v>
      </c>
      <c r="X2033" s="9">
        <f>INDEX(SLA_Policy!$D$2:$D$5,MATCH(F2033,SLA_Policy!$A$2:$A$5,0))</f>
        <v>72</v>
      </c>
      <c r="Y2033" s="9" t="str">
        <f>IF(E2033="Cancelled","Excluded",IF(D2033="",IF((SLA_Policy!$B$8-B2033)*24&gt;X2033,"Open - Breached","Open - On Track"),IF((D2033-B2033)*24&lt;=X2033,"Met","Breached")))</f>
        <v>Met</v>
      </c>
    </row>
    <row r="2034" spans="1:25" x14ac:dyDescent="0.25">
      <c r="A2034" s="9" t="s">
        <v>4426</v>
      </c>
      <c r="B2034" s="23">
        <v>45985.609027777798</v>
      </c>
      <c r="C2034" s="23">
        <v>45985.65</v>
      </c>
      <c r="D2034" s="23">
        <v>45986.365277777797</v>
      </c>
      <c r="E2034" s="9" t="s">
        <v>212</v>
      </c>
      <c r="F2034" s="9" t="s">
        <v>189</v>
      </c>
      <c r="G2034" s="9" t="s">
        <v>236</v>
      </c>
      <c r="H2034" s="9" t="s">
        <v>161</v>
      </c>
      <c r="I2034" s="9" t="s">
        <v>482</v>
      </c>
      <c r="J2034" s="9" t="s">
        <v>4427</v>
      </c>
      <c r="K2034" s="9" t="s">
        <v>215</v>
      </c>
      <c r="L2034" s="9" t="s">
        <v>104</v>
      </c>
      <c r="M2034" s="9" t="s">
        <v>391</v>
      </c>
      <c r="N2034" s="9" t="s">
        <v>196</v>
      </c>
      <c r="O2034" s="9" t="s">
        <v>116</v>
      </c>
      <c r="P2034" s="9" t="s">
        <v>590</v>
      </c>
      <c r="Q2034" s="9" t="s">
        <v>219</v>
      </c>
      <c r="R2034" s="9">
        <v>0</v>
      </c>
      <c r="S2034" s="9">
        <v>30</v>
      </c>
      <c r="U2034" s="9" t="s">
        <v>242</v>
      </c>
      <c r="X2034" s="9">
        <f>INDEX(SLA_Policy!$D$2:$D$5,MATCH(F2034,SLA_Policy!$A$2:$A$5,0))</f>
        <v>120</v>
      </c>
      <c r="Y2034" s="9" t="str">
        <f>IF(E2034="Cancelled","Excluded",IF(D2034="",IF((SLA_Policy!$B$8-B2034)*24&gt;X2034,"Open - Breached","Open - On Track"),IF((D2034-B2034)*24&lt;=X2034,"Met","Breached")))</f>
        <v>Met</v>
      </c>
    </row>
    <row r="2035" spans="1:25" x14ac:dyDescent="0.25">
      <c r="A2035" s="9" t="s">
        <v>4428</v>
      </c>
      <c r="B2035" s="23">
        <v>45985.611111111102</v>
      </c>
      <c r="C2035" s="23">
        <v>45985.624305555597</v>
      </c>
      <c r="D2035" s="23">
        <v>45989.413888888899</v>
      </c>
      <c r="E2035" s="9" t="s">
        <v>212</v>
      </c>
      <c r="F2035" s="9" t="s">
        <v>188</v>
      </c>
      <c r="G2035" s="9" t="s">
        <v>213</v>
      </c>
      <c r="H2035" s="9" t="s">
        <v>163</v>
      </c>
      <c r="I2035" s="9" t="s">
        <v>250</v>
      </c>
      <c r="J2035" s="9" t="s">
        <v>1407</v>
      </c>
      <c r="K2035" s="9" t="s">
        <v>239</v>
      </c>
      <c r="L2035" s="9" t="s">
        <v>293</v>
      </c>
      <c r="M2035" s="9" t="s">
        <v>3920</v>
      </c>
      <c r="N2035" s="9" t="s">
        <v>196</v>
      </c>
      <c r="O2035" s="9" t="s">
        <v>176</v>
      </c>
      <c r="P2035" s="9" t="s">
        <v>228</v>
      </c>
      <c r="Q2035" s="9" t="s">
        <v>219</v>
      </c>
      <c r="R2035" s="9">
        <v>0</v>
      </c>
      <c r="S2035" s="9">
        <v>17</v>
      </c>
      <c r="T2035" s="9" t="s">
        <v>220</v>
      </c>
      <c r="U2035" s="9" t="s">
        <v>230</v>
      </c>
      <c r="X2035" s="9">
        <f>INDEX(SLA_Policy!$D$2:$D$5,MATCH(F2035,SLA_Policy!$A$2:$A$5,0))</f>
        <v>72</v>
      </c>
      <c r="Y2035" s="9" t="str">
        <f>IF(E2035="Cancelled","Excluded",IF(D2035="",IF((SLA_Policy!$B$8-B2035)*24&gt;X2035,"Open - Breached","Open - On Track"),IF((D2035-B2035)*24&lt;=X2035,"Met","Breached")))</f>
        <v>Breached</v>
      </c>
    </row>
    <row r="2036" spans="1:25" x14ac:dyDescent="0.25">
      <c r="A2036" s="9" t="s">
        <v>4429</v>
      </c>
      <c r="B2036" s="23">
        <v>45985.614583333299</v>
      </c>
      <c r="C2036" s="23">
        <v>45985.617361111101</v>
      </c>
      <c r="D2036" s="23">
        <v>45985.6472222222</v>
      </c>
      <c r="E2036" s="9" t="s">
        <v>212</v>
      </c>
      <c r="F2036" s="9" t="s">
        <v>187</v>
      </c>
      <c r="G2036" s="9" t="s">
        <v>213</v>
      </c>
      <c r="H2036" s="9" t="s">
        <v>161</v>
      </c>
      <c r="I2036" s="9" t="s">
        <v>297</v>
      </c>
      <c r="J2036" s="9" t="s">
        <v>4430</v>
      </c>
      <c r="K2036" s="9" t="s">
        <v>246</v>
      </c>
      <c r="L2036" s="9" t="s">
        <v>395</v>
      </c>
      <c r="M2036" s="9" t="s">
        <v>463</v>
      </c>
      <c r="N2036" s="9" t="s">
        <v>198</v>
      </c>
      <c r="O2036" s="9" t="s">
        <v>177</v>
      </c>
      <c r="P2036" s="9" t="s">
        <v>457</v>
      </c>
      <c r="Q2036" s="9" t="s">
        <v>273</v>
      </c>
      <c r="R2036" s="9">
        <v>0</v>
      </c>
      <c r="S2036" s="9">
        <v>7</v>
      </c>
      <c r="U2036" s="9" t="s">
        <v>290</v>
      </c>
      <c r="X2036" s="9">
        <f>INDEX(SLA_Policy!$D$2:$D$5,MATCH(F2036,SLA_Policy!$A$2:$A$5,0))</f>
        <v>8</v>
      </c>
      <c r="Y2036" s="9" t="str">
        <f>IF(E2036="Cancelled","Excluded",IF(D2036="",IF((SLA_Policy!$B$8-B2036)*24&gt;X2036,"Open - Breached","Open - On Track"),IF((D2036-B2036)*24&lt;=X2036,"Met","Breached")))</f>
        <v>Met</v>
      </c>
    </row>
    <row r="2037" spans="1:25" x14ac:dyDescent="0.25">
      <c r="A2037" s="9" t="s">
        <v>4431</v>
      </c>
      <c r="B2037" s="23">
        <v>45985.614583333299</v>
      </c>
      <c r="C2037" s="23">
        <v>45985.743055555598</v>
      </c>
      <c r="D2037" s="23">
        <v>45987.34375</v>
      </c>
      <c r="E2037" s="9" t="s">
        <v>212</v>
      </c>
      <c r="F2037" s="9" t="s">
        <v>189</v>
      </c>
      <c r="G2037" s="9" t="s">
        <v>213</v>
      </c>
      <c r="H2037" s="9" t="s">
        <v>165</v>
      </c>
      <c r="I2037" s="9" t="s">
        <v>567</v>
      </c>
      <c r="J2037" s="9" t="s">
        <v>1154</v>
      </c>
      <c r="K2037" s="9" t="s">
        <v>246</v>
      </c>
      <c r="L2037" s="9" t="s">
        <v>311</v>
      </c>
      <c r="M2037" s="9" t="s">
        <v>1183</v>
      </c>
      <c r="N2037" s="9" t="s">
        <v>196</v>
      </c>
      <c r="O2037" s="9" t="s">
        <v>116</v>
      </c>
      <c r="P2037" s="9" t="s">
        <v>525</v>
      </c>
      <c r="Q2037" s="9" t="s">
        <v>219</v>
      </c>
      <c r="R2037" s="9">
        <v>0</v>
      </c>
      <c r="S2037" s="9">
        <v>13</v>
      </c>
      <c r="U2037" s="9" t="s">
        <v>266</v>
      </c>
      <c r="X2037" s="9">
        <f>INDEX(SLA_Policy!$D$2:$D$5,MATCH(F2037,SLA_Policy!$A$2:$A$5,0))</f>
        <v>120</v>
      </c>
      <c r="Y2037" s="9" t="str">
        <f>IF(E2037="Cancelled","Excluded",IF(D2037="",IF((SLA_Policy!$B$8-B2037)*24&gt;X2037,"Open - Breached","Open - On Track"),IF((D2037-B2037)*24&lt;=X2037,"Met","Breached")))</f>
        <v>Met</v>
      </c>
    </row>
    <row r="2038" spans="1:25" x14ac:dyDescent="0.25">
      <c r="A2038" s="9" t="s">
        <v>4432</v>
      </c>
      <c r="B2038" s="23">
        <v>45985.622222222199</v>
      </c>
      <c r="C2038" s="23">
        <v>45985.625694444498</v>
      </c>
      <c r="D2038" s="23">
        <v>45985.7590277778</v>
      </c>
      <c r="E2038" s="9" t="s">
        <v>212</v>
      </c>
      <c r="F2038" s="9" t="s">
        <v>189</v>
      </c>
      <c r="G2038" s="9" t="s">
        <v>213</v>
      </c>
      <c r="H2038" s="9" t="s">
        <v>161</v>
      </c>
      <c r="I2038" s="9" t="s">
        <v>297</v>
      </c>
      <c r="J2038" s="9" t="s">
        <v>512</v>
      </c>
      <c r="K2038" s="9" t="s">
        <v>246</v>
      </c>
      <c r="L2038" s="9" t="s">
        <v>226</v>
      </c>
      <c r="M2038" s="9" t="s">
        <v>4433</v>
      </c>
      <c r="N2038" s="9" t="s">
        <v>198</v>
      </c>
      <c r="O2038" s="9" t="s">
        <v>116</v>
      </c>
      <c r="P2038" s="9" t="s">
        <v>218</v>
      </c>
      <c r="Q2038" s="9" t="s">
        <v>219</v>
      </c>
      <c r="R2038" s="9">
        <v>0</v>
      </c>
      <c r="S2038" s="9">
        <v>12</v>
      </c>
      <c r="U2038" s="9" t="s">
        <v>266</v>
      </c>
      <c r="X2038" s="9">
        <f>INDEX(SLA_Policy!$D$2:$D$5,MATCH(F2038,SLA_Policy!$A$2:$A$5,0))</f>
        <v>120</v>
      </c>
      <c r="Y2038" s="9" t="str">
        <f>IF(E2038="Cancelled","Excluded",IF(D2038="",IF((SLA_Policy!$B$8-B2038)*24&gt;X2038,"Open - Breached","Open - On Track"),IF((D2038-B2038)*24&lt;=X2038,"Met","Breached")))</f>
        <v>Met</v>
      </c>
    </row>
    <row r="2039" spans="1:25" x14ac:dyDescent="0.25">
      <c r="A2039" s="9" t="s">
        <v>4434</v>
      </c>
      <c r="B2039" s="23">
        <v>45985.6340277778</v>
      </c>
      <c r="C2039" s="23">
        <v>45985.635416666701</v>
      </c>
      <c r="D2039" s="23">
        <v>45985.676388888904</v>
      </c>
      <c r="E2039" s="9" t="s">
        <v>212</v>
      </c>
      <c r="F2039" s="9" t="s">
        <v>188</v>
      </c>
      <c r="G2039" s="9" t="s">
        <v>213</v>
      </c>
      <c r="H2039" s="9" t="s">
        <v>161</v>
      </c>
      <c r="I2039" s="9" t="s">
        <v>389</v>
      </c>
      <c r="J2039" s="9" t="s">
        <v>435</v>
      </c>
      <c r="K2039" s="9" t="s">
        <v>239</v>
      </c>
      <c r="L2039" s="9" t="s">
        <v>104</v>
      </c>
      <c r="M2039" s="9" t="s">
        <v>2559</v>
      </c>
      <c r="N2039" s="9" t="s">
        <v>198</v>
      </c>
      <c r="O2039" s="9" t="s">
        <v>116</v>
      </c>
      <c r="P2039" s="9" t="s">
        <v>342</v>
      </c>
      <c r="Q2039" s="9" t="s">
        <v>219</v>
      </c>
      <c r="R2039" s="9">
        <v>0</v>
      </c>
      <c r="S2039" s="9">
        <v>11</v>
      </c>
      <c r="U2039" s="9" t="s">
        <v>290</v>
      </c>
      <c r="X2039" s="9">
        <f>INDEX(SLA_Policy!$D$2:$D$5,MATCH(F2039,SLA_Policy!$A$2:$A$5,0))</f>
        <v>72</v>
      </c>
      <c r="Y2039" s="9" t="str">
        <f>IF(E2039="Cancelled","Excluded",IF(D2039="",IF((SLA_Policy!$B$8-B2039)*24&gt;X2039,"Open - Breached","Open - On Track"),IF((D2039-B2039)*24&lt;=X2039,"Met","Breached")))</f>
        <v>Met</v>
      </c>
    </row>
    <row r="2040" spans="1:25" x14ac:dyDescent="0.25">
      <c r="A2040" s="9" t="s">
        <v>4435</v>
      </c>
      <c r="B2040" s="23">
        <v>45985.645833333299</v>
      </c>
      <c r="C2040" s="23">
        <v>45985.787499999999</v>
      </c>
      <c r="D2040" s="23">
        <v>45986.3569444444</v>
      </c>
      <c r="E2040" s="9" t="s">
        <v>212</v>
      </c>
      <c r="F2040" s="9" t="s">
        <v>188</v>
      </c>
      <c r="G2040" s="9" t="s">
        <v>236</v>
      </c>
      <c r="H2040" s="9" t="s">
        <v>164</v>
      </c>
      <c r="I2040" s="9" t="s">
        <v>421</v>
      </c>
      <c r="J2040" s="9" t="s">
        <v>515</v>
      </c>
      <c r="K2040" s="9" t="s">
        <v>215</v>
      </c>
      <c r="L2040" s="9" t="s">
        <v>282</v>
      </c>
      <c r="M2040" s="9" t="s">
        <v>998</v>
      </c>
      <c r="N2040" s="9" t="s">
        <v>196</v>
      </c>
      <c r="O2040" s="9" t="s">
        <v>180</v>
      </c>
      <c r="P2040" s="9" t="s">
        <v>368</v>
      </c>
      <c r="Q2040" s="9" t="s">
        <v>219</v>
      </c>
      <c r="R2040" s="9">
        <v>0</v>
      </c>
      <c r="S2040" s="9">
        <v>47</v>
      </c>
      <c r="T2040" s="9" t="s">
        <v>343</v>
      </c>
      <c r="U2040" s="9" t="s">
        <v>242</v>
      </c>
      <c r="W2040" s="9">
        <v>4</v>
      </c>
      <c r="X2040" s="9">
        <f>INDEX(SLA_Policy!$D$2:$D$5,MATCH(F2040,SLA_Policy!$A$2:$A$5,0))</f>
        <v>72</v>
      </c>
      <c r="Y2040" s="9" t="str">
        <f>IF(E2040="Cancelled","Excluded",IF(D2040="",IF((SLA_Policy!$B$8-B2040)*24&gt;X2040,"Open - Breached","Open - On Track"),IF((D2040-B2040)*24&lt;=X2040,"Met","Breached")))</f>
        <v>Met</v>
      </c>
    </row>
    <row r="2041" spans="1:25" x14ac:dyDescent="0.25">
      <c r="A2041" s="9" t="s">
        <v>4436</v>
      </c>
      <c r="B2041" s="23">
        <v>45985.6743055556</v>
      </c>
      <c r="C2041" s="23">
        <v>45985.681944444397</v>
      </c>
      <c r="D2041" s="23">
        <v>45985.689583333296</v>
      </c>
      <c r="E2041" s="9" t="s">
        <v>212</v>
      </c>
      <c r="F2041" s="9" t="s">
        <v>188</v>
      </c>
      <c r="G2041" s="9" t="s">
        <v>213</v>
      </c>
      <c r="H2041" s="9" t="s">
        <v>161</v>
      </c>
      <c r="I2041" s="9" t="s">
        <v>389</v>
      </c>
      <c r="J2041" s="9" t="s">
        <v>435</v>
      </c>
      <c r="K2041" s="9" t="s">
        <v>303</v>
      </c>
      <c r="L2041" s="9" t="s">
        <v>282</v>
      </c>
      <c r="M2041" s="9" t="s">
        <v>1536</v>
      </c>
      <c r="N2041" s="9" t="s">
        <v>199</v>
      </c>
      <c r="O2041" s="9" t="s">
        <v>116</v>
      </c>
      <c r="P2041" s="9" t="s">
        <v>525</v>
      </c>
      <c r="Q2041" s="9" t="s">
        <v>219</v>
      </c>
      <c r="R2041" s="9">
        <v>0</v>
      </c>
      <c r="S2041" s="9">
        <v>2</v>
      </c>
      <c r="U2041" s="9" t="s">
        <v>376</v>
      </c>
      <c r="X2041" s="9">
        <f>INDEX(SLA_Policy!$D$2:$D$5,MATCH(F2041,SLA_Policy!$A$2:$A$5,0))</f>
        <v>72</v>
      </c>
      <c r="Y2041" s="9" t="str">
        <f>IF(E2041="Cancelled","Excluded",IF(D2041="",IF((SLA_Policy!$B$8-B2041)*24&gt;X2041,"Open - Breached","Open - On Track"),IF((D2041-B2041)*24&lt;=X2041,"Met","Breached")))</f>
        <v>Met</v>
      </c>
    </row>
    <row r="2042" spans="1:25" x14ac:dyDescent="0.25">
      <c r="A2042" s="9" t="s">
        <v>4437</v>
      </c>
      <c r="B2042" s="23">
        <v>45985.7055555556</v>
      </c>
      <c r="C2042" s="23">
        <v>45986.3569444444</v>
      </c>
      <c r="D2042" s="23">
        <v>45987.670138888898</v>
      </c>
      <c r="E2042" s="9" t="s">
        <v>212</v>
      </c>
      <c r="F2042" s="9" t="s">
        <v>189</v>
      </c>
      <c r="G2042" s="9" t="s">
        <v>213</v>
      </c>
      <c r="H2042" s="9" t="s">
        <v>164</v>
      </c>
      <c r="I2042" s="9" t="s">
        <v>339</v>
      </c>
      <c r="J2042" s="9" t="s">
        <v>4438</v>
      </c>
      <c r="K2042" s="9" t="s">
        <v>225</v>
      </c>
      <c r="L2042" s="9" t="s">
        <v>216</v>
      </c>
      <c r="M2042" s="9" t="s">
        <v>488</v>
      </c>
      <c r="N2042" s="9" t="s">
        <v>197</v>
      </c>
      <c r="O2042" s="9" t="s">
        <v>180</v>
      </c>
      <c r="P2042" s="9" t="s">
        <v>368</v>
      </c>
      <c r="Q2042" s="9" t="s">
        <v>219</v>
      </c>
      <c r="R2042" s="9">
        <v>0</v>
      </c>
      <c r="S2042" s="9">
        <v>17</v>
      </c>
      <c r="T2042" s="9" t="s">
        <v>343</v>
      </c>
      <c r="U2042" s="9" t="s">
        <v>248</v>
      </c>
      <c r="X2042" s="9">
        <f>INDEX(SLA_Policy!$D$2:$D$5,MATCH(F2042,SLA_Policy!$A$2:$A$5,0))</f>
        <v>120</v>
      </c>
      <c r="Y2042" s="9" t="str">
        <f>IF(E2042="Cancelled","Excluded",IF(D2042="",IF((SLA_Policy!$B$8-B2042)*24&gt;X2042,"Open - Breached","Open - On Track"),IF((D2042-B2042)*24&lt;=X2042,"Met","Breached")))</f>
        <v>Met</v>
      </c>
    </row>
    <row r="2043" spans="1:25" x14ac:dyDescent="0.25">
      <c r="A2043" s="9" t="s">
        <v>4439</v>
      </c>
      <c r="B2043" s="23">
        <v>45985.706250000003</v>
      </c>
      <c r="C2043" s="23">
        <v>45985.75</v>
      </c>
      <c r="D2043" s="23">
        <v>45987.397916666698</v>
      </c>
      <c r="E2043" s="9" t="s">
        <v>212</v>
      </c>
      <c r="F2043" s="9" t="s">
        <v>188</v>
      </c>
      <c r="G2043" s="9" t="s">
        <v>213</v>
      </c>
      <c r="H2043" s="9" t="s">
        <v>167</v>
      </c>
      <c r="I2043" s="9" t="s">
        <v>349</v>
      </c>
      <c r="J2043" s="9" t="s">
        <v>4440</v>
      </c>
      <c r="K2043" s="9" t="s">
        <v>303</v>
      </c>
      <c r="L2043" s="9" t="s">
        <v>226</v>
      </c>
      <c r="M2043" s="9" t="s">
        <v>654</v>
      </c>
      <c r="N2043" s="9" t="s">
        <v>196</v>
      </c>
      <c r="O2043" s="9" t="s">
        <v>116</v>
      </c>
      <c r="P2043" s="9" t="s">
        <v>234</v>
      </c>
      <c r="Q2043" s="9" t="s">
        <v>219</v>
      </c>
      <c r="R2043" s="9">
        <v>0</v>
      </c>
      <c r="S2043" s="9">
        <v>22</v>
      </c>
      <c r="U2043" s="9" t="s">
        <v>248</v>
      </c>
      <c r="X2043" s="9">
        <f>INDEX(SLA_Policy!$D$2:$D$5,MATCH(F2043,SLA_Policy!$A$2:$A$5,0))</f>
        <v>72</v>
      </c>
      <c r="Y2043" s="9" t="str">
        <f>IF(E2043="Cancelled","Excluded",IF(D2043="",IF((SLA_Policy!$B$8-B2043)*24&gt;X2043,"Open - Breached","Open - On Track"),IF((D2043-B2043)*24&lt;=X2043,"Met","Breached")))</f>
        <v>Met</v>
      </c>
    </row>
    <row r="2044" spans="1:25" x14ac:dyDescent="0.25">
      <c r="A2044" s="9" t="s">
        <v>4441</v>
      </c>
      <c r="B2044" s="23">
        <v>45985.735416666699</v>
      </c>
      <c r="C2044" s="23">
        <v>45985.775694444397</v>
      </c>
      <c r="D2044" s="23">
        <v>45986.385416666701</v>
      </c>
      <c r="E2044" s="9" t="s">
        <v>212</v>
      </c>
      <c r="F2044" s="9" t="s">
        <v>188</v>
      </c>
      <c r="G2044" s="9" t="s">
        <v>236</v>
      </c>
      <c r="H2044" s="9" t="s">
        <v>167</v>
      </c>
      <c r="I2044" s="9" t="s">
        <v>255</v>
      </c>
      <c r="J2044" s="9" t="s">
        <v>2544</v>
      </c>
      <c r="K2044" s="9" t="s">
        <v>246</v>
      </c>
      <c r="L2044" s="9" t="s">
        <v>270</v>
      </c>
      <c r="M2044" s="9" t="s">
        <v>3722</v>
      </c>
      <c r="N2044" s="9" t="s">
        <v>196</v>
      </c>
      <c r="O2044" s="9" t="s">
        <v>180</v>
      </c>
      <c r="P2044" s="9" t="s">
        <v>278</v>
      </c>
      <c r="Q2044" s="9" t="s">
        <v>219</v>
      </c>
      <c r="R2044" s="9">
        <v>0</v>
      </c>
      <c r="S2044" s="9">
        <v>22</v>
      </c>
      <c r="U2044" s="9" t="s">
        <v>242</v>
      </c>
      <c r="W2044" s="9">
        <v>5</v>
      </c>
      <c r="X2044" s="9">
        <f>INDEX(SLA_Policy!$D$2:$D$5,MATCH(F2044,SLA_Policy!$A$2:$A$5,0))</f>
        <v>72</v>
      </c>
      <c r="Y2044" s="9" t="str">
        <f>IF(E2044="Cancelled","Excluded",IF(D2044="",IF((SLA_Policy!$B$8-B2044)*24&gt;X2044,"Open - Breached","Open - On Track"),IF((D2044-B2044)*24&lt;=X2044,"Met","Breached")))</f>
        <v>Met</v>
      </c>
    </row>
    <row r="2045" spans="1:25" x14ac:dyDescent="0.25">
      <c r="A2045" s="9" t="s">
        <v>4442</v>
      </c>
      <c r="B2045" s="23">
        <v>45985.736111111102</v>
      </c>
      <c r="C2045" s="23">
        <v>45985.749305555597</v>
      </c>
      <c r="D2045" s="23">
        <v>45986.413194444503</v>
      </c>
      <c r="E2045" s="9" t="s">
        <v>212</v>
      </c>
      <c r="F2045" s="9" t="s">
        <v>189</v>
      </c>
      <c r="G2045" s="9" t="s">
        <v>213</v>
      </c>
      <c r="H2045" s="9" t="s">
        <v>162</v>
      </c>
      <c r="I2045" s="9" t="s">
        <v>393</v>
      </c>
      <c r="J2045" s="9" t="s">
        <v>1122</v>
      </c>
      <c r="K2045" s="9" t="s">
        <v>225</v>
      </c>
      <c r="L2045" s="9" t="s">
        <v>307</v>
      </c>
      <c r="M2045" s="9" t="s">
        <v>308</v>
      </c>
      <c r="N2045" s="9" t="s">
        <v>200</v>
      </c>
      <c r="O2045" s="9" t="s">
        <v>116</v>
      </c>
      <c r="P2045" s="9" t="s">
        <v>574</v>
      </c>
      <c r="Q2045" s="9" t="s">
        <v>219</v>
      </c>
      <c r="R2045" s="9">
        <v>0</v>
      </c>
      <c r="S2045" s="9">
        <v>10</v>
      </c>
      <c r="U2045" s="9" t="s">
        <v>248</v>
      </c>
      <c r="X2045" s="9">
        <f>INDEX(SLA_Policy!$D$2:$D$5,MATCH(F2045,SLA_Policy!$A$2:$A$5,0))</f>
        <v>120</v>
      </c>
      <c r="Y2045" s="9" t="str">
        <f>IF(E2045="Cancelled","Excluded",IF(D2045="",IF((SLA_Policy!$B$8-B2045)*24&gt;X2045,"Open - Breached","Open - On Track"),IF((D2045-B2045)*24&lt;=X2045,"Met","Breached")))</f>
        <v>Met</v>
      </c>
    </row>
    <row r="2046" spans="1:25" x14ac:dyDescent="0.25">
      <c r="A2046" s="9" t="s">
        <v>4443</v>
      </c>
      <c r="B2046" s="23">
        <v>45985.756249999999</v>
      </c>
      <c r="C2046" s="23">
        <v>45986.3569444444</v>
      </c>
      <c r="D2046" s="23">
        <v>45986.380555555603</v>
      </c>
      <c r="E2046" s="9" t="s">
        <v>212</v>
      </c>
      <c r="F2046" s="9" t="s">
        <v>188</v>
      </c>
      <c r="G2046" s="9" t="s">
        <v>213</v>
      </c>
      <c r="H2046" s="9" t="s">
        <v>166</v>
      </c>
      <c r="I2046" s="9" t="s">
        <v>1238</v>
      </c>
      <c r="J2046" s="9" t="s">
        <v>3348</v>
      </c>
      <c r="K2046" s="9" t="s">
        <v>246</v>
      </c>
      <c r="L2046" s="9" t="s">
        <v>216</v>
      </c>
      <c r="M2046" s="9" t="s">
        <v>4444</v>
      </c>
      <c r="N2046" s="9" t="s">
        <v>196</v>
      </c>
      <c r="O2046" s="9" t="s">
        <v>181</v>
      </c>
      <c r="P2046" s="9" t="s">
        <v>449</v>
      </c>
      <c r="Q2046" s="9" t="s">
        <v>219</v>
      </c>
      <c r="R2046" s="9">
        <v>0</v>
      </c>
      <c r="S2046" s="9">
        <v>105</v>
      </c>
      <c r="T2046" s="9" t="s">
        <v>136</v>
      </c>
      <c r="U2046" s="9" t="s">
        <v>290</v>
      </c>
      <c r="X2046" s="9">
        <f>INDEX(SLA_Policy!$D$2:$D$5,MATCH(F2046,SLA_Policy!$A$2:$A$5,0))</f>
        <v>72</v>
      </c>
      <c r="Y2046" s="9" t="str">
        <f>IF(E2046="Cancelled","Excluded",IF(D2046="",IF((SLA_Policy!$B$8-B2046)*24&gt;X2046,"Open - Breached","Open - On Track"),IF((D2046-B2046)*24&lt;=X2046,"Met","Breached")))</f>
        <v>Met</v>
      </c>
    </row>
    <row r="2047" spans="1:25" x14ac:dyDescent="0.25">
      <c r="A2047" s="9" t="s">
        <v>4445</v>
      </c>
      <c r="B2047" s="23">
        <v>45985.780555555597</v>
      </c>
      <c r="C2047" s="23">
        <v>45985.789583333302</v>
      </c>
      <c r="D2047" s="23">
        <v>45986.3215277778</v>
      </c>
      <c r="E2047" s="9" t="s">
        <v>212</v>
      </c>
      <c r="F2047" s="9" t="s">
        <v>188</v>
      </c>
      <c r="G2047" s="9" t="s">
        <v>213</v>
      </c>
      <c r="H2047" s="9" t="s">
        <v>161</v>
      </c>
      <c r="I2047" s="9" t="s">
        <v>389</v>
      </c>
      <c r="J2047" s="9" t="s">
        <v>1657</v>
      </c>
      <c r="K2047" s="9" t="s">
        <v>246</v>
      </c>
      <c r="L2047" s="9" t="s">
        <v>216</v>
      </c>
      <c r="M2047" s="9" t="s">
        <v>1071</v>
      </c>
      <c r="N2047" s="9" t="s">
        <v>198</v>
      </c>
      <c r="O2047" s="9" t="s">
        <v>116</v>
      </c>
      <c r="P2047" s="9" t="s">
        <v>590</v>
      </c>
      <c r="Q2047" s="9" t="s">
        <v>219</v>
      </c>
      <c r="R2047" s="9">
        <v>0</v>
      </c>
      <c r="S2047" s="9">
        <v>2</v>
      </c>
      <c r="U2047" s="9" t="s">
        <v>376</v>
      </c>
      <c r="X2047" s="9">
        <f>INDEX(SLA_Policy!$D$2:$D$5,MATCH(F2047,SLA_Policy!$A$2:$A$5,0))</f>
        <v>72</v>
      </c>
      <c r="Y2047" s="9" t="str">
        <f>IF(E2047="Cancelled","Excluded",IF(D2047="",IF((SLA_Policy!$B$8-B2047)*24&gt;X2047,"Open - Breached","Open - On Track"),IF((D2047-B2047)*24&lt;=X2047,"Met","Breached")))</f>
        <v>Met</v>
      </c>
    </row>
    <row r="2048" spans="1:25" x14ac:dyDescent="0.25">
      <c r="A2048" s="9" t="s">
        <v>4446</v>
      </c>
      <c r="B2048" s="23">
        <v>45985.863888888904</v>
      </c>
      <c r="C2048" s="23">
        <v>45986.297222222202</v>
      </c>
      <c r="D2048" s="23">
        <v>45987.332638888904</v>
      </c>
      <c r="E2048" s="9" t="s">
        <v>212</v>
      </c>
      <c r="F2048" s="9" t="s">
        <v>188</v>
      </c>
      <c r="G2048" s="9" t="s">
        <v>213</v>
      </c>
      <c r="H2048" s="9" t="s">
        <v>166</v>
      </c>
      <c r="I2048" s="9" t="s">
        <v>1238</v>
      </c>
      <c r="J2048" s="9" t="s">
        <v>4447</v>
      </c>
      <c r="K2048" s="9" t="s">
        <v>262</v>
      </c>
      <c r="L2048" s="9" t="s">
        <v>104</v>
      </c>
      <c r="M2048" s="9" t="s">
        <v>2353</v>
      </c>
      <c r="N2048" s="9" t="s">
        <v>199</v>
      </c>
      <c r="O2048" s="9" t="s">
        <v>181</v>
      </c>
      <c r="P2048" s="9" t="s">
        <v>289</v>
      </c>
      <c r="Q2048" s="9" t="s">
        <v>219</v>
      </c>
      <c r="R2048" s="9">
        <v>0</v>
      </c>
      <c r="S2048" s="9">
        <v>61</v>
      </c>
      <c r="T2048" s="9" t="s">
        <v>343</v>
      </c>
      <c r="U2048" s="9" t="s">
        <v>376</v>
      </c>
      <c r="X2048" s="9">
        <f>INDEX(SLA_Policy!$D$2:$D$5,MATCH(F2048,SLA_Policy!$A$2:$A$5,0))</f>
        <v>72</v>
      </c>
      <c r="Y2048" s="9" t="str">
        <f>IF(E2048="Cancelled","Excluded",IF(D2048="",IF((SLA_Policy!$B$8-B2048)*24&gt;X2048,"Open - Breached","Open - On Track"),IF((D2048-B2048)*24&lt;=X2048,"Met","Breached")))</f>
        <v>Met</v>
      </c>
    </row>
    <row r="2049" spans="1:25" x14ac:dyDescent="0.25">
      <c r="A2049" s="9" t="s">
        <v>4448</v>
      </c>
      <c r="B2049" s="23">
        <v>45986.224305555603</v>
      </c>
      <c r="C2049" s="23">
        <v>45986.326388888898</v>
      </c>
      <c r="D2049" s="23">
        <v>45987.341666666704</v>
      </c>
      <c r="E2049" s="9" t="s">
        <v>212</v>
      </c>
      <c r="F2049" s="9" t="s">
        <v>188</v>
      </c>
      <c r="G2049" s="9" t="s">
        <v>213</v>
      </c>
      <c r="H2049" s="9" t="s">
        <v>88</v>
      </c>
      <c r="I2049" s="9" t="s">
        <v>354</v>
      </c>
      <c r="J2049" s="9" t="s">
        <v>4449</v>
      </c>
      <c r="K2049" s="9" t="s">
        <v>215</v>
      </c>
      <c r="L2049" s="9" t="s">
        <v>311</v>
      </c>
      <c r="M2049" s="9" t="s">
        <v>829</v>
      </c>
      <c r="N2049" s="9" t="s">
        <v>196</v>
      </c>
      <c r="O2049" s="9" t="s">
        <v>180</v>
      </c>
      <c r="P2049" s="9" t="s">
        <v>318</v>
      </c>
      <c r="Q2049" s="9" t="s">
        <v>219</v>
      </c>
      <c r="R2049" s="9">
        <v>0</v>
      </c>
      <c r="S2049" s="9">
        <v>30</v>
      </c>
      <c r="T2049" s="9" t="s">
        <v>220</v>
      </c>
      <c r="U2049" s="9" t="s">
        <v>376</v>
      </c>
      <c r="X2049" s="9">
        <f>INDEX(SLA_Policy!$D$2:$D$5,MATCH(F2049,SLA_Policy!$A$2:$A$5,0))</f>
        <v>72</v>
      </c>
      <c r="Y2049" s="9" t="str">
        <f>IF(E2049="Cancelled","Excluded",IF(D2049="",IF((SLA_Policy!$B$8-B2049)*24&gt;X2049,"Open - Breached","Open - On Track"),IF((D2049-B2049)*24&lt;=X2049,"Met","Breached")))</f>
        <v>Met</v>
      </c>
    </row>
    <row r="2050" spans="1:25" x14ac:dyDescent="0.25">
      <c r="A2050" s="9" t="s">
        <v>4450</v>
      </c>
      <c r="B2050" s="23">
        <v>45986.274305555598</v>
      </c>
      <c r="C2050" s="23">
        <v>45986.313888888901</v>
      </c>
      <c r="D2050" s="23">
        <v>45986.507638888899</v>
      </c>
      <c r="E2050" s="9" t="s">
        <v>212</v>
      </c>
      <c r="F2050" s="9" t="s">
        <v>188</v>
      </c>
      <c r="G2050" s="9" t="s">
        <v>213</v>
      </c>
      <c r="H2050" s="9" t="s">
        <v>162</v>
      </c>
      <c r="I2050" s="9" t="s">
        <v>393</v>
      </c>
      <c r="J2050" s="9" t="s">
        <v>4451</v>
      </c>
      <c r="K2050" s="9" t="s">
        <v>215</v>
      </c>
      <c r="L2050" s="9" t="s">
        <v>351</v>
      </c>
      <c r="M2050" s="9" t="s">
        <v>990</v>
      </c>
      <c r="N2050" s="9" t="s">
        <v>196</v>
      </c>
      <c r="O2050" s="9" t="s">
        <v>176</v>
      </c>
      <c r="P2050" s="9" t="s">
        <v>228</v>
      </c>
      <c r="Q2050" s="9" t="s">
        <v>219</v>
      </c>
      <c r="R2050" s="9">
        <v>0</v>
      </c>
      <c r="S2050" s="9">
        <v>18</v>
      </c>
      <c r="U2050" s="9" t="s">
        <v>376</v>
      </c>
      <c r="X2050" s="9">
        <f>INDEX(SLA_Policy!$D$2:$D$5,MATCH(F2050,SLA_Policy!$A$2:$A$5,0))</f>
        <v>72</v>
      </c>
      <c r="Y2050" s="9" t="str">
        <f>IF(E2050="Cancelled","Excluded",IF(D2050="",IF((SLA_Policy!$B$8-B2050)*24&gt;X2050,"Open - Breached","Open - On Track"),IF((D2050-B2050)*24&lt;=X2050,"Met","Breached")))</f>
        <v>Met</v>
      </c>
    </row>
    <row r="2051" spans="1:25" x14ac:dyDescent="0.25">
      <c r="A2051" s="9" t="s">
        <v>4452</v>
      </c>
      <c r="B2051" s="23">
        <v>45986.295833333301</v>
      </c>
      <c r="C2051" s="23">
        <v>45986.398611111101</v>
      </c>
      <c r="D2051" s="23">
        <v>45992.3527777778</v>
      </c>
      <c r="E2051" s="9" t="s">
        <v>212</v>
      </c>
      <c r="F2051" s="9" t="s">
        <v>188</v>
      </c>
      <c r="G2051" s="9" t="s">
        <v>236</v>
      </c>
      <c r="H2051" s="9" t="s">
        <v>163</v>
      </c>
      <c r="I2051" s="9" t="s">
        <v>315</v>
      </c>
      <c r="J2051" s="9" t="s">
        <v>4453</v>
      </c>
      <c r="K2051" s="9" t="s">
        <v>246</v>
      </c>
      <c r="L2051" s="9" t="s">
        <v>311</v>
      </c>
      <c r="M2051" s="9" t="s">
        <v>4454</v>
      </c>
      <c r="N2051" s="9" t="s">
        <v>196</v>
      </c>
      <c r="O2051" s="9" t="s">
        <v>180</v>
      </c>
      <c r="P2051" s="9" t="s">
        <v>278</v>
      </c>
      <c r="Q2051" s="9" t="s">
        <v>219</v>
      </c>
      <c r="R2051" s="9">
        <v>0</v>
      </c>
      <c r="S2051" s="9">
        <v>57</v>
      </c>
      <c r="T2051" s="9" t="s">
        <v>220</v>
      </c>
      <c r="U2051" s="9" t="s">
        <v>242</v>
      </c>
      <c r="X2051" s="9">
        <f>INDEX(SLA_Policy!$D$2:$D$5,MATCH(F2051,SLA_Policy!$A$2:$A$5,0))</f>
        <v>72</v>
      </c>
      <c r="Y2051" s="9" t="str">
        <f>IF(E2051="Cancelled","Excluded",IF(D2051="",IF((SLA_Policy!$B$8-B2051)*24&gt;X2051,"Open - Breached","Open - On Track"),IF((D2051-B2051)*24&lt;=X2051,"Met","Breached")))</f>
        <v>Breached</v>
      </c>
    </row>
    <row r="2052" spans="1:25" x14ac:dyDescent="0.25">
      <c r="A2052" s="9" t="s">
        <v>4455</v>
      </c>
      <c r="B2052" s="23">
        <v>45986.3215277778</v>
      </c>
      <c r="C2052" s="23">
        <v>45986.322222222203</v>
      </c>
      <c r="D2052" s="23">
        <v>45986.704166666699</v>
      </c>
      <c r="E2052" s="9" t="s">
        <v>212</v>
      </c>
      <c r="F2052" s="9" t="s">
        <v>188</v>
      </c>
      <c r="G2052" s="9" t="s">
        <v>213</v>
      </c>
      <c r="H2052" s="9" t="s">
        <v>88</v>
      </c>
      <c r="I2052" s="9" t="s">
        <v>268</v>
      </c>
      <c r="J2052" s="9" t="s">
        <v>4456</v>
      </c>
      <c r="K2052" s="9" t="s">
        <v>246</v>
      </c>
      <c r="L2052" s="9" t="s">
        <v>311</v>
      </c>
      <c r="M2052" s="9" t="s">
        <v>639</v>
      </c>
      <c r="N2052" s="9" t="s">
        <v>198</v>
      </c>
      <c r="O2052" s="9" t="s">
        <v>178</v>
      </c>
      <c r="P2052" s="9" t="s">
        <v>321</v>
      </c>
      <c r="Q2052" s="9" t="s">
        <v>219</v>
      </c>
      <c r="R2052" s="9">
        <v>0</v>
      </c>
      <c r="S2052" s="9">
        <v>18</v>
      </c>
      <c r="T2052" s="9" t="s">
        <v>220</v>
      </c>
      <c r="U2052" s="9" t="s">
        <v>266</v>
      </c>
      <c r="X2052" s="9">
        <f>INDEX(SLA_Policy!$D$2:$D$5,MATCH(F2052,SLA_Policy!$A$2:$A$5,0))</f>
        <v>72</v>
      </c>
      <c r="Y2052" s="9" t="str">
        <f>IF(E2052="Cancelled","Excluded",IF(D2052="",IF((SLA_Policy!$B$8-B2052)*24&gt;X2052,"Open - Breached","Open - On Track"),IF((D2052-B2052)*24&lt;=X2052,"Met","Breached")))</f>
        <v>Met</v>
      </c>
    </row>
    <row r="2053" spans="1:25" x14ac:dyDescent="0.25">
      <c r="A2053" s="9" t="s">
        <v>4457</v>
      </c>
      <c r="B2053" s="23">
        <v>45986.341666666704</v>
      </c>
      <c r="C2053" s="23">
        <v>45986.432638888902</v>
      </c>
      <c r="D2053" s="23">
        <v>45987.410416666702</v>
      </c>
      <c r="E2053" s="9" t="s">
        <v>212</v>
      </c>
      <c r="F2053" s="9" t="s">
        <v>189</v>
      </c>
      <c r="G2053" s="9" t="s">
        <v>236</v>
      </c>
      <c r="H2053" s="9" t="s">
        <v>167</v>
      </c>
      <c r="I2053" s="9" t="s">
        <v>255</v>
      </c>
      <c r="J2053" s="9" t="s">
        <v>4458</v>
      </c>
      <c r="K2053" s="9" t="s">
        <v>303</v>
      </c>
      <c r="L2053" s="9" t="s">
        <v>282</v>
      </c>
      <c r="M2053" s="9" t="s">
        <v>1209</v>
      </c>
      <c r="N2053" s="9" t="s">
        <v>197</v>
      </c>
      <c r="O2053" s="9" t="s">
        <v>176</v>
      </c>
      <c r="P2053" s="9" t="s">
        <v>570</v>
      </c>
      <c r="Q2053" s="9" t="s">
        <v>219</v>
      </c>
      <c r="R2053" s="9">
        <v>0</v>
      </c>
      <c r="S2053" s="9">
        <v>32</v>
      </c>
      <c r="U2053" s="9" t="s">
        <v>242</v>
      </c>
      <c r="X2053" s="9">
        <f>INDEX(SLA_Policy!$D$2:$D$5,MATCH(F2053,SLA_Policy!$A$2:$A$5,0))</f>
        <v>120</v>
      </c>
      <c r="Y2053" s="9" t="str">
        <f>IF(E2053="Cancelled","Excluded",IF(D2053="",IF((SLA_Policy!$B$8-B2053)*24&gt;X2053,"Open - Breached","Open - On Track"),IF((D2053-B2053)*24&lt;=X2053,"Met","Breached")))</f>
        <v>Met</v>
      </c>
    </row>
    <row r="2054" spans="1:25" x14ac:dyDescent="0.25">
      <c r="A2054" s="9" t="s">
        <v>4459</v>
      </c>
      <c r="B2054" s="23">
        <v>45986.343055555597</v>
      </c>
      <c r="C2054" s="23">
        <v>45986.400000000001</v>
      </c>
      <c r="D2054" s="23">
        <v>45986.586111111101</v>
      </c>
      <c r="E2054" s="9" t="s">
        <v>212</v>
      </c>
      <c r="F2054" s="9" t="s">
        <v>188</v>
      </c>
      <c r="G2054" s="9" t="s">
        <v>213</v>
      </c>
      <c r="H2054" s="9" t="s">
        <v>163</v>
      </c>
      <c r="I2054" s="9" t="s">
        <v>250</v>
      </c>
      <c r="J2054" s="9" t="s">
        <v>935</v>
      </c>
      <c r="K2054" s="9" t="s">
        <v>246</v>
      </c>
      <c r="L2054" s="9" t="s">
        <v>311</v>
      </c>
      <c r="M2054" s="9" t="s">
        <v>4460</v>
      </c>
      <c r="N2054" s="9" t="s">
        <v>197</v>
      </c>
      <c r="O2054" s="9" t="s">
        <v>176</v>
      </c>
      <c r="P2054" s="9" t="s">
        <v>253</v>
      </c>
      <c r="Q2054" s="9" t="s">
        <v>219</v>
      </c>
      <c r="R2054" s="9">
        <v>0</v>
      </c>
      <c r="S2054" s="9">
        <v>17</v>
      </c>
      <c r="T2054" s="9" t="s">
        <v>229</v>
      </c>
      <c r="U2054" s="9" t="s">
        <v>230</v>
      </c>
      <c r="X2054" s="9">
        <f>INDEX(SLA_Policy!$D$2:$D$5,MATCH(F2054,SLA_Policy!$A$2:$A$5,0))</f>
        <v>72</v>
      </c>
      <c r="Y2054" s="9" t="str">
        <f>IF(E2054="Cancelled","Excluded",IF(D2054="",IF((SLA_Policy!$B$8-B2054)*24&gt;X2054,"Open - Breached","Open - On Track"),IF((D2054-B2054)*24&lt;=X2054,"Met","Breached")))</f>
        <v>Met</v>
      </c>
    </row>
    <row r="2055" spans="1:25" x14ac:dyDescent="0.25">
      <c r="A2055" s="9" t="s">
        <v>4461</v>
      </c>
      <c r="B2055" s="23">
        <v>45986.343055555597</v>
      </c>
      <c r="C2055" s="23">
        <v>45986.409722222197</v>
      </c>
      <c r="D2055" s="23">
        <v>45986.485416666699</v>
      </c>
      <c r="E2055" s="9" t="s">
        <v>212</v>
      </c>
      <c r="F2055" s="9" t="s">
        <v>188</v>
      </c>
      <c r="G2055" s="9" t="s">
        <v>213</v>
      </c>
      <c r="H2055" s="9" t="s">
        <v>162</v>
      </c>
      <c r="I2055" s="9" t="s">
        <v>393</v>
      </c>
      <c r="J2055" s="9" t="s">
        <v>2951</v>
      </c>
      <c r="K2055" s="9" t="s">
        <v>246</v>
      </c>
      <c r="L2055" s="9" t="s">
        <v>307</v>
      </c>
      <c r="M2055" s="9" t="s">
        <v>2969</v>
      </c>
      <c r="N2055" s="9" t="s">
        <v>196</v>
      </c>
      <c r="O2055" s="9" t="s">
        <v>176</v>
      </c>
      <c r="P2055" s="9" t="s">
        <v>570</v>
      </c>
      <c r="Q2055" s="9" t="s">
        <v>219</v>
      </c>
      <c r="R2055" s="9">
        <v>0</v>
      </c>
      <c r="S2055" s="9">
        <v>15</v>
      </c>
      <c r="U2055" s="9" t="s">
        <v>661</v>
      </c>
      <c r="W2055" s="9">
        <v>2</v>
      </c>
      <c r="X2055" s="9">
        <f>INDEX(SLA_Policy!$D$2:$D$5,MATCH(F2055,SLA_Policy!$A$2:$A$5,0))</f>
        <v>72</v>
      </c>
      <c r="Y2055" s="9" t="str">
        <f>IF(E2055="Cancelled","Excluded",IF(D2055="",IF((SLA_Policy!$B$8-B2055)*24&gt;X2055,"Open - Breached","Open - On Track"),IF((D2055-B2055)*24&lt;=X2055,"Met","Breached")))</f>
        <v>Met</v>
      </c>
    </row>
    <row r="2056" spans="1:25" x14ac:dyDescent="0.25">
      <c r="A2056" s="9" t="s">
        <v>4462</v>
      </c>
      <c r="B2056" s="23">
        <v>45986.347222222197</v>
      </c>
      <c r="C2056" s="23">
        <v>45986.363888888904</v>
      </c>
      <c r="D2056" s="23">
        <v>45986.459027777797</v>
      </c>
      <c r="E2056" s="9" t="s">
        <v>212</v>
      </c>
      <c r="F2056" s="9" t="s">
        <v>186</v>
      </c>
      <c r="G2056" s="9" t="s">
        <v>213</v>
      </c>
      <c r="H2056" s="9" t="s">
        <v>162</v>
      </c>
      <c r="I2056" s="9" t="s">
        <v>244</v>
      </c>
      <c r="J2056" s="9" t="s">
        <v>518</v>
      </c>
      <c r="K2056" s="9" t="s">
        <v>215</v>
      </c>
      <c r="L2056" s="9" t="s">
        <v>226</v>
      </c>
      <c r="M2056" s="9" t="s">
        <v>636</v>
      </c>
      <c r="N2056" s="9" t="s">
        <v>196</v>
      </c>
      <c r="O2056" s="9" t="s">
        <v>179</v>
      </c>
      <c r="P2056" s="9" t="s">
        <v>264</v>
      </c>
      <c r="Q2056" s="9" t="s">
        <v>273</v>
      </c>
      <c r="R2056" s="9">
        <v>0</v>
      </c>
      <c r="S2056" s="9">
        <v>12</v>
      </c>
      <c r="U2056" s="9" t="s">
        <v>248</v>
      </c>
      <c r="X2056" s="9">
        <f>INDEX(SLA_Policy!$D$2:$D$5,MATCH(F2056,SLA_Policy!$A$2:$A$5,0))</f>
        <v>4</v>
      </c>
      <c r="Y2056" s="9" t="str">
        <f>IF(E2056="Cancelled","Excluded",IF(D2056="",IF((SLA_Policy!$B$8-B2056)*24&gt;X2056,"Open - Breached","Open - On Track"),IF((D2056-B2056)*24&lt;=X2056,"Met","Breached")))</f>
        <v>Met</v>
      </c>
    </row>
    <row r="2057" spans="1:25" x14ac:dyDescent="0.25">
      <c r="A2057" s="9" t="s">
        <v>4463</v>
      </c>
      <c r="B2057" s="23">
        <v>45986.356249999997</v>
      </c>
      <c r="C2057" s="23">
        <v>45986.397916666698</v>
      </c>
      <c r="D2057" s="23">
        <v>45986.559027777803</v>
      </c>
      <c r="E2057" s="9" t="s">
        <v>212</v>
      </c>
      <c r="F2057" s="9" t="s">
        <v>189</v>
      </c>
      <c r="G2057" s="9" t="s">
        <v>213</v>
      </c>
      <c r="H2057" s="9" t="s">
        <v>161</v>
      </c>
      <c r="I2057" s="9" t="s">
        <v>389</v>
      </c>
      <c r="J2057" s="9" t="s">
        <v>4464</v>
      </c>
      <c r="K2057" s="9" t="s">
        <v>215</v>
      </c>
      <c r="L2057" s="9" t="s">
        <v>293</v>
      </c>
      <c r="M2057" s="9" t="s">
        <v>2965</v>
      </c>
      <c r="N2057" s="9" t="s">
        <v>199</v>
      </c>
      <c r="O2057" s="9" t="s">
        <v>177</v>
      </c>
      <c r="P2057" s="9" t="s">
        <v>300</v>
      </c>
      <c r="Q2057" s="9" t="s">
        <v>219</v>
      </c>
      <c r="R2057" s="9">
        <v>0</v>
      </c>
      <c r="S2057" s="9">
        <v>7</v>
      </c>
      <c r="U2057" s="9" t="s">
        <v>290</v>
      </c>
      <c r="X2057" s="9">
        <f>INDEX(SLA_Policy!$D$2:$D$5,MATCH(F2057,SLA_Policy!$A$2:$A$5,0))</f>
        <v>120</v>
      </c>
      <c r="Y2057" s="9" t="str">
        <f>IF(E2057="Cancelled","Excluded",IF(D2057="",IF((SLA_Policy!$B$8-B2057)*24&gt;X2057,"Open - Breached","Open - On Track"),IF((D2057-B2057)*24&lt;=X2057,"Met","Breached")))</f>
        <v>Met</v>
      </c>
    </row>
    <row r="2058" spans="1:25" x14ac:dyDescent="0.25">
      <c r="A2058" s="9" t="s">
        <v>4465</v>
      </c>
      <c r="B2058" s="23">
        <v>45986.360416666699</v>
      </c>
      <c r="C2058" s="23">
        <v>45986.380555555603</v>
      </c>
      <c r="D2058" s="23">
        <v>45987.404861111099</v>
      </c>
      <c r="E2058" s="9" t="s">
        <v>212</v>
      </c>
      <c r="F2058" s="9" t="s">
        <v>188</v>
      </c>
      <c r="G2058" s="9" t="s">
        <v>236</v>
      </c>
      <c r="H2058" s="9" t="s">
        <v>161</v>
      </c>
      <c r="I2058" s="9" t="s">
        <v>237</v>
      </c>
      <c r="J2058" s="9" t="s">
        <v>4466</v>
      </c>
      <c r="K2058" s="9" t="s">
        <v>239</v>
      </c>
      <c r="L2058" s="9" t="s">
        <v>282</v>
      </c>
      <c r="M2058" s="9" t="s">
        <v>1484</v>
      </c>
      <c r="N2058" s="9" t="s">
        <v>196</v>
      </c>
      <c r="O2058" s="9" t="s">
        <v>179</v>
      </c>
      <c r="P2058" s="9" t="s">
        <v>264</v>
      </c>
      <c r="Q2058" s="9" t="s">
        <v>219</v>
      </c>
      <c r="R2058" s="9">
        <v>0</v>
      </c>
      <c r="S2058" s="9">
        <v>10</v>
      </c>
      <c r="U2058" s="9" t="s">
        <v>242</v>
      </c>
      <c r="X2058" s="9">
        <f>INDEX(SLA_Policy!$D$2:$D$5,MATCH(F2058,SLA_Policy!$A$2:$A$5,0))</f>
        <v>72</v>
      </c>
      <c r="Y2058" s="9" t="str">
        <f>IF(E2058="Cancelled","Excluded",IF(D2058="",IF((SLA_Policy!$B$8-B2058)*24&gt;X2058,"Open - Breached","Open - On Track"),IF((D2058-B2058)*24&lt;=X2058,"Met","Breached")))</f>
        <v>Met</v>
      </c>
    </row>
    <row r="2059" spans="1:25" x14ac:dyDescent="0.25">
      <c r="A2059" s="9" t="s">
        <v>4467</v>
      </c>
      <c r="B2059" s="23">
        <v>45986.363888888904</v>
      </c>
      <c r="C2059" s="23">
        <v>45986.3840277778</v>
      </c>
      <c r="D2059" s="23">
        <v>45986.679166666698</v>
      </c>
      <c r="E2059" s="9" t="s">
        <v>212</v>
      </c>
      <c r="F2059" s="9" t="s">
        <v>188</v>
      </c>
      <c r="G2059" s="9" t="s">
        <v>213</v>
      </c>
      <c r="H2059" s="9" t="s">
        <v>163</v>
      </c>
      <c r="I2059" s="9" t="s">
        <v>250</v>
      </c>
      <c r="J2059" s="9" t="s">
        <v>4468</v>
      </c>
      <c r="K2059" s="9" t="s">
        <v>303</v>
      </c>
      <c r="L2059" s="9" t="s">
        <v>307</v>
      </c>
      <c r="M2059" s="9" t="s">
        <v>544</v>
      </c>
      <c r="N2059" s="9" t="s">
        <v>199</v>
      </c>
      <c r="O2059" s="9" t="s">
        <v>176</v>
      </c>
      <c r="P2059" s="9" t="s">
        <v>228</v>
      </c>
      <c r="Q2059" s="9" t="s">
        <v>219</v>
      </c>
      <c r="R2059" s="9">
        <v>0</v>
      </c>
      <c r="S2059" s="9">
        <v>59</v>
      </c>
      <c r="T2059" s="9" t="s">
        <v>136</v>
      </c>
      <c r="U2059" s="9" t="s">
        <v>230</v>
      </c>
      <c r="W2059" s="9">
        <v>4</v>
      </c>
      <c r="X2059" s="9">
        <f>INDEX(SLA_Policy!$D$2:$D$5,MATCH(F2059,SLA_Policy!$A$2:$A$5,0))</f>
        <v>72</v>
      </c>
      <c r="Y2059" s="9" t="str">
        <f>IF(E2059="Cancelled","Excluded",IF(D2059="",IF((SLA_Policy!$B$8-B2059)*24&gt;X2059,"Open - Breached","Open - On Track"),IF((D2059-B2059)*24&lt;=X2059,"Met","Breached")))</f>
        <v>Met</v>
      </c>
    </row>
    <row r="2060" spans="1:25" x14ac:dyDescent="0.25">
      <c r="A2060" s="9" t="s">
        <v>4469</v>
      </c>
      <c r="B2060" s="23">
        <v>45986.368055555598</v>
      </c>
      <c r="C2060" s="23">
        <v>45986.399305555598</v>
      </c>
      <c r="D2060" s="23">
        <v>45986.490277777797</v>
      </c>
      <c r="E2060" s="9" t="s">
        <v>212</v>
      </c>
      <c r="F2060" s="9" t="s">
        <v>188</v>
      </c>
      <c r="G2060" s="9" t="s">
        <v>213</v>
      </c>
      <c r="H2060" s="9" t="s">
        <v>162</v>
      </c>
      <c r="I2060" s="9" t="s">
        <v>393</v>
      </c>
      <c r="J2060" s="9" t="s">
        <v>4470</v>
      </c>
      <c r="K2060" s="9" t="s">
        <v>262</v>
      </c>
      <c r="L2060" s="9" t="s">
        <v>104</v>
      </c>
      <c r="M2060" s="9" t="s">
        <v>2153</v>
      </c>
      <c r="N2060" s="9" t="s">
        <v>197</v>
      </c>
      <c r="O2060" s="9" t="s">
        <v>176</v>
      </c>
      <c r="P2060" s="9" t="s">
        <v>503</v>
      </c>
      <c r="Q2060" s="9" t="s">
        <v>219</v>
      </c>
      <c r="R2060" s="9">
        <v>0</v>
      </c>
      <c r="S2060" s="9">
        <v>13</v>
      </c>
      <c r="U2060" s="9" t="s">
        <v>266</v>
      </c>
      <c r="W2060" s="9">
        <v>4</v>
      </c>
      <c r="X2060" s="9">
        <f>INDEX(SLA_Policy!$D$2:$D$5,MATCH(F2060,SLA_Policy!$A$2:$A$5,0))</f>
        <v>72</v>
      </c>
      <c r="Y2060" s="9" t="str">
        <f>IF(E2060="Cancelled","Excluded",IF(D2060="",IF((SLA_Policy!$B$8-B2060)*24&gt;X2060,"Open - Breached","Open - On Track"),IF((D2060-B2060)*24&lt;=X2060,"Met","Breached")))</f>
        <v>Met</v>
      </c>
    </row>
    <row r="2061" spans="1:25" x14ac:dyDescent="0.25">
      <c r="A2061" s="9" t="s">
        <v>4471</v>
      </c>
      <c r="B2061" s="23">
        <v>45986.369444444397</v>
      </c>
      <c r="C2061" s="23">
        <v>45986.382638888899</v>
      </c>
      <c r="D2061" s="23">
        <v>45986.5493055556</v>
      </c>
      <c r="E2061" s="9" t="s">
        <v>212</v>
      </c>
      <c r="F2061" s="9" t="s">
        <v>187</v>
      </c>
      <c r="G2061" s="9" t="s">
        <v>213</v>
      </c>
      <c r="H2061" s="9" t="s">
        <v>167</v>
      </c>
      <c r="I2061" s="9" t="s">
        <v>536</v>
      </c>
      <c r="J2061" s="9" t="s">
        <v>4472</v>
      </c>
      <c r="K2061" s="9" t="s">
        <v>225</v>
      </c>
      <c r="L2061" s="9" t="s">
        <v>311</v>
      </c>
      <c r="M2061" s="9" t="s">
        <v>4473</v>
      </c>
      <c r="N2061" s="9" t="s">
        <v>197</v>
      </c>
      <c r="O2061" s="9" t="s">
        <v>180</v>
      </c>
      <c r="P2061" s="9" t="s">
        <v>278</v>
      </c>
      <c r="Q2061" s="9" t="s">
        <v>273</v>
      </c>
      <c r="R2061" s="9">
        <v>0</v>
      </c>
      <c r="S2061" s="9">
        <v>132</v>
      </c>
      <c r="T2061" s="9" t="s">
        <v>322</v>
      </c>
      <c r="U2061" s="9" t="s">
        <v>266</v>
      </c>
      <c r="W2061" s="9">
        <v>3</v>
      </c>
      <c r="X2061" s="9">
        <f>INDEX(SLA_Policy!$D$2:$D$5,MATCH(F2061,SLA_Policy!$A$2:$A$5,0))</f>
        <v>8</v>
      </c>
      <c r="Y2061" s="9" t="str">
        <f>IF(E2061="Cancelled","Excluded",IF(D2061="",IF((SLA_Policy!$B$8-B2061)*24&gt;X2061,"Open - Breached","Open - On Track"),IF((D2061-B2061)*24&lt;=X2061,"Met","Breached")))</f>
        <v>Met</v>
      </c>
    </row>
    <row r="2062" spans="1:25" x14ac:dyDescent="0.25">
      <c r="A2062" s="9" t="s">
        <v>4474</v>
      </c>
      <c r="B2062" s="23">
        <v>45986.374305555597</v>
      </c>
      <c r="C2062" s="23">
        <v>45986.402083333298</v>
      </c>
      <c r="D2062" s="23">
        <v>45986.71875</v>
      </c>
      <c r="E2062" s="9" t="s">
        <v>212</v>
      </c>
      <c r="F2062" s="9" t="s">
        <v>187</v>
      </c>
      <c r="G2062" s="9" t="s">
        <v>213</v>
      </c>
      <c r="H2062" s="9" t="s">
        <v>162</v>
      </c>
      <c r="I2062" s="9" t="s">
        <v>345</v>
      </c>
      <c r="J2062" s="9" t="s">
        <v>4475</v>
      </c>
      <c r="K2062" s="9" t="s">
        <v>246</v>
      </c>
      <c r="L2062" s="9" t="s">
        <v>216</v>
      </c>
      <c r="M2062" s="9" t="s">
        <v>1785</v>
      </c>
      <c r="N2062" s="9" t="s">
        <v>197</v>
      </c>
      <c r="O2062" s="9" t="s">
        <v>116</v>
      </c>
      <c r="P2062" s="9" t="s">
        <v>295</v>
      </c>
      <c r="Q2062" s="9" t="s">
        <v>219</v>
      </c>
      <c r="R2062" s="9">
        <v>0</v>
      </c>
      <c r="S2062" s="9">
        <v>37</v>
      </c>
      <c r="U2062" s="9" t="s">
        <v>248</v>
      </c>
      <c r="X2062" s="9">
        <f>INDEX(SLA_Policy!$D$2:$D$5,MATCH(F2062,SLA_Policy!$A$2:$A$5,0))</f>
        <v>8</v>
      </c>
      <c r="Y2062" s="9" t="str">
        <f>IF(E2062="Cancelled","Excluded",IF(D2062="",IF((SLA_Policy!$B$8-B2062)*24&gt;X2062,"Open - Breached","Open - On Track"),IF((D2062-B2062)*24&lt;=X2062,"Met","Breached")))</f>
        <v>Breached</v>
      </c>
    </row>
    <row r="2063" spans="1:25" x14ac:dyDescent="0.25">
      <c r="A2063" s="9" t="s">
        <v>4476</v>
      </c>
      <c r="B2063" s="23">
        <v>45986.398611111101</v>
      </c>
      <c r="C2063" s="23">
        <v>45986.537499999999</v>
      </c>
      <c r="D2063" s="23">
        <v>45987.397916666698</v>
      </c>
      <c r="E2063" s="9" t="s">
        <v>212</v>
      </c>
      <c r="F2063" s="9" t="s">
        <v>189</v>
      </c>
      <c r="G2063" s="9" t="s">
        <v>236</v>
      </c>
      <c r="H2063" s="9" t="s">
        <v>163</v>
      </c>
      <c r="I2063" s="9" t="s">
        <v>327</v>
      </c>
      <c r="J2063" s="9" t="s">
        <v>328</v>
      </c>
      <c r="K2063" s="9" t="s">
        <v>303</v>
      </c>
      <c r="L2063" s="9" t="s">
        <v>216</v>
      </c>
      <c r="M2063" s="9" t="s">
        <v>4477</v>
      </c>
      <c r="N2063" s="9" t="s">
        <v>196</v>
      </c>
      <c r="O2063" s="9" t="s">
        <v>176</v>
      </c>
      <c r="P2063" s="9" t="s">
        <v>419</v>
      </c>
      <c r="Q2063" s="9" t="s">
        <v>219</v>
      </c>
      <c r="R2063" s="9">
        <v>0</v>
      </c>
      <c r="S2063" s="9">
        <v>58</v>
      </c>
      <c r="U2063" s="9" t="s">
        <v>242</v>
      </c>
      <c r="X2063" s="9">
        <f>INDEX(SLA_Policy!$D$2:$D$5,MATCH(F2063,SLA_Policy!$A$2:$A$5,0))</f>
        <v>120</v>
      </c>
      <c r="Y2063" s="9" t="str">
        <f>IF(E2063="Cancelled","Excluded",IF(D2063="",IF((SLA_Policy!$B$8-B2063)*24&gt;X2063,"Open - Breached","Open - On Track"),IF((D2063-B2063)*24&lt;=X2063,"Met","Breached")))</f>
        <v>Met</v>
      </c>
    </row>
    <row r="2064" spans="1:25" x14ac:dyDescent="0.25">
      <c r="A2064" s="9" t="s">
        <v>4478</v>
      </c>
      <c r="B2064" s="23">
        <v>45986.406944444498</v>
      </c>
      <c r="C2064" s="23">
        <v>45986.448611111096</v>
      </c>
      <c r="D2064" s="23">
        <v>45987.375694444498</v>
      </c>
      <c r="E2064" s="9" t="s">
        <v>212</v>
      </c>
      <c r="F2064" s="9" t="s">
        <v>188</v>
      </c>
      <c r="G2064" s="9" t="s">
        <v>213</v>
      </c>
      <c r="H2064" s="9" t="s">
        <v>166</v>
      </c>
      <c r="I2064" s="9" t="s">
        <v>398</v>
      </c>
      <c r="J2064" s="9" t="s">
        <v>4479</v>
      </c>
      <c r="K2064" s="9" t="s">
        <v>246</v>
      </c>
      <c r="L2064" s="9" t="s">
        <v>104</v>
      </c>
      <c r="M2064" s="9" t="s">
        <v>2915</v>
      </c>
      <c r="N2064" s="9" t="s">
        <v>196</v>
      </c>
      <c r="O2064" s="9" t="s">
        <v>181</v>
      </c>
      <c r="P2064" s="9" t="s">
        <v>445</v>
      </c>
      <c r="Q2064" s="9" t="s">
        <v>219</v>
      </c>
      <c r="R2064" s="9">
        <v>0</v>
      </c>
      <c r="S2064" s="9">
        <v>34</v>
      </c>
      <c r="U2064" s="9" t="s">
        <v>290</v>
      </c>
      <c r="X2064" s="9">
        <f>INDEX(SLA_Policy!$D$2:$D$5,MATCH(F2064,SLA_Policy!$A$2:$A$5,0))</f>
        <v>72</v>
      </c>
      <c r="Y2064" s="9" t="str">
        <f>IF(E2064="Cancelled","Excluded",IF(D2064="",IF((SLA_Policy!$B$8-B2064)*24&gt;X2064,"Open - Breached","Open - On Track"),IF((D2064-B2064)*24&lt;=X2064,"Met","Breached")))</f>
        <v>Met</v>
      </c>
    </row>
    <row r="2065" spans="1:25" x14ac:dyDescent="0.25">
      <c r="A2065" s="9" t="s">
        <v>4480</v>
      </c>
      <c r="B2065" s="23">
        <v>45986.409722222197</v>
      </c>
      <c r="C2065" s="23">
        <v>45986.420833333301</v>
      </c>
      <c r="D2065" s="23">
        <v>45987.345138888901</v>
      </c>
      <c r="E2065" s="9" t="s">
        <v>212</v>
      </c>
      <c r="F2065" s="9" t="s">
        <v>188</v>
      </c>
      <c r="G2065" s="9" t="s">
        <v>213</v>
      </c>
      <c r="H2065" s="9" t="s">
        <v>167</v>
      </c>
      <c r="I2065" s="9" t="s">
        <v>684</v>
      </c>
      <c r="J2065" s="9" t="s">
        <v>4481</v>
      </c>
      <c r="K2065" s="9" t="s">
        <v>225</v>
      </c>
      <c r="L2065" s="9" t="s">
        <v>104</v>
      </c>
      <c r="M2065" s="9" t="s">
        <v>4482</v>
      </c>
      <c r="N2065" s="9" t="s">
        <v>197</v>
      </c>
      <c r="O2065" s="9" t="s">
        <v>116</v>
      </c>
      <c r="P2065" s="9" t="s">
        <v>295</v>
      </c>
      <c r="Q2065" s="9" t="s">
        <v>219</v>
      </c>
      <c r="R2065" s="9">
        <v>0</v>
      </c>
      <c r="S2065" s="9">
        <v>12</v>
      </c>
      <c r="U2065" s="9" t="s">
        <v>290</v>
      </c>
      <c r="X2065" s="9">
        <f>INDEX(SLA_Policy!$D$2:$D$5,MATCH(F2065,SLA_Policy!$A$2:$A$5,0))</f>
        <v>72</v>
      </c>
      <c r="Y2065" s="9" t="str">
        <f>IF(E2065="Cancelled","Excluded",IF(D2065="",IF((SLA_Policy!$B$8-B2065)*24&gt;X2065,"Open - Breached","Open - On Track"),IF((D2065-B2065)*24&lt;=X2065,"Met","Breached")))</f>
        <v>Met</v>
      </c>
    </row>
    <row r="2066" spans="1:25" x14ac:dyDescent="0.25">
      <c r="A2066" s="9" t="s">
        <v>4483</v>
      </c>
      <c r="B2066" s="23">
        <v>45986.420138888898</v>
      </c>
      <c r="C2066" s="23">
        <v>45986.421527777798</v>
      </c>
      <c r="D2066" s="23">
        <v>45986.655555555597</v>
      </c>
      <c r="E2066" s="9" t="s">
        <v>212</v>
      </c>
      <c r="F2066" s="9" t="s">
        <v>188</v>
      </c>
      <c r="G2066" s="9" t="s">
        <v>213</v>
      </c>
      <c r="H2066" s="9" t="s">
        <v>167</v>
      </c>
      <c r="I2066" s="9" t="s">
        <v>362</v>
      </c>
      <c r="J2066" s="9" t="s">
        <v>752</v>
      </c>
      <c r="K2066" s="9" t="s">
        <v>262</v>
      </c>
      <c r="L2066" s="9" t="s">
        <v>282</v>
      </c>
      <c r="M2066" s="9" t="s">
        <v>1716</v>
      </c>
      <c r="N2066" s="9" t="s">
        <v>200</v>
      </c>
      <c r="O2066" s="9" t="s">
        <v>116</v>
      </c>
      <c r="P2066" s="9" t="s">
        <v>258</v>
      </c>
      <c r="Q2066" s="9" t="s">
        <v>219</v>
      </c>
      <c r="R2066" s="9">
        <v>0</v>
      </c>
      <c r="S2066" s="9">
        <v>22</v>
      </c>
      <c r="T2066" s="9" t="s">
        <v>136</v>
      </c>
      <c r="U2066" s="9" t="s">
        <v>248</v>
      </c>
      <c r="W2066" s="9">
        <v>5</v>
      </c>
      <c r="X2066" s="9">
        <f>INDEX(SLA_Policy!$D$2:$D$5,MATCH(F2066,SLA_Policy!$A$2:$A$5,0))</f>
        <v>72</v>
      </c>
      <c r="Y2066" s="9" t="str">
        <f>IF(E2066="Cancelled","Excluded",IF(D2066="",IF((SLA_Policy!$B$8-B2066)*24&gt;X2066,"Open - Breached","Open - On Track"),IF((D2066-B2066)*24&lt;=X2066,"Met","Breached")))</f>
        <v>Met</v>
      </c>
    </row>
    <row r="2067" spans="1:25" x14ac:dyDescent="0.25">
      <c r="A2067" s="9" t="s">
        <v>4484</v>
      </c>
      <c r="B2067" s="23">
        <v>45986.427777777797</v>
      </c>
      <c r="C2067" s="23">
        <v>45986.615277777797</v>
      </c>
      <c r="D2067" s="23">
        <v>45992.3305555556</v>
      </c>
      <c r="E2067" s="9" t="s">
        <v>212</v>
      </c>
      <c r="F2067" s="9" t="s">
        <v>189</v>
      </c>
      <c r="G2067" s="9" t="s">
        <v>213</v>
      </c>
      <c r="H2067" s="9" t="s">
        <v>162</v>
      </c>
      <c r="I2067" s="9" t="s">
        <v>244</v>
      </c>
      <c r="J2067" s="9" t="s">
        <v>3212</v>
      </c>
      <c r="K2067" s="9" t="s">
        <v>246</v>
      </c>
      <c r="L2067" s="9" t="s">
        <v>307</v>
      </c>
      <c r="M2067" s="9" t="s">
        <v>2203</v>
      </c>
      <c r="N2067" s="9" t="s">
        <v>196</v>
      </c>
      <c r="O2067" s="9" t="s">
        <v>179</v>
      </c>
      <c r="P2067" s="9" t="s">
        <v>284</v>
      </c>
      <c r="Q2067" s="9" t="s">
        <v>219</v>
      </c>
      <c r="R2067" s="9">
        <v>1</v>
      </c>
      <c r="S2067" s="9">
        <v>35</v>
      </c>
      <c r="U2067" s="9" t="s">
        <v>661</v>
      </c>
      <c r="X2067" s="9">
        <f>INDEX(SLA_Policy!$D$2:$D$5,MATCH(F2067,SLA_Policy!$A$2:$A$5,0))</f>
        <v>120</v>
      </c>
      <c r="Y2067" s="9" t="str">
        <f>IF(E2067="Cancelled","Excluded",IF(D2067="",IF((SLA_Policy!$B$8-B2067)*24&gt;X2067,"Open - Breached","Open - On Track"),IF((D2067-B2067)*24&lt;=X2067,"Met","Breached")))</f>
        <v>Breached</v>
      </c>
    </row>
    <row r="2068" spans="1:25" x14ac:dyDescent="0.25">
      <c r="A2068" s="9" t="s">
        <v>4485</v>
      </c>
      <c r="B2068" s="23">
        <v>45986.436805555597</v>
      </c>
      <c r="C2068" s="23">
        <v>45986.438194444498</v>
      </c>
      <c r="D2068" s="23">
        <v>45987.313194444498</v>
      </c>
      <c r="E2068" s="9" t="s">
        <v>212</v>
      </c>
      <c r="F2068" s="9" t="s">
        <v>187</v>
      </c>
      <c r="G2068" s="9" t="s">
        <v>213</v>
      </c>
      <c r="H2068" s="9" t="s">
        <v>167</v>
      </c>
      <c r="I2068" s="9" t="s">
        <v>536</v>
      </c>
      <c r="J2068" s="9" t="s">
        <v>995</v>
      </c>
      <c r="K2068" s="9" t="s">
        <v>225</v>
      </c>
      <c r="L2068" s="9" t="s">
        <v>216</v>
      </c>
      <c r="M2068" s="9" t="s">
        <v>1559</v>
      </c>
      <c r="N2068" s="9" t="s">
        <v>197</v>
      </c>
      <c r="O2068" s="9" t="s">
        <v>180</v>
      </c>
      <c r="P2068" s="9" t="s">
        <v>278</v>
      </c>
      <c r="Q2068" s="9" t="s">
        <v>273</v>
      </c>
      <c r="R2068" s="9">
        <v>0</v>
      </c>
      <c r="S2068" s="9">
        <v>67</v>
      </c>
      <c r="T2068" s="9" t="s">
        <v>136</v>
      </c>
      <c r="U2068" s="9" t="s">
        <v>248</v>
      </c>
      <c r="X2068" s="9">
        <f>INDEX(SLA_Policy!$D$2:$D$5,MATCH(F2068,SLA_Policy!$A$2:$A$5,0))</f>
        <v>8</v>
      </c>
      <c r="Y2068" s="9" t="str">
        <f>IF(E2068="Cancelled","Excluded",IF(D2068="",IF((SLA_Policy!$B$8-B2068)*24&gt;X2068,"Open - Breached","Open - On Track"),IF((D2068-B2068)*24&lt;=X2068,"Met","Breached")))</f>
        <v>Breached</v>
      </c>
    </row>
    <row r="2069" spans="1:25" x14ac:dyDescent="0.25">
      <c r="A2069" s="9" t="s">
        <v>4486</v>
      </c>
      <c r="B2069" s="23">
        <v>45986.4506944444</v>
      </c>
      <c r="C2069" s="23">
        <v>45986.456944444399</v>
      </c>
      <c r="D2069" s="23">
        <v>45987.384722222203</v>
      </c>
      <c r="E2069" s="9" t="s">
        <v>212</v>
      </c>
      <c r="F2069" s="9" t="s">
        <v>189</v>
      </c>
      <c r="G2069" s="9" t="s">
        <v>213</v>
      </c>
      <c r="H2069" s="9" t="s">
        <v>163</v>
      </c>
      <c r="I2069" s="9" t="s">
        <v>405</v>
      </c>
      <c r="J2069" s="9" t="s">
        <v>4487</v>
      </c>
      <c r="K2069" s="9" t="s">
        <v>215</v>
      </c>
      <c r="L2069" s="9" t="s">
        <v>351</v>
      </c>
      <c r="M2069" s="9" t="s">
        <v>1955</v>
      </c>
      <c r="N2069" s="9" t="s">
        <v>198</v>
      </c>
      <c r="O2069" s="9" t="s">
        <v>176</v>
      </c>
      <c r="P2069" s="9" t="s">
        <v>228</v>
      </c>
      <c r="Q2069" s="9" t="s">
        <v>219</v>
      </c>
      <c r="R2069" s="9">
        <v>0</v>
      </c>
      <c r="S2069" s="9">
        <v>32</v>
      </c>
      <c r="U2069" s="9" t="s">
        <v>376</v>
      </c>
      <c r="X2069" s="9">
        <f>INDEX(SLA_Policy!$D$2:$D$5,MATCH(F2069,SLA_Policy!$A$2:$A$5,0))</f>
        <v>120</v>
      </c>
      <c r="Y2069" s="9" t="str">
        <f>IF(E2069="Cancelled","Excluded",IF(D2069="",IF((SLA_Policy!$B$8-B2069)*24&gt;X2069,"Open - Breached","Open - On Track"),IF((D2069-B2069)*24&lt;=X2069,"Met","Breached")))</f>
        <v>Met</v>
      </c>
    </row>
    <row r="2070" spans="1:25" x14ac:dyDescent="0.25">
      <c r="A2070" s="9" t="s">
        <v>4488</v>
      </c>
      <c r="B2070" s="23">
        <v>45986.453472222202</v>
      </c>
      <c r="C2070" s="23">
        <v>45986.536805555603</v>
      </c>
      <c r="D2070" s="23">
        <v>45987.359722222202</v>
      </c>
      <c r="E2070" s="9" t="s">
        <v>212</v>
      </c>
      <c r="F2070" s="9" t="s">
        <v>188</v>
      </c>
      <c r="G2070" s="9" t="s">
        <v>213</v>
      </c>
      <c r="H2070" s="9" t="s">
        <v>166</v>
      </c>
      <c r="I2070" s="9" t="s">
        <v>286</v>
      </c>
      <c r="J2070" s="9" t="s">
        <v>383</v>
      </c>
      <c r="K2070" s="9" t="s">
        <v>303</v>
      </c>
      <c r="L2070" s="9" t="s">
        <v>311</v>
      </c>
      <c r="M2070" s="9" t="s">
        <v>1797</v>
      </c>
      <c r="N2070" s="9" t="s">
        <v>197</v>
      </c>
      <c r="O2070" s="9" t="s">
        <v>181</v>
      </c>
      <c r="P2070" s="9" t="s">
        <v>449</v>
      </c>
      <c r="Q2070" s="9" t="s">
        <v>219</v>
      </c>
      <c r="R2070" s="9">
        <v>0</v>
      </c>
      <c r="S2070" s="9">
        <v>11</v>
      </c>
      <c r="U2070" s="9" t="s">
        <v>376</v>
      </c>
      <c r="X2070" s="9">
        <f>INDEX(SLA_Policy!$D$2:$D$5,MATCH(F2070,SLA_Policy!$A$2:$A$5,0))</f>
        <v>72</v>
      </c>
      <c r="Y2070" s="9" t="str">
        <f>IF(E2070="Cancelled","Excluded",IF(D2070="",IF((SLA_Policy!$B$8-B2070)*24&gt;X2070,"Open - Breached","Open - On Track"),IF((D2070-B2070)*24&lt;=X2070,"Met","Breached")))</f>
        <v>Met</v>
      </c>
    </row>
    <row r="2071" spans="1:25" x14ac:dyDescent="0.25">
      <c r="A2071" s="9" t="s">
        <v>4489</v>
      </c>
      <c r="B2071" s="23">
        <v>45986.4819444444</v>
      </c>
      <c r="C2071" s="23">
        <v>45986.508333333302</v>
      </c>
      <c r="D2071" s="23">
        <v>45987.354166666701</v>
      </c>
      <c r="E2071" s="9" t="s">
        <v>212</v>
      </c>
      <c r="F2071" s="9" t="s">
        <v>189</v>
      </c>
      <c r="G2071" s="9" t="s">
        <v>236</v>
      </c>
      <c r="H2071" s="9" t="s">
        <v>167</v>
      </c>
      <c r="I2071" s="9" t="s">
        <v>255</v>
      </c>
      <c r="J2071" s="9" t="s">
        <v>2637</v>
      </c>
      <c r="K2071" s="9" t="s">
        <v>239</v>
      </c>
      <c r="L2071" s="9" t="s">
        <v>216</v>
      </c>
      <c r="M2071" s="9" t="s">
        <v>516</v>
      </c>
      <c r="N2071" s="9" t="s">
        <v>196</v>
      </c>
      <c r="O2071" s="9" t="s">
        <v>176</v>
      </c>
      <c r="P2071" s="9" t="s">
        <v>228</v>
      </c>
      <c r="Q2071" s="9" t="s">
        <v>219</v>
      </c>
      <c r="R2071" s="9">
        <v>0</v>
      </c>
      <c r="S2071" s="9">
        <v>36</v>
      </c>
      <c r="U2071" s="9" t="s">
        <v>242</v>
      </c>
      <c r="X2071" s="9">
        <f>INDEX(SLA_Policy!$D$2:$D$5,MATCH(F2071,SLA_Policy!$A$2:$A$5,0))</f>
        <v>120</v>
      </c>
      <c r="Y2071" s="9" t="str">
        <f>IF(E2071="Cancelled","Excluded",IF(D2071="",IF((SLA_Policy!$B$8-B2071)*24&gt;X2071,"Open - Breached","Open - On Track"),IF((D2071-B2071)*24&lt;=X2071,"Met","Breached")))</f>
        <v>Met</v>
      </c>
    </row>
    <row r="2072" spans="1:25" x14ac:dyDescent="0.25">
      <c r="A2072" s="9" t="s">
        <v>4490</v>
      </c>
      <c r="B2072" s="23">
        <v>45986.494444444397</v>
      </c>
      <c r="C2072" s="23">
        <v>45986.574999999997</v>
      </c>
      <c r="D2072" s="23">
        <v>45986.592361111099</v>
      </c>
      <c r="E2072" s="9" t="s">
        <v>212</v>
      </c>
      <c r="F2072" s="9" t="s">
        <v>189</v>
      </c>
      <c r="G2072" s="9" t="s">
        <v>213</v>
      </c>
      <c r="H2072" s="9" t="s">
        <v>163</v>
      </c>
      <c r="I2072" s="9" t="s">
        <v>250</v>
      </c>
      <c r="J2072" s="9" t="s">
        <v>935</v>
      </c>
      <c r="K2072" s="9" t="s">
        <v>303</v>
      </c>
      <c r="L2072" s="9" t="s">
        <v>216</v>
      </c>
      <c r="M2072" s="9" t="s">
        <v>2216</v>
      </c>
      <c r="N2072" s="9" t="s">
        <v>196</v>
      </c>
      <c r="O2072" s="9" t="s">
        <v>176</v>
      </c>
      <c r="P2072" s="9" t="s">
        <v>419</v>
      </c>
      <c r="Q2072" s="9" t="s">
        <v>219</v>
      </c>
      <c r="R2072" s="9">
        <v>0</v>
      </c>
      <c r="S2072" s="9">
        <v>21</v>
      </c>
      <c r="T2072" s="9" t="s">
        <v>220</v>
      </c>
      <c r="U2072" s="9" t="s">
        <v>230</v>
      </c>
      <c r="W2072" s="9">
        <v>3</v>
      </c>
      <c r="X2072" s="9">
        <f>INDEX(SLA_Policy!$D$2:$D$5,MATCH(F2072,SLA_Policy!$A$2:$A$5,0))</f>
        <v>120</v>
      </c>
      <c r="Y2072" s="9" t="str">
        <f>IF(E2072="Cancelled","Excluded",IF(D2072="",IF((SLA_Policy!$B$8-B2072)*24&gt;X2072,"Open - Breached","Open - On Track"),IF((D2072-B2072)*24&lt;=X2072,"Met","Breached")))</f>
        <v>Met</v>
      </c>
    </row>
    <row r="2073" spans="1:25" x14ac:dyDescent="0.25">
      <c r="A2073" s="9" t="s">
        <v>4491</v>
      </c>
      <c r="B2073" s="23">
        <v>45986.498611111099</v>
      </c>
      <c r="C2073" s="23">
        <v>45986.542361111096</v>
      </c>
      <c r="D2073" s="23">
        <v>45987.3840277778</v>
      </c>
      <c r="E2073" s="9" t="s">
        <v>212</v>
      </c>
      <c r="F2073" s="9" t="s">
        <v>188</v>
      </c>
      <c r="G2073" s="9" t="s">
        <v>236</v>
      </c>
      <c r="H2073" s="9" t="s">
        <v>167</v>
      </c>
      <c r="I2073" s="9" t="s">
        <v>255</v>
      </c>
      <c r="J2073" s="9" t="s">
        <v>4492</v>
      </c>
      <c r="K2073" s="9" t="s">
        <v>239</v>
      </c>
      <c r="L2073" s="9" t="s">
        <v>226</v>
      </c>
      <c r="M2073" s="9" t="s">
        <v>3838</v>
      </c>
      <c r="N2073" s="9" t="s">
        <v>196</v>
      </c>
      <c r="O2073" s="9" t="s">
        <v>180</v>
      </c>
      <c r="P2073" s="9" t="s">
        <v>318</v>
      </c>
      <c r="Q2073" s="9" t="s">
        <v>219</v>
      </c>
      <c r="R2073" s="9">
        <v>0</v>
      </c>
      <c r="S2073" s="9">
        <v>38</v>
      </c>
      <c r="U2073" s="9" t="s">
        <v>242</v>
      </c>
      <c r="W2073" s="9">
        <v>4</v>
      </c>
      <c r="X2073" s="9">
        <f>INDEX(SLA_Policy!$D$2:$D$5,MATCH(F2073,SLA_Policy!$A$2:$A$5,0))</f>
        <v>72</v>
      </c>
      <c r="Y2073" s="9" t="str">
        <f>IF(E2073="Cancelled","Excluded",IF(D2073="",IF((SLA_Policy!$B$8-B2073)*24&gt;X2073,"Open - Breached","Open - On Track"),IF((D2073-B2073)*24&lt;=X2073,"Met","Breached")))</f>
        <v>Met</v>
      </c>
    </row>
    <row r="2074" spans="1:25" x14ac:dyDescent="0.25">
      <c r="A2074" s="9" t="s">
        <v>4493</v>
      </c>
      <c r="B2074" s="23">
        <v>45986.506944444503</v>
      </c>
      <c r="C2074" s="23">
        <v>45986.577083333301</v>
      </c>
      <c r="D2074" s="23">
        <v>45987.315277777801</v>
      </c>
      <c r="E2074" s="9" t="s">
        <v>212</v>
      </c>
      <c r="F2074" s="9" t="s">
        <v>188</v>
      </c>
      <c r="G2074" s="9" t="s">
        <v>236</v>
      </c>
      <c r="H2074" s="9" t="s">
        <v>161</v>
      </c>
      <c r="I2074" s="9" t="s">
        <v>482</v>
      </c>
      <c r="J2074" s="9" t="s">
        <v>2141</v>
      </c>
      <c r="K2074" s="9" t="s">
        <v>246</v>
      </c>
      <c r="L2074" s="9" t="s">
        <v>104</v>
      </c>
      <c r="M2074" s="9" t="s">
        <v>1426</v>
      </c>
      <c r="N2074" s="9" t="s">
        <v>197</v>
      </c>
      <c r="O2074" s="9" t="s">
        <v>177</v>
      </c>
      <c r="P2074" s="9" t="s">
        <v>300</v>
      </c>
      <c r="Q2074" s="9" t="s">
        <v>219</v>
      </c>
      <c r="R2074" s="9">
        <v>0</v>
      </c>
      <c r="S2074" s="9">
        <v>35</v>
      </c>
      <c r="U2074" s="9" t="s">
        <v>242</v>
      </c>
      <c r="X2074" s="9">
        <f>INDEX(SLA_Policy!$D$2:$D$5,MATCH(F2074,SLA_Policy!$A$2:$A$5,0))</f>
        <v>72</v>
      </c>
      <c r="Y2074" s="9" t="str">
        <f>IF(E2074="Cancelled","Excluded",IF(D2074="",IF((SLA_Policy!$B$8-B2074)*24&gt;X2074,"Open - Breached","Open - On Track"),IF((D2074-B2074)*24&lt;=X2074,"Met","Breached")))</f>
        <v>Met</v>
      </c>
    </row>
    <row r="2075" spans="1:25" x14ac:dyDescent="0.25">
      <c r="A2075" s="9" t="s">
        <v>4494</v>
      </c>
      <c r="B2075" s="23">
        <v>45986.520833333299</v>
      </c>
      <c r="C2075" s="23">
        <v>45986.577083333301</v>
      </c>
      <c r="D2075" s="23">
        <v>45987.313888888901</v>
      </c>
      <c r="E2075" s="9" t="s">
        <v>212</v>
      </c>
      <c r="F2075" s="9" t="s">
        <v>189</v>
      </c>
      <c r="G2075" s="9" t="s">
        <v>213</v>
      </c>
      <c r="H2075" s="9" t="s">
        <v>162</v>
      </c>
      <c r="I2075" s="9" t="s">
        <v>345</v>
      </c>
      <c r="J2075" s="9" t="s">
        <v>3017</v>
      </c>
      <c r="K2075" s="9" t="s">
        <v>410</v>
      </c>
      <c r="L2075" s="9" t="s">
        <v>104</v>
      </c>
      <c r="M2075" s="9" t="s">
        <v>3588</v>
      </c>
      <c r="N2075" s="9" t="s">
        <v>198</v>
      </c>
      <c r="O2075" s="9" t="s">
        <v>116</v>
      </c>
      <c r="P2075" s="9" t="s">
        <v>295</v>
      </c>
      <c r="Q2075" s="9" t="s">
        <v>219</v>
      </c>
      <c r="R2075" s="9">
        <v>0</v>
      </c>
      <c r="S2075" s="9">
        <v>14</v>
      </c>
      <c r="U2075" s="9" t="s">
        <v>290</v>
      </c>
      <c r="X2075" s="9">
        <f>INDEX(SLA_Policy!$D$2:$D$5,MATCH(F2075,SLA_Policy!$A$2:$A$5,0))</f>
        <v>120</v>
      </c>
      <c r="Y2075" s="9" t="str">
        <f>IF(E2075="Cancelled","Excluded",IF(D2075="",IF((SLA_Policy!$B$8-B2075)*24&gt;X2075,"Open - Breached","Open - On Track"),IF((D2075-B2075)*24&lt;=X2075,"Met","Breached")))</f>
        <v>Met</v>
      </c>
    </row>
    <row r="2076" spans="1:25" x14ac:dyDescent="0.25">
      <c r="A2076" s="9" t="s">
        <v>4495</v>
      </c>
      <c r="B2076" s="23">
        <v>45986.523611111101</v>
      </c>
      <c r="C2076" s="23">
        <v>45986.530555555597</v>
      </c>
      <c r="D2076" s="23">
        <v>45987.333333333299</v>
      </c>
      <c r="E2076" s="9" t="s">
        <v>212</v>
      </c>
      <c r="F2076" s="9" t="s">
        <v>188</v>
      </c>
      <c r="G2076" s="9" t="s">
        <v>213</v>
      </c>
      <c r="H2076" s="9" t="s">
        <v>164</v>
      </c>
      <c r="I2076" s="9" t="s">
        <v>339</v>
      </c>
      <c r="J2076" s="9" t="s">
        <v>4496</v>
      </c>
      <c r="K2076" s="9" t="s">
        <v>215</v>
      </c>
      <c r="L2076" s="9" t="s">
        <v>104</v>
      </c>
      <c r="M2076" s="9" t="s">
        <v>320</v>
      </c>
      <c r="N2076" s="9" t="s">
        <v>196</v>
      </c>
      <c r="O2076" s="9" t="s">
        <v>116</v>
      </c>
      <c r="P2076" s="9" t="s">
        <v>551</v>
      </c>
      <c r="Q2076" s="9" t="s">
        <v>219</v>
      </c>
      <c r="R2076" s="9">
        <v>0</v>
      </c>
      <c r="S2076" s="9">
        <v>8</v>
      </c>
      <c r="T2076" s="9" t="s">
        <v>343</v>
      </c>
      <c r="U2076" s="9" t="s">
        <v>290</v>
      </c>
      <c r="X2076" s="9">
        <f>INDEX(SLA_Policy!$D$2:$D$5,MATCH(F2076,SLA_Policy!$A$2:$A$5,0))</f>
        <v>72</v>
      </c>
      <c r="Y2076" s="9" t="str">
        <f>IF(E2076="Cancelled","Excluded",IF(D2076="",IF((SLA_Policy!$B$8-B2076)*24&gt;X2076,"Open - Breached","Open - On Track"),IF((D2076-B2076)*24&lt;=X2076,"Met","Breached")))</f>
        <v>Met</v>
      </c>
    </row>
    <row r="2077" spans="1:25" x14ac:dyDescent="0.25">
      <c r="A2077" s="9" t="s">
        <v>4497</v>
      </c>
      <c r="B2077" s="23">
        <v>45986.545138888898</v>
      </c>
      <c r="C2077" s="23">
        <v>45986.55</v>
      </c>
      <c r="D2077" s="23">
        <v>45989.345138888901</v>
      </c>
      <c r="E2077" s="9" t="s">
        <v>212</v>
      </c>
      <c r="F2077" s="9" t="s">
        <v>188</v>
      </c>
      <c r="G2077" s="9" t="s">
        <v>213</v>
      </c>
      <c r="H2077" s="9" t="s">
        <v>162</v>
      </c>
      <c r="I2077" s="9" t="s">
        <v>345</v>
      </c>
      <c r="J2077" s="9" t="s">
        <v>614</v>
      </c>
      <c r="K2077" s="9" t="s">
        <v>262</v>
      </c>
      <c r="L2077" s="9" t="s">
        <v>104</v>
      </c>
      <c r="M2077" s="9" t="s">
        <v>3039</v>
      </c>
      <c r="N2077" s="9" t="s">
        <v>199</v>
      </c>
      <c r="O2077" s="9" t="s">
        <v>116</v>
      </c>
      <c r="P2077" s="9" t="s">
        <v>342</v>
      </c>
      <c r="Q2077" s="9" t="s">
        <v>219</v>
      </c>
      <c r="R2077" s="9">
        <v>0</v>
      </c>
      <c r="S2077" s="9">
        <v>23</v>
      </c>
      <c r="U2077" s="9" t="s">
        <v>266</v>
      </c>
      <c r="X2077" s="9">
        <f>INDEX(SLA_Policy!$D$2:$D$5,MATCH(F2077,SLA_Policy!$A$2:$A$5,0))</f>
        <v>72</v>
      </c>
      <c r="Y2077" s="9" t="str">
        <f>IF(E2077="Cancelled","Excluded",IF(D2077="",IF((SLA_Policy!$B$8-B2077)*24&gt;X2077,"Open - Breached","Open - On Track"),IF((D2077-B2077)*24&lt;=X2077,"Met","Breached")))</f>
        <v>Met</v>
      </c>
    </row>
    <row r="2078" spans="1:25" x14ac:dyDescent="0.25">
      <c r="A2078" s="9" t="s">
        <v>4498</v>
      </c>
      <c r="B2078" s="23">
        <v>45986.546527777798</v>
      </c>
      <c r="C2078" s="23">
        <v>45986.552083333299</v>
      </c>
      <c r="D2078" s="23">
        <v>45987.3569444444</v>
      </c>
      <c r="E2078" s="9" t="s">
        <v>212</v>
      </c>
      <c r="F2078" s="9" t="s">
        <v>188</v>
      </c>
      <c r="G2078" s="9" t="s">
        <v>213</v>
      </c>
      <c r="H2078" s="9" t="s">
        <v>162</v>
      </c>
      <c r="I2078" s="9" t="s">
        <v>345</v>
      </c>
      <c r="J2078" s="9" t="s">
        <v>1501</v>
      </c>
      <c r="K2078" s="9" t="s">
        <v>246</v>
      </c>
      <c r="L2078" s="9" t="s">
        <v>293</v>
      </c>
      <c r="M2078" s="9" t="s">
        <v>1669</v>
      </c>
      <c r="N2078" s="9" t="s">
        <v>198</v>
      </c>
      <c r="O2078" s="9" t="s">
        <v>179</v>
      </c>
      <c r="P2078" s="9" t="s">
        <v>284</v>
      </c>
      <c r="Q2078" s="9" t="s">
        <v>219</v>
      </c>
      <c r="R2078" s="9">
        <v>0</v>
      </c>
      <c r="S2078" s="9">
        <v>10</v>
      </c>
      <c r="U2078" s="9" t="s">
        <v>266</v>
      </c>
      <c r="X2078" s="9">
        <f>INDEX(SLA_Policy!$D$2:$D$5,MATCH(F2078,SLA_Policy!$A$2:$A$5,0))</f>
        <v>72</v>
      </c>
      <c r="Y2078" s="9" t="str">
        <f>IF(E2078="Cancelled","Excluded",IF(D2078="",IF((SLA_Policy!$B$8-B2078)*24&gt;X2078,"Open - Breached","Open - On Track"),IF((D2078-B2078)*24&lt;=X2078,"Met","Breached")))</f>
        <v>Met</v>
      </c>
    </row>
    <row r="2079" spans="1:25" x14ac:dyDescent="0.25">
      <c r="A2079" s="9" t="s">
        <v>4499</v>
      </c>
      <c r="B2079" s="23">
        <v>45986.582638888904</v>
      </c>
      <c r="C2079" s="23">
        <v>45986.584027777797</v>
      </c>
      <c r="D2079" s="23">
        <v>45987.342361111099</v>
      </c>
      <c r="E2079" s="9" t="s">
        <v>212</v>
      </c>
      <c r="F2079" s="9" t="s">
        <v>188</v>
      </c>
      <c r="G2079" s="9" t="s">
        <v>213</v>
      </c>
      <c r="H2079" s="9" t="s">
        <v>162</v>
      </c>
      <c r="I2079" s="9" t="s">
        <v>244</v>
      </c>
      <c r="J2079" s="9" t="s">
        <v>4500</v>
      </c>
      <c r="K2079" s="9" t="s">
        <v>215</v>
      </c>
      <c r="L2079" s="9" t="s">
        <v>371</v>
      </c>
      <c r="M2079" s="9" t="s">
        <v>2366</v>
      </c>
      <c r="N2079" s="9" t="s">
        <v>198</v>
      </c>
      <c r="O2079" s="9" t="s">
        <v>179</v>
      </c>
      <c r="P2079" s="9" t="s">
        <v>264</v>
      </c>
      <c r="Q2079" s="9" t="s">
        <v>219</v>
      </c>
      <c r="R2079" s="9">
        <v>0</v>
      </c>
      <c r="S2079" s="9">
        <v>35</v>
      </c>
      <c r="U2079" s="9" t="s">
        <v>376</v>
      </c>
      <c r="X2079" s="9">
        <f>INDEX(SLA_Policy!$D$2:$D$5,MATCH(F2079,SLA_Policy!$A$2:$A$5,0))</f>
        <v>72</v>
      </c>
      <c r="Y2079" s="9" t="str">
        <f>IF(E2079="Cancelled","Excluded",IF(D2079="",IF((SLA_Policy!$B$8-B2079)*24&gt;X2079,"Open - Breached","Open - On Track"),IF((D2079-B2079)*24&lt;=X2079,"Met","Breached")))</f>
        <v>Met</v>
      </c>
    </row>
    <row r="2080" spans="1:25" x14ac:dyDescent="0.25">
      <c r="A2080" s="9" t="s">
        <v>4501</v>
      </c>
      <c r="B2080" s="23">
        <v>45986.586805555598</v>
      </c>
      <c r="C2080" s="23">
        <v>45986.643750000003</v>
      </c>
      <c r="D2080" s="23">
        <v>45992.392361111102</v>
      </c>
      <c r="E2080" s="9" t="s">
        <v>212</v>
      </c>
      <c r="F2080" s="9" t="s">
        <v>189</v>
      </c>
      <c r="G2080" s="9" t="s">
        <v>236</v>
      </c>
      <c r="H2080" s="9" t="s">
        <v>161</v>
      </c>
      <c r="I2080" s="9" t="s">
        <v>505</v>
      </c>
      <c r="J2080" s="9" t="s">
        <v>4502</v>
      </c>
      <c r="K2080" s="9" t="s">
        <v>303</v>
      </c>
      <c r="L2080" s="9" t="s">
        <v>270</v>
      </c>
      <c r="M2080" s="9" t="s">
        <v>1263</v>
      </c>
      <c r="N2080" s="9" t="s">
        <v>197</v>
      </c>
      <c r="O2080" s="9" t="s">
        <v>177</v>
      </c>
      <c r="P2080" s="9" t="s">
        <v>457</v>
      </c>
      <c r="Q2080" s="9" t="s">
        <v>219</v>
      </c>
      <c r="R2080" s="9">
        <v>0</v>
      </c>
      <c r="S2080" s="9">
        <v>13</v>
      </c>
      <c r="U2080" s="9" t="s">
        <v>242</v>
      </c>
      <c r="X2080" s="9">
        <f>INDEX(SLA_Policy!$D$2:$D$5,MATCH(F2080,SLA_Policy!$A$2:$A$5,0))</f>
        <v>120</v>
      </c>
      <c r="Y2080" s="9" t="str">
        <f>IF(E2080="Cancelled","Excluded",IF(D2080="",IF((SLA_Policy!$B$8-B2080)*24&gt;X2080,"Open - Breached","Open - On Track"),IF((D2080-B2080)*24&lt;=X2080,"Met","Breached")))</f>
        <v>Breached</v>
      </c>
    </row>
    <row r="2081" spans="1:25" x14ac:dyDescent="0.25">
      <c r="A2081" s="9" t="s">
        <v>4503</v>
      </c>
      <c r="B2081" s="23">
        <v>45986.600694444503</v>
      </c>
      <c r="C2081" s="23">
        <v>45986.610416666699</v>
      </c>
      <c r="D2081" s="23">
        <v>45987.329166666699</v>
      </c>
      <c r="E2081" s="9" t="s">
        <v>212</v>
      </c>
      <c r="F2081" s="9" t="s">
        <v>188</v>
      </c>
      <c r="G2081" s="9" t="s">
        <v>236</v>
      </c>
      <c r="H2081" s="9" t="s">
        <v>167</v>
      </c>
      <c r="I2081" s="9" t="s">
        <v>255</v>
      </c>
      <c r="J2081" s="9" t="s">
        <v>1671</v>
      </c>
      <c r="K2081" s="9" t="s">
        <v>239</v>
      </c>
      <c r="L2081" s="9" t="s">
        <v>307</v>
      </c>
      <c r="M2081" s="9" t="s">
        <v>1350</v>
      </c>
      <c r="N2081" s="9" t="s">
        <v>196</v>
      </c>
      <c r="O2081" s="9" t="s">
        <v>116</v>
      </c>
      <c r="P2081" s="9" t="s">
        <v>258</v>
      </c>
      <c r="Q2081" s="9" t="s">
        <v>219</v>
      </c>
      <c r="R2081" s="9">
        <v>0</v>
      </c>
      <c r="S2081" s="9">
        <v>16</v>
      </c>
      <c r="U2081" s="9" t="s">
        <v>242</v>
      </c>
      <c r="X2081" s="9">
        <f>INDEX(SLA_Policy!$D$2:$D$5,MATCH(F2081,SLA_Policy!$A$2:$A$5,0))</f>
        <v>72</v>
      </c>
      <c r="Y2081" s="9" t="str">
        <f>IF(E2081="Cancelled","Excluded",IF(D2081="",IF((SLA_Policy!$B$8-B2081)*24&gt;X2081,"Open - Breached","Open - On Track"),IF((D2081-B2081)*24&lt;=X2081,"Met","Breached")))</f>
        <v>Met</v>
      </c>
    </row>
    <row r="2082" spans="1:25" x14ac:dyDescent="0.25">
      <c r="A2082" s="9" t="s">
        <v>4504</v>
      </c>
      <c r="B2082" s="23">
        <v>45986.600694444503</v>
      </c>
      <c r="C2082" s="23">
        <v>45986.613888888904</v>
      </c>
      <c r="D2082" s="23">
        <v>45986.702777777798</v>
      </c>
      <c r="E2082" s="9" t="s">
        <v>212</v>
      </c>
      <c r="F2082" s="9" t="s">
        <v>188</v>
      </c>
      <c r="G2082" s="9" t="s">
        <v>213</v>
      </c>
      <c r="H2082" s="9" t="s">
        <v>88</v>
      </c>
      <c r="I2082" s="9" t="s">
        <v>268</v>
      </c>
      <c r="J2082" s="9" t="s">
        <v>4505</v>
      </c>
      <c r="K2082" s="9" t="s">
        <v>303</v>
      </c>
      <c r="L2082" s="9" t="s">
        <v>282</v>
      </c>
      <c r="M2082" s="9" t="s">
        <v>541</v>
      </c>
      <c r="N2082" s="9" t="s">
        <v>196</v>
      </c>
      <c r="O2082" s="9" t="s">
        <v>178</v>
      </c>
      <c r="P2082" s="9" t="s">
        <v>427</v>
      </c>
      <c r="Q2082" s="9" t="s">
        <v>273</v>
      </c>
      <c r="R2082" s="9">
        <v>0</v>
      </c>
      <c r="S2082" s="9">
        <v>21</v>
      </c>
      <c r="T2082" s="9" t="s">
        <v>220</v>
      </c>
      <c r="U2082" s="9" t="s">
        <v>376</v>
      </c>
      <c r="W2082" s="9">
        <v>4</v>
      </c>
      <c r="X2082" s="9">
        <f>INDEX(SLA_Policy!$D$2:$D$5,MATCH(F2082,SLA_Policy!$A$2:$A$5,0))</f>
        <v>72</v>
      </c>
      <c r="Y2082" s="9" t="str">
        <f>IF(E2082="Cancelled","Excluded",IF(D2082="",IF((SLA_Policy!$B$8-B2082)*24&gt;X2082,"Open - Breached","Open - On Track"),IF((D2082-B2082)*24&lt;=X2082,"Met","Breached")))</f>
        <v>Met</v>
      </c>
    </row>
    <row r="2083" spans="1:25" x14ac:dyDescent="0.25">
      <c r="A2083" s="9" t="s">
        <v>4506</v>
      </c>
      <c r="B2083" s="23">
        <v>45986.6027777778</v>
      </c>
      <c r="C2083" s="23">
        <v>45986.620833333298</v>
      </c>
      <c r="D2083" s="23">
        <v>45987.381944444503</v>
      </c>
      <c r="E2083" s="9" t="s">
        <v>212</v>
      </c>
      <c r="F2083" s="9" t="s">
        <v>189</v>
      </c>
      <c r="G2083" s="9" t="s">
        <v>236</v>
      </c>
      <c r="H2083" s="9" t="s">
        <v>162</v>
      </c>
      <c r="I2083" s="9" t="s">
        <v>280</v>
      </c>
      <c r="J2083" s="9" t="s">
        <v>1551</v>
      </c>
      <c r="K2083" s="9" t="s">
        <v>225</v>
      </c>
      <c r="L2083" s="9" t="s">
        <v>311</v>
      </c>
      <c r="M2083" s="9" t="s">
        <v>682</v>
      </c>
      <c r="N2083" s="9" t="s">
        <v>196</v>
      </c>
      <c r="O2083" s="9" t="s">
        <v>179</v>
      </c>
      <c r="P2083" s="9" t="s">
        <v>264</v>
      </c>
      <c r="Q2083" s="9" t="s">
        <v>219</v>
      </c>
      <c r="R2083" s="9">
        <v>0</v>
      </c>
      <c r="S2083" s="9">
        <v>13</v>
      </c>
      <c r="U2083" s="9" t="s">
        <v>242</v>
      </c>
      <c r="X2083" s="9">
        <f>INDEX(SLA_Policy!$D$2:$D$5,MATCH(F2083,SLA_Policy!$A$2:$A$5,0))</f>
        <v>120</v>
      </c>
      <c r="Y2083" s="9" t="str">
        <f>IF(E2083="Cancelled","Excluded",IF(D2083="",IF((SLA_Policy!$B$8-B2083)*24&gt;X2083,"Open - Breached","Open - On Track"),IF((D2083-B2083)*24&lt;=X2083,"Met","Breached")))</f>
        <v>Met</v>
      </c>
    </row>
    <row r="2084" spans="1:25" x14ac:dyDescent="0.25">
      <c r="A2084" s="9" t="s">
        <v>4507</v>
      </c>
      <c r="B2084" s="23">
        <v>45986.609722222202</v>
      </c>
      <c r="C2084" s="23">
        <v>45986.613194444399</v>
      </c>
      <c r="D2084" s="23">
        <v>45987.405555555597</v>
      </c>
      <c r="E2084" s="9" t="s">
        <v>212</v>
      </c>
      <c r="F2084" s="9" t="s">
        <v>188</v>
      </c>
      <c r="G2084" s="9" t="s">
        <v>213</v>
      </c>
      <c r="H2084" s="9" t="s">
        <v>167</v>
      </c>
      <c r="I2084" s="9" t="s">
        <v>362</v>
      </c>
      <c r="J2084" s="9" t="s">
        <v>4508</v>
      </c>
      <c r="K2084" s="9" t="s">
        <v>246</v>
      </c>
      <c r="L2084" s="9" t="s">
        <v>311</v>
      </c>
      <c r="M2084" s="9" t="s">
        <v>1509</v>
      </c>
      <c r="N2084" s="9" t="s">
        <v>199</v>
      </c>
      <c r="O2084" s="9" t="s">
        <v>116</v>
      </c>
      <c r="P2084" s="9" t="s">
        <v>218</v>
      </c>
      <c r="Q2084" s="9" t="s">
        <v>219</v>
      </c>
      <c r="R2084" s="9">
        <v>0</v>
      </c>
      <c r="S2084" s="9">
        <v>61</v>
      </c>
      <c r="U2084" s="9" t="s">
        <v>248</v>
      </c>
      <c r="X2084" s="9">
        <f>INDEX(SLA_Policy!$D$2:$D$5,MATCH(F2084,SLA_Policy!$A$2:$A$5,0))</f>
        <v>72</v>
      </c>
      <c r="Y2084" s="9" t="str">
        <f>IF(E2084="Cancelled","Excluded",IF(D2084="",IF((SLA_Policy!$B$8-B2084)*24&gt;X2084,"Open - Breached","Open - On Track"),IF((D2084-B2084)*24&lt;=X2084,"Met","Breached")))</f>
        <v>Met</v>
      </c>
    </row>
    <row r="2085" spans="1:25" x14ac:dyDescent="0.25">
      <c r="A2085" s="9" t="s">
        <v>4509</v>
      </c>
      <c r="B2085" s="23">
        <v>45986.6159722222</v>
      </c>
      <c r="C2085" s="23">
        <v>45986.637499999997</v>
      </c>
      <c r="D2085" s="23">
        <v>45987.356249999997</v>
      </c>
      <c r="E2085" s="9" t="s">
        <v>212</v>
      </c>
      <c r="F2085" s="9" t="s">
        <v>188</v>
      </c>
      <c r="G2085" s="9" t="s">
        <v>213</v>
      </c>
      <c r="H2085" s="9" t="s">
        <v>162</v>
      </c>
      <c r="I2085" s="9" t="s">
        <v>345</v>
      </c>
      <c r="J2085" s="9" t="s">
        <v>4510</v>
      </c>
      <c r="K2085" s="9" t="s">
        <v>215</v>
      </c>
      <c r="L2085" s="9" t="s">
        <v>216</v>
      </c>
      <c r="M2085" s="9" t="s">
        <v>712</v>
      </c>
      <c r="N2085" s="9" t="s">
        <v>196</v>
      </c>
      <c r="O2085" s="9" t="s">
        <v>116</v>
      </c>
      <c r="P2085" s="9" t="s">
        <v>590</v>
      </c>
      <c r="Q2085" s="9" t="s">
        <v>219</v>
      </c>
      <c r="R2085" s="9">
        <v>0</v>
      </c>
      <c r="S2085" s="9">
        <v>30</v>
      </c>
      <c r="U2085" s="9" t="s">
        <v>248</v>
      </c>
      <c r="X2085" s="9">
        <f>INDEX(SLA_Policy!$D$2:$D$5,MATCH(F2085,SLA_Policy!$A$2:$A$5,0))</f>
        <v>72</v>
      </c>
      <c r="Y2085" s="9" t="str">
        <f>IF(E2085="Cancelled","Excluded",IF(D2085="",IF((SLA_Policy!$B$8-B2085)*24&gt;X2085,"Open - Breached","Open - On Track"),IF((D2085-B2085)*24&lt;=X2085,"Met","Breached")))</f>
        <v>Met</v>
      </c>
    </row>
    <row r="2086" spans="1:25" x14ac:dyDescent="0.25">
      <c r="A2086" s="9" t="s">
        <v>4511</v>
      </c>
      <c r="B2086" s="23">
        <v>45986.628472222197</v>
      </c>
      <c r="C2086" s="23">
        <v>45986.654861111099</v>
      </c>
      <c r="D2086" s="23">
        <v>45986.749305555597</v>
      </c>
      <c r="E2086" s="9" t="s">
        <v>212</v>
      </c>
      <c r="F2086" s="9" t="s">
        <v>188</v>
      </c>
      <c r="G2086" s="9" t="s">
        <v>213</v>
      </c>
      <c r="H2086" s="9" t="s">
        <v>162</v>
      </c>
      <c r="I2086" s="9" t="s">
        <v>416</v>
      </c>
      <c r="J2086" s="9" t="s">
        <v>4512</v>
      </c>
      <c r="K2086" s="9" t="s">
        <v>246</v>
      </c>
      <c r="L2086" s="9" t="s">
        <v>226</v>
      </c>
      <c r="M2086" s="9" t="s">
        <v>3742</v>
      </c>
      <c r="N2086" s="9" t="s">
        <v>197</v>
      </c>
      <c r="O2086" s="9" t="s">
        <v>179</v>
      </c>
      <c r="P2086" s="9" t="s">
        <v>284</v>
      </c>
      <c r="Q2086" s="9" t="s">
        <v>219</v>
      </c>
      <c r="R2086" s="9">
        <v>0</v>
      </c>
      <c r="S2086" s="9">
        <v>11</v>
      </c>
      <c r="U2086" s="9" t="s">
        <v>290</v>
      </c>
      <c r="X2086" s="9">
        <f>INDEX(SLA_Policy!$D$2:$D$5,MATCH(F2086,SLA_Policy!$A$2:$A$5,0))</f>
        <v>72</v>
      </c>
      <c r="Y2086" s="9" t="str">
        <f>IF(E2086="Cancelled","Excluded",IF(D2086="",IF((SLA_Policy!$B$8-B2086)*24&gt;X2086,"Open - Breached","Open - On Track"),IF((D2086-B2086)*24&lt;=X2086,"Met","Breached")))</f>
        <v>Met</v>
      </c>
    </row>
    <row r="2087" spans="1:25" x14ac:dyDescent="0.25">
      <c r="A2087" s="9" t="s">
        <v>4513</v>
      </c>
      <c r="B2087" s="23">
        <v>45986.654861111099</v>
      </c>
      <c r="C2087" s="23">
        <v>45986.707638888904</v>
      </c>
      <c r="D2087" s="23">
        <v>45986.711805555598</v>
      </c>
      <c r="E2087" s="9" t="s">
        <v>212</v>
      </c>
      <c r="F2087" s="9" t="s">
        <v>188</v>
      </c>
      <c r="G2087" s="9" t="s">
        <v>213</v>
      </c>
      <c r="H2087" s="9" t="s">
        <v>161</v>
      </c>
      <c r="I2087" s="9" t="s">
        <v>454</v>
      </c>
      <c r="J2087" s="9" t="s">
        <v>2015</v>
      </c>
      <c r="K2087" s="9" t="s">
        <v>246</v>
      </c>
      <c r="L2087" s="9" t="s">
        <v>104</v>
      </c>
      <c r="M2087" s="9" t="s">
        <v>467</v>
      </c>
      <c r="N2087" s="9" t="s">
        <v>196</v>
      </c>
      <c r="O2087" s="9" t="s">
        <v>177</v>
      </c>
      <c r="P2087" s="9" t="s">
        <v>241</v>
      </c>
      <c r="Q2087" s="9" t="s">
        <v>219</v>
      </c>
      <c r="R2087" s="9">
        <v>0</v>
      </c>
      <c r="S2087" s="9">
        <v>8</v>
      </c>
      <c r="U2087" s="9" t="s">
        <v>290</v>
      </c>
      <c r="X2087" s="9">
        <f>INDEX(SLA_Policy!$D$2:$D$5,MATCH(F2087,SLA_Policy!$A$2:$A$5,0))</f>
        <v>72</v>
      </c>
      <c r="Y2087" s="9" t="str">
        <f>IF(E2087="Cancelled","Excluded",IF(D2087="",IF((SLA_Policy!$B$8-B2087)*24&gt;X2087,"Open - Breached","Open - On Track"),IF((D2087-B2087)*24&lt;=X2087,"Met","Breached")))</f>
        <v>Met</v>
      </c>
    </row>
    <row r="2088" spans="1:25" x14ac:dyDescent="0.25">
      <c r="A2088" s="9" t="s">
        <v>4514</v>
      </c>
      <c r="B2088" s="23">
        <v>45986.663194444503</v>
      </c>
      <c r="C2088" s="23">
        <v>45986.666666666701</v>
      </c>
      <c r="D2088" s="23">
        <v>45989.3215277778</v>
      </c>
      <c r="E2088" s="9" t="s">
        <v>212</v>
      </c>
      <c r="F2088" s="9" t="s">
        <v>189</v>
      </c>
      <c r="G2088" s="9" t="s">
        <v>236</v>
      </c>
      <c r="H2088" s="9" t="s">
        <v>161</v>
      </c>
      <c r="I2088" s="9" t="s">
        <v>505</v>
      </c>
      <c r="J2088" s="9" t="s">
        <v>4515</v>
      </c>
      <c r="K2088" s="9" t="s">
        <v>215</v>
      </c>
      <c r="L2088" s="9" t="s">
        <v>371</v>
      </c>
      <c r="M2088" s="9" t="s">
        <v>372</v>
      </c>
      <c r="N2088" s="9" t="s">
        <v>198</v>
      </c>
      <c r="O2088" s="9" t="s">
        <v>177</v>
      </c>
      <c r="P2088" s="9" t="s">
        <v>457</v>
      </c>
      <c r="Q2088" s="9" t="s">
        <v>219</v>
      </c>
      <c r="R2088" s="9">
        <v>0</v>
      </c>
      <c r="S2088" s="9">
        <v>30</v>
      </c>
      <c r="U2088" s="9" t="s">
        <v>242</v>
      </c>
      <c r="W2088" s="9">
        <v>5</v>
      </c>
      <c r="X2088" s="9">
        <f>INDEX(SLA_Policy!$D$2:$D$5,MATCH(F2088,SLA_Policy!$A$2:$A$5,0))</f>
        <v>120</v>
      </c>
      <c r="Y2088" s="9" t="str">
        <f>IF(E2088="Cancelled","Excluded",IF(D2088="",IF((SLA_Policy!$B$8-B2088)*24&gt;X2088,"Open - Breached","Open - On Track"),IF((D2088-B2088)*24&lt;=X2088,"Met","Breached")))</f>
        <v>Met</v>
      </c>
    </row>
    <row r="2089" spans="1:25" x14ac:dyDescent="0.25">
      <c r="A2089" s="9" t="s">
        <v>4516</v>
      </c>
      <c r="B2089" s="23">
        <v>45986.663194444503</v>
      </c>
      <c r="C2089" s="23">
        <v>45986.670833333301</v>
      </c>
      <c r="D2089" s="23">
        <v>45987.3527777778</v>
      </c>
      <c r="E2089" s="9" t="s">
        <v>212</v>
      </c>
      <c r="F2089" s="9" t="s">
        <v>188</v>
      </c>
      <c r="G2089" s="9" t="s">
        <v>213</v>
      </c>
      <c r="H2089" s="9" t="s">
        <v>88</v>
      </c>
      <c r="I2089" s="9" t="s">
        <v>92</v>
      </c>
      <c r="J2089" s="9" t="s">
        <v>847</v>
      </c>
      <c r="K2089" s="9" t="s">
        <v>262</v>
      </c>
      <c r="L2089" s="9" t="s">
        <v>311</v>
      </c>
      <c r="M2089" s="9" t="s">
        <v>444</v>
      </c>
      <c r="N2089" s="9" t="s">
        <v>200</v>
      </c>
      <c r="O2089" s="9" t="s">
        <v>178</v>
      </c>
      <c r="P2089" s="9" t="s">
        <v>272</v>
      </c>
      <c r="Q2089" s="9" t="s">
        <v>219</v>
      </c>
      <c r="R2089" s="9">
        <v>0</v>
      </c>
      <c r="S2089" s="9">
        <v>37</v>
      </c>
      <c r="T2089" s="9" t="s">
        <v>229</v>
      </c>
      <c r="U2089" s="9" t="s">
        <v>266</v>
      </c>
      <c r="W2089" s="9">
        <v>5</v>
      </c>
      <c r="X2089" s="9">
        <f>INDEX(SLA_Policy!$D$2:$D$5,MATCH(F2089,SLA_Policy!$A$2:$A$5,0))</f>
        <v>72</v>
      </c>
      <c r="Y2089" s="9" t="str">
        <f>IF(E2089="Cancelled","Excluded",IF(D2089="",IF((SLA_Policy!$B$8-B2089)*24&gt;X2089,"Open - Breached","Open - On Track"),IF((D2089-B2089)*24&lt;=X2089,"Met","Breached")))</f>
        <v>Met</v>
      </c>
    </row>
    <row r="2090" spans="1:25" x14ac:dyDescent="0.25">
      <c r="A2090" s="9" t="s">
        <v>4517</v>
      </c>
      <c r="B2090" s="23">
        <v>45986.6784722222</v>
      </c>
      <c r="C2090" s="23">
        <v>45986.679166666698</v>
      </c>
      <c r="D2090" s="23">
        <v>45986.704166666699</v>
      </c>
      <c r="E2090" s="9" t="s">
        <v>212</v>
      </c>
      <c r="F2090" s="9" t="s">
        <v>187</v>
      </c>
      <c r="G2090" s="9" t="s">
        <v>213</v>
      </c>
      <c r="H2090" s="9" t="s">
        <v>164</v>
      </c>
      <c r="I2090" s="9" t="s">
        <v>339</v>
      </c>
      <c r="J2090" s="9" t="s">
        <v>4518</v>
      </c>
      <c r="K2090" s="9" t="s">
        <v>303</v>
      </c>
      <c r="L2090" s="9" t="s">
        <v>216</v>
      </c>
      <c r="M2090" s="9" t="s">
        <v>460</v>
      </c>
      <c r="N2090" s="9" t="s">
        <v>198</v>
      </c>
      <c r="O2090" s="9" t="s">
        <v>116</v>
      </c>
      <c r="P2090" s="9" t="s">
        <v>342</v>
      </c>
      <c r="Q2090" s="9" t="s">
        <v>219</v>
      </c>
      <c r="R2090" s="9">
        <v>0</v>
      </c>
      <c r="S2090" s="9">
        <v>9</v>
      </c>
      <c r="T2090" s="9" t="s">
        <v>464</v>
      </c>
      <c r="U2090" s="9" t="s">
        <v>290</v>
      </c>
      <c r="W2090" s="9">
        <v>4</v>
      </c>
      <c r="X2090" s="9">
        <f>INDEX(SLA_Policy!$D$2:$D$5,MATCH(F2090,SLA_Policy!$A$2:$A$5,0))</f>
        <v>8</v>
      </c>
      <c r="Y2090" s="9" t="str">
        <f>IF(E2090="Cancelled","Excluded",IF(D2090="",IF((SLA_Policy!$B$8-B2090)*24&gt;X2090,"Open - Breached","Open - On Track"),IF((D2090-B2090)*24&lt;=X2090,"Met","Breached")))</f>
        <v>Met</v>
      </c>
    </row>
    <row r="2091" spans="1:25" x14ac:dyDescent="0.25">
      <c r="A2091" s="9" t="s">
        <v>4519</v>
      </c>
      <c r="B2091" s="23">
        <v>45986.679861111101</v>
      </c>
      <c r="C2091" s="23">
        <v>45986.720138888901</v>
      </c>
      <c r="D2091" s="23">
        <v>45987.313888888901</v>
      </c>
      <c r="E2091" s="9" t="s">
        <v>212</v>
      </c>
      <c r="F2091" s="9" t="s">
        <v>188</v>
      </c>
      <c r="G2091" s="9" t="s">
        <v>213</v>
      </c>
      <c r="H2091" s="9" t="s">
        <v>162</v>
      </c>
      <c r="I2091" s="9" t="s">
        <v>416</v>
      </c>
      <c r="J2091" s="9" t="s">
        <v>957</v>
      </c>
      <c r="K2091" s="9" t="s">
        <v>246</v>
      </c>
      <c r="L2091" s="9" t="s">
        <v>282</v>
      </c>
      <c r="M2091" s="9" t="s">
        <v>4520</v>
      </c>
      <c r="N2091" s="9" t="s">
        <v>196</v>
      </c>
      <c r="O2091" s="9" t="s">
        <v>176</v>
      </c>
      <c r="P2091" s="9" t="s">
        <v>570</v>
      </c>
      <c r="Q2091" s="9" t="s">
        <v>219</v>
      </c>
      <c r="R2091" s="9">
        <v>0</v>
      </c>
      <c r="S2091" s="9">
        <v>10</v>
      </c>
      <c r="U2091" s="9" t="s">
        <v>290</v>
      </c>
      <c r="W2091" s="9">
        <v>4</v>
      </c>
      <c r="X2091" s="9">
        <f>INDEX(SLA_Policy!$D$2:$D$5,MATCH(F2091,SLA_Policy!$A$2:$A$5,0))</f>
        <v>72</v>
      </c>
      <c r="Y2091" s="9" t="str">
        <f>IF(E2091="Cancelled","Excluded",IF(D2091="",IF((SLA_Policy!$B$8-B2091)*24&gt;X2091,"Open - Breached","Open - On Track"),IF((D2091-B2091)*24&lt;=X2091,"Met","Breached")))</f>
        <v>Met</v>
      </c>
    </row>
    <row r="2092" spans="1:25" x14ac:dyDescent="0.25">
      <c r="A2092" s="9" t="s">
        <v>4521</v>
      </c>
      <c r="B2092" s="23">
        <v>45986.724999999999</v>
      </c>
      <c r="C2092" s="23">
        <v>45986.7319444444</v>
      </c>
      <c r="D2092" s="23">
        <v>45987.484027777798</v>
      </c>
      <c r="E2092" s="9" t="s">
        <v>212</v>
      </c>
      <c r="F2092" s="9" t="s">
        <v>188</v>
      </c>
      <c r="G2092" s="9" t="s">
        <v>213</v>
      </c>
      <c r="H2092" s="9" t="s">
        <v>163</v>
      </c>
      <c r="I2092" s="9" t="s">
        <v>405</v>
      </c>
      <c r="J2092" s="9" t="s">
        <v>1760</v>
      </c>
      <c r="K2092" s="9" t="s">
        <v>215</v>
      </c>
      <c r="L2092" s="9" t="s">
        <v>311</v>
      </c>
      <c r="M2092" s="9" t="s">
        <v>538</v>
      </c>
      <c r="N2092" s="9" t="s">
        <v>198</v>
      </c>
      <c r="O2092" s="9" t="s">
        <v>176</v>
      </c>
      <c r="P2092" s="9" t="s">
        <v>570</v>
      </c>
      <c r="Q2092" s="9" t="s">
        <v>273</v>
      </c>
      <c r="R2092" s="9">
        <v>0</v>
      </c>
      <c r="S2092" s="9">
        <v>8</v>
      </c>
      <c r="U2092" s="9" t="s">
        <v>230</v>
      </c>
      <c r="X2092" s="9">
        <f>INDEX(SLA_Policy!$D$2:$D$5,MATCH(F2092,SLA_Policy!$A$2:$A$5,0))</f>
        <v>72</v>
      </c>
      <c r="Y2092" s="9" t="str">
        <f>IF(E2092="Cancelled","Excluded",IF(D2092="",IF((SLA_Policy!$B$8-B2092)*24&gt;X2092,"Open - Breached","Open - On Track"),IF((D2092-B2092)*24&lt;=X2092,"Met","Breached")))</f>
        <v>Met</v>
      </c>
    </row>
    <row r="2093" spans="1:25" x14ac:dyDescent="0.25">
      <c r="A2093" s="9" t="s">
        <v>4522</v>
      </c>
      <c r="B2093" s="23">
        <v>45986.738888888904</v>
      </c>
      <c r="C2093" s="23">
        <v>45986.743055555598</v>
      </c>
      <c r="D2093" s="23">
        <v>45987.391666666699</v>
      </c>
      <c r="E2093" s="9" t="s">
        <v>212</v>
      </c>
      <c r="F2093" s="9" t="s">
        <v>189</v>
      </c>
      <c r="G2093" s="9" t="s">
        <v>213</v>
      </c>
      <c r="H2093" s="9" t="s">
        <v>167</v>
      </c>
      <c r="I2093" s="9" t="s">
        <v>684</v>
      </c>
      <c r="J2093" s="9" t="s">
        <v>4523</v>
      </c>
      <c r="K2093" s="9" t="s">
        <v>303</v>
      </c>
      <c r="L2093" s="9" t="s">
        <v>226</v>
      </c>
      <c r="M2093" s="9" t="s">
        <v>534</v>
      </c>
      <c r="N2093" s="9" t="s">
        <v>198</v>
      </c>
      <c r="O2093" s="9" t="s">
        <v>176</v>
      </c>
      <c r="P2093" s="9" t="s">
        <v>570</v>
      </c>
      <c r="Q2093" s="9" t="s">
        <v>219</v>
      </c>
      <c r="R2093" s="9">
        <v>0</v>
      </c>
      <c r="S2093" s="9">
        <v>8</v>
      </c>
      <c r="U2093" s="9" t="s">
        <v>266</v>
      </c>
      <c r="W2093" s="9">
        <v>5</v>
      </c>
      <c r="X2093" s="9">
        <f>INDEX(SLA_Policy!$D$2:$D$5,MATCH(F2093,SLA_Policy!$A$2:$A$5,0))</f>
        <v>120</v>
      </c>
      <c r="Y2093" s="9" t="str">
        <f>IF(E2093="Cancelled","Excluded",IF(D2093="",IF((SLA_Policy!$B$8-B2093)*24&gt;X2093,"Open - Breached","Open - On Track"),IF((D2093-B2093)*24&lt;=X2093,"Met","Breached")))</f>
        <v>Met</v>
      </c>
    </row>
    <row r="2094" spans="1:25" x14ac:dyDescent="0.25">
      <c r="A2094" s="9" t="s">
        <v>4524</v>
      </c>
      <c r="B2094" s="23">
        <v>45986.786805555603</v>
      </c>
      <c r="C2094" s="23">
        <v>45987.306944444397</v>
      </c>
      <c r="D2094" s="23">
        <v>45987.315972222197</v>
      </c>
      <c r="E2094" s="9" t="s">
        <v>212</v>
      </c>
      <c r="F2094" s="9" t="s">
        <v>189</v>
      </c>
      <c r="G2094" s="9" t="s">
        <v>213</v>
      </c>
      <c r="H2094" s="9" t="s">
        <v>162</v>
      </c>
      <c r="I2094" s="9" t="s">
        <v>416</v>
      </c>
      <c r="J2094" s="9" t="s">
        <v>4525</v>
      </c>
      <c r="K2094" s="9" t="s">
        <v>262</v>
      </c>
      <c r="L2094" s="9" t="s">
        <v>216</v>
      </c>
      <c r="M2094" s="9" t="s">
        <v>1863</v>
      </c>
      <c r="N2094" s="9" t="s">
        <v>196</v>
      </c>
      <c r="O2094" s="9" t="s">
        <v>176</v>
      </c>
      <c r="P2094" s="9" t="s">
        <v>330</v>
      </c>
      <c r="Q2094" s="9" t="s">
        <v>219</v>
      </c>
      <c r="R2094" s="9">
        <v>0</v>
      </c>
      <c r="S2094" s="9">
        <v>13</v>
      </c>
      <c r="U2094" s="9" t="s">
        <v>290</v>
      </c>
      <c r="X2094" s="9">
        <f>INDEX(SLA_Policy!$D$2:$D$5,MATCH(F2094,SLA_Policy!$A$2:$A$5,0))</f>
        <v>120</v>
      </c>
      <c r="Y2094" s="9" t="str">
        <f>IF(E2094="Cancelled","Excluded",IF(D2094="",IF((SLA_Policy!$B$8-B2094)*24&gt;X2094,"Open - Breached","Open - On Track"),IF((D2094-B2094)*24&lt;=X2094,"Met","Breached")))</f>
        <v>Met</v>
      </c>
    </row>
    <row r="2095" spans="1:25" x14ac:dyDescent="0.25">
      <c r="A2095" s="9" t="s">
        <v>4526</v>
      </c>
      <c r="B2095" s="23">
        <v>45987.101388888899</v>
      </c>
      <c r="C2095" s="23">
        <v>45987.306250000001</v>
      </c>
      <c r="D2095" s="23">
        <v>45989.387499999997</v>
      </c>
      <c r="E2095" s="9" t="s">
        <v>212</v>
      </c>
      <c r="F2095" s="9" t="s">
        <v>189</v>
      </c>
      <c r="G2095" s="9" t="s">
        <v>236</v>
      </c>
      <c r="H2095" s="9" t="s">
        <v>167</v>
      </c>
      <c r="I2095" s="9" t="s">
        <v>255</v>
      </c>
      <c r="J2095" s="9" t="s">
        <v>4527</v>
      </c>
      <c r="K2095" s="9" t="s">
        <v>246</v>
      </c>
      <c r="L2095" s="9" t="s">
        <v>371</v>
      </c>
      <c r="M2095" s="9" t="s">
        <v>996</v>
      </c>
      <c r="N2095" s="9" t="s">
        <v>196</v>
      </c>
      <c r="O2095" s="9" t="s">
        <v>116</v>
      </c>
      <c r="P2095" s="9" t="s">
        <v>295</v>
      </c>
      <c r="Q2095" s="9" t="s">
        <v>219</v>
      </c>
      <c r="R2095" s="9">
        <v>0</v>
      </c>
      <c r="S2095" s="9">
        <v>19</v>
      </c>
      <c r="U2095" s="9" t="s">
        <v>242</v>
      </c>
      <c r="W2095" s="9">
        <v>5</v>
      </c>
      <c r="X2095" s="9">
        <f>INDEX(SLA_Policy!$D$2:$D$5,MATCH(F2095,SLA_Policy!$A$2:$A$5,0))</f>
        <v>120</v>
      </c>
      <c r="Y2095" s="9" t="str">
        <f>IF(E2095="Cancelled","Excluded",IF(D2095="",IF((SLA_Policy!$B$8-B2095)*24&gt;X2095,"Open - Breached","Open - On Track"),IF((D2095-B2095)*24&lt;=X2095,"Met","Breached")))</f>
        <v>Met</v>
      </c>
    </row>
    <row r="2096" spans="1:25" x14ac:dyDescent="0.25">
      <c r="A2096" s="9" t="s">
        <v>4528</v>
      </c>
      <c r="B2096" s="23">
        <v>45987.254166666702</v>
      </c>
      <c r="C2096" s="23">
        <v>45987.363194444399</v>
      </c>
      <c r="D2096" s="23">
        <v>45987.374305555597</v>
      </c>
      <c r="E2096" s="9" t="s">
        <v>212</v>
      </c>
      <c r="F2096" s="9" t="s">
        <v>188</v>
      </c>
      <c r="G2096" s="9" t="s">
        <v>213</v>
      </c>
      <c r="H2096" s="9" t="s">
        <v>161</v>
      </c>
      <c r="I2096" s="9" t="s">
        <v>454</v>
      </c>
      <c r="J2096" s="9" t="s">
        <v>455</v>
      </c>
      <c r="K2096" s="9" t="s">
        <v>215</v>
      </c>
      <c r="L2096" s="9" t="s">
        <v>104</v>
      </c>
      <c r="M2096" s="9" t="s">
        <v>391</v>
      </c>
      <c r="N2096" s="9" t="s">
        <v>198</v>
      </c>
      <c r="O2096" s="9" t="s">
        <v>116</v>
      </c>
      <c r="P2096" s="9" t="s">
        <v>258</v>
      </c>
      <c r="Q2096" s="9" t="s">
        <v>219</v>
      </c>
      <c r="R2096" s="9">
        <v>0</v>
      </c>
      <c r="S2096" s="9">
        <v>5</v>
      </c>
      <c r="U2096" s="9" t="s">
        <v>221</v>
      </c>
      <c r="W2096" s="9">
        <v>4</v>
      </c>
      <c r="X2096" s="9">
        <f>INDEX(SLA_Policy!$D$2:$D$5,MATCH(F2096,SLA_Policy!$A$2:$A$5,0))</f>
        <v>72</v>
      </c>
      <c r="Y2096" s="9" t="str">
        <f>IF(E2096="Cancelled","Excluded",IF(D2096="",IF((SLA_Policy!$B$8-B2096)*24&gt;X2096,"Open - Breached","Open - On Track"),IF((D2096-B2096)*24&lt;=X2096,"Met","Breached")))</f>
        <v>Met</v>
      </c>
    </row>
    <row r="2097" spans="1:25" x14ac:dyDescent="0.25">
      <c r="A2097" s="9" t="s">
        <v>4529</v>
      </c>
      <c r="B2097" s="23">
        <v>45987.318749999999</v>
      </c>
      <c r="C2097" s="23">
        <v>45987.322916666701</v>
      </c>
      <c r="D2097" s="23">
        <v>45989.345833333296</v>
      </c>
      <c r="E2097" s="9" t="s">
        <v>212</v>
      </c>
      <c r="F2097" s="9" t="s">
        <v>188</v>
      </c>
      <c r="G2097" s="9" t="s">
        <v>213</v>
      </c>
      <c r="H2097" s="9" t="s">
        <v>166</v>
      </c>
      <c r="I2097" s="9" t="s">
        <v>398</v>
      </c>
      <c r="J2097" s="9" t="s">
        <v>4530</v>
      </c>
      <c r="K2097" s="9" t="s">
        <v>303</v>
      </c>
      <c r="L2097" s="9" t="s">
        <v>216</v>
      </c>
      <c r="M2097" s="9" t="s">
        <v>3327</v>
      </c>
      <c r="N2097" s="9" t="s">
        <v>198</v>
      </c>
      <c r="O2097" s="9" t="s">
        <v>181</v>
      </c>
      <c r="P2097" s="9" t="s">
        <v>445</v>
      </c>
      <c r="Q2097" s="9" t="s">
        <v>219</v>
      </c>
      <c r="R2097" s="9">
        <v>0</v>
      </c>
      <c r="S2097" s="9">
        <v>162</v>
      </c>
      <c r="U2097" s="9" t="s">
        <v>376</v>
      </c>
      <c r="X2097" s="9">
        <f>INDEX(SLA_Policy!$D$2:$D$5,MATCH(F2097,SLA_Policy!$A$2:$A$5,0))</f>
        <v>72</v>
      </c>
      <c r="Y2097" s="9" t="str">
        <f>IF(E2097="Cancelled","Excluded",IF(D2097="",IF((SLA_Policy!$B$8-B2097)*24&gt;X2097,"Open - Breached","Open - On Track"),IF((D2097-B2097)*24&lt;=X2097,"Met","Breached")))</f>
        <v>Met</v>
      </c>
    </row>
    <row r="2098" spans="1:25" x14ac:dyDescent="0.25">
      <c r="A2098" s="9" t="s">
        <v>4531</v>
      </c>
      <c r="B2098" s="23">
        <v>45987.326388888898</v>
      </c>
      <c r="C2098" s="23">
        <v>45987.333333333299</v>
      </c>
      <c r="D2098" s="23">
        <v>45989.324305555601</v>
      </c>
      <c r="E2098" s="9" t="s">
        <v>212</v>
      </c>
      <c r="F2098" s="9" t="s">
        <v>188</v>
      </c>
      <c r="G2098" s="9" t="s">
        <v>213</v>
      </c>
      <c r="H2098" s="9" t="s">
        <v>164</v>
      </c>
      <c r="I2098" s="9" t="s">
        <v>339</v>
      </c>
      <c r="J2098" s="9" t="s">
        <v>340</v>
      </c>
      <c r="K2098" s="9" t="s">
        <v>410</v>
      </c>
      <c r="L2098" s="9" t="s">
        <v>104</v>
      </c>
      <c r="M2098" s="9" t="s">
        <v>706</v>
      </c>
      <c r="N2098" s="9" t="s">
        <v>198</v>
      </c>
      <c r="O2098" s="9" t="s">
        <v>116</v>
      </c>
      <c r="P2098" s="9" t="s">
        <v>218</v>
      </c>
      <c r="Q2098" s="9" t="s">
        <v>219</v>
      </c>
      <c r="R2098" s="9">
        <v>0</v>
      </c>
      <c r="S2098" s="9">
        <v>9</v>
      </c>
      <c r="T2098" s="9" t="s">
        <v>464</v>
      </c>
      <c r="U2098" s="9" t="s">
        <v>376</v>
      </c>
      <c r="W2098" s="9">
        <v>3</v>
      </c>
      <c r="X2098" s="9">
        <f>INDEX(SLA_Policy!$D$2:$D$5,MATCH(F2098,SLA_Policy!$A$2:$A$5,0))</f>
        <v>72</v>
      </c>
      <c r="Y2098" s="9" t="str">
        <f>IF(E2098="Cancelled","Excluded",IF(D2098="",IF((SLA_Policy!$B$8-B2098)*24&gt;X2098,"Open - Breached","Open - On Track"),IF((D2098-B2098)*24&lt;=X2098,"Met","Breached")))</f>
        <v>Met</v>
      </c>
    </row>
    <row r="2099" spans="1:25" x14ac:dyDescent="0.25">
      <c r="A2099" s="9" t="s">
        <v>4532</v>
      </c>
      <c r="B2099" s="23">
        <v>45987.335416666698</v>
      </c>
      <c r="C2099" s="23">
        <v>45987.336111111101</v>
      </c>
      <c r="D2099" s="23">
        <v>45987.45</v>
      </c>
      <c r="E2099" s="9" t="s">
        <v>212</v>
      </c>
      <c r="F2099" s="9" t="s">
        <v>188</v>
      </c>
      <c r="G2099" s="9" t="s">
        <v>213</v>
      </c>
      <c r="H2099" s="9" t="s">
        <v>161</v>
      </c>
      <c r="I2099" s="9" t="s">
        <v>389</v>
      </c>
      <c r="J2099" s="9" t="s">
        <v>949</v>
      </c>
      <c r="K2099" s="9" t="s">
        <v>246</v>
      </c>
      <c r="L2099" s="9" t="s">
        <v>216</v>
      </c>
      <c r="M2099" s="9" t="s">
        <v>4533</v>
      </c>
      <c r="N2099" s="9" t="s">
        <v>198</v>
      </c>
      <c r="O2099" s="9" t="s">
        <v>116</v>
      </c>
      <c r="P2099" s="9" t="s">
        <v>342</v>
      </c>
      <c r="Q2099" s="9" t="s">
        <v>219</v>
      </c>
      <c r="R2099" s="9">
        <v>0</v>
      </c>
      <c r="S2099" s="9">
        <v>5</v>
      </c>
      <c r="U2099" s="9" t="s">
        <v>221</v>
      </c>
      <c r="W2099" s="9">
        <v>4</v>
      </c>
      <c r="X2099" s="9">
        <f>INDEX(SLA_Policy!$D$2:$D$5,MATCH(F2099,SLA_Policy!$A$2:$A$5,0))</f>
        <v>72</v>
      </c>
      <c r="Y2099" s="9" t="str">
        <f>IF(E2099="Cancelled","Excluded",IF(D2099="",IF((SLA_Policy!$B$8-B2099)*24&gt;X2099,"Open - Breached","Open - On Track"),IF((D2099-B2099)*24&lt;=X2099,"Met","Breached")))</f>
        <v>Met</v>
      </c>
    </row>
    <row r="2100" spans="1:25" x14ac:dyDescent="0.25">
      <c r="A2100" s="9" t="s">
        <v>4534</v>
      </c>
      <c r="B2100" s="23">
        <v>45987.339583333298</v>
      </c>
      <c r="C2100" s="23">
        <v>45987.471527777801</v>
      </c>
      <c r="D2100" s="23">
        <v>45987.670833333301</v>
      </c>
      <c r="E2100" s="9" t="s">
        <v>212</v>
      </c>
      <c r="F2100" s="9" t="s">
        <v>188</v>
      </c>
      <c r="G2100" s="9" t="s">
        <v>213</v>
      </c>
      <c r="H2100" s="9" t="s">
        <v>162</v>
      </c>
      <c r="I2100" s="9" t="s">
        <v>393</v>
      </c>
      <c r="J2100" s="9" t="s">
        <v>874</v>
      </c>
      <c r="K2100" s="9" t="s">
        <v>246</v>
      </c>
      <c r="L2100" s="9" t="s">
        <v>282</v>
      </c>
      <c r="M2100" s="9" t="s">
        <v>3229</v>
      </c>
      <c r="N2100" s="9" t="s">
        <v>197</v>
      </c>
      <c r="O2100" s="9" t="s">
        <v>116</v>
      </c>
      <c r="P2100" s="9" t="s">
        <v>551</v>
      </c>
      <c r="Q2100" s="9" t="s">
        <v>219</v>
      </c>
      <c r="R2100" s="9">
        <v>0</v>
      </c>
      <c r="S2100" s="9">
        <v>18</v>
      </c>
      <c r="U2100" s="9" t="s">
        <v>248</v>
      </c>
      <c r="X2100" s="9">
        <f>INDEX(SLA_Policy!$D$2:$D$5,MATCH(F2100,SLA_Policy!$A$2:$A$5,0))</f>
        <v>72</v>
      </c>
      <c r="Y2100" s="9" t="str">
        <f>IF(E2100="Cancelled","Excluded",IF(D2100="",IF((SLA_Policy!$B$8-B2100)*24&gt;X2100,"Open - Breached","Open - On Track"),IF((D2100-B2100)*24&lt;=X2100,"Met","Breached")))</f>
        <v>Met</v>
      </c>
    </row>
    <row r="2101" spans="1:25" x14ac:dyDescent="0.25">
      <c r="A2101" s="9" t="s">
        <v>4535</v>
      </c>
      <c r="B2101" s="23">
        <v>45987.353472222203</v>
      </c>
      <c r="C2101" s="23">
        <v>45987.488194444399</v>
      </c>
      <c r="D2101" s="23">
        <v>45989.368750000001</v>
      </c>
      <c r="E2101" s="9" t="s">
        <v>212</v>
      </c>
      <c r="F2101" s="9" t="s">
        <v>189</v>
      </c>
      <c r="G2101" s="9" t="s">
        <v>236</v>
      </c>
      <c r="H2101" s="9" t="s">
        <v>161</v>
      </c>
      <c r="I2101" s="9" t="s">
        <v>237</v>
      </c>
      <c r="J2101" s="9" t="s">
        <v>899</v>
      </c>
      <c r="K2101" s="9" t="s">
        <v>262</v>
      </c>
      <c r="L2101" s="9" t="s">
        <v>307</v>
      </c>
      <c r="M2101" s="9" t="s">
        <v>2895</v>
      </c>
      <c r="N2101" s="9" t="s">
        <v>196</v>
      </c>
      <c r="O2101" s="9" t="s">
        <v>177</v>
      </c>
      <c r="P2101" s="9" t="s">
        <v>300</v>
      </c>
      <c r="Q2101" s="9" t="s">
        <v>219</v>
      </c>
      <c r="R2101" s="9">
        <v>0</v>
      </c>
      <c r="S2101" s="9">
        <v>20</v>
      </c>
      <c r="U2101" s="9" t="s">
        <v>242</v>
      </c>
      <c r="W2101" s="9">
        <v>4</v>
      </c>
      <c r="X2101" s="9">
        <f>INDEX(SLA_Policy!$D$2:$D$5,MATCH(F2101,SLA_Policy!$A$2:$A$5,0))</f>
        <v>120</v>
      </c>
      <c r="Y2101" s="9" t="str">
        <f>IF(E2101="Cancelled","Excluded",IF(D2101="",IF((SLA_Policy!$B$8-B2101)*24&gt;X2101,"Open - Breached","Open - On Track"),IF((D2101-B2101)*24&lt;=X2101,"Met","Breached")))</f>
        <v>Met</v>
      </c>
    </row>
    <row r="2102" spans="1:25" x14ac:dyDescent="0.25">
      <c r="A2102" s="9" t="s">
        <v>4536</v>
      </c>
      <c r="B2102" s="23">
        <v>45987.371527777803</v>
      </c>
      <c r="C2102" s="23">
        <v>45987.558333333298</v>
      </c>
      <c r="D2102" s="23">
        <v>45989.410416666702</v>
      </c>
      <c r="E2102" s="9" t="s">
        <v>212</v>
      </c>
      <c r="F2102" s="9" t="s">
        <v>188</v>
      </c>
      <c r="G2102" s="9" t="s">
        <v>213</v>
      </c>
      <c r="H2102" s="9" t="s">
        <v>88</v>
      </c>
      <c r="I2102" s="9" t="s">
        <v>92</v>
      </c>
      <c r="J2102" s="9" t="s">
        <v>214</v>
      </c>
      <c r="K2102" s="9" t="s">
        <v>246</v>
      </c>
      <c r="L2102" s="9" t="s">
        <v>216</v>
      </c>
      <c r="M2102" s="9" t="s">
        <v>2011</v>
      </c>
      <c r="N2102" s="9" t="s">
        <v>197</v>
      </c>
      <c r="O2102" s="9" t="s">
        <v>178</v>
      </c>
      <c r="P2102" s="9" t="s">
        <v>360</v>
      </c>
      <c r="Q2102" s="9" t="s">
        <v>219</v>
      </c>
      <c r="R2102" s="9">
        <v>0</v>
      </c>
      <c r="S2102" s="9">
        <v>40</v>
      </c>
      <c r="T2102" s="9" t="s">
        <v>322</v>
      </c>
      <c r="U2102" s="9" t="s">
        <v>266</v>
      </c>
      <c r="W2102" s="9">
        <v>4</v>
      </c>
      <c r="X2102" s="9">
        <f>INDEX(SLA_Policy!$D$2:$D$5,MATCH(F2102,SLA_Policy!$A$2:$A$5,0))</f>
        <v>72</v>
      </c>
      <c r="Y2102" s="9" t="str">
        <f>IF(E2102="Cancelled","Excluded",IF(D2102="",IF((SLA_Policy!$B$8-B2102)*24&gt;X2102,"Open - Breached","Open - On Track"),IF((D2102-B2102)*24&lt;=X2102,"Met","Breached")))</f>
        <v>Met</v>
      </c>
    </row>
    <row r="2103" spans="1:25" x14ac:dyDescent="0.25">
      <c r="A2103" s="9" t="s">
        <v>4537</v>
      </c>
      <c r="B2103" s="23">
        <v>45987.382638888899</v>
      </c>
      <c r="C2103" s="23">
        <v>45987.3930555556</v>
      </c>
      <c r="D2103" s="23">
        <v>45995.390972222202</v>
      </c>
      <c r="E2103" s="9" t="s">
        <v>212</v>
      </c>
      <c r="F2103" s="9" t="s">
        <v>189</v>
      </c>
      <c r="G2103" s="9" t="s">
        <v>213</v>
      </c>
      <c r="H2103" s="9" t="s">
        <v>163</v>
      </c>
      <c r="I2103" s="9" t="s">
        <v>250</v>
      </c>
      <c r="J2103" s="9" t="s">
        <v>4538</v>
      </c>
      <c r="K2103" s="9" t="s">
        <v>225</v>
      </c>
      <c r="L2103" s="9" t="s">
        <v>282</v>
      </c>
      <c r="M2103" s="9" t="s">
        <v>4539</v>
      </c>
      <c r="N2103" s="9" t="s">
        <v>198</v>
      </c>
      <c r="O2103" s="9" t="s">
        <v>176</v>
      </c>
      <c r="P2103" s="9" t="s">
        <v>419</v>
      </c>
      <c r="Q2103" s="9" t="s">
        <v>219</v>
      </c>
      <c r="R2103" s="9">
        <v>0</v>
      </c>
      <c r="S2103" s="9">
        <v>47</v>
      </c>
      <c r="T2103" s="9" t="s">
        <v>220</v>
      </c>
      <c r="U2103" s="9" t="s">
        <v>266</v>
      </c>
      <c r="W2103" s="9">
        <v>4</v>
      </c>
      <c r="X2103" s="9">
        <f>INDEX(SLA_Policy!$D$2:$D$5,MATCH(F2103,SLA_Policy!$A$2:$A$5,0))</f>
        <v>120</v>
      </c>
      <c r="Y2103" s="9" t="str">
        <f>IF(E2103="Cancelled","Excluded",IF(D2103="",IF((SLA_Policy!$B$8-B2103)*24&gt;X2103,"Open - Breached","Open - On Track"),IF((D2103-B2103)*24&lt;=X2103,"Met","Breached")))</f>
        <v>Breached</v>
      </c>
    </row>
    <row r="2104" spans="1:25" x14ac:dyDescent="0.25">
      <c r="A2104" s="9" t="s">
        <v>4540</v>
      </c>
      <c r="B2104" s="23">
        <v>45987.385416666701</v>
      </c>
      <c r="C2104" s="23">
        <v>45987.508333333302</v>
      </c>
      <c r="D2104" s="23">
        <v>45989.403472222199</v>
      </c>
      <c r="E2104" s="9" t="s">
        <v>212</v>
      </c>
      <c r="F2104" s="9" t="s">
        <v>189</v>
      </c>
      <c r="G2104" s="9" t="s">
        <v>213</v>
      </c>
      <c r="H2104" s="9" t="s">
        <v>165</v>
      </c>
      <c r="I2104" s="9" t="s">
        <v>567</v>
      </c>
      <c r="J2104" s="9" t="s">
        <v>4012</v>
      </c>
      <c r="K2104" s="9" t="s">
        <v>303</v>
      </c>
      <c r="L2104" s="9" t="s">
        <v>226</v>
      </c>
      <c r="M2104" s="9" t="s">
        <v>452</v>
      </c>
      <c r="N2104" s="9" t="s">
        <v>196</v>
      </c>
      <c r="O2104" s="9" t="s">
        <v>176</v>
      </c>
      <c r="P2104" s="9" t="s">
        <v>1159</v>
      </c>
      <c r="Q2104" s="9" t="s">
        <v>273</v>
      </c>
      <c r="R2104" s="9">
        <v>0</v>
      </c>
      <c r="S2104" s="9">
        <v>24</v>
      </c>
      <c r="U2104" s="9" t="s">
        <v>230</v>
      </c>
      <c r="X2104" s="9">
        <f>INDEX(SLA_Policy!$D$2:$D$5,MATCH(F2104,SLA_Policy!$A$2:$A$5,0))</f>
        <v>120</v>
      </c>
      <c r="Y2104" s="9" t="str">
        <f>IF(E2104="Cancelled","Excluded",IF(D2104="",IF((SLA_Policy!$B$8-B2104)*24&gt;X2104,"Open - Breached","Open - On Track"),IF((D2104-B2104)*24&lt;=X2104,"Met","Breached")))</f>
        <v>Met</v>
      </c>
    </row>
    <row r="2105" spans="1:25" x14ac:dyDescent="0.25">
      <c r="A2105" s="9" t="s">
        <v>4541</v>
      </c>
      <c r="B2105" s="23">
        <v>45987.392361111102</v>
      </c>
      <c r="C2105" s="23">
        <v>45987.395138888904</v>
      </c>
      <c r="D2105" s="23">
        <v>45987.577083333301</v>
      </c>
      <c r="E2105" s="9" t="s">
        <v>212</v>
      </c>
      <c r="F2105" s="9" t="s">
        <v>188</v>
      </c>
      <c r="G2105" s="9" t="s">
        <v>213</v>
      </c>
      <c r="H2105" s="9" t="s">
        <v>161</v>
      </c>
      <c r="I2105" s="9" t="s">
        <v>297</v>
      </c>
      <c r="J2105" s="9" t="s">
        <v>4542</v>
      </c>
      <c r="K2105" s="9" t="s">
        <v>246</v>
      </c>
      <c r="L2105" s="9" t="s">
        <v>311</v>
      </c>
      <c r="M2105" s="9" t="s">
        <v>2617</v>
      </c>
      <c r="N2105" s="9" t="s">
        <v>200</v>
      </c>
      <c r="O2105" s="9" t="s">
        <v>177</v>
      </c>
      <c r="P2105" s="9" t="s">
        <v>457</v>
      </c>
      <c r="Q2105" s="9" t="s">
        <v>219</v>
      </c>
      <c r="R2105" s="9">
        <v>0</v>
      </c>
      <c r="S2105" s="9">
        <v>9</v>
      </c>
      <c r="U2105" s="9" t="s">
        <v>290</v>
      </c>
      <c r="W2105" s="9">
        <v>5</v>
      </c>
      <c r="X2105" s="9">
        <f>INDEX(SLA_Policy!$D$2:$D$5,MATCH(F2105,SLA_Policy!$A$2:$A$5,0))</f>
        <v>72</v>
      </c>
      <c r="Y2105" s="9" t="str">
        <f>IF(E2105="Cancelled","Excluded",IF(D2105="",IF((SLA_Policy!$B$8-B2105)*24&gt;X2105,"Open - Breached","Open - On Track"),IF((D2105-B2105)*24&lt;=X2105,"Met","Breached")))</f>
        <v>Met</v>
      </c>
    </row>
    <row r="2106" spans="1:25" x14ac:dyDescent="0.25">
      <c r="A2106" s="9" t="s">
        <v>4543</v>
      </c>
      <c r="B2106" s="23">
        <v>45987.3930555556</v>
      </c>
      <c r="C2106" s="23">
        <v>45987.407638888901</v>
      </c>
      <c r="D2106" s="23">
        <v>45987.65625</v>
      </c>
      <c r="E2106" s="9" t="s">
        <v>212</v>
      </c>
      <c r="F2106" s="9" t="s">
        <v>188</v>
      </c>
      <c r="G2106" s="9" t="s">
        <v>213</v>
      </c>
      <c r="H2106" s="9" t="s">
        <v>162</v>
      </c>
      <c r="I2106" s="9" t="s">
        <v>244</v>
      </c>
      <c r="J2106" s="9" t="s">
        <v>4544</v>
      </c>
      <c r="K2106" s="9" t="s">
        <v>410</v>
      </c>
      <c r="L2106" s="9" t="s">
        <v>104</v>
      </c>
      <c r="M2106" s="9" t="s">
        <v>706</v>
      </c>
      <c r="N2106" s="9" t="s">
        <v>196</v>
      </c>
      <c r="O2106" s="9" t="s">
        <v>116</v>
      </c>
      <c r="P2106" s="9" t="s">
        <v>342</v>
      </c>
      <c r="Q2106" s="9" t="s">
        <v>219</v>
      </c>
      <c r="R2106" s="9">
        <v>0</v>
      </c>
      <c r="S2106" s="9">
        <v>12</v>
      </c>
      <c r="U2106" s="9" t="s">
        <v>266</v>
      </c>
      <c r="X2106" s="9">
        <f>INDEX(SLA_Policy!$D$2:$D$5,MATCH(F2106,SLA_Policy!$A$2:$A$5,0))</f>
        <v>72</v>
      </c>
      <c r="Y2106" s="9" t="str">
        <f>IF(E2106="Cancelled","Excluded",IF(D2106="",IF((SLA_Policy!$B$8-B2106)*24&gt;X2106,"Open - Breached","Open - On Track"),IF((D2106-B2106)*24&lt;=X2106,"Met","Breached")))</f>
        <v>Met</v>
      </c>
    </row>
    <row r="2107" spans="1:25" x14ac:dyDescent="0.25">
      <c r="A2107" s="9" t="s">
        <v>4545</v>
      </c>
      <c r="B2107" s="23">
        <v>45987.406944444498</v>
      </c>
      <c r="C2107" s="23">
        <v>45987.417361111096</v>
      </c>
      <c r="D2107" s="23">
        <v>45987.502083333296</v>
      </c>
      <c r="E2107" s="9" t="s">
        <v>212</v>
      </c>
      <c r="F2107" s="9" t="s">
        <v>187</v>
      </c>
      <c r="G2107" s="9" t="s">
        <v>213</v>
      </c>
      <c r="H2107" s="9" t="s">
        <v>162</v>
      </c>
      <c r="I2107" s="9" t="s">
        <v>393</v>
      </c>
      <c r="J2107" s="9" t="s">
        <v>4546</v>
      </c>
      <c r="K2107" s="9" t="s">
        <v>246</v>
      </c>
      <c r="L2107" s="9" t="s">
        <v>395</v>
      </c>
      <c r="M2107" s="9" t="s">
        <v>463</v>
      </c>
      <c r="N2107" s="9" t="s">
        <v>197</v>
      </c>
      <c r="O2107" s="9" t="s">
        <v>116</v>
      </c>
      <c r="P2107" s="9" t="s">
        <v>525</v>
      </c>
      <c r="Q2107" s="9" t="s">
        <v>219</v>
      </c>
      <c r="R2107" s="9">
        <v>0</v>
      </c>
      <c r="S2107" s="9">
        <v>26</v>
      </c>
      <c r="U2107" s="9" t="s">
        <v>266</v>
      </c>
      <c r="X2107" s="9">
        <f>INDEX(SLA_Policy!$D$2:$D$5,MATCH(F2107,SLA_Policy!$A$2:$A$5,0))</f>
        <v>8</v>
      </c>
      <c r="Y2107" s="9" t="str">
        <f>IF(E2107="Cancelled","Excluded",IF(D2107="",IF((SLA_Policy!$B$8-B2107)*24&gt;X2107,"Open - Breached","Open - On Track"),IF((D2107-B2107)*24&lt;=X2107,"Met","Breached")))</f>
        <v>Met</v>
      </c>
    </row>
    <row r="2108" spans="1:25" x14ac:dyDescent="0.25">
      <c r="A2108" s="9" t="s">
        <v>4547</v>
      </c>
      <c r="B2108" s="23">
        <v>45987.409722222197</v>
      </c>
      <c r="C2108" s="23">
        <v>45987.448611111096</v>
      </c>
      <c r="D2108" s="23">
        <v>45989.318749999999</v>
      </c>
      <c r="E2108" s="9" t="s">
        <v>212</v>
      </c>
      <c r="F2108" s="9" t="s">
        <v>188</v>
      </c>
      <c r="G2108" s="9" t="s">
        <v>213</v>
      </c>
      <c r="H2108" s="9" t="s">
        <v>163</v>
      </c>
      <c r="I2108" s="9" t="s">
        <v>405</v>
      </c>
      <c r="J2108" s="9" t="s">
        <v>2483</v>
      </c>
      <c r="K2108" s="9" t="s">
        <v>303</v>
      </c>
      <c r="L2108" s="9" t="s">
        <v>216</v>
      </c>
      <c r="M2108" s="9" t="s">
        <v>647</v>
      </c>
      <c r="N2108" s="9" t="s">
        <v>196</v>
      </c>
      <c r="O2108" s="9" t="s">
        <v>176</v>
      </c>
      <c r="P2108" s="9" t="s">
        <v>419</v>
      </c>
      <c r="Q2108" s="9" t="s">
        <v>219</v>
      </c>
      <c r="R2108" s="9">
        <v>0</v>
      </c>
      <c r="S2108" s="9">
        <v>17</v>
      </c>
      <c r="U2108" s="9" t="s">
        <v>230</v>
      </c>
      <c r="X2108" s="9">
        <f>INDEX(SLA_Policy!$D$2:$D$5,MATCH(F2108,SLA_Policy!$A$2:$A$5,0))</f>
        <v>72</v>
      </c>
      <c r="Y2108" s="9" t="str">
        <f>IF(E2108="Cancelled","Excluded",IF(D2108="",IF((SLA_Policy!$B$8-B2108)*24&gt;X2108,"Open - Breached","Open - On Track"),IF((D2108-B2108)*24&lt;=X2108,"Met","Breached")))</f>
        <v>Met</v>
      </c>
    </row>
    <row r="2109" spans="1:25" x14ac:dyDescent="0.25">
      <c r="A2109" s="9" t="s">
        <v>4548</v>
      </c>
      <c r="B2109" s="23">
        <v>45987.411111111098</v>
      </c>
      <c r="C2109" s="23">
        <v>45987.418749999997</v>
      </c>
      <c r="D2109" s="23">
        <v>45987.463194444397</v>
      </c>
      <c r="E2109" s="9" t="s">
        <v>212</v>
      </c>
      <c r="F2109" s="9" t="s">
        <v>188</v>
      </c>
      <c r="G2109" s="9" t="s">
        <v>213</v>
      </c>
      <c r="H2109" s="9" t="s">
        <v>161</v>
      </c>
      <c r="I2109" s="9" t="s">
        <v>454</v>
      </c>
      <c r="J2109" s="9" t="s">
        <v>4549</v>
      </c>
      <c r="K2109" s="9" t="s">
        <v>239</v>
      </c>
      <c r="L2109" s="9" t="s">
        <v>351</v>
      </c>
      <c r="M2109" s="9" t="s">
        <v>3100</v>
      </c>
      <c r="N2109" s="9" t="s">
        <v>198</v>
      </c>
      <c r="O2109" s="9" t="s">
        <v>116</v>
      </c>
      <c r="P2109" s="9" t="s">
        <v>258</v>
      </c>
      <c r="Q2109" s="9" t="s">
        <v>219</v>
      </c>
      <c r="R2109" s="9">
        <v>0</v>
      </c>
      <c r="S2109" s="9">
        <v>7</v>
      </c>
      <c r="U2109" s="9" t="s">
        <v>290</v>
      </c>
      <c r="X2109" s="9">
        <f>INDEX(SLA_Policy!$D$2:$D$5,MATCH(F2109,SLA_Policy!$A$2:$A$5,0))</f>
        <v>72</v>
      </c>
      <c r="Y2109" s="9" t="str">
        <f>IF(E2109="Cancelled","Excluded",IF(D2109="",IF((SLA_Policy!$B$8-B2109)*24&gt;X2109,"Open - Breached","Open - On Track"),IF((D2109-B2109)*24&lt;=X2109,"Met","Breached")))</f>
        <v>Met</v>
      </c>
    </row>
    <row r="2110" spans="1:25" x14ac:dyDescent="0.25">
      <c r="A2110" s="9" t="s">
        <v>4550</v>
      </c>
      <c r="B2110" s="23">
        <v>45987.4152777778</v>
      </c>
      <c r="C2110" s="23">
        <v>45987.461111111101</v>
      </c>
      <c r="D2110" s="23">
        <v>45992.405555555597</v>
      </c>
      <c r="E2110" s="9" t="s">
        <v>212</v>
      </c>
      <c r="F2110" s="9" t="s">
        <v>189</v>
      </c>
      <c r="G2110" s="9" t="s">
        <v>236</v>
      </c>
      <c r="H2110" s="9" t="s">
        <v>167</v>
      </c>
      <c r="I2110" s="9" t="s">
        <v>255</v>
      </c>
      <c r="J2110" s="9" t="s">
        <v>3655</v>
      </c>
      <c r="K2110" s="9" t="s">
        <v>215</v>
      </c>
      <c r="L2110" s="9" t="s">
        <v>311</v>
      </c>
      <c r="M2110" s="9" t="s">
        <v>4551</v>
      </c>
      <c r="N2110" s="9" t="s">
        <v>197</v>
      </c>
      <c r="O2110" s="9" t="s">
        <v>180</v>
      </c>
      <c r="P2110" s="9" t="s">
        <v>368</v>
      </c>
      <c r="Q2110" s="9" t="s">
        <v>219</v>
      </c>
      <c r="R2110" s="9">
        <v>0</v>
      </c>
      <c r="S2110" s="9">
        <v>23</v>
      </c>
      <c r="U2110" s="9" t="s">
        <v>242</v>
      </c>
      <c r="X2110" s="9">
        <f>INDEX(SLA_Policy!$D$2:$D$5,MATCH(F2110,SLA_Policy!$A$2:$A$5,0))</f>
        <v>120</v>
      </c>
      <c r="Y2110" s="9" t="str">
        <f>IF(E2110="Cancelled","Excluded",IF(D2110="",IF((SLA_Policy!$B$8-B2110)*24&gt;X2110,"Open - Breached","Open - On Track"),IF((D2110-B2110)*24&lt;=X2110,"Met","Breached")))</f>
        <v>Met</v>
      </c>
    </row>
    <row r="2111" spans="1:25" x14ac:dyDescent="0.25">
      <c r="A2111" s="9" t="s">
        <v>4552</v>
      </c>
      <c r="B2111" s="23">
        <v>45987.425694444399</v>
      </c>
      <c r="E2111" s="9" t="s">
        <v>649</v>
      </c>
      <c r="F2111" s="9" t="s">
        <v>187</v>
      </c>
      <c r="G2111" s="9" t="s">
        <v>213</v>
      </c>
      <c r="H2111" s="9" t="s">
        <v>166</v>
      </c>
      <c r="I2111" s="9" t="s">
        <v>286</v>
      </c>
      <c r="J2111" s="9" t="s">
        <v>383</v>
      </c>
      <c r="K2111" s="9" t="s">
        <v>246</v>
      </c>
      <c r="L2111" s="9" t="s">
        <v>270</v>
      </c>
      <c r="M2111" s="9" t="s">
        <v>1711</v>
      </c>
      <c r="N2111" s="9" t="s">
        <v>196</v>
      </c>
      <c r="O2111" s="9" t="s">
        <v>181</v>
      </c>
      <c r="P2111" s="9" t="s">
        <v>668</v>
      </c>
      <c r="Q2111" s="9" t="s">
        <v>273</v>
      </c>
      <c r="R2111" s="9">
        <v>1</v>
      </c>
      <c r="S2111" s="9">
        <v>1</v>
      </c>
      <c r="X2111" s="9">
        <f>INDEX(SLA_Policy!$D$2:$D$5,MATCH(F2111,SLA_Policy!$A$2:$A$5,0))</f>
        <v>8</v>
      </c>
      <c r="Y2111" s="9" t="str">
        <f>IF(E2111="Cancelled","Excluded",IF(D2111="",IF((SLA_Policy!$B$8-B2111)*24&gt;X2111,"Open - Breached","Open - On Track"),IF((D2111-B2111)*24&lt;=X2111,"Met","Breached")))</f>
        <v>Excluded</v>
      </c>
    </row>
    <row r="2112" spans="1:25" x14ac:dyDescent="0.25">
      <c r="A2112" s="9" t="s">
        <v>4553</v>
      </c>
      <c r="B2112" s="23">
        <v>45987.438194444498</v>
      </c>
      <c r="C2112" s="23">
        <v>45987.441666666702</v>
      </c>
      <c r="D2112" s="23">
        <v>45987.509722222203</v>
      </c>
      <c r="E2112" s="9" t="s">
        <v>212</v>
      </c>
      <c r="F2112" s="9" t="s">
        <v>187</v>
      </c>
      <c r="G2112" s="9" t="s">
        <v>213</v>
      </c>
      <c r="H2112" s="9" t="s">
        <v>88</v>
      </c>
      <c r="I2112" s="9" t="s">
        <v>268</v>
      </c>
      <c r="J2112" s="9" t="s">
        <v>3869</v>
      </c>
      <c r="K2112" s="9" t="s">
        <v>262</v>
      </c>
      <c r="L2112" s="9" t="s">
        <v>216</v>
      </c>
      <c r="M2112" s="9" t="s">
        <v>4554</v>
      </c>
      <c r="N2112" s="9" t="s">
        <v>199</v>
      </c>
      <c r="O2112" s="9" t="s">
        <v>178</v>
      </c>
      <c r="P2112" s="9" t="s">
        <v>360</v>
      </c>
      <c r="Q2112" s="9" t="s">
        <v>273</v>
      </c>
      <c r="R2112" s="9">
        <v>0</v>
      </c>
      <c r="S2112" s="9">
        <v>23</v>
      </c>
      <c r="T2112" s="9" t="s">
        <v>229</v>
      </c>
      <c r="U2112" s="9" t="s">
        <v>376</v>
      </c>
      <c r="X2112" s="9">
        <f>INDEX(SLA_Policy!$D$2:$D$5,MATCH(F2112,SLA_Policy!$A$2:$A$5,0))</f>
        <v>8</v>
      </c>
      <c r="Y2112" s="9" t="str">
        <f>IF(E2112="Cancelled","Excluded",IF(D2112="",IF((SLA_Policy!$B$8-B2112)*24&gt;X2112,"Open - Breached","Open - On Track"),IF((D2112-B2112)*24&lt;=X2112,"Met","Breached")))</f>
        <v>Met</v>
      </c>
    </row>
    <row r="2113" spans="1:25" x14ac:dyDescent="0.25">
      <c r="A2113" s="9" t="s">
        <v>4555</v>
      </c>
      <c r="B2113" s="23">
        <v>45987.452083333301</v>
      </c>
      <c r="C2113" s="23">
        <v>45987.454166666699</v>
      </c>
      <c r="D2113" s="23">
        <v>45987.481249999997</v>
      </c>
      <c r="E2113" s="9" t="s">
        <v>212</v>
      </c>
      <c r="F2113" s="9" t="s">
        <v>189</v>
      </c>
      <c r="G2113" s="9" t="s">
        <v>213</v>
      </c>
      <c r="H2113" s="9" t="s">
        <v>161</v>
      </c>
      <c r="I2113" s="9" t="s">
        <v>389</v>
      </c>
      <c r="J2113" s="9" t="s">
        <v>1581</v>
      </c>
      <c r="K2113" s="9" t="s">
        <v>239</v>
      </c>
      <c r="L2113" s="9" t="s">
        <v>371</v>
      </c>
      <c r="M2113" s="9" t="s">
        <v>3844</v>
      </c>
      <c r="N2113" s="9" t="s">
        <v>200</v>
      </c>
      <c r="O2113" s="9" t="s">
        <v>177</v>
      </c>
      <c r="P2113" s="9" t="s">
        <v>457</v>
      </c>
      <c r="Q2113" s="9" t="s">
        <v>219</v>
      </c>
      <c r="R2113" s="9">
        <v>0</v>
      </c>
      <c r="S2113" s="9">
        <v>5</v>
      </c>
      <c r="U2113" s="9" t="s">
        <v>290</v>
      </c>
      <c r="W2113" s="9">
        <v>5</v>
      </c>
      <c r="X2113" s="9">
        <f>INDEX(SLA_Policy!$D$2:$D$5,MATCH(F2113,SLA_Policy!$A$2:$A$5,0))</f>
        <v>120</v>
      </c>
      <c r="Y2113" s="9" t="str">
        <f>IF(E2113="Cancelled","Excluded",IF(D2113="",IF((SLA_Policy!$B$8-B2113)*24&gt;X2113,"Open - Breached","Open - On Track"),IF((D2113-B2113)*24&lt;=X2113,"Met","Breached")))</f>
        <v>Met</v>
      </c>
    </row>
    <row r="2114" spans="1:25" x14ac:dyDescent="0.25">
      <c r="A2114" s="9" t="s">
        <v>4556</v>
      </c>
      <c r="B2114" s="23">
        <v>45987.452777777798</v>
      </c>
      <c r="C2114" s="23">
        <v>45987.461111111101</v>
      </c>
      <c r="D2114" s="23">
        <v>45989.361111111102</v>
      </c>
      <c r="E2114" s="9" t="s">
        <v>212</v>
      </c>
      <c r="F2114" s="9" t="s">
        <v>188</v>
      </c>
      <c r="G2114" s="9" t="s">
        <v>213</v>
      </c>
      <c r="H2114" s="9" t="s">
        <v>167</v>
      </c>
      <c r="I2114" s="9" t="s">
        <v>536</v>
      </c>
      <c r="J2114" s="9" t="s">
        <v>1969</v>
      </c>
      <c r="K2114" s="9" t="s">
        <v>215</v>
      </c>
      <c r="L2114" s="9" t="s">
        <v>104</v>
      </c>
      <c r="M2114" s="9" t="s">
        <v>3586</v>
      </c>
      <c r="N2114" s="9" t="s">
        <v>196</v>
      </c>
      <c r="O2114" s="9" t="s">
        <v>180</v>
      </c>
      <c r="P2114" s="9" t="s">
        <v>368</v>
      </c>
      <c r="Q2114" s="9" t="s">
        <v>219</v>
      </c>
      <c r="R2114" s="9">
        <v>0</v>
      </c>
      <c r="S2114" s="9">
        <v>68</v>
      </c>
      <c r="T2114" s="9" t="s">
        <v>220</v>
      </c>
      <c r="U2114" s="9" t="s">
        <v>248</v>
      </c>
      <c r="W2114" s="9">
        <v>3</v>
      </c>
      <c r="X2114" s="9">
        <f>INDEX(SLA_Policy!$D$2:$D$5,MATCH(F2114,SLA_Policy!$A$2:$A$5,0))</f>
        <v>72</v>
      </c>
      <c r="Y2114" s="9" t="str">
        <f>IF(E2114="Cancelled","Excluded",IF(D2114="",IF((SLA_Policy!$B$8-B2114)*24&gt;X2114,"Open - Breached","Open - On Track"),IF((D2114-B2114)*24&lt;=X2114,"Met","Breached")))</f>
        <v>Met</v>
      </c>
    </row>
    <row r="2115" spans="1:25" x14ac:dyDescent="0.25">
      <c r="A2115" s="9" t="s">
        <v>4557</v>
      </c>
      <c r="B2115" s="23">
        <v>45987.465277777803</v>
      </c>
      <c r="C2115" s="23">
        <v>45987.477083333302</v>
      </c>
      <c r="D2115" s="23">
        <v>45987.525694444397</v>
      </c>
      <c r="E2115" s="9" t="s">
        <v>212</v>
      </c>
      <c r="F2115" s="9" t="s">
        <v>188</v>
      </c>
      <c r="G2115" s="9" t="s">
        <v>213</v>
      </c>
      <c r="H2115" s="9" t="s">
        <v>162</v>
      </c>
      <c r="I2115" s="9" t="s">
        <v>244</v>
      </c>
      <c r="J2115" s="9" t="s">
        <v>4558</v>
      </c>
      <c r="K2115" s="9" t="s">
        <v>246</v>
      </c>
      <c r="L2115" s="9" t="s">
        <v>226</v>
      </c>
      <c r="M2115" s="9" t="s">
        <v>615</v>
      </c>
      <c r="N2115" s="9" t="s">
        <v>196</v>
      </c>
      <c r="O2115" s="9" t="s">
        <v>179</v>
      </c>
      <c r="P2115" s="9" t="s">
        <v>264</v>
      </c>
      <c r="Q2115" s="9" t="s">
        <v>219</v>
      </c>
      <c r="R2115" s="9">
        <v>0</v>
      </c>
      <c r="S2115" s="9">
        <v>20</v>
      </c>
      <c r="U2115" s="9" t="s">
        <v>266</v>
      </c>
      <c r="X2115" s="9">
        <f>INDEX(SLA_Policy!$D$2:$D$5,MATCH(F2115,SLA_Policy!$A$2:$A$5,0))</f>
        <v>72</v>
      </c>
      <c r="Y2115" s="9" t="str">
        <f>IF(E2115="Cancelled","Excluded",IF(D2115="",IF((SLA_Policy!$B$8-B2115)*24&gt;X2115,"Open - Breached","Open - On Track"),IF((D2115-B2115)*24&lt;=X2115,"Met","Breached")))</f>
        <v>Met</v>
      </c>
    </row>
    <row r="2116" spans="1:25" x14ac:dyDescent="0.25">
      <c r="A2116" s="9" t="s">
        <v>4559</v>
      </c>
      <c r="B2116" s="23">
        <v>45987.490277777797</v>
      </c>
      <c r="C2116" s="23">
        <v>45987.498611111099</v>
      </c>
      <c r="D2116" s="23">
        <v>45987.655555555597</v>
      </c>
      <c r="E2116" s="9" t="s">
        <v>212</v>
      </c>
      <c r="F2116" s="9" t="s">
        <v>188</v>
      </c>
      <c r="G2116" s="9" t="s">
        <v>213</v>
      </c>
      <c r="H2116" s="9" t="s">
        <v>161</v>
      </c>
      <c r="I2116" s="9" t="s">
        <v>389</v>
      </c>
      <c r="J2116" s="9" t="s">
        <v>3069</v>
      </c>
      <c r="K2116" s="9" t="s">
        <v>239</v>
      </c>
      <c r="L2116" s="9" t="s">
        <v>293</v>
      </c>
      <c r="M2116" s="9" t="s">
        <v>3920</v>
      </c>
      <c r="N2116" s="9" t="s">
        <v>196</v>
      </c>
      <c r="O2116" s="9" t="s">
        <v>177</v>
      </c>
      <c r="P2116" s="9" t="s">
        <v>942</v>
      </c>
      <c r="Q2116" s="9" t="s">
        <v>219</v>
      </c>
      <c r="R2116" s="9">
        <v>1</v>
      </c>
      <c r="S2116" s="9">
        <v>7</v>
      </c>
      <c r="U2116" s="9" t="s">
        <v>266</v>
      </c>
      <c r="X2116" s="9">
        <f>INDEX(SLA_Policy!$D$2:$D$5,MATCH(F2116,SLA_Policy!$A$2:$A$5,0))</f>
        <v>72</v>
      </c>
      <c r="Y2116" s="9" t="str">
        <f>IF(E2116="Cancelled","Excluded",IF(D2116="",IF((SLA_Policy!$B$8-B2116)*24&gt;X2116,"Open - Breached","Open - On Track"),IF((D2116-B2116)*24&lt;=X2116,"Met","Breached")))</f>
        <v>Met</v>
      </c>
    </row>
    <row r="2117" spans="1:25" x14ac:dyDescent="0.25">
      <c r="A2117" s="9" t="s">
        <v>4560</v>
      </c>
      <c r="B2117" s="23">
        <v>45987.497916666704</v>
      </c>
      <c r="C2117" s="23">
        <v>45987.498611111099</v>
      </c>
      <c r="D2117" s="23">
        <v>45987.637499999997</v>
      </c>
      <c r="E2117" s="9" t="s">
        <v>212</v>
      </c>
      <c r="F2117" s="9" t="s">
        <v>188</v>
      </c>
      <c r="G2117" s="9" t="s">
        <v>213</v>
      </c>
      <c r="H2117" s="9" t="s">
        <v>164</v>
      </c>
      <c r="I2117" s="9" t="s">
        <v>339</v>
      </c>
      <c r="J2117" s="9" t="s">
        <v>459</v>
      </c>
      <c r="K2117" s="9" t="s">
        <v>215</v>
      </c>
      <c r="L2117" s="9" t="s">
        <v>226</v>
      </c>
      <c r="M2117" s="9" t="s">
        <v>1515</v>
      </c>
      <c r="N2117" s="9" t="s">
        <v>198</v>
      </c>
      <c r="O2117" s="9" t="s">
        <v>116</v>
      </c>
      <c r="P2117" s="9" t="s">
        <v>258</v>
      </c>
      <c r="Q2117" s="9" t="s">
        <v>219</v>
      </c>
      <c r="R2117" s="9">
        <v>0</v>
      </c>
      <c r="S2117" s="9">
        <v>21</v>
      </c>
      <c r="T2117" s="9" t="s">
        <v>464</v>
      </c>
      <c r="U2117" s="9" t="s">
        <v>290</v>
      </c>
      <c r="W2117" s="9">
        <v>5</v>
      </c>
      <c r="X2117" s="9">
        <f>INDEX(SLA_Policy!$D$2:$D$5,MATCH(F2117,SLA_Policy!$A$2:$A$5,0))</f>
        <v>72</v>
      </c>
      <c r="Y2117" s="9" t="str">
        <f>IF(E2117="Cancelled","Excluded",IF(D2117="",IF((SLA_Policy!$B$8-B2117)*24&gt;X2117,"Open - Breached","Open - On Track"),IF((D2117-B2117)*24&lt;=X2117,"Met","Breached")))</f>
        <v>Met</v>
      </c>
    </row>
    <row r="2118" spans="1:25" x14ac:dyDescent="0.25">
      <c r="A2118" s="9" t="s">
        <v>4561</v>
      </c>
      <c r="B2118" s="23">
        <v>45987.502777777801</v>
      </c>
      <c r="C2118" s="23">
        <v>45989.306250000001</v>
      </c>
      <c r="D2118" s="23">
        <v>45992.395138888904</v>
      </c>
      <c r="E2118" s="9" t="s">
        <v>212</v>
      </c>
      <c r="F2118" s="9" t="s">
        <v>189</v>
      </c>
      <c r="G2118" s="9" t="s">
        <v>213</v>
      </c>
      <c r="H2118" s="9" t="s">
        <v>162</v>
      </c>
      <c r="I2118" s="9" t="s">
        <v>244</v>
      </c>
      <c r="J2118" s="9" t="s">
        <v>789</v>
      </c>
      <c r="K2118" s="9" t="s">
        <v>246</v>
      </c>
      <c r="L2118" s="9" t="s">
        <v>270</v>
      </c>
      <c r="M2118" s="9" t="s">
        <v>2046</v>
      </c>
      <c r="N2118" s="9" t="s">
        <v>197</v>
      </c>
      <c r="O2118" s="9" t="s">
        <v>179</v>
      </c>
      <c r="P2118" s="9" t="s">
        <v>284</v>
      </c>
      <c r="Q2118" s="9" t="s">
        <v>219</v>
      </c>
      <c r="R2118" s="9">
        <v>1</v>
      </c>
      <c r="S2118" s="9">
        <v>50</v>
      </c>
      <c r="U2118" s="9" t="s">
        <v>661</v>
      </c>
      <c r="X2118" s="9">
        <f>INDEX(SLA_Policy!$D$2:$D$5,MATCH(F2118,SLA_Policy!$A$2:$A$5,0))</f>
        <v>120</v>
      </c>
      <c r="Y2118" s="9" t="str">
        <f>IF(E2118="Cancelled","Excluded",IF(D2118="",IF((SLA_Policy!$B$8-B2118)*24&gt;X2118,"Open - Breached","Open - On Track"),IF((D2118-B2118)*24&lt;=X2118,"Met","Breached")))</f>
        <v>Met</v>
      </c>
    </row>
    <row r="2119" spans="1:25" x14ac:dyDescent="0.25">
      <c r="A2119" s="9" t="s">
        <v>4562</v>
      </c>
      <c r="B2119" s="23">
        <v>45987.507638888899</v>
      </c>
      <c r="C2119" s="23">
        <v>45987.508333333302</v>
      </c>
      <c r="D2119" s="23">
        <v>45987.610416666699</v>
      </c>
      <c r="E2119" s="9" t="s">
        <v>212</v>
      </c>
      <c r="F2119" s="9" t="s">
        <v>187</v>
      </c>
      <c r="G2119" s="9" t="s">
        <v>213</v>
      </c>
      <c r="H2119" s="9" t="s">
        <v>163</v>
      </c>
      <c r="I2119" s="9" t="s">
        <v>250</v>
      </c>
      <c r="J2119" s="9" t="s">
        <v>4563</v>
      </c>
      <c r="K2119" s="9" t="s">
        <v>246</v>
      </c>
      <c r="L2119" s="9" t="s">
        <v>282</v>
      </c>
      <c r="M2119" s="9" t="s">
        <v>2172</v>
      </c>
      <c r="N2119" s="9" t="s">
        <v>198</v>
      </c>
      <c r="O2119" s="9" t="s">
        <v>176</v>
      </c>
      <c r="P2119" s="9" t="s">
        <v>419</v>
      </c>
      <c r="Q2119" s="9" t="s">
        <v>273</v>
      </c>
      <c r="R2119" s="9">
        <v>0</v>
      </c>
      <c r="S2119" s="9">
        <v>9</v>
      </c>
      <c r="T2119" s="9" t="s">
        <v>220</v>
      </c>
      <c r="U2119" s="9" t="s">
        <v>230</v>
      </c>
      <c r="X2119" s="9">
        <f>INDEX(SLA_Policy!$D$2:$D$5,MATCH(F2119,SLA_Policy!$A$2:$A$5,0))</f>
        <v>8</v>
      </c>
      <c r="Y2119" s="9" t="str">
        <f>IF(E2119="Cancelled","Excluded",IF(D2119="",IF((SLA_Policy!$B$8-B2119)*24&gt;X2119,"Open - Breached","Open - On Track"),IF((D2119-B2119)*24&lt;=X2119,"Met","Breached")))</f>
        <v>Met</v>
      </c>
    </row>
    <row r="2120" spans="1:25" x14ac:dyDescent="0.25">
      <c r="A2120" s="9" t="s">
        <v>4564</v>
      </c>
      <c r="B2120" s="23">
        <v>45987.536111111098</v>
      </c>
      <c r="C2120" s="23">
        <v>45987.554166666698</v>
      </c>
      <c r="D2120" s="23">
        <v>45987.613888888904</v>
      </c>
      <c r="E2120" s="9" t="s">
        <v>212</v>
      </c>
      <c r="F2120" s="9" t="s">
        <v>188</v>
      </c>
      <c r="G2120" s="9" t="s">
        <v>213</v>
      </c>
      <c r="H2120" s="9" t="s">
        <v>161</v>
      </c>
      <c r="I2120" s="9" t="s">
        <v>297</v>
      </c>
      <c r="J2120" s="9" t="s">
        <v>4068</v>
      </c>
      <c r="K2120" s="9" t="s">
        <v>215</v>
      </c>
      <c r="L2120" s="9" t="s">
        <v>293</v>
      </c>
      <c r="M2120" s="9" t="s">
        <v>2382</v>
      </c>
      <c r="N2120" s="9" t="s">
        <v>199</v>
      </c>
      <c r="O2120" s="9" t="s">
        <v>116</v>
      </c>
      <c r="P2120" s="9" t="s">
        <v>342</v>
      </c>
      <c r="Q2120" s="9" t="s">
        <v>219</v>
      </c>
      <c r="R2120" s="9">
        <v>0</v>
      </c>
      <c r="S2120" s="9">
        <v>10</v>
      </c>
      <c r="U2120" s="9" t="s">
        <v>221</v>
      </c>
      <c r="W2120" s="9">
        <v>4</v>
      </c>
      <c r="X2120" s="9">
        <f>INDEX(SLA_Policy!$D$2:$D$5,MATCH(F2120,SLA_Policy!$A$2:$A$5,0))</f>
        <v>72</v>
      </c>
      <c r="Y2120" s="9" t="str">
        <f>IF(E2120="Cancelled","Excluded",IF(D2120="",IF((SLA_Policy!$B$8-B2120)*24&gt;X2120,"Open - Breached","Open - On Track"),IF((D2120-B2120)*24&lt;=X2120,"Met","Breached")))</f>
        <v>Met</v>
      </c>
    </row>
    <row r="2121" spans="1:25" x14ac:dyDescent="0.25">
      <c r="A2121" s="9" t="s">
        <v>4565</v>
      </c>
      <c r="B2121" s="23">
        <v>45987.5493055556</v>
      </c>
      <c r="C2121" s="23">
        <v>45987.554861111101</v>
      </c>
      <c r="D2121" s="23">
        <v>45989.315972222197</v>
      </c>
      <c r="E2121" s="9" t="s">
        <v>212</v>
      </c>
      <c r="F2121" s="9" t="s">
        <v>188</v>
      </c>
      <c r="G2121" s="9" t="s">
        <v>213</v>
      </c>
      <c r="H2121" s="9" t="s">
        <v>162</v>
      </c>
      <c r="I2121" s="9" t="s">
        <v>244</v>
      </c>
      <c r="J2121" s="9" t="s">
        <v>561</v>
      </c>
      <c r="K2121" s="9" t="s">
        <v>246</v>
      </c>
      <c r="L2121" s="9" t="s">
        <v>351</v>
      </c>
      <c r="M2121" s="9" t="s">
        <v>1496</v>
      </c>
      <c r="N2121" s="9" t="s">
        <v>200</v>
      </c>
      <c r="O2121" s="9" t="s">
        <v>179</v>
      </c>
      <c r="P2121" s="9" t="s">
        <v>284</v>
      </c>
      <c r="Q2121" s="9" t="s">
        <v>219</v>
      </c>
      <c r="R2121" s="9">
        <v>0</v>
      </c>
      <c r="S2121" s="9">
        <v>60</v>
      </c>
      <c r="U2121" s="9" t="s">
        <v>290</v>
      </c>
      <c r="W2121" s="9">
        <v>4</v>
      </c>
      <c r="X2121" s="9">
        <f>INDEX(SLA_Policy!$D$2:$D$5,MATCH(F2121,SLA_Policy!$A$2:$A$5,0))</f>
        <v>72</v>
      </c>
      <c r="Y2121" s="9" t="str">
        <f>IF(E2121="Cancelled","Excluded",IF(D2121="",IF((SLA_Policy!$B$8-B2121)*24&gt;X2121,"Open - Breached","Open - On Track"),IF((D2121-B2121)*24&lt;=X2121,"Met","Breached")))</f>
        <v>Met</v>
      </c>
    </row>
    <row r="2122" spans="1:25" x14ac:dyDescent="0.25">
      <c r="A2122" s="9" t="s">
        <v>4566</v>
      </c>
      <c r="B2122" s="23">
        <v>45987.558333333298</v>
      </c>
      <c r="C2122" s="23">
        <v>45987.559722222199</v>
      </c>
      <c r="D2122" s="23">
        <v>45987.653472222199</v>
      </c>
      <c r="E2122" s="9" t="s">
        <v>212</v>
      </c>
      <c r="F2122" s="9" t="s">
        <v>188</v>
      </c>
      <c r="G2122" s="9" t="s">
        <v>213</v>
      </c>
      <c r="H2122" s="9" t="s">
        <v>162</v>
      </c>
      <c r="I2122" s="9" t="s">
        <v>244</v>
      </c>
      <c r="J2122" s="9" t="s">
        <v>518</v>
      </c>
      <c r="K2122" s="9" t="s">
        <v>215</v>
      </c>
      <c r="L2122" s="9" t="s">
        <v>216</v>
      </c>
      <c r="M2122" s="9" t="s">
        <v>712</v>
      </c>
      <c r="N2122" s="9" t="s">
        <v>198</v>
      </c>
      <c r="O2122" s="9" t="s">
        <v>116</v>
      </c>
      <c r="P2122" s="9" t="s">
        <v>590</v>
      </c>
      <c r="Q2122" s="9" t="s">
        <v>219</v>
      </c>
      <c r="R2122" s="9">
        <v>0</v>
      </c>
      <c r="S2122" s="9">
        <v>14</v>
      </c>
      <c r="U2122" s="9" t="s">
        <v>290</v>
      </c>
      <c r="W2122" s="9">
        <v>5</v>
      </c>
      <c r="X2122" s="9">
        <f>INDEX(SLA_Policy!$D$2:$D$5,MATCH(F2122,SLA_Policy!$A$2:$A$5,0))</f>
        <v>72</v>
      </c>
      <c r="Y2122" s="9" t="str">
        <f>IF(E2122="Cancelled","Excluded",IF(D2122="",IF((SLA_Policy!$B$8-B2122)*24&gt;X2122,"Open - Breached","Open - On Track"),IF((D2122-B2122)*24&lt;=X2122,"Met","Breached")))</f>
        <v>Met</v>
      </c>
    </row>
    <row r="2123" spans="1:25" x14ac:dyDescent="0.25">
      <c r="A2123" s="9" t="s">
        <v>4567</v>
      </c>
      <c r="B2123" s="23">
        <v>45987.5625</v>
      </c>
      <c r="C2123" s="23">
        <v>45987.588888888902</v>
      </c>
      <c r="D2123" s="23">
        <v>45989.689583333296</v>
      </c>
      <c r="E2123" s="9" t="s">
        <v>212</v>
      </c>
      <c r="F2123" s="9" t="s">
        <v>189</v>
      </c>
      <c r="G2123" s="9" t="s">
        <v>236</v>
      </c>
      <c r="H2123" s="9" t="s">
        <v>161</v>
      </c>
      <c r="I2123" s="9" t="s">
        <v>482</v>
      </c>
      <c r="J2123" s="9" t="s">
        <v>1586</v>
      </c>
      <c r="K2123" s="9" t="s">
        <v>262</v>
      </c>
      <c r="L2123" s="9" t="s">
        <v>104</v>
      </c>
      <c r="M2123" s="9" t="s">
        <v>3240</v>
      </c>
      <c r="N2123" s="9" t="s">
        <v>196</v>
      </c>
      <c r="O2123" s="9" t="s">
        <v>177</v>
      </c>
      <c r="P2123" s="9" t="s">
        <v>457</v>
      </c>
      <c r="Q2123" s="9" t="s">
        <v>219</v>
      </c>
      <c r="R2123" s="9">
        <v>0</v>
      </c>
      <c r="S2123" s="9">
        <v>69</v>
      </c>
      <c r="U2123" s="9" t="s">
        <v>242</v>
      </c>
      <c r="X2123" s="9">
        <f>INDEX(SLA_Policy!$D$2:$D$5,MATCH(F2123,SLA_Policy!$A$2:$A$5,0))</f>
        <v>120</v>
      </c>
      <c r="Y2123" s="9" t="str">
        <f>IF(E2123="Cancelled","Excluded",IF(D2123="",IF((SLA_Policy!$B$8-B2123)*24&gt;X2123,"Open - Breached","Open - On Track"),IF((D2123-B2123)*24&lt;=X2123,"Met","Breached")))</f>
        <v>Met</v>
      </c>
    </row>
    <row r="2124" spans="1:25" x14ac:dyDescent="0.25">
      <c r="A2124" s="9" t="s">
        <v>4568</v>
      </c>
      <c r="B2124" s="23">
        <v>45987.563194444498</v>
      </c>
      <c r="C2124" s="23">
        <v>45987.639583333301</v>
      </c>
      <c r="D2124" s="23">
        <v>45989.380555555603</v>
      </c>
      <c r="E2124" s="9" t="s">
        <v>212</v>
      </c>
      <c r="F2124" s="9" t="s">
        <v>188</v>
      </c>
      <c r="G2124" s="9" t="s">
        <v>213</v>
      </c>
      <c r="H2124" s="9" t="s">
        <v>164</v>
      </c>
      <c r="I2124" s="9" t="s">
        <v>478</v>
      </c>
      <c r="J2124" s="9" t="s">
        <v>4569</v>
      </c>
      <c r="K2124" s="9" t="s">
        <v>215</v>
      </c>
      <c r="L2124" s="9" t="s">
        <v>282</v>
      </c>
      <c r="M2124" s="9" t="s">
        <v>1078</v>
      </c>
      <c r="N2124" s="9" t="s">
        <v>196</v>
      </c>
      <c r="O2124" s="9" t="s">
        <v>178</v>
      </c>
      <c r="P2124" s="9" t="s">
        <v>272</v>
      </c>
      <c r="Q2124" s="9" t="s">
        <v>273</v>
      </c>
      <c r="R2124" s="9">
        <v>0</v>
      </c>
      <c r="S2124" s="9">
        <v>26</v>
      </c>
      <c r="T2124" s="9" t="s">
        <v>343</v>
      </c>
      <c r="U2124" s="9" t="s">
        <v>376</v>
      </c>
      <c r="X2124" s="9">
        <f>INDEX(SLA_Policy!$D$2:$D$5,MATCH(F2124,SLA_Policy!$A$2:$A$5,0))</f>
        <v>72</v>
      </c>
      <c r="Y2124" s="9" t="str">
        <f>IF(E2124="Cancelled","Excluded",IF(D2124="",IF((SLA_Policy!$B$8-B2124)*24&gt;X2124,"Open - Breached","Open - On Track"),IF((D2124-B2124)*24&lt;=X2124,"Met","Breached")))</f>
        <v>Met</v>
      </c>
    </row>
    <row r="2125" spans="1:25" x14ac:dyDescent="0.25">
      <c r="A2125" s="9" t="s">
        <v>4570</v>
      </c>
      <c r="B2125" s="23">
        <v>45987.564583333296</v>
      </c>
      <c r="C2125" s="23">
        <v>45987.565972222197</v>
      </c>
      <c r="D2125" s="23">
        <v>45989.408333333296</v>
      </c>
      <c r="E2125" s="9" t="s">
        <v>212</v>
      </c>
      <c r="F2125" s="9" t="s">
        <v>188</v>
      </c>
      <c r="G2125" s="9" t="s">
        <v>213</v>
      </c>
      <c r="H2125" s="9" t="s">
        <v>88</v>
      </c>
      <c r="I2125" s="9" t="s">
        <v>354</v>
      </c>
      <c r="J2125" s="9" t="s">
        <v>4571</v>
      </c>
      <c r="K2125" s="9" t="s">
        <v>246</v>
      </c>
      <c r="L2125" s="9" t="s">
        <v>226</v>
      </c>
      <c r="M2125" s="9" t="s">
        <v>4572</v>
      </c>
      <c r="N2125" s="9" t="s">
        <v>198</v>
      </c>
      <c r="O2125" s="9" t="s">
        <v>178</v>
      </c>
      <c r="P2125" s="9" t="s">
        <v>272</v>
      </c>
      <c r="Q2125" s="9" t="s">
        <v>273</v>
      </c>
      <c r="R2125" s="9">
        <v>0</v>
      </c>
      <c r="S2125" s="9">
        <v>34</v>
      </c>
      <c r="T2125" s="9" t="s">
        <v>229</v>
      </c>
      <c r="U2125" s="9" t="s">
        <v>266</v>
      </c>
      <c r="X2125" s="9">
        <f>INDEX(SLA_Policy!$D$2:$D$5,MATCH(F2125,SLA_Policy!$A$2:$A$5,0))</f>
        <v>72</v>
      </c>
      <c r="Y2125" s="9" t="str">
        <f>IF(E2125="Cancelled","Excluded",IF(D2125="",IF((SLA_Policy!$B$8-B2125)*24&gt;X2125,"Open - Breached","Open - On Track"),IF((D2125-B2125)*24&lt;=X2125,"Met","Breached")))</f>
        <v>Met</v>
      </c>
    </row>
    <row r="2126" spans="1:25" x14ac:dyDescent="0.25">
      <c r="A2126" s="9" t="s">
        <v>4573</v>
      </c>
      <c r="B2126" s="23">
        <v>45987.567361111098</v>
      </c>
      <c r="C2126" s="23">
        <v>45987.612500000003</v>
      </c>
      <c r="D2126" s="23">
        <v>45987.654166666704</v>
      </c>
      <c r="E2126" s="9" t="s">
        <v>212</v>
      </c>
      <c r="F2126" s="9" t="s">
        <v>188</v>
      </c>
      <c r="G2126" s="9" t="s">
        <v>213</v>
      </c>
      <c r="H2126" s="9" t="s">
        <v>88</v>
      </c>
      <c r="I2126" s="9" t="s">
        <v>268</v>
      </c>
      <c r="J2126" s="9" t="s">
        <v>2188</v>
      </c>
      <c r="K2126" s="9" t="s">
        <v>215</v>
      </c>
      <c r="L2126" s="9" t="s">
        <v>311</v>
      </c>
      <c r="M2126" s="9" t="s">
        <v>538</v>
      </c>
      <c r="N2126" s="9" t="s">
        <v>197</v>
      </c>
      <c r="O2126" s="9" t="s">
        <v>176</v>
      </c>
      <c r="P2126" s="9" t="s">
        <v>570</v>
      </c>
      <c r="Q2126" s="9" t="s">
        <v>219</v>
      </c>
      <c r="R2126" s="9">
        <v>0</v>
      </c>
      <c r="S2126" s="9">
        <v>20</v>
      </c>
      <c r="T2126" s="9" t="s">
        <v>229</v>
      </c>
      <c r="U2126" s="9" t="s">
        <v>290</v>
      </c>
      <c r="X2126" s="9">
        <f>INDEX(SLA_Policy!$D$2:$D$5,MATCH(F2126,SLA_Policy!$A$2:$A$5,0))</f>
        <v>72</v>
      </c>
      <c r="Y2126" s="9" t="str">
        <f>IF(E2126="Cancelled","Excluded",IF(D2126="",IF((SLA_Policy!$B$8-B2126)*24&gt;X2126,"Open - Breached","Open - On Track"),IF((D2126-B2126)*24&lt;=X2126,"Met","Breached")))</f>
        <v>Met</v>
      </c>
    </row>
    <row r="2127" spans="1:25" x14ac:dyDescent="0.25">
      <c r="A2127" s="9" t="s">
        <v>4574</v>
      </c>
      <c r="B2127" s="23">
        <v>45987.588888888902</v>
      </c>
      <c r="C2127" s="23">
        <v>45987.59375</v>
      </c>
      <c r="D2127" s="23">
        <v>45987.743055555598</v>
      </c>
      <c r="E2127" s="9" t="s">
        <v>212</v>
      </c>
      <c r="F2127" s="9" t="s">
        <v>188</v>
      </c>
      <c r="G2127" s="9" t="s">
        <v>213</v>
      </c>
      <c r="H2127" s="9" t="s">
        <v>162</v>
      </c>
      <c r="I2127" s="9" t="s">
        <v>393</v>
      </c>
      <c r="J2127" s="9" t="s">
        <v>1693</v>
      </c>
      <c r="K2127" s="9" t="s">
        <v>215</v>
      </c>
      <c r="L2127" s="9" t="s">
        <v>226</v>
      </c>
      <c r="M2127" s="9" t="s">
        <v>4575</v>
      </c>
      <c r="N2127" s="9" t="s">
        <v>199</v>
      </c>
      <c r="O2127" s="9" t="s">
        <v>179</v>
      </c>
      <c r="P2127" s="9" t="s">
        <v>264</v>
      </c>
      <c r="Q2127" s="9" t="s">
        <v>219</v>
      </c>
      <c r="R2127" s="9">
        <v>0</v>
      </c>
      <c r="S2127" s="9">
        <v>25</v>
      </c>
      <c r="U2127" s="9" t="s">
        <v>661</v>
      </c>
      <c r="X2127" s="9">
        <f>INDEX(SLA_Policy!$D$2:$D$5,MATCH(F2127,SLA_Policy!$A$2:$A$5,0))</f>
        <v>72</v>
      </c>
      <c r="Y2127" s="9" t="str">
        <f>IF(E2127="Cancelled","Excluded",IF(D2127="",IF((SLA_Policy!$B$8-B2127)*24&gt;X2127,"Open - Breached","Open - On Track"),IF((D2127-B2127)*24&lt;=X2127,"Met","Breached")))</f>
        <v>Met</v>
      </c>
    </row>
    <row r="2128" spans="1:25" x14ac:dyDescent="0.25">
      <c r="A2128" s="9" t="s">
        <v>4576</v>
      </c>
      <c r="B2128" s="23">
        <v>45987.592361111099</v>
      </c>
      <c r="C2128" s="23">
        <v>45987.595138888901</v>
      </c>
      <c r="D2128" s="23">
        <v>45987.740277777797</v>
      </c>
      <c r="E2128" s="9" t="s">
        <v>212</v>
      </c>
      <c r="F2128" s="9" t="s">
        <v>188</v>
      </c>
      <c r="G2128" s="9" t="s">
        <v>213</v>
      </c>
      <c r="H2128" s="9" t="s">
        <v>162</v>
      </c>
      <c r="I2128" s="9" t="s">
        <v>345</v>
      </c>
      <c r="J2128" s="9" t="s">
        <v>2804</v>
      </c>
      <c r="K2128" s="9" t="s">
        <v>246</v>
      </c>
      <c r="L2128" s="9" t="s">
        <v>104</v>
      </c>
      <c r="M2128" s="9" t="s">
        <v>2123</v>
      </c>
      <c r="N2128" s="9" t="s">
        <v>198</v>
      </c>
      <c r="O2128" s="9" t="s">
        <v>116</v>
      </c>
      <c r="P2128" s="9" t="s">
        <v>295</v>
      </c>
      <c r="Q2128" s="9" t="s">
        <v>219</v>
      </c>
      <c r="R2128" s="9">
        <v>0</v>
      </c>
      <c r="S2128" s="9">
        <v>14</v>
      </c>
      <c r="U2128" s="9" t="s">
        <v>290</v>
      </c>
      <c r="X2128" s="9">
        <f>INDEX(SLA_Policy!$D$2:$D$5,MATCH(F2128,SLA_Policy!$A$2:$A$5,0))</f>
        <v>72</v>
      </c>
      <c r="Y2128" s="9" t="str">
        <f>IF(E2128="Cancelled","Excluded",IF(D2128="",IF((SLA_Policy!$B$8-B2128)*24&gt;X2128,"Open - Breached","Open - On Track"),IF((D2128-B2128)*24&lt;=X2128,"Met","Breached")))</f>
        <v>Met</v>
      </c>
    </row>
    <row r="2129" spans="1:25" x14ac:dyDescent="0.25">
      <c r="A2129" s="9" t="s">
        <v>4577</v>
      </c>
      <c r="B2129" s="23">
        <v>45987.601388888899</v>
      </c>
      <c r="C2129" s="23">
        <v>45987.604861111096</v>
      </c>
      <c r="D2129" s="23">
        <v>45987.768750000003</v>
      </c>
      <c r="E2129" s="9" t="s">
        <v>212</v>
      </c>
      <c r="F2129" s="9" t="s">
        <v>188</v>
      </c>
      <c r="G2129" s="9" t="s">
        <v>213</v>
      </c>
      <c r="H2129" s="9" t="s">
        <v>162</v>
      </c>
      <c r="I2129" s="9" t="s">
        <v>345</v>
      </c>
      <c r="J2129" s="9" t="s">
        <v>4578</v>
      </c>
      <c r="K2129" s="9" t="s">
        <v>215</v>
      </c>
      <c r="L2129" s="9" t="s">
        <v>226</v>
      </c>
      <c r="M2129" s="9" t="s">
        <v>911</v>
      </c>
      <c r="N2129" s="9" t="s">
        <v>198</v>
      </c>
      <c r="O2129" s="9" t="s">
        <v>116</v>
      </c>
      <c r="P2129" s="9" t="s">
        <v>342</v>
      </c>
      <c r="Q2129" s="9" t="s">
        <v>219</v>
      </c>
      <c r="R2129" s="9">
        <v>0</v>
      </c>
      <c r="S2129" s="9">
        <v>23</v>
      </c>
      <c r="U2129" s="9" t="s">
        <v>290</v>
      </c>
      <c r="X2129" s="9">
        <f>INDEX(SLA_Policy!$D$2:$D$5,MATCH(F2129,SLA_Policy!$A$2:$A$5,0))</f>
        <v>72</v>
      </c>
      <c r="Y2129" s="9" t="str">
        <f>IF(E2129="Cancelled","Excluded",IF(D2129="",IF((SLA_Policy!$B$8-B2129)*24&gt;X2129,"Open - Breached","Open - On Track"),IF((D2129-B2129)*24&lt;=X2129,"Met","Breached")))</f>
        <v>Met</v>
      </c>
    </row>
    <row r="2130" spans="1:25" x14ac:dyDescent="0.25">
      <c r="A2130" s="9" t="s">
        <v>4579</v>
      </c>
      <c r="B2130" s="23">
        <v>45987.622222222199</v>
      </c>
      <c r="C2130" s="23">
        <v>45987.627083333296</v>
      </c>
      <c r="D2130" s="23">
        <v>45989.320833333302</v>
      </c>
      <c r="E2130" s="9" t="s">
        <v>212</v>
      </c>
      <c r="F2130" s="9" t="s">
        <v>188</v>
      </c>
      <c r="G2130" s="9" t="s">
        <v>213</v>
      </c>
      <c r="H2130" s="9" t="s">
        <v>164</v>
      </c>
      <c r="I2130" s="9" t="s">
        <v>260</v>
      </c>
      <c r="J2130" s="9" t="s">
        <v>4580</v>
      </c>
      <c r="K2130" s="9" t="s">
        <v>410</v>
      </c>
      <c r="L2130" s="9" t="s">
        <v>307</v>
      </c>
      <c r="M2130" s="9" t="s">
        <v>787</v>
      </c>
      <c r="N2130" s="9" t="s">
        <v>198</v>
      </c>
      <c r="O2130" s="9" t="s">
        <v>180</v>
      </c>
      <c r="P2130" s="9" t="s">
        <v>368</v>
      </c>
      <c r="Q2130" s="9" t="s">
        <v>219</v>
      </c>
      <c r="R2130" s="9">
        <v>0</v>
      </c>
      <c r="S2130" s="9">
        <v>12</v>
      </c>
      <c r="T2130" s="9" t="s">
        <v>265</v>
      </c>
      <c r="U2130" s="9" t="s">
        <v>290</v>
      </c>
      <c r="X2130" s="9">
        <f>INDEX(SLA_Policy!$D$2:$D$5,MATCH(F2130,SLA_Policy!$A$2:$A$5,0))</f>
        <v>72</v>
      </c>
      <c r="Y2130" s="9" t="str">
        <f>IF(E2130="Cancelled","Excluded",IF(D2130="",IF((SLA_Policy!$B$8-B2130)*24&gt;X2130,"Open - Breached","Open - On Track"),IF((D2130-B2130)*24&lt;=X2130,"Met","Breached")))</f>
        <v>Met</v>
      </c>
    </row>
    <row r="2131" spans="1:25" x14ac:dyDescent="0.25">
      <c r="A2131" s="9" t="s">
        <v>4581</v>
      </c>
      <c r="B2131" s="23">
        <v>45987.629166666702</v>
      </c>
      <c r="C2131" s="23">
        <v>45987.690277777801</v>
      </c>
      <c r="D2131" s="23">
        <v>45989.3659722222</v>
      </c>
      <c r="E2131" s="9" t="s">
        <v>212</v>
      </c>
      <c r="F2131" s="9" t="s">
        <v>188</v>
      </c>
      <c r="G2131" s="9" t="s">
        <v>236</v>
      </c>
      <c r="H2131" s="9" t="s">
        <v>163</v>
      </c>
      <c r="I2131" s="9" t="s">
        <v>315</v>
      </c>
      <c r="J2131" s="9" t="s">
        <v>3389</v>
      </c>
      <c r="K2131" s="9" t="s">
        <v>215</v>
      </c>
      <c r="L2131" s="9" t="s">
        <v>104</v>
      </c>
      <c r="M2131" s="9" t="s">
        <v>2208</v>
      </c>
      <c r="N2131" s="9" t="s">
        <v>196</v>
      </c>
      <c r="O2131" s="9" t="s">
        <v>180</v>
      </c>
      <c r="P2131" s="9" t="s">
        <v>318</v>
      </c>
      <c r="Q2131" s="9" t="s">
        <v>219</v>
      </c>
      <c r="R2131" s="9">
        <v>0</v>
      </c>
      <c r="S2131" s="9">
        <v>104</v>
      </c>
      <c r="T2131" s="9" t="s">
        <v>229</v>
      </c>
      <c r="U2131" s="9" t="s">
        <v>242</v>
      </c>
      <c r="X2131" s="9">
        <f>INDEX(SLA_Policy!$D$2:$D$5,MATCH(F2131,SLA_Policy!$A$2:$A$5,0))</f>
        <v>72</v>
      </c>
      <c r="Y2131" s="9" t="str">
        <f>IF(E2131="Cancelled","Excluded",IF(D2131="",IF((SLA_Policy!$B$8-B2131)*24&gt;X2131,"Open - Breached","Open - On Track"),IF((D2131-B2131)*24&lt;=X2131,"Met","Breached")))</f>
        <v>Met</v>
      </c>
    </row>
    <row r="2132" spans="1:25" x14ac:dyDescent="0.25">
      <c r="A2132" s="9" t="s">
        <v>4582</v>
      </c>
      <c r="B2132" s="23">
        <v>45987.644444444399</v>
      </c>
      <c r="C2132" s="23">
        <v>45987.693055555603</v>
      </c>
      <c r="D2132" s="23">
        <v>45989.411111111098</v>
      </c>
      <c r="E2132" s="9" t="s">
        <v>212</v>
      </c>
      <c r="F2132" s="9" t="s">
        <v>189</v>
      </c>
      <c r="G2132" s="9" t="s">
        <v>213</v>
      </c>
      <c r="H2132" s="9" t="s">
        <v>166</v>
      </c>
      <c r="I2132" s="9" t="s">
        <v>286</v>
      </c>
      <c r="J2132" s="9" t="s">
        <v>4583</v>
      </c>
      <c r="K2132" s="9" t="s">
        <v>239</v>
      </c>
      <c r="L2132" s="9" t="s">
        <v>226</v>
      </c>
      <c r="M2132" s="9" t="s">
        <v>1377</v>
      </c>
      <c r="N2132" s="9" t="s">
        <v>196</v>
      </c>
      <c r="O2132" s="9" t="s">
        <v>181</v>
      </c>
      <c r="P2132" s="9" t="s">
        <v>449</v>
      </c>
      <c r="Q2132" s="9" t="s">
        <v>273</v>
      </c>
      <c r="R2132" s="9">
        <v>0</v>
      </c>
      <c r="S2132" s="9">
        <v>8</v>
      </c>
      <c r="U2132" s="9" t="s">
        <v>290</v>
      </c>
      <c r="X2132" s="9">
        <f>INDEX(SLA_Policy!$D$2:$D$5,MATCH(F2132,SLA_Policy!$A$2:$A$5,0))</f>
        <v>120</v>
      </c>
      <c r="Y2132" s="9" t="str">
        <f>IF(E2132="Cancelled","Excluded",IF(D2132="",IF((SLA_Policy!$B$8-B2132)*24&gt;X2132,"Open - Breached","Open - On Track"),IF((D2132-B2132)*24&lt;=X2132,"Met","Breached")))</f>
        <v>Met</v>
      </c>
    </row>
    <row r="2133" spans="1:25" x14ac:dyDescent="0.25">
      <c r="A2133" s="9" t="s">
        <v>4584</v>
      </c>
      <c r="B2133" s="23">
        <v>45987.654861111099</v>
      </c>
      <c r="C2133" s="23">
        <v>45987.7902777778</v>
      </c>
      <c r="D2133" s="23">
        <v>45995.339583333298</v>
      </c>
      <c r="E2133" s="9" t="s">
        <v>212</v>
      </c>
      <c r="F2133" s="9" t="s">
        <v>189</v>
      </c>
      <c r="G2133" s="9" t="s">
        <v>213</v>
      </c>
      <c r="H2133" s="9" t="s">
        <v>167</v>
      </c>
      <c r="I2133" s="9" t="s">
        <v>349</v>
      </c>
      <c r="J2133" s="9" t="s">
        <v>4585</v>
      </c>
      <c r="K2133" s="9" t="s">
        <v>246</v>
      </c>
      <c r="L2133" s="9" t="s">
        <v>226</v>
      </c>
      <c r="M2133" s="9" t="s">
        <v>826</v>
      </c>
      <c r="N2133" s="9" t="s">
        <v>197</v>
      </c>
      <c r="O2133" s="9" t="s">
        <v>116</v>
      </c>
      <c r="P2133" s="9" t="s">
        <v>295</v>
      </c>
      <c r="Q2133" s="9" t="s">
        <v>219</v>
      </c>
      <c r="R2133" s="9">
        <v>0</v>
      </c>
      <c r="S2133" s="9">
        <v>16</v>
      </c>
      <c r="U2133" s="9" t="s">
        <v>290</v>
      </c>
      <c r="X2133" s="9">
        <f>INDEX(SLA_Policy!$D$2:$D$5,MATCH(F2133,SLA_Policy!$A$2:$A$5,0))</f>
        <v>120</v>
      </c>
      <c r="Y2133" s="9" t="str">
        <f>IF(E2133="Cancelled","Excluded",IF(D2133="",IF((SLA_Policy!$B$8-B2133)*24&gt;X2133,"Open - Breached","Open - On Track"),IF((D2133-B2133)*24&lt;=X2133,"Met","Breached")))</f>
        <v>Breached</v>
      </c>
    </row>
    <row r="2134" spans="1:25" x14ac:dyDescent="0.25">
      <c r="A2134" s="9" t="s">
        <v>4586</v>
      </c>
      <c r="B2134" s="23">
        <v>45987.656944444498</v>
      </c>
      <c r="C2134" s="23">
        <v>45989.345833333296</v>
      </c>
      <c r="D2134" s="23">
        <v>45989.370833333298</v>
      </c>
      <c r="E2134" s="9" t="s">
        <v>212</v>
      </c>
      <c r="F2134" s="9" t="s">
        <v>189</v>
      </c>
      <c r="G2134" s="9" t="s">
        <v>213</v>
      </c>
      <c r="H2134" s="9" t="s">
        <v>161</v>
      </c>
      <c r="I2134" s="9" t="s">
        <v>454</v>
      </c>
      <c r="J2134" s="9" t="s">
        <v>1055</v>
      </c>
      <c r="K2134" s="9" t="s">
        <v>246</v>
      </c>
      <c r="L2134" s="9" t="s">
        <v>282</v>
      </c>
      <c r="M2134" s="9" t="s">
        <v>822</v>
      </c>
      <c r="N2134" s="9" t="s">
        <v>197</v>
      </c>
      <c r="O2134" s="9" t="s">
        <v>116</v>
      </c>
      <c r="P2134" s="9" t="s">
        <v>525</v>
      </c>
      <c r="Q2134" s="9" t="s">
        <v>219</v>
      </c>
      <c r="R2134" s="9">
        <v>0</v>
      </c>
      <c r="S2134" s="9">
        <v>11</v>
      </c>
      <c r="U2134" s="9" t="s">
        <v>290</v>
      </c>
      <c r="X2134" s="9">
        <f>INDEX(SLA_Policy!$D$2:$D$5,MATCH(F2134,SLA_Policy!$A$2:$A$5,0))</f>
        <v>120</v>
      </c>
      <c r="Y2134" s="9" t="str">
        <f>IF(E2134="Cancelled","Excluded",IF(D2134="",IF((SLA_Policy!$B$8-B2134)*24&gt;X2134,"Open - Breached","Open - On Track"),IF((D2134-B2134)*24&lt;=X2134,"Met","Breached")))</f>
        <v>Met</v>
      </c>
    </row>
    <row r="2135" spans="1:25" x14ac:dyDescent="0.25">
      <c r="A2135" s="9" t="s">
        <v>4587</v>
      </c>
      <c r="B2135" s="23">
        <v>45987.663888888899</v>
      </c>
      <c r="C2135" s="23">
        <v>45987.685416666704</v>
      </c>
      <c r="D2135" s="23">
        <v>45989.375</v>
      </c>
      <c r="E2135" s="9" t="s">
        <v>212</v>
      </c>
      <c r="F2135" s="9" t="s">
        <v>189</v>
      </c>
      <c r="G2135" s="9" t="s">
        <v>213</v>
      </c>
      <c r="H2135" s="9" t="s">
        <v>166</v>
      </c>
      <c r="I2135" s="9" t="s">
        <v>286</v>
      </c>
      <c r="J2135" s="9" t="s">
        <v>4588</v>
      </c>
      <c r="K2135" s="9" t="s">
        <v>246</v>
      </c>
      <c r="L2135" s="9" t="s">
        <v>371</v>
      </c>
      <c r="M2135" s="9" t="s">
        <v>3449</v>
      </c>
      <c r="N2135" s="9" t="s">
        <v>197</v>
      </c>
      <c r="O2135" s="9" t="s">
        <v>181</v>
      </c>
      <c r="P2135" s="9" t="s">
        <v>445</v>
      </c>
      <c r="Q2135" s="9" t="s">
        <v>219</v>
      </c>
      <c r="R2135" s="9">
        <v>0</v>
      </c>
      <c r="S2135" s="9">
        <v>3</v>
      </c>
      <c r="U2135" s="9" t="s">
        <v>376</v>
      </c>
      <c r="X2135" s="9">
        <f>INDEX(SLA_Policy!$D$2:$D$5,MATCH(F2135,SLA_Policy!$A$2:$A$5,0))</f>
        <v>120</v>
      </c>
      <c r="Y2135" s="9" t="str">
        <f>IF(E2135="Cancelled","Excluded",IF(D2135="",IF((SLA_Policy!$B$8-B2135)*24&gt;X2135,"Open - Breached","Open - On Track"),IF((D2135-B2135)*24&lt;=X2135,"Met","Breached")))</f>
        <v>Met</v>
      </c>
    </row>
    <row r="2136" spans="1:25" x14ac:dyDescent="0.25">
      <c r="A2136" s="9" t="s">
        <v>4589</v>
      </c>
      <c r="B2136" s="23">
        <v>45987.672916666699</v>
      </c>
      <c r="C2136" s="23">
        <v>45987.708333333299</v>
      </c>
      <c r="D2136" s="23">
        <v>45992.389583333301</v>
      </c>
      <c r="E2136" s="9" t="s">
        <v>212</v>
      </c>
      <c r="F2136" s="9" t="s">
        <v>188</v>
      </c>
      <c r="G2136" s="9" t="s">
        <v>213</v>
      </c>
      <c r="H2136" s="9" t="s">
        <v>167</v>
      </c>
      <c r="I2136" s="9" t="s">
        <v>536</v>
      </c>
      <c r="J2136" s="9" t="s">
        <v>4472</v>
      </c>
      <c r="K2136" s="9" t="s">
        <v>215</v>
      </c>
      <c r="L2136" s="9" t="s">
        <v>311</v>
      </c>
      <c r="M2136" s="9" t="s">
        <v>538</v>
      </c>
      <c r="N2136" s="9" t="s">
        <v>196</v>
      </c>
      <c r="O2136" s="9" t="s">
        <v>180</v>
      </c>
      <c r="P2136" s="9" t="s">
        <v>278</v>
      </c>
      <c r="Q2136" s="9" t="s">
        <v>273</v>
      </c>
      <c r="R2136" s="9">
        <v>0</v>
      </c>
      <c r="S2136" s="9">
        <v>75</v>
      </c>
      <c r="T2136" s="9" t="s">
        <v>136</v>
      </c>
      <c r="U2136" s="9" t="s">
        <v>376</v>
      </c>
      <c r="X2136" s="9">
        <f>INDEX(SLA_Policy!$D$2:$D$5,MATCH(F2136,SLA_Policy!$A$2:$A$5,0))</f>
        <v>72</v>
      </c>
      <c r="Y2136" s="9" t="str">
        <f>IF(E2136="Cancelled","Excluded",IF(D2136="",IF((SLA_Policy!$B$8-B2136)*24&gt;X2136,"Open - Breached","Open - On Track"),IF((D2136-B2136)*24&lt;=X2136,"Met","Breached")))</f>
        <v>Breached</v>
      </c>
    </row>
    <row r="2137" spans="1:25" x14ac:dyDescent="0.25">
      <c r="A2137" s="9" t="s">
        <v>4590</v>
      </c>
      <c r="B2137" s="23">
        <v>45987.702777777798</v>
      </c>
      <c r="C2137" s="23">
        <v>45987.720138888901</v>
      </c>
      <c r="D2137" s="23">
        <v>45989.340277777803</v>
      </c>
      <c r="E2137" s="9" t="s">
        <v>212</v>
      </c>
      <c r="F2137" s="9" t="s">
        <v>189</v>
      </c>
      <c r="G2137" s="9" t="s">
        <v>213</v>
      </c>
      <c r="H2137" s="9" t="s">
        <v>88</v>
      </c>
      <c r="I2137" s="9" t="s">
        <v>268</v>
      </c>
      <c r="J2137" s="9" t="s">
        <v>4591</v>
      </c>
      <c r="K2137" s="9" t="s">
        <v>262</v>
      </c>
      <c r="L2137" s="9" t="s">
        <v>311</v>
      </c>
      <c r="M2137" s="9" t="s">
        <v>2418</v>
      </c>
      <c r="N2137" s="9" t="s">
        <v>198</v>
      </c>
      <c r="O2137" s="9" t="s">
        <v>178</v>
      </c>
      <c r="P2137" s="9" t="s">
        <v>414</v>
      </c>
      <c r="Q2137" s="9" t="s">
        <v>273</v>
      </c>
      <c r="R2137" s="9">
        <v>0</v>
      </c>
      <c r="S2137" s="9">
        <v>18</v>
      </c>
      <c r="T2137" s="9" t="s">
        <v>229</v>
      </c>
      <c r="U2137" s="9" t="s">
        <v>221</v>
      </c>
      <c r="X2137" s="9">
        <f>INDEX(SLA_Policy!$D$2:$D$5,MATCH(F2137,SLA_Policy!$A$2:$A$5,0))</f>
        <v>120</v>
      </c>
      <c r="Y2137" s="9" t="str">
        <f>IF(E2137="Cancelled","Excluded",IF(D2137="",IF((SLA_Policy!$B$8-B2137)*24&gt;X2137,"Open - Breached","Open - On Track"),IF((D2137-B2137)*24&lt;=X2137,"Met","Breached")))</f>
        <v>Met</v>
      </c>
    </row>
    <row r="2138" spans="1:25" x14ac:dyDescent="0.25">
      <c r="A2138" s="9" t="s">
        <v>4592</v>
      </c>
      <c r="B2138" s="23">
        <v>45987.745833333298</v>
      </c>
      <c r="C2138" s="23">
        <v>45989.360416666699</v>
      </c>
      <c r="D2138" s="23">
        <v>45989.367361111101</v>
      </c>
      <c r="E2138" s="9" t="s">
        <v>212</v>
      </c>
      <c r="F2138" s="9" t="s">
        <v>189</v>
      </c>
      <c r="G2138" s="9" t="s">
        <v>213</v>
      </c>
      <c r="H2138" s="9" t="s">
        <v>161</v>
      </c>
      <c r="I2138" s="9" t="s">
        <v>389</v>
      </c>
      <c r="J2138" s="9" t="s">
        <v>2096</v>
      </c>
      <c r="K2138" s="9" t="s">
        <v>246</v>
      </c>
      <c r="L2138" s="9" t="s">
        <v>104</v>
      </c>
      <c r="M2138" s="9" t="s">
        <v>3879</v>
      </c>
      <c r="N2138" s="9" t="s">
        <v>196</v>
      </c>
      <c r="O2138" s="9" t="s">
        <v>116</v>
      </c>
      <c r="P2138" s="9" t="s">
        <v>551</v>
      </c>
      <c r="Q2138" s="9" t="s">
        <v>219</v>
      </c>
      <c r="R2138" s="9">
        <v>0</v>
      </c>
      <c r="S2138" s="9">
        <v>2</v>
      </c>
      <c r="U2138" s="9" t="s">
        <v>221</v>
      </c>
      <c r="W2138" s="9">
        <v>5</v>
      </c>
      <c r="X2138" s="9">
        <f>INDEX(SLA_Policy!$D$2:$D$5,MATCH(F2138,SLA_Policy!$A$2:$A$5,0))</f>
        <v>120</v>
      </c>
      <c r="Y2138" s="9" t="str">
        <f>IF(E2138="Cancelled","Excluded",IF(D2138="",IF((SLA_Policy!$B$8-B2138)*24&gt;X2138,"Open - Breached","Open - On Track"),IF((D2138-B2138)*24&lt;=X2138,"Met","Breached")))</f>
        <v>Met</v>
      </c>
    </row>
    <row r="2139" spans="1:25" x14ac:dyDescent="0.25">
      <c r="A2139" s="9" t="s">
        <v>4593</v>
      </c>
      <c r="B2139" s="23">
        <v>45987.7631944444</v>
      </c>
      <c r="C2139" s="23">
        <v>45989.329166666699</v>
      </c>
      <c r="D2139" s="23">
        <v>45989.354166666701</v>
      </c>
      <c r="E2139" s="9" t="s">
        <v>212</v>
      </c>
      <c r="F2139" s="9" t="s">
        <v>189</v>
      </c>
      <c r="G2139" s="9" t="s">
        <v>213</v>
      </c>
      <c r="H2139" s="9" t="s">
        <v>162</v>
      </c>
      <c r="I2139" s="9" t="s">
        <v>345</v>
      </c>
      <c r="J2139" s="9" t="s">
        <v>1501</v>
      </c>
      <c r="K2139" s="9" t="s">
        <v>246</v>
      </c>
      <c r="L2139" s="9" t="s">
        <v>282</v>
      </c>
      <c r="M2139" s="9" t="s">
        <v>1917</v>
      </c>
      <c r="N2139" s="9" t="s">
        <v>199</v>
      </c>
      <c r="O2139" s="9" t="s">
        <v>116</v>
      </c>
      <c r="P2139" s="9" t="s">
        <v>295</v>
      </c>
      <c r="Q2139" s="9" t="s">
        <v>219</v>
      </c>
      <c r="R2139" s="9">
        <v>0</v>
      </c>
      <c r="S2139" s="9">
        <v>29</v>
      </c>
      <c r="U2139" s="9" t="s">
        <v>248</v>
      </c>
      <c r="X2139" s="9">
        <f>INDEX(SLA_Policy!$D$2:$D$5,MATCH(F2139,SLA_Policy!$A$2:$A$5,0))</f>
        <v>120</v>
      </c>
      <c r="Y2139" s="9" t="str">
        <f>IF(E2139="Cancelled","Excluded",IF(D2139="",IF((SLA_Policy!$B$8-B2139)*24&gt;X2139,"Open - Breached","Open - On Track"),IF((D2139-B2139)*24&lt;=X2139,"Met","Breached")))</f>
        <v>Met</v>
      </c>
    </row>
    <row r="2140" spans="1:25" x14ac:dyDescent="0.25">
      <c r="A2140" s="9" t="s">
        <v>4594</v>
      </c>
      <c r="B2140" s="23">
        <v>45987.804861111101</v>
      </c>
      <c r="C2140" s="23">
        <v>45989.315972222197</v>
      </c>
      <c r="D2140" s="23">
        <v>45989.346527777801</v>
      </c>
      <c r="E2140" s="9" t="s">
        <v>212</v>
      </c>
      <c r="F2140" s="9" t="s">
        <v>188</v>
      </c>
      <c r="G2140" s="9" t="s">
        <v>213</v>
      </c>
      <c r="H2140" s="9" t="s">
        <v>162</v>
      </c>
      <c r="I2140" s="9" t="s">
        <v>393</v>
      </c>
      <c r="J2140" s="9" t="s">
        <v>1326</v>
      </c>
      <c r="K2140" s="9" t="s">
        <v>276</v>
      </c>
      <c r="L2140" s="9" t="s">
        <v>104</v>
      </c>
      <c r="M2140" s="9" t="s">
        <v>3786</v>
      </c>
      <c r="N2140" s="9" t="s">
        <v>198</v>
      </c>
      <c r="O2140" s="9" t="s">
        <v>116</v>
      </c>
      <c r="P2140" s="9" t="s">
        <v>574</v>
      </c>
      <c r="Q2140" s="9" t="s">
        <v>219</v>
      </c>
      <c r="R2140" s="9">
        <v>0</v>
      </c>
      <c r="S2140" s="9">
        <v>15</v>
      </c>
      <c r="U2140" s="9" t="s">
        <v>661</v>
      </c>
      <c r="X2140" s="9">
        <f>INDEX(SLA_Policy!$D$2:$D$5,MATCH(F2140,SLA_Policy!$A$2:$A$5,0))</f>
        <v>72</v>
      </c>
      <c r="Y2140" s="9" t="str">
        <f>IF(E2140="Cancelled","Excluded",IF(D2140="",IF((SLA_Policy!$B$8-B2140)*24&gt;X2140,"Open - Breached","Open - On Track"),IF((D2140-B2140)*24&lt;=X2140,"Met","Breached")))</f>
        <v>Met</v>
      </c>
    </row>
    <row r="2141" spans="1:25" x14ac:dyDescent="0.25">
      <c r="A2141" s="9" t="s">
        <v>4595</v>
      </c>
      <c r="B2141" s="23">
        <v>45987.915972222203</v>
      </c>
      <c r="C2141" s="23">
        <v>45989.309722222199</v>
      </c>
      <c r="D2141" s="23">
        <v>45989.335416666698</v>
      </c>
      <c r="E2141" s="9" t="s">
        <v>212</v>
      </c>
      <c r="F2141" s="9" t="s">
        <v>188</v>
      </c>
      <c r="G2141" s="9" t="s">
        <v>213</v>
      </c>
      <c r="H2141" s="9" t="s">
        <v>164</v>
      </c>
      <c r="I2141" s="9" t="s">
        <v>478</v>
      </c>
      <c r="J2141" s="9" t="s">
        <v>4089</v>
      </c>
      <c r="K2141" s="9" t="s">
        <v>303</v>
      </c>
      <c r="L2141" s="9" t="s">
        <v>216</v>
      </c>
      <c r="M2141" s="9" t="s">
        <v>4596</v>
      </c>
      <c r="N2141" s="9" t="s">
        <v>197</v>
      </c>
      <c r="O2141" s="9" t="s">
        <v>178</v>
      </c>
      <c r="P2141" s="9" t="s">
        <v>414</v>
      </c>
      <c r="Q2141" s="9" t="s">
        <v>219</v>
      </c>
      <c r="R2141" s="9">
        <v>0</v>
      </c>
      <c r="S2141" s="9">
        <v>20</v>
      </c>
      <c r="T2141" s="9" t="s">
        <v>464</v>
      </c>
      <c r="U2141" s="9" t="s">
        <v>376</v>
      </c>
      <c r="X2141" s="9">
        <f>INDEX(SLA_Policy!$D$2:$D$5,MATCH(F2141,SLA_Policy!$A$2:$A$5,0))</f>
        <v>72</v>
      </c>
      <c r="Y2141" s="9" t="str">
        <f>IF(E2141="Cancelled","Excluded",IF(D2141="",IF((SLA_Policy!$B$8-B2141)*24&gt;X2141,"Open - Breached","Open - On Track"),IF((D2141-B2141)*24&lt;=X2141,"Met","Breached")))</f>
        <v>Met</v>
      </c>
    </row>
    <row r="2142" spans="1:25" x14ac:dyDescent="0.25">
      <c r="A2142" s="9" t="s">
        <v>4597</v>
      </c>
      <c r="B2142" s="23">
        <v>45988.596527777801</v>
      </c>
      <c r="C2142" s="23">
        <v>45989.3215277778</v>
      </c>
      <c r="D2142" s="23">
        <v>45989.340277777803</v>
      </c>
      <c r="E2142" s="9" t="s">
        <v>212</v>
      </c>
      <c r="F2142" s="9" t="s">
        <v>189</v>
      </c>
      <c r="G2142" s="9" t="s">
        <v>213</v>
      </c>
      <c r="H2142" s="9" t="s">
        <v>163</v>
      </c>
      <c r="I2142" s="9" t="s">
        <v>250</v>
      </c>
      <c r="J2142" s="9" t="s">
        <v>821</v>
      </c>
      <c r="K2142" s="9" t="s">
        <v>246</v>
      </c>
      <c r="L2142" s="9" t="s">
        <v>307</v>
      </c>
      <c r="M2142" s="9" t="s">
        <v>2020</v>
      </c>
      <c r="N2142" s="9" t="s">
        <v>196</v>
      </c>
      <c r="O2142" s="9" t="s">
        <v>176</v>
      </c>
      <c r="P2142" s="9" t="s">
        <v>228</v>
      </c>
      <c r="Q2142" s="9" t="s">
        <v>219</v>
      </c>
      <c r="R2142" s="9">
        <v>0</v>
      </c>
      <c r="S2142" s="9">
        <v>21</v>
      </c>
      <c r="T2142" s="9" t="s">
        <v>220</v>
      </c>
      <c r="U2142" s="9" t="s">
        <v>290</v>
      </c>
      <c r="X2142" s="9">
        <f>INDEX(SLA_Policy!$D$2:$D$5,MATCH(F2142,SLA_Policy!$A$2:$A$5,0))</f>
        <v>120</v>
      </c>
      <c r="Y2142" s="9" t="str">
        <f>IF(E2142="Cancelled","Excluded",IF(D2142="",IF((SLA_Policy!$B$8-B2142)*24&gt;X2142,"Open - Breached","Open - On Track"),IF((D2142-B2142)*24&lt;=X2142,"Met","Breached")))</f>
        <v>Met</v>
      </c>
    </row>
    <row r="2143" spans="1:25" x14ac:dyDescent="0.25">
      <c r="A2143" s="9" t="s">
        <v>4598</v>
      </c>
      <c r="B2143" s="23">
        <v>45989.300694444399</v>
      </c>
      <c r="C2143" s="23">
        <v>45989.320138888899</v>
      </c>
      <c r="D2143" s="23">
        <v>45992.360416666699</v>
      </c>
      <c r="E2143" s="9" t="s">
        <v>212</v>
      </c>
      <c r="F2143" s="9" t="s">
        <v>188</v>
      </c>
      <c r="G2143" s="9" t="s">
        <v>236</v>
      </c>
      <c r="H2143" s="9" t="s">
        <v>163</v>
      </c>
      <c r="I2143" s="9" t="s">
        <v>327</v>
      </c>
      <c r="J2143" s="9" t="s">
        <v>328</v>
      </c>
      <c r="K2143" s="9" t="s">
        <v>303</v>
      </c>
      <c r="L2143" s="9" t="s">
        <v>216</v>
      </c>
      <c r="M2143" s="9" t="s">
        <v>4596</v>
      </c>
      <c r="N2143" s="9" t="s">
        <v>196</v>
      </c>
      <c r="O2143" s="9" t="s">
        <v>176</v>
      </c>
      <c r="P2143" s="9" t="s">
        <v>419</v>
      </c>
      <c r="Q2143" s="9" t="s">
        <v>219</v>
      </c>
      <c r="R2143" s="9">
        <v>0</v>
      </c>
      <c r="S2143" s="9">
        <v>12</v>
      </c>
      <c r="U2143" s="9" t="s">
        <v>242</v>
      </c>
      <c r="X2143" s="9">
        <f>INDEX(SLA_Policy!$D$2:$D$5,MATCH(F2143,SLA_Policy!$A$2:$A$5,0))</f>
        <v>72</v>
      </c>
      <c r="Y2143" s="9" t="str">
        <f>IF(E2143="Cancelled","Excluded",IF(D2143="",IF((SLA_Policy!$B$8-B2143)*24&gt;X2143,"Open - Breached","Open - On Track"),IF((D2143-B2143)*24&lt;=X2143,"Met","Breached")))</f>
        <v>Breached</v>
      </c>
    </row>
    <row r="2144" spans="1:25" x14ac:dyDescent="0.25">
      <c r="A2144" s="9" t="s">
        <v>4599</v>
      </c>
      <c r="B2144" s="23">
        <v>45989.331250000003</v>
      </c>
      <c r="C2144" s="23">
        <v>45989.352083333302</v>
      </c>
      <c r="D2144" s="23">
        <v>45992.3881944444</v>
      </c>
      <c r="E2144" s="9" t="s">
        <v>212</v>
      </c>
      <c r="F2144" s="9" t="s">
        <v>188</v>
      </c>
      <c r="G2144" s="9" t="s">
        <v>213</v>
      </c>
      <c r="H2144" s="9" t="s">
        <v>165</v>
      </c>
      <c r="I2144" s="9" t="s">
        <v>567</v>
      </c>
      <c r="J2144" s="9" t="s">
        <v>1334</v>
      </c>
      <c r="K2144" s="9" t="s">
        <v>246</v>
      </c>
      <c r="L2144" s="9" t="s">
        <v>311</v>
      </c>
      <c r="M2144" s="9" t="s">
        <v>1281</v>
      </c>
      <c r="N2144" s="9" t="s">
        <v>196</v>
      </c>
      <c r="O2144" s="9" t="s">
        <v>116</v>
      </c>
      <c r="P2144" s="9" t="s">
        <v>258</v>
      </c>
      <c r="Q2144" s="9" t="s">
        <v>219</v>
      </c>
      <c r="R2144" s="9">
        <v>0</v>
      </c>
      <c r="S2144" s="9">
        <v>9</v>
      </c>
      <c r="U2144" s="9" t="s">
        <v>230</v>
      </c>
      <c r="X2144" s="9">
        <f>INDEX(SLA_Policy!$D$2:$D$5,MATCH(F2144,SLA_Policy!$A$2:$A$5,0))</f>
        <v>72</v>
      </c>
      <c r="Y2144" s="9" t="str">
        <f>IF(E2144="Cancelled","Excluded",IF(D2144="",IF((SLA_Policy!$B$8-B2144)*24&gt;X2144,"Open - Breached","Open - On Track"),IF((D2144-B2144)*24&lt;=X2144,"Met","Breached")))</f>
        <v>Breached</v>
      </c>
    </row>
    <row r="2145" spans="1:25" x14ac:dyDescent="0.25">
      <c r="A2145" s="9" t="s">
        <v>4600</v>
      </c>
      <c r="B2145" s="23">
        <v>45989.4243055556</v>
      </c>
      <c r="C2145" s="23">
        <v>45989.463888888902</v>
      </c>
      <c r="D2145" s="23">
        <v>45992.377777777801</v>
      </c>
      <c r="E2145" s="9" t="s">
        <v>212</v>
      </c>
      <c r="F2145" s="9" t="s">
        <v>188</v>
      </c>
      <c r="G2145" s="9" t="s">
        <v>213</v>
      </c>
      <c r="H2145" s="9" t="s">
        <v>167</v>
      </c>
      <c r="I2145" s="9" t="s">
        <v>536</v>
      </c>
      <c r="J2145" s="9" t="s">
        <v>4601</v>
      </c>
      <c r="K2145" s="9" t="s">
        <v>225</v>
      </c>
      <c r="L2145" s="9" t="s">
        <v>226</v>
      </c>
      <c r="M2145" s="9" t="s">
        <v>2672</v>
      </c>
      <c r="N2145" s="9" t="s">
        <v>197</v>
      </c>
      <c r="O2145" s="9" t="s">
        <v>180</v>
      </c>
      <c r="P2145" s="9" t="s">
        <v>318</v>
      </c>
      <c r="Q2145" s="9" t="s">
        <v>219</v>
      </c>
      <c r="R2145" s="9">
        <v>0</v>
      </c>
      <c r="S2145" s="9">
        <v>52</v>
      </c>
      <c r="T2145" s="9" t="s">
        <v>220</v>
      </c>
      <c r="U2145" s="9" t="s">
        <v>248</v>
      </c>
      <c r="X2145" s="9">
        <f>INDEX(SLA_Policy!$D$2:$D$5,MATCH(F2145,SLA_Policy!$A$2:$A$5,0))</f>
        <v>72</v>
      </c>
      <c r="Y2145" s="9" t="str">
        <f>IF(E2145="Cancelled","Excluded",IF(D2145="",IF((SLA_Policy!$B$8-B2145)*24&gt;X2145,"Open - Breached","Open - On Track"),IF((D2145-B2145)*24&lt;=X2145,"Met","Breached")))</f>
        <v>Met</v>
      </c>
    </row>
    <row r="2146" spans="1:25" x14ac:dyDescent="0.25">
      <c r="A2146" s="9" t="s">
        <v>4602</v>
      </c>
      <c r="B2146" s="23">
        <v>45989.436805555597</v>
      </c>
      <c r="C2146" s="23">
        <v>45989.4506944444</v>
      </c>
      <c r="D2146" s="23">
        <v>45992.374305555597</v>
      </c>
      <c r="E2146" s="9" t="s">
        <v>212</v>
      </c>
      <c r="F2146" s="9" t="s">
        <v>188</v>
      </c>
      <c r="G2146" s="9" t="s">
        <v>213</v>
      </c>
      <c r="H2146" s="9" t="s">
        <v>164</v>
      </c>
      <c r="I2146" s="9" t="s">
        <v>260</v>
      </c>
      <c r="J2146" s="9" t="s">
        <v>2616</v>
      </c>
      <c r="K2146" s="9" t="s">
        <v>410</v>
      </c>
      <c r="L2146" s="9" t="s">
        <v>226</v>
      </c>
      <c r="M2146" s="9" t="s">
        <v>630</v>
      </c>
      <c r="N2146" s="9" t="s">
        <v>196</v>
      </c>
      <c r="O2146" s="9" t="s">
        <v>179</v>
      </c>
      <c r="P2146" s="9" t="s">
        <v>313</v>
      </c>
      <c r="Q2146" s="9" t="s">
        <v>219</v>
      </c>
      <c r="R2146" s="9">
        <v>0</v>
      </c>
      <c r="S2146" s="9">
        <v>34</v>
      </c>
      <c r="T2146" s="9" t="s">
        <v>265</v>
      </c>
      <c r="U2146" s="9" t="s">
        <v>248</v>
      </c>
      <c r="W2146" s="9">
        <v>3</v>
      </c>
      <c r="X2146" s="9">
        <f>INDEX(SLA_Policy!$D$2:$D$5,MATCH(F2146,SLA_Policy!$A$2:$A$5,0))</f>
        <v>72</v>
      </c>
      <c r="Y2146" s="9" t="str">
        <f>IF(E2146="Cancelled","Excluded",IF(D2146="",IF((SLA_Policy!$B$8-B2146)*24&gt;X2146,"Open - Breached","Open - On Track"),IF((D2146-B2146)*24&lt;=X2146,"Met","Breached")))</f>
        <v>Met</v>
      </c>
    </row>
    <row r="2147" spans="1:25" x14ac:dyDescent="0.25">
      <c r="A2147" s="9" t="s">
        <v>4603</v>
      </c>
      <c r="B2147" s="23">
        <v>45989.443055555603</v>
      </c>
      <c r="C2147" s="23">
        <v>45989.448611111096</v>
      </c>
      <c r="D2147" s="23">
        <v>45989.5847222222</v>
      </c>
      <c r="E2147" s="9" t="s">
        <v>212</v>
      </c>
      <c r="F2147" s="9" t="s">
        <v>189</v>
      </c>
      <c r="G2147" s="9" t="s">
        <v>213</v>
      </c>
      <c r="H2147" s="9" t="s">
        <v>161</v>
      </c>
      <c r="I2147" s="9" t="s">
        <v>389</v>
      </c>
      <c r="J2147" s="9" t="s">
        <v>1774</v>
      </c>
      <c r="K2147" s="9" t="s">
        <v>246</v>
      </c>
      <c r="L2147" s="9" t="s">
        <v>216</v>
      </c>
      <c r="M2147" s="9" t="s">
        <v>1512</v>
      </c>
      <c r="N2147" s="9" t="s">
        <v>200</v>
      </c>
      <c r="O2147" s="9" t="s">
        <v>116</v>
      </c>
      <c r="P2147" s="9" t="s">
        <v>551</v>
      </c>
      <c r="Q2147" s="9" t="s">
        <v>219</v>
      </c>
      <c r="R2147" s="9">
        <v>0</v>
      </c>
      <c r="S2147" s="9">
        <v>8</v>
      </c>
      <c r="U2147" s="9" t="s">
        <v>290</v>
      </c>
      <c r="X2147" s="9">
        <f>INDEX(SLA_Policy!$D$2:$D$5,MATCH(F2147,SLA_Policy!$A$2:$A$5,0))</f>
        <v>120</v>
      </c>
      <c r="Y2147" s="9" t="str">
        <f>IF(E2147="Cancelled","Excluded",IF(D2147="",IF((SLA_Policy!$B$8-B2147)*24&gt;X2147,"Open - Breached","Open - On Track"),IF((D2147-B2147)*24&lt;=X2147,"Met","Breached")))</f>
        <v>Met</v>
      </c>
    </row>
    <row r="2148" spans="1:25" x14ac:dyDescent="0.25">
      <c r="A2148" s="9" t="s">
        <v>4604</v>
      </c>
      <c r="B2148" s="23">
        <v>45989.508333333302</v>
      </c>
      <c r="C2148" s="23">
        <v>45989.5534722222</v>
      </c>
      <c r="D2148" s="23">
        <v>45989.579861111102</v>
      </c>
      <c r="E2148" s="9" t="s">
        <v>212</v>
      </c>
      <c r="F2148" s="9" t="s">
        <v>189</v>
      </c>
      <c r="G2148" s="9" t="s">
        <v>236</v>
      </c>
      <c r="H2148" s="9" t="s">
        <v>163</v>
      </c>
      <c r="I2148" s="9" t="s">
        <v>327</v>
      </c>
      <c r="J2148" s="9" t="s">
        <v>2739</v>
      </c>
      <c r="K2148" s="9" t="s">
        <v>246</v>
      </c>
      <c r="L2148" s="9" t="s">
        <v>311</v>
      </c>
      <c r="M2148" s="9" t="s">
        <v>2613</v>
      </c>
      <c r="N2148" s="9" t="s">
        <v>196</v>
      </c>
      <c r="O2148" s="9" t="s">
        <v>176</v>
      </c>
      <c r="P2148" s="9" t="s">
        <v>419</v>
      </c>
      <c r="Q2148" s="9" t="s">
        <v>219</v>
      </c>
      <c r="R2148" s="9">
        <v>0</v>
      </c>
      <c r="S2148" s="9">
        <v>27</v>
      </c>
      <c r="U2148" s="9" t="s">
        <v>242</v>
      </c>
      <c r="X2148" s="9">
        <f>INDEX(SLA_Policy!$D$2:$D$5,MATCH(F2148,SLA_Policy!$A$2:$A$5,0))</f>
        <v>120</v>
      </c>
      <c r="Y2148" s="9" t="str">
        <f>IF(E2148="Cancelled","Excluded",IF(D2148="",IF((SLA_Policy!$B$8-B2148)*24&gt;X2148,"Open - Breached","Open - On Track"),IF((D2148-B2148)*24&lt;=X2148,"Met","Breached")))</f>
        <v>Met</v>
      </c>
    </row>
    <row r="2149" spans="1:25" x14ac:dyDescent="0.25">
      <c r="A2149" s="9" t="s">
        <v>4605</v>
      </c>
      <c r="B2149" s="23">
        <v>45989.509722222203</v>
      </c>
      <c r="C2149" s="23">
        <v>45989.510416666701</v>
      </c>
      <c r="D2149" s="23">
        <v>45989.561805555597</v>
      </c>
      <c r="E2149" s="9" t="s">
        <v>212</v>
      </c>
      <c r="F2149" s="9" t="s">
        <v>187</v>
      </c>
      <c r="G2149" s="9" t="s">
        <v>213</v>
      </c>
      <c r="H2149" s="9" t="s">
        <v>88</v>
      </c>
      <c r="I2149" s="9" t="s">
        <v>92</v>
      </c>
      <c r="J2149" s="9" t="s">
        <v>4606</v>
      </c>
      <c r="K2149" s="9" t="s">
        <v>246</v>
      </c>
      <c r="L2149" s="9" t="s">
        <v>282</v>
      </c>
      <c r="M2149" s="9" t="s">
        <v>1521</v>
      </c>
      <c r="N2149" s="9" t="s">
        <v>200</v>
      </c>
      <c r="O2149" s="9" t="s">
        <v>178</v>
      </c>
      <c r="P2149" s="9" t="s">
        <v>414</v>
      </c>
      <c r="Q2149" s="9" t="s">
        <v>273</v>
      </c>
      <c r="R2149" s="9">
        <v>0</v>
      </c>
      <c r="S2149" s="9">
        <v>53</v>
      </c>
      <c r="T2149" s="9" t="s">
        <v>136</v>
      </c>
      <c r="U2149" s="9" t="s">
        <v>266</v>
      </c>
      <c r="X2149" s="9">
        <f>INDEX(SLA_Policy!$D$2:$D$5,MATCH(F2149,SLA_Policy!$A$2:$A$5,0))</f>
        <v>8</v>
      </c>
      <c r="Y2149" s="9" t="str">
        <f>IF(E2149="Cancelled","Excluded",IF(D2149="",IF((SLA_Policy!$B$8-B2149)*24&gt;X2149,"Open - Breached","Open - On Track"),IF((D2149-B2149)*24&lt;=X2149,"Met","Breached")))</f>
        <v>Met</v>
      </c>
    </row>
    <row r="2150" spans="1:25" x14ac:dyDescent="0.25">
      <c r="A2150" s="9" t="s">
        <v>4607</v>
      </c>
      <c r="B2150" s="23">
        <v>45989.537499999999</v>
      </c>
      <c r="C2150" s="23">
        <v>45989.5402777778</v>
      </c>
      <c r="D2150" s="23">
        <v>45989.554861111101</v>
      </c>
      <c r="E2150" s="9" t="s">
        <v>212</v>
      </c>
      <c r="F2150" s="9" t="s">
        <v>188</v>
      </c>
      <c r="G2150" s="9" t="s">
        <v>213</v>
      </c>
      <c r="H2150" s="9" t="s">
        <v>161</v>
      </c>
      <c r="I2150" s="9" t="s">
        <v>389</v>
      </c>
      <c r="J2150" s="9" t="s">
        <v>2038</v>
      </c>
      <c r="K2150" s="9" t="s">
        <v>246</v>
      </c>
      <c r="L2150" s="9" t="s">
        <v>216</v>
      </c>
      <c r="M2150" s="9" t="s">
        <v>1809</v>
      </c>
      <c r="N2150" s="9" t="s">
        <v>198</v>
      </c>
      <c r="O2150" s="9" t="s">
        <v>116</v>
      </c>
      <c r="P2150" s="9" t="s">
        <v>551</v>
      </c>
      <c r="Q2150" s="9" t="s">
        <v>219</v>
      </c>
      <c r="R2150" s="9">
        <v>0</v>
      </c>
      <c r="S2150" s="9">
        <v>5</v>
      </c>
      <c r="U2150" s="9" t="s">
        <v>290</v>
      </c>
      <c r="X2150" s="9">
        <f>INDEX(SLA_Policy!$D$2:$D$5,MATCH(F2150,SLA_Policy!$A$2:$A$5,0))</f>
        <v>72</v>
      </c>
      <c r="Y2150" s="9" t="str">
        <f>IF(E2150="Cancelled","Excluded",IF(D2150="",IF((SLA_Policy!$B$8-B2150)*24&gt;X2150,"Open - Breached","Open - On Track"),IF((D2150-B2150)*24&lt;=X2150,"Met","Breached")))</f>
        <v>Met</v>
      </c>
    </row>
    <row r="2151" spans="1:25" x14ac:dyDescent="0.25">
      <c r="A2151" s="9" t="s">
        <v>4608</v>
      </c>
      <c r="B2151" s="23">
        <v>45989.556944444397</v>
      </c>
      <c r="C2151" s="23">
        <v>45989.663888888899</v>
      </c>
      <c r="D2151" s="23">
        <v>45992.324305555601</v>
      </c>
      <c r="E2151" s="9" t="s">
        <v>212</v>
      </c>
      <c r="F2151" s="9" t="s">
        <v>189</v>
      </c>
      <c r="G2151" s="9" t="s">
        <v>236</v>
      </c>
      <c r="H2151" s="9" t="s">
        <v>167</v>
      </c>
      <c r="I2151" s="9" t="s">
        <v>255</v>
      </c>
      <c r="J2151" s="9" t="s">
        <v>1850</v>
      </c>
      <c r="K2151" s="9" t="s">
        <v>215</v>
      </c>
      <c r="L2151" s="9" t="s">
        <v>226</v>
      </c>
      <c r="M2151" s="9" t="s">
        <v>636</v>
      </c>
      <c r="N2151" s="9" t="s">
        <v>196</v>
      </c>
      <c r="O2151" s="9" t="s">
        <v>176</v>
      </c>
      <c r="P2151" s="9" t="s">
        <v>228</v>
      </c>
      <c r="Q2151" s="9" t="s">
        <v>219</v>
      </c>
      <c r="R2151" s="9">
        <v>0</v>
      </c>
      <c r="S2151" s="9">
        <v>17</v>
      </c>
      <c r="U2151" s="9" t="s">
        <v>242</v>
      </c>
      <c r="X2151" s="9">
        <f>INDEX(SLA_Policy!$D$2:$D$5,MATCH(F2151,SLA_Policy!$A$2:$A$5,0))</f>
        <v>120</v>
      </c>
      <c r="Y2151" s="9" t="str">
        <f>IF(E2151="Cancelled","Excluded",IF(D2151="",IF((SLA_Policy!$B$8-B2151)*24&gt;X2151,"Open - Breached","Open - On Track"),IF((D2151-B2151)*24&lt;=X2151,"Met","Breached")))</f>
        <v>Met</v>
      </c>
    </row>
    <row r="2152" spans="1:25" x14ac:dyDescent="0.25">
      <c r="A2152" s="9" t="s">
        <v>4609</v>
      </c>
      <c r="B2152" s="23">
        <v>45989.618750000001</v>
      </c>
      <c r="C2152" s="23">
        <v>45989.643750000003</v>
      </c>
      <c r="D2152" s="23">
        <v>45992.413888888899</v>
      </c>
      <c r="E2152" s="9" t="s">
        <v>212</v>
      </c>
      <c r="F2152" s="9" t="s">
        <v>188</v>
      </c>
      <c r="G2152" s="9" t="s">
        <v>236</v>
      </c>
      <c r="H2152" s="9" t="s">
        <v>164</v>
      </c>
      <c r="I2152" s="9" t="s">
        <v>421</v>
      </c>
      <c r="J2152" s="9" t="s">
        <v>1733</v>
      </c>
      <c r="K2152" s="9" t="s">
        <v>215</v>
      </c>
      <c r="L2152" s="9" t="s">
        <v>282</v>
      </c>
      <c r="M2152" s="9" t="s">
        <v>1429</v>
      </c>
      <c r="N2152" s="9" t="s">
        <v>196</v>
      </c>
      <c r="O2152" s="9" t="s">
        <v>116</v>
      </c>
      <c r="P2152" s="9" t="s">
        <v>295</v>
      </c>
      <c r="Q2152" s="9" t="s">
        <v>219</v>
      </c>
      <c r="R2152" s="9">
        <v>0</v>
      </c>
      <c r="S2152" s="9">
        <v>16</v>
      </c>
      <c r="T2152" s="9" t="s">
        <v>464</v>
      </c>
      <c r="U2152" s="9" t="s">
        <v>242</v>
      </c>
      <c r="X2152" s="9">
        <f>INDEX(SLA_Policy!$D$2:$D$5,MATCH(F2152,SLA_Policy!$A$2:$A$5,0))</f>
        <v>72</v>
      </c>
      <c r="Y2152" s="9" t="str">
        <f>IF(E2152="Cancelled","Excluded",IF(D2152="",IF((SLA_Policy!$B$8-B2152)*24&gt;X2152,"Open - Breached","Open - On Track"),IF((D2152-B2152)*24&lt;=X2152,"Met","Breached")))</f>
        <v>Met</v>
      </c>
    </row>
    <row r="2153" spans="1:25" x14ac:dyDescent="0.25">
      <c r="A2153" s="9" t="s">
        <v>4610</v>
      </c>
      <c r="B2153" s="23">
        <v>45989.686805555597</v>
      </c>
      <c r="C2153" s="23">
        <v>45989.710416666698</v>
      </c>
      <c r="D2153" s="23">
        <v>45992.355555555601</v>
      </c>
      <c r="E2153" s="9" t="s">
        <v>212</v>
      </c>
      <c r="F2153" s="9" t="s">
        <v>188</v>
      </c>
      <c r="G2153" s="9" t="s">
        <v>213</v>
      </c>
      <c r="H2153" s="9" t="s">
        <v>164</v>
      </c>
      <c r="I2153" s="9" t="s">
        <v>478</v>
      </c>
      <c r="J2153" s="9" t="s">
        <v>1725</v>
      </c>
      <c r="K2153" s="9" t="s">
        <v>215</v>
      </c>
      <c r="L2153" s="9" t="s">
        <v>307</v>
      </c>
      <c r="M2153" s="9" t="s">
        <v>4611</v>
      </c>
      <c r="N2153" s="9" t="s">
        <v>196</v>
      </c>
      <c r="O2153" s="9" t="s">
        <v>178</v>
      </c>
      <c r="P2153" s="9" t="s">
        <v>272</v>
      </c>
      <c r="Q2153" s="9" t="s">
        <v>273</v>
      </c>
      <c r="R2153" s="9">
        <v>0</v>
      </c>
      <c r="S2153" s="9">
        <v>32</v>
      </c>
      <c r="T2153" s="9" t="s">
        <v>343</v>
      </c>
      <c r="U2153" s="9" t="s">
        <v>266</v>
      </c>
      <c r="W2153" s="9">
        <v>4</v>
      </c>
      <c r="X2153" s="9">
        <f>INDEX(SLA_Policy!$D$2:$D$5,MATCH(F2153,SLA_Policy!$A$2:$A$5,0))</f>
        <v>72</v>
      </c>
      <c r="Y2153" s="9" t="str">
        <f>IF(E2153="Cancelled","Excluded",IF(D2153="",IF((SLA_Policy!$B$8-B2153)*24&gt;X2153,"Open - Breached","Open - On Track"),IF((D2153-B2153)*24&lt;=X2153,"Met","Breached")))</f>
        <v>Met</v>
      </c>
    </row>
    <row r="2154" spans="1:25" x14ac:dyDescent="0.25">
      <c r="A2154" s="9" t="s">
        <v>4612</v>
      </c>
      <c r="B2154" s="23">
        <v>45989.753472222197</v>
      </c>
      <c r="C2154" s="23">
        <v>45989.7902777778</v>
      </c>
      <c r="D2154" s="23">
        <v>45992.407638888901</v>
      </c>
      <c r="E2154" s="9" t="s">
        <v>212</v>
      </c>
      <c r="F2154" s="9" t="s">
        <v>188</v>
      </c>
      <c r="G2154" s="9" t="s">
        <v>213</v>
      </c>
      <c r="H2154" s="9" t="s">
        <v>165</v>
      </c>
      <c r="I2154" s="9" t="s">
        <v>567</v>
      </c>
      <c r="J2154" s="9" t="s">
        <v>4613</v>
      </c>
      <c r="K2154" s="9" t="s">
        <v>225</v>
      </c>
      <c r="L2154" s="9" t="s">
        <v>216</v>
      </c>
      <c r="M2154" s="9" t="s">
        <v>4614</v>
      </c>
      <c r="N2154" s="9" t="s">
        <v>199</v>
      </c>
      <c r="O2154" s="9" t="s">
        <v>176</v>
      </c>
      <c r="P2154" s="9" t="s">
        <v>228</v>
      </c>
      <c r="Q2154" s="9" t="s">
        <v>273</v>
      </c>
      <c r="R2154" s="9">
        <v>0</v>
      </c>
      <c r="S2154" s="9">
        <v>19</v>
      </c>
      <c r="U2154" s="9" t="s">
        <v>230</v>
      </c>
      <c r="X2154" s="9">
        <f>INDEX(SLA_Policy!$D$2:$D$5,MATCH(F2154,SLA_Policy!$A$2:$A$5,0))</f>
        <v>72</v>
      </c>
      <c r="Y2154" s="9" t="str">
        <f>IF(E2154="Cancelled","Excluded",IF(D2154="",IF((SLA_Policy!$B$8-B2154)*24&gt;X2154,"Open - Breached","Open - On Track"),IF((D2154-B2154)*24&lt;=X2154,"Met","Breached")))</f>
        <v>Met</v>
      </c>
    </row>
    <row r="2155" spans="1:25" x14ac:dyDescent="0.25">
      <c r="A2155" s="9" t="s">
        <v>4615</v>
      </c>
      <c r="B2155" s="23">
        <v>45990.184027777803</v>
      </c>
      <c r="C2155" s="23">
        <v>45992.295833333301</v>
      </c>
      <c r="D2155" s="23">
        <v>45992.316666666702</v>
      </c>
      <c r="E2155" s="9" t="s">
        <v>212</v>
      </c>
      <c r="F2155" s="9" t="s">
        <v>188</v>
      </c>
      <c r="G2155" s="9" t="s">
        <v>236</v>
      </c>
      <c r="H2155" s="9" t="s">
        <v>163</v>
      </c>
      <c r="I2155" s="9" t="s">
        <v>315</v>
      </c>
      <c r="J2155" s="9" t="s">
        <v>3677</v>
      </c>
      <c r="K2155" s="9" t="s">
        <v>246</v>
      </c>
      <c r="L2155" s="9" t="s">
        <v>104</v>
      </c>
      <c r="M2155" s="9" t="s">
        <v>467</v>
      </c>
      <c r="N2155" s="9" t="s">
        <v>196</v>
      </c>
      <c r="O2155" s="9" t="s">
        <v>180</v>
      </c>
      <c r="P2155" s="9" t="s">
        <v>278</v>
      </c>
      <c r="Q2155" s="9" t="s">
        <v>219</v>
      </c>
      <c r="R2155" s="9">
        <v>0</v>
      </c>
      <c r="S2155" s="9">
        <v>101</v>
      </c>
      <c r="T2155" s="9" t="s">
        <v>322</v>
      </c>
      <c r="U2155" s="9" t="s">
        <v>242</v>
      </c>
      <c r="W2155" s="9">
        <v>4</v>
      </c>
      <c r="X2155" s="9">
        <f>INDEX(SLA_Policy!$D$2:$D$5,MATCH(F2155,SLA_Policy!$A$2:$A$5,0))</f>
        <v>72</v>
      </c>
      <c r="Y2155" s="9" t="str">
        <f>IF(E2155="Cancelled","Excluded",IF(D2155="",IF((SLA_Policy!$B$8-B2155)*24&gt;X2155,"Open - Breached","Open - On Track"),IF((D2155-B2155)*24&lt;=X2155,"Met","Breached")))</f>
        <v>Met</v>
      </c>
    </row>
    <row r="2156" spans="1:25" x14ac:dyDescent="0.25">
      <c r="A2156" s="9" t="s">
        <v>4616</v>
      </c>
      <c r="B2156" s="23">
        <v>45990.483333333301</v>
      </c>
      <c r="C2156" s="23">
        <v>45992.365277777797</v>
      </c>
      <c r="D2156" s="23">
        <v>45992.372916666704</v>
      </c>
      <c r="E2156" s="9" t="s">
        <v>212</v>
      </c>
      <c r="F2156" s="9" t="s">
        <v>188</v>
      </c>
      <c r="G2156" s="9" t="s">
        <v>236</v>
      </c>
      <c r="H2156" s="9" t="s">
        <v>161</v>
      </c>
      <c r="I2156" s="9" t="s">
        <v>482</v>
      </c>
      <c r="J2156" s="9" t="s">
        <v>4617</v>
      </c>
      <c r="K2156" s="9" t="s">
        <v>246</v>
      </c>
      <c r="L2156" s="9" t="s">
        <v>216</v>
      </c>
      <c r="M2156" s="9" t="s">
        <v>4123</v>
      </c>
      <c r="N2156" s="9" t="s">
        <v>196</v>
      </c>
      <c r="O2156" s="9" t="s">
        <v>116</v>
      </c>
      <c r="P2156" s="9" t="s">
        <v>295</v>
      </c>
      <c r="Q2156" s="9" t="s">
        <v>219</v>
      </c>
      <c r="R2156" s="9">
        <v>0</v>
      </c>
      <c r="S2156" s="9">
        <v>182</v>
      </c>
      <c r="U2156" s="9" t="s">
        <v>242</v>
      </c>
      <c r="W2156" s="9">
        <v>4</v>
      </c>
      <c r="X2156" s="9">
        <f>INDEX(SLA_Policy!$D$2:$D$5,MATCH(F2156,SLA_Policy!$A$2:$A$5,0))</f>
        <v>72</v>
      </c>
      <c r="Y2156" s="9" t="str">
        <f>IF(E2156="Cancelled","Excluded",IF(D2156="",IF((SLA_Policy!$B$8-B2156)*24&gt;X2156,"Open - Breached","Open - On Track"),IF((D2156-B2156)*24&lt;=X2156,"Met","Breached")))</f>
        <v>Met</v>
      </c>
    </row>
    <row r="2157" spans="1:25" x14ac:dyDescent="0.25">
      <c r="A2157" s="9" t="s">
        <v>4618</v>
      </c>
      <c r="B2157" s="23">
        <v>45990.708333333299</v>
      </c>
      <c r="C2157" s="23">
        <v>45992.343055555597</v>
      </c>
      <c r="D2157" s="23">
        <v>45992.345138888901</v>
      </c>
      <c r="E2157" s="9" t="s">
        <v>212</v>
      </c>
      <c r="F2157" s="9" t="s">
        <v>189</v>
      </c>
      <c r="G2157" s="9" t="s">
        <v>213</v>
      </c>
      <c r="H2157" s="9" t="s">
        <v>162</v>
      </c>
      <c r="I2157" s="9" t="s">
        <v>345</v>
      </c>
      <c r="J2157" s="9" t="s">
        <v>1136</v>
      </c>
      <c r="K2157" s="9" t="s">
        <v>246</v>
      </c>
      <c r="L2157" s="9" t="s">
        <v>226</v>
      </c>
      <c r="M2157" s="9" t="s">
        <v>826</v>
      </c>
      <c r="N2157" s="9" t="s">
        <v>196</v>
      </c>
      <c r="O2157" s="9" t="s">
        <v>179</v>
      </c>
      <c r="P2157" s="9" t="s">
        <v>284</v>
      </c>
      <c r="Q2157" s="9" t="s">
        <v>219</v>
      </c>
      <c r="R2157" s="9">
        <v>0</v>
      </c>
      <c r="S2157" s="9">
        <v>14</v>
      </c>
      <c r="U2157" s="9" t="s">
        <v>266</v>
      </c>
      <c r="X2157" s="9">
        <f>INDEX(SLA_Policy!$D$2:$D$5,MATCH(F2157,SLA_Policy!$A$2:$A$5,0))</f>
        <v>120</v>
      </c>
      <c r="Y2157" s="9" t="str">
        <f>IF(E2157="Cancelled","Excluded",IF(D2157="",IF((SLA_Policy!$B$8-B2157)*24&gt;X2157,"Open - Breached","Open - On Track"),IF((D2157-B2157)*24&lt;=X2157,"Met","Breached")))</f>
        <v>Met</v>
      </c>
    </row>
    <row r="2158" spans="1:25" x14ac:dyDescent="0.25">
      <c r="A2158" s="9" t="s">
        <v>4619</v>
      </c>
      <c r="B2158" s="23">
        <v>45991.744444444397</v>
      </c>
      <c r="C2158" s="23">
        <v>45992.333333333299</v>
      </c>
      <c r="D2158" s="23">
        <v>45993.398611111101</v>
      </c>
      <c r="E2158" s="9" t="s">
        <v>212</v>
      </c>
      <c r="F2158" s="9" t="s">
        <v>188</v>
      </c>
      <c r="G2158" s="9" t="s">
        <v>236</v>
      </c>
      <c r="H2158" s="9" t="s">
        <v>161</v>
      </c>
      <c r="I2158" s="9" t="s">
        <v>482</v>
      </c>
      <c r="J2158" s="9" t="s">
        <v>2297</v>
      </c>
      <c r="K2158" s="9" t="s">
        <v>246</v>
      </c>
      <c r="L2158" s="9" t="s">
        <v>226</v>
      </c>
      <c r="M2158" s="9" t="s">
        <v>3034</v>
      </c>
      <c r="N2158" s="9" t="s">
        <v>196</v>
      </c>
      <c r="O2158" s="9" t="s">
        <v>177</v>
      </c>
      <c r="P2158" s="9" t="s">
        <v>942</v>
      </c>
      <c r="Q2158" s="9" t="s">
        <v>219</v>
      </c>
      <c r="R2158" s="9">
        <v>0</v>
      </c>
      <c r="S2158" s="9">
        <v>49</v>
      </c>
      <c r="U2158" s="9" t="s">
        <v>242</v>
      </c>
      <c r="W2158" s="9">
        <v>4</v>
      </c>
      <c r="X2158" s="9">
        <f>INDEX(SLA_Policy!$D$2:$D$5,MATCH(F2158,SLA_Policy!$A$2:$A$5,0))</f>
        <v>72</v>
      </c>
      <c r="Y2158" s="9" t="str">
        <f>IF(E2158="Cancelled","Excluded",IF(D2158="",IF((SLA_Policy!$B$8-B2158)*24&gt;X2158,"Open - Breached","Open - On Track"),IF((D2158-B2158)*24&lt;=X2158,"Met","Breached")))</f>
        <v>Met</v>
      </c>
    </row>
    <row r="2159" spans="1:25" x14ac:dyDescent="0.25">
      <c r="A2159" s="9" t="s">
        <v>4620</v>
      </c>
      <c r="B2159" s="23">
        <v>45991.753472222197</v>
      </c>
      <c r="C2159" s="23">
        <v>45992.297222222202</v>
      </c>
      <c r="D2159" s="23">
        <v>45992.318749999999</v>
      </c>
      <c r="E2159" s="9" t="s">
        <v>212</v>
      </c>
      <c r="F2159" s="9" t="s">
        <v>188</v>
      </c>
      <c r="G2159" s="9" t="s">
        <v>213</v>
      </c>
      <c r="H2159" s="9" t="s">
        <v>164</v>
      </c>
      <c r="I2159" s="9" t="s">
        <v>339</v>
      </c>
      <c r="J2159" s="9" t="s">
        <v>1359</v>
      </c>
      <c r="K2159" s="9" t="s">
        <v>303</v>
      </c>
      <c r="L2159" s="9" t="s">
        <v>104</v>
      </c>
      <c r="M2159" s="9" t="s">
        <v>325</v>
      </c>
      <c r="N2159" s="9" t="s">
        <v>200</v>
      </c>
      <c r="O2159" s="9" t="s">
        <v>116</v>
      </c>
      <c r="P2159" s="9" t="s">
        <v>258</v>
      </c>
      <c r="Q2159" s="9" t="s">
        <v>219</v>
      </c>
      <c r="R2159" s="9">
        <v>0</v>
      </c>
      <c r="S2159" s="9">
        <v>15</v>
      </c>
      <c r="T2159" s="9" t="s">
        <v>343</v>
      </c>
      <c r="U2159" s="9" t="s">
        <v>290</v>
      </c>
      <c r="X2159" s="9">
        <f>INDEX(SLA_Policy!$D$2:$D$5,MATCH(F2159,SLA_Policy!$A$2:$A$5,0))</f>
        <v>72</v>
      </c>
      <c r="Y2159" s="9" t="str">
        <f>IF(E2159="Cancelled","Excluded",IF(D2159="",IF((SLA_Policy!$B$8-B2159)*24&gt;X2159,"Open - Breached","Open - On Track"),IF((D2159-B2159)*24&lt;=X2159,"Met","Breached")))</f>
        <v>Met</v>
      </c>
    </row>
    <row r="2160" spans="1:25" x14ac:dyDescent="0.25">
      <c r="A2160" s="9" t="s">
        <v>4621</v>
      </c>
      <c r="B2160" s="23">
        <v>45991.775694444397</v>
      </c>
      <c r="C2160" s="23">
        <v>45991.776388888902</v>
      </c>
      <c r="D2160" s="23">
        <v>45991.884722222203</v>
      </c>
      <c r="E2160" s="9" t="s">
        <v>212</v>
      </c>
      <c r="F2160" s="9" t="s">
        <v>187</v>
      </c>
      <c r="G2160" s="9" t="s">
        <v>213</v>
      </c>
      <c r="H2160" s="9" t="s">
        <v>88</v>
      </c>
      <c r="I2160" s="9" t="s">
        <v>92</v>
      </c>
      <c r="J2160" s="9" t="s">
        <v>214</v>
      </c>
      <c r="K2160" s="9" t="s">
        <v>215</v>
      </c>
      <c r="L2160" s="9" t="s">
        <v>270</v>
      </c>
      <c r="M2160" s="9" t="s">
        <v>4297</v>
      </c>
      <c r="N2160" s="9" t="s">
        <v>198</v>
      </c>
      <c r="O2160" s="9" t="s">
        <v>178</v>
      </c>
      <c r="P2160" s="9" t="s">
        <v>272</v>
      </c>
      <c r="Q2160" s="9" t="s">
        <v>273</v>
      </c>
      <c r="R2160" s="9">
        <v>0</v>
      </c>
      <c r="S2160" s="9">
        <v>7</v>
      </c>
      <c r="T2160" s="9" t="s">
        <v>220</v>
      </c>
      <c r="U2160" s="9" t="s">
        <v>221</v>
      </c>
      <c r="X2160" s="9">
        <f>INDEX(SLA_Policy!$D$2:$D$5,MATCH(F2160,SLA_Policy!$A$2:$A$5,0))</f>
        <v>8</v>
      </c>
      <c r="Y2160" s="9" t="str">
        <f>IF(E2160="Cancelled","Excluded",IF(D2160="",IF((SLA_Policy!$B$8-B2160)*24&gt;X2160,"Open - Breached","Open - On Track"),IF((D2160-B2160)*24&lt;=X2160,"Met","Breached")))</f>
        <v>Met</v>
      </c>
    </row>
    <row r="2161" spans="1:25" x14ac:dyDescent="0.25">
      <c r="A2161" s="9" t="s">
        <v>4622</v>
      </c>
      <c r="B2161" s="23">
        <v>45992.100694444503</v>
      </c>
      <c r="C2161" s="23">
        <v>45992.365277777797</v>
      </c>
      <c r="D2161" s="23">
        <v>45999.35</v>
      </c>
      <c r="E2161" s="9" t="s">
        <v>212</v>
      </c>
      <c r="F2161" s="9" t="s">
        <v>188</v>
      </c>
      <c r="G2161" s="9" t="s">
        <v>236</v>
      </c>
      <c r="H2161" s="9" t="s">
        <v>163</v>
      </c>
      <c r="I2161" s="9" t="s">
        <v>315</v>
      </c>
      <c r="J2161" s="9" t="s">
        <v>585</v>
      </c>
      <c r="K2161" s="9" t="s">
        <v>246</v>
      </c>
      <c r="L2161" s="9" t="s">
        <v>293</v>
      </c>
      <c r="M2161" s="9" t="s">
        <v>430</v>
      </c>
      <c r="N2161" s="9" t="s">
        <v>198</v>
      </c>
      <c r="O2161" s="9" t="s">
        <v>180</v>
      </c>
      <c r="P2161" s="9" t="s">
        <v>278</v>
      </c>
      <c r="Q2161" s="9" t="s">
        <v>219</v>
      </c>
      <c r="R2161" s="9">
        <v>0</v>
      </c>
      <c r="S2161" s="9">
        <v>117</v>
      </c>
      <c r="T2161" s="9" t="s">
        <v>322</v>
      </c>
      <c r="U2161" s="9" t="s">
        <v>242</v>
      </c>
      <c r="X2161" s="9">
        <f>INDEX(SLA_Policy!$D$2:$D$5,MATCH(F2161,SLA_Policy!$A$2:$A$5,0))</f>
        <v>72</v>
      </c>
      <c r="Y2161" s="9" t="str">
        <f>IF(E2161="Cancelled","Excluded",IF(D2161="",IF((SLA_Policy!$B$8-B2161)*24&gt;X2161,"Open - Breached","Open - On Track"),IF((D2161-B2161)*24&lt;=X2161,"Met","Breached")))</f>
        <v>Breached</v>
      </c>
    </row>
    <row r="2162" spans="1:25" x14ac:dyDescent="0.25">
      <c r="A2162" s="9" t="s">
        <v>4623</v>
      </c>
      <c r="B2162" s="23">
        <v>45992.298611111102</v>
      </c>
      <c r="C2162" s="23">
        <v>45992.301388888904</v>
      </c>
      <c r="D2162" s="23">
        <v>45992.378472222197</v>
      </c>
      <c r="E2162" s="9" t="s">
        <v>212</v>
      </c>
      <c r="F2162" s="9" t="s">
        <v>188</v>
      </c>
      <c r="G2162" s="9" t="s">
        <v>213</v>
      </c>
      <c r="H2162" s="9" t="s">
        <v>161</v>
      </c>
      <c r="I2162" s="9" t="s">
        <v>297</v>
      </c>
      <c r="J2162" s="9" t="s">
        <v>521</v>
      </c>
      <c r="K2162" s="9" t="s">
        <v>215</v>
      </c>
      <c r="L2162" s="9" t="s">
        <v>293</v>
      </c>
      <c r="M2162" s="9" t="s">
        <v>4076</v>
      </c>
      <c r="N2162" s="9" t="s">
        <v>198</v>
      </c>
      <c r="O2162" s="9" t="s">
        <v>177</v>
      </c>
      <c r="P2162" s="9" t="s">
        <v>457</v>
      </c>
      <c r="Q2162" s="9" t="s">
        <v>219</v>
      </c>
      <c r="R2162" s="9">
        <v>0</v>
      </c>
      <c r="S2162" s="9">
        <v>10</v>
      </c>
      <c r="U2162" s="9" t="s">
        <v>290</v>
      </c>
      <c r="X2162" s="9">
        <f>INDEX(SLA_Policy!$D$2:$D$5,MATCH(F2162,SLA_Policy!$A$2:$A$5,0))</f>
        <v>72</v>
      </c>
      <c r="Y2162" s="9" t="str">
        <f>IF(E2162="Cancelled","Excluded",IF(D2162="",IF((SLA_Policy!$B$8-B2162)*24&gt;X2162,"Open - Breached","Open - On Track"),IF((D2162-B2162)*24&lt;=X2162,"Met","Breached")))</f>
        <v>Met</v>
      </c>
    </row>
    <row r="2163" spans="1:25" x14ac:dyDescent="0.25">
      <c r="A2163" s="9" t="s">
        <v>4624</v>
      </c>
      <c r="B2163" s="23">
        <v>45992.306944444397</v>
      </c>
      <c r="C2163" s="23">
        <v>45992.3305555556</v>
      </c>
      <c r="D2163" s="23">
        <v>45992.695138888899</v>
      </c>
      <c r="E2163" s="9" t="s">
        <v>212</v>
      </c>
      <c r="F2163" s="9" t="s">
        <v>189</v>
      </c>
      <c r="G2163" s="9" t="s">
        <v>213</v>
      </c>
      <c r="H2163" s="9" t="s">
        <v>164</v>
      </c>
      <c r="I2163" s="9" t="s">
        <v>478</v>
      </c>
      <c r="J2163" s="9" t="s">
        <v>4625</v>
      </c>
      <c r="K2163" s="9" t="s">
        <v>410</v>
      </c>
      <c r="L2163" s="9" t="s">
        <v>311</v>
      </c>
      <c r="M2163" s="9" t="s">
        <v>2699</v>
      </c>
      <c r="N2163" s="9" t="s">
        <v>196</v>
      </c>
      <c r="O2163" s="9" t="s">
        <v>116</v>
      </c>
      <c r="P2163" s="9" t="s">
        <v>258</v>
      </c>
      <c r="Q2163" s="9" t="s">
        <v>219</v>
      </c>
      <c r="R2163" s="9">
        <v>0</v>
      </c>
      <c r="S2163" s="9">
        <v>16</v>
      </c>
      <c r="T2163" s="9" t="s">
        <v>343</v>
      </c>
      <c r="U2163" s="9" t="s">
        <v>376</v>
      </c>
      <c r="X2163" s="9">
        <f>INDEX(SLA_Policy!$D$2:$D$5,MATCH(F2163,SLA_Policy!$A$2:$A$5,0))</f>
        <v>120</v>
      </c>
      <c r="Y2163" s="9" t="str">
        <f>IF(E2163="Cancelled","Excluded",IF(D2163="",IF((SLA_Policy!$B$8-B2163)*24&gt;X2163,"Open - Breached","Open - On Track"),IF((D2163-B2163)*24&lt;=X2163,"Met","Breached")))</f>
        <v>Met</v>
      </c>
    </row>
    <row r="2164" spans="1:25" x14ac:dyDescent="0.25">
      <c r="A2164" s="9" t="s">
        <v>4626</v>
      </c>
      <c r="B2164" s="23">
        <v>45992.338194444397</v>
      </c>
      <c r="C2164" s="23">
        <v>45992.351388888899</v>
      </c>
      <c r="D2164" s="23">
        <v>45993.409027777801</v>
      </c>
      <c r="E2164" s="9" t="s">
        <v>212</v>
      </c>
      <c r="F2164" s="9" t="s">
        <v>188</v>
      </c>
      <c r="G2164" s="9" t="s">
        <v>213</v>
      </c>
      <c r="H2164" s="9" t="s">
        <v>167</v>
      </c>
      <c r="I2164" s="9" t="s">
        <v>362</v>
      </c>
      <c r="J2164" s="9" t="s">
        <v>4627</v>
      </c>
      <c r="K2164" s="9" t="s">
        <v>246</v>
      </c>
      <c r="L2164" s="9" t="s">
        <v>307</v>
      </c>
      <c r="M2164" s="9" t="s">
        <v>1766</v>
      </c>
      <c r="N2164" s="9" t="s">
        <v>199</v>
      </c>
      <c r="O2164" s="9" t="s">
        <v>176</v>
      </c>
      <c r="P2164" s="9" t="s">
        <v>503</v>
      </c>
      <c r="Q2164" s="9" t="s">
        <v>219</v>
      </c>
      <c r="R2164" s="9">
        <v>0</v>
      </c>
      <c r="S2164" s="9">
        <v>54</v>
      </c>
      <c r="U2164" s="9" t="s">
        <v>290</v>
      </c>
      <c r="X2164" s="9">
        <f>INDEX(SLA_Policy!$D$2:$D$5,MATCH(F2164,SLA_Policy!$A$2:$A$5,0))</f>
        <v>72</v>
      </c>
      <c r="Y2164" s="9" t="str">
        <f>IF(E2164="Cancelled","Excluded",IF(D2164="",IF((SLA_Policy!$B$8-B2164)*24&gt;X2164,"Open - Breached","Open - On Track"),IF((D2164-B2164)*24&lt;=X2164,"Met","Breached")))</f>
        <v>Met</v>
      </c>
    </row>
    <row r="2165" spans="1:25" x14ac:dyDescent="0.25">
      <c r="A2165" s="9" t="s">
        <v>4628</v>
      </c>
      <c r="B2165" s="23">
        <v>45992.341666666704</v>
      </c>
      <c r="C2165" s="23">
        <v>45992.360416666699</v>
      </c>
      <c r="D2165" s="23">
        <v>45992.3618055556</v>
      </c>
      <c r="E2165" s="9" t="s">
        <v>212</v>
      </c>
      <c r="F2165" s="9" t="s">
        <v>188</v>
      </c>
      <c r="G2165" s="9" t="s">
        <v>213</v>
      </c>
      <c r="H2165" s="9" t="s">
        <v>161</v>
      </c>
      <c r="I2165" s="9" t="s">
        <v>454</v>
      </c>
      <c r="J2165" s="9" t="s">
        <v>2015</v>
      </c>
      <c r="K2165" s="9" t="s">
        <v>225</v>
      </c>
      <c r="L2165" s="9" t="s">
        <v>371</v>
      </c>
      <c r="M2165" s="9" t="s">
        <v>4629</v>
      </c>
      <c r="N2165" s="9" t="s">
        <v>198</v>
      </c>
      <c r="O2165" s="9" t="s">
        <v>116</v>
      </c>
      <c r="P2165" s="9" t="s">
        <v>295</v>
      </c>
      <c r="Q2165" s="9" t="s">
        <v>219</v>
      </c>
      <c r="R2165" s="9">
        <v>0</v>
      </c>
      <c r="S2165" s="9">
        <v>7</v>
      </c>
      <c r="U2165" s="9" t="s">
        <v>290</v>
      </c>
      <c r="X2165" s="9">
        <f>INDEX(SLA_Policy!$D$2:$D$5,MATCH(F2165,SLA_Policy!$A$2:$A$5,0))</f>
        <v>72</v>
      </c>
      <c r="Y2165" s="9" t="str">
        <f>IF(E2165="Cancelled","Excluded",IF(D2165="",IF((SLA_Policy!$B$8-B2165)*24&gt;X2165,"Open - Breached","Open - On Track"),IF((D2165-B2165)*24&lt;=X2165,"Met","Breached")))</f>
        <v>Met</v>
      </c>
    </row>
    <row r="2166" spans="1:25" x14ac:dyDescent="0.25">
      <c r="A2166" s="9" t="s">
        <v>4630</v>
      </c>
      <c r="B2166" s="23">
        <v>45992.34375</v>
      </c>
      <c r="C2166" s="23">
        <v>45992.402083333298</v>
      </c>
      <c r="D2166" s="23">
        <v>45993.370138888902</v>
      </c>
      <c r="E2166" s="9" t="s">
        <v>212</v>
      </c>
      <c r="F2166" s="9" t="s">
        <v>188</v>
      </c>
      <c r="G2166" s="9" t="s">
        <v>236</v>
      </c>
      <c r="H2166" s="9" t="s">
        <v>161</v>
      </c>
      <c r="I2166" s="9" t="s">
        <v>482</v>
      </c>
      <c r="J2166" s="9" t="s">
        <v>4631</v>
      </c>
      <c r="K2166" s="9" t="s">
        <v>225</v>
      </c>
      <c r="L2166" s="9" t="s">
        <v>216</v>
      </c>
      <c r="M2166" s="9" t="s">
        <v>4632</v>
      </c>
      <c r="N2166" s="9" t="s">
        <v>196</v>
      </c>
      <c r="O2166" s="9" t="s">
        <v>177</v>
      </c>
      <c r="P2166" s="9" t="s">
        <v>241</v>
      </c>
      <c r="Q2166" s="9" t="s">
        <v>219</v>
      </c>
      <c r="R2166" s="9">
        <v>0</v>
      </c>
      <c r="S2166" s="9">
        <v>89</v>
      </c>
      <c r="U2166" s="9" t="s">
        <v>242</v>
      </c>
      <c r="W2166" s="9">
        <v>5</v>
      </c>
      <c r="X2166" s="9">
        <f>INDEX(SLA_Policy!$D$2:$D$5,MATCH(F2166,SLA_Policy!$A$2:$A$5,0))</f>
        <v>72</v>
      </c>
      <c r="Y2166" s="9" t="str">
        <f>IF(E2166="Cancelled","Excluded",IF(D2166="",IF((SLA_Policy!$B$8-B2166)*24&gt;X2166,"Open - Breached","Open - On Track"),IF((D2166-B2166)*24&lt;=X2166,"Met","Breached")))</f>
        <v>Met</v>
      </c>
    </row>
    <row r="2167" spans="1:25" x14ac:dyDescent="0.25">
      <c r="A2167" s="9" t="s">
        <v>4633</v>
      </c>
      <c r="B2167" s="23">
        <v>45992.357638888898</v>
      </c>
      <c r="C2167" s="23">
        <v>45992.375</v>
      </c>
      <c r="D2167" s="23">
        <v>45993.441666666702</v>
      </c>
      <c r="E2167" s="9" t="s">
        <v>212</v>
      </c>
      <c r="F2167" s="9" t="s">
        <v>188</v>
      </c>
      <c r="G2167" s="9" t="s">
        <v>213</v>
      </c>
      <c r="H2167" s="9" t="s">
        <v>165</v>
      </c>
      <c r="I2167" s="9" t="s">
        <v>567</v>
      </c>
      <c r="J2167" s="9" t="s">
        <v>1190</v>
      </c>
      <c r="K2167" s="9" t="s">
        <v>225</v>
      </c>
      <c r="L2167" s="9" t="s">
        <v>216</v>
      </c>
      <c r="M2167" s="9" t="s">
        <v>1559</v>
      </c>
      <c r="N2167" s="9" t="s">
        <v>196</v>
      </c>
      <c r="O2167" s="9" t="s">
        <v>176</v>
      </c>
      <c r="P2167" s="9" t="s">
        <v>570</v>
      </c>
      <c r="Q2167" s="9" t="s">
        <v>219</v>
      </c>
      <c r="R2167" s="9">
        <v>0</v>
      </c>
      <c r="S2167" s="9">
        <v>18</v>
      </c>
      <c r="U2167" s="9" t="s">
        <v>230</v>
      </c>
      <c r="X2167" s="9">
        <f>INDEX(SLA_Policy!$D$2:$D$5,MATCH(F2167,SLA_Policy!$A$2:$A$5,0))</f>
        <v>72</v>
      </c>
      <c r="Y2167" s="9" t="str">
        <f>IF(E2167="Cancelled","Excluded",IF(D2167="",IF((SLA_Policy!$B$8-B2167)*24&gt;X2167,"Open - Breached","Open - On Track"),IF((D2167-B2167)*24&lt;=X2167,"Met","Breached")))</f>
        <v>Met</v>
      </c>
    </row>
    <row r="2168" spans="1:25" x14ac:dyDescent="0.25">
      <c r="A2168" s="9" t="s">
        <v>4634</v>
      </c>
      <c r="B2168" s="23">
        <v>45992.359027777798</v>
      </c>
      <c r="C2168" s="23">
        <v>45992.409722222197</v>
      </c>
      <c r="D2168" s="23">
        <v>45994.386805555601</v>
      </c>
      <c r="E2168" s="9" t="s">
        <v>212</v>
      </c>
      <c r="F2168" s="9" t="s">
        <v>189</v>
      </c>
      <c r="G2168" s="9" t="s">
        <v>236</v>
      </c>
      <c r="H2168" s="9" t="s">
        <v>167</v>
      </c>
      <c r="I2168" s="9" t="s">
        <v>255</v>
      </c>
      <c r="J2168" s="9" t="s">
        <v>4635</v>
      </c>
      <c r="K2168" s="9" t="s">
        <v>262</v>
      </c>
      <c r="L2168" s="9" t="s">
        <v>104</v>
      </c>
      <c r="M2168" s="9" t="s">
        <v>4363</v>
      </c>
      <c r="N2168" s="9" t="s">
        <v>196</v>
      </c>
      <c r="O2168" s="9" t="s">
        <v>116</v>
      </c>
      <c r="P2168" s="9" t="s">
        <v>551</v>
      </c>
      <c r="Q2168" s="9" t="s">
        <v>219</v>
      </c>
      <c r="R2168" s="9">
        <v>0</v>
      </c>
      <c r="S2168" s="9">
        <v>35</v>
      </c>
      <c r="U2168" s="9" t="s">
        <v>242</v>
      </c>
      <c r="X2168" s="9">
        <f>INDEX(SLA_Policy!$D$2:$D$5,MATCH(F2168,SLA_Policy!$A$2:$A$5,0))</f>
        <v>120</v>
      </c>
      <c r="Y2168" s="9" t="str">
        <f>IF(E2168="Cancelled","Excluded",IF(D2168="",IF((SLA_Policy!$B$8-B2168)*24&gt;X2168,"Open - Breached","Open - On Track"),IF((D2168-B2168)*24&lt;=X2168,"Met","Breached")))</f>
        <v>Met</v>
      </c>
    </row>
    <row r="2169" spans="1:25" x14ac:dyDescent="0.25">
      <c r="A2169" s="9" t="s">
        <v>4636</v>
      </c>
      <c r="B2169" s="23">
        <v>45992.361111111102</v>
      </c>
      <c r="C2169" s="23">
        <v>45992.3618055556</v>
      </c>
      <c r="D2169" s="23">
        <v>45992.739583333299</v>
      </c>
      <c r="E2169" s="9" t="s">
        <v>212</v>
      </c>
      <c r="F2169" s="9" t="s">
        <v>187</v>
      </c>
      <c r="G2169" s="9" t="s">
        <v>213</v>
      </c>
      <c r="H2169" s="9" t="s">
        <v>163</v>
      </c>
      <c r="I2169" s="9" t="s">
        <v>223</v>
      </c>
      <c r="J2169" s="9" t="s">
        <v>4637</v>
      </c>
      <c r="K2169" s="9" t="s">
        <v>215</v>
      </c>
      <c r="L2169" s="9" t="s">
        <v>371</v>
      </c>
      <c r="M2169" s="9" t="s">
        <v>4189</v>
      </c>
      <c r="N2169" s="9" t="s">
        <v>198</v>
      </c>
      <c r="O2169" s="9" t="s">
        <v>176</v>
      </c>
      <c r="P2169" s="9" t="s">
        <v>330</v>
      </c>
      <c r="Q2169" s="9" t="s">
        <v>273</v>
      </c>
      <c r="R2169" s="9">
        <v>0</v>
      </c>
      <c r="S2169" s="9">
        <v>61</v>
      </c>
      <c r="T2169" s="9" t="s">
        <v>229</v>
      </c>
      <c r="U2169" s="9" t="s">
        <v>230</v>
      </c>
      <c r="W2169" s="9">
        <v>5</v>
      </c>
      <c r="X2169" s="9">
        <f>INDEX(SLA_Policy!$D$2:$D$5,MATCH(F2169,SLA_Policy!$A$2:$A$5,0))</f>
        <v>8</v>
      </c>
      <c r="Y2169" s="9" t="str">
        <f>IF(E2169="Cancelled","Excluded",IF(D2169="",IF((SLA_Policy!$B$8-B2169)*24&gt;X2169,"Open - Breached","Open - On Track"),IF((D2169-B2169)*24&lt;=X2169,"Met","Breached")))</f>
        <v>Breached</v>
      </c>
    </row>
    <row r="2170" spans="1:25" x14ac:dyDescent="0.25">
      <c r="A2170" s="9" t="s">
        <v>4638</v>
      </c>
      <c r="B2170" s="23">
        <v>45992.362500000003</v>
      </c>
      <c r="C2170" s="23">
        <v>45992.416666666701</v>
      </c>
      <c r="D2170" s="23">
        <v>45992.4465277778</v>
      </c>
      <c r="E2170" s="9" t="s">
        <v>212</v>
      </c>
      <c r="F2170" s="9" t="s">
        <v>189</v>
      </c>
      <c r="G2170" s="9" t="s">
        <v>213</v>
      </c>
      <c r="H2170" s="9" t="s">
        <v>162</v>
      </c>
      <c r="I2170" s="9" t="s">
        <v>393</v>
      </c>
      <c r="J2170" s="9" t="s">
        <v>4639</v>
      </c>
      <c r="K2170" s="9" t="s">
        <v>303</v>
      </c>
      <c r="L2170" s="9" t="s">
        <v>216</v>
      </c>
      <c r="M2170" s="9" t="s">
        <v>2680</v>
      </c>
      <c r="N2170" s="9" t="s">
        <v>199</v>
      </c>
      <c r="O2170" s="9" t="s">
        <v>116</v>
      </c>
      <c r="P2170" s="9" t="s">
        <v>525</v>
      </c>
      <c r="Q2170" s="9" t="s">
        <v>219</v>
      </c>
      <c r="R2170" s="9">
        <v>0</v>
      </c>
      <c r="S2170" s="9">
        <v>10</v>
      </c>
      <c r="U2170" s="9" t="s">
        <v>248</v>
      </c>
      <c r="X2170" s="9">
        <f>INDEX(SLA_Policy!$D$2:$D$5,MATCH(F2170,SLA_Policy!$A$2:$A$5,0))</f>
        <v>120</v>
      </c>
      <c r="Y2170" s="9" t="str">
        <f>IF(E2170="Cancelled","Excluded",IF(D2170="",IF((SLA_Policy!$B$8-B2170)*24&gt;X2170,"Open - Breached","Open - On Track"),IF((D2170-B2170)*24&lt;=X2170,"Met","Breached")))</f>
        <v>Met</v>
      </c>
    </row>
    <row r="2171" spans="1:25" x14ac:dyDescent="0.25">
      <c r="A2171" s="9" t="s">
        <v>4640</v>
      </c>
      <c r="B2171" s="23">
        <v>45992.367361111101</v>
      </c>
      <c r="C2171" s="23">
        <v>45992.707638888904</v>
      </c>
      <c r="D2171" s="23">
        <v>45992.731249999997</v>
      </c>
      <c r="E2171" s="9" t="s">
        <v>212</v>
      </c>
      <c r="F2171" s="9" t="s">
        <v>189</v>
      </c>
      <c r="G2171" s="9" t="s">
        <v>213</v>
      </c>
      <c r="H2171" s="9" t="s">
        <v>161</v>
      </c>
      <c r="I2171" s="9" t="s">
        <v>389</v>
      </c>
      <c r="J2171" s="9" t="s">
        <v>1581</v>
      </c>
      <c r="K2171" s="9" t="s">
        <v>246</v>
      </c>
      <c r="L2171" s="9" t="s">
        <v>104</v>
      </c>
      <c r="M2171" s="9" t="s">
        <v>1607</v>
      </c>
      <c r="N2171" s="9" t="s">
        <v>197</v>
      </c>
      <c r="O2171" s="9" t="s">
        <v>116</v>
      </c>
      <c r="P2171" s="9" t="s">
        <v>551</v>
      </c>
      <c r="Q2171" s="9" t="s">
        <v>219</v>
      </c>
      <c r="R2171" s="9">
        <v>0</v>
      </c>
      <c r="S2171" s="9">
        <v>7</v>
      </c>
      <c r="U2171" s="9" t="s">
        <v>290</v>
      </c>
      <c r="X2171" s="9">
        <f>INDEX(SLA_Policy!$D$2:$D$5,MATCH(F2171,SLA_Policy!$A$2:$A$5,0))</f>
        <v>120</v>
      </c>
      <c r="Y2171" s="9" t="str">
        <f>IF(E2171="Cancelled","Excluded",IF(D2171="",IF((SLA_Policy!$B$8-B2171)*24&gt;X2171,"Open - Breached","Open - On Track"),IF((D2171-B2171)*24&lt;=X2171,"Met","Breached")))</f>
        <v>Met</v>
      </c>
    </row>
    <row r="2172" spans="1:25" x14ac:dyDescent="0.25">
      <c r="A2172" s="9" t="s">
        <v>4641</v>
      </c>
      <c r="B2172" s="23">
        <v>45992.369444444397</v>
      </c>
      <c r="C2172" s="23">
        <v>45992.422916666699</v>
      </c>
      <c r="D2172" s="23">
        <v>45993.335416666698</v>
      </c>
      <c r="E2172" s="9" t="s">
        <v>212</v>
      </c>
      <c r="F2172" s="9" t="s">
        <v>189</v>
      </c>
      <c r="G2172" s="9" t="s">
        <v>236</v>
      </c>
      <c r="H2172" s="9" t="s">
        <v>164</v>
      </c>
      <c r="I2172" s="9" t="s">
        <v>421</v>
      </c>
      <c r="J2172" s="9" t="s">
        <v>1858</v>
      </c>
      <c r="K2172" s="9" t="s">
        <v>215</v>
      </c>
      <c r="L2172" s="9" t="s">
        <v>104</v>
      </c>
      <c r="M2172" s="9" t="s">
        <v>1442</v>
      </c>
      <c r="N2172" s="9" t="s">
        <v>196</v>
      </c>
      <c r="O2172" s="9" t="s">
        <v>116</v>
      </c>
      <c r="P2172" s="9" t="s">
        <v>342</v>
      </c>
      <c r="Q2172" s="9" t="s">
        <v>219</v>
      </c>
      <c r="R2172" s="9">
        <v>0</v>
      </c>
      <c r="S2172" s="9">
        <v>9</v>
      </c>
      <c r="T2172" s="9" t="s">
        <v>343</v>
      </c>
      <c r="U2172" s="9" t="s">
        <v>242</v>
      </c>
      <c r="W2172" s="9">
        <v>4</v>
      </c>
      <c r="X2172" s="9">
        <f>INDEX(SLA_Policy!$D$2:$D$5,MATCH(F2172,SLA_Policy!$A$2:$A$5,0))</f>
        <v>120</v>
      </c>
      <c r="Y2172" s="9" t="str">
        <f>IF(E2172="Cancelled","Excluded",IF(D2172="",IF((SLA_Policy!$B$8-B2172)*24&gt;X2172,"Open - Breached","Open - On Track"),IF((D2172-B2172)*24&lt;=X2172,"Met","Breached")))</f>
        <v>Met</v>
      </c>
    </row>
    <row r="2173" spans="1:25" x14ac:dyDescent="0.25">
      <c r="A2173" s="9" t="s">
        <v>4642</v>
      </c>
      <c r="B2173" s="23">
        <v>45992.3930555556</v>
      </c>
      <c r="C2173" s="23">
        <v>45992.396527777797</v>
      </c>
      <c r="D2173" s="23">
        <v>45992.514583333301</v>
      </c>
      <c r="E2173" s="9" t="s">
        <v>212</v>
      </c>
      <c r="F2173" s="9" t="s">
        <v>187</v>
      </c>
      <c r="G2173" s="9" t="s">
        <v>236</v>
      </c>
      <c r="H2173" s="9" t="s">
        <v>162</v>
      </c>
      <c r="I2173" s="9" t="s">
        <v>280</v>
      </c>
      <c r="J2173" s="9" t="s">
        <v>1551</v>
      </c>
      <c r="K2173" s="9" t="s">
        <v>246</v>
      </c>
      <c r="L2173" s="9" t="s">
        <v>395</v>
      </c>
      <c r="M2173" s="9" t="s">
        <v>792</v>
      </c>
      <c r="N2173" s="9" t="s">
        <v>196</v>
      </c>
      <c r="O2173" s="9" t="s">
        <v>179</v>
      </c>
      <c r="P2173" s="9" t="s">
        <v>337</v>
      </c>
      <c r="Q2173" s="9" t="s">
        <v>273</v>
      </c>
      <c r="R2173" s="9">
        <v>0</v>
      </c>
      <c r="S2173" s="9">
        <v>22</v>
      </c>
      <c r="U2173" s="9" t="s">
        <v>242</v>
      </c>
      <c r="W2173" s="9">
        <v>5</v>
      </c>
      <c r="X2173" s="9">
        <f>INDEX(SLA_Policy!$D$2:$D$5,MATCH(F2173,SLA_Policy!$A$2:$A$5,0))</f>
        <v>8</v>
      </c>
      <c r="Y2173" s="9" t="str">
        <f>IF(E2173="Cancelled","Excluded",IF(D2173="",IF((SLA_Policy!$B$8-B2173)*24&gt;X2173,"Open - Breached","Open - On Track"),IF((D2173-B2173)*24&lt;=X2173,"Met","Breached")))</f>
        <v>Met</v>
      </c>
    </row>
    <row r="2174" spans="1:25" x14ac:dyDescent="0.25">
      <c r="A2174" s="9" t="s">
        <v>4643</v>
      </c>
      <c r="B2174" s="23">
        <v>45992.395833333299</v>
      </c>
      <c r="C2174" s="23">
        <v>45993.352083333302</v>
      </c>
      <c r="D2174" s="23">
        <v>45993.695833333302</v>
      </c>
      <c r="E2174" s="9" t="s">
        <v>212</v>
      </c>
      <c r="F2174" s="9" t="s">
        <v>189</v>
      </c>
      <c r="G2174" s="9" t="s">
        <v>213</v>
      </c>
      <c r="H2174" s="9" t="s">
        <v>163</v>
      </c>
      <c r="I2174" s="9" t="s">
        <v>250</v>
      </c>
      <c r="J2174" s="9" t="s">
        <v>2119</v>
      </c>
      <c r="K2174" s="9" t="s">
        <v>262</v>
      </c>
      <c r="L2174" s="9" t="s">
        <v>311</v>
      </c>
      <c r="M2174" s="9" t="s">
        <v>2418</v>
      </c>
      <c r="N2174" s="9" t="s">
        <v>196</v>
      </c>
      <c r="O2174" s="9" t="s">
        <v>176</v>
      </c>
      <c r="P2174" s="9" t="s">
        <v>503</v>
      </c>
      <c r="Q2174" s="9" t="s">
        <v>219</v>
      </c>
      <c r="R2174" s="9">
        <v>0</v>
      </c>
      <c r="S2174" s="9">
        <v>36</v>
      </c>
      <c r="T2174" s="9" t="s">
        <v>220</v>
      </c>
      <c r="U2174" s="9" t="s">
        <v>230</v>
      </c>
      <c r="W2174" s="9">
        <v>4</v>
      </c>
      <c r="X2174" s="9">
        <f>INDEX(SLA_Policy!$D$2:$D$5,MATCH(F2174,SLA_Policy!$A$2:$A$5,0))</f>
        <v>120</v>
      </c>
      <c r="Y2174" s="9" t="str">
        <f>IF(E2174="Cancelled","Excluded",IF(D2174="",IF((SLA_Policy!$B$8-B2174)*24&gt;X2174,"Open - Breached","Open - On Track"),IF((D2174-B2174)*24&lt;=X2174,"Met","Breached")))</f>
        <v>Met</v>
      </c>
    </row>
    <row r="2175" spans="1:25" x14ac:dyDescent="0.25">
      <c r="A2175" s="9" t="s">
        <v>4644</v>
      </c>
      <c r="B2175" s="23">
        <v>45992.403472222199</v>
      </c>
      <c r="C2175" s="23">
        <v>45992.408333333296</v>
      </c>
      <c r="D2175" s="23">
        <v>45993.363888888904</v>
      </c>
      <c r="E2175" s="9" t="s">
        <v>212</v>
      </c>
      <c r="F2175" s="9" t="s">
        <v>189</v>
      </c>
      <c r="G2175" s="9" t="s">
        <v>213</v>
      </c>
      <c r="H2175" s="9" t="s">
        <v>88</v>
      </c>
      <c r="I2175" s="9" t="s">
        <v>268</v>
      </c>
      <c r="J2175" s="9" t="s">
        <v>638</v>
      </c>
      <c r="K2175" s="9" t="s">
        <v>215</v>
      </c>
      <c r="L2175" s="9" t="s">
        <v>104</v>
      </c>
      <c r="M2175" s="9" t="s">
        <v>391</v>
      </c>
      <c r="N2175" s="9" t="s">
        <v>198</v>
      </c>
      <c r="O2175" s="9" t="s">
        <v>178</v>
      </c>
      <c r="P2175" s="9" t="s">
        <v>321</v>
      </c>
      <c r="Q2175" s="9" t="s">
        <v>219</v>
      </c>
      <c r="R2175" s="9">
        <v>0</v>
      </c>
      <c r="S2175" s="9">
        <v>25</v>
      </c>
      <c r="T2175" s="9" t="s">
        <v>136</v>
      </c>
      <c r="U2175" s="9" t="s">
        <v>290</v>
      </c>
      <c r="X2175" s="9">
        <f>INDEX(SLA_Policy!$D$2:$D$5,MATCH(F2175,SLA_Policy!$A$2:$A$5,0))</f>
        <v>120</v>
      </c>
      <c r="Y2175" s="9" t="str">
        <f>IF(E2175="Cancelled","Excluded",IF(D2175="",IF((SLA_Policy!$B$8-B2175)*24&gt;X2175,"Open - Breached","Open - On Track"),IF((D2175-B2175)*24&lt;=X2175,"Met","Breached")))</f>
        <v>Met</v>
      </c>
    </row>
    <row r="2176" spans="1:25" x14ac:dyDescent="0.25">
      <c r="A2176" s="9" t="s">
        <v>4645</v>
      </c>
      <c r="B2176" s="23">
        <v>45992.4152777778</v>
      </c>
      <c r="C2176" s="23">
        <v>45992.663194444503</v>
      </c>
      <c r="D2176" s="23">
        <v>45994.350694444503</v>
      </c>
      <c r="E2176" s="9" t="s">
        <v>212</v>
      </c>
      <c r="F2176" s="9" t="s">
        <v>189</v>
      </c>
      <c r="G2176" s="9" t="s">
        <v>213</v>
      </c>
      <c r="H2176" s="9" t="s">
        <v>162</v>
      </c>
      <c r="I2176" s="9" t="s">
        <v>244</v>
      </c>
      <c r="J2176" s="9" t="s">
        <v>4646</v>
      </c>
      <c r="K2176" s="9" t="s">
        <v>239</v>
      </c>
      <c r="L2176" s="9" t="s">
        <v>311</v>
      </c>
      <c r="M2176" s="9" t="s">
        <v>2049</v>
      </c>
      <c r="N2176" s="9" t="s">
        <v>196</v>
      </c>
      <c r="O2176" s="9" t="s">
        <v>179</v>
      </c>
      <c r="P2176" s="9" t="s">
        <v>264</v>
      </c>
      <c r="Q2176" s="9" t="s">
        <v>219</v>
      </c>
      <c r="R2176" s="9">
        <v>0</v>
      </c>
      <c r="S2176" s="9">
        <v>49</v>
      </c>
      <c r="U2176" s="9" t="s">
        <v>661</v>
      </c>
      <c r="X2176" s="9">
        <f>INDEX(SLA_Policy!$D$2:$D$5,MATCH(F2176,SLA_Policy!$A$2:$A$5,0))</f>
        <v>120</v>
      </c>
      <c r="Y2176" s="9" t="str">
        <f>IF(E2176="Cancelled","Excluded",IF(D2176="",IF((SLA_Policy!$B$8-B2176)*24&gt;X2176,"Open - Breached","Open - On Track"),IF((D2176-B2176)*24&lt;=X2176,"Met","Breached")))</f>
        <v>Met</v>
      </c>
    </row>
    <row r="2177" spans="1:25" x14ac:dyDescent="0.25">
      <c r="A2177" s="9" t="s">
        <v>4647</v>
      </c>
      <c r="B2177" s="23">
        <v>45992.415972222203</v>
      </c>
      <c r="C2177" s="23">
        <v>45992.459027777797</v>
      </c>
      <c r="D2177" s="23">
        <v>45992.622222222199</v>
      </c>
      <c r="E2177" s="9" t="s">
        <v>212</v>
      </c>
      <c r="F2177" s="9" t="s">
        <v>188</v>
      </c>
      <c r="G2177" s="9" t="s">
        <v>213</v>
      </c>
      <c r="H2177" s="9" t="s">
        <v>162</v>
      </c>
      <c r="I2177" s="9" t="s">
        <v>345</v>
      </c>
      <c r="J2177" s="9" t="s">
        <v>1151</v>
      </c>
      <c r="K2177" s="9" t="s">
        <v>225</v>
      </c>
      <c r="L2177" s="9" t="s">
        <v>216</v>
      </c>
      <c r="M2177" s="9" t="s">
        <v>1559</v>
      </c>
      <c r="N2177" s="9" t="s">
        <v>196</v>
      </c>
      <c r="O2177" s="9" t="s">
        <v>116</v>
      </c>
      <c r="P2177" s="9" t="s">
        <v>218</v>
      </c>
      <c r="Q2177" s="9" t="s">
        <v>219</v>
      </c>
      <c r="R2177" s="9">
        <v>0</v>
      </c>
      <c r="S2177" s="9">
        <v>29</v>
      </c>
      <c r="U2177" s="9" t="s">
        <v>661</v>
      </c>
      <c r="X2177" s="9">
        <f>INDEX(SLA_Policy!$D$2:$D$5,MATCH(F2177,SLA_Policy!$A$2:$A$5,0))</f>
        <v>72</v>
      </c>
      <c r="Y2177" s="9" t="str">
        <f>IF(E2177="Cancelled","Excluded",IF(D2177="",IF((SLA_Policy!$B$8-B2177)*24&gt;X2177,"Open - Breached","Open - On Track"),IF((D2177-B2177)*24&lt;=X2177,"Met","Breached")))</f>
        <v>Met</v>
      </c>
    </row>
    <row r="2178" spans="1:25" x14ac:dyDescent="0.25">
      <c r="A2178" s="9" t="s">
        <v>4648</v>
      </c>
      <c r="B2178" s="23">
        <v>45992.427777777797</v>
      </c>
      <c r="C2178" s="23">
        <v>45992.576388888898</v>
      </c>
      <c r="D2178" s="23">
        <v>45993.384722222203</v>
      </c>
      <c r="E2178" s="9" t="s">
        <v>212</v>
      </c>
      <c r="F2178" s="9" t="s">
        <v>189</v>
      </c>
      <c r="G2178" s="9" t="s">
        <v>236</v>
      </c>
      <c r="H2178" s="9" t="s">
        <v>161</v>
      </c>
      <c r="I2178" s="9" t="s">
        <v>237</v>
      </c>
      <c r="J2178" s="9" t="s">
        <v>899</v>
      </c>
      <c r="K2178" s="9" t="s">
        <v>225</v>
      </c>
      <c r="L2178" s="9" t="s">
        <v>104</v>
      </c>
      <c r="M2178" s="9" t="s">
        <v>403</v>
      </c>
      <c r="N2178" s="9" t="s">
        <v>199</v>
      </c>
      <c r="O2178" s="9" t="s">
        <v>177</v>
      </c>
      <c r="P2178" s="9" t="s">
        <v>942</v>
      </c>
      <c r="Q2178" s="9" t="s">
        <v>219</v>
      </c>
      <c r="R2178" s="9">
        <v>0</v>
      </c>
      <c r="S2178" s="9">
        <v>13</v>
      </c>
      <c r="U2178" s="9" t="s">
        <v>242</v>
      </c>
      <c r="W2178" s="9">
        <v>5</v>
      </c>
      <c r="X2178" s="9">
        <f>INDEX(SLA_Policy!$D$2:$D$5,MATCH(F2178,SLA_Policy!$A$2:$A$5,0))</f>
        <v>120</v>
      </c>
      <c r="Y2178" s="9" t="str">
        <f>IF(E2178="Cancelled","Excluded",IF(D2178="",IF((SLA_Policy!$B$8-B2178)*24&gt;X2178,"Open - Breached","Open - On Track"),IF((D2178-B2178)*24&lt;=X2178,"Met","Breached")))</f>
        <v>Met</v>
      </c>
    </row>
    <row r="2179" spans="1:25" x14ac:dyDescent="0.25">
      <c r="A2179" s="9" t="s">
        <v>4649</v>
      </c>
      <c r="B2179" s="23">
        <v>45992.440277777801</v>
      </c>
      <c r="C2179" s="23">
        <v>45992.453472222202</v>
      </c>
      <c r="D2179" s="23">
        <v>45993.394444444399</v>
      </c>
      <c r="E2179" s="9" t="s">
        <v>212</v>
      </c>
      <c r="F2179" s="9" t="s">
        <v>189</v>
      </c>
      <c r="G2179" s="9" t="s">
        <v>213</v>
      </c>
      <c r="H2179" s="9" t="s">
        <v>164</v>
      </c>
      <c r="I2179" s="9" t="s">
        <v>339</v>
      </c>
      <c r="J2179" s="9" t="s">
        <v>3769</v>
      </c>
      <c r="K2179" s="9" t="s">
        <v>246</v>
      </c>
      <c r="L2179" s="9" t="s">
        <v>104</v>
      </c>
      <c r="M2179" s="9" t="s">
        <v>1937</v>
      </c>
      <c r="N2179" s="9" t="s">
        <v>196</v>
      </c>
      <c r="O2179" s="9" t="s">
        <v>116</v>
      </c>
      <c r="P2179" s="9" t="s">
        <v>551</v>
      </c>
      <c r="Q2179" s="9" t="s">
        <v>219</v>
      </c>
      <c r="R2179" s="9">
        <v>0</v>
      </c>
      <c r="S2179" s="9">
        <v>17</v>
      </c>
      <c r="T2179" s="9" t="s">
        <v>464</v>
      </c>
      <c r="U2179" s="9" t="s">
        <v>266</v>
      </c>
      <c r="X2179" s="9">
        <f>INDEX(SLA_Policy!$D$2:$D$5,MATCH(F2179,SLA_Policy!$A$2:$A$5,0))</f>
        <v>120</v>
      </c>
      <c r="Y2179" s="9" t="str">
        <f>IF(E2179="Cancelled","Excluded",IF(D2179="",IF((SLA_Policy!$B$8-B2179)*24&gt;X2179,"Open - Breached","Open - On Track"),IF((D2179-B2179)*24&lt;=X2179,"Met","Breached")))</f>
        <v>Met</v>
      </c>
    </row>
    <row r="2180" spans="1:25" x14ac:dyDescent="0.25">
      <c r="A2180" s="9" t="s">
        <v>4650</v>
      </c>
      <c r="B2180" s="23">
        <v>45992.452083333301</v>
      </c>
      <c r="C2180" s="23">
        <v>45992.554861111101</v>
      </c>
      <c r="D2180" s="23">
        <v>45994.309027777803</v>
      </c>
      <c r="E2180" s="9" t="s">
        <v>212</v>
      </c>
      <c r="F2180" s="9" t="s">
        <v>189</v>
      </c>
      <c r="G2180" s="9" t="s">
        <v>213</v>
      </c>
      <c r="H2180" s="9" t="s">
        <v>162</v>
      </c>
      <c r="I2180" s="9" t="s">
        <v>345</v>
      </c>
      <c r="J2180" s="9" t="s">
        <v>4651</v>
      </c>
      <c r="K2180" s="9" t="s">
        <v>303</v>
      </c>
      <c r="L2180" s="9" t="s">
        <v>293</v>
      </c>
      <c r="M2180" s="9" t="s">
        <v>3379</v>
      </c>
      <c r="N2180" s="9" t="s">
        <v>196</v>
      </c>
      <c r="O2180" s="9" t="s">
        <v>179</v>
      </c>
      <c r="P2180" s="9" t="s">
        <v>313</v>
      </c>
      <c r="Q2180" s="9" t="s">
        <v>219</v>
      </c>
      <c r="R2180" s="9">
        <v>0</v>
      </c>
      <c r="S2180" s="9">
        <v>28</v>
      </c>
      <c r="U2180" s="9" t="s">
        <v>266</v>
      </c>
      <c r="X2180" s="9">
        <f>INDEX(SLA_Policy!$D$2:$D$5,MATCH(F2180,SLA_Policy!$A$2:$A$5,0))</f>
        <v>120</v>
      </c>
      <c r="Y2180" s="9" t="str">
        <f>IF(E2180="Cancelled","Excluded",IF(D2180="",IF((SLA_Policy!$B$8-B2180)*24&gt;X2180,"Open - Breached","Open - On Track"),IF((D2180-B2180)*24&lt;=X2180,"Met","Breached")))</f>
        <v>Met</v>
      </c>
    </row>
    <row r="2181" spans="1:25" x14ac:dyDescent="0.25">
      <c r="A2181" s="9" t="s">
        <v>4652</v>
      </c>
      <c r="B2181" s="23">
        <v>45992.453472222202</v>
      </c>
      <c r="C2181" s="23">
        <v>45992.465277777803</v>
      </c>
      <c r="D2181" s="23">
        <v>45993.359027777798</v>
      </c>
      <c r="E2181" s="9" t="s">
        <v>212</v>
      </c>
      <c r="F2181" s="9" t="s">
        <v>188</v>
      </c>
      <c r="G2181" s="9" t="s">
        <v>213</v>
      </c>
      <c r="H2181" s="9" t="s">
        <v>167</v>
      </c>
      <c r="I2181" s="9" t="s">
        <v>536</v>
      </c>
      <c r="J2181" s="9" t="s">
        <v>4653</v>
      </c>
      <c r="K2181" s="9" t="s">
        <v>246</v>
      </c>
      <c r="L2181" s="9" t="s">
        <v>311</v>
      </c>
      <c r="M2181" s="9" t="s">
        <v>2212</v>
      </c>
      <c r="N2181" s="9" t="s">
        <v>196</v>
      </c>
      <c r="O2181" s="9" t="s">
        <v>176</v>
      </c>
      <c r="P2181" s="9" t="s">
        <v>570</v>
      </c>
      <c r="Q2181" s="9" t="s">
        <v>219</v>
      </c>
      <c r="R2181" s="9">
        <v>0</v>
      </c>
      <c r="S2181" s="9">
        <v>40</v>
      </c>
      <c r="T2181" s="9" t="s">
        <v>220</v>
      </c>
      <c r="U2181" s="9" t="s">
        <v>266</v>
      </c>
      <c r="X2181" s="9">
        <f>INDEX(SLA_Policy!$D$2:$D$5,MATCH(F2181,SLA_Policy!$A$2:$A$5,0))</f>
        <v>72</v>
      </c>
      <c r="Y2181" s="9" t="str">
        <f>IF(E2181="Cancelled","Excluded",IF(D2181="",IF((SLA_Policy!$B$8-B2181)*24&gt;X2181,"Open - Breached","Open - On Track"),IF((D2181-B2181)*24&lt;=X2181,"Met","Breached")))</f>
        <v>Met</v>
      </c>
    </row>
    <row r="2182" spans="1:25" x14ac:dyDescent="0.25">
      <c r="A2182" s="9" t="s">
        <v>4654</v>
      </c>
      <c r="B2182" s="23">
        <v>45992.484027777798</v>
      </c>
      <c r="C2182" s="23">
        <v>45992.529861111099</v>
      </c>
      <c r="D2182" s="23">
        <v>45992.538194444503</v>
      </c>
      <c r="E2182" s="9" t="s">
        <v>212</v>
      </c>
      <c r="F2182" s="9" t="s">
        <v>188</v>
      </c>
      <c r="G2182" s="9" t="s">
        <v>213</v>
      </c>
      <c r="H2182" s="9" t="s">
        <v>161</v>
      </c>
      <c r="I2182" s="9" t="s">
        <v>389</v>
      </c>
      <c r="J2182" s="9" t="s">
        <v>2888</v>
      </c>
      <c r="K2182" s="9" t="s">
        <v>410</v>
      </c>
      <c r="L2182" s="9" t="s">
        <v>311</v>
      </c>
      <c r="M2182" s="9" t="s">
        <v>2902</v>
      </c>
      <c r="N2182" s="9" t="s">
        <v>196</v>
      </c>
      <c r="O2182" s="9" t="s">
        <v>116</v>
      </c>
      <c r="P2182" s="9" t="s">
        <v>218</v>
      </c>
      <c r="Q2182" s="9" t="s">
        <v>219</v>
      </c>
      <c r="R2182" s="9">
        <v>0</v>
      </c>
      <c r="S2182" s="9">
        <v>5</v>
      </c>
      <c r="U2182" s="9" t="s">
        <v>266</v>
      </c>
      <c r="X2182" s="9">
        <f>INDEX(SLA_Policy!$D$2:$D$5,MATCH(F2182,SLA_Policy!$A$2:$A$5,0))</f>
        <v>72</v>
      </c>
      <c r="Y2182" s="9" t="str">
        <f>IF(E2182="Cancelled","Excluded",IF(D2182="",IF((SLA_Policy!$B$8-B2182)*24&gt;X2182,"Open - Breached","Open - On Track"),IF((D2182-B2182)*24&lt;=X2182,"Met","Breached")))</f>
        <v>Met</v>
      </c>
    </row>
    <row r="2183" spans="1:25" x14ac:dyDescent="0.25">
      <c r="A2183" s="9" t="s">
        <v>4655</v>
      </c>
      <c r="B2183" s="23">
        <v>45992.487500000003</v>
      </c>
      <c r="C2183" s="23">
        <v>45992.543749999997</v>
      </c>
      <c r="D2183" s="23">
        <v>45992.7319444444</v>
      </c>
      <c r="E2183" s="9" t="s">
        <v>212</v>
      </c>
      <c r="F2183" s="9" t="s">
        <v>188</v>
      </c>
      <c r="G2183" s="9" t="s">
        <v>236</v>
      </c>
      <c r="H2183" s="9" t="s">
        <v>161</v>
      </c>
      <c r="I2183" s="9" t="s">
        <v>505</v>
      </c>
      <c r="J2183" s="9" t="s">
        <v>4656</v>
      </c>
      <c r="K2183" s="9" t="s">
        <v>246</v>
      </c>
      <c r="L2183" s="9" t="s">
        <v>226</v>
      </c>
      <c r="M2183" s="9" t="s">
        <v>4657</v>
      </c>
      <c r="N2183" s="9" t="s">
        <v>196</v>
      </c>
      <c r="O2183" s="9" t="s">
        <v>177</v>
      </c>
      <c r="P2183" s="9" t="s">
        <v>241</v>
      </c>
      <c r="Q2183" s="9" t="s">
        <v>219</v>
      </c>
      <c r="R2183" s="9">
        <v>0</v>
      </c>
      <c r="S2183" s="9">
        <v>43</v>
      </c>
      <c r="U2183" s="9" t="s">
        <v>242</v>
      </c>
      <c r="X2183" s="9">
        <f>INDEX(SLA_Policy!$D$2:$D$5,MATCH(F2183,SLA_Policy!$A$2:$A$5,0))</f>
        <v>72</v>
      </c>
      <c r="Y2183" s="9" t="str">
        <f>IF(E2183="Cancelled","Excluded",IF(D2183="",IF((SLA_Policy!$B$8-B2183)*24&gt;X2183,"Open - Breached","Open - On Track"),IF((D2183-B2183)*24&lt;=X2183,"Met","Breached")))</f>
        <v>Met</v>
      </c>
    </row>
    <row r="2184" spans="1:25" x14ac:dyDescent="0.25">
      <c r="A2184" s="9" t="s">
        <v>4658</v>
      </c>
      <c r="B2184" s="23">
        <v>45992.502777777801</v>
      </c>
      <c r="C2184" s="23">
        <v>45992.559722222199</v>
      </c>
      <c r="D2184" s="23">
        <v>45994.398611111101</v>
      </c>
      <c r="E2184" s="9" t="s">
        <v>212</v>
      </c>
      <c r="F2184" s="9" t="s">
        <v>188</v>
      </c>
      <c r="G2184" s="9" t="s">
        <v>236</v>
      </c>
      <c r="H2184" s="9" t="s">
        <v>163</v>
      </c>
      <c r="I2184" s="9" t="s">
        <v>315</v>
      </c>
      <c r="J2184" s="9" t="s">
        <v>932</v>
      </c>
      <c r="K2184" s="9" t="s">
        <v>215</v>
      </c>
      <c r="L2184" s="9" t="s">
        <v>216</v>
      </c>
      <c r="M2184" s="9" t="s">
        <v>3647</v>
      </c>
      <c r="N2184" s="9" t="s">
        <v>196</v>
      </c>
      <c r="O2184" s="9" t="s">
        <v>176</v>
      </c>
      <c r="P2184" s="9" t="s">
        <v>228</v>
      </c>
      <c r="Q2184" s="9" t="s">
        <v>219</v>
      </c>
      <c r="R2184" s="9">
        <v>0</v>
      </c>
      <c r="S2184" s="9">
        <v>180</v>
      </c>
      <c r="T2184" s="9" t="s">
        <v>229</v>
      </c>
      <c r="U2184" s="9" t="s">
        <v>242</v>
      </c>
      <c r="W2184" s="9">
        <v>5</v>
      </c>
      <c r="X2184" s="9">
        <f>INDEX(SLA_Policy!$D$2:$D$5,MATCH(F2184,SLA_Policy!$A$2:$A$5,0))</f>
        <v>72</v>
      </c>
      <c r="Y2184" s="9" t="str">
        <f>IF(E2184="Cancelled","Excluded",IF(D2184="",IF((SLA_Policy!$B$8-B2184)*24&gt;X2184,"Open - Breached","Open - On Track"),IF((D2184-B2184)*24&lt;=X2184,"Met","Breached")))</f>
        <v>Met</v>
      </c>
    </row>
    <row r="2185" spans="1:25" x14ac:dyDescent="0.25">
      <c r="A2185" s="9" t="s">
        <v>4659</v>
      </c>
      <c r="B2185" s="23">
        <v>45992.529166666704</v>
      </c>
      <c r="C2185" s="23">
        <v>45992.566666666702</v>
      </c>
      <c r="D2185" s="23">
        <v>45995.372916666704</v>
      </c>
      <c r="E2185" s="9" t="s">
        <v>212</v>
      </c>
      <c r="F2185" s="9" t="s">
        <v>189</v>
      </c>
      <c r="G2185" s="9" t="s">
        <v>236</v>
      </c>
      <c r="H2185" s="9" t="s">
        <v>161</v>
      </c>
      <c r="I2185" s="9" t="s">
        <v>237</v>
      </c>
      <c r="J2185" s="9" t="s">
        <v>4660</v>
      </c>
      <c r="K2185" s="9" t="s">
        <v>246</v>
      </c>
      <c r="L2185" s="9" t="s">
        <v>270</v>
      </c>
      <c r="M2185" s="9" t="s">
        <v>547</v>
      </c>
      <c r="N2185" s="9" t="s">
        <v>196</v>
      </c>
      <c r="O2185" s="9" t="s">
        <v>177</v>
      </c>
      <c r="P2185" s="9" t="s">
        <v>241</v>
      </c>
      <c r="Q2185" s="9" t="s">
        <v>219</v>
      </c>
      <c r="R2185" s="9">
        <v>0</v>
      </c>
      <c r="S2185" s="9">
        <v>23</v>
      </c>
      <c r="U2185" s="9" t="s">
        <v>242</v>
      </c>
      <c r="X2185" s="9">
        <f>INDEX(SLA_Policy!$D$2:$D$5,MATCH(F2185,SLA_Policy!$A$2:$A$5,0))</f>
        <v>120</v>
      </c>
      <c r="Y2185" s="9" t="str">
        <f>IF(E2185="Cancelled","Excluded",IF(D2185="",IF((SLA_Policy!$B$8-B2185)*24&gt;X2185,"Open - Breached","Open - On Track"),IF((D2185-B2185)*24&lt;=X2185,"Met","Breached")))</f>
        <v>Met</v>
      </c>
    </row>
    <row r="2186" spans="1:25" x14ac:dyDescent="0.25">
      <c r="A2186" s="9" t="s">
        <v>4661</v>
      </c>
      <c r="B2186" s="23">
        <v>45992.534027777801</v>
      </c>
      <c r="C2186" s="23">
        <v>45992.5625</v>
      </c>
      <c r="D2186" s="23">
        <v>45993.528472222199</v>
      </c>
      <c r="E2186" s="9" t="s">
        <v>212</v>
      </c>
      <c r="F2186" s="9" t="s">
        <v>189</v>
      </c>
      <c r="G2186" s="9" t="s">
        <v>236</v>
      </c>
      <c r="H2186" s="9" t="s">
        <v>161</v>
      </c>
      <c r="I2186" s="9" t="s">
        <v>237</v>
      </c>
      <c r="J2186" s="9" t="s">
        <v>2658</v>
      </c>
      <c r="K2186" s="9" t="s">
        <v>276</v>
      </c>
      <c r="L2186" s="9" t="s">
        <v>293</v>
      </c>
      <c r="M2186" s="9" t="s">
        <v>4662</v>
      </c>
      <c r="N2186" s="9" t="s">
        <v>199</v>
      </c>
      <c r="O2186" s="9" t="s">
        <v>177</v>
      </c>
      <c r="P2186" s="9" t="s">
        <v>457</v>
      </c>
      <c r="Q2186" s="9" t="s">
        <v>219</v>
      </c>
      <c r="R2186" s="9">
        <v>0</v>
      </c>
      <c r="S2186" s="9">
        <v>32</v>
      </c>
      <c r="U2186" s="9" t="s">
        <v>242</v>
      </c>
      <c r="W2186" s="9">
        <v>4</v>
      </c>
      <c r="X2186" s="9">
        <f>INDEX(SLA_Policy!$D$2:$D$5,MATCH(F2186,SLA_Policy!$A$2:$A$5,0))</f>
        <v>120</v>
      </c>
      <c r="Y2186" s="9" t="str">
        <f>IF(E2186="Cancelled","Excluded",IF(D2186="",IF((SLA_Policy!$B$8-B2186)*24&gt;X2186,"Open - Breached","Open - On Track"),IF((D2186-B2186)*24&lt;=X2186,"Met","Breached")))</f>
        <v>Met</v>
      </c>
    </row>
    <row r="2187" spans="1:25" x14ac:dyDescent="0.25">
      <c r="A2187" s="9" t="s">
        <v>4663</v>
      </c>
      <c r="B2187" s="23">
        <v>45992.534722222197</v>
      </c>
      <c r="C2187" s="23">
        <v>45992.538194444503</v>
      </c>
      <c r="D2187" s="23">
        <v>45993.313194444498</v>
      </c>
      <c r="E2187" s="9" t="s">
        <v>212</v>
      </c>
      <c r="F2187" s="9" t="s">
        <v>188</v>
      </c>
      <c r="G2187" s="9" t="s">
        <v>213</v>
      </c>
      <c r="H2187" s="9" t="s">
        <v>88</v>
      </c>
      <c r="I2187" s="9" t="s">
        <v>92</v>
      </c>
      <c r="J2187" s="9" t="s">
        <v>3969</v>
      </c>
      <c r="K2187" s="9" t="s">
        <v>303</v>
      </c>
      <c r="L2187" s="9" t="s">
        <v>311</v>
      </c>
      <c r="M2187" s="9" t="s">
        <v>496</v>
      </c>
      <c r="N2187" s="9" t="s">
        <v>198</v>
      </c>
      <c r="O2187" s="9" t="s">
        <v>178</v>
      </c>
      <c r="P2187" s="9" t="s">
        <v>414</v>
      </c>
      <c r="Q2187" s="9" t="s">
        <v>219</v>
      </c>
      <c r="R2187" s="9">
        <v>1</v>
      </c>
      <c r="S2187" s="9">
        <v>53</v>
      </c>
      <c r="T2187" s="9" t="s">
        <v>220</v>
      </c>
      <c r="U2187" s="9" t="s">
        <v>661</v>
      </c>
      <c r="W2187" s="9">
        <v>3</v>
      </c>
      <c r="X2187" s="9">
        <f>INDEX(SLA_Policy!$D$2:$D$5,MATCH(F2187,SLA_Policy!$A$2:$A$5,0))</f>
        <v>72</v>
      </c>
      <c r="Y2187" s="9" t="str">
        <f>IF(E2187="Cancelled","Excluded",IF(D2187="",IF((SLA_Policy!$B$8-B2187)*24&gt;X2187,"Open - Breached","Open - On Track"),IF((D2187-B2187)*24&lt;=X2187,"Met","Breached")))</f>
        <v>Met</v>
      </c>
    </row>
    <row r="2188" spans="1:25" x14ac:dyDescent="0.25">
      <c r="A2188" s="9" t="s">
        <v>4664</v>
      </c>
      <c r="B2188" s="23">
        <v>45992.536111111098</v>
      </c>
      <c r="C2188" s="23">
        <v>45992.563888888901</v>
      </c>
      <c r="D2188" s="23">
        <v>45994.363194444399</v>
      </c>
      <c r="E2188" s="9" t="s">
        <v>212</v>
      </c>
      <c r="F2188" s="9" t="s">
        <v>189</v>
      </c>
      <c r="G2188" s="9" t="s">
        <v>213</v>
      </c>
      <c r="H2188" s="9" t="s">
        <v>166</v>
      </c>
      <c r="I2188" s="9" t="s">
        <v>286</v>
      </c>
      <c r="J2188" s="9" t="s">
        <v>4665</v>
      </c>
      <c r="K2188" s="9" t="s">
        <v>246</v>
      </c>
      <c r="L2188" s="9" t="s">
        <v>226</v>
      </c>
      <c r="M2188" s="9" t="s">
        <v>1507</v>
      </c>
      <c r="N2188" s="9" t="s">
        <v>197</v>
      </c>
      <c r="O2188" s="9" t="s">
        <v>181</v>
      </c>
      <c r="P2188" s="9" t="s">
        <v>668</v>
      </c>
      <c r="Q2188" s="9" t="s">
        <v>219</v>
      </c>
      <c r="R2188" s="9">
        <v>0</v>
      </c>
      <c r="S2188" s="9">
        <v>20</v>
      </c>
      <c r="U2188" s="9" t="s">
        <v>290</v>
      </c>
      <c r="X2188" s="9">
        <f>INDEX(SLA_Policy!$D$2:$D$5,MATCH(F2188,SLA_Policy!$A$2:$A$5,0))</f>
        <v>120</v>
      </c>
      <c r="Y2188" s="9" t="str">
        <f>IF(E2188="Cancelled","Excluded",IF(D2188="",IF((SLA_Policy!$B$8-B2188)*24&gt;X2188,"Open - Breached","Open - On Track"),IF((D2188-B2188)*24&lt;=X2188,"Met","Breached")))</f>
        <v>Met</v>
      </c>
    </row>
    <row r="2189" spans="1:25" x14ac:dyDescent="0.25">
      <c r="A2189" s="9" t="s">
        <v>4666</v>
      </c>
      <c r="B2189" s="23">
        <v>45992.546527777798</v>
      </c>
      <c r="C2189" s="23">
        <v>45993.344444444498</v>
      </c>
      <c r="D2189" s="23">
        <v>45994.409722222197</v>
      </c>
      <c r="E2189" s="9" t="s">
        <v>212</v>
      </c>
      <c r="F2189" s="9" t="s">
        <v>189</v>
      </c>
      <c r="G2189" s="9" t="s">
        <v>236</v>
      </c>
      <c r="H2189" s="9" t="s">
        <v>164</v>
      </c>
      <c r="I2189" s="9" t="s">
        <v>421</v>
      </c>
      <c r="J2189" s="9" t="s">
        <v>1858</v>
      </c>
      <c r="K2189" s="9" t="s">
        <v>303</v>
      </c>
      <c r="L2189" s="9" t="s">
        <v>216</v>
      </c>
      <c r="M2189" s="9" t="s">
        <v>4667</v>
      </c>
      <c r="N2189" s="9" t="s">
        <v>196</v>
      </c>
      <c r="O2189" s="9" t="s">
        <v>116</v>
      </c>
      <c r="P2189" s="9" t="s">
        <v>295</v>
      </c>
      <c r="Q2189" s="9" t="s">
        <v>219</v>
      </c>
      <c r="R2189" s="9">
        <v>0</v>
      </c>
      <c r="S2189" s="9">
        <v>24</v>
      </c>
      <c r="T2189" s="9" t="s">
        <v>343</v>
      </c>
      <c r="U2189" s="9" t="s">
        <v>242</v>
      </c>
      <c r="X2189" s="9">
        <f>INDEX(SLA_Policy!$D$2:$D$5,MATCH(F2189,SLA_Policy!$A$2:$A$5,0))</f>
        <v>120</v>
      </c>
      <c r="Y2189" s="9" t="str">
        <f>IF(E2189="Cancelled","Excluded",IF(D2189="",IF((SLA_Policy!$B$8-B2189)*24&gt;X2189,"Open - Breached","Open - On Track"),IF((D2189-B2189)*24&lt;=X2189,"Met","Breached")))</f>
        <v>Met</v>
      </c>
    </row>
    <row r="2190" spans="1:25" x14ac:dyDescent="0.25">
      <c r="A2190" s="9" t="s">
        <v>4668</v>
      </c>
      <c r="B2190" s="23">
        <v>45992.570833333302</v>
      </c>
      <c r="C2190" s="23">
        <v>45992.654861111099</v>
      </c>
      <c r="D2190" s="23">
        <v>45993.336805555598</v>
      </c>
      <c r="E2190" s="9" t="s">
        <v>212</v>
      </c>
      <c r="F2190" s="9" t="s">
        <v>188</v>
      </c>
      <c r="G2190" s="9" t="s">
        <v>213</v>
      </c>
      <c r="H2190" s="9" t="s">
        <v>163</v>
      </c>
      <c r="I2190" s="9" t="s">
        <v>250</v>
      </c>
      <c r="J2190" s="9" t="s">
        <v>4669</v>
      </c>
      <c r="K2190" s="9" t="s">
        <v>246</v>
      </c>
      <c r="L2190" s="9" t="s">
        <v>104</v>
      </c>
      <c r="M2190" s="9" t="s">
        <v>4670</v>
      </c>
      <c r="N2190" s="9" t="s">
        <v>197</v>
      </c>
      <c r="O2190" s="9" t="s">
        <v>176</v>
      </c>
      <c r="P2190" s="9" t="s">
        <v>228</v>
      </c>
      <c r="Q2190" s="9" t="s">
        <v>219</v>
      </c>
      <c r="R2190" s="9">
        <v>0</v>
      </c>
      <c r="S2190" s="9">
        <v>23</v>
      </c>
      <c r="T2190" s="9" t="s">
        <v>229</v>
      </c>
      <c r="U2190" s="9" t="s">
        <v>230</v>
      </c>
      <c r="X2190" s="9">
        <f>INDEX(SLA_Policy!$D$2:$D$5,MATCH(F2190,SLA_Policy!$A$2:$A$5,0))</f>
        <v>72</v>
      </c>
      <c r="Y2190" s="9" t="str">
        <f>IF(E2190="Cancelled","Excluded",IF(D2190="",IF((SLA_Policy!$B$8-B2190)*24&gt;X2190,"Open - Breached","Open - On Track"),IF((D2190-B2190)*24&lt;=X2190,"Met","Breached")))</f>
        <v>Met</v>
      </c>
    </row>
    <row r="2191" spans="1:25" x14ac:dyDescent="0.25">
      <c r="A2191" s="9" t="s">
        <v>4671</v>
      </c>
      <c r="B2191" s="23">
        <v>45992.588194444397</v>
      </c>
      <c r="C2191" s="23">
        <v>45992.589583333298</v>
      </c>
      <c r="D2191" s="23">
        <v>45993.476388888899</v>
      </c>
      <c r="E2191" s="9" t="s">
        <v>212</v>
      </c>
      <c r="F2191" s="9" t="s">
        <v>187</v>
      </c>
      <c r="G2191" s="9" t="s">
        <v>213</v>
      </c>
      <c r="H2191" s="9" t="s">
        <v>162</v>
      </c>
      <c r="I2191" s="9" t="s">
        <v>244</v>
      </c>
      <c r="J2191" s="9" t="s">
        <v>3164</v>
      </c>
      <c r="K2191" s="9" t="s">
        <v>246</v>
      </c>
      <c r="L2191" s="9" t="s">
        <v>371</v>
      </c>
      <c r="M2191" s="9" t="s">
        <v>2222</v>
      </c>
      <c r="N2191" s="9" t="s">
        <v>200</v>
      </c>
      <c r="O2191" s="9" t="s">
        <v>179</v>
      </c>
      <c r="P2191" s="9" t="s">
        <v>264</v>
      </c>
      <c r="Q2191" s="9" t="s">
        <v>273</v>
      </c>
      <c r="R2191" s="9">
        <v>2</v>
      </c>
      <c r="S2191" s="9">
        <v>41</v>
      </c>
      <c r="U2191" s="9" t="s">
        <v>290</v>
      </c>
      <c r="X2191" s="9">
        <f>INDEX(SLA_Policy!$D$2:$D$5,MATCH(F2191,SLA_Policy!$A$2:$A$5,0))</f>
        <v>8</v>
      </c>
      <c r="Y2191" s="9" t="str">
        <f>IF(E2191="Cancelled","Excluded",IF(D2191="",IF((SLA_Policy!$B$8-B2191)*24&gt;X2191,"Open - Breached","Open - On Track"),IF((D2191-B2191)*24&lt;=X2191,"Met","Breached")))</f>
        <v>Breached</v>
      </c>
    </row>
    <row r="2192" spans="1:25" x14ac:dyDescent="0.25">
      <c r="A2192" s="9" t="s">
        <v>4672</v>
      </c>
      <c r="B2192" s="23">
        <v>45992.594444444498</v>
      </c>
      <c r="C2192" s="23">
        <v>45992.620833333298</v>
      </c>
      <c r="D2192" s="23">
        <v>45992.750694444498</v>
      </c>
      <c r="E2192" s="9" t="s">
        <v>212</v>
      </c>
      <c r="F2192" s="9" t="s">
        <v>188</v>
      </c>
      <c r="G2192" s="9" t="s">
        <v>236</v>
      </c>
      <c r="H2192" s="9" t="s">
        <v>167</v>
      </c>
      <c r="I2192" s="9" t="s">
        <v>255</v>
      </c>
      <c r="J2192" s="9" t="s">
        <v>4673</v>
      </c>
      <c r="K2192" s="9" t="s">
        <v>303</v>
      </c>
      <c r="L2192" s="9" t="s">
        <v>216</v>
      </c>
      <c r="M2192" s="9" t="s">
        <v>1460</v>
      </c>
      <c r="N2192" s="9" t="s">
        <v>196</v>
      </c>
      <c r="O2192" s="9" t="s">
        <v>116</v>
      </c>
      <c r="P2192" s="9" t="s">
        <v>574</v>
      </c>
      <c r="Q2192" s="9" t="s">
        <v>219</v>
      </c>
      <c r="R2192" s="9">
        <v>0</v>
      </c>
      <c r="S2192" s="9">
        <v>13</v>
      </c>
      <c r="U2192" s="9" t="s">
        <v>242</v>
      </c>
      <c r="X2192" s="9">
        <f>INDEX(SLA_Policy!$D$2:$D$5,MATCH(F2192,SLA_Policy!$A$2:$A$5,0))</f>
        <v>72</v>
      </c>
      <c r="Y2192" s="9" t="str">
        <f>IF(E2192="Cancelled","Excluded",IF(D2192="",IF((SLA_Policy!$B$8-B2192)*24&gt;X2192,"Open - Breached","Open - On Track"),IF((D2192-B2192)*24&lt;=X2192,"Met","Breached")))</f>
        <v>Met</v>
      </c>
    </row>
    <row r="2193" spans="1:25" x14ac:dyDescent="0.25">
      <c r="A2193" s="9" t="s">
        <v>4674</v>
      </c>
      <c r="B2193" s="23">
        <v>45992.595138888901</v>
      </c>
      <c r="C2193" s="23">
        <v>45992.601388888899</v>
      </c>
      <c r="D2193" s="23">
        <v>45994.418749999997</v>
      </c>
      <c r="E2193" s="9" t="s">
        <v>212</v>
      </c>
      <c r="F2193" s="9" t="s">
        <v>189</v>
      </c>
      <c r="G2193" s="9" t="s">
        <v>213</v>
      </c>
      <c r="H2193" s="9" t="s">
        <v>163</v>
      </c>
      <c r="I2193" s="9" t="s">
        <v>223</v>
      </c>
      <c r="J2193" s="9" t="s">
        <v>1514</v>
      </c>
      <c r="K2193" s="9" t="s">
        <v>246</v>
      </c>
      <c r="L2193" s="9" t="s">
        <v>226</v>
      </c>
      <c r="M2193" s="9" t="s">
        <v>1507</v>
      </c>
      <c r="N2193" s="9" t="s">
        <v>198</v>
      </c>
      <c r="O2193" s="9" t="s">
        <v>176</v>
      </c>
      <c r="P2193" s="9" t="s">
        <v>503</v>
      </c>
      <c r="Q2193" s="9" t="s">
        <v>219</v>
      </c>
      <c r="R2193" s="9">
        <v>0</v>
      </c>
      <c r="S2193" s="9">
        <v>59</v>
      </c>
      <c r="T2193" s="9" t="s">
        <v>220</v>
      </c>
      <c r="U2193" s="9" t="s">
        <v>230</v>
      </c>
      <c r="X2193" s="9">
        <f>INDEX(SLA_Policy!$D$2:$D$5,MATCH(F2193,SLA_Policy!$A$2:$A$5,0))</f>
        <v>120</v>
      </c>
      <c r="Y2193" s="9" t="str">
        <f>IF(E2193="Cancelled","Excluded",IF(D2193="",IF((SLA_Policy!$B$8-B2193)*24&gt;X2193,"Open - Breached","Open - On Track"),IF((D2193-B2193)*24&lt;=X2193,"Met","Breached")))</f>
        <v>Met</v>
      </c>
    </row>
    <row r="2194" spans="1:25" x14ac:dyDescent="0.25">
      <c r="A2194" s="9" t="s">
        <v>4675</v>
      </c>
      <c r="B2194" s="23">
        <v>45992.615277777797</v>
      </c>
      <c r="C2194" s="23">
        <v>45992.660416666702</v>
      </c>
      <c r="D2194" s="23">
        <v>45995.46875</v>
      </c>
      <c r="E2194" s="9" t="s">
        <v>212</v>
      </c>
      <c r="F2194" s="9" t="s">
        <v>188</v>
      </c>
      <c r="G2194" s="9" t="s">
        <v>236</v>
      </c>
      <c r="H2194" s="9" t="s">
        <v>163</v>
      </c>
      <c r="I2194" s="9" t="s">
        <v>315</v>
      </c>
      <c r="J2194" s="9" t="s">
        <v>4676</v>
      </c>
      <c r="K2194" s="9" t="s">
        <v>246</v>
      </c>
      <c r="L2194" s="9" t="s">
        <v>216</v>
      </c>
      <c r="M2194" s="9" t="s">
        <v>1180</v>
      </c>
      <c r="N2194" s="9" t="s">
        <v>196</v>
      </c>
      <c r="O2194" s="9" t="s">
        <v>180</v>
      </c>
      <c r="P2194" s="9" t="s">
        <v>318</v>
      </c>
      <c r="Q2194" s="9" t="s">
        <v>219</v>
      </c>
      <c r="R2194" s="9">
        <v>0</v>
      </c>
      <c r="S2194" s="9">
        <v>95</v>
      </c>
      <c r="T2194" s="9" t="s">
        <v>229</v>
      </c>
      <c r="U2194" s="9" t="s">
        <v>242</v>
      </c>
      <c r="X2194" s="9">
        <f>INDEX(SLA_Policy!$D$2:$D$5,MATCH(F2194,SLA_Policy!$A$2:$A$5,0))</f>
        <v>72</v>
      </c>
      <c r="Y2194" s="9" t="str">
        <f>IF(E2194="Cancelled","Excluded",IF(D2194="",IF((SLA_Policy!$B$8-B2194)*24&gt;X2194,"Open - Breached","Open - On Track"),IF((D2194-B2194)*24&lt;=X2194,"Met","Breached")))</f>
        <v>Met</v>
      </c>
    </row>
    <row r="2195" spans="1:25" x14ac:dyDescent="0.25">
      <c r="A2195" s="9" t="s">
        <v>4677</v>
      </c>
      <c r="B2195" s="23">
        <v>45992.620138888902</v>
      </c>
      <c r="C2195" s="23">
        <v>45992.628472222197</v>
      </c>
      <c r="D2195" s="23">
        <v>45993.379861111098</v>
      </c>
      <c r="E2195" s="9" t="s">
        <v>212</v>
      </c>
      <c r="F2195" s="9" t="s">
        <v>188</v>
      </c>
      <c r="G2195" s="9" t="s">
        <v>213</v>
      </c>
      <c r="H2195" s="9" t="s">
        <v>161</v>
      </c>
      <c r="I2195" s="9" t="s">
        <v>297</v>
      </c>
      <c r="J2195" s="9" t="s">
        <v>512</v>
      </c>
      <c r="K2195" s="9" t="s">
        <v>246</v>
      </c>
      <c r="L2195" s="9" t="s">
        <v>270</v>
      </c>
      <c r="M2195" s="9" t="s">
        <v>1353</v>
      </c>
      <c r="N2195" s="9" t="s">
        <v>198</v>
      </c>
      <c r="O2195" s="9" t="s">
        <v>116</v>
      </c>
      <c r="P2195" s="9" t="s">
        <v>525</v>
      </c>
      <c r="Q2195" s="9" t="s">
        <v>219</v>
      </c>
      <c r="R2195" s="9">
        <v>0</v>
      </c>
      <c r="S2195" s="9">
        <v>18</v>
      </c>
      <c r="U2195" s="9" t="s">
        <v>290</v>
      </c>
      <c r="W2195" s="9">
        <v>4</v>
      </c>
      <c r="X2195" s="9">
        <f>INDEX(SLA_Policy!$D$2:$D$5,MATCH(F2195,SLA_Policy!$A$2:$A$5,0))</f>
        <v>72</v>
      </c>
      <c r="Y2195" s="9" t="str">
        <f>IF(E2195="Cancelled","Excluded",IF(D2195="",IF((SLA_Policy!$B$8-B2195)*24&gt;X2195,"Open - Breached","Open - On Track"),IF((D2195-B2195)*24&lt;=X2195,"Met","Breached")))</f>
        <v>Met</v>
      </c>
    </row>
    <row r="2196" spans="1:25" x14ac:dyDescent="0.25">
      <c r="A2196" s="9" t="s">
        <v>4678</v>
      </c>
      <c r="B2196" s="23">
        <v>45992.620833333298</v>
      </c>
      <c r="C2196" s="23">
        <v>45992.622916666704</v>
      </c>
      <c r="D2196" s="23">
        <v>45992.686111111099</v>
      </c>
      <c r="E2196" s="9" t="s">
        <v>212</v>
      </c>
      <c r="F2196" s="9" t="s">
        <v>188</v>
      </c>
      <c r="G2196" s="9" t="s">
        <v>213</v>
      </c>
      <c r="H2196" s="9" t="s">
        <v>88</v>
      </c>
      <c r="I2196" s="9" t="s">
        <v>92</v>
      </c>
      <c r="J2196" s="9" t="s">
        <v>3115</v>
      </c>
      <c r="K2196" s="9" t="s">
        <v>303</v>
      </c>
      <c r="L2196" s="9" t="s">
        <v>282</v>
      </c>
      <c r="M2196" s="9" t="s">
        <v>550</v>
      </c>
      <c r="N2196" s="9" t="s">
        <v>200</v>
      </c>
      <c r="O2196" s="9" t="s">
        <v>116</v>
      </c>
      <c r="P2196" s="9" t="s">
        <v>574</v>
      </c>
      <c r="Q2196" s="9" t="s">
        <v>219</v>
      </c>
      <c r="R2196" s="9">
        <v>0</v>
      </c>
      <c r="S2196" s="9">
        <v>39</v>
      </c>
      <c r="T2196" s="9" t="s">
        <v>136</v>
      </c>
      <c r="U2196" s="9" t="s">
        <v>661</v>
      </c>
      <c r="X2196" s="9">
        <f>INDEX(SLA_Policy!$D$2:$D$5,MATCH(F2196,SLA_Policy!$A$2:$A$5,0))</f>
        <v>72</v>
      </c>
      <c r="Y2196" s="9" t="str">
        <f>IF(E2196="Cancelled","Excluded",IF(D2196="",IF((SLA_Policy!$B$8-B2196)*24&gt;X2196,"Open - Breached","Open - On Track"),IF((D2196-B2196)*24&lt;=X2196,"Met","Breached")))</f>
        <v>Met</v>
      </c>
    </row>
    <row r="2197" spans="1:25" x14ac:dyDescent="0.25">
      <c r="A2197" s="9" t="s">
        <v>4679</v>
      </c>
      <c r="B2197" s="23">
        <v>45992.631249999999</v>
      </c>
      <c r="C2197" s="23">
        <v>45992.651388888902</v>
      </c>
      <c r="D2197" s="23">
        <v>45993.412499999999</v>
      </c>
      <c r="E2197" s="9" t="s">
        <v>212</v>
      </c>
      <c r="F2197" s="9" t="s">
        <v>188</v>
      </c>
      <c r="G2197" s="9" t="s">
        <v>213</v>
      </c>
      <c r="H2197" s="9" t="s">
        <v>165</v>
      </c>
      <c r="I2197" s="9" t="s">
        <v>567</v>
      </c>
      <c r="J2197" s="9" t="s">
        <v>4680</v>
      </c>
      <c r="K2197" s="9" t="s">
        <v>225</v>
      </c>
      <c r="L2197" s="9" t="s">
        <v>293</v>
      </c>
      <c r="M2197" s="9" t="s">
        <v>1637</v>
      </c>
      <c r="N2197" s="9" t="s">
        <v>196</v>
      </c>
      <c r="O2197" s="9" t="s">
        <v>176</v>
      </c>
      <c r="P2197" s="9" t="s">
        <v>570</v>
      </c>
      <c r="Q2197" s="9" t="s">
        <v>219</v>
      </c>
      <c r="R2197" s="9">
        <v>0</v>
      </c>
      <c r="S2197" s="9">
        <v>23</v>
      </c>
      <c r="U2197" s="9" t="s">
        <v>290</v>
      </c>
      <c r="W2197" s="9">
        <v>5</v>
      </c>
      <c r="X2197" s="9">
        <f>INDEX(SLA_Policy!$D$2:$D$5,MATCH(F2197,SLA_Policy!$A$2:$A$5,0))</f>
        <v>72</v>
      </c>
      <c r="Y2197" s="9" t="str">
        <f>IF(E2197="Cancelled","Excluded",IF(D2197="",IF((SLA_Policy!$B$8-B2197)*24&gt;X2197,"Open - Breached","Open - On Track"),IF((D2197-B2197)*24&lt;=X2197,"Met","Breached")))</f>
        <v>Met</v>
      </c>
    </row>
    <row r="2198" spans="1:25" x14ac:dyDescent="0.25">
      <c r="A2198" s="9" t="s">
        <v>4681</v>
      </c>
      <c r="B2198" s="23">
        <v>45992.652083333298</v>
      </c>
      <c r="C2198" s="23">
        <v>45992.654861111099</v>
      </c>
      <c r="D2198" s="23">
        <v>45993.360416666699</v>
      </c>
      <c r="E2198" s="9" t="s">
        <v>212</v>
      </c>
      <c r="F2198" s="9" t="s">
        <v>188</v>
      </c>
      <c r="G2198" s="9" t="s">
        <v>213</v>
      </c>
      <c r="H2198" s="9" t="s">
        <v>88</v>
      </c>
      <c r="I2198" s="9" t="s">
        <v>92</v>
      </c>
      <c r="J2198" s="9" t="s">
        <v>4682</v>
      </c>
      <c r="K2198" s="9" t="s">
        <v>246</v>
      </c>
      <c r="L2198" s="9" t="s">
        <v>104</v>
      </c>
      <c r="M2198" s="9" t="s">
        <v>364</v>
      </c>
      <c r="N2198" s="9" t="s">
        <v>198</v>
      </c>
      <c r="O2198" s="9" t="s">
        <v>178</v>
      </c>
      <c r="P2198" s="9" t="s">
        <v>414</v>
      </c>
      <c r="Q2198" s="9" t="s">
        <v>219</v>
      </c>
      <c r="R2198" s="9">
        <v>0</v>
      </c>
      <c r="S2198" s="9">
        <v>19</v>
      </c>
      <c r="T2198" s="9" t="s">
        <v>322</v>
      </c>
      <c r="U2198" s="9" t="s">
        <v>376</v>
      </c>
      <c r="X2198" s="9">
        <f>INDEX(SLA_Policy!$D$2:$D$5,MATCH(F2198,SLA_Policy!$A$2:$A$5,0))</f>
        <v>72</v>
      </c>
      <c r="Y2198" s="9" t="str">
        <f>IF(E2198="Cancelled","Excluded",IF(D2198="",IF((SLA_Policy!$B$8-B2198)*24&gt;X2198,"Open - Breached","Open - On Track"),IF((D2198-B2198)*24&lt;=X2198,"Met","Breached")))</f>
        <v>Met</v>
      </c>
    </row>
    <row r="2199" spans="1:25" x14ac:dyDescent="0.25">
      <c r="A2199" s="9" t="s">
        <v>4683</v>
      </c>
      <c r="B2199" s="23">
        <v>45992.653472222199</v>
      </c>
      <c r="C2199" s="23">
        <v>45992.656944444498</v>
      </c>
      <c r="D2199" s="23">
        <v>45992.7409722222</v>
      </c>
      <c r="E2199" s="9" t="s">
        <v>212</v>
      </c>
      <c r="F2199" s="9" t="s">
        <v>187</v>
      </c>
      <c r="G2199" s="9" t="s">
        <v>213</v>
      </c>
      <c r="H2199" s="9" t="s">
        <v>163</v>
      </c>
      <c r="I2199" s="9" t="s">
        <v>250</v>
      </c>
      <c r="J2199" s="9" t="s">
        <v>451</v>
      </c>
      <c r="K2199" s="9" t="s">
        <v>262</v>
      </c>
      <c r="L2199" s="9" t="s">
        <v>282</v>
      </c>
      <c r="M2199" s="9" t="s">
        <v>4387</v>
      </c>
      <c r="N2199" s="9" t="s">
        <v>198</v>
      </c>
      <c r="O2199" s="9" t="s">
        <v>176</v>
      </c>
      <c r="P2199" s="9" t="s">
        <v>419</v>
      </c>
      <c r="Q2199" s="9" t="s">
        <v>273</v>
      </c>
      <c r="R2199" s="9">
        <v>0</v>
      </c>
      <c r="S2199" s="9">
        <v>42</v>
      </c>
      <c r="T2199" s="9" t="s">
        <v>136</v>
      </c>
      <c r="U2199" s="9" t="s">
        <v>230</v>
      </c>
      <c r="X2199" s="9">
        <f>INDEX(SLA_Policy!$D$2:$D$5,MATCH(F2199,SLA_Policy!$A$2:$A$5,0))</f>
        <v>8</v>
      </c>
      <c r="Y2199" s="9" t="str">
        <f>IF(E2199="Cancelled","Excluded",IF(D2199="",IF((SLA_Policy!$B$8-B2199)*24&gt;X2199,"Open - Breached","Open - On Track"),IF((D2199-B2199)*24&lt;=X2199,"Met","Breached")))</f>
        <v>Met</v>
      </c>
    </row>
    <row r="2200" spans="1:25" x14ac:dyDescent="0.25">
      <c r="A2200" s="9" t="s">
        <v>4684</v>
      </c>
      <c r="B2200" s="23">
        <v>45992.654166666704</v>
      </c>
      <c r="C2200" s="23">
        <v>45992.7097222222</v>
      </c>
      <c r="D2200" s="23">
        <v>45994.614583333299</v>
      </c>
      <c r="E2200" s="9" t="s">
        <v>212</v>
      </c>
      <c r="F2200" s="9" t="s">
        <v>188</v>
      </c>
      <c r="G2200" s="9" t="s">
        <v>213</v>
      </c>
      <c r="H2200" s="9" t="s">
        <v>88</v>
      </c>
      <c r="I2200" s="9" t="s">
        <v>354</v>
      </c>
      <c r="J2200" s="9" t="s">
        <v>564</v>
      </c>
      <c r="K2200" s="9" t="s">
        <v>215</v>
      </c>
      <c r="L2200" s="9" t="s">
        <v>293</v>
      </c>
      <c r="M2200" s="9" t="s">
        <v>2382</v>
      </c>
      <c r="N2200" s="9" t="s">
        <v>197</v>
      </c>
      <c r="O2200" s="9" t="s">
        <v>180</v>
      </c>
      <c r="P2200" s="9" t="s">
        <v>278</v>
      </c>
      <c r="Q2200" s="9" t="s">
        <v>219</v>
      </c>
      <c r="R2200" s="9">
        <v>0</v>
      </c>
      <c r="S2200" s="9">
        <v>36</v>
      </c>
      <c r="T2200" s="9" t="s">
        <v>136</v>
      </c>
      <c r="U2200" s="9" t="s">
        <v>661</v>
      </c>
      <c r="X2200" s="9">
        <f>INDEX(SLA_Policy!$D$2:$D$5,MATCH(F2200,SLA_Policy!$A$2:$A$5,0))</f>
        <v>72</v>
      </c>
      <c r="Y2200" s="9" t="str">
        <f>IF(E2200="Cancelled","Excluded",IF(D2200="",IF((SLA_Policy!$B$8-B2200)*24&gt;X2200,"Open - Breached","Open - On Track"),IF((D2200-B2200)*24&lt;=X2200,"Met","Breached")))</f>
        <v>Met</v>
      </c>
    </row>
    <row r="2201" spans="1:25" x14ac:dyDescent="0.25">
      <c r="A2201" s="9" t="s">
        <v>4685</v>
      </c>
      <c r="B2201" s="23">
        <v>45992.654166666704</v>
      </c>
      <c r="C2201" s="23">
        <v>45992.679166666698</v>
      </c>
      <c r="D2201" s="23">
        <v>45993.366666666698</v>
      </c>
      <c r="E2201" s="9" t="s">
        <v>212</v>
      </c>
      <c r="F2201" s="9" t="s">
        <v>188</v>
      </c>
      <c r="G2201" s="9" t="s">
        <v>236</v>
      </c>
      <c r="H2201" s="9" t="s">
        <v>163</v>
      </c>
      <c r="I2201" s="9" t="s">
        <v>327</v>
      </c>
      <c r="J2201" s="9" t="s">
        <v>4686</v>
      </c>
      <c r="K2201" s="9" t="s">
        <v>215</v>
      </c>
      <c r="L2201" s="9" t="s">
        <v>282</v>
      </c>
      <c r="M2201" s="9" t="s">
        <v>4134</v>
      </c>
      <c r="N2201" s="9" t="s">
        <v>196</v>
      </c>
      <c r="O2201" s="9" t="s">
        <v>176</v>
      </c>
      <c r="P2201" s="9" t="s">
        <v>228</v>
      </c>
      <c r="Q2201" s="9" t="s">
        <v>219</v>
      </c>
      <c r="R2201" s="9">
        <v>0</v>
      </c>
      <c r="S2201" s="9">
        <v>20</v>
      </c>
      <c r="U2201" s="9" t="s">
        <v>242</v>
      </c>
      <c r="X2201" s="9">
        <f>INDEX(SLA_Policy!$D$2:$D$5,MATCH(F2201,SLA_Policy!$A$2:$A$5,0))</f>
        <v>72</v>
      </c>
      <c r="Y2201" s="9" t="str">
        <f>IF(E2201="Cancelled","Excluded",IF(D2201="",IF((SLA_Policy!$B$8-B2201)*24&gt;X2201,"Open - Breached","Open - On Track"),IF((D2201-B2201)*24&lt;=X2201,"Met","Breached")))</f>
        <v>Met</v>
      </c>
    </row>
    <row r="2202" spans="1:25" x14ac:dyDescent="0.25">
      <c r="A2202" s="9" t="s">
        <v>4687</v>
      </c>
      <c r="B2202" s="23">
        <v>45992.65625</v>
      </c>
      <c r="C2202" s="23">
        <v>45992.670833333301</v>
      </c>
      <c r="D2202" s="23">
        <v>45994.327777777798</v>
      </c>
      <c r="E2202" s="9" t="s">
        <v>212</v>
      </c>
      <c r="F2202" s="9" t="s">
        <v>189</v>
      </c>
      <c r="G2202" s="9" t="s">
        <v>213</v>
      </c>
      <c r="H2202" s="9" t="s">
        <v>165</v>
      </c>
      <c r="I2202" s="9" t="s">
        <v>469</v>
      </c>
      <c r="J2202" s="9" t="s">
        <v>4688</v>
      </c>
      <c r="K2202" s="9" t="s">
        <v>246</v>
      </c>
      <c r="L2202" s="9" t="s">
        <v>104</v>
      </c>
      <c r="M2202" s="9" t="s">
        <v>1426</v>
      </c>
      <c r="N2202" s="9" t="s">
        <v>198</v>
      </c>
      <c r="O2202" s="9" t="s">
        <v>176</v>
      </c>
      <c r="P2202" s="9" t="s">
        <v>330</v>
      </c>
      <c r="Q2202" s="9" t="s">
        <v>219</v>
      </c>
      <c r="R2202" s="9">
        <v>0</v>
      </c>
      <c r="S2202" s="9">
        <v>30</v>
      </c>
      <c r="U2202" s="9" t="s">
        <v>230</v>
      </c>
      <c r="X2202" s="9">
        <f>INDEX(SLA_Policy!$D$2:$D$5,MATCH(F2202,SLA_Policy!$A$2:$A$5,0))</f>
        <v>120</v>
      </c>
      <c r="Y2202" s="9" t="str">
        <f>IF(E2202="Cancelled","Excluded",IF(D2202="",IF((SLA_Policy!$B$8-B2202)*24&gt;X2202,"Open - Breached","Open - On Track"),IF((D2202-B2202)*24&lt;=X2202,"Met","Breached")))</f>
        <v>Met</v>
      </c>
    </row>
    <row r="2203" spans="1:25" x14ac:dyDescent="0.25">
      <c r="A2203" s="9" t="s">
        <v>4689</v>
      </c>
      <c r="B2203" s="23">
        <v>45992.656944444498</v>
      </c>
      <c r="C2203" s="23">
        <v>45992.672916666699</v>
      </c>
      <c r="D2203" s="23">
        <v>45994.586111111101</v>
      </c>
      <c r="E2203" s="9" t="s">
        <v>212</v>
      </c>
      <c r="F2203" s="9" t="s">
        <v>189</v>
      </c>
      <c r="G2203" s="9" t="s">
        <v>213</v>
      </c>
      <c r="H2203" s="9" t="s">
        <v>167</v>
      </c>
      <c r="I2203" s="9" t="s">
        <v>536</v>
      </c>
      <c r="J2203" s="9" t="s">
        <v>2864</v>
      </c>
      <c r="K2203" s="9" t="s">
        <v>246</v>
      </c>
      <c r="L2203" s="9" t="s">
        <v>282</v>
      </c>
      <c r="M2203" s="9" t="s">
        <v>642</v>
      </c>
      <c r="N2203" s="9" t="s">
        <v>196</v>
      </c>
      <c r="O2203" s="9" t="s">
        <v>180</v>
      </c>
      <c r="P2203" s="9" t="s">
        <v>368</v>
      </c>
      <c r="Q2203" s="9" t="s">
        <v>219</v>
      </c>
      <c r="R2203" s="9">
        <v>1</v>
      </c>
      <c r="S2203" s="9">
        <v>157</v>
      </c>
      <c r="T2203" s="9" t="s">
        <v>220</v>
      </c>
      <c r="U2203" s="9" t="s">
        <v>266</v>
      </c>
      <c r="X2203" s="9">
        <f>INDEX(SLA_Policy!$D$2:$D$5,MATCH(F2203,SLA_Policy!$A$2:$A$5,0))</f>
        <v>120</v>
      </c>
      <c r="Y2203" s="9" t="str">
        <f>IF(E2203="Cancelled","Excluded",IF(D2203="",IF((SLA_Policy!$B$8-B2203)*24&gt;X2203,"Open - Breached","Open - On Track"),IF((D2203-B2203)*24&lt;=X2203,"Met","Breached")))</f>
        <v>Met</v>
      </c>
    </row>
    <row r="2204" spans="1:25" x14ac:dyDescent="0.25">
      <c r="A2204" s="9" t="s">
        <v>4690</v>
      </c>
      <c r="B2204" s="23">
        <v>45992.673611111102</v>
      </c>
      <c r="C2204" s="23">
        <v>45992.7006944444</v>
      </c>
      <c r="D2204" s="23">
        <v>45993.3527777778</v>
      </c>
      <c r="E2204" s="9" t="s">
        <v>212</v>
      </c>
      <c r="F2204" s="9" t="s">
        <v>188</v>
      </c>
      <c r="G2204" s="9" t="s">
        <v>213</v>
      </c>
      <c r="H2204" s="9" t="s">
        <v>88</v>
      </c>
      <c r="I2204" s="9" t="s">
        <v>354</v>
      </c>
      <c r="J2204" s="9" t="s">
        <v>4033</v>
      </c>
      <c r="K2204" s="9" t="s">
        <v>262</v>
      </c>
      <c r="L2204" s="9" t="s">
        <v>293</v>
      </c>
      <c r="M2204" s="9" t="s">
        <v>3197</v>
      </c>
      <c r="N2204" s="9" t="s">
        <v>197</v>
      </c>
      <c r="O2204" s="9" t="s">
        <v>180</v>
      </c>
      <c r="P2204" s="9" t="s">
        <v>318</v>
      </c>
      <c r="Q2204" s="9" t="s">
        <v>219</v>
      </c>
      <c r="R2204" s="9">
        <v>0</v>
      </c>
      <c r="S2204" s="9">
        <v>21</v>
      </c>
      <c r="T2204" s="9" t="s">
        <v>220</v>
      </c>
      <c r="U2204" s="9" t="s">
        <v>266</v>
      </c>
      <c r="X2204" s="9">
        <f>INDEX(SLA_Policy!$D$2:$D$5,MATCH(F2204,SLA_Policy!$A$2:$A$5,0))</f>
        <v>72</v>
      </c>
      <c r="Y2204" s="9" t="str">
        <f>IF(E2204="Cancelled","Excluded",IF(D2204="",IF((SLA_Policy!$B$8-B2204)*24&gt;X2204,"Open - Breached","Open - On Track"),IF((D2204-B2204)*24&lt;=X2204,"Met","Breached")))</f>
        <v>Met</v>
      </c>
    </row>
    <row r="2205" spans="1:25" x14ac:dyDescent="0.25">
      <c r="A2205" s="9" t="s">
        <v>4691</v>
      </c>
      <c r="B2205" s="23">
        <v>45992.697222222203</v>
      </c>
      <c r="C2205" s="23">
        <v>45992.724305555603</v>
      </c>
      <c r="D2205" s="23">
        <v>45992.844444444498</v>
      </c>
      <c r="E2205" s="9" t="s">
        <v>212</v>
      </c>
      <c r="F2205" s="9" t="s">
        <v>186</v>
      </c>
      <c r="G2205" s="9" t="s">
        <v>213</v>
      </c>
      <c r="H2205" s="9" t="s">
        <v>88</v>
      </c>
      <c r="I2205" s="9" t="s">
        <v>486</v>
      </c>
      <c r="J2205" s="9" t="s">
        <v>4692</v>
      </c>
      <c r="K2205" s="9" t="s">
        <v>246</v>
      </c>
      <c r="L2205" s="9" t="s">
        <v>104</v>
      </c>
      <c r="M2205" s="9" t="s">
        <v>4693</v>
      </c>
      <c r="N2205" s="9" t="s">
        <v>197</v>
      </c>
      <c r="O2205" s="9" t="s">
        <v>178</v>
      </c>
      <c r="P2205" s="9" t="s">
        <v>414</v>
      </c>
      <c r="Q2205" s="9" t="s">
        <v>273</v>
      </c>
      <c r="R2205" s="9">
        <v>0</v>
      </c>
      <c r="S2205" s="9">
        <v>17</v>
      </c>
      <c r="U2205" s="9" t="s">
        <v>290</v>
      </c>
      <c r="W2205" s="9">
        <v>4</v>
      </c>
      <c r="X2205" s="9">
        <f>INDEX(SLA_Policy!$D$2:$D$5,MATCH(F2205,SLA_Policy!$A$2:$A$5,0))</f>
        <v>4</v>
      </c>
      <c r="Y2205" s="9" t="str">
        <f>IF(E2205="Cancelled","Excluded",IF(D2205="",IF((SLA_Policy!$B$8-B2205)*24&gt;X2205,"Open - Breached","Open - On Track"),IF((D2205-B2205)*24&lt;=X2205,"Met","Breached")))</f>
        <v>Met</v>
      </c>
    </row>
    <row r="2206" spans="1:25" x14ac:dyDescent="0.25">
      <c r="A2206" s="9" t="s">
        <v>4694</v>
      </c>
      <c r="B2206" s="23">
        <v>45992.706250000003</v>
      </c>
      <c r="C2206" s="23">
        <v>45992.711805555598</v>
      </c>
      <c r="D2206" s="23">
        <v>45993.314583333296</v>
      </c>
      <c r="E2206" s="9" t="s">
        <v>212</v>
      </c>
      <c r="F2206" s="9" t="s">
        <v>188</v>
      </c>
      <c r="G2206" s="9" t="s">
        <v>213</v>
      </c>
      <c r="H2206" s="9" t="s">
        <v>162</v>
      </c>
      <c r="I2206" s="9" t="s">
        <v>393</v>
      </c>
      <c r="J2206" s="9" t="s">
        <v>4695</v>
      </c>
      <c r="K2206" s="9" t="s">
        <v>246</v>
      </c>
      <c r="L2206" s="9" t="s">
        <v>104</v>
      </c>
      <c r="M2206" s="9" t="s">
        <v>1478</v>
      </c>
      <c r="N2206" s="9" t="s">
        <v>198</v>
      </c>
      <c r="O2206" s="9" t="s">
        <v>116</v>
      </c>
      <c r="P2206" s="9" t="s">
        <v>218</v>
      </c>
      <c r="Q2206" s="9" t="s">
        <v>219</v>
      </c>
      <c r="R2206" s="9">
        <v>0</v>
      </c>
      <c r="S2206" s="9">
        <v>11</v>
      </c>
      <c r="U2206" s="9" t="s">
        <v>266</v>
      </c>
      <c r="W2206" s="9">
        <v>5</v>
      </c>
      <c r="X2206" s="9">
        <f>INDEX(SLA_Policy!$D$2:$D$5,MATCH(F2206,SLA_Policy!$A$2:$A$5,0))</f>
        <v>72</v>
      </c>
      <c r="Y2206" s="9" t="str">
        <f>IF(E2206="Cancelled","Excluded",IF(D2206="",IF((SLA_Policy!$B$8-B2206)*24&gt;X2206,"Open - Breached","Open - On Track"),IF((D2206-B2206)*24&lt;=X2206,"Met","Breached")))</f>
        <v>Met</v>
      </c>
    </row>
    <row r="2207" spans="1:25" x14ac:dyDescent="0.25">
      <c r="A2207" s="9" t="s">
        <v>4696</v>
      </c>
      <c r="B2207" s="23">
        <v>45992.740277777797</v>
      </c>
      <c r="C2207" s="23">
        <v>45992.7590277778</v>
      </c>
      <c r="D2207" s="23">
        <v>45993.381944444503</v>
      </c>
      <c r="E2207" s="9" t="s">
        <v>212</v>
      </c>
      <c r="F2207" s="9" t="s">
        <v>188</v>
      </c>
      <c r="G2207" s="9" t="s">
        <v>213</v>
      </c>
      <c r="H2207" s="9" t="s">
        <v>163</v>
      </c>
      <c r="I2207" s="9" t="s">
        <v>405</v>
      </c>
      <c r="J2207" s="9" t="s">
        <v>4697</v>
      </c>
      <c r="K2207" s="9" t="s">
        <v>246</v>
      </c>
      <c r="L2207" s="9" t="s">
        <v>216</v>
      </c>
      <c r="M2207" s="9" t="s">
        <v>1180</v>
      </c>
      <c r="N2207" s="9" t="s">
        <v>197</v>
      </c>
      <c r="O2207" s="9" t="s">
        <v>176</v>
      </c>
      <c r="P2207" s="9" t="s">
        <v>570</v>
      </c>
      <c r="Q2207" s="9" t="s">
        <v>219</v>
      </c>
      <c r="R2207" s="9">
        <v>0</v>
      </c>
      <c r="S2207" s="9">
        <v>14</v>
      </c>
      <c r="U2207" s="9" t="s">
        <v>266</v>
      </c>
      <c r="W2207" s="9">
        <v>5</v>
      </c>
      <c r="X2207" s="9">
        <f>INDEX(SLA_Policy!$D$2:$D$5,MATCH(F2207,SLA_Policy!$A$2:$A$5,0))</f>
        <v>72</v>
      </c>
      <c r="Y2207" s="9" t="str">
        <f>IF(E2207="Cancelled","Excluded",IF(D2207="",IF((SLA_Policy!$B$8-B2207)*24&gt;X2207,"Open - Breached","Open - On Track"),IF((D2207-B2207)*24&lt;=X2207,"Met","Breached")))</f>
        <v>Met</v>
      </c>
    </row>
    <row r="2208" spans="1:25" x14ac:dyDescent="0.25">
      <c r="A2208" s="9" t="s">
        <v>4698</v>
      </c>
      <c r="B2208" s="23">
        <v>45992.783333333296</v>
      </c>
      <c r="C2208" s="23">
        <v>45993.295138888898</v>
      </c>
      <c r="D2208" s="23">
        <v>45999.340277777803</v>
      </c>
      <c r="E2208" s="9" t="s">
        <v>212</v>
      </c>
      <c r="F2208" s="9" t="s">
        <v>189</v>
      </c>
      <c r="G2208" s="9" t="s">
        <v>236</v>
      </c>
      <c r="H2208" s="9" t="s">
        <v>161</v>
      </c>
      <c r="I2208" s="9" t="s">
        <v>505</v>
      </c>
      <c r="J2208" s="9" t="s">
        <v>4699</v>
      </c>
      <c r="K2208" s="9" t="s">
        <v>246</v>
      </c>
      <c r="L2208" s="9" t="s">
        <v>293</v>
      </c>
      <c r="M2208" s="9" t="s">
        <v>4700</v>
      </c>
      <c r="N2208" s="9" t="s">
        <v>196</v>
      </c>
      <c r="O2208" s="9" t="s">
        <v>177</v>
      </c>
      <c r="P2208" s="9" t="s">
        <v>300</v>
      </c>
      <c r="Q2208" s="9" t="s">
        <v>219</v>
      </c>
      <c r="R2208" s="9">
        <v>0</v>
      </c>
      <c r="S2208" s="9">
        <v>134</v>
      </c>
      <c r="U2208" s="9" t="s">
        <v>242</v>
      </c>
      <c r="X2208" s="9">
        <f>INDEX(SLA_Policy!$D$2:$D$5,MATCH(F2208,SLA_Policy!$A$2:$A$5,0))</f>
        <v>120</v>
      </c>
      <c r="Y2208" s="9" t="str">
        <f>IF(E2208="Cancelled","Excluded",IF(D2208="",IF((SLA_Policy!$B$8-B2208)*24&gt;X2208,"Open - Breached","Open - On Track"),IF((D2208-B2208)*24&lt;=X2208,"Met","Breached")))</f>
        <v>Breached</v>
      </c>
    </row>
    <row r="2209" spans="1:25" x14ac:dyDescent="0.25">
      <c r="A2209" s="9" t="s">
        <v>4701</v>
      </c>
      <c r="B2209" s="23">
        <v>45992.791666666701</v>
      </c>
      <c r="C2209" s="23">
        <v>45993.346527777801</v>
      </c>
      <c r="D2209" s="23">
        <v>45993.724305555603</v>
      </c>
      <c r="E2209" s="9" t="s">
        <v>212</v>
      </c>
      <c r="F2209" s="9" t="s">
        <v>189</v>
      </c>
      <c r="G2209" s="9" t="s">
        <v>213</v>
      </c>
      <c r="H2209" s="9" t="s">
        <v>163</v>
      </c>
      <c r="I2209" s="9" t="s">
        <v>250</v>
      </c>
      <c r="J2209" s="9" t="s">
        <v>1407</v>
      </c>
      <c r="K2209" s="9" t="s">
        <v>239</v>
      </c>
      <c r="L2209" s="9" t="s">
        <v>395</v>
      </c>
      <c r="M2209" s="9" t="s">
        <v>2399</v>
      </c>
      <c r="N2209" s="9" t="s">
        <v>198</v>
      </c>
      <c r="O2209" s="9" t="s">
        <v>176</v>
      </c>
      <c r="P2209" s="9" t="s">
        <v>228</v>
      </c>
      <c r="Q2209" s="9" t="s">
        <v>219</v>
      </c>
      <c r="R2209" s="9">
        <v>0</v>
      </c>
      <c r="S2209" s="9">
        <v>17</v>
      </c>
      <c r="T2209" s="9" t="s">
        <v>322</v>
      </c>
      <c r="U2209" s="9" t="s">
        <v>230</v>
      </c>
      <c r="X2209" s="9">
        <f>INDEX(SLA_Policy!$D$2:$D$5,MATCH(F2209,SLA_Policy!$A$2:$A$5,0))</f>
        <v>120</v>
      </c>
      <c r="Y2209" s="9" t="str">
        <f>IF(E2209="Cancelled","Excluded",IF(D2209="",IF((SLA_Policy!$B$8-B2209)*24&gt;X2209,"Open - Breached","Open - On Track"),IF((D2209-B2209)*24&lt;=X2209,"Met","Breached")))</f>
        <v>Met</v>
      </c>
    </row>
    <row r="2210" spans="1:25" x14ac:dyDescent="0.25">
      <c r="A2210" s="9" t="s">
        <v>4702</v>
      </c>
      <c r="B2210" s="23">
        <v>45992.827083333301</v>
      </c>
      <c r="C2210" s="23">
        <v>45993.349305555603</v>
      </c>
      <c r="D2210" s="23">
        <v>45993.368750000001</v>
      </c>
      <c r="E2210" s="9" t="s">
        <v>212</v>
      </c>
      <c r="F2210" s="9" t="s">
        <v>189</v>
      </c>
      <c r="G2210" s="9" t="s">
        <v>213</v>
      </c>
      <c r="H2210" s="9" t="s">
        <v>165</v>
      </c>
      <c r="I2210" s="9" t="s">
        <v>469</v>
      </c>
      <c r="J2210" s="9" t="s">
        <v>1233</v>
      </c>
      <c r="K2210" s="9" t="s">
        <v>246</v>
      </c>
      <c r="L2210" s="9" t="s">
        <v>270</v>
      </c>
      <c r="M2210" s="9" t="s">
        <v>2157</v>
      </c>
      <c r="N2210" s="9" t="s">
        <v>196</v>
      </c>
      <c r="O2210" s="9" t="s">
        <v>176</v>
      </c>
      <c r="P2210" s="9" t="s">
        <v>503</v>
      </c>
      <c r="Q2210" s="9" t="s">
        <v>219</v>
      </c>
      <c r="R2210" s="9">
        <v>0</v>
      </c>
      <c r="S2210" s="9">
        <v>16</v>
      </c>
      <c r="U2210" s="9" t="s">
        <v>266</v>
      </c>
      <c r="W2210" s="9">
        <v>4</v>
      </c>
      <c r="X2210" s="9">
        <f>INDEX(SLA_Policy!$D$2:$D$5,MATCH(F2210,SLA_Policy!$A$2:$A$5,0))</f>
        <v>120</v>
      </c>
      <c r="Y2210" s="9" t="str">
        <f>IF(E2210="Cancelled","Excluded",IF(D2210="",IF((SLA_Policy!$B$8-B2210)*24&gt;X2210,"Open - Breached","Open - On Track"),IF((D2210-B2210)*24&lt;=X2210,"Met","Breached")))</f>
        <v>Met</v>
      </c>
    </row>
    <row r="2211" spans="1:25" x14ac:dyDescent="0.25">
      <c r="A2211" s="9" t="s">
        <v>4703</v>
      </c>
      <c r="B2211" s="23">
        <v>45992.90625</v>
      </c>
      <c r="C2211" s="23">
        <v>45993.365277777797</v>
      </c>
      <c r="D2211" s="23">
        <v>45993.474305555603</v>
      </c>
      <c r="E2211" s="9" t="s">
        <v>212</v>
      </c>
      <c r="F2211" s="9" t="s">
        <v>188</v>
      </c>
      <c r="G2211" s="9" t="s">
        <v>213</v>
      </c>
      <c r="H2211" s="9" t="s">
        <v>164</v>
      </c>
      <c r="I2211" s="9" t="s">
        <v>339</v>
      </c>
      <c r="J2211" s="9" t="s">
        <v>866</v>
      </c>
      <c r="K2211" s="9" t="s">
        <v>246</v>
      </c>
      <c r="L2211" s="9" t="s">
        <v>351</v>
      </c>
      <c r="M2211" s="9" t="s">
        <v>1624</v>
      </c>
      <c r="N2211" s="9" t="s">
        <v>199</v>
      </c>
      <c r="O2211" s="9" t="s">
        <v>116</v>
      </c>
      <c r="P2211" s="9" t="s">
        <v>551</v>
      </c>
      <c r="Q2211" s="9" t="s">
        <v>219</v>
      </c>
      <c r="R2211" s="9">
        <v>0</v>
      </c>
      <c r="S2211" s="9">
        <v>18</v>
      </c>
      <c r="T2211" s="9" t="s">
        <v>343</v>
      </c>
      <c r="U2211" s="9" t="s">
        <v>248</v>
      </c>
      <c r="X2211" s="9">
        <f>INDEX(SLA_Policy!$D$2:$D$5,MATCH(F2211,SLA_Policy!$A$2:$A$5,0))</f>
        <v>72</v>
      </c>
      <c r="Y2211" s="9" t="str">
        <f>IF(E2211="Cancelled","Excluded",IF(D2211="",IF((SLA_Policy!$B$8-B2211)*24&gt;X2211,"Open - Breached","Open - On Track"),IF((D2211-B2211)*24&lt;=X2211,"Met","Breached")))</f>
        <v>Met</v>
      </c>
    </row>
    <row r="2212" spans="1:25" x14ac:dyDescent="0.25">
      <c r="A2212" s="9" t="s">
        <v>4704</v>
      </c>
      <c r="B2212" s="23">
        <v>45993.3</v>
      </c>
      <c r="C2212" s="23">
        <v>45993.324305555601</v>
      </c>
      <c r="D2212" s="23">
        <v>45994.380555555603</v>
      </c>
      <c r="E2212" s="9" t="s">
        <v>212</v>
      </c>
      <c r="F2212" s="9" t="s">
        <v>189</v>
      </c>
      <c r="G2212" s="9" t="s">
        <v>213</v>
      </c>
      <c r="H2212" s="9" t="s">
        <v>165</v>
      </c>
      <c r="I2212" s="9" t="s">
        <v>469</v>
      </c>
      <c r="J2212" s="9" t="s">
        <v>1233</v>
      </c>
      <c r="K2212" s="9" t="s">
        <v>246</v>
      </c>
      <c r="L2212" s="9" t="s">
        <v>311</v>
      </c>
      <c r="M2212" s="9" t="s">
        <v>4705</v>
      </c>
      <c r="N2212" s="9" t="s">
        <v>199</v>
      </c>
      <c r="O2212" s="9" t="s">
        <v>176</v>
      </c>
      <c r="P2212" s="9" t="s">
        <v>1159</v>
      </c>
      <c r="Q2212" s="9" t="s">
        <v>219</v>
      </c>
      <c r="R2212" s="9">
        <v>0</v>
      </c>
      <c r="S2212" s="9">
        <v>16</v>
      </c>
      <c r="U2212" s="9" t="s">
        <v>230</v>
      </c>
      <c r="W2212" s="9">
        <v>5</v>
      </c>
      <c r="X2212" s="9">
        <f>INDEX(SLA_Policy!$D$2:$D$5,MATCH(F2212,SLA_Policy!$A$2:$A$5,0))</f>
        <v>120</v>
      </c>
      <c r="Y2212" s="9" t="str">
        <f>IF(E2212="Cancelled","Excluded",IF(D2212="",IF((SLA_Policy!$B$8-B2212)*24&gt;X2212,"Open - Breached","Open - On Track"),IF((D2212-B2212)*24&lt;=X2212,"Met","Breached")))</f>
        <v>Met</v>
      </c>
    </row>
    <row r="2213" spans="1:25" x14ac:dyDescent="0.25">
      <c r="A2213" s="9" t="s">
        <v>4706</v>
      </c>
      <c r="B2213" s="23">
        <v>45993.341666666704</v>
      </c>
      <c r="C2213" s="23">
        <v>45993.344444444498</v>
      </c>
      <c r="D2213" s="23">
        <v>45993.405555555597</v>
      </c>
      <c r="E2213" s="9" t="s">
        <v>212</v>
      </c>
      <c r="F2213" s="9" t="s">
        <v>188</v>
      </c>
      <c r="G2213" s="9" t="s">
        <v>213</v>
      </c>
      <c r="H2213" s="9" t="s">
        <v>161</v>
      </c>
      <c r="I2213" s="9" t="s">
        <v>389</v>
      </c>
      <c r="J2213" s="9" t="s">
        <v>4707</v>
      </c>
      <c r="K2213" s="9" t="s">
        <v>215</v>
      </c>
      <c r="L2213" s="9" t="s">
        <v>311</v>
      </c>
      <c r="M2213" s="9" t="s">
        <v>4708</v>
      </c>
      <c r="N2213" s="9" t="s">
        <v>198</v>
      </c>
      <c r="O2213" s="9" t="s">
        <v>116</v>
      </c>
      <c r="P2213" s="9" t="s">
        <v>525</v>
      </c>
      <c r="Q2213" s="9" t="s">
        <v>219</v>
      </c>
      <c r="R2213" s="9">
        <v>0</v>
      </c>
      <c r="S2213" s="9">
        <v>13</v>
      </c>
      <c r="U2213" s="9" t="s">
        <v>266</v>
      </c>
      <c r="X2213" s="9">
        <f>INDEX(SLA_Policy!$D$2:$D$5,MATCH(F2213,SLA_Policy!$A$2:$A$5,0))</f>
        <v>72</v>
      </c>
      <c r="Y2213" s="9" t="str">
        <f>IF(E2213="Cancelled","Excluded",IF(D2213="",IF((SLA_Policy!$B$8-B2213)*24&gt;X2213,"Open - Breached","Open - On Track"),IF((D2213-B2213)*24&lt;=X2213,"Met","Breached")))</f>
        <v>Met</v>
      </c>
    </row>
    <row r="2214" spans="1:25" x14ac:dyDescent="0.25">
      <c r="A2214" s="9" t="s">
        <v>4709</v>
      </c>
      <c r="B2214" s="23">
        <v>45993.359722222202</v>
      </c>
      <c r="C2214" s="23">
        <v>45993.366666666698</v>
      </c>
      <c r="D2214" s="23">
        <v>45993.596527777801</v>
      </c>
      <c r="E2214" s="9" t="s">
        <v>212</v>
      </c>
      <c r="F2214" s="9" t="s">
        <v>188</v>
      </c>
      <c r="G2214" s="9" t="s">
        <v>213</v>
      </c>
      <c r="H2214" s="9" t="s">
        <v>165</v>
      </c>
      <c r="I2214" s="9" t="s">
        <v>2034</v>
      </c>
      <c r="J2214" s="9" t="s">
        <v>4710</v>
      </c>
      <c r="K2214" s="9" t="s">
        <v>246</v>
      </c>
      <c r="L2214" s="9" t="s">
        <v>270</v>
      </c>
      <c r="M2214" s="9" t="s">
        <v>547</v>
      </c>
      <c r="N2214" s="9" t="s">
        <v>196</v>
      </c>
      <c r="O2214" s="9" t="s">
        <v>176</v>
      </c>
      <c r="P2214" s="9" t="s">
        <v>419</v>
      </c>
      <c r="Q2214" s="9" t="s">
        <v>219</v>
      </c>
      <c r="R2214" s="9">
        <v>0</v>
      </c>
      <c r="S2214" s="9">
        <v>48</v>
      </c>
      <c r="U2214" s="9" t="s">
        <v>266</v>
      </c>
      <c r="X2214" s="9">
        <f>INDEX(SLA_Policy!$D$2:$D$5,MATCH(F2214,SLA_Policy!$A$2:$A$5,0))</f>
        <v>72</v>
      </c>
      <c r="Y2214" s="9" t="str">
        <f>IF(E2214="Cancelled","Excluded",IF(D2214="",IF((SLA_Policy!$B$8-B2214)*24&gt;X2214,"Open - Breached","Open - On Track"),IF((D2214-B2214)*24&lt;=X2214,"Met","Breached")))</f>
        <v>Met</v>
      </c>
    </row>
    <row r="2215" spans="1:25" x14ac:dyDescent="0.25">
      <c r="A2215" s="9" t="s">
        <v>4711</v>
      </c>
      <c r="B2215" s="23">
        <v>45993.363888888904</v>
      </c>
      <c r="C2215" s="23">
        <v>45993.413888888899</v>
      </c>
      <c r="D2215" s="23">
        <v>45993.497916666704</v>
      </c>
      <c r="E2215" s="9" t="s">
        <v>212</v>
      </c>
      <c r="F2215" s="9" t="s">
        <v>188</v>
      </c>
      <c r="G2215" s="9" t="s">
        <v>213</v>
      </c>
      <c r="H2215" s="9" t="s">
        <v>166</v>
      </c>
      <c r="I2215" s="9" t="s">
        <v>286</v>
      </c>
      <c r="J2215" s="9" t="s">
        <v>3103</v>
      </c>
      <c r="K2215" s="9" t="s">
        <v>262</v>
      </c>
      <c r="L2215" s="9" t="s">
        <v>293</v>
      </c>
      <c r="M2215" s="9" t="s">
        <v>3197</v>
      </c>
      <c r="N2215" s="9" t="s">
        <v>196</v>
      </c>
      <c r="O2215" s="9" t="s">
        <v>181</v>
      </c>
      <c r="P2215" s="9" t="s">
        <v>449</v>
      </c>
      <c r="Q2215" s="9" t="s">
        <v>219</v>
      </c>
      <c r="R2215" s="9">
        <v>0</v>
      </c>
      <c r="S2215" s="9">
        <v>10</v>
      </c>
      <c r="U2215" s="9" t="s">
        <v>248</v>
      </c>
      <c r="X2215" s="9">
        <f>INDEX(SLA_Policy!$D$2:$D$5,MATCH(F2215,SLA_Policy!$A$2:$A$5,0))</f>
        <v>72</v>
      </c>
      <c r="Y2215" s="9" t="str">
        <f>IF(E2215="Cancelled","Excluded",IF(D2215="",IF((SLA_Policy!$B$8-B2215)*24&gt;X2215,"Open - Breached","Open - On Track"),IF((D2215-B2215)*24&lt;=X2215,"Met","Breached")))</f>
        <v>Met</v>
      </c>
    </row>
    <row r="2216" spans="1:25" x14ac:dyDescent="0.25">
      <c r="A2216" s="9" t="s">
        <v>4712</v>
      </c>
      <c r="B2216" s="23">
        <v>45993.372916666704</v>
      </c>
      <c r="C2216" s="23">
        <v>45993.4152777778</v>
      </c>
      <c r="D2216" s="23">
        <v>45993.447916666701</v>
      </c>
      <c r="E2216" s="9" t="s">
        <v>212</v>
      </c>
      <c r="F2216" s="9" t="s">
        <v>188</v>
      </c>
      <c r="G2216" s="9" t="s">
        <v>213</v>
      </c>
      <c r="H2216" s="9" t="s">
        <v>166</v>
      </c>
      <c r="I2216" s="9" t="s">
        <v>286</v>
      </c>
      <c r="J2216" s="9" t="s">
        <v>4713</v>
      </c>
      <c r="K2216" s="9" t="s">
        <v>225</v>
      </c>
      <c r="L2216" s="9" t="s">
        <v>216</v>
      </c>
      <c r="M2216" s="9" t="s">
        <v>4714</v>
      </c>
      <c r="N2216" s="9" t="s">
        <v>197</v>
      </c>
      <c r="O2216" s="9" t="s">
        <v>181</v>
      </c>
      <c r="P2216" s="9" t="s">
        <v>449</v>
      </c>
      <c r="Q2216" s="9" t="s">
        <v>219</v>
      </c>
      <c r="R2216" s="9">
        <v>0</v>
      </c>
      <c r="S2216" s="9">
        <v>11</v>
      </c>
      <c r="U2216" s="9" t="s">
        <v>376</v>
      </c>
      <c r="X2216" s="9">
        <f>INDEX(SLA_Policy!$D$2:$D$5,MATCH(F2216,SLA_Policy!$A$2:$A$5,0))</f>
        <v>72</v>
      </c>
      <c r="Y2216" s="9" t="str">
        <f>IF(E2216="Cancelled","Excluded",IF(D2216="",IF((SLA_Policy!$B$8-B2216)*24&gt;X2216,"Open - Breached","Open - On Track"),IF((D2216-B2216)*24&lt;=X2216,"Met","Breached")))</f>
        <v>Met</v>
      </c>
    </row>
    <row r="2217" spans="1:25" x14ac:dyDescent="0.25">
      <c r="A2217" s="9" t="s">
        <v>4715</v>
      </c>
      <c r="B2217" s="23">
        <v>45993.374305555597</v>
      </c>
      <c r="C2217" s="23">
        <v>45993.3972222222</v>
      </c>
      <c r="D2217" s="23">
        <v>45994.346527777801</v>
      </c>
      <c r="E2217" s="9" t="s">
        <v>212</v>
      </c>
      <c r="F2217" s="9" t="s">
        <v>188</v>
      </c>
      <c r="G2217" s="9" t="s">
        <v>213</v>
      </c>
      <c r="H2217" s="9" t="s">
        <v>162</v>
      </c>
      <c r="I2217" s="9" t="s">
        <v>345</v>
      </c>
      <c r="J2217" s="9" t="s">
        <v>4140</v>
      </c>
      <c r="K2217" s="9" t="s">
        <v>303</v>
      </c>
      <c r="L2217" s="9" t="s">
        <v>216</v>
      </c>
      <c r="M2217" s="9" t="s">
        <v>1694</v>
      </c>
      <c r="N2217" s="9" t="s">
        <v>199</v>
      </c>
      <c r="O2217" s="9" t="s">
        <v>116</v>
      </c>
      <c r="P2217" s="9" t="s">
        <v>342</v>
      </c>
      <c r="Q2217" s="9" t="s">
        <v>219</v>
      </c>
      <c r="R2217" s="9">
        <v>0</v>
      </c>
      <c r="S2217" s="9">
        <v>8</v>
      </c>
      <c r="U2217" s="9" t="s">
        <v>290</v>
      </c>
      <c r="X2217" s="9">
        <f>INDEX(SLA_Policy!$D$2:$D$5,MATCH(F2217,SLA_Policy!$A$2:$A$5,0))</f>
        <v>72</v>
      </c>
      <c r="Y2217" s="9" t="str">
        <f>IF(E2217="Cancelled","Excluded",IF(D2217="",IF((SLA_Policy!$B$8-B2217)*24&gt;X2217,"Open - Breached","Open - On Track"),IF((D2217-B2217)*24&lt;=X2217,"Met","Breached")))</f>
        <v>Met</v>
      </c>
    </row>
    <row r="2218" spans="1:25" x14ac:dyDescent="0.25">
      <c r="A2218" s="9" t="s">
        <v>4716</v>
      </c>
      <c r="B2218" s="23">
        <v>45993.384722222203</v>
      </c>
      <c r="C2218" s="23">
        <v>45993.420138888898</v>
      </c>
      <c r="D2218" s="23">
        <v>45995.393750000003</v>
      </c>
      <c r="E2218" s="9" t="s">
        <v>212</v>
      </c>
      <c r="F2218" s="9" t="s">
        <v>188</v>
      </c>
      <c r="G2218" s="9" t="s">
        <v>213</v>
      </c>
      <c r="H2218" s="9" t="s">
        <v>162</v>
      </c>
      <c r="I2218" s="9" t="s">
        <v>345</v>
      </c>
      <c r="J2218" s="9" t="s">
        <v>4717</v>
      </c>
      <c r="K2218" s="9" t="s">
        <v>239</v>
      </c>
      <c r="L2218" s="9" t="s">
        <v>104</v>
      </c>
      <c r="M2218" s="9" t="s">
        <v>2589</v>
      </c>
      <c r="N2218" s="9" t="s">
        <v>196</v>
      </c>
      <c r="O2218" s="9" t="s">
        <v>116</v>
      </c>
      <c r="P2218" s="9" t="s">
        <v>525</v>
      </c>
      <c r="Q2218" s="9" t="s">
        <v>219</v>
      </c>
      <c r="R2218" s="9">
        <v>0</v>
      </c>
      <c r="S2218" s="9">
        <v>30</v>
      </c>
      <c r="U2218" s="9" t="s">
        <v>376</v>
      </c>
      <c r="X2218" s="9">
        <f>INDEX(SLA_Policy!$D$2:$D$5,MATCH(F2218,SLA_Policy!$A$2:$A$5,0))</f>
        <v>72</v>
      </c>
      <c r="Y2218" s="9" t="str">
        <f>IF(E2218="Cancelled","Excluded",IF(D2218="",IF((SLA_Policy!$B$8-B2218)*24&gt;X2218,"Open - Breached","Open - On Track"),IF((D2218-B2218)*24&lt;=X2218,"Met","Breached")))</f>
        <v>Met</v>
      </c>
    </row>
    <row r="2219" spans="1:25" x14ac:dyDescent="0.25">
      <c r="A2219" s="9" t="s">
        <v>4718</v>
      </c>
      <c r="B2219" s="23">
        <v>45993.384722222203</v>
      </c>
      <c r="C2219" s="23">
        <v>45993.467361111099</v>
      </c>
      <c r="D2219" s="23">
        <v>45994.574999999997</v>
      </c>
      <c r="E2219" s="9" t="s">
        <v>212</v>
      </c>
      <c r="F2219" s="9" t="s">
        <v>189</v>
      </c>
      <c r="G2219" s="9" t="s">
        <v>213</v>
      </c>
      <c r="H2219" s="9" t="s">
        <v>162</v>
      </c>
      <c r="I2219" s="9" t="s">
        <v>244</v>
      </c>
      <c r="J2219" s="9" t="s">
        <v>4719</v>
      </c>
      <c r="K2219" s="9" t="s">
        <v>225</v>
      </c>
      <c r="L2219" s="9" t="s">
        <v>311</v>
      </c>
      <c r="M2219" s="9" t="s">
        <v>1117</v>
      </c>
      <c r="N2219" s="9" t="s">
        <v>197</v>
      </c>
      <c r="O2219" s="9" t="s">
        <v>116</v>
      </c>
      <c r="P2219" s="9" t="s">
        <v>574</v>
      </c>
      <c r="Q2219" s="9" t="s">
        <v>219</v>
      </c>
      <c r="R2219" s="9">
        <v>1</v>
      </c>
      <c r="S2219" s="9">
        <v>51</v>
      </c>
      <c r="U2219" s="9" t="s">
        <v>266</v>
      </c>
      <c r="W2219" s="9">
        <v>3</v>
      </c>
      <c r="X2219" s="9">
        <f>INDEX(SLA_Policy!$D$2:$D$5,MATCH(F2219,SLA_Policy!$A$2:$A$5,0))</f>
        <v>120</v>
      </c>
      <c r="Y2219" s="9" t="str">
        <f>IF(E2219="Cancelled","Excluded",IF(D2219="",IF((SLA_Policy!$B$8-B2219)*24&gt;X2219,"Open - Breached","Open - On Track"),IF((D2219-B2219)*24&lt;=X2219,"Met","Breached")))</f>
        <v>Met</v>
      </c>
    </row>
    <row r="2220" spans="1:25" x14ac:dyDescent="0.25">
      <c r="A2220" s="9" t="s">
        <v>4720</v>
      </c>
      <c r="B2220" s="23">
        <v>45993.387499999997</v>
      </c>
      <c r="C2220" s="23">
        <v>45993.389583333301</v>
      </c>
      <c r="D2220" s="23">
        <v>45993.563194444498</v>
      </c>
      <c r="E2220" s="9" t="s">
        <v>212</v>
      </c>
      <c r="F2220" s="9" t="s">
        <v>187</v>
      </c>
      <c r="G2220" s="9" t="s">
        <v>213</v>
      </c>
      <c r="H2220" s="9" t="s">
        <v>166</v>
      </c>
      <c r="I2220" s="9" t="s">
        <v>286</v>
      </c>
      <c r="J2220" s="9" t="s">
        <v>666</v>
      </c>
      <c r="K2220" s="9" t="s">
        <v>246</v>
      </c>
      <c r="L2220" s="9" t="s">
        <v>216</v>
      </c>
      <c r="M2220" s="9" t="s">
        <v>4721</v>
      </c>
      <c r="N2220" s="9" t="s">
        <v>196</v>
      </c>
      <c r="O2220" s="9" t="s">
        <v>181</v>
      </c>
      <c r="P2220" s="9" t="s">
        <v>289</v>
      </c>
      <c r="Q2220" s="9" t="s">
        <v>273</v>
      </c>
      <c r="R2220" s="9">
        <v>0</v>
      </c>
      <c r="S2220" s="9">
        <v>8</v>
      </c>
      <c r="U2220" s="9" t="s">
        <v>290</v>
      </c>
      <c r="W2220" s="9">
        <v>5</v>
      </c>
      <c r="X2220" s="9">
        <f>INDEX(SLA_Policy!$D$2:$D$5,MATCH(F2220,SLA_Policy!$A$2:$A$5,0))</f>
        <v>8</v>
      </c>
      <c r="Y2220" s="9" t="str">
        <f>IF(E2220="Cancelled","Excluded",IF(D2220="",IF((SLA_Policy!$B$8-B2220)*24&gt;X2220,"Open - Breached","Open - On Track"),IF((D2220-B2220)*24&lt;=X2220,"Met","Breached")))</f>
        <v>Met</v>
      </c>
    </row>
    <row r="2221" spans="1:25" x14ac:dyDescent="0.25">
      <c r="A2221" s="9" t="s">
        <v>4722</v>
      </c>
      <c r="B2221" s="23">
        <v>45993.389583333301</v>
      </c>
      <c r="C2221" s="23">
        <v>45993.469444444498</v>
      </c>
      <c r="D2221" s="23">
        <v>45993.516666666699</v>
      </c>
      <c r="E2221" s="9" t="s">
        <v>212</v>
      </c>
      <c r="F2221" s="9" t="s">
        <v>188</v>
      </c>
      <c r="G2221" s="9" t="s">
        <v>236</v>
      </c>
      <c r="H2221" s="9" t="s">
        <v>162</v>
      </c>
      <c r="I2221" s="9" t="s">
        <v>280</v>
      </c>
      <c r="J2221" s="9" t="s">
        <v>4723</v>
      </c>
      <c r="K2221" s="9" t="s">
        <v>262</v>
      </c>
      <c r="L2221" s="9" t="s">
        <v>216</v>
      </c>
      <c r="M2221" s="9" t="s">
        <v>1162</v>
      </c>
      <c r="N2221" s="9" t="s">
        <v>197</v>
      </c>
      <c r="O2221" s="9" t="s">
        <v>179</v>
      </c>
      <c r="P2221" s="9" t="s">
        <v>313</v>
      </c>
      <c r="Q2221" s="9" t="s">
        <v>273</v>
      </c>
      <c r="R2221" s="9">
        <v>0</v>
      </c>
      <c r="S2221" s="9">
        <v>16</v>
      </c>
      <c r="U2221" s="9" t="s">
        <v>242</v>
      </c>
      <c r="X2221" s="9">
        <f>INDEX(SLA_Policy!$D$2:$D$5,MATCH(F2221,SLA_Policy!$A$2:$A$5,0))</f>
        <v>72</v>
      </c>
      <c r="Y2221" s="9" t="str">
        <f>IF(E2221="Cancelled","Excluded",IF(D2221="",IF((SLA_Policy!$B$8-B2221)*24&gt;X2221,"Open - Breached","Open - On Track"),IF((D2221-B2221)*24&lt;=X2221,"Met","Breached")))</f>
        <v>Met</v>
      </c>
    </row>
    <row r="2222" spans="1:25" x14ac:dyDescent="0.25">
      <c r="A2222" s="9" t="s">
        <v>4724</v>
      </c>
      <c r="B2222" s="23">
        <v>45993.413888888899</v>
      </c>
      <c r="C2222" s="23">
        <v>45993.421527777798</v>
      </c>
      <c r="D2222" s="23">
        <v>45994.368055555598</v>
      </c>
      <c r="E2222" s="9" t="s">
        <v>212</v>
      </c>
      <c r="F2222" s="9" t="s">
        <v>188</v>
      </c>
      <c r="G2222" s="9" t="s">
        <v>213</v>
      </c>
      <c r="H2222" s="9" t="s">
        <v>167</v>
      </c>
      <c r="I2222" s="9" t="s">
        <v>349</v>
      </c>
      <c r="J2222" s="9" t="s">
        <v>656</v>
      </c>
      <c r="K2222" s="9" t="s">
        <v>303</v>
      </c>
      <c r="L2222" s="9" t="s">
        <v>216</v>
      </c>
      <c r="M2222" s="9" t="s">
        <v>2490</v>
      </c>
      <c r="N2222" s="9" t="s">
        <v>196</v>
      </c>
      <c r="O2222" s="9" t="s">
        <v>180</v>
      </c>
      <c r="P2222" s="9" t="s">
        <v>318</v>
      </c>
      <c r="Q2222" s="9" t="s">
        <v>219</v>
      </c>
      <c r="R2222" s="9">
        <v>0</v>
      </c>
      <c r="S2222" s="9">
        <v>7</v>
      </c>
      <c r="U2222" s="9" t="s">
        <v>266</v>
      </c>
      <c r="W2222" s="9">
        <v>5</v>
      </c>
      <c r="X2222" s="9">
        <f>INDEX(SLA_Policy!$D$2:$D$5,MATCH(F2222,SLA_Policy!$A$2:$A$5,0))</f>
        <v>72</v>
      </c>
      <c r="Y2222" s="9" t="str">
        <f>IF(E2222="Cancelled","Excluded",IF(D2222="",IF((SLA_Policy!$B$8-B2222)*24&gt;X2222,"Open - Breached","Open - On Track"),IF((D2222-B2222)*24&lt;=X2222,"Met","Breached")))</f>
        <v>Met</v>
      </c>
    </row>
    <row r="2223" spans="1:25" x14ac:dyDescent="0.25">
      <c r="A2223" s="9" t="s">
        <v>4725</v>
      </c>
      <c r="B2223" s="23">
        <v>45993.418055555601</v>
      </c>
      <c r="C2223" s="23">
        <v>45993.435416666704</v>
      </c>
      <c r="D2223" s="23">
        <v>45994.706250000003</v>
      </c>
      <c r="E2223" s="9" t="s">
        <v>212</v>
      </c>
      <c r="F2223" s="9" t="s">
        <v>188</v>
      </c>
      <c r="G2223" s="9" t="s">
        <v>213</v>
      </c>
      <c r="H2223" s="9" t="s">
        <v>163</v>
      </c>
      <c r="I2223" s="9" t="s">
        <v>223</v>
      </c>
      <c r="J2223" s="9" t="s">
        <v>324</v>
      </c>
      <c r="K2223" s="9" t="s">
        <v>215</v>
      </c>
      <c r="L2223" s="9" t="s">
        <v>216</v>
      </c>
      <c r="M2223" s="9" t="s">
        <v>580</v>
      </c>
      <c r="N2223" s="9" t="s">
        <v>197</v>
      </c>
      <c r="O2223" s="9" t="s">
        <v>176</v>
      </c>
      <c r="P2223" s="9" t="s">
        <v>228</v>
      </c>
      <c r="Q2223" s="9" t="s">
        <v>219</v>
      </c>
      <c r="R2223" s="9">
        <v>1</v>
      </c>
      <c r="S2223" s="9">
        <v>392</v>
      </c>
      <c r="T2223" s="9" t="s">
        <v>136</v>
      </c>
      <c r="U2223" s="9" t="s">
        <v>230</v>
      </c>
      <c r="X2223" s="9">
        <f>INDEX(SLA_Policy!$D$2:$D$5,MATCH(F2223,SLA_Policy!$A$2:$A$5,0))</f>
        <v>72</v>
      </c>
      <c r="Y2223" s="9" t="str">
        <f>IF(E2223="Cancelled","Excluded",IF(D2223="",IF((SLA_Policy!$B$8-B2223)*24&gt;X2223,"Open - Breached","Open - On Track"),IF((D2223-B2223)*24&lt;=X2223,"Met","Breached")))</f>
        <v>Met</v>
      </c>
    </row>
    <row r="2224" spans="1:25" x14ac:dyDescent="0.25">
      <c r="A2224" s="9" t="s">
        <v>4726</v>
      </c>
      <c r="B2224" s="23">
        <v>45993.418749999997</v>
      </c>
      <c r="C2224" s="23">
        <v>45993.4465277778</v>
      </c>
      <c r="D2224" s="23">
        <v>45993.729166666701</v>
      </c>
      <c r="E2224" s="9" t="s">
        <v>212</v>
      </c>
      <c r="F2224" s="9" t="s">
        <v>188</v>
      </c>
      <c r="G2224" s="9" t="s">
        <v>213</v>
      </c>
      <c r="H2224" s="9" t="s">
        <v>165</v>
      </c>
      <c r="I2224" s="9" t="s">
        <v>469</v>
      </c>
      <c r="J2224" s="9" t="s">
        <v>837</v>
      </c>
      <c r="K2224" s="9" t="s">
        <v>246</v>
      </c>
      <c r="L2224" s="9" t="s">
        <v>226</v>
      </c>
      <c r="M2224" s="9" t="s">
        <v>2515</v>
      </c>
      <c r="N2224" s="9" t="s">
        <v>197</v>
      </c>
      <c r="O2224" s="9" t="s">
        <v>176</v>
      </c>
      <c r="P2224" s="9" t="s">
        <v>1159</v>
      </c>
      <c r="Q2224" s="9" t="s">
        <v>219</v>
      </c>
      <c r="R2224" s="9">
        <v>0</v>
      </c>
      <c r="S2224" s="9">
        <v>21</v>
      </c>
      <c r="U2224" s="9" t="s">
        <v>230</v>
      </c>
      <c r="W2224" s="9">
        <v>4</v>
      </c>
      <c r="X2224" s="9">
        <f>INDEX(SLA_Policy!$D$2:$D$5,MATCH(F2224,SLA_Policy!$A$2:$A$5,0))</f>
        <v>72</v>
      </c>
      <c r="Y2224" s="9" t="str">
        <f>IF(E2224="Cancelled","Excluded",IF(D2224="",IF((SLA_Policy!$B$8-B2224)*24&gt;X2224,"Open - Breached","Open - On Track"),IF((D2224-B2224)*24&lt;=X2224,"Met","Breached")))</f>
        <v>Met</v>
      </c>
    </row>
    <row r="2225" spans="1:25" x14ac:dyDescent="0.25">
      <c r="A2225" s="9" t="s">
        <v>4727</v>
      </c>
      <c r="B2225" s="23">
        <v>45993.433333333298</v>
      </c>
      <c r="C2225" s="23">
        <v>45993.496527777803</v>
      </c>
      <c r="D2225" s="23">
        <v>45994.569444444503</v>
      </c>
      <c r="E2225" s="9" t="s">
        <v>212</v>
      </c>
      <c r="F2225" s="9" t="s">
        <v>188</v>
      </c>
      <c r="G2225" s="9" t="s">
        <v>213</v>
      </c>
      <c r="H2225" s="9" t="s">
        <v>163</v>
      </c>
      <c r="I2225" s="9" t="s">
        <v>250</v>
      </c>
      <c r="J2225" s="9" t="s">
        <v>4538</v>
      </c>
      <c r="K2225" s="9" t="s">
        <v>246</v>
      </c>
      <c r="L2225" s="9" t="s">
        <v>311</v>
      </c>
      <c r="M2225" s="9" t="s">
        <v>1364</v>
      </c>
      <c r="N2225" s="9" t="s">
        <v>197</v>
      </c>
      <c r="O2225" s="9" t="s">
        <v>176</v>
      </c>
      <c r="P2225" s="9" t="s">
        <v>503</v>
      </c>
      <c r="Q2225" s="9" t="s">
        <v>219</v>
      </c>
      <c r="R2225" s="9">
        <v>0</v>
      </c>
      <c r="S2225" s="9">
        <v>27</v>
      </c>
      <c r="T2225" s="9" t="s">
        <v>229</v>
      </c>
      <c r="U2225" s="9" t="s">
        <v>230</v>
      </c>
      <c r="W2225" s="9">
        <v>5</v>
      </c>
      <c r="X2225" s="9">
        <f>INDEX(SLA_Policy!$D$2:$D$5,MATCH(F2225,SLA_Policy!$A$2:$A$5,0))</f>
        <v>72</v>
      </c>
      <c r="Y2225" s="9" t="str">
        <f>IF(E2225="Cancelled","Excluded",IF(D2225="",IF((SLA_Policy!$B$8-B2225)*24&gt;X2225,"Open - Breached","Open - On Track"),IF((D2225-B2225)*24&lt;=X2225,"Met","Breached")))</f>
        <v>Met</v>
      </c>
    </row>
    <row r="2226" spans="1:25" x14ac:dyDescent="0.25">
      <c r="A2226" s="9" t="s">
        <v>4728</v>
      </c>
      <c r="B2226" s="23">
        <v>45993.438194444498</v>
      </c>
      <c r="C2226" s="23">
        <v>45993.438888888901</v>
      </c>
      <c r="D2226" s="23">
        <v>45993.498611111099</v>
      </c>
      <c r="E2226" s="9" t="s">
        <v>212</v>
      </c>
      <c r="F2226" s="9" t="s">
        <v>187</v>
      </c>
      <c r="G2226" s="9" t="s">
        <v>213</v>
      </c>
      <c r="H2226" s="9" t="s">
        <v>88</v>
      </c>
      <c r="I2226" s="9" t="s">
        <v>92</v>
      </c>
      <c r="J2226" s="9" t="s">
        <v>96</v>
      </c>
      <c r="K2226" s="9" t="s">
        <v>215</v>
      </c>
      <c r="L2226" s="9" t="s">
        <v>226</v>
      </c>
      <c r="M2226" s="9" t="s">
        <v>4729</v>
      </c>
      <c r="N2226" s="9" t="s">
        <v>198</v>
      </c>
      <c r="O2226" s="9" t="s">
        <v>116</v>
      </c>
      <c r="P2226" s="9" t="s">
        <v>342</v>
      </c>
      <c r="Q2226" s="9" t="s">
        <v>219</v>
      </c>
      <c r="R2226" s="9">
        <v>0</v>
      </c>
      <c r="S2226" s="9">
        <v>26</v>
      </c>
      <c r="T2226" s="9" t="s">
        <v>229</v>
      </c>
      <c r="U2226" s="9" t="s">
        <v>290</v>
      </c>
      <c r="W2226" s="9">
        <v>5</v>
      </c>
      <c r="X2226" s="9">
        <f>INDEX(SLA_Policy!$D$2:$D$5,MATCH(F2226,SLA_Policy!$A$2:$A$5,0))</f>
        <v>8</v>
      </c>
      <c r="Y2226" s="9" t="str">
        <f>IF(E2226="Cancelled","Excluded",IF(D2226="",IF((SLA_Policy!$B$8-B2226)*24&gt;X2226,"Open - Breached","Open - On Track"),IF((D2226-B2226)*24&lt;=X2226,"Met","Breached")))</f>
        <v>Met</v>
      </c>
    </row>
    <row r="2227" spans="1:25" x14ac:dyDescent="0.25">
      <c r="A2227" s="9" t="s">
        <v>4730</v>
      </c>
      <c r="B2227" s="23">
        <v>45993.456944444399</v>
      </c>
      <c r="C2227" s="23">
        <v>45993.461805555598</v>
      </c>
      <c r="D2227" s="23">
        <v>45993.579861111102</v>
      </c>
      <c r="E2227" s="9" t="s">
        <v>212</v>
      </c>
      <c r="F2227" s="9" t="s">
        <v>189</v>
      </c>
      <c r="G2227" s="9" t="s">
        <v>213</v>
      </c>
      <c r="H2227" s="9" t="s">
        <v>161</v>
      </c>
      <c r="I2227" s="9" t="s">
        <v>389</v>
      </c>
      <c r="J2227" s="9" t="s">
        <v>4338</v>
      </c>
      <c r="K2227" s="9" t="s">
        <v>246</v>
      </c>
      <c r="L2227" s="9" t="s">
        <v>307</v>
      </c>
      <c r="M2227" s="9" t="s">
        <v>1766</v>
      </c>
      <c r="N2227" s="9" t="s">
        <v>198</v>
      </c>
      <c r="O2227" s="9" t="s">
        <v>116</v>
      </c>
      <c r="P2227" s="9" t="s">
        <v>551</v>
      </c>
      <c r="Q2227" s="9" t="s">
        <v>219</v>
      </c>
      <c r="R2227" s="9">
        <v>0</v>
      </c>
      <c r="S2227" s="9">
        <v>5</v>
      </c>
      <c r="U2227" s="9" t="s">
        <v>290</v>
      </c>
      <c r="X2227" s="9">
        <f>INDEX(SLA_Policy!$D$2:$D$5,MATCH(F2227,SLA_Policy!$A$2:$A$5,0))</f>
        <v>120</v>
      </c>
      <c r="Y2227" s="9" t="str">
        <f>IF(E2227="Cancelled","Excluded",IF(D2227="",IF((SLA_Policy!$B$8-B2227)*24&gt;X2227,"Open - Breached","Open - On Track"),IF((D2227-B2227)*24&lt;=X2227,"Met","Breached")))</f>
        <v>Met</v>
      </c>
    </row>
    <row r="2228" spans="1:25" x14ac:dyDescent="0.25">
      <c r="A2228" s="9" t="s">
        <v>4731</v>
      </c>
      <c r="B2228" s="23">
        <v>45993.46875</v>
      </c>
      <c r="C2228" s="23">
        <v>45993.479861111096</v>
      </c>
      <c r="D2228" s="23">
        <v>45994.295138888898</v>
      </c>
      <c r="E2228" s="9" t="s">
        <v>212</v>
      </c>
      <c r="F2228" s="9" t="s">
        <v>189</v>
      </c>
      <c r="G2228" s="9" t="s">
        <v>236</v>
      </c>
      <c r="H2228" s="9" t="s">
        <v>162</v>
      </c>
      <c r="I2228" s="9" t="s">
        <v>280</v>
      </c>
      <c r="J2228" s="9" t="s">
        <v>1551</v>
      </c>
      <c r="K2228" s="9" t="s">
        <v>246</v>
      </c>
      <c r="L2228" s="9" t="s">
        <v>270</v>
      </c>
      <c r="M2228" s="9" t="s">
        <v>2157</v>
      </c>
      <c r="N2228" s="9" t="s">
        <v>197</v>
      </c>
      <c r="O2228" s="9" t="s">
        <v>179</v>
      </c>
      <c r="P2228" s="9" t="s">
        <v>284</v>
      </c>
      <c r="Q2228" s="9" t="s">
        <v>219</v>
      </c>
      <c r="R2228" s="9">
        <v>0</v>
      </c>
      <c r="S2228" s="9">
        <v>47</v>
      </c>
      <c r="U2228" s="9" t="s">
        <v>242</v>
      </c>
      <c r="W2228" s="9">
        <v>5</v>
      </c>
      <c r="X2228" s="9">
        <f>INDEX(SLA_Policy!$D$2:$D$5,MATCH(F2228,SLA_Policy!$A$2:$A$5,0))</f>
        <v>120</v>
      </c>
      <c r="Y2228" s="9" t="str">
        <f>IF(E2228="Cancelled","Excluded",IF(D2228="",IF((SLA_Policy!$B$8-B2228)*24&gt;X2228,"Open - Breached","Open - On Track"),IF((D2228-B2228)*24&lt;=X2228,"Met","Breached")))</f>
        <v>Met</v>
      </c>
    </row>
    <row r="2229" spans="1:25" x14ac:dyDescent="0.25">
      <c r="A2229" s="9" t="s">
        <v>4732</v>
      </c>
      <c r="B2229" s="23">
        <v>45993.479166666701</v>
      </c>
      <c r="C2229" s="23">
        <v>45993.538194444503</v>
      </c>
      <c r="D2229" s="23">
        <v>45994.350694444503</v>
      </c>
      <c r="E2229" s="9" t="s">
        <v>212</v>
      </c>
      <c r="F2229" s="9" t="s">
        <v>188</v>
      </c>
      <c r="G2229" s="9" t="s">
        <v>213</v>
      </c>
      <c r="H2229" s="9" t="s">
        <v>167</v>
      </c>
      <c r="I2229" s="9" t="s">
        <v>349</v>
      </c>
      <c r="J2229" s="9" t="s">
        <v>4733</v>
      </c>
      <c r="K2229" s="9" t="s">
        <v>246</v>
      </c>
      <c r="L2229" s="9" t="s">
        <v>351</v>
      </c>
      <c r="M2229" s="9" t="s">
        <v>3021</v>
      </c>
      <c r="N2229" s="9" t="s">
        <v>197</v>
      </c>
      <c r="O2229" s="9" t="s">
        <v>116</v>
      </c>
      <c r="P2229" s="9" t="s">
        <v>551</v>
      </c>
      <c r="Q2229" s="9" t="s">
        <v>219</v>
      </c>
      <c r="R2229" s="9">
        <v>0</v>
      </c>
      <c r="S2229" s="9">
        <v>54</v>
      </c>
      <c r="U2229" s="9" t="s">
        <v>248</v>
      </c>
      <c r="X2229" s="9">
        <f>INDEX(SLA_Policy!$D$2:$D$5,MATCH(F2229,SLA_Policy!$A$2:$A$5,0))</f>
        <v>72</v>
      </c>
      <c r="Y2229" s="9" t="str">
        <f>IF(E2229="Cancelled","Excluded",IF(D2229="",IF((SLA_Policy!$B$8-B2229)*24&gt;X2229,"Open - Breached","Open - On Track"),IF((D2229-B2229)*24&lt;=X2229,"Met","Breached")))</f>
        <v>Met</v>
      </c>
    </row>
    <row r="2230" spans="1:25" x14ac:dyDescent="0.25">
      <c r="A2230" s="9" t="s">
        <v>4734</v>
      </c>
      <c r="B2230" s="23">
        <v>45993.488194444399</v>
      </c>
      <c r="C2230" s="23">
        <v>45993.498611111099</v>
      </c>
      <c r="D2230" s="23">
        <v>45993.615277777797</v>
      </c>
      <c r="E2230" s="9" t="s">
        <v>212</v>
      </c>
      <c r="F2230" s="9" t="s">
        <v>188</v>
      </c>
      <c r="G2230" s="9" t="s">
        <v>213</v>
      </c>
      <c r="H2230" s="9" t="s">
        <v>162</v>
      </c>
      <c r="I2230" s="9" t="s">
        <v>393</v>
      </c>
      <c r="J2230" s="9" t="s">
        <v>1718</v>
      </c>
      <c r="K2230" s="9" t="s">
        <v>246</v>
      </c>
      <c r="L2230" s="9" t="s">
        <v>293</v>
      </c>
      <c r="M2230" s="9" t="s">
        <v>2099</v>
      </c>
      <c r="N2230" s="9" t="s">
        <v>196</v>
      </c>
      <c r="O2230" s="9" t="s">
        <v>176</v>
      </c>
      <c r="P2230" s="9" t="s">
        <v>1159</v>
      </c>
      <c r="Q2230" s="9" t="s">
        <v>273</v>
      </c>
      <c r="R2230" s="9">
        <v>0</v>
      </c>
      <c r="S2230" s="9">
        <v>23</v>
      </c>
      <c r="U2230" s="9" t="s">
        <v>290</v>
      </c>
      <c r="X2230" s="9">
        <f>INDEX(SLA_Policy!$D$2:$D$5,MATCH(F2230,SLA_Policy!$A$2:$A$5,0))</f>
        <v>72</v>
      </c>
      <c r="Y2230" s="9" t="str">
        <f>IF(E2230="Cancelled","Excluded",IF(D2230="",IF((SLA_Policy!$B$8-B2230)*24&gt;X2230,"Open - Breached","Open - On Track"),IF((D2230-B2230)*24&lt;=X2230,"Met","Breached")))</f>
        <v>Met</v>
      </c>
    </row>
    <row r="2231" spans="1:25" x14ac:dyDescent="0.25">
      <c r="A2231" s="9" t="s">
        <v>4735</v>
      </c>
      <c r="B2231" s="23">
        <v>45993.507638888899</v>
      </c>
      <c r="C2231" s="23">
        <v>45993.509722222203</v>
      </c>
      <c r="D2231" s="23">
        <v>45994.329861111102</v>
      </c>
      <c r="E2231" s="9" t="s">
        <v>212</v>
      </c>
      <c r="F2231" s="9" t="s">
        <v>188</v>
      </c>
      <c r="G2231" s="9" t="s">
        <v>213</v>
      </c>
      <c r="H2231" s="9" t="s">
        <v>163</v>
      </c>
      <c r="I2231" s="9" t="s">
        <v>223</v>
      </c>
      <c r="J2231" s="9" t="s">
        <v>324</v>
      </c>
      <c r="K2231" s="9" t="s">
        <v>246</v>
      </c>
      <c r="L2231" s="9" t="s">
        <v>216</v>
      </c>
      <c r="M2231" s="9" t="s">
        <v>257</v>
      </c>
      <c r="N2231" s="9" t="s">
        <v>198</v>
      </c>
      <c r="O2231" s="9" t="s">
        <v>176</v>
      </c>
      <c r="P2231" s="9" t="s">
        <v>330</v>
      </c>
      <c r="Q2231" s="9" t="s">
        <v>219</v>
      </c>
      <c r="R2231" s="9">
        <v>0</v>
      </c>
      <c r="S2231" s="9">
        <v>46</v>
      </c>
      <c r="T2231" s="9" t="s">
        <v>136</v>
      </c>
      <c r="U2231" s="9" t="s">
        <v>230</v>
      </c>
      <c r="X2231" s="9">
        <f>INDEX(SLA_Policy!$D$2:$D$5,MATCH(F2231,SLA_Policy!$A$2:$A$5,0))</f>
        <v>72</v>
      </c>
      <c r="Y2231" s="9" t="str">
        <f>IF(E2231="Cancelled","Excluded",IF(D2231="",IF((SLA_Policy!$B$8-B2231)*24&gt;X2231,"Open - Breached","Open - On Track"),IF((D2231-B2231)*24&lt;=X2231,"Met","Breached")))</f>
        <v>Met</v>
      </c>
    </row>
    <row r="2232" spans="1:25" x14ac:dyDescent="0.25">
      <c r="A2232" s="9" t="s">
        <v>4736</v>
      </c>
      <c r="B2232" s="23">
        <v>45993.511805555601</v>
      </c>
      <c r="C2232" s="23">
        <v>45993.565972222197</v>
      </c>
      <c r="D2232" s="23">
        <v>45993.568055555603</v>
      </c>
      <c r="E2232" s="9" t="s">
        <v>212</v>
      </c>
      <c r="F2232" s="9" t="s">
        <v>188</v>
      </c>
      <c r="G2232" s="9" t="s">
        <v>213</v>
      </c>
      <c r="H2232" s="9" t="s">
        <v>167</v>
      </c>
      <c r="I2232" s="9" t="s">
        <v>362</v>
      </c>
      <c r="J2232" s="9" t="s">
        <v>374</v>
      </c>
      <c r="K2232" s="9" t="s">
        <v>225</v>
      </c>
      <c r="L2232" s="9" t="s">
        <v>351</v>
      </c>
      <c r="M2232" s="9" t="s">
        <v>4049</v>
      </c>
      <c r="N2232" s="9" t="s">
        <v>196</v>
      </c>
      <c r="O2232" s="9" t="s">
        <v>116</v>
      </c>
      <c r="P2232" s="9" t="s">
        <v>342</v>
      </c>
      <c r="Q2232" s="9" t="s">
        <v>219</v>
      </c>
      <c r="R2232" s="9">
        <v>0</v>
      </c>
      <c r="S2232" s="9">
        <v>30</v>
      </c>
      <c r="T2232" s="9" t="s">
        <v>136</v>
      </c>
      <c r="U2232" s="9" t="s">
        <v>248</v>
      </c>
      <c r="W2232" s="9">
        <v>5</v>
      </c>
      <c r="X2232" s="9">
        <f>INDEX(SLA_Policy!$D$2:$D$5,MATCH(F2232,SLA_Policy!$A$2:$A$5,0))</f>
        <v>72</v>
      </c>
      <c r="Y2232" s="9" t="str">
        <f>IF(E2232="Cancelled","Excluded",IF(D2232="",IF((SLA_Policy!$B$8-B2232)*24&gt;X2232,"Open - Breached","Open - On Track"),IF((D2232-B2232)*24&lt;=X2232,"Met","Breached")))</f>
        <v>Met</v>
      </c>
    </row>
    <row r="2233" spans="1:25" x14ac:dyDescent="0.25">
      <c r="A2233" s="9" t="s">
        <v>4737</v>
      </c>
      <c r="B2233" s="23">
        <v>45993.524305555598</v>
      </c>
      <c r="C2233" s="23">
        <v>45993.548611111102</v>
      </c>
      <c r="D2233" s="23">
        <v>45996.6118055556</v>
      </c>
      <c r="E2233" s="9" t="s">
        <v>212</v>
      </c>
      <c r="F2233" s="9" t="s">
        <v>188</v>
      </c>
      <c r="G2233" s="9" t="s">
        <v>236</v>
      </c>
      <c r="H2233" s="9" t="s">
        <v>161</v>
      </c>
      <c r="I2233" s="9" t="s">
        <v>237</v>
      </c>
      <c r="J2233" s="9" t="s">
        <v>3072</v>
      </c>
      <c r="K2233" s="9" t="s">
        <v>239</v>
      </c>
      <c r="L2233" s="9" t="s">
        <v>270</v>
      </c>
      <c r="M2233" s="9" t="s">
        <v>3479</v>
      </c>
      <c r="N2233" s="9" t="s">
        <v>197</v>
      </c>
      <c r="O2233" s="9" t="s">
        <v>177</v>
      </c>
      <c r="P2233" s="9" t="s">
        <v>241</v>
      </c>
      <c r="Q2233" s="9" t="s">
        <v>219</v>
      </c>
      <c r="R2233" s="9">
        <v>0</v>
      </c>
      <c r="S2233" s="9">
        <v>33</v>
      </c>
      <c r="U2233" s="9" t="s">
        <v>242</v>
      </c>
      <c r="X2233" s="9">
        <f>INDEX(SLA_Policy!$D$2:$D$5,MATCH(F2233,SLA_Policy!$A$2:$A$5,0))</f>
        <v>72</v>
      </c>
      <c r="Y2233" s="9" t="str">
        <f>IF(E2233="Cancelled","Excluded",IF(D2233="",IF((SLA_Policy!$B$8-B2233)*24&gt;X2233,"Open - Breached","Open - On Track"),IF((D2233-B2233)*24&lt;=X2233,"Met","Breached")))</f>
        <v>Breached</v>
      </c>
    </row>
    <row r="2234" spans="1:25" x14ac:dyDescent="0.25">
      <c r="A2234" s="9" t="s">
        <v>4738</v>
      </c>
      <c r="B2234" s="23">
        <v>45993.531944444498</v>
      </c>
      <c r="C2234" s="23">
        <v>45993.543055555601</v>
      </c>
      <c r="D2234" s="23">
        <v>45994.520138888904</v>
      </c>
      <c r="E2234" s="9" t="s">
        <v>212</v>
      </c>
      <c r="F2234" s="9" t="s">
        <v>189</v>
      </c>
      <c r="G2234" s="9" t="s">
        <v>236</v>
      </c>
      <c r="H2234" s="9" t="s">
        <v>161</v>
      </c>
      <c r="I2234" s="9" t="s">
        <v>237</v>
      </c>
      <c r="J2234" s="9" t="s">
        <v>1533</v>
      </c>
      <c r="K2234" s="9" t="s">
        <v>225</v>
      </c>
      <c r="L2234" s="9" t="s">
        <v>226</v>
      </c>
      <c r="M2234" s="9" t="s">
        <v>1959</v>
      </c>
      <c r="N2234" s="9" t="s">
        <v>198</v>
      </c>
      <c r="O2234" s="9" t="s">
        <v>177</v>
      </c>
      <c r="P2234" s="9" t="s">
        <v>942</v>
      </c>
      <c r="Q2234" s="9" t="s">
        <v>219</v>
      </c>
      <c r="R2234" s="9">
        <v>0</v>
      </c>
      <c r="S2234" s="9">
        <v>28</v>
      </c>
      <c r="U2234" s="9" t="s">
        <v>242</v>
      </c>
      <c r="X2234" s="9">
        <f>INDEX(SLA_Policy!$D$2:$D$5,MATCH(F2234,SLA_Policy!$A$2:$A$5,0))</f>
        <v>120</v>
      </c>
      <c r="Y2234" s="9" t="str">
        <f>IF(E2234="Cancelled","Excluded",IF(D2234="",IF((SLA_Policy!$B$8-B2234)*24&gt;X2234,"Open - Breached","Open - On Track"),IF((D2234-B2234)*24&lt;=X2234,"Met","Breached")))</f>
        <v>Met</v>
      </c>
    </row>
    <row r="2235" spans="1:25" x14ac:dyDescent="0.25">
      <c r="A2235" s="9" t="s">
        <v>4739</v>
      </c>
      <c r="B2235" s="23">
        <v>45993.542361111096</v>
      </c>
      <c r="C2235" s="23">
        <v>45993.601388888899</v>
      </c>
      <c r="D2235" s="23">
        <v>45995.422222222202</v>
      </c>
      <c r="E2235" s="9" t="s">
        <v>212</v>
      </c>
      <c r="F2235" s="9" t="s">
        <v>188</v>
      </c>
      <c r="G2235" s="9" t="s">
        <v>213</v>
      </c>
      <c r="H2235" s="9" t="s">
        <v>167</v>
      </c>
      <c r="I2235" s="9" t="s">
        <v>362</v>
      </c>
      <c r="J2235" s="9" t="s">
        <v>374</v>
      </c>
      <c r="K2235" s="9" t="s">
        <v>262</v>
      </c>
      <c r="L2235" s="9" t="s">
        <v>282</v>
      </c>
      <c r="M2235" s="9" t="s">
        <v>3106</v>
      </c>
      <c r="N2235" s="9" t="s">
        <v>196</v>
      </c>
      <c r="O2235" s="9" t="s">
        <v>180</v>
      </c>
      <c r="P2235" s="9" t="s">
        <v>278</v>
      </c>
      <c r="Q2235" s="9" t="s">
        <v>219</v>
      </c>
      <c r="R2235" s="9">
        <v>1</v>
      </c>
      <c r="S2235" s="9">
        <v>56</v>
      </c>
      <c r="U2235" s="9" t="s">
        <v>248</v>
      </c>
      <c r="X2235" s="9">
        <f>INDEX(SLA_Policy!$D$2:$D$5,MATCH(F2235,SLA_Policy!$A$2:$A$5,0))</f>
        <v>72</v>
      </c>
      <c r="Y2235" s="9" t="str">
        <f>IF(E2235="Cancelled","Excluded",IF(D2235="",IF((SLA_Policy!$B$8-B2235)*24&gt;X2235,"Open - Breached","Open - On Track"),IF((D2235-B2235)*24&lt;=X2235,"Met","Breached")))</f>
        <v>Met</v>
      </c>
    </row>
    <row r="2236" spans="1:25" x14ac:dyDescent="0.25">
      <c r="A2236" s="9" t="s">
        <v>4740</v>
      </c>
      <c r="B2236" s="23">
        <v>45993.545833333301</v>
      </c>
      <c r="C2236" s="23">
        <v>45993.59375</v>
      </c>
      <c r="D2236" s="23">
        <v>45994.403472222199</v>
      </c>
      <c r="E2236" s="9" t="s">
        <v>212</v>
      </c>
      <c r="F2236" s="9" t="s">
        <v>189</v>
      </c>
      <c r="G2236" s="9" t="s">
        <v>213</v>
      </c>
      <c r="H2236" s="9" t="s">
        <v>88</v>
      </c>
      <c r="I2236" s="9" t="s">
        <v>268</v>
      </c>
      <c r="J2236" s="9" t="s">
        <v>1908</v>
      </c>
      <c r="K2236" s="9" t="s">
        <v>246</v>
      </c>
      <c r="L2236" s="9" t="s">
        <v>311</v>
      </c>
      <c r="M2236" s="9" t="s">
        <v>1364</v>
      </c>
      <c r="N2236" s="9" t="s">
        <v>196</v>
      </c>
      <c r="O2236" s="9" t="s">
        <v>176</v>
      </c>
      <c r="P2236" s="9" t="s">
        <v>253</v>
      </c>
      <c r="Q2236" s="9" t="s">
        <v>219</v>
      </c>
      <c r="R2236" s="9">
        <v>0</v>
      </c>
      <c r="S2236" s="9">
        <v>28</v>
      </c>
      <c r="T2236" s="9" t="s">
        <v>220</v>
      </c>
      <c r="U2236" s="9" t="s">
        <v>230</v>
      </c>
      <c r="X2236" s="9">
        <f>INDEX(SLA_Policy!$D$2:$D$5,MATCH(F2236,SLA_Policy!$A$2:$A$5,0))</f>
        <v>120</v>
      </c>
      <c r="Y2236" s="9" t="str">
        <f>IF(E2236="Cancelled","Excluded",IF(D2236="",IF((SLA_Policy!$B$8-B2236)*24&gt;X2236,"Open - Breached","Open - On Track"),IF((D2236-B2236)*24&lt;=X2236,"Met","Breached")))</f>
        <v>Met</v>
      </c>
    </row>
    <row r="2237" spans="1:25" x14ac:dyDescent="0.25">
      <c r="A2237" s="9" t="s">
        <v>4741</v>
      </c>
      <c r="B2237" s="23">
        <v>45993.5534722222</v>
      </c>
      <c r="C2237" s="23">
        <v>45993.566666666702</v>
      </c>
      <c r="D2237" s="23">
        <v>45994.363888888904</v>
      </c>
      <c r="E2237" s="9" t="s">
        <v>212</v>
      </c>
      <c r="F2237" s="9" t="s">
        <v>188</v>
      </c>
      <c r="G2237" s="9" t="s">
        <v>236</v>
      </c>
      <c r="H2237" s="9" t="s">
        <v>161</v>
      </c>
      <c r="I2237" s="9" t="s">
        <v>237</v>
      </c>
      <c r="J2237" s="9" t="s">
        <v>1728</v>
      </c>
      <c r="K2237" s="9" t="s">
        <v>215</v>
      </c>
      <c r="L2237" s="9" t="s">
        <v>216</v>
      </c>
      <c r="M2237" s="9" t="s">
        <v>1906</v>
      </c>
      <c r="N2237" s="9" t="s">
        <v>199</v>
      </c>
      <c r="O2237" s="9" t="s">
        <v>177</v>
      </c>
      <c r="P2237" s="9" t="s">
        <v>300</v>
      </c>
      <c r="Q2237" s="9" t="s">
        <v>219</v>
      </c>
      <c r="R2237" s="9">
        <v>0</v>
      </c>
      <c r="S2237" s="9">
        <v>15</v>
      </c>
      <c r="U2237" s="9" t="s">
        <v>242</v>
      </c>
      <c r="X2237" s="9">
        <f>INDEX(SLA_Policy!$D$2:$D$5,MATCH(F2237,SLA_Policy!$A$2:$A$5,0))</f>
        <v>72</v>
      </c>
      <c r="Y2237" s="9" t="str">
        <f>IF(E2237="Cancelled","Excluded",IF(D2237="",IF((SLA_Policy!$B$8-B2237)*24&gt;X2237,"Open - Breached","Open - On Track"),IF((D2237-B2237)*24&lt;=X2237,"Met","Breached")))</f>
        <v>Met</v>
      </c>
    </row>
    <row r="2238" spans="1:25" x14ac:dyDescent="0.25">
      <c r="A2238" s="9" t="s">
        <v>4742</v>
      </c>
      <c r="B2238" s="23">
        <v>45993.578472222202</v>
      </c>
      <c r="C2238" s="23">
        <v>45993.579861111102</v>
      </c>
      <c r="D2238" s="23">
        <v>45993.740277777797</v>
      </c>
      <c r="E2238" s="9" t="s">
        <v>212</v>
      </c>
      <c r="F2238" s="9" t="s">
        <v>188</v>
      </c>
      <c r="G2238" s="9" t="s">
        <v>236</v>
      </c>
      <c r="H2238" s="9" t="s">
        <v>163</v>
      </c>
      <c r="I2238" s="9" t="s">
        <v>327</v>
      </c>
      <c r="J2238" s="9" t="s">
        <v>4307</v>
      </c>
      <c r="K2238" s="9" t="s">
        <v>246</v>
      </c>
      <c r="L2238" s="9" t="s">
        <v>216</v>
      </c>
      <c r="M2238" s="9" t="s">
        <v>1316</v>
      </c>
      <c r="N2238" s="9" t="s">
        <v>199</v>
      </c>
      <c r="O2238" s="9" t="s">
        <v>176</v>
      </c>
      <c r="P2238" s="9" t="s">
        <v>570</v>
      </c>
      <c r="Q2238" s="9" t="s">
        <v>219</v>
      </c>
      <c r="R2238" s="9">
        <v>0</v>
      </c>
      <c r="S2238" s="9">
        <v>16</v>
      </c>
      <c r="U2238" s="9" t="s">
        <v>242</v>
      </c>
      <c r="X2238" s="9">
        <f>INDEX(SLA_Policy!$D$2:$D$5,MATCH(F2238,SLA_Policy!$A$2:$A$5,0))</f>
        <v>72</v>
      </c>
      <c r="Y2238" s="9" t="str">
        <f>IF(E2238="Cancelled","Excluded",IF(D2238="",IF((SLA_Policy!$B$8-B2238)*24&gt;X2238,"Open - Breached","Open - On Track"),IF((D2238-B2238)*24&lt;=X2238,"Met","Breached")))</f>
        <v>Met</v>
      </c>
    </row>
    <row r="2239" spans="1:25" x14ac:dyDescent="0.25">
      <c r="A2239" s="9" t="s">
        <v>4743</v>
      </c>
      <c r="B2239" s="23">
        <v>45993.5805555556</v>
      </c>
      <c r="C2239" s="23">
        <v>45993.637499999997</v>
      </c>
      <c r="D2239" s="23">
        <v>45994.425694444399</v>
      </c>
      <c r="E2239" s="9" t="s">
        <v>212</v>
      </c>
      <c r="F2239" s="9" t="s">
        <v>188</v>
      </c>
      <c r="G2239" s="9" t="s">
        <v>213</v>
      </c>
      <c r="H2239" s="9" t="s">
        <v>163</v>
      </c>
      <c r="I2239" s="9" t="s">
        <v>405</v>
      </c>
      <c r="J2239" s="9" t="s">
        <v>1300</v>
      </c>
      <c r="K2239" s="9" t="s">
        <v>303</v>
      </c>
      <c r="L2239" s="9" t="s">
        <v>282</v>
      </c>
      <c r="M2239" s="9" t="s">
        <v>2714</v>
      </c>
      <c r="N2239" s="9" t="s">
        <v>196</v>
      </c>
      <c r="O2239" s="9" t="s">
        <v>176</v>
      </c>
      <c r="P2239" s="9" t="s">
        <v>330</v>
      </c>
      <c r="Q2239" s="9" t="s">
        <v>219</v>
      </c>
      <c r="R2239" s="9">
        <v>0</v>
      </c>
      <c r="S2239" s="9">
        <v>8</v>
      </c>
      <c r="U2239" s="9" t="s">
        <v>230</v>
      </c>
      <c r="X2239" s="9">
        <f>INDEX(SLA_Policy!$D$2:$D$5,MATCH(F2239,SLA_Policy!$A$2:$A$5,0))</f>
        <v>72</v>
      </c>
      <c r="Y2239" s="9" t="str">
        <f>IF(E2239="Cancelled","Excluded",IF(D2239="",IF((SLA_Policy!$B$8-B2239)*24&gt;X2239,"Open - Breached","Open - On Track"),IF((D2239-B2239)*24&lt;=X2239,"Met","Breached")))</f>
        <v>Met</v>
      </c>
    </row>
    <row r="2240" spans="1:25" x14ac:dyDescent="0.25">
      <c r="A2240" s="9" t="s">
        <v>4744</v>
      </c>
      <c r="B2240" s="23">
        <v>45993.581944444399</v>
      </c>
      <c r="C2240" s="23">
        <v>45993.65</v>
      </c>
      <c r="D2240" s="23">
        <v>45994.370138888902</v>
      </c>
      <c r="E2240" s="9" t="s">
        <v>212</v>
      </c>
      <c r="F2240" s="9" t="s">
        <v>188</v>
      </c>
      <c r="G2240" s="9" t="s">
        <v>236</v>
      </c>
      <c r="H2240" s="9" t="s">
        <v>161</v>
      </c>
      <c r="I2240" s="9" t="s">
        <v>237</v>
      </c>
      <c r="J2240" s="9" t="s">
        <v>3511</v>
      </c>
      <c r="K2240" s="9" t="s">
        <v>246</v>
      </c>
      <c r="L2240" s="9" t="s">
        <v>216</v>
      </c>
      <c r="M2240" s="9" t="s">
        <v>1316</v>
      </c>
      <c r="N2240" s="9" t="s">
        <v>196</v>
      </c>
      <c r="O2240" s="9" t="s">
        <v>177</v>
      </c>
      <c r="P2240" s="9" t="s">
        <v>241</v>
      </c>
      <c r="Q2240" s="9" t="s">
        <v>219</v>
      </c>
      <c r="R2240" s="9">
        <v>0</v>
      </c>
      <c r="S2240" s="9">
        <v>25</v>
      </c>
      <c r="U2240" s="9" t="s">
        <v>242</v>
      </c>
      <c r="X2240" s="9">
        <f>INDEX(SLA_Policy!$D$2:$D$5,MATCH(F2240,SLA_Policy!$A$2:$A$5,0))</f>
        <v>72</v>
      </c>
      <c r="Y2240" s="9" t="str">
        <f>IF(E2240="Cancelled","Excluded",IF(D2240="",IF((SLA_Policy!$B$8-B2240)*24&gt;X2240,"Open - Breached","Open - On Track"),IF((D2240-B2240)*24&lt;=X2240,"Met","Breached")))</f>
        <v>Met</v>
      </c>
    </row>
    <row r="2241" spans="1:25" x14ac:dyDescent="0.25">
      <c r="A2241" s="9" t="s">
        <v>4745</v>
      </c>
      <c r="B2241" s="23">
        <v>45993.634722222203</v>
      </c>
      <c r="C2241" s="23">
        <v>45993.635416666701</v>
      </c>
      <c r="D2241" s="23">
        <v>45994.572222222203</v>
      </c>
      <c r="E2241" s="9" t="s">
        <v>212</v>
      </c>
      <c r="F2241" s="9" t="s">
        <v>188</v>
      </c>
      <c r="G2241" s="9" t="s">
        <v>213</v>
      </c>
      <c r="H2241" s="9" t="s">
        <v>163</v>
      </c>
      <c r="I2241" s="9" t="s">
        <v>223</v>
      </c>
      <c r="J2241" s="9" t="s">
        <v>1366</v>
      </c>
      <c r="K2241" s="9" t="s">
        <v>262</v>
      </c>
      <c r="L2241" s="9" t="s">
        <v>311</v>
      </c>
      <c r="M2241" s="9" t="s">
        <v>3618</v>
      </c>
      <c r="N2241" s="9" t="s">
        <v>198</v>
      </c>
      <c r="O2241" s="9" t="s">
        <v>176</v>
      </c>
      <c r="P2241" s="9" t="s">
        <v>228</v>
      </c>
      <c r="Q2241" s="9" t="s">
        <v>219</v>
      </c>
      <c r="R2241" s="9">
        <v>0</v>
      </c>
      <c r="S2241" s="9">
        <v>75</v>
      </c>
      <c r="T2241" s="9" t="s">
        <v>136</v>
      </c>
      <c r="U2241" s="9" t="s">
        <v>230</v>
      </c>
      <c r="X2241" s="9">
        <f>INDEX(SLA_Policy!$D$2:$D$5,MATCH(F2241,SLA_Policy!$A$2:$A$5,0))</f>
        <v>72</v>
      </c>
      <c r="Y2241" s="9" t="str">
        <f>IF(E2241="Cancelled","Excluded",IF(D2241="",IF((SLA_Policy!$B$8-B2241)*24&gt;X2241,"Open - Breached","Open - On Track"),IF((D2241-B2241)*24&lt;=X2241,"Met","Breached")))</f>
        <v>Met</v>
      </c>
    </row>
    <row r="2242" spans="1:25" x14ac:dyDescent="0.25">
      <c r="A2242" s="9" t="s">
        <v>4746</v>
      </c>
      <c r="B2242" s="23">
        <v>45993.646527777797</v>
      </c>
      <c r="C2242" s="23">
        <v>45994.327083333301</v>
      </c>
      <c r="D2242" s="23">
        <v>45994.345138888901</v>
      </c>
      <c r="E2242" s="9" t="s">
        <v>212</v>
      </c>
      <c r="F2242" s="9" t="s">
        <v>189</v>
      </c>
      <c r="G2242" s="9" t="s">
        <v>236</v>
      </c>
      <c r="H2242" s="9" t="s">
        <v>161</v>
      </c>
      <c r="I2242" s="9" t="s">
        <v>505</v>
      </c>
      <c r="J2242" s="9" t="s">
        <v>2460</v>
      </c>
      <c r="K2242" s="9" t="s">
        <v>246</v>
      </c>
      <c r="L2242" s="9" t="s">
        <v>311</v>
      </c>
      <c r="M2242" s="9" t="s">
        <v>3219</v>
      </c>
      <c r="N2242" s="9" t="s">
        <v>196</v>
      </c>
      <c r="O2242" s="9" t="s">
        <v>177</v>
      </c>
      <c r="P2242" s="9" t="s">
        <v>457</v>
      </c>
      <c r="Q2242" s="9" t="s">
        <v>219</v>
      </c>
      <c r="R2242" s="9">
        <v>0</v>
      </c>
      <c r="S2242" s="9">
        <v>23</v>
      </c>
      <c r="U2242" s="9" t="s">
        <v>242</v>
      </c>
      <c r="W2242" s="9">
        <v>5</v>
      </c>
      <c r="X2242" s="9">
        <f>INDEX(SLA_Policy!$D$2:$D$5,MATCH(F2242,SLA_Policy!$A$2:$A$5,0))</f>
        <v>120</v>
      </c>
      <c r="Y2242" s="9" t="str">
        <f>IF(E2242="Cancelled","Excluded",IF(D2242="",IF((SLA_Policy!$B$8-B2242)*24&gt;X2242,"Open - Breached","Open - On Track"),IF((D2242-B2242)*24&lt;=X2242,"Met","Breached")))</f>
        <v>Met</v>
      </c>
    </row>
    <row r="2243" spans="1:25" x14ac:dyDescent="0.25">
      <c r="A2243" s="9" t="s">
        <v>4747</v>
      </c>
      <c r="B2243" s="23">
        <v>45993.653472222199</v>
      </c>
      <c r="C2243" s="23">
        <v>45993.670833333301</v>
      </c>
      <c r="D2243" s="23">
        <v>45993.8972222222</v>
      </c>
      <c r="E2243" s="9" t="s">
        <v>212</v>
      </c>
      <c r="F2243" s="9" t="s">
        <v>187</v>
      </c>
      <c r="G2243" s="9" t="s">
        <v>213</v>
      </c>
      <c r="H2243" s="9" t="s">
        <v>162</v>
      </c>
      <c r="I2243" s="9" t="s">
        <v>345</v>
      </c>
      <c r="J2243" s="9" t="s">
        <v>794</v>
      </c>
      <c r="K2243" s="9" t="s">
        <v>246</v>
      </c>
      <c r="L2243" s="9" t="s">
        <v>311</v>
      </c>
      <c r="M2243" s="9" t="s">
        <v>2617</v>
      </c>
      <c r="N2243" s="9" t="s">
        <v>197</v>
      </c>
      <c r="O2243" s="9" t="s">
        <v>179</v>
      </c>
      <c r="P2243" s="9" t="s">
        <v>337</v>
      </c>
      <c r="Q2243" s="9" t="s">
        <v>273</v>
      </c>
      <c r="R2243" s="9">
        <v>0</v>
      </c>
      <c r="S2243" s="9">
        <v>23</v>
      </c>
      <c r="U2243" s="9" t="s">
        <v>266</v>
      </c>
      <c r="X2243" s="9">
        <f>INDEX(SLA_Policy!$D$2:$D$5,MATCH(F2243,SLA_Policy!$A$2:$A$5,0))</f>
        <v>8</v>
      </c>
      <c r="Y2243" s="9" t="str">
        <f>IF(E2243="Cancelled","Excluded",IF(D2243="",IF((SLA_Policy!$B$8-B2243)*24&gt;X2243,"Open - Breached","Open - On Track"),IF((D2243-B2243)*24&lt;=X2243,"Met","Breached")))</f>
        <v>Met</v>
      </c>
    </row>
    <row r="2244" spans="1:25" x14ac:dyDescent="0.25">
      <c r="A2244" s="9" t="s">
        <v>4748</v>
      </c>
      <c r="B2244" s="23">
        <v>45993.661111111098</v>
      </c>
      <c r="C2244" s="23">
        <v>45993.694444444503</v>
      </c>
      <c r="D2244" s="23">
        <v>45993.718055555597</v>
      </c>
      <c r="E2244" s="9" t="s">
        <v>212</v>
      </c>
      <c r="F2244" s="9" t="s">
        <v>188</v>
      </c>
      <c r="G2244" s="9" t="s">
        <v>213</v>
      </c>
      <c r="H2244" s="9" t="s">
        <v>161</v>
      </c>
      <c r="I2244" s="9" t="s">
        <v>454</v>
      </c>
      <c r="J2244" s="9" t="s">
        <v>3498</v>
      </c>
      <c r="K2244" s="9" t="s">
        <v>303</v>
      </c>
      <c r="L2244" s="9" t="s">
        <v>104</v>
      </c>
      <c r="M2244" s="9" t="s">
        <v>4749</v>
      </c>
      <c r="N2244" s="9" t="s">
        <v>197</v>
      </c>
      <c r="O2244" s="9" t="s">
        <v>177</v>
      </c>
      <c r="P2244" s="9" t="s">
        <v>457</v>
      </c>
      <c r="Q2244" s="9" t="s">
        <v>219</v>
      </c>
      <c r="R2244" s="9">
        <v>0</v>
      </c>
      <c r="S2244" s="9">
        <v>8</v>
      </c>
      <c r="U2244" s="9" t="s">
        <v>266</v>
      </c>
      <c r="X2244" s="9">
        <f>INDEX(SLA_Policy!$D$2:$D$5,MATCH(F2244,SLA_Policy!$A$2:$A$5,0))</f>
        <v>72</v>
      </c>
      <c r="Y2244" s="9" t="str">
        <f>IF(E2244="Cancelled","Excluded",IF(D2244="",IF((SLA_Policy!$B$8-B2244)*24&gt;X2244,"Open - Breached","Open - On Track"),IF((D2244-B2244)*24&lt;=X2244,"Met","Breached")))</f>
        <v>Met</v>
      </c>
    </row>
    <row r="2245" spans="1:25" x14ac:dyDescent="0.25">
      <c r="A2245" s="9" t="s">
        <v>4750</v>
      </c>
      <c r="B2245" s="23">
        <v>45993.688888888901</v>
      </c>
      <c r="C2245" s="23">
        <v>45993.697916666701</v>
      </c>
      <c r="D2245" s="23">
        <v>45994.390277777798</v>
      </c>
      <c r="E2245" s="9" t="s">
        <v>212</v>
      </c>
      <c r="F2245" s="9" t="s">
        <v>188</v>
      </c>
      <c r="G2245" s="9" t="s">
        <v>213</v>
      </c>
      <c r="H2245" s="9" t="s">
        <v>162</v>
      </c>
      <c r="I2245" s="9" t="s">
        <v>416</v>
      </c>
      <c r="J2245" s="9" t="s">
        <v>4751</v>
      </c>
      <c r="K2245" s="9" t="s">
        <v>246</v>
      </c>
      <c r="L2245" s="9" t="s">
        <v>311</v>
      </c>
      <c r="M2245" s="9" t="s">
        <v>3010</v>
      </c>
      <c r="N2245" s="9" t="s">
        <v>198</v>
      </c>
      <c r="O2245" s="9" t="s">
        <v>179</v>
      </c>
      <c r="P2245" s="9" t="s">
        <v>313</v>
      </c>
      <c r="Q2245" s="9" t="s">
        <v>219</v>
      </c>
      <c r="R2245" s="9">
        <v>0</v>
      </c>
      <c r="S2245" s="9">
        <v>23</v>
      </c>
      <c r="U2245" s="9" t="s">
        <v>290</v>
      </c>
      <c r="X2245" s="9">
        <f>INDEX(SLA_Policy!$D$2:$D$5,MATCH(F2245,SLA_Policy!$A$2:$A$5,0))</f>
        <v>72</v>
      </c>
      <c r="Y2245" s="9" t="str">
        <f>IF(E2245="Cancelled","Excluded",IF(D2245="",IF((SLA_Policy!$B$8-B2245)*24&gt;X2245,"Open - Breached","Open - On Track"),IF((D2245-B2245)*24&lt;=X2245,"Met","Breached")))</f>
        <v>Met</v>
      </c>
    </row>
    <row r="2246" spans="1:25" x14ac:dyDescent="0.25">
      <c r="A2246" s="9" t="s">
        <v>4752</v>
      </c>
      <c r="B2246" s="23">
        <v>45993.731249999997</v>
      </c>
      <c r="C2246" s="23">
        <v>45993.75</v>
      </c>
      <c r="D2246" s="23">
        <v>45994.5131944444</v>
      </c>
      <c r="E2246" s="9" t="s">
        <v>212</v>
      </c>
      <c r="F2246" s="9" t="s">
        <v>189</v>
      </c>
      <c r="G2246" s="9" t="s">
        <v>236</v>
      </c>
      <c r="H2246" s="9" t="s">
        <v>161</v>
      </c>
      <c r="I2246" s="9" t="s">
        <v>505</v>
      </c>
      <c r="J2246" s="9" t="s">
        <v>506</v>
      </c>
      <c r="K2246" s="9" t="s">
        <v>246</v>
      </c>
      <c r="L2246" s="9" t="s">
        <v>270</v>
      </c>
      <c r="M2246" s="9" t="s">
        <v>4753</v>
      </c>
      <c r="N2246" s="9" t="s">
        <v>198</v>
      </c>
      <c r="O2246" s="9" t="s">
        <v>177</v>
      </c>
      <c r="P2246" s="9" t="s">
        <v>300</v>
      </c>
      <c r="Q2246" s="9" t="s">
        <v>219</v>
      </c>
      <c r="R2246" s="9">
        <v>0</v>
      </c>
      <c r="S2246" s="9">
        <v>29</v>
      </c>
      <c r="U2246" s="9" t="s">
        <v>242</v>
      </c>
      <c r="X2246" s="9">
        <f>INDEX(SLA_Policy!$D$2:$D$5,MATCH(F2246,SLA_Policy!$A$2:$A$5,0))</f>
        <v>120</v>
      </c>
      <c r="Y2246" s="9" t="str">
        <f>IF(E2246="Cancelled","Excluded",IF(D2246="",IF((SLA_Policy!$B$8-B2246)*24&gt;X2246,"Open - Breached","Open - On Track"),IF((D2246-B2246)*24&lt;=X2246,"Met","Breached")))</f>
        <v>Met</v>
      </c>
    </row>
    <row r="2247" spans="1:25" x14ac:dyDescent="0.25">
      <c r="A2247" s="9" t="s">
        <v>4754</v>
      </c>
      <c r="B2247" s="23">
        <v>45993.734027777798</v>
      </c>
      <c r="C2247" s="23">
        <v>45994.3618055556</v>
      </c>
      <c r="D2247" s="23">
        <v>45996.679861111101</v>
      </c>
      <c r="E2247" s="9" t="s">
        <v>212</v>
      </c>
      <c r="F2247" s="9" t="s">
        <v>189</v>
      </c>
      <c r="G2247" s="9" t="s">
        <v>236</v>
      </c>
      <c r="H2247" s="9" t="s">
        <v>163</v>
      </c>
      <c r="I2247" s="9" t="s">
        <v>327</v>
      </c>
      <c r="J2247" s="9" t="s">
        <v>4755</v>
      </c>
      <c r="K2247" s="9" t="s">
        <v>246</v>
      </c>
      <c r="L2247" s="9" t="s">
        <v>311</v>
      </c>
      <c r="M2247" s="9" t="s">
        <v>3010</v>
      </c>
      <c r="N2247" s="9" t="s">
        <v>196</v>
      </c>
      <c r="O2247" s="9" t="s">
        <v>176</v>
      </c>
      <c r="P2247" s="9" t="s">
        <v>570</v>
      </c>
      <c r="Q2247" s="9" t="s">
        <v>219</v>
      </c>
      <c r="R2247" s="9">
        <v>0</v>
      </c>
      <c r="S2247" s="9">
        <v>37</v>
      </c>
      <c r="U2247" s="9" t="s">
        <v>242</v>
      </c>
      <c r="X2247" s="9">
        <f>INDEX(SLA_Policy!$D$2:$D$5,MATCH(F2247,SLA_Policy!$A$2:$A$5,0))</f>
        <v>120</v>
      </c>
      <c r="Y2247" s="9" t="str">
        <f>IF(E2247="Cancelled","Excluded",IF(D2247="",IF((SLA_Policy!$B$8-B2247)*24&gt;X2247,"Open - Breached","Open - On Track"),IF((D2247-B2247)*24&lt;=X2247,"Met","Breached")))</f>
        <v>Met</v>
      </c>
    </row>
    <row r="2248" spans="1:25" x14ac:dyDescent="0.25">
      <c r="A2248" s="9" t="s">
        <v>4756</v>
      </c>
      <c r="B2248" s="23">
        <v>45994.296527777798</v>
      </c>
      <c r="C2248" s="23">
        <v>45994.347222222197</v>
      </c>
      <c r="D2248" s="23">
        <v>45994.409027777801</v>
      </c>
      <c r="E2248" s="9" t="s">
        <v>212</v>
      </c>
      <c r="F2248" s="9" t="s">
        <v>188</v>
      </c>
      <c r="G2248" s="9" t="s">
        <v>213</v>
      </c>
      <c r="H2248" s="9" t="s">
        <v>161</v>
      </c>
      <c r="I2248" s="9" t="s">
        <v>389</v>
      </c>
      <c r="J2248" s="9" t="s">
        <v>3340</v>
      </c>
      <c r="K2248" s="9" t="s">
        <v>215</v>
      </c>
      <c r="L2248" s="9" t="s">
        <v>226</v>
      </c>
      <c r="M2248" s="9" t="s">
        <v>4757</v>
      </c>
      <c r="N2248" s="9" t="s">
        <v>197</v>
      </c>
      <c r="O2248" s="9" t="s">
        <v>116</v>
      </c>
      <c r="P2248" s="9" t="s">
        <v>551</v>
      </c>
      <c r="Q2248" s="9" t="s">
        <v>219</v>
      </c>
      <c r="R2248" s="9">
        <v>0</v>
      </c>
      <c r="S2248" s="9">
        <v>6</v>
      </c>
      <c r="U2248" s="9" t="s">
        <v>221</v>
      </c>
      <c r="X2248" s="9">
        <f>INDEX(SLA_Policy!$D$2:$D$5,MATCH(F2248,SLA_Policy!$A$2:$A$5,0))</f>
        <v>72</v>
      </c>
      <c r="Y2248" s="9" t="str">
        <f>IF(E2248="Cancelled","Excluded",IF(D2248="",IF((SLA_Policy!$B$8-B2248)*24&gt;X2248,"Open - Breached","Open - On Track"),IF((D2248-B2248)*24&lt;=X2248,"Met","Breached")))</f>
        <v>Met</v>
      </c>
    </row>
    <row r="2249" spans="1:25" x14ac:dyDescent="0.25">
      <c r="A2249" s="9" t="s">
        <v>4758</v>
      </c>
      <c r="B2249" s="23">
        <v>45994.336111111101</v>
      </c>
      <c r="C2249" s="23">
        <v>45994.339583333298</v>
      </c>
      <c r="D2249" s="23">
        <v>45995.374305555597</v>
      </c>
      <c r="E2249" s="9" t="s">
        <v>212</v>
      </c>
      <c r="F2249" s="9" t="s">
        <v>188</v>
      </c>
      <c r="G2249" s="9" t="s">
        <v>236</v>
      </c>
      <c r="H2249" s="9" t="s">
        <v>167</v>
      </c>
      <c r="I2249" s="9" t="s">
        <v>255</v>
      </c>
      <c r="J2249" s="9" t="s">
        <v>2304</v>
      </c>
      <c r="K2249" s="9" t="s">
        <v>246</v>
      </c>
      <c r="L2249" s="9" t="s">
        <v>282</v>
      </c>
      <c r="M2249" s="9" t="s">
        <v>2172</v>
      </c>
      <c r="N2249" s="9" t="s">
        <v>198</v>
      </c>
      <c r="O2249" s="9" t="s">
        <v>180</v>
      </c>
      <c r="P2249" s="9" t="s">
        <v>278</v>
      </c>
      <c r="Q2249" s="9" t="s">
        <v>219</v>
      </c>
      <c r="R2249" s="9">
        <v>0</v>
      </c>
      <c r="S2249" s="9">
        <v>42</v>
      </c>
      <c r="U2249" s="9" t="s">
        <v>242</v>
      </c>
      <c r="X2249" s="9">
        <f>INDEX(SLA_Policy!$D$2:$D$5,MATCH(F2249,SLA_Policy!$A$2:$A$5,0))</f>
        <v>72</v>
      </c>
      <c r="Y2249" s="9" t="str">
        <f>IF(E2249="Cancelled","Excluded",IF(D2249="",IF((SLA_Policy!$B$8-B2249)*24&gt;X2249,"Open - Breached","Open - On Track"),IF((D2249-B2249)*24&lt;=X2249,"Met","Breached")))</f>
        <v>Met</v>
      </c>
    </row>
    <row r="2250" spans="1:25" x14ac:dyDescent="0.25">
      <c r="A2250" s="9" t="s">
        <v>4759</v>
      </c>
      <c r="B2250" s="23">
        <v>45994.336805555598</v>
      </c>
      <c r="C2250" s="23">
        <v>45994.402777777803</v>
      </c>
      <c r="D2250" s="23">
        <v>45996.372916666704</v>
      </c>
      <c r="E2250" s="9" t="s">
        <v>212</v>
      </c>
      <c r="F2250" s="9" t="s">
        <v>189</v>
      </c>
      <c r="G2250" s="9" t="s">
        <v>236</v>
      </c>
      <c r="H2250" s="9" t="s">
        <v>167</v>
      </c>
      <c r="I2250" s="9" t="s">
        <v>255</v>
      </c>
      <c r="J2250" s="9" t="s">
        <v>4760</v>
      </c>
      <c r="K2250" s="9" t="s">
        <v>246</v>
      </c>
      <c r="L2250" s="9" t="s">
        <v>104</v>
      </c>
      <c r="M2250" s="9" t="s">
        <v>1449</v>
      </c>
      <c r="N2250" s="9" t="s">
        <v>196</v>
      </c>
      <c r="O2250" s="9" t="s">
        <v>176</v>
      </c>
      <c r="P2250" s="9" t="s">
        <v>253</v>
      </c>
      <c r="Q2250" s="9" t="s">
        <v>219</v>
      </c>
      <c r="R2250" s="9">
        <v>0</v>
      </c>
      <c r="S2250" s="9">
        <v>21</v>
      </c>
      <c r="U2250" s="9" t="s">
        <v>242</v>
      </c>
      <c r="X2250" s="9">
        <f>INDEX(SLA_Policy!$D$2:$D$5,MATCH(F2250,SLA_Policy!$A$2:$A$5,0))</f>
        <v>120</v>
      </c>
      <c r="Y2250" s="9" t="str">
        <f>IF(E2250="Cancelled","Excluded",IF(D2250="",IF((SLA_Policy!$B$8-B2250)*24&gt;X2250,"Open - Breached","Open - On Track"),IF((D2250-B2250)*24&lt;=X2250,"Met","Breached")))</f>
        <v>Met</v>
      </c>
    </row>
    <row r="2251" spans="1:25" x14ac:dyDescent="0.25">
      <c r="A2251" s="9" t="s">
        <v>4761</v>
      </c>
      <c r="B2251" s="23">
        <v>45994.344444444498</v>
      </c>
      <c r="C2251" s="23">
        <v>45994.559722222199</v>
      </c>
      <c r="D2251" s="23">
        <v>45996.370138888902</v>
      </c>
      <c r="E2251" s="9" t="s">
        <v>212</v>
      </c>
      <c r="F2251" s="9" t="s">
        <v>189</v>
      </c>
      <c r="G2251" s="9" t="s">
        <v>213</v>
      </c>
      <c r="H2251" s="9" t="s">
        <v>167</v>
      </c>
      <c r="I2251" s="9" t="s">
        <v>536</v>
      </c>
      <c r="J2251" s="9" t="s">
        <v>4762</v>
      </c>
      <c r="K2251" s="9" t="s">
        <v>303</v>
      </c>
      <c r="L2251" s="9" t="s">
        <v>226</v>
      </c>
      <c r="M2251" s="9" t="s">
        <v>654</v>
      </c>
      <c r="N2251" s="9" t="s">
        <v>197</v>
      </c>
      <c r="O2251" s="9" t="s">
        <v>180</v>
      </c>
      <c r="P2251" s="9" t="s">
        <v>318</v>
      </c>
      <c r="Q2251" s="9" t="s">
        <v>219</v>
      </c>
      <c r="R2251" s="9">
        <v>0</v>
      </c>
      <c r="S2251" s="9">
        <v>30</v>
      </c>
      <c r="T2251" s="9" t="s">
        <v>136</v>
      </c>
      <c r="U2251" s="9" t="s">
        <v>266</v>
      </c>
      <c r="X2251" s="9">
        <f>INDEX(SLA_Policy!$D$2:$D$5,MATCH(F2251,SLA_Policy!$A$2:$A$5,0))</f>
        <v>120</v>
      </c>
      <c r="Y2251" s="9" t="str">
        <f>IF(E2251="Cancelled","Excluded",IF(D2251="",IF((SLA_Policy!$B$8-B2251)*24&gt;X2251,"Open - Breached","Open - On Track"),IF((D2251-B2251)*24&lt;=X2251,"Met","Breached")))</f>
        <v>Met</v>
      </c>
    </row>
    <row r="2252" spans="1:25" x14ac:dyDescent="0.25">
      <c r="A2252" s="9" t="s">
        <v>4763</v>
      </c>
      <c r="B2252" s="23">
        <v>45994.382638888899</v>
      </c>
      <c r="C2252" s="23">
        <v>45994.405555555597</v>
      </c>
      <c r="D2252" s="23">
        <v>45994.559027777803</v>
      </c>
      <c r="E2252" s="9" t="s">
        <v>212</v>
      </c>
      <c r="F2252" s="9" t="s">
        <v>187</v>
      </c>
      <c r="G2252" s="9" t="s">
        <v>213</v>
      </c>
      <c r="H2252" s="9" t="s">
        <v>162</v>
      </c>
      <c r="I2252" s="9" t="s">
        <v>244</v>
      </c>
      <c r="J2252" s="9" t="s">
        <v>4764</v>
      </c>
      <c r="K2252" s="9" t="s">
        <v>239</v>
      </c>
      <c r="L2252" s="9" t="s">
        <v>351</v>
      </c>
      <c r="M2252" s="9" t="s">
        <v>1123</v>
      </c>
      <c r="N2252" s="9" t="s">
        <v>196</v>
      </c>
      <c r="O2252" s="9" t="s">
        <v>116</v>
      </c>
      <c r="P2252" s="9" t="s">
        <v>525</v>
      </c>
      <c r="Q2252" s="9" t="s">
        <v>219</v>
      </c>
      <c r="R2252" s="9">
        <v>0</v>
      </c>
      <c r="S2252" s="9">
        <v>22</v>
      </c>
      <c r="U2252" s="9" t="s">
        <v>266</v>
      </c>
      <c r="X2252" s="9">
        <f>INDEX(SLA_Policy!$D$2:$D$5,MATCH(F2252,SLA_Policy!$A$2:$A$5,0))</f>
        <v>8</v>
      </c>
      <c r="Y2252" s="9" t="str">
        <f>IF(E2252="Cancelled","Excluded",IF(D2252="",IF((SLA_Policy!$B$8-B2252)*24&gt;X2252,"Open - Breached","Open - On Track"),IF((D2252-B2252)*24&lt;=X2252,"Met","Breached")))</f>
        <v>Met</v>
      </c>
    </row>
    <row r="2253" spans="1:25" x14ac:dyDescent="0.25">
      <c r="A2253" s="9" t="s">
        <v>4765</v>
      </c>
      <c r="B2253" s="23">
        <v>45994.386805555601</v>
      </c>
      <c r="C2253" s="23">
        <v>45994.425694444399</v>
      </c>
      <c r="D2253" s="23">
        <v>45994.597222222197</v>
      </c>
      <c r="E2253" s="9" t="s">
        <v>212</v>
      </c>
      <c r="F2253" s="9" t="s">
        <v>189</v>
      </c>
      <c r="G2253" s="9" t="s">
        <v>213</v>
      </c>
      <c r="H2253" s="9" t="s">
        <v>161</v>
      </c>
      <c r="I2253" s="9" t="s">
        <v>454</v>
      </c>
      <c r="J2253" s="9" t="s">
        <v>4766</v>
      </c>
      <c r="K2253" s="9" t="s">
        <v>246</v>
      </c>
      <c r="L2253" s="9" t="s">
        <v>104</v>
      </c>
      <c r="M2253" s="9" t="s">
        <v>1398</v>
      </c>
      <c r="N2253" s="9" t="s">
        <v>196</v>
      </c>
      <c r="O2253" s="9" t="s">
        <v>116</v>
      </c>
      <c r="P2253" s="9" t="s">
        <v>258</v>
      </c>
      <c r="Q2253" s="9" t="s">
        <v>219</v>
      </c>
      <c r="R2253" s="9">
        <v>0</v>
      </c>
      <c r="S2253" s="9">
        <v>12</v>
      </c>
      <c r="U2253" s="9" t="s">
        <v>290</v>
      </c>
      <c r="X2253" s="9">
        <f>INDEX(SLA_Policy!$D$2:$D$5,MATCH(F2253,SLA_Policy!$A$2:$A$5,0))</f>
        <v>120</v>
      </c>
      <c r="Y2253" s="9" t="str">
        <f>IF(E2253="Cancelled","Excluded",IF(D2253="",IF((SLA_Policy!$B$8-B2253)*24&gt;X2253,"Open - Breached","Open - On Track"),IF((D2253-B2253)*24&lt;=X2253,"Met","Breached")))</f>
        <v>Met</v>
      </c>
    </row>
    <row r="2254" spans="1:25" x14ac:dyDescent="0.25">
      <c r="A2254" s="9" t="s">
        <v>4767</v>
      </c>
      <c r="B2254" s="23">
        <v>45994.397916666698</v>
      </c>
      <c r="C2254" s="23">
        <v>45994.461111111101</v>
      </c>
      <c r="D2254" s="23">
        <v>45994.525694444397</v>
      </c>
      <c r="E2254" s="9" t="s">
        <v>212</v>
      </c>
      <c r="F2254" s="9" t="s">
        <v>188</v>
      </c>
      <c r="G2254" s="9" t="s">
        <v>213</v>
      </c>
      <c r="H2254" s="9" t="s">
        <v>88</v>
      </c>
      <c r="I2254" s="9" t="s">
        <v>268</v>
      </c>
      <c r="J2254" s="9" t="s">
        <v>4768</v>
      </c>
      <c r="K2254" s="9" t="s">
        <v>215</v>
      </c>
      <c r="L2254" s="9" t="s">
        <v>216</v>
      </c>
      <c r="M2254" s="9" t="s">
        <v>4769</v>
      </c>
      <c r="N2254" s="9" t="s">
        <v>197</v>
      </c>
      <c r="O2254" s="9" t="s">
        <v>176</v>
      </c>
      <c r="P2254" s="9" t="s">
        <v>330</v>
      </c>
      <c r="Q2254" s="9" t="s">
        <v>219</v>
      </c>
      <c r="R2254" s="9">
        <v>0</v>
      </c>
      <c r="S2254" s="9">
        <v>36</v>
      </c>
      <c r="T2254" s="9" t="s">
        <v>136</v>
      </c>
      <c r="U2254" s="9" t="s">
        <v>230</v>
      </c>
      <c r="X2254" s="9">
        <f>INDEX(SLA_Policy!$D$2:$D$5,MATCH(F2254,SLA_Policy!$A$2:$A$5,0))</f>
        <v>72</v>
      </c>
      <c r="Y2254" s="9" t="str">
        <f>IF(E2254="Cancelled","Excluded",IF(D2254="",IF((SLA_Policy!$B$8-B2254)*24&gt;X2254,"Open - Breached","Open - On Track"),IF((D2254-B2254)*24&lt;=X2254,"Met","Breached")))</f>
        <v>Met</v>
      </c>
    </row>
    <row r="2255" spans="1:25" x14ac:dyDescent="0.25">
      <c r="A2255" s="9" t="s">
        <v>4770</v>
      </c>
      <c r="B2255" s="23">
        <v>45994.418055555601</v>
      </c>
      <c r="C2255" s="23">
        <v>45994.420833333301</v>
      </c>
      <c r="D2255" s="23">
        <v>45999.3659722222</v>
      </c>
      <c r="E2255" s="9" t="s">
        <v>212</v>
      </c>
      <c r="F2255" s="9" t="s">
        <v>189</v>
      </c>
      <c r="G2255" s="9" t="s">
        <v>213</v>
      </c>
      <c r="H2255" s="9" t="s">
        <v>88</v>
      </c>
      <c r="I2255" s="9" t="s">
        <v>92</v>
      </c>
      <c r="J2255" s="9" t="s">
        <v>834</v>
      </c>
      <c r="K2255" s="9" t="s">
        <v>246</v>
      </c>
      <c r="L2255" s="9" t="s">
        <v>216</v>
      </c>
      <c r="M2255" s="9" t="s">
        <v>4771</v>
      </c>
      <c r="N2255" s="9" t="s">
        <v>200</v>
      </c>
      <c r="O2255" s="9" t="s">
        <v>116</v>
      </c>
      <c r="P2255" s="9" t="s">
        <v>295</v>
      </c>
      <c r="Q2255" s="9" t="s">
        <v>219</v>
      </c>
      <c r="R2255" s="9">
        <v>0</v>
      </c>
      <c r="S2255" s="9">
        <v>19</v>
      </c>
      <c r="T2255" s="9" t="s">
        <v>220</v>
      </c>
      <c r="U2255" s="9" t="s">
        <v>266</v>
      </c>
      <c r="W2255" s="9">
        <v>3</v>
      </c>
      <c r="X2255" s="9">
        <f>INDEX(SLA_Policy!$D$2:$D$5,MATCH(F2255,SLA_Policy!$A$2:$A$5,0))</f>
        <v>120</v>
      </c>
      <c r="Y2255" s="9" t="str">
        <f>IF(E2255="Cancelled","Excluded",IF(D2255="",IF((SLA_Policy!$B$8-B2255)*24&gt;X2255,"Open - Breached","Open - On Track"),IF((D2255-B2255)*24&lt;=X2255,"Met","Breached")))</f>
        <v>Met</v>
      </c>
    </row>
    <row r="2256" spans="1:25" x14ac:dyDescent="0.25">
      <c r="A2256" s="9" t="s">
        <v>4772</v>
      </c>
      <c r="B2256" s="23">
        <v>45994.418055555601</v>
      </c>
      <c r="C2256" s="23">
        <v>45994.422916666699</v>
      </c>
      <c r="D2256" s="23">
        <v>45994.460416666698</v>
      </c>
      <c r="E2256" s="9" t="s">
        <v>212</v>
      </c>
      <c r="F2256" s="9" t="s">
        <v>187</v>
      </c>
      <c r="G2256" s="9" t="s">
        <v>213</v>
      </c>
      <c r="H2256" s="9" t="s">
        <v>167</v>
      </c>
      <c r="I2256" s="9" t="s">
        <v>362</v>
      </c>
      <c r="J2256" s="9" t="s">
        <v>1765</v>
      </c>
      <c r="K2256" s="9" t="s">
        <v>303</v>
      </c>
      <c r="L2256" s="9" t="s">
        <v>311</v>
      </c>
      <c r="M2256" s="9" t="s">
        <v>1740</v>
      </c>
      <c r="N2256" s="9" t="s">
        <v>199</v>
      </c>
      <c r="O2256" s="9" t="s">
        <v>176</v>
      </c>
      <c r="P2256" s="9" t="s">
        <v>419</v>
      </c>
      <c r="Q2256" s="9" t="s">
        <v>273</v>
      </c>
      <c r="R2256" s="9">
        <v>0</v>
      </c>
      <c r="S2256" s="9">
        <v>32</v>
      </c>
      <c r="U2256" s="9" t="s">
        <v>290</v>
      </c>
      <c r="X2256" s="9">
        <f>INDEX(SLA_Policy!$D$2:$D$5,MATCH(F2256,SLA_Policy!$A$2:$A$5,0))</f>
        <v>8</v>
      </c>
      <c r="Y2256" s="9" t="str">
        <f>IF(E2256="Cancelled","Excluded",IF(D2256="",IF((SLA_Policy!$B$8-B2256)*24&gt;X2256,"Open - Breached","Open - On Track"),IF((D2256-B2256)*24&lt;=X2256,"Met","Breached")))</f>
        <v>Met</v>
      </c>
    </row>
    <row r="2257" spans="1:25" x14ac:dyDescent="0.25">
      <c r="A2257" s="9" t="s">
        <v>4773</v>
      </c>
      <c r="B2257" s="23">
        <v>45994.425694444399</v>
      </c>
      <c r="C2257" s="23">
        <v>45994.537499999999</v>
      </c>
      <c r="D2257" s="23">
        <v>45994.568055555603</v>
      </c>
      <c r="E2257" s="9" t="s">
        <v>212</v>
      </c>
      <c r="F2257" s="9" t="s">
        <v>188</v>
      </c>
      <c r="G2257" s="9" t="s">
        <v>236</v>
      </c>
      <c r="H2257" s="9" t="s">
        <v>167</v>
      </c>
      <c r="I2257" s="9" t="s">
        <v>255</v>
      </c>
      <c r="J2257" s="9" t="s">
        <v>4774</v>
      </c>
      <c r="K2257" s="9" t="s">
        <v>215</v>
      </c>
      <c r="L2257" s="9" t="s">
        <v>351</v>
      </c>
      <c r="M2257" s="9" t="s">
        <v>352</v>
      </c>
      <c r="N2257" s="9" t="s">
        <v>196</v>
      </c>
      <c r="O2257" s="9" t="s">
        <v>176</v>
      </c>
      <c r="P2257" s="9" t="s">
        <v>570</v>
      </c>
      <c r="Q2257" s="9" t="s">
        <v>219</v>
      </c>
      <c r="R2257" s="9">
        <v>0</v>
      </c>
      <c r="S2257" s="9">
        <v>27</v>
      </c>
      <c r="U2257" s="9" t="s">
        <v>242</v>
      </c>
      <c r="X2257" s="9">
        <f>INDEX(SLA_Policy!$D$2:$D$5,MATCH(F2257,SLA_Policy!$A$2:$A$5,0))</f>
        <v>72</v>
      </c>
      <c r="Y2257" s="9" t="str">
        <f>IF(E2257="Cancelled","Excluded",IF(D2257="",IF((SLA_Policy!$B$8-B2257)*24&gt;X2257,"Open - Breached","Open - On Track"),IF((D2257-B2257)*24&lt;=X2257,"Met","Breached")))</f>
        <v>Met</v>
      </c>
    </row>
    <row r="2258" spans="1:25" x14ac:dyDescent="0.25">
      <c r="A2258" s="9" t="s">
        <v>4775</v>
      </c>
      <c r="B2258" s="23">
        <v>45994.433333333298</v>
      </c>
      <c r="C2258" s="23">
        <v>45994.457638888904</v>
      </c>
      <c r="D2258" s="23">
        <v>45995.338194444397</v>
      </c>
      <c r="E2258" s="9" t="s">
        <v>212</v>
      </c>
      <c r="F2258" s="9" t="s">
        <v>188</v>
      </c>
      <c r="G2258" s="9" t="s">
        <v>236</v>
      </c>
      <c r="H2258" s="9" t="s">
        <v>167</v>
      </c>
      <c r="I2258" s="9" t="s">
        <v>255</v>
      </c>
      <c r="J2258" s="9" t="s">
        <v>4776</v>
      </c>
      <c r="K2258" s="9" t="s">
        <v>246</v>
      </c>
      <c r="L2258" s="9" t="s">
        <v>226</v>
      </c>
      <c r="M2258" s="9" t="s">
        <v>4777</v>
      </c>
      <c r="N2258" s="9" t="s">
        <v>196</v>
      </c>
      <c r="O2258" s="9" t="s">
        <v>176</v>
      </c>
      <c r="P2258" s="9" t="s">
        <v>419</v>
      </c>
      <c r="Q2258" s="9" t="s">
        <v>219</v>
      </c>
      <c r="R2258" s="9">
        <v>0</v>
      </c>
      <c r="S2258" s="9">
        <v>15</v>
      </c>
      <c r="U2258" s="9" t="s">
        <v>242</v>
      </c>
      <c r="X2258" s="9">
        <f>INDEX(SLA_Policy!$D$2:$D$5,MATCH(F2258,SLA_Policy!$A$2:$A$5,0))</f>
        <v>72</v>
      </c>
      <c r="Y2258" s="9" t="str">
        <f>IF(E2258="Cancelled","Excluded",IF(D2258="",IF((SLA_Policy!$B$8-B2258)*24&gt;X2258,"Open - Breached","Open - On Track"),IF((D2258-B2258)*24&lt;=X2258,"Met","Breached")))</f>
        <v>Met</v>
      </c>
    </row>
    <row r="2259" spans="1:25" x14ac:dyDescent="0.25">
      <c r="A2259" s="9" t="s">
        <v>4778</v>
      </c>
      <c r="B2259" s="23">
        <v>45994.440972222197</v>
      </c>
      <c r="C2259" s="23">
        <v>45994.451388888898</v>
      </c>
      <c r="D2259" s="23">
        <v>45994.631944444503</v>
      </c>
      <c r="E2259" s="9" t="s">
        <v>212</v>
      </c>
      <c r="F2259" s="9" t="s">
        <v>188</v>
      </c>
      <c r="G2259" s="9" t="s">
        <v>213</v>
      </c>
      <c r="H2259" s="9" t="s">
        <v>166</v>
      </c>
      <c r="I2259" s="9" t="s">
        <v>286</v>
      </c>
      <c r="J2259" s="9" t="s">
        <v>447</v>
      </c>
      <c r="K2259" s="9" t="s">
        <v>246</v>
      </c>
      <c r="L2259" s="9" t="s">
        <v>104</v>
      </c>
      <c r="M2259" s="9" t="s">
        <v>1056</v>
      </c>
      <c r="N2259" s="9" t="s">
        <v>196</v>
      </c>
      <c r="O2259" s="9" t="s">
        <v>181</v>
      </c>
      <c r="P2259" s="9" t="s">
        <v>445</v>
      </c>
      <c r="Q2259" s="9" t="s">
        <v>219</v>
      </c>
      <c r="R2259" s="9">
        <v>0</v>
      </c>
      <c r="S2259" s="9">
        <v>11</v>
      </c>
      <c r="U2259" s="9" t="s">
        <v>376</v>
      </c>
      <c r="W2259" s="9">
        <v>5</v>
      </c>
      <c r="X2259" s="9">
        <f>INDEX(SLA_Policy!$D$2:$D$5,MATCH(F2259,SLA_Policy!$A$2:$A$5,0))</f>
        <v>72</v>
      </c>
      <c r="Y2259" s="9" t="str">
        <f>IF(E2259="Cancelled","Excluded",IF(D2259="",IF((SLA_Policy!$B$8-B2259)*24&gt;X2259,"Open - Breached","Open - On Track"),IF((D2259-B2259)*24&lt;=X2259,"Met","Breached")))</f>
        <v>Met</v>
      </c>
    </row>
    <row r="2260" spans="1:25" x14ac:dyDescent="0.25">
      <c r="A2260" s="9" t="s">
        <v>4779</v>
      </c>
      <c r="B2260" s="23">
        <v>45994.448611111096</v>
      </c>
      <c r="C2260" s="23">
        <v>45994.452777777798</v>
      </c>
      <c r="D2260" s="23">
        <v>45995.648611111101</v>
      </c>
      <c r="E2260" s="9" t="s">
        <v>212</v>
      </c>
      <c r="F2260" s="9" t="s">
        <v>188</v>
      </c>
      <c r="G2260" s="9" t="s">
        <v>213</v>
      </c>
      <c r="H2260" s="9" t="s">
        <v>164</v>
      </c>
      <c r="I2260" s="9" t="s">
        <v>260</v>
      </c>
      <c r="J2260" s="9" t="s">
        <v>4780</v>
      </c>
      <c r="K2260" s="9" t="s">
        <v>410</v>
      </c>
      <c r="L2260" s="9" t="s">
        <v>307</v>
      </c>
      <c r="M2260" s="9" t="s">
        <v>787</v>
      </c>
      <c r="N2260" s="9" t="s">
        <v>199</v>
      </c>
      <c r="O2260" s="9" t="s">
        <v>179</v>
      </c>
      <c r="P2260" s="9" t="s">
        <v>264</v>
      </c>
      <c r="Q2260" s="9" t="s">
        <v>219</v>
      </c>
      <c r="R2260" s="9">
        <v>0</v>
      </c>
      <c r="S2260" s="9">
        <v>33</v>
      </c>
      <c r="T2260" s="9" t="s">
        <v>265</v>
      </c>
      <c r="U2260" s="9" t="s">
        <v>290</v>
      </c>
      <c r="X2260" s="9">
        <f>INDEX(SLA_Policy!$D$2:$D$5,MATCH(F2260,SLA_Policy!$A$2:$A$5,0))</f>
        <v>72</v>
      </c>
      <c r="Y2260" s="9" t="str">
        <f>IF(E2260="Cancelled","Excluded",IF(D2260="",IF((SLA_Policy!$B$8-B2260)*24&gt;X2260,"Open - Breached","Open - On Track"),IF((D2260-B2260)*24&lt;=X2260,"Met","Breached")))</f>
        <v>Met</v>
      </c>
    </row>
    <row r="2261" spans="1:25" x14ac:dyDescent="0.25">
      <c r="A2261" s="9" t="s">
        <v>4781</v>
      </c>
      <c r="B2261" s="23">
        <v>45994.465972222199</v>
      </c>
      <c r="C2261" s="23">
        <v>45994.466666666704</v>
      </c>
      <c r="D2261" s="23">
        <v>45995.331250000003</v>
      </c>
      <c r="E2261" s="9" t="s">
        <v>212</v>
      </c>
      <c r="F2261" s="9" t="s">
        <v>188</v>
      </c>
      <c r="G2261" s="9" t="s">
        <v>213</v>
      </c>
      <c r="H2261" s="9" t="s">
        <v>88</v>
      </c>
      <c r="I2261" s="9" t="s">
        <v>92</v>
      </c>
      <c r="J2261" s="9" t="s">
        <v>714</v>
      </c>
      <c r="K2261" s="9" t="s">
        <v>215</v>
      </c>
      <c r="L2261" s="9" t="s">
        <v>270</v>
      </c>
      <c r="M2261" s="9" t="s">
        <v>657</v>
      </c>
      <c r="N2261" s="9" t="s">
        <v>198</v>
      </c>
      <c r="O2261" s="9" t="s">
        <v>178</v>
      </c>
      <c r="P2261" s="9" t="s">
        <v>272</v>
      </c>
      <c r="Q2261" s="9" t="s">
        <v>219</v>
      </c>
      <c r="R2261" s="9">
        <v>0</v>
      </c>
      <c r="S2261" s="9">
        <v>20</v>
      </c>
      <c r="T2261" s="9" t="s">
        <v>220</v>
      </c>
      <c r="U2261" s="9" t="s">
        <v>266</v>
      </c>
      <c r="X2261" s="9">
        <f>INDEX(SLA_Policy!$D$2:$D$5,MATCH(F2261,SLA_Policy!$A$2:$A$5,0))</f>
        <v>72</v>
      </c>
      <c r="Y2261" s="9" t="str">
        <f>IF(E2261="Cancelled","Excluded",IF(D2261="",IF((SLA_Policy!$B$8-B2261)*24&gt;X2261,"Open - Breached","Open - On Track"),IF((D2261-B2261)*24&lt;=X2261,"Met","Breached")))</f>
        <v>Met</v>
      </c>
    </row>
    <row r="2262" spans="1:25" x14ac:dyDescent="0.25">
      <c r="A2262" s="9" t="s">
        <v>4782</v>
      </c>
      <c r="B2262" s="23">
        <v>45994.466666666704</v>
      </c>
      <c r="C2262" s="23">
        <v>45994.486111111102</v>
      </c>
      <c r="D2262" s="23">
        <v>45996.392361111102</v>
      </c>
      <c r="E2262" s="9" t="s">
        <v>212</v>
      </c>
      <c r="F2262" s="9" t="s">
        <v>189</v>
      </c>
      <c r="G2262" s="9" t="s">
        <v>213</v>
      </c>
      <c r="H2262" s="9" t="s">
        <v>165</v>
      </c>
      <c r="I2262" s="9" t="s">
        <v>567</v>
      </c>
      <c r="J2262" s="9" t="s">
        <v>4783</v>
      </c>
      <c r="K2262" s="9" t="s">
        <v>246</v>
      </c>
      <c r="L2262" s="9" t="s">
        <v>311</v>
      </c>
      <c r="M2262" s="9" t="s">
        <v>1531</v>
      </c>
      <c r="N2262" s="9" t="s">
        <v>199</v>
      </c>
      <c r="O2262" s="9" t="s">
        <v>176</v>
      </c>
      <c r="P2262" s="9" t="s">
        <v>330</v>
      </c>
      <c r="Q2262" s="9" t="s">
        <v>219</v>
      </c>
      <c r="R2262" s="9">
        <v>0</v>
      </c>
      <c r="S2262" s="9">
        <v>11</v>
      </c>
      <c r="U2262" s="9" t="s">
        <v>290</v>
      </c>
      <c r="X2262" s="9">
        <f>INDEX(SLA_Policy!$D$2:$D$5,MATCH(F2262,SLA_Policy!$A$2:$A$5,0))</f>
        <v>120</v>
      </c>
      <c r="Y2262" s="9" t="str">
        <f>IF(E2262="Cancelled","Excluded",IF(D2262="",IF((SLA_Policy!$B$8-B2262)*24&gt;X2262,"Open - Breached","Open - On Track"),IF((D2262-B2262)*24&lt;=X2262,"Met","Breached")))</f>
        <v>Met</v>
      </c>
    </row>
    <row r="2263" spans="1:25" x14ac:dyDescent="0.25">
      <c r="A2263" s="9" t="s">
        <v>4784</v>
      </c>
      <c r="B2263" s="23">
        <v>45994.502083333296</v>
      </c>
      <c r="C2263" s="23">
        <v>45994.560416666704</v>
      </c>
      <c r="D2263" s="23">
        <v>46002.398611111101</v>
      </c>
      <c r="E2263" s="9" t="s">
        <v>212</v>
      </c>
      <c r="F2263" s="9" t="s">
        <v>189</v>
      </c>
      <c r="G2263" s="9" t="s">
        <v>236</v>
      </c>
      <c r="H2263" s="9" t="s">
        <v>167</v>
      </c>
      <c r="I2263" s="9" t="s">
        <v>255</v>
      </c>
      <c r="J2263" s="9" t="s">
        <v>4785</v>
      </c>
      <c r="K2263" s="9" t="s">
        <v>246</v>
      </c>
      <c r="L2263" s="9" t="s">
        <v>293</v>
      </c>
      <c r="M2263" s="9" t="s">
        <v>2857</v>
      </c>
      <c r="N2263" s="9" t="s">
        <v>196</v>
      </c>
      <c r="O2263" s="9" t="s">
        <v>116</v>
      </c>
      <c r="P2263" s="9" t="s">
        <v>551</v>
      </c>
      <c r="Q2263" s="9" t="s">
        <v>219</v>
      </c>
      <c r="R2263" s="9">
        <v>0</v>
      </c>
      <c r="S2263" s="9">
        <v>31</v>
      </c>
      <c r="U2263" s="9" t="s">
        <v>242</v>
      </c>
      <c r="W2263" s="9">
        <v>2</v>
      </c>
      <c r="X2263" s="9">
        <f>INDEX(SLA_Policy!$D$2:$D$5,MATCH(F2263,SLA_Policy!$A$2:$A$5,0))</f>
        <v>120</v>
      </c>
      <c r="Y2263" s="9" t="str">
        <f>IF(E2263="Cancelled","Excluded",IF(D2263="",IF((SLA_Policy!$B$8-B2263)*24&gt;X2263,"Open - Breached","Open - On Track"),IF((D2263-B2263)*24&lt;=X2263,"Met","Breached")))</f>
        <v>Breached</v>
      </c>
    </row>
    <row r="2264" spans="1:25" x14ac:dyDescent="0.25">
      <c r="A2264" s="9" t="s">
        <v>4786</v>
      </c>
      <c r="B2264" s="23">
        <v>45994.5402777778</v>
      </c>
      <c r="C2264" s="23">
        <v>45994.543055555601</v>
      </c>
      <c r="D2264" s="23">
        <v>45995.395833333299</v>
      </c>
      <c r="E2264" s="9" t="s">
        <v>212</v>
      </c>
      <c r="F2264" s="9" t="s">
        <v>188</v>
      </c>
      <c r="G2264" s="9" t="s">
        <v>236</v>
      </c>
      <c r="H2264" s="9" t="s">
        <v>164</v>
      </c>
      <c r="I2264" s="9" t="s">
        <v>421</v>
      </c>
      <c r="J2264" s="9" t="s">
        <v>2431</v>
      </c>
      <c r="K2264" s="9" t="s">
        <v>246</v>
      </c>
      <c r="L2264" s="9" t="s">
        <v>104</v>
      </c>
      <c r="M2264" s="9" t="s">
        <v>1884</v>
      </c>
      <c r="N2264" s="9" t="s">
        <v>196</v>
      </c>
      <c r="O2264" s="9" t="s">
        <v>116</v>
      </c>
      <c r="P2264" s="9" t="s">
        <v>342</v>
      </c>
      <c r="Q2264" s="9" t="s">
        <v>219</v>
      </c>
      <c r="R2264" s="9">
        <v>0</v>
      </c>
      <c r="S2264" s="9">
        <v>35</v>
      </c>
      <c r="T2264" s="9" t="s">
        <v>464</v>
      </c>
      <c r="U2264" s="9" t="s">
        <v>242</v>
      </c>
      <c r="X2264" s="9">
        <f>INDEX(SLA_Policy!$D$2:$D$5,MATCH(F2264,SLA_Policy!$A$2:$A$5,0))</f>
        <v>72</v>
      </c>
      <c r="Y2264" s="9" t="str">
        <f>IF(E2264="Cancelled","Excluded",IF(D2264="",IF((SLA_Policy!$B$8-B2264)*24&gt;X2264,"Open - Breached","Open - On Track"),IF((D2264-B2264)*24&lt;=X2264,"Met","Breached")))</f>
        <v>Met</v>
      </c>
    </row>
    <row r="2265" spans="1:25" x14ac:dyDescent="0.25">
      <c r="A2265" s="9" t="s">
        <v>4787</v>
      </c>
      <c r="B2265" s="23">
        <v>45994.552083333299</v>
      </c>
      <c r="C2265" s="23">
        <v>45994.698611111096</v>
      </c>
      <c r="D2265" s="23">
        <v>45996.353472222203</v>
      </c>
      <c r="E2265" s="9" t="s">
        <v>212</v>
      </c>
      <c r="F2265" s="9" t="s">
        <v>189</v>
      </c>
      <c r="G2265" s="9" t="s">
        <v>236</v>
      </c>
      <c r="H2265" s="9" t="s">
        <v>164</v>
      </c>
      <c r="I2265" s="9" t="s">
        <v>421</v>
      </c>
      <c r="J2265" s="9" t="s">
        <v>1733</v>
      </c>
      <c r="K2265" s="9" t="s">
        <v>246</v>
      </c>
      <c r="L2265" s="9" t="s">
        <v>104</v>
      </c>
      <c r="M2265" s="9" t="s">
        <v>583</v>
      </c>
      <c r="N2265" s="9" t="s">
        <v>196</v>
      </c>
      <c r="O2265" s="9" t="s">
        <v>180</v>
      </c>
      <c r="P2265" s="9" t="s">
        <v>278</v>
      </c>
      <c r="Q2265" s="9" t="s">
        <v>219</v>
      </c>
      <c r="R2265" s="9">
        <v>0</v>
      </c>
      <c r="S2265" s="9">
        <v>18</v>
      </c>
      <c r="T2265" s="9" t="s">
        <v>464</v>
      </c>
      <c r="U2265" s="9" t="s">
        <v>242</v>
      </c>
      <c r="W2265" s="9">
        <v>3</v>
      </c>
      <c r="X2265" s="9">
        <f>INDEX(SLA_Policy!$D$2:$D$5,MATCH(F2265,SLA_Policy!$A$2:$A$5,0))</f>
        <v>120</v>
      </c>
      <c r="Y2265" s="9" t="str">
        <f>IF(E2265="Cancelled","Excluded",IF(D2265="",IF((SLA_Policy!$B$8-B2265)*24&gt;X2265,"Open - Breached","Open - On Track"),IF((D2265-B2265)*24&lt;=X2265,"Met","Breached")))</f>
        <v>Met</v>
      </c>
    </row>
    <row r="2266" spans="1:25" x14ac:dyDescent="0.25">
      <c r="A2266" s="9" t="s">
        <v>4788</v>
      </c>
      <c r="B2266" s="23">
        <v>45994.552083333299</v>
      </c>
      <c r="C2266" s="23">
        <v>45994.5534722222</v>
      </c>
      <c r="D2266" s="23">
        <v>45994.567361111098</v>
      </c>
      <c r="E2266" s="9" t="s">
        <v>212</v>
      </c>
      <c r="F2266" s="9" t="s">
        <v>188</v>
      </c>
      <c r="G2266" s="9" t="s">
        <v>213</v>
      </c>
      <c r="H2266" s="9" t="s">
        <v>161</v>
      </c>
      <c r="I2266" s="9" t="s">
        <v>389</v>
      </c>
      <c r="J2266" s="9" t="s">
        <v>767</v>
      </c>
      <c r="K2266" s="9" t="s">
        <v>303</v>
      </c>
      <c r="L2266" s="9" t="s">
        <v>216</v>
      </c>
      <c r="M2266" s="9" t="s">
        <v>460</v>
      </c>
      <c r="N2266" s="9" t="s">
        <v>200</v>
      </c>
      <c r="O2266" s="9" t="s">
        <v>116</v>
      </c>
      <c r="P2266" s="9" t="s">
        <v>525</v>
      </c>
      <c r="Q2266" s="9" t="s">
        <v>219</v>
      </c>
      <c r="R2266" s="9">
        <v>0</v>
      </c>
      <c r="S2266" s="9">
        <v>7</v>
      </c>
      <c r="U2266" s="9" t="s">
        <v>221</v>
      </c>
      <c r="X2266" s="9">
        <f>INDEX(SLA_Policy!$D$2:$D$5,MATCH(F2266,SLA_Policy!$A$2:$A$5,0))</f>
        <v>72</v>
      </c>
      <c r="Y2266" s="9" t="str">
        <f>IF(E2266="Cancelled","Excluded",IF(D2266="",IF((SLA_Policy!$B$8-B2266)*24&gt;X2266,"Open - Breached","Open - On Track"),IF((D2266-B2266)*24&lt;=X2266,"Met","Breached")))</f>
        <v>Met</v>
      </c>
    </row>
    <row r="2267" spans="1:25" x14ac:dyDescent="0.25">
      <c r="A2267" s="9" t="s">
        <v>4789</v>
      </c>
      <c r="B2267" s="23">
        <v>45994.556944444397</v>
      </c>
      <c r="C2267" s="23">
        <v>45994.567361111098</v>
      </c>
      <c r="D2267" s="23">
        <v>45995.383333333302</v>
      </c>
      <c r="E2267" s="9" t="s">
        <v>212</v>
      </c>
      <c r="F2267" s="9" t="s">
        <v>188</v>
      </c>
      <c r="G2267" s="9" t="s">
        <v>213</v>
      </c>
      <c r="H2267" s="9" t="s">
        <v>167</v>
      </c>
      <c r="I2267" s="9" t="s">
        <v>362</v>
      </c>
      <c r="J2267" s="9" t="s">
        <v>4790</v>
      </c>
      <c r="K2267" s="9" t="s">
        <v>246</v>
      </c>
      <c r="L2267" s="9" t="s">
        <v>293</v>
      </c>
      <c r="M2267" s="9" t="s">
        <v>1059</v>
      </c>
      <c r="N2267" s="9" t="s">
        <v>199</v>
      </c>
      <c r="O2267" s="9" t="s">
        <v>176</v>
      </c>
      <c r="P2267" s="9" t="s">
        <v>503</v>
      </c>
      <c r="Q2267" s="9" t="s">
        <v>219</v>
      </c>
      <c r="R2267" s="9">
        <v>0</v>
      </c>
      <c r="S2267" s="9">
        <v>28</v>
      </c>
      <c r="U2267" s="9" t="s">
        <v>266</v>
      </c>
      <c r="X2267" s="9">
        <f>INDEX(SLA_Policy!$D$2:$D$5,MATCH(F2267,SLA_Policy!$A$2:$A$5,0))</f>
        <v>72</v>
      </c>
      <c r="Y2267" s="9" t="str">
        <f>IF(E2267="Cancelled","Excluded",IF(D2267="",IF((SLA_Policy!$B$8-B2267)*24&gt;X2267,"Open - Breached","Open - On Track"),IF((D2267-B2267)*24&lt;=X2267,"Met","Breached")))</f>
        <v>Met</v>
      </c>
    </row>
    <row r="2268" spans="1:25" x14ac:dyDescent="0.25">
      <c r="A2268" s="9" t="s">
        <v>4791</v>
      </c>
      <c r="B2268" s="23">
        <v>45994.569444444503</v>
      </c>
      <c r="C2268" s="23">
        <v>45994.574999999997</v>
      </c>
      <c r="D2268" s="23">
        <v>45994.770833333299</v>
      </c>
      <c r="E2268" s="9" t="s">
        <v>212</v>
      </c>
      <c r="F2268" s="9" t="s">
        <v>188</v>
      </c>
      <c r="G2268" s="9" t="s">
        <v>213</v>
      </c>
      <c r="H2268" s="9" t="s">
        <v>164</v>
      </c>
      <c r="I2268" s="9" t="s">
        <v>339</v>
      </c>
      <c r="J2268" s="9" t="s">
        <v>4792</v>
      </c>
      <c r="K2268" s="9" t="s">
        <v>246</v>
      </c>
      <c r="L2268" s="9" t="s">
        <v>371</v>
      </c>
      <c r="M2268" s="9" t="s">
        <v>4287</v>
      </c>
      <c r="N2268" s="9" t="s">
        <v>199</v>
      </c>
      <c r="O2268" s="9" t="s">
        <v>116</v>
      </c>
      <c r="P2268" s="9" t="s">
        <v>258</v>
      </c>
      <c r="Q2268" s="9" t="s">
        <v>219</v>
      </c>
      <c r="R2268" s="9">
        <v>0</v>
      </c>
      <c r="S2268" s="9">
        <v>19</v>
      </c>
      <c r="T2268" s="9" t="s">
        <v>343</v>
      </c>
      <c r="U2268" s="9" t="s">
        <v>248</v>
      </c>
      <c r="W2268" s="9">
        <v>4</v>
      </c>
      <c r="X2268" s="9">
        <f>INDEX(SLA_Policy!$D$2:$D$5,MATCH(F2268,SLA_Policy!$A$2:$A$5,0))</f>
        <v>72</v>
      </c>
      <c r="Y2268" s="9" t="str">
        <f>IF(E2268="Cancelled","Excluded",IF(D2268="",IF((SLA_Policy!$B$8-B2268)*24&gt;X2268,"Open - Breached","Open - On Track"),IF((D2268-B2268)*24&lt;=X2268,"Met","Breached")))</f>
        <v>Met</v>
      </c>
    </row>
    <row r="2269" spans="1:25" x14ac:dyDescent="0.25">
      <c r="A2269" s="9" t="s">
        <v>4793</v>
      </c>
      <c r="B2269" s="23">
        <v>45994.6069444444</v>
      </c>
      <c r="C2269" s="23">
        <v>45994.6159722222</v>
      </c>
      <c r="D2269" s="23">
        <v>45994.71875</v>
      </c>
      <c r="E2269" s="9" t="s">
        <v>212</v>
      </c>
      <c r="F2269" s="9" t="s">
        <v>188</v>
      </c>
      <c r="G2269" s="9" t="s">
        <v>236</v>
      </c>
      <c r="H2269" s="9" t="s">
        <v>167</v>
      </c>
      <c r="I2269" s="9" t="s">
        <v>255</v>
      </c>
      <c r="J2269" s="9" t="s">
        <v>4166</v>
      </c>
      <c r="K2269" s="9" t="s">
        <v>239</v>
      </c>
      <c r="L2269" s="9" t="s">
        <v>351</v>
      </c>
      <c r="M2269" s="9" t="s">
        <v>2415</v>
      </c>
      <c r="N2269" s="9" t="s">
        <v>196</v>
      </c>
      <c r="O2269" s="9" t="s">
        <v>176</v>
      </c>
      <c r="P2269" s="9" t="s">
        <v>503</v>
      </c>
      <c r="Q2269" s="9" t="s">
        <v>219</v>
      </c>
      <c r="R2269" s="9">
        <v>0</v>
      </c>
      <c r="S2269" s="9">
        <v>16</v>
      </c>
      <c r="U2269" s="9" t="s">
        <v>242</v>
      </c>
      <c r="X2269" s="9">
        <f>INDEX(SLA_Policy!$D$2:$D$5,MATCH(F2269,SLA_Policy!$A$2:$A$5,0))</f>
        <v>72</v>
      </c>
      <c r="Y2269" s="9" t="str">
        <f>IF(E2269="Cancelled","Excluded",IF(D2269="",IF((SLA_Policy!$B$8-B2269)*24&gt;X2269,"Open - Breached","Open - On Track"),IF((D2269-B2269)*24&lt;=X2269,"Met","Breached")))</f>
        <v>Met</v>
      </c>
    </row>
    <row r="2270" spans="1:25" x14ac:dyDescent="0.25">
      <c r="A2270" s="9" t="s">
        <v>4794</v>
      </c>
      <c r="B2270" s="23">
        <v>45994.608333333301</v>
      </c>
      <c r="C2270" s="23">
        <v>45994.609027777798</v>
      </c>
      <c r="D2270" s="23">
        <v>45994.895833333299</v>
      </c>
      <c r="E2270" s="9" t="s">
        <v>212</v>
      </c>
      <c r="F2270" s="9" t="s">
        <v>187</v>
      </c>
      <c r="G2270" s="9" t="s">
        <v>213</v>
      </c>
      <c r="H2270" s="9" t="s">
        <v>88</v>
      </c>
      <c r="I2270" s="9" t="s">
        <v>268</v>
      </c>
      <c r="J2270" s="9" t="s">
        <v>2188</v>
      </c>
      <c r="K2270" s="9" t="s">
        <v>246</v>
      </c>
      <c r="L2270" s="9" t="s">
        <v>104</v>
      </c>
      <c r="M2270" s="9" t="s">
        <v>1041</v>
      </c>
      <c r="N2270" s="9" t="s">
        <v>198</v>
      </c>
      <c r="O2270" s="9" t="s">
        <v>178</v>
      </c>
      <c r="P2270" s="9" t="s">
        <v>414</v>
      </c>
      <c r="Q2270" s="9" t="s">
        <v>273</v>
      </c>
      <c r="R2270" s="9">
        <v>0</v>
      </c>
      <c r="S2270" s="9">
        <v>26</v>
      </c>
      <c r="T2270" s="9" t="s">
        <v>220</v>
      </c>
      <c r="U2270" s="9" t="s">
        <v>661</v>
      </c>
      <c r="W2270" s="9">
        <v>4</v>
      </c>
      <c r="X2270" s="9">
        <f>INDEX(SLA_Policy!$D$2:$D$5,MATCH(F2270,SLA_Policy!$A$2:$A$5,0))</f>
        <v>8</v>
      </c>
      <c r="Y2270" s="9" t="str">
        <f>IF(E2270="Cancelled","Excluded",IF(D2270="",IF((SLA_Policy!$B$8-B2270)*24&gt;X2270,"Open - Breached","Open - On Track"),IF((D2270-B2270)*24&lt;=X2270,"Met","Breached")))</f>
        <v>Met</v>
      </c>
    </row>
    <row r="2271" spans="1:25" x14ac:dyDescent="0.25">
      <c r="A2271" s="9" t="s">
        <v>4795</v>
      </c>
      <c r="B2271" s="23">
        <v>45994.624305555597</v>
      </c>
      <c r="C2271" s="23">
        <v>45994.695138888899</v>
      </c>
      <c r="D2271" s="23">
        <v>45994.715972222199</v>
      </c>
      <c r="E2271" s="9" t="s">
        <v>212</v>
      </c>
      <c r="F2271" s="9" t="s">
        <v>189</v>
      </c>
      <c r="G2271" s="9" t="s">
        <v>213</v>
      </c>
      <c r="H2271" s="9" t="s">
        <v>161</v>
      </c>
      <c r="I2271" s="9" t="s">
        <v>454</v>
      </c>
      <c r="J2271" s="9" t="s">
        <v>813</v>
      </c>
      <c r="K2271" s="9" t="s">
        <v>246</v>
      </c>
      <c r="L2271" s="9" t="s">
        <v>104</v>
      </c>
      <c r="M2271" s="9" t="s">
        <v>2057</v>
      </c>
      <c r="N2271" s="9" t="s">
        <v>196</v>
      </c>
      <c r="O2271" s="9" t="s">
        <v>116</v>
      </c>
      <c r="P2271" s="9" t="s">
        <v>525</v>
      </c>
      <c r="Q2271" s="9" t="s">
        <v>219</v>
      </c>
      <c r="R2271" s="9">
        <v>0</v>
      </c>
      <c r="S2271" s="9">
        <v>9</v>
      </c>
      <c r="U2271" s="9" t="s">
        <v>221</v>
      </c>
      <c r="W2271" s="9">
        <v>4</v>
      </c>
      <c r="X2271" s="9">
        <f>INDEX(SLA_Policy!$D$2:$D$5,MATCH(F2271,SLA_Policy!$A$2:$A$5,0))</f>
        <v>120</v>
      </c>
      <c r="Y2271" s="9" t="str">
        <f>IF(E2271="Cancelled","Excluded",IF(D2271="",IF((SLA_Policy!$B$8-B2271)*24&gt;X2271,"Open - Breached","Open - On Track"),IF((D2271-B2271)*24&lt;=X2271,"Met","Breached")))</f>
        <v>Met</v>
      </c>
    </row>
    <row r="2272" spans="1:25" x14ac:dyDescent="0.25">
      <c r="A2272" s="9" t="s">
        <v>4796</v>
      </c>
      <c r="B2272" s="23">
        <v>45994.626388888901</v>
      </c>
      <c r="C2272" s="23">
        <v>45994.652777777803</v>
      </c>
      <c r="D2272" s="23">
        <v>46000.410416666702</v>
      </c>
      <c r="E2272" s="9" t="s">
        <v>212</v>
      </c>
      <c r="F2272" s="9" t="s">
        <v>189</v>
      </c>
      <c r="G2272" s="9" t="s">
        <v>236</v>
      </c>
      <c r="H2272" s="9" t="s">
        <v>167</v>
      </c>
      <c r="I2272" s="9" t="s">
        <v>255</v>
      </c>
      <c r="J2272" s="9" t="s">
        <v>4797</v>
      </c>
      <c r="K2272" s="9" t="s">
        <v>225</v>
      </c>
      <c r="L2272" s="9" t="s">
        <v>104</v>
      </c>
      <c r="M2272" s="9" t="s">
        <v>3171</v>
      </c>
      <c r="N2272" s="9" t="s">
        <v>196</v>
      </c>
      <c r="O2272" s="9" t="s">
        <v>176</v>
      </c>
      <c r="P2272" s="9" t="s">
        <v>419</v>
      </c>
      <c r="Q2272" s="9" t="s">
        <v>219</v>
      </c>
      <c r="R2272" s="9">
        <v>2</v>
      </c>
      <c r="S2272" s="9">
        <v>45</v>
      </c>
      <c r="U2272" s="9" t="s">
        <v>242</v>
      </c>
      <c r="X2272" s="9">
        <f>INDEX(SLA_Policy!$D$2:$D$5,MATCH(F2272,SLA_Policy!$A$2:$A$5,0))</f>
        <v>120</v>
      </c>
      <c r="Y2272" s="9" t="str">
        <f>IF(E2272="Cancelled","Excluded",IF(D2272="",IF((SLA_Policy!$B$8-B2272)*24&gt;X2272,"Open - Breached","Open - On Track"),IF((D2272-B2272)*24&lt;=X2272,"Met","Breached")))</f>
        <v>Breached</v>
      </c>
    </row>
    <row r="2273" spans="1:25" x14ac:dyDescent="0.25">
      <c r="A2273" s="9" t="s">
        <v>4798</v>
      </c>
      <c r="B2273" s="23">
        <v>45994.627777777801</v>
      </c>
      <c r="C2273" s="23">
        <v>45994.628472222197</v>
      </c>
      <c r="D2273" s="23">
        <v>45994.631249999999</v>
      </c>
      <c r="E2273" s="9" t="s">
        <v>212</v>
      </c>
      <c r="F2273" s="9" t="s">
        <v>188</v>
      </c>
      <c r="G2273" s="9" t="s">
        <v>213</v>
      </c>
      <c r="H2273" s="9" t="s">
        <v>161</v>
      </c>
      <c r="I2273" s="9" t="s">
        <v>454</v>
      </c>
      <c r="J2273" s="9" t="s">
        <v>4799</v>
      </c>
      <c r="K2273" s="9" t="s">
        <v>262</v>
      </c>
      <c r="L2273" s="9" t="s">
        <v>104</v>
      </c>
      <c r="M2273" s="9" t="s">
        <v>4141</v>
      </c>
      <c r="N2273" s="9" t="s">
        <v>198</v>
      </c>
      <c r="O2273" s="9" t="s">
        <v>116</v>
      </c>
      <c r="P2273" s="9" t="s">
        <v>551</v>
      </c>
      <c r="Q2273" s="9" t="s">
        <v>219</v>
      </c>
      <c r="R2273" s="9">
        <v>0</v>
      </c>
      <c r="S2273" s="9">
        <v>11</v>
      </c>
      <c r="U2273" s="9" t="s">
        <v>221</v>
      </c>
      <c r="X2273" s="9">
        <f>INDEX(SLA_Policy!$D$2:$D$5,MATCH(F2273,SLA_Policy!$A$2:$A$5,0))</f>
        <v>72</v>
      </c>
      <c r="Y2273" s="9" t="str">
        <f>IF(E2273="Cancelled","Excluded",IF(D2273="",IF((SLA_Policy!$B$8-B2273)*24&gt;X2273,"Open - Breached","Open - On Track"),IF((D2273-B2273)*24&lt;=X2273,"Met","Breached")))</f>
        <v>Met</v>
      </c>
    </row>
    <row r="2274" spans="1:25" x14ac:dyDescent="0.25">
      <c r="A2274" s="9" t="s">
        <v>4800</v>
      </c>
      <c r="B2274" s="23">
        <v>45994.636111111096</v>
      </c>
      <c r="C2274" s="23">
        <v>45994.6430555556</v>
      </c>
      <c r="D2274" s="23">
        <v>45999.347222222197</v>
      </c>
      <c r="E2274" s="9" t="s">
        <v>212</v>
      </c>
      <c r="F2274" s="9" t="s">
        <v>188</v>
      </c>
      <c r="G2274" s="9" t="s">
        <v>236</v>
      </c>
      <c r="H2274" s="9" t="s">
        <v>163</v>
      </c>
      <c r="I2274" s="9" t="s">
        <v>315</v>
      </c>
      <c r="J2274" s="9" t="s">
        <v>4801</v>
      </c>
      <c r="K2274" s="9" t="s">
        <v>246</v>
      </c>
      <c r="L2274" s="9" t="s">
        <v>293</v>
      </c>
      <c r="M2274" s="9" t="s">
        <v>4700</v>
      </c>
      <c r="N2274" s="9" t="s">
        <v>196</v>
      </c>
      <c r="O2274" s="9" t="s">
        <v>180</v>
      </c>
      <c r="P2274" s="9" t="s">
        <v>318</v>
      </c>
      <c r="Q2274" s="9" t="s">
        <v>219</v>
      </c>
      <c r="R2274" s="9">
        <v>0</v>
      </c>
      <c r="S2274" s="9">
        <v>112</v>
      </c>
      <c r="T2274" s="9" t="s">
        <v>136</v>
      </c>
      <c r="U2274" s="9" t="s">
        <v>242</v>
      </c>
      <c r="W2274" s="9">
        <v>3</v>
      </c>
      <c r="X2274" s="9">
        <f>INDEX(SLA_Policy!$D$2:$D$5,MATCH(F2274,SLA_Policy!$A$2:$A$5,0))</f>
        <v>72</v>
      </c>
      <c r="Y2274" s="9" t="str">
        <f>IF(E2274="Cancelled","Excluded",IF(D2274="",IF((SLA_Policy!$B$8-B2274)*24&gt;X2274,"Open - Breached","Open - On Track"),IF((D2274-B2274)*24&lt;=X2274,"Met","Breached")))</f>
        <v>Breached</v>
      </c>
    </row>
    <row r="2275" spans="1:25" x14ac:dyDescent="0.25">
      <c r="A2275" s="9" t="s">
        <v>4802</v>
      </c>
      <c r="B2275" s="23">
        <v>45994.639583333301</v>
      </c>
      <c r="C2275" s="23">
        <v>45994.655555555597</v>
      </c>
      <c r="D2275" s="23">
        <v>45994.743750000001</v>
      </c>
      <c r="E2275" s="9" t="s">
        <v>212</v>
      </c>
      <c r="F2275" s="9" t="s">
        <v>189</v>
      </c>
      <c r="G2275" s="9" t="s">
        <v>213</v>
      </c>
      <c r="H2275" s="9" t="s">
        <v>166</v>
      </c>
      <c r="I2275" s="9" t="s">
        <v>286</v>
      </c>
      <c r="J2275" s="9" t="s">
        <v>4803</v>
      </c>
      <c r="K2275" s="9" t="s">
        <v>225</v>
      </c>
      <c r="L2275" s="9" t="s">
        <v>311</v>
      </c>
      <c r="M2275" s="9" t="s">
        <v>682</v>
      </c>
      <c r="N2275" s="9" t="s">
        <v>196</v>
      </c>
      <c r="O2275" s="9" t="s">
        <v>181</v>
      </c>
      <c r="P2275" s="9" t="s">
        <v>668</v>
      </c>
      <c r="Q2275" s="9" t="s">
        <v>219</v>
      </c>
      <c r="R2275" s="9">
        <v>0</v>
      </c>
      <c r="S2275" s="9">
        <v>11</v>
      </c>
      <c r="U2275" s="9" t="s">
        <v>266</v>
      </c>
      <c r="X2275" s="9">
        <f>INDEX(SLA_Policy!$D$2:$D$5,MATCH(F2275,SLA_Policy!$A$2:$A$5,0))</f>
        <v>120</v>
      </c>
      <c r="Y2275" s="9" t="str">
        <f>IF(E2275="Cancelled","Excluded",IF(D2275="",IF((SLA_Policy!$B$8-B2275)*24&gt;X2275,"Open - Breached","Open - On Track"),IF((D2275-B2275)*24&lt;=X2275,"Met","Breached")))</f>
        <v>Met</v>
      </c>
    </row>
    <row r="2276" spans="1:25" x14ac:dyDescent="0.25">
      <c r="A2276" s="9" t="s">
        <v>4804</v>
      </c>
      <c r="B2276" s="23">
        <v>45994.670138888898</v>
      </c>
      <c r="C2276" s="23">
        <v>45994.6743055556</v>
      </c>
      <c r="D2276" s="23">
        <v>45994.768750000003</v>
      </c>
      <c r="E2276" s="9" t="s">
        <v>212</v>
      </c>
      <c r="F2276" s="9" t="s">
        <v>187</v>
      </c>
      <c r="G2276" s="9" t="s">
        <v>213</v>
      </c>
      <c r="H2276" s="9" t="s">
        <v>88</v>
      </c>
      <c r="I2276" s="9" t="s">
        <v>92</v>
      </c>
      <c r="J2276" s="9" t="s">
        <v>413</v>
      </c>
      <c r="K2276" s="9" t="s">
        <v>239</v>
      </c>
      <c r="L2276" s="9" t="s">
        <v>371</v>
      </c>
      <c r="M2276" s="9" t="s">
        <v>609</v>
      </c>
      <c r="N2276" s="9" t="s">
        <v>198</v>
      </c>
      <c r="O2276" s="9" t="s">
        <v>178</v>
      </c>
      <c r="P2276" s="9" t="s">
        <v>272</v>
      </c>
      <c r="Q2276" s="9" t="s">
        <v>273</v>
      </c>
      <c r="R2276" s="9">
        <v>0</v>
      </c>
      <c r="S2276" s="9">
        <v>16</v>
      </c>
      <c r="T2276" s="9" t="s">
        <v>136</v>
      </c>
      <c r="U2276" s="9" t="s">
        <v>266</v>
      </c>
      <c r="X2276" s="9">
        <f>INDEX(SLA_Policy!$D$2:$D$5,MATCH(F2276,SLA_Policy!$A$2:$A$5,0))</f>
        <v>8</v>
      </c>
      <c r="Y2276" s="9" t="str">
        <f>IF(E2276="Cancelled","Excluded",IF(D2276="",IF((SLA_Policy!$B$8-B2276)*24&gt;X2276,"Open - Breached","Open - On Track"),IF((D2276-B2276)*24&lt;=X2276,"Met","Breached")))</f>
        <v>Met</v>
      </c>
    </row>
    <row r="2277" spans="1:25" x14ac:dyDescent="0.25">
      <c r="A2277" s="9" t="s">
        <v>4805</v>
      </c>
      <c r="B2277" s="23">
        <v>45994.689583333296</v>
      </c>
      <c r="C2277" s="23">
        <v>45994.729166666701</v>
      </c>
      <c r="D2277" s="23">
        <v>45995.372222222199</v>
      </c>
      <c r="E2277" s="9" t="s">
        <v>212</v>
      </c>
      <c r="F2277" s="9" t="s">
        <v>189</v>
      </c>
      <c r="G2277" s="9" t="s">
        <v>236</v>
      </c>
      <c r="H2277" s="9" t="s">
        <v>161</v>
      </c>
      <c r="I2277" s="9" t="s">
        <v>237</v>
      </c>
      <c r="J2277" s="9" t="s">
        <v>1533</v>
      </c>
      <c r="K2277" s="9" t="s">
        <v>246</v>
      </c>
      <c r="L2277" s="9" t="s">
        <v>371</v>
      </c>
      <c r="M2277" s="9" t="s">
        <v>4806</v>
      </c>
      <c r="N2277" s="9" t="s">
        <v>196</v>
      </c>
      <c r="O2277" s="9" t="s">
        <v>179</v>
      </c>
      <c r="P2277" s="9" t="s">
        <v>337</v>
      </c>
      <c r="Q2277" s="9" t="s">
        <v>219</v>
      </c>
      <c r="R2277" s="9">
        <v>0</v>
      </c>
      <c r="S2277" s="9">
        <v>39</v>
      </c>
      <c r="U2277" s="9" t="s">
        <v>242</v>
      </c>
      <c r="W2277" s="9">
        <v>5</v>
      </c>
      <c r="X2277" s="9">
        <f>INDEX(SLA_Policy!$D$2:$D$5,MATCH(F2277,SLA_Policy!$A$2:$A$5,0))</f>
        <v>120</v>
      </c>
      <c r="Y2277" s="9" t="str">
        <f>IF(E2277="Cancelled","Excluded",IF(D2277="",IF((SLA_Policy!$B$8-B2277)*24&gt;X2277,"Open - Breached","Open - On Track"),IF((D2277-B2277)*24&lt;=X2277,"Met","Breached")))</f>
        <v>Met</v>
      </c>
    </row>
    <row r="2278" spans="1:25" x14ac:dyDescent="0.25">
      <c r="A2278" s="9" t="s">
        <v>4807</v>
      </c>
      <c r="B2278" s="23">
        <v>45994.693749999999</v>
      </c>
      <c r="C2278" s="23">
        <v>45994.702083333301</v>
      </c>
      <c r="D2278" s="23">
        <v>45995.348611111098</v>
      </c>
      <c r="E2278" s="9" t="s">
        <v>212</v>
      </c>
      <c r="F2278" s="9" t="s">
        <v>187</v>
      </c>
      <c r="G2278" s="9" t="s">
        <v>213</v>
      </c>
      <c r="H2278" s="9" t="s">
        <v>164</v>
      </c>
      <c r="I2278" s="9" t="s">
        <v>478</v>
      </c>
      <c r="J2278" s="9" t="s">
        <v>1964</v>
      </c>
      <c r="K2278" s="9" t="s">
        <v>215</v>
      </c>
      <c r="L2278" s="9" t="s">
        <v>226</v>
      </c>
      <c r="M2278" s="9" t="s">
        <v>636</v>
      </c>
      <c r="N2278" s="9" t="s">
        <v>196</v>
      </c>
      <c r="O2278" s="9" t="s">
        <v>116</v>
      </c>
      <c r="P2278" s="9" t="s">
        <v>525</v>
      </c>
      <c r="Q2278" s="9" t="s">
        <v>219</v>
      </c>
      <c r="R2278" s="9">
        <v>0</v>
      </c>
      <c r="S2278" s="9">
        <v>28</v>
      </c>
      <c r="T2278" s="9" t="s">
        <v>464</v>
      </c>
      <c r="U2278" s="9" t="s">
        <v>248</v>
      </c>
      <c r="X2278" s="9">
        <f>INDEX(SLA_Policy!$D$2:$D$5,MATCH(F2278,SLA_Policy!$A$2:$A$5,0))</f>
        <v>8</v>
      </c>
      <c r="Y2278" s="9" t="str">
        <f>IF(E2278="Cancelled","Excluded",IF(D2278="",IF((SLA_Policy!$B$8-B2278)*24&gt;X2278,"Open - Breached","Open - On Track"),IF((D2278-B2278)*24&lt;=X2278,"Met","Breached")))</f>
        <v>Breached</v>
      </c>
    </row>
    <row r="2279" spans="1:25" x14ac:dyDescent="0.25">
      <c r="A2279" s="9" t="s">
        <v>4808</v>
      </c>
      <c r="B2279" s="23">
        <v>45994.71875</v>
      </c>
      <c r="C2279" s="23">
        <v>45994.744444444397</v>
      </c>
      <c r="D2279" s="23">
        <v>45996.362500000003</v>
      </c>
      <c r="E2279" s="9" t="s">
        <v>212</v>
      </c>
      <c r="F2279" s="9" t="s">
        <v>188</v>
      </c>
      <c r="G2279" s="9" t="s">
        <v>236</v>
      </c>
      <c r="H2279" s="9" t="s">
        <v>164</v>
      </c>
      <c r="I2279" s="9" t="s">
        <v>421</v>
      </c>
      <c r="J2279" s="9" t="s">
        <v>462</v>
      </c>
      <c r="K2279" s="9" t="s">
        <v>246</v>
      </c>
      <c r="L2279" s="9" t="s">
        <v>351</v>
      </c>
      <c r="M2279" s="9" t="s">
        <v>436</v>
      </c>
      <c r="N2279" s="9" t="s">
        <v>197</v>
      </c>
      <c r="O2279" s="9" t="s">
        <v>180</v>
      </c>
      <c r="P2279" s="9" t="s">
        <v>278</v>
      </c>
      <c r="Q2279" s="9" t="s">
        <v>219</v>
      </c>
      <c r="R2279" s="9">
        <v>1</v>
      </c>
      <c r="S2279" s="9">
        <v>38</v>
      </c>
      <c r="T2279" s="9" t="s">
        <v>464</v>
      </c>
      <c r="U2279" s="9" t="s">
        <v>242</v>
      </c>
      <c r="W2279" s="9">
        <v>3</v>
      </c>
      <c r="X2279" s="9">
        <f>INDEX(SLA_Policy!$D$2:$D$5,MATCH(F2279,SLA_Policy!$A$2:$A$5,0))</f>
        <v>72</v>
      </c>
      <c r="Y2279" s="9" t="str">
        <f>IF(E2279="Cancelled","Excluded",IF(D2279="",IF((SLA_Policy!$B$8-B2279)*24&gt;X2279,"Open - Breached","Open - On Track"),IF((D2279-B2279)*24&lt;=X2279,"Met","Breached")))</f>
        <v>Met</v>
      </c>
    </row>
    <row r="2280" spans="1:25" x14ac:dyDescent="0.25">
      <c r="A2280" s="9" t="s">
        <v>4809</v>
      </c>
      <c r="B2280" s="23">
        <v>45994.727083333302</v>
      </c>
      <c r="C2280" s="23">
        <v>45995.358333333301</v>
      </c>
      <c r="D2280" s="23">
        <v>45995.383333333302</v>
      </c>
      <c r="E2280" s="9" t="s">
        <v>212</v>
      </c>
      <c r="F2280" s="9" t="s">
        <v>189</v>
      </c>
      <c r="G2280" s="9" t="s">
        <v>213</v>
      </c>
      <c r="H2280" s="9" t="s">
        <v>167</v>
      </c>
      <c r="I2280" s="9" t="s">
        <v>684</v>
      </c>
      <c r="J2280" s="9" t="s">
        <v>4810</v>
      </c>
      <c r="K2280" s="9" t="s">
        <v>246</v>
      </c>
      <c r="L2280" s="9" t="s">
        <v>395</v>
      </c>
      <c r="M2280" s="9" t="s">
        <v>4811</v>
      </c>
      <c r="N2280" s="9" t="s">
        <v>197</v>
      </c>
      <c r="O2280" s="9" t="s">
        <v>116</v>
      </c>
      <c r="P2280" s="9" t="s">
        <v>295</v>
      </c>
      <c r="Q2280" s="9" t="s">
        <v>219</v>
      </c>
      <c r="R2280" s="9">
        <v>0</v>
      </c>
      <c r="S2280" s="9">
        <v>15</v>
      </c>
      <c r="U2280" s="9" t="s">
        <v>248</v>
      </c>
      <c r="X2280" s="9">
        <f>INDEX(SLA_Policy!$D$2:$D$5,MATCH(F2280,SLA_Policy!$A$2:$A$5,0))</f>
        <v>120</v>
      </c>
      <c r="Y2280" s="9" t="str">
        <f>IF(E2280="Cancelled","Excluded",IF(D2280="",IF((SLA_Policy!$B$8-B2280)*24&gt;X2280,"Open - Breached","Open - On Track"),IF((D2280-B2280)*24&lt;=X2280,"Met","Breached")))</f>
        <v>Met</v>
      </c>
    </row>
    <row r="2281" spans="1:25" x14ac:dyDescent="0.25">
      <c r="A2281" s="9" t="s">
        <v>4812</v>
      </c>
      <c r="B2281" s="23">
        <v>45994.752777777801</v>
      </c>
      <c r="C2281" s="23">
        <v>45995.297916666699</v>
      </c>
      <c r="D2281" s="23">
        <v>45996.373611111099</v>
      </c>
      <c r="E2281" s="9" t="s">
        <v>212</v>
      </c>
      <c r="F2281" s="9" t="s">
        <v>189</v>
      </c>
      <c r="G2281" s="9" t="s">
        <v>213</v>
      </c>
      <c r="H2281" s="9" t="s">
        <v>167</v>
      </c>
      <c r="I2281" s="9" t="s">
        <v>536</v>
      </c>
      <c r="J2281" s="9" t="s">
        <v>1969</v>
      </c>
      <c r="K2281" s="9" t="s">
        <v>246</v>
      </c>
      <c r="L2281" s="9" t="s">
        <v>226</v>
      </c>
      <c r="M2281" s="9" t="s">
        <v>776</v>
      </c>
      <c r="N2281" s="9" t="s">
        <v>196</v>
      </c>
      <c r="O2281" s="9" t="s">
        <v>176</v>
      </c>
      <c r="P2281" s="9" t="s">
        <v>503</v>
      </c>
      <c r="Q2281" s="9" t="s">
        <v>219</v>
      </c>
      <c r="R2281" s="9">
        <v>0</v>
      </c>
      <c r="S2281" s="9">
        <v>87</v>
      </c>
      <c r="T2281" s="9" t="s">
        <v>136</v>
      </c>
      <c r="U2281" s="9" t="s">
        <v>290</v>
      </c>
      <c r="X2281" s="9">
        <f>INDEX(SLA_Policy!$D$2:$D$5,MATCH(F2281,SLA_Policy!$A$2:$A$5,0))</f>
        <v>120</v>
      </c>
      <c r="Y2281" s="9" t="str">
        <f>IF(E2281="Cancelled","Excluded",IF(D2281="",IF((SLA_Policy!$B$8-B2281)*24&gt;X2281,"Open - Breached","Open - On Track"),IF((D2281-B2281)*24&lt;=X2281,"Met","Breached")))</f>
        <v>Met</v>
      </c>
    </row>
    <row r="2282" spans="1:25" x14ac:dyDescent="0.25">
      <c r="A2282" s="9" t="s">
        <v>4813</v>
      </c>
      <c r="B2282" s="23">
        <v>45994.784027777801</v>
      </c>
      <c r="C2282" s="23">
        <v>45994.785416666702</v>
      </c>
      <c r="D2282" s="23">
        <v>45995.551388888904</v>
      </c>
      <c r="E2282" s="9" t="s">
        <v>212</v>
      </c>
      <c r="F2282" s="9" t="s">
        <v>188</v>
      </c>
      <c r="G2282" s="9" t="s">
        <v>213</v>
      </c>
      <c r="H2282" s="9" t="s">
        <v>88</v>
      </c>
      <c r="I2282" s="9" t="s">
        <v>92</v>
      </c>
      <c r="J2282" s="9" t="s">
        <v>413</v>
      </c>
      <c r="K2282" s="9" t="s">
        <v>215</v>
      </c>
      <c r="L2282" s="9" t="s">
        <v>311</v>
      </c>
      <c r="M2282" s="9" t="s">
        <v>2580</v>
      </c>
      <c r="N2282" s="9" t="s">
        <v>198</v>
      </c>
      <c r="O2282" s="9" t="s">
        <v>178</v>
      </c>
      <c r="P2282" s="9" t="s">
        <v>321</v>
      </c>
      <c r="Q2282" s="9" t="s">
        <v>219</v>
      </c>
      <c r="R2282" s="9">
        <v>0</v>
      </c>
      <c r="S2282" s="9">
        <v>23</v>
      </c>
      <c r="T2282" s="9" t="s">
        <v>220</v>
      </c>
      <c r="U2282" s="9" t="s">
        <v>376</v>
      </c>
      <c r="W2282" s="9">
        <v>4</v>
      </c>
      <c r="X2282" s="9">
        <f>INDEX(SLA_Policy!$D$2:$D$5,MATCH(F2282,SLA_Policy!$A$2:$A$5,0))</f>
        <v>72</v>
      </c>
      <c r="Y2282" s="9" t="str">
        <f>IF(E2282="Cancelled","Excluded",IF(D2282="",IF((SLA_Policy!$B$8-B2282)*24&gt;X2282,"Open - Breached","Open - On Track"),IF((D2282-B2282)*24&lt;=X2282,"Met","Breached")))</f>
        <v>Met</v>
      </c>
    </row>
    <row r="2283" spans="1:25" x14ac:dyDescent="0.25">
      <c r="A2283" s="9" t="s">
        <v>4814</v>
      </c>
      <c r="B2283" s="23">
        <v>45995.3215277778</v>
      </c>
      <c r="C2283" s="23">
        <v>45995.454166666699</v>
      </c>
      <c r="D2283" s="23">
        <v>45996.373611111099</v>
      </c>
      <c r="E2283" s="9" t="s">
        <v>212</v>
      </c>
      <c r="F2283" s="9" t="s">
        <v>189</v>
      </c>
      <c r="G2283" s="9" t="s">
        <v>213</v>
      </c>
      <c r="H2283" s="9" t="s">
        <v>162</v>
      </c>
      <c r="I2283" s="9" t="s">
        <v>345</v>
      </c>
      <c r="J2283" s="9" t="s">
        <v>1556</v>
      </c>
      <c r="K2283" s="9" t="s">
        <v>246</v>
      </c>
      <c r="L2283" s="9" t="s">
        <v>226</v>
      </c>
      <c r="M2283" s="9" t="s">
        <v>3294</v>
      </c>
      <c r="N2283" s="9" t="s">
        <v>197</v>
      </c>
      <c r="O2283" s="9" t="s">
        <v>116</v>
      </c>
      <c r="P2283" s="9" t="s">
        <v>525</v>
      </c>
      <c r="Q2283" s="9" t="s">
        <v>219</v>
      </c>
      <c r="R2283" s="9">
        <v>0</v>
      </c>
      <c r="S2283" s="9">
        <v>28</v>
      </c>
      <c r="U2283" s="9" t="s">
        <v>140</v>
      </c>
      <c r="V2283" s="9" t="s">
        <v>4815</v>
      </c>
      <c r="W2283" s="9">
        <v>4</v>
      </c>
      <c r="X2283" s="9">
        <f>INDEX(SLA_Policy!$D$2:$D$5,MATCH(F2283,SLA_Policy!$A$2:$A$5,0))</f>
        <v>120</v>
      </c>
      <c r="Y2283" s="9" t="str">
        <f>IF(E2283="Cancelled","Excluded",IF(D2283="",IF((SLA_Policy!$B$8-B2283)*24&gt;X2283,"Open - Breached","Open - On Track"),IF((D2283-B2283)*24&lt;=X2283,"Met","Breached")))</f>
        <v>Met</v>
      </c>
    </row>
    <row r="2284" spans="1:25" x14ac:dyDescent="0.25">
      <c r="A2284" s="9" t="s">
        <v>4816</v>
      </c>
      <c r="B2284" s="23">
        <v>45995.327777777798</v>
      </c>
      <c r="C2284" s="23">
        <v>45995.529861111099</v>
      </c>
      <c r="D2284" s="23">
        <v>45996.3347222222</v>
      </c>
      <c r="E2284" s="9" t="s">
        <v>212</v>
      </c>
      <c r="F2284" s="9" t="s">
        <v>188</v>
      </c>
      <c r="G2284" s="9" t="s">
        <v>213</v>
      </c>
      <c r="H2284" s="9" t="s">
        <v>162</v>
      </c>
      <c r="I2284" s="9" t="s">
        <v>345</v>
      </c>
      <c r="J2284" s="9" t="s">
        <v>4817</v>
      </c>
      <c r="K2284" s="9" t="s">
        <v>215</v>
      </c>
      <c r="L2284" s="9" t="s">
        <v>351</v>
      </c>
      <c r="M2284" s="9" t="s">
        <v>2661</v>
      </c>
      <c r="N2284" s="9" t="s">
        <v>196</v>
      </c>
      <c r="O2284" s="9" t="s">
        <v>179</v>
      </c>
      <c r="P2284" s="9" t="s">
        <v>284</v>
      </c>
      <c r="Q2284" s="9" t="s">
        <v>219</v>
      </c>
      <c r="R2284" s="9">
        <v>0</v>
      </c>
      <c r="S2284" s="9">
        <v>36</v>
      </c>
      <c r="U2284" s="9" t="s">
        <v>140</v>
      </c>
      <c r="V2284" s="9" t="s">
        <v>4815</v>
      </c>
      <c r="X2284" s="9">
        <f>INDEX(SLA_Policy!$D$2:$D$5,MATCH(F2284,SLA_Policy!$A$2:$A$5,0))</f>
        <v>72</v>
      </c>
      <c r="Y2284" s="9" t="str">
        <f>IF(E2284="Cancelled","Excluded",IF(D2284="",IF((SLA_Policy!$B$8-B2284)*24&gt;X2284,"Open - Breached","Open - On Track"),IF((D2284-B2284)*24&lt;=X2284,"Met","Breached")))</f>
        <v>Met</v>
      </c>
    </row>
    <row r="2285" spans="1:25" x14ac:dyDescent="0.25">
      <c r="A2285" s="9" t="s">
        <v>4818</v>
      </c>
      <c r="B2285" s="23">
        <v>45995.333333333299</v>
      </c>
      <c r="C2285" s="23">
        <v>45995.353472222203</v>
      </c>
      <c r="D2285" s="23">
        <v>45996.554166666698</v>
      </c>
      <c r="E2285" s="9" t="s">
        <v>212</v>
      </c>
      <c r="F2285" s="9" t="s">
        <v>188</v>
      </c>
      <c r="G2285" s="9" t="s">
        <v>236</v>
      </c>
      <c r="H2285" s="9" t="s">
        <v>162</v>
      </c>
      <c r="I2285" s="9" t="s">
        <v>280</v>
      </c>
      <c r="J2285" s="9" t="s">
        <v>4819</v>
      </c>
      <c r="K2285" s="9" t="s">
        <v>239</v>
      </c>
      <c r="L2285" s="9" t="s">
        <v>282</v>
      </c>
      <c r="M2285" s="9" t="s">
        <v>4820</v>
      </c>
      <c r="N2285" s="9" t="s">
        <v>196</v>
      </c>
      <c r="O2285" s="9" t="s">
        <v>179</v>
      </c>
      <c r="P2285" s="9" t="s">
        <v>264</v>
      </c>
      <c r="Q2285" s="9" t="s">
        <v>219</v>
      </c>
      <c r="R2285" s="9">
        <v>0</v>
      </c>
      <c r="S2285" s="9">
        <v>27</v>
      </c>
      <c r="U2285" s="9" t="s">
        <v>242</v>
      </c>
      <c r="X2285" s="9">
        <f>INDEX(SLA_Policy!$D$2:$D$5,MATCH(F2285,SLA_Policy!$A$2:$A$5,0))</f>
        <v>72</v>
      </c>
      <c r="Y2285" s="9" t="str">
        <f>IF(E2285="Cancelled","Excluded",IF(D2285="",IF((SLA_Policy!$B$8-B2285)*24&gt;X2285,"Open - Breached","Open - On Track"),IF((D2285-B2285)*24&lt;=X2285,"Met","Breached")))</f>
        <v>Met</v>
      </c>
    </row>
    <row r="2286" spans="1:25" x14ac:dyDescent="0.25">
      <c r="A2286" s="9" t="s">
        <v>4821</v>
      </c>
      <c r="B2286" s="23">
        <v>45995.333333333299</v>
      </c>
      <c r="C2286" s="23">
        <v>45995.507638888899</v>
      </c>
      <c r="D2286" s="23">
        <v>45995.672222222202</v>
      </c>
      <c r="E2286" s="9" t="s">
        <v>212</v>
      </c>
      <c r="F2286" s="9" t="s">
        <v>189</v>
      </c>
      <c r="G2286" s="9" t="s">
        <v>213</v>
      </c>
      <c r="H2286" s="9" t="s">
        <v>162</v>
      </c>
      <c r="I2286" s="9" t="s">
        <v>393</v>
      </c>
      <c r="J2286" s="9" t="s">
        <v>1040</v>
      </c>
      <c r="K2286" s="9" t="s">
        <v>239</v>
      </c>
      <c r="L2286" s="9" t="s">
        <v>307</v>
      </c>
      <c r="M2286" s="9" t="s">
        <v>3395</v>
      </c>
      <c r="N2286" s="9" t="s">
        <v>196</v>
      </c>
      <c r="O2286" s="9" t="s">
        <v>116</v>
      </c>
      <c r="P2286" s="9" t="s">
        <v>295</v>
      </c>
      <c r="Q2286" s="9" t="s">
        <v>219</v>
      </c>
      <c r="R2286" s="9">
        <v>0</v>
      </c>
      <c r="S2286" s="9">
        <v>18</v>
      </c>
      <c r="U2286" s="9" t="s">
        <v>266</v>
      </c>
      <c r="W2286" s="9">
        <v>5</v>
      </c>
      <c r="X2286" s="9">
        <f>INDEX(SLA_Policy!$D$2:$D$5,MATCH(F2286,SLA_Policy!$A$2:$A$5,0))</f>
        <v>120</v>
      </c>
      <c r="Y2286" s="9" t="str">
        <f>IF(E2286="Cancelled","Excluded",IF(D2286="",IF((SLA_Policy!$B$8-B2286)*24&gt;X2286,"Open - Breached","Open - On Track"),IF((D2286-B2286)*24&lt;=X2286,"Met","Breached")))</f>
        <v>Met</v>
      </c>
    </row>
    <row r="2287" spans="1:25" x14ac:dyDescent="0.25">
      <c r="A2287" s="9" t="s">
        <v>4822</v>
      </c>
      <c r="B2287" s="23">
        <v>45995.334027777797</v>
      </c>
      <c r="C2287" s="23">
        <v>45995.452083333301</v>
      </c>
      <c r="D2287" s="23">
        <v>45999.386111111096</v>
      </c>
      <c r="E2287" s="9" t="s">
        <v>212</v>
      </c>
      <c r="F2287" s="9" t="s">
        <v>188</v>
      </c>
      <c r="G2287" s="9" t="s">
        <v>236</v>
      </c>
      <c r="H2287" s="9" t="s">
        <v>167</v>
      </c>
      <c r="I2287" s="9" t="s">
        <v>255</v>
      </c>
      <c r="J2287" s="9" t="s">
        <v>4823</v>
      </c>
      <c r="K2287" s="9" t="s">
        <v>239</v>
      </c>
      <c r="L2287" s="9" t="s">
        <v>216</v>
      </c>
      <c r="M2287" s="9" t="s">
        <v>3434</v>
      </c>
      <c r="N2287" s="9" t="s">
        <v>196</v>
      </c>
      <c r="O2287" s="9" t="s">
        <v>180</v>
      </c>
      <c r="P2287" s="9" t="s">
        <v>318</v>
      </c>
      <c r="Q2287" s="9" t="s">
        <v>219</v>
      </c>
      <c r="R2287" s="9">
        <v>1</v>
      </c>
      <c r="S2287" s="9">
        <v>30</v>
      </c>
      <c r="U2287" s="9" t="s">
        <v>242</v>
      </c>
      <c r="X2287" s="9">
        <f>INDEX(SLA_Policy!$D$2:$D$5,MATCH(F2287,SLA_Policy!$A$2:$A$5,0))</f>
        <v>72</v>
      </c>
      <c r="Y2287" s="9" t="str">
        <f>IF(E2287="Cancelled","Excluded",IF(D2287="",IF((SLA_Policy!$B$8-B2287)*24&gt;X2287,"Open - Breached","Open - On Track"),IF((D2287-B2287)*24&lt;=X2287,"Met","Breached")))</f>
        <v>Breached</v>
      </c>
    </row>
    <row r="2288" spans="1:25" x14ac:dyDescent="0.25">
      <c r="A2288" s="9" t="s">
        <v>4824</v>
      </c>
      <c r="B2288" s="23">
        <v>45995.342361111099</v>
      </c>
      <c r="C2288" s="23">
        <v>45995.350694444503</v>
      </c>
      <c r="D2288" s="23">
        <v>45995.358333333301</v>
      </c>
      <c r="E2288" s="9" t="s">
        <v>212</v>
      </c>
      <c r="F2288" s="9" t="s">
        <v>188</v>
      </c>
      <c r="G2288" s="9" t="s">
        <v>213</v>
      </c>
      <c r="H2288" s="9" t="s">
        <v>161</v>
      </c>
      <c r="I2288" s="9" t="s">
        <v>389</v>
      </c>
      <c r="J2288" s="9" t="s">
        <v>4825</v>
      </c>
      <c r="K2288" s="9" t="s">
        <v>246</v>
      </c>
      <c r="L2288" s="9" t="s">
        <v>216</v>
      </c>
      <c r="M2288" s="9" t="s">
        <v>4826</v>
      </c>
      <c r="N2288" s="9" t="s">
        <v>198</v>
      </c>
      <c r="O2288" s="9" t="s">
        <v>116</v>
      </c>
      <c r="P2288" s="9" t="s">
        <v>258</v>
      </c>
      <c r="Q2288" s="9" t="s">
        <v>219</v>
      </c>
      <c r="R2288" s="9">
        <v>0</v>
      </c>
      <c r="S2288" s="9">
        <v>10</v>
      </c>
      <c r="U2288" s="9" t="s">
        <v>290</v>
      </c>
      <c r="W2288" s="9">
        <v>5</v>
      </c>
      <c r="X2288" s="9">
        <f>INDEX(SLA_Policy!$D$2:$D$5,MATCH(F2288,SLA_Policy!$A$2:$A$5,0))</f>
        <v>72</v>
      </c>
      <c r="Y2288" s="9" t="str">
        <f>IF(E2288="Cancelled","Excluded",IF(D2288="",IF((SLA_Policy!$B$8-B2288)*24&gt;X2288,"Open - Breached","Open - On Track"),IF((D2288-B2288)*24&lt;=X2288,"Met","Breached")))</f>
        <v>Met</v>
      </c>
    </row>
    <row r="2289" spans="1:25" x14ac:dyDescent="0.25">
      <c r="A2289" s="9" t="s">
        <v>4827</v>
      </c>
      <c r="B2289" s="23">
        <v>45995.345138888901</v>
      </c>
      <c r="C2289" s="23">
        <v>45995.365277777797</v>
      </c>
      <c r="D2289" s="23">
        <v>45996.309027777803</v>
      </c>
      <c r="E2289" s="9" t="s">
        <v>212</v>
      </c>
      <c r="F2289" s="9" t="s">
        <v>189</v>
      </c>
      <c r="G2289" s="9" t="s">
        <v>213</v>
      </c>
      <c r="H2289" s="9" t="s">
        <v>88</v>
      </c>
      <c r="I2289" s="9" t="s">
        <v>268</v>
      </c>
      <c r="J2289" s="9" t="s">
        <v>4828</v>
      </c>
      <c r="K2289" s="9" t="s">
        <v>246</v>
      </c>
      <c r="L2289" s="9" t="s">
        <v>226</v>
      </c>
      <c r="M2289" s="9" t="s">
        <v>826</v>
      </c>
      <c r="N2289" s="9" t="s">
        <v>200</v>
      </c>
      <c r="O2289" s="9" t="s">
        <v>176</v>
      </c>
      <c r="P2289" s="9" t="s">
        <v>570</v>
      </c>
      <c r="Q2289" s="9" t="s">
        <v>219</v>
      </c>
      <c r="R2289" s="9">
        <v>0</v>
      </c>
      <c r="S2289" s="9">
        <v>15</v>
      </c>
      <c r="T2289" s="9" t="s">
        <v>136</v>
      </c>
      <c r="U2289" s="9" t="s">
        <v>661</v>
      </c>
      <c r="X2289" s="9">
        <f>INDEX(SLA_Policy!$D$2:$D$5,MATCH(F2289,SLA_Policy!$A$2:$A$5,0))</f>
        <v>120</v>
      </c>
      <c r="Y2289" s="9" t="str">
        <f>IF(E2289="Cancelled","Excluded",IF(D2289="",IF((SLA_Policy!$B$8-B2289)*24&gt;X2289,"Open - Breached","Open - On Track"),IF((D2289-B2289)*24&lt;=X2289,"Met","Breached")))</f>
        <v>Met</v>
      </c>
    </row>
    <row r="2290" spans="1:25" x14ac:dyDescent="0.25">
      <c r="A2290" s="9" t="s">
        <v>4829</v>
      </c>
      <c r="B2290" s="23">
        <v>45995.346527777801</v>
      </c>
      <c r="C2290" s="23">
        <v>45995.386805555601</v>
      </c>
      <c r="D2290" s="23">
        <v>45999.358333333301</v>
      </c>
      <c r="E2290" s="9" t="s">
        <v>212</v>
      </c>
      <c r="F2290" s="9" t="s">
        <v>189</v>
      </c>
      <c r="G2290" s="9" t="s">
        <v>213</v>
      </c>
      <c r="H2290" s="9" t="s">
        <v>166</v>
      </c>
      <c r="I2290" s="9" t="s">
        <v>378</v>
      </c>
      <c r="J2290" s="9" t="s">
        <v>4830</v>
      </c>
      <c r="K2290" s="9" t="s">
        <v>246</v>
      </c>
      <c r="L2290" s="9" t="s">
        <v>311</v>
      </c>
      <c r="M2290" s="9" t="s">
        <v>2542</v>
      </c>
      <c r="N2290" s="9" t="s">
        <v>196</v>
      </c>
      <c r="O2290" s="9" t="s">
        <v>180</v>
      </c>
      <c r="P2290" s="9" t="s">
        <v>278</v>
      </c>
      <c r="Q2290" s="9" t="s">
        <v>219</v>
      </c>
      <c r="R2290" s="9">
        <v>0</v>
      </c>
      <c r="S2290" s="9">
        <v>58</v>
      </c>
      <c r="T2290" s="9" t="s">
        <v>220</v>
      </c>
      <c r="U2290" s="9" t="s">
        <v>290</v>
      </c>
      <c r="X2290" s="9">
        <f>INDEX(SLA_Policy!$D$2:$D$5,MATCH(F2290,SLA_Policy!$A$2:$A$5,0))</f>
        <v>120</v>
      </c>
      <c r="Y2290" s="9" t="str">
        <f>IF(E2290="Cancelled","Excluded",IF(D2290="",IF((SLA_Policy!$B$8-B2290)*24&gt;X2290,"Open - Breached","Open - On Track"),IF((D2290-B2290)*24&lt;=X2290,"Met","Breached")))</f>
        <v>Met</v>
      </c>
    </row>
    <row r="2291" spans="1:25" x14ac:dyDescent="0.25">
      <c r="A2291" s="9" t="s">
        <v>4831</v>
      </c>
      <c r="B2291" s="23">
        <v>45995.347916666702</v>
      </c>
      <c r="C2291" s="23">
        <v>45995.348611111098</v>
      </c>
      <c r="D2291" s="23">
        <v>45996.345833333296</v>
      </c>
      <c r="E2291" s="9" t="s">
        <v>212</v>
      </c>
      <c r="F2291" s="9" t="s">
        <v>189</v>
      </c>
      <c r="G2291" s="9" t="s">
        <v>213</v>
      </c>
      <c r="H2291" s="9" t="s">
        <v>164</v>
      </c>
      <c r="I2291" s="9" t="s">
        <v>339</v>
      </c>
      <c r="J2291" s="9" t="s">
        <v>729</v>
      </c>
      <c r="K2291" s="9" t="s">
        <v>246</v>
      </c>
      <c r="L2291" s="9" t="s">
        <v>216</v>
      </c>
      <c r="M2291" s="9" t="s">
        <v>448</v>
      </c>
      <c r="N2291" s="9" t="s">
        <v>198</v>
      </c>
      <c r="O2291" s="9" t="s">
        <v>116</v>
      </c>
      <c r="P2291" s="9" t="s">
        <v>295</v>
      </c>
      <c r="Q2291" s="9" t="s">
        <v>219</v>
      </c>
      <c r="R2291" s="9">
        <v>0</v>
      </c>
      <c r="S2291" s="9">
        <v>5</v>
      </c>
      <c r="T2291" s="9" t="s">
        <v>343</v>
      </c>
      <c r="U2291" s="9" t="s">
        <v>376</v>
      </c>
      <c r="X2291" s="9">
        <f>INDEX(SLA_Policy!$D$2:$D$5,MATCH(F2291,SLA_Policy!$A$2:$A$5,0))</f>
        <v>120</v>
      </c>
      <c r="Y2291" s="9" t="str">
        <f>IF(E2291="Cancelled","Excluded",IF(D2291="",IF((SLA_Policy!$B$8-B2291)*24&gt;X2291,"Open - Breached","Open - On Track"),IF((D2291-B2291)*24&lt;=X2291,"Met","Breached")))</f>
        <v>Met</v>
      </c>
    </row>
    <row r="2292" spans="1:25" x14ac:dyDescent="0.25">
      <c r="A2292" s="9" t="s">
        <v>4832</v>
      </c>
      <c r="B2292" s="23">
        <v>45995.352083333302</v>
      </c>
      <c r="C2292" s="23">
        <v>45995.459027777797</v>
      </c>
      <c r="D2292" s="23">
        <v>45995.476388888899</v>
      </c>
      <c r="E2292" s="9" t="s">
        <v>212</v>
      </c>
      <c r="F2292" s="9" t="s">
        <v>189</v>
      </c>
      <c r="G2292" s="9" t="s">
        <v>213</v>
      </c>
      <c r="H2292" s="9" t="s">
        <v>162</v>
      </c>
      <c r="I2292" s="9" t="s">
        <v>345</v>
      </c>
      <c r="J2292" s="9" t="s">
        <v>1556</v>
      </c>
      <c r="K2292" s="9" t="s">
        <v>262</v>
      </c>
      <c r="L2292" s="9" t="s">
        <v>293</v>
      </c>
      <c r="M2292" s="9" t="s">
        <v>4833</v>
      </c>
      <c r="N2292" s="9" t="s">
        <v>196</v>
      </c>
      <c r="O2292" s="9" t="s">
        <v>179</v>
      </c>
      <c r="P2292" s="9" t="s">
        <v>337</v>
      </c>
      <c r="Q2292" s="9" t="s">
        <v>219</v>
      </c>
      <c r="R2292" s="9">
        <v>0</v>
      </c>
      <c r="S2292" s="9">
        <v>21</v>
      </c>
      <c r="U2292" s="9" t="s">
        <v>140</v>
      </c>
      <c r="V2292" s="9" t="s">
        <v>4815</v>
      </c>
      <c r="X2292" s="9">
        <f>INDEX(SLA_Policy!$D$2:$D$5,MATCH(F2292,SLA_Policy!$A$2:$A$5,0))</f>
        <v>120</v>
      </c>
      <c r="Y2292" s="9" t="str">
        <f>IF(E2292="Cancelled","Excluded",IF(D2292="",IF((SLA_Policy!$B$8-B2292)*24&gt;X2292,"Open - Breached","Open - On Track"),IF((D2292-B2292)*24&lt;=X2292,"Met","Breached")))</f>
        <v>Met</v>
      </c>
    </row>
    <row r="2293" spans="1:25" x14ac:dyDescent="0.25">
      <c r="A2293" s="9" t="s">
        <v>4834</v>
      </c>
      <c r="B2293" s="23">
        <v>45995.353472222203</v>
      </c>
      <c r="C2293" s="23">
        <v>45995.3840277778</v>
      </c>
      <c r="D2293" s="23">
        <v>46002.323611111096</v>
      </c>
      <c r="E2293" s="9" t="s">
        <v>212</v>
      </c>
      <c r="F2293" s="9" t="s">
        <v>189</v>
      </c>
      <c r="G2293" s="9" t="s">
        <v>213</v>
      </c>
      <c r="H2293" s="9" t="s">
        <v>162</v>
      </c>
      <c r="I2293" s="9" t="s">
        <v>345</v>
      </c>
      <c r="J2293" s="9" t="s">
        <v>4835</v>
      </c>
      <c r="K2293" s="9" t="s">
        <v>246</v>
      </c>
      <c r="L2293" s="9" t="s">
        <v>216</v>
      </c>
      <c r="M2293" s="9" t="s">
        <v>1011</v>
      </c>
      <c r="N2293" s="9" t="s">
        <v>199</v>
      </c>
      <c r="O2293" s="9" t="s">
        <v>116</v>
      </c>
      <c r="P2293" s="9" t="s">
        <v>295</v>
      </c>
      <c r="Q2293" s="9" t="s">
        <v>219</v>
      </c>
      <c r="R2293" s="9">
        <v>0</v>
      </c>
      <c r="S2293" s="9">
        <v>17</v>
      </c>
      <c r="U2293" s="9" t="s">
        <v>140</v>
      </c>
      <c r="V2293" s="9" t="s">
        <v>4815</v>
      </c>
      <c r="X2293" s="9">
        <f>INDEX(SLA_Policy!$D$2:$D$5,MATCH(F2293,SLA_Policy!$A$2:$A$5,0))</f>
        <v>120</v>
      </c>
      <c r="Y2293" s="9" t="str">
        <f>IF(E2293="Cancelled","Excluded",IF(D2293="",IF((SLA_Policy!$B$8-B2293)*24&gt;X2293,"Open - Breached","Open - On Track"),IF((D2293-B2293)*24&lt;=X2293,"Met","Breached")))</f>
        <v>Breached</v>
      </c>
    </row>
    <row r="2294" spans="1:25" x14ac:dyDescent="0.25">
      <c r="A2294" s="9" t="s">
        <v>4836</v>
      </c>
      <c r="B2294" s="23">
        <v>45995.363194444399</v>
      </c>
      <c r="C2294" s="23">
        <v>45995.3972222222</v>
      </c>
      <c r="D2294" s="23">
        <v>45999.376388888901</v>
      </c>
      <c r="E2294" s="9" t="s">
        <v>212</v>
      </c>
      <c r="F2294" s="9" t="s">
        <v>189</v>
      </c>
      <c r="G2294" s="9" t="s">
        <v>213</v>
      </c>
      <c r="H2294" s="9" t="s">
        <v>88</v>
      </c>
      <c r="I2294" s="9" t="s">
        <v>268</v>
      </c>
      <c r="J2294" s="9" t="s">
        <v>269</v>
      </c>
      <c r="K2294" s="9" t="s">
        <v>239</v>
      </c>
      <c r="L2294" s="9" t="s">
        <v>104</v>
      </c>
      <c r="M2294" s="9" t="s">
        <v>456</v>
      </c>
      <c r="N2294" s="9" t="s">
        <v>197</v>
      </c>
      <c r="O2294" s="9" t="s">
        <v>178</v>
      </c>
      <c r="P2294" s="9" t="s">
        <v>321</v>
      </c>
      <c r="Q2294" s="9" t="s">
        <v>219</v>
      </c>
      <c r="R2294" s="9">
        <v>0</v>
      </c>
      <c r="S2294" s="9">
        <v>26</v>
      </c>
      <c r="T2294" s="9" t="s">
        <v>220</v>
      </c>
      <c r="U2294" s="9" t="s">
        <v>230</v>
      </c>
      <c r="X2294" s="9">
        <f>INDEX(SLA_Policy!$D$2:$D$5,MATCH(F2294,SLA_Policy!$A$2:$A$5,0))</f>
        <v>120</v>
      </c>
      <c r="Y2294" s="9" t="str">
        <f>IF(E2294="Cancelled","Excluded",IF(D2294="",IF((SLA_Policy!$B$8-B2294)*24&gt;X2294,"Open - Breached","Open - On Track"),IF((D2294-B2294)*24&lt;=X2294,"Met","Breached")))</f>
        <v>Met</v>
      </c>
    </row>
    <row r="2295" spans="1:25" x14ac:dyDescent="0.25">
      <c r="A2295" s="9" t="s">
        <v>4837</v>
      </c>
      <c r="B2295" s="23">
        <v>45995.375694444498</v>
      </c>
      <c r="C2295" s="23">
        <v>45995.376388888901</v>
      </c>
      <c r="D2295" s="23">
        <v>45995.474305555603</v>
      </c>
      <c r="E2295" s="9" t="s">
        <v>212</v>
      </c>
      <c r="F2295" s="9" t="s">
        <v>187</v>
      </c>
      <c r="G2295" s="9" t="s">
        <v>213</v>
      </c>
      <c r="H2295" s="9" t="s">
        <v>165</v>
      </c>
      <c r="I2295" s="9" t="s">
        <v>567</v>
      </c>
      <c r="J2295" s="9" t="s">
        <v>4838</v>
      </c>
      <c r="K2295" s="9" t="s">
        <v>246</v>
      </c>
      <c r="L2295" s="9" t="s">
        <v>104</v>
      </c>
      <c r="M2295" s="9" t="s">
        <v>2949</v>
      </c>
      <c r="N2295" s="9" t="s">
        <v>196</v>
      </c>
      <c r="O2295" s="9" t="s">
        <v>176</v>
      </c>
      <c r="P2295" s="9" t="s">
        <v>228</v>
      </c>
      <c r="Q2295" s="9" t="s">
        <v>273</v>
      </c>
      <c r="R2295" s="9">
        <v>0</v>
      </c>
      <c r="S2295" s="9">
        <v>23</v>
      </c>
      <c r="U2295" s="9" t="s">
        <v>230</v>
      </c>
      <c r="W2295" s="9">
        <v>5</v>
      </c>
      <c r="X2295" s="9">
        <f>INDEX(SLA_Policy!$D$2:$D$5,MATCH(F2295,SLA_Policy!$A$2:$A$5,0))</f>
        <v>8</v>
      </c>
      <c r="Y2295" s="9" t="str">
        <f>IF(E2295="Cancelled","Excluded",IF(D2295="",IF((SLA_Policy!$B$8-B2295)*24&gt;X2295,"Open - Breached","Open - On Track"),IF((D2295-B2295)*24&lt;=X2295,"Met","Breached")))</f>
        <v>Met</v>
      </c>
    </row>
    <row r="2296" spans="1:25" x14ac:dyDescent="0.25">
      <c r="A2296" s="9" t="s">
        <v>4839</v>
      </c>
      <c r="B2296" s="23">
        <v>45995.381249999999</v>
      </c>
      <c r="C2296" s="23">
        <v>45995.429861111101</v>
      </c>
      <c r="D2296" s="23">
        <v>45999.3527777778</v>
      </c>
      <c r="E2296" s="9" t="s">
        <v>212</v>
      </c>
      <c r="F2296" s="9" t="s">
        <v>188</v>
      </c>
      <c r="G2296" s="9" t="s">
        <v>213</v>
      </c>
      <c r="H2296" s="9" t="s">
        <v>167</v>
      </c>
      <c r="I2296" s="9" t="s">
        <v>362</v>
      </c>
      <c r="J2296" s="9" t="s">
        <v>2238</v>
      </c>
      <c r="K2296" s="9" t="s">
        <v>246</v>
      </c>
      <c r="L2296" s="9" t="s">
        <v>307</v>
      </c>
      <c r="M2296" s="9" t="s">
        <v>4840</v>
      </c>
      <c r="N2296" s="9" t="s">
        <v>197</v>
      </c>
      <c r="O2296" s="9" t="s">
        <v>176</v>
      </c>
      <c r="P2296" s="9" t="s">
        <v>228</v>
      </c>
      <c r="Q2296" s="9" t="s">
        <v>219</v>
      </c>
      <c r="R2296" s="9">
        <v>0</v>
      </c>
      <c r="S2296" s="9">
        <v>68</v>
      </c>
      <c r="U2296" s="9" t="s">
        <v>248</v>
      </c>
      <c r="W2296" s="9">
        <v>3</v>
      </c>
      <c r="X2296" s="9">
        <f>INDEX(SLA_Policy!$D$2:$D$5,MATCH(F2296,SLA_Policy!$A$2:$A$5,0))</f>
        <v>72</v>
      </c>
      <c r="Y2296" s="9" t="str">
        <f>IF(E2296="Cancelled","Excluded",IF(D2296="",IF((SLA_Policy!$B$8-B2296)*24&gt;X2296,"Open - Breached","Open - On Track"),IF((D2296-B2296)*24&lt;=X2296,"Met","Breached")))</f>
        <v>Breached</v>
      </c>
    </row>
    <row r="2297" spans="1:25" x14ac:dyDescent="0.25">
      <c r="A2297" s="9" t="s">
        <v>4841</v>
      </c>
      <c r="B2297" s="23">
        <v>45995.391666666699</v>
      </c>
      <c r="C2297" s="23">
        <v>45995.400694444397</v>
      </c>
      <c r="D2297" s="23">
        <v>45996.315277777801</v>
      </c>
      <c r="E2297" s="9" t="s">
        <v>212</v>
      </c>
      <c r="F2297" s="9" t="s">
        <v>188</v>
      </c>
      <c r="G2297" s="9" t="s">
        <v>236</v>
      </c>
      <c r="H2297" s="9" t="s">
        <v>163</v>
      </c>
      <c r="I2297" s="9" t="s">
        <v>315</v>
      </c>
      <c r="J2297" s="9" t="s">
        <v>585</v>
      </c>
      <c r="K2297" s="9" t="s">
        <v>239</v>
      </c>
      <c r="L2297" s="9" t="s">
        <v>104</v>
      </c>
      <c r="M2297" s="9" t="s">
        <v>3527</v>
      </c>
      <c r="N2297" s="9" t="s">
        <v>196</v>
      </c>
      <c r="O2297" s="9" t="s">
        <v>176</v>
      </c>
      <c r="P2297" s="9" t="s">
        <v>419</v>
      </c>
      <c r="Q2297" s="9" t="s">
        <v>219</v>
      </c>
      <c r="R2297" s="9">
        <v>0</v>
      </c>
      <c r="S2297" s="9">
        <v>44</v>
      </c>
      <c r="T2297" s="9" t="s">
        <v>229</v>
      </c>
      <c r="U2297" s="9" t="s">
        <v>242</v>
      </c>
      <c r="X2297" s="9">
        <f>INDEX(SLA_Policy!$D$2:$D$5,MATCH(F2297,SLA_Policy!$A$2:$A$5,0))</f>
        <v>72</v>
      </c>
      <c r="Y2297" s="9" t="str">
        <f>IF(E2297="Cancelled","Excluded",IF(D2297="",IF((SLA_Policy!$B$8-B2297)*24&gt;X2297,"Open - Breached","Open - On Track"),IF((D2297-B2297)*24&lt;=X2297,"Met","Breached")))</f>
        <v>Met</v>
      </c>
    </row>
    <row r="2298" spans="1:25" x14ac:dyDescent="0.25">
      <c r="A2298" s="9" t="s">
        <v>4842</v>
      </c>
      <c r="B2298" s="23">
        <v>45995.3972222222</v>
      </c>
      <c r="C2298" s="23">
        <v>45995.411111111098</v>
      </c>
      <c r="D2298" s="23">
        <v>45995.631944444503</v>
      </c>
      <c r="E2298" s="9" t="s">
        <v>212</v>
      </c>
      <c r="F2298" s="9" t="s">
        <v>189</v>
      </c>
      <c r="G2298" s="9" t="s">
        <v>236</v>
      </c>
      <c r="H2298" s="9" t="s">
        <v>167</v>
      </c>
      <c r="I2298" s="9" t="s">
        <v>255</v>
      </c>
      <c r="J2298" s="9" t="s">
        <v>4166</v>
      </c>
      <c r="K2298" s="9" t="s">
        <v>215</v>
      </c>
      <c r="L2298" s="9" t="s">
        <v>216</v>
      </c>
      <c r="M2298" s="9" t="s">
        <v>1463</v>
      </c>
      <c r="N2298" s="9" t="s">
        <v>199</v>
      </c>
      <c r="O2298" s="9" t="s">
        <v>116</v>
      </c>
      <c r="P2298" s="9" t="s">
        <v>295</v>
      </c>
      <c r="Q2298" s="9" t="s">
        <v>219</v>
      </c>
      <c r="R2298" s="9">
        <v>0</v>
      </c>
      <c r="S2298" s="9">
        <v>18</v>
      </c>
      <c r="U2298" s="9" t="s">
        <v>242</v>
      </c>
      <c r="X2298" s="9">
        <f>INDEX(SLA_Policy!$D$2:$D$5,MATCH(F2298,SLA_Policy!$A$2:$A$5,0))</f>
        <v>120</v>
      </c>
      <c r="Y2298" s="9" t="str">
        <f>IF(E2298="Cancelled","Excluded",IF(D2298="",IF((SLA_Policy!$B$8-B2298)*24&gt;X2298,"Open - Breached","Open - On Track"),IF((D2298-B2298)*24&lt;=X2298,"Met","Breached")))</f>
        <v>Met</v>
      </c>
    </row>
    <row r="2299" spans="1:25" x14ac:dyDescent="0.25">
      <c r="A2299" s="9" t="s">
        <v>4843</v>
      </c>
      <c r="B2299" s="23">
        <v>45995.3972222222</v>
      </c>
      <c r="C2299" s="23">
        <v>45995.4868055556</v>
      </c>
      <c r="D2299" s="23">
        <v>45996.35</v>
      </c>
      <c r="E2299" s="9" t="s">
        <v>212</v>
      </c>
      <c r="F2299" s="9" t="s">
        <v>189</v>
      </c>
      <c r="G2299" s="9" t="s">
        <v>213</v>
      </c>
      <c r="H2299" s="9" t="s">
        <v>162</v>
      </c>
      <c r="I2299" s="9" t="s">
        <v>345</v>
      </c>
      <c r="J2299" s="9" t="s">
        <v>429</v>
      </c>
      <c r="K2299" s="9" t="s">
        <v>225</v>
      </c>
      <c r="L2299" s="9" t="s">
        <v>104</v>
      </c>
      <c r="M2299" s="9" t="s">
        <v>442</v>
      </c>
      <c r="N2299" s="9" t="s">
        <v>197</v>
      </c>
      <c r="O2299" s="9" t="s">
        <v>116</v>
      </c>
      <c r="P2299" s="9" t="s">
        <v>218</v>
      </c>
      <c r="Q2299" s="9" t="s">
        <v>219</v>
      </c>
      <c r="R2299" s="9">
        <v>0</v>
      </c>
      <c r="S2299" s="9">
        <v>19</v>
      </c>
      <c r="U2299" s="9" t="s">
        <v>140</v>
      </c>
      <c r="V2299" s="9" t="s">
        <v>4815</v>
      </c>
      <c r="X2299" s="9">
        <f>INDEX(SLA_Policy!$D$2:$D$5,MATCH(F2299,SLA_Policy!$A$2:$A$5,0))</f>
        <v>120</v>
      </c>
      <c r="Y2299" s="9" t="str">
        <f>IF(E2299="Cancelled","Excluded",IF(D2299="",IF((SLA_Policy!$B$8-B2299)*24&gt;X2299,"Open - Breached","Open - On Track"),IF((D2299-B2299)*24&lt;=X2299,"Met","Breached")))</f>
        <v>Met</v>
      </c>
    </row>
    <row r="2300" spans="1:25" x14ac:dyDescent="0.25">
      <c r="A2300" s="9" t="s">
        <v>4844</v>
      </c>
      <c r="B2300" s="23">
        <v>45995.397916666698</v>
      </c>
      <c r="C2300" s="23">
        <v>45995.4868055556</v>
      </c>
      <c r="D2300" s="23">
        <v>45996.645138888904</v>
      </c>
      <c r="E2300" s="9" t="s">
        <v>212</v>
      </c>
      <c r="F2300" s="9" t="s">
        <v>188</v>
      </c>
      <c r="G2300" s="9" t="s">
        <v>213</v>
      </c>
      <c r="H2300" s="9" t="s">
        <v>162</v>
      </c>
      <c r="I2300" s="9" t="s">
        <v>345</v>
      </c>
      <c r="J2300" s="9" t="s">
        <v>1556</v>
      </c>
      <c r="K2300" s="9" t="s">
        <v>246</v>
      </c>
      <c r="L2300" s="9" t="s">
        <v>311</v>
      </c>
      <c r="M2300" s="9" t="s">
        <v>1554</v>
      </c>
      <c r="N2300" s="9" t="s">
        <v>196</v>
      </c>
      <c r="O2300" s="9" t="s">
        <v>179</v>
      </c>
      <c r="P2300" s="9" t="s">
        <v>284</v>
      </c>
      <c r="Q2300" s="9" t="s">
        <v>219</v>
      </c>
      <c r="R2300" s="9">
        <v>0</v>
      </c>
      <c r="S2300" s="9">
        <v>20</v>
      </c>
      <c r="U2300" s="9" t="s">
        <v>248</v>
      </c>
      <c r="X2300" s="9">
        <f>INDEX(SLA_Policy!$D$2:$D$5,MATCH(F2300,SLA_Policy!$A$2:$A$5,0))</f>
        <v>72</v>
      </c>
      <c r="Y2300" s="9" t="str">
        <f>IF(E2300="Cancelled","Excluded",IF(D2300="",IF((SLA_Policy!$B$8-B2300)*24&gt;X2300,"Open - Breached","Open - On Track"),IF((D2300-B2300)*24&lt;=X2300,"Met","Breached")))</f>
        <v>Met</v>
      </c>
    </row>
    <row r="2301" spans="1:25" x14ac:dyDescent="0.25">
      <c r="A2301" s="9" t="s">
        <v>4845</v>
      </c>
      <c r="B2301" s="23">
        <v>45995.404861111099</v>
      </c>
      <c r="C2301" s="23">
        <v>45995.519444444399</v>
      </c>
      <c r="D2301" s="23">
        <v>45996.378472222197</v>
      </c>
      <c r="E2301" s="9" t="s">
        <v>212</v>
      </c>
      <c r="F2301" s="9" t="s">
        <v>189</v>
      </c>
      <c r="G2301" s="9" t="s">
        <v>236</v>
      </c>
      <c r="H2301" s="9" t="s">
        <v>161</v>
      </c>
      <c r="I2301" s="9" t="s">
        <v>237</v>
      </c>
      <c r="J2301" s="9" t="s">
        <v>3417</v>
      </c>
      <c r="K2301" s="9" t="s">
        <v>239</v>
      </c>
      <c r="L2301" s="9" t="s">
        <v>270</v>
      </c>
      <c r="M2301" s="9" t="s">
        <v>4846</v>
      </c>
      <c r="N2301" s="9" t="s">
        <v>197</v>
      </c>
      <c r="O2301" s="9" t="s">
        <v>177</v>
      </c>
      <c r="P2301" s="9" t="s">
        <v>457</v>
      </c>
      <c r="Q2301" s="9" t="s">
        <v>219</v>
      </c>
      <c r="R2301" s="9">
        <v>0</v>
      </c>
      <c r="S2301" s="9">
        <v>30</v>
      </c>
      <c r="U2301" s="9" t="s">
        <v>242</v>
      </c>
      <c r="X2301" s="9">
        <f>INDEX(SLA_Policy!$D$2:$D$5,MATCH(F2301,SLA_Policy!$A$2:$A$5,0))</f>
        <v>120</v>
      </c>
      <c r="Y2301" s="9" t="str">
        <f>IF(E2301="Cancelled","Excluded",IF(D2301="",IF((SLA_Policy!$B$8-B2301)*24&gt;X2301,"Open - Breached","Open - On Track"),IF((D2301-B2301)*24&lt;=X2301,"Met","Breached")))</f>
        <v>Met</v>
      </c>
    </row>
    <row r="2302" spans="1:25" x14ac:dyDescent="0.25">
      <c r="A2302" s="9" t="s">
        <v>4847</v>
      </c>
      <c r="B2302" s="23">
        <v>45995.409722222197</v>
      </c>
      <c r="C2302" s="23">
        <v>45995.412499999999</v>
      </c>
      <c r="D2302" s="23">
        <v>45999.409027777801</v>
      </c>
      <c r="E2302" s="9" t="s">
        <v>212</v>
      </c>
      <c r="F2302" s="9" t="s">
        <v>188</v>
      </c>
      <c r="G2302" s="9" t="s">
        <v>213</v>
      </c>
      <c r="H2302" s="9" t="s">
        <v>163</v>
      </c>
      <c r="I2302" s="9" t="s">
        <v>223</v>
      </c>
      <c r="J2302" s="9" t="s">
        <v>1344</v>
      </c>
      <c r="K2302" s="9" t="s">
        <v>239</v>
      </c>
      <c r="L2302" s="9" t="s">
        <v>216</v>
      </c>
      <c r="M2302" s="9" t="s">
        <v>1990</v>
      </c>
      <c r="N2302" s="9" t="s">
        <v>198</v>
      </c>
      <c r="O2302" s="9" t="s">
        <v>176</v>
      </c>
      <c r="P2302" s="9" t="s">
        <v>419</v>
      </c>
      <c r="Q2302" s="9" t="s">
        <v>219</v>
      </c>
      <c r="R2302" s="9">
        <v>0</v>
      </c>
      <c r="S2302" s="9">
        <v>45</v>
      </c>
      <c r="T2302" s="9" t="s">
        <v>136</v>
      </c>
      <c r="U2302" s="9" t="s">
        <v>290</v>
      </c>
      <c r="W2302" s="9">
        <v>5</v>
      </c>
      <c r="X2302" s="9">
        <f>INDEX(SLA_Policy!$D$2:$D$5,MATCH(F2302,SLA_Policy!$A$2:$A$5,0))</f>
        <v>72</v>
      </c>
      <c r="Y2302" s="9" t="str">
        <f>IF(E2302="Cancelled","Excluded",IF(D2302="",IF((SLA_Policy!$B$8-B2302)*24&gt;X2302,"Open - Breached","Open - On Track"),IF((D2302-B2302)*24&lt;=X2302,"Met","Breached")))</f>
        <v>Breached</v>
      </c>
    </row>
    <row r="2303" spans="1:25" x14ac:dyDescent="0.25">
      <c r="A2303" s="9" t="s">
        <v>4848</v>
      </c>
      <c r="B2303" s="23">
        <v>45995.412499999999</v>
      </c>
      <c r="C2303" s="23">
        <v>45995.436805555597</v>
      </c>
      <c r="D2303" s="23">
        <v>45996.4506944444</v>
      </c>
      <c r="E2303" s="9" t="s">
        <v>212</v>
      </c>
      <c r="F2303" s="9" t="s">
        <v>188</v>
      </c>
      <c r="G2303" s="9" t="s">
        <v>213</v>
      </c>
      <c r="H2303" s="9" t="s">
        <v>162</v>
      </c>
      <c r="I2303" s="9" t="s">
        <v>244</v>
      </c>
      <c r="J2303" s="9" t="s">
        <v>4849</v>
      </c>
      <c r="K2303" s="9" t="s">
        <v>262</v>
      </c>
      <c r="L2303" s="9" t="s">
        <v>104</v>
      </c>
      <c r="M2303" s="9" t="s">
        <v>4850</v>
      </c>
      <c r="N2303" s="9" t="s">
        <v>197</v>
      </c>
      <c r="O2303" s="9" t="s">
        <v>179</v>
      </c>
      <c r="P2303" s="9" t="s">
        <v>337</v>
      </c>
      <c r="Q2303" s="9" t="s">
        <v>273</v>
      </c>
      <c r="R2303" s="9">
        <v>1</v>
      </c>
      <c r="S2303" s="9">
        <v>50</v>
      </c>
      <c r="U2303" s="9" t="s">
        <v>290</v>
      </c>
      <c r="X2303" s="9">
        <f>INDEX(SLA_Policy!$D$2:$D$5,MATCH(F2303,SLA_Policy!$A$2:$A$5,0))</f>
        <v>72</v>
      </c>
      <c r="Y2303" s="9" t="str">
        <f>IF(E2303="Cancelled","Excluded",IF(D2303="",IF((SLA_Policy!$B$8-B2303)*24&gt;X2303,"Open - Breached","Open - On Track"),IF((D2303-B2303)*24&lt;=X2303,"Met","Breached")))</f>
        <v>Met</v>
      </c>
    </row>
    <row r="2304" spans="1:25" x14ac:dyDescent="0.25">
      <c r="A2304" s="9" t="s">
        <v>4851</v>
      </c>
      <c r="B2304" s="23">
        <v>45995.4194444444</v>
      </c>
      <c r="C2304" s="23">
        <v>45995.488194444399</v>
      </c>
      <c r="D2304" s="23">
        <v>45996.607638888898</v>
      </c>
      <c r="E2304" s="9" t="s">
        <v>212</v>
      </c>
      <c r="F2304" s="9" t="s">
        <v>189</v>
      </c>
      <c r="G2304" s="9" t="s">
        <v>213</v>
      </c>
      <c r="H2304" s="9" t="s">
        <v>88</v>
      </c>
      <c r="I2304" s="9" t="s">
        <v>268</v>
      </c>
      <c r="J2304" s="9" t="s">
        <v>269</v>
      </c>
      <c r="K2304" s="9" t="s">
        <v>246</v>
      </c>
      <c r="L2304" s="9" t="s">
        <v>104</v>
      </c>
      <c r="M2304" s="9" t="s">
        <v>698</v>
      </c>
      <c r="N2304" s="9" t="s">
        <v>196</v>
      </c>
      <c r="O2304" s="9" t="s">
        <v>178</v>
      </c>
      <c r="P2304" s="9" t="s">
        <v>360</v>
      </c>
      <c r="Q2304" s="9" t="s">
        <v>273</v>
      </c>
      <c r="R2304" s="9">
        <v>0</v>
      </c>
      <c r="S2304" s="9">
        <v>30</v>
      </c>
      <c r="T2304" s="9" t="s">
        <v>136</v>
      </c>
      <c r="U2304" s="9" t="s">
        <v>266</v>
      </c>
      <c r="X2304" s="9">
        <f>INDEX(SLA_Policy!$D$2:$D$5,MATCH(F2304,SLA_Policy!$A$2:$A$5,0))</f>
        <v>120</v>
      </c>
      <c r="Y2304" s="9" t="str">
        <f>IF(E2304="Cancelled","Excluded",IF(D2304="",IF((SLA_Policy!$B$8-B2304)*24&gt;X2304,"Open - Breached","Open - On Track"),IF((D2304-B2304)*24&lt;=X2304,"Met","Breached")))</f>
        <v>Met</v>
      </c>
    </row>
    <row r="2305" spans="1:25" x14ac:dyDescent="0.25">
      <c r="A2305" s="9" t="s">
        <v>4852</v>
      </c>
      <c r="B2305" s="23">
        <v>45995.426388888904</v>
      </c>
      <c r="C2305" s="23">
        <v>45995.471527777801</v>
      </c>
      <c r="D2305" s="23">
        <v>46000.556250000001</v>
      </c>
      <c r="E2305" s="9" t="s">
        <v>212</v>
      </c>
      <c r="F2305" s="9" t="s">
        <v>189</v>
      </c>
      <c r="G2305" s="9" t="s">
        <v>213</v>
      </c>
      <c r="H2305" s="9" t="s">
        <v>162</v>
      </c>
      <c r="I2305" s="9" t="s">
        <v>345</v>
      </c>
      <c r="J2305" s="9" t="s">
        <v>1501</v>
      </c>
      <c r="K2305" s="9" t="s">
        <v>246</v>
      </c>
      <c r="L2305" s="9" t="s">
        <v>282</v>
      </c>
      <c r="M2305" s="9" t="s">
        <v>2191</v>
      </c>
      <c r="N2305" s="9" t="s">
        <v>196</v>
      </c>
      <c r="O2305" s="9" t="s">
        <v>179</v>
      </c>
      <c r="P2305" s="9" t="s">
        <v>284</v>
      </c>
      <c r="Q2305" s="9" t="s">
        <v>219</v>
      </c>
      <c r="R2305" s="9">
        <v>2</v>
      </c>
      <c r="S2305" s="9">
        <v>40</v>
      </c>
      <c r="U2305" s="9" t="s">
        <v>140</v>
      </c>
      <c r="V2305" s="9" t="s">
        <v>4815</v>
      </c>
      <c r="X2305" s="9">
        <f>INDEX(SLA_Policy!$D$2:$D$5,MATCH(F2305,SLA_Policy!$A$2:$A$5,0))</f>
        <v>120</v>
      </c>
      <c r="Y2305" s="9" t="str">
        <f>IF(E2305="Cancelled","Excluded",IF(D2305="",IF((SLA_Policy!$B$8-B2305)*24&gt;X2305,"Open - Breached","Open - On Track"),IF((D2305-B2305)*24&lt;=X2305,"Met","Breached")))</f>
        <v>Breached</v>
      </c>
    </row>
    <row r="2306" spans="1:25" x14ac:dyDescent="0.25">
      <c r="A2306" s="9" t="s">
        <v>4853</v>
      </c>
      <c r="B2306" s="23">
        <v>45995.427777777797</v>
      </c>
      <c r="C2306" s="23">
        <v>45995.443055555603</v>
      </c>
      <c r="D2306" s="23">
        <v>45995.468055555597</v>
      </c>
      <c r="E2306" s="9" t="s">
        <v>212</v>
      </c>
      <c r="F2306" s="9" t="s">
        <v>189</v>
      </c>
      <c r="G2306" s="9" t="s">
        <v>213</v>
      </c>
      <c r="H2306" s="9" t="s">
        <v>161</v>
      </c>
      <c r="I2306" s="9" t="s">
        <v>454</v>
      </c>
      <c r="J2306" s="9" t="s">
        <v>4799</v>
      </c>
      <c r="K2306" s="9" t="s">
        <v>225</v>
      </c>
      <c r="L2306" s="9" t="s">
        <v>216</v>
      </c>
      <c r="M2306" s="9" t="s">
        <v>4632</v>
      </c>
      <c r="N2306" s="9" t="s">
        <v>198</v>
      </c>
      <c r="O2306" s="9" t="s">
        <v>177</v>
      </c>
      <c r="P2306" s="9" t="s">
        <v>457</v>
      </c>
      <c r="Q2306" s="9" t="s">
        <v>219</v>
      </c>
      <c r="R2306" s="9">
        <v>0</v>
      </c>
      <c r="S2306" s="9">
        <v>9</v>
      </c>
      <c r="U2306" s="9" t="s">
        <v>290</v>
      </c>
      <c r="W2306" s="9">
        <v>5</v>
      </c>
      <c r="X2306" s="9">
        <f>INDEX(SLA_Policy!$D$2:$D$5,MATCH(F2306,SLA_Policy!$A$2:$A$5,0))</f>
        <v>120</v>
      </c>
      <c r="Y2306" s="9" t="str">
        <f>IF(E2306="Cancelled","Excluded",IF(D2306="",IF((SLA_Policy!$B$8-B2306)*24&gt;X2306,"Open - Breached","Open - On Track"),IF((D2306-B2306)*24&lt;=X2306,"Met","Breached")))</f>
        <v>Met</v>
      </c>
    </row>
    <row r="2307" spans="1:25" x14ac:dyDescent="0.25">
      <c r="A2307" s="9" t="s">
        <v>4854</v>
      </c>
      <c r="B2307" s="23">
        <v>45995.438194444498</v>
      </c>
      <c r="C2307" s="23">
        <v>45995.440277777801</v>
      </c>
      <c r="D2307" s="23">
        <v>45995.743750000001</v>
      </c>
      <c r="E2307" s="9" t="s">
        <v>212</v>
      </c>
      <c r="F2307" s="9" t="s">
        <v>189</v>
      </c>
      <c r="G2307" s="9" t="s">
        <v>213</v>
      </c>
      <c r="H2307" s="9" t="s">
        <v>162</v>
      </c>
      <c r="I2307" s="9" t="s">
        <v>345</v>
      </c>
      <c r="J2307" s="9" t="s">
        <v>1556</v>
      </c>
      <c r="K2307" s="9" t="s">
        <v>239</v>
      </c>
      <c r="L2307" s="9" t="s">
        <v>351</v>
      </c>
      <c r="M2307" s="9" t="s">
        <v>4336</v>
      </c>
      <c r="N2307" s="9" t="s">
        <v>200</v>
      </c>
      <c r="O2307" s="9" t="s">
        <v>116</v>
      </c>
      <c r="P2307" s="9" t="s">
        <v>525</v>
      </c>
      <c r="Q2307" s="9" t="s">
        <v>219</v>
      </c>
      <c r="R2307" s="9">
        <v>0</v>
      </c>
      <c r="S2307" s="9">
        <v>20</v>
      </c>
      <c r="U2307" s="9" t="s">
        <v>140</v>
      </c>
      <c r="V2307" s="9" t="s">
        <v>4815</v>
      </c>
      <c r="X2307" s="9">
        <f>INDEX(SLA_Policy!$D$2:$D$5,MATCH(F2307,SLA_Policy!$A$2:$A$5,0))</f>
        <v>120</v>
      </c>
      <c r="Y2307" s="9" t="str">
        <f>IF(E2307="Cancelled","Excluded",IF(D2307="",IF((SLA_Policy!$B$8-B2307)*24&gt;X2307,"Open - Breached","Open - On Track"),IF((D2307-B2307)*24&lt;=X2307,"Met","Breached")))</f>
        <v>Met</v>
      </c>
    </row>
    <row r="2308" spans="1:25" x14ac:dyDescent="0.25">
      <c r="A2308" s="9" t="s">
        <v>4855</v>
      </c>
      <c r="B2308" s="23">
        <v>45995.471527777801</v>
      </c>
      <c r="C2308" s="23">
        <v>45995.4777777778</v>
      </c>
      <c r="D2308" s="23">
        <v>45999.381944444503</v>
      </c>
      <c r="E2308" s="9" t="s">
        <v>212</v>
      </c>
      <c r="F2308" s="9" t="s">
        <v>189</v>
      </c>
      <c r="G2308" s="9" t="s">
        <v>213</v>
      </c>
      <c r="H2308" s="9" t="s">
        <v>163</v>
      </c>
      <c r="I2308" s="9" t="s">
        <v>223</v>
      </c>
      <c r="J2308" s="9" t="s">
        <v>1366</v>
      </c>
      <c r="K2308" s="9" t="s">
        <v>246</v>
      </c>
      <c r="L2308" s="9" t="s">
        <v>371</v>
      </c>
      <c r="M2308" s="9" t="s">
        <v>4287</v>
      </c>
      <c r="N2308" s="9" t="s">
        <v>198</v>
      </c>
      <c r="O2308" s="9" t="s">
        <v>176</v>
      </c>
      <c r="P2308" s="9" t="s">
        <v>419</v>
      </c>
      <c r="Q2308" s="9" t="s">
        <v>219</v>
      </c>
      <c r="R2308" s="9">
        <v>0</v>
      </c>
      <c r="S2308" s="9">
        <v>48</v>
      </c>
      <c r="T2308" s="9" t="s">
        <v>136</v>
      </c>
      <c r="U2308" s="9" t="s">
        <v>230</v>
      </c>
      <c r="W2308" s="9">
        <v>5</v>
      </c>
      <c r="X2308" s="9">
        <f>INDEX(SLA_Policy!$D$2:$D$5,MATCH(F2308,SLA_Policy!$A$2:$A$5,0))</f>
        <v>120</v>
      </c>
      <c r="Y2308" s="9" t="str">
        <f>IF(E2308="Cancelled","Excluded",IF(D2308="",IF((SLA_Policy!$B$8-B2308)*24&gt;X2308,"Open - Breached","Open - On Track"),IF((D2308-B2308)*24&lt;=X2308,"Met","Breached")))</f>
        <v>Met</v>
      </c>
    </row>
    <row r="2309" spans="1:25" x14ac:dyDescent="0.25">
      <c r="A2309" s="9" t="s">
        <v>4856</v>
      </c>
      <c r="B2309" s="23">
        <v>45995.476388888899</v>
      </c>
      <c r="C2309" s="23">
        <v>45995.500694444498</v>
      </c>
      <c r="D2309" s="23">
        <v>45996.490277777797</v>
      </c>
      <c r="E2309" s="9" t="s">
        <v>212</v>
      </c>
      <c r="F2309" s="9" t="s">
        <v>188</v>
      </c>
      <c r="G2309" s="9" t="s">
        <v>213</v>
      </c>
      <c r="H2309" s="9" t="s">
        <v>166</v>
      </c>
      <c r="I2309" s="9" t="s">
        <v>1238</v>
      </c>
      <c r="J2309" s="9" t="s">
        <v>2725</v>
      </c>
      <c r="K2309" s="9" t="s">
        <v>410</v>
      </c>
      <c r="L2309" s="9" t="s">
        <v>311</v>
      </c>
      <c r="M2309" s="9" t="s">
        <v>2902</v>
      </c>
      <c r="N2309" s="9" t="s">
        <v>196</v>
      </c>
      <c r="O2309" s="9" t="s">
        <v>180</v>
      </c>
      <c r="P2309" s="9" t="s">
        <v>318</v>
      </c>
      <c r="Q2309" s="9" t="s">
        <v>219</v>
      </c>
      <c r="R2309" s="9">
        <v>0</v>
      </c>
      <c r="S2309" s="9">
        <v>50</v>
      </c>
      <c r="T2309" s="9" t="s">
        <v>343</v>
      </c>
      <c r="U2309" s="9" t="s">
        <v>376</v>
      </c>
      <c r="W2309" s="9">
        <v>3</v>
      </c>
      <c r="X2309" s="9">
        <f>INDEX(SLA_Policy!$D$2:$D$5,MATCH(F2309,SLA_Policy!$A$2:$A$5,0))</f>
        <v>72</v>
      </c>
      <c r="Y2309" s="9" t="str">
        <f>IF(E2309="Cancelled","Excluded",IF(D2309="",IF((SLA_Policy!$B$8-B2309)*24&gt;X2309,"Open - Breached","Open - On Track"),IF((D2309-B2309)*24&lt;=X2309,"Met","Breached")))</f>
        <v>Met</v>
      </c>
    </row>
    <row r="2310" spans="1:25" x14ac:dyDescent="0.25">
      <c r="A2310" s="9" t="s">
        <v>4857</v>
      </c>
      <c r="B2310" s="23">
        <v>45995.482638888898</v>
      </c>
      <c r="C2310" s="23">
        <v>45995.491666666698</v>
      </c>
      <c r="D2310" s="23">
        <v>45996.613888888904</v>
      </c>
      <c r="E2310" s="9" t="s">
        <v>212</v>
      </c>
      <c r="F2310" s="9" t="s">
        <v>189</v>
      </c>
      <c r="G2310" s="9" t="s">
        <v>213</v>
      </c>
      <c r="H2310" s="9" t="s">
        <v>163</v>
      </c>
      <c r="I2310" s="9" t="s">
        <v>250</v>
      </c>
      <c r="J2310" s="9" t="s">
        <v>935</v>
      </c>
      <c r="K2310" s="9" t="s">
        <v>303</v>
      </c>
      <c r="L2310" s="9" t="s">
        <v>282</v>
      </c>
      <c r="M2310" s="9" t="s">
        <v>550</v>
      </c>
      <c r="N2310" s="9" t="s">
        <v>198</v>
      </c>
      <c r="O2310" s="9" t="s">
        <v>176</v>
      </c>
      <c r="P2310" s="9" t="s">
        <v>330</v>
      </c>
      <c r="Q2310" s="9" t="s">
        <v>219</v>
      </c>
      <c r="R2310" s="9">
        <v>0</v>
      </c>
      <c r="S2310" s="9">
        <v>38</v>
      </c>
      <c r="T2310" s="9" t="s">
        <v>136</v>
      </c>
      <c r="U2310" s="9" t="s">
        <v>266</v>
      </c>
      <c r="W2310" s="9">
        <v>4</v>
      </c>
      <c r="X2310" s="9">
        <f>INDEX(SLA_Policy!$D$2:$D$5,MATCH(F2310,SLA_Policy!$A$2:$A$5,0))</f>
        <v>120</v>
      </c>
      <c r="Y2310" s="9" t="str">
        <f>IF(E2310="Cancelled","Excluded",IF(D2310="",IF((SLA_Policy!$B$8-B2310)*24&gt;X2310,"Open - Breached","Open - On Track"),IF((D2310-B2310)*24&lt;=X2310,"Met","Breached")))</f>
        <v>Met</v>
      </c>
    </row>
    <row r="2311" spans="1:25" x14ac:dyDescent="0.25">
      <c r="A2311" s="9" t="s">
        <v>4858</v>
      </c>
      <c r="B2311" s="23">
        <v>45995.483333333301</v>
      </c>
      <c r="C2311" s="23">
        <v>45995.502083333296</v>
      </c>
      <c r="D2311" s="23">
        <v>45996.616666666698</v>
      </c>
      <c r="E2311" s="9" t="s">
        <v>212</v>
      </c>
      <c r="F2311" s="9" t="s">
        <v>188</v>
      </c>
      <c r="G2311" s="9" t="s">
        <v>213</v>
      </c>
      <c r="H2311" s="9" t="s">
        <v>164</v>
      </c>
      <c r="I2311" s="9" t="s">
        <v>339</v>
      </c>
      <c r="J2311" s="9" t="s">
        <v>4859</v>
      </c>
      <c r="K2311" s="9" t="s">
        <v>215</v>
      </c>
      <c r="L2311" s="9" t="s">
        <v>282</v>
      </c>
      <c r="M2311" s="9" t="s">
        <v>4860</v>
      </c>
      <c r="N2311" s="9" t="s">
        <v>196</v>
      </c>
      <c r="O2311" s="9" t="s">
        <v>116</v>
      </c>
      <c r="P2311" s="9" t="s">
        <v>342</v>
      </c>
      <c r="Q2311" s="9" t="s">
        <v>219</v>
      </c>
      <c r="R2311" s="9">
        <v>0</v>
      </c>
      <c r="S2311" s="9">
        <v>19</v>
      </c>
      <c r="T2311" s="9" t="s">
        <v>343</v>
      </c>
      <c r="U2311" s="9" t="s">
        <v>266</v>
      </c>
      <c r="X2311" s="9">
        <f>INDEX(SLA_Policy!$D$2:$D$5,MATCH(F2311,SLA_Policy!$A$2:$A$5,0))</f>
        <v>72</v>
      </c>
      <c r="Y2311" s="9" t="str">
        <f>IF(E2311="Cancelled","Excluded",IF(D2311="",IF((SLA_Policy!$B$8-B2311)*24&gt;X2311,"Open - Breached","Open - On Track"),IF((D2311-B2311)*24&lt;=X2311,"Met","Breached")))</f>
        <v>Met</v>
      </c>
    </row>
    <row r="2312" spans="1:25" x14ac:dyDescent="0.25">
      <c r="A2312" s="9" t="s">
        <v>4861</v>
      </c>
      <c r="B2312" s="23">
        <v>45995.492361111101</v>
      </c>
      <c r="C2312" s="23">
        <v>45995.498611111099</v>
      </c>
      <c r="D2312" s="23">
        <v>45996.340972222199</v>
      </c>
      <c r="E2312" s="9" t="s">
        <v>212</v>
      </c>
      <c r="F2312" s="9" t="s">
        <v>188</v>
      </c>
      <c r="G2312" s="9" t="s">
        <v>213</v>
      </c>
      <c r="H2312" s="9" t="s">
        <v>163</v>
      </c>
      <c r="I2312" s="9" t="s">
        <v>223</v>
      </c>
      <c r="J2312" s="9" t="s">
        <v>4862</v>
      </c>
      <c r="K2312" s="9" t="s">
        <v>246</v>
      </c>
      <c r="L2312" s="9" t="s">
        <v>226</v>
      </c>
      <c r="M2312" s="9" t="s">
        <v>4863</v>
      </c>
      <c r="N2312" s="9" t="s">
        <v>196</v>
      </c>
      <c r="O2312" s="9" t="s">
        <v>176</v>
      </c>
      <c r="P2312" s="9" t="s">
        <v>503</v>
      </c>
      <c r="Q2312" s="9" t="s">
        <v>219</v>
      </c>
      <c r="R2312" s="9">
        <v>0</v>
      </c>
      <c r="S2312" s="9">
        <v>89</v>
      </c>
      <c r="T2312" s="9" t="s">
        <v>220</v>
      </c>
      <c r="U2312" s="9" t="s">
        <v>230</v>
      </c>
      <c r="X2312" s="9">
        <f>INDEX(SLA_Policy!$D$2:$D$5,MATCH(F2312,SLA_Policy!$A$2:$A$5,0))</f>
        <v>72</v>
      </c>
      <c r="Y2312" s="9" t="str">
        <f>IF(E2312="Cancelled","Excluded",IF(D2312="",IF((SLA_Policy!$B$8-B2312)*24&gt;X2312,"Open - Breached","Open - On Track"),IF((D2312-B2312)*24&lt;=X2312,"Met","Breached")))</f>
        <v>Met</v>
      </c>
    </row>
    <row r="2313" spans="1:25" x14ac:dyDescent="0.25">
      <c r="A2313" s="9" t="s">
        <v>4864</v>
      </c>
      <c r="B2313" s="23">
        <v>45995.495833333298</v>
      </c>
      <c r="C2313" s="23">
        <v>45995.504166666702</v>
      </c>
      <c r="D2313" s="23">
        <v>45996.3659722222</v>
      </c>
      <c r="E2313" s="9" t="s">
        <v>212</v>
      </c>
      <c r="F2313" s="9" t="s">
        <v>188</v>
      </c>
      <c r="G2313" s="9" t="s">
        <v>213</v>
      </c>
      <c r="H2313" s="9" t="s">
        <v>167</v>
      </c>
      <c r="I2313" s="9" t="s">
        <v>349</v>
      </c>
      <c r="J2313" s="9" t="s">
        <v>4865</v>
      </c>
      <c r="K2313" s="9" t="s">
        <v>215</v>
      </c>
      <c r="L2313" s="9" t="s">
        <v>371</v>
      </c>
      <c r="M2313" s="9" t="s">
        <v>3867</v>
      </c>
      <c r="N2313" s="9" t="s">
        <v>196</v>
      </c>
      <c r="O2313" s="9" t="s">
        <v>180</v>
      </c>
      <c r="P2313" s="9" t="s">
        <v>368</v>
      </c>
      <c r="Q2313" s="9" t="s">
        <v>219</v>
      </c>
      <c r="R2313" s="9">
        <v>0</v>
      </c>
      <c r="S2313" s="9">
        <v>28</v>
      </c>
      <c r="U2313" s="9" t="s">
        <v>290</v>
      </c>
      <c r="X2313" s="9">
        <f>INDEX(SLA_Policy!$D$2:$D$5,MATCH(F2313,SLA_Policy!$A$2:$A$5,0))</f>
        <v>72</v>
      </c>
      <c r="Y2313" s="9" t="str">
        <f>IF(E2313="Cancelled","Excluded",IF(D2313="",IF((SLA_Policy!$B$8-B2313)*24&gt;X2313,"Open - Breached","Open - On Track"),IF((D2313-B2313)*24&lt;=X2313,"Met","Breached")))</f>
        <v>Met</v>
      </c>
    </row>
    <row r="2314" spans="1:25" x14ac:dyDescent="0.25">
      <c r="A2314" s="9" t="s">
        <v>4866</v>
      </c>
      <c r="B2314" s="23">
        <v>45995.497916666704</v>
      </c>
      <c r="C2314" s="23">
        <v>45995.613888888904</v>
      </c>
      <c r="D2314" s="23">
        <v>45996.395833333299</v>
      </c>
      <c r="E2314" s="9" t="s">
        <v>212</v>
      </c>
      <c r="F2314" s="9" t="s">
        <v>188</v>
      </c>
      <c r="G2314" s="9" t="s">
        <v>213</v>
      </c>
      <c r="H2314" s="9" t="s">
        <v>162</v>
      </c>
      <c r="I2314" s="9" t="s">
        <v>345</v>
      </c>
      <c r="J2314" s="9" t="s">
        <v>4867</v>
      </c>
      <c r="K2314" s="9" t="s">
        <v>225</v>
      </c>
      <c r="L2314" s="9" t="s">
        <v>216</v>
      </c>
      <c r="M2314" s="9" t="s">
        <v>488</v>
      </c>
      <c r="N2314" s="9" t="s">
        <v>196</v>
      </c>
      <c r="O2314" s="9" t="s">
        <v>179</v>
      </c>
      <c r="P2314" s="9" t="s">
        <v>264</v>
      </c>
      <c r="Q2314" s="9" t="s">
        <v>219</v>
      </c>
      <c r="R2314" s="9">
        <v>1</v>
      </c>
      <c r="S2314" s="9">
        <v>44</v>
      </c>
      <c r="U2314" s="9" t="s">
        <v>140</v>
      </c>
      <c r="V2314" s="9" t="s">
        <v>4815</v>
      </c>
      <c r="X2314" s="9">
        <f>INDEX(SLA_Policy!$D$2:$D$5,MATCH(F2314,SLA_Policy!$A$2:$A$5,0))</f>
        <v>72</v>
      </c>
      <c r="Y2314" s="9" t="str">
        <f>IF(E2314="Cancelled","Excluded",IF(D2314="",IF((SLA_Policy!$B$8-B2314)*24&gt;X2314,"Open - Breached","Open - On Track"),IF((D2314-B2314)*24&lt;=X2314,"Met","Breached")))</f>
        <v>Met</v>
      </c>
    </row>
    <row r="2315" spans="1:25" x14ac:dyDescent="0.25">
      <c r="A2315" s="9" t="s">
        <v>4868</v>
      </c>
      <c r="B2315" s="23">
        <v>45995.5180555556</v>
      </c>
      <c r="C2315" s="23">
        <v>45995.6118055556</v>
      </c>
      <c r="D2315" s="23">
        <v>45999.404861111099</v>
      </c>
      <c r="E2315" s="9" t="s">
        <v>212</v>
      </c>
      <c r="F2315" s="9" t="s">
        <v>189</v>
      </c>
      <c r="G2315" s="9" t="s">
        <v>213</v>
      </c>
      <c r="H2315" s="9" t="s">
        <v>166</v>
      </c>
      <c r="I2315" s="9" t="s">
        <v>378</v>
      </c>
      <c r="J2315" s="9" t="s">
        <v>4830</v>
      </c>
      <c r="K2315" s="9" t="s">
        <v>246</v>
      </c>
      <c r="L2315" s="9" t="s">
        <v>307</v>
      </c>
      <c r="M2315" s="9" t="s">
        <v>4869</v>
      </c>
      <c r="N2315" s="9" t="s">
        <v>197</v>
      </c>
      <c r="O2315" s="9" t="s">
        <v>181</v>
      </c>
      <c r="P2315" s="9" t="s">
        <v>449</v>
      </c>
      <c r="Q2315" s="9" t="s">
        <v>273</v>
      </c>
      <c r="R2315" s="9">
        <v>0</v>
      </c>
      <c r="S2315" s="9">
        <v>23</v>
      </c>
      <c r="T2315" s="9" t="s">
        <v>229</v>
      </c>
      <c r="U2315" s="9" t="s">
        <v>290</v>
      </c>
      <c r="X2315" s="9">
        <f>INDEX(SLA_Policy!$D$2:$D$5,MATCH(F2315,SLA_Policy!$A$2:$A$5,0))</f>
        <v>120</v>
      </c>
      <c r="Y2315" s="9" t="str">
        <f>IF(E2315="Cancelled","Excluded",IF(D2315="",IF((SLA_Policy!$B$8-B2315)*24&gt;X2315,"Open - Breached","Open - On Track"),IF((D2315-B2315)*24&lt;=X2315,"Met","Breached")))</f>
        <v>Met</v>
      </c>
    </row>
    <row r="2316" spans="1:25" x14ac:dyDescent="0.25">
      <c r="A2316" s="9" t="s">
        <v>4870</v>
      </c>
      <c r="B2316" s="23">
        <v>45995.535416666702</v>
      </c>
      <c r="C2316" s="23">
        <v>45995.554166666698</v>
      </c>
      <c r="D2316" s="23">
        <v>45995.768750000003</v>
      </c>
      <c r="E2316" s="9" t="s">
        <v>212</v>
      </c>
      <c r="F2316" s="9" t="s">
        <v>189</v>
      </c>
      <c r="G2316" s="9" t="s">
        <v>213</v>
      </c>
      <c r="H2316" s="9" t="s">
        <v>162</v>
      </c>
      <c r="I2316" s="9" t="s">
        <v>345</v>
      </c>
      <c r="J2316" s="9" t="s">
        <v>1151</v>
      </c>
      <c r="K2316" s="9" t="s">
        <v>246</v>
      </c>
      <c r="L2316" s="9" t="s">
        <v>311</v>
      </c>
      <c r="M2316" s="9" t="s">
        <v>1152</v>
      </c>
      <c r="N2316" s="9" t="s">
        <v>196</v>
      </c>
      <c r="O2316" s="9" t="s">
        <v>116</v>
      </c>
      <c r="P2316" s="9" t="s">
        <v>258</v>
      </c>
      <c r="Q2316" s="9" t="s">
        <v>219</v>
      </c>
      <c r="R2316" s="9">
        <v>0</v>
      </c>
      <c r="S2316" s="9">
        <v>26</v>
      </c>
      <c r="U2316" s="9" t="s">
        <v>266</v>
      </c>
      <c r="X2316" s="9">
        <f>INDEX(SLA_Policy!$D$2:$D$5,MATCH(F2316,SLA_Policy!$A$2:$A$5,0))</f>
        <v>120</v>
      </c>
      <c r="Y2316" s="9" t="str">
        <f>IF(E2316="Cancelled","Excluded",IF(D2316="",IF((SLA_Policy!$B$8-B2316)*24&gt;X2316,"Open - Breached","Open - On Track"),IF((D2316-B2316)*24&lt;=X2316,"Met","Breached")))</f>
        <v>Met</v>
      </c>
    </row>
    <row r="2317" spans="1:25" x14ac:dyDescent="0.25">
      <c r="A2317" s="9" t="s">
        <v>4871</v>
      </c>
      <c r="B2317" s="23">
        <v>45995.5402777778</v>
      </c>
      <c r="C2317" s="23">
        <v>45995.618750000001</v>
      </c>
      <c r="D2317" s="23">
        <v>45999.368750000001</v>
      </c>
      <c r="E2317" s="9" t="s">
        <v>212</v>
      </c>
      <c r="F2317" s="9" t="s">
        <v>189</v>
      </c>
      <c r="G2317" s="9" t="s">
        <v>213</v>
      </c>
      <c r="H2317" s="9" t="s">
        <v>165</v>
      </c>
      <c r="I2317" s="9" t="s">
        <v>567</v>
      </c>
      <c r="J2317" s="9" t="s">
        <v>4872</v>
      </c>
      <c r="K2317" s="9" t="s">
        <v>225</v>
      </c>
      <c r="L2317" s="9" t="s">
        <v>351</v>
      </c>
      <c r="M2317" s="9" t="s">
        <v>762</v>
      </c>
      <c r="N2317" s="9" t="s">
        <v>197</v>
      </c>
      <c r="O2317" s="9" t="s">
        <v>116</v>
      </c>
      <c r="P2317" s="9" t="s">
        <v>295</v>
      </c>
      <c r="Q2317" s="9" t="s">
        <v>219</v>
      </c>
      <c r="R2317" s="9">
        <v>0</v>
      </c>
      <c r="S2317" s="9">
        <v>17</v>
      </c>
      <c r="U2317" s="9" t="s">
        <v>266</v>
      </c>
      <c r="X2317" s="9">
        <f>INDEX(SLA_Policy!$D$2:$D$5,MATCH(F2317,SLA_Policy!$A$2:$A$5,0))</f>
        <v>120</v>
      </c>
      <c r="Y2317" s="9" t="str">
        <f>IF(E2317="Cancelled","Excluded",IF(D2317="",IF((SLA_Policy!$B$8-B2317)*24&gt;X2317,"Open - Breached","Open - On Track"),IF((D2317-B2317)*24&lt;=X2317,"Met","Breached")))</f>
        <v>Met</v>
      </c>
    </row>
    <row r="2318" spans="1:25" x14ac:dyDescent="0.25">
      <c r="A2318" s="9" t="s">
        <v>4873</v>
      </c>
      <c r="B2318" s="23">
        <v>45995.552777777797</v>
      </c>
      <c r="C2318" s="23">
        <v>45995.7631944444</v>
      </c>
      <c r="D2318" s="23">
        <v>45996.366666666698</v>
      </c>
      <c r="E2318" s="9" t="s">
        <v>212</v>
      </c>
      <c r="F2318" s="9" t="s">
        <v>188</v>
      </c>
      <c r="G2318" s="9" t="s">
        <v>236</v>
      </c>
      <c r="H2318" s="9" t="s">
        <v>161</v>
      </c>
      <c r="I2318" s="9" t="s">
        <v>237</v>
      </c>
      <c r="J2318" s="9" t="s">
        <v>1533</v>
      </c>
      <c r="K2318" s="9" t="s">
        <v>246</v>
      </c>
      <c r="L2318" s="9" t="s">
        <v>104</v>
      </c>
      <c r="M2318" s="9" t="s">
        <v>1478</v>
      </c>
      <c r="N2318" s="9" t="s">
        <v>196</v>
      </c>
      <c r="O2318" s="9" t="s">
        <v>177</v>
      </c>
      <c r="P2318" s="9" t="s">
        <v>300</v>
      </c>
      <c r="Q2318" s="9" t="s">
        <v>219</v>
      </c>
      <c r="R2318" s="9">
        <v>0</v>
      </c>
      <c r="S2318" s="9">
        <v>13</v>
      </c>
      <c r="U2318" s="9" t="s">
        <v>242</v>
      </c>
      <c r="W2318" s="9">
        <v>5</v>
      </c>
      <c r="X2318" s="9">
        <f>INDEX(SLA_Policy!$D$2:$D$5,MATCH(F2318,SLA_Policy!$A$2:$A$5,0))</f>
        <v>72</v>
      </c>
      <c r="Y2318" s="9" t="str">
        <f>IF(E2318="Cancelled","Excluded",IF(D2318="",IF((SLA_Policy!$B$8-B2318)*24&gt;X2318,"Open - Breached","Open - On Track"),IF((D2318-B2318)*24&lt;=X2318,"Met","Breached")))</f>
        <v>Met</v>
      </c>
    </row>
    <row r="2319" spans="1:25" x14ac:dyDescent="0.25">
      <c r="A2319" s="9" t="s">
        <v>4874</v>
      </c>
      <c r="B2319" s="23">
        <v>45995.561111111099</v>
      </c>
      <c r="C2319" s="23">
        <v>45995.563888888901</v>
      </c>
      <c r="D2319" s="23">
        <v>45996.381944444503</v>
      </c>
      <c r="E2319" s="9" t="s">
        <v>212</v>
      </c>
      <c r="F2319" s="9" t="s">
        <v>188</v>
      </c>
      <c r="G2319" s="9" t="s">
        <v>213</v>
      </c>
      <c r="H2319" s="9" t="s">
        <v>88</v>
      </c>
      <c r="I2319" s="9" t="s">
        <v>92</v>
      </c>
      <c r="J2319" s="9" t="s">
        <v>4875</v>
      </c>
      <c r="K2319" s="9" t="s">
        <v>215</v>
      </c>
      <c r="L2319" s="9" t="s">
        <v>282</v>
      </c>
      <c r="M2319" s="9" t="s">
        <v>4876</v>
      </c>
      <c r="N2319" s="9" t="s">
        <v>198</v>
      </c>
      <c r="O2319" s="9" t="s">
        <v>178</v>
      </c>
      <c r="P2319" s="9" t="s">
        <v>321</v>
      </c>
      <c r="Q2319" s="9" t="s">
        <v>219</v>
      </c>
      <c r="R2319" s="9">
        <v>0</v>
      </c>
      <c r="S2319" s="9">
        <v>27</v>
      </c>
      <c r="T2319" s="9" t="s">
        <v>229</v>
      </c>
      <c r="U2319" s="9" t="s">
        <v>266</v>
      </c>
      <c r="X2319" s="9">
        <f>INDEX(SLA_Policy!$D$2:$D$5,MATCH(F2319,SLA_Policy!$A$2:$A$5,0))</f>
        <v>72</v>
      </c>
      <c r="Y2319" s="9" t="str">
        <f>IF(E2319="Cancelled","Excluded",IF(D2319="",IF((SLA_Policy!$B$8-B2319)*24&gt;X2319,"Open - Breached","Open - On Track"),IF((D2319-B2319)*24&lt;=X2319,"Met","Breached")))</f>
        <v>Met</v>
      </c>
    </row>
    <row r="2320" spans="1:25" x14ac:dyDescent="0.25">
      <c r="A2320" s="9" t="s">
        <v>4877</v>
      </c>
      <c r="B2320" s="23">
        <v>45995.565277777801</v>
      </c>
      <c r="C2320" s="23">
        <v>45995.567361111098</v>
      </c>
      <c r="D2320" s="23">
        <v>45996.397916666698</v>
      </c>
      <c r="E2320" s="9" t="s">
        <v>212</v>
      </c>
      <c r="F2320" s="9" t="s">
        <v>188</v>
      </c>
      <c r="G2320" s="9" t="s">
        <v>213</v>
      </c>
      <c r="H2320" s="9" t="s">
        <v>163</v>
      </c>
      <c r="I2320" s="9" t="s">
        <v>223</v>
      </c>
      <c r="J2320" s="9" t="s">
        <v>4878</v>
      </c>
      <c r="K2320" s="9" t="s">
        <v>215</v>
      </c>
      <c r="L2320" s="9" t="s">
        <v>270</v>
      </c>
      <c r="M2320" s="9" t="s">
        <v>2707</v>
      </c>
      <c r="N2320" s="9" t="s">
        <v>198</v>
      </c>
      <c r="O2320" s="9" t="s">
        <v>176</v>
      </c>
      <c r="P2320" s="9" t="s">
        <v>419</v>
      </c>
      <c r="Q2320" s="9" t="s">
        <v>219</v>
      </c>
      <c r="R2320" s="9">
        <v>0</v>
      </c>
      <c r="S2320" s="9">
        <v>48</v>
      </c>
      <c r="T2320" s="9" t="s">
        <v>322</v>
      </c>
      <c r="U2320" s="9" t="s">
        <v>230</v>
      </c>
      <c r="X2320" s="9">
        <f>INDEX(SLA_Policy!$D$2:$D$5,MATCH(F2320,SLA_Policy!$A$2:$A$5,0))</f>
        <v>72</v>
      </c>
      <c r="Y2320" s="9" t="str">
        <f>IF(E2320="Cancelled","Excluded",IF(D2320="",IF((SLA_Policy!$B$8-B2320)*24&gt;X2320,"Open - Breached","Open - On Track"),IF((D2320-B2320)*24&lt;=X2320,"Met","Breached")))</f>
        <v>Met</v>
      </c>
    </row>
    <row r="2321" spans="1:25" x14ac:dyDescent="0.25">
      <c r="A2321" s="9" t="s">
        <v>4879</v>
      </c>
      <c r="B2321" s="23">
        <v>45995.579861111102</v>
      </c>
      <c r="C2321" s="23">
        <v>45995.615277777797</v>
      </c>
      <c r="D2321" s="23">
        <v>45999.329166666699</v>
      </c>
      <c r="E2321" s="9" t="s">
        <v>212</v>
      </c>
      <c r="F2321" s="9" t="s">
        <v>189</v>
      </c>
      <c r="G2321" s="9" t="s">
        <v>213</v>
      </c>
      <c r="H2321" s="9" t="s">
        <v>162</v>
      </c>
      <c r="I2321" s="9" t="s">
        <v>416</v>
      </c>
      <c r="J2321" s="9" t="s">
        <v>4880</v>
      </c>
      <c r="K2321" s="9" t="s">
        <v>246</v>
      </c>
      <c r="L2321" s="9" t="s">
        <v>226</v>
      </c>
      <c r="M2321" s="9" t="s">
        <v>4881</v>
      </c>
      <c r="N2321" s="9" t="s">
        <v>196</v>
      </c>
      <c r="O2321" s="9" t="s">
        <v>176</v>
      </c>
      <c r="P2321" s="9" t="s">
        <v>419</v>
      </c>
      <c r="Q2321" s="9" t="s">
        <v>219</v>
      </c>
      <c r="R2321" s="9">
        <v>0</v>
      </c>
      <c r="S2321" s="9">
        <v>22</v>
      </c>
      <c r="U2321" s="9" t="s">
        <v>266</v>
      </c>
      <c r="W2321" s="9">
        <v>5</v>
      </c>
      <c r="X2321" s="9">
        <f>INDEX(SLA_Policy!$D$2:$D$5,MATCH(F2321,SLA_Policy!$A$2:$A$5,0))</f>
        <v>120</v>
      </c>
      <c r="Y2321" s="9" t="str">
        <f>IF(E2321="Cancelled","Excluded",IF(D2321="",IF((SLA_Policy!$B$8-B2321)*24&gt;X2321,"Open - Breached","Open - On Track"),IF((D2321-B2321)*24&lt;=X2321,"Met","Breached")))</f>
        <v>Met</v>
      </c>
    </row>
    <row r="2322" spans="1:25" x14ac:dyDescent="0.25">
      <c r="A2322" s="9" t="s">
        <v>4882</v>
      </c>
      <c r="B2322" s="23">
        <v>45995.584027777797</v>
      </c>
      <c r="C2322" s="23">
        <v>45995.782638888901</v>
      </c>
      <c r="D2322" s="23">
        <v>45999.412499999999</v>
      </c>
      <c r="E2322" s="9" t="s">
        <v>212</v>
      </c>
      <c r="F2322" s="9" t="s">
        <v>189</v>
      </c>
      <c r="G2322" s="9" t="s">
        <v>213</v>
      </c>
      <c r="H2322" s="9" t="s">
        <v>162</v>
      </c>
      <c r="I2322" s="9" t="s">
        <v>345</v>
      </c>
      <c r="J2322" s="9" t="s">
        <v>1136</v>
      </c>
      <c r="K2322" s="9" t="s">
        <v>246</v>
      </c>
      <c r="L2322" s="9" t="s">
        <v>311</v>
      </c>
      <c r="M2322" s="9" t="s">
        <v>3219</v>
      </c>
      <c r="N2322" s="9" t="s">
        <v>197</v>
      </c>
      <c r="O2322" s="9" t="s">
        <v>116</v>
      </c>
      <c r="P2322" s="9" t="s">
        <v>551</v>
      </c>
      <c r="Q2322" s="9" t="s">
        <v>219</v>
      </c>
      <c r="R2322" s="9">
        <v>0</v>
      </c>
      <c r="S2322" s="9">
        <v>15</v>
      </c>
      <c r="U2322" s="9" t="s">
        <v>266</v>
      </c>
      <c r="X2322" s="9">
        <f>INDEX(SLA_Policy!$D$2:$D$5,MATCH(F2322,SLA_Policy!$A$2:$A$5,0))</f>
        <v>120</v>
      </c>
      <c r="Y2322" s="9" t="str">
        <f>IF(E2322="Cancelled","Excluded",IF(D2322="",IF((SLA_Policy!$B$8-B2322)*24&gt;X2322,"Open - Breached","Open - On Track"),IF((D2322-B2322)*24&lt;=X2322,"Met","Breached")))</f>
        <v>Met</v>
      </c>
    </row>
    <row r="2323" spans="1:25" x14ac:dyDescent="0.25">
      <c r="A2323" s="9" t="s">
        <v>4883</v>
      </c>
      <c r="B2323" s="23">
        <v>45995.590277777803</v>
      </c>
      <c r="C2323" s="23">
        <v>45995.59375</v>
      </c>
      <c r="D2323" s="23">
        <v>45996.387499999997</v>
      </c>
      <c r="E2323" s="9" t="s">
        <v>212</v>
      </c>
      <c r="F2323" s="9" t="s">
        <v>189</v>
      </c>
      <c r="G2323" s="9" t="s">
        <v>213</v>
      </c>
      <c r="H2323" s="9" t="s">
        <v>162</v>
      </c>
      <c r="I2323" s="9" t="s">
        <v>345</v>
      </c>
      <c r="J2323" s="9" t="s">
        <v>1501</v>
      </c>
      <c r="K2323" s="9" t="s">
        <v>225</v>
      </c>
      <c r="L2323" s="9" t="s">
        <v>351</v>
      </c>
      <c r="M2323" s="9" t="s">
        <v>968</v>
      </c>
      <c r="N2323" s="9" t="s">
        <v>198</v>
      </c>
      <c r="O2323" s="9" t="s">
        <v>116</v>
      </c>
      <c r="P2323" s="9" t="s">
        <v>525</v>
      </c>
      <c r="Q2323" s="9" t="s">
        <v>219</v>
      </c>
      <c r="R2323" s="9">
        <v>0</v>
      </c>
      <c r="S2323" s="9">
        <v>25</v>
      </c>
      <c r="U2323" s="9" t="s">
        <v>290</v>
      </c>
      <c r="W2323" s="9">
        <v>4</v>
      </c>
      <c r="X2323" s="9">
        <f>INDEX(SLA_Policy!$D$2:$D$5,MATCH(F2323,SLA_Policy!$A$2:$A$5,0))</f>
        <v>120</v>
      </c>
      <c r="Y2323" s="9" t="str">
        <f>IF(E2323="Cancelled","Excluded",IF(D2323="",IF((SLA_Policy!$B$8-B2323)*24&gt;X2323,"Open - Breached","Open - On Track"),IF((D2323-B2323)*24&lt;=X2323,"Met","Breached")))</f>
        <v>Met</v>
      </c>
    </row>
    <row r="2324" spans="1:25" x14ac:dyDescent="0.25">
      <c r="A2324" s="9" t="s">
        <v>4884</v>
      </c>
      <c r="B2324" s="23">
        <v>45995.591666666704</v>
      </c>
      <c r="C2324" s="23">
        <v>45995.755555555603</v>
      </c>
      <c r="D2324" s="23">
        <v>45999.369444444397</v>
      </c>
      <c r="E2324" s="9" t="s">
        <v>212</v>
      </c>
      <c r="F2324" s="9" t="s">
        <v>189</v>
      </c>
      <c r="G2324" s="9" t="s">
        <v>213</v>
      </c>
      <c r="H2324" s="9" t="s">
        <v>167</v>
      </c>
      <c r="I2324" s="9" t="s">
        <v>349</v>
      </c>
      <c r="J2324" s="9" t="s">
        <v>4885</v>
      </c>
      <c r="K2324" s="9" t="s">
        <v>239</v>
      </c>
      <c r="L2324" s="9" t="s">
        <v>104</v>
      </c>
      <c r="M2324" s="9" t="s">
        <v>1942</v>
      </c>
      <c r="N2324" s="9" t="s">
        <v>199</v>
      </c>
      <c r="O2324" s="9" t="s">
        <v>180</v>
      </c>
      <c r="P2324" s="9" t="s">
        <v>318</v>
      </c>
      <c r="Q2324" s="9" t="s">
        <v>219</v>
      </c>
      <c r="R2324" s="9">
        <v>0</v>
      </c>
      <c r="S2324" s="9">
        <v>21</v>
      </c>
      <c r="U2324" s="9" t="s">
        <v>266</v>
      </c>
      <c r="X2324" s="9">
        <f>INDEX(SLA_Policy!$D$2:$D$5,MATCH(F2324,SLA_Policy!$A$2:$A$5,0))</f>
        <v>120</v>
      </c>
      <c r="Y2324" s="9" t="str">
        <f>IF(E2324="Cancelled","Excluded",IF(D2324="",IF((SLA_Policy!$B$8-B2324)*24&gt;X2324,"Open - Breached","Open - On Track"),IF((D2324-B2324)*24&lt;=X2324,"Met","Breached")))</f>
        <v>Met</v>
      </c>
    </row>
    <row r="2325" spans="1:25" x14ac:dyDescent="0.25">
      <c r="A2325" s="9" t="s">
        <v>4886</v>
      </c>
      <c r="B2325" s="23">
        <v>45995.601388888899</v>
      </c>
      <c r="C2325" s="23">
        <v>45995.761805555601</v>
      </c>
      <c r="D2325" s="23">
        <v>45996.4</v>
      </c>
      <c r="E2325" s="9" t="s">
        <v>212</v>
      </c>
      <c r="F2325" s="9" t="s">
        <v>188</v>
      </c>
      <c r="G2325" s="9" t="s">
        <v>213</v>
      </c>
      <c r="H2325" s="9" t="s">
        <v>167</v>
      </c>
      <c r="I2325" s="9" t="s">
        <v>349</v>
      </c>
      <c r="J2325" s="9" t="s">
        <v>4128</v>
      </c>
      <c r="K2325" s="9" t="s">
        <v>246</v>
      </c>
      <c r="L2325" s="9" t="s">
        <v>104</v>
      </c>
      <c r="M2325" s="9" t="s">
        <v>1426</v>
      </c>
      <c r="N2325" s="9" t="s">
        <v>197</v>
      </c>
      <c r="O2325" s="9" t="s">
        <v>116</v>
      </c>
      <c r="P2325" s="9" t="s">
        <v>551</v>
      </c>
      <c r="Q2325" s="9" t="s">
        <v>219</v>
      </c>
      <c r="R2325" s="9">
        <v>0</v>
      </c>
      <c r="S2325" s="9">
        <v>19</v>
      </c>
      <c r="U2325" s="9" t="s">
        <v>376</v>
      </c>
      <c r="X2325" s="9">
        <f>INDEX(SLA_Policy!$D$2:$D$5,MATCH(F2325,SLA_Policy!$A$2:$A$5,0))</f>
        <v>72</v>
      </c>
      <c r="Y2325" s="9" t="str">
        <f>IF(E2325="Cancelled","Excluded",IF(D2325="",IF((SLA_Policy!$B$8-B2325)*24&gt;X2325,"Open - Breached","Open - On Track"),IF((D2325-B2325)*24&lt;=X2325,"Met","Breached")))</f>
        <v>Met</v>
      </c>
    </row>
    <row r="2326" spans="1:25" x14ac:dyDescent="0.25">
      <c r="A2326" s="9" t="s">
        <v>4887</v>
      </c>
      <c r="B2326" s="23">
        <v>45995.6027777778</v>
      </c>
      <c r="C2326" s="23">
        <v>45995.613194444399</v>
      </c>
      <c r="D2326" s="23">
        <v>45996.320833333302</v>
      </c>
      <c r="E2326" s="9" t="s">
        <v>212</v>
      </c>
      <c r="F2326" s="9" t="s">
        <v>188</v>
      </c>
      <c r="G2326" s="9" t="s">
        <v>213</v>
      </c>
      <c r="H2326" s="9" t="s">
        <v>163</v>
      </c>
      <c r="I2326" s="9" t="s">
        <v>250</v>
      </c>
      <c r="J2326" s="9" t="s">
        <v>4888</v>
      </c>
      <c r="K2326" s="9" t="s">
        <v>246</v>
      </c>
      <c r="L2326" s="9" t="s">
        <v>371</v>
      </c>
      <c r="M2326" s="9" t="s">
        <v>1612</v>
      </c>
      <c r="N2326" s="9" t="s">
        <v>197</v>
      </c>
      <c r="O2326" s="9" t="s">
        <v>176</v>
      </c>
      <c r="P2326" s="9" t="s">
        <v>228</v>
      </c>
      <c r="Q2326" s="9" t="s">
        <v>219</v>
      </c>
      <c r="R2326" s="9">
        <v>0</v>
      </c>
      <c r="S2326" s="9">
        <v>29</v>
      </c>
      <c r="T2326" s="9" t="s">
        <v>136</v>
      </c>
      <c r="U2326" s="9" t="s">
        <v>376</v>
      </c>
      <c r="X2326" s="9">
        <f>INDEX(SLA_Policy!$D$2:$D$5,MATCH(F2326,SLA_Policy!$A$2:$A$5,0))</f>
        <v>72</v>
      </c>
      <c r="Y2326" s="9" t="str">
        <f>IF(E2326="Cancelled","Excluded",IF(D2326="",IF((SLA_Policy!$B$8-B2326)*24&gt;X2326,"Open - Breached","Open - On Track"),IF((D2326-B2326)*24&lt;=X2326,"Met","Breached")))</f>
        <v>Met</v>
      </c>
    </row>
    <row r="2327" spans="1:25" x14ac:dyDescent="0.25">
      <c r="A2327" s="9" t="s">
        <v>4889</v>
      </c>
      <c r="B2327" s="23">
        <v>45995.6027777778</v>
      </c>
      <c r="C2327" s="23">
        <v>45995.628472222197</v>
      </c>
      <c r="D2327" s="23">
        <v>46002.559722222199</v>
      </c>
      <c r="E2327" s="9" t="s">
        <v>212</v>
      </c>
      <c r="F2327" s="9" t="s">
        <v>189</v>
      </c>
      <c r="G2327" s="9" t="s">
        <v>236</v>
      </c>
      <c r="H2327" s="9" t="s">
        <v>163</v>
      </c>
      <c r="I2327" s="9" t="s">
        <v>315</v>
      </c>
      <c r="J2327" s="9" t="s">
        <v>585</v>
      </c>
      <c r="K2327" s="9" t="s">
        <v>246</v>
      </c>
      <c r="L2327" s="9" t="s">
        <v>104</v>
      </c>
      <c r="M2327" s="9" t="s">
        <v>3593</v>
      </c>
      <c r="N2327" s="9" t="s">
        <v>196</v>
      </c>
      <c r="O2327" s="9" t="s">
        <v>180</v>
      </c>
      <c r="P2327" s="9" t="s">
        <v>278</v>
      </c>
      <c r="Q2327" s="9" t="s">
        <v>219</v>
      </c>
      <c r="R2327" s="9">
        <v>1</v>
      </c>
      <c r="S2327" s="9">
        <v>78</v>
      </c>
      <c r="T2327" s="9" t="s">
        <v>229</v>
      </c>
      <c r="U2327" s="9" t="s">
        <v>242</v>
      </c>
      <c r="X2327" s="9">
        <f>INDEX(SLA_Policy!$D$2:$D$5,MATCH(F2327,SLA_Policy!$A$2:$A$5,0))</f>
        <v>120</v>
      </c>
      <c r="Y2327" s="9" t="str">
        <f>IF(E2327="Cancelled","Excluded",IF(D2327="",IF((SLA_Policy!$B$8-B2327)*24&gt;X2327,"Open - Breached","Open - On Track"),IF((D2327-B2327)*24&lt;=X2327,"Met","Breached")))</f>
        <v>Breached</v>
      </c>
    </row>
    <row r="2328" spans="1:25" x14ac:dyDescent="0.25">
      <c r="A2328" s="9" t="s">
        <v>4890</v>
      </c>
      <c r="B2328" s="23">
        <v>45995.609722222202</v>
      </c>
      <c r="C2328" s="23">
        <v>45995.676388888904</v>
      </c>
      <c r="D2328" s="23">
        <v>45996.362500000003</v>
      </c>
      <c r="E2328" s="9" t="s">
        <v>212</v>
      </c>
      <c r="F2328" s="9" t="s">
        <v>188</v>
      </c>
      <c r="G2328" s="9" t="s">
        <v>213</v>
      </c>
      <c r="H2328" s="9" t="s">
        <v>162</v>
      </c>
      <c r="I2328" s="9" t="s">
        <v>345</v>
      </c>
      <c r="J2328" s="9" t="s">
        <v>794</v>
      </c>
      <c r="K2328" s="9" t="s">
        <v>215</v>
      </c>
      <c r="L2328" s="9" t="s">
        <v>293</v>
      </c>
      <c r="M2328" s="9" t="s">
        <v>2382</v>
      </c>
      <c r="N2328" s="9" t="s">
        <v>197</v>
      </c>
      <c r="O2328" s="9" t="s">
        <v>116</v>
      </c>
      <c r="P2328" s="9" t="s">
        <v>342</v>
      </c>
      <c r="Q2328" s="9" t="s">
        <v>219</v>
      </c>
      <c r="R2328" s="9">
        <v>0</v>
      </c>
      <c r="S2328" s="9">
        <v>57</v>
      </c>
      <c r="U2328" s="9" t="s">
        <v>140</v>
      </c>
      <c r="V2328" s="9" t="s">
        <v>4815</v>
      </c>
      <c r="W2328" s="9">
        <v>4</v>
      </c>
      <c r="X2328" s="9">
        <f>INDEX(SLA_Policy!$D$2:$D$5,MATCH(F2328,SLA_Policy!$A$2:$A$5,0))</f>
        <v>72</v>
      </c>
      <c r="Y2328" s="9" t="str">
        <f>IF(E2328="Cancelled","Excluded",IF(D2328="",IF((SLA_Policy!$B$8-B2328)*24&gt;X2328,"Open - Breached","Open - On Track"),IF((D2328-B2328)*24&lt;=X2328,"Met","Breached")))</f>
        <v>Met</v>
      </c>
    </row>
    <row r="2329" spans="1:25" x14ac:dyDescent="0.25">
      <c r="A2329" s="9" t="s">
        <v>4891</v>
      </c>
      <c r="B2329" s="23">
        <v>45995.610416666699</v>
      </c>
      <c r="C2329" s="23">
        <v>45995.613888888904</v>
      </c>
      <c r="D2329" s="23">
        <v>45995.913194444503</v>
      </c>
      <c r="E2329" s="9" t="s">
        <v>212</v>
      </c>
      <c r="F2329" s="9" t="s">
        <v>187</v>
      </c>
      <c r="G2329" s="9" t="s">
        <v>213</v>
      </c>
      <c r="H2329" s="9" t="s">
        <v>163</v>
      </c>
      <c r="I2329" s="9" t="s">
        <v>223</v>
      </c>
      <c r="J2329" s="9" t="s">
        <v>4892</v>
      </c>
      <c r="K2329" s="9" t="s">
        <v>246</v>
      </c>
      <c r="L2329" s="9" t="s">
        <v>216</v>
      </c>
      <c r="M2329" s="9" t="s">
        <v>4893</v>
      </c>
      <c r="N2329" s="9" t="s">
        <v>198</v>
      </c>
      <c r="O2329" s="9" t="s">
        <v>176</v>
      </c>
      <c r="P2329" s="9" t="s">
        <v>253</v>
      </c>
      <c r="Q2329" s="9" t="s">
        <v>273</v>
      </c>
      <c r="R2329" s="9">
        <v>0</v>
      </c>
      <c r="S2329" s="9">
        <v>61</v>
      </c>
      <c r="T2329" s="9" t="s">
        <v>136</v>
      </c>
      <c r="U2329" s="9" t="s">
        <v>266</v>
      </c>
      <c r="X2329" s="9">
        <f>INDEX(SLA_Policy!$D$2:$D$5,MATCH(F2329,SLA_Policy!$A$2:$A$5,0))</f>
        <v>8</v>
      </c>
      <c r="Y2329" s="9" t="str">
        <f>IF(E2329="Cancelled","Excluded",IF(D2329="",IF((SLA_Policy!$B$8-B2329)*24&gt;X2329,"Open - Breached","Open - On Track"),IF((D2329-B2329)*24&lt;=X2329,"Met","Breached")))</f>
        <v>Met</v>
      </c>
    </row>
    <row r="2330" spans="1:25" x14ac:dyDescent="0.25">
      <c r="A2330" s="9" t="s">
        <v>4894</v>
      </c>
      <c r="B2330" s="23">
        <v>45995.6159722222</v>
      </c>
      <c r="C2330" s="23">
        <v>45995.78125</v>
      </c>
      <c r="D2330" s="23">
        <v>45996.3125</v>
      </c>
      <c r="E2330" s="9" t="s">
        <v>212</v>
      </c>
      <c r="F2330" s="9" t="s">
        <v>188</v>
      </c>
      <c r="G2330" s="9" t="s">
        <v>236</v>
      </c>
      <c r="H2330" s="9" t="s">
        <v>161</v>
      </c>
      <c r="I2330" s="9" t="s">
        <v>237</v>
      </c>
      <c r="J2330" s="9" t="s">
        <v>3982</v>
      </c>
      <c r="K2330" s="9" t="s">
        <v>246</v>
      </c>
      <c r="L2330" s="9" t="s">
        <v>351</v>
      </c>
      <c r="M2330" s="9" t="s">
        <v>400</v>
      </c>
      <c r="N2330" s="9" t="s">
        <v>196</v>
      </c>
      <c r="O2330" s="9" t="s">
        <v>177</v>
      </c>
      <c r="P2330" s="9" t="s">
        <v>241</v>
      </c>
      <c r="Q2330" s="9" t="s">
        <v>219</v>
      </c>
      <c r="R2330" s="9">
        <v>0</v>
      </c>
      <c r="S2330" s="9">
        <v>25</v>
      </c>
      <c r="U2330" s="9" t="s">
        <v>242</v>
      </c>
      <c r="X2330" s="9">
        <f>INDEX(SLA_Policy!$D$2:$D$5,MATCH(F2330,SLA_Policy!$A$2:$A$5,0))</f>
        <v>72</v>
      </c>
      <c r="Y2330" s="9" t="str">
        <f>IF(E2330="Cancelled","Excluded",IF(D2330="",IF((SLA_Policy!$B$8-B2330)*24&gt;X2330,"Open - Breached","Open - On Track"),IF((D2330-B2330)*24&lt;=X2330,"Met","Breached")))</f>
        <v>Met</v>
      </c>
    </row>
    <row r="2331" spans="1:25" x14ac:dyDescent="0.25">
      <c r="A2331" s="9" t="s">
        <v>4895</v>
      </c>
      <c r="B2331" s="23">
        <v>45995.623611111099</v>
      </c>
      <c r="C2331" s="23">
        <v>45995.645138888904</v>
      </c>
      <c r="D2331" s="23">
        <v>45996.366666666698</v>
      </c>
      <c r="E2331" s="9" t="s">
        <v>212</v>
      </c>
      <c r="F2331" s="9" t="s">
        <v>188</v>
      </c>
      <c r="G2331" s="9" t="s">
        <v>213</v>
      </c>
      <c r="H2331" s="9" t="s">
        <v>166</v>
      </c>
      <c r="I2331" s="9" t="s">
        <v>286</v>
      </c>
      <c r="J2331" s="9" t="s">
        <v>4896</v>
      </c>
      <c r="K2331" s="9" t="s">
        <v>246</v>
      </c>
      <c r="L2331" s="9" t="s">
        <v>216</v>
      </c>
      <c r="M2331" s="9" t="s">
        <v>4893</v>
      </c>
      <c r="N2331" s="9" t="s">
        <v>197</v>
      </c>
      <c r="O2331" s="9" t="s">
        <v>181</v>
      </c>
      <c r="P2331" s="9" t="s">
        <v>445</v>
      </c>
      <c r="Q2331" s="9" t="s">
        <v>219</v>
      </c>
      <c r="R2331" s="9">
        <v>0</v>
      </c>
      <c r="S2331" s="9">
        <v>8</v>
      </c>
      <c r="U2331" s="9" t="s">
        <v>266</v>
      </c>
      <c r="W2331" s="9">
        <v>4</v>
      </c>
      <c r="X2331" s="9">
        <f>INDEX(SLA_Policy!$D$2:$D$5,MATCH(F2331,SLA_Policy!$A$2:$A$5,0))</f>
        <v>72</v>
      </c>
      <c r="Y2331" s="9" t="str">
        <f>IF(E2331="Cancelled","Excluded",IF(D2331="",IF((SLA_Policy!$B$8-B2331)*24&gt;X2331,"Open - Breached","Open - On Track"),IF((D2331-B2331)*24&lt;=X2331,"Met","Breached")))</f>
        <v>Met</v>
      </c>
    </row>
    <row r="2332" spans="1:25" x14ac:dyDescent="0.25">
      <c r="A2332" s="9" t="s">
        <v>4897</v>
      </c>
      <c r="B2332" s="23">
        <v>45995.642361111102</v>
      </c>
      <c r="C2332" s="23">
        <v>45995.645138888904</v>
      </c>
      <c r="D2332" s="23">
        <v>45996.380555555603</v>
      </c>
      <c r="E2332" s="9" t="s">
        <v>212</v>
      </c>
      <c r="F2332" s="9" t="s">
        <v>189</v>
      </c>
      <c r="G2332" s="9" t="s">
        <v>213</v>
      </c>
      <c r="H2332" s="9" t="s">
        <v>162</v>
      </c>
      <c r="I2332" s="9" t="s">
        <v>345</v>
      </c>
      <c r="J2332" s="9" t="s">
        <v>429</v>
      </c>
      <c r="K2332" s="9" t="s">
        <v>303</v>
      </c>
      <c r="L2332" s="9" t="s">
        <v>270</v>
      </c>
      <c r="M2332" s="9" t="s">
        <v>1924</v>
      </c>
      <c r="N2332" s="9" t="s">
        <v>200</v>
      </c>
      <c r="O2332" s="9" t="s">
        <v>116</v>
      </c>
      <c r="P2332" s="9" t="s">
        <v>590</v>
      </c>
      <c r="Q2332" s="9" t="s">
        <v>219</v>
      </c>
      <c r="R2332" s="9">
        <v>0</v>
      </c>
      <c r="S2332" s="9">
        <v>32</v>
      </c>
      <c r="U2332" s="9" t="s">
        <v>140</v>
      </c>
      <c r="V2332" s="9" t="s">
        <v>4815</v>
      </c>
      <c r="X2332" s="9">
        <f>INDEX(SLA_Policy!$D$2:$D$5,MATCH(F2332,SLA_Policy!$A$2:$A$5,0))</f>
        <v>120</v>
      </c>
      <c r="Y2332" s="9" t="str">
        <f>IF(E2332="Cancelled","Excluded",IF(D2332="",IF((SLA_Policy!$B$8-B2332)*24&gt;X2332,"Open - Breached","Open - On Track"),IF((D2332-B2332)*24&lt;=X2332,"Met","Breached")))</f>
        <v>Met</v>
      </c>
    </row>
    <row r="2333" spans="1:25" x14ac:dyDescent="0.25">
      <c r="A2333" s="9" t="s">
        <v>4898</v>
      </c>
      <c r="B2333" s="23">
        <v>45995.649305555598</v>
      </c>
      <c r="C2333" s="23">
        <v>45995.650694444397</v>
      </c>
      <c r="D2333" s="23">
        <v>45995.810416666704</v>
      </c>
      <c r="E2333" s="9" t="s">
        <v>212</v>
      </c>
      <c r="F2333" s="9" t="s">
        <v>187</v>
      </c>
      <c r="G2333" s="9" t="s">
        <v>213</v>
      </c>
      <c r="H2333" s="9" t="s">
        <v>162</v>
      </c>
      <c r="I2333" s="9" t="s">
        <v>345</v>
      </c>
      <c r="J2333" s="9" t="s">
        <v>4899</v>
      </c>
      <c r="K2333" s="9" t="s">
        <v>246</v>
      </c>
      <c r="L2333" s="9" t="s">
        <v>226</v>
      </c>
      <c r="M2333" s="9" t="s">
        <v>2511</v>
      </c>
      <c r="N2333" s="9" t="s">
        <v>198</v>
      </c>
      <c r="O2333" s="9" t="s">
        <v>179</v>
      </c>
      <c r="P2333" s="9" t="s">
        <v>284</v>
      </c>
      <c r="Q2333" s="9" t="s">
        <v>273</v>
      </c>
      <c r="R2333" s="9">
        <v>0</v>
      </c>
      <c r="S2333" s="9">
        <v>19</v>
      </c>
      <c r="U2333" s="9" t="s">
        <v>140</v>
      </c>
      <c r="V2333" s="9" t="s">
        <v>4815</v>
      </c>
      <c r="W2333" s="9">
        <v>5</v>
      </c>
      <c r="X2333" s="9">
        <f>INDEX(SLA_Policy!$D$2:$D$5,MATCH(F2333,SLA_Policy!$A$2:$A$5,0))</f>
        <v>8</v>
      </c>
      <c r="Y2333" s="9" t="str">
        <f>IF(E2333="Cancelled","Excluded",IF(D2333="",IF((SLA_Policy!$B$8-B2333)*24&gt;X2333,"Open - Breached","Open - On Track"),IF((D2333-B2333)*24&lt;=X2333,"Met","Breached")))</f>
        <v>Met</v>
      </c>
    </row>
    <row r="2334" spans="1:25" x14ac:dyDescent="0.25">
      <c r="A2334" s="9" t="s">
        <v>4900</v>
      </c>
      <c r="B2334" s="23">
        <v>45995.668749999997</v>
      </c>
      <c r="C2334" s="23">
        <v>45995.746527777803</v>
      </c>
      <c r="D2334" s="23">
        <v>45999.333333333299</v>
      </c>
      <c r="E2334" s="9" t="s">
        <v>212</v>
      </c>
      <c r="F2334" s="9" t="s">
        <v>188</v>
      </c>
      <c r="G2334" s="9" t="s">
        <v>213</v>
      </c>
      <c r="H2334" s="9" t="s">
        <v>167</v>
      </c>
      <c r="I2334" s="9" t="s">
        <v>362</v>
      </c>
      <c r="J2334" s="9" t="s">
        <v>4081</v>
      </c>
      <c r="K2334" s="9" t="s">
        <v>246</v>
      </c>
      <c r="L2334" s="9" t="s">
        <v>226</v>
      </c>
      <c r="M2334" s="9" t="s">
        <v>4572</v>
      </c>
      <c r="N2334" s="9" t="s">
        <v>196</v>
      </c>
      <c r="O2334" s="9" t="s">
        <v>176</v>
      </c>
      <c r="P2334" s="9" t="s">
        <v>228</v>
      </c>
      <c r="Q2334" s="9" t="s">
        <v>219</v>
      </c>
      <c r="R2334" s="9">
        <v>0</v>
      </c>
      <c r="S2334" s="9">
        <v>17</v>
      </c>
      <c r="U2334" s="9" t="s">
        <v>290</v>
      </c>
      <c r="X2334" s="9">
        <f>INDEX(SLA_Policy!$D$2:$D$5,MATCH(F2334,SLA_Policy!$A$2:$A$5,0))</f>
        <v>72</v>
      </c>
      <c r="Y2334" s="9" t="str">
        <f>IF(E2334="Cancelled","Excluded",IF(D2334="",IF((SLA_Policy!$B$8-B2334)*24&gt;X2334,"Open - Breached","Open - On Track"),IF((D2334-B2334)*24&lt;=X2334,"Met","Breached")))</f>
        <v>Breached</v>
      </c>
    </row>
    <row r="2335" spans="1:25" x14ac:dyDescent="0.25">
      <c r="A2335" s="9" t="s">
        <v>4901</v>
      </c>
      <c r="B2335" s="23">
        <v>45995.843055555597</v>
      </c>
      <c r="C2335" s="23">
        <v>45996.310416666704</v>
      </c>
      <c r="D2335" s="23">
        <v>45996.3618055556</v>
      </c>
      <c r="E2335" s="9" t="s">
        <v>212</v>
      </c>
      <c r="F2335" s="9" t="s">
        <v>188</v>
      </c>
      <c r="G2335" s="9" t="s">
        <v>236</v>
      </c>
      <c r="H2335" s="9" t="s">
        <v>161</v>
      </c>
      <c r="I2335" s="9" t="s">
        <v>482</v>
      </c>
      <c r="J2335" s="9" t="s">
        <v>1119</v>
      </c>
      <c r="K2335" s="9" t="s">
        <v>215</v>
      </c>
      <c r="L2335" s="9" t="s">
        <v>351</v>
      </c>
      <c r="M2335" s="9" t="s">
        <v>352</v>
      </c>
      <c r="N2335" s="9" t="s">
        <v>196</v>
      </c>
      <c r="O2335" s="9" t="s">
        <v>177</v>
      </c>
      <c r="P2335" s="9" t="s">
        <v>241</v>
      </c>
      <c r="Q2335" s="9" t="s">
        <v>219</v>
      </c>
      <c r="R2335" s="9">
        <v>0</v>
      </c>
      <c r="S2335" s="9">
        <v>37</v>
      </c>
      <c r="U2335" s="9" t="s">
        <v>242</v>
      </c>
      <c r="W2335" s="9">
        <v>4</v>
      </c>
      <c r="X2335" s="9">
        <f>INDEX(SLA_Policy!$D$2:$D$5,MATCH(F2335,SLA_Policy!$A$2:$A$5,0))</f>
        <v>72</v>
      </c>
      <c r="Y2335" s="9" t="str">
        <f>IF(E2335="Cancelled","Excluded",IF(D2335="",IF((SLA_Policy!$B$8-B2335)*24&gt;X2335,"Open - Breached","Open - On Track"),IF((D2335-B2335)*24&lt;=X2335,"Met","Breached")))</f>
        <v>Met</v>
      </c>
    </row>
    <row r="2336" spans="1:25" x14ac:dyDescent="0.25">
      <c r="A2336" s="9" t="s">
        <v>4902</v>
      </c>
      <c r="B2336" s="23">
        <v>45995.942361111098</v>
      </c>
      <c r="C2336" s="23">
        <v>45996.335416666698</v>
      </c>
      <c r="D2336" s="23">
        <v>45996.411805555603</v>
      </c>
      <c r="E2336" s="9" t="s">
        <v>212</v>
      </c>
      <c r="F2336" s="9" t="s">
        <v>189</v>
      </c>
      <c r="G2336" s="9" t="s">
        <v>236</v>
      </c>
      <c r="H2336" s="9" t="s">
        <v>167</v>
      </c>
      <c r="I2336" s="9" t="s">
        <v>255</v>
      </c>
      <c r="J2336" s="9" t="s">
        <v>4903</v>
      </c>
      <c r="K2336" s="9" t="s">
        <v>246</v>
      </c>
      <c r="L2336" s="9" t="s">
        <v>282</v>
      </c>
      <c r="M2336" s="9" t="s">
        <v>4904</v>
      </c>
      <c r="N2336" s="9" t="s">
        <v>196</v>
      </c>
      <c r="O2336" s="9" t="s">
        <v>116</v>
      </c>
      <c r="P2336" s="9" t="s">
        <v>590</v>
      </c>
      <c r="Q2336" s="9" t="s">
        <v>219</v>
      </c>
      <c r="R2336" s="9">
        <v>0</v>
      </c>
      <c r="S2336" s="9">
        <v>14</v>
      </c>
      <c r="U2336" s="9" t="s">
        <v>242</v>
      </c>
      <c r="W2336" s="9">
        <v>4</v>
      </c>
      <c r="X2336" s="9">
        <f>INDEX(SLA_Policy!$D$2:$D$5,MATCH(F2336,SLA_Policy!$A$2:$A$5,0))</f>
        <v>120</v>
      </c>
      <c r="Y2336" s="9" t="str">
        <f>IF(E2336="Cancelled","Excluded",IF(D2336="",IF((SLA_Policy!$B$8-B2336)*24&gt;X2336,"Open - Breached","Open - On Track"),IF((D2336-B2336)*24&lt;=X2336,"Met","Breached")))</f>
        <v>Met</v>
      </c>
    </row>
    <row r="2337" spans="1:25" x14ac:dyDescent="0.25">
      <c r="A2337" s="9" t="s">
        <v>4905</v>
      </c>
      <c r="B2337" s="23">
        <v>45996.266666666699</v>
      </c>
      <c r="C2337" s="23">
        <v>45996.295138888898</v>
      </c>
      <c r="D2337" s="23">
        <v>45999.377777777801</v>
      </c>
      <c r="E2337" s="9" t="s">
        <v>212</v>
      </c>
      <c r="F2337" s="9" t="s">
        <v>189</v>
      </c>
      <c r="G2337" s="9" t="s">
        <v>213</v>
      </c>
      <c r="H2337" s="9" t="s">
        <v>162</v>
      </c>
      <c r="I2337" s="9" t="s">
        <v>345</v>
      </c>
      <c r="J2337" s="9" t="s">
        <v>429</v>
      </c>
      <c r="K2337" s="9" t="s">
        <v>246</v>
      </c>
      <c r="L2337" s="9" t="s">
        <v>216</v>
      </c>
      <c r="M2337" s="9" t="s">
        <v>1050</v>
      </c>
      <c r="N2337" s="9" t="s">
        <v>196</v>
      </c>
      <c r="O2337" s="9" t="s">
        <v>116</v>
      </c>
      <c r="P2337" s="9" t="s">
        <v>525</v>
      </c>
      <c r="Q2337" s="9" t="s">
        <v>219</v>
      </c>
      <c r="R2337" s="9">
        <v>0</v>
      </c>
      <c r="S2337" s="9">
        <v>17</v>
      </c>
      <c r="U2337" s="9" t="s">
        <v>140</v>
      </c>
      <c r="V2337" s="9" t="s">
        <v>4815</v>
      </c>
      <c r="W2337" s="9">
        <v>5</v>
      </c>
      <c r="X2337" s="9">
        <f>INDEX(SLA_Policy!$D$2:$D$5,MATCH(F2337,SLA_Policy!$A$2:$A$5,0))</f>
        <v>120</v>
      </c>
      <c r="Y2337" s="9" t="str">
        <f>IF(E2337="Cancelled","Excluded",IF(D2337="",IF((SLA_Policy!$B$8-B2337)*24&gt;X2337,"Open - Breached","Open - On Track"),IF((D2337-B2337)*24&lt;=X2337,"Met","Breached")))</f>
        <v>Met</v>
      </c>
    </row>
    <row r="2338" spans="1:25" x14ac:dyDescent="0.25">
      <c r="A2338" s="9" t="s">
        <v>4906</v>
      </c>
      <c r="B2338" s="23">
        <v>45996.310416666704</v>
      </c>
      <c r="C2338" s="23">
        <v>45996.311805555597</v>
      </c>
      <c r="D2338" s="23">
        <v>45996.336111111101</v>
      </c>
      <c r="E2338" s="9" t="s">
        <v>212</v>
      </c>
      <c r="F2338" s="9" t="s">
        <v>187</v>
      </c>
      <c r="G2338" s="9" t="s">
        <v>213</v>
      </c>
      <c r="H2338" s="9" t="s">
        <v>161</v>
      </c>
      <c r="I2338" s="9" t="s">
        <v>297</v>
      </c>
      <c r="J2338" s="9" t="s">
        <v>735</v>
      </c>
      <c r="K2338" s="9" t="s">
        <v>215</v>
      </c>
      <c r="L2338" s="9" t="s">
        <v>293</v>
      </c>
      <c r="M2338" s="9" t="s">
        <v>294</v>
      </c>
      <c r="N2338" s="9" t="s">
        <v>198</v>
      </c>
      <c r="O2338" s="9" t="s">
        <v>116</v>
      </c>
      <c r="P2338" s="9" t="s">
        <v>218</v>
      </c>
      <c r="Q2338" s="9" t="s">
        <v>219</v>
      </c>
      <c r="R2338" s="9">
        <v>0</v>
      </c>
      <c r="S2338" s="9">
        <v>17</v>
      </c>
      <c r="U2338" s="9" t="s">
        <v>290</v>
      </c>
      <c r="X2338" s="9">
        <f>INDEX(SLA_Policy!$D$2:$D$5,MATCH(F2338,SLA_Policy!$A$2:$A$5,0))</f>
        <v>8</v>
      </c>
      <c r="Y2338" s="9" t="str">
        <f>IF(E2338="Cancelled","Excluded",IF(D2338="",IF((SLA_Policy!$B$8-B2338)*24&gt;X2338,"Open - Breached","Open - On Track"),IF((D2338-B2338)*24&lt;=X2338,"Met","Breached")))</f>
        <v>Met</v>
      </c>
    </row>
    <row r="2339" spans="1:25" x14ac:dyDescent="0.25">
      <c r="A2339" s="9" t="s">
        <v>4907</v>
      </c>
      <c r="B2339" s="23">
        <v>45996.3125</v>
      </c>
      <c r="C2339" s="23">
        <v>45996.3215277778</v>
      </c>
      <c r="D2339" s="23">
        <v>45999.388888888898</v>
      </c>
      <c r="E2339" s="9" t="s">
        <v>212</v>
      </c>
      <c r="F2339" s="9" t="s">
        <v>188</v>
      </c>
      <c r="G2339" s="9" t="s">
        <v>213</v>
      </c>
      <c r="H2339" s="9" t="s">
        <v>163</v>
      </c>
      <c r="I2339" s="9" t="s">
        <v>250</v>
      </c>
      <c r="J2339" s="9" t="s">
        <v>2119</v>
      </c>
      <c r="K2339" s="9" t="s">
        <v>246</v>
      </c>
      <c r="L2339" s="9" t="s">
        <v>282</v>
      </c>
      <c r="M2339" s="9" t="s">
        <v>3229</v>
      </c>
      <c r="N2339" s="9" t="s">
        <v>199</v>
      </c>
      <c r="O2339" s="9" t="s">
        <v>176</v>
      </c>
      <c r="P2339" s="9" t="s">
        <v>1159</v>
      </c>
      <c r="Q2339" s="9" t="s">
        <v>219</v>
      </c>
      <c r="R2339" s="9">
        <v>0</v>
      </c>
      <c r="S2339" s="9">
        <v>32</v>
      </c>
      <c r="T2339" s="9" t="s">
        <v>136</v>
      </c>
      <c r="U2339" s="9" t="s">
        <v>230</v>
      </c>
      <c r="W2339" s="9">
        <v>2</v>
      </c>
      <c r="X2339" s="9">
        <f>INDEX(SLA_Policy!$D$2:$D$5,MATCH(F2339,SLA_Policy!$A$2:$A$5,0))</f>
        <v>72</v>
      </c>
      <c r="Y2339" s="9" t="str">
        <f>IF(E2339="Cancelled","Excluded",IF(D2339="",IF((SLA_Policy!$B$8-B2339)*24&gt;X2339,"Open - Breached","Open - On Track"),IF((D2339-B2339)*24&lt;=X2339,"Met","Breached")))</f>
        <v>Breached</v>
      </c>
    </row>
    <row r="2340" spans="1:25" x14ac:dyDescent="0.25">
      <c r="A2340" s="9" t="s">
        <v>4908</v>
      </c>
      <c r="B2340" s="23">
        <v>45996.334027777797</v>
      </c>
      <c r="C2340" s="23">
        <v>45996.356249999997</v>
      </c>
      <c r="D2340" s="23">
        <v>45996.617361111101</v>
      </c>
      <c r="E2340" s="9" t="s">
        <v>212</v>
      </c>
      <c r="F2340" s="9" t="s">
        <v>188</v>
      </c>
      <c r="G2340" s="9" t="s">
        <v>213</v>
      </c>
      <c r="H2340" s="9" t="s">
        <v>161</v>
      </c>
      <c r="I2340" s="9" t="s">
        <v>389</v>
      </c>
      <c r="J2340" s="9" t="s">
        <v>2468</v>
      </c>
      <c r="K2340" s="9" t="s">
        <v>246</v>
      </c>
      <c r="L2340" s="9" t="s">
        <v>270</v>
      </c>
      <c r="M2340" s="9" t="s">
        <v>1927</v>
      </c>
      <c r="N2340" s="9" t="s">
        <v>197</v>
      </c>
      <c r="O2340" s="9" t="s">
        <v>116</v>
      </c>
      <c r="P2340" s="9" t="s">
        <v>234</v>
      </c>
      <c r="Q2340" s="9" t="s">
        <v>219</v>
      </c>
      <c r="R2340" s="9">
        <v>2</v>
      </c>
      <c r="S2340" s="9">
        <v>14</v>
      </c>
      <c r="U2340" s="9" t="s">
        <v>290</v>
      </c>
      <c r="X2340" s="9">
        <f>INDEX(SLA_Policy!$D$2:$D$5,MATCH(F2340,SLA_Policy!$A$2:$A$5,0))</f>
        <v>72</v>
      </c>
      <c r="Y2340" s="9" t="str">
        <f>IF(E2340="Cancelled","Excluded",IF(D2340="",IF((SLA_Policy!$B$8-B2340)*24&gt;X2340,"Open - Breached","Open - On Track"),IF((D2340-B2340)*24&lt;=X2340,"Met","Breached")))</f>
        <v>Met</v>
      </c>
    </row>
    <row r="2341" spans="1:25" x14ac:dyDescent="0.25">
      <c r="A2341" s="9" t="s">
        <v>4909</v>
      </c>
      <c r="B2341" s="23">
        <v>45996.344444444498</v>
      </c>
      <c r="C2341" s="23">
        <v>45996.353472222203</v>
      </c>
      <c r="D2341" s="23">
        <v>45996.438888888901</v>
      </c>
      <c r="E2341" s="9" t="s">
        <v>212</v>
      </c>
      <c r="F2341" s="9" t="s">
        <v>187</v>
      </c>
      <c r="G2341" s="9" t="s">
        <v>213</v>
      </c>
      <c r="H2341" s="9" t="s">
        <v>162</v>
      </c>
      <c r="I2341" s="9" t="s">
        <v>244</v>
      </c>
      <c r="J2341" s="9" t="s">
        <v>4910</v>
      </c>
      <c r="K2341" s="9" t="s">
        <v>246</v>
      </c>
      <c r="L2341" s="9" t="s">
        <v>351</v>
      </c>
      <c r="M2341" s="9" t="s">
        <v>2530</v>
      </c>
      <c r="N2341" s="9" t="s">
        <v>197</v>
      </c>
      <c r="O2341" s="9" t="s">
        <v>179</v>
      </c>
      <c r="P2341" s="9" t="s">
        <v>284</v>
      </c>
      <c r="Q2341" s="9" t="s">
        <v>273</v>
      </c>
      <c r="R2341" s="9">
        <v>0</v>
      </c>
      <c r="S2341" s="9">
        <v>14</v>
      </c>
      <c r="U2341" s="9" t="s">
        <v>376</v>
      </c>
      <c r="W2341" s="9">
        <v>5</v>
      </c>
      <c r="X2341" s="9">
        <f>INDEX(SLA_Policy!$D$2:$D$5,MATCH(F2341,SLA_Policy!$A$2:$A$5,0))</f>
        <v>8</v>
      </c>
      <c r="Y2341" s="9" t="str">
        <f>IF(E2341="Cancelled","Excluded",IF(D2341="",IF((SLA_Policy!$B$8-B2341)*24&gt;X2341,"Open - Breached","Open - On Track"),IF((D2341-B2341)*24&lt;=X2341,"Met","Breached")))</f>
        <v>Met</v>
      </c>
    </row>
    <row r="2342" spans="1:25" x14ac:dyDescent="0.25">
      <c r="A2342" s="9" t="s">
        <v>4911</v>
      </c>
      <c r="B2342" s="23">
        <v>45996.354166666701</v>
      </c>
      <c r="C2342" s="23">
        <v>45996.365277777797</v>
      </c>
      <c r="D2342" s="23">
        <v>45999.336805555598</v>
      </c>
      <c r="E2342" s="9" t="s">
        <v>212</v>
      </c>
      <c r="F2342" s="9" t="s">
        <v>189</v>
      </c>
      <c r="G2342" s="9" t="s">
        <v>213</v>
      </c>
      <c r="H2342" s="9" t="s">
        <v>163</v>
      </c>
      <c r="I2342" s="9" t="s">
        <v>250</v>
      </c>
      <c r="J2342" s="9" t="s">
        <v>1407</v>
      </c>
      <c r="K2342" s="9" t="s">
        <v>246</v>
      </c>
      <c r="L2342" s="9" t="s">
        <v>311</v>
      </c>
      <c r="M2342" s="9" t="s">
        <v>1175</v>
      </c>
      <c r="N2342" s="9" t="s">
        <v>200</v>
      </c>
      <c r="O2342" s="9" t="s">
        <v>176</v>
      </c>
      <c r="P2342" s="9" t="s">
        <v>330</v>
      </c>
      <c r="Q2342" s="9" t="s">
        <v>219</v>
      </c>
      <c r="R2342" s="9">
        <v>0</v>
      </c>
      <c r="S2342" s="9">
        <v>32</v>
      </c>
      <c r="T2342" s="9" t="s">
        <v>229</v>
      </c>
      <c r="U2342" s="9" t="s">
        <v>230</v>
      </c>
      <c r="X2342" s="9">
        <f>INDEX(SLA_Policy!$D$2:$D$5,MATCH(F2342,SLA_Policy!$A$2:$A$5,0))</f>
        <v>120</v>
      </c>
      <c r="Y2342" s="9" t="str">
        <f>IF(E2342="Cancelled","Excluded",IF(D2342="",IF((SLA_Policy!$B$8-B2342)*24&gt;X2342,"Open - Breached","Open - On Track"),IF((D2342-B2342)*24&lt;=X2342,"Met","Breached")))</f>
        <v>Met</v>
      </c>
    </row>
    <row r="2343" spans="1:25" x14ac:dyDescent="0.25">
      <c r="A2343" s="9" t="s">
        <v>4912</v>
      </c>
      <c r="B2343" s="23">
        <v>45996.356249999997</v>
      </c>
      <c r="C2343" s="23">
        <v>45996.360416666699</v>
      </c>
      <c r="D2343" s="23">
        <v>45999.3347222222</v>
      </c>
      <c r="E2343" s="9" t="s">
        <v>212</v>
      </c>
      <c r="F2343" s="9" t="s">
        <v>188</v>
      </c>
      <c r="G2343" s="9" t="s">
        <v>213</v>
      </c>
      <c r="H2343" s="9" t="s">
        <v>88</v>
      </c>
      <c r="I2343" s="9" t="s">
        <v>268</v>
      </c>
      <c r="J2343" s="9" t="s">
        <v>1386</v>
      </c>
      <c r="K2343" s="9" t="s">
        <v>246</v>
      </c>
      <c r="L2343" s="9" t="s">
        <v>104</v>
      </c>
      <c r="M2343" s="9" t="s">
        <v>1229</v>
      </c>
      <c r="N2343" s="9" t="s">
        <v>199</v>
      </c>
      <c r="O2343" s="9" t="s">
        <v>178</v>
      </c>
      <c r="P2343" s="9" t="s">
        <v>414</v>
      </c>
      <c r="Q2343" s="9" t="s">
        <v>219</v>
      </c>
      <c r="R2343" s="9">
        <v>1</v>
      </c>
      <c r="S2343" s="9">
        <v>28</v>
      </c>
      <c r="T2343" s="9" t="s">
        <v>136</v>
      </c>
      <c r="U2343" s="9" t="s">
        <v>290</v>
      </c>
      <c r="X2343" s="9">
        <f>INDEX(SLA_Policy!$D$2:$D$5,MATCH(F2343,SLA_Policy!$A$2:$A$5,0))</f>
        <v>72</v>
      </c>
      <c r="Y2343" s="9" t="str">
        <f>IF(E2343="Cancelled","Excluded",IF(D2343="",IF((SLA_Policy!$B$8-B2343)*24&gt;X2343,"Open - Breached","Open - On Track"),IF((D2343-B2343)*24&lt;=X2343,"Met","Breached")))</f>
        <v>Met</v>
      </c>
    </row>
    <row r="2344" spans="1:25" x14ac:dyDescent="0.25">
      <c r="A2344" s="9" t="s">
        <v>4913</v>
      </c>
      <c r="B2344" s="23">
        <v>45996.3618055556</v>
      </c>
      <c r="C2344" s="23">
        <v>45996.371527777803</v>
      </c>
      <c r="D2344" s="23">
        <v>45996.461111111101</v>
      </c>
      <c r="E2344" s="9" t="s">
        <v>212</v>
      </c>
      <c r="F2344" s="9" t="s">
        <v>187</v>
      </c>
      <c r="G2344" s="9" t="s">
        <v>213</v>
      </c>
      <c r="H2344" s="9" t="s">
        <v>166</v>
      </c>
      <c r="I2344" s="9" t="s">
        <v>398</v>
      </c>
      <c r="J2344" s="9" t="s">
        <v>1811</v>
      </c>
      <c r="K2344" s="9" t="s">
        <v>246</v>
      </c>
      <c r="L2344" s="9" t="s">
        <v>293</v>
      </c>
      <c r="M2344" s="9" t="s">
        <v>4914</v>
      </c>
      <c r="N2344" s="9" t="s">
        <v>196</v>
      </c>
      <c r="O2344" s="9" t="s">
        <v>181</v>
      </c>
      <c r="P2344" s="9" t="s">
        <v>289</v>
      </c>
      <c r="Q2344" s="9" t="s">
        <v>273</v>
      </c>
      <c r="R2344" s="9">
        <v>0</v>
      </c>
      <c r="S2344" s="9">
        <v>37</v>
      </c>
      <c r="U2344" s="9" t="s">
        <v>266</v>
      </c>
      <c r="W2344" s="9">
        <v>5</v>
      </c>
      <c r="X2344" s="9">
        <f>INDEX(SLA_Policy!$D$2:$D$5,MATCH(F2344,SLA_Policy!$A$2:$A$5,0))</f>
        <v>8</v>
      </c>
      <c r="Y2344" s="9" t="str">
        <f>IF(E2344="Cancelled","Excluded",IF(D2344="",IF((SLA_Policy!$B$8-B2344)*24&gt;X2344,"Open - Breached","Open - On Track"),IF((D2344-B2344)*24&lt;=X2344,"Met","Breached")))</f>
        <v>Met</v>
      </c>
    </row>
    <row r="2345" spans="1:25" x14ac:dyDescent="0.25">
      <c r="A2345" s="9" t="s">
        <v>4915</v>
      </c>
      <c r="B2345" s="23">
        <v>45996.367361111101</v>
      </c>
      <c r="C2345" s="23">
        <v>45996.420833333301</v>
      </c>
      <c r="D2345" s="23">
        <v>46000.358333333301</v>
      </c>
      <c r="E2345" s="9" t="s">
        <v>212</v>
      </c>
      <c r="F2345" s="9" t="s">
        <v>188</v>
      </c>
      <c r="G2345" s="9" t="s">
        <v>213</v>
      </c>
      <c r="H2345" s="9" t="s">
        <v>165</v>
      </c>
      <c r="I2345" s="9" t="s">
        <v>567</v>
      </c>
      <c r="J2345" s="9" t="s">
        <v>3453</v>
      </c>
      <c r="K2345" s="9" t="s">
        <v>246</v>
      </c>
      <c r="L2345" s="9" t="s">
        <v>293</v>
      </c>
      <c r="M2345" s="9" t="s">
        <v>2099</v>
      </c>
      <c r="N2345" s="9" t="s">
        <v>197</v>
      </c>
      <c r="O2345" s="9" t="s">
        <v>176</v>
      </c>
      <c r="P2345" s="9" t="s">
        <v>503</v>
      </c>
      <c r="Q2345" s="9" t="s">
        <v>219</v>
      </c>
      <c r="R2345" s="9">
        <v>1</v>
      </c>
      <c r="S2345" s="9">
        <v>24</v>
      </c>
      <c r="U2345" s="9" t="s">
        <v>230</v>
      </c>
      <c r="X2345" s="9">
        <f>INDEX(SLA_Policy!$D$2:$D$5,MATCH(F2345,SLA_Policy!$A$2:$A$5,0))</f>
        <v>72</v>
      </c>
      <c r="Y2345" s="9" t="str">
        <f>IF(E2345="Cancelled","Excluded",IF(D2345="",IF((SLA_Policy!$B$8-B2345)*24&gt;X2345,"Open - Breached","Open - On Track"),IF((D2345-B2345)*24&lt;=X2345,"Met","Breached")))</f>
        <v>Breached</v>
      </c>
    </row>
    <row r="2346" spans="1:25" x14ac:dyDescent="0.25">
      <c r="A2346" s="9" t="s">
        <v>4916</v>
      </c>
      <c r="B2346" s="23">
        <v>45996.390277777798</v>
      </c>
      <c r="C2346" s="23">
        <v>45996.434722222199</v>
      </c>
      <c r="D2346" s="23">
        <v>45999.533333333296</v>
      </c>
      <c r="E2346" s="9" t="s">
        <v>212</v>
      </c>
      <c r="F2346" s="9" t="s">
        <v>188</v>
      </c>
      <c r="G2346" s="9" t="s">
        <v>213</v>
      </c>
      <c r="H2346" s="9" t="s">
        <v>167</v>
      </c>
      <c r="I2346" s="9" t="s">
        <v>684</v>
      </c>
      <c r="J2346" s="9" t="s">
        <v>4917</v>
      </c>
      <c r="K2346" s="9" t="s">
        <v>239</v>
      </c>
      <c r="L2346" s="9" t="s">
        <v>307</v>
      </c>
      <c r="M2346" s="9" t="s">
        <v>1823</v>
      </c>
      <c r="N2346" s="9" t="s">
        <v>196</v>
      </c>
      <c r="O2346" s="9" t="s">
        <v>116</v>
      </c>
      <c r="P2346" s="9" t="s">
        <v>551</v>
      </c>
      <c r="Q2346" s="9" t="s">
        <v>219</v>
      </c>
      <c r="R2346" s="9">
        <v>2</v>
      </c>
      <c r="S2346" s="9">
        <v>17</v>
      </c>
      <c r="U2346" s="9" t="s">
        <v>290</v>
      </c>
      <c r="W2346" s="9">
        <v>1</v>
      </c>
      <c r="X2346" s="9">
        <f>INDEX(SLA_Policy!$D$2:$D$5,MATCH(F2346,SLA_Policy!$A$2:$A$5,0))</f>
        <v>72</v>
      </c>
      <c r="Y2346" s="9" t="str">
        <f>IF(E2346="Cancelled","Excluded",IF(D2346="",IF((SLA_Policy!$B$8-B2346)*24&gt;X2346,"Open - Breached","Open - On Track"),IF((D2346-B2346)*24&lt;=X2346,"Met","Breached")))</f>
        <v>Breached</v>
      </c>
    </row>
    <row r="2347" spans="1:25" x14ac:dyDescent="0.25">
      <c r="A2347" s="9" t="s">
        <v>4918</v>
      </c>
      <c r="B2347" s="23">
        <v>45996.390972222202</v>
      </c>
      <c r="C2347" s="23">
        <v>45996.422222222202</v>
      </c>
      <c r="D2347" s="23">
        <v>45999.504166666702</v>
      </c>
      <c r="E2347" s="9" t="s">
        <v>212</v>
      </c>
      <c r="F2347" s="9" t="s">
        <v>189</v>
      </c>
      <c r="G2347" s="9" t="s">
        <v>236</v>
      </c>
      <c r="H2347" s="9" t="s">
        <v>161</v>
      </c>
      <c r="I2347" s="9" t="s">
        <v>482</v>
      </c>
      <c r="J2347" s="9" t="s">
        <v>1119</v>
      </c>
      <c r="K2347" s="9" t="s">
        <v>246</v>
      </c>
      <c r="L2347" s="9" t="s">
        <v>293</v>
      </c>
      <c r="M2347" s="9" t="s">
        <v>2199</v>
      </c>
      <c r="N2347" s="9" t="s">
        <v>196</v>
      </c>
      <c r="O2347" s="9" t="s">
        <v>116</v>
      </c>
      <c r="P2347" s="9" t="s">
        <v>218</v>
      </c>
      <c r="Q2347" s="9" t="s">
        <v>219</v>
      </c>
      <c r="R2347" s="9">
        <v>0</v>
      </c>
      <c r="S2347" s="9">
        <v>35</v>
      </c>
      <c r="U2347" s="9" t="s">
        <v>242</v>
      </c>
      <c r="W2347" s="9">
        <v>4</v>
      </c>
      <c r="X2347" s="9">
        <f>INDEX(SLA_Policy!$D$2:$D$5,MATCH(F2347,SLA_Policy!$A$2:$A$5,0))</f>
        <v>120</v>
      </c>
      <c r="Y2347" s="9" t="str">
        <f>IF(E2347="Cancelled","Excluded",IF(D2347="",IF((SLA_Policy!$B$8-B2347)*24&gt;X2347,"Open - Breached","Open - On Track"),IF((D2347-B2347)*24&lt;=X2347,"Met","Breached")))</f>
        <v>Met</v>
      </c>
    </row>
    <row r="2348" spans="1:25" x14ac:dyDescent="0.25">
      <c r="A2348" s="9" t="s">
        <v>4919</v>
      </c>
      <c r="B2348" s="23">
        <v>45996.395138888904</v>
      </c>
      <c r="C2348" s="23">
        <v>45996.470833333296</v>
      </c>
      <c r="D2348" s="23">
        <v>45996.525000000001</v>
      </c>
      <c r="E2348" s="9" t="s">
        <v>212</v>
      </c>
      <c r="F2348" s="9" t="s">
        <v>188</v>
      </c>
      <c r="G2348" s="9" t="s">
        <v>236</v>
      </c>
      <c r="H2348" s="9" t="s">
        <v>161</v>
      </c>
      <c r="I2348" s="9" t="s">
        <v>237</v>
      </c>
      <c r="J2348" s="9" t="s">
        <v>4920</v>
      </c>
      <c r="K2348" s="9" t="s">
        <v>225</v>
      </c>
      <c r="L2348" s="9" t="s">
        <v>216</v>
      </c>
      <c r="M2348" s="9" t="s">
        <v>4921</v>
      </c>
      <c r="N2348" s="9" t="s">
        <v>197</v>
      </c>
      <c r="O2348" s="9" t="s">
        <v>179</v>
      </c>
      <c r="P2348" s="9" t="s">
        <v>264</v>
      </c>
      <c r="Q2348" s="9" t="s">
        <v>219</v>
      </c>
      <c r="R2348" s="9">
        <v>0</v>
      </c>
      <c r="S2348" s="9">
        <v>12</v>
      </c>
      <c r="U2348" s="9" t="s">
        <v>242</v>
      </c>
      <c r="W2348" s="9">
        <v>5</v>
      </c>
      <c r="X2348" s="9">
        <f>INDEX(SLA_Policy!$D$2:$D$5,MATCH(F2348,SLA_Policy!$A$2:$A$5,0))</f>
        <v>72</v>
      </c>
      <c r="Y2348" s="9" t="str">
        <f>IF(E2348="Cancelled","Excluded",IF(D2348="",IF((SLA_Policy!$B$8-B2348)*24&gt;X2348,"Open - Breached","Open - On Track"),IF((D2348-B2348)*24&lt;=X2348,"Met","Breached")))</f>
        <v>Met</v>
      </c>
    </row>
    <row r="2349" spans="1:25" x14ac:dyDescent="0.25">
      <c r="A2349" s="9" t="s">
        <v>4922</v>
      </c>
      <c r="B2349" s="23">
        <v>45996.40625</v>
      </c>
      <c r="C2349" s="23">
        <v>45996.406944444498</v>
      </c>
      <c r="D2349" s="23">
        <v>45996.523611111101</v>
      </c>
      <c r="E2349" s="9" t="s">
        <v>212</v>
      </c>
      <c r="F2349" s="9" t="s">
        <v>188</v>
      </c>
      <c r="G2349" s="9" t="s">
        <v>213</v>
      </c>
      <c r="H2349" s="9" t="s">
        <v>88</v>
      </c>
      <c r="I2349" s="9" t="s">
        <v>268</v>
      </c>
      <c r="J2349" s="9" t="s">
        <v>638</v>
      </c>
      <c r="K2349" s="9" t="s">
        <v>246</v>
      </c>
      <c r="L2349" s="9" t="s">
        <v>226</v>
      </c>
      <c r="M2349" s="9" t="s">
        <v>4881</v>
      </c>
      <c r="N2349" s="9" t="s">
        <v>200</v>
      </c>
      <c r="O2349" s="9" t="s">
        <v>178</v>
      </c>
      <c r="P2349" s="9" t="s">
        <v>414</v>
      </c>
      <c r="Q2349" s="9" t="s">
        <v>219</v>
      </c>
      <c r="R2349" s="9">
        <v>0</v>
      </c>
      <c r="S2349" s="9">
        <v>17</v>
      </c>
      <c r="T2349" s="9" t="s">
        <v>136</v>
      </c>
      <c r="U2349" s="9" t="s">
        <v>661</v>
      </c>
      <c r="X2349" s="9">
        <f>INDEX(SLA_Policy!$D$2:$D$5,MATCH(F2349,SLA_Policy!$A$2:$A$5,0))</f>
        <v>72</v>
      </c>
      <c r="Y2349" s="9" t="str">
        <f>IF(E2349="Cancelled","Excluded",IF(D2349="",IF((SLA_Policy!$B$8-B2349)*24&gt;X2349,"Open - Breached","Open - On Track"),IF((D2349-B2349)*24&lt;=X2349,"Met","Breached")))</f>
        <v>Met</v>
      </c>
    </row>
    <row r="2350" spans="1:25" x14ac:dyDescent="0.25">
      <c r="A2350" s="9" t="s">
        <v>4923</v>
      </c>
      <c r="B2350" s="23">
        <v>45996.409722222197</v>
      </c>
      <c r="C2350" s="23">
        <v>45996.413194444503</v>
      </c>
      <c r="D2350" s="23">
        <v>45999.347222222197</v>
      </c>
      <c r="E2350" s="9" t="s">
        <v>212</v>
      </c>
      <c r="F2350" s="9" t="s">
        <v>188</v>
      </c>
      <c r="G2350" s="9" t="s">
        <v>213</v>
      </c>
      <c r="H2350" s="9" t="s">
        <v>162</v>
      </c>
      <c r="I2350" s="9" t="s">
        <v>393</v>
      </c>
      <c r="J2350" s="9" t="s">
        <v>4924</v>
      </c>
      <c r="K2350" s="9" t="s">
        <v>246</v>
      </c>
      <c r="L2350" s="9" t="s">
        <v>104</v>
      </c>
      <c r="M2350" s="9" t="s">
        <v>1056</v>
      </c>
      <c r="N2350" s="9" t="s">
        <v>198</v>
      </c>
      <c r="O2350" s="9" t="s">
        <v>179</v>
      </c>
      <c r="P2350" s="9" t="s">
        <v>284</v>
      </c>
      <c r="Q2350" s="9" t="s">
        <v>273</v>
      </c>
      <c r="R2350" s="9">
        <v>0</v>
      </c>
      <c r="S2350" s="9">
        <v>16</v>
      </c>
      <c r="U2350" s="9" t="s">
        <v>290</v>
      </c>
      <c r="X2350" s="9">
        <f>INDEX(SLA_Policy!$D$2:$D$5,MATCH(F2350,SLA_Policy!$A$2:$A$5,0))</f>
        <v>72</v>
      </c>
      <c r="Y2350" s="9" t="str">
        <f>IF(E2350="Cancelled","Excluded",IF(D2350="",IF((SLA_Policy!$B$8-B2350)*24&gt;X2350,"Open - Breached","Open - On Track"),IF((D2350-B2350)*24&lt;=X2350,"Met","Breached")))</f>
        <v>Met</v>
      </c>
    </row>
    <row r="2351" spans="1:25" x14ac:dyDescent="0.25">
      <c r="A2351" s="9" t="s">
        <v>4925</v>
      </c>
      <c r="B2351" s="23">
        <v>45996.413194444503</v>
      </c>
      <c r="C2351" s="23">
        <v>45996.728472222203</v>
      </c>
      <c r="D2351" s="23">
        <v>45999.327083333301</v>
      </c>
      <c r="E2351" s="9" t="s">
        <v>212</v>
      </c>
      <c r="F2351" s="9" t="s">
        <v>189</v>
      </c>
      <c r="G2351" s="9" t="s">
        <v>213</v>
      </c>
      <c r="H2351" s="9" t="s">
        <v>167</v>
      </c>
      <c r="I2351" s="9" t="s">
        <v>362</v>
      </c>
      <c r="J2351" s="9" t="s">
        <v>4926</v>
      </c>
      <c r="K2351" s="9" t="s">
        <v>262</v>
      </c>
      <c r="L2351" s="9" t="s">
        <v>311</v>
      </c>
      <c r="M2351" s="9" t="s">
        <v>3618</v>
      </c>
      <c r="N2351" s="9" t="s">
        <v>197</v>
      </c>
      <c r="O2351" s="9" t="s">
        <v>116</v>
      </c>
      <c r="P2351" s="9" t="s">
        <v>525</v>
      </c>
      <c r="Q2351" s="9" t="s">
        <v>219</v>
      </c>
      <c r="R2351" s="9">
        <v>0</v>
      </c>
      <c r="S2351" s="9">
        <v>39</v>
      </c>
      <c r="U2351" s="9" t="s">
        <v>376</v>
      </c>
      <c r="X2351" s="9">
        <f>INDEX(SLA_Policy!$D$2:$D$5,MATCH(F2351,SLA_Policy!$A$2:$A$5,0))</f>
        <v>120</v>
      </c>
      <c r="Y2351" s="9" t="str">
        <f>IF(E2351="Cancelled","Excluded",IF(D2351="",IF((SLA_Policy!$B$8-B2351)*24&gt;X2351,"Open - Breached","Open - On Track"),IF((D2351-B2351)*24&lt;=X2351,"Met","Breached")))</f>
        <v>Met</v>
      </c>
    </row>
    <row r="2352" spans="1:25" x14ac:dyDescent="0.25">
      <c r="A2352" s="9" t="s">
        <v>4927</v>
      </c>
      <c r="B2352" s="23">
        <v>45996.413888888899</v>
      </c>
      <c r="C2352" s="23">
        <v>45996.431250000001</v>
      </c>
      <c r="D2352" s="23">
        <v>45996.720138888901</v>
      </c>
      <c r="E2352" s="9" t="s">
        <v>212</v>
      </c>
      <c r="F2352" s="9" t="s">
        <v>189</v>
      </c>
      <c r="G2352" s="9" t="s">
        <v>213</v>
      </c>
      <c r="H2352" s="9" t="s">
        <v>163</v>
      </c>
      <c r="I2352" s="9" t="s">
        <v>223</v>
      </c>
      <c r="J2352" s="9" t="s">
        <v>1514</v>
      </c>
      <c r="K2352" s="9" t="s">
        <v>246</v>
      </c>
      <c r="L2352" s="9" t="s">
        <v>311</v>
      </c>
      <c r="M2352" s="9" t="s">
        <v>3569</v>
      </c>
      <c r="N2352" s="9" t="s">
        <v>198</v>
      </c>
      <c r="O2352" s="9" t="s">
        <v>176</v>
      </c>
      <c r="P2352" s="9" t="s">
        <v>570</v>
      </c>
      <c r="Q2352" s="9" t="s">
        <v>219</v>
      </c>
      <c r="R2352" s="9">
        <v>0</v>
      </c>
      <c r="S2352" s="9">
        <v>38</v>
      </c>
      <c r="T2352" s="9" t="s">
        <v>136</v>
      </c>
      <c r="U2352" s="9" t="s">
        <v>230</v>
      </c>
      <c r="X2352" s="9">
        <f>INDEX(SLA_Policy!$D$2:$D$5,MATCH(F2352,SLA_Policy!$A$2:$A$5,0))</f>
        <v>120</v>
      </c>
      <c r="Y2352" s="9" t="str">
        <f>IF(E2352="Cancelled","Excluded",IF(D2352="",IF((SLA_Policy!$B$8-B2352)*24&gt;X2352,"Open - Breached","Open - On Track"),IF((D2352-B2352)*24&lt;=X2352,"Met","Breached")))</f>
        <v>Met</v>
      </c>
    </row>
    <row r="2353" spans="1:25" x14ac:dyDescent="0.25">
      <c r="A2353" s="9" t="s">
        <v>4928</v>
      </c>
      <c r="B2353" s="23">
        <v>45996.415972222203</v>
      </c>
      <c r="C2353" s="23">
        <v>45996.440972222197</v>
      </c>
      <c r="D2353" s="23">
        <v>45996.558333333298</v>
      </c>
      <c r="E2353" s="9" t="s">
        <v>212</v>
      </c>
      <c r="F2353" s="9" t="s">
        <v>188</v>
      </c>
      <c r="G2353" s="9" t="s">
        <v>213</v>
      </c>
      <c r="H2353" s="9" t="s">
        <v>164</v>
      </c>
      <c r="I2353" s="9" t="s">
        <v>339</v>
      </c>
      <c r="J2353" s="9" t="s">
        <v>4929</v>
      </c>
      <c r="K2353" s="9" t="s">
        <v>262</v>
      </c>
      <c r="L2353" s="9" t="s">
        <v>226</v>
      </c>
      <c r="M2353" s="9" t="s">
        <v>1911</v>
      </c>
      <c r="N2353" s="9" t="s">
        <v>196</v>
      </c>
      <c r="O2353" s="9" t="s">
        <v>180</v>
      </c>
      <c r="P2353" s="9" t="s">
        <v>381</v>
      </c>
      <c r="Q2353" s="9" t="s">
        <v>219</v>
      </c>
      <c r="R2353" s="9">
        <v>0</v>
      </c>
      <c r="S2353" s="9">
        <v>8</v>
      </c>
      <c r="T2353" s="9" t="s">
        <v>343</v>
      </c>
      <c r="U2353" s="9" t="s">
        <v>376</v>
      </c>
      <c r="X2353" s="9">
        <f>INDEX(SLA_Policy!$D$2:$D$5,MATCH(F2353,SLA_Policy!$A$2:$A$5,0))</f>
        <v>72</v>
      </c>
      <c r="Y2353" s="9" t="str">
        <f>IF(E2353="Cancelled","Excluded",IF(D2353="",IF((SLA_Policy!$B$8-B2353)*24&gt;X2353,"Open - Breached","Open - On Track"),IF((D2353-B2353)*24&lt;=X2353,"Met","Breached")))</f>
        <v>Met</v>
      </c>
    </row>
    <row r="2354" spans="1:25" x14ac:dyDescent="0.25">
      <c r="A2354" s="9" t="s">
        <v>4930</v>
      </c>
      <c r="B2354" s="23">
        <v>45996.4194444444</v>
      </c>
      <c r="C2354" s="23">
        <v>45996.4243055556</v>
      </c>
      <c r="D2354" s="23">
        <v>45996.515972222202</v>
      </c>
      <c r="E2354" s="9" t="s">
        <v>212</v>
      </c>
      <c r="F2354" s="9" t="s">
        <v>189</v>
      </c>
      <c r="G2354" s="9" t="s">
        <v>213</v>
      </c>
      <c r="H2354" s="9" t="s">
        <v>162</v>
      </c>
      <c r="I2354" s="9" t="s">
        <v>345</v>
      </c>
      <c r="J2354" s="9" t="s">
        <v>4931</v>
      </c>
      <c r="K2354" s="9" t="s">
        <v>246</v>
      </c>
      <c r="L2354" s="9" t="s">
        <v>216</v>
      </c>
      <c r="M2354" s="9" t="s">
        <v>1071</v>
      </c>
      <c r="N2354" s="9" t="s">
        <v>198</v>
      </c>
      <c r="O2354" s="9" t="s">
        <v>179</v>
      </c>
      <c r="P2354" s="9" t="s">
        <v>284</v>
      </c>
      <c r="Q2354" s="9" t="s">
        <v>219</v>
      </c>
      <c r="R2354" s="9">
        <v>0</v>
      </c>
      <c r="S2354" s="9">
        <v>58</v>
      </c>
      <c r="U2354" s="9" t="s">
        <v>140</v>
      </c>
      <c r="V2354" s="9" t="s">
        <v>4815</v>
      </c>
      <c r="W2354" s="9">
        <v>5</v>
      </c>
      <c r="X2354" s="9">
        <f>INDEX(SLA_Policy!$D$2:$D$5,MATCH(F2354,SLA_Policy!$A$2:$A$5,0))</f>
        <v>120</v>
      </c>
      <c r="Y2354" s="9" t="str">
        <f>IF(E2354="Cancelled","Excluded",IF(D2354="",IF((SLA_Policy!$B$8-B2354)*24&gt;X2354,"Open - Breached","Open - On Track"),IF((D2354-B2354)*24&lt;=X2354,"Met","Breached")))</f>
        <v>Met</v>
      </c>
    </row>
    <row r="2355" spans="1:25" x14ac:dyDescent="0.25">
      <c r="A2355" s="9" t="s">
        <v>4932</v>
      </c>
      <c r="B2355" s="23">
        <v>45996.426388888904</v>
      </c>
      <c r="C2355" s="23">
        <v>45996.454166666699</v>
      </c>
      <c r="D2355" s="23">
        <v>45999.352083333302</v>
      </c>
      <c r="E2355" s="9" t="s">
        <v>212</v>
      </c>
      <c r="F2355" s="9" t="s">
        <v>188</v>
      </c>
      <c r="G2355" s="9" t="s">
        <v>213</v>
      </c>
      <c r="H2355" s="9" t="s">
        <v>88</v>
      </c>
      <c r="I2355" s="9" t="s">
        <v>92</v>
      </c>
      <c r="J2355" s="9" t="s">
        <v>1108</v>
      </c>
      <c r="K2355" s="9" t="s">
        <v>215</v>
      </c>
      <c r="L2355" s="9" t="s">
        <v>311</v>
      </c>
      <c r="M2355" s="9" t="s">
        <v>1126</v>
      </c>
      <c r="N2355" s="9" t="s">
        <v>196</v>
      </c>
      <c r="O2355" s="9" t="s">
        <v>178</v>
      </c>
      <c r="P2355" s="9" t="s">
        <v>414</v>
      </c>
      <c r="Q2355" s="9" t="s">
        <v>219</v>
      </c>
      <c r="R2355" s="9">
        <v>0</v>
      </c>
      <c r="S2355" s="9">
        <v>18</v>
      </c>
      <c r="T2355" s="9" t="s">
        <v>136</v>
      </c>
      <c r="U2355" s="9" t="s">
        <v>290</v>
      </c>
      <c r="X2355" s="9">
        <f>INDEX(SLA_Policy!$D$2:$D$5,MATCH(F2355,SLA_Policy!$A$2:$A$5,0))</f>
        <v>72</v>
      </c>
      <c r="Y2355" s="9" t="str">
        <f>IF(E2355="Cancelled","Excluded",IF(D2355="",IF((SLA_Policy!$B$8-B2355)*24&gt;X2355,"Open - Breached","Open - On Track"),IF((D2355-B2355)*24&lt;=X2355,"Met","Breached")))</f>
        <v>Met</v>
      </c>
    </row>
    <row r="2356" spans="1:25" x14ac:dyDescent="0.25">
      <c r="A2356" s="9" t="s">
        <v>4933</v>
      </c>
      <c r="B2356" s="23">
        <v>45996.426388888904</v>
      </c>
      <c r="C2356" s="23">
        <v>45996.461805555598</v>
      </c>
      <c r="D2356" s="23">
        <v>45999.410416666702</v>
      </c>
      <c r="E2356" s="9" t="s">
        <v>212</v>
      </c>
      <c r="F2356" s="9" t="s">
        <v>188</v>
      </c>
      <c r="G2356" s="9" t="s">
        <v>213</v>
      </c>
      <c r="H2356" s="9" t="s">
        <v>166</v>
      </c>
      <c r="I2356" s="9" t="s">
        <v>1238</v>
      </c>
      <c r="J2356" s="9" t="s">
        <v>4934</v>
      </c>
      <c r="K2356" s="9" t="s">
        <v>246</v>
      </c>
      <c r="L2356" s="9" t="s">
        <v>371</v>
      </c>
      <c r="M2356" s="9" t="s">
        <v>3449</v>
      </c>
      <c r="N2356" s="9" t="s">
        <v>196</v>
      </c>
      <c r="O2356" s="9" t="s">
        <v>180</v>
      </c>
      <c r="P2356" s="9" t="s">
        <v>278</v>
      </c>
      <c r="Q2356" s="9" t="s">
        <v>219</v>
      </c>
      <c r="R2356" s="9">
        <v>0</v>
      </c>
      <c r="S2356" s="9">
        <v>25</v>
      </c>
      <c r="T2356" s="9" t="s">
        <v>136</v>
      </c>
      <c r="U2356" s="9" t="s">
        <v>248</v>
      </c>
      <c r="X2356" s="9">
        <f>INDEX(SLA_Policy!$D$2:$D$5,MATCH(F2356,SLA_Policy!$A$2:$A$5,0))</f>
        <v>72</v>
      </c>
      <c r="Y2356" s="9" t="str">
        <f>IF(E2356="Cancelled","Excluded",IF(D2356="",IF((SLA_Policy!$B$8-B2356)*24&gt;X2356,"Open - Breached","Open - On Track"),IF((D2356-B2356)*24&lt;=X2356,"Met","Breached")))</f>
        <v>Met</v>
      </c>
    </row>
    <row r="2357" spans="1:25" x14ac:dyDescent="0.25">
      <c r="A2357" s="9" t="s">
        <v>4935</v>
      </c>
      <c r="B2357" s="23">
        <v>45996.432638888902</v>
      </c>
      <c r="C2357" s="23">
        <v>45996.493750000001</v>
      </c>
      <c r="D2357" s="23">
        <v>45999.414583333302</v>
      </c>
      <c r="E2357" s="9" t="s">
        <v>212</v>
      </c>
      <c r="F2357" s="9" t="s">
        <v>189</v>
      </c>
      <c r="G2357" s="9" t="s">
        <v>213</v>
      </c>
      <c r="H2357" s="9" t="s">
        <v>167</v>
      </c>
      <c r="I2357" s="9" t="s">
        <v>362</v>
      </c>
      <c r="J2357" s="9" t="s">
        <v>4936</v>
      </c>
      <c r="K2357" s="9" t="s">
        <v>215</v>
      </c>
      <c r="L2357" s="9" t="s">
        <v>395</v>
      </c>
      <c r="M2357" s="9" t="s">
        <v>484</v>
      </c>
      <c r="N2357" s="9" t="s">
        <v>199</v>
      </c>
      <c r="O2357" s="9" t="s">
        <v>176</v>
      </c>
      <c r="P2357" s="9" t="s">
        <v>419</v>
      </c>
      <c r="Q2357" s="9" t="s">
        <v>219</v>
      </c>
      <c r="R2357" s="9">
        <v>0</v>
      </c>
      <c r="S2357" s="9">
        <v>58</v>
      </c>
      <c r="T2357" s="9" t="s">
        <v>136</v>
      </c>
      <c r="U2357" s="9" t="s">
        <v>290</v>
      </c>
      <c r="W2357" s="9">
        <v>5</v>
      </c>
      <c r="X2357" s="9">
        <f>INDEX(SLA_Policy!$D$2:$D$5,MATCH(F2357,SLA_Policy!$A$2:$A$5,0))</f>
        <v>120</v>
      </c>
      <c r="Y2357" s="9" t="str">
        <f>IF(E2357="Cancelled","Excluded",IF(D2357="",IF((SLA_Policy!$B$8-B2357)*24&gt;X2357,"Open - Breached","Open - On Track"),IF((D2357-B2357)*24&lt;=X2357,"Met","Breached")))</f>
        <v>Met</v>
      </c>
    </row>
    <row r="2358" spans="1:25" x14ac:dyDescent="0.25">
      <c r="A2358" s="9" t="s">
        <v>4937</v>
      </c>
      <c r="B2358" s="23">
        <v>45996.4506944444</v>
      </c>
      <c r="C2358" s="23">
        <v>45996.470138888901</v>
      </c>
      <c r="D2358" s="23">
        <v>45999.400694444397</v>
      </c>
      <c r="E2358" s="9" t="s">
        <v>212</v>
      </c>
      <c r="F2358" s="9" t="s">
        <v>189</v>
      </c>
      <c r="G2358" s="9" t="s">
        <v>213</v>
      </c>
      <c r="H2358" s="9" t="s">
        <v>162</v>
      </c>
      <c r="I2358" s="9" t="s">
        <v>345</v>
      </c>
      <c r="J2358" s="9" t="s">
        <v>1501</v>
      </c>
      <c r="K2358" s="9" t="s">
        <v>215</v>
      </c>
      <c r="L2358" s="9" t="s">
        <v>226</v>
      </c>
      <c r="M2358" s="9" t="s">
        <v>2520</v>
      </c>
      <c r="N2358" s="9" t="s">
        <v>199</v>
      </c>
      <c r="O2358" s="9" t="s">
        <v>116</v>
      </c>
      <c r="P2358" s="9" t="s">
        <v>590</v>
      </c>
      <c r="Q2358" s="9" t="s">
        <v>219</v>
      </c>
      <c r="R2358" s="9">
        <v>0</v>
      </c>
      <c r="S2358" s="9">
        <v>42</v>
      </c>
      <c r="U2358" s="9" t="s">
        <v>140</v>
      </c>
      <c r="V2358" s="9" t="s">
        <v>4815</v>
      </c>
      <c r="X2358" s="9">
        <f>INDEX(SLA_Policy!$D$2:$D$5,MATCH(F2358,SLA_Policy!$A$2:$A$5,0))</f>
        <v>120</v>
      </c>
      <c r="Y2358" s="9" t="str">
        <f>IF(E2358="Cancelled","Excluded",IF(D2358="",IF((SLA_Policy!$B$8-B2358)*24&gt;X2358,"Open - Breached","Open - On Track"),IF((D2358-B2358)*24&lt;=X2358,"Met","Breached")))</f>
        <v>Met</v>
      </c>
    </row>
    <row r="2359" spans="1:25" x14ac:dyDescent="0.25">
      <c r="A2359" s="9" t="s">
        <v>4938</v>
      </c>
      <c r="B2359" s="23">
        <v>45996.474305555603</v>
      </c>
      <c r="C2359" s="23">
        <v>45996.542361111096</v>
      </c>
      <c r="D2359" s="23">
        <v>45999.408333333296</v>
      </c>
      <c r="E2359" s="9" t="s">
        <v>212</v>
      </c>
      <c r="F2359" s="9" t="s">
        <v>188</v>
      </c>
      <c r="G2359" s="9" t="s">
        <v>213</v>
      </c>
      <c r="H2359" s="9" t="s">
        <v>162</v>
      </c>
      <c r="I2359" s="9" t="s">
        <v>345</v>
      </c>
      <c r="J2359" s="9" t="s">
        <v>1556</v>
      </c>
      <c r="K2359" s="9" t="s">
        <v>215</v>
      </c>
      <c r="L2359" s="9" t="s">
        <v>104</v>
      </c>
      <c r="M2359" s="9" t="s">
        <v>1442</v>
      </c>
      <c r="N2359" s="9" t="s">
        <v>197</v>
      </c>
      <c r="O2359" s="9" t="s">
        <v>116</v>
      </c>
      <c r="P2359" s="9" t="s">
        <v>218</v>
      </c>
      <c r="Q2359" s="9" t="s">
        <v>219</v>
      </c>
      <c r="R2359" s="9">
        <v>0</v>
      </c>
      <c r="S2359" s="9">
        <v>49</v>
      </c>
      <c r="U2359" s="9" t="s">
        <v>140</v>
      </c>
      <c r="V2359" s="9" t="s">
        <v>4815</v>
      </c>
      <c r="X2359" s="9">
        <f>INDEX(SLA_Policy!$D$2:$D$5,MATCH(F2359,SLA_Policy!$A$2:$A$5,0))</f>
        <v>72</v>
      </c>
      <c r="Y2359" s="9" t="str">
        <f>IF(E2359="Cancelled","Excluded",IF(D2359="",IF((SLA_Policy!$B$8-B2359)*24&gt;X2359,"Open - Breached","Open - On Track"),IF((D2359-B2359)*24&lt;=X2359,"Met","Breached")))</f>
        <v>Met</v>
      </c>
    </row>
    <row r="2360" spans="1:25" x14ac:dyDescent="0.25">
      <c r="A2360" s="9" t="s">
        <v>4939</v>
      </c>
      <c r="B2360" s="23">
        <v>45996.495833333298</v>
      </c>
      <c r="C2360" s="23">
        <v>45996.5</v>
      </c>
      <c r="D2360" s="23">
        <v>45999.399305555598</v>
      </c>
      <c r="E2360" s="9" t="s">
        <v>212</v>
      </c>
      <c r="F2360" s="9" t="s">
        <v>188</v>
      </c>
      <c r="G2360" s="9" t="s">
        <v>213</v>
      </c>
      <c r="H2360" s="9" t="s">
        <v>166</v>
      </c>
      <c r="I2360" s="9" t="s">
        <v>378</v>
      </c>
      <c r="J2360" s="9" t="s">
        <v>3089</v>
      </c>
      <c r="K2360" s="9" t="s">
        <v>246</v>
      </c>
      <c r="L2360" s="9" t="s">
        <v>311</v>
      </c>
      <c r="M2360" s="9" t="s">
        <v>1281</v>
      </c>
      <c r="N2360" s="9" t="s">
        <v>196</v>
      </c>
      <c r="O2360" s="9" t="s">
        <v>180</v>
      </c>
      <c r="P2360" s="9" t="s">
        <v>318</v>
      </c>
      <c r="Q2360" s="9" t="s">
        <v>219</v>
      </c>
      <c r="R2360" s="9">
        <v>0</v>
      </c>
      <c r="S2360" s="9">
        <v>36</v>
      </c>
      <c r="T2360" s="9" t="s">
        <v>229</v>
      </c>
      <c r="U2360" s="9" t="s">
        <v>266</v>
      </c>
      <c r="W2360" s="9">
        <v>4</v>
      </c>
      <c r="X2360" s="9">
        <f>INDEX(SLA_Policy!$D$2:$D$5,MATCH(F2360,SLA_Policy!$A$2:$A$5,0))</f>
        <v>72</v>
      </c>
      <c r="Y2360" s="9" t="str">
        <f>IF(E2360="Cancelled","Excluded",IF(D2360="",IF((SLA_Policy!$B$8-B2360)*24&gt;X2360,"Open - Breached","Open - On Track"),IF((D2360-B2360)*24&lt;=X2360,"Met","Breached")))</f>
        <v>Met</v>
      </c>
    </row>
    <row r="2361" spans="1:25" x14ac:dyDescent="0.25">
      <c r="A2361" s="9" t="s">
        <v>4940</v>
      </c>
      <c r="B2361" s="23">
        <v>45996.498611111099</v>
      </c>
      <c r="C2361" s="23">
        <v>45996.518750000003</v>
      </c>
      <c r="D2361" s="23">
        <v>45999.404166666704</v>
      </c>
      <c r="E2361" s="9" t="s">
        <v>212</v>
      </c>
      <c r="F2361" s="9" t="s">
        <v>189</v>
      </c>
      <c r="G2361" s="9" t="s">
        <v>213</v>
      </c>
      <c r="H2361" s="9" t="s">
        <v>88</v>
      </c>
      <c r="I2361" s="9" t="s">
        <v>92</v>
      </c>
      <c r="J2361" s="9" t="s">
        <v>4941</v>
      </c>
      <c r="K2361" s="9" t="s">
        <v>303</v>
      </c>
      <c r="L2361" s="9" t="s">
        <v>311</v>
      </c>
      <c r="M2361" s="9" t="s">
        <v>2945</v>
      </c>
      <c r="N2361" s="9" t="s">
        <v>199</v>
      </c>
      <c r="O2361" s="9" t="s">
        <v>178</v>
      </c>
      <c r="P2361" s="9" t="s">
        <v>321</v>
      </c>
      <c r="Q2361" s="9" t="s">
        <v>219</v>
      </c>
      <c r="R2361" s="9">
        <v>0</v>
      </c>
      <c r="S2361" s="9">
        <v>11</v>
      </c>
      <c r="T2361" s="9" t="s">
        <v>136</v>
      </c>
      <c r="U2361" s="9" t="s">
        <v>230</v>
      </c>
      <c r="W2361" s="9">
        <v>5</v>
      </c>
      <c r="X2361" s="9">
        <f>INDEX(SLA_Policy!$D$2:$D$5,MATCH(F2361,SLA_Policy!$A$2:$A$5,0))</f>
        <v>120</v>
      </c>
      <c r="Y2361" s="9" t="str">
        <f>IF(E2361="Cancelled","Excluded",IF(D2361="",IF((SLA_Policy!$B$8-B2361)*24&gt;X2361,"Open - Breached","Open - On Track"),IF((D2361-B2361)*24&lt;=X2361,"Met","Breached")))</f>
        <v>Met</v>
      </c>
    </row>
    <row r="2362" spans="1:25" x14ac:dyDescent="0.25">
      <c r="A2362" s="9" t="s">
        <v>4942</v>
      </c>
      <c r="B2362" s="23">
        <v>45996.514583333301</v>
      </c>
      <c r="C2362" s="23">
        <v>45996.529166666704</v>
      </c>
      <c r="D2362" s="23">
        <v>45996.618055555598</v>
      </c>
      <c r="E2362" s="9" t="s">
        <v>212</v>
      </c>
      <c r="F2362" s="9" t="s">
        <v>188</v>
      </c>
      <c r="G2362" s="9" t="s">
        <v>236</v>
      </c>
      <c r="H2362" s="9" t="s">
        <v>163</v>
      </c>
      <c r="I2362" s="9" t="s">
        <v>327</v>
      </c>
      <c r="J2362" s="9" t="s">
        <v>1043</v>
      </c>
      <c r="K2362" s="9" t="s">
        <v>303</v>
      </c>
      <c r="L2362" s="9" t="s">
        <v>216</v>
      </c>
      <c r="M2362" s="9" t="s">
        <v>3582</v>
      </c>
      <c r="N2362" s="9" t="s">
        <v>196</v>
      </c>
      <c r="O2362" s="9" t="s">
        <v>176</v>
      </c>
      <c r="P2362" s="9" t="s">
        <v>503</v>
      </c>
      <c r="Q2362" s="9" t="s">
        <v>219</v>
      </c>
      <c r="R2362" s="9">
        <v>0</v>
      </c>
      <c r="S2362" s="9">
        <v>39</v>
      </c>
      <c r="U2362" s="9" t="s">
        <v>242</v>
      </c>
      <c r="X2362" s="9">
        <f>INDEX(SLA_Policy!$D$2:$D$5,MATCH(F2362,SLA_Policy!$A$2:$A$5,0))</f>
        <v>72</v>
      </c>
      <c r="Y2362" s="9" t="str">
        <f>IF(E2362="Cancelled","Excluded",IF(D2362="",IF((SLA_Policy!$B$8-B2362)*24&gt;X2362,"Open - Breached","Open - On Track"),IF((D2362-B2362)*24&lt;=X2362,"Met","Breached")))</f>
        <v>Met</v>
      </c>
    </row>
    <row r="2363" spans="1:25" x14ac:dyDescent="0.25">
      <c r="A2363" s="9" t="s">
        <v>4943</v>
      </c>
      <c r="B2363" s="23">
        <v>45996.568749999999</v>
      </c>
      <c r="C2363" s="23">
        <v>45996.6340277778</v>
      </c>
      <c r="D2363" s="23">
        <v>45999.627083333296</v>
      </c>
      <c r="E2363" s="9" t="s">
        <v>212</v>
      </c>
      <c r="F2363" s="9" t="s">
        <v>188</v>
      </c>
      <c r="G2363" s="9" t="s">
        <v>213</v>
      </c>
      <c r="H2363" s="9" t="s">
        <v>167</v>
      </c>
      <c r="I2363" s="9" t="s">
        <v>684</v>
      </c>
      <c r="J2363" s="9" t="s">
        <v>4944</v>
      </c>
      <c r="K2363" s="9" t="s">
        <v>215</v>
      </c>
      <c r="L2363" s="9" t="s">
        <v>307</v>
      </c>
      <c r="M2363" s="9" t="s">
        <v>1279</v>
      </c>
      <c r="N2363" s="9" t="s">
        <v>196</v>
      </c>
      <c r="O2363" s="9" t="s">
        <v>116</v>
      </c>
      <c r="P2363" s="9" t="s">
        <v>574</v>
      </c>
      <c r="Q2363" s="9" t="s">
        <v>219</v>
      </c>
      <c r="R2363" s="9">
        <v>1</v>
      </c>
      <c r="S2363" s="9">
        <v>13</v>
      </c>
      <c r="U2363" s="9" t="s">
        <v>376</v>
      </c>
      <c r="X2363" s="9">
        <f>INDEX(SLA_Policy!$D$2:$D$5,MATCH(F2363,SLA_Policy!$A$2:$A$5,0))</f>
        <v>72</v>
      </c>
      <c r="Y2363" s="9" t="str">
        <f>IF(E2363="Cancelled","Excluded",IF(D2363="",IF((SLA_Policy!$B$8-B2363)*24&gt;X2363,"Open - Breached","Open - On Track"),IF((D2363-B2363)*24&lt;=X2363,"Met","Breached")))</f>
        <v>Breached</v>
      </c>
    </row>
    <row r="2364" spans="1:25" x14ac:dyDescent="0.25">
      <c r="A2364" s="9" t="s">
        <v>4945</v>
      </c>
      <c r="B2364" s="23">
        <v>45996.572222222203</v>
      </c>
      <c r="C2364" s="23">
        <v>45999.3347222222</v>
      </c>
      <c r="D2364" s="23">
        <v>45999.362500000003</v>
      </c>
      <c r="E2364" s="9" t="s">
        <v>212</v>
      </c>
      <c r="F2364" s="9" t="s">
        <v>189</v>
      </c>
      <c r="G2364" s="9" t="s">
        <v>213</v>
      </c>
      <c r="H2364" s="9" t="s">
        <v>163</v>
      </c>
      <c r="I2364" s="9" t="s">
        <v>250</v>
      </c>
      <c r="J2364" s="9" t="s">
        <v>451</v>
      </c>
      <c r="K2364" s="9" t="s">
        <v>246</v>
      </c>
      <c r="L2364" s="9" t="s">
        <v>216</v>
      </c>
      <c r="M2364" s="9" t="s">
        <v>4946</v>
      </c>
      <c r="N2364" s="9" t="s">
        <v>197</v>
      </c>
      <c r="O2364" s="9" t="s">
        <v>176</v>
      </c>
      <c r="P2364" s="9" t="s">
        <v>503</v>
      </c>
      <c r="Q2364" s="9" t="s">
        <v>219</v>
      </c>
      <c r="R2364" s="9">
        <v>0</v>
      </c>
      <c r="S2364" s="9">
        <v>23</v>
      </c>
      <c r="T2364" s="9" t="s">
        <v>229</v>
      </c>
      <c r="U2364" s="9" t="s">
        <v>230</v>
      </c>
      <c r="X2364" s="9">
        <f>INDEX(SLA_Policy!$D$2:$D$5,MATCH(F2364,SLA_Policy!$A$2:$A$5,0))</f>
        <v>120</v>
      </c>
      <c r="Y2364" s="9" t="str">
        <f>IF(E2364="Cancelled","Excluded",IF(D2364="",IF((SLA_Policy!$B$8-B2364)*24&gt;X2364,"Open - Breached","Open - On Track"),IF((D2364-B2364)*24&lt;=X2364,"Met","Breached")))</f>
        <v>Met</v>
      </c>
    </row>
    <row r="2365" spans="1:25" x14ac:dyDescent="0.25">
      <c r="A2365" s="9" t="s">
        <v>4947</v>
      </c>
      <c r="B2365" s="23">
        <v>45996.585416666698</v>
      </c>
      <c r="C2365" s="23">
        <v>45996.621527777803</v>
      </c>
      <c r="D2365" s="23">
        <v>45999.378472222197</v>
      </c>
      <c r="E2365" s="9" t="s">
        <v>212</v>
      </c>
      <c r="F2365" s="9" t="s">
        <v>189</v>
      </c>
      <c r="G2365" s="9" t="s">
        <v>236</v>
      </c>
      <c r="H2365" s="9" t="s">
        <v>161</v>
      </c>
      <c r="I2365" s="9" t="s">
        <v>237</v>
      </c>
      <c r="J2365" s="9" t="s">
        <v>4948</v>
      </c>
      <c r="K2365" s="9" t="s">
        <v>225</v>
      </c>
      <c r="L2365" s="9" t="s">
        <v>311</v>
      </c>
      <c r="M2365" s="9" t="s">
        <v>3292</v>
      </c>
      <c r="N2365" s="9" t="s">
        <v>196</v>
      </c>
      <c r="O2365" s="9" t="s">
        <v>177</v>
      </c>
      <c r="P2365" s="9" t="s">
        <v>300</v>
      </c>
      <c r="Q2365" s="9" t="s">
        <v>219</v>
      </c>
      <c r="R2365" s="9">
        <v>0</v>
      </c>
      <c r="S2365" s="9">
        <v>19</v>
      </c>
      <c r="U2365" s="9" t="s">
        <v>242</v>
      </c>
      <c r="W2365" s="9">
        <v>4</v>
      </c>
      <c r="X2365" s="9">
        <f>INDEX(SLA_Policy!$D$2:$D$5,MATCH(F2365,SLA_Policy!$A$2:$A$5,0))</f>
        <v>120</v>
      </c>
      <c r="Y2365" s="9" t="str">
        <f>IF(E2365="Cancelled","Excluded",IF(D2365="",IF((SLA_Policy!$B$8-B2365)*24&gt;X2365,"Open - Breached","Open - On Track"),IF((D2365-B2365)*24&lt;=X2365,"Met","Breached")))</f>
        <v>Met</v>
      </c>
    </row>
    <row r="2366" spans="1:25" x14ac:dyDescent="0.25">
      <c r="A2366" s="9" t="s">
        <v>4949</v>
      </c>
      <c r="B2366" s="23">
        <v>45996.6</v>
      </c>
      <c r="C2366" s="23">
        <v>45996.640277777798</v>
      </c>
      <c r="D2366" s="23">
        <v>45999.355555555601</v>
      </c>
      <c r="E2366" s="9" t="s">
        <v>212</v>
      </c>
      <c r="F2366" s="9" t="s">
        <v>188</v>
      </c>
      <c r="G2366" s="9" t="s">
        <v>213</v>
      </c>
      <c r="H2366" s="9" t="s">
        <v>162</v>
      </c>
      <c r="I2366" s="9" t="s">
        <v>345</v>
      </c>
      <c r="J2366" s="9" t="s">
        <v>1556</v>
      </c>
      <c r="K2366" s="9" t="s">
        <v>262</v>
      </c>
      <c r="L2366" s="9" t="s">
        <v>226</v>
      </c>
      <c r="M2366" s="9" t="s">
        <v>2074</v>
      </c>
      <c r="N2366" s="9" t="s">
        <v>196</v>
      </c>
      <c r="O2366" s="9" t="s">
        <v>179</v>
      </c>
      <c r="P2366" s="9" t="s">
        <v>284</v>
      </c>
      <c r="Q2366" s="9" t="s">
        <v>219</v>
      </c>
      <c r="R2366" s="9">
        <v>0</v>
      </c>
      <c r="S2366" s="9">
        <v>11</v>
      </c>
      <c r="U2366" s="9" t="s">
        <v>140</v>
      </c>
      <c r="V2366" s="9" t="s">
        <v>4815</v>
      </c>
      <c r="X2366" s="9">
        <f>INDEX(SLA_Policy!$D$2:$D$5,MATCH(F2366,SLA_Policy!$A$2:$A$5,0))</f>
        <v>72</v>
      </c>
      <c r="Y2366" s="9" t="str">
        <f>IF(E2366="Cancelled","Excluded",IF(D2366="",IF((SLA_Policy!$B$8-B2366)*24&gt;X2366,"Open - Breached","Open - On Track"),IF((D2366-B2366)*24&lt;=X2366,"Met","Breached")))</f>
        <v>Met</v>
      </c>
    </row>
    <row r="2367" spans="1:25" x14ac:dyDescent="0.25">
      <c r="A2367" s="9" t="s">
        <v>4950</v>
      </c>
      <c r="B2367" s="23">
        <v>45996.611111111102</v>
      </c>
      <c r="C2367" s="23">
        <v>45996.614583333299</v>
      </c>
      <c r="D2367" s="23">
        <v>45997.462500000001</v>
      </c>
      <c r="E2367" s="9" t="s">
        <v>212</v>
      </c>
      <c r="F2367" s="9" t="s">
        <v>187</v>
      </c>
      <c r="G2367" s="9" t="s">
        <v>213</v>
      </c>
      <c r="H2367" s="9" t="s">
        <v>163</v>
      </c>
      <c r="I2367" s="9" t="s">
        <v>223</v>
      </c>
      <c r="J2367" s="9" t="s">
        <v>324</v>
      </c>
      <c r="K2367" s="9" t="s">
        <v>246</v>
      </c>
      <c r="L2367" s="9" t="s">
        <v>395</v>
      </c>
      <c r="M2367" s="9" t="s">
        <v>4951</v>
      </c>
      <c r="N2367" s="9" t="s">
        <v>199</v>
      </c>
      <c r="O2367" s="9" t="s">
        <v>176</v>
      </c>
      <c r="P2367" s="9" t="s">
        <v>330</v>
      </c>
      <c r="Q2367" s="9" t="s">
        <v>273</v>
      </c>
      <c r="R2367" s="9">
        <v>0</v>
      </c>
      <c r="S2367" s="9">
        <v>50</v>
      </c>
      <c r="T2367" s="9" t="s">
        <v>136</v>
      </c>
      <c r="U2367" s="9" t="s">
        <v>376</v>
      </c>
      <c r="X2367" s="9">
        <f>INDEX(SLA_Policy!$D$2:$D$5,MATCH(F2367,SLA_Policy!$A$2:$A$5,0))</f>
        <v>8</v>
      </c>
      <c r="Y2367" s="9" t="str">
        <f>IF(E2367="Cancelled","Excluded",IF(D2367="",IF((SLA_Policy!$B$8-B2367)*24&gt;X2367,"Open - Breached","Open - On Track"),IF((D2367-B2367)*24&lt;=X2367,"Met","Breached")))</f>
        <v>Breached</v>
      </c>
    </row>
    <row r="2368" spans="1:25" x14ac:dyDescent="0.25">
      <c r="A2368" s="9" t="s">
        <v>4952</v>
      </c>
      <c r="B2368" s="23">
        <v>45996.623611111099</v>
      </c>
      <c r="C2368" s="23">
        <v>45996.65</v>
      </c>
      <c r="D2368" s="23">
        <v>46024.414583333302</v>
      </c>
      <c r="E2368" s="9" t="s">
        <v>212</v>
      </c>
      <c r="F2368" s="9" t="s">
        <v>189</v>
      </c>
      <c r="G2368" s="9" t="s">
        <v>236</v>
      </c>
      <c r="H2368" s="9" t="s">
        <v>163</v>
      </c>
      <c r="I2368" s="9" t="s">
        <v>315</v>
      </c>
      <c r="J2368" s="9" t="s">
        <v>932</v>
      </c>
      <c r="K2368" s="9" t="s">
        <v>215</v>
      </c>
      <c r="L2368" s="9" t="s">
        <v>270</v>
      </c>
      <c r="M2368" s="9" t="s">
        <v>384</v>
      </c>
      <c r="N2368" s="9" t="s">
        <v>196</v>
      </c>
      <c r="O2368" s="9" t="s">
        <v>180</v>
      </c>
      <c r="P2368" s="9" t="s">
        <v>368</v>
      </c>
      <c r="Q2368" s="9" t="s">
        <v>219</v>
      </c>
      <c r="R2368" s="9">
        <v>1</v>
      </c>
      <c r="S2368" s="9">
        <v>163</v>
      </c>
      <c r="T2368" s="9" t="s">
        <v>229</v>
      </c>
      <c r="U2368" s="9" t="s">
        <v>242</v>
      </c>
      <c r="W2368" s="9">
        <v>1</v>
      </c>
      <c r="X2368" s="9">
        <f>INDEX(SLA_Policy!$D$2:$D$5,MATCH(F2368,SLA_Policy!$A$2:$A$5,0))</f>
        <v>120</v>
      </c>
      <c r="Y2368" s="9" t="str">
        <f>IF(E2368="Cancelled","Excluded",IF(D2368="",IF((SLA_Policy!$B$8-B2368)*24&gt;X2368,"Open - Breached","Open - On Track"),IF((D2368-B2368)*24&lt;=X2368,"Met","Breached")))</f>
        <v>Breached</v>
      </c>
    </row>
    <row r="2369" spans="1:25" x14ac:dyDescent="0.25">
      <c r="A2369" s="9" t="s">
        <v>4953</v>
      </c>
      <c r="B2369" s="23">
        <v>45996.6381944444</v>
      </c>
      <c r="C2369" s="23">
        <v>45996.6430555556</v>
      </c>
      <c r="D2369" s="23">
        <v>46006.375</v>
      </c>
      <c r="E2369" s="9" t="s">
        <v>212</v>
      </c>
      <c r="F2369" s="9" t="s">
        <v>189</v>
      </c>
      <c r="G2369" s="9" t="s">
        <v>213</v>
      </c>
      <c r="H2369" s="9" t="s">
        <v>165</v>
      </c>
      <c r="I2369" s="9" t="s">
        <v>567</v>
      </c>
      <c r="J2369" s="9" t="s">
        <v>4954</v>
      </c>
      <c r="K2369" s="9" t="s">
        <v>239</v>
      </c>
      <c r="L2369" s="9" t="s">
        <v>351</v>
      </c>
      <c r="M2369" s="9" t="s">
        <v>1123</v>
      </c>
      <c r="N2369" s="9" t="s">
        <v>200</v>
      </c>
      <c r="O2369" s="9" t="s">
        <v>176</v>
      </c>
      <c r="P2369" s="9" t="s">
        <v>1159</v>
      </c>
      <c r="Q2369" s="9" t="s">
        <v>219</v>
      </c>
      <c r="R2369" s="9">
        <v>0</v>
      </c>
      <c r="S2369" s="9">
        <v>14</v>
      </c>
      <c r="U2369" s="9" t="s">
        <v>266</v>
      </c>
      <c r="X2369" s="9">
        <f>INDEX(SLA_Policy!$D$2:$D$5,MATCH(F2369,SLA_Policy!$A$2:$A$5,0))</f>
        <v>120</v>
      </c>
      <c r="Y2369" s="9" t="str">
        <f>IF(E2369="Cancelled","Excluded",IF(D2369="",IF((SLA_Policy!$B$8-B2369)*24&gt;X2369,"Open - Breached","Open - On Track"),IF((D2369-B2369)*24&lt;=X2369,"Met","Breached")))</f>
        <v>Breached</v>
      </c>
    </row>
    <row r="2370" spans="1:25" x14ac:dyDescent="0.25">
      <c r="A2370" s="9" t="s">
        <v>4955</v>
      </c>
      <c r="B2370" s="23">
        <v>45996.645138888904</v>
      </c>
      <c r="C2370" s="23">
        <v>45996.6472222222</v>
      </c>
      <c r="D2370" s="23">
        <v>45999.391666666699</v>
      </c>
      <c r="E2370" s="9" t="s">
        <v>212</v>
      </c>
      <c r="F2370" s="9" t="s">
        <v>188</v>
      </c>
      <c r="G2370" s="9" t="s">
        <v>213</v>
      </c>
      <c r="H2370" s="9" t="s">
        <v>88</v>
      </c>
      <c r="I2370" s="9" t="s">
        <v>92</v>
      </c>
      <c r="J2370" s="9" t="s">
        <v>1900</v>
      </c>
      <c r="K2370" s="9" t="s">
        <v>215</v>
      </c>
      <c r="L2370" s="9" t="s">
        <v>104</v>
      </c>
      <c r="M2370" s="9" t="s">
        <v>3144</v>
      </c>
      <c r="N2370" s="9" t="s">
        <v>198</v>
      </c>
      <c r="O2370" s="9" t="s">
        <v>178</v>
      </c>
      <c r="P2370" s="9" t="s">
        <v>272</v>
      </c>
      <c r="Q2370" s="9" t="s">
        <v>219</v>
      </c>
      <c r="R2370" s="9">
        <v>0</v>
      </c>
      <c r="S2370" s="9">
        <v>29</v>
      </c>
      <c r="T2370" s="9" t="s">
        <v>220</v>
      </c>
      <c r="U2370" s="9" t="s">
        <v>230</v>
      </c>
      <c r="W2370" s="9">
        <v>5</v>
      </c>
      <c r="X2370" s="9">
        <f>INDEX(SLA_Policy!$D$2:$D$5,MATCH(F2370,SLA_Policy!$A$2:$A$5,0))</f>
        <v>72</v>
      </c>
      <c r="Y2370" s="9" t="str">
        <f>IF(E2370="Cancelled","Excluded",IF(D2370="",IF((SLA_Policy!$B$8-B2370)*24&gt;X2370,"Open - Breached","Open - On Track"),IF((D2370-B2370)*24&lt;=X2370,"Met","Breached")))</f>
        <v>Met</v>
      </c>
    </row>
    <row r="2371" spans="1:25" x14ac:dyDescent="0.25">
      <c r="A2371" s="9" t="s">
        <v>4956</v>
      </c>
      <c r="B2371" s="23">
        <v>45996.657638888901</v>
      </c>
      <c r="C2371" s="23">
        <v>45996.6652777778</v>
      </c>
      <c r="D2371" s="23">
        <v>45996.807638888902</v>
      </c>
      <c r="E2371" s="9" t="s">
        <v>212</v>
      </c>
      <c r="F2371" s="9" t="s">
        <v>187</v>
      </c>
      <c r="G2371" s="9" t="s">
        <v>236</v>
      </c>
      <c r="H2371" s="9" t="s">
        <v>161</v>
      </c>
      <c r="I2371" s="9" t="s">
        <v>237</v>
      </c>
      <c r="J2371" s="9" t="s">
        <v>4957</v>
      </c>
      <c r="K2371" s="9" t="s">
        <v>262</v>
      </c>
      <c r="L2371" s="9" t="s">
        <v>226</v>
      </c>
      <c r="M2371" s="9" t="s">
        <v>1024</v>
      </c>
      <c r="N2371" s="9" t="s">
        <v>196</v>
      </c>
      <c r="O2371" s="9" t="s">
        <v>177</v>
      </c>
      <c r="P2371" s="9" t="s">
        <v>300</v>
      </c>
      <c r="Q2371" s="9" t="s">
        <v>273</v>
      </c>
      <c r="R2371" s="9">
        <v>0</v>
      </c>
      <c r="S2371" s="9">
        <v>12</v>
      </c>
      <c r="U2371" s="9" t="s">
        <v>242</v>
      </c>
      <c r="W2371" s="9">
        <v>3</v>
      </c>
      <c r="X2371" s="9">
        <f>INDEX(SLA_Policy!$D$2:$D$5,MATCH(F2371,SLA_Policy!$A$2:$A$5,0))</f>
        <v>8</v>
      </c>
      <c r="Y2371" s="9" t="str">
        <f>IF(E2371="Cancelled","Excluded",IF(D2371="",IF((SLA_Policy!$B$8-B2371)*24&gt;X2371,"Open - Breached","Open - On Track"),IF((D2371-B2371)*24&lt;=X2371,"Met","Breached")))</f>
        <v>Met</v>
      </c>
    </row>
    <row r="2372" spans="1:25" x14ac:dyDescent="0.25">
      <c r="A2372" s="9" t="s">
        <v>4958</v>
      </c>
      <c r="B2372" s="23">
        <v>45996.6652777778</v>
      </c>
      <c r="C2372" s="23">
        <v>45996.773611111101</v>
      </c>
      <c r="D2372" s="23">
        <v>46000.399305555598</v>
      </c>
      <c r="E2372" s="9" t="s">
        <v>212</v>
      </c>
      <c r="F2372" s="9" t="s">
        <v>189</v>
      </c>
      <c r="G2372" s="9" t="s">
        <v>236</v>
      </c>
      <c r="H2372" s="9" t="s">
        <v>162</v>
      </c>
      <c r="I2372" s="9" t="s">
        <v>280</v>
      </c>
      <c r="J2372" s="9" t="s">
        <v>4959</v>
      </c>
      <c r="K2372" s="9" t="s">
        <v>225</v>
      </c>
      <c r="L2372" s="9" t="s">
        <v>311</v>
      </c>
      <c r="M2372" s="9" t="s">
        <v>1117</v>
      </c>
      <c r="N2372" s="9" t="s">
        <v>197</v>
      </c>
      <c r="O2372" s="9" t="s">
        <v>179</v>
      </c>
      <c r="P2372" s="9" t="s">
        <v>264</v>
      </c>
      <c r="Q2372" s="9" t="s">
        <v>219</v>
      </c>
      <c r="R2372" s="9">
        <v>1</v>
      </c>
      <c r="S2372" s="9">
        <v>19</v>
      </c>
      <c r="U2372" s="9" t="s">
        <v>242</v>
      </c>
      <c r="X2372" s="9">
        <f>INDEX(SLA_Policy!$D$2:$D$5,MATCH(F2372,SLA_Policy!$A$2:$A$5,0))</f>
        <v>120</v>
      </c>
      <c r="Y2372" s="9" t="str">
        <f>IF(E2372="Cancelled","Excluded",IF(D2372="",IF((SLA_Policy!$B$8-B2372)*24&gt;X2372,"Open - Breached","Open - On Track"),IF((D2372-B2372)*24&lt;=X2372,"Met","Breached")))</f>
        <v>Met</v>
      </c>
    </row>
    <row r="2373" spans="1:25" x14ac:dyDescent="0.25">
      <c r="A2373" s="9" t="s">
        <v>4960</v>
      </c>
      <c r="B2373" s="23">
        <v>45996.688888888901</v>
      </c>
      <c r="C2373" s="23">
        <v>45996.7680555556</v>
      </c>
      <c r="D2373" s="23">
        <v>45999.313194444498</v>
      </c>
      <c r="E2373" s="9" t="s">
        <v>212</v>
      </c>
      <c r="F2373" s="9" t="s">
        <v>188</v>
      </c>
      <c r="G2373" s="9" t="s">
        <v>213</v>
      </c>
      <c r="H2373" s="9" t="s">
        <v>88</v>
      </c>
      <c r="I2373" s="9" t="s">
        <v>268</v>
      </c>
      <c r="J2373" s="9" t="s">
        <v>4961</v>
      </c>
      <c r="K2373" s="9" t="s">
        <v>246</v>
      </c>
      <c r="L2373" s="9" t="s">
        <v>351</v>
      </c>
      <c r="M2373" s="9" t="s">
        <v>4962</v>
      </c>
      <c r="N2373" s="9" t="s">
        <v>197</v>
      </c>
      <c r="O2373" s="9" t="s">
        <v>178</v>
      </c>
      <c r="P2373" s="9" t="s">
        <v>321</v>
      </c>
      <c r="Q2373" s="9" t="s">
        <v>219</v>
      </c>
      <c r="R2373" s="9">
        <v>0</v>
      </c>
      <c r="S2373" s="9">
        <v>20</v>
      </c>
      <c r="T2373" s="9" t="s">
        <v>136</v>
      </c>
      <c r="U2373" s="9" t="s">
        <v>266</v>
      </c>
      <c r="X2373" s="9">
        <f>INDEX(SLA_Policy!$D$2:$D$5,MATCH(F2373,SLA_Policy!$A$2:$A$5,0))</f>
        <v>72</v>
      </c>
      <c r="Y2373" s="9" t="str">
        <f>IF(E2373="Cancelled","Excluded",IF(D2373="",IF((SLA_Policy!$B$8-B2373)*24&gt;X2373,"Open - Breached","Open - On Track"),IF((D2373-B2373)*24&lt;=X2373,"Met","Breached")))</f>
        <v>Met</v>
      </c>
    </row>
    <row r="2374" spans="1:25" x14ac:dyDescent="0.25">
      <c r="A2374" s="9" t="s">
        <v>4963</v>
      </c>
      <c r="B2374" s="23">
        <v>45996.704166666699</v>
      </c>
      <c r="C2374" s="23">
        <v>45996.708333333299</v>
      </c>
      <c r="D2374" s="23">
        <v>46000.380555555603</v>
      </c>
      <c r="E2374" s="9" t="s">
        <v>212</v>
      </c>
      <c r="F2374" s="9" t="s">
        <v>188</v>
      </c>
      <c r="G2374" s="9" t="s">
        <v>213</v>
      </c>
      <c r="H2374" s="9" t="s">
        <v>162</v>
      </c>
      <c r="I2374" s="9" t="s">
        <v>393</v>
      </c>
      <c r="J2374" s="9" t="s">
        <v>1326</v>
      </c>
      <c r="K2374" s="9" t="s">
        <v>246</v>
      </c>
      <c r="L2374" s="9" t="s">
        <v>216</v>
      </c>
      <c r="M2374" s="9" t="s">
        <v>4266</v>
      </c>
      <c r="N2374" s="9" t="s">
        <v>198</v>
      </c>
      <c r="O2374" s="9" t="s">
        <v>179</v>
      </c>
      <c r="P2374" s="9" t="s">
        <v>337</v>
      </c>
      <c r="Q2374" s="9" t="s">
        <v>219</v>
      </c>
      <c r="R2374" s="9">
        <v>1</v>
      </c>
      <c r="S2374" s="9">
        <v>20</v>
      </c>
      <c r="U2374" s="9" t="s">
        <v>248</v>
      </c>
      <c r="W2374" s="9">
        <v>3</v>
      </c>
      <c r="X2374" s="9">
        <f>INDEX(SLA_Policy!$D$2:$D$5,MATCH(F2374,SLA_Policy!$A$2:$A$5,0))</f>
        <v>72</v>
      </c>
      <c r="Y2374" s="9" t="str">
        <f>IF(E2374="Cancelled","Excluded",IF(D2374="",IF((SLA_Policy!$B$8-B2374)*24&gt;X2374,"Open - Breached","Open - On Track"),IF((D2374-B2374)*24&lt;=X2374,"Met","Breached")))</f>
        <v>Breached</v>
      </c>
    </row>
    <row r="2375" spans="1:25" x14ac:dyDescent="0.25">
      <c r="A2375" s="9" t="s">
        <v>4964</v>
      </c>
      <c r="B2375" s="23">
        <v>45997.6340277778</v>
      </c>
      <c r="C2375" s="23">
        <v>45999.365277777797</v>
      </c>
      <c r="D2375" s="23">
        <v>46001.692361111098</v>
      </c>
      <c r="E2375" s="9" t="s">
        <v>212</v>
      </c>
      <c r="F2375" s="9" t="s">
        <v>189</v>
      </c>
      <c r="G2375" s="9" t="s">
        <v>213</v>
      </c>
      <c r="H2375" s="9" t="s">
        <v>88</v>
      </c>
      <c r="I2375" s="9" t="s">
        <v>268</v>
      </c>
      <c r="J2375" s="9" t="s">
        <v>3371</v>
      </c>
      <c r="K2375" s="9" t="s">
        <v>215</v>
      </c>
      <c r="L2375" s="9" t="s">
        <v>104</v>
      </c>
      <c r="M2375" s="9" t="s">
        <v>1719</v>
      </c>
      <c r="N2375" s="9" t="s">
        <v>199</v>
      </c>
      <c r="O2375" s="9" t="s">
        <v>178</v>
      </c>
      <c r="P2375" s="9" t="s">
        <v>414</v>
      </c>
      <c r="Q2375" s="9" t="s">
        <v>219</v>
      </c>
      <c r="R2375" s="9">
        <v>2</v>
      </c>
      <c r="S2375" s="9">
        <v>30</v>
      </c>
      <c r="T2375" s="9" t="s">
        <v>220</v>
      </c>
      <c r="U2375" s="9" t="s">
        <v>266</v>
      </c>
      <c r="W2375" s="9">
        <v>2</v>
      </c>
      <c r="X2375" s="9">
        <f>INDEX(SLA_Policy!$D$2:$D$5,MATCH(F2375,SLA_Policy!$A$2:$A$5,0))</f>
        <v>120</v>
      </c>
      <c r="Y2375" s="9" t="str">
        <f>IF(E2375="Cancelled","Excluded",IF(D2375="",IF((SLA_Policy!$B$8-B2375)*24&gt;X2375,"Open - Breached","Open - On Track"),IF((D2375-B2375)*24&lt;=X2375,"Met","Breached")))</f>
        <v>Met</v>
      </c>
    </row>
    <row r="2376" spans="1:25" x14ac:dyDescent="0.25">
      <c r="A2376" s="9" t="s">
        <v>4965</v>
      </c>
      <c r="B2376" s="23">
        <v>45998.443055555603</v>
      </c>
      <c r="C2376" s="23">
        <v>45999.342361111099</v>
      </c>
      <c r="D2376" s="23">
        <v>45999.3569444444</v>
      </c>
      <c r="E2376" s="9" t="s">
        <v>212</v>
      </c>
      <c r="F2376" s="9" t="s">
        <v>188</v>
      </c>
      <c r="G2376" s="9" t="s">
        <v>213</v>
      </c>
      <c r="H2376" s="9" t="s">
        <v>164</v>
      </c>
      <c r="I2376" s="9" t="s">
        <v>339</v>
      </c>
      <c r="J2376" s="9" t="s">
        <v>340</v>
      </c>
      <c r="K2376" s="9" t="s">
        <v>246</v>
      </c>
      <c r="L2376" s="9" t="s">
        <v>311</v>
      </c>
      <c r="M2376" s="9" t="s">
        <v>2617</v>
      </c>
      <c r="N2376" s="9" t="s">
        <v>198</v>
      </c>
      <c r="O2376" s="9" t="s">
        <v>116</v>
      </c>
      <c r="P2376" s="9" t="s">
        <v>258</v>
      </c>
      <c r="Q2376" s="9" t="s">
        <v>219</v>
      </c>
      <c r="R2376" s="9">
        <v>0</v>
      </c>
      <c r="S2376" s="9">
        <v>7</v>
      </c>
      <c r="T2376" s="9" t="s">
        <v>464</v>
      </c>
      <c r="U2376" s="9" t="s">
        <v>266</v>
      </c>
      <c r="X2376" s="9">
        <f>INDEX(SLA_Policy!$D$2:$D$5,MATCH(F2376,SLA_Policy!$A$2:$A$5,0))</f>
        <v>72</v>
      </c>
      <c r="Y2376" s="9" t="str">
        <f>IF(E2376="Cancelled","Excluded",IF(D2376="",IF((SLA_Policy!$B$8-B2376)*24&gt;X2376,"Open - Breached","Open - On Track"),IF((D2376-B2376)*24&lt;=X2376,"Met","Breached")))</f>
        <v>Met</v>
      </c>
    </row>
    <row r="2377" spans="1:25" x14ac:dyDescent="0.25">
      <c r="A2377" s="9" t="s">
        <v>4966</v>
      </c>
      <c r="B2377" s="23">
        <v>45998.804166666698</v>
      </c>
      <c r="C2377" s="23">
        <v>45999.350694444503</v>
      </c>
      <c r="D2377" s="23">
        <v>46002.673611111102</v>
      </c>
      <c r="E2377" s="9" t="s">
        <v>212</v>
      </c>
      <c r="F2377" s="9" t="s">
        <v>188</v>
      </c>
      <c r="G2377" s="9" t="s">
        <v>213</v>
      </c>
      <c r="H2377" s="9" t="s">
        <v>165</v>
      </c>
      <c r="I2377" s="9" t="s">
        <v>469</v>
      </c>
      <c r="J2377" s="9" t="s">
        <v>4967</v>
      </c>
      <c r="K2377" s="9" t="s">
        <v>262</v>
      </c>
      <c r="L2377" s="9" t="s">
        <v>307</v>
      </c>
      <c r="M2377" s="9" t="s">
        <v>4968</v>
      </c>
      <c r="N2377" s="9" t="s">
        <v>197</v>
      </c>
      <c r="O2377" s="9" t="s">
        <v>176</v>
      </c>
      <c r="P2377" s="9" t="s">
        <v>503</v>
      </c>
      <c r="Q2377" s="9" t="s">
        <v>219</v>
      </c>
      <c r="R2377" s="9">
        <v>0</v>
      </c>
      <c r="S2377" s="9">
        <v>22</v>
      </c>
      <c r="U2377" s="9" t="s">
        <v>266</v>
      </c>
      <c r="X2377" s="9">
        <f>INDEX(SLA_Policy!$D$2:$D$5,MATCH(F2377,SLA_Policy!$A$2:$A$5,0))</f>
        <v>72</v>
      </c>
      <c r="Y2377" s="9" t="str">
        <f>IF(E2377="Cancelled","Excluded",IF(D2377="",IF((SLA_Policy!$B$8-B2377)*24&gt;X2377,"Open - Breached","Open - On Track"),IF((D2377-B2377)*24&lt;=X2377,"Met","Breached")))</f>
        <v>Breached</v>
      </c>
    </row>
    <row r="2378" spans="1:25" x14ac:dyDescent="0.25">
      <c r="A2378" s="9" t="s">
        <v>4969</v>
      </c>
      <c r="B2378" s="23">
        <v>45999.063194444498</v>
      </c>
      <c r="C2378" s="23">
        <v>45999.302777777797</v>
      </c>
      <c r="D2378" s="23">
        <v>46001.737500000003</v>
      </c>
      <c r="E2378" s="9" t="s">
        <v>212</v>
      </c>
      <c r="F2378" s="9" t="s">
        <v>188</v>
      </c>
      <c r="G2378" s="9" t="s">
        <v>213</v>
      </c>
      <c r="H2378" s="9" t="s">
        <v>163</v>
      </c>
      <c r="I2378" s="9" t="s">
        <v>223</v>
      </c>
      <c r="J2378" s="9" t="s">
        <v>1366</v>
      </c>
      <c r="K2378" s="9" t="s">
        <v>246</v>
      </c>
      <c r="L2378" s="9" t="s">
        <v>311</v>
      </c>
      <c r="M2378" s="9" t="s">
        <v>1509</v>
      </c>
      <c r="N2378" s="9" t="s">
        <v>196</v>
      </c>
      <c r="O2378" s="9" t="s">
        <v>180</v>
      </c>
      <c r="P2378" s="9" t="s">
        <v>368</v>
      </c>
      <c r="Q2378" s="9" t="s">
        <v>219</v>
      </c>
      <c r="R2378" s="9">
        <v>0</v>
      </c>
      <c r="S2378" s="9">
        <v>46</v>
      </c>
      <c r="T2378" s="9" t="s">
        <v>136</v>
      </c>
      <c r="U2378" s="9" t="s">
        <v>230</v>
      </c>
      <c r="W2378" s="9">
        <v>4</v>
      </c>
      <c r="X2378" s="9">
        <f>INDEX(SLA_Policy!$D$2:$D$5,MATCH(F2378,SLA_Policy!$A$2:$A$5,0))</f>
        <v>72</v>
      </c>
      <c r="Y2378" s="9" t="str">
        <f>IF(E2378="Cancelled","Excluded",IF(D2378="",IF((SLA_Policy!$B$8-B2378)*24&gt;X2378,"Open - Breached","Open - On Track"),IF((D2378-B2378)*24&lt;=X2378,"Met","Breached")))</f>
        <v>Met</v>
      </c>
    </row>
    <row r="2379" spans="1:25" x14ac:dyDescent="0.25">
      <c r="A2379" s="9" t="s">
        <v>4970</v>
      </c>
      <c r="B2379" s="23">
        <v>45999.25</v>
      </c>
      <c r="C2379" s="23">
        <v>45999.310416666704</v>
      </c>
      <c r="D2379" s="23">
        <v>45999.518750000003</v>
      </c>
      <c r="E2379" s="9" t="s">
        <v>212</v>
      </c>
      <c r="F2379" s="9" t="s">
        <v>188</v>
      </c>
      <c r="G2379" s="9" t="s">
        <v>213</v>
      </c>
      <c r="H2379" s="9" t="s">
        <v>165</v>
      </c>
      <c r="I2379" s="9" t="s">
        <v>469</v>
      </c>
      <c r="J2379" s="9" t="s">
        <v>1233</v>
      </c>
      <c r="K2379" s="9" t="s">
        <v>246</v>
      </c>
      <c r="L2379" s="9" t="s">
        <v>293</v>
      </c>
      <c r="M2379" s="9" t="s">
        <v>1059</v>
      </c>
      <c r="N2379" s="9" t="s">
        <v>196</v>
      </c>
      <c r="O2379" s="9" t="s">
        <v>176</v>
      </c>
      <c r="P2379" s="9" t="s">
        <v>253</v>
      </c>
      <c r="Q2379" s="9" t="s">
        <v>219</v>
      </c>
      <c r="R2379" s="9">
        <v>0</v>
      </c>
      <c r="S2379" s="9">
        <v>14</v>
      </c>
      <c r="U2379" s="9" t="s">
        <v>230</v>
      </c>
      <c r="W2379" s="9">
        <v>4</v>
      </c>
      <c r="X2379" s="9">
        <f>INDEX(SLA_Policy!$D$2:$D$5,MATCH(F2379,SLA_Policy!$A$2:$A$5,0))</f>
        <v>72</v>
      </c>
      <c r="Y2379" s="9" t="str">
        <f>IF(E2379="Cancelled","Excluded",IF(D2379="",IF((SLA_Policy!$B$8-B2379)*24&gt;X2379,"Open - Breached","Open - On Track"),IF((D2379-B2379)*24&lt;=X2379,"Met","Breached")))</f>
        <v>Met</v>
      </c>
    </row>
    <row r="2380" spans="1:25" x14ac:dyDescent="0.25">
      <c r="A2380" s="9" t="s">
        <v>4971</v>
      </c>
      <c r="B2380" s="23">
        <v>45999.295833333301</v>
      </c>
      <c r="C2380" s="23">
        <v>45999.304166666698</v>
      </c>
      <c r="D2380" s="23">
        <v>45999.538194444503</v>
      </c>
      <c r="E2380" s="9" t="s">
        <v>212</v>
      </c>
      <c r="F2380" s="9" t="s">
        <v>188</v>
      </c>
      <c r="G2380" s="9" t="s">
        <v>236</v>
      </c>
      <c r="H2380" s="9" t="s">
        <v>167</v>
      </c>
      <c r="I2380" s="9" t="s">
        <v>255</v>
      </c>
      <c r="J2380" s="9" t="s">
        <v>4972</v>
      </c>
      <c r="K2380" s="9" t="s">
        <v>239</v>
      </c>
      <c r="L2380" s="9" t="s">
        <v>104</v>
      </c>
      <c r="M2380" s="9" t="s">
        <v>4973</v>
      </c>
      <c r="N2380" s="9" t="s">
        <v>196</v>
      </c>
      <c r="O2380" s="9" t="s">
        <v>116</v>
      </c>
      <c r="P2380" s="9" t="s">
        <v>551</v>
      </c>
      <c r="Q2380" s="9" t="s">
        <v>219</v>
      </c>
      <c r="R2380" s="9">
        <v>0</v>
      </c>
      <c r="S2380" s="9">
        <v>22</v>
      </c>
      <c r="U2380" s="9" t="s">
        <v>242</v>
      </c>
      <c r="W2380" s="9">
        <v>5</v>
      </c>
      <c r="X2380" s="9">
        <f>INDEX(SLA_Policy!$D$2:$D$5,MATCH(F2380,SLA_Policy!$A$2:$A$5,0))</f>
        <v>72</v>
      </c>
      <c r="Y2380" s="9" t="str">
        <f>IF(E2380="Cancelled","Excluded",IF(D2380="",IF((SLA_Policy!$B$8-B2380)*24&gt;X2380,"Open - Breached","Open - On Track"),IF((D2380-B2380)*24&lt;=X2380,"Met","Breached")))</f>
        <v>Met</v>
      </c>
    </row>
    <row r="2381" spans="1:25" x14ac:dyDescent="0.25">
      <c r="A2381" s="9" t="s">
        <v>4974</v>
      </c>
      <c r="B2381" s="23">
        <v>45999.297916666699</v>
      </c>
      <c r="C2381" s="23">
        <v>45999.311805555597</v>
      </c>
      <c r="D2381" s="23">
        <v>46002.447222222203</v>
      </c>
      <c r="E2381" s="9" t="s">
        <v>212</v>
      </c>
      <c r="F2381" s="9" t="s">
        <v>189</v>
      </c>
      <c r="G2381" s="9" t="s">
        <v>213</v>
      </c>
      <c r="H2381" s="9" t="s">
        <v>162</v>
      </c>
      <c r="I2381" s="9" t="s">
        <v>345</v>
      </c>
      <c r="J2381" s="9" t="s">
        <v>346</v>
      </c>
      <c r="K2381" s="9" t="s">
        <v>303</v>
      </c>
      <c r="L2381" s="9" t="s">
        <v>216</v>
      </c>
      <c r="M2381" s="9" t="s">
        <v>2680</v>
      </c>
      <c r="N2381" s="9" t="s">
        <v>199</v>
      </c>
      <c r="O2381" s="9" t="s">
        <v>179</v>
      </c>
      <c r="P2381" s="9" t="s">
        <v>264</v>
      </c>
      <c r="Q2381" s="9" t="s">
        <v>219</v>
      </c>
      <c r="R2381" s="9">
        <v>0</v>
      </c>
      <c r="S2381" s="9">
        <v>18</v>
      </c>
      <c r="U2381" s="9" t="s">
        <v>140</v>
      </c>
      <c r="V2381" s="9" t="s">
        <v>4815</v>
      </c>
      <c r="X2381" s="9">
        <f>INDEX(SLA_Policy!$D$2:$D$5,MATCH(F2381,SLA_Policy!$A$2:$A$5,0))</f>
        <v>120</v>
      </c>
      <c r="Y2381" s="9" t="str">
        <f>IF(E2381="Cancelled","Excluded",IF(D2381="",IF((SLA_Policy!$B$8-B2381)*24&gt;X2381,"Open - Breached","Open - On Track"),IF((D2381-B2381)*24&lt;=X2381,"Met","Breached")))</f>
        <v>Met</v>
      </c>
    </row>
    <row r="2382" spans="1:25" x14ac:dyDescent="0.25">
      <c r="A2382" s="9" t="s">
        <v>4975</v>
      </c>
      <c r="B2382" s="23">
        <v>45999.3</v>
      </c>
      <c r="C2382" s="23">
        <v>45999.305555555598</v>
      </c>
      <c r="D2382" s="23">
        <v>45999.364583333299</v>
      </c>
      <c r="E2382" s="9" t="s">
        <v>212</v>
      </c>
      <c r="F2382" s="9" t="s">
        <v>189</v>
      </c>
      <c r="G2382" s="9" t="s">
        <v>213</v>
      </c>
      <c r="H2382" s="9" t="s">
        <v>162</v>
      </c>
      <c r="I2382" s="9" t="s">
        <v>393</v>
      </c>
      <c r="J2382" s="9" t="s">
        <v>3363</v>
      </c>
      <c r="K2382" s="9" t="s">
        <v>246</v>
      </c>
      <c r="L2382" s="9" t="s">
        <v>216</v>
      </c>
      <c r="M2382" s="9" t="s">
        <v>676</v>
      </c>
      <c r="N2382" s="9" t="s">
        <v>200</v>
      </c>
      <c r="O2382" s="9" t="s">
        <v>116</v>
      </c>
      <c r="P2382" s="9" t="s">
        <v>295</v>
      </c>
      <c r="Q2382" s="9" t="s">
        <v>219</v>
      </c>
      <c r="R2382" s="9">
        <v>0</v>
      </c>
      <c r="S2382" s="9">
        <v>16</v>
      </c>
      <c r="U2382" s="9" t="s">
        <v>266</v>
      </c>
      <c r="W2382" s="9">
        <v>5</v>
      </c>
      <c r="X2382" s="9">
        <f>INDEX(SLA_Policy!$D$2:$D$5,MATCH(F2382,SLA_Policy!$A$2:$A$5,0))</f>
        <v>120</v>
      </c>
      <c r="Y2382" s="9" t="str">
        <f>IF(E2382="Cancelled","Excluded",IF(D2382="",IF((SLA_Policy!$B$8-B2382)*24&gt;X2382,"Open - Breached","Open - On Track"),IF((D2382-B2382)*24&lt;=X2382,"Met","Breached")))</f>
        <v>Met</v>
      </c>
    </row>
    <row r="2383" spans="1:25" x14ac:dyDescent="0.25">
      <c r="A2383" s="9" t="s">
        <v>4976</v>
      </c>
      <c r="B2383" s="23">
        <v>45999.344444444498</v>
      </c>
      <c r="C2383" s="23">
        <v>45999.426388888904</v>
      </c>
      <c r="D2383" s="23">
        <v>45999.524305555598</v>
      </c>
      <c r="E2383" s="9" t="s">
        <v>212</v>
      </c>
      <c r="F2383" s="9" t="s">
        <v>189</v>
      </c>
      <c r="G2383" s="9" t="s">
        <v>236</v>
      </c>
      <c r="H2383" s="9" t="s">
        <v>163</v>
      </c>
      <c r="I2383" s="9" t="s">
        <v>327</v>
      </c>
      <c r="J2383" s="9" t="s">
        <v>4977</v>
      </c>
      <c r="K2383" s="9" t="s">
        <v>303</v>
      </c>
      <c r="L2383" s="9" t="s">
        <v>104</v>
      </c>
      <c r="M2383" s="9" t="s">
        <v>618</v>
      </c>
      <c r="N2383" s="9" t="s">
        <v>196</v>
      </c>
      <c r="O2383" s="9" t="s">
        <v>176</v>
      </c>
      <c r="P2383" s="9" t="s">
        <v>503</v>
      </c>
      <c r="Q2383" s="9" t="s">
        <v>219</v>
      </c>
      <c r="R2383" s="9">
        <v>0</v>
      </c>
      <c r="S2383" s="9">
        <v>27</v>
      </c>
      <c r="U2383" s="9" t="s">
        <v>242</v>
      </c>
      <c r="X2383" s="9">
        <f>INDEX(SLA_Policy!$D$2:$D$5,MATCH(F2383,SLA_Policy!$A$2:$A$5,0))</f>
        <v>120</v>
      </c>
      <c r="Y2383" s="9" t="str">
        <f>IF(E2383="Cancelled","Excluded",IF(D2383="",IF((SLA_Policy!$B$8-B2383)*24&gt;X2383,"Open - Breached","Open - On Track"),IF((D2383-B2383)*24&lt;=X2383,"Met","Breached")))</f>
        <v>Met</v>
      </c>
    </row>
    <row r="2384" spans="1:25" x14ac:dyDescent="0.25">
      <c r="A2384" s="9" t="s">
        <v>4978</v>
      </c>
      <c r="B2384" s="23">
        <v>45999.346527777801</v>
      </c>
      <c r="C2384" s="23">
        <v>45999.365277777797</v>
      </c>
      <c r="D2384" s="23">
        <v>45999.495833333298</v>
      </c>
      <c r="E2384" s="9" t="s">
        <v>212</v>
      </c>
      <c r="F2384" s="9" t="s">
        <v>187</v>
      </c>
      <c r="G2384" s="9" t="s">
        <v>213</v>
      </c>
      <c r="H2384" s="9" t="s">
        <v>167</v>
      </c>
      <c r="I2384" s="9" t="s">
        <v>362</v>
      </c>
      <c r="J2384" s="9" t="s">
        <v>4979</v>
      </c>
      <c r="K2384" s="9" t="s">
        <v>303</v>
      </c>
      <c r="L2384" s="9" t="s">
        <v>395</v>
      </c>
      <c r="M2384" s="9" t="s">
        <v>2571</v>
      </c>
      <c r="N2384" s="9" t="s">
        <v>196</v>
      </c>
      <c r="O2384" s="9" t="s">
        <v>180</v>
      </c>
      <c r="P2384" s="9" t="s">
        <v>278</v>
      </c>
      <c r="Q2384" s="9" t="s">
        <v>273</v>
      </c>
      <c r="R2384" s="9">
        <v>0</v>
      </c>
      <c r="S2384" s="9">
        <v>38</v>
      </c>
      <c r="U2384" s="9" t="s">
        <v>248</v>
      </c>
      <c r="X2384" s="9">
        <f>INDEX(SLA_Policy!$D$2:$D$5,MATCH(F2384,SLA_Policy!$A$2:$A$5,0))</f>
        <v>8</v>
      </c>
      <c r="Y2384" s="9" t="str">
        <f>IF(E2384="Cancelled","Excluded",IF(D2384="",IF((SLA_Policy!$B$8-B2384)*24&gt;X2384,"Open - Breached","Open - On Track"),IF((D2384-B2384)*24&lt;=X2384,"Met","Breached")))</f>
        <v>Met</v>
      </c>
    </row>
    <row r="2385" spans="1:25" x14ac:dyDescent="0.25">
      <c r="A2385" s="9" t="s">
        <v>4980</v>
      </c>
      <c r="B2385" s="23">
        <v>45999.348611111098</v>
      </c>
      <c r="C2385" s="23">
        <v>45999.461111111101</v>
      </c>
      <c r="D2385" s="23">
        <v>46001.643750000003</v>
      </c>
      <c r="E2385" s="9" t="s">
        <v>212</v>
      </c>
      <c r="F2385" s="9" t="s">
        <v>188</v>
      </c>
      <c r="G2385" s="9" t="s">
        <v>213</v>
      </c>
      <c r="H2385" s="9" t="s">
        <v>163</v>
      </c>
      <c r="I2385" s="9" t="s">
        <v>405</v>
      </c>
      <c r="J2385" s="9" t="s">
        <v>4697</v>
      </c>
      <c r="K2385" s="9" t="s">
        <v>239</v>
      </c>
      <c r="L2385" s="9" t="s">
        <v>104</v>
      </c>
      <c r="M2385" s="9" t="s">
        <v>2106</v>
      </c>
      <c r="N2385" s="9" t="s">
        <v>197</v>
      </c>
      <c r="O2385" s="9" t="s">
        <v>176</v>
      </c>
      <c r="P2385" s="9" t="s">
        <v>1159</v>
      </c>
      <c r="Q2385" s="9" t="s">
        <v>219</v>
      </c>
      <c r="R2385" s="9">
        <v>0</v>
      </c>
      <c r="S2385" s="9">
        <v>13</v>
      </c>
      <c r="U2385" s="9" t="s">
        <v>230</v>
      </c>
      <c r="X2385" s="9">
        <f>INDEX(SLA_Policy!$D$2:$D$5,MATCH(F2385,SLA_Policy!$A$2:$A$5,0))</f>
        <v>72</v>
      </c>
      <c r="Y2385" s="9" t="str">
        <f>IF(E2385="Cancelled","Excluded",IF(D2385="",IF((SLA_Policy!$B$8-B2385)*24&gt;X2385,"Open - Breached","Open - On Track"),IF((D2385-B2385)*24&lt;=X2385,"Met","Breached")))</f>
        <v>Met</v>
      </c>
    </row>
    <row r="2386" spans="1:25" x14ac:dyDescent="0.25">
      <c r="A2386" s="9" t="s">
        <v>4981</v>
      </c>
      <c r="B2386" s="23">
        <v>45999.350694444503</v>
      </c>
      <c r="C2386" s="23">
        <v>45999.358333333301</v>
      </c>
      <c r="D2386" s="23">
        <v>46000.497916666704</v>
      </c>
      <c r="E2386" s="9" t="s">
        <v>212</v>
      </c>
      <c r="F2386" s="9" t="s">
        <v>188</v>
      </c>
      <c r="G2386" s="9" t="s">
        <v>236</v>
      </c>
      <c r="H2386" s="9" t="s">
        <v>167</v>
      </c>
      <c r="I2386" s="9" t="s">
        <v>255</v>
      </c>
      <c r="J2386" s="9" t="s">
        <v>1517</v>
      </c>
      <c r="K2386" s="9" t="s">
        <v>303</v>
      </c>
      <c r="L2386" s="9" t="s">
        <v>282</v>
      </c>
      <c r="M2386" s="9" t="s">
        <v>1536</v>
      </c>
      <c r="N2386" s="9" t="s">
        <v>196</v>
      </c>
      <c r="O2386" s="9" t="s">
        <v>176</v>
      </c>
      <c r="P2386" s="9" t="s">
        <v>253</v>
      </c>
      <c r="Q2386" s="9" t="s">
        <v>219</v>
      </c>
      <c r="R2386" s="9">
        <v>0</v>
      </c>
      <c r="S2386" s="9">
        <v>16</v>
      </c>
      <c r="U2386" s="9" t="s">
        <v>242</v>
      </c>
      <c r="X2386" s="9">
        <f>INDEX(SLA_Policy!$D$2:$D$5,MATCH(F2386,SLA_Policy!$A$2:$A$5,0))</f>
        <v>72</v>
      </c>
      <c r="Y2386" s="9" t="str">
        <f>IF(E2386="Cancelled","Excluded",IF(D2386="",IF((SLA_Policy!$B$8-B2386)*24&gt;X2386,"Open - Breached","Open - On Track"),IF((D2386-B2386)*24&lt;=X2386,"Met","Breached")))</f>
        <v>Met</v>
      </c>
    </row>
    <row r="2387" spans="1:25" x14ac:dyDescent="0.25">
      <c r="A2387" s="9" t="s">
        <v>4982</v>
      </c>
      <c r="B2387" s="23">
        <v>45999.3527777778</v>
      </c>
      <c r="C2387" s="23">
        <v>45999.407638888901</v>
      </c>
      <c r="D2387" s="23">
        <v>46000.453472222202</v>
      </c>
      <c r="E2387" s="9" t="s">
        <v>212</v>
      </c>
      <c r="F2387" s="9" t="s">
        <v>189</v>
      </c>
      <c r="G2387" s="9" t="s">
        <v>213</v>
      </c>
      <c r="H2387" s="9" t="s">
        <v>162</v>
      </c>
      <c r="I2387" s="9" t="s">
        <v>393</v>
      </c>
      <c r="J2387" s="9" t="s">
        <v>1326</v>
      </c>
      <c r="K2387" s="9" t="s">
        <v>246</v>
      </c>
      <c r="L2387" s="9" t="s">
        <v>104</v>
      </c>
      <c r="M2387" s="9" t="s">
        <v>1285</v>
      </c>
      <c r="N2387" s="9" t="s">
        <v>197</v>
      </c>
      <c r="O2387" s="9" t="s">
        <v>116</v>
      </c>
      <c r="P2387" s="9" t="s">
        <v>551</v>
      </c>
      <c r="Q2387" s="9" t="s">
        <v>219</v>
      </c>
      <c r="R2387" s="9">
        <v>1</v>
      </c>
      <c r="S2387" s="9">
        <v>26</v>
      </c>
      <c r="U2387" s="9" t="s">
        <v>266</v>
      </c>
      <c r="W2387" s="9">
        <v>4</v>
      </c>
      <c r="X2387" s="9">
        <f>INDEX(SLA_Policy!$D$2:$D$5,MATCH(F2387,SLA_Policy!$A$2:$A$5,0))</f>
        <v>120</v>
      </c>
      <c r="Y2387" s="9" t="str">
        <f>IF(E2387="Cancelled","Excluded",IF(D2387="",IF((SLA_Policy!$B$8-B2387)*24&gt;X2387,"Open - Breached","Open - On Track"),IF((D2387-B2387)*24&lt;=X2387,"Met","Breached")))</f>
        <v>Met</v>
      </c>
    </row>
    <row r="2388" spans="1:25" x14ac:dyDescent="0.25">
      <c r="A2388" s="9" t="s">
        <v>4983</v>
      </c>
      <c r="B2388" s="23">
        <v>45999.354166666701</v>
      </c>
      <c r="C2388" s="23">
        <v>45999.358333333301</v>
      </c>
      <c r="D2388" s="23">
        <v>45999.675000000003</v>
      </c>
      <c r="E2388" s="9" t="s">
        <v>212</v>
      </c>
      <c r="F2388" s="9" t="s">
        <v>188</v>
      </c>
      <c r="G2388" s="9" t="s">
        <v>213</v>
      </c>
      <c r="H2388" s="9" t="s">
        <v>164</v>
      </c>
      <c r="I2388" s="9" t="s">
        <v>339</v>
      </c>
      <c r="J2388" s="9" t="s">
        <v>866</v>
      </c>
      <c r="K2388" s="9" t="s">
        <v>246</v>
      </c>
      <c r="L2388" s="9" t="s">
        <v>351</v>
      </c>
      <c r="M2388" s="9" t="s">
        <v>436</v>
      </c>
      <c r="N2388" s="9" t="s">
        <v>198</v>
      </c>
      <c r="O2388" s="9" t="s">
        <v>116</v>
      </c>
      <c r="P2388" s="9" t="s">
        <v>342</v>
      </c>
      <c r="Q2388" s="9" t="s">
        <v>219</v>
      </c>
      <c r="R2388" s="9">
        <v>0</v>
      </c>
      <c r="S2388" s="9">
        <v>11</v>
      </c>
      <c r="T2388" s="9" t="s">
        <v>343</v>
      </c>
      <c r="U2388" s="9" t="s">
        <v>266</v>
      </c>
      <c r="X2388" s="9">
        <f>INDEX(SLA_Policy!$D$2:$D$5,MATCH(F2388,SLA_Policy!$A$2:$A$5,0))</f>
        <v>72</v>
      </c>
      <c r="Y2388" s="9" t="str">
        <f>IF(E2388="Cancelled","Excluded",IF(D2388="",IF((SLA_Policy!$B$8-B2388)*24&gt;X2388,"Open - Breached","Open - On Track"),IF((D2388-B2388)*24&lt;=X2388,"Met","Breached")))</f>
        <v>Met</v>
      </c>
    </row>
    <row r="2389" spans="1:25" x14ac:dyDescent="0.25">
      <c r="A2389" s="9" t="s">
        <v>4984</v>
      </c>
      <c r="B2389" s="23">
        <v>45999.354166666701</v>
      </c>
      <c r="C2389" s="23">
        <v>45999.375</v>
      </c>
      <c r="D2389" s="23">
        <v>45999.632638888899</v>
      </c>
      <c r="E2389" s="9" t="s">
        <v>212</v>
      </c>
      <c r="F2389" s="9" t="s">
        <v>189</v>
      </c>
      <c r="G2389" s="9" t="s">
        <v>236</v>
      </c>
      <c r="H2389" s="9" t="s">
        <v>162</v>
      </c>
      <c r="I2389" s="9" t="s">
        <v>280</v>
      </c>
      <c r="J2389" s="9" t="s">
        <v>4985</v>
      </c>
      <c r="K2389" s="9" t="s">
        <v>246</v>
      </c>
      <c r="L2389" s="9" t="s">
        <v>293</v>
      </c>
      <c r="M2389" s="9" t="s">
        <v>3403</v>
      </c>
      <c r="N2389" s="9" t="s">
        <v>196</v>
      </c>
      <c r="O2389" s="9" t="s">
        <v>179</v>
      </c>
      <c r="P2389" s="9" t="s">
        <v>264</v>
      </c>
      <c r="Q2389" s="9" t="s">
        <v>219</v>
      </c>
      <c r="R2389" s="9">
        <v>0</v>
      </c>
      <c r="S2389" s="9">
        <v>18</v>
      </c>
      <c r="U2389" s="9" t="s">
        <v>242</v>
      </c>
      <c r="X2389" s="9">
        <f>INDEX(SLA_Policy!$D$2:$D$5,MATCH(F2389,SLA_Policy!$A$2:$A$5,0))</f>
        <v>120</v>
      </c>
      <c r="Y2389" s="9" t="str">
        <f>IF(E2389="Cancelled","Excluded",IF(D2389="",IF((SLA_Policy!$B$8-B2389)*24&gt;X2389,"Open - Breached","Open - On Track"),IF((D2389-B2389)*24&lt;=X2389,"Met","Breached")))</f>
        <v>Met</v>
      </c>
    </row>
    <row r="2390" spans="1:25" x14ac:dyDescent="0.25">
      <c r="A2390" s="9" t="s">
        <v>4986</v>
      </c>
      <c r="B2390" s="23">
        <v>45999.365277777797</v>
      </c>
      <c r="C2390" s="23">
        <v>45999.3930555556</v>
      </c>
      <c r="D2390" s="23">
        <v>46000.6381944444</v>
      </c>
      <c r="E2390" s="9" t="s">
        <v>212</v>
      </c>
      <c r="F2390" s="9" t="s">
        <v>188</v>
      </c>
      <c r="G2390" s="9" t="s">
        <v>213</v>
      </c>
      <c r="H2390" s="9" t="s">
        <v>162</v>
      </c>
      <c r="I2390" s="9" t="s">
        <v>345</v>
      </c>
      <c r="J2390" s="9" t="s">
        <v>1136</v>
      </c>
      <c r="K2390" s="9" t="s">
        <v>246</v>
      </c>
      <c r="L2390" s="9" t="s">
        <v>293</v>
      </c>
      <c r="M2390" s="9" t="s">
        <v>3288</v>
      </c>
      <c r="N2390" s="9" t="s">
        <v>197</v>
      </c>
      <c r="O2390" s="9" t="s">
        <v>116</v>
      </c>
      <c r="P2390" s="9" t="s">
        <v>590</v>
      </c>
      <c r="Q2390" s="9" t="s">
        <v>219</v>
      </c>
      <c r="R2390" s="9">
        <v>2</v>
      </c>
      <c r="S2390" s="9">
        <v>68</v>
      </c>
      <c r="U2390" s="9" t="s">
        <v>140</v>
      </c>
      <c r="V2390" s="9" t="s">
        <v>4815</v>
      </c>
      <c r="X2390" s="9">
        <f>INDEX(SLA_Policy!$D$2:$D$5,MATCH(F2390,SLA_Policy!$A$2:$A$5,0))</f>
        <v>72</v>
      </c>
      <c r="Y2390" s="9" t="str">
        <f>IF(E2390="Cancelled","Excluded",IF(D2390="",IF((SLA_Policy!$B$8-B2390)*24&gt;X2390,"Open - Breached","Open - On Track"),IF((D2390-B2390)*24&lt;=X2390,"Met","Breached")))</f>
        <v>Met</v>
      </c>
    </row>
    <row r="2391" spans="1:25" x14ac:dyDescent="0.25">
      <c r="A2391" s="9" t="s">
        <v>4987</v>
      </c>
      <c r="B2391" s="23">
        <v>45999.368750000001</v>
      </c>
      <c r="C2391" s="23">
        <v>45999.372222222199</v>
      </c>
      <c r="D2391" s="23">
        <v>45999.595138888901</v>
      </c>
      <c r="E2391" s="9" t="s">
        <v>212</v>
      </c>
      <c r="F2391" s="9" t="s">
        <v>188</v>
      </c>
      <c r="G2391" s="9" t="s">
        <v>213</v>
      </c>
      <c r="H2391" s="9" t="s">
        <v>88</v>
      </c>
      <c r="I2391" s="9" t="s">
        <v>92</v>
      </c>
      <c r="J2391" s="9" t="s">
        <v>842</v>
      </c>
      <c r="K2391" s="9" t="s">
        <v>215</v>
      </c>
      <c r="L2391" s="9" t="s">
        <v>293</v>
      </c>
      <c r="M2391" s="9" t="s">
        <v>4988</v>
      </c>
      <c r="N2391" s="9" t="s">
        <v>198</v>
      </c>
      <c r="O2391" s="9" t="s">
        <v>178</v>
      </c>
      <c r="P2391" s="9" t="s">
        <v>272</v>
      </c>
      <c r="Q2391" s="9" t="s">
        <v>219</v>
      </c>
      <c r="R2391" s="9">
        <v>0</v>
      </c>
      <c r="S2391" s="9">
        <v>29</v>
      </c>
      <c r="T2391" s="9" t="s">
        <v>229</v>
      </c>
      <c r="U2391" s="9" t="s">
        <v>266</v>
      </c>
      <c r="X2391" s="9">
        <f>INDEX(SLA_Policy!$D$2:$D$5,MATCH(F2391,SLA_Policy!$A$2:$A$5,0))</f>
        <v>72</v>
      </c>
      <c r="Y2391" s="9" t="str">
        <f>IF(E2391="Cancelled","Excluded",IF(D2391="",IF((SLA_Policy!$B$8-B2391)*24&gt;X2391,"Open - Breached","Open - On Track"),IF((D2391-B2391)*24&lt;=X2391,"Met","Breached")))</f>
        <v>Met</v>
      </c>
    </row>
    <row r="2392" spans="1:25" x14ac:dyDescent="0.25">
      <c r="A2392" s="9" t="s">
        <v>4989</v>
      </c>
      <c r="B2392" s="23">
        <v>45999.372222222199</v>
      </c>
      <c r="C2392" s="23">
        <v>45999.472916666702</v>
      </c>
      <c r="D2392" s="23">
        <v>45999.757638888899</v>
      </c>
      <c r="E2392" s="9" t="s">
        <v>212</v>
      </c>
      <c r="F2392" s="9" t="s">
        <v>189</v>
      </c>
      <c r="G2392" s="9" t="s">
        <v>236</v>
      </c>
      <c r="H2392" s="9" t="s">
        <v>164</v>
      </c>
      <c r="I2392" s="9" t="s">
        <v>421</v>
      </c>
      <c r="J2392" s="9" t="s">
        <v>490</v>
      </c>
      <c r="K2392" s="9" t="s">
        <v>215</v>
      </c>
      <c r="L2392" s="9" t="s">
        <v>307</v>
      </c>
      <c r="M2392" s="9" t="s">
        <v>1319</v>
      </c>
      <c r="N2392" s="9" t="s">
        <v>196</v>
      </c>
      <c r="O2392" s="9" t="s">
        <v>180</v>
      </c>
      <c r="P2392" s="9" t="s">
        <v>278</v>
      </c>
      <c r="Q2392" s="9" t="s">
        <v>219</v>
      </c>
      <c r="R2392" s="9">
        <v>0</v>
      </c>
      <c r="S2392" s="9">
        <v>33</v>
      </c>
      <c r="T2392" s="9" t="s">
        <v>464</v>
      </c>
      <c r="U2392" s="9" t="s">
        <v>242</v>
      </c>
      <c r="W2392" s="9">
        <v>3</v>
      </c>
      <c r="X2392" s="9">
        <f>INDEX(SLA_Policy!$D$2:$D$5,MATCH(F2392,SLA_Policy!$A$2:$A$5,0))</f>
        <v>120</v>
      </c>
      <c r="Y2392" s="9" t="str">
        <f>IF(E2392="Cancelled","Excluded",IF(D2392="",IF((SLA_Policy!$B$8-B2392)*24&gt;X2392,"Open - Breached","Open - On Track"),IF((D2392-B2392)*24&lt;=X2392,"Met","Breached")))</f>
        <v>Met</v>
      </c>
    </row>
    <row r="2393" spans="1:25" x14ac:dyDescent="0.25">
      <c r="A2393" s="9" t="s">
        <v>4990</v>
      </c>
      <c r="B2393" s="23">
        <v>45999.375</v>
      </c>
      <c r="C2393" s="23">
        <v>45999.676388888904</v>
      </c>
      <c r="D2393" s="23">
        <v>46000.729861111096</v>
      </c>
      <c r="E2393" s="9" t="s">
        <v>212</v>
      </c>
      <c r="F2393" s="9" t="s">
        <v>189</v>
      </c>
      <c r="G2393" s="9" t="s">
        <v>236</v>
      </c>
      <c r="H2393" s="9" t="s">
        <v>161</v>
      </c>
      <c r="I2393" s="9" t="s">
        <v>237</v>
      </c>
      <c r="J2393" s="9" t="s">
        <v>4991</v>
      </c>
      <c r="K2393" s="9" t="s">
        <v>246</v>
      </c>
      <c r="L2393" s="9" t="s">
        <v>311</v>
      </c>
      <c r="M2393" s="9" t="s">
        <v>3010</v>
      </c>
      <c r="N2393" s="9" t="s">
        <v>196</v>
      </c>
      <c r="O2393" s="9" t="s">
        <v>179</v>
      </c>
      <c r="P2393" s="9" t="s">
        <v>264</v>
      </c>
      <c r="Q2393" s="9" t="s">
        <v>219</v>
      </c>
      <c r="R2393" s="9">
        <v>0</v>
      </c>
      <c r="S2393" s="9">
        <v>22</v>
      </c>
      <c r="U2393" s="9" t="s">
        <v>242</v>
      </c>
      <c r="X2393" s="9">
        <f>INDEX(SLA_Policy!$D$2:$D$5,MATCH(F2393,SLA_Policy!$A$2:$A$5,0))</f>
        <v>120</v>
      </c>
      <c r="Y2393" s="9" t="str">
        <f>IF(E2393="Cancelled","Excluded",IF(D2393="",IF((SLA_Policy!$B$8-B2393)*24&gt;X2393,"Open - Breached","Open - On Track"),IF((D2393-B2393)*24&lt;=X2393,"Met","Breached")))</f>
        <v>Met</v>
      </c>
    </row>
    <row r="2394" spans="1:25" x14ac:dyDescent="0.25">
      <c r="A2394" s="9" t="s">
        <v>4992</v>
      </c>
      <c r="B2394" s="23">
        <v>45999.377777777801</v>
      </c>
      <c r="C2394" s="23">
        <v>45999.385416666701</v>
      </c>
      <c r="D2394" s="23">
        <v>45999.451388888898</v>
      </c>
      <c r="E2394" s="9" t="s">
        <v>212</v>
      </c>
      <c r="F2394" s="9" t="s">
        <v>188</v>
      </c>
      <c r="G2394" s="9" t="s">
        <v>213</v>
      </c>
      <c r="H2394" s="9" t="s">
        <v>161</v>
      </c>
      <c r="I2394" s="9" t="s">
        <v>389</v>
      </c>
      <c r="J2394" s="9" t="s">
        <v>2468</v>
      </c>
      <c r="K2394" s="9" t="s">
        <v>246</v>
      </c>
      <c r="L2394" s="9" t="s">
        <v>311</v>
      </c>
      <c r="M2394" s="9" t="s">
        <v>4993</v>
      </c>
      <c r="N2394" s="9" t="s">
        <v>199</v>
      </c>
      <c r="O2394" s="9" t="s">
        <v>116</v>
      </c>
      <c r="P2394" s="9" t="s">
        <v>218</v>
      </c>
      <c r="Q2394" s="9" t="s">
        <v>219</v>
      </c>
      <c r="R2394" s="9">
        <v>1</v>
      </c>
      <c r="S2394" s="9">
        <v>11</v>
      </c>
      <c r="U2394" s="9" t="s">
        <v>290</v>
      </c>
      <c r="W2394" s="9">
        <v>3</v>
      </c>
      <c r="X2394" s="9">
        <f>INDEX(SLA_Policy!$D$2:$D$5,MATCH(F2394,SLA_Policy!$A$2:$A$5,0))</f>
        <v>72</v>
      </c>
      <c r="Y2394" s="9" t="str">
        <f>IF(E2394="Cancelled","Excluded",IF(D2394="",IF((SLA_Policy!$B$8-B2394)*24&gt;X2394,"Open - Breached","Open - On Track"),IF((D2394-B2394)*24&lt;=X2394,"Met","Breached")))</f>
        <v>Met</v>
      </c>
    </row>
    <row r="2395" spans="1:25" x14ac:dyDescent="0.25">
      <c r="A2395" s="9" t="s">
        <v>4994</v>
      </c>
      <c r="B2395" s="23">
        <v>45999.381944444503</v>
      </c>
      <c r="C2395" s="23">
        <v>45999.399305555598</v>
      </c>
      <c r="D2395" s="23">
        <v>46009.370833333298</v>
      </c>
      <c r="E2395" s="9" t="s">
        <v>212</v>
      </c>
      <c r="F2395" s="9" t="s">
        <v>188</v>
      </c>
      <c r="G2395" s="9" t="s">
        <v>236</v>
      </c>
      <c r="H2395" s="9" t="s">
        <v>163</v>
      </c>
      <c r="I2395" s="9" t="s">
        <v>315</v>
      </c>
      <c r="J2395" s="9" t="s">
        <v>4995</v>
      </c>
      <c r="K2395" s="9" t="s">
        <v>303</v>
      </c>
      <c r="L2395" s="9" t="s">
        <v>282</v>
      </c>
      <c r="M2395" s="9" t="s">
        <v>1481</v>
      </c>
      <c r="N2395" s="9" t="s">
        <v>196</v>
      </c>
      <c r="O2395" s="9" t="s">
        <v>180</v>
      </c>
      <c r="P2395" s="9" t="s">
        <v>318</v>
      </c>
      <c r="Q2395" s="9" t="s">
        <v>219</v>
      </c>
      <c r="R2395" s="9">
        <v>0</v>
      </c>
      <c r="S2395" s="9">
        <v>153</v>
      </c>
      <c r="T2395" s="9" t="s">
        <v>229</v>
      </c>
      <c r="U2395" s="9" t="s">
        <v>242</v>
      </c>
      <c r="X2395" s="9">
        <f>INDEX(SLA_Policy!$D$2:$D$5,MATCH(F2395,SLA_Policy!$A$2:$A$5,0))</f>
        <v>72</v>
      </c>
      <c r="Y2395" s="9" t="str">
        <f>IF(E2395="Cancelled","Excluded",IF(D2395="",IF((SLA_Policy!$B$8-B2395)*24&gt;X2395,"Open - Breached","Open - On Track"),IF((D2395-B2395)*24&lt;=X2395,"Met","Breached")))</f>
        <v>Breached</v>
      </c>
    </row>
    <row r="2396" spans="1:25" x14ac:dyDescent="0.25">
      <c r="A2396" s="9" t="s">
        <v>4996</v>
      </c>
      <c r="B2396" s="23">
        <v>45999.384722222203</v>
      </c>
      <c r="C2396" s="23">
        <v>45999.390972222202</v>
      </c>
      <c r="D2396" s="23">
        <v>45999.613194444399</v>
      </c>
      <c r="E2396" s="9" t="s">
        <v>212</v>
      </c>
      <c r="F2396" s="9" t="s">
        <v>188</v>
      </c>
      <c r="G2396" s="9" t="s">
        <v>236</v>
      </c>
      <c r="H2396" s="9" t="s">
        <v>163</v>
      </c>
      <c r="I2396" s="9" t="s">
        <v>327</v>
      </c>
      <c r="J2396" s="9" t="s">
        <v>4307</v>
      </c>
      <c r="K2396" s="9" t="s">
        <v>225</v>
      </c>
      <c r="L2396" s="9" t="s">
        <v>216</v>
      </c>
      <c r="M2396" s="9" t="s">
        <v>488</v>
      </c>
      <c r="N2396" s="9" t="s">
        <v>196</v>
      </c>
      <c r="O2396" s="9" t="s">
        <v>176</v>
      </c>
      <c r="P2396" s="9" t="s">
        <v>228</v>
      </c>
      <c r="Q2396" s="9" t="s">
        <v>219</v>
      </c>
      <c r="R2396" s="9">
        <v>0</v>
      </c>
      <c r="S2396" s="9">
        <v>52</v>
      </c>
      <c r="U2396" s="9" t="s">
        <v>242</v>
      </c>
      <c r="W2396" s="9">
        <v>4</v>
      </c>
      <c r="X2396" s="9">
        <f>INDEX(SLA_Policy!$D$2:$D$5,MATCH(F2396,SLA_Policy!$A$2:$A$5,0))</f>
        <v>72</v>
      </c>
      <c r="Y2396" s="9" t="str">
        <f>IF(E2396="Cancelled","Excluded",IF(D2396="",IF((SLA_Policy!$B$8-B2396)*24&gt;X2396,"Open - Breached","Open - On Track"),IF((D2396-B2396)*24&lt;=X2396,"Met","Breached")))</f>
        <v>Met</v>
      </c>
    </row>
    <row r="2397" spans="1:25" x14ac:dyDescent="0.25">
      <c r="A2397" s="9" t="s">
        <v>4997</v>
      </c>
      <c r="B2397" s="23">
        <v>45999.386805555601</v>
      </c>
      <c r="C2397" s="23">
        <v>45999.3881944444</v>
      </c>
      <c r="D2397" s="23">
        <v>45999.416666666701</v>
      </c>
      <c r="E2397" s="9" t="s">
        <v>212</v>
      </c>
      <c r="F2397" s="9" t="s">
        <v>188</v>
      </c>
      <c r="G2397" s="9" t="s">
        <v>213</v>
      </c>
      <c r="H2397" s="9" t="s">
        <v>88</v>
      </c>
      <c r="I2397" s="9" t="s">
        <v>92</v>
      </c>
      <c r="J2397" s="9" t="s">
        <v>4998</v>
      </c>
      <c r="K2397" s="9" t="s">
        <v>215</v>
      </c>
      <c r="L2397" s="9" t="s">
        <v>311</v>
      </c>
      <c r="M2397" s="9" t="s">
        <v>829</v>
      </c>
      <c r="N2397" s="9" t="s">
        <v>198</v>
      </c>
      <c r="O2397" s="9" t="s">
        <v>178</v>
      </c>
      <c r="P2397" s="9" t="s">
        <v>272</v>
      </c>
      <c r="Q2397" s="9" t="s">
        <v>219</v>
      </c>
      <c r="R2397" s="9">
        <v>0</v>
      </c>
      <c r="S2397" s="9">
        <v>33</v>
      </c>
      <c r="T2397" s="9" t="s">
        <v>136</v>
      </c>
      <c r="U2397" s="9" t="s">
        <v>230</v>
      </c>
      <c r="W2397" s="9">
        <v>4</v>
      </c>
      <c r="X2397" s="9">
        <f>INDEX(SLA_Policy!$D$2:$D$5,MATCH(F2397,SLA_Policy!$A$2:$A$5,0))</f>
        <v>72</v>
      </c>
      <c r="Y2397" s="9" t="str">
        <f>IF(E2397="Cancelled","Excluded",IF(D2397="",IF((SLA_Policy!$B$8-B2397)*24&gt;X2397,"Open - Breached","Open - On Track"),IF((D2397-B2397)*24&lt;=X2397,"Met","Breached")))</f>
        <v>Met</v>
      </c>
    </row>
    <row r="2398" spans="1:25" x14ac:dyDescent="0.25">
      <c r="A2398" s="9" t="s">
        <v>4999</v>
      </c>
      <c r="B2398" s="23">
        <v>45999.40625</v>
      </c>
      <c r="C2398" s="23">
        <v>45999.407638888901</v>
      </c>
      <c r="D2398" s="23">
        <v>45999.470138888901</v>
      </c>
      <c r="E2398" s="9" t="s">
        <v>212</v>
      </c>
      <c r="F2398" s="9" t="s">
        <v>187</v>
      </c>
      <c r="G2398" s="9" t="s">
        <v>213</v>
      </c>
      <c r="H2398" s="9" t="s">
        <v>88</v>
      </c>
      <c r="I2398" s="9" t="s">
        <v>486</v>
      </c>
      <c r="J2398" s="9" t="s">
        <v>5000</v>
      </c>
      <c r="K2398" s="9" t="s">
        <v>246</v>
      </c>
      <c r="L2398" s="9" t="s">
        <v>104</v>
      </c>
      <c r="M2398" s="9" t="s">
        <v>467</v>
      </c>
      <c r="N2398" s="9" t="s">
        <v>198</v>
      </c>
      <c r="O2398" s="9" t="s">
        <v>178</v>
      </c>
      <c r="P2398" s="9" t="s">
        <v>272</v>
      </c>
      <c r="Q2398" s="9" t="s">
        <v>273</v>
      </c>
      <c r="R2398" s="9">
        <v>0</v>
      </c>
      <c r="S2398" s="9">
        <v>84</v>
      </c>
      <c r="U2398" s="9" t="s">
        <v>661</v>
      </c>
      <c r="X2398" s="9">
        <f>INDEX(SLA_Policy!$D$2:$D$5,MATCH(F2398,SLA_Policy!$A$2:$A$5,0))</f>
        <v>8</v>
      </c>
      <c r="Y2398" s="9" t="str">
        <f>IF(E2398="Cancelled","Excluded",IF(D2398="",IF((SLA_Policy!$B$8-B2398)*24&gt;X2398,"Open - Breached","Open - On Track"),IF((D2398-B2398)*24&lt;=X2398,"Met","Breached")))</f>
        <v>Met</v>
      </c>
    </row>
    <row r="2399" spans="1:25" x14ac:dyDescent="0.25">
      <c r="A2399" s="9" t="s">
        <v>5001</v>
      </c>
      <c r="B2399" s="23">
        <v>45999.407638888901</v>
      </c>
      <c r="C2399" s="23">
        <v>45999.416666666701</v>
      </c>
      <c r="D2399" s="23">
        <v>46000.320138888899</v>
      </c>
      <c r="E2399" s="9" t="s">
        <v>212</v>
      </c>
      <c r="F2399" s="9" t="s">
        <v>188</v>
      </c>
      <c r="G2399" s="9" t="s">
        <v>213</v>
      </c>
      <c r="H2399" s="9" t="s">
        <v>162</v>
      </c>
      <c r="I2399" s="9" t="s">
        <v>345</v>
      </c>
      <c r="J2399" s="9" t="s">
        <v>5002</v>
      </c>
      <c r="K2399" s="9" t="s">
        <v>246</v>
      </c>
      <c r="L2399" s="9" t="s">
        <v>216</v>
      </c>
      <c r="M2399" s="9" t="s">
        <v>5003</v>
      </c>
      <c r="N2399" s="9" t="s">
        <v>196</v>
      </c>
      <c r="O2399" s="9" t="s">
        <v>116</v>
      </c>
      <c r="P2399" s="9" t="s">
        <v>218</v>
      </c>
      <c r="Q2399" s="9" t="s">
        <v>219</v>
      </c>
      <c r="R2399" s="9">
        <v>0</v>
      </c>
      <c r="S2399" s="9">
        <v>31</v>
      </c>
      <c r="U2399" s="9" t="s">
        <v>140</v>
      </c>
      <c r="V2399" s="9" t="s">
        <v>4815</v>
      </c>
      <c r="W2399" s="9">
        <v>4</v>
      </c>
      <c r="X2399" s="9">
        <f>INDEX(SLA_Policy!$D$2:$D$5,MATCH(F2399,SLA_Policy!$A$2:$A$5,0))</f>
        <v>72</v>
      </c>
      <c r="Y2399" s="9" t="str">
        <f>IF(E2399="Cancelled","Excluded",IF(D2399="",IF((SLA_Policy!$B$8-B2399)*24&gt;X2399,"Open - Breached","Open - On Track"),IF((D2399-B2399)*24&lt;=X2399,"Met","Breached")))</f>
        <v>Met</v>
      </c>
    </row>
    <row r="2400" spans="1:25" x14ac:dyDescent="0.25">
      <c r="A2400" s="9" t="s">
        <v>5004</v>
      </c>
      <c r="B2400" s="23">
        <v>45999.415972222203</v>
      </c>
      <c r="C2400" s="23">
        <v>45999.466666666704</v>
      </c>
      <c r="D2400" s="23">
        <v>45999.574999999997</v>
      </c>
      <c r="E2400" s="9" t="s">
        <v>212</v>
      </c>
      <c r="F2400" s="9" t="s">
        <v>187</v>
      </c>
      <c r="G2400" s="9" t="s">
        <v>213</v>
      </c>
      <c r="H2400" s="9" t="s">
        <v>162</v>
      </c>
      <c r="I2400" s="9" t="s">
        <v>345</v>
      </c>
      <c r="J2400" s="9" t="s">
        <v>3852</v>
      </c>
      <c r="K2400" s="9" t="s">
        <v>246</v>
      </c>
      <c r="L2400" s="9" t="s">
        <v>351</v>
      </c>
      <c r="M2400" s="9" t="s">
        <v>3622</v>
      </c>
      <c r="N2400" s="9" t="s">
        <v>197</v>
      </c>
      <c r="O2400" s="9" t="s">
        <v>116</v>
      </c>
      <c r="P2400" s="9" t="s">
        <v>234</v>
      </c>
      <c r="Q2400" s="9" t="s">
        <v>219</v>
      </c>
      <c r="R2400" s="9">
        <v>0</v>
      </c>
      <c r="S2400" s="9">
        <v>37</v>
      </c>
      <c r="U2400" s="9" t="s">
        <v>140</v>
      </c>
      <c r="V2400" s="9" t="s">
        <v>4815</v>
      </c>
      <c r="X2400" s="9">
        <f>INDEX(SLA_Policy!$D$2:$D$5,MATCH(F2400,SLA_Policy!$A$2:$A$5,0))</f>
        <v>8</v>
      </c>
      <c r="Y2400" s="9" t="str">
        <f>IF(E2400="Cancelled","Excluded",IF(D2400="",IF((SLA_Policy!$B$8-B2400)*24&gt;X2400,"Open - Breached","Open - On Track"),IF((D2400-B2400)*24&lt;=X2400,"Met","Breached")))</f>
        <v>Met</v>
      </c>
    </row>
    <row r="2401" spans="1:25" x14ac:dyDescent="0.25">
      <c r="A2401" s="9" t="s">
        <v>5005</v>
      </c>
      <c r="B2401" s="23">
        <v>45999.418055555601</v>
      </c>
      <c r="C2401" s="23">
        <v>45999.421527777798</v>
      </c>
      <c r="D2401" s="23">
        <v>46001.348611111098</v>
      </c>
      <c r="E2401" s="9" t="s">
        <v>212</v>
      </c>
      <c r="F2401" s="9" t="s">
        <v>188</v>
      </c>
      <c r="G2401" s="9" t="s">
        <v>213</v>
      </c>
      <c r="H2401" s="9" t="s">
        <v>162</v>
      </c>
      <c r="I2401" s="9" t="s">
        <v>345</v>
      </c>
      <c r="J2401" s="9" t="s">
        <v>1151</v>
      </c>
      <c r="K2401" s="9" t="s">
        <v>246</v>
      </c>
      <c r="L2401" s="9" t="s">
        <v>216</v>
      </c>
      <c r="M2401" s="9" t="s">
        <v>1785</v>
      </c>
      <c r="N2401" s="9" t="s">
        <v>198</v>
      </c>
      <c r="O2401" s="9" t="s">
        <v>179</v>
      </c>
      <c r="P2401" s="9" t="s">
        <v>264</v>
      </c>
      <c r="Q2401" s="9" t="s">
        <v>219</v>
      </c>
      <c r="R2401" s="9">
        <v>1</v>
      </c>
      <c r="S2401" s="9">
        <v>54</v>
      </c>
      <c r="U2401" s="9" t="s">
        <v>266</v>
      </c>
      <c r="X2401" s="9">
        <f>INDEX(SLA_Policy!$D$2:$D$5,MATCH(F2401,SLA_Policy!$A$2:$A$5,0))</f>
        <v>72</v>
      </c>
      <c r="Y2401" s="9" t="str">
        <f>IF(E2401="Cancelled","Excluded",IF(D2401="",IF((SLA_Policy!$B$8-B2401)*24&gt;X2401,"Open - Breached","Open - On Track"),IF((D2401-B2401)*24&lt;=X2401,"Met","Breached")))</f>
        <v>Met</v>
      </c>
    </row>
    <row r="2402" spans="1:25" x14ac:dyDescent="0.25">
      <c r="A2402" s="9" t="s">
        <v>5006</v>
      </c>
      <c r="B2402" s="23">
        <v>45999.422222222202</v>
      </c>
      <c r="C2402" s="23">
        <v>45999.462500000001</v>
      </c>
      <c r="D2402" s="23">
        <v>46003.536111111098</v>
      </c>
      <c r="E2402" s="9" t="s">
        <v>212</v>
      </c>
      <c r="F2402" s="9" t="s">
        <v>189</v>
      </c>
      <c r="G2402" s="9" t="s">
        <v>213</v>
      </c>
      <c r="H2402" s="9" t="s">
        <v>162</v>
      </c>
      <c r="I2402" s="9" t="s">
        <v>244</v>
      </c>
      <c r="J2402" s="9" t="s">
        <v>5007</v>
      </c>
      <c r="K2402" s="9" t="s">
        <v>262</v>
      </c>
      <c r="L2402" s="9" t="s">
        <v>226</v>
      </c>
      <c r="M2402" s="9" t="s">
        <v>2074</v>
      </c>
      <c r="N2402" s="9" t="s">
        <v>196</v>
      </c>
      <c r="O2402" s="9" t="s">
        <v>179</v>
      </c>
      <c r="P2402" s="9" t="s">
        <v>264</v>
      </c>
      <c r="Q2402" s="9" t="s">
        <v>219</v>
      </c>
      <c r="R2402" s="9">
        <v>0</v>
      </c>
      <c r="S2402" s="9">
        <v>24</v>
      </c>
      <c r="U2402" s="9" t="s">
        <v>290</v>
      </c>
      <c r="X2402" s="9">
        <f>INDEX(SLA_Policy!$D$2:$D$5,MATCH(F2402,SLA_Policy!$A$2:$A$5,0))</f>
        <v>120</v>
      </c>
      <c r="Y2402" s="9" t="str">
        <f>IF(E2402="Cancelled","Excluded",IF(D2402="",IF((SLA_Policy!$B$8-B2402)*24&gt;X2402,"Open - Breached","Open - On Track"),IF((D2402-B2402)*24&lt;=X2402,"Met","Breached")))</f>
        <v>Met</v>
      </c>
    </row>
    <row r="2403" spans="1:25" x14ac:dyDescent="0.25">
      <c r="A2403" s="9" t="s">
        <v>5008</v>
      </c>
      <c r="B2403" s="23">
        <v>45999.426388888904</v>
      </c>
      <c r="C2403" s="23">
        <v>45999.438888888901</v>
      </c>
      <c r="D2403" s="23">
        <v>45999.591666666704</v>
      </c>
      <c r="E2403" s="9" t="s">
        <v>212</v>
      </c>
      <c r="F2403" s="9" t="s">
        <v>187</v>
      </c>
      <c r="G2403" s="9" t="s">
        <v>213</v>
      </c>
      <c r="H2403" s="9" t="s">
        <v>162</v>
      </c>
      <c r="I2403" s="9" t="s">
        <v>345</v>
      </c>
      <c r="J2403" s="9" t="s">
        <v>2804</v>
      </c>
      <c r="K2403" s="9" t="s">
        <v>215</v>
      </c>
      <c r="L2403" s="9" t="s">
        <v>311</v>
      </c>
      <c r="M2403" s="9" t="s">
        <v>2362</v>
      </c>
      <c r="N2403" s="9" t="s">
        <v>196</v>
      </c>
      <c r="O2403" s="9" t="s">
        <v>179</v>
      </c>
      <c r="P2403" s="9" t="s">
        <v>284</v>
      </c>
      <c r="Q2403" s="9" t="s">
        <v>273</v>
      </c>
      <c r="R2403" s="9">
        <v>0</v>
      </c>
      <c r="S2403" s="9">
        <v>21</v>
      </c>
      <c r="U2403" s="9" t="s">
        <v>140</v>
      </c>
      <c r="V2403" s="9" t="s">
        <v>4815</v>
      </c>
      <c r="X2403" s="9">
        <f>INDEX(SLA_Policy!$D$2:$D$5,MATCH(F2403,SLA_Policy!$A$2:$A$5,0))</f>
        <v>8</v>
      </c>
      <c r="Y2403" s="9" t="str">
        <f>IF(E2403="Cancelled","Excluded",IF(D2403="",IF((SLA_Policy!$B$8-B2403)*24&gt;X2403,"Open - Breached","Open - On Track"),IF((D2403-B2403)*24&lt;=X2403,"Met","Breached")))</f>
        <v>Met</v>
      </c>
    </row>
    <row r="2404" spans="1:25" x14ac:dyDescent="0.25">
      <c r="A2404" s="9" t="s">
        <v>5009</v>
      </c>
      <c r="B2404" s="23">
        <v>45999.436805555597</v>
      </c>
      <c r="C2404" s="23">
        <v>45999.536111111098</v>
      </c>
      <c r="D2404" s="23">
        <v>46003.313194444498</v>
      </c>
      <c r="E2404" s="9" t="s">
        <v>212</v>
      </c>
      <c r="F2404" s="9" t="s">
        <v>189</v>
      </c>
      <c r="G2404" s="9" t="s">
        <v>236</v>
      </c>
      <c r="H2404" s="9" t="s">
        <v>162</v>
      </c>
      <c r="I2404" s="9" t="s">
        <v>280</v>
      </c>
      <c r="J2404" s="9" t="s">
        <v>1551</v>
      </c>
      <c r="K2404" s="9" t="s">
        <v>246</v>
      </c>
      <c r="L2404" s="9" t="s">
        <v>282</v>
      </c>
      <c r="M2404" s="9" t="s">
        <v>1367</v>
      </c>
      <c r="N2404" s="9" t="s">
        <v>196</v>
      </c>
      <c r="O2404" s="9" t="s">
        <v>179</v>
      </c>
      <c r="P2404" s="9" t="s">
        <v>284</v>
      </c>
      <c r="Q2404" s="9" t="s">
        <v>219</v>
      </c>
      <c r="R2404" s="9">
        <v>0</v>
      </c>
      <c r="S2404" s="9">
        <v>14</v>
      </c>
      <c r="U2404" s="9" t="s">
        <v>242</v>
      </c>
      <c r="X2404" s="9">
        <f>INDEX(SLA_Policy!$D$2:$D$5,MATCH(F2404,SLA_Policy!$A$2:$A$5,0))</f>
        <v>120</v>
      </c>
      <c r="Y2404" s="9" t="str">
        <f>IF(E2404="Cancelled","Excluded",IF(D2404="",IF((SLA_Policy!$B$8-B2404)*24&gt;X2404,"Open - Breached","Open - On Track"),IF((D2404-B2404)*24&lt;=X2404,"Met","Breached")))</f>
        <v>Met</v>
      </c>
    </row>
    <row r="2405" spans="1:25" x14ac:dyDescent="0.25">
      <c r="A2405" s="9" t="s">
        <v>5010</v>
      </c>
      <c r="B2405" s="23">
        <v>45999.445138888899</v>
      </c>
      <c r="C2405" s="23">
        <v>45999.456944444399</v>
      </c>
      <c r="D2405" s="23">
        <v>45999.599305555603</v>
      </c>
      <c r="E2405" s="9" t="s">
        <v>212</v>
      </c>
      <c r="F2405" s="9" t="s">
        <v>188</v>
      </c>
      <c r="G2405" s="9" t="s">
        <v>213</v>
      </c>
      <c r="H2405" s="9" t="s">
        <v>161</v>
      </c>
      <c r="I2405" s="9" t="s">
        <v>297</v>
      </c>
      <c r="J2405" s="9" t="s">
        <v>5011</v>
      </c>
      <c r="K2405" s="9" t="s">
        <v>215</v>
      </c>
      <c r="L2405" s="9" t="s">
        <v>282</v>
      </c>
      <c r="M2405" s="9" t="s">
        <v>5012</v>
      </c>
      <c r="N2405" s="9" t="s">
        <v>197</v>
      </c>
      <c r="O2405" s="9" t="s">
        <v>116</v>
      </c>
      <c r="P2405" s="9" t="s">
        <v>295</v>
      </c>
      <c r="Q2405" s="9" t="s">
        <v>219</v>
      </c>
      <c r="R2405" s="9">
        <v>0</v>
      </c>
      <c r="S2405" s="9">
        <v>9</v>
      </c>
      <c r="U2405" s="9" t="s">
        <v>290</v>
      </c>
      <c r="X2405" s="9">
        <f>INDEX(SLA_Policy!$D$2:$D$5,MATCH(F2405,SLA_Policy!$A$2:$A$5,0))</f>
        <v>72</v>
      </c>
      <c r="Y2405" s="9" t="str">
        <f>IF(E2405="Cancelled","Excluded",IF(D2405="",IF((SLA_Policy!$B$8-B2405)*24&gt;X2405,"Open - Breached","Open - On Track"),IF((D2405-B2405)*24&lt;=X2405,"Met","Breached")))</f>
        <v>Met</v>
      </c>
    </row>
    <row r="2406" spans="1:25" x14ac:dyDescent="0.25">
      <c r="A2406" s="9" t="s">
        <v>5013</v>
      </c>
      <c r="B2406" s="23">
        <v>45999.461111111101</v>
      </c>
      <c r="C2406" s="23">
        <v>45999.484027777798</v>
      </c>
      <c r="D2406" s="23">
        <v>46002.329861111102</v>
      </c>
      <c r="E2406" s="9" t="s">
        <v>212</v>
      </c>
      <c r="F2406" s="9" t="s">
        <v>188</v>
      </c>
      <c r="G2406" s="9" t="s">
        <v>213</v>
      </c>
      <c r="H2406" s="9" t="s">
        <v>162</v>
      </c>
      <c r="I2406" s="9" t="s">
        <v>345</v>
      </c>
      <c r="J2406" s="9" t="s">
        <v>1136</v>
      </c>
      <c r="K2406" s="9" t="s">
        <v>215</v>
      </c>
      <c r="L2406" s="9" t="s">
        <v>311</v>
      </c>
      <c r="M2406" s="9" t="s">
        <v>1356</v>
      </c>
      <c r="N2406" s="9" t="s">
        <v>196</v>
      </c>
      <c r="O2406" s="9" t="s">
        <v>179</v>
      </c>
      <c r="P2406" s="9" t="s">
        <v>264</v>
      </c>
      <c r="Q2406" s="9" t="s">
        <v>219</v>
      </c>
      <c r="R2406" s="9">
        <v>0</v>
      </c>
      <c r="S2406" s="9">
        <v>36</v>
      </c>
      <c r="U2406" s="9" t="s">
        <v>140</v>
      </c>
      <c r="V2406" s="9" t="s">
        <v>4815</v>
      </c>
      <c r="X2406" s="9">
        <f>INDEX(SLA_Policy!$D$2:$D$5,MATCH(F2406,SLA_Policy!$A$2:$A$5,0))</f>
        <v>72</v>
      </c>
      <c r="Y2406" s="9" t="str">
        <f>IF(E2406="Cancelled","Excluded",IF(D2406="",IF((SLA_Policy!$B$8-B2406)*24&gt;X2406,"Open - Breached","Open - On Track"),IF((D2406-B2406)*24&lt;=X2406,"Met","Breached")))</f>
        <v>Met</v>
      </c>
    </row>
    <row r="2407" spans="1:25" x14ac:dyDescent="0.25">
      <c r="A2407" s="9" t="s">
        <v>5014</v>
      </c>
      <c r="B2407" s="23">
        <v>45999.461805555598</v>
      </c>
      <c r="C2407" s="23">
        <v>45999.465972222199</v>
      </c>
      <c r="D2407" s="23">
        <v>46000.388888888898</v>
      </c>
      <c r="E2407" s="9" t="s">
        <v>212</v>
      </c>
      <c r="F2407" s="9" t="s">
        <v>189</v>
      </c>
      <c r="G2407" s="9" t="s">
        <v>213</v>
      </c>
      <c r="H2407" s="9" t="s">
        <v>88</v>
      </c>
      <c r="I2407" s="9" t="s">
        <v>268</v>
      </c>
      <c r="J2407" s="9" t="s">
        <v>5015</v>
      </c>
      <c r="K2407" s="9" t="s">
        <v>225</v>
      </c>
      <c r="L2407" s="9" t="s">
        <v>104</v>
      </c>
      <c r="M2407" s="9" t="s">
        <v>5016</v>
      </c>
      <c r="N2407" s="9" t="s">
        <v>198</v>
      </c>
      <c r="O2407" s="9" t="s">
        <v>178</v>
      </c>
      <c r="P2407" s="9" t="s">
        <v>414</v>
      </c>
      <c r="Q2407" s="9" t="s">
        <v>273</v>
      </c>
      <c r="R2407" s="9">
        <v>0</v>
      </c>
      <c r="S2407" s="9">
        <v>15</v>
      </c>
      <c r="T2407" s="9" t="s">
        <v>220</v>
      </c>
      <c r="U2407" s="9" t="s">
        <v>290</v>
      </c>
      <c r="X2407" s="9">
        <f>INDEX(SLA_Policy!$D$2:$D$5,MATCH(F2407,SLA_Policy!$A$2:$A$5,0))</f>
        <v>120</v>
      </c>
      <c r="Y2407" s="9" t="str">
        <f>IF(E2407="Cancelled","Excluded",IF(D2407="",IF((SLA_Policy!$B$8-B2407)*24&gt;X2407,"Open - Breached","Open - On Track"),IF((D2407-B2407)*24&lt;=X2407,"Met","Breached")))</f>
        <v>Met</v>
      </c>
    </row>
    <row r="2408" spans="1:25" x14ac:dyDescent="0.25">
      <c r="A2408" s="9" t="s">
        <v>5017</v>
      </c>
      <c r="B2408" s="23">
        <v>45999.493750000001</v>
      </c>
      <c r="C2408" s="23">
        <v>45999.498611111099</v>
      </c>
      <c r="D2408" s="23">
        <v>45999.588888888902</v>
      </c>
      <c r="E2408" s="9" t="s">
        <v>212</v>
      </c>
      <c r="F2408" s="9" t="s">
        <v>188</v>
      </c>
      <c r="G2408" s="9" t="s">
        <v>213</v>
      </c>
      <c r="H2408" s="9" t="s">
        <v>161</v>
      </c>
      <c r="I2408" s="9" t="s">
        <v>389</v>
      </c>
      <c r="J2408" s="9" t="s">
        <v>786</v>
      </c>
      <c r="K2408" s="9" t="s">
        <v>246</v>
      </c>
      <c r="L2408" s="9" t="s">
        <v>216</v>
      </c>
      <c r="M2408" s="9" t="s">
        <v>2860</v>
      </c>
      <c r="N2408" s="9" t="s">
        <v>199</v>
      </c>
      <c r="O2408" s="9" t="s">
        <v>116</v>
      </c>
      <c r="P2408" s="9" t="s">
        <v>234</v>
      </c>
      <c r="Q2408" s="9" t="s">
        <v>219</v>
      </c>
      <c r="R2408" s="9">
        <v>2</v>
      </c>
      <c r="S2408" s="9">
        <v>10</v>
      </c>
      <c r="U2408" s="9" t="s">
        <v>290</v>
      </c>
      <c r="W2408" s="9">
        <v>3</v>
      </c>
      <c r="X2408" s="9">
        <f>INDEX(SLA_Policy!$D$2:$D$5,MATCH(F2408,SLA_Policy!$A$2:$A$5,0))</f>
        <v>72</v>
      </c>
      <c r="Y2408" s="9" t="str">
        <f>IF(E2408="Cancelled","Excluded",IF(D2408="",IF((SLA_Policy!$B$8-B2408)*24&gt;X2408,"Open - Breached","Open - On Track"),IF((D2408-B2408)*24&lt;=X2408,"Met","Breached")))</f>
        <v>Met</v>
      </c>
    </row>
    <row r="2409" spans="1:25" x14ac:dyDescent="0.25">
      <c r="A2409" s="9" t="s">
        <v>5018</v>
      </c>
      <c r="B2409" s="23">
        <v>45999.507638888899</v>
      </c>
      <c r="C2409" s="23">
        <v>45999.582638888904</v>
      </c>
      <c r="D2409" s="23">
        <v>46002.409027777801</v>
      </c>
      <c r="E2409" s="9" t="s">
        <v>212</v>
      </c>
      <c r="F2409" s="9" t="s">
        <v>188</v>
      </c>
      <c r="G2409" s="9" t="s">
        <v>213</v>
      </c>
      <c r="H2409" s="9" t="s">
        <v>164</v>
      </c>
      <c r="I2409" s="9" t="s">
        <v>339</v>
      </c>
      <c r="J2409" s="9" t="s">
        <v>866</v>
      </c>
      <c r="K2409" s="9" t="s">
        <v>246</v>
      </c>
      <c r="L2409" s="9" t="s">
        <v>226</v>
      </c>
      <c r="M2409" s="9" t="s">
        <v>559</v>
      </c>
      <c r="N2409" s="9" t="s">
        <v>196</v>
      </c>
      <c r="O2409" s="9" t="s">
        <v>180</v>
      </c>
      <c r="P2409" s="9" t="s">
        <v>278</v>
      </c>
      <c r="Q2409" s="9" t="s">
        <v>219</v>
      </c>
      <c r="R2409" s="9">
        <v>1</v>
      </c>
      <c r="S2409" s="9">
        <v>17</v>
      </c>
      <c r="T2409" s="9" t="s">
        <v>343</v>
      </c>
      <c r="U2409" s="9" t="s">
        <v>248</v>
      </c>
      <c r="X2409" s="9">
        <f>INDEX(SLA_Policy!$D$2:$D$5,MATCH(F2409,SLA_Policy!$A$2:$A$5,0))</f>
        <v>72</v>
      </c>
      <c r="Y2409" s="9" t="str">
        <f>IF(E2409="Cancelled","Excluded",IF(D2409="",IF((SLA_Policy!$B$8-B2409)*24&gt;X2409,"Open - Breached","Open - On Track"),IF((D2409-B2409)*24&lt;=X2409,"Met","Breached")))</f>
        <v>Met</v>
      </c>
    </row>
    <row r="2410" spans="1:25" x14ac:dyDescent="0.25">
      <c r="A2410" s="9" t="s">
        <v>5019</v>
      </c>
      <c r="B2410" s="23">
        <v>45999.525694444397</v>
      </c>
      <c r="C2410" s="23">
        <v>45999.577083333301</v>
      </c>
      <c r="D2410" s="23">
        <v>46000.372916666704</v>
      </c>
      <c r="E2410" s="9" t="s">
        <v>212</v>
      </c>
      <c r="F2410" s="9" t="s">
        <v>188</v>
      </c>
      <c r="G2410" s="9" t="s">
        <v>213</v>
      </c>
      <c r="H2410" s="9" t="s">
        <v>88</v>
      </c>
      <c r="I2410" s="9" t="s">
        <v>268</v>
      </c>
      <c r="J2410" s="9" t="s">
        <v>4828</v>
      </c>
      <c r="K2410" s="9" t="s">
        <v>239</v>
      </c>
      <c r="L2410" s="9" t="s">
        <v>216</v>
      </c>
      <c r="M2410" s="9" t="s">
        <v>1403</v>
      </c>
      <c r="N2410" s="9" t="s">
        <v>197</v>
      </c>
      <c r="O2410" s="9" t="s">
        <v>178</v>
      </c>
      <c r="P2410" s="9" t="s">
        <v>272</v>
      </c>
      <c r="Q2410" s="9" t="s">
        <v>219</v>
      </c>
      <c r="R2410" s="9">
        <v>0</v>
      </c>
      <c r="S2410" s="9">
        <v>16</v>
      </c>
      <c r="T2410" s="9" t="s">
        <v>136</v>
      </c>
      <c r="U2410" s="9" t="s">
        <v>266</v>
      </c>
      <c r="X2410" s="9">
        <f>INDEX(SLA_Policy!$D$2:$D$5,MATCH(F2410,SLA_Policy!$A$2:$A$5,0))</f>
        <v>72</v>
      </c>
      <c r="Y2410" s="9" t="str">
        <f>IF(E2410="Cancelled","Excluded",IF(D2410="",IF((SLA_Policy!$B$8-B2410)*24&gt;X2410,"Open - Breached","Open - On Track"),IF((D2410-B2410)*24&lt;=X2410,"Met","Breached")))</f>
        <v>Met</v>
      </c>
    </row>
    <row r="2411" spans="1:25" x14ac:dyDescent="0.25">
      <c r="A2411" s="9" t="s">
        <v>5020</v>
      </c>
      <c r="B2411" s="23">
        <v>45999.531944444498</v>
      </c>
      <c r="C2411" s="23">
        <v>45999.536805555603</v>
      </c>
      <c r="D2411" s="23">
        <v>45999.671527777798</v>
      </c>
      <c r="E2411" s="9" t="s">
        <v>212</v>
      </c>
      <c r="F2411" s="9" t="s">
        <v>187</v>
      </c>
      <c r="G2411" s="9" t="s">
        <v>213</v>
      </c>
      <c r="H2411" s="9" t="s">
        <v>88</v>
      </c>
      <c r="I2411" s="9" t="s">
        <v>92</v>
      </c>
      <c r="J2411" s="9" t="s">
        <v>214</v>
      </c>
      <c r="K2411" s="9" t="s">
        <v>215</v>
      </c>
      <c r="L2411" s="9" t="s">
        <v>270</v>
      </c>
      <c r="M2411" s="9" t="s">
        <v>5021</v>
      </c>
      <c r="N2411" s="9" t="s">
        <v>197</v>
      </c>
      <c r="O2411" s="9" t="s">
        <v>178</v>
      </c>
      <c r="P2411" s="9" t="s">
        <v>360</v>
      </c>
      <c r="Q2411" s="9" t="s">
        <v>273</v>
      </c>
      <c r="R2411" s="9">
        <v>0</v>
      </c>
      <c r="S2411" s="9">
        <v>20</v>
      </c>
      <c r="T2411" s="9" t="s">
        <v>220</v>
      </c>
      <c r="U2411" s="9" t="s">
        <v>266</v>
      </c>
      <c r="X2411" s="9">
        <f>INDEX(SLA_Policy!$D$2:$D$5,MATCH(F2411,SLA_Policy!$A$2:$A$5,0))</f>
        <v>8</v>
      </c>
      <c r="Y2411" s="9" t="str">
        <f>IF(E2411="Cancelled","Excluded",IF(D2411="",IF((SLA_Policy!$B$8-B2411)*24&gt;X2411,"Open - Breached","Open - On Track"),IF((D2411-B2411)*24&lt;=X2411,"Met","Breached")))</f>
        <v>Met</v>
      </c>
    </row>
    <row r="2412" spans="1:25" x14ac:dyDescent="0.25">
      <c r="A2412" s="9" t="s">
        <v>5022</v>
      </c>
      <c r="B2412" s="23">
        <v>45999.538888888899</v>
      </c>
      <c r="C2412" s="23">
        <v>45999.5402777778</v>
      </c>
      <c r="D2412" s="23">
        <v>45999.55</v>
      </c>
      <c r="E2412" s="9" t="s">
        <v>212</v>
      </c>
      <c r="F2412" s="9" t="s">
        <v>188</v>
      </c>
      <c r="G2412" s="9" t="s">
        <v>213</v>
      </c>
      <c r="H2412" s="9" t="s">
        <v>161</v>
      </c>
      <c r="I2412" s="9" t="s">
        <v>389</v>
      </c>
      <c r="J2412" s="9" t="s">
        <v>1243</v>
      </c>
      <c r="K2412" s="9" t="s">
        <v>246</v>
      </c>
      <c r="L2412" s="9" t="s">
        <v>311</v>
      </c>
      <c r="M2412" s="9" t="s">
        <v>832</v>
      </c>
      <c r="N2412" s="9" t="s">
        <v>198</v>
      </c>
      <c r="O2412" s="9" t="s">
        <v>116</v>
      </c>
      <c r="P2412" s="9" t="s">
        <v>218</v>
      </c>
      <c r="Q2412" s="9" t="s">
        <v>219</v>
      </c>
      <c r="R2412" s="9">
        <v>0</v>
      </c>
      <c r="S2412" s="9">
        <v>16</v>
      </c>
      <c r="U2412" s="9" t="s">
        <v>221</v>
      </c>
      <c r="W2412" s="9">
        <v>4</v>
      </c>
      <c r="X2412" s="9">
        <f>INDEX(SLA_Policy!$D$2:$D$5,MATCH(F2412,SLA_Policy!$A$2:$A$5,0))</f>
        <v>72</v>
      </c>
      <c r="Y2412" s="9" t="str">
        <f>IF(E2412="Cancelled","Excluded",IF(D2412="",IF((SLA_Policy!$B$8-B2412)*24&gt;X2412,"Open - Breached","Open - On Track"),IF((D2412-B2412)*24&lt;=X2412,"Met","Breached")))</f>
        <v>Met</v>
      </c>
    </row>
    <row r="2413" spans="1:25" x14ac:dyDescent="0.25">
      <c r="A2413" s="9" t="s">
        <v>5023</v>
      </c>
      <c r="B2413" s="23">
        <v>45999.545833333301</v>
      </c>
      <c r="C2413" s="23">
        <v>45999.582638888904</v>
      </c>
      <c r="D2413" s="23">
        <v>45999.733333333301</v>
      </c>
      <c r="E2413" s="9" t="s">
        <v>212</v>
      </c>
      <c r="F2413" s="9" t="s">
        <v>189</v>
      </c>
      <c r="G2413" s="9" t="s">
        <v>213</v>
      </c>
      <c r="H2413" s="9" t="s">
        <v>161</v>
      </c>
      <c r="I2413" s="9" t="s">
        <v>297</v>
      </c>
      <c r="J2413" s="9" t="s">
        <v>4542</v>
      </c>
      <c r="K2413" s="9" t="s">
        <v>303</v>
      </c>
      <c r="L2413" s="9" t="s">
        <v>293</v>
      </c>
      <c r="M2413" s="9" t="s">
        <v>5024</v>
      </c>
      <c r="N2413" s="9" t="s">
        <v>198</v>
      </c>
      <c r="O2413" s="9" t="s">
        <v>116</v>
      </c>
      <c r="P2413" s="9" t="s">
        <v>218</v>
      </c>
      <c r="Q2413" s="9" t="s">
        <v>219</v>
      </c>
      <c r="R2413" s="9">
        <v>0</v>
      </c>
      <c r="S2413" s="9">
        <v>8</v>
      </c>
      <c r="U2413" s="9" t="s">
        <v>221</v>
      </c>
      <c r="W2413" s="9">
        <v>4</v>
      </c>
      <c r="X2413" s="9">
        <f>INDEX(SLA_Policy!$D$2:$D$5,MATCH(F2413,SLA_Policy!$A$2:$A$5,0))</f>
        <v>120</v>
      </c>
      <c r="Y2413" s="9" t="str">
        <f>IF(E2413="Cancelled","Excluded",IF(D2413="",IF((SLA_Policy!$B$8-B2413)*24&gt;X2413,"Open - Breached","Open - On Track"),IF((D2413-B2413)*24&lt;=X2413,"Met","Breached")))</f>
        <v>Met</v>
      </c>
    </row>
    <row r="2414" spans="1:25" x14ac:dyDescent="0.25">
      <c r="A2414" s="9" t="s">
        <v>5025</v>
      </c>
      <c r="B2414" s="23">
        <v>45999.572916666701</v>
      </c>
      <c r="C2414" s="23">
        <v>45999.573611111096</v>
      </c>
      <c r="D2414" s="23">
        <v>45999.603472222203</v>
      </c>
      <c r="E2414" s="9" t="s">
        <v>212</v>
      </c>
      <c r="F2414" s="9" t="s">
        <v>188</v>
      </c>
      <c r="G2414" s="9" t="s">
        <v>213</v>
      </c>
      <c r="H2414" s="9" t="s">
        <v>161</v>
      </c>
      <c r="I2414" s="9" t="s">
        <v>389</v>
      </c>
      <c r="J2414" s="9" t="s">
        <v>5026</v>
      </c>
      <c r="K2414" s="9" t="s">
        <v>303</v>
      </c>
      <c r="L2414" s="9" t="s">
        <v>371</v>
      </c>
      <c r="M2414" s="9" t="s">
        <v>1570</v>
      </c>
      <c r="N2414" s="9" t="s">
        <v>198</v>
      </c>
      <c r="O2414" s="9" t="s">
        <v>116</v>
      </c>
      <c r="P2414" s="9" t="s">
        <v>574</v>
      </c>
      <c r="Q2414" s="9" t="s">
        <v>219</v>
      </c>
      <c r="R2414" s="9">
        <v>0</v>
      </c>
      <c r="S2414" s="9">
        <v>9</v>
      </c>
      <c r="U2414" s="9" t="s">
        <v>266</v>
      </c>
      <c r="W2414" s="9">
        <v>5</v>
      </c>
      <c r="X2414" s="9">
        <f>INDEX(SLA_Policy!$D$2:$D$5,MATCH(F2414,SLA_Policy!$A$2:$A$5,0))</f>
        <v>72</v>
      </c>
      <c r="Y2414" s="9" t="str">
        <f>IF(E2414="Cancelled","Excluded",IF(D2414="",IF((SLA_Policy!$B$8-B2414)*24&gt;X2414,"Open - Breached","Open - On Track"),IF((D2414-B2414)*24&lt;=X2414,"Met","Breached")))</f>
        <v>Met</v>
      </c>
    </row>
    <row r="2415" spans="1:25" x14ac:dyDescent="0.25">
      <c r="A2415" s="9" t="s">
        <v>5027</v>
      </c>
      <c r="B2415" s="23">
        <v>45999.581250000003</v>
      </c>
      <c r="C2415" s="23">
        <v>45999.629861111098</v>
      </c>
      <c r="D2415" s="23">
        <v>45999.761111111096</v>
      </c>
      <c r="E2415" s="9" t="s">
        <v>212</v>
      </c>
      <c r="F2415" s="9" t="s">
        <v>188</v>
      </c>
      <c r="G2415" s="9" t="s">
        <v>213</v>
      </c>
      <c r="H2415" s="9" t="s">
        <v>88</v>
      </c>
      <c r="I2415" s="9" t="s">
        <v>92</v>
      </c>
      <c r="J2415" s="9" t="s">
        <v>3210</v>
      </c>
      <c r="K2415" s="9" t="s">
        <v>215</v>
      </c>
      <c r="L2415" s="9" t="s">
        <v>311</v>
      </c>
      <c r="M2415" s="9" t="s">
        <v>2362</v>
      </c>
      <c r="N2415" s="9" t="s">
        <v>197</v>
      </c>
      <c r="O2415" s="9" t="s">
        <v>116</v>
      </c>
      <c r="P2415" s="9" t="s">
        <v>295</v>
      </c>
      <c r="Q2415" s="9" t="s">
        <v>219</v>
      </c>
      <c r="R2415" s="9">
        <v>0</v>
      </c>
      <c r="S2415" s="9">
        <v>12</v>
      </c>
      <c r="T2415" s="9" t="s">
        <v>136</v>
      </c>
      <c r="U2415" s="9" t="s">
        <v>290</v>
      </c>
      <c r="X2415" s="9">
        <f>INDEX(SLA_Policy!$D$2:$D$5,MATCH(F2415,SLA_Policy!$A$2:$A$5,0))</f>
        <v>72</v>
      </c>
      <c r="Y2415" s="9" t="str">
        <f>IF(E2415="Cancelled","Excluded",IF(D2415="",IF((SLA_Policy!$B$8-B2415)*24&gt;X2415,"Open - Breached","Open - On Track"),IF((D2415-B2415)*24&lt;=X2415,"Met","Breached")))</f>
        <v>Met</v>
      </c>
    </row>
    <row r="2416" spans="1:25" x14ac:dyDescent="0.25">
      <c r="A2416" s="9" t="s">
        <v>5028</v>
      </c>
      <c r="B2416" s="23">
        <v>45999.6</v>
      </c>
      <c r="C2416" s="23">
        <v>46000.368750000001</v>
      </c>
      <c r="D2416" s="23">
        <v>46000.390972222202</v>
      </c>
      <c r="E2416" s="9" t="s">
        <v>212</v>
      </c>
      <c r="F2416" s="9" t="s">
        <v>189</v>
      </c>
      <c r="G2416" s="9" t="s">
        <v>213</v>
      </c>
      <c r="H2416" s="9" t="s">
        <v>88</v>
      </c>
      <c r="I2416" s="9" t="s">
        <v>268</v>
      </c>
      <c r="J2416" s="9" t="s">
        <v>2188</v>
      </c>
      <c r="K2416" s="9" t="s">
        <v>246</v>
      </c>
      <c r="L2416" s="9" t="s">
        <v>311</v>
      </c>
      <c r="M2416" s="9" t="s">
        <v>797</v>
      </c>
      <c r="N2416" s="9" t="s">
        <v>196</v>
      </c>
      <c r="O2416" s="9" t="s">
        <v>178</v>
      </c>
      <c r="P2416" s="9" t="s">
        <v>272</v>
      </c>
      <c r="Q2416" s="9" t="s">
        <v>219</v>
      </c>
      <c r="R2416" s="9">
        <v>0</v>
      </c>
      <c r="S2416" s="9">
        <v>47</v>
      </c>
      <c r="T2416" s="9" t="s">
        <v>136</v>
      </c>
      <c r="U2416" s="9" t="s">
        <v>661</v>
      </c>
      <c r="X2416" s="9">
        <f>INDEX(SLA_Policy!$D$2:$D$5,MATCH(F2416,SLA_Policy!$A$2:$A$5,0))</f>
        <v>120</v>
      </c>
      <c r="Y2416" s="9" t="str">
        <f>IF(E2416="Cancelled","Excluded",IF(D2416="",IF((SLA_Policy!$B$8-B2416)*24&gt;X2416,"Open - Breached","Open - On Track"),IF((D2416-B2416)*24&lt;=X2416,"Met","Breached")))</f>
        <v>Met</v>
      </c>
    </row>
    <row r="2417" spans="1:25" x14ac:dyDescent="0.25">
      <c r="A2417" s="9" t="s">
        <v>5029</v>
      </c>
      <c r="B2417" s="23">
        <v>45999.601388888899</v>
      </c>
      <c r="C2417" s="23">
        <v>45999.618055555598</v>
      </c>
      <c r="D2417" s="23">
        <v>46000.344444444498</v>
      </c>
      <c r="E2417" s="9" t="s">
        <v>212</v>
      </c>
      <c r="F2417" s="9" t="s">
        <v>189</v>
      </c>
      <c r="G2417" s="9" t="s">
        <v>236</v>
      </c>
      <c r="H2417" s="9" t="s">
        <v>167</v>
      </c>
      <c r="I2417" s="9" t="s">
        <v>255</v>
      </c>
      <c r="J2417" s="9" t="s">
        <v>5030</v>
      </c>
      <c r="K2417" s="9" t="s">
        <v>246</v>
      </c>
      <c r="L2417" s="9" t="s">
        <v>351</v>
      </c>
      <c r="M2417" s="9" t="s">
        <v>2530</v>
      </c>
      <c r="N2417" s="9" t="s">
        <v>196</v>
      </c>
      <c r="O2417" s="9" t="s">
        <v>116</v>
      </c>
      <c r="P2417" s="9" t="s">
        <v>551</v>
      </c>
      <c r="Q2417" s="9" t="s">
        <v>219</v>
      </c>
      <c r="R2417" s="9">
        <v>0</v>
      </c>
      <c r="S2417" s="9">
        <v>28</v>
      </c>
      <c r="U2417" s="9" t="s">
        <v>242</v>
      </c>
      <c r="X2417" s="9">
        <f>INDEX(SLA_Policy!$D$2:$D$5,MATCH(F2417,SLA_Policy!$A$2:$A$5,0))</f>
        <v>120</v>
      </c>
      <c r="Y2417" s="9" t="str">
        <f>IF(E2417="Cancelled","Excluded",IF(D2417="",IF((SLA_Policy!$B$8-B2417)*24&gt;X2417,"Open - Breached","Open - On Track"),IF((D2417-B2417)*24&lt;=X2417,"Met","Breached")))</f>
        <v>Met</v>
      </c>
    </row>
    <row r="2418" spans="1:25" x14ac:dyDescent="0.25">
      <c r="A2418" s="9" t="s">
        <v>5031</v>
      </c>
      <c r="B2418" s="23">
        <v>45999.604166666701</v>
      </c>
      <c r="C2418" s="23">
        <v>45999.6694444444</v>
      </c>
      <c r="D2418" s="23">
        <v>46000.570833333302</v>
      </c>
      <c r="E2418" s="9" t="s">
        <v>212</v>
      </c>
      <c r="F2418" s="9" t="s">
        <v>188</v>
      </c>
      <c r="G2418" s="9" t="s">
        <v>236</v>
      </c>
      <c r="H2418" s="9" t="s">
        <v>167</v>
      </c>
      <c r="I2418" s="9" t="s">
        <v>255</v>
      </c>
      <c r="J2418" s="9" t="s">
        <v>1018</v>
      </c>
      <c r="K2418" s="9" t="s">
        <v>215</v>
      </c>
      <c r="L2418" s="9" t="s">
        <v>104</v>
      </c>
      <c r="M2418" s="9" t="s">
        <v>3144</v>
      </c>
      <c r="N2418" s="9" t="s">
        <v>196</v>
      </c>
      <c r="O2418" s="9" t="s">
        <v>176</v>
      </c>
      <c r="P2418" s="9" t="s">
        <v>330</v>
      </c>
      <c r="Q2418" s="9" t="s">
        <v>219</v>
      </c>
      <c r="R2418" s="9">
        <v>0</v>
      </c>
      <c r="S2418" s="9">
        <v>43</v>
      </c>
      <c r="U2418" s="9" t="s">
        <v>242</v>
      </c>
      <c r="X2418" s="9">
        <f>INDEX(SLA_Policy!$D$2:$D$5,MATCH(F2418,SLA_Policy!$A$2:$A$5,0))</f>
        <v>72</v>
      </c>
      <c r="Y2418" s="9" t="str">
        <f>IF(E2418="Cancelled","Excluded",IF(D2418="",IF((SLA_Policy!$B$8-B2418)*24&gt;X2418,"Open - Breached","Open - On Track"),IF((D2418-B2418)*24&lt;=X2418,"Met","Breached")))</f>
        <v>Met</v>
      </c>
    </row>
    <row r="2419" spans="1:25" x14ac:dyDescent="0.25">
      <c r="A2419" s="9" t="s">
        <v>5032</v>
      </c>
      <c r="B2419" s="23">
        <v>45999.606249999997</v>
      </c>
      <c r="C2419" s="23">
        <v>45999.629861111098</v>
      </c>
      <c r="D2419" s="23">
        <v>46000.333333333299</v>
      </c>
      <c r="E2419" s="9" t="s">
        <v>212</v>
      </c>
      <c r="F2419" s="9" t="s">
        <v>188</v>
      </c>
      <c r="G2419" s="9" t="s">
        <v>213</v>
      </c>
      <c r="H2419" s="9" t="s">
        <v>162</v>
      </c>
      <c r="I2419" s="9" t="s">
        <v>345</v>
      </c>
      <c r="J2419" s="9" t="s">
        <v>3279</v>
      </c>
      <c r="K2419" s="9" t="s">
        <v>303</v>
      </c>
      <c r="L2419" s="9" t="s">
        <v>216</v>
      </c>
      <c r="M2419" s="9" t="s">
        <v>5033</v>
      </c>
      <c r="N2419" s="9" t="s">
        <v>197</v>
      </c>
      <c r="O2419" s="9" t="s">
        <v>116</v>
      </c>
      <c r="P2419" s="9" t="s">
        <v>295</v>
      </c>
      <c r="Q2419" s="9" t="s">
        <v>219</v>
      </c>
      <c r="R2419" s="9">
        <v>0</v>
      </c>
      <c r="S2419" s="9">
        <v>34</v>
      </c>
      <c r="U2419" s="9" t="s">
        <v>140</v>
      </c>
      <c r="V2419" s="9" t="s">
        <v>4815</v>
      </c>
      <c r="W2419" s="9">
        <v>5</v>
      </c>
      <c r="X2419" s="9">
        <f>INDEX(SLA_Policy!$D$2:$D$5,MATCH(F2419,SLA_Policy!$A$2:$A$5,0))</f>
        <v>72</v>
      </c>
      <c r="Y2419" s="9" t="str">
        <f>IF(E2419="Cancelled","Excluded",IF(D2419="",IF((SLA_Policy!$B$8-B2419)*24&gt;X2419,"Open - Breached","Open - On Track"),IF((D2419-B2419)*24&lt;=X2419,"Met","Breached")))</f>
        <v>Met</v>
      </c>
    </row>
    <row r="2420" spans="1:25" x14ac:dyDescent="0.25">
      <c r="A2420" s="9" t="s">
        <v>5034</v>
      </c>
      <c r="B2420" s="23">
        <v>45999.613888888904</v>
      </c>
      <c r="C2420" s="23">
        <v>45999.6472222222</v>
      </c>
      <c r="D2420" s="23">
        <v>46001.334027777797</v>
      </c>
      <c r="E2420" s="9" t="s">
        <v>212</v>
      </c>
      <c r="F2420" s="9" t="s">
        <v>189</v>
      </c>
      <c r="G2420" s="9" t="s">
        <v>213</v>
      </c>
      <c r="H2420" s="9" t="s">
        <v>165</v>
      </c>
      <c r="I2420" s="9" t="s">
        <v>469</v>
      </c>
      <c r="J2420" s="9" t="s">
        <v>837</v>
      </c>
      <c r="K2420" s="9" t="s">
        <v>262</v>
      </c>
      <c r="L2420" s="9" t="s">
        <v>104</v>
      </c>
      <c r="M2420" s="9" t="s">
        <v>2233</v>
      </c>
      <c r="N2420" s="9" t="s">
        <v>196</v>
      </c>
      <c r="O2420" s="9" t="s">
        <v>176</v>
      </c>
      <c r="P2420" s="9" t="s">
        <v>419</v>
      </c>
      <c r="Q2420" s="9" t="s">
        <v>219</v>
      </c>
      <c r="R2420" s="9">
        <v>0</v>
      </c>
      <c r="S2420" s="9">
        <v>8</v>
      </c>
      <c r="U2420" s="9" t="s">
        <v>266</v>
      </c>
      <c r="X2420" s="9">
        <f>INDEX(SLA_Policy!$D$2:$D$5,MATCH(F2420,SLA_Policy!$A$2:$A$5,0))</f>
        <v>120</v>
      </c>
      <c r="Y2420" s="9" t="str">
        <f>IF(E2420="Cancelled","Excluded",IF(D2420="",IF((SLA_Policy!$B$8-B2420)*24&gt;X2420,"Open - Breached","Open - On Track"),IF((D2420-B2420)*24&lt;=X2420,"Met","Breached")))</f>
        <v>Met</v>
      </c>
    </row>
    <row r="2421" spans="1:25" x14ac:dyDescent="0.25">
      <c r="A2421" s="9" t="s">
        <v>5035</v>
      </c>
      <c r="B2421" s="23">
        <v>45999.629166666702</v>
      </c>
      <c r="C2421" s="23">
        <v>45999.641666666699</v>
      </c>
      <c r="D2421" s="23">
        <v>46001.375</v>
      </c>
      <c r="E2421" s="9" t="s">
        <v>212</v>
      </c>
      <c r="F2421" s="9" t="s">
        <v>189</v>
      </c>
      <c r="G2421" s="9" t="s">
        <v>213</v>
      </c>
      <c r="H2421" s="9" t="s">
        <v>163</v>
      </c>
      <c r="I2421" s="9" t="s">
        <v>250</v>
      </c>
      <c r="J2421" s="9" t="s">
        <v>451</v>
      </c>
      <c r="K2421" s="9" t="s">
        <v>246</v>
      </c>
      <c r="L2421" s="9" t="s">
        <v>282</v>
      </c>
      <c r="M2421" s="9" t="s">
        <v>1818</v>
      </c>
      <c r="N2421" s="9" t="s">
        <v>199</v>
      </c>
      <c r="O2421" s="9" t="s">
        <v>176</v>
      </c>
      <c r="P2421" s="9" t="s">
        <v>570</v>
      </c>
      <c r="Q2421" s="9" t="s">
        <v>219</v>
      </c>
      <c r="R2421" s="9">
        <v>0</v>
      </c>
      <c r="S2421" s="9">
        <v>54</v>
      </c>
      <c r="T2421" s="9" t="s">
        <v>136</v>
      </c>
      <c r="U2421" s="9" t="s">
        <v>376</v>
      </c>
      <c r="X2421" s="9">
        <f>INDEX(SLA_Policy!$D$2:$D$5,MATCH(F2421,SLA_Policy!$A$2:$A$5,0))</f>
        <v>120</v>
      </c>
      <c r="Y2421" s="9" t="str">
        <f>IF(E2421="Cancelled","Excluded",IF(D2421="",IF((SLA_Policy!$B$8-B2421)*24&gt;X2421,"Open - Breached","Open - On Track"),IF((D2421-B2421)*24&lt;=X2421,"Met","Breached")))</f>
        <v>Met</v>
      </c>
    </row>
    <row r="2422" spans="1:25" x14ac:dyDescent="0.25">
      <c r="A2422" s="9" t="s">
        <v>5036</v>
      </c>
      <c r="B2422" s="23">
        <v>45999.629861111098</v>
      </c>
      <c r="C2422" s="23">
        <v>45999.7631944444</v>
      </c>
      <c r="D2422" s="23">
        <v>46000.324999999997</v>
      </c>
      <c r="E2422" s="9" t="s">
        <v>212</v>
      </c>
      <c r="F2422" s="9" t="s">
        <v>189</v>
      </c>
      <c r="G2422" s="9" t="s">
        <v>213</v>
      </c>
      <c r="H2422" s="9" t="s">
        <v>163</v>
      </c>
      <c r="I2422" s="9" t="s">
        <v>250</v>
      </c>
      <c r="J2422" s="9" t="s">
        <v>831</v>
      </c>
      <c r="K2422" s="9" t="s">
        <v>246</v>
      </c>
      <c r="L2422" s="9" t="s">
        <v>293</v>
      </c>
      <c r="M2422" s="9" t="s">
        <v>4385</v>
      </c>
      <c r="N2422" s="9" t="s">
        <v>196</v>
      </c>
      <c r="O2422" s="9" t="s">
        <v>176</v>
      </c>
      <c r="P2422" s="9" t="s">
        <v>330</v>
      </c>
      <c r="Q2422" s="9" t="s">
        <v>219</v>
      </c>
      <c r="R2422" s="9">
        <v>0</v>
      </c>
      <c r="S2422" s="9">
        <v>54</v>
      </c>
      <c r="T2422" s="9" t="s">
        <v>136</v>
      </c>
      <c r="U2422" s="9" t="s">
        <v>266</v>
      </c>
      <c r="W2422" s="9">
        <v>4</v>
      </c>
      <c r="X2422" s="9">
        <f>INDEX(SLA_Policy!$D$2:$D$5,MATCH(F2422,SLA_Policy!$A$2:$A$5,0))</f>
        <v>120</v>
      </c>
      <c r="Y2422" s="9" t="str">
        <f>IF(E2422="Cancelled","Excluded",IF(D2422="",IF((SLA_Policy!$B$8-B2422)*24&gt;X2422,"Open - Breached","Open - On Track"),IF((D2422-B2422)*24&lt;=X2422,"Met","Breached")))</f>
        <v>Met</v>
      </c>
    </row>
    <row r="2423" spans="1:25" x14ac:dyDescent="0.25">
      <c r="A2423" s="9" t="s">
        <v>5037</v>
      </c>
      <c r="B2423" s="23">
        <v>45999.636805555601</v>
      </c>
      <c r="C2423" s="23">
        <v>45999.652083333298</v>
      </c>
      <c r="D2423" s="23">
        <v>46002.397916666698</v>
      </c>
      <c r="E2423" s="9" t="s">
        <v>212</v>
      </c>
      <c r="F2423" s="9" t="s">
        <v>188</v>
      </c>
      <c r="G2423" s="9" t="s">
        <v>213</v>
      </c>
      <c r="H2423" s="9" t="s">
        <v>163</v>
      </c>
      <c r="I2423" s="9" t="s">
        <v>405</v>
      </c>
      <c r="J2423" s="9" t="s">
        <v>884</v>
      </c>
      <c r="K2423" s="9" t="s">
        <v>225</v>
      </c>
      <c r="L2423" s="9" t="s">
        <v>395</v>
      </c>
      <c r="M2423" s="9" t="s">
        <v>5038</v>
      </c>
      <c r="N2423" s="9" t="s">
        <v>196</v>
      </c>
      <c r="O2423" s="9" t="s">
        <v>176</v>
      </c>
      <c r="P2423" s="9" t="s">
        <v>503</v>
      </c>
      <c r="Q2423" s="9" t="s">
        <v>219</v>
      </c>
      <c r="R2423" s="9">
        <v>1</v>
      </c>
      <c r="S2423" s="9">
        <v>28</v>
      </c>
      <c r="U2423" s="9" t="s">
        <v>230</v>
      </c>
      <c r="X2423" s="9">
        <f>INDEX(SLA_Policy!$D$2:$D$5,MATCH(F2423,SLA_Policy!$A$2:$A$5,0))</f>
        <v>72</v>
      </c>
      <c r="Y2423" s="9" t="str">
        <f>IF(E2423="Cancelled","Excluded",IF(D2423="",IF((SLA_Policy!$B$8-B2423)*24&gt;X2423,"Open - Breached","Open - On Track"),IF((D2423-B2423)*24&lt;=X2423,"Met","Breached")))</f>
        <v>Met</v>
      </c>
    </row>
    <row r="2424" spans="1:25" x14ac:dyDescent="0.25">
      <c r="A2424" s="9" t="s">
        <v>5039</v>
      </c>
      <c r="B2424" s="23">
        <v>45999.652777777803</v>
      </c>
      <c r="C2424" s="23">
        <v>45999.663194444503</v>
      </c>
      <c r="D2424" s="23">
        <v>46003.6652777778</v>
      </c>
      <c r="E2424" s="9" t="s">
        <v>212</v>
      </c>
      <c r="F2424" s="9" t="s">
        <v>189</v>
      </c>
      <c r="G2424" s="9" t="s">
        <v>213</v>
      </c>
      <c r="H2424" s="9" t="s">
        <v>167</v>
      </c>
      <c r="I2424" s="9" t="s">
        <v>362</v>
      </c>
      <c r="J2424" s="9" t="s">
        <v>3194</v>
      </c>
      <c r="K2424" s="9" t="s">
        <v>239</v>
      </c>
      <c r="L2424" s="9" t="s">
        <v>311</v>
      </c>
      <c r="M2424" s="9" t="s">
        <v>2196</v>
      </c>
      <c r="N2424" s="9" t="s">
        <v>196</v>
      </c>
      <c r="O2424" s="9" t="s">
        <v>180</v>
      </c>
      <c r="P2424" s="9" t="s">
        <v>278</v>
      </c>
      <c r="Q2424" s="9" t="s">
        <v>219</v>
      </c>
      <c r="R2424" s="9">
        <v>0</v>
      </c>
      <c r="S2424" s="9">
        <v>41</v>
      </c>
      <c r="U2424" s="9" t="s">
        <v>248</v>
      </c>
      <c r="X2424" s="9">
        <f>INDEX(SLA_Policy!$D$2:$D$5,MATCH(F2424,SLA_Policy!$A$2:$A$5,0))</f>
        <v>120</v>
      </c>
      <c r="Y2424" s="9" t="str">
        <f>IF(E2424="Cancelled","Excluded",IF(D2424="",IF((SLA_Policy!$B$8-B2424)*24&gt;X2424,"Open - Breached","Open - On Track"),IF((D2424-B2424)*24&lt;=X2424,"Met","Breached")))</f>
        <v>Met</v>
      </c>
    </row>
    <row r="2425" spans="1:25" x14ac:dyDescent="0.25">
      <c r="A2425" s="9" t="s">
        <v>5040</v>
      </c>
      <c r="B2425" s="23">
        <v>45999.668055555601</v>
      </c>
      <c r="C2425" s="23">
        <v>45999.682638888902</v>
      </c>
      <c r="D2425" s="23">
        <v>46000.398611111101</v>
      </c>
      <c r="E2425" s="9" t="s">
        <v>212</v>
      </c>
      <c r="F2425" s="9" t="s">
        <v>188</v>
      </c>
      <c r="G2425" s="9" t="s">
        <v>236</v>
      </c>
      <c r="H2425" s="9" t="s">
        <v>161</v>
      </c>
      <c r="I2425" s="9" t="s">
        <v>482</v>
      </c>
      <c r="J2425" s="9" t="s">
        <v>2068</v>
      </c>
      <c r="K2425" s="9" t="s">
        <v>225</v>
      </c>
      <c r="L2425" s="9" t="s">
        <v>371</v>
      </c>
      <c r="M2425" s="9" t="s">
        <v>4629</v>
      </c>
      <c r="N2425" s="9" t="s">
        <v>196</v>
      </c>
      <c r="O2425" s="9" t="s">
        <v>177</v>
      </c>
      <c r="P2425" s="9" t="s">
        <v>241</v>
      </c>
      <c r="Q2425" s="9" t="s">
        <v>219</v>
      </c>
      <c r="R2425" s="9">
        <v>0</v>
      </c>
      <c r="S2425" s="9">
        <v>22</v>
      </c>
      <c r="U2425" s="9" t="s">
        <v>242</v>
      </c>
      <c r="X2425" s="9">
        <f>INDEX(SLA_Policy!$D$2:$D$5,MATCH(F2425,SLA_Policy!$A$2:$A$5,0))</f>
        <v>72</v>
      </c>
      <c r="Y2425" s="9" t="str">
        <f>IF(E2425="Cancelled","Excluded",IF(D2425="",IF((SLA_Policy!$B$8-B2425)*24&gt;X2425,"Open - Breached","Open - On Track"),IF((D2425-B2425)*24&lt;=X2425,"Met","Breached")))</f>
        <v>Met</v>
      </c>
    </row>
    <row r="2426" spans="1:25" x14ac:dyDescent="0.25">
      <c r="A2426" s="9" t="s">
        <v>5041</v>
      </c>
      <c r="B2426" s="23">
        <v>45999.668749999997</v>
      </c>
      <c r="C2426" s="23">
        <v>45999.783333333296</v>
      </c>
      <c r="D2426" s="23">
        <v>46000.327083333301</v>
      </c>
      <c r="E2426" s="9" t="s">
        <v>212</v>
      </c>
      <c r="F2426" s="9" t="s">
        <v>189</v>
      </c>
      <c r="G2426" s="9" t="s">
        <v>213</v>
      </c>
      <c r="H2426" s="9" t="s">
        <v>167</v>
      </c>
      <c r="I2426" s="9" t="s">
        <v>362</v>
      </c>
      <c r="J2426" s="9" t="s">
        <v>5042</v>
      </c>
      <c r="K2426" s="9" t="s">
        <v>246</v>
      </c>
      <c r="L2426" s="9" t="s">
        <v>293</v>
      </c>
      <c r="M2426" s="9" t="s">
        <v>2857</v>
      </c>
      <c r="N2426" s="9" t="s">
        <v>196</v>
      </c>
      <c r="O2426" s="9" t="s">
        <v>116</v>
      </c>
      <c r="P2426" s="9" t="s">
        <v>218</v>
      </c>
      <c r="Q2426" s="9" t="s">
        <v>219</v>
      </c>
      <c r="R2426" s="9">
        <v>0</v>
      </c>
      <c r="S2426" s="9">
        <v>53</v>
      </c>
      <c r="U2426" s="9" t="s">
        <v>266</v>
      </c>
      <c r="W2426" s="9">
        <v>4</v>
      </c>
      <c r="X2426" s="9">
        <f>INDEX(SLA_Policy!$D$2:$D$5,MATCH(F2426,SLA_Policy!$A$2:$A$5,0))</f>
        <v>120</v>
      </c>
      <c r="Y2426" s="9" t="str">
        <f>IF(E2426="Cancelled","Excluded",IF(D2426="",IF((SLA_Policy!$B$8-B2426)*24&gt;X2426,"Open - Breached","Open - On Track"),IF((D2426-B2426)*24&lt;=X2426,"Met","Breached")))</f>
        <v>Met</v>
      </c>
    </row>
    <row r="2427" spans="1:25" x14ac:dyDescent="0.25">
      <c r="A2427" s="9" t="s">
        <v>5043</v>
      </c>
      <c r="B2427" s="23">
        <v>45999.675000000003</v>
      </c>
      <c r="C2427" s="23">
        <v>46000.320833333302</v>
      </c>
      <c r="D2427" s="23">
        <v>46000.348611111098</v>
      </c>
      <c r="E2427" s="9" t="s">
        <v>212</v>
      </c>
      <c r="F2427" s="9" t="s">
        <v>188</v>
      </c>
      <c r="G2427" s="9" t="s">
        <v>213</v>
      </c>
      <c r="H2427" s="9" t="s">
        <v>164</v>
      </c>
      <c r="I2427" s="9" t="s">
        <v>339</v>
      </c>
      <c r="J2427" s="9" t="s">
        <v>866</v>
      </c>
      <c r="K2427" s="9" t="s">
        <v>246</v>
      </c>
      <c r="L2427" s="9" t="s">
        <v>351</v>
      </c>
      <c r="M2427" s="9" t="s">
        <v>1750</v>
      </c>
      <c r="N2427" s="9" t="s">
        <v>196</v>
      </c>
      <c r="O2427" s="9" t="s">
        <v>116</v>
      </c>
      <c r="P2427" s="9" t="s">
        <v>295</v>
      </c>
      <c r="Q2427" s="9" t="s">
        <v>219</v>
      </c>
      <c r="R2427" s="9">
        <v>0</v>
      </c>
      <c r="S2427" s="9">
        <v>8</v>
      </c>
      <c r="T2427" s="9" t="s">
        <v>464</v>
      </c>
      <c r="U2427" s="9" t="s">
        <v>290</v>
      </c>
      <c r="X2427" s="9">
        <f>INDEX(SLA_Policy!$D$2:$D$5,MATCH(F2427,SLA_Policy!$A$2:$A$5,0))</f>
        <v>72</v>
      </c>
      <c r="Y2427" s="9" t="str">
        <f>IF(E2427="Cancelled","Excluded",IF(D2427="",IF((SLA_Policy!$B$8-B2427)*24&gt;X2427,"Open - Breached","Open - On Track"),IF((D2427-B2427)*24&lt;=X2427,"Met","Breached")))</f>
        <v>Met</v>
      </c>
    </row>
    <row r="2428" spans="1:25" x14ac:dyDescent="0.25">
      <c r="A2428" s="9" t="s">
        <v>5044</v>
      </c>
      <c r="B2428" s="23">
        <v>45999.692361111098</v>
      </c>
      <c r="C2428" s="23">
        <v>45999.715972222199</v>
      </c>
      <c r="D2428" s="23">
        <v>46002.535416666702</v>
      </c>
      <c r="E2428" s="9" t="s">
        <v>212</v>
      </c>
      <c r="F2428" s="9" t="s">
        <v>188</v>
      </c>
      <c r="G2428" s="9" t="s">
        <v>213</v>
      </c>
      <c r="H2428" s="9" t="s">
        <v>167</v>
      </c>
      <c r="I2428" s="9" t="s">
        <v>362</v>
      </c>
      <c r="J2428" s="9" t="s">
        <v>3808</v>
      </c>
      <c r="K2428" s="9" t="s">
        <v>215</v>
      </c>
      <c r="L2428" s="9" t="s">
        <v>351</v>
      </c>
      <c r="M2428" s="9" t="s">
        <v>2661</v>
      </c>
      <c r="N2428" s="9" t="s">
        <v>197</v>
      </c>
      <c r="O2428" s="9" t="s">
        <v>116</v>
      </c>
      <c r="P2428" s="9" t="s">
        <v>234</v>
      </c>
      <c r="Q2428" s="9" t="s">
        <v>219</v>
      </c>
      <c r="R2428" s="9">
        <v>0</v>
      </c>
      <c r="S2428" s="9">
        <v>98</v>
      </c>
      <c r="T2428" s="9" t="s">
        <v>220</v>
      </c>
      <c r="U2428" s="9" t="s">
        <v>376</v>
      </c>
      <c r="W2428" s="9">
        <v>3</v>
      </c>
      <c r="X2428" s="9">
        <f>INDEX(SLA_Policy!$D$2:$D$5,MATCH(F2428,SLA_Policy!$A$2:$A$5,0))</f>
        <v>72</v>
      </c>
      <c r="Y2428" s="9" t="str">
        <f>IF(E2428="Cancelled","Excluded",IF(D2428="",IF((SLA_Policy!$B$8-B2428)*24&gt;X2428,"Open - Breached","Open - On Track"),IF((D2428-B2428)*24&lt;=X2428,"Met","Breached")))</f>
        <v>Met</v>
      </c>
    </row>
    <row r="2429" spans="1:25" x14ac:dyDescent="0.25">
      <c r="A2429" s="9" t="s">
        <v>5045</v>
      </c>
      <c r="B2429" s="23">
        <v>45999.693749999999</v>
      </c>
      <c r="C2429" s="23">
        <v>45999.710416666698</v>
      </c>
      <c r="D2429" s="23">
        <v>46002.35</v>
      </c>
      <c r="E2429" s="9" t="s">
        <v>212</v>
      </c>
      <c r="F2429" s="9" t="s">
        <v>189</v>
      </c>
      <c r="G2429" s="9" t="s">
        <v>213</v>
      </c>
      <c r="H2429" s="9" t="s">
        <v>162</v>
      </c>
      <c r="I2429" s="9" t="s">
        <v>345</v>
      </c>
      <c r="J2429" s="9" t="s">
        <v>5046</v>
      </c>
      <c r="K2429" s="9" t="s">
        <v>303</v>
      </c>
      <c r="L2429" s="9" t="s">
        <v>104</v>
      </c>
      <c r="M2429" s="9" t="s">
        <v>2326</v>
      </c>
      <c r="N2429" s="9" t="s">
        <v>199</v>
      </c>
      <c r="O2429" s="9" t="s">
        <v>179</v>
      </c>
      <c r="P2429" s="9" t="s">
        <v>337</v>
      </c>
      <c r="Q2429" s="9" t="s">
        <v>219</v>
      </c>
      <c r="R2429" s="9">
        <v>0</v>
      </c>
      <c r="S2429" s="9">
        <v>26</v>
      </c>
      <c r="U2429" s="9" t="s">
        <v>140</v>
      </c>
      <c r="V2429" s="9" t="s">
        <v>4815</v>
      </c>
      <c r="W2429" s="9">
        <v>4</v>
      </c>
      <c r="X2429" s="9">
        <f>INDEX(SLA_Policy!$D$2:$D$5,MATCH(F2429,SLA_Policy!$A$2:$A$5,0))</f>
        <v>120</v>
      </c>
      <c r="Y2429" s="9" t="str">
        <f>IF(E2429="Cancelled","Excluded",IF(D2429="",IF((SLA_Policy!$B$8-B2429)*24&gt;X2429,"Open - Breached","Open - On Track"),IF((D2429-B2429)*24&lt;=X2429,"Met","Breached")))</f>
        <v>Met</v>
      </c>
    </row>
    <row r="2430" spans="1:25" x14ac:dyDescent="0.25">
      <c r="A2430" s="9" t="s">
        <v>5047</v>
      </c>
      <c r="B2430" s="23">
        <v>45999.727083333302</v>
      </c>
      <c r="C2430" s="23">
        <v>45999.736111111102</v>
      </c>
      <c r="D2430" s="23">
        <v>46000.313194444498</v>
      </c>
      <c r="E2430" s="9" t="s">
        <v>212</v>
      </c>
      <c r="F2430" s="9" t="s">
        <v>188</v>
      </c>
      <c r="G2430" s="9" t="s">
        <v>213</v>
      </c>
      <c r="H2430" s="9" t="s">
        <v>88</v>
      </c>
      <c r="I2430" s="9" t="s">
        <v>92</v>
      </c>
      <c r="J2430" s="9" t="s">
        <v>1082</v>
      </c>
      <c r="K2430" s="9" t="s">
        <v>215</v>
      </c>
      <c r="L2430" s="9" t="s">
        <v>282</v>
      </c>
      <c r="M2430" s="9" t="s">
        <v>4134</v>
      </c>
      <c r="N2430" s="9" t="s">
        <v>196</v>
      </c>
      <c r="O2430" s="9" t="s">
        <v>178</v>
      </c>
      <c r="P2430" s="9" t="s">
        <v>427</v>
      </c>
      <c r="Q2430" s="9" t="s">
        <v>219</v>
      </c>
      <c r="R2430" s="9">
        <v>0</v>
      </c>
      <c r="S2430" s="9">
        <v>23</v>
      </c>
      <c r="T2430" s="9" t="s">
        <v>136</v>
      </c>
      <c r="U2430" s="9" t="s">
        <v>661</v>
      </c>
      <c r="X2430" s="9">
        <f>INDEX(SLA_Policy!$D$2:$D$5,MATCH(F2430,SLA_Policy!$A$2:$A$5,0))</f>
        <v>72</v>
      </c>
      <c r="Y2430" s="9" t="str">
        <f>IF(E2430="Cancelled","Excluded",IF(D2430="",IF((SLA_Policy!$B$8-B2430)*24&gt;X2430,"Open - Breached","Open - On Track"),IF((D2430-B2430)*24&lt;=X2430,"Met","Breached")))</f>
        <v>Met</v>
      </c>
    </row>
    <row r="2431" spans="1:25" x14ac:dyDescent="0.25">
      <c r="A2431" s="9" t="s">
        <v>5048</v>
      </c>
      <c r="B2431" s="23">
        <v>45999.742361111101</v>
      </c>
      <c r="C2431" s="23">
        <v>45999.764583333301</v>
      </c>
      <c r="D2431" s="23">
        <v>46000.340972222199</v>
      </c>
      <c r="E2431" s="9" t="s">
        <v>212</v>
      </c>
      <c r="F2431" s="9" t="s">
        <v>188</v>
      </c>
      <c r="G2431" s="9" t="s">
        <v>213</v>
      </c>
      <c r="H2431" s="9" t="s">
        <v>162</v>
      </c>
      <c r="I2431" s="9" t="s">
        <v>345</v>
      </c>
      <c r="J2431" s="9" t="s">
        <v>4046</v>
      </c>
      <c r="K2431" s="9" t="s">
        <v>246</v>
      </c>
      <c r="L2431" s="9" t="s">
        <v>226</v>
      </c>
      <c r="M2431" s="9" t="s">
        <v>1384</v>
      </c>
      <c r="N2431" s="9" t="s">
        <v>196</v>
      </c>
      <c r="O2431" s="9" t="s">
        <v>179</v>
      </c>
      <c r="P2431" s="9" t="s">
        <v>284</v>
      </c>
      <c r="Q2431" s="9" t="s">
        <v>273</v>
      </c>
      <c r="R2431" s="9">
        <v>0</v>
      </c>
      <c r="S2431" s="9">
        <v>12</v>
      </c>
      <c r="U2431" s="9" t="s">
        <v>376</v>
      </c>
      <c r="X2431" s="9">
        <f>INDEX(SLA_Policy!$D$2:$D$5,MATCH(F2431,SLA_Policy!$A$2:$A$5,0))</f>
        <v>72</v>
      </c>
      <c r="Y2431" s="9" t="str">
        <f>IF(E2431="Cancelled","Excluded",IF(D2431="",IF((SLA_Policy!$B$8-B2431)*24&gt;X2431,"Open - Breached","Open - On Track"),IF((D2431-B2431)*24&lt;=X2431,"Met","Breached")))</f>
        <v>Met</v>
      </c>
    </row>
    <row r="2432" spans="1:25" x14ac:dyDescent="0.25">
      <c r="A2432" s="9" t="s">
        <v>5049</v>
      </c>
      <c r="B2432" s="23">
        <v>45999.815277777801</v>
      </c>
      <c r="C2432" s="23">
        <v>45999.816666666702</v>
      </c>
      <c r="D2432" s="23">
        <v>46000.067361111098</v>
      </c>
      <c r="E2432" s="9" t="s">
        <v>212</v>
      </c>
      <c r="F2432" s="9" t="s">
        <v>187</v>
      </c>
      <c r="G2432" s="9" t="s">
        <v>236</v>
      </c>
      <c r="H2432" s="9" t="s">
        <v>162</v>
      </c>
      <c r="I2432" s="9" t="s">
        <v>280</v>
      </c>
      <c r="J2432" s="9" t="s">
        <v>3242</v>
      </c>
      <c r="K2432" s="9" t="s">
        <v>246</v>
      </c>
      <c r="L2432" s="9" t="s">
        <v>282</v>
      </c>
      <c r="M2432" s="9" t="s">
        <v>5050</v>
      </c>
      <c r="N2432" s="9" t="s">
        <v>199</v>
      </c>
      <c r="O2432" s="9" t="s">
        <v>179</v>
      </c>
      <c r="P2432" s="9" t="s">
        <v>337</v>
      </c>
      <c r="Q2432" s="9" t="s">
        <v>273</v>
      </c>
      <c r="R2432" s="9">
        <v>0</v>
      </c>
      <c r="S2432" s="9">
        <v>12</v>
      </c>
      <c r="U2432" s="9" t="s">
        <v>242</v>
      </c>
      <c r="W2432" s="9">
        <v>4</v>
      </c>
      <c r="X2432" s="9">
        <f>INDEX(SLA_Policy!$D$2:$D$5,MATCH(F2432,SLA_Policy!$A$2:$A$5,0))</f>
        <v>8</v>
      </c>
      <c r="Y2432" s="9" t="str">
        <f>IF(E2432="Cancelled","Excluded",IF(D2432="",IF((SLA_Policy!$B$8-B2432)*24&gt;X2432,"Open - Breached","Open - On Track"),IF((D2432-B2432)*24&lt;=X2432,"Met","Breached")))</f>
        <v>Met</v>
      </c>
    </row>
    <row r="2433" spans="1:25" x14ac:dyDescent="0.25">
      <c r="A2433" s="9" t="s">
        <v>5051</v>
      </c>
      <c r="B2433" s="23">
        <v>46000.293055555601</v>
      </c>
      <c r="C2433" s="23">
        <v>46000.293749999997</v>
      </c>
      <c r="D2433" s="23">
        <v>46000.406944444498</v>
      </c>
      <c r="E2433" s="9" t="s">
        <v>212</v>
      </c>
      <c r="F2433" s="9" t="s">
        <v>188</v>
      </c>
      <c r="G2433" s="9" t="s">
        <v>213</v>
      </c>
      <c r="H2433" s="9" t="s">
        <v>162</v>
      </c>
      <c r="I2433" s="9" t="s">
        <v>345</v>
      </c>
      <c r="J2433" s="9" t="s">
        <v>2999</v>
      </c>
      <c r="K2433" s="9" t="s">
        <v>225</v>
      </c>
      <c r="L2433" s="9" t="s">
        <v>104</v>
      </c>
      <c r="M2433" s="9" t="s">
        <v>1062</v>
      </c>
      <c r="N2433" s="9" t="s">
        <v>198</v>
      </c>
      <c r="O2433" s="9" t="s">
        <v>179</v>
      </c>
      <c r="P2433" s="9" t="s">
        <v>337</v>
      </c>
      <c r="Q2433" s="9" t="s">
        <v>219</v>
      </c>
      <c r="R2433" s="9">
        <v>0</v>
      </c>
      <c r="S2433" s="9">
        <v>11</v>
      </c>
      <c r="U2433" s="9" t="s">
        <v>290</v>
      </c>
      <c r="X2433" s="9">
        <f>INDEX(SLA_Policy!$D$2:$D$5,MATCH(F2433,SLA_Policy!$A$2:$A$5,0))</f>
        <v>72</v>
      </c>
      <c r="Y2433" s="9" t="str">
        <f>IF(E2433="Cancelled","Excluded",IF(D2433="",IF((SLA_Policy!$B$8-B2433)*24&gt;X2433,"Open - Breached","Open - On Track"),IF((D2433-B2433)*24&lt;=X2433,"Met","Breached")))</f>
        <v>Met</v>
      </c>
    </row>
    <row r="2434" spans="1:25" x14ac:dyDescent="0.25">
      <c r="A2434" s="9" t="s">
        <v>5052</v>
      </c>
      <c r="B2434" s="23">
        <v>46000.306250000001</v>
      </c>
      <c r="C2434" s="23">
        <v>46000.360416666699</v>
      </c>
      <c r="D2434" s="23">
        <v>46001.4777777778</v>
      </c>
      <c r="E2434" s="9" t="s">
        <v>212</v>
      </c>
      <c r="F2434" s="9" t="s">
        <v>188</v>
      </c>
      <c r="G2434" s="9" t="s">
        <v>213</v>
      </c>
      <c r="H2434" s="9" t="s">
        <v>162</v>
      </c>
      <c r="I2434" s="9" t="s">
        <v>345</v>
      </c>
      <c r="J2434" s="9" t="s">
        <v>794</v>
      </c>
      <c r="K2434" s="9" t="s">
        <v>215</v>
      </c>
      <c r="L2434" s="9" t="s">
        <v>282</v>
      </c>
      <c r="M2434" s="9" t="s">
        <v>5053</v>
      </c>
      <c r="N2434" s="9" t="s">
        <v>196</v>
      </c>
      <c r="O2434" s="9" t="s">
        <v>116</v>
      </c>
      <c r="P2434" s="9" t="s">
        <v>234</v>
      </c>
      <c r="Q2434" s="9" t="s">
        <v>219</v>
      </c>
      <c r="R2434" s="9">
        <v>0</v>
      </c>
      <c r="S2434" s="9">
        <v>17</v>
      </c>
      <c r="U2434" s="9" t="s">
        <v>290</v>
      </c>
      <c r="X2434" s="9">
        <f>INDEX(SLA_Policy!$D$2:$D$5,MATCH(F2434,SLA_Policy!$A$2:$A$5,0))</f>
        <v>72</v>
      </c>
      <c r="Y2434" s="9" t="str">
        <f>IF(E2434="Cancelled","Excluded",IF(D2434="",IF((SLA_Policy!$B$8-B2434)*24&gt;X2434,"Open - Breached","Open - On Track"),IF((D2434-B2434)*24&lt;=X2434,"Met","Breached")))</f>
        <v>Met</v>
      </c>
    </row>
    <row r="2435" spans="1:25" x14ac:dyDescent="0.25">
      <c r="A2435" s="9" t="s">
        <v>5054</v>
      </c>
      <c r="B2435" s="23">
        <v>46000.311805555597</v>
      </c>
      <c r="C2435" s="23">
        <v>46000.338194444397</v>
      </c>
      <c r="D2435" s="23">
        <v>46000.415972222203</v>
      </c>
      <c r="E2435" s="9" t="s">
        <v>212</v>
      </c>
      <c r="F2435" s="9" t="s">
        <v>188</v>
      </c>
      <c r="G2435" s="9" t="s">
        <v>213</v>
      </c>
      <c r="H2435" s="9" t="s">
        <v>167</v>
      </c>
      <c r="I2435" s="9" t="s">
        <v>684</v>
      </c>
      <c r="J2435" s="9" t="s">
        <v>4481</v>
      </c>
      <c r="K2435" s="9" t="s">
        <v>246</v>
      </c>
      <c r="L2435" s="9" t="s">
        <v>226</v>
      </c>
      <c r="M2435" s="9" t="s">
        <v>826</v>
      </c>
      <c r="N2435" s="9" t="s">
        <v>196</v>
      </c>
      <c r="O2435" s="9" t="s">
        <v>116</v>
      </c>
      <c r="P2435" s="9" t="s">
        <v>342</v>
      </c>
      <c r="Q2435" s="9" t="s">
        <v>219</v>
      </c>
      <c r="R2435" s="9">
        <v>0</v>
      </c>
      <c r="S2435" s="9">
        <v>5</v>
      </c>
      <c r="U2435" s="9" t="s">
        <v>248</v>
      </c>
      <c r="X2435" s="9">
        <f>INDEX(SLA_Policy!$D$2:$D$5,MATCH(F2435,SLA_Policy!$A$2:$A$5,0))</f>
        <v>72</v>
      </c>
      <c r="Y2435" s="9" t="str">
        <f>IF(E2435="Cancelled","Excluded",IF(D2435="",IF((SLA_Policy!$B$8-B2435)*24&gt;X2435,"Open - Breached","Open - On Track"),IF((D2435-B2435)*24&lt;=X2435,"Met","Breached")))</f>
        <v>Met</v>
      </c>
    </row>
    <row r="2436" spans="1:25" x14ac:dyDescent="0.25">
      <c r="A2436" s="9" t="s">
        <v>5055</v>
      </c>
      <c r="B2436" s="23">
        <v>46000.322916666701</v>
      </c>
      <c r="C2436" s="23">
        <v>46000.327083333301</v>
      </c>
      <c r="D2436" s="23">
        <v>46000.628472222197</v>
      </c>
      <c r="E2436" s="9" t="s">
        <v>212</v>
      </c>
      <c r="F2436" s="9" t="s">
        <v>189</v>
      </c>
      <c r="G2436" s="9" t="s">
        <v>213</v>
      </c>
      <c r="H2436" s="9" t="s">
        <v>163</v>
      </c>
      <c r="I2436" s="9" t="s">
        <v>223</v>
      </c>
      <c r="J2436" s="9" t="s">
        <v>5056</v>
      </c>
      <c r="K2436" s="9" t="s">
        <v>215</v>
      </c>
      <c r="L2436" s="9" t="s">
        <v>371</v>
      </c>
      <c r="M2436" s="9" t="s">
        <v>4189</v>
      </c>
      <c r="N2436" s="9" t="s">
        <v>198</v>
      </c>
      <c r="O2436" s="9" t="s">
        <v>176</v>
      </c>
      <c r="P2436" s="9" t="s">
        <v>1159</v>
      </c>
      <c r="Q2436" s="9" t="s">
        <v>219</v>
      </c>
      <c r="R2436" s="9">
        <v>0</v>
      </c>
      <c r="S2436" s="9">
        <v>51</v>
      </c>
      <c r="T2436" s="9" t="s">
        <v>136</v>
      </c>
      <c r="U2436" s="9" t="s">
        <v>230</v>
      </c>
      <c r="X2436" s="9">
        <f>INDEX(SLA_Policy!$D$2:$D$5,MATCH(F2436,SLA_Policy!$A$2:$A$5,0))</f>
        <v>120</v>
      </c>
      <c r="Y2436" s="9" t="str">
        <f>IF(E2436="Cancelled","Excluded",IF(D2436="",IF((SLA_Policy!$B$8-B2436)*24&gt;X2436,"Open - Breached","Open - On Track"),IF((D2436-B2436)*24&lt;=X2436,"Met","Breached")))</f>
        <v>Met</v>
      </c>
    </row>
    <row r="2437" spans="1:25" x14ac:dyDescent="0.25">
      <c r="A2437" s="9" t="s">
        <v>5057</v>
      </c>
      <c r="B2437" s="23">
        <v>46000.333333333299</v>
      </c>
      <c r="C2437" s="23">
        <v>46000.404861111099</v>
      </c>
      <c r="D2437" s="23">
        <v>46001.381249999999</v>
      </c>
      <c r="E2437" s="9" t="s">
        <v>212</v>
      </c>
      <c r="F2437" s="9" t="s">
        <v>188</v>
      </c>
      <c r="G2437" s="9" t="s">
        <v>213</v>
      </c>
      <c r="H2437" s="9" t="s">
        <v>164</v>
      </c>
      <c r="I2437" s="9" t="s">
        <v>478</v>
      </c>
      <c r="J2437" s="9" t="s">
        <v>1768</v>
      </c>
      <c r="K2437" s="9" t="s">
        <v>303</v>
      </c>
      <c r="L2437" s="9" t="s">
        <v>307</v>
      </c>
      <c r="M2437" s="9" t="s">
        <v>544</v>
      </c>
      <c r="N2437" s="9" t="s">
        <v>196</v>
      </c>
      <c r="O2437" s="9" t="s">
        <v>178</v>
      </c>
      <c r="P2437" s="9" t="s">
        <v>321</v>
      </c>
      <c r="Q2437" s="9" t="s">
        <v>219</v>
      </c>
      <c r="R2437" s="9">
        <v>0</v>
      </c>
      <c r="S2437" s="9">
        <v>15</v>
      </c>
      <c r="T2437" s="9" t="s">
        <v>343</v>
      </c>
      <c r="U2437" s="9" t="s">
        <v>266</v>
      </c>
      <c r="X2437" s="9">
        <f>INDEX(SLA_Policy!$D$2:$D$5,MATCH(F2437,SLA_Policy!$A$2:$A$5,0))</f>
        <v>72</v>
      </c>
      <c r="Y2437" s="9" t="str">
        <f>IF(E2437="Cancelled","Excluded",IF(D2437="",IF((SLA_Policy!$B$8-B2437)*24&gt;X2437,"Open - Breached","Open - On Track"),IF((D2437-B2437)*24&lt;=X2437,"Met","Breached")))</f>
        <v>Met</v>
      </c>
    </row>
    <row r="2438" spans="1:25" x14ac:dyDescent="0.25">
      <c r="A2438" s="9" t="s">
        <v>5058</v>
      </c>
      <c r="B2438" s="23">
        <v>46000.334027777797</v>
      </c>
      <c r="C2438" s="23">
        <v>46000.362500000003</v>
      </c>
      <c r="D2438" s="23">
        <v>46001.370833333298</v>
      </c>
      <c r="E2438" s="9" t="s">
        <v>212</v>
      </c>
      <c r="F2438" s="9" t="s">
        <v>188</v>
      </c>
      <c r="G2438" s="9" t="s">
        <v>236</v>
      </c>
      <c r="H2438" s="9" t="s">
        <v>161</v>
      </c>
      <c r="I2438" s="9" t="s">
        <v>237</v>
      </c>
      <c r="J2438" s="9" t="s">
        <v>4391</v>
      </c>
      <c r="K2438" s="9" t="s">
        <v>246</v>
      </c>
      <c r="L2438" s="9" t="s">
        <v>270</v>
      </c>
      <c r="M2438" s="9" t="s">
        <v>2962</v>
      </c>
      <c r="N2438" s="9" t="s">
        <v>196</v>
      </c>
      <c r="O2438" s="9" t="s">
        <v>177</v>
      </c>
      <c r="P2438" s="9" t="s">
        <v>241</v>
      </c>
      <c r="Q2438" s="9" t="s">
        <v>219</v>
      </c>
      <c r="R2438" s="9">
        <v>0</v>
      </c>
      <c r="S2438" s="9">
        <v>23</v>
      </c>
      <c r="U2438" s="9" t="s">
        <v>242</v>
      </c>
      <c r="W2438" s="9">
        <v>4</v>
      </c>
      <c r="X2438" s="9">
        <f>INDEX(SLA_Policy!$D$2:$D$5,MATCH(F2438,SLA_Policy!$A$2:$A$5,0))</f>
        <v>72</v>
      </c>
      <c r="Y2438" s="9" t="str">
        <f>IF(E2438="Cancelled","Excluded",IF(D2438="",IF((SLA_Policy!$B$8-B2438)*24&gt;X2438,"Open - Breached","Open - On Track"),IF((D2438-B2438)*24&lt;=X2438,"Met","Breached")))</f>
        <v>Met</v>
      </c>
    </row>
    <row r="2439" spans="1:25" x14ac:dyDescent="0.25">
      <c r="A2439" s="9" t="s">
        <v>5059</v>
      </c>
      <c r="B2439" s="23">
        <v>46000.335416666698</v>
      </c>
      <c r="C2439" s="23">
        <v>46000.338888888902</v>
      </c>
      <c r="D2439" s="23">
        <v>46000.350694444503</v>
      </c>
      <c r="E2439" s="9" t="s">
        <v>212</v>
      </c>
      <c r="F2439" s="9" t="s">
        <v>188</v>
      </c>
      <c r="G2439" s="9" t="s">
        <v>213</v>
      </c>
      <c r="H2439" s="9" t="s">
        <v>161</v>
      </c>
      <c r="I2439" s="9" t="s">
        <v>389</v>
      </c>
      <c r="J2439" s="9" t="s">
        <v>786</v>
      </c>
      <c r="K2439" s="9" t="s">
        <v>239</v>
      </c>
      <c r="L2439" s="9" t="s">
        <v>270</v>
      </c>
      <c r="M2439" s="9" t="s">
        <v>4846</v>
      </c>
      <c r="N2439" s="9" t="s">
        <v>198</v>
      </c>
      <c r="O2439" s="9" t="s">
        <v>116</v>
      </c>
      <c r="P2439" s="9" t="s">
        <v>551</v>
      </c>
      <c r="Q2439" s="9" t="s">
        <v>219</v>
      </c>
      <c r="R2439" s="9">
        <v>0</v>
      </c>
      <c r="S2439" s="9">
        <v>5</v>
      </c>
      <c r="U2439" s="9" t="s">
        <v>266</v>
      </c>
      <c r="X2439" s="9">
        <f>INDEX(SLA_Policy!$D$2:$D$5,MATCH(F2439,SLA_Policy!$A$2:$A$5,0))</f>
        <v>72</v>
      </c>
      <c r="Y2439" s="9" t="str">
        <f>IF(E2439="Cancelled","Excluded",IF(D2439="",IF((SLA_Policy!$B$8-B2439)*24&gt;X2439,"Open - Breached","Open - On Track"),IF((D2439-B2439)*24&lt;=X2439,"Met","Breached")))</f>
        <v>Met</v>
      </c>
    </row>
    <row r="2440" spans="1:25" x14ac:dyDescent="0.25">
      <c r="A2440" s="9" t="s">
        <v>5060</v>
      </c>
      <c r="B2440" s="23">
        <v>46000.336805555598</v>
      </c>
      <c r="C2440" s="23">
        <v>46000.404166666704</v>
      </c>
      <c r="E2440" s="9" t="s">
        <v>649</v>
      </c>
      <c r="F2440" s="9" t="s">
        <v>189</v>
      </c>
      <c r="G2440" s="9" t="s">
        <v>236</v>
      </c>
      <c r="H2440" s="9" t="s">
        <v>167</v>
      </c>
      <c r="I2440" s="9" t="s">
        <v>255</v>
      </c>
      <c r="J2440" s="9" t="s">
        <v>543</v>
      </c>
      <c r="K2440" s="9" t="s">
        <v>215</v>
      </c>
      <c r="L2440" s="9" t="s">
        <v>311</v>
      </c>
      <c r="M2440" s="9" t="s">
        <v>1420</v>
      </c>
      <c r="N2440" s="9" t="s">
        <v>196</v>
      </c>
      <c r="O2440" s="9" t="s">
        <v>176</v>
      </c>
      <c r="P2440" s="9" t="s">
        <v>419</v>
      </c>
      <c r="Q2440" s="9" t="s">
        <v>219</v>
      </c>
      <c r="R2440" s="9">
        <v>1</v>
      </c>
      <c r="S2440" s="9">
        <v>5</v>
      </c>
      <c r="X2440" s="9">
        <f>INDEX(SLA_Policy!$D$2:$D$5,MATCH(F2440,SLA_Policy!$A$2:$A$5,0))</f>
        <v>120</v>
      </c>
      <c r="Y2440" s="9" t="str">
        <f>IF(E2440="Cancelled","Excluded",IF(D2440="",IF((SLA_Policy!$B$8-B2440)*24&gt;X2440,"Open - Breached","Open - On Track"),IF((D2440-B2440)*24&lt;=X2440,"Met","Breached")))</f>
        <v>Excluded</v>
      </c>
    </row>
    <row r="2441" spans="1:25" x14ac:dyDescent="0.25">
      <c r="A2441" s="9" t="s">
        <v>5061</v>
      </c>
      <c r="B2441" s="23">
        <v>46000.347916666702</v>
      </c>
      <c r="C2441" s="23">
        <v>46000.352083333302</v>
      </c>
      <c r="D2441" s="23">
        <v>46000.389583333301</v>
      </c>
      <c r="E2441" s="9" t="s">
        <v>212</v>
      </c>
      <c r="F2441" s="9" t="s">
        <v>188</v>
      </c>
      <c r="G2441" s="9" t="s">
        <v>213</v>
      </c>
      <c r="H2441" s="9" t="s">
        <v>161</v>
      </c>
      <c r="I2441" s="9" t="s">
        <v>389</v>
      </c>
      <c r="J2441" s="9" t="s">
        <v>1916</v>
      </c>
      <c r="K2441" s="9" t="s">
        <v>246</v>
      </c>
      <c r="L2441" s="9" t="s">
        <v>371</v>
      </c>
      <c r="M2441" s="9" t="s">
        <v>5062</v>
      </c>
      <c r="N2441" s="9" t="s">
        <v>198</v>
      </c>
      <c r="O2441" s="9" t="s">
        <v>116</v>
      </c>
      <c r="P2441" s="9" t="s">
        <v>218</v>
      </c>
      <c r="Q2441" s="9" t="s">
        <v>219</v>
      </c>
      <c r="R2441" s="9">
        <v>0</v>
      </c>
      <c r="S2441" s="9">
        <v>3</v>
      </c>
      <c r="U2441" s="9" t="s">
        <v>290</v>
      </c>
      <c r="W2441" s="9">
        <v>5</v>
      </c>
      <c r="X2441" s="9">
        <f>INDEX(SLA_Policy!$D$2:$D$5,MATCH(F2441,SLA_Policy!$A$2:$A$5,0))</f>
        <v>72</v>
      </c>
      <c r="Y2441" s="9" t="str">
        <f>IF(E2441="Cancelled","Excluded",IF(D2441="",IF((SLA_Policy!$B$8-B2441)*24&gt;X2441,"Open - Breached","Open - On Track"),IF((D2441-B2441)*24&lt;=X2441,"Met","Breached")))</f>
        <v>Met</v>
      </c>
    </row>
    <row r="2442" spans="1:25" x14ac:dyDescent="0.25">
      <c r="A2442" s="9" t="s">
        <v>5063</v>
      </c>
      <c r="B2442" s="23">
        <v>46000.348611111098</v>
      </c>
      <c r="C2442" s="23">
        <v>46000.423611111102</v>
      </c>
      <c r="D2442" s="23">
        <v>46001.324305555601</v>
      </c>
      <c r="E2442" s="9" t="s">
        <v>212</v>
      </c>
      <c r="F2442" s="9" t="s">
        <v>188</v>
      </c>
      <c r="G2442" s="9" t="s">
        <v>213</v>
      </c>
      <c r="H2442" s="9" t="s">
        <v>162</v>
      </c>
      <c r="I2442" s="9" t="s">
        <v>244</v>
      </c>
      <c r="J2442" s="9" t="s">
        <v>370</v>
      </c>
      <c r="K2442" s="9" t="s">
        <v>246</v>
      </c>
      <c r="L2442" s="9" t="s">
        <v>270</v>
      </c>
      <c r="M2442" s="9" t="s">
        <v>3722</v>
      </c>
      <c r="N2442" s="9" t="s">
        <v>196</v>
      </c>
      <c r="O2442" s="9" t="s">
        <v>179</v>
      </c>
      <c r="P2442" s="9" t="s">
        <v>337</v>
      </c>
      <c r="Q2442" s="9" t="s">
        <v>219</v>
      </c>
      <c r="R2442" s="9">
        <v>0</v>
      </c>
      <c r="S2442" s="9">
        <v>39</v>
      </c>
      <c r="U2442" s="9" t="s">
        <v>248</v>
      </c>
      <c r="W2442" s="9">
        <v>4</v>
      </c>
      <c r="X2442" s="9">
        <f>INDEX(SLA_Policy!$D$2:$D$5,MATCH(F2442,SLA_Policy!$A$2:$A$5,0))</f>
        <v>72</v>
      </c>
      <c r="Y2442" s="9" t="str">
        <f>IF(E2442="Cancelled","Excluded",IF(D2442="",IF((SLA_Policy!$B$8-B2442)*24&gt;X2442,"Open - Breached","Open - On Track"),IF((D2442-B2442)*24&lt;=X2442,"Met","Breached")))</f>
        <v>Met</v>
      </c>
    </row>
    <row r="2443" spans="1:25" x14ac:dyDescent="0.25">
      <c r="A2443" s="9" t="s">
        <v>5064</v>
      </c>
      <c r="B2443" s="23">
        <v>46000.362500000003</v>
      </c>
      <c r="C2443" s="23">
        <v>46000.397916666698</v>
      </c>
      <c r="D2443" s="23">
        <v>46009.3569444444</v>
      </c>
      <c r="E2443" s="9" t="s">
        <v>212</v>
      </c>
      <c r="F2443" s="9" t="s">
        <v>188</v>
      </c>
      <c r="G2443" s="9" t="s">
        <v>236</v>
      </c>
      <c r="H2443" s="9" t="s">
        <v>163</v>
      </c>
      <c r="I2443" s="9" t="s">
        <v>315</v>
      </c>
      <c r="J2443" s="9" t="s">
        <v>711</v>
      </c>
      <c r="K2443" s="9" t="s">
        <v>246</v>
      </c>
      <c r="L2443" s="9" t="s">
        <v>216</v>
      </c>
      <c r="M2443" s="9" t="s">
        <v>4123</v>
      </c>
      <c r="N2443" s="9" t="s">
        <v>196</v>
      </c>
      <c r="O2443" s="9" t="s">
        <v>180</v>
      </c>
      <c r="P2443" s="9" t="s">
        <v>368</v>
      </c>
      <c r="Q2443" s="9" t="s">
        <v>219</v>
      </c>
      <c r="R2443" s="9">
        <v>0</v>
      </c>
      <c r="S2443" s="9">
        <v>74</v>
      </c>
      <c r="T2443" s="9" t="s">
        <v>322</v>
      </c>
      <c r="U2443" s="9" t="s">
        <v>242</v>
      </c>
      <c r="W2443" s="9">
        <v>4</v>
      </c>
      <c r="X2443" s="9">
        <f>INDEX(SLA_Policy!$D$2:$D$5,MATCH(F2443,SLA_Policy!$A$2:$A$5,0))</f>
        <v>72</v>
      </c>
      <c r="Y2443" s="9" t="str">
        <f>IF(E2443="Cancelled","Excluded",IF(D2443="",IF((SLA_Policy!$B$8-B2443)*24&gt;X2443,"Open - Breached","Open - On Track"),IF((D2443-B2443)*24&lt;=X2443,"Met","Breached")))</f>
        <v>Breached</v>
      </c>
    </row>
    <row r="2444" spans="1:25" x14ac:dyDescent="0.25">
      <c r="A2444" s="9" t="s">
        <v>5065</v>
      </c>
      <c r="B2444" s="23">
        <v>46000.372916666704</v>
      </c>
      <c r="C2444" s="23">
        <v>46000.377083333296</v>
      </c>
      <c r="D2444" s="23">
        <v>46000.619444444397</v>
      </c>
      <c r="E2444" s="9" t="s">
        <v>212</v>
      </c>
      <c r="F2444" s="9" t="s">
        <v>188</v>
      </c>
      <c r="G2444" s="9" t="s">
        <v>213</v>
      </c>
      <c r="H2444" s="9" t="s">
        <v>88</v>
      </c>
      <c r="I2444" s="9" t="s">
        <v>92</v>
      </c>
      <c r="J2444" s="9" t="s">
        <v>834</v>
      </c>
      <c r="K2444" s="9" t="s">
        <v>246</v>
      </c>
      <c r="L2444" s="9" t="s">
        <v>104</v>
      </c>
      <c r="M2444" s="9" t="s">
        <v>1478</v>
      </c>
      <c r="N2444" s="9" t="s">
        <v>198</v>
      </c>
      <c r="O2444" s="9" t="s">
        <v>178</v>
      </c>
      <c r="P2444" s="9" t="s">
        <v>321</v>
      </c>
      <c r="Q2444" s="9" t="s">
        <v>219</v>
      </c>
      <c r="R2444" s="9">
        <v>0</v>
      </c>
      <c r="S2444" s="9">
        <v>26</v>
      </c>
      <c r="T2444" s="9" t="s">
        <v>220</v>
      </c>
      <c r="U2444" s="9" t="s">
        <v>266</v>
      </c>
      <c r="X2444" s="9">
        <f>INDEX(SLA_Policy!$D$2:$D$5,MATCH(F2444,SLA_Policy!$A$2:$A$5,0))</f>
        <v>72</v>
      </c>
      <c r="Y2444" s="9" t="str">
        <f>IF(E2444="Cancelled","Excluded",IF(D2444="",IF((SLA_Policy!$B$8-B2444)*24&gt;X2444,"Open - Breached","Open - On Track"),IF((D2444-B2444)*24&lt;=X2444,"Met","Breached")))</f>
        <v>Met</v>
      </c>
    </row>
    <row r="2445" spans="1:25" x14ac:dyDescent="0.25">
      <c r="A2445" s="9" t="s">
        <v>5066</v>
      </c>
      <c r="B2445" s="23">
        <v>46000.373611111099</v>
      </c>
      <c r="C2445" s="23">
        <v>46000.379861111098</v>
      </c>
      <c r="D2445" s="23">
        <v>46000.442361111098</v>
      </c>
      <c r="E2445" s="9" t="s">
        <v>212</v>
      </c>
      <c r="F2445" s="9" t="s">
        <v>188</v>
      </c>
      <c r="G2445" s="9" t="s">
        <v>213</v>
      </c>
      <c r="H2445" s="9" t="s">
        <v>88</v>
      </c>
      <c r="I2445" s="9" t="s">
        <v>268</v>
      </c>
      <c r="J2445" s="9" t="s">
        <v>5067</v>
      </c>
      <c r="K2445" s="9" t="s">
        <v>246</v>
      </c>
      <c r="L2445" s="9" t="s">
        <v>351</v>
      </c>
      <c r="M2445" s="9" t="s">
        <v>4962</v>
      </c>
      <c r="N2445" s="9" t="s">
        <v>196</v>
      </c>
      <c r="O2445" s="9" t="s">
        <v>176</v>
      </c>
      <c r="P2445" s="9" t="s">
        <v>253</v>
      </c>
      <c r="Q2445" s="9" t="s">
        <v>219</v>
      </c>
      <c r="R2445" s="9">
        <v>0</v>
      </c>
      <c r="S2445" s="9">
        <v>27</v>
      </c>
      <c r="T2445" s="9" t="s">
        <v>136</v>
      </c>
      <c r="U2445" s="9" t="s">
        <v>266</v>
      </c>
      <c r="X2445" s="9">
        <f>INDEX(SLA_Policy!$D$2:$D$5,MATCH(F2445,SLA_Policy!$A$2:$A$5,0))</f>
        <v>72</v>
      </c>
      <c r="Y2445" s="9" t="str">
        <f>IF(E2445="Cancelled","Excluded",IF(D2445="",IF((SLA_Policy!$B$8-B2445)*24&gt;X2445,"Open - Breached","Open - On Track"),IF((D2445-B2445)*24&lt;=X2445,"Met","Breached")))</f>
        <v>Met</v>
      </c>
    </row>
    <row r="2446" spans="1:25" x14ac:dyDescent="0.25">
      <c r="A2446" s="9" t="s">
        <v>5068</v>
      </c>
      <c r="B2446" s="23">
        <v>46000.379861111098</v>
      </c>
      <c r="C2446" s="23">
        <v>46000.381944444503</v>
      </c>
      <c r="D2446" s="23">
        <v>46000.477083333302</v>
      </c>
      <c r="E2446" s="9" t="s">
        <v>212</v>
      </c>
      <c r="F2446" s="9" t="s">
        <v>187</v>
      </c>
      <c r="G2446" s="9" t="s">
        <v>213</v>
      </c>
      <c r="H2446" s="9" t="s">
        <v>162</v>
      </c>
      <c r="I2446" s="9" t="s">
        <v>345</v>
      </c>
      <c r="J2446" s="9" t="s">
        <v>5069</v>
      </c>
      <c r="K2446" s="9" t="s">
        <v>215</v>
      </c>
      <c r="L2446" s="9" t="s">
        <v>216</v>
      </c>
      <c r="M2446" s="9" t="s">
        <v>2089</v>
      </c>
      <c r="N2446" s="9" t="s">
        <v>196</v>
      </c>
      <c r="O2446" s="9" t="s">
        <v>116</v>
      </c>
      <c r="P2446" s="9" t="s">
        <v>551</v>
      </c>
      <c r="Q2446" s="9" t="s">
        <v>219</v>
      </c>
      <c r="R2446" s="9">
        <v>0</v>
      </c>
      <c r="S2446" s="9">
        <v>11</v>
      </c>
      <c r="U2446" s="9" t="s">
        <v>290</v>
      </c>
      <c r="X2446" s="9">
        <f>INDEX(SLA_Policy!$D$2:$D$5,MATCH(F2446,SLA_Policy!$A$2:$A$5,0))</f>
        <v>8</v>
      </c>
      <c r="Y2446" s="9" t="str">
        <f>IF(E2446="Cancelled","Excluded",IF(D2446="",IF((SLA_Policy!$B$8-B2446)*24&gt;X2446,"Open - Breached","Open - On Track"),IF((D2446-B2446)*24&lt;=X2446,"Met","Breached")))</f>
        <v>Met</v>
      </c>
    </row>
    <row r="2447" spans="1:25" x14ac:dyDescent="0.25">
      <c r="A2447" s="9" t="s">
        <v>5070</v>
      </c>
      <c r="B2447" s="23">
        <v>46000.383333333302</v>
      </c>
      <c r="C2447" s="23">
        <v>46000.385416666701</v>
      </c>
      <c r="D2447" s="23">
        <v>46000.458333333299</v>
      </c>
      <c r="E2447" s="9" t="s">
        <v>212</v>
      </c>
      <c r="F2447" s="9" t="s">
        <v>187</v>
      </c>
      <c r="G2447" s="9" t="s">
        <v>236</v>
      </c>
      <c r="H2447" s="9" t="s">
        <v>161</v>
      </c>
      <c r="I2447" s="9" t="s">
        <v>237</v>
      </c>
      <c r="J2447" s="9" t="s">
        <v>1533</v>
      </c>
      <c r="K2447" s="9" t="s">
        <v>246</v>
      </c>
      <c r="L2447" s="9" t="s">
        <v>270</v>
      </c>
      <c r="M2447" s="9" t="s">
        <v>1032</v>
      </c>
      <c r="N2447" s="9" t="s">
        <v>199</v>
      </c>
      <c r="O2447" s="9" t="s">
        <v>177</v>
      </c>
      <c r="P2447" s="9" t="s">
        <v>241</v>
      </c>
      <c r="Q2447" s="9" t="s">
        <v>273</v>
      </c>
      <c r="R2447" s="9">
        <v>0</v>
      </c>
      <c r="S2447" s="9">
        <v>20</v>
      </c>
      <c r="U2447" s="9" t="s">
        <v>242</v>
      </c>
      <c r="X2447" s="9">
        <f>INDEX(SLA_Policy!$D$2:$D$5,MATCH(F2447,SLA_Policy!$A$2:$A$5,0))</f>
        <v>8</v>
      </c>
      <c r="Y2447" s="9" t="str">
        <f>IF(E2447="Cancelled","Excluded",IF(D2447="",IF((SLA_Policy!$B$8-B2447)*24&gt;X2447,"Open - Breached","Open - On Track"),IF((D2447-B2447)*24&lt;=X2447,"Met","Breached")))</f>
        <v>Met</v>
      </c>
    </row>
    <row r="2448" spans="1:25" x14ac:dyDescent="0.25">
      <c r="A2448" s="9" t="s">
        <v>5071</v>
      </c>
      <c r="B2448" s="23">
        <v>46000.386805555601</v>
      </c>
      <c r="C2448" s="23">
        <v>46000.452083333301</v>
      </c>
      <c r="D2448" s="23">
        <v>46000.478472222203</v>
      </c>
      <c r="E2448" s="9" t="s">
        <v>212</v>
      </c>
      <c r="F2448" s="9" t="s">
        <v>189</v>
      </c>
      <c r="G2448" s="9" t="s">
        <v>213</v>
      </c>
      <c r="H2448" s="9" t="s">
        <v>162</v>
      </c>
      <c r="I2448" s="9" t="s">
        <v>416</v>
      </c>
      <c r="J2448" s="9" t="s">
        <v>5072</v>
      </c>
      <c r="K2448" s="9" t="s">
        <v>246</v>
      </c>
      <c r="L2448" s="9" t="s">
        <v>311</v>
      </c>
      <c r="M2448" s="9" t="s">
        <v>1281</v>
      </c>
      <c r="N2448" s="9" t="s">
        <v>196</v>
      </c>
      <c r="O2448" s="9" t="s">
        <v>179</v>
      </c>
      <c r="P2448" s="9" t="s">
        <v>337</v>
      </c>
      <c r="Q2448" s="9" t="s">
        <v>219</v>
      </c>
      <c r="R2448" s="9">
        <v>0</v>
      </c>
      <c r="S2448" s="9">
        <v>7</v>
      </c>
      <c r="U2448" s="9" t="s">
        <v>266</v>
      </c>
      <c r="X2448" s="9">
        <f>INDEX(SLA_Policy!$D$2:$D$5,MATCH(F2448,SLA_Policy!$A$2:$A$5,0))</f>
        <v>120</v>
      </c>
      <c r="Y2448" s="9" t="str">
        <f>IF(E2448="Cancelled","Excluded",IF(D2448="",IF((SLA_Policy!$B$8-B2448)*24&gt;X2448,"Open - Breached","Open - On Track"),IF((D2448-B2448)*24&lt;=X2448,"Met","Breached")))</f>
        <v>Met</v>
      </c>
    </row>
    <row r="2449" spans="1:25" x14ac:dyDescent="0.25">
      <c r="A2449" s="9" t="s">
        <v>5073</v>
      </c>
      <c r="B2449" s="23">
        <v>46000.390972222202</v>
      </c>
      <c r="C2449" s="23">
        <v>46000.6118055556</v>
      </c>
      <c r="D2449" s="23">
        <v>46002.355555555601</v>
      </c>
      <c r="E2449" s="9" t="s">
        <v>212</v>
      </c>
      <c r="F2449" s="9" t="s">
        <v>189</v>
      </c>
      <c r="G2449" s="9" t="s">
        <v>213</v>
      </c>
      <c r="H2449" s="9" t="s">
        <v>162</v>
      </c>
      <c r="I2449" s="9" t="s">
        <v>416</v>
      </c>
      <c r="J2449" s="9" t="s">
        <v>5074</v>
      </c>
      <c r="K2449" s="9" t="s">
        <v>246</v>
      </c>
      <c r="L2449" s="9" t="s">
        <v>216</v>
      </c>
      <c r="M2449" s="9" t="s">
        <v>1979</v>
      </c>
      <c r="N2449" s="9" t="s">
        <v>197</v>
      </c>
      <c r="O2449" s="9" t="s">
        <v>179</v>
      </c>
      <c r="P2449" s="9" t="s">
        <v>264</v>
      </c>
      <c r="Q2449" s="9" t="s">
        <v>219</v>
      </c>
      <c r="R2449" s="9">
        <v>0</v>
      </c>
      <c r="S2449" s="9">
        <v>7</v>
      </c>
      <c r="U2449" s="9" t="s">
        <v>290</v>
      </c>
      <c r="W2449" s="9">
        <v>4</v>
      </c>
      <c r="X2449" s="9">
        <f>INDEX(SLA_Policy!$D$2:$D$5,MATCH(F2449,SLA_Policy!$A$2:$A$5,0))</f>
        <v>120</v>
      </c>
      <c r="Y2449" s="9" t="str">
        <f>IF(E2449="Cancelled","Excluded",IF(D2449="",IF((SLA_Policy!$B$8-B2449)*24&gt;X2449,"Open - Breached","Open - On Track"),IF((D2449-B2449)*24&lt;=X2449,"Met","Breached")))</f>
        <v>Met</v>
      </c>
    </row>
    <row r="2450" spans="1:25" x14ac:dyDescent="0.25">
      <c r="A2450" s="9" t="s">
        <v>5075</v>
      </c>
      <c r="B2450" s="23">
        <v>46000.400694444397</v>
      </c>
      <c r="C2450" s="23">
        <v>46000.407638888901</v>
      </c>
      <c r="D2450" s="23">
        <v>46000.679166666698</v>
      </c>
      <c r="E2450" s="9" t="s">
        <v>212</v>
      </c>
      <c r="F2450" s="9" t="s">
        <v>188</v>
      </c>
      <c r="G2450" s="9" t="s">
        <v>213</v>
      </c>
      <c r="H2450" s="9" t="s">
        <v>162</v>
      </c>
      <c r="I2450" s="9" t="s">
        <v>244</v>
      </c>
      <c r="J2450" s="9" t="s">
        <v>5076</v>
      </c>
      <c r="K2450" s="9" t="s">
        <v>246</v>
      </c>
      <c r="L2450" s="9" t="s">
        <v>216</v>
      </c>
      <c r="M2450" s="9" t="s">
        <v>5077</v>
      </c>
      <c r="N2450" s="9" t="s">
        <v>199</v>
      </c>
      <c r="O2450" s="9" t="s">
        <v>179</v>
      </c>
      <c r="P2450" s="9" t="s">
        <v>284</v>
      </c>
      <c r="Q2450" s="9" t="s">
        <v>219</v>
      </c>
      <c r="R2450" s="9">
        <v>0</v>
      </c>
      <c r="S2450" s="9">
        <v>22</v>
      </c>
      <c r="U2450" s="9" t="s">
        <v>266</v>
      </c>
      <c r="X2450" s="9">
        <f>INDEX(SLA_Policy!$D$2:$D$5,MATCH(F2450,SLA_Policy!$A$2:$A$5,0))</f>
        <v>72</v>
      </c>
      <c r="Y2450" s="9" t="str">
        <f>IF(E2450="Cancelled","Excluded",IF(D2450="",IF((SLA_Policy!$B$8-B2450)*24&gt;X2450,"Open - Breached","Open - On Track"),IF((D2450-B2450)*24&lt;=X2450,"Met","Breached")))</f>
        <v>Met</v>
      </c>
    </row>
    <row r="2451" spans="1:25" x14ac:dyDescent="0.25">
      <c r="A2451" s="9" t="s">
        <v>5078</v>
      </c>
      <c r="B2451" s="23">
        <v>46000.404861111099</v>
      </c>
      <c r="C2451" s="23">
        <v>46000.536805555603</v>
      </c>
      <c r="D2451" s="23">
        <v>46000.582638888904</v>
      </c>
      <c r="E2451" s="9" t="s">
        <v>212</v>
      </c>
      <c r="F2451" s="9" t="s">
        <v>189</v>
      </c>
      <c r="G2451" s="9" t="s">
        <v>213</v>
      </c>
      <c r="H2451" s="9" t="s">
        <v>165</v>
      </c>
      <c r="I2451" s="9" t="s">
        <v>567</v>
      </c>
      <c r="J2451" s="9" t="s">
        <v>1274</v>
      </c>
      <c r="K2451" s="9" t="s">
        <v>303</v>
      </c>
      <c r="L2451" s="9" t="s">
        <v>282</v>
      </c>
      <c r="M2451" s="9" t="s">
        <v>5079</v>
      </c>
      <c r="N2451" s="9" t="s">
        <v>197</v>
      </c>
      <c r="O2451" s="9" t="s">
        <v>176</v>
      </c>
      <c r="P2451" s="9" t="s">
        <v>228</v>
      </c>
      <c r="Q2451" s="9" t="s">
        <v>219</v>
      </c>
      <c r="R2451" s="9">
        <v>0</v>
      </c>
      <c r="S2451" s="9">
        <v>26</v>
      </c>
      <c r="U2451" s="9" t="s">
        <v>230</v>
      </c>
      <c r="X2451" s="9">
        <f>INDEX(SLA_Policy!$D$2:$D$5,MATCH(F2451,SLA_Policy!$A$2:$A$5,0))</f>
        <v>120</v>
      </c>
      <c r="Y2451" s="9" t="str">
        <f>IF(E2451="Cancelled","Excluded",IF(D2451="",IF((SLA_Policy!$B$8-B2451)*24&gt;X2451,"Open - Breached","Open - On Track"),IF((D2451-B2451)*24&lt;=X2451,"Met","Breached")))</f>
        <v>Met</v>
      </c>
    </row>
    <row r="2452" spans="1:25" x14ac:dyDescent="0.25">
      <c r="A2452" s="9" t="s">
        <v>5080</v>
      </c>
      <c r="B2452" s="23">
        <v>46000.411111111098</v>
      </c>
      <c r="C2452" s="23">
        <v>46000.426388888904</v>
      </c>
      <c r="D2452" s="23">
        <v>46001.3618055556</v>
      </c>
      <c r="E2452" s="9" t="s">
        <v>212</v>
      </c>
      <c r="F2452" s="9" t="s">
        <v>188</v>
      </c>
      <c r="G2452" s="9" t="s">
        <v>236</v>
      </c>
      <c r="H2452" s="9" t="s">
        <v>161</v>
      </c>
      <c r="I2452" s="9" t="s">
        <v>237</v>
      </c>
      <c r="J2452" s="9" t="s">
        <v>3072</v>
      </c>
      <c r="K2452" s="9" t="s">
        <v>246</v>
      </c>
      <c r="L2452" s="9" t="s">
        <v>216</v>
      </c>
      <c r="M2452" s="9" t="s">
        <v>2036</v>
      </c>
      <c r="N2452" s="9" t="s">
        <v>197</v>
      </c>
      <c r="O2452" s="9" t="s">
        <v>179</v>
      </c>
      <c r="P2452" s="9" t="s">
        <v>313</v>
      </c>
      <c r="Q2452" s="9" t="s">
        <v>219</v>
      </c>
      <c r="R2452" s="9">
        <v>0</v>
      </c>
      <c r="S2452" s="9">
        <v>11</v>
      </c>
      <c r="U2452" s="9" t="s">
        <v>242</v>
      </c>
      <c r="W2452" s="9">
        <v>5</v>
      </c>
      <c r="X2452" s="9">
        <f>INDEX(SLA_Policy!$D$2:$D$5,MATCH(F2452,SLA_Policy!$A$2:$A$5,0))</f>
        <v>72</v>
      </c>
      <c r="Y2452" s="9" t="str">
        <f>IF(E2452="Cancelled","Excluded",IF(D2452="",IF((SLA_Policy!$B$8-B2452)*24&gt;X2452,"Open - Breached","Open - On Track"),IF((D2452-B2452)*24&lt;=X2452,"Met","Breached")))</f>
        <v>Met</v>
      </c>
    </row>
    <row r="2453" spans="1:25" x14ac:dyDescent="0.25">
      <c r="A2453" s="9" t="s">
        <v>5081</v>
      </c>
      <c r="B2453" s="23">
        <v>46000.413194444503</v>
      </c>
      <c r="C2453" s="23">
        <v>46000.444444444503</v>
      </c>
      <c r="D2453" s="23">
        <v>46000.694444444503</v>
      </c>
      <c r="E2453" s="9" t="s">
        <v>212</v>
      </c>
      <c r="F2453" s="9" t="s">
        <v>189</v>
      </c>
      <c r="G2453" s="9" t="s">
        <v>213</v>
      </c>
      <c r="H2453" s="9" t="s">
        <v>164</v>
      </c>
      <c r="I2453" s="9" t="s">
        <v>339</v>
      </c>
      <c r="J2453" s="9" t="s">
        <v>5082</v>
      </c>
      <c r="K2453" s="9" t="s">
        <v>239</v>
      </c>
      <c r="L2453" s="9" t="s">
        <v>216</v>
      </c>
      <c r="M2453" s="9" t="s">
        <v>5083</v>
      </c>
      <c r="N2453" s="9" t="s">
        <v>196</v>
      </c>
      <c r="O2453" s="9" t="s">
        <v>116</v>
      </c>
      <c r="P2453" s="9" t="s">
        <v>525</v>
      </c>
      <c r="Q2453" s="9" t="s">
        <v>219</v>
      </c>
      <c r="R2453" s="9">
        <v>0</v>
      </c>
      <c r="S2453" s="9">
        <v>30</v>
      </c>
      <c r="T2453" s="9" t="s">
        <v>343</v>
      </c>
      <c r="U2453" s="9" t="s">
        <v>266</v>
      </c>
      <c r="X2453" s="9">
        <f>INDEX(SLA_Policy!$D$2:$D$5,MATCH(F2453,SLA_Policy!$A$2:$A$5,0))</f>
        <v>120</v>
      </c>
      <c r="Y2453" s="9" t="str">
        <f>IF(E2453="Cancelled","Excluded",IF(D2453="",IF((SLA_Policy!$B$8-B2453)*24&gt;X2453,"Open - Breached","Open - On Track"),IF((D2453-B2453)*24&lt;=X2453,"Met","Breached")))</f>
        <v>Met</v>
      </c>
    </row>
    <row r="2454" spans="1:25" x14ac:dyDescent="0.25">
      <c r="A2454" s="9" t="s">
        <v>5084</v>
      </c>
      <c r="B2454" s="23">
        <v>46000.413888888899</v>
      </c>
      <c r="C2454" s="23">
        <v>46000.418055555601</v>
      </c>
      <c r="D2454" s="23">
        <v>46000.423611111102</v>
      </c>
      <c r="E2454" s="9" t="s">
        <v>212</v>
      </c>
      <c r="F2454" s="9" t="s">
        <v>188</v>
      </c>
      <c r="G2454" s="9" t="s">
        <v>213</v>
      </c>
      <c r="H2454" s="9" t="s">
        <v>161</v>
      </c>
      <c r="I2454" s="9" t="s">
        <v>389</v>
      </c>
      <c r="J2454" s="9" t="s">
        <v>1402</v>
      </c>
      <c r="K2454" s="9" t="s">
        <v>303</v>
      </c>
      <c r="L2454" s="9" t="s">
        <v>104</v>
      </c>
      <c r="M2454" s="9" t="s">
        <v>2326</v>
      </c>
      <c r="N2454" s="9" t="s">
        <v>198</v>
      </c>
      <c r="O2454" s="9" t="s">
        <v>116</v>
      </c>
      <c r="P2454" s="9" t="s">
        <v>234</v>
      </c>
      <c r="Q2454" s="9" t="s">
        <v>219</v>
      </c>
      <c r="R2454" s="9">
        <v>0</v>
      </c>
      <c r="S2454" s="9">
        <v>9</v>
      </c>
      <c r="U2454" s="9" t="s">
        <v>290</v>
      </c>
      <c r="X2454" s="9">
        <f>INDEX(SLA_Policy!$D$2:$D$5,MATCH(F2454,SLA_Policy!$A$2:$A$5,0))</f>
        <v>72</v>
      </c>
      <c r="Y2454" s="9" t="str">
        <f>IF(E2454="Cancelled","Excluded",IF(D2454="",IF((SLA_Policy!$B$8-B2454)*24&gt;X2454,"Open - Breached","Open - On Track"),IF((D2454-B2454)*24&lt;=X2454,"Met","Breached")))</f>
        <v>Met</v>
      </c>
    </row>
    <row r="2455" spans="1:25" x14ac:dyDescent="0.25">
      <c r="A2455" s="9" t="s">
        <v>5085</v>
      </c>
      <c r="B2455" s="23">
        <v>46000.416666666701</v>
      </c>
      <c r="C2455" s="23">
        <v>46000.4194444444</v>
      </c>
      <c r="D2455" s="23">
        <v>46001.386111111096</v>
      </c>
      <c r="E2455" s="9" t="s">
        <v>212</v>
      </c>
      <c r="F2455" s="9" t="s">
        <v>188</v>
      </c>
      <c r="G2455" s="9" t="s">
        <v>213</v>
      </c>
      <c r="H2455" s="9" t="s">
        <v>162</v>
      </c>
      <c r="I2455" s="9" t="s">
        <v>244</v>
      </c>
      <c r="J2455" s="9" t="s">
        <v>5086</v>
      </c>
      <c r="K2455" s="9" t="s">
        <v>246</v>
      </c>
      <c r="L2455" s="9" t="s">
        <v>282</v>
      </c>
      <c r="M2455" s="9" t="s">
        <v>1254</v>
      </c>
      <c r="N2455" s="9" t="s">
        <v>198</v>
      </c>
      <c r="O2455" s="9" t="s">
        <v>179</v>
      </c>
      <c r="P2455" s="9" t="s">
        <v>264</v>
      </c>
      <c r="Q2455" s="9" t="s">
        <v>219</v>
      </c>
      <c r="R2455" s="9">
        <v>0</v>
      </c>
      <c r="S2455" s="9">
        <v>17</v>
      </c>
      <c r="U2455" s="9" t="s">
        <v>376</v>
      </c>
      <c r="X2455" s="9">
        <f>INDEX(SLA_Policy!$D$2:$D$5,MATCH(F2455,SLA_Policy!$A$2:$A$5,0))</f>
        <v>72</v>
      </c>
      <c r="Y2455" s="9" t="str">
        <f>IF(E2455="Cancelled","Excluded",IF(D2455="",IF((SLA_Policy!$B$8-B2455)*24&gt;X2455,"Open - Breached","Open - On Track"),IF((D2455-B2455)*24&lt;=X2455,"Met","Breached")))</f>
        <v>Met</v>
      </c>
    </row>
    <row r="2456" spans="1:25" x14ac:dyDescent="0.25">
      <c r="A2456" s="9" t="s">
        <v>5087</v>
      </c>
      <c r="B2456" s="23">
        <v>46000.420138888898</v>
      </c>
      <c r="C2456" s="23">
        <v>46000.423611111102</v>
      </c>
      <c r="D2456" s="23">
        <v>46001.683333333298</v>
      </c>
      <c r="E2456" s="9" t="s">
        <v>212</v>
      </c>
      <c r="F2456" s="9" t="s">
        <v>188</v>
      </c>
      <c r="G2456" s="9" t="s">
        <v>213</v>
      </c>
      <c r="H2456" s="9" t="s">
        <v>164</v>
      </c>
      <c r="I2456" s="9" t="s">
        <v>478</v>
      </c>
      <c r="J2456" s="9" t="s">
        <v>5088</v>
      </c>
      <c r="K2456" s="9" t="s">
        <v>246</v>
      </c>
      <c r="L2456" s="9" t="s">
        <v>311</v>
      </c>
      <c r="M2456" s="9" t="s">
        <v>1293</v>
      </c>
      <c r="N2456" s="9" t="s">
        <v>200</v>
      </c>
      <c r="O2456" s="9" t="s">
        <v>178</v>
      </c>
      <c r="P2456" s="9" t="s">
        <v>414</v>
      </c>
      <c r="Q2456" s="9" t="s">
        <v>219</v>
      </c>
      <c r="R2456" s="9">
        <v>0</v>
      </c>
      <c r="S2456" s="9">
        <v>15</v>
      </c>
      <c r="T2456" s="9" t="s">
        <v>343</v>
      </c>
      <c r="U2456" s="9" t="s">
        <v>248</v>
      </c>
      <c r="X2456" s="9">
        <f>INDEX(SLA_Policy!$D$2:$D$5,MATCH(F2456,SLA_Policy!$A$2:$A$5,0))</f>
        <v>72</v>
      </c>
      <c r="Y2456" s="9" t="str">
        <f>IF(E2456="Cancelled","Excluded",IF(D2456="",IF((SLA_Policy!$B$8-B2456)*24&gt;X2456,"Open - Breached","Open - On Track"),IF((D2456-B2456)*24&lt;=X2456,"Met","Breached")))</f>
        <v>Met</v>
      </c>
    </row>
    <row r="2457" spans="1:25" x14ac:dyDescent="0.25">
      <c r="A2457" s="9" t="s">
        <v>5089</v>
      </c>
      <c r="B2457" s="23">
        <v>46000.439583333296</v>
      </c>
      <c r="C2457" s="23">
        <v>46000.5402777778</v>
      </c>
      <c r="D2457" s="23">
        <v>46003.400694444397</v>
      </c>
      <c r="E2457" s="9" t="s">
        <v>212</v>
      </c>
      <c r="F2457" s="9" t="s">
        <v>189</v>
      </c>
      <c r="G2457" s="9" t="s">
        <v>213</v>
      </c>
      <c r="H2457" s="9" t="s">
        <v>162</v>
      </c>
      <c r="I2457" s="9" t="s">
        <v>345</v>
      </c>
      <c r="J2457" s="9" t="s">
        <v>4867</v>
      </c>
      <c r="K2457" s="9" t="s">
        <v>215</v>
      </c>
      <c r="L2457" s="9" t="s">
        <v>216</v>
      </c>
      <c r="M2457" s="9" t="s">
        <v>317</v>
      </c>
      <c r="N2457" s="9" t="s">
        <v>197</v>
      </c>
      <c r="O2457" s="9" t="s">
        <v>116</v>
      </c>
      <c r="P2457" s="9" t="s">
        <v>234</v>
      </c>
      <c r="Q2457" s="9" t="s">
        <v>219</v>
      </c>
      <c r="R2457" s="9">
        <v>1</v>
      </c>
      <c r="S2457" s="9">
        <v>11</v>
      </c>
      <c r="U2457" s="9" t="s">
        <v>266</v>
      </c>
      <c r="W2457" s="9">
        <v>4</v>
      </c>
      <c r="X2457" s="9">
        <f>INDEX(SLA_Policy!$D$2:$D$5,MATCH(F2457,SLA_Policy!$A$2:$A$5,0))</f>
        <v>120</v>
      </c>
      <c r="Y2457" s="9" t="str">
        <f>IF(E2457="Cancelled","Excluded",IF(D2457="",IF((SLA_Policy!$B$8-B2457)*24&gt;X2457,"Open - Breached","Open - On Track"),IF((D2457-B2457)*24&lt;=X2457,"Met","Breached")))</f>
        <v>Met</v>
      </c>
    </row>
    <row r="2458" spans="1:25" x14ac:dyDescent="0.25">
      <c r="A2458" s="9" t="s">
        <v>5090</v>
      </c>
      <c r="B2458" s="23">
        <v>46000.440277777801</v>
      </c>
      <c r="C2458" s="23">
        <v>46000.469444444498</v>
      </c>
      <c r="D2458" s="23">
        <v>46035.495138888902</v>
      </c>
      <c r="E2458" s="9" t="s">
        <v>212</v>
      </c>
      <c r="F2458" s="9" t="s">
        <v>189</v>
      </c>
      <c r="G2458" s="9" t="s">
        <v>236</v>
      </c>
      <c r="H2458" s="9" t="s">
        <v>163</v>
      </c>
      <c r="I2458" s="9" t="s">
        <v>315</v>
      </c>
      <c r="J2458" s="9" t="s">
        <v>5091</v>
      </c>
      <c r="K2458" s="9" t="s">
        <v>215</v>
      </c>
      <c r="L2458" s="9" t="s">
        <v>216</v>
      </c>
      <c r="M2458" s="9" t="s">
        <v>5092</v>
      </c>
      <c r="N2458" s="9" t="s">
        <v>197</v>
      </c>
      <c r="O2458" s="9" t="s">
        <v>180</v>
      </c>
      <c r="P2458" s="9" t="s">
        <v>368</v>
      </c>
      <c r="Q2458" s="9" t="s">
        <v>219</v>
      </c>
      <c r="R2458" s="9">
        <v>0</v>
      </c>
      <c r="S2458" s="9">
        <v>125</v>
      </c>
      <c r="T2458" s="9" t="s">
        <v>136</v>
      </c>
      <c r="U2458" s="9" t="s">
        <v>242</v>
      </c>
      <c r="X2458" s="9">
        <f>INDEX(SLA_Policy!$D$2:$D$5,MATCH(F2458,SLA_Policy!$A$2:$A$5,0))</f>
        <v>120</v>
      </c>
      <c r="Y2458" s="9" t="str">
        <f>IF(E2458="Cancelled","Excluded",IF(D2458="",IF((SLA_Policy!$B$8-B2458)*24&gt;X2458,"Open - Breached","Open - On Track"),IF((D2458-B2458)*24&lt;=X2458,"Met","Breached")))</f>
        <v>Breached</v>
      </c>
    </row>
    <row r="2459" spans="1:25" x14ac:dyDescent="0.25">
      <c r="A2459" s="9" t="s">
        <v>5093</v>
      </c>
      <c r="B2459" s="23">
        <v>46000.440972222197</v>
      </c>
      <c r="C2459" s="23">
        <v>46000.464583333298</v>
      </c>
      <c r="D2459" s="23">
        <v>46001.408333333296</v>
      </c>
      <c r="E2459" s="9" t="s">
        <v>212</v>
      </c>
      <c r="F2459" s="9" t="s">
        <v>188</v>
      </c>
      <c r="G2459" s="9" t="s">
        <v>213</v>
      </c>
      <c r="H2459" s="9" t="s">
        <v>167</v>
      </c>
      <c r="I2459" s="9" t="s">
        <v>362</v>
      </c>
      <c r="J2459" s="9" t="s">
        <v>5094</v>
      </c>
      <c r="K2459" s="9" t="s">
        <v>303</v>
      </c>
      <c r="L2459" s="9" t="s">
        <v>282</v>
      </c>
      <c r="M2459" s="9" t="s">
        <v>1678</v>
      </c>
      <c r="N2459" s="9" t="s">
        <v>199</v>
      </c>
      <c r="O2459" s="9" t="s">
        <v>116</v>
      </c>
      <c r="P2459" s="9" t="s">
        <v>258</v>
      </c>
      <c r="Q2459" s="9" t="s">
        <v>219</v>
      </c>
      <c r="R2459" s="9">
        <v>2</v>
      </c>
      <c r="S2459" s="9">
        <v>51</v>
      </c>
      <c r="T2459" s="9" t="s">
        <v>136</v>
      </c>
      <c r="U2459" s="9" t="s">
        <v>248</v>
      </c>
      <c r="X2459" s="9">
        <f>INDEX(SLA_Policy!$D$2:$D$5,MATCH(F2459,SLA_Policy!$A$2:$A$5,0))</f>
        <v>72</v>
      </c>
      <c r="Y2459" s="9" t="str">
        <f>IF(E2459="Cancelled","Excluded",IF(D2459="",IF((SLA_Policy!$B$8-B2459)*24&gt;X2459,"Open - Breached","Open - On Track"),IF((D2459-B2459)*24&lt;=X2459,"Met","Breached")))</f>
        <v>Met</v>
      </c>
    </row>
    <row r="2460" spans="1:25" x14ac:dyDescent="0.25">
      <c r="A2460" s="9" t="s">
        <v>5095</v>
      </c>
      <c r="B2460" s="23">
        <v>46000.441666666702</v>
      </c>
      <c r="C2460" s="23">
        <v>46000.470138888901</v>
      </c>
      <c r="D2460" s="23">
        <v>46000.738888888904</v>
      </c>
      <c r="E2460" s="9" t="s">
        <v>212</v>
      </c>
      <c r="F2460" s="9" t="s">
        <v>188</v>
      </c>
      <c r="G2460" s="9" t="s">
        <v>213</v>
      </c>
      <c r="H2460" s="9" t="s">
        <v>163</v>
      </c>
      <c r="I2460" s="9" t="s">
        <v>250</v>
      </c>
      <c r="J2460" s="9" t="s">
        <v>251</v>
      </c>
      <c r="K2460" s="9" t="s">
        <v>246</v>
      </c>
      <c r="L2460" s="9" t="s">
        <v>311</v>
      </c>
      <c r="M2460" s="9" t="s">
        <v>2613</v>
      </c>
      <c r="N2460" s="9" t="s">
        <v>196</v>
      </c>
      <c r="O2460" s="9" t="s">
        <v>176</v>
      </c>
      <c r="P2460" s="9" t="s">
        <v>570</v>
      </c>
      <c r="Q2460" s="9" t="s">
        <v>219</v>
      </c>
      <c r="R2460" s="9">
        <v>0</v>
      </c>
      <c r="S2460" s="9">
        <v>79</v>
      </c>
      <c r="T2460" s="9" t="s">
        <v>136</v>
      </c>
      <c r="U2460" s="9" t="s">
        <v>230</v>
      </c>
      <c r="X2460" s="9">
        <f>INDEX(SLA_Policy!$D$2:$D$5,MATCH(F2460,SLA_Policy!$A$2:$A$5,0))</f>
        <v>72</v>
      </c>
      <c r="Y2460" s="9" t="str">
        <f>IF(E2460="Cancelled","Excluded",IF(D2460="",IF((SLA_Policy!$B$8-B2460)*24&gt;X2460,"Open - Breached","Open - On Track"),IF((D2460-B2460)*24&lt;=X2460,"Met","Breached")))</f>
        <v>Met</v>
      </c>
    </row>
    <row r="2461" spans="1:25" x14ac:dyDescent="0.25">
      <c r="A2461" s="9" t="s">
        <v>5096</v>
      </c>
      <c r="B2461" s="23">
        <v>46000.45</v>
      </c>
      <c r="C2461" s="23">
        <v>46000.498611111099</v>
      </c>
      <c r="D2461" s="23">
        <v>46001.320833333302</v>
      </c>
      <c r="E2461" s="9" t="s">
        <v>212</v>
      </c>
      <c r="F2461" s="9" t="s">
        <v>188</v>
      </c>
      <c r="G2461" s="9" t="s">
        <v>213</v>
      </c>
      <c r="H2461" s="9" t="s">
        <v>162</v>
      </c>
      <c r="I2461" s="9" t="s">
        <v>345</v>
      </c>
      <c r="J2461" s="9" t="s">
        <v>2999</v>
      </c>
      <c r="K2461" s="9" t="s">
        <v>262</v>
      </c>
      <c r="L2461" s="9" t="s">
        <v>226</v>
      </c>
      <c r="M2461" s="9" t="s">
        <v>1911</v>
      </c>
      <c r="N2461" s="9" t="s">
        <v>196</v>
      </c>
      <c r="O2461" s="9" t="s">
        <v>179</v>
      </c>
      <c r="P2461" s="9" t="s">
        <v>264</v>
      </c>
      <c r="Q2461" s="9" t="s">
        <v>219</v>
      </c>
      <c r="R2461" s="9">
        <v>0</v>
      </c>
      <c r="S2461" s="9">
        <v>33</v>
      </c>
      <c r="U2461" s="9" t="s">
        <v>266</v>
      </c>
      <c r="W2461" s="9">
        <v>5</v>
      </c>
      <c r="X2461" s="9">
        <f>INDEX(SLA_Policy!$D$2:$D$5,MATCH(F2461,SLA_Policy!$A$2:$A$5,0))</f>
        <v>72</v>
      </c>
      <c r="Y2461" s="9" t="str">
        <f>IF(E2461="Cancelled","Excluded",IF(D2461="",IF((SLA_Policy!$B$8-B2461)*24&gt;X2461,"Open - Breached","Open - On Track"),IF((D2461-B2461)*24&lt;=X2461,"Met","Breached")))</f>
        <v>Met</v>
      </c>
    </row>
    <row r="2462" spans="1:25" x14ac:dyDescent="0.25">
      <c r="A2462" s="9" t="s">
        <v>5097</v>
      </c>
      <c r="B2462" s="23">
        <v>46000.4555555556</v>
      </c>
      <c r="C2462" s="23">
        <v>46000.462500000001</v>
      </c>
      <c r="D2462" s="23">
        <v>46000.609722222202</v>
      </c>
      <c r="E2462" s="9" t="s">
        <v>212</v>
      </c>
      <c r="F2462" s="9" t="s">
        <v>189</v>
      </c>
      <c r="G2462" s="9" t="s">
        <v>213</v>
      </c>
      <c r="H2462" s="9" t="s">
        <v>161</v>
      </c>
      <c r="I2462" s="9" t="s">
        <v>389</v>
      </c>
      <c r="J2462" s="9" t="s">
        <v>1657</v>
      </c>
      <c r="K2462" s="9" t="s">
        <v>276</v>
      </c>
      <c r="L2462" s="9" t="s">
        <v>307</v>
      </c>
      <c r="M2462" s="9" t="s">
        <v>5098</v>
      </c>
      <c r="N2462" s="9" t="s">
        <v>198</v>
      </c>
      <c r="O2462" s="9" t="s">
        <v>116</v>
      </c>
      <c r="P2462" s="9" t="s">
        <v>295</v>
      </c>
      <c r="Q2462" s="9" t="s">
        <v>219</v>
      </c>
      <c r="R2462" s="9">
        <v>0</v>
      </c>
      <c r="S2462" s="9">
        <v>8</v>
      </c>
      <c r="U2462" s="9" t="s">
        <v>290</v>
      </c>
      <c r="X2462" s="9">
        <f>INDEX(SLA_Policy!$D$2:$D$5,MATCH(F2462,SLA_Policy!$A$2:$A$5,0))</f>
        <v>120</v>
      </c>
      <c r="Y2462" s="9" t="str">
        <f>IF(E2462="Cancelled","Excluded",IF(D2462="",IF((SLA_Policy!$B$8-B2462)*24&gt;X2462,"Open - Breached","Open - On Track"),IF((D2462-B2462)*24&lt;=X2462,"Met","Breached")))</f>
        <v>Met</v>
      </c>
    </row>
    <row r="2463" spans="1:25" x14ac:dyDescent="0.25">
      <c r="A2463" s="9" t="s">
        <v>5099</v>
      </c>
      <c r="B2463" s="23">
        <v>46000.461805555598</v>
      </c>
      <c r="C2463" s="23">
        <v>46000.513888888898</v>
      </c>
      <c r="D2463" s="23">
        <v>46000.570138888899</v>
      </c>
      <c r="E2463" s="9" t="s">
        <v>212</v>
      </c>
      <c r="F2463" s="9" t="s">
        <v>188</v>
      </c>
      <c r="G2463" s="9" t="s">
        <v>213</v>
      </c>
      <c r="H2463" s="9" t="s">
        <v>166</v>
      </c>
      <c r="I2463" s="9" t="s">
        <v>286</v>
      </c>
      <c r="J2463" s="9" t="s">
        <v>5100</v>
      </c>
      <c r="K2463" s="9" t="s">
        <v>246</v>
      </c>
      <c r="L2463" s="9" t="s">
        <v>307</v>
      </c>
      <c r="M2463" s="9" t="s">
        <v>5101</v>
      </c>
      <c r="N2463" s="9" t="s">
        <v>196</v>
      </c>
      <c r="O2463" s="9" t="s">
        <v>181</v>
      </c>
      <c r="P2463" s="9" t="s">
        <v>289</v>
      </c>
      <c r="Q2463" s="9" t="s">
        <v>219</v>
      </c>
      <c r="R2463" s="9">
        <v>0</v>
      </c>
      <c r="S2463" s="9">
        <v>11</v>
      </c>
      <c r="U2463" s="9" t="s">
        <v>290</v>
      </c>
      <c r="X2463" s="9">
        <f>INDEX(SLA_Policy!$D$2:$D$5,MATCH(F2463,SLA_Policy!$A$2:$A$5,0))</f>
        <v>72</v>
      </c>
      <c r="Y2463" s="9" t="str">
        <f>IF(E2463="Cancelled","Excluded",IF(D2463="",IF((SLA_Policy!$B$8-B2463)*24&gt;X2463,"Open - Breached","Open - On Track"),IF((D2463-B2463)*24&lt;=X2463,"Met","Breached")))</f>
        <v>Met</v>
      </c>
    </row>
    <row r="2464" spans="1:25" x14ac:dyDescent="0.25">
      <c r="A2464" s="9" t="s">
        <v>5102</v>
      </c>
      <c r="B2464" s="23">
        <v>46000.482638888898</v>
      </c>
      <c r="C2464" s="23">
        <v>46000.560416666704</v>
      </c>
      <c r="D2464" s="23">
        <v>46001.361111111102</v>
      </c>
      <c r="E2464" s="9" t="s">
        <v>212</v>
      </c>
      <c r="F2464" s="9" t="s">
        <v>189</v>
      </c>
      <c r="G2464" s="9" t="s">
        <v>213</v>
      </c>
      <c r="H2464" s="9" t="s">
        <v>162</v>
      </c>
      <c r="I2464" s="9" t="s">
        <v>345</v>
      </c>
      <c r="J2464" s="9" t="s">
        <v>4931</v>
      </c>
      <c r="K2464" s="9" t="s">
        <v>246</v>
      </c>
      <c r="L2464" s="9" t="s">
        <v>293</v>
      </c>
      <c r="M2464" s="9" t="s">
        <v>2199</v>
      </c>
      <c r="N2464" s="9" t="s">
        <v>196</v>
      </c>
      <c r="O2464" s="9" t="s">
        <v>116</v>
      </c>
      <c r="P2464" s="9" t="s">
        <v>590</v>
      </c>
      <c r="Q2464" s="9" t="s">
        <v>219</v>
      </c>
      <c r="R2464" s="9">
        <v>0</v>
      </c>
      <c r="S2464" s="9">
        <v>20</v>
      </c>
      <c r="U2464" s="9" t="s">
        <v>266</v>
      </c>
      <c r="W2464" s="9">
        <v>4</v>
      </c>
      <c r="X2464" s="9">
        <f>INDEX(SLA_Policy!$D$2:$D$5,MATCH(F2464,SLA_Policy!$A$2:$A$5,0))</f>
        <v>120</v>
      </c>
      <c r="Y2464" s="9" t="str">
        <f>IF(E2464="Cancelled","Excluded",IF(D2464="",IF((SLA_Policy!$B$8-B2464)*24&gt;X2464,"Open - Breached","Open - On Track"),IF((D2464-B2464)*24&lt;=X2464,"Met","Breached")))</f>
        <v>Met</v>
      </c>
    </row>
    <row r="2465" spans="1:25" x14ac:dyDescent="0.25">
      <c r="A2465" s="9" t="s">
        <v>5103</v>
      </c>
      <c r="B2465" s="23">
        <v>46000.5131944444</v>
      </c>
      <c r="C2465" s="23">
        <v>46000.570833333302</v>
      </c>
      <c r="D2465" s="23">
        <v>46002.363888888904</v>
      </c>
      <c r="E2465" s="9" t="s">
        <v>212</v>
      </c>
      <c r="F2465" s="9" t="s">
        <v>189</v>
      </c>
      <c r="G2465" s="9" t="s">
        <v>213</v>
      </c>
      <c r="H2465" s="9" t="s">
        <v>162</v>
      </c>
      <c r="I2465" s="9" t="s">
        <v>244</v>
      </c>
      <c r="J2465" s="9" t="s">
        <v>5104</v>
      </c>
      <c r="K2465" s="9" t="s">
        <v>215</v>
      </c>
      <c r="L2465" s="9" t="s">
        <v>371</v>
      </c>
      <c r="M2465" s="9" t="s">
        <v>5105</v>
      </c>
      <c r="N2465" s="9" t="s">
        <v>196</v>
      </c>
      <c r="O2465" s="9" t="s">
        <v>116</v>
      </c>
      <c r="P2465" s="9" t="s">
        <v>342</v>
      </c>
      <c r="Q2465" s="9" t="s">
        <v>219</v>
      </c>
      <c r="R2465" s="9">
        <v>0</v>
      </c>
      <c r="S2465" s="9">
        <v>19</v>
      </c>
      <c r="U2465" s="9" t="s">
        <v>248</v>
      </c>
      <c r="W2465" s="9">
        <v>5</v>
      </c>
      <c r="X2465" s="9">
        <f>INDEX(SLA_Policy!$D$2:$D$5,MATCH(F2465,SLA_Policy!$A$2:$A$5,0))</f>
        <v>120</v>
      </c>
      <c r="Y2465" s="9" t="str">
        <f>IF(E2465="Cancelled","Excluded",IF(D2465="",IF((SLA_Policy!$B$8-B2465)*24&gt;X2465,"Open - Breached","Open - On Track"),IF((D2465-B2465)*24&lt;=X2465,"Met","Breached")))</f>
        <v>Met</v>
      </c>
    </row>
    <row r="2466" spans="1:25" x14ac:dyDescent="0.25">
      <c r="A2466" s="9" t="s">
        <v>5106</v>
      </c>
      <c r="B2466" s="23">
        <v>46000.515972222202</v>
      </c>
      <c r="C2466" s="23">
        <v>46000.539583333302</v>
      </c>
      <c r="D2466" s="23">
        <v>46001.392361111102</v>
      </c>
      <c r="E2466" s="9" t="s">
        <v>212</v>
      </c>
      <c r="F2466" s="9" t="s">
        <v>188</v>
      </c>
      <c r="G2466" s="9" t="s">
        <v>236</v>
      </c>
      <c r="H2466" s="9" t="s">
        <v>164</v>
      </c>
      <c r="I2466" s="9" t="s">
        <v>421</v>
      </c>
      <c r="J2466" s="9" t="s">
        <v>2202</v>
      </c>
      <c r="K2466" s="9" t="s">
        <v>225</v>
      </c>
      <c r="L2466" s="9" t="s">
        <v>216</v>
      </c>
      <c r="M2466" s="9" t="s">
        <v>1685</v>
      </c>
      <c r="N2466" s="9" t="s">
        <v>197</v>
      </c>
      <c r="O2466" s="9" t="s">
        <v>180</v>
      </c>
      <c r="P2466" s="9" t="s">
        <v>368</v>
      </c>
      <c r="Q2466" s="9" t="s">
        <v>219</v>
      </c>
      <c r="R2466" s="9">
        <v>0</v>
      </c>
      <c r="S2466" s="9">
        <v>42</v>
      </c>
      <c r="T2466" s="9" t="s">
        <v>343</v>
      </c>
      <c r="U2466" s="9" t="s">
        <v>242</v>
      </c>
      <c r="X2466" s="9">
        <f>INDEX(SLA_Policy!$D$2:$D$5,MATCH(F2466,SLA_Policy!$A$2:$A$5,0))</f>
        <v>72</v>
      </c>
      <c r="Y2466" s="9" t="str">
        <f>IF(E2466="Cancelled","Excluded",IF(D2466="",IF((SLA_Policy!$B$8-B2466)*24&gt;X2466,"Open - Breached","Open - On Track"),IF((D2466-B2466)*24&lt;=X2466,"Met","Breached")))</f>
        <v>Met</v>
      </c>
    </row>
    <row r="2467" spans="1:25" x14ac:dyDescent="0.25">
      <c r="A2467" s="9" t="s">
        <v>5107</v>
      </c>
      <c r="B2467" s="23">
        <v>46000.529861111099</v>
      </c>
      <c r="C2467" s="23">
        <v>46000.531944444498</v>
      </c>
      <c r="D2467" s="23">
        <v>46000.538194444503</v>
      </c>
      <c r="E2467" s="9" t="s">
        <v>212</v>
      </c>
      <c r="F2467" s="9" t="s">
        <v>187</v>
      </c>
      <c r="G2467" s="9" t="s">
        <v>213</v>
      </c>
      <c r="H2467" s="9" t="s">
        <v>161</v>
      </c>
      <c r="I2467" s="9" t="s">
        <v>389</v>
      </c>
      <c r="J2467" s="9" t="s">
        <v>1177</v>
      </c>
      <c r="K2467" s="9" t="s">
        <v>239</v>
      </c>
      <c r="L2467" s="9" t="s">
        <v>395</v>
      </c>
      <c r="M2467" s="9" t="s">
        <v>1014</v>
      </c>
      <c r="N2467" s="9" t="s">
        <v>198</v>
      </c>
      <c r="O2467" s="9" t="s">
        <v>116</v>
      </c>
      <c r="P2467" s="9" t="s">
        <v>574</v>
      </c>
      <c r="Q2467" s="9" t="s">
        <v>219</v>
      </c>
      <c r="R2467" s="9">
        <v>0</v>
      </c>
      <c r="S2467" s="9">
        <v>4</v>
      </c>
      <c r="U2467" s="9" t="s">
        <v>266</v>
      </c>
      <c r="W2467" s="9">
        <v>4</v>
      </c>
      <c r="X2467" s="9">
        <f>INDEX(SLA_Policy!$D$2:$D$5,MATCH(F2467,SLA_Policy!$A$2:$A$5,0))</f>
        <v>8</v>
      </c>
      <c r="Y2467" s="9" t="str">
        <f>IF(E2467="Cancelled","Excluded",IF(D2467="",IF((SLA_Policy!$B$8-B2467)*24&gt;X2467,"Open - Breached","Open - On Track"),IF((D2467-B2467)*24&lt;=X2467,"Met","Breached")))</f>
        <v>Met</v>
      </c>
    </row>
    <row r="2468" spans="1:25" x14ac:dyDescent="0.25">
      <c r="A2468" s="9" t="s">
        <v>5108</v>
      </c>
      <c r="B2468" s="23">
        <v>46000.530555555597</v>
      </c>
      <c r="C2468" s="23">
        <v>46000.534722222197</v>
      </c>
      <c r="D2468" s="23">
        <v>46001.328472222202</v>
      </c>
      <c r="E2468" s="9" t="s">
        <v>212</v>
      </c>
      <c r="F2468" s="9" t="s">
        <v>188</v>
      </c>
      <c r="G2468" s="9" t="s">
        <v>213</v>
      </c>
      <c r="H2468" s="9" t="s">
        <v>162</v>
      </c>
      <c r="I2468" s="9" t="s">
        <v>393</v>
      </c>
      <c r="J2468" s="9" t="s">
        <v>1326</v>
      </c>
      <c r="K2468" s="9" t="s">
        <v>246</v>
      </c>
      <c r="L2468" s="9" t="s">
        <v>293</v>
      </c>
      <c r="M2468" s="9" t="s">
        <v>1100</v>
      </c>
      <c r="N2468" s="9" t="s">
        <v>199</v>
      </c>
      <c r="O2468" s="9" t="s">
        <v>176</v>
      </c>
      <c r="P2468" s="9" t="s">
        <v>503</v>
      </c>
      <c r="Q2468" s="9" t="s">
        <v>219</v>
      </c>
      <c r="R2468" s="9">
        <v>0</v>
      </c>
      <c r="S2468" s="9">
        <v>22</v>
      </c>
      <c r="U2468" s="9" t="s">
        <v>266</v>
      </c>
      <c r="X2468" s="9">
        <f>INDEX(SLA_Policy!$D$2:$D$5,MATCH(F2468,SLA_Policy!$A$2:$A$5,0))</f>
        <v>72</v>
      </c>
      <c r="Y2468" s="9" t="str">
        <f>IF(E2468="Cancelled","Excluded",IF(D2468="",IF((SLA_Policy!$B$8-B2468)*24&gt;X2468,"Open - Breached","Open - On Track"),IF((D2468-B2468)*24&lt;=X2468,"Met","Breached")))</f>
        <v>Met</v>
      </c>
    </row>
    <row r="2469" spans="1:25" x14ac:dyDescent="0.25">
      <c r="A2469" s="9" t="s">
        <v>5109</v>
      </c>
      <c r="B2469" s="23">
        <v>46000.547222222202</v>
      </c>
      <c r="C2469" s="23">
        <v>46000.5493055556</v>
      </c>
      <c r="D2469" s="23">
        <v>46001.3527777778</v>
      </c>
      <c r="E2469" s="9" t="s">
        <v>212</v>
      </c>
      <c r="F2469" s="9" t="s">
        <v>188</v>
      </c>
      <c r="G2469" s="9" t="s">
        <v>213</v>
      </c>
      <c r="H2469" s="9" t="s">
        <v>88</v>
      </c>
      <c r="I2469" s="9" t="s">
        <v>486</v>
      </c>
      <c r="J2469" s="9" t="s">
        <v>487</v>
      </c>
      <c r="K2469" s="9" t="s">
        <v>246</v>
      </c>
      <c r="L2469" s="9" t="s">
        <v>311</v>
      </c>
      <c r="M2469" s="9" t="s">
        <v>3010</v>
      </c>
      <c r="N2469" s="9" t="s">
        <v>199</v>
      </c>
      <c r="O2469" s="9" t="s">
        <v>178</v>
      </c>
      <c r="P2469" s="9" t="s">
        <v>414</v>
      </c>
      <c r="Q2469" s="9" t="s">
        <v>219</v>
      </c>
      <c r="R2469" s="9">
        <v>0</v>
      </c>
      <c r="S2469" s="9">
        <v>38</v>
      </c>
      <c r="U2469" s="9" t="s">
        <v>376</v>
      </c>
      <c r="X2469" s="9">
        <f>INDEX(SLA_Policy!$D$2:$D$5,MATCH(F2469,SLA_Policy!$A$2:$A$5,0))</f>
        <v>72</v>
      </c>
      <c r="Y2469" s="9" t="str">
        <f>IF(E2469="Cancelled","Excluded",IF(D2469="",IF((SLA_Policy!$B$8-B2469)*24&gt;X2469,"Open - Breached","Open - On Track"),IF((D2469-B2469)*24&lt;=X2469,"Met","Breached")))</f>
        <v>Met</v>
      </c>
    </row>
    <row r="2470" spans="1:25" x14ac:dyDescent="0.25">
      <c r="A2470" s="9" t="s">
        <v>5110</v>
      </c>
      <c r="B2470" s="23">
        <v>46000.554861111101</v>
      </c>
      <c r="C2470" s="23">
        <v>46000.588888888902</v>
      </c>
      <c r="D2470" s="23">
        <v>46002.383333333302</v>
      </c>
      <c r="E2470" s="9" t="s">
        <v>212</v>
      </c>
      <c r="F2470" s="9" t="s">
        <v>188</v>
      </c>
      <c r="G2470" s="9" t="s">
        <v>213</v>
      </c>
      <c r="H2470" s="9" t="s">
        <v>164</v>
      </c>
      <c r="I2470" s="9" t="s">
        <v>260</v>
      </c>
      <c r="J2470" s="9" t="s">
        <v>2270</v>
      </c>
      <c r="K2470" s="9" t="s">
        <v>410</v>
      </c>
      <c r="L2470" s="9" t="s">
        <v>311</v>
      </c>
      <c r="M2470" s="9" t="s">
        <v>2699</v>
      </c>
      <c r="N2470" s="9" t="s">
        <v>197</v>
      </c>
      <c r="O2470" s="9" t="s">
        <v>179</v>
      </c>
      <c r="P2470" s="9" t="s">
        <v>313</v>
      </c>
      <c r="Q2470" s="9" t="s">
        <v>219</v>
      </c>
      <c r="R2470" s="9">
        <v>0</v>
      </c>
      <c r="S2470" s="9">
        <v>23</v>
      </c>
      <c r="T2470" s="9" t="s">
        <v>265</v>
      </c>
      <c r="U2470" s="9" t="s">
        <v>266</v>
      </c>
      <c r="X2470" s="9">
        <f>INDEX(SLA_Policy!$D$2:$D$5,MATCH(F2470,SLA_Policy!$A$2:$A$5,0))</f>
        <v>72</v>
      </c>
      <c r="Y2470" s="9" t="str">
        <f>IF(E2470="Cancelled","Excluded",IF(D2470="",IF((SLA_Policy!$B$8-B2470)*24&gt;X2470,"Open - Breached","Open - On Track"),IF((D2470-B2470)*24&lt;=X2470,"Met","Breached")))</f>
        <v>Met</v>
      </c>
    </row>
    <row r="2471" spans="1:25" x14ac:dyDescent="0.25">
      <c r="A2471" s="9" t="s">
        <v>5111</v>
      </c>
      <c r="B2471" s="23">
        <v>46000.559027777803</v>
      </c>
      <c r="C2471" s="23">
        <v>46000.566666666702</v>
      </c>
      <c r="D2471" s="23">
        <v>46001.359722222202</v>
      </c>
      <c r="E2471" s="9" t="s">
        <v>212</v>
      </c>
      <c r="F2471" s="9" t="s">
        <v>188</v>
      </c>
      <c r="G2471" s="9" t="s">
        <v>213</v>
      </c>
      <c r="H2471" s="9" t="s">
        <v>165</v>
      </c>
      <c r="I2471" s="9" t="s">
        <v>469</v>
      </c>
      <c r="J2471" s="9" t="s">
        <v>5112</v>
      </c>
      <c r="K2471" s="9" t="s">
        <v>246</v>
      </c>
      <c r="L2471" s="9" t="s">
        <v>104</v>
      </c>
      <c r="M2471" s="9" t="s">
        <v>2057</v>
      </c>
      <c r="N2471" s="9" t="s">
        <v>196</v>
      </c>
      <c r="O2471" s="9" t="s">
        <v>176</v>
      </c>
      <c r="P2471" s="9" t="s">
        <v>419</v>
      </c>
      <c r="Q2471" s="9" t="s">
        <v>273</v>
      </c>
      <c r="R2471" s="9">
        <v>0</v>
      </c>
      <c r="S2471" s="9">
        <v>21</v>
      </c>
      <c r="U2471" s="9" t="s">
        <v>266</v>
      </c>
      <c r="X2471" s="9">
        <f>INDEX(SLA_Policy!$D$2:$D$5,MATCH(F2471,SLA_Policy!$A$2:$A$5,0))</f>
        <v>72</v>
      </c>
      <c r="Y2471" s="9" t="str">
        <f>IF(E2471="Cancelled","Excluded",IF(D2471="",IF((SLA_Policy!$B$8-B2471)*24&gt;X2471,"Open - Breached","Open - On Track"),IF((D2471-B2471)*24&lt;=X2471,"Met","Breached")))</f>
        <v>Met</v>
      </c>
    </row>
    <row r="2472" spans="1:25" x14ac:dyDescent="0.25">
      <c r="A2472" s="9" t="s">
        <v>5113</v>
      </c>
      <c r="B2472" s="23">
        <v>46000.561805555597</v>
      </c>
      <c r="C2472" s="23">
        <v>46000.577777777798</v>
      </c>
      <c r="D2472" s="23">
        <v>46000.765277777798</v>
      </c>
      <c r="E2472" s="9" t="s">
        <v>212</v>
      </c>
      <c r="F2472" s="9" t="s">
        <v>188</v>
      </c>
      <c r="G2472" s="9" t="s">
        <v>236</v>
      </c>
      <c r="H2472" s="9" t="s">
        <v>163</v>
      </c>
      <c r="I2472" s="9" t="s">
        <v>327</v>
      </c>
      <c r="J2472" s="9" t="s">
        <v>5114</v>
      </c>
      <c r="K2472" s="9" t="s">
        <v>246</v>
      </c>
      <c r="L2472" s="9" t="s">
        <v>293</v>
      </c>
      <c r="M2472" s="9" t="s">
        <v>1106</v>
      </c>
      <c r="N2472" s="9" t="s">
        <v>196</v>
      </c>
      <c r="O2472" s="9" t="s">
        <v>176</v>
      </c>
      <c r="P2472" s="9" t="s">
        <v>419</v>
      </c>
      <c r="Q2472" s="9" t="s">
        <v>219</v>
      </c>
      <c r="R2472" s="9">
        <v>0</v>
      </c>
      <c r="S2472" s="9">
        <v>46</v>
      </c>
      <c r="U2472" s="9" t="s">
        <v>242</v>
      </c>
      <c r="X2472" s="9">
        <f>INDEX(SLA_Policy!$D$2:$D$5,MATCH(F2472,SLA_Policy!$A$2:$A$5,0))</f>
        <v>72</v>
      </c>
      <c r="Y2472" s="9" t="str">
        <f>IF(E2472="Cancelled","Excluded",IF(D2472="",IF((SLA_Policy!$B$8-B2472)*24&gt;X2472,"Open - Breached","Open - On Track"),IF((D2472-B2472)*24&lt;=X2472,"Met","Breached")))</f>
        <v>Met</v>
      </c>
    </row>
    <row r="2473" spans="1:25" x14ac:dyDescent="0.25">
      <c r="A2473" s="9" t="s">
        <v>5115</v>
      </c>
      <c r="B2473" s="23">
        <v>46000.5625</v>
      </c>
      <c r="C2473" s="23">
        <v>46000.59375</v>
      </c>
      <c r="D2473" s="23">
        <v>46002.371527777803</v>
      </c>
      <c r="E2473" s="9" t="s">
        <v>212</v>
      </c>
      <c r="F2473" s="9" t="s">
        <v>189</v>
      </c>
      <c r="G2473" s="9" t="s">
        <v>236</v>
      </c>
      <c r="H2473" s="9" t="s">
        <v>163</v>
      </c>
      <c r="I2473" s="9" t="s">
        <v>327</v>
      </c>
      <c r="J2473" s="9" t="s">
        <v>366</v>
      </c>
      <c r="K2473" s="9" t="s">
        <v>225</v>
      </c>
      <c r="L2473" s="9" t="s">
        <v>270</v>
      </c>
      <c r="M2473" s="9" t="s">
        <v>811</v>
      </c>
      <c r="N2473" s="9" t="s">
        <v>196</v>
      </c>
      <c r="O2473" s="9" t="s">
        <v>176</v>
      </c>
      <c r="P2473" s="9" t="s">
        <v>503</v>
      </c>
      <c r="Q2473" s="9" t="s">
        <v>219</v>
      </c>
      <c r="R2473" s="9">
        <v>1</v>
      </c>
      <c r="S2473" s="9">
        <v>23</v>
      </c>
      <c r="U2473" s="9" t="s">
        <v>242</v>
      </c>
      <c r="W2473" s="9">
        <v>3</v>
      </c>
      <c r="X2473" s="9">
        <f>INDEX(SLA_Policy!$D$2:$D$5,MATCH(F2473,SLA_Policy!$A$2:$A$5,0))</f>
        <v>120</v>
      </c>
      <c r="Y2473" s="9" t="str">
        <f>IF(E2473="Cancelled","Excluded",IF(D2473="",IF((SLA_Policy!$B$8-B2473)*24&gt;X2473,"Open - Breached","Open - On Track"),IF((D2473-B2473)*24&lt;=X2473,"Met","Breached")))</f>
        <v>Met</v>
      </c>
    </row>
    <row r="2474" spans="1:25" x14ac:dyDescent="0.25">
      <c r="A2474" s="9" t="s">
        <v>5116</v>
      </c>
      <c r="B2474" s="23">
        <v>46000.566666666702</v>
      </c>
      <c r="C2474" s="23">
        <v>46000.570138888899</v>
      </c>
      <c r="D2474" s="23">
        <v>46001.438888888901</v>
      </c>
      <c r="E2474" s="9" t="s">
        <v>212</v>
      </c>
      <c r="F2474" s="9" t="s">
        <v>187</v>
      </c>
      <c r="G2474" s="9" t="s">
        <v>213</v>
      </c>
      <c r="H2474" s="9" t="s">
        <v>163</v>
      </c>
      <c r="I2474" s="9" t="s">
        <v>223</v>
      </c>
      <c r="J2474" s="9" t="s">
        <v>224</v>
      </c>
      <c r="K2474" s="9" t="s">
        <v>410</v>
      </c>
      <c r="L2474" s="9" t="s">
        <v>104</v>
      </c>
      <c r="M2474" s="9" t="s">
        <v>706</v>
      </c>
      <c r="N2474" s="9" t="s">
        <v>197</v>
      </c>
      <c r="O2474" s="9" t="s">
        <v>176</v>
      </c>
      <c r="P2474" s="9" t="s">
        <v>570</v>
      </c>
      <c r="Q2474" s="9" t="s">
        <v>273</v>
      </c>
      <c r="R2474" s="9">
        <v>1</v>
      </c>
      <c r="S2474" s="9">
        <v>51</v>
      </c>
      <c r="T2474" s="9" t="s">
        <v>322</v>
      </c>
      <c r="U2474" s="9" t="s">
        <v>230</v>
      </c>
      <c r="W2474" s="9">
        <v>3</v>
      </c>
      <c r="X2474" s="9">
        <f>INDEX(SLA_Policy!$D$2:$D$5,MATCH(F2474,SLA_Policy!$A$2:$A$5,0))</f>
        <v>8</v>
      </c>
      <c r="Y2474" s="9" t="str">
        <f>IF(E2474="Cancelled","Excluded",IF(D2474="",IF((SLA_Policy!$B$8-B2474)*24&gt;X2474,"Open - Breached","Open - On Track"),IF((D2474-B2474)*24&lt;=X2474,"Met","Breached")))</f>
        <v>Breached</v>
      </c>
    </row>
    <row r="2475" spans="1:25" x14ac:dyDescent="0.25">
      <c r="A2475" s="9" t="s">
        <v>5117</v>
      </c>
      <c r="B2475" s="23">
        <v>46000.597916666702</v>
      </c>
      <c r="C2475" s="23">
        <v>46000.618750000001</v>
      </c>
      <c r="D2475" s="23">
        <v>46001.331944444399</v>
      </c>
      <c r="E2475" s="9" t="s">
        <v>212</v>
      </c>
      <c r="F2475" s="9" t="s">
        <v>188</v>
      </c>
      <c r="G2475" s="9" t="s">
        <v>236</v>
      </c>
      <c r="H2475" s="9" t="s">
        <v>161</v>
      </c>
      <c r="I2475" s="9" t="s">
        <v>505</v>
      </c>
      <c r="J2475" s="9" t="s">
        <v>4026</v>
      </c>
      <c r="K2475" s="9" t="s">
        <v>225</v>
      </c>
      <c r="L2475" s="9" t="s">
        <v>216</v>
      </c>
      <c r="M2475" s="9" t="s">
        <v>620</v>
      </c>
      <c r="N2475" s="9" t="s">
        <v>196</v>
      </c>
      <c r="O2475" s="9" t="s">
        <v>177</v>
      </c>
      <c r="P2475" s="9" t="s">
        <v>300</v>
      </c>
      <c r="Q2475" s="9" t="s">
        <v>219</v>
      </c>
      <c r="R2475" s="9">
        <v>0</v>
      </c>
      <c r="S2475" s="9">
        <v>22</v>
      </c>
      <c r="U2475" s="9" t="s">
        <v>242</v>
      </c>
      <c r="X2475" s="9">
        <f>INDEX(SLA_Policy!$D$2:$D$5,MATCH(F2475,SLA_Policy!$A$2:$A$5,0))</f>
        <v>72</v>
      </c>
      <c r="Y2475" s="9" t="str">
        <f>IF(E2475="Cancelled","Excluded",IF(D2475="",IF((SLA_Policy!$B$8-B2475)*24&gt;X2475,"Open - Breached","Open - On Track"),IF((D2475-B2475)*24&lt;=X2475,"Met","Breached")))</f>
        <v>Met</v>
      </c>
    </row>
    <row r="2476" spans="1:25" x14ac:dyDescent="0.25">
      <c r="A2476" s="9" t="s">
        <v>5118</v>
      </c>
      <c r="B2476" s="23">
        <v>46000.606249999997</v>
      </c>
      <c r="C2476" s="23">
        <v>46000.613194444399</v>
      </c>
      <c r="D2476" s="23">
        <v>46000.694444444503</v>
      </c>
      <c r="E2476" s="9" t="s">
        <v>212</v>
      </c>
      <c r="F2476" s="9" t="s">
        <v>188</v>
      </c>
      <c r="G2476" s="9" t="s">
        <v>236</v>
      </c>
      <c r="H2476" s="9" t="s">
        <v>164</v>
      </c>
      <c r="I2476" s="9" t="s">
        <v>421</v>
      </c>
      <c r="J2476" s="9" t="s">
        <v>1858</v>
      </c>
      <c r="K2476" s="9" t="s">
        <v>215</v>
      </c>
      <c r="L2476" s="9" t="s">
        <v>216</v>
      </c>
      <c r="M2476" s="9" t="s">
        <v>651</v>
      </c>
      <c r="N2476" s="9" t="s">
        <v>196</v>
      </c>
      <c r="O2476" s="9" t="s">
        <v>116</v>
      </c>
      <c r="P2476" s="9" t="s">
        <v>234</v>
      </c>
      <c r="Q2476" s="9" t="s">
        <v>219</v>
      </c>
      <c r="R2476" s="9">
        <v>0</v>
      </c>
      <c r="S2476" s="9">
        <v>29</v>
      </c>
      <c r="T2476" s="9" t="s">
        <v>464</v>
      </c>
      <c r="U2476" s="9" t="s">
        <v>242</v>
      </c>
      <c r="X2476" s="9">
        <f>INDEX(SLA_Policy!$D$2:$D$5,MATCH(F2476,SLA_Policy!$A$2:$A$5,0))</f>
        <v>72</v>
      </c>
      <c r="Y2476" s="9" t="str">
        <f>IF(E2476="Cancelled","Excluded",IF(D2476="",IF((SLA_Policy!$B$8-B2476)*24&gt;X2476,"Open - Breached","Open - On Track"),IF((D2476-B2476)*24&lt;=X2476,"Met","Breached")))</f>
        <v>Met</v>
      </c>
    </row>
    <row r="2477" spans="1:25" x14ac:dyDescent="0.25">
      <c r="A2477" s="9" t="s">
        <v>5119</v>
      </c>
      <c r="B2477" s="23">
        <v>46000.609027777798</v>
      </c>
      <c r="C2477" s="23">
        <v>46000.675000000003</v>
      </c>
      <c r="D2477" s="23">
        <v>46000.758333333302</v>
      </c>
      <c r="E2477" s="9" t="s">
        <v>212</v>
      </c>
      <c r="F2477" s="9" t="s">
        <v>188</v>
      </c>
      <c r="G2477" s="9" t="s">
        <v>236</v>
      </c>
      <c r="H2477" s="9" t="s">
        <v>162</v>
      </c>
      <c r="I2477" s="9" t="s">
        <v>280</v>
      </c>
      <c r="J2477" s="9" t="s">
        <v>5120</v>
      </c>
      <c r="K2477" s="9" t="s">
        <v>303</v>
      </c>
      <c r="L2477" s="9" t="s">
        <v>216</v>
      </c>
      <c r="M2477" s="9" t="s">
        <v>3327</v>
      </c>
      <c r="N2477" s="9" t="s">
        <v>196</v>
      </c>
      <c r="O2477" s="9" t="s">
        <v>179</v>
      </c>
      <c r="P2477" s="9" t="s">
        <v>337</v>
      </c>
      <c r="Q2477" s="9" t="s">
        <v>219</v>
      </c>
      <c r="R2477" s="9">
        <v>0</v>
      </c>
      <c r="S2477" s="9">
        <v>10</v>
      </c>
      <c r="U2477" s="9" t="s">
        <v>242</v>
      </c>
      <c r="X2477" s="9">
        <f>INDEX(SLA_Policy!$D$2:$D$5,MATCH(F2477,SLA_Policy!$A$2:$A$5,0))</f>
        <v>72</v>
      </c>
      <c r="Y2477" s="9" t="str">
        <f>IF(E2477="Cancelled","Excluded",IF(D2477="",IF((SLA_Policy!$B$8-B2477)*24&gt;X2477,"Open - Breached","Open - On Track"),IF((D2477-B2477)*24&lt;=X2477,"Met","Breached")))</f>
        <v>Met</v>
      </c>
    </row>
    <row r="2478" spans="1:25" x14ac:dyDescent="0.25">
      <c r="A2478" s="9" t="s">
        <v>5121</v>
      </c>
      <c r="B2478" s="23">
        <v>46000.618750000001</v>
      </c>
      <c r="C2478" s="23">
        <v>46000.648611111101</v>
      </c>
      <c r="D2478" s="23">
        <v>46000.7680555556</v>
      </c>
      <c r="E2478" s="9" t="s">
        <v>212</v>
      </c>
      <c r="F2478" s="9" t="s">
        <v>188</v>
      </c>
      <c r="G2478" s="9" t="s">
        <v>213</v>
      </c>
      <c r="H2478" s="9" t="s">
        <v>162</v>
      </c>
      <c r="I2478" s="9" t="s">
        <v>416</v>
      </c>
      <c r="J2478" s="9" t="s">
        <v>5122</v>
      </c>
      <c r="K2478" s="9" t="s">
        <v>262</v>
      </c>
      <c r="L2478" s="9" t="s">
        <v>293</v>
      </c>
      <c r="M2478" s="9" t="s">
        <v>3197</v>
      </c>
      <c r="N2478" s="9" t="s">
        <v>196</v>
      </c>
      <c r="O2478" s="9" t="s">
        <v>176</v>
      </c>
      <c r="P2478" s="9" t="s">
        <v>503</v>
      </c>
      <c r="Q2478" s="9" t="s">
        <v>273</v>
      </c>
      <c r="R2478" s="9">
        <v>0</v>
      </c>
      <c r="S2478" s="9">
        <v>15</v>
      </c>
      <c r="U2478" s="9" t="s">
        <v>290</v>
      </c>
      <c r="X2478" s="9">
        <f>INDEX(SLA_Policy!$D$2:$D$5,MATCH(F2478,SLA_Policy!$A$2:$A$5,0))</f>
        <v>72</v>
      </c>
      <c r="Y2478" s="9" t="str">
        <f>IF(E2478="Cancelled","Excluded",IF(D2478="",IF((SLA_Policy!$B$8-B2478)*24&gt;X2478,"Open - Breached","Open - On Track"),IF((D2478-B2478)*24&lt;=X2478,"Met","Breached")))</f>
        <v>Met</v>
      </c>
    </row>
    <row r="2479" spans="1:25" x14ac:dyDescent="0.25">
      <c r="A2479" s="9" t="s">
        <v>5123</v>
      </c>
      <c r="B2479" s="23">
        <v>46000.624305555597</v>
      </c>
      <c r="C2479" s="23">
        <v>46000.704861111102</v>
      </c>
      <c r="D2479" s="23">
        <v>46006.510416666701</v>
      </c>
      <c r="E2479" s="9" t="s">
        <v>212</v>
      </c>
      <c r="F2479" s="9" t="s">
        <v>188</v>
      </c>
      <c r="G2479" s="9" t="s">
        <v>236</v>
      </c>
      <c r="H2479" s="9" t="s">
        <v>162</v>
      </c>
      <c r="I2479" s="9" t="s">
        <v>280</v>
      </c>
      <c r="J2479" s="9" t="s">
        <v>5124</v>
      </c>
      <c r="K2479" s="9" t="s">
        <v>246</v>
      </c>
      <c r="L2479" s="9" t="s">
        <v>104</v>
      </c>
      <c r="M2479" s="9" t="s">
        <v>4042</v>
      </c>
      <c r="N2479" s="9" t="s">
        <v>196</v>
      </c>
      <c r="O2479" s="9" t="s">
        <v>179</v>
      </c>
      <c r="P2479" s="9" t="s">
        <v>284</v>
      </c>
      <c r="Q2479" s="9" t="s">
        <v>273</v>
      </c>
      <c r="R2479" s="9">
        <v>2</v>
      </c>
      <c r="S2479" s="9">
        <v>45</v>
      </c>
      <c r="U2479" s="9" t="s">
        <v>242</v>
      </c>
      <c r="X2479" s="9">
        <f>INDEX(SLA_Policy!$D$2:$D$5,MATCH(F2479,SLA_Policy!$A$2:$A$5,0))</f>
        <v>72</v>
      </c>
      <c r="Y2479" s="9" t="str">
        <f>IF(E2479="Cancelled","Excluded",IF(D2479="",IF((SLA_Policy!$B$8-B2479)*24&gt;X2479,"Open - Breached","Open - On Track"),IF((D2479-B2479)*24&lt;=X2479,"Met","Breached")))</f>
        <v>Breached</v>
      </c>
    </row>
    <row r="2480" spans="1:25" x14ac:dyDescent="0.25">
      <c r="A2480" s="9" t="s">
        <v>5125</v>
      </c>
      <c r="B2480" s="23">
        <v>46000.629166666702</v>
      </c>
      <c r="C2480" s="23">
        <v>46000.719444444498</v>
      </c>
      <c r="D2480" s="23">
        <v>46002.375694444498</v>
      </c>
      <c r="E2480" s="9" t="s">
        <v>212</v>
      </c>
      <c r="F2480" s="9" t="s">
        <v>188</v>
      </c>
      <c r="G2480" s="9" t="s">
        <v>213</v>
      </c>
      <c r="H2480" s="9" t="s">
        <v>167</v>
      </c>
      <c r="I2480" s="9" t="s">
        <v>536</v>
      </c>
      <c r="J2480" s="9" t="s">
        <v>1969</v>
      </c>
      <c r="K2480" s="9" t="s">
        <v>246</v>
      </c>
      <c r="L2480" s="9" t="s">
        <v>395</v>
      </c>
      <c r="M2480" s="9" t="s">
        <v>2422</v>
      </c>
      <c r="N2480" s="9" t="s">
        <v>196</v>
      </c>
      <c r="O2480" s="9" t="s">
        <v>176</v>
      </c>
      <c r="P2480" s="9" t="s">
        <v>253</v>
      </c>
      <c r="Q2480" s="9" t="s">
        <v>219</v>
      </c>
      <c r="R2480" s="9">
        <v>0</v>
      </c>
      <c r="S2480" s="9">
        <v>26</v>
      </c>
      <c r="T2480" s="9" t="s">
        <v>220</v>
      </c>
      <c r="U2480" s="9" t="s">
        <v>266</v>
      </c>
      <c r="W2480" s="9">
        <v>4</v>
      </c>
      <c r="X2480" s="9">
        <f>INDEX(SLA_Policy!$D$2:$D$5,MATCH(F2480,SLA_Policy!$A$2:$A$5,0))</f>
        <v>72</v>
      </c>
      <c r="Y2480" s="9" t="str">
        <f>IF(E2480="Cancelled","Excluded",IF(D2480="",IF((SLA_Policy!$B$8-B2480)*24&gt;X2480,"Open - Breached","Open - On Track"),IF((D2480-B2480)*24&lt;=X2480,"Met","Breached")))</f>
        <v>Met</v>
      </c>
    </row>
    <row r="2481" spans="1:25" x14ac:dyDescent="0.25">
      <c r="A2481" s="9" t="s">
        <v>5126</v>
      </c>
      <c r="B2481" s="23">
        <v>46000.635416666701</v>
      </c>
      <c r="C2481" s="23">
        <v>46000.697222222203</v>
      </c>
      <c r="D2481" s="23">
        <v>46001.378472222197</v>
      </c>
      <c r="E2481" s="9" t="s">
        <v>212</v>
      </c>
      <c r="F2481" s="9" t="s">
        <v>188</v>
      </c>
      <c r="G2481" s="9" t="s">
        <v>213</v>
      </c>
      <c r="H2481" s="9" t="s">
        <v>88</v>
      </c>
      <c r="I2481" s="9" t="s">
        <v>92</v>
      </c>
      <c r="J2481" s="9" t="s">
        <v>96</v>
      </c>
      <c r="K2481" s="9" t="s">
        <v>215</v>
      </c>
      <c r="L2481" s="9" t="s">
        <v>282</v>
      </c>
      <c r="M2481" s="9" t="s">
        <v>4134</v>
      </c>
      <c r="N2481" s="9" t="s">
        <v>196</v>
      </c>
      <c r="O2481" s="9" t="s">
        <v>178</v>
      </c>
      <c r="P2481" s="9" t="s">
        <v>272</v>
      </c>
      <c r="Q2481" s="9" t="s">
        <v>219</v>
      </c>
      <c r="R2481" s="9">
        <v>0</v>
      </c>
      <c r="S2481" s="9">
        <v>36</v>
      </c>
      <c r="T2481" s="9" t="s">
        <v>220</v>
      </c>
      <c r="U2481" s="9" t="s">
        <v>266</v>
      </c>
      <c r="X2481" s="9">
        <f>INDEX(SLA_Policy!$D$2:$D$5,MATCH(F2481,SLA_Policy!$A$2:$A$5,0))</f>
        <v>72</v>
      </c>
      <c r="Y2481" s="9" t="str">
        <f>IF(E2481="Cancelled","Excluded",IF(D2481="",IF((SLA_Policy!$B$8-B2481)*24&gt;X2481,"Open - Breached","Open - On Track"),IF((D2481-B2481)*24&lt;=X2481,"Met","Breached")))</f>
        <v>Met</v>
      </c>
    </row>
    <row r="2482" spans="1:25" x14ac:dyDescent="0.25">
      <c r="A2482" s="9" t="s">
        <v>5127</v>
      </c>
      <c r="B2482" s="23">
        <v>46000.640277777798</v>
      </c>
      <c r="C2482" s="23">
        <v>46000.645138888904</v>
      </c>
      <c r="D2482" s="23">
        <v>46000.672222222202</v>
      </c>
      <c r="E2482" s="9" t="s">
        <v>212</v>
      </c>
      <c r="F2482" s="9" t="s">
        <v>188</v>
      </c>
      <c r="G2482" s="9" t="s">
        <v>213</v>
      </c>
      <c r="H2482" s="9" t="s">
        <v>161</v>
      </c>
      <c r="I2482" s="9" t="s">
        <v>454</v>
      </c>
      <c r="J2482" s="9" t="s">
        <v>5128</v>
      </c>
      <c r="K2482" s="9" t="s">
        <v>262</v>
      </c>
      <c r="L2482" s="9" t="s">
        <v>270</v>
      </c>
      <c r="M2482" s="9" t="s">
        <v>2080</v>
      </c>
      <c r="N2482" s="9" t="s">
        <v>198</v>
      </c>
      <c r="O2482" s="9" t="s">
        <v>116</v>
      </c>
      <c r="P2482" s="9" t="s">
        <v>551</v>
      </c>
      <c r="Q2482" s="9" t="s">
        <v>219</v>
      </c>
      <c r="R2482" s="9">
        <v>0</v>
      </c>
      <c r="S2482" s="9">
        <v>6</v>
      </c>
      <c r="U2482" s="9" t="s">
        <v>221</v>
      </c>
      <c r="W2482" s="9">
        <v>5</v>
      </c>
      <c r="X2482" s="9">
        <f>INDEX(SLA_Policy!$D$2:$D$5,MATCH(F2482,SLA_Policy!$A$2:$A$5,0))</f>
        <v>72</v>
      </c>
      <c r="Y2482" s="9" t="str">
        <f>IF(E2482="Cancelled","Excluded",IF(D2482="",IF((SLA_Policy!$B$8-B2482)*24&gt;X2482,"Open - Breached","Open - On Track"),IF((D2482-B2482)*24&lt;=X2482,"Met","Breached")))</f>
        <v>Met</v>
      </c>
    </row>
    <row r="2483" spans="1:25" x14ac:dyDescent="0.25">
      <c r="A2483" s="9" t="s">
        <v>5129</v>
      </c>
      <c r="B2483" s="23">
        <v>46000.652083333298</v>
      </c>
      <c r="C2483" s="23">
        <v>46000.65625</v>
      </c>
      <c r="D2483" s="23">
        <v>46001.320833333302</v>
      </c>
      <c r="E2483" s="9" t="s">
        <v>212</v>
      </c>
      <c r="F2483" s="9" t="s">
        <v>188</v>
      </c>
      <c r="G2483" s="9" t="s">
        <v>213</v>
      </c>
      <c r="H2483" s="9" t="s">
        <v>164</v>
      </c>
      <c r="I2483" s="9" t="s">
        <v>478</v>
      </c>
      <c r="J2483" s="9" t="s">
        <v>5130</v>
      </c>
      <c r="K2483" s="9" t="s">
        <v>239</v>
      </c>
      <c r="L2483" s="9" t="s">
        <v>104</v>
      </c>
      <c r="M2483" s="9" t="s">
        <v>5131</v>
      </c>
      <c r="N2483" s="9" t="s">
        <v>200</v>
      </c>
      <c r="O2483" s="9" t="s">
        <v>178</v>
      </c>
      <c r="P2483" s="9" t="s">
        <v>360</v>
      </c>
      <c r="Q2483" s="9" t="s">
        <v>219</v>
      </c>
      <c r="R2483" s="9">
        <v>0</v>
      </c>
      <c r="S2483" s="9">
        <v>36</v>
      </c>
      <c r="T2483" s="9" t="s">
        <v>343</v>
      </c>
      <c r="U2483" s="9" t="s">
        <v>266</v>
      </c>
      <c r="W2483" s="9">
        <v>5</v>
      </c>
      <c r="X2483" s="9">
        <f>INDEX(SLA_Policy!$D$2:$D$5,MATCH(F2483,SLA_Policy!$A$2:$A$5,0))</f>
        <v>72</v>
      </c>
      <c r="Y2483" s="9" t="str">
        <f>IF(E2483="Cancelled","Excluded",IF(D2483="",IF((SLA_Policy!$B$8-B2483)*24&gt;X2483,"Open - Breached","Open - On Track"),IF((D2483-B2483)*24&lt;=X2483,"Met","Breached")))</f>
        <v>Met</v>
      </c>
    </row>
    <row r="2484" spans="1:25" x14ac:dyDescent="0.25">
      <c r="A2484" s="9" t="s">
        <v>5132</v>
      </c>
      <c r="B2484" s="23">
        <v>46000.661805555603</v>
      </c>
      <c r="C2484" s="23">
        <v>46000.780555555597</v>
      </c>
      <c r="D2484" s="23">
        <v>46001.3881944444</v>
      </c>
      <c r="E2484" s="9" t="s">
        <v>212</v>
      </c>
      <c r="F2484" s="9" t="s">
        <v>189</v>
      </c>
      <c r="G2484" s="9" t="s">
        <v>213</v>
      </c>
      <c r="H2484" s="9" t="s">
        <v>163</v>
      </c>
      <c r="I2484" s="9" t="s">
        <v>250</v>
      </c>
      <c r="J2484" s="9" t="s">
        <v>935</v>
      </c>
      <c r="K2484" s="9" t="s">
        <v>303</v>
      </c>
      <c r="L2484" s="9" t="s">
        <v>226</v>
      </c>
      <c r="M2484" s="9" t="s">
        <v>534</v>
      </c>
      <c r="N2484" s="9" t="s">
        <v>197</v>
      </c>
      <c r="O2484" s="9" t="s">
        <v>176</v>
      </c>
      <c r="P2484" s="9" t="s">
        <v>419</v>
      </c>
      <c r="Q2484" s="9" t="s">
        <v>219</v>
      </c>
      <c r="R2484" s="9">
        <v>0</v>
      </c>
      <c r="S2484" s="9">
        <v>27</v>
      </c>
      <c r="T2484" s="9" t="s">
        <v>220</v>
      </c>
      <c r="U2484" s="9" t="s">
        <v>376</v>
      </c>
      <c r="W2484" s="9">
        <v>5</v>
      </c>
      <c r="X2484" s="9">
        <f>INDEX(SLA_Policy!$D$2:$D$5,MATCH(F2484,SLA_Policy!$A$2:$A$5,0))</f>
        <v>120</v>
      </c>
      <c r="Y2484" s="9" t="str">
        <f>IF(E2484="Cancelled","Excluded",IF(D2484="",IF((SLA_Policy!$B$8-B2484)*24&gt;X2484,"Open - Breached","Open - On Track"),IF((D2484-B2484)*24&lt;=X2484,"Met","Breached")))</f>
        <v>Met</v>
      </c>
    </row>
    <row r="2485" spans="1:25" x14ac:dyDescent="0.25">
      <c r="A2485" s="9" t="s">
        <v>5133</v>
      </c>
      <c r="B2485" s="23">
        <v>46000.6652777778</v>
      </c>
      <c r="C2485" s="23">
        <v>46000.667361111096</v>
      </c>
      <c r="D2485" s="23">
        <v>46001.4152777778</v>
      </c>
      <c r="E2485" s="9" t="s">
        <v>212</v>
      </c>
      <c r="F2485" s="9" t="s">
        <v>188</v>
      </c>
      <c r="G2485" s="9" t="s">
        <v>213</v>
      </c>
      <c r="H2485" s="9" t="s">
        <v>164</v>
      </c>
      <c r="I2485" s="9" t="s">
        <v>260</v>
      </c>
      <c r="J2485" s="9" t="s">
        <v>2984</v>
      </c>
      <c r="K2485" s="9" t="s">
        <v>262</v>
      </c>
      <c r="L2485" s="9" t="s">
        <v>293</v>
      </c>
      <c r="M2485" s="9" t="s">
        <v>2343</v>
      </c>
      <c r="N2485" s="9" t="s">
        <v>198</v>
      </c>
      <c r="O2485" s="9" t="s">
        <v>179</v>
      </c>
      <c r="P2485" s="9" t="s">
        <v>264</v>
      </c>
      <c r="Q2485" s="9" t="s">
        <v>273</v>
      </c>
      <c r="R2485" s="9">
        <v>0</v>
      </c>
      <c r="S2485" s="9">
        <v>13</v>
      </c>
      <c r="T2485" s="9" t="s">
        <v>265</v>
      </c>
      <c r="U2485" s="9" t="s">
        <v>248</v>
      </c>
      <c r="X2485" s="9">
        <f>INDEX(SLA_Policy!$D$2:$D$5,MATCH(F2485,SLA_Policy!$A$2:$A$5,0))</f>
        <v>72</v>
      </c>
      <c r="Y2485" s="9" t="str">
        <f>IF(E2485="Cancelled","Excluded",IF(D2485="",IF((SLA_Policy!$B$8-B2485)*24&gt;X2485,"Open - Breached","Open - On Track"),IF((D2485-B2485)*24&lt;=X2485,"Met","Breached")))</f>
        <v>Met</v>
      </c>
    </row>
    <row r="2486" spans="1:25" x14ac:dyDescent="0.25">
      <c r="A2486" s="9" t="s">
        <v>5134</v>
      </c>
      <c r="B2486" s="23">
        <v>46000.683333333298</v>
      </c>
      <c r="C2486" s="23">
        <v>46000.697916666701</v>
      </c>
      <c r="D2486" s="23">
        <v>46001.377777777801</v>
      </c>
      <c r="E2486" s="9" t="s">
        <v>212</v>
      </c>
      <c r="F2486" s="9" t="s">
        <v>189</v>
      </c>
      <c r="G2486" s="9" t="s">
        <v>213</v>
      </c>
      <c r="H2486" s="9" t="s">
        <v>161</v>
      </c>
      <c r="I2486" s="9" t="s">
        <v>297</v>
      </c>
      <c r="J2486" s="9" t="s">
        <v>5135</v>
      </c>
      <c r="K2486" s="9" t="s">
        <v>262</v>
      </c>
      <c r="L2486" s="9" t="s">
        <v>216</v>
      </c>
      <c r="M2486" s="9" t="s">
        <v>263</v>
      </c>
      <c r="N2486" s="9" t="s">
        <v>198</v>
      </c>
      <c r="O2486" s="9" t="s">
        <v>177</v>
      </c>
      <c r="P2486" s="9" t="s">
        <v>300</v>
      </c>
      <c r="Q2486" s="9" t="s">
        <v>219</v>
      </c>
      <c r="R2486" s="9">
        <v>0</v>
      </c>
      <c r="S2486" s="9">
        <v>14</v>
      </c>
      <c r="U2486" s="9" t="s">
        <v>221</v>
      </c>
      <c r="X2486" s="9">
        <f>INDEX(SLA_Policy!$D$2:$D$5,MATCH(F2486,SLA_Policy!$A$2:$A$5,0))</f>
        <v>120</v>
      </c>
      <c r="Y2486" s="9" t="str">
        <f>IF(E2486="Cancelled","Excluded",IF(D2486="",IF((SLA_Policy!$B$8-B2486)*24&gt;X2486,"Open - Breached","Open - On Track"),IF((D2486-B2486)*24&lt;=X2486,"Met","Breached")))</f>
        <v>Met</v>
      </c>
    </row>
    <row r="2487" spans="1:25" x14ac:dyDescent="0.25">
      <c r="A2487" s="9" t="s">
        <v>5136</v>
      </c>
      <c r="B2487" s="23">
        <v>46000.699305555601</v>
      </c>
      <c r="C2487" s="23">
        <v>46000.765277777798</v>
      </c>
      <c r="D2487" s="23">
        <v>46002.411805555603</v>
      </c>
      <c r="E2487" s="9" t="s">
        <v>212</v>
      </c>
      <c r="F2487" s="9" t="s">
        <v>188</v>
      </c>
      <c r="G2487" s="9" t="s">
        <v>213</v>
      </c>
      <c r="H2487" s="9" t="s">
        <v>167</v>
      </c>
      <c r="I2487" s="9" t="s">
        <v>536</v>
      </c>
      <c r="J2487" s="9" t="s">
        <v>995</v>
      </c>
      <c r="K2487" s="9" t="s">
        <v>215</v>
      </c>
      <c r="L2487" s="9" t="s">
        <v>351</v>
      </c>
      <c r="M2487" s="9" t="s">
        <v>352</v>
      </c>
      <c r="N2487" s="9" t="s">
        <v>196</v>
      </c>
      <c r="O2487" s="9" t="s">
        <v>180</v>
      </c>
      <c r="P2487" s="9" t="s">
        <v>368</v>
      </c>
      <c r="Q2487" s="9" t="s">
        <v>219</v>
      </c>
      <c r="R2487" s="9">
        <v>0</v>
      </c>
      <c r="S2487" s="9">
        <v>85</v>
      </c>
      <c r="T2487" s="9" t="s">
        <v>136</v>
      </c>
      <c r="U2487" s="9" t="s">
        <v>376</v>
      </c>
      <c r="W2487" s="9">
        <v>3</v>
      </c>
      <c r="X2487" s="9">
        <f>INDEX(SLA_Policy!$D$2:$D$5,MATCH(F2487,SLA_Policy!$A$2:$A$5,0))</f>
        <v>72</v>
      </c>
      <c r="Y2487" s="9" t="str">
        <f>IF(E2487="Cancelled","Excluded",IF(D2487="",IF((SLA_Policy!$B$8-B2487)*24&gt;X2487,"Open - Breached","Open - On Track"),IF((D2487-B2487)*24&lt;=X2487,"Met","Breached")))</f>
        <v>Met</v>
      </c>
    </row>
    <row r="2488" spans="1:25" x14ac:dyDescent="0.25">
      <c r="A2488" s="9" t="s">
        <v>5137</v>
      </c>
      <c r="B2488" s="23">
        <v>46000.709027777797</v>
      </c>
      <c r="C2488" s="23">
        <v>46000.716666666704</v>
      </c>
      <c r="D2488" s="23">
        <v>46001.387499999997</v>
      </c>
      <c r="E2488" s="9" t="s">
        <v>212</v>
      </c>
      <c r="F2488" s="9" t="s">
        <v>188</v>
      </c>
      <c r="G2488" s="9" t="s">
        <v>213</v>
      </c>
      <c r="H2488" s="9" t="s">
        <v>163</v>
      </c>
      <c r="I2488" s="9" t="s">
        <v>405</v>
      </c>
      <c r="J2488" s="9" t="s">
        <v>5138</v>
      </c>
      <c r="K2488" s="9" t="s">
        <v>215</v>
      </c>
      <c r="L2488" s="9" t="s">
        <v>270</v>
      </c>
      <c r="M2488" s="9" t="s">
        <v>981</v>
      </c>
      <c r="N2488" s="9" t="s">
        <v>196</v>
      </c>
      <c r="O2488" s="9" t="s">
        <v>176</v>
      </c>
      <c r="P2488" s="9" t="s">
        <v>253</v>
      </c>
      <c r="Q2488" s="9" t="s">
        <v>219</v>
      </c>
      <c r="R2488" s="9">
        <v>0</v>
      </c>
      <c r="S2488" s="9">
        <v>6</v>
      </c>
      <c r="U2488" s="9" t="s">
        <v>230</v>
      </c>
      <c r="X2488" s="9">
        <f>INDEX(SLA_Policy!$D$2:$D$5,MATCH(F2488,SLA_Policy!$A$2:$A$5,0))</f>
        <v>72</v>
      </c>
      <c r="Y2488" s="9" t="str">
        <f>IF(E2488="Cancelled","Excluded",IF(D2488="",IF((SLA_Policy!$B$8-B2488)*24&gt;X2488,"Open - Breached","Open - On Track"),IF((D2488-B2488)*24&lt;=X2488,"Met","Breached")))</f>
        <v>Met</v>
      </c>
    </row>
    <row r="2489" spans="1:25" x14ac:dyDescent="0.25">
      <c r="A2489" s="9" t="s">
        <v>5139</v>
      </c>
      <c r="B2489" s="23">
        <v>46000.715972222199</v>
      </c>
      <c r="C2489" s="23">
        <v>46001.328472222202</v>
      </c>
      <c r="D2489" s="23">
        <v>46001.390277777798</v>
      </c>
      <c r="E2489" s="9" t="s">
        <v>212</v>
      </c>
      <c r="F2489" s="9" t="s">
        <v>189</v>
      </c>
      <c r="G2489" s="9" t="s">
        <v>213</v>
      </c>
      <c r="H2489" s="9" t="s">
        <v>161</v>
      </c>
      <c r="I2489" s="9" t="s">
        <v>389</v>
      </c>
      <c r="J2489" s="9" t="s">
        <v>767</v>
      </c>
      <c r="K2489" s="9" t="s">
        <v>246</v>
      </c>
      <c r="L2489" s="9" t="s">
        <v>311</v>
      </c>
      <c r="M2489" s="9" t="s">
        <v>1860</v>
      </c>
      <c r="N2489" s="9" t="s">
        <v>197</v>
      </c>
      <c r="O2489" s="9" t="s">
        <v>116</v>
      </c>
      <c r="P2489" s="9" t="s">
        <v>551</v>
      </c>
      <c r="Q2489" s="9" t="s">
        <v>219</v>
      </c>
      <c r="R2489" s="9">
        <v>1</v>
      </c>
      <c r="S2489" s="9">
        <v>9</v>
      </c>
      <c r="U2489" s="9" t="s">
        <v>290</v>
      </c>
      <c r="W2489" s="9">
        <v>4</v>
      </c>
      <c r="X2489" s="9">
        <f>INDEX(SLA_Policy!$D$2:$D$5,MATCH(F2489,SLA_Policy!$A$2:$A$5,0))</f>
        <v>120</v>
      </c>
      <c r="Y2489" s="9" t="str">
        <f>IF(E2489="Cancelled","Excluded",IF(D2489="",IF((SLA_Policy!$B$8-B2489)*24&gt;X2489,"Open - Breached","Open - On Track"),IF((D2489-B2489)*24&lt;=X2489,"Met","Breached")))</f>
        <v>Met</v>
      </c>
    </row>
    <row r="2490" spans="1:25" x14ac:dyDescent="0.25">
      <c r="A2490" s="9" t="s">
        <v>5140</v>
      </c>
      <c r="B2490" s="23">
        <v>46000.732638888898</v>
      </c>
      <c r="C2490" s="23">
        <v>46001.354166666701</v>
      </c>
      <c r="D2490" s="23">
        <v>46001.384722222203</v>
      </c>
      <c r="E2490" s="9" t="s">
        <v>212</v>
      </c>
      <c r="F2490" s="9" t="s">
        <v>189</v>
      </c>
      <c r="G2490" s="9" t="s">
        <v>236</v>
      </c>
      <c r="H2490" s="9" t="s">
        <v>167</v>
      </c>
      <c r="I2490" s="9" t="s">
        <v>255</v>
      </c>
      <c r="J2490" s="9" t="s">
        <v>5141</v>
      </c>
      <c r="K2490" s="9" t="s">
        <v>246</v>
      </c>
      <c r="L2490" s="9" t="s">
        <v>104</v>
      </c>
      <c r="M2490" s="9" t="s">
        <v>1229</v>
      </c>
      <c r="N2490" s="9" t="s">
        <v>197</v>
      </c>
      <c r="O2490" s="9" t="s">
        <v>116</v>
      </c>
      <c r="P2490" s="9" t="s">
        <v>234</v>
      </c>
      <c r="Q2490" s="9" t="s">
        <v>219</v>
      </c>
      <c r="R2490" s="9">
        <v>0</v>
      </c>
      <c r="S2490" s="9">
        <v>40</v>
      </c>
      <c r="U2490" s="9" t="s">
        <v>242</v>
      </c>
      <c r="W2490" s="9">
        <v>3</v>
      </c>
      <c r="X2490" s="9">
        <f>INDEX(SLA_Policy!$D$2:$D$5,MATCH(F2490,SLA_Policy!$A$2:$A$5,0))</f>
        <v>120</v>
      </c>
      <c r="Y2490" s="9" t="str">
        <f>IF(E2490="Cancelled","Excluded",IF(D2490="",IF((SLA_Policy!$B$8-B2490)*24&gt;X2490,"Open - Breached","Open - On Track"),IF((D2490-B2490)*24&lt;=X2490,"Met","Breached")))</f>
        <v>Met</v>
      </c>
    </row>
    <row r="2491" spans="1:25" x14ac:dyDescent="0.25">
      <c r="A2491" s="9" t="s">
        <v>5142</v>
      </c>
      <c r="B2491" s="23">
        <v>46000.735416666699</v>
      </c>
      <c r="C2491" s="23">
        <v>46000.7368055556</v>
      </c>
      <c r="D2491" s="23">
        <v>46000.745138888902</v>
      </c>
      <c r="E2491" s="9" t="s">
        <v>212</v>
      </c>
      <c r="F2491" s="9" t="s">
        <v>187</v>
      </c>
      <c r="G2491" s="9" t="s">
        <v>213</v>
      </c>
      <c r="H2491" s="9" t="s">
        <v>161</v>
      </c>
      <c r="I2491" s="9" t="s">
        <v>454</v>
      </c>
      <c r="J2491" s="9" t="s">
        <v>2082</v>
      </c>
      <c r="K2491" s="9" t="s">
        <v>246</v>
      </c>
      <c r="L2491" s="9" t="s">
        <v>104</v>
      </c>
      <c r="M2491" s="9" t="s">
        <v>698</v>
      </c>
      <c r="N2491" s="9" t="s">
        <v>198</v>
      </c>
      <c r="O2491" s="9" t="s">
        <v>116</v>
      </c>
      <c r="P2491" s="9" t="s">
        <v>551</v>
      </c>
      <c r="Q2491" s="9" t="s">
        <v>219</v>
      </c>
      <c r="R2491" s="9">
        <v>0</v>
      </c>
      <c r="S2491" s="9">
        <v>7</v>
      </c>
      <c r="U2491" s="9" t="s">
        <v>221</v>
      </c>
      <c r="X2491" s="9">
        <f>INDEX(SLA_Policy!$D$2:$D$5,MATCH(F2491,SLA_Policy!$A$2:$A$5,0))</f>
        <v>8</v>
      </c>
      <c r="Y2491" s="9" t="str">
        <f>IF(E2491="Cancelled","Excluded",IF(D2491="",IF((SLA_Policy!$B$8-B2491)*24&gt;X2491,"Open - Breached","Open - On Track"),IF((D2491-B2491)*24&lt;=X2491,"Met","Breached")))</f>
        <v>Met</v>
      </c>
    </row>
    <row r="2492" spans="1:25" x14ac:dyDescent="0.25">
      <c r="A2492" s="9" t="s">
        <v>5143</v>
      </c>
      <c r="B2492" s="23">
        <v>46000.788194444503</v>
      </c>
      <c r="C2492" s="23">
        <v>46001.334027777797</v>
      </c>
      <c r="D2492" s="23">
        <v>46001.363194444399</v>
      </c>
      <c r="E2492" s="9" t="s">
        <v>212</v>
      </c>
      <c r="F2492" s="9" t="s">
        <v>188</v>
      </c>
      <c r="G2492" s="9" t="s">
        <v>213</v>
      </c>
      <c r="H2492" s="9" t="s">
        <v>162</v>
      </c>
      <c r="I2492" s="9" t="s">
        <v>416</v>
      </c>
      <c r="J2492" s="9" t="s">
        <v>5144</v>
      </c>
      <c r="K2492" s="9" t="s">
        <v>303</v>
      </c>
      <c r="L2492" s="9" t="s">
        <v>104</v>
      </c>
      <c r="M2492" s="9" t="s">
        <v>2262</v>
      </c>
      <c r="N2492" s="9" t="s">
        <v>197</v>
      </c>
      <c r="O2492" s="9" t="s">
        <v>176</v>
      </c>
      <c r="P2492" s="9" t="s">
        <v>503</v>
      </c>
      <c r="Q2492" s="9" t="s">
        <v>219</v>
      </c>
      <c r="R2492" s="9">
        <v>0</v>
      </c>
      <c r="S2492" s="9">
        <v>10</v>
      </c>
      <c r="U2492" s="9" t="s">
        <v>290</v>
      </c>
      <c r="W2492" s="9">
        <v>5</v>
      </c>
      <c r="X2492" s="9">
        <f>INDEX(SLA_Policy!$D$2:$D$5,MATCH(F2492,SLA_Policy!$A$2:$A$5,0))</f>
        <v>72</v>
      </c>
      <c r="Y2492" s="9" t="str">
        <f>IF(E2492="Cancelled","Excluded",IF(D2492="",IF((SLA_Policy!$B$8-B2492)*24&gt;X2492,"Open - Breached","Open - On Track"),IF((D2492-B2492)*24&lt;=X2492,"Met","Breached")))</f>
        <v>Met</v>
      </c>
    </row>
    <row r="2493" spans="1:25" x14ac:dyDescent="0.25">
      <c r="A2493" s="9" t="s">
        <v>5145</v>
      </c>
      <c r="B2493" s="23">
        <v>46000.881944444503</v>
      </c>
      <c r="C2493" s="23">
        <v>46000.895138888904</v>
      </c>
      <c r="D2493" s="23">
        <v>46001.334027777797</v>
      </c>
      <c r="E2493" s="9" t="s">
        <v>212</v>
      </c>
      <c r="F2493" s="9" t="s">
        <v>187</v>
      </c>
      <c r="G2493" s="9" t="s">
        <v>213</v>
      </c>
      <c r="H2493" s="9" t="s">
        <v>167</v>
      </c>
      <c r="I2493" s="9" t="s">
        <v>536</v>
      </c>
      <c r="J2493" s="9" t="s">
        <v>5146</v>
      </c>
      <c r="K2493" s="9" t="s">
        <v>303</v>
      </c>
      <c r="L2493" s="9" t="s">
        <v>216</v>
      </c>
      <c r="M2493" s="9" t="s">
        <v>4667</v>
      </c>
      <c r="N2493" s="9" t="s">
        <v>196</v>
      </c>
      <c r="O2493" s="9" t="s">
        <v>180</v>
      </c>
      <c r="P2493" s="9" t="s">
        <v>278</v>
      </c>
      <c r="Q2493" s="9" t="s">
        <v>273</v>
      </c>
      <c r="R2493" s="9">
        <v>0</v>
      </c>
      <c r="S2493" s="9">
        <v>41</v>
      </c>
      <c r="T2493" s="9" t="s">
        <v>220</v>
      </c>
      <c r="U2493" s="9" t="s">
        <v>248</v>
      </c>
      <c r="W2493" s="9">
        <v>3</v>
      </c>
      <c r="X2493" s="9">
        <f>INDEX(SLA_Policy!$D$2:$D$5,MATCH(F2493,SLA_Policy!$A$2:$A$5,0))</f>
        <v>8</v>
      </c>
      <c r="Y2493" s="9" t="str">
        <f>IF(E2493="Cancelled","Excluded",IF(D2493="",IF((SLA_Policy!$B$8-B2493)*24&gt;X2493,"Open - Breached","Open - On Track"),IF((D2493-B2493)*24&lt;=X2493,"Met","Breached")))</f>
        <v>Breached</v>
      </c>
    </row>
    <row r="2494" spans="1:25" x14ac:dyDescent="0.25">
      <c r="A2494" s="9" t="s">
        <v>5147</v>
      </c>
      <c r="B2494" s="23">
        <v>46000.943749999999</v>
      </c>
      <c r="C2494" s="23">
        <v>46001.315277777801</v>
      </c>
      <c r="D2494" s="23">
        <v>46003.396527777797</v>
      </c>
      <c r="E2494" s="9" t="s">
        <v>212</v>
      </c>
      <c r="F2494" s="9" t="s">
        <v>189</v>
      </c>
      <c r="G2494" s="9" t="s">
        <v>213</v>
      </c>
      <c r="H2494" s="9" t="s">
        <v>162</v>
      </c>
      <c r="I2494" s="9" t="s">
        <v>345</v>
      </c>
      <c r="J2494" s="9" t="s">
        <v>2804</v>
      </c>
      <c r="K2494" s="9" t="s">
        <v>246</v>
      </c>
      <c r="L2494" s="9" t="s">
        <v>216</v>
      </c>
      <c r="M2494" s="9" t="s">
        <v>2036</v>
      </c>
      <c r="N2494" s="9" t="s">
        <v>197</v>
      </c>
      <c r="O2494" s="9" t="s">
        <v>179</v>
      </c>
      <c r="P2494" s="9" t="s">
        <v>284</v>
      </c>
      <c r="Q2494" s="9" t="s">
        <v>219</v>
      </c>
      <c r="R2494" s="9">
        <v>0</v>
      </c>
      <c r="S2494" s="9">
        <v>10</v>
      </c>
      <c r="U2494" s="9" t="s">
        <v>248</v>
      </c>
      <c r="X2494" s="9">
        <f>INDEX(SLA_Policy!$D$2:$D$5,MATCH(F2494,SLA_Policy!$A$2:$A$5,0))</f>
        <v>120</v>
      </c>
      <c r="Y2494" s="9" t="str">
        <f>IF(E2494="Cancelled","Excluded",IF(D2494="",IF((SLA_Policy!$B$8-B2494)*24&gt;X2494,"Open - Breached","Open - On Track"),IF((D2494-B2494)*24&lt;=X2494,"Met","Breached")))</f>
        <v>Met</v>
      </c>
    </row>
    <row r="2495" spans="1:25" x14ac:dyDescent="0.25">
      <c r="A2495" s="9" t="s">
        <v>5148</v>
      </c>
      <c r="B2495" s="23">
        <v>46001.277083333298</v>
      </c>
      <c r="C2495" s="23">
        <v>46001.3659722222</v>
      </c>
      <c r="D2495" s="23">
        <v>46002.368055555598</v>
      </c>
      <c r="E2495" s="9" t="s">
        <v>212</v>
      </c>
      <c r="F2495" s="9" t="s">
        <v>188</v>
      </c>
      <c r="G2495" s="9" t="s">
        <v>213</v>
      </c>
      <c r="H2495" s="9" t="s">
        <v>165</v>
      </c>
      <c r="I2495" s="9" t="s">
        <v>567</v>
      </c>
      <c r="J2495" s="9" t="s">
        <v>5149</v>
      </c>
      <c r="K2495" s="9" t="s">
        <v>303</v>
      </c>
      <c r="L2495" s="9" t="s">
        <v>311</v>
      </c>
      <c r="M2495" s="9" t="s">
        <v>5150</v>
      </c>
      <c r="N2495" s="9" t="s">
        <v>196</v>
      </c>
      <c r="O2495" s="9" t="s">
        <v>176</v>
      </c>
      <c r="P2495" s="9" t="s">
        <v>228</v>
      </c>
      <c r="Q2495" s="9" t="s">
        <v>219</v>
      </c>
      <c r="R2495" s="9">
        <v>1</v>
      </c>
      <c r="S2495" s="9">
        <v>14</v>
      </c>
      <c r="U2495" s="9" t="s">
        <v>230</v>
      </c>
      <c r="W2495" s="9">
        <v>4</v>
      </c>
      <c r="X2495" s="9">
        <f>INDEX(SLA_Policy!$D$2:$D$5,MATCH(F2495,SLA_Policy!$A$2:$A$5,0))</f>
        <v>72</v>
      </c>
      <c r="Y2495" s="9" t="str">
        <f>IF(E2495="Cancelled","Excluded",IF(D2495="",IF((SLA_Policy!$B$8-B2495)*24&gt;X2495,"Open - Breached","Open - On Track"),IF((D2495-B2495)*24&lt;=X2495,"Met","Breached")))</f>
        <v>Met</v>
      </c>
    </row>
    <row r="2496" spans="1:25" x14ac:dyDescent="0.25">
      <c r="A2496" s="9" t="s">
        <v>5151</v>
      </c>
      <c r="B2496" s="23">
        <v>46001.280555555597</v>
      </c>
      <c r="C2496" s="23">
        <v>46001.342361111099</v>
      </c>
      <c r="D2496" s="23">
        <v>46001.354166666701</v>
      </c>
      <c r="E2496" s="9" t="s">
        <v>212</v>
      </c>
      <c r="F2496" s="9" t="s">
        <v>188</v>
      </c>
      <c r="G2496" s="9" t="s">
        <v>213</v>
      </c>
      <c r="H2496" s="9" t="s">
        <v>161</v>
      </c>
      <c r="I2496" s="9" t="s">
        <v>454</v>
      </c>
      <c r="J2496" s="9" t="s">
        <v>5152</v>
      </c>
      <c r="K2496" s="9" t="s">
        <v>262</v>
      </c>
      <c r="L2496" s="9" t="s">
        <v>307</v>
      </c>
      <c r="M2496" s="9" t="s">
        <v>2895</v>
      </c>
      <c r="N2496" s="9" t="s">
        <v>198</v>
      </c>
      <c r="O2496" s="9" t="s">
        <v>116</v>
      </c>
      <c r="P2496" s="9" t="s">
        <v>218</v>
      </c>
      <c r="Q2496" s="9" t="s">
        <v>219</v>
      </c>
      <c r="R2496" s="9">
        <v>0</v>
      </c>
      <c r="S2496" s="9">
        <v>8</v>
      </c>
      <c r="U2496" s="9" t="s">
        <v>290</v>
      </c>
      <c r="X2496" s="9">
        <f>INDEX(SLA_Policy!$D$2:$D$5,MATCH(F2496,SLA_Policy!$A$2:$A$5,0))</f>
        <v>72</v>
      </c>
      <c r="Y2496" s="9" t="str">
        <f>IF(E2496="Cancelled","Excluded",IF(D2496="",IF((SLA_Policy!$B$8-B2496)*24&gt;X2496,"Open - Breached","Open - On Track"),IF((D2496-B2496)*24&lt;=X2496,"Met","Breached")))</f>
        <v>Met</v>
      </c>
    </row>
    <row r="2497" spans="1:25" x14ac:dyDescent="0.25">
      <c r="A2497" s="9" t="s">
        <v>5153</v>
      </c>
      <c r="B2497" s="23">
        <v>46001.308333333298</v>
      </c>
      <c r="C2497" s="23">
        <v>46001.322916666701</v>
      </c>
      <c r="D2497" s="23">
        <v>46001.426388888904</v>
      </c>
      <c r="E2497" s="9" t="s">
        <v>212</v>
      </c>
      <c r="F2497" s="9" t="s">
        <v>188</v>
      </c>
      <c r="G2497" s="9" t="s">
        <v>213</v>
      </c>
      <c r="H2497" s="9" t="s">
        <v>161</v>
      </c>
      <c r="I2497" s="9" t="s">
        <v>389</v>
      </c>
      <c r="J2497" s="9" t="s">
        <v>767</v>
      </c>
      <c r="K2497" s="9" t="s">
        <v>246</v>
      </c>
      <c r="L2497" s="9" t="s">
        <v>395</v>
      </c>
      <c r="M2497" s="9" t="s">
        <v>792</v>
      </c>
      <c r="N2497" s="9" t="s">
        <v>200</v>
      </c>
      <c r="O2497" s="9" t="s">
        <v>177</v>
      </c>
      <c r="P2497" s="9" t="s">
        <v>457</v>
      </c>
      <c r="Q2497" s="9" t="s">
        <v>219</v>
      </c>
      <c r="R2497" s="9">
        <v>0</v>
      </c>
      <c r="S2497" s="9">
        <v>3</v>
      </c>
      <c r="U2497" s="9" t="s">
        <v>266</v>
      </c>
      <c r="X2497" s="9">
        <f>INDEX(SLA_Policy!$D$2:$D$5,MATCH(F2497,SLA_Policy!$A$2:$A$5,0))</f>
        <v>72</v>
      </c>
      <c r="Y2497" s="9" t="str">
        <f>IF(E2497="Cancelled","Excluded",IF(D2497="",IF((SLA_Policy!$B$8-B2497)*24&gt;X2497,"Open - Breached","Open - On Track"),IF((D2497-B2497)*24&lt;=X2497,"Met","Breached")))</f>
        <v>Met</v>
      </c>
    </row>
    <row r="2498" spans="1:25" x14ac:dyDescent="0.25">
      <c r="A2498" s="9" t="s">
        <v>5154</v>
      </c>
      <c r="B2498" s="23">
        <v>46001.310416666704</v>
      </c>
      <c r="C2498" s="23">
        <v>46001.311805555597</v>
      </c>
      <c r="D2498" s="23">
        <v>46001.675694444399</v>
      </c>
      <c r="E2498" s="9" t="s">
        <v>212</v>
      </c>
      <c r="F2498" s="9" t="s">
        <v>188</v>
      </c>
      <c r="G2498" s="9" t="s">
        <v>213</v>
      </c>
      <c r="H2498" s="9" t="s">
        <v>165</v>
      </c>
      <c r="I2498" s="9" t="s">
        <v>567</v>
      </c>
      <c r="J2498" s="9" t="s">
        <v>1251</v>
      </c>
      <c r="K2498" s="9" t="s">
        <v>246</v>
      </c>
      <c r="L2498" s="9" t="s">
        <v>307</v>
      </c>
      <c r="M2498" s="9" t="s">
        <v>1766</v>
      </c>
      <c r="N2498" s="9" t="s">
        <v>200</v>
      </c>
      <c r="O2498" s="9" t="s">
        <v>176</v>
      </c>
      <c r="P2498" s="9" t="s">
        <v>503</v>
      </c>
      <c r="Q2498" s="9" t="s">
        <v>219</v>
      </c>
      <c r="R2498" s="9">
        <v>0</v>
      </c>
      <c r="S2498" s="9">
        <v>11</v>
      </c>
      <c r="U2498" s="9" t="s">
        <v>266</v>
      </c>
      <c r="X2498" s="9">
        <f>INDEX(SLA_Policy!$D$2:$D$5,MATCH(F2498,SLA_Policy!$A$2:$A$5,0))</f>
        <v>72</v>
      </c>
      <c r="Y2498" s="9" t="str">
        <f>IF(E2498="Cancelled","Excluded",IF(D2498="",IF((SLA_Policy!$B$8-B2498)*24&gt;X2498,"Open - Breached","Open - On Track"),IF((D2498-B2498)*24&lt;=X2498,"Met","Breached")))</f>
        <v>Met</v>
      </c>
    </row>
    <row r="2499" spans="1:25" x14ac:dyDescent="0.25">
      <c r="A2499" s="9" t="s">
        <v>5155</v>
      </c>
      <c r="B2499" s="23">
        <v>46001.3256944444</v>
      </c>
      <c r="C2499" s="23">
        <v>46001.368055555598</v>
      </c>
      <c r="D2499" s="23">
        <v>46003.371527777803</v>
      </c>
      <c r="E2499" s="9" t="s">
        <v>212</v>
      </c>
      <c r="F2499" s="9" t="s">
        <v>189</v>
      </c>
      <c r="G2499" s="9" t="s">
        <v>236</v>
      </c>
      <c r="H2499" s="9" t="s">
        <v>161</v>
      </c>
      <c r="I2499" s="9" t="s">
        <v>237</v>
      </c>
      <c r="J2499" s="9" t="s">
        <v>5156</v>
      </c>
      <c r="K2499" s="9" t="s">
        <v>225</v>
      </c>
      <c r="L2499" s="9" t="s">
        <v>282</v>
      </c>
      <c r="M2499" s="9" t="s">
        <v>2799</v>
      </c>
      <c r="N2499" s="9" t="s">
        <v>197</v>
      </c>
      <c r="O2499" s="9" t="s">
        <v>179</v>
      </c>
      <c r="P2499" s="9" t="s">
        <v>313</v>
      </c>
      <c r="Q2499" s="9" t="s">
        <v>219</v>
      </c>
      <c r="R2499" s="9">
        <v>0</v>
      </c>
      <c r="S2499" s="9">
        <v>7</v>
      </c>
      <c r="U2499" s="9" t="s">
        <v>242</v>
      </c>
      <c r="X2499" s="9">
        <f>INDEX(SLA_Policy!$D$2:$D$5,MATCH(F2499,SLA_Policy!$A$2:$A$5,0))</f>
        <v>120</v>
      </c>
      <c r="Y2499" s="9" t="str">
        <f>IF(E2499="Cancelled","Excluded",IF(D2499="",IF((SLA_Policy!$B$8-B2499)*24&gt;X2499,"Open - Breached","Open - On Track"),IF((D2499-B2499)*24&lt;=X2499,"Met","Breached")))</f>
        <v>Met</v>
      </c>
    </row>
    <row r="2500" spans="1:25" x14ac:dyDescent="0.25">
      <c r="A2500" s="9" t="s">
        <v>5157</v>
      </c>
      <c r="B2500" s="23">
        <v>46001.339583333298</v>
      </c>
      <c r="C2500" s="23">
        <v>46001.346527777801</v>
      </c>
      <c r="D2500" s="23">
        <v>46002.353472222203</v>
      </c>
      <c r="E2500" s="9" t="s">
        <v>212</v>
      </c>
      <c r="F2500" s="9" t="s">
        <v>188</v>
      </c>
      <c r="G2500" s="9" t="s">
        <v>236</v>
      </c>
      <c r="H2500" s="9" t="s">
        <v>167</v>
      </c>
      <c r="I2500" s="9" t="s">
        <v>255</v>
      </c>
      <c r="J2500" s="9" t="s">
        <v>5158</v>
      </c>
      <c r="K2500" s="9" t="s">
        <v>262</v>
      </c>
      <c r="L2500" s="9" t="s">
        <v>307</v>
      </c>
      <c r="M2500" s="9" t="s">
        <v>4968</v>
      </c>
      <c r="N2500" s="9" t="s">
        <v>196</v>
      </c>
      <c r="O2500" s="9" t="s">
        <v>176</v>
      </c>
      <c r="P2500" s="9" t="s">
        <v>253</v>
      </c>
      <c r="Q2500" s="9" t="s">
        <v>219</v>
      </c>
      <c r="R2500" s="9">
        <v>0</v>
      </c>
      <c r="S2500" s="9">
        <v>17</v>
      </c>
      <c r="U2500" s="9" t="s">
        <v>242</v>
      </c>
      <c r="X2500" s="9">
        <f>INDEX(SLA_Policy!$D$2:$D$5,MATCH(F2500,SLA_Policy!$A$2:$A$5,0))</f>
        <v>72</v>
      </c>
      <c r="Y2500" s="9" t="str">
        <f>IF(E2500="Cancelled","Excluded",IF(D2500="",IF((SLA_Policy!$B$8-B2500)*24&gt;X2500,"Open - Breached","Open - On Track"),IF((D2500-B2500)*24&lt;=X2500,"Met","Breached")))</f>
        <v>Met</v>
      </c>
    </row>
    <row r="2501" spans="1:25" x14ac:dyDescent="0.25">
      <c r="A2501" s="9" t="s">
        <v>5159</v>
      </c>
      <c r="B2501" s="23">
        <v>46001.345138888901</v>
      </c>
      <c r="C2501" s="23">
        <v>46001.395833333299</v>
      </c>
      <c r="D2501" s="23">
        <v>46002.385416666701</v>
      </c>
      <c r="E2501" s="9" t="s">
        <v>212</v>
      </c>
      <c r="F2501" s="9" t="s">
        <v>188</v>
      </c>
      <c r="G2501" s="9" t="s">
        <v>213</v>
      </c>
      <c r="H2501" s="9" t="s">
        <v>164</v>
      </c>
      <c r="I2501" s="9" t="s">
        <v>339</v>
      </c>
      <c r="J2501" s="9" t="s">
        <v>340</v>
      </c>
      <c r="K2501" s="9" t="s">
        <v>246</v>
      </c>
      <c r="L2501" s="9" t="s">
        <v>104</v>
      </c>
      <c r="M2501" s="9" t="s">
        <v>1426</v>
      </c>
      <c r="N2501" s="9" t="s">
        <v>196</v>
      </c>
      <c r="O2501" s="9" t="s">
        <v>116</v>
      </c>
      <c r="P2501" s="9" t="s">
        <v>218</v>
      </c>
      <c r="Q2501" s="9" t="s">
        <v>219</v>
      </c>
      <c r="R2501" s="9">
        <v>0</v>
      </c>
      <c r="S2501" s="9">
        <v>4</v>
      </c>
      <c r="T2501" s="9" t="s">
        <v>464</v>
      </c>
      <c r="U2501" s="9" t="s">
        <v>290</v>
      </c>
      <c r="X2501" s="9">
        <f>INDEX(SLA_Policy!$D$2:$D$5,MATCH(F2501,SLA_Policy!$A$2:$A$5,0))</f>
        <v>72</v>
      </c>
      <c r="Y2501" s="9" t="str">
        <f>IF(E2501="Cancelled","Excluded",IF(D2501="",IF((SLA_Policy!$B$8-B2501)*24&gt;X2501,"Open - Breached","Open - On Track"),IF((D2501-B2501)*24&lt;=X2501,"Met","Breached")))</f>
        <v>Met</v>
      </c>
    </row>
    <row r="2502" spans="1:25" x14ac:dyDescent="0.25">
      <c r="A2502" s="9" t="s">
        <v>5160</v>
      </c>
      <c r="B2502" s="23">
        <v>46001.375</v>
      </c>
      <c r="C2502" s="23">
        <v>46001.4465277778</v>
      </c>
      <c r="D2502" s="23">
        <v>46002.527083333298</v>
      </c>
      <c r="E2502" s="9" t="s">
        <v>212</v>
      </c>
      <c r="F2502" s="9" t="s">
        <v>188</v>
      </c>
      <c r="G2502" s="9" t="s">
        <v>236</v>
      </c>
      <c r="H2502" s="9" t="s">
        <v>161</v>
      </c>
      <c r="I2502" s="9" t="s">
        <v>237</v>
      </c>
      <c r="J2502" s="9" t="s">
        <v>5161</v>
      </c>
      <c r="K2502" s="9" t="s">
        <v>262</v>
      </c>
      <c r="L2502" s="9" t="s">
        <v>311</v>
      </c>
      <c r="M2502" s="9" t="s">
        <v>5162</v>
      </c>
      <c r="N2502" s="9" t="s">
        <v>196</v>
      </c>
      <c r="O2502" s="9" t="s">
        <v>177</v>
      </c>
      <c r="P2502" s="9" t="s">
        <v>457</v>
      </c>
      <c r="Q2502" s="9" t="s">
        <v>219</v>
      </c>
      <c r="R2502" s="9">
        <v>0</v>
      </c>
      <c r="S2502" s="9">
        <v>15</v>
      </c>
      <c r="U2502" s="9" t="s">
        <v>242</v>
      </c>
      <c r="X2502" s="9">
        <f>INDEX(SLA_Policy!$D$2:$D$5,MATCH(F2502,SLA_Policy!$A$2:$A$5,0))</f>
        <v>72</v>
      </c>
      <c r="Y2502" s="9" t="str">
        <f>IF(E2502="Cancelled","Excluded",IF(D2502="",IF((SLA_Policy!$B$8-B2502)*24&gt;X2502,"Open - Breached","Open - On Track"),IF((D2502-B2502)*24&lt;=X2502,"Met","Breached")))</f>
        <v>Met</v>
      </c>
    </row>
    <row r="2503" spans="1:25" x14ac:dyDescent="0.25">
      <c r="A2503" s="9" t="s">
        <v>5163</v>
      </c>
      <c r="B2503" s="23">
        <v>46001.390277777798</v>
      </c>
      <c r="C2503" s="23">
        <v>46001.390972222202</v>
      </c>
      <c r="D2503" s="23">
        <v>46001.395138888904</v>
      </c>
      <c r="E2503" s="9" t="s">
        <v>212</v>
      </c>
      <c r="F2503" s="9" t="s">
        <v>187</v>
      </c>
      <c r="G2503" s="9" t="s">
        <v>213</v>
      </c>
      <c r="H2503" s="9" t="s">
        <v>161</v>
      </c>
      <c r="I2503" s="9" t="s">
        <v>454</v>
      </c>
      <c r="J2503" s="9" t="s">
        <v>5164</v>
      </c>
      <c r="K2503" s="9" t="s">
        <v>303</v>
      </c>
      <c r="L2503" s="9" t="s">
        <v>104</v>
      </c>
      <c r="M2503" s="9" t="s">
        <v>5165</v>
      </c>
      <c r="N2503" s="9" t="s">
        <v>198</v>
      </c>
      <c r="O2503" s="9" t="s">
        <v>116</v>
      </c>
      <c r="P2503" s="9" t="s">
        <v>551</v>
      </c>
      <c r="Q2503" s="9" t="s">
        <v>219</v>
      </c>
      <c r="R2503" s="9">
        <v>0</v>
      </c>
      <c r="S2503" s="9">
        <v>5</v>
      </c>
      <c r="U2503" s="9" t="s">
        <v>290</v>
      </c>
      <c r="X2503" s="9">
        <f>INDEX(SLA_Policy!$D$2:$D$5,MATCH(F2503,SLA_Policy!$A$2:$A$5,0))</f>
        <v>8</v>
      </c>
      <c r="Y2503" s="9" t="str">
        <f>IF(E2503="Cancelled","Excluded",IF(D2503="",IF((SLA_Policy!$B$8-B2503)*24&gt;X2503,"Open - Breached","Open - On Track"),IF((D2503-B2503)*24&lt;=X2503,"Met","Breached")))</f>
        <v>Met</v>
      </c>
    </row>
    <row r="2504" spans="1:25" x14ac:dyDescent="0.25">
      <c r="A2504" s="9" t="s">
        <v>5166</v>
      </c>
      <c r="B2504" s="23">
        <v>46001.395138888904</v>
      </c>
      <c r="C2504" s="23">
        <v>46001.395833333299</v>
      </c>
      <c r="D2504" s="23">
        <v>46001.414583333302</v>
      </c>
      <c r="E2504" s="9" t="s">
        <v>212</v>
      </c>
      <c r="F2504" s="9" t="s">
        <v>187</v>
      </c>
      <c r="G2504" s="9" t="s">
        <v>213</v>
      </c>
      <c r="H2504" s="9" t="s">
        <v>161</v>
      </c>
      <c r="I2504" s="9" t="s">
        <v>297</v>
      </c>
      <c r="J2504" s="9" t="s">
        <v>521</v>
      </c>
      <c r="K2504" s="9" t="s">
        <v>239</v>
      </c>
      <c r="L2504" s="9" t="s">
        <v>216</v>
      </c>
      <c r="M2504" s="9" t="s">
        <v>1952</v>
      </c>
      <c r="N2504" s="9" t="s">
        <v>198</v>
      </c>
      <c r="O2504" s="9" t="s">
        <v>177</v>
      </c>
      <c r="P2504" s="9" t="s">
        <v>241</v>
      </c>
      <c r="Q2504" s="9" t="s">
        <v>273</v>
      </c>
      <c r="R2504" s="9">
        <v>0</v>
      </c>
      <c r="S2504" s="9">
        <v>15</v>
      </c>
      <c r="U2504" s="9" t="s">
        <v>290</v>
      </c>
      <c r="W2504" s="9">
        <v>5</v>
      </c>
      <c r="X2504" s="9">
        <f>INDEX(SLA_Policy!$D$2:$D$5,MATCH(F2504,SLA_Policy!$A$2:$A$5,0))</f>
        <v>8</v>
      </c>
      <c r="Y2504" s="9" t="str">
        <f>IF(E2504="Cancelled","Excluded",IF(D2504="",IF((SLA_Policy!$B$8-B2504)*24&gt;X2504,"Open - Breached","Open - On Track"),IF((D2504-B2504)*24&lt;=X2504,"Met","Breached")))</f>
        <v>Met</v>
      </c>
    </row>
    <row r="2505" spans="1:25" x14ac:dyDescent="0.25">
      <c r="A2505" s="9" t="s">
        <v>5167</v>
      </c>
      <c r="B2505" s="23">
        <v>46001.397916666698</v>
      </c>
      <c r="C2505" s="23">
        <v>46001.401388888902</v>
      </c>
      <c r="D2505" s="23">
        <v>46001.516666666699</v>
      </c>
      <c r="E2505" s="9" t="s">
        <v>212</v>
      </c>
      <c r="F2505" s="9" t="s">
        <v>188</v>
      </c>
      <c r="G2505" s="9" t="s">
        <v>213</v>
      </c>
      <c r="H2505" s="9" t="s">
        <v>161</v>
      </c>
      <c r="I2505" s="9" t="s">
        <v>454</v>
      </c>
      <c r="J2505" s="9" t="s">
        <v>2015</v>
      </c>
      <c r="K2505" s="9" t="s">
        <v>262</v>
      </c>
      <c r="L2505" s="9" t="s">
        <v>282</v>
      </c>
      <c r="M2505" s="9" t="s">
        <v>4387</v>
      </c>
      <c r="N2505" s="9" t="s">
        <v>198</v>
      </c>
      <c r="O2505" s="9" t="s">
        <v>177</v>
      </c>
      <c r="P2505" s="9" t="s">
        <v>457</v>
      </c>
      <c r="Q2505" s="9" t="s">
        <v>219</v>
      </c>
      <c r="R2505" s="9">
        <v>0</v>
      </c>
      <c r="S2505" s="9">
        <v>13</v>
      </c>
      <c r="U2505" s="9" t="s">
        <v>266</v>
      </c>
      <c r="X2505" s="9">
        <f>INDEX(SLA_Policy!$D$2:$D$5,MATCH(F2505,SLA_Policy!$A$2:$A$5,0))</f>
        <v>72</v>
      </c>
      <c r="Y2505" s="9" t="str">
        <f>IF(E2505="Cancelled","Excluded",IF(D2505="",IF((SLA_Policy!$B$8-B2505)*24&gt;X2505,"Open - Breached","Open - On Track"),IF((D2505-B2505)*24&lt;=X2505,"Met","Breached")))</f>
        <v>Met</v>
      </c>
    </row>
    <row r="2506" spans="1:25" x14ac:dyDescent="0.25">
      <c r="A2506" s="9" t="s">
        <v>5168</v>
      </c>
      <c r="B2506" s="23">
        <v>46001.400694444397</v>
      </c>
      <c r="C2506" s="23">
        <v>46001.40625</v>
      </c>
      <c r="D2506" s="23">
        <v>46001.581250000003</v>
      </c>
      <c r="E2506" s="9" t="s">
        <v>212</v>
      </c>
      <c r="F2506" s="9" t="s">
        <v>188</v>
      </c>
      <c r="G2506" s="9" t="s">
        <v>213</v>
      </c>
      <c r="H2506" s="9" t="s">
        <v>161</v>
      </c>
      <c r="I2506" s="9" t="s">
        <v>389</v>
      </c>
      <c r="J2506" s="9" t="s">
        <v>2110</v>
      </c>
      <c r="K2506" s="9" t="s">
        <v>215</v>
      </c>
      <c r="L2506" s="9" t="s">
        <v>216</v>
      </c>
      <c r="M2506" s="9" t="s">
        <v>2397</v>
      </c>
      <c r="N2506" s="9" t="s">
        <v>197</v>
      </c>
      <c r="O2506" s="9" t="s">
        <v>116</v>
      </c>
      <c r="P2506" s="9" t="s">
        <v>295</v>
      </c>
      <c r="Q2506" s="9" t="s">
        <v>219</v>
      </c>
      <c r="R2506" s="9">
        <v>0</v>
      </c>
      <c r="S2506" s="9">
        <v>6</v>
      </c>
      <c r="U2506" s="9" t="s">
        <v>290</v>
      </c>
      <c r="X2506" s="9">
        <f>INDEX(SLA_Policy!$D$2:$D$5,MATCH(F2506,SLA_Policy!$A$2:$A$5,0))</f>
        <v>72</v>
      </c>
      <c r="Y2506" s="9" t="str">
        <f>IF(E2506="Cancelled","Excluded",IF(D2506="",IF((SLA_Policy!$B$8-B2506)*24&gt;X2506,"Open - Breached","Open - On Track"),IF((D2506-B2506)*24&lt;=X2506,"Met","Breached")))</f>
        <v>Met</v>
      </c>
    </row>
    <row r="2507" spans="1:25" x14ac:dyDescent="0.25">
      <c r="A2507" s="9" t="s">
        <v>5169</v>
      </c>
      <c r="B2507" s="23">
        <v>46001.404861111099</v>
      </c>
      <c r="C2507" s="23">
        <v>46001.425000000003</v>
      </c>
      <c r="D2507" s="23">
        <v>46001.651388888902</v>
      </c>
      <c r="E2507" s="9" t="s">
        <v>212</v>
      </c>
      <c r="F2507" s="9" t="s">
        <v>188</v>
      </c>
      <c r="G2507" s="9" t="s">
        <v>213</v>
      </c>
      <c r="H2507" s="9" t="s">
        <v>167</v>
      </c>
      <c r="I2507" s="9" t="s">
        <v>362</v>
      </c>
      <c r="J2507" s="9" t="s">
        <v>5170</v>
      </c>
      <c r="K2507" s="9" t="s">
        <v>246</v>
      </c>
      <c r="L2507" s="9" t="s">
        <v>311</v>
      </c>
      <c r="M2507" s="9" t="s">
        <v>639</v>
      </c>
      <c r="N2507" s="9" t="s">
        <v>196</v>
      </c>
      <c r="O2507" s="9" t="s">
        <v>116</v>
      </c>
      <c r="P2507" s="9" t="s">
        <v>258</v>
      </c>
      <c r="Q2507" s="9" t="s">
        <v>219</v>
      </c>
      <c r="R2507" s="9">
        <v>0</v>
      </c>
      <c r="S2507" s="9">
        <v>47</v>
      </c>
      <c r="U2507" s="9" t="s">
        <v>376</v>
      </c>
      <c r="X2507" s="9">
        <f>INDEX(SLA_Policy!$D$2:$D$5,MATCH(F2507,SLA_Policy!$A$2:$A$5,0))</f>
        <v>72</v>
      </c>
      <c r="Y2507" s="9" t="str">
        <f>IF(E2507="Cancelled","Excluded",IF(D2507="",IF((SLA_Policy!$B$8-B2507)*24&gt;X2507,"Open - Breached","Open - On Track"),IF((D2507-B2507)*24&lt;=X2507,"Met","Breached")))</f>
        <v>Met</v>
      </c>
    </row>
    <row r="2508" spans="1:25" x14ac:dyDescent="0.25">
      <c r="A2508" s="9" t="s">
        <v>5171</v>
      </c>
      <c r="B2508" s="23">
        <v>46001.404861111099</v>
      </c>
      <c r="C2508" s="23">
        <v>46001.40625</v>
      </c>
      <c r="D2508" s="23">
        <v>46002.331250000003</v>
      </c>
      <c r="E2508" s="9" t="s">
        <v>212</v>
      </c>
      <c r="F2508" s="9" t="s">
        <v>188</v>
      </c>
      <c r="G2508" s="9" t="s">
        <v>213</v>
      </c>
      <c r="H2508" s="9" t="s">
        <v>167</v>
      </c>
      <c r="I2508" s="9" t="s">
        <v>362</v>
      </c>
      <c r="J2508" s="9" t="s">
        <v>5172</v>
      </c>
      <c r="K2508" s="9" t="s">
        <v>225</v>
      </c>
      <c r="L2508" s="9" t="s">
        <v>104</v>
      </c>
      <c r="M2508" s="9" t="s">
        <v>5016</v>
      </c>
      <c r="N2508" s="9" t="s">
        <v>198</v>
      </c>
      <c r="O2508" s="9" t="s">
        <v>176</v>
      </c>
      <c r="P2508" s="9" t="s">
        <v>503</v>
      </c>
      <c r="Q2508" s="9" t="s">
        <v>273</v>
      </c>
      <c r="R2508" s="9">
        <v>0</v>
      </c>
      <c r="S2508" s="9">
        <v>33</v>
      </c>
      <c r="U2508" s="9" t="s">
        <v>266</v>
      </c>
      <c r="X2508" s="9">
        <f>INDEX(SLA_Policy!$D$2:$D$5,MATCH(F2508,SLA_Policy!$A$2:$A$5,0))</f>
        <v>72</v>
      </c>
      <c r="Y2508" s="9" t="str">
        <f>IF(E2508="Cancelled","Excluded",IF(D2508="",IF((SLA_Policy!$B$8-B2508)*24&gt;X2508,"Open - Breached","Open - On Track"),IF((D2508-B2508)*24&lt;=X2508,"Met","Breached")))</f>
        <v>Met</v>
      </c>
    </row>
    <row r="2509" spans="1:25" x14ac:dyDescent="0.25">
      <c r="A2509" s="9" t="s">
        <v>5173</v>
      </c>
      <c r="B2509" s="23">
        <v>46001.405555555597</v>
      </c>
      <c r="C2509" s="23">
        <v>46001.432638888902</v>
      </c>
      <c r="D2509" s="23">
        <v>46006.381249999999</v>
      </c>
      <c r="E2509" s="9" t="s">
        <v>212</v>
      </c>
      <c r="F2509" s="9" t="s">
        <v>189</v>
      </c>
      <c r="G2509" s="9" t="s">
        <v>213</v>
      </c>
      <c r="H2509" s="9" t="s">
        <v>167</v>
      </c>
      <c r="I2509" s="9" t="s">
        <v>362</v>
      </c>
      <c r="J2509" s="9" t="s">
        <v>5174</v>
      </c>
      <c r="K2509" s="9" t="s">
        <v>239</v>
      </c>
      <c r="L2509" s="9" t="s">
        <v>216</v>
      </c>
      <c r="M2509" s="9" t="s">
        <v>3434</v>
      </c>
      <c r="N2509" s="9" t="s">
        <v>196</v>
      </c>
      <c r="O2509" s="9" t="s">
        <v>176</v>
      </c>
      <c r="P2509" s="9" t="s">
        <v>503</v>
      </c>
      <c r="Q2509" s="9" t="s">
        <v>219</v>
      </c>
      <c r="R2509" s="9">
        <v>0</v>
      </c>
      <c r="S2509" s="9">
        <v>31</v>
      </c>
      <c r="U2509" s="9" t="s">
        <v>376</v>
      </c>
      <c r="X2509" s="9">
        <f>INDEX(SLA_Policy!$D$2:$D$5,MATCH(F2509,SLA_Policy!$A$2:$A$5,0))</f>
        <v>120</v>
      </c>
      <c r="Y2509" s="9" t="str">
        <f>IF(E2509="Cancelled","Excluded",IF(D2509="",IF((SLA_Policy!$B$8-B2509)*24&gt;X2509,"Open - Breached","Open - On Track"),IF((D2509-B2509)*24&lt;=X2509,"Met","Breached")))</f>
        <v>Met</v>
      </c>
    </row>
    <row r="2510" spans="1:25" x14ac:dyDescent="0.25">
      <c r="A2510" s="9" t="s">
        <v>5175</v>
      </c>
      <c r="B2510" s="23">
        <v>46001.4284722222</v>
      </c>
      <c r="C2510" s="23">
        <v>46001.492361111101</v>
      </c>
      <c r="D2510" s="23">
        <v>46002.375694444498</v>
      </c>
      <c r="E2510" s="9" t="s">
        <v>212</v>
      </c>
      <c r="F2510" s="9" t="s">
        <v>189</v>
      </c>
      <c r="G2510" s="9" t="s">
        <v>236</v>
      </c>
      <c r="H2510" s="9" t="s">
        <v>161</v>
      </c>
      <c r="I2510" s="9" t="s">
        <v>237</v>
      </c>
      <c r="J2510" s="9" t="s">
        <v>2321</v>
      </c>
      <c r="K2510" s="9" t="s">
        <v>215</v>
      </c>
      <c r="L2510" s="9" t="s">
        <v>216</v>
      </c>
      <c r="M2510" s="9" t="s">
        <v>5176</v>
      </c>
      <c r="N2510" s="9" t="s">
        <v>197</v>
      </c>
      <c r="O2510" s="9" t="s">
        <v>177</v>
      </c>
      <c r="P2510" s="9" t="s">
        <v>300</v>
      </c>
      <c r="Q2510" s="9" t="s">
        <v>219</v>
      </c>
      <c r="R2510" s="9">
        <v>0</v>
      </c>
      <c r="S2510" s="9">
        <v>13</v>
      </c>
      <c r="U2510" s="9" t="s">
        <v>242</v>
      </c>
      <c r="W2510" s="9">
        <v>5</v>
      </c>
      <c r="X2510" s="9">
        <f>INDEX(SLA_Policy!$D$2:$D$5,MATCH(F2510,SLA_Policy!$A$2:$A$5,0))</f>
        <v>120</v>
      </c>
      <c r="Y2510" s="9" t="str">
        <f>IF(E2510="Cancelled","Excluded",IF(D2510="",IF((SLA_Policy!$B$8-B2510)*24&gt;X2510,"Open - Breached","Open - On Track"),IF((D2510-B2510)*24&lt;=X2510,"Met","Breached")))</f>
        <v>Met</v>
      </c>
    </row>
    <row r="2511" spans="1:25" x14ac:dyDescent="0.25">
      <c r="A2511" s="9" t="s">
        <v>5177</v>
      </c>
      <c r="B2511" s="23">
        <v>46001.447222222203</v>
      </c>
      <c r="C2511" s="23">
        <v>46001.464583333298</v>
      </c>
      <c r="D2511" s="23">
        <v>46002.338194444397</v>
      </c>
      <c r="E2511" s="9" t="s">
        <v>212</v>
      </c>
      <c r="F2511" s="9" t="s">
        <v>189</v>
      </c>
      <c r="G2511" s="9" t="s">
        <v>213</v>
      </c>
      <c r="H2511" s="9" t="s">
        <v>88</v>
      </c>
      <c r="I2511" s="9" t="s">
        <v>486</v>
      </c>
      <c r="J2511" s="9" t="s">
        <v>5178</v>
      </c>
      <c r="K2511" s="9" t="s">
        <v>239</v>
      </c>
      <c r="L2511" s="9" t="s">
        <v>226</v>
      </c>
      <c r="M2511" s="9" t="s">
        <v>1111</v>
      </c>
      <c r="N2511" s="9" t="s">
        <v>199</v>
      </c>
      <c r="O2511" s="9" t="s">
        <v>178</v>
      </c>
      <c r="P2511" s="9" t="s">
        <v>414</v>
      </c>
      <c r="Q2511" s="9" t="s">
        <v>219</v>
      </c>
      <c r="R2511" s="9">
        <v>0</v>
      </c>
      <c r="S2511" s="9">
        <v>32</v>
      </c>
      <c r="U2511" s="9" t="s">
        <v>221</v>
      </c>
      <c r="X2511" s="9">
        <f>INDEX(SLA_Policy!$D$2:$D$5,MATCH(F2511,SLA_Policy!$A$2:$A$5,0))</f>
        <v>120</v>
      </c>
      <c r="Y2511" s="9" t="str">
        <f>IF(E2511="Cancelled","Excluded",IF(D2511="",IF((SLA_Policy!$B$8-B2511)*24&gt;X2511,"Open - Breached","Open - On Track"),IF((D2511-B2511)*24&lt;=X2511,"Met","Breached")))</f>
        <v>Met</v>
      </c>
    </row>
    <row r="2512" spans="1:25" x14ac:dyDescent="0.25">
      <c r="A2512" s="9" t="s">
        <v>5179</v>
      </c>
      <c r="B2512" s="23">
        <v>46001.464583333298</v>
      </c>
      <c r="C2512" s="23">
        <v>46001.470833333296</v>
      </c>
      <c r="D2512" s="23">
        <v>46002.362500000003</v>
      </c>
      <c r="E2512" s="9" t="s">
        <v>212</v>
      </c>
      <c r="F2512" s="9" t="s">
        <v>188</v>
      </c>
      <c r="G2512" s="9" t="s">
        <v>213</v>
      </c>
      <c r="H2512" s="9" t="s">
        <v>166</v>
      </c>
      <c r="I2512" s="9" t="s">
        <v>398</v>
      </c>
      <c r="J2512" s="9" t="s">
        <v>5180</v>
      </c>
      <c r="K2512" s="9" t="s">
        <v>246</v>
      </c>
      <c r="L2512" s="9" t="s">
        <v>104</v>
      </c>
      <c r="M2512" s="9" t="s">
        <v>1937</v>
      </c>
      <c r="N2512" s="9" t="s">
        <v>198</v>
      </c>
      <c r="O2512" s="9" t="s">
        <v>181</v>
      </c>
      <c r="P2512" s="9" t="s">
        <v>289</v>
      </c>
      <c r="Q2512" s="9" t="s">
        <v>219</v>
      </c>
      <c r="R2512" s="9">
        <v>0</v>
      </c>
      <c r="S2512" s="9">
        <v>66</v>
      </c>
      <c r="U2512" s="9" t="s">
        <v>290</v>
      </c>
      <c r="X2512" s="9">
        <f>INDEX(SLA_Policy!$D$2:$D$5,MATCH(F2512,SLA_Policy!$A$2:$A$5,0))</f>
        <v>72</v>
      </c>
      <c r="Y2512" s="9" t="str">
        <f>IF(E2512="Cancelled","Excluded",IF(D2512="",IF((SLA_Policy!$B$8-B2512)*24&gt;X2512,"Open - Breached","Open - On Track"),IF((D2512-B2512)*24&lt;=X2512,"Met","Breached")))</f>
        <v>Met</v>
      </c>
    </row>
    <row r="2513" spans="1:25" x14ac:dyDescent="0.25">
      <c r="A2513" s="9" t="s">
        <v>5181</v>
      </c>
      <c r="B2513" s="23">
        <v>46001.540972222203</v>
      </c>
      <c r="C2513" s="23">
        <v>46001.644444444399</v>
      </c>
      <c r="D2513" s="23">
        <v>46001.711111111101</v>
      </c>
      <c r="E2513" s="9" t="s">
        <v>212</v>
      </c>
      <c r="F2513" s="9" t="s">
        <v>188</v>
      </c>
      <c r="G2513" s="9" t="s">
        <v>213</v>
      </c>
      <c r="H2513" s="9" t="s">
        <v>162</v>
      </c>
      <c r="I2513" s="9" t="s">
        <v>345</v>
      </c>
      <c r="J2513" s="9" t="s">
        <v>5069</v>
      </c>
      <c r="K2513" s="9" t="s">
        <v>246</v>
      </c>
      <c r="L2513" s="9" t="s">
        <v>104</v>
      </c>
      <c r="M2513" s="9" t="s">
        <v>921</v>
      </c>
      <c r="N2513" s="9" t="s">
        <v>196</v>
      </c>
      <c r="O2513" s="9" t="s">
        <v>179</v>
      </c>
      <c r="P2513" s="9" t="s">
        <v>264</v>
      </c>
      <c r="Q2513" s="9" t="s">
        <v>219</v>
      </c>
      <c r="R2513" s="9">
        <v>0</v>
      </c>
      <c r="S2513" s="9">
        <v>25</v>
      </c>
      <c r="U2513" s="9" t="s">
        <v>266</v>
      </c>
      <c r="W2513" s="9">
        <v>3</v>
      </c>
      <c r="X2513" s="9">
        <f>INDEX(SLA_Policy!$D$2:$D$5,MATCH(F2513,SLA_Policy!$A$2:$A$5,0))</f>
        <v>72</v>
      </c>
      <c r="Y2513" s="9" t="str">
        <f>IF(E2513="Cancelled","Excluded",IF(D2513="",IF((SLA_Policy!$B$8-B2513)*24&gt;X2513,"Open - Breached","Open - On Track"),IF((D2513-B2513)*24&lt;=X2513,"Met","Breached")))</f>
        <v>Met</v>
      </c>
    </row>
    <row r="2514" spans="1:25" x14ac:dyDescent="0.25">
      <c r="A2514" s="9" t="s">
        <v>5182</v>
      </c>
      <c r="B2514" s="23">
        <v>46001.552777777797</v>
      </c>
      <c r="C2514" s="23">
        <v>46001.622222222199</v>
      </c>
      <c r="D2514" s="23">
        <v>46002.411805555603</v>
      </c>
      <c r="E2514" s="9" t="s">
        <v>212</v>
      </c>
      <c r="F2514" s="9" t="s">
        <v>188</v>
      </c>
      <c r="G2514" s="9" t="s">
        <v>213</v>
      </c>
      <c r="H2514" s="9" t="s">
        <v>164</v>
      </c>
      <c r="I2514" s="9" t="s">
        <v>260</v>
      </c>
      <c r="J2514" s="9" t="s">
        <v>592</v>
      </c>
      <c r="K2514" s="9" t="s">
        <v>410</v>
      </c>
      <c r="L2514" s="9" t="s">
        <v>311</v>
      </c>
      <c r="M2514" s="9" t="s">
        <v>480</v>
      </c>
      <c r="N2514" s="9" t="s">
        <v>197</v>
      </c>
      <c r="O2514" s="9" t="s">
        <v>180</v>
      </c>
      <c r="P2514" s="9" t="s">
        <v>381</v>
      </c>
      <c r="Q2514" s="9" t="s">
        <v>219</v>
      </c>
      <c r="R2514" s="9">
        <v>0</v>
      </c>
      <c r="S2514" s="9">
        <v>50</v>
      </c>
      <c r="T2514" s="9" t="s">
        <v>265</v>
      </c>
      <c r="U2514" s="9" t="s">
        <v>376</v>
      </c>
      <c r="X2514" s="9">
        <f>INDEX(SLA_Policy!$D$2:$D$5,MATCH(F2514,SLA_Policy!$A$2:$A$5,0))</f>
        <v>72</v>
      </c>
      <c r="Y2514" s="9" t="str">
        <f>IF(E2514="Cancelled","Excluded",IF(D2514="",IF((SLA_Policy!$B$8-B2514)*24&gt;X2514,"Open - Breached","Open - On Track"),IF((D2514-B2514)*24&lt;=X2514,"Met","Breached")))</f>
        <v>Met</v>
      </c>
    </row>
    <row r="2515" spans="1:25" x14ac:dyDescent="0.25">
      <c r="A2515" s="9" t="s">
        <v>5183</v>
      </c>
      <c r="B2515" s="23">
        <v>46001.558333333298</v>
      </c>
      <c r="C2515" s="23">
        <v>46001.578472222202</v>
      </c>
      <c r="D2515" s="23">
        <v>46001.677777777797</v>
      </c>
      <c r="E2515" s="9" t="s">
        <v>212</v>
      </c>
      <c r="F2515" s="9" t="s">
        <v>188</v>
      </c>
      <c r="G2515" s="9" t="s">
        <v>213</v>
      </c>
      <c r="H2515" s="9" t="s">
        <v>161</v>
      </c>
      <c r="I2515" s="9" t="s">
        <v>454</v>
      </c>
      <c r="J2515" s="9" t="s">
        <v>5184</v>
      </c>
      <c r="K2515" s="9" t="s">
        <v>246</v>
      </c>
      <c r="L2515" s="9" t="s">
        <v>216</v>
      </c>
      <c r="M2515" s="9" t="s">
        <v>2256</v>
      </c>
      <c r="N2515" s="9" t="s">
        <v>196</v>
      </c>
      <c r="O2515" s="9" t="s">
        <v>116</v>
      </c>
      <c r="P2515" s="9" t="s">
        <v>525</v>
      </c>
      <c r="Q2515" s="9" t="s">
        <v>219</v>
      </c>
      <c r="R2515" s="9">
        <v>0</v>
      </c>
      <c r="S2515" s="9">
        <v>6</v>
      </c>
      <c r="U2515" s="9" t="s">
        <v>290</v>
      </c>
      <c r="X2515" s="9">
        <f>INDEX(SLA_Policy!$D$2:$D$5,MATCH(F2515,SLA_Policy!$A$2:$A$5,0))</f>
        <v>72</v>
      </c>
      <c r="Y2515" s="9" t="str">
        <f>IF(E2515="Cancelled","Excluded",IF(D2515="",IF((SLA_Policy!$B$8-B2515)*24&gt;X2515,"Open - Breached","Open - On Track"),IF((D2515-B2515)*24&lt;=X2515,"Met","Breached")))</f>
        <v>Met</v>
      </c>
    </row>
    <row r="2516" spans="1:25" x14ac:dyDescent="0.25">
      <c r="A2516" s="9" t="s">
        <v>5185</v>
      </c>
      <c r="B2516" s="23">
        <v>46001.560416666704</v>
      </c>
      <c r="C2516" s="23">
        <v>46001.564583333296</v>
      </c>
      <c r="D2516" s="23">
        <v>46002.399305555598</v>
      </c>
      <c r="E2516" s="9" t="s">
        <v>212</v>
      </c>
      <c r="F2516" s="9" t="s">
        <v>188</v>
      </c>
      <c r="G2516" s="9" t="s">
        <v>236</v>
      </c>
      <c r="H2516" s="9" t="s">
        <v>161</v>
      </c>
      <c r="I2516" s="9" t="s">
        <v>237</v>
      </c>
      <c r="J2516" s="9" t="s">
        <v>5186</v>
      </c>
      <c r="K2516" s="9" t="s">
        <v>215</v>
      </c>
      <c r="L2516" s="9" t="s">
        <v>311</v>
      </c>
      <c r="M2516" s="9" t="s">
        <v>1635</v>
      </c>
      <c r="N2516" s="9" t="s">
        <v>196</v>
      </c>
      <c r="O2516" s="9" t="s">
        <v>179</v>
      </c>
      <c r="P2516" s="9" t="s">
        <v>264</v>
      </c>
      <c r="Q2516" s="9" t="s">
        <v>219</v>
      </c>
      <c r="R2516" s="9">
        <v>0</v>
      </c>
      <c r="S2516" s="9">
        <v>6</v>
      </c>
      <c r="U2516" s="9" t="s">
        <v>242</v>
      </c>
      <c r="X2516" s="9">
        <f>INDEX(SLA_Policy!$D$2:$D$5,MATCH(F2516,SLA_Policy!$A$2:$A$5,0))</f>
        <v>72</v>
      </c>
      <c r="Y2516" s="9" t="str">
        <f>IF(E2516="Cancelled","Excluded",IF(D2516="",IF((SLA_Policy!$B$8-B2516)*24&gt;X2516,"Open - Breached","Open - On Track"),IF((D2516-B2516)*24&lt;=X2516,"Met","Breached")))</f>
        <v>Met</v>
      </c>
    </row>
    <row r="2517" spans="1:25" x14ac:dyDescent="0.25">
      <c r="A2517" s="9" t="s">
        <v>5187</v>
      </c>
      <c r="B2517" s="23">
        <v>46001.565972222197</v>
      </c>
      <c r="C2517" s="23">
        <v>46001.570833333302</v>
      </c>
      <c r="D2517" s="23">
        <v>46001.713194444397</v>
      </c>
      <c r="E2517" s="9" t="s">
        <v>212</v>
      </c>
      <c r="F2517" s="9" t="s">
        <v>188</v>
      </c>
      <c r="G2517" s="9" t="s">
        <v>213</v>
      </c>
      <c r="H2517" s="9" t="s">
        <v>162</v>
      </c>
      <c r="I2517" s="9" t="s">
        <v>244</v>
      </c>
      <c r="J2517" s="9" t="s">
        <v>5188</v>
      </c>
      <c r="K2517" s="9" t="s">
        <v>246</v>
      </c>
      <c r="L2517" s="9" t="s">
        <v>307</v>
      </c>
      <c r="M2517" s="9" t="s">
        <v>4840</v>
      </c>
      <c r="N2517" s="9" t="s">
        <v>200</v>
      </c>
      <c r="O2517" s="9" t="s">
        <v>179</v>
      </c>
      <c r="P2517" s="9" t="s">
        <v>264</v>
      </c>
      <c r="Q2517" s="9" t="s">
        <v>219</v>
      </c>
      <c r="R2517" s="9">
        <v>0</v>
      </c>
      <c r="S2517" s="9">
        <v>47</v>
      </c>
      <c r="U2517" s="9" t="s">
        <v>661</v>
      </c>
      <c r="W2517" s="9">
        <v>5</v>
      </c>
      <c r="X2517" s="9">
        <f>INDEX(SLA_Policy!$D$2:$D$5,MATCH(F2517,SLA_Policy!$A$2:$A$5,0))</f>
        <v>72</v>
      </c>
      <c r="Y2517" s="9" t="str">
        <f>IF(E2517="Cancelled","Excluded",IF(D2517="",IF((SLA_Policy!$B$8-B2517)*24&gt;X2517,"Open - Breached","Open - On Track"),IF((D2517-B2517)*24&lt;=X2517,"Met","Breached")))</f>
        <v>Met</v>
      </c>
    </row>
    <row r="2518" spans="1:25" x14ac:dyDescent="0.25">
      <c r="A2518" s="9" t="s">
        <v>5189</v>
      </c>
      <c r="B2518" s="23">
        <v>46001.566666666702</v>
      </c>
      <c r="C2518" s="23">
        <v>46001.586805555598</v>
      </c>
      <c r="D2518" s="23">
        <v>46001.588888888902</v>
      </c>
      <c r="E2518" s="9" t="s">
        <v>212</v>
      </c>
      <c r="F2518" s="9" t="s">
        <v>188</v>
      </c>
      <c r="G2518" s="9" t="s">
        <v>213</v>
      </c>
      <c r="H2518" s="9" t="s">
        <v>161</v>
      </c>
      <c r="I2518" s="9" t="s">
        <v>389</v>
      </c>
      <c r="J2518" s="9" t="s">
        <v>2045</v>
      </c>
      <c r="K2518" s="9" t="s">
        <v>410</v>
      </c>
      <c r="L2518" s="9" t="s">
        <v>311</v>
      </c>
      <c r="M2518" s="9" t="s">
        <v>2699</v>
      </c>
      <c r="N2518" s="9" t="s">
        <v>196</v>
      </c>
      <c r="O2518" s="9" t="s">
        <v>116</v>
      </c>
      <c r="P2518" s="9" t="s">
        <v>342</v>
      </c>
      <c r="Q2518" s="9" t="s">
        <v>219</v>
      </c>
      <c r="R2518" s="9">
        <v>0</v>
      </c>
      <c r="S2518" s="9">
        <v>2</v>
      </c>
      <c r="U2518" s="9" t="s">
        <v>376</v>
      </c>
      <c r="X2518" s="9">
        <f>INDEX(SLA_Policy!$D$2:$D$5,MATCH(F2518,SLA_Policy!$A$2:$A$5,0))</f>
        <v>72</v>
      </c>
      <c r="Y2518" s="9" t="str">
        <f>IF(E2518="Cancelled","Excluded",IF(D2518="",IF((SLA_Policy!$B$8-B2518)*24&gt;X2518,"Open - Breached","Open - On Track"),IF((D2518-B2518)*24&lt;=X2518,"Met","Breached")))</f>
        <v>Met</v>
      </c>
    </row>
    <row r="2519" spans="1:25" x14ac:dyDescent="0.25">
      <c r="A2519" s="9" t="s">
        <v>5190</v>
      </c>
      <c r="B2519" s="23">
        <v>46001.5756944444</v>
      </c>
      <c r="C2519" s="23">
        <v>46001.5805555556</v>
      </c>
      <c r="D2519" s="23">
        <v>46001.708333333299</v>
      </c>
      <c r="E2519" s="9" t="s">
        <v>212</v>
      </c>
      <c r="F2519" s="9" t="s">
        <v>187</v>
      </c>
      <c r="G2519" s="9" t="s">
        <v>213</v>
      </c>
      <c r="H2519" s="9" t="s">
        <v>162</v>
      </c>
      <c r="I2519" s="9" t="s">
        <v>416</v>
      </c>
      <c r="J2519" s="9" t="s">
        <v>5191</v>
      </c>
      <c r="K2519" s="9" t="s">
        <v>246</v>
      </c>
      <c r="L2519" s="9" t="s">
        <v>104</v>
      </c>
      <c r="M2519" s="9" t="s">
        <v>814</v>
      </c>
      <c r="N2519" s="9" t="s">
        <v>197</v>
      </c>
      <c r="O2519" s="9" t="s">
        <v>176</v>
      </c>
      <c r="P2519" s="9" t="s">
        <v>253</v>
      </c>
      <c r="Q2519" s="9" t="s">
        <v>273</v>
      </c>
      <c r="R2519" s="9">
        <v>0</v>
      </c>
      <c r="S2519" s="9">
        <v>20</v>
      </c>
      <c r="U2519" s="9" t="s">
        <v>290</v>
      </c>
      <c r="X2519" s="9">
        <f>INDEX(SLA_Policy!$D$2:$D$5,MATCH(F2519,SLA_Policy!$A$2:$A$5,0))</f>
        <v>8</v>
      </c>
      <c r="Y2519" s="9" t="str">
        <f>IF(E2519="Cancelled","Excluded",IF(D2519="",IF((SLA_Policy!$B$8-B2519)*24&gt;X2519,"Open - Breached","Open - On Track"),IF((D2519-B2519)*24&lt;=X2519,"Met","Breached")))</f>
        <v>Met</v>
      </c>
    </row>
    <row r="2520" spans="1:25" x14ac:dyDescent="0.25">
      <c r="A2520" s="9" t="s">
        <v>5192</v>
      </c>
      <c r="B2520" s="23">
        <v>46001.581944444399</v>
      </c>
      <c r="C2520" s="23">
        <v>46001.5847222222</v>
      </c>
      <c r="D2520" s="23">
        <v>46001.769444444399</v>
      </c>
      <c r="E2520" s="9" t="s">
        <v>212</v>
      </c>
      <c r="F2520" s="9" t="s">
        <v>186</v>
      </c>
      <c r="G2520" s="9" t="s">
        <v>213</v>
      </c>
      <c r="H2520" s="9" t="s">
        <v>167</v>
      </c>
      <c r="I2520" s="9" t="s">
        <v>362</v>
      </c>
      <c r="J2520" s="9" t="s">
        <v>4081</v>
      </c>
      <c r="K2520" s="9" t="s">
        <v>303</v>
      </c>
      <c r="L2520" s="9" t="s">
        <v>282</v>
      </c>
      <c r="M2520" s="9" t="s">
        <v>550</v>
      </c>
      <c r="N2520" s="9" t="s">
        <v>197</v>
      </c>
      <c r="O2520" s="9" t="s">
        <v>176</v>
      </c>
      <c r="P2520" s="9" t="s">
        <v>228</v>
      </c>
      <c r="Q2520" s="9" t="s">
        <v>273</v>
      </c>
      <c r="R2520" s="9">
        <v>2</v>
      </c>
      <c r="S2520" s="9">
        <v>101</v>
      </c>
      <c r="T2520" s="9" t="s">
        <v>136</v>
      </c>
      <c r="U2520" s="9" t="s">
        <v>266</v>
      </c>
      <c r="W2520" s="9">
        <v>1</v>
      </c>
      <c r="X2520" s="9">
        <f>INDEX(SLA_Policy!$D$2:$D$5,MATCH(F2520,SLA_Policy!$A$2:$A$5,0))</f>
        <v>4</v>
      </c>
      <c r="Y2520" s="9" t="str">
        <f>IF(E2520="Cancelled","Excluded",IF(D2520="",IF((SLA_Policy!$B$8-B2520)*24&gt;X2520,"Open - Breached","Open - On Track"),IF((D2520-B2520)*24&lt;=X2520,"Met","Breached")))</f>
        <v>Breached</v>
      </c>
    </row>
    <row r="2521" spans="1:25" x14ac:dyDescent="0.25">
      <c r="A2521" s="9" t="s">
        <v>5193</v>
      </c>
      <c r="B2521" s="23">
        <v>46001.631249999999</v>
      </c>
      <c r="C2521" s="23">
        <v>46001.675000000003</v>
      </c>
      <c r="D2521" s="23">
        <v>46006.353472222203</v>
      </c>
      <c r="E2521" s="9" t="s">
        <v>212</v>
      </c>
      <c r="F2521" s="9" t="s">
        <v>188</v>
      </c>
      <c r="G2521" s="9" t="s">
        <v>236</v>
      </c>
      <c r="H2521" s="9" t="s">
        <v>164</v>
      </c>
      <c r="I2521" s="9" t="s">
        <v>421</v>
      </c>
      <c r="J2521" s="9" t="s">
        <v>1858</v>
      </c>
      <c r="K2521" s="9" t="s">
        <v>246</v>
      </c>
      <c r="L2521" s="9" t="s">
        <v>351</v>
      </c>
      <c r="M2521" s="9" t="s">
        <v>400</v>
      </c>
      <c r="N2521" s="9" t="s">
        <v>196</v>
      </c>
      <c r="O2521" s="9" t="s">
        <v>180</v>
      </c>
      <c r="P2521" s="9" t="s">
        <v>278</v>
      </c>
      <c r="Q2521" s="9" t="s">
        <v>219</v>
      </c>
      <c r="R2521" s="9">
        <v>0</v>
      </c>
      <c r="S2521" s="9">
        <v>14</v>
      </c>
      <c r="T2521" s="9" t="s">
        <v>464</v>
      </c>
      <c r="U2521" s="9" t="s">
        <v>242</v>
      </c>
      <c r="X2521" s="9">
        <f>INDEX(SLA_Policy!$D$2:$D$5,MATCH(F2521,SLA_Policy!$A$2:$A$5,0))</f>
        <v>72</v>
      </c>
      <c r="Y2521" s="9" t="str">
        <f>IF(E2521="Cancelled","Excluded",IF(D2521="",IF((SLA_Policy!$B$8-B2521)*24&gt;X2521,"Open - Breached","Open - On Track"),IF((D2521-B2521)*24&lt;=X2521,"Met","Breached")))</f>
        <v>Breached</v>
      </c>
    </row>
    <row r="2522" spans="1:25" x14ac:dyDescent="0.25">
      <c r="A2522" s="9" t="s">
        <v>5194</v>
      </c>
      <c r="B2522" s="23">
        <v>46001.635416666701</v>
      </c>
      <c r="C2522" s="23">
        <v>46001.6652777778</v>
      </c>
      <c r="D2522" s="23">
        <v>46003.439583333296</v>
      </c>
      <c r="E2522" s="9" t="s">
        <v>212</v>
      </c>
      <c r="F2522" s="9" t="s">
        <v>188</v>
      </c>
      <c r="G2522" s="9" t="s">
        <v>236</v>
      </c>
      <c r="H2522" s="9" t="s">
        <v>163</v>
      </c>
      <c r="I2522" s="9" t="s">
        <v>315</v>
      </c>
      <c r="J2522" s="9" t="s">
        <v>608</v>
      </c>
      <c r="K2522" s="9" t="s">
        <v>303</v>
      </c>
      <c r="L2522" s="9" t="s">
        <v>395</v>
      </c>
      <c r="M2522" s="9" t="s">
        <v>2571</v>
      </c>
      <c r="N2522" s="9" t="s">
        <v>196</v>
      </c>
      <c r="O2522" s="9" t="s">
        <v>180</v>
      </c>
      <c r="P2522" s="9" t="s">
        <v>318</v>
      </c>
      <c r="Q2522" s="9" t="s">
        <v>219</v>
      </c>
      <c r="R2522" s="9">
        <v>0</v>
      </c>
      <c r="S2522" s="9">
        <v>198</v>
      </c>
      <c r="T2522" s="9" t="s">
        <v>136</v>
      </c>
      <c r="U2522" s="9" t="s">
        <v>242</v>
      </c>
      <c r="W2522" s="9">
        <v>4</v>
      </c>
      <c r="X2522" s="9">
        <f>INDEX(SLA_Policy!$D$2:$D$5,MATCH(F2522,SLA_Policy!$A$2:$A$5,0))</f>
        <v>72</v>
      </c>
      <c r="Y2522" s="9" t="str">
        <f>IF(E2522="Cancelled","Excluded",IF(D2522="",IF((SLA_Policy!$B$8-B2522)*24&gt;X2522,"Open - Breached","Open - On Track"),IF((D2522-B2522)*24&lt;=X2522,"Met","Breached")))</f>
        <v>Met</v>
      </c>
    </row>
    <row r="2523" spans="1:25" x14ac:dyDescent="0.25">
      <c r="A2523" s="9" t="s">
        <v>5195</v>
      </c>
      <c r="B2523" s="23">
        <v>46001.649305555598</v>
      </c>
      <c r="C2523" s="23">
        <v>46001.722222222197</v>
      </c>
      <c r="D2523" s="23">
        <v>46002.319444444503</v>
      </c>
      <c r="E2523" s="9" t="s">
        <v>212</v>
      </c>
      <c r="F2523" s="9" t="s">
        <v>188</v>
      </c>
      <c r="G2523" s="9" t="s">
        <v>213</v>
      </c>
      <c r="H2523" s="9" t="s">
        <v>162</v>
      </c>
      <c r="I2523" s="9" t="s">
        <v>244</v>
      </c>
      <c r="J2523" s="9" t="s">
        <v>5196</v>
      </c>
      <c r="K2523" s="9" t="s">
        <v>246</v>
      </c>
      <c r="L2523" s="9" t="s">
        <v>216</v>
      </c>
      <c r="M2523" s="9" t="s">
        <v>3944</v>
      </c>
      <c r="N2523" s="9" t="s">
        <v>197</v>
      </c>
      <c r="O2523" s="9" t="s">
        <v>179</v>
      </c>
      <c r="P2523" s="9" t="s">
        <v>337</v>
      </c>
      <c r="Q2523" s="9" t="s">
        <v>219</v>
      </c>
      <c r="R2523" s="9">
        <v>0</v>
      </c>
      <c r="S2523" s="9">
        <v>19</v>
      </c>
      <c r="U2523" s="9" t="s">
        <v>266</v>
      </c>
      <c r="X2523" s="9">
        <f>INDEX(SLA_Policy!$D$2:$D$5,MATCH(F2523,SLA_Policy!$A$2:$A$5,0))</f>
        <v>72</v>
      </c>
      <c r="Y2523" s="9" t="str">
        <f>IF(E2523="Cancelled","Excluded",IF(D2523="",IF((SLA_Policy!$B$8-B2523)*24&gt;X2523,"Open - Breached","Open - On Track"),IF((D2523-B2523)*24&lt;=X2523,"Met","Breached")))</f>
        <v>Met</v>
      </c>
    </row>
    <row r="2524" spans="1:25" x14ac:dyDescent="0.25">
      <c r="A2524" s="9" t="s">
        <v>5197</v>
      </c>
      <c r="B2524" s="23">
        <v>46001.65</v>
      </c>
      <c r="C2524" s="23">
        <v>46001.652777777803</v>
      </c>
      <c r="D2524" s="23">
        <v>46001.677083333299</v>
      </c>
      <c r="E2524" s="9" t="s">
        <v>212</v>
      </c>
      <c r="F2524" s="9" t="s">
        <v>188</v>
      </c>
      <c r="G2524" s="9" t="s">
        <v>213</v>
      </c>
      <c r="H2524" s="9" t="s">
        <v>161</v>
      </c>
      <c r="I2524" s="9" t="s">
        <v>297</v>
      </c>
      <c r="J2524" s="9" t="s">
        <v>3611</v>
      </c>
      <c r="K2524" s="9" t="s">
        <v>246</v>
      </c>
      <c r="L2524" s="9" t="s">
        <v>216</v>
      </c>
      <c r="M2524" s="9" t="s">
        <v>2504</v>
      </c>
      <c r="N2524" s="9" t="s">
        <v>198</v>
      </c>
      <c r="O2524" s="9" t="s">
        <v>177</v>
      </c>
      <c r="P2524" s="9" t="s">
        <v>241</v>
      </c>
      <c r="Q2524" s="9" t="s">
        <v>219</v>
      </c>
      <c r="R2524" s="9">
        <v>0</v>
      </c>
      <c r="S2524" s="9">
        <v>6</v>
      </c>
      <c r="U2524" s="9" t="s">
        <v>290</v>
      </c>
      <c r="X2524" s="9">
        <f>INDEX(SLA_Policy!$D$2:$D$5,MATCH(F2524,SLA_Policy!$A$2:$A$5,0))</f>
        <v>72</v>
      </c>
      <c r="Y2524" s="9" t="str">
        <f>IF(E2524="Cancelled","Excluded",IF(D2524="",IF((SLA_Policy!$B$8-B2524)*24&gt;X2524,"Open - Breached","Open - On Track"),IF((D2524-B2524)*24&lt;=X2524,"Met","Breached")))</f>
        <v>Met</v>
      </c>
    </row>
    <row r="2525" spans="1:25" x14ac:dyDescent="0.25">
      <c r="A2525" s="9" t="s">
        <v>5198</v>
      </c>
      <c r="B2525" s="23">
        <v>46001.670833333301</v>
      </c>
      <c r="C2525" s="23">
        <v>46001.749305555597</v>
      </c>
      <c r="E2525" s="9" t="s">
        <v>649</v>
      </c>
      <c r="F2525" s="9" t="s">
        <v>188</v>
      </c>
      <c r="G2525" s="9" t="s">
        <v>213</v>
      </c>
      <c r="H2525" s="9" t="s">
        <v>164</v>
      </c>
      <c r="I2525" s="9" t="s">
        <v>478</v>
      </c>
      <c r="J2525" s="9" t="s">
        <v>5199</v>
      </c>
      <c r="K2525" s="9" t="s">
        <v>215</v>
      </c>
      <c r="L2525" s="9" t="s">
        <v>216</v>
      </c>
      <c r="M2525" s="9" t="s">
        <v>2379</v>
      </c>
      <c r="N2525" s="9" t="s">
        <v>196</v>
      </c>
      <c r="O2525" s="9" t="s">
        <v>116</v>
      </c>
      <c r="P2525" s="9" t="s">
        <v>551</v>
      </c>
      <c r="Q2525" s="9" t="s">
        <v>219</v>
      </c>
      <c r="R2525" s="9">
        <v>1</v>
      </c>
      <c r="S2525" s="9">
        <v>0</v>
      </c>
      <c r="T2525" s="9" t="s">
        <v>464</v>
      </c>
      <c r="X2525" s="9">
        <f>INDEX(SLA_Policy!$D$2:$D$5,MATCH(F2525,SLA_Policy!$A$2:$A$5,0))</f>
        <v>72</v>
      </c>
      <c r="Y2525" s="9" t="str">
        <f>IF(E2525="Cancelled","Excluded",IF(D2525="",IF((SLA_Policy!$B$8-B2525)*24&gt;X2525,"Open - Breached","Open - On Track"),IF((D2525-B2525)*24&lt;=X2525,"Met","Breached")))</f>
        <v>Excluded</v>
      </c>
    </row>
    <row r="2526" spans="1:25" x14ac:dyDescent="0.25">
      <c r="A2526" s="9" t="s">
        <v>5200</v>
      </c>
      <c r="B2526" s="23">
        <v>46001.692361111098</v>
      </c>
      <c r="C2526" s="23">
        <v>46001.706250000003</v>
      </c>
      <c r="D2526" s="23">
        <v>46001.7097222222</v>
      </c>
      <c r="E2526" s="9" t="s">
        <v>212</v>
      </c>
      <c r="F2526" s="9" t="s">
        <v>188</v>
      </c>
      <c r="G2526" s="9" t="s">
        <v>213</v>
      </c>
      <c r="H2526" s="9" t="s">
        <v>161</v>
      </c>
      <c r="I2526" s="9" t="s">
        <v>454</v>
      </c>
      <c r="J2526" s="9" t="s">
        <v>4799</v>
      </c>
      <c r="K2526" s="9" t="s">
        <v>239</v>
      </c>
      <c r="L2526" s="9" t="s">
        <v>395</v>
      </c>
      <c r="M2526" s="9" t="s">
        <v>2399</v>
      </c>
      <c r="N2526" s="9" t="s">
        <v>199</v>
      </c>
      <c r="O2526" s="9" t="s">
        <v>116</v>
      </c>
      <c r="P2526" s="9" t="s">
        <v>295</v>
      </c>
      <c r="Q2526" s="9" t="s">
        <v>219</v>
      </c>
      <c r="R2526" s="9">
        <v>0</v>
      </c>
      <c r="S2526" s="9">
        <v>10</v>
      </c>
      <c r="U2526" s="9" t="s">
        <v>290</v>
      </c>
      <c r="W2526" s="9">
        <v>4</v>
      </c>
      <c r="X2526" s="9">
        <f>INDEX(SLA_Policy!$D$2:$D$5,MATCH(F2526,SLA_Policy!$A$2:$A$5,0))</f>
        <v>72</v>
      </c>
      <c r="Y2526" s="9" t="str">
        <f>IF(E2526="Cancelled","Excluded",IF(D2526="",IF((SLA_Policy!$B$8-B2526)*24&gt;X2526,"Open - Breached","Open - On Track"),IF((D2526-B2526)*24&lt;=X2526,"Met","Breached")))</f>
        <v>Met</v>
      </c>
    </row>
    <row r="2527" spans="1:25" x14ac:dyDescent="0.25">
      <c r="A2527" s="9" t="s">
        <v>5201</v>
      </c>
      <c r="B2527" s="23">
        <v>46001.693749999999</v>
      </c>
      <c r="C2527" s="23">
        <v>46002.320833333302</v>
      </c>
      <c r="D2527" s="23">
        <v>46006.388888888898</v>
      </c>
      <c r="E2527" s="9" t="s">
        <v>212</v>
      </c>
      <c r="F2527" s="9" t="s">
        <v>189</v>
      </c>
      <c r="G2527" s="9" t="s">
        <v>213</v>
      </c>
      <c r="H2527" s="9" t="s">
        <v>167</v>
      </c>
      <c r="I2527" s="9" t="s">
        <v>362</v>
      </c>
      <c r="J2527" s="9" t="s">
        <v>5202</v>
      </c>
      <c r="K2527" s="9" t="s">
        <v>225</v>
      </c>
      <c r="L2527" s="9" t="s">
        <v>270</v>
      </c>
      <c r="M2527" s="9" t="s">
        <v>5203</v>
      </c>
      <c r="N2527" s="9" t="s">
        <v>196</v>
      </c>
      <c r="O2527" s="9" t="s">
        <v>180</v>
      </c>
      <c r="P2527" s="9" t="s">
        <v>278</v>
      </c>
      <c r="Q2527" s="9" t="s">
        <v>219</v>
      </c>
      <c r="R2527" s="9">
        <v>0</v>
      </c>
      <c r="S2527" s="9">
        <v>77</v>
      </c>
      <c r="U2527" s="9" t="s">
        <v>266</v>
      </c>
      <c r="X2527" s="9">
        <f>INDEX(SLA_Policy!$D$2:$D$5,MATCH(F2527,SLA_Policy!$A$2:$A$5,0))</f>
        <v>120</v>
      </c>
      <c r="Y2527" s="9" t="str">
        <f>IF(E2527="Cancelled","Excluded",IF(D2527="",IF((SLA_Policy!$B$8-B2527)*24&gt;X2527,"Open - Breached","Open - On Track"),IF((D2527-B2527)*24&lt;=X2527,"Met","Breached")))</f>
        <v>Met</v>
      </c>
    </row>
    <row r="2528" spans="1:25" x14ac:dyDescent="0.25">
      <c r="A2528" s="9" t="s">
        <v>5204</v>
      </c>
      <c r="B2528" s="23">
        <v>46001.6965277778</v>
      </c>
      <c r="C2528" s="23">
        <v>46001.743750000001</v>
      </c>
      <c r="D2528" s="23">
        <v>46003.766666666699</v>
      </c>
      <c r="E2528" s="9" t="s">
        <v>212</v>
      </c>
      <c r="F2528" s="9" t="s">
        <v>188</v>
      </c>
      <c r="G2528" s="9" t="s">
        <v>213</v>
      </c>
      <c r="H2528" s="9" t="s">
        <v>165</v>
      </c>
      <c r="I2528" s="9" t="s">
        <v>469</v>
      </c>
      <c r="J2528" s="9" t="s">
        <v>1233</v>
      </c>
      <c r="K2528" s="9" t="s">
        <v>303</v>
      </c>
      <c r="L2528" s="9" t="s">
        <v>104</v>
      </c>
      <c r="M2528" s="9" t="s">
        <v>2262</v>
      </c>
      <c r="N2528" s="9" t="s">
        <v>196</v>
      </c>
      <c r="O2528" s="9" t="s">
        <v>176</v>
      </c>
      <c r="P2528" s="9" t="s">
        <v>330</v>
      </c>
      <c r="Q2528" s="9" t="s">
        <v>273</v>
      </c>
      <c r="R2528" s="9">
        <v>0</v>
      </c>
      <c r="S2528" s="9">
        <v>29</v>
      </c>
      <c r="U2528" s="9" t="s">
        <v>266</v>
      </c>
      <c r="X2528" s="9">
        <f>INDEX(SLA_Policy!$D$2:$D$5,MATCH(F2528,SLA_Policy!$A$2:$A$5,0))</f>
        <v>72</v>
      </c>
      <c r="Y2528" s="9" t="str">
        <f>IF(E2528="Cancelled","Excluded",IF(D2528="",IF((SLA_Policy!$B$8-B2528)*24&gt;X2528,"Open - Breached","Open - On Track"),IF((D2528-B2528)*24&lt;=X2528,"Met","Breached")))</f>
        <v>Met</v>
      </c>
    </row>
    <row r="2529" spans="1:25" x14ac:dyDescent="0.25">
      <c r="A2529" s="9" t="s">
        <v>5205</v>
      </c>
      <c r="B2529" s="23">
        <v>46001.729166666701</v>
      </c>
      <c r="C2529" s="23">
        <v>46001.736111111102</v>
      </c>
      <c r="D2529" s="23">
        <v>46002.497222222199</v>
      </c>
      <c r="E2529" s="9" t="s">
        <v>212</v>
      </c>
      <c r="F2529" s="9" t="s">
        <v>187</v>
      </c>
      <c r="G2529" s="9" t="s">
        <v>213</v>
      </c>
      <c r="H2529" s="9" t="s">
        <v>162</v>
      </c>
      <c r="I2529" s="9" t="s">
        <v>345</v>
      </c>
      <c r="J2529" s="9" t="s">
        <v>1136</v>
      </c>
      <c r="K2529" s="9" t="s">
        <v>225</v>
      </c>
      <c r="L2529" s="9" t="s">
        <v>216</v>
      </c>
      <c r="M2529" s="9" t="s">
        <v>3667</v>
      </c>
      <c r="N2529" s="9" t="s">
        <v>198</v>
      </c>
      <c r="O2529" s="9" t="s">
        <v>116</v>
      </c>
      <c r="P2529" s="9" t="s">
        <v>342</v>
      </c>
      <c r="Q2529" s="9" t="s">
        <v>219</v>
      </c>
      <c r="R2529" s="9">
        <v>1</v>
      </c>
      <c r="S2529" s="9">
        <v>30</v>
      </c>
      <c r="U2529" s="9" t="s">
        <v>290</v>
      </c>
      <c r="X2529" s="9">
        <f>INDEX(SLA_Policy!$D$2:$D$5,MATCH(F2529,SLA_Policy!$A$2:$A$5,0))</f>
        <v>8</v>
      </c>
      <c r="Y2529" s="9" t="str">
        <f>IF(E2529="Cancelled","Excluded",IF(D2529="",IF((SLA_Policy!$B$8-B2529)*24&gt;X2529,"Open - Breached","Open - On Track"),IF((D2529-B2529)*24&lt;=X2529,"Met","Breached")))</f>
        <v>Breached</v>
      </c>
    </row>
    <row r="2530" spans="1:25" x14ac:dyDescent="0.25">
      <c r="A2530" s="9" t="s">
        <v>5206</v>
      </c>
      <c r="B2530" s="23">
        <v>46001.752083333296</v>
      </c>
      <c r="C2530" s="23">
        <v>46002.370138888902</v>
      </c>
      <c r="D2530" s="23">
        <v>46002.382638888899</v>
      </c>
      <c r="E2530" s="9" t="s">
        <v>212</v>
      </c>
      <c r="F2530" s="9" t="s">
        <v>189</v>
      </c>
      <c r="G2530" s="9" t="s">
        <v>236</v>
      </c>
      <c r="H2530" s="9" t="s">
        <v>161</v>
      </c>
      <c r="I2530" s="9" t="s">
        <v>237</v>
      </c>
      <c r="J2530" s="9" t="s">
        <v>332</v>
      </c>
      <c r="K2530" s="9" t="s">
        <v>215</v>
      </c>
      <c r="L2530" s="9" t="s">
        <v>270</v>
      </c>
      <c r="M2530" s="9" t="s">
        <v>1648</v>
      </c>
      <c r="N2530" s="9" t="s">
        <v>198</v>
      </c>
      <c r="O2530" s="9" t="s">
        <v>177</v>
      </c>
      <c r="P2530" s="9" t="s">
        <v>942</v>
      </c>
      <c r="Q2530" s="9" t="s">
        <v>219</v>
      </c>
      <c r="R2530" s="9">
        <v>0</v>
      </c>
      <c r="S2530" s="9">
        <v>11</v>
      </c>
      <c r="U2530" s="9" t="s">
        <v>242</v>
      </c>
      <c r="X2530" s="9">
        <f>INDEX(SLA_Policy!$D$2:$D$5,MATCH(F2530,SLA_Policy!$A$2:$A$5,0))</f>
        <v>120</v>
      </c>
      <c r="Y2530" s="9" t="str">
        <f>IF(E2530="Cancelled","Excluded",IF(D2530="",IF((SLA_Policy!$B$8-B2530)*24&gt;X2530,"Open - Breached","Open - On Track"),IF((D2530-B2530)*24&lt;=X2530,"Met","Breached")))</f>
        <v>Met</v>
      </c>
    </row>
    <row r="2531" spans="1:25" x14ac:dyDescent="0.25">
      <c r="A2531" s="9" t="s">
        <v>5207</v>
      </c>
      <c r="B2531" s="23">
        <v>46001.806944444397</v>
      </c>
      <c r="C2531" s="23">
        <v>46002.327777777798</v>
      </c>
      <c r="D2531" s="23">
        <v>46002.404166666704</v>
      </c>
      <c r="E2531" s="9" t="s">
        <v>212</v>
      </c>
      <c r="F2531" s="9" t="s">
        <v>188</v>
      </c>
      <c r="G2531" s="9" t="s">
        <v>213</v>
      </c>
      <c r="H2531" s="9" t="s">
        <v>166</v>
      </c>
      <c r="I2531" s="9" t="s">
        <v>286</v>
      </c>
      <c r="J2531" s="9" t="s">
        <v>1352</v>
      </c>
      <c r="K2531" s="9" t="s">
        <v>246</v>
      </c>
      <c r="L2531" s="9" t="s">
        <v>226</v>
      </c>
      <c r="M2531" s="9" t="s">
        <v>600</v>
      </c>
      <c r="N2531" s="9" t="s">
        <v>197</v>
      </c>
      <c r="O2531" s="9" t="s">
        <v>181</v>
      </c>
      <c r="P2531" s="9" t="s">
        <v>445</v>
      </c>
      <c r="Q2531" s="9" t="s">
        <v>219</v>
      </c>
      <c r="R2531" s="9">
        <v>1</v>
      </c>
      <c r="S2531" s="9">
        <v>9</v>
      </c>
      <c r="U2531" s="9" t="s">
        <v>290</v>
      </c>
      <c r="W2531" s="9">
        <v>4</v>
      </c>
      <c r="X2531" s="9">
        <f>INDEX(SLA_Policy!$D$2:$D$5,MATCH(F2531,SLA_Policy!$A$2:$A$5,0))</f>
        <v>72</v>
      </c>
      <c r="Y2531" s="9" t="str">
        <f>IF(E2531="Cancelled","Excluded",IF(D2531="",IF((SLA_Policy!$B$8-B2531)*24&gt;X2531,"Open - Breached","Open - On Track"),IF((D2531-B2531)*24&lt;=X2531,"Met","Breached")))</f>
        <v>Met</v>
      </c>
    </row>
    <row r="2532" spans="1:25" x14ac:dyDescent="0.25">
      <c r="A2532" s="9" t="s">
        <v>5208</v>
      </c>
      <c r="B2532" s="23">
        <v>46002.281944444498</v>
      </c>
      <c r="C2532" s="23">
        <v>46002.351388888899</v>
      </c>
      <c r="D2532" s="23">
        <v>46002.572916666701</v>
      </c>
      <c r="E2532" s="9" t="s">
        <v>212</v>
      </c>
      <c r="F2532" s="9" t="s">
        <v>189</v>
      </c>
      <c r="G2532" s="9" t="s">
        <v>213</v>
      </c>
      <c r="H2532" s="9" t="s">
        <v>167</v>
      </c>
      <c r="I2532" s="9" t="s">
        <v>536</v>
      </c>
      <c r="J2532" s="9" t="s">
        <v>558</v>
      </c>
      <c r="K2532" s="9" t="s">
        <v>303</v>
      </c>
      <c r="L2532" s="9" t="s">
        <v>226</v>
      </c>
      <c r="M2532" s="9" t="s">
        <v>2818</v>
      </c>
      <c r="N2532" s="9" t="s">
        <v>196</v>
      </c>
      <c r="O2532" s="9" t="s">
        <v>180</v>
      </c>
      <c r="P2532" s="9" t="s">
        <v>368</v>
      </c>
      <c r="Q2532" s="9" t="s">
        <v>219</v>
      </c>
      <c r="R2532" s="9">
        <v>0</v>
      </c>
      <c r="S2532" s="9">
        <v>66</v>
      </c>
      <c r="T2532" s="9" t="s">
        <v>220</v>
      </c>
      <c r="U2532" s="9" t="s">
        <v>266</v>
      </c>
      <c r="W2532" s="9">
        <v>4</v>
      </c>
      <c r="X2532" s="9">
        <f>INDEX(SLA_Policy!$D$2:$D$5,MATCH(F2532,SLA_Policy!$A$2:$A$5,0))</f>
        <v>120</v>
      </c>
      <c r="Y2532" s="9" t="str">
        <f>IF(E2532="Cancelled","Excluded",IF(D2532="",IF((SLA_Policy!$B$8-B2532)*24&gt;X2532,"Open - Breached","Open - On Track"),IF((D2532-B2532)*24&lt;=X2532,"Met","Breached")))</f>
        <v>Met</v>
      </c>
    </row>
    <row r="2533" spans="1:25" x14ac:dyDescent="0.25">
      <c r="A2533" s="9" t="s">
        <v>5209</v>
      </c>
      <c r="B2533" s="23">
        <v>46002.307638888902</v>
      </c>
      <c r="C2533" s="23">
        <v>46002.313194444498</v>
      </c>
      <c r="D2533" s="23">
        <v>46002.358333333301</v>
      </c>
      <c r="E2533" s="9" t="s">
        <v>212</v>
      </c>
      <c r="F2533" s="9" t="s">
        <v>189</v>
      </c>
      <c r="G2533" s="9" t="s">
        <v>213</v>
      </c>
      <c r="H2533" s="9" t="s">
        <v>161</v>
      </c>
      <c r="I2533" s="9" t="s">
        <v>454</v>
      </c>
      <c r="J2533" s="9" t="s">
        <v>3538</v>
      </c>
      <c r="K2533" s="9" t="s">
        <v>246</v>
      </c>
      <c r="L2533" s="9" t="s">
        <v>270</v>
      </c>
      <c r="M2533" s="9" t="s">
        <v>4753</v>
      </c>
      <c r="N2533" s="9" t="s">
        <v>200</v>
      </c>
      <c r="O2533" s="9" t="s">
        <v>116</v>
      </c>
      <c r="P2533" s="9" t="s">
        <v>295</v>
      </c>
      <c r="Q2533" s="9" t="s">
        <v>219</v>
      </c>
      <c r="R2533" s="9">
        <v>0</v>
      </c>
      <c r="S2533" s="9">
        <v>6</v>
      </c>
      <c r="U2533" s="9" t="s">
        <v>266</v>
      </c>
      <c r="W2533" s="9">
        <v>5</v>
      </c>
      <c r="X2533" s="9">
        <f>INDEX(SLA_Policy!$D$2:$D$5,MATCH(F2533,SLA_Policy!$A$2:$A$5,0))</f>
        <v>120</v>
      </c>
      <c r="Y2533" s="9" t="str">
        <f>IF(E2533="Cancelled","Excluded",IF(D2533="",IF((SLA_Policy!$B$8-B2533)*24&gt;X2533,"Open - Breached","Open - On Track"),IF((D2533-B2533)*24&lt;=X2533,"Met","Breached")))</f>
        <v>Met</v>
      </c>
    </row>
    <row r="2534" spans="1:25" x14ac:dyDescent="0.25">
      <c r="A2534" s="9" t="s">
        <v>5210</v>
      </c>
      <c r="B2534" s="23">
        <v>46002.309722222199</v>
      </c>
      <c r="C2534" s="23">
        <v>46002.348611111098</v>
      </c>
      <c r="D2534" s="23">
        <v>46002.708333333299</v>
      </c>
      <c r="E2534" s="9" t="s">
        <v>212</v>
      </c>
      <c r="F2534" s="9" t="s">
        <v>188</v>
      </c>
      <c r="G2534" s="9" t="s">
        <v>213</v>
      </c>
      <c r="H2534" s="9" t="s">
        <v>166</v>
      </c>
      <c r="I2534" s="9" t="s">
        <v>286</v>
      </c>
      <c r="J2534" s="9" t="s">
        <v>3228</v>
      </c>
      <c r="K2534" s="9" t="s">
        <v>246</v>
      </c>
      <c r="L2534" s="9" t="s">
        <v>104</v>
      </c>
      <c r="M2534" s="9" t="s">
        <v>4693</v>
      </c>
      <c r="N2534" s="9" t="s">
        <v>196</v>
      </c>
      <c r="O2534" s="9" t="s">
        <v>181</v>
      </c>
      <c r="P2534" s="9" t="s">
        <v>445</v>
      </c>
      <c r="Q2534" s="9" t="s">
        <v>219</v>
      </c>
      <c r="R2534" s="9">
        <v>0</v>
      </c>
      <c r="S2534" s="9">
        <v>13</v>
      </c>
      <c r="U2534" s="9" t="s">
        <v>248</v>
      </c>
      <c r="X2534" s="9">
        <f>INDEX(SLA_Policy!$D$2:$D$5,MATCH(F2534,SLA_Policy!$A$2:$A$5,0))</f>
        <v>72</v>
      </c>
      <c r="Y2534" s="9" t="str">
        <f>IF(E2534="Cancelled","Excluded",IF(D2534="",IF((SLA_Policy!$B$8-B2534)*24&gt;X2534,"Open - Breached","Open - On Track"),IF((D2534-B2534)*24&lt;=X2534,"Met","Breached")))</f>
        <v>Met</v>
      </c>
    </row>
    <row r="2535" spans="1:25" x14ac:dyDescent="0.25">
      <c r="A2535" s="9" t="s">
        <v>5211</v>
      </c>
      <c r="B2535" s="23">
        <v>46002.322916666701</v>
      </c>
      <c r="C2535" s="23">
        <v>46002.3256944444</v>
      </c>
      <c r="D2535" s="23">
        <v>46002.4819444444</v>
      </c>
      <c r="E2535" s="9" t="s">
        <v>212</v>
      </c>
      <c r="F2535" s="9" t="s">
        <v>188</v>
      </c>
      <c r="G2535" s="9" t="s">
        <v>213</v>
      </c>
      <c r="H2535" s="9" t="s">
        <v>164</v>
      </c>
      <c r="I2535" s="9" t="s">
        <v>339</v>
      </c>
      <c r="J2535" s="9" t="s">
        <v>340</v>
      </c>
      <c r="K2535" s="9" t="s">
        <v>215</v>
      </c>
      <c r="L2535" s="9" t="s">
        <v>351</v>
      </c>
      <c r="M2535" s="9" t="s">
        <v>5212</v>
      </c>
      <c r="N2535" s="9" t="s">
        <v>198</v>
      </c>
      <c r="O2535" s="9" t="s">
        <v>116</v>
      </c>
      <c r="P2535" s="9" t="s">
        <v>295</v>
      </c>
      <c r="Q2535" s="9" t="s">
        <v>219</v>
      </c>
      <c r="R2535" s="9">
        <v>0</v>
      </c>
      <c r="S2535" s="9">
        <v>12</v>
      </c>
      <c r="T2535" s="9" t="s">
        <v>343</v>
      </c>
      <c r="U2535" s="9" t="s">
        <v>266</v>
      </c>
      <c r="X2535" s="9">
        <f>INDEX(SLA_Policy!$D$2:$D$5,MATCH(F2535,SLA_Policy!$A$2:$A$5,0))</f>
        <v>72</v>
      </c>
      <c r="Y2535" s="9" t="str">
        <f>IF(E2535="Cancelled","Excluded",IF(D2535="",IF((SLA_Policy!$B$8-B2535)*24&gt;X2535,"Open - Breached","Open - On Track"),IF((D2535-B2535)*24&lt;=X2535,"Met","Breached")))</f>
        <v>Met</v>
      </c>
    </row>
    <row r="2536" spans="1:25" x14ac:dyDescent="0.25">
      <c r="A2536" s="9" t="s">
        <v>5213</v>
      </c>
      <c r="B2536" s="23">
        <v>46002.322916666701</v>
      </c>
      <c r="C2536" s="23">
        <v>46002.3618055556</v>
      </c>
      <c r="D2536" s="23">
        <v>46002.371527777803</v>
      </c>
      <c r="E2536" s="9" t="s">
        <v>212</v>
      </c>
      <c r="F2536" s="9" t="s">
        <v>189</v>
      </c>
      <c r="G2536" s="9" t="s">
        <v>213</v>
      </c>
      <c r="H2536" s="9" t="s">
        <v>161</v>
      </c>
      <c r="I2536" s="9" t="s">
        <v>389</v>
      </c>
      <c r="J2536" s="9" t="s">
        <v>1657</v>
      </c>
      <c r="K2536" s="9" t="s">
        <v>246</v>
      </c>
      <c r="L2536" s="9" t="s">
        <v>226</v>
      </c>
      <c r="M2536" s="9" t="s">
        <v>3294</v>
      </c>
      <c r="N2536" s="9" t="s">
        <v>197</v>
      </c>
      <c r="O2536" s="9" t="s">
        <v>116</v>
      </c>
      <c r="P2536" s="9" t="s">
        <v>234</v>
      </c>
      <c r="Q2536" s="9" t="s">
        <v>219</v>
      </c>
      <c r="R2536" s="9">
        <v>0</v>
      </c>
      <c r="S2536" s="9">
        <v>5</v>
      </c>
      <c r="U2536" s="9" t="s">
        <v>290</v>
      </c>
      <c r="X2536" s="9">
        <f>INDEX(SLA_Policy!$D$2:$D$5,MATCH(F2536,SLA_Policy!$A$2:$A$5,0))</f>
        <v>120</v>
      </c>
      <c r="Y2536" s="9" t="str">
        <f>IF(E2536="Cancelled","Excluded",IF(D2536="",IF((SLA_Policy!$B$8-B2536)*24&gt;X2536,"Open - Breached","Open - On Track"),IF((D2536-B2536)*24&lt;=X2536,"Met","Breached")))</f>
        <v>Met</v>
      </c>
    </row>
    <row r="2537" spans="1:25" x14ac:dyDescent="0.25">
      <c r="A2537" s="9" t="s">
        <v>5214</v>
      </c>
      <c r="B2537" s="23">
        <v>46002.335416666698</v>
      </c>
      <c r="C2537" s="23">
        <v>46002.340972222199</v>
      </c>
      <c r="D2537" s="23">
        <v>46003.379861111098</v>
      </c>
      <c r="E2537" s="9" t="s">
        <v>212</v>
      </c>
      <c r="F2537" s="9" t="s">
        <v>188</v>
      </c>
      <c r="G2537" s="9" t="s">
        <v>213</v>
      </c>
      <c r="H2537" s="9" t="s">
        <v>162</v>
      </c>
      <c r="I2537" s="9" t="s">
        <v>345</v>
      </c>
      <c r="J2537" s="9" t="s">
        <v>5215</v>
      </c>
      <c r="K2537" s="9" t="s">
        <v>215</v>
      </c>
      <c r="L2537" s="9" t="s">
        <v>216</v>
      </c>
      <c r="M2537" s="9" t="s">
        <v>3203</v>
      </c>
      <c r="N2537" s="9" t="s">
        <v>196</v>
      </c>
      <c r="O2537" s="9" t="s">
        <v>116</v>
      </c>
      <c r="P2537" s="9" t="s">
        <v>551</v>
      </c>
      <c r="Q2537" s="9" t="s">
        <v>219</v>
      </c>
      <c r="R2537" s="9">
        <v>0</v>
      </c>
      <c r="S2537" s="9">
        <v>16</v>
      </c>
      <c r="U2537" s="9" t="s">
        <v>248</v>
      </c>
      <c r="X2537" s="9">
        <f>INDEX(SLA_Policy!$D$2:$D$5,MATCH(F2537,SLA_Policy!$A$2:$A$5,0))</f>
        <v>72</v>
      </c>
      <c r="Y2537" s="9" t="str">
        <f>IF(E2537="Cancelled","Excluded",IF(D2537="",IF((SLA_Policy!$B$8-B2537)*24&gt;X2537,"Open - Breached","Open - On Track"),IF((D2537-B2537)*24&lt;=X2537,"Met","Breached")))</f>
        <v>Met</v>
      </c>
    </row>
    <row r="2538" spans="1:25" x14ac:dyDescent="0.25">
      <c r="A2538" s="9" t="s">
        <v>5216</v>
      </c>
      <c r="B2538" s="23">
        <v>46002.343055555597</v>
      </c>
      <c r="C2538" s="23">
        <v>46002.409027777801</v>
      </c>
      <c r="D2538" s="23">
        <v>46006.412499999999</v>
      </c>
      <c r="E2538" s="9" t="s">
        <v>212</v>
      </c>
      <c r="F2538" s="9" t="s">
        <v>189</v>
      </c>
      <c r="G2538" s="9" t="s">
        <v>236</v>
      </c>
      <c r="H2538" s="9" t="s">
        <v>167</v>
      </c>
      <c r="I2538" s="9" t="s">
        <v>255</v>
      </c>
      <c r="J2538" s="9" t="s">
        <v>5217</v>
      </c>
      <c r="K2538" s="9" t="s">
        <v>225</v>
      </c>
      <c r="L2538" s="9" t="s">
        <v>104</v>
      </c>
      <c r="M2538" s="9" t="s">
        <v>1705</v>
      </c>
      <c r="N2538" s="9" t="s">
        <v>196</v>
      </c>
      <c r="O2538" s="9" t="s">
        <v>176</v>
      </c>
      <c r="P2538" s="9" t="s">
        <v>419</v>
      </c>
      <c r="Q2538" s="9" t="s">
        <v>219</v>
      </c>
      <c r="R2538" s="9">
        <v>0</v>
      </c>
      <c r="S2538" s="9">
        <v>19</v>
      </c>
      <c r="U2538" s="9" t="s">
        <v>242</v>
      </c>
      <c r="X2538" s="9">
        <f>INDEX(SLA_Policy!$D$2:$D$5,MATCH(F2538,SLA_Policy!$A$2:$A$5,0))</f>
        <v>120</v>
      </c>
      <c r="Y2538" s="9" t="str">
        <f>IF(E2538="Cancelled","Excluded",IF(D2538="",IF((SLA_Policy!$B$8-B2538)*24&gt;X2538,"Open - Breached","Open - On Track"),IF((D2538-B2538)*24&lt;=X2538,"Met","Breached")))</f>
        <v>Met</v>
      </c>
    </row>
    <row r="2539" spans="1:25" x14ac:dyDescent="0.25">
      <c r="A2539" s="9" t="s">
        <v>5218</v>
      </c>
      <c r="B2539" s="23">
        <v>46002.350694444503</v>
      </c>
      <c r="C2539" s="23">
        <v>46002.363194444399</v>
      </c>
      <c r="D2539" s="23">
        <v>46002.527777777803</v>
      </c>
      <c r="E2539" s="9" t="s">
        <v>212</v>
      </c>
      <c r="F2539" s="9" t="s">
        <v>187</v>
      </c>
      <c r="G2539" s="9" t="s">
        <v>213</v>
      </c>
      <c r="H2539" s="9" t="s">
        <v>88</v>
      </c>
      <c r="I2539" s="9" t="s">
        <v>354</v>
      </c>
      <c r="J2539" s="9" t="s">
        <v>1558</v>
      </c>
      <c r="K2539" s="9" t="s">
        <v>246</v>
      </c>
      <c r="L2539" s="9" t="s">
        <v>282</v>
      </c>
      <c r="M2539" s="9" t="s">
        <v>4904</v>
      </c>
      <c r="N2539" s="9" t="s">
        <v>197</v>
      </c>
      <c r="O2539" s="9" t="s">
        <v>180</v>
      </c>
      <c r="P2539" s="9" t="s">
        <v>368</v>
      </c>
      <c r="Q2539" s="9" t="s">
        <v>273</v>
      </c>
      <c r="R2539" s="9">
        <v>0</v>
      </c>
      <c r="S2539" s="9">
        <v>40</v>
      </c>
      <c r="T2539" s="9" t="s">
        <v>220</v>
      </c>
      <c r="U2539" s="9" t="s">
        <v>266</v>
      </c>
      <c r="X2539" s="9">
        <f>INDEX(SLA_Policy!$D$2:$D$5,MATCH(F2539,SLA_Policy!$A$2:$A$5,0))</f>
        <v>8</v>
      </c>
      <c r="Y2539" s="9" t="str">
        <f>IF(E2539="Cancelled","Excluded",IF(D2539="",IF((SLA_Policy!$B$8-B2539)*24&gt;X2539,"Open - Breached","Open - On Track"),IF((D2539-B2539)*24&lt;=X2539,"Met","Breached")))</f>
        <v>Met</v>
      </c>
    </row>
    <row r="2540" spans="1:25" x14ac:dyDescent="0.25">
      <c r="A2540" s="9" t="s">
        <v>5219</v>
      </c>
      <c r="B2540" s="23">
        <v>46002.354861111096</v>
      </c>
      <c r="C2540" s="23">
        <v>46002.363888888904</v>
      </c>
      <c r="D2540" s="23">
        <v>46003.378472222197</v>
      </c>
      <c r="E2540" s="9" t="s">
        <v>212</v>
      </c>
      <c r="F2540" s="9" t="s">
        <v>188</v>
      </c>
      <c r="G2540" s="9" t="s">
        <v>213</v>
      </c>
      <c r="H2540" s="9" t="s">
        <v>88</v>
      </c>
      <c r="I2540" s="9" t="s">
        <v>92</v>
      </c>
      <c r="J2540" s="9" t="s">
        <v>441</v>
      </c>
      <c r="K2540" s="9" t="s">
        <v>215</v>
      </c>
      <c r="L2540" s="9" t="s">
        <v>216</v>
      </c>
      <c r="M2540" s="9" t="s">
        <v>1468</v>
      </c>
      <c r="N2540" s="9" t="s">
        <v>198</v>
      </c>
      <c r="O2540" s="9" t="s">
        <v>178</v>
      </c>
      <c r="P2540" s="9" t="s">
        <v>272</v>
      </c>
      <c r="Q2540" s="9" t="s">
        <v>219</v>
      </c>
      <c r="R2540" s="9">
        <v>0</v>
      </c>
      <c r="S2540" s="9">
        <v>28</v>
      </c>
      <c r="T2540" s="9" t="s">
        <v>220</v>
      </c>
      <c r="U2540" s="9" t="s">
        <v>290</v>
      </c>
      <c r="X2540" s="9">
        <f>INDEX(SLA_Policy!$D$2:$D$5,MATCH(F2540,SLA_Policy!$A$2:$A$5,0))</f>
        <v>72</v>
      </c>
      <c r="Y2540" s="9" t="str">
        <f>IF(E2540="Cancelled","Excluded",IF(D2540="",IF((SLA_Policy!$B$8-B2540)*24&gt;X2540,"Open - Breached","Open - On Track"),IF((D2540-B2540)*24&lt;=X2540,"Met","Breached")))</f>
        <v>Met</v>
      </c>
    </row>
    <row r="2541" spans="1:25" x14ac:dyDescent="0.25">
      <c r="A2541" s="9" t="s">
        <v>5220</v>
      </c>
      <c r="B2541" s="23">
        <v>46002.359027777798</v>
      </c>
      <c r="C2541" s="23">
        <v>46002.402083333298</v>
      </c>
      <c r="D2541" s="23">
        <v>46006.413888888899</v>
      </c>
      <c r="E2541" s="9" t="s">
        <v>212</v>
      </c>
      <c r="F2541" s="9" t="s">
        <v>189</v>
      </c>
      <c r="G2541" s="9" t="s">
        <v>236</v>
      </c>
      <c r="H2541" s="9" t="s">
        <v>161</v>
      </c>
      <c r="I2541" s="9" t="s">
        <v>237</v>
      </c>
      <c r="J2541" s="9" t="s">
        <v>3982</v>
      </c>
      <c r="K2541" s="9" t="s">
        <v>246</v>
      </c>
      <c r="L2541" s="9" t="s">
        <v>226</v>
      </c>
      <c r="M2541" s="9" t="s">
        <v>1974</v>
      </c>
      <c r="N2541" s="9" t="s">
        <v>196</v>
      </c>
      <c r="O2541" s="9" t="s">
        <v>177</v>
      </c>
      <c r="P2541" s="9" t="s">
        <v>300</v>
      </c>
      <c r="Q2541" s="9" t="s">
        <v>219</v>
      </c>
      <c r="R2541" s="9">
        <v>0</v>
      </c>
      <c r="S2541" s="9">
        <v>14</v>
      </c>
      <c r="U2541" s="9" t="s">
        <v>242</v>
      </c>
      <c r="X2541" s="9">
        <f>INDEX(SLA_Policy!$D$2:$D$5,MATCH(F2541,SLA_Policy!$A$2:$A$5,0))</f>
        <v>120</v>
      </c>
      <c r="Y2541" s="9" t="str">
        <f>IF(E2541="Cancelled","Excluded",IF(D2541="",IF((SLA_Policy!$B$8-B2541)*24&gt;X2541,"Open - Breached","Open - On Track"),IF((D2541-B2541)*24&lt;=X2541,"Met","Breached")))</f>
        <v>Met</v>
      </c>
    </row>
    <row r="2542" spans="1:25" x14ac:dyDescent="0.25">
      <c r="A2542" s="9" t="s">
        <v>5221</v>
      </c>
      <c r="B2542" s="23">
        <v>46002.371527777803</v>
      </c>
      <c r="C2542" s="23">
        <v>46002.3881944444</v>
      </c>
      <c r="D2542" s="23">
        <v>46002.449305555601</v>
      </c>
      <c r="E2542" s="9" t="s">
        <v>212</v>
      </c>
      <c r="F2542" s="9" t="s">
        <v>189</v>
      </c>
      <c r="G2542" s="9" t="s">
        <v>213</v>
      </c>
      <c r="H2542" s="9" t="s">
        <v>161</v>
      </c>
      <c r="I2542" s="9" t="s">
        <v>389</v>
      </c>
      <c r="J2542" s="9" t="s">
        <v>435</v>
      </c>
      <c r="K2542" s="9" t="s">
        <v>215</v>
      </c>
      <c r="L2542" s="9" t="s">
        <v>395</v>
      </c>
      <c r="M2542" s="9" t="s">
        <v>2958</v>
      </c>
      <c r="N2542" s="9" t="s">
        <v>198</v>
      </c>
      <c r="O2542" s="9" t="s">
        <v>116</v>
      </c>
      <c r="P2542" s="9" t="s">
        <v>551</v>
      </c>
      <c r="Q2542" s="9" t="s">
        <v>219</v>
      </c>
      <c r="R2542" s="9">
        <v>0</v>
      </c>
      <c r="S2542" s="9">
        <v>7</v>
      </c>
      <c r="U2542" s="9" t="s">
        <v>266</v>
      </c>
      <c r="W2542" s="9">
        <v>4</v>
      </c>
      <c r="X2542" s="9">
        <f>INDEX(SLA_Policy!$D$2:$D$5,MATCH(F2542,SLA_Policy!$A$2:$A$5,0))</f>
        <v>120</v>
      </c>
      <c r="Y2542" s="9" t="str">
        <f>IF(E2542="Cancelled","Excluded",IF(D2542="",IF((SLA_Policy!$B$8-B2542)*24&gt;X2542,"Open - Breached","Open - On Track"),IF((D2542-B2542)*24&lt;=X2542,"Met","Breached")))</f>
        <v>Met</v>
      </c>
    </row>
    <row r="2543" spans="1:25" x14ac:dyDescent="0.25">
      <c r="A2543" s="9" t="s">
        <v>5222</v>
      </c>
      <c r="B2543" s="23">
        <v>46002.377777777801</v>
      </c>
      <c r="C2543" s="23">
        <v>46002.552777777797</v>
      </c>
      <c r="D2543" s="23">
        <v>46006.403472222199</v>
      </c>
      <c r="E2543" s="9" t="s">
        <v>212</v>
      </c>
      <c r="F2543" s="9" t="s">
        <v>189</v>
      </c>
      <c r="G2543" s="9" t="s">
        <v>213</v>
      </c>
      <c r="H2543" s="9" t="s">
        <v>164</v>
      </c>
      <c r="I2543" s="9" t="s">
        <v>478</v>
      </c>
      <c r="J2543" s="9" t="s">
        <v>5223</v>
      </c>
      <c r="K2543" s="9" t="s">
        <v>410</v>
      </c>
      <c r="L2543" s="9" t="s">
        <v>307</v>
      </c>
      <c r="M2543" s="9" t="s">
        <v>1543</v>
      </c>
      <c r="N2543" s="9" t="s">
        <v>196</v>
      </c>
      <c r="O2543" s="9" t="s">
        <v>116</v>
      </c>
      <c r="P2543" s="9" t="s">
        <v>258</v>
      </c>
      <c r="Q2543" s="9" t="s">
        <v>219</v>
      </c>
      <c r="R2543" s="9">
        <v>0</v>
      </c>
      <c r="S2543" s="9">
        <v>13</v>
      </c>
      <c r="T2543" s="9" t="s">
        <v>343</v>
      </c>
      <c r="U2543" s="9" t="s">
        <v>266</v>
      </c>
      <c r="X2543" s="9">
        <f>INDEX(SLA_Policy!$D$2:$D$5,MATCH(F2543,SLA_Policy!$A$2:$A$5,0))</f>
        <v>120</v>
      </c>
      <c r="Y2543" s="9" t="str">
        <f>IF(E2543="Cancelled","Excluded",IF(D2543="",IF((SLA_Policy!$B$8-B2543)*24&gt;X2543,"Open - Breached","Open - On Track"),IF((D2543-B2543)*24&lt;=X2543,"Met","Breached")))</f>
        <v>Met</v>
      </c>
    </row>
    <row r="2544" spans="1:25" x14ac:dyDescent="0.25">
      <c r="A2544" s="9" t="s">
        <v>5224</v>
      </c>
      <c r="B2544" s="23">
        <v>46002.378472222197</v>
      </c>
      <c r="C2544" s="23">
        <v>46002.381944444503</v>
      </c>
      <c r="D2544" s="23">
        <v>46006.338194444397</v>
      </c>
      <c r="E2544" s="9" t="s">
        <v>212</v>
      </c>
      <c r="F2544" s="9" t="s">
        <v>188</v>
      </c>
      <c r="G2544" s="9" t="s">
        <v>213</v>
      </c>
      <c r="H2544" s="9" t="s">
        <v>167</v>
      </c>
      <c r="I2544" s="9" t="s">
        <v>536</v>
      </c>
      <c r="J2544" s="9" t="s">
        <v>1969</v>
      </c>
      <c r="K2544" s="9" t="s">
        <v>239</v>
      </c>
      <c r="L2544" s="9" t="s">
        <v>226</v>
      </c>
      <c r="M2544" s="9" t="s">
        <v>1111</v>
      </c>
      <c r="N2544" s="9" t="s">
        <v>198</v>
      </c>
      <c r="O2544" s="9" t="s">
        <v>180</v>
      </c>
      <c r="P2544" s="9" t="s">
        <v>368</v>
      </c>
      <c r="Q2544" s="9" t="s">
        <v>219</v>
      </c>
      <c r="R2544" s="9">
        <v>0</v>
      </c>
      <c r="S2544" s="9">
        <v>96</v>
      </c>
      <c r="T2544" s="9" t="s">
        <v>136</v>
      </c>
      <c r="U2544" s="9" t="s">
        <v>248</v>
      </c>
      <c r="X2544" s="9">
        <f>INDEX(SLA_Policy!$D$2:$D$5,MATCH(F2544,SLA_Policy!$A$2:$A$5,0))</f>
        <v>72</v>
      </c>
      <c r="Y2544" s="9" t="str">
        <f>IF(E2544="Cancelled","Excluded",IF(D2544="",IF((SLA_Policy!$B$8-B2544)*24&gt;X2544,"Open - Breached","Open - On Track"),IF((D2544-B2544)*24&lt;=X2544,"Met","Breached")))</f>
        <v>Breached</v>
      </c>
    </row>
    <row r="2545" spans="1:25" x14ac:dyDescent="0.25">
      <c r="A2545" s="9" t="s">
        <v>5225</v>
      </c>
      <c r="B2545" s="23">
        <v>46002.383333333302</v>
      </c>
      <c r="C2545" s="23">
        <v>46002.4284722222</v>
      </c>
      <c r="D2545" s="23">
        <v>46003.420833333301</v>
      </c>
      <c r="E2545" s="9" t="s">
        <v>212</v>
      </c>
      <c r="F2545" s="9" t="s">
        <v>189</v>
      </c>
      <c r="G2545" s="9" t="s">
        <v>236</v>
      </c>
      <c r="H2545" s="9" t="s">
        <v>161</v>
      </c>
      <c r="I2545" s="9" t="s">
        <v>482</v>
      </c>
      <c r="J2545" s="9" t="s">
        <v>4617</v>
      </c>
      <c r="K2545" s="9" t="s">
        <v>246</v>
      </c>
      <c r="L2545" s="9" t="s">
        <v>104</v>
      </c>
      <c r="M2545" s="9" t="s">
        <v>1665</v>
      </c>
      <c r="N2545" s="9" t="s">
        <v>196</v>
      </c>
      <c r="O2545" s="9" t="s">
        <v>116</v>
      </c>
      <c r="P2545" s="9" t="s">
        <v>295</v>
      </c>
      <c r="Q2545" s="9" t="s">
        <v>219</v>
      </c>
      <c r="R2545" s="9">
        <v>0</v>
      </c>
      <c r="S2545" s="9">
        <v>69</v>
      </c>
      <c r="U2545" s="9" t="s">
        <v>242</v>
      </c>
      <c r="W2545" s="9">
        <v>4</v>
      </c>
      <c r="X2545" s="9">
        <f>INDEX(SLA_Policy!$D$2:$D$5,MATCH(F2545,SLA_Policy!$A$2:$A$5,0))</f>
        <v>120</v>
      </c>
      <c r="Y2545" s="9" t="str">
        <f>IF(E2545="Cancelled","Excluded",IF(D2545="",IF((SLA_Policy!$B$8-B2545)*24&gt;X2545,"Open - Breached","Open - On Track"),IF((D2545-B2545)*24&lt;=X2545,"Met","Breached")))</f>
        <v>Met</v>
      </c>
    </row>
    <row r="2546" spans="1:25" x14ac:dyDescent="0.25">
      <c r="A2546" s="9" t="s">
        <v>5226</v>
      </c>
      <c r="B2546" s="23">
        <v>46002.3840277778</v>
      </c>
      <c r="C2546" s="23">
        <v>46002.386111111096</v>
      </c>
      <c r="D2546" s="23">
        <v>46003.324999999997</v>
      </c>
      <c r="E2546" s="9" t="s">
        <v>212</v>
      </c>
      <c r="F2546" s="9" t="s">
        <v>188</v>
      </c>
      <c r="G2546" s="9" t="s">
        <v>213</v>
      </c>
      <c r="H2546" s="9" t="s">
        <v>163</v>
      </c>
      <c r="I2546" s="9" t="s">
        <v>250</v>
      </c>
      <c r="J2546" s="9" t="s">
        <v>5227</v>
      </c>
      <c r="K2546" s="9" t="s">
        <v>246</v>
      </c>
      <c r="L2546" s="9" t="s">
        <v>351</v>
      </c>
      <c r="M2546" s="9" t="s">
        <v>5228</v>
      </c>
      <c r="N2546" s="9" t="s">
        <v>198</v>
      </c>
      <c r="O2546" s="9" t="s">
        <v>176</v>
      </c>
      <c r="P2546" s="9" t="s">
        <v>419</v>
      </c>
      <c r="Q2546" s="9" t="s">
        <v>219</v>
      </c>
      <c r="R2546" s="9">
        <v>0</v>
      </c>
      <c r="S2546" s="9">
        <v>24</v>
      </c>
      <c r="T2546" s="9" t="s">
        <v>220</v>
      </c>
      <c r="U2546" s="9" t="s">
        <v>230</v>
      </c>
      <c r="X2546" s="9">
        <f>INDEX(SLA_Policy!$D$2:$D$5,MATCH(F2546,SLA_Policy!$A$2:$A$5,0))</f>
        <v>72</v>
      </c>
      <c r="Y2546" s="9" t="str">
        <f>IF(E2546="Cancelled","Excluded",IF(D2546="",IF((SLA_Policy!$B$8-B2546)*24&gt;X2546,"Open - Breached","Open - On Track"),IF((D2546-B2546)*24&lt;=X2546,"Met","Breached")))</f>
        <v>Met</v>
      </c>
    </row>
    <row r="2547" spans="1:25" x14ac:dyDescent="0.25">
      <c r="A2547" s="9" t="s">
        <v>5229</v>
      </c>
      <c r="B2547" s="23">
        <v>46002.420833333301</v>
      </c>
      <c r="C2547" s="23">
        <v>46002.429861111101</v>
      </c>
      <c r="D2547" s="23">
        <v>46003.368055555598</v>
      </c>
      <c r="E2547" s="9" t="s">
        <v>212</v>
      </c>
      <c r="F2547" s="9" t="s">
        <v>188</v>
      </c>
      <c r="G2547" s="9" t="s">
        <v>213</v>
      </c>
      <c r="H2547" s="9" t="s">
        <v>165</v>
      </c>
      <c r="I2547" s="9" t="s">
        <v>567</v>
      </c>
      <c r="J2547" s="9" t="s">
        <v>1154</v>
      </c>
      <c r="K2547" s="9" t="s">
        <v>239</v>
      </c>
      <c r="L2547" s="9" t="s">
        <v>307</v>
      </c>
      <c r="M2547" s="9" t="s">
        <v>2497</v>
      </c>
      <c r="N2547" s="9" t="s">
        <v>196</v>
      </c>
      <c r="O2547" s="9" t="s">
        <v>176</v>
      </c>
      <c r="P2547" s="9" t="s">
        <v>503</v>
      </c>
      <c r="Q2547" s="9" t="s">
        <v>219</v>
      </c>
      <c r="R2547" s="9">
        <v>0</v>
      </c>
      <c r="S2547" s="9">
        <v>14</v>
      </c>
      <c r="U2547" s="9" t="s">
        <v>266</v>
      </c>
      <c r="X2547" s="9">
        <f>INDEX(SLA_Policy!$D$2:$D$5,MATCH(F2547,SLA_Policy!$A$2:$A$5,0))</f>
        <v>72</v>
      </c>
      <c r="Y2547" s="9" t="str">
        <f>IF(E2547="Cancelled","Excluded",IF(D2547="",IF((SLA_Policy!$B$8-B2547)*24&gt;X2547,"Open - Breached","Open - On Track"),IF((D2547-B2547)*24&lt;=X2547,"Met","Breached")))</f>
        <v>Met</v>
      </c>
    </row>
    <row r="2548" spans="1:25" x14ac:dyDescent="0.25">
      <c r="A2548" s="9" t="s">
        <v>5230</v>
      </c>
      <c r="B2548" s="23">
        <v>46002.425000000003</v>
      </c>
      <c r="C2548" s="23">
        <v>46002.436805555597</v>
      </c>
      <c r="D2548" s="23">
        <v>46006.3659722222</v>
      </c>
      <c r="E2548" s="9" t="s">
        <v>212</v>
      </c>
      <c r="F2548" s="9" t="s">
        <v>189</v>
      </c>
      <c r="G2548" s="9" t="s">
        <v>236</v>
      </c>
      <c r="H2548" s="9" t="s">
        <v>163</v>
      </c>
      <c r="I2548" s="9" t="s">
        <v>327</v>
      </c>
      <c r="J2548" s="9" t="s">
        <v>3735</v>
      </c>
      <c r="K2548" s="9" t="s">
        <v>303</v>
      </c>
      <c r="L2548" s="9" t="s">
        <v>282</v>
      </c>
      <c r="M2548" s="9" t="s">
        <v>1536</v>
      </c>
      <c r="N2548" s="9" t="s">
        <v>196</v>
      </c>
      <c r="O2548" s="9" t="s">
        <v>176</v>
      </c>
      <c r="P2548" s="9" t="s">
        <v>419</v>
      </c>
      <c r="Q2548" s="9" t="s">
        <v>219</v>
      </c>
      <c r="R2548" s="9">
        <v>0</v>
      </c>
      <c r="S2548" s="9">
        <v>22</v>
      </c>
      <c r="U2548" s="9" t="s">
        <v>242</v>
      </c>
      <c r="W2548" s="9">
        <v>4</v>
      </c>
      <c r="X2548" s="9">
        <f>INDEX(SLA_Policy!$D$2:$D$5,MATCH(F2548,SLA_Policy!$A$2:$A$5,0))</f>
        <v>120</v>
      </c>
      <c r="Y2548" s="9" t="str">
        <f>IF(E2548="Cancelled","Excluded",IF(D2548="",IF((SLA_Policy!$B$8-B2548)*24&gt;X2548,"Open - Breached","Open - On Track"),IF((D2548-B2548)*24&lt;=X2548,"Met","Breached")))</f>
        <v>Met</v>
      </c>
    </row>
    <row r="2549" spans="1:25" x14ac:dyDescent="0.25">
      <c r="A2549" s="9" t="s">
        <v>5231</v>
      </c>
      <c r="B2549" s="23">
        <v>46002.430555555598</v>
      </c>
      <c r="C2549" s="23">
        <v>46002.434722222199</v>
      </c>
      <c r="D2549" s="23">
        <v>46002.608333333301</v>
      </c>
      <c r="E2549" s="9" t="s">
        <v>212</v>
      </c>
      <c r="F2549" s="9" t="s">
        <v>188</v>
      </c>
      <c r="G2549" s="9" t="s">
        <v>213</v>
      </c>
      <c r="H2549" s="9" t="s">
        <v>161</v>
      </c>
      <c r="I2549" s="9" t="s">
        <v>389</v>
      </c>
      <c r="J2549" s="9" t="s">
        <v>1185</v>
      </c>
      <c r="K2549" s="9" t="s">
        <v>410</v>
      </c>
      <c r="L2549" s="9" t="s">
        <v>226</v>
      </c>
      <c r="M2549" s="9" t="s">
        <v>630</v>
      </c>
      <c r="N2549" s="9" t="s">
        <v>198</v>
      </c>
      <c r="O2549" s="9" t="s">
        <v>116</v>
      </c>
      <c r="P2549" s="9" t="s">
        <v>525</v>
      </c>
      <c r="Q2549" s="9" t="s">
        <v>219</v>
      </c>
      <c r="R2549" s="9">
        <v>0</v>
      </c>
      <c r="S2549" s="9">
        <v>12</v>
      </c>
      <c r="U2549" s="9" t="s">
        <v>221</v>
      </c>
      <c r="X2549" s="9">
        <f>INDEX(SLA_Policy!$D$2:$D$5,MATCH(F2549,SLA_Policy!$A$2:$A$5,0))</f>
        <v>72</v>
      </c>
      <c r="Y2549" s="9" t="str">
        <f>IF(E2549="Cancelled","Excluded",IF(D2549="",IF((SLA_Policy!$B$8-B2549)*24&gt;X2549,"Open - Breached","Open - On Track"),IF((D2549-B2549)*24&lt;=X2549,"Met","Breached")))</f>
        <v>Met</v>
      </c>
    </row>
    <row r="2550" spans="1:25" x14ac:dyDescent="0.25">
      <c r="A2550" s="9" t="s">
        <v>5232</v>
      </c>
      <c r="B2550" s="23">
        <v>46002.435416666704</v>
      </c>
      <c r="C2550" s="23">
        <v>46002.506944444503</v>
      </c>
      <c r="D2550" s="23">
        <v>46003.595833333296</v>
      </c>
      <c r="E2550" s="9" t="s">
        <v>212</v>
      </c>
      <c r="F2550" s="9" t="s">
        <v>189</v>
      </c>
      <c r="G2550" s="9" t="s">
        <v>213</v>
      </c>
      <c r="H2550" s="9" t="s">
        <v>164</v>
      </c>
      <c r="I2550" s="9" t="s">
        <v>478</v>
      </c>
      <c r="J2550" s="9" t="s">
        <v>1725</v>
      </c>
      <c r="K2550" s="9" t="s">
        <v>215</v>
      </c>
      <c r="L2550" s="9" t="s">
        <v>282</v>
      </c>
      <c r="M2550" s="9" t="s">
        <v>2177</v>
      </c>
      <c r="N2550" s="9" t="s">
        <v>197</v>
      </c>
      <c r="O2550" s="9" t="s">
        <v>116</v>
      </c>
      <c r="P2550" s="9" t="s">
        <v>218</v>
      </c>
      <c r="Q2550" s="9" t="s">
        <v>219</v>
      </c>
      <c r="R2550" s="9">
        <v>0</v>
      </c>
      <c r="S2550" s="9">
        <v>22</v>
      </c>
      <c r="T2550" s="9" t="s">
        <v>464</v>
      </c>
      <c r="U2550" s="9" t="s">
        <v>248</v>
      </c>
      <c r="X2550" s="9">
        <f>INDEX(SLA_Policy!$D$2:$D$5,MATCH(F2550,SLA_Policy!$A$2:$A$5,0))</f>
        <v>120</v>
      </c>
      <c r="Y2550" s="9" t="str">
        <f>IF(E2550="Cancelled","Excluded",IF(D2550="",IF((SLA_Policy!$B$8-B2550)*24&gt;X2550,"Open - Breached","Open - On Track"),IF((D2550-B2550)*24&lt;=X2550,"Met","Breached")))</f>
        <v>Met</v>
      </c>
    </row>
    <row r="2551" spans="1:25" x14ac:dyDescent="0.25">
      <c r="A2551" s="9" t="s">
        <v>5233</v>
      </c>
      <c r="B2551" s="23">
        <v>46002.440972222197</v>
      </c>
      <c r="C2551" s="23">
        <v>46002.533333333296</v>
      </c>
      <c r="D2551" s="23">
        <v>46003.378472222197</v>
      </c>
      <c r="E2551" s="9" t="s">
        <v>212</v>
      </c>
      <c r="F2551" s="9" t="s">
        <v>188</v>
      </c>
      <c r="G2551" s="9" t="s">
        <v>213</v>
      </c>
      <c r="H2551" s="9" t="s">
        <v>167</v>
      </c>
      <c r="I2551" s="9" t="s">
        <v>349</v>
      </c>
      <c r="J2551" s="9" t="s">
        <v>1684</v>
      </c>
      <c r="K2551" s="9" t="s">
        <v>246</v>
      </c>
      <c r="L2551" s="9" t="s">
        <v>351</v>
      </c>
      <c r="M2551" s="9" t="s">
        <v>3438</v>
      </c>
      <c r="N2551" s="9" t="s">
        <v>197</v>
      </c>
      <c r="O2551" s="9" t="s">
        <v>180</v>
      </c>
      <c r="P2551" s="9" t="s">
        <v>278</v>
      </c>
      <c r="Q2551" s="9" t="s">
        <v>219</v>
      </c>
      <c r="R2551" s="9">
        <v>0</v>
      </c>
      <c r="S2551" s="9">
        <v>25</v>
      </c>
      <c r="U2551" s="9" t="s">
        <v>376</v>
      </c>
      <c r="X2551" s="9">
        <f>INDEX(SLA_Policy!$D$2:$D$5,MATCH(F2551,SLA_Policy!$A$2:$A$5,0))</f>
        <v>72</v>
      </c>
      <c r="Y2551" s="9" t="str">
        <f>IF(E2551="Cancelled","Excluded",IF(D2551="",IF((SLA_Policy!$B$8-B2551)*24&gt;X2551,"Open - Breached","Open - On Track"),IF((D2551-B2551)*24&lt;=X2551,"Met","Breached")))</f>
        <v>Met</v>
      </c>
    </row>
    <row r="2552" spans="1:25" x14ac:dyDescent="0.25">
      <c r="A2552" s="9" t="s">
        <v>5234</v>
      </c>
      <c r="B2552" s="23">
        <v>46002.447222222203</v>
      </c>
      <c r="C2552" s="23">
        <v>46002.493055555598</v>
      </c>
      <c r="D2552" s="23">
        <v>46003.395138888904</v>
      </c>
      <c r="E2552" s="9" t="s">
        <v>212</v>
      </c>
      <c r="F2552" s="9" t="s">
        <v>189</v>
      </c>
      <c r="G2552" s="9" t="s">
        <v>236</v>
      </c>
      <c r="H2552" s="9" t="s">
        <v>161</v>
      </c>
      <c r="I2552" s="9" t="s">
        <v>505</v>
      </c>
      <c r="J2552" s="9" t="s">
        <v>5235</v>
      </c>
      <c r="K2552" s="9" t="s">
        <v>246</v>
      </c>
      <c r="L2552" s="9" t="s">
        <v>293</v>
      </c>
      <c r="M2552" s="9" t="s">
        <v>3535</v>
      </c>
      <c r="N2552" s="9" t="s">
        <v>196</v>
      </c>
      <c r="O2552" s="9" t="s">
        <v>177</v>
      </c>
      <c r="P2552" s="9" t="s">
        <v>457</v>
      </c>
      <c r="Q2552" s="9" t="s">
        <v>219</v>
      </c>
      <c r="R2552" s="9">
        <v>0</v>
      </c>
      <c r="S2552" s="9">
        <v>30</v>
      </c>
      <c r="U2552" s="9" t="s">
        <v>242</v>
      </c>
      <c r="W2552" s="9">
        <v>5</v>
      </c>
      <c r="X2552" s="9">
        <f>INDEX(SLA_Policy!$D$2:$D$5,MATCH(F2552,SLA_Policy!$A$2:$A$5,0))</f>
        <v>120</v>
      </c>
      <c r="Y2552" s="9" t="str">
        <f>IF(E2552="Cancelled","Excluded",IF(D2552="",IF((SLA_Policy!$B$8-B2552)*24&gt;X2552,"Open - Breached","Open - On Track"),IF((D2552-B2552)*24&lt;=X2552,"Met","Breached")))</f>
        <v>Met</v>
      </c>
    </row>
    <row r="2553" spans="1:25" x14ac:dyDescent="0.25">
      <c r="A2553" s="9" t="s">
        <v>5236</v>
      </c>
      <c r="B2553" s="23">
        <v>46002.451388888898</v>
      </c>
      <c r="C2553" s="23">
        <v>46002.469444444498</v>
      </c>
      <c r="D2553" s="23">
        <v>46002.660416666702</v>
      </c>
      <c r="E2553" s="9" t="s">
        <v>212</v>
      </c>
      <c r="F2553" s="9" t="s">
        <v>188</v>
      </c>
      <c r="G2553" s="9" t="s">
        <v>213</v>
      </c>
      <c r="H2553" s="9" t="s">
        <v>162</v>
      </c>
      <c r="I2553" s="9" t="s">
        <v>393</v>
      </c>
      <c r="J2553" s="9" t="s">
        <v>5237</v>
      </c>
      <c r="K2553" s="9" t="s">
        <v>215</v>
      </c>
      <c r="L2553" s="9" t="s">
        <v>270</v>
      </c>
      <c r="M2553" s="9" t="s">
        <v>1266</v>
      </c>
      <c r="N2553" s="9" t="s">
        <v>197</v>
      </c>
      <c r="O2553" s="9" t="s">
        <v>116</v>
      </c>
      <c r="P2553" s="9" t="s">
        <v>574</v>
      </c>
      <c r="Q2553" s="9" t="s">
        <v>219</v>
      </c>
      <c r="R2553" s="9">
        <v>0</v>
      </c>
      <c r="S2553" s="9">
        <v>42</v>
      </c>
      <c r="U2553" s="9" t="s">
        <v>376</v>
      </c>
      <c r="X2553" s="9">
        <f>INDEX(SLA_Policy!$D$2:$D$5,MATCH(F2553,SLA_Policy!$A$2:$A$5,0))</f>
        <v>72</v>
      </c>
      <c r="Y2553" s="9" t="str">
        <f>IF(E2553="Cancelled","Excluded",IF(D2553="",IF((SLA_Policy!$B$8-B2553)*24&gt;X2553,"Open - Breached","Open - On Track"),IF((D2553-B2553)*24&lt;=X2553,"Met","Breached")))</f>
        <v>Met</v>
      </c>
    </row>
    <row r="2554" spans="1:25" x14ac:dyDescent="0.25">
      <c r="A2554" s="9" t="s">
        <v>5238</v>
      </c>
      <c r="B2554" s="23">
        <v>46002.472916666702</v>
      </c>
      <c r="C2554" s="23">
        <v>46002.473611111098</v>
      </c>
      <c r="D2554" s="23">
        <v>46003.316666666702</v>
      </c>
      <c r="E2554" s="9" t="s">
        <v>212</v>
      </c>
      <c r="F2554" s="9" t="s">
        <v>188</v>
      </c>
      <c r="G2554" s="9" t="s">
        <v>213</v>
      </c>
      <c r="H2554" s="9" t="s">
        <v>161</v>
      </c>
      <c r="I2554" s="9" t="s">
        <v>389</v>
      </c>
      <c r="J2554" s="9" t="s">
        <v>1243</v>
      </c>
      <c r="K2554" s="9" t="s">
        <v>246</v>
      </c>
      <c r="L2554" s="9" t="s">
        <v>371</v>
      </c>
      <c r="M2554" s="9" t="s">
        <v>993</v>
      </c>
      <c r="N2554" s="9" t="s">
        <v>200</v>
      </c>
      <c r="O2554" s="9" t="s">
        <v>116</v>
      </c>
      <c r="P2554" s="9" t="s">
        <v>218</v>
      </c>
      <c r="Q2554" s="9" t="s">
        <v>219</v>
      </c>
      <c r="R2554" s="9">
        <v>0</v>
      </c>
      <c r="S2554" s="9">
        <v>4</v>
      </c>
      <c r="U2554" s="9" t="s">
        <v>221</v>
      </c>
      <c r="X2554" s="9">
        <f>INDEX(SLA_Policy!$D$2:$D$5,MATCH(F2554,SLA_Policy!$A$2:$A$5,0))</f>
        <v>72</v>
      </c>
      <c r="Y2554" s="9" t="str">
        <f>IF(E2554="Cancelled","Excluded",IF(D2554="",IF((SLA_Policy!$B$8-B2554)*24&gt;X2554,"Open - Breached","Open - On Track"),IF((D2554-B2554)*24&lt;=X2554,"Met","Breached")))</f>
        <v>Met</v>
      </c>
    </row>
    <row r="2555" spans="1:25" x14ac:dyDescent="0.25">
      <c r="A2555" s="9" t="s">
        <v>5239</v>
      </c>
      <c r="B2555" s="23">
        <v>46002.475694444503</v>
      </c>
      <c r="C2555" s="23">
        <v>46002.539583333302</v>
      </c>
      <c r="D2555" s="23">
        <v>46002.627083333296</v>
      </c>
      <c r="E2555" s="9" t="s">
        <v>212</v>
      </c>
      <c r="F2555" s="9" t="s">
        <v>189</v>
      </c>
      <c r="G2555" s="9" t="s">
        <v>213</v>
      </c>
      <c r="H2555" s="9" t="s">
        <v>167</v>
      </c>
      <c r="I2555" s="9" t="s">
        <v>684</v>
      </c>
      <c r="J2555" s="9" t="s">
        <v>5240</v>
      </c>
      <c r="K2555" s="9" t="s">
        <v>239</v>
      </c>
      <c r="L2555" s="9" t="s">
        <v>104</v>
      </c>
      <c r="M2555" s="9" t="s">
        <v>765</v>
      </c>
      <c r="N2555" s="9" t="s">
        <v>197</v>
      </c>
      <c r="O2555" s="9" t="s">
        <v>176</v>
      </c>
      <c r="P2555" s="9" t="s">
        <v>330</v>
      </c>
      <c r="Q2555" s="9" t="s">
        <v>219</v>
      </c>
      <c r="R2555" s="9">
        <v>0</v>
      </c>
      <c r="S2555" s="9">
        <v>14</v>
      </c>
      <c r="U2555" s="9" t="s">
        <v>248</v>
      </c>
      <c r="W2555" s="9">
        <v>5</v>
      </c>
      <c r="X2555" s="9">
        <f>INDEX(SLA_Policy!$D$2:$D$5,MATCH(F2555,SLA_Policy!$A$2:$A$5,0))</f>
        <v>120</v>
      </c>
      <c r="Y2555" s="9" t="str">
        <f>IF(E2555="Cancelled","Excluded",IF(D2555="",IF((SLA_Policy!$B$8-B2555)*24&gt;X2555,"Open - Breached","Open - On Track"),IF((D2555-B2555)*24&lt;=X2555,"Met","Breached")))</f>
        <v>Met</v>
      </c>
    </row>
    <row r="2556" spans="1:25" x14ac:dyDescent="0.25">
      <c r="A2556" s="9" t="s">
        <v>5241</v>
      </c>
      <c r="B2556" s="23">
        <v>46002.481249999997</v>
      </c>
      <c r="C2556" s="23">
        <v>46002.4819444444</v>
      </c>
      <c r="D2556" s="23">
        <v>46003.3125</v>
      </c>
      <c r="E2556" s="9" t="s">
        <v>212</v>
      </c>
      <c r="F2556" s="9" t="s">
        <v>189</v>
      </c>
      <c r="G2556" s="9" t="s">
        <v>213</v>
      </c>
      <c r="H2556" s="9" t="s">
        <v>161</v>
      </c>
      <c r="I2556" s="9" t="s">
        <v>297</v>
      </c>
      <c r="J2556" s="9" t="s">
        <v>521</v>
      </c>
      <c r="K2556" s="9" t="s">
        <v>225</v>
      </c>
      <c r="L2556" s="9" t="s">
        <v>282</v>
      </c>
      <c r="M2556" s="9" t="s">
        <v>5242</v>
      </c>
      <c r="N2556" s="9" t="s">
        <v>198</v>
      </c>
      <c r="O2556" s="9" t="s">
        <v>116</v>
      </c>
      <c r="P2556" s="9" t="s">
        <v>551</v>
      </c>
      <c r="Q2556" s="9" t="s">
        <v>219</v>
      </c>
      <c r="R2556" s="9">
        <v>0</v>
      </c>
      <c r="S2556" s="9">
        <v>5</v>
      </c>
      <c r="U2556" s="9" t="s">
        <v>290</v>
      </c>
      <c r="X2556" s="9">
        <f>INDEX(SLA_Policy!$D$2:$D$5,MATCH(F2556,SLA_Policy!$A$2:$A$5,0))</f>
        <v>120</v>
      </c>
      <c r="Y2556" s="9" t="str">
        <f>IF(E2556="Cancelled","Excluded",IF(D2556="",IF((SLA_Policy!$B$8-B2556)*24&gt;X2556,"Open - Breached","Open - On Track"),IF((D2556-B2556)*24&lt;=X2556,"Met","Breached")))</f>
        <v>Met</v>
      </c>
    </row>
    <row r="2557" spans="1:25" x14ac:dyDescent="0.25">
      <c r="A2557" s="9" t="s">
        <v>5243</v>
      </c>
      <c r="B2557" s="23">
        <v>46002.482638888898</v>
      </c>
      <c r="C2557" s="23">
        <v>46002.488888888904</v>
      </c>
      <c r="D2557" s="23">
        <v>46002.745833333298</v>
      </c>
      <c r="E2557" s="9" t="s">
        <v>212</v>
      </c>
      <c r="F2557" s="9" t="s">
        <v>188</v>
      </c>
      <c r="G2557" s="9" t="s">
        <v>213</v>
      </c>
      <c r="H2557" s="9" t="s">
        <v>167</v>
      </c>
      <c r="I2557" s="9" t="s">
        <v>362</v>
      </c>
      <c r="J2557" s="9" t="s">
        <v>5244</v>
      </c>
      <c r="K2557" s="9" t="s">
        <v>246</v>
      </c>
      <c r="L2557" s="9" t="s">
        <v>351</v>
      </c>
      <c r="M2557" s="9" t="s">
        <v>4962</v>
      </c>
      <c r="N2557" s="9" t="s">
        <v>198</v>
      </c>
      <c r="O2557" s="9" t="s">
        <v>176</v>
      </c>
      <c r="P2557" s="9" t="s">
        <v>503</v>
      </c>
      <c r="Q2557" s="9" t="s">
        <v>219</v>
      </c>
      <c r="R2557" s="9">
        <v>0</v>
      </c>
      <c r="S2557" s="9">
        <v>60</v>
      </c>
      <c r="T2557" s="9" t="s">
        <v>322</v>
      </c>
      <c r="U2557" s="9" t="s">
        <v>376</v>
      </c>
      <c r="W2557" s="9">
        <v>4</v>
      </c>
      <c r="X2557" s="9">
        <f>INDEX(SLA_Policy!$D$2:$D$5,MATCH(F2557,SLA_Policy!$A$2:$A$5,0))</f>
        <v>72</v>
      </c>
      <c r="Y2557" s="9" t="str">
        <f>IF(E2557="Cancelled","Excluded",IF(D2557="",IF((SLA_Policy!$B$8-B2557)*24&gt;X2557,"Open - Breached","Open - On Track"),IF((D2557-B2557)*24&lt;=X2557,"Met","Breached")))</f>
        <v>Met</v>
      </c>
    </row>
    <row r="2558" spans="1:25" x14ac:dyDescent="0.25">
      <c r="A2558" s="9" t="s">
        <v>5245</v>
      </c>
      <c r="B2558" s="23">
        <v>46002.487500000003</v>
      </c>
      <c r="C2558" s="23">
        <v>46002.515277777798</v>
      </c>
      <c r="D2558" s="23">
        <v>46003.3659722222</v>
      </c>
      <c r="E2558" s="9" t="s">
        <v>212</v>
      </c>
      <c r="F2558" s="9" t="s">
        <v>189</v>
      </c>
      <c r="G2558" s="9" t="s">
        <v>213</v>
      </c>
      <c r="H2558" s="9" t="s">
        <v>167</v>
      </c>
      <c r="I2558" s="9" t="s">
        <v>362</v>
      </c>
      <c r="J2558" s="9" t="s">
        <v>3727</v>
      </c>
      <c r="K2558" s="9" t="s">
        <v>246</v>
      </c>
      <c r="L2558" s="9" t="s">
        <v>104</v>
      </c>
      <c r="M2558" s="9" t="s">
        <v>1285</v>
      </c>
      <c r="N2558" s="9" t="s">
        <v>196</v>
      </c>
      <c r="O2558" s="9" t="s">
        <v>176</v>
      </c>
      <c r="P2558" s="9" t="s">
        <v>570</v>
      </c>
      <c r="Q2558" s="9" t="s">
        <v>219</v>
      </c>
      <c r="R2558" s="9">
        <v>0</v>
      </c>
      <c r="S2558" s="9">
        <v>57</v>
      </c>
      <c r="U2558" s="9" t="s">
        <v>248</v>
      </c>
      <c r="X2558" s="9">
        <f>INDEX(SLA_Policy!$D$2:$D$5,MATCH(F2558,SLA_Policy!$A$2:$A$5,0))</f>
        <v>120</v>
      </c>
      <c r="Y2558" s="9" t="str">
        <f>IF(E2558="Cancelled","Excluded",IF(D2558="",IF((SLA_Policy!$B$8-B2558)*24&gt;X2558,"Open - Breached","Open - On Track"),IF((D2558-B2558)*24&lt;=X2558,"Met","Breached")))</f>
        <v>Met</v>
      </c>
    </row>
    <row r="2559" spans="1:25" x14ac:dyDescent="0.25">
      <c r="A2559" s="9" t="s">
        <v>5246</v>
      </c>
      <c r="B2559" s="23">
        <v>46002.491666666698</v>
      </c>
      <c r="C2559" s="23">
        <v>46002.504861111098</v>
      </c>
      <c r="D2559" s="23">
        <v>46002.527777777803</v>
      </c>
      <c r="E2559" s="9" t="s">
        <v>212</v>
      </c>
      <c r="F2559" s="9" t="s">
        <v>188</v>
      </c>
      <c r="G2559" s="9" t="s">
        <v>213</v>
      </c>
      <c r="H2559" s="9" t="s">
        <v>161</v>
      </c>
      <c r="I2559" s="9" t="s">
        <v>454</v>
      </c>
      <c r="J2559" s="9" t="s">
        <v>4182</v>
      </c>
      <c r="K2559" s="9" t="s">
        <v>246</v>
      </c>
      <c r="L2559" s="9" t="s">
        <v>216</v>
      </c>
      <c r="M2559" s="9" t="s">
        <v>5247</v>
      </c>
      <c r="N2559" s="9" t="s">
        <v>199</v>
      </c>
      <c r="O2559" s="9" t="s">
        <v>116</v>
      </c>
      <c r="P2559" s="9" t="s">
        <v>574</v>
      </c>
      <c r="Q2559" s="9" t="s">
        <v>219</v>
      </c>
      <c r="R2559" s="9">
        <v>0</v>
      </c>
      <c r="S2559" s="9">
        <v>2</v>
      </c>
      <c r="U2559" s="9" t="s">
        <v>221</v>
      </c>
      <c r="X2559" s="9">
        <f>INDEX(SLA_Policy!$D$2:$D$5,MATCH(F2559,SLA_Policy!$A$2:$A$5,0))</f>
        <v>72</v>
      </c>
      <c r="Y2559" s="9" t="str">
        <f>IF(E2559="Cancelled","Excluded",IF(D2559="",IF((SLA_Policy!$B$8-B2559)*24&gt;X2559,"Open - Breached","Open - On Track"),IF((D2559-B2559)*24&lt;=X2559,"Met","Breached")))</f>
        <v>Met</v>
      </c>
    </row>
    <row r="2560" spans="1:25" x14ac:dyDescent="0.25">
      <c r="A2560" s="9" t="s">
        <v>5248</v>
      </c>
      <c r="B2560" s="23">
        <v>46002.496527777803</v>
      </c>
      <c r="C2560" s="23">
        <v>46002.531944444498</v>
      </c>
      <c r="D2560" s="23">
        <v>46002.657638888901</v>
      </c>
      <c r="E2560" s="9" t="s">
        <v>212</v>
      </c>
      <c r="F2560" s="9" t="s">
        <v>188</v>
      </c>
      <c r="G2560" s="9" t="s">
        <v>213</v>
      </c>
      <c r="H2560" s="9" t="s">
        <v>88</v>
      </c>
      <c r="I2560" s="9" t="s">
        <v>268</v>
      </c>
      <c r="J2560" s="9" t="s">
        <v>5249</v>
      </c>
      <c r="K2560" s="9" t="s">
        <v>215</v>
      </c>
      <c r="L2560" s="9" t="s">
        <v>104</v>
      </c>
      <c r="M2560" s="9" t="s">
        <v>5250</v>
      </c>
      <c r="N2560" s="9" t="s">
        <v>199</v>
      </c>
      <c r="O2560" s="9" t="s">
        <v>176</v>
      </c>
      <c r="P2560" s="9" t="s">
        <v>253</v>
      </c>
      <c r="Q2560" s="9" t="s">
        <v>273</v>
      </c>
      <c r="R2560" s="9">
        <v>0</v>
      </c>
      <c r="S2560" s="9">
        <v>21</v>
      </c>
      <c r="T2560" s="9" t="s">
        <v>220</v>
      </c>
      <c r="U2560" s="9" t="s">
        <v>290</v>
      </c>
      <c r="X2560" s="9">
        <f>INDEX(SLA_Policy!$D$2:$D$5,MATCH(F2560,SLA_Policy!$A$2:$A$5,0))</f>
        <v>72</v>
      </c>
      <c r="Y2560" s="9" t="str">
        <f>IF(E2560="Cancelled","Excluded",IF(D2560="",IF((SLA_Policy!$B$8-B2560)*24&gt;X2560,"Open - Breached","Open - On Track"),IF((D2560-B2560)*24&lt;=X2560,"Met","Breached")))</f>
        <v>Met</v>
      </c>
    </row>
    <row r="2561" spans="1:25" x14ac:dyDescent="0.25">
      <c r="A2561" s="9" t="s">
        <v>5251</v>
      </c>
      <c r="B2561" s="23">
        <v>46002.497222222199</v>
      </c>
      <c r="C2561" s="23">
        <v>46002.640972222202</v>
      </c>
      <c r="D2561" s="23">
        <v>46003.349305555603</v>
      </c>
      <c r="E2561" s="9" t="s">
        <v>212</v>
      </c>
      <c r="F2561" s="9" t="s">
        <v>189</v>
      </c>
      <c r="G2561" s="9" t="s">
        <v>236</v>
      </c>
      <c r="H2561" s="9" t="s">
        <v>164</v>
      </c>
      <c r="I2561" s="9" t="s">
        <v>421</v>
      </c>
      <c r="J2561" s="9" t="s">
        <v>1858</v>
      </c>
      <c r="K2561" s="9" t="s">
        <v>246</v>
      </c>
      <c r="L2561" s="9" t="s">
        <v>270</v>
      </c>
      <c r="M2561" s="9" t="s">
        <v>1971</v>
      </c>
      <c r="N2561" s="9" t="s">
        <v>196</v>
      </c>
      <c r="O2561" s="9" t="s">
        <v>180</v>
      </c>
      <c r="P2561" s="9" t="s">
        <v>318</v>
      </c>
      <c r="Q2561" s="9" t="s">
        <v>219</v>
      </c>
      <c r="R2561" s="9">
        <v>0</v>
      </c>
      <c r="S2561" s="9">
        <v>8</v>
      </c>
      <c r="T2561" s="9" t="s">
        <v>343</v>
      </c>
      <c r="U2561" s="9" t="s">
        <v>242</v>
      </c>
      <c r="X2561" s="9">
        <f>INDEX(SLA_Policy!$D$2:$D$5,MATCH(F2561,SLA_Policy!$A$2:$A$5,0))</f>
        <v>120</v>
      </c>
      <c r="Y2561" s="9" t="str">
        <f>IF(E2561="Cancelled","Excluded",IF(D2561="",IF((SLA_Policy!$B$8-B2561)*24&gt;X2561,"Open - Breached","Open - On Track"),IF((D2561-B2561)*24&lt;=X2561,"Met","Breached")))</f>
        <v>Met</v>
      </c>
    </row>
    <row r="2562" spans="1:25" x14ac:dyDescent="0.25">
      <c r="A2562" s="9" t="s">
        <v>5252</v>
      </c>
      <c r="B2562" s="23">
        <v>46002.497916666704</v>
      </c>
      <c r="C2562" s="23">
        <v>46002.511805555601</v>
      </c>
      <c r="D2562" s="23">
        <v>46002.574305555601</v>
      </c>
      <c r="E2562" s="9" t="s">
        <v>212</v>
      </c>
      <c r="F2562" s="9" t="s">
        <v>188</v>
      </c>
      <c r="G2562" s="9" t="s">
        <v>213</v>
      </c>
      <c r="H2562" s="9" t="s">
        <v>161</v>
      </c>
      <c r="I2562" s="9" t="s">
        <v>297</v>
      </c>
      <c r="J2562" s="9" t="s">
        <v>521</v>
      </c>
      <c r="K2562" s="9" t="s">
        <v>225</v>
      </c>
      <c r="L2562" s="9" t="s">
        <v>351</v>
      </c>
      <c r="M2562" s="9" t="s">
        <v>4049</v>
      </c>
      <c r="N2562" s="9" t="s">
        <v>198</v>
      </c>
      <c r="O2562" s="9" t="s">
        <v>177</v>
      </c>
      <c r="P2562" s="9" t="s">
        <v>300</v>
      </c>
      <c r="Q2562" s="9" t="s">
        <v>219</v>
      </c>
      <c r="R2562" s="9">
        <v>0</v>
      </c>
      <c r="S2562" s="9">
        <v>7</v>
      </c>
      <c r="U2562" s="9" t="s">
        <v>290</v>
      </c>
      <c r="X2562" s="9">
        <f>INDEX(SLA_Policy!$D$2:$D$5,MATCH(F2562,SLA_Policy!$A$2:$A$5,0))</f>
        <v>72</v>
      </c>
      <c r="Y2562" s="9" t="str">
        <f>IF(E2562="Cancelled","Excluded",IF(D2562="",IF((SLA_Policy!$B$8-B2562)*24&gt;X2562,"Open - Breached","Open - On Track"),IF((D2562-B2562)*24&lt;=X2562,"Met","Breached")))</f>
        <v>Met</v>
      </c>
    </row>
    <row r="2563" spans="1:25" x14ac:dyDescent="0.25">
      <c r="A2563" s="9" t="s">
        <v>5253</v>
      </c>
      <c r="B2563" s="23">
        <v>46002.510416666701</v>
      </c>
      <c r="C2563" s="23">
        <v>46002.5131944444</v>
      </c>
      <c r="D2563" s="23">
        <v>46003.374305555597</v>
      </c>
      <c r="E2563" s="9" t="s">
        <v>212</v>
      </c>
      <c r="F2563" s="9" t="s">
        <v>188</v>
      </c>
      <c r="G2563" s="9" t="s">
        <v>213</v>
      </c>
      <c r="H2563" s="9" t="s">
        <v>162</v>
      </c>
      <c r="I2563" s="9" t="s">
        <v>416</v>
      </c>
      <c r="J2563" s="9" t="s">
        <v>5254</v>
      </c>
      <c r="K2563" s="9" t="s">
        <v>262</v>
      </c>
      <c r="L2563" s="9" t="s">
        <v>311</v>
      </c>
      <c r="M2563" s="9" t="s">
        <v>2418</v>
      </c>
      <c r="N2563" s="9" t="s">
        <v>198</v>
      </c>
      <c r="O2563" s="9" t="s">
        <v>179</v>
      </c>
      <c r="P2563" s="9" t="s">
        <v>264</v>
      </c>
      <c r="Q2563" s="9" t="s">
        <v>219</v>
      </c>
      <c r="R2563" s="9">
        <v>0</v>
      </c>
      <c r="S2563" s="9">
        <v>20</v>
      </c>
      <c r="U2563" s="9" t="s">
        <v>266</v>
      </c>
      <c r="X2563" s="9">
        <f>INDEX(SLA_Policy!$D$2:$D$5,MATCH(F2563,SLA_Policy!$A$2:$A$5,0))</f>
        <v>72</v>
      </c>
      <c r="Y2563" s="9" t="str">
        <f>IF(E2563="Cancelled","Excluded",IF(D2563="",IF((SLA_Policy!$B$8-B2563)*24&gt;X2563,"Open - Breached","Open - On Track"),IF((D2563-B2563)*24&lt;=X2563,"Met","Breached")))</f>
        <v>Met</v>
      </c>
    </row>
    <row r="2564" spans="1:25" x14ac:dyDescent="0.25">
      <c r="A2564" s="9" t="s">
        <v>5255</v>
      </c>
      <c r="B2564" s="23">
        <v>46002.511805555601</v>
      </c>
      <c r="C2564" s="23">
        <v>46003.348611111098</v>
      </c>
      <c r="D2564" s="23">
        <v>46013.324999999997</v>
      </c>
      <c r="E2564" s="9" t="s">
        <v>212</v>
      </c>
      <c r="F2564" s="9" t="s">
        <v>189</v>
      </c>
      <c r="G2564" s="9" t="s">
        <v>236</v>
      </c>
      <c r="H2564" s="9" t="s">
        <v>161</v>
      </c>
      <c r="I2564" s="9" t="s">
        <v>237</v>
      </c>
      <c r="J2564" s="9" t="s">
        <v>1533</v>
      </c>
      <c r="K2564" s="9" t="s">
        <v>246</v>
      </c>
      <c r="L2564" s="9" t="s">
        <v>226</v>
      </c>
      <c r="M2564" s="9" t="s">
        <v>5256</v>
      </c>
      <c r="N2564" s="9" t="s">
        <v>196</v>
      </c>
      <c r="O2564" s="9" t="s">
        <v>177</v>
      </c>
      <c r="P2564" s="9" t="s">
        <v>241</v>
      </c>
      <c r="Q2564" s="9" t="s">
        <v>219</v>
      </c>
      <c r="R2564" s="9">
        <v>1</v>
      </c>
      <c r="S2564" s="9">
        <v>41</v>
      </c>
      <c r="U2564" s="9" t="s">
        <v>242</v>
      </c>
      <c r="W2564" s="9">
        <v>1</v>
      </c>
      <c r="X2564" s="9">
        <f>INDEX(SLA_Policy!$D$2:$D$5,MATCH(F2564,SLA_Policy!$A$2:$A$5,0))</f>
        <v>120</v>
      </c>
      <c r="Y2564" s="9" t="str">
        <f>IF(E2564="Cancelled","Excluded",IF(D2564="",IF((SLA_Policy!$B$8-B2564)*24&gt;X2564,"Open - Breached","Open - On Track"),IF((D2564-B2564)*24&lt;=X2564,"Met","Breached")))</f>
        <v>Breached</v>
      </c>
    </row>
    <row r="2565" spans="1:25" x14ac:dyDescent="0.25">
      <c r="A2565" s="9" t="s">
        <v>5257</v>
      </c>
      <c r="B2565" s="23">
        <v>46002.533333333296</v>
      </c>
      <c r="C2565" s="23">
        <v>46002.538888888899</v>
      </c>
      <c r="D2565" s="23">
        <v>46002.632638888899</v>
      </c>
      <c r="E2565" s="9" t="s">
        <v>212</v>
      </c>
      <c r="F2565" s="9" t="s">
        <v>187</v>
      </c>
      <c r="G2565" s="9" t="s">
        <v>213</v>
      </c>
      <c r="H2565" s="9" t="s">
        <v>88</v>
      </c>
      <c r="I2565" s="9" t="s">
        <v>92</v>
      </c>
      <c r="J2565" s="9" t="s">
        <v>659</v>
      </c>
      <c r="K2565" s="9" t="s">
        <v>215</v>
      </c>
      <c r="L2565" s="9" t="s">
        <v>104</v>
      </c>
      <c r="M2565" s="9" t="s">
        <v>3084</v>
      </c>
      <c r="N2565" s="9" t="s">
        <v>196</v>
      </c>
      <c r="O2565" s="9" t="s">
        <v>116</v>
      </c>
      <c r="P2565" s="9" t="s">
        <v>525</v>
      </c>
      <c r="Q2565" s="9" t="s">
        <v>219</v>
      </c>
      <c r="R2565" s="9">
        <v>0</v>
      </c>
      <c r="S2565" s="9">
        <v>25</v>
      </c>
      <c r="T2565" s="9" t="s">
        <v>136</v>
      </c>
      <c r="U2565" s="9" t="s">
        <v>661</v>
      </c>
      <c r="X2565" s="9">
        <f>INDEX(SLA_Policy!$D$2:$D$5,MATCH(F2565,SLA_Policy!$A$2:$A$5,0))</f>
        <v>8</v>
      </c>
      <c r="Y2565" s="9" t="str">
        <f>IF(E2565="Cancelled","Excluded",IF(D2565="",IF((SLA_Policy!$B$8-B2565)*24&gt;X2565,"Open - Breached","Open - On Track"),IF((D2565-B2565)*24&lt;=X2565,"Met","Breached")))</f>
        <v>Met</v>
      </c>
    </row>
    <row r="2566" spans="1:25" x14ac:dyDescent="0.25">
      <c r="A2566" s="9" t="s">
        <v>5258</v>
      </c>
      <c r="B2566" s="23">
        <v>46002.554861111101</v>
      </c>
      <c r="C2566" s="23">
        <v>46002.556250000001</v>
      </c>
      <c r="D2566" s="23">
        <v>46003.392361111102</v>
      </c>
      <c r="E2566" s="9" t="s">
        <v>212</v>
      </c>
      <c r="F2566" s="9" t="s">
        <v>188</v>
      </c>
      <c r="G2566" s="9" t="s">
        <v>213</v>
      </c>
      <c r="H2566" s="9" t="s">
        <v>88</v>
      </c>
      <c r="I2566" s="9" t="s">
        <v>92</v>
      </c>
      <c r="J2566" s="9" t="s">
        <v>3969</v>
      </c>
      <c r="K2566" s="9" t="s">
        <v>215</v>
      </c>
      <c r="L2566" s="9" t="s">
        <v>104</v>
      </c>
      <c r="M2566" s="9" t="s">
        <v>747</v>
      </c>
      <c r="N2566" s="9" t="s">
        <v>198</v>
      </c>
      <c r="O2566" s="9" t="s">
        <v>178</v>
      </c>
      <c r="P2566" s="9" t="s">
        <v>360</v>
      </c>
      <c r="Q2566" s="9" t="s">
        <v>219</v>
      </c>
      <c r="R2566" s="9">
        <v>0</v>
      </c>
      <c r="S2566" s="9">
        <v>39</v>
      </c>
      <c r="T2566" s="9" t="s">
        <v>136</v>
      </c>
      <c r="U2566" s="9" t="s">
        <v>290</v>
      </c>
      <c r="W2566" s="9">
        <v>5</v>
      </c>
      <c r="X2566" s="9">
        <f>INDEX(SLA_Policy!$D$2:$D$5,MATCH(F2566,SLA_Policy!$A$2:$A$5,0))</f>
        <v>72</v>
      </c>
      <c r="Y2566" s="9" t="str">
        <f>IF(E2566="Cancelled","Excluded",IF(D2566="",IF((SLA_Policy!$B$8-B2566)*24&gt;X2566,"Open - Breached","Open - On Track"),IF((D2566-B2566)*24&lt;=X2566,"Met","Breached")))</f>
        <v>Met</v>
      </c>
    </row>
    <row r="2567" spans="1:25" x14ac:dyDescent="0.25">
      <c r="A2567" s="9" t="s">
        <v>5259</v>
      </c>
      <c r="B2567" s="23">
        <v>46002.586111111101</v>
      </c>
      <c r="C2567" s="23">
        <v>46002.664583333302</v>
      </c>
      <c r="D2567" s="23">
        <v>46003.3930555556</v>
      </c>
      <c r="E2567" s="9" t="s">
        <v>212</v>
      </c>
      <c r="F2567" s="9" t="s">
        <v>189</v>
      </c>
      <c r="G2567" s="9" t="s">
        <v>213</v>
      </c>
      <c r="H2567" s="9" t="s">
        <v>161</v>
      </c>
      <c r="I2567" s="9" t="s">
        <v>297</v>
      </c>
      <c r="J2567" s="9" t="s">
        <v>5260</v>
      </c>
      <c r="K2567" s="9" t="s">
        <v>239</v>
      </c>
      <c r="L2567" s="9" t="s">
        <v>104</v>
      </c>
      <c r="M2567" s="9" t="s">
        <v>2268</v>
      </c>
      <c r="N2567" s="9" t="s">
        <v>196</v>
      </c>
      <c r="O2567" s="9" t="s">
        <v>177</v>
      </c>
      <c r="P2567" s="9" t="s">
        <v>300</v>
      </c>
      <c r="Q2567" s="9" t="s">
        <v>219</v>
      </c>
      <c r="R2567" s="9">
        <v>0</v>
      </c>
      <c r="S2567" s="9">
        <v>21</v>
      </c>
      <c r="U2567" s="9" t="s">
        <v>290</v>
      </c>
      <c r="X2567" s="9">
        <f>INDEX(SLA_Policy!$D$2:$D$5,MATCH(F2567,SLA_Policy!$A$2:$A$5,0))</f>
        <v>120</v>
      </c>
      <c r="Y2567" s="9" t="str">
        <f>IF(E2567="Cancelled","Excluded",IF(D2567="",IF((SLA_Policy!$B$8-B2567)*24&gt;X2567,"Open - Breached","Open - On Track"),IF((D2567-B2567)*24&lt;=X2567,"Met","Breached")))</f>
        <v>Met</v>
      </c>
    </row>
    <row r="2568" spans="1:25" x14ac:dyDescent="0.25">
      <c r="A2568" s="9" t="s">
        <v>5261</v>
      </c>
      <c r="B2568" s="23">
        <v>46002.593055555597</v>
      </c>
      <c r="C2568" s="23">
        <v>46002.6472222222</v>
      </c>
      <c r="D2568" s="23">
        <v>46002.649305555598</v>
      </c>
      <c r="E2568" s="9" t="s">
        <v>212</v>
      </c>
      <c r="F2568" s="9" t="s">
        <v>189</v>
      </c>
      <c r="G2568" s="9" t="s">
        <v>213</v>
      </c>
      <c r="H2568" s="9" t="s">
        <v>161</v>
      </c>
      <c r="I2568" s="9" t="s">
        <v>389</v>
      </c>
      <c r="J2568" s="9" t="s">
        <v>1243</v>
      </c>
      <c r="K2568" s="9" t="s">
        <v>303</v>
      </c>
      <c r="L2568" s="9" t="s">
        <v>104</v>
      </c>
      <c r="M2568" s="9" t="s">
        <v>5262</v>
      </c>
      <c r="N2568" s="9" t="s">
        <v>196</v>
      </c>
      <c r="O2568" s="9" t="s">
        <v>116</v>
      </c>
      <c r="P2568" s="9" t="s">
        <v>551</v>
      </c>
      <c r="Q2568" s="9" t="s">
        <v>219</v>
      </c>
      <c r="R2568" s="9">
        <v>0</v>
      </c>
      <c r="S2568" s="9">
        <v>17</v>
      </c>
      <c r="U2568" s="9" t="s">
        <v>290</v>
      </c>
      <c r="W2568" s="9">
        <v>4</v>
      </c>
      <c r="X2568" s="9">
        <f>INDEX(SLA_Policy!$D$2:$D$5,MATCH(F2568,SLA_Policy!$A$2:$A$5,0))</f>
        <v>120</v>
      </c>
      <c r="Y2568" s="9" t="str">
        <f>IF(E2568="Cancelled","Excluded",IF(D2568="",IF((SLA_Policy!$B$8-B2568)*24&gt;X2568,"Open - Breached","Open - On Track"),IF((D2568-B2568)*24&lt;=X2568,"Met","Breached")))</f>
        <v>Met</v>
      </c>
    </row>
    <row r="2569" spans="1:25" x14ac:dyDescent="0.25">
      <c r="A2569" s="9" t="s">
        <v>5263</v>
      </c>
      <c r="B2569" s="23">
        <v>46002.595138888901</v>
      </c>
      <c r="C2569" s="23">
        <v>46002.620833333298</v>
      </c>
      <c r="D2569" s="23">
        <v>46003.386111111096</v>
      </c>
      <c r="E2569" s="9" t="s">
        <v>212</v>
      </c>
      <c r="F2569" s="9" t="s">
        <v>189</v>
      </c>
      <c r="G2569" s="9" t="s">
        <v>213</v>
      </c>
      <c r="H2569" s="9" t="s">
        <v>162</v>
      </c>
      <c r="I2569" s="9" t="s">
        <v>244</v>
      </c>
      <c r="J2569" s="9" t="s">
        <v>5264</v>
      </c>
      <c r="K2569" s="9" t="s">
        <v>262</v>
      </c>
      <c r="L2569" s="9" t="s">
        <v>226</v>
      </c>
      <c r="M2569" s="9" t="s">
        <v>2074</v>
      </c>
      <c r="N2569" s="9" t="s">
        <v>196</v>
      </c>
      <c r="O2569" s="9" t="s">
        <v>179</v>
      </c>
      <c r="P2569" s="9" t="s">
        <v>264</v>
      </c>
      <c r="Q2569" s="9" t="s">
        <v>219</v>
      </c>
      <c r="R2569" s="9">
        <v>0</v>
      </c>
      <c r="S2569" s="9">
        <v>12</v>
      </c>
      <c r="U2569" s="9" t="s">
        <v>376</v>
      </c>
      <c r="X2569" s="9">
        <f>INDEX(SLA_Policy!$D$2:$D$5,MATCH(F2569,SLA_Policy!$A$2:$A$5,0))</f>
        <v>120</v>
      </c>
      <c r="Y2569" s="9" t="str">
        <f>IF(E2569="Cancelled","Excluded",IF(D2569="",IF((SLA_Policy!$B$8-B2569)*24&gt;X2569,"Open - Breached","Open - On Track"),IF((D2569-B2569)*24&lt;=X2569,"Met","Breached")))</f>
        <v>Met</v>
      </c>
    </row>
    <row r="2570" spans="1:25" x14ac:dyDescent="0.25">
      <c r="A2570" s="9" t="s">
        <v>5265</v>
      </c>
      <c r="B2570" s="23">
        <v>46002.608333333301</v>
      </c>
      <c r="C2570" s="23">
        <v>46002.626388888901</v>
      </c>
      <c r="D2570" s="23">
        <v>46003.401388888902</v>
      </c>
      <c r="E2570" s="9" t="s">
        <v>212</v>
      </c>
      <c r="F2570" s="9" t="s">
        <v>188</v>
      </c>
      <c r="G2570" s="9" t="s">
        <v>236</v>
      </c>
      <c r="H2570" s="9" t="s">
        <v>167</v>
      </c>
      <c r="I2570" s="9" t="s">
        <v>255</v>
      </c>
      <c r="J2570" s="9" t="s">
        <v>5266</v>
      </c>
      <c r="K2570" s="9" t="s">
        <v>239</v>
      </c>
      <c r="L2570" s="9" t="s">
        <v>307</v>
      </c>
      <c r="M2570" s="9" t="s">
        <v>1823</v>
      </c>
      <c r="N2570" s="9" t="s">
        <v>196</v>
      </c>
      <c r="O2570" s="9" t="s">
        <v>116</v>
      </c>
      <c r="P2570" s="9" t="s">
        <v>551</v>
      </c>
      <c r="Q2570" s="9" t="s">
        <v>219</v>
      </c>
      <c r="R2570" s="9">
        <v>0</v>
      </c>
      <c r="S2570" s="9">
        <v>14</v>
      </c>
      <c r="U2570" s="9" t="s">
        <v>242</v>
      </c>
      <c r="W2570" s="9">
        <v>4</v>
      </c>
      <c r="X2570" s="9">
        <f>INDEX(SLA_Policy!$D$2:$D$5,MATCH(F2570,SLA_Policy!$A$2:$A$5,0))</f>
        <v>72</v>
      </c>
      <c r="Y2570" s="9" t="str">
        <f>IF(E2570="Cancelled","Excluded",IF(D2570="",IF((SLA_Policy!$B$8-B2570)*24&gt;X2570,"Open - Breached","Open - On Track"),IF((D2570-B2570)*24&lt;=X2570,"Met","Breached")))</f>
        <v>Met</v>
      </c>
    </row>
    <row r="2571" spans="1:25" x14ac:dyDescent="0.25">
      <c r="A2571" s="9" t="s">
        <v>5267</v>
      </c>
      <c r="B2571" s="23">
        <v>46002.608333333301</v>
      </c>
      <c r="C2571" s="23">
        <v>46002.671527777798</v>
      </c>
      <c r="D2571" s="23">
        <v>46006.407638888901</v>
      </c>
      <c r="E2571" s="9" t="s">
        <v>212</v>
      </c>
      <c r="F2571" s="9" t="s">
        <v>188</v>
      </c>
      <c r="G2571" s="9" t="s">
        <v>236</v>
      </c>
      <c r="H2571" s="9" t="s">
        <v>164</v>
      </c>
      <c r="I2571" s="9" t="s">
        <v>421</v>
      </c>
      <c r="J2571" s="9" t="s">
        <v>1349</v>
      </c>
      <c r="K2571" s="9" t="s">
        <v>225</v>
      </c>
      <c r="L2571" s="9" t="s">
        <v>293</v>
      </c>
      <c r="M2571" s="9" t="s">
        <v>1637</v>
      </c>
      <c r="N2571" s="9" t="s">
        <v>196</v>
      </c>
      <c r="O2571" s="9" t="s">
        <v>180</v>
      </c>
      <c r="P2571" s="9" t="s">
        <v>381</v>
      </c>
      <c r="Q2571" s="9" t="s">
        <v>219</v>
      </c>
      <c r="R2571" s="9">
        <v>0</v>
      </c>
      <c r="S2571" s="9">
        <v>17</v>
      </c>
      <c r="T2571" s="9" t="s">
        <v>464</v>
      </c>
      <c r="U2571" s="9" t="s">
        <v>242</v>
      </c>
      <c r="X2571" s="9">
        <f>INDEX(SLA_Policy!$D$2:$D$5,MATCH(F2571,SLA_Policy!$A$2:$A$5,0))</f>
        <v>72</v>
      </c>
      <c r="Y2571" s="9" t="str">
        <f>IF(E2571="Cancelled","Excluded",IF(D2571="",IF((SLA_Policy!$B$8-B2571)*24&gt;X2571,"Open - Breached","Open - On Track"),IF((D2571-B2571)*24&lt;=X2571,"Met","Breached")))</f>
        <v>Breached</v>
      </c>
    </row>
    <row r="2572" spans="1:25" x14ac:dyDescent="0.25">
      <c r="A2572" s="9" t="s">
        <v>5268</v>
      </c>
      <c r="B2572" s="23">
        <v>46002.6118055556</v>
      </c>
      <c r="C2572" s="23">
        <v>46002.6743055556</v>
      </c>
      <c r="D2572" s="23">
        <v>46003.413888888899</v>
      </c>
      <c r="E2572" s="9" t="s">
        <v>212</v>
      </c>
      <c r="F2572" s="9" t="s">
        <v>188</v>
      </c>
      <c r="G2572" s="9" t="s">
        <v>213</v>
      </c>
      <c r="H2572" s="9" t="s">
        <v>162</v>
      </c>
      <c r="I2572" s="9" t="s">
        <v>345</v>
      </c>
      <c r="J2572" s="9" t="s">
        <v>2076</v>
      </c>
      <c r="K2572" s="9" t="s">
        <v>246</v>
      </c>
      <c r="L2572" s="9" t="s">
        <v>395</v>
      </c>
      <c r="M2572" s="9" t="s">
        <v>1898</v>
      </c>
      <c r="N2572" s="9" t="s">
        <v>196</v>
      </c>
      <c r="O2572" s="9" t="s">
        <v>116</v>
      </c>
      <c r="P2572" s="9" t="s">
        <v>590</v>
      </c>
      <c r="Q2572" s="9" t="s">
        <v>219</v>
      </c>
      <c r="R2572" s="9">
        <v>0</v>
      </c>
      <c r="S2572" s="9">
        <v>42</v>
      </c>
      <c r="U2572" s="9" t="s">
        <v>266</v>
      </c>
      <c r="X2572" s="9">
        <f>INDEX(SLA_Policy!$D$2:$D$5,MATCH(F2572,SLA_Policy!$A$2:$A$5,0))</f>
        <v>72</v>
      </c>
      <c r="Y2572" s="9" t="str">
        <f>IF(E2572="Cancelled","Excluded",IF(D2572="",IF((SLA_Policy!$B$8-B2572)*24&gt;X2572,"Open - Breached","Open - On Track"),IF((D2572-B2572)*24&lt;=X2572,"Met","Breached")))</f>
        <v>Met</v>
      </c>
    </row>
    <row r="2573" spans="1:25" x14ac:dyDescent="0.25">
      <c r="A2573" s="9" t="s">
        <v>5269</v>
      </c>
      <c r="B2573" s="23">
        <v>46002.658333333296</v>
      </c>
      <c r="C2573" s="23">
        <v>46002.6743055556</v>
      </c>
      <c r="D2573" s="23">
        <v>46003.315277777801</v>
      </c>
      <c r="E2573" s="9" t="s">
        <v>212</v>
      </c>
      <c r="F2573" s="9" t="s">
        <v>189</v>
      </c>
      <c r="G2573" s="9" t="s">
        <v>213</v>
      </c>
      <c r="H2573" s="9" t="s">
        <v>161</v>
      </c>
      <c r="I2573" s="9" t="s">
        <v>454</v>
      </c>
      <c r="J2573" s="9" t="s">
        <v>5270</v>
      </c>
      <c r="K2573" s="9" t="s">
        <v>239</v>
      </c>
      <c r="L2573" s="9" t="s">
        <v>270</v>
      </c>
      <c r="M2573" s="9" t="s">
        <v>3750</v>
      </c>
      <c r="N2573" s="9" t="s">
        <v>199</v>
      </c>
      <c r="O2573" s="9" t="s">
        <v>116</v>
      </c>
      <c r="P2573" s="9" t="s">
        <v>525</v>
      </c>
      <c r="Q2573" s="9" t="s">
        <v>219</v>
      </c>
      <c r="R2573" s="9">
        <v>0</v>
      </c>
      <c r="S2573" s="9">
        <v>3</v>
      </c>
      <c r="U2573" s="9" t="s">
        <v>221</v>
      </c>
      <c r="X2573" s="9">
        <f>INDEX(SLA_Policy!$D$2:$D$5,MATCH(F2573,SLA_Policy!$A$2:$A$5,0))</f>
        <v>120</v>
      </c>
      <c r="Y2573" s="9" t="str">
        <f>IF(E2573="Cancelled","Excluded",IF(D2573="",IF((SLA_Policy!$B$8-B2573)*24&gt;X2573,"Open - Breached","Open - On Track"),IF((D2573-B2573)*24&lt;=X2573,"Met","Breached")))</f>
        <v>Met</v>
      </c>
    </row>
    <row r="2574" spans="1:25" x14ac:dyDescent="0.25">
      <c r="A2574" s="9" t="s">
        <v>5271</v>
      </c>
      <c r="B2574" s="23">
        <v>46002.732638888898</v>
      </c>
      <c r="C2574" s="23">
        <v>46002.747222222199</v>
      </c>
      <c r="D2574" s="23">
        <v>46003.373611111099</v>
      </c>
      <c r="E2574" s="9" t="s">
        <v>212</v>
      </c>
      <c r="F2574" s="9" t="s">
        <v>188</v>
      </c>
      <c r="G2574" s="9" t="s">
        <v>213</v>
      </c>
      <c r="H2574" s="9" t="s">
        <v>163</v>
      </c>
      <c r="I2574" s="9" t="s">
        <v>223</v>
      </c>
      <c r="J2574" s="9" t="s">
        <v>5272</v>
      </c>
      <c r="K2574" s="9" t="s">
        <v>246</v>
      </c>
      <c r="L2574" s="9" t="s">
        <v>104</v>
      </c>
      <c r="M2574" s="9" t="s">
        <v>522</v>
      </c>
      <c r="N2574" s="9" t="s">
        <v>199</v>
      </c>
      <c r="O2574" s="9" t="s">
        <v>180</v>
      </c>
      <c r="P2574" s="9" t="s">
        <v>368</v>
      </c>
      <c r="Q2574" s="9" t="s">
        <v>219</v>
      </c>
      <c r="R2574" s="9">
        <v>0</v>
      </c>
      <c r="S2574" s="9">
        <v>24</v>
      </c>
      <c r="T2574" s="9" t="s">
        <v>220</v>
      </c>
      <c r="U2574" s="9" t="s">
        <v>230</v>
      </c>
      <c r="X2574" s="9">
        <f>INDEX(SLA_Policy!$D$2:$D$5,MATCH(F2574,SLA_Policy!$A$2:$A$5,0))</f>
        <v>72</v>
      </c>
      <c r="Y2574" s="9" t="str">
        <f>IF(E2574="Cancelled","Excluded",IF(D2574="",IF((SLA_Policy!$B$8-B2574)*24&gt;X2574,"Open - Breached","Open - On Track"),IF((D2574-B2574)*24&lt;=X2574,"Met","Breached")))</f>
        <v>Met</v>
      </c>
    </row>
    <row r="2575" spans="1:25" x14ac:dyDescent="0.25">
      <c r="A2575" s="9" t="s">
        <v>5273</v>
      </c>
      <c r="B2575" s="23">
        <v>46002.760416666701</v>
      </c>
      <c r="C2575" s="23">
        <v>46003.311111111099</v>
      </c>
      <c r="D2575" s="23">
        <v>46006.347222222197</v>
      </c>
      <c r="E2575" s="9" t="s">
        <v>212</v>
      </c>
      <c r="F2575" s="9" t="s">
        <v>189</v>
      </c>
      <c r="G2575" s="9" t="s">
        <v>213</v>
      </c>
      <c r="H2575" s="9" t="s">
        <v>162</v>
      </c>
      <c r="I2575" s="9" t="s">
        <v>345</v>
      </c>
      <c r="J2575" s="9" t="s">
        <v>5274</v>
      </c>
      <c r="K2575" s="9" t="s">
        <v>239</v>
      </c>
      <c r="L2575" s="9" t="s">
        <v>216</v>
      </c>
      <c r="M2575" s="9" t="s">
        <v>5275</v>
      </c>
      <c r="N2575" s="9" t="s">
        <v>197</v>
      </c>
      <c r="O2575" s="9" t="s">
        <v>179</v>
      </c>
      <c r="P2575" s="9" t="s">
        <v>337</v>
      </c>
      <c r="Q2575" s="9" t="s">
        <v>273</v>
      </c>
      <c r="R2575" s="9">
        <v>1</v>
      </c>
      <c r="S2575" s="9">
        <v>40</v>
      </c>
      <c r="U2575" s="9" t="s">
        <v>248</v>
      </c>
      <c r="X2575" s="9">
        <f>INDEX(SLA_Policy!$D$2:$D$5,MATCH(F2575,SLA_Policy!$A$2:$A$5,0))</f>
        <v>120</v>
      </c>
      <c r="Y2575" s="9" t="str">
        <f>IF(E2575="Cancelled","Excluded",IF(D2575="",IF((SLA_Policy!$B$8-B2575)*24&gt;X2575,"Open - Breached","Open - On Track"),IF((D2575-B2575)*24&lt;=X2575,"Met","Breached")))</f>
        <v>Met</v>
      </c>
    </row>
    <row r="2576" spans="1:25" x14ac:dyDescent="0.25">
      <c r="A2576" s="9" t="s">
        <v>5276</v>
      </c>
      <c r="B2576" s="23">
        <v>46003.301388888904</v>
      </c>
      <c r="C2576" s="23">
        <v>46003.342361111099</v>
      </c>
      <c r="D2576" s="23">
        <v>46006.362500000003</v>
      </c>
      <c r="E2576" s="9" t="s">
        <v>212</v>
      </c>
      <c r="F2576" s="9" t="s">
        <v>189</v>
      </c>
      <c r="G2576" s="9" t="s">
        <v>213</v>
      </c>
      <c r="H2576" s="9" t="s">
        <v>166</v>
      </c>
      <c r="I2576" s="9" t="s">
        <v>286</v>
      </c>
      <c r="J2576" s="9" t="s">
        <v>3359</v>
      </c>
      <c r="K2576" s="9" t="s">
        <v>303</v>
      </c>
      <c r="L2576" s="9" t="s">
        <v>351</v>
      </c>
      <c r="M2576" s="9" t="s">
        <v>1601</v>
      </c>
      <c r="N2576" s="9" t="s">
        <v>197</v>
      </c>
      <c r="O2576" s="9" t="s">
        <v>181</v>
      </c>
      <c r="P2576" s="9" t="s">
        <v>289</v>
      </c>
      <c r="Q2576" s="9" t="s">
        <v>219</v>
      </c>
      <c r="R2576" s="9">
        <v>0</v>
      </c>
      <c r="S2576" s="9">
        <v>8</v>
      </c>
      <c r="U2576" s="9" t="s">
        <v>290</v>
      </c>
      <c r="W2576" s="9">
        <v>5</v>
      </c>
      <c r="X2576" s="9">
        <f>INDEX(SLA_Policy!$D$2:$D$5,MATCH(F2576,SLA_Policy!$A$2:$A$5,0))</f>
        <v>120</v>
      </c>
      <c r="Y2576" s="9" t="str">
        <f>IF(E2576="Cancelled","Excluded",IF(D2576="",IF((SLA_Policy!$B$8-B2576)*24&gt;X2576,"Open - Breached","Open - On Track"),IF((D2576-B2576)*24&lt;=X2576,"Met","Breached")))</f>
        <v>Met</v>
      </c>
    </row>
    <row r="2577" spans="1:25" x14ac:dyDescent="0.25">
      <c r="A2577" s="9" t="s">
        <v>5277</v>
      </c>
      <c r="B2577" s="23">
        <v>46003.328472222202</v>
      </c>
      <c r="C2577" s="23">
        <v>46003.463888888902</v>
      </c>
      <c r="D2577" s="23">
        <v>46006.367361111101</v>
      </c>
      <c r="E2577" s="9" t="s">
        <v>212</v>
      </c>
      <c r="F2577" s="9" t="s">
        <v>189</v>
      </c>
      <c r="G2577" s="9" t="s">
        <v>213</v>
      </c>
      <c r="H2577" s="9" t="s">
        <v>162</v>
      </c>
      <c r="I2577" s="9" t="s">
        <v>345</v>
      </c>
      <c r="J2577" s="9" t="s">
        <v>429</v>
      </c>
      <c r="K2577" s="9" t="s">
        <v>225</v>
      </c>
      <c r="L2577" s="9" t="s">
        <v>311</v>
      </c>
      <c r="M2577" s="9" t="s">
        <v>3704</v>
      </c>
      <c r="N2577" s="9" t="s">
        <v>199</v>
      </c>
      <c r="O2577" s="9" t="s">
        <v>116</v>
      </c>
      <c r="P2577" s="9" t="s">
        <v>258</v>
      </c>
      <c r="Q2577" s="9" t="s">
        <v>219</v>
      </c>
      <c r="R2577" s="9">
        <v>0</v>
      </c>
      <c r="S2577" s="9">
        <v>17</v>
      </c>
      <c r="U2577" s="9" t="s">
        <v>290</v>
      </c>
      <c r="X2577" s="9">
        <f>INDEX(SLA_Policy!$D$2:$D$5,MATCH(F2577,SLA_Policy!$A$2:$A$5,0))</f>
        <v>120</v>
      </c>
      <c r="Y2577" s="9" t="str">
        <f>IF(E2577="Cancelled","Excluded",IF(D2577="",IF((SLA_Policy!$B$8-B2577)*24&gt;X2577,"Open - Breached","Open - On Track"),IF((D2577-B2577)*24&lt;=X2577,"Met","Breached")))</f>
        <v>Met</v>
      </c>
    </row>
    <row r="2578" spans="1:25" x14ac:dyDescent="0.25">
      <c r="A2578" s="9" t="s">
        <v>5278</v>
      </c>
      <c r="B2578" s="23">
        <v>46003.331944444399</v>
      </c>
      <c r="C2578" s="23">
        <v>46003.366666666698</v>
      </c>
      <c r="D2578" s="23">
        <v>46006.315972222197</v>
      </c>
      <c r="E2578" s="9" t="s">
        <v>212</v>
      </c>
      <c r="F2578" s="9" t="s">
        <v>188</v>
      </c>
      <c r="G2578" s="9" t="s">
        <v>213</v>
      </c>
      <c r="H2578" s="9" t="s">
        <v>166</v>
      </c>
      <c r="I2578" s="9" t="s">
        <v>378</v>
      </c>
      <c r="J2578" s="9" t="s">
        <v>1994</v>
      </c>
      <c r="K2578" s="9" t="s">
        <v>246</v>
      </c>
      <c r="L2578" s="9" t="s">
        <v>351</v>
      </c>
      <c r="M2578" s="9" t="s">
        <v>436</v>
      </c>
      <c r="N2578" s="9" t="s">
        <v>196</v>
      </c>
      <c r="O2578" s="9" t="s">
        <v>180</v>
      </c>
      <c r="P2578" s="9" t="s">
        <v>278</v>
      </c>
      <c r="Q2578" s="9" t="s">
        <v>219</v>
      </c>
      <c r="R2578" s="9">
        <v>0</v>
      </c>
      <c r="S2578" s="9">
        <v>12</v>
      </c>
      <c r="T2578" s="9" t="s">
        <v>220</v>
      </c>
      <c r="U2578" s="9" t="s">
        <v>290</v>
      </c>
      <c r="X2578" s="9">
        <f>INDEX(SLA_Policy!$D$2:$D$5,MATCH(F2578,SLA_Policy!$A$2:$A$5,0))</f>
        <v>72</v>
      </c>
      <c r="Y2578" s="9" t="str">
        <f>IF(E2578="Cancelled","Excluded",IF(D2578="",IF((SLA_Policy!$B$8-B2578)*24&gt;X2578,"Open - Breached","Open - On Track"),IF((D2578-B2578)*24&lt;=X2578,"Met","Breached")))</f>
        <v>Met</v>
      </c>
    </row>
    <row r="2579" spans="1:25" x14ac:dyDescent="0.25">
      <c r="A2579" s="9" t="s">
        <v>5279</v>
      </c>
      <c r="B2579" s="23">
        <v>46003.377777777801</v>
      </c>
      <c r="C2579" s="23">
        <v>46003.547916666699</v>
      </c>
      <c r="D2579" s="23">
        <v>46006.357638888898</v>
      </c>
      <c r="E2579" s="9" t="s">
        <v>212</v>
      </c>
      <c r="F2579" s="9" t="s">
        <v>189</v>
      </c>
      <c r="G2579" s="9" t="s">
        <v>213</v>
      </c>
      <c r="H2579" s="9" t="s">
        <v>162</v>
      </c>
      <c r="I2579" s="9" t="s">
        <v>416</v>
      </c>
      <c r="J2579" s="9" t="s">
        <v>5280</v>
      </c>
      <c r="K2579" s="9" t="s">
        <v>246</v>
      </c>
      <c r="L2579" s="9" t="s">
        <v>270</v>
      </c>
      <c r="M2579" s="9" t="s">
        <v>1865</v>
      </c>
      <c r="N2579" s="9" t="s">
        <v>196</v>
      </c>
      <c r="O2579" s="9" t="s">
        <v>176</v>
      </c>
      <c r="P2579" s="9" t="s">
        <v>419</v>
      </c>
      <c r="Q2579" s="9" t="s">
        <v>219</v>
      </c>
      <c r="R2579" s="9">
        <v>0</v>
      </c>
      <c r="S2579" s="9">
        <v>8</v>
      </c>
      <c r="U2579" s="9" t="s">
        <v>266</v>
      </c>
      <c r="X2579" s="9">
        <f>INDEX(SLA_Policy!$D$2:$D$5,MATCH(F2579,SLA_Policy!$A$2:$A$5,0))</f>
        <v>120</v>
      </c>
      <c r="Y2579" s="9" t="str">
        <f>IF(E2579="Cancelled","Excluded",IF(D2579="",IF((SLA_Policy!$B$8-B2579)*24&gt;X2579,"Open - Breached","Open - On Track"),IF((D2579-B2579)*24&lt;=X2579,"Met","Breached")))</f>
        <v>Met</v>
      </c>
    </row>
    <row r="2580" spans="1:25" x14ac:dyDescent="0.25">
      <c r="A2580" s="9" t="s">
        <v>5281</v>
      </c>
      <c r="B2580" s="23">
        <v>46003.393750000003</v>
      </c>
      <c r="C2580" s="23">
        <v>46003.402777777803</v>
      </c>
      <c r="D2580" s="23">
        <v>46003.894444444399</v>
      </c>
      <c r="E2580" s="9" t="s">
        <v>212</v>
      </c>
      <c r="F2580" s="9" t="s">
        <v>187</v>
      </c>
      <c r="G2580" s="9" t="s">
        <v>213</v>
      </c>
      <c r="H2580" s="9" t="s">
        <v>163</v>
      </c>
      <c r="I2580" s="9" t="s">
        <v>223</v>
      </c>
      <c r="J2580" s="9" t="s">
        <v>5282</v>
      </c>
      <c r="K2580" s="9" t="s">
        <v>303</v>
      </c>
      <c r="L2580" s="9" t="s">
        <v>282</v>
      </c>
      <c r="M2580" s="9" t="s">
        <v>1678</v>
      </c>
      <c r="N2580" s="9" t="s">
        <v>197</v>
      </c>
      <c r="O2580" s="9" t="s">
        <v>176</v>
      </c>
      <c r="P2580" s="9" t="s">
        <v>503</v>
      </c>
      <c r="Q2580" s="9" t="s">
        <v>273</v>
      </c>
      <c r="R2580" s="9">
        <v>0</v>
      </c>
      <c r="S2580" s="9">
        <v>44</v>
      </c>
      <c r="T2580" s="9" t="s">
        <v>136</v>
      </c>
      <c r="U2580" s="9" t="s">
        <v>230</v>
      </c>
      <c r="X2580" s="9">
        <f>INDEX(SLA_Policy!$D$2:$D$5,MATCH(F2580,SLA_Policy!$A$2:$A$5,0))</f>
        <v>8</v>
      </c>
      <c r="Y2580" s="9" t="str">
        <f>IF(E2580="Cancelled","Excluded",IF(D2580="",IF((SLA_Policy!$B$8-B2580)*24&gt;X2580,"Open - Breached","Open - On Track"),IF((D2580-B2580)*24&lt;=X2580,"Met","Breached")))</f>
        <v>Breached</v>
      </c>
    </row>
    <row r="2581" spans="1:25" x14ac:dyDescent="0.25">
      <c r="A2581" s="9" t="s">
        <v>5283</v>
      </c>
      <c r="B2581" s="23">
        <v>46003.422916666699</v>
      </c>
      <c r="C2581" s="23">
        <v>46003.425694444399</v>
      </c>
      <c r="D2581" s="23">
        <v>46003.527777777803</v>
      </c>
      <c r="E2581" s="9" t="s">
        <v>212</v>
      </c>
      <c r="F2581" s="9" t="s">
        <v>188</v>
      </c>
      <c r="G2581" s="9" t="s">
        <v>213</v>
      </c>
      <c r="H2581" s="9" t="s">
        <v>88</v>
      </c>
      <c r="I2581" s="9" t="s">
        <v>92</v>
      </c>
      <c r="J2581" s="9" t="s">
        <v>842</v>
      </c>
      <c r="K2581" s="9" t="s">
        <v>246</v>
      </c>
      <c r="L2581" s="9" t="s">
        <v>104</v>
      </c>
      <c r="M2581" s="9" t="s">
        <v>1285</v>
      </c>
      <c r="N2581" s="9" t="s">
        <v>199</v>
      </c>
      <c r="O2581" s="9" t="s">
        <v>178</v>
      </c>
      <c r="P2581" s="9" t="s">
        <v>427</v>
      </c>
      <c r="Q2581" s="9" t="s">
        <v>219</v>
      </c>
      <c r="R2581" s="9">
        <v>0</v>
      </c>
      <c r="S2581" s="9">
        <v>22</v>
      </c>
      <c r="T2581" s="9" t="s">
        <v>220</v>
      </c>
      <c r="U2581" s="9" t="s">
        <v>376</v>
      </c>
      <c r="X2581" s="9">
        <f>INDEX(SLA_Policy!$D$2:$D$5,MATCH(F2581,SLA_Policy!$A$2:$A$5,0))</f>
        <v>72</v>
      </c>
      <c r="Y2581" s="9" t="str">
        <f>IF(E2581="Cancelled","Excluded",IF(D2581="",IF((SLA_Policy!$B$8-B2581)*24&gt;X2581,"Open - Breached","Open - On Track"),IF((D2581-B2581)*24&lt;=X2581,"Met","Breached")))</f>
        <v>Met</v>
      </c>
    </row>
    <row r="2582" spans="1:25" x14ac:dyDescent="0.25">
      <c r="A2582" s="9" t="s">
        <v>5284</v>
      </c>
      <c r="B2582" s="23">
        <v>46003.431944444397</v>
      </c>
      <c r="C2582" s="23">
        <v>46003.436111111099</v>
      </c>
      <c r="D2582" s="23">
        <v>46006.345833333296</v>
      </c>
      <c r="E2582" s="9" t="s">
        <v>212</v>
      </c>
      <c r="F2582" s="9" t="s">
        <v>189</v>
      </c>
      <c r="G2582" s="9" t="s">
        <v>213</v>
      </c>
      <c r="H2582" s="9" t="s">
        <v>162</v>
      </c>
      <c r="I2582" s="9" t="s">
        <v>345</v>
      </c>
      <c r="J2582" s="9" t="s">
        <v>4046</v>
      </c>
      <c r="K2582" s="9" t="s">
        <v>239</v>
      </c>
      <c r="L2582" s="9" t="s">
        <v>395</v>
      </c>
      <c r="M2582" s="9" t="s">
        <v>1014</v>
      </c>
      <c r="N2582" s="9" t="s">
        <v>198</v>
      </c>
      <c r="O2582" s="9" t="s">
        <v>116</v>
      </c>
      <c r="P2582" s="9" t="s">
        <v>574</v>
      </c>
      <c r="Q2582" s="9" t="s">
        <v>219</v>
      </c>
      <c r="R2582" s="9">
        <v>0</v>
      </c>
      <c r="S2582" s="9">
        <v>36</v>
      </c>
      <c r="U2582" s="9" t="s">
        <v>290</v>
      </c>
      <c r="W2582" s="9">
        <v>5</v>
      </c>
      <c r="X2582" s="9">
        <f>INDEX(SLA_Policy!$D$2:$D$5,MATCH(F2582,SLA_Policy!$A$2:$A$5,0))</f>
        <v>120</v>
      </c>
      <c r="Y2582" s="9" t="str">
        <f>IF(E2582="Cancelled","Excluded",IF(D2582="",IF((SLA_Policy!$B$8-B2582)*24&gt;X2582,"Open - Breached","Open - On Track"),IF((D2582-B2582)*24&lt;=X2582,"Met","Breached")))</f>
        <v>Met</v>
      </c>
    </row>
    <row r="2583" spans="1:25" x14ac:dyDescent="0.25">
      <c r="A2583" s="9" t="s">
        <v>5285</v>
      </c>
      <c r="B2583" s="23">
        <v>46003.434722222199</v>
      </c>
      <c r="C2583" s="23">
        <v>46003.490277777797</v>
      </c>
      <c r="D2583" s="23">
        <v>46003.600694444503</v>
      </c>
      <c r="E2583" s="9" t="s">
        <v>212</v>
      </c>
      <c r="F2583" s="9" t="s">
        <v>188</v>
      </c>
      <c r="G2583" s="9" t="s">
        <v>213</v>
      </c>
      <c r="H2583" s="9" t="s">
        <v>162</v>
      </c>
      <c r="I2583" s="9" t="s">
        <v>416</v>
      </c>
      <c r="J2583" s="9" t="s">
        <v>5286</v>
      </c>
      <c r="K2583" s="9" t="s">
        <v>225</v>
      </c>
      <c r="L2583" s="9" t="s">
        <v>311</v>
      </c>
      <c r="M2583" s="9" t="s">
        <v>3292</v>
      </c>
      <c r="N2583" s="9" t="s">
        <v>196</v>
      </c>
      <c r="O2583" s="9" t="s">
        <v>179</v>
      </c>
      <c r="P2583" s="9" t="s">
        <v>264</v>
      </c>
      <c r="Q2583" s="9" t="s">
        <v>219</v>
      </c>
      <c r="R2583" s="9">
        <v>0</v>
      </c>
      <c r="S2583" s="9">
        <v>21</v>
      </c>
      <c r="U2583" s="9" t="s">
        <v>376</v>
      </c>
      <c r="X2583" s="9">
        <f>INDEX(SLA_Policy!$D$2:$D$5,MATCH(F2583,SLA_Policy!$A$2:$A$5,0))</f>
        <v>72</v>
      </c>
      <c r="Y2583" s="9" t="str">
        <f>IF(E2583="Cancelled","Excluded",IF(D2583="",IF((SLA_Policy!$B$8-B2583)*24&gt;X2583,"Open - Breached","Open - On Track"),IF((D2583-B2583)*24&lt;=X2583,"Met","Breached")))</f>
        <v>Met</v>
      </c>
    </row>
    <row r="2584" spans="1:25" x14ac:dyDescent="0.25">
      <c r="A2584" s="9" t="s">
        <v>5287</v>
      </c>
      <c r="B2584" s="23">
        <v>46003.461111111101</v>
      </c>
      <c r="C2584" s="23">
        <v>46003.488194444399</v>
      </c>
      <c r="D2584" s="23">
        <v>46003.501388888901</v>
      </c>
      <c r="E2584" s="9" t="s">
        <v>212</v>
      </c>
      <c r="F2584" s="9" t="s">
        <v>188</v>
      </c>
      <c r="G2584" s="9" t="s">
        <v>213</v>
      </c>
      <c r="H2584" s="9" t="s">
        <v>161</v>
      </c>
      <c r="I2584" s="9" t="s">
        <v>454</v>
      </c>
      <c r="J2584" s="9" t="s">
        <v>813</v>
      </c>
      <c r="K2584" s="9" t="s">
        <v>246</v>
      </c>
      <c r="L2584" s="9" t="s">
        <v>293</v>
      </c>
      <c r="M2584" s="9" t="s">
        <v>3343</v>
      </c>
      <c r="N2584" s="9" t="s">
        <v>199</v>
      </c>
      <c r="O2584" s="9" t="s">
        <v>116</v>
      </c>
      <c r="P2584" s="9" t="s">
        <v>551</v>
      </c>
      <c r="Q2584" s="9" t="s">
        <v>219</v>
      </c>
      <c r="R2584" s="9">
        <v>0</v>
      </c>
      <c r="S2584" s="9">
        <v>15</v>
      </c>
      <c r="U2584" s="9" t="s">
        <v>266</v>
      </c>
      <c r="X2584" s="9">
        <f>INDEX(SLA_Policy!$D$2:$D$5,MATCH(F2584,SLA_Policy!$A$2:$A$5,0))</f>
        <v>72</v>
      </c>
      <c r="Y2584" s="9" t="str">
        <f>IF(E2584="Cancelled","Excluded",IF(D2584="",IF((SLA_Policy!$B$8-B2584)*24&gt;X2584,"Open - Breached","Open - On Track"),IF((D2584-B2584)*24&lt;=X2584,"Met","Breached")))</f>
        <v>Met</v>
      </c>
    </row>
    <row r="2585" spans="1:25" x14ac:dyDescent="0.25">
      <c r="A2585" s="9" t="s">
        <v>5288</v>
      </c>
      <c r="B2585" s="23">
        <v>46003.470138888901</v>
      </c>
      <c r="C2585" s="23">
        <v>46003.471527777801</v>
      </c>
      <c r="D2585" s="23">
        <v>46006.342361111099</v>
      </c>
      <c r="E2585" s="9" t="s">
        <v>212</v>
      </c>
      <c r="F2585" s="9" t="s">
        <v>188</v>
      </c>
      <c r="G2585" s="9" t="s">
        <v>213</v>
      </c>
      <c r="H2585" s="9" t="s">
        <v>163</v>
      </c>
      <c r="I2585" s="9" t="s">
        <v>223</v>
      </c>
      <c r="J2585" s="9" t="s">
        <v>2295</v>
      </c>
      <c r="K2585" s="9" t="s">
        <v>246</v>
      </c>
      <c r="L2585" s="9" t="s">
        <v>371</v>
      </c>
      <c r="M2585" s="9" t="s">
        <v>644</v>
      </c>
      <c r="N2585" s="9" t="s">
        <v>200</v>
      </c>
      <c r="O2585" s="9" t="s">
        <v>176</v>
      </c>
      <c r="P2585" s="9" t="s">
        <v>419</v>
      </c>
      <c r="Q2585" s="9" t="s">
        <v>273</v>
      </c>
      <c r="R2585" s="9">
        <v>0</v>
      </c>
      <c r="S2585" s="9">
        <v>31</v>
      </c>
      <c r="T2585" s="9" t="s">
        <v>136</v>
      </c>
      <c r="U2585" s="9" t="s">
        <v>376</v>
      </c>
      <c r="W2585" s="9">
        <v>5</v>
      </c>
      <c r="X2585" s="9">
        <f>INDEX(SLA_Policy!$D$2:$D$5,MATCH(F2585,SLA_Policy!$A$2:$A$5,0))</f>
        <v>72</v>
      </c>
      <c r="Y2585" s="9" t="str">
        <f>IF(E2585="Cancelled","Excluded",IF(D2585="",IF((SLA_Policy!$B$8-B2585)*24&gt;X2585,"Open - Breached","Open - On Track"),IF((D2585-B2585)*24&lt;=X2585,"Met","Breached")))</f>
        <v>Met</v>
      </c>
    </row>
    <row r="2586" spans="1:25" x14ac:dyDescent="0.25">
      <c r="A2586" s="9" t="s">
        <v>5289</v>
      </c>
      <c r="B2586" s="23">
        <v>46003.488194444399</v>
      </c>
      <c r="C2586" s="23">
        <v>46003.493750000001</v>
      </c>
      <c r="D2586" s="23">
        <v>46007.338194444397</v>
      </c>
      <c r="E2586" s="9" t="s">
        <v>212</v>
      </c>
      <c r="F2586" s="9" t="s">
        <v>189</v>
      </c>
      <c r="G2586" s="9" t="s">
        <v>213</v>
      </c>
      <c r="H2586" s="9" t="s">
        <v>164</v>
      </c>
      <c r="I2586" s="9" t="s">
        <v>478</v>
      </c>
      <c r="J2586" s="9" t="s">
        <v>1964</v>
      </c>
      <c r="K2586" s="9" t="s">
        <v>215</v>
      </c>
      <c r="L2586" s="9" t="s">
        <v>311</v>
      </c>
      <c r="M2586" s="9" t="s">
        <v>730</v>
      </c>
      <c r="N2586" s="9" t="s">
        <v>198</v>
      </c>
      <c r="O2586" s="9" t="s">
        <v>116</v>
      </c>
      <c r="P2586" s="9" t="s">
        <v>551</v>
      </c>
      <c r="Q2586" s="9" t="s">
        <v>219</v>
      </c>
      <c r="R2586" s="9">
        <v>1</v>
      </c>
      <c r="S2586" s="9">
        <v>52</v>
      </c>
      <c r="T2586" s="9" t="s">
        <v>343</v>
      </c>
      <c r="U2586" s="9" t="s">
        <v>376</v>
      </c>
      <c r="W2586" s="9">
        <v>4</v>
      </c>
      <c r="X2586" s="9">
        <f>INDEX(SLA_Policy!$D$2:$D$5,MATCH(F2586,SLA_Policy!$A$2:$A$5,0))</f>
        <v>120</v>
      </c>
      <c r="Y2586" s="9" t="str">
        <f>IF(E2586="Cancelled","Excluded",IF(D2586="",IF((SLA_Policy!$B$8-B2586)*24&gt;X2586,"Open - Breached","Open - On Track"),IF((D2586-B2586)*24&lt;=X2586,"Met","Breached")))</f>
        <v>Met</v>
      </c>
    </row>
    <row r="2587" spans="1:25" x14ac:dyDescent="0.25">
      <c r="A2587" s="9" t="s">
        <v>5290</v>
      </c>
      <c r="B2587" s="23">
        <v>46003.493750000001</v>
      </c>
      <c r="C2587" s="23">
        <v>46003.563888888901</v>
      </c>
      <c r="D2587" s="23">
        <v>46003.645138888904</v>
      </c>
      <c r="E2587" s="9" t="s">
        <v>212</v>
      </c>
      <c r="F2587" s="9" t="s">
        <v>188</v>
      </c>
      <c r="G2587" s="9" t="s">
        <v>213</v>
      </c>
      <c r="H2587" s="9" t="s">
        <v>163</v>
      </c>
      <c r="I2587" s="9" t="s">
        <v>405</v>
      </c>
      <c r="J2587" s="9" t="s">
        <v>1052</v>
      </c>
      <c r="K2587" s="9" t="s">
        <v>239</v>
      </c>
      <c r="L2587" s="9" t="s">
        <v>270</v>
      </c>
      <c r="M2587" s="9" t="s">
        <v>3653</v>
      </c>
      <c r="N2587" s="9" t="s">
        <v>196</v>
      </c>
      <c r="O2587" s="9" t="s">
        <v>176</v>
      </c>
      <c r="P2587" s="9" t="s">
        <v>503</v>
      </c>
      <c r="Q2587" s="9" t="s">
        <v>273</v>
      </c>
      <c r="R2587" s="9">
        <v>0</v>
      </c>
      <c r="S2587" s="9">
        <v>16</v>
      </c>
      <c r="U2587" s="9" t="s">
        <v>230</v>
      </c>
      <c r="X2587" s="9">
        <f>INDEX(SLA_Policy!$D$2:$D$5,MATCH(F2587,SLA_Policy!$A$2:$A$5,0))</f>
        <v>72</v>
      </c>
      <c r="Y2587" s="9" t="str">
        <f>IF(E2587="Cancelled","Excluded",IF(D2587="",IF((SLA_Policy!$B$8-B2587)*24&gt;X2587,"Open - Breached","Open - On Track"),IF((D2587-B2587)*24&lt;=X2587,"Met","Breached")))</f>
        <v>Met</v>
      </c>
    </row>
    <row r="2588" spans="1:25" x14ac:dyDescent="0.25">
      <c r="A2588" s="9" t="s">
        <v>5291</v>
      </c>
      <c r="B2588" s="23">
        <v>46003.520138888904</v>
      </c>
      <c r="C2588" s="23">
        <v>46003.5222222222</v>
      </c>
      <c r="D2588" s="23">
        <v>46007.373611111099</v>
      </c>
      <c r="E2588" s="9" t="s">
        <v>212</v>
      </c>
      <c r="F2588" s="9" t="s">
        <v>188</v>
      </c>
      <c r="G2588" s="9" t="s">
        <v>213</v>
      </c>
      <c r="H2588" s="9" t="s">
        <v>161</v>
      </c>
      <c r="I2588" s="9" t="s">
        <v>297</v>
      </c>
      <c r="J2588" s="9" t="s">
        <v>3141</v>
      </c>
      <c r="K2588" s="9" t="s">
        <v>246</v>
      </c>
      <c r="L2588" s="9" t="s">
        <v>311</v>
      </c>
      <c r="M2588" s="9" t="s">
        <v>3372</v>
      </c>
      <c r="N2588" s="9" t="s">
        <v>198</v>
      </c>
      <c r="O2588" s="9" t="s">
        <v>177</v>
      </c>
      <c r="P2588" s="9" t="s">
        <v>300</v>
      </c>
      <c r="Q2588" s="9" t="s">
        <v>219</v>
      </c>
      <c r="R2588" s="9">
        <v>1</v>
      </c>
      <c r="S2588" s="9">
        <v>13</v>
      </c>
      <c r="U2588" s="9" t="s">
        <v>290</v>
      </c>
      <c r="W2588" s="9">
        <v>3</v>
      </c>
      <c r="X2588" s="9">
        <f>INDEX(SLA_Policy!$D$2:$D$5,MATCH(F2588,SLA_Policy!$A$2:$A$5,0))</f>
        <v>72</v>
      </c>
      <c r="Y2588" s="9" t="str">
        <f>IF(E2588="Cancelled","Excluded",IF(D2588="",IF((SLA_Policy!$B$8-B2588)*24&gt;X2588,"Open - Breached","Open - On Track"),IF((D2588-B2588)*24&lt;=X2588,"Met","Breached")))</f>
        <v>Breached</v>
      </c>
    </row>
    <row r="2589" spans="1:25" x14ac:dyDescent="0.25">
      <c r="A2589" s="9" t="s">
        <v>5292</v>
      </c>
      <c r="B2589" s="23">
        <v>46003.521527777797</v>
      </c>
      <c r="C2589" s="23">
        <v>46003.5222222222</v>
      </c>
      <c r="D2589" s="23">
        <v>46003.602083333302</v>
      </c>
      <c r="E2589" s="9" t="s">
        <v>212</v>
      </c>
      <c r="F2589" s="9" t="s">
        <v>187</v>
      </c>
      <c r="G2589" s="9" t="s">
        <v>213</v>
      </c>
      <c r="H2589" s="9" t="s">
        <v>162</v>
      </c>
      <c r="I2589" s="9" t="s">
        <v>345</v>
      </c>
      <c r="J2589" s="9" t="s">
        <v>1501</v>
      </c>
      <c r="K2589" s="9" t="s">
        <v>246</v>
      </c>
      <c r="L2589" s="9" t="s">
        <v>311</v>
      </c>
      <c r="M2589" s="9" t="s">
        <v>2617</v>
      </c>
      <c r="N2589" s="9" t="s">
        <v>198</v>
      </c>
      <c r="O2589" s="9" t="s">
        <v>116</v>
      </c>
      <c r="P2589" s="9" t="s">
        <v>525</v>
      </c>
      <c r="Q2589" s="9" t="s">
        <v>219</v>
      </c>
      <c r="R2589" s="9">
        <v>0</v>
      </c>
      <c r="S2589" s="9">
        <v>25</v>
      </c>
      <c r="U2589" s="9" t="s">
        <v>661</v>
      </c>
      <c r="W2589" s="9">
        <v>5</v>
      </c>
      <c r="X2589" s="9">
        <f>INDEX(SLA_Policy!$D$2:$D$5,MATCH(F2589,SLA_Policy!$A$2:$A$5,0))</f>
        <v>8</v>
      </c>
      <c r="Y2589" s="9" t="str">
        <f>IF(E2589="Cancelled","Excluded",IF(D2589="",IF((SLA_Policy!$B$8-B2589)*24&gt;X2589,"Open - Breached","Open - On Track"),IF((D2589-B2589)*24&lt;=X2589,"Met","Breached")))</f>
        <v>Met</v>
      </c>
    </row>
    <row r="2590" spans="1:25" x14ac:dyDescent="0.25">
      <c r="A2590" s="9" t="s">
        <v>5293</v>
      </c>
      <c r="B2590" s="23">
        <v>46003.548611111102</v>
      </c>
      <c r="C2590" s="23">
        <v>46003.597916666702</v>
      </c>
      <c r="D2590" s="23">
        <v>46006.349305555603</v>
      </c>
      <c r="E2590" s="9" t="s">
        <v>212</v>
      </c>
      <c r="F2590" s="9" t="s">
        <v>189</v>
      </c>
      <c r="G2590" s="9" t="s">
        <v>236</v>
      </c>
      <c r="H2590" s="9" t="s">
        <v>161</v>
      </c>
      <c r="I2590" s="9" t="s">
        <v>482</v>
      </c>
      <c r="J2590" s="9" t="s">
        <v>5294</v>
      </c>
      <c r="K2590" s="9" t="s">
        <v>239</v>
      </c>
      <c r="L2590" s="9" t="s">
        <v>216</v>
      </c>
      <c r="M2590" s="9" t="s">
        <v>733</v>
      </c>
      <c r="N2590" s="9" t="s">
        <v>196</v>
      </c>
      <c r="O2590" s="9" t="s">
        <v>177</v>
      </c>
      <c r="P2590" s="9" t="s">
        <v>241</v>
      </c>
      <c r="Q2590" s="9" t="s">
        <v>219</v>
      </c>
      <c r="R2590" s="9">
        <v>0</v>
      </c>
      <c r="S2590" s="9">
        <v>36</v>
      </c>
      <c r="U2590" s="9" t="s">
        <v>242</v>
      </c>
      <c r="W2590" s="9">
        <v>5</v>
      </c>
      <c r="X2590" s="9">
        <f>INDEX(SLA_Policy!$D$2:$D$5,MATCH(F2590,SLA_Policy!$A$2:$A$5,0))</f>
        <v>120</v>
      </c>
      <c r="Y2590" s="9" t="str">
        <f>IF(E2590="Cancelled","Excluded",IF(D2590="",IF((SLA_Policy!$B$8-B2590)*24&gt;X2590,"Open - Breached","Open - On Track"),IF((D2590-B2590)*24&lt;=X2590,"Met","Breached")))</f>
        <v>Met</v>
      </c>
    </row>
    <row r="2591" spans="1:25" x14ac:dyDescent="0.25">
      <c r="A2591" s="9" t="s">
        <v>5295</v>
      </c>
      <c r="B2591" s="23">
        <v>46003.55</v>
      </c>
      <c r="C2591" s="23">
        <v>46003.555555555598</v>
      </c>
      <c r="D2591" s="23">
        <v>46006.375694444498</v>
      </c>
      <c r="E2591" s="9" t="s">
        <v>212</v>
      </c>
      <c r="F2591" s="9" t="s">
        <v>188</v>
      </c>
      <c r="G2591" s="9" t="s">
        <v>236</v>
      </c>
      <c r="H2591" s="9" t="s">
        <v>163</v>
      </c>
      <c r="I2591" s="9" t="s">
        <v>327</v>
      </c>
      <c r="J2591" s="9" t="s">
        <v>5296</v>
      </c>
      <c r="K2591" s="9" t="s">
        <v>246</v>
      </c>
      <c r="L2591" s="9" t="s">
        <v>282</v>
      </c>
      <c r="M2591" s="9" t="s">
        <v>283</v>
      </c>
      <c r="N2591" s="9" t="s">
        <v>198</v>
      </c>
      <c r="O2591" s="9" t="s">
        <v>176</v>
      </c>
      <c r="P2591" s="9" t="s">
        <v>419</v>
      </c>
      <c r="Q2591" s="9" t="s">
        <v>219</v>
      </c>
      <c r="R2591" s="9">
        <v>0</v>
      </c>
      <c r="S2591" s="9">
        <v>55</v>
      </c>
      <c r="U2591" s="9" t="s">
        <v>242</v>
      </c>
      <c r="W2591" s="9">
        <v>5</v>
      </c>
      <c r="X2591" s="9">
        <f>INDEX(SLA_Policy!$D$2:$D$5,MATCH(F2591,SLA_Policy!$A$2:$A$5,0))</f>
        <v>72</v>
      </c>
      <c r="Y2591" s="9" t="str">
        <f>IF(E2591="Cancelled","Excluded",IF(D2591="",IF((SLA_Policy!$B$8-B2591)*24&gt;X2591,"Open - Breached","Open - On Track"),IF((D2591-B2591)*24&lt;=X2591,"Met","Breached")))</f>
        <v>Met</v>
      </c>
    </row>
    <row r="2592" spans="1:25" x14ac:dyDescent="0.25">
      <c r="A2592" s="9" t="s">
        <v>5297</v>
      </c>
      <c r="B2592" s="23">
        <v>46003.552777777797</v>
      </c>
      <c r="C2592" s="23">
        <v>46003.577777777798</v>
      </c>
      <c r="D2592" s="23">
        <v>46006.335416666698</v>
      </c>
      <c r="E2592" s="9" t="s">
        <v>212</v>
      </c>
      <c r="F2592" s="9" t="s">
        <v>188</v>
      </c>
      <c r="G2592" s="9" t="s">
        <v>213</v>
      </c>
      <c r="H2592" s="9" t="s">
        <v>165</v>
      </c>
      <c r="I2592" s="9" t="s">
        <v>567</v>
      </c>
      <c r="J2592" s="9" t="s">
        <v>5298</v>
      </c>
      <c r="K2592" s="9" t="s">
        <v>246</v>
      </c>
      <c r="L2592" s="9" t="s">
        <v>216</v>
      </c>
      <c r="M2592" s="9" t="s">
        <v>3564</v>
      </c>
      <c r="N2592" s="9" t="s">
        <v>196</v>
      </c>
      <c r="O2592" s="9" t="s">
        <v>176</v>
      </c>
      <c r="P2592" s="9" t="s">
        <v>330</v>
      </c>
      <c r="Q2592" s="9" t="s">
        <v>219</v>
      </c>
      <c r="R2592" s="9">
        <v>0</v>
      </c>
      <c r="S2592" s="9">
        <v>12</v>
      </c>
      <c r="U2592" s="9" t="s">
        <v>266</v>
      </c>
      <c r="W2592" s="9">
        <v>5</v>
      </c>
      <c r="X2592" s="9">
        <f>INDEX(SLA_Policy!$D$2:$D$5,MATCH(F2592,SLA_Policy!$A$2:$A$5,0))</f>
        <v>72</v>
      </c>
      <c r="Y2592" s="9" t="str">
        <f>IF(E2592="Cancelled","Excluded",IF(D2592="",IF((SLA_Policy!$B$8-B2592)*24&gt;X2592,"Open - Breached","Open - On Track"),IF((D2592-B2592)*24&lt;=X2592,"Met","Breached")))</f>
        <v>Met</v>
      </c>
    </row>
    <row r="2593" spans="1:25" x14ac:dyDescent="0.25">
      <c r="A2593" s="9" t="s">
        <v>5299</v>
      </c>
      <c r="B2593" s="23">
        <v>46003.556250000001</v>
      </c>
      <c r="C2593" s="23">
        <v>46003.663888888899</v>
      </c>
      <c r="D2593" s="23">
        <v>46006.363888888904</v>
      </c>
      <c r="E2593" s="9" t="s">
        <v>212</v>
      </c>
      <c r="F2593" s="9" t="s">
        <v>189</v>
      </c>
      <c r="G2593" s="9" t="s">
        <v>236</v>
      </c>
      <c r="H2593" s="9" t="s">
        <v>167</v>
      </c>
      <c r="I2593" s="9" t="s">
        <v>255</v>
      </c>
      <c r="J2593" s="9" t="s">
        <v>4823</v>
      </c>
      <c r="K2593" s="9" t="s">
        <v>246</v>
      </c>
      <c r="L2593" s="9" t="s">
        <v>216</v>
      </c>
      <c r="M2593" s="9" t="s">
        <v>5300</v>
      </c>
      <c r="N2593" s="9" t="s">
        <v>196</v>
      </c>
      <c r="O2593" s="9" t="s">
        <v>176</v>
      </c>
      <c r="P2593" s="9" t="s">
        <v>503</v>
      </c>
      <c r="Q2593" s="9" t="s">
        <v>219</v>
      </c>
      <c r="R2593" s="9">
        <v>0</v>
      </c>
      <c r="S2593" s="9">
        <v>19</v>
      </c>
      <c r="U2593" s="9" t="s">
        <v>242</v>
      </c>
      <c r="W2593" s="9">
        <v>3</v>
      </c>
      <c r="X2593" s="9">
        <f>INDEX(SLA_Policy!$D$2:$D$5,MATCH(F2593,SLA_Policy!$A$2:$A$5,0))</f>
        <v>120</v>
      </c>
      <c r="Y2593" s="9" t="str">
        <f>IF(E2593="Cancelled","Excluded",IF(D2593="",IF((SLA_Policy!$B$8-B2593)*24&gt;X2593,"Open - Breached","Open - On Track"),IF((D2593-B2593)*24&lt;=X2593,"Met","Breached")))</f>
        <v>Met</v>
      </c>
    </row>
    <row r="2594" spans="1:25" x14ac:dyDescent="0.25">
      <c r="A2594" s="9" t="s">
        <v>5301</v>
      </c>
      <c r="B2594" s="23">
        <v>46003.559027777803</v>
      </c>
      <c r="C2594" s="23">
        <v>46003.584027777797</v>
      </c>
      <c r="D2594" s="23">
        <v>46006.346527777801</v>
      </c>
      <c r="E2594" s="9" t="s">
        <v>212</v>
      </c>
      <c r="F2594" s="9" t="s">
        <v>188</v>
      </c>
      <c r="G2594" s="9" t="s">
        <v>236</v>
      </c>
      <c r="H2594" s="9" t="s">
        <v>161</v>
      </c>
      <c r="I2594" s="9" t="s">
        <v>482</v>
      </c>
      <c r="J2594" s="9" t="s">
        <v>2068</v>
      </c>
      <c r="K2594" s="9" t="s">
        <v>246</v>
      </c>
      <c r="L2594" s="9" t="s">
        <v>282</v>
      </c>
      <c r="M2594" s="9" t="s">
        <v>822</v>
      </c>
      <c r="N2594" s="9" t="s">
        <v>197</v>
      </c>
      <c r="O2594" s="9" t="s">
        <v>177</v>
      </c>
      <c r="P2594" s="9" t="s">
        <v>457</v>
      </c>
      <c r="Q2594" s="9" t="s">
        <v>219</v>
      </c>
      <c r="R2594" s="9">
        <v>0</v>
      </c>
      <c r="S2594" s="9">
        <v>49</v>
      </c>
      <c r="U2594" s="9" t="s">
        <v>242</v>
      </c>
      <c r="W2594" s="9">
        <v>4</v>
      </c>
      <c r="X2594" s="9">
        <f>INDEX(SLA_Policy!$D$2:$D$5,MATCH(F2594,SLA_Policy!$A$2:$A$5,0))</f>
        <v>72</v>
      </c>
      <c r="Y2594" s="9" t="str">
        <f>IF(E2594="Cancelled","Excluded",IF(D2594="",IF((SLA_Policy!$B$8-B2594)*24&gt;X2594,"Open - Breached","Open - On Track"),IF((D2594-B2594)*24&lt;=X2594,"Met","Breached")))</f>
        <v>Met</v>
      </c>
    </row>
    <row r="2595" spans="1:25" x14ac:dyDescent="0.25">
      <c r="A2595" s="9" t="s">
        <v>5302</v>
      </c>
      <c r="B2595" s="23">
        <v>46003.574999999997</v>
      </c>
      <c r="C2595" s="23">
        <v>46003.576388888898</v>
      </c>
      <c r="D2595" s="23">
        <v>46003.6430555556</v>
      </c>
      <c r="E2595" s="9" t="s">
        <v>212</v>
      </c>
      <c r="F2595" s="9" t="s">
        <v>188</v>
      </c>
      <c r="G2595" s="9" t="s">
        <v>213</v>
      </c>
      <c r="H2595" s="9" t="s">
        <v>162</v>
      </c>
      <c r="I2595" s="9" t="s">
        <v>416</v>
      </c>
      <c r="J2595" s="9" t="s">
        <v>957</v>
      </c>
      <c r="K2595" s="9" t="s">
        <v>262</v>
      </c>
      <c r="L2595" s="9" t="s">
        <v>282</v>
      </c>
      <c r="M2595" s="9" t="s">
        <v>3313</v>
      </c>
      <c r="N2595" s="9" t="s">
        <v>200</v>
      </c>
      <c r="O2595" s="9" t="s">
        <v>179</v>
      </c>
      <c r="P2595" s="9" t="s">
        <v>284</v>
      </c>
      <c r="Q2595" s="9" t="s">
        <v>219</v>
      </c>
      <c r="R2595" s="9">
        <v>0</v>
      </c>
      <c r="S2595" s="9">
        <v>41</v>
      </c>
      <c r="U2595" s="9" t="s">
        <v>290</v>
      </c>
      <c r="X2595" s="9">
        <f>INDEX(SLA_Policy!$D$2:$D$5,MATCH(F2595,SLA_Policy!$A$2:$A$5,0))</f>
        <v>72</v>
      </c>
      <c r="Y2595" s="9" t="str">
        <f>IF(E2595="Cancelled","Excluded",IF(D2595="",IF((SLA_Policy!$B$8-B2595)*24&gt;X2595,"Open - Breached","Open - On Track"),IF((D2595-B2595)*24&lt;=X2595,"Met","Breached")))</f>
        <v>Met</v>
      </c>
    </row>
    <row r="2596" spans="1:25" x14ac:dyDescent="0.25">
      <c r="A2596" s="9" t="s">
        <v>5303</v>
      </c>
      <c r="B2596" s="23">
        <v>46003.586111111101</v>
      </c>
      <c r="C2596" s="23">
        <v>46003.602083333302</v>
      </c>
      <c r="D2596" s="23">
        <v>46003.627083333296</v>
      </c>
      <c r="E2596" s="9" t="s">
        <v>212</v>
      </c>
      <c r="F2596" s="9" t="s">
        <v>188</v>
      </c>
      <c r="G2596" s="9" t="s">
        <v>213</v>
      </c>
      <c r="H2596" s="9" t="s">
        <v>162</v>
      </c>
      <c r="I2596" s="9" t="s">
        <v>345</v>
      </c>
      <c r="J2596" s="9" t="s">
        <v>5274</v>
      </c>
      <c r="K2596" s="9" t="s">
        <v>303</v>
      </c>
      <c r="L2596" s="9" t="s">
        <v>282</v>
      </c>
      <c r="M2596" s="9" t="s">
        <v>1481</v>
      </c>
      <c r="N2596" s="9" t="s">
        <v>196</v>
      </c>
      <c r="O2596" s="9" t="s">
        <v>116</v>
      </c>
      <c r="P2596" s="9" t="s">
        <v>551</v>
      </c>
      <c r="Q2596" s="9" t="s">
        <v>219</v>
      </c>
      <c r="R2596" s="9">
        <v>0</v>
      </c>
      <c r="S2596" s="9">
        <v>46</v>
      </c>
      <c r="U2596" s="9" t="s">
        <v>266</v>
      </c>
      <c r="X2596" s="9">
        <f>INDEX(SLA_Policy!$D$2:$D$5,MATCH(F2596,SLA_Policy!$A$2:$A$5,0))</f>
        <v>72</v>
      </c>
      <c r="Y2596" s="9" t="str">
        <f>IF(E2596="Cancelled","Excluded",IF(D2596="",IF((SLA_Policy!$B$8-B2596)*24&gt;X2596,"Open - Breached","Open - On Track"),IF((D2596-B2596)*24&lt;=X2596,"Met","Breached")))</f>
        <v>Met</v>
      </c>
    </row>
    <row r="2597" spans="1:25" x14ac:dyDescent="0.25">
      <c r="A2597" s="9" t="s">
        <v>5304</v>
      </c>
      <c r="B2597" s="23">
        <v>46003.6</v>
      </c>
      <c r="C2597" s="23">
        <v>46003.637499999997</v>
      </c>
      <c r="D2597" s="23">
        <v>46006.341666666704</v>
      </c>
      <c r="E2597" s="9" t="s">
        <v>212</v>
      </c>
      <c r="F2597" s="9" t="s">
        <v>189</v>
      </c>
      <c r="G2597" s="9" t="s">
        <v>236</v>
      </c>
      <c r="H2597" s="9" t="s">
        <v>162</v>
      </c>
      <c r="I2597" s="9" t="s">
        <v>280</v>
      </c>
      <c r="J2597" s="9" t="s">
        <v>5305</v>
      </c>
      <c r="K2597" s="9" t="s">
        <v>215</v>
      </c>
      <c r="L2597" s="9" t="s">
        <v>311</v>
      </c>
      <c r="M2597" s="9" t="s">
        <v>2842</v>
      </c>
      <c r="N2597" s="9" t="s">
        <v>196</v>
      </c>
      <c r="O2597" s="9" t="s">
        <v>179</v>
      </c>
      <c r="P2597" s="9" t="s">
        <v>337</v>
      </c>
      <c r="Q2597" s="9" t="s">
        <v>219</v>
      </c>
      <c r="R2597" s="9">
        <v>0</v>
      </c>
      <c r="S2597" s="9">
        <v>15</v>
      </c>
      <c r="U2597" s="9" t="s">
        <v>242</v>
      </c>
      <c r="X2597" s="9">
        <f>INDEX(SLA_Policy!$D$2:$D$5,MATCH(F2597,SLA_Policy!$A$2:$A$5,0))</f>
        <v>120</v>
      </c>
      <c r="Y2597" s="9" t="str">
        <f>IF(E2597="Cancelled","Excluded",IF(D2597="",IF((SLA_Policy!$B$8-B2597)*24&gt;X2597,"Open - Breached","Open - On Track"),IF((D2597-B2597)*24&lt;=X2597,"Met","Breached")))</f>
        <v>Met</v>
      </c>
    </row>
    <row r="2598" spans="1:25" x14ac:dyDescent="0.25">
      <c r="A2598" s="9" t="s">
        <v>5306</v>
      </c>
      <c r="B2598" s="23">
        <v>46003.603472222203</v>
      </c>
      <c r="C2598" s="23">
        <v>46003.644444444399</v>
      </c>
      <c r="D2598" s="23">
        <v>46003.734027777798</v>
      </c>
      <c r="E2598" s="9" t="s">
        <v>212</v>
      </c>
      <c r="F2598" s="9" t="s">
        <v>187</v>
      </c>
      <c r="G2598" s="9" t="s">
        <v>213</v>
      </c>
      <c r="H2598" s="9" t="s">
        <v>166</v>
      </c>
      <c r="I2598" s="9" t="s">
        <v>378</v>
      </c>
      <c r="J2598" s="9" t="s">
        <v>5307</v>
      </c>
      <c r="K2598" s="9" t="s">
        <v>215</v>
      </c>
      <c r="L2598" s="9" t="s">
        <v>226</v>
      </c>
      <c r="M2598" s="9" t="s">
        <v>1244</v>
      </c>
      <c r="N2598" s="9" t="s">
        <v>196</v>
      </c>
      <c r="O2598" s="9" t="s">
        <v>181</v>
      </c>
      <c r="P2598" s="9" t="s">
        <v>289</v>
      </c>
      <c r="Q2598" s="9" t="s">
        <v>273</v>
      </c>
      <c r="R2598" s="9">
        <v>0</v>
      </c>
      <c r="S2598" s="9">
        <v>35</v>
      </c>
      <c r="T2598" s="9" t="s">
        <v>229</v>
      </c>
      <c r="U2598" s="9" t="s">
        <v>290</v>
      </c>
      <c r="W2598" s="9">
        <v>4</v>
      </c>
      <c r="X2598" s="9">
        <f>INDEX(SLA_Policy!$D$2:$D$5,MATCH(F2598,SLA_Policy!$A$2:$A$5,0))</f>
        <v>8</v>
      </c>
      <c r="Y2598" s="9" t="str">
        <f>IF(E2598="Cancelled","Excluded",IF(D2598="",IF((SLA_Policy!$B$8-B2598)*24&gt;X2598,"Open - Breached","Open - On Track"),IF((D2598-B2598)*24&lt;=X2598,"Met","Breached")))</f>
        <v>Met</v>
      </c>
    </row>
    <row r="2599" spans="1:25" x14ac:dyDescent="0.25">
      <c r="A2599" s="9" t="s">
        <v>5308</v>
      </c>
      <c r="B2599" s="23">
        <v>46003.607638888898</v>
      </c>
      <c r="C2599" s="23">
        <v>46003.625</v>
      </c>
      <c r="D2599" s="23">
        <v>46006.342361111099</v>
      </c>
      <c r="E2599" s="9" t="s">
        <v>212</v>
      </c>
      <c r="F2599" s="9" t="s">
        <v>189</v>
      </c>
      <c r="G2599" s="9" t="s">
        <v>213</v>
      </c>
      <c r="H2599" s="9" t="s">
        <v>88</v>
      </c>
      <c r="I2599" s="9" t="s">
        <v>268</v>
      </c>
      <c r="J2599" s="9" t="s">
        <v>5309</v>
      </c>
      <c r="K2599" s="9" t="s">
        <v>215</v>
      </c>
      <c r="L2599" s="9" t="s">
        <v>311</v>
      </c>
      <c r="M2599" s="9" t="s">
        <v>2899</v>
      </c>
      <c r="N2599" s="9" t="s">
        <v>198</v>
      </c>
      <c r="O2599" s="9" t="s">
        <v>176</v>
      </c>
      <c r="P2599" s="9" t="s">
        <v>419</v>
      </c>
      <c r="Q2599" s="9" t="s">
        <v>219</v>
      </c>
      <c r="R2599" s="9">
        <v>0</v>
      </c>
      <c r="S2599" s="9">
        <v>38</v>
      </c>
      <c r="T2599" s="9" t="s">
        <v>220</v>
      </c>
      <c r="U2599" s="9" t="s">
        <v>290</v>
      </c>
      <c r="X2599" s="9">
        <f>INDEX(SLA_Policy!$D$2:$D$5,MATCH(F2599,SLA_Policy!$A$2:$A$5,0))</f>
        <v>120</v>
      </c>
      <c r="Y2599" s="9" t="str">
        <f>IF(E2599="Cancelled","Excluded",IF(D2599="",IF((SLA_Policy!$B$8-B2599)*24&gt;X2599,"Open - Breached","Open - On Track"),IF((D2599-B2599)*24&lt;=X2599,"Met","Breached")))</f>
        <v>Met</v>
      </c>
    </row>
    <row r="2600" spans="1:25" x14ac:dyDescent="0.25">
      <c r="A2600" s="9" t="s">
        <v>5310</v>
      </c>
      <c r="B2600" s="23">
        <v>46003.609027777798</v>
      </c>
      <c r="C2600" s="23">
        <v>46003.722916666702</v>
      </c>
      <c r="D2600" s="23">
        <v>46003.731249999997</v>
      </c>
      <c r="E2600" s="9" t="s">
        <v>212</v>
      </c>
      <c r="F2600" s="9" t="s">
        <v>189</v>
      </c>
      <c r="G2600" s="9" t="s">
        <v>213</v>
      </c>
      <c r="H2600" s="9" t="s">
        <v>88</v>
      </c>
      <c r="I2600" s="9" t="s">
        <v>92</v>
      </c>
      <c r="J2600" s="9" t="s">
        <v>5311</v>
      </c>
      <c r="K2600" s="9" t="s">
        <v>215</v>
      </c>
      <c r="L2600" s="9" t="s">
        <v>216</v>
      </c>
      <c r="M2600" s="9" t="s">
        <v>341</v>
      </c>
      <c r="N2600" s="9" t="s">
        <v>196</v>
      </c>
      <c r="O2600" s="9" t="s">
        <v>178</v>
      </c>
      <c r="P2600" s="9" t="s">
        <v>414</v>
      </c>
      <c r="Q2600" s="9" t="s">
        <v>219</v>
      </c>
      <c r="R2600" s="9">
        <v>0</v>
      </c>
      <c r="S2600" s="9">
        <v>14</v>
      </c>
      <c r="T2600" s="9" t="s">
        <v>136</v>
      </c>
      <c r="U2600" s="9" t="s">
        <v>230</v>
      </c>
      <c r="X2600" s="9">
        <f>INDEX(SLA_Policy!$D$2:$D$5,MATCH(F2600,SLA_Policy!$A$2:$A$5,0))</f>
        <v>120</v>
      </c>
      <c r="Y2600" s="9" t="str">
        <f>IF(E2600="Cancelled","Excluded",IF(D2600="",IF((SLA_Policy!$B$8-B2600)*24&gt;X2600,"Open - Breached","Open - On Track"),IF((D2600-B2600)*24&lt;=X2600,"Met","Breached")))</f>
        <v>Met</v>
      </c>
    </row>
    <row r="2601" spans="1:25" x14ac:dyDescent="0.25">
      <c r="A2601" s="9" t="s">
        <v>5312</v>
      </c>
      <c r="B2601" s="23">
        <v>46003.631249999999</v>
      </c>
      <c r="C2601" s="23">
        <v>46003.6340277778</v>
      </c>
      <c r="D2601" s="23">
        <v>46006.371527777803</v>
      </c>
      <c r="E2601" s="9" t="s">
        <v>212</v>
      </c>
      <c r="F2601" s="9" t="s">
        <v>189</v>
      </c>
      <c r="G2601" s="9" t="s">
        <v>213</v>
      </c>
      <c r="H2601" s="9" t="s">
        <v>165</v>
      </c>
      <c r="I2601" s="9" t="s">
        <v>469</v>
      </c>
      <c r="J2601" s="9" t="s">
        <v>1007</v>
      </c>
      <c r="K2601" s="9" t="s">
        <v>246</v>
      </c>
      <c r="L2601" s="9" t="s">
        <v>104</v>
      </c>
      <c r="M2601" s="9" t="s">
        <v>1229</v>
      </c>
      <c r="N2601" s="9" t="s">
        <v>200</v>
      </c>
      <c r="O2601" s="9" t="s">
        <v>176</v>
      </c>
      <c r="P2601" s="9" t="s">
        <v>419</v>
      </c>
      <c r="Q2601" s="9" t="s">
        <v>219</v>
      </c>
      <c r="R2601" s="9">
        <v>0</v>
      </c>
      <c r="S2601" s="9">
        <v>49</v>
      </c>
      <c r="U2601" s="9" t="s">
        <v>266</v>
      </c>
      <c r="X2601" s="9">
        <f>INDEX(SLA_Policy!$D$2:$D$5,MATCH(F2601,SLA_Policy!$A$2:$A$5,0))</f>
        <v>120</v>
      </c>
      <c r="Y2601" s="9" t="str">
        <f>IF(E2601="Cancelled","Excluded",IF(D2601="",IF((SLA_Policy!$B$8-B2601)*24&gt;X2601,"Open - Breached","Open - On Track"),IF((D2601-B2601)*24&lt;=X2601,"Met","Breached")))</f>
        <v>Met</v>
      </c>
    </row>
    <row r="2602" spans="1:25" x14ac:dyDescent="0.25">
      <c r="A2602" s="9" t="s">
        <v>5313</v>
      </c>
      <c r="B2602" s="23">
        <v>46003.65</v>
      </c>
      <c r="C2602" s="23">
        <v>46003.6652777778</v>
      </c>
      <c r="D2602" s="23">
        <v>46006.326388888898</v>
      </c>
      <c r="E2602" s="9" t="s">
        <v>212</v>
      </c>
      <c r="F2602" s="9" t="s">
        <v>188</v>
      </c>
      <c r="G2602" s="9" t="s">
        <v>213</v>
      </c>
      <c r="H2602" s="9" t="s">
        <v>162</v>
      </c>
      <c r="I2602" s="9" t="s">
        <v>244</v>
      </c>
      <c r="J2602" s="9" t="s">
        <v>905</v>
      </c>
      <c r="K2602" s="9" t="s">
        <v>246</v>
      </c>
      <c r="L2602" s="9" t="s">
        <v>216</v>
      </c>
      <c r="M2602" s="9" t="s">
        <v>257</v>
      </c>
      <c r="N2602" s="9" t="s">
        <v>199</v>
      </c>
      <c r="O2602" s="9" t="s">
        <v>116</v>
      </c>
      <c r="P2602" s="9" t="s">
        <v>234</v>
      </c>
      <c r="Q2602" s="9" t="s">
        <v>219</v>
      </c>
      <c r="R2602" s="9">
        <v>0</v>
      </c>
      <c r="S2602" s="9">
        <v>14</v>
      </c>
      <c r="U2602" s="9" t="s">
        <v>248</v>
      </c>
      <c r="X2602" s="9">
        <f>INDEX(SLA_Policy!$D$2:$D$5,MATCH(F2602,SLA_Policy!$A$2:$A$5,0))</f>
        <v>72</v>
      </c>
      <c r="Y2602" s="9" t="str">
        <f>IF(E2602="Cancelled","Excluded",IF(D2602="",IF((SLA_Policy!$B$8-B2602)*24&gt;X2602,"Open - Breached","Open - On Track"),IF((D2602-B2602)*24&lt;=X2602,"Met","Breached")))</f>
        <v>Met</v>
      </c>
    </row>
    <row r="2603" spans="1:25" x14ac:dyDescent="0.25">
      <c r="A2603" s="9" t="s">
        <v>5314</v>
      </c>
      <c r="B2603" s="23">
        <v>46003.650694444397</v>
      </c>
      <c r="C2603" s="23">
        <v>46003.672916666699</v>
      </c>
      <c r="D2603" s="23">
        <v>46006.3305555556</v>
      </c>
      <c r="E2603" s="9" t="s">
        <v>212</v>
      </c>
      <c r="F2603" s="9" t="s">
        <v>188</v>
      </c>
      <c r="G2603" s="9" t="s">
        <v>236</v>
      </c>
      <c r="H2603" s="9" t="s">
        <v>161</v>
      </c>
      <c r="I2603" s="9" t="s">
        <v>237</v>
      </c>
      <c r="J2603" s="9" t="s">
        <v>899</v>
      </c>
      <c r="K2603" s="9" t="s">
        <v>215</v>
      </c>
      <c r="L2603" s="9" t="s">
        <v>104</v>
      </c>
      <c r="M2603" s="9" t="s">
        <v>3586</v>
      </c>
      <c r="N2603" s="9" t="s">
        <v>198</v>
      </c>
      <c r="O2603" s="9" t="s">
        <v>179</v>
      </c>
      <c r="P2603" s="9" t="s">
        <v>264</v>
      </c>
      <c r="Q2603" s="9" t="s">
        <v>219</v>
      </c>
      <c r="R2603" s="9">
        <v>0</v>
      </c>
      <c r="S2603" s="9">
        <v>13</v>
      </c>
      <c r="U2603" s="9" t="s">
        <v>242</v>
      </c>
      <c r="W2603" s="9">
        <v>5</v>
      </c>
      <c r="X2603" s="9">
        <f>INDEX(SLA_Policy!$D$2:$D$5,MATCH(F2603,SLA_Policy!$A$2:$A$5,0))</f>
        <v>72</v>
      </c>
      <c r="Y2603" s="9" t="str">
        <f>IF(E2603="Cancelled","Excluded",IF(D2603="",IF((SLA_Policy!$B$8-B2603)*24&gt;X2603,"Open - Breached","Open - On Track"),IF((D2603-B2603)*24&lt;=X2603,"Met","Breached")))</f>
        <v>Met</v>
      </c>
    </row>
    <row r="2604" spans="1:25" x14ac:dyDescent="0.25">
      <c r="A2604" s="9" t="s">
        <v>5315</v>
      </c>
      <c r="B2604" s="23">
        <v>46003.6743055556</v>
      </c>
      <c r="C2604" s="23">
        <v>46003.704166666699</v>
      </c>
      <c r="D2604" s="23">
        <v>46006.342361111099</v>
      </c>
      <c r="E2604" s="9" t="s">
        <v>212</v>
      </c>
      <c r="F2604" s="9" t="s">
        <v>188</v>
      </c>
      <c r="G2604" s="9" t="s">
        <v>213</v>
      </c>
      <c r="H2604" s="9" t="s">
        <v>88</v>
      </c>
      <c r="I2604" s="9" t="s">
        <v>268</v>
      </c>
      <c r="J2604" s="9" t="s">
        <v>761</v>
      </c>
      <c r="K2604" s="9" t="s">
        <v>246</v>
      </c>
      <c r="L2604" s="9" t="s">
        <v>216</v>
      </c>
      <c r="M2604" s="9" t="s">
        <v>2807</v>
      </c>
      <c r="N2604" s="9" t="s">
        <v>196</v>
      </c>
      <c r="O2604" s="9" t="s">
        <v>178</v>
      </c>
      <c r="P2604" s="9" t="s">
        <v>272</v>
      </c>
      <c r="Q2604" s="9" t="s">
        <v>219</v>
      </c>
      <c r="R2604" s="9">
        <v>0</v>
      </c>
      <c r="S2604" s="9">
        <v>11</v>
      </c>
      <c r="T2604" s="9" t="s">
        <v>220</v>
      </c>
      <c r="U2604" s="9" t="s">
        <v>230</v>
      </c>
      <c r="X2604" s="9">
        <f>INDEX(SLA_Policy!$D$2:$D$5,MATCH(F2604,SLA_Policy!$A$2:$A$5,0))</f>
        <v>72</v>
      </c>
      <c r="Y2604" s="9" t="str">
        <f>IF(E2604="Cancelled","Excluded",IF(D2604="",IF((SLA_Policy!$B$8-B2604)*24&gt;X2604,"Open - Breached","Open - On Track"),IF((D2604-B2604)*24&lt;=X2604,"Met","Breached")))</f>
        <v>Met</v>
      </c>
    </row>
    <row r="2605" spans="1:25" x14ac:dyDescent="0.25">
      <c r="A2605" s="9" t="s">
        <v>5316</v>
      </c>
      <c r="B2605" s="23">
        <v>46003.707638888904</v>
      </c>
      <c r="C2605" s="23">
        <v>46003.729861111096</v>
      </c>
      <c r="D2605" s="23">
        <v>46006.336805555598</v>
      </c>
      <c r="E2605" s="9" t="s">
        <v>212</v>
      </c>
      <c r="F2605" s="9" t="s">
        <v>188</v>
      </c>
      <c r="G2605" s="9" t="s">
        <v>213</v>
      </c>
      <c r="H2605" s="9" t="s">
        <v>167</v>
      </c>
      <c r="I2605" s="9" t="s">
        <v>536</v>
      </c>
      <c r="J2605" s="9" t="s">
        <v>641</v>
      </c>
      <c r="K2605" s="9" t="s">
        <v>239</v>
      </c>
      <c r="L2605" s="9" t="s">
        <v>282</v>
      </c>
      <c r="M2605" s="9" t="s">
        <v>5317</v>
      </c>
      <c r="N2605" s="9" t="s">
        <v>196</v>
      </c>
      <c r="O2605" s="9" t="s">
        <v>180</v>
      </c>
      <c r="P2605" s="9" t="s">
        <v>278</v>
      </c>
      <c r="Q2605" s="9" t="s">
        <v>219</v>
      </c>
      <c r="R2605" s="9">
        <v>0</v>
      </c>
      <c r="S2605" s="9">
        <v>77</v>
      </c>
      <c r="T2605" s="9" t="s">
        <v>322</v>
      </c>
      <c r="U2605" s="9" t="s">
        <v>266</v>
      </c>
      <c r="X2605" s="9">
        <f>INDEX(SLA_Policy!$D$2:$D$5,MATCH(F2605,SLA_Policy!$A$2:$A$5,0))</f>
        <v>72</v>
      </c>
      <c r="Y2605" s="9" t="str">
        <f>IF(E2605="Cancelled","Excluded",IF(D2605="",IF((SLA_Policy!$B$8-B2605)*24&gt;X2605,"Open - Breached","Open - On Track"),IF((D2605-B2605)*24&lt;=X2605,"Met","Breached")))</f>
        <v>Met</v>
      </c>
    </row>
    <row r="2606" spans="1:25" x14ac:dyDescent="0.25">
      <c r="A2606" s="9" t="s">
        <v>5318</v>
      </c>
      <c r="B2606" s="23">
        <v>46003.741666666698</v>
      </c>
      <c r="C2606" s="23">
        <v>46003.758333333302</v>
      </c>
      <c r="D2606" s="23">
        <v>46006.3972222222</v>
      </c>
      <c r="E2606" s="9" t="s">
        <v>212</v>
      </c>
      <c r="F2606" s="9" t="s">
        <v>188</v>
      </c>
      <c r="G2606" s="9" t="s">
        <v>213</v>
      </c>
      <c r="H2606" s="9" t="s">
        <v>88</v>
      </c>
      <c r="I2606" s="9" t="s">
        <v>92</v>
      </c>
      <c r="J2606" s="9" t="s">
        <v>5319</v>
      </c>
      <c r="K2606" s="9" t="s">
        <v>215</v>
      </c>
      <c r="L2606" s="9" t="s">
        <v>216</v>
      </c>
      <c r="M2606" s="9" t="s">
        <v>2089</v>
      </c>
      <c r="N2606" s="9" t="s">
        <v>198</v>
      </c>
      <c r="O2606" s="9" t="s">
        <v>178</v>
      </c>
      <c r="P2606" s="9" t="s">
        <v>321</v>
      </c>
      <c r="Q2606" s="9" t="s">
        <v>219</v>
      </c>
      <c r="R2606" s="9">
        <v>0</v>
      </c>
      <c r="S2606" s="9">
        <v>15</v>
      </c>
      <c r="T2606" s="9" t="s">
        <v>322</v>
      </c>
      <c r="U2606" s="9" t="s">
        <v>266</v>
      </c>
      <c r="X2606" s="9">
        <f>INDEX(SLA_Policy!$D$2:$D$5,MATCH(F2606,SLA_Policy!$A$2:$A$5,0))</f>
        <v>72</v>
      </c>
      <c r="Y2606" s="9" t="str">
        <f>IF(E2606="Cancelled","Excluded",IF(D2606="",IF((SLA_Policy!$B$8-B2606)*24&gt;X2606,"Open - Breached","Open - On Track"),IF((D2606-B2606)*24&lt;=X2606,"Met","Breached")))</f>
        <v>Met</v>
      </c>
    </row>
    <row r="2607" spans="1:25" x14ac:dyDescent="0.25">
      <c r="A2607" s="9" t="s">
        <v>5320</v>
      </c>
      <c r="B2607" s="23">
        <v>46003.836111111101</v>
      </c>
      <c r="C2607" s="23">
        <v>46006.340972222199</v>
      </c>
      <c r="D2607" s="23">
        <v>46006.355555555601</v>
      </c>
      <c r="E2607" s="9" t="s">
        <v>212</v>
      </c>
      <c r="F2607" s="9" t="s">
        <v>188</v>
      </c>
      <c r="G2607" s="9" t="s">
        <v>213</v>
      </c>
      <c r="H2607" s="9" t="s">
        <v>167</v>
      </c>
      <c r="I2607" s="9" t="s">
        <v>684</v>
      </c>
      <c r="J2607" s="9" t="s">
        <v>3394</v>
      </c>
      <c r="K2607" s="9" t="s">
        <v>215</v>
      </c>
      <c r="L2607" s="9" t="s">
        <v>293</v>
      </c>
      <c r="M2607" s="9" t="s">
        <v>2878</v>
      </c>
      <c r="N2607" s="9" t="s">
        <v>198</v>
      </c>
      <c r="O2607" s="9" t="s">
        <v>116</v>
      </c>
      <c r="P2607" s="9" t="s">
        <v>342</v>
      </c>
      <c r="Q2607" s="9" t="s">
        <v>219</v>
      </c>
      <c r="R2607" s="9">
        <v>0</v>
      </c>
      <c r="S2607" s="9">
        <v>13</v>
      </c>
      <c r="U2607" s="9" t="s">
        <v>248</v>
      </c>
      <c r="W2607" s="9">
        <v>3</v>
      </c>
      <c r="X2607" s="9">
        <f>INDEX(SLA_Policy!$D$2:$D$5,MATCH(F2607,SLA_Policy!$A$2:$A$5,0))</f>
        <v>72</v>
      </c>
      <c r="Y2607" s="9" t="str">
        <f>IF(E2607="Cancelled","Excluded",IF(D2607="",IF((SLA_Policy!$B$8-B2607)*24&gt;X2607,"Open - Breached","Open - On Track"),IF((D2607-B2607)*24&lt;=X2607,"Met","Breached")))</f>
        <v>Met</v>
      </c>
    </row>
    <row r="2608" spans="1:25" x14ac:dyDescent="0.25">
      <c r="A2608" s="9" t="s">
        <v>5321</v>
      </c>
      <c r="B2608" s="23">
        <v>46003.905555555597</v>
      </c>
      <c r="C2608" s="23">
        <v>46003.909722222197</v>
      </c>
      <c r="D2608" s="23">
        <v>46004.1118055556</v>
      </c>
      <c r="E2608" s="9" t="s">
        <v>212</v>
      </c>
      <c r="F2608" s="9" t="s">
        <v>187</v>
      </c>
      <c r="G2608" s="9" t="s">
        <v>213</v>
      </c>
      <c r="H2608" s="9" t="s">
        <v>163</v>
      </c>
      <c r="I2608" s="9" t="s">
        <v>405</v>
      </c>
      <c r="J2608" s="9" t="s">
        <v>4697</v>
      </c>
      <c r="K2608" s="9" t="s">
        <v>303</v>
      </c>
      <c r="L2608" s="9" t="s">
        <v>395</v>
      </c>
      <c r="M2608" s="9" t="s">
        <v>2571</v>
      </c>
      <c r="N2608" s="9" t="s">
        <v>196</v>
      </c>
      <c r="O2608" s="9" t="s">
        <v>176</v>
      </c>
      <c r="P2608" s="9" t="s">
        <v>570</v>
      </c>
      <c r="Q2608" s="9" t="s">
        <v>273</v>
      </c>
      <c r="R2608" s="9">
        <v>0</v>
      </c>
      <c r="S2608" s="9">
        <v>36</v>
      </c>
      <c r="U2608" s="9" t="s">
        <v>376</v>
      </c>
      <c r="W2608" s="9">
        <v>5</v>
      </c>
      <c r="X2608" s="9">
        <f>INDEX(SLA_Policy!$D$2:$D$5,MATCH(F2608,SLA_Policy!$A$2:$A$5,0))</f>
        <v>8</v>
      </c>
      <c r="Y2608" s="9" t="str">
        <f>IF(E2608="Cancelled","Excluded",IF(D2608="",IF((SLA_Policy!$B$8-B2608)*24&gt;X2608,"Open - Breached","Open - On Track"),IF((D2608-B2608)*24&lt;=X2608,"Met","Breached")))</f>
        <v>Met</v>
      </c>
    </row>
    <row r="2609" spans="1:25" x14ac:dyDescent="0.25">
      <c r="A2609" s="9" t="s">
        <v>5322</v>
      </c>
      <c r="B2609" s="23">
        <v>46004.368750000001</v>
      </c>
      <c r="C2609" s="23">
        <v>46006.328472222202</v>
      </c>
      <c r="D2609" s="23">
        <v>46006.352083333302</v>
      </c>
      <c r="E2609" s="9" t="s">
        <v>212</v>
      </c>
      <c r="F2609" s="9" t="s">
        <v>189</v>
      </c>
      <c r="G2609" s="9" t="s">
        <v>236</v>
      </c>
      <c r="H2609" s="9" t="s">
        <v>167</v>
      </c>
      <c r="I2609" s="9" t="s">
        <v>255</v>
      </c>
      <c r="J2609" s="9" t="s">
        <v>1018</v>
      </c>
      <c r="K2609" s="9" t="s">
        <v>262</v>
      </c>
      <c r="L2609" s="9" t="s">
        <v>311</v>
      </c>
      <c r="M2609" s="9" t="s">
        <v>5323</v>
      </c>
      <c r="N2609" s="9" t="s">
        <v>196</v>
      </c>
      <c r="O2609" s="9" t="s">
        <v>116</v>
      </c>
      <c r="P2609" s="9" t="s">
        <v>525</v>
      </c>
      <c r="Q2609" s="9" t="s">
        <v>219</v>
      </c>
      <c r="R2609" s="9">
        <v>0</v>
      </c>
      <c r="S2609" s="9">
        <v>57</v>
      </c>
      <c r="U2609" s="9" t="s">
        <v>242</v>
      </c>
      <c r="W2609" s="9">
        <v>3</v>
      </c>
      <c r="X2609" s="9">
        <f>INDEX(SLA_Policy!$D$2:$D$5,MATCH(F2609,SLA_Policy!$A$2:$A$5,0))</f>
        <v>120</v>
      </c>
      <c r="Y2609" s="9" t="str">
        <f>IF(E2609="Cancelled","Excluded",IF(D2609="",IF((SLA_Policy!$B$8-B2609)*24&gt;X2609,"Open - Breached","Open - On Track"),IF((D2609-B2609)*24&lt;=X2609,"Met","Breached")))</f>
        <v>Met</v>
      </c>
    </row>
    <row r="2610" spans="1:25" x14ac:dyDescent="0.25">
      <c r="A2610" s="9" t="s">
        <v>5324</v>
      </c>
      <c r="B2610" s="23">
        <v>46004.545138888898</v>
      </c>
      <c r="C2610" s="23">
        <v>46006.3034722222</v>
      </c>
      <c r="D2610" s="23">
        <v>46006.333333333299</v>
      </c>
      <c r="E2610" s="9" t="s">
        <v>212</v>
      </c>
      <c r="F2610" s="9" t="s">
        <v>188</v>
      </c>
      <c r="G2610" s="9" t="s">
        <v>213</v>
      </c>
      <c r="H2610" s="9" t="s">
        <v>162</v>
      </c>
      <c r="I2610" s="9" t="s">
        <v>345</v>
      </c>
      <c r="J2610" s="9" t="s">
        <v>5325</v>
      </c>
      <c r="K2610" s="9" t="s">
        <v>246</v>
      </c>
      <c r="L2610" s="9" t="s">
        <v>307</v>
      </c>
      <c r="M2610" s="9" t="s">
        <v>3572</v>
      </c>
      <c r="N2610" s="9" t="s">
        <v>198</v>
      </c>
      <c r="O2610" s="9" t="s">
        <v>179</v>
      </c>
      <c r="P2610" s="9" t="s">
        <v>284</v>
      </c>
      <c r="Q2610" s="9" t="s">
        <v>219</v>
      </c>
      <c r="R2610" s="9">
        <v>0</v>
      </c>
      <c r="S2610" s="9">
        <v>15</v>
      </c>
      <c r="U2610" s="9" t="s">
        <v>248</v>
      </c>
      <c r="X2610" s="9">
        <f>INDEX(SLA_Policy!$D$2:$D$5,MATCH(F2610,SLA_Policy!$A$2:$A$5,0))</f>
        <v>72</v>
      </c>
      <c r="Y2610" s="9" t="str">
        <f>IF(E2610="Cancelled","Excluded",IF(D2610="",IF((SLA_Policy!$B$8-B2610)*24&gt;X2610,"Open - Breached","Open - On Track"),IF((D2610-B2610)*24&lt;=X2610,"Met","Breached")))</f>
        <v>Met</v>
      </c>
    </row>
    <row r="2611" spans="1:25" x14ac:dyDescent="0.25">
      <c r="A2611" s="9" t="s">
        <v>5326</v>
      </c>
      <c r="B2611" s="23">
        <v>46005.4819444444</v>
      </c>
      <c r="C2611" s="23">
        <v>46005.4868055556</v>
      </c>
      <c r="D2611" s="23">
        <v>46005.5402777778</v>
      </c>
      <c r="E2611" s="9" t="s">
        <v>212</v>
      </c>
      <c r="F2611" s="9" t="s">
        <v>187</v>
      </c>
      <c r="G2611" s="9" t="s">
        <v>213</v>
      </c>
      <c r="H2611" s="9" t="s">
        <v>88</v>
      </c>
      <c r="I2611" s="9" t="s">
        <v>92</v>
      </c>
      <c r="J2611" s="9" t="s">
        <v>5327</v>
      </c>
      <c r="K2611" s="9" t="s">
        <v>246</v>
      </c>
      <c r="L2611" s="9" t="s">
        <v>104</v>
      </c>
      <c r="M2611" s="9" t="s">
        <v>2368</v>
      </c>
      <c r="N2611" s="9" t="s">
        <v>199</v>
      </c>
      <c r="O2611" s="9" t="s">
        <v>178</v>
      </c>
      <c r="P2611" s="9" t="s">
        <v>272</v>
      </c>
      <c r="Q2611" s="9" t="s">
        <v>273</v>
      </c>
      <c r="R2611" s="9">
        <v>0</v>
      </c>
      <c r="S2611" s="9">
        <v>20</v>
      </c>
      <c r="T2611" s="9" t="s">
        <v>136</v>
      </c>
      <c r="U2611" s="9" t="s">
        <v>266</v>
      </c>
      <c r="X2611" s="9">
        <f>INDEX(SLA_Policy!$D$2:$D$5,MATCH(F2611,SLA_Policy!$A$2:$A$5,0))</f>
        <v>8</v>
      </c>
      <c r="Y2611" s="9" t="str">
        <f>IF(E2611="Cancelled","Excluded",IF(D2611="",IF((SLA_Policy!$B$8-B2611)*24&gt;X2611,"Open - Breached","Open - On Track"),IF((D2611-B2611)*24&lt;=X2611,"Met","Breached")))</f>
        <v>Met</v>
      </c>
    </row>
    <row r="2612" spans="1:25" x14ac:dyDescent="0.25">
      <c r="A2612" s="9" t="s">
        <v>5328</v>
      </c>
      <c r="B2612" s="23">
        <v>46005.965277777803</v>
      </c>
      <c r="C2612" s="23">
        <v>46006.371527777803</v>
      </c>
      <c r="D2612" s="23">
        <v>46006.373611111099</v>
      </c>
      <c r="E2612" s="9" t="s">
        <v>212</v>
      </c>
      <c r="F2612" s="9" t="s">
        <v>189</v>
      </c>
      <c r="G2612" s="9" t="s">
        <v>236</v>
      </c>
      <c r="H2612" s="9" t="s">
        <v>161</v>
      </c>
      <c r="I2612" s="9" t="s">
        <v>237</v>
      </c>
      <c r="J2612" s="9" t="s">
        <v>5329</v>
      </c>
      <c r="K2612" s="9" t="s">
        <v>303</v>
      </c>
      <c r="L2612" s="9" t="s">
        <v>270</v>
      </c>
      <c r="M2612" s="9" t="s">
        <v>1337</v>
      </c>
      <c r="N2612" s="9" t="s">
        <v>197</v>
      </c>
      <c r="O2612" s="9" t="s">
        <v>177</v>
      </c>
      <c r="P2612" s="9" t="s">
        <v>300</v>
      </c>
      <c r="Q2612" s="9" t="s">
        <v>219</v>
      </c>
      <c r="R2612" s="9">
        <v>0</v>
      </c>
      <c r="S2612" s="9">
        <v>16</v>
      </c>
      <c r="U2612" s="9" t="s">
        <v>242</v>
      </c>
      <c r="X2612" s="9">
        <f>INDEX(SLA_Policy!$D$2:$D$5,MATCH(F2612,SLA_Policy!$A$2:$A$5,0))</f>
        <v>120</v>
      </c>
      <c r="Y2612" s="9" t="str">
        <f>IF(E2612="Cancelled","Excluded",IF(D2612="",IF((SLA_Policy!$B$8-B2612)*24&gt;X2612,"Open - Breached","Open - On Track"),IF((D2612-B2612)*24&lt;=X2612,"Met","Breached")))</f>
        <v>Met</v>
      </c>
    </row>
    <row r="2613" spans="1:25" x14ac:dyDescent="0.25">
      <c r="A2613" s="9" t="s">
        <v>5330</v>
      </c>
      <c r="B2613" s="23">
        <v>46006.293749999997</v>
      </c>
      <c r="C2613" s="23">
        <v>46006.307638888902</v>
      </c>
      <c r="D2613" s="23">
        <v>46006.491666666698</v>
      </c>
      <c r="E2613" s="9" t="s">
        <v>212</v>
      </c>
      <c r="F2613" s="9" t="s">
        <v>187</v>
      </c>
      <c r="G2613" s="9" t="s">
        <v>213</v>
      </c>
      <c r="H2613" s="9" t="s">
        <v>165</v>
      </c>
      <c r="I2613" s="9" t="s">
        <v>567</v>
      </c>
      <c r="J2613" s="9" t="s">
        <v>5331</v>
      </c>
      <c r="K2613" s="9" t="s">
        <v>246</v>
      </c>
      <c r="L2613" s="9" t="s">
        <v>216</v>
      </c>
      <c r="M2613" s="9" t="s">
        <v>3821</v>
      </c>
      <c r="N2613" s="9" t="s">
        <v>196</v>
      </c>
      <c r="O2613" s="9" t="s">
        <v>176</v>
      </c>
      <c r="P2613" s="9" t="s">
        <v>503</v>
      </c>
      <c r="Q2613" s="9" t="s">
        <v>273</v>
      </c>
      <c r="R2613" s="9">
        <v>0</v>
      </c>
      <c r="S2613" s="9">
        <v>21</v>
      </c>
      <c r="U2613" s="9" t="s">
        <v>376</v>
      </c>
      <c r="X2613" s="9">
        <f>INDEX(SLA_Policy!$D$2:$D$5,MATCH(F2613,SLA_Policy!$A$2:$A$5,0))</f>
        <v>8</v>
      </c>
      <c r="Y2613" s="9" t="str">
        <f>IF(E2613="Cancelled","Excluded",IF(D2613="",IF((SLA_Policy!$B$8-B2613)*24&gt;X2613,"Open - Breached","Open - On Track"),IF((D2613-B2613)*24&lt;=X2613,"Met","Breached")))</f>
        <v>Met</v>
      </c>
    </row>
    <row r="2614" spans="1:25" x14ac:dyDescent="0.25">
      <c r="A2614" s="9" t="s">
        <v>5332</v>
      </c>
      <c r="B2614" s="23">
        <v>46006.309722222199</v>
      </c>
      <c r="C2614" s="23">
        <v>46006.416666666701</v>
      </c>
      <c r="D2614" s="23">
        <v>46006.4819444444</v>
      </c>
      <c r="E2614" s="9" t="s">
        <v>212</v>
      </c>
      <c r="F2614" s="9" t="s">
        <v>188</v>
      </c>
      <c r="G2614" s="9" t="s">
        <v>213</v>
      </c>
      <c r="H2614" s="9" t="s">
        <v>88</v>
      </c>
      <c r="I2614" s="9" t="s">
        <v>92</v>
      </c>
      <c r="J2614" s="9" t="s">
        <v>4110</v>
      </c>
      <c r="K2614" s="9" t="s">
        <v>246</v>
      </c>
      <c r="L2614" s="9" t="s">
        <v>104</v>
      </c>
      <c r="M2614" s="9" t="s">
        <v>5333</v>
      </c>
      <c r="N2614" s="9" t="s">
        <v>196</v>
      </c>
      <c r="O2614" s="9" t="s">
        <v>178</v>
      </c>
      <c r="P2614" s="9" t="s">
        <v>272</v>
      </c>
      <c r="Q2614" s="9" t="s">
        <v>219</v>
      </c>
      <c r="R2614" s="9">
        <v>0</v>
      </c>
      <c r="S2614" s="9">
        <v>18</v>
      </c>
      <c r="T2614" s="9" t="s">
        <v>136</v>
      </c>
      <c r="U2614" s="9" t="s">
        <v>230</v>
      </c>
      <c r="X2614" s="9">
        <f>INDEX(SLA_Policy!$D$2:$D$5,MATCH(F2614,SLA_Policy!$A$2:$A$5,0))</f>
        <v>72</v>
      </c>
      <c r="Y2614" s="9" t="str">
        <f>IF(E2614="Cancelled","Excluded",IF(D2614="",IF((SLA_Policy!$B$8-B2614)*24&gt;X2614,"Open - Breached","Open - On Track"),IF((D2614-B2614)*24&lt;=X2614,"Met","Breached")))</f>
        <v>Met</v>
      </c>
    </row>
    <row r="2615" spans="1:25" x14ac:dyDescent="0.25">
      <c r="A2615" s="9" t="s">
        <v>5334</v>
      </c>
      <c r="B2615" s="23">
        <v>46006.310416666704</v>
      </c>
      <c r="C2615" s="23">
        <v>46006.408333333296</v>
      </c>
      <c r="D2615" s="23">
        <v>46010.381249999999</v>
      </c>
      <c r="E2615" s="9" t="s">
        <v>212</v>
      </c>
      <c r="F2615" s="9" t="s">
        <v>189</v>
      </c>
      <c r="G2615" s="9" t="s">
        <v>236</v>
      </c>
      <c r="H2615" s="9" t="s">
        <v>164</v>
      </c>
      <c r="I2615" s="9" t="s">
        <v>421</v>
      </c>
      <c r="J2615" s="9" t="s">
        <v>1858</v>
      </c>
      <c r="K2615" s="9" t="s">
        <v>225</v>
      </c>
      <c r="L2615" s="9" t="s">
        <v>104</v>
      </c>
      <c r="M2615" s="9" t="s">
        <v>4482</v>
      </c>
      <c r="N2615" s="9" t="s">
        <v>196</v>
      </c>
      <c r="O2615" s="9" t="s">
        <v>180</v>
      </c>
      <c r="P2615" s="9" t="s">
        <v>318</v>
      </c>
      <c r="Q2615" s="9" t="s">
        <v>219</v>
      </c>
      <c r="R2615" s="9">
        <v>0</v>
      </c>
      <c r="S2615" s="9">
        <v>39</v>
      </c>
      <c r="T2615" s="9" t="s">
        <v>343</v>
      </c>
      <c r="U2615" s="9" t="s">
        <v>242</v>
      </c>
      <c r="X2615" s="9">
        <f>INDEX(SLA_Policy!$D$2:$D$5,MATCH(F2615,SLA_Policy!$A$2:$A$5,0))</f>
        <v>120</v>
      </c>
      <c r="Y2615" s="9" t="str">
        <f>IF(E2615="Cancelled","Excluded",IF(D2615="",IF((SLA_Policy!$B$8-B2615)*24&gt;X2615,"Open - Breached","Open - On Track"),IF((D2615-B2615)*24&lt;=X2615,"Met","Breached")))</f>
        <v>Met</v>
      </c>
    </row>
    <row r="2616" spans="1:25" x14ac:dyDescent="0.25">
      <c r="A2616" s="9" t="s">
        <v>5335</v>
      </c>
      <c r="B2616" s="23">
        <v>46006.326388888898</v>
      </c>
      <c r="C2616" s="23">
        <v>46006.328472222202</v>
      </c>
      <c r="D2616" s="23">
        <v>46007.395833333299</v>
      </c>
      <c r="E2616" s="9" t="s">
        <v>212</v>
      </c>
      <c r="F2616" s="9" t="s">
        <v>188</v>
      </c>
      <c r="G2616" s="9" t="s">
        <v>213</v>
      </c>
      <c r="H2616" s="9" t="s">
        <v>88</v>
      </c>
      <c r="I2616" s="9" t="s">
        <v>92</v>
      </c>
      <c r="J2616" s="9" t="s">
        <v>1082</v>
      </c>
      <c r="K2616" s="9" t="s">
        <v>215</v>
      </c>
      <c r="L2616" s="9" t="s">
        <v>104</v>
      </c>
      <c r="M2616" s="9" t="s">
        <v>1442</v>
      </c>
      <c r="N2616" s="9" t="s">
        <v>198</v>
      </c>
      <c r="O2616" s="9" t="s">
        <v>178</v>
      </c>
      <c r="P2616" s="9" t="s">
        <v>414</v>
      </c>
      <c r="Q2616" s="9" t="s">
        <v>219</v>
      </c>
      <c r="R2616" s="9">
        <v>1</v>
      </c>
      <c r="S2616" s="9">
        <v>31</v>
      </c>
      <c r="T2616" s="9" t="s">
        <v>322</v>
      </c>
      <c r="U2616" s="9" t="s">
        <v>266</v>
      </c>
      <c r="X2616" s="9">
        <f>INDEX(SLA_Policy!$D$2:$D$5,MATCH(F2616,SLA_Policy!$A$2:$A$5,0))</f>
        <v>72</v>
      </c>
      <c r="Y2616" s="9" t="str">
        <f>IF(E2616="Cancelled","Excluded",IF(D2616="",IF((SLA_Policy!$B$8-B2616)*24&gt;X2616,"Open - Breached","Open - On Track"),IF((D2616-B2616)*24&lt;=X2616,"Met","Breached")))</f>
        <v>Met</v>
      </c>
    </row>
    <row r="2617" spans="1:25" x14ac:dyDescent="0.25">
      <c r="A2617" s="9" t="s">
        <v>5336</v>
      </c>
      <c r="B2617" s="23">
        <v>46006.328472222202</v>
      </c>
      <c r="C2617" s="23">
        <v>46006.465277777803</v>
      </c>
      <c r="D2617" s="23">
        <v>46006.486111111102</v>
      </c>
      <c r="E2617" s="9" t="s">
        <v>212</v>
      </c>
      <c r="F2617" s="9" t="s">
        <v>189</v>
      </c>
      <c r="G2617" s="9" t="s">
        <v>213</v>
      </c>
      <c r="H2617" s="9" t="s">
        <v>161</v>
      </c>
      <c r="I2617" s="9" t="s">
        <v>389</v>
      </c>
      <c r="J2617" s="9" t="s">
        <v>767</v>
      </c>
      <c r="K2617" s="9" t="s">
        <v>246</v>
      </c>
      <c r="L2617" s="9" t="s">
        <v>216</v>
      </c>
      <c r="M2617" s="9" t="s">
        <v>2036</v>
      </c>
      <c r="N2617" s="9" t="s">
        <v>196</v>
      </c>
      <c r="O2617" s="9" t="s">
        <v>116</v>
      </c>
      <c r="P2617" s="9" t="s">
        <v>258</v>
      </c>
      <c r="Q2617" s="9" t="s">
        <v>219</v>
      </c>
      <c r="R2617" s="9">
        <v>0</v>
      </c>
      <c r="S2617" s="9">
        <v>3</v>
      </c>
      <c r="U2617" s="9" t="s">
        <v>290</v>
      </c>
      <c r="X2617" s="9">
        <f>INDEX(SLA_Policy!$D$2:$D$5,MATCH(F2617,SLA_Policy!$A$2:$A$5,0))</f>
        <v>120</v>
      </c>
      <c r="Y2617" s="9" t="str">
        <f>IF(E2617="Cancelled","Excluded",IF(D2617="",IF((SLA_Policy!$B$8-B2617)*24&gt;X2617,"Open - Breached","Open - On Track"),IF((D2617-B2617)*24&lt;=X2617,"Met","Breached")))</f>
        <v>Met</v>
      </c>
    </row>
    <row r="2618" spans="1:25" x14ac:dyDescent="0.25">
      <c r="A2618" s="9" t="s">
        <v>5337</v>
      </c>
      <c r="B2618" s="23">
        <v>46006.337500000001</v>
      </c>
      <c r="C2618" s="23">
        <v>46006.398611111101</v>
      </c>
      <c r="E2618" s="9" t="s">
        <v>649</v>
      </c>
      <c r="F2618" s="9" t="s">
        <v>188</v>
      </c>
      <c r="G2618" s="9" t="s">
        <v>236</v>
      </c>
      <c r="H2618" s="9" t="s">
        <v>163</v>
      </c>
      <c r="I2618" s="9" t="s">
        <v>315</v>
      </c>
      <c r="J2618" s="9" t="s">
        <v>316</v>
      </c>
      <c r="K2618" s="9" t="s">
        <v>303</v>
      </c>
      <c r="L2618" s="9" t="s">
        <v>351</v>
      </c>
      <c r="M2618" s="9" t="s">
        <v>603</v>
      </c>
      <c r="N2618" s="9" t="s">
        <v>196</v>
      </c>
      <c r="O2618" s="9" t="s">
        <v>176</v>
      </c>
      <c r="P2618" s="9" t="s">
        <v>503</v>
      </c>
      <c r="Q2618" s="9" t="s">
        <v>219</v>
      </c>
      <c r="R2618" s="9">
        <v>0</v>
      </c>
      <c r="S2618" s="9">
        <v>5</v>
      </c>
      <c r="T2618" s="9" t="s">
        <v>136</v>
      </c>
      <c r="X2618" s="9">
        <f>INDEX(SLA_Policy!$D$2:$D$5,MATCH(F2618,SLA_Policy!$A$2:$A$5,0))</f>
        <v>72</v>
      </c>
      <c r="Y2618" s="9" t="str">
        <f>IF(E2618="Cancelled","Excluded",IF(D2618="",IF((SLA_Policy!$B$8-B2618)*24&gt;X2618,"Open - Breached","Open - On Track"),IF((D2618-B2618)*24&lt;=X2618,"Met","Breached")))</f>
        <v>Excluded</v>
      </c>
    </row>
    <row r="2619" spans="1:25" x14ac:dyDescent="0.25">
      <c r="A2619" s="9" t="s">
        <v>5338</v>
      </c>
      <c r="B2619" s="23">
        <v>46006.365277777797</v>
      </c>
      <c r="C2619" s="23">
        <v>46006.390277777798</v>
      </c>
      <c r="D2619" s="23">
        <v>46006.457638888904</v>
      </c>
      <c r="E2619" s="9" t="s">
        <v>212</v>
      </c>
      <c r="F2619" s="9" t="s">
        <v>188</v>
      </c>
      <c r="G2619" s="9" t="s">
        <v>213</v>
      </c>
      <c r="H2619" s="9" t="s">
        <v>161</v>
      </c>
      <c r="I2619" s="9" t="s">
        <v>389</v>
      </c>
      <c r="J2619" s="9" t="s">
        <v>767</v>
      </c>
      <c r="K2619" s="9" t="s">
        <v>246</v>
      </c>
      <c r="L2619" s="9" t="s">
        <v>104</v>
      </c>
      <c r="M2619" s="9" t="s">
        <v>5339</v>
      </c>
      <c r="N2619" s="9" t="s">
        <v>196</v>
      </c>
      <c r="O2619" s="9" t="s">
        <v>116</v>
      </c>
      <c r="P2619" s="9" t="s">
        <v>234</v>
      </c>
      <c r="Q2619" s="9" t="s">
        <v>219</v>
      </c>
      <c r="R2619" s="9">
        <v>0</v>
      </c>
      <c r="S2619" s="9">
        <v>4</v>
      </c>
      <c r="U2619" s="9" t="s">
        <v>290</v>
      </c>
      <c r="X2619" s="9">
        <f>INDEX(SLA_Policy!$D$2:$D$5,MATCH(F2619,SLA_Policy!$A$2:$A$5,0))</f>
        <v>72</v>
      </c>
      <c r="Y2619" s="9" t="str">
        <f>IF(E2619="Cancelled","Excluded",IF(D2619="",IF((SLA_Policy!$B$8-B2619)*24&gt;X2619,"Open - Breached","Open - On Track"),IF((D2619-B2619)*24&lt;=X2619,"Met","Breached")))</f>
        <v>Met</v>
      </c>
    </row>
    <row r="2620" spans="1:25" x14ac:dyDescent="0.25">
      <c r="A2620" s="9" t="s">
        <v>5340</v>
      </c>
      <c r="B2620" s="23">
        <v>46006.371527777803</v>
      </c>
      <c r="C2620" s="23">
        <v>46006.379861111098</v>
      </c>
      <c r="D2620" s="23">
        <v>46007.302777777797</v>
      </c>
      <c r="E2620" s="9" t="s">
        <v>212</v>
      </c>
      <c r="F2620" s="9" t="s">
        <v>188</v>
      </c>
      <c r="G2620" s="9" t="s">
        <v>213</v>
      </c>
      <c r="H2620" s="9" t="s">
        <v>88</v>
      </c>
      <c r="I2620" s="9" t="s">
        <v>268</v>
      </c>
      <c r="J2620" s="9" t="s">
        <v>5341</v>
      </c>
      <c r="K2620" s="9" t="s">
        <v>246</v>
      </c>
      <c r="L2620" s="9" t="s">
        <v>270</v>
      </c>
      <c r="M2620" s="9" t="s">
        <v>2157</v>
      </c>
      <c r="N2620" s="9" t="s">
        <v>198</v>
      </c>
      <c r="O2620" s="9" t="s">
        <v>178</v>
      </c>
      <c r="P2620" s="9" t="s">
        <v>360</v>
      </c>
      <c r="Q2620" s="9" t="s">
        <v>219</v>
      </c>
      <c r="R2620" s="9">
        <v>0</v>
      </c>
      <c r="S2620" s="9">
        <v>48</v>
      </c>
      <c r="T2620" s="9" t="s">
        <v>136</v>
      </c>
      <c r="U2620" s="9" t="s">
        <v>661</v>
      </c>
      <c r="W2620" s="9">
        <v>4</v>
      </c>
      <c r="X2620" s="9">
        <f>INDEX(SLA_Policy!$D$2:$D$5,MATCH(F2620,SLA_Policy!$A$2:$A$5,0))</f>
        <v>72</v>
      </c>
      <c r="Y2620" s="9" t="str">
        <f>IF(E2620="Cancelled","Excluded",IF(D2620="",IF((SLA_Policy!$B$8-B2620)*24&gt;X2620,"Open - Breached","Open - On Track"),IF((D2620-B2620)*24&lt;=X2620,"Met","Breached")))</f>
        <v>Met</v>
      </c>
    </row>
    <row r="2621" spans="1:25" x14ac:dyDescent="0.25">
      <c r="A2621" s="9" t="s">
        <v>5342</v>
      </c>
      <c r="B2621" s="23">
        <v>46006.377083333296</v>
      </c>
      <c r="C2621" s="23">
        <v>46006.492361111101</v>
      </c>
      <c r="D2621" s="23">
        <v>46007.397916666698</v>
      </c>
      <c r="E2621" s="9" t="s">
        <v>212</v>
      </c>
      <c r="F2621" s="9" t="s">
        <v>189</v>
      </c>
      <c r="G2621" s="9" t="s">
        <v>213</v>
      </c>
      <c r="H2621" s="9" t="s">
        <v>88</v>
      </c>
      <c r="I2621" s="9" t="s">
        <v>268</v>
      </c>
      <c r="J2621" s="9" t="s">
        <v>269</v>
      </c>
      <c r="K2621" s="9" t="s">
        <v>239</v>
      </c>
      <c r="L2621" s="9" t="s">
        <v>216</v>
      </c>
      <c r="M2621" s="9" t="s">
        <v>733</v>
      </c>
      <c r="N2621" s="9" t="s">
        <v>196</v>
      </c>
      <c r="O2621" s="9" t="s">
        <v>178</v>
      </c>
      <c r="P2621" s="9" t="s">
        <v>414</v>
      </c>
      <c r="Q2621" s="9" t="s">
        <v>219</v>
      </c>
      <c r="R2621" s="9">
        <v>0</v>
      </c>
      <c r="S2621" s="9">
        <v>12</v>
      </c>
      <c r="T2621" s="9" t="s">
        <v>136</v>
      </c>
      <c r="U2621" s="9" t="s">
        <v>266</v>
      </c>
      <c r="W2621" s="9">
        <v>5</v>
      </c>
      <c r="X2621" s="9">
        <f>INDEX(SLA_Policy!$D$2:$D$5,MATCH(F2621,SLA_Policy!$A$2:$A$5,0))</f>
        <v>120</v>
      </c>
      <c r="Y2621" s="9" t="str">
        <f>IF(E2621="Cancelled","Excluded",IF(D2621="",IF((SLA_Policy!$B$8-B2621)*24&gt;X2621,"Open - Breached","Open - On Track"),IF((D2621-B2621)*24&lt;=X2621,"Met","Breached")))</f>
        <v>Met</v>
      </c>
    </row>
    <row r="2622" spans="1:25" x14ac:dyDescent="0.25">
      <c r="A2622" s="9" t="s">
        <v>5343</v>
      </c>
      <c r="B2622" s="23">
        <v>46006.377777777801</v>
      </c>
      <c r="C2622" s="23">
        <v>46006.433333333298</v>
      </c>
      <c r="D2622" s="23">
        <v>46006.563194444498</v>
      </c>
      <c r="E2622" s="9" t="s">
        <v>212</v>
      </c>
      <c r="F2622" s="9" t="s">
        <v>188</v>
      </c>
      <c r="G2622" s="9" t="s">
        <v>213</v>
      </c>
      <c r="H2622" s="9" t="s">
        <v>163</v>
      </c>
      <c r="I2622" s="9" t="s">
        <v>250</v>
      </c>
      <c r="J2622" s="9" t="s">
        <v>935</v>
      </c>
      <c r="K2622" s="9" t="s">
        <v>303</v>
      </c>
      <c r="L2622" s="9" t="s">
        <v>226</v>
      </c>
      <c r="M2622" s="9" t="s">
        <v>2818</v>
      </c>
      <c r="N2622" s="9" t="s">
        <v>199</v>
      </c>
      <c r="O2622" s="9" t="s">
        <v>176</v>
      </c>
      <c r="P2622" s="9" t="s">
        <v>503</v>
      </c>
      <c r="Q2622" s="9" t="s">
        <v>219</v>
      </c>
      <c r="R2622" s="9">
        <v>0</v>
      </c>
      <c r="S2622" s="9">
        <v>30</v>
      </c>
      <c r="T2622" s="9" t="s">
        <v>220</v>
      </c>
      <c r="U2622" s="9" t="s">
        <v>230</v>
      </c>
      <c r="X2622" s="9">
        <f>INDEX(SLA_Policy!$D$2:$D$5,MATCH(F2622,SLA_Policy!$A$2:$A$5,0))</f>
        <v>72</v>
      </c>
      <c r="Y2622" s="9" t="str">
        <f>IF(E2622="Cancelled","Excluded",IF(D2622="",IF((SLA_Policy!$B$8-B2622)*24&gt;X2622,"Open - Breached","Open - On Track"),IF((D2622-B2622)*24&lt;=X2622,"Met","Breached")))</f>
        <v>Met</v>
      </c>
    </row>
    <row r="2623" spans="1:25" x14ac:dyDescent="0.25">
      <c r="A2623" s="9" t="s">
        <v>5344</v>
      </c>
      <c r="B2623" s="23">
        <v>46006.379166666702</v>
      </c>
      <c r="C2623" s="23">
        <v>46006.3930555556</v>
      </c>
      <c r="D2623" s="23">
        <v>46006.407638888901</v>
      </c>
      <c r="E2623" s="9" t="s">
        <v>212</v>
      </c>
      <c r="F2623" s="9" t="s">
        <v>188</v>
      </c>
      <c r="G2623" s="9" t="s">
        <v>213</v>
      </c>
      <c r="H2623" s="9" t="s">
        <v>161</v>
      </c>
      <c r="I2623" s="9" t="s">
        <v>454</v>
      </c>
      <c r="J2623" s="9" t="s">
        <v>2228</v>
      </c>
      <c r="K2623" s="9" t="s">
        <v>246</v>
      </c>
      <c r="L2623" s="9" t="s">
        <v>226</v>
      </c>
      <c r="M2623" s="9" t="s">
        <v>3034</v>
      </c>
      <c r="N2623" s="9" t="s">
        <v>198</v>
      </c>
      <c r="O2623" s="9" t="s">
        <v>116</v>
      </c>
      <c r="P2623" s="9" t="s">
        <v>551</v>
      </c>
      <c r="Q2623" s="9" t="s">
        <v>219</v>
      </c>
      <c r="R2623" s="9">
        <v>0</v>
      </c>
      <c r="S2623" s="9">
        <v>3</v>
      </c>
      <c r="U2623" s="9" t="s">
        <v>221</v>
      </c>
      <c r="W2623" s="9">
        <v>4</v>
      </c>
      <c r="X2623" s="9">
        <f>INDEX(SLA_Policy!$D$2:$D$5,MATCH(F2623,SLA_Policy!$A$2:$A$5,0))</f>
        <v>72</v>
      </c>
      <c r="Y2623" s="9" t="str">
        <f>IF(E2623="Cancelled","Excluded",IF(D2623="",IF((SLA_Policy!$B$8-B2623)*24&gt;X2623,"Open - Breached","Open - On Track"),IF((D2623-B2623)*24&lt;=X2623,"Met","Breached")))</f>
        <v>Met</v>
      </c>
    </row>
    <row r="2624" spans="1:25" x14ac:dyDescent="0.25">
      <c r="A2624" s="9" t="s">
        <v>5345</v>
      </c>
      <c r="B2624" s="23">
        <v>46006.379861111098</v>
      </c>
      <c r="C2624" s="23">
        <v>46006.506249999999</v>
      </c>
      <c r="D2624" s="23">
        <v>46007.406944444498</v>
      </c>
      <c r="E2624" s="9" t="s">
        <v>212</v>
      </c>
      <c r="F2624" s="9" t="s">
        <v>188</v>
      </c>
      <c r="G2624" s="9" t="s">
        <v>236</v>
      </c>
      <c r="H2624" s="9" t="s">
        <v>164</v>
      </c>
      <c r="I2624" s="9" t="s">
        <v>421</v>
      </c>
      <c r="J2624" s="9" t="s">
        <v>1858</v>
      </c>
      <c r="K2624" s="9" t="s">
        <v>246</v>
      </c>
      <c r="L2624" s="9" t="s">
        <v>311</v>
      </c>
      <c r="M2624" s="9" t="s">
        <v>1531</v>
      </c>
      <c r="N2624" s="9" t="s">
        <v>197</v>
      </c>
      <c r="O2624" s="9" t="s">
        <v>180</v>
      </c>
      <c r="P2624" s="9" t="s">
        <v>318</v>
      </c>
      <c r="Q2624" s="9" t="s">
        <v>219</v>
      </c>
      <c r="R2624" s="9">
        <v>0</v>
      </c>
      <c r="S2624" s="9">
        <v>30</v>
      </c>
      <c r="T2624" s="9" t="s">
        <v>343</v>
      </c>
      <c r="U2624" s="9" t="s">
        <v>242</v>
      </c>
      <c r="W2624" s="9">
        <v>5</v>
      </c>
      <c r="X2624" s="9">
        <f>INDEX(SLA_Policy!$D$2:$D$5,MATCH(F2624,SLA_Policy!$A$2:$A$5,0))</f>
        <v>72</v>
      </c>
      <c r="Y2624" s="9" t="str">
        <f>IF(E2624="Cancelled","Excluded",IF(D2624="",IF((SLA_Policy!$B$8-B2624)*24&gt;X2624,"Open - Breached","Open - On Track"),IF((D2624-B2624)*24&lt;=X2624,"Met","Breached")))</f>
        <v>Met</v>
      </c>
    </row>
    <row r="2625" spans="1:25" x14ac:dyDescent="0.25">
      <c r="A2625" s="9" t="s">
        <v>5346</v>
      </c>
      <c r="B2625" s="23">
        <v>46006.386805555601</v>
      </c>
      <c r="C2625" s="23">
        <v>46006.452777777798</v>
      </c>
      <c r="D2625" s="23">
        <v>46009.377083333296</v>
      </c>
      <c r="E2625" s="9" t="s">
        <v>212</v>
      </c>
      <c r="F2625" s="9" t="s">
        <v>188</v>
      </c>
      <c r="G2625" s="9" t="s">
        <v>213</v>
      </c>
      <c r="H2625" s="9" t="s">
        <v>162</v>
      </c>
      <c r="I2625" s="9" t="s">
        <v>244</v>
      </c>
      <c r="J2625" s="9" t="s">
        <v>4764</v>
      </c>
      <c r="K2625" s="9" t="s">
        <v>246</v>
      </c>
      <c r="L2625" s="9" t="s">
        <v>216</v>
      </c>
      <c r="M2625" s="9" t="s">
        <v>1772</v>
      </c>
      <c r="N2625" s="9" t="s">
        <v>197</v>
      </c>
      <c r="O2625" s="9" t="s">
        <v>179</v>
      </c>
      <c r="P2625" s="9" t="s">
        <v>264</v>
      </c>
      <c r="Q2625" s="9" t="s">
        <v>219</v>
      </c>
      <c r="R2625" s="9">
        <v>3</v>
      </c>
      <c r="S2625" s="9">
        <v>58</v>
      </c>
      <c r="U2625" s="9" t="s">
        <v>266</v>
      </c>
      <c r="X2625" s="9">
        <f>INDEX(SLA_Policy!$D$2:$D$5,MATCH(F2625,SLA_Policy!$A$2:$A$5,0))</f>
        <v>72</v>
      </c>
      <c r="Y2625" s="9" t="str">
        <f>IF(E2625="Cancelled","Excluded",IF(D2625="",IF((SLA_Policy!$B$8-B2625)*24&gt;X2625,"Open - Breached","Open - On Track"),IF((D2625-B2625)*24&lt;=X2625,"Met","Breached")))</f>
        <v>Met</v>
      </c>
    </row>
    <row r="2626" spans="1:25" x14ac:dyDescent="0.25">
      <c r="A2626" s="9" t="s">
        <v>5347</v>
      </c>
      <c r="B2626" s="23">
        <v>46006.394444444399</v>
      </c>
      <c r="C2626" s="23">
        <v>46006.440972222197</v>
      </c>
      <c r="D2626" s="23">
        <v>46007.3972222222</v>
      </c>
      <c r="E2626" s="9" t="s">
        <v>212</v>
      </c>
      <c r="F2626" s="9" t="s">
        <v>189</v>
      </c>
      <c r="G2626" s="9" t="s">
        <v>213</v>
      </c>
      <c r="H2626" s="9" t="s">
        <v>161</v>
      </c>
      <c r="I2626" s="9" t="s">
        <v>389</v>
      </c>
      <c r="J2626" s="9" t="s">
        <v>1438</v>
      </c>
      <c r="K2626" s="9" t="s">
        <v>246</v>
      </c>
      <c r="L2626" s="9" t="s">
        <v>307</v>
      </c>
      <c r="M2626" s="9" t="s">
        <v>4869</v>
      </c>
      <c r="N2626" s="9" t="s">
        <v>197</v>
      </c>
      <c r="O2626" s="9" t="s">
        <v>116</v>
      </c>
      <c r="P2626" s="9" t="s">
        <v>295</v>
      </c>
      <c r="Q2626" s="9" t="s">
        <v>219</v>
      </c>
      <c r="R2626" s="9">
        <v>0</v>
      </c>
      <c r="S2626" s="9">
        <v>6</v>
      </c>
      <c r="U2626" s="9" t="s">
        <v>221</v>
      </c>
      <c r="X2626" s="9">
        <f>INDEX(SLA_Policy!$D$2:$D$5,MATCH(F2626,SLA_Policy!$A$2:$A$5,0))</f>
        <v>120</v>
      </c>
      <c r="Y2626" s="9" t="str">
        <f>IF(E2626="Cancelled","Excluded",IF(D2626="",IF((SLA_Policy!$B$8-B2626)*24&gt;X2626,"Open - Breached","Open - On Track"),IF((D2626-B2626)*24&lt;=X2626,"Met","Breached")))</f>
        <v>Met</v>
      </c>
    </row>
    <row r="2627" spans="1:25" x14ac:dyDescent="0.25">
      <c r="A2627" s="9" t="s">
        <v>5348</v>
      </c>
      <c r="B2627" s="23">
        <v>46006.3972222222</v>
      </c>
      <c r="C2627" s="23">
        <v>46006.409722222197</v>
      </c>
      <c r="D2627" s="23">
        <v>46006.676388888904</v>
      </c>
      <c r="E2627" s="9" t="s">
        <v>212</v>
      </c>
      <c r="F2627" s="9" t="s">
        <v>188</v>
      </c>
      <c r="G2627" s="9" t="s">
        <v>213</v>
      </c>
      <c r="H2627" s="9" t="s">
        <v>88</v>
      </c>
      <c r="I2627" s="9" t="s">
        <v>268</v>
      </c>
      <c r="J2627" s="9" t="s">
        <v>5349</v>
      </c>
      <c r="K2627" s="9" t="s">
        <v>246</v>
      </c>
      <c r="L2627" s="9" t="s">
        <v>395</v>
      </c>
      <c r="M2627" s="9" t="s">
        <v>792</v>
      </c>
      <c r="N2627" s="9" t="s">
        <v>196</v>
      </c>
      <c r="O2627" s="9" t="s">
        <v>176</v>
      </c>
      <c r="P2627" s="9" t="s">
        <v>330</v>
      </c>
      <c r="Q2627" s="9" t="s">
        <v>219</v>
      </c>
      <c r="R2627" s="9">
        <v>0</v>
      </c>
      <c r="S2627" s="9">
        <v>15</v>
      </c>
      <c r="T2627" s="9" t="s">
        <v>220</v>
      </c>
      <c r="U2627" s="9" t="s">
        <v>266</v>
      </c>
      <c r="X2627" s="9">
        <f>INDEX(SLA_Policy!$D$2:$D$5,MATCH(F2627,SLA_Policy!$A$2:$A$5,0))</f>
        <v>72</v>
      </c>
      <c r="Y2627" s="9" t="str">
        <f>IF(E2627="Cancelled","Excluded",IF(D2627="",IF((SLA_Policy!$B$8-B2627)*24&gt;X2627,"Open - Breached","Open - On Track"),IF((D2627-B2627)*24&lt;=X2627,"Met","Breached")))</f>
        <v>Met</v>
      </c>
    </row>
    <row r="2628" spans="1:25" x14ac:dyDescent="0.25">
      <c r="A2628" s="9" t="s">
        <v>5350</v>
      </c>
      <c r="B2628" s="23">
        <v>46006.400000000001</v>
      </c>
      <c r="C2628" s="23">
        <v>46006.4284722222</v>
      </c>
      <c r="D2628" s="23">
        <v>46006.765277777798</v>
      </c>
      <c r="E2628" s="9" t="s">
        <v>212</v>
      </c>
      <c r="F2628" s="9" t="s">
        <v>188</v>
      </c>
      <c r="G2628" s="9" t="s">
        <v>236</v>
      </c>
      <c r="H2628" s="9" t="s">
        <v>161</v>
      </c>
      <c r="I2628" s="9" t="s">
        <v>482</v>
      </c>
      <c r="J2628" s="9" t="s">
        <v>4617</v>
      </c>
      <c r="K2628" s="9" t="s">
        <v>246</v>
      </c>
      <c r="L2628" s="9" t="s">
        <v>371</v>
      </c>
      <c r="M2628" s="9" t="s">
        <v>2222</v>
      </c>
      <c r="N2628" s="9" t="s">
        <v>196</v>
      </c>
      <c r="O2628" s="9" t="s">
        <v>116</v>
      </c>
      <c r="P2628" s="9" t="s">
        <v>218</v>
      </c>
      <c r="Q2628" s="9" t="s">
        <v>219</v>
      </c>
      <c r="R2628" s="9">
        <v>0</v>
      </c>
      <c r="S2628" s="9">
        <v>15</v>
      </c>
      <c r="U2628" s="9" t="s">
        <v>242</v>
      </c>
      <c r="X2628" s="9">
        <f>INDEX(SLA_Policy!$D$2:$D$5,MATCH(F2628,SLA_Policy!$A$2:$A$5,0))</f>
        <v>72</v>
      </c>
      <c r="Y2628" s="9" t="str">
        <f>IF(E2628="Cancelled","Excluded",IF(D2628="",IF((SLA_Policy!$B$8-B2628)*24&gt;X2628,"Open - Breached","Open - On Track"),IF((D2628-B2628)*24&lt;=X2628,"Met","Breached")))</f>
        <v>Met</v>
      </c>
    </row>
    <row r="2629" spans="1:25" x14ac:dyDescent="0.25">
      <c r="A2629" s="9" t="s">
        <v>5351</v>
      </c>
      <c r="B2629" s="23">
        <v>46006.400694444397</v>
      </c>
      <c r="C2629" s="23">
        <v>46006.588194444397</v>
      </c>
      <c r="D2629" s="23">
        <v>46006.6</v>
      </c>
      <c r="E2629" s="9" t="s">
        <v>212</v>
      </c>
      <c r="F2629" s="9" t="s">
        <v>189</v>
      </c>
      <c r="G2629" s="9" t="s">
        <v>213</v>
      </c>
      <c r="H2629" s="9" t="s">
        <v>162</v>
      </c>
      <c r="I2629" s="9" t="s">
        <v>416</v>
      </c>
      <c r="J2629" s="9" t="s">
        <v>5352</v>
      </c>
      <c r="K2629" s="9" t="s">
        <v>303</v>
      </c>
      <c r="L2629" s="9" t="s">
        <v>270</v>
      </c>
      <c r="M2629" s="9" t="s">
        <v>2575</v>
      </c>
      <c r="N2629" s="9" t="s">
        <v>196</v>
      </c>
      <c r="O2629" s="9" t="s">
        <v>179</v>
      </c>
      <c r="P2629" s="9" t="s">
        <v>284</v>
      </c>
      <c r="Q2629" s="9" t="s">
        <v>219</v>
      </c>
      <c r="R2629" s="9">
        <v>0</v>
      </c>
      <c r="S2629" s="9">
        <v>20</v>
      </c>
      <c r="U2629" s="9" t="s">
        <v>248</v>
      </c>
      <c r="X2629" s="9">
        <f>INDEX(SLA_Policy!$D$2:$D$5,MATCH(F2629,SLA_Policy!$A$2:$A$5,0))</f>
        <v>120</v>
      </c>
      <c r="Y2629" s="9" t="str">
        <f>IF(E2629="Cancelled","Excluded",IF(D2629="",IF((SLA_Policy!$B$8-B2629)*24&gt;X2629,"Open - Breached","Open - On Track"),IF((D2629-B2629)*24&lt;=X2629,"Met","Breached")))</f>
        <v>Met</v>
      </c>
    </row>
    <row r="2630" spans="1:25" x14ac:dyDescent="0.25">
      <c r="A2630" s="9" t="s">
        <v>5353</v>
      </c>
      <c r="B2630" s="23">
        <v>46006.404166666704</v>
      </c>
      <c r="C2630" s="23">
        <v>46006.436805555597</v>
      </c>
      <c r="D2630" s="23">
        <v>46006.657638888901</v>
      </c>
      <c r="E2630" s="9" t="s">
        <v>212</v>
      </c>
      <c r="F2630" s="9" t="s">
        <v>189</v>
      </c>
      <c r="G2630" s="9" t="s">
        <v>213</v>
      </c>
      <c r="H2630" s="9" t="s">
        <v>166</v>
      </c>
      <c r="I2630" s="9" t="s">
        <v>286</v>
      </c>
      <c r="J2630" s="9" t="s">
        <v>5354</v>
      </c>
      <c r="K2630" s="9" t="s">
        <v>246</v>
      </c>
      <c r="L2630" s="9" t="s">
        <v>270</v>
      </c>
      <c r="M2630" s="9" t="s">
        <v>2157</v>
      </c>
      <c r="N2630" s="9" t="s">
        <v>196</v>
      </c>
      <c r="O2630" s="9" t="s">
        <v>181</v>
      </c>
      <c r="P2630" s="9" t="s">
        <v>445</v>
      </c>
      <c r="Q2630" s="9" t="s">
        <v>219</v>
      </c>
      <c r="R2630" s="9">
        <v>0</v>
      </c>
      <c r="S2630" s="9">
        <v>9</v>
      </c>
      <c r="U2630" s="9" t="s">
        <v>266</v>
      </c>
      <c r="X2630" s="9">
        <f>INDEX(SLA_Policy!$D$2:$D$5,MATCH(F2630,SLA_Policy!$A$2:$A$5,0))</f>
        <v>120</v>
      </c>
      <c r="Y2630" s="9" t="str">
        <f>IF(E2630="Cancelled","Excluded",IF(D2630="",IF((SLA_Policy!$B$8-B2630)*24&gt;X2630,"Open - Breached","Open - On Track"),IF((D2630-B2630)*24&lt;=X2630,"Met","Breached")))</f>
        <v>Met</v>
      </c>
    </row>
    <row r="2631" spans="1:25" x14ac:dyDescent="0.25">
      <c r="A2631" s="9" t="s">
        <v>5355</v>
      </c>
      <c r="B2631" s="23">
        <v>46006.414583333302</v>
      </c>
      <c r="C2631" s="23">
        <v>46006.418055555601</v>
      </c>
      <c r="D2631" s="23">
        <v>46006.474999999999</v>
      </c>
      <c r="E2631" s="9" t="s">
        <v>212</v>
      </c>
      <c r="F2631" s="9" t="s">
        <v>188</v>
      </c>
      <c r="G2631" s="9" t="s">
        <v>213</v>
      </c>
      <c r="H2631" s="9" t="s">
        <v>161</v>
      </c>
      <c r="I2631" s="9" t="s">
        <v>389</v>
      </c>
      <c r="J2631" s="9" t="s">
        <v>435</v>
      </c>
      <c r="K2631" s="9" t="s">
        <v>303</v>
      </c>
      <c r="L2631" s="9" t="s">
        <v>216</v>
      </c>
      <c r="M2631" s="9" t="s">
        <v>5356</v>
      </c>
      <c r="N2631" s="9" t="s">
        <v>198</v>
      </c>
      <c r="O2631" s="9" t="s">
        <v>116</v>
      </c>
      <c r="P2631" s="9" t="s">
        <v>218</v>
      </c>
      <c r="Q2631" s="9" t="s">
        <v>219</v>
      </c>
      <c r="R2631" s="9">
        <v>0</v>
      </c>
      <c r="S2631" s="9">
        <v>11</v>
      </c>
      <c r="U2631" s="9" t="s">
        <v>266</v>
      </c>
      <c r="X2631" s="9">
        <f>INDEX(SLA_Policy!$D$2:$D$5,MATCH(F2631,SLA_Policy!$A$2:$A$5,0))</f>
        <v>72</v>
      </c>
      <c r="Y2631" s="9" t="str">
        <f>IF(E2631="Cancelled","Excluded",IF(D2631="",IF((SLA_Policy!$B$8-B2631)*24&gt;X2631,"Open - Breached","Open - On Track"),IF((D2631-B2631)*24&lt;=X2631,"Met","Breached")))</f>
        <v>Met</v>
      </c>
    </row>
    <row r="2632" spans="1:25" x14ac:dyDescent="0.25">
      <c r="A2632" s="9" t="s">
        <v>5357</v>
      </c>
      <c r="B2632" s="23">
        <v>46006.4152777778</v>
      </c>
      <c r="C2632" s="23">
        <v>46006.422222222202</v>
      </c>
      <c r="D2632" s="23">
        <v>46007.365277777797</v>
      </c>
      <c r="E2632" s="9" t="s">
        <v>212</v>
      </c>
      <c r="F2632" s="9" t="s">
        <v>188</v>
      </c>
      <c r="G2632" s="9" t="s">
        <v>236</v>
      </c>
      <c r="H2632" s="9" t="s">
        <v>167</v>
      </c>
      <c r="I2632" s="9" t="s">
        <v>255</v>
      </c>
      <c r="J2632" s="9" t="s">
        <v>5358</v>
      </c>
      <c r="K2632" s="9" t="s">
        <v>246</v>
      </c>
      <c r="L2632" s="9" t="s">
        <v>216</v>
      </c>
      <c r="M2632" s="9" t="s">
        <v>1050</v>
      </c>
      <c r="N2632" s="9" t="s">
        <v>196</v>
      </c>
      <c r="O2632" s="9" t="s">
        <v>176</v>
      </c>
      <c r="P2632" s="9" t="s">
        <v>253</v>
      </c>
      <c r="Q2632" s="9" t="s">
        <v>219</v>
      </c>
      <c r="R2632" s="9">
        <v>0</v>
      </c>
      <c r="S2632" s="9">
        <v>32</v>
      </c>
      <c r="U2632" s="9" t="s">
        <v>242</v>
      </c>
      <c r="W2632" s="9">
        <v>3</v>
      </c>
      <c r="X2632" s="9">
        <f>INDEX(SLA_Policy!$D$2:$D$5,MATCH(F2632,SLA_Policy!$A$2:$A$5,0))</f>
        <v>72</v>
      </c>
      <c r="Y2632" s="9" t="str">
        <f>IF(E2632="Cancelled","Excluded",IF(D2632="",IF((SLA_Policy!$B$8-B2632)*24&gt;X2632,"Open - Breached","Open - On Track"),IF((D2632-B2632)*24&lt;=X2632,"Met","Breached")))</f>
        <v>Met</v>
      </c>
    </row>
    <row r="2633" spans="1:25" x14ac:dyDescent="0.25">
      <c r="A2633" s="9" t="s">
        <v>5359</v>
      </c>
      <c r="B2633" s="23">
        <v>46006.418055555601</v>
      </c>
      <c r="C2633" s="23">
        <v>46006.432638888902</v>
      </c>
      <c r="D2633" s="23">
        <v>46006.515277777798</v>
      </c>
      <c r="E2633" s="9" t="s">
        <v>212</v>
      </c>
      <c r="F2633" s="9" t="s">
        <v>188</v>
      </c>
      <c r="G2633" s="9" t="s">
        <v>213</v>
      </c>
      <c r="H2633" s="9" t="s">
        <v>166</v>
      </c>
      <c r="I2633" s="9" t="s">
        <v>286</v>
      </c>
      <c r="J2633" s="9" t="s">
        <v>287</v>
      </c>
      <c r="K2633" s="9" t="s">
        <v>239</v>
      </c>
      <c r="L2633" s="9" t="s">
        <v>104</v>
      </c>
      <c r="M2633" s="9" t="s">
        <v>2451</v>
      </c>
      <c r="N2633" s="9" t="s">
        <v>197</v>
      </c>
      <c r="O2633" s="9" t="s">
        <v>181</v>
      </c>
      <c r="P2633" s="9" t="s">
        <v>289</v>
      </c>
      <c r="Q2633" s="9" t="s">
        <v>219</v>
      </c>
      <c r="R2633" s="9">
        <v>0</v>
      </c>
      <c r="S2633" s="9">
        <v>18</v>
      </c>
      <c r="U2633" s="9" t="s">
        <v>290</v>
      </c>
      <c r="X2633" s="9">
        <f>INDEX(SLA_Policy!$D$2:$D$5,MATCH(F2633,SLA_Policy!$A$2:$A$5,0))</f>
        <v>72</v>
      </c>
      <c r="Y2633" s="9" t="str">
        <f>IF(E2633="Cancelled","Excluded",IF(D2633="",IF((SLA_Policy!$B$8-B2633)*24&gt;X2633,"Open - Breached","Open - On Track"),IF((D2633-B2633)*24&lt;=X2633,"Met","Breached")))</f>
        <v>Met</v>
      </c>
    </row>
    <row r="2634" spans="1:25" x14ac:dyDescent="0.25">
      <c r="A2634" s="9" t="s">
        <v>5360</v>
      </c>
      <c r="B2634" s="23">
        <v>46006.425000000003</v>
      </c>
      <c r="C2634" s="23">
        <v>46006.426388888904</v>
      </c>
      <c r="D2634" s="23">
        <v>46007.410416666702</v>
      </c>
      <c r="E2634" s="9" t="s">
        <v>212</v>
      </c>
      <c r="F2634" s="9" t="s">
        <v>189</v>
      </c>
      <c r="G2634" s="9" t="s">
        <v>213</v>
      </c>
      <c r="H2634" s="9" t="s">
        <v>164</v>
      </c>
      <c r="I2634" s="9" t="s">
        <v>478</v>
      </c>
      <c r="J2634" s="9" t="s">
        <v>5361</v>
      </c>
      <c r="K2634" s="9" t="s">
        <v>239</v>
      </c>
      <c r="L2634" s="9" t="s">
        <v>311</v>
      </c>
      <c r="M2634" s="9" t="s">
        <v>1145</v>
      </c>
      <c r="N2634" s="9" t="s">
        <v>200</v>
      </c>
      <c r="O2634" s="9" t="s">
        <v>116</v>
      </c>
      <c r="P2634" s="9" t="s">
        <v>551</v>
      </c>
      <c r="Q2634" s="9" t="s">
        <v>219</v>
      </c>
      <c r="R2634" s="9">
        <v>0</v>
      </c>
      <c r="S2634" s="9">
        <v>27</v>
      </c>
      <c r="T2634" s="9" t="s">
        <v>464</v>
      </c>
      <c r="U2634" s="9" t="s">
        <v>376</v>
      </c>
      <c r="X2634" s="9">
        <f>INDEX(SLA_Policy!$D$2:$D$5,MATCH(F2634,SLA_Policy!$A$2:$A$5,0))</f>
        <v>120</v>
      </c>
      <c r="Y2634" s="9" t="str">
        <f>IF(E2634="Cancelled","Excluded",IF(D2634="",IF((SLA_Policy!$B$8-B2634)*24&gt;X2634,"Open - Breached","Open - On Track"),IF((D2634-B2634)*24&lt;=X2634,"Met","Breached")))</f>
        <v>Met</v>
      </c>
    </row>
    <row r="2635" spans="1:25" x14ac:dyDescent="0.25">
      <c r="A2635" s="9" t="s">
        <v>5362</v>
      </c>
      <c r="B2635" s="23">
        <v>46006.431250000001</v>
      </c>
      <c r="C2635" s="23">
        <v>46006.484722222202</v>
      </c>
      <c r="D2635" s="23">
        <v>46007.316666666702</v>
      </c>
      <c r="E2635" s="9" t="s">
        <v>212</v>
      </c>
      <c r="F2635" s="9" t="s">
        <v>189</v>
      </c>
      <c r="G2635" s="9" t="s">
        <v>236</v>
      </c>
      <c r="H2635" s="9" t="s">
        <v>167</v>
      </c>
      <c r="I2635" s="9" t="s">
        <v>255</v>
      </c>
      <c r="J2635" s="9" t="s">
        <v>5363</v>
      </c>
      <c r="K2635" s="9" t="s">
        <v>303</v>
      </c>
      <c r="L2635" s="9" t="s">
        <v>104</v>
      </c>
      <c r="M2635" s="9" t="s">
        <v>3316</v>
      </c>
      <c r="N2635" s="9" t="s">
        <v>196</v>
      </c>
      <c r="O2635" s="9" t="s">
        <v>116</v>
      </c>
      <c r="P2635" s="9" t="s">
        <v>342</v>
      </c>
      <c r="Q2635" s="9" t="s">
        <v>219</v>
      </c>
      <c r="R2635" s="9">
        <v>0</v>
      </c>
      <c r="S2635" s="9">
        <v>9</v>
      </c>
      <c r="U2635" s="9" t="s">
        <v>242</v>
      </c>
      <c r="X2635" s="9">
        <f>INDEX(SLA_Policy!$D$2:$D$5,MATCH(F2635,SLA_Policy!$A$2:$A$5,0))</f>
        <v>120</v>
      </c>
      <c r="Y2635" s="9" t="str">
        <f>IF(E2635="Cancelled","Excluded",IF(D2635="",IF((SLA_Policy!$B$8-B2635)*24&gt;X2635,"Open - Breached","Open - On Track"),IF((D2635-B2635)*24&lt;=X2635,"Met","Breached")))</f>
        <v>Met</v>
      </c>
    </row>
    <row r="2636" spans="1:25" x14ac:dyDescent="0.25">
      <c r="A2636" s="9" t="s">
        <v>5364</v>
      </c>
      <c r="B2636" s="23">
        <v>46006.436805555597</v>
      </c>
      <c r="C2636" s="23">
        <v>46006.472222222197</v>
      </c>
      <c r="D2636" s="23">
        <v>46006.493750000001</v>
      </c>
      <c r="E2636" s="9" t="s">
        <v>212</v>
      </c>
      <c r="F2636" s="9" t="s">
        <v>189</v>
      </c>
      <c r="G2636" s="9" t="s">
        <v>236</v>
      </c>
      <c r="H2636" s="9" t="s">
        <v>161</v>
      </c>
      <c r="I2636" s="9" t="s">
        <v>482</v>
      </c>
      <c r="J2636" s="9" t="s">
        <v>2068</v>
      </c>
      <c r="K2636" s="9" t="s">
        <v>246</v>
      </c>
      <c r="L2636" s="9" t="s">
        <v>270</v>
      </c>
      <c r="M2636" s="9" t="s">
        <v>2046</v>
      </c>
      <c r="N2636" s="9" t="s">
        <v>197</v>
      </c>
      <c r="O2636" s="9" t="s">
        <v>116</v>
      </c>
      <c r="P2636" s="9" t="s">
        <v>295</v>
      </c>
      <c r="Q2636" s="9" t="s">
        <v>219</v>
      </c>
      <c r="R2636" s="9">
        <v>0</v>
      </c>
      <c r="S2636" s="9">
        <v>54</v>
      </c>
      <c r="U2636" s="9" t="s">
        <v>242</v>
      </c>
      <c r="W2636" s="9">
        <v>5</v>
      </c>
      <c r="X2636" s="9">
        <f>INDEX(SLA_Policy!$D$2:$D$5,MATCH(F2636,SLA_Policy!$A$2:$A$5,0))</f>
        <v>120</v>
      </c>
      <c r="Y2636" s="9" t="str">
        <f>IF(E2636="Cancelled","Excluded",IF(D2636="",IF((SLA_Policy!$B$8-B2636)*24&gt;X2636,"Open - Breached","Open - On Track"),IF((D2636-B2636)*24&lt;=X2636,"Met","Breached")))</f>
        <v>Met</v>
      </c>
    </row>
    <row r="2637" spans="1:25" x14ac:dyDescent="0.25">
      <c r="A2637" s="9" t="s">
        <v>5365</v>
      </c>
      <c r="B2637" s="23">
        <v>46006.4597222222</v>
      </c>
      <c r="C2637" s="23">
        <v>46006.461805555598</v>
      </c>
      <c r="D2637" s="23">
        <v>46007.347916666702</v>
      </c>
      <c r="E2637" s="9" t="s">
        <v>212</v>
      </c>
      <c r="F2637" s="9" t="s">
        <v>188</v>
      </c>
      <c r="G2637" s="9" t="s">
        <v>213</v>
      </c>
      <c r="H2637" s="9" t="s">
        <v>162</v>
      </c>
      <c r="I2637" s="9" t="s">
        <v>345</v>
      </c>
      <c r="J2637" s="9" t="s">
        <v>5366</v>
      </c>
      <c r="K2637" s="9" t="s">
        <v>246</v>
      </c>
      <c r="L2637" s="9" t="s">
        <v>282</v>
      </c>
      <c r="M2637" s="9" t="s">
        <v>1521</v>
      </c>
      <c r="N2637" s="9" t="s">
        <v>200</v>
      </c>
      <c r="O2637" s="9" t="s">
        <v>116</v>
      </c>
      <c r="P2637" s="9" t="s">
        <v>551</v>
      </c>
      <c r="Q2637" s="9" t="s">
        <v>219</v>
      </c>
      <c r="R2637" s="9">
        <v>2</v>
      </c>
      <c r="S2637" s="9">
        <v>24</v>
      </c>
      <c r="U2637" s="9" t="s">
        <v>290</v>
      </c>
      <c r="X2637" s="9">
        <f>INDEX(SLA_Policy!$D$2:$D$5,MATCH(F2637,SLA_Policy!$A$2:$A$5,0))</f>
        <v>72</v>
      </c>
      <c r="Y2637" s="9" t="str">
        <f>IF(E2637="Cancelled","Excluded",IF(D2637="",IF((SLA_Policy!$B$8-B2637)*24&gt;X2637,"Open - Breached","Open - On Track"),IF((D2637-B2637)*24&lt;=X2637,"Met","Breached")))</f>
        <v>Met</v>
      </c>
    </row>
    <row r="2638" spans="1:25" x14ac:dyDescent="0.25">
      <c r="A2638" s="9" t="s">
        <v>5367</v>
      </c>
      <c r="B2638" s="23">
        <v>46006.472916666702</v>
      </c>
      <c r="C2638" s="23">
        <v>46006.4819444444</v>
      </c>
      <c r="D2638" s="23">
        <v>46006.724305555603</v>
      </c>
      <c r="E2638" s="9" t="s">
        <v>212</v>
      </c>
      <c r="F2638" s="9" t="s">
        <v>188</v>
      </c>
      <c r="G2638" s="9" t="s">
        <v>213</v>
      </c>
      <c r="H2638" s="9" t="s">
        <v>167</v>
      </c>
      <c r="I2638" s="9" t="s">
        <v>362</v>
      </c>
      <c r="J2638" s="9" t="s">
        <v>752</v>
      </c>
      <c r="K2638" s="9" t="s">
        <v>246</v>
      </c>
      <c r="L2638" s="9" t="s">
        <v>216</v>
      </c>
      <c r="M2638" s="9" t="s">
        <v>1895</v>
      </c>
      <c r="N2638" s="9" t="s">
        <v>198</v>
      </c>
      <c r="O2638" s="9" t="s">
        <v>116</v>
      </c>
      <c r="P2638" s="9" t="s">
        <v>218</v>
      </c>
      <c r="Q2638" s="9" t="s">
        <v>219</v>
      </c>
      <c r="R2638" s="9">
        <v>0</v>
      </c>
      <c r="S2638" s="9">
        <v>47</v>
      </c>
      <c r="U2638" s="9" t="s">
        <v>248</v>
      </c>
      <c r="W2638" s="9">
        <v>4</v>
      </c>
      <c r="X2638" s="9">
        <f>INDEX(SLA_Policy!$D$2:$D$5,MATCH(F2638,SLA_Policy!$A$2:$A$5,0))</f>
        <v>72</v>
      </c>
      <c r="Y2638" s="9" t="str">
        <f>IF(E2638="Cancelled","Excluded",IF(D2638="",IF((SLA_Policy!$B$8-B2638)*24&gt;X2638,"Open - Breached","Open - On Track"),IF((D2638-B2638)*24&lt;=X2638,"Met","Breached")))</f>
        <v>Met</v>
      </c>
    </row>
    <row r="2639" spans="1:25" x14ac:dyDescent="0.25">
      <c r="A2639" s="9" t="s">
        <v>5368</v>
      </c>
      <c r="B2639" s="23">
        <v>46006.472916666702</v>
      </c>
      <c r="C2639" s="23">
        <v>46006.489583333299</v>
      </c>
      <c r="D2639" s="23">
        <v>46013.355555555601</v>
      </c>
      <c r="E2639" s="9" t="s">
        <v>212</v>
      </c>
      <c r="F2639" s="9" t="s">
        <v>189</v>
      </c>
      <c r="G2639" s="9" t="s">
        <v>236</v>
      </c>
      <c r="H2639" s="9" t="s">
        <v>163</v>
      </c>
      <c r="I2639" s="9" t="s">
        <v>315</v>
      </c>
      <c r="J2639" s="9" t="s">
        <v>711</v>
      </c>
      <c r="K2639" s="9" t="s">
        <v>215</v>
      </c>
      <c r="L2639" s="9" t="s">
        <v>311</v>
      </c>
      <c r="M2639" s="9" t="s">
        <v>2899</v>
      </c>
      <c r="N2639" s="9" t="s">
        <v>196</v>
      </c>
      <c r="O2639" s="9" t="s">
        <v>180</v>
      </c>
      <c r="P2639" s="9" t="s">
        <v>278</v>
      </c>
      <c r="Q2639" s="9" t="s">
        <v>219</v>
      </c>
      <c r="R2639" s="9">
        <v>0</v>
      </c>
      <c r="S2639" s="9">
        <v>75</v>
      </c>
      <c r="T2639" s="9" t="s">
        <v>229</v>
      </c>
      <c r="U2639" s="9" t="s">
        <v>242</v>
      </c>
      <c r="X2639" s="9">
        <f>INDEX(SLA_Policy!$D$2:$D$5,MATCH(F2639,SLA_Policy!$A$2:$A$5,0))</f>
        <v>120</v>
      </c>
      <c r="Y2639" s="9" t="str">
        <f>IF(E2639="Cancelled","Excluded",IF(D2639="",IF((SLA_Policy!$B$8-B2639)*24&gt;X2639,"Open - Breached","Open - On Track"),IF((D2639-B2639)*24&lt;=X2639,"Met","Breached")))</f>
        <v>Breached</v>
      </c>
    </row>
    <row r="2640" spans="1:25" x14ac:dyDescent="0.25">
      <c r="A2640" s="9" t="s">
        <v>5369</v>
      </c>
      <c r="B2640" s="23">
        <v>46006.474999999999</v>
      </c>
      <c r="C2640" s="23">
        <v>46006.479861111096</v>
      </c>
      <c r="D2640" s="23">
        <v>46006.709027777797</v>
      </c>
      <c r="E2640" s="9" t="s">
        <v>212</v>
      </c>
      <c r="F2640" s="9" t="s">
        <v>189</v>
      </c>
      <c r="G2640" s="9" t="s">
        <v>213</v>
      </c>
      <c r="H2640" s="9" t="s">
        <v>162</v>
      </c>
      <c r="I2640" s="9" t="s">
        <v>393</v>
      </c>
      <c r="J2640" s="9" t="s">
        <v>5370</v>
      </c>
      <c r="K2640" s="9" t="s">
        <v>246</v>
      </c>
      <c r="L2640" s="9" t="s">
        <v>104</v>
      </c>
      <c r="M2640" s="9" t="s">
        <v>2938</v>
      </c>
      <c r="N2640" s="9" t="s">
        <v>198</v>
      </c>
      <c r="O2640" s="9" t="s">
        <v>176</v>
      </c>
      <c r="P2640" s="9" t="s">
        <v>419</v>
      </c>
      <c r="Q2640" s="9" t="s">
        <v>273</v>
      </c>
      <c r="R2640" s="9">
        <v>0</v>
      </c>
      <c r="S2640" s="9">
        <v>15</v>
      </c>
      <c r="U2640" s="9" t="s">
        <v>248</v>
      </c>
      <c r="W2640" s="9">
        <v>5</v>
      </c>
      <c r="X2640" s="9">
        <f>INDEX(SLA_Policy!$D$2:$D$5,MATCH(F2640,SLA_Policy!$A$2:$A$5,0))</f>
        <v>120</v>
      </c>
      <c r="Y2640" s="9" t="str">
        <f>IF(E2640="Cancelled","Excluded",IF(D2640="",IF((SLA_Policy!$B$8-B2640)*24&gt;X2640,"Open - Breached","Open - On Track"),IF((D2640-B2640)*24&lt;=X2640,"Met","Breached")))</f>
        <v>Met</v>
      </c>
    </row>
    <row r="2641" spans="1:25" x14ac:dyDescent="0.25">
      <c r="A2641" s="9" t="s">
        <v>5371</v>
      </c>
      <c r="B2641" s="23">
        <v>46006.493055555598</v>
      </c>
      <c r="C2641" s="23">
        <v>46006.494444444397</v>
      </c>
      <c r="D2641" s="23">
        <v>46006.547222222202</v>
      </c>
      <c r="E2641" s="9" t="s">
        <v>212</v>
      </c>
      <c r="F2641" s="9" t="s">
        <v>187</v>
      </c>
      <c r="G2641" s="9" t="s">
        <v>213</v>
      </c>
      <c r="H2641" s="9" t="s">
        <v>167</v>
      </c>
      <c r="I2641" s="9" t="s">
        <v>362</v>
      </c>
      <c r="J2641" s="9" t="s">
        <v>5372</v>
      </c>
      <c r="K2641" s="9" t="s">
        <v>303</v>
      </c>
      <c r="L2641" s="9" t="s">
        <v>395</v>
      </c>
      <c r="M2641" s="9" t="s">
        <v>2571</v>
      </c>
      <c r="N2641" s="9" t="s">
        <v>198</v>
      </c>
      <c r="O2641" s="9" t="s">
        <v>176</v>
      </c>
      <c r="P2641" s="9" t="s">
        <v>419</v>
      </c>
      <c r="Q2641" s="9" t="s">
        <v>273</v>
      </c>
      <c r="R2641" s="9">
        <v>0</v>
      </c>
      <c r="S2641" s="9">
        <v>38</v>
      </c>
      <c r="U2641" s="9" t="s">
        <v>248</v>
      </c>
      <c r="W2641" s="9">
        <v>4</v>
      </c>
      <c r="X2641" s="9">
        <f>INDEX(SLA_Policy!$D$2:$D$5,MATCH(F2641,SLA_Policy!$A$2:$A$5,0))</f>
        <v>8</v>
      </c>
      <c r="Y2641" s="9" t="str">
        <f>IF(E2641="Cancelled","Excluded",IF(D2641="",IF((SLA_Policy!$B$8-B2641)*24&gt;X2641,"Open - Breached","Open - On Track"),IF((D2641-B2641)*24&lt;=X2641,"Met","Breached")))</f>
        <v>Met</v>
      </c>
    </row>
    <row r="2642" spans="1:25" x14ac:dyDescent="0.25">
      <c r="A2642" s="9" t="s">
        <v>5373</v>
      </c>
      <c r="B2642" s="23">
        <v>46006.495138888902</v>
      </c>
      <c r="C2642" s="23">
        <v>46006.496527777803</v>
      </c>
      <c r="D2642" s="23">
        <v>46006.520833333299</v>
      </c>
      <c r="E2642" s="9" t="s">
        <v>212</v>
      </c>
      <c r="F2642" s="9" t="s">
        <v>188</v>
      </c>
      <c r="G2642" s="9" t="s">
        <v>213</v>
      </c>
      <c r="H2642" s="9" t="s">
        <v>161</v>
      </c>
      <c r="I2642" s="9" t="s">
        <v>389</v>
      </c>
      <c r="J2642" s="9" t="s">
        <v>786</v>
      </c>
      <c r="K2642" s="9" t="s">
        <v>303</v>
      </c>
      <c r="L2642" s="9" t="s">
        <v>216</v>
      </c>
      <c r="M2642" s="9" t="s">
        <v>2490</v>
      </c>
      <c r="N2642" s="9" t="s">
        <v>200</v>
      </c>
      <c r="O2642" s="9" t="s">
        <v>116</v>
      </c>
      <c r="P2642" s="9" t="s">
        <v>551</v>
      </c>
      <c r="Q2642" s="9" t="s">
        <v>219</v>
      </c>
      <c r="R2642" s="9">
        <v>0</v>
      </c>
      <c r="S2642" s="9">
        <v>3</v>
      </c>
      <c r="U2642" s="9" t="s">
        <v>221</v>
      </c>
      <c r="W2642" s="9">
        <v>5</v>
      </c>
      <c r="X2642" s="9">
        <f>INDEX(SLA_Policy!$D$2:$D$5,MATCH(F2642,SLA_Policy!$A$2:$A$5,0))</f>
        <v>72</v>
      </c>
      <c r="Y2642" s="9" t="str">
        <f>IF(E2642="Cancelled","Excluded",IF(D2642="",IF((SLA_Policy!$B$8-B2642)*24&gt;X2642,"Open - Breached","Open - On Track"),IF((D2642-B2642)*24&lt;=X2642,"Met","Breached")))</f>
        <v>Met</v>
      </c>
    </row>
    <row r="2643" spans="1:25" x14ac:dyDescent="0.25">
      <c r="A2643" s="9" t="s">
        <v>5374</v>
      </c>
      <c r="B2643" s="23">
        <v>46006.508333333302</v>
      </c>
      <c r="C2643" s="23">
        <v>46006.565972222197</v>
      </c>
      <c r="D2643" s="23">
        <v>46007.338888888902</v>
      </c>
      <c r="E2643" s="9" t="s">
        <v>212</v>
      </c>
      <c r="F2643" s="9" t="s">
        <v>189</v>
      </c>
      <c r="G2643" s="9" t="s">
        <v>236</v>
      </c>
      <c r="H2643" s="9" t="s">
        <v>161</v>
      </c>
      <c r="I2643" s="9" t="s">
        <v>237</v>
      </c>
      <c r="J2643" s="9" t="s">
        <v>5375</v>
      </c>
      <c r="K2643" s="9" t="s">
        <v>225</v>
      </c>
      <c r="L2643" s="9" t="s">
        <v>282</v>
      </c>
      <c r="M2643" s="9" t="s">
        <v>4539</v>
      </c>
      <c r="N2643" s="9" t="s">
        <v>196</v>
      </c>
      <c r="O2643" s="9" t="s">
        <v>177</v>
      </c>
      <c r="P2643" s="9" t="s">
        <v>300</v>
      </c>
      <c r="Q2643" s="9" t="s">
        <v>219</v>
      </c>
      <c r="R2643" s="9">
        <v>0</v>
      </c>
      <c r="S2643" s="9">
        <v>30</v>
      </c>
      <c r="U2643" s="9" t="s">
        <v>242</v>
      </c>
      <c r="W2643" s="9">
        <v>5</v>
      </c>
      <c r="X2643" s="9">
        <f>INDEX(SLA_Policy!$D$2:$D$5,MATCH(F2643,SLA_Policy!$A$2:$A$5,0))</f>
        <v>120</v>
      </c>
      <c r="Y2643" s="9" t="str">
        <f>IF(E2643="Cancelled","Excluded",IF(D2643="",IF((SLA_Policy!$B$8-B2643)*24&gt;X2643,"Open - Breached","Open - On Track"),IF((D2643-B2643)*24&lt;=X2643,"Met","Breached")))</f>
        <v>Met</v>
      </c>
    </row>
    <row r="2644" spans="1:25" x14ac:dyDescent="0.25">
      <c r="A2644" s="9" t="s">
        <v>5376</v>
      </c>
      <c r="B2644" s="23">
        <v>46006.536805555603</v>
      </c>
      <c r="C2644" s="23">
        <v>46006.545138888898</v>
      </c>
      <c r="D2644" s="23">
        <v>46006.667361111096</v>
      </c>
      <c r="E2644" s="9" t="s">
        <v>212</v>
      </c>
      <c r="F2644" s="9" t="s">
        <v>188</v>
      </c>
      <c r="G2644" s="9" t="s">
        <v>213</v>
      </c>
      <c r="H2644" s="9" t="s">
        <v>166</v>
      </c>
      <c r="I2644" s="9" t="s">
        <v>286</v>
      </c>
      <c r="J2644" s="9" t="s">
        <v>1352</v>
      </c>
      <c r="K2644" s="9" t="s">
        <v>246</v>
      </c>
      <c r="L2644" s="9" t="s">
        <v>104</v>
      </c>
      <c r="M2644" s="9" t="s">
        <v>2368</v>
      </c>
      <c r="N2644" s="9" t="s">
        <v>199</v>
      </c>
      <c r="O2644" s="9" t="s">
        <v>181</v>
      </c>
      <c r="P2644" s="9" t="s">
        <v>449</v>
      </c>
      <c r="Q2644" s="9" t="s">
        <v>219</v>
      </c>
      <c r="R2644" s="9">
        <v>0</v>
      </c>
      <c r="S2644" s="9">
        <v>8</v>
      </c>
      <c r="U2644" s="9" t="s">
        <v>266</v>
      </c>
      <c r="X2644" s="9">
        <f>INDEX(SLA_Policy!$D$2:$D$5,MATCH(F2644,SLA_Policy!$A$2:$A$5,0))</f>
        <v>72</v>
      </c>
      <c r="Y2644" s="9" t="str">
        <f>IF(E2644="Cancelled","Excluded",IF(D2644="",IF((SLA_Policy!$B$8-B2644)*24&gt;X2644,"Open - Breached","Open - On Track"),IF((D2644-B2644)*24&lt;=X2644,"Met","Breached")))</f>
        <v>Met</v>
      </c>
    </row>
    <row r="2645" spans="1:25" x14ac:dyDescent="0.25">
      <c r="A2645" s="9" t="s">
        <v>5377</v>
      </c>
      <c r="B2645" s="23">
        <v>46006.556250000001</v>
      </c>
      <c r="C2645" s="23">
        <v>46006.568749999999</v>
      </c>
      <c r="D2645" s="23">
        <v>46008.415972222203</v>
      </c>
      <c r="E2645" s="9" t="s">
        <v>212</v>
      </c>
      <c r="F2645" s="9" t="s">
        <v>188</v>
      </c>
      <c r="G2645" s="9" t="s">
        <v>213</v>
      </c>
      <c r="H2645" s="9" t="s">
        <v>164</v>
      </c>
      <c r="I2645" s="9" t="s">
        <v>478</v>
      </c>
      <c r="J2645" s="9" t="s">
        <v>5378</v>
      </c>
      <c r="K2645" s="9" t="s">
        <v>246</v>
      </c>
      <c r="L2645" s="9" t="s">
        <v>216</v>
      </c>
      <c r="M2645" s="9" t="s">
        <v>676</v>
      </c>
      <c r="N2645" s="9" t="s">
        <v>197</v>
      </c>
      <c r="O2645" s="9" t="s">
        <v>178</v>
      </c>
      <c r="P2645" s="9" t="s">
        <v>321</v>
      </c>
      <c r="Q2645" s="9" t="s">
        <v>219</v>
      </c>
      <c r="R2645" s="9">
        <v>0</v>
      </c>
      <c r="S2645" s="9">
        <v>56</v>
      </c>
      <c r="T2645" s="9" t="s">
        <v>343</v>
      </c>
      <c r="U2645" s="9" t="s">
        <v>376</v>
      </c>
      <c r="W2645" s="9">
        <v>5</v>
      </c>
      <c r="X2645" s="9">
        <f>INDEX(SLA_Policy!$D$2:$D$5,MATCH(F2645,SLA_Policy!$A$2:$A$5,0))</f>
        <v>72</v>
      </c>
      <c r="Y2645" s="9" t="str">
        <f>IF(E2645="Cancelled","Excluded",IF(D2645="",IF((SLA_Policy!$B$8-B2645)*24&gt;X2645,"Open - Breached","Open - On Track"),IF((D2645-B2645)*24&lt;=X2645,"Met","Breached")))</f>
        <v>Met</v>
      </c>
    </row>
    <row r="2646" spans="1:25" x14ac:dyDescent="0.25">
      <c r="A2646" s="9" t="s">
        <v>5379</v>
      </c>
      <c r="B2646" s="23">
        <v>46006.568749999999</v>
      </c>
      <c r="C2646" s="23">
        <v>46007.309722222199</v>
      </c>
      <c r="D2646" s="23">
        <v>46007.333333333299</v>
      </c>
      <c r="E2646" s="9" t="s">
        <v>212</v>
      </c>
      <c r="F2646" s="9" t="s">
        <v>189</v>
      </c>
      <c r="G2646" s="9" t="s">
        <v>213</v>
      </c>
      <c r="H2646" s="9" t="s">
        <v>162</v>
      </c>
      <c r="I2646" s="9" t="s">
        <v>244</v>
      </c>
      <c r="J2646" s="9" t="s">
        <v>3212</v>
      </c>
      <c r="K2646" s="9" t="s">
        <v>246</v>
      </c>
      <c r="L2646" s="9" t="s">
        <v>270</v>
      </c>
      <c r="M2646" s="9" t="s">
        <v>692</v>
      </c>
      <c r="N2646" s="9" t="s">
        <v>196</v>
      </c>
      <c r="O2646" s="9" t="s">
        <v>179</v>
      </c>
      <c r="P2646" s="9" t="s">
        <v>313</v>
      </c>
      <c r="Q2646" s="9" t="s">
        <v>219</v>
      </c>
      <c r="R2646" s="9">
        <v>0</v>
      </c>
      <c r="S2646" s="9">
        <v>28</v>
      </c>
      <c r="U2646" s="9" t="s">
        <v>266</v>
      </c>
      <c r="X2646" s="9">
        <f>INDEX(SLA_Policy!$D$2:$D$5,MATCH(F2646,SLA_Policy!$A$2:$A$5,0))</f>
        <v>120</v>
      </c>
      <c r="Y2646" s="9" t="str">
        <f>IF(E2646="Cancelled","Excluded",IF(D2646="",IF((SLA_Policy!$B$8-B2646)*24&gt;X2646,"Open - Breached","Open - On Track"),IF((D2646-B2646)*24&lt;=X2646,"Met","Breached")))</f>
        <v>Met</v>
      </c>
    </row>
    <row r="2647" spans="1:25" x14ac:dyDescent="0.25">
      <c r="A2647" s="9" t="s">
        <v>5380</v>
      </c>
      <c r="B2647" s="23">
        <v>46006.577777777798</v>
      </c>
      <c r="C2647" s="23">
        <v>46006.5805555556</v>
      </c>
      <c r="E2647" s="9" t="s">
        <v>649</v>
      </c>
      <c r="F2647" s="9" t="s">
        <v>188</v>
      </c>
      <c r="G2647" s="9" t="s">
        <v>213</v>
      </c>
      <c r="H2647" s="9" t="s">
        <v>88</v>
      </c>
      <c r="I2647" s="9" t="s">
        <v>92</v>
      </c>
      <c r="J2647" s="9" t="s">
        <v>413</v>
      </c>
      <c r="K2647" s="9" t="s">
        <v>215</v>
      </c>
      <c r="L2647" s="9" t="s">
        <v>270</v>
      </c>
      <c r="M2647" s="9" t="s">
        <v>5381</v>
      </c>
      <c r="N2647" s="9" t="s">
        <v>198</v>
      </c>
      <c r="O2647" s="9" t="s">
        <v>116</v>
      </c>
      <c r="P2647" s="9" t="s">
        <v>551</v>
      </c>
      <c r="Q2647" s="9" t="s">
        <v>219</v>
      </c>
      <c r="R2647" s="9">
        <v>0</v>
      </c>
      <c r="S2647" s="9">
        <v>4</v>
      </c>
      <c r="T2647" s="9" t="s">
        <v>136</v>
      </c>
      <c r="X2647" s="9">
        <f>INDEX(SLA_Policy!$D$2:$D$5,MATCH(F2647,SLA_Policy!$A$2:$A$5,0))</f>
        <v>72</v>
      </c>
      <c r="Y2647" s="9" t="str">
        <f>IF(E2647="Cancelled","Excluded",IF(D2647="",IF((SLA_Policy!$B$8-B2647)*24&gt;X2647,"Open - Breached","Open - On Track"),IF((D2647-B2647)*24&lt;=X2647,"Met","Breached")))</f>
        <v>Excluded</v>
      </c>
    </row>
    <row r="2648" spans="1:25" x14ac:dyDescent="0.25">
      <c r="A2648" s="9" t="s">
        <v>5382</v>
      </c>
      <c r="B2648" s="23">
        <v>46006.587500000001</v>
      </c>
      <c r="C2648" s="23">
        <v>46006.588888888902</v>
      </c>
      <c r="D2648" s="23">
        <v>46006.722916666702</v>
      </c>
      <c r="E2648" s="9" t="s">
        <v>212</v>
      </c>
      <c r="F2648" s="9" t="s">
        <v>188</v>
      </c>
      <c r="G2648" s="9" t="s">
        <v>213</v>
      </c>
      <c r="H2648" s="9" t="s">
        <v>164</v>
      </c>
      <c r="I2648" s="9" t="s">
        <v>260</v>
      </c>
      <c r="J2648" s="9" t="s">
        <v>5383</v>
      </c>
      <c r="K2648" s="9" t="s">
        <v>410</v>
      </c>
      <c r="L2648" s="9" t="s">
        <v>307</v>
      </c>
      <c r="M2648" s="9" t="s">
        <v>787</v>
      </c>
      <c r="N2648" s="9" t="s">
        <v>198</v>
      </c>
      <c r="O2648" s="9" t="s">
        <v>180</v>
      </c>
      <c r="P2648" s="9" t="s">
        <v>368</v>
      </c>
      <c r="Q2648" s="9" t="s">
        <v>273</v>
      </c>
      <c r="R2648" s="9">
        <v>0</v>
      </c>
      <c r="S2648" s="9">
        <v>30</v>
      </c>
      <c r="T2648" s="9" t="s">
        <v>265</v>
      </c>
      <c r="U2648" s="9" t="s">
        <v>290</v>
      </c>
      <c r="X2648" s="9">
        <f>INDEX(SLA_Policy!$D$2:$D$5,MATCH(F2648,SLA_Policy!$A$2:$A$5,0))</f>
        <v>72</v>
      </c>
      <c r="Y2648" s="9" t="str">
        <f>IF(E2648="Cancelled","Excluded",IF(D2648="",IF((SLA_Policy!$B$8-B2648)*24&gt;X2648,"Open - Breached","Open - On Track"),IF((D2648-B2648)*24&lt;=X2648,"Met","Breached")))</f>
        <v>Met</v>
      </c>
    </row>
    <row r="2649" spans="1:25" x14ac:dyDescent="0.25">
      <c r="A2649" s="9" t="s">
        <v>5384</v>
      </c>
      <c r="B2649" s="23">
        <v>46006.618750000001</v>
      </c>
      <c r="C2649" s="23">
        <v>46006.627083333296</v>
      </c>
      <c r="D2649" s="23">
        <v>46007.336805555598</v>
      </c>
      <c r="E2649" s="9" t="s">
        <v>212</v>
      </c>
      <c r="F2649" s="9" t="s">
        <v>188</v>
      </c>
      <c r="G2649" s="9" t="s">
        <v>213</v>
      </c>
      <c r="H2649" s="9" t="s">
        <v>166</v>
      </c>
      <c r="I2649" s="9" t="s">
        <v>378</v>
      </c>
      <c r="J2649" s="9" t="s">
        <v>1994</v>
      </c>
      <c r="K2649" s="9" t="s">
        <v>225</v>
      </c>
      <c r="L2649" s="9" t="s">
        <v>395</v>
      </c>
      <c r="M2649" s="9" t="s">
        <v>700</v>
      </c>
      <c r="N2649" s="9" t="s">
        <v>198</v>
      </c>
      <c r="O2649" s="9" t="s">
        <v>180</v>
      </c>
      <c r="P2649" s="9" t="s">
        <v>368</v>
      </c>
      <c r="Q2649" s="9" t="s">
        <v>219</v>
      </c>
      <c r="R2649" s="9">
        <v>0</v>
      </c>
      <c r="S2649" s="9">
        <v>67</v>
      </c>
      <c r="T2649" s="9" t="s">
        <v>229</v>
      </c>
      <c r="U2649" s="9" t="s">
        <v>290</v>
      </c>
      <c r="X2649" s="9">
        <f>INDEX(SLA_Policy!$D$2:$D$5,MATCH(F2649,SLA_Policy!$A$2:$A$5,0))</f>
        <v>72</v>
      </c>
      <c r="Y2649" s="9" t="str">
        <f>IF(E2649="Cancelled","Excluded",IF(D2649="",IF((SLA_Policy!$B$8-B2649)*24&gt;X2649,"Open - Breached","Open - On Track"),IF((D2649-B2649)*24&lt;=X2649,"Met","Breached")))</f>
        <v>Met</v>
      </c>
    </row>
    <row r="2650" spans="1:25" x14ac:dyDescent="0.25">
      <c r="A2650" s="9" t="s">
        <v>5385</v>
      </c>
      <c r="B2650" s="23">
        <v>46006.627083333296</v>
      </c>
      <c r="C2650" s="23">
        <v>46006.6340277778</v>
      </c>
      <c r="D2650" s="23">
        <v>46006.645833333299</v>
      </c>
      <c r="E2650" s="9" t="s">
        <v>212</v>
      </c>
      <c r="F2650" s="9" t="s">
        <v>189</v>
      </c>
      <c r="G2650" s="9" t="s">
        <v>213</v>
      </c>
      <c r="H2650" s="9" t="s">
        <v>161</v>
      </c>
      <c r="I2650" s="9" t="s">
        <v>389</v>
      </c>
      <c r="J2650" s="9" t="s">
        <v>5386</v>
      </c>
      <c r="K2650" s="9" t="s">
        <v>215</v>
      </c>
      <c r="L2650" s="9" t="s">
        <v>270</v>
      </c>
      <c r="M2650" s="9" t="s">
        <v>1218</v>
      </c>
      <c r="N2650" s="9" t="s">
        <v>198</v>
      </c>
      <c r="O2650" s="9" t="s">
        <v>116</v>
      </c>
      <c r="P2650" s="9" t="s">
        <v>234</v>
      </c>
      <c r="Q2650" s="9" t="s">
        <v>219</v>
      </c>
      <c r="R2650" s="9">
        <v>0</v>
      </c>
      <c r="S2650" s="9">
        <v>2</v>
      </c>
      <c r="U2650" s="9" t="s">
        <v>290</v>
      </c>
      <c r="W2650" s="9">
        <v>5</v>
      </c>
      <c r="X2650" s="9">
        <f>INDEX(SLA_Policy!$D$2:$D$5,MATCH(F2650,SLA_Policy!$A$2:$A$5,0))</f>
        <v>120</v>
      </c>
      <c r="Y2650" s="9" t="str">
        <f>IF(E2650="Cancelled","Excluded",IF(D2650="",IF((SLA_Policy!$B$8-B2650)*24&gt;X2650,"Open - Breached","Open - On Track"),IF((D2650-B2650)*24&lt;=X2650,"Met","Breached")))</f>
        <v>Met</v>
      </c>
    </row>
    <row r="2651" spans="1:25" x14ac:dyDescent="0.25">
      <c r="A2651" s="9" t="s">
        <v>5387</v>
      </c>
      <c r="B2651" s="23">
        <v>46006.636111111096</v>
      </c>
      <c r="C2651" s="23">
        <v>46006.691666666702</v>
      </c>
      <c r="D2651" s="23">
        <v>46007.409722222197</v>
      </c>
      <c r="E2651" s="9" t="s">
        <v>212</v>
      </c>
      <c r="F2651" s="9" t="s">
        <v>188</v>
      </c>
      <c r="G2651" s="9" t="s">
        <v>213</v>
      </c>
      <c r="H2651" s="9" t="s">
        <v>163</v>
      </c>
      <c r="I2651" s="9" t="s">
        <v>405</v>
      </c>
      <c r="J2651" s="9" t="s">
        <v>5388</v>
      </c>
      <c r="K2651" s="9" t="s">
        <v>239</v>
      </c>
      <c r="L2651" s="9" t="s">
        <v>293</v>
      </c>
      <c r="M2651" s="9" t="s">
        <v>5389</v>
      </c>
      <c r="N2651" s="9" t="s">
        <v>197</v>
      </c>
      <c r="O2651" s="9" t="s">
        <v>176</v>
      </c>
      <c r="P2651" s="9" t="s">
        <v>330</v>
      </c>
      <c r="Q2651" s="9" t="s">
        <v>219</v>
      </c>
      <c r="R2651" s="9">
        <v>0</v>
      </c>
      <c r="S2651" s="9">
        <v>24</v>
      </c>
      <c r="U2651" s="9" t="s">
        <v>266</v>
      </c>
      <c r="W2651" s="9">
        <v>5</v>
      </c>
      <c r="X2651" s="9">
        <f>INDEX(SLA_Policy!$D$2:$D$5,MATCH(F2651,SLA_Policy!$A$2:$A$5,0))</f>
        <v>72</v>
      </c>
      <c r="Y2651" s="9" t="str">
        <f>IF(E2651="Cancelled","Excluded",IF(D2651="",IF((SLA_Policy!$B$8-B2651)*24&gt;X2651,"Open - Breached","Open - On Track"),IF((D2651-B2651)*24&lt;=X2651,"Met","Breached")))</f>
        <v>Met</v>
      </c>
    </row>
    <row r="2652" spans="1:25" x14ac:dyDescent="0.25">
      <c r="A2652" s="9" t="s">
        <v>5390</v>
      </c>
      <c r="B2652" s="23">
        <v>46006.645833333299</v>
      </c>
      <c r="C2652" s="23">
        <v>46006.649305555598</v>
      </c>
      <c r="D2652" s="23">
        <v>46007.329166666699</v>
      </c>
      <c r="E2652" s="9" t="s">
        <v>212</v>
      </c>
      <c r="F2652" s="9" t="s">
        <v>188</v>
      </c>
      <c r="G2652" s="9" t="s">
        <v>213</v>
      </c>
      <c r="H2652" s="9" t="s">
        <v>167</v>
      </c>
      <c r="I2652" s="9" t="s">
        <v>536</v>
      </c>
      <c r="J2652" s="9" t="s">
        <v>995</v>
      </c>
      <c r="K2652" s="9" t="s">
        <v>246</v>
      </c>
      <c r="L2652" s="9" t="s">
        <v>226</v>
      </c>
      <c r="M2652" s="9" t="s">
        <v>3858</v>
      </c>
      <c r="N2652" s="9" t="s">
        <v>196</v>
      </c>
      <c r="O2652" s="9" t="s">
        <v>180</v>
      </c>
      <c r="P2652" s="9" t="s">
        <v>278</v>
      </c>
      <c r="Q2652" s="9" t="s">
        <v>219</v>
      </c>
      <c r="R2652" s="9">
        <v>0</v>
      </c>
      <c r="S2652" s="9">
        <v>71</v>
      </c>
      <c r="T2652" s="9" t="s">
        <v>136</v>
      </c>
      <c r="U2652" s="9" t="s">
        <v>266</v>
      </c>
      <c r="W2652" s="9">
        <v>5</v>
      </c>
      <c r="X2652" s="9">
        <f>INDEX(SLA_Policy!$D$2:$D$5,MATCH(F2652,SLA_Policy!$A$2:$A$5,0))</f>
        <v>72</v>
      </c>
      <c r="Y2652" s="9" t="str">
        <f>IF(E2652="Cancelled","Excluded",IF(D2652="",IF((SLA_Policy!$B$8-B2652)*24&gt;X2652,"Open - Breached","Open - On Track"),IF((D2652-B2652)*24&lt;=X2652,"Met","Breached")))</f>
        <v>Met</v>
      </c>
    </row>
    <row r="2653" spans="1:25" x14ac:dyDescent="0.25">
      <c r="A2653" s="9" t="s">
        <v>5391</v>
      </c>
      <c r="B2653" s="23">
        <v>46006.646527777797</v>
      </c>
      <c r="C2653" s="23">
        <v>46006.65</v>
      </c>
      <c r="D2653" s="23">
        <v>46008.564583333296</v>
      </c>
      <c r="E2653" s="9" t="s">
        <v>212</v>
      </c>
      <c r="F2653" s="9" t="s">
        <v>188</v>
      </c>
      <c r="G2653" s="9" t="s">
        <v>213</v>
      </c>
      <c r="H2653" s="9" t="s">
        <v>167</v>
      </c>
      <c r="I2653" s="9" t="s">
        <v>362</v>
      </c>
      <c r="J2653" s="9" t="s">
        <v>5392</v>
      </c>
      <c r="K2653" s="9" t="s">
        <v>215</v>
      </c>
      <c r="L2653" s="9" t="s">
        <v>307</v>
      </c>
      <c r="M2653" s="9" t="s">
        <v>1319</v>
      </c>
      <c r="N2653" s="9" t="s">
        <v>198</v>
      </c>
      <c r="O2653" s="9" t="s">
        <v>176</v>
      </c>
      <c r="P2653" s="9" t="s">
        <v>570</v>
      </c>
      <c r="Q2653" s="9" t="s">
        <v>219</v>
      </c>
      <c r="R2653" s="9">
        <v>0</v>
      </c>
      <c r="S2653" s="9">
        <v>33</v>
      </c>
      <c r="T2653" s="9" t="s">
        <v>229</v>
      </c>
      <c r="U2653" s="9" t="s">
        <v>266</v>
      </c>
      <c r="W2653" s="9">
        <v>4</v>
      </c>
      <c r="X2653" s="9">
        <f>INDEX(SLA_Policy!$D$2:$D$5,MATCH(F2653,SLA_Policy!$A$2:$A$5,0))</f>
        <v>72</v>
      </c>
      <c r="Y2653" s="9" t="str">
        <f>IF(E2653="Cancelled","Excluded",IF(D2653="",IF((SLA_Policy!$B$8-B2653)*24&gt;X2653,"Open - Breached","Open - On Track"),IF((D2653-B2653)*24&lt;=X2653,"Met","Breached")))</f>
        <v>Met</v>
      </c>
    </row>
    <row r="2654" spans="1:25" x14ac:dyDescent="0.25">
      <c r="A2654" s="9" t="s">
        <v>5393</v>
      </c>
      <c r="B2654" s="23">
        <v>46006.65</v>
      </c>
      <c r="C2654" s="23">
        <v>46006.7409722222</v>
      </c>
      <c r="D2654" s="23">
        <v>46007.629861111098</v>
      </c>
      <c r="E2654" s="9" t="s">
        <v>212</v>
      </c>
      <c r="F2654" s="9" t="s">
        <v>188</v>
      </c>
      <c r="G2654" s="9" t="s">
        <v>213</v>
      </c>
      <c r="H2654" s="9" t="s">
        <v>167</v>
      </c>
      <c r="I2654" s="9" t="s">
        <v>536</v>
      </c>
      <c r="J2654" s="9" t="s">
        <v>5394</v>
      </c>
      <c r="K2654" s="9" t="s">
        <v>246</v>
      </c>
      <c r="L2654" s="9" t="s">
        <v>104</v>
      </c>
      <c r="M2654" s="9" t="s">
        <v>1056</v>
      </c>
      <c r="N2654" s="9" t="s">
        <v>196</v>
      </c>
      <c r="O2654" s="9" t="s">
        <v>180</v>
      </c>
      <c r="P2654" s="9" t="s">
        <v>368</v>
      </c>
      <c r="Q2654" s="9" t="s">
        <v>273</v>
      </c>
      <c r="R2654" s="9">
        <v>0</v>
      </c>
      <c r="S2654" s="9">
        <v>32</v>
      </c>
      <c r="T2654" s="9" t="s">
        <v>229</v>
      </c>
      <c r="U2654" s="9" t="s">
        <v>266</v>
      </c>
      <c r="W2654" s="9">
        <v>4</v>
      </c>
      <c r="X2654" s="9">
        <f>INDEX(SLA_Policy!$D$2:$D$5,MATCH(F2654,SLA_Policy!$A$2:$A$5,0))</f>
        <v>72</v>
      </c>
      <c r="Y2654" s="9" t="str">
        <f>IF(E2654="Cancelled","Excluded",IF(D2654="",IF((SLA_Policy!$B$8-B2654)*24&gt;X2654,"Open - Breached","Open - On Track"),IF((D2654-B2654)*24&lt;=X2654,"Met","Breached")))</f>
        <v>Met</v>
      </c>
    </row>
    <row r="2655" spans="1:25" x14ac:dyDescent="0.25">
      <c r="A2655" s="9" t="s">
        <v>5395</v>
      </c>
      <c r="B2655" s="23">
        <v>46006.654861111099</v>
      </c>
      <c r="C2655" s="23">
        <v>46006.665972222203</v>
      </c>
      <c r="D2655" s="23">
        <v>46007.322916666701</v>
      </c>
      <c r="E2655" s="9" t="s">
        <v>212</v>
      </c>
      <c r="F2655" s="9" t="s">
        <v>188</v>
      </c>
      <c r="G2655" s="9" t="s">
        <v>236</v>
      </c>
      <c r="H2655" s="9" t="s">
        <v>161</v>
      </c>
      <c r="I2655" s="9" t="s">
        <v>482</v>
      </c>
      <c r="J2655" s="9" t="s">
        <v>2529</v>
      </c>
      <c r="K2655" s="9" t="s">
        <v>246</v>
      </c>
      <c r="L2655" s="9" t="s">
        <v>104</v>
      </c>
      <c r="M2655" s="9" t="s">
        <v>3883</v>
      </c>
      <c r="N2655" s="9" t="s">
        <v>196</v>
      </c>
      <c r="O2655" s="9" t="s">
        <v>177</v>
      </c>
      <c r="P2655" s="9" t="s">
        <v>942</v>
      </c>
      <c r="Q2655" s="9" t="s">
        <v>219</v>
      </c>
      <c r="R2655" s="9">
        <v>0</v>
      </c>
      <c r="S2655" s="9">
        <v>59</v>
      </c>
      <c r="U2655" s="9" t="s">
        <v>242</v>
      </c>
      <c r="X2655" s="9">
        <f>INDEX(SLA_Policy!$D$2:$D$5,MATCH(F2655,SLA_Policy!$A$2:$A$5,0))</f>
        <v>72</v>
      </c>
      <c r="Y2655" s="9" t="str">
        <f>IF(E2655="Cancelled","Excluded",IF(D2655="",IF((SLA_Policy!$B$8-B2655)*24&gt;X2655,"Open - Breached","Open - On Track"),IF((D2655-B2655)*24&lt;=X2655,"Met","Breached")))</f>
        <v>Met</v>
      </c>
    </row>
    <row r="2656" spans="1:25" x14ac:dyDescent="0.25">
      <c r="A2656" s="9" t="s">
        <v>5396</v>
      </c>
      <c r="B2656" s="23">
        <v>46006.661805555603</v>
      </c>
      <c r="C2656" s="23">
        <v>46006.667361111096</v>
      </c>
      <c r="D2656" s="23">
        <v>46007.471527777801</v>
      </c>
      <c r="E2656" s="9" t="s">
        <v>212</v>
      </c>
      <c r="F2656" s="9" t="s">
        <v>189</v>
      </c>
      <c r="G2656" s="9" t="s">
        <v>213</v>
      </c>
      <c r="H2656" s="9" t="s">
        <v>167</v>
      </c>
      <c r="I2656" s="9" t="s">
        <v>349</v>
      </c>
      <c r="J2656" s="9" t="s">
        <v>5397</v>
      </c>
      <c r="K2656" s="9" t="s">
        <v>246</v>
      </c>
      <c r="L2656" s="9" t="s">
        <v>226</v>
      </c>
      <c r="M2656" s="9" t="s">
        <v>1974</v>
      </c>
      <c r="N2656" s="9" t="s">
        <v>199</v>
      </c>
      <c r="O2656" s="9" t="s">
        <v>180</v>
      </c>
      <c r="P2656" s="9" t="s">
        <v>381</v>
      </c>
      <c r="Q2656" s="9" t="s">
        <v>219</v>
      </c>
      <c r="R2656" s="9">
        <v>0</v>
      </c>
      <c r="S2656" s="9">
        <v>34</v>
      </c>
      <c r="U2656" s="9" t="s">
        <v>248</v>
      </c>
      <c r="X2656" s="9">
        <f>INDEX(SLA_Policy!$D$2:$D$5,MATCH(F2656,SLA_Policy!$A$2:$A$5,0))</f>
        <v>120</v>
      </c>
      <c r="Y2656" s="9" t="str">
        <f>IF(E2656="Cancelled","Excluded",IF(D2656="",IF((SLA_Policy!$B$8-B2656)*24&gt;X2656,"Open - Breached","Open - On Track"),IF((D2656-B2656)*24&lt;=X2656,"Met","Breached")))</f>
        <v>Met</v>
      </c>
    </row>
    <row r="2657" spans="1:25" x14ac:dyDescent="0.25">
      <c r="A2657" s="9" t="s">
        <v>5398</v>
      </c>
      <c r="B2657" s="23">
        <v>46006.664583333302</v>
      </c>
      <c r="C2657" s="23">
        <v>46006.7097222222</v>
      </c>
      <c r="D2657" s="23">
        <v>46008.332638888904</v>
      </c>
      <c r="E2657" s="9" t="s">
        <v>212</v>
      </c>
      <c r="F2657" s="9" t="s">
        <v>189</v>
      </c>
      <c r="G2657" s="9" t="s">
        <v>213</v>
      </c>
      <c r="H2657" s="9" t="s">
        <v>164</v>
      </c>
      <c r="I2657" s="9" t="s">
        <v>478</v>
      </c>
      <c r="J2657" s="9" t="s">
        <v>5399</v>
      </c>
      <c r="K2657" s="9" t="s">
        <v>246</v>
      </c>
      <c r="L2657" s="9" t="s">
        <v>395</v>
      </c>
      <c r="M2657" s="9" t="s">
        <v>4951</v>
      </c>
      <c r="N2657" s="9" t="s">
        <v>197</v>
      </c>
      <c r="O2657" s="9" t="s">
        <v>178</v>
      </c>
      <c r="P2657" s="9" t="s">
        <v>272</v>
      </c>
      <c r="Q2657" s="9" t="s">
        <v>273</v>
      </c>
      <c r="R2657" s="9">
        <v>0</v>
      </c>
      <c r="S2657" s="9">
        <v>20</v>
      </c>
      <c r="T2657" s="9" t="s">
        <v>464</v>
      </c>
      <c r="U2657" s="9" t="s">
        <v>376</v>
      </c>
      <c r="X2657" s="9">
        <f>INDEX(SLA_Policy!$D$2:$D$5,MATCH(F2657,SLA_Policy!$A$2:$A$5,0))</f>
        <v>120</v>
      </c>
      <c r="Y2657" s="9" t="str">
        <f>IF(E2657="Cancelled","Excluded",IF(D2657="",IF((SLA_Policy!$B$8-B2657)*24&gt;X2657,"Open - Breached","Open - On Track"),IF((D2657-B2657)*24&lt;=X2657,"Met","Breached")))</f>
        <v>Met</v>
      </c>
    </row>
    <row r="2658" spans="1:25" x14ac:dyDescent="0.25">
      <c r="A2658" s="9" t="s">
        <v>5400</v>
      </c>
      <c r="B2658" s="23">
        <v>46006.665972222203</v>
      </c>
      <c r="C2658" s="23">
        <v>46007.358333333301</v>
      </c>
      <c r="D2658" s="23">
        <v>46007.381249999999</v>
      </c>
      <c r="E2658" s="9" t="s">
        <v>212</v>
      </c>
      <c r="F2658" s="9" t="s">
        <v>189</v>
      </c>
      <c r="G2658" s="9" t="s">
        <v>213</v>
      </c>
      <c r="H2658" s="9" t="s">
        <v>165</v>
      </c>
      <c r="I2658" s="9" t="s">
        <v>567</v>
      </c>
      <c r="J2658" s="9" t="s">
        <v>3422</v>
      </c>
      <c r="K2658" s="9" t="s">
        <v>246</v>
      </c>
      <c r="L2658" s="9" t="s">
        <v>311</v>
      </c>
      <c r="M2658" s="9" t="s">
        <v>1554</v>
      </c>
      <c r="N2658" s="9" t="s">
        <v>196</v>
      </c>
      <c r="O2658" s="9" t="s">
        <v>176</v>
      </c>
      <c r="P2658" s="9" t="s">
        <v>503</v>
      </c>
      <c r="Q2658" s="9" t="s">
        <v>219</v>
      </c>
      <c r="R2658" s="9">
        <v>0</v>
      </c>
      <c r="S2658" s="9">
        <v>31</v>
      </c>
      <c r="U2658" s="9" t="s">
        <v>230</v>
      </c>
      <c r="W2658" s="9">
        <v>5</v>
      </c>
      <c r="X2658" s="9">
        <f>INDEX(SLA_Policy!$D$2:$D$5,MATCH(F2658,SLA_Policy!$A$2:$A$5,0))</f>
        <v>120</v>
      </c>
      <c r="Y2658" s="9" t="str">
        <f>IF(E2658="Cancelled","Excluded",IF(D2658="",IF((SLA_Policy!$B$8-B2658)*24&gt;X2658,"Open - Breached","Open - On Track"),IF((D2658-B2658)*24&lt;=X2658,"Met","Breached")))</f>
        <v>Met</v>
      </c>
    </row>
    <row r="2659" spans="1:25" x14ac:dyDescent="0.25">
      <c r="A2659" s="9" t="s">
        <v>5401</v>
      </c>
      <c r="B2659" s="23">
        <v>46006.6875</v>
      </c>
      <c r="C2659" s="23">
        <v>46006.729166666701</v>
      </c>
      <c r="D2659" s="23">
        <v>46007.395138888904</v>
      </c>
      <c r="E2659" s="9" t="s">
        <v>212</v>
      </c>
      <c r="F2659" s="9" t="s">
        <v>188</v>
      </c>
      <c r="G2659" s="9" t="s">
        <v>213</v>
      </c>
      <c r="H2659" s="9" t="s">
        <v>162</v>
      </c>
      <c r="I2659" s="9" t="s">
        <v>244</v>
      </c>
      <c r="J2659" s="9" t="s">
        <v>5402</v>
      </c>
      <c r="K2659" s="9" t="s">
        <v>246</v>
      </c>
      <c r="L2659" s="9" t="s">
        <v>282</v>
      </c>
      <c r="M2659" s="9" t="s">
        <v>3229</v>
      </c>
      <c r="N2659" s="9" t="s">
        <v>196</v>
      </c>
      <c r="O2659" s="9" t="s">
        <v>116</v>
      </c>
      <c r="P2659" s="9" t="s">
        <v>342</v>
      </c>
      <c r="Q2659" s="9" t="s">
        <v>219</v>
      </c>
      <c r="R2659" s="9">
        <v>0</v>
      </c>
      <c r="S2659" s="9">
        <v>16</v>
      </c>
      <c r="U2659" s="9" t="s">
        <v>290</v>
      </c>
      <c r="X2659" s="9">
        <f>INDEX(SLA_Policy!$D$2:$D$5,MATCH(F2659,SLA_Policy!$A$2:$A$5,0))</f>
        <v>72</v>
      </c>
      <c r="Y2659" s="9" t="str">
        <f>IF(E2659="Cancelled","Excluded",IF(D2659="",IF((SLA_Policy!$B$8-B2659)*24&gt;X2659,"Open - Breached","Open - On Track"),IF((D2659-B2659)*24&lt;=X2659,"Met","Breached")))</f>
        <v>Met</v>
      </c>
    </row>
    <row r="2660" spans="1:25" x14ac:dyDescent="0.25">
      <c r="A2660" s="9" t="s">
        <v>5403</v>
      </c>
      <c r="B2660" s="23">
        <v>46006.693055555603</v>
      </c>
      <c r="C2660" s="23">
        <v>46006.735416666699</v>
      </c>
      <c r="D2660" s="23">
        <v>46007.403472222199</v>
      </c>
      <c r="E2660" s="9" t="s">
        <v>212</v>
      </c>
      <c r="F2660" s="9" t="s">
        <v>188</v>
      </c>
      <c r="G2660" s="9" t="s">
        <v>236</v>
      </c>
      <c r="H2660" s="9" t="s">
        <v>161</v>
      </c>
      <c r="I2660" s="9" t="s">
        <v>237</v>
      </c>
      <c r="J2660" s="9" t="s">
        <v>602</v>
      </c>
      <c r="K2660" s="9" t="s">
        <v>262</v>
      </c>
      <c r="L2660" s="9" t="s">
        <v>311</v>
      </c>
      <c r="M2660" s="9" t="s">
        <v>3967</v>
      </c>
      <c r="N2660" s="9" t="s">
        <v>196</v>
      </c>
      <c r="O2660" s="9" t="s">
        <v>177</v>
      </c>
      <c r="P2660" s="9" t="s">
        <v>241</v>
      </c>
      <c r="Q2660" s="9" t="s">
        <v>219</v>
      </c>
      <c r="R2660" s="9">
        <v>0</v>
      </c>
      <c r="S2660" s="9">
        <v>8</v>
      </c>
      <c r="U2660" s="9" t="s">
        <v>242</v>
      </c>
      <c r="X2660" s="9">
        <f>INDEX(SLA_Policy!$D$2:$D$5,MATCH(F2660,SLA_Policy!$A$2:$A$5,0))</f>
        <v>72</v>
      </c>
      <c r="Y2660" s="9" t="str">
        <f>IF(E2660="Cancelled","Excluded",IF(D2660="",IF((SLA_Policy!$B$8-B2660)*24&gt;X2660,"Open - Breached","Open - On Track"),IF((D2660-B2660)*24&lt;=X2660,"Met","Breached")))</f>
        <v>Met</v>
      </c>
    </row>
    <row r="2661" spans="1:25" x14ac:dyDescent="0.25">
      <c r="A2661" s="9" t="s">
        <v>5404</v>
      </c>
      <c r="B2661" s="23">
        <v>46006.711805555598</v>
      </c>
      <c r="C2661" s="23">
        <v>46006.7409722222</v>
      </c>
      <c r="D2661" s="23">
        <v>46008.359027777798</v>
      </c>
      <c r="E2661" s="9" t="s">
        <v>212</v>
      </c>
      <c r="F2661" s="9" t="s">
        <v>189</v>
      </c>
      <c r="G2661" s="9" t="s">
        <v>213</v>
      </c>
      <c r="H2661" s="9" t="s">
        <v>163</v>
      </c>
      <c r="I2661" s="9" t="s">
        <v>250</v>
      </c>
      <c r="J2661" s="9" t="s">
        <v>5405</v>
      </c>
      <c r="K2661" s="9" t="s">
        <v>246</v>
      </c>
      <c r="L2661" s="9" t="s">
        <v>311</v>
      </c>
      <c r="M2661" s="9" t="s">
        <v>1708</v>
      </c>
      <c r="N2661" s="9" t="s">
        <v>197</v>
      </c>
      <c r="O2661" s="9" t="s">
        <v>176</v>
      </c>
      <c r="P2661" s="9" t="s">
        <v>570</v>
      </c>
      <c r="Q2661" s="9" t="s">
        <v>219</v>
      </c>
      <c r="R2661" s="9">
        <v>1</v>
      </c>
      <c r="S2661" s="9">
        <v>125</v>
      </c>
      <c r="T2661" s="9" t="s">
        <v>136</v>
      </c>
      <c r="U2661" s="9" t="s">
        <v>290</v>
      </c>
      <c r="W2661" s="9">
        <v>2</v>
      </c>
      <c r="X2661" s="9">
        <f>INDEX(SLA_Policy!$D$2:$D$5,MATCH(F2661,SLA_Policy!$A$2:$A$5,0))</f>
        <v>120</v>
      </c>
      <c r="Y2661" s="9" t="str">
        <f>IF(E2661="Cancelled","Excluded",IF(D2661="",IF((SLA_Policy!$B$8-B2661)*24&gt;X2661,"Open - Breached","Open - On Track"),IF((D2661-B2661)*24&lt;=X2661,"Met","Breached")))</f>
        <v>Met</v>
      </c>
    </row>
    <row r="2662" spans="1:25" x14ac:dyDescent="0.25">
      <c r="A2662" s="9" t="s">
        <v>5406</v>
      </c>
      <c r="B2662" s="23">
        <v>46006.714583333298</v>
      </c>
      <c r="C2662" s="23">
        <v>46006.716666666704</v>
      </c>
      <c r="D2662" s="23">
        <v>46008.656944444498</v>
      </c>
      <c r="E2662" s="9" t="s">
        <v>212</v>
      </c>
      <c r="F2662" s="9" t="s">
        <v>188</v>
      </c>
      <c r="G2662" s="9" t="s">
        <v>213</v>
      </c>
      <c r="H2662" s="9" t="s">
        <v>162</v>
      </c>
      <c r="I2662" s="9" t="s">
        <v>345</v>
      </c>
      <c r="J2662" s="9" t="s">
        <v>1136</v>
      </c>
      <c r="K2662" s="9" t="s">
        <v>225</v>
      </c>
      <c r="L2662" s="9" t="s">
        <v>216</v>
      </c>
      <c r="M2662" s="9" t="s">
        <v>5407</v>
      </c>
      <c r="N2662" s="9" t="s">
        <v>200</v>
      </c>
      <c r="O2662" s="9" t="s">
        <v>179</v>
      </c>
      <c r="P2662" s="9" t="s">
        <v>284</v>
      </c>
      <c r="Q2662" s="9" t="s">
        <v>219</v>
      </c>
      <c r="R2662" s="9">
        <v>0</v>
      </c>
      <c r="S2662" s="9">
        <v>26</v>
      </c>
      <c r="U2662" s="9" t="s">
        <v>661</v>
      </c>
      <c r="W2662" s="9">
        <v>5</v>
      </c>
      <c r="X2662" s="9">
        <f>INDEX(SLA_Policy!$D$2:$D$5,MATCH(F2662,SLA_Policy!$A$2:$A$5,0))</f>
        <v>72</v>
      </c>
      <c r="Y2662" s="9" t="str">
        <f>IF(E2662="Cancelled","Excluded",IF(D2662="",IF((SLA_Policy!$B$8-B2662)*24&gt;X2662,"Open - Breached","Open - On Track"),IF((D2662-B2662)*24&lt;=X2662,"Met","Breached")))</f>
        <v>Met</v>
      </c>
    </row>
    <row r="2663" spans="1:25" x14ac:dyDescent="0.25">
      <c r="A2663" s="9" t="s">
        <v>5408</v>
      </c>
      <c r="B2663" s="23">
        <v>46006.71875</v>
      </c>
      <c r="C2663" s="23">
        <v>46006.720138888901</v>
      </c>
      <c r="D2663" s="23">
        <v>46007.414583333302</v>
      </c>
      <c r="E2663" s="9" t="s">
        <v>212</v>
      </c>
      <c r="F2663" s="9" t="s">
        <v>188</v>
      </c>
      <c r="G2663" s="9" t="s">
        <v>213</v>
      </c>
      <c r="H2663" s="9" t="s">
        <v>88</v>
      </c>
      <c r="I2663" s="9" t="s">
        <v>92</v>
      </c>
      <c r="J2663" s="9" t="s">
        <v>5409</v>
      </c>
      <c r="K2663" s="9" t="s">
        <v>215</v>
      </c>
      <c r="L2663" s="9" t="s">
        <v>104</v>
      </c>
      <c r="M2663" s="9" t="s">
        <v>5250</v>
      </c>
      <c r="N2663" s="9" t="s">
        <v>198</v>
      </c>
      <c r="O2663" s="9" t="s">
        <v>116</v>
      </c>
      <c r="P2663" s="9" t="s">
        <v>551</v>
      </c>
      <c r="Q2663" s="9" t="s">
        <v>219</v>
      </c>
      <c r="R2663" s="9">
        <v>0</v>
      </c>
      <c r="S2663" s="9">
        <v>52</v>
      </c>
      <c r="T2663" s="9" t="s">
        <v>136</v>
      </c>
      <c r="U2663" s="9" t="s">
        <v>266</v>
      </c>
      <c r="X2663" s="9">
        <f>INDEX(SLA_Policy!$D$2:$D$5,MATCH(F2663,SLA_Policy!$A$2:$A$5,0))</f>
        <v>72</v>
      </c>
      <c r="Y2663" s="9" t="str">
        <f>IF(E2663="Cancelled","Excluded",IF(D2663="",IF((SLA_Policy!$B$8-B2663)*24&gt;X2663,"Open - Breached","Open - On Track"),IF((D2663-B2663)*24&lt;=X2663,"Met","Breached")))</f>
        <v>Met</v>
      </c>
    </row>
    <row r="2664" spans="1:25" x14ac:dyDescent="0.25">
      <c r="A2664" s="9" t="s">
        <v>5410</v>
      </c>
      <c r="B2664" s="23">
        <v>46006.7277777778</v>
      </c>
      <c r="C2664" s="23">
        <v>46006.741666666698</v>
      </c>
      <c r="D2664" s="23">
        <v>46007.400694444397</v>
      </c>
      <c r="E2664" s="9" t="s">
        <v>212</v>
      </c>
      <c r="F2664" s="9" t="s">
        <v>188</v>
      </c>
      <c r="G2664" s="9" t="s">
        <v>213</v>
      </c>
      <c r="H2664" s="9" t="s">
        <v>161</v>
      </c>
      <c r="I2664" s="9" t="s">
        <v>454</v>
      </c>
      <c r="J2664" s="9" t="s">
        <v>2313</v>
      </c>
      <c r="K2664" s="9" t="s">
        <v>246</v>
      </c>
      <c r="L2664" s="9" t="s">
        <v>104</v>
      </c>
      <c r="M2664" s="9" t="s">
        <v>3507</v>
      </c>
      <c r="N2664" s="9" t="s">
        <v>196</v>
      </c>
      <c r="O2664" s="9" t="s">
        <v>116</v>
      </c>
      <c r="P2664" s="9" t="s">
        <v>218</v>
      </c>
      <c r="Q2664" s="9" t="s">
        <v>219</v>
      </c>
      <c r="R2664" s="9">
        <v>0</v>
      </c>
      <c r="S2664" s="9">
        <v>5</v>
      </c>
      <c r="U2664" s="9" t="s">
        <v>266</v>
      </c>
      <c r="X2664" s="9">
        <f>INDEX(SLA_Policy!$D$2:$D$5,MATCH(F2664,SLA_Policy!$A$2:$A$5,0))</f>
        <v>72</v>
      </c>
      <c r="Y2664" s="9" t="str">
        <f>IF(E2664="Cancelled","Excluded",IF(D2664="",IF((SLA_Policy!$B$8-B2664)*24&gt;X2664,"Open - Breached","Open - On Track"),IF((D2664-B2664)*24&lt;=X2664,"Met","Breached")))</f>
        <v>Met</v>
      </c>
    </row>
    <row r="2665" spans="1:25" x14ac:dyDescent="0.25">
      <c r="A2665" s="9" t="s">
        <v>5411</v>
      </c>
      <c r="B2665" s="23">
        <v>46006.839583333298</v>
      </c>
      <c r="C2665" s="23">
        <v>46007.324999999997</v>
      </c>
      <c r="D2665" s="23">
        <v>46008.347222222197</v>
      </c>
      <c r="E2665" s="9" t="s">
        <v>212</v>
      </c>
      <c r="F2665" s="9" t="s">
        <v>189</v>
      </c>
      <c r="G2665" s="9" t="s">
        <v>236</v>
      </c>
      <c r="H2665" s="9" t="s">
        <v>164</v>
      </c>
      <c r="I2665" s="9" t="s">
        <v>421</v>
      </c>
      <c r="J2665" s="9" t="s">
        <v>2690</v>
      </c>
      <c r="K2665" s="9" t="s">
        <v>215</v>
      </c>
      <c r="L2665" s="9" t="s">
        <v>270</v>
      </c>
      <c r="M2665" s="9" t="s">
        <v>657</v>
      </c>
      <c r="N2665" s="9" t="s">
        <v>196</v>
      </c>
      <c r="O2665" s="9" t="s">
        <v>180</v>
      </c>
      <c r="P2665" s="9" t="s">
        <v>278</v>
      </c>
      <c r="Q2665" s="9" t="s">
        <v>273</v>
      </c>
      <c r="R2665" s="9">
        <v>0</v>
      </c>
      <c r="S2665" s="9">
        <v>36</v>
      </c>
      <c r="T2665" s="9" t="s">
        <v>343</v>
      </c>
      <c r="U2665" s="9" t="s">
        <v>242</v>
      </c>
      <c r="X2665" s="9">
        <f>INDEX(SLA_Policy!$D$2:$D$5,MATCH(F2665,SLA_Policy!$A$2:$A$5,0))</f>
        <v>120</v>
      </c>
      <c r="Y2665" s="9" t="str">
        <f>IF(E2665="Cancelled","Excluded",IF(D2665="",IF((SLA_Policy!$B$8-B2665)*24&gt;X2665,"Open - Breached","Open - On Track"),IF((D2665-B2665)*24&lt;=X2665,"Met","Breached")))</f>
        <v>Met</v>
      </c>
    </row>
    <row r="2666" spans="1:25" x14ac:dyDescent="0.25">
      <c r="A2666" s="9" t="s">
        <v>5412</v>
      </c>
      <c r="B2666" s="23">
        <v>46007.222916666702</v>
      </c>
      <c r="C2666" s="23">
        <v>46007.343055555597</v>
      </c>
      <c r="D2666" s="23">
        <v>46007.35</v>
      </c>
      <c r="E2666" s="9" t="s">
        <v>212</v>
      </c>
      <c r="F2666" s="9" t="s">
        <v>188</v>
      </c>
      <c r="G2666" s="9" t="s">
        <v>213</v>
      </c>
      <c r="H2666" s="9" t="s">
        <v>161</v>
      </c>
      <c r="I2666" s="9" t="s">
        <v>297</v>
      </c>
      <c r="J2666" s="9" t="s">
        <v>5413</v>
      </c>
      <c r="K2666" s="9" t="s">
        <v>262</v>
      </c>
      <c r="L2666" s="9" t="s">
        <v>311</v>
      </c>
      <c r="M2666" s="9" t="s">
        <v>3618</v>
      </c>
      <c r="N2666" s="9" t="s">
        <v>198</v>
      </c>
      <c r="O2666" s="9" t="s">
        <v>177</v>
      </c>
      <c r="P2666" s="9" t="s">
        <v>241</v>
      </c>
      <c r="Q2666" s="9" t="s">
        <v>219</v>
      </c>
      <c r="R2666" s="9">
        <v>0</v>
      </c>
      <c r="S2666" s="9">
        <v>11</v>
      </c>
      <c r="U2666" s="9" t="s">
        <v>266</v>
      </c>
      <c r="W2666" s="9">
        <v>4</v>
      </c>
      <c r="X2666" s="9">
        <f>INDEX(SLA_Policy!$D$2:$D$5,MATCH(F2666,SLA_Policy!$A$2:$A$5,0))</f>
        <v>72</v>
      </c>
      <c r="Y2666" s="9" t="str">
        <f>IF(E2666="Cancelled","Excluded",IF(D2666="",IF((SLA_Policy!$B$8-B2666)*24&gt;X2666,"Open - Breached","Open - On Track"),IF((D2666-B2666)*24&lt;=X2666,"Met","Breached")))</f>
        <v>Met</v>
      </c>
    </row>
    <row r="2667" spans="1:25" x14ac:dyDescent="0.25">
      <c r="A2667" s="9" t="s">
        <v>5414</v>
      </c>
      <c r="B2667" s="23">
        <v>46007.270833333299</v>
      </c>
      <c r="C2667" s="23">
        <v>46007.355555555601</v>
      </c>
      <c r="D2667" s="23">
        <v>46007.3840277778</v>
      </c>
      <c r="E2667" s="9" t="s">
        <v>212</v>
      </c>
      <c r="F2667" s="9" t="s">
        <v>187</v>
      </c>
      <c r="G2667" s="9" t="s">
        <v>213</v>
      </c>
      <c r="H2667" s="9" t="s">
        <v>161</v>
      </c>
      <c r="I2667" s="9" t="s">
        <v>389</v>
      </c>
      <c r="J2667" s="9" t="s">
        <v>1581</v>
      </c>
      <c r="K2667" s="9" t="s">
        <v>246</v>
      </c>
      <c r="L2667" s="9" t="s">
        <v>307</v>
      </c>
      <c r="M2667" s="9" t="s">
        <v>908</v>
      </c>
      <c r="N2667" s="9" t="s">
        <v>200</v>
      </c>
      <c r="O2667" s="9" t="s">
        <v>116</v>
      </c>
      <c r="P2667" s="9" t="s">
        <v>590</v>
      </c>
      <c r="Q2667" s="9" t="s">
        <v>219</v>
      </c>
      <c r="R2667" s="9">
        <v>0</v>
      </c>
      <c r="S2667" s="9">
        <v>7</v>
      </c>
      <c r="U2667" s="9" t="s">
        <v>266</v>
      </c>
      <c r="X2667" s="9">
        <f>INDEX(SLA_Policy!$D$2:$D$5,MATCH(F2667,SLA_Policy!$A$2:$A$5,0))</f>
        <v>8</v>
      </c>
      <c r="Y2667" s="9" t="str">
        <f>IF(E2667="Cancelled","Excluded",IF(D2667="",IF((SLA_Policy!$B$8-B2667)*24&gt;X2667,"Open - Breached","Open - On Track"),IF((D2667-B2667)*24&lt;=X2667,"Met","Breached")))</f>
        <v>Met</v>
      </c>
    </row>
    <row r="2668" spans="1:25" x14ac:dyDescent="0.25">
      <c r="A2668" s="9" t="s">
        <v>5415</v>
      </c>
      <c r="B2668" s="23">
        <v>46007.3</v>
      </c>
      <c r="C2668" s="23">
        <v>46007.322916666701</v>
      </c>
      <c r="D2668" s="23">
        <v>46008.411111111098</v>
      </c>
      <c r="E2668" s="9" t="s">
        <v>212</v>
      </c>
      <c r="F2668" s="9" t="s">
        <v>189</v>
      </c>
      <c r="G2668" s="9" t="s">
        <v>236</v>
      </c>
      <c r="H2668" s="9" t="s">
        <v>162</v>
      </c>
      <c r="I2668" s="9" t="s">
        <v>280</v>
      </c>
      <c r="J2668" s="9" t="s">
        <v>5416</v>
      </c>
      <c r="K2668" s="9" t="s">
        <v>246</v>
      </c>
      <c r="L2668" s="9" t="s">
        <v>216</v>
      </c>
      <c r="M2668" s="9" t="s">
        <v>5417</v>
      </c>
      <c r="N2668" s="9" t="s">
        <v>196</v>
      </c>
      <c r="O2668" s="9" t="s">
        <v>179</v>
      </c>
      <c r="P2668" s="9" t="s">
        <v>284</v>
      </c>
      <c r="Q2668" s="9" t="s">
        <v>219</v>
      </c>
      <c r="R2668" s="9">
        <v>0</v>
      </c>
      <c r="S2668" s="9">
        <v>20</v>
      </c>
      <c r="U2668" s="9" t="s">
        <v>242</v>
      </c>
      <c r="W2668" s="9">
        <v>4</v>
      </c>
      <c r="X2668" s="9">
        <f>INDEX(SLA_Policy!$D$2:$D$5,MATCH(F2668,SLA_Policy!$A$2:$A$5,0))</f>
        <v>120</v>
      </c>
      <c r="Y2668" s="9" t="str">
        <f>IF(E2668="Cancelled","Excluded",IF(D2668="",IF((SLA_Policy!$B$8-B2668)*24&gt;X2668,"Open - Breached","Open - On Track"),IF((D2668-B2668)*24&lt;=X2668,"Met","Breached")))</f>
        <v>Met</v>
      </c>
    </row>
    <row r="2669" spans="1:25" x14ac:dyDescent="0.25">
      <c r="A2669" s="9" t="s">
        <v>5418</v>
      </c>
      <c r="B2669" s="23">
        <v>46007.301388888904</v>
      </c>
      <c r="C2669" s="23">
        <v>46007.302777777797</v>
      </c>
      <c r="D2669" s="23">
        <v>46007.410416666702</v>
      </c>
      <c r="E2669" s="9" t="s">
        <v>212</v>
      </c>
      <c r="F2669" s="9" t="s">
        <v>188</v>
      </c>
      <c r="G2669" s="9" t="s">
        <v>213</v>
      </c>
      <c r="H2669" s="9" t="s">
        <v>161</v>
      </c>
      <c r="I2669" s="9" t="s">
        <v>389</v>
      </c>
      <c r="J2669" s="9" t="s">
        <v>2568</v>
      </c>
      <c r="K2669" s="9" t="s">
        <v>276</v>
      </c>
      <c r="L2669" s="9" t="s">
        <v>351</v>
      </c>
      <c r="M2669" s="9" t="s">
        <v>5419</v>
      </c>
      <c r="N2669" s="9" t="s">
        <v>200</v>
      </c>
      <c r="O2669" s="9" t="s">
        <v>116</v>
      </c>
      <c r="P2669" s="9" t="s">
        <v>551</v>
      </c>
      <c r="Q2669" s="9" t="s">
        <v>219</v>
      </c>
      <c r="R2669" s="9">
        <v>0</v>
      </c>
      <c r="S2669" s="9">
        <v>13</v>
      </c>
      <c r="U2669" s="9" t="s">
        <v>290</v>
      </c>
      <c r="W2669" s="9">
        <v>3</v>
      </c>
      <c r="X2669" s="9">
        <f>INDEX(SLA_Policy!$D$2:$D$5,MATCH(F2669,SLA_Policy!$A$2:$A$5,0))</f>
        <v>72</v>
      </c>
      <c r="Y2669" s="9" t="str">
        <f>IF(E2669="Cancelled","Excluded",IF(D2669="",IF((SLA_Policy!$B$8-B2669)*24&gt;X2669,"Open - Breached","Open - On Track"),IF((D2669-B2669)*24&lt;=X2669,"Met","Breached")))</f>
        <v>Met</v>
      </c>
    </row>
    <row r="2670" spans="1:25" x14ac:dyDescent="0.25">
      <c r="A2670" s="9" t="s">
        <v>5420</v>
      </c>
      <c r="B2670" s="23">
        <v>46007.3034722222</v>
      </c>
      <c r="C2670" s="23">
        <v>46007.327777777798</v>
      </c>
      <c r="D2670" s="23">
        <v>46007.345138888901</v>
      </c>
      <c r="E2670" s="9" t="s">
        <v>212</v>
      </c>
      <c r="F2670" s="9" t="s">
        <v>189</v>
      </c>
      <c r="G2670" s="9" t="s">
        <v>213</v>
      </c>
      <c r="H2670" s="9" t="s">
        <v>167</v>
      </c>
      <c r="I2670" s="9" t="s">
        <v>684</v>
      </c>
      <c r="J2670" s="9" t="s">
        <v>5421</v>
      </c>
      <c r="K2670" s="9" t="s">
        <v>246</v>
      </c>
      <c r="L2670" s="9" t="s">
        <v>104</v>
      </c>
      <c r="M2670" s="9" t="s">
        <v>522</v>
      </c>
      <c r="N2670" s="9" t="s">
        <v>196</v>
      </c>
      <c r="O2670" s="9" t="s">
        <v>176</v>
      </c>
      <c r="P2670" s="9" t="s">
        <v>228</v>
      </c>
      <c r="Q2670" s="9" t="s">
        <v>219</v>
      </c>
      <c r="R2670" s="9">
        <v>0</v>
      </c>
      <c r="S2670" s="9">
        <v>10</v>
      </c>
      <c r="U2670" s="9" t="s">
        <v>140</v>
      </c>
      <c r="V2670" s="9" t="s">
        <v>5422</v>
      </c>
      <c r="X2670" s="9">
        <f>INDEX(SLA_Policy!$D$2:$D$5,MATCH(F2670,SLA_Policy!$A$2:$A$5,0))</f>
        <v>120</v>
      </c>
      <c r="Y2670" s="9" t="str">
        <f>IF(E2670="Cancelled","Excluded",IF(D2670="",IF((SLA_Policy!$B$8-B2670)*24&gt;X2670,"Open - Breached","Open - On Track"),IF((D2670-B2670)*24&lt;=X2670,"Met","Breached")))</f>
        <v>Met</v>
      </c>
    </row>
    <row r="2671" spans="1:25" x14ac:dyDescent="0.25">
      <c r="A2671" s="9" t="s">
        <v>5423</v>
      </c>
      <c r="B2671" s="23">
        <v>46007.313888888901</v>
      </c>
      <c r="C2671" s="23">
        <v>46007.315972222197</v>
      </c>
      <c r="D2671" s="23">
        <v>46007.3215277778</v>
      </c>
      <c r="E2671" s="9" t="s">
        <v>212</v>
      </c>
      <c r="F2671" s="9" t="s">
        <v>188</v>
      </c>
      <c r="G2671" s="9" t="s">
        <v>213</v>
      </c>
      <c r="H2671" s="9" t="s">
        <v>161</v>
      </c>
      <c r="I2671" s="9" t="s">
        <v>454</v>
      </c>
      <c r="J2671" s="9" t="s">
        <v>3261</v>
      </c>
      <c r="K2671" s="9" t="s">
        <v>246</v>
      </c>
      <c r="L2671" s="9" t="s">
        <v>104</v>
      </c>
      <c r="M2671" s="9" t="s">
        <v>3775</v>
      </c>
      <c r="N2671" s="9" t="s">
        <v>198</v>
      </c>
      <c r="O2671" s="9" t="s">
        <v>116</v>
      </c>
      <c r="P2671" s="9" t="s">
        <v>258</v>
      </c>
      <c r="Q2671" s="9" t="s">
        <v>219</v>
      </c>
      <c r="R2671" s="9">
        <v>0</v>
      </c>
      <c r="S2671" s="9">
        <v>2</v>
      </c>
      <c r="U2671" s="9" t="s">
        <v>221</v>
      </c>
      <c r="X2671" s="9">
        <f>INDEX(SLA_Policy!$D$2:$D$5,MATCH(F2671,SLA_Policy!$A$2:$A$5,0))</f>
        <v>72</v>
      </c>
      <c r="Y2671" s="9" t="str">
        <f>IF(E2671="Cancelled","Excluded",IF(D2671="",IF((SLA_Policy!$B$8-B2671)*24&gt;X2671,"Open - Breached","Open - On Track"),IF((D2671-B2671)*24&lt;=X2671,"Met","Breached")))</f>
        <v>Met</v>
      </c>
    </row>
    <row r="2672" spans="1:25" x14ac:dyDescent="0.25">
      <c r="A2672" s="9" t="s">
        <v>5424</v>
      </c>
      <c r="B2672" s="23">
        <v>46007.318055555603</v>
      </c>
      <c r="C2672" s="23">
        <v>46007.3305555556</v>
      </c>
      <c r="D2672" s="23">
        <v>46007.704861111102</v>
      </c>
      <c r="E2672" s="9" t="s">
        <v>212</v>
      </c>
      <c r="F2672" s="9" t="s">
        <v>188</v>
      </c>
      <c r="G2672" s="9" t="s">
        <v>213</v>
      </c>
      <c r="H2672" s="9" t="s">
        <v>165</v>
      </c>
      <c r="I2672" s="9" t="s">
        <v>567</v>
      </c>
      <c r="J2672" s="9" t="s">
        <v>1190</v>
      </c>
      <c r="K2672" s="9" t="s">
        <v>246</v>
      </c>
      <c r="L2672" s="9" t="s">
        <v>216</v>
      </c>
      <c r="M2672" s="9" t="s">
        <v>808</v>
      </c>
      <c r="N2672" s="9" t="s">
        <v>196</v>
      </c>
      <c r="O2672" s="9" t="s">
        <v>176</v>
      </c>
      <c r="P2672" s="9" t="s">
        <v>253</v>
      </c>
      <c r="Q2672" s="9" t="s">
        <v>219</v>
      </c>
      <c r="R2672" s="9">
        <v>0</v>
      </c>
      <c r="S2672" s="9">
        <v>18</v>
      </c>
      <c r="U2672" s="9" t="s">
        <v>266</v>
      </c>
      <c r="W2672" s="9">
        <v>3</v>
      </c>
      <c r="X2672" s="9">
        <f>INDEX(SLA_Policy!$D$2:$D$5,MATCH(F2672,SLA_Policy!$A$2:$A$5,0))</f>
        <v>72</v>
      </c>
      <c r="Y2672" s="9" t="str">
        <f>IF(E2672="Cancelled","Excluded",IF(D2672="",IF((SLA_Policy!$B$8-B2672)*24&gt;X2672,"Open - Breached","Open - On Track"),IF((D2672-B2672)*24&lt;=X2672,"Met","Breached")))</f>
        <v>Met</v>
      </c>
    </row>
    <row r="2673" spans="1:25" x14ac:dyDescent="0.25">
      <c r="A2673" s="9" t="s">
        <v>5425</v>
      </c>
      <c r="B2673" s="23">
        <v>46007.3215277778</v>
      </c>
      <c r="C2673" s="23">
        <v>46007.331944444399</v>
      </c>
      <c r="D2673" s="23">
        <v>46008.541666666701</v>
      </c>
      <c r="E2673" s="9" t="s">
        <v>212</v>
      </c>
      <c r="F2673" s="9" t="s">
        <v>188</v>
      </c>
      <c r="G2673" s="9" t="s">
        <v>236</v>
      </c>
      <c r="H2673" s="9" t="s">
        <v>161</v>
      </c>
      <c r="I2673" s="9" t="s">
        <v>505</v>
      </c>
      <c r="J2673" s="9" t="s">
        <v>2460</v>
      </c>
      <c r="K2673" s="9" t="s">
        <v>303</v>
      </c>
      <c r="L2673" s="9" t="s">
        <v>282</v>
      </c>
      <c r="M2673" s="9" t="s">
        <v>5079</v>
      </c>
      <c r="N2673" s="9" t="s">
        <v>196</v>
      </c>
      <c r="O2673" s="9" t="s">
        <v>177</v>
      </c>
      <c r="P2673" s="9" t="s">
        <v>457</v>
      </c>
      <c r="Q2673" s="9" t="s">
        <v>219</v>
      </c>
      <c r="R2673" s="9">
        <v>0</v>
      </c>
      <c r="S2673" s="9">
        <v>24</v>
      </c>
      <c r="U2673" s="9" t="s">
        <v>242</v>
      </c>
      <c r="W2673" s="9">
        <v>5</v>
      </c>
      <c r="X2673" s="9">
        <f>INDEX(SLA_Policy!$D$2:$D$5,MATCH(F2673,SLA_Policy!$A$2:$A$5,0))</f>
        <v>72</v>
      </c>
      <c r="Y2673" s="9" t="str">
        <f>IF(E2673="Cancelled","Excluded",IF(D2673="",IF((SLA_Policy!$B$8-B2673)*24&gt;X2673,"Open - Breached","Open - On Track"),IF((D2673-B2673)*24&lt;=X2673,"Met","Breached")))</f>
        <v>Met</v>
      </c>
    </row>
    <row r="2674" spans="1:25" x14ac:dyDescent="0.25">
      <c r="A2674" s="9" t="s">
        <v>5426</v>
      </c>
      <c r="B2674" s="23">
        <v>46007.3256944444</v>
      </c>
      <c r="C2674" s="23">
        <v>46007.368055555598</v>
      </c>
      <c r="D2674" s="23">
        <v>46008.359027777798</v>
      </c>
      <c r="E2674" s="9" t="s">
        <v>212</v>
      </c>
      <c r="F2674" s="9" t="s">
        <v>188</v>
      </c>
      <c r="G2674" s="9" t="s">
        <v>236</v>
      </c>
      <c r="H2674" s="9" t="s">
        <v>161</v>
      </c>
      <c r="I2674" s="9" t="s">
        <v>482</v>
      </c>
      <c r="J2674" s="9" t="s">
        <v>2068</v>
      </c>
      <c r="K2674" s="9" t="s">
        <v>303</v>
      </c>
      <c r="L2674" s="9" t="s">
        <v>270</v>
      </c>
      <c r="M2674" s="9" t="s">
        <v>1263</v>
      </c>
      <c r="N2674" s="9" t="s">
        <v>196</v>
      </c>
      <c r="O2674" s="9" t="s">
        <v>116</v>
      </c>
      <c r="P2674" s="9" t="s">
        <v>234</v>
      </c>
      <c r="Q2674" s="9" t="s">
        <v>219</v>
      </c>
      <c r="R2674" s="9">
        <v>0</v>
      </c>
      <c r="S2674" s="9">
        <v>26</v>
      </c>
      <c r="U2674" s="9" t="s">
        <v>242</v>
      </c>
      <c r="W2674" s="9">
        <v>5</v>
      </c>
      <c r="X2674" s="9">
        <f>INDEX(SLA_Policy!$D$2:$D$5,MATCH(F2674,SLA_Policy!$A$2:$A$5,0))</f>
        <v>72</v>
      </c>
      <c r="Y2674" s="9" t="str">
        <f>IF(E2674="Cancelled","Excluded",IF(D2674="",IF((SLA_Policy!$B$8-B2674)*24&gt;X2674,"Open - Breached","Open - On Track"),IF((D2674-B2674)*24&lt;=X2674,"Met","Breached")))</f>
        <v>Met</v>
      </c>
    </row>
    <row r="2675" spans="1:25" x14ac:dyDescent="0.25">
      <c r="A2675" s="9" t="s">
        <v>5427</v>
      </c>
      <c r="B2675" s="23">
        <v>46007.333333333299</v>
      </c>
      <c r="C2675" s="23">
        <v>46007.392361111102</v>
      </c>
      <c r="D2675" s="23">
        <v>46007.5444444444</v>
      </c>
      <c r="E2675" s="9" t="s">
        <v>212</v>
      </c>
      <c r="F2675" s="9" t="s">
        <v>188</v>
      </c>
      <c r="G2675" s="9" t="s">
        <v>213</v>
      </c>
      <c r="H2675" s="9" t="s">
        <v>165</v>
      </c>
      <c r="I2675" s="9" t="s">
        <v>567</v>
      </c>
      <c r="J2675" s="9" t="s">
        <v>3422</v>
      </c>
      <c r="K2675" s="9" t="s">
        <v>239</v>
      </c>
      <c r="L2675" s="9" t="s">
        <v>395</v>
      </c>
      <c r="M2675" s="9" t="s">
        <v>2399</v>
      </c>
      <c r="N2675" s="9" t="s">
        <v>196</v>
      </c>
      <c r="O2675" s="9" t="s">
        <v>176</v>
      </c>
      <c r="P2675" s="9" t="s">
        <v>419</v>
      </c>
      <c r="Q2675" s="9" t="s">
        <v>219</v>
      </c>
      <c r="R2675" s="9">
        <v>0</v>
      </c>
      <c r="S2675" s="9">
        <v>9</v>
      </c>
      <c r="U2675" s="9" t="s">
        <v>230</v>
      </c>
      <c r="X2675" s="9">
        <f>INDEX(SLA_Policy!$D$2:$D$5,MATCH(F2675,SLA_Policy!$A$2:$A$5,0))</f>
        <v>72</v>
      </c>
      <c r="Y2675" s="9" t="str">
        <f>IF(E2675="Cancelled","Excluded",IF(D2675="",IF((SLA_Policy!$B$8-B2675)*24&gt;X2675,"Open - Breached","Open - On Track"),IF((D2675-B2675)*24&lt;=X2675,"Met","Breached")))</f>
        <v>Met</v>
      </c>
    </row>
    <row r="2676" spans="1:25" x14ac:dyDescent="0.25">
      <c r="A2676" s="9" t="s">
        <v>5428</v>
      </c>
      <c r="B2676" s="23">
        <v>46007.3347222222</v>
      </c>
      <c r="C2676" s="23">
        <v>46007.338888888902</v>
      </c>
      <c r="D2676" s="23">
        <v>46008.363888888904</v>
      </c>
      <c r="E2676" s="9" t="s">
        <v>212</v>
      </c>
      <c r="F2676" s="9" t="s">
        <v>188</v>
      </c>
      <c r="G2676" s="9" t="s">
        <v>213</v>
      </c>
      <c r="H2676" s="9" t="s">
        <v>165</v>
      </c>
      <c r="I2676" s="9" t="s">
        <v>469</v>
      </c>
      <c r="J2676" s="9" t="s">
        <v>1448</v>
      </c>
      <c r="K2676" s="9" t="s">
        <v>303</v>
      </c>
      <c r="L2676" s="9" t="s">
        <v>216</v>
      </c>
      <c r="M2676" s="9" t="s">
        <v>499</v>
      </c>
      <c r="N2676" s="9" t="s">
        <v>198</v>
      </c>
      <c r="O2676" s="9" t="s">
        <v>176</v>
      </c>
      <c r="P2676" s="9" t="s">
        <v>503</v>
      </c>
      <c r="Q2676" s="9" t="s">
        <v>219</v>
      </c>
      <c r="R2676" s="9">
        <v>0</v>
      </c>
      <c r="S2676" s="9">
        <v>15</v>
      </c>
      <c r="U2676" s="9" t="s">
        <v>290</v>
      </c>
      <c r="W2676" s="9">
        <v>5</v>
      </c>
      <c r="X2676" s="9">
        <f>INDEX(SLA_Policy!$D$2:$D$5,MATCH(F2676,SLA_Policy!$A$2:$A$5,0))</f>
        <v>72</v>
      </c>
      <c r="Y2676" s="9" t="str">
        <f>IF(E2676="Cancelled","Excluded",IF(D2676="",IF((SLA_Policy!$B$8-B2676)*24&gt;X2676,"Open - Breached","Open - On Track"),IF((D2676-B2676)*24&lt;=X2676,"Met","Breached")))</f>
        <v>Met</v>
      </c>
    </row>
    <row r="2677" spans="1:25" x14ac:dyDescent="0.25">
      <c r="A2677" s="9" t="s">
        <v>5429</v>
      </c>
      <c r="B2677" s="23">
        <v>46007.336805555598</v>
      </c>
      <c r="C2677" s="23">
        <v>46007.358333333301</v>
      </c>
      <c r="D2677" s="23">
        <v>46007.405555555597</v>
      </c>
      <c r="E2677" s="9" t="s">
        <v>212</v>
      </c>
      <c r="F2677" s="9" t="s">
        <v>189</v>
      </c>
      <c r="G2677" s="9" t="s">
        <v>213</v>
      </c>
      <c r="H2677" s="9" t="s">
        <v>161</v>
      </c>
      <c r="I2677" s="9" t="s">
        <v>389</v>
      </c>
      <c r="J2677" s="9" t="s">
        <v>3059</v>
      </c>
      <c r="K2677" s="9" t="s">
        <v>246</v>
      </c>
      <c r="L2677" s="9" t="s">
        <v>216</v>
      </c>
      <c r="M2677" s="9" t="s">
        <v>1094</v>
      </c>
      <c r="N2677" s="9" t="s">
        <v>200</v>
      </c>
      <c r="O2677" s="9" t="s">
        <v>116</v>
      </c>
      <c r="P2677" s="9" t="s">
        <v>295</v>
      </c>
      <c r="Q2677" s="9" t="s">
        <v>219</v>
      </c>
      <c r="R2677" s="9">
        <v>0</v>
      </c>
      <c r="S2677" s="9">
        <v>2</v>
      </c>
      <c r="U2677" s="9" t="s">
        <v>376</v>
      </c>
      <c r="X2677" s="9">
        <f>INDEX(SLA_Policy!$D$2:$D$5,MATCH(F2677,SLA_Policy!$A$2:$A$5,0))</f>
        <v>120</v>
      </c>
      <c r="Y2677" s="9" t="str">
        <f>IF(E2677="Cancelled","Excluded",IF(D2677="",IF((SLA_Policy!$B$8-B2677)*24&gt;X2677,"Open - Breached","Open - On Track"),IF((D2677-B2677)*24&lt;=X2677,"Met","Breached")))</f>
        <v>Met</v>
      </c>
    </row>
    <row r="2678" spans="1:25" x14ac:dyDescent="0.25">
      <c r="A2678" s="9" t="s">
        <v>5430</v>
      </c>
      <c r="B2678" s="23">
        <v>46007.340972222199</v>
      </c>
      <c r="C2678" s="23">
        <v>46007.356249999997</v>
      </c>
      <c r="D2678" s="23">
        <v>46007.595138888901</v>
      </c>
      <c r="E2678" s="9" t="s">
        <v>212</v>
      </c>
      <c r="F2678" s="9" t="s">
        <v>188</v>
      </c>
      <c r="G2678" s="9" t="s">
        <v>213</v>
      </c>
      <c r="H2678" s="9" t="s">
        <v>163</v>
      </c>
      <c r="I2678" s="9" t="s">
        <v>405</v>
      </c>
      <c r="J2678" s="9" t="s">
        <v>2862</v>
      </c>
      <c r="K2678" s="9" t="s">
        <v>246</v>
      </c>
      <c r="L2678" s="9" t="s">
        <v>104</v>
      </c>
      <c r="M2678" s="9" t="s">
        <v>1547</v>
      </c>
      <c r="N2678" s="9" t="s">
        <v>199</v>
      </c>
      <c r="O2678" s="9" t="s">
        <v>176</v>
      </c>
      <c r="P2678" s="9" t="s">
        <v>419</v>
      </c>
      <c r="Q2678" s="9" t="s">
        <v>219</v>
      </c>
      <c r="R2678" s="9">
        <v>0</v>
      </c>
      <c r="S2678" s="9">
        <v>10</v>
      </c>
      <c r="U2678" s="9" t="s">
        <v>266</v>
      </c>
      <c r="W2678" s="9">
        <v>4</v>
      </c>
      <c r="X2678" s="9">
        <f>INDEX(SLA_Policy!$D$2:$D$5,MATCH(F2678,SLA_Policy!$A$2:$A$5,0))</f>
        <v>72</v>
      </c>
      <c r="Y2678" s="9" t="str">
        <f>IF(E2678="Cancelled","Excluded",IF(D2678="",IF((SLA_Policy!$B$8-B2678)*24&gt;X2678,"Open - Breached","Open - On Track"),IF((D2678-B2678)*24&lt;=X2678,"Met","Breached")))</f>
        <v>Met</v>
      </c>
    </row>
    <row r="2679" spans="1:25" x14ac:dyDescent="0.25">
      <c r="A2679" s="9" t="s">
        <v>5431</v>
      </c>
      <c r="B2679" s="23">
        <v>46007.344444444498</v>
      </c>
      <c r="C2679" s="23">
        <v>46007.361111111102</v>
      </c>
      <c r="D2679" s="23">
        <v>46017.764583333301</v>
      </c>
      <c r="E2679" s="9" t="s">
        <v>212</v>
      </c>
      <c r="F2679" s="9" t="s">
        <v>189</v>
      </c>
      <c r="G2679" s="9" t="s">
        <v>236</v>
      </c>
      <c r="H2679" s="9" t="s">
        <v>163</v>
      </c>
      <c r="I2679" s="9" t="s">
        <v>315</v>
      </c>
      <c r="J2679" s="9" t="s">
        <v>5091</v>
      </c>
      <c r="K2679" s="9" t="s">
        <v>239</v>
      </c>
      <c r="L2679" s="9" t="s">
        <v>104</v>
      </c>
      <c r="M2679" s="9" t="s">
        <v>2407</v>
      </c>
      <c r="N2679" s="9" t="s">
        <v>196</v>
      </c>
      <c r="O2679" s="9" t="s">
        <v>180</v>
      </c>
      <c r="P2679" s="9" t="s">
        <v>278</v>
      </c>
      <c r="Q2679" s="9" t="s">
        <v>273</v>
      </c>
      <c r="R2679" s="9">
        <v>0</v>
      </c>
      <c r="S2679" s="9">
        <v>167</v>
      </c>
      <c r="T2679" s="9" t="s">
        <v>220</v>
      </c>
      <c r="U2679" s="9" t="s">
        <v>242</v>
      </c>
      <c r="X2679" s="9">
        <f>INDEX(SLA_Policy!$D$2:$D$5,MATCH(F2679,SLA_Policy!$A$2:$A$5,0))</f>
        <v>120</v>
      </c>
      <c r="Y2679" s="9" t="str">
        <f>IF(E2679="Cancelled","Excluded",IF(D2679="",IF((SLA_Policy!$B$8-B2679)*24&gt;X2679,"Open - Breached","Open - On Track"),IF((D2679-B2679)*24&lt;=X2679,"Met","Breached")))</f>
        <v>Breached</v>
      </c>
    </row>
    <row r="2680" spans="1:25" x14ac:dyDescent="0.25">
      <c r="A2680" s="9" t="s">
        <v>5432</v>
      </c>
      <c r="B2680" s="23">
        <v>46007.347222222197</v>
      </c>
      <c r="C2680" s="23">
        <v>46007.363194444399</v>
      </c>
      <c r="D2680" s="23">
        <v>46007.392361111102</v>
      </c>
      <c r="E2680" s="9" t="s">
        <v>212</v>
      </c>
      <c r="F2680" s="9" t="s">
        <v>188</v>
      </c>
      <c r="G2680" s="9" t="s">
        <v>213</v>
      </c>
      <c r="H2680" s="9" t="s">
        <v>163</v>
      </c>
      <c r="I2680" s="9" t="s">
        <v>405</v>
      </c>
      <c r="J2680" s="9" t="s">
        <v>1704</v>
      </c>
      <c r="K2680" s="9" t="s">
        <v>246</v>
      </c>
      <c r="L2680" s="9" t="s">
        <v>293</v>
      </c>
      <c r="M2680" s="9" t="s">
        <v>3403</v>
      </c>
      <c r="N2680" s="9" t="s">
        <v>196</v>
      </c>
      <c r="O2680" s="9" t="s">
        <v>176</v>
      </c>
      <c r="P2680" s="9" t="s">
        <v>503</v>
      </c>
      <c r="Q2680" s="9" t="s">
        <v>219</v>
      </c>
      <c r="R2680" s="9">
        <v>0</v>
      </c>
      <c r="S2680" s="9">
        <v>19</v>
      </c>
      <c r="U2680" s="9" t="s">
        <v>266</v>
      </c>
      <c r="X2680" s="9">
        <f>INDEX(SLA_Policy!$D$2:$D$5,MATCH(F2680,SLA_Policy!$A$2:$A$5,0))</f>
        <v>72</v>
      </c>
      <c r="Y2680" s="9" t="str">
        <f>IF(E2680="Cancelled","Excluded",IF(D2680="",IF((SLA_Policy!$B$8-B2680)*24&gt;X2680,"Open - Breached","Open - On Track"),IF((D2680-B2680)*24&lt;=X2680,"Met","Breached")))</f>
        <v>Met</v>
      </c>
    </row>
    <row r="2681" spans="1:25" x14ac:dyDescent="0.25">
      <c r="A2681" s="9" t="s">
        <v>5433</v>
      </c>
      <c r="B2681" s="23">
        <v>46007.350694444503</v>
      </c>
      <c r="C2681" s="23">
        <v>46007.3527777778</v>
      </c>
      <c r="D2681" s="23">
        <v>46007.504166666702</v>
      </c>
      <c r="E2681" s="9" t="s">
        <v>212</v>
      </c>
      <c r="F2681" s="9" t="s">
        <v>188</v>
      </c>
      <c r="G2681" s="9" t="s">
        <v>213</v>
      </c>
      <c r="H2681" s="9" t="s">
        <v>164</v>
      </c>
      <c r="I2681" s="9" t="s">
        <v>478</v>
      </c>
      <c r="J2681" s="9" t="s">
        <v>479</v>
      </c>
      <c r="K2681" s="9" t="s">
        <v>303</v>
      </c>
      <c r="L2681" s="9" t="s">
        <v>282</v>
      </c>
      <c r="M2681" s="9" t="s">
        <v>1536</v>
      </c>
      <c r="N2681" s="9" t="s">
        <v>200</v>
      </c>
      <c r="O2681" s="9" t="s">
        <v>116</v>
      </c>
      <c r="P2681" s="9" t="s">
        <v>590</v>
      </c>
      <c r="Q2681" s="9" t="s">
        <v>219</v>
      </c>
      <c r="R2681" s="9">
        <v>0</v>
      </c>
      <c r="S2681" s="9">
        <v>21</v>
      </c>
      <c r="T2681" s="9" t="s">
        <v>343</v>
      </c>
      <c r="U2681" s="9" t="s">
        <v>248</v>
      </c>
      <c r="X2681" s="9">
        <f>INDEX(SLA_Policy!$D$2:$D$5,MATCH(F2681,SLA_Policy!$A$2:$A$5,0))</f>
        <v>72</v>
      </c>
      <c r="Y2681" s="9" t="str">
        <f>IF(E2681="Cancelled","Excluded",IF(D2681="",IF((SLA_Policy!$B$8-B2681)*24&gt;X2681,"Open - Breached","Open - On Track"),IF((D2681-B2681)*24&lt;=X2681,"Met","Breached")))</f>
        <v>Met</v>
      </c>
    </row>
    <row r="2682" spans="1:25" x14ac:dyDescent="0.25">
      <c r="A2682" s="9" t="s">
        <v>5434</v>
      </c>
      <c r="B2682" s="23">
        <v>46007.360416666699</v>
      </c>
      <c r="C2682" s="23">
        <v>46007.377083333296</v>
      </c>
      <c r="D2682" s="23">
        <v>46007.425694444399</v>
      </c>
      <c r="E2682" s="9" t="s">
        <v>212</v>
      </c>
      <c r="F2682" s="9" t="s">
        <v>189</v>
      </c>
      <c r="G2682" s="9" t="s">
        <v>213</v>
      </c>
      <c r="H2682" s="9" t="s">
        <v>167</v>
      </c>
      <c r="I2682" s="9" t="s">
        <v>684</v>
      </c>
      <c r="J2682" s="9" t="s">
        <v>4481</v>
      </c>
      <c r="K2682" s="9" t="s">
        <v>246</v>
      </c>
      <c r="L2682" s="9" t="s">
        <v>216</v>
      </c>
      <c r="M2682" s="9" t="s">
        <v>1382</v>
      </c>
      <c r="N2682" s="9" t="s">
        <v>196</v>
      </c>
      <c r="O2682" s="9" t="s">
        <v>116</v>
      </c>
      <c r="P2682" s="9" t="s">
        <v>551</v>
      </c>
      <c r="Q2682" s="9" t="s">
        <v>219</v>
      </c>
      <c r="R2682" s="9">
        <v>0</v>
      </c>
      <c r="S2682" s="9">
        <v>11</v>
      </c>
      <c r="U2682" s="9" t="s">
        <v>140</v>
      </c>
      <c r="V2682" s="9" t="s">
        <v>5422</v>
      </c>
      <c r="W2682" s="9">
        <v>5</v>
      </c>
      <c r="X2682" s="9">
        <f>INDEX(SLA_Policy!$D$2:$D$5,MATCH(F2682,SLA_Policy!$A$2:$A$5,0))</f>
        <v>120</v>
      </c>
      <c r="Y2682" s="9" t="str">
        <f>IF(E2682="Cancelled","Excluded",IF(D2682="",IF((SLA_Policy!$B$8-B2682)*24&gt;X2682,"Open - Breached","Open - On Track"),IF((D2682-B2682)*24&lt;=X2682,"Met","Breached")))</f>
        <v>Met</v>
      </c>
    </row>
    <row r="2683" spans="1:25" x14ac:dyDescent="0.25">
      <c r="A2683" s="9" t="s">
        <v>5435</v>
      </c>
      <c r="B2683" s="23">
        <v>46007.368055555598</v>
      </c>
      <c r="C2683" s="23">
        <v>46007.411111111098</v>
      </c>
      <c r="D2683" s="23">
        <v>46007.671527777798</v>
      </c>
      <c r="E2683" s="9" t="s">
        <v>212</v>
      </c>
      <c r="F2683" s="9" t="s">
        <v>188</v>
      </c>
      <c r="G2683" s="9" t="s">
        <v>213</v>
      </c>
      <c r="H2683" s="9" t="s">
        <v>167</v>
      </c>
      <c r="I2683" s="9" t="s">
        <v>362</v>
      </c>
      <c r="J2683" s="9" t="s">
        <v>752</v>
      </c>
      <c r="K2683" s="9" t="s">
        <v>246</v>
      </c>
      <c r="L2683" s="9" t="s">
        <v>270</v>
      </c>
      <c r="M2683" s="9" t="s">
        <v>2046</v>
      </c>
      <c r="N2683" s="9" t="s">
        <v>197</v>
      </c>
      <c r="O2683" s="9" t="s">
        <v>176</v>
      </c>
      <c r="P2683" s="9" t="s">
        <v>419</v>
      </c>
      <c r="Q2683" s="9" t="s">
        <v>219</v>
      </c>
      <c r="R2683" s="9">
        <v>0</v>
      </c>
      <c r="S2683" s="9">
        <v>18</v>
      </c>
      <c r="U2683" s="9" t="s">
        <v>248</v>
      </c>
      <c r="X2683" s="9">
        <f>INDEX(SLA_Policy!$D$2:$D$5,MATCH(F2683,SLA_Policy!$A$2:$A$5,0))</f>
        <v>72</v>
      </c>
      <c r="Y2683" s="9" t="str">
        <f>IF(E2683="Cancelled","Excluded",IF(D2683="",IF((SLA_Policy!$B$8-B2683)*24&gt;X2683,"Open - Breached","Open - On Track"),IF((D2683-B2683)*24&lt;=X2683,"Met","Breached")))</f>
        <v>Met</v>
      </c>
    </row>
    <row r="2684" spans="1:25" x14ac:dyDescent="0.25">
      <c r="A2684" s="9" t="s">
        <v>5436</v>
      </c>
      <c r="B2684" s="23">
        <v>46007.387499999997</v>
      </c>
      <c r="C2684" s="23">
        <v>46007.390972222202</v>
      </c>
      <c r="D2684" s="23">
        <v>46007.739583333299</v>
      </c>
      <c r="E2684" s="9" t="s">
        <v>212</v>
      </c>
      <c r="F2684" s="9" t="s">
        <v>189</v>
      </c>
      <c r="G2684" s="9" t="s">
        <v>213</v>
      </c>
      <c r="H2684" s="9" t="s">
        <v>167</v>
      </c>
      <c r="I2684" s="9" t="s">
        <v>684</v>
      </c>
      <c r="J2684" s="9" t="s">
        <v>5437</v>
      </c>
      <c r="K2684" s="9" t="s">
        <v>262</v>
      </c>
      <c r="L2684" s="9" t="s">
        <v>226</v>
      </c>
      <c r="M2684" s="9" t="s">
        <v>930</v>
      </c>
      <c r="N2684" s="9" t="s">
        <v>200</v>
      </c>
      <c r="O2684" s="9" t="s">
        <v>116</v>
      </c>
      <c r="P2684" s="9" t="s">
        <v>295</v>
      </c>
      <c r="Q2684" s="9" t="s">
        <v>219</v>
      </c>
      <c r="R2684" s="9">
        <v>0</v>
      </c>
      <c r="S2684" s="9">
        <v>26</v>
      </c>
      <c r="U2684" s="9" t="s">
        <v>140</v>
      </c>
      <c r="V2684" s="9" t="s">
        <v>5422</v>
      </c>
      <c r="W2684" s="9">
        <v>5</v>
      </c>
      <c r="X2684" s="9">
        <f>INDEX(SLA_Policy!$D$2:$D$5,MATCH(F2684,SLA_Policy!$A$2:$A$5,0))</f>
        <v>120</v>
      </c>
      <c r="Y2684" s="9" t="str">
        <f>IF(E2684="Cancelled","Excluded",IF(D2684="",IF((SLA_Policy!$B$8-B2684)*24&gt;X2684,"Open - Breached","Open - On Track"),IF((D2684-B2684)*24&lt;=X2684,"Met","Breached")))</f>
        <v>Met</v>
      </c>
    </row>
    <row r="2685" spans="1:25" x14ac:dyDescent="0.25">
      <c r="A2685" s="9" t="s">
        <v>5438</v>
      </c>
      <c r="B2685" s="23">
        <v>46007.389583333301</v>
      </c>
      <c r="C2685" s="23">
        <v>46007.3930555556</v>
      </c>
      <c r="D2685" s="23">
        <v>46007.440972222197</v>
      </c>
      <c r="E2685" s="9" t="s">
        <v>212</v>
      </c>
      <c r="F2685" s="9" t="s">
        <v>189</v>
      </c>
      <c r="G2685" s="9" t="s">
        <v>213</v>
      </c>
      <c r="H2685" s="9" t="s">
        <v>167</v>
      </c>
      <c r="I2685" s="9" t="s">
        <v>684</v>
      </c>
      <c r="J2685" s="9" t="s">
        <v>5439</v>
      </c>
      <c r="K2685" s="9" t="s">
        <v>239</v>
      </c>
      <c r="L2685" s="9" t="s">
        <v>311</v>
      </c>
      <c r="M2685" s="9" t="s">
        <v>1145</v>
      </c>
      <c r="N2685" s="9" t="s">
        <v>200</v>
      </c>
      <c r="O2685" s="9" t="s">
        <v>116</v>
      </c>
      <c r="P2685" s="9" t="s">
        <v>574</v>
      </c>
      <c r="Q2685" s="9" t="s">
        <v>219</v>
      </c>
      <c r="R2685" s="9">
        <v>0</v>
      </c>
      <c r="S2685" s="9">
        <v>12</v>
      </c>
      <c r="U2685" s="9" t="s">
        <v>140</v>
      </c>
      <c r="V2685" s="9" t="s">
        <v>5422</v>
      </c>
      <c r="X2685" s="9">
        <f>INDEX(SLA_Policy!$D$2:$D$5,MATCH(F2685,SLA_Policy!$A$2:$A$5,0))</f>
        <v>120</v>
      </c>
      <c r="Y2685" s="9" t="str">
        <f>IF(E2685="Cancelled","Excluded",IF(D2685="",IF((SLA_Policy!$B$8-B2685)*24&gt;X2685,"Open - Breached","Open - On Track"),IF((D2685-B2685)*24&lt;=X2685,"Met","Breached")))</f>
        <v>Met</v>
      </c>
    </row>
    <row r="2686" spans="1:25" x14ac:dyDescent="0.25">
      <c r="A2686" s="9" t="s">
        <v>5440</v>
      </c>
      <c r="B2686" s="23">
        <v>46007.390972222202</v>
      </c>
      <c r="C2686" s="23">
        <v>46007.3972222222</v>
      </c>
      <c r="D2686" s="23">
        <v>46008.4152777778</v>
      </c>
      <c r="E2686" s="9" t="s">
        <v>212</v>
      </c>
      <c r="F2686" s="9" t="s">
        <v>189</v>
      </c>
      <c r="G2686" s="9" t="s">
        <v>213</v>
      </c>
      <c r="H2686" s="9" t="s">
        <v>163</v>
      </c>
      <c r="I2686" s="9" t="s">
        <v>223</v>
      </c>
      <c r="J2686" s="9" t="s">
        <v>5441</v>
      </c>
      <c r="K2686" s="9" t="s">
        <v>303</v>
      </c>
      <c r="L2686" s="9" t="s">
        <v>226</v>
      </c>
      <c r="M2686" s="9" t="s">
        <v>452</v>
      </c>
      <c r="N2686" s="9" t="s">
        <v>200</v>
      </c>
      <c r="O2686" s="9" t="s">
        <v>176</v>
      </c>
      <c r="P2686" s="9" t="s">
        <v>253</v>
      </c>
      <c r="Q2686" s="9" t="s">
        <v>219</v>
      </c>
      <c r="R2686" s="9">
        <v>0</v>
      </c>
      <c r="S2686" s="9">
        <v>56</v>
      </c>
      <c r="T2686" s="9" t="s">
        <v>136</v>
      </c>
      <c r="U2686" s="9" t="s">
        <v>376</v>
      </c>
      <c r="W2686" s="9">
        <v>5</v>
      </c>
      <c r="X2686" s="9">
        <f>INDEX(SLA_Policy!$D$2:$D$5,MATCH(F2686,SLA_Policy!$A$2:$A$5,0))</f>
        <v>120</v>
      </c>
      <c r="Y2686" s="9" t="str">
        <f>IF(E2686="Cancelled","Excluded",IF(D2686="",IF((SLA_Policy!$B$8-B2686)*24&gt;X2686,"Open - Breached","Open - On Track"),IF((D2686-B2686)*24&lt;=X2686,"Met","Breached")))</f>
        <v>Met</v>
      </c>
    </row>
    <row r="2687" spans="1:25" x14ac:dyDescent="0.25">
      <c r="A2687" s="9" t="s">
        <v>5442</v>
      </c>
      <c r="B2687" s="23">
        <v>46007.3930555556</v>
      </c>
      <c r="C2687" s="23">
        <v>46007.474999999999</v>
      </c>
      <c r="D2687" s="23">
        <v>46008.3305555556</v>
      </c>
      <c r="E2687" s="9" t="s">
        <v>212</v>
      </c>
      <c r="F2687" s="9" t="s">
        <v>188</v>
      </c>
      <c r="G2687" s="9" t="s">
        <v>213</v>
      </c>
      <c r="H2687" s="9" t="s">
        <v>162</v>
      </c>
      <c r="I2687" s="9" t="s">
        <v>345</v>
      </c>
      <c r="J2687" s="9" t="s">
        <v>5443</v>
      </c>
      <c r="K2687" s="9" t="s">
        <v>215</v>
      </c>
      <c r="L2687" s="9" t="s">
        <v>282</v>
      </c>
      <c r="M2687" s="9" t="s">
        <v>1429</v>
      </c>
      <c r="N2687" s="9" t="s">
        <v>197</v>
      </c>
      <c r="O2687" s="9" t="s">
        <v>116</v>
      </c>
      <c r="P2687" s="9" t="s">
        <v>551</v>
      </c>
      <c r="Q2687" s="9" t="s">
        <v>219</v>
      </c>
      <c r="R2687" s="9">
        <v>2</v>
      </c>
      <c r="S2687" s="9">
        <v>72</v>
      </c>
      <c r="U2687" s="9" t="s">
        <v>376</v>
      </c>
      <c r="X2687" s="9">
        <f>INDEX(SLA_Policy!$D$2:$D$5,MATCH(F2687,SLA_Policy!$A$2:$A$5,0))</f>
        <v>72</v>
      </c>
      <c r="Y2687" s="9" t="str">
        <f>IF(E2687="Cancelled","Excluded",IF(D2687="",IF((SLA_Policy!$B$8-B2687)*24&gt;X2687,"Open - Breached","Open - On Track"),IF((D2687-B2687)*24&lt;=X2687,"Met","Breached")))</f>
        <v>Met</v>
      </c>
    </row>
    <row r="2688" spans="1:25" x14ac:dyDescent="0.25">
      <c r="A2688" s="9" t="s">
        <v>5444</v>
      </c>
      <c r="B2688" s="23">
        <v>46007.409722222197</v>
      </c>
      <c r="C2688" s="23">
        <v>46007.423611111102</v>
      </c>
      <c r="D2688" s="23">
        <v>46007.521527777797</v>
      </c>
      <c r="E2688" s="9" t="s">
        <v>212</v>
      </c>
      <c r="F2688" s="9" t="s">
        <v>188</v>
      </c>
      <c r="G2688" s="9" t="s">
        <v>213</v>
      </c>
      <c r="H2688" s="9" t="s">
        <v>167</v>
      </c>
      <c r="I2688" s="9" t="s">
        <v>684</v>
      </c>
      <c r="J2688" s="9" t="s">
        <v>5445</v>
      </c>
      <c r="K2688" s="9" t="s">
        <v>246</v>
      </c>
      <c r="L2688" s="9" t="s">
        <v>282</v>
      </c>
      <c r="M2688" s="9" t="s">
        <v>3229</v>
      </c>
      <c r="N2688" s="9" t="s">
        <v>196</v>
      </c>
      <c r="O2688" s="9" t="s">
        <v>116</v>
      </c>
      <c r="P2688" s="9" t="s">
        <v>590</v>
      </c>
      <c r="Q2688" s="9" t="s">
        <v>219</v>
      </c>
      <c r="R2688" s="9">
        <v>0</v>
      </c>
      <c r="S2688" s="9">
        <v>18</v>
      </c>
      <c r="U2688" s="9" t="s">
        <v>140</v>
      </c>
      <c r="V2688" s="9" t="s">
        <v>5422</v>
      </c>
      <c r="X2688" s="9">
        <f>INDEX(SLA_Policy!$D$2:$D$5,MATCH(F2688,SLA_Policy!$A$2:$A$5,0))</f>
        <v>72</v>
      </c>
      <c r="Y2688" s="9" t="str">
        <f>IF(E2688="Cancelled","Excluded",IF(D2688="",IF((SLA_Policy!$B$8-B2688)*24&gt;X2688,"Open - Breached","Open - On Track"),IF((D2688-B2688)*24&lt;=X2688,"Met","Breached")))</f>
        <v>Met</v>
      </c>
    </row>
    <row r="2689" spans="1:25" x14ac:dyDescent="0.25">
      <c r="A2689" s="9" t="s">
        <v>5446</v>
      </c>
      <c r="B2689" s="23">
        <v>46007.414583333302</v>
      </c>
      <c r="C2689" s="23">
        <v>46007.427083333299</v>
      </c>
      <c r="D2689" s="23">
        <v>46007.625</v>
      </c>
      <c r="E2689" s="9" t="s">
        <v>212</v>
      </c>
      <c r="F2689" s="9" t="s">
        <v>189</v>
      </c>
      <c r="G2689" s="9" t="s">
        <v>213</v>
      </c>
      <c r="H2689" s="9" t="s">
        <v>162</v>
      </c>
      <c r="I2689" s="9" t="s">
        <v>393</v>
      </c>
      <c r="J2689" s="9" t="s">
        <v>3397</v>
      </c>
      <c r="K2689" s="9" t="s">
        <v>246</v>
      </c>
      <c r="L2689" s="9" t="s">
        <v>311</v>
      </c>
      <c r="M2689" s="9" t="s">
        <v>5447</v>
      </c>
      <c r="N2689" s="9" t="s">
        <v>198</v>
      </c>
      <c r="O2689" s="9" t="s">
        <v>179</v>
      </c>
      <c r="P2689" s="9" t="s">
        <v>337</v>
      </c>
      <c r="Q2689" s="9" t="s">
        <v>219</v>
      </c>
      <c r="R2689" s="9">
        <v>0</v>
      </c>
      <c r="S2689" s="9">
        <v>11</v>
      </c>
      <c r="U2689" s="9" t="s">
        <v>266</v>
      </c>
      <c r="W2689" s="9">
        <v>4</v>
      </c>
      <c r="X2689" s="9">
        <f>INDEX(SLA_Policy!$D$2:$D$5,MATCH(F2689,SLA_Policy!$A$2:$A$5,0))</f>
        <v>120</v>
      </c>
      <c r="Y2689" s="9" t="str">
        <f>IF(E2689="Cancelled","Excluded",IF(D2689="",IF((SLA_Policy!$B$8-B2689)*24&gt;X2689,"Open - Breached","Open - On Track"),IF((D2689-B2689)*24&lt;=X2689,"Met","Breached")))</f>
        <v>Met</v>
      </c>
    </row>
    <row r="2690" spans="1:25" x14ac:dyDescent="0.25">
      <c r="A2690" s="9" t="s">
        <v>5448</v>
      </c>
      <c r="B2690" s="23">
        <v>46007.418055555601</v>
      </c>
      <c r="C2690" s="23">
        <v>46007.438888888901</v>
      </c>
      <c r="D2690" s="23">
        <v>46010.359027777798</v>
      </c>
      <c r="E2690" s="9" t="s">
        <v>212</v>
      </c>
      <c r="F2690" s="9" t="s">
        <v>188</v>
      </c>
      <c r="G2690" s="9" t="s">
        <v>213</v>
      </c>
      <c r="H2690" s="9" t="s">
        <v>167</v>
      </c>
      <c r="I2690" s="9" t="s">
        <v>684</v>
      </c>
      <c r="J2690" s="9" t="s">
        <v>5449</v>
      </c>
      <c r="K2690" s="9" t="s">
        <v>215</v>
      </c>
      <c r="L2690" s="9" t="s">
        <v>216</v>
      </c>
      <c r="M2690" s="9" t="s">
        <v>580</v>
      </c>
      <c r="N2690" s="9" t="s">
        <v>196</v>
      </c>
      <c r="O2690" s="9" t="s">
        <v>176</v>
      </c>
      <c r="P2690" s="9" t="s">
        <v>330</v>
      </c>
      <c r="Q2690" s="9" t="s">
        <v>219</v>
      </c>
      <c r="R2690" s="9">
        <v>2</v>
      </c>
      <c r="S2690" s="9">
        <v>26</v>
      </c>
      <c r="U2690" s="9" t="s">
        <v>140</v>
      </c>
      <c r="V2690" s="9" t="s">
        <v>5422</v>
      </c>
      <c r="X2690" s="9">
        <f>INDEX(SLA_Policy!$D$2:$D$5,MATCH(F2690,SLA_Policy!$A$2:$A$5,0))</f>
        <v>72</v>
      </c>
      <c r="Y2690" s="9" t="str">
        <f>IF(E2690="Cancelled","Excluded",IF(D2690="",IF((SLA_Policy!$B$8-B2690)*24&gt;X2690,"Open - Breached","Open - On Track"),IF((D2690-B2690)*24&lt;=X2690,"Met","Breached")))</f>
        <v>Met</v>
      </c>
    </row>
    <row r="2691" spans="1:25" x14ac:dyDescent="0.25">
      <c r="A2691" s="9" t="s">
        <v>5450</v>
      </c>
      <c r="B2691" s="23">
        <v>46007.425694444399</v>
      </c>
      <c r="C2691" s="23">
        <v>46007.429166666698</v>
      </c>
      <c r="D2691" s="23">
        <v>46007.472222222197</v>
      </c>
      <c r="E2691" s="9" t="s">
        <v>212</v>
      </c>
      <c r="F2691" s="9" t="s">
        <v>186</v>
      </c>
      <c r="G2691" s="9" t="s">
        <v>213</v>
      </c>
      <c r="H2691" s="9" t="s">
        <v>162</v>
      </c>
      <c r="I2691" s="9" t="s">
        <v>244</v>
      </c>
      <c r="J2691" s="9" t="s">
        <v>561</v>
      </c>
      <c r="K2691" s="9" t="s">
        <v>246</v>
      </c>
      <c r="L2691" s="9" t="s">
        <v>270</v>
      </c>
      <c r="M2691" s="9" t="s">
        <v>2046</v>
      </c>
      <c r="N2691" s="9" t="s">
        <v>196</v>
      </c>
      <c r="O2691" s="9" t="s">
        <v>179</v>
      </c>
      <c r="P2691" s="9" t="s">
        <v>337</v>
      </c>
      <c r="Q2691" s="9" t="s">
        <v>273</v>
      </c>
      <c r="R2691" s="9">
        <v>0</v>
      </c>
      <c r="S2691" s="9">
        <v>27</v>
      </c>
      <c r="U2691" s="9" t="s">
        <v>290</v>
      </c>
      <c r="W2691" s="9">
        <v>3</v>
      </c>
      <c r="X2691" s="9">
        <f>INDEX(SLA_Policy!$D$2:$D$5,MATCH(F2691,SLA_Policy!$A$2:$A$5,0))</f>
        <v>4</v>
      </c>
      <c r="Y2691" s="9" t="str">
        <f>IF(E2691="Cancelled","Excluded",IF(D2691="",IF((SLA_Policy!$B$8-B2691)*24&gt;X2691,"Open - Breached","Open - On Track"),IF((D2691-B2691)*24&lt;=X2691,"Met","Breached")))</f>
        <v>Met</v>
      </c>
    </row>
    <row r="2692" spans="1:25" x14ac:dyDescent="0.25">
      <c r="A2692" s="9" t="s">
        <v>5451</v>
      </c>
      <c r="B2692" s="23">
        <v>46007.429861111101</v>
      </c>
      <c r="C2692" s="23">
        <v>46007.45</v>
      </c>
      <c r="D2692" s="23">
        <v>46007.497916666704</v>
      </c>
      <c r="E2692" s="9" t="s">
        <v>212</v>
      </c>
      <c r="F2692" s="9" t="s">
        <v>187</v>
      </c>
      <c r="G2692" s="9" t="s">
        <v>213</v>
      </c>
      <c r="H2692" s="9" t="s">
        <v>162</v>
      </c>
      <c r="I2692" s="9" t="s">
        <v>244</v>
      </c>
      <c r="J2692" s="9" t="s">
        <v>518</v>
      </c>
      <c r="K2692" s="9" t="s">
        <v>246</v>
      </c>
      <c r="L2692" s="9" t="s">
        <v>307</v>
      </c>
      <c r="M2692" s="9" t="s">
        <v>2969</v>
      </c>
      <c r="N2692" s="9" t="s">
        <v>197</v>
      </c>
      <c r="O2692" s="9" t="s">
        <v>179</v>
      </c>
      <c r="P2692" s="9" t="s">
        <v>264</v>
      </c>
      <c r="Q2692" s="9" t="s">
        <v>273</v>
      </c>
      <c r="R2692" s="9">
        <v>0</v>
      </c>
      <c r="S2692" s="9">
        <v>65</v>
      </c>
      <c r="U2692" s="9" t="s">
        <v>266</v>
      </c>
      <c r="X2692" s="9">
        <f>INDEX(SLA_Policy!$D$2:$D$5,MATCH(F2692,SLA_Policy!$A$2:$A$5,0))</f>
        <v>8</v>
      </c>
      <c r="Y2692" s="9" t="str">
        <f>IF(E2692="Cancelled","Excluded",IF(D2692="",IF((SLA_Policy!$B$8-B2692)*24&gt;X2692,"Open - Breached","Open - On Track"),IF((D2692-B2692)*24&lt;=X2692,"Met","Breached")))</f>
        <v>Met</v>
      </c>
    </row>
    <row r="2693" spans="1:25" x14ac:dyDescent="0.25">
      <c r="A2693" s="9" t="s">
        <v>5452</v>
      </c>
      <c r="B2693" s="23">
        <v>46007.434722222199</v>
      </c>
      <c r="C2693" s="23">
        <v>46007.498611111099</v>
      </c>
      <c r="D2693" s="23">
        <v>46008.3659722222</v>
      </c>
      <c r="E2693" s="9" t="s">
        <v>212</v>
      </c>
      <c r="F2693" s="9" t="s">
        <v>188</v>
      </c>
      <c r="G2693" s="9" t="s">
        <v>213</v>
      </c>
      <c r="H2693" s="9" t="s">
        <v>165</v>
      </c>
      <c r="I2693" s="9" t="s">
        <v>469</v>
      </c>
      <c r="J2693" s="9" t="s">
        <v>5453</v>
      </c>
      <c r="K2693" s="9" t="s">
        <v>225</v>
      </c>
      <c r="L2693" s="9" t="s">
        <v>311</v>
      </c>
      <c r="M2693" s="9" t="s">
        <v>1117</v>
      </c>
      <c r="N2693" s="9" t="s">
        <v>196</v>
      </c>
      <c r="O2693" s="9" t="s">
        <v>176</v>
      </c>
      <c r="P2693" s="9" t="s">
        <v>503</v>
      </c>
      <c r="Q2693" s="9" t="s">
        <v>219</v>
      </c>
      <c r="R2693" s="9">
        <v>1</v>
      </c>
      <c r="S2693" s="9">
        <v>27</v>
      </c>
      <c r="U2693" s="9" t="s">
        <v>266</v>
      </c>
      <c r="W2693" s="9">
        <v>3</v>
      </c>
      <c r="X2693" s="9">
        <f>INDEX(SLA_Policy!$D$2:$D$5,MATCH(F2693,SLA_Policy!$A$2:$A$5,0))</f>
        <v>72</v>
      </c>
      <c r="Y2693" s="9" t="str">
        <f>IF(E2693="Cancelled","Excluded",IF(D2693="",IF((SLA_Policy!$B$8-B2693)*24&gt;X2693,"Open - Breached","Open - On Track"),IF((D2693-B2693)*24&lt;=X2693,"Met","Breached")))</f>
        <v>Met</v>
      </c>
    </row>
    <row r="2694" spans="1:25" x14ac:dyDescent="0.25">
      <c r="A2694" s="9" t="s">
        <v>5454</v>
      </c>
      <c r="B2694" s="23">
        <v>46007.447916666701</v>
      </c>
      <c r="C2694" s="23">
        <v>46007.454166666699</v>
      </c>
      <c r="D2694" s="23">
        <v>46007.491666666698</v>
      </c>
      <c r="E2694" s="9" t="s">
        <v>212</v>
      </c>
      <c r="F2694" s="9" t="s">
        <v>188</v>
      </c>
      <c r="G2694" s="9" t="s">
        <v>236</v>
      </c>
      <c r="H2694" s="9" t="s">
        <v>167</v>
      </c>
      <c r="I2694" s="9" t="s">
        <v>255</v>
      </c>
      <c r="J2694" s="9" t="s">
        <v>5455</v>
      </c>
      <c r="K2694" s="9" t="s">
        <v>225</v>
      </c>
      <c r="L2694" s="9" t="s">
        <v>216</v>
      </c>
      <c r="M2694" s="9" t="s">
        <v>1559</v>
      </c>
      <c r="N2694" s="9" t="s">
        <v>198</v>
      </c>
      <c r="O2694" s="9" t="s">
        <v>116</v>
      </c>
      <c r="P2694" s="9" t="s">
        <v>295</v>
      </c>
      <c r="Q2694" s="9" t="s">
        <v>219</v>
      </c>
      <c r="R2694" s="9">
        <v>0</v>
      </c>
      <c r="S2694" s="9">
        <v>31</v>
      </c>
      <c r="U2694" s="9" t="s">
        <v>242</v>
      </c>
      <c r="X2694" s="9">
        <f>INDEX(SLA_Policy!$D$2:$D$5,MATCH(F2694,SLA_Policy!$A$2:$A$5,0))</f>
        <v>72</v>
      </c>
      <c r="Y2694" s="9" t="str">
        <f>IF(E2694="Cancelled","Excluded",IF(D2694="",IF((SLA_Policy!$B$8-B2694)*24&gt;X2694,"Open - Breached","Open - On Track"),IF((D2694-B2694)*24&lt;=X2694,"Met","Breached")))</f>
        <v>Met</v>
      </c>
    </row>
    <row r="2695" spans="1:25" x14ac:dyDescent="0.25">
      <c r="A2695" s="9" t="s">
        <v>5456</v>
      </c>
      <c r="B2695" s="23">
        <v>46007.45</v>
      </c>
      <c r="C2695" s="23">
        <v>46007.5</v>
      </c>
      <c r="D2695" s="23">
        <v>46008.525000000001</v>
      </c>
      <c r="E2695" s="9" t="s">
        <v>212</v>
      </c>
      <c r="F2695" s="9" t="s">
        <v>189</v>
      </c>
      <c r="G2695" s="9" t="s">
        <v>213</v>
      </c>
      <c r="H2695" s="9" t="s">
        <v>167</v>
      </c>
      <c r="I2695" s="9" t="s">
        <v>684</v>
      </c>
      <c r="J2695" s="9" t="s">
        <v>5457</v>
      </c>
      <c r="K2695" s="9" t="s">
        <v>246</v>
      </c>
      <c r="L2695" s="9" t="s">
        <v>104</v>
      </c>
      <c r="M2695" s="9" t="s">
        <v>1056</v>
      </c>
      <c r="N2695" s="9" t="s">
        <v>196</v>
      </c>
      <c r="O2695" s="9" t="s">
        <v>116</v>
      </c>
      <c r="P2695" s="9" t="s">
        <v>574</v>
      </c>
      <c r="Q2695" s="9" t="s">
        <v>219</v>
      </c>
      <c r="R2695" s="9">
        <v>0</v>
      </c>
      <c r="S2695" s="9">
        <v>17</v>
      </c>
      <c r="U2695" s="9" t="s">
        <v>140</v>
      </c>
      <c r="V2695" s="9" t="s">
        <v>5422</v>
      </c>
      <c r="X2695" s="9">
        <f>INDEX(SLA_Policy!$D$2:$D$5,MATCH(F2695,SLA_Policy!$A$2:$A$5,0))</f>
        <v>120</v>
      </c>
      <c r="Y2695" s="9" t="str">
        <f>IF(E2695="Cancelled","Excluded",IF(D2695="",IF((SLA_Policy!$B$8-B2695)*24&gt;X2695,"Open - Breached","Open - On Track"),IF((D2695-B2695)*24&lt;=X2695,"Met","Breached")))</f>
        <v>Met</v>
      </c>
    </row>
    <row r="2696" spans="1:25" x14ac:dyDescent="0.25">
      <c r="A2696" s="9" t="s">
        <v>5458</v>
      </c>
      <c r="B2696" s="23">
        <v>46007.451388888898</v>
      </c>
      <c r="C2696" s="23">
        <v>46007.4555555556</v>
      </c>
      <c r="D2696" s="23">
        <v>46007.714583333298</v>
      </c>
      <c r="E2696" s="9" t="s">
        <v>212</v>
      </c>
      <c r="F2696" s="9" t="s">
        <v>188</v>
      </c>
      <c r="G2696" s="9" t="s">
        <v>213</v>
      </c>
      <c r="H2696" s="9" t="s">
        <v>161</v>
      </c>
      <c r="I2696" s="9" t="s">
        <v>297</v>
      </c>
      <c r="J2696" s="9" t="s">
        <v>512</v>
      </c>
      <c r="K2696" s="9" t="s">
        <v>225</v>
      </c>
      <c r="L2696" s="9" t="s">
        <v>293</v>
      </c>
      <c r="M2696" s="9" t="s">
        <v>4240</v>
      </c>
      <c r="N2696" s="9" t="s">
        <v>198</v>
      </c>
      <c r="O2696" s="9" t="s">
        <v>116</v>
      </c>
      <c r="P2696" s="9" t="s">
        <v>295</v>
      </c>
      <c r="Q2696" s="9" t="s">
        <v>219</v>
      </c>
      <c r="R2696" s="9">
        <v>0</v>
      </c>
      <c r="S2696" s="9">
        <v>8</v>
      </c>
      <c r="U2696" s="9" t="s">
        <v>290</v>
      </c>
      <c r="X2696" s="9">
        <f>INDEX(SLA_Policy!$D$2:$D$5,MATCH(F2696,SLA_Policy!$A$2:$A$5,0))</f>
        <v>72</v>
      </c>
      <c r="Y2696" s="9" t="str">
        <f>IF(E2696="Cancelled","Excluded",IF(D2696="",IF((SLA_Policy!$B$8-B2696)*24&gt;X2696,"Open - Breached","Open - On Track"),IF((D2696-B2696)*24&lt;=X2696,"Met","Breached")))</f>
        <v>Met</v>
      </c>
    </row>
    <row r="2697" spans="1:25" x14ac:dyDescent="0.25">
      <c r="A2697" s="9" t="s">
        <v>5459</v>
      </c>
      <c r="B2697" s="23">
        <v>46007.459027777797</v>
      </c>
      <c r="C2697" s="23">
        <v>46007.461111111101</v>
      </c>
      <c r="D2697" s="23">
        <v>46008.366666666698</v>
      </c>
      <c r="E2697" s="9" t="s">
        <v>212</v>
      </c>
      <c r="F2697" s="9" t="s">
        <v>189</v>
      </c>
      <c r="G2697" s="9" t="s">
        <v>213</v>
      </c>
      <c r="H2697" s="9" t="s">
        <v>88</v>
      </c>
      <c r="I2697" s="9" t="s">
        <v>92</v>
      </c>
      <c r="J2697" s="9" t="s">
        <v>96</v>
      </c>
      <c r="K2697" s="9" t="s">
        <v>246</v>
      </c>
      <c r="L2697" s="9" t="s">
        <v>104</v>
      </c>
      <c r="M2697" s="9" t="s">
        <v>1449</v>
      </c>
      <c r="N2697" s="9" t="s">
        <v>198</v>
      </c>
      <c r="O2697" s="9" t="s">
        <v>178</v>
      </c>
      <c r="P2697" s="9" t="s">
        <v>360</v>
      </c>
      <c r="Q2697" s="9" t="s">
        <v>219</v>
      </c>
      <c r="R2697" s="9">
        <v>0</v>
      </c>
      <c r="S2697" s="9">
        <v>21</v>
      </c>
      <c r="T2697" s="9" t="s">
        <v>136</v>
      </c>
      <c r="U2697" s="9" t="s">
        <v>266</v>
      </c>
      <c r="W2697" s="9">
        <v>3</v>
      </c>
      <c r="X2697" s="9">
        <f>INDEX(SLA_Policy!$D$2:$D$5,MATCH(F2697,SLA_Policy!$A$2:$A$5,0))</f>
        <v>120</v>
      </c>
      <c r="Y2697" s="9" t="str">
        <f>IF(E2697="Cancelled","Excluded",IF(D2697="",IF((SLA_Policy!$B$8-B2697)*24&gt;X2697,"Open - Breached","Open - On Track"),IF((D2697-B2697)*24&lt;=X2697,"Met","Breached")))</f>
        <v>Met</v>
      </c>
    </row>
    <row r="2698" spans="1:25" x14ac:dyDescent="0.25">
      <c r="A2698" s="9" t="s">
        <v>5460</v>
      </c>
      <c r="B2698" s="23">
        <v>46007.4597222222</v>
      </c>
      <c r="C2698" s="23">
        <v>46007.465277777803</v>
      </c>
      <c r="D2698" s="23">
        <v>46007.738194444399</v>
      </c>
      <c r="E2698" s="9" t="s">
        <v>212</v>
      </c>
      <c r="F2698" s="9" t="s">
        <v>189</v>
      </c>
      <c r="G2698" s="9" t="s">
        <v>213</v>
      </c>
      <c r="H2698" s="9" t="s">
        <v>166</v>
      </c>
      <c r="I2698" s="9" t="s">
        <v>286</v>
      </c>
      <c r="J2698" s="9" t="s">
        <v>691</v>
      </c>
      <c r="K2698" s="9" t="s">
        <v>246</v>
      </c>
      <c r="L2698" s="9" t="s">
        <v>216</v>
      </c>
      <c r="M2698" s="9" t="s">
        <v>4946</v>
      </c>
      <c r="N2698" s="9" t="s">
        <v>199</v>
      </c>
      <c r="O2698" s="9" t="s">
        <v>181</v>
      </c>
      <c r="P2698" s="9" t="s">
        <v>445</v>
      </c>
      <c r="Q2698" s="9" t="s">
        <v>219</v>
      </c>
      <c r="R2698" s="9">
        <v>0</v>
      </c>
      <c r="S2698" s="9">
        <v>3</v>
      </c>
      <c r="U2698" s="9" t="s">
        <v>376</v>
      </c>
      <c r="X2698" s="9">
        <f>INDEX(SLA_Policy!$D$2:$D$5,MATCH(F2698,SLA_Policy!$A$2:$A$5,0))</f>
        <v>120</v>
      </c>
      <c r="Y2698" s="9" t="str">
        <f>IF(E2698="Cancelled","Excluded",IF(D2698="",IF((SLA_Policy!$B$8-B2698)*24&gt;X2698,"Open - Breached","Open - On Track"),IF((D2698-B2698)*24&lt;=X2698,"Met","Breached")))</f>
        <v>Met</v>
      </c>
    </row>
    <row r="2699" spans="1:25" x14ac:dyDescent="0.25">
      <c r="A2699" s="9" t="s">
        <v>5461</v>
      </c>
      <c r="B2699" s="23">
        <v>46007.476388888899</v>
      </c>
      <c r="C2699" s="23">
        <v>46007.543055555601</v>
      </c>
      <c r="D2699" s="23">
        <v>46010.335416666698</v>
      </c>
      <c r="E2699" s="9" t="s">
        <v>212</v>
      </c>
      <c r="F2699" s="9" t="s">
        <v>189</v>
      </c>
      <c r="G2699" s="9" t="s">
        <v>236</v>
      </c>
      <c r="H2699" s="9" t="s">
        <v>161</v>
      </c>
      <c r="I2699" s="9" t="s">
        <v>505</v>
      </c>
      <c r="J2699" s="9" t="s">
        <v>506</v>
      </c>
      <c r="K2699" s="9" t="s">
        <v>225</v>
      </c>
      <c r="L2699" s="9" t="s">
        <v>311</v>
      </c>
      <c r="M2699" s="9" t="s">
        <v>2885</v>
      </c>
      <c r="N2699" s="9" t="s">
        <v>196</v>
      </c>
      <c r="O2699" s="9" t="s">
        <v>177</v>
      </c>
      <c r="P2699" s="9" t="s">
        <v>241</v>
      </c>
      <c r="Q2699" s="9" t="s">
        <v>219</v>
      </c>
      <c r="R2699" s="9">
        <v>0</v>
      </c>
      <c r="S2699" s="9">
        <v>29</v>
      </c>
      <c r="U2699" s="9" t="s">
        <v>242</v>
      </c>
      <c r="W2699" s="9">
        <v>4</v>
      </c>
      <c r="X2699" s="9">
        <f>INDEX(SLA_Policy!$D$2:$D$5,MATCH(F2699,SLA_Policy!$A$2:$A$5,0))</f>
        <v>120</v>
      </c>
      <c r="Y2699" s="9" t="str">
        <f>IF(E2699="Cancelled","Excluded",IF(D2699="",IF((SLA_Policy!$B$8-B2699)*24&gt;X2699,"Open - Breached","Open - On Track"),IF((D2699-B2699)*24&lt;=X2699,"Met","Breached")))</f>
        <v>Met</v>
      </c>
    </row>
    <row r="2700" spans="1:25" x14ac:dyDescent="0.25">
      <c r="A2700" s="9" t="s">
        <v>5462</v>
      </c>
      <c r="B2700" s="23">
        <v>46007.478472222203</v>
      </c>
      <c r="C2700" s="23">
        <v>46007.489583333299</v>
      </c>
      <c r="D2700" s="23">
        <v>46008.311805555597</v>
      </c>
      <c r="E2700" s="9" t="s">
        <v>212</v>
      </c>
      <c r="F2700" s="9" t="s">
        <v>188</v>
      </c>
      <c r="G2700" s="9" t="s">
        <v>236</v>
      </c>
      <c r="H2700" s="9" t="s">
        <v>161</v>
      </c>
      <c r="I2700" s="9" t="s">
        <v>237</v>
      </c>
      <c r="J2700" s="9" t="s">
        <v>5463</v>
      </c>
      <c r="K2700" s="9" t="s">
        <v>246</v>
      </c>
      <c r="L2700" s="9" t="s">
        <v>226</v>
      </c>
      <c r="M2700" s="9" t="s">
        <v>615</v>
      </c>
      <c r="N2700" s="9" t="s">
        <v>198</v>
      </c>
      <c r="O2700" s="9" t="s">
        <v>177</v>
      </c>
      <c r="P2700" s="9" t="s">
        <v>300</v>
      </c>
      <c r="Q2700" s="9" t="s">
        <v>219</v>
      </c>
      <c r="R2700" s="9">
        <v>0</v>
      </c>
      <c r="S2700" s="9">
        <v>28</v>
      </c>
      <c r="U2700" s="9" t="s">
        <v>242</v>
      </c>
      <c r="W2700" s="9">
        <v>5</v>
      </c>
      <c r="X2700" s="9">
        <f>INDEX(SLA_Policy!$D$2:$D$5,MATCH(F2700,SLA_Policy!$A$2:$A$5,0))</f>
        <v>72</v>
      </c>
      <c r="Y2700" s="9" t="str">
        <f>IF(E2700="Cancelled","Excluded",IF(D2700="",IF((SLA_Policy!$B$8-B2700)*24&gt;X2700,"Open - Breached","Open - On Track"),IF((D2700-B2700)*24&lt;=X2700,"Met","Breached")))</f>
        <v>Met</v>
      </c>
    </row>
    <row r="2701" spans="1:25" x14ac:dyDescent="0.25">
      <c r="A2701" s="9" t="s">
        <v>5464</v>
      </c>
      <c r="B2701" s="23">
        <v>46007.4868055556</v>
      </c>
      <c r="C2701" s="23">
        <v>46007.554861111101</v>
      </c>
      <c r="D2701" s="23">
        <v>46008.40625</v>
      </c>
      <c r="E2701" s="9" t="s">
        <v>212</v>
      </c>
      <c r="F2701" s="9" t="s">
        <v>188</v>
      </c>
      <c r="G2701" s="9" t="s">
        <v>213</v>
      </c>
      <c r="H2701" s="9" t="s">
        <v>162</v>
      </c>
      <c r="I2701" s="9" t="s">
        <v>244</v>
      </c>
      <c r="J2701" s="9" t="s">
        <v>3212</v>
      </c>
      <c r="K2701" s="9" t="s">
        <v>246</v>
      </c>
      <c r="L2701" s="9" t="s">
        <v>311</v>
      </c>
      <c r="M2701" s="9" t="s">
        <v>2613</v>
      </c>
      <c r="N2701" s="9" t="s">
        <v>197</v>
      </c>
      <c r="O2701" s="9" t="s">
        <v>116</v>
      </c>
      <c r="P2701" s="9" t="s">
        <v>295</v>
      </c>
      <c r="Q2701" s="9" t="s">
        <v>219</v>
      </c>
      <c r="R2701" s="9">
        <v>0</v>
      </c>
      <c r="S2701" s="9">
        <v>23</v>
      </c>
      <c r="U2701" s="9" t="s">
        <v>266</v>
      </c>
      <c r="W2701" s="9">
        <v>5</v>
      </c>
      <c r="X2701" s="9">
        <f>INDEX(SLA_Policy!$D$2:$D$5,MATCH(F2701,SLA_Policy!$A$2:$A$5,0))</f>
        <v>72</v>
      </c>
      <c r="Y2701" s="9" t="str">
        <f>IF(E2701="Cancelled","Excluded",IF(D2701="",IF((SLA_Policy!$B$8-B2701)*24&gt;X2701,"Open - Breached","Open - On Track"),IF((D2701-B2701)*24&lt;=X2701,"Met","Breached")))</f>
        <v>Met</v>
      </c>
    </row>
    <row r="2702" spans="1:25" x14ac:dyDescent="0.25">
      <c r="A2702" s="9" t="s">
        <v>5465</v>
      </c>
      <c r="B2702" s="23">
        <v>46007.488194444399</v>
      </c>
      <c r="C2702" s="23">
        <v>46007.489583333299</v>
      </c>
      <c r="D2702" s="23">
        <v>46008.395138888904</v>
      </c>
      <c r="E2702" s="9" t="s">
        <v>212</v>
      </c>
      <c r="F2702" s="9" t="s">
        <v>187</v>
      </c>
      <c r="G2702" s="9" t="s">
        <v>213</v>
      </c>
      <c r="H2702" s="9" t="s">
        <v>167</v>
      </c>
      <c r="I2702" s="9" t="s">
        <v>536</v>
      </c>
      <c r="J2702" s="9" t="s">
        <v>558</v>
      </c>
      <c r="K2702" s="9" t="s">
        <v>215</v>
      </c>
      <c r="L2702" s="9" t="s">
        <v>311</v>
      </c>
      <c r="M2702" s="9" t="s">
        <v>2882</v>
      </c>
      <c r="N2702" s="9" t="s">
        <v>199</v>
      </c>
      <c r="O2702" s="9" t="s">
        <v>180</v>
      </c>
      <c r="P2702" s="9" t="s">
        <v>278</v>
      </c>
      <c r="Q2702" s="9" t="s">
        <v>273</v>
      </c>
      <c r="R2702" s="9">
        <v>0</v>
      </c>
      <c r="S2702" s="9">
        <v>52</v>
      </c>
      <c r="T2702" s="9" t="s">
        <v>220</v>
      </c>
      <c r="U2702" s="9" t="s">
        <v>248</v>
      </c>
      <c r="W2702" s="9">
        <v>2</v>
      </c>
      <c r="X2702" s="9">
        <f>INDEX(SLA_Policy!$D$2:$D$5,MATCH(F2702,SLA_Policy!$A$2:$A$5,0))</f>
        <v>8</v>
      </c>
      <c r="Y2702" s="9" t="str">
        <f>IF(E2702="Cancelled","Excluded",IF(D2702="",IF((SLA_Policy!$B$8-B2702)*24&gt;X2702,"Open - Breached","Open - On Track"),IF((D2702-B2702)*24&lt;=X2702,"Met","Breached")))</f>
        <v>Breached</v>
      </c>
    </row>
    <row r="2703" spans="1:25" x14ac:dyDescent="0.25">
      <c r="A2703" s="9" t="s">
        <v>5466</v>
      </c>
      <c r="B2703" s="23">
        <v>46007.495833333298</v>
      </c>
      <c r="C2703" s="23">
        <v>46007.522916666698</v>
      </c>
      <c r="D2703" s="23">
        <v>46008.409722222197</v>
      </c>
      <c r="E2703" s="9" t="s">
        <v>212</v>
      </c>
      <c r="F2703" s="9" t="s">
        <v>189</v>
      </c>
      <c r="G2703" s="9" t="s">
        <v>213</v>
      </c>
      <c r="H2703" s="9" t="s">
        <v>167</v>
      </c>
      <c r="I2703" s="9" t="s">
        <v>684</v>
      </c>
      <c r="J2703" s="9" t="s">
        <v>5467</v>
      </c>
      <c r="K2703" s="9" t="s">
        <v>215</v>
      </c>
      <c r="L2703" s="9" t="s">
        <v>104</v>
      </c>
      <c r="M2703" s="9" t="s">
        <v>3577</v>
      </c>
      <c r="N2703" s="9" t="s">
        <v>197</v>
      </c>
      <c r="O2703" s="9" t="s">
        <v>116</v>
      </c>
      <c r="P2703" s="9" t="s">
        <v>295</v>
      </c>
      <c r="Q2703" s="9" t="s">
        <v>219</v>
      </c>
      <c r="R2703" s="9">
        <v>0</v>
      </c>
      <c r="S2703" s="9">
        <v>10</v>
      </c>
      <c r="U2703" s="9" t="s">
        <v>140</v>
      </c>
      <c r="V2703" s="9" t="s">
        <v>5422</v>
      </c>
      <c r="W2703" s="9">
        <v>4</v>
      </c>
      <c r="X2703" s="9">
        <f>INDEX(SLA_Policy!$D$2:$D$5,MATCH(F2703,SLA_Policy!$A$2:$A$5,0))</f>
        <v>120</v>
      </c>
      <c r="Y2703" s="9" t="str">
        <f>IF(E2703="Cancelled","Excluded",IF(D2703="",IF((SLA_Policy!$B$8-B2703)*24&gt;X2703,"Open - Breached","Open - On Track"),IF((D2703-B2703)*24&lt;=X2703,"Met","Breached")))</f>
        <v>Met</v>
      </c>
    </row>
    <row r="2704" spans="1:25" x14ac:dyDescent="0.25">
      <c r="A2704" s="9" t="s">
        <v>5468</v>
      </c>
      <c r="B2704" s="23">
        <v>46007.496527777803</v>
      </c>
      <c r="C2704" s="23">
        <v>46007.504861111098</v>
      </c>
      <c r="D2704" s="23">
        <v>46007.508333333302</v>
      </c>
      <c r="E2704" s="9" t="s">
        <v>212</v>
      </c>
      <c r="F2704" s="9" t="s">
        <v>188</v>
      </c>
      <c r="G2704" s="9" t="s">
        <v>213</v>
      </c>
      <c r="H2704" s="9" t="s">
        <v>161</v>
      </c>
      <c r="I2704" s="9" t="s">
        <v>454</v>
      </c>
      <c r="J2704" s="9" t="s">
        <v>5469</v>
      </c>
      <c r="K2704" s="9" t="s">
        <v>239</v>
      </c>
      <c r="L2704" s="9" t="s">
        <v>216</v>
      </c>
      <c r="M2704" s="9" t="s">
        <v>733</v>
      </c>
      <c r="N2704" s="9" t="s">
        <v>198</v>
      </c>
      <c r="O2704" s="9" t="s">
        <v>116</v>
      </c>
      <c r="P2704" s="9" t="s">
        <v>234</v>
      </c>
      <c r="Q2704" s="9" t="s">
        <v>219</v>
      </c>
      <c r="R2704" s="9">
        <v>0</v>
      </c>
      <c r="S2704" s="9">
        <v>3</v>
      </c>
      <c r="U2704" s="9" t="s">
        <v>221</v>
      </c>
      <c r="X2704" s="9">
        <f>INDEX(SLA_Policy!$D$2:$D$5,MATCH(F2704,SLA_Policy!$A$2:$A$5,0))</f>
        <v>72</v>
      </c>
      <c r="Y2704" s="9" t="str">
        <f>IF(E2704="Cancelled","Excluded",IF(D2704="",IF((SLA_Policy!$B$8-B2704)*24&gt;X2704,"Open - Breached","Open - On Track"),IF((D2704-B2704)*24&lt;=X2704,"Met","Breached")))</f>
        <v>Met</v>
      </c>
    </row>
    <row r="2705" spans="1:25" x14ac:dyDescent="0.25">
      <c r="A2705" s="9" t="s">
        <v>5470</v>
      </c>
      <c r="B2705" s="23">
        <v>46007.501388888901</v>
      </c>
      <c r="C2705" s="23">
        <v>46007.657638888901</v>
      </c>
      <c r="D2705" s="23">
        <v>46009.297916666699</v>
      </c>
      <c r="E2705" s="9" t="s">
        <v>212</v>
      </c>
      <c r="F2705" s="9" t="s">
        <v>188</v>
      </c>
      <c r="G2705" s="9" t="s">
        <v>213</v>
      </c>
      <c r="H2705" s="9" t="s">
        <v>88</v>
      </c>
      <c r="I2705" s="9" t="s">
        <v>92</v>
      </c>
      <c r="J2705" s="9" t="s">
        <v>3274</v>
      </c>
      <c r="K2705" s="9" t="s">
        <v>215</v>
      </c>
      <c r="L2705" s="9" t="s">
        <v>104</v>
      </c>
      <c r="M2705" s="9" t="s">
        <v>3406</v>
      </c>
      <c r="N2705" s="9" t="s">
        <v>197</v>
      </c>
      <c r="O2705" s="9" t="s">
        <v>178</v>
      </c>
      <c r="P2705" s="9" t="s">
        <v>414</v>
      </c>
      <c r="Q2705" s="9" t="s">
        <v>219</v>
      </c>
      <c r="R2705" s="9">
        <v>0</v>
      </c>
      <c r="S2705" s="9">
        <v>43</v>
      </c>
      <c r="T2705" s="9" t="s">
        <v>220</v>
      </c>
      <c r="U2705" s="9" t="s">
        <v>290</v>
      </c>
      <c r="X2705" s="9">
        <f>INDEX(SLA_Policy!$D$2:$D$5,MATCH(F2705,SLA_Policy!$A$2:$A$5,0))</f>
        <v>72</v>
      </c>
      <c r="Y2705" s="9" t="str">
        <f>IF(E2705="Cancelled","Excluded",IF(D2705="",IF((SLA_Policy!$B$8-B2705)*24&gt;X2705,"Open - Breached","Open - On Track"),IF((D2705-B2705)*24&lt;=X2705,"Met","Breached")))</f>
        <v>Met</v>
      </c>
    </row>
    <row r="2706" spans="1:25" x14ac:dyDescent="0.25">
      <c r="A2706" s="9" t="s">
        <v>5471</v>
      </c>
      <c r="B2706" s="23">
        <v>46007.504861111098</v>
      </c>
      <c r="C2706" s="23">
        <v>46007.586111111101</v>
      </c>
      <c r="D2706" s="23">
        <v>46007.588888888902</v>
      </c>
      <c r="E2706" s="9" t="s">
        <v>212</v>
      </c>
      <c r="F2706" s="9" t="s">
        <v>189</v>
      </c>
      <c r="G2706" s="9" t="s">
        <v>213</v>
      </c>
      <c r="H2706" s="9" t="s">
        <v>167</v>
      </c>
      <c r="I2706" s="9" t="s">
        <v>684</v>
      </c>
      <c r="J2706" s="9" t="s">
        <v>5472</v>
      </c>
      <c r="K2706" s="9" t="s">
        <v>246</v>
      </c>
      <c r="L2706" s="9" t="s">
        <v>293</v>
      </c>
      <c r="M2706" s="9" t="s">
        <v>1930</v>
      </c>
      <c r="N2706" s="9" t="s">
        <v>196</v>
      </c>
      <c r="O2706" s="9" t="s">
        <v>116</v>
      </c>
      <c r="P2706" s="9" t="s">
        <v>218</v>
      </c>
      <c r="Q2706" s="9" t="s">
        <v>219</v>
      </c>
      <c r="R2706" s="9">
        <v>0</v>
      </c>
      <c r="S2706" s="9">
        <v>23</v>
      </c>
      <c r="U2706" s="9" t="s">
        <v>140</v>
      </c>
      <c r="V2706" s="9" t="s">
        <v>5422</v>
      </c>
      <c r="X2706" s="9">
        <f>INDEX(SLA_Policy!$D$2:$D$5,MATCH(F2706,SLA_Policy!$A$2:$A$5,0))</f>
        <v>120</v>
      </c>
      <c r="Y2706" s="9" t="str">
        <f>IF(E2706="Cancelled","Excluded",IF(D2706="",IF((SLA_Policy!$B$8-B2706)*24&gt;X2706,"Open - Breached","Open - On Track"),IF((D2706-B2706)*24&lt;=X2706,"Met","Breached")))</f>
        <v>Met</v>
      </c>
    </row>
    <row r="2707" spans="1:25" x14ac:dyDescent="0.25">
      <c r="A2707" s="9" t="s">
        <v>5473</v>
      </c>
      <c r="B2707" s="23">
        <v>46007.517361111102</v>
      </c>
      <c r="C2707" s="23">
        <v>46007.559722222199</v>
      </c>
      <c r="D2707" s="23">
        <v>46009.320138888899</v>
      </c>
      <c r="E2707" s="9" t="s">
        <v>212</v>
      </c>
      <c r="F2707" s="9" t="s">
        <v>188</v>
      </c>
      <c r="G2707" s="9" t="s">
        <v>236</v>
      </c>
      <c r="H2707" s="9" t="s">
        <v>161</v>
      </c>
      <c r="I2707" s="9" t="s">
        <v>505</v>
      </c>
      <c r="J2707" s="9" t="s">
        <v>2460</v>
      </c>
      <c r="K2707" s="9" t="s">
        <v>303</v>
      </c>
      <c r="L2707" s="9" t="s">
        <v>293</v>
      </c>
      <c r="M2707" s="9" t="s">
        <v>3379</v>
      </c>
      <c r="N2707" s="9" t="s">
        <v>196</v>
      </c>
      <c r="O2707" s="9" t="s">
        <v>177</v>
      </c>
      <c r="P2707" s="9" t="s">
        <v>300</v>
      </c>
      <c r="Q2707" s="9" t="s">
        <v>273</v>
      </c>
      <c r="R2707" s="9">
        <v>0</v>
      </c>
      <c r="S2707" s="9">
        <v>39</v>
      </c>
      <c r="U2707" s="9" t="s">
        <v>242</v>
      </c>
      <c r="X2707" s="9">
        <f>INDEX(SLA_Policy!$D$2:$D$5,MATCH(F2707,SLA_Policy!$A$2:$A$5,0))</f>
        <v>72</v>
      </c>
      <c r="Y2707" s="9" t="str">
        <f>IF(E2707="Cancelled","Excluded",IF(D2707="",IF((SLA_Policy!$B$8-B2707)*24&gt;X2707,"Open - Breached","Open - On Track"),IF((D2707-B2707)*24&lt;=X2707,"Met","Breached")))</f>
        <v>Met</v>
      </c>
    </row>
    <row r="2708" spans="1:25" x14ac:dyDescent="0.25">
      <c r="A2708" s="9" t="s">
        <v>5474</v>
      </c>
      <c r="B2708" s="23">
        <v>46007.5180555556</v>
      </c>
      <c r="C2708" s="23">
        <v>46007.593055555597</v>
      </c>
      <c r="D2708" s="23">
        <v>46008.3972222222</v>
      </c>
      <c r="E2708" s="9" t="s">
        <v>212</v>
      </c>
      <c r="F2708" s="9" t="s">
        <v>188</v>
      </c>
      <c r="G2708" s="9" t="s">
        <v>236</v>
      </c>
      <c r="H2708" s="9" t="s">
        <v>164</v>
      </c>
      <c r="I2708" s="9" t="s">
        <v>421</v>
      </c>
      <c r="J2708" s="9" t="s">
        <v>422</v>
      </c>
      <c r="K2708" s="9" t="s">
        <v>303</v>
      </c>
      <c r="L2708" s="9" t="s">
        <v>104</v>
      </c>
      <c r="M2708" s="9" t="s">
        <v>3108</v>
      </c>
      <c r="N2708" s="9" t="s">
        <v>197</v>
      </c>
      <c r="O2708" s="9" t="s">
        <v>180</v>
      </c>
      <c r="P2708" s="9" t="s">
        <v>368</v>
      </c>
      <c r="Q2708" s="9" t="s">
        <v>273</v>
      </c>
      <c r="R2708" s="9">
        <v>0</v>
      </c>
      <c r="S2708" s="9">
        <v>18</v>
      </c>
      <c r="T2708" s="9" t="s">
        <v>343</v>
      </c>
      <c r="U2708" s="9" t="s">
        <v>242</v>
      </c>
      <c r="W2708" s="9">
        <v>5</v>
      </c>
      <c r="X2708" s="9">
        <f>INDEX(SLA_Policy!$D$2:$D$5,MATCH(F2708,SLA_Policy!$A$2:$A$5,0))</f>
        <v>72</v>
      </c>
      <c r="Y2708" s="9" t="str">
        <f>IF(E2708="Cancelled","Excluded",IF(D2708="",IF((SLA_Policy!$B$8-B2708)*24&gt;X2708,"Open - Breached","Open - On Track"),IF((D2708-B2708)*24&lt;=X2708,"Met","Breached")))</f>
        <v>Met</v>
      </c>
    </row>
    <row r="2709" spans="1:25" x14ac:dyDescent="0.25">
      <c r="A2709" s="9" t="s">
        <v>5475</v>
      </c>
      <c r="B2709" s="23">
        <v>46007.5625</v>
      </c>
      <c r="C2709" s="23">
        <v>46007.597222222197</v>
      </c>
      <c r="D2709" s="23">
        <v>46007.643750000003</v>
      </c>
      <c r="E2709" s="9" t="s">
        <v>212</v>
      </c>
      <c r="F2709" s="9" t="s">
        <v>188</v>
      </c>
      <c r="G2709" s="9" t="s">
        <v>213</v>
      </c>
      <c r="H2709" s="9" t="s">
        <v>167</v>
      </c>
      <c r="I2709" s="9" t="s">
        <v>684</v>
      </c>
      <c r="J2709" s="9" t="s">
        <v>5476</v>
      </c>
      <c r="K2709" s="9" t="s">
        <v>215</v>
      </c>
      <c r="L2709" s="9" t="s">
        <v>307</v>
      </c>
      <c r="M2709" s="9" t="s">
        <v>2439</v>
      </c>
      <c r="N2709" s="9" t="s">
        <v>196</v>
      </c>
      <c r="O2709" s="9" t="s">
        <v>116</v>
      </c>
      <c r="P2709" s="9" t="s">
        <v>590</v>
      </c>
      <c r="Q2709" s="9" t="s">
        <v>219</v>
      </c>
      <c r="R2709" s="9">
        <v>0</v>
      </c>
      <c r="S2709" s="9">
        <v>7</v>
      </c>
      <c r="U2709" s="9" t="s">
        <v>266</v>
      </c>
      <c r="X2709" s="9">
        <f>INDEX(SLA_Policy!$D$2:$D$5,MATCH(F2709,SLA_Policy!$A$2:$A$5,0))</f>
        <v>72</v>
      </c>
      <c r="Y2709" s="9" t="str">
        <f>IF(E2709="Cancelled","Excluded",IF(D2709="",IF((SLA_Policy!$B$8-B2709)*24&gt;X2709,"Open - Breached","Open - On Track"),IF((D2709-B2709)*24&lt;=X2709,"Met","Breached")))</f>
        <v>Met</v>
      </c>
    </row>
    <row r="2710" spans="1:25" x14ac:dyDescent="0.25">
      <c r="A2710" s="9" t="s">
        <v>5477</v>
      </c>
      <c r="B2710" s="23">
        <v>46007.564583333296</v>
      </c>
      <c r="C2710" s="23">
        <v>46007.711111111101</v>
      </c>
      <c r="D2710" s="23">
        <v>46009.366666666698</v>
      </c>
      <c r="E2710" s="9" t="s">
        <v>212</v>
      </c>
      <c r="F2710" s="9" t="s">
        <v>189</v>
      </c>
      <c r="G2710" s="9" t="s">
        <v>213</v>
      </c>
      <c r="H2710" s="9" t="s">
        <v>166</v>
      </c>
      <c r="I2710" s="9" t="s">
        <v>286</v>
      </c>
      <c r="J2710" s="9" t="s">
        <v>4713</v>
      </c>
      <c r="K2710" s="9" t="s">
        <v>225</v>
      </c>
      <c r="L2710" s="9" t="s">
        <v>351</v>
      </c>
      <c r="M2710" s="9" t="s">
        <v>1758</v>
      </c>
      <c r="N2710" s="9" t="s">
        <v>197</v>
      </c>
      <c r="O2710" s="9" t="s">
        <v>181</v>
      </c>
      <c r="P2710" s="9" t="s">
        <v>449</v>
      </c>
      <c r="Q2710" s="9" t="s">
        <v>219</v>
      </c>
      <c r="R2710" s="9">
        <v>0</v>
      </c>
      <c r="S2710" s="9">
        <v>26</v>
      </c>
      <c r="U2710" s="9" t="s">
        <v>290</v>
      </c>
      <c r="W2710" s="9">
        <v>5</v>
      </c>
      <c r="X2710" s="9">
        <f>INDEX(SLA_Policy!$D$2:$D$5,MATCH(F2710,SLA_Policy!$A$2:$A$5,0))</f>
        <v>120</v>
      </c>
      <c r="Y2710" s="9" t="str">
        <f>IF(E2710="Cancelled","Excluded",IF(D2710="",IF((SLA_Policy!$B$8-B2710)*24&gt;X2710,"Open - Breached","Open - On Track"),IF((D2710-B2710)*24&lt;=X2710,"Met","Breached")))</f>
        <v>Met</v>
      </c>
    </row>
    <row r="2711" spans="1:25" x14ac:dyDescent="0.25">
      <c r="A2711" s="9" t="s">
        <v>5478</v>
      </c>
      <c r="B2711" s="23">
        <v>46007.573611111096</v>
      </c>
      <c r="C2711" s="23">
        <v>46007.627083333296</v>
      </c>
      <c r="D2711" s="23">
        <v>46008.361111111102</v>
      </c>
      <c r="E2711" s="9" t="s">
        <v>212</v>
      </c>
      <c r="F2711" s="9" t="s">
        <v>188</v>
      </c>
      <c r="G2711" s="9" t="s">
        <v>213</v>
      </c>
      <c r="H2711" s="9" t="s">
        <v>162</v>
      </c>
      <c r="I2711" s="9" t="s">
        <v>345</v>
      </c>
      <c r="J2711" s="9" t="s">
        <v>429</v>
      </c>
      <c r="K2711" s="9" t="s">
        <v>215</v>
      </c>
      <c r="L2711" s="9" t="s">
        <v>293</v>
      </c>
      <c r="M2711" s="9" t="s">
        <v>5479</v>
      </c>
      <c r="N2711" s="9" t="s">
        <v>196</v>
      </c>
      <c r="O2711" s="9" t="s">
        <v>179</v>
      </c>
      <c r="P2711" s="9" t="s">
        <v>284</v>
      </c>
      <c r="Q2711" s="9" t="s">
        <v>219</v>
      </c>
      <c r="R2711" s="9">
        <v>0</v>
      </c>
      <c r="S2711" s="9">
        <v>36</v>
      </c>
      <c r="U2711" s="9" t="s">
        <v>290</v>
      </c>
      <c r="X2711" s="9">
        <f>INDEX(SLA_Policy!$D$2:$D$5,MATCH(F2711,SLA_Policy!$A$2:$A$5,0))</f>
        <v>72</v>
      </c>
      <c r="Y2711" s="9" t="str">
        <f>IF(E2711="Cancelled","Excluded",IF(D2711="",IF((SLA_Policy!$B$8-B2711)*24&gt;X2711,"Open - Breached","Open - On Track"),IF((D2711-B2711)*24&lt;=X2711,"Met","Breached")))</f>
        <v>Met</v>
      </c>
    </row>
    <row r="2712" spans="1:25" x14ac:dyDescent="0.25">
      <c r="A2712" s="9" t="s">
        <v>5480</v>
      </c>
      <c r="B2712" s="23">
        <v>46007.5805555556</v>
      </c>
      <c r="C2712" s="23">
        <v>46007.672916666699</v>
      </c>
      <c r="D2712" s="23">
        <v>46008.371527777803</v>
      </c>
      <c r="E2712" s="9" t="s">
        <v>212</v>
      </c>
      <c r="F2712" s="9" t="s">
        <v>189</v>
      </c>
      <c r="G2712" s="9" t="s">
        <v>213</v>
      </c>
      <c r="H2712" s="9" t="s">
        <v>163</v>
      </c>
      <c r="I2712" s="9" t="s">
        <v>250</v>
      </c>
      <c r="J2712" s="9" t="s">
        <v>5481</v>
      </c>
      <c r="K2712" s="9" t="s">
        <v>246</v>
      </c>
      <c r="L2712" s="9" t="s">
        <v>311</v>
      </c>
      <c r="M2712" s="9" t="s">
        <v>4993</v>
      </c>
      <c r="N2712" s="9" t="s">
        <v>196</v>
      </c>
      <c r="O2712" s="9" t="s">
        <v>176</v>
      </c>
      <c r="P2712" s="9" t="s">
        <v>330</v>
      </c>
      <c r="Q2712" s="9" t="s">
        <v>219</v>
      </c>
      <c r="R2712" s="9">
        <v>0</v>
      </c>
      <c r="S2712" s="9">
        <v>19</v>
      </c>
      <c r="T2712" s="9" t="s">
        <v>220</v>
      </c>
      <c r="U2712" s="9" t="s">
        <v>290</v>
      </c>
      <c r="X2712" s="9">
        <f>INDEX(SLA_Policy!$D$2:$D$5,MATCH(F2712,SLA_Policy!$A$2:$A$5,0))</f>
        <v>120</v>
      </c>
      <c r="Y2712" s="9" t="str">
        <f>IF(E2712="Cancelled","Excluded",IF(D2712="",IF((SLA_Policy!$B$8-B2712)*24&gt;X2712,"Open - Breached","Open - On Track"),IF((D2712-B2712)*24&lt;=X2712,"Met","Breached")))</f>
        <v>Met</v>
      </c>
    </row>
    <row r="2713" spans="1:25" x14ac:dyDescent="0.25">
      <c r="A2713" s="9" t="s">
        <v>5482</v>
      </c>
      <c r="B2713" s="23">
        <v>46007.599305555603</v>
      </c>
      <c r="C2713" s="23">
        <v>46007.646527777797</v>
      </c>
      <c r="D2713" s="23">
        <v>46009.327777777798</v>
      </c>
      <c r="E2713" s="9" t="s">
        <v>212</v>
      </c>
      <c r="F2713" s="9" t="s">
        <v>189</v>
      </c>
      <c r="G2713" s="9" t="s">
        <v>236</v>
      </c>
      <c r="H2713" s="9" t="s">
        <v>164</v>
      </c>
      <c r="I2713" s="9" t="s">
        <v>421</v>
      </c>
      <c r="J2713" s="9" t="s">
        <v>1733</v>
      </c>
      <c r="K2713" s="9" t="s">
        <v>262</v>
      </c>
      <c r="L2713" s="9" t="s">
        <v>282</v>
      </c>
      <c r="M2713" s="9" t="s">
        <v>2674</v>
      </c>
      <c r="N2713" s="9" t="s">
        <v>196</v>
      </c>
      <c r="O2713" s="9" t="s">
        <v>116</v>
      </c>
      <c r="P2713" s="9" t="s">
        <v>342</v>
      </c>
      <c r="Q2713" s="9" t="s">
        <v>219</v>
      </c>
      <c r="R2713" s="9">
        <v>0</v>
      </c>
      <c r="S2713" s="9">
        <v>23</v>
      </c>
      <c r="T2713" s="9" t="s">
        <v>343</v>
      </c>
      <c r="U2713" s="9" t="s">
        <v>242</v>
      </c>
      <c r="X2713" s="9">
        <f>INDEX(SLA_Policy!$D$2:$D$5,MATCH(F2713,SLA_Policy!$A$2:$A$5,0))</f>
        <v>120</v>
      </c>
      <c r="Y2713" s="9" t="str">
        <f>IF(E2713="Cancelled","Excluded",IF(D2713="",IF((SLA_Policy!$B$8-B2713)*24&gt;X2713,"Open - Breached","Open - On Track"),IF((D2713-B2713)*24&lt;=X2713,"Met","Breached")))</f>
        <v>Met</v>
      </c>
    </row>
    <row r="2714" spans="1:25" x14ac:dyDescent="0.25">
      <c r="A2714" s="9" t="s">
        <v>5483</v>
      </c>
      <c r="B2714" s="23">
        <v>46007.601388888899</v>
      </c>
      <c r="C2714" s="23">
        <v>46007.638888888898</v>
      </c>
      <c r="D2714" s="23">
        <v>46008.390277777798</v>
      </c>
      <c r="E2714" s="9" t="s">
        <v>212</v>
      </c>
      <c r="F2714" s="9" t="s">
        <v>188</v>
      </c>
      <c r="G2714" s="9" t="s">
        <v>213</v>
      </c>
      <c r="H2714" s="9" t="s">
        <v>163</v>
      </c>
      <c r="I2714" s="9" t="s">
        <v>405</v>
      </c>
      <c r="J2714" s="9" t="s">
        <v>884</v>
      </c>
      <c r="K2714" s="9" t="s">
        <v>246</v>
      </c>
      <c r="L2714" s="9" t="s">
        <v>293</v>
      </c>
      <c r="M2714" s="9" t="s">
        <v>3288</v>
      </c>
      <c r="N2714" s="9" t="s">
        <v>196</v>
      </c>
      <c r="O2714" s="9" t="s">
        <v>176</v>
      </c>
      <c r="P2714" s="9" t="s">
        <v>228</v>
      </c>
      <c r="Q2714" s="9" t="s">
        <v>219</v>
      </c>
      <c r="R2714" s="9">
        <v>0</v>
      </c>
      <c r="S2714" s="9">
        <v>31</v>
      </c>
      <c r="U2714" s="9" t="s">
        <v>230</v>
      </c>
      <c r="W2714" s="9">
        <v>4</v>
      </c>
      <c r="X2714" s="9">
        <f>INDEX(SLA_Policy!$D$2:$D$5,MATCH(F2714,SLA_Policy!$A$2:$A$5,0))</f>
        <v>72</v>
      </c>
      <c r="Y2714" s="9" t="str">
        <f>IF(E2714="Cancelled","Excluded",IF(D2714="",IF((SLA_Policy!$B$8-B2714)*24&gt;X2714,"Open - Breached","Open - On Track"),IF((D2714-B2714)*24&lt;=X2714,"Met","Breached")))</f>
        <v>Met</v>
      </c>
    </row>
    <row r="2715" spans="1:25" x14ac:dyDescent="0.25">
      <c r="A2715" s="9" t="s">
        <v>5484</v>
      </c>
      <c r="B2715" s="23">
        <v>46007.620138888902</v>
      </c>
      <c r="C2715" s="23">
        <v>46007.627083333296</v>
      </c>
      <c r="D2715" s="23">
        <v>46007.6381944444</v>
      </c>
      <c r="E2715" s="9" t="s">
        <v>212</v>
      </c>
      <c r="F2715" s="9" t="s">
        <v>188</v>
      </c>
      <c r="G2715" s="9" t="s">
        <v>213</v>
      </c>
      <c r="H2715" s="9" t="s">
        <v>161</v>
      </c>
      <c r="I2715" s="9" t="s">
        <v>389</v>
      </c>
      <c r="J2715" s="9" t="s">
        <v>1243</v>
      </c>
      <c r="K2715" s="9" t="s">
        <v>246</v>
      </c>
      <c r="L2715" s="9" t="s">
        <v>216</v>
      </c>
      <c r="M2715" s="9" t="s">
        <v>3627</v>
      </c>
      <c r="N2715" s="9" t="s">
        <v>199</v>
      </c>
      <c r="O2715" s="9" t="s">
        <v>116</v>
      </c>
      <c r="P2715" s="9" t="s">
        <v>525</v>
      </c>
      <c r="Q2715" s="9" t="s">
        <v>219</v>
      </c>
      <c r="R2715" s="9">
        <v>0</v>
      </c>
      <c r="S2715" s="9">
        <v>6</v>
      </c>
      <c r="U2715" s="9" t="s">
        <v>221</v>
      </c>
      <c r="X2715" s="9">
        <f>INDEX(SLA_Policy!$D$2:$D$5,MATCH(F2715,SLA_Policy!$A$2:$A$5,0))</f>
        <v>72</v>
      </c>
      <c r="Y2715" s="9" t="str">
        <f>IF(E2715="Cancelled","Excluded",IF(D2715="",IF((SLA_Policy!$B$8-B2715)*24&gt;X2715,"Open - Breached","Open - On Track"),IF((D2715-B2715)*24&lt;=X2715,"Met","Breached")))</f>
        <v>Met</v>
      </c>
    </row>
    <row r="2716" spans="1:25" x14ac:dyDescent="0.25">
      <c r="A2716" s="9" t="s">
        <v>5485</v>
      </c>
      <c r="B2716" s="23">
        <v>46007.621527777803</v>
      </c>
      <c r="C2716" s="23">
        <v>46007.631944444503</v>
      </c>
      <c r="D2716" s="23">
        <v>46007.75</v>
      </c>
      <c r="E2716" s="9" t="s">
        <v>212</v>
      </c>
      <c r="F2716" s="9" t="s">
        <v>188</v>
      </c>
      <c r="G2716" s="9" t="s">
        <v>213</v>
      </c>
      <c r="H2716" s="9" t="s">
        <v>161</v>
      </c>
      <c r="I2716" s="9" t="s">
        <v>297</v>
      </c>
      <c r="J2716" s="9" t="s">
        <v>4211</v>
      </c>
      <c r="K2716" s="9" t="s">
        <v>225</v>
      </c>
      <c r="L2716" s="9" t="s">
        <v>226</v>
      </c>
      <c r="M2716" s="9" t="s">
        <v>356</v>
      </c>
      <c r="N2716" s="9" t="s">
        <v>198</v>
      </c>
      <c r="O2716" s="9" t="s">
        <v>116</v>
      </c>
      <c r="P2716" s="9" t="s">
        <v>342</v>
      </c>
      <c r="Q2716" s="9" t="s">
        <v>219</v>
      </c>
      <c r="R2716" s="9">
        <v>0</v>
      </c>
      <c r="S2716" s="9">
        <v>5</v>
      </c>
      <c r="U2716" s="9" t="s">
        <v>290</v>
      </c>
      <c r="X2716" s="9">
        <f>INDEX(SLA_Policy!$D$2:$D$5,MATCH(F2716,SLA_Policy!$A$2:$A$5,0))</f>
        <v>72</v>
      </c>
      <c r="Y2716" s="9" t="str">
        <f>IF(E2716="Cancelled","Excluded",IF(D2716="",IF((SLA_Policy!$B$8-B2716)*24&gt;X2716,"Open - Breached","Open - On Track"),IF((D2716-B2716)*24&lt;=X2716,"Met","Breached")))</f>
        <v>Met</v>
      </c>
    </row>
    <row r="2717" spans="1:25" x14ac:dyDescent="0.25">
      <c r="A2717" s="9" t="s">
        <v>5486</v>
      </c>
      <c r="B2717" s="23">
        <v>46007.623611111099</v>
      </c>
      <c r="C2717" s="23">
        <v>46007.649305555598</v>
      </c>
      <c r="D2717" s="23">
        <v>46010.34375</v>
      </c>
      <c r="E2717" s="9" t="s">
        <v>212</v>
      </c>
      <c r="F2717" s="9" t="s">
        <v>189</v>
      </c>
      <c r="G2717" s="9" t="s">
        <v>236</v>
      </c>
      <c r="H2717" s="9" t="s">
        <v>161</v>
      </c>
      <c r="I2717" s="9" t="s">
        <v>237</v>
      </c>
      <c r="J2717" s="9" t="s">
        <v>775</v>
      </c>
      <c r="K2717" s="9" t="s">
        <v>215</v>
      </c>
      <c r="L2717" s="9" t="s">
        <v>104</v>
      </c>
      <c r="M2717" s="9" t="s">
        <v>1442</v>
      </c>
      <c r="N2717" s="9" t="s">
        <v>196</v>
      </c>
      <c r="O2717" s="9" t="s">
        <v>177</v>
      </c>
      <c r="P2717" s="9" t="s">
        <v>300</v>
      </c>
      <c r="Q2717" s="9" t="s">
        <v>219</v>
      </c>
      <c r="R2717" s="9">
        <v>0</v>
      </c>
      <c r="S2717" s="9">
        <v>15</v>
      </c>
      <c r="U2717" s="9" t="s">
        <v>242</v>
      </c>
      <c r="X2717" s="9">
        <f>INDEX(SLA_Policy!$D$2:$D$5,MATCH(F2717,SLA_Policy!$A$2:$A$5,0))</f>
        <v>120</v>
      </c>
      <c r="Y2717" s="9" t="str">
        <f>IF(E2717="Cancelled","Excluded",IF(D2717="",IF((SLA_Policy!$B$8-B2717)*24&gt;X2717,"Open - Breached","Open - On Track"),IF((D2717-B2717)*24&lt;=X2717,"Met","Breached")))</f>
        <v>Met</v>
      </c>
    </row>
    <row r="2718" spans="1:25" x14ac:dyDescent="0.25">
      <c r="A2718" s="9" t="s">
        <v>5487</v>
      </c>
      <c r="B2718" s="23">
        <v>46007.6340277778</v>
      </c>
      <c r="C2718" s="23">
        <v>46007.640972222202</v>
      </c>
      <c r="D2718" s="23">
        <v>46008.410416666702</v>
      </c>
      <c r="E2718" s="9" t="s">
        <v>212</v>
      </c>
      <c r="F2718" s="9" t="s">
        <v>189</v>
      </c>
      <c r="G2718" s="9" t="s">
        <v>213</v>
      </c>
      <c r="H2718" s="9" t="s">
        <v>165</v>
      </c>
      <c r="I2718" s="9" t="s">
        <v>567</v>
      </c>
      <c r="J2718" s="9" t="s">
        <v>3526</v>
      </c>
      <c r="K2718" s="9" t="s">
        <v>246</v>
      </c>
      <c r="L2718" s="9" t="s">
        <v>216</v>
      </c>
      <c r="M2718" s="9" t="s">
        <v>1259</v>
      </c>
      <c r="N2718" s="9" t="s">
        <v>198</v>
      </c>
      <c r="O2718" s="9" t="s">
        <v>176</v>
      </c>
      <c r="P2718" s="9" t="s">
        <v>503</v>
      </c>
      <c r="Q2718" s="9" t="s">
        <v>219</v>
      </c>
      <c r="R2718" s="9">
        <v>0</v>
      </c>
      <c r="S2718" s="9">
        <v>11</v>
      </c>
      <c r="U2718" s="9" t="s">
        <v>266</v>
      </c>
      <c r="X2718" s="9">
        <f>INDEX(SLA_Policy!$D$2:$D$5,MATCH(F2718,SLA_Policy!$A$2:$A$5,0))</f>
        <v>120</v>
      </c>
      <c r="Y2718" s="9" t="str">
        <f>IF(E2718="Cancelled","Excluded",IF(D2718="",IF((SLA_Policy!$B$8-B2718)*24&gt;X2718,"Open - Breached","Open - On Track"),IF((D2718-B2718)*24&lt;=X2718,"Met","Breached")))</f>
        <v>Met</v>
      </c>
    </row>
    <row r="2719" spans="1:25" x14ac:dyDescent="0.25">
      <c r="A2719" s="9" t="s">
        <v>5488</v>
      </c>
      <c r="B2719" s="23">
        <v>46007.659722222197</v>
      </c>
      <c r="C2719" s="23">
        <v>46007.680555555598</v>
      </c>
      <c r="D2719" s="23">
        <v>46008.505555555603</v>
      </c>
      <c r="E2719" s="9" t="s">
        <v>212</v>
      </c>
      <c r="F2719" s="9" t="s">
        <v>189</v>
      </c>
      <c r="G2719" s="9" t="s">
        <v>213</v>
      </c>
      <c r="H2719" s="9" t="s">
        <v>162</v>
      </c>
      <c r="I2719" s="9" t="s">
        <v>416</v>
      </c>
      <c r="J2719" s="9" t="s">
        <v>5122</v>
      </c>
      <c r="K2719" s="9" t="s">
        <v>303</v>
      </c>
      <c r="L2719" s="9" t="s">
        <v>282</v>
      </c>
      <c r="M2719" s="9" t="s">
        <v>2714</v>
      </c>
      <c r="N2719" s="9" t="s">
        <v>198</v>
      </c>
      <c r="O2719" s="9" t="s">
        <v>179</v>
      </c>
      <c r="P2719" s="9" t="s">
        <v>337</v>
      </c>
      <c r="Q2719" s="9" t="s">
        <v>219</v>
      </c>
      <c r="R2719" s="9">
        <v>0</v>
      </c>
      <c r="S2719" s="9">
        <v>8</v>
      </c>
      <c r="U2719" s="9" t="s">
        <v>376</v>
      </c>
      <c r="X2719" s="9">
        <f>INDEX(SLA_Policy!$D$2:$D$5,MATCH(F2719,SLA_Policy!$A$2:$A$5,0))</f>
        <v>120</v>
      </c>
      <c r="Y2719" s="9" t="str">
        <f>IF(E2719="Cancelled","Excluded",IF(D2719="",IF((SLA_Policy!$B$8-B2719)*24&gt;X2719,"Open - Breached","Open - On Track"),IF((D2719-B2719)*24&lt;=X2719,"Met","Breached")))</f>
        <v>Met</v>
      </c>
    </row>
    <row r="2720" spans="1:25" x14ac:dyDescent="0.25">
      <c r="A2720" s="9" t="s">
        <v>5489</v>
      </c>
      <c r="B2720" s="23">
        <v>46007.665972222203</v>
      </c>
      <c r="C2720" s="23">
        <v>46007.6694444444</v>
      </c>
      <c r="D2720" s="23">
        <v>46013.315972222197</v>
      </c>
      <c r="E2720" s="9" t="s">
        <v>212</v>
      </c>
      <c r="F2720" s="9" t="s">
        <v>188</v>
      </c>
      <c r="G2720" s="9" t="s">
        <v>213</v>
      </c>
      <c r="H2720" s="9" t="s">
        <v>163</v>
      </c>
      <c r="I2720" s="9" t="s">
        <v>250</v>
      </c>
      <c r="J2720" s="9" t="s">
        <v>5490</v>
      </c>
      <c r="K2720" s="9" t="s">
        <v>303</v>
      </c>
      <c r="L2720" s="9" t="s">
        <v>270</v>
      </c>
      <c r="M2720" s="9" t="s">
        <v>5491</v>
      </c>
      <c r="N2720" s="9" t="s">
        <v>200</v>
      </c>
      <c r="O2720" s="9" t="s">
        <v>176</v>
      </c>
      <c r="P2720" s="9" t="s">
        <v>1159</v>
      </c>
      <c r="Q2720" s="9" t="s">
        <v>273</v>
      </c>
      <c r="R2720" s="9">
        <v>0</v>
      </c>
      <c r="S2720" s="9">
        <v>66</v>
      </c>
      <c r="T2720" s="9" t="s">
        <v>322</v>
      </c>
      <c r="U2720" s="9" t="s">
        <v>230</v>
      </c>
      <c r="W2720" s="9">
        <v>5</v>
      </c>
      <c r="X2720" s="9">
        <f>INDEX(SLA_Policy!$D$2:$D$5,MATCH(F2720,SLA_Policy!$A$2:$A$5,0))</f>
        <v>72</v>
      </c>
      <c r="Y2720" s="9" t="str">
        <f>IF(E2720="Cancelled","Excluded",IF(D2720="",IF((SLA_Policy!$B$8-B2720)*24&gt;X2720,"Open - Breached","Open - On Track"),IF((D2720-B2720)*24&lt;=X2720,"Met","Breached")))</f>
        <v>Breached</v>
      </c>
    </row>
    <row r="2721" spans="1:25" x14ac:dyDescent="0.25">
      <c r="A2721" s="9" t="s">
        <v>5492</v>
      </c>
      <c r="B2721" s="23">
        <v>46007.665972222203</v>
      </c>
      <c r="C2721" s="23">
        <v>46008.338888888902</v>
      </c>
      <c r="D2721" s="23">
        <v>46008.35</v>
      </c>
      <c r="E2721" s="9" t="s">
        <v>212</v>
      </c>
      <c r="F2721" s="9" t="s">
        <v>188</v>
      </c>
      <c r="G2721" s="9" t="s">
        <v>213</v>
      </c>
      <c r="H2721" s="9" t="s">
        <v>162</v>
      </c>
      <c r="I2721" s="9" t="s">
        <v>345</v>
      </c>
      <c r="J2721" s="9" t="s">
        <v>1556</v>
      </c>
      <c r="K2721" s="9" t="s">
        <v>246</v>
      </c>
      <c r="L2721" s="9" t="s">
        <v>395</v>
      </c>
      <c r="M2721" s="9" t="s">
        <v>5493</v>
      </c>
      <c r="N2721" s="9" t="s">
        <v>196</v>
      </c>
      <c r="O2721" s="9" t="s">
        <v>179</v>
      </c>
      <c r="P2721" s="9" t="s">
        <v>284</v>
      </c>
      <c r="Q2721" s="9" t="s">
        <v>219</v>
      </c>
      <c r="R2721" s="9">
        <v>0</v>
      </c>
      <c r="S2721" s="9">
        <v>10</v>
      </c>
      <c r="U2721" s="9" t="s">
        <v>661</v>
      </c>
      <c r="X2721" s="9">
        <f>INDEX(SLA_Policy!$D$2:$D$5,MATCH(F2721,SLA_Policy!$A$2:$A$5,0))</f>
        <v>72</v>
      </c>
      <c r="Y2721" s="9" t="str">
        <f>IF(E2721="Cancelled","Excluded",IF(D2721="",IF((SLA_Policy!$B$8-B2721)*24&gt;X2721,"Open - Breached","Open - On Track"),IF((D2721-B2721)*24&lt;=X2721,"Met","Breached")))</f>
        <v>Met</v>
      </c>
    </row>
    <row r="2722" spans="1:25" x14ac:dyDescent="0.25">
      <c r="A2722" s="9" t="s">
        <v>5494</v>
      </c>
      <c r="B2722" s="23">
        <v>46007.667361111096</v>
      </c>
      <c r="C2722" s="23">
        <v>46007.688888888901</v>
      </c>
      <c r="D2722" s="23">
        <v>46008.371527777803</v>
      </c>
      <c r="E2722" s="9" t="s">
        <v>212</v>
      </c>
      <c r="F2722" s="9" t="s">
        <v>189</v>
      </c>
      <c r="G2722" s="9" t="s">
        <v>213</v>
      </c>
      <c r="H2722" s="9" t="s">
        <v>88</v>
      </c>
      <c r="I2722" s="9" t="s">
        <v>268</v>
      </c>
      <c r="J2722" s="9" t="s">
        <v>5495</v>
      </c>
      <c r="K2722" s="9" t="s">
        <v>303</v>
      </c>
      <c r="L2722" s="9" t="s">
        <v>216</v>
      </c>
      <c r="M2722" s="9" t="s">
        <v>1097</v>
      </c>
      <c r="N2722" s="9" t="s">
        <v>198</v>
      </c>
      <c r="O2722" s="9" t="s">
        <v>178</v>
      </c>
      <c r="P2722" s="9" t="s">
        <v>360</v>
      </c>
      <c r="Q2722" s="9" t="s">
        <v>219</v>
      </c>
      <c r="R2722" s="9">
        <v>0</v>
      </c>
      <c r="S2722" s="9">
        <v>24</v>
      </c>
      <c r="T2722" s="9" t="s">
        <v>220</v>
      </c>
      <c r="U2722" s="9" t="s">
        <v>266</v>
      </c>
      <c r="W2722" s="9">
        <v>5</v>
      </c>
      <c r="X2722" s="9">
        <f>INDEX(SLA_Policy!$D$2:$D$5,MATCH(F2722,SLA_Policy!$A$2:$A$5,0))</f>
        <v>120</v>
      </c>
      <c r="Y2722" s="9" t="str">
        <f>IF(E2722="Cancelled","Excluded",IF(D2722="",IF((SLA_Policy!$B$8-B2722)*24&gt;X2722,"Open - Breached","Open - On Track"),IF((D2722-B2722)*24&lt;=X2722,"Met","Breached")))</f>
        <v>Met</v>
      </c>
    </row>
    <row r="2723" spans="1:25" x14ac:dyDescent="0.25">
      <c r="A2723" s="9" t="s">
        <v>5496</v>
      </c>
      <c r="B2723" s="23">
        <v>46007.667361111096</v>
      </c>
      <c r="C2723" s="23">
        <v>46007.693055555603</v>
      </c>
      <c r="D2723" s="23">
        <v>46009.3034722222</v>
      </c>
      <c r="E2723" s="9" t="s">
        <v>212</v>
      </c>
      <c r="F2723" s="9" t="s">
        <v>189</v>
      </c>
      <c r="G2723" s="9" t="s">
        <v>213</v>
      </c>
      <c r="H2723" s="9" t="s">
        <v>162</v>
      </c>
      <c r="I2723" s="9" t="s">
        <v>345</v>
      </c>
      <c r="J2723" s="9" t="s">
        <v>5497</v>
      </c>
      <c r="K2723" s="9" t="s">
        <v>262</v>
      </c>
      <c r="L2723" s="9" t="s">
        <v>311</v>
      </c>
      <c r="M2723" s="9" t="s">
        <v>3618</v>
      </c>
      <c r="N2723" s="9" t="s">
        <v>199</v>
      </c>
      <c r="O2723" s="9" t="s">
        <v>179</v>
      </c>
      <c r="P2723" s="9" t="s">
        <v>264</v>
      </c>
      <c r="Q2723" s="9" t="s">
        <v>219</v>
      </c>
      <c r="R2723" s="9">
        <v>0</v>
      </c>
      <c r="S2723" s="9">
        <v>38</v>
      </c>
      <c r="U2723" s="9" t="s">
        <v>290</v>
      </c>
      <c r="X2723" s="9">
        <f>INDEX(SLA_Policy!$D$2:$D$5,MATCH(F2723,SLA_Policy!$A$2:$A$5,0))</f>
        <v>120</v>
      </c>
      <c r="Y2723" s="9" t="str">
        <f>IF(E2723="Cancelled","Excluded",IF(D2723="",IF((SLA_Policy!$B$8-B2723)*24&gt;X2723,"Open - Breached","Open - On Track"),IF((D2723-B2723)*24&lt;=X2723,"Met","Breached")))</f>
        <v>Met</v>
      </c>
    </row>
    <row r="2724" spans="1:25" x14ac:dyDescent="0.25">
      <c r="A2724" s="9" t="s">
        <v>5498</v>
      </c>
      <c r="B2724" s="23">
        <v>46007.676388888904</v>
      </c>
      <c r="C2724" s="23">
        <v>46007.689583333296</v>
      </c>
      <c r="D2724" s="23">
        <v>46007.738194444399</v>
      </c>
      <c r="E2724" s="9" t="s">
        <v>212</v>
      </c>
      <c r="F2724" s="9" t="s">
        <v>187</v>
      </c>
      <c r="G2724" s="9" t="s">
        <v>213</v>
      </c>
      <c r="H2724" s="9" t="s">
        <v>167</v>
      </c>
      <c r="I2724" s="9" t="s">
        <v>362</v>
      </c>
      <c r="J2724" s="9" t="s">
        <v>5499</v>
      </c>
      <c r="K2724" s="9" t="s">
        <v>246</v>
      </c>
      <c r="L2724" s="9" t="s">
        <v>104</v>
      </c>
      <c r="M2724" s="9" t="s">
        <v>3249</v>
      </c>
      <c r="N2724" s="9" t="s">
        <v>197</v>
      </c>
      <c r="O2724" s="9" t="s">
        <v>176</v>
      </c>
      <c r="P2724" s="9" t="s">
        <v>570</v>
      </c>
      <c r="Q2724" s="9" t="s">
        <v>273</v>
      </c>
      <c r="R2724" s="9">
        <v>0</v>
      </c>
      <c r="S2724" s="9">
        <v>20</v>
      </c>
      <c r="U2724" s="9" t="s">
        <v>376</v>
      </c>
      <c r="X2724" s="9">
        <f>INDEX(SLA_Policy!$D$2:$D$5,MATCH(F2724,SLA_Policy!$A$2:$A$5,0))</f>
        <v>8</v>
      </c>
      <c r="Y2724" s="9" t="str">
        <f>IF(E2724="Cancelled","Excluded",IF(D2724="",IF((SLA_Policy!$B$8-B2724)*24&gt;X2724,"Open - Breached","Open - On Track"),IF((D2724-B2724)*24&lt;=X2724,"Met","Breached")))</f>
        <v>Met</v>
      </c>
    </row>
    <row r="2725" spans="1:25" x14ac:dyDescent="0.25">
      <c r="A2725" s="9" t="s">
        <v>5500</v>
      </c>
      <c r="B2725" s="23">
        <v>46007.681250000001</v>
      </c>
      <c r="C2725" s="23">
        <v>46007.684027777803</v>
      </c>
      <c r="D2725" s="23">
        <v>46007.718055555597</v>
      </c>
      <c r="E2725" s="9" t="s">
        <v>212</v>
      </c>
      <c r="F2725" s="9" t="s">
        <v>188</v>
      </c>
      <c r="G2725" s="9" t="s">
        <v>213</v>
      </c>
      <c r="H2725" s="9" t="s">
        <v>161</v>
      </c>
      <c r="I2725" s="9" t="s">
        <v>297</v>
      </c>
      <c r="J2725" s="9" t="s">
        <v>735</v>
      </c>
      <c r="K2725" s="9" t="s">
        <v>215</v>
      </c>
      <c r="L2725" s="9" t="s">
        <v>351</v>
      </c>
      <c r="M2725" s="9" t="s">
        <v>2661</v>
      </c>
      <c r="N2725" s="9" t="s">
        <v>198</v>
      </c>
      <c r="O2725" s="9" t="s">
        <v>177</v>
      </c>
      <c r="P2725" s="9" t="s">
        <v>241</v>
      </c>
      <c r="Q2725" s="9" t="s">
        <v>219</v>
      </c>
      <c r="R2725" s="9">
        <v>0</v>
      </c>
      <c r="S2725" s="9">
        <v>27</v>
      </c>
      <c r="U2725" s="9" t="s">
        <v>221</v>
      </c>
      <c r="W2725" s="9">
        <v>4</v>
      </c>
      <c r="X2725" s="9">
        <f>INDEX(SLA_Policy!$D$2:$D$5,MATCH(F2725,SLA_Policy!$A$2:$A$5,0))</f>
        <v>72</v>
      </c>
      <c r="Y2725" s="9" t="str">
        <f>IF(E2725="Cancelled","Excluded",IF(D2725="",IF((SLA_Policy!$B$8-B2725)*24&gt;X2725,"Open - Breached","Open - On Track"),IF((D2725-B2725)*24&lt;=X2725,"Met","Breached")))</f>
        <v>Met</v>
      </c>
    </row>
    <row r="2726" spans="1:25" x14ac:dyDescent="0.25">
      <c r="A2726" s="9" t="s">
        <v>5501</v>
      </c>
      <c r="B2726" s="23">
        <v>46007.725694444503</v>
      </c>
      <c r="C2726" s="23">
        <v>46007.728472222203</v>
      </c>
      <c r="D2726" s="23">
        <v>46008.346527777801</v>
      </c>
      <c r="E2726" s="9" t="s">
        <v>212</v>
      </c>
      <c r="F2726" s="9" t="s">
        <v>188</v>
      </c>
      <c r="G2726" s="9" t="s">
        <v>213</v>
      </c>
      <c r="H2726" s="9" t="s">
        <v>88</v>
      </c>
      <c r="I2726" s="9" t="s">
        <v>354</v>
      </c>
      <c r="J2726" s="9" t="s">
        <v>4449</v>
      </c>
      <c r="K2726" s="9" t="s">
        <v>303</v>
      </c>
      <c r="L2726" s="9" t="s">
        <v>371</v>
      </c>
      <c r="M2726" s="9" t="s">
        <v>1570</v>
      </c>
      <c r="N2726" s="9" t="s">
        <v>199</v>
      </c>
      <c r="O2726" s="9" t="s">
        <v>180</v>
      </c>
      <c r="P2726" s="9" t="s">
        <v>318</v>
      </c>
      <c r="Q2726" s="9" t="s">
        <v>219</v>
      </c>
      <c r="R2726" s="9">
        <v>0</v>
      </c>
      <c r="S2726" s="9">
        <v>40</v>
      </c>
      <c r="T2726" s="9" t="s">
        <v>220</v>
      </c>
      <c r="U2726" s="9" t="s">
        <v>376</v>
      </c>
      <c r="X2726" s="9">
        <f>INDEX(SLA_Policy!$D$2:$D$5,MATCH(F2726,SLA_Policy!$A$2:$A$5,0))</f>
        <v>72</v>
      </c>
      <c r="Y2726" s="9" t="str">
        <f>IF(E2726="Cancelled","Excluded",IF(D2726="",IF((SLA_Policy!$B$8-B2726)*24&gt;X2726,"Open - Breached","Open - On Track"),IF((D2726-B2726)*24&lt;=X2726,"Met","Breached")))</f>
        <v>Met</v>
      </c>
    </row>
    <row r="2727" spans="1:25" x14ac:dyDescent="0.25">
      <c r="A2727" s="9" t="s">
        <v>5502</v>
      </c>
      <c r="B2727" s="23">
        <v>46007.784027777801</v>
      </c>
      <c r="C2727" s="23">
        <v>46008.314583333296</v>
      </c>
      <c r="D2727" s="23">
        <v>46008.342361111099</v>
      </c>
      <c r="E2727" s="9" t="s">
        <v>212</v>
      </c>
      <c r="F2727" s="9" t="s">
        <v>189</v>
      </c>
      <c r="G2727" s="9" t="s">
        <v>213</v>
      </c>
      <c r="H2727" s="9" t="s">
        <v>161</v>
      </c>
      <c r="I2727" s="9" t="s">
        <v>297</v>
      </c>
      <c r="J2727" s="9" t="s">
        <v>1697</v>
      </c>
      <c r="K2727" s="9" t="s">
        <v>246</v>
      </c>
      <c r="L2727" s="9" t="s">
        <v>104</v>
      </c>
      <c r="M2727" s="9" t="s">
        <v>2481</v>
      </c>
      <c r="N2727" s="9" t="s">
        <v>198</v>
      </c>
      <c r="O2727" s="9" t="s">
        <v>116</v>
      </c>
      <c r="P2727" s="9" t="s">
        <v>342</v>
      </c>
      <c r="Q2727" s="9" t="s">
        <v>219</v>
      </c>
      <c r="R2727" s="9">
        <v>0</v>
      </c>
      <c r="S2727" s="9">
        <v>31</v>
      </c>
      <c r="U2727" s="9" t="s">
        <v>290</v>
      </c>
      <c r="X2727" s="9">
        <f>INDEX(SLA_Policy!$D$2:$D$5,MATCH(F2727,SLA_Policy!$A$2:$A$5,0))</f>
        <v>120</v>
      </c>
      <c r="Y2727" s="9" t="str">
        <f>IF(E2727="Cancelled","Excluded",IF(D2727="",IF((SLA_Policy!$B$8-B2727)*24&gt;X2727,"Open - Breached","Open - On Track"),IF((D2727-B2727)*24&lt;=X2727,"Met","Breached")))</f>
        <v>Met</v>
      </c>
    </row>
    <row r="2728" spans="1:25" x14ac:dyDescent="0.25">
      <c r="A2728" s="9" t="s">
        <v>5503</v>
      </c>
      <c r="B2728" s="23">
        <v>46007.898611111101</v>
      </c>
      <c r="C2728" s="23">
        <v>46007.899305555598</v>
      </c>
      <c r="D2728" s="23">
        <v>46008.245138888902</v>
      </c>
      <c r="E2728" s="9" t="s">
        <v>212</v>
      </c>
      <c r="F2728" s="9" t="s">
        <v>187</v>
      </c>
      <c r="G2728" s="9" t="s">
        <v>213</v>
      </c>
      <c r="H2728" s="9" t="s">
        <v>167</v>
      </c>
      <c r="I2728" s="9" t="s">
        <v>536</v>
      </c>
      <c r="J2728" s="9" t="s">
        <v>5504</v>
      </c>
      <c r="K2728" s="9" t="s">
        <v>246</v>
      </c>
      <c r="L2728" s="9" t="s">
        <v>226</v>
      </c>
      <c r="M2728" s="9" t="s">
        <v>1507</v>
      </c>
      <c r="N2728" s="9" t="s">
        <v>196</v>
      </c>
      <c r="O2728" s="9" t="s">
        <v>180</v>
      </c>
      <c r="P2728" s="9" t="s">
        <v>278</v>
      </c>
      <c r="Q2728" s="9" t="s">
        <v>273</v>
      </c>
      <c r="R2728" s="9">
        <v>0</v>
      </c>
      <c r="S2728" s="9">
        <v>53</v>
      </c>
      <c r="T2728" s="9" t="s">
        <v>220</v>
      </c>
      <c r="U2728" s="9" t="s">
        <v>290</v>
      </c>
      <c r="X2728" s="9">
        <f>INDEX(SLA_Policy!$D$2:$D$5,MATCH(F2728,SLA_Policy!$A$2:$A$5,0))</f>
        <v>8</v>
      </c>
      <c r="Y2728" s="9" t="str">
        <f>IF(E2728="Cancelled","Excluded",IF(D2728="",IF((SLA_Policy!$B$8-B2728)*24&gt;X2728,"Open - Breached","Open - On Track"),IF((D2728-B2728)*24&lt;=X2728,"Met","Breached")))</f>
        <v>Breached</v>
      </c>
    </row>
    <row r="2729" spans="1:25" x14ac:dyDescent="0.25">
      <c r="A2729" s="9" t="s">
        <v>5505</v>
      </c>
      <c r="B2729" s="23">
        <v>46007.983333333301</v>
      </c>
      <c r="C2729" s="23">
        <v>46008.323611111096</v>
      </c>
      <c r="D2729" s="23">
        <v>46008.763888888898</v>
      </c>
      <c r="E2729" s="9" t="s">
        <v>212</v>
      </c>
      <c r="F2729" s="9" t="s">
        <v>188</v>
      </c>
      <c r="G2729" s="9" t="s">
        <v>236</v>
      </c>
      <c r="H2729" s="9" t="s">
        <v>161</v>
      </c>
      <c r="I2729" s="9" t="s">
        <v>505</v>
      </c>
      <c r="J2729" s="9" t="s">
        <v>4186</v>
      </c>
      <c r="K2729" s="9" t="s">
        <v>276</v>
      </c>
      <c r="L2729" s="9" t="s">
        <v>311</v>
      </c>
      <c r="M2729" s="9" t="s">
        <v>979</v>
      </c>
      <c r="N2729" s="9" t="s">
        <v>198</v>
      </c>
      <c r="O2729" s="9" t="s">
        <v>177</v>
      </c>
      <c r="P2729" s="9" t="s">
        <v>300</v>
      </c>
      <c r="Q2729" s="9" t="s">
        <v>219</v>
      </c>
      <c r="R2729" s="9">
        <v>1</v>
      </c>
      <c r="S2729" s="9">
        <v>78</v>
      </c>
      <c r="U2729" s="9" t="s">
        <v>242</v>
      </c>
      <c r="W2729" s="9">
        <v>4</v>
      </c>
      <c r="X2729" s="9">
        <f>INDEX(SLA_Policy!$D$2:$D$5,MATCH(F2729,SLA_Policy!$A$2:$A$5,0))</f>
        <v>72</v>
      </c>
      <c r="Y2729" s="9" t="str">
        <f>IF(E2729="Cancelled","Excluded",IF(D2729="",IF((SLA_Policy!$B$8-B2729)*24&gt;X2729,"Open - Breached","Open - On Track"),IF((D2729-B2729)*24&lt;=X2729,"Met","Breached")))</f>
        <v>Met</v>
      </c>
    </row>
    <row r="2730" spans="1:25" x14ac:dyDescent="0.25">
      <c r="A2730" s="9" t="s">
        <v>5506</v>
      </c>
      <c r="B2730" s="23">
        <v>46008.2902777778</v>
      </c>
      <c r="C2730" s="23">
        <v>46008.354166666701</v>
      </c>
      <c r="D2730" s="23">
        <v>46008.7590277778</v>
      </c>
      <c r="E2730" s="9" t="s">
        <v>212</v>
      </c>
      <c r="F2730" s="9" t="s">
        <v>189</v>
      </c>
      <c r="G2730" s="9" t="s">
        <v>213</v>
      </c>
      <c r="H2730" s="9" t="s">
        <v>167</v>
      </c>
      <c r="I2730" s="9" t="s">
        <v>684</v>
      </c>
      <c r="J2730" s="9" t="s">
        <v>685</v>
      </c>
      <c r="K2730" s="9" t="s">
        <v>276</v>
      </c>
      <c r="L2730" s="9" t="s">
        <v>311</v>
      </c>
      <c r="M2730" s="9" t="s">
        <v>979</v>
      </c>
      <c r="N2730" s="9" t="s">
        <v>196</v>
      </c>
      <c r="O2730" s="9" t="s">
        <v>116</v>
      </c>
      <c r="P2730" s="9" t="s">
        <v>590</v>
      </c>
      <c r="Q2730" s="9" t="s">
        <v>219</v>
      </c>
      <c r="R2730" s="9">
        <v>0</v>
      </c>
      <c r="S2730" s="9">
        <v>23</v>
      </c>
      <c r="U2730" s="9" t="s">
        <v>140</v>
      </c>
      <c r="V2730" s="9" t="s">
        <v>5422</v>
      </c>
      <c r="X2730" s="9">
        <f>INDEX(SLA_Policy!$D$2:$D$5,MATCH(F2730,SLA_Policy!$A$2:$A$5,0))</f>
        <v>120</v>
      </c>
      <c r="Y2730" s="9" t="str">
        <f>IF(E2730="Cancelled","Excluded",IF(D2730="",IF((SLA_Policy!$B$8-B2730)*24&gt;X2730,"Open - Breached","Open - On Track"),IF((D2730-B2730)*24&lt;=X2730,"Met","Breached")))</f>
        <v>Met</v>
      </c>
    </row>
    <row r="2731" spans="1:25" x14ac:dyDescent="0.25">
      <c r="A2731" s="9" t="s">
        <v>5507</v>
      </c>
      <c r="B2731" s="23">
        <v>46008.306944444397</v>
      </c>
      <c r="C2731" s="23">
        <v>46008.313194444498</v>
      </c>
      <c r="D2731" s="23">
        <v>46009.354861111096</v>
      </c>
      <c r="E2731" s="9" t="s">
        <v>212</v>
      </c>
      <c r="F2731" s="9" t="s">
        <v>189</v>
      </c>
      <c r="G2731" s="9" t="s">
        <v>213</v>
      </c>
      <c r="H2731" s="9" t="s">
        <v>167</v>
      </c>
      <c r="I2731" s="9" t="s">
        <v>684</v>
      </c>
      <c r="J2731" s="9" t="s">
        <v>2364</v>
      </c>
      <c r="K2731" s="9" t="s">
        <v>246</v>
      </c>
      <c r="L2731" s="9" t="s">
        <v>282</v>
      </c>
      <c r="M2731" s="9" t="s">
        <v>2172</v>
      </c>
      <c r="N2731" s="9" t="s">
        <v>199</v>
      </c>
      <c r="O2731" s="9" t="s">
        <v>116</v>
      </c>
      <c r="P2731" s="9" t="s">
        <v>590</v>
      </c>
      <c r="Q2731" s="9" t="s">
        <v>219</v>
      </c>
      <c r="R2731" s="9">
        <v>1</v>
      </c>
      <c r="S2731" s="9">
        <v>19</v>
      </c>
      <c r="U2731" s="9" t="s">
        <v>140</v>
      </c>
      <c r="V2731" s="9" t="s">
        <v>5422</v>
      </c>
      <c r="X2731" s="9">
        <f>INDEX(SLA_Policy!$D$2:$D$5,MATCH(F2731,SLA_Policy!$A$2:$A$5,0))</f>
        <v>120</v>
      </c>
      <c r="Y2731" s="9" t="str">
        <f>IF(E2731="Cancelled","Excluded",IF(D2731="",IF((SLA_Policy!$B$8-B2731)*24&gt;X2731,"Open - Breached","Open - On Track"),IF((D2731-B2731)*24&lt;=X2731,"Met","Breached")))</f>
        <v>Met</v>
      </c>
    </row>
    <row r="2732" spans="1:25" x14ac:dyDescent="0.25">
      <c r="A2732" s="9" t="s">
        <v>5508</v>
      </c>
      <c r="B2732" s="23">
        <v>46008.344444444498</v>
      </c>
      <c r="C2732" s="23">
        <v>46008.3930555556</v>
      </c>
      <c r="D2732" s="23">
        <v>46008.490277777797</v>
      </c>
      <c r="E2732" s="9" t="s">
        <v>212</v>
      </c>
      <c r="F2732" s="9" t="s">
        <v>189</v>
      </c>
      <c r="G2732" s="9" t="s">
        <v>213</v>
      </c>
      <c r="H2732" s="9" t="s">
        <v>161</v>
      </c>
      <c r="I2732" s="9" t="s">
        <v>297</v>
      </c>
      <c r="J2732" s="9" t="s">
        <v>521</v>
      </c>
      <c r="K2732" s="9" t="s">
        <v>246</v>
      </c>
      <c r="L2732" s="9" t="s">
        <v>311</v>
      </c>
      <c r="M2732" s="9" t="s">
        <v>1234</v>
      </c>
      <c r="N2732" s="9" t="s">
        <v>199</v>
      </c>
      <c r="O2732" s="9" t="s">
        <v>177</v>
      </c>
      <c r="P2732" s="9" t="s">
        <v>942</v>
      </c>
      <c r="Q2732" s="9" t="s">
        <v>219</v>
      </c>
      <c r="R2732" s="9">
        <v>0</v>
      </c>
      <c r="S2732" s="9">
        <v>14</v>
      </c>
      <c r="U2732" s="9" t="s">
        <v>221</v>
      </c>
      <c r="X2732" s="9">
        <f>INDEX(SLA_Policy!$D$2:$D$5,MATCH(F2732,SLA_Policy!$A$2:$A$5,0))</f>
        <v>120</v>
      </c>
      <c r="Y2732" s="9" t="str">
        <f>IF(E2732="Cancelled","Excluded",IF(D2732="",IF((SLA_Policy!$B$8-B2732)*24&gt;X2732,"Open - Breached","Open - On Track"),IF((D2732-B2732)*24&lt;=X2732,"Met","Breached")))</f>
        <v>Met</v>
      </c>
    </row>
    <row r="2733" spans="1:25" x14ac:dyDescent="0.25">
      <c r="A2733" s="9" t="s">
        <v>5509</v>
      </c>
      <c r="B2733" s="23">
        <v>46008.360416666699</v>
      </c>
      <c r="C2733" s="23">
        <v>46008.363194444399</v>
      </c>
      <c r="D2733" s="23">
        <v>46008.650694444397</v>
      </c>
      <c r="E2733" s="9" t="s">
        <v>212</v>
      </c>
      <c r="F2733" s="9" t="s">
        <v>188</v>
      </c>
      <c r="G2733" s="9" t="s">
        <v>213</v>
      </c>
      <c r="H2733" s="9" t="s">
        <v>161</v>
      </c>
      <c r="I2733" s="9" t="s">
        <v>454</v>
      </c>
      <c r="J2733" s="9" t="s">
        <v>5510</v>
      </c>
      <c r="K2733" s="9" t="s">
        <v>246</v>
      </c>
      <c r="L2733" s="9" t="s">
        <v>307</v>
      </c>
      <c r="M2733" s="9" t="s">
        <v>4840</v>
      </c>
      <c r="N2733" s="9" t="s">
        <v>198</v>
      </c>
      <c r="O2733" s="9" t="s">
        <v>116</v>
      </c>
      <c r="P2733" s="9" t="s">
        <v>525</v>
      </c>
      <c r="Q2733" s="9" t="s">
        <v>219</v>
      </c>
      <c r="R2733" s="9">
        <v>0</v>
      </c>
      <c r="S2733" s="9">
        <v>8</v>
      </c>
      <c r="U2733" s="9" t="s">
        <v>221</v>
      </c>
      <c r="W2733" s="9">
        <v>4</v>
      </c>
      <c r="X2733" s="9">
        <f>INDEX(SLA_Policy!$D$2:$D$5,MATCH(F2733,SLA_Policy!$A$2:$A$5,0))</f>
        <v>72</v>
      </c>
      <c r="Y2733" s="9" t="str">
        <f>IF(E2733="Cancelled","Excluded",IF(D2733="",IF((SLA_Policy!$B$8-B2733)*24&gt;X2733,"Open - Breached","Open - On Track"),IF((D2733-B2733)*24&lt;=X2733,"Met","Breached")))</f>
        <v>Met</v>
      </c>
    </row>
    <row r="2734" spans="1:25" x14ac:dyDescent="0.25">
      <c r="A2734" s="9" t="s">
        <v>5511</v>
      </c>
      <c r="B2734" s="23">
        <v>46008.362500000003</v>
      </c>
      <c r="C2734" s="23">
        <v>46008.390277777798</v>
      </c>
      <c r="D2734" s="23">
        <v>46008.479166666701</v>
      </c>
      <c r="E2734" s="9" t="s">
        <v>212</v>
      </c>
      <c r="F2734" s="9" t="s">
        <v>188</v>
      </c>
      <c r="G2734" s="9" t="s">
        <v>213</v>
      </c>
      <c r="H2734" s="9" t="s">
        <v>88</v>
      </c>
      <c r="I2734" s="9" t="s">
        <v>268</v>
      </c>
      <c r="J2734" s="9" t="s">
        <v>269</v>
      </c>
      <c r="K2734" s="9" t="s">
        <v>246</v>
      </c>
      <c r="L2734" s="9" t="s">
        <v>226</v>
      </c>
      <c r="M2734" s="9" t="s">
        <v>615</v>
      </c>
      <c r="N2734" s="9" t="s">
        <v>196</v>
      </c>
      <c r="O2734" s="9" t="s">
        <v>178</v>
      </c>
      <c r="P2734" s="9" t="s">
        <v>272</v>
      </c>
      <c r="Q2734" s="9" t="s">
        <v>219</v>
      </c>
      <c r="R2734" s="9">
        <v>0</v>
      </c>
      <c r="S2734" s="9">
        <v>21</v>
      </c>
      <c r="T2734" s="9" t="s">
        <v>220</v>
      </c>
      <c r="U2734" s="9" t="s">
        <v>661</v>
      </c>
      <c r="W2734" s="9">
        <v>5</v>
      </c>
      <c r="X2734" s="9">
        <f>INDEX(SLA_Policy!$D$2:$D$5,MATCH(F2734,SLA_Policy!$A$2:$A$5,0))</f>
        <v>72</v>
      </c>
      <c r="Y2734" s="9" t="str">
        <f>IF(E2734="Cancelled","Excluded",IF(D2734="",IF((SLA_Policy!$B$8-B2734)*24&gt;X2734,"Open - Breached","Open - On Track"),IF((D2734-B2734)*24&lt;=X2734,"Met","Breached")))</f>
        <v>Met</v>
      </c>
    </row>
    <row r="2735" spans="1:25" x14ac:dyDescent="0.25">
      <c r="A2735" s="9" t="s">
        <v>5512</v>
      </c>
      <c r="B2735" s="23">
        <v>46008.377083333296</v>
      </c>
      <c r="C2735" s="23">
        <v>46008.380555555603</v>
      </c>
      <c r="D2735" s="23">
        <v>46008.737500000003</v>
      </c>
      <c r="E2735" s="9" t="s">
        <v>212</v>
      </c>
      <c r="F2735" s="9" t="s">
        <v>188</v>
      </c>
      <c r="G2735" s="9" t="s">
        <v>213</v>
      </c>
      <c r="H2735" s="9" t="s">
        <v>167</v>
      </c>
      <c r="I2735" s="9" t="s">
        <v>684</v>
      </c>
      <c r="J2735" s="9" t="s">
        <v>3784</v>
      </c>
      <c r="K2735" s="9" t="s">
        <v>246</v>
      </c>
      <c r="L2735" s="9" t="s">
        <v>311</v>
      </c>
      <c r="M2735" s="9" t="s">
        <v>800</v>
      </c>
      <c r="N2735" s="9" t="s">
        <v>200</v>
      </c>
      <c r="O2735" s="9" t="s">
        <v>116</v>
      </c>
      <c r="P2735" s="9" t="s">
        <v>590</v>
      </c>
      <c r="Q2735" s="9" t="s">
        <v>219</v>
      </c>
      <c r="R2735" s="9">
        <v>0</v>
      </c>
      <c r="S2735" s="9">
        <v>18</v>
      </c>
      <c r="U2735" s="9" t="s">
        <v>140</v>
      </c>
      <c r="V2735" s="9" t="s">
        <v>5422</v>
      </c>
      <c r="X2735" s="9">
        <f>INDEX(SLA_Policy!$D$2:$D$5,MATCH(F2735,SLA_Policy!$A$2:$A$5,0))</f>
        <v>72</v>
      </c>
      <c r="Y2735" s="9" t="str">
        <f>IF(E2735="Cancelled","Excluded",IF(D2735="",IF((SLA_Policy!$B$8-B2735)*24&gt;X2735,"Open - Breached","Open - On Track"),IF((D2735-B2735)*24&lt;=X2735,"Met","Breached")))</f>
        <v>Met</v>
      </c>
    </row>
    <row r="2736" spans="1:25" x14ac:dyDescent="0.25">
      <c r="A2736" s="9" t="s">
        <v>5513</v>
      </c>
      <c r="B2736" s="23">
        <v>46008.389583333301</v>
      </c>
      <c r="C2736" s="23">
        <v>46008.6340277778</v>
      </c>
      <c r="D2736" s="23">
        <v>46013.359722222202</v>
      </c>
      <c r="E2736" s="9" t="s">
        <v>212</v>
      </c>
      <c r="F2736" s="9" t="s">
        <v>189</v>
      </c>
      <c r="G2736" s="9" t="s">
        <v>236</v>
      </c>
      <c r="H2736" s="9" t="s">
        <v>161</v>
      </c>
      <c r="I2736" s="9" t="s">
        <v>237</v>
      </c>
      <c r="J2736" s="9" t="s">
        <v>5514</v>
      </c>
      <c r="K2736" s="9" t="s">
        <v>262</v>
      </c>
      <c r="L2736" s="9" t="s">
        <v>226</v>
      </c>
      <c r="M2736" s="9" t="s">
        <v>930</v>
      </c>
      <c r="N2736" s="9" t="s">
        <v>196</v>
      </c>
      <c r="O2736" s="9" t="s">
        <v>177</v>
      </c>
      <c r="P2736" s="9" t="s">
        <v>942</v>
      </c>
      <c r="Q2736" s="9" t="s">
        <v>273</v>
      </c>
      <c r="R2736" s="9">
        <v>0</v>
      </c>
      <c r="S2736" s="9">
        <v>12</v>
      </c>
      <c r="U2736" s="9" t="s">
        <v>242</v>
      </c>
      <c r="W2736" s="9">
        <v>4</v>
      </c>
      <c r="X2736" s="9">
        <f>INDEX(SLA_Policy!$D$2:$D$5,MATCH(F2736,SLA_Policy!$A$2:$A$5,0))</f>
        <v>120</v>
      </c>
      <c r="Y2736" s="9" t="str">
        <f>IF(E2736="Cancelled","Excluded",IF(D2736="",IF((SLA_Policy!$B$8-B2736)*24&gt;X2736,"Open - Breached","Open - On Track"),IF((D2736-B2736)*24&lt;=X2736,"Met","Breached")))</f>
        <v>Met</v>
      </c>
    </row>
    <row r="2737" spans="1:25" x14ac:dyDescent="0.25">
      <c r="A2737" s="9" t="s">
        <v>5515</v>
      </c>
      <c r="B2737" s="23">
        <v>46008.389583333301</v>
      </c>
      <c r="C2737" s="23">
        <v>46008.659027777801</v>
      </c>
      <c r="D2737" s="23">
        <v>46009.343055555597</v>
      </c>
      <c r="E2737" s="9" t="s">
        <v>212</v>
      </c>
      <c r="F2737" s="9" t="s">
        <v>189</v>
      </c>
      <c r="G2737" s="9" t="s">
        <v>213</v>
      </c>
      <c r="H2737" s="9" t="s">
        <v>164</v>
      </c>
      <c r="I2737" s="9" t="s">
        <v>260</v>
      </c>
      <c r="J2737" s="9" t="s">
        <v>5516</v>
      </c>
      <c r="K2737" s="9" t="s">
        <v>410</v>
      </c>
      <c r="L2737" s="9" t="s">
        <v>311</v>
      </c>
      <c r="M2737" s="9" t="s">
        <v>480</v>
      </c>
      <c r="N2737" s="9" t="s">
        <v>196</v>
      </c>
      <c r="O2737" s="9" t="s">
        <v>179</v>
      </c>
      <c r="P2737" s="9" t="s">
        <v>284</v>
      </c>
      <c r="Q2737" s="9" t="s">
        <v>219</v>
      </c>
      <c r="R2737" s="9">
        <v>0</v>
      </c>
      <c r="S2737" s="9">
        <v>18</v>
      </c>
      <c r="T2737" s="9" t="s">
        <v>265</v>
      </c>
      <c r="U2737" s="9" t="s">
        <v>266</v>
      </c>
      <c r="X2737" s="9">
        <f>INDEX(SLA_Policy!$D$2:$D$5,MATCH(F2737,SLA_Policy!$A$2:$A$5,0))</f>
        <v>120</v>
      </c>
      <c r="Y2737" s="9" t="str">
        <f>IF(E2737="Cancelled","Excluded",IF(D2737="",IF((SLA_Policy!$B$8-B2737)*24&gt;X2737,"Open - Breached","Open - On Track"),IF((D2737-B2737)*24&lt;=X2737,"Met","Breached")))</f>
        <v>Met</v>
      </c>
    </row>
    <row r="2738" spans="1:25" x14ac:dyDescent="0.25">
      <c r="A2738" s="9" t="s">
        <v>5517</v>
      </c>
      <c r="B2738" s="23">
        <v>46008.391666666699</v>
      </c>
      <c r="C2738" s="23">
        <v>46008.392361111102</v>
      </c>
      <c r="D2738" s="23">
        <v>46008.552083333299</v>
      </c>
      <c r="E2738" s="9" t="s">
        <v>212</v>
      </c>
      <c r="F2738" s="9" t="s">
        <v>188</v>
      </c>
      <c r="G2738" s="9" t="s">
        <v>236</v>
      </c>
      <c r="H2738" s="9" t="s">
        <v>164</v>
      </c>
      <c r="I2738" s="9" t="s">
        <v>421</v>
      </c>
      <c r="J2738" s="9" t="s">
        <v>490</v>
      </c>
      <c r="K2738" s="9" t="s">
        <v>225</v>
      </c>
      <c r="L2738" s="9" t="s">
        <v>104</v>
      </c>
      <c r="M2738" s="9" t="s">
        <v>1705</v>
      </c>
      <c r="N2738" s="9" t="s">
        <v>200</v>
      </c>
      <c r="O2738" s="9" t="s">
        <v>116</v>
      </c>
      <c r="P2738" s="9" t="s">
        <v>295</v>
      </c>
      <c r="Q2738" s="9" t="s">
        <v>219</v>
      </c>
      <c r="R2738" s="9">
        <v>0</v>
      </c>
      <c r="S2738" s="9">
        <v>31</v>
      </c>
      <c r="T2738" s="9" t="s">
        <v>343</v>
      </c>
      <c r="U2738" s="9" t="s">
        <v>242</v>
      </c>
      <c r="X2738" s="9">
        <f>INDEX(SLA_Policy!$D$2:$D$5,MATCH(F2738,SLA_Policy!$A$2:$A$5,0))</f>
        <v>72</v>
      </c>
      <c r="Y2738" s="9" t="str">
        <f>IF(E2738="Cancelled","Excluded",IF(D2738="",IF((SLA_Policy!$B$8-B2738)*24&gt;X2738,"Open - Breached","Open - On Track"),IF((D2738-B2738)*24&lt;=X2738,"Met","Breached")))</f>
        <v>Met</v>
      </c>
    </row>
    <row r="2739" spans="1:25" x14ac:dyDescent="0.25">
      <c r="A2739" s="9" t="s">
        <v>5518</v>
      </c>
      <c r="B2739" s="23">
        <v>46008.4</v>
      </c>
      <c r="C2739" s="23">
        <v>46008.496527777803</v>
      </c>
      <c r="D2739" s="23">
        <v>46008.523611111101</v>
      </c>
      <c r="E2739" s="9" t="s">
        <v>212</v>
      </c>
      <c r="F2739" s="9" t="s">
        <v>188</v>
      </c>
      <c r="G2739" s="9" t="s">
        <v>213</v>
      </c>
      <c r="H2739" s="9" t="s">
        <v>162</v>
      </c>
      <c r="I2739" s="9" t="s">
        <v>345</v>
      </c>
      <c r="J2739" s="9" t="s">
        <v>1136</v>
      </c>
      <c r="K2739" s="9" t="s">
        <v>246</v>
      </c>
      <c r="L2739" s="9" t="s">
        <v>311</v>
      </c>
      <c r="M2739" s="9" t="s">
        <v>1708</v>
      </c>
      <c r="N2739" s="9" t="s">
        <v>196</v>
      </c>
      <c r="O2739" s="9" t="s">
        <v>116</v>
      </c>
      <c r="P2739" s="9" t="s">
        <v>234</v>
      </c>
      <c r="Q2739" s="9" t="s">
        <v>219</v>
      </c>
      <c r="R2739" s="9">
        <v>0</v>
      </c>
      <c r="S2739" s="9">
        <v>41</v>
      </c>
      <c r="U2739" s="9" t="s">
        <v>661</v>
      </c>
      <c r="X2739" s="9">
        <f>INDEX(SLA_Policy!$D$2:$D$5,MATCH(F2739,SLA_Policy!$A$2:$A$5,0))</f>
        <v>72</v>
      </c>
      <c r="Y2739" s="9" t="str">
        <f>IF(E2739="Cancelled","Excluded",IF(D2739="",IF((SLA_Policy!$B$8-B2739)*24&gt;X2739,"Open - Breached","Open - On Track"),IF((D2739-B2739)*24&lt;=X2739,"Met","Breached")))</f>
        <v>Met</v>
      </c>
    </row>
    <row r="2740" spans="1:25" x14ac:dyDescent="0.25">
      <c r="A2740" s="9" t="s">
        <v>5519</v>
      </c>
      <c r="B2740" s="23">
        <v>46008.421527777798</v>
      </c>
      <c r="C2740" s="23">
        <v>46008.661805555603</v>
      </c>
      <c r="D2740" s="23">
        <v>46010.3881944444</v>
      </c>
      <c r="E2740" s="9" t="s">
        <v>212</v>
      </c>
      <c r="F2740" s="9" t="s">
        <v>188</v>
      </c>
      <c r="G2740" s="9" t="s">
        <v>236</v>
      </c>
      <c r="H2740" s="9" t="s">
        <v>161</v>
      </c>
      <c r="I2740" s="9" t="s">
        <v>505</v>
      </c>
      <c r="J2740" s="9" t="s">
        <v>506</v>
      </c>
      <c r="K2740" s="9" t="s">
        <v>215</v>
      </c>
      <c r="L2740" s="9" t="s">
        <v>270</v>
      </c>
      <c r="M2740" s="9" t="s">
        <v>5520</v>
      </c>
      <c r="N2740" s="9" t="s">
        <v>196</v>
      </c>
      <c r="O2740" s="9" t="s">
        <v>177</v>
      </c>
      <c r="P2740" s="9" t="s">
        <v>942</v>
      </c>
      <c r="Q2740" s="9" t="s">
        <v>219</v>
      </c>
      <c r="R2740" s="9">
        <v>1</v>
      </c>
      <c r="S2740" s="9">
        <v>130</v>
      </c>
      <c r="U2740" s="9" t="s">
        <v>242</v>
      </c>
      <c r="X2740" s="9">
        <f>INDEX(SLA_Policy!$D$2:$D$5,MATCH(F2740,SLA_Policy!$A$2:$A$5,0))</f>
        <v>72</v>
      </c>
      <c r="Y2740" s="9" t="str">
        <f>IF(E2740="Cancelled","Excluded",IF(D2740="",IF((SLA_Policy!$B$8-B2740)*24&gt;X2740,"Open - Breached","Open - On Track"),IF((D2740-B2740)*24&lt;=X2740,"Met","Breached")))</f>
        <v>Met</v>
      </c>
    </row>
    <row r="2741" spans="1:25" x14ac:dyDescent="0.25">
      <c r="A2741" s="9" t="s">
        <v>5521</v>
      </c>
      <c r="B2741" s="23">
        <v>46008.429166666698</v>
      </c>
      <c r="C2741" s="23">
        <v>46008.465277777803</v>
      </c>
      <c r="D2741" s="23">
        <v>46009.4</v>
      </c>
      <c r="E2741" s="9" t="s">
        <v>212</v>
      </c>
      <c r="F2741" s="9" t="s">
        <v>188</v>
      </c>
      <c r="G2741" s="9" t="s">
        <v>236</v>
      </c>
      <c r="H2741" s="9" t="s">
        <v>167</v>
      </c>
      <c r="I2741" s="9" t="s">
        <v>255</v>
      </c>
      <c r="J2741" s="9" t="s">
        <v>5522</v>
      </c>
      <c r="K2741" s="9" t="s">
        <v>246</v>
      </c>
      <c r="L2741" s="9" t="s">
        <v>270</v>
      </c>
      <c r="M2741" s="9" t="s">
        <v>3722</v>
      </c>
      <c r="N2741" s="9" t="s">
        <v>196</v>
      </c>
      <c r="O2741" s="9" t="s">
        <v>116</v>
      </c>
      <c r="P2741" s="9" t="s">
        <v>342</v>
      </c>
      <c r="Q2741" s="9" t="s">
        <v>219</v>
      </c>
      <c r="R2741" s="9">
        <v>0</v>
      </c>
      <c r="S2741" s="9">
        <v>16</v>
      </c>
      <c r="U2741" s="9" t="s">
        <v>242</v>
      </c>
      <c r="X2741" s="9">
        <f>INDEX(SLA_Policy!$D$2:$D$5,MATCH(F2741,SLA_Policy!$A$2:$A$5,0))</f>
        <v>72</v>
      </c>
      <c r="Y2741" s="9" t="str">
        <f>IF(E2741="Cancelled","Excluded",IF(D2741="",IF((SLA_Policy!$B$8-B2741)*24&gt;X2741,"Open - Breached","Open - On Track"),IF((D2741-B2741)*24&lt;=X2741,"Met","Breached")))</f>
        <v>Met</v>
      </c>
    </row>
    <row r="2742" spans="1:25" x14ac:dyDescent="0.25">
      <c r="A2742" s="9" t="s">
        <v>5523</v>
      </c>
      <c r="B2742" s="23">
        <v>46008.4375</v>
      </c>
      <c r="C2742" s="23">
        <v>46008.470138888901</v>
      </c>
      <c r="D2742" s="23">
        <v>46008.663194444503</v>
      </c>
      <c r="E2742" s="9" t="s">
        <v>212</v>
      </c>
      <c r="F2742" s="9" t="s">
        <v>189</v>
      </c>
      <c r="G2742" s="9" t="s">
        <v>213</v>
      </c>
      <c r="H2742" s="9" t="s">
        <v>161</v>
      </c>
      <c r="I2742" s="9" t="s">
        <v>389</v>
      </c>
      <c r="J2742" s="9" t="s">
        <v>5524</v>
      </c>
      <c r="K2742" s="9" t="s">
        <v>262</v>
      </c>
      <c r="L2742" s="9" t="s">
        <v>311</v>
      </c>
      <c r="M2742" s="9" t="s">
        <v>444</v>
      </c>
      <c r="N2742" s="9" t="s">
        <v>198</v>
      </c>
      <c r="O2742" s="9" t="s">
        <v>116</v>
      </c>
      <c r="P2742" s="9" t="s">
        <v>218</v>
      </c>
      <c r="Q2742" s="9" t="s">
        <v>219</v>
      </c>
      <c r="R2742" s="9">
        <v>0</v>
      </c>
      <c r="S2742" s="9">
        <v>2</v>
      </c>
      <c r="U2742" s="9" t="s">
        <v>221</v>
      </c>
      <c r="X2742" s="9">
        <f>INDEX(SLA_Policy!$D$2:$D$5,MATCH(F2742,SLA_Policy!$A$2:$A$5,0))</f>
        <v>120</v>
      </c>
      <c r="Y2742" s="9" t="str">
        <f>IF(E2742="Cancelled","Excluded",IF(D2742="",IF((SLA_Policy!$B$8-B2742)*24&gt;X2742,"Open - Breached","Open - On Track"),IF((D2742-B2742)*24&lt;=X2742,"Met","Breached")))</f>
        <v>Met</v>
      </c>
    </row>
    <row r="2743" spans="1:25" x14ac:dyDescent="0.25">
      <c r="A2743" s="9" t="s">
        <v>5525</v>
      </c>
      <c r="B2743" s="23">
        <v>46008.454166666699</v>
      </c>
      <c r="C2743" s="23">
        <v>46008.479861111096</v>
      </c>
      <c r="D2743" s="23">
        <v>46009.359027777798</v>
      </c>
      <c r="E2743" s="9" t="s">
        <v>212</v>
      </c>
      <c r="F2743" s="9" t="s">
        <v>189</v>
      </c>
      <c r="G2743" s="9" t="s">
        <v>213</v>
      </c>
      <c r="H2743" s="9" t="s">
        <v>163</v>
      </c>
      <c r="I2743" s="9" t="s">
        <v>405</v>
      </c>
      <c r="J2743" s="9" t="s">
        <v>5526</v>
      </c>
      <c r="K2743" s="9" t="s">
        <v>303</v>
      </c>
      <c r="L2743" s="9" t="s">
        <v>216</v>
      </c>
      <c r="M2743" s="9" t="s">
        <v>2388</v>
      </c>
      <c r="N2743" s="9" t="s">
        <v>196</v>
      </c>
      <c r="O2743" s="9" t="s">
        <v>176</v>
      </c>
      <c r="P2743" s="9" t="s">
        <v>570</v>
      </c>
      <c r="Q2743" s="9" t="s">
        <v>219</v>
      </c>
      <c r="R2743" s="9">
        <v>0</v>
      </c>
      <c r="S2743" s="9">
        <v>28</v>
      </c>
      <c r="U2743" s="9" t="s">
        <v>230</v>
      </c>
      <c r="W2743" s="9">
        <v>5</v>
      </c>
      <c r="X2743" s="9">
        <f>INDEX(SLA_Policy!$D$2:$D$5,MATCH(F2743,SLA_Policy!$A$2:$A$5,0))</f>
        <v>120</v>
      </c>
      <c r="Y2743" s="9" t="str">
        <f>IF(E2743="Cancelled","Excluded",IF(D2743="",IF((SLA_Policy!$B$8-B2743)*24&gt;X2743,"Open - Breached","Open - On Track"),IF((D2743-B2743)*24&lt;=X2743,"Met","Breached")))</f>
        <v>Met</v>
      </c>
    </row>
    <row r="2744" spans="1:25" x14ac:dyDescent="0.25">
      <c r="A2744" s="9" t="s">
        <v>5527</v>
      </c>
      <c r="B2744" s="23">
        <v>46008.492361111101</v>
      </c>
      <c r="C2744" s="23">
        <v>46008.508333333302</v>
      </c>
      <c r="D2744" s="23">
        <v>46008.732638888898</v>
      </c>
      <c r="E2744" s="9" t="s">
        <v>212</v>
      </c>
      <c r="F2744" s="9" t="s">
        <v>188</v>
      </c>
      <c r="G2744" s="9" t="s">
        <v>236</v>
      </c>
      <c r="H2744" s="9" t="s">
        <v>161</v>
      </c>
      <c r="I2744" s="9" t="s">
        <v>237</v>
      </c>
      <c r="J2744" s="9" t="s">
        <v>2061</v>
      </c>
      <c r="K2744" s="9" t="s">
        <v>239</v>
      </c>
      <c r="L2744" s="9" t="s">
        <v>226</v>
      </c>
      <c r="M2744" s="9" t="s">
        <v>973</v>
      </c>
      <c r="N2744" s="9" t="s">
        <v>196</v>
      </c>
      <c r="O2744" s="9" t="s">
        <v>179</v>
      </c>
      <c r="P2744" s="9" t="s">
        <v>264</v>
      </c>
      <c r="Q2744" s="9" t="s">
        <v>219</v>
      </c>
      <c r="R2744" s="9">
        <v>0</v>
      </c>
      <c r="S2744" s="9">
        <v>15</v>
      </c>
      <c r="U2744" s="9" t="s">
        <v>242</v>
      </c>
      <c r="X2744" s="9">
        <f>INDEX(SLA_Policy!$D$2:$D$5,MATCH(F2744,SLA_Policy!$A$2:$A$5,0))</f>
        <v>72</v>
      </c>
      <c r="Y2744" s="9" t="str">
        <f>IF(E2744="Cancelled","Excluded",IF(D2744="",IF((SLA_Policy!$B$8-B2744)*24&gt;X2744,"Open - Breached","Open - On Track"),IF((D2744-B2744)*24&lt;=X2744,"Met","Breached")))</f>
        <v>Met</v>
      </c>
    </row>
    <row r="2745" spans="1:25" x14ac:dyDescent="0.25">
      <c r="A2745" s="9" t="s">
        <v>5528</v>
      </c>
      <c r="B2745" s="23">
        <v>46008.493055555598</v>
      </c>
      <c r="C2745" s="23">
        <v>46008.495138888902</v>
      </c>
      <c r="D2745" s="23">
        <v>46008.514583333301</v>
      </c>
      <c r="E2745" s="9" t="s">
        <v>212</v>
      </c>
      <c r="F2745" s="9" t="s">
        <v>188</v>
      </c>
      <c r="G2745" s="9" t="s">
        <v>213</v>
      </c>
      <c r="H2745" s="9" t="s">
        <v>161</v>
      </c>
      <c r="I2745" s="9" t="s">
        <v>389</v>
      </c>
      <c r="J2745" s="9" t="s">
        <v>5529</v>
      </c>
      <c r="K2745" s="9" t="s">
        <v>225</v>
      </c>
      <c r="L2745" s="9" t="s">
        <v>311</v>
      </c>
      <c r="M2745" s="9" t="s">
        <v>4473</v>
      </c>
      <c r="N2745" s="9" t="s">
        <v>200</v>
      </c>
      <c r="O2745" s="9" t="s">
        <v>116</v>
      </c>
      <c r="P2745" s="9" t="s">
        <v>590</v>
      </c>
      <c r="Q2745" s="9" t="s">
        <v>219</v>
      </c>
      <c r="R2745" s="9">
        <v>0</v>
      </c>
      <c r="S2745" s="9">
        <v>5</v>
      </c>
      <c r="U2745" s="9" t="s">
        <v>290</v>
      </c>
      <c r="W2745" s="9">
        <v>5</v>
      </c>
      <c r="X2745" s="9">
        <f>INDEX(SLA_Policy!$D$2:$D$5,MATCH(F2745,SLA_Policy!$A$2:$A$5,0))</f>
        <v>72</v>
      </c>
      <c r="Y2745" s="9" t="str">
        <f>IF(E2745="Cancelled","Excluded",IF(D2745="",IF((SLA_Policy!$B$8-B2745)*24&gt;X2745,"Open - Breached","Open - On Track"),IF((D2745-B2745)*24&lt;=X2745,"Met","Breached")))</f>
        <v>Met</v>
      </c>
    </row>
    <row r="2746" spans="1:25" x14ac:dyDescent="0.25">
      <c r="A2746" s="9" t="s">
        <v>5530</v>
      </c>
      <c r="B2746" s="23">
        <v>46008.504166666702</v>
      </c>
      <c r="C2746" s="23">
        <v>46008.508333333302</v>
      </c>
      <c r="D2746" s="23">
        <v>46008.545833333301</v>
      </c>
      <c r="E2746" s="9" t="s">
        <v>212</v>
      </c>
      <c r="F2746" s="9" t="s">
        <v>188</v>
      </c>
      <c r="G2746" s="9" t="s">
        <v>213</v>
      </c>
      <c r="H2746" s="9" t="s">
        <v>165</v>
      </c>
      <c r="I2746" s="9" t="s">
        <v>567</v>
      </c>
      <c r="J2746" s="9" t="s">
        <v>3422</v>
      </c>
      <c r="K2746" s="9" t="s">
        <v>303</v>
      </c>
      <c r="L2746" s="9" t="s">
        <v>216</v>
      </c>
      <c r="M2746" s="9" t="s">
        <v>5356</v>
      </c>
      <c r="N2746" s="9" t="s">
        <v>196</v>
      </c>
      <c r="O2746" s="9" t="s">
        <v>176</v>
      </c>
      <c r="P2746" s="9" t="s">
        <v>1159</v>
      </c>
      <c r="Q2746" s="9" t="s">
        <v>219</v>
      </c>
      <c r="R2746" s="9">
        <v>0</v>
      </c>
      <c r="S2746" s="9">
        <v>28</v>
      </c>
      <c r="U2746" s="9" t="s">
        <v>290</v>
      </c>
      <c r="X2746" s="9">
        <f>INDEX(SLA_Policy!$D$2:$D$5,MATCH(F2746,SLA_Policy!$A$2:$A$5,0))</f>
        <v>72</v>
      </c>
      <c r="Y2746" s="9" t="str">
        <f>IF(E2746="Cancelled","Excluded",IF(D2746="",IF((SLA_Policy!$B$8-B2746)*24&gt;X2746,"Open - Breached","Open - On Track"),IF((D2746-B2746)*24&lt;=X2746,"Met","Breached")))</f>
        <v>Met</v>
      </c>
    </row>
    <row r="2747" spans="1:25" x14ac:dyDescent="0.25">
      <c r="A2747" s="9" t="s">
        <v>5531</v>
      </c>
      <c r="B2747" s="23">
        <v>46008.5131944444</v>
      </c>
      <c r="C2747" s="23">
        <v>46008.534027777801</v>
      </c>
      <c r="D2747" s="23">
        <v>46013.351388888899</v>
      </c>
      <c r="E2747" s="9" t="s">
        <v>212</v>
      </c>
      <c r="F2747" s="9" t="s">
        <v>189</v>
      </c>
      <c r="G2747" s="9" t="s">
        <v>236</v>
      </c>
      <c r="H2747" s="9" t="s">
        <v>163</v>
      </c>
      <c r="I2747" s="9" t="s">
        <v>327</v>
      </c>
      <c r="J2747" s="9" t="s">
        <v>1957</v>
      </c>
      <c r="K2747" s="9" t="s">
        <v>246</v>
      </c>
      <c r="L2747" s="9" t="s">
        <v>351</v>
      </c>
      <c r="M2747" s="9" t="s">
        <v>400</v>
      </c>
      <c r="N2747" s="9" t="s">
        <v>200</v>
      </c>
      <c r="O2747" s="9" t="s">
        <v>176</v>
      </c>
      <c r="P2747" s="9" t="s">
        <v>228</v>
      </c>
      <c r="Q2747" s="9" t="s">
        <v>219</v>
      </c>
      <c r="R2747" s="9">
        <v>0</v>
      </c>
      <c r="S2747" s="9">
        <v>19</v>
      </c>
      <c r="U2747" s="9" t="s">
        <v>242</v>
      </c>
      <c r="W2747" s="9">
        <v>5</v>
      </c>
      <c r="X2747" s="9">
        <f>INDEX(SLA_Policy!$D$2:$D$5,MATCH(F2747,SLA_Policy!$A$2:$A$5,0))</f>
        <v>120</v>
      </c>
      <c r="Y2747" s="9" t="str">
        <f>IF(E2747="Cancelled","Excluded",IF(D2747="",IF((SLA_Policy!$B$8-B2747)*24&gt;X2747,"Open - Breached","Open - On Track"),IF((D2747-B2747)*24&lt;=X2747,"Met","Breached")))</f>
        <v>Met</v>
      </c>
    </row>
    <row r="2748" spans="1:25" x14ac:dyDescent="0.25">
      <c r="A2748" s="9" t="s">
        <v>5532</v>
      </c>
      <c r="B2748" s="23">
        <v>46008.516666666699</v>
      </c>
      <c r="C2748" s="23">
        <v>46008.519444444399</v>
      </c>
      <c r="D2748" s="23">
        <v>46009.404166666704</v>
      </c>
      <c r="E2748" s="9" t="s">
        <v>212</v>
      </c>
      <c r="F2748" s="9" t="s">
        <v>188</v>
      </c>
      <c r="G2748" s="9" t="s">
        <v>213</v>
      </c>
      <c r="H2748" s="9" t="s">
        <v>165</v>
      </c>
      <c r="I2748" s="9" t="s">
        <v>2034</v>
      </c>
      <c r="J2748" s="9" t="s">
        <v>5533</v>
      </c>
      <c r="K2748" s="9" t="s">
        <v>246</v>
      </c>
      <c r="L2748" s="9" t="s">
        <v>216</v>
      </c>
      <c r="M2748" s="9" t="s">
        <v>1785</v>
      </c>
      <c r="N2748" s="9" t="s">
        <v>199</v>
      </c>
      <c r="O2748" s="9" t="s">
        <v>176</v>
      </c>
      <c r="P2748" s="9" t="s">
        <v>253</v>
      </c>
      <c r="Q2748" s="9" t="s">
        <v>219</v>
      </c>
      <c r="R2748" s="9">
        <v>0</v>
      </c>
      <c r="S2748" s="9">
        <v>56</v>
      </c>
      <c r="U2748" s="9" t="s">
        <v>266</v>
      </c>
      <c r="X2748" s="9">
        <f>INDEX(SLA_Policy!$D$2:$D$5,MATCH(F2748,SLA_Policy!$A$2:$A$5,0))</f>
        <v>72</v>
      </c>
      <c r="Y2748" s="9" t="str">
        <f>IF(E2748="Cancelled","Excluded",IF(D2748="",IF((SLA_Policy!$B$8-B2748)*24&gt;X2748,"Open - Breached","Open - On Track"),IF((D2748-B2748)*24&lt;=X2748,"Met","Breached")))</f>
        <v>Met</v>
      </c>
    </row>
    <row r="2749" spans="1:25" x14ac:dyDescent="0.25">
      <c r="A2749" s="9" t="s">
        <v>5534</v>
      </c>
      <c r="B2749" s="23">
        <v>46008.548611111102</v>
      </c>
      <c r="C2749" s="23">
        <v>46008.640277777798</v>
      </c>
      <c r="D2749" s="23">
        <v>46008.655555555597</v>
      </c>
      <c r="E2749" s="9" t="s">
        <v>212</v>
      </c>
      <c r="F2749" s="9" t="s">
        <v>188</v>
      </c>
      <c r="G2749" s="9" t="s">
        <v>213</v>
      </c>
      <c r="H2749" s="9" t="s">
        <v>88</v>
      </c>
      <c r="I2749" s="9" t="s">
        <v>92</v>
      </c>
      <c r="J2749" s="9" t="s">
        <v>413</v>
      </c>
      <c r="K2749" s="9" t="s">
        <v>246</v>
      </c>
      <c r="L2749" s="9" t="s">
        <v>226</v>
      </c>
      <c r="M2749" s="9" t="s">
        <v>2655</v>
      </c>
      <c r="N2749" s="9" t="s">
        <v>197</v>
      </c>
      <c r="O2749" s="9" t="s">
        <v>116</v>
      </c>
      <c r="P2749" s="9" t="s">
        <v>525</v>
      </c>
      <c r="Q2749" s="9" t="s">
        <v>219</v>
      </c>
      <c r="R2749" s="9">
        <v>0</v>
      </c>
      <c r="S2749" s="9">
        <v>39</v>
      </c>
      <c r="T2749" s="9" t="s">
        <v>229</v>
      </c>
      <c r="U2749" s="9" t="s">
        <v>661</v>
      </c>
      <c r="X2749" s="9">
        <f>INDEX(SLA_Policy!$D$2:$D$5,MATCH(F2749,SLA_Policy!$A$2:$A$5,0))</f>
        <v>72</v>
      </c>
      <c r="Y2749" s="9" t="str">
        <f>IF(E2749="Cancelled","Excluded",IF(D2749="",IF((SLA_Policy!$B$8-B2749)*24&gt;X2749,"Open - Breached","Open - On Track"),IF((D2749-B2749)*24&lt;=X2749,"Met","Breached")))</f>
        <v>Met</v>
      </c>
    </row>
    <row r="2750" spans="1:25" x14ac:dyDescent="0.25">
      <c r="A2750" s="9" t="s">
        <v>5535</v>
      </c>
      <c r="B2750" s="23">
        <v>46008.560416666704</v>
      </c>
      <c r="C2750" s="23">
        <v>46008.609027777798</v>
      </c>
      <c r="D2750" s="23">
        <v>46013.402777777803</v>
      </c>
      <c r="E2750" s="9" t="s">
        <v>212</v>
      </c>
      <c r="F2750" s="9" t="s">
        <v>188</v>
      </c>
      <c r="G2750" s="9" t="s">
        <v>236</v>
      </c>
      <c r="H2750" s="9" t="s">
        <v>163</v>
      </c>
      <c r="I2750" s="9" t="s">
        <v>315</v>
      </c>
      <c r="J2750" s="9" t="s">
        <v>932</v>
      </c>
      <c r="K2750" s="9" t="s">
        <v>246</v>
      </c>
      <c r="L2750" s="9" t="s">
        <v>395</v>
      </c>
      <c r="M2750" s="9" t="s">
        <v>463</v>
      </c>
      <c r="N2750" s="9" t="s">
        <v>196</v>
      </c>
      <c r="O2750" s="9" t="s">
        <v>180</v>
      </c>
      <c r="P2750" s="9" t="s">
        <v>368</v>
      </c>
      <c r="Q2750" s="9" t="s">
        <v>219</v>
      </c>
      <c r="R2750" s="9">
        <v>0</v>
      </c>
      <c r="S2750" s="9">
        <v>65</v>
      </c>
      <c r="T2750" s="9" t="s">
        <v>229</v>
      </c>
      <c r="U2750" s="9" t="s">
        <v>242</v>
      </c>
      <c r="X2750" s="9">
        <f>INDEX(SLA_Policy!$D$2:$D$5,MATCH(F2750,SLA_Policy!$A$2:$A$5,0))</f>
        <v>72</v>
      </c>
      <c r="Y2750" s="9" t="str">
        <f>IF(E2750="Cancelled","Excluded",IF(D2750="",IF((SLA_Policy!$B$8-B2750)*24&gt;X2750,"Open - Breached","Open - On Track"),IF((D2750-B2750)*24&lt;=X2750,"Met","Breached")))</f>
        <v>Breached</v>
      </c>
    </row>
    <row r="2751" spans="1:25" x14ac:dyDescent="0.25">
      <c r="A2751" s="9" t="s">
        <v>5536</v>
      </c>
      <c r="B2751" s="23">
        <v>46008.568055555603</v>
      </c>
      <c r="C2751" s="23">
        <v>46008.596527777801</v>
      </c>
      <c r="D2751" s="23">
        <v>46014.34375</v>
      </c>
      <c r="E2751" s="9" t="s">
        <v>212</v>
      </c>
      <c r="F2751" s="9" t="s">
        <v>189</v>
      </c>
      <c r="G2751" s="9" t="s">
        <v>236</v>
      </c>
      <c r="H2751" s="9" t="s">
        <v>162</v>
      </c>
      <c r="I2751" s="9" t="s">
        <v>280</v>
      </c>
      <c r="J2751" s="9" t="s">
        <v>1594</v>
      </c>
      <c r="K2751" s="9" t="s">
        <v>215</v>
      </c>
      <c r="L2751" s="9" t="s">
        <v>270</v>
      </c>
      <c r="M2751" s="9" t="s">
        <v>4297</v>
      </c>
      <c r="N2751" s="9" t="s">
        <v>197</v>
      </c>
      <c r="O2751" s="9" t="s">
        <v>179</v>
      </c>
      <c r="P2751" s="9" t="s">
        <v>337</v>
      </c>
      <c r="Q2751" s="9" t="s">
        <v>219</v>
      </c>
      <c r="R2751" s="9">
        <v>0</v>
      </c>
      <c r="S2751" s="9">
        <v>31</v>
      </c>
      <c r="U2751" s="9" t="s">
        <v>242</v>
      </c>
      <c r="W2751" s="9">
        <v>3</v>
      </c>
      <c r="X2751" s="9">
        <f>INDEX(SLA_Policy!$D$2:$D$5,MATCH(F2751,SLA_Policy!$A$2:$A$5,0))</f>
        <v>120</v>
      </c>
      <c r="Y2751" s="9" t="str">
        <f>IF(E2751="Cancelled","Excluded",IF(D2751="",IF((SLA_Policy!$B$8-B2751)*24&gt;X2751,"Open - Breached","Open - On Track"),IF((D2751-B2751)*24&lt;=X2751,"Met","Breached")))</f>
        <v>Breached</v>
      </c>
    </row>
    <row r="2752" spans="1:25" x14ac:dyDescent="0.25">
      <c r="A2752" s="9" t="s">
        <v>5537</v>
      </c>
      <c r="B2752" s="23">
        <v>46008.568749999999</v>
      </c>
      <c r="C2752" s="23">
        <v>46008.649305555598</v>
      </c>
      <c r="D2752" s="23">
        <v>46013.379861111098</v>
      </c>
      <c r="E2752" s="9" t="s">
        <v>212</v>
      </c>
      <c r="F2752" s="9" t="s">
        <v>188</v>
      </c>
      <c r="G2752" s="9" t="s">
        <v>236</v>
      </c>
      <c r="H2752" s="9" t="s">
        <v>163</v>
      </c>
      <c r="I2752" s="9" t="s">
        <v>315</v>
      </c>
      <c r="J2752" s="9" t="s">
        <v>932</v>
      </c>
      <c r="K2752" s="9" t="s">
        <v>303</v>
      </c>
      <c r="L2752" s="9" t="s">
        <v>104</v>
      </c>
      <c r="M2752" s="9" t="s">
        <v>4380</v>
      </c>
      <c r="N2752" s="9" t="s">
        <v>196</v>
      </c>
      <c r="O2752" s="9" t="s">
        <v>180</v>
      </c>
      <c r="P2752" s="9" t="s">
        <v>381</v>
      </c>
      <c r="Q2752" s="9" t="s">
        <v>219</v>
      </c>
      <c r="R2752" s="9">
        <v>0</v>
      </c>
      <c r="S2752" s="9">
        <v>43</v>
      </c>
      <c r="T2752" s="9" t="s">
        <v>136</v>
      </c>
      <c r="U2752" s="9" t="s">
        <v>242</v>
      </c>
      <c r="W2752" s="9">
        <v>4</v>
      </c>
      <c r="X2752" s="9">
        <f>INDEX(SLA_Policy!$D$2:$D$5,MATCH(F2752,SLA_Policy!$A$2:$A$5,0))</f>
        <v>72</v>
      </c>
      <c r="Y2752" s="9" t="str">
        <f>IF(E2752="Cancelled","Excluded",IF(D2752="",IF((SLA_Policy!$B$8-B2752)*24&gt;X2752,"Open - Breached","Open - On Track"),IF((D2752-B2752)*24&lt;=X2752,"Met","Breached")))</f>
        <v>Breached</v>
      </c>
    </row>
    <row r="2753" spans="1:25" x14ac:dyDescent="0.25">
      <c r="A2753" s="9" t="s">
        <v>5538</v>
      </c>
      <c r="B2753" s="23">
        <v>46008.5715277778</v>
      </c>
      <c r="C2753" s="23">
        <v>46008.593055555597</v>
      </c>
      <c r="D2753" s="23">
        <v>46009.293749999997</v>
      </c>
      <c r="E2753" s="9" t="s">
        <v>212</v>
      </c>
      <c r="F2753" s="9" t="s">
        <v>189</v>
      </c>
      <c r="G2753" s="9" t="s">
        <v>213</v>
      </c>
      <c r="H2753" s="9" t="s">
        <v>163</v>
      </c>
      <c r="I2753" s="9" t="s">
        <v>250</v>
      </c>
      <c r="J2753" s="9" t="s">
        <v>1407</v>
      </c>
      <c r="K2753" s="9" t="s">
        <v>239</v>
      </c>
      <c r="L2753" s="9" t="s">
        <v>104</v>
      </c>
      <c r="M2753" s="9" t="s">
        <v>456</v>
      </c>
      <c r="N2753" s="9" t="s">
        <v>199</v>
      </c>
      <c r="O2753" s="9" t="s">
        <v>176</v>
      </c>
      <c r="P2753" s="9" t="s">
        <v>228</v>
      </c>
      <c r="Q2753" s="9" t="s">
        <v>219</v>
      </c>
      <c r="R2753" s="9">
        <v>0</v>
      </c>
      <c r="S2753" s="9">
        <v>10</v>
      </c>
      <c r="T2753" s="9" t="s">
        <v>220</v>
      </c>
      <c r="U2753" s="9" t="s">
        <v>230</v>
      </c>
      <c r="W2753" s="9">
        <v>4</v>
      </c>
      <c r="X2753" s="9">
        <f>INDEX(SLA_Policy!$D$2:$D$5,MATCH(F2753,SLA_Policy!$A$2:$A$5,0))</f>
        <v>120</v>
      </c>
      <c r="Y2753" s="9" t="str">
        <f>IF(E2753="Cancelled","Excluded",IF(D2753="",IF((SLA_Policy!$B$8-B2753)*24&gt;X2753,"Open - Breached","Open - On Track"),IF((D2753-B2753)*24&lt;=X2753,"Met","Breached")))</f>
        <v>Met</v>
      </c>
    </row>
    <row r="2754" spans="1:25" x14ac:dyDescent="0.25">
      <c r="A2754" s="9" t="s">
        <v>5539</v>
      </c>
      <c r="B2754" s="23">
        <v>46008.584027777797</v>
      </c>
      <c r="C2754" s="23">
        <v>46008.626388888901</v>
      </c>
      <c r="D2754" s="23">
        <v>46008.699305555601</v>
      </c>
      <c r="E2754" s="9" t="s">
        <v>212</v>
      </c>
      <c r="F2754" s="9" t="s">
        <v>187</v>
      </c>
      <c r="G2754" s="9" t="s">
        <v>213</v>
      </c>
      <c r="H2754" s="9" t="s">
        <v>162</v>
      </c>
      <c r="I2754" s="9" t="s">
        <v>345</v>
      </c>
      <c r="J2754" s="9" t="s">
        <v>429</v>
      </c>
      <c r="K2754" s="9" t="s">
        <v>246</v>
      </c>
      <c r="L2754" s="9" t="s">
        <v>282</v>
      </c>
      <c r="M2754" s="9" t="s">
        <v>283</v>
      </c>
      <c r="N2754" s="9" t="s">
        <v>197</v>
      </c>
      <c r="O2754" s="9" t="s">
        <v>116</v>
      </c>
      <c r="P2754" s="9" t="s">
        <v>590</v>
      </c>
      <c r="Q2754" s="9" t="s">
        <v>219</v>
      </c>
      <c r="R2754" s="9">
        <v>0</v>
      </c>
      <c r="S2754" s="9">
        <v>19</v>
      </c>
      <c r="U2754" s="9" t="s">
        <v>376</v>
      </c>
      <c r="W2754" s="9">
        <v>5</v>
      </c>
      <c r="X2754" s="9">
        <f>INDEX(SLA_Policy!$D$2:$D$5,MATCH(F2754,SLA_Policy!$A$2:$A$5,0))</f>
        <v>8</v>
      </c>
      <c r="Y2754" s="9" t="str">
        <f>IF(E2754="Cancelled","Excluded",IF(D2754="",IF((SLA_Policy!$B$8-B2754)*24&gt;X2754,"Open - Breached","Open - On Track"),IF((D2754-B2754)*24&lt;=X2754,"Met","Breached")))</f>
        <v>Met</v>
      </c>
    </row>
    <row r="2755" spans="1:25" x14ac:dyDescent="0.25">
      <c r="A2755" s="9" t="s">
        <v>5540</v>
      </c>
      <c r="B2755" s="23">
        <v>46008.607638888898</v>
      </c>
      <c r="C2755" s="23">
        <v>46008.614583333299</v>
      </c>
      <c r="D2755" s="23">
        <v>46009.3659722222</v>
      </c>
      <c r="E2755" s="9" t="s">
        <v>212</v>
      </c>
      <c r="F2755" s="9" t="s">
        <v>188</v>
      </c>
      <c r="G2755" s="9" t="s">
        <v>213</v>
      </c>
      <c r="H2755" s="9" t="s">
        <v>88</v>
      </c>
      <c r="I2755" s="9" t="s">
        <v>92</v>
      </c>
      <c r="J2755" s="9" t="s">
        <v>441</v>
      </c>
      <c r="K2755" s="9" t="s">
        <v>215</v>
      </c>
      <c r="L2755" s="9" t="s">
        <v>216</v>
      </c>
      <c r="M2755" s="9" t="s">
        <v>5541</v>
      </c>
      <c r="N2755" s="9" t="s">
        <v>198</v>
      </c>
      <c r="O2755" s="9" t="s">
        <v>116</v>
      </c>
      <c r="P2755" s="9" t="s">
        <v>218</v>
      </c>
      <c r="Q2755" s="9" t="s">
        <v>219</v>
      </c>
      <c r="R2755" s="9">
        <v>0</v>
      </c>
      <c r="S2755" s="9">
        <v>62</v>
      </c>
      <c r="T2755" s="9" t="s">
        <v>322</v>
      </c>
      <c r="U2755" s="9" t="s">
        <v>266</v>
      </c>
      <c r="X2755" s="9">
        <f>INDEX(SLA_Policy!$D$2:$D$5,MATCH(F2755,SLA_Policy!$A$2:$A$5,0))</f>
        <v>72</v>
      </c>
      <c r="Y2755" s="9" t="str">
        <f>IF(E2755="Cancelled","Excluded",IF(D2755="",IF((SLA_Policy!$B$8-B2755)*24&gt;X2755,"Open - Breached","Open - On Track"),IF((D2755-B2755)*24&lt;=X2755,"Met","Breached")))</f>
        <v>Met</v>
      </c>
    </row>
    <row r="2756" spans="1:25" x14ac:dyDescent="0.25">
      <c r="A2756" s="9" t="s">
        <v>5542</v>
      </c>
      <c r="B2756" s="23">
        <v>46008.612500000003</v>
      </c>
      <c r="C2756" s="23">
        <v>46008.625</v>
      </c>
      <c r="D2756" s="23">
        <v>46008.670138888898</v>
      </c>
      <c r="E2756" s="9" t="s">
        <v>212</v>
      </c>
      <c r="F2756" s="9" t="s">
        <v>189</v>
      </c>
      <c r="G2756" s="9" t="s">
        <v>213</v>
      </c>
      <c r="H2756" s="9" t="s">
        <v>161</v>
      </c>
      <c r="I2756" s="9" t="s">
        <v>389</v>
      </c>
      <c r="J2756" s="9" t="s">
        <v>435</v>
      </c>
      <c r="K2756" s="9" t="s">
        <v>215</v>
      </c>
      <c r="L2756" s="9" t="s">
        <v>270</v>
      </c>
      <c r="M2756" s="9" t="s">
        <v>5021</v>
      </c>
      <c r="N2756" s="9" t="s">
        <v>198</v>
      </c>
      <c r="O2756" s="9" t="s">
        <v>116</v>
      </c>
      <c r="P2756" s="9" t="s">
        <v>258</v>
      </c>
      <c r="Q2756" s="9" t="s">
        <v>219</v>
      </c>
      <c r="R2756" s="9">
        <v>0</v>
      </c>
      <c r="S2756" s="9">
        <v>6</v>
      </c>
      <c r="U2756" s="9" t="s">
        <v>376</v>
      </c>
      <c r="X2756" s="9">
        <f>INDEX(SLA_Policy!$D$2:$D$5,MATCH(F2756,SLA_Policy!$A$2:$A$5,0))</f>
        <v>120</v>
      </c>
      <c r="Y2756" s="9" t="str">
        <f>IF(E2756="Cancelled","Excluded",IF(D2756="",IF((SLA_Policy!$B$8-B2756)*24&gt;X2756,"Open - Breached","Open - On Track"),IF((D2756-B2756)*24&lt;=X2756,"Met","Breached")))</f>
        <v>Met</v>
      </c>
    </row>
    <row r="2757" spans="1:25" x14ac:dyDescent="0.25">
      <c r="A2757" s="9" t="s">
        <v>5543</v>
      </c>
      <c r="B2757" s="23">
        <v>46008.615277777797</v>
      </c>
      <c r="C2757" s="23">
        <v>46008.636111111096</v>
      </c>
      <c r="D2757" s="23">
        <v>46008.766666666699</v>
      </c>
      <c r="E2757" s="9" t="s">
        <v>212</v>
      </c>
      <c r="F2757" s="9" t="s">
        <v>188</v>
      </c>
      <c r="G2757" s="9" t="s">
        <v>213</v>
      </c>
      <c r="H2757" s="9" t="s">
        <v>166</v>
      </c>
      <c r="I2757" s="9" t="s">
        <v>286</v>
      </c>
      <c r="J2757" s="9" t="s">
        <v>632</v>
      </c>
      <c r="K2757" s="9" t="s">
        <v>246</v>
      </c>
      <c r="L2757" s="9" t="s">
        <v>311</v>
      </c>
      <c r="M2757" s="9" t="s">
        <v>1708</v>
      </c>
      <c r="N2757" s="9" t="s">
        <v>197</v>
      </c>
      <c r="O2757" s="9" t="s">
        <v>181</v>
      </c>
      <c r="P2757" s="9" t="s">
        <v>445</v>
      </c>
      <c r="Q2757" s="9" t="s">
        <v>219</v>
      </c>
      <c r="R2757" s="9">
        <v>0</v>
      </c>
      <c r="S2757" s="9">
        <v>11</v>
      </c>
      <c r="U2757" s="9" t="s">
        <v>248</v>
      </c>
      <c r="X2757" s="9">
        <f>INDEX(SLA_Policy!$D$2:$D$5,MATCH(F2757,SLA_Policy!$A$2:$A$5,0))</f>
        <v>72</v>
      </c>
      <c r="Y2757" s="9" t="str">
        <f>IF(E2757="Cancelled","Excluded",IF(D2757="",IF((SLA_Policy!$B$8-B2757)*24&gt;X2757,"Open - Breached","Open - On Track"),IF((D2757-B2757)*24&lt;=X2757,"Met","Breached")))</f>
        <v>Met</v>
      </c>
    </row>
    <row r="2758" spans="1:25" x14ac:dyDescent="0.25">
      <c r="A2758" s="9" t="s">
        <v>5544</v>
      </c>
      <c r="B2758" s="23">
        <v>46008.618055555598</v>
      </c>
      <c r="C2758" s="23">
        <v>46008.681944444397</v>
      </c>
      <c r="D2758" s="23">
        <v>46009.445138888899</v>
      </c>
      <c r="E2758" s="9" t="s">
        <v>212</v>
      </c>
      <c r="F2758" s="9" t="s">
        <v>188</v>
      </c>
      <c r="G2758" s="9" t="s">
        <v>213</v>
      </c>
      <c r="H2758" s="9" t="s">
        <v>166</v>
      </c>
      <c r="I2758" s="9" t="s">
        <v>286</v>
      </c>
      <c r="J2758" s="9" t="s">
        <v>632</v>
      </c>
      <c r="K2758" s="9" t="s">
        <v>246</v>
      </c>
      <c r="L2758" s="9" t="s">
        <v>104</v>
      </c>
      <c r="M2758" s="9" t="s">
        <v>1222</v>
      </c>
      <c r="N2758" s="9" t="s">
        <v>197</v>
      </c>
      <c r="O2758" s="9" t="s">
        <v>181</v>
      </c>
      <c r="P2758" s="9" t="s">
        <v>289</v>
      </c>
      <c r="Q2758" s="9" t="s">
        <v>219</v>
      </c>
      <c r="R2758" s="9">
        <v>1</v>
      </c>
      <c r="S2758" s="9">
        <v>19</v>
      </c>
      <c r="U2758" s="9" t="s">
        <v>248</v>
      </c>
      <c r="X2758" s="9">
        <f>INDEX(SLA_Policy!$D$2:$D$5,MATCH(F2758,SLA_Policy!$A$2:$A$5,0))</f>
        <v>72</v>
      </c>
      <c r="Y2758" s="9" t="str">
        <f>IF(E2758="Cancelled","Excluded",IF(D2758="",IF((SLA_Policy!$B$8-B2758)*24&gt;X2758,"Open - Breached","Open - On Track"),IF((D2758-B2758)*24&lt;=X2758,"Met","Breached")))</f>
        <v>Met</v>
      </c>
    </row>
    <row r="2759" spans="1:25" x14ac:dyDescent="0.25">
      <c r="A2759" s="9" t="s">
        <v>5545</v>
      </c>
      <c r="B2759" s="23">
        <v>46008.636111111096</v>
      </c>
      <c r="C2759" s="23">
        <v>46008.638888888898</v>
      </c>
      <c r="D2759" s="23">
        <v>46008.7368055556</v>
      </c>
      <c r="E2759" s="9" t="s">
        <v>212</v>
      </c>
      <c r="F2759" s="9" t="s">
        <v>188</v>
      </c>
      <c r="G2759" s="9" t="s">
        <v>213</v>
      </c>
      <c r="H2759" s="9" t="s">
        <v>162</v>
      </c>
      <c r="I2759" s="9" t="s">
        <v>345</v>
      </c>
      <c r="J2759" s="9" t="s">
        <v>4899</v>
      </c>
      <c r="K2759" s="9" t="s">
        <v>215</v>
      </c>
      <c r="L2759" s="9" t="s">
        <v>351</v>
      </c>
      <c r="M2759" s="9" t="s">
        <v>2661</v>
      </c>
      <c r="N2759" s="9" t="s">
        <v>198</v>
      </c>
      <c r="O2759" s="9" t="s">
        <v>179</v>
      </c>
      <c r="P2759" s="9" t="s">
        <v>284</v>
      </c>
      <c r="Q2759" s="9" t="s">
        <v>219</v>
      </c>
      <c r="R2759" s="9">
        <v>0</v>
      </c>
      <c r="S2759" s="9">
        <v>44</v>
      </c>
      <c r="U2759" s="9" t="s">
        <v>266</v>
      </c>
      <c r="W2759" s="9">
        <v>5</v>
      </c>
      <c r="X2759" s="9">
        <f>INDEX(SLA_Policy!$D$2:$D$5,MATCH(F2759,SLA_Policy!$A$2:$A$5,0))</f>
        <v>72</v>
      </c>
      <c r="Y2759" s="9" t="str">
        <f>IF(E2759="Cancelled","Excluded",IF(D2759="",IF((SLA_Policy!$B$8-B2759)*24&gt;X2759,"Open - Breached","Open - On Track"),IF((D2759-B2759)*24&lt;=X2759,"Met","Breached")))</f>
        <v>Met</v>
      </c>
    </row>
    <row r="2760" spans="1:25" x14ac:dyDescent="0.25">
      <c r="A2760" s="9" t="s">
        <v>5546</v>
      </c>
      <c r="B2760" s="23">
        <v>46008.65</v>
      </c>
      <c r="C2760" s="23">
        <v>46008.657638888901</v>
      </c>
      <c r="D2760" s="23">
        <v>46009.088194444397</v>
      </c>
      <c r="E2760" s="9" t="s">
        <v>212</v>
      </c>
      <c r="F2760" s="9" t="s">
        <v>187</v>
      </c>
      <c r="G2760" s="9" t="s">
        <v>213</v>
      </c>
      <c r="H2760" s="9" t="s">
        <v>167</v>
      </c>
      <c r="I2760" s="9" t="s">
        <v>362</v>
      </c>
      <c r="J2760" s="9" t="s">
        <v>5547</v>
      </c>
      <c r="K2760" s="9" t="s">
        <v>215</v>
      </c>
      <c r="L2760" s="9" t="s">
        <v>307</v>
      </c>
      <c r="M2760" s="9" t="s">
        <v>1279</v>
      </c>
      <c r="N2760" s="9" t="s">
        <v>196</v>
      </c>
      <c r="O2760" s="9" t="s">
        <v>176</v>
      </c>
      <c r="P2760" s="9" t="s">
        <v>419</v>
      </c>
      <c r="Q2760" s="9" t="s">
        <v>273</v>
      </c>
      <c r="R2760" s="9">
        <v>0</v>
      </c>
      <c r="S2760" s="9">
        <v>36</v>
      </c>
      <c r="U2760" s="9" t="s">
        <v>376</v>
      </c>
      <c r="X2760" s="9">
        <f>INDEX(SLA_Policy!$D$2:$D$5,MATCH(F2760,SLA_Policy!$A$2:$A$5,0))</f>
        <v>8</v>
      </c>
      <c r="Y2760" s="9" t="str">
        <f>IF(E2760="Cancelled","Excluded",IF(D2760="",IF((SLA_Policy!$B$8-B2760)*24&gt;X2760,"Open - Breached","Open - On Track"),IF((D2760-B2760)*24&lt;=X2760,"Met","Breached")))</f>
        <v>Breached</v>
      </c>
    </row>
    <row r="2761" spans="1:25" x14ac:dyDescent="0.25">
      <c r="A2761" s="9" t="s">
        <v>5548</v>
      </c>
      <c r="B2761" s="23">
        <v>46008.650694444397</v>
      </c>
      <c r="C2761" s="23">
        <v>46008.689583333296</v>
      </c>
      <c r="D2761" s="23">
        <v>46009.336805555598</v>
      </c>
      <c r="E2761" s="9" t="s">
        <v>212</v>
      </c>
      <c r="F2761" s="9" t="s">
        <v>188</v>
      </c>
      <c r="G2761" s="9" t="s">
        <v>213</v>
      </c>
      <c r="H2761" s="9" t="s">
        <v>162</v>
      </c>
      <c r="I2761" s="9" t="s">
        <v>393</v>
      </c>
      <c r="J2761" s="9" t="s">
        <v>840</v>
      </c>
      <c r="K2761" s="9" t="s">
        <v>215</v>
      </c>
      <c r="L2761" s="9" t="s">
        <v>226</v>
      </c>
      <c r="M2761" s="9" t="s">
        <v>1965</v>
      </c>
      <c r="N2761" s="9" t="s">
        <v>197</v>
      </c>
      <c r="O2761" s="9" t="s">
        <v>179</v>
      </c>
      <c r="P2761" s="9" t="s">
        <v>284</v>
      </c>
      <c r="Q2761" s="9" t="s">
        <v>219</v>
      </c>
      <c r="R2761" s="9">
        <v>0</v>
      </c>
      <c r="S2761" s="9">
        <v>18</v>
      </c>
      <c r="U2761" s="9" t="s">
        <v>248</v>
      </c>
      <c r="X2761" s="9">
        <f>INDEX(SLA_Policy!$D$2:$D$5,MATCH(F2761,SLA_Policy!$A$2:$A$5,0))</f>
        <v>72</v>
      </c>
      <c r="Y2761" s="9" t="str">
        <f>IF(E2761="Cancelled","Excluded",IF(D2761="",IF((SLA_Policy!$B$8-B2761)*24&gt;X2761,"Open - Breached","Open - On Track"),IF((D2761-B2761)*24&lt;=X2761,"Met","Breached")))</f>
        <v>Met</v>
      </c>
    </row>
    <row r="2762" spans="1:25" x14ac:dyDescent="0.25">
      <c r="A2762" s="9" t="s">
        <v>5549</v>
      </c>
      <c r="B2762" s="23">
        <v>46008.658333333296</v>
      </c>
      <c r="C2762" s="23">
        <v>46008.670138888898</v>
      </c>
      <c r="D2762" s="23">
        <v>46009.3305555556</v>
      </c>
      <c r="E2762" s="9" t="s">
        <v>212</v>
      </c>
      <c r="F2762" s="9" t="s">
        <v>188</v>
      </c>
      <c r="G2762" s="9" t="s">
        <v>213</v>
      </c>
      <c r="H2762" s="9" t="s">
        <v>165</v>
      </c>
      <c r="I2762" s="9" t="s">
        <v>567</v>
      </c>
      <c r="J2762" s="9" t="s">
        <v>5550</v>
      </c>
      <c r="K2762" s="9" t="s">
        <v>239</v>
      </c>
      <c r="L2762" s="9" t="s">
        <v>216</v>
      </c>
      <c r="M2762" s="9" t="s">
        <v>5551</v>
      </c>
      <c r="N2762" s="9" t="s">
        <v>196</v>
      </c>
      <c r="O2762" s="9" t="s">
        <v>176</v>
      </c>
      <c r="P2762" s="9" t="s">
        <v>228</v>
      </c>
      <c r="Q2762" s="9" t="s">
        <v>219</v>
      </c>
      <c r="R2762" s="9">
        <v>0</v>
      </c>
      <c r="S2762" s="9">
        <v>5</v>
      </c>
      <c r="U2762" s="9" t="s">
        <v>230</v>
      </c>
      <c r="W2762" s="9">
        <v>5</v>
      </c>
      <c r="X2762" s="9">
        <f>INDEX(SLA_Policy!$D$2:$D$5,MATCH(F2762,SLA_Policy!$A$2:$A$5,0))</f>
        <v>72</v>
      </c>
      <c r="Y2762" s="9" t="str">
        <f>IF(E2762="Cancelled","Excluded",IF(D2762="",IF((SLA_Policy!$B$8-B2762)*24&gt;X2762,"Open - Breached","Open - On Track"),IF((D2762-B2762)*24&lt;=X2762,"Met","Breached")))</f>
        <v>Met</v>
      </c>
    </row>
    <row r="2763" spans="1:25" x14ac:dyDescent="0.25">
      <c r="A2763" s="9" t="s">
        <v>5552</v>
      </c>
      <c r="B2763" s="23">
        <v>46008.675000000003</v>
      </c>
      <c r="C2763" s="23">
        <v>46008.682638888902</v>
      </c>
      <c r="D2763" s="23">
        <v>46008.707638888904</v>
      </c>
      <c r="E2763" s="9" t="s">
        <v>212</v>
      </c>
      <c r="F2763" s="9" t="s">
        <v>188</v>
      </c>
      <c r="G2763" s="9" t="s">
        <v>213</v>
      </c>
      <c r="H2763" s="9" t="s">
        <v>167</v>
      </c>
      <c r="I2763" s="9" t="s">
        <v>684</v>
      </c>
      <c r="J2763" s="9" t="s">
        <v>5467</v>
      </c>
      <c r="K2763" s="9" t="s">
        <v>303</v>
      </c>
      <c r="L2763" s="9" t="s">
        <v>282</v>
      </c>
      <c r="M2763" s="9" t="s">
        <v>367</v>
      </c>
      <c r="N2763" s="9" t="s">
        <v>196</v>
      </c>
      <c r="O2763" s="9" t="s">
        <v>116</v>
      </c>
      <c r="P2763" s="9" t="s">
        <v>342</v>
      </c>
      <c r="Q2763" s="9" t="s">
        <v>219</v>
      </c>
      <c r="R2763" s="9">
        <v>0</v>
      </c>
      <c r="S2763" s="9">
        <v>15</v>
      </c>
      <c r="U2763" s="9" t="s">
        <v>140</v>
      </c>
      <c r="V2763" s="9" t="s">
        <v>5422</v>
      </c>
      <c r="X2763" s="9">
        <f>INDEX(SLA_Policy!$D$2:$D$5,MATCH(F2763,SLA_Policy!$A$2:$A$5,0))</f>
        <v>72</v>
      </c>
      <c r="Y2763" s="9" t="str">
        <f>IF(E2763="Cancelled","Excluded",IF(D2763="",IF((SLA_Policy!$B$8-B2763)*24&gt;X2763,"Open - Breached","Open - On Track"),IF((D2763-B2763)*24&lt;=X2763,"Met","Breached")))</f>
        <v>Met</v>
      </c>
    </row>
    <row r="2764" spans="1:25" x14ac:dyDescent="0.25">
      <c r="A2764" s="9" t="s">
        <v>5553</v>
      </c>
      <c r="B2764" s="23">
        <v>46008.695833333302</v>
      </c>
      <c r="C2764" s="23">
        <v>46008.711805555598</v>
      </c>
      <c r="D2764" s="23">
        <v>46009.3527777778</v>
      </c>
      <c r="E2764" s="9" t="s">
        <v>212</v>
      </c>
      <c r="F2764" s="9" t="s">
        <v>188</v>
      </c>
      <c r="G2764" s="9" t="s">
        <v>213</v>
      </c>
      <c r="H2764" s="9" t="s">
        <v>163</v>
      </c>
      <c r="I2764" s="9" t="s">
        <v>250</v>
      </c>
      <c r="J2764" s="9" t="s">
        <v>935</v>
      </c>
      <c r="K2764" s="9" t="s">
        <v>246</v>
      </c>
      <c r="L2764" s="9" t="s">
        <v>270</v>
      </c>
      <c r="M2764" s="9" t="s">
        <v>1711</v>
      </c>
      <c r="N2764" s="9" t="s">
        <v>197</v>
      </c>
      <c r="O2764" s="9" t="s">
        <v>176</v>
      </c>
      <c r="P2764" s="9" t="s">
        <v>253</v>
      </c>
      <c r="Q2764" s="9" t="s">
        <v>219</v>
      </c>
      <c r="R2764" s="9">
        <v>0</v>
      </c>
      <c r="S2764" s="9">
        <v>46</v>
      </c>
      <c r="T2764" s="9" t="s">
        <v>229</v>
      </c>
      <c r="U2764" s="9" t="s">
        <v>230</v>
      </c>
      <c r="X2764" s="9">
        <f>INDEX(SLA_Policy!$D$2:$D$5,MATCH(F2764,SLA_Policy!$A$2:$A$5,0))</f>
        <v>72</v>
      </c>
      <c r="Y2764" s="9" t="str">
        <f>IF(E2764="Cancelled","Excluded",IF(D2764="",IF((SLA_Policy!$B$8-B2764)*24&gt;X2764,"Open - Breached","Open - On Track"),IF((D2764-B2764)*24&lt;=X2764,"Met","Breached")))</f>
        <v>Met</v>
      </c>
    </row>
    <row r="2765" spans="1:25" x14ac:dyDescent="0.25">
      <c r="A2765" s="9" t="s">
        <v>5554</v>
      </c>
      <c r="B2765" s="23">
        <v>46008.7006944444</v>
      </c>
      <c r="C2765" s="23">
        <v>46008.7319444444</v>
      </c>
      <c r="D2765" s="23">
        <v>46009.368055555598</v>
      </c>
      <c r="E2765" s="9" t="s">
        <v>212</v>
      </c>
      <c r="F2765" s="9" t="s">
        <v>188</v>
      </c>
      <c r="G2765" s="9" t="s">
        <v>213</v>
      </c>
      <c r="H2765" s="9" t="s">
        <v>88</v>
      </c>
      <c r="I2765" s="9" t="s">
        <v>354</v>
      </c>
      <c r="J2765" s="9" t="s">
        <v>4449</v>
      </c>
      <c r="K2765" s="9" t="s">
        <v>303</v>
      </c>
      <c r="L2765" s="9" t="s">
        <v>104</v>
      </c>
      <c r="M2765" s="9" t="s">
        <v>5165</v>
      </c>
      <c r="N2765" s="9" t="s">
        <v>196</v>
      </c>
      <c r="O2765" s="9" t="s">
        <v>180</v>
      </c>
      <c r="P2765" s="9" t="s">
        <v>368</v>
      </c>
      <c r="Q2765" s="9" t="s">
        <v>219</v>
      </c>
      <c r="R2765" s="9">
        <v>0</v>
      </c>
      <c r="S2765" s="9">
        <v>27</v>
      </c>
      <c r="T2765" s="9" t="s">
        <v>136</v>
      </c>
      <c r="U2765" s="9" t="s">
        <v>290</v>
      </c>
      <c r="X2765" s="9">
        <f>INDEX(SLA_Policy!$D$2:$D$5,MATCH(F2765,SLA_Policy!$A$2:$A$5,0))</f>
        <v>72</v>
      </c>
      <c r="Y2765" s="9" t="str">
        <f>IF(E2765="Cancelled","Excluded",IF(D2765="",IF((SLA_Policy!$B$8-B2765)*24&gt;X2765,"Open - Breached","Open - On Track"),IF((D2765-B2765)*24&lt;=X2765,"Met","Breached")))</f>
        <v>Met</v>
      </c>
    </row>
    <row r="2766" spans="1:25" x14ac:dyDescent="0.25">
      <c r="A2766" s="9" t="s">
        <v>5555</v>
      </c>
      <c r="B2766" s="23">
        <v>46008.702083333301</v>
      </c>
      <c r="C2766" s="23">
        <v>46008.704166666699</v>
      </c>
      <c r="D2766" s="23">
        <v>46009.349305555603</v>
      </c>
      <c r="E2766" s="9" t="s">
        <v>212</v>
      </c>
      <c r="F2766" s="9" t="s">
        <v>189</v>
      </c>
      <c r="G2766" s="9" t="s">
        <v>213</v>
      </c>
      <c r="H2766" s="9" t="s">
        <v>161</v>
      </c>
      <c r="I2766" s="9" t="s">
        <v>297</v>
      </c>
      <c r="J2766" s="9" t="s">
        <v>3611</v>
      </c>
      <c r="K2766" s="9" t="s">
        <v>246</v>
      </c>
      <c r="L2766" s="9" t="s">
        <v>104</v>
      </c>
      <c r="M2766" s="9" t="s">
        <v>5339</v>
      </c>
      <c r="N2766" s="9" t="s">
        <v>198</v>
      </c>
      <c r="O2766" s="9" t="s">
        <v>177</v>
      </c>
      <c r="P2766" s="9" t="s">
        <v>457</v>
      </c>
      <c r="Q2766" s="9" t="s">
        <v>219</v>
      </c>
      <c r="R2766" s="9">
        <v>0</v>
      </c>
      <c r="S2766" s="9">
        <v>19</v>
      </c>
      <c r="U2766" s="9" t="s">
        <v>221</v>
      </c>
      <c r="X2766" s="9">
        <f>INDEX(SLA_Policy!$D$2:$D$5,MATCH(F2766,SLA_Policy!$A$2:$A$5,0))</f>
        <v>120</v>
      </c>
      <c r="Y2766" s="9" t="str">
        <f>IF(E2766="Cancelled","Excluded",IF(D2766="",IF((SLA_Policy!$B$8-B2766)*24&gt;X2766,"Open - Breached","Open - On Track"),IF((D2766-B2766)*24&lt;=X2766,"Met","Breached")))</f>
        <v>Met</v>
      </c>
    </row>
    <row r="2767" spans="1:25" x14ac:dyDescent="0.25">
      <c r="A2767" s="9" t="s">
        <v>5556</v>
      </c>
      <c r="B2767" s="23">
        <v>46008.796527777798</v>
      </c>
      <c r="C2767" s="23">
        <v>46009.300694444399</v>
      </c>
      <c r="D2767" s="23">
        <v>46009.759722222203</v>
      </c>
      <c r="E2767" s="9" t="s">
        <v>212</v>
      </c>
      <c r="F2767" s="9" t="s">
        <v>189</v>
      </c>
      <c r="G2767" s="9" t="s">
        <v>236</v>
      </c>
      <c r="H2767" s="9" t="s">
        <v>167</v>
      </c>
      <c r="I2767" s="9" t="s">
        <v>255</v>
      </c>
      <c r="J2767" s="9" t="s">
        <v>1875</v>
      </c>
      <c r="K2767" s="9" t="s">
        <v>246</v>
      </c>
      <c r="L2767" s="9" t="s">
        <v>216</v>
      </c>
      <c r="M2767" s="9" t="s">
        <v>3323</v>
      </c>
      <c r="N2767" s="9" t="s">
        <v>196</v>
      </c>
      <c r="O2767" s="9" t="s">
        <v>116</v>
      </c>
      <c r="P2767" s="9" t="s">
        <v>590</v>
      </c>
      <c r="Q2767" s="9" t="s">
        <v>219</v>
      </c>
      <c r="R2767" s="9">
        <v>0</v>
      </c>
      <c r="S2767" s="9">
        <v>21</v>
      </c>
      <c r="U2767" s="9" t="s">
        <v>242</v>
      </c>
      <c r="X2767" s="9">
        <f>INDEX(SLA_Policy!$D$2:$D$5,MATCH(F2767,SLA_Policy!$A$2:$A$5,0))</f>
        <v>120</v>
      </c>
      <c r="Y2767" s="9" t="str">
        <f>IF(E2767="Cancelled","Excluded",IF(D2767="",IF((SLA_Policy!$B$8-B2767)*24&gt;X2767,"Open - Breached","Open - On Track"),IF((D2767-B2767)*24&lt;=X2767,"Met","Breached")))</f>
        <v>Met</v>
      </c>
    </row>
    <row r="2768" spans="1:25" x14ac:dyDescent="0.25">
      <c r="A2768" s="9" t="s">
        <v>5557</v>
      </c>
      <c r="B2768" s="23">
        <v>46008.886805555601</v>
      </c>
      <c r="C2768" s="23">
        <v>46009.333333333299</v>
      </c>
      <c r="D2768" s="23">
        <v>46009.352083333302</v>
      </c>
      <c r="E2768" s="9" t="s">
        <v>212</v>
      </c>
      <c r="F2768" s="9" t="s">
        <v>188</v>
      </c>
      <c r="G2768" s="9" t="s">
        <v>213</v>
      </c>
      <c r="H2768" s="9" t="s">
        <v>165</v>
      </c>
      <c r="I2768" s="9" t="s">
        <v>469</v>
      </c>
      <c r="J2768" s="9" t="s">
        <v>5112</v>
      </c>
      <c r="K2768" s="9" t="s">
        <v>303</v>
      </c>
      <c r="L2768" s="9" t="s">
        <v>270</v>
      </c>
      <c r="M2768" s="9" t="s">
        <v>1263</v>
      </c>
      <c r="N2768" s="9" t="s">
        <v>198</v>
      </c>
      <c r="O2768" s="9" t="s">
        <v>176</v>
      </c>
      <c r="P2768" s="9" t="s">
        <v>330</v>
      </c>
      <c r="Q2768" s="9" t="s">
        <v>219</v>
      </c>
      <c r="R2768" s="9">
        <v>0</v>
      </c>
      <c r="S2768" s="9">
        <v>8</v>
      </c>
      <c r="U2768" s="9" t="s">
        <v>290</v>
      </c>
      <c r="X2768" s="9">
        <f>INDEX(SLA_Policy!$D$2:$D$5,MATCH(F2768,SLA_Policy!$A$2:$A$5,0))</f>
        <v>72</v>
      </c>
      <c r="Y2768" s="9" t="str">
        <f>IF(E2768="Cancelled","Excluded",IF(D2768="",IF((SLA_Policy!$B$8-B2768)*24&gt;X2768,"Open - Breached","Open - On Track"),IF((D2768-B2768)*24&lt;=X2768,"Met","Breached")))</f>
        <v>Met</v>
      </c>
    </row>
    <row r="2769" spans="1:25" x14ac:dyDescent="0.25">
      <c r="A2769" s="9" t="s">
        <v>5558</v>
      </c>
      <c r="B2769" s="23">
        <v>46009.015277777798</v>
      </c>
      <c r="C2769" s="23">
        <v>46009.359722222202</v>
      </c>
      <c r="D2769" s="23">
        <v>46009.372916666704</v>
      </c>
      <c r="E2769" s="9" t="s">
        <v>212</v>
      </c>
      <c r="F2769" s="9" t="s">
        <v>188</v>
      </c>
      <c r="G2769" s="9" t="s">
        <v>213</v>
      </c>
      <c r="H2769" s="9" t="s">
        <v>167</v>
      </c>
      <c r="I2769" s="9" t="s">
        <v>684</v>
      </c>
      <c r="J2769" s="9" t="s">
        <v>5421</v>
      </c>
      <c r="K2769" s="9" t="s">
        <v>246</v>
      </c>
      <c r="L2769" s="9" t="s">
        <v>226</v>
      </c>
      <c r="M2769" s="9" t="s">
        <v>2511</v>
      </c>
      <c r="N2769" s="9" t="s">
        <v>198</v>
      </c>
      <c r="O2769" s="9" t="s">
        <v>116</v>
      </c>
      <c r="P2769" s="9" t="s">
        <v>234</v>
      </c>
      <c r="Q2769" s="9" t="s">
        <v>219</v>
      </c>
      <c r="R2769" s="9">
        <v>0</v>
      </c>
      <c r="S2769" s="9">
        <v>13</v>
      </c>
      <c r="U2769" s="9" t="s">
        <v>266</v>
      </c>
      <c r="X2769" s="9">
        <f>INDEX(SLA_Policy!$D$2:$D$5,MATCH(F2769,SLA_Policy!$A$2:$A$5,0))</f>
        <v>72</v>
      </c>
      <c r="Y2769" s="9" t="str">
        <f>IF(E2769="Cancelled","Excluded",IF(D2769="",IF((SLA_Policy!$B$8-B2769)*24&gt;X2769,"Open - Breached","Open - On Track"),IF((D2769-B2769)*24&lt;=X2769,"Met","Breached")))</f>
        <v>Met</v>
      </c>
    </row>
    <row r="2770" spans="1:25" x14ac:dyDescent="0.25">
      <c r="A2770" s="9" t="s">
        <v>5559</v>
      </c>
      <c r="B2770" s="23">
        <v>46009.270833333299</v>
      </c>
      <c r="C2770" s="23">
        <v>46009.286111111098</v>
      </c>
      <c r="D2770" s="23">
        <v>46009.4375</v>
      </c>
      <c r="E2770" s="9" t="s">
        <v>212</v>
      </c>
      <c r="F2770" s="9" t="s">
        <v>187</v>
      </c>
      <c r="G2770" s="9" t="s">
        <v>213</v>
      </c>
      <c r="H2770" s="9" t="s">
        <v>163</v>
      </c>
      <c r="I2770" s="9" t="s">
        <v>250</v>
      </c>
      <c r="J2770" s="9" t="s">
        <v>2340</v>
      </c>
      <c r="K2770" s="9" t="s">
        <v>225</v>
      </c>
      <c r="L2770" s="9" t="s">
        <v>104</v>
      </c>
      <c r="M2770" s="9" t="s">
        <v>2676</v>
      </c>
      <c r="N2770" s="9" t="s">
        <v>197</v>
      </c>
      <c r="O2770" s="9" t="s">
        <v>176</v>
      </c>
      <c r="P2770" s="9" t="s">
        <v>570</v>
      </c>
      <c r="Q2770" s="9" t="s">
        <v>273</v>
      </c>
      <c r="R2770" s="9">
        <v>0</v>
      </c>
      <c r="S2770" s="9">
        <v>17</v>
      </c>
      <c r="T2770" s="9" t="s">
        <v>220</v>
      </c>
      <c r="U2770" s="9" t="s">
        <v>376</v>
      </c>
      <c r="X2770" s="9">
        <f>INDEX(SLA_Policy!$D$2:$D$5,MATCH(F2770,SLA_Policy!$A$2:$A$5,0))</f>
        <v>8</v>
      </c>
      <c r="Y2770" s="9" t="str">
        <f>IF(E2770="Cancelled","Excluded",IF(D2770="",IF((SLA_Policy!$B$8-B2770)*24&gt;X2770,"Open - Breached","Open - On Track"),IF((D2770-B2770)*24&lt;=X2770,"Met","Breached")))</f>
        <v>Met</v>
      </c>
    </row>
    <row r="2771" spans="1:25" x14ac:dyDescent="0.25">
      <c r="A2771" s="9" t="s">
        <v>5560</v>
      </c>
      <c r="B2771" s="23">
        <v>46009.357638888898</v>
      </c>
      <c r="C2771" s="23">
        <v>46009.370138888902</v>
      </c>
      <c r="D2771" s="23">
        <v>46010.6694444444</v>
      </c>
      <c r="E2771" s="9" t="s">
        <v>212</v>
      </c>
      <c r="F2771" s="9" t="s">
        <v>188</v>
      </c>
      <c r="G2771" s="9" t="s">
        <v>213</v>
      </c>
      <c r="H2771" s="9" t="s">
        <v>88</v>
      </c>
      <c r="I2771" s="9" t="s">
        <v>354</v>
      </c>
      <c r="J2771" s="9" t="s">
        <v>4394</v>
      </c>
      <c r="K2771" s="9" t="s">
        <v>246</v>
      </c>
      <c r="L2771" s="9" t="s">
        <v>395</v>
      </c>
      <c r="M2771" s="9" t="s">
        <v>5493</v>
      </c>
      <c r="N2771" s="9" t="s">
        <v>199</v>
      </c>
      <c r="O2771" s="9" t="s">
        <v>178</v>
      </c>
      <c r="P2771" s="9" t="s">
        <v>272</v>
      </c>
      <c r="Q2771" s="9" t="s">
        <v>219</v>
      </c>
      <c r="R2771" s="9">
        <v>0</v>
      </c>
      <c r="S2771" s="9">
        <v>77</v>
      </c>
      <c r="T2771" s="9" t="s">
        <v>136</v>
      </c>
      <c r="U2771" s="9" t="s">
        <v>266</v>
      </c>
      <c r="X2771" s="9">
        <f>INDEX(SLA_Policy!$D$2:$D$5,MATCH(F2771,SLA_Policy!$A$2:$A$5,0))</f>
        <v>72</v>
      </c>
      <c r="Y2771" s="9" t="str">
        <f>IF(E2771="Cancelled","Excluded",IF(D2771="",IF((SLA_Policy!$B$8-B2771)*24&gt;X2771,"Open - Breached","Open - On Track"),IF((D2771-B2771)*24&lt;=X2771,"Met","Breached")))</f>
        <v>Met</v>
      </c>
    </row>
    <row r="2772" spans="1:25" x14ac:dyDescent="0.25">
      <c r="A2772" s="9" t="s">
        <v>5561</v>
      </c>
      <c r="B2772" s="23">
        <v>46009.359027777798</v>
      </c>
      <c r="C2772" s="23">
        <v>46010.309027777803</v>
      </c>
      <c r="D2772" s="23">
        <v>46010.645138888904</v>
      </c>
      <c r="E2772" s="9" t="s">
        <v>212</v>
      </c>
      <c r="F2772" s="9" t="s">
        <v>189</v>
      </c>
      <c r="G2772" s="9" t="s">
        <v>213</v>
      </c>
      <c r="H2772" s="9" t="s">
        <v>166</v>
      </c>
      <c r="I2772" s="9" t="s">
        <v>286</v>
      </c>
      <c r="J2772" s="9" t="s">
        <v>5562</v>
      </c>
      <c r="K2772" s="9" t="s">
        <v>303</v>
      </c>
      <c r="L2772" s="9" t="s">
        <v>293</v>
      </c>
      <c r="M2772" s="9" t="s">
        <v>750</v>
      </c>
      <c r="N2772" s="9" t="s">
        <v>197</v>
      </c>
      <c r="O2772" s="9" t="s">
        <v>181</v>
      </c>
      <c r="P2772" s="9" t="s">
        <v>289</v>
      </c>
      <c r="Q2772" s="9" t="s">
        <v>219</v>
      </c>
      <c r="R2772" s="9">
        <v>1</v>
      </c>
      <c r="S2772" s="9">
        <v>42</v>
      </c>
      <c r="U2772" s="9" t="s">
        <v>376</v>
      </c>
      <c r="W2772" s="9">
        <v>3</v>
      </c>
      <c r="X2772" s="9">
        <f>INDEX(SLA_Policy!$D$2:$D$5,MATCH(F2772,SLA_Policy!$A$2:$A$5,0))</f>
        <v>120</v>
      </c>
      <c r="Y2772" s="9" t="str">
        <f>IF(E2772="Cancelled","Excluded",IF(D2772="",IF((SLA_Policy!$B$8-B2772)*24&gt;X2772,"Open - Breached","Open - On Track"),IF((D2772-B2772)*24&lt;=X2772,"Met","Breached")))</f>
        <v>Met</v>
      </c>
    </row>
    <row r="2773" spans="1:25" x14ac:dyDescent="0.25">
      <c r="A2773" s="9" t="s">
        <v>5563</v>
      </c>
      <c r="B2773" s="23">
        <v>46009.359722222202</v>
      </c>
      <c r="C2773" s="23">
        <v>46009.543749999997</v>
      </c>
      <c r="D2773" s="23">
        <v>46010.546527777798</v>
      </c>
      <c r="E2773" s="9" t="s">
        <v>212</v>
      </c>
      <c r="F2773" s="9" t="s">
        <v>188</v>
      </c>
      <c r="G2773" s="9" t="s">
        <v>213</v>
      </c>
      <c r="H2773" s="9" t="s">
        <v>162</v>
      </c>
      <c r="I2773" s="9" t="s">
        <v>345</v>
      </c>
      <c r="J2773" s="9" t="s">
        <v>429</v>
      </c>
      <c r="K2773" s="9" t="s">
        <v>215</v>
      </c>
      <c r="L2773" s="9" t="s">
        <v>311</v>
      </c>
      <c r="M2773" s="9" t="s">
        <v>730</v>
      </c>
      <c r="N2773" s="9" t="s">
        <v>197</v>
      </c>
      <c r="O2773" s="9" t="s">
        <v>116</v>
      </c>
      <c r="P2773" s="9" t="s">
        <v>295</v>
      </c>
      <c r="Q2773" s="9" t="s">
        <v>219</v>
      </c>
      <c r="R2773" s="9">
        <v>0</v>
      </c>
      <c r="S2773" s="9">
        <v>25</v>
      </c>
      <c r="U2773" s="9" t="s">
        <v>290</v>
      </c>
      <c r="X2773" s="9">
        <f>INDEX(SLA_Policy!$D$2:$D$5,MATCH(F2773,SLA_Policy!$A$2:$A$5,0))</f>
        <v>72</v>
      </c>
      <c r="Y2773" s="9" t="str">
        <f>IF(E2773="Cancelled","Excluded",IF(D2773="",IF((SLA_Policy!$B$8-B2773)*24&gt;X2773,"Open - Breached","Open - On Track"),IF((D2773-B2773)*24&lt;=X2773,"Met","Breached")))</f>
        <v>Met</v>
      </c>
    </row>
    <row r="2774" spans="1:25" x14ac:dyDescent="0.25">
      <c r="A2774" s="9" t="s">
        <v>5564</v>
      </c>
      <c r="B2774" s="23">
        <v>46009.366666666698</v>
      </c>
      <c r="C2774" s="23">
        <v>46009.370138888902</v>
      </c>
      <c r="E2774" s="9" t="s">
        <v>649</v>
      </c>
      <c r="F2774" s="9" t="s">
        <v>189</v>
      </c>
      <c r="G2774" s="9" t="s">
        <v>236</v>
      </c>
      <c r="H2774" s="9" t="s">
        <v>161</v>
      </c>
      <c r="I2774" s="9" t="s">
        <v>237</v>
      </c>
      <c r="J2774" s="9" t="s">
        <v>1533</v>
      </c>
      <c r="K2774" s="9" t="s">
        <v>246</v>
      </c>
      <c r="L2774" s="9" t="s">
        <v>104</v>
      </c>
      <c r="M2774" s="9" t="s">
        <v>2938</v>
      </c>
      <c r="N2774" s="9" t="s">
        <v>198</v>
      </c>
      <c r="O2774" s="9" t="s">
        <v>177</v>
      </c>
      <c r="P2774" s="9" t="s">
        <v>241</v>
      </c>
      <c r="Q2774" s="9" t="s">
        <v>219</v>
      </c>
      <c r="R2774" s="9">
        <v>0</v>
      </c>
      <c r="S2774" s="9">
        <v>0</v>
      </c>
      <c r="X2774" s="9">
        <f>INDEX(SLA_Policy!$D$2:$D$5,MATCH(F2774,SLA_Policy!$A$2:$A$5,0))</f>
        <v>120</v>
      </c>
      <c r="Y2774" s="9" t="str">
        <f>IF(E2774="Cancelled","Excluded",IF(D2774="",IF((SLA_Policy!$B$8-B2774)*24&gt;X2774,"Open - Breached","Open - On Track"),IF((D2774-B2774)*24&lt;=X2774,"Met","Breached")))</f>
        <v>Excluded</v>
      </c>
    </row>
    <row r="2775" spans="1:25" x14ac:dyDescent="0.25">
      <c r="A2775" s="9" t="s">
        <v>5565</v>
      </c>
      <c r="B2775" s="23">
        <v>46009.369444444397</v>
      </c>
      <c r="C2775" s="23">
        <v>46009.386805555601</v>
      </c>
      <c r="D2775" s="23">
        <v>46009.444444444503</v>
      </c>
      <c r="E2775" s="9" t="s">
        <v>212</v>
      </c>
      <c r="F2775" s="9" t="s">
        <v>187</v>
      </c>
      <c r="G2775" s="9" t="s">
        <v>213</v>
      </c>
      <c r="H2775" s="9" t="s">
        <v>166</v>
      </c>
      <c r="I2775" s="9" t="s">
        <v>398</v>
      </c>
      <c r="J2775" s="9" t="s">
        <v>1013</v>
      </c>
      <c r="K2775" s="9" t="s">
        <v>303</v>
      </c>
      <c r="L2775" s="9" t="s">
        <v>311</v>
      </c>
      <c r="M2775" s="9" t="s">
        <v>5566</v>
      </c>
      <c r="N2775" s="9" t="s">
        <v>196</v>
      </c>
      <c r="O2775" s="9" t="s">
        <v>181</v>
      </c>
      <c r="P2775" s="9" t="s">
        <v>289</v>
      </c>
      <c r="Q2775" s="9" t="s">
        <v>273</v>
      </c>
      <c r="R2775" s="9">
        <v>0</v>
      </c>
      <c r="S2775" s="9">
        <v>52</v>
      </c>
      <c r="U2775" s="9" t="s">
        <v>266</v>
      </c>
      <c r="W2775" s="9">
        <v>4</v>
      </c>
      <c r="X2775" s="9">
        <f>INDEX(SLA_Policy!$D$2:$D$5,MATCH(F2775,SLA_Policy!$A$2:$A$5,0))</f>
        <v>8</v>
      </c>
      <c r="Y2775" s="9" t="str">
        <f>IF(E2775="Cancelled","Excluded",IF(D2775="",IF((SLA_Policy!$B$8-B2775)*24&gt;X2775,"Open - Breached","Open - On Track"),IF((D2775-B2775)*24&lt;=X2775,"Met","Breached")))</f>
        <v>Met</v>
      </c>
    </row>
    <row r="2776" spans="1:25" x14ac:dyDescent="0.25">
      <c r="A2776" s="9" t="s">
        <v>5567</v>
      </c>
      <c r="B2776" s="23">
        <v>46009.369444444397</v>
      </c>
      <c r="C2776" s="23">
        <v>46009.375694444498</v>
      </c>
      <c r="D2776" s="23">
        <v>46009.673611111102</v>
      </c>
      <c r="E2776" s="9" t="s">
        <v>212</v>
      </c>
      <c r="F2776" s="9" t="s">
        <v>188</v>
      </c>
      <c r="G2776" s="9" t="s">
        <v>213</v>
      </c>
      <c r="H2776" s="9" t="s">
        <v>167</v>
      </c>
      <c r="I2776" s="9" t="s">
        <v>362</v>
      </c>
      <c r="J2776" s="9" t="s">
        <v>4096</v>
      </c>
      <c r="K2776" s="9" t="s">
        <v>262</v>
      </c>
      <c r="L2776" s="9" t="s">
        <v>104</v>
      </c>
      <c r="M2776" s="9" t="s">
        <v>4363</v>
      </c>
      <c r="N2776" s="9" t="s">
        <v>198</v>
      </c>
      <c r="O2776" s="9" t="s">
        <v>176</v>
      </c>
      <c r="P2776" s="9" t="s">
        <v>419</v>
      </c>
      <c r="Q2776" s="9" t="s">
        <v>219</v>
      </c>
      <c r="R2776" s="9">
        <v>0</v>
      </c>
      <c r="S2776" s="9">
        <v>63</v>
      </c>
      <c r="T2776" s="9" t="s">
        <v>220</v>
      </c>
      <c r="U2776" s="9" t="s">
        <v>266</v>
      </c>
      <c r="X2776" s="9">
        <f>INDEX(SLA_Policy!$D$2:$D$5,MATCH(F2776,SLA_Policy!$A$2:$A$5,0))</f>
        <v>72</v>
      </c>
      <c r="Y2776" s="9" t="str">
        <f>IF(E2776="Cancelled","Excluded",IF(D2776="",IF((SLA_Policy!$B$8-B2776)*24&gt;X2776,"Open - Breached","Open - On Track"),IF((D2776-B2776)*24&lt;=X2776,"Met","Breached")))</f>
        <v>Met</v>
      </c>
    </row>
    <row r="2777" spans="1:25" x14ac:dyDescent="0.25">
      <c r="A2777" s="9" t="s">
        <v>5568</v>
      </c>
      <c r="B2777" s="23">
        <v>46009.379861111098</v>
      </c>
      <c r="C2777" s="23">
        <v>46009.384722222203</v>
      </c>
      <c r="D2777" s="23">
        <v>46010.397916666698</v>
      </c>
      <c r="E2777" s="9" t="s">
        <v>212</v>
      </c>
      <c r="F2777" s="9" t="s">
        <v>188</v>
      </c>
      <c r="G2777" s="9" t="s">
        <v>213</v>
      </c>
      <c r="H2777" s="9" t="s">
        <v>163</v>
      </c>
      <c r="I2777" s="9" t="s">
        <v>250</v>
      </c>
      <c r="J2777" s="9" t="s">
        <v>864</v>
      </c>
      <c r="K2777" s="9" t="s">
        <v>303</v>
      </c>
      <c r="L2777" s="9" t="s">
        <v>371</v>
      </c>
      <c r="M2777" s="9" t="s">
        <v>1570</v>
      </c>
      <c r="N2777" s="9" t="s">
        <v>199</v>
      </c>
      <c r="O2777" s="9" t="s">
        <v>176</v>
      </c>
      <c r="P2777" s="9" t="s">
        <v>570</v>
      </c>
      <c r="Q2777" s="9" t="s">
        <v>219</v>
      </c>
      <c r="R2777" s="9">
        <v>0</v>
      </c>
      <c r="S2777" s="9">
        <v>47</v>
      </c>
      <c r="T2777" s="9" t="s">
        <v>220</v>
      </c>
      <c r="U2777" s="9" t="s">
        <v>290</v>
      </c>
      <c r="X2777" s="9">
        <f>INDEX(SLA_Policy!$D$2:$D$5,MATCH(F2777,SLA_Policy!$A$2:$A$5,0))</f>
        <v>72</v>
      </c>
      <c r="Y2777" s="9" t="str">
        <f>IF(E2777="Cancelled","Excluded",IF(D2777="",IF((SLA_Policy!$B$8-B2777)*24&gt;X2777,"Open - Breached","Open - On Track"),IF((D2777-B2777)*24&lt;=X2777,"Met","Breached")))</f>
        <v>Met</v>
      </c>
    </row>
    <row r="2778" spans="1:25" x14ac:dyDescent="0.25">
      <c r="A2778" s="9" t="s">
        <v>5569</v>
      </c>
      <c r="B2778" s="23">
        <v>46009.3840277778</v>
      </c>
      <c r="C2778" s="23">
        <v>46009.3881944444</v>
      </c>
      <c r="D2778" s="23">
        <v>46009.546527777798</v>
      </c>
      <c r="E2778" s="9" t="s">
        <v>212</v>
      </c>
      <c r="F2778" s="9" t="s">
        <v>188</v>
      </c>
      <c r="G2778" s="9" t="s">
        <v>213</v>
      </c>
      <c r="H2778" s="9" t="s">
        <v>165</v>
      </c>
      <c r="I2778" s="9" t="s">
        <v>2034</v>
      </c>
      <c r="J2778" s="9" t="s">
        <v>4710</v>
      </c>
      <c r="K2778" s="9" t="s">
        <v>225</v>
      </c>
      <c r="L2778" s="9" t="s">
        <v>104</v>
      </c>
      <c r="M2778" s="9" t="s">
        <v>2676</v>
      </c>
      <c r="N2778" s="9" t="s">
        <v>196</v>
      </c>
      <c r="O2778" s="9" t="s">
        <v>176</v>
      </c>
      <c r="P2778" s="9" t="s">
        <v>419</v>
      </c>
      <c r="Q2778" s="9" t="s">
        <v>219</v>
      </c>
      <c r="R2778" s="9">
        <v>0</v>
      </c>
      <c r="S2778" s="9">
        <v>30</v>
      </c>
      <c r="U2778" s="9" t="s">
        <v>290</v>
      </c>
      <c r="X2778" s="9">
        <f>INDEX(SLA_Policy!$D$2:$D$5,MATCH(F2778,SLA_Policy!$A$2:$A$5,0))</f>
        <v>72</v>
      </c>
      <c r="Y2778" s="9" t="str">
        <f>IF(E2778="Cancelled","Excluded",IF(D2778="",IF((SLA_Policy!$B$8-B2778)*24&gt;X2778,"Open - Breached","Open - On Track"),IF((D2778-B2778)*24&lt;=X2778,"Met","Breached")))</f>
        <v>Met</v>
      </c>
    </row>
    <row r="2779" spans="1:25" x14ac:dyDescent="0.25">
      <c r="A2779" s="9" t="s">
        <v>5570</v>
      </c>
      <c r="B2779" s="23">
        <v>46009.386111111096</v>
      </c>
      <c r="C2779" s="23">
        <v>46009.597916666702</v>
      </c>
      <c r="D2779" s="23">
        <v>46010.349305555603</v>
      </c>
      <c r="E2779" s="9" t="s">
        <v>212</v>
      </c>
      <c r="F2779" s="9" t="s">
        <v>189</v>
      </c>
      <c r="G2779" s="9" t="s">
        <v>213</v>
      </c>
      <c r="H2779" s="9" t="s">
        <v>165</v>
      </c>
      <c r="I2779" s="9" t="s">
        <v>469</v>
      </c>
      <c r="J2779" s="9" t="s">
        <v>1233</v>
      </c>
      <c r="K2779" s="9" t="s">
        <v>239</v>
      </c>
      <c r="L2779" s="9" t="s">
        <v>104</v>
      </c>
      <c r="M2779" s="9" t="s">
        <v>2597</v>
      </c>
      <c r="N2779" s="9" t="s">
        <v>196</v>
      </c>
      <c r="O2779" s="9" t="s">
        <v>176</v>
      </c>
      <c r="P2779" s="9" t="s">
        <v>503</v>
      </c>
      <c r="Q2779" s="9" t="s">
        <v>219</v>
      </c>
      <c r="R2779" s="9">
        <v>0</v>
      </c>
      <c r="S2779" s="9">
        <v>29</v>
      </c>
      <c r="U2779" s="9" t="s">
        <v>290</v>
      </c>
      <c r="W2779" s="9">
        <v>3</v>
      </c>
      <c r="X2779" s="9">
        <f>INDEX(SLA_Policy!$D$2:$D$5,MATCH(F2779,SLA_Policy!$A$2:$A$5,0))</f>
        <v>120</v>
      </c>
      <c r="Y2779" s="9" t="str">
        <f>IF(E2779="Cancelled","Excluded",IF(D2779="",IF((SLA_Policy!$B$8-B2779)*24&gt;X2779,"Open - Breached","Open - On Track"),IF((D2779-B2779)*24&lt;=X2779,"Met","Breached")))</f>
        <v>Met</v>
      </c>
    </row>
    <row r="2780" spans="1:25" x14ac:dyDescent="0.25">
      <c r="A2780" s="9" t="s">
        <v>5571</v>
      </c>
      <c r="B2780" s="23">
        <v>46009.390972222202</v>
      </c>
      <c r="C2780" s="23">
        <v>46009.412499999999</v>
      </c>
      <c r="D2780" s="23">
        <v>46010.3569444444</v>
      </c>
      <c r="E2780" s="9" t="s">
        <v>212</v>
      </c>
      <c r="F2780" s="9" t="s">
        <v>188</v>
      </c>
      <c r="G2780" s="9" t="s">
        <v>213</v>
      </c>
      <c r="H2780" s="9" t="s">
        <v>162</v>
      </c>
      <c r="I2780" s="9" t="s">
        <v>345</v>
      </c>
      <c r="J2780" s="9" t="s">
        <v>1556</v>
      </c>
      <c r="K2780" s="9" t="s">
        <v>246</v>
      </c>
      <c r="L2780" s="9" t="s">
        <v>104</v>
      </c>
      <c r="M2780" s="9" t="s">
        <v>1229</v>
      </c>
      <c r="N2780" s="9" t="s">
        <v>196</v>
      </c>
      <c r="O2780" s="9" t="s">
        <v>116</v>
      </c>
      <c r="P2780" s="9" t="s">
        <v>218</v>
      </c>
      <c r="Q2780" s="9" t="s">
        <v>219</v>
      </c>
      <c r="R2780" s="9">
        <v>0</v>
      </c>
      <c r="S2780" s="9">
        <v>21</v>
      </c>
      <c r="U2780" s="9" t="s">
        <v>248</v>
      </c>
      <c r="X2780" s="9">
        <f>INDEX(SLA_Policy!$D$2:$D$5,MATCH(F2780,SLA_Policy!$A$2:$A$5,0))</f>
        <v>72</v>
      </c>
      <c r="Y2780" s="9" t="str">
        <f>IF(E2780="Cancelled","Excluded",IF(D2780="",IF((SLA_Policy!$B$8-B2780)*24&gt;X2780,"Open - Breached","Open - On Track"),IF((D2780-B2780)*24&lt;=X2780,"Met","Breached")))</f>
        <v>Met</v>
      </c>
    </row>
    <row r="2781" spans="1:25" x14ac:dyDescent="0.25">
      <c r="A2781" s="9" t="s">
        <v>5572</v>
      </c>
      <c r="B2781" s="23">
        <v>46009.394444444399</v>
      </c>
      <c r="C2781" s="23">
        <v>46009.435416666704</v>
      </c>
      <c r="D2781" s="23">
        <v>46014.656944444498</v>
      </c>
      <c r="E2781" s="9" t="s">
        <v>212</v>
      </c>
      <c r="F2781" s="9" t="s">
        <v>189</v>
      </c>
      <c r="G2781" s="9" t="s">
        <v>213</v>
      </c>
      <c r="H2781" s="9" t="s">
        <v>163</v>
      </c>
      <c r="I2781" s="9" t="s">
        <v>250</v>
      </c>
      <c r="J2781" s="9" t="s">
        <v>2125</v>
      </c>
      <c r="K2781" s="9" t="s">
        <v>225</v>
      </c>
      <c r="L2781" s="9" t="s">
        <v>216</v>
      </c>
      <c r="M2781" s="9" t="s">
        <v>5573</v>
      </c>
      <c r="N2781" s="9" t="s">
        <v>197</v>
      </c>
      <c r="O2781" s="9" t="s">
        <v>176</v>
      </c>
      <c r="P2781" s="9" t="s">
        <v>330</v>
      </c>
      <c r="Q2781" s="9" t="s">
        <v>219</v>
      </c>
      <c r="R2781" s="9">
        <v>2</v>
      </c>
      <c r="S2781" s="9">
        <v>41</v>
      </c>
      <c r="T2781" s="9" t="s">
        <v>220</v>
      </c>
      <c r="U2781" s="9" t="s">
        <v>230</v>
      </c>
      <c r="X2781" s="9">
        <f>INDEX(SLA_Policy!$D$2:$D$5,MATCH(F2781,SLA_Policy!$A$2:$A$5,0))</f>
        <v>120</v>
      </c>
      <c r="Y2781" s="9" t="str">
        <f>IF(E2781="Cancelled","Excluded",IF(D2781="",IF((SLA_Policy!$B$8-B2781)*24&gt;X2781,"Open - Breached","Open - On Track"),IF((D2781-B2781)*24&lt;=X2781,"Met","Breached")))</f>
        <v>Breached</v>
      </c>
    </row>
    <row r="2782" spans="1:25" x14ac:dyDescent="0.25">
      <c r="A2782" s="9" t="s">
        <v>5574</v>
      </c>
      <c r="B2782" s="23">
        <v>46009.394444444399</v>
      </c>
      <c r="C2782" s="23">
        <v>46009.514583333301</v>
      </c>
      <c r="D2782" s="23">
        <v>46009.5715277778</v>
      </c>
      <c r="E2782" s="9" t="s">
        <v>212</v>
      </c>
      <c r="F2782" s="9" t="s">
        <v>189</v>
      </c>
      <c r="G2782" s="9" t="s">
        <v>236</v>
      </c>
      <c r="H2782" s="9" t="s">
        <v>161</v>
      </c>
      <c r="I2782" s="9" t="s">
        <v>237</v>
      </c>
      <c r="J2782" s="9" t="s">
        <v>2990</v>
      </c>
      <c r="K2782" s="9" t="s">
        <v>303</v>
      </c>
      <c r="L2782" s="9" t="s">
        <v>216</v>
      </c>
      <c r="M2782" s="9" t="s">
        <v>1097</v>
      </c>
      <c r="N2782" s="9" t="s">
        <v>196</v>
      </c>
      <c r="O2782" s="9" t="s">
        <v>177</v>
      </c>
      <c r="P2782" s="9" t="s">
        <v>241</v>
      </c>
      <c r="Q2782" s="9" t="s">
        <v>219</v>
      </c>
      <c r="R2782" s="9">
        <v>0</v>
      </c>
      <c r="S2782" s="9">
        <v>16</v>
      </c>
      <c r="U2782" s="9" t="s">
        <v>242</v>
      </c>
      <c r="X2782" s="9">
        <f>INDEX(SLA_Policy!$D$2:$D$5,MATCH(F2782,SLA_Policy!$A$2:$A$5,0))</f>
        <v>120</v>
      </c>
      <c r="Y2782" s="9" t="str">
        <f>IF(E2782="Cancelled","Excluded",IF(D2782="",IF((SLA_Policy!$B$8-B2782)*24&gt;X2782,"Open - Breached","Open - On Track"),IF((D2782-B2782)*24&lt;=X2782,"Met","Breached")))</f>
        <v>Met</v>
      </c>
    </row>
    <row r="2783" spans="1:25" x14ac:dyDescent="0.25">
      <c r="A2783" s="9" t="s">
        <v>5575</v>
      </c>
      <c r="B2783" s="23">
        <v>46009.396527777797</v>
      </c>
      <c r="C2783" s="23">
        <v>46009.397916666698</v>
      </c>
      <c r="D2783" s="23">
        <v>46013.381249999999</v>
      </c>
      <c r="E2783" s="9" t="s">
        <v>212</v>
      </c>
      <c r="F2783" s="9" t="s">
        <v>188</v>
      </c>
      <c r="G2783" s="9" t="s">
        <v>213</v>
      </c>
      <c r="H2783" s="9" t="s">
        <v>167</v>
      </c>
      <c r="I2783" s="9" t="s">
        <v>536</v>
      </c>
      <c r="J2783" s="9" t="s">
        <v>5576</v>
      </c>
      <c r="K2783" s="9" t="s">
        <v>246</v>
      </c>
      <c r="L2783" s="9" t="s">
        <v>104</v>
      </c>
      <c r="M2783" s="9" t="s">
        <v>3775</v>
      </c>
      <c r="N2783" s="9" t="s">
        <v>198</v>
      </c>
      <c r="O2783" s="9" t="s">
        <v>180</v>
      </c>
      <c r="P2783" s="9" t="s">
        <v>318</v>
      </c>
      <c r="Q2783" s="9" t="s">
        <v>219</v>
      </c>
      <c r="R2783" s="9">
        <v>0</v>
      </c>
      <c r="S2783" s="9">
        <v>56</v>
      </c>
      <c r="T2783" s="9" t="s">
        <v>136</v>
      </c>
      <c r="U2783" s="9" t="s">
        <v>248</v>
      </c>
      <c r="X2783" s="9">
        <f>INDEX(SLA_Policy!$D$2:$D$5,MATCH(F2783,SLA_Policy!$A$2:$A$5,0))</f>
        <v>72</v>
      </c>
      <c r="Y2783" s="9" t="str">
        <f>IF(E2783="Cancelled","Excluded",IF(D2783="",IF((SLA_Policy!$B$8-B2783)*24&gt;X2783,"Open - Breached","Open - On Track"),IF((D2783-B2783)*24&lt;=X2783,"Met","Breached")))</f>
        <v>Breached</v>
      </c>
    </row>
    <row r="2784" spans="1:25" x14ac:dyDescent="0.25">
      <c r="A2784" s="9" t="s">
        <v>5577</v>
      </c>
      <c r="B2784" s="23">
        <v>46009.4243055556</v>
      </c>
      <c r="C2784" s="23">
        <v>46009.451388888898</v>
      </c>
      <c r="D2784" s="23">
        <v>46010.3305555556</v>
      </c>
      <c r="E2784" s="9" t="s">
        <v>212</v>
      </c>
      <c r="F2784" s="9" t="s">
        <v>189</v>
      </c>
      <c r="G2784" s="9" t="s">
        <v>236</v>
      </c>
      <c r="H2784" s="9" t="s">
        <v>167</v>
      </c>
      <c r="I2784" s="9" t="s">
        <v>255</v>
      </c>
      <c r="J2784" s="9" t="s">
        <v>5578</v>
      </c>
      <c r="K2784" s="9" t="s">
        <v>246</v>
      </c>
      <c r="L2784" s="9" t="s">
        <v>282</v>
      </c>
      <c r="M2784" s="9" t="s">
        <v>1917</v>
      </c>
      <c r="N2784" s="9" t="s">
        <v>198</v>
      </c>
      <c r="O2784" s="9" t="s">
        <v>176</v>
      </c>
      <c r="P2784" s="9" t="s">
        <v>228</v>
      </c>
      <c r="Q2784" s="9" t="s">
        <v>219</v>
      </c>
      <c r="R2784" s="9">
        <v>0</v>
      </c>
      <c r="S2784" s="9">
        <v>13</v>
      </c>
      <c r="U2784" s="9" t="s">
        <v>242</v>
      </c>
      <c r="X2784" s="9">
        <f>INDEX(SLA_Policy!$D$2:$D$5,MATCH(F2784,SLA_Policy!$A$2:$A$5,0))</f>
        <v>120</v>
      </c>
      <c r="Y2784" s="9" t="str">
        <f>IF(E2784="Cancelled","Excluded",IF(D2784="",IF((SLA_Policy!$B$8-B2784)*24&gt;X2784,"Open - Breached","Open - On Track"),IF((D2784-B2784)*24&lt;=X2784,"Met","Breached")))</f>
        <v>Met</v>
      </c>
    </row>
    <row r="2785" spans="1:25" x14ac:dyDescent="0.25">
      <c r="A2785" s="9" t="s">
        <v>5579</v>
      </c>
      <c r="B2785" s="23">
        <v>46009.425694444399</v>
      </c>
      <c r="C2785" s="23">
        <v>46009.463888888902</v>
      </c>
      <c r="D2785" s="23">
        <v>46009.608333333301</v>
      </c>
      <c r="E2785" s="9" t="s">
        <v>212</v>
      </c>
      <c r="F2785" s="9" t="s">
        <v>188</v>
      </c>
      <c r="G2785" s="9" t="s">
        <v>236</v>
      </c>
      <c r="H2785" s="9" t="s">
        <v>167</v>
      </c>
      <c r="I2785" s="9" t="s">
        <v>255</v>
      </c>
      <c r="J2785" s="9" t="s">
        <v>5580</v>
      </c>
      <c r="K2785" s="9" t="s">
        <v>225</v>
      </c>
      <c r="L2785" s="9" t="s">
        <v>104</v>
      </c>
      <c r="M2785" s="9" t="s">
        <v>594</v>
      </c>
      <c r="N2785" s="9" t="s">
        <v>196</v>
      </c>
      <c r="O2785" s="9" t="s">
        <v>116</v>
      </c>
      <c r="P2785" s="9" t="s">
        <v>551</v>
      </c>
      <c r="Q2785" s="9" t="s">
        <v>219</v>
      </c>
      <c r="R2785" s="9">
        <v>0</v>
      </c>
      <c r="S2785" s="9">
        <v>8</v>
      </c>
      <c r="U2785" s="9" t="s">
        <v>242</v>
      </c>
      <c r="X2785" s="9">
        <f>INDEX(SLA_Policy!$D$2:$D$5,MATCH(F2785,SLA_Policy!$A$2:$A$5,0))</f>
        <v>72</v>
      </c>
      <c r="Y2785" s="9" t="str">
        <f>IF(E2785="Cancelled","Excluded",IF(D2785="",IF((SLA_Policy!$B$8-B2785)*24&gt;X2785,"Open - Breached","Open - On Track"),IF((D2785-B2785)*24&lt;=X2785,"Met","Breached")))</f>
        <v>Met</v>
      </c>
    </row>
    <row r="2786" spans="1:25" x14ac:dyDescent="0.25">
      <c r="A2786" s="9" t="s">
        <v>5581</v>
      </c>
      <c r="B2786" s="23">
        <v>46009.443749999999</v>
      </c>
      <c r="C2786" s="23">
        <v>46009.445833333302</v>
      </c>
      <c r="D2786" s="23">
        <v>46009.694444444503</v>
      </c>
      <c r="E2786" s="9" t="s">
        <v>212</v>
      </c>
      <c r="F2786" s="9" t="s">
        <v>189</v>
      </c>
      <c r="G2786" s="9" t="s">
        <v>213</v>
      </c>
      <c r="H2786" s="9" t="s">
        <v>88</v>
      </c>
      <c r="I2786" s="9" t="s">
        <v>92</v>
      </c>
      <c r="J2786" s="9" t="s">
        <v>214</v>
      </c>
      <c r="K2786" s="9" t="s">
        <v>215</v>
      </c>
      <c r="L2786" s="9" t="s">
        <v>311</v>
      </c>
      <c r="M2786" s="9" t="s">
        <v>2768</v>
      </c>
      <c r="N2786" s="9" t="s">
        <v>198</v>
      </c>
      <c r="O2786" s="9" t="s">
        <v>178</v>
      </c>
      <c r="P2786" s="9" t="s">
        <v>272</v>
      </c>
      <c r="Q2786" s="9" t="s">
        <v>219</v>
      </c>
      <c r="R2786" s="9">
        <v>0</v>
      </c>
      <c r="S2786" s="9">
        <v>13</v>
      </c>
      <c r="T2786" s="9" t="s">
        <v>220</v>
      </c>
      <c r="U2786" s="9" t="s">
        <v>661</v>
      </c>
      <c r="X2786" s="9">
        <f>INDEX(SLA_Policy!$D$2:$D$5,MATCH(F2786,SLA_Policy!$A$2:$A$5,0))</f>
        <v>120</v>
      </c>
      <c r="Y2786" s="9" t="str">
        <f>IF(E2786="Cancelled","Excluded",IF(D2786="",IF((SLA_Policy!$B$8-B2786)*24&gt;X2786,"Open - Breached","Open - On Track"),IF((D2786-B2786)*24&lt;=X2786,"Met","Breached")))</f>
        <v>Met</v>
      </c>
    </row>
    <row r="2787" spans="1:25" x14ac:dyDescent="0.25">
      <c r="A2787" s="9" t="s">
        <v>5582</v>
      </c>
      <c r="B2787" s="23">
        <v>46009.477083333302</v>
      </c>
      <c r="C2787" s="23">
        <v>46009.507638888899</v>
      </c>
      <c r="D2787" s="23">
        <v>46010.765972222202</v>
      </c>
      <c r="E2787" s="9" t="s">
        <v>212</v>
      </c>
      <c r="F2787" s="9" t="s">
        <v>188</v>
      </c>
      <c r="G2787" s="9" t="s">
        <v>213</v>
      </c>
      <c r="H2787" s="9" t="s">
        <v>162</v>
      </c>
      <c r="I2787" s="9" t="s">
        <v>244</v>
      </c>
      <c r="J2787" s="9" t="s">
        <v>561</v>
      </c>
      <c r="K2787" s="9" t="s">
        <v>262</v>
      </c>
      <c r="L2787" s="9" t="s">
        <v>104</v>
      </c>
      <c r="M2787" s="9" t="s">
        <v>2077</v>
      </c>
      <c r="N2787" s="9" t="s">
        <v>196</v>
      </c>
      <c r="O2787" s="9" t="s">
        <v>179</v>
      </c>
      <c r="P2787" s="9" t="s">
        <v>284</v>
      </c>
      <c r="Q2787" s="9" t="s">
        <v>219</v>
      </c>
      <c r="R2787" s="9">
        <v>0</v>
      </c>
      <c r="S2787" s="9">
        <v>31</v>
      </c>
      <c r="U2787" s="9" t="s">
        <v>266</v>
      </c>
      <c r="X2787" s="9">
        <f>INDEX(SLA_Policy!$D$2:$D$5,MATCH(F2787,SLA_Policy!$A$2:$A$5,0))</f>
        <v>72</v>
      </c>
      <c r="Y2787" s="9" t="str">
        <f>IF(E2787="Cancelled","Excluded",IF(D2787="",IF((SLA_Policy!$B$8-B2787)*24&gt;X2787,"Open - Breached","Open - On Track"),IF((D2787-B2787)*24&lt;=X2787,"Met","Breached")))</f>
        <v>Met</v>
      </c>
    </row>
    <row r="2788" spans="1:25" x14ac:dyDescent="0.25">
      <c r="A2788" s="9" t="s">
        <v>5583</v>
      </c>
      <c r="B2788" s="23">
        <v>46009.479861111096</v>
      </c>
      <c r="C2788" s="23">
        <v>46009.490277777797</v>
      </c>
      <c r="D2788" s="23">
        <v>46009.631249999999</v>
      </c>
      <c r="E2788" s="9" t="s">
        <v>212</v>
      </c>
      <c r="F2788" s="9" t="s">
        <v>189</v>
      </c>
      <c r="G2788" s="9" t="s">
        <v>213</v>
      </c>
      <c r="H2788" s="9" t="s">
        <v>161</v>
      </c>
      <c r="I2788" s="9" t="s">
        <v>389</v>
      </c>
      <c r="J2788" s="9" t="s">
        <v>786</v>
      </c>
      <c r="K2788" s="9" t="s">
        <v>225</v>
      </c>
      <c r="L2788" s="9" t="s">
        <v>216</v>
      </c>
      <c r="M2788" s="9" t="s">
        <v>965</v>
      </c>
      <c r="N2788" s="9" t="s">
        <v>198</v>
      </c>
      <c r="O2788" s="9" t="s">
        <v>116</v>
      </c>
      <c r="P2788" s="9" t="s">
        <v>258</v>
      </c>
      <c r="Q2788" s="9" t="s">
        <v>219</v>
      </c>
      <c r="R2788" s="9">
        <v>2</v>
      </c>
      <c r="S2788" s="9">
        <v>13</v>
      </c>
      <c r="U2788" s="9" t="s">
        <v>290</v>
      </c>
      <c r="W2788" s="9">
        <v>4</v>
      </c>
      <c r="X2788" s="9">
        <f>INDEX(SLA_Policy!$D$2:$D$5,MATCH(F2788,SLA_Policy!$A$2:$A$5,0))</f>
        <v>120</v>
      </c>
      <c r="Y2788" s="9" t="str">
        <f>IF(E2788="Cancelled","Excluded",IF(D2788="",IF((SLA_Policy!$B$8-B2788)*24&gt;X2788,"Open - Breached","Open - On Track"),IF((D2788-B2788)*24&lt;=X2788,"Met","Breached")))</f>
        <v>Met</v>
      </c>
    </row>
    <row r="2789" spans="1:25" x14ac:dyDescent="0.25">
      <c r="A2789" s="9" t="s">
        <v>5584</v>
      </c>
      <c r="B2789" s="23">
        <v>46009.480555555601</v>
      </c>
      <c r="C2789" s="23">
        <v>46009.491666666698</v>
      </c>
      <c r="D2789" s="23">
        <v>46013.379861111098</v>
      </c>
      <c r="E2789" s="9" t="s">
        <v>212</v>
      </c>
      <c r="F2789" s="9" t="s">
        <v>188</v>
      </c>
      <c r="G2789" s="9" t="s">
        <v>213</v>
      </c>
      <c r="H2789" s="9" t="s">
        <v>162</v>
      </c>
      <c r="I2789" s="9" t="s">
        <v>345</v>
      </c>
      <c r="J2789" s="9" t="s">
        <v>1151</v>
      </c>
      <c r="K2789" s="9" t="s">
        <v>246</v>
      </c>
      <c r="L2789" s="9" t="s">
        <v>351</v>
      </c>
      <c r="M2789" s="9" t="s">
        <v>3021</v>
      </c>
      <c r="N2789" s="9" t="s">
        <v>196</v>
      </c>
      <c r="O2789" s="9" t="s">
        <v>116</v>
      </c>
      <c r="P2789" s="9" t="s">
        <v>551</v>
      </c>
      <c r="Q2789" s="9" t="s">
        <v>219</v>
      </c>
      <c r="R2789" s="9">
        <v>1</v>
      </c>
      <c r="S2789" s="9">
        <v>23</v>
      </c>
      <c r="U2789" s="9" t="s">
        <v>376</v>
      </c>
      <c r="W2789" s="9">
        <v>1</v>
      </c>
      <c r="X2789" s="9">
        <f>INDEX(SLA_Policy!$D$2:$D$5,MATCH(F2789,SLA_Policy!$A$2:$A$5,0))</f>
        <v>72</v>
      </c>
      <c r="Y2789" s="9" t="str">
        <f>IF(E2789="Cancelled","Excluded",IF(D2789="",IF((SLA_Policy!$B$8-B2789)*24&gt;X2789,"Open - Breached","Open - On Track"),IF((D2789-B2789)*24&lt;=X2789,"Met","Breached")))</f>
        <v>Breached</v>
      </c>
    </row>
    <row r="2790" spans="1:25" x14ac:dyDescent="0.25">
      <c r="A2790" s="9" t="s">
        <v>5585</v>
      </c>
      <c r="B2790" s="23">
        <v>46009.488194444399</v>
      </c>
      <c r="C2790" s="23">
        <v>46009.617361111101</v>
      </c>
      <c r="D2790" s="23">
        <v>46010.399305555598</v>
      </c>
      <c r="E2790" s="9" t="s">
        <v>212</v>
      </c>
      <c r="F2790" s="9" t="s">
        <v>189</v>
      </c>
      <c r="G2790" s="9" t="s">
        <v>236</v>
      </c>
      <c r="H2790" s="9" t="s">
        <v>163</v>
      </c>
      <c r="I2790" s="9" t="s">
        <v>327</v>
      </c>
      <c r="J2790" s="9" t="s">
        <v>2255</v>
      </c>
      <c r="K2790" s="9" t="s">
        <v>246</v>
      </c>
      <c r="L2790" s="9" t="s">
        <v>104</v>
      </c>
      <c r="M2790" s="9" t="s">
        <v>583</v>
      </c>
      <c r="N2790" s="9" t="s">
        <v>197</v>
      </c>
      <c r="O2790" s="9" t="s">
        <v>176</v>
      </c>
      <c r="P2790" s="9" t="s">
        <v>330</v>
      </c>
      <c r="Q2790" s="9" t="s">
        <v>219</v>
      </c>
      <c r="R2790" s="9">
        <v>0</v>
      </c>
      <c r="S2790" s="9">
        <v>15</v>
      </c>
      <c r="U2790" s="9" t="s">
        <v>242</v>
      </c>
      <c r="X2790" s="9">
        <f>INDEX(SLA_Policy!$D$2:$D$5,MATCH(F2790,SLA_Policy!$A$2:$A$5,0))</f>
        <v>120</v>
      </c>
      <c r="Y2790" s="9" t="str">
        <f>IF(E2790="Cancelled","Excluded",IF(D2790="",IF((SLA_Policy!$B$8-B2790)*24&gt;X2790,"Open - Breached","Open - On Track"),IF((D2790-B2790)*24&lt;=X2790,"Met","Breached")))</f>
        <v>Met</v>
      </c>
    </row>
    <row r="2791" spans="1:25" x14ac:dyDescent="0.25">
      <c r="A2791" s="9" t="s">
        <v>5586</v>
      </c>
      <c r="B2791" s="23">
        <v>46009.491666666698</v>
      </c>
      <c r="C2791" s="23">
        <v>46009.559027777803</v>
      </c>
      <c r="D2791" s="23">
        <v>46013.3256944444</v>
      </c>
      <c r="E2791" s="9" t="s">
        <v>212</v>
      </c>
      <c r="F2791" s="9" t="s">
        <v>189</v>
      </c>
      <c r="G2791" s="9" t="s">
        <v>236</v>
      </c>
      <c r="H2791" s="9" t="s">
        <v>167</v>
      </c>
      <c r="I2791" s="9" t="s">
        <v>255</v>
      </c>
      <c r="J2791" s="9" t="s">
        <v>2544</v>
      </c>
      <c r="K2791" s="9" t="s">
        <v>215</v>
      </c>
      <c r="L2791" s="9" t="s">
        <v>293</v>
      </c>
      <c r="M2791" s="9" t="s">
        <v>2965</v>
      </c>
      <c r="N2791" s="9" t="s">
        <v>196</v>
      </c>
      <c r="O2791" s="9" t="s">
        <v>176</v>
      </c>
      <c r="P2791" s="9" t="s">
        <v>228</v>
      </c>
      <c r="Q2791" s="9" t="s">
        <v>219</v>
      </c>
      <c r="R2791" s="9">
        <v>0</v>
      </c>
      <c r="S2791" s="9">
        <v>46</v>
      </c>
      <c r="U2791" s="9" t="s">
        <v>242</v>
      </c>
      <c r="X2791" s="9">
        <f>INDEX(SLA_Policy!$D$2:$D$5,MATCH(F2791,SLA_Policy!$A$2:$A$5,0))</f>
        <v>120</v>
      </c>
      <c r="Y2791" s="9" t="str">
        <f>IF(E2791="Cancelled","Excluded",IF(D2791="",IF((SLA_Policy!$B$8-B2791)*24&gt;X2791,"Open - Breached","Open - On Track"),IF((D2791-B2791)*24&lt;=X2791,"Met","Breached")))</f>
        <v>Met</v>
      </c>
    </row>
    <row r="2792" spans="1:25" x14ac:dyDescent="0.25">
      <c r="A2792" s="9" t="s">
        <v>5587</v>
      </c>
      <c r="B2792" s="23">
        <v>46009.545138888898</v>
      </c>
      <c r="C2792" s="23">
        <v>46009.586805555598</v>
      </c>
      <c r="D2792" s="23">
        <v>46013.3125</v>
      </c>
      <c r="E2792" s="9" t="s">
        <v>212</v>
      </c>
      <c r="F2792" s="9" t="s">
        <v>189</v>
      </c>
      <c r="G2792" s="9" t="s">
        <v>213</v>
      </c>
      <c r="H2792" s="9" t="s">
        <v>166</v>
      </c>
      <c r="I2792" s="9" t="s">
        <v>378</v>
      </c>
      <c r="J2792" s="9" t="s">
        <v>5588</v>
      </c>
      <c r="K2792" s="9" t="s">
        <v>246</v>
      </c>
      <c r="L2792" s="9" t="s">
        <v>371</v>
      </c>
      <c r="M2792" s="9" t="s">
        <v>644</v>
      </c>
      <c r="N2792" s="9" t="s">
        <v>196</v>
      </c>
      <c r="O2792" s="9" t="s">
        <v>180</v>
      </c>
      <c r="P2792" s="9" t="s">
        <v>278</v>
      </c>
      <c r="Q2792" s="9" t="s">
        <v>219</v>
      </c>
      <c r="R2792" s="9">
        <v>0</v>
      </c>
      <c r="S2792" s="9">
        <v>33</v>
      </c>
      <c r="T2792" s="9" t="s">
        <v>229</v>
      </c>
      <c r="U2792" s="9" t="s">
        <v>290</v>
      </c>
      <c r="W2792" s="9">
        <v>4</v>
      </c>
      <c r="X2792" s="9">
        <f>INDEX(SLA_Policy!$D$2:$D$5,MATCH(F2792,SLA_Policy!$A$2:$A$5,0))</f>
        <v>120</v>
      </c>
      <c r="Y2792" s="9" t="str">
        <f>IF(E2792="Cancelled","Excluded",IF(D2792="",IF((SLA_Policy!$B$8-B2792)*24&gt;X2792,"Open - Breached","Open - On Track"),IF((D2792-B2792)*24&lt;=X2792,"Met","Breached")))</f>
        <v>Met</v>
      </c>
    </row>
    <row r="2793" spans="1:25" x14ac:dyDescent="0.25">
      <c r="A2793" s="9" t="s">
        <v>5589</v>
      </c>
      <c r="B2793" s="23">
        <v>46009.547916666699</v>
      </c>
      <c r="C2793" s="23">
        <v>46009.5534722222</v>
      </c>
      <c r="D2793" s="23">
        <v>46009.7631944444</v>
      </c>
      <c r="E2793" s="9" t="s">
        <v>212</v>
      </c>
      <c r="F2793" s="9" t="s">
        <v>189</v>
      </c>
      <c r="G2793" s="9" t="s">
        <v>236</v>
      </c>
      <c r="H2793" s="9" t="s">
        <v>167</v>
      </c>
      <c r="I2793" s="9" t="s">
        <v>255</v>
      </c>
      <c r="J2793" s="9" t="s">
        <v>5590</v>
      </c>
      <c r="K2793" s="9" t="s">
        <v>246</v>
      </c>
      <c r="L2793" s="9" t="s">
        <v>226</v>
      </c>
      <c r="M2793" s="9" t="s">
        <v>5591</v>
      </c>
      <c r="N2793" s="9" t="s">
        <v>198</v>
      </c>
      <c r="O2793" s="9" t="s">
        <v>176</v>
      </c>
      <c r="P2793" s="9" t="s">
        <v>330</v>
      </c>
      <c r="Q2793" s="9" t="s">
        <v>219</v>
      </c>
      <c r="R2793" s="9">
        <v>0</v>
      </c>
      <c r="S2793" s="9">
        <v>10</v>
      </c>
      <c r="U2793" s="9" t="s">
        <v>242</v>
      </c>
      <c r="X2793" s="9">
        <f>INDEX(SLA_Policy!$D$2:$D$5,MATCH(F2793,SLA_Policy!$A$2:$A$5,0))</f>
        <v>120</v>
      </c>
      <c r="Y2793" s="9" t="str">
        <f>IF(E2793="Cancelled","Excluded",IF(D2793="",IF((SLA_Policy!$B$8-B2793)*24&gt;X2793,"Open - Breached","Open - On Track"),IF((D2793-B2793)*24&lt;=X2793,"Met","Breached")))</f>
        <v>Met</v>
      </c>
    </row>
    <row r="2794" spans="1:25" x14ac:dyDescent="0.25">
      <c r="A2794" s="9" t="s">
        <v>5592</v>
      </c>
      <c r="B2794" s="23">
        <v>46009.547916666699</v>
      </c>
      <c r="C2794" s="23">
        <v>46009.592361111099</v>
      </c>
      <c r="D2794" s="23">
        <v>46009.602083333302</v>
      </c>
      <c r="E2794" s="9" t="s">
        <v>212</v>
      </c>
      <c r="F2794" s="9" t="s">
        <v>188</v>
      </c>
      <c r="G2794" s="9" t="s">
        <v>213</v>
      </c>
      <c r="H2794" s="9" t="s">
        <v>161</v>
      </c>
      <c r="I2794" s="9" t="s">
        <v>389</v>
      </c>
      <c r="J2794" s="9" t="s">
        <v>5593</v>
      </c>
      <c r="K2794" s="9" t="s">
        <v>246</v>
      </c>
      <c r="L2794" s="9" t="s">
        <v>371</v>
      </c>
      <c r="M2794" s="9" t="s">
        <v>993</v>
      </c>
      <c r="N2794" s="9" t="s">
        <v>196</v>
      </c>
      <c r="O2794" s="9" t="s">
        <v>116</v>
      </c>
      <c r="P2794" s="9" t="s">
        <v>551</v>
      </c>
      <c r="Q2794" s="9" t="s">
        <v>219</v>
      </c>
      <c r="R2794" s="9">
        <v>0</v>
      </c>
      <c r="S2794" s="9">
        <v>5</v>
      </c>
      <c r="U2794" s="9" t="s">
        <v>290</v>
      </c>
      <c r="W2794" s="9">
        <v>3</v>
      </c>
      <c r="X2794" s="9">
        <f>INDEX(SLA_Policy!$D$2:$D$5,MATCH(F2794,SLA_Policy!$A$2:$A$5,0))</f>
        <v>72</v>
      </c>
      <c r="Y2794" s="9" t="str">
        <f>IF(E2794="Cancelled","Excluded",IF(D2794="",IF((SLA_Policy!$B$8-B2794)*24&gt;X2794,"Open - Breached","Open - On Track"),IF((D2794-B2794)*24&lt;=X2794,"Met","Breached")))</f>
        <v>Met</v>
      </c>
    </row>
    <row r="2795" spans="1:25" x14ac:dyDescent="0.25">
      <c r="A2795" s="9" t="s">
        <v>5594</v>
      </c>
      <c r="B2795" s="23">
        <v>46009.556250000001</v>
      </c>
      <c r="C2795" s="23">
        <v>46009.601388888899</v>
      </c>
      <c r="D2795" s="23">
        <v>46010.702083333301</v>
      </c>
      <c r="E2795" s="9" t="s">
        <v>212</v>
      </c>
      <c r="F2795" s="9" t="s">
        <v>188</v>
      </c>
      <c r="G2795" s="9" t="s">
        <v>213</v>
      </c>
      <c r="H2795" s="9" t="s">
        <v>164</v>
      </c>
      <c r="I2795" s="9" t="s">
        <v>339</v>
      </c>
      <c r="J2795" s="9" t="s">
        <v>1359</v>
      </c>
      <c r="K2795" s="9" t="s">
        <v>215</v>
      </c>
      <c r="L2795" s="9" t="s">
        <v>311</v>
      </c>
      <c r="M2795" s="9" t="s">
        <v>2362</v>
      </c>
      <c r="N2795" s="9" t="s">
        <v>196</v>
      </c>
      <c r="O2795" s="9" t="s">
        <v>116</v>
      </c>
      <c r="P2795" s="9" t="s">
        <v>551</v>
      </c>
      <c r="Q2795" s="9" t="s">
        <v>219</v>
      </c>
      <c r="R2795" s="9">
        <v>1</v>
      </c>
      <c r="S2795" s="9">
        <v>19</v>
      </c>
      <c r="T2795" s="9" t="s">
        <v>343</v>
      </c>
      <c r="U2795" s="9" t="s">
        <v>376</v>
      </c>
      <c r="X2795" s="9">
        <f>INDEX(SLA_Policy!$D$2:$D$5,MATCH(F2795,SLA_Policy!$A$2:$A$5,0))</f>
        <v>72</v>
      </c>
      <c r="Y2795" s="9" t="str">
        <f>IF(E2795="Cancelled","Excluded",IF(D2795="",IF((SLA_Policy!$B$8-B2795)*24&gt;X2795,"Open - Breached","Open - On Track"),IF((D2795-B2795)*24&lt;=X2795,"Met","Breached")))</f>
        <v>Met</v>
      </c>
    </row>
    <row r="2796" spans="1:25" x14ac:dyDescent="0.25">
      <c r="A2796" s="9" t="s">
        <v>5595</v>
      </c>
      <c r="B2796" s="23">
        <v>46009.572916666701</v>
      </c>
      <c r="C2796" s="23">
        <v>46009.5756944444</v>
      </c>
      <c r="D2796" s="23">
        <v>46010.356249999997</v>
      </c>
      <c r="E2796" s="9" t="s">
        <v>212</v>
      </c>
      <c r="F2796" s="9" t="s">
        <v>188</v>
      </c>
      <c r="G2796" s="9" t="s">
        <v>213</v>
      </c>
      <c r="H2796" s="9" t="s">
        <v>88</v>
      </c>
      <c r="I2796" s="9" t="s">
        <v>92</v>
      </c>
      <c r="J2796" s="9" t="s">
        <v>5596</v>
      </c>
      <c r="K2796" s="9" t="s">
        <v>225</v>
      </c>
      <c r="L2796" s="9" t="s">
        <v>216</v>
      </c>
      <c r="M2796" s="9" t="s">
        <v>886</v>
      </c>
      <c r="N2796" s="9" t="s">
        <v>198</v>
      </c>
      <c r="O2796" s="9" t="s">
        <v>178</v>
      </c>
      <c r="P2796" s="9" t="s">
        <v>272</v>
      </c>
      <c r="Q2796" s="9" t="s">
        <v>219</v>
      </c>
      <c r="R2796" s="9">
        <v>0</v>
      </c>
      <c r="S2796" s="9">
        <v>16</v>
      </c>
      <c r="T2796" s="9" t="s">
        <v>136</v>
      </c>
      <c r="U2796" s="9" t="s">
        <v>221</v>
      </c>
      <c r="X2796" s="9">
        <f>INDEX(SLA_Policy!$D$2:$D$5,MATCH(F2796,SLA_Policy!$A$2:$A$5,0))</f>
        <v>72</v>
      </c>
      <c r="Y2796" s="9" t="str">
        <f>IF(E2796="Cancelled","Excluded",IF(D2796="",IF((SLA_Policy!$B$8-B2796)*24&gt;X2796,"Open - Breached","Open - On Track"),IF((D2796-B2796)*24&lt;=X2796,"Met","Breached")))</f>
        <v>Met</v>
      </c>
    </row>
    <row r="2797" spans="1:25" x14ac:dyDescent="0.25">
      <c r="A2797" s="9" t="s">
        <v>5597</v>
      </c>
      <c r="B2797" s="23">
        <v>46009.595833333296</v>
      </c>
      <c r="C2797" s="23">
        <v>46009.6159722222</v>
      </c>
      <c r="D2797" s="23">
        <v>46010.554861111101</v>
      </c>
      <c r="E2797" s="9" t="s">
        <v>212</v>
      </c>
      <c r="F2797" s="9" t="s">
        <v>188</v>
      </c>
      <c r="G2797" s="9" t="s">
        <v>213</v>
      </c>
      <c r="H2797" s="9" t="s">
        <v>167</v>
      </c>
      <c r="I2797" s="9" t="s">
        <v>362</v>
      </c>
      <c r="J2797" s="9" t="s">
        <v>5598</v>
      </c>
      <c r="K2797" s="9" t="s">
        <v>262</v>
      </c>
      <c r="L2797" s="9" t="s">
        <v>216</v>
      </c>
      <c r="M2797" s="9" t="s">
        <v>2349</v>
      </c>
      <c r="N2797" s="9" t="s">
        <v>197</v>
      </c>
      <c r="O2797" s="9" t="s">
        <v>176</v>
      </c>
      <c r="P2797" s="9" t="s">
        <v>419</v>
      </c>
      <c r="Q2797" s="9" t="s">
        <v>219</v>
      </c>
      <c r="R2797" s="9">
        <v>1</v>
      </c>
      <c r="S2797" s="9">
        <v>115</v>
      </c>
      <c r="U2797" s="9" t="s">
        <v>290</v>
      </c>
      <c r="W2797" s="9">
        <v>4</v>
      </c>
      <c r="X2797" s="9">
        <f>INDEX(SLA_Policy!$D$2:$D$5,MATCH(F2797,SLA_Policy!$A$2:$A$5,0))</f>
        <v>72</v>
      </c>
      <c r="Y2797" s="9" t="str">
        <f>IF(E2797="Cancelled","Excluded",IF(D2797="",IF((SLA_Policy!$B$8-B2797)*24&gt;X2797,"Open - Breached","Open - On Track"),IF((D2797-B2797)*24&lt;=X2797,"Met","Breached")))</f>
        <v>Met</v>
      </c>
    </row>
    <row r="2798" spans="1:25" x14ac:dyDescent="0.25">
      <c r="A2798" s="9" t="s">
        <v>5599</v>
      </c>
      <c r="B2798" s="23">
        <v>46009.613888888904</v>
      </c>
      <c r="C2798" s="23">
        <v>46009.737500000003</v>
      </c>
      <c r="D2798" s="23">
        <v>46010.672916666699</v>
      </c>
      <c r="E2798" s="9" t="s">
        <v>212</v>
      </c>
      <c r="F2798" s="9" t="s">
        <v>188</v>
      </c>
      <c r="G2798" s="9" t="s">
        <v>213</v>
      </c>
      <c r="H2798" s="9" t="s">
        <v>164</v>
      </c>
      <c r="I2798" s="9" t="s">
        <v>260</v>
      </c>
      <c r="J2798" s="9" t="s">
        <v>2616</v>
      </c>
      <c r="K2798" s="9" t="s">
        <v>246</v>
      </c>
      <c r="L2798" s="9" t="s">
        <v>270</v>
      </c>
      <c r="M2798" s="9" t="s">
        <v>2454</v>
      </c>
      <c r="N2798" s="9" t="s">
        <v>197</v>
      </c>
      <c r="O2798" s="9" t="s">
        <v>179</v>
      </c>
      <c r="P2798" s="9" t="s">
        <v>264</v>
      </c>
      <c r="Q2798" s="9" t="s">
        <v>273</v>
      </c>
      <c r="R2798" s="9">
        <v>0</v>
      </c>
      <c r="S2798" s="9">
        <v>22</v>
      </c>
      <c r="T2798" s="9" t="s">
        <v>265</v>
      </c>
      <c r="U2798" s="9" t="s">
        <v>376</v>
      </c>
      <c r="X2798" s="9">
        <f>INDEX(SLA_Policy!$D$2:$D$5,MATCH(F2798,SLA_Policy!$A$2:$A$5,0))</f>
        <v>72</v>
      </c>
      <c r="Y2798" s="9" t="str">
        <f>IF(E2798="Cancelled","Excluded",IF(D2798="",IF((SLA_Policy!$B$8-B2798)*24&gt;X2798,"Open - Breached","Open - On Track"),IF((D2798-B2798)*24&lt;=X2798,"Met","Breached")))</f>
        <v>Met</v>
      </c>
    </row>
    <row r="2799" spans="1:25" x14ac:dyDescent="0.25">
      <c r="A2799" s="9" t="s">
        <v>5600</v>
      </c>
      <c r="B2799" s="23">
        <v>46009.6159722222</v>
      </c>
      <c r="C2799" s="23">
        <v>46009.688888888901</v>
      </c>
      <c r="D2799" s="23">
        <v>46020.422222222202</v>
      </c>
      <c r="E2799" s="9" t="s">
        <v>212</v>
      </c>
      <c r="F2799" s="9" t="s">
        <v>189</v>
      </c>
      <c r="G2799" s="9" t="s">
        <v>213</v>
      </c>
      <c r="H2799" s="9" t="s">
        <v>167</v>
      </c>
      <c r="I2799" s="9" t="s">
        <v>362</v>
      </c>
      <c r="J2799" s="9" t="s">
        <v>3808</v>
      </c>
      <c r="K2799" s="9" t="s">
        <v>303</v>
      </c>
      <c r="L2799" s="9" t="s">
        <v>104</v>
      </c>
      <c r="M2799" s="9" t="s">
        <v>3316</v>
      </c>
      <c r="N2799" s="9" t="s">
        <v>197</v>
      </c>
      <c r="O2799" s="9" t="s">
        <v>176</v>
      </c>
      <c r="P2799" s="9" t="s">
        <v>419</v>
      </c>
      <c r="Q2799" s="9" t="s">
        <v>219</v>
      </c>
      <c r="R2799" s="9">
        <v>0</v>
      </c>
      <c r="S2799" s="9">
        <v>52</v>
      </c>
      <c r="U2799" s="9" t="s">
        <v>248</v>
      </c>
      <c r="X2799" s="9">
        <f>INDEX(SLA_Policy!$D$2:$D$5,MATCH(F2799,SLA_Policy!$A$2:$A$5,0))</f>
        <v>120</v>
      </c>
      <c r="Y2799" s="9" t="str">
        <f>IF(E2799="Cancelled","Excluded",IF(D2799="",IF((SLA_Policy!$B$8-B2799)*24&gt;X2799,"Open - Breached","Open - On Track"),IF((D2799-B2799)*24&lt;=X2799,"Met","Breached")))</f>
        <v>Breached</v>
      </c>
    </row>
    <row r="2800" spans="1:25" x14ac:dyDescent="0.25">
      <c r="A2800" s="9" t="s">
        <v>5601</v>
      </c>
      <c r="B2800" s="23">
        <v>46009.620138888902</v>
      </c>
      <c r="C2800" s="23">
        <v>46009.622222222199</v>
      </c>
      <c r="D2800" s="23">
        <v>46009.677083333299</v>
      </c>
      <c r="E2800" s="9" t="s">
        <v>212</v>
      </c>
      <c r="F2800" s="9" t="s">
        <v>188</v>
      </c>
      <c r="G2800" s="9" t="s">
        <v>213</v>
      </c>
      <c r="H2800" s="9" t="s">
        <v>161</v>
      </c>
      <c r="I2800" s="9" t="s">
        <v>389</v>
      </c>
      <c r="J2800" s="9" t="s">
        <v>2025</v>
      </c>
      <c r="K2800" s="9" t="s">
        <v>215</v>
      </c>
      <c r="L2800" s="9" t="s">
        <v>351</v>
      </c>
      <c r="M2800" s="9" t="s">
        <v>990</v>
      </c>
      <c r="N2800" s="9" t="s">
        <v>198</v>
      </c>
      <c r="O2800" s="9" t="s">
        <v>116</v>
      </c>
      <c r="P2800" s="9" t="s">
        <v>551</v>
      </c>
      <c r="Q2800" s="9" t="s">
        <v>219</v>
      </c>
      <c r="R2800" s="9">
        <v>0</v>
      </c>
      <c r="S2800" s="9">
        <v>7</v>
      </c>
      <c r="U2800" s="9" t="s">
        <v>221</v>
      </c>
      <c r="W2800" s="9">
        <v>5</v>
      </c>
      <c r="X2800" s="9">
        <f>INDEX(SLA_Policy!$D$2:$D$5,MATCH(F2800,SLA_Policy!$A$2:$A$5,0))</f>
        <v>72</v>
      </c>
      <c r="Y2800" s="9" t="str">
        <f>IF(E2800="Cancelled","Excluded",IF(D2800="",IF((SLA_Policy!$B$8-B2800)*24&gt;X2800,"Open - Breached","Open - On Track"),IF((D2800-B2800)*24&lt;=X2800,"Met","Breached")))</f>
        <v>Met</v>
      </c>
    </row>
    <row r="2801" spans="1:25" x14ac:dyDescent="0.25">
      <c r="A2801" s="9" t="s">
        <v>5602</v>
      </c>
      <c r="B2801" s="23">
        <v>46009.625</v>
      </c>
      <c r="C2801" s="23">
        <v>46009.625694444498</v>
      </c>
      <c r="D2801" s="23">
        <v>46010.386111111096</v>
      </c>
      <c r="E2801" s="9" t="s">
        <v>212</v>
      </c>
      <c r="F2801" s="9" t="s">
        <v>188</v>
      </c>
      <c r="G2801" s="9" t="s">
        <v>213</v>
      </c>
      <c r="H2801" s="9" t="s">
        <v>161</v>
      </c>
      <c r="I2801" s="9" t="s">
        <v>297</v>
      </c>
      <c r="J2801" s="9" t="s">
        <v>1248</v>
      </c>
      <c r="K2801" s="9" t="s">
        <v>215</v>
      </c>
      <c r="L2801" s="9" t="s">
        <v>270</v>
      </c>
      <c r="M2801" s="9" t="s">
        <v>4297</v>
      </c>
      <c r="N2801" s="9" t="s">
        <v>198</v>
      </c>
      <c r="O2801" s="9" t="s">
        <v>177</v>
      </c>
      <c r="P2801" s="9" t="s">
        <v>300</v>
      </c>
      <c r="Q2801" s="9" t="s">
        <v>219</v>
      </c>
      <c r="R2801" s="9">
        <v>0</v>
      </c>
      <c r="S2801" s="9">
        <v>13</v>
      </c>
      <c r="U2801" s="9" t="s">
        <v>290</v>
      </c>
      <c r="X2801" s="9">
        <f>INDEX(SLA_Policy!$D$2:$D$5,MATCH(F2801,SLA_Policy!$A$2:$A$5,0))</f>
        <v>72</v>
      </c>
      <c r="Y2801" s="9" t="str">
        <f>IF(E2801="Cancelled","Excluded",IF(D2801="",IF((SLA_Policy!$B$8-B2801)*24&gt;X2801,"Open - Breached","Open - On Track"),IF((D2801-B2801)*24&lt;=X2801,"Met","Breached")))</f>
        <v>Met</v>
      </c>
    </row>
    <row r="2802" spans="1:25" x14ac:dyDescent="0.25">
      <c r="A2802" s="9" t="s">
        <v>5603</v>
      </c>
      <c r="B2802" s="23">
        <v>46009.6381944444</v>
      </c>
      <c r="C2802" s="23">
        <v>46009.65</v>
      </c>
      <c r="D2802" s="23">
        <v>46009.661805555603</v>
      </c>
      <c r="E2802" s="9" t="s">
        <v>212</v>
      </c>
      <c r="F2802" s="9" t="s">
        <v>188</v>
      </c>
      <c r="G2802" s="9" t="s">
        <v>213</v>
      </c>
      <c r="H2802" s="9" t="s">
        <v>161</v>
      </c>
      <c r="I2802" s="9" t="s">
        <v>389</v>
      </c>
      <c r="J2802" s="9" t="s">
        <v>786</v>
      </c>
      <c r="K2802" s="9" t="s">
        <v>246</v>
      </c>
      <c r="L2802" s="9" t="s">
        <v>307</v>
      </c>
      <c r="M2802" s="9" t="s">
        <v>2203</v>
      </c>
      <c r="N2802" s="9" t="s">
        <v>196</v>
      </c>
      <c r="O2802" s="9" t="s">
        <v>116</v>
      </c>
      <c r="P2802" s="9" t="s">
        <v>295</v>
      </c>
      <c r="Q2802" s="9" t="s">
        <v>219</v>
      </c>
      <c r="R2802" s="9">
        <v>0</v>
      </c>
      <c r="S2802" s="9">
        <v>5</v>
      </c>
      <c r="U2802" s="9" t="s">
        <v>221</v>
      </c>
      <c r="X2802" s="9">
        <f>INDEX(SLA_Policy!$D$2:$D$5,MATCH(F2802,SLA_Policy!$A$2:$A$5,0))</f>
        <v>72</v>
      </c>
      <c r="Y2802" s="9" t="str">
        <f>IF(E2802="Cancelled","Excluded",IF(D2802="",IF((SLA_Policy!$B$8-B2802)*24&gt;X2802,"Open - Breached","Open - On Track"),IF((D2802-B2802)*24&lt;=X2802,"Met","Breached")))</f>
        <v>Met</v>
      </c>
    </row>
    <row r="2803" spans="1:25" x14ac:dyDescent="0.25">
      <c r="A2803" s="9" t="s">
        <v>5604</v>
      </c>
      <c r="B2803" s="23">
        <v>46009.645833333299</v>
      </c>
      <c r="C2803" s="23">
        <v>46009.659027777801</v>
      </c>
      <c r="D2803" s="23">
        <v>46013.315972222197</v>
      </c>
      <c r="E2803" s="9" t="s">
        <v>212</v>
      </c>
      <c r="F2803" s="9" t="s">
        <v>188</v>
      </c>
      <c r="G2803" s="9" t="s">
        <v>213</v>
      </c>
      <c r="H2803" s="9" t="s">
        <v>164</v>
      </c>
      <c r="I2803" s="9" t="s">
        <v>478</v>
      </c>
      <c r="J2803" s="9" t="s">
        <v>479</v>
      </c>
      <c r="K2803" s="9" t="s">
        <v>246</v>
      </c>
      <c r="L2803" s="9" t="s">
        <v>311</v>
      </c>
      <c r="M2803" s="9" t="s">
        <v>1183</v>
      </c>
      <c r="N2803" s="9" t="s">
        <v>196</v>
      </c>
      <c r="O2803" s="9" t="s">
        <v>116</v>
      </c>
      <c r="P2803" s="9" t="s">
        <v>342</v>
      </c>
      <c r="Q2803" s="9" t="s">
        <v>219</v>
      </c>
      <c r="R2803" s="9">
        <v>0</v>
      </c>
      <c r="S2803" s="9">
        <v>15</v>
      </c>
      <c r="T2803" s="9" t="s">
        <v>343</v>
      </c>
      <c r="U2803" s="9" t="s">
        <v>266</v>
      </c>
      <c r="X2803" s="9">
        <f>INDEX(SLA_Policy!$D$2:$D$5,MATCH(F2803,SLA_Policy!$A$2:$A$5,0))</f>
        <v>72</v>
      </c>
      <c r="Y2803" s="9" t="str">
        <f>IF(E2803="Cancelled","Excluded",IF(D2803="",IF((SLA_Policy!$B$8-B2803)*24&gt;X2803,"Open - Breached","Open - On Track"),IF((D2803-B2803)*24&lt;=X2803,"Met","Breached")))</f>
        <v>Breached</v>
      </c>
    </row>
    <row r="2804" spans="1:25" x14ac:dyDescent="0.25">
      <c r="A2804" s="9" t="s">
        <v>5605</v>
      </c>
      <c r="B2804" s="23">
        <v>46009.649305555598</v>
      </c>
      <c r="C2804" s="23">
        <v>46009.6743055556</v>
      </c>
      <c r="D2804" s="23">
        <v>46013.376388888901</v>
      </c>
      <c r="E2804" s="9" t="s">
        <v>212</v>
      </c>
      <c r="F2804" s="9" t="s">
        <v>189</v>
      </c>
      <c r="G2804" s="9" t="s">
        <v>213</v>
      </c>
      <c r="H2804" s="9" t="s">
        <v>165</v>
      </c>
      <c r="I2804" s="9" t="s">
        <v>567</v>
      </c>
      <c r="J2804" s="9" t="s">
        <v>3422</v>
      </c>
      <c r="K2804" s="9" t="s">
        <v>303</v>
      </c>
      <c r="L2804" s="9" t="s">
        <v>282</v>
      </c>
      <c r="M2804" s="9" t="s">
        <v>5079</v>
      </c>
      <c r="N2804" s="9" t="s">
        <v>196</v>
      </c>
      <c r="O2804" s="9" t="s">
        <v>176</v>
      </c>
      <c r="P2804" s="9" t="s">
        <v>330</v>
      </c>
      <c r="Q2804" s="9" t="s">
        <v>219</v>
      </c>
      <c r="R2804" s="9">
        <v>0</v>
      </c>
      <c r="S2804" s="9">
        <v>16</v>
      </c>
      <c r="U2804" s="9" t="s">
        <v>266</v>
      </c>
      <c r="X2804" s="9">
        <f>INDEX(SLA_Policy!$D$2:$D$5,MATCH(F2804,SLA_Policy!$A$2:$A$5,0))</f>
        <v>120</v>
      </c>
      <c r="Y2804" s="9" t="str">
        <f>IF(E2804="Cancelled","Excluded",IF(D2804="",IF((SLA_Policy!$B$8-B2804)*24&gt;X2804,"Open - Breached","Open - On Track"),IF((D2804-B2804)*24&lt;=X2804,"Met","Breached")))</f>
        <v>Met</v>
      </c>
    </row>
    <row r="2805" spans="1:25" x14ac:dyDescent="0.25">
      <c r="A2805" s="9" t="s">
        <v>5606</v>
      </c>
      <c r="B2805" s="23">
        <v>46009.654166666704</v>
      </c>
      <c r="C2805" s="23">
        <v>46009.655555555597</v>
      </c>
      <c r="D2805" s="23">
        <v>46010.342361111099</v>
      </c>
      <c r="E2805" s="9" t="s">
        <v>212</v>
      </c>
      <c r="F2805" s="9" t="s">
        <v>188</v>
      </c>
      <c r="G2805" s="9" t="s">
        <v>213</v>
      </c>
      <c r="H2805" s="9" t="s">
        <v>88</v>
      </c>
      <c r="I2805" s="9" t="s">
        <v>92</v>
      </c>
      <c r="J2805" s="9" t="s">
        <v>1082</v>
      </c>
      <c r="K2805" s="9" t="s">
        <v>215</v>
      </c>
      <c r="L2805" s="9" t="s">
        <v>226</v>
      </c>
      <c r="M2805" s="9" t="s">
        <v>2520</v>
      </c>
      <c r="N2805" s="9" t="s">
        <v>198</v>
      </c>
      <c r="O2805" s="9" t="s">
        <v>178</v>
      </c>
      <c r="P2805" s="9" t="s">
        <v>272</v>
      </c>
      <c r="Q2805" s="9" t="s">
        <v>273</v>
      </c>
      <c r="R2805" s="9">
        <v>1</v>
      </c>
      <c r="S2805" s="9">
        <v>21</v>
      </c>
      <c r="T2805" s="9" t="s">
        <v>229</v>
      </c>
      <c r="U2805" s="9" t="s">
        <v>266</v>
      </c>
      <c r="W2805" s="9">
        <v>4</v>
      </c>
      <c r="X2805" s="9">
        <f>INDEX(SLA_Policy!$D$2:$D$5,MATCH(F2805,SLA_Policy!$A$2:$A$5,0))</f>
        <v>72</v>
      </c>
      <c r="Y2805" s="9" t="str">
        <f>IF(E2805="Cancelled","Excluded",IF(D2805="",IF((SLA_Policy!$B$8-B2805)*24&gt;X2805,"Open - Breached","Open - On Track"),IF((D2805-B2805)*24&lt;=X2805,"Met","Breached")))</f>
        <v>Met</v>
      </c>
    </row>
    <row r="2806" spans="1:25" x14ac:dyDescent="0.25">
      <c r="A2806" s="9" t="s">
        <v>5607</v>
      </c>
      <c r="B2806" s="23">
        <v>46009.664583333302</v>
      </c>
      <c r="C2806" s="23">
        <v>46009.670833333301</v>
      </c>
      <c r="D2806" s="23">
        <v>46009.746527777803</v>
      </c>
      <c r="E2806" s="9" t="s">
        <v>212</v>
      </c>
      <c r="F2806" s="9" t="s">
        <v>187</v>
      </c>
      <c r="G2806" s="9" t="s">
        <v>213</v>
      </c>
      <c r="H2806" s="9" t="s">
        <v>88</v>
      </c>
      <c r="I2806" s="9" t="s">
        <v>92</v>
      </c>
      <c r="J2806" s="9" t="s">
        <v>96</v>
      </c>
      <c r="K2806" s="9" t="s">
        <v>215</v>
      </c>
      <c r="L2806" s="9" t="s">
        <v>307</v>
      </c>
      <c r="M2806" s="9" t="s">
        <v>1195</v>
      </c>
      <c r="N2806" s="9" t="s">
        <v>198</v>
      </c>
      <c r="O2806" s="9" t="s">
        <v>116</v>
      </c>
      <c r="P2806" s="9" t="s">
        <v>525</v>
      </c>
      <c r="Q2806" s="9" t="s">
        <v>219</v>
      </c>
      <c r="R2806" s="9">
        <v>0</v>
      </c>
      <c r="S2806" s="9">
        <v>12</v>
      </c>
      <c r="T2806" s="9" t="s">
        <v>220</v>
      </c>
      <c r="U2806" s="9" t="s">
        <v>266</v>
      </c>
      <c r="W2806" s="9">
        <v>5</v>
      </c>
      <c r="X2806" s="9">
        <f>INDEX(SLA_Policy!$D$2:$D$5,MATCH(F2806,SLA_Policy!$A$2:$A$5,0))</f>
        <v>8</v>
      </c>
      <c r="Y2806" s="9" t="str">
        <f>IF(E2806="Cancelled","Excluded",IF(D2806="",IF((SLA_Policy!$B$8-B2806)*24&gt;X2806,"Open - Breached","Open - On Track"),IF((D2806-B2806)*24&lt;=X2806,"Met","Breached")))</f>
        <v>Met</v>
      </c>
    </row>
    <row r="2807" spans="1:25" x14ac:dyDescent="0.25">
      <c r="A2807" s="9" t="s">
        <v>5608</v>
      </c>
      <c r="B2807" s="23">
        <v>46009.677083333299</v>
      </c>
      <c r="C2807" s="23">
        <v>46009.723611111098</v>
      </c>
      <c r="D2807" s="23">
        <v>46010.40625</v>
      </c>
      <c r="E2807" s="9" t="s">
        <v>212</v>
      </c>
      <c r="F2807" s="9" t="s">
        <v>188</v>
      </c>
      <c r="G2807" s="9" t="s">
        <v>213</v>
      </c>
      <c r="H2807" s="9" t="s">
        <v>167</v>
      </c>
      <c r="I2807" s="9" t="s">
        <v>684</v>
      </c>
      <c r="J2807" s="9" t="s">
        <v>5609</v>
      </c>
      <c r="K2807" s="9" t="s">
        <v>215</v>
      </c>
      <c r="L2807" s="9" t="s">
        <v>311</v>
      </c>
      <c r="M2807" s="9" t="s">
        <v>2842</v>
      </c>
      <c r="N2807" s="9" t="s">
        <v>197</v>
      </c>
      <c r="O2807" s="9" t="s">
        <v>116</v>
      </c>
      <c r="P2807" s="9" t="s">
        <v>551</v>
      </c>
      <c r="Q2807" s="9" t="s">
        <v>219</v>
      </c>
      <c r="R2807" s="9">
        <v>0</v>
      </c>
      <c r="S2807" s="9">
        <v>12</v>
      </c>
      <c r="U2807" s="9" t="s">
        <v>140</v>
      </c>
      <c r="V2807" s="9" t="s">
        <v>5422</v>
      </c>
      <c r="X2807" s="9">
        <f>INDEX(SLA_Policy!$D$2:$D$5,MATCH(F2807,SLA_Policy!$A$2:$A$5,0))</f>
        <v>72</v>
      </c>
      <c r="Y2807" s="9" t="str">
        <f>IF(E2807="Cancelled","Excluded",IF(D2807="",IF((SLA_Policy!$B$8-B2807)*24&gt;X2807,"Open - Breached","Open - On Track"),IF((D2807-B2807)*24&lt;=X2807,"Met","Breached")))</f>
        <v>Met</v>
      </c>
    </row>
    <row r="2808" spans="1:25" x14ac:dyDescent="0.25">
      <c r="A2808" s="9" t="s">
        <v>5610</v>
      </c>
      <c r="B2808" s="23">
        <v>46009.693749999999</v>
      </c>
      <c r="C2808" s="23">
        <v>46009.695138888899</v>
      </c>
      <c r="D2808" s="23">
        <v>46009.744444444397</v>
      </c>
      <c r="E2808" s="9" t="s">
        <v>212</v>
      </c>
      <c r="F2808" s="9" t="s">
        <v>188</v>
      </c>
      <c r="G2808" s="9" t="s">
        <v>213</v>
      </c>
      <c r="H2808" s="9" t="s">
        <v>161</v>
      </c>
      <c r="I2808" s="9" t="s">
        <v>454</v>
      </c>
      <c r="J2808" s="9" t="s">
        <v>5611</v>
      </c>
      <c r="K2808" s="9" t="s">
        <v>239</v>
      </c>
      <c r="L2808" s="9" t="s">
        <v>216</v>
      </c>
      <c r="M2808" s="9" t="s">
        <v>733</v>
      </c>
      <c r="N2808" s="9" t="s">
        <v>198</v>
      </c>
      <c r="O2808" s="9" t="s">
        <v>116</v>
      </c>
      <c r="P2808" s="9" t="s">
        <v>218</v>
      </c>
      <c r="Q2808" s="9" t="s">
        <v>219</v>
      </c>
      <c r="R2808" s="9">
        <v>0</v>
      </c>
      <c r="S2808" s="9">
        <v>3</v>
      </c>
      <c r="U2808" s="9" t="s">
        <v>290</v>
      </c>
      <c r="W2808" s="9">
        <v>4</v>
      </c>
      <c r="X2808" s="9">
        <f>INDEX(SLA_Policy!$D$2:$D$5,MATCH(F2808,SLA_Policy!$A$2:$A$5,0))</f>
        <v>72</v>
      </c>
      <c r="Y2808" s="9" t="str">
        <f>IF(E2808="Cancelled","Excluded",IF(D2808="",IF((SLA_Policy!$B$8-B2808)*24&gt;X2808,"Open - Breached","Open - On Track"),IF((D2808-B2808)*24&lt;=X2808,"Met","Breached")))</f>
        <v>Met</v>
      </c>
    </row>
    <row r="2809" spans="1:25" x14ac:dyDescent="0.25">
      <c r="A2809" s="9" t="s">
        <v>5612</v>
      </c>
      <c r="B2809" s="23">
        <v>46009.711805555598</v>
      </c>
      <c r="C2809" s="23">
        <v>46010.333333333299</v>
      </c>
      <c r="D2809" s="23">
        <v>46010.453472222202</v>
      </c>
      <c r="E2809" s="9" t="s">
        <v>212</v>
      </c>
      <c r="F2809" s="9" t="s">
        <v>189</v>
      </c>
      <c r="G2809" s="9" t="s">
        <v>236</v>
      </c>
      <c r="H2809" s="9" t="s">
        <v>161</v>
      </c>
      <c r="I2809" s="9" t="s">
        <v>237</v>
      </c>
      <c r="J2809" s="9" t="s">
        <v>5613</v>
      </c>
      <c r="K2809" s="9" t="s">
        <v>303</v>
      </c>
      <c r="L2809" s="9" t="s">
        <v>270</v>
      </c>
      <c r="M2809" s="9" t="s">
        <v>5614</v>
      </c>
      <c r="N2809" s="9" t="s">
        <v>196</v>
      </c>
      <c r="O2809" s="9" t="s">
        <v>177</v>
      </c>
      <c r="P2809" s="9" t="s">
        <v>300</v>
      </c>
      <c r="Q2809" s="9" t="s">
        <v>219</v>
      </c>
      <c r="R2809" s="9">
        <v>0</v>
      </c>
      <c r="S2809" s="9">
        <v>16</v>
      </c>
      <c r="U2809" s="9" t="s">
        <v>242</v>
      </c>
      <c r="X2809" s="9">
        <f>INDEX(SLA_Policy!$D$2:$D$5,MATCH(F2809,SLA_Policy!$A$2:$A$5,0))</f>
        <v>120</v>
      </c>
      <c r="Y2809" s="9" t="str">
        <f>IF(E2809="Cancelled","Excluded",IF(D2809="",IF((SLA_Policy!$B$8-B2809)*24&gt;X2809,"Open - Breached","Open - On Track"),IF((D2809-B2809)*24&lt;=X2809,"Met","Breached")))</f>
        <v>Met</v>
      </c>
    </row>
    <row r="2810" spans="1:25" x14ac:dyDescent="0.25">
      <c r="A2810" s="9" t="s">
        <v>5615</v>
      </c>
      <c r="B2810" s="23">
        <v>46009.734027777798</v>
      </c>
      <c r="C2810" s="23">
        <v>46009.738888888904</v>
      </c>
      <c r="D2810" s="23">
        <v>46010.425694444399</v>
      </c>
      <c r="E2810" s="9" t="s">
        <v>212</v>
      </c>
      <c r="F2810" s="9" t="s">
        <v>189</v>
      </c>
      <c r="G2810" s="9" t="s">
        <v>213</v>
      </c>
      <c r="H2810" s="9" t="s">
        <v>88</v>
      </c>
      <c r="I2810" s="9" t="s">
        <v>486</v>
      </c>
      <c r="J2810" s="9" t="s">
        <v>3415</v>
      </c>
      <c r="K2810" s="9" t="s">
        <v>246</v>
      </c>
      <c r="L2810" s="9" t="s">
        <v>371</v>
      </c>
      <c r="M2810" s="9" t="s">
        <v>375</v>
      </c>
      <c r="N2810" s="9" t="s">
        <v>200</v>
      </c>
      <c r="O2810" s="9" t="s">
        <v>178</v>
      </c>
      <c r="P2810" s="9" t="s">
        <v>321</v>
      </c>
      <c r="Q2810" s="9" t="s">
        <v>219</v>
      </c>
      <c r="R2810" s="9">
        <v>0</v>
      </c>
      <c r="S2810" s="9">
        <v>14</v>
      </c>
      <c r="U2810" s="9" t="s">
        <v>266</v>
      </c>
      <c r="W2810" s="9">
        <v>5</v>
      </c>
      <c r="X2810" s="9">
        <f>INDEX(SLA_Policy!$D$2:$D$5,MATCH(F2810,SLA_Policy!$A$2:$A$5,0))</f>
        <v>120</v>
      </c>
      <c r="Y2810" s="9" t="str">
        <f>IF(E2810="Cancelled","Excluded",IF(D2810="",IF((SLA_Policy!$B$8-B2810)*24&gt;X2810,"Open - Breached","Open - On Track"),IF((D2810-B2810)*24&lt;=X2810,"Met","Breached")))</f>
        <v>Met</v>
      </c>
    </row>
    <row r="2811" spans="1:25" x14ac:dyDescent="0.25">
      <c r="A2811" s="9" t="s">
        <v>5616</v>
      </c>
      <c r="B2811" s="23">
        <v>46009.771527777797</v>
      </c>
      <c r="C2811" s="23">
        <v>46010.336805555598</v>
      </c>
      <c r="D2811" s="23">
        <v>46010.400694444397</v>
      </c>
      <c r="E2811" s="9" t="s">
        <v>212</v>
      </c>
      <c r="F2811" s="9" t="s">
        <v>189</v>
      </c>
      <c r="G2811" s="9" t="s">
        <v>236</v>
      </c>
      <c r="H2811" s="9" t="s">
        <v>167</v>
      </c>
      <c r="I2811" s="9" t="s">
        <v>255</v>
      </c>
      <c r="J2811" s="9" t="s">
        <v>5617</v>
      </c>
      <c r="K2811" s="9" t="s">
        <v>303</v>
      </c>
      <c r="L2811" s="9" t="s">
        <v>371</v>
      </c>
      <c r="M2811" s="9" t="s">
        <v>1570</v>
      </c>
      <c r="N2811" s="9" t="s">
        <v>196</v>
      </c>
      <c r="O2811" s="9" t="s">
        <v>180</v>
      </c>
      <c r="P2811" s="9" t="s">
        <v>318</v>
      </c>
      <c r="Q2811" s="9" t="s">
        <v>219</v>
      </c>
      <c r="R2811" s="9">
        <v>0</v>
      </c>
      <c r="S2811" s="9">
        <v>18</v>
      </c>
      <c r="U2811" s="9" t="s">
        <v>242</v>
      </c>
      <c r="X2811" s="9">
        <f>INDEX(SLA_Policy!$D$2:$D$5,MATCH(F2811,SLA_Policy!$A$2:$A$5,0))</f>
        <v>120</v>
      </c>
      <c r="Y2811" s="9" t="str">
        <f>IF(E2811="Cancelled","Excluded",IF(D2811="",IF((SLA_Policy!$B$8-B2811)*24&gt;X2811,"Open - Breached","Open - On Track"),IF((D2811-B2811)*24&lt;=X2811,"Met","Breached")))</f>
        <v>Met</v>
      </c>
    </row>
    <row r="2812" spans="1:25" x14ac:dyDescent="0.25">
      <c r="A2812" s="9" t="s">
        <v>5618</v>
      </c>
      <c r="B2812" s="23">
        <v>46009.793749999997</v>
      </c>
      <c r="C2812" s="23">
        <v>46010.366666666698</v>
      </c>
      <c r="D2812" s="23">
        <v>46013.363194444399</v>
      </c>
      <c r="E2812" s="9" t="s">
        <v>212</v>
      </c>
      <c r="F2812" s="9" t="s">
        <v>188</v>
      </c>
      <c r="G2812" s="9" t="s">
        <v>236</v>
      </c>
      <c r="H2812" s="9" t="s">
        <v>167</v>
      </c>
      <c r="I2812" s="9" t="s">
        <v>255</v>
      </c>
      <c r="J2812" s="9" t="s">
        <v>5358</v>
      </c>
      <c r="K2812" s="9" t="s">
        <v>246</v>
      </c>
      <c r="L2812" s="9" t="s">
        <v>104</v>
      </c>
      <c r="M2812" s="9" t="s">
        <v>1432</v>
      </c>
      <c r="N2812" s="9" t="s">
        <v>196</v>
      </c>
      <c r="O2812" s="9" t="s">
        <v>180</v>
      </c>
      <c r="P2812" s="9" t="s">
        <v>318</v>
      </c>
      <c r="Q2812" s="9" t="s">
        <v>273</v>
      </c>
      <c r="R2812" s="9">
        <v>0</v>
      </c>
      <c r="S2812" s="9">
        <v>23</v>
      </c>
      <c r="U2812" s="9" t="s">
        <v>242</v>
      </c>
      <c r="X2812" s="9">
        <f>INDEX(SLA_Policy!$D$2:$D$5,MATCH(F2812,SLA_Policy!$A$2:$A$5,0))</f>
        <v>72</v>
      </c>
      <c r="Y2812" s="9" t="str">
        <f>IF(E2812="Cancelled","Excluded",IF(D2812="",IF((SLA_Policy!$B$8-B2812)*24&gt;X2812,"Open - Breached","Open - On Track"),IF((D2812-B2812)*24&lt;=X2812,"Met","Breached")))</f>
        <v>Breached</v>
      </c>
    </row>
    <row r="2813" spans="1:25" x14ac:dyDescent="0.25">
      <c r="A2813" s="9" t="s">
        <v>5619</v>
      </c>
      <c r="B2813" s="23">
        <v>46009.864583333299</v>
      </c>
      <c r="C2813" s="23">
        <v>46010.350694444503</v>
      </c>
      <c r="D2813" s="23">
        <v>46010.370833333298</v>
      </c>
      <c r="E2813" s="9" t="s">
        <v>212</v>
      </c>
      <c r="F2813" s="9" t="s">
        <v>189</v>
      </c>
      <c r="G2813" s="9" t="s">
        <v>213</v>
      </c>
      <c r="H2813" s="9" t="s">
        <v>167</v>
      </c>
      <c r="I2813" s="9" t="s">
        <v>684</v>
      </c>
      <c r="J2813" s="9" t="s">
        <v>4481</v>
      </c>
      <c r="K2813" s="9" t="s">
        <v>246</v>
      </c>
      <c r="L2813" s="9" t="s">
        <v>216</v>
      </c>
      <c r="M2813" s="9" t="s">
        <v>3323</v>
      </c>
      <c r="N2813" s="9" t="s">
        <v>196</v>
      </c>
      <c r="O2813" s="9" t="s">
        <v>116</v>
      </c>
      <c r="P2813" s="9" t="s">
        <v>295</v>
      </c>
      <c r="Q2813" s="9" t="s">
        <v>219</v>
      </c>
      <c r="R2813" s="9">
        <v>0</v>
      </c>
      <c r="S2813" s="9">
        <v>9</v>
      </c>
      <c r="U2813" s="9" t="s">
        <v>266</v>
      </c>
      <c r="X2813" s="9">
        <f>INDEX(SLA_Policy!$D$2:$D$5,MATCH(F2813,SLA_Policy!$A$2:$A$5,0))</f>
        <v>120</v>
      </c>
      <c r="Y2813" s="9" t="str">
        <f>IF(E2813="Cancelled","Excluded",IF(D2813="",IF((SLA_Policy!$B$8-B2813)*24&gt;X2813,"Open - Breached","Open - On Track"),IF((D2813-B2813)*24&lt;=X2813,"Met","Breached")))</f>
        <v>Met</v>
      </c>
    </row>
    <row r="2814" spans="1:25" x14ac:dyDescent="0.25">
      <c r="A2814" s="9" t="s">
        <v>5620</v>
      </c>
      <c r="B2814" s="23">
        <v>46009.890277777798</v>
      </c>
      <c r="C2814" s="23">
        <v>46010.328472222202</v>
      </c>
      <c r="D2814" s="23">
        <v>46010.5847222222</v>
      </c>
      <c r="E2814" s="9" t="s">
        <v>212</v>
      </c>
      <c r="F2814" s="9" t="s">
        <v>189</v>
      </c>
      <c r="G2814" s="9" t="s">
        <v>236</v>
      </c>
      <c r="H2814" s="9" t="s">
        <v>167</v>
      </c>
      <c r="I2814" s="9" t="s">
        <v>255</v>
      </c>
      <c r="J2814" s="9" t="s">
        <v>1179</v>
      </c>
      <c r="K2814" s="9" t="s">
        <v>246</v>
      </c>
      <c r="L2814" s="9" t="s">
        <v>282</v>
      </c>
      <c r="M2814" s="9" t="s">
        <v>3229</v>
      </c>
      <c r="N2814" s="9" t="s">
        <v>196</v>
      </c>
      <c r="O2814" s="9" t="s">
        <v>116</v>
      </c>
      <c r="P2814" s="9" t="s">
        <v>590</v>
      </c>
      <c r="Q2814" s="9" t="s">
        <v>219</v>
      </c>
      <c r="R2814" s="9">
        <v>0</v>
      </c>
      <c r="S2814" s="9">
        <v>30</v>
      </c>
      <c r="U2814" s="9" t="s">
        <v>242</v>
      </c>
      <c r="X2814" s="9">
        <f>INDEX(SLA_Policy!$D$2:$D$5,MATCH(F2814,SLA_Policy!$A$2:$A$5,0))</f>
        <v>120</v>
      </c>
      <c r="Y2814" s="9" t="str">
        <f>IF(E2814="Cancelled","Excluded",IF(D2814="",IF((SLA_Policy!$B$8-B2814)*24&gt;X2814,"Open - Breached","Open - On Track"),IF((D2814-B2814)*24&lt;=X2814,"Met","Breached")))</f>
        <v>Met</v>
      </c>
    </row>
    <row r="2815" spans="1:25" x14ac:dyDescent="0.25">
      <c r="A2815" s="9" t="s">
        <v>5621</v>
      </c>
      <c r="B2815" s="23">
        <v>46010.124305555597</v>
      </c>
      <c r="C2815" s="23">
        <v>46010.354861111096</v>
      </c>
      <c r="D2815" s="23">
        <v>46013.354166666701</v>
      </c>
      <c r="E2815" s="9" t="s">
        <v>212</v>
      </c>
      <c r="F2815" s="9" t="s">
        <v>189</v>
      </c>
      <c r="G2815" s="9" t="s">
        <v>236</v>
      </c>
      <c r="H2815" s="9" t="s">
        <v>167</v>
      </c>
      <c r="I2815" s="9" t="s">
        <v>255</v>
      </c>
      <c r="J2815" s="9" t="s">
        <v>5622</v>
      </c>
      <c r="K2815" s="9" t="s">
        <v>246</v>
      </c>
      <c r="L2815" s="9" t="s">
        <v>216</v>
      </c>
      <c r="M2815" s="9" t="s">
        <v>1259</v>
      </c>
      <c r="N2815" s="9" t="s">
        <v>196</v>
      </c>
      <c r="O2815" s="9" t="s">
        <v>176</v>
      </c>
      <c r="P2815" s="9" t="s">
        <v>570</v>
      </c>
      <c r="Q2815" s="9" t="s">
        <v>219</v>
      </c>
      <c r="R2815" s="9">
        <v>0</v>
      </c>
      <c r="S2815" s="9">
        <v>23</v>
      </c>
      <c r="U2815" s="9" t="s">
        <v>242</v>
      </c>
      <c r="X2815" s="9">
        <f>INDEX(SLA_Policy!$D$2:$D$5,MATCH(F2815,SLA_Policy!$A$2:$A$5,0))</f>
        <v>120</v>
      </c>
      <c r="Y2815" s="9" t="str">
        <f>IF(E2815="Cancelled","Excluded",IF(D2815="",IF((SLA_Policy!$B$8-B2815)*24&gt;X2815,"Open - Breached","Open - On Track"),IF((D2815-B2815)*24&lt;=X2815,"Met","Breached")))</f>
        <v>Met</v>
      </c>
    </row>
    <row r="2816" spans="1:25" x14ac:dyDescent="0.25">
      <c r="A2816" s="9" t="s">
        <v>5623</v>
      </c>
      <c r="B2816" s="23">
        <v>46010.265277777798</v>
      </c>
      <c r="C2816" s="23">
        <v>46010.338194444397</v>
      </c>
      <c r="D2816" s="23">
        <v>46013.368750000001</v>
      </c>
      <c r="E2816" s="9" t="s">
        <v>212</v>
      </c>
      <c r="F2816" s="9" t="s">
        <v>188</v>
      </c>
      <c r="G2816" s="9" t="s">
        <v>213</v>
      </c>
      <c r="H2816" s="9" t="s">
        <v>165</v>
      </c>
      <c r="I2816" s="9" t="s">
        <v>469</v>
      </c>
      <c r="J2816" s="9" t="s">
        <v>5624</v>
      </c>
      <c r="K2816" s="9" t="s">
        <v>246</v>
      </c>
      <c r="L2816" s="9" t="s">
        <v>216</v>
      </c>
      <c r="M2816" s="9" t="s">
        <v>695</v>
      </c>
      <c r="N2816" s="9" t="s">
        <v>197</v>
      </c>
      <c r="O2816" s="9" t="s">
        <v>176</v>
      </c>
      <c r="P2816" s="9" t="s">
        <v>228</v>
      </c>
      <c r="Q2816" s="9" t="s">
        <v>219</v>
      </c>
      <c r="R2816" s="9">
        <v>0</v>
      </c>
      <c r="S2816" s="9">
        <v>32</v>
      </c>
      <c r="U2816" s="9" t="s">
        <v>230</v>
      </c>
      <c r="W2816" s="9">
        <v>3</v>
      </c>
      <c r="X2816" s="9">
        <f>INDEX(SLA_Policy!$D$2:$D$5,MATCH(F2816,SLA_Policy!$A$2:$A$5,0))</f>
        <v>72</v>
      </c>
      <c r="Y2816" s="9" t="str">
        <f>IF(E2816="Cancelled","Excluded",IF(D2816="",IF((SLA_Policy!$B$8-B2816)*24&gt;X2816,"Open - Breached","Open - On Track"),IF((D2816-B2816)*24&lt;=X2816,"Met","Breached")))</f>
        <v>Breached</v>
      </c>
    </row>
    <row r="2817" spans="1:25" x14ac:dyDescent="0.25">
      <c r="A2817" s="9" t="s">
        <v>5625</v>
      </c>
      <c r="B2817" s="23">
        <v>46010.302083333299</v>
      </c>
      <c r="C2817" s="23">
        <v>46010.308333333298</v>
      </c>
      <c r="D2817" s="23">
        <v>46013.353472222203</v>
      </c>
      <c r="E2817" s="9" t="s">
        <v>212</v>
      </c>
      <c r="F2817" s="9" t="s">
        <v>189</v>
      </c>
      <c r="G2817" s="9" t="s">
        <v>213</v>
      </c>
      <c r="H2817" s="9" t="s">
        <v>163</v>
      </c>
      <c r="I2817" s="9" t="s">
        <v>223</v>
      </c>
      <c r="J2817" s="9" t="s">
        <v>1796</v>
      </c>
      <c r="K2817" s="9" t="s">
        <v>246</v>
      </c>
      <c r="L2817" s="9" t="s">
        <v>282</v>
      </c>
      <c r="M2817" s="9" t="s">
        <v>686</v>
      </c>
      <c r="N2817" s="9" t="s">
        <v>198</v>
      </c>
      <c r="O2817" s="9" t="s">
        <v>176</v>
      </c>
      <c r="P2817" s="9" t="s">
        <v>570</v>
      </c>
      <c r="Q2817" s="9" t="s">
        <v>219</v>
      </c>
      <c r="R2817" s="9">
        <v>0</v>
      </c>
      <c r="S2817" s="9">
        <v>37</v>
      </c>
      <c r="T2817" s="9" t="s">
        <v>229</v>
      </c>
      <c r="U2817" s="9" t="s">
        <v>230</v>
      </c>
      <c r="X2817" s="9">
        <f>INDEX(SLA_Policy!$D$2:$D$5,MATCH(F2817,SLA_Policy!$A$2:$A$5,0))</f>
        <v>120</v>
      </c>
      <c r="Y2817" s="9" t="str">
        <f>IF(E2817="Cancelled","Excluded",IF(D2817="",IF((SLA_Policy!$B$8-B2817)*24&gt;X2817,"Open - Breached","Open - On Track"),IF((D2817-B2817)*24&lt;=X2817,"Met","Breached")))</f>
        <v>Met</v>
      </c>
    </row>
    <row r="2818" spans="1:25" x14ac:dyDescent="0.25">
      <c r="A2818" s="9" t="s">
        <v>5626</v>
      </c>
      <c r="B2818" s="23">
        <v>46010.306944444397</v>
      </c>
      <c r="C2818" s="23">
        <v>46010.337500000001</v>
      </c>
      <c r="D2818" s="23">
        <v>46010.351388888899</v>
      </c>
      <c r="E2818" s="9" t="s">
        <v>212</v>
      </c>
      <c r="F2818" s="9" t="s">
        <v>188</v>
      </c>
      <c r="G2818" s="9" t="s">
        <v>213</v>
      </c>
      <c r="H2818" s="9" t="s">
        <v>161</v>
      </c>
      <c r="I2818" s="9" t="s">
        <v>389</v>
      </c>
      <c r="J2818" s="9" t="s">
        <v>5627</v>
      </c>
      <c r="K2818" s="9" t="s">
        <v>215</v>
      </c>
      <c r="L2818" s="9" t="s">
        <v>226</v>
      </c>
      <c r="M2818" s="9" t="s">
        <v>843</v>
      </c>
      <c r="N2818" s="9" t="s">
        <v>197</v>
      </c>
      <c r="O2818" s="9" t="s">
        <v>116</v>
      </c>
      <c r="P2818" s="9" t="s">
        <v>258</v>
      </c>
      <c r="Q2818" s="9" t="s">
        <v>219</v>
      </c>
      <c r="R2818" s="9">
        <v>0</v>
      </c>
      <c r="S2818" s="9">
        <v>3</v>
      </c>
      <c r="U2818" s="9" t="s">
        <v>376</v>
      </c>
      <c r="W2818" s="9">
        <v>5</v>
      </c>
      <c r="X2818" s="9">
        <f>INDEX(SLA_Policy!$D$2:$D$5,MATCH(F2818,SLA_Policy!$A$2:$A$5,0))</f>
        <v>72</v>
      </c>
      <c r="Y2818" s="9" t="str">
        <f>IF(E2818="Cancelled","Excluded",IF(D2818="",IF((SLA_Policy!$B$8-B2818)*24&gt;X2818,"Open - Breached","Open - On Track"),IF((D2818-B2818)*24&lt;=X2818,"Met","Breached")))</f>
        <v>Met</v>
      </c>
    </row>
    <row r="2819" spans="1:25" x14ac:dyDescent="0.25">
      <c r="A2819" s="9" t="s">
        <v>5628</v>
      </c>
      <c r="B2819" s="23">
        <v>46010.318055555603</v>
      </c>
      <c r="C2819" s="23">
        <v>46010.322916666701</v>
      </c>
      <c r="D2819" s="23">
        <v>46010.715972222199</v>
      </c>
      <c r="E2819" s="9" t="s">
        <v>212</v>
      </c>
      <c r="F2819" s="9" t="s">
        <v>188</v>
      </c>
      <c r="G2819" s="9" t="s">
        <v>213</v>
      </c>
      <c r="H2819" s="9" t="s">
        <v>161</v>
      </c>
      <c r="I2819" s="9" t="s">
        <v>297</v>
      </c>
      <c r="J2819" s="9" t="s">
        <v>4211</v>
      </c>
      <c r="K2819" s="9" t="s">
        <v>246</v>
      </c>
      <c r="L2819" s="9" t="s">
        <v>104</v>
      </c>
      <c r="M2819" s="9" t="s">
        <v>5629</v>
      </c>
      <c r="N2819" s="9" t="s">
        <v>198</v>
      </c>
      <c r="O2819" s="9" t="s">
        <v>116</v>
      </c>
      <c r="P2819" s="9" t="s">
        <v>590</v>
      </c>
      <c r="Q2819" s="9" t="s">
        <v>219</v>
      </c>
      <c r="R2819" s="9">
        <v>1</v>
      </c>
      <c r="S2819" s="9">
        <v>46</v>
      </c>
      <c r="U2819" s="9" t="s">
        <v>290</v>
      </c>
      <c r="X2819" s="9">
        <f>INDEX(SLA_Policy!$D$2:$D$5,MATCH(F2819,SLA_Policy!$A$2:$A$5,0))</f>
        <v>72</v>
      </c>
      <c r="Y2819" s="9" t="str">
        <f>IF(E2819="Cancelled","Excluded",IF(D2819="",IF((SLA_Policy!$B$8-B2819)*24&gt;X2819,"Open - Breached","Open - On Track"),IF((D2819-B2819)*24&lt;=X2819,"Met","Breached")))</f>
        <v>Met</v>
      </c>
    </row>
    <row r="2820" spans="1:25" x14ac:dyDescent="0.25">
      <c r="A2820" s="9" t="s">
        <v>5630</v>
      </c>
      <c r="B2820" s="23">
        <v>46010.318749999999</v>
      </c>
      <c r="C2820" s="23">
        <v>46010.3569444444</v>
      </c>
      <c r="D2820" s="23">
        <v>46010.535416666702</v>
      </c>
      <c r="E2820" s="9" t="s">
        <v>212</v>
      </c>
      <c r="F2820" s="9" t="s">
        <v>188</v>
      </c>
      <c r="G2820" s="9" t="s">
        <v>213</v>
      </c>
      <c r="H2820" s="9" t="s">
        <v>164</v>
      </c>
      <c r="I2820" s="9" t="s">
        <v>478</v>
      </c>
      <c r="J2820" s="9" t="s">
        <v>1768</v>
      </c>
      <c r="K2820" s="9" t="s">
        <v>246</v>
      </c>
      <c r="L2820" s="9" t="s">
        <v>311</v>
      </c>
      <c r="M2820" s="9" t="s">
        <v>3372</v>
      </c>
      <c r="N2820" s="9" t="s">
        <v>196</v>
      </c>
      <c r="O2820" s="9" t="s">
        <v>178</v>
      </c>
      <c r="P2820" s="9" t="s">
        <v>360</v>
      </c>
      <c r="Q2820" s="9" t="s">
        <v>219</v>
      </c>
      <c r="R2820" s="9">
        <v>0</v>
      </c>
      <c r="S2820" s="9">
        <v>27</v>
      </c>
      <c r="T2820" s="9" t="s">
        <v>343</v>
      </c>
      <c r="U2820" s="9" t="s">
        <v>376</v>
      </c>
      <c r="X2820" s="9">
        <f>INDEX(SLA_Policy!$D$2:$D$5,MATCH(F2820,SLA_Policy!$A$2:$A$5,0))</f>
        <v>72</v>
      </c>
      <c r="Y2820" s="9" t="str">
        <f>IF(E2820="Cancelled","Excluded",IF(D2820="",IF((SLA_Policy!$B$8-B2820)*24&gt;X2820,"Open - Breached","Open - On Track"),IF((D2820-B2820)*24&lt;=X2820,"Met","Breached")))</f>
        <v>Met</v>
      </c>
    </row>
    <row r="2821" spans="1:25" x14ac:dyDescent="0.25">
      <c r="A2821" s="9" t="s">
        <v>5631</v>
      </c>
      <c r="B2821" s="23">
        <v>46010.329166666699</v>
      </c>
      <c r="C2821" s="23">
        <v>46010.337500000001</v>
      </c>
      <c r="D2821" s="23">
        <v>46010.4597222222</v>
      </c>
      <c r="E2821" s="9" t="s">
        <v>212</v>
      </c>
      <c r="F2821" s="9" t="s">
        <v>188</v>
      </c>
      <c r="G2821" s="9" t="s">
        <v>236</v>
      </c>
      <c r="H2821" s="9" t="s">
        <v>167</v>
      </c>
      <c r="I2821" s="9" t="s">
        <v>255</v>
      </c>
      <c r="J2821" s="9" t="s">
        <v>5632</v>
      </c>
      <c r="K2821" s="9" t="s">
        <v>215</v>
      </c>
      <c r="L2821" s="9" t="s">
        <v>311</v>
      </c>
      <c r="M2821" s="9" t="s">
        <v>730</v>
      </c>
      <c r="N2821" s="9" t="s">
        <v>196</v>
      </c>
      <c r="O2821" s="9" t="s">
        <v>116</v>
      </c>
      <c r="P2821" s="9" t="s">
        <v>551</v>
      </c>
      <c r="Q2821" s="9" t="s">
        <v>219</v>
      </c>
      <c r="R2821" s="9">
        <v>0</v>
      </c>
      <c r="S2821" s="9">
        <v>6</v>
      </c>
      <c r="U2821" s="9" t="s">
        <v>242</v>
      </c>
      <c r="X2821" s="9">
        <f>INDEX(SLA_Policy!$D$2:$D$5,MATCH(F2821,SLA_Policy!$A$2:$A$5,0))</f>
        <v>72</v>
      </c>
      <c r="Y2821" s="9" t="str">
        <f>IF(E2821="Cancelled","Excluded",IF(D2821="",IF((SLA_Policy!$B$8-B2821)*24&gt;X2821,"Open - Breached","Open - On Track"),IF((D2821-B2821)*24&lt;=X2821,"Met","Breached")))</f>
        <v>Met</v>
      </c>
    </row>
    <row r="2822" spans="1:25" x14ac:dyDescent="0.25">
      <c r="A2822" s="9" t="s">
        <v>5633</v>
      </c>
      <c r="B2822" s="23">
        <v>46010.354861111096</v>
      </c>
      <c r="C2822" s="23">
        <v>46010.355555555601</v>
      </c>
      <c r="D2822" s="23">
        <v>46010.480555555601</v>
      </c>
      <c r="E2822" s="9" t="s">
        <v>212</v>
      </c>
      <c r="F2822" s="9" t="s">
        <v>188</v>
      </c>
      <c r="G2822" s="9" t="s">
        <v>213</v>
      </c>
      <c r="H2822" s="9" t="s">
        <v>162</v>
      </c>
      <c r="I2822" s="9" t="s">
        <v>345</v>
      </c>
      <c r="J2822" s="9" t="s">
        <v>5634</v>
      </c>
      <c r="K2822" s="9" t="s">
        <v>239</v>
      </c>
      <c r="L2822" s="9" t="s">
        <v>282</v>
      </c>
      <c r="M2822" s="9" t="s">
        <v>3467</v>
      </c>
      <c r="N2822" s="9" t="s">
        <v>198</v>
      </c>
      <c r="O2822" s="9" t="s">
        <v>116</v>
      </c>
      <c r="P2822" s="9" t="s">
        <v>551</v>
      </c>
      <c r="Q2822" s="9" t="s">
        <v>219</v>
      </c>
      <c r="R2822" s="9">
        <v>0</v>
      </c>
      <c r="S2822" s="9">
        <v>21</v>
      </c>
      <c r="U2822" s="9" t="s">
        <v>661</v>
      </c>
      <c r="W2822" s="9">
        <v>5</v>
      </c>
      <c r="X2822" s="9">
        <f>INDEX(SLA_Policy!$D$2:$D$5,MATCH(F2822,SLA_Policy!$A$2:$A$5,0))</f>
        <v>72</v>
      </c>
      <c r="Y2822" s="9" t="str">
        <f>IF(E2822="Cancelled","Excluded",IF(D2822="",IF((SLA_Policy!$B$8-B2822)*24&gt;X2822,"Open - Breached","Open - On Track"),IF((D2822-B2822)*24&lt;=X2822,"Met","Breached")))</f>
        <v>Met</v>
      </c>
    </row>
    <row r="2823" spans="1:25" x14ac:dyDescent="0.25">
      <c r="A2823" s="9" t="s">
        <v>5635</v>
      </c>
      <c r="B2823" s="23">
        <v>46010.360416666699</v>
      </c>
      <c r="C2823" s="23">
        <v>46010.375</v>
      </c>
      <c r="D2823" s="23">
        <v>46010.472916666702</v>
      </c>
      <c r="E2823" s="9" t="s">
        <v>212</v>
      </c>
      <c r="F2823" s="9" t="s">
        <v>188</v>
      </c>
      <c r="G2823" s="9" t="s">
        <v>213</v>
      </c>
      <c r="H2823" s="9" t="s">
        <v>166</v>
      </c>
      <c r="I2823" s="9" t="s">
        <v>286</v>
      </c>
      <c r="J2823" s="9" t="s">
        <v>5636</v>
      </c>
      <c r="K2823" s="9" t="s">
        <v>246</v>
      </c>
      <c r="L2823" s="9" t="s">
        <v>216</v>
      </c>
      <c r="M2823" s="9" t="s">
        <v>5637</v>
      </c>
      <c r="N2823" s="9" t="s">
        <v>199</v>
      </c>
      <c r="O2823" s="9" t="s">
        <v>181</v>
      </c>
      <c r="P2823" s="9" t="s">
        <v>289</v>
      </c>
      <c r="Q2823" s="9" t="s">
        <v>219</v>
      </c>
      <c r="R2823" s="9">
        <v>0</v>
      </c>
      <c r="S2823" s="9">
        <v>15</v>
      </c>
      <c r="U2823" s="9" t="s">
        <v>290</v>
      </c>
      <c r="X2823" s="9">
        <f>INDEX(SLA_Policy!$D$2:$D$5,MATCH(F2823,SLA_Policy!$A$2:$A$5,0))</f>
        <v>72</v>
      </c>
      <c r="Y2823" s="9" t="str">
        <f>IF(E2823="Cancelled","Excluded",IF(D2823="",IF((SLA_Policy!$B$8-B2823)*24&gt;X2823,"Open - Breached","Open - On Track"),IF((D2823-B2823)*24&lt;=X2823,"Met","Breached")))</f>
        <v>Met</v>
      </c>
    </row>
    <row r="2824" spans="1:25" x14ac:dyDescent="0.25">
      <c r="A2824" s="9" t="s">
        <v>5638</v>
      </c>
      <c r="B2824" s="23">
        <v>46010.368750000001</v>
      </c>
      <c r="C2824" s="23">
        <v>46010.448611111096</v>
      </c>
      <c r="D2824" s="23">
        <v>46013.373611111099</v>
      </c>
      <c r="E2824" s="9" t="s">
        <v>212</v>
      </c>
      <c r="F2824" s="9" t="s">
        <v>188</v>
      </c>
      <c r="G2824" s="9" t="s">
        <v>213</v>
      </c>
      <c r="H2824" s="9" t="s">
        <v>88</v>
      </c>
      <c r="I2824" s="9" t="s">
        <v>268</v>
      </c>
      <c r="J2824" s="9" t="s">
        <v>2188</v>
      </c>
      <c r="K2824" s="9" t="s">
        <v>225</v>
      </c>
      <c r="L2824" s="9" t="s">
        <v>351</v>
      </c>
      <c r="M2824" s="9" t="s">
        <v>4049</v>
      </c>
      <c r="N2824" s="9" t="s">
        <v>197</v>
      </c>
      <c r="O2824" s="9" t="s">
        <v>178</v>
      </c>
      <c r="P2824" s="9" t="s">
        <v>272</v>
      </c>
      <c r="Q2824" s="9" t="s">
        <v>219</v>
      </c>
      <c r="R2824" s="9">
        <v>0</v>
      </c>
      <c r="S2824" s="9">
        <v>24</v>
      </c>
      <c r="T2824" s="9" t="s">
        <v>229</v>
      </c>
      <c r="U2824" s="9" t="s">
        <v>221</v>
      </c>
      <c r="X2824" s="9">
        <f>INDEX(SLA_Policy!$D$2:$D$5,MATCH(F2824,SLA_Policy!$A$2:$A$5,0))</f>
        <v>72</v>
      </c>
      <c r="Y2824" s="9" t="str">
        <f>IF(E2824="Cancelled","Excluded",IF(D2824="",IF((SLA_Policy!$B$8-B2824)*24&gt;X2824,"Open - Breached","Open - On Track"),IF((D2824-B2824)*24&lt;=X2824,"Met","Breached")))</f>
        <v>Breached</v>
      </c>
    </row>
    <row r="2825" spans="1:25" x14ac:dyDescent="0.25">
      <c r="A2825" s="9" t="s">
        <v>5639</v>
      </c>
      <c r="B2825" s="23">
        <v>46010.372222222199</v>
      </c>
      <c r="C2825" s="23">
        <v>46010.386805555601</v>
      </c>
      <c r="D2825" s="23">
        <v>46013.396527777797</v>
      </c>
      <c r="E2825" s="9" t="s">
        <v>212</v>
      </c>
      <c r="F2825" s="9" t="s">
        <v>188</v>
      </c>
      <c r="G2825" s="9" t="s">
        <v>213</v>
      </c>
      <c r="H2825" s="9" t="s">
        <v>164</v>
      </c>
      <c r="I2825" s="9" t="s">
        <v>478</v>
      </c>
      <c r="J2825" s="9" t="s">
        <v>1768</v>
      </c>
      <c r="K2825" s="9" t="s">
        <v>215</v>
      </c>
      <c r="L2825" s="9" t="s">
        <v>293</v>
      </c>
      <c r="M2825" s="9" t="s">
        <v>1701</v>
      </c>
      <c r="N2825" s="9" t="s">
        <v>197</v>
      </c>
      <c r="O2825" s="9" t="s">
        <v>178</v>
      </c>
      <c r="P2825" s="9" t="s">
        <v>414</v>
      </c>
      <c r="Q2825" s="9" t="s">
        <v>219</v>
      </c>
      <c r="R2825" s="9">
        <v>0</v>
      </c>
      <c r="S2825" s="9">
        <v>19</v>
      </c>
      <c r="T2825" s="9" t="s">
        <v>343</v>
      </c>
      <c r="U2825" s="9" t="s">
        <v>290</v>
      </c>
      <c r="X2825" s="9">
        <f>INDEX(SLA_Policy!$D$2:$D$5,MATCH(F2825,SLA_Policy!$A$2:$A$5,0))</f>
        <v>72</v>
      </c>
      <c r="Y2825" s="9" t="str">
        <f>IF(E2825="Cancelled","Excluded",IF(D2825="",IF((SLA_Policy!$B$8-B2825)*24&gt;X2825,"Open - Breached","Open - On Track"),IF((D2825-B2825)*24&lt;=X2825,"Met","Breached")))</f>
        <v>Breached</v>
      </c>
    </row>
    <row r="2826" spans="1:25" x14ac:dyDescent="0.25">
      <c r="A2826" s="9" t="s">
        <v>5640</v>
      </c>
      <c r="B2826" s="23">
        <v>46010.375694444498</v>
      </c>
      <c r="C2826" s="23">
        <v>46010.4868055556</v>
      </c>
      <c r="D2826" s="23">
        <v>46013.390277777798</v>
      </c>
      <c r="E2826" s="9" t="s">
        <v>212</v>
      </c>
      <c r="F2826" s="9" t="s">
        <v>189</v>
      </c>
      <c r="G2826" s="9" t="s">
        <v>213</v>
      </c>
      <c r="H2826" s="9" t="s">
        <v>167</v>
      </c>
      <c r="I2826" s="9" t="s">
        <v>349</v>
      </c>
      <c r="J2826" s="9" t="s">
        <v>5641</v>
      </c>
      <c r="K2826" s="9" t="s">
        <v>246</v>
      </c>
      <c r="L2826" s="9" t="s">
        <v>216</v>
      </c>
      <c r="M2826" s="9" t="s">
        <v>1984</v>
      </c>
      <c r="N2826" s="9" t="s">
        <v>196</v>
      </c>
      <c r="O2826" s="9" t="s">
        <v>116</v>
      </c>
      <c r="P2826" s="9" t="s">
        <v>218</v>
      </c>
      <c r="Q2826" s="9" t="s">
        <v>219</v>
      </c>
      <c r="R2826" s="9">
        <v>0</v>
      </c>
      <c r="S2826" s="9">
        <v>12</v>
      </c>
      <c r="U2826" s="9" t="s">
        <v>376</v>
      </c>
      <c r="X2826" s="9">
        <f>INDEX(SLA_Policy!$D$2:$D$5,MATCH(F2826,SLA_Policy!$A$2:$A$5,0))</f>
        <v>120</v>
      </c>
      <c r="Y2826" s="9" t="str">
        <f>IF(E2826="Cancelled","Excluded",IF(D2826="",IF((SLA_Policy!$B$8-B2826)*24&gt;X2826,"Open - Breached","Open - On Track"),IF((D2826-B2826)*24&lt;=X2826,"Met","Breached")))</f>
        <v>Met</v>
      </c>
    </row>
    <row r="2827" spans="1:25" x14ac:dyDescent="0.25">
      <c r="A2827" s="9" t="s">
        <v>5642</v>
      </c>
      <c r="B2827" s="23">
        <v>46010.375694444498</v>
      </c>
      <c r="C2827" s="23">
        <v>46010.382638888899</v>
      </c>
      <c r="D2827" s="23">
        <v>46010.512499999997</v>
      </c>
      <c r="E2827" s="9" t="s">
        <v>212</v>
      </c>
      <c r="F2827" s="9" t="s">
        <v>189</v>
      </c>
      <c r="G2827" s="9" t="s">
        <v>213</v>
      </c>
      <c r="H2827" s="9" t="s">
        <v>161</v>
      </c>
      <c r="I2827" s="9" t="s">
        <v>389</v>
      </c>
      <c r="J2827" s="9" t="s">
        <v>1243</v>
      </c>
      <c r="K2827" s="9" t="s">
        <v>246</v>
      </c>
      <c r="L2827" s="9" t="s">
        <v>104</v>
      </c>
      <c r="M2827" s="9" t="s">
        <v>1034</v>
      </c>
      <c r="N2827" s="9" t="s">
        <v>198</v>
      </c>
      <c r="O2827" s="9" t="s">
        <v>116</v>
      </c>
      <c r="P2827" s="9" t="s">
        <v>295</v>
      </c>
      <c r="Q2827" s="9" t="s">
        <v>219</v>
      </c>
      <c r="R2827" s="9">
        <v>0</v>
      </c>
      <c r="S2827" s="9">
        <v>6</v>
      </c>
      <c r="U2827" s="9" t="s">
        <v>290</v>
      </c>
      <c r="X2827" s="9">
        <f>INDEX(SLA_Policy!$D$2:$D$5,MATCH(F2827,SLA_Policy!$A$2:$A$5,0))</f>
        <v>120</v>
      </c>
      <c r="Y2827" s="9" t="str">
        <f>IF(E2827="Cancelled","Excluded",IF(D2827="",IF((SLA_Policy!$B$8-B2827)*24&gt;X2827,"Open - Breached","Open - On Track"),IF((D2827-B2827)*24&lt;=X2827,"Met","Breached")))</f>
        <v>Met</v>
      </c>
    </row>
    <row r="2828" spans="1:25" x14ac:dyDescent="0.25">
      <c r="A2828" s="9" t="s">
        <v>5643</v>
      </c>
      <c r="B2828" s="23">
        <v>46010.385416666701</v>
      </c>
      <c r="C2828" s="23">
        <v>46010.389583333301</v>
      </c>
      <c r="D2828" s="23">
        <v>46013.379861111098</v>
      </c>
      <c r="E2828" s="9" t="s">
        <v>212</v>
      </c>
      <c r="F2828" s="9" t="s">
        <v>188</v>
      </c>
      <c r="G2828" s="9" t="s">
        <v>213</v>
      </c>
      <c r="H2828" s="9" t="s">
        <v>163</v>
      </c>
      <c r="I2828" s="9" t="s">
        <v>223</v>
      </c>
      <c r="J2828" s="9" t="s">
        <v>5644</v>
      </c>
      <c r="K2828" s="9" t="s">
        <v>246</v>
      </c>
      <c r="L2828" s="9" t="s">
        <v>311</v>
      </c>
      <c r="M2828" s="9" t="s">
        <v>2613</v>
      </c>
      <c r="N2828" s="9" t="s">
        <v>200</v>
      </c>
      <c r="O2828" s="9" t="s">
        <v>176</v>
      </c>
      <c r="P2828" s="9" t="s">
        <v>228</v>
      </c>
      <c r="Q2828" s="9" t="s">
        <v>219</v>
      </c>
      <c r="R2828" s="9">
        <v>0</v>
      </c>
      <c r="S2828" s="9">
        <v>47</v>
      </c>
      <c r="T2828" s="9" t="s">
        <v>220</v>
      </c>
      <c r="U2828" s="9" t="s">
        <v>376</v>
      </c>
      <c r="X2828" s="9">
        <f>INDEX(SLA_Policy!$D$2:$D$5,MATCH(F2828,SLA_Policy!$A$2:$A$5,0))</f>
        <v>72</v>
      </c>
      <c r="Y2828" s="9" t="str">
        <f>IF(E2828="Cancelled","Excluded",IF(D2828="",IF((SLA_Policy!$B$8-B2828)*24&gt;X2828,"Open - Breached","Open - On Track"),IF((D2828-B2828)*24&lt;=X2828,"Met","Breached")))</f>
        <v>Met</v>
      </c>
    </row>
    <row r="2829" spans="1:25" x14ac:dyDescent="0.25">
      <c r="A2829" s="9" t="s">
        <v>5645</v>
      </c>
      <c r="B2829" s="23">
        <v>46010.391666666699</v>
      </c>
      <c r="C2829" s="23">
        <v>46010.438888888901</v>
      </c>
      <c r="D2829" s="23">
        <v>46010.452777777798</v>
      </c>
      <c r="E2829" s="9" t="s">
        <v>212</v>
      </c>
      <c r="F2829" s="9" t="s">
        <v>189</v>
      </c>
      <c r="G2829" s="9" t="s">
        <v>236</v>
      </c>
      <c r="H2829" s="9" t="s">
        <v>164</v>
      </c>
      <c r="I2829" s="9" t="s">
        <v>421</v>
      </c>
      <c r="J2829" s="9" t="s">
        <v>861</v>
      </c>
      <c r="K2829" s="9" t="s">
        <v>410</v>
      </c>
      <c r="L2829" s="9" t="s">
        <v>226</v>
      </c>
      <c r="M2829" s="9" t="s">
        <v>630</v>
      </c>
      <c r="N2829" s="9" t="s">
        <v>196</v>
      </c>
      <c r="O2829" s="9" t="s">
        <v>180</v>
      </c>
      <c r="P2829" s="9" t="s">
        <v>278</v>
      </c>
      <c r="Q2829" s="9" t="s">
        <v>219</v>
      </c>
      <c r="R2829" s="9">
        <v>0</v>
      </c>
      <c r="S2829" s="9">
        <v>14</v>
      </c>
      <c r="T2829" s="9" t="s">
        <v>464</v>
      </c>
      <c r="U2829" s="9" t="s">
        <v>242</v>
      </c>
      <c r="X2829" s="9">
        <f>INDEX(SLA_Policy!$D$2:$D$5,MATCH(F2829,SLA_Policy!$A$2:$A$5,0))</f>
        <v>120</v>
      </c>
      <c r="Y2829" s="9" t="str">
        <f>IF(E2829="Cancelled","Excluded",IF(D2829="",IF((SLA_Policy!$B$8-B2829)*24&gt;X2829,"Open - Breached","Open - On Track"),IF((D2829-B2829)*24&lt;=X2829,"Met","Breached")))</f>
        <v>Met</v>
      </c>
    </row>
    <row r="2830" spans="1:25" x14ac:dyDescent="0.25">
      <c r="A2830" s="9" t="s">
        <v>5646</v>
      </c>
      <c r="B2830" s="23">
        <v>46010.400694444397</v>
      </c>
      <c r="C2830" s="23">
        <v>46010.405555555597</v>
      </c>
      <c r="D2830" s="23">
        <v>46013.389583333301</v>
      </c>
      <c r="E2830" s="9" t="s">
        <v>212</v>
      </c>
      <c r="F2830" s="9" t="s">
        <v>189</v>
      </c>
      <c r="G2830" s="9" t="s">
        <v>213</v>
      </c>
      <c r="H2830" s="9" t="s">
        <v>163</v>
      </c>
      <c r="I2830" s="9" t="s">
        <v>405</v>
      </c>
      <c r="J2830" s="9" t="s">
        <v>4697</v>
      </c>
      <c r="K2830" s="9" t="s">
        <v>246</v>
      </c>
      <c r="L2830" s="9" t="s">
        <v>216</v>
      </c>
      <c r="M2830" s="9" t="s">
        <v>1452</v>
      </c>
      <c r="N2830" s="9" t="s">
        <v>198</v>
      </c>
      <c r="O2830" s="9" t="s">
        <v>176</v>
      </c>
      <c r="P2830" s="9" t="s">
        <v>253</v>
      </c>
      <c r="Q2830" s="9" t="s">
        <v>219</v>
      </c>
      <c r="R2830" s="9">
        <v>0</v>
      </c>
      <c r="S2830" s="9">
        <v>7</v>
      </c>
      <c r="U2830" s="9" t="s">
        <v>230</v>
      </c>
      <c r="W2830" s="9">
        <v>4</v>
      </c>
      <c r="X2830" s="9">
        <f>INDEX(SLA_Policy!$D$2:$D$5,MATCH(F2830,SLA_Policy!$A$2:$A$5,0))</f>
        <v>120</v>
      </c>
      <c r="Y2830" s="9" t="str">
        <f>IF(E2830="Cancelled","Excluded",IF(D2830="",IF((SLA_Policy!$B$8-B2830)*24&gt;X2830,"Open - Breached","Open - On Track"),IF((D2830-B2830)*24&lt;=X2830,"Met","Breached")))</f>
        <v>Met</v>
      </c>
    </row>
    <row r="2831" spans="1:25" x14ac:dyDescent="0.25">
      <c r="A2831" s="9" t="s">
        <v>5647</v>
      </c>
      <c r="B2831" s="23">
        <v>46010.404861111099</v>
      </c>
      <c r="C2831" s="23">
        <v>46010.409722222197</v>
      </c>
      <c r="D2831" s="23">
        <v>46010.572222222203</v>
      </c>
      <c r="E2831" s="9" t="s">
        <v>212</v>
      </c>
      <c r="F2831" s="9" t="s">
        <v>189</v>
      </c>
      <c r="G2831" s="9" t="s">
        <v>213</v>
      </c>
      <c r="H2831" s="9" t="s">
        <v>163</v>
      </c>
      <c r="I2831" s="9" t="s">
        <v>223</v>
      </c>
      <c r="J2831" s="9" t="s">
        <v>5648</v>
      </c>
      <c r="K2831" s="9" t="s">
        <v>246</v>
      </c>
      <c r="L2831" s="9" t="s">
        <v>270</v>
      </c>
      <c r="M2831" s="9" t="s">
        <v>4409</v>
      </c>
      <c r="N2831" s="9" t="s">
        <v>200</v>
      </c>
      <c r="O2831" s="9" t="s">
        <v>176</v>
      </c>
      <c r="P2831" s="9" t="s">
        <v>228</v>
      </c>
      <c r="Q2831" s="9" t="s">
        <v>219</v>
      </c>
      <c r="R2831" s="9">
        <v>0</v>
      </c>
      <c r="S2831" s="9">
        <v>73</v>
      </c>
      <c r="T2831" s="9" t="s">
        <v>220</v>
      </c>
      <c r="U2831" s="9" t="s">
        <v>230</v>
      </c>
      <c r="W2831" s="9">
        <v>5</v>
      </c>
      <c r="X2831" s="9">
        <f>INDEX(SLA_Policy!$D$2:$D$5,MATCH(F2831,SLA_Policy!$A$2:$A$5,0))</f>
        <v>120</v>
      </c>
      <c r="Y2831" s="9" t="str">
        <f>IF(E2831="Cancelled","Excluded",IF(D2831="",IF((SLA_Policy!$B$8-B2831)*24&gt;X2831,"Open - Breached","Open - On Track"),IF((D2831-B2831)*24&lt;=X2831,"Met","Breached")))</f>
        <v>Met</v>
      </c>
    </row>
    <row r="2832" spans="1:25" x14ac:dyDescent="0.25">
      <c r="A2832" s="9" t="s">
        <v>5649</v>
      </c>
      <c r="B2832" s="23">
        <v>46010.416666666701</v>
      </c>
      <c r="C2832" s="23">
        <v>46010.431250000001</v>
      </c>
      <c r="D2832" s="23">
        <v>46010.438194444498</v>
      </c>
      <c r="E2832" s="9" t="s">
        <v>212</v>
      </c>
      <c r="F2832" s="9" t="s">
        <v>189</v>
      </c>
      <c r="G2832" s="9" t="s">
        <v>213</v>
      </c>
      <c r="H2832" s="9" t="s">
        <v>161</v>
      </c>
      <c r="I2832" s="9" t="s">
        <v>389</v>
      </c>
      <c r="J2832" s="9" t="s">
        <v>5650</v>
      </c>
      <c r="K2832" s="9" t="s">
        <v>246</v>
      </c>
      <c r="L2832" s="9" t="s">
        <v>307</v>
      </c>
      <c r="M2832" s="9" t="s">
        <v>2020</v>
      </c>
      <c r="N2832" s="9" t="s">
        <v>198</v>
      </c>
      <c r="O2832" s="9" t="s">
        <v>116</v>
      </c>
      <c r="P2832" s="9" t="s">
        <v>342</v>
      </c>
      <c r="Q2832" s="9" t="s">
        <v>219</v>
      </c>
      <c r="R2832" s="9">
        <v>0</v>
      </c>
      <c r="S2832" s="9">
        <v>6</v>
      </c>
      <c r="U2832" s="9" t="s">
        <v>266</v>
      </c>
      <c r="W2832" s="9">
        <v>4</v>
      </c>
      <c r="X2832" s="9">
        <f>INDEX(SLA_Policy!$D$2:$D$5,MATCH(F2832,SLA_Policy!$A$2:$A$5,0))</f>
        <v>120</v>
      </c>
      <c r="Y2832" s="9" t="str">
        <f>IF(E2832="Cancelled","Excluded",IF(D2832="",IF((SLA_Policy!$B$8-B2832)*24&gt;X2832,"Open - Breached","Open - On Track"),IF((D2832-B2832)*24&lt;=X2832,"Met","Breached")))</f>
        <v>Met</v>
      </c>
    </row>
    <row r="2833" spans="1:25" x14ac:dyDescent="0.25">
      <c r="A2833" s="9" t="s">
        <v>5651</v>
      </c>
      <c r="B2833" s="23">
        <v>46010.420833333301</v>
      </c>
      <c r="C2833" s="23">
        <v>46010.425000000003</v>
      </c>
      <c r="D2833" s="23">
        <v>46013.342361111099</v>
      </c>
      <c r="E2833" s="9" t="s">
        <v>212</v>
      </c>
      <c r="F2833" s="9" t="s">
        <v>188</v>
      </c>
      <c r="G2833" s="9" t="s">
        <v>213</v>
      </c>
      <c r="H2833" s="9" t="s">
        <v>88</v>
      </c>
      <c r="I2833" s="9" t="s">
        <v>92</v>
      </c>
      <c r="J2833" s="9" t="s">
        <v>3274</v>
      </c>
      <c r="K2833" s="9" t="s">
        <v>246</v>
      </c>
      <c r="L2833" s="9" t="s">
        <v>104</v>
      </c>
      <c r="M2833" s="9" t="s">
        <v>1884</v>
      </c>
      <c r="N2833" s="9" t="s">
        <v>198</v>
      </c>
      <c r="O2833" s="9" t="s">
        <v>178</v>
      </c>
      <c r="P2833" s="9" t="s">
        <v>360</v>
      </c>
      <c r="Q2833" s="9" t="s">
        <v>219</v>
      </c>
      <c r="R2833" s="9">
        <v>0</v>
      </c>
      <c r="S2833" s="9">
        <v>15</v>
      </c>
      <c r="T2833" s="9" t="s">
        <v>322</v>
      </c>
      <c r="U2833" s="9" t="s">
        <v>661</v>
      </c>
      <c r="W2833" s="9">
        <v>4</v>
      </c>
      <c r="X2833" s="9">
        <f>INDEX(SLA_Policy!$D$2:$D$5,MATCH(F2833,SLA_Policy!$A$2:$A$5,0))</f>
        <v>72</v>
      </c>
      <c r="Y2833" s="9" t="str">
        <f>IF(E2833="Cancelled","Excluded",IF(D2833="",IF((SLA_Policy!$B$8-B2833)*24&gt;X2833,"Open - Breached","Open - On Track"),IF((D2833-B2833)*24&lt;=X2833,"Met","Breached")))</f>
        <v>Met</v>
      </c>
    </row>
    <row r="2834" spans="1:25" x14ac:dyDescent="0.25">
      <c r="A2834" s="9" t="s">
        <v>5652</v>
      </c>
      <c r="B2834" s="23">
        <v>46010.430555555598</v>
      </c>
      <c r="C2834" s="23">
        <v>46010.641666666699</v>
      </c>
      <c r="D2834" s="23">
        <v>46013.326388888898</v>
      </c>
      <c r="E2834" s="9" t="s">
        <v>212</v>
      </c>
      <c r="F2834" s="9" t="s">
        <v>188</v>
      </c>
      <c r="G2834" s="9" t="s">
        <v>213</v>
      </c>
      <c r="H2834" s="9" t="s">
        <v>163</v>
      </c>
      <c r="I2834" s="9" t="s">
        <v>250</v>
      </c>
      <c r="J2834" s="9" t="s">
        <v>5653</v>
      </c>
      <c r="K2834" s="9" t="s">
        <v>246</v>
      </c>
      <c r="L2834" s="9" t="s">
        <v>104</v>
      </c>
      <c r="M2834" s="9" t="s">
        <v>2280</v>
      </c>
      <c r="N2834" s="9" t="s">
        <v>196</v>
      </c>
      <c r="O2834" s="9" t="s">
        <v>176</v>
      </c>
      <c r="P2834" s="9" t="s">
        <v>503</v>
      </c>
      <c r="Q2834" s="9" t="s">
        <v>219</v>
      </c>
      <c r="R2834" s="9">
        <v>0</v>
      </c>
      <c r="S2834" s="9">
        <v>28</v>
      </c>
      <c r="T2834" s="9" t="s">
        <v>136</v>
      </c>
      <c r="U2834" s="9" t="s">
        <v>230</v>
      </c>
      <c r="W2834" s="9">
        <v>3</v>
      </c>
      <c r="X2834" s="9">
        <f>INDEX(SLA_Policy!$D$2:$D$5,MATCH(F2834,SLA_Policy!$A$2:$A$5,0))</f>
        <v>72</v>
      </c>
      <c r="Y2834" s="9" t="str">
        <f>IF(E2834="Cancelled","Excluded",IF(D2834="",IF((SLA_Policy!$B$8-B2834)*24&gt;X2834,"Open - Breached","Open - On Track"),IF((D2834-B2834)*24&lt;=X2834,"Met","Breached")))</f>
        <v>Met</v>
      </c>
    </row>
    <row r="2835" spans="1:25" x14ac:dyDescent="0.25">
      <c r="A2835" s="9" t="s">
        <v>5654</v>
      </c>
      <c r="B2835" s="23">
        <v>46010.431250000001</v>
      </c>
      <c r="C2835" s="23">
        <v>46010.495833333298</v>
      </c>
      <c r="D2835" s="23">
        <v>46013.334027777797</v>
      </c>
      <c r="E2835" s="9" t="s">
        <v>212</v>
      </c>
      <c r="F2835" s="9" t="s">
        <v>188</v>
      </c>
      <c r="G2835" s="9" t="s">
        <v>213</v>
      </c>
      <c r="H2835" s="9" t="s">
        <v>164</v>
      </c>
      <c r="I2835" s="9" t="s">
        <v>478</v>
      </c>
      <c r="J2835" s="9" t="s">
        <v>5655</v>
      </c>
      <c r="K2835" s="9" t="s">
        <v>303</v>
      </c>
      <c r="L2835" s="9" t="s">
        <v>216</v>
      </c>
      <c r="M2835" s="9" t="s">
        <v>1287</v>
      </c>
      <c r="N2835" s="9" t="s">
        <v>197</v>
      </c>
      <c r="O2835" s="9" t="s">
        <v>178</v>
      </c>
      <c r="P2835" s="9" t="s">
        <v>321</v>
      </c>
      <c r="Q2835" s="9" t="s">
        <v>219</v>
      </c>
      <c r="R2835" s="9">
        <v>0</v>
      </c>
      <c r="S2835" s="9">
        <v>32</v>
      </c>
      <c r="T2835" s="9" t="s">
        <v>343</v>
      </c>
      <c r="U2835" s="9" t="s">
        <v>248</v>
      </c>
      <c r="X2835" s="9">
        <f>INDEX(SLA_Policy!$D$2:$D$5,MATCH(F2835,SLA_Policy!$A$2:$A$5,0))</f>
        <v>72</v>
      </c>
      <c r="Y2835" s="9" t="str">
        <f>IF(E2835="Cancelled","Excluded",IF(D2835="",IF((SLA_Policy!$B$8-B2835)*24&gt;X2835,"Open - Breached","Open - On Track"),IF((D2835-B2835)*24&lt;=X2835,"Met","Breached")))</f>
        <v>Met</v>
      </c>
    </row>
    <row r="2836" spans="1:25" x14ac:dyDescent="0.25">
      <c r="A2836" s="9" t="s">
        <v>5656</v>
      </c>
      <c r="B2836" s="23">
        <v>46010.443749999999</v>
      </c>
      <c r="C2836" s="23">
        <v>46010.466666666704</v>
      </c>
      <c r="D2836" s="23">
        <v>46010.485416666699</v>
      </c>
      <c r="E2836" s="9" t="s">
        <v>212</v>
      </c>
      <c r="F2836" s="9" t="s">
        <v>188</v>
      </c>
      <c r="G2836" s="9" t="s">
        <v>213</v>
      </c>
      <c r="H2836" s="9" t="s">
        <v>166</v>
      </c>
      <c r="I2836" s="9" t="s">
        <v>286</v>
      </c>
      <c r="J2836" s="9" t="s">
        <v>1603</v>
      </c>
      <c r="K2836" s="9" t="s">
        <v>303</v>
      </c>
      <c r="L2836" s="9" t="s">
        <v>351</v>
      </c>
      <c r="M2836" s="9" t="s">
        <v>5657</v>
      </c>
      <c r="N2836" s="9" t="s">
        <v>196</v>
      </c>
      <c r="O2836" s="9" t="s">
        <v>181</v>
      </c>
      <c r="P2836" s="9" t="s">
        <v>289</v>
      </c>
      <c r="Q2836" s="9" t="s">
        <v>219</v>
      </c>
      <c r="R2836" s="9">
        <v>0</v>
      </c>
      <c r="S2836" s="9">
        <v>10</v>
      </c>
      <c r="U2836" s="9" t="s">
        <v>266</v>
      </c>
      <c r="W2836" s="9">
        <v>4</v>
      </c>
      <c r="X2836" s="9">
        <f>INDEX(SLA_Policy!$D$2:$D$5,MATCH(F2836,SLA_Policy!$A$2:$A$5,0))</f>
        <v>72</v>
      </c>
      <c r="Y2836" s="9" t="str">
        <f>IF(E2836="Cancelled","Excluded",IF(D2836="",IF((SLA_Policy!$B$8-B2836)*24&gt;X2836,"Open - Breached","Open - On Track"),IF((D2836-B2836)*24&lt;=X2836,"Met","Breached")))</f>
        <v>Met</v>
      </c>
    </row>
    <row r="2837" spans="1:25" x14ac:dyDescent="0.25">
      <c r="A2837" s="9" t="s">
        <v>5658</v>
      </c>
      <c r="B2837" s="23">
        <v>46010.447222222203</v>
      </c>
      <c r="C2837" s="23">
        <v>46010.45</v>
      </c>
      <c r="D2837" s="23">
        <v>46010.598611111098</v>
      </c>
      <c r="E2837" s="9" t="s">
        <v>212</v>
      </c>
      <c r="F2837" s="9" t="s">
        <v>188</v>
      </c>
      <c r="G2837" s="9" t="s">
        <v>213</v>
      </c>
      <c r="H2837" s="9" t="s">
        <v>88</v>
      </c>
      <c r="I2837" s="9" t="s">
        <v>92</v>
      </c>
      <c r="J2837" s="9" t="s">
        <v>5659</v>
      </c>
      <c r="K2837" s="9" t="s">
        <v>246</v>
      </c>
      <c r="L2837" s="9" t="s">
        <v>226</v>
      </c>
      <c r="M2837" s="9" t="s">
        <v>5660</v>
      </c>
      <c r="N2837" s="9" t="s">
        <v>198</v>
      </c>
      <c r="O2837" s="9" t="s">
        <v>116</v>
      </c>
      <c r="P2837" s="9" t="s">
        <v>590</v>
      </c>
      <c r="Q2837" s="9" t="s">
        <v>219</v>
      </c>
      <c r="R2837" s="9">
        <v>0</v>
      </c>
      <c r="S2837" s="9">
        <v>18</v>
      </c>
      <c r="T2837" s="9" t="s">
        <v>220</v>
      </c>
      <c r="U2837" s="9" t="s">
        <v>230</v>
      </c>
      <c r="X2837" s="9">
        <f>INDEX(SLA_Policy!$D$2:$D$5,MATCH(F2837,SLA_Policy!$A$2:$A$5,0))</f>
        <v>72</v>
      </c>
      <c r="Y2837" s="9" t="str">
        <f>IF(E2837="Cancelled","Excluded",IF(D2837="",IF((SLA_Policy!$B$8-B2837)*24&gt;X2837,"Open - Breached","Open - On Track"),IF((D2837-B2837)*24&lt;=X2837,"Met","Breached")))</f>
        <v>Met</v>
      </c>
    </row>
    <row r="2838" spans="1:25" x14ac:dyDescent="0.25">
      <c r="A2838" s="9" t="s">
        <v>5661</v>
      </c>
      <c r="B2838" s="23">
        <v>46010.452083333301</v>
      </c>
      <c r="C2838" s="23">
        <v>46010.513888888898</v>
      </c>
      <c r="D2838" s="23">
        <v>46013.53125</v>
      </c>
      <c r="E2838" s="9" t="s">
        <v>212</v>
      </c>
      <c r="F2838" s="9" t="s">
        <v>188</v>
      </c>
      <c r="G2838" s="9" t="s">
        <v>213</v>
      </c>
      <c r="H2838" s="9" t="s">
        <v>166</v>
      </c>
      <c r="I2838" s="9" t="s">
        <v>286</v>
      </c>
      <c r="J2838" s="9" t="s">
        <v>666</v>
      </c>
      <c r="K2838" s="9" t="s">
        <v>225</v>
      </c>
      <c r="L2838" s="9" t="s">
        <v>293</v>
      </c>
      <c r="M2838" s="9" t="s">
        <v>1637</v>
      </c>
      <c r="N2838" s="9" t="s">
        <v>197</v>
      </c>
      <c r="O2838" s="9" t="s">
        <v>181</v>
      </c>
      <c r="P2838" s="9" t="s">
        <v>289</v>
      </c>
      <c r="Q2838" s="9" t="s">
        <v>219</v>
      </c>
      <c r="R2838" s="9">
        <v>2</v>
      </c>
      <c r="S2838" s="9">
        <v>55</v>
      </c>
      <c r="U2838" s="9" t="s">
        <v>290</v>
      </c>
      <c r="W2838" s="9">
        <v>2</v>
      </c>
      <c r="X2838" s="9">
        <f>INDEX(SLA_Policy!$D$2:$D$5,MATCH(F2838,SLA_Policy!$A$2:$A$5,0))</f>
        <v>72</v>
      </c>
      <c r="Y2838" s="9" t="str">
        <f>IF(E2838="Cancelled","Excluded",IF(D2838="",IF((SLA_Policy!$B$8-B2838)*24&gt;X2838,"Open - Breached","Open - On Track"),IF((D2838-B2838)*24&lt;=X2838,"Met","Breached")))</f>
        <v>Breached</v>
      </c>
    </row>
    <row r="2839" spans="1:25" x14ac:dyDescent="0.25">
      <c r="A2839" s="9" t="s">
        <v>5662</v>
      </c>
      <c r="B2839" s="23">
        <v>46010.533333333296</v>
      </c>
      <c r="C2839" s="23">
        <v>46010.538194444503</v>
      </c>
      <c r="D2839" s="23">
        <v>46010.6743055556</v>
      </c>
      <c r="E2839" s="9" t="s">
        <v>212</v>
      </c>
      <c r="F2839" s="9" t="s">
        <v>188</v>
      </c>
      <c r="G2839" s="9" t="s">
        <v>213</v>
      </c>
      <c r="H2839" s="9" t="s">
        <v>165</v>
      </c>
      <c r="I2839" s="9" t="s">
        <v>469</v>
      </c>
      <c r="J2839" s="9" t="s">
        <v>1448</v>
      </c>
      <c r="K2839" s="9" t="s">
        <v>246</v>
      </c>
      <c r="L2839" s="9" t="s">
        <v>104</v>
      </c>
      <c r="M2839" s="9" t="s">
        <v>3775</v>
      </c>
      <c r="N2839" s="9" t="s">
        <v>200</v>
      </c>
      <c r="O2839" s="9" t="s">
        <v>176</v>
      </c>
      <c r="P2839" s="9" t="s">
        <v>228</v>
      </c>
      <c r="Q2839" s="9" t="s">
        <v>219</v>
      </c>
      <c r="R2839" s="9">
        <v>0</v>
      </c>
      <c r="S2839" s="9">
        <v>18</v>
      </c>
      <c r="U2839" s="9" t="s">
        <v>266</v>
      </c>
      <c r="X2839" s="9">
        <f>INDEX(SLA_Policy!$D$2:$D$5,MATCH(F2839,SLA_Policy!$A$2:$A$5,0))</f>
        <v>72</v>
      </c>
      <c r="Y2839" s="9" t="str">
        <f>IF(E2839="Cancelled","Excluded",IF(D2839="",IF((SLA_Policy!$B$8-B2839)*24&gt;X2839,"Open - Breached","Open - On Track"),IF((D2839-B2839)*24&lt;=X2839,"Met","Breached")))</f>
        <v>Met</v>
      </c>
    </row>
    <row r="2840" spans="1:25" x14ac:dyDescent="0.25">
      <c r="A2840" s="9" t="s">
        <v>5663</v>
      </c>
      <c r="B2840" s="23">
        <v>46010.545138888898</v>
      </c>
      <c r="C2840" s="23">
        <v>46010.658333333296</v>
      </c>
      <c r="D2840" s="23">
        <v>46014.410416666702</v>
      </c>
      <c r="E2840" s="9" t="s">
        <v>212</v>
      </c>
      <c r="F2840" s="9" t="s">
        <v>189</v>
      </c>
      <c r="G2840" s="9" t="s">
        <v>213</v>
      </c>
      <c r="H2840" s="9" t="s">
        <v>167</v>
      </c>
      <c r="I2840" s="9" t="s">
        <v>349</v>
      </c>
      <c r="J2840" s="9" t="s">
        <v>1197</v>
      </c>
      <c r="K2840" s="9" t="s">
        <v>246</v>
      </c>
      <c r="L2840" s="9" t="s">
        <v>104</v>
      </c>
      <c r="M2840" s="9" t="s">
        <v>721</v>
      </c>
      <c r="N2840" s="9" t="s">
        <v>196</v>
      </c>
      <c r="O2840" s="9" t="s">
        <v>116</v>
      </c>
      <c r="P2840" s="9" t="s">
        <v>574</v>
      </c>
      <c r="Q2840" s="9" t="s">
        <v>219</v>
      </c>
      <c r="R2840" s="9">
        <v>2</v>
      </c>
      <c r="S2840" s="9">
        <v>33</v>
      </c>
      <c r="U2840" s="9" t="s">
        <v>248</v>
      </c>
      <c r="W2840" s="9">
        <v>2</v>
      </c>
      <c r="X2840" s="9">
        <f>INDEX(SLA_Policy!$D$2:$D$5,MATCH(F2840,SLA_Policy!$A$2:$A$5,0))</f>
        <v>120</v>
      </c>
      <c r="Y2840" s="9" t="str">
        <f>IF(E2840="Cancelled","Excluded",IF(D2840="",IF((SLA_Policy!$B$8-B2840)*24&gt;X2840,"Open - Breached","Open - On Track"),IF((D2840-B2840)*24&lt;=X2840,"Met","Breached")))</f>
        <v>Met</v>
      </c>
    </row>
    <row r="2841" spans="1:25" x14ac:dyDescent="0.25">
      <c r="A2841" s="9" t="s">
        <v>5664</v>
      </c>
      <c r="B2841" s="23">
        <v>46010.545138888898</v>
      </c>
      <c r="C2841" s="23">
        <v>46010.620138888902</v>
      </c>
      <c r="D2841" s="23">
        <v>46013.406944444498</v>
      </c>
      <c r="E2841" s="9" t="s">
        <v>212</v>
      </c>
      <c r="F2841" s="9" t="s">
        <v>189</v>
      </c>
      <c r="G2841" s="9" t="s">
        <v>213</v>
      </c>
      <c r="H2841" s="9" t="s">
        <v>165</v>
      </c>
      <c r="I2841" s="9" t="s">
        <v>567</v>
      </c>
      <c r="J2841" s="9" t="s">
        <v>3451</v>
      </c>
      <c r="K2841" s="9" t="s">
        <v>246</v>
      </c>
      <c r="L2841" s="9" t="s">
        <v>307</v>
      </c>
      <c r="M2841" s="9" t="s">
        <v>2969</v>
      </c>
      <c r="N2841" s="9" t="s">
        <v>197</v>
      </c>
      <c r="O2841" s="9" t="s">
        <v>176</v>
      </c>
      <c r="P2841" s="9" t="s">
        <v>330</v>
      </c>
      <c r="Q2841" s="9" t="s">
        <v>219</v>
      </c>
      <c r="R2841" s="9">
        <v>0</v>
      </c>
      <c r="S2841" s="9">
        <v>8</v>
      </c>
      <c r="U2841" s="9" t="s">
        <v>230</v>
      </c>
      <c r="X2841" s="9">
        <f>INDEX(SLA_Policy!$D$2:$D$5,MATCH(F2841,SLA_Policy!$A$2:$A$5,0))</f>
        <v>120</v>
      </c>
      <c r="Y2841" s="9" t="str">
        <f>IF(E2841="Cancelled","Excluded",IF(D2841="",IF((SLA_Policy!$B$8-B2841)*24&gt;X2841,"Open - Breached","Open - On Track"),IF((D2841-B2841)*24&lt;=X2841,"Met","Breached")))</f>
        <v>Met</v>
      </c>
    </row>
    <row r="2842" spans="1:25" x14ac:dyDescent="0.25">
      <c r="A2842" s="9" t="s">
        <v>5665</v>
      </c>
      <c r="B2842" s="23">
        <v>46010.566666666702</v>
      </c>
      <c r="C2842" s="23">
        <v>46010.631944444503</v>
      </c>
      <c r="D2842" s="23">
        <v>46013.395833333299</v>
      </c>
      <c r="E2842" s="9" t="s">
        <v>212</v>
      </c>
      <c r="F2842" s="9" t="s">
        <v>189</v>
      </c>
      <c r="G2842" s="9" t="s">
        <v>213</v>
      </c>
      <c r="H2842" s="9" t="s">
        <v>164</v>
      </c>
      <c r="I2842" s="9" t="s">
        <v>339</v>
      </c>
      <c r="J2842" s="9" t="s">
        <v>340</v>
      </c>
      <c r="K2842" s="9" t="s">
        <v>303</v>
      </c>
      <c r="L2842" s="9" t="s">
        <v>226</v>
      </c>
      <c r="M2842" s="9" t="s">
        <v>452</v>
      </c>
      <c r="N2842" s="9" t="s">
        <v>196</v>
      </c>
      <c r="O2842" s="9" t="s">
        <v>116</v>
      </c>
      <c r="P2842" s="9" t="s">
        <v>342</v>
      </c>
      <c r="Q2842" s="9" t="s">
        <v>219</v>
      </c>
      <c r="R2842" s="9">
        <v>0</v>
      </c>
      <c r="S2842" s="9">
        <v>23</v>
      </c>
      <c r="T2842" s="9" t="s">
        <v>464</v>
      </c>
      <c r="U2842" s="9" t="s">
        <v>266</v>
      </c>
      <c r="W2842" s="9">
        <v>5</v>
      </c>
      <c r="X2842" s="9">
        <f>INDEX(SLA_Policy!$D$2:$D$5,MATCH(F2842,SLA_Policy!$A$2:$A$5,0))</f>
        <v>120</v>
      </c>
      <c r="Y2842" s="9" t="str">
        <f>IF(E2842="Cancelled","Excluded",IF(D2842="",IF((SLA_Policy!$B$8-B2842)*24&gt;X2842,"Open - Breached","Open - On Track"),IF((D2842-B2842)*24&lt;=X2842,"Met","Breached")))</f>
        <v>Met</v>
      </c>
    </row>
    <row r="2843" spans="1:25" x14ac:dyDescent="0.25">
      <c r="A2843" s="9" t="s">
        <v>5666</v>
      </c>
      <c r="B2843" s="23">
        <v>46010.568749999999</v>
      </c>
      <c r="C2843" s="23">
        <v>46010.587500000001</v>
      </c>
      <c r="D2843" s="23">
        <v>46010.662499999999</v>
      </c>
      <c r="E2843" s="9" t="s">
        <v>212</v>
      </c>
      <c r="F2843" s="9" t="s">
        <v>188</v>
      </c>
      <c r="G2843" s="9" t="s">
        <v>236</v>
      </c>
      <c r="H2843" s="9" t="s">
        <v>167</v>
      </c>
      <c r="I2843" s="9" t="s">
        <v>255</v>
      </c>
      <c r="J2843" s="9" t="s">
        <v>543</v>
      </c>
      <c r="K2843" s="9" t="s">
        <v>262</v>
      </c>
      <c r="L2843" s="9" t="s">
        <v>311</v>
      </c>
      <c r="M2843" s="9" t="s">
        <v>444</v>
      </c>
      <c r="N2843" s="9" t="s">
        <v>196</v>
      </c>
      <c r="O2843" s="9" t="s">
        <v>116</v>
      </c>
      <c r="P2843" s="9" t="s">
        <v>590</v>
      </c>
      <c r="Q2843" s="9" t="s">
        <v>219</v>
      </c>
      <c r="R2843" s="9">
        <v>0</v>
      </c>
      <c r="S2843" s="9">
        <v>9</v>
      </c>
      <c r="U2843" s="9" t="s">
        <v>242</v>
      </c>
      <c r="X2843" s="9">
        <f>INDEX(SLA_Policy!$D$2:$D$5,MATCH(F2843,SLA_Policy!$A$2:$A$5,0))</f>
        <v>72</v>
      </c>
      <c r="Y2843" s="9" t="str">
        <f>IF(E2843="Cancelled","Excluded",IF(D2843="",IF((SLA_Policy!$B$8-B2843)*24&gt;X2843,"Open - Breached","Open - On Track"),IF((D2843-B2843)*24&lt;=X2843,"Met","Breached")))</f>
        <v>Met</v>
      </c>
    </row>
    <row r="2844" spans="1:25" x14ac:dyDescent="0.25">
      <c r="A2844" s="9" t="s">
        <v>5667</v>
      </c>
      <c r="B2844" s="23">
        <v>46010.577083333301</v>
      </c>
      <c r="C2844" s="23">
        <v>46010.691666666702</v>
      </c>
      <c r="D2844" s="23">
        <v>46013.343055555597</v>
      </c>
      <c r="E2844" s="9" t="s">
        <v>212</v>
      </c>
      <c r="F2844" s="9" t="s">
        <v>189</v>
      </c>
      <c r="G2844" s="9" t="s">
        <v>213</v>
      </c>
      <c r="H2844" s="9" t="s">
        <v>164</v>
      </c>
      <c r="I2844" s="9" t="s">
        <v>339</v>
      </c>
      <c r="J2844" s="9" t="s">
        <v>1102</v>
      </c>
      <c r="K2844" s="9" t="s">
        <v>215</v>
      </c>
      <c r="L2844" s="9" t="s">
        <v>216</v>
      </c>
      <c r="M2844" s="9" t="s">
        <v>2089</v>
      </c>
      <c r="N2844" s="9" t="s">
        <v>196</v>
      </c>
      <c r="O2844" s="9" t="s">
        <v>116</v>
      </c>
      <c r="P2844" s="9" t="s">
        <v>590</v>
      </c>
      <c r="Q2844" s="9" t="s">
        <v>219</v>
      </c>
      <c r="R2844" s="9">
        <v>0</v>
      </c>
      <c r="S2844" s="9">
        <v>22</v>
      </c>
      <c r="T2844" s="9" t="s">
        <v>343</v>
      </c>
      <c r="U2844" s="9" t="s">
        <v>266</v>
      </c>
      <c r="X2844" s="9">
        <f>INDEX(SLA_Policy!$D$2:$D$5,MATCH(F2844,SLA_Policy!$A$2:$A$5,0))</f>
        <v>120</v>
      </c>
      <c r="Y2844" s="9" t="str">
        <f>IF(E2844="Cancelled","Excluded",IF(D2844="",IF((SLA_Policy!$B$8-B2844)*24&gt;X2844,"Open - Breached","Open - On Track"),IF((D2844-B2844)*24&lt;=X2844,"Met","Breached")))</f>
        <v>Met</v>
      </c>
    </row>
    <row r="2845" spans="1:25" x14ac:dyDescent="0.25">
      <c r="A2845" s="9" t="s">
        <v>5668</v>
      </c>
      <c r="B2845" s="23">
        <v>46010.591666666704</v>
      </c>
      <c r="C2845" s="23">
        <v>46010.603472222203</v>
      </c>
      <c r="D2845" s="23">
        <v>46010.693749999999</v>
      </c>
      <c r="E2845" s="9" t="s">
        <v>212</v>
      </c>
      <c r="F2845" s="9" t="s">
        <v>188</v>
      </c>
      <c r="G2845" s="9" t="s">
        <v>213</v>
      </c>
      <c r="H2845" s="9" t="s">
        <v>161</v>
      </c>
      <c r="I2845" s="9" t="s">
        <v>389</v>
      </c>
      <c r="J2845" s="9" t="s">
        <v>786</v>
      </c>
      <c r="K2845" s="9" t="s">
        <v>246</v>
      </c>
      <c r="L2845" s="9" t="s">
        <v>293</v>
      </c>
      <c r="M2845" s="9" t="s">
        <v>5669</v>
      </c>
      <c r="N2845" s="9" t="s">
        <v>198</v>
      </c>
      <c r="O2845" s="9" t="s">
        <v>116</v>
      </c>
      <c r="P2845" s="9" t="s">
        <v>234</v>
      </c>
      <c r="Q2845" s="9" t="s">
        <v>219</v>
      </c>
      <c r="R2845" s="9">
        <v>0</v>
      </c>
      <c r="S2845" s="9">
        <v>8</v>
      </c>
      <c r="U2845" s="9" t="s">
        <v>290</v>
      </c>
      <c r="X2845" s="9">
        <f>INDEX(SLA_Policy!$D$2:$D$5,MATCH(F2845,SLA_Policy!$A$2:$A$5,0))</f>
        <v>72</v>
      </c>
      <c r="Y2845" s="9" t="str">
        <f>IF(E2845="Cancelled","Excluded",IF(D2845="",IF((SLA_Policy!$B$8-B2845)*24&gt;X2845,"Open - Breached","Open - On Track"),IF((D2845-B2845)*24&lt;=X2845,"Met","Breached")))</f>
        <v>Met</v>
      </c>
    </row>
    <row r="2846" spans="1:25" x14ac:dyDescent="0.25">
      <c r="A2846" s="9" t="s">
        <v>5670</v>
      </c>
      <c r="B2846" s="23">
        <v>46010.597222222197</v>
      </c>
      <c r="C2846" s="23">
        <v>46010.605555555601</v>
      </c>
      <c r="D2846" s="23">
        <v>46013.340972222199</v>
      </c>
      <c r="E2846" s="9" t="s">
        <v>212</v>
      </c>
      <c r="F2846" s="9" t="s">
        <v>188</v>
      </c>
      <c r="G2846" s="9" t="s">
        <v>213</v>
      </c>
      <c r="H2846" s="9" t="s">
        <v>88</v>
      </c>
      <c r="I2846" s="9" t="s">
        <v>92</v>
      </c>
      <c r="J2846" s="9" t="s">
        <v>96</v>
      </c>
      <c r="K2846" s="9" t="s">
        <v>246</v>
      </c>
      <c r="L2846" s="9" t="s">
        <v>282</v>
      </c>
      <c r="M2846" s="9" t="s">
        <v>1818</v>
      </c>
      <c r="N2846" s="9" t="s">
        <v>197</v>
      </c>
      <c r="O2846" s="9" t="s">
        <v>178</v>
      </c>
      <c r="P2846" s="9" t="s">
        <v>360</v>
      </c>
      <c r="Q2846" s="9" t="s">
        <v>219</v>
      </c>
      <c r="R2846" s="9">
        <v>0</v>
      </c>
      <c r="S2846" s="9">
        <v>18</v>
      </c>
      <c r="T2846" s="9" t="s">
        <v>322</v>
      </c>
      <c r="U2846" s="9" t="s">
        <v>266</v>
      </c>
      <c r="X2846" s="9">
        <f>INDEX(SLA_Policy!$D$2:$D$5,MATCH(F2846,SLA_Policy!$A$2:$A$5,0))</f>
        <v>72</v>
      </c>
      <c r="Y2846" s="9" t="str">
        <f>IF(E2846="Cancelled","Excluded",IF(D2846="",IF((SLA_Policy!$B$8-B2846)*24&gt;X2846,"Open - Breached","Open - On Track"),IF((D2846-B2846)*24&lt;=X2846,"Met","Breached")))</f>
        <v>Met</v>
      </c>
    </row>
    <row r="2847" spans="1:25" x14ac:dyDescent="0.25">
      <c r="A2847" s="9" t="s">
        <v>5671</v>
      </c>
      <c r="B2847" s="23">
        <v>46010.597916666702</v>
      </c>
      <c r="C2847" s="23">
        <v>46010.683333333298</v>
      </c>
      <c r="D2847" s="23">
        <v>46013.347916666702</v>
      </c>
      <c r="E2847" s="9" t="s">
        <v>212</v>
      </c>
      <c r="F2847" s="9" t="s">
        <v>189</v>
      </c>
      <c r="G2847" s="9" t="s">
        <v>213</v>
      </c>
      <c r="H2847" s="9" t="s">
        <v>165</v>
      </c>
      <c r="I2847" s="9" t="s">
        <v>567</v>
      </c>
      <c r="J2847" s="9" t="s">
        <v>5672</v>
      </c>
      <c r="K2847" s="9" t="s">
        <v>246</v>
      </c>
      <c r="L2847" s="9" t="s">
        <v>104</v>
      </c>
      <c r="M2847" s="9" t="s">
        <v>3593</v>
      </c>
      <c r="N2847" s="9" t="s">
        <v>196</v>
      </c>
      <c r="O2847" s="9" t="s">
        <v>176</v>
      </c>
      <c r="P2847" s="9" t="s">
        <v>419</v>
      </c>
      <c r="Q2847" s="9" t="s">
        <v>219</v>
      </c>
      <c r="R2847" s="9">
        <v>0</v>
      </c>
      <c r="S2847" s="9">
        <v>21</v>
      </c>
      <c r="U2847" s="9" t="s">
        <v>290</v>
      </c>
      <c r="X2847" s="9">
        <f>INDEX(SLA_Policy!$D$2:$D$5,MATCH(F2847,SLA_Policy!$A$2:$A$5,0))</f>
        <v>120</v>
      </c>
      <c r="Y2847" s="9" t="str">
        <f>IF(E2847="Cancelled","Excluded",IF(D2847="",IF((SLA_Policy!$B$8-B2847)*24&gt;X2847,"Open - Breached","Open - On Track"),IF((D2847-B2847)*24&lt;=X2847,"Met","Breached")))</f>
        <v>Met</v>
      </c>
    </row>
    <row r="2848" spans="1:25" x14ac:dyDescent="0.25">
      <c r="A2848" s="9" t="s">
        <v>5673</v>
      </c>
      <c r="B2848" s="23">
        <v>46010.602083333302</v>
      </c>
      <c r="C2848" s="23">
        <v>46010.789583333302</v>
      </c>
      <c r="D2848" s="23">
        <v>46013.405555555597</v>
      </c>
      <c r="E2848" s="9" t="s">
        <v>212</v>
      </c>
      <c r="F2848" s="9" t="s">
        <v>189</v>
      </c>
      <c r="G2848" s="9" t="s">
        <v>213</v>
      </c>
      <c r="H2848" s="9" t="s">
        <v>162</v>
      </c>
      <c r="I2848" s="9" t="s">
        <v>345</v>
      </c>
      <c r="J2848" s="9" t="s">
        <v>802</v>
      </c>
      <c r="K2848" s="9" t="s">
        <v>215</v>
      </c>
      <c r="L2848" s="9" t="s">
        <v>311</v>
      </c>
      <c r="M2848" s="9" t="s">
        <v>2882</v>
      </c>
      <c r="N2848" s="9" t="s">
        <v>196</v>
      </c>
      <c r="O2848" s="9" t="s">
        <v>179</v>
      </c>
      <c r="P2848" s="9" t="s">
        <v>337</v>
      </c>
      <c r="Q2848" s="9" t="s">
        <v>219</v>
      </c>
      <c r="R2848" s="9">
        <v>0</v>
      </c>
      <c r="S2848" s="9">
        <v>17</v>
      </c>
      <c r="U2848" s="9" t="s">
        <v>290</v>
      </c>
      <c r="W2848" s="9">
        <v>1</v>
      </c>
      <c r="X2848" s="9">
        <f>INDEX(SLA_Policy!$D$2:$D$5,MATCH(F2848,SLA_Policy!$A$2:$A$5,0))</f>
        <v>120</v>
      </c>
      <c r="Y2848" s="9" t="str">
        <f>IF(E2848="Cancelled","Excluded",IF(D2848="",IF((SLA_Policy!$B$8-B2848)*24&gt;X2848,"Open - Breached","Open - On Track"),IF((D2848-B2848)*24&lt;=X2848,"Met","Breached")))</f>
        <v>Met</v>
      </c>
    </row>
    <row r="2849" spans="1:25" x14ac:dyDescent="0.25">
      <c r="A2849" s="9" t="s">
        <v>5674</v>
      </c>
      <c r="B2849" s="23">
        <v>46010.609722222202</v>
      </c>
      <c r="C2849" s="23">
        <v>46010.6159722222</v>
      </c>
      <c r="D2849" s="23">
        <v>46010.774305555598</v>
      </c>
      <c r="E2849" s="9" t="s">
        <v>212</v>
      </c>
      <c r="F2849" s="9" t="s">
        <v>187</v>
      </c>
      <c r="G2849" s="9" t="s">
        <v>213</v>
      </c>
      <c r="H2849" s="9" t="s">
        <v>88</v>
      </c>
      <c r="I2849" s="9" t="s">
        <v>486</v>
      </c>
      <c r="J2849" s="9" t="s">
        <v>5675</v>
      </c>
      <c r="K2849" s="9" t="s">
        <v>246</v>
      </c>
      <c r="L2849" s="9" t="s">
        <v>226</v>
      </c>
      <c r="M2849" s="9" t="s">
        <v>3742</v>
      </c>
      <c r="N2849" s="9" t="s">
        <v>196</v>
      </c>
      <c r="O2849" s="9" t="s">
        <v>178</v>
      </c>
      <c r="P2849" s="9" t="s">
        <v>414</v>
      </c>
      <c r="Q2849" s="9" t="s">
        <v>273</v>
      </c>
      <c r="R2849" s="9">
        <v>0</v>
      </c>
      <c r="S2849" s="9">
        <v>80</v>
      </c>
      <c r="U2849" s="9" t="s">
        <v>221</v>
      </c>
      <c r="X2849" s="9">
        <f>INDEX(SLA_Policy!$D$2:$D$5,MATCH(F2849,SLA_Policy!$A$2:$A$5,0))</f>
        <v>8</v>
      </c>
      <c r="Y2849" s="9" t="str">
        <f>IF(E2849="Cancelled","Excluded",IF(D2849="",IF((SLA_Policy!$B$8-B2849)*24&gt;X2849,"Open - Breached","Open - On Track"),IF((D2849-B2849)*24&lt;=X2849,"Met","Breached")))</f>
        <v>Met</v>
      </c>
    </row>
    <row r="2850" spans="1:25" x14ac:dyDescent="0.25">
      <c r="A2850" s="9" t="s">
        <v>5676</v>
      </c>
      <c r="B2850" s="23">
        <v>46010.621527777803</v>
      </c>
      <c r="C2850" s="23">
        <v>46010.625694444498</v>
      </c>
      <c r="D2850" s="23">
        <v>46013.3881944444</v>
      </c>
      <c r="E2850" s="9" t="s">
        <v>212</v>
      </c>
      <c r="F2850" s="9" t="s">
        <v>189</v>
      </c>
      <c r="G2850" s="9" t="s">
        <v>236</v>
      </c>
      <c r="H2850" s="9" t="s">
        <v>167</v>
      </c>
      <c r="I2850" s="9" t="s">
        <v>255</v>
      </c>
      <c r="J2850" s="9" t="s">
        <v>5677</v>
      </c>
      <c r="K2850" s="9" t="s">
        <v>246</v>
      </c>
      <c r="L2850" s="9" t="s">
        <v>226</v>
      </c>
      <c r="M2850" s="9" t="s">
        <v>3034</v>
      </c>
      <c r="N2850" s="9" t="s">
        <v>200</v>
      </c>
      <c r="O2850" s="9" t="s">
        <v>116</v>
      </c>
      <c r="P2850" s="9" t="s">
        <v>218</v>
      </c>
      <c r="Q2850" s="9" t="s">
        <v>219</v>
      </c>
      <c r="R2850" s="9">
        <v>0</v>
      </c>
      <c r="S2850" s="9">
        <v>30</v>
      </c>
      <c r="U2850" s="9" t="s">
        <v>242</v>
      </c>
      <c r="X2850" s="9">
        <f>INDEX(SLA_Policy!$D$2:$D$5,MATCH(F2850,SLA_Policy!$A$2:$A$5,0))</f>
        <v>120</v>
      </c>
      <c r="Y2850" s="9" t="str">
        <f>IF(E2850="Cancelled","Excluded",IF(D2850="",IF((SLA_Policy!$B$8-B2850)*24&gt;X2850,"Open - Breached","Open - On Track"),IF((D2850-B2850)*24&lt;=X2850,"Met","Breached")))</f>
        <v>Met</v>
      </c>
    </row>
    <row r="2851" spans="1:25" x14ac:dyDescent="0.25">
      <c r="A2851" s="9" t="s">
        <v>5678</v>
      </c>
      <c r="B2851" s="23">
        <v>46010.640277777798</v>
      </c>
      <c r="C2851" s="23">
        <v>46010.704166666699</v>
      </c>
      <c r="D2851" s="23">
        <v>46013.403472222199</v>
      </c>
      <c r="E2851" s="9" t="s">
        <v>212</v>
      </c>
      <c r="F2851" s="9" t="s">
        <v>189</v>
      </c>
      <c r="G2851" s="9" t="s">
        <v>213</v>
      </c>
      <c r="H2851" s="9" t="s">
        <v>166</v>
      </c>
      <c r="I2851" s="9" t="s">
        <v>286</v>
      </c>
      <c r="J2851" s="9" t="s">
        <v>666</v>
      </c>
      <c r="K2851" s="9" t="s">
        <v>246</v>
      </c>
      <c r="L2851" s="9" t="s">
        <v>216</v>
      </c>
      <c r="M2851" s="9" t="s">
        <v>3604</v>
      </c>
      <c r="N2851" s="9" t="s">
        <v>197</v>
      </c>
      <c r="O2851" s="9" t="s">
        <v>181</v>
      </c>
      <c r="P2851" s="9" t="s">
        <v>445</v>
      </c>
      <c r="Q2851" s="9" t="s">
        <v>219</v>
      </c>
      <c r="R2851" s="9">
        <v>0</v>
      </c>
      <c r="S2851" s="9">
        <v>8</v>
      </c>
      <c r="U2851" s="9" t="s">
        <v>290</v>
      </c>
      <c r="X2851" s="9">
        <f>INDEX(SLA_Policy!$D$2:$D$5,MATCH(F2851,SLA_Policy!$A$2:$A$5,0))</f>
        <v>120</v>
      </c>
      <c r="Y2851" s="9" t="str">
        <f>IF(E2851="Cancelled","Excluded",IF(D2851="",IF((SLA_Policy!$B$8-B2851)*24&gt;X2851,"Open - Breached","Open - On Track"),IF((D2851-B2851)*24&lt;=X2851,"Met","Breached")))</f>
        <v>Met</v>
      </c>
    </row>
    <row r="2852" spans="1:25" x14ac:dyDescent="0.25">
      <c r="A2852" s="9" t="s">
        <v>5679</v>
      </c>
      <c r="B2852" s="23">
        <v>46010.65625</v>
      </c>
      <c r="C2852" s="23">
        <v>46010.657638888901</v>
      </c>
      <c r="D2852" s="23">
        <v>46013.395138888904</v>
      </c>
      <c r="E2852" s="9" t="s">
        <v>212</v>
      </c>
      <c r="F2852" s="9" t="s">
        <v>188</v>
      </c>
      <c r="G2852" s="9" t="s">
        <v>213</v>
      </c>
      <c r="H2852" s="9" t="s">
        <v>162</v>
      </c>
      <c r="I2852" s="9" t="s">
        <v>345</v>
      </c>
      <c r="J2852" s="9" t="s">
        <v>1501</v>
      </c>
      <c r="K2852" s="9" t="s">
        <v>246</v>
      </c>
      <c r="L2852" s="9" t="s">
        <v>216</v>
      </c>
      <c r="M2852" s="9" t="s">
        <v>5680</v>
      </c>
      <c r="N2852" s="9" t="s">
        <v>199</v>
      </c>
      <c r="O2852" s="9" t="s">
        <v>116</v>
      </c>
      <c r="P2852" s="9" t="s">
        <v>342</v>
      </c>
      <c r="Q2852" s="9" t="s">
        <v>219</v>
      </c>
      <c r="R2852" s="9">
        <v>0</v>
      </c>
      <c r="S2852" s="9">
        <v>16</v>
      </c>
      <c r="U2852" s="9" t="s">
        <v>248</v>
      </c>
      <c r="X2852" s="9">
        <f>INDEX(SLA_Policy!$D$2:$D$5,MATCH(F2852,SLA_Policy!$A$2:$A$5,0))</f>
        <v>72</v>
      </c>
      <c r="Y2852" s="9" t="str">
        <f>IF(E2852="Cancelled","Excluded",IF(D2852="",IF((SLA_Policy!$B$8-B2852)*24&gt;X2852,"Open - Breached","Open - On Track"),IF((D2852-B2852)*24&lt;=X2852,"Met","Breached")))</f>
        <v>Met</v>
      </c>
    </row>
    <row r="2853" spans="1:25" x14ac:dyDescent="0.25">
      <c r="A2853" s="9" t="s">
        <v>5681</v>
      </c>
      <c r="B2853" s="23">
        <v>46010.668749999997</v>
      </c>
      <c r="C2853" s="23">
        <v>46010.706944444399</v>
      </c>
      <c r="D2853" s="23">
        <v>46014.338888888902</v>
      </c>
      <c r="E2853" s="9" t="s">
        <v>212</v>
      </c>
      <c r="F2853" s="9" t="s">
        <v>189</v>
      </c>
      <c r="G2853" s="9" t="s">
        <v>236</v>
      </c>
      <c r="H2853" s="9" t="s">
        <v>161</v>
      </c>
      <c r="I2853" s="9" t="s">
        <v>237</v>
      </c>
      <c r="J2853" s="9" t="s">
        <v>5682</v>
      </c>
      <c r="K2853" s="9" t="s">
        <v>215</v>
      </c>
      <c r="L2853" s="9" t="s">
        <v>311</v>
      </c>
      <c r="M2853" s="9" t="s">
        <v>2359</v>
      </c>
      <c r="N2853" s="9" t="s">
        <v>197</v>
      </c>
      <c r="O2853" s="9" t="s">
        <v>177</v>
      </c>
      <c r="P2853" s="9" t="s">
        <v>300</v>
      </c>
      <c r="Q2853" s="9" t="s">
        <v>219</v>
      </c>
      <c r="R2853" s="9">
        <v>1</v>
      </c>
      <c r="S2853" s="9">
        <v>24</v>
      </c>
      <c r="U2853" s="9" t="s">
        <v>242</v>
      </c>
      <c r="X2853" s="9">
        <f>INDEX(SLA_Policy!$D$2:$D$5,MATCH(F2853,SLA_Policy!$A$2:$A$5,0))</f>
        <v>120</v>
      </c>
      <c r="Y2853" s="9" t="str">
        <f>IF(E2853="Cancelled","Excluded",IF(D2853="",IF((SLA_Policy!$B$8-B2853)*24&gt;X2853,"Open - Breached","Open - On Track"),IF((D2853-B2853)*24&lt;=X2853,"Met","Breached")))</f>
        <v>Met</v>
      </c>
    </row>
    <row r="2854" spans="1:25" x14ac:dyDescent="0.25">
      <c r="A2854" s="9" t="s">
        <v>5683</v>
      </c>
      <c r="B2854" s="23">
        <v>46010.7722222222</v>
      </c>
      <c r="C2854" s="23">
        <v>46010.776388888902</v>
      </c>
      <c r="D2854" s="23">
        <v>46013.345833333296</v>
      </c>
      <c r="E2854" s="9" t="s">
        <v>212</v>
      </c>
      <c r="F2854" s="9" t="s">
        <v>188</v>
      </c>
      <c r="G2854" s="9" t="s">
        <v>213</v>
      </c>
      <c r="H2854" s="9" t="s">
        <v>167</v>
      </c>
      <c r="I2854" s="9" t="s">
        <v>349</v>
      </c>
      <c r="J2854" s="9" t="s">
        <v>350</v>
      </c>
      <c r="K2854" s="9" t="s">
        <v>239</v>
      </c>
      <c r="L2854" s="9" t="s">
        <v>104</v>
      </c>
      <c r="M2854" s="9" t="s">
        <v>1589</v>
      </c>
      <c r="N2854" s="9" t="s">
        <v>198</v>
      </c>
      <c r="O2854" s="9" t="s">
        <v>116</v>
      </c>
      <c r="P2854" s="9" t="s">
        <v>574</v>
      </c>
      <c r="Q2854" s="9" t="s">
        <v>219</v>
      </c>
      <c r="R2854" s="9">
        <v>0</v>
      </c>
      <c r="S2854" s="9">
        <v>11</v>
      </c>
      <c r="U2854" s="9" t="s">
        <v>248</v>
      </c>
      <c r="X2854" s="9">
        <f>INDEX(SLA_Policy!$D$2:$D$5,MATCH(F2854,SLA_Policy!$A$2:$A$5,0))</f>
        <v>72</v>
      </c>
      <c r="Y2854" s="9" t="str">
        <f>IF(E2854="Cancelled","Excluded",IF(D2854="",IF((SLA_Policy!$B$8-B2854)*24&gt;X2854,"Open - Breached","Open - On Track"),IF((D2854-B2854)*24&lt;=X2854,"Met","Breached")))</f>
        <v>Met</v>
      </c>
    </row>
    <row r="2855" spans="1:25" x14ac:dyDescent="0.25">
      <c r="A2855" s="9" t="s">
        <v>5684</v>
      </c>
      <c r="B2855" s="23">
        <v>46010.802777777797</v>
      </c>
      <c r="C2855" s="23">
        <v>46013.3034722222</v>
      </c>
      <c r="D2855" s="23">
        <v>46013.322222222203</v>
      </c>
      <c r="E2855" s="9" t="s">
        <v>212</v>
      </c>
      <c r="F2855" s="9" t="s">
        <v>188</v>
      </c>
      <c r="G2855" s="9" t="s">
        <v>213</v>
      </c>
      <c r="H2855" s="9" t="s">
        <v>161</v>
      </c>
      <c r="I2855" s="9" t="s">
        <v>389</v>
      </c>
      <c r="J2855" s="9" t="s">
        <v>767</v>
      </c>
      <c r="K2855" s="9" t="s">
        <v>239</v>
      </c>
      <c r="L2855" s="9" t="s">
        <v>371</v>
      </c>
      <c r="M2855" s="9" t="s">
        <v>1345</v>
      </c>
      <c r="N2855" s="9" t="s">
        <v>196</v>
      </c>
      <c r="O2855" s="9" t="s">
        <v>116</v>
      </c>
      <c r="P2855" s="9" t="s">
        <v>218</v>
      </c>
      <c r="Q2855" s="9" t="s">
        <v>219</v>
      </c>
      <c r="R2855" s="9">
        <v>0</v>
      </c>
      <c r="S2855" s="9">
        <v>5</v>
      </c>
      <c r="U2855" s="9" t="s">
        <v>376</v>
      </c>
      <c r="X2855" s="9">
        <f>INDEX(SLA_Policy!$D$2:$D$5,MATCH(F2855,SLA_Policy!$A$2:$A$5,0))</f>
        <v>72</v>
      </c>
      <c r="Y2855" s="9" t="str">
        <f>IF(E2855="Cancelled","Excluded",IF(D2855="",IF((SLA_Policy!$B$8-B2855)*24&gt;X2855,"Open - Breached","Open - On Track"),IF((D2855-B2855)*24&lt;=X2855,"Met","Breached")))</f>
        <v>Met</v>
      </c>
    </row>
    <row r="2856" spans="1:25" x14ac:dyDescent="0.25">
      <c r="A2856" s="9" t="s">
        <v>5685</v>
      </c>
      <c r="B2856" s="23">
        <v>46010.9465277778</v>
      </c>
      <c r="C2856" s="23">
        <v>46013.337500000001</v>
      </c>
      <c r="D2856" s="23">
        <v>46022.395138888904</v>
      </c>
      <c r="E2856" s="9" t="s">
        <v>212</v>
      </c>
      <c r="F2856" s="9" t="s">
        <v>188</v>
      </c>
      <c r="G2856" s="9" t="s">
        <v>236</v>
      </c>
      <c r="H2856" s="9" t="s">
        <v>163</v>
      </c>
      <c r="I2856" s="9" t="s">
        <v>315</v>
      </c>
      <c r="J2856" s="9" t="s">
        <v>2968</v>
      </c>
      <c r="K2856" s="9" t="s">
        <v>262</v>
      </c>
      <c r="L2856" s="9" t="s">
        <v>226</v>
      </c>
      <c r="M2856" s="9" t="s">
        <v>2802</v>
      </c>
      <c r="N2856" s="9" t="s">
        <v>197</v>
      </c>
      <c r="O2856" s="9" t="s">
        <v>180</v>
      </c>
      <c r="P2856" s="9" t="s">
        <v>318</v>
      </c>
      <c r="Q2856" s="9" t="s">
        <v>273</v>
      </c>
      <c r="R2856" s="9">
        <v>1</v>
      </c>
      <c r="S2856" s="9">
        <v>121</v>
      </c>
      <c r="T2856" s="9" t="s">
        <v>229</v>
      </c>
      <c r="U2856" s="9" t="s">
        <v>242</v>
      </c>
      <c r="X2856" s="9">
        <f>INDEX(SLA_Policy!$D$2:$D$5,MATCH(F2856,SLA_Policy!$A$2:$A$5,0))</f>
        <v>72</v>
      </c>
      <c r="Y2856" s="9" t="str">
        <f>IF(E2856="Cancelled","Excluded",IF(D2856="",IF((SLA_Policy!$B$8-B2856)*24&gt;X2856,"Open - Breached","Open - On Track"),IF((D2856-B2856)*24&lt;=X2856,"Met","Breached")))</f>
        <v>Breached</v>
      </c>
    </row>
    <row r="2857" spans="1:25" x14ac:dyDescent="0.25">
      <c r="A2857" s="9" t="s">
        <v>5686</v>
      </c>
      <c r="B2857" s="23">
        <v>46011.745833333298</v>
      </c>
      <c r="C2857" s="23">
        <v>46013.327777777798</v>
      </c>
      <c r="D2857" s="23">
        <v>46013.336805555598</v>
      </c>
      <c r="E2857" s="9" t="s">
        <v>212</v>
      </c>
      <c r="F2857" s="9" t="s">
        <v>188</v>
      </c>
      <c r="G2857" s="9" t="s">
        <v>213</v>
      </c>
      <c r="H2857" s="9" t="s">
        <v>161</v>
      </c>
      <c r="I2857" s="9" t="s">
        <v>389</v>
      </c>
      <c r="J2857" s="9" t="s">
        <v>435</v>
      </c>
      <c r="K2857" s="9" t="s">
        <v>246</v>
      </c>
      <c r="L2857" s="9" t="s">
        <v>216</v>
      </c>
      <c r="M2857" s="9" t="s">
        <v>5687</v>
      </c>
      <c r="N2857" s="9" t="s">
        <v>198</v>
      </c>
      <c r="O2857" s="9" t="s">
        <v>116</v>
      </c>
      <c r="P2857" s="9" t="s">
        <v>295</v>
      </c>
      <c r="Q2857" s="9" t="s">
        <v>219</v>
      </c>
      <c r="R2857" s="9">
        <v>0</v>
      </c>
      <c r="S2857" s="9">
        <v>12</v>
      </c>
      <c r="U2857" s="9" t="s">
        <v>221</v>
      </c>
      <c r="W2857" s="9">
        <v>5</v>
      </c>
      <c r="X2857" s="9">
        <f>INDEX(SLA_Policy!$D$2:$D$5,MATCH(F2857,SLA_Policy!$A$2:$A$5,0))</f>
        <v>72</v>
      </c>
      <c r="Y2857" s="9" t="str">
        <f>IF(E2857="Cancelled","Excluded",IF(D2857="",IF((SLA_Policy!$B$8-B2857)*24&gt;X2857,"Open - Breached","Open - On Track"),IF((D2857-B2857)*24&lt;=X2857,"Met","Breached")))</f>
        <v>Met</v>
      </c>
    </row>
    <row r="2858" spans="1:25" x14ac:dyDescent="0.25">
      <c r="A2858" s="9" t="s">
        <v>5688</v>
      </c>
      <c r="B2858" s="23">
        <v>46011.779861111099</v>
      </c>
      <c r="C2858" s="23">
        <v>46013.3347222222</v>
      </c>
      <c r="D2858" s="23">
        <v>46013.340277777803</v>
      </c>
      <c r="E2858" s="9" t="s">
        <v>212</v>
      </c>
      <c r="F2858" s="9" t="s">
        <v>188</v>
      </c>
      <c r="G2858" s="9" t="s">
        <v>213</v>
      </c>
      <c r="H2858" s="9" t="s">
        <v>167</v>
      </c>
      <c r="I2858" s="9" t="s">
        <v>362</v>
      </c>
      <c r="J2858" s="9" t="s">
        <v>5689</v>
      </c>
      <c r="K2858" s="9" t="s">
        <v>215</v>
      </c>
      <c r="L2858" s="9" t="s">
        <v>216</v>
      </c>
      <c r="M2858" s="9" t="s">
        <v>5690</v>
      </c>
      <c r="N2858" s="9" t="s">
        <v>196</v>
      </c>
      <c r="O2858" s="9" t="s">
        <v>116</v>
      </c>
      <c r="P2858" s="9" t="s">
        <v>218</v>
      </c>
      <c r="Q2858" s="9" t="s">
        <v>219</v>
      </c>
      <c r="R2858" s="9">
        <v>0</v>
      </c>
      <c r="S2858" s="9">
        <v>70</v>
      </c>
      <c r="U2858" s="9" t="s">
        <v>248</v>
      </c>
      <c r="W2858" s="9">
        <v>4</v>
      </c>
      <c r="X2858" s="9">
        <f>INDEX(SLA_Policy!$D$2:$D$5,MATCH(F2858,SLA_Policy!$A$2:$A$5,0))</f>
        <v>72</v>
      </c>
      <c r="Y2858" s="9" t="str">
        <f>IF(E2858="Cancelled","Excluded",IF(D2858="",IF((SLA_Policy!$B$8-B2858)*24&gt;X2858,"Open - Breached","Open - On Track"),IF((D2858-B2858)*24&lt;=X2858,"Met","Breached")))</f>
        <v>Met</v>
      </c>
    </row>
    <row r="2859" spans="1:25" x14ac:dyDescent="0.25">
      <c r="A2859" s="9" t="s">
        <v>5691</v>
      </c>
      <c r="B2859" s="23">
        <v>46012.430555555598</v>
      </c>
      <c r="C2859" s="23">
        <v>46013.3125</v>
      </c>
      <c r="D2859" s="23">
        <v>46013.326388888898</v>
      </c>
      <c r="E2859" s="9" t="s">
        <v>212</v>
      </c>
      <c r="F2859" s="9" t="s">
        <v>189</v>
      </c>
      <c r="G2859" s="9" t="s">
        <v>213</v>
      </c>
      <c r="H2859" s="9" t="s">
        <v>167</v>
      </c>
      <c r="I2859" s="9" t="s">
        <v>536</v>
      </c>
      <c r="J2859" s="9" t="s">
        <v>2904</v>
      </c>
      <c r="K2859" s="9" t="s">
        <v>303</v>
      </c>
      <c r="L2859" s="9" t="s">
        <v>311</v>
      </c>
      <c r="M2859" s="9" t="s">
        <v>1137</v>
      </c>
      <c r="N2859" s="9" t="s">
        <v>198</v>
      </c>
      <c r="O2859" s="9" t="s">
        <v>180</v>
      </c>
      <c r="P2859" s="9" t="s">
        <v>381</v>
      </c>
      <c r="Q2859" s="9" t="s">
        <v>219</v>
      </c>
      <c r="R2859" s="9">
        <v>0</v>
      </c>
      <c r="S2859" s="9">
        <v>65</v>
      </c>
      <c r="T2859" s="9" t="s">
        <v>229</v>
      </c>
      <c r="U2859" s="9" t="s">
        <v>248</v>
      </c>
      <c r="W2859" s="9">
        <v>5</v>
      </c>
      <c r="X2859" s="9">
        <f>INDEX(SLA_Policy!$D$2:$D$5,MATCH(F2859,SLA_Policy!$A$2:$A$5,0))</f>
        <v>120</v>
      </c>
      <c r="Y2859" s="9" t="str">
        <f>IF(E2859="Cancelled","Excluded",IF(D2859="",IF((SLA_Policy!$B$8-B2859)*24&gt;X2859,"Open - Breached","Open - On Track"),IF((D2859-B2859)*24&lt;=X2859,"Met","Breached")))</f>
        <v>Met</v>
      </c>
    </row>
    <row r="2860" spans="1:25" x14ac:dyDescent="0.25">
      <c r="A2860" s="9" t="s">
        <v>5692</v>
      </c>
      <c r="B2860" s="23">
        <v>46012.5625</v>
      </c>
      <c r="C2860" s="23">
        <v>46013.353472222203</v>
      </c>
      <c r="D2860" s="23">
        <v>46013.363888888904</v>
      </c>
      <c r="E2860" s="9" t="s">
        <v>212</v>
      </c>
      <c r="F2860" s="9" t="s">
        <v>188</v>
      </c>
      <c r="G2860" s="9" t="s">
        <v>236</v>
      </c>
      <c r="H2860" s="9" t="s">
        <v>167</v>
      </c>
      <c r="I2860" s="9" t="s">
        <v>255</v>
      </c>
      <c r="J2860" s="9" t="s">
        <v>5693</v>
      </c>
      <c r="K2860" s="9" t="s">
        <v>246</v>
      </c>
      <c r="L2860" s="9" t="s">
        <v>311</v>
      </c>
      <c r="M2860" s="9" t="s">
        <v>2910</v>
      </c>
      <c r="N2860" s="9" t="s">
        <v>198</v>
      </c>
      <c r="O2860" s="9" t="s">
        <v>116</v>
      </c>
      <c r="P2860" s="9" t="s">
        <v>342</v>
      </c>
      <c r="Q2860" s="9" t="s">
        <v>219</v>
      </c>
      <c r="R2860" s="9">
        <v>0</v>
      </c>
      <c r="S2860" s="9">
        <v>39</v>
      </c>
      <c r="U2860" s="9" t="s">
        <v>242</v>
      </c>
      <c r="X2860" s="9">
        <f>INDEX(SLA_Policy!$D$2:$D$5,MATCH(F2860,SLA_Policy!$A$2:$A$5,0))</f>
        <v>72</v>
      </c>
      <c r="Y2860" s="9" t="str">
        <f>IF(E2860="Cancelled","Excluded",IF(D2860="",IF((SLA_Policy!$B$8-B2860)*24&gt;X2860,"Open - Breached","Open - On Track"),IF((D2860-B2860)*24&lt;=X2860,"Met","Breached")))</f>
        <v>Met</v>
      </c>
    </row>
    <row r="2861" spans="1:25" x14ac:dyDescent="0.25">
      <c r="A2861" s="9" t="s">
        <v>5694</v>
      </c>
      <c r="B2861" s="23">
        <v>46013.310416666704</v>
      </c>
      <c r="C2861" s="23">
        <v>46013.373611111099</v>
      </c>
      <c r="D2861" s="23">
        <v>46017.401388888902</v>
      </c>
      <c r="E2861" s="9" t="s">
        <v>212</v>
      </c>
      <c r="F2861" s="9" t="s">
        <v>189</v>
      </c>
      <c r="G2861" s="9" t="s">
        <v>213</v>
      </c>
      <c r="H2861" s="9" t="s">
        <v>162</v>
      </c>
      <c r="I2861" s="9" t="s">
        <v>345</v>
      </c>
      <c r="J2861" s="9" t="s">
        <v>1151</v>
      </c>
      <c r="K2861" s="9" t="s">
        <v>239</v>
      </c>
      <c r="L2861" s="9" t="s">
        <v>282</v>
      </c>
      <c r="M2861" s="9" t="s">
        <v>471</v>
      </c>
      <c r="N2861" s="9" t="s">
        <v>196</v>
      </c>
      <c r="O2861" s="9" t="s">
        <v>179</v>
      </c>
      <c r="P2861" s="9" t="s">
        <v>284</v>
      </c>
      <c r="Q2861" s="9" t="s">
        <v>219</v>
      </c>
      <c r="R2861" s="9">
        <v>0</v>
      </c>
      <c r="S2861" s="9">
        <v>14</v>
      </c>
      <c r="U2861" s="9" t="s">
        <v>266</v>
      </c>
      <c r="X2861" s="9">
        <f>INDEX(SLA_Policy!$D$2:$D$5,MATCH(F2861,SLA_Policy!$A$2:$A$5,0))</f>
        <v>120</v>
      </c>
      <c r="Y2861" s="9" t="str">
        <f>IF(E2861="Cancelled","Excluded",IF(D2861="",IF((SLA_Policy!$B$8-B2861)*24&gt;X2861,"Open - Breached","Open - On Track"),IF((D2861-B2861)*24&lt;=X2861,"Met","Breached")))</f>
        <v>Met</v>
      </c>
    </row>
    <row r="2862" spans="1:25" x14ac:dyDescent="0.25">
      <c r="A2862" s="9" t="s">
        <v>5695</v>
      </c>
      <c r="B2862" s="23">
        <v>46013.333333333299</v>
      </c>
      <c r="C2862" s="23">
        <v>46013.379166666702</v>
      </c>
      <c r="D2862" s="23">
        <v>46013.598611111098</v>
      </c>
      <c r="E2862" s="9" t="s">
        <v>212</v>
      </c>
      <c r="F2862" s="9" t="s">
        <v>188</v>
      </c>
      <c r="G2862" s="9" t="s">
        <v>236</v>
      </c>
      <c r="H2862" s="9" t="s">
        <v>167</v>
      </c>
      <c r="I2862" s="9" t="s">
        <v>255</v>
      </c>
      <c r="J2862" s="9" t="s">
        <v>1828</v>
      </c>
      <c r="K2862" s="9" t="s">
        <v>262</v>
      </c>
      <c r="L2862" s="9" t="s">
        <v>270</v>
      </c>
      <c r="M2862" s="9" t="s">
        <v>565</v>
      </c>
      <c r="N2862" s="9" t="s">
        <v>197</v>
      </c>
      <c r="O2862" s="9" t="s">
        <v>176</v>
      </c>
      <c r="P2862" s="9" t="s">
        <v>570</v>
      </c>
      <c r="Q2862" s="9" t="s">
        <v>219</v>
      </c>
      <c r="R2862" s="9">
        <v>0</v>
      </c>
      <c r="S2862" s="9">
        <v>41</v>
      </c>
      <c r="U2862" s="9" t="s">
        <v>242</v>
      </c>
      <c r="X2862" s="9">
        <f>INDEX(SLA_Policy!$D$2:$D$5,MATCH(F2862,SLA_Policy!$A$2:$A$5,0))</f>
        <v>72</v>
      </c>
      <c r="Y2862" s="9" t="str">
        <f>IF(E2862="Cancelled","Excluded",IF(D2862="",IF((SLA_Policy!$B$8-B2862)*24&gt;X2862,"Open - Breached","Open - On Track"),IF((D2862-B2862)*24&lt;=X2862,"Met","Breached")))</f>
        <v>Met</v>
      </c>
    </row>
    <row r="2863" spans="1:25" x14ac:dyDescent="0.25">
      <c r="A2863" s="9" t="s">
        <v>5696</v>
      </c>
      <c r="B2863" s="23">
        <v>46013.335416666698</v>
      </c>
      <c r="C2863" s="23">
        <v>46013.34375</v>
      </c>
      <c r="D2863" s="23">
        <v>46013.730555555601</v>
      </c>
      <c r="E2863" s="9" t="s">
        <v>212</v>
      </c>
      <c r="F2863" s="9" t="s">
        <v>188</v>
      </c>
      <c r="G2863" s="9" t="s">
        <v>213</v>
      </c>
      <c r="H2863" s="9" t="s">
        <v>164</v>
      </c>
      <c r="I2863" s="9" t="s">
        <v>260</v>
      </c>
      <c r="J2863" s="9" t="s">
        <v>1000</v>
      </c>
      <c r="K2863" s="9" t="s">
        <v>410</v>
      </c>
      <c r="L2863" s="9" t="s">
        <v>293</v>
      </c>
      <c r="M2863" s="9" t="s">
        <v>1103</v>
      </c>
      <c r="N2863" s="9" t="s">
        <v>199</v>
      </c>
      <c r="O2863" s="9" t="s">
        <v>180</v>
      </c>
      <c r="P2863" s="9" t="s">
        <v>318</v>
      </c>
      <c r="Q2863" s="9" t="s">
        <v>219</v>
      </c>
      <c r="R2863" s="9">
        <v>0</v>
      </c>
      <c r="S2863" s="9">
        <v>15</v>
      </c>
      <c r="T2863" s="9" t="s">
        <v>265</v>
      </c>
      <c r="U2863" s="9" t="s">
        <v>266</v>
      </c>
      <c r="X2863" s="9">
        <f>INDEX(SLA_Policy!$D$2:$D$5,MATCH(F2863,SLA_Policy!$A$2:$A$5,0))</f>
        <v>72</v>
      </c>
      <c r="Y2863" s="9" t="str">
        <f>IF(E2863="Cancelled","Excluded",IF(D2863="",IF((SLA_Policy!$B$8-B2863)*24&gt;X2863,"Open - Breached","Open - On Track"),IF((D2863-B2863)*24&lt;=X2863,"Met","Breached")))</f>
        <v>Met</v>
      </c>
    </row>
    <row r="2864" spans="1:25" x14ac:dyDescent="0.25">
      <c r="A2864" s="9" t="s">
        <v>5697</v>
      </c>
      <c r="B2864" s="23">
        <v>46013.338888888902</v>
      </c>
      <c r="C2864" s="23">
        <v>46013.359722222202</v>
      </c>
      <c r="D2864" s="23">
        <v>46015.377777777801</v>
      </c>
      <c r="E2864" s="9" t="s">
        <v>212</v>
      </c>
      <c r="F2864" s="9" t="s">
        <v>188</v>
      </c>
      <c r="G2864" s="9" t="s">
        <v>213</v>
      </c>
      <c r="H2864" s="9" t="s">
        <v>162</v>
      </c>
      <c r="I2864" s="9" t="s">
        <v>244</v>
      </c>
      <c r="J2864" s="9" t="s">
        <v>561</v>
      </c>
      <c r="K2864" s="9" t="s">
        <v>215</v>
      </c>
      <c r="L2864" s="9" t="s">
        <v>216</v>
      </c>
      <c r="M2864" s="9" t="s">
        <v>5698</v>
      </c>
      <c r="N2864" s="9" t="s">
        <v>196</v>
      </c>
      <c r="O2864" s="9" t="s">
        <v>116</v>
      </c>
      <c r="P2864" s="9" t="s">
        <v>590</v>
      </c>
      <c r="Q2864" s="9" t="s">
        <v>219</v>
      </c>
      <c r="R2864" s="9">
        <v>0</v>
      </c>
      <c r="S2864" s="9">
        <v>12</v>
      </c>
      <c r="U2864" s="9" t="s">
        <v>266</v>
      </c>
      <c r="W2864" s="9">
        <v>4</v>
      </c>
      <c r="X2864" s="9">
        <f>INDEX(SLA_Policy!$D$2:$D$5,MATCH(F2864,SLA_Policy!$A$2:$A$5,0))</f>
        <v>72</v>
      </c>
      <c r="Y2864" s="9" t="str">
        <f>IF(E2864="Cancelled","Excluded",IF(D2864="",IF((SLA_Policy!$B$8-B2864)*24&gt;X2864,"Open - Breached","Open - On Track"),IF((D2864-B2864)*24&lt;=X2864,"Met","Breached")))</f>
        <v>Met</v>
      </c>
    </row>
    <row r="2865" spans="1:25" x14ac:dyDescent="0.25">
      <c r="A2865" s="9" t="s">
        <v>5699</v>
      </c>
      <c r="B2865" s="23">
        <v>46013.348611111098</v>
      </c>
      <c r="C2865" s="23">
        <v>46013.535416666702</v>
      </c>
      <c r="D2865" s="23">
        <v>46017.3659722222</v>
      </c>
      <c r="E2865" s="9" t="s">
        <v>212</v>
      </c>
      <c r="F2865" s="9" t="s">
        <v>189</v>
      </c>
      <c r="G2865" s="9" t="s">
        <v>213</v>
      </c>
      <c r="H2865" s="9" t="s">
        <v>167</v>
      </c>
      <c r="I2865" s="9" t="s">
        <v>349</v>
      </c>
      <c r="J2865" s="9" t="s">
        <v>1684</v>
      </c>
      <c r="K2865" s="9" t="s">
        <v>246</v>
      </c>
      <c r="L2865" s="9" t="s">
        <v>216</v>
      </c>
      <c r="M2865" s="9" t="s">
        <v>3821</v>
      </c>
      <c r="N2865" s="9" t="s">
        <v>196</v>
      </c>
      <c r="O2865" s="9" t="s">
        <v>116</v>
      </c>
      <c r="P2865" s="9" t="s">
        <v>258</v>
      </c>
      <c r="Q2865" s="9" t="s">
        <v>219</v>
      </c>
      <c r="R2865" s="9">
        <v>1</v>
      </c>
      <c r="S2865" s="9">
        <v>61</v>
      </c>
      <c r="U2865" s="9" t="s">
        <v>266</v>
      </c>
      <c r="X2865" s="9">
        <f>INDEX(SLA_Policy!$D$2:$D$5,MATCH(F2865,SLA_Policy!$A$2:$A$5,0))</f>
        <v>120</v>
      </c>
      <c r="Y2865" s="9" t="str">
        <f>IF(E2865="Cancelled","Excluded",IF(D2865="",IF((SLA_Policy!$B$8-B2865)*24&gt;X2865,"Open - Breached","Open - On Track"),IF((D2865-B2865)*24&lt;=X2865,"Met","Breached")))</f>
        <v>Met</v>
      </c>
    </row>
    <row r="2866" spans="1:25" x14ac:dyDescent="0.25">
      <c r="A2866" s="9" t="s">
        <v>5700</v>
      </c>
      <c r="B2866" s="23">
        <v>46013.359027777798</v>
      </c>
      <c r="C2866" s="23">
        <v>46013.366666666698</v>
      </c>
      <c r="D2866" s="23">
        <v>46015.341666666704</v>
      </c>
      <c r="E2866" s="9" t="s">
        <v>212</v>
      </c>
      <c r="F2866" s="9" t="s">
        <v>188</v>
      </c>
      <c r="G2866" s="9" t="s">
        <v>213</v>
      </c>
      <c r="H2866" s="9" t="s">
        <v>163</v>
      </c>
      <c r="I2866" s="9" t="s">
        <v>223</v>
      </c>
      <c r="J2866" s="9" t="s">
        <v>805</v>
      </c>
      <c r="K2866" s="9" t="s">
        <v>239</v>
      </c>
      <c r="L2866" s="9" t="s">
        <v>226</v>
      </c>
      <c r="M2866" s="9" t="s">
        <v>1641</v>
      </c>
      <c r="N2866" s="9" t="s">
        <v>198</v>
      </c>
      <c r="O2866" s="9" t="s">
        <v>180</v>
      </c>
      <c r="P2866" s="9" t="s">
        <v>278</v>
      </c>
      <c r="Q2866" s="9" t="s">
        <v>219</v>
      </c>
      <c r="R2866" s="9">
        <v>0</v>
      </c>
      <c r="S2866" s="9">
        <v>57</v>
      </c>
      <c r="T2866" s="9" t="s">
        <v>136</v>
      </c>
      <c r="U2866" s="9" t="s">
        <v>376</v>
      </c>
      <c r="X2866" s="9">
        <f>INDEX(SLA_Policy!$D$2:$D$5,MATCH(F2866,SLA_Policy!$A$2:$A$5,0))</f>
        <v>72</v>
      </c>
      <c r="Y2866" s="9" t="str">
        <f>IF(E2866="Cancelled","Excluded",IF(D2866="",IF((SLA_Policy!$B$8-B2866)*24&gt;X2866,"Open - Breached","Open - On Track"),IF((D2866-B2866)*24&lt;=X2866,"Met","Breached")))</f>
        <v>Met</v>
      </c>
    </row>
    <row r="2867" spans="1:25" x14ac:dyDescent="0.25">
      <c r="A2867" s="9" t="s">
        <v>5701</v>
      </c>
      <c r="B2867" s="23">
        <v>46013.364583333299</v>
      </c>
      <c r="C2867" s="23">
        <v>46013.3840277778</v>
      </c>
      <c r="D2867" s="23">
        <v>46013.408333333296</v>
      </c>
      <c r="E2867" s="9" t="s">
        <v>212</v>
      </c>
      <c r="F2867" s="9" t="s">
        <v>187</v>
      </c>
      <c r="G2867" s="9" t="s">
        <v>213</v>
      </c>
      <c r="H2867" s="9" t="s">
        <v>162</v>
      </c>
      <c r="I2867" s="9" t="s">
        <v>345</v>
      </c>
      <c r="J2867" s="9" t="s">
        <v>1556</v>
      </c>
      <c r="K2867" s="9" t="s">
        <v>303</v>
      </c>
      <c r="L2867" s="9" t="s">
        <v>216</v>
      </c>
      <c r="M2867" s="9" t="s">
        <v>3327</v>
      </c>
      <c r="N2867" s="9" t="s">
        <v>196</v>
      </c>
      <c r="O2867" s="9" t="s">
        <v>179</v>
      </c>
      <c r="P2867" s="9" t="s">
        <v>264</v>
      </c>
      <c r="Q2867" s="9" t="s">
        <v>273</v>
      </c>
      <c r="R2867" s="9">
        <v>0</v>
      </c>
      <c r="S2867" s="9">
        <v>23</v>
      </c>
      <c r="U2867" s="9" t="s">
        <v>266</v>
      </c>
      <c r="X2867" s="9">
        <f>INDEX(SLA_Policy!$D$2:$D$5,MATCH(F2867,SLA_Policy!$A$2:$A$5,0))</f>
        <v>8</v>
      </c>
      <c r="Y2867" s="9" t="str">
        <f>IF(E2867="Cancelled","Excluded",IF(D2867="",IF((SLA_Policy!$B$8-B2867)*24&gt;X2867,"Open - Breached","Open - On Track"),IF((D2867-B2867)*24&lt;=X2867,"Met","Breached")))</f>
        <v>Met</v>
      </c>
    </row>
    <row r="2868" spans="1:25" x14ac:dyDescent="0.25">
      <c r="A2868" s="9" t="s">
        <v>5702</v>
      </c>
      <c r="B2868" s="23">
        <v>46013.370138888902</v>
      </c>
      <c r="C2868" s="23">
        <v>46013.370833333298</v>
      </c>
      <c r="D2868" s="23">
        <v>46013.454861111102</v>
      </c>
      <c r="E2868" s="9" t="s">
        <v>212</v>
      </c>
      <c r="F2868" s="9" t="s">
        <v>188</v>
      </c>
      <c r="G2868" s="9" t="s">
        <v>213</v>
      </c>
      <c r="H2868" s="9" t="s">
        <v>161</v>
      </c>
      <c r="I2868" s="9" t="s">
        <v>389</v>
      </c>
      <c r="J2868" s="9" t="s">
        <v>1581</v>
      </c>
      <c r="K2868" s="9" t="s">
        <v>239</v>
      </c>
      <c r="L2868" s="9" t="s">
        <v>270</v>
      </c>
      <c r="M2868" s="9" t="s">
        <v>3750</v>
      </c>
      <c r="N2868" s="9" t="s">
        <v>198</v>
      </c>
      <c r="O2868" s="9" t="s">
        <v>116</v>
      </c>
      <c r="P2868" s="9" t="s">
        <v>218</v>
      </c>
      <c r="Q2868" s="9" t="s">
        <v>219</v>
      </c>
      <c r="R2868" s="9">
        <v>0</v>
      </c>
      <c r="S2868" s="9">
        <v>5</v>
      </c>
      <c r="U2868" s="9" t="s">
        <v>290</v>
      </c>
      <c r="X2868" s="9">
        <f>INDEX(SLA_Policy!$D$2:$D$5,MATCH(F2868,SLA_Policy!$A$2:$A$5,0))</f>
        <v>72</v>
      </c>
      <c r="Y2868" s="9" t="str">
        <f>IF(E2868="Cancelled","Excluded",IF(D2868="",IF((SLA_Policy!$B$8-B2868)*24&gt;X2868,"Open - Breached","Open - On Track"),IF((D2868-B2868)*24&lt;=X2868,"Met","Breached")))</f>
        <v>Met</v>
      </c>
    </row>
    <row r="2869" spans="1:25" x14ac:dyDescent="0.25">
      <c r="A2869" s="9" t="s">
        <v>5703</v>
      </c>
      <c r="B2869" s="23">
        <v>46013.372916666704</v>
      </c>
      <c r="C2869" s="23">
        <v>46013.374305555597</v>
      </c>
      <c r="D2869" s="23">
        <v>46013.386111111096</v>
      </c>
      <c r="E2869" s="9" t="s">
        <v>212</v>
      </c>
      <c r="F2869" s="9" t="s">
        <v>188</v>
      </c>
      <c r="G2869" s="9" t="s">
        <v>213</v>
      </c>
      <c r="H2869" s="9" t="s">
        <v>161</v>
      </c>
      <c r="I2869" s="9" t="s">
        <v>454</v>
      </c>
      <c r="J2869" s="9" t="s">
        <v>2082</v>
      </c>
      <c r="K2869" s="9" t="s">
        <v>246</v>
      </c>
      <c r="L2869" s="9" t="s">
        <v>104</v>
      </c>
      <c r="M2869" s="9" t="s">
        <v>2057</v>
      </c>
      <c r="N2869" s="9" t="s">
        <v>198</v>
      </c>
      <c r="O2869" s="9" t="s">
        <v>116</v>
      </c>
      <c r="P2869" s="9" t="s">
        <v>551</v>
      </c>
      <c r="Q2869" s="9" t="s">
        <v>219</v>
      </c>
      <c r="R2869" s="9">
        <v>0</v>
      </c>
      <c r="S2869" s="9">
        <v>4</v>
      </c>
      <c r="U2869" s="9" t="s">
        <v>221</v>
      </c>
      <c r="X2869" s="9">
        <f>INDEX(SLA_Policy!$D$2:$D$5,MATCH(F2869,SLA_Policy!$A$2:$A$5,0))</f>
        <v>72</v>
      </c>
      <c r="Y2869" s="9" t="str">
        <f>IF(E2869="Cancelled","Excluded",IF(D2869="",IF((SLA_Policy!$B$8-B2869)*24&gt;X2869,"Open - Breached","Open - On Track"),IF((D2869-B2869)*24&lt;=X2869,"Met","Breached")))</f>
        <v>Met</v>
      </c>
    </row>
    <row r="2870" spans="1:25" x14ac:dyDescent="0.25">
      <c r="A2870" s="9" t="s">
        <v>5704</v>
      </c>
      <c r="B2870" s="23">
        <v>46013.379166666702</v>
      </c>
      <c r="C2870" s="23">
        <v>46013.4243055556</v>
      </c>
      <c r="D2870" s="23">
        <v>46014.395138888904</v>
      </c>
      <c r="E2870" s="9" t="s">
        <v>212</v>
      </c>
      <c r="F2870" s="9" t="s">
        <v>188</v>
      </c>
      <c r="G2870" s="9" t="s">
        <v>213</v>
      </c>
      <c r="H2870" s="9" t="s">
        <v>165</v>
      </c>
      <c r="I2870" s="9" t="s">
        <v>567</v>
      </c>
      <c r="J2870" s="9" t="s">
        <v>1451</v>
      </c>
      <c r="K2870" s="9" t="s">
        <v>246</v>
      </c>
      <c r="L2870" s="9" t="s">
        <v>216</v>
      </c>
      <c r="M2870" s="9" t="s">
        <v>755</v>
      </c>
      <c r="N2870" s="9" t="s">
        <v>196</v>
      </c>
      <c r="O2870" s="9" t="s">
        <v>176</v>
      </c>
      <c r="P2870" s="9" t="s">
        <v>228</v>
      </c>
      <c r="Q2870" s="9" t="s">
        <v>219</v>
      </c>
      <c r="R2870" s="9">
        <v>0</v>
      </c>
      <c r="S2870" s="9">
        <v>38</v>
      </c>
      <c r="U2870" s="9" t="s">
        <v>230</v>
      </c>
      <c r="X2870" s="9">
        <f>INDEX(SLA_Policy!$D$2:$D$5,MATCH(F2870,SLA_Policy!$A$2:$A$5,0))</f>
        <v>72</v>
      </c>
      <c r="Y2870" s="9" t="str">
        <f>IF(E2870="Cancelled","Excluded",IF(D2870="",IF((SLA_Policy!$B$8-B2870)*24&gt;X2870,"Open - Breached","Open - On Track"),IF((D2870-B2870)*24&lt;=X2870,"Met","Breached")))</f>
        <v>Met</v>
      </c>
    </row>
    <row r="2871" spans="1:25" x14ac:dyDescent="0.25">
      <c r="A2871" s="9" t="s">
        <v>5705</v>
      </c>
      <c r="B2871" s="23">
        <v>46013.407638888901</v>
      </c>
      <c r="C2871" s="23">
        <v>46013.495138888902</v>
      </c>
      <c r="D2871" s="23">
        <v>46014.364583333299</v>
      </c>
      <c r="E2871" s="9" t="s">
        <v>212</v>
      </c>
      <c r="F2871" s="9" t="s">
        <v>189</v>
      </c>
      <c r="G2871" s="9" t="s">
        <v>213</v>
      </c>
      <c r="H2871" s="9" t="s">
        <v>165</v>
      </c>
      <c r="I2871" s="9" t="s">
        <v>2034</v>
      </c>
      <c r="J2871" s="9" t="s">
        <v>5706</v>
      </c>
      <c r="K2871" s="9" t="s">
        <v>246</v>
      </c>
      <c r="L2871" s="9" t="s">
        <v>311</v>
      </c>
      <c r="M2871" s="9" t="s">
        <v>2542</v>
      </c>
      <c r="N2871" s="9" t="s">
        <v>196</v>
      </c>
      <c r="O2871" s="9" t="s">
        <v>176</v>
      </c>
      <c r="P2871" s="9" t="s">
        <v>419</v>
      </c>
      <c r="Q2871" s="9" t="s">
        <v>219</v>
      </c>
      <c r="R2871" s="9">
        <v>0</v>
      </c>
      <c r="S2871" s="9">
        <v>72</v>
      </c>
      <c r="U2871" s="9" t="s">
        <v>230</v>
      </c>
      <c r="X2871" s="9">
        <f>INDEX(SLA_Policy!$D$2:$D$5,MATCH(F2871,SLA_Policy!$A$2:$A$5,0))</f>
        <v>120</v>
      </c>
      <c r="Y2871" s="9" t="str">
        <f>IF(E2871="Cancelled","Excluded",IF(D2871="",IF((SLA_Policy!$B$8-B2871)*24&gt;X2871,"Open - Breached","Open - On Track"),IF((D2871-B2871)*24&lt;=X2871,"Met","Breached")))</f>
        <v>Met</v>
      </c>
    </row>
    <row r="2872" spans="1:25" x14ac:dyDescent="0.25">
      <c r="A2872" s="9" t="s">
        <v>5707</v>
      </c>
      <c r="B2872" s="23">
        <v>46013.438888888901</v>
      </c>
      <c r="C2872" s="23">
        <v>46013.441666666702</v>
      </c>
      <c r="D2872" s="23">
        <v>46013.598611111098</v>
      </c>
      <c r="E2872" s="9" t="s">
        <v>212</v>
      </c>
      <c r="F2872" s="9" t="s">
        <v>187</v>
      </c>
      <c r="G2872" s="9" t="s">
        <v>213</v>
      </c>
      <c r="H2872" s="9" t="s">
        <v>162</v>
      </c>
      <c r="I2872" s="9" t="s">
        <v>345</v>
      </c>
      <c r="J2872" s="9" t="s">
        <v>5708</v>
      </c>
      <c r="K2872" s="9" t="s">
        <v>225</v>
      </c>
      <c r="L2872" s="9" t="s">
        <v>307</v>
      </c>
      <c r="M2872" s="9" t="s">
        <v>308</v>
      </c>
      <c r="N2872" s="9" t="s">
        <v>199</v>
      </c>
      <c r="O2872" s="9" t="s">
        <v>116</v>
      </c>
      <c r="P2872" s="9" t="s">
        <v>234</v>
      </c>
      <c r="Q2872" s="9" t="s">
        <v>219</v>
      </c>
      <c r="R2872" s="9">
        <v>1</v>
      </c>
      <c r="S2872" s="9">
        <v>76</v>
      </c>
      <c r="U2872" s="9" t="s">
        <v>266</v>
      </c>
      <c r="X2872" s="9">
        <f>INDEX(SLA_Policy!$D$2:$D$5,MATCH(F2872,SLA_Policy!$A$2:$A$5,0))</f>
        <v>8</v>
      </c>
      <c r="Y2872" s="9" t="str">
        <f>IF(E2872="Cancelled","Excluded",IF(D2872="",IF((SLA_Policy!$B$8-B2872)*24&gt;X2872,"Open - Breached","Open - On Track"),IF((D2872-B2872)*24&lt;=X2872,"Met","Breached")))</f>
        <v>Met</v>
      </c>
    </row>
    <row r="2873" spans="1:25" x14ac:dyDescent="0.25">
      <c r="A2873" s="9" t="s">
        <v>5709</v>
      </c>
      <c r="B2873" s="23">
        <v>46013.438888888901</v>
      </c>
      <c r="C2873" s="23">
        <v>46013.469444444498</v>
      </c>
      <c r="D2873" s="23">
        <v>46014.402777777803</v>
      </c>
      <c r="E2873" s="9" t="s">
        <v>212</v>
      </c>
      <c r="F2873" s="9" t="s">
        <v>188</v>
      </c>
      <c r="G2873" s="9" t="s">
        <v>236</v>
      </c>
      <c r="H2873" s="9" t="s">
        <v>161</v>
      </c>
      <c r="I2873" s="9" t="s">
        <v>482</v>
      </c>
      <c r="J2873" s="9" t="s">
        <v>2068</v>
      </c>
      <c r="K2873" s="9" t="s">
        <v>246</v>
      </c>
      <c r="L2873" s="9" t="s">
        <v>104</v>
      </c>
      <c r="M2873" s="9" t="s">
        <v>2625</v>
      </c>
      <c r="N2873" s="9" t="s">
        <v>196</v>
      </c>
      <c r="O2873" s="9" t="s">
        <v>116</v>
      </c>
      <c r="P2873" s="9" t="s">
        <v>590</v>
      </c>
      <c r="Q2873" s="9" t="s">
        <v>219</v>
      </c>
      <c r="R2873" s="9">
        <v>0</v>
      </c>
      <c r="S2873" s="9">
        <v>133</v>
      </c>
      <c r="U2873" s="9" t="s">
        <v>242</v>
      </c>
      <c r="X2873" s="9">
        <f>INDEX(SLA_Policy!$D$2:$D$5,MATCH(F2873,SLA_Policy!$A$2:$A$5,0))</f>
        <v>72</v>
      </c>
      <c r="Y2873" s="9" t="str">
        <f>IF(E2873="Cancelled","Excluded",IF(D2873="",IF((SLA_Policy!$B$8-B2873)*24&gt;X2873,"Open - Breached","Open - On Track"),IF((D2873-B2873)*24&lt;=X2873,"Met","Breached")))</f>
        <v>Met</v>
      </c>
    </row>
    <row r="2874" spans="1:25" x14ac:dyDescent="0.25">
      <c r="A2874" s="9" t="s">
        <v>5710</v>
      </c>
      <c r="B2874" s="23">
        <v>46013.503472222197</v>
      </c>
      <c r="C2874" s="23">
        <v>46013.513888888898</v>
      </c>
      <c r="D2874" s="23">
        <v>46013.688194444498</v>
      </c>
      <c r="E2874" s="9" t="s">
        <v>212</v>
      </c>
      <c r="F2874" s="9" t="s">
        <v>187</v>
      </c>
      <c r="G2874" s="9" t="s">
        <v>213</v>
      </c>
      <c r="H2874" s="9" t="s">
        <v>165</v>
      </c>
      <c r="I2874" s="9" t="s">
        <v>567</v>
      </c>
      <c r="J2874" s="9" t="s">
        <v>3422</v>
      </c>
      <c r="K2874" s="9" t="s">
        <v>246</v>
      </c>
      <c r="L2874" s="9" t="s">
        <v>395</v>
      </c>
      <c r="M2874" s="9" t="s">
        <v>2609</v>
      </c>
      <c r="N2874" s="9" t="s">
        <v>196</v>
      </c>
      <c r="O2874" s="9" t="s">
        <v>176</v>
      </c>
      <c r="P2874" s="9" t="s">
        <v>253</v>
      </c>
      <c r="Q2874" s="9" t="s">
        <v>273</v>
      </c>
      <c r="R2874" s="9">
        <v>0</v>
      </c>
      <c r="S2874" s="9">
        <v>27</v>
      </c>
      <c r="U2874" s="9" t="s">
        <v>230</v>
      </c>
      <c r="X2874" s="9">
        <f>INDEX(SLA_Policy!$D$2:$D$5,MATCH(F2874,SLA_Policy!$A$2:$A$5,0))</f>
        <v>8</v>
      </c>
      <c r="Y2874" s="9" t="str">
        <f>IF(E2874="Cancelled","Excluded",IF(D2874="",IF((SLA_Policy!$B$8-B2874)*24&gt;X2874,"Open - Breached","Open - On Track"),IF((D2874-B2874)*24&lt;=X2874,"Met","Breached")))</f>
        <v>Met</v>
      </c>
    </row>
    <row r="2875" spans="1:25" x14ac:dyDescent="0.25">
      <c r="A2875" s="9" t="s">
        <v>5711</v>
      </c>
      <c r="B2875" s="23">
        <v>46013.529166666704</v>
      </c>
      <c r="C2875" s="23">
        <v>46013.548611111102</v>
      </c>
      <c r="D2875" s="23">
        <v>46013.570138888899</v>
      </c>
      <c r="E2875" s="9" t="s">
        <v>212</v>
      </c>
      <c r="F2875" s="9" t="s">
        <v>188</v>
      </c>
      <c r="G2875" s="9" t="s">
        <v>213</v>
      </c>
      <c r="H2875" s="9" t="s">
        <v>162</v>
      </c>
      <c r="I2875" s="9" t="s">
        <v>345</v>
      </c>
      <c r="J2875" s="9" t="s">
        <v>4028</v>
      </c>
      <c r="K2875" s="9" t="s">
        <v>239</v>
      </c>
      <c r="L2875" s="9" t="s">
        <v>104</v>
      </c>
      <c r="M2875" s="9" t="s">
        <v>2838</v>
      </c>
      <c r="N2875" s="9" t="s">
        <v>196</v>
      </c>
      <c r="O2875" s="9" t="s">
        <v>179</v>
      </c>
      <c r="P2875" s="9" t="s">
        <v>337</v>
      </c>
      <c r="Q2875" s="9" t="s">
        <v>219</v>
      </c>
      <c r="R2875" s="9">
        <v>0</v>
      </c>
      <c r="S2875" s="9">
        <v>45</v>
      </c>
      <c r="U2875" s="9" t="s">
        <v>290</v>
      </c>
      <c r="X2875" s="9">
        <f>INDEX(SLA_Policy!$D$2:$D$5,MATCH(F2875,SLA_Policy!$A$2:$A$5,0))</f>
        <v>72</v>
      </c>
      <c r="Y2875" s="9" t="str">
        <f>IF(E2875="Cancelled","Excluded",IF(D2875="",IF((SLA_Policy!$B$8-B2875)*24&gt;X2875,"Open - Breached","Open - On Track"),IF((D2875-B2875)*24&lt;=X2875,"Met","Breached")))</f>
        <v>Met</v>
      </c>
    </row>
    <row r="2876" spans="1:25" x14ac:dyDescent="0.25">
      <c r="A2876" s="9" t="s">
        <v>5712</v>
      </c>
      <c r="B2876" s="23">
        <v>46013.5715277778</v>
      </c>
      <c r="C2876" s="23">
        <v>46013.577083333301</v>
      </c>
      <c r="D2876" s="23">
        <v>46013.668749999997</v>
      </c>
      <c r="E2876" s="9" t="s">
        <v>212</v>
      </c>
      <c r="F2876" s="9" t="s">
        <v>187</v>
      </c>
      <c r="G2876" s="9" t="s">
        <v>213</v>
      </c>
      <c r="H2876" s="9" t="s">
        <v>164</v>
      </c>
      <c r="I2876" s="9" t="s">
        <v>339</v>
      </c>
      <c r="J2876" s="9" t="s">
        <v>2447</v>
      </c>
      <c r="K2876" s="9" t="s">
        <v>246</v>
      </c>
      <c r="L2876" s="9" t="s">
        <v>395</v>
      </c>
      <c r="M2876" s="9" t="s">
        <v>463</v>
      </c>
      <c r="N2876" s="9" t="s">
        <v>197</v>
      </c>
      <c r="O2876" s="9" t="s">
        <v>180</v>
      </c>
      <c r="P2876" s="9" t="s">
        <v>318</v>
      </c>
      <c r="Q2876" s="9" t="s">
        <v>273</v>
      </c>
      <c r="R2876" s="9">
        <v>0</v>
      </c>
      <c r="S2876" s="9">
        <v>55</v>
      </c>
      <c r="T2876" s="9" t="s">
        <v>343</v>
      </c>
      <c r="U2876" s="9" t="s">
        <v>290</v>
      </c>
      <c r="X2876" s="9">
        <f>INDEX(SLA_Policy!$D$2:$D$5,MATCH(F2876,SLA_Policy!$A$2:$A$5,0))</f>
        <v>8</v>
      </c>
      <c r="Y2876" s="9" t="str">
        <f>IF(E2876="Cancelled","Excluded",IF(D2876="",IF((SLA_Policy!$B$8-B2876)*24&gt;X2876,"Open - Breached","Open - On Track"),IF((D2876-B2876)*24&lt;=X2876,"Met","Breached")))</f>
        <v>Met</v>
      </c>
    </row>
    <row r="2877" spans="1:25" x14ac:dyDescent="0.25">
      <c r="A2877" s="9" t="s">
        <v>5713</v>
      </c>
      <c r="B2877" s="23">
        <v>46013.572916666701</v>
      </c>
      <c r="C2877" s="23">
        <v>46013.743750000001</v>
      </c>
      <c r="D2877" s="23">
        <v>46013.756249999999</v>
      </c>
      <c r="E2877" s="9" t="s">
        <v>212</v>
      </c>
      <c r="F2877" s="9" t="s">
        <v>188</v>
      </c>
      <c r="G2877" s="9" t="s">
        <v>236</v>
      </c>
      <c r="H2877" s="9" t="s">
        <v>164</v>
      </c>
      <c r="I2877" s="9" t="s">
        <v>421</v>
      </c>
      <c r="J2877" s="9" t="s">
        <v>778</v>
      </c>
      <c r="K2877" s="9" t="s">
        <v>303</v>
      </c>
      <c r="L2877" s="9" t="s">
        <v>226</v>
      </c>
      <c r="M2877" s="9" t="s">
        <v>633</v>
      </c>
      <c r="N2877" s="9" t="s">
        <v>197</v>
      </c>
      <c r="O2877" s="9" t="s">
        <v>116</v>
      </c>
      <c r="P2877" s="9" t="s">
        <v>258</v>
      </c>
      <c r="Q2877" s="9" t="s">
        <v>219</v>
      </c>
      <c r="R2877" s="9">
        <v>0</v>
      </c>
      <c r="S2877" s="9">
        <v>29</v>
      </c>
      <c r="T2877" s="9" t="s">
        <v>343</v>
      </c>
      <c r="U2877" s="9" t="s">
        <v>242</v>
      </c>
      <c r="X2877" s="9">
        <f>INDEX(SLA_Policy!$D$2:$D$5,MATCH(F2877,SLA_Policy!$A$2:$A$5,0))</f>
        <v>72</v>
      </c>
      <c r="Y2877" s="9" t="str">
        <f>IF(E2877="Cancelled","Excluded",IF(D2877="",IF((SLA_Policy!$B$8-B2877)*24&gt;X2877,"Open - Breached","Open - On Track"),IF((D2877-B2877)*24&lt;=X2877,"Met","Breached")))</f>
        <v>Met</v>
      </c>
    </row>
    <row r="2878" spans="1:25" x14ac:dyDescent="0.25">
      <c r="A2878" s="9" t="s">
        <v>5714</v>
      </c>
      <c r="B2878" s="23">
        <v>46013.577083333301</v>
      </c>
      <c r="C2878" s="23">
        <v>46013.6340277778</v>
      </c>
      <c r="D2878" s="23">
        <v>46013.636805555601</v>
      </c>
      <c r="E2878" s="9" t="s">
        <v>212</v>
      </c>
      <c r="F2878" s="9" t="s">
        <v>188</v>
      </c>
      <c r="G2878" s="9" t="s">
        <v>213</v>
      </c>
      <c r="H2878" s="9" t="s">
        <v>161</v>
      </c>
      <c r="I2878" s="9" t="s">
        <v>389</v>
      </c>
      <c r="J2878" s="9" t="s">
        <v>5593</v>
      </c>
      <c r="K2878" s="9" t="s">
        <v>246</v>
      </c>
      <c r="L2878" s="9" t="s">
        <v>293</v>
      </c>
      <c r="M2878" s="9" t="s">
        <v>2043</v>
      </c>
      <c r="N2878" s="9" t="s">
        <v>199</v>
      </c>
      <c r="O2878" s="9" t="s">
        <v>116</v>
      </c>
      <c r="P2878" s="9" t="s">
        <v>218</v>
      </c>
      <c r="Q2878" s="9" t="s">
        <v>219</v>
      </c>
      <c r="R2878" s="9">
        <v>0</v>
      </c>
      <c r="S2878" s="9">
        <v>8</v>
      </c>
      <c r="U2878" s="9" t="s">
        <v>290</v>
      </c>
      <c r="X2878" s="9">
        <f>INDEX(SLA_Policy!$D$2:$D$5,MATCH(F2878,SLA_Policy!$A$2:$A$5,0))</f>
        <v>72</v>
      </c>
      <c r="Y2878" s="9" t="str">
        <f>IF(E2878="Cancelled","Excluded",IF(D2878="",IF((SLA_Policy!$B$8-B2878)*24&gt;X2878,"Open - Breached","Open - On Track"),IF((D2878-B2878)*24&lt;=X2878,"Met","Breached")))</f>
        <v>Met</v>
      </c>
    </row>
    <row r="2879" spans="1:25" x14ac:dyDescent="0.25">
      <c r="A2879" s="9" t="s">
        <v>5715</v>
      </c>
      <c r="B2879" s="23">
        <v>46013.618055555598</v>
      </c>
      <c r="C2879" s="23">
        <v>46013.621527777803</v>
      </c>
      <c r="D2879" s="23">
        <v>46013.71875</v>
      </c>
      <c r="E2879" s="9" t="s">
        <v>212</v>
      </c>
      <c r="F2879" s="9" t="s">
        <v>188</v>
      </c>
      <c r="G2879" s="9" t="s">
        <v>213</v>
      </c>
      <c r="H2879" s="9" t="s">
        <v>161</v>
      </c>
      <c r="I2879" s="9" t="s">
        <v>454</v>
      </c>
      <c r="J2879" s="9" t="s">
        <v>4799</v>
      </c>
      <c r="K2879" s="9" t="s">
        <v>246</v>
      </c>
      <c r="L2879" s="9" t="s">
        <v>216</v>
      </c>
      <c r="M2879" s="9" t="s">
        <v>448</v>
      </c>
      <c r="N2879" s="9" t="s">
        <v>198</v>
      </c>
      <c r="O2879" s="9" t="s">
        <v>116</v>
      </c>
      <c r="P2879" s="9" t="s">
        <v>295</v>
      </c>
      <c r="Q2879" s="9" t="s">
        <v>219</v>
      </c>
      <c r="R2879" s="9">
        <v>0</v>
      </c>
      <c r="S2879" s="9">
        <v>2</v>
      </c>
      <c r="U2879" s="9" t="s">
        <v>290</v>
      </c>
      <c r="W2879" s="9">
        <v>5</v>
      </c>
      <c r="X2879" s="9">
        <f>INDEX(SLA_Policy!$D$2:$D$5,MATCH(F2879,SLA_Policy!$A$2:$A$5,0))</f>
        <v>72</v>
      </c>
      <c r="Y2879" s="9" t="str">
        <f>IF(E2879="Cancelled","Excluded",IF(D2879="",IF((SLA_Policy!$B$8-B2879)*24&gt;X2879,"Open - Breached","Open - On Track"),IF((D2879-B2879)*24&lt;=X2879,"Met","Breached")))</f>
        <v>Met</v>
      </c>
    </row>
    <row r="2880" spans="1:25" x14ac:dyDescent="0.25">
      <c r="A2880" s="9" t="s">
        <v>5716</v>
      </c>
      <c r="B2880" s="23">
        <v>46013.623611111099</v>
      </c>
      <c r="E2880" s="9" t="s">
        <v>649</v>
      </c>
      <c r="F2880" s="9" t="s">
        <v>189</v>
      </c>
      <c r="G2880" s="9" t="s">
        <v>213</v>
      </c>
      <c r="H2880" s="9" t="s">
        <v>161</v>
      </c>
      <c r="I2880" s="9" t="s">
        <v>297</v>
      </c>
      <c r="J2880" s="9" t="s">
        <v>512</v>
      </c>
      <c r="K2880" s="9" t="s">
        <v>246</v>
      </c>
      <c r="L2880" s="9" t="s">
        <v>226</v>
      </c>
      <c r="M2880" s="9" t="s">
        <v>615</v>
      </c>
      <c r="N2880" s="9" t="s">
        <v>198</v>
      </c>
      <c r="O2880" s="9" t="s">
        <v>177</v>
      </c>
      <c r="P2880" s="9" t="s">
        <v>300</v>
      </c>
      <c r="Q2880" s="9" t="s">
        <v>219</v>
      </c>
      <c r="R2880" s="9">
        <v>0</v>
      </c>
      <c r="S2880" s="9">
        <v>1</v>
      </c>
      <c r="X2880" s="9">
        <f>INDEX(SLA_Policy!$D$2:$D$5,MATCH(F2880,SLA_Policy!$A$2:$A$5,0))</f>
        <v>120</v>
      </c>
      <c r="Y2880" s="9" t="str">
        <f>IF(E2880="Cancelled","Excluded",IF(D2880="",IF((SLA_Policy!$B$8-B2880)*24&gt;X2880,"Open - Breached","Open - On Track"),IF((D2880-B2880)*24&lt;=X2880,"Met","Breached")))</f>
        <v>Excluded</v>
      </c>
    </row>
    <row r="2881" spans="1:25" x14ac:dyDescent="0.25">
      <c r="A2881" s="9" t="s">
        <v>5717</v>
      </c>
      <c r="B2881" s="23">
        <v>46013.644444444399</v>
      </c>
      <c r="C2881" s="23">
        <v>46013.646527777797</v>
      </c>
      <c r="D2881" s="23">
        <v>46014.348611111098</v>
      </c>
      <c r="E2881" s="9" t="s">
        <v>212</v>
      </c>
      <c r="F2881" s="9" t="s">
        <v>189</v>
      </c>
      <c r="G2881" s="9" t="s">
        <v>213</v>
      </c>
      <c r="H2881" s="9" t="s">
        <v>161</v>
      </c>
      <c r="I2881" s="9" t="s">
        <v>389</v>
      </c>
      <c r="J2881" s="9" t="s">
        <v>1916</v>
      </c>
      <c r="K2881" s="9" t="s">
        <v>246</v>
      </c>
      <c r="L2881" s="9" t="s">
        <v>311</v>
      </c>
      <c r="M2881" s="9" t="s">
        <v>1509</v>
      </c>
      <c r="N2881" s="9" t="s">
        <v>198</v>
      </c>
      <c r="O2881" s="9" t="s">
        <v>116</v>
      </c>
      <c r="P2881" s="9" t="s">
        <v>295</v>
      </c>
      <c r="Q2881" s="9" t="s">
        <v>219</v>
      </c>
      <c r="R2881" s="9">
        <v>0</v>
      </c>
      <c r="S2881" s="9">
        <v>7</v>
      </c>
      <c r="U2881" s="9" t="s">
        <v>290</v>
      </c>
      <c r="X2881" s="9">
        <f>INDEX(SLA_Policy!$D$2:$D$5,MATCH(F2881,SLA_Policy!$A$2:$A$5,0))</f>
        <v>120</v>
      </c>
      <c r="Y2881" s="9" t="str">
        <f>IF(E2881="Cancelled","Excluded",IF(D2881="",IF((SLA_Policy!$B$8-B2881)*24&gt;X2881,"Open - Breached","Open - On Track"),IF((D2881-B2881)*24&lt;=X2881,"Met","Breached")))</f>
        <v>Met</v>
      </c>
    </row>
    <row r="2882" spans="1:25" x14ac:dyDescent="0.25">
      <c r="A2882" s="9" t="s">
        <v>5718</v>
      </c>
      <c r="B2882" s="23">
        <v>46013.645833333299</v>
      </c>
      <c r="C2882" s="23">
        <v>46013.6472222222</v>
      </c>
      <c r="D2882" s="23">
        <v>46013.680555555598</v>
      </c>
      <c r="E2882" s="9" t="s">
        <v>212</v>
      </c>
      <c r="F2882" s="9" t="s">
        <v>187</v>
      </c>
      <c r="G2882" s="9" t="s">
        <v>213</v>
      </c>
      <c r="H2882" s="9" t="s">
        <v>88</v>
      </c>
      <c r="I2882" s="9" t="s">
        <v>92</v>
      </c>
      <c r="J2882" s="9" t="s">
        <v>1082</v>
      </c>
      <c r="K2882" s="9" t="s">
        <v>303</v>
      </c>
      <c r="L2882" s="9" t="s">
        <v>395</v>
      </c>
      <c r="M2882" s="9" t="s">
        <v>2571</v>
      </c>
      <c r="N2882" s="9" t="s">
        <v>198</v>
      </c>
      <c r="O2882" s="9" t="s">
        <v>178</v>
      </c>
      <c r="P2882" s="9" t="s">
        <v>414</v>
      </c>
      <c r="Q2882" s="9" t="s">
        <v>273</v>
      </c>
      <c r="R2882" s="9">
        <v>0</v>
      </c>
      <c r="S2882" s="9">
        <v>33</v>
      </c>
      <c r="T2882" s="9" t="s">
        <v>322</v>
      </c>
      <c r="U2882" s="9" t="s">
        <v>376</v>
      </c>
      <c r="X2882" s="9">
        <f>INDEX(SLA_Policy!$D$2:$D$5,MATCH(F2882,SLA_Policy!$A$2:$A$5,0))</f>
        <v>8</v>
      </c>
      <c r="Y2882" s="9" t="str">
        <f>IF(E2882="Cancelled","Excluded",IF(D2882="",IF((SLA_Policy!$B$8-B2882)*24&gt;X2882,"Open - Breached","Open - On Track"),IF((D2882-B2882)*24&lt;=X2882,"Met","Breached")))</f>
        <v>Met</v>
      </c>
    </row>
    <row r="2883" spans="1:25" x14ac:dyDescent="0.25">
      <c r="A2883" s="9" t="s">
        <v>5719</v>
      </c>
      <c r="B2883" s="23">
        <v>46013.655555555597</v>
      </c>
      <c r="C2883" s="23">
        <v>46013.663194444503</v>
      </c>
      <c r="D2883" s="23">
        <v>46013.688194444498</v>
      </c>
      <c r="E2883" s="9" t="s">
        <v>212</v>
      </c>
      <c r="F2883" s="9" t="s">
        <v>187</v>
      </c>
      <c r="G2883" s="9" t="s">
        <v>213</v>
      </c>
      <c r="H2883" s="9" t="s">
        <v>166</v>
      </c>
      <c r="I2883" s="9" t="s">
        <v>286</v>
      </c>
      <c r="J2883" s="9" t="s">
        <v>5720</v>
      </c>
      <c r="K2883" s="9" t="s">
        <v>239</v>
      </c>
      <c r="L2883" s="9" t="s">
        <v>216</v>
      </c>
      <c r="M2883" s="9" t="s">
        <v>1609</v>
      </c>
      <c r="N2883" s="9" t="s">
        <v>196</v>
      </c>
      <c r="O2883" s="9" t="s">
        <v>181</v>
      </c>
      <c r="P2883" s="9" t="s">
        <v>289</v>
      </c>
      <c r="Q2883" s="9" t="s">
        <v>273</v>
      </c>
      <c r="R2883" s="9">
        <v>0</v>
      </c>
      <c r="S2883" s="9">
        <v>12</v>
      </c>
      <c r="U2883" s="9" t="s">
        <v>248</v>
      </c>
      <c r="X2883" s="9">
        <f>INDEX(SLA_Policy!$D$2:$D$5,MATCH(F2883,SLA_Policy!$A$2:$A$5,0))</f>
        <v>8</v>
      </c>
      <c r="Y2883" s="9" t="str">
        <f>IF(E2883="Cancelled","Excluded",IF(D2883="",IF((SLA_Policy!$B$8-B2883)*24&gt;X2883,"Open - Breached","Open - On Track"),IF((D2883-B2883)*24&lt;=X2883,"Met","Breached")))</f>
        <v>Met</v>
      </c>
    </row>
    <row r="2884" spans="1:25" x14ac:dyDescent="0.25">
      <c r="A2884" s="9" t="s">
        <v>5721</v>
      </c>
      <c r="B2884" s="23">
        <v>46013.656944444498</v>
      </c>
      <c r="C2884" s="23">
        <v>46013.693055555603</v>
      </c>
      <c r="D2884" s="23">
        <v>46017.320833333302</v>
      </c>
      <c r="E2884" s="9" t="s">
        <v>212</v>
      </c>
      <c r="F2884" s="9" t="s">
        <v>189</v>
      </c>
      <c r="G2884" s="9" t="s">
        <v>236</v>
      </c>
      <c r="H2884" s="9" t="s">
        <v>161</v>
      </c>
      <c r="I2884" s="9" t="s">
        <v>505</v>
      </c>
      <c r="J2884" s="9" t="s">
        <v>5722</v>
      </c>
      <c r="K2884" s="9" t="s">
        <v>246</v>
      </c>
      <c r="L2884" s="9" t="s">
        <v>282</v>
      </c>
      <c r="M2884" s="9" t="s">
        <v>4904</v>
      </c>
      <c r="N2884" s="9" t="s">
        <v>196</v>
      </c>
      <c r="O2884" s="9" t="s">
        <v>177</v>
      </c>
      <c r="P2884" s="9" t="s">
        <v>300</v>
      </c>
      <c r="Q2884" s="9" t="s">
        <v>219</v>
      </c>
      <c r="R2884" s="9">
        <v>0</v>
      </c>
      <c r="S2884" s="9">
        <v>26</v>
      </c>
      <c r="U2884" s="9" t="s">
        <v>242</v>
      </c>
      <c r="X2884" s="9">
        <f>INDEX(SLA_Policy!$D$2:$D$5,MATCH(F2884,SLA_Policy!$A$2:$A$5,0))</f>
        <v>120</v>
      </c>
      <c r="Y2884" s="9" t="str">
        <f>IF(E2884="Cancelled","Excluded",IF(D2884="",IF((SLA_Policy!$B$8-B2884)*24&gt;X2884,"Open - Breached","Open - On Track"),IF((D2884-B2884)*24&lt;=X2884,"Met","Breached")))</f>
        <v>Met</v>
      </c>
    </row>
    <row r="2885" spans="1:25" x14ac:dyDescent="0.25">
      <c r="A2885" s="9" t="s">
        <v>5723</v>
      </c>
      <c r="B2885" s="23">
        <v>46013.663888888899</v>
      </c>
      <c r="C2885" s="23">
        <v>46013.6743055556</v>
      </c>
      <c r="D2885" s="23">
        <v>46014.532638888901</v>
      </c>
      <c r="E2885" s="9" t="s">
        <v>212</v>
      </c>
      <c r="F2885" s="9" t="s">
        <v>188</v>
      </c>
      <c r="G2885" s="9" t="s">
        <v>213</v>
      </c>
      <c r="H2885" s="9" t="s">
        <v>166</v>
      </c>
      <c r="I2885" s="9" t="s">
        <v>1238</v>
      </c>
      <c r="J2885" s="9" t="s">
        <v>5724</v>
      </c>
      <c r="K2885" s="9" t="s">
        <v>215</v>
      </c>
      <c r="L2885" s="9" t="s">
        <v>216</v>
      </c>
      <c r="M2885" s="9" t="s">
        <v>4222</v>
      </c>
      <c r="N2885" s="9" t="s">
        <v>196</v>
      </c>
      <c r="O2885" s="9" t="s">
        <v>181</v>
      </c>
      <c r="P2885" s="9" t="s">
        <v>449</v>
      </c>
      <c r="Q2885" s="9" t="s">
        <v>219</v>
      </c>
      <c r="R2885" s="9">
        <v>0</v>
      </c>
      <c r="S2885" s="9">
        <v>100</v>
      </c>
      <c r="T2885" s="9" t="s">
        <v>136</v>
      </c>
      <c r="U2885" s="9" t="s">
        <v>290</v>
      </c>
      <c r="X2885" s="9">
        <f>INDEX(SLA_Policy!$D$2:$D$5,MATCH(F2885,SLA_Policy!$A$2:$A$5,0))</f>
        <v>72</v>
      </c>
      <c r="Y2885" s="9" t="str">
        <f>IF(E2885="Cancelled","Excluded",IF(D2885="",IF((SLA_Policy!$B$8-B2885)*24&gt;X2885,"Open - Breached","Open - On Track"),IF((D2885-B2885)*24&lt;=X2885,"Met","Breached")))</f>
        <v>Met</v>
      </c>
    </row>
    <row r="2886" spans="1:25" x14ac:dyDescent="0.25">
      <c r="A2886" s="9" t="s">
        <v>5725</v>
      </c>
      <c r="B2886" s="23">
        <v>46013.693749999999</v>
      </c>
      <c r="C2886" s="23">
        <v>46013.695138888899</v>
      </c>
      <c r="D2886" s="23">
        <v>46015.750694444498</v>
      </c>
      <c r="E2886" s="9" t="s">
        <v>212</v>
      </c>
      <c r="F2886" s="9" t="s">
        <v>188</v>
      </c>
      <c r="G2886" s="9" t="s">
        <v>213</v>
      </c>
      <c r="H2886" s="9" t="s">
        <v>163</v>
      </c>
      <c r="I2886" s="9" t="s">
        <v>223</v>
      </c>
      <c r="J2886" s="9" t="s">
        <v>1366</v>
      </c>
      <c r="K2886" s="9" t="s">
        <v>239</v>
      </c>
      <c r="L2886" s="9" t="s">
        <v>216</v>
      </c>
      <c r="M2886" s="9" t="s">
        <v>1609</v>
      </c>
      <c r="N2886" s="9" t="s">
        <v>198</v>
      </c>
      <c r="O2886" s="9" t="s">
        <v>176</v>
      </c>
      <c r="P2886" s="9" t="s">
        <v>330</v>
      </c>
      <c r="Q2886" s="9" t="s">
        <v>219</v>
      </c>
      <c r="R2886" s="9">
        <v>1</v>
      </c>
      <c r="S2886" s="9">
        <v>117</v>
      </c>
      <c r="T2886" s="9" t="s">
        <v>136</v>
      </c>
      <c r="U2886" s="9" t="s">
        <v>230</v>
      </c>
      <c r="W2886" s="9">
        <v>4</v>
      </c>
      <c r="X2886" s="9">
        <f>INDEX(SLA_Policy!$D$2:$D$5,MATCH(F2886,SLA_Policy!$A$2:$A$5,0))</f>
        <v>72</v>
      </c>
      <c r="Y2886" s="9" t="str">
        <f>IF(E2886="Cancelled","Excluded",IF(D2886="",IF((SLA_Policy!$B$8-B2886)*24&gt;X2886,"Open - Breached","Open - On Track"),IF((D2886-B2886)*24&lt;=X2886,"Met","Breached")))</f>
        <v>Met</v>
      </c>
    </row>
    <row r="2887" spans="1:25" x14ac:dyDescent="0.25">
      <c r="A2887" s="9" t="s">
        <v>5726</v>
      </c>
      <c r="B2887" s="23">
        <v>46013.711805555598</v>
      </c>
      <c r="C2887" s="23">
        <v>46013.790972222203</v>
      </c>
      <c r="D2887" s="23">
        <v>46014.415972222203</v>
      </c>
      <c r="E2887" s="9" t="s">
        <v>212</v>
      </c>
      <c r="F2887" s="9" t="s">
        <v>189</v>
      </c>
      <c r="G2887" s="9" t="s">
        <v>213</v>
      </c>
      <c r="H2887" s="9" t="s">
        <v>163</v>
      </c>
      <c r="I2887" s="9" t="s">
        <v>405</v>
      </c>
      <c r="J2887" s="9" t="s">
        <v>406</v>
      </c>
      <c r="K2887" s="9" t="s">
        <v>246</v>
      </c>
      <c r="L2887" s="9" t="s">
        <v>351</v>
      </c>
      <c r="M2887" s="9" t="s">
        <v>1628</v>
      </c>
      <c r="N2887" s="9" t="s">
        <v>199</v>
      </c>
      <c r="O2887" s="9" t="s">
        <v>176</v>
      </c>
      <c r="P2887" s="9" t="s">
        <v>503</v>
      </c>
      <c r="Q2887" s="9" t="s">
        <v>219</v>
      </c>
      <c r="R2887" s="9">
        <v>0</v>
      </c>
      <c r="S2887" s="9">
        <v>39</v>
      </c>
      <c r="U2887" s="9" t="s">
        <v>230</v>
      </c>
      <c r="W2887" s="9">
        <v>5</v>
      </c>
      <c r="X2887" s="9">
        <f>INDEX(SLA_Policy!$D$2:$D$5,MATCH(F2887,SLA_Policy!$A$2:$A$5,0))</f>
        <v>120</v>
      </c>
      <c r="Y2887" s="9" t="str">
        <f>IF(E2887="Cancelled","Excluded",IF(D2887="",IF((SLA_Policy!$B$8-B2887)*24&gt;X2887,"Open - Breached","Open - On Track"),IF((D2887-B2887)*24&lt;=X2887,"Met","Breached")))</f>
        <v>Met</v>
      </c>
    </row>
    <row r="2888" spans="1:25" x14ac:dyDescent="0.25">
      <c r="A2888" s="9" t="s">
        <v>5727</v>
      </c>
      <c r="B2888" s="23">
        <v>46013.720138888901</v>
      </c>
      <c r="C2888" s="23">
        <v>46013.721527777801</v>
      </c>
      <c r="D2888" s="23">
        <v>46014.341666666704</v>
      </c>
      <c r="E2888" s="9" t="s">
        <v>212</v>
      </c>
      <c r="F2888" s="9" t="s">
        <v>188</v>
      </c>
      <c r="G2888" s="9" t="s">
        <v>213</v>
      </c>
      <c r="H2888" s="9" t="s">
        <v>162</v>
      </c>
      <c r="I2888" s="9" t="s">
        <v>244</v>
      </c>
      <c r="J2888" s="9" t="s">
        <v>5728</v>
      </c>
      <c r="K2888" s="9" t="s">
        <v>239</v>
      </c>
      <c r="L2888" s="9" t="s">
        <v>104</v>
      </c>
      <c r="M2888" s="9" t="s">
        <v>1589</v>
      </c>
      <c r="N2888" s="9" t="s">
        <v>198</v>
      </c>
      <c r="O2888" s="9" t="s">
        <v>116</v>
      </c>
      <c r="P2888" s="9" t="s">
        <v>342</v>
      </c>
      <c r="Q2888" s="9" t="s">
        <v>219</v>
      </c>
      <c r="R2888" s="9">
        <v>0</v>
      </c>
      <c r="S2888" s="9">
        <v>11</v>
      </c>
      <c r="U2888" s="9" t="s">
        <v>266</v>
      </c>
      <c r="X2888" s="9">
        <f>INDEX(SLA_Policy!$D$2:$D$5,MATCH(F2888,SLA_Policy!$A$2:$A$5,0))</f>
        <v>72</v>
      </c>
      <c r="Y2888" s="9" t="str">
        <f>IF(E2888="Cancelled","Excluded",IF(D2888="",IF((SLA_Policy!$B$8-B2888)*24&gt;X2888,"Open - Breached","Open - On Track"),IF((D2888-B2888)*24&lt;=X2888,"Met","Breached")))</f>
        <v>Met</v>
      </c>
    </row>
    <row r="2889" spans="1:25" x14ac:dyDescent="0.25">
      <c r="A2889" s="9" t="s">
        <v>5729</v>
      </c>
      <c r="B2889" s="23">
        <v>46013.728472222203</v>
      </c>
      <c r="C2889" s="23">
        <v>46013.745138888902</v>
      </c>
      <c r="D2889" s="23">
        <v>46015.413194444503</v>
      </c>
      <c r="E2889" s="9" t="s">
        <v>212</v>
      </c>
      <c r="F2889" s="9" t="s">
        <v>189</v>
      </c>
      <c r="G2889" s="9" t="s">
        <v>213</v>
      </c>
      <c r="H2889" s="9" t="s">
        <v>163</v>
      </c>
      <c r="I2889" s="9" t="s">
        <v>223</v>
      </c>
      <c r="J2889" s="9" t="s">
        <v>1331</v>
      </c>
      <c r="K2889" s="9" t="s">
        <v>239</v>
      </c>
      <c r="L2889" s="9" t="s">
        <v>311</v>
      </c>
      <c r="M2889" s="9" t="s">
        <v>3360</v>
      </c>
      <c r="N2889" s="9" t="s">
        <v>196</v>
      </c>
      <c r="O2889" s="9" t="s">
        <v>176</v>
      </c>
      <c r="P2889" s="9" t="s">
        <v>503</v>
      </c>
      <c r="Q2889" s="9" t="s">
        <v>219</v>
      </c>
      <c r="R2889" s="9">
        <v>0</v>
      </c>
      <c r="S2889" s="9">
        <v>23</v>
      </c>
      <c r="T2889" s="9" t="s">
        <v>136</v>
      </c>
      <c r="U2889" s="9" t="s">
        <v>230</v>
      </c>
      <c r="X2889" s="9">
        <f>INDEX(SLA_Policy!$D$2:$D$5,MATCH(F2889,SLA_Policy!$A$2:$A$5,0))</f>
        <v>120</v>
      </c>
      <c r="Y2889" s="9" t="str">
        <f>IF(E2889="Cancelled","Excluded",IF(D2889="",IF((SLA_Policy!$B$8-B2889)*24&gt;X2889,"Open - Breached","Open - On Track"),IF((D2889-B2889)*24&lt;=X2889,"Met","Breached")))</f>
        <v>Met</v>
      </c>
    </row>
    <row r="2890" spans="1:25" x14ac:dyDescent="0.25">
      <c r="A2890" s="9" t="s">
        <v>5730</v>
      </c>
      <c r="B2890" s="23">
        <v>46013.734722222202</v>
      </c>
      <c r="C2890" s="23">
        <v>46013.738888888904</v>
      </c>
      <c r="D2890" s="23">
        <v>46017.379166666702</v>
      </c>
      <c r="E2890" s="9" t="s">
        <v>212</v>
      </c>
      <c r="F2890" s="9" t="s">
        <v>189</v>
      </c>
      <c r="G2890" s="9" t="s">
        <v>213</v>
      </c>
      <c r="H2890" s="9" t="s">
        <v>163</v>
      </c>
      <c r="I2890" s="9" t="s">
        <v>250</v>
      </c>
      <c r="J2890" s="9" t="s">
        <v>5731</v>
      </c>
      <c r="K2890" s="9" t="s">
        <v>246</v>
      </c>
      <c r="L2890" s="9" t="s">
        <v>216</v>
      </c>
      <c r="M2890" s="9" t="s">
        <v>1094</v>
      </c>
      <c r="N2890" s="9" t="s">
        <v>198</v>
      </c>
      <c r="O2890" s="9" t="s">
        <v>176</v>
      </c>
      <c r="P2890" s="9" t="s">
        <v>1159</v>
      </c>
      <c r="Q2890" s="9" t="s">
        <v>273</v>
      </c>
      <c r="R2890" s="9">
        <v>0</v>
      </c>
      <c r="S2890" s="9">
        <v>18</v>
      </c>
      <c r="T2890" s="9" t="s">
        <v>136</v>
      </c>
      <c r="U2890" s="9" t="s">
        <v>230</v>
      </c>
      <c r="X2890" s="9">
        <f>INDEX(SLA_Policy!$D$2:$D$5,MATCH(F2890,SLA_Policy!$A$2:$A$5,0))</f>
        <v>120</v>
      </c>
      <c r="Y2890" s="9" t="str">
        <f>IF(E2890="Cancelled","Excluded",IF(D2890="",IF((SLA_Policy!$B$8-B2890)*24&gt;X2890,"Open - Breached","Open - On Track"),IF((D2890-B2890)*24&lt;=X2890,"Met","Breached")))</f>
        <v>Met</v>
      </c>
    </row>
    <row r="2891" spans="1:25" x14ac:dyDescent="0.25">
      <c r="A2891" s="9" t="s">
        <v>5732</v>
      </c>
      <c r="B2891" s="23">
        <v>46013.741666666698</v>
      </c>
      <c r="C2891" s="23">
        <v>46013.771527777797</v>
      </c>
      <c r="D2891" s="23">
        <v>46020.360416666699</v>
      </c>
      <c r="E2891" s="9" t="s">
        <v>212</v>
      </c>
      <c r="F2891" s="9" t="s">
        <v>189</v>
      </c>
      <c r="G2891" s="9" t="s">
        <v>213</v>
      </c>
      <c r="H2891" s="9" t="s">
        <v>164</v>
      </c>
      <c r="I2891" s="9" t="s">
        <v>260</v>
      </c>
      <c r="J2891" s="9" t="s">
        <v>5733</v>
      </c>
      <c r="K2891" s="9" t="s">
        <v>239</v>
      </c>
      <c r="L2891" s="9" t="s">
        <v>311</v>
      </c>
      <c r="M2891" s="9" t="s">
        <v>2049</v>
      </c>
      <c r="N2891" s="9" t="s">
        <v>196</v>
      </c>
      <c r="O2891" s="9" t="s">
        <v>180</v>
      </c>
      <c r="P2891" s="9" t="s">
        <v>368</v>
      </c>
      <c r="Q2891" s="9" t="s">
        <v>219</v>
      </c>
      <c r="R2891" s="9">
        <v>3</v>
      </c>
      <c r="S2891" s="9">
        <v>88</v>
      </c>
      <c r="T2891" s="9" t="s">
        <v>265</v>
      </c>
      <c r="U2891" s="9" t="s">
        <v>290</v>
      </c>
      <c r="W2891" s="9">
        <v>1</v>
      </c>
      <c r="X2891" s="9">
        <f>INDEX(SLA_Policy!$D$2:$D$5,MATCH(F2891,SLA_Policy!$A$2:$A$5,0))</f>
        <v>120</v>
      </c>
      <c r="Y2891" s="9" t="str">
        <f>IF(E2891="Cancelled","Excluded",IF(D2891="",IF((SLA_Policy!$B$8-B2891)*24&gt;X2891,"Open - Breached","Open - On Track"),IF((D2891-B2891)*24&lt;=X2891,"Met","Breached")))</f>
        <v>Breached</v>
      </c>
    </row>
    <row r="2892" spans="1:25" x14ac:dyDescent="0.25">
      <c r="A2892" s="9" t="s">
        <v>5734</v>
      </c>
      <c r="B2892" s="23">
        <v>46013.752083333296</v>
      </c>
      <c r="C2892" s="23">
        <v>46014.337500000001</v>
      </c>
      <c r="D2892" s="23">
        <v>46014.343055555597</v>
      </c>
      <c r="E2892" s="9" t="s">
        <v>212</v>
      </c>
      <c r="F2892" s="9" t="s">
        <v>189</v>
      </c>
      <c r="G2892" s="9" t="s">
        <v>236</v>
      </c>
      <c r="H2892" s="9" t="s">
        <v>161</v>
      </c>
      <c r="I2892" s="9" t="s">
        <v>237</v>
      </c>
      <c r="J2892" s="9" t="s">
        <v>2977</v>
      </c>
      <c r="K2892" s="9" t="s">
        <v>246</v>
      </c>
      <c r="L2892" s="9" t="s">
        <v>226</v>
      </c>
      <c r="M2892" s="9" t="s">
        <v>826</v>
      </c>
      <c r="N2892" s="9" t="s">
        <v>196</v>
      </c>
      <c r="O2892" s="9" t="s">
        <v>177</v>
      </c>
      <c r="P2892" s="9" t="s">
        <v>457</v>
      </c>
      <c r="Q2892" s="9" t="s">
        <v>219</v>
      </c>
      <c r="R2892" s="9">
        <v>0</v>
      </c>
      <c r="S2892" s="9">
        <v>14</v>
      </c>
      <c r="U2892" s="9" t="s">
        <v>242</v>
      </c>
      <c r="X2892" s="9">
        <f>INDEX(SLA_Policy!$D$2:$D$5,MATCH(F2892,SLA_Policy!$A$2:$A$5,0))</f>
        <v>120</v>
      </c>
      <c r="Y2892" s="9" t="str">
        <f>IF(E2892="Cancelled","Excluded",IF(D2892="",IF((SLA_Policy!$B$8-B2892)*24&gt;X2892,"Open - Breached","Open - On Track"),IF((D2892-B2892)*24&lt;=X2892,"Met","Breached")))</f>
        <v>Met</v>
      </c>
    </row>
    <row r="2893" spans="1:25" x14ac:dyDescent="0.25">
      <c r="A2893" s="9" t="s">
        <v>5735</v>
      </c>
      <c r="B2893" s="23">
        <v>46013.752083333296</v>
      </c>
      <c r="C2893" s="23">
        <v>46013.775694444397</v>
      </c>
      <c r="D2893" s="23">
        <v>46014.34375</v>
      </c>
      <c r="E2893" s="9" t="s">
        <v>212</v>
      </c>
      <c r="F2893" s="9" t="s">
        <v>189</v>
      </c>
      <c r="G2893" s="9" t="s">
        <v>236</v>
      </c>
      <c r="H2893" s="9" t="s">
        <v>161</v>
      </c>
      <c r="I2893" s="9" t="s">
        <v>505</v>
      </c>
      <c r="J2893" s="9" t="s">
        <v>4699</v>
      </c>
      <c r="K2893" s="9" t="s">
        <v>225</v>
      </c>
      <c r="L2893" s="9" t="s">
        <v>311</v>
      </c>
      <c r="M2893" s="9" t="s">
        <v>2527</v>
      </c>
      <c r="N2893" s="9" t="s">
        <v>196</v>
      </c>
      <c r="O2893" s="9" t="s">
        <v>177</v>
      </c>
      <c r="P2893" s="9" t="s">
        <v>241</v>
      </c>
      <c r="Q2893" s="9" t="s">
        <v>219</v>
      </c>
      <c r="R2893" s="9">
        <v>0</v>
      </c>
      <c r="S2893" s="9">
        <v>59</v>
      </c>
      <c r="U2893" s="9" t="s">
        <v>242</v>
      </c>
      <c r="X2893" s="9">
        <f>INDEX(SLA_Policy!$D$2:$D$5,MATCH(F2893,SLA_Policy!$A$2:$A$5,0))</f>
        <v>120</v>
      </c>
      <c r="Y2893" s="9" t="str">
        <f>IF(E2893="Cancelled","Excluded",IF(D2893="",IF((SLA_Policy!$B$8-B2893)*24&gt;X2893,"Open - Breached","Open - On Track"),IF((D2893-B2893)*24&lt;=X2893,"Met","Breached")))</f>
        <v>Met</v>
      </c>
    </row>
    <row r="2894" spans="1:25" x14ac:dyDescent="0.25">
      <c r="A2894" s="9" t="s">
        <v>5736</v>
      </c>
      <c r="B2894" s="23">
        <v>46013.9909722222</v>
      </c>
      <c r="C2894" s="23">
        <v>46014.314583333296</v>
      </c>
      <c r="D2894" s="23">
        <v>46014.374305555597</v>
      </c>
      <c r="E2894" s="9" t="s">
        <v>212</v>
      </c>
      <c r="F2894" s="9" t="s">
        <v>188</v>
      </c>
      <c r="G2894" s="9" t="s">
        <v>213</v>
      </c>
      <c r="H2894" s="9" t="s">
        <v>162</v>
      </c>
      <c r="I2894" s="9" t="s">
        <v>345</v>
      </c>
      <c r="J2894" s="9" t="s">
        <v>2804</v>
      </c>
      <c r="K2894" s="9" t="s">
        <v>246</v>
      </c>
      <c r="L2894" s="9" t="s">
        <v>104</v>
      </c>
      <c r="M2894" s="9" t="s">
        <v>2144</v>
      </c>
      <c r="N2894" s="9" t="s">
        <v>196</v>
      </c>
      <c r="O2894" s="9" t="s">
        <v>179</v>
      </c>
      <c r="P2894" s="9" t="s">
        <v>284</v>
      </c>
      <c r="Q2894" s="9" t="s">
        <v>219</v>
      </c>
      <c r="R2894" s="9">
        <v>0</v>
      </c>
      <c r="S2894" s="9">
        <v>36</v>
      </c>
      <c r="U2894" s="9" t="s">
        <v>290</v>
      </c>
      <c r="W2894" s="9">
        <v>4</v>
      </c>
      <c r="X2894" s="9">
        <f>INDEX(SLA_Policy!$D$2:$D$5,MATCH(F2894,SLA_Policy!$A$2:$A$5,0))</f>
        <v>72</v>
      </c>
      <c r="Y2894" s="9" t="str">
        <f>IF(E2894="Cancelled","Excluded",IF(D2894="",IF((SLA_Policy!$B$8-B2894)*24&gt;X2894,"Open - Breached","Open - On Track"),IF((D2894-B2894)*24&lt;=X2894,"Met","Breached")))</f>
        <v>Met</v>
      </c>
    </row>
    <row r="2895" spans="1:25" x14ac:dyDescent="0.25">
      <c r="A2895" s="9" t="s">
        <v>5737</v>
      </c>
      <c r="B2895" s="23">
        <v>46014.290972222203</v>
      </c>
      <c r="C2895" s="23">
        <v>46014.386805555601</v>
      </c>
      <c r="D2895" s="23">
        <v>46014.770833333299</v>
      </c>
      <c r="E2895" s="9" t="s">
        <v>212</v>
      </c>
      <c r="F2895" s="9" t="s">
        <v>188</v>
      </c>
      <c r="G2895" s="9" t="s">
        <v>213</v>
      </c>
      <c r="H2895" s="9" t="s">
        <v>167</v>
      </c>
      <c r="I2895" s="9" t="s">
        <v>536</v>
      </c>
      <c r="J2895" s="9" t="s">
        <v>5738</v>
      </c>
      <c r="K2895" s="9" t="s">
        <v>225</v>
      </c>
      <c r="L2895" s="9" t="s">
        <v>395</v>
      </c>
      <c r="M2895" s="9" t="s">
        <v>700</v>
      </c>
      <c r="N2895" s="9" t="s">
        <v>196</v>
      </c>
      <c r="O2895" s="9" t="s">
        <v>180</v>
      </c>
      <c r="P2895" s="9" t="s">
        <v>318</v>
      </c>
      <c r="Q2895" s="9" t="s">
        <v>219</v>
      </c>
      <c r="R2895" s="9">
        <v>0</v>
      </c>
      <c r="S2895" s="9">
        <v>47</v>
      </c>
      <c r="T2895" s="9" t="s">
        <v>136</v>
      </c>
      <c r="U2895" s="9" t="s">
        <v>290</v>
      </c>
      <c r="X2895" s="9">
        <f>INDEX(SLA_Policy!$D$2:$D$5,MATCH(F2895,SLA_Policy!$A$2:$A$5,0))</f>
        <v>72</v>
      </c>
      <c r="Y2895" s="9" t="str">
        <f>IF(E2895="Cancelled","Excluded",IF(D2895="",IF((SLA_Policy!$B$8-B2895)*24&gt;X2895,"Open - Breached","Open - On Track"),IF((D2895-B2895)*24&lt;=X2895,"Met","Breached")))</f>
        <v>Met</v>
      </c>
    </row>
    <row r="2896" spans="1:25" x14ac:dyDescent="0.25">
      <c r="A2896" s="9" t="s">
        <v>5739</v>
      </c>
      <c r="B2896" s="23">
        <v>46014.304166666698</v>
      </c>
      <c r="C2896" s="23">
        <v>46014.304861111101</v>
      </c>
      <c r="D2896" s="23">
        <v>46014.377083333296</v>
      </c>
      <c r="E2896" s="9" t="s">
        <v>212</v>
      </c>
      <c r="F2896" s="9" t="s">
        <v>187</v>
      </c>
      <c r="G2896" s="9" t="s">
        <v>213</v>
      </c>
      <c r="H2896" s="9" t="s">
        <v>166</v>
      </c>
      <c r="I2896" s="9" t="s">
        <v>398</v>
      </c>
      <c r="J2896" s="9" t="s">
        <v>399</v>
      </c>
      <c r="K2896" s="9" t="s">
        <v>246</v>
      </c>
      <c r="L2896" s="9" t="s">
        <v>293</v>
      </c>
      <c r="M2896" s="9" t="s">
        <v>5740</v>
      </c>
      <c r="N2896" s="9" t="s">
        <v>198</v>
      </c>
      <c r="O2896" s="9" t="s">
        <v>181</v>
      </c>
      <c r="P2896" s="9" t="s">
        <v>289</v>
      </c>
      <c r="Q2896" s="9" t="s">
        <v>273</v>
      </c>
      <c r="R2896" s="9">
        <v>0</v>
      </c>
      <c r="S2896" s="9">
        <v>37</v>
      </c>
      <c r="U2896" s="9" t="s">
        <v>376</v>
      </c>
      <c r="W2896" s="9">
        <v>5</v>
      </c>
      <c r="X2896" s="9">
        <f>INDEX(SLA_Policy!$D$2:$D$5,MATCH(F2896,SLA_Policy!$A$2:$A$5,0))</f>
        <v>8</v>
      </c>
      <c r="Y2896" s="9" t="str">
        <f>IF(E2896="Cancelled","Excluded",IF(D2896="",IF((SLA_Policy!$B$8-B2896)*24&gt;X2896,"Open - Breached","Open - On Track"),IF((D2896-B2896)*24&lt;=X2896,"Met","Breached")))</f>
        <v>Met</v>
      </c>
    </row>
    <row r="2897" spans="1:25" x14ac:dyDescent="0.25">
      <c r="A2897" s="9" t="s">
        <v>5741</v>
      </c>
      <c r="B2897" s="23">
        <v>46014.323611111096</v>
      </c>
      <c r="C2897" s="23">
        <v>46014.324999999997</v>
      </c>
      <c r="D2897" s="23">
        <v>46014.326388888898</v>
      </c>
      <c r="E2897" s="9" t="s">
        <v>212</v>
      </c>
      <c r="F2897" s="9" t="s">
        <v>187</v>
      </c>
      <c r="G2897" s="9" t="s">
        <v>213</v>
      </c>
      <c r="H2897" s="9" t="s">
        <v>161</v>
      </c>
      <c r="I2897" s="9" t="s">
        <v>454</v>
      </c>
      <c r="J2897" s="9" t="s">
        <v>3285</v>
      </c>
      <c r="K2897" s="9" t="s">
        <v>246</v>
      </c>
      <c r="L2897" s="9" t="s">
        <v>226</v>
      </c>
      <c r="M2897" s="9" t="s">
        <v>1676</v>
      </c>
      <c r="N2897" s="9" t="s">
        <v>198</v>
      </c>
      <c r="O2897" s="9" t="s">
        <v>177</v>
      </c>
      <c r="P2897" s="9" t="s">
        <v>942</v>
      </c>
      <c r="Q2897" s="9" t="s">
        <v>273</v>
      </c>
      <c r="R2897" s="9">
        <v>0</v>
      </c>
      <c r="S2897" s="9">
        <v>7</v>
      </c>
      <c r="U2897" s="9" t="s">
        <v>221</v>
      </c>
      <c r="W2897" s="9">
        <v>4</v>
      </c>
      <c r="X2897" s="9">
        <f>INDEX(SLA_Policy!$D$2:$D$5,MATCH(F2897,SLA_Policy!$A$2:$A$5,0))</f>
        <v>8</v>
      </c>
      <c r="Y2897" s="9" t="str">
        <f>IF(E2897="Cancelled","Excluded",IF(D2897="",IF((SLA_Policy!$B$8-B2897)*24&gt;X2897,"Open - Breached","Open - On Track"),IF((D2897-B2897)*24&lt;=X2897,"Met","Breached")))</f>
        <v>Met</v>
      </c>
    </row>
    <row r="2898" spans="1:25" x14ac:dyDescent="0.25">
      <c r="A2898" s="9" t="s">
        <v>5742</v>
      </c>
      <c r="B2898" s="23">
        <v>46014.340972222199</v>
      </c>
      <c r="C2898" s="23">
        <v>46014.354861111096</v>
      </c>
      <c r="D2898" s="23">
        <v>46014.706944444399</v>
      </c>
      <c r="E2898" s="9" t="s">
        <v>212</v>
      </c>
      <c r="F2898" s="9" t="s">
        <v>188</v>
      </c>
      <c r="G2898" s="9" t="s">
        <v>213</v>
      </c>
      <c r="H2898" s="9" t="s">
        <v>164</v>
      </c>
      <c r="I2898" s="9" t="s">
        <v>478</v>
      </c>
      <c r="J2898" s="9" t="s">
        <v>1725</v>
      </c>
      <c r="K2898" s="9" t="s">
        <v>215</v>
      </c>
      <c r="L2898" s="9" t="s">
        <v>270</v>
      </c>
      <c r="M2898" s="9" t="s">
        <v>657</v>
      </c>
      <c r="N2898" s="9" t="s">
        <v>196</v>
      </c>
      <c r="O2898" s="9" t="s">
        <v>178</v>
      </c>
      <c r="P2898" s="9" t="s">
        <v>427</v>
      </c>
      <c r="Q2898" s="9" t="s">
        <v>219</v>
      </c>
      <c r="R2898" s="9">
        <v>0</v>
      </c>
      <c r="S2898" s="9">
        <v>47</v>
      </c>
      <c r="T2898" s="9" t="s">
        <v>464</v>
      </c>
      <c r="U2898" s="9" t="s">
        <v>248</v>
      </c>
      <c r="X2898" s="9">
        <f>INDEX(SLA_Policy!$D$2:$D$5,MATCH(F2898,SLA_Policy!$A$2:$A$5,0))</f>
        <v>72</v>
      </c>
      <c r="Y2898" s="9" t="str">
        <f>IF(E2898="Cancelled","Excluded",IF(D2898="",IF((SLA_Policy!$B$8-B2898)*24&gt;X2898,"Open - Breached","Open - On Track"),IF((D2898-B2898)*24&lt;=X2898,"Met","Breached")))</f>
        <v>Met</v>
      </c>
    </row>
    <row r="2899" spans="1:25" x14ac:dyDescent="0.25">
      <c r="A2899" s="9" t="s">
        <v>5743</v>
      </c>
      <c r="B2899" s="23">
        <v>46014.34375</v>
      </c>
      <c r="C2899" s="23">
        <v>46014.434722222199</v>
      </c>
      <c r="D2899" s="23">
        <v>46015.337500000001</v>
      </c>
      <c r="E2899" s="9" t="s">
        <v>212</v>
      </c>
      <c r="F2899" s="9" t="s">
        <v>189</v>
      </c>
      <c r="G2899" s="9" t="s">
        <v>213</v>
      </c>
      <c r="H2899" s="9" t="s">
        <v>167</v>
      </c>
      <c r="I2899" s="9" t="s">
        <v>362</v>
      </c>
      <c r="J2899" s="9" t="s">
        <v>5744</v>
      </c>
      <c r="K2899" s="9" t="s">
        <v>239</v>
      </c>
      <c r="L2899" s="9" t="s">
        <v>311</v>
      </c>
      <c r="M2899" s="9" t="s">
        <v>3214</v>
      </c>
      <c r="N2899" s="9" t="s">
        <v>197</v>
      </c>
      <c r="O2899" s="9" t="s">
        <v>176</v>
      </c>
      <c r="P2899" s="9" t="s">
        <v>330</v>
      </c>
      <c r="Q2899" s="9" t="s">
        <v>219</v>
      </c>
      <c r="R2899" s="9">
        <v>0</v>
      </c>
      <c r="S2899" s="9">
        <v>29</v>
      </c>
      <c r="U2899" s="9" t="s">
        <v>248</v>
      </c>
      <c r="W2899" s="9">
        <v>5</v>
      </c>
      <c r="X2899" s="9">
        <f>INDEX(SLA_Policy!$D$2:$D$5,MATCH(F2899,SLA_Policy!$A$2:$A$5,0))</f>
        <v>120</v>
      </c>
      <c r="Y2899" s="9" t="str">
        <f>IF(E2899="Cancelled","Excluded",IF(D2899="",IF((SLA_Policy!$B$8-B2899)*24&gt;X2899,"Open - Breached","Open - On Track"),IF((D2899-B2899)*24&lt;=X2899,"Met","Breached")))</f>
        <v>Met</v>
      </c>
    </row>
    <row r="2900" spans="1:25" x14ac:dyDescent="0.25">
      <c r="A2900" s="9" t="s">
        <v>5745</v>
      </c>
      <c r="B2900" s="23">
        <v>46014.345138888901</v>
      </c>
      <c r="C2900" s="23">
        <v>46014.3659722222</v>
      </c>
      <c r="D2900" s="23">
        <v>46014.536805555603</v>
      </c>
      <c r="E2900" s="9" t="s">
        <v>212</v>
      </c>
      <c r="F2900" s="9" t="s">
        <v>187</v>
      </c>
      <c r="G2900" s="9" t="s">
        <v>213</v>
      </c>
      <c r="H2900" s="9" t="s">
        <v>167</v>
      </c>
      <c r="I2900" s="9" t="s">
        <v>536</v>
      </c>
      <c r="J2900" s="9" t="s">
        <v>4044</v>
      </c>
      <c r="K2900" s="9" t="s">
        <v>239</v>
      </c>
      <c r="L2900" s="9" t="s">
        <v>351</v>
      </c>
      <c r="M2900" s="9" t="s">
        <v>1123</v>
      </c>
      <c r="N2900" s="9" t="s">
        <v>196</v>
      </c>
      <c r="O2900" s="9" t="s">
        <v>176</v>
      </c>
      <c r="P2900" s="9" t="s">
        <v>1159</v>
      </c>
      <c r="Q2900" s="9" t="s">
        <v>273</v>
      </c>
      <c r="R2900" s="9">
        <v>0</v>
      </c>
      <c r="S2900" s="9">
        <v>32</v>
      </c>
      <c r="T2900" s="9" t="s">
        <v>136</v>
      </c>
      <c r="U2900" s="9" t="s">
        <v>248</v>
      </c>
      <c r="W2900" s="9">
        <v>4</v>
      </c>
      <c r="X2900" s="9">
        <f>INDEX(SLA_Policy!$D$2:$D$5,MATCH(F2900,SLA_Policy!$A$2:$A$5,0))</f>
        <v>8</v>
      </c>
      <c r="Y2900" s="9" t="str">
        <f>IF(E2900="Cancelled","Excluded",IF(D2900="",IF((SLA_Policy!$B$8-B2900)*24&gt;X2900,"Open - Breached","Open - On Track"),IF((D2900-B2900)*24&lt;=X2900,"Met","Breached")))</f>
        <v>Met</v>
      </c>
    </row>
    <row r="2901" spans="1:25" x14ac:dyDescent="0.25">
      <c r="A2901" s="9" t="s">
        <v>5746</v>
      </c>
      <c r="B2901" s="23">
        <v>46014.406944444498</v>
      </c>
      <c r="C2901" s="23">
        <v>46014.408333333296</v>
      </c>
      <c r="D2901" s="23">
        <v>46014.604166666701</v>
      </c>
      <c r="E2901" s="9" t="s">
        <v>212</v>
      </c>
      <c r="F2901" s="9" t="s">
        <v>188</v>
      </c>
      <c r="G2901" s="9" t="s">
        <v>213</v>
      </c>
      <c r="H2901" s="9" t="s">
        <v>167</v>
      </c>
      <c r="I2901" s="9" t="s">
        <v>362</v>
      </c>
      <c r="J2901" s="9" t="s">
        <v>1782</v>
      </c>
      <c r="K2901" s="9" t="s">
        <v>246</v>
      </c>
      <c r="L2901" s="9" t="s">
        <v>226</v>
      </c>
      <c r="M2901" s="9" t="s">
        <v>1092</v>
      </c>
      <c r="N2901" s="9" t="s">
        <v>198</v>
      </c>
      <c r="O2901" s="9" t="s">
        <v>176</v>
      </c>
      <c r="P2901" s="9" t="s">
        <v>503</v>
      </c>
      <c r="Q2901" s="9" t="s">
        <v>219</v>
      </c>
      <c r="R2901" s="9">
        <v>0</v>
      </c>
      <c r="S2901" s="9">
        <v>54</v>
      </c>
      <c r="T2901" s="9" t="s">
        <v>322</v>
      </c>
      <c r="U2901" s="9" t="s">
        <v>266</v>
      </c>
      <c r="X2901" s="9">
        <f>INDEX(SLA_Policy!$D$2:$D$5,MATCH(F2901,SLA_Policy!$A$2:$A$5,0))</f>
        <v>72</v>
      </c>
      <c r="Y2901" s="9" t="str">
        <f>IF(E2901="Cancelled","Excluded",IF(D2901="",IF((SLA_Policy!$B$8-B2901)*24&gt;X2901,"Open - Breached","Open - On Track"),IF((D2901-B2901)*24&lt;=X2901,"Met","Breached")))</f>
        <v>Met</v>
      </c>
    </row>
    <row r="2902" spans="1:25" x14ac:dyDescent="0.25">
      <c r="A2902" s="9" t="s">
        <v>5747</v>
      </c>
      <c r="B2902" s="23">
        <v>46014.409027777801</v>
      </c>
      <c r="C2902" s="23">
        <v>46014.411111111098</v>
      </c>
      <c r="D2902" s="23">
        <v>46014.46875</v>
      </c>
      <c r="E2902" s="9" t="s">
        <v>212</v>
      </c>
      <c r="F2902" s="9" t="s">
        <v>188</v>
      </c>
      <c r="G2902" s="9" t="s">
        <v>213</v>
      </c>
      <c r="H2902" s="9" t="s">
        <v>161</v>
      </c>
      <c r="I2902" s="9" t="s">
        <v>389</v>
      </c>
      <c r="J2902" s="9" t="s">
        <v>1243</v>
      </c>
      <c r="K2902" s="9" t="s">
        <v>246</v>
      </c>
      <c r="L2902" s="9" t="s">
        <v>395</v>
      </c>
      <c r="M2902" s="9" t="s">
        <v>792</v>
      </c>
      <c r="N2902" s="9" t="s">
        <v>198</v>
      </c>
      <c r="O2902" s="9" t="s">
        <v>116</v>
      </c>
      <c r="P2902" s="9" t="s">
        <v>218</v>
      </c>
      <c r="Q2902" s="9" t="s">
        <v>219</v>
      </c>
      <c r="R2902" s="9">
        <v>0</v>
      </c>
      <c r="S2902" s="9">
        <v>4</v>
      </c>
      <c r="U2902" s="9" t="s">
        <v>290</v>
      </c>
      <c r="W2902" s="9">
        <v>5</v>
      </c>
      <c r="X2902" s="9">
        <f>INDEX(SLA_Policy!$D$2:$D$5,MATCH(F2902,SLA_Policy!$A$2:$A$5,0))</f>
        <v>72</v>
      </c>
      <c r="Y2902" s="9" t="str">
        <f>IF(E2902="Cancelled","Excluded",IF(D2902="",IF((SLA_Policy!$B$8-B2902)*24&gt;X2902,"Open - Breached","Open - On Track"),IF((D2902-B2902)*24&lt;=X2902,"Met","Breached")))</f>
        <v>Met</v>
      </c>
    </row>
    <row r="2903" spans="1:25" x14ac:dyDescent="0.25">
      <c r="A2903" s="9" t="s">
        <v>5748</v>
      </c>
      <c r="B2903" s="23">
        <v>46014.427777777797</v>
      </c>
      <c r="C2903" s="23">
        <v>46014.429861111101</v>
      </c>
      <c r="D2903" s="23">
        <v>46015.368055555598</v>
      </c>
      <c r="E2903" s="9" t="s">
        <v>212</v>
      </c>
      <c r="F2903" s="9" t="s">
        <v>188</v>
      </c>
      <c r="G2903" s="9" t="s">
        <v>213</v>
      </c>
      <c r="H2903" s="9" t="s">
        <v>162</v>
      </c>
      <c r="I2903" s="9" t="s">
        <v>244</v>
      </c>
      <c r="J2903" s="9" t="s">
        <v>5749</v>
      </c>
      <c r="K2903" s="9" t="s">
        <v>215</v>
      </c>
      <c r="L2903" s="9" t="s">
        <v>311</v>
      </c>
      <c r="M2903" s="9" t="s">
        <v>2580</v>
      </c>
      <c r="N2903" s="9" t="s">
        <v>198</v>
      </c>
      <c r="O2903" s="9" t="s">
        <v>179</v>
      </c>
      <c r="P2903" s="9" t="s">
        <v>264</v>
      </c>
      <c r="Q2903" s="9" t="s">
        <v>273</v>
      </c>
      <c r="R2903" s="9">
        <v>0</v>
      </c>
      <c r="S2903" s="9">
        <v>33</v>
      </c>
      <c r="U2903" s="9" t="s">
        <v>248</v>
      </c>
      <c r="X2903" s="9">
        <f>INDEX(SLA_Policy!$D$2:$D$5,MATCH(F2903,SLA_Policy!$A$2:$A$5,0))</f>
        <v>72</v>
      </c>
      <c r="Y2903" s="9" t="str">
        <f>IF(E2903="Cancelled","Excluded",IF(D2903="",IF((SLA_Policy!$B$8-B2903)*24&gt;X2903,"Open - Breached","Open - On Track"),IF((D2903-B2903)*24&lt;=X2903,"Met","Breached")))</f>
        <v>Met</v>
      </c>
    </row>
    <row r="2904" spans="1:25" x14ac:dyDescent="0.25">
      <c r="A2904" s="9" t="s">
        <v>5750</v>
      </c>
      <c r="B2904" s="23">
        <v>46014.436805555597</v>
      </c>
      <c r="C2904" s="23">
        <v>46014.4375</v>
      </c>
      <c r="D2904" s="23">
        <v>46014.564583333296</v>
      </c>
      <c r="E2904" s="9" t="s">
        <v>212</v>
      </c>
      <c r="F2904" s="9" t="s">
        <v>188</v>
      </c>
      <c r="G2904" s="9" t="s">
        <v>213</v>
      </c>
      <c r="H2904" s="9" t="s">
        <v>162</v>
      </c>
      <c r="I2904" s="9" t="s">
        <v>393</v>
      </c>
      <c r="J2904" s="9" t="s">
        <v>5751</v>
      </c>
      <c r="K2904" s="9" t="s">
        <v>246</v>
      </c>
      <c r="L2904" s="9" t="s">
        <v>216</v>
      </c>
      <c r="M2904" s="9" t="s">
        <v>897</v>
      </c>
      <c r="N2904" s="9" t="s">
        <v>198</v>
      </c>
      <c r="O2904" s="9" t="s">
        <v>179</v>
      </c>
      <c r="P2904" s="9" t="s">
        <v>313</v>
      </c>
      <c r="Q2904" s="9" t="s">
        <v>219</v>
      </c>
      <c r="R2904" s="9">
        <v>0</v>
      </c>
      <c r="S2904" s="9">
        <v>9</v>
      </c>
      <c r="U2904" s="9" t="s">
        <v>661</v>
      </c>
      <c r="X2904" s="9">
        <f>INDEX(SLA_Policy!$D$2:$D$5,MATCH(F2904,SLA_Policy!$A$2:$A$5,0))</f>
        <v>72</v>
      </c>
      <c r="Y2904" s="9" t="str">
        <f>IF(E2904="Cancelled","Excluded",IF(D2904="",IF((SLA_Policy!$B$8-B2904)*24&gt;X2904,"Open - Breached","Open - On Track"),IF((D2904-B2904)*24&lt;=X2904,"Met","Breached")))</f>
        <v>Met</v>
      </c>
    </row>
    <row r="2905" spans="1:25" x14ac:dyDescent="0.25">
      <c r="A2905" s="9" t="s">
        <v>5752</v>
      </c>
      <c r="B2905" s="23">
        <v>46014.477083333302</v>
      </c>
      <c r="C2905" s="23">
        <v>46014.4909722222</v>
      </c>
      <c r="D2905" s="23">
        <v>46020.360416666699</v>
      </c>
      <c r="E2905" s="9" t="s">
        <v>212</v>
      </c>
      <c r="F2905" s="9" t="s">
        <v>188</v>
      </c>
      <c r="G2905" s="9" t="s">
        <v>236</v>
      </c>
      <c r="H2905" s="9" t="s">
        <v>161</v>
      </c>
      <c r="I2905" s="9" t="s">
        <v>237</v>
      </c>
      <c r="J2905" s="9" t="s">
        <v>238</v>
      </c>
      <c r="K2905" s="9" t="s">
        <v>215</v>
      </c>
      <c r="L2905" s="9" t="s">
        <v>216</v>
      </c>
      <c r="M2905" s="9" t="s">
        <v>712</v>
      </c>
      <c r="N2905" s="9" t="s">
        <v>196</v>
      </c>
      <c r="O2905" s="9" t="s">
        <v>177</v>
      </c>
      <c r="P2905" s="9" t="s">
        <v>942</v>
      </c>
      <c r="Q2905" s="9" t="s">
        <v>219</v>
      </c>
      <c r="R2905" s="9">
        <v>0</v>
      </c>
      <c r="S2905" s="9">
        <v>13</v>
      </c>
      <c r="U2905" s="9" t="s">
        <v>242</v>
      </c>
      <c r="W2905" s="9">
        <v>3</v>
      </c>
      <c r="X2905" s="9">
        <f>INDEX(SLA_Policy!$D$2:$D$5,MATCH(F2905,SLA_Policy!$A$2:$A$5,0))</f>
        <v>72</v>
      </c>
      <c r="Y2905" s="9" t="str">
        <f>IF(E2905="Cancelled","Excluded",IF(D2905="",IF((SLA_Policy!$B$8-B2905)*24&gt;X2905,"Open - Breached","Open - On Track"),IF((D2905-B2905)*24&lt;=X2905,"Met","Breached")))</f>
        <v>Breached</v>
      </c>
    </row>
    <row r="2906" spans="1:25" x14ac:dyDescent="0.25">
      <c r="A2906" s="9" t="s">
        <v>5753</v>
      </c>
      <c r="B2906" s="23">
        <v>46014.4868055556</v>
      </c>
      <c r="C2906" s="23">
        <v>46014.489583333299</v>
      </c>
      <c r="D2906" s="23">
        <v>46015.319444444503</v>
      </c>
      <c r="E2906" s="9" t="s">
        <v>212</v>
      </c>
      <c r="F2906" s="9" t="s">
        <v>188</v>
      </c>
      <c r="G2906" s="9" t="s">
        <v>213</v>
      </c>
      <c r="H2906" s="9" t="s">
        <v>88</v>
      </c>
      <c r="I2906" s="9" t="s">
        <v>92</v>
      </c>
      <c r="J2906" s="9" t="s">
        <v>3420</v>
      </c>
      <c r="K2906" s="9" t="s">
        <v>303</v>
      </c>
      <c r="L2906" s="9" t="s">
        <v>216</v>
      </c>
      <c r="M2906" s="9" t="s">
        <v>647</v>
      </c>
      <c r="N2906" s="9" t="s">
        <v>200</v>
      </c>
      <c r="O2906" s="9" t="s">
        <v>178</v>
      </c>
      <c r="P2906" s="9" t="s">
        <v>321</v>
      </c>
      <c r="Q2906" s="9" t="s">
        <v>219</v>
      </c>
      <c r="R2906" s="9">
        <v>0</v>
      </c>
      <c r="S2906" s="9">
        <v>21</v>
      </c>
      <c r="T2906" s="9" t="s">
        <v>229</v>
      </c>
      <c r="U2906" s="9" t="s">
        <v>230</v>
      </c>
      <c r="X2906" s="9">
        <f>INDEX(SLA_Policy!$D$2:$D$5,MATCH(F2906,SLA_Policy!$A$2:$A$5,0))</f>
        <v>72</v>
      </c>
      <c r="Y2906" s="9" t="str">
        <f>IF(E2906="Cancelled","Excluded",IF(D2906="",IF((SLA_Policy!$B$8-B2906)*24&gt;X2906,"Open - Breached","Open - On Track"),IF((D2906-B2906)*24&lt;=X2906,"Met","Breached")))</f>
        <v>Met</v>
      </c>
    </row>
    <row r="2907" spans="1:25" x14ac:dyDescent="0.25">
      <c r="A2907" s="9" t="s">
        <v>5754</v>
      </c>
      <c r="B2907" s="23">
        <v>46014.495138888902</v>
      </c>
      <c r="C2907" s="23">
        <v>46014.520833333299</v>
      </c>
      <c r="D2907" s="23">
        <v>46017.322916666701</v>
      </c>
      <c r="E2907" s="9" t="s">
        <v>212</v>
      </c>
      <c r="F2907" s="9" t="s">
        <v>188</v>
      </c>
      <c r="G2907" s="9" t="s">
        <v>213</v>
      </c>
      <c r="H2907" s="9" t="s">
        <v>166</v>
      </c>
      <c r="I2907" s="9" t="s">
        <v>378</v>
      </c>
      <c r="J2907" s="9" t="s">
        <v>4830</v>
      </c>
      <c r="K2907" s="9" t="s">
        <v>246</v>
      </c>
      <c r="L2907" s="9" t="s">
        <v>104</v>
      </c>
      <c r="M2907" s="9" t="s">
        <v>1285</v>
      </c>
      <c r="N2907" s="9" t="s">
        <v>196</v>
      </c>
      <c r="O2907" s="9" t="s">
        <v>180</v>
      </c>
      <c r="P2907" s="9" t="s">
        <v>381</v>
      </c>
      <c r="Q2907" s="9" t="s">
        <v>219</v>
      </c>
      <c r="R2907" s="9">
        <v>0</v>
      </c>
      <c r="S2907" s="9">
        <v>93</v>
      </c>
      <c r="T2907" s="9" t="s">
        <v>229</v>
      </c>
      <c r="U2907" s="9" t="s">
        <v>290</v>
      </c>
      <c r="W2907" s="9">
        <v>5</v>
      </c>
      <c r="X2907" s="9">
        <f>INDEX(SLA_Policy!$D$2:$D$5,MATCH(F2907,SLA_Policy!$A$2:$A$5,0))</f>
        <v>72</v>
      </c>
      <c r="Y2907" s="9" t="str">
        <f>IF(E2907="Cancelled","Excluded",IF(D2907="",IF((SLA_Policy!$B$8-B2907)*24&gt;X2907,"Open - Breached","Open - On Track"),IF((D2907-B2907)*24&lt;=X2907,"Met","Breached")))</f>
        <v>Met</v>
      </c>
    </row>
    <row r="2908" spans="1:25" x14ac:dyDescent="0.25">
      <c r="A2908" s="9" t="s">
        <v>5755</v>
      </c>
      <c r="B2908" s="23">
        <v>46014.547916666699</v>
      </c>
      <c r="C2908" s="23">
        <v>46014.582638888904</v>
      </c>
      <c r="D2908" s="23">
        <v>46015.403472222199</v>
      </c>
      <c r="E2908" s="9" t="s">
        <v>212</v>
      </c>
      <c r="F2908" s="9" t="s">
        <v>188</v>
      </c>
      <c r="G2908" s="9" t="s">
        <v>213</v>
      </c>
      <c r="H2908" s="9" t="s">
        <v>162</v>
      </c>
      <c r="I2908" s="9" t="s">
        <v>345</v>
      </c>
      <c r="J2908" s="9" t="s">
        <v>1556</v>
      </c>
      <c r="K2908" s="9" t="s">
        <v>215</v>
      </c>
      <c r="L2908" s="9" t="s">
        <v>104</v>
      </c>
      <c r="M2908" s="9" t="s">
        <v>3406</v>
      </c>
      <c r="N2908" s="9" t="s">
        <v>196</v>
      </c>
      <c r="O2908" s="9" t="s">
        <v>116</v>
      </c>
      <c r="P2908" s="9" t="s">
        <v>218</v>
      </c>
      <c r="Q2908" s="9" t="s">
        <v>219</v>
      </c>
      <c r="R2908" s="9">
        <v>0</v>
      </c>
      <c r="S2908" s="9">
        <v>23</v>
      </c>
      <c r="U2908" s="9" t="s">
        <v>290</v>
      </c>
      <c r="W2908" s="9">
        <v>4</v>
      </c>
      <c r="X2908" s="9">
        <f>INDEX(SLA_Policy!$D$2:$D$5,MATCH(F2908,SLA_Policy!$A$2:$A$5,0))</f>
        <v>72</v>
      </c>
      <c r="Y2908" s="9" t="str">
        <f>IF(E2908="Cancelled","Excluded",IF(D2908="",IF((SLA_Policy!$B$8-B2908)*24&gt;X2908,"Open - Breached","Open - On Track"),IF((D2908-B2908)*24&lt;=X2908,"Met","Breached")))</f>
        <v>Met</v>
      </c>
    </row>
    <row r="2909" spans="1:25" x14ac:dyDescent="0.25">
      <c r="A2909" s="9" t="s">
        <v>5756</v>
      </c>
      <c r="B2909" s="23">
        <v>46014.5625</v>
      </c>
      <c r="C2909" s="23">
        <v>46014.715972222199</v>
      </c>
      <c r="D2909" s="23">
        <v>46015.355555555601</v>
      </c>
      <c r="E2909" s="9" t="s">
        <v>212</v>
      </c>
      <c r="F2909" s="9" t="s">
        <v>189</v>
      </c>
      <c r="G2909" s="9" t="s">
        <v>213</v>
      </c>
      <c r="H2909" s="9" t="s">
        <v>164</v>
      </c>
      <c r="I2909" s="9" t="s">
        <v>260</v>
      </c>
      <c r="J2909" s="9" t="s">
        <v>5757</v>
      </c>
      <c r="K2909" s="9" t="s">
        <v>410</v>
      </c>
      <c r="L2909" s="9" t="s">
        <v>226</v>
      </c>
      <c r="M2909" s="9" t="s">
        <v>630</v>
      </c>
      <c r="N2909" s="9" t="s">
        <v>197</v>
      </c>
      <c r="O2909" s="9" t="s">
        <v>179</v>
      </c>
      <c r="P2909" s="9" t="s">
        <v>264</v>
      </c>
      <c r="Q2909" s="9" t="s">
        <v>273</v>
      </c>
      <c r="R2909" s="9">
        <v>0</v>
      </c>
      <c r="S2909" s="9">
        <v>10</v>
      </c>
      <c r="T2909" s="9" t="s">
        <v>265</v>
      </c>
      <c r="U2909" s="9" t="s">
        <v>290</v>
      </c>
      <c r="X2909" s="9">
        <f>INDEX(SLA_Policy!$D$2:$D$5,MATCH(F2909,SLA_Policy!$A$2:$A$5,0))</f>
        <v>120</v>
      </c>
      <c r="Y2909" s="9" t="str">
        <f>IF(E2909="Cancelled","Excluded",IF(D2909="",IF((SLA_Policy!$B$8-B2909)*24&gt;X2909,"Open - Breached","Open - On Track"),IF((D2909-B2909)*24&lt;=X2909,"Met","Breached")))</f>
        <v>Met</v>
      </c>
    </row>
    <row r="2910" spans="1:25" x14ac:dyDescent="0.25">
      <c r="A2910" s="9" t="s">
        <v>5758</v>
      </c>
      <c r="B2910" s="23">
        <v>46014.585416666698</v>
      </c>
      <c r="C2910" s="23">
        <v>46014.598611111098</v>
      </c>
      <c r="D2910" s="23">
        <v>46015.376388888901</v>
      </c>
      <c r="E2910" s="9" t="s">
        <v>212</v>
      </c>
      <c r="F2910" s="9" t="s">
        <v>188</v>
      </c>
      <c r="G2910" s="9" t="s">
        <v>213</v>
      </c>
      <c r="H2910" s="9" t="s">
        <v>161</v>
      </c>
      <c r="I2910" s="9" t="s">
        <v>297</v>
      </c>
      <c r="J2910" s="9" t="s">
        <v>1248</v>
      </c>
      <c r="K2910" s="9" t="s">
        <v>215</v>
      </c>
      <c r="L2910" s="9" t="s">
        <v>216</v>
      </c>
      <c r="M2910" s="9" t="s">
        <v>712</v>
      </c>
      <c r="N2910" s="9" t="s">
        <v>196</v>
      </c>
      <c r="O2910" s="9" t="s">
        <v>177</v>
      </c>
      <c r="P2910" s="9" t="s">
        <v>457</v>
      </c>
      <c r="Q2910" s="9" t="s">
        <v>219</v>
      </c>
      <c r="R2910" s="9">
        <v>0</v>
      </c>
      <c r="S2910" s="9">
        <v>11</v>
      </c>
      <c r="U2910" s="9" t="s">
        <v>290</v>
      </c>
      <c r="W2910" s="9">
        <v>4</v>
      </c>
      <c r="X2910" s="9">
        <f>INDEX(SLA_Policy!$D$2:$D$5,MATCH(F2910,SLA_Policy!$A$2:$A$5,0))</f>
        <v>72</v>
      </c>
      <c r="Y2910" s="9" t="str">
        <f>IF(E2910="Cancelled","Excluded",IF(D2910="",IF((SLA_Policy!$B$8-B2910)*24&gt;X2910,"Open - Breached","Open - On Track"),IF((D2910-B2910)*24&lt;=X2910,"Met","Breached")))</f>
        <v>Met</v>
      </c>
    </row>
    <row r="2911" spans="1:25" x14ac:dyDescent="0.25">
      <c r="A2911" s="9" t="s">
        <v>5759</v>
      </c>
      <c r="B2911" s="23">
        <v>46014.630555555603</v>
      </c>
      <c r="C2911" s="23">
        <v>46014.633333333302</v>
      </c>
      <c r="D2911" s="23">
        <v>46015.346527777801</v>
      </c>
      <c r="E2911" s="9" t="s">
        <v>212</v>
      </c>
      <c r="F2911" s="9" t="s">
        <v>188</v>
      </c>
      <c r="G2911" s="9" t="s">
        <v>213</v>
      </c>
      <c r="H2911" s="9" t="s">
        <v>163</v>
      </c>
      <c r="I2911" s="9" t="s">
        <v>223</v>
      </c>
      <c r="J2911" s="9" t="s">
        <v>324</v>
      </c>
      <c r="K2911" s="9" t="s">
        <v>246</v>
      </c>
      <c r="L2911" s="9" t="s">
        <v>216</v>
      </c>
      <c r="M2911" s="9" t="s">
        <v>5760</v>
      </c>
      <c r="N2911" s="9" t="s">
        <v>198</v>
      </c>
      <c r="O2911" s="9" t="s">
        <v>176</v>
      </c>
      <c r="P2911" s="9" t="s">
        <v>570</v>
      </c>
      <c r="Q2911" s="9" t="s">
        <v>219</v>
      </c>
      <c r="R2911" s="9">
        <v>0</v>
      </c>
      <c r="S2911" s="9">
        <v>44</v>
      </c>
      <c r="T2911" s="9" t="s">
        <v>220</v>
      </c>
      <c r="U2911" s="9" t="s">
        <v>230</v>
      </c>
      <c r="X2911" s="9">
        <f>INDEX(SLA_Policy!$D$2:$D$5,MATCH(F2911,SLA_Policy!$A$2:$A$5,0))</f>
        <v>72</v>
      </c>
      <c r="Y2911" s="9" t="str">
        <f>IF(E2911="Cancelled","Excluded",IF(D2911="",IF((SLA_Policy!$B$8-B2911)*24&gt;X2911,"Open - Breached","Open - On Track"),IF((D2911-B2911)*24&lt;=X2911,"Met","Breached")))</f>
        <v>Met</v>
      </c>
    </row>
    <row r="2912" spans="1:25" x14ac:dyDescent="0.25">
      <c r="A2912" s="9" t="s">
        <v>5761</v>
      </c>
      <c r="B2912" s="23">
        <v>46014.673611111102</v>
      </c>
      <c r="C2912" s="23">
        <v>46014.677083333299</v>
      </c>
      <c r="D2912" s="23">
        <v>46014.713194444397</v>
      </c>
      <c r="E2912" s="9" t="s">
        <v>212</v>
      </c>
      <c r="F2912" s="9" t="s">
        <v>186</v>
      </c>
      <c r="G2912" s="9" t="s">
        <v>213</v>
      </c>
      <c r="H2912" s="9" t="s">
        <v>161</v>
      </c>
      <c r="I2912" s="9" t="s">
        <v>297</v>
      </c>
      <c r="J2912" s="9" t="s">
        <v>521</v>
      </c>
      <c r="K2912" s="9" t="s">
        <v>246</v>
      </c>
      <c r="L2912" s="9" t="s">
        <v>351</v>
      </c>
      <c r="M2912" s="9" t="s">
        <v>5762</v>
      </c>
      <c r="N2912" s="9" t="s">
        <v>196</v>
      </c>
      <c r="O2912" s="9" t="s">
        <v>177</v>
      </c>
      <c r="P2912" s="9" t="s">
        <v>241</v>
      </c>
      <c r="Q2912" s="9" t="s">
        <v>273</v>
      </c>
      <c r="R2912" s="9">
        <v>0</v>
      </c>
      <c r="S2912" s="9">
        <v>12</v>
      </c>
      <c r="U2912" s="9" t="s">
        <v>376</v>
      </c>
      <c r="X2912" s="9">
        <f>INDEX(SLA_Policy!$D$2:$D$5,MATCH(F2912,SLA_Policy!$A$2:$A$5,0))</f>
        <v>4</v>
      </c>
      <c r="Y2912" s="9" t="str">
        <f>IF(E2912="Cancelled","Excluded",IF(D2912="",IF((SLA_Policy!$B$8-B2912)*24&gt;X2912,"Open - Breached","Open - On Track"),IF((D2912-B2912)*24&lt;=X2912,"Met","Breached")))</f>
        <v>Met</v>
      </c>
    </row>
    <row r="2913" spans="1:25" x14ac:dyDescent="0.25">
      <c r="A2913" s="9" t="s">
        <v>5763</v>
      </c>
      <c r="B2913" s="23">
        <v>46014.679166666698</v>
      </c>
      <c r="C2913" s="23">
        <v>46014.680555555598</v>
      </c>
      <c r="D2913" s="23">
        <v>46015.711805555598</v>
      </c>
      <c r="E2913" s="9" t="s">
        <v>212</v>
      </c>
      <c r="F2913" s="9" t="s">
        <v>188</v>
      </c>
      <c r="G2913" s="9" t="s">
        <v>213</v>
      </c>
      <c r="H2913" s="9" t="s">
        <v>88</v>
      </c>
      <c r="I2913" s="9" t="s">
        <v>92</v>
      </c>
      <c r="J2913" s="9" t="s">
        <v>96</v>
      </c>
      <c r="K2913" s="9" t="s">
        <v>215</v>
      </c>
      <c r="L2913" s="9" t="s">
        <v>216</v>
      </c>
      <c r="M2913" s="9" t="s">
        <v>4769</v>
      </c>
      <c r="N2913" s="9" t="s">
        <v>198</v>
      </c>
      <c r="O2913" s="9" t="s">
        <v>178</v>
      </c>
      <c r="P2913" s="9" t="s">
        <v>360</v>
      </c>
      <c r="Q2913" s="9" t="s">
        <v>219</v>
      </c>
      <c r="R2913" s="9">
        <v>1</v>
      </c>
      <c r="S2913" s="9">
        <v>34</v>
      </c>
      <c r="T2913" s="9" t="s">
        <v>220</v>
      </c>
      <c r="U2913" s="9" t="s">
        <v>230</v>
      </c>
      <c r="W2913" s="9">
        <v>3</v>
      </c>
      <c r="X2913" s="9">
        <f>INDEX(SLA_Policy!$D$2:$D$5,MATCH(F2913,SLA_Policy!$A$2:$A$5,0))</f>
        <v>72</v>
      </c>
      <c r="Y2913" s="9" t="str">
        <f>IF(E2913="Cancelled","Excluded",IF(D2913="",IF((SLA_Policy!$B$8-B2913)*24&gt;X2913,"Open - Breached","Open - On Track"),IF((D2913-B2913)*24&lt;=X2913,"Met","Breached")))</f>
        <v>Met</v>
      </c>
    </row>
    <row r="2914" spans="1:25" x14ac:dyDescent="0.25">
      <c r="A2914" s="9" t="s">
        <v>5764</v>
      </c>
      <c r="B2914" s="23">
        <v>46014.715277777803</v>
      </c>
      <c r="C2914" s="23">
        <v>46014.729166666701</v>
      </c>
      <c r="D2914" s="23">
        <v>46017.340972222199</v>
      </c>
      <c r="E2914" s="9" t="s">
        <v>212</v>
      </c>
      <c r="F2914" s="9" t="s">
        <v>188</v>
      </c>
      <c r="G2914" s="9" t="s">
        <v>213</v>
      </c>
      <c r="H2914" s="9" t="s">
        <v>161</v>
      </c>
      <c r="I2914" s="9" t="s">
        <v>297</v>
      </c>
      <c r="J2914" s="9" t="s">
        <v>3611</v>
      </c>
      <c r="K2914" s="9" t="s">
        <v>262</v>
      </c>
      <c r="L2914" s="9" t="s">
        <v>270</v>
      </c>
      <c r="M2914" s="9" t="s">
        <v>3276</v>
      </c>
      <c r="N2914" s="9" t="s">
        <v>198</v>
      </c>
      <c r="O2914" s="9" t="s">
        <v>177</v>
      </c>
      <c r="P2914" s="9" t="s">
        <v>241</v>
      </c>
      <c r="Q2914" s="9" t="s">
        <v>273</v>
      </c>
      <c r="R2914" s="9">
        <v>2</v>
      </c>
      <c r="S2914" s="9">
        <v>18</v>
      </c>
      <c r="U2914" s="9" t="s">
        <v>221</v>
      </c>
      <c r="W2914" s="9">
        <v>2</v>
      </c>
      <c r="X2914" s="9">
        <f>INDEX(SLA_Policy!$D$2:$D$5,MATCH(F2914,SLA_Policy!$A$2:$A$5,0))</f>
        <v>72</v>
      </c>
      <c r="Y2914" s="9" t="str">
        <f>IF(E2914="Cancelled","Excluded",IF(D2914="",IF((SLA_Policy!$B$8-B2914)*24&gt;X2914,"Open - Breached","Open - On Track"),IF((D2914-B2914)*24&lt;=X2914,"Met","Breached")))</f>
        <v>Met</v>
      </c>
    </row>
    <row r="2915" spans="1:25" x14ac:dyDescent="0.25">
      <c r="A2915" s="9" t="s">
        <v>5765</v>
      </c>
      <c r="B2915" s="23">
        <v>46015.286111111098</v>
      </c>
      <c r="C2915" s="23">
        <v>46015.311111111099</v>
      </c>
      <c r="D2915" s="23">
        <v>46015.540972222203</v>
      </c>
      <c r="E2915" s="9" t="s">
        <v>212</v>
      </c>
      <c r="F2915" s="9" t="s">
        <v>188</v>
      </c>
      <c r="G2915" s="9" t="s">
        <v>213</v>
      </c>
      <c r="H2915" s="9" t="s">
        <v>165</v>
      </c>
      <c r="I2915" s="9" t="s">
        <v>567</v>
      </c>
      <c r="J2915" s="9" t="s">
        <v>5766</v>
      </c>
      <c r="K2915" s="9" t="s">
        <v>262</v>
      </c>
      <c r="L2915" s="9" t="s">
        <v>104</v>
      </c>
      <c r="M2915" s="9" t="s">
        <v>2635</v>
      </c>
      <c r="N2915" s="9" t="s">
        <v>196</v>
      </c>
      <c r="O2915" s="9" t="s">
        <v>176</v>
      </c>
      <c r="P2915" s="9" t="s">
        <v>228</v>
      </c>
      <c r="Q2915" s="9" t="s">
        <v>273</v>
      </c>
      <c r="R2915" s="9">
        <v>0</v>
      </c>
      <c r="S2915" s="9">
        <v>14</v>
      </c>
      <c r="U2915" s="9" t="s">
        <v>230</v>
      </c>
      <c r="X2915" s="9">
        <f>INDEX(SLA_Policy!$D$2:$D$5,MATCH(F2915,SLA_Policy!$A$2:$A$5,0))</f>
        <v>72</v>
      </c>
      <c r="Y2915" s="9" t="str">
        <f>IF(E2915="Cancelled","Excluded",IF(D2915="",IF((SLA_Policy!$B$8-B2915)*24&gt;X2915,"Open - Breached","Open - On Track"),IF((D2915-B2915)*24&lt;=X2915,"Met","Breached")))</f>
        <v>Met</v>
      </c>
    </row>
    <row r="2916" spans="1:25" x14ac:dyDescent="0.25">
      <c r="A2916" s="9" t="s">
        <v>5767</v>
      </c>
      <c r="B2916" s="23">
        <v>46015.2902777778</v>
      </c>
      <c r="C2916" s="23">
        <v>46015.366666666698</v>
      </c>
      <c r="D2916" s="23">
        <v>46015.378472222197</v>
      </c>
      <c r="E2916" s="9" t="s">
        <v>212</v>
      </c>
      <c r="F2916" s="9" t="s">
        <v>188</v>
      </c>
      <c r="G2916" s="9" t="s">
        <v>213</v>
      </c>
      <c r="H2916" s="9" t="s">
        <v>88</v>
      </c>
      <c r="I2916" s="9" t="s">
        <v>92</v>
      </c>
      <c r="J2916" s="9" t="s">
        <v>5768</v>
      </c>
      <c r="K2916" s="9" t="s">
        <v>246</v>
      </c>
      <c r="L2916" s="9" t="s">
        <v>216</v>
      </c>
      <c r="M2916" s="9" t="s">
        <v>817</v>
      </c>
      <c r="N2916" s="9" t="s">
        <v>198</v>
      </c>
      <c r="O2916" s="9" t="s">
        <v>178</v>
      </c>
      <c r="P2916" s="9" t="s">
        <v>360</v>
      </c>
      <c r="Q2916" s="9" t="s">
        <v>219</v>
      </c>
      <c r="R2916" s="9">
        <v>0</v>
      </c>
      <c r="S2916" s="9">
        <v>9</v>
      </c>
      <c r="T2916" s="9" t="s">
        <v>136</v>
      </c>
      <c r="U2916" s="9" t="s">
        <v>290</v>
      </c>
      <c r="W2916" s="9">
        <v>4</v>
      </c>
      <c r="X2916" s="9">
        <f>INDEX(SLA_Policy!$D$2:$D$5,MATCH(F2916,SLA_Policy!$A$2:$A$5,0))</f>
        <v>72</v>
      </c>
      <c r="Y2916" s="9" t="str">
        <f>IF(E2916="Cancelled","Excluded",IF(D2916="",IF((SLA_Policy!$B$8-B2916)*24&gt;X2916,"Open - Breached","Open - On Track"),IF((D2916-B2916)*24&lt;=X2916,"Met","Breached")))</f>
        <v>Met</v>
      </c>
    </row>
    <row r="2917" spans="1:25" x14ac:dyDescent="0.25">
      <c r="A2917" s="9" t="s">
        <v>5769</v>
      </c>
      <c r="B2917" s="23">
        <v>46015.2944444444</v>
      </c>
      <c r="C2917" s="23">
        <v>46015.305555555598</v>
      </c>
      <c r="D2917" s="23">
        <v>46015.619444444397</v>
      </c>
      <c r="E2917" s="9" t="s">
        <v>212</v>
      </c>
      <c r="F2917" s="9" t="s">
        <v>188</v>
      </c>
      <c r="G2917" s="9" t="s">
        <v>213</v>
      </c>
      <c r="H2917" s="9" t="s">
        <v>162</v>
      </c>
      <c r="I2917" s="9" t="s">
        <v>345</v>
      </c>
      <c r="J2917" s="9" t="s">
        <v>2345</v>
      </c>
      <c r="K2917" s="9" t="s">
        <v>225</v>
      </c>
      <c r="L2917" s="9" t="s">
        <v>104</v>
      </c>
      <c r="M2917" s="9" t="s">
        <v>442</v>
      </c>
      <c r="N2917" s="9" t="s">
        <v>199</v>
      </c>
      <c r="O2917" s="9" t="s">
        <v>179</v>
      </c>
      <c r="P2917" s="9" t="s">
        <v>264</v>
      </c>
      <c r="Q2917" s="9" t="s">
        <v>219</v>
      </c>
      <c r="R2917" s="9">
        <v>0</v>
      </c>
      <c r="S2917" s="9">
        <v>20</v>
      </c>
      <c r="U2917" s="9" t="s">
        <v>248</v>
      </c>
      <c r="W2917" s="9">
        <v>3</v>
      </c>
      <c r="X2917" s="9">
        <f>INDEX(SLA_Policy!$D$2:$D$5,MATCH(F2917,SLA_Policy!$A$2:$A$5,0))</f>
        <v>72</v>
      </c>
      <c r="Y2917" s="9" t="str">
        <f>IF(E2917="Cancelled","Excluded",IF(D2917="",IF((SLA_Policy!$B$8-B2917)*24&gt;X2917,"Open - Breached","Open - On Track"),IF((D2917-B2917)*24&lt;=X2917,"Met","Breached")))</f>
        <v>Met</v>
      </c>
    </row>
    <row r="2918" spans="1:25" x14ac:dyDescent="0.25">
      <c r="A2918" s="9" t="s">
        <v>5770</v>
      </c>
      <c r="B2918" s="23">
        <v>46015.314583333296</v>
      </c>
      <c r="C2918" s="23">
        <v>46015.497222222199</v>
      </c>
      <c r="D2918" s="23">
        <v>46017.324999999997</v>
      </c>
      <c r="E2918" s="9" t="s">
        <v>212</v>
      </c>
      <c r="F2918" s="9" t="s">
        <v>189</v>
      </c>
      <c r="G2918" s="9" t="s">
        <v>236</v>
      </c>
      <c r="H2918" s="9" t="s">
        <v>164</v>
      </c>
      <c r="I2918" s="9" t="s">
        <v>421</v>
      </c>
      <c r="J2918" s="9" t="s">
        <v>902</v>
      </c>
      <c r="K2918" s="9" t="s">
        <v>239</v>
      </c>
      <c r="L2918" s="9" t="s">
        <v>351</v>
      </c>
      <c r="M2918" s="9" t="s">
        <v>914</v>
      </c>
      <c r="N2918" s="9" t="s">
        <v>196</v>
      </c>
      <c r="O2918" s="9" t="s">
        <v>116</v>
      </c>
      <c r="P2918" s="9" t="s">
        <v>218</v>
      </c>
      <c r="Q2918" s="9" t="s">
        <v>219</v>
      </c>
      <c r="R2918" s="9">
        <v>0</v>
      </c>
      <c r="S2918" s="9">
        <v>24</v>
      </c>
      <c r="T2918" s="9" t="s">
        <v>343</v>
      </c>
      <c r="U2918" s="9" t="s">
        <v>242</v>
      </c>
      <c r="X2918" s="9">
        <f>INDEX(SLA_Policy!$D$2:$D$5,MATCH(F2918,SLA_Policy!$A$2:$A$5,0))</f>
        <v>120</v>
      </c>
      <c r="Y2918" s="9" t="str">
        <f>IF(E2918="Cancelled","Excluded",IF(D2918="",IF((SLA_Policy!$B$8-B2918)*24&gt;X2918,"Open - Breached","Open - On Track"),IF((D2918-B2918)*24&lt;=X2918,"Met","Breached")))</f>
        <v>Met</v>
      </c>
    </row>
    <row r="2919" spans="1:25" x14ac:dyDescent="0.25">
      <c r="A2919" s="9" t="s">
        <v>5771</v>
      </c>
      <c r="B2919" s="23">
        <v>46015.411805555603</v>
      </c>
      <c r="C2919" s="23">
        <v>46015.456250000003</v>
      </c>
      <c r="D2919" s="23">
        <v>46017.324999999997</v>
      </c>
      <c r="E2919" s="9" t="s">
        <v>212</v>
      </c>
      <c r="F2919" s="9" t="s">
        <v>188</v>
      </c>
      <c r="G2919" s="9" t="s">
        <v>213</v>
      </c>
      <c r="H2919" s="9" t="s">
        <v>167</v>
      </c>
      <c r="I2919" s="9" t="s">
        <v>362</v>
      </c>
      <c r="J2919" s="9" t="s">
        <v>5772</v>
      </c>
      <c r="K2919" s="9" t="s">
        <v>262</v>
      </c>
      <c r="L2919" s="9" t="s">
        <v>311</v>
      </c>
      <c r="M2919" s="9" t="s">
        <v>3618</v>
      </c>
      <c r="N2919" s="9" t="s">
        <v>196</v>
      </c>
      <c r="O2919" s="9" t="s">
        <v>180</v>
      </c>
      <c r="P2919" s="9" t="s">
        <v>278</v>
      </c>
      <c r="Q2919" s="9" t="s">
        <v>219</v>
      </c>
      <c r="R2919" s="9">
        <v>0</v>
      </c>
      <c r="S2919" s="9">
        <v>14</v>
      </c>
      <c r="U2919" s="9" t="s">
        <v>290</v>
      </c>
      <c r="X2919" s="9">
        <f>INDEX(SLA_Policy!$D$2:$D$5,MATCH(F2919,SLA_Policy!$A$2:$A$5,0))</f>
        <v>72</v>
      </c>
      <c r="Y2919" s="9" t="str">
        <f>IF(E2919="Cancelled","Excluded",IF(D2919="",IF((SLA_Policy!$B$8-B2919)*24&gt;X2919,"Open - Breached","Open - On Track"),IF((D2919-B2919)*24&lt;=X2919,"Met","Breached")))</f>
        <v>Met</v>
      </c>
    </row>
    <row r="2920" spans="1:25" x14ac:dyDescent="0.25">
      <c r="A2920" s="9" t="s">
        <v>5773</v>
      </c>
      <c r="B2920" s="23">
        <v>46015.4152777778</v>
      </c>
      <c r="C2920" s="23">
        <v>46015.604861111096</v>
      </c>
      <c r="D2920" s="23">
        <v>46017.341666666704</v>
      </c>
      <c r="E2920" s="9" t="s">
        <v>212</v>
      </c>
      <c r="F2920" s="9" t="s">
        <v>189</v>
      </c>
      <c r="G2920" s="9" t="s">
        <v>236</v>
      </c>
      <c r="H2920" s="9" t="s">
        <v>167</v>
      </c>
      <c r="I2920" s="9" t="s">
        <v>255</v>
      </c>
      <c r="J2920" s="9" t="s">
        <v>3655</v>
      </c>
      <c r="K2920" s="9" t="s">
        <v>246</v>
      </c>
      <c r="L2920" s="9" t="s">
        <v>351</v>
      </c>
      <c r="M2920" s="9" t="s">
        <v>1226</v>
      </c>
      <c r="N2920" s="9" t="s">
        <v>197</v>
      </c>
      <c r="O2920" s="9" t="s">
        <v>116</v>
      </c>
      <c r="P2920" s="9" t="s">
        <v>258</v>
      </c>
      <c r="Q2920" s="9" t="s">
        <v>219</v>
      </c>
      <c r="R2920" s="9">
        <v>0</v>
      </c>
      <c r="S2920" s="9">
        <v>26</v>
      </c>
      <c r="U2920" s="9" t="s">
        <v>242</v>
      </c>
      <c r="W2920" s="9">
        <v>5</v>
      </c>
      <c r="X2920" s="9">
        <f>INDEX(SLA_Policy!$D$2:$D$5,MATCH(F2920,SLA_Policy!$A$2:$A$5,0))</f>
        <v>120</v>
      </c>
      <c r="Y2920" s="9" t="str">
        <f>IF(E2920="Cancelled","Excluded",IF(D2920="",IF((SLA_Policy!$B$8-B2920)*24&gt;X2920,"Open - Breached","Open - On Track"),IF((D2920-B2920)*24&lt;=X2920,"Met","Breached")))</f>
        <v>Met</v>
      </c>
    </row>
    <row r="2921" spans="1:25" x14ac:dyDescent="0.25">
      <c r="A2921" s="9" t="s">
        <v>5774</v>
      </c>
      <c r="B2921" s="23">
        <v>46015.423611111102</v>
      </c>
      <c r="C2921" s="23">
        <v>46015.471527777801</v>
      </c>
      <c r="D2921" s="23">
        <v>46017.329861111102</v>
      </c>
      <c r="E2921" s="9" t="s">
        <v>212</v>
      </c>
      <c r="F2921" s="9" t="s">
        <v>189</v>
      </c>
      <c r="G2921" s="9" t="s">
        <v>213</v>
      </c>
      <c r="H2921" s="9" t="s">
        <v>167</v>
      </c>
      <c r="I2921" s="9" t="s">
        <v>362</v>
      </c>
      <c r="J2921" s="9" t="s">
        <v>2496</v>
      </c>
      <c r="K2921" s="9" t="s">
        <v>246</v>
      </c>
      <c r="L2921" s="9" t="s">
        <v>104</v>
      </c>
      <c r="M2921" s="9" t="s">
        <v>336</v>
      </c>
      <c r="N2921" s="9" t="s">
        <v>196</v>
      </c>
      <c r="O2921" s="9" t="s">
        <v>116</v>
      </c>
      <c r="P2921" s="9" t="s">
        <v>342</v>
      </c>
      <c r="Q2921" s="9" t="s">
        <v>219</v>
      </c>
      <c r="R2921" s="9">
        <v>0</v>
      </c>
      <c r="S2921" s="9">
        <v>38</v>
      </c>
      <c r="T2921" s="9" t="s">
        <v>136</v>
      </c>
      <c r="U2921" s="9" t="s">
        <v>290</v>
      </c>
      <c r="W2921" s="9">
        <v>5</v>
      </c>
      <c r="X2921" s="9">
        <f>INDEX(SLA_Policy!$D$2:$D$5,MATCH(F2921,SLA_Policy!$A$2:$A$5,0))</f>
        <v>120</v>
      </c>
      <c r="Y2921" s="9" t="str">
        <f>IF(E2921="Cancelled","Excluded",IF(D2921="",IF((SLA_Policy!$B$8-B2921)*24&gt;X2921,"Open - Breached","Open - On Track"),IF((D2921-B2921)*24&lt;=X2921,"Met","Breached")))</f>
        <v>Met</v>
      </c>
    </row>
    <row r="2922" spans="1:25" x14ac:dyDescent="0.25">
      <c r="A2922" s="9" t="s">
        <v>5775</v>
      </c>
      <c r="B2922" s="23">
        <v>46015.492361111101</v>
      </c>
      <c r="C2922" s="23">
        <v>46015.525694444397</v>
      </c>
      <c r="D2922" s="23">
        <v>46017.359722222202</v>
      </c>
      <c r="E2922" s="9" t="s">
        <v>212</v>
      </c>
      <c r="F2922" s="9" t="s">
        <v>189</v>
      </c>
      <c r="G2922" s="9" t="s">
        <v>236</v>
      </c>
      <c r="H2922" s="9" t="s">
        <v>161</v>
      </c>
      <c r="I2922" s="9" t="s">
        <v>482</v>
      </c>
      <c r="J2922" s="9" t="s">
        <v>5776</v>
      </c>
      <c r="K2922" s="9" t="s">
        <v>239</v>
      </c>
      <c r="L2922" s="9" t="s">
        <v>351</v>
      </c>
      <c r="M2922" s="9" t="s">
        <v>5777</v>
      </c>
      <c r="N2922" s="9" t="s">
        <v>196</v>
      </c>
      <c r="O2922" s="9" t="s">
        <v>177</v>
      </c>
      <c r="P2922" s="9" t="s">
        <v>457</v>
      </c>
      <c r="Q2922" s="9" t="s">
        <v>273</v>
      </c>
      <c r="R2922" s="9">
        <v>0</v>
      </c>
      <c r="S2922" s="9">
        <v>17</v>
      </c>
      <c r="U2922" s="9" t="s">
        <v>242</v>
      </c>
      <c r="X2922" s="9">
        <f>INDEX(SLA_Policy!$D$2:$D$5,MATCH(F2922,SLA_Policy!$A$2:$A$5,0))</f>
        <v>120</v>
      </c>
      <c r="Y2922" s="9" t="str">
        <f>IF(E2922="Cancelled","Excluded",IF(D2922="",IF((SLA_Policy!$B$8-B2922)*24&gt;X2922,"Open - Breached","Open - On Track"),IF((D2922-B2922)*24&lt;=X2922,"Met","Breached")))</f>
        <v>Met</v>
      </c>
    </row>
    <row r="2923" spans="1:25" x14ac:dyDescent="0.25">
      <c r="A2923" s="9" t="s">
        <v>5778</v>
      </c>
      <c r="B2923" s="23">
        <v>46015.502777777801</v>
      </c>
      <c r="C2923" s="23">
        <v>46015.504166666702</v>
      </c>
      <c r="D2923" s="23">
        <v>46015.528472222199</v>
      </c>
      <c r="E2923" s="9" t="s">
        <v>212</v>
      </c>
      <c r="F2923" s="9" t="s">
        <v>186</v>
      </c>
      <c r="G2923" s="9" t="s">
        <v>213</v>
      </c>
      <c r="H2923" s="9" t="s">
        <v>88</v>
      </c>
      <c r="I2923" s="9" t="s">
        <v>92</v>
      </c>
      <c r="J2923" s="9" t="s">
        <v>5779</v>
      </c>
      <c r="K2923" s="9" t="s">
        <v>246</v>
      </c>
      <c r="L2923" s="9" t="s">
        <v>270</v>
      </c>
      <c r="M2923" s="9" t="s">
        <v>2764</v>
      </c>
      <c r="N2923" s="9" t="s">
        <v>198</v>
      </c>
      <c r="O2923" s="9" t="s">
        <v>178</v>
      </c>
      <c r="P2923" s="9" t="s">
        <v>321</v>
      </c>
      <c r="Q2923" s="9" t="s">
        <v>273</v>
      </c>
      <c r="R2923" s="9">
        <v>0</v>
      </c>
      <c r="S2923" s="9">
        <v>26</v>
      </c>
      <c r="T2923" s="9" t="s">
        <v>220</v>
      </c>
      <c r="U2923" s="9" t="s">
        <v>290</v>
      </c>
      <c r="X2923" s="9">
        <f>INDEX(SLA_Policy!$D$2:$D$5,MATCH(F2923,SLA_Policy!$A$2:$A$5,0))</f>
        <v>4</v>
      </c>
      <c r="Y2923" s="9" t="str">
        <f>IF(E2923="Cancelled","Excluded",IF(D2923="",IF((SLA_Policy!$B$8-B2923)*24&gt;X2923,"Open - Breached","Open - On Track"),IF((D2923-B2923)*24&lt;=X2923,"Met","Breached")))</f>
        <v>Met</v>
      </c>
    </row>
    <row r="2924" spans="1:25" x14ac:dyDescent="0.25">
      <c r="A2924" s="9" t="s">
        <v>5780</v>
      </c>
      <c r="B2924" s="23">
        <v>46015.5715277778</v>
      </c>
      <c r="C2924" s="23">
        <v>46015.6743055556</v>
      </c>
      <c r="D2924" s="23">
        <v>46017.375694444498</v>
      </c>
      <c r="E2924" s="9" t="s">
        <v>212</v>
      </c>
      <c r="F2924" s="9" t="s">
        <v>189</v>
      </c>
      <c r="G2924" s="9" t="s">
        <v>213</v>
      </c>
      <c r="H2924" s="9" t="s">
        <v>162</v>
      </c>
      <c r="I2924" s="9" t="s">
        <v>393</v>
      </c>
      <c r="J2924" s="9" t="s">
        <v>1040</v>
      </c>
      <c r="K2924" s="9" t="s">
        <v>215</v>
      </c>
      <c r="L2924" s="9" t="s">
        <v>293</v>
      </c>
      <c r="M2924" s="9" t="s">
        <v>1592</v>
      </c>
      <c r="N2924" s="9" t="s">
        <v>197</v>
      </c>
      <c r="O2924" s="9" t="s">
        <v>116</v>
      </c>
      <c r="P2924" s="9" t="s">
        <v>258</v>
      </c>
      <c r="Q2924" s="9" t="s">
        <v>219</v>
      </c>
      <c r="R2924" s="9">
        <v>0</v>
      </c>
      <c r="S2924" s="9">
        <v>7</v>
      </c>
      <c r="U2924" s="9" t="s">
        <v>376</v>
      </c>
      <c r="X2924" s="9">
        <f>INDEX(SLA_Policy!$D$2:$D$5,MATCH(F2924,SLA_Policy!$A$2:$A$5,0))</f>
        <v>120</v>
      </c>
      <c r="Y2924" s="9" t="str">
        <f>IF(E2924="Cancelled","Excluded",IF(D2924="",IF((SLA_Policy!$B$8-B2924)*24&gt;X2924,"Open - Breached","Open - On Track"),IF((D2924-B2924)*24&lt;=X2924,"Met","Breached")))</f>
        <v>Met</v>
      </c>
    </row>
    <row r="2925" spans="1:25" x14ac:dyDescent="0.25">
      <c r="A2925" s="9" t="s">
        <v>5781</v>
      </c>
      <c r="B2925" s="23">
        <v>46015.697222222203</v>
      </c>
      <c r="C2925" s="23">
        <v>46015.745833333298</v>
      </c>
      <c r="D2925" s="23">
        <v>46017.316666666702</v>
      </c>
      <c r="E2925" s="9" t="s">
        <v>212</v>
      </c>
      <c r="F2925" s="9" t="s">
        <v>188</v>
      </c>
      <c r="G2925" s="9" t="s">
        <v>213</v>
      </c>
      <c r="H2925" s="9" t="s">
        <v>164</v>
      </c>
      <c r="I2925" s="9" t="s">
        <v>339</v>
      </c>
      <c r="J2925" s="9" t="s">
        <v>5782</v>
      </c>
      <c r="K2925" s="9" t="s">
        <v>215</v>
      </c>
      <c r="L2925" s="9" t="s">
        <v>270</v>
      </c>
      <c r="M2925" s="9" t="s">
        <v>5021</v>
      </c>
      <c r="N2925" s="9" t="s">
        <v>196</v>
      </c>
      <c r="O2925" s="9" t="s">
        <v>116</v>
      </c>
      <c r="P2925" s="9" t="s">
        <v>234</v>
      </c>
      <c r="Q2925" s="9" t="s">
        <v>219</v>
      </c>
      <c r="R2925" s="9">
        <v>0</v>
      </c>
      <c r="S2925" s="9">
        <v>9</v>
      </c>
      <c r="T2925" s="9" t="s">
        <v>343</v>
      </c>
      <c r="U2925" s="9" t="s">
        <v>266</v>
      </c>
      <c r="X2925" s="9">
        <f>INDEX(SLA_Policy!$D$2:$D$5,MATCH(F2925,SLA_Policy!$A$2:$A$5,0))</f>
        <v>72</v>
      </c>
      <c r="Y2925" s="9" t="str">
        <f>IF(E2925="Cancelled","Excluded",IF(D2925="",IF((SLA_Policy!$B$8-B2925)*24&gt;X2925,"Open - Breached","Open - On Track"),IF((D2925-B2925)*24&lt;=X2925,"Met","Breached")))</f>
        <v>Met</v>
      </c>
    </row>
    <row r="2926" spans="1:25" x14ac:dyDescent="0.25">
      <c r="A2926" s="9" t="s">
        <v>5783</v>
      </c>
      <c r="B2926" s="23">
        <v>46015.736111111102</v>
      </c>
      <c r="C2926" s="23">
        <v>46015.737500000003</v>
      </c>
      <c r="D2926" s="23">
        <v>46017.393750000003</v>
      </c>
      <c r="E2926" s="9" t="s">
        <v>212</v>
      </c>
      <c r="F2926" s="9" t="s">
        <v>188</v>
      </c>
      <c r="G2926" s="9" t="s">
        <v>213</v>
      </c>
      <c r="H2926" s="9" t="s">
        <v>88</v>
      </c>
      <c r="I2926" s="9" t="s">
        <v>92</v>
      </c>
      <c r="J2926" s="9" t="s">
        <v>989</v>
      </c>
      <c r="K2926" s="9" t="s">
        <v>246</v>
      </c>
      <c r="L2926" s="9" t="s">
        <v>104</v>
      </c>
      <c r="M2926" s="9" t="s">
        <v>698</v>
      </c>
      <c r="N2926" s="9" t="s">
        <v>198</v>
      </c>
      <c r="O2926" s="9" t="s">
        <v>178</v>
      </c>
      <c r="P2926" s="9" t="s">
        <v>360</v>
      </c>
      <c r="Q2926" s="9" t="s">
        <v>219</v>
      </c>
      <c r="R2926" s="9">
        <v>0</v>
      </c>
      <c r="S2926" s="9">
        <v>42</v>
      </c>
      <c r="T2926" s="9" t="s">
        <v>220</v>
      </c>
      <c r="U2926" s="9" t="s">
        <v>221</v>
      </c>
      <c r="W2926" s="9">
        <v>5</v>
      </c>
      <c r="X2926" s="9">
        <f>INDEX(SLA_Policy!$D$2:$D$5,MATCH(F2926,SLA_Policy!$A$2:$A$5,0))</f>
        <v>72</v>
      </c>
      <c r="Y2926" s="9" t="str">
        <f>IF(E2926="Cancelled","Excluded",IF(D2926="",IF((SLA_Policy!$B$8-B2926)*24&gt;X2926,"Open - Breached","Open - On Track"),IF((D2926-B2926)*24&lt;=X2926,"Met","Breached")))</f>
        <v>Met</v>
      </c>
    </row>
    <row r="2927" spans="1:25" x14ac:dyDescent="0.25">
      <c r="A2927" s="9" t="s">
        <v>5784</v>
      </c>
      <c r="B2927" s="23">
        <v>46015.774305555598</v>
      </c>
      <c r="C2927" s="23">
        <v>46015.7902777778</v>
      </c>
      <c r="D2927" s="23">
        <v>46017.342361111099</v>
      </c>
      <c r="E2927" s="9" t="s">
        <v>212</v>
      </c>
      <c r="F2927" s="9" t="s">
        <v>189</v>
      </c>
      <c r="G2927" s="9" t="s">
        <v>213</v>
      </c>
      <c r="H2927" s="9" t="s">
        <v>163</v>
      </c>
      <c r="I2927" s="9" t="s">
        <v>250</v>
      </c>
      <c r="J2927" s="9" t="s">
        <v>1407</v>
      </c>
      <c r="K2927" s="9" t="s">
        <v>246</v>
      </c>
      <c r="L2927" s="9" t="s">
        <v>216</v>
      </c>
      <c r="M2927" s="9" t="s">
        <v>1301</v>
      </c>
      <c r="N2927" s="9" t="s">
        <v>199</v>
      </c>
      <c r="O2927" s="9" t="s">
        <v>176</v>
      </c>
      <c r="P2927" s="9" t="s">
        <v>330</v>
      </c>
      <c r="Q2927" s="9" t="s">
        <v>219</v>
      </c>
      <c r="R2927" s="9">
        <v>0</v>
      </c>
      <c r="S2927" s="9">
        <v>42</v>
      </c>
      <c r="T2927" s="9" t="s">
        <v>136</v>
      </c>
      <c r="U2927" s="9" t="s">
        <v>230</v>
      </c>
      <c r="X2927" s="9">
        <f>INDEX(SLA_Policy!$D$2:$D$5,MATCH(F2927,SLA_Policy!$A$2:$A$5,0))</f>
        <v>120</v>
      </c>
      <c r="Y2927" s="9" t="str">
        <f>IF(E2927="Cancelled","Excluded",IF(D2927="",IF((SLA_Policy!$B$8-B2927)*24&gt;X2927,"Open - Breached","Open - On Track"),IF((D2927-B2927)*24&lt;=X2927,"Met","Breached")))</f>
        <v>Met</v>
      </c>
    </row>
    <row r="2928" spans="1:25" x14ac:dyDescent="0.25">
      <c r="A2928" s="9" t="s">
        <v>5785</v>
      </c>
      <c r="B2928" s="23">
        <v>46016.454166666699</v>
      </c>
      <c r="C2928" s="23">
        <v>46017.335416666698</v>
      </c>
      <c r="D2928" s="23">
        <v>46017.384722222203</v>
      </c>
      <c r="E2928" s="9" t="s">
        <v>212</v>
      </c>
      <c r="F2928" s="9" t="s">
        <v>189</v>
      </c>
      <c r="G2928" s="9" t="s">
        <v>213</v>
      </c>
      <c r="H2928" s="9" t="s">
        <v>161</v>
      </c>
      <c r="I2928" s="9" t="s">
        <v>389</v>
      </c>
      <c r="J2928" s="9" t="s">
        <v>5786</v>
      </c>
      <c r="K2928" s="9" t="s">
        <v>246</v>
      </c>
      <c r="L2928" s="9" t="s">
        <v>311</v>
      </c>
      <c r="M2928" s="9" t="s">
        <v>832</v>
      </c>
      <c r="N2928" s="9" t="s">
        <v>196</v>
      </c>
      <c r="O2928" s="9" t="s">
        <v>177</v>
      </c>
      <c r="P2928" s="9" t="s">
        <v>300</v>
      </c>
      <c r="Q2928" s="9" t="s">
        <v>273</v>
      </c>
      <c r="R2928" s="9">
        <v>1</v>
      </c>
      <c r="S2928" s="9">
        <v>8</v>
      </c>
      <c r="U2928" s="9" t="s">
        <v>290</v>
      </c>
      <c r="W2928" s="9">
        <v>2</v>
      </c>
      <c r="X2928" s="9">
        <f>INDEX(SLA_Policy!$D$2:$D$5,MATCH(F2928,SLA_Policy!$A$2:$A$5,0))</f>
        <v>120</v>
      </c>
      <c r="Y2928" s="9" t="str">
        <f>IF(E2928="Cancelled","Excluded",IF(D2928="",IF((SLA_Policy!$B$8-B2928)*24&gt;X2928,"Open - Breached","Open - On Track"),IF((D2928-B2928)*24&lt;=X2928,"Met","Breached")))</f>
        <v>Met</v>
      </c>
    </row>
    <row r="2929" spans="1:25" x14ac:dyDescent="0.25">
      <c r="A2929" s="9" t="s">
        <v>5787</v>
      </c>
      <c r="B2929" s="23">
        <v>46016.543055555601</v>
      </c>
      <c r="C2929" s="23">
        <v>46017.3618055556</v>
      </c>
      <c r="D2929" s="23">
        <v>46017.3840277778</v>
      </c>
      <c r="E2929" s="9" t="s">
        <v>212</v>
      </c>
      <c r="F2929" s="9" t="s">
        <v>188</v>
      </c>
      <c r="G2929" s="9" t="s">
        <v>213</v>
      </c>
      <c r="H2929" s="9" t="s">
        <v>161</v>
      </c>
      <c r="I2929" s="9" t="s">
        <v>389</v>
      </c>
      <c r="J2929" s="9" t="s">
        <v>3069</v>
      </c>
      <c r="K2929" s="9" t="s">
        <v>239</v>
      </c>
      <c r="L2929" s="9" t="s">
        <v>351</v>
      </c>
      <c r="M2929" s="9" t="s">
        <v>2336</v>
      </c>
      <c r="N2929" s="9" t="s">
        <v>197</v>
      </c>
      <c r="O2929" s="9" t="s">
        <v>116</v>
      </c>
      <c r="P2929" s="9" t="s">
        <v>295</v>
      </c>
      <c r="Q2929" s="9" t="s">
        <v>219</v>
      </c>
      <c r="R2929" s="9">
        <v>0</v>
      </c>
      <c r="S2929" s="9">
        <v>9</v>
      </c>
      <c r="U2929" s="9" t="s">
        <v>290</v>
      </c>
      <c r="W2929" s="9">
        <v>4</v>
      </c>
      <c r="X2929" s="9">
        <f>INDEX(SLA_Policy!$D$2:$D$5,MATCH(F2929,SLA_Policy!$A$2:$A$5,0))</f>
        <v>72</v>
      </c>
      <c r="Y2929" s="9" t="str">
        <f>IF(E2929="Cancelled","Excluded",IF(D2929="",IF((SLA_Policy!$B$8-B2929)*24&gt;X2929,"Open - Breached","Open - On Track"),IF((D2929-B2929)*24&lt;=X2929,"Met","Breached")))</f>
        <v>Met</v>
      </c>
    </row>
    <row r="2930" spans="1:25" x14ac:dyDescent="0.25">
      <c r="A2930" s="9" t="s">
        <v>5788</v>
      </c>
      <c r="B2930" s="23">
        <v>46017.317361111098</v>
      </c>
      <c r="C2930" s="23">
        <v>46017.320138888899</v>
      </c>
      <c r="D2930" s="23">
        <v>46024.337500000001</v>
      </c>
      <c r="E2930" s="9" t="s">
        <v>212</v>
      </c>
      <c r="F2930" s="9" t="s">
        <v>188</v>
      </c>
      <c r="G2930" s="9" t="s">
        <v>213</v>
      </c>
      <c r="H2930" s="9" t="s">
        <v>163</v>
      </c>
      <c r="I2930" s="9" t="s">
        <v>223</v>
      </c>
      <c r="J2930" s="9" t="s">
        <v>224</v>
      </c>
      <c r="K2930" s="9" t="s">
        <v>225</v>
      </c>
      <c r="L2930" s="9" t="s">
        <v>226</v>
      </c>
      <c r="M2930" s="9" t="s">
        <v>3643</v>
      </c>
      <c r="N2930" s="9" t="s">
        <v>198</v>
      </c>
      <c r="O2930" s="9" t="s">
        <v>180</v>
      </c>
      <c r="P2930" s="9" t="s">
        <v>318</v>
      </c>
      <c r="Q2930" s="9" t="s">
        <v>273</v>
      </c>
      <c r="R2930" s="9">
        <v>0</v>
      </c>
      <c r="S2930" s="9">
        <v>52</v>
      </c>
      <c r="T2930" s="9" t="s">
        <v>136</v>
      </c>
      <c r="U2930" s="9" t="s">
        <v>230</v>
      </c>
      <c r="X2930" s="9">
        <f>INDEX(SLA_Policy!$D$2:$D$5,MATCH(F2930,SLA_Policy!$A$2:$A$5,0))</f>
        <v>72</v>
      </c>
      <c r="Y2930" s="9" t="str">
        <f>IF(E2930="Cancelled","Excluded",IF(D2930="",IF((SLA_Policy!$B$8-B2930)*24&gt;X2930,"Open - Breached","Open - On Track"),IF((D2930-B2930)*24&lt;=X2930,"Met","Breached")))</f>
        <v>Breached</v>
      </c>
    </row>
    <row r="2931" spans="1:25" x14ac:dyDescent="0.25">
      <c r="A2931" s="9" t="s">
        <v>5789</v>
      </c>
      <c r="B2931" s="23">
        <v>46017.327777777798</v>
      </c>
      <c r="C2931" s="23">
        <v>46017.368055555598</v>
      </c>
      <c r="D2931" s="23">
        <v>46017.663194444503</v>
      </c>
      <c r="E2931" s="9" t="s">
        <v>212</v>
      </c>
      <c r="F2931" s="9" t="s">
        <v>189</v>
      </c>
      <c r="G2931" s="9" t="s">
        <v>213</v>
      </c>
      <c r="H2931" s="9" t="s">
        <v>164</v>
      </c>
      <c r="I2931" s="9" t="s">
        <v>339</v>
      </c>
      <c r="J2931" s="9" t="s">
        <v>5790</v>
      </c>
      <c r="K2931" s="9" t="s">
        <v>246</v>
      </c>
      <c r="L2931" s="9" t="s">
        <v>226</v>
      </c>
      <c r="M2931" s="9" t="s">
        <v>5791</v>
      </c>
      <c r="N2931" s="9" t="s">
        <v>196</v>
      </c>
      <c r="O2931" s="9" t="s">
        <v>116</v>
      </c>
      <c r="P2931" s="9" t="s">
        <v>234</v>
      </c>
      <c r="Q2931" s="9" t="s">
        <v>219</v>
      </c>
      <c r="R2931" s="9">
        <v>0</v>
      </c>
      <c r="S2931" s="9">
        <v>5</v>
      </c>
      <c r="T2931" s="9" t="s">
        <v>464</v>
      </c>
      <c r="U2931" s="9" t="s">
        <v>290</v>
      </c>
      <c r="X2931" s="9">
        <f>INDEX(SLA_Policy!$D$2:$D$5,MATCH(F2931,SLA_Policy!$A$2:$A$5,0))</f>
        <v>120</v>
      </c>
      <c r="Y2931" s="9" t="str">
        <f>IF(E2931="Cancelled","Excluded",IF(D2931="",IF((SLA_Policy!$B$8-B2931)*24&gt;X2931,"Open - Breached","Open - On Track"),IF((D2931-B2931)*24&lt;=X2931,"Met","Breached")))</f>
        <v>Met</v>
      </c>
    </row>
    <row r="2932" spans="1:25" x14ac:dyDescent="0.25">
      <c r="A2932" s="9" t="s">
        <v>5792</v>
      </c>
      <c r="B2932" s="23">
        <v>46017.404861111099</v>
      </c>
      <c r="C2932" s="23">
        <v>46017.407638888901</v>
      </c>
      <c r="D2932" s="23">
        <v>46020.318749999999</v>
      </c>
      <c r="E2932" s="9" t="s">
        <v>212</v>
      </c>
      <c r="F2932" s="9" t="s">
        <v>189</v>
      </c>
      <c r="G2932" s="9" t="s">
        <v>236</v>
      </c>
      <c r="H2932" s="9" t="s">
        <v>162</v>
      </c>
      <c r="I2932" s="9" t="s">
        <v>280</v>
      </c>
      <c r="J2932" s="9" t="s">
        <v>1897</v>
      </c>
      <c r="K2932" s="9" t="s">
        <v>303</v>
      </c>
      <c r="L2932" s="9" t="s">
        <v>104</v>
      </c>
      <c r="M2932" s="9" t="s">
        <v>3990</v>
      </c>
      <c r="N2932" s="9" t="s">
        <v>199</v>
      </c>
      <c r="O2932" s="9" t="s">
        <v>179</v>
      </c>
      <c r="P2932" s="9" t="s">
        <v>284</v>
      </c>
      <c r="Q2932" s="9" t="s">
        <v>219</v>
      </c>
      <c r="R2932" s="9">
        <v>0</v>
      </c>
      <c r="S2932" s="9">
        <v>14</v>
      </c>
      <c r="U2932" s="9" t="s">
        <v>242</v>
      </c>
      <c r="X2932" s="9">
        <f>INDEX(SLA_Policy!$D$2:$D$5,MATCH(F2932,SLA_Policy!$A$2:$A$5,0))</f>
        <v>120</v>
      </c>
      <c r="Y2932" s="9" t="str">
        <f>IF(E2932="Cancelled","Excluded",IF(D2932="",IF((SLA_Policy!$B$8-B2932)*24&gt;X2932,"Open - Breached","Open - On Track"),IF((D2932-B2932)*24&lt;=X2932,"Met","Breached")))</f>
        <v>Met</v>
      </c>
    </row>
    <row r="2933" spans="1:25" x14ac:dyDescent="0.25">
      <c r="A2933" s="9" t="s">
        <v>5793</v>
      </c>
      <c r="B2933" s="23">
        <v>46017.409027777801</v>
      </c>
      <c r="C2933" s="23">
        <v>46017.416666666701</v>
      </c>
      <c r="D2933" s="23">
        <v>46017.4284722222</v>
      </c>
      <c r="E2933" s="9" t="s">
        <v>212</v>
      </c>
      <c r="F2933" s="9" t="s">
        <v>188</v>
      </c>
      <c r="G2933" s="9" t="s">
        <v>213</v>
      </c>
      <c r="H2933" s="9" t="s">
        <v>161</v>
      </c>
      <c r="I2933" s="9" t="s">
        <v>454</v>
      </c>
      <c r="J2933" s="9" t="s">
        <v>5794</v>
      </c>
      <c r="K2933" s="9" t="s">
        <v>239</v>
      </c>
      <c r="L2933" s="9" t="s">
        <v>311</v>
      </c>
      <c r="M2933" s="9" t="s">
        <v>312</v>
      </c>
      <c r="N2933" s="9" t="s">
        <v>198</v>
      </c>
      <c r="O2933" s="9" t="s">
        <v>116</v>
      </c>
      <c r="P2933" s="9" t="s">
        <v>551</v>
      </c>
      <c r="Q2933" s="9" t="s">
        <v>219</v>
      </c>
      <c r="R2933" s="9">
        <v>0</v>
      </c>
      <c r="S2933" s="9">
        <v>5</v>
      </c>
      <c r="U2933" s="9" t="s">
        <v>290</v>
      </c>
      <c r="X2933" s="9">
        <f>INDEX(SLA_Policy!$D$2:$D$5,MATCH(F2933,SLA_Policy!$A$2:$A$5,0))</f>
        <v>72</v>
      </c>
      <c r="Y2933" s="9" t="str">
        <f>IF(E2933="Cancelled","Excluded",IF(D2933="",IF((SLA_Policy!$B$8-B2933)*24&gt;X2933,"Open - Breached","Open - On Track"),IF((D2933-B2933)*24&lt;=X2933,"Met","Breached")))</f>
        <v>Met</v>
      </c>
    </row>
    <row r="2934" spans="1:25" x14ac:dyDescent="0.25">
      <c r="A2934" s="9" t="s">
        <v>5795</v>
      </c>
      <c r="B2934" s="23">
        <v>46017.443055555603</v>
      </c>
      <c r="C2934" s="23">
        <v>46017.542361111096</v>
      </c>
      <c r="D2934" s="23">
        <v>46020.336111111101</v>
      </c>
      <c r="E2934" s="9" t="s">
        <v>212</v>
      </c>
      <c r="F2934" s="9" t="s">
        <v>188</v>
      </c>
      <c r="G2934" s="9" t="s">
        <v>213</v>
      </c>
      <c r="H2934" s="9" t="s">
        <v>164</v>
      </c>
      <c r="I2934" s="9" t="s">
        <v>478</v>
      </c>
      <c r="J2934" s="9" t="s">
        <v>5796</v>
      </c>
      <c r="K2934" s="9" t="s">
        <v>303</v>
      </c>
      <c r="L2934" s="9" t="s">
        <v>371</v>
      </c>
      <c r="M2934" s="9" t="s">
        <v>1778</v>
      </c>
      <c r="N2934" s="9" t="s">
        <v>196</v>
      </c>
      <c r="O2934" s="9" t="s">
        <v>178</v>
      </c>
      <c r="P2934" s="9" t="s">
        <v>360</v>
      </c>
      <c r="Q2934" s="9" t="s">
        <v>219</v>
      </c>
      <c r="R2934" s="9">
        <v>0</v>
      </c>
      <c r="S2934" s="9">
        <v>30</v>
      </c>
      <c r="T2934" s="9" t="s">
        <v>343</v>
      </c>
      <c r="U2934" s="9" t="s">
        <v>248</v>
      </c>
      <c r="X2934" s="9">
        <f>INDEX(SLA_Policy!$D$2:$D$5,MATCH(F2934,SLA_Policy!$A$2:$A$5,0))</f>
        <v>72</v>
      </c>
      <c r="Y2934" s="9" t="str">
        <f>IF(E2934="Cancelled","Excluded",IF(D2934="",IF((SLA_Policy!$B$8-B2934)*24&gt;X2934,"Open - Breached","Open - On Track"),IF((D2934-B2934)*24&lt;=X2934,"Met","Breached")))</f>
        <v>Met</v>
      </c>
    </row>
    <row r="2935" spans="1:25" x14ac:dyDescent="0.25">
      <c r="A2935" s="9" t="s">
        <v>5797</v>
      </c>
      <c r="B2935" s="23">
        <v>46017.480555555601</v>
      </c>
      <c r="C2935" s="23">
        <v>46017.525000000001</v>
      </c>
      <c r="D2935" s="23">
        <v>46020.3125</v>
      </c>
      <c r="E2935" s="9" t="s">
        <v>212</v>
      </c>
      <c r="F2935" s="9" t="s">
        <v>188</v>
      </c>
      <c r="G2935" s="9" t="s">
        <v>213</v>
      </c>
      <c r="H2935" s="9" t="s">
        <v>163</v>
      </c>
      <c r="I2935" s="9" t="s">
        <v>250</v>
      </c>
      <c r="J2935" s="9" t="s">
        <v>935</v>
      </c>
      <c r="K2935" s="9" t="s">
        <v>225</v>
      </c>
      <c r="L2935" s="9" t="s">
        <v>371</v>
      </c>
      <c r="M2935" s="9" t="s">
        <v>4629</v>
      </c>
      <c r="N2935" s="9" t="s">
        <v>197</v>
      </c>
      <c r="O2935" s="9" t="s">
        <v>176</v>
      </c>
      <c r="P2935" s="9" t="s">
        <v>503</v>
      </c>
      <c r="Q2935" s="9" t="s">
        <v>219</v>
      </c>
      <c r="R2935" s="9">
        <v>0</v>
      </c>
      <c r="S2935" s="9">
        <v>24</v>
      </c>
      <c r="T2935" s="9" t="s">
        <v>220</v>
      </c>
      <c r="U2935" s="9" t="s">
        <v>266</v>
      </c>
      <c r="X2935" s="9">
        <f>INDEX(SLA_Policy!$D$2:$D$5,MATCH(F2935,SLA_Policy!$A$2:$A$5,0))</f>
        <v>72</v>
      </c>
      <c r="Y2935" s="9" t="str">
        <f>IF(E2935="Cancelled","Excluded",IF(D2935="",IF((SLA_Policy!$B$8-B2935)*24&gt;X2935,"Open - Breached","Open - On Track"),IF((D2935-B2935)*24&lt;=X2935,"Met","Breached")))</f>
        <v>Met</v>
      </c>
    </row>
    <row r="2936" spans="1:25" x14ac:dyDescent="0.25">
      <c r="A2936" s="9" t="s">
        <v>5798</v>
      </c>
      <c r="B2936" s="23">
        <v>46017.579166666699</v>
      </c>
      <c r="C2936" s="23">
        <v>46017.622916666704</v>
      </c>
      <c r="D2936" s="23">
        <v>46017.732638888898</v>
      </c>
      <c r="E2936" s="9" t="s">
        <v>212</v>
      </c>
      <c r="F2936" s="9" t="s">
        <v>188</v>
      </c>
      <c r="G2936" s="9" t="s">
        <v>213</v>
      </c>
      <c r="H2936" s="9" t="s">
        <v>164</v>
      </c>
      <c r="I2936" s="9" t="s">
        <v>339</v>
      </c>
      <c r="J2936" s="9" t="s">
        <v>866</v>
      </c>
      <c r="K2936" s="9" t="s">
        <v>303</v>
      </c>
      <c r="L2936" s="9" t="s">
        <v>104</v>
      </c>
      <c r="M2936" s="9" t="s">
        <v>3794</v>
      </c>
      <c r="N2936" s="9" t="s">
        <v>196</v>
      </c>
      <c r="O2936" s="9" t="s">
        <v>116</v>
      </c>
      <c r="P2936" s="9" t="s">
        <v>574</v>
      </c>
      <c r="Q2936" s="9" t="s">
        <v>219</v>
      </c>
      <c r="R2936" s="9">
        <v>0</v>
      </c>
      <c r="S2936" s="9">
        <v>8</v>
      </c>
      <c r="T2936" s="9" t="s">
        <v>343</v>
      </c>
      <c r="U2936" s="9" t="s">
        <v>376</v>
      </c>
      <c r="W2936" s="9">
        <v>4</v>
      </c>
      <c r="X2936" s="9">
        <f>INDEX(SLA_Policy!$D$2:$D$5,MATCH(F2936,SLA_Policy!$A$2:$A$5,0))</f>
        <v>72</v>
      </c>
      <c r="Y2936" s="9" t="str">
        <f>IF(E2936="Cancelled","Excluded",IF(D2936="",IF((SLA_Policy!$B$8-B2936)*24&gt;X2936,"Open - Breached","Open - On Track"),IF((D2936-B2936)*24&lt;=X2936,"Met","Breached")))</f>
        <v>Met</v>
      </c>
    </row>
    <row r="2937" spans="1:25" x14ac:dyDescent="0.25">
      <c r="A2937" s="9" t="s">
        <v>5799</v>
      </c>
      <c r="B2937" s="23">
        <v>46017.584027777797</v>
      </c>
      <c r="C2937" s="23">
        <v>46020.340277777803</v>
      </c>
      <c r="D2937" s="23">
        <v>46020.7097222222</v>
      </c>
      <c r="E2937" s="9" t="s">
        <v>212</v>
      </c>
      <c r="F2937" s="9" t="s">
        <v>189</v>
      </c>
      <c r="G2937" s="9" t="s">
        <v>236</v>
      </c>
      <c r="H2937" s="9" t="s">
        <v>161</v>
      </c>
      <c r="I2937" s="9" t="s">
        <v>505</v>
      </c>
      <c r="J2937" s="9" t="s">
        <v>5800</v>
      </c>
      <c r="K2937" s="9" t="s">
        <v>215</v>
      </c>
      <c r="L2937" s="9" t="s">
        <v>216</v>
      </c>
      <c r="M2937" s="9" t="s">
        <v>712</v>
      </c>
      <c r="N2937" s="9" t="s">
        <v>197</v>
      </c>
      <c r="O2937" s="9" t="s">
        <v>177</v>
      </c>
      <c r="P2937" s="9" t="s">
        <v>300</v>
      </c>
      <c r="Q2937" s="9" t="s">
        <v>273</v>
      </c>
      <c r="R2937" s="9">
        <v>1</v>
      </c>
      <c r="S2937" s="9">
        <v>63</v>
      </c>
      <c r="U2937" s="9" t="s">
        <v>242</v>
      </c>
      <c r="X2937" s="9">
        <f>INDEX(SLA_Policy!$D$2:$D$5,MATCH(F2937,SLA_Policy!$A$2:$A$5,0))</f>
        <v>120</v>
      </c>
      <c r="Y2937" s="9" t="str">
        <f>IF(E2937="Cancelled","Excluded",IF(D2937="",IF((SLA_Policy!$B$8-B2937)*24&gt;X2937,"Open - Breached","Open - On Track"),IF((D2937-B2937)*24&lt;=X2937,"Met","Breached")))</f>
        <v>Met</v>
      </c>
    </row>
    <row r="2938" spans="1:25" x14ac:dyDescent="0.25">
      <c r="A2938" s="9" t="s">
        <v>5801</v>
      </c>
      <c r="B2938" s="23">
        <v>46017.623611111099</v>
      </c>
      <c r="C2938" s="23">
        <v>46020.3256944444</v>
      </c>
      <c r="D2938" s="23">
        <v>46020.329166666699</v>
      </c>
      <c r="E2938" s="9" t="s">
        <v>212</v>
      </c>
      <c r="F2938" s="9" t="s">
        <v>188</v>
      </c>
      <c r="G2938" s="9" t="s">
        <v>213</v>
      </c>
      <c r="H2938" s="9" t="s">
        <v>163</v>
      </c>
      <c r="I2938" s="9" t="s">
        <v>250</v>
      </c>
      <c r="J2938" s="9" t="s">
        <v>1407</v>
      </c>
      <c r="K2938" s="9" t="s">
        <v>246</v>
      </c>
      <c r="L2938" s="9" t="s">
        <v>216</v>
      </c>
      <c r="M2938" s="9" t="s">
        <v>1094</v>
      </c>
      <c r="N2938" s="9" t="s">
        <v>197</v>
      </c>
      <c r="O2938" s="9" t="s">
        <v>176</v>
      </c>
      <c r="P2938" s="9" t="s">
        <v>570</v>
      </c>
      <c r="Q2938" s="9" t="s">
        <v>219</v>
      </c>
      <c r="R2938" s="9">
        <v>0</v>
      </c>
      <c r="S2938" s="9">
        <v>24</v>
      </c>
      <c r="T2938" s="9" t="s">
        <v>136</v>
      </c>
      <c r="U2938" s="9" t="s">
        <v>230</v>
      </c>
      <c r="X2938" s="9">
        <f>INDEX(SLA_Policy!$D$2:$D$5,MATCH(F2938,SLA_Policy!$A$2:$A$5,0))</f>
        <v>72</v>
      </c>
      <c r="Y2938" s="9" t="str">
        <f>IF(E2938="Cancelled","Excluded",IF(D2938="",IF((SLA_Policy!$B$8-B2938)*24&gt;X2938,"Open - Breached","Open - On Track"),IF((D2938-B2938)*24&lt;=X2938,"Met","Breached")))</f>
        <v>Met</v>
      </c>
    </row>
    <row r="2939" spans="1:25" x14ac:dyDescent="0.25">
      <c r="A2939" s="9" t="s">
        <v>5802</v>
      </c>
      <c r="B2939" s="23">
        <v>46017.655555555597</v>
      </c>
      <c r="C2939" s="23">
        <v>46017.659027777801</v>
      </c>
      <c r="D2939" s="23">
        <v>46020.377083333296</v>
      </c>
      <c r="E2939" s="9" t="s">
        <v>212</v>
      </c>
      <c r="F2939" s="9" t="s">
        <v>188</v>
      </c>
      <c r="G2939" s="9" t="s">
        <v>213</v>
      </c>
      <c r="H2939" s="9" t="s">
        <v>163</v>
      </c>
      <c r="I2939" s="9" t="s">
        <v>223</v>
      </c>
      <c r="J2939" s="9" t="s">
        <v>2088</v>
      </c>
      <c r="K2939" s="9" t="s">
        <v>246</v>
      </c>
      <c r="L2939" s="9" t="s">
        <v>216</v>
      </c>
      <c r="M2939" s="9" t="s">
        <v>2011</v>
      </c>
      <c r="N2939" s="9" t="s">
        <v>198</v>
      </c>
      <c r="O2939" s="9" t="s">
        <v>176</v>
      </c>
      <c r="P2939" s="9" t="s">
        <v>503</v>
      </c>
      <c r="Q2939" s="9" t="s">
        <v>219</v>
      </c>
      <c r="R2939" s="9">
        <v>0</v>
      </c>
      <c r="S2939" s="9">
        <v>70</v>
      </c>
      <c r="T2939" s="9" t="s">
        <v>136</v>
      </c>
      <c r="U2939" s="9" t="s">
        <v>230</v>
      </c>
      <c r="W2939" s="9">
        <v>4</v>
      </c>
      <c r="X2939" s="9">
        <f>INDEX(SLA_Policy!$D$2:$D$5,MATCH(F2939,SLA_Policy!$A$2:$A$5,0))</f>
        <v>72</v>
      </c>
      <c r="Y2939" s="9" t="str">
        <f>IF(E2939="Cancelled","Excluded",IF(D2939="",IF((SLA_Policy!$B$8-B2939)*24&gt;X2939,"Open - Breached","Open - On Track"),IF((D2939-B2939)*24&lt;=X2939,"Met","Breached")))</f>
        <v>Met</v>
      </c>
    </row>
    <row r="2940" spans="1:25" x14ac:dyDescent="0.25">
      <c r="A2940" s="9" t="s">
        <v>5803</v>
      </c>
      <c r="B2940" s="23">
        <v>46017.697222222203</v>
      </c>
      <c r="C2940" s="23">
        <v>46017.722222222197</v>
      </c>
      <c r="D2940" s="23">
        <v>46020.344444444498</v>
      </c>
      <c r="E2940" s="9" t="s">
        <v>212</v>
      </c>
      <c r="F2940" s="9" t="s">
        <v>188</v>
      </c>
      <c r="G2940" s="9" t="s">
        <v>236</v>
      </c>
      <c r="H2940" s="9" t="s">
        <v>167</v>
      </c>
      <c r="I2940" s="9" t="s">
        <v>255</v>
      </c>
      <c r="J2940" s="9" t="s">
        <v>1018</v>
      </c>
      <c r="K2940" s="9" t="s">
        <v>246</v>
      </c>
      <c r="L2940" s="9" t="s">
        <v>371</v>
      </c>
      <c r="M2940" s="9" t="s">
        <v>2341</v>
      </c>
      <c r="N2940" s="9" t="s">
        <v>196</v>
      </c>
      <c r="O2940" s="9" t="s">
        <v>116</v>
      </c>
      <c r="P2940" s="9" t="s">
        <v>551</v>
      </c>
      <c r="Q2940" s="9" t="s">
        <v>219</v>
      </c>
      <c r="R2940" s="9">
        <v>0</v>
      </c>
      <c r="S2940" s="9">
        <v>24</v>
      </c>
      <c r="U2940" s="9" t="s">
        <v>242</v>
      </c>
      <c r="X2940" s="9">
        <f>INDEX(SLA_Policy!$D$2:$D$5,MATCH(F2940,SLA_Policy!$A$2:$A$5,0))</f>
        <v>72</v>
      </c>
      <c r="Y2940" s="9" t="str">
        <f>IF(E2940="Cancelled","Excluded",IF(D2940="",IF((SLA_Policy!$B$8-B2940)*24&gt;X2940,"Open - Breached","Open - On Track"),IF((D2940-B2940)*24&lt;=X2940,"Met","Breached")))</f>
        <v>Met</v>
      </c>
    </row>
    <row r="2941" spans="1:25" x14ac:dyDescent="0.25">
      <c r="A2941" s="9" t="s">
        <v>5804</v>
      </c>
      <c r="B2941" s="23">
        <v>46017.711111111101</v>
      </c>
      <c r="C2941" s="23">
        <v>46017.720138888901</v>
      </c>
      <c r="D2941" s="23">
        <v>46020.343055555597</v>
      </c>
      <c r="E2941" s="9" t="s">
        <v>212</v>
      </c>
      <c r="F2941" s="9" t="s">
        <v>187</v>
      </c>
      <c r="G2941" s="9" t="s">
        <v>213</v>
      </c>
      <c r="H2941" s="9" t="s">
        <v>166</v>
      </c>
      <c r="I2941" s="9" t="s">
        <v>1238</v>
      </c>
      <c r="J2941" s="9" t="s">
        <v>5805</v>
      </c>
      <c r="K2941" s="9" t="s">
        <v>246</v>
      </c>
      <c r="L2941" s="9" t="s">
        <v>104</v>
      </c>
      <c r="M2941" s="9" t="s">
        <v>1665</v>
      </c>
      <c r="N2941" s="9" t="s">
        <v>197</v>
      </c>
      <c r="O2941" s="9" t="s">
        <v>180</v>
      </c>
      <c r="P2941" s="9" t="s">
        <v>278</v>
      </c>
      <c r="Q2941" s="9" t="s">
        <v>273</v>
      </c>
      <c r="R2941" s="9">
        <v>0</v>
      </c>
      <c r="S2941" s="9">
        <v>54</v>
      </c>
      <c r="T2941" s="9" t="s">
        <v>136</v>
      </c>
      <c r="U2941" s="9" t="s">
        <v>290</v>
      </c>
      <c r="W2941" s="9">
        <v>3</v>
      </c>
      <c r="X2941" s="9">
        <f>INDEX(SLA_Policy!$D$2:$D$5,MATCH(F2941,SLA_Policy!$A$2:$A$5,0))</f>
        <v>8</v>
      </c>
      <c r="Y2941" s="9" t="str">
        <f>IF(E2941="Cancelled","Excluded",IF(D2941="",IF((SLA_Policy!$B$8-B2941)*24&gt;X2941,"Open - Breached","Open - On Track"),IF((D2941-B2941)*24&lt;=X2941,"Met","Breached")))</f>
        <v>Breached</v>
      </c>
    </row>
    <row r="2942" spans="1:25" x14ac:dyDescent="0.25">
      <c r="A2942" s="9" t="s">
        <v>5806</v>
      </c>
      <c r="B2942" s="23">
        <v>46017.824305555601</v>
      </c>
      <c r="C2942" s="23">
        <v>46020.352083333302</v>
      </c>
      <c r="D2942" s="23">
        <v>46020.367361111101</v>
      </c>
      <c r="E2942" s="9" t="s">
        <v>212</v>
      </c>
      <c r="F2942" s="9" t="s">
        <v>189</v>
      </c>
      <c r="G2942" s="9" t="s">
        <v>213</v>
      </c>
      <c r="H2942" s="9" t="s">
        <v>166</v>
      </c>
      <c r="I2942" s="9" t="s">
        <v>286</v>
      </c>
      <c r="J2942" s="9" t="s">
        <v>3359</v>
      </c>
      <c r="K2942" s="9" t="s">
        <v>246</v>
      </c>
      <c r="L2942" s="9" t="s">
        <v>226</v>
      </c>
      <c r="M2942" s="9" t="s">
        <v>5807</v>
      </c>
      <c r="N2942" s="9" t="s">
        <v>197</v>
      </c>
      <c r="O2942" s="9" t="s">
        <v>181</v>
      </c>
      <c r="P2942" s="9" t="s">
        <v>449</v>
      </c>
      <c r="Q2942" s="9" t="s">
        <v>219</v>
      </c>
      <c r="R2942" s="9">
        <v>0</v>
      </c>
      <c r="S2942" s="9">
        <v>22</v>
      </c>
      <c r="U2942" s="9" t="s">
        <v>290</v>
      </c>
      <c r="X2942" s="9">
        <f>INDEX(SLA_Policy!$D$2:$D$5,MATCH(F2942,SLA_Policy!$A$2:$A$5,0))</f>
        <v>120</v>
      </c>
      <c r="Y2942" s="9" t="str">
        <f>IF(E2942="Cancelled","Excluded",IF(D2942="",IF((SLA_Policy!$B$8-B2942)*24&gt;X2942,"Open - Breached","Open - On Track"),IF((D2942-B2942)*24&lt;=X2942,"Met","Breached")))</f>
        <v>Met</v>
      </c>
    </row>
    <row r="2943" spans="1:25" x14ac:dyDescent="0.25">
      <c r="A2943" s="9" t="s">
        <v>5808</v>
      </c>
      <c r="B2943" s="23">
        <v>46018.400694444397</v>
      </c>
      <c r="C2943" s="23">
        <v>46020.306250000001</v>
      </c>
      <c r="D2943" s="23">
        <v>46020.603472222203</v>
      </c>
      <c r="E2943" s="9" t="s">
        <v>212</v>
      </c>
      <c r="F2943" s="9" t="s">
        <v>189</v>
      </c>
      <c r="G2943" s="9" t="s">
        <v>213</v>
      </c>
      <c r="H2943" s="9" t="s">
        <v>164</v>
      </c>
      <c r="I2943" s="9" t="s">
        <v>260</v>
      </c>
      <c r="J2943" s="9" t="s">
        <v>5809</v>
      </c>
      <c r="K2943" s="9" t="s">
        <v>410</v>
      </c>
      <c r="L2943" s="9" t="s">
        <v>104</v>
      </c>
      <c r="M2943" s="9" t="s">
        <v>411</v>
      </c>
      <c r="N2943" s="9" t="s">
        <v>196</v>
      </c>
      <c r="O2943" s="9" t="s">
        <v>179</v>
      </c>
      <c r="P2943" s="9" t="s">
        <v>264</v>
      </c>
      <c r="Q2943" s="9" t="s">
        <v>219</v>
      </c>
      <c r="R2943" s="9">
        <v>0</v>
      </c>
      <c r="S2943" s="9">
        <v>43</v>
      </c>
      <c r="T2943" s="9" t="s">
        <v>265</v>
      </c>
      <c r="U2943" s="9" t="s">
        <v>376</v>
      </c>
      <c r="X2943" s="9">
        <f>INDEX(SLA_Policy!$D$2:$D$5,MATCH(F2943,SLA_Policy!$A$2:$A$5,0))</f>
        <v>120</v>
      </c>
      <c r="Y2943" s="9" t="str">
        <f>IF(E2943="Cancelled","Excluded",IF(D2943="",IF((SLA_Policy!$B$8-B2943)*24&gt;X2943,"Open - Breached","Open - On Track"),IF((D2943-B2943)*24&lt;=X2943,"Met","Breached")))</f>
        <v>Met</v>
      </c>
    </row>
    <row r="2944" spans="1:25" x14ac:dyDescent="0.25">
      <c r="A2944" s="9" t="s">
        <v>5810</v>
      </c>
      <c r="B2944" s="23">
        <v>46019.5</v>
      </c>
      <c r="C2944" s="23">
        <v>46020.361111111102</v>
      </c>
      <c r="D2944" s="23">
        <v>46020.377083333296</v>
      </c>
      <c r="E2944" s="9" t="s">
        <v>212</v>
      </c>
      <c r="F2944" s="9" t="s">
        <v>189</v>
      </c>
      <c r="G2944" s="9" t="s">
        <v>236</v>
      </c>
      <c r="H2944" s="9" t="s">
        <v>164</v>
      </c>
      <c r="I2944" s="9" t="s">
        <v>421</v>
      </c>
      <c r="J2944" s="9" t="s">
        <v>1733</v>
      </c>
      <c r="K2944" s="9" t="s">
        <v>246</v>
      </c>
      <c r="L2944" s="9" t="s">
        <v>216</v>
      </c>
      <c r="M2944" s="9" t="s">
        <v>247</v>
      </c>
      <c r="N2944" s="9" t="s">
        <v>196</v>
      </c>
      <c r="O2944" s="9" t="s">
        <v>180</v>
      </c>
      <c r="P2944" s="9" t="s">
        <v>318</v>
      </c>
      <c r="Q2944" s="9" t="s">
        <v>219</v>
      </c>
      <c r="R2944" s="9">
        <v>0</v>
      </c>
      <c r="S2944" s="9">
        <v>12</v>
      </c>
      <c r="T2944" s="9" t="s">
        <v>464</v>
      </c>
      <c r="U2944" s="9" t="s">
        <v>242</v>
      </c>
      <c r="X2944" s="9">
        <f>INDEX(SLA_Policy!$D$2:$D$5,MATCH(F2944,SLA_Policy!$A$2:$A$5,0))</f>
        <v>120</v>
      </c>
      <c r="Y2944" s="9" t="str">
        <f>IF(E2944="Cancelled","Excluded",IF(D2944="",IF((SLA_Policy!$B$8-B2944)*24&gt;X2944,"Open - Breached","Open - On Track"),IF((D2944-B2944)*24&lt;=X2944,"Met","Breached")))</f>
        <v>Met</v>
      </c>
    </row>
    <row r="2945" spans="1:25" x14ac:dyDescent="0.25">
      <c r="A2945" s="9" t="s">
        <v>5811</v>
      </c>
      <c r="B2945" s="23">
        <v>46020.2631944444</v>
      </c>
      <c r="C2945" s="23">
        <v>46020.492361111101</v>
      </c>
      <c r="D2945" s="23">
        <v>46024.4</v>
      </c>
      <c r="E2945" s="9" t="s">
        <v>212</v>
      </c>
      <c r="F2945" s="9" t="s">
        <v>188</v>
      </c>
      <c r="G2945" s="9" t="s">
        <v>236</v>
      </c>
      <c r="H2945" s="9" t="s">
        <v>164</v>
      </c>
      <c r="I2945" s="9" t="s">
        <v>421</v>
      </c>
      <c r="J2945" s="9" t="s">
        <v>2690</v>
      </c>
      <c r="K2945" s="9" t="s">
        <v>246</v>
      </c>
      <c r="L2945" s="9" t="s">
        <v>216</v>
      </c>
      <c r="M2945" s="9" t="s">
        <v>5637</v>
      </c>
      <c r="N2945" s="9" t="s">
        <v>196</v>
      </c>
      <c r="O2945" s="9" t="s">
        <v>180</v>
      </c>
      <c r="P2945" s="9" t="s">
        <v>318</v>
      </c>
      <c r="Q2945" s="9" t="s">
        <v>219</v>
      </c>
      <c r="R2945" s="9">
        <v>1</v>
      </c>
      <c r="S2945" s="9">
        <v>25</v>
      </c>
      <c r="T2945" s="9" t="s">
        <v>464</v>
      </c>
      <c r="U2945" s="9" t="s">
        <v>242</v>
      </c>
      <c r="X2945" s="9">
        <f>INDEX(SLA_Policy!$D$2:$D$5,MATCH(F2945,SLA_Policy!$A$2:$A$5,0))</f>
        <v>72</v>
      </c>
      <c r="Y2945" s="9" t="str">
        <f>IF(E2945="Cancelled","Excluded",IF(D2945="",IF((SLA_Policy!$B$8-B2945)*24&gt;X2945,"Open - Breached","Open - On Track"),IF((D2945-B2945)*24&lt;=X2945,"Met","Breached")))</f>
        <v>Breached</v>
      </c>
    </row>
    <row r="2946" spans="1:25" x14ac:dyDescent="0.25">
      <c r="A2946" s="9" t="s">
        <v>5812</v>
      </c>
      <c r="B2946" s="23">
        <v>46020.364583333299</v>
      </c>
      <c r="C2946" s="23">
        <v>46020.461805555598</v>
      </c>
      <c r="D2946" s="23">
        <v>46021.5805555556</v>
      </c>
      <c r="E2946" s="9" t="s">
        <v>212</v>
      </c>
      <c r="F2946" s="9" t="s">
        <v>189</v>
      </c>
      <c r="G2946" s="9" t="s">
        <v>236</v>
      </c>
      <c r="H2946" s="9" t="s">
        <v>163</v>
      </c>
      <c r="I2946" s="9" t="s">
        <v>327</v>
      </c>
      <c r="J2946" s="9" t="s">
        <v>1391</v>
      </c>
      <c r="K2946" s="9" t="s">
        <v>215</v>
      </c>
      <c r="L2946" s="9" t="s">
        <v>216</v>
      </c>
      <c r="M2946" s="9" t="s">
        <v>341</v>
      </c>
      <c r="N2946" s="9" t="s">
        <v>196</v>
      </c>
      <c r="O2946" s="9" t="s">
        <v>176</v>
      </c>
      <c r="P2946" s="9" t="s">
        <v>503</v>
      </c>
      <c r="Q2946" s="9" t="s">
        <v>219</v>
      </c>
      <c r="R2946" s="9">
        <v>0</v>
      </c>
      <c r="S2946" s="9">
        <v>26</v>
      </c>
      <c r="U2946" s="9" t="s">
        <v>242</v>
      </c>
      <c r="X2946" s="9">
        <f>INDEX(SLA_Policy!$D$2:$D$5,MATCH(F2946,SLA_Policy!$A$2:$A$5,0))</f>
        <v>120</v>
      </c>
      <c r="Y2946" s="9" t="str">
        <f>IF(E2946="Cancelled","Excluded",IF(D2946="",IF((SLA_Policy!$B$8-B2946)*24&gt;X2946,"Open - Breached","Open - On Track"),IF((D2946-B2946)*24&lt;=X2946,"Met","Breached")))</f>
        <v>Met</v>
      </c>
    </row>
    <row r="2947" spans="1:25" x14ac:dyDescent="0.25">
      <c r="A2947" s="9" t="s">
        <v>5813</v>
      </c>
      <c r="B2947" s="23">
        <v>46020.372916666704</v>
      </c>
      <c r="C2947" s="23">
        <v>46020.426388888904</v>
      </c>
      <c r="D2947" s="23">
        <v>46020.4284722222</v>
      </c>
      <c r="E2947" s="9" t="s">
        <v>212</v>
      </c>
      <c r="F2947" s="9" t="s">
        <v>188</v>
      </c>
      <c r="G2947" s="9" t="s">
        <v>213</v>
      </c>
      <c r="H2947" s="9" t="s">
        <v>161</v>
      </c>
      <c r="I2947" s="9" t="s">
        <v>297</v>
      </c>
      <c r="J2947" s="9" t="s">
        <v>512</v>
      </c>
      <c r="K2947" s="9" t="s">
        <v>262</v>
      </c>
      <c r="L2947" s="9" t="s">
        <v>282</v>
      </c>
      <c r="M2947" s="9" t="s">
        <v>3313</v>
      </c>
      <c r="N2947" s="9" t="s">
        <v>196</v>
      </c>
      <c r="O2947" s="9" t="s">
        <v>177</v>
      </c>
      <c r="P2947" s="9" t="s">
        <v>457</v>
      </c>
      <c r="Q2947" s="9" t="s">
        <v>219</v>
      </c>
      <c r="R2947" s="9">
        <v>0</v>
      </c>
      <c r="S2947" s="9">
        <v>16</v>
      </c>
      <c r="U2947" s="9" t="s">
        <v>290</v>
      </c>
      <c r="X2947" s="9">
        <f>INDEX(SLA_Policy!$D$2:$D$5,MATCH(F2947,SLA_Policy!$A$2:$A$5,0))</f>
        <v>72</v>
      </c>
      <c r="Y2947" s="9" t="str">
        <f>IF(E2947="Cancelled","Excluded",IF(D2947="",IF((SLA_Policy!$B$8-B2947)*24&gt;X2947,"Open - Breached","Open - On Track"),IF((D2947-B2947)*24&lt;=X2947,"Met","Breached")))</f>
        <v>Met</v>
      </c>
    </row>
    <row r="2948" spans="1:25" x14ac:dyDescent="0.25">
      <c r="A2948" s="9" t="s">
        <v>5814</v>
      </c>
      <c r="B2948" s="23">
        <v>46020.386805555601</v>
      </c>
      <c r="C2948" s="23">
        <v>46020.392361111102</v>
      </c>
      <c r="D2948" s="23">
        <v>46020.421527777798</v>
      </c>
      <c r="E2948" s="9" t="s">
        <v>212</v>
      </c>
      <c r="F2948" s="9" t="s">
        <v>188</v>
      </c>
      <c r="G2948" s="9" t="s">
        <v>213</v>
      </c>
      <c r="H2948" s="9" t="s">
        <v>162</v>
      </c>
      <c r="I2948" s="9" t="s">
        <v>244</v>
      </c>
      <c r="J2948" s="9" t="s">
        <v>370</v>
      </c>
      <c r="K2948" s="9" t="s">
        <v>303</v>
      </c>
      <c r="L2948" s="9" t="s">
        <v>226</v>
      </c>
      <c r="M2948" s="9" t="s">
        <v>452</v>
      </c>
      <c r="N2948" s="9" t="s">
        <v>196</v>
      </c>
      <c r="O2948" s="9" t="s">
        <v>116</v>
      </c>
      <c r="P2948" s="9" t="s">
        <v>218</v>
      </c>
      <c r="Q2948" s="9" t="s">
        <v>219</v>
      </c>
      <c r="R2948" s="9">
        <v>0</v>
      </c>
      <c r="S2948" s="9">
        <v>40</v>
      </c>
      <c r="U2948" s="9" t="s">
        <v>290</v>
      </c>
      <c r="X2948" s="9">
        <f>INDEX(SLA_Policy!$D$2:$D$5,MATCH(F2948,SLA_Policy!$A$2:$A$5,0))</f>
        <v>72</v>
      </c>
      <c r="Y2948" s="9" t="str">
        <f>IF(E2948="Cancelled","Excluded",IF(D2948="",IF((SLA_Policy!$B$8-B2948)*24&gt;X2948,"Open - Breached","Open - On Track"),IF((D2948-B2948)*24&lt;=X2948,"Met","Breached")))</f>
        <v>Met</v>
      </c>
    </row>
    <row r="2949" spans="1:25" x14ac:dyDescent="0.25">
      <c r="A2949" s="9" t="s">
        <v>5815</v>
      </c>
      <c r="B2949" s="23">
        <v>46020.392361111102</v>
      </c>
      <c r="C2949" s="23">
        <v>46021.404166666704</v>
      </c>
      <c r="D2949" s="23">
        <v>46021.724305555603</v>
      </c>
      <c r="E2949" s="9" t="s">
        <v>212</v>
      </c>
      <c r="F2949" s="9" t="s">
        <v>189</v>
      </c>
      <c r="G2949" s="9" t="s">
        <v>236</v>
      </c>
      <c r="H2949" s="9" t="s">
        <v>163</v>
      </c>
      <c r="I2949" s="9" t="s">
        <v>327</v>
      </c>
      <c r="J2949" s="9" t="s">
        <v>328</v>
      </c>
      <c r="K2949" s="9" t="s">
        <v>246</v>
      </c>
      <c r="L2949" s="9" t="s">
        <v>282</v>
      </c>
      <c r="M2949" s="9" t="s">
        <v>2172</v>
      </c>
      <c r="N2949" s="9" t="s">
        <v>197</v>
      </c>
      <c r="O2949" s="9" t="s">
        <v>176</v>
      </c>
      <c r="P2949" s="9" t="s">
        <v>253</v>
      </c>
      <c r="Q2949" s="9" t="s">
        <v>219</v>
      </c>
      <c r="R2949" s="9">
        <v>1</v>
      </c>
      <c r="S2949" s="9">
        <v>93</v>
      </c>
      <c r="U2949" s="9" t="s">
        <v>242</v>
      </c>
      <c r="X2949" s="9">
        <f>INDEX(SLA_Policy!$D$2:$D$5,MATCH(F2949,SLA_Policy!$A$2:$A$5,0))</f>
        <v>120</v>
      </c>
      <c r="Y2949" s="9" t="str">
        <f>IF(E2949="Cancelled","Excluded",IF(D2949="",IF((SLA_Policy!$B$8-B2949)*24&gt;X2949,"Open - Breached","Open - On Track"),IF((D2949-B2949)*24&lt;=X2949,"Met","Breached")))</f>
        <v>Met</v>
      </c>
    </row>
    <row r="2950" spans="1:25" x14ac:dyDescent="0.25">
      <c r="A2950" s="9" t="s">
        <v>5816</v>
      </c>
      <c r="B2950" s="23">
        <v>46020.432638888902</v>
      </c>
      <c r="C2950" s="23">
        <v>46020.465972222199</v>
      </c>
      <c r="D2950" s="23">
        <v>46022.340277777803</v>
      </c>
      <c r="E2950" s="9" t="s">
        <v>212</v>
      </c>
      <c r="F2950" s="9" t="s">
        <v>188</v>
      </c>
      <c r="G2950" s="9" t="s">
        <v>213</v>
      </c>
      <c r="H2950" s="9" t="s">
        <v>88</v>
      </c>
      <c r="I2950" s="9" t="s">
        <v>354</v>
      </c>
      <c r="J2950" s="9" t="s">
        <v>1799</v>
      </c>
      <c r="K2950" s="9" t="s">
        <v>303</v>
      </c>
      <c r="L2950" s="9" t="s">
        <v>311</v>
      </c>
      <c r="M2950" s="9" t="s">
        <v>1539</v>
      </c>
      <c r="N2950" s="9" t="s">
        <v>197</v>
      </c>
      <c r="O2950" s="9" t="s">
        <v>180</v>
      </c>
      <c r="P2950" s="9" t="s">
        <v>278</v>
      </c>
      <c r="Q2950" s="9" t="s">
        <v>219</v>
      </c>
      <c r="R2950" s="9">
        <v>0</v>
      </c>
      <c r="S2950" s="9">
        <v>54</v>
      </c>
      <c r="T2950" s="9" t="s">
        <v>220</v>
      </c>
      <c r="U2950" s="9" t="s">
        <v>290</v>
      </c>
      <c r="X2950" s="9">
        <f>INDEX(SLA_Policy!$D$2:$D$5,MATCH(F2950,SLA_Policy!$A$2:$A$5,0))</f>
        <v>72</v>
      </c>
      <c r="Y2950" s="9" t="str">
        <f>IF(E2950="Cancelled","Excluded",IF(D2950="",IF((SLA_Policy!$B$8-B2950)*24&gt;X2950,"Open - Breached","Open - On Track"),IF((D2950-B2950)*24&lt;=X2950,"Met","Breached")))</f>
        <v>Met</v>
      </c>
    </row>
    <row r="2951" spans="1:25" x14ac:dyDescent="0.25">
      <c r="A2951" s="9" t="s">
        <v>5817</v>
      </c>
      <c r="B2951" s="23">
        <v>46020.436111111099</v>
      </c>
      <c r="C2951" s="23">
        <v>46020.628472222197</v>
      </c>
      <c r="D2951" s="23">
        <v>46022.322916666701</v>
      </c>
      <c r="E2951" s="9" t="s">
        <v>212</v>
      </c>
      <c r="F2951" s="9" t="s">
        <v>189</v>
      </c>
      <c r="G2951" s="9" t="s">
        <v>236</v>
      </c>
      <c r="H2951" s="9" t="s">
        <v>164</v>
      </c>
      <c r="I2951" s="9" t="s">
        <v>421</v>
      </c>
      <c r="J2951" s="9" t="s">
        <v>902</v>
      </c>
      <c r="K2951" s="9" t="s">
        <v>215</v>
      </c>
      <c r="L2951" s="9" t="s">
        <v>293</v>
      </c>
      <c r="M2951" s="9" t="s">
        <v>294</v>
      </c>
      <c r="N2951" s="9" t="s">
        <v>197</v>
      </c>
      <c r="O2951" s="9" t="s">
        <v>116</v>
      </c>
      <c r="P2951" s="9" t="s">
        <v>551</v>
      </c>
      <c r="Q2951" s="9" t="s">
        <v>219</v>
      </c>
      <c r="R2951" s="9">
        <v>1</v>
      </c>
      <c r="S2951" s="9">
        <v>69</v>
      </c>
      <c r="T2951" s="9" t="s">
        <v>464</v>
      </c>
      <c r="U2951" s="9" t="s">
        <v>242</v>
      </c>
      <c r="X2951" s="9">
        <f>INDEX(SLA_Policy!$D$2:$D$5,MATCH(F2951,SLA_Policy!$A$2:$A$5,0))</f>
        <v>120</v>
      </c>
      <c r="Y2951" s="9" t="str">
        <f>IF(E2951="Cancelled","Excluded",IF(D2951="",IF((SLA_Policy!$B$8-B2951)*24&gt;X2951,"Open - Breached","Open - On Track"),IF((D2951-B2951)*24&lt;=X2951,"Met","Breached")))</f>
        <v>Met</v>
      </c>
    </row>
    <row r="2952" spans="1:25" x14ac:dyDescent="0.25">
      <c r="A2952" s="9" t="s">
        <v>5818</v>
      </c>
      <c r="B2952" s="23">
        <v>46020.445833333302</v>
      </c>
      <c r="C2952" s="23">
        <v>46020.449305555601</v>
      </c>
      <c r="D2952" s="23">
        <v>46021.377777777801</v>
      </c>
      <c r="E2952" s="9" t="s">
        <v>212</v>
      </c>
      <c r="F2952" s="9" t="s">
        <v>189</v>
      </c>
      <c r="G2952" s="9" t="s">
        <v>213</v>
      </c>
      <c r="H2952" s="9" t="s">
        <v>88</v>
      </c>
      <c r="I2952" s="9" t="s">
        <v>92</v>
      </c>
      <c r="J2952" s="9" t="s">
        <v>5819</v>
      </c>
      <c r="K2952" s="9" t="s">
        <v>246</v>
      </c>
      <c r="L2952" s="9" t="s">
        <v>293</v>
      </c>
      <c r="M2952" s="9" t="s">
        <v>493</v>
      </c>
      <c r="N2952" s="9" t="s">
        <v>198</v>
      </c>
      <c r="O2952" s="9" t="s">
        <v>116</v>
      </c>
      <c r="P2952" s="9" t="s">
        <v>258</v>
      </c>
      <c r="Q2952" s="9" t="s">
        <v>219</v>
      </c>
      <c r="R2952" s="9">
        <v>0</v>
      </c>
      <c r="S2952" s="9">
        <v>43</v>
      </c>
      <c r="T2952" s="9" t="s">
        <v>136</v>
      </c>
      <c r="U2952" s="9" t="s">
        <v>661</v>
      </c>
      <c r="X2952" s="9">
        <f>INDEX(SLA_Policy!$D$2:$D$5,MATCH(F2952,SLA_Policy!$A$2:$A$5,0))</f>
        <v>120</v>
      </c>
      <c r="Y2952" s="9" t="str">
        <f>IF(E2952="Cancelled","Excluded",IF(D2952="",IF((SLA_Policy!$B$8-B2952)*24&gt;X2952,"Open - Breached","Open - On Track"),IF((D2952-B2952)*24&lt;=X2952,"Met","Breached")))</f>
        <v>Met</v>
      </c>
    </row>
    <row r="2953" spans="1:25" x14ac:dyDescent="0.25">
      <c r="A2953" s="9" t="s">
        <v>5820</v>
      </c>
      <c r="B2953" s="23">
        <v>46020.55</v>
      </c>
      <c r="C2953" s="23">
        <v>46021.370138888902</v>
      </c>
      <c r="D2953" s="23">
        <v>46022.363888888904</v>
      </c>
      <c r="E2953" s="9" t="s">
        <v>212</v>
      </c>
      <c r="F2953" s="9" t="s">
        <v>189</v>
      </c>
      <c r="G2953" s="9" t="s">
        <v>236</v>
      </c>
      <c r="H2953" s="9" t="s">
        <v>161</v>
      </c>
      <c r="I2953" s="9" t="s">
        <v>237</v>
      </c>
      <c r="J2953" s="9" t="s">
        <v>1533</v>
      </c>
      <c r="K2953" s="9" t="s">
        <v>225</v>
      </c>
      <c r="L2953" s="9" t="s">
        <v>311</v>
      </c>
      <c r="M2953" s="9" t="s">
        <v>682</v>
      </c>
      <c r="N2953" s="9" t="s">
        <v>196</v>
      </c>
      <c r="O2953" s="9" t="s">
        <v>177</v>
      </c>
      <c r="P2953" s="9" t="s">
        <v>300</v>
      </c>
      <c r="Q2953" s="9" t="s">
        <v>219</v>
      </c>
      <c r="R2953" s="9">
        <v>1</v>
      </c>
      <c r="S2953" s="9">
        <v>8</v>
      </c>
      <c r="U2953" s="9" t="s">
        <v>242</v>
      </c>
      <c r="W2953" s="9">
        <v>3</v>
      </c>
      <c r="X2953" s="9">
        <f>INDEX(SLA_Policy!$D$2:$D$5,MATCH(F2953,SLA_Policy!$A$2:$A$5,0))</f>
        <v>120</v>
      </c>
      <c r="Y2953" s="9" t="str">
        <f>IF(E2953="Cancelled","Excluded",IF(D2953="",IF((SLA_Policy!$B$8-B2953)*24&gt;X2953,"Open - Breached","Open - On Track"),IF((D2953-B2953)*24&lt;=X2953,"Met","Breached")))</f>
        <v>Met</v>
      </c>
    </row>
    <row r="2954" spans="1:25" x14ac:dyDescent="0.25">
      <c r="A2954" s="9" t="s">
        <v>5821</v>
      </c>
      <c r="B2954" s="23">
        <v>46020.552777777797</v>
      </c>
      <c r="C2954" s="23">
        <v>46020.6027777778</v>
      </c>
      <c r="D2954" s="23">
        <v>46020.626388888901</v>
      </c>
      <c r="E2954" s="9" t="s">
        <v>212</v>
      </c>
      <c r="F2954" s="9" t="s">
        <v>189</v>
      </c>
      <c r="G2954" s="9" t="s">
        <v>213</v>
      </c>
      <c r="H2954" s="9" t="s">
        <v>167</v>
      </c>
      <c r="I2954" s="9" t="s">
        <v>684</v>
      </c>
      <c r="J2954" s="9" t="s">
        <v>5822</v>
      </c>
      <c r="K2954" s="9" t="s">
        <v>246</v>
      </c>
      <c r="L2954" s="9" t="s">
        <v>104</v>
      </c>
      <c r="M2954" s="9" t="s">
        <v>1547</v>
      </c>
      <c r="N2954" s="9" t="s">
        <v>196</v>
      </c>
      <c r="O2954" s="9" t="s">
        <v>116</v>
      </c>
      <c r="P2954" s="9" t="s">
        <v>551</v>
      </c>
      <c r="Q2954" s="9" t="s">
        <v>219</v>
      </c>
      <c r="R2954" s="9">
        <v>0</v>
      </c>
      <c r="S2954" s="9">
        <v>12</v>
      </c>
      <c r="U2954" s="9" t="s">
        <v>248</v>
      </c>
      <c r="W2954" s="9">
        <v>5</v>
      </c>
      <c r="X2954" s="9">
        <f>INDEX(SLA_Policy!$D$2:$D$5,MATCH(F2954,SLA_Policy!$A$2:$A$5,0))</f>
        <v>120</v>
      </c>
      <c r="Y2954" s="9" t="str">
        <f>IF(E2954="Cancelled","Excluded",IF(D2954="",IF((SLA_Policy!$B$8-B2954)*24&gt;X2954,"Open - Breached","Open - On Track"),IF((D2954-B2954)*24&lt;=X2954,"Met","Breached")))</f>
        <v>Met</v>
      </c>
    </row>
    <row r="2955" spans="1:25" x14ac:dyDescent="0.25">
      <c r="A2955" s="9" t="s">
        <v>5823</v>
      </c>
      <c r="B2955" s="23">
        <v>46020.572222222203</v>
      </c>
      <c r="C2955" s="23">
        <v>46020.597916666702</v>
      </c>
      <c r="D2955" s="23">
        <v>46020.749305555597</v>
      </c>
      <c r="E2955" s="9" t="s">
        <v>212</v>
      </c>
      <c r="F2955" s="9" t="s">
        <v>187</v>
      </c>
      <c r="G2955" s="9" t="s">
        <v>213</v>
      </c>
      <c r="H2955" s="9" t="s">
        <v>166</v>
      </c>
      <c r="I2955" s="9" t="s">
        <v>398</v>
      </c>
      <c r="J2955" s="9" t="s">
        <v>399</v>
      </c>
      <c r="K2955" s="9" t="s">
        <v>246</v>
      </c>
      <c r="L2955" s="9" t="s">
        <v>311</v>
      </c>
      <c r="M2955" s="9" t="s">
        <v>3372</v>
      </c>
      <c r="N2955" s="9" t="s">
        <v>196</v>
      </c>
      <c r="O2955" s="9" t="s">
        <v>181</v>
      </c>
      <c r="P2955" s="9" t="s">
        <v>449</v>
      </c>
      <c r="Q2955" s="9" t="s">
        <v>273</v>
      </c>
      <c r="R2955" s="9">
        <v>0</v>
      </c>
      <c r="S2955" s="9">
        <v>31</v>
      </c>
      <c r="U2955" s="9" t="s">
        <v>290</v>
      </c>
      <c r="W2955" s="9">
        <v>5</v>
      </c>
      <c r="X2955" s="9">
        <f>INDEX(SLA_Policy!$D$2:$D$5,MATCH(F2955,SLA_Policy!$A$2:$A$5,0))</f>
        <v>8</v>
      </c>
      <c r="Y2955" s="9" t="str">
        <f>IF(E2955="Cancelled","Excluded",IF(D2955="",IF((SLA_Policy!$B$8-B2955)*24&gt;X2955,"Open - Breached","Open - On Track"),IF((D2955-B2955)*24&lt;=X2955,"Met","Breached")))</f>
        <v>Met</v>
      </c>
    </row>
    <row r="2956" spans="1:25" x14ac:dyDescent="0.25">
      <c r="A2956" s="9" t="s">
        <v>5824</v>
      </c>
      <c r="B2956" s="23">
        <v>46020.618750000001</v>
      </c>
      <c r="C2956" s="23">
        <v>46020.626388888901</v>
      </c>
      <c r="D2956" s="23">
        <v>46021.320138888899</v>
      </c>
      <c r="E2956" s="9" t="s">
        <v>212</v>
      </c>
      <c r="F2956" s="9" t="s">
        <v>188</v>
      </c>
      <c r="G2956" s="9" t="s">
        <v>213</v>
      </c>
      <c r="H2956" s="9" t="s">
        <v>88</v>
      </c>
      <c r="I2956" s="9" t="s">
        <v>92</v>
      </c>
      <c r="J2956" s="9" t="s">
        <v>4002</v>
      </c>
      <c r="K2956" s="9" t="s">
        <v>303</v>
      </c>
      <c r="L2956" s="9" t="s">
        <v>104</v>
      </c>
      <c r="M2956" s="9" t="s">
        <v>1681</v>
      </c>
      <c r="N2956" s="9" t="s">
        <v>198</v>
      </c>
      <c r="O2956" s="9" t="s">
        <v>178</v>
      </c>
      <c r="P2956" s="9" t="s">
        <v>321</v>
      </c>
      <c r="Q2956" s="9" t="s">
        <v>219</v>
      </c>
      <c r="R2956" s="9">
        <v>0</v>
      </c>
      <c r="S2956" s="9">
        <v>22</v>
      </c>
      <c r="T2956" s="9" t="s">
        <v>220</v>
      </c>
      <c r="U2956" s="9" t="s">
        <v>661</v>
      </c>
      <c r="W2956" s="9">
        <v>5</v>
      </c>
      <c r="X2956" s="9">
        <f>INDEX(SLA_Policy!$D$2:$D$5,MATCH(F2956,SLA_Policy!$A$2:$A$5,0))</f>
        <v>72</v>
      </c>
      <c r="Y2956" s="9" t="str">
        <f>IF(E2956="Cancelled","Excluded",IF(D2956="",IF((SLA_Policy!$B$8-B2956)*24&gt;X2956,"Open - Breached","Open - On Track"),IF((D2956-B2956)*24&lt;=X2956,"Met","Breached")))</f>
        <v>Met</v>
      </c>
    </row>
    <row r="2957" spans="1:25" x14ac:dyDescent="0.25">
      <c r="A2957" s="9" t="s">
        <v>5825</v>
      </c>
      <c r="B2957" s="23">
        <v>46020.624305555597</v>
      </c>
      <c r="C2957" s="23">
        <v>46020.651388888902</v>
      </c>
      <c r="D2957" s="23">
        <v>46020.655555555597</v>
      </c>
      <c r="E2957" s="9" t="s">
        <v>212</v>
      </c>
      <c r="F2957" s="9" t="s">
        <v>188</v>
      </c>
      <c r="G2957" s="9" t="s">
        <v>213</v>
      </c>
      <c r="H2957" s="9" t="s">
        <v>162</v>
      </c>
      <c r="I2957" s="9" t="s">
        <v>345</v>
      </c>
      <c r="J2957" s="9" t="s">
        <v>3913</v>
      </c>
      <c r="K2957" s="9" t="s">
        <v>246</v>
      </c>
      <c r="L2957" s="9" t="s">
        <v>104</v>
      </c>
      <c r="M2957" s="9" t="s">
        <v>252</v>
      </c>
      <c r="N2957" s="9" t="s">
        <v>199</v>
      </c>
      <c r="O2957" s="9" t="s">
        <v>116</v>
      </c>
      <c r="P2957" s="9" t="s">
        <v>295</v>
      </c>
      <c r="Q2957" s="9" t="s">
        <v>219</v>
      </c>
      <c r="R2957" s="9">
        <v>0</v>
      </c>
      <c r="S2957" s="9">
        <v>65</v>
      </c>
      <c r="U2957" s="9" t="s">
        <v>290</v>
      </c>
      <c r="X2957" s="9">
        <f>INDEX(SLA_Policy!$D$2:$D$5,MATCH(F2957,SLA_Policy!$A$2:$A$5,0))</f>
        <v>72</v>
      </c>
      <c r="Y2957" s="9" t="str">
        <f>IF(E2957="Cancelled","Excluded",IF(D2957="",IF((SLA_Policy!$B$8-B2957)*24&gt;X2957,"Open - Breached","Open - On Track"),IF((D2957-B2957)*24&lt;=X2957,"Met","Breached")))</f>
        <v>Met</v>
      </c>
    </row>
    <row r="2958" spans="1:25" x14ac:dyDescent="0.25">
      <c r="A2958" s="9" t="s">
        <v>5826</v>
      </c>
      <c r="B2958" s="23">
        <v>46020.640277777798</v>
      </c>
      <c r="C2958" s="23">
        <v>46020.673611111102</v>
      </c>
      <c r="D2958" s="23">
        <v>46021.730555555601</v>
      </c>
      <c r="E2958" s="9" t="s">
        <v>212</v>
      </c>
      <c r="F2958" s="9" t="s">
        <v>188</v>
      </c>
      <c r="G2958" s="9" t="s">
        <v>213</v>
      </c>
      <c r="H2958" s="9" t="s">
        <v>88</v>
      </c>
      <c r="I2958" s="9" t="s">
        <v>268</v>
      </c>
      <c r="J2958" s="9" t="s">
        <v>3490</v>
      </c>
      <c r="K2958" s="9" t="s">
        <v>246</v>
      </c>
      <c r="L2958" s="9" t="s">
        <v>216</v>
      </c>
      <c r="M2958" s="9" t="s">
        <v>1772</v>
      </c>
      <c r="N2958" s="9" t="s">
        <v>197</v>
      </c>
      <c r="O2958" s="9" t="s">
        <v>178</v>
      </c>
      <c r="P2958" s="9" t="s">
        <v>272</v>
      </c>
      <c r="Q2958" s="9" t="s">
        <v>219</v>
      </c>
      <c r="R2958" s="9">
        <v>0</v>
      </c>
      <c r="S2958" s="9">
        <v>10</v>
      </c>
      <c r="T2958" s="9" t="s">
        <v>220</v>
      </c>
      <c r="U2958" s="9" t="s">
        <v>661</v>
      </c>
      <c r="X2958" s="9">
        <f>INDEX(SLA_Policy!$D$2:$D$5,MATCH(F2958,SLA_Policy!$A$2:$A$5,0))</f>
        <v>72</v>
      </c>
      <c r="Y2958" s="9" t="str">
        <f>IF(E2958="Cancelled","Excluded",IF(D2958="",IF((SLA_Policy!$B$8-B2958)*24&gt;X2958,"Open - Breached","Open - On Track"),IF((D2958-B2958)*24&lt;=X2958,"Met","Breached")))</f>
        <v>Met</v>
      </c>
    </row>
    <row r="2959" spans="1:25" x14ac:dyDescent="0.25">
      <c r="A2959" s="9" t="s">
        <v>5827</v>
      </c>
      <c r="B2959" s="23">
        <v>46020.6743055556</v>
      </c>
      <c r="C2959" s="23">
        <v>46020.695138888899</v>
      </c>
      <c r="D2959" s="23">
        <v>46021.291666666701</v>
      </c>
      <c r="E2959" s="9" t="s">
        <v>212</v>
      </c>
      <c r="F2959" s="9" t="s">
        <v>189</v>
      </c>
      <c r="G2959" s="9" t="s">
        <v>213</v>
      </c>
      <c r="H2959" s="9" t="s">
        <v>162</v>
      </c>
      <c r="I2959" s="9" t="s">
        <v>345</v>
      </c>
      <c r="J2959" s="9" t="s">
        <v>1026</v>
      </c>
      <c r="K2959" s="9" t="s">
        <v>246</v>
      </c>
      <c r="L2959" s="9" t="s">
        <v>216</v>
      </c>
      <c r="M2959" s="9" t="s">
        <v>3854</v>
      </c>
      <c r="N2959" s="9" t="s">
        <v>197</v>
      </c>
      <c r="O2959" s="9" t="s">
        <v>179</v>
      </c>
      <c r="P2959" s="9" t="s">
        <v>264</v>
      </c>
      <c r="Q2959" s="9" t="s">
        <v>219</v>
      </c>
      <c r="R2959" s="9">
        <v>0</v>
      </c>
      <c r="S2959" s="9">
        <v>24</v>
      </c>
      <c r="U2959" s="9" t="s">
        <v>248</v>
      </c>
      <c r="X2959" s="9">
        <f>INDEX(SLA_Policy!$D$2:$D$5,MATCH(F2959,SLA_Policy!$A$2:$A$5,0))</f>
        <v>120</v>
      </c>
      <c r="Y2959" s="9" t="str">
        <f>IF(E2959="Cancelled","Excluded",IF(D2959="",IF((SLA_Policy!$B$8-B2959)*24&gt;X2959,"Open - Breached","Open - On Track"),IF((D2959-B2959)*24&lt;=X2959,"Met","Breached")))</f>
        <v>Met</v>
      </c>
    </row>
    <row r="2960" spans="1:25" x14ac:dyDescent="0.25">
      <c r="A2960" s="9" t="s">
        <v>5828</v>
      </c>
      <c r="B2960" s="23">
        <v>46020.685416666704</v>
      </c>
      <c r="C2960" s="23">
        <v>46020.730555555601</v>
      </c>
      <c r="D2960" s="23">
        <v>46021.354166666701</v>
      </c>
      <c r="E2960" s="9" t="s">
        <v>212</v>
      </c>
      <c r="F2960" s="9" t="s">
        <v>189</v>
      </c>
      <c r="G2960" s="9" t="s">
        <v>213</v>
      </c>
      <c r="H2960" s="9" t="s">
        <v>164</v>
      </c>
      <c r="I2960" s="9" t="s">
        <v>339</v>
      </c>
      <c r="J2960" s="9" t="s">
        <v>2506</v>
      </c>
      <c r="K2960" s="9" t="s">
        <v>239</v>
      </c>
      <c r="L2960" s="9" t="s">
        <v>311</v>
      </c>
      <c r="M2960" s="9" t="s">
        <v>1868</v>
      </c>
      <c r="N2960" s="9" t="s">
        <v>196</v>
      </c>
      <c r="O2960" s="9" t="s">
        <v>116</v>
      </c>
      <c r="P2960" s="9" t="s">
        <v>525</v>
      </c>
      <c r="Q2960" s="9" t="s">
        <v>219</v>
      </c>
      <c r="R2960" s="9">
        <v>0</v>
      </c>
      <c r="S2960" s="9">
        <v>7</v>
      </c>
      <c r="T2960" s="9" t="s">
        <v>464</v>
      </c>
      <c r="U2960" s="9" t="s">
        <v>266</v>
      </c>
      <c r="X2960" s="9">
        <f>INDEX(SLA_Policy!$D$2:$D$5,MATCH(F2960,SLA_Policy!$A$2:$A$5,0))</f>
        <v>120</v>
      </c>
      <c r="Y2960" s="9" t="str">
        <f>IF(E2960="Cancelled","Excluded",IF(D2960="",IF((SLA_Policy!$B$8-B2960)*24&gt;X2960,"Open - Breached","Open - On Track"),IF((D2960-B2960)*24&lt;=X2960,"Met","Breached")))</f>
        <v>Met</v>
      </c>
    </row>
    <row r="2961" spans="1:25" x14ac:dyDescent="0.25">
      <c r="A2961" s="9" t="s">
        <v>5829</v>
      </c>
      <c r="B2961" s="23">
        <v>46020.695138888899</v>
      </c>
      <c r="C2961" s="23">
        <v>46020.711805555598</v>
      </c>
      <c r="D2961" s="23">
        <v>46021.434722222199</v>
      </c>
      <c r="E2961" s="9" t="s">
        <v>212</v>
      </c>
      <c r="F2961" s="9" t="s">
        <v>187</v>
      </c>
      <c r="G2961" s="9" t="s">
        <v>213</v>
      </c>
      <c r="H2961" s="9" t="s">
        <v>166</v>
      </c>
      <c r="I2961" s="9" t="s">
        <v>398</v>
      </c>
      <c r="J2961" s="9" t="s">
        <v>5830</v>
      </c>
      <c r="K2961" s="9" t="s">
        <v>239</v>
      </c>
      <c r="L2961" s="9" t="s">
        <v>307</v>
      </c>
      <c r="M2961" s="9" t="s">
        <v>2497</v>
      </c>
      <c r="N2961" s="9" t="s">
        <v>197</v>
      </c>
      <c r="O2961" s="9" t="s">
        <v>181</v>
      </c>
      <c r="P2961" s="9" t="s">
        <v>449</v>
      </c>
      <c r="Q2961" s="9" t="s">
        <v>273</v>
      </c>
      <c r="R2961" s="9">
        <v>2</v>
      </c>
      <c r="S2961" s="9">
        <v>67</v>
      </c>
      <c r="U2961" s="9" t="s">
        <v>248</v>
      </c>
      <c r="W2961" s="9">
        <v>2</v>
      </c>
      <c r="X2961" s="9">
        <f>INDEX(SLA_Policy!$D$2:$D$5,MATCH(F2961,SLA_Policy!$A$2:$A$5,0))</f>
        <v>8</v>
      </c>
      <c r="Y2961" s="9" t="str">
        <f>IF(E2961="Cancelled","Excluded",IF(D2961="",IF((SLA_Policy!$B$8-B2961)*24&gt;X2961,"Open - Breached","Open - On Track"),IF((D2961-B2961)*24&lt;=X2961,"Met","Breached")))</f>
        <v>Breached</v>
      </c>
    </row>
    <row r="2962" spans="1:25" x14ac:dyDescent="0.25">
      <c r="A2962" s="9" t="s">
        <v>5831</v>
      </c>
      <c r="B2962" s="23">
        <v>46020.974999999999</v>
      </c>
      <c r="C2962" s="23">
        <v>46021.311111111099</v>
      </c>
      <c r="D2962" s="23">
        <v>46021.55</v>
      </c>
      <c r="E2962" s="9" t="s">
        <v>212</v>
      </c>
      <c r="F2962" s="9" t="s">
        <v>188</v>
      </c>
      <c r="G2962" s="9" t="s">
        <v>213</v>
      </c>
      <c r="H2962" s="9" t="s">
        <v>88</v>
      </c>
      <c r="I2962" s="9" t="s">
        <v>92</v>
      </c>
      <c r="J2962" s="9" t="s">
        <v>5311</v>
      </c>
      <c r="K2962" s="9" t="s">
        <v>215</v>
      </c>
      <c r="L2962" s="9" t="s">
        <v>307</v>
      </c>
      <c r="M2962" s="9" t="s">
        <v>1076</v>
      </c>
      <c r="N2962" s="9" t="s">
        <v>196</v>
      </c>
      <c r="O2962" s="9" t="s">
        <v>178</v>
      </c>
      <c r="P2962" s="9" t="s">
        <v>321</v>
      </c>
      <c r="Q2962" s="9" t="s">
        <v>219</v>
      </c>
      <c r="R2962" s="9">
        <v>1</v>
      </c>
      <c r="S2962" s="9">
        <v>67</v>
      </c>
      <c r="T2962" s="9" t="s">
        <v>136</v>
      </c>
      <c r="U2962" s="9" t="s">
        <v>266</v>
      </c>
      <c r="X2962" s="9">
        <f>INDEX(SLA_Policy!$D$2:$D$5,MATCH(F2962,SLA_Policy!$A$2:$A$5,0))</f>
        <v>72</v>
      </c>
      <c r="Y2962" s="9" t="str">
        <f>IF(E2962="Cancelled","Excluded",IF(D2962="",IF((SLA_Policy!$B$8-B2962)*24&gt;X2962,"Open - Breached","Open - On Track"),IF((D2962-B2962)*24&lt;=X2962,"Met","Breached")))</f>
        <v>Met</v>
      </c>
    </row>
    <row r="2963" spans="1:25" x14ac:dyDescent="0.25">
      <c r="A2963" s="9" t="s">
        <v>5832</v>
      </c>
      <c r="B2963" s="23">
        <v>46021.202083333301</v>
      </c>
      <c r="C2963" s="23">
        <v>46021.309027777803</v>
      </c>
      <c r="D2963" s="23">
        <v>46022.372222222199</v>
      </c>
      <c r="E2963" s="9" t="s">
        <v>212</v>
      </c>
      <c r="F2963" s="9" t="s">
        <v>188</v>
      </c>
      <c r="G2963" s="9" t="s">
        <v>213</v>
      </c>
      <c r="H2963" s="9" t="s">
        <v>167</v>
      </c>
      <c r="I2963" s="9" t="s">
        <v>349</v>
      </c>
      <c r="J2963" s="9" t="s">
        <v>656</v>
      </c>
      <c r="K2963" s="9" t="s">
        <v>246</v>
      </c>
      <c r="L2963" s="9" t="s">
        <v>282</v>
      </c>
      <c r="M2963" s="9" t="s">
        <v>822</v>
      </c>
      <c r="N2963" s="9" t="s">
        <v>197</v>
      </c>
      <c r="O2963" s="9" t="s">
        <v>180</v>
      </c>
      <c r="P2963" s="9" t="s">
        <v>318</v>
      </c>
      <c r="Q2963" s="9" t="s">
        <v>219</v>
      </c>
      <c r="R2963" s="9">
        <v>0</v>
      </c>
      <c r="S2963" s="9">
        <v>11</v>
      </c>
      <c r="U2963" s="9" t="s">
        <v>266</v>
      </c>
      <c r="X2963" s="9">
        <f>INDEX(SLA_Policy!$D$2:$D$5,MATCH(F2963,SLA_Policy!$A$2:$A$5,0))</f>
        <v>72</v>
      </c>
      <c r="Y2963" s="9" t="str">
        <f>IF(E2963="Cancelled","Excluded",IF(D2963="",IF((SLA_Policy!$B$8-B2963)*24&gt;X2963,"Open - Breached","Open - On Track"),IF((D2963-B2963)*24&lt;=X2963,"Met","Breached")))</f>
        <v>Met</v>
      </c>
    </row>
    <row r="2964" spans="1:25" x14ac:dyDescent="0.25">
      <c r="A2964" s="9" t="s">
        <v>5833</v>
      </c>
      <c r="B2964" s="23">
        <v>46021.279166666704</v>
      </c>
      <c r="C2964" s="23">
        <v>46021.3256944444</v>
      </c>
      <c r="D2964" s="23">
        <v>46021.683333333298</v>
      </c>
      <c r="E2964" s="9" t="s">
        <v>212</v>
      </c>
      <c r="F2964" s="9" t="s">
        <v>188</v>
      </c>
      <c r="G2964" s="9" t="s">
        <v>213</v>
      </c>
      <c r="H2964" s="9" t="s">
        <v>165</v>
      </c>
      <c r="I2964" s="9" t="s">
        <v>567</v>
      </c>
      <c r="J2964" s="9" t="s">
        <v>1334</v>
      </c>
      <c r="K2964" s="9" t="s">
        <v>246</v>
      </c>
      <c r="L2964" s="9" t="s">
        <v>216</v>
      </c>
      <c r="M2964" s="9" t="s">
        <v>4266</v>
      </c>
      <c r="N2964" s="9" t="s">
        <v>197</v>
      </c>
      <c r="O2964" s="9" t="s">
        <v>176</v>
      </c>
      <c r="P2964" s="9" t="s">
        <v>228</v>
      </c>
      <c r="Q2964" s="9" t="s">
        <v>219</v>
      </c>
      <c r="R2964" s="9">
        <v>0</v>
      </c>
      <c r="S2964" s="9">
        <v>21</v>
      </c>
      <c r="U2964" s="9" t="s">
        <v>230</v>
      </c>
      <c r="X2964" s="9">
        <f>INDEX(SLA_Policy!$D$2:$D$5,MATCH(F2964,SLA_Policy!$A$2:$A$5,0))</f>
        <v>72</v>
      </c>
      <c r="Y2964" s="9" t="str">
        <f>IF(E2964="Cancelled","Excluded",IF(D2964="",IF((SLA_Policy!$B$8-B2964)*24&gt;X2964,"Open - Breached","Open - On Track"),IF((D2964-B2964)*24&lt;=X2964,"Met","Breached")))</f>
        <v>Met</v>
      </c>
    </row>
    <row r="2965" spans="1:25" x14ac:dyDescent="0.25">
      <c r="A2965" s="9" t="s">
        <v>5834</v>
      </c>
      <c r="B2965" s="23">
        <v>46021.3347222222</v>
      </c>
      <c r="C2965" s="23">
        <v>46021.335416666698</v>
      </c>
      <c r="D2965" s="23">
        <v>46022.324305555601</v>
      </c>
      <c r="E2965" s="9" t="s">
        <v>212</v>
      </c>
      <c r="F2965" s="9" t="s">
        <v>188</v>
      </c>
      <c r="G2965" s="9" t="s">
        <v>213</v>
      </c>
      <c r="H2965" s="9" t="s">
        <v>167</v>
      </c>
      <c r="I2965" s="9" t="s">
        <v>362</v>
      </c>
      <c r="J2965" s="9" t="s">
        <v>5835</v>
      </c>
      <c r="K2965" s="9" t="s">
        <v>246</v>
      </c>
      <c r="L2965" s="9" t="s">
        <v>270</v>
      </c>
      <c r="M2965" s="9" t="s">
        <v>547</v>
      </c>
      <c r="N2965" s="9" t="s">
        <v>198</v>
      </c>
      <c r="O2965" s="9" t="s">
        <v>116</v>
      </c>
      <c r="P2965" s="9" t="s">
        <v>295</v>
      </c>
      <c r="Q2965" s="9" t="s">
        <v>219</v>
      </c>
      <c r="R2965" s="9">
        <v>0</v>
      </c>
      <c r="S2965" s="9">
        <v>37</v>
      </c>
      <c r="U2965" s="9" t="s">
        <v>290</v>
      </c>
      <c r="X2965" s="9">
        <f>INDEX(SLA_Policy!$D$2:$D$5,MATCH(F2965,SLA_Policy!$A$2:$A$5,0))</f>
        <v>72</v>
      </c>
      <c r="Y2965" s="9" t="str">
        <f>IF(E2965="Cancelled","Excluded",IF(D2965="",IF((SLA_Policy!$B$8-B2965)*24&gt;X2965,"Open - Breached","Open - On Track"),IF((D2965-B2965)*24&lt;=X2965,"Met","Breached")))</f>
        <v>Met</v>
      </c>
    </row>
    <row r="2966" spans="1:25" x14ac:dyDescent="0.25">
      <c r="A2966" s="9" t="s">
        <v>5836</v>
      </c>
      <c r="B2966" s="23">
        <v>46021.340277777803</v>
      </c>
      <c r="C2966" s="23">
        <v>46021.343055555597</v>
      </c>
      <c r="D2966" s="23">
        <v>46024.323611111096</v>
      </c>
      <c r="E2966" s="9" t="s">
        <v>212</v>
      </c>
      <c r="F2966" s="9" t="s">
        <v>189</v>
      </c>
      <c r="G2966" s="9" t="s">
        <v>213</v>
      </c>
      <c r="H2966" s="9" t="s">
        <v>88</v>
      </c>
      <c r="I2966" s="9" t="s">
        <v>486</v>
      </c>
      <c r="J2966" s="9" t="s">
        <v>5837</v>
      </c>
      <c r="K2966" s="9" t="s">
        <v>246</v>
      </c>
      <c r="L2966" s="9" t="s">
        <v>226</v>
      </c>
      <c r="M2966" s="9" t="s">
        <v>1974</v>
      </c>
      <c r="N2966" s="9" t="s">
        <v>199</v>
      </c>
      <c r="O2966" s="9" t="s">
        <v>178</v>
      </c>
      <c r="P2966" s="9" t="s">
        <v>272</v>
      </c>
      <c r="Q2966" s="9" t="s">
        <v>219</v>
      </c>
      <c r="R2966" s="9">
        <v>0</v>
      </c>
      <c r="S2966" s="9">
        <v>54</v>
      </c>
      <c r="U2966" s="9" t="s">
        <v>230</v>
      </c>
      <c r="X2966" s="9">
        <f>INDEX(SLA_Policy!$D$2:$D$5,MATCH(F2966,SLA_Policy!$A$2:$A$5,0))</f>
        <v>120</v>
      </c>
      <c r="Y2966" s="9" t="str">
        <f>IF(E2966="Cancelled","Excluded",IF(D2966="",IF((SLA_Policy!$B$8-B2966)*24&gt;X2966,"Open - Breached","Open - On Track"),IF((D2966-B2966)*24&lt;=X2966,"Met","Breached")))</f>
        <v>Met</v>
      </c>
    </row>
    <row r="2967" spans="1:25" x14ac:dyDescent="0.25">
      <c r="A2967" s="9" t="s">
        <v>5838</v>
      </c>
      <c r="B2967" s="23">
        <v>46021.346527777801</v>
      </c>
      <c r="C2967" s="23">
        <v>46021.351388888899</v>
      </c>
      <c r="D2967" s="23">
        <v>46021.8215277778</v>
      </c>
      <c r="E2967" s="9" t="s">
        <v>212</v>
      </c>
      <c r="F2967" s="9" t="s">
        <v>186</v>
      </c>
      <c r="G2967" s="9" t="s">
        <v>213</v>
      </c>
      <c r="H2967" s="9" t="s">
        <v>163</v>
      </c>
      <c r="I2967" s="9" t="s">
        <v>250</v>
      </c>
      <c r="J2967" s="9" t="s">
        <v>451</v>
      </c>
      <c r="K2967" s="9" t="s">
        <v>303</v>
      </c>
      <c r="L2967" s="9" t="s">
        <v>311</v>
      </c>
      <c r="M2967" s="9" t="s">
        <v>5150</v>
      </c>
      <c r="N2967" s="9" t="s">
        <v>197</v>
      </c>
      <c r="O2967" s="9" t="s">
        <v>176</v>
      </c>
      <c r="P2967" s="9" t="s">
        <v>503</v>
      </c>
      <c r="Q2967" s="9" t="s">
        <v>273</v>
      </c>
      <c r="R2967" s="9">
        <v>0</v>
      </c>
      <c r="S2967" s="9">
        <v>13</v>
      </c>
      <c r="T2967" s="9" t="s">
        <v>220</v>
      </c>
      <c r="U2967" s="9" t="s">
        <v>376</v>
      </c>
      <c r="X2967" s="9">
        <f>INDEX(SLA_Policy!$D$2:$D$5,MATCH(F2967,SLA_Policy!$A$2:$A$5,0))</f>
        <v>4</v>
      </c>
      <c r="Y2967" s="9" t="str">
        <f>IF(E2967="Cancelled","Excluded",IF(D2967="",IF((SLA_Policy!$B$8-B2967)*24&gt;X2967,"Open - Breached","Open - On Track"),IF((D2967-B2967)*24&lt;=X2967,"Met","Breached")))</f>
        <v>Breached</v>
      </c>
    </row>
    <row r="2968" spans="1:25" x14ac:dyDescent="0.25">
      <c r="A2968" s="9" t="s">
        <v>5839</v>
      </c>
      <c r="B2968" s="23">
        <v>46021.357638888898</v>
      </c>
      <c r="C2968" s="23">
        <v>46021.390277777798</v>
      </c>
      <c r="D2968" s="23">
        <v>46022.395138888904</v>
      </c>
      <c r="E2968" s="9" t="s">
        <v>212</v>
      </c>
      <c r="F2968" s="9" t="s">
        <v>188</v>
      </c>
      <c r="G2968" s="9" t="s">
        <v>213</v>
      </c>
      <c r="H2968" s="9" t="s">
        <v>162</v>
      </c>
      <c r="I2968" s="9" t="s">
        <v>416</v>
      </c>
      <c r="J2968" s="9" t="s">
        <v>957</v>
      </c>
      <c r="K2968" s="9" t="s">
        <v>246</v>
      </c>
      <c r="L2968" s="9" t="s">
        <v>351</v>
      </c>
      <c r="M2968" s="9" t="s">
        <v>436</v>
      </c>
      <c r="N2968" s="9" t="s">
        <v>196</v>
      </c>
      <c r="O2968" s="9" t="s">
        <v>179</v>
      </c>
      <c r="P2968" s="9" t="s">
        <v>337</v>
      </c>
      <c r="Q2968" s="9" t="s">
        <v>219</v>
      </c>
      <c r="R2968" s="9">
        <v>0</v>
      </c>
      <c r="S2968" s="9">
        <v>7</v>
      </c>
      <c r="U2968" s="9" t="s">
        <v>266</v>
      </c>
      <c r="W2968" s="9">
        <v>5</v>
      </c>
      <c r="X2968" s="9">
        <f>INDEX(SLA_Policy!$D$2:$D$5,MATCH(F2968,SLA_Policy!$A$2:$A$5,0))</f>
        <v>72</v>
      </c>
      <c r="Y2968" s="9" t="str">
        <f>IF(E2968="Cancelled","Excluded",IF(D2968="",IF((SLA_Policy!$B$8-B2968)*24&gt;X2968,"Open - Breached","Open - On Track"),IF((D2968-B2968)*24&lt;=X2968,"Met","Breached")))</f>
        <v>Met</v>
      </c>
    </row>
    <row r="2969" spans="1:25" x14ac:dyDescent="0.25">
      <c r="A2969" s="9" t="s">
        <v>5840</v>
      </c>
      <c r="B2969" s="23">
        <v>46021.363888888904</v>
      </c>
      <c r="C2969" s="23">
        <v>46021.4597222222</v>
      </c>
      <c r="D2969" s="23">
        <v>46022.406944444498</v>
      </c>
      <c r="E2969" s="9" t="s">
        <v>212</v>
      </c>
      <c r="F2969" s="9" t="s">
        <v>189</v>
      </c>
      <c r="G2969" s="9" t="s">
        <v>213</v>
      </c>
      <c r="H2969" s="9" t="s">
        <v>166</v>
      </c>
      <c r="I2969" s="9" t="s">
        <v>286</v>
      </c>
      <c r="J2969" s="9" t="s">
        <v>5841</v>
      </c>
      <c r="K2969" s="9" t="s">
        <v>303</v>
      </c>
      <c r="L2969" s="9" t="s">
        <v>311</v>
      </c>
      <c r="M2969" s="9" t="s">
        <v>496</v>
      </c>
      <c r="N2969" s="9" t="s">
        <v>196</v>
      </c>
      <c r="O2969" s="9" t="s">
        <v>181</v>
      </c>
      <c r="P2969" s="9" t="s">
        <v>445</v>
      </c>
      <c r="Q2969" s="9" t="s">
        <v>219</v>
      </c>
      <c r="R2969" s="9">
        <v>0</v>
      </c>
      <c r="S2969" s="9">
        <v>19</v>
      </c>
      <c r="U2969" s="9" t="s">
        <v>376</v>
      </c>
      <c r="X2969" s="9">
        <f>INDEX(SLA_Policy!$D$2:$D$5,MATCH(F2969,SLA_Policy!$A$2:$A$5,0))</f>
        <v>120</v>
      </c>
      <c r="Y2969" s="9" t="str">
        <f>IF(E2969="Cancelled","Excluded",IF(D2969="",IF((SLA_Policy!$B$8-B2969)*24&gt;X2969,"Open - Breached","Open - On Track"),IF((D2969-B2969)*24&lt;=X2969,"Met","Breached")))</f>
        <v>Met</v>
      </c>
    </row>
    <row r="2970" spans="1:25" x14ac:dyDescent="0.25">
      <c r="A2970" s="9" t="s">
        <v>5842</v>
      </c>
      <c r="B2970" s="23">
        <v>46021.370833333298</v>
      </c>
      <c r="C2970" s="23">
        <v>46022.319444444503</v>
      </c>
      <c r="D2970" s="23">
        <v>46022.340972222199</v>
      </c>
      <c r="E2970" s="9" t="s">
        <v>212</v>
      </c>
      <c r="F2970" s="9" t="s">
        <v>188</v>
      </c>
      <c r="G2970" s="9" t="s">
        <v>213</v>
      </c>
      <c r="H2970" s="9" t="s">
        <v>162</v>
      </c>
      <c r="I2970" s="9" t="s">
        <v>393</v>
      </c>
      <c r="J2970" s="9" t="s">
        <v>5843</v>
      </c>
      <c r="K2970" s="9" t="s">
        <v>215</v>
      </c>
      <c r="L2970" s="9" t="s">
        <v>293</v>
      </c>
      <c r="M2970" s="9" t="s">
        <v>2878</v>
      </c>
      <c r="N2970" s="9" t="s">
        <v>196</v>
      </c>
      <c r="O2970" s="9" t="s">
        <v>179</v>
      </c>
      <c r="P2970" s="9" t="s">
        <v>313</v>
      </c>
      <c r="Q2970" s="9" t="s">
        <v>219</v>
      </c>
      <c r="R2970" s="9">
        <v>0</v>
      </c>
      <c r="S2970" s="9">
        <v>17</v>
      </c>
      <c r="U2970" s="9" t="s">
        <v>266</v>
      </c>
      <c r="X2970" s="9">
        <f>INDEX(SLA_Policy!$D$2:$D$5,MATCH(F2970,SLA_Policy!$A$2:$A$5,0))</f>
        <v>72</v>
      </c>
      <c r="Y2970" s="9" t="str">
        <f>IF(E2970="Cancelled","Excluded",IF(D2970="",IF((SLA_Policy!$B$8-B2970)*24&gt;X2970,"Open - Breached","Open - On Track"),IF((D2970-B2970)*24&lt;=X2970,"Met","Breached")))</f>
        <v>Met</v>
      </c>
    </row>
    <row r="2971" spans="1:25" x14ac:dyDescent="0.25">
      <c r="A2971" s="9" t="s">
        <v>5844</v>
      </c>
      <c r="B2971" s="23">
        <v>46021.382638888899</v>
      </c>
      <c r="C2971" s="23">
        <v>46021.383333333302</v>
      </c>
      <c r="D2971" s="23">
        <v>46021.465972222199</v>
      </c>
      <c r="E2971" s="9" t="s">
        <v>212</v>
      </c>
      <c r="F2971" s="9" t="s">
        <v>187</v>
      </c>
      <c r="G2971" s="9" t="s">
        <v>213</v>
      </c>
      <c r="H2971" s="9" t="s">
        <v>166</v>
      </c>
      <c r="I2971" s="9" t="s">
        <v>286</v>
      </c>
      <c r="J2971" s="9" t="s">
        <v>5845</v>
      </c>
      <c r="K2971" s="9" t="s">
        <v>246</v>
      </c>
      <c r="L2971" s="9" t="s">
        <v>216</v>
      </c>
      <c r="M2971" s="9" t="s">
        <v>2246</v>
      </c>
      <c r="N2971" s="9" t="s">
        <v>198</v>
      </c>
      <c r="O2971" s="9" t="s">
        <v>181</v>
      </c>
      <c r="P2971" s="9" t="s">
        <v>289</v>
      </c>
      <c r="Q2971" s="9" t="s">
        <v>273</v>
      </c>
      <c r="R2971" s="9">
        <v>0</v>
      </c>
      <c r="S2971" s="9">
        <v>24</v>
      </c>
      <c r="U2971" s="9" t="s">
        <v>376</v>
      </c>
      <c r="W2971" s="9">
        <v>5</v>
      </c>
      <c r="X2971" s="9">
        <f>INDEX(SLA_Policy!$D$2:$D$5,MATCH(F2971,SLA_Policy!$A$2:$A$5,0))</f>
        <v>8</v>
      </c>
      <c r="Y2971" s="9" t="str">
        <f>IF(E2971="Cancelled","Excluded",IF(D2971="",IF((SLA_Policy!$B$8-B2971)*24&gt;X2971,"Open - Breached","Open - On Track"),IF((D2971-B2971)*24&lt;=X2971,"Met","Breached")))</f>
        <v>Met</v>
      </c>
    </row>
    <row r="2972" spans="1:25" x14ac:dyDescent="0.25">
      <c r="A2972" s="9" t="s">
        <v>5846</v>
      </c>
      <c r="B2972" s="23">
        <v>46021.386805555601</v>
      </c>
      <c r="C2972" s="23">
        <v>46021.493055555598</v>
      </c>
      <c r="D2972" s="23">
        <v>46021.508333333302</v>
      </c>
      <c r="E2972" s="9" t="s">
        <v>212</v>
      </c>
      <c r="F2972" s="9" t="s">
        <v>188</v>
      </c>
      <c r="G2972" s="9" t="s">
        <v>213</v>
      </c>
      <c r="H2972" s="9" t="s">
        <v>161</v>
      </c>
      <c r="I2972" s="9" t="s">
        <v>389</v>
      </c>
      <c r="J2972" s="9" t="s">
        <v>1581</v>
      </c>
      <c r="K2972" s="9" t="s">
        <v>276</v>
      </c>
      <c r="L2972" s="9" t="s">
        <v>351</v>
      </c>
      <c r="M2972" s="9" t="s">
        <v>5419</v>
      </c>
      <c r="N2972" s="9" t="s">
        <v>196</v>
      </c>
      <c r="O2972" s="9" t="s">
        <v>116</v>
      </c>
      <c r="P2972" s="9" t="s">
        <v>258</v>
      </c>
      <c r="Q2972" s="9" t="s">
        <v>219</v>
      </c>
      <c r="R2972" s="9">
        <v>0</v>
      </c>
      <c r="S2972" s="9">
        <v>3</v>
      </c>
      <c r="U2972" s="9" t="s">
        <v>290</v>
      </c>
      <c r="W2972" s="9">
        <v>5</v>
      </c>
      <c r="X2972" s="9">
        <f>INDEX(SLA_Policy!$D$2:$D$5,MATCH(F2972,SLA_Policy!$A$2:$A$5,0))</f>
        <v>72</v>
      </c>
      <c r="Y2972" s="9" t="str">
        <f>IF(E2972="Cancelled","Excluded",IF(D2972="",IF((SLA_Policy!$B$8-B2972)*24&gt;X2972,"Open - Breached","Open - On Track"),IF((D2972-B2972)*24&lt;=X2972,"Met","Breached")))</f>
        <v>Met</v>
      </c>
    </row>
    <row r="2973" spans="1:25" x14ac:dyDescent="0.25">
      <c r="A2973" s="9" t="s">
        <v>5847</v>
      </c>
      <c r="B2973" s="23">
        <v>46021.388888888898</v>
      </c>
      <c r="C2973" s="23">
        <v>46021.389583333301</v>
      </c>
      <c r="D2973" s="23">
        <v>46022.40625</v>
      </c>
      <c r="E2973" s="9" t="s">
        <v>212</v>
      </c>
      <c r="F2973" s="9" t="s">
        <v>188</v>
      </c>
      <c r="G2973" s="9" t="s">
        <v>213</v>
      </c>
      <c r="H2973" s="9" t="s">
        <v>88</v>
      </c>
      <c r="I2973" s="9" t="s">
        <v>268</v>
      </c>
      <c r="J2973" s="9" t="s">
        <v>5848</v>
      </c>
      <c r="K2973" s="9" t="s">
        <v>215</v>
      </c>
      <c r="L2973" s="9" t="s">
        <v>311</v>
      </c>
      <c r="M2973" s="9" t="s">
        <v>2362</v>
      </c>
      <c r="N2973" s="9" t="s">
        <v>198</v>
      </c>
      <c r="O2973" s="9" t="s">
        <v>178</v>
      </c>
      <c r="P2973" s="9" t="s">
        <v>272</v>
      </c>
      <c r="Q2973" s="9" t="s">
        <v>219</v>
      </c>
      <c r="R2973" s="9">
        <v>0</v>
      </c>
      <c r="S2973" s="9">
        <v>24</v>
      </c>
      <c r="T2973" s="9" t="s">
        <v>136</v>
      </c>
      <c r="U2973" s="9" t="s">
        <v>266</v>
      </c>
      <c r="X2973" s="9">
        <f>INDEX(SLA_Policy!$D$2:$D$5,MATCH(F2973,SLA_Policy!$A$2:$A$5,0))</f>
        <v>72</v>
      </c>
      <c r="Y2973" s="9" t="str">
        <f>IF(E2973="Cancelled","Excluded",IF(D2973="",IF((SLA_Policy!$B$8-B2973)*24&gt;X2973,"Open - Breached","Open - On Track"),IF((D2973-B2973)*24&lt;=X2973,"Met","Breached")))</f>
        <v>Met</v>
      </c>
    </row>
    <row r="2974" spans="1:25" x14ac:dyDescent="0.25">
      <c r="A2974" s="9" t="s">
        <v>5849</v>
      </c>
      <c r="B2974" s="23">
        <v>46021.3930555556</v>
      </c>
      <c r="C2974" s="23">
        <v>46021.4</v>
      </c>
      <c r="D2974" s="23">
        <v>46021.7590277778</v>
      </c>
      <c r="E2974" s="9" t="s">
        <v>212</v>
      </c>
      <c r="F2974" s="9" t="s">
        <v>188</v>
      </c>
      <c r="G2974" s="9" t="s">
        <v>213</v>
      </c>
      <c r="H2974" s="9" t="s">
        <v>88</v>
      </c>
      <c r="I2974" s="9" t="s">
        <v>268</v>
      </c>
      <c r="J2974" s="9" t="s">
        <v>4768</v>
      </c>
      <c r="K2974" s="9" t="s">
        <v>225</v>
      </c>
      <c r="L2974" s="9" t="s">
        <v>104</v>
      </c>
      <c r="M2974" s="9" t="s">
        <v>1008</v>
      </c>
      <c r="N2974" s="9" t="s">
        <v>198</v>
      </c>
      <c r="O2974" s="9" t="s">
        <v>176</v>
      </c>
      <c r="P2974" s="9" t="s">
        <v>253</v>
      </c>
      <c r="Q2974" s="9" t="s">
        <v>219</v>
      </c>
      <c r="R2974" s="9">
        <v>0</v>
      </c>
      <c r="S2974" s="9">
        <v>28</v>
      </c>
      <c r="T2974" s="9" t="s">
        <v>136</v>
      </c>
      <c r="U2974" s="9" t="s">
        <v>376</v>
      </c>
      <c r="W2974" s="9">
        <v>4</v>
      </c>
      <c r="X2974" s="9">
        <f>INDEX(SLA_Policy!$D$2:$D$5,MATCH(F2974,SLA_Policy!$A$2:$A$5,0))</f>
        <v>72</v>
      </c>
      <c r="Y2974" s="9" t="str">
        <f>IF(E2974="Cancelled","Excluded",IF(D2974="",IF((SLA_Policy!$B$8-B2974)*24&gt;X2974,"Open - Breached","Open - On Track"),IF((D2974-B2974)*24&lt;=X2974,"Met","Breached")))</f>
        <v>Met</v>
      </c>
    </row>
    <row r="2975" spans="1:25" x14ac:dyDescent="0.25">
      <c r="A2975" s="9" t="s">
        <v>5850</v>
      </c>
      <c r="B2975" s="23">
        <v>46021.394444444399</v>
      </c>
      <c r="C2975" s="23">
        <v>46021.410416666702</v>
      </c>
      <c r="D2975" s="23">
        <v>46024.413888888899</v>
      </c>
      <c r="E2975" s="9" t="s">
        <v>212</v>
      </c>
      <c r="F2975" s="9" t="s">
        <v>188</v>
      </c>
      <c r="G2975" s="9" t="s">
        <v>213</v>
      </c>
      <c r="H2975" s="9" t="s">
        <v>162</v>
      </c>
      <c r="I2975" s="9" t="s">
        <v>345</v>
      </c>
      <c r="J2975" s="9" t="s">
        <v>1136</v>
      </c>
      <c r="K2975" s="9" t="s">
        <v>225</v>
      </c>
      <c r="L2975" s="9" t="s">
        <v>307</v>
      </c>
      <c r="M2975" s="9" t="s">
        <v>5851</v>
      </c>
      <c r="N2975" s="9" t="s">
        <v>197</v>
      </c>
      <c r="O2975" s="9" t="s">
        <v>179</v>
      </c>
      <c r="P2975" s="9" t="s">
        <v>284</v>
      </c>
      <c r="Q2975" s="9" t="s">
        <v>219</v>
      </c>
      <c r="R2975" s="9">
        <v>0</v>
      </c>
      <c r="S2975" s="9">
        <v>13</v>
      </c>
      <c r="U2975" s="9" t="s">
        <v>248</v>
      </c>
      <c r="W2975" s="9">
        <v>3</v>
      </c>
      <c r="X2975" s="9">
        <f>INDEX(SLA_Policy!$D$2:$D$5,MATCH(F2975,SLA_Policy!$A$2:$A$5,0))</f>
        <v>72</v>
      </c>
      <c r="Y2975" s="9" t="str">
        <f>IF(E2975="Cancelled","Excluded",IF(D2975="",IF((SLA_Policy!$B$8-B2975)*24&gt;X2975,"Open - Breached","Open - On Track"),IF((D2975-B2975)*24&lt;=X2975,"Met","Breached")))</f>
        <v>Breached</v>
      </c>
    </row>
    <row r="2976" spans="1:25" x14ac:dyDescent="0.25">
      <c r="A2976" s="9" t="s">
        <v>5852</v>
      </c>
      <c r="B2976" s="23">
        <v>46021.403472222199</v>
      </c>
      <c r="C2976" s="23">
        <v>46021.476388888899</v>
      </c>
      <c r="D2976" s="23">
        <v>46043.436805555597</v>
      </c>
      <c r="E2976" s="9" t="s">
        <v>212</v>
      </c>
      <c r="F2976" s="9" t="s">
        <v>189</v>
      </c>
      <c r="G2976" s="9" t="s">
        <v>213</v>
      </c>
      <c r="H2976" s="9" t="s">
        <v>167</v>
      </c>
      <c r="I2976" s="9" t="s">
        <v>362</v>
      </c>
      <c r="J2976" s="9" t="s">
        <v>2496</v>
      </c>
      <c r="K2976" s="9" t="s">
        <v>303</v>
      </c>
      <c r="L2976" s="9" t="s">
        <v>216</v>
      </c>
      <c r="M2976" s="9" t="s">
        <v>1287</v>
      </c>
      <c r="N2976" s="9" t="s">
        <v>196</v>
      </c>
      <c r="O2976" s="9" t="s">
        <v>180</v>
      </c>
      <c r="P2976" s="9" t="s">
        <v>368</v>
      </c>
      <c r="Q2976" s="9" t="s">
        <v>273</v>
      </c>
      <c r="R2976" s="9">
        <v>0</v>
      </c>
      <c r="S2976" s="9">
        <v>16</v>
      </c>
      <c r="U2976" s="9" t="s">
        <v>376</v>
      </c>
      <c r="X2976" s="9">
        <f>INDEX(SLA_Policy!$D$2:$D$5,MATCH(F2976,SLA_Policy!$A$2:$A$5,0))</f>
        <v>120</v>
      </c>
      <c r="Y2976" s="9" t="str">
        <f>IF(E2976="Cancelled","Excluded",IF(D2976="",IF((SLA_Policy!$B$8-B2976)*24&gt;X2976,"Open - Breached","Open - On Track"),IF((D2976-B2976)*24&lt;=X2976,"Met","Breached")))</f>
        <v>Breached</v>
      </c>
    </row>
    <row r="2977" spans="1:25" x14ac:dyDescent="0.25">
      <c r="A2977" s="9" t="s">
        <v>5853</v>
      </c>
      <c r="B2977" s="23">
        <v>46021.477083333302</v>
      </c>
      <c r="C2977" s="23">
        <v>46021.493055555598</v>
      </c>
      <c r="D2977" s="23">
        <v>46022.326388888898</v>
      </c>
      <c r="E2977" s="9" t="s">
        <v>212</v>
      </c>
      <c r="F2977" s="9" t="s">
        <v>189</v>
      </c>
      <c r="G2977" s="9" t="s">
        <v>213</v>
      </c>
      <c r="H2977" s="9" t="s">
        <v>165</v>
      </c>
      <c r="I2977" s="9" t="s">
        <v>2034</v>
      </c>
      <c r="J2977" s="9" t="s">
        <v>5854</v>
      </c>
      <c r="K2977" s="9" t="s">
        <v>225</v>
      </c>
      <c r="L2977" s="9" t="s">
        <v>351</v>
      </c>
      <c r="M2977" s="9" t="s">
        <v>968</v>
      </c>
      <c r="N2977" s="9" t="s">
        <v>196</v>
      </c>
      <c r="O2977" s="9" t="s">
        <v>176</v>
      </c>
      <c r="P2977" s="9" t="s">
        <v>228</v>
      </c>
      <c r="Q2977" s="9" t="s">
        <v>219</v>
      </c>
      <c r="R2977" s="9">
        <v>0</v>
      </c>
      <c r="S2977" s="9">
        <v>39</v>
      </c>
      <c r="U2977" s="9" t="s">
        <v>266</v>
      </c>
      <c r="X2977" s="9">
        <f>INDEX(SLA_Policy!$D$2:$D$5,MATCH(F2977,SLA_Policy!$A$2:$A$5,0))</f>
        <v>120</v>
      </c>
      <c r="Y2977" s="9" t="str">
        <f>IF(E2977="Cancelled","Excluded",IF(D2977="",IF((SLA_Policy!$B$8-B2977)*24&gt;X2977,"Open - Breached","Open - On Track"),IF((D2977-B2977)*24&lt;=X2977,"Met","Breached")))</f>
        <v>Met</v>
      </c>
    </row>
    <row r="2978" spans="1:25" x14ac:dyDescent="0.25">
      <c r="A2978" s="9" t="s">
        <v>5855</v>
      </c>
      <c r="B2978" s="23">
        <v>46021.492361111101</v>
      </c>
      <c r="C2978" s="23">
        <v>46021.495138888902</v>
      </c>
      <c r="D2978" s="23">
        <v>46022.348611111098</v>
      </c>
      <c r="E2978" s="9" t="s">
        <v>212</v>
      </c>
      <c r="F2978" s="9" t="s">
        <v>188</v>
      </c>
      <c r="G2978" s="9" t="s">
        <v>213</v>
      </c>
      <c r="H2978" s="9" t="s">
        <v>162</v>
      </c>
      <c r="I2978" s="9" t="s">
        <v>244</v>
      </c>
      <c r="J2978" s="9" t="s">
        <v>5856</v>
      </c>
      <c r="K2978" s="9" t="s">
        <v>225</v>
      </c>
      <c r="L2978" s="9" t="s">
        <v>311</v>
      </c>
      <c r="M2978" s="9" t="s">
        <v>4473</v>
      </c>
      <c r="N2978" s="9" t="s">
        <v>198</v>
      </c>
      <c r="O2978" s="9" t="s">
        <v>179</v>
      </c>
      <c r="P2978" s="9" t="s">
        <v>264</v>
      </c>
      <c r="Q2978" s="9" t="s">
        <v>219</v>
      </c>
      <c r="R2978" s="9">
        <v>0</v>
      </c>
      <c r="S2978" s="9">
        <v>46</v>
      </c>
      <c r="U2978" s="9" t="s">
        <v>266</v>
      </c>
      <c r="W2978" s="9">
        <v>5</v>
      </c>
      <c r="X2978" s="9">
        <f>INDEX(SLA_Policy!$D$2:$D$5,MATCH(F2978,SLA_Policy!$A$2:$A$5,0))</f>
        <v>72</v>
      </c>
      <c r="Y2978" s="9" t="str">
        <f>IF(E2978="Cancelled","Excluded",IF(D2978="",IF((SLA_Policy!$B$8-B2978)*24&gt;X2978,"Open - Breached","Open - On Track"),IF((D2978-B2978)*24&lt;=X2978,"Met","Breached")))</f>
        <v>Met</v>
      </c>
    </row>
    <row r="2979" spans="1:25" x14ac:dyDescent="0.25">
      <c r="A2979" s="9" t="s">
        <v>5857</v>
      </c>
      <c r="B2979" s="23">
        <v>46021.495138888902</v>
      </c>
      <c r="C2979" s="23">
        <v>46021.5180555556</v>
      </c>
      <c r="D2979" s="23">
        <v>46022.394444444399</v>
      </c>
      <c r="E2979" s="9" t="s">
        <v>212</v>
      </c>
      <c r="F2979" s="9" t="s">
        <v>188</v>
      </c>
      <c r="G2979" s="9" t="s">
        <v>213</v>
      </c>
      <c r="H2979" s="9" t="s">
        <v>88</v>
      </c>
      <c r="I2979" s="9" t="s">
        <v>92</v>
      </c>
      <c r="J2979" s="9" t="s">
        <v>549</v>
      </c>
      <c r="K2979" s="9" t="s">
        <v>215</v>
      </c>
      <c r="L2979" s="9" t="s">
        <v>104</v>
      </c>
      <c r="M2979" s="9" t="s">
        <v>1442</v>
      </c>
      <c r="N2979" s="9" t="s">
        <v>196</v>
      </c>
      <c r="O2979" s="9" t="s">
        <v>178</v>
      </c>
      <c r="P2979" s="9" t="s">
        <v>360</v>
      </c>
      <c r="Q2979" s="9" t="s">
        <v>219</v>
      </c>
      <c r="R2979" s="9">
        <v>0</v>
      </c>
      <c r="S2979" s="9">
        <v>21</v>
      </c>
      <c r="T2979" s="9" t="s">
        <v>220</v>
      </c>
      <c r="U2979" s="9" t="s">
        <v>266</v>
      </c>
      <c r="X2979" s="9">
        <f>INDEX(SLA_Policy!$D$2:$D$5,MATCH(F2979,SLA_Policy!$A$2:$A$5,0))</f>
        <v>72</v>
      </c>
      <c r="Y2979" s="9" t="str">
        <f>IF(E2979="Cancelled","Excluded",IF(D2979="",IF((SLA_Policy!$B$8-B2979)*24&gt;X2979,"Open - Breached","Open - On Track"),IF((D2979-B2979)*24&lt;=X2979,"Met","Breached")))</f>
        <v>Met</v>
      </c>
    </row>
    <row r="2980" spans="1:25" x14ac:dyDescent="0.25">
      <c r="A2980" s="9" t="s">
        <v>5858</v>
      </c>
      <c r="B2980" s="23">
        <v>46021.546527777798</v>
      </c>
      <c r="C2980" s="23">
        <v>46021.547222222202</v>
      </c>
      <c r="D2980" s="23">
        <v>46021.629166666702</v>
      </c>
      <c r="E2980" s="9" t="s">
        <v>212</v>
      </c>
      <c r="F2980" s="9" t="s">
        <v>187</v>
      </c>
      <c r="G2980" s="9" t="s">
        <v>213</v>
      </c>
      <c r="H2980" s="9" t="s">
        <v>161</v>
      </c>
      <c r="I2980" s="9" t="s">
        <v>297</v>
      </c>
      <c r="J2980" s="9" t="s">
        <v>5859</v>
      </c>
      <c r="K2980" s="9" t="s">
        <v>246</v>
      </c>
      <c r="L2980" s="9" t="s">
        <v>311</v>
      </c>
      <c r="M2980" s="9" t="s">
        <v>1949</v>
      </c>
      <c r="N2980" s="9" t="s">
        <v>200</v>
      </c>
      <c r="O2980" s="9" t="s">
        <v>177</v>
      </c>
      <c r="P2980" s="9" t="s">
        <v>300</v>
      </c>
      <c r="Q2980" s="9" t="s">
        <v>273</v>
      </c>
      <c r="R2980" s="9">
        <v>0</v>
      </c>
      <c r="S2980" s="9">
        <v>18</v>
      </c>
      <c r="U2980" s="9" t="s">
        <v>221</v>
      </c>
      <c r="W2980" s="9">
        <v>4</v>
      </c>
      <c r="X2980" s="9">
        <f>INDEX(SLA_Policy!$D$2:$D$5,MATCH(F2980,SLA_Policy!$A$2:$A$5,0))</f>
        <v>8</v>
      </c>
      <c r="Y2980" s="9" t="str">
        <f>IF(E2980="Cancelled","Excluded",IF(D2980="",IF((SLA_Policy!$B$8-B2980)*24&gt;X2980,"Open - Breached","Open - On Track"),IF((D2980-B2980)*24&lt;=X2980,"Met","Breached")))</f>
        <v>Met</v>
      </c>
    </row>
    <row r="2981" spans="1:25" x14ac:dyDescent="0.25">
      <c r="A2981" s="9" t="s">
        <v>5860</v>
      </c>
      <c r="B2981" s="23">
        <v>46021.567361111098</v>
      </c>
      <c r="C2981" s="23">
        <v>46021.600694444503</v>
      </c>
      <c r="D2981" s="23">
        <v>46021.686111111099</v>
      </c>
      <c r="E2981" s="9" t="s">
        <v>212</v>
      </c>
      <c r="F2981" s="9" t="s">
        <v>188</v>
      </c>
      <c r="G2981" s="9" t="s">
        <v>236</v>
      </c>
      <c r="H2981" s="9" t="s">
        <v>163</v>
      </c>
      <c r="I2981" s="9" t="s">
        <v>327</v>
      </c>
      <c r="J2981" s="9" t="s">
        <v>4307</v>
      </c>
      <c r="K2981" s="9" t="s">
        <v>215</v>
      </c>
      <c r="L2981" s="9" t="s">
        <v>293</v>
      </c>
      <c r="M2981" s="9" t="s">
        <v>4988</v>
      </c>
      <c r="N2981" s="9" t="s">
        <v>196</v>
      </c>
      <c r="O2981" s="9" t="s">
        <v>176</v>
      </c>
      <c r="P2981" s="9" t="s">
        <v>503</v>
      </c>
      <c r="Q2981" s="9" t="s">
        <v>219</v>
      </c>
      <c r="R2981" s="9">
        <v>0</v>
      </c>
      <c r="S2981" s="9">
        <v>24</v>
      </c>
      <c r="U2981" s="9" t="s">
        <v>242</v>
      </c>
      <c r="X2981" s="9">
        <f>INDEX(SLA_Policy!$D$2:$D$5,MATCH(F2981,SLA_Policy!$A$2:$A$5,0))</f>
        <v>72</v>
      </c>
      <c r="Y2981" s="9" t="str">
        <f>IF(E2981="Cancelled","Excluded",IF(D2981="",IF((SLA_Policy!$B$8-B2981)*24&gt;X2981,"Open - Breached","Open - On Track"),IF((D2981-B2981)*24&lt;=X2981,"Met","Breached")))</f>
        <v>Met</v>
      </c>
    </row>
    <row r="2982" spans="1:25" x14ac:dyDescent="0.25">
      <c r="A2982" s="9" t="s">
        <v>5861</v>
      </c>
      <c r="B2982" s="23">
        <v>46021.607638888898</v>
      </c>
      <c r="C2982" s="23">
        <v>46021.660416666702</v>
      </c>
      <c r="D2982" s="23">
        <v>46022.402083333298</v>
      </c>
      <c r="E2982" s="9" t="s">
        <v>212</v>
      </c>
      <c r="F2982" s="9" t="s">
        <v>188</v>
      </c>
      <c r="G2982" s="9" t="s">
        <v>213</v>
      </c>
      <c r="H2982" s="9" t="s">
        <v>164</v>
      </c>
      <c r="I2982" s="9" t="s">
        <v>339</v>
      </c>
      <c r="J2982" s="9" t="s">
        <v>5782</v>
      </c>
      <c r="K2982" s="9" t="s">
        <v>410</v>
      </c>
      <c r="L2982" s="9" t="s">
        <v>104</v>
      </c>
      <c r="M2982" s="9" t="s">
        <v>411</v>
      </c>
      <c r="N2982" s="9" t="s">
        <v>197</v>
      </c>
      <c r="O2982" s="9" t="s">
        <v>180</v>
      </c>
      <c r="P2982" s="9" t="s">
        <v>318</v>
      </c>
      <c r="Q2982" s="9" t="s">
        <v>219</v>
      </c>
      <c r="R2982" s="9">
        <v>0</v>
      </c>
      <c r="S2982" s="9">
        <v>17</v>
      </c>
      <c r="T2982" s="9" t="s">
        <v>464</v>
      </c>
      <c r="U2982" s="9" t="s">
        <v>290</v>
      </c>
      <c r="W2982" s="9">
        <v>4</v>
      </c>
      <c r="X2982" s="9">
        <f>INDEX(SLA_Policy!$D$2:$D$5,MATCH(F2982,SLA_Policy!$A$2:$A$5,0))</f>
        <v>72</v>
      </c>
      <c r="Y2982" s="9" t="str">
        <f>IF(E2982="Cancelled","Excluded",IF(D2982="",IF((SLA_Policy!$B$8-B2982)*24&gt;X2982,"Open - Breached","Open - On Track"),IF((D2982-B2982)*24&lt;=X2982,"Met","Breached")))</f>
        <v>Met</v>
      </c>
    </row>
    <row r="2983" spans="1:25" x14ac:dyDescent="0.25">
      <c r="A2983" s="9" t="s">
        <v>5862</v>
      </c>
      <c r="B2983" s="23">
        <v>46021.629166666702</v>
      </c>
      <c r="C2983" s="23">
        <v>46021.667361111096</v>
      </c>
      <c r="D2983" s="23">
        <v>46024.351388888899</v>
      </c>
      <c r="E2983" s="9" t="s">
        <v>212</v>
      </c>
      <c r="F2983" s="9" t="s">
        <v>189</v>
      </c>
      <c r="G2983" s="9" t="s">
        <v>213</v>
      </c>
      <c r="H2983" s="9" t="s">
        <v>162</v>
      </c>
      <c r="I2983" s="9" t="s">
        <v>244</v>
      </c>
      <c r="J2983" s="9" t="s">
        <v>905</v>
      </c>
      <c r="K2983" s="9" t="s">
        <v>246</v>
      </c>
      <c r="L2983" s="9" t="s">
        <v>104</v>
      </c>
      <c r="M2983" s="9" t="s">
        <v>1547</v>
      </c>
      <c r="N2983" s="9" t="s">
        <v>197</v>
      </c>
      <c r="O2983" s="9" t="s">
        <v>179</v>
      </c>
      <c r="P2983" s="9" t="s">
        <v>264</v>
      </c>
      <c r="Q2983" s="9" t="s">
        <v>273</v>
      </c>
      <c r="R2983" s="9">
        <v>0</v>
      </c>
      <c r="S2983" s="9">
        <v>49</v>
      </c>
      <c r="U2983" s="9" t="s">
        <v>266</v>
      </c>
      <c r="W2983" s="9">
        <v>3</v>
      </c>
      <c r="X2983" s="9">
        <f>INDEX(SLA_Policy!$D$2:$D$5,MATCH(F2983,SLA_Policy!$A$2:$A$5,0))</f>
        <v>120</v>
      </c>
      <c r="Y2983" s="9" t="str">
        <f>IF(E2983="Cancelled","Excluded",IF(D2983="",IF((SLA_Policy!$B$8-B2983)*24&gt;X2983,"Open - Breached","Open - On Track"),IF((D2983-B2983)*24&lt;=X2983,"Met","Breached")))</f>
        <v>Met</v>
      </c>
    </row>
    <row r="2984" spans="1:25" x14ac:dyDescent="0.25">
      <c r="A2984" s="9" t="s">
        <v>5863</v>
      </c>
      <c r="B2984" s="23">
        <v>46021.637499999997</v>
      </c>
      <c r="C2984" s="23">
        <v>46021.643750000003</v>
      </c>
      <c r="D2984" s="23">
        <v>46021.909722222197</v>
      </c>
      <c r="E2984" s="9" t="s">
        <v>212</v>
      </c>
      <c r="F2984" s="9" t="s">
        <v>187</v>
      </c>
      <c r="G2984" s="9" t="s">
        <v>213</v>
      </c>
      <c r="H2984" s="9" t="s">
        <v>88</v>
      </c>
      <c r="I2984" s="9" t="s">
        <v>92</v>
      </c>
      <c r="J2984" s="9" t="s">
        <v>2361</v>
      </c>
      <c r="K2984" s="9" t="s">
        <v>215</v>
      </c>
      <c r="L2984" s="9" t="s">
        <v>395</v>
      </c>
      <c r="M2984" s="9" t="s">
        <v>484</v>
      </c>
      <c r="N2984" s="9" t="s">
        <v>197</v>
      </c>
      <c r="O2984" s="9" t="s">
        <v>178</v>
      </c>
      <c r="P2984" s="9" t="s">
        <v>272</v>
      </c>
      <c r="Q2984" s="9" t="s">
        <v>273</v>
      </c>
      <c r="R2984" s="9">
        <v>0</v>
      </c>
      <c r="S2984" s="9">
        <v>19</v>
      </c>
      <c r="T2984" s="9" t="s">
        <v>322</v>
      </c>
      <c r="U2984" s="9" t="s">
        <v>221</v>
      </c>
      <c r="W2984" s="9">
        <v>5</v>
      </c>
      <c r="X2984" s="9">
        <f>INDEX(SLA_Policy!$D$2:$D$5,MATCH(F2984,SLA_Policy!$A$2:$A$5,0))</f>
        <v>8</v>
      </c>
      <c r="Y2984" s="9" t="str">
        <f>IF(E2984="Cancelled","Excluded",IF(D2984="",IF((SLA_Policy!$B$8-B2984)*24&gt;X2984,"Open - Breached","Open - On Track"),IF((D2984-B2984)*24&lt;=X2984,"Met","Breached")))</f>
        <v>Met</v>
      </c>
    </row>
    <row r="2985" spans="1:25" x14ac:dyDescent="0.25">
      <c r="A2985" s="9" t="s">
        <v>5864</v>
      </c>
      <c r="B2985" s="23">
        <v>46021.649305555598</v>
      </c>
      <c r="C2985" s="23">
        <v>46021.659027777801</v>
      </c>
      <c r="D2985" s="23">
        <v>46022.3347222222</v>
      </c>
      <c r="E2985" s="9" t="s">
        <v>212</v>
      </c>
      <c r="F2985" s="9" t="s">
        <v>188</v>
      </c>
      <c r="G2985" s="9" t="s">
        <v>213</v>
      </c>
      <c r="H2985" s="9" t="s">
        <v>167</v>
      </c>
      <c r="I2985" s="9" t="s">
        <v>362</v>
      </c>
      <c r="J2985" s="9" t="s">
        <v>5865</v>
      </c>
      <c r="K2985" s="9" t="s">
        <v>246</v>
      </c>
      <c r="L2985" s="9" t="s">
        <v>104</v>
      </c>
      <c r="M2985" s="9" t="s">
        <v>1449</v>
      </c>
      <c r="N2985" s="9" t="s">
        <v>196</v>
      </c>
      <c r="O2985" s="9" t="s">
        <v>176</v>
      </c>
      <c r="P2985" s="9" t="s">
        <v>330</v>
      </c>
      <c r="Q2985" s="9" t="s">
        <v>219</v>
      </c>
      <c r="R2985" s="9">
        <v>0</v>
      </c>
      <c r="S2985" s="9">
        <v>26</v>
      </c>
      <c r="T2985" s="9" t="s">
        <v>136</v>
      </c>
      <c r="U2985" s="9" t="s">
        <v>248</v>
      </c>
      <c r="W2985" s="9">
        <v>5</v>
      </c>
      <c r="X2985" s="9">
        <f>INDEX(SLA_Policy!$D$2:$D$5,MATCH(F2985,SLA_Policy!$A$2:$A$5,0))</f>
        <v>72</v>
      </c>
      <c r="Y2985" s="9" t="str">
        <f>IF(E2985="Cancelled","Excluded",IF(D2985="",IF((SLA_Policy!$B$8-B2985)*24&gt;X2985,"Open - Breached","Open - On Track"),IF((D2985-B2985)*24&lt;=X2985,"Met","Breached")))</f>
        <v>Met</v>
      </c>
    </row>
    <row r="2986" spans="1:25" x14ac:dyDescent="0.25">
      <c r="A2986" s="9" t="s">
        <v>5866</v>
      </c>
      <c r="B2986" s="23">
        <v>46021.690277777801</v>
      </c>
      <c r="C2986" s="23">
        <v>46021.704166666699</v>
      </c>
      <c r="D2986" s="23">
        <v>46022.359027777798</v>
      </c>
      <c r="E2986" s="9" t="s">
        <v>212</v>
      </c>
      <c r="F2986" s="9" t="s">
        <v>189</v>
      </c>
      <c r="G2986" s="9" t="s">
        <v>213</v>
      </c>
      <c r="H2986" s="9" t="s">
        <v>162</v>
      </c>
      <c r="I2986" s="9" t="s">
        <v>345</v>
      </c>
      <c r="J2986" s="9" t="s">
        <v>2999</v>
      </c>
      <c r="K2986" s="9" t="s">
        <v>246</v>
      </c>
      <c r="L2986" s="9" t="s">
        <v>104</v>
      </c>
      <c r="M2986" s="9" t="s">
        <v>1884</v>
      </c>
      <c r="N2986" s="9" t="s">
        <v>196</v>
      </c>
      <c r="O2986" s="9" t="s">
        <v>116</v>
      </c>
      <c r="P2986" s="9" t="s">
        <v>590</v>
      </c>
      <c r="Q2986" s="9" t="s">
        <v>219</v>
      </c>
      <c r="R2986" s="9">
        <v>0</v>
      </c>
      <c r="S2986" s="9">
        <v>22</v>
      </c>
      <c r="U2986" s="9" t="s">
        <v>290</v>
      </c>
      <c r="X2986" s="9">
        <f>INDEX(SLA_Policy!$D$2:$D$5,MATCH(F2986,SLA_Policy!$A$2:$A$5,0))</f>
        <v>120</v>
      </c>
      <c r="Y2986" s="9" t="str">
        <f>IF(E2986="Cancelled","Excluded",IF(D2986="",IF((SLA_Policy!$B$8-B2986)*24&gt;X2986,"Open - Breached","Open - On Track"),IF((D2986-B2986)*24&lt;=X2986,"Met","Breached")))</f>
        <v>Met</v>
      </c>
    </row>
    <row r="2987" spans="1:25" x14ac:dyDescent="0.25">
      <c r="A2987" s="9" t="s">
        <v>5867</v>
      </c>
      <c r="B2987" s="23">
        <v>46021.748611111099</v>
      </c>
      <c r="C2987" s="23">
        <v>46021.766666666699</v>
      </c>
      <c r="D2987" s="23">
        <v>46022.497916666704</v>
      </c>
      <c r="E2987" s="9" t="s">
        <v>212</v>
      </c>
      <c r="F2987" s="9" t="s">
        <v>188</v>
      </c>
      <c r="G2987" s="9" t="s">
        <v>213</v>
      </c>
      <c r="H2987" s="9" t="s">
        <v>166</v>
      </c>
      <c r="I2987" s="9" t="s">
        <v>398</v>
      </c>
      <c r="J2987" s="9" t="s">
        <v>5868</v>
      </c>
      <c r="K2987" s="9" t="s">
        <v>246</v>
      </c>
      <c r="L2987" s="9" t="s">
        <v>226</v>
      </c>
      <c r="M2987" s="9" t="s">
        <v>3294</v>
      </c>
      <c r="N2987" s="9" t="s">
        <v>199</v>
      </c>
      <c r="O2987" s="9" t="s">
        <v>181</v>
      </c>
      <c r="P2987" s="9" t="s">
        <v>449</v>
      </c>
      <c r="Q2987" s="9" t="s">
        <v>219</v>
      </c>
      <c r="R2987" s="9">
        <v>0</v>
      </c>
      <c r="S2987" s="9">
        <v>41</v>
      </c>
      <c r="U2987" s="9" t="s">
        <v>290</v>
      </c>
      <c r="W2987" s="9">
        <v>4</v>
      </c>
      <c r="X2987" s="9">
        <f>INDEX(SLA_Policy!$D$2:$D$5,MATCH(F2987,SLA_Policy!$A$2:$A$5,0))</f>
        <v>72</v>
      </c>
      <c r="Y2987" s="9" t="str">
        <f>IF(E2987="Cancelled","Excluded",IF(D2987="",IF((SLA_Policy!$B$8-B2987)*24&gt;X2987,"Open - Breached","Open - On Track"),IF((D2987-B2987)*24&lt;=X2987,"Met","Breached")))</f>
        <v>Met</v>
      </c>
    </row>
    <row r="2988" spans="1:25" x14ac:dyDescent="0.25">
      <c r="A2988" s="9" t="s">
        <v>5869</v>
      </c>
      <c r="B2988" s="23">
        <v>46021.826388888898</v>
      </c>
      <c r="C2988" s="23">
        <v>46022.350694444503</v>
      </c>
      <c r="D2988" s="23">
        <v>46022.733333333301</v>
      </c>
      <c r="E2988" s="9" t="s">
        <v>212</v>
      </c>
      <c r="F2988" s="9" t="s">
        <v>188</v>
      </c>
      <c r="G2988" s="9" t="s">
        <v>213</v>
      </c>
      <c r="H2988" s="9" t="s">
        <v>162</v>
      </c>
      <c r="I2988" s="9" t="s">
        <v>244</v>
      </c>
      <c r="J2988" s="9" t="s">
        <v>3212</v>
      </c>
      <c r="K2988" s="9" t="s">
        <v>215</v>
      </c>
      <c r="L2988" s="9" t="s">
        <v>311</v>
      </c>
      <c r="M2988" s="9" t="s">
        <v>5870</v>
      </c>
      <c r="N2988" s="9" t="s">
        <v>196</v>
      </c>
      <c r="O2988" s="9" t="s">
        <v>116</v>
      </c>
      <c r="P2988" s="9" t="s">
        <v>574</v>
      </c>
      <c r="Q2988" s="9" t="s">
        <v>219</v>
      </c>
      <c r="R2988" s="9">
        <v>0</v>
      </c>
      <c r="S2988" s="9">
        <v>38</v>
      </c>
      <c r="U2988" s="9" t="s">
        <v>266</v>
      </c>
      <c r="W2988" s="9">
        <v>3</v>
      </c>
      <c r="X2988" s="9">
        <f>INDEX(SLA_Policy!$D$2:$D$5,MATCH(F2988,SLA_Policy!$A$2:$A$5,0))</f>
        <v>72</v>
      </c>
      <c r="Y2988" s="9" t="str">
        <f>IF(E2988="Cancelled","Excluded",IF(D2988="",IF((SLA_Policy!$B$8-B2988)*24&gt;X2988,"Open - Breached","Open - On Track"),IF((D2988-B2988)*24&lt;=X2988,"Met","Breached")))</f>
        <v>Met</v>
      </c>
    </row>
    <row r="2989" spans="1:25" x14ac:dyDescent="0.25">
      <c r="A2989" s="9" t="s">
        <v>5871</v>
      </c>
      <c r="B2989" s="23">
        <v>46021.966666666704</v>
      </c>
      <c r="C2989" s="23">
        <v>46022.364583333299</v>
      </c>
      <c r="D2989" s="23">
        <v>46022.3930555556</v>
      </c>
      <c r="E2989" s="9" t="s">
        <v>212</v>
      </c>
      <c r="F2989" s="9" t="s">
        <v>187</v>
      </c>
      <c r="G2989" s="9" t="s">
        <v>213</v>
      </c>
      <c r="H2989" s="9" t="s">
        <v>164</v>
      </c>
      <c r="I2989" s="9" t="s">
        <v>478</v>
      </c>
      <c r="J2989" s="9" t="s">
        <v>1768</v>
      </c>
      <c r="K2989" s="9" t="s">
        <v>246</v>
      </c>
      <c r="L2989" s="9" t="s">
        <v>311</v>
      </c>
      <c r="M2989" s="9" t="s">
        <v>2685</v>
      </c>
      <c r="N2989" s="9" t="s">
        <v>200</v>
      </c>
      <c r="O2989" s="9" t="s">
        <v>178</v>
      </c>
      <c r="P2989" s="9" t="s">
        <v>272</v>
      </c>
      <c r="Q2989" s="9" t="s">
        <v>273</v>
      </c>
      <c r="R2989" s="9">
        <v>0</v>
      </c>
      <c r="S2989" s="9">
        <v>19</v>
      </c>
      <c r="T2989" s="9" t="s">
        <v>343</v>
      </c>
      <c r="U2989" s="9" t="s">
        <v>290</v>
      </c>
      <c r="X2989" s="9">
        <f>INDEX(SLA_Policy!$D$2:$D$5,MATCH(F2989,SLA_Policy!$A$2:$A$5,0))</f>
        <v>8</v>
      </c>
      <c r="Y2989" s="9" t="str">
        <f>IF(E2989="Cancelled","Excluded",IF(D2989="",IF((SLA_Policy!$B$8-B2989)*24&gt;X2989,"Open - Breached","Open - On Track"),IF((D2989-B2989)*24&lt;=X2989,"Met","Breached")))</f>
        <v>Breached</v>
      </c>
    </row>
    <row r="2990" spans="1:25" x14ac:dyDescent="0.25">
      <c r="A2990" s="9" t="s">
        <v>5872</v>
      </c>
      <c r="B2990" s="23">
        <v>46022.331250000003</v>
      </c>
      <c r="C2990" s="23">
        <v>46022.359027777798</v>
      </c>
      <c r="D2990" s="23">
        <v>46024.364583333299</v>
      </c>
      <c r="E2990" s="9" t="s">
        <v>212</v>
      </c>
      <c r="F2990" s="9" t="s">
        <v>188</v>
      </c>
      <c r="G2990" s="9" t="s">
        <v>213</v>
      </c>
      <c r="H2990" s="9" t="s">
        <v>164</v>
      </c>
      <c r="I2990" s="9" t="s">
        <v>260</v>
      </c>
      <c r="J2990" s="9" t="s">
        <v>5873</v>
      </c>
      <c r="K2990" s="9" t="s">
        <v>410</v>
      </c>
      <c r="L2990" s="9" t="s">
        <v>311</v>
      </c>
      <c r="M2990" s="9" t="s">
        <v>480</v>
      </c>
      <c r="N2990" s="9" t="s">
        <v>196</v>
      </c>
      <c r="O2990" s="9" t="s">
        <v>179</v>
      </c>
      <c r="P2990" s="9" t="s">
        <v>264</v>
      </c>
      <c r="Q2990" s="9" t="s">
        <v>219</v>
      </c>
      <c r="R2990" s="9">
        <v>0</v>
      </c>
      <c r="S2990" s="9">
        <v>13</v>
      </c>
      <c r="T2990" s="9" t="s">
        <v>265</v>
      </c>
      <c r="U2990" s="9" t="s">
        <v>266</v>
      </c>
      <c r="X2990" s="9">
        <f>INDEX(SLA_Policy!$D$2:$D$5,MATCH(F2990,SLA_Policy!$A$2:$A$5,0))</f>
        <v>72</v>
      </c>
      <c r="Y2990" s="9" t="str">
        <f>IF(E2990="Cancelled","Excluded",IF(D2990="",IF((SLA_Policy!$B$8-B2990)*24&gt;X2990,"Open - Breached","Open - On Track"),IF((D2990-B2990)*24&lt;=X2990,"Met","Breached")))</f>
        <v>Met</v>
      </c>
    </row>
    <row r="2991" spans="1:25" x14ac:dyDescent="0.25">
      <c r="A2991" s="9" t="s">
        <v>5874</v>
      </c>
      <c r="B2991" s="23">
        <v>46022.354166666701</v>
      </c>
      <c r="C2991" s="23">
        <v>46022.401388888902</v>
      </c>
      <c r="D2991" s="23">
        <v>46022.630555555603</v>
      </c>
      <c r="E2991" s="9" t="s">
        <v>212</v>
      </c>
      <c r="F2991" s="9" t="s">
        <v>188</v>
      </c>
      <c r="G2991" s="9" t="s">
        <v>213</v>
      </c>
      <c r="H2991" s="9" t="s">
        <v>162</v>
      </c>
      <c r="I2991" s="9" t="s">
        <v>345</v>
      </c>
      <c r="J2991" s="9" t="s">
        <v>5875</v>
      </c>
      <c r="K2991" s="9" t="s">
        <v>246</v>
      </c>
      <c r="L2991" s="9" t="s">
        <v>282</v>
      </c>
      <c r="M2991" s="9" t="s">
        <v>2172</v>
      </c>
      <c r="N2991" s="9" t="s">
        <v>197</v>
      </c>
      <c r="O2991" s="9" t="s">
        <v>179</v>
      </c>
      <c r="P2991" s="9" t="s">
        <v>284</v>
      </c>
      <c r="Q2991" s="9" t="s">
        <v>219</v>
      </c>
      <c r="R2991" s="9">
        <v>0</v>
      </c>
      <c r="S2991" s="9">
        <v>53</v>
      </c>
      <c r="U2991" s="9" t="s">
        <v>266</v>
      </c>
      <c r="X2991" s="9">
        <f>INDEX(SLA_Policy!$D$2:$D$5,MATCH(F2991,SLA_Policy!$A$2:$A$5,0))</f>
        <v>72</v>
      </c>
      <c r="Y2991" s="9" t="str">
        <f>IF(E2991="Cancelled","Excluded",IF(D2991="",IF((SLA_Policy!$B$8-B2991)*24&gt;X2991,"Open - Breached","Open - On Track"),IF((D2991-B2991)*24&lt;=X2991,"Met","Breached")))</f>
        <v>Met</v>
      </c>
    </row>
    <row r="2992" spans="1:25" x14ac:dyDescent="0.25">
      <c r="A2992" s="9" t="s">
        <v>5876</v>
      </c>
      <c r="B2992" s="23">
        <v>46022.382638888899</v>
      </c>
      <c r="C2992" s="23">
        <v>46022.395833333299</v>
      </c>
      <c r="D2992" s="23">
        <v>46024.354861111096</v>
      </c>
      <c r="E2992" s="9" t="s">
        <v>212</v>
      </c>
      <c r="F2992" s="9" t="s">
        <v>188</v>
      </c>
      <c r="G2992" s="9" t="s">
        <v>213</v>
      </c>
      <c r="H2992" s="9" t="s">
        <v>162</v>
      </c>
      <c r="I2992" s="9" t="s">
        <v>345</v>
      </c>
      <c r="J2992" s="9" t="s">
        <v>5877</v>
      </c>
      <c r="K2992" s="9" t="s">
        <v>246</v>
      </c>
      <c r="L2992" s="9" t="s">
        <v>311</v>
      </c>
      <c r="M2992" s="9" t="s">
        <v>1509</v>
      </c>
      <c r="N2992" s="9" t="s">
        <v>200</v>
      </c>
      <c r="O2992" s="9" t="s">
        <v>179</v>
      </c>
      <c r="P2992" s="9" t="s">
        <v>313</v>
      </c>
      <c r="Q2992" s="9" t="s">
        <v>219</v>
      </c>
      <c r="R2992" s="9">
        <v>1</v>
      </c>
      <c r="S2992" s="9">
        <v>24</v>
      </c>
      <c r="U2992" s="9" t="s">
        <v>661</v>
      </c>
      <c r="X2992" s="9">
        <f>INDEX(SLA_Policy!$D$2:$D$5,MATCH(F2992,SLA_Policy!$A$2:$A$5,0))</f>
        <v>72</v>
      </c>
      <c r="Y2992" s="9" t="str">
        <f>IF(E2992="Cancelled","Excluded",IF(D2992="",IF((SLA_Policy!$B$8-B2992)*24&gt;X2992,"Open - Breached","Open - On Track"),IF((D2992-B2992)*24&lt;=X2992,"Met","Breached")))</f>
        <v>Met</v>
      </c>
    </row>
    <row r="2993" spans="1:25" x14ac:dyDescent="0.25">
      <c r="A2993" s="9" t="s">
        <v>5878</v>
      </c>
      <c r="B2993" s="23">
        <v>46022.4284722222</v>
      </c>
      <c r="C2993" s="23">
        <v>46022.554166666698</v>
      </c>
      <c r="D2993" s="23">
        <v>46022.728472222203</v>
      </c>
      <c r="E2993" s="9" t="s">
        <v>212</v>
      </c>
      <c r="F2993" s="9" t="s">
        <v>189</v>
      </c>
      <c r="G2993" s="9" t="s">
        <v>213</v>
      </c>
      <c r="H2993" s="9" t="s">
        <v>166</v>
      </c>
      <c r="I2993" s="9" t="s">
        <v>398</v>
      </c>
      <c r="J2993" s="9" t="s">
        <v>1731</v>
      </c>
      <c r="K2993" s="9" t="s">
        <v>225</v>
      </c>
      <c r="L2993" s="9" t="s">
        <v>395</v>
      </c>
      <c r="M2993" s="9" t="s">
        <v>5879</v>
      </c>
      <c r="N2993" s="9" t="s">
        <v>196</v>
      </c>
      <c r="O2993" s="9" t="s">
        <v>181</v>
      </c>
      <c r="P2993" s="9" t="s">
        <v>449</v>
      </c>
      <c r="Q2993" s="9" t="s">
        <v>219</v>
      </c>
      <c r="R2993" s="9">
        <v>0</v>
      </c>
      <c r="S2993" s="9">
        <v>64</v>
      </c>
      <c r="U2993" s="9" t="s">
        <v>290</v>
      </c>
      <c r="X2993" s="9">
        <f>INDEX(SLA_Policy!$D$2:$D$5,MATCH(F2993,SLA_Policy!$A$2:$A$5,0))</f>
        <v>120</v>
      </c>
      <c r="Y2993" s="9" t="str">
        <f>IF(E2993="Cancelled","Excluded",IF(D2993="",IF((SLA_Policy!$B$8-B2993)*24&gt;X2993,"Open - Breached","Open - On Track"),IF((D2993-B2993)*24&lt;=X2993,"Met","Breached")))</f>
        <v>Met</v>
      </c>
    </row>
    <row r="2994" spans="1:25" x14ac:dyDescent="0.25">
      <c r="A2994" s="9" t="s">
        <v>5880</v>
      </c>
      <c r="B2994" s="23">
        <v>46022.457638888904</v>
      </c>
      <c r="C2994" s="23">
        <v>46022.511805555601</v>
      </c>
      <c r="D2994" s="23">
        <v>46024.378472222197</v>
      </c>
      <c r="E2994" s="9" t="s">
        <v>212</v>
      </c>
      <c r="F2994" s="9" t="s">
        <v>188</v>
      </c>
      <c r="G2994" s="9" t="s">
        <v>213</v>
      </c>
      <c r="H2994" s="9" t="s">
        <v>164</v>
      </c>
      <c r="I2994" s="9" t="s">
        <v>478</v>
      </c>
      <c r="J2994" s="9" t="s">
        <v>1725</v>
      </c>
      <c r="K2994" s="9" t="s">
        <v>215</v>
      </c>
      <c r="L2994" s="9" t="s">
        <v>216</v>
      </c>
      <c r="M2994" s="9" t="s">
        <v>3647</v>
      </c>
      <c r="N2994" s="9" t="s">
        <v>196</v>
      </c>
      <c r="O2994" s="9" t="s">
        <v>178</v>
      </c>
      <c r="P2994" s="9" t="s">
        <v>272</v>
      </c>
      <c r="Q2994" s="9" t="s">
        <v>219</v>
      </c>
      <c r="R2994" s="9">
        <v>0</v>
      </c>
      <c r="S2994" s="9">
        <v>14</v>
      </c>
      <c r="T2994" s="9" t="s">
        <v>464</v>
      </c>
      <c r="U2994" s="9" t="s">
        <v>290</v>
      </c>
      <c r="X2994" s="9">
        <f>INDEX(SLA_Policy!$D$2:$D$5,MATCH(F2994,SLA_Policy!$A$2:$A$5,0))</f>
        <v>72</v>
      </c>
      <c r="Y2994" s="9" t="str">
        <f>IF(E2994="Cancelled","Excluded",IF(D2994="",IF((SLA_Policy!$B$8-B2994)*24&gt;X2994,"Open - Breached","Open - On Track"),IF((D2994-B2994)*24&lt;=X2994,"Met","Breached")))</f>
        <v>Met</v>
      </c>
    </row>
    <row r="2995" spans="1:25" x14ac:dyDescent="0.25">
      <c r="A2995" s="9" t="s">
        <v>5881</v>
      </c>
      <c r="B2995" s="23">
        <v>46022.4777777778</v>
      </c>
      <c r="C2995" s="23">
        <v>46022.505555555603</v>
      </c>
      <c r="D2995" s="23">
        <v>46024.319444444503</v>
      </c>
      <c r="E2995" s="9" t="s">
        <v>212</v>
      </c>
      <c r="F2995" s="9" t="s">
        <v>189</v>
      </c>
      <c r="G2995" s="9" t="s">
        <v>213</v>
      </c>
      <c r="H2995" s="9" t="s">
        <v>162</v>
      </c>
      <c r="I2995" s="9" t="s">
        <v>244</v>
      </c>
      <c r="J2995" s="9" t="s">
        <v>561</v>
      </c>
      <c r="K2995" s="9" t="s">
        <v>215</v>
      </c>
      <c r="L2995" s="9" t="s">
        <v>371</v>
      </c>
      <c r="M2995" s="9" t="s">
        <v>4189</v>
      </c>
      <c r="N2995" s="9" t="s">
        <v>196</v>
      </c>
      <c r="O2995" s="9" t="s">
        <v>116</v>
      </c>
      <c r="P2995" s="9" t="s">
        <v>590</v>
      </c>
      <c r="Q2995" s="9" t="s">
        <v>219</v>
      </c>
      <c r="R2995" s="9">
        <v>0</v>
      </c>
      <c r="S2995" s="9">
        <v>24</v>
      </c>
      <c r="U2995" s="9" t="s">
        <v>266</v>
      </c>
      <c r="X2995" s="9">
        <f>INDEX(SLA_Policy!$D$2:$D$5,MATCH(F2995,SLA_Policy!$A$2:$A$5,0))</f>
        <v>120</v>
      </c>
      <c r="Y2995" s="9" t="str">
        <f>IF(E2995="Cancelled","Excluded",IF(D2995="",IF((SLA_Policy!$B$8-B2995)*24&gt;X2995,"Open - Breached","Open - On Track"),IF((D2995-B2995)*24&lt;=X2995,"Met","Breached")))</f>
        <v>Met</v>
      </c>
    </row>
    <row r="2996" spans="1:25" x14ac:dyDescent="0.25">
      <c r="A2996" s="9" t="s">
        <v>5882</v>
      </c>
      <c r="B2996" s="23">
        <v>46022.496527777803</v>
      </c>
      <c r="C2996" s="23">
        <v>46022.509722222203</v>
      </c>
      <c r="D2996" s="23">
        <v>46022.65625</v>
      </c>
      <c r="E2996" s="9" t="s">
        <v>212</v>
      </c>
      <c r="F2996" s="9" t="s">
        <v>188</v>
      </c>
      <c r="G2996" s="9" t="s">
        <v>213</v>
      </c>
      <c r="H2996" s="9" t="s">
        <v>162</v>
      </c>
      <c r="I2996" s="9" t="s">
        <v>393</v>
      </c>
      <c r="J2996" s="9" t="s">
        <v>3848</v>
      </c>
      <c r="K2996" s="9" t="s">
        <v>262</v>
      </c>
      <c r="L2996" s="9" t="s">
        <v>226</v>
      </c>
      <c r="M2996" s="9" t="s">
        <v>930</v>
      </c>
      <c r="N2996" s="9" t="s">
        <v>196</v>
      </c>
      <c r="O2996" s="9" t="s">
        <v>176</v>
      </c>
      <c r="P2996" s="9" t="s">
        <v>330</v>
      </c>
      <c r="Q2996" s="9" t="s">
        <v>219</v>
      </c>
      <c r="R2996" s="9">
        <v>0</v>
      </c>
      <c r="S2996" s="9">
        <v>16</v>
      </c>
      <c r="U2996" s="9" t="s">
        <v>266</v>
      </c>
      <c r="X2996" s="9">
        <f>INDEX(SLA_Policy!$D$2:$D$5,MATCH(F2996,SLA_Policy!$A$2:$A$5,0))</f>
        <v>72</v>
      </c>
      <c r="Y2996" s="9" t="str">
        <f>IF(E2996="Cancelled","Excluded",IF(D2996="",IF((SLA_Policy!$B$8-B2996)*24&gt;X2996,"Open - Breached","Open - On Track"),IF((D2996-B2996)*24&lt;=X2996,"Met","Breached")))</f>
        <v>Met</v>
      </c>
    </row>
    <row r="2997" spans="1:25" x14ac:dyDescent="0.25">
      <c r="A2997" s="9" t="s">
        <v>5883</v>
      </c>
      <c r="B2997" s="23">
        <v>46022.506249999999</v>
      </c>
      <c r="C2997" s="23">
        <v>46022.5090277778</v>
      </c>
      <c r="D2997" s="23">
        <v>46024.445833333302</v>
      </c>
      <c r="E2997" s="9" t="s">
        <v>212</v>
      </c>
      <c r="F2997" s="9" t="s">
        <v>188</v>
      </c>
      <c r="G2997" s="9" t="s">
        <v>213</v>
      </c>
      <c r="H2997" s="9" t="s">
        <v>88</v>
      </c>
      <c r="I2997" s="9" t="s">
        <v>268</v>
      </c>
      <c r="J2997" s="9" t="s">
        <v>5884</v>
      </c>
      <c r="K2997" s="9" t="s">
        <v>215</v>
      </c>
      <c r="L2997" s="9" t="s">
        <v>293</v>
      </c>
      <c r="M2997" s="9" t="s">
        <v>2329</v>
      </c>
      <c r="N2997" s="9" t="s">
        <v>198</v>
      </c>
      <c r="O2997" s="9" t="s">
        <v>178</v>
      </c>
      <c r="P2997" s="9" t="s">
        <v>360</v>
      </c>
      <c r="Q2997" s="9" t="s">
        <v>219</v>
      </c>
      <c r="R2997" s="9">
        <v>1</v>
      </c>
      <c r="S2997" s="9">
        <v>25</v>
      </c>
      <c r="T2997" s="9" t="s">
        <v>220</v>
      </c>
      <c r="U2997" s="9" t="s">
        <v>221</v>
      </c>
      <c r="X2997" s="9">
        <f>INDEX(SLA_Policy!$D$2:$D$5,MATCH(F2997,SLA_Policy!$A$2:$A$5,0))</f>
        <v>72</v>
      </c>
      <c r="Y2997" s="9" t="str">
        <f>IF(E2997="Cancelled","Excluded",IF(D2997="",IF((SLA_Policy!$B$8-B2997)*24&gt;X2997,"Open - Breached","Open - On Track"),IF((D2997-B2997)*24&lt;=X2997,"Met","Breached")))</f>
        <v>Met</v>
      </c>
    </row>
    <row r="2998" spans="1:25" x14ac:dyDescent="0.25">
      <c r="A2998" s="9" t="s">
        <v>5885</v>
      </c>
      <c r="B2998" s="23">
        <v>46022.5756944444</v>
      </c>
      <c r="C2998" s="23">
        <v>46022.617361111101</v>
      </c>
      <c r="D2998" s="23">
        <v>46024.466666666704</v>
      </c>
      <c r="E2998" s="9" t="s">
        <v>212</v>
      </c>
      <c r="F2998" s="9" t="s">
        <v>188</v>
      </c>
      <c r="G2998" s="9" t="s">
        <v>213</v>
      </c>
      <c r="H2998" s="9" t="s">
        <v>164</v>
      </c>
      <c r="I2998" s="9" t="s">
        <v>260</v>
      </c>
      <c r="J2998" s="9" t="s">
        <v>592</v>
      </c>
      <c r="K2998" s="9" t="s">
        <v>410</v>
      </c>
      <c r="L2998" s="9" t="s">
        <v>104</v>
      </c>
      <c r="M2998" s="9" t="s">
        <v>706</v>
      </c>
      <c r="N2998" s="9" t="s">
        <v>197</v>
      </c>
      <c r="O2998" s="9" t="s">
        <v>179</v>
      </c>
      <c r="P2998" s="9" t="s">
        <v>264</v>
      </c>
      <c r="Q2998" s="9" t="s">
        <v>219</v>
      </c>
      <c r="R2998" s="9">
        <v>1</v>
      </c>
      <c r="S2998" s="9">
        <v>41</v>
      </c>
      <c r="T2998" s="9" t="s">
        <v>265</v>
      </c>
      <c r="U2998" s="9" t="s">
        <v>266</v>
      </c>
      <c r="W2998" s="9">
        <v>4</v>
      </c>
      <c r="X2998" s="9">
        <f>INDEX(SLA_Policy!$D$2:$D$5,MATCH(F2998,SLA_Policy!$A$2:$A$5,0))</f>
        <v>72</v>
      </c>
      <c r="Y2998" s="9" t="str">
        <f>IF(E2998="Cancelled","Excluded",IF(D2998="",IF((SLA_Policy!$B$8-B2998)*24&gt;X2998,"Open - Breached","Open - On Track"),IF((D2998-B2998)*24&lt;=X2998,"Met","Breached")))</f>
        <v>Met</v>
      </c>
    </row>
    <row r="2999" spans="1:25" x14ac:dyDescent="0.25">
      <c r="A2999" s="9" t="s">
        <v>5886</v>
      </c>
      <c r="B2999" s="23">
        <v>46022.604861111096</v>
      </c>
      <c r="C2999" s="23">
        <v>46022.606249999997</v>
      </c>
      <c r="D2999" s="23">
        <v>46024.406944444498</v>
      </c>
      <c r="E2999" s="9" t="s">
        <v>212</v>
      </c>
      <c r="F2999" s="9" t="s">
        <v>188</v>
      </c>
      <c r="G2999" s="9" t="s">
        <v>213</v>
      </c>
      <c r="H2999" s="9" t="s">
        <v>162</v>
      </c>
      <c r="I2999" s="9" t="s">
        <v>416</v>
      </c>
      <c r="J2999" s="9" t="s">
        <v>957</v>
      </c>
      <c r="K2999" s="9" t="s">
        <v>246</v>
      </c>
      <c r="L2999" s="9" t="s">
        <v>216</v>
      </c>
      <c r="M2999" s="9" t="s">
        <v>5887</v>
      </c>
      <c r="N2999" s="9" t="s">
        <v>198</v>
      </c>
      <c r="O2999" s="9" t="s">
        <v>176</v>
      </c>
      <c r="P2999" s="9" t="s">
        <v>228</v>
      </c>
      <c r="Q2999" s="9" t="s">
        <v>219</v>
      </c>
      <c r="R2999" s="9">
        <v>0</v>
      </c>
      <c r="S2999" s="9">
        <v>11</v>
      </c>
      <c r="U2999" s="9" t="s">
        <v>266</v>
      </c>
      <c r="W2999" s="9">
        <v>5</v>
      </c>
      <c r="X2999" s="9">
        <f>INDEX(SLA_Policy!$D$2:$D$5,MATCH(F2999,SLA_Policy!$A$2:$A$5,0))</f>
        <v>72</v>
      </c>
      <c r="Y2999" s="9" t="str">
        <f>IF(E2999="Cancelled","Excluded",IF(D2999="",IF((SLA_Policy!$B$8-B2999)*24&gt;X2999,"Open - Breached","Open - On Track"),IF((D2999-B2999)*24&lt;=X2999,"Met","Breached")))</f>
        <v>Met</v>
      </c>
    </row>
    <row r="3000" spans="1:25" x14ac:dyDescent="0.25">
      <c r="A3000" s="9" t="s">
        <v>5888</v>
      </c>
      <c r="B3000" s="23">
        <v>46022.680555555598</v>
      </c>
      <c r="C3000" s="23">
        <v>46022.686805555597</v>
      </c>
      <c r="D3000" s="23">
        <v>46024.373611111099</v>
      </c>
      <c r="E3000" s="9" t="s">
        <v>212</v>
      </c>
      <c r="F3000" s="9" t="s">
        <v>188</v>
      </c>
      <c r="G3000" s="9" t="s">
        <v>213</v>
      </c>
      <c r="H3000" s="9" t="s">
        <v>161</v>
      </c>
      <c r="I3000" s="9" t="s">
        <v>297</v>
      </c>
      <c r="J3000" s="9" t="s">
        <v>512</v>
      </c>
      <c r="K3000" s="9" t="s">
        <v>246</v>
      </c>
      <c r="L3000" s="9" t="s">
        <v>104</v>
      </c>
      <c r="M3000" s="9" t="s">
        <v>1198</v>
      </c>
      <c r="N3000" s="9" t="s">
        <v>198</v>
      </c>
      <c r="O3000" s="9" t="s">
        <v>177</v>
      </c>
      <c r="P3000" s="9" t="s">
        <v>457</v>
      </c>
      <c r="Q3000" s="9" t="s">
        <v>219</v>
      </c>
      <c r="R3000" s="9">
        <v>0</v>
      </c>
      <c r="S3000" s="9">
        <v>22</v>
      </c>
      <c r="U3000" s="9" t="s">
        <v>221</v>
      </c>
      <c r="X3000" s="9">
        <f>INDEX(SLA_Policy!$D$2:$D$5,MATCH(F3000,SLA_Policy!$A$2:$A$5,0))</f>
        <v>72</v>
      </c>
      <c r="Y3000" s="9" t="str">
        <f>IF(E3000="Cancelled","Excluded",IF(D3000="",IF((SLA_Policy!$B$8-B3000)*24&gt;X3000,"Open - Breached","Open - On Track"),IF((D3000-B3000)*24&lt;=X3000,"Met","Breached")))</f>
        <v>Met</v>
      </c>
    </row>
    <row r="3001" spans="1:25" x14ac:dyDescent="0.25">
      <c r="A3001" s="9" t="s">
        <v>5889</v>
      </c>
      <c r="B3001" s="23">
        <v>46022.722222222197</v>
      </c>
      <c r="C3001" s="23">
        <v>46022.762499999997</v>
      </c>
      <c r="D3001" s="23">
        <v>46024.372222222199</v>
      </c>
      <c r="E3001" s="9" t="s">
        <v>212</v>
      </c>
      <c r="F3001" s="9" t="s">
        <v>188</v>
      </c>
      <c r="G3001" s="9" t="s">
        <v>213</v>
      </c>
      <c r="H3001" s="9" t="s">
        <v>167</v>
      </c>
      <c r="I3001" s="9" t="s">
        <v>362</v>
      </c>
      <c r="J3001" s="9" t="s">
        <v>5890</v>
      </c>
      <c r="K3001" s="9" t="s">
        <v>246</v>
      </c>
      <c r="L3001" s="9" t="s">
        <v>311</v>
      </c>
      <c r="M3001" s="9" t="s">
        <v>2271</v>
      </c>
      <c r="N3001" s="9" t="s">
        <v>196</v>
      </c>
      <c r="O3001" s="9" t="s">
        <v>116</v>
      </c>
      <c r="P3001" s="9" t="s">
        <v>295</v>
      </c>
      <c r="Q3001" s="9" t="s">
        <v>219</v>
      </c>
      <c r="R3001" s="9">
        <v>0</v>
      </c>
      <c r="S3001" s="9">
        <v>20</v>
      </c>
      <c r="T3001" s="9" t="s">
        <v>136</v>
      </c>
      <c r="U3001" s="9" t="s">
        <v>266</v>
      </c>
      <c r="X3001" s="9">
        <f>INDEX(SLA_Policy!$D$2:$D$5,MATCH(F3001,SLA_Policy!$A$2:$A$5,0))</f>
        <v>72</v>
      </c>
      <c r="Y3001" s="9" t="str">
        <f>IF(E3001="Cancelled","Excluded",IF(D3001="",IF((SLA_Policy!$B$8-B3001)*24&gt;X3001,"Open - Breached","Open - On Track"),IF((D3001-B3001)*24&lt;=X3001,"Met","Breached")))</f>
        <v>Met</v>
      </c>
    </row>
    <row r="3002" spans="1:25" x14ac:dyDescent="0.25">
      <c r="A3002" s="9" t="s">
        <v>5891</v>
      </c>
      <c r="B3002" s="23">
        <v>46023.304861111101</v>
      </c>
      <c r="C3002" s="23">
        <v>46024.317361111098</v>
      </c>
      <c r="D3002" s="23">
        <v>46024.334027777797</v>
      </c>
      <c r="E3002" s="9" t="s">
        <v>212</v>
      </c>
      <c r="F3002" s="9" t="s">
        <v>188</v>
      </c>
      <c r="G3002" s="9" t="s">
        <v>213</v>
      </c>
      <c r="H3002" s="9" t="s">
        <v>161</v>
      </c>
      <c r="I3002" s="9" t="s">
        <v>454</v>
      </c>
      <c r="J3002" s="9" t="s">
        <v>2414</v>
      </c>
      <c r="K3002" s="9" t="s">
        <v>262</v>
      </c>
      <c r="L3002" s="9" t="s">
        <v>311</v>
      </c>
      <c r="M3002" s="9" t="s">
        <v>5892</v>
      </c>
      <c r="N3002" s="9" t="s">
        <v>198</v>
      </c>
      <c r="O3002" s="9" t="s">
        <v>177</v>
      </c>
      <c r="P3002" s="9" t="s">
        <v>942</v>
      </c>
      <c r="Q3002" s="9" t="s">
        <v>219</v>
      </c>
      <c r="R3002" s="9">
        <v>0</v>
      </c>
      <c r="S3002" s="9">
        <v>10</v>
      </c>
      <c r="U3002" s="9" t="s">
        <v>290</v>
      </c>
      <c r="X3002" s="9">
        <f>INDEX(SLA_Policy!$D$2:$D$5,MATCH(F3002,SLA_Policy!$A$2:$A$5,0))</f>
        <v>72</v>
      </c>
      <c r="Y3002" s="9" t="str">
        <f>IF(E3002="Cancelled","Excluded",IF(D3002="",IF((SLA_Policy!$B$8-B3002)*24&gt;X3002,"Open - Breached","Open - On Track"),IF((D3002-B3002)*24&lt;=X3002,"Met","Breached")))</f>
        <v>Met</v>
      </c>
    </row>
    <row r="3003" spans="1:25" x14ac:dyDescent="0.25">
      <c r="A3003" s="9" t="s">
        <v>5893</v>
      </c>
      <c r="B3003" s="23">
        <v>46023.6</v>
      </c>
      <c r="C3003" s="23">
        <v>46024.314583333296</v>
      </c>
      <c r="D3003" s="23">
        <v>46024.621527777803</v>
      </c>
      <c r="E3003" s="9" t="s">
        <v>212</v>
      </c>
      <c r="F3003" s="9" t="s">
        <v>188</v>
      </c>
      <c r="G3003" s="9" t="s">
        <v>213</v>
      </c>
      <c r="H3003" s="9" t="s">
        <v>164</v>
      </c>
      <c r="I3003" s="9" t="s">
        <v>478</v>
      </c>
      <c r="J3003" s="9" t="s">
        <v>1725</v>
      </c>
      <c r="K3003" s="9" t="s">
        <v>246</v>
      </c>
      <c r="L3003" s="9" t="s">
        <v>282</v>
      </c>
      <c r="M3003" s="9" t="s">
        <v>1367</v>
      </c>
      <c r="N3003" s="9" t="s">
        <v>199</v>
      </c>
      <c r="O3003" s="9" t="s">
        <v>116</v>
      </c>
      <c r="P3003" s="9" t="s">
        <v>525</v>
      </c>
      <c r="Q3003" s="9" t="s">
        <v>219</v>
      </c>
      <c r="R3003" s="9">
        <v>0</v>
      </c>
      <c r="S3003" s="9">
        <v>26</v>
      </c>
      <c r="T3003" s="9" t="s">
        <v>343</v>
      </c>
      <c r="U3003" s="9" t="s">
        <v>376</v>
      </c>
      <c r="X3003" s="9">
        <f>INDEX(SLA_Policy!$D$2:$D$5,MATCH(F3003,SLA_Policy!$A$2:$A$5,0))</f>
        <v>72</v>
      </c>
      <c r="Y3003" s="9" t="str">
        <f>IF(E3003="Cancelled","Excluded",IF(D3003="",IF((SLA_Policy!$B$8-B3003)*24&gt;X3003,"Open - Breached","Open - On Track"),IF((D3003-B3003)*24&lt;=X3003,"Met","Breached")))</f>
        <v>Met</v>
      </c>
    </row>
    <row r="3004" spans="1:25" x14ac:dyDescent="0.25">
      <c r="A3004" s="9" t="s">
        <v>5894</v>
      </c>
      <c r="B3004" s="23">
        <v>46023.682638888902</v>
      </c>
      <c r="C3004" s="23">
        <v>46024.295138888898</v>
      </c>
      <c r="D3004" s="23">
        <v>46024.371527777803</v>
      </c>
      <c r="E3004" s="9" t="s">
        <v>212</v>
      </c>
      <c r="F3004" s="9" t="s">
        <v>188</v>
      </c>
      <c r="G3004" s="9" t="s">
        <v>213</v>
      </c>
      <c r="H3004" s="9" t="s">
        <v>163</v>
      </c>
      <c r="I3004" s="9" t="s">
        <v>223</v>
      </c>
      <c r="J3004" s="9" t="s">
        <v>1514</v>
      </c>
      <c r="K3004" s="9" t="s">
        <v>246</v>
      </c>
      <c r="L3004" s="9" t="s">
        <v>216</v>
      </c>
      <c r="M3004" s="9" t="s">
        <v>5003</v>
      </c>
      <c r="N3004" s="9" t="s">
        <v>196</v>
      </c>
      <c r="O3004" s="9" t="s">
        <v>176</v>
      </c>
      <c r="P3004" s="9" t="s">
        <v>419</v>
      </c>
      <c r="Q3004" s="9" t="s">
        <v>273</v>
      </c>
      <c r="R3004" s="9">
        <v>0</v>
      </c>
      <c r="S3004" s="9">
        <v>51</v>
      </c>
      <c r="T3004" s="9" t="s">
        <v>220</v>
      </c>
      <c r="U3004" s="9" t="s">
        <v>230</v>
      </c>
      <c r="X3004" s="9">
        <f>INDEX(SLA_Policy!$D$2:$D$5,MATCH(F3004,SLA_Policy!$A$2:$A$5,0))</f>
        <v>72</v>
      </c>
      <c r="Y3004" s="9" t="str">
        <f>IF(E3004="Cancelled","Excluded",IF(D3004="",IF((SLA_Policy!$B$8-B3004)*24&gt;X3004,"Open - Breached","Open - On Track"),IF((D3004-B3004)*24&lt;=X3004,"Met","Breached")))</f>
        <v>Met</v>
      </c>
    </row>
    <row r="3005" spans="1:25" x14ac:dyDescent="0.25">
      <c r="A3005" s="9" t="s">
        <v>5895</v>
      </c>
      <c r="B3005" s="23">
        <v>46023.782638888901</v>
      </c>
      <c r="C3005" s="23">
        <v>46024.334027777797</v>
      </c>
      <c r="D3005" s="23">
        <v>46024.349305555603</v>
      </c>
      <c r="E3005" s="9" t="s">
        <v>212</v>
      </c>
      <c r="F3005" s="9" t="s">
        <v>188</v>
      </c>
      <c r="G3005" s="9" t="s">
        <v>236</v>
      </c>
      <c r="H3005" s="9" t="s">
        <v>167</v>
      </c>
      <c r="I3005" s="9" t="s">
        <v>255</v>
      </c>
      <c r="J3005" s="9" t="s">
        <v>5158</v>
      </c>
      <c r="K3005" s="9" t="s">
        <v>246</v>
      </c>
      <c r="L3005" s="9" t="s">
        <v>351</v>
      </c>
      <c r="M3005" s="9" t="s">
        <v>1624</v>
      </c>
      <c r="N3005" s="9" t="s">
        <v>196</v>
      </c>
      <c r="O3005" s="9" t="s">
        <v>176</v>
      </c>
      <c r="P3005" s="9" t="s">
        <v>253</v>
      </c>
      <c r="Q3005" s="9" t="s">
        <v>219</v>
      </c>
      <c r="R3005" s="9">
        <v>0</v>
      </c>
      <c r="S3005" s="9">
        <v>13</v>
      </c>
      <c r="U3005" s="9" t="s">
        <v>242</v>
      </c>
      <c r="X3005" s="9">
        <f>INDEX(SLA_Policy!$D$2:$D$5,MATCH(F3005,SLA_Policy!$A$2:$A$5,0))</f>
        <v>72</v>
      </c>
      <c r="Y3005" s="9" t="str">
        <f>IF(E3005="Cancelled","Excluded",IF(D3005="",IF((SLA_Policy!$B$8-B3005)*24&gt;X3005,"Open - Breached","Open - On Track"),IF((D3005-B3005)*24&lt;=X3005,"Met","Breached")))</f>
        <v>Met</v>
      </c>
    </row>
    <row r="3006" spans="1:25" x14ac:dyDescent="0.25">
      <c r="A3006" s="9" t="s">
        <v>5896</v>
      </c>
      <c r="B3006" s="23">
        <v>46023.893750000003</v>
      </c>
      <c r="C3006" s="23">
        <v>46024.364583333299</v>
      </c>
      <c r="D3006" s="23">
        <v>46024.387499999997</v>
      </c>
      <c r="E3006" s="9" t="s">
        <v>212</v>
      </c>
      <c r="F3006" s="9" t="s">
        <v>188</v>
      </c>
      <c r="G3006" s="9" t="s">
        <v>213</v>
      </c>
      <c r="H3006" s="9" t="s">
        <v>161</v>
      </c>
      <c r="I3006" s="9" t="s">
        <v>389</v>
      </c>
      <c r="J3006" s="9" t="s">
        <v>5897</v>
      </c>
      <c r="K3006" s="9" t="s">
        <v>303</v>
      </c>
      <c r="L3006" s="9" t="s">
        <v>270</v>
      </c>
      <c r="M3006" s="9" t="s">
        <v>1769</v>
      </c>
      <c r="N3006" s="9" t="s">
        <v>198</v>
      </c>
      <c r="O3006" s="9" t="s">
        <v>177</v>
      </c>
      <c r="P3006" s="9" t="s">
        <v>300</v>
      </c>
      <c r="Q3006" s="9" t="s">
        <v>273</v>
      </c>
      <c r="R3006" s="9">
        <v>0</v>
      </c>
      <c r="S3006" s="9">
        <v>7</v>
      </c>
      <c r="U3006" s="9" t="s">
        <v>221</v>
      </c>
      <c r="W3006" s="9">
        <v>4</v>
      </c>
      <c r="X3006" s="9">
        <f>INDEX(SLA_Policy!$D$2:$D$5,MATCH(F3006,SLA_Policy!$A$2:$A$5,0))</f>
        <v>72</v>
      </c>
      <c r="Y3006" s="9" t="str">
        <f>IF(E3006="Cancelled","Excluded",IF(D3006="",IF((SLA_Policy!$B$8-B3006)*24&gt;X3006,"Open - Breached","Open - On Track"),IF((D3006-B3006)*24&lt;=X3006,"Met","Breached")))</f>
        <v>Met</v>
      </c>
    </row>
    <row r="3007" spans="1:25" x14ac:dyDescent="0.25">
      <c r="A3007" s="9" t="s">
        <v>5898</v>
      </c>
      <c r="B3007" s="23">
        <v>46024.034027777801</v>
      </c>
      <c r="C3007" s="23">
        <v>46024.324305555601</v>
      </c>
      <c r="D3007" s="23">
        <v>46024.349305555603</v>
      </c>
      <c r="E3007" s="9" t="s">
        <v>212</v>
      </c>
      <c r="F3007" s="9" t="s">
        <v>188</v>
      </c>
      <c r="G3007" s="9" t="s">
        <v>213</v>
      </c>
      <c r="H3007" s="9" t="s">
        <v>88</v>
      </c>
      <c r="I3007" s="9" t="s">
        <v>92</v>
      </c>
      <c r="J3007" s="9" t="s">
        <v>5899</v>
      </c>
      <c r="K3007" s="9" t="s">
        <v>276</v>
      </c>
      <c r="L3007" s="9" t="s">
        <v>351</v>
      </c>
      <c r="M3007" s="9" t="s">
        <v>5419</v>
      </c>
      <c r="N3007" s="9" t="s">
        <v>198</v>
      </c>
      <c r="O3007" s="9" t="s">
        <v>178</v>
      </c>
      <c r="P3007" s="9" t="s">
        <v>321</v>
      </c>
      <c r="Q3007" s="9" t="s">
        <v>219</v>
      </c>
      <c r="R3007" s="9">
        <v>0</v>
      </c>
      <c r="S3007" s="9">
        <v>15</v>
      </c>
      <c r="T3007" s="9" t="s">
        <v>220</v>
      </c>
      <c r="U3007" s="9" t="s">
        <v>376</v>
      </c>
      <c r="X3007" s="9">
        <f>INDEX(SLA_Policy!$D$2:$D$5,MATCH(F3007,SLA_Policy!$A$2:$A$5,0))</f>
        <v>72</v>
      </c>
      <c r="Y3007" s="9" t="str">
        <f>IF(E3007="Cancelled","Excluded",IF(D3007="",IF((SLA_Policy!$B$8-B3007)*24&gt;X3007,"Open - Breached","Open - On Track"),IF((D3007-B3007)*24&lt;=X3007,"Met","Breached")))</f>
        <v>Met</v>
      </c>
    </row>
    <row r="3008" spans="1:25" x14ac:dyDescent="0.25">
      <c r="A3008" s="9" t="s">
        <v>5900</v>
      </c>
      <c r="B3008" s="23">
        <v>46024.288888888899</v>
      </c>
      <c r="C3008" s="23">
        <v>46024.293749999997</v>
      </c>
      <c r="D3008" s="23">
        <v>46024.351388888899</v>
      </c>
      <c r="E3008" s="9" t="s">
        <v>212</v>
      </c>
      <c r="F3008" s="9" t="s">
        <v>187</v>
      </c>
      <c r="G3008" s="9" t="s">
        <v>213</v>
      </c>
      <c r="H3008" s="9" t="s">
        <v>166</v>
      </c>
      <c r="I3008" s="9" t="s">
        <v>1238</v>
      </c>
      <c r="J3008" s="9" t="s">
        <v>5901</v>
      </c>
      <c r="K3008" s="9" t="s">
        <v>239</v>
      </c>
      <c r="L3008" s="9" t="s">
        <v>307</v>
      </c>
      <c r="M3008" s="9" t="s">
        <v>1350</v>
      </c>
      <c r="N3008" s="9" t="s">
        <v>196</v>
      </c>
      <c r="O3008" s="9" t="s">
        <v>181</v>
      </c>
      <c r="P3008" s="9" t="s">
        <v>289</v>
      </c>
      <c r="Q3008" s="9" t="s">
        <v>273</v>
      </c>
      <c r="R3008" s="9">
        <v>0</v>
      </c>
      <c r="S3008" s="9">
        <v>66</v>
      </c>
      <c r="T3008" s="9" t="s">
        <v>265</v>
      </c>
      <c r="U3008" s="9" t="s">
        <v>248</v>
      </c>
      <c r="X3008" s="9">
        <f>INDEX(SLA_Policy!$D$2:$D$5,MATCH(F3008,SLA_Policy!$A$2:$A$5,0))</f>
        <v>8</v>
      </c>
      <c r="Y3008" s="9" t="str">
        <f>IF(E3008="Cancelled","Excluded",IF(D3008="",IF((SLA_Policy!$B$8-B3008)*24&gt;X3008,"Open - Breached","Open - On Track"),IF((D3008-B3008)*24&lt;=X3008,"Met","Breached")))</f>
        <v>Met</v>
      </c>
    </row>
    <row r="3009" spans="1:25" x14ac:dyDescent="0.25">
      <c r="A3009" s="9" t="s">
        <v>5902</v>
      </c>
      <c r="B3009" s="23">
        <v>46024.295138888898</v>
      </c>
      <c r="C3009" s="23">
        <v>46024.313194444498</v>
      </c>
      <c r="D3009" s="23">
        <v>46027.413194444503</v>
      </c>
      <c r="E3009" s="9" t="s">
        <v>212</v>
      </c>
      <c r="F3009" s="9" t="s">
        <v>188</v>
      </c>
      <c r="G3009" s="9" t="s">
        <v>213</v>
      </c>
      <c r="H3009" s="9" t="s">
        <v>167</v>
      </c>
      <c r="I3009" s="9" t="s">
        <v>362</v>
      </c>
      <c r="J3009" s="9" t="s">
        <v>5903</v>
      </c>
      <c r="K3009" s="9" t="s">
        <v>246</v>
      </c>
      <c r="L3009" s="9" t="s">
        <v>293</v>
      </c>
      <c r="M3009" s="9" t="s">
        <v>2199</v>
      </c>
      <c r="N3009" s="9" t="s">
        <v>196</v>
      </c>
      <c r="O3009" s="9" t="s">
        <v>176</v>
      </c>
      <c r="P3009" s="9" t="s">
        <v>253</v>
      </c>
      <c r="Q3009" s="9" t="s">
        <v>219</v>
      </c>
      <c r="R3009" s="9">
        <v>0</v>
      </c>
      <c r="S3009" s="9">
        <v>39</v>
      </c>
      <c r="U3009" s="9" t="s">
        <v>266</v>
      </c>
      <c r="W3009" s="9">
        <v>5</v>
      </c>
      <c r="X3009" s="9">
        <f>INDEX(SLA_Policy!$D$2:$D$5,MATCH(F3009,SLA_Policy!$A$2:$A$5,0))</f>
        <v>72</v>
      </c>
      <c r="Y3009" s="9" t="str">
        <f>IF(E3009="Cancelled","Excluded",IF(D3009="",IF((SLA_Policy!$B$8-B3009)*24&gt;X3009,"Open - Breached","Open - On Track"),IF((D3009-B3009)*24&lt;=X3009,"Met","Breached")))</f>
        <v>Breached</v>
      </c>
    </row>
    <row r="3010" spans="1:25" x14ac:dyDescent="0.25">
      <c r="A3010" s="9" t="s">
        <v>5904</v>
      </c>
      <c r="B3010" s="23">
        <v>46024.304861111101</v>
      </c>
      <c r="C3010" s="23">
        <v>46024.310416666704</v>
      </c>
      <c r="D3010" s="23">
        <v>46024.436111111099</v>
      </c>
      <c r="E3010" s="9" t="s">
        <v>212</v>
      </c>
      <c r="F3010" s="9" t="s">
        <v>188</v>
      </c>
      <c r="G3010" s="9" t="s">
        <v>213</v>
      </c>
      <c r="H3010" s="9" t="s">
        <v>162</v>
      </c>
      <c r="I3010" s="9" t="s">
        <v>393</v>
      </c>
      <c r="J3010" s="9" t="s">
        <v>1326</v>
      </c>
      <c r="K3010" s="9" t="s">
        <v>303</v>
      </c>
      <c r="L3010" s="9" t="s">
        <v>104</v>
      </c>
      <c r="M3010" s="9" t="s">
        <v>5905</v>
      </c>
      <c r="N3010" s="9" t="s">
        <v>198</v>
      </c>
      <c r="O3010" s="9" t="s">
        <v>176</v>
      </c>
      <c r="P3010" s="9" t="s">
        <v>503</v>
      </c>
      <c r="Q3010" s="9" t="s">
        <v>219</v>
      </c>
      <c r="R3010" s="9">
        <v>0</v>
      </c>
      <c r="S3010" s="9">
        <v>15</v>
      </c>
      <c r="U3010" s="9" t="s">
        <v>290</v>
      </c>
      <c r="W3010" s="9">
        <v>5</v>
      </c>
      <c r="X3010" s="9">
        <f>INDEX(SLA_Policy!$D$2:$D$5,MATCH(F3010,SLA_Policy!$A$2:$A$5,0))</f>
        <v>72</v>
      </c>
      <c r="Y3010" s="9" t="str">
        <f>IF(E3010="Cancelled","Excluded",IF(D3010="",IF((SLA_Policy!$B$8-B3010)*24&gt;X3010,"Open - Breached","Open - On Track"),IF((D3010-B3010)*24&lt;=X3010,"Met","Breached")))</f>
        <v>Met</v>
      </c>
    </row>
    <row r="3011" spans="1:25" x14ac:dyDescent="0.25">
      <c r="A3011" s="9" t="s">
        <v>5906</v>
      </c>
      <c r="B3011" s="23">
        <v>46024.340277777803</v>
      </c>
      <c r="C3011" s="23">
        <v>46024.370138888902</v>
      </c>
      <c r="D3011" s="23">
        <v>46027.406944444498</v>
      </c>
      <c r="E3011" s="9" t="s">
        <v>212</v>
      </c>
      <c r="F3011" s="9" t="s">
        <v>189</v>
      </c>
      <c r="G3011" s="9" t="s">
        <v>213</v>
      </c>
      <c r="H3011" s="9" t="s">
        <v>167</v>
      </c>
      <c r="I3011" s="9" t="s">
        <v>362</v>
      </c>
      <c r="J3011" s="9" t="s">
        <v>752</v>
      </c>
      <c r="K3011" s="9" t="s">
        <v>246</v>
      </c>
      <c r="L3011" s="9" t="s">
        <v>104</v>
      </c>
      <c r="M3011" s="9" t="s">
        <v>3507</v>
      </c>
      <c r="N3011" s="9" t="s">
        <v>196</v>
      </c>
      <c r="O3011" s="9" t="s">
        <v>176</v>
      </c>
      <c r="P3011" s="9" t="s">
        <v>253</v>
      </c>
      <c r="Q3011" s="9" t="s">
        <v>219</v>
      </c>
      <c r="R3011" s="9">
        <v>1</v>
      </c>
      <c r="S3011" s="9">
        <v>96</v>
      </c>
      <c r="T3011" s="9" t="s">
        <v>220</v>
      </c>
      <c r="U3011" s="9" t="s">
        <v>376</v>
      </c>
      <c r="X3011" s="9">
        <f>INDEX(SLA_Policy!$D$2:$D$5,MATCH(F3011,SLA_Policy!$A$2:$A$5,0))</f>
        <v>120</v>
      </c>
      <c r="Y3011" s="9" t="str">
        <f>IF(E3011="Cancelled","Excluded",IF(D3011="",IF((SLA_Policy!$B$8-B3011)*24&gt;X3011,"Open - Breached","Open - On Track"),IF((D3011-B3011)*24&lt;=X3011,"Met","Breached")))</f>
        <v>Met</v>
      </c>
    </row>
    <row r="3012" spans="1:25" x14ac:dyDescent="0.25">
      <c r="A3012" s="9" t="s">
        <v>5907</v>
      </c>
      <c r="B3012" s="23">
        <v>46024.356249999997</v>
      </c>
      <c r="C3012" s="23">
        <v>46024.361111111102</v>
      </c>
      <c r="D3012" s="23">
        <v>46024.613194444399</v>
      </c>
      <c r="E3012" s="9" t="s">
        <v>212</v>
      </c>
      <c r="F3012" s="9" t="s">
        <v>187</v>
      </c>
      <c r="G3012" s="9" t="s">
        <v>213</v>
      </c>
      <c r="H3012" s="9" t="s">
        <v>167</v>
      </c>
      <c r="I3012" s="9" t="s">
        <v>349</v>
      </c>
      <c r="J3012" s="9" t="s">
        <v>5908</v>
      </c>
      <c r="K3012" s="9" t="s">
        <v>215</v>
      </c>
      <c r="L3012" s="9" t="s">
        <v>216</v>
      </c>
      <c r="M3012" s="9" t="s">
        <v>5909</v>
      </c>
      <c r="N3012" s="9" t="s">
        <v>196</v>
      </c>
      <c r="O3012" s="9" t="s">
        <v>180</v>
      </c>
      <c r="P3012" s="9" t="s">
        <v>278</v>
      </c>
      <c r="Q3012" s="9" t="s">
        <v>273</v>
      </c>
      <c r="R3012" s="9">
        <v>0</v>
      </c>
      <c r="S3012" s="9">
        <v>8</v>
      </c>
      <c r="U3012" s="9" t="s">
        <v>266</v>
      </c>
      <c r="X3012" s="9">
        <f>INDEX(SLA_Policy!$D$2:$D$5,MATCH(F3012,SLA_Policy!$A$2:$A$5,0))</f>
        <v>8</v>
      </c>
      <c r="Y3012" s="9" t="str">
        <f>IF(E3012="Cancelled","Excluded",IF(D3012="",IF((SLA_Policy!$B$8-B3012)*24&gt;X3012,"Open - Breached","Open - On Track"),IF((D3012-B3012)*24&lt;=X3012,"Met","Breached")))</f>
        <v>Met</v>
      </c>
    </row>
    <row r="3013" spans="1:25" x14ac:dyDescent="0.25">
      <c r="A3013" s="9" t="s">
        <v>5910</v>
      </c>
      <c r="B3013" s="23">
        <v>46024.359722222202</v>
      </c>
      <c r="C3013" s="23">
        <v>46024.371527777803</v>
      </c>
      <c r="D3013" s="23">
        <v>46024.453472222202</v>
      </c>
      <c r="E3013" s="9" t="s">
        <v>212</v>
      </c>
      <c r="F3013" s="9" t="s">
        <v>187</v>
      </c>
      <c r="G3013" s="9" t="s">
        <v>213</v>
      </c>
      <c r="H3013" s="9" t="s">
        <v>88</v>
      </c>
      <c r="I3013" s="9" t="s">
        <v>92</v>
      </c>
      <c r="J3013" s="9" t="s">
        <v>5899</v>
      </c>
      <c r="K3013" s="9" t="s">
        <v>215</v>
      </c>
      <c r="L3013" s="9" t="s">
        <v>104</v>
      </c>
      <c r="M3013" s="9" t="s">
        <v>3406</v>
      </c>
      <c r="N3013" s="9" t="s">
        <v>196</v>
      </c>
      <c r="O3013" s="9" t="s">
        <v>116</v>
      </c>
      <c r="P3013" s="9" t="s">
        <v>551</v>
      </c>
      <c r="Q3013" s="9" t="s">
        <v>219</v>
      </c>
      <c r="R3013" s="9">
        <v>0</v>
      </c>
      <c r="S3013" s="9">
        <v>6</v>
      </c>
      <c r="T3013" s="9" t="s">
        <v>136</v>
      </c>
      <c r="U3013" s="9" t="s">
        <v>230</v>
      </c>
      <c r="W3013" s="9">
        <v>4</v>
      </c>
      <c r="X3013" s="9">
        <f>INDEX(SLA_Policy!$D$2:$D$5,MATCH(F3013,SLA_Policy!$A$2:$A$5,0))</f>
        <v>8</v>
      </c>
      <c r="Y3013" s="9" t="str">
        <f>IF(E3013="Cancelled","Excluded",IF(D3013="",IF((SLA_Policy!$B$8-B3013)*24&gt;X3013,"Open - Breached","Open - On Track"),IF((D3013-B3013)*24&lt;=X3013,"Met","Breached")))</f>
        <v>Met</v>
      </c>
    </row>
    <row r="3014" spans="1:25" x14ac:dyDescent="0.25">
      <c r="A3014" s="9" t="s">
        <v>5911</v>
      </c>
      <c r="B3014" s="23">
        <v>46024.363194444399</v>
      </c>
      <c r="C3014" s="23">
        <v>46024.368750000001</v>
      </c>
      <c r="D3014" s="23">
        <v>46027.392361111102</v>
      </c>
      <c r="E3014" s="9" t="s">
        <v>212</v>
      </c>
      <c r="F3014" s="9" t="s">
        <v>189</v>
      </c>
      <c r="G3014" s="9" t="s">
        <v>213</v>
      </c>
      <c r="H3014" s="9" t="s">
        <v>162</v>
      </c>
      <c r="I3014" s="9" t="s">
        <v>244</v>
      </c>
      <c r="J3014" s="9" t="s">
        <v>905</v>
      </c>
      <c r="K3014" s="9" t="s">
        <v>225</v>
      </c>
      <c r="L3014" s="9" t="s">
        <v>216</v>
      </c>
      <c r="M3014" s="9" t="s">
        <v>488</v>
      </c>
      <c r="N3014" s="9" t="s">
        <v>198</v>
      </c>
      <c r="O3014" s="9" t="s">
        <v>179</v>
      </c>
      <c r="P3014" s="9" t="s">
        <v>337</v>
      </c>
      <c r="Q3014" s="9" t="s">
        <v>219</v>
      </c>
      <c r="R3014" s="9">
        <v>0</v>
      </c>
      <c r="S3014" s="9">
        <v>43</v>
      </c>
      <c r="U3014" s="9" t="s">
        <v>290</v>
      </c>
      <c r="X3014" s="9">
        <f>INDEX(SLA_Policy!$D$2:$D$5,MATCH(F3014,SLA_Policy!$A$2:$A$5,0))</f>
        <v>120</v>
      </c>
      <c r="Y3014" s="9" t="str">
        <f>IF(E3014="Cancelled","Excluded",IF(D3014="",IF((SLA_Policy!$B$8-B3014)*24&gt;X3014,"Open - Breached","Open - On Track"),IF((D3014-B3014)*24&lt;=X3014,"Met","Breached")))</f>
        <v>Met</v>
      </c>
    </row>
    <row r="3015" spans="1:25" x14ac:dyDescent="0.25">
      <c r="A3015" s="9" t="s">
        <v>5912</v>
      </c>
      <c r="B3015" s="23">
        <v>46024.363194444399</v>
      </c>
      <c r="C3015" s="23">
        <v>46024.486111111102</v>
      </c>
      <c r="D3015" s="23">
        <v>46027.452083333301</v>
      </c>
      <c r="E3015" s="9" t="s">
        <v>212</v>
      </c>
      <c r="F3015" s="9" t="s">
        <v>188</v>
      </c>
      <c r="G3015" s="9" t="s">
        <v>213</v>
      </c>
      <c r="H3015" s="9" t="s">
        <v>167</v>
      </c>
      <c r="I3015" s="9" t="s">
        <v>362</v>
      </c>
      <c r="J3015" s="9" t="s">
        <v>2642</v>
      </c>
      <c r="K3015" s="9" t="s">
        <v>303</v>
      </c>
      <c r="L3015" s="9" t="s">
        <v>270</v>
      </c>
      <c r="M3015" s="9" t="s">
        <v>1263</v>
      </c>
      <c r="N3015" s="9" t="s">
        <v>197</v>
      </c>
      <c r="O3015" s="9" t="s">
        <v>116</v>
      </c>
      <c r="P3015" s="9" t="s">
        <v>525</v>
      </c>
      <c r="Q3015" s="9" t="s">
        <v>219</v>
      </c>
      <c r="R3015" s="9">
        <v>2</v>
      </c>
      <c r="S3015" s="9">
        <v>66</v>
      </c>
      <c r="U3015" s="9" t="s">
        <v>266</v>
      </c>
      <c r="W3015" s="9">
        <v>1</v>
      </c>
      <c r="X3015" s="9">
        <f>INDEX(SLA_Policy!$D$2:$D$5,MATCH(F3015,SLA_Policy!$A$2:$A$5,0))</f>
        <v>72</v>
      </c>
      <c r="Y3015" s="9" t="str">
        <f>IF(E3015="Cancelled","Excluded",IF(D3015="",IF((SLA_Policy!$B$8-B3015)*24&gt;X3015,"Open - Breached","Open - On Track"),IF((D3015-B3015)*24&lt;=X3015,"Met","Breached")))</f>
        <v>Breached</v>
      </c>
    </row>
    <row r="3016" spans="1:25" x14ac:dyDescent="0.25">
      <c r="A3016" s="9" t="s">
        <v>5913</v>
      </c>
      <c r="B3016" s="23">
        <v>46024.386111111096</v>
      </c>
      <c r="C3016" s="23">
        <v>46024.409722222197</v>
      </c>
      <c r="D3016" s="23">
        <v>46027.489583333299</v>
      </c>
      <c r="E3016" s="9" t="s">
        <v>212</v>
      </c>
      <c r="F3016" s="9" t="s">
        <v>188</v>
      </c>
      <c r="G3016" s="9" t="s">
        <v>213</v>
      </c>
      <c r="H3016" s="9" t="s">
        <v>163</v>
      </c>
      <c r="I3016" s="9" t="s">
        <v>223</v>
      </c>
      <c r="J3016" s="9" t="s">
        <v>1366</v>
      </c>
      <c r="K3016" s="9" t="s">
        <v>246</v>
      </c>
      <c r="L3016" s="9" t="s">
        <v>216</v>
      </c>
      <c r="M3016" s="9" t="s">
        <v>1259</v>
      </c>
      <c r="N3016" s="9" t="s">
        <v>199</v>
      </c>
      <c r="O3016" s="9" t="s">
        <v>180</v>
      </c>
      <c r="P3016" s="9" t="s">
        <v>278</v>
      </c>
      <c r="Q3016" s="9" t="s">
        <v>219</v>
      </c>
      <c r="R3016" s="9">
        <v>1</v>
      </c>
      <c r="S3016" s="9">
        <v>122</v>
      </c>
      <c r="T3016" s="9" t="s">
        <v>136</v>
      </c>
      <c r="U3016" s="9" t="s">
        <v>230</v>
      </c>
      <c r="X3016" s="9">
        <f>INDEX(SLA_Policy!$D$2:$D$5,MATCH(F3016,SLA_Policy!$A$2:$A$5,0))</f>
        <v>72</v>
      </c>
      <c r="Y3016" s="9" t="str">
        <f>IF(E3016="Cancelled","Excluded",IF(D3016="",IF((SLA_Policy!$B$8-B3016)*24&gt;X3016,"Open - Breached","Open - On Track"),IF((D3016-B3016)*24&lt;=X3016,"Met","Breached")))</f>
        <v>Breached</v>
      </c>
    </row>
    <row r="3017" spans="1:25" x14ac:dyDescent="0.25">
      <c r="A3017" s="9" t="s">
        <v>5914</v>
      </c>
      <c r="B3017" s="23">
        <v>46024.421527777798</v>
      </c>
      <c r="C3017" s="23">
        <v>46024.425000000003</v>
      </c>
      <c r="D3017" s="23">
        <v>46027.331944444399</v>
      </c>
      <c r="E3017" s="9" t="s">
        <v>212</v>
      </c>
      <c r="F3017" s="9" t="s">
        <v>188</v>
      </c>
      <c r="G3017" s="9" t="s">
        <v>213</v>
      </c>
      <c r="H3017" s="9" t="s">
        <v>164</v>
      </c>
      <c r="I3017" s="9" t="s">
        <v>478</v>
      </c>
      <c r="J3017" s="9" t="s">
        <v>5361</v>
      </c>
      <c r="K3017" s="9" t="s">
        <v>239</v>
      </c>
      <c r="L3017" s="9" t="s">
        <v>216</v>
      </c>
      <c r="M3017" s="9" t="s">
        <v>3434</v>
      </c>
      <c r="N3017" s="9" t="s">
        <v>200</v>
      </c>
      <c r="O3017" s="9" t="s">
        <v>116</v>
      </c>
      <c r="P3017" s="9" t="s">
        <v>234</v>
      </c>
      <c r="Q3017" s="9" t="s">
        <v>219</v>
      </c>
      <c r="R3017" s="9">
        <v>0</v>
      </c>
      <c r="S3017" s="9">
        <v>71</v>
      </c>
      <c r="T3017" s="9" t="s">
        <v>343</v>
      </c>
      <c r="U3017" s="9" t="s">
        <v>376</v>
      </c>
      <c r="X3017" s="9">
        <f>INDEX(SLA_Policy!$D$2:$D$5,MATCH(F3017,SLA_Policy!$A$2:$A$5,0))</f>
        <v>72</v>
      </c>
      <c r="Y3017" s="9" t="str">
        <f>IF(E3017="Cancelled","Excluded",IF(D3017="",IF((SLA_Policy!$B$8-B3017)*24&gt;X3017,"Open - Breached","Open - On Track"),IF((D3017-B3017)*24&lt;=X3017,"Met","Breached")))</f>
        <v>Met</v>
      </c>
    </row>
    <row r="3018" spans="1:25" x14ac:dyDescent="0.25">
      <c r="A3018" s="9" t="s">
        <v>5915</v>
      </c>
      <c r="B3018" s="23">
        <v>46024.423611111102</v>
      </c>
      <c r="C3018" s="23">
        <v>46024.441666666702</v>
      </c>
      <c r="D3018" s="23">
        <v>46024.445833333302</v>
      </c>
      <c r="E3018" s="9" t="s">
        <v>212</v>
      </c>
      <c r="F3018" s="9" t="s">
        <v>188</v>
      </c>
      <c r="G3018" s="9" t="s">
        <v>213</v>
      </c>
      <c r="H3018" s="9" t="s">
        <v>161</v>
      </c>
      <c r="I3018" s="9" t="s">
        <v>389</v>
      </c>
      <c r="J3018" s="9" t="s">
        <v>2170</v>
      </c>
      <c r="K3018" s="9" t="s">
        <v>246</v>
      </c>
      <c r="L3018" s="9" t="s">
        <v>216</v>
      </c>
      <c r="M3018" s="9" t="s">
        <v>5916</v>
      </c>
      <c r="N3018" s="9" t="s">
        <v>196</v>
      </c>
      <c r="O3018" s="9" t="s">
        <v>116</v>
      </c>
      <c r="P3018" s="9" t="s">
        <v>295</v>
      </c>
      <c r="Q3018" s="9" t="s">
        <v>219</v>
      </c>
      <c r="R3018" s="9">
        <v>0</v>
      </c>
      <c r="S3018" s="9">
        <v>2</v>
      </c>
      <c r="U3018" s="9" t="s">
        <v>221</v>
      </c>
      <c r="X3018" s="9">
        <f>INDEX(SLA_Policy!$D$2:$D$5,MATCH(F3018,SLA_Policy!$A$2:$A$5,0))</f>
        <v>72</v>
      </c>
      <c r="Y3018" s="9" t="str">
        <f>IF(E3018="Cancelled","Excluded",IF(D3018="",IF((SLA_Policy!$B$8-B3018)*24&gt;X3018,"Open - Breached","Open - On Track"),IF((D3018-B3018)*24&lt;=X3018,"Met","Breached")))</f>
        <v>Met</v>
      </c>
    </row>
    <row r="3019" spans="1:25" x14ac:dyDescent="0.25">
      <c r="A3019" s="9" t="s">
        <v>5917</v>
      </c>
      <c r="B3019" s="23">
        <v>46024.423611111102</v>
      </c>
      <c r="C3019" s="23">
        <v>46024.493055555598</v>
      </c>
      <c r="D3019" s="23">
        <v>46027.407638888901</v>
      </c>
      <c r="E3019" s="9" t="s">
        <v>212</v>
      </c>
      <c r="F3019" s="9" t="s">
        <v>189</v>
      </c>
      <c r="G3019" s="9" t="s">
        <v>213</v>
      </c>
      <c r="H3019" s="9" t="s">
        <v>164</v>
      </c>
      <c r="I3019" s="9" t="s">
        <v>478</v>
      </c>
      <c r="J3019" s="9" t="s">
        <v>5918</v>
      </c>
      <c r="K3019" s="9" t="s">
        <v>246</v>
      </c>
      <c r="L3019" s="9" t="s">
        <v>226</v>
      </c>
      <c r="M3019" s="9" t="s">
        <v>2395</v>
      </c>
      <c r="N3019" s="9" t="s">
        <v>197</v>
      </c>
      <c r="O3019" s="9" t="s">
        <v>178</v>
      </c>
      <c r="P3019" s="9" t="s">
        <v>360</v>
      </c>
      <c r="Q3019" s="9" t="s">
        <v>219</v>
      </c>
      <c r="R3019" s="9">
        <v>0</v>
      </c>
      <c r="S3019" s="9">
        <v>18</v>
      </c>
      <c r="T3019" s="9" t="s">
        <v>343</v>
      </c>
      <c r="U3019" s="9" t="s">
        <v>248</v>
      </c>
      <c r="X3019" s="9">
        <f>INDEX(SLA_Policy!$D$2:$D$5,MATCH(F3019,SLA_Policy!$A$2:$A$5,0))</f>
        <v>120</v>
      </c>
      <c r="Y3019" s="9" t="str">
        <f>IF(E3019="Cancelled","Excluded",IF(D3019="",IF((SLA_Policy!$B$8-B3019)*24&gt;X3019,"Open - Breached","Open - On Track"),IF((D3019-B3019)*24&lt;=X3019,"Met","Breached")))</f>
        <v>Met</v>
      </c>
    </row>
    <row r="3020" spans="1:25" x14ac:dyDescent="0.25">
      <c r="A3020" s="9" t="s">
        <v>5919</v>
      </c>
      <c r="B3020" s="23">
        <v>46024.4243055556</v>
      </c>
      <c r="C3020" s="23">
        <v>46024.462500000001</v>
      </c>
      <c r="D3020" s="23">
        <v>46024.697916666701</v>
      </c>
      <c r="E3020" s="9" t="s">
        <v>212</v>
      </c>
      <c r="F3020" s="9" t="s">
        <v>188</v>
      </c>
      <c r="G3020" s="9" t="s">
        <v>236</v>
      </c>
      <c r="H3020" s="9" t="s">
        <v>167</v>
      </c>
      <c r="I3020" s="9" t="s">
        <v>255</v>
      </c>
      <c r="J3020" s="9" t="s">
        <v>2274</v>
      </c>
      <c r="K3020" s="9" t="s">
        <v>215</v>
      </c>
      <c r="L3020" s="9" t="s">
        <v>293</v>
      </c>
      <c r="M3020" s="9" t="s">
        <v>2329</v>
      </c>
      <c r="N3020" s="9" t="s">
        <v>196</v>
      </c>
      <c r="O3020" s="9" t="s">
        <v>180</v>
      </c>
      <c r="P3020" s="9" t="s">
        <v>368</v>
      </c>
      <c r="Q3020" s="9" t="s">
        <v>219</v>
      </c>
      <c r="R3020" s="9">
        <v>0</v>
      </c>
      <c r="S3020" s="9">
        <v>28</v>
      </c>
      <c r="U3020" s="9" t="s">
        <v>242</v>
      </c>
      <c r="X3020" s="9">
        <f>INDEX(SLA_Policy!$D$2:$D$5,MATCH(F3020,SLA_Policy!$A$2:$A$5,0))</f>
        <v>72</v>
      </c>
      <c r="Y3020" s="9" t="str">
        <f>IF(E3020="Cancelled","Excluded",IF(D3020="",IF((SLA_Policy!$B$8-B3020)*24&gt;X3020,"Open - Breached","Open - On Track"),IF((D3020-B3020)*24&lt;=X3020,"Met","Breached")))</f>
        <v>Met</v>
      </c>
    </row>
    <row r="3021" spans="1:25" x14ac:dyDescent="0.25">
      <c r="A3021" s="9" t="s">
        <v>5920</v>
      </c>
      <c r="B3021" s="23">
        <v>46024.425000000003</v>
      </c>
      <c r="C3021" s="23">
        <v>46024.426388888904</v>
      </c>
      <c r="D3021" s="23">
        <v>46024.465972222199</v>
      </c>
      <c r="E3021" s="9" t="s">
        <v>212</v>
      </c>
      <c r="F3021" s="9" t="s">
        <v>189</v>
      </c>
      <c r="G3021" s="9" t="s">
        <v>213</v>
      </c>
      <c r="H3021" s="9" t="s">
        <v>161</v>
      </c>
      <c r="I3021" s="9" t="s">
        <v>454</v>
      </c>
      <c r="J3021" s="9" t="s">
        <v>3716</v>
      </c>
      <c r="K3021" s="9" t="s">
        <v>246</v>
      </c>
      <c r="L3021" s="9" t="s">
        <v>226</v>
      </c>
      <c r="M3021" s="9" t="s">
        <v>3294</v>
      </c>
      <c r="N3021" s="9" t="s">
        <v>200</v>
      </c>
      <c r="O3021" s="9" t="s">
        <v>116</v>
      </c>
      <c r="P3021" s="9" t="s">
        <v>551</v>
      </c>
      <c r="Q3021" s="9" t="s">
        <v>219</v>
      </c>
      <c r="R3021" s="9">
        <v>0</v>
      </c>
      <c r="S3021" s="9">
        <v>13</v>
      </c>
      <c r="U3021" s="9" t="s">
        <v>290</v>
      </c>
      <c r="X3021" s="9">
        <f>INDEX(SLA_Policy!$D$2:$D$5,MATCH(F3021,SLA_Policy!$A$2:$A$5,0))</f>
        <v>120</v>
      </c>
      <c r="Y3021" s="9" t="str">
        <f>IF(E3021="Cancelled","Excluded",IF(D3021="",IF((SLA_Policy!$B$8-B3021)*24&gt;X3021,"Open - Breached","Open - On Track"),IF((D3021-B3021)*24&lt;=X3021,"Met","Breached")))</f>
        <v>Met</v>
      </c>
    </row>
    <row r="3022" spans="1:25" x14ac:dyDescent="0.25">
      <c r="A3022" s="9" t="s">
        <v>5921</v>
      </c>
      <c r="B3022" s="23">
        <v>46024.427083333299</v>
      </c>
      <c r="C3022" s="23">
        <v>46024.430555555598</v>
      </c>
      <c r="D3022" s="23">
        <v>46024.464583333298</v>
      </c>
      <c r="E3022" s="9" t="s">
        <v>212</v>
      </c>
      <c r="F3022" s="9" t="s">
        <v>188</v>
      </c>
      <c r="G3022" s="9" t="s">
        <v>213</v>
      </c>
      <c r="H3022" s="9" t="s">
        <v>161</v>
      </c>
      <c r="I3022" s="9" t="s">
        <v>389</v>
      </c>
      <c r="J3022" s="9" t="s">
        <v>1996</v>
      </c>
      <c r="K3022" s="9" t="s">
        <v>303</v>
      </c>
      <c r="L3022" s="9" t="s">
        <v>351</v>
      </c>
      <c r="M3022" s="9" t="s">
        <v>1601</v>
      </c>
      <c r="N3022" s="9" t="s">
        <v>200</v>
      </c>
      <c r="O3022" s="9" t="s">
        <v>116</v>
      </c>
      <c r="P3022" s="9" t="s">
        <v>234</v>
      </c>
      <c r="Q3022" s="9" t="s">
        <v>219</v>
      </c>
      <c r="R3022" s="9">
        <v>0</v>
      </c>
      <c r="S3022" s="9">
        <v>3</v>
      </c>
      <c r="U3022" s="9" t="s">
        <v>376</v>
      </c>
      <c r="X3022" s="9">
        <f>INDEX(SLA_Policy!$D$2:$D$5,MATCH(F3022,SLA_Policy!$A$2:$A$5,0))</f>
        <v>72</v>
      </c>
      <c r="Y3022" s="9" t="str">
        <f>IF(E3022="Cancelled","Excluded",IF(D3022="",IF((SLA_Policy!$B$8-B3022)*24&gt;X3022,"Open - Breached","Open - On Track"),IF((D3022-B3022)*24&lt;=X3022,"Met","Breached")))</f>
        <v>Met</v>
      </c>
    </row>
    <row r="3023" spans="1:25" x14ac:dyDescent="0.25">
      <c r="A3023" s="9" t="s">
        <v>5922</v>
      </c>
      <c r="B3023" s="23">
        <v>46024.443749999999</v>
      </c>
      <c r="C3023" s="23">
        <v>46024.444444444503</v>
      </c>
      <c r="D3023" s="23">
        <v>46024.675000000003</v>
      </c>
      <c r="E3023" s="9" t="s">
        <v>212</v>
      </c>
      <c r="F3023" s="9" t="s">
        <v>187</v>
      </c>
      <c r="G3023" s="9" t="s">
        <v>213</v>
      </c>
      <c r="H3023" s="9" t="s">
        <v>163</v>
      </c>
      <c r="I3023" s="9" t="s">
        <v>223</v>
      </c>
      <c r="J3023" s="9" t="s">
        <v>1830</v>
      </c>
      <c r="K3023" s="9" t="s">
        <v>246</v>
      </c>
      <c r="L3023" s="9" t="s">
        <v>216</v>
      </c>
      <c r="M3023" s="9" t="s">
        <v>1785</v>
      </c>
      <c r="N3023" s="9" t="s">
        <v>198</v>
      </c>
      <c r="O3023" s="9" t="s">
        <v>176</v>
      </c>
      <c r="P3023" s="9" t="s">
        <v>419</v>
      </c>
      <c r="Q3023" s="9" t="s">
        <v>273</v>
      </c>
      <c r="R3023" s="9">
        <v>0</v>
      </c>
      <c r="S3023" s="9">
        <v>80</v>
      </c>
      <c r="T3023" s="9" t="s">
        <v>136</v>
      </c>
      <c r="U3023" s="9" t="s">
        <v>230</v>
      </c>
      <c r="W3023" s="9">
        <v>5</v>
      </c>
      <c r="X3023" s="9">
        <f>INDEX(SLA_Policy!$D$2:$D$5,MATCH(F3023,SLA_Policy!$A$2:$A$5,0))</f>
        <v>8</v>
      </c>
      <c r="Y3023" s="9" t="str">
        <f>IF(E3023="Cancelled","Excluded",IF(D3023="",IF((SLA_Policy!$B$8-B3023)*24&gt;X3023,"Open - Breached","Open - On Track"),IF((D3023-B3023)*24&lt;=X3023,"Met","Breached")))</f>
        <v>Met</v>
      </c>
    </row>
    <row r="3024" spans="1:25" x14ac:dyDescent="0.25">
      <c r="A3024" s="9" t="s">
        <v>5923</v>
      </c>
      <c r="B3024" s="23">
        <v>46024.458333333299</v>
      </c>
      <c r="C3024" s="23">
        <v>46024.465972222199</v>
      </c>
      <c r="D3024" s="23">
        <v>46024.492361111101</v>
      </c>
      <c r="E3024" s="9" t="s">
        <v>212</v>
      </c>
      <c r="F3024" s="9" t="s">
        <v>188</v>
      </c>
      <c r="G3024" s="9" t="s">
        <v>213</v>
      </c>
      <c r="H3024" s="9" t="s">
        <v>161</v>
      </c>
      <c r="I3024" s="9" t="s">
        <v>454</v>
      </c>
      <c r="J3024" s="9" t="s">
        <v>813</v>
      </c>
      <c r="K3024" s="9" t="s">
        <v>215</v>
      </c>
      <c r="L3024" s="9" t="s">
        <v>270</v>
      </c>
      <c r="M3024" s="9" t="s">
        <v>1218</v>
      </c>
      <c r="N3024" s="9" t="s">
        <v>198</v>
      </c>
      <c r="O3024" s="9" t="s">
        <v>177</v>
      </c>
      <c r="P3024" s="9" t="s">
        <v>241</v>
      </c>
      <c r="Q3024" s="9" t="s">
        <v>219</v>
      </c>
      <c r="R3024" s="9">
        <v>0</v>
      </c>
      <c r="S3024" s="9">
        <v>4</v>
      </c>
      <c r="U3024" s="9" t="s">
        <v>221</v>
      </c>
      <c r="W3024" s="9">
        <v>5</v>
      </c>
      <c r="X3024" s="9">
        <f>INDEX(SLA_Policy!$D$2:$D$5,MATCH(F3024,SLA_Policy!$A$2:$A$5,0))</f>
        <v>72</v>
      </c>
      <c r="Y3024" s="9" t="str">
        <f>IF(E3024="Cancelled","Excluded",IF(D3024="",IF((SLA_Policy!$B$8-B3024)*24&gt;X3024,"Open - Breached","Open - On Track"),IF((D3024-B3024)*24&lt;=X3024,"Met","Breached")))</f>
        <v>Met</v>
      </c>
    </row>
    <row r="3025" spans="1:25" x14ac:dyDescent="0.25">
      <c r="A3025" s="9" t="s">
        <v>5924</v>
      </c>
      <c r="B3025" s="23">
        <v>46024.475694444503</v>
      </c>
      <c r="C3025" s="23">
        <v>46024.497916666704</v>
      </c>
      <c r="D3025" s="23">
        <v>46024.520833333299</v>
      </c>
      <c r="E3025" s="9" t="s">
        <v>212</v>
      </c>
      <c r="F3025" s="9" t="s">
        <v>188</v>
      </c>
      <c r="G3025" s="9" t="s">
        <v>213</v>
      </c>
      <c r="H3025" s="9" t="s">
        <v>161</v>
      </c>
      <c r="I3025" s="9" t="s">
        <v>454</v>
      </c>
      <c r="J3025" s="9" t="s">
        <v>5925</v>
      </c>
      <c r="K3025" s="9" t="s">
        <v>215</v>
      </c>
      <c r="L3025" s="9" t="s">
        <v>216</v>
      </c>
      <c r="M3025" s="9" t="s">
        <v>1463</v>
      </c>
      <c r="N3025" s="9" t="s">
        <v>199</v>
      </c>
      <c r="O3025" s="9" t="s">
        <v>116</v>
      </c>
      <c r="P3025" s="9" t="s">
        <v>258</v>
      </c>
      <c r="Q3025" s="9" t="s">
        <v>219</v>
      </c>
      <c r="R3025" s="9">
        <v>0</v>
      </c>
      <c r="S3025" s="9">
        <v>6</v>
      </c>
      <c r="U3025" s="9" t="s">
        <v>221</v>
      </c>
      <c r="X3025" s="9">
        <f>INDEX(SLA_Policy!$D$2:$D$5,MATCH(F3025,SLA_Policy!$A$2:$A$5,0))</f>
        <v>72</v>
      </c>
      <c r="Y3025" s="9" t="str">
        <f>IF(E3025="Cancelled","Excluded",IF(D3025="",IF((SLA_Policy!$B$8-B3025)*24&gt;X3025,"Open - Breached","Open - On Track"),IF((D3025-B3025)*24&lt;=X3025,"Met","Breached")))</f>
        <v>Met</v>
      </c>
    </row>
    <row r="3026" spans="1:25" x14ac:dyDescent="0.25">
      <c r="A3026" s="9" t="s">
        <v>5926</v>
      </c>
      <c r="B3026" s="23">
        <v>46024.483333333301</v>
      </c>
      <c r="C3026" s="23">
        <v>46024.484722222202</v>
      </c>
      <c r="D3026" s="23">
        <v>46024.538888888899</v>
      </c>
      <c r="E3026" s="9" t="s">
        <v>212</v>
      </c>
      <c r="F3026" s="9" t="s">
        <v>189</v>
      </c>
      <c r="G3026" s="9" t="s">
        <v>213</v>
      </c>
      <c r="H3026" s="9" t="s">
        <v>161</v>
      </c>
      <c r="I3026" s="9" t="s">
        <v>389</v>
      </c>
      <c r="J3026" s="9" t="s">
        <v>5927</v>
      </c>
      <c r="K3026" s="9" t="s">
        <v>246</v>
      </c>
      <c r="L3026" s="9" t="s">
        <v>293</v>
      </c>
      <c r="M3026" s="9" t="s">
        <v>5669</v>
      </c>
      <c r="N3026" s="9" t="s">
        <v>198</v>
      </c>
      <c r="O3026" s="9" t="s">
        <v>116</v>
      </c>
      <c r="P3026" s="9" t="s">
        <v>525</v>
      </c>
      <c r="Q3026" s="9" t="s">
        <v>219</v>
      </c>
      <c r="R3026" s="9">
        <v>0</v>
      </c>
      <c r="S3026" s="9">
        <v>5</v>
      </c>
      <c r="U3026" s="9" t="s">
        <v>290</v>
      </c>
      <c r="X3026" s="9">
        <f>INDEX(SLA_Policy!$D$2:$D$5,MATCH(F3026,SLA_Policy!$A$2:$A$5,0))</f>
        <v>120</v>
      </c>
      <c r="Y3026" s="9" t="str">
        <f>IF(E3026="Cancelled","Excluded",IF(D3026="",IF((SLA_Policy!$B$8-B3026)*24&gt;X3026,"Open - Breached","Open - On Track"),IF((D3026-B3026)*24&lt;=X3026,"Met","Breached")))</f>
        <v>Met</v>
      </c>
    </row>
    <row r="3027" spans="1:25" x14ac:dyDescent="0.25">
      <c r="A3027" s="9" t="s">
        <v>5928</v>
      </c>
      <c r="B3027" s="23">
        <v>46024.493750000001</v>
      </c>
      <c r="C3027" s="23">
        <v>46024.506249999999</v>
      </c>
      <c r="D3027" s="23">
        <v>46024.752777777801</v>
      </c>
      <c r="E3027" s="9" t="s">
        <v>212</v>
      </c>
      <c r="F3027" s="9" t="s">
        <v>188</v>
      </c>
      <c r="G3027" s="9" t="s">
        <v>213</v>
      </c>
      <c r="H3027" s="9" t="s">
        <v>166</v>
      </c>
      <c r="I3027" s="9" t="s">
        <v>398</v>
      </c>
      <c r="J3027" s="9" t="s">
        <v>399</v>
      </c>
      <c r="K3027" s="9" t="s">
        <v>246</v>
      </c>
      <c r="L3027" s="9" t="s">
        <v>104</v>
      </c>
      <c r="M3027" s="9" t="s">
        <v>2625</v>
      </c>
      <c r="N3027" s="9" t="s">
        <v>196</v>
      </c>
      <c r="O3027" s="9" t="s">
        <v>181</v>
      </c>
      <c r="P3027" s="9" t="s">
        <v>289</v>
      </c>
      <c r="Q3027" s="9" t="s">
        <v>219</v>
      </c>
      <c r="R3027" s="9">
        <v>0</v>
      </c>
      <c r="S3027" s="9">
        <v>80</v>
      </c>
      <c r="U3027" s="9" t="s">
        <v>290</v>
      </c>
      <c r="X3027" s="9">
        <f>INDEX(SLA_Policy!$D$2:$D$5,MATCH(F3027,SLA_Policy!$A$2:$A$5,0))</f>
        <v>72</v>
      </c>
      <c r="Y3027" s="9" t="str">
        <f>IF(E3027="Cancelled","Excluded",IF(D3027="",IF((SLA_Policy!$B$8-B3027)*24&gt;X3027,"Open - Breached","Open - On Track"),IF((D3027-B3027)*24&lt;=X3027,"Met","Breached")))</f>
        <v>Met</v>
      </c>
    </row>
    <row r="3028" spans="1:25" x14ac:dyDescent="0.25">
      <c r="A3028" s="9" t="s">
        <v>5929</v>
      </c>
      <c r="B3028" s="23">
        <v>46024.496527777803</v>
      </c>
      <c r="C3028" s="23">
        <v>46024.517361111102</v>
      </c>
      <c r="D3028" s="23">
        <v>46027.384722222203</v>
      </c>
      <c r="E3028" s="9" t="s">
        <v>212</v>
      </c>
      <c r="F3028" s="9" t="s">
        <v>187</v>
      </c>
      <c r="G3028" s="9" t="s">
        <v>236</v>
      </c>
      <c r="H3028" s="9" t="s">
        <v>163</v>
      </c>
      <c r="I3028" s="9" t="s">
        <v>315</v>
      </c>
      <c r="J3028" s="9" t="s">
        <v>599</v>
      </c>
      <c r="K3028" s="9" t="s">
        <v>215</v>
      </c>
      <c r="L3028" s="9" t="s">
        <v>293</v>
      </c>
      <c r="M3028" s="9" t="s">
        <v>2329</v>
      </c>
      <c r="N3028" s="9" t="s">
        <v>196</v>
      </c>
      <c r="O3028" s="9" t="s">
        <v>180</v>
      </c>
      <c r="P3028" s="9" t="s">
        <v>278</v>
      </c>
      <c r="Q3028" s="9" t="s">
        <v>273</v>
      </c>
      <c r="R3028" s="9">
        <v>0</v>
      </c>
      <c r="S3028" s="9">
        <v>140</v>
      </c>
      <c r="T3028" s="9" t="s">
        <v>229</v>
      </c>
      <c r="U3028" s="9" t="s">
        <v>242</v>
      </c>
      <c r="X3028" s="9">
        <f>INDEX(SLA_Policy!$D$2:$D$5,MATCH(F3028,SLA_Policy!$A$2:$A$5,0))</f>
        <v>8</v>
      </c>
      <c r="Y3028" s="9" t="str">
        <f>IF(E3028="Cancelled","Excluded",IF(D3028="",IF((SLA_Policy!$B$8-B3028)*24&gt;X3028,"Open - Breached","Open - On Track"),IF((D3028-B3028)*24&lt;=X3028,"Met","Breached")))</f>
        <v>Breached</v>
      </c>
    </row>
    <row r="3029" spans="1:25" x14ac:dyDescent="0.25">
      <c r="A3029" s="9" t="s">
        <v>5930</v>
      </c>
      <c r="B3029" s="23">
        <v>46024.500694444498</v>
      </c>
      <c r="C3029" s="23">
        <v>46024.5090277778</v>
      </c>
      <c r="D3029" s="23">
        <v>46027.370833333298</v>
      </c>
      <c r="E3029" s="9" t="s">
        <v>212</v>
      </c>
      <c r="F3029" s="9" t="s">
        <v>188</v>
      </c>
      <c r="G3029" s="9" t="s">
        <v>213</v>
      </c>
      <c r="H3029" s="9" t="s">
        <v>161</v>
      </c>
      <c r="I3029" s="9" t="s">
        <v>454</v>
      </c>
      <c r="J3029" s="9" t="s">
        <v>2010</v>
      </c>
      <c r="K3029" s="9" t="s">
        <v>303</v>
      </c>
      <c r="L3029" s="9" t="s">
        <v>351</v>
      </c>
      <c r="M3029" s="9" t="s">
        <v>689</v>
      </c>
      <c r="N3029" s="9" t="s">
        <v>200</v>
      </c>
      <c r="O3029" s="9" t="s">
        <v>177</v>
      </c>
      <c r="P3029" s="9" t="s">
        <v>300</v>
      </c>
      <c r="Q3029" s="9" t="s">
        <v>273</v>
      </c>
      <c r="R3029" s="9">
        <v>0</v>
      </c>
      <c r="S3029" s="9">
        <v>4</v>
      </c>
      <c r="U3029" s="9" t="s">
        <v>221</v>
      </c>
      <c r="W3029" s="9">
        <v>5</v>
      </c>
      <c r="X3029" s="9">
        <f>INDEX(SLA_Policy!$D$2:$D$5,MATCH(F3029,SLA_Policy!$A$2:$A$5,0))</f>
        <v>72</v>
      </c>
      <c r="Y3029" s="9" t="str">
        <f>IF(E3029="Cancelled","Excluded",IF(D3029="",IF((SLA_Policy!$B$8-B3029)*24&gt;X3029,"Open - Breached","Open - On Track"),IF((D3029-B3029)*24&lt;=X3029,"Met","Breached")))</f>
        <v>Met</v>
      </c>
    </row>
    <row r="3030" spans="1:25" x14ac:dyDescent="0.25">
      <c r="A3030" s="9" t="s">
        <v>5931</v>
      </c>
      <c r="B3030" s="23">
        <v>46024.505555555603</v>
      </c>
      <c r="C3030" s="23">
        <v>46024.5444444444</v>
      </c>
      <c r="D3030" s="23">
        <v>46027.352083333302</v>
      </c>
      <c r="E3030" s="9" t="s">
        <v>212</v>
      </c>
      <c r="F3030" s="9" t="s">
        <v>188</v>
      </c>
      <c r="G3030" s="9" t="s">
        <v>213</v>
      </c>
      <c r="H3030" s="9" t="s">
        <v>166</v>
      </c>
      <c r="I3030" s="9" t="s">
        <v>286</v>
      </c>
      <c r="J3030" s="9" t="s">
        <v>383</v>
      </c>
      <c r="K3030" s="9" t="s">
        <v>246</v>
      </c>
      <c r="L3030" s="9" t="s">
        <v>270</v>
      </c>
      <c r="M3030" s="9" t="s">
        <v>528</v>
      </c>
      <c r="N3030" s="9" t="s">
        <v>197</v>
      </c>
      <c r="O3030" s="9" t="s">
        <v>181</v>
      </c>
      <c r="P3030" s="9" t="s">
        <v>289</v>
      </c>
      <c r="Q3030" s="9" t="s">
        <v>219</v>
      </c>
      <c r="R3030" s="9">
        <v>0</v>
      </c>
      <c r="S3030" s="9">
        <v>16</v>
      </c>
      <c r="U3030" s="9" t="s">
        <v>376</v>
      </c>
      <c r="X3030" s="9">
        <f>INDEX(SLA_Policy!$D$2:$D$5,MATCH(F3030,SLA_Policy!$A$2:$A$5,0))</f>
        <v>72</v>
      </c>
      <c r="Y3030" s="9" t="str">
        <f>IF(E3030="Cancelled","Excluded",IF(D3030="",IF((SLA_Policy!$B$8-B3030)*24&gt;X3030,"Open - Breached","Open - On Track"),IF((D3030-B3030)*24&lt;=X3030,"Met","Breached")))</f>
        <v>Met</v>
      </c>
    </row>
    <row r="3031" spans="1:25" x14ac:dyDescent="0.25">
      <c r="A3031" s="9" t="s">
        <v>5932</v>
      </c>
      <c r="B3031" s="23">
        <v>46024.524305555598</v>
      </c>
      <c r="C3031" s="23">
        <v>46024.555555555598</v>
      </c>
      <c r="D3031" s="23">
        <v>46027.372222222199</v>
      </c>
      <c r="E3031" s="9" t="s">
        <v>212</v>
      </c>
      <c r="F3031" s="9" t="s">
        <v>189</v>
      </c>
      <c r="G3031" s="9" t="s">
        <v>213</v>
      </c>
      <c r="H3031" s="9" t="s">
        <v>165</v>
      </c>
      <c r="I3031" s="9" t="s">
        <v>469</v>
      </c>
      <c r="J3031" s="9" t="s">
        <v>2409</v>
      </c>
      <c r="K3031" s="9" t="s">
        <v>225</v>
      </c>
      <c r="L3031" s="9" t="s">
        <v>216</v>
      </c>
      <c r="M3031" s="9" t="s">
        <v>1783</v>
      </c>
      <c r="N3031" s="9" t="s">
        <v>199</v>
      </c>
      <c r="O3031" s="9" t="s">
        <v>176</v>
      </c>
      <c r="P3031" s="9" t="s">
        <v>228</v>
      </c>
      <c r="Q3031" s="9" t="s">
        <v>219</v>
      </c>
      <c r="R3031" s="9">
        <v>0</v>
      </c>
      <c r="S3031" s="9">
        <v>13</v>
      </c>
      <c r="U3031" s="9" t="s">
        <v>230</v>
      </c>
      <c r="X3031" s="9">
        <f>INDEX(SLA_Policy!$D$2:$D$5,MATCH(F3031,SLA_Policy!$A$2:$A$5,0))</f>
        <v>120</v>
      </c>
      <c r="Y3031" s="9" t="str">
        <f>IF(E3031="Cancelled","Excluded",IF(D3031="",IF((SLA_Policy!$B$8-B3031)*24&gt;X3031,"Open - Breached","Open - On Track"),IF((D3031-B3031)*24&lt;=X3031,"Met","Breached")))</f>
        <v>Met</v>
      </c>
    </row>
    <row r="3032" spans="1:25" x14ac:dyDescent="0.25">
      <c r="A3032" s="9" t="s">
        <v>5933</v>
      </c>
      <c r="B3032" s="23">
        <v>46024.528472222199</v>
      </c>
      <c r="C3032" s="23">
        <v>46024.5756944444</v>
      </c>
      <c r="D3032" s="23">
        <v>46027.340972222199</v>
      </c>
      <c r="E3032" s="9" t="s">
        <v>212</v>
      </c>
      <c r="F3032" s="9" t="s">
        <v>188</v>
      </c>
      <c r="G3032" s="9" t="s">
        <v>213</v>
      </c>
      <c r="H3032" s="9" t="s">
        <v>167</v>
      </c>
      <c r="I3032" s="9" t="s">
        <v>536</v>
      </c>
      <c r="J3032" s="9" t="s">
        <v>5934</v>
      </c>
      <c r="K3032" s="9" t="s">
        <v>239</v>
      </c>
      <c r="L3032" s="9" t="s">
        <v>216</v>
      </c>
      <c r="M3032" s="9" t="s">
        <v>3434</v>
      </c>
      <c r="N3032" s="9" t="s">
        <v>197</v>
      </c>
      <c r="O3032" s="9" t="s">
        <v>180</v>
      </c>
      <c r="P3032" s="9" t="s">
        <v>368</v>
      </c>
      <c r="Q3032" s="9" t="s">
        <v>219</v>
      </c>
      <c r="R3032" s="9">
        <v>0</v>
      </c>
      <c r="S3032" s="9">
        <v>125</v>
      </c>
      <c r="T3032" s="9" t="s">
        <v>136</v>
      </c>
      <c r="U3032" s="9" t="s">
        <v>376</v>
      </c>
      <c r="X3032" s="9">
        <f>INDEX(SLA_Policy!$D$2:$D$5,MATCH(F3032,SLA_Policy!$A$2:$A$5,0))</f>
        <v>72</v>
      </c>
      <c r="Y3032" s="9" t="str">
        <f>IF(E3032="Cancelled","Excluded",IF(D3032="",IF((SLA_Policy!$B$8-B3032)*24&gt;X3032,"Open - Breached","Open - On Track"),IF((D3032-B3032)*24&lt;=X3032,"Met","Breached")))</f>
        <v>Met</v>
      </c>
    </row>
    <row r="3033" spans="1:25" x14ac:dyDescent="0.25">
      <c r="A3033" s="9" t="s">
        <v>5935</v>
      </c>
      <c r="B3033" s="23">
        <v>46024.5402777778</v>
      </c>
      <c r="C3033" s="23">
        <v>46024.542361111096</v>
      </c>
      <c r="D3033" s="23">
        <v>46027.463194444397</v>
      </c>
      <c r="E3033" s="9" t="s">
        <v>212</v>
      </c>
      <c r="F3033" s="9" t="s">
        <v>188</v>
      </c>
      <c r="G3033" s="9" t="s">
        <v>213</v>
      </c>
      <c r="H3033" s="9" t="s">
        <v>166</v>
      </c>
      <c r="I3033" s="9" t="s">
        <v>398</v>
      </c>
      <c r="J3033" s="9" t="s">
        <v>3917</v>
      </c>
      <c r="K3033" s="9" t="s">
        <v>225</v>
      </c>
      <c r="L3033" s="9" t="s">
        <v>104</v>
      </c>
      <c r="M3033" s="9" t="s">
        <v>2023</v>
      </c>
      <c r="N3033" s="9" t="s">
        <v>198</v>
      </c>
      <c r="O3033" s="9" t="s">
        <v>181</v>
      </c>
      <c r="P3033" s="9" t="s">
        <v>449</v>
      </c>
      <c r="Q3033" s="9" t="s">
        <v>219</v>
      </c>
      <c r="R3033" s="9">
        <v>1</v>
      </c>
      <c r="S3033" s="9">
        <v>45</v>
      </c>
      <c r="U3033" s="9" t="s">
        <v>376</v>
      </c>
      <c r="X3033" s="9">
        <f>INDEX(SLA_Policy!$D$2:$D$5,MATCH(F3033,SLA_Policy!$A$2:$A$5,0))</f>
        <v>72</v>
      </c>
      <c r="Y3033" s="9" t="str">
        <f>IF(E3033="Cancelled","Excluded",IF(D3033="",IF((SLA_Policy!$B$8-B3033)*24&gt;X3033,"Open - Breached","Open - On Track"),IF((D3033-B3033)*24&lt;=X3033,"Met","Breached")))</f>
        <v>Met</v>
      </c>
    </row>
    <row r="3034" spans="1:25" x14ac:dyDescent="0.25">
      <c r="A3034" s="9" t="s">
        <v>5936</v>
      </c>
      <c r="B3034" s="23">
        <v>46024.541666666701</v>
      </c>
      <c r="C3034" s="23">
        <v>46024.569444444503</v>
      </c>
      <c r="D3034" s="23">
        <v>46027.327083333301</v>
      </c>
      <c r="E3034" s="9" t="s">
        <v>212</v>
      </c>
      <c r="F3034" s="9" t="s">
        <v>188</v>
      </c>
      <c r="G3034" s="9" t="s">
        <v>236</v>
      </c>
      <c r="H3034" s="9" t="s">
        <v>164</v>
      </c>
      <c r="I3034" s="9" t="s">
        <v>421</v>
      </c>
      <c r="J3034" s="9" t="s">
        <v>3522</v>
      </c>
      <c r="K3034" s="9" t="s">
        <v>246</v>
      </c>
      <c r="L3034" s="9" t="s">
        <v>282</v>
      </c>
      <c r="M3034" s="9" t="s">
        <v>3229</v>
      </c>
      <c r="N3034" s="9" t="s">
        <v>196</v>
      </c>
      <c r="O3034" s="9" t="s">
        <v>180</v>
      </c>
      <c r="P3034" s="9" t="s">
        <v>278</v>
      </c>
      <c r="Q3034" s="9" t="s">
        <v>219</v>
      </c>
      <c r="R3034" s="9">
        <v>0</v>
      </c>
      <c r="S3034" s="9">
        <v>45</v>
      </c>
      <c r="T3034" s="9" t="s">
        <v>464</v>
      </c>
      <c r="U3034" s="9" t="s">
        <v>242</v>
      </c>
      <c r="X3034" s="9">
        <f>INDEX(SLA_Policy!$D$2:$D$5,MATCH(F3034,SLA_Policy!$A$2:$A$5,0))</f>
        <v>72</v>
      </c>
      <c r="Y3034" s="9" t="str">
        <f>IF(E3034="Cancelled","Excluded",IF(D3034="",IF((SLA_Policy!$B$8-B3034)*24&gt;X3034,"Open - Breached","Open - On Track"),IF((D3034-B3034)*24&lt;=X3034,"Met","Breached")))</f>
        <v>Met</v>
      </c>
    </row>
    <row r="3035" spans="1:25" x14ac:dyDescent="0.25">
      <c r="A3035" s="9" t="s">
        <v>5937</v>
      </c>
      <c r="B3035" s="23">
        <v>46024.545833333301</v>
      </c>
      <c r="C3035" s="23">
        <v>46024.546527777798</v>
      </c>
      <c r="D3035" s="23">
        <v>46024.594444444498</v>
      </c>
      <c r="E3035" s="9" t="s">
        <v>212</v>
      </c>
      <c r="F3035" s="9" t="s">
        <v>187</v>
      </c>
      <c r="G3035" s="9" t="s">
        <v>213</v>
      </c>
      <c r="H3035" s="9" t="s">
        <v>88</v>
      </c>
      <c r="I3035" s="9" t="s">
        <v>92</v>
      </c>
      <c r="J3035" s="9" t="s">
        <v>1082</v>
      </c>
      <c r="K3035" s="9" t="s">
        <v>215</v>
      </c>
      <c r="L3035" s="9" t="s">
        <v>216</v>
      </c>
      <c r="M3035" s="9" t="s">
        <v>580</v>
      </c>
      <c r="N3035" s="9" t="s">
        <v>198</v>
      </c>
      <c r="O3035" s="9" t="s">
        <v>178</v>
      </c>
      <c r="P3035" s="9" t="s">
        <v>414</v>
      </c>
      <c r="Q3035" s="9" t="s">
        <v>273</v>
      </c>
      <c r="R3035" s="9">
        <v>0</v>
      </c>
      <c r="S3035" s="9">
        <v>13</v>
      </c>
      <c r="T3035" s="9" t="s">
        <v>229</v>
      </c>
      <c r="U3035" s="9" t="s">
        <v>230</v>
      </c>
      <c r="X3035" s="9">
        <f>INDEX(SLA_Policy!$D$2:$D$5,MATCH(F3035,SLA_Policy!$A$2:$A$5,0))</f>
        <v>8</v>
      </c>
      <c r="Y3035" s="9" t="str">
        <f>IF(E3035="Cancelled","Excluded",IF(D3035="",IF((SLA_Policy!$B$8-B3035)*24&gt;X3035,"Open - Breached","Open - On Track"),IF((D3035-B3035)*24&lt;=X3035,"Met","Breached")))</f>
        <v>Met</v>
      </c>
    </row>
    <row r="3036" spans="1:25" x14ac:dyDescent="0.25">
      <c r="A3036" s="9" t="s">
        <v>5938</v>
      </c>
      <c r="B3036" s="23">
        <v>46024.552777777797</v>
      </c>
      <c r="C3036" s="23">
        <v>46024.561805555597</v>
      </c>
      <c r="D3036" s="23">
        <v>46024.588888888902</v>
      </c>
      <c r="E3036" s="9" t="s">
        <v>212</v>
      </c>
      <c r="F3036" s="9" t="s">
        <v>188</v>
      </c>
      <c r="G3036" s="9" t="s">
        <v>213</v>
      </c>
      <c r="H3036" s="9" t="s">
        <v>161</v>
      </c>
      <c r="I3036" s="9" t="s">
        <v>389</v>
      </c>
      <c r="J3036" s="9" t="s">
        <v>435</v>
      </c>
      <c r="K3036" s="9" t="s">
        <v>239</v>
      </c>
      <c r="L3036" s="9" t="s">
        <v>311</v>
      </c>
      <c r="M3036" s="9" t="s">
        <v>2049</v>
      </c>
      <c r="N3036" s="9" t="s">
        <v>198</v>
      </c>
      <c r="O3036" s="9" t="s">
        <v>116</v>
      </c>
      <c r="P3036" s="9" t="s">
        <v>551</v>
      </c>
      <c r="Q3036" s="9" t="s">
        <v>219</v>
      </c>
      <c r="R3036" s="9">
        <v>0</v>
      </c>
      <c r="S3036" s="9">
        <v>12</v>
      </c>
      <c r="U3036" s="9" t="s">
        <v>290</v>
      </c>
      <c r="X3036" s="9">
        <f>INDEX(SLA_Policy!$D$2:$D$5,MATCH(F3036,SLA_Policy!$A$2:$A$5,0))</f>
        <v>72</v>
      </c>
      <c r="Y3036" s="9" t="str">
        <f>IF(E3036="Cancelled","Excluded",IF(D3036="",IF((SLA_Policy!$B$8-B3036)*24&gt;X3036,"Open - Breached","Open - On Track"),IF((D3036-B3036)*24&lt;=X3036,"Met","Breached")))</f>
        <v>Met</v>
      </c>
    </row>
    <row r="3037" spans="1:25" x14ac:dyDescent="0.25">
      <c r="A3037" s="9" t="s">
        <v>5939</v>
      </c>
      <c r="B3037" s="23">
        <v>46024.5534722222</v>
      </c>
      <c r="C3037" s="23">
        <v>46024.555555555598</v>
      </c>
      <c r="D3037" s="23">
        <v>46027.3569444444</v>
      </c>
      <c r="E3037" s="9" t="s">
        <v>212</v>
      </c>
      <c r="F3037" s="9" t="s">
        <v>188</v>
      </c>
      <c r="G3037" s="9" t="s">
        <v>213</v>
      </c>
      <c r="H3037" s="9" t="s">
        <v>162</v>
      </c>
      <c r="I3037" s="9" t="s">
        <v>393</v>
      </c>
      <c r="J3037" s="9" t="s">
        <v>5940</v>
      </c>
      <c r="K3037" s="9" t="s">
        <v>303</v>
      </c>
      <c r="L3037" s="9" t="s">
        <v>104</v>
      </c>
      <c r="M3037" s="9" t="s">
        <v>2326</v>
      </c>
      <c r="N3037" s="9" t="s">
        <v>198</v>
      </c>
      <c r="O3037" s="9" t="s">
        <v>116</v>
      </c>
      <c r="P3037" s="9" t="s">
        <v>295</v>
      </c>
      <c r="Q3037" s="9" t="s">
        <v>219</v>
      </c>
      <c r="R3037" s="9">
        <v>0</v>
      </c>
      <c r="S3037" s="9">
        <v>13</v>
      </c>
      <c r="U3037" s="9" t="s">
        <v>266</v>
      </c>
      <c r="W3037" s="9">
        <v>4</v>
      </c>
      <c r="X3037" s="9">
        <f>INDEX(SLA_Policy!$D$2:$D$5,MATCH(F3037,SLA_Policy!$A$2:$A$5,0))</f>
        <v>72</v>
      </c>
      <c r="Y3037" s="9" t="str">
        <f>IF(E3037="Cancelled","Excluded",IF(D3037="",IF((SLA_Policy!$B$8-B3037)*24&gt;X3037,"Open - Breached","Open - On Track"),IF((D3037-B3037)*24&lt;=X3037,"Met","Breached")))</f>
        <v>Met</v>
      </c>
    </row>
    <row r="3038" spans="1:25" x14ac:dyDescent="0.25">
      <c r="A3038" s="9" t="s">
        <v>5941</v>
      </c>
      <c r="B3038" s="23">
        <v>46024.559722222199</v>
      </c>
      <c r="C3038" s="23">
        <v>46024.570833333302</v>
      </c>
      <c r="D3038" s="23">
        <v>46024.658333333296</v>
      </c>
      <c r="E3038" s="9" t="s">
        <v>212</v>
      </c>
      <c r="F3038" s="9" t="s">
        <v>188</v>
      </c>
      <c r="G3038" s="9" t="s">
        <v>236</v>
      </c>
      <c r="H3038" s="9" t="s">
        <v>161</v>
      </c>
      <c r="I3038" s="9" t="s">
        <v>505</v>
      </c>
      <c r="J3038" s="9" t="s">
        <v>5942</v>
      </c>
      <c r="K3038" s="9" t="s">
        <v>246</v>
      </c>
      <c r="L3038" s="9" t="s">
        <v>226</v>
      </c>
      <c r="M3038" s="9" t="s">
        <v>2511</v>
      </c>
      <c r="N3038" s="9" t="s">
        <v>198</v>
      </c>
      <c r="O3038" s="9" t="s">
        <v>177</v>
      </c>
      <c r="P3038" s="9" t="s">
        <v>300</v>
      </c>
      <c r="Q3038" s="9" t="s">
        <v>219</v>
      </c>
      <c r="R3038" s="9">
        <v>0</v>
      </c>
      <c r="S3038" s="9">
        <v>35</v>
      </c>
      <c r="U3038" s="9" t="s">
        <v>242</v>
      </c>
      <c r="X3038" s="9">
        <f>INDEX(SLA_Policy!$D$2:$D$5,MATCH(F3038,SLA_Policy!$A$2:$A$5,0))</f>
        <v>72</v>
      </c>
      <c r="Y3038" s="9" t="str">
        <f>IF(E3038="Cancelled","Excluded",IF(D3038="",IF((SLA_Policy!$B$8-B3038)*24&gt;X3038,"Open - Breached","Open - On Track"),IF((D3038-B3038)*24&lt;=X3038,"Met","Breached")))</f>
        <v>Met</v>
      </c>
    </row>
    <row r="3039" spans="1:25" x14ac:dyDescent="0.25">
      <c r="A3039" s="9" t="s">
        <v>5943</v>
      </c>
      <c r="B3039" s="23">
        <v>46024.5625</v>
      </c>
      <c r="C3039" s="23">
        <v>46024.563194444498</v>
      </c>
      <c r="D3039" s="23">
        <v>46027.332638888904</v>
      </c>
      <c r="E3039" s="9" t="s">
        <v>212</v>
      </c>
      <c r="F3039" s="9" t="s">
        <v>188</v>
      </c>
      <c r="G3039" s="9" t="s">
        <v>213</v>
      </c>
      <c r="H3039" s="9" t="s">
        <v>163</v>
      </c>
      <c r="I3039" s="9" t="s">
        <v>405</v>
      </c>
      <c r="J3039" s="9" t="s">
        <v>884</v>
      </c>
      <c r="K3039" s="9" t="s">
        <v>246</v>
      </c>
      <c r="L3039" s="9" t="s">
        <v>307</v>
      </c>
      <c r="M3039" s="9" t="s">
        <v>2855</v>
      </c>
      <c r="N3039" s="9" t="s">
        <v>198</v>
      </c>
      <c r="O3039" s="9" t="s">
        <v>176</v>
      </c>
      <c r="P3039" s="9" t="s">
        <v>503</v>
      </c>
      <c r="Q3039" s="9" t="s">
        <v>219</v>
      </c>
      <c r="R3039" s="9">
        <v>0</v>
      </c>
      <c r="S3039" s="9">
        <v>11</v>
      </c>
      <c r="U3039" s="9" t="s">
        <v>376</v>
      </c>
      <c r="W3039" s="9">
        <v>5</v>
      </c>
      <c r="X3039" s="9">
        <f>INDEX(SLA_Policy!$D$2:$D$5,MATCH(F3039,SLA_Policy!$A$2:$A$5,0))</f>
        <v>72</v>
      </c>
      <c r="Y3039" s="9" t="str">
        <f>IF(E3039="Cancelled","Excluded",IF(D3039="",IF((SLA_Policy!$B$8-B3039)*24&gt;X3039,"Open - Breached","Open - On Track"),IF((D3039-B3039)*24&lt;=X3039,"Met","Breached")))</f>
        <v>Met</v>
      </c>
    </row>
    <row r="3040" spans="1:25" x14ac:dyDescent="0.25">
      <c r="A3040" s="9" t="s">
        <v>5944</v>
      </c>
      <c r="B3040" s="23">
        <v>46024.569444444503</v>
      </c>
      <c r="C3040" s="23">
        <v>46024.606249999997</v>
      </c>
      <c r="D3040" s="23">
        <v>46027.4868055556</v>
      </c>
      <c r="E3040" s="9" t="s">
        <v>212</v>
      </c>
      <c r="F3040" s="9" t="s">
        <v>188</v>
      </c>
      <c r="G3040" s="9" t="s">
        <v>213</v>
      </c>
      <c r="H3040" s="9" t="s">
        <v>164</v>
      </c>
      <c r="I3040" s="9" t="s">
        <v>260</v>
      </c>
      <c r="J3040" s="9" t="s">
        <v>1988</v>
      </c>
      <c r="K3040" s="9" t="s">
        <v>215</v>
      </c>
      <c r="L3040" s="9" t="s">
        <v>104</v>
      </c>
      <c r="M3040" s="9" t="s">
        <v>1171</v>
      </c>
      <c r="N3040" s="9" t="s">
        <v>197</v>
      </c>
      <c r="O3040" s="9" t="s">
        <v>179</v>
      </c>
      <c r="P3040" s="9" t="s">
        <v>337</v>
      </c>
      <c r="Q3040" s="9" t="s">
        <v>273</v>
      </c>
      <c r="R3040" s="9">
        <v>1</v>
      </c>
      <c r="S3040" s="9">
        <v>79</v>
      </c>
      <c r="T3040" s="9" t="s">
        <v>265</v>
      </c>
      <c r="U3040" s="9" t="s">
        <v>248</v>
      </c>
      <c r="X3040" s="9">
        <f>INDEX(SLA_Policy!$D$2:$D$5,MATCH(F3040,SLA_Policy!$A$2:$A$5,0))</f>
        <v>72</v>
      </c>
      <c r="Y3040" s="9" t="str">
        <f>IF(E3040="Cancelled","Excluded",IF(D3040="",IF((SLA_Policy!$B$8-B3040)*24&gt;X3040,"Open - Breached","Open - On Track"),IF((D3040-B3040)*24&lt;=X3040,"Met","Breached")))</f>
        <v>Met</v>
      </c>
    </row>
    <row r="3041" spans="1:25" x14ac:dyDescent="0.25">
      <c r="A3041" s="9" t="s">
        <v>5945</v>
      </c>
      <c r="B3041" s="23">
        <v>46024.574305555601</v>
      </c>
      <c r="C3041" s="23">
        <v>46024.686111111099</v>
      </c>
      <c r="D3041" s="23">
        <v>46027.314583333296</v>
      </c>
      <c r="E3041" s="9" t="s">
        <v>212</v>
      </c>
      <c r="F3041" s="9" t="s">
        <v>188</v>
      </c>
      <c r="G3041" s="9" t="s">
        <v>213</v>
      </c>
      <c r="H3041" s="9" t="s">
        <v>164</v>
      </c>
      <c r="I3041" s="9" t="s">
        <v>260</v>
      </c>
      <c r="J3041" s="9" t="s">
        <v>1000</v>
      </c>
      <c r="K3041" s="9" t="s">
        <v>246</v>
      </c>
      <c r="L3041" s="9" t="s">
        <v>311</v>
      </c>
      <c r="M3041" s="9" t="s">
        <v>1949</v>
      </c>
      <c r="N3041" s="9" t="s">
        <v>196</v>
      </c>
      <c r="O3041" s="9" t="s">
        <v>180</v>
      </c>
      <c r="P3041" s="9" t="s">
        <v>318</v>
      </c>
      <c r="Q3041" s="9" t="s">
        <v>219</v>
      </c>
      <c r="R3041" s="9">
        <v>0</v>
      </c>
      <c r="S3041" s="9">
        <v>31</v>
      </c>
      <c r="T3041" s="9" t="s">
        <v>265</v>
      </c>
      <c r="U3041" s="9" t="s">
        <v>248</v>
      </c>
      <c r="X3041" s="9">
        <f>INDEX(SLA_Policy!$D$2:$D$5,MATCH(F3041,SLA_Policy!$A$2:$A$5,0))</f>
        <v>72</v>
      </c>
      <c r="Y3041" s="9" t="str">
        <f>IF(E3041="Cancelled","Excluded",IF(D3041="",IF((SLA_Policy!$B$8-B3041)*24&gt;X3041,"Open - Breached","Open - On Track"),IF((D3041-B3041)*24&lt;=X3041,"Met","Breached")))</f>
        <v>Met</v>
      </c>
    </row>
    <row r="3042" spans="1:25" x14ac:dyDescent="0.25">
      <c r="A3042" s="9" t="s">
        <v>5946</v>
      </c>
      <c r="B3042" s="23">
        <v>46024.577083333301</v>
      </c>
      <c r="C3042" s="23">
        <v>46024.586805555598</v>
      </c>
      <c r="D3042" s="23">
        <v>46024.599305555603</v>
      </c>
      <c r="E3042" s="9" t="s">
        <v>212</v>
      </c>
      <c r="F3042" s="9" t="s">
        <v>188</v>
      </c>
      <c r="G3042" s="9" t="s">
        <v>213</v>
      </c>
      <c r="H3042" s="9" t="s">
        <v>161</v>
      </c>
      <c r="I3042" s="9" t="s">
        <v>389</v>
      </c>
      <c r="J3042" s="9" t="s">
        <v>5947</v>
      </c>
      <c r="K3042" s="9" t="s">
        <v>246</v>
      </c>
      <c r="L3042" s="9" t="s">
        <v>282</v>
      </c>
      <c r="M3042" s="9" t="s">
        <v>5948</v>
      </c>
      <c r="N3042" s="9" t="s">
        <v>200</v>
      </c>
      <c r="O3042" s="9" t="s">
        <v>116</v>
      </c>
      <c r="P3042" s="9" t="s">
        <v>234</v>
      </c>
      <c r="Q3042" s="9" t="s">
        <v>219</v>
      </c>
      <c r="R3042" s="9">
        <v>0</v>
      </c>
      <c r="S3042" s="9">
        <v>3</v>
      </c>
      <c r="U3042" s="9" t="s">
        <v>290</v>
      </c>
      <c r="X3042" s="9">
        <f>INDEX(SLA_Policy!$D$2:$D$5,MATCH(F3042,SLA_Policy!$A$2:$A$5,0))</f>
        <v>72</v>
      </c>
      <c r="Y3042" s="9" t="str">
        <f>IF(E3042="Cancelled","Excluded",IF(D3042="",IF((SLA_Policy!$B$8-B3042)*24&gt;X3042,"Open - Breached","Open - On Track"),IF((D3042-B3042)*24&lt;=X3042,"Met","Breached")))</f>
        <v>Met</v>
      </c>
    </row>
    <row r="3043" spans="1:25" x14ac:dyDescent="0.25">
      <c r="A3043" s="9" t="s">
        <v>5949</v>
      </c>
      <c r="B3043" s="23">
        <v>46024.595138888901</v>
      </c>
      <c r="C3043" s="23">
        <v>46024.611111111102</v>
      </c>
      <c r="D3043" s="23">
        <v>46024.675000000003</v>
      </c>
      <c r="E3043" s="9" t="s">
        <v>212</v>
      </c>
      <c r="F3043" s="9" t="s">
        <v>188</v>
      </c>
      <c r="G3043" s="9" t="s">
        <v>213</v>
      </c>
      <c r="H3043" s="9" t="s">
        <v>162</v>
      </c>
      <c r="I3043" s="9" t="s">
        <v>345</v>
      </c>
      <c r="J3043" s="9" t="s">
        <v>2804</v>
      </c>
      <c r="K3043" s="9" t="s">
        <v>215</v>
      </c>
      <c r="L3043" s="9" t="s">
        <v>226</v>
      </c>
      <c r="M3043" s="9" t="s">
        <v>3075</v>
      </c>
      <c r="N3043" s="9" t="s">
        <v>196</v>
      </c>
      <c r="O3043" s="9" t="s">
        <v>116</v>
      </c>
      <c r="P3043" s="9" t="s">
        <v>258</v>
      </c>
      <c r="Q3043" s="9" t="s">
        <v>219</v>
      </c>
      <c r="R3043" s="9">
        <v>0</v>
      </c>
      <c r="S3043" s="9">
        <v>37</v>
      </c>
      <c r="U3043" s="9" t="s">
        <v>266</v>
      </c>
      <c r="W3043" s="9">
        <v>4</v>
      </c>
      <c r="X3043" s="9">
        <f>INDEX(SLA_Policy!$D$2:$D$5,MATCH(F3043,SLA_Policy!$A$2:$A$5,0))</f>
        <v>72</v>
      </c>
      <c r="Y3043" s="9" t="str">
        <f>IF(E3043="Cancelled","Excluded",IF(D3043="",IF((SLA_Policy!$B$8-B3043)*24&gt;X3043,"Open - Breached","Open - On Track"),IF((D3043-B3043)*24&lt;=X3043,"Met","Breached")))</f>
        <v>Met</v>
      </c>
    </row>
    <row r="3044" spans="1:25" x14ac:dyDescent="0.25">
      <c r="A3044" s="9" t="s">
        <v>5950</v>
      </c>
      <c r="B3044" s="23">
        <v>46024.602083333302</v>
      </c>
      <c r="C3044" s="23">
        <v>46024.6027777778</v>
      </c>
      <c r="D3044" s="23">
        <v>46024.6118055556</v>
      </c>
      <c r="E3044" s="9" t="s">
        <v>212</v>
      </c>
      <c r="F3044" s="9" t="s">
        <v>187</v>
      </c>
      <c r="G3044" s="9" t="s">
        <v>213</v>
      </c>
      <c r="H3044" s="9" t="s">
        <v>161</v>
      </c>
      <c r="I3044" s="9" t="s">
        <v>454</v>
      </c>
      <c r="J3044" s="9" t="s">
        <v>5951</v>
      </c>
      <c r="K3044" s="9" t="s">
        <v>303</v>
      </c>
      <c r="L3044" s="9" t="s">
        <v>395</v>
      </c>
      <c r="M3044" s="9" t="s">
        <v>5952</v>
      </c>
      <c r="N3044" s="9" t="s">
        <v>198</v>
      </c>
      <c r="O3044" s="9" t="s">
        <v>116</v>
      </c>
      <c r="P3044" s="9" t="s">
        <v>590</v>
      </c>
      <c r="Q3044" s="9" t="s">
        <v>219</v>
      </c>
      <c r="R3044" s="9">
        <v>0</v>
      </c>
      <c r="S3044" s="9">
        <v>6</v>
      </c>
      <c r="U3044" s="9" t="s">
        <v>266</v>
      </c>
      <c r="W3044" s="9">
        <v>5</v>
      </c>
      <c r="X3044" s="9">
        <f>INDEX(SLA_Policy!$D$2:$D$5,MATCH(F3044,SLA_Policy!$A$2:$A$5,0))</f>
        <v>8</v>
      </c>
      <c r="Y3044" s="9" t="str">
        <f>IF(E3044="Cancelled","Excluded",IF(D3044="",IF((SLA_Policy!$B$8-B3044)*24&gt;X3044,"Open - Breached","Open - On Track"),IF((D3044-B3044)*24&lt;=X3044,"Met","Breached")))</f>
        <v>Met</v>
      </c>
    </row>
    <row r="3045" spans="1:25" x14ac:dyDescent="0.25">
      <c r="A3045" s="9" t="s">
        <v>5953</v>
      </c>
      <c r="B3045" s="23">
        <v>46024.605555555601</v>
      </c>
      <c r="C3045" s="23">
        <v>46027.3256944444</v>
      </c>
      <c r="D3045" s="23">
        <v>46027.345833333296</v>
      </c>
      <c r="E3045" s="9" t="s">
        <v>212</v>
      </c>
      <c r="F3045" s="9" t="s">
        <v>189</v>
      </c>
      <c r="G3045" s="9" t="s">
        <v>213</v>
      </c>
      <c r="H3045" s="9" t="s">
        <v>164</v>
      </c>
      <c r="I3045" s="9" t="s">
        <v>339</v>
      </c>
      <c r="J3045" s="9" t="s">
        <v>459</v>
      </c>
      <c r="K3045" s="9" t="s">
        <v>215</v>
      </c>
      <c r="L3045" s="9" t="s">
        <v>104</v>
      </c>
      <c r="M3045" s="9" t="s">
        <v>835</v>
      </c>
      <c r="N3045" s="9" t="s">
        <v>197</v>
      </c>
      <c r="O3045" s="9" t="s">
        <v>180</v>
      </c>
      <c r="P3045" s="9" t="s">
        <v>368</v>
      </c>
      <c r="Q3045" s="9" t="s">
        <v>219</v>
      </c>
      <c r="R3045" s="9">
        <v>0</v>
      </c>
      <c r="S3045" s="9">
        <v>16</v>
      </c>
      <c r="T3045" s="9" t="s">
        <v>343</v>
      </c>
      <c r="U3045" s="9" t="s">
        <v>376</v>
      </c>
      <c r="W3045" s="9">
        <v>5</v>
      </c>
      <c r="X3045" s="9">
        <f>INDEX(SLA_Policy!$D$2:$D$5,MATCH(F3045,SLA_Policy!$A$2:$A$5,0))</f>
        <v>120</v>
      </c>
      <c r="Y3045" s="9" t="str">
        <f>IF(E3045="Cancelled","Excluded",IF(D3045="",IF((SLA_Policy!$B$8-B3045)*24&gt;X3045,"Open - Breached","Open - On Track"),IF((D3045-B3045)*24&lt;=X3045,"Met","Breached")))</f>
        <v>Met</v>
      </c>
    </row>
    <row r="3046" spans="1:25" x14ac:dyDescent="0.25">
      <c r="A3046" s="9" t="s">
        <v>5954</v>
      </c>
      <c r="B3046" s="23">
        <v>46024.609722222202</v>
      </c>
      <c r="C3046" s="23">
        <v>46024.648611111101</v>
      </c>
      <c r="D3046" s="23">
        <v>46027.360416666699</v>
      </c>
      <c r="E3046" s="9" t="s">
        <v>212</v>
      </c>
      <c r="F3046" s="9" t="s">
        <v>188</v>
      </c>
      <c r="G3046" s="9" t="s">
        <v>236</v>
      </c>
      <c r="H3046" s="9" t="s">
        <v>164</v>
      </c>
      <c r="I3046" s="9" t="s">
        <v>421</v>
      </c>
      <c r="J3046" s="9" t="s">
        <v>902</v>
      </c>
      <c r="K3046" s="9" t="s">
        <v>246</v>
      </c>
      <c r="L3046" s="9" t="s">
        <v>293</v>
      </c>
      <c r="M3046" s="9" t="s">
        <v>3288</v>
      </c>
      <c r="N3046" s="9" t="s">
        <v>197</v>
      </c>
      <c r="O3046" s="9" t="s">
        <v>116</v>
      </c>
      <c r="P3046" s="9" t="s">
        <v>525</v>
      </c>
      <c r="Q3046" s="9" t="s">
        <v>219</v>
      </c>
      <c r="R3046" s="9">
        <v>0</v>
      </c>
      <c r="S3046" s="9">
        <v>15</v>
      </c>
      <c r="T3046" s="9" t="s">
        <v>343</v>
      </c>
      <c r="U3046" s="9" t="s">
        <v>242</v>
      </c>
      <c r="X3046" s="9">
        <f>INDEX(SLA_Policy!$D$2:$D$5,MATCH(F3046,SLA_Policy!$A$2:$A$5,0))</f>
        <v>72</v>
      </c>
      <c r="Y3046" s="9" t="str">
        <f>IF(E3046="Cancelled","Excluded",IF(D3046="",IF((SLA_Policy!$B$8-B3046)*24&gt;X3046,"Open - Breached","Open - On Track"),IF((D3046-B3046)*24&lt;=X3046,"Met","Breached")))</f>
        <v>Met</v>
      </c>
    </row>
    <row r="3047" spans="1:25" x14ac:dyDescent="0.25">
      <c r="A3047" s="9" t="s">
        <v>5955</v>
      </c>
      <c r="B3047" s="23">
        <v>46024.623611111099</v>
      </c>
      <c r="C3047" s="23">
        <v>46024.624305555597</v>
      </c>
      <c r="D3047" s="23">
        <v>46024.683333333298</v>
      </c>
      <c r="E3047" s="9" t="s">
        <v>212</v>
      </c>
      <c r="F3047" s="9" t="s">
        <v>187</v>
      </c>
      <c r="G3047" s="9" t="s">
        <v>213</v>
      </c>
      <c r="H3047" s="9" t="s">
        <v>88</v>
      </c>
      <c r="I3047" s="9" t="s">
        <v>92</v>
      </c>
      <c r="J3047" s="9" t="s">
        <v>214</v>
      </c>
      <c r="K3047" s="9" t="s">
        <v>303</v>
      </c>
      <c r="L3047" s="9" t="s">
        <v>216</v>
      </c>
      <c r="M3047" s="9" t="s">
        <v>3582</v>
      </c>
      <c r="N3047" s="9" t="s">
        <v>198</v>
      </c>
      <c r="O3047" s="9" t="s">
        <v>116</v>
      </c>
      <c r="P3047" s="9" t="s">
        <v>342</v>
      </c>
      <c r="Q3047" s="9" t="s">
        <v>219</v>
      </c>
      <c r="R3047" s="9">
        <v>0</v>
      </c>
      <c r="S3047" s="9">
        <v>24</v>
      </c>
      <c r="T3047" s="9" t="s">
        <v>136</v>
      </c>
      <c r="U3047" s="9" t="s">
        <v>266</v>
      </c>
      <c r="W3047" s="9">
        <v>4</v>
      </c>
      <c r="X3047" s="9">
        <f>INDEX(SLA_Policy!$D$2:$D$5,MATCH(F3047,SLA_Policy!$A$2:$A$5,0))</f>
        <v>8</v>
      </c>
      <c r="Y3047" s="9" t="str">
        <f>IF(E3047="Cancelled","Excluded",IF(D3047="",IF((SLA_Policy!$B$8-B3047)*24&gt;X3047,"Open - Breached","Open - On Track"),IF((D3047-B3047)*24&lt;=X3047,"Met","Breached")))</f>
        <v>Met</v>
      </c>
    </row>
    <row r="3048" spans="1:25" x14ac:dyDescent="0.25">
      <c r="A3048" s="9" t="s">
        <v>5956</v>
      </c>
      <c r="B3048" s="23">
        <v>46024.624305555597</v>
      </c>
      <c r="C3048" s="23">
        <v>46024.629166666702</v>
      </c>
      <c r="D3048" s="23">
        <v>46024.635416666701</v>
      </c>
      <c r="E3048" s="9" t="s">
        <v>212</v>
      </c>
      <c r="F3048" s="9" t="s">
        <v>188</v>
      </c>
      <c r="G3048" s="9" t="s">
        <v>213</v>
      </c>
      <c r="H3048" s="9" t="s">
        <v>161</v>
      </c>
      <c r="I3048" s="9" t="s">
        <v>454</v>
      </c>
      <c r="J3048" s="9" t="s">
        <v>3538</v>
      </c>
      <c r="K3048" s="9" t="s">
        <v>303</v>
      </c>
      <c r="L3048" s="9" t="s">
        <v>270</v>
      </c>
      <c r="M3048" s="9" t="s">
        <v>1769</v>
      </c>
      <c r="N3048" s="9" t="s">
        <v>198</v>
      </c>
      <c r="O3048" s="9" t="s">
        <v>116</v>
      </c>
      <c r="P3048" s="9" t="s">
        <v>258</v>
      </c>
      <c r="Q3048" s="9" t="s">
        <v>219</v>
      </c>
      <c r="R3048" s="9">
        <v>0</v>
      </c>
      <c r="S3048" s="9">
        <v>22</v>
      </c>
      <c r="U3048" s="9" t="s">
        <v>221</v>
      </c>
      <c r="X3048" s="9">
        <f>INDEX(SLA_Policy!$D$2:$D$5,MATCH(F3048,SLA_Policy!$A$2:$A$5,0))</f>
        <v>72</v>
      </c>
      <c r="Y3048" s="9" t="str">
        <f>IF(E3048="Cancelled","Excluded",IF(D3048="",IF((SLA_Policy!$B$8-B3048)*24&gt;X3048,"Open - Breached","Open - On Track"),IF((D3048-B3048)*24&lt;=X3048,"Met","Breached")))</f>
        <v>Met</v>
      </c>
    </row>
    <row r="3049" spans="1:25" x14ac:dyDescent="0.25">
      <c r="A3049" s="9" t="s">
        <v>5957</v>
      </c>
      <c r="B3049" s="23">
        <v>46024.640972222202</v>
      </c>
      <c r="C3049" s="23">
        <v>46024.6430555556</v>
      </c>
      <c r="D3049" s="23">
        <v>46027.409722222197</v>
      </c>
      <c r="E3049" s="9" t="s">
        <v>212</v>
      </c>
      <c r="F3049" s="9" t="s">
        <v>188</v>
      </c>
      <c r="G3049" s="9" t="s">
        <v>213</v>
      </c>
      <c r="H3049" s="9" t="s">
        <v>167</v>
      </c>
      <c r="I3049" s="9" t="s">
        <v>362</v>
      </c>
      <c r="J3049" s="9" t="s">
        <v>3915</v>
      </c>
      <c r="K3049" s="9" t="s">
        <v>246</v>
      </c>
      <c r="L3049" s="9" t="s">
        <v>293</v>
      </c>
      <c r="M3049" s="9" t="s">
        <v>4385</v>
      </c>
      <c r="N3049" s="9" t="s">
        <v>198</v>
      </c>
      <c r="O3049" s="9" t="s">
        <v>116</v>
      </c>
      <c r="P3049" s="9" t="s">
        <v>234</v>
      </c>
      <c r="Q3049" s="9" t="s">
        <v>219</v>
      </c>
      <c r="R3049" s="9">
        <v>0</v>
      </c>
      <c r="S3049" s="9">
        <v>34</v>
      </c>
      <c r="U3049" s="9" t="s">
        <v>376</v>
      </c>
      <c r="X3049" s="9">
        <f>INDEX(SLA_Policy!$D$2:$D$5,MATCH(F3049,SLA_Policy!$A$2:$A$5,0))</f>
        <v>72</v>
      </c>
      <c r="Y3049" s="9" t="str">
        <f>IF(E3049="Cancelled","Excluded",IF(D3049="",IF((SLA_Policy!$B$8-B3049)*24&gt;X3049,"Open - Breached","Open - On Track"),IF((D3049-B3049)*24&lt;=X3049,"Met","Breached")))</f>
        <v>Met</v>
      </c>
    </row>
    <row r="3050" spans="1:25" x14ac:dyDescent="0.25">
      <c r="A3050" s="9" t="s">
        <v>5958</v>
      </c>
      <c r="B3050" s="23">
        <v>46024.645138888904</v>
      </c>
      <c r="C3050" s="23">
        <v>46024.663194444503</v>
      </c>
      <c r="D3050" s="23">
        <v>46027.395833333299</v>
      </c>
      <c r="E3050" s="9" t="s">
        <v>212</v>
      </c>
      <c r="F3050" s="9" t="s">
        <v>189</v>
      </c>
      <c r="G3050" s="9" t="s">
        <v>213</v>
      </c>
      <c r="H3050" s="9" t="s">
        <v>165</v>
      </c>
      <c r="I3050" s="9" t="s">
        <v>469</v>
      </c>
      <c r="J3050" s="9" t="s">
        <v>1233</v>
      </c>
      <c r="K3050" s="9" t="s">
        <v>246</v>
      </c>
      <c r="L3050" s="9" t="s">
        <v>293</v>
      </c>
      <c r="M3050" s="9" t="s">
        <v>3891</v>
      </c>
      <c r="N3050" s="9" t="s">
        <v>197</v>
      </c>
      <c r="O3050" s="9" t="s">
        <v>176</v>
      </c>
      <c r="P3050" s="9" t="s">
        <v>253</v>
      </c>
      <c r="Q3050" s="9" t="s">
        <v>219</v>
      </c>
      <c r="R3050" s="9">
        <v>0</v>
      </c>
      <c r="S3050" s="9">
        <v>9</v>
      </c>
      <c r="U3050" s="9" t="s">
        <v>230</v>
      </c>
      <c r="X3050" s="9">
        <f>INDEX(SLA_Policy!$D$2:$D$5,MATCH(F3050,SLA_Policy!$A$2:$A$5,0))</f>
        <v>120</v>
      </c>
      <c r="Y3050" s="9" t="str">
        <f>IF(E3050="Cancelled","Excluded",IF(D3050="",IF((SLA_Policy!$B$8-B3050)*24&gt;X3050,"Open - Breached","Open - On Track"),IF((D3050-B3050)*24&lt;=X3050,"Met","Breached")))</f>
        <v>Met</v>
      </c>
    </row>
    <row r="3051" spans="1:25" x14ac:dyDescent="0.25">
      <c r="A3051" s="9" t="s">
        <v>5959</v>
      </c>
      <c r="B3051" s="23">
        <v>46024.695138888899</v>
      </c>
      <c r="C3051" s="23">
        <v>46024.697222222203</v>
      </c>
      <c r="D3051" s="23">
        <v>46024.721527777801</v>
      </c>
      <c r="E3051" s="9" t="s">
        <v>212</v>
      </c>
      <c r="F3051" s="9" t="s">
        <v>188</v>
      </c>
      <c r="G3051" s="9" t="s">
        <v>213</v>
      </c>
      <c r="H3051" s="9" t="s">
        <v>162</v>
      </c>
      <c r="I3051" s="9" t="s">
        <v>345</v>
      </c>
      <c r="J3051" s="9" t="s">
        <v>5960</v>
      </c>
      <c r="K3051" s="9" t="s">
        <v>239</v>
      </c>
      <c r="L3051" s="9" t="s">
        <v>226</v>
      </c>
      <c r="M3051" s="9" t="s">
        <v>1641</v>
      </c>
      <c r="N3051" s="9" t="s">
        <v>198</v>
      </c>
      <c r="O3051" s="9" t="s">
        <v>116</v>
      </c>
      <c r="P3051" s="9" t="s">
        <v>525</v>
      </c>
      <c r="Q3051" s="9" t="s">
        <v>219</v>
      </c>
      <c r="R3051" s="9">
        <v>0</v>
      </c>
      <c r="S3051" s="9">
        <v>7</v>
      </c>
      <c r="U3051" s="9" t="s">
        <v>266</v>
      </c>
      <c r="X3051" s="9">
        <f>INDEX(SLA_Policy!$D$2:$D$5,MATCH(F3051,SLA_Policy!$A$2:$A$5,0))</f>
        <v>72</v>
      </c>
      <c r="Y3051" s="9" t="str">
        <f>IF(E3051="Cancelled","Excluded",IF(D3051="",IF((SLA_Policy!$B$8-B3051)*24&gt;X3051,"Open - Breached","Open - On Track"),IF((D3051-B3051)*24&lt;=X3051,"Met","Breached")))</f>
        <v>Met</v>
      </c>
    </row>
    <row r="3052" spans="1:25" x14ac:dyDescent="0.25">
      <c r="A3052" s="9" t="s">
        <v>5961</v>
      </c>
      <c r="B3052" s="23">
        <v>46024.714583333298</v>
      </c>
      <c r="C3052" s="23">
        <v>46024.750694444498</v>
      </c>
      <c r="D3052" s="23">
        <v>46027.371527777803</v>
      </c>
      <c r="E3052" s="9" t="s">
        <v>212</v>
      </c>
      <c r="F3052" s="9" t="s">
        <v>188</v>
      </c>
      <c r="G3052" s="9" t="s">
        <v>213</v>
      </c>
      <c r="H3052" s="9" t="s">
        <v>165</v>
      </c>
      <c r="I3052" s="9" t="s">
        <v>567</v>
      </c>
      <c r="J3052" s="9" t="s">
        <v>1190</v>
      </c>
      <c r="K3052" s="9" t="s">
        <v>276</v>
      </c>
      <c r="L3052" s="9" t="s">
        <v>351</v>
      </c>
      <c r="M3052" s="9" t="s">
        <v>5419</v>
      </c>
      <c r="N3052" s="9" t="s">
        <v>199</v>
      </c>
      <c r="O3052" s="9" t="s">
        <v>116</v>
      </c>
      <c r="P3052" s="9" t="s">
        <v>258</v>
      </c>
      <c r="Q3052" s="9" t="s">
        <v>219</v>
      </c>
      <c r="R3052" s="9">
        <v>0</v>
      </c>
      <c r="S3052" s="9">
        <v>9</v>
      </c>
      <c r="U3052" s="9" t="s">
        <v>230</v>
      </c>
      <c r="X3052" s="9">
        <f>INDEX(SLA_Policy!$D$2:$D$5,MATCH(F3052,SLA_Policy!$A$2:$A$5,0))</f>
        <v>72</v>
      </c>
      <c r="Y3052" s="9" t="str">
        <f>IF(E3052="Cancelled","Excluded",IF(D3052="",IF((SLA_Policy!$B$8-B3052)*24&gt;X3052,"Open - Breached","Open - On Track"),IF((D3052-B3052)*24&lt;=X3052,"Met","Breached")))</f>
        <v>Met</v>
      </c>
    </row>
    <row r="3053" spans="1:25" x14ac:dyDescent="0.25">
      <c r="A3053" s="9" t="s">
        <v>5962</v>
      </c>
      <c r="B3053" s="23">
        <v>46024.724305555603</v>
      </c>
      <c r="C3053" s="23">
        <v>46024.7319444444</v>
      </c>
      <c r="D3053" s="23">
        <v>46027.359722222202</v>
      </c>
      <c r="E3053" s="9" t="s">
        <v>212</v>
      </c>
      <c r="F3053" s="9" t="s">
        <v>189</v>
      </c>
      <c r="G3053" s="9" t="s">
        <v>213</v>
      </c>
      <c r="H3053" s="9" t="s">
        <v>161</v>
      </c>
      <c r="I3053" s="9" t="s">
        <v>454</v>
      </c>
      <c r="J3053" s="9" t="s">
        <v>813</v>
      </c>
      <c r="K3053" s="9" t="s">
        <v>215</v>
      </c>
      <c r="L3053" s="9" t="s">
        <v>293</v>
      </c>
      <c r="M3053" s="9" t="s">
        <v>3052</v>
      </c>
      <c r="N3053" s="9" t="s">
        <v>198</v>
      </c>
      <c r="O3053" s="9" t="s">
        <v>116</v>
      </c>
      <c r="P3053" s="9" t="s">
        <v>590</v>
      </c>
      <c r="Q3053" s="9" t="s">
        <v>219</v>
      </c>
      <c r="R3053" s="9">
        <v>0</v>
      </c>
      <c r="S3053" s="9">
        <v>7</v>
      </c>
      <c r="U3053" s="9" t="s">
        <v>221</v>
      </c>
      <c r="X3053" s="9">
        <f>INDEX(SLA_Policy!$D$2:$D$5,MATCH(F3053,SLA_Policy!$A$2:$A$5,0))</f>
        <v>120</v>
      </c>
      <c r="Y3053" s="9" t="str">
        <f>IF(E3053="Cancelled","Excluded",IF(D3053="",IF((SLA_Policy!$B$8-B3053)*24&gt;X3053,"Open - Breached","Open - On Track"),IF((D3053-B3053)*24&lt;=X3053,"Met","Breached")))</f>
        <v>Met</v>
      </c>
    </row>
    <row r="3054" spans="1:25" x14ac:dyDescent="0.25">
      <c r="A3054" s="9" t="s">
        <v>5963</v>
      </c>
      <c r="B3054" s="23">
        <v>46024.729861111096</v>
      </c>
      <c r="C3054" s="23">
        <v>46024.765277777798</v>
      </c>
      <c r="D3054" s="23">
        <v>46027.343055555597</v>
      </c>
      <c r="E3054" s="9" t="s">
        <v>212</v>
      </c>
      <c r="F3054" s="9" t="s">
        <v>189</v>
      </c>
      <c r="G3054" s="9" t="s">
        <v>213</v>
      </c>
      <c r="H3054" s="9" t="s">
        <v>162</v>
      </c>
      <c r="I3054" s="9" t="s">
        <v>416</v>
      </c>
      <c r="J3054" s="9" t="s">
        <v>5964</v>
      </c>
      <c r="K3054" s="9" t="s">
        <v>239</v>
      </c>
      <c r="L3054" s="9" t="s">
        <v>216</v>
      </c>
      <c r="M3054" s="9" t="s">
        <v>5083</v>
      </c>
      <c r="N3054" s="9" t="s">
        <v>196</v>
      </c>
      <c r="O3054" s="9" t="s">
        <v>176</v>
      </c>
      <c r="P3054" s="9" t="s">
        <v>419</v>
      </c>
      <c r="Q3054" s="9" t="s">
        <v>219</v>
      </c>
      <c r="R3054" s="9">
        <v>0</v>
      </c>
      <c r="S3054" s="9">
        <v>11</v>
      </c>
      <c r="U3054" s="9" t="s">
        <v>290</v>
      </c>
      <c r="X3054" s="9">
        <f>INDEX(SLA_Policy!$D$2:$D$5,MATCH(F3054,SLA_Policy!$A$2:$A$5,0))</f>
        <v>120</v>
      </c>
      <c r="Y3054" s="9" t="str">
        <f>IF(E3054="Cancelled","Excluded",IF(D3054="",IF((SLA_Policy!$B$8-B3054)*24&gt;X3054,"Open - Breached","Open - On Track"),IF((D3054-B3054)*24&lt;=X3054,"Met","Breached")))</f>
        <v>Met</v>
      </c>
    </row>
    <row r="3055" spans="1:25" x14ac:dyDescent="0.25">
      <c r="A3055" s="9" t="s">
        <v>5965</v>
      </c>
      <c r="B3055" s="23">
        <v>46024.792361111096</v>
      </c>
      <c r="C3055" s="23">
        <v>46027.364583333299</v>
      </c>
      <c r="D3055" s="23">
        <v>46027.381249999999</v>
      </c>
      <c r="E3055" s="9" t="s">
        <v>212</v>
      </c>
      <c r="F3055" s="9" t="s">
        <v>188</v>
      </c>
      <c r="G3055" s="9" t="s">
        <v>213</v>
      </c>
      <c r="H3055" s="9" t="s">
        <v>161</v>
      </c>
      <c r="I3055" s="9" t="s">
        <v>297</v>
      </c>
      <c r="J3055" s="9" t="s">
        <v>1248</v>
      </c>
      <c r="K3055" s="9" t="s">
        <v>246</v>
      </c>
      <c r="L3055" s="9" t="s">
        <v>351</v>
      </c>
      <c r="M3055" s="9" t="s">
        <v>2069</v>
      </c>
      <c r="N3055" s="9" t="s">
        <v>198</v>
      </c>
      <c r="O3055" s="9" t="s">
        <v>116</v>
      </c>
      <c r="P3055" s="9" t="s">
        <v>234</v>
      </c>
      <c r="Q3055" s="9" t="s">
        <v>219</v>
      </c>
      <c r="R3055" s="9">
        <v>0</v>
      </c>
      <c r="S3055" s="9">
        <v>15</v>
      </c>
      <c r="U3055" s="9" t="s">
        <v>376</v>
      </c>
      <c r="W3055" s="9">
        <v>5</v>
      </c>
      <c r="X3055" s="9">
        <f>INDEX(SLA_Policy!$D$2:$D$5,MATCH(F3055,SLA_Policy!$A$2:$A$5,0))</f>
        <v>72</v>
      </c>
      <c r="Y3055" s="9" t="str">
        <f>IF(E3055="Cancelled","Excluded",IF(D3055="",IF((SLA_Policy!$B$8-B3055)*24&gt;X3055,"Open - Breached","Open - On Track"),IF((D3055-B3055)*24&lt;=X3055,"Met","Breached")))</f>
        <v>Met</v>
      </c>
    </row>
    <row r="3056" spans="1:25" x14ac:dyDescent="0.25">
      <c r="A3056" s="9" t="s">
        <v>5966</v>
      </c>
      <c r="B3056" s="23">
        <v>46024.963194444397</v>
      </c>
      <c r="C3056" s="23">
        <v>46027.315972222197</v>
      </c>
      <c r="D3056" s="23">
        <v>46027.329861111102</v>
      </c>
      <c r="E3056" s="9" t="s">
        <v>212</v>
      </c>
      <c r="F3056" s="9" t="s">
        <v>189</v>
      </c>
      <c r="G3056" s="9" t="s">
        <v>213</v>
      </c>
      <c r="H3056" s="9" t="s">
        <v>161</v>
      </c>
      <c r="I3056" s="9" t="s">
        <v>454</v>
      </c>
      <c r="J3056" s="9" t="s">
        <v>4182</v>
      </c>
      <c r="K3056" s="9" t="s">
        <v>239</v>
      </c>
      <c r="L3056" s="9" t="s">
        <v>104</v>
      </c>
      <c r="M3056" s="9" t="s">
        <v>1788</v>
      </c>
      <c r="N3056" s="9" t="s">
        <v>198</v>
      </c>
      <c r="O3056" s="9" t="s">
        <v>177</v>
      </c>
      <c r="P3056" s="9" t="s">
        <v>300</v>
      </c>
      <c r="Q3056" s="9" t="s">
        <v>219</v>
      </c>
      <c r="R3056" s="9">
        <v>0</v>
      </c>
      <c r="S3056" s="9">
        <v>4</v>
      </c>
      <c r="U3056" s="9" t="s">
        <v>290</v>
      </c>
      <c r="X3056" s="9">
        <f>INDEX(SLA_Policy!$D$2:$D$5,MATCH(F3056,SLA_Policy!$A$2:$A$5,0))</f>
        <v>120</v>
      </c>
      <c r="Y3056" s="9" t="str">
        <f>IF(E3056="Cancelled","Excluded",IF(D3056="",IF((SLA_Policy!$B$8-B3056)*24&gt;X3056,"Open - Breached","Open - On Track"),IF((D3056-B3056)*24&lt;=X3056,"Met","Breached")))</f>
        <v>Met</v>
      </c>
    </row>
    <row r="3057" spans="1:25" x14ac:dyDescent="0.25">
      <c r="A3057" s="9" t="s">
        <v>5967</v>
      </c>
      <c r="B3057" s="23">
        <v>46025.098611111098</v>
      </c>
      <c r="C3057" s="23">
        <v>46027.327083333301</v>
      </c>
      <c r="D3057" s="23">
        <v>46027.350694444503</v>
      </c>
      <c r="E3057" s="9" t="s">
        <v>212</v>
      </c>
      <c r="F3057" s="9" t="s">
        <v>188</v>
      </c>
      <c r="G3057" s="9" t="s">
        <v>213</v>
      </c>
      <c r="H3057" s="9" t="s">
        <v>165</v>
      </c>
      <c r="I3057" s="9" t="s">
        <v>567</v>
      </c>
      <c r="J3057" s="9" t="s">
        <v>3529</v>
      </c>
      <c r="K3057" s="9" t="s">
        <v>246</v>
      </c>
      <c r="L3057" s="9" t="s">
        <v>307</v>
      </c>
      <c r="M3057" s="9" t="s">
        <v>848</v>
      </c>
      <c r="N3057" s="9" t="s">
        <v>199</v>
      </c>
      <c r="O3057" s="9" t="s">
        <v>176</v>
      </c>
      <c r="P3057" s="9" t="s">
        <v>570</v>
      </c>
      <c r="Q3057" s="9" t="s">
        <v>219</v>
      </c>
      <c r="R3057" s="9">
        <v>0</v>
      </c>
      <c r="S3057" s="9">
        <v>34</v>
      </c>
      <c r="U3057" s="9" t="s">
        <v>230</v>
      </c>
      <c r="W3057" s="9">
        <v>4</v>
      </c>
      <c r="X3057" s="9">
        <f>INDEX(SLA_Policy!$D$2:$D$5,MATCH(F3057,SLA_Policy!$A$2:$A$5,0))</f>
        <v>72</v>
      </c>
      <c r="Y3057" s="9" t="str">
        <f>IF(E3057="Cancelled","Excluded",IF(D3057="",IF((SLA_Policy!$B$8-B3057)*24&gt;X3057,"Open - Breached","Open - On Track"),IF((D3057-B3057)*24&lt;=X3057,"Met","Breached")))</f>
        <v>Met</v>
      </c>
    </row>
    <row r="3058" spans="1:25" x14ac:dyDescent="0.25">
      <c r="A3058" s="9" t="s">
        <v>5968</v>
      </c>
      <c r="B3058" s="23">
        <v>46025.520833333299</v>
      </c>
      <c r="C3058" s="23">
        <v>46027.327777777798</v>
      </c>
      <c r="D3058" s="23">
        <v>46027.338888888902</v>
      </c>
      <c r="E3058" s="9" t="s">
        <v>212</v>
      </c>
      <c r="F3058" s="9" t="s">
        <v>189</v>
      </c>
      <c r="G3058" s="9" t="s">
        <v>213</v>
      </c>
      <c r="H3058" s="9" t="s">
        <v>161</v>
      </c>
      <c r="I3058" s="9" t="s">
        <v>389</v>
      </c>
      <c r="J3058" s="9" t="s">
        <v>1243</v>
      </c>
      <c r="K3058" s="9" t="s">
        <v>246</v>
      </c>
      <c r="L3058" s="9" t="s">
        <v>216</v>
      </c>
      <c r="M3058" s="9" t="s">
        <v>1772</v>
      </c>
      <c r="N3058" s="9" t="s">
        <v>196</v>
      </c>
      <c r="O3058" s="9" t="s">
        <v>116</v>
      </c>
      <c r="P3058" s="9" t="s">
        <v>258</v>
      </c>
      <c r="Q3058" s="9" t="s">
        <v>219</v>
      </c>
      <c r="R3058" s="9">
        <v>0</v>
      </c>
      <c r="S3058" s="9">
        <v>9</v>
      </c>
      <c r="U3058" s="9" t="s">
        <v>290</v>
      </c>
      <c r="X3058" s="9">
        <f>INDEX(SLA_Policy!$D$2:$D$5,MATCH(F3058,SLA_Policy!$A$2:$A$5,0))</f>
        <v>120</v>
      </c>
      <c r="Y3058" s="9" t="str">
        <f>IF(E3058="Cancelled","Excluded",IF(D3058="",IF((SLA_Policy!$B$8-B3058)*24&gt;X3058,"Open - Breached","Open - On Track"),IF((D3058-B3058)*24&lt;=X3058,"Met","Breached")))</f>
        <v>Met</v>
      </c>
    </row>
    <row r="3059" spans="1:25" x14ac:dyDescent="0.25">
      <c r="A3059" s="9" t="s">
        <v>5969</v>
      </c>
      <c r="B3059" s="23">
        <v>46026.059027777803</v>
      </c>
      <c r="C3059" s="23">
        <v>46026.059722222199</v>
      </c>
      <c r="D3059" s="23">
        <v>46027.319444444503</v>
      </c>
      <c r="E3059" s="9" t="s">
        <v>212</v>
      </c>
      <c r="F3059" s="9" t="s">
        <v>187</v>
      </c>
      <c r="G3059" s="9" t="s">
        <v>213</v>
      </c>
      <c r="H3059" s="9" t="s">
        <v>163</v>
      </c>
      <c r="I3059" s="9" t="s">
        <v>250</v>
      </c>
      <c r="J3059" s="9" t="s">
        <v>5970</v>
      </c>
      <c r="K3059" s="9" t="s">
        <v>246</v>
      </c>
      <c r="L3059" s="9" t="s">
        <v>395</v>
      </c>
      <c r="M3059" s="9" t="s">
        <v>463</v>
      </c>
      <c r="N3059" s="9" t="s">
        <v>199</v>
      </c>
      <c r="O3059" s="9" t="s">
        <v>176</v>
      </c>
      <c r="P3059" s="9" t="s">
        <v>570</v>
      </c>
      <c r="Q3059" s="9" t="s">
        <v>273</v>
      </c>
      <c r="R3059" s="9">
        <v>0</v>
      </c>
      <c r="S3059" s="9">
        <v>47</v>
      </c>
      <c r="T3059" s="9" t="s">
        <v>136</v>
      </c>
      <c r="U3059" s="9" t="s">
        <v>230</v>
      </c>
      <c r="X3059" s="9">
        <f>INDEX(SLA_Policy!$D$2:$D$5,MATCH(F3059,SLA_Policy!$A$2:$A$5,0))</f>
        <v>8</v>
      </c>
      <c r="Y3059" s="9" t="str">
        <f>IF(E3059="Cancelled","Excluded",IF(D3059="",IF((SLA_Policy!$B$8-B3059)*24&gt;X3059,"Open - Breached","Open - On Track"),IF((D3059-B3059)*24&lt;=X3059,"Met","Breached")))</f>
        <v>Breached</v>
      </c>
    </row>
    <row r="3060" spans="1:25" x14ac:dyDescent="0.25">
      <c r="A3060" s="9" t="s">
        <v>5971</v>
      </c>
      <c r="B3060" s="23">
        <v>46026.338194444397</v>
      </c>
      <c r="C3060" s="23">
        <v>46027.318055555603</v>
      </c>
      <c r="D3060" s="23">
        <v>46027.324305555601</v>
      </c>
      <c r="E3060" s="9" t="s">
        <v>212</v>
      </c>
      <c r="F3060" s="9" t="s">
        <v>188</v>
      </c>
      <c r="G3060" s="9" t="s">
        <v>236</v>
      </c>
      <c r="H3060" s="9" t="s">
        <v>167</v>
      </c>
      <c r="I3060" s="9" t="s">
        <v>255</v>
      </c>
      <c r="J3060" s="9" t="s">
        <v>1646</v>
      </c>
      <c r="K3060" s="9" t="s">
        <v>239</v>
      </c>
      <c r="L3060" s="9" t="s">
        <v>216</v>
      </c>
      <c r="M3060" s="9" t="s">
        <v>3765</v>
      </c>
      <c r="N3060" s="9" t="s">
        <v>199</v>
      </c>
      <c r="O3060" s="9" t="s">
        <v>116</v>
      </c>
      <c r="P3060" s="9" t="s">
        <v>551</v>
      </c>
      <c r="Q3060" s="9" t="s">
        <v>219</v>
      </c>
      <c r="R3060" s="9">
        <v>0</v>
      </c>
      <c r="S3060" s="9">
        <v>28</v>
      </c>
      <c r="U3060" s="9" t="s">
        <v>242</v>
      </c>
      <c r="X3060" s="9">
        <f>INDEX(SLA_Policy!$D$2:$D$5,MATCH(F3060,SLA_Policy!$A$2:$A$5,0))</f>
        <v>72</v>
      </c>
      <c r="Y3060" s="9" t="str">
        <f>IF(E3060="Cancelled","Excluded",IF(D3060="",IF((SLA_Policy!$B$8-B3060)*24&gt;X3060,"Open - Breached","Open - On Track"),IF((D3060-B3060)*24&lt;=X3060,"Met","Breached")))</f>
        <v>Met</v>
      </c>
    </row>
    <row r="3061" spans="1:25" x14ac:dyDescent="0.25">
      <c r="A3061" s="9" t="s">
        <v>5972</v>
      </c>
      <c r="B3061" s="23">
        <v>46026.479861111096</v>
      </c>
      <c r="C3061" s="23">
        <v>46027.296527777798</v>
      </c>
      <c r="D3061" s="23">
        <v>46028.381944444503</v>
      </c>
      <c r="E3061" s="9" t="s">
        <v>212</v>
      </c>
      <c r="F3061" s="9" t="s">
        <v>189</v>
      </c>
      <c r="G3061" s="9" t="s">
        <v>236</v>
      </c>
      <c r="H3061" s="9" t="s">
        <v>164</v>
      </c>
      <c r="I3061" s="9" t="s">
        <v>421</v>
      </c>
      <c r="J3061" s="9" t="s">
        <v>4015</v>
      </c>
      <c r="K3061" s="9" t="s">
        <v>239</v>
      </c>
      <c r="L3061" s="9" t="s">
        <v>270</v>
      </c>
      <c r="M3061" s="9" t="s">
        <v>3653</v>
      </c>
      <c r="N3061" s="9" t="s">
        <v>196</v>
      </c>
      <c r="O3061" s="9" t="s">
        <v>180</v>
      </c>
      <c r="P3061" s="9" t="s">
        <v>368</v>
      </c>
      <c r="Q3061" s="9" t="s">
        <v>219</v>
      </c>
      <c r="R3061" s="9">
        <v>0</v>
      </c>
      <c r="S3061" s="9">
        <v>17</v>
      </c>
      <c r="T3061" s="9" t="s">
        <v>343</v>
      </c>
      <c r="U3061" s="9" t="s">
        <v>242</v>
      </c>
      <c r="X3061" s="9">
        <f>INDEX(SLA_Policy!$D$2:$D$5,MATCH(F3061,SLA_Policy!$A$2:$A$5,0))</f>
        <v>120</v>
      </c>
      <c r="Y3061" s="9" t="str">
        <f>IF(E3061="Cancelled","Excluded",IF(D3061="",IF((SLA_Policy!$B$8-B3061)*24&gt;X3061,"Open - Breached","Open - On Track"),IF((D3061-B3061)*24&lt;=X3061,"Met","Breached")))</f>
        <v>Met</v>
      </c>
    </row>
    <row r="3062" spans="1:25" x14ac:dyDescent="0.25">
      <c r="A3062" s="9" t="s">
        <v>5973</v>
      </c>
      <c r="B3062" s="23">
        <v>46026.636805555601</v>
      </c>
      <c r="C3062" s="23">
        <v>46027.302083333299</v>
      </c>
      <c r="D3062" s="23">
        <v>46027.320833333302</v>
      </c>
      <c r="E3062" s="9" t="s">
        <v>212</v>
      </c>
      <c r="F3062" s="9" t="s">
        <v>188</v>
      </c>
      <c r="G3062" s="9" t="s">
        <v>213</v>
      </c>
      <c r="H3062" s="9" t="s">
        <v>161</v>
      </c>
      <c r="I3062" s="9" t="s">
        <v>297</v>
      </c>
      <c r="J3062" s="9" t="s">
        <v>5974</v>
      </c>
      <c r="K3062" s="9" t="s">
        <v>246</v>
      </c>
      <c r="L3062" s="9" t="s">
        <v>293</v>
      </c>
      <c r="M3062" s="9" t="s">
        <v>3002</v>
      </c>
      <c r="N3062" s="9" t="s">
        <v>198</v>
      </c>
      <c r="O3062" s="9" t="s">
        <v>177</v>
      </c>
      <c r="P3062" s="9" t="s">
        <v>300</v>
      </c>
      <c r="Q3062" s="9" t="s">
        <v>219</v>
      </c>
      <c r="R3062" s="9">
        <v>0</v>
      </c>
      <c r="S3062" s="9">
        <v>16</v>
      </c>
      <c r="U3062" s="9" t="s">
        <v>221</v>
      </c>
      <c r="X3062" s="9">
        <f>INDEX(SLA_Policy!$D$2:$D$5,MATCH(F3062,SLA_Policy!$A$2:$A$5,0))</f>
        <v>72</v>
      </c>
      <c r="Y3062" s="9" t="str">
        <f>IF(E3062="Cancelled","Excluded",IF(D3062="",IF((SLA_Policy!$B$8-B3062)*24&gt;X3062,"Open - Breached","Open - On Track"),IF((D3062-B3062)*24&lt;=X3062,"Met","Breached")))</f>
        <v>Met</v>
      </c>
    </row>
    <row r="3063" spans="1:25" x14ac:dyDescent="0.25">
      <c r="A3063" s="9" t="s">
        <v>5975</v>
      </c>
      <c r="B3063" s="23">
        <v>46026.792361111096</v>
      </c>
      <c r="C3063" s="23">
        <v>46026.798611111102</v>
      </c>
      <c r="D3063" s="23">
        <v>46027.108333333301</v>
      </c>
      <c r="E3063" s="9" t="s">
        <v>212</v>
      </c>
      <c r="F3063" s="9" t="s">
        <v>187</v>
      </c>
      <c r="G3063" s="9" t="s">
        <v>236</v>
      </c>
      <c r="H3063" s="9" t="s">
        <v>161</v>
      </c>
      <c r="I3063" s="9" t="s">
        <v>237</v>
      </c>
      <c r="J3063" s="9" t="s">
        <v>2658</v>
      </c>
      <c r="K3063" s="9" t="s">
        <v>303</v>
      </c>
      <c r="L3063" s="9" t="s">
        <v>395</v>
      </c>
      <c r="M3063" s="9" t="s">
        <v>2571</v>
      </c>
      <c r="N3063" s="9" t="s">
        <v>196</v>
      </c>
      <c r="O3063" s="9" t="s">
        <v>179</v>
      </c>
      <c r="P3063" s="9" t="s">
        <v>284</v>
      </c>
      <c r="Q3063" s="9" t="s">
        <v>273</v>
      </c>
      <c r="R3063" s="9">
        <v>0</v>
      </c>
      <c r="S3063" s="9">
        <v>19</v>
      </c>
      <c r="U3063" s="9" t="s">
        <v>242</v>
      </c>
      <c r="X3063" s="9">
        <f>INDEX(SLA_Policy!$D$2:$D$5,MATCH(F3063,SLA_Policy!$A$2:$A$5,0))</f>
        <v>8</v>
      </c>
      <c r="Y3063" s="9" t="str">
        <f>IF(E3063="Cancelled","Excluded",IF(D3063="",IF((SLA_Policy!$B$8-B3063)*24&gt;X3063,"Open - Breached","Open - On Track"),IF((D3063-B3063)*24&lt;=X3063,"Met","Breached")))</f>
        <v>Met</v>
      </c>
    </row>
    <row r="3064" spans="1:25" x14ac:dyDescent="0.25">
      <c r="A3064" s="9" t="s">
        <v>5976</v>
      </c>
      <c r="B3064" s="23">
        <v>46026.85</v>
      </c>
      <c r="C3064" s="23">
        <v>46027.3305555556</v>
      </c>
      <c r="D3064" s="23">
        <v>46027.567361111098</v>
      </c>
      <c r="E3064" s="9" t="s">
        <v>212</v>
      </c>
      <c r="F3064" s="9" t="s">
        <v>188</v>
      </c>
      <c r="G3064" s="9" t="s">
        <v>213</v>
      </c>
      <c r="H3064" s="9" t="s">
        <v>166</v>
      </c>
      <c r="I3064" s="9" t="s">
        <v>398</v>
      </c>
      <c r="J3064" s="9" t="s">
        <v>1731</v>
      </c>
      <c r="K3064" s="9" t="s">
        <v>215</v>
      </c>
      <c r="L3064" s="9" t="s">
        <v>216</v>
      </c>
      <c r="M3064" s="9" t="s">
        <v>556</v>
      </c>
      <c r="N3064" s="9" t="s">
        <v>199</v>
      </c>
      <c r="O3064" s="9" t="s">
        <v>181</v>
      </c>
      <c r="P3064" s="9" t="s">
        <v>289</v>
      </c>
      <c r="Q3064" s="9" t="s">
        <v>273</v>
      </c>
      <c r="R3064" s="9">
        <v>0</v>
      </c>
      <c r="S3064" s="9">
        <v>59</v>
      </c>
      <c r="U3064" s="9" t="s">
        <v>376</v>
      </c>
      <c r="X3064" s="9">
        <f>INDEX(SLA_Policy!$D$2:$D$5,MATCH(F3064,SLA_Policy!$A$2:$A$5,0))</f>
        <v>72</v>
      </c>
      <c r="Y3064" s="9" t="str">
        <f>IF(E3064="Cancelled","Excluded",IF(D3064="",IF((SLA_Policy!$B$8-B3064)*24&gt;X3064,"Open - Breached","Open - On Track"),IF((D3064-B3064)*24&lt;=X3064,"Met","Breached")))</f>
        <v>Met</v>
      </c>
    </row>
    <row r="3065" spans="1:25" x14ac:dyDescent="0.25">
      <c r="A3065" s="9" t="s">
        <v>5977</v>
      </c>
      <c r="B3065" s="23">
        <v>46027.025694444397</v>
      </c>
      <c r="C3065" s="23">
        <v>46027.347222222197</v>
      </c>
      <c r="D3065" s="23">
        <v>46030.411111111098</v>
      </c>
      <c r="E3065" s="9" t="s">
        <v>212</v>
      </c>
      <c r="F3065" s="9" t="s">
        <v>189</v>
      </c>
      <c r="G3065" s="9" t="s">
        <v>213</v>
      </c>
      <c r="H3065" s="9" t="s">
        <v>164</v>
      </c>
      <c r="I3065" s="9" t="s">
        <v>260</v>
      </c>
      <c r="J3065" s="9" t="s">
        <v>5733</v>
      </c>
      <c r="K3065" s="9" t="s">
        <v>410</v>
      </c>
      <c r="L3065" s="9" t="s">
        <v>270</v>
      </c>
      <c r="M3065" s="9" t="s">
        <v>3684</v>
      </c>
      <c r="N3065" s="9" t="s">
        <v>197</v>
      </c>
      <c r="O3065" s="9" t="s">
        <v>180</v>
      </c>
      <c r="P3065" s="9" t="s">
        <v>381</v>
      </c>
      <c r="Q3065" s="9" t="s">
        <v>219</v>
      </c>
      <c r="R3065" s="9">
        <v>0</v>
      </c>
      <c r="S3065" s="9">
        <v>49</v>
      </c>
      <c r="T3065" s="9" t="s">
        <v>265</v>
      </c>
      <c r="U3065" s="9" t="s">
        <v>266</v>
      </c>
      <c r="X3065" s="9">
        <f>INDEX(SLA_Policy!$D$2:$D$5,MATCH(F3065,SLA_Policy!$A$2:$A$5,0))</f>
        <v>120</v>
      </c>
      <c r="Y3065" s="9" t="str">
        <f>IF(E3065="Cancelled","Excluded",IF(D3065="",IF((SLA_Policy!$B$8-B3065)*24&gt;X3065,"Open - Breached","Open - On Track"),IF((D3065-B3065)*24&lt;=X3065,"Met","Breached")))</f>
        <v>Met</v>
      </c>
    </row>
    <row r="3066" spans="1:25" x14ac:dyDescent="0.25">
      <c r="A3066" s="9" t="s">
        <v>5978</v>
      </c>
      <c r="B3066" s="23">
        <v>46027.113888888904</v>
      </c>
      <c r="C3066" s="23">
        <v>46027.364583333299</v>
      </c>
      <c r="D3066" s="23">
        <v>46027.4284722222</v>
      </c>
      <c r="E3066" s="9" t="s">
        <v>212</v>
      </c>
      <c r="F3066" s="9" t="s">
        <v>189</v>
      </c>
      <c r="G3066" s="9" t="s">
        <v>213</v>
      </c>
      <c r="H3066" s="9" t="s">
        <v>161</v>
      </c>
      <c r="I3066" s="9" t="s">
        <v>389</v>
      </c>
      <c r="J3066" s="9" t="s">
        <v>949</v>
      </c>
      <c r="K3066" s="9" t="s">
        <v>246</v>
      </c>
      <c r="L3066" s="9" t="s">
        <v>351</v>
      </c>
      <c r="M3066" s="9" t="s">
        <v>1812</v>
      </c>
      <c r="N3066" s="9" t="s">
        <v>198</v>
      </c>
      <c r="O3066" s="9" t="s">
        <v>116</v>
      </c>
      <c r="P3066" s="9" t="s">
        <v>342</v>
      </c>
      <c r="Q3066" s="9" t="s">
        <v>219</v>
      </c>
      <c r="R3066" s="9">
        <v>1</v>
      </c>
      <c r="S3066" s="9">
        <v>11</v>
      </c>
      <c r="U3066" s="9" t="s">
        <v>290</v>
      </c>
      <c r="W3066" s="9">
        <v>4</v>
      </c>
      <c r="X3066" s="9">
        <f>INDEX(SLA_Policy!$D$2:$D$5,MATCH(F3066,SLA_Policy!$A$2:$A$5,0))</f>
        <v>120</v>
      </c>
      <c r="Y3066" s="9" t="str">
        <f>IF(E3066="Cancelled","Excluded",IF(D3066="",IF((SLA_Policy!$B$8-B3066)*24&gt;X3066,"Open - Breached","Open - On Track"),IF((D3066-B3066)*24&lt;=X3066,"Met","Breached")))</f>
        <v>Met</v>
      </c>
    </row>
    <row r="3067" spans="1:25" x14ac:dyDescent="0.25">
      <c r="A3067" s="9" t="s">
        <v>5979</v>
      </c>
      <c r="B3067" s="23">
        <v>46027.175694444399</v>
      </c>
      <c r="C3067" s="23">
        <v>46027.336111111101</v>
      </c>
      <c r="D3067" s="23">
        <v>46029.348611111098</v>
      </c>
      <c r="E3067" s="9" t="s">
        <v>212</v>
      </c>
      <c r="F3067" s="9" t="s">
        <v>189</v>
      </c>
      <c r="G3067" s="9" t="s">
        <v>213</v>
      </c>
      <c r="H3067" s="9" t="s">
        <v>163</v>
      </c>
      <c r="I3067" s="9" t="s">
        <v>405</v>
      </c>
      <c r="J3067" s="9" t="s">
        <v>5980</v>
      </c>
      <c r="K3067" s="9" t="s">
        <v>225</v>
      </c>
      <c r="L3067" s="9" t="s">
        <v>104</v>
      </c>
      <c r="M3067" s="9" t="s">
        <v>4353</v>
      </c>
      <c r="N3067" s="9" t="s">
        <v>198</v>
      </c>
      <c r="O3067" s="9" t="s">
        <v>176</v>
      </c>
      <c r="P3067" s="9" t="s">
        <v>330</v>
      </c>
      <c r="Q3067" s="9" t="s">
        <v>219</v>
      </c>
      <c r="R3067" s="9">
        <v>0</v>
      </c>
      <c r="S3067" s="9">
        <v>19</v>
      </c>
      <c r="U3067" s="9" t="s">
        <v>290</v>
      </c>
      <c r="X3067" s="9">
        <f>INDEX(SLA_Policy!$D$2:$D$5,MATCH(F3067,SLA_Policy!$A$2:$A$5,0))</f>
        <v>120</v>
      </c>
      <c r="Y3067" s="9" t="str">
        <f>IF(E3067="Cancelled","Excluded",IF(D3067="",IF((SLA_Policy!$B$8-B3067)*24&gt;X3067,"Open - Breached","Open - On Track"),IF((D3067-B3067)*24&lt;=X3067,"Met","Breached")))</f>
        <v>Met</v>
      </c>
    </row>
    <row r="3068" spans="1:25" x14ac:dyDescent="0.25">
      <c r="A3068" s="9" t="s">
        <v>5981</v>
      </c>
      <c r="B3068" s="23">
        <v>46027.297222222202</v>
      </c>
      <c r="C3068" s="23">
        <v>46027.315277777801</v>
      </c>
      <c r="D3068" s="23">
        <v>46028.345833333296</v>
      </c>
      <c r="E3068" s="9" t="s">
        <v>212</v>
      </c>
      <c r="F3068" s="9" t="s">
        <v>188</v>
      </c>
      <c r="G3068" s="9" t="s">
        <v>213</v>
      </c>
      <c r="H3068" s="9" t="s">
        <v>162</v>
      </c>
      <c r="I3068" s="9" t="s">
        <v>393</v>
      </c>
      <c r="J3068" s="9" t="s">
        <v>5982</v>
      </c>
      <c r="K3068" s="9" t="s">
        <v>303</v>
      </c>
      <c r="L3068" s="9" t="s">
        <v>104</v>
      </c>
      <c r="M3068" s="9" t="s">
        <v>491</v>
      </c>
      <c r="N3068" s="9" t="s">
        <v>196</v>
      </c>
      <c r="O3068" s="9" t="s">
        <v>179</v>
      </c>
      <c r="P3068" s="9" t="s">
        <v>337</v>
      </c>
      <c r="Q3068" s="9" t="s">
        <v>219</v>
      </c>
      <c r="R3068" s="9">
        <v>0</v>
      </c>
      <c r="S3068" s="9">
        <v>7</v>
      </c>
      <c r="U3068" s="9" t="s">
        <v>290</v>
      </c>
      <c r="W3068" s="9">
        <v>4</v>
      </c>
      <c r="X3068" s="9">
        <f>INDEX(SLA_Policy!$D$2:$D$5,MATCH(F3068,SLA_Policy!$A$2:$A$5,0))</f>
        <v>72</v>
      </c>
      <c r="Y3068" s="9" t="str">
        <f>IF(E3068="Cancelled","Excluded",IF(D3068="",IF((SLA_Policy!$B$8-B3068)*24&gt;X3068,"Open - Breached","Open - On Track"),IF((D3068-B3068)*24&lt;=X3068,"Met","Breached")))</f>
        <v>Met</v>
      </c>
    </row>
    <row r="3069" spans="1:25" x14ac:dyDescent="0.25">
      <c r="A3069" s="9" t="s">
        <v>5983</v>
      </c>
      <c r="B3069" s="23">
        <v>46027.336805555598</v>
      </c>
      <c r="C3069" s="23">
        <v>46027.354166666701</v>
      </c>
      <c r="D3069" s="23">
        <v>46027.672222222202</v>
      </c>
      <c r="E3069" s="9" t="s">
        <v>212</v>
      </c>
      <c r="F3069" s="9" t="s">
        <v>189</v>
      </c>
      <c r="G3069" s="9" t="s">
        <v>213</v>
      </c>
      <c r="H3069" s="9" t="s">
        <v>161</v>
      </c>
      <c r="I3069" s="9" t="s">
        <v>389</v>
      </c>
      <c r="J3069" s="9" t="s">
        <v>2019</v>
      </c>
      <c r="K3069" s="9" t="s">
        <v>215</v>
      </c>
      <c r="L3069" s="9" t="s">
        <v>216</v>
      </c>
      <c r="M3069" s="9" t="s">
        <v>3469</v>
      </c>
      <c r="N3069" s="9" t="s">
        <v>198</v>
      </c>
      <c r="O3069" s="9" t="s">
        <v>116</v>
      </c>
      <c r="P3069" s="9" t="s">
        <v>295</v>
      </c>
      <c r="Q3069" s="9" t="s">
        <v>219</v>
      </c>
      <c r="R3069" s="9">
        <v>0</v>
      </c>
      <c r="S3069" s="9">
        <v>3</v>
      </c>
      <c r="U3069" s="9" t="s">
        <v>266</v>
      </c>
      <c r="W3069" s="9">
        <v>5</v>
      </c>
      <c r="X3069" s="9">
        <f>INDEX(SLA_Policy!$D$2:$D$5,MATCH(F3069,SLA_Policy!$A$2:$A$5,0))</f>
        <v>120</v>
      </c>
      <c r="Y3069" s="9" t="str">
        <f>IF(E3069="Cancelled","Excluded",IF(D3069="",IF((SLA_Policy!$B$8-B3069)*24&gt;X3069,"Open - Breached","Open - On Track"),IF((D3069-B3069)*24&lt;=X3069,"Met","Breached")))</f>
        <v>Met</v>
      </c>
    </row>
    <row r="3070" spans="1:25" x14ac:dyDescent="0.25">
      <c r="A3070" s="9" t="s">
        <v>5984</v>
      </c>
      <c r="B3070" s="23">
        <v>46027.344444444498</v>
      </c>
      <c r="C3070" s="23">
        <v>46027.347916666702</v>
      </c>
      <c r="D3070" s="23">
        <v>46027.384722222203</v>
      </c>
      <c r="E3070" s="9" t="s">
        <v>212</v>
      </c>
      <c r="F3070" s="9" t="s">
        <v>188</v>
      </c>
      <c r="G3070" s="9" t="s">
        <v>213</v>
      </c>
      <c r="H3070" s="9" t="s">
        <v>161</v>
      </c>
      <c r="I3070" s="9" t="s">
        <v>389</v>
      </c>
      <c r="J3070" s="9" t="s">
        <v>2335</v>
      </c>
      <c r="K3070" s="9" t="s">
        <v>246</v>
      </c>
      <c r="L3070" s="9" t="s">
        <v>293</v>
      </c>
      <c r="M3070" s="9" t="s">
        <v>2857</v>
      </c>
      <c r="N3070" s="9" t="s">
        <v>198</v>
      </c>
      <c r="O3070" s="9" t="s">
        <v>116</v>
      </c>
      <c r="P3070" s="9" t="s">
        <v>258</v>
      </c>
      <c r="Q3070" s="9" t="s">
        <v>219</v>
      </c>
      <c r="R3070" s="9">
        <v>0</v>
      </c>
      <c r="S3070" s="9">
        <v>17</v>
      </c>
      <c r="U3070" s="9" t="s">
        <v>221</v>
      </c>
      <c r="X3070" s="9">
        <f>INDEX(SLA_Policy!$D$2:$D$5,MATCH(F3070,SLA_Policy!$A$2:$A$5,0))</f>
        <v>72</v>
      </c>
      <c r="Y3070" s="9" t="str">
        <f>IF(E3070="Cancelled","Excluded",IF(D3070="",IF((SLA_Policy!$B$8-B3070)*24&gt;X3070,"Open - Breached","Open - On Track"),IF((D3070-B3070)*24&lt;=X3070,"Met","Breached")))</f>
        <v>Met</v>
      </c>
    </row>
    <row r="3071" spans="1:25" x14ac:dyDescent="0.25">
      <c r="A3071" s="9" t="s">
        <v>5985</v>
      </c>
      <c r="B3071" s="23">
        <v>46027.3527777778</v>
      </c>
      <c r="C3071" s="23">
        <v>46027.3569444444</v>
      </c>
      <c r="D3071" s="23">
        <v>46028.386805555601</v>
      </c>
      <c r="E3071" s="9" t="s">
        <v>212</v>
      </c>
      <c r="F3071" s="9" t="s">
        <v>188</v>
      </c>
      <c r="G3071" s="9" t="s">
        <v>213</v>
      </c>
      <c r="H3071" s="9" t="s">
        <v>88</v>
      </c>
      <c r="I3071" s="9" t="s">
        <v>486</v>
      </c>
      <c r="J3071" s="9" t="s">
        <v>5000</v>
      </c>
      <c r="K3071" s="9" t="s">
        <v>246</v>
      </c>
      <c r="L3071" s="9" t="s">
        <v>293</v>
      </c>
      <c r="M3071" s="9" t="s">
        <v>3891</v>
      </c>
      <c r="N3071" s="9" t="s">
        <v>199</v>
      </c>
      <c r="O3071" s="9" t="s">
        <v>178</v>
      </c>
      <c r="P3071" s="9" t="s">
        <v>321</v>
      </c>
      <c r="Q3071" s="9" t="s">
        <v>219</v>
      </c>
      <c r="R3071" s="9">
        <v>0</v>
      </c>
      <c r="S3071" s="9">
        <v>27</v>
      </c>
      <c r="U3071" s="9" t="s">
        <v>266</v>
      </c>
      <c r="X3071" s="9">
        <f>INDEX(SLA_Policy!$D$2:$D$5,MATCH(F3071,SLA_Policy!$A$2:$A$5,0))</f>
        <v>72</v>
      </c>
      <c r="Y3071" s="9" t="str">
        <f>IF(E3071="Cancelled","Excluded",IF(D3071="",IF((SLA_Policy!$B$8-B3071)*24&gt;X3071,"Open - Breached","Open - On Track"),IF((D3071-B3071)*24&lt;=X3071,"Met","Breached")))</f>
        <v>Met</v>
      </c>
    </row>
    <row r="3072" spans="1:25" x14ac:dyDescent="0.25">
      <c r="A3072" s="9" t="s">
        <v>5986</v>
      </c>
      <c r="B3072" s="23">
        <v>46027.354861111096</v>
      </c>
      <c r="C3072" s="23">
        <v>46027.3618055556</v>
      </c>
      <c r="D3072" s="23">
        <v>46027.393750000003</v>
      </c>
      <c r="E3072" s="9" t="s">
        <v>212</v>
      </c>
      <c r="F3072" s="9" t="s">
        <v>188</v>
      </c>
      <c r="G3072" s="9" t="s">
        <v>213</v>
      </c>
      <c r="H3072" s="9" t="s">
        <v>165</v>
      </c>
      <c r="I3072" s="9" t="s">
        <v>469</v>
      </c>
      <c r="J3072" s="9" t="s">
        <v>5987</v>
      </c>
      <c r="K3072" s="9" t="s">
        <v>303</v>
      </c>
      <c r="L3072" s="9" t="s">
        <v>371</v>
      </c>
      <c r="M3072" s="9" t="s">
        <v>1721</v>
      </c>
      <c r="N3072" s="9" t="s">
        <v>198</v>
      </c>
      <c r="O3072" s="9" t="s">
        <v>176</v>
      </c>
      <c r="P3072" s="9" t="s">
        <v>228</v>
      </c>
      <c r="Q3072" s="9" t="s">
        <v>219</v>
      </c>
      <c r="R3072" s="9">
        <v>0</v>
      </c>
      <c r="S3072" s="9">
        <v>19</v>
      </c>
      <c r="U3072" s="9" t="s">
        <v>266</v>
      </c>
      <c r="X3072" s="9">
        <f>INDEX(SLA_Policy!$D$2:$D$5,MATCH(F3072,SLA_Policy!$A$2:$A$5,0))</f>
        <v>72</v>
      </c>
      <c r="Y3072" s="9" t="str">
        <f>IF(E3072="Cancelled","Excluded",IF(D3072="",IF((SLA_Policy!$B$8-B3072)*24&gt;X3072,"Open - Breached","Open - On Track"),IF((D3072-B3072)*24&lt;=X3072,"Met","Breached")))</f>
        <v>Met</v>
      </c>
    </row>
    <row r="3073" spans="1:25" x14ac:dyDescent="0.25">
      <c r="A3073" s="9" t="s">
        <v>5988</v>
      </c>
      <c r="B3073" s="23">
        <v>46027.355555555601</v>
      </c>
      <c r="C3073" s="23">
        <v>46027.3618055556</v>
      </c>
      <c r="D3073" s="23">
        <v>46027.434722222199</v>
      </c>
      <c r="E3073" s="9" t="s">
        <v>212</v>
      </c>
      <c r="F3073" s="9" t="s">
        <v>188</v>
      </c>
      <c r="G3073" s="9" t="s">
        <v>213</v>
      </c>
      <c r="H3073" s="9" t="s">
        <v>162</v>
      </c>
      <c r="I3073" s="9" t="s">
        <v>345</v>
      </c>
      <c r="J3073" s="9" t="s">
        <v>1556</v>
      </c>
      <c r="K3073" s="9" t="s">
        <v>225</v>
      </c>
      <c r="L3073" s="9" t="s">
        <v>282</v>
      </c>
      <c r="M3073" s="9" t="s">
        <v>2016</v>
      </c>
      <c r="N3073" s="9" t="s">
        <v>197</v>
      </c>
      <c r="O3073" s="9" t="s">
        <v>179</v>
      </c>
      <c r="P3073" s="9" t="s">
        <v>313</v>
      </c>
      <c r="Q3073" s="9" t="s">
        <v>219</v>
      </c>
      <c r="R3073" s="9">
        <v>0</v>
      </c>
      <c r="S3073" s="9">
        <v>18</v>
      </c>
      <c r="U3073" s="9" t="s">
        <v>266</v>
      </c>
      <c r="W3073" s="9">
        <v>5</v>
      </c>
      <c r="X3073" s="9">
        <f>INDEX(SLA_Policy!$D$2:$D$5,MATCH(F3073,SLA_Policy!$A$2:$A$5,0))</f>
        <v>72</v>
      </c>
      <c r="Y3073" s="9" t="str">
        <f>IF(E3073="Cancelled","Excluded",IF(D3073="",IF((SLA_Policy!$B$8-B3073)*24&gt;X3073,"Open - Breached","Open - On Track"),IF((D3073-B3073)*24&lt;=X3073,"Met","Breached")))</f>
        <v>Met</v>
      </c>
    </row>
    <row r="3074" spans="1:25" x14ac:dyDescent="0.25">
      <c r="A3074" s="9" t="s">
        <v>5989</v>
      </c>
      <c r="B3074" s="23">
        <v>46027.368750000001</v>
      </c>
      <c r="C3074" s="23">
        <v>46027.369444444397</v>
      </c>
      <c r="D3074" s="23">
        <v>46027.502777777801</v>
      </c>
      <c r="E3074" s="9" t="s">
        <v>212</v>
      </c>
      <c r="F3074" s="9" t="s">
        <v>188</v>
      </c>
      <c r="G3074" s="9" t="s">
        <v>213</v>
      </c>
      <c r="H3074" s="9" t="s">
        <v>161</v>
      </c>
      <c r="I3074" s="9" t="s">
        <v>297</v>
      </c>
      <c r="J3074" s="9" t="s">
        <v>3141</v>
      </c>
      <c r="K3074" s="9" t="s">
        <v>303</v>
      </c>
      <c r="L3074" s="9" t="s">
        <v>293</v>
      </c>
      <c r="M3074" s="9" t="s">
        <v>2244</v>
      </c>
      <c r="N3074" s="9" t="s">
        <v>200</v>
      </c>
      <c r="O3074" s="9" t="s">
        <v>177</v>
      </c>
      <c r="P3074" s="9" t="s">
        <v>457</v>
      </c>
      <c r="Q3074" s="9" t="s">
        <v>219</v>
      </c>
      <c r="R3074" s="9">
        <v>0</v>
      </c>
      <c r="S3074" s="9">
        <v>12</v>
      </c>
      <c r="U3074" s="9" t="s">
        <v>290</v>
      </c>
      <c r="X3074" s="9">
        <f>INDEX(SLA_Policy!$D$2:$D$5,MATCH(F3074,SLA_Policy!$A$2:$A$5,0))</f>
        <v>72</v>
      </c>
      <c r="Y3074" s="9" t="str">
        <f>IF(E3074="Cancelled","Excluded",IF(D3074="",IF((SLA_Policy!$B$8-B3074)*24&gt;X3074,"Open - Breached","Open - On Track"),IF((D3074-B3074)*24&lt;=X3074,"Met","Breached")))</f>
        <v>Met</v>
      </c>
    </row>
    <row r="3075" spans="1:25" x14ac:dyDescent="0.25">
      <c r="A3075" s="9" t="s">
        <v>5990</v>
      </c>
      <c r="B3075" s="23">
        <v>46027.375</v>
      </c>
      <c r="C3075" s="23">
        <v>46027.438194444498</v>
      </c>
      <c r="D3075" s="23">
        <v>46028.3256944444</v>
      </c>
      <c r="E3075" s="9" t="s">
        <v>212</v>
      </c>
      <c r="F3075" s="9" t="s">
        <v>188</v>
      </c>
      <c r="G3075" s="9" t="s">
        <v>213</v>
      </c>
      <c r="H3075" s="9" t="s">
        <v>165</v>
      </c>
      <c r="I3075" s="9" t="s">
        <v>567</v>
      </c>
      <c r="J3075" s="9" t="s">
        <v>3426</v>
      </c>
      <c r="K3075" s="9" t="s">
        <v>239</v>
      </c>
      <c r="L3075" s="9" t="s">
        <v>216</v>
      </c>
      <c r="M3075" s="9" t="s">
        <v>733</v>
      </c>
      <c r="N3075" s="9" t="s">
        <v>197</v>
      </c>
      <c r="O3075" s="9" t="s">
        <v>176</v>
      </c>
      <c r="P3075" s="9" t="s">
        <v>1159</v>
      </c>
      <c r="Q3075" s="9" t="s">
        <v>219</v>
      </c>
      <c r="R3075" s="9">
        <v>1</v>
      </c>
      <c r="S3075" s="9">
        <v>52</v>
      </c>
      <c r="U3075" s="9" t="s">
        <v>290</v>
      </c>
      <c r="W3075" s="9">
        <v>4</v>
      </c>
      <c r="X3075" s="9">
        <f>INDEX(SLA_Policy!$D$2:$D$5,MATCH(F3075,SLA_Policy!$A$2:$A$5,0))</f>
        <v>72</v>
      </c>
      <c r="Y3075" s="9" t="str">
        <f>IF(E3075="Cancelled","Excluded",IF(D3075="",IF((SLA_Policy!$B$8-B3075)*24&gt;X3075,"Open - Breached","Open - On Track"),IF((D3075-B3075)*24&lt;=X3075,"Met","Breached")))</f>
        <v>Met</v>
      </c>
    </row>
    <row r="3076" spans="1:25" x14ac:dyDescent="0.25">
      <c r="A3076" s="9" t="s">
        <v>5991</v>
      </c>
      <c r="B3076" s="23">
        <v>46027.375694444498</v>
      </c>
      <c r="C3076" s="23">
        <v>46027.402083333298</v>
      </c>
      <c r="D3076" s="23">
        <v>46028.4152777778</v>
      </c>
      <c r="E3076" s="9" t="s">
        <v>212</v>
      </c>
      <c r="F3076" s="9" t="s">
        <v>189</v>
      </c>
      <c r="G3076" s="9" t="s">
        <v>236</v>
      </c>
      <c r="H3076" s="9" t="s">
        <v>161</v>
      </c>
      <c r="I3076" s="9" t="s">
        <v>505</v>
      </c>
      <c r="J3076" s="9" t="s">
        <v>506</v>
      </c>
      <c r="K3076" s="9" t="s">
        <v>239</v>
      </c>
      <c r="L3076" s="9" t="s">
        <v>216</v>
      </c>
      <c r="M3076" s="9" t="s">
        <v>5083</v>
      </c>
      <c r="N3076" s="9" t="s">
        <v>196</v>
      </c>
      <c r="O3076" s="9" t="s">
        <v>177</v>
      </c>
      <c r="P3076" s="9" t="s">
        <v>457</v>
      </c>
      <c r="Q3076" s="9" t="s">
        <v>219</v>
      </c>
      <c r="R3076" s="9">
        <v>0</v>
      </c>
      <c r="S3076" s="9">
        <v>33</v>
      </c>
      <c r="U3076" s="9" t="s">
        <v>242</v>
      </c>
      <c r="X3076" s="9">
        <f>INDEX(SLA_Policy!$D$2:$D$5,MATCH(F3076,SLA_Policy!$A$2:$A$5,0))</f>
        <v>120</v>
      </c>
      <c r="Y3076" s="9" t="str">
        <f>IF(E3076="Cancelled","Excluded",IF(D3076="",IF((SLA_Policy!$B$8-B3076)*24&gt;X3076,"Open - Breached","Open - On Track"),IF((D3076-B3076)*24&lt;=X3076,"Met","Breached")))</f>
        <v>Met</v>
      </c>
    </row>
    <row r="3077" spans="1:25" x14ac:dyDescent="0.25">
      <c r="A3077" s="9" t="s">
        <v>5992</v>
      </c>
      <c r="B3077" s="23">
        <v>46027.379166666702</v>
      </c>
      <c r="C3077" s="23">
        <v>46027.385416666701</v>
      </c>
      <c r="D3077" s="23">
        <v>46027.5180555556</v>
      </c>
      <c r="E3077" s="9" t="s">
        <v>212</v>
      </c>
      <c r="F3077" s="9" t="s">
        <v>187</v>
      </c>
      <c r="G3077" s="9" t="s">
        <v>213</v>
      </c>
      <c r="H3077" s="9" t="s">
        <v>167</v>
      </c>
      <c r="I3077" s="9" t="s">
        <v>362</v>
      </c>
      <c r="J3077" s="9" t="s">
        <v>5993</v>
      </c>
      <c r="K3077" s="9" t="s">
        <v>262</v>
      </c>
      <c r="L3077" s="9" t="s">
        <v>226</v>
      </c>
      <c r="M3077" s="9" t="s">
        <v>1911</v>
      </c>
      <c r="N3077" s="9" t="s">
        <v>196</v>
      </c>
      <c r="O3077" s="9" t="s">
        <v>176</v>
      </c>
      <c r="P3077" s="9" t="s">
        <v>228</v>
      </c>
      <c r="Q3077" s="9" t="s">
        <v>273</v>
      </c>
      <c r="R3077" s="9">
        <v>0</v>
      </c>
      <c r="S3077" s="9">
        <v>24</v>
      </c>
      <c r="U3077" s="9" t="s">
        <v>248</v>
      </c>
      <c r="X3077" s="9">
        <f>INDEX(SLA_Policy!$D$2:$D$5,MATCH(F3077,SLA_Policy!$A$2:$A$5,0))</f>
        <v>8</v>
      </c>
      <c r="Y3077" s="9" t="str">
        <f>IF(E3077="Cancelled","Excluded",IF(D3077="",IF((SLA_Policy!$B$8-B3077)*24&gt;X3077,"Open - Breached","Open - On Track"),IF((D3077-B3077)*24&lt;=X3077,"Met","Breached")))</f>
        <v>Met</v>
      </c>
    </row>
    <row r="3078" spans="1:25" x14ac:dyDescent="0.25">
      <c r="A3078" s="9" t="s">
        <v>5994</v>
      </c>
      <c r="B3078" s="23">
        <v>46027.380555555603</v>
      </c>
      <c r="C3078" s="23">
        <v>46027.426388888904</v>
      </c>
      <c r="D3078" s="23">
        <v>46028.384722222203</v>
      </c>
      <c r="E3078" s="9" t="s">
        <v>212</v>
      </c>
      <c r="F3078" s="9" t="s">
        <v>188</v>
      </c>
      <c r="G3078" s="9" t="s">
        <v>213</v>
      </c>
      <c r="H3078" s="9" t="s">
        <v>164</v>
      </c>
      <c r="I3078" s="9" t="s">
        <v>478</v>
      </c>
      <c r="J3078" s="9" t="s">
        <v>1768</v>
      </c>
      <c r="K3078" s="9" t="s">
        <v>215</v>
      </c>
      <c r="L3078" s="9" t="s">
        <v>307</v>
      </c>
      <c r="M3078" s="9" t="s">
        <v>2108</v>
      </c>
      <c r="N3078" s="9" t="s">
        <v>196</v>
      </c>
      <c r="O3078" s="9" t="s">
        <v>116</v>
      </c>
      <c r="P3078" s="9" t="s">
        <v>551</v>
      </c>
      <c r="Q3078" s="9" t="s">
        <v>219</v>
      </c>
      <c r="R3078" s="9">
        <v>0</v>
      </c>
      <c r="S3078" s="9">
        <v>27</v>
      </c>
      <c r="T3078" s="9" t="s">
        <v>464</v>
      </c>
      <c r="U3078" s="9" t="s">
        <v>266</v>
      </c>
      <c r="X3078" s="9">
        <f>INDEX(SLA_Policy!$D$2:$D$5,MATCH(F3078,SLA_Policy!$A$2:$A$5,0))</f>
        <v>72</v>
      </c>
      <c r="Y3078" s="9" t="str">
        <f>IF(E3078="Cancelled","Excluded",IF(D3078="",IF((SLA_Policy!$B$8-B3078)*24&gt;X3078,"Open - Breached","Open - On Track"),IF((D3078-B3078)*24&lt;=X3078,"Met","Breached")))</f>
        <v>Met</v>
      </c>
    </row>
    <row r="3079" spans="1:25" x14ac:dyDescent="0.25">
      <c r="A3079" s="9" t="s">
        <v>5995</v>
      </c>
      <c r="B3079" s="23">
        <v>46027.386111111096</v>
      </c>
      <c r="C3079" s="23">
        <v>46027.570138888899</v>
      </c>
      <c r="D3079" s="23">
        <v>46027.681944444397</v>
      </c>
      <c r="E3079" s="9" t="s">
        <v>212</v>
      </c>
      <c r="F3079" s="9" t="s">
        <v>189</v>
      </c>
      <c r="G3079" s="9" t="s">
        <v>213</v>
      </c>
      <c r="H3079" s="9" t="s">
        <v>167</v>
      </c>
      <c r="I3079" s="9" t="s">
        <v>362</v>
      </c>
      <c r="J3079" s="9" t="s">
        <v>5996</v>
      </c>
      <c r="K3079" s="9" t="s">
        <v>225</v>
      </c>
      <c r="L3079" s="9" t="s">
        <v>351</v>
      </c>
      <c r="M3079" s="9" t="s">
        <v>968</v>
      </c>
      <c r="N3079" s="9" t="s">
        <v>197</v>
      </c>
      <c r="O3079" s="9" t="s">
        <v>116</v>
      </c>
      <c r="P3079" s="9" t="s">
        <v>525</v>
      </c>
      <c r="Q3079" s="9" t="s">
        <v>219</v>
      </c>
      <c r="R3079" s="9">
        <v>0</v>
      </c>
      <c r="S3079" s="9">
        <v>34</v>
      </c>
      <c r="T3079" s="9" t="s">
        <v>229</v>
      </c>
      <c r="U3079" s="9" t="s">
        <v>376</v>
      </c>
      <c r="X3079" s="9">
        <f>INDEX(SLA_Policy!$D$2:$D$5,MATCH(F3079,SLA_Policy!$A$2:$A$5,0))</f>
        <v>120</v>
      </c>
      <c r="Y3079" s="9" t="str">
        <f>IF(E3079="Cancelled","Excluded",IF(D3079="",IF((SLA_Policy!$B$8-B3079)*24&gt;X3079,"Open - Breached","Open - On Track"),IF((D3079-B3079)*24&lt;=X3079,"Met","Breached")))</f>
        <v>Met</v>
      </c>
    </row>
    <row r="3080" spans="1:25" x14ac:dyDescent="0.25">
      <c r="A3080" s="9" t="s">
        <v>5997</v>
      </c>
      <c r="B3080" s="23">
        <v>46027.387499999997</v>
      </c>
      <c r="C3080" s="23">
        <v>46027.4152777778</v>
      </c>
      <c r="D3080" s="23">
        <v>46028.4777777778</v>
      </c>
      <c r="E3080" s="9" t="s">
        <v>212</v>
      </c>
      <c r="F3080" s="9" t="s">
        <v>189</v>
      </c>
      <c r="G3080" s="9" t="s">
        <v>213</v>
      </c>
      <c r="H3080" s="9" t="s">
        <v>167</v>
      </c>
      <c r="I3080" s="9" t="s">
        <v>362</v>
      </c>
      <c r="J3080" s="9" t="s">
        <v>4360</v>
      </c>
      <c r="K3080" s="9" t="s">
        <v>246</v>
      </c>
      <c r="L3080" s="9" t="s">
        <v>351</v>
      </c>
      <c r="M3080" s="9" t="s">
        <v>1660</v>
      </c>
      <c r="N3080" s="9" t="s">
        <v>196</v>
      </c>
      <c r="O3080" s="9" t="s">
        <v>176</v>
      </c>
      <c r="P3080" s="9" t="s">
        <v>253</v>
      </c>
      <c r="Q3080" s="9" t="s">
        <v>219</v>
      </c>
      <c r="R3080" s="9">
        <v>0</v>
      </c>
      <c r="S3080" s="9">
        <v>50</v>
      </c>
      <c r="T3080" s="9" t="s">
        <v>229</v>
      </c>
      <c r="U3080" s="9" t="s">
        <v>290</v>
      </c>
      <c r="X3080" s="9">
        <f>INDEX(SLA_Policy!$D$2:$D$5,MATCH(F3080,SLA_Policy!$A$2:$A$5,0))</f>
        <v>120</v>
      </c>
      <c r="Y3080" s="9" t="str">
        <f>IF(E3080="Cancelled","Excluded",IF(D3080="",IF((SLA_Policy!$B$8-B3080)*24&gt;X3080,"Open - Breached","Open - On Track"),IF((D3080-B3080)*24&lt;=X3080,"Met","Breached")))</f>
        <v>Met</v>
      </c>
    </row>
    <row r="3081" spans="1:25" x14ac:dyDescent="0.25">
      <c r="A3081" s="9" t="s">
        <v>5998</v>
      </c>
      <c r="B3081" s="23">
        <v>46027.399305555598</v>
      </c>
      <c r="C3081" s="23">
        <v>46027.408333333296</v>
      </c>
      <c r="D3081" s="23">
        <v>46027.448611111096</v>
      </c>
      <c r="E3081" s="9" t="s">
        <v>212</v>
      </c>
      <c r="F3081" s="9" t="s">
        <v>188</v>
      </c>
      <c r="G3081" s="9" t="s">
        <v>213</v>
      </c>
      <c r="H3081" s="9" t="s">
        <v>161</v>
      </c>
      <c r="I3081" s="9" t="s">
        <v>389</v>
      </c>
      <c r="J3081" s="9" t="s">
        <v>2335</v>
      </c>
      <c r="K3081" s="9" t="s">
        <v>246</v>
      </c>
      <c r="L3081" s="9" t="s">
        <v>216</v>
      </c>
      <c r="M3081" s="9" t="s">
        <v>5417</v>
      </c>
      <c r="N3081" s="9" t="s">
        <v>199</v>
      </c>
      <c r="O3081" s="9" t="s">
        <v>116</v>
      </c>
      <c r="P3081" s="9" t="s">
        <v>218</v>
      </c>
      <c r="Q3081" s="9" t="s">
        <v>219</v>
      </c>
      <c r="R3081" s="9">
        <v>0</v>
      </c>
      <c r="S3081" s="9">
        <v>5</v>
      </c>
      <c r="U3081" s="9" t="s">
        <v>290</v>
      </c>
      <c r="X3081" s="9">
        <f>INDEX(SLA_Policy!$D$2:$D$5,MATCH(F3081,SLA_Policy!$A$2:$A$5,0))</f>
        <v>72</v>
      </c>
      <c r="Y3081" s="9" t="str">
        <f>IF(E3081="Cancelled","Excluded",IF(D3081="",IF((SLA_Policy!$B$8-B3081)*24&gt;X3081,"Open - Breached","Open - On Track"),IF((D3081-B3081)*24&lt;=X3081,"Met","Breached")))</f>
        <v>Met</v>
      </c>
    </row>
    <row r="3082" spans="1:25" x14ac:dyDescent="0.25">
      <c r="A3082" s="9" t="s">
        <v>5999</v>
      </c>
      <c r="B3082" s="23">
        <v>46027.399305555598</v>
      </c>
      <c r="C3082" s="23">
        <v>46027.439583333296</v>
      </c>
      <c r="D3082" s="23">
        <v>46027.517361111102</v>
      </c>
      <c r="E3082" s="9" t="s">
        <v>212</v>
      </c>
      <c r="F3082" s="9" t="s">
        <v>188</v>
      </c>
      <c r="G3082" s="9" t="s">
        <v>213</v>
      </c>
      <c r="H3082" s="9" t="s">
        <v>163</v>
      </c>
      <c r="I3082" s="9" t="s">
        <v>223</v>
      </c>
      <c r="J3082" s="9" t="s">
        <v>224</v>
      </c>
      <c r="K3082" s="9" t="s">
        <v>246</v>
      </c>
      <c r="L3082" s="9" t="s">
        <v>216</v>
      </c>
      <c r="M3082" s="9" t="s">
        <v>1259</v>
      </c>
      <c r="N3082" s="9" t="s">
        <v>196</v>
      </c>
      <c r="O3082" s="9" t="s">
        <v>176</v>
      </c>
      <c r="P3082" s="9" t="s">
        <v>419</v>
      </c>
      <c r="Q3082" s="9" t="s">
        <v>219</v>
      </c>
      <c r="R3082" s="9">
        <v>0</v>
      </c>
      <c r="S3082" s="9">
        <v>32</v>
      </c>
      <c r="T3082" s="9" t="s">
        <v>229</v>
      </c>
      <c r="U3082" s="9" t="s">
        <v>230</v>
      </c>
      <c r="X3082" s="9">
        <f>INDEX(SLA_Policy!$D$2:$D$5,MATCH(F3082,SLA_Policy!$A$2:$A$5,0))</f>
        <v>72</v>
      </c>
      <c r="Y3082" s="9" t="str">
        <f>IF(E3082="Cancelled","Excluded",IF(D3082="",IF((SLA_Policy!$B$8-B3082)*24&gt;X3082,"Open - Breached","Open - On Track"),IF((D3082-B3082)*24&lt;=X3082,"Met","Breached")))</f>
        <v>Met</v>
      </c>
    </row>
    <row r="3083" spans="1:25" x14ac:dyDescent="0.25">
      <c r="A3083" s="9" t="s">
        <v>6000</v>
      </c>
      <c r="B3083" s="23">
        <v>46027.401388888902</v>
      </c>
      <c r="C3083" s="23">
        <v>46027.453472222202</v>
      </c>
      <c r="D3083" s="23">
        <v>46030.704861111102</v>
      </c>
      <c r="E3083" s="9" t="s">
        <v>212</v>
      </c>
      <c r="F3083" s="9" t="s">
        <v>189</v>
      </c>
      <c r="G3083" s="9" t="s">
        <v>236</v>
      </c>
      <c r="H3083" s="9" t="s">
        <v>167</v>
      </c>
      <c r="I3083" s="9" t="s">
        <v>255</v>
      </c>
      <c r="J3083" s="9" t="s">
        <v>6001</v>
      </c>
      <c r="K3083" s="9" t="s">
        <v>303</v>
      </c>
      <c r="L3083" s="9" t="s">
        <v>216</v>
      </c>
      <c r="M3083" s="9" t="s">
        <v>6002</v>
      </c>
      <c r="N3083" s="9" t="s">
        <v>196</v>
      </c>
      <c r="O3083" s="9" t="s">
        <v>176</v>
      </c>
      <c r="P3083" s="9" t="s">
        <v>1159</v>
      </c>
      <c r="Q3083" s="9" t="s">
        <v>219</v>
      </c>
      <c r="R3083" s="9">
        <v>0</v>
      </c>
      <c r="S3083" s="9">
        <v>19</v>
      </c>
      <c r="U3083" s="9" t="s">
        <v>242</v>
      </c>
      <c r="X3083" s="9">
        <f>INDEX(SLA_Policy!$D$2:$D$5,MATCH(F3083,SLA_Policy!$A$2:$A$5,0))</f>
        <v>120</v>
      </c>
      <c r="Y3083" s="9" t="str">
        <f>IF(E3083="Cancelled","Excluded",IF(D3083="",IF((SLA_Policy!$B$8-B3083)*24&gt;X3083,"Open - Breached","Open - On Track"),IF((D3083-B3083)*24&lt;=X3083,"Met","Breached")))</f>
        <v>Met</v>
      </c>
    </row>
    <row r="3084" spans="1:25" x14ac:dyDescent="0.25">
      <c r="A3084" s="9" t="s">
        <v>6003</v>
      </c>
      <c r="B3084" s="23">
        <v>46027.410416666702</v>
      </c>
      <c r="C3084" s="23">
        <v>46027.414583333302</v>
      </c>
      <c r="D3084" s="23">
        <v>46028.313888888901</v>
      </c>
      <c r="E3084" s="9" t="s">
        <v>212</v>
      </c>
      <c r="F3084" s="9" t="s">
        <v>188</v>
      </c>
      <c r="G3084" s="9" t="s">
        <v>213</v>
      </c>
      <c r="H3084" s="9" t="s">
        <v>164</v>
      </c>
      <c r="I3084" s="9" t="s">
        <v>260</v>
      </c>
      <c r="J3084" s="9" t="s">
        <v>5809</v>
      </c>
      <c r="K3084" s="9" t="s">
        <v>410</v>
      </c>
      <c r="L3084" s="9" t="s">
        <v>311</v>
      </c>
      <c r="M3084" s="9" t="s">
        <v>480</v>
      </c>
      <c r="N3084" s="9" t="s">
        <v>198</v>
      </c>
      <c r="O3084" s="9" t="s">
        <v>179</v>
      </c>
      <c r="P3084" s="9" t="s">
        <v>284</v>
      </c>
      <c r="Q3084" s="9" t="s">
        <v>219</v>
      </c>
      <c r="R3084" s="9">
        <v>0</v>
      </c>
      <c r="S3084" s="9">
        <v>26</v>
      </c>
      <c r="T3084" s="9" t="s">
        <v>265</v>
      </c>
      <c r="U3084" s="9" t="s">
        <v>266</v>
      </c>
      <c r="W3084" s="9">
        <v>5</v>
      </c>
      <c r="X3084" s="9">
        <f>INDEX(SLA_Policy!$D$2:$D$5,MATCH(F3084,SLA_Policy!$A$2:$A$5,0))</f>
        <v>72</v>
      </c>
      <c r="Y3084" s="9" t="str">
        <f>IF(E3084="Cancelled","Excluded",IF(D3084="",IF((SLA_Policy!$B$8-B3084)*24&gt;X3084,"Open - Breached","Open - On Track"),IF((D3084-B3084)*24&lt;=X3084,"Met","Breached")))</f>
        <v>Met</v>
      </c>
    </row>
    <row r="3085" spans="1:25" x14ac:dyDescent="0.25">
      <c r="A3085" s="9" t="s">
        <v>6004</v>
      </c>
      <c r="B3085" s="23">
        <v>46027.411111111098</v>
      </c>
      <c r="C3085" s="23">
        <v>46027.45</v>
      </c>
      <c r="D3085" s="23">
        <v>46027.761111111096</v>
      </c>
      <c r="E3085" s="9" t="s">
        <v>212</v>
      </c>
      <c r="F3085" s="9" t="s">
        <v>188</v>
      </c>
      <c r="G3085" s="9" t="s">
        <v>236</v>
      </c>
      <c r="H3085" s="9" t="s">
        <v>161</v>
      </c>
      <c r="I3085" s="9" t="s">
        <v>482</v>
      </c>
      <c r="J3085" s="9" t="s">
        <v>2634</v>
      </c>
      <c r="K3085" s="9" t="s">
        <v>239</v>
      </c>
      <c r="L3085" s="9" t="s">
        <v>282</v>
      </c>
      <c r="M3085" s="9" t="s">
        <v>426</v>
      </c>
      <c r="N3085" s="9" t="s">
        <v>196</v>
      </c>
      <c r="O3085" s="9" t="s">
        <v>177</v>
      </c>
      <c r="P3085" s="9" t="s">
        <v>457</v>
      </c>
      <c r="Q3085" s="9" t="s">
        <v>219</v>
      </c>
      <c r="R3085" s="9">
        <v>0</v>
      </c>
      <c r="S3085" s="9">
        <v>18</v>
      </c>
      <c r="U3085" s="9" t="s">
        <v>242</v>
      </c>
      <c r="X3085" s="9">
        <f>INDEX(SLA_Policy!$D$2:$D$5,MATCH(F3085,SLA_Policy!$A$2:$A$5,0))</f>
        <v>72</v>
      </c>
      <c r="Y3085" s="9" t="str">
        <f>IF(E3085="Cancelled","Excluded",IF(D3085="",IF((SLA_Policy!$B$8-B3085)*24&gt;X3085,"Open - Breached","Open - On Track"),IF((D3085-B3085)*24&lt;=X3085,"Met","Breached")))</f>
        <v>Met</v>
      </c>
    </row>
    <row r="3086" spans="1:25" x14ac:dyDescent="0.25">
      <c r="A3086" s="9" t="s">
        <v>6005</v>
      </c>
      <c r="B3086" s="23">
        <v>46027.413888888899</v>
      </c>
      <c r="C3086" s="23">
        <v>46027.435416666704</v>
      </c>
      <c r="D3086" s="23">
        <v>46028.366666666698</v>
      </c>
      <c r="E3086" s="9" t="s">
        <v>212</v>
      </c>
      <c r="F3086" s="9" t="s">
        <v>188</v>
      </c>
      <c r="G3086" s="9" t="s">
        <v>213</v>
      </c>
      <c r="H3086" s="9" t="s">
        <v>167</v>
      </c>
      <c r="I3086" s="9" t="s">
        <v>536</v>
      </c>
      <c r="J3086" s="9" t="s">
        <v>2940</v>
      </c>
      <c r="K3086" s="9" t="s">
        <v>303</v>
      </c>
      <c r="L3086" s="9" t="s">
        <v>293</v>
      </c>
      <c r="M3086" s="9" t="s">
        <v>2244</v>
      </c>
      <c r="N3086" s="9" t="s">
        <v>197</v>
      </c>
      <c r="O3086" s="9" t="s">
        <v>180</v>
      </c>
      <c r="P3086" s="9" t="s">
        <v>318</v>
      </c>
      <c r="Q3086" s="9" t="s">
        <v>219</v>
      </c>
      <c r="R3086" s="9">
        <v>0</v>
      </c>
      <c r="S3086" s="9">
        <v>85</v>
      </c>
      <c r="T3086" s="9" t="s">
        <v>220</v>
      </c>
      <c r="U3086" s="9" t="s">
        <v>248</v>
      </c>
      <c r="X3086" s="9">
        <f>INDEX(SLA_Policy!$D$2:$D$5,MATCH(F3086,SLA_Policy!$A$2:$A$5,0))</f>
        <v>72</v>
      </c>
      <c r="Y3086" s="9" t="str">
        <f>IF(E3086="Cancelled","Excluded",IF(D3086="",IF((SLA_Policy!$B$8-B3086)*24&gt;X3086,"Open - Breached","Open - On Track"),IF((D3086-B3086)*24&lt;=X3086,"Met","Breached")))</f>
        <v>Met</v>
      </c>
    </row>
    <row r="3087" spans="1:25" x14ac:dyDescent="0.25">
      <c r="A3087" s="9" t="s">
        <v>6006</v>
      </c>
      <c r="B3087" s="23">
        <v>46027.430555555598</v>
      </c>
      <c r="C3087" s="23">
        <v>46027.440277777801</v>
      </c>
      <c r="D3087" s="23">
        <v>46027.493750000001</v>
      </c>
      <c r="E3087" s="9" t="s">
        <v>212</v>
      </c>
      <c r="F3087" s="9" t="s">
        <v>189</v>
      </c>
      <c r="G3087" s="9" t="s">
        <v>213</v>
      </c>
      <c r="H3087" s="9" t="s">
        <v>161</v>
      </c>
      <c r="I3087" s="9" t="s">
        <v>454</v>
      </c>
      <c r="J3087" s="9" t="s">
        <v>2795</v>
      </c>
      <c r="K3087" s="9" t="s">
        <v>303</v>
      </c>
      <c r="L3087" s="9" t="s">
        <v>371</v>
      </c>
      <c r="M3087" s="9" t="s">
        <v>1721</v>
      </c>
      <c r="N3087" s="9" t="s">
        <v>196</v>
      </c>
      <c r="O3087" s="9" t="s">
        <v>116</v>
      </c>
      <c r="P3087" s="9" t="s">
        <v>295</v>
      </c>
      <c r="Q3087" s="9" t="s">
        <v>219</v>
      </c>
      <c r="R3087" s="9">
        <v>0</v>
      </c>
      <c r="S3087" s="9">
        <v>15</v>
      </c>
      <c r="U3087" s="9" t="s">
        <v>266</v>
      </c>
      <c r="X3087" s="9">
        <f>INDEX(SLA_Policy!$D$2:$D$5,MATCH(F3087,SLA_Policy!$A$2:$A$5,0))</f>
        <v>120</v>
      </c>
      <c r="Y3087" s="9" t="str">
        <f>IF(E3087="Cancelled","Excluded",IF(D3087="",IF((SLA_Policy!$B$8-B3087)*24&gt;X3087,"Open - Breached","Open - On Track"),IF((D3087-B3087)*24&lt;=X3087,"Met","Breached")))</f>
        <v>Met</v>
      </c>
    </row>
    <row r="3088" spans="1:25" x14ac:dyDescent="0.25">
      <c r="A3088" s="9" t="s">
        <v>6007</v>
      </c>
      <c r="B3088" s="23">
        <v>46027.434027777803</v>
      </c>
      <c r="C3088" s="23">
        <v>46027.529861111099</v>
      </c>
      <c r="D3088" s="23">
        <v>46034.401388888902</v>
      </c>
      <c r="E3088" s="9" t="s">
        <v>212</v>
      </c>
      <c r="F3088" s="9" t="s">
        <v>188</v>
      </c>
      <c r="G3088" s="9" t="s">
        <v>213</v>
      </c>
      <c r="H3088" s="9" t="s">
        <v>167</v>
      </c>
      <c r="I3088" s="9" t="s">
        <v>536</v>
      </c>
      <c r="J3088" s="9" t="s">
        <v>6008</v>
      </c>
      <c r="K3088" s="9" t="s">
        <v>246</v>
      </c>
      <c r="L3088" s="9" t="s">
        <v>311</v>
      </c>
      <c r="M3088" s="9" t="s">
        <v>832</v>
      </c>
      <c r="N3088" s="9" t="s">
        <v>196</v>
      </c>
      <c r="O3088" s="9" t="s">
        <v>180</v>
      </c>
      <c r="P3088" s="9" t="s">
        <v>368</v>
      </c>
      <c r="Q3088" s="9" t="s">
        <v>219</v>
      </c>
      <c r="R3088" s="9">
        <v>0</v>
      </c>
      <c r="S3088" s="9">
        <v>48</v>
      </c>
      <c r="T3088" s="9" t="s">
        <v>220</v>
      </c>
      <c r="U3088" s="9" t="s">
        <v>290</v>
      </c>
      <c r="X3088" s="9">
        <f>INDEX(SLA_Policy!$D$2:$D$5,MATCH(F3088,SLA_Policy!$A$2:$A$5,0))</f>
        <v>72</v>
      </c>
      <c r="Y3088" s="9" t="str">
        <f>IF(E3088="Cancelled","Excluded",IF(D3088="",IF((SLA_Policy!$B$8-B3088)*24&gt;X3088,"Open - Breached","Open - On Track"),IF((D3088-B3088)*24&lt;=X3088,"Met","Breached")))</f>
        <v>Breached</v>
      </c>
    </row>
    <row r="3089" spans="1:25" x14ac:dyDescent="0.25">
      <c r="A3089" s="9" t="s">
        <v>6009</v>
      </c>
      <c r="B3089" s="23">
        <v>46027.438194444498</v>
      </c>
      <c r="C3089" s="23">
        <v>46027.445833333302</v>
      </c>
      <c r="D3089" s="23">
        <v>46030.370833333298</v>
      </c>
      <c r="E3089" s="9" t="s">
        <v>212</v>
      </c>
      <c r="F3089" s="9" t="s">
        <v>188</v>
      </c>
      <c r="G3089" s="9" t="s">
        <v>236</v>
      </c>
      <c r="H3089" s="9" t="s">
        <v>163</v>
      </c>
      <c r="I3089" s="9" t="s">
        <v>315</v>
      </c>
      <c r="J3089" s="9" t="s">
        <v>932</v>
      </c>
      <c r="K3089" s="9" t="s">
        <v>215</v>
      </c>
      <c r="L3089" s="9" t="s">
        <v>311</v>
      </c>
      <c r="M3089" s="9" t="s">
        <v>1420</v>
      </c>
      <c r="N3089" s="9" t="s">
        <v>198</v>
      </c>
      <c r="O3089" s="9" t="s">
        <v>180</v>
      </c>
      <c r="P3089" s="9" t="s">
        <v>368</v>
      </c>
      <c r="Q3089" s="9" t="s">
        <v>219</v>
      </c>
      <c r="R3089" s="9">
        <v>0</v>
      </c>
      <c r="S3089" s="9">
        <v>36</v>
      </c>
      <c r="T3089" s="9" t="s">
        <v>136</v>
      </c>
      <c r="U3089" s="9" t="s">
        <v>242</v>
      </c>
      <c r="W3089" s="9">
        <v>5</v>
      </c>
      <c r="X3089" s="9">
        <f>INDEX(SLA_Policy!$D$2:$D$5,MATCH(F3089,SLA_Policy!$A$2:$A$5,0))</f>
        <v>72</v>
      </c>
      <c r="Y3089" s="9" t="str">
        <f>IF(E3089="Cancelled","Excluded",IF(D3089="",IF((SLA_Policy!$B$8-B3089)*24&gt;X3089,"Open - Breached","Open - On Track"),IF((D3089-B3089)*24&lt;=X3089,"Met","Breached")))</f>
        <v>Met</v>
      </c>
    </row>
    <row r="3090" spans="1:25" x14ac:dyDescent="0.25">
      <c r="A3090" s="9" t="s">
        <v>6010</v>
      </c>
      <c r="B3090" s="23">
        <v>46027.438194444498</v>
      </c>
      <c r="C3090" s="23">
        <v>46027.474305555603</v>
      </c>
      <c r="D3090" s="23">
        <v>46028.358333333301</v>
      </c>
      <c r="E3090" s="9" t="s">
        <v>212</v>
      </c>
      <c r="F3090" s="9" t="s">
        <v>188</v>
      </c>
      <c r="G3090" s="9" t="s">
        <v>213</v>
      </c>
      <c r="H3090" s="9" t="s">
        <v>164</v>
      </c>
      <c r="I3090" s="9" t="s">
        <v>260</v>
      </c>
      <c r="J3090" s="9" t="s">
        <v>6011</v>
      </c>
      <c r="K3090" s="9" t="s">
        <v>410</v>
      </c>
      <c r="L3090" s="9" t="s">
        <v>307</v>
      </c>
      <c r="M3090" s="9" t="s">
        <v>787</v>
      </c>
      <c r="N3090" s="9" t="s">
        <v>196</v>
      </c>
      <c r="O3090" s="9" t="s">
        <v>179</v>
      </c>
      <c r="P3090" s="9" t="s">
        <v>284</v>
      </c>
      <c r="Q3090" s="9" t="s">
        <v>219</v>
      </c>
      <c r="R3090" s="9">
        <v>0</v>
      </c>
      <c r="S3090" s="9">
        <v>34</v>
      </c>
      <c r="T3090" s="9" t="s">
        <v>265</v>
      </c>
      <c r="U3090" s="9" t="s">
        <v>266</v>
      </c>
      <c r="W3090" s="9">
        <v>4</v>
      </c>
      <c r="X3090" s="9">
        <f>INDEX(SLA_Policy!$D$2:$D$5,MATCH(F3090,SLA_Policy!$A$2:$A$5,0))</f>
        <v>72</v>
      </c>
      <c r="Y3090" s="9" t="str">
        <f>IF(E3090="Cancelled","Excluded",IF(D3090="",IF((SLA_Policy!$B$8-B3090)*24&gt;X3090,"Open - Breached","Open - On Track"),IF((D3090-B3090)*24&lt;=X3090,"Met","Breached")))</f>
        <v>Met</v>
      </c>
    </row>
    <row r="3091" spans="1:25" x14ac:dyDescent="0.25">
      <c r="A3091" s="9" t="s">
        <v>6012</v>
      </c>
      <c r="B3091" s="23">
        <v>46027.440277777801</v>
      </c>
      <c r="C3091" s="23">
        <v>46027.583333333299</v>
      </c>
      <c r="D3091" s="23">
        <v>46029.410416666702</v>
      </c>
      <c r="E3091" s="9" t="s">
        <v>212</v>
      </c>
      <c r="F3091" s="9" t="s">
        <v>189</v>
      </c>
      <c r="G3091" s="9" t="s">
        <v>236</v>
      </c>
      <c r="H3091" s="9" t="s">
        <v>161</v>
      </c>
      <c r="I3091" s="9" t="s">
        <v>237</v>
      </c>
      <c r="J3091" s="9" t="s">
        <v>332</v>
      </c>
      <c r="K3091" s="9" t="s">
        <v>246</v>
      </c>
      <c r="L3091" s="9" t="s">
        <v>371</v>
      </c>
      <c r="M3091" s="9" t="s">
        <v>3449</v>
      </c>
      <c r="N3091" s="9" t="s">
        <v>196</v>
      </c>
      <c r="O3091" s="9" t="s">
        <v>177</v>
      </c>
      <c r="P3091" s="9" t="s">
        <v>300</v>
      </c>
      <c r="Q3091" s="9" t="s">
        <v>219</v>
      </c>
      <c r="R3091" s="9">
        <v>0</v>
      </c>
      <c r="S3091" s="9">
        <v>19</v>
      </c>
      <c r="U3091" s="9" t="s">
        <v>242</v>
      </c>
      <c r="W3091" s="9">
        <v>5</v>
      </c>
      <c r="X3091" s="9">
        <f>INDEX(SLA_Policy!$D$2:$D$5,MATCH(F3091,SLA_Policy!$A$2:$A$5,0))</f>
        <v>120</v>
      </c>
      <c r="Y3091" s="9" t="str">
        <f>IF(E3091="Cancelled","Excluded",IF(D3091="",IF((SLA_Policy!$B$8-B3091)*24&gt;X3091,"Open - Breached","Open - On Track"),IF((D3091-B3091)*24&lt;=X3091,"Met","Breached")))</f>
        <v>Met</v>
      </c>
    </row>
    <row r="3092" spans="1:25" x14ac:dyDescent="0.25">
      <c r="A3092" s="9" t="s">
        <v>6013</v>
      </c>
      <c r="B3092" s="23">
        <v>46027.462500000001</v>
      </c>
      <c r="C3092" s="23">
        <v>46027.464583333298</v>
      </c>
      <c r="D3092" s="23">
        <v>46027.484027777798</v>
      </c>
      <c r="E3092" s="9" t="s">
        <v>212</v>
      </c>
      <c r="F3092" s="9" t="s">
        <v>187</v>
      </c>
      <c r="G3092" s="9" t="s">
        <v>213</v>
      </c>
      <c r="H3092" s="9" t="s">
        <v>161</v>
      </c>
      <c r="I3092" s="9" t="s">
        <v>454</v>
      </c>
      <c r="J3092" s="9" t="s">
        <v>6014</v>
      </c>
      <c r="K3092" s="9" t="s">
        <v>246</v>
      </c>
      <c r="L3092" s="9" t="s">
        <v>307</v>
      </c>
      <c r="M3092" s="9" t="s">
        <v>2855</v>
      </c>
      <c r="N3092" s="9" t="s">
        <v>196</v>
      </c>
      <c r="O3092" s="9" t="s">
        <v>177</v>
      </c>
      <c r="P3092" s="9" t="s">
        <v>300</v>
      </c>
      <c r="Q3092" s="9" t="s">
        <v>273</v>
      </c>
      <c r="R3092" s="9">
        <v>0</v>
      </c>
      <c r="S3092" s="9">
        <v>8</v>
      </c>
      <c r="U3092" s="9" t="s">
        <v>221</v>
      </c>
      <c r="W3092" s="9">
        <v>5</v>
      </c>
      <c r="X3092" s="9">
        <f>INDEX(SLA_Policy!$D$2:$D$5,MATCH(F3092,SLA_Policy!$A$2:$A$5,0))</f>
        <v>8</v>
      </c>
      <c r="Y3092" s="9" t="str">
        <f>IF(E3092="Cancelled","Excluded",IF(D3092="",IF((SLA_Policy!$B$8-B3092)*24&gt;X3092,"Open - Breached","Open - On Track"),IF((D3092-B3092)*24&lt;=X3092,"Met","Breached")))</f>
        <v>Met</v>
      </c>
    </row>
    <row r="3093" spans="1:25" x14ac:dyDescent="0.25">
      <c r="A3093" s="9" t="s">
        <v>6015</v>
      </c>
      <c r="B3093" s="23">
        <v>46027.462500000001</v>
      </c>
      <c r="C3093" s="23">
        <v>46027.475694444503</v>
      </c>
      <c r="D3093" s="23">
        <v>46028.436111111099</v>
      </c>
      <c r="E3093" s="9" t="s">
        <v>212</v>
      </c>
      <c r="F3093" s="9" t="s">
        <v>189</v>
      </c>
      <c r="G3093" s="9" t="s">
        <v>213</v>
      </c>
      <c r="H3093" s="9" t="s">
        <v>163</v>
      </c>
      <c r="I3093" s="9" t="s">
        <v>405</v>
      </c>
      <c r="J3093" s="9" t="s">
        <v>884</v>
      </c>
      <c r="K3093" s="9" t="s">
        <v>225</v>
      </c>
      <c r="L3093" s="9" t="s">
        <v>282</v>
      </c>
      <c r="M3093" s="9" t="s">
        <v>4539</v>
      </c>
      <c r="N3093" s="9" t="s">
        <v>198</v>
      </c>
      <c r="O3093" s="9" t="s">
        <v>176</v>
      </c>
      <c r="P3093" s="9" t="s">
        <v>419</v>
      </c>
      <c r="Q3093" s="9" t="s">
        <v>219</v>
      </c>
      <c r="R3093" s="9">
        <v>0</v>
      </c>
      <c r="S3093" s="9">
        <v>14</v>
      </c>
      <c r="U3093" s="9" t="s">
        <v>230</v>
      </c>
      <c r="X3093" s="9">
        <f>INDEX(SLA_Policy!$D$2:$D$5,MATCH(F3093,SLA_Policy!$A$2:$A$5,0))</f>
        <v>120</v>
      </c>
      <c r="Y3093" s="9" t="str">
        <f>IF(E3093="Cancelled","Excluded",IF(D3093="",IF((SLA_Policy!$B$8-B3093)*24&gt;X3093,"Open - Breached","Open - On Track"),IF((D3093-B3093)*24&lt;=X3093,"Met","Breached")))</f>
        <v>Met</v>
      </c>
    </row>
    <row r="3094" spans="1:25" x14ac:dyDescent="0.25">
      <c r="A3094" s="9" t="s">
        <v>6016</v>
      </c>
      <c r="B3094" s="23">
        <v>46027.467361111099</v>
      </c>
      <c r="C3094" s="23">
        <v>46027.470138888901</v>
      </c>
      <c r="D3094" s="23">
        <v>46028.319444444503</v>
      </c>
      <c r="E3094" s="9" t="s">
        <v>212</v>
      </c>
      <c r="F3094" s="9" t="s">
        <v>189</v>
      </c>
      <c r="G3094" s="9" t="s">
        <v>213</v>
      </c>
      <c r="H3094" s="9" t="s">
        <v>163</v>
      </c>
      <c r="I3094" s="9" t="s">
        <v>405</v>
      </c>
      <c r="J3094" s="9" t="s">
        <v>1760</v>
      </c>
      <c r="K3094" s="9" t="s">
        <v>246</v>
      </c>
      <c r="L3094" s="9" t="s">
        <v>351</v>
      </c>
      <c r="M3094" s="9" t="s">
        <v>436</v>
      </c>
      <c r="N3094" s="9" t="s">
        <v>199</v>
      </c>
      <c r="O3094" s="9" t="s">
        <v>116</v>
      </c>
      <c r="P3094" s="9" t="s">
        <v>295</v>
      </c>
      <c r="Q3094" s="9" t="s">
        <v>219</v>
      </c>
      <c r="R3094" s="9">
        <v>0</v>
      </c>
      <c r="S3094" s="9">
        <v>13</v>
      </c>
      <c r="U3094" s="9" t="s">
        <v>230</v>
      </c>
      <c r="X3094" s="9">
        <f>INDEX(SLA_Policy!$D$2:$D$5,MATCH(F3094,SLA_Policy!$A$2:$A$5,0))</f>
        <v>120</v>
      </c>
      <c r="Y3094" s="9" t="str">
        <f>IF(E3094="Cancelled","Excluded",IF(D3094="",IF((SLA_Policy!$B$8-B3094)*24&gt;X3094,"Open - Breached","Open - On Track"),IF((D3094-B3094)*24&lt;=X3094,"Met","Breached")))</f>
        <v>Met</v>
      </c>
    </row>
    <row r="3095" spans="1:25" x14ac:dyDescent="0.25">
      <c r="A3095" s="9" t="s">
        <v>6017</v>
      </c>
      <c r="B3095" s="23">
        <v>46027.472916666702</v>
      </c>
      <c r="C3095" s="23">
        <v>46027.504861111098</v>
      </c>
      <c r="D3095" s="23">
        <v>46027.513888888898</v>
      </c>
      <c r="E3095" s="9" t="s">
        <v>212</v>
      </c>
      <c r="F3095" s="9" t="s">
        <v>189</v>
      </c>
      <c r="G3095" s="9" t="s">
        <v>213</v>
      </c>
      <c r="H3095" s="9" t="s">
        <v>161</v>
      </c>
      <c r="I3095" s="9" t="s">
        <v>389</v>
      </c>
      <c r="J3095" s="9" t="s">
        <v>2468</v>
      </c>
      <c r="K3095" s="9" t="s">
        <v>303</v>
      </c>
      <c r="L3095" s="9" t="s">
        <v>216</v>
      </c>
      <c r="M3095" s="9" t="s">
        <v>4596</v>
      </c>
      <c r="N3095" s="9" t="s">
        <v>198</v>
      </c>
      <c r="O3095" s="9" t="s">
        <v>116</v>
      </c>
      <c r="P3095" s="9" t="s">
        <v>551</v>
      </c>
      <c r="Q3095" s="9" t="s">
        <v>219</v>
      </c>
      <c r="R3095" s="9">
        <v>0</v>
      </c>
      <c r="S3095" s="9">
        <v>4</v>
      </c>
      <c r="U3095" s="9" t="s">
        <v>221</v>
      </c>
      <c r="W3095" s="9">
        <v>4</v>
      </c>
      <c r="X3095" s="9">
        <f>INDEX(SLA_Policy!$D$2:$D$5,MATCH(F3095,SLA_Policy!$A$2:$A$5,0))</f>
        <v>120</v>
      </c>
      <c r="Y3095" s="9" t="str">
        <f>IF(E3095="Cancelled","Excluded",IF(D3095="",IF((SLA_Policy!$B$8-B3095)*24&gt;X3095,"Open - Breached","Open - On Track"),IF((D3095-B3095)*24&lt;=X3095,"Met","Breached")))</f>
        <v>Met</v>
      </c>
    </row>
    <row r="3096" spans="1:25" x14ac:dyDescent="0.25">
      <c r="A3096" s="9" t="s">
        <v>6018</v>
      </c>
      <c r="B3096" s="23">
        <v>46027.484722222202</v>
      </c>
      <c r="C3096" s="23">
        <v>46027.496527777803</v>
      </c>
      <c r="D3096" s="23">
        <v>46028.670138888898</v>
      </c>
      <c r="E3096" s="9" t="s">
        <v>212</v>
      </c>
      <c r="F3096" s="9" t="s">
        <v>188</v>
      </c>
      <c r="G3096" s="9" t="s">
        <v>236</v>
      </c>
      <c r="H3096" s="9" t="s">
        <v>163</v>
      </c>
      <c r="I3096" s="9" t="s">
        <v>315</v>
      </c>
      <c r="J3096" s="9" t="s">
        <v>475</v>
      </c>
      <c r="K3096" s="9" t="s">
        <v>239</v>
      </c>
      <c r="L3096" s="9" t="s">
        <v>351</v>
      </c>
      <c r="M3096" s="9" t="s">
        <v>2415</v>
      </c>
      <c r="N3096" s="9" t="s">
        <v>196</v>
      </c>
      <c r="O3096" s="9" t="s">
        <v>180</v>
      </c>
      <c r="P3096" s="9" t="s">
        <v>318</v>
      </c>
      <c r="Q3096" s="9" t="s">
        <v>219</v>
      </c>
      <c r="R3096" s="9">
        <v>0</v>
      </c>
      <c r="S3096" s="9">
        <v>115</v>
      </c>
      <c r="T3096" s="9" t="s">
        <v>322</v>
      </c>
      <c r="U3096" s="9" t="s">
        <v>242</v>
      </c>
      <c r="X3096" s="9">
        <f>INDEX(SLA_Policy!$D$2:$D$5,MATCH(F3096,SLA_Policy!$A$2:$A$5,0))</f>
        <v>72</v>
      </c>
      <c r="Y3096" s="9" t="str">
        <f>IF(E3096="Cancelled","Excluded",IF(D3096="",IF((SLA_Policy!$B$8-B3096)*24&gt;X3096,"Open - Breached","Open - On Track"),IF((D3096-B3096)*24&lt;=X3096,"Met","Breached")))</f>
        <v>Met</v>
      </c>
    </row>
    <row r="3097" spans="1:25" x14ac:dyDescent="0.25">
      <c r="A3097" s="9" t="s">
        <v>6019</v>
      </c>
      <c r="B3097" s="23">
        <v>46027.518750000003</v>
      </c>
      <c r="C3097" s="23">
        <v>46027.534722222197</v>
      </c>
      <c r="D3097" s="23">
        <v>46028.762499999997</v>
      </c>
      <c r="E3097" s="9" t="s">
        <v>212</v>
      </c>
      <c r="F3097" s="9" t="s">
        <v>188</v>
      </c>
      <c r="G3097" s="9" t="s">
        <v>213</v>
      </c>
      <c r="H3097" s="9" t="s">
        <v>163</v>
      </c>
      <c r="I3097" s="9" t="s">
        <v>250</v>
      </c>
      <c r="J3097" s="9" t="s">
        <v>6020</v>
      </c>
      <c r="K3097" s="9" t="s">
        <v>246</v>
      </c>
      <c r="L3097" s="9" t="s">
        <v>104</v>
      </c>
      <c r="M3097" s="9" t="s">
        <v>6021</v>
      </c>
      <c r="N3097" s="9" t="s">
        <v>196</v>
      </c>
      <c r="O3097" s="9" t="s">
        <v>176</v>
      </c>
      <c r="P3097" s="9" t="s">
        <v>419</v>
      </c>
      <c r="Q3097" s="9" t="s">
        <v>219</v>
      </c>
      <c r="R3097" s="9">
        <v>0</v>
      </c>
      <c r="S3097" s="9">
        <v>10</v>
      </c>
      <c r="T3097" s="9" t="s">
        <v>136</v>
      </c>
      <c r="U3097" s="9" t="s">
        <v>230</v>
      </c>
      <c r="X3097" s="9">
        <f>INDEX(SLA_Policy!$D$2:$D$5,MATCH(F3097,SLA_Policy!$A$2:$A$5,0))</f>
        <v>72</v>
      </c>
      <c r="Y3097" s="9" t="str">
        <f>IF(E3097="Cancelled","Excluded",IF(D3097="",IF((SLA_Policy!$B$8-B3097)*24&gt;X3097,"Open - Breached","Open - On Track"),IF((D3097-B3097)*24&lt;=X3097,"Met","Breached")))</f>
        <v>Met</v>
      </c>
    </row>
    <row r="3098" spans="1:25" x14ac:dyDescent="0.25">
      <c r="A3098" s="9" t="s">
        <v>6022</v>
      </c>
      <c r="B3098" s="23">
        <v>46027.518750000003</v>
      </c>
      <c r="C3098" s="23">
        <v>46027.570833333302</v>
      </c>
      <c r="D3098" s="23">
        <v>46027.762499999997</v>
      </c>
      <c r="E3098" s="9" t="s">
        <v>212</v>
      </c>
      <c r="F3098" s="9" t="s">
        <v>189</v>
      </c>
      <c r="G3098" s="9" t="s">
        <v>236</v>
      </c>
      <c r="H3098" s="9" t="s">
        <v>167</v>
      </c>
      <c r="I3098" s="9" t="s">
        <v>255</v>
      </c>
      <c r="J3098" s="9" t="s">
        <v>2637</v>
      </c>
      <c r="K3098" s="9" t="s">
        <v>239</v>
      </c>
      <c r="L3098" s="9" t="s">
        <v>351</v>
      </c>
      <c r="M3098" s="9" t="s">
        <v>6023</v>
      </c>
      <c r="N3098" s="9" t="s">
        <v>196</v>
      </c>
      <c r="O3098" s="9" t="s">
        <v>176</v>
      </c>
      <c r="P3098" s="9" t="s">
        <v>253</v>
      </c>
      <c r="Q3098" s="9" t="s">
        <v>219</v>
      </c>
      <c r="R3098" s="9">
        <v>0</v>
      </c>
      <c r="S3098" s="9">
        <v>12</v>
      </c>
      <c r="U3098" s="9" t="s">
        <v>242</v>
      </c>
      <c r="X3098" s="9">
        <f>INDEX(SLA_Policy!$D$2:$D$5,MATCH(F3098,SLA_Policy!$A$2:$A$5,0))</f>
        <v>120</v>
      </c>
      <c r="Y3098" s="9" t="str">
        <f>IF(E3098="Cancelled","Excluded",IF(D3098="",IF((SLA_Policy!$B$8-B3098)*24&gt;X3098,"Open - Breached","Open - On Track"),IF((D3098-B3098)*24&lt;=X3098,"Met","Breached")))</f>
        <v>Met</v>
      </c>
    </row>
    <row r="3099" spans="1:25" x14ac:dyDescent="0.25">
      <c r="A3099" s="9" t="s">
        <v>6024</v>
      </c>
      <c r="B3099" s="23">
        <v>46027.525000000001</v>
      </c>
      <c r="C3099" s="23">
        <v>46027.53125</v>
      </c>
      <c r="D3099" s="23">
        <v>46028.3972222222</v>
      </c>
      <c r="E3099" s="9" t="s">
        <v>212</v>
      </c>
      <c r="F3099" s="9" t="s">
        <v>188</v>
      </c>
      <c r="G3099" s="9" t="s">
        <v>213</v>
      </c>
      <c r="H3099" s="9" t="s">
        <v>162</v>
      </c>
      <c r="I3099" s="9" t="s">
        <v>345</v>
      </c>
      <c r="J3099" s="9" t="s">
        <v>2999</v>
      </c>
      <c r="K3099" s="9" t="s">
        <v>276</v>
      </c>
      <c r="L3099" s="9" t="s">
        <v>311</v>
      </c>
      <c r="M3099" s="9" t="s">
        <v>979</v>
      </c>
      <c r="N3099" s="9" t="s">
        <v>199</v>
      </c>
      <c r="O3099" s="9" t="s">
        <v>179</v>
      </c>
      <c r="P3099" s="9" t="s">
        <v>284</v>
      </c>
      <c r="Q3099" s="9" t="s">
        <v>219</v>
      </c>
      <c r="R3099" s="9">
        <v>0</v>
      </c>
      <c r="S3099" s="9">
        <v>12</v>
      </c>
      <c r="U3099" s="9" t="s">
        <v>661</v>
      </c>
      <c r="X3099" s="9">
        <f>INDEX(SLA_Policy!$D$2:$D$5,MATCH(F3099,SLA_Policy!$A$2:$A$5,0))</f>
        <v>72</v>
      </c>
      <c r="Y3099" s="9" t="str">
        <f>IF(E3099="Cancelled","Excluded",IF(D3099="",IF((SLA_Policy!$B$8-B3099)*24&gt;X3099,"Open - Breached","Open - On Track"),IF((D3099-B3099)*24&lt;=X3099,"Met","Breached")))</f>
        <v>Met</v>
      </c>
    </row>
    <row r="3100" spans="1:25" x14ac:dyDescent="0.25">
      <c r="A3100" s="9" t="s">
        <v>6025</v>
      </c>
      <c r="B3100" s="23">
        <v>46027.530555555597</v>
      </c>
      <c r="C3100" s="23">
        <v>46027.576388888898</v>
      </c>
      <c r="D3100" s="23">
        <v>46027.626388888901</v>
      </c>
      <c r="E3100" s="9" t="s">
        <v>212</v>
      </c>
      <c r="F3100" s="9" t="s">
        <v>187</v>
      </c>
      <c r="G3100" s="9" t="s">
        <v>213</v>
      </c>
      <c r="H3100" s="9" t="s">
        <v>163</v>
      </c>
      <c r="I3100" s="9" t="s">
        <v>250</v>
      </c>
      <c r="J3100" s="9" t="s">
        <v>6026</v>
      </c>
      <c r="K3100" s="9" t="s">
        <v>246</v>
      </c>
      <c r="L3100" s="9" t="s">
        <v>282</v>
      </c>
      <c r="M3100" s="9" t="s">
        <v>1128</v>
      </c>
      <c r="N3100" s="9" t="s">
        <v>196</v>
      </c>
      <c r="O3100" s="9" t="s">
        <v>176</v>
      </c>
      <c r="P3100" s="9" t="s">
        <v>253</v>
      </c>
      <c r="Q3100" s="9" t="s">
        <v>273</v>
      </c>
      <c r="R3100" s="9">
        <v>0</v>
      </c>
      <c r="S3100" s="9">
        <v>27</v>
      </c>
      <c r="T3100" s="9" t="s">
        <v>136</v>
      </c>
      <c r="U3100" s="9" t="s">
        <v>230</v>
      </c>
      <c r="W3100" s="9">
        <v>4</v>
      </c>
      <c r="X3100" s="9">
        <f>INDEX(SLA_Policy!$D$2:$D$5,MATCH(F3100,SLA_Policy!$A$2:$A$5,0))</f>
        <v>8</v>
      </c>
      <c r="Y3100" s="9" t="str">
        <f>IF(E3100="Cancelled","Excluded",IF(D3100="",IF((SLA_Policy!$B$8-B3100)*24&gt;X3100,"Open - Breached","Open - On Track"),IF((D3100-B3100)*24&lt;=X3100,"Met","Breached")))</f>
        <v>Met</v>
      </c>
    </row>
    <row r="3101" spans="1:25" x14ac:dyDescent="0.25">
      <c r="A3101" s="9" t="s">
        <v>6027</v>
      </c>
      <c r="B3101" s="23">
        <v>46027.540972222203</v>
      </c>
      <c r="C3101" s="23">
        <v>46027.542361111096</v>
      </c>
      <c r="D3101" s="23">
        <v>46027.6472222222</v>
      </c>
      <c r="E3101" s="9" t="s">
        <v>212</v>
      </c>
      <c r="F3101" s="9" t="s">
        <v>188</v>
      </c>
      <c r="G3101" s="9" t="s">
        <v>213</v>
      </c>
      <c r="H3101" s="9" t="s">
        <v>161</v>
      </c>
      <c r="I3101" s="9" t="s">
        <v>454</v>
      </c>
      <c r="J3101" s="9" t="s">
        <v>6028</v>
      </c>
      <c r="K3101" s="9" t="s">
        <v>239</v>
      </c>
      <c r="L3101" s="9" t="s">
        <v>226</v>
      </c>
      <c r="M3101" s="9" t="s">
        <v>1111</v>
      </c>
      <c r="N3101" s="9" t="s">
        <v>200</v>
      </c>
      <c r="O3101" s="9" t="s">
        <v>116</v>
      </c>
      <c r="P3101" s="9" t="s">
        <v>574</v>
      </c>
      <c r="Q3101" s="9" t="s">
        <v>219</v>
      </c>
      <c r="R3101" s="9">
        <v>0</v>
      </c>
      <c r="S3101" s="9">
        <v>9</v>
      </c>
      <c r="U3101" s="9" t="s">
        <v>290</v>
      </c>
      <c r="X3101" s="9">
        <f>INDEX(SLA_Policy!$D$2:$D$5,MATCH(F3101,SLA_Policy!$A$2:$A$5,0))</f>
        <v>72</v>
      </c>
      <c r="Y3101" s="9" t="str">
        <f>IF(E3101="Cancelled","Excluded",IF(D3101="",IF((SLA_Policy!$B$8-B3101)*24&gt;X3101,"Open - Breached","Open - On Track"),IF((D3101-B3101)*24&lt;=X3101,"Met","Breached")))</f>
        <v>Met</v>
      </c>
    </row>
    <row r="3102" spans="1:25" x14ac:dyDescent="0.25">
      <c r="A3102" s="9" t="s">
        <v>6029</v>
      </c>
      <c r="B3102" s="23">
        <v>46027.5444444444</v>
      </c>
      <c r="C3102" s="23">
        <v>46027.552083333299</v>
      </c>
      <c r="D3102" s="23">
        <v>46028.34375</v>
      </c>
      <c r="E3102" s="9" t="s">
        <v>212</v>
      </c>
      <c r="F3102" s="9" t="s">
        <v>188</v>
      </c>
      <c r="G3102" s="9" t="s">
        <v>213</v>
      </c>
      <c r="H3102" s="9" t="s">
        <v>162</v>
      </c>
      <c r="I3102" s="9" t="s">
        <v>345</v>
      </c>
      <c r="J3102" s="9" t="s">
        <v>1304</v>
      </c>
      <c r="K3102" s="9" t="s">
        <v>246</v>
      </c>
      <c r="L3102" s="9" t="s">
        <v>104</v>
      </c>
      <c r="M3102" s="9" t="s">
        <v>698</v>
      </c>
      <c r="N3102" s="9" t="s">
        <v>196</v>
      </c>
      <c r="O3102" s="9" t="s">
        <v>116</v>
      </c>
      <c r="P3102" s="9" t="s">
        <v>234</v>
      </c>
      <c r="Q3102" s="9" t="s">
        <v>219</v>
      </c>
      <c r="R3102" s="9">
        <v>0</v>
      </c>
      <c r="S3102" s="9">
        <v>40</v>
      </c>
      <c r="U3102" s="9" t="s">
        <v>290</v>
      </c>
      <c r="X3102" s="9">
        <f>INDEX(SLA_Policy!$D$2:$D$5,MATCH(F3102,SLA_Policy!$A$2:$A$5,0))</f>
        <v>72</v>
      </c>
      <c r="Y3102" s="9" t="str">
        <f>IF(E3102="Cancelled","Excluded",IF(D3102="",IF((SLA_Policy!$B$8-B3102)*24&gt;X3102,"Open - Breached","Open - On Track"),IF((D3102-B3102)*24&lt;=X3102,"Met","Breached")))</f>
        <v>Met</v>
      </c>
    </row>
    <row r="3103" spans="1:25" x14ac:dyDescent="0.25">
      <c r="A3103" s="9" t="s">
        <v>6030</v>
      </c>
      <c r="B3103" s="23">
        <v>46027.546527777798</v>
      </c>
      <c r="C3103" s="23">
        <v>46027.693749999999</v>
      </c>
      <c r="D3103" s="23">
        <v>46029.361111111102</v>
      </c>
      <c r="E3103" s="9" t="s">
        <v>212</v>
      </c>
      <c r="F3103" s="9" t="s">
        <v>188</v>
      </c>
      <c r="G3103" s="9" t="s">
        <v>236</v>
      </c>
      <c r="H3103" s="9" t="s">
        <v>167</v>
      </c>
      <c r="I3103" s="9" t="s">
        <v>255</v>
      </c>
      <c r="J3103" s="9" t="s">
        <v>6031</v>
      </c>
      <c r="K3103" s="9" t="s">
        <v>215</v>
      </c>
      <c r="L3103" s="9" t="s">
        <v>226</v>
      </c>
      <c r="M3103" s="9" t="s">
        <v>2520</v>
      </c>
      <c r="N3103" s="9" t="s">
        <v>196</v>
      </c>
      <c r="O3103" s="9" t="s">
        <v>180</v>
      </c>
      <c r="P3103" s="9" t="s">
        <v>318</v>
      </c>
      <c r="Q3103" s="9" t="s">
        <v>219</v>
      </c>
      <c r="R3103" s="9">
        <v>0</v>
      </c>
      <c r="S3103" s="9">
        <v>16</v>
      </c>
      <c r="U3103" s="9" t="s">
        <v>242</v>
      </c>
      <c r="X3103" s="9">
        <f>INDEX(SLA_Policy!$D$2:$D$5,MATCH(F3103,SLA_Policy!$A$2:$A$5,0))</f>
        <v>72</v>
      </c>
      <c r="Y3103" s="9" t="str">
        <f>IF(E3103="Cancelled","Excluded",IF(D3103="",IF((SLA_Policy!$B$8-B3103)*24&gt;X3103,"Open - Breached","Open - On Track"),IF((D3103-B3103)*24&lt;=X3103,"Met","Breached")))</f>
        <v>Met</v>
      </c>
    </row>
    <row r="3104" spans="1:25" x14ac:dyDescent="0.25">
      <c r="A3104" s="9" t="s">
        <v>6032</v>
      </c>
      <c r="B3104" s="23">
        <v>46027.572916666701</v>
      </c>
      <c r="C3104" s="23">
        <v>46027.5756944444</v>
      </c>
      <c r="D3104" s="23">
        <v>46027.704861111102</v>
      </c>
      <c r="E3104" s="9" t="s">
        <v>212</v>
      </c>
      <c r="F3104" s="9" t="s">
        <v>188</v>
      </c>
      <c r="G3104" s="9" t="s">
        <v>213</v>
      </c>
      <c r="H3104" s="9" t="s">
        <v>163</v>
      </c>
      <c r="I3104" s="9" t="s">
        <v>405</v>
      </c>
      <c r="J3104" s="9" t="s">
        <v>1052</v>
      </c>
      <c r="K3104" s="9" t="s">
        <v>246</v>
      </c>
      <c r="L3104" s="9" t="s">
        <v>226</v>
      </c>
      <c r="M3104" s="9" t="s">
        <v>4777</v>
      </c>
      <c r="N3104" s="9" t="s">
        <v>198</v>
      </c>
      <c r="O3104" s="9" t="s">
        <v>176</v>
      </c>
      <c r="P3104" s="9" t="s">
        <v>228</v>
      </c>
      <c r="Q3104" s="9" t="s">
        <v>219</v>
      </c>
      <c r="R3104" s="9">
        <v>0</v>
      </c>
      <c r="S3104" s="9">
        <v>13</v>
      </c>
      <c r="U3104" s="9" t="s">
        <v>266</v>
      </c>
      <c r="X3104" s="9">
        <f>INDEX(SLA_Policy!$D$2:$D$5,MATCH(F3104,SLA_Policy!$A$2:$A$5,0))</f>
        <v>72</v>
      </c>
      <c r="Y3104" s="9" t="str">
        <f>IF(E3104="Cancelled","Excluded",IF(D3104="",IF((SLA_Policy!$B$8-B3104)*24&gt;X3104,"Open - Breached","Open - On Track"),IF((D3104-B3104)*24&lt;=X3104,"Met","Breached")))</f>
        <v>Met</v>
      </c>
    </row>
    <row r="3105" spans="1:25" x14ac:dyDescent="0.25">
      <c r="A3105" s="9" t="s">
        <v>6033</v>
      </c>
      <c r="B3105" s="23">
        <v>46027.5756944444</v>
      </c>
      <c r="C3105" s="23">
        <v>46027.577777777798</v>
      </c>
      <c r="D3105" s="23">
        <v>46027.690972222197</v>
      </c>
      <c r="E3105" s="9" t="s">
        <v>212</v>
      </c>
      <c r="F3105" s="9" t="s">
        <v>188</v>
      </c>
      <c r="G3105" s="9" t="s">
        <v>213</v>
      </c>
      <c r="H3105" s="9" t="s">
        <v>88</v>
      </c>
      <c r="I3105" s="9" t="s">
        <v>354</v>
      </c>
      <c r="J3105" s="9" t="s">
        <v>4449</v>
      </c>
      <c r="K3105" s="9" t="s">
        <v>225</v>
      </c>
      <c r="L3105" s="9" t="s">
        <v>226</v>
      </c>
      <c r="M3105" s="9" t="s">
        <v>2672</v>
      </c>
      <c r="N3105" s="9" t="s">
        <v>198</v>
      </c>
      <c r="O3105" s="9" t="s">
        <v>178</v>
      </c>
      <c r="P3105" s="9" t="s">
        <v>427</v>
      </c>
      <c r="Q3105" s="9" t="s">
        <v>219</v>
      </c>
      <c r="R3105" s="9">
        <v>0</v>
      </c>
      <c r="S3105" s="9">
        <v>28</v>
      </c>
      <c r="T3105" s="9" t="s">
        <v>220</v>
      </c>
      <c r="U3105" s="9" t="s">
        <v>221</v>
      </c>
      <c r="X3105" s="9">
        <f>INDEX(SLA_Policy!$D$2:$D$5,MATCH(F3105,SLA_Policy!$A$2:$A$5,0))</f>
        <v>72</v>
      </c>
      <c r="Y3105" s="9" t="str">
        <f>IF(E3105="Cancelled","Excluded",IF(D3105="",IF((SLA_Policy!$B$8-B3105)*24&gt;X3105,"Open - Breached","Open - On Track"),IF((D3105-B3105)*24&lt;=X3105,"Met","Breached")))</f>
        <v>Met</v>
      </c>
    </row>
    <row r="3106" spans="1:25" x14ac:dyDescent="0.25">
      <c r="A3106" s="9" t="s">
        <v>6034</v>
      </c>
      <c r="B3106" s="23">
        <v>46027.588194444397</v>
      </c>
      <c r="C3106" s="23">
        <v>46027.591666666704</v>
      </c>
      <c r="D3106" s="23">
        <v>46028.108333333301</v>
      </c>
      <c r="E3106" s="9" t="s">
        <v>212</v>
      </c>
      <c r="F3106" s="9" t="s">
        <v>187</v>
      </c>
      <c r="G3106" s="9" t="s">
        <v>213</v>
      </c>
      <c r="H3106" s="9" t="s">
        <v>163</v>
      </c>
      <c r="I3106" s="9" t="s">
        <v>223</v>
      </c>
      <c r="J3106" s="9" t="s">
        <v>1331</v>
      </c>
      <c r="K3106" s="9" t="s">
        <v>239</v>
      </c>
      <c r="L3106" s="9" t="s">
        <v>216</v>
      </c>
      <c r="M3106" s="9" t="s">
        <v>3502</v>
      </c>
      <c r="N3106" s="9" t="s">
        <v>196</v>
      </c>
      <c r="O3106" s="9" t="s">
        <v>176</v>
      </c>
      <c r="P3106" s="9" t="s">
        <v>330</v>
      </c>
      <c r="Q3106" s="9" t="s">
        <v>273</v>
      </c>
      <c r="R3106" s="9">
        <v>0</v>
      </c>
      <c r="S3106" s="9">
        <v>81</v>
      </c>
      <c r="T3106" s="9" t="s">
        <v>220</v>
      </c>
      <c r="U3106" s="9" t="s">
        <v>376</v>
      </c>
      <c r="X3106" s="9">
        <f>INDEX(SLA_Policy!$D$2:$D$5,MATCH(F3106,SLA_Policy!$A$2:$A$5,0))</f>
        <v>8</v>
      </c>
      <c r="Y3106" s="9" t="str">
        <f>IF(E3106="Cancelled","Excluded",IF(D3106="",IF((SLA_Policy!$B$8-B3106)*24&gt;X3106,"Open - Breached","Open - On Track"),IF((D3106-B3106)*24&lt;=X3106,"Met","Breached")))</f>
        <v>Breached</v>
      </c>
    </row>
    <row r="3107" spans="1:25" x14ac:dyDescent="0.25">
      <c r="A3107" s="9" t="s">
        <v>6035</v>
      </c>
      <c r="B3107" s="23">
        <v>46027.590972222199</v>
      </c>
      <c r="C3107" s="23">
        <v>46027.633333333302</v>
      </c>
      <c r="D3107" s="23">
        <v>46027.743055555598</v>
      </c>
      <c r="E3107" s="9" t="s">
        <v>212</v>
      </c>
      <c r="F3107" s="9" t="s">
        <v>188</v>
      </c>
      <c r="G3107" s="9" t="s">
        <v>213</v>
      </c>
      <c r="H3107" s="9" t="s">
        <v>167</v>
      </c>
      <c r="I3107" s="9" t="s">
        <v>362</v>
      </c>
      <c r="J3107" s="9" t="s">
        <v>6036</v>
      </c>
      <c r="K3107" s="9" t="s">
        <v>246</v>
      </c>
      <c r="L3107" s="9" t="s">
        <v>104</v>
      </c>
      <c r="M3107" s="9" t="s">
        <v>1426</v>
      </c>
      <c r="N3107" s="9" t="s">
        <v>196</v>
      </c>
      <c r="O3107" s="9" t="s">
        <v>116</v>
      </c>
      <c r="P3107" s="9" t="s">
        <v>551</v>
      </c>
      <c r="Q3107" s="9" t="s">
        <v>219</v>
      </c>
      <c r="R3107" s="9">
        <v>0</v>
      </c>
      <c r="S3107" s="9">
        <v>14</v>
      </c>
      <c r="U3107" s="9" t="s">
        <v>266</v>
      </c>
      <c r="X3107" s="9">
        <f>INDEX(SLA_Policy!$D$2:$D$5,MATCH(F3107,SLA_Policy!$A$2:$A$5,0))</f>
        <v>72</v>
      </c>
      <c r="Y3107" s="9" t="str">
        <f>IF(E3107="Cancelled","Excluded",IF(D3107="",IF((SLA_Policy!$B$8-B3107)*24&gt;X3107,"Open - Breached","Open - On Track"),IF((D3107-B3107)*24&lt;=X3107,"Met","Breached")))</f>
        <v>Met</v>
      </c>
    </row>
    <row r="3108" spans="1:25" x14ac:dyDescent="0.25">
      <c r="A3108" s="9" t="s">
        <v>6037</v>
      </c>
      <c r="B3108" s="23">
        <v>46027.592361111099</v>
      </c>
      <c r="C3108" s="23">
        <v>46027.660416666702</v>
      </c>
      <c r="D3108" s="23">
        <v>46030.604861111096</v>
      </c>
      <c r="E3108" s="9" t="s">
        <v>212</v>
      </c>
      <c r="F3108" s="9" t="s">
        <v>189</v>
      </c>
      <c r="G3108" s="9" t="s">
        <v>236</v>
      </c>
      <c r="H3108" s="9" t="s">
        <v>161</v>
      </c>
      <c r="I3108" s="9" t="s">
        <v>237</v>
      </c>
      <c r="J3108" s="9" t="s">
        <v>238</v>
      </c>
      <c r="K3108" s="9" t="s">
        <v>246</v>
      </c>
      <c r="L3108" s="9" t="s">
        <v>216</v>
      </c>
      <c r="M3108" s="9" t="s">
        <v>1772</v>
      </c>
      <c r="N3108" s="9" t="s">
        <v>196</v>
      </c>
      <c r="O3108" s="9" t="s">
        <v>177</v>
      </c>
      <c r="P3108" s="9" t="s">
        <v>241</v>
      </c>
      <c r="Q3108" s="9" t="s">
        <v>219</v>
      </c>
      <c r="R3108" s="9">
        <v>0</v>
      </c>
      <c r="S3108" s="9">
        <v>6</v>
      </c>
      <c r="U3108" s="9" t="s">
        <v>242</v>
      </c>
      <c r="W3108" s="9">
        <v>5</v>
      </c>
      <c r="X3108" s="9">
        <f>INDEX(SLA_Policy!$D$2:$D$5,MATCH(F3108,SLA_Policy!$A$2:$A$5,0))</f>
        <v>120</v>
      </c>
      <c r="Y3108" s="9" t="str">
        <f>IF(E3108="Cancelled","Excluded",IF(D3108="",IF((SLA_Policy!$B$8-B3108)*24&gt;X3108,"Open - Breached","Open - On Track"),IF((D3108-B3108)*24&lt;=X3108,"Met","Breached")))</f>
        <v>Met</v>
      </c>
    </row>
    <row r="3109" spans="1:25" x14ac:dyDescent="0.25">
      <c r="A3109" s="9" t="s">
        <v>6038</v>
      </c>
      <c r="B3109" s="23">
        <v>46027.610416666699</v>
      </c>
      <c r="C3109" s="23">
        <v>46027.6159722222</v>
      </c>
      <c r="D3109" s="23">
        <v>46028.368750000001</v>
      </c>
      <c r="E3109" s="9" t="s">
        <v>212</v>
      </c>
      <c r="F3109" s="9" t="s">
        <v>188</v>
      </c>
      <c r="G3109" s="9" t="s">
        <v>213</v>
      </c>
      <c r="H3109" s="9" t="s">
        <v>162</v>
      </c>
      <c r="I3109" s="9" t="s">
        <v>244</v>
      </c>
      <c r="J3109" s="9" t="s">
        <v>1753</v>
      </c>
      <c r="K3109" s="9" t="s">
        <v>246</v>
      </c>
      <c r="L3109" s="9" t="s">
        <v>351</v>
      </c>
      <c r="M3109" s="9" t="s">
        <v>436</v>
      </c>
      <c r="N3109" s="9" t="s">
        <v>199</v>
      </c>
      <c r="O3109" s="9" t="s">
        <v>179</v>
      </c>
      <c r="P3109" s="9" t="s">
        <v>264</v>
      </c>
      <c r="Q3109" s="9" t="s">
        <v>219</v>
      </c>
      <c r="R3109" s="9">
        <v>0</v>
      </c>
      <c r="S3109" s="9">
        <v>59</v>
      </c>
      <c r="U3109" s="9" t="s">
        <v>248</v>
      </c>
      <c r="W3109" s="9">
        <v>4</v>
      </c>
      <c r="X3109" s="9">
        <f>INDEX(SLA_Policy!$D$2:$D$5,MATCH(F3109,SLA_Policy!$A$2:$A$5,0))</f>
        <v>72</v>
      </c>
      <c r="Y3109" s="9" t="str">
        <f>IF(E3109="Cancelled","Excluded",IF(D3109="",IF((SLA_Policy!$B$8-B3109)*24&gt;X3109,"Open - Breached","Open - On Track"),IF((D3109-B3109)*24&lt;=X3109,"Met","Breached")))</f>
        <v>Met</v>
      </c>
    </row>
    <row r="3110" spans="1:25" x14ac:dyDescent="0.25">
      <c r="A3110" s="9" t="s">
        <v>6039</v>
      </c>
      <c r="B3110" s="23">
        <v>46027.615277777797</v>
      </c>
      <c r="C3110" s="23">
        <v>46027.648611111101</v>
      </c>
      <c r="D3110" s="23">
        <v>46028.363194444399</v>
      </c>
      <c r="E3110" s="9" t="s">
        <v>212</v>
      </c>
      <c r="F3110" s="9" t="s">
        <v>189</v>
      </c>
      <c r="G3110" s="9" t="s">
        <v>236</v>
      </c>
      <c r="H3110" s="9" t="s">
        <v>161</v>
      </c>
      <c r="I3110" s="9" t="s">
        <v>237</v>
      </c>
      <c r="J3110" s="9" t="s">
        <v>1533</v>
      </c>
      <c r="K3110" s="9" t="s">
        <v>303</v>
      </c>
      <c r="L3110" s="9" t="s">
        <v>104</v>
      </c>
      <c r="M3110" s="9" t="s">
        <v>5262</v>
      </c>
      <c r="N3110" s="9" t="s">
        <v>196</v>
      </c>
      <c r="O3110" s="9" t="s">
        <v>177</v>
      </c>
      <c r="P3110" s="9" t="s">
        <v>300</v>
      </c>
      <c r="Q3110" s="9" t="s">
        <v>219</v>
      </c>
      <c r="R3110" s="9">
        <v>0</v>
      </c>
      <c r="S3110" s="9">
        <v>20</v>
      </c>
      <c r="U3110" s="9" t="s">
        <v>242</v>
      </c>
      <c r="W3110" s="9">
        <v>4</v>
      </c>
      <c r="X3110" s="9">
        <f>INDEX(SLA_Policy!$D$2:$D$5,MATCH(F3110,SLA_Policy!$A$2:$A$5,0))</f>
        <v>120</v>
      </c>
      <c r="Y3110" s="9" t="str">
        <f>IF(E3110="Cancelled","Excluded",IF(D3110="",IF((SLA_Policy!$B$8-B3110)*24&gt;X3110,"Open - Breached","Open - On Track"),IF((D3110-B3110)*24&lt;=X3110,"Met","Breached")))</f>
        <v>Met</v>
      </c>
    </row>
    <row r="3111" spans="1:25" x14ac:dyDescent="0.25">
      <c r="A3111" s="9" t="s">
        <v>6040</v>
      </c>
      <c r="B3111" s="23">
        <v>46027.625</v>
      </c>
      <c r="C3111" s="23">
        <v>46027.633333333302</v>
      </c>
      <c r="D3111" s="23">
        <v>46027.659027777801</v>
      </c>
      <c r="E3111" s="9" t="s">
        <v>212</v>
      </c>
      <c r="F3111" s="9" t="s">
        <v>188</v>
      </c>
      <c r="G3111" s="9" t="s">
        <v>213</v>
      </c>
      <c r="H3111" s="9" t="s">
        <v>161</v>
      </c>
      <c r="I3111" s="9" t="s">
        <v>454</v>
      </c>
      <c r="J3111" s="9" t="s">
        <v>6041</v>
      </c>
      <c r="K3111" s="9" t="s">
        <v>303</v>
      </c>
      <c r="L3111" s="9" t="s">
        <v>226</v>
      </c>
      <c r="M3111" s="9" t="s">
        <v>1736</v>
      </c>
      <c r="N3111" s="9" t="s">
        <v>199</v>
      </c>
      <c r="O3111" s="9" t="s">
        <v>116</v>
      </c>
      <c r="P3111" s="9" t="s">
        <v>234</v>
      </c>
      <c r="Q3111" s="9" t="s">
        <v>219</v>
      </c>
      <c r="R3111" s="9">
        <v>0</v>
      </c>
      <c r="S3111" s="9">
        <v>5</v>
      </c>
      <c r="U3111" s="9" t="s">
        <v>290</v>
      </c>
      <c r="W3111" s="9">
        <v>4</v>
      </c>
      <c r="X3111" s="9">
        <f>INDEX(SLA_Policy!$D$2:$D$5,MATCH(F3111,SLA_Policy!$A$2:$A$5,0))</f>
        <v>72</v>
      </c>
      <c r="Y3111" s="9" t="str">
        <f>IF(E3111="Cancelled","Excluded",IF(D3111="",IF((SLA_Policy!$B$8-B3111)*24&gt;X3111,"Open - Breached","Open - On Track"),IF((D3111-B3111)*24&lt;=X3111,"Met","Breached")))</f>
        <v>Met</v>
      </c>
    </row>
    <row r="3112" spans="1:25" x14ac:dyDescent="0.25">
      <c r="A3112" s="9" t="s">
        <v>6042</v>
      </c>
      <c r="B3112" s="23">
        <v>46027.646527777797</v>
      </c>
      <c r="C3112" s="23">
        <v>46027.651388888902</v>
      </c>
      <c r="D3112" s="23">
        <v>46028.344444444498</v>
      </c>
      <c r="E3112" s="9" t="s">
        <v>212</v>
      </c>
      <c r="F3112" s="9" t="s">
        <v>188</v>
      </c>
      <c r="G3112" s="9" t="s">
        <v>213</v>
      </c>
      <c r="H3112" s="9" t="s">
        <v>162</v>
      </c>
      <c r="I3112" s="9" t="s">
        <v>345</v>
      </c>
      <c r="J3112" s="9" t="s">
        <v>2804</v>
      </c>
      <c r="K3112" s="9" t="s">
        <v>246</v>
      </c>
      <c r="L3112" s="9" t="s">
        <v>104</v>
      </c>
      <c r="M3112" s="9" t="s">
        <v>5339</v>
      </c>
      <c r="N3112" s="9" t="s">
        <v>198</v>
      </c>
      <c r="O3112" s="9" t="s">
        <v>179</v>
      </c>
      <c r="P3112" s="9" t="s">
        <v>284</v>
      </c>
      <c r="Q3112" s="9" t="s">
        <v>219</v>
      </c>
      <c r="R3112" s="9">
        <v>0</v>
      </c>
      <c r="S3112" s="9">
        <v>15</v>
      </c>
      <c r="U3112" s="9" t="s">
        <v>248</v>
      </c>
      <c r="X3112" s="9">
        <f>INDEX(SLA_Policy!$D$2:$D$5,MATCH(F3112,SLA_Policy!$A$2:$A$5,0))</f>
        <v>72</v>
      </c>
      <c r="Y3112" s="9" t="str">
        <f>IF(E3112="Cancelled","Excluded",IF(D3112="",IF((SLA_Policy!$B$8-B3112)*24&gt;X3112,"Open - Breached","Open - On Track"),IF((D3112-B3112)*24&lt;=X3112,"Met","Breached")))</f>
        <v>Met</v>
      </c>
    </row>
    <row r="3113" spans="1:25" x14ac:dyDescent="0.25">
      <c r="A3113" s="9" t="s">
        <v>6043</v>
      </c>
      <c r="B3113" s="23">
        <v>46027.647916666698</v>
      </c>
      <c r="C3113" s="23">
        <v>46027.654861111099</v>
      </c>
      <c r="D3113" s="23">
        <v>46028.366666666698</v>
      </c>
      <c r="E3113" s="9" t="s">
        <v>212</v>
      </c>
      <c r="F3113" s="9" t="s">
        <v>189</v>
      </c>
      <c r="G3113" s="9" t="s">
        <v>213</v>
      </c>
      <c r="H3113" s="9" t="s">
        <v>88</v>
      </c>
      <c r="I3113" s="9" t="s">
        <v>92</v>
      </c>
      <c r="J3113" s="9" t="s">
        <v>659</v>
      </c>
      <c r="K3113" s="9" t="s">
        <v>215</v>
      </c>
      <c r="L3113" s="9" t="s">
        <v>270</v>
      </c>
      <c r="M3113" s="9" t="s">
        <v>981</v>
      </c>
      <c r="N3113" s="9" t="s">
        <v>198</v>
      </c>
      <c r="O3113" s="9" t="s">
        <v>116</v>
      </c>
      <c r="P3113" s="9" t="s">
        <v>295</v>
      </c>
      <c r="Q3113" s="9" t="s">
        <v>219</v>
      </c>
      <c r="R3113" s="9">
        <v>0</v>
      </c>
      <c r="S3113" s="9">
        <v>14</v>
      </c>
      <c r="T3113" s="9" t="s">
        <v>136</v>
      </c>
      <c r="U3113" s="9" t="s">
        <v>266</v>
      </c>
      <c r="X3113" s="9">
        <f>INDEX(SLA_Policy!$D$2:$D$5,MATCH(F3113,SLA_Policy!$A$2:$A$5,0))</f>
        <v>120</v>
      </c>
      <c r="Y3113" s="9" t="str">
        <f>IF(E3113="Cancelled","Excluded",IF(D3113="",IF((SLA_Policy!$B$8-B3113)*24&gt;X3113,"Open - Breached","Open - On Track"),IF((D3113-B3113)*24&lt;=X3113,"Met","Breached")))</f>
        <v>Met</v>
      </c>
    </row>
    <row r="3114" spans="1:25" x14ac:dyDescent="0.25">
      <c r="A3114" s="9" t="s">
        <v>6044</v>
      </c>
      <c r="B3114" s="23">
        <v>46027.65</v>
      </c>
      <c r="C3114" s="23">
        <v>46027.653472222199</v>
      </c>
      <c r="D3114" s="23">
        <v>46028.356249999997</v>
      </c>
      <c r="E3114" s="9" t="s">
        <v>212</v>
      </c>
      <c r="F3114" s="9" t="s">
        <v>188</v>
      </c>
      <c r="G3114" s="9" t="s">
        <v>213</v>
      </c>
      <c r="H3114" s="9" t="s">
        <v>161</v>
      </c>
      <c r="I3114" s="9" t="s">
        <v>454</v>
      </c>
      <c r="J3114" s="9" t="s">
        <v>6045</v>
      </c>
      <c r="K3114" s="9" t="s">
        <v>225</v>
      </c>
      <c r="L3114" s="9" t="s">
        <v>104</v>
      </c>
      <c r="M3114" s="9" t="s">
        <v>4353</v>
      </c>
      <c r="N3114" s="9" t="s">
        <v>198</v>
      </c>
      <c r="O3114" s="9" t="s">
        <v>116</v>
      </c>
      <c r="P3114" s="9" t="s">
        <v>551</v>
      </c>
      <c r="Q3114" s="9" t="s">
        <v>219</v>
      </c>
      <c r="R3114" s="9">
        <v>0</v>
      </c>
      <c r="S3114" s="9">
        <v>5</v>
      </c>
      <c r="U3114" s="9" t="s">
        <v>290</v>
      </c>
      <c r="X3114" s="9">
        <f>INDEX(SLA_Policy!$D$2:$D$5,MATCH(F3114,SLA_Policy!$A$2:$A$5,0))</f>
        <v>72</v>
      </c>
      <c r="Y3114" s="9" t="str">
        <f>IF(E3114="Cancelled","Excluded",IF(D3114="",IF((SLA_Policy!$B$8-B3114)*24&gt;X3114,"Open - Breached","Open - On Track"),IF((D3114-B3114)*24&lt;=X3114,"Met","Breached")))</f>
        <v>Met</v>
      </c>
    </row>
    <row r="3115" spans="1:25" x14ac:dyDescent="0.25">
      <c r="A3115" s="9" t="s">
        <v>6046</v>
      </c>
      <c r="B3115" s="23">
        <v>46027.652083333298</v>
      </c>
      <c r="C3115" s="23">
        <v>46027.679166666698</v>
      </c>
      <c r="D3115" s="23">
        <v>46028.370833333298</v>
      </c>
      <c r="E3115" s="9" t="s">
        <v>212</v>
      </c>
      <c r="F3115" s="9" t="s">
        <v>189</v>
      </c>
      <c r="G3115" s="9" t="s">
        <v>213</v>
      </c>
      <c r="H3115" s="9" t="s">
        <v>167</v>
      </c>
      <c r="I3115" s="9" t="s">
        <v>349</v>
      </c>
      <c r="J3115" s="9" t="s">
        <v>6047</v>
      </c>
      <c r="K3115" s="9" t="s">
        <v>276</v>
      </c>
      <c r="L3115" s="9" t="s">
        <v>307</v>
      </c>
      <c r="M3115" s="9" t="s">
        <v>5098</v>
      </c>
      <c r="N3115" s="9" t="s">
        <v>199</v>
      </c>
      <c r="O3115" s="9" t="s">
        <v>116</v>
      </c>
      <c r="P3115" s="9" t="s">
        <v>218</v>
      </c>
      <c r="Q3115" s="9" t="s">
        <v>219</v>
      </c>
      <c r="R3115" s="9">
        <v>0</v>
      </c>
      <c r="S3115" s="9">
        <v>14</v>
      </c>
      <c r="U3115" s="9" t="s">
        <v>248</v>
      </c>
      <c r="X3115" s="9">
        <f>INDEX(SLA_Policy!$D$2:$D$5,MATCH(F3115,SLA_Policy!$A$2:$A$5,0))</f>
        <v>120</v>
      </c>
      <c r="Y3115" s="9" t="str">
        <f>IF(E3115="Cancelled","Excluded",IF(D3115="",IF((SLA_Policy!$B$8-B3115)*24&gt;X3115,"Open - Breached","Open - On Track"),IF((D3115-B3115)*24&lt;=X3115,"Met","Breached")))</f>
        <v>Met</v>
      </c>
    </row>
    <row r="3116" spans="1:25" x14ac:dyDescent="0.25">
      <c r="A3116" s="9" t="s">
        <v>6048</v>
      </c>
      <c r="B3116" s="23">
        <v>46027.658333333296</v>
      </c>
      <c r="C3116" s="23">
        <v>46027.659027777801</v>
      </c>
      <c r="D3116" s="23">
        <v>46028.315277777801</v>
      </c>
      <c r="E3116" s="9" t="s">
        <v>212</v>
      </c>
      <c r="F3116" s="9" t="s">
        <v>187</v>
      </c>
      <c r="G3116" s="9" t="s">
        <v>213</v>
      </c>
      <c r="H3116" s="9" t="s">
        <v>167</v>
      </c>
      <c r="I3116" s="9" t="s">
        <v>362</v>
      </c>
      <c r="J3116" s="9" t="s">
        <v>6049</v>
      </c>
      <c r="K3116" s="9" t="s">
        <v>246</v>
      </c>
      <c r="L3116" s="9" t="s">
        <v>395</v>
      </c>
      <c r="M3116" s="9" t="s">
        <v>792</v>
      </c>
      <c r="N3116" s="9" t="s">
        <v>198</v>
      </c>
      <c r="O3116" s="9" t="s">
        <v>176</v>
      </c>
      <c r="P3116" s="9" t="s">
        <v>228</v>
      </c>
      <c r="Q3116" s="9" t="s">
        <v>273</v>
      </c>
      <c r="R3116" s="9">
        <v>1</v>
      </c>
      <c r="S3116" s="9">
        <v>33</v>
      </c>
      <c r="U3116" s="9" t="s">
        <v>376</v>
      </c>
      <c r="X3116" s="9">
        <f>INDEX(SLA_Policy!$D$2:$D$5,MATCH(F3116,SLA_Policy!$A$2:$A$5,0))</f>
        <v>8</v>
      </c>
      <c r="Y3116" s="9" t="str">
        <f>IF(E3116="Cancelled","Excluded",IF(D3116="",IF((SLA_Policy!$B$8-B3116)*24&gt;X3116,"Open - Breached","Open - On Track"),IF((D3116-B3116)*24&lt;=X3116,"Met","Breached")))</f>
        <v>Breached</v>
      </c>
    </row>
    <row r="3117" spans="1:25" x14ac:dyDescent="0.25">
      <c r="A3117" s="9" t="s">
        <v>6050</v>
      </c>
      <c r="B3117" s="23">
        <v>46027.665972222203</v>
      </c>
      <c r="C3117" s="23">
        <v>46027.704861111102</v>
      </c>
      <c r="D3117" s="23">
        <v>46028.315972222197</v>
      </c>
      <c r="E3117" s="9" t="s">
        <v>212</v>
      </c>
      <c r="F3117" s="9" t="s">
        <v>188</v>
      </c>
      <c r="G3117" s="9" t="s">
        <v>236</v>
      </c>
      <c r="H3117" s="9" t="s">
        <v>163</v>
      </c>
      <c r="I3117" s="9" t="s">
        <v>327</v>
      </c>
      <c r="J3117" s="9" t="s">
        <v>2755</v>
      </c>
      <c r="K3117" s="9" t="s">
        <v>246</v>
      </c>
      <c r="L3117" s="9" t="s">
        <v>395</v>
      </c>
      <c r="M3117" s="9" t="s">
        <v>792</v>
      </c>
      <c r="N3117" s="9" t="s">
        <v>196</v>
      </c>
      <c r="O3117" s="9" t="s">
        <v>176</v>
      </c>
      <c r="P3117" s="9" t="s">
        <v>228</v>
      </c>
      <c r="Q3117" s="9" t="s">
        <v>219</v>
      </c>
      <c r="R3117" s="9">
        <v>0</v>
      </c>
      <c r="S3117" s="9">
        <v>34</v>
      </c>
      <c r="U3117" s="9" t="s">
        <v>242</v>
      </c>
      <c r="X3117" s="9">
        <f>INDEX(SLA_Policy!$D$2:$D$5,MATCH(F3117,SLA_Policy!$A$2:$A$5,0))</f>
        <v>72</v>
      </c>
      <c r="Y3117" s="9" t="str">
        <f>IF(E3117="Cancelled","Excluded",IF(D3117="",IF((SLA_Policy!$B$8-B3117)*24&gt;X3117,"Open - Breached","Open - On Track"),IF((D3117-B3117)*24&lt;=X3117,"Met","Breached")))</f>
        <v>Met</v>
      </c>
    </row>
    <row r="3118" spans="1:25" x14ac:dyDescent="0.25">
      <c r="A3118" s="9" t="s">
        <v>6051</v>
      </c>
      <c r="B3118" s="23">
        <v>46027.691666666702</v>
      </c>
      <c r="C3118" s="23">
        <v>46027.7</v>
      </c>
      <c r="D3118" s="23">
        <v>46029.629861111098</v>
      </c>
      <c r="E3118" s="9" t="s">
        <v>212</v>
      </c>
      <c r="F3118" s="9" t="s">
        <v>188</v>
      </c>
      <c r="G3118" s="9" t="s">
        <v>213</v>
      </c>
      <c r="H3118" s="9" t="s">
        <v>167</v>
      </c>
      <c r="I3118" s="9" t="s">
        <v>362</v>
      </c>
      <c r="J3118" s="9" t="s">
        <v>6052</v>
      </c>
      <c r="K3118" s="9" t="s">
        <v>239</v>
      </c>
      <c r="L3118" s="9" t="s">
        <v>293</v>
      </c>
      <c r="M3118" s="9" t="s">
        <v>3920</v>
      </c>
      <c r="N3118" s="9" t="s">
        <v>198</v>
      </c>
      <c r="O3118" s="9" t="s">
        <v>116</v>
      </c>
      <c r="P3118" s="9" t="s">
        <v>590</v>
      </c>
      <c r="Q3118" s="9" t="s">
        <v>219</v>
      </c>
      <c r="R3118" s="9">
        <v>0</v>
      </c>
      <c r="S3118" s="9">
        <v>30</v>
      </c>
      <c r="U3118" s="9" t="s">
        <v>248</v>
      </c>
      <c r="X3118" s="9">
        <f>INDEX(SLA_Policy!$D$2:$D$5,MATCH(F3118,SLA_Policy!$A$2:$A$5,0))</f>
        <v>72</v>
      </c>
      <c r="Y3118" s="9" t="str">
        <f>IF(E3118="Cancelled","Excluded",IF(D3118="",IF((SLA_Policy!$B$8-B3118)*24&gt;X3118,"Open - Breached","Open - On Track"),IF((D3118-B3118)*24&lt;=X3118,"Met","Breached")))</f>
        <v>Met</v>
      </c>
    </row>
    <row r="3119" spans="1:25" x14ac:dyDescent="0.25">
      <c r="A3119" s="9" t="s">
        <v>6053</v>
      </c>
      <c r="B3119" s="23">
        <v>46027.7277777778</v>
      </c>
      <c r="C3119" s="23">
        <v>46027.728472222203</v>
      </c>
      <c r="D3119" s="23">
        <v>46027.796527777798</v>
      </c>
      <c r="E3119" s="9" t="s">
        <v>212</v>
      </c>
      <c r="F3119" s="9" t="s">
        <v>186</v>
      </c>
      <c r="G3119" s="9" t="s">
        <v>213</v>
      </c>
      <c r="H3119" s="9" t="s">
        <v>88</v>
      </c>
      <c r="I3119" s="9" t="s">
        <v>354</v>
      </c>
      <c r="J3119" s="9" t="s">
        <v>1558</v>
      </c>
      <c r="K3119" s="9" t="s">
        <v>215</v>
      </c>
      <c r="L3119" s="9" t="s">
        <v>307</v>
      </c>
      <c r="M3119" s="9" t="s">
        <v>1279</v>
      </c>
      <c r="N3119" s="9" t="s">
        <v>198</v>
      </c>
      <c r="O3119" s="9" t="s">
        <v>178</v>
      </c>
      <c r="P3119" s="9" t="s">
        <v>321</v>
      </c>
      <c r="Q3119" s="9" t="s">
        <v>273</v>
      </c>
      <c r="R3119" s="9">
        <v>0</v>
      </c>
      <c r="S3119" s="9">
        <v>18</v>
      </c>
      <c r="T3119" s="9" t="s">
        <v>220</v>
      </c>
      <c r="U3119" s="9" t="s">
        <v>661</v>
      </c>
      <c r="X3119" s="9">
        <f>INDEX(SLA_Policy!$D$2:$D$5,MATCH(F3119,SLA_Policy!$A$2:$A$5,0))</f>
        <v>4</v>
      </c>
      <c r="Y3119" s="9" t="str">
        <f>IF(E3119="Cancelled","Excluded",IF(D3119="",IF((SLA_Policy!$B$8-B3119)*24&gt;X3119,"Open - Breached","Open - On Track"),IF((D3119-B3119)*24&lt;=X3119,"Met","Breached")))</f>
        <v>Met</v>
      </c>
    </row>
    <row r="3120" spans="1:25" x14ac:dyDescent="0.25">
      <c r="A3120" s="9" t="s">
        <v>6054</v>
      </c>
      <c r="B3120" s="23">
        <v>46027.734027777798</v>
      </c>
      <c r="C3120" s="23">
        <v>46027.748611111099</v>
      </c>
      <c r="D3120" s="23">
        <v>46027.8881944444</v>
      </c>
      <c r="E3120" s="9" t="s">
        <v>212</v>
      </c>
      <c r="F3120" s="9" t="s">
        <v>187</v>
      </c>
      <c r="G3120" s="9" t="s">
        <v>213</v>
      </c>
      <c r="H3120" s="9" t="s">
        <v>165</v>
      </c>
      <c r="I3120" s="9" t="s">
        <v>469</v>
      </c>
      <c r="J3120" s="9" t="s">
        <v>5453</v>
      </c>
      <c r="K3120" s="9" t="s">
        <v>239</v>
      </c>
      <c r="L3120" s="9" t="s">
        <v>307</v>
      </c>
      <c r="M3120" s="9" t="s">
        <v>2600</v>
      </c>
      <c r="N3120" s="9" t="s">
        <v>196</v>
      </c>
      <c r="O3120" s="9" t="s">
        <v>176</v>
      </c>
      <c r="P3120" s="9" t="s">
        <v>253</v>
      </c>
      <c r="Q3120" s="9" t="s">
        <v>273</v>
      </c>
      <c r="R3120" s="9">
        <v>0</v>
      </c>
      <c r="S3120" s="9">
        <v>15</v>
      </c>
      <c r="U3120" s="9" t="s">
        <v>266</v>
      </c>
      <c r="X3120" s="9">
        <f>INDEX(SLA_Policy!$D$2:$D$5,MATCH(F3120,SLA_Policy!$A$2:$A$5,0))</f>
        <v>8</v>
      </c>
      <c r="Y3120" s="9" t="str">
        <f>IF(E3120="Cancelled","Excluded",IF(D3120="",IF((SLA_Policy!$B$8-B3120)*24&gt;X3120,"Open - Breached","Open - On Track"),IF((D3120-B3120)*24&lt;=X3120,"Met","Breached")))</f>
        <v>Met</v>
      </c>
    </row>
    <row r="3121" spans="1:25" x14ac:dyDescent="0.25">
      <c r="A3121" s="9" t="s">
        <v>6055</v>
      </c>
      <c r="B3121" s="23">
        <v>46027.741666666698</v>
      </c>
      <c r="C3121" s="23">
        <v>46028.345833333296</v>
      </c>
      <c r="D3121" s="23">
        <v>46028.706944444399</v>
      </c>
      <c r="E3121" s="9" t="s">
        <v>212</v>
      </c>
      <c r="F3121" s="9" t="s">
        <v>189</v>
      </c>
      <c r="G3121" s="9" t="s">
        <v>236</v>
      </c>
      <c r="H3121" s="9" t="s">
        <v>161</v>
      </c>
      <c r="I3121" s="9" t="s">
        <v>237</v>
      </c>
      <c r="J3121" s="9" t="s">
        <v>6056</v>
      </c>
      <c r="K3121" s="9" t="s">
        <v>262</v>
      </c>
      <c r="L3121" s="9" t="s">
        <v>104</v>
      </c>
      <c r="M3121" s="9" t="s">
        <v>1394</v>
      </c>
      <c r="N3121" s="9" t="s">
        <v>196</v>
      </c>
      <c r="O3121" s="9" t="s">
        <v>177</v>
      </c>
      <c r="P3121" s="9" t="s">
        <v>300</v>
      </c>
      <c r="Q3121" s="9" t="s">
        <v>273</v>
      </c>
      <c r="R3121" s="9">
        <v>0</v>
      </c>
      <c r="S3121" s="9">
        <v>29</v>
      </c>
      <c r="U3121" s="9" t="s">
        <v>242</v>
      </c>
      <c r="X3121" s="9">
        <f>INDEX(SLA_Policy!$D$2:$D$5,MATCH(F3121,SLA_Policy!$A$2:$A$5,0))</f>
        <v>120</v>
      </c>
      <c r="Y3121" s="9" t="str">
        <f>IF(E3121="Cancelled","Excluded",IF(D3121="",IF((SLA_Policy!$B$8-B3121)*24&gt;X3121,"Open - Breached","Open - On Track"),IF((D3121-B3121)*24&lt;=X3121,"Met","Breached")))</f>
        <v>Met</v>
      </c>
    </row>
    <row r="3122" spans="1:25" x14ac:dyDescent="0.25">
      <c r="A3122" s="9" t="s">
        <v>6057</v>
      </c>
      <c r="B3122" s="23">
        <v>46027.742361111101</v>
      </c>
      <c r="C3122" s="23">
        <v>46028.320138888899</v>
      </c>
      <c r="D3122" s="23">
        <v>46028.685416666704</v>
      </c>
      <c r="E3122" s="9" t="s">
        <v>212</v>
      </c>
      <c r="F3122" s="9" t="s">
        <v>189</v>
      </c>
      <c r="G3122" s="9" t="s">
        <v>236</v>
      </c>
      <c r="H3122" s="9" t="s">
        <v>162</v>
      </c>
      <c r="I3122" s="9" t="s">
        <v>280</v>
      </c>
      <c r="J3122" s="9" t="s">
        <v>6058</v>
      </c>
      <c r="K3122" s="9" t="s">
        <v>239</v>
      </c>
      <c r="L3122" s="9" t="s">
        <v>351</v>
      </c>
      <c r="M3122" s="9" t="s">
        <v>1123</v>
      </c>
      <c r="N3122" s="9" t="s">
        <v>197</v>
      </c>
      <c r="O3122" s="9" t="s">
        <v>179</v>
      </c>
      <c r="P3122" s="9" t="s">
        <v>337</v>
      </c>
      <c r="Q3122" s="9" t="s">
        <v>219</v>
      </c>
      <c r="R3122" s="9">
        <v>0</v>
      </c>
      <c r="S3122" s="9">
        <v>27</v>
      </c>
      <c r="U3122" s="9" t="s">
        <v>242</v>
      </c>
      <c r="X3122" s="9">
        <f>INDEX(SLA_Policy!$D$2:$D$5,MATCH(F3122,SLA_Policy!$A$2:$A$5,0))</f>
        <v>120</v>
      </c>
      <c r="Y3122" s="9" t="str">
        <f>IF(E3122="Cancelled","Excluded",IF(D3122="",IF((SLA_Policy!$B$8-B3122)*24&gt;X3122,"Open - Breached","Open - On Track"),IF((D3122-B3122)*24&lt;=X3122,"Met","Breached")))</f>
        <v>Met</v>
      </c>
    </row>
    <row r="3123" spans="1:25" x14ac:dyDescent="0.25">
      <c r="A3123" s="9" t="s">
        <v>6059</v>
      </c>
      <c r="B3123" s="23">
        <v>46027.743055555598</v>
      </c>
      <c r="C3123" s="23">
        <v>46028.354166666701</v>
      </c>
      <c r="D3123" s="23">
        <v>46028.609027777798</v>
      </c>
      <c r="E3123" s="9" t="s">
        <v>212</v>
      </c>
      <c r="F3123" s="9" t="s">
        <v>188</v>
      </c>
      <c r="G3123" s="9" t="s">
        <v>213</v>
      </c>
      <c r="H3123" s="9" t="s">
        <v>165</v>
      </c>
      <c r="I3123" s="9" t="s">
        <v>567</v>
      </c>
      <c r="J3123" s="9" t="s">
        <v>1190</v>
      </c>
      <c r="K3123" s="9" t="s">
        <v>262</v>
      </c>
      <c r="L3123" s="9" t="s">
        <v>104</v>
      </c>
      <c r="M3123" s="9" t="s">
        <v>3718</v>
      </c>
      <c r="N3123" s="9" t="s">
        <v>197</v>
      </c>
      <c r="O3123" s="9" t="s">
        <v>176</v>
      </c>
      <c r="P3123" s="9" t="s">
        <v>503</v>
      </c>
      <c r="Q3123" s="9" t="s">
        <v>219</v>
      </c>
      <c r="R3123" s="9">
        <v>1</v>
      </c>
      <c r="S3123" s="9">
        <v>16</v>
      </c>
      <c r="U3123" s="9" t="s">
        <v>230</v>
      </c>
      <c r="X3123" s="9">
        <f>INDEX(SLA_Policy!$D$2:$D$5,MATCH(F3123,SLA_Policy!$A$2:$A$5,0))</f>
        <v>72</v>
      </c>
      <c r="Y3123" s="9" t="str">
        <f>IF(E3123="Cancelled","Excluded",IF(D3123="",IF((SLA_Policy!$B$8-B3123)*24&gt;X3123,"Open - Breached","Open - On Track"),IF((D3123-B3123)*24&lt;=X3123,"Met","Breached")))</f>
        <v>Met</v>
      </c>
    </row>
    <row r="3124" spans="1:25" x14ac:dyDescent="0.25">
      <c r="A3124" s="9" t="s">
        <v>6060</v>
      </c>
      <c r="B3124" s="23">
        <v>46027.7722222222</v>
      </c>
      <c r="C3124" s="23">
        <v>46027.777083333298</v>
      </c>
      <c r="D3124" s="23">
        <v>46028.335416666698</v>
      </c>
      <c r="E3124" s="9" t="s">
        <v>212</v>
      </c>
      <c r="F3124" s="9" t="s">
        <v>188</v>
      </c>
      <c r="G3124" s="9" t="s">
        <v>213</v>
      </c>
      <c r="H3124" s="9" t="s">
        <v>161</v>
      </c>
      <c r="I3124" s="9" t="s">
        <v>389</v>
      </c>
      <c r="J3124" s="9" t="s">
        <v>5593</v>
      </c>
      <c r="K3124" s="9" t="s">
        <v>225</v>
      </c>
      <c r="L3124" s="9" t="s">
        <v>282</v>
      </c>
      <c r="M3124" s="9" t="s">
        <v>2282</v>
      </c>
      <c r="N3124" s="9" t="s">
        <v>200</v>
      </c>
      <c r="O3124" s="9" t="s">
        <v>116</v>
      </c>
      <c r="P3124" s="9" t="s">
        <v>551</v>
      </c>
      <c r="Q3124" s="9" t="s">
        <v>219</v>
      </c>
      <c r="R3124" s="9">
        <v>0</v>
      </c>
      <c r="S3124" s="9">
        <v>3</v>
      </c>
      <c r="U3124" s="9" t="s">
        <v>266</v>
      </c>
      <c r="X3124" s="9">
        <f>INDEX(SLA_Policy!$D$2:$D$5,MATCH(F3124,SLA_Policy!$A$2:$A$5,0))</f>
        <v>72</v>
      </c>
      <c r="Y3124" s="9" t="str">
        <f>IF(E3124="Cancelled","Excluded",IF(D3124="",IF((SLA_Policy!$B$8-B3124)*24&gt;X3124,"Open - Breached","Open - On Track"),IF((D3124-B3124)*24&lt;=X3124,"Met","Breached")))</f>
        <v>Met</v>
      </c>
    </row>
    <row r="3125" spans="1:25" x14ac:dyDescent="0.25">
      <c r="A3125" s="9" t="s">
        <v>6061</v>
      </c>
      <c r="B3125" s="23">
        <v>46027.795138888898</v>
      </c>
      <c r="C3125" s="23">
        <v>46028.372222222199</v>
      </c>
      <c r="D3125" s="23">
        <v>46028.625694444498</v>
      </c>
      <c r="E3125" s="9" t="s">
        <v>212</v>
      </c>
      <c r="F3125" s="9" t="s">
        <v>188</v>
      </c>
      <c r="G3125" s="9" t="s">
        <v>213</v>
      </c>
      <c r="H3125" s="9" t="s">
        <v>88</v>
      </c>
      <c r="I3125" s="9" t="s">
        <v>354</v>
      </c>
      <c r="J3125" s="9" t="s">
        <v>6062</v>
      </c>
      <c r="K3125" s="9" t="s">
        <v>215</v>
      </c>
      <c r="L3125" s="9" t="s">
        <v>351</v>
      </c>
      <c r="M3125" s="9" t="s">
        <v>352</v>
      </c>
      <c r="N3125" s="9" t="s">
        <v>198</v>
      </c>
      <c r="O3125" s="9" t="s">
        <v>180</v>
      </c>
      <c r="P3125" s="9" t="s">
        <v>318</v>
      </c>
      <c r="Q3125" s="9" t="s">
        <v>219</v>
      </c>
      <c r="R3125" s="9">
        <v>1</v>
      </c>
      <c r="S3125" s="9">
        <v>12</v>
      </c>
      <c r="T3125" s="9" t="s">
        <v>220</v>
      </c>
      <c r="U3125" s="9" t="s">
        <v>376</v>
      </c>
      <c r="W3125" s="9">
        <v>4</v>
      </c>
      <c r="X3125" s="9">
        <f>INDEX(SLA_Policy!$D$2:$D$5,MATCH(F3125,SLA_Policy!$A$2:$A$5,0))</f>
        <v>72</v>
      </c>
      <c r="Y3125" s="9" t="str">
        <f>IF(E3125="Cancelled","Excluded",IF(D3125="",IF((SLA_Policy!$B$8-B3125)*24&gt;X3125,"Open - Breached","Open - On Track"),IF((D3125-B3125)*24&lt;=X3125,"Met","Breached")))</f>
        <v>Met</v>
      </c>
    </row>
    <row r="3126" spans="1:25" x14ac:dyDescent="0.25">
      <c r="A3126" s="9" t="s">
        <v>6063</v>
      </c>
      <c r="B3126" s="23">
        <v>46028.292361111096</v>
      </c>
      <c r="C3126" s="23">
        <v>46028.351388888899</v>
      </c>
      <c r="D3126" s="23">
        <v>46028.3840277778</v>
      </c>
      <c r="E3126" s="9" t="s">
        <v>212</v>
      </c>
      <c r="F3126" s="9" t="s">
        <v>188</v>
      </c>
      <c r="G3126" s="9" t="s">
        <v>213</v>
      </c>
      <c r="H3126" s="9" t="s">
        <v>165</v>
      </c>
      <c r="I3126" s="9" t="s">
        <v>567</v>
      </c>
      <c r="J3126" s="9" t="s">
        <v>6064</v>
      </c>
      <c r="K3126" s="9" t="s">
        <v>303</v>
      </c>
      <c r="L3126" s="9" t="s">
        <v>311</v>
      </c>
      <c r="M3126" s="9" t="s">
        <v>476</v>
      </c>
      <c r="N3126" s="9" t="s">
        <v>196</v>
      </c>
      <c r="O3126" s="9" t="s">
        <v>176</v>
      </c>
      <c r="P3126" s="9" t="s">
        <v>503</v>
      </c>
      <c r="Q3126" s="9" t="s">
        <v>219</v>
      </c>
      <c r="R3126" s="9">
        <v>0</v>
      </c>
      <c r="S3126" s="9">
        <v>9</v>
      </c>
      <c r="U3126" s="9" t="s">
        <v>230</v>
      </c>
      <c r="X3126" s="9">
        <f>INDEX(SLA_Policy!$D$2:$D$5,MATCH(F3126,SLA_Policy!$A$2:$A$5,0))</f>
        <v>72</v>
      </c>
      <c r="Y3126" s="9" t="str">
        <f>IF(E3126="Cancelled","Excluded",IF(D3126="",IF((SLA_Policy!$B$8-B3126)*24&gt;X3126,"Open - Breached","Open - On Track"),IF((D3126-B3126)*24&lt;=X3126,"Met","Breached")))</f>
        <v>Met</v>
      </c>
    </row>
    <row r="3127" spans="1:25" x14ac:dyDescent="0.25">
      <c r="A3127" s="9" t="s">
        <v>6065</v>
      </c>
      <c r="B3127" s="23">
        <v>46028.331250000003</v>
      </c>
      <c r="C3127" s="23">
        <v>46028.335416666698</v>
      </c>
      <c r="D3127" s="23">
        <v>46028.353472222203</v>
      </c>
      <c r="E3127" s="9" t="s">
        <v>212</v>
      </c>
      <c r="F3127" s="9" t="s">
        <v>188</v>
      </c>
      <c r="G3127" s="9" t="s">
        <v>213</v>
      </c>
      <c r="H3127" s="9" t="s">
        <v>161</v>
      </c>
      <c r="I3127" s="9" t="s">
        <v>389</v>
      </c>
      <c r="J3127" s="9" t="s">
        <v>6066</v>
      </c>
      <c r="K3127" s="9" t="s">
        <v>246</v>
      </c>
      <c r="L3127" s="9" t="s">
        <v>226</v>
      </c>
      <c r="M3127" s="9" t="s">
        <v>826</v>
      </c>
      <c r="N3127" s="9" t="s">
        <v>196</v>
      </c>
      <c r="O3127" s="9" t="s">
        <v>116</v>
      </c>
      <c r="P3127" s="9" t="s">
        <v>342</v>
      </c>
      <c r="Q3127" s="9" t="s">
        <v>219</v>
      </c>
      <c r="R3127" s="9">
        <v>0</v>
      </c>
      <c r="S3127" s="9">
        <v>12</v>
      </c>
      <c r="U3127" s="9" t="s">
        <v>221</v>
      </c>
      <c r="X3127" s="9">
        <f>INDEX(SLA_Policy!$D$2:$D$5,MATCH(F3127,SLA_Policy!$A$2:$A$5,0))</f>
        <v>72</v>
      </c>
      <c r="Y3127" s="9" t="str">
        <f>IF(E3127="Cancelled","Excluded",IF(D3127="",IF((SLA_Policy!$B$8-B3127)*24&gt;X3127,"Open - Breached","Open - On Track"),IF((D3127-B3127)*24&lt;=X3127,"Met","Breached")))</f>
        <v>Met</v>
      </c>
    </row>
    <row r="3128" spans="1:25" x14ac:dyDescent="0.25">
      <c r="A3128" s="9" t="s">
        <v>6067</v>
      </c>
      <c r="B3128" s="23">
        <v>46028.333333333299</v>
      </c>
      <c r="C3128" s="23">
        <v>46028.3347222222</v>
      </c>
      <c r="D3128" s="23">
        <v>46028.377083333296</v>
      </c>
      <c r="E3128" s="9" t="s">
        <v>212</v>
      </c>
      <c r="F3128" s="9" t="s">
        <v>188</v>
      </c>
      <c r="G3128" s="9" t="s">
        <v>213</v>
      </c>
      <c r="H3128" s="9" t="s">
        <v>161</v>
      </c>
      <c r="I3128" s="9" t="s">
        <v>389</v>
      </c>
      <c r="J3128" s="9" t="s">
        <v>1418</v>
      </c>
      <c r="K3128" s="9" t="s">
        <v>225</v>
      </c>
      <c r="L3128" s="9" t="s">
        <v>395</v>
      </c>
      <c r="M3128" s="9" t="s">
        <v>700</v>
      </c>
      <c r="N3128" s="9" t="s">
        <v>198</v>
      </c>
      <c r="O3128" s="9" t="s">
        <v>116</v>
      </c>
      <c r="P3128" s="9" t="s">
        <v>218</v>
      </c>
      <c r="Q3128" s="9" t="s">
        <v>219</v>
      </c>
      <c r="R3128" s="9">
        <v>0</v>
      </c>
      <c r="S3128" s="9">
        <v>10</v>
      </c>
      <c r="U3128" s="9" t="s">
        <v>221</v>
      </c>
      <c r="W3128" s="9">
        <v>4</v>
      </c>
      <c r="X3128" s="9">
        <f>INDEX(SLA_Policy!$D$2:$D$5,MATCH(F3128,SLA_Policy!$A$2:$A$5,0))</f>
        <v>72</v>
      </c>
      <c r="Y3128" s="9" t="str">
        <f>IF(E3128="Cancelled","Excluded",IF(D3128="",IF((SLA_Policy!$B$8-B3128)*24&gt;X3128,"Open - Breached","Open - On Track"),IF((D3128-B3128)*24&lt;=X3128,"Met","Breached")))</f>
        <v>Met</v>
      </c>
    </row>
    <row r="3129" spans="1:25" x14ac:dyDescent="0.25">
      <c r="A3129" s="9" t="s">
        <v>6068</v>
      </c>
      <c r="B3129" s="23">
        <v>46028.338194444397</v>
      </c>
      <c r="C3129" s="23">
        <v>46028.434027777803</v>
      </c>
      <c r="D3129" s="23">
        <v>46030.520833333299</v>
      </c>
      <c r="E3129" s="9" t="s">
        <v>212</v>
      </c>
      <c r="F3129" s="9" t="s">
        <v>188</v>
      </c>
      <c r="G3129" s="9" t="s">
        <v>236</v>
      </c>
      <c r="H3129" s="9" t="s">
        <v>162</v>
      </c>
      <c r="I3129" s="9" t="s">
        <v>280</v>
      </c>
      <c r="J3129" s="9" t="s">
        <v>281</v>
      </c>
      <c r="K3129" s="9" t="s">
        <v>246</v>
      </c>
      <c r="L3129" s="9" t="s">
        <v>216</v>
      </c>
      <c r="M3129" s="9" t="s">
        <v>3390</v>
      </c>
      <c r="N3129" s="9" t="s">
        <v>196</v>
      </c>
      <c r="O3129" s="9" t="s">
        <v>179</v>
      </c>
      <c r="P3129" s="9" t="s">
        <v>313</v>
      </c>
      <c r="Q3129" s="9" t="s">
        <v>219</v>
      </c>
      <c r="R3129" s="9">
        <v>0</v>
      </c>
      <c r="S3129" s="9">
        <v>10</v>
      </c>
      <c r="U3129" s="9" t="s">
        <v>242</v>
      </c>
      <c r="W3129" s="9">
        <v>5</v>
      </c>
      <c r="X3129" s="9">
        <f>INDEX(SLA_Policy!$D$2:$D$5,MATCH(F3129,SLA_Policy!$A$2:$A$5,0))</f>
        <v>72</v>
      </c>
      <c r="Y3129" s="9" t="str">
        <f>IF(E3129="Cancelled","Excluded",IF(D3129="",IF((SLA_Policy!$B$8-B3129)*24&gt;X3129,"Open - Breached","Open - On Track"),IF((D3129-B3129)*24&lt;=X3129,"Met","Breached")))</f>
        <v>Met</v>
      </c>
    </row>
    <row r="3130" spans="1:25" x14ac:dyDescent="0.25">
      <c r="A3130" s="9" t="s">
        <v>6069</v>
      </c>
      <c r="B3130" s="23">
        <v>46028.347916666702</v>
      </c>
      <c r="C3130" s="23">
        <v>46028.3527777778</v>
      </c>
      <c r="D3130" s="23">
        <v>46028.569444444503</v>
      </c>
      <c r="E3130" s="9" t="s">
        <v>212</v>
      </c>
      <c r="F3130" s="9" t="s">
        <v>188</v>
      </c>
      <c r="G3130" s="9" t="s">
        <v>213</v>
      </c>
      <c r="H3130" s="9" t="s">
        <v>166</v>
      </c>
      <c r="I3130" s="9" t="s">
        <v>398</v>
      </c>
      <c r="J3130" s="9" t="s">
        <v>2323</v>
      </c>
      <c r="K3130" s="9" t="s">
        <v>246</v>
      </c>
      <c r="L3130" s="9" t="s">
        <v>282</v>
      </c>
      <c r="M3130" s="9" t="s">
        <v>1439</v>
      </c>
      <c r="N3130" s="9" t="s">
        <v>196</v>
      </c>
      <c r="O3130" s="9" t="s">
        <v>181</v>
      </c>
      <c r="P3130" s="9" t="s">
        <v>289</v>
      </c>
      <c r="Q3130" s="9" t="s">
        <v>219</v>
      </c>
      <c r="R3130" s="9">
        <v>0</v>
      </c>
      <c r="S3130" s="9">
        <v>93</v>
      </c>
      <c r="U3130" s="9" t="s">
        <v>266</v>
      </c>
      <c r="X3130" s="9">
        <f>INDEX(SLA_Policy!$D$2:$D$5,MATCH(F3130,SLA_Policy!$A$2:$A$5,0))</f>
        <v>72</v>
      </c>
      <c r="Y3130" s="9" t="str">
        <f>IF(E3130="Cancelled","Excluded",IF(D3130="",IF((SLA_Policy!$B$8-B3130)*24&gt;X3130,"Open - Breached","Open - On Track"),IF((D3130-B3130)*24&lt;=X3130,"Met","Breached")))</f>
        <v>Met</v>
      </c>
    </row>
    <row r="3131" spans="1:25" x14ac:dyDescent="0.25">
      <c r="A3131" s="9" t="s">
        <v>6070</v>
      </c>
      <c r="B3131" s="23">
        <v>46028.349305555603</v>
      </c>
      <c r="C3131" s="23">
        <v>46028.3527777778</v>
      </c>
      <c r="D3131" s="23">
        <v>46028.415972222203</v>
      </c>
      <c r="E3131" s="9" t="s">
        <v>212</v>
      </c>
      <c r="F3131" s="9" t="s">
        <v>187</v>
      </c>
      <c r="G3131" s="9" t="s">
        <v>213</v>
      </c>
      <c r="H3131" s="9" t="s">
        <v>162</v>
      </c>
      <c r="I3131" s="9" t="s">
        <v>244</v>
      </c>
      <c r="J3131" s="9" t="s">
        <v>518</v>
      </c>
      <c r="K3131" s="9" t="s">
        <v>246</v>
      </c>
      <c r="L3131" s="9" t="s">
        <v>216</v>
      </c>
      <c r="M3131" s="9" t="s">
        <v>1382</v>
      </c>
      <c r="N3131" s="9" t="s">
        <v>196</v>
      </c>
      <c r="O3131" s="9" t="s">
        <v>179</v>
      </c>
      <c r="P3131" s="9" t="s">
        <v>264</v>
      </c>
      <c r="Q3131" s="9" t="s">
        <v>273</v>
      </c>
      <c r="R3131" s="9">
        <v>0</v>
      </c>
      <c r="S3131" s="9">
        <v>21</v>
      </c>
      <c r="U3131" s="9" t="s">
        <v>266</v>
      </c>
      <c r="X3131" s="9">
        <f>INDEX(SLA_Policy!$D$2:$D$5,MATCH(F3131,SLA_Policy!$A$2:$A$5,0))</f>
        <v>8</v>
      </c>
      <c r="Y3131" s="9" t="str">
        <f>IF(E3131="Cancelled","Excluded",IF(D3131="",IF((SLA_Policy!$B$8-B3131)*24&gt;X3131,"Open - Breached","Open - On Track"),IF((D3131-B3131)*24&lt;=X3131,"Met","Breached")))</f>
        <v>Met</v>
      </c>
    </row>
    <row r="3132" spans="1:25" x14ac:dyDescent="0.25">
      <c r="A3132" s="9" t="s">
        <v>6071</v>
      </c>
      <c r="B3132" s="23">
        <v>46028.349305555603</v>
      </c>
      <c r="C3132" s="23">
        <v>46028.475694444503</v>
      </c>
      <c r="D3132" s="23">
        <v>46042.331250000003</v>
      </c>
      <c r="E3132" s="9" t="s">
        <v>212</v>
      </c>
      <c r="F3132" s="9" t="s">
        <v>189</v>
      </c>
      <c r="G3132" s="9" t="s">
        <v>236</v>
      </c>
      <c r="H3132" s="9" t="s">
        <v>163</v>
      </c>
      <c r="I3132" s="9" t="s">
        <v>315</v>
      </c>
      <c r="J3132" s="9" t="s">
        <v>4676</v>
      </c>
      <c r="K3132" s="9" t="s">
        <v>215</v>
      </c>
      <c r="L3132" s="9" t="s">
        <v>104</v>
      </c>
      <c r="M3132" s="9" t="s">
        <v>1582</v>
      </c>
      <c r="N3132" s="9" t="s">
        <v>196</v>
      </c>
      <c r="O3132" s="9" t="s">
        <v>180</v>
      </c>
      <c r="P3132" s="9" t="s">
        <v>318</v>
      </c>
      <c r="Q3132" s="9" t="s">
        <v>219</v>
      </c>
      <c r="R3132" s="9">
        <v>0</v>
      </c>
      <c r="S3132" s="9">
        <v>152</v>
      </c>
      <c r="T3132" s="9" t="s">
        <v>229</v>
      </c>
      <c r="U3132" s="9" t="s">
        <v>242</v>
      </c>
      <c r="X3132" s="9">
        <f>INDEX(SLA_Policy!$D$2:$D$5,MATCH(F3132,SLA_Policy!$A$2:$A$5,0))</f>
        <v>120</v>
      </c>
      <c r="Y3132" s="9" t="str">
        <f>IF(E3132="Cancelled","Excluded",IF(D3132="",IF((SLA_Policy!$B$8-B3132)*24&gt;X3132,"Open - Breached","Open - On Track"),IF((D3132-B3132)*24&lt;=X3132,"Met","Breached")))</f>
        <v>Breached</v>
      </c>
    </row>
    <row r="3133" spans="1:25" x14ac:dyDescent="0.25">
      <c r="A3133" s="9" t="s">
        <v>6072</v>
      </c>
      <c r="B3133" s="23">
        <v>46028.3569444444</v>
      </c>
      <c r="C3133" s="23">
        <v>46028.359722222202</v>
      </c>
      <c r="D3133" s="23">
        <v>46028.364583333299</v>
      </c>
      <c r="E3133" s="9" t="s">
        <v>212</v>
      </c>
      <c r="F3133" s="9" t="s">
        <v>188</v>
      </c>
      <c r="G3133" s="9" t="s">
        <v>213</v>
      </c>
      <c r="H3133" s="9" t="s">
        <v>161</v>
      </c>
      <c r="I3133" s="9" t="s">
        <v>389</v>
      </c>
      <c r="J3133" s="9" t="s">
        <v>1581</v>
      </c>
      <c r="K3133" s="9" t="s">
        <v>215</v>
      </c>
      <c r="L3133" s="9" t="s">
        <v>104</v>
      </c>
      <c r="M3133" s="9" t="s">
        <v>1442</v>
      </c>
      <c r="N3133" s="9" t="s">
        <v>198</v>
      </c>
      <c r="O3133" s="9" t="s">
        <v>116</v>
      </c>
      <c r="P3133" s="9" t="s">
        <v>590</v>
      </c>
      <c r="Q3133" s="9" t="s">
        <v>219</v>
      </c>
      <c r="R3133" s="9">
        <v>0</v>
      </c>
      <c r="S3133" s="9">
        <v>7</v>
      </c>
      <c r="U3133" s="9" t="s">
        <v>290</v>
      </c>
      <c r="X3133" s="9">
        <f>INDEX(SLA_Policy!$D$2:$D$5,MATCH(F3133,SLA_Policy!$A$2:$A$5,0))</f>
        <v>72</v>
      </c>
      <c r="Y3133" s="9" t="str">
        <f>IF(E3133="Cancelled","Excluded",IF(D3133="",IF((SLA_Policy!$B$8-B3133)*24&gt;X3133,"Open - Breached","Open - On Track"),IF((D3133-B3133)*24&lt;=X3133,"Met","Breached")))</f>
        <v>Met</v>
      </c>
    </row>
    <row r="3134" spans="1:25" x14ac:dyDescent="0.25">
      <c r="A3134" s="9" t="s">
        <v>6073</v>
      </c>
      <c r="B3134" s="23">
        <v>46028.368750000001</v>
      </c>
      <c r="C3134" s="23">
        <v>46028.745833333298</v>
      </c>
      <c r="D3134" s="23">
        <v>46029.648611111101</v>
      </c>
      <c r="E3134" s="9" t="s">
        <v>212</v>
      </c>
      <c r="F3134" s="9" t="s">
        <v>189</v>
      </c>
      <c r="G3134" s="9" t="s">
        <v>236</v>
      </c>
      <c r="H3134" s="9" t="s">
        <v>161</v>
      </c>
      <c r="I3134" s="9" t="s">
        <v>237</v>
      </c>
      <c r="J3134" s="9" t="s">
        <v>5186</v>
      </c>
      <c r="K3134" s="9" t="s">
        <v>246</v>
      </c>
      <c r="L3134" s="9" t="s">
        <v>282</v>
      </c>
      <c r="M3134" s="9" t="s">
        <v>6074</v>
      </c>
      <c r="N3134" s="9" t="s">
        <v>197</v>
      </c>
      <c r="O3134" s="9" t="s">
        <v>177</v>
      </c>
      <c r="P3134" s="9" t="s">
        <v>300</v>
      </c>
      <c r="Q3134" s="9" t="s">
        <v>219</v>
      </c>
      <c r="R3134" s="9">
        <v>0</v>
      </c>
      <c r="S3134" s="9">
        <v>14</v>
      </c>
      <c r="U3134" s="9" t="s">
        <v>242</v>
      </c>
      <c r="X3134" s="9">
        <f>INDEX(SLA_Policy!$D$2:$D$5,MATCH(F3134,SLA_Policy!$A$2:$A$5,0))</f>
        <v>120</v>
      </c>
      <c r="Y3134" s="9" t="str">
        <f>IF(E3134="Cancelled","Excluded",IF(D3134="",IF((SLA_Policy!$B$8-B3134)*24&gt;X3134,"Open - Breached","Open - On Track"),IF((D3134-B3134)*24&lt;=X3134,"Met","Breached")))</f>
        <v>Met</v>
      </c>
    </row>
    <row r="3135" spans="1:25" x14ac:dyDescent="0.25">
      <c r="A3135" s="9" t="s">
        <v>6075</v>
      </c>
      <c r="B3135" s="23">
        <v>46028.372916666704</v>
      </c>
      <c r="C3135" s="23">
        <v>46028.386805555601</v>
      </c>
      <c r="D3135" s="23">
        <v>46029.367361111101</v>
      </c>
      <c r="E3135" s="9" t="s">
        <v>212</v>
      </c>
      <c r="F3135" s="9" t="s">
        <v>189</v>
      </c>
      <c r="G3135" s="9" t="s">
        <v>236</v>
      </c>
      <c r="H3135" s="9" t="s">
        <v>167</v>
      </c>
      <c r="I3135" s="9" t="s">
        <v>255</v>
      </c>
      <c r="J3135" s="9" t="s">
        <v>6076</v>
      </c>
      <c r="K3135" s="9" t="s">
        <v>239</v>
      </c>
      <c r="L3135" s="9" t="s">
        <v>311</v>
      </c>
      <c r="M3135" s="9" t="s">
        <v>1087</v>
      </c>
      <c r="N3135" s="9" t="s">
        <v>196</v>
      </c>
      <c r="O3135" s="9" t="s">
        <v>116</v>
      </c>
      <c r="P3135" s="9" t="s">
        <v>295</v>
      </c>
      <c r="Q3135" s="9" t="s">
        <v>219</v>
      </c>
      <c r="R3135" s="9">
        <v>0</v>
      </c>
      <c r="S3135" s="9">
        <v>32</v>
      </c>
      <c r="U3135" s="9" t="s">
        <v>242</v>
      </c>
      <c r="X3135" s="9">
        <f>INDEX(SLA_Policy!$D$2:$D$5,MATCH(F3135,SLA_Policy!$A$2:$A$5,0))</f>
        <v>120</v>
      </c>
      <c r="Y3135" s="9" t="str">
        <f>IF(E3135="Cancelled","Excluded",IF(D3135="",IF((SLA_Policy!$B$8-B3135)*24&gt;X3135,"Open - Breached","Open - On Track"),IF((D3135-B3135)*24&lt;=X3135,"Met","Breached")))</f>
        <v>Met</v>
      </c>
    </row>
    <row r="3136" spans="1:25" x14ac:dyDescent="0.25">
      <c r="A3136" s="9" t="s">
        <v>6077</v>
      </c>
      <c r="B3136" s="23">
        <v>46028.380555555603</v>
      </c>
      <c r="C3136" s="23">
        <v>46028.382638888899</v>
      </c>
      <c r="D3136" s="23">
        <v>46028.671527777798</v>
      </c>
      <c r="E3136" s="9" t="s">
        <v>212</v>
      </c>
      <c r="F3136" s="9" t="s">
        <v>188</v>
      </c>
      <c r="G3136" s="9" t="s">
        <v>213</v>
      </c>
      <c r="H3136" s="9" t="s">
        <v>165</v>
      </c>
      <c r="I3136" s="9" t="s">
        <v>469</v>
      </c>
      <c r="J3136" s="9" t="s">
        <v>1007</v>
      </c>
      <c r="K3136" s="9" t="s">
        <v>246</v>
      </c>
      <c r="L3136" s="9" t="s">
        <v>216</v>
      </c>
      <c r="M3136" s="9" t="s">
        <v>4533</v>
      </c>
      <c r="N3136" s="9" t="s">
        <v>198</v>
      </c>
      <c r="O3136" s="9" t="s">
        <v>176</v>
      </c>
      <c r="P3136" s="9" t="s">
        <v>228</v>
      </c>
      <c r="Q3136" s="9" t="s">
        <v>219</v>
      </c>
      <c r="R3136" s="9">
        <v>0</v>
      </c>
      <c r="S3136" s="9">
        <v>9</v>
      </c>
      <c r="U3136" s="9" t="s">
        <v>266</v>
      </c>
      <c r="X3136" s="9">
        <f>INDEX(SLA_Policy!$D$2:$D$5,MATCH(F3136,SLA_Policy!$A$2:$A$5,0))</f>
        <v>72</v>
      </c>
      <c r="Y3136" s="9" t="str">
        <f>IF(E3136="Cancelled","Excluded",IF(D3136="",IF((SLA_Policy!$B$8-B3136)*24&gt;X3136,"Open - Breached","Open - On Track"),IF((D3136-B3136)*24&lt;=X3136,"Met","Breached")))</f>
        <v>Met</v>
      </c>
    </row>
    <row r="3137" spans="1:25" x14ac:dyDescent="0.25">
      <c r="A3137" s="9" t="s">
        <v>6078</v>
      </c>
      <c r="B3137" s="23">
        <v>46028.382638888899</v>
      </c>
      <c r="C3137" s="23">
        <v>46028.505555555603</v>
      </c>
      <c r="D3137" s="23">
        <v>46028.617361111101</v>
      </c>
      <c r="E3137" s="9" t="s">
        <v>212</v>
      </c>
      <c r="F3137" s="9" t="s">
        <v>189</v>
      </c>
      <c r="G3137" s="9" t="s">
        <v>213</v>
      </c>
      <c r="H3137" s="9" t="s">
        <v>166</v>
      </c>
      <c r="I3137" s="9" t="s">
        <v>286</v>
      </c>
      <c r="J3137" s="9" t="s">
        <v>287</v>
      </c>
      <c r="K3137" s="9" t="s">
        <v>215</v>
      </c>
      <c r="L3137" s="9" t="s">
        <v>216</v>
      </c>
      <c r="M3137" s="9" t="s">
        <v>712</v>
      </c>
      <c r="N3137" s="9" t="s">
        <v>196</v>
      </c>
      <c r="O3137" s="9" t="s">
        <v>181</v>
      </c>
      <c r="P3137" s="9" t="s">
        <v>449</v>
      </c>
      <c r="Q3137" s="9" t="s">
        <v>219</v>
      </c>
      <c r="R3137" s="9">
        <v>0</v>
      </c>
      <c r="S3137" s="9">
        <v>15</v>
      </c>
      <c r="U3137" s="9" t="s">
        <v>376</v>
      </c>
      <c r="W3137" s="9">
        <v>5</v>
      </c>
      <c r="X3137" s="9">
        <f>INDEX(SLA_Policy!$D$2:$D$5,MATCH(F3137,SLA_Policy!$A$2:$A$5,0))</f>
        <v>120</v>
      </c>
      <c r="Y3137" s="9" t="str">
        <f>IF(E3137="Cancelled","Excluded",IF(D3137="",IF((SLA_Policy!$B$8-B3137)*24&gt;X3137,"Open - Breached","Open - On Track"),IF((D3137-B3137)*24&lt;=X3137,"Met","Breached")))</f>
        <v>Met</v>
      </c>
    </row>
    <row r="3138" spans="1:25" x14ac:dyDescent="0.25">
      <c r="A3138" s="9" t="s">
        <v>6079</v>
      </c>
      <c r="B3138" s="23">
        <v>46028.390972222202</v>
      </c>
      <c r="C3138" s="23">
        <v>46028.3972222222</v>
      </c>
      <c r="D3138" s="23">
        <v>46028.679166666698</v>
      </c>
      <c r="E3138" s="9" t="s">
        <v>212</v>
      </c>
      <c r="F3138" s="9" t="s">
        <v>188</v>
      </c>
      <c r="G3138" s="9" t="s">
        <v>213</v>
      </c>
      <c r="H3138" s="9" t="s">
        <v>88</v>
      </c>
      <c r="I3138" s="9" t="s">
        <v>354</v>
      </c>
      <c r="J3138" s="9" t="s">
        <v>1558</v>
      </c>
      <c r="K3138" s="9" t="s">
        <v>215</v>
      </c>
      <c r="L3138" s="9" t="s">
        <v>293</v>
      </c>
      <c r="M3138" s="9" t="s">
        <v>294</v>
      </c>
      <c r="N3138" s="9" t="s">
        <v>198</v>
      </c>
      <c r="O3138" s="9" t="s">
        <v>180</v>
      </c>
      <c r="P3138" s="9" t="s">
        <v>368</v>
      </c>
      <c r="Q3138" s="9" t="s">
        <v>219</v>
      </c>
      <c r="R3138" s="9">
        <v>0</v>
      </c>
      <c r="S3138" s="9">
        <v>21</v>
      </c>
      <c r="T3138" s="9" t="s">
        <v>136</v>
      </c>
      <c r="U3138" s="9" t="s">
        <v>266</v>
      </c>
      <c r="W3138" s="9">
        <v>4</v>
      </c>
      <c r="X3138" s="9">
        <f>INDEX(SLA_Policy!$D$2:$D$5,MATCH(F3138,SLA_Policy!$A$2:$A$5,0))</f>
        <v>72</v>
      </c>
      <c r="Y3138" s="9" t="str">
        <f>IF(E3138="Cancelled","Excluded",IF(D3138="",IF((SLA_Policy!$B$8-B3138)*24&gt;X3138,"Open - Breached","Open - On Track"),IF((D3138-B3138)*24&lt;=X3138,"Met","Breached")))</f>
        <v>Met</v>
      </c>
    </row>
    <row r="3139" spans="1:25" x14ac:dyDescent="0.25">
      <c r="A3139" s="9" t="s">
        <v>6080</v>
      </c>
      <c r="B3139" s="23">
        <v>46028.390972222202</v>
      </c>
      <c r="C3139" s="23">
        <v>46028.529861111099</v>
      </c>
      <c r="D3139" s="23">
        <v>46028.573611111096</v>
      </c>
      <c r="E3139" s="9" t="s">
        <v>212</v>
      </c>
      <c r="F3139" s="9" t="s">
        <v>188</v>
      </c>
      <c r="G3139" s="9" t="s">
        <v>236</v>
      </c>
      <c r="H3139" s="9" t="s">
        <v>161</v>
      </c>
      <c r="I3139" s="9" t="s">
        <v>237</v>
      </c>
      <c r="J3139" s="9" t="s">
        <v>6081</v>
      </c>
      <c r="K3139" s="9" t="s">
        <v>225</v>
      </c>
      <c r="L3139" s="9" t="s">
        <v>216</v>
      </c>
      <c r="M3139" s="9" t="s">
        <v>1559</v>
      </c>
      <c r="N3139" s="9" t="s">
        <v>196</v>
      </c>
      <c r="O3139" s="9" t="s">
        <v>177</v>
      </c>
      <c r="P3139" s="9" t="s">
        <v>457</v>
      </c>
      <c r="Q3139" s="9" t="s">
        <v>219</v>
      </c>
      <c r="R3139" s="9">
        <v>0</v>
      </c>
      <c r="S3139" s="9">
        <v>7</v>
      </c>
      <c r="U3139" s="9" t="s">
        <v>242</v>
      </c>
      <c r="W3139" s="9">
        <v>5</v>
      </c>
      <c r="X3139" s="9">
        <f>INDEX(SLA_Policy!$D$2:$D$5,MATCH(F3139,SLA_Policy!$A$2:$A$5,0))</f>
        <v>72</v>
      </c>
      <c r="Y3139" s="9" t="str">
        <f>IF(E3139="Cancelled","Excluded",IF(D3139="",IF((SLA_Policy!$B$8-B3139)*24&gt;X3139,"Open - Breached","Open - On Track"),IF((D3139-B3139)*24&lt;=X3139,"Met","Breached")))</f>
        <v>Met</v>
      </c>
    </row>
    <row r="3140" spans="1:25" x14ac:dyDescent="0.25">
      <c r="A3140" s="9" t="s">
        <v>6082</v>
      </c>
      <c r="B3140" s="23">
        <v>46028.404861111099</v>
      </c>
      <c r="C3140" s="23">
        <v>46028.533333333296</v>
      </c>
      <c r="D3140" s="23">
        <v>46029.344444444498</v>
      </c>
      <c r="E3140" s="9" t="s">
        <v>212</v>
      </c>
      <c r="F3140" s="9" t="s">
        <v>188</v>
      </c>
      <c r="G3140" s="9" t="s">
        <v>236</v>
      </c>
      <c r="H3140" s="9" t="s">
        <v>162</v>
      </c>
      <c r="I3140" s="9" t="s">
        <v>280</v>
      </c>
      <c r="J3140" s="9" t="s">
        <v>1551</v>
      </c>
      <c r="K3140" s="9" t="s">
        <v>246</v>
      </c>
      <c r="L3140" s="9" t="s">
        <v>270</v>
      </c>
      <c r="M3140" s="9" t="s">
        <v>2764</v>
      </c>
      <c r="N3140" s="9" t="s">
        <v>196</v>
      </c>
      <c r="O3140" s="9" t="s">
        <v>179</v>
      </c>
      <c r="P3140" s="9" t="s">
        <v>264</v>
      </c>
      <c r="Q3140" s="9" t="s">
        <v>219</v>
      </c>
      <c r="R3140" s="9">
        <v>0</v>
      </c>
      <c r="S3140" s="9">
        <v>8</v>
      </c>
      <c r="U3140" s="9" t="s">
        <v>242</v>
      </c>
      <c r="X3140" s="9">
        <f>INDEX(SLA_Policy!$D$2:$D$5,MATCH(F3140,SLA_Policy!$A$2:$A$5,0))</f>
        <v>72</v>
      </c>
      <c r="Y3140" s="9" t="str">
        <f>IF(E3140="Cancelled","Excluded",IF(D3140="",IF((SLA_Policy!$B$8-B3140)*24&gt;X3140,"Open - Breached","Open - On Track"),IF((D3140-B3140)*24&lt;=X3140,"Met","Breached")))</f>
        <v>Met</v>
      </c>
    </row>
    <row r="3141" spans="1:25" x14ac:dyDescent="0.25">
      <c r="A3141" s="9" t="s">
        <v>6083</v>
      </c>
      <c r="B3141" s="23">
        <v>46028.411805555603</v>
      </c>
      <c r="C3141" s="23">
        <v>46028.45</v>
      </c>
      <c r="D3141" s="23">
        <v>46028.490277777797</v>
      </c>
      <c r="E3141" s="9" t="s">
        <v>212</v>
      </c>
      <c r="F3141" s="9" t="s">
        <v>188</v>
      </c>
      <c r="G3141" s="9" t="s">
        <v>213</v>
      </c>
      <c r="H3141" s="9" t="s">
        <v>161</v>
      </c>
      <c r="I3141" s="9" t="s">
        <v>454</v>
      </c>
      <c r="J3141" s="9" t="s">
        <v>6014</v>
      </c>
      <c r="K3141" s="9" t="s">
        <v>262</v>
      </c>
      <c r="L3141" s="9" t="s">
        <v>216</v>
      </c>
      <c r="M3141" s="9" t="s">
        <v>867</v>
      </c>
      <c r="N3141" s="9" t="s">
        <v>196</v>
      </c>
      <c r="O3141" s="9" t="s">
        <v>116</v>
      </c>
      <c r="P3141" s="9" t="s">
        <v>551</v>
      </c>
      <c r="Q3141" s="9" t="s">
        <v>219</v>
      </c>
      <c r="R3141" s="9">
        <v>0</v>
      </c>
      <c r="S3141" s="9">
        <v>7</v>
      </c>
      <c r="U3141" s="9" t="s">
        <v>221</v>
      </c>
      <c r="X3141" s="9">
        <f>INDEX(SLA_Policy!$D$2:$D$5,MATCH(F3141,SLA_Policy!$A$2:$A$5,0))</f>
        <v>72</v>
      </c>
      <c r="Y3141" s="9" t="str">
        <f>IF(E3141="Cancelled","Excluded",IF(D3141="",IF((SLA_Policy!$B$8-B3141)*24&gt;X3141,"Open - Breached","Open - On Track"),IF((D3141-B3141)*24&lt;=X3141,"Met","Breached")))</f>
        <v>Met</v>
      </c>
    </row>
    <row r="3142" spans="1:25" x14ac:dyDescent="0.25">
      <c r="A3142" s="9" t="s">
        <v>6084</v>
      </c>
      <c r="B3142" s="23">
        <v>46028.414583333302</v>
      </c>
      <c r="C3142" s="23">
        <v>46028.431250000001</v>
      </c>
      <c r="D3142" s="23">
        <v>46028.737500000003</v>
      </c>
      <c r="E3142" s="9" t="s">
        <v>212</v>
      </c>
      <c r="F3142" s="9" t="s">
        <v>189</v>
      </c>
      <c r="G3142" s="9" t="s">
        <v>213</v>
      </c>
      <c r="H3142" s="9" t="s">
        <v>161</v>
      </c>
      <c r="I3142" s="9" t="s">
        <v>389</v>
      </c>
      <c r="J3142" s="9" t="s">
        <v>6085</v>
      </c>
      <c r="K3142" s="9" t="s">
        <v>215</v>
      </c>
      <c r="L3142" s="9" t="s">
        <v>104</v>
      </c>
      <c r="M3142" s="9" t="s">
        <v>3302</v>
      </c>
      <c r="N3142" s="9" t="s">
        <v>199</v>
      </c>
      <c r="O3142" s="9" t="s">
        <v>116</v>
      </c>
      <c r="P3142" s="9" t="s">
        <v>551</v>
      </c>
      <c r="Q3142" s="9" t="s">
        <v>219</v>
      </c>
      <c r="R3142" s="9">
        <v>0</v>
      </c>
      <c r="S3142" s="9">
        <v>11</v>
      </c>
      <c r="U3142" s="9" t="s">
        <v>376</v>
      </c>
      <c r="X3142" s="9">
        <f>INDEX(SLA_Policy!$D$2:$D$5,MATCH(F3142,SLA_Policy!$A$2:$A$5,0))</f>
        <v>120</v>
      </c>
      <c r="Y3142" s="9" t="str">
        <f>IF(E3142="Cancelled","Excluded",IF(D3142="",IF((SLA_Policy!$B$8-B3142)*24&gt;X3142,"Open - Breached","Open - On Track"),IF((D3142-B3142)*24&lt;=X3142,"Met","Breached")))</f>
        <v>Met</v>
      </c>
    </row>
    <row r="3143" spans="1:25" x14ac:dyDescent="0.25">
      <c r="A3143" s="9" t="s">
        <v>6086</v>
      </c>
      <c r="B3143" s="23">
        <v>46028.418749999997</v>
      </c>
      <c r="C3143" s="23">
        <v>46028.445138888899</v>
      </c>
      <c r="D3143" s="23">
        <v>46034.3972222222</v>
      </c>
      <c r="E3143" s="9" t="s">
        <v>212</v>
      </c>
      <c r="F3143" s="9" t="s">
        <v>189</v>
      </c>
      <c r="G3143" s="9" t="s">
        <v>236</v>
      </c>
      <c r="H3143" s="9" t="s">
        <v>167</v>
      </c>
      <c r="I3143" s="9" t="s">
        <v>255</v>
      </c>
      <c r="J3143" s="9" t="s">
        <v>3954</v>
      </c>
      <c r="K3143" s="9" t="s">
        <v>262</v>
      </c>
      <c r="L3143" s="9" t="s">
        <v>226</v>
      </c>
      <c r="M3143" s="9" t="s">
        <v>930</v>
      </c>
      <c r="N3143" s="9" t="s">
        <v>197</v>
      </c>
      <c r="O3143" s="9" t="s">
        <v>180</v>
      </c>
      <c r="P3143" s="9" t="s">
        <v>278</v>
      </c>
      <c r="Q3143" s="9" t="s">
        <v>273</v>
      </c>
      <c r="R3143" s="9">
        <v>0</v>
      </c>
      <c r="S3143" s="9">
        <v>25</v>
      </c>
      <c r="U3143" s="9" t="s">
        <v>242</v>
      </c>
      <c r="X3143" s="9">
        <f>INDEX(SLA_Policy!$D$2:$D$5,MATCH(F3143,SLA_Policy!$A$2:$A$5,0))</f>
        <v>120</v>
      </c>
      <c r="Y3143" s="9" t="str">
        <f>IF(E3143="Cancelled","Excluded",IF(D3143="",IF((SLA_Policy!$B$8-B3143)*24&gt;X3143,"Open - Breached","Open - On Track"),IF((D3143-B3143)*24&lt;=X3143,"Met","Breached")))</f>
        <v>Breached</v>
      </c>
    </row>
    <row r="3144" spans="1:25" x14ac:dyDescent="0.25">
      <c r="A3144" s="9" t="s">
        <v>6087</v>
      </c>
      <c r="B3144" s="23">
        <v>46028.420833333301</v>
      </c>
      <c r="C3144" s="23">
        <v>46028.423611111102</v>
      </c>
      <c r="D3144" s="23">
        <v>46028.588194444397</v>
      </c>
      <c r="E3144" s="9" t="s">
        <v>212</v>
      </c>
      <c r="F3144" s="9" t="s">
        <v>188</v>
      </c>
      <c r="G3144" s="9" t="s">
        <v>213</v>
      </c>
      <c r="H3144" s="9" t="s">
        <v>88</v>
      </c>
      <c r="I3144" s="9" t="s">
        <v>268</v>
      </c>
      <c r="J3144" s="9" t="s">
        <v>269</v>
      </c>
      <c r="K3144" s="9" t="s">
        <v>246</v>
      </c>
      <c r="L3144" s="9" t="s">
        <v>104</v>
      </c>
      <c r="M3144" s="9" t="s">
        <v>6088</v>
      </c>
      <c r="N3144" s="9" t="s">
        <v>198</v>
      </c>
      <c r="O3144" s="9" t="s">
        <v>176</v>
      </c>
      <c r="P3144" s="9" t="s">
        <v>228</v>
      </c>
      <c r="Q3144" s="9" t="s">
        <v>219</v>
      </c>
      <c r="R3144" s="9">
        <v>0</v>
      </c>
      <c r="S3144" s="9">
        <v>8</v>
      </c>
      <c r="T3144" s="9" t="s">
        <v>136</v>
      </c>
      <c r="U3144" s="9" t="s">
        <v>290</v>
      </c>
      <c r="W3144" s="9">
        <v>5</v>
      </c>
      <c r="X3144" s="9">
        <f>INDEX(SLA_Policy!$D$2:$D$5,MATCH(F3144,SLA_Policy!$A$2:$A$5,0))</f>
        <v>72</v>
      </c>
      <c r="Y3144" s="9" t="str">
        <f>IF(E3144="Cancelled","Excluded",IF(D3144="",IF((SLA_Policy!$B$8-B3144)*24&gt;X3144,"Open - Breached","Open - On Track"),IF((D3144-B3144)*24&lt;=X3144,"Met","Breached")))</f>
        <v>Met</v>
      </c>
    </row>
    <row r="3145" spans="1:25" x14ac:dyDescent="0.25">
      <c r="A3145" s="9" t="s">
        <v>6089</v>
      </c>
      <c r="B3145" s="23">
        <v>46028.425000000003</v>
      </c>
      <c r="C3145" s="23">
        <v>46028.465277777803</v>
      </c>
      <c r="D3145" s="23">
        <v>46028.527777777803</v>
      </c>
      <c r="E3145" s="9" t="s">
        <v>212</v>
      </c>
      <c r="F3145" s="9" t="s">
        <v>188</v>
      </c>
      <c r="G3145" s="9" t="s">
        <v>213</v>
      </c>
      <c r="H3145" s="9" t="s">
        <v>163</v>
      </c>
      <c r="I3145" s="9" t="s">
        <v>405</v>
      </c>
      <c r="J3145" s="9" t="s">
        <v>1760</v>
      </c>
      <c r="K3145" s="9" t="s">
        <v>262</v>
      </c>
      <c r="L3145" s="9" t="s">
        <v>104</v>
      </c>
      <c r="M3145" s="9" t="s">
        <v>6090</v>
      </c>
      <c r="N3145" s="9" t="s">
        <v>196</v>
      </c>
      <c r="O3145" s="9" t="s">
        <v>176</v>
      </c>
      <c r="P3145" s="9" t="s">
        <v>570</v>
      </c>
      <c r="Q3145" s="9" t="s">
        <v>219</v>
      </c>
      <c r="R3145" s="9">
        <v>0</v>
      </c>
      <c r="S3145" s="9">
        <v>6</v>
      </c>
      <c r="U3145" s="9" t="s">
        <v>230</v>
      </c>
      <c r="X3145" s="9">
        <f>INDEX(SLA_Policy!$D$2:$D$5,MATCH(F3145,SLA_Policy!$A$2:$A$5,0))</f>
        <v>72</v>
      </c>
      <c r="Y3145" s="9" t="str">
        <f>IF(E3145="Cancelled","Excluded",IF(D3145="",IF((SLA_Policy!$B$8-B3145)*24&gt;X3145,"Open - Breached","Open - On Track"),IF((D3145-B3145)*24&lt;=X3145,"Met","Breached")))</f>
        <v>Met</v>
      </c>
    </row>
    <row r="3146" spans="1:25" x14ac:dyDescent="0.25">
      <c r="A3146" s="9" t="s">
        <v>6091</v>
      </c>
      <c r="B3146" s="23">
        <v>46028.426388888904</v>
      </c>
      <c r="C3146" s="23">
        <v>46028.499305555597</v>
      </c>
      <c r="D3146" s="23">
        <v>46029.409722222197</v>
      </c>
      <c r="E3146" s="9" t="s">
        <v>212</v>
      </c>
      <c r="F3146" s="9" t="s">
        <v>188</v>
      </c>
      <c r="G3146" s="9" t="s">
        <v>213</v>
      </c>
      <c r="H3146" s="9" t="s">
        <v>164</v>
      </c>
      <c r="I3146" s="9" t="s">
        <v>260</v>
      </c>
      <c r="J3146" s="9" t="s">
        <v>6092</v>
      </c>
      <c r="K3146" s="9" t="s">
        <v>410</v>
      </c>
      <c r="L3146" s="9" t="s">
        <v>307</v>
      </c>
      <c r="M3146" s="9" t="s">
        <v>787</v>
      </c>
      <c r="N3146" s="9" t="s">
        <v>196</v>
      </c>
      <c r="O3146" s="9" t="s">
        <v>180</v>
      </c>
      <c r="P3146" s="9" t="s">
        <v>368</v>
      </c>
      <c r="Q3146" s="9" t="s">
        <v>219</v>
      </c>
      <c r="R3146" s="9">
        <v>0</v>
      </c>
      <c r="S3146" s="9">
        <v>23</v>
      </c>
      <c r="T3146" s="9" t="s">
        <v>265</v>
      </c>
      <c r="U3146" s="9" t="s">
        <v>266</v>
      </c>
      <c r="X3146" s="9">
        <f>INDEX(SLA_Policy!$D$2:$D$5,MATCH(F3146,SLA_Policy!$A$2:$A$5,0))</f>
        <v>72</v>
      </c>
      <c r="Y3146" s="9" t="str">
        <f>IF(E3146="Cancelled","Excluded",IF(D3146="",IF((SLA_Policy!$B$8-B3146)*24&gt;X3146,"Open - Breached","Open - On Track"),IF((D3146-B3146)*24&lt;=X3146,"Met","Breached")))</f>
        <v>Met</v>
      </c>
    </row>
    <row r="3147" spans="1:25" x14ac:dyDescent="0.25">
      <c r="A3147" s="9" t="s">
        <v>6093</v>
      </c>
      <c r="B3147" s="23">
        <v>46028.436111111099</v>
      </c>
      <c r="C3147" s="23">
        <v>46028.495833333298</v>
      </c>
      <c r="D3147" s="23">
        <v>46030.392361111102</v>
      </c>
      <c r="E3147" s="9" t="s">
        <v>212</v>
      </c>
      <c r="F3147" s="9" t="s">
        <v>189</v>
      </c>
      <c r="G3147" s="9" t="s">
        <v>213</v>
      </c>
      <c r="H3147" s="9" t="s">
        <v>162</v>
      </c>
      <c r="I3147" s="9" t="s">
        <v>345</v>
      </c>
      <c r="J3147" s="9" t="s">
        <v>1151</v>
      </c>
      <c r="K3147" s="9" t="s">
        <v>303</v>
      </c>
      <c r="L3147" s="9" t="s">
        <v>216</v>
      </c>
      <c r="M3147" s="9" t="s">
        <v>1287</v>
      </c>
      <c r="N3147" s="9" t="s">
        <v>196</v>
      </c>
      <c r="O3147" s="9" t="s">
        <v>116</v>
      </c>
      <c r="P3147" s="9" t="s">
        <v>590</v>
      </c>
      <c r="Q3147" s="9" t="s">
        <v>219</v>
      </c>
      <c r="R3147" s="9">
        <v>2</v>
      </c>
      <c r="S3147" s="9">
        <v>36</v>
      </c>
      <c r="U3147" s="9" t="s">
        <v>266</v>
      </c>
      <c r="W3147" s="9">
        <v>2</v>
      </c>
      <c r="X3147" s="9">
        <f>INDEX(SLA_Policy!$D$2:$D$5,MATCH(F3147,SLA_Policy!$A$2:$A$5,0))</f>
        <v>120</v>
      </c>
      <c r="Y3147" s="9" t="str">
        <f>IF(E3147="Cancelled","Excluded",IF(D3147="",IF((SLA_Policy!$B$8-B3147)*24&gt;X3147,"Open - Breached","Open - On Track"),IF((D3147-B3147)*24&lt;=X3147,"Met","Breached")))</f>
        <v>Met</v>
      </c>
    </row>
    <row r="3148" spans="1:25" x14ac:dyDescent="0.25">
      <c r="A3148" s="9" t="s">
        <v>6094</v>
      </c>
      <c r="B3148" s="23">
        <v>46028.439583333296</v>
      </c>
      <c r="C3148" s="23">
        <v>46028.441666666702</v>
      </c>
      <c r="D3148" s="23">
        <v>46028.478472222203</v>
      </c>
      <c r="E3148" s="9" t="s">
        <v>212</v>
      </c>
      <c r="F3148" s="9" t="s">
        <v>188</v>
      </c>
      <c r="G3148" s="9" t="s">
        <v>213</v>
      </c>
      <c r="H3148" s="9" t="s">
        <v>161</v>
      </c>
      <c r="I3148" s="9" t="s">
        <v>389</v>
      </c>
      <c r="J3148" s="9" t="s">
        <v>2335</v>
      </c>
      <c r="K3148" s="9" t="s">
        <v>225</v>
      </c>
      <c r="L3148" s="9" t="s">
        <v>307</v>
      </c>
      <c r="M3148" s="9" t="s">
        <v>308</v>
      </c>
      <c r="N3148" s="9" t="s">
        <v>198</v>
      </c>
      <c r="O3148" s="9" t="s">
        <v>116</v>
      </c>
      <c r="P3148" s="9" t="s">
        <v>590</v>
      </c>
      <c r="Q3148" s="9" t="s">
        <v>219</v>
      </c>
      <c r="R3148" s="9">
        <v>0</v>
      </c>
      <c r="S3148" s="9">
        <v>8</v>
      </c>
      <c r="U3148" s="9" t="s">
        <v>290</v>
      </c>
      <c r="X3148" s="9">
        <f>INDEX(SLA_Policy!$D$2:$D$5,MATCH(F3148,SLA_Policy!$A$2:$A$5,0))</f>
        <v>72</v>
      </c>
      <c r="Y3148" s="9" t="str">
        <f>IF(E3148="Cancelled","Excluded",IF(D3148="",IF((SLA_Policy!$B$8-B3148)*24&gt;X3148,"Open - Breached","Open - On Track"),IF((D3148-B3148)*24&lt;=X3148,"Met","Breached")))</f>
        <v>Met</v>
      </c>
    </row>
    <row r="3149" spans="1:25" x14ac:dyDescent="0.25">
      <c r="A3149" s="9" t="s">
        <v>6095</v>
      </c>
      <c r="B3149" s="23">
        <v>46028.459027777797</v>
      </c>
      <c r="C3149" s="23">
        <v>46028.496527777803</v>
      </c>
      <c r="D3149" s="23">
        <v>46029.369444444397</v>
      </c>
      <c r="E3149" s="9" t="s">
        <v>212</v>
      </c>
      <c r="F3149" s="9" t="s">
        <v>188</v>
      </c>
      <c r="G3149" s="9" t="s">
        <v>213</v>
      </c>
      <c r="H3149" s="9" t="s">
        <v>163</v>
      </c>
      <c r="I3149" s="9" t="s">
        <v>405</v>
      </c>
      <c r="J3149" s="9" t="s">
        <v>406</v>
      </c>
      <c r="K3149" s="9" t="s">
        <v>246</v>
      </c>
      <c r="L3149" s="9" t="s">
        <v>311</v>
      </c>
      <c r="M3149" s="9" t="s">
        <v>1531</v>
      </c>
      <c r="N3149" s="9" t="s">
        <v>199</v>
      </c>
      <c r="O3149" s="9" t="s">
        <v>176</v>
      </c>
      <c r="P3149" s="9" t="s">
        <v>228</v>
      </c>
      <c r="Q3149" s="9" t="s">
        <v>219</v>
      </c>
      <c r="R3149" s="9">
        <v>0</v>
      </c>
      <c r="S3149" s="9">
        <v>9</v>
      </c>
      <c r="U3149" s="9" t="s">
        <v>230</v>
      </c>
      <c r="X3149" s="9">
        <f>INDEX(SLA_Policy!$D$2:$D$5,MATCH(F3149,SLA_Policy!$A$2:$A$5,0))</f>
        <v>72</v>
      </c>
      <c r="Y3149" s="9" t="str">
        <f>IF(E3149="Cancelled","Excluded",IF(D3149="",IF((SLA_Policy!$B$8-B3149)*24&gt;X3149,"Open - Breached","Open - On Track"),IF((D3149-B3149)*24&lt;=X3149,"Met","Breached")))</f>
        <v>Met</v>
      </c>
    </row>
    <row r="3150" spans="1:25" x14ac:dyDescent="0.25">
      <c r="A3150" s="9" t="s">
        <v>6096</v>
      </c>
      <c r="B3150" s="23">
        <v>46028.474999999999</v>
      </c>
      <c r="C3150" s="23">
        <v>46028.710416666698</v>
      </c>
      <c r="D3150" s="23">
        <v>46028.717361111099</v>
      </c>
      <c r="E3150" s="9" t="s">
        <v>212</v>
      </c>
      <c r="F3150" s="9" t="s">
        <v>188</v>
      </c>
      <c r="G3150" s="9" t="s">
        <v>213</v>
      </c>
      <c r="H3150" s="9" t="s">
        <v>163</v>
      </c>
      <c r="I3150" s="9" t="s">
        <v>405</v>
      </c>
      <c r="J3150" s="9" t="s">
        <v>6097</v>
      </c>
      <c r="K3150" s="9" t="s">
        <v>246</v>
      </c>
      <c r="L3150" s="9" t="s">
        <v>311</v>
      </c>
      <c r="M3150" s="9" t="s">
        <v>3591</v>
      </c>
      <c r="N3150" s="9" t="s">
        <v>197</v>
      </c>
      <c r="O3150" s="9" t="s">
        <v>176</v>
      </c>
      <c r="P3150" s="9" t="s">
        <v>503</v>
      </c>
      <c r="Q3150" s="9" t="s">
        <v>219</v>
      </c>
      <c r="R3150" s="9">
        <v>0</v>
      </c>
      <c r="S3150" s="9">
        <v>10</v>
      </c>
      <c r="U3150" s="9" t="s">
        <v>230</v>
      </c>
      <c r="W3150" s="9">
        <v>3</v>
      </c>
      <c r="X3150" s="9">
        <f>INDEX(SLA_Policy!$D$2:$D$5,MATCH(F3150,SLA_Policy!$A$2:$A$5,0))</f>
        <v>72</v>
      </c>
      <c r="Y3150" s="9" t="str">
        <f>IF(E3150="Cancelled","Excluded",IF(D3150="",IF((SLA_Policy!$B$8-B3150)*24&gt;X3150,"Open - Breached","Open - On Track"),IF((D3150-B3150)*24&lt;=X3150,"Met","Breached")))</f>
        <v>Met</v>
      </c>
    </row>
    <row r="3151" spans="1:25" x14ac:dyDescent="0.25">
      <c r="A3151" s="9" t="s">
        <v>6098</v>
      </c>
      <c r="B3151" s="23">
        <v>46028.484722222202</v>
      </c>
      <c r="C3151" s="23">
        <v>46028.491666666698</v>
      </c>
      <c r="D3151" s="23">
        <v>46031.344444444498</v>
      </c>
      <c r="E3151" s="9" t="s">
        <v>212</v>
      </c>
      <c r="F3151" s="9" t="s">
        <v>188</v>
      </c>
      <c r="G3151" s="9" t="s">
        <v>213</v>
      </c>
      <c r="H3151" s="9" t="s">
        <v>162</v>
      </c>
      <c r="I3151" s="9" t="s">
        <v>345</v>
      </c>
      <c r="J3151" s="9" t="s">
        <v>1136</v>
      </c>
      <c r="K3151" s="9" t="s">
        <v>239</v>
      </c>
      <c r="L3151" s="9" t="s">
        <v>216</v>
      </c>
      <c r="M3151" s="9" t="s">
        <v>743</v>
      </c>
      <c r="N3151" s="9" t="s">
        <v>199</v>
      </c>
      <c r="O3151" s="9" t="s">
        <v>179</v>
      </c>
      <c r="P3151" s="9" t="s">
        <v>264</v>
      </c>
      <c r="Q3151" s="9" t="s">
        <v>219</v>
      </c>
      <c r="R3151" s="9">
        <v>0</v>
      </c>
      <c r="S3151" s="9">
        <v>32</v>
      </c>
      <c r="U3151" s="9" t="s">
        <v>248</v>
      </c>
      <c r="W3151" s="9">
        <v>3</v>
      </c>
      <c r="X3151" s="9">
        <f>INDEX(SLA_Policy!$D$2:$D$5,MATCH(F3151,SLA_Policy!$A$2:$A$5,0))</f>
        <v>72</v>
      </c>
      <c r="Y3151" s="9" t="str">
        <f>IF(E3151="Cancelled","Excluded",IF(D3151="",IF((SLA_Policy!$B$8-B3151)*24&gt;X3151,"Open - Breached","Open - On Track"),IF((D3151-B3151)*24&lt;=X3151,"Met","Breached")))</f>
        <v>Met</v>
      </c>
    </row>
    <row r="3152" spans="1:25" x14ac:dyDescent="0.25">
      <c r="A3152" s="9" t="s">
        <v>6099</v>
      </c>
      <c r="B3152" s="23">
        <v>46028.513888888898</v>
      </c>
      <c r="C3152" s="23">
        <v>46028.516666666699</v>
      </c>
      <c r="D3152" s="23">
        <v>46029.335416666698</v>
      </c>
      <c r="E3152" s="9" t="s">
        <v>212</v>
      </c>
      <c r="F3152" s="9" t="s">
        <v>188</v>
      </c>
      <c r="G3152" s="9" t="s">
        <v>213</v>
      </c>
      <c r="H3152" s="9" t="s">
        <v>165</v>
      </c>
      <c r="I3152" s="9" t="s">
        <v>469</v>
      </c>
      <c r="J3152" s="9" t="s">
        <v>5987</v>
      </c>
      <c r="K3152" s="9" t="s">
        <v>239</v>
      </c>
      <c r="L3152" s="9" t="s">
        <v>104</v>
      </c>
      <c r="M3152" s="9" t="s">
        <v>4102</v>
      </c>
      <c r="N3152" s="9" t="s">
        <v>198</v>
      </c>
      <c r="O3152" s="9" t="s">
        <v>176</v>
      </c>
      <c r="P3152" s="9" t="s">
        <v>419</v>
      </c>
      <c r="Q3152" s="9" t="s">
        <v>219</v>
      </c>
      <c r="R3152" s="9">
        <v>0</v>
      </c>
      <c r="S3152" s="9">
        <v>9</v>
      </c>
      <c r="U3152" s="9" t="s">
        <v>230</v>
      </c>
      <c r="W3152" s="9">
        <v>5</v>
      </c>
      <c r="X3152" s="9">
        <f>INDEX(SLA_Policy!$D$2:$D$5,MATCH(F3152,SLA_Policy!$A$2:$A$5,0))</f>
        <v>72</v>
      </c>
      <c r="Y3152" s="9" t="str">
        <f>IF(E3152="Cancelled","Excluded",IF(D3152="",IF((SLA_Policy!$B$8-B3152)*24&gt;X3152,"Open - Breached","Open - On Track"),IF((D3152-B3152)*24&lt;=X3152,"Met","Breached")))</f>
        <v>Met</v>
      </c>
    </row>
    <row r="3153" spans="1:25" x14ac:dyDescent="0.25">
      <c r="A3153" s="9" t="s">
        <v>6100</v>
      </c>
      <c r="B3153" s="23">
        <v>46028.530555555597</v>
      </c>
      <c r="C3153" s="23">
        <v>46028.551388888904</v>
      </c>
      <c r="D3153" s="23">
        <v>46028.675694444399</v>
      </c>
      <c r="E3153" s="9" t="s">
        <v>212</v>
      </c>
      <c r="F3153" s="9" t="s">
        <v>189</v>
      </c>
      <c r="G3153" s="9" t="s">
        <v>213</v>
      </c>
      <c r="H3153" s="9" t="s">
        <v>167</v>
      </c>
      <c r="I3153" s="9" t="s">
        <v>684</v>
      </c>
      <c r="J3153" s="9" t="s">
        <v>6101</v>
      </c>
      <c r="K3153" s="9" t="s">
        <v>303</v>
      </c>
      <c r="L3153" s="9" t="s">
        <v>104</v>
      </c>
      <c r="M3153" s="9" t="s">
        <v>491</v>
      </c>
      <c r="N3153" s="9" t="s">
        <v>199</v>
      </c>
      <c r="O3153" s="9" t="s">
        <v>116</v>
      </c>
      <c r="P3153" s="9" t="s">
        <v>574</v>
      </c>
      <c r="Q3153" s="9" t="s">
        <v>219</v>
      </c>
      <c r="R3153" s="9">
        <v>0</v>
      </c>
      <c r="S3153" s="9">
        <v>6</v>
      </c>
      <c r="U3153" s="9" t="s">
        <v>248</v>
      </c>
      <c r="X3153" s="9">
        <f>INDEX(SLA_Policy!$D$2:$D$5,MATCH(F3153,SLA_Policy!$A$2:$A$5,0))</f>
        <v>120</v>
      </c>
      <c r="Y3153" s="9" t="str">
        <f>IF(E3153="Cancelled","Excluded",IF(D3153="",IF((SLA_Policy!$B$8-B3153)*24&gt;X3153,"Open - Breached","Open - On Track"),IF((D3153-B3153)*24&lt;=X3153,"Met","Breached")))</f>
        <v>Met</v>
      </c>
    </row>
    <row r="3154" spans="1:25" x14ac:dyDescent="0.25">
      <c r="A3154" s="9" t="s">
        <v>6102</v>
      </c>
      <c r="B3154" s="23">
        <v>46028.542361111096</v>
      </c>
      <c r="C3154" s="23">
        <v>46028.5444444444</v>
      </c>
      <c r="D3154" s="23">
        <v>46029.310416666704</v>
      </c>
      <c r="E3154" s="9" t="s">
        <v>212</v>
      </c>
      <c r="F3154" s="9" t="s">
        <v>188</v>
      </c>
      <c r="G3154" s="9" t="s">
        <v>213</v>
      </c>
      <c r="H3154" s="9" t="s">
        <v>163</v>
      </c>
      <c r="I3154" s="9" t="s">
        <v>405</v>
      </c>
      <c r="J3154" s="9" t="s">
        <v>4170</v>
      </c>
      <c r="K3154" s="9" t="s">
        <v>246</v>
      </c>
      <c r="L3154" s="9" t="s">
        <v>216</v>
      </c>
      <c r="M3154" s="9" t="s">
        <v>5916</v>
      </c>
      <c r="N3154" s="9" t="s">
        <v>200</v>
      </c>
      <c r="O3154" s="9" t="s">
        <v>176</v>
      </c>
      <c r="P3154" s="9" t="s">
        <v>503</v>
      </c>
      <c r="Q3154" s="9" t="s">
        <v>219</v>
      </c>
      <c r="R3154" s="9">
        <v>0</v>
      </c>
      <c r="S3154" s="9">
        <v>25</v>
      </c>
      <c r="U3154" s="9" t="s">
        <v>376</v>
      </c>
      <c r="W3154" s="9">
        <v>4</v>
      </c>
      <c r="X3154" s="9">
        <f>INDEX(SLA_Policy!$D$2:$D$5,MATCH(F3154,SLA_Policy!$A$2:$A$5,0))</f>
        <v>72</v>
      </c>
      <c r="Y3154" s="9" t="str">
        <f>IF(E3154="Cancelled","Excluded",IF(D3154="",IF((SLA_Policy!$B$8-B3154)*24&gt;X3154,"Open - Breached","Open - On Track"),IF((D3154-B3154)*24&lt;=X3154,"Met","Breached")))</f>
        <v>Met</v>
      </c>
    </row>
    <row r="3155" spans="1:25" x14ac:dyDescent="0.25">
      <c r="A3155" s="9" t="s">
        <v>6103</v>
      </c>
      <c r="B3155" s="23">
        <v>46028.5444444444</v>
      </c>
      <c r="C3155" s="23">
        <v>46028.581944444399</v>
      </c>
      <c r="D3155" s="23">
        <v>46042.344444444498</v>
      </c>
      <c r="E3155" s="9" t="s">
        <v>212</v>
      </c>
      <c r="F3155" s="9" t="s">
        <v>189</v>
      </c>
      <c r="G3155" s="9" t="s">
        <v>213</v>
      </c>
      <c r="H3155" s="9" t="s">
        <v>167</v>
      </c>
      <c r="I3155" s="9" t="s">
        <v>536</v>
      </c>
      <c r="J3155" s="9" t="s">
        <v>1969</v>
      </c>
      <c r="K3155" s="9" t="s">
        <v>215</v>
      </c>
      <c r="L3155" s="9" t="s">
        <v>216</v>
      </c>
      <c r="M3155" s="9" t="s">
        <v>3647</v>
      </c>
      <c r="N3155" s="9" t="s">
        <v>196</v>
      </c>
      <c r="O3155" s="9" t="s">
        <v>180</v>
      </c>
      <c r="P3155" s="9" t="s">
        <v>278</v>
      </c>
      <c r="Q3155" s="9" t="s">
        <v>219</v>
      </c>
      <c r="R3155" s="9">
        <v>0</v>
      </c>
      <c r="S3155" s="9">
        <v>64</v>
      </c>
      <c r="T3155" s="9" t="s">
        <v>220</v>
      </c>
      <c r="U3155" s="9" t="s">
        <v>266</v>
      </c>
      <c r="X3155" s="9">
        <f>INDEX(SLA_Policy!$D$2:$D$5,MATCH(F3155,SLA_Policy!$A$2:$A$5,0))</f>
        <v>120</v>
      </c>
      <c r="Y3155" s="9" t="str">
        <f>IF(E3155="Cancelled","Excluded",IF(D3155="",IF((SLA_Policy!$B$8-B3155)*24&gt;X3155,"Open - Breached","Open - On Track"),IF((D3155-B3155)*24&lt;=X3155,"Met","Breached")))</f>
        <v>Breached</v>
      </c>
    </row>
    <row r="3156" spans="1:25" x14ac:dyDescent="0.25">
      <c r="A3156" s="9" t="s">
        <v>6104</v>
      </c>
      <c r="B3156" s="23">
        <v>46028.547916666699</v>
      </c>
      <c r="C3156" s="23">
        <v>46028.581250000003</v>
      </c>
      <c r="D3156" s="23">
        <v>46031.379166666702</v>
      </c>
      <c r="E3156" s="9" t="s">
        <v>212</v>
      </c>
      <c r="F3156" s="9" t="s">
        <v>188</v>
      </c>
      <c r="G3156" s="9" t="s">
        <v>213</v>
      </c>
      <c r="H3156" s="9" t="s">
        <v>88</v>
      </c>
      <c r="I3156" s="9" t="s">
        <v>486</v>
      </c>
      <c r="J3156" s="9" t="s">
        <v>6105</v>
      </c>
      <c r="K3156" s="9" t="s">
        <v>246</v>
      </c>
      <c r="L3156" s="9" t="s">
        <v>311</v>
      </c>
      <c r="M3156" s="9" t="s">
        <v>950</v>
      </c>
      <c r="N3156" s="9" t="s">
        <v>197</v>
      </c>
      <c r="O3156" s="9" t="s">
        <v>178</v>
      </c>
      <c r="P3156" s="9" t="s">
        <v>427</v>
      </c>
      <c r="Q3156" s="9" t="s">
        <v>219</v>
      </c>
      <c r="R3156" s="9">
        <v>0</v>
      </c>
      <c r="S3156" s="9">
        <v>23</v>
      </c>
      <c r="U3156" s="9" t="s">
        <v>230</v>
      </c>
      <c r="W3156" s="9">
        <v>4</v>
      </c>
      <c r="X3156" s="9">
        <f>INDEX(SLA_Policy!$D$2:$D$5,MATCH(F3156,SLA_Policy!$A$2:$A$5,0))</f>
        <v>72</v>
      </c>
      <c r="Y3156" s="9" t="str">
        <f>IF(E3156="Cancelled","Excluded",IF(D3156="",IF((SLA_Policy!$B$8-B3156)*24&gt;X3156,"Open - Breached","Open - On Track"),IF((D3156-B3156)*24&lt;=X3156,"Met","Breached")))</f>
        <v>Met</v>
      </c>
    </row>
    <row r="3157" spans="1:25" x14ac:dyDescent="0.25">
      <c r="A3157" s="9" t="s">
        <v>6106</v>
      </c>
      <c r="B3157" s="23">
        <v>46028.55</v>
      </c>
      <c r="C3157" s="23">
        <v>46028.633333333302</v>
      </c>
      <c r="D3157" s="23">
        <v>46029.334027777797</v>
      </c>
      <c r="E3157" s="9" t="s">
        <v>212</v>
      </c>
      <c r="F3157" s="9" t="s">
        <v>188</v>
      </c>
      <c r="G3157" s="9" t="s">
        <v>213</v>
      </c>
      <c r="H3157" s="9" t="s">
        <v>164</v>
      </c>
      <c r="I3157" s="9" t="s">
        <v>339</v>
      </c>
      <c r="J3157" s="9" t="s">
        <v>1359</v>
      </c>
      <c r="K3157" s="9" t="s">
        <v>246</v>
      </c>
      <c r="L3157" s="9" t="s">
        <v>104</v>
      </c>
      <c r="M3157" s="9" t="s">
        <v>918</v>
      </c>
      <c r="N3157" s="9" t="s">
        <v>197</v>
      </c>
      <c r="O3157" s="9" t="s">
        <v>116</v>
      </c>
      <c r="P3157" s="9" t="s">
        <v>218</v>
      </c>
      <c r="Q3157" s="9" t="s">
        <v>219</v>
      </c>
      <c r="R3157" s="9">
        <v>0</v>
      </c>
      <c r="S3157" s="9">
        <v>6</v>
      </c>
      <c r="T3157" s="9" t="s">
        <v>343</v>
      </c>
      <c r="U3157" s="9" t="s">
        <v>266</v>
      </c>
      <c r="W3157" s="9">
        <v>5</v>
      </c>
      <c r="X3157" s="9">
        <f>INDEX(SLA_Policy!$D$2:$D$5,MATCH(F3157,SLA_Policy!$A$2:$A$5,0))</f>
        <v>72</v>
      </c>
      <c r="Y3157" s="9" t="str">
        <f>IF(E3157="Cancelled","Excluded",IF(D3157="",IF((SLA_Policy!$B$8-B3157)*24&gt;X3157,"Open - Breached","Open - On Track"),IF((D3157-B3157)*24&lt;=X3157,"Met","Breached")))</f>
        <v>Met</v>
      </c>
    </row>
    <row r="3158" spans="1:25" x14ac:dyDescent="0.25">
      <c r="A3158" s="9" t="s">
        <v>6107</v>
      </c>
      <c r="B3158" s="23">
        <v>46028.583333333299</v>
      </c>
      <c r="C3158" s="23">
        <v>46028.648611111101</v>
      </c>
      <c r="D3158" s="23">
        <v>46029.316666666702</v>
      </c>
      <c r="E3158" s="9" t="s">
        <v>212</v>
      </c>
      <c r="F3158" s="9" t="s">
        <v>188</v>
      </c>
      <c r="G3158" s="9" t="s">
        <v>213</v>
      </c>
      <c r="H3158" s="9" t="s">
        <v>88</v>
      </c>
      <c r="I3158" s="9" t="s">
        <v>92</v>
      </c>
      <c r="J3158" s="9" t="s">
        <v>413</v>
      </c>
      <c r="K3158" s="9" t="s">
        <v>215</v>
      </c>
      <c r="L3158" s="9" t="s">
        <v>293</v>
      </c>
      <c r="M3158" s="9" t="s">
        <v>2878</v>
      </c>
      <c r="N3158" s="9" t="s">
        <v>199</v>
      </c>
      <c r="O3158" s="9" t="s">
        <v>178</v>
      </c>
      <c r="P3158" s="9" t="s">
        <v>360</v>
      </c>
      <c r="Q3158" s="9" t="s">
        <v>219</v>
      </c>
      <c r="R3158" s="9">
        <v>0</v>
      </c>
      <c r="S3158" s="9">
        <v>11</v>
      </c>
      <c r="T3158" s="9" t="s">
        <v>136</v>
      </c>
      <c r="U3158" s="9" t="s">
        <v>266</v>
      </c>
      <c r="X3158" s="9">
        <f>INDEX(SLA_Policy!$D$2:$D$5,MATCH(F3158,SLA_Policy!$A$2:$A$5,0))</f>
        <v>72</v>
      </c>
      <c r="Y3158" s="9" t="str">
        <f>IF(E3158="Cancelled","Excluded",IF(D3158="",IF((SLA_Policy!$B$8-B3158)*24&gt;X3158,"Open - Breached","Open - On Track"),IF((D3158-B3158)*24&lt;=X3158,"Met","Breached")))</f>
        <v>Met</v>
      </c>
    </row>
    <row r="3159" spans="1:25" x14ac:dyDescent="0.25">
      <c r="A3159" s="9" t="s">
        <v>6108</v>
      </c>
      <c r="B3159" s="23">
        <v>46028.625</v>
      </c>
      <c r="C3159" s="23">
        <v>46028.633333333302</v>
      </c>
      <c r="D3159" s="23">
        <v>46029.3972222222</v>
      </c>
      <c r="E3159" s="9" t="s">
        <v>212</v>
      </c>
      <c r="F3159" s="9" t="s">
        <v>188</v>
      </c>
      <c r="G3159" s="9" t="s">
        <v>213</v>
      </c>
      <c r="H3159" s="9" t="s">
        <v>88</v>
      </c>
      <c r="I3159" s="9" t="s">
        <v>268</v>
      </c>
      <c r="J3159" s="9" t="s">
        <v>6109</v>
      </c>
      <c r="K3159" s="9" t="s">
        <v>303</v>
      </c>
      <c r="L3159" s="9" t="s">
        <v>293</v>
      </c>
      <c r="M3159" s="9" t="s">
        <v>6110</v>
      </c>
      <c r="N3159" s="9" t="s">
        <v>197</v>
      </c>
      <c r="O3159" s="9" t="s">
        <v>178</v>
      </c>
      <c r="P3159" s="9" t="s">
        <v>414</v>
      </c>
      <c r="Q3159" s="9" t="s">
        <v>219</v>
      </c>
      <c r="R3159" s="9">
        <v>0</v>
      </c>
      <c r="S3159" s="9">
        <v>32</v>
      </c>
      <c r="T3159" s="9" t="s">
        <v>322</v>
      </c>
      <c r="U3159" s="9" t="s">
        <v>661</v>
      </c>
      <c r="X3159" s="9">
        <f>INDEX(SLA_Policy!$D$2:$D$5,MATCH(F3159,SLA_Policy!$A$2:$A$5,0))</f>
        <v>72</v>
      </c>
      <c r="Y3159" s="9" t="str">
        <f>IF(E3159="Cancelled","Excluded",IF(D3159="",IF((SLA_Policy!$B$8-B3159)*24&gt;X3159,"Open - Breached","Open - On Track"),IF((D3159-B3159)*24&lt;=X3159,"Met","Breached")))</f>
        <v>Met</v>
      </c>
    </row>
    <row r="3160" spans="1:25" x14ac:dyDescent="0.25">
      <c r="A3160" s="9" t="s">
        <v>6111</v>
      </c>
      <c r="B3160" s="23">
        <v>46028.639583333301</v>
      </c>
      <c r="C3160" s="23">
        <v>46028.668749999997</v>
      </c>
      <c r="D3160" s="23">
        <v>46028.710416666698</v>
      </c>
      <c r="E3160" s="9" t="s">
        <v>212</v>
      </c>
      <c r="F3160" s="9" t="s">
        <v>189</v>
      </c>
      <c r="G3160" s="9" t="s">
        <v>213</v>
      </c>
      <c r="H3160" s="9" t="s">
        <v>161</v>
      </c>
      <c r="I3160" s="9" t="s">
        <v>389</v>
      </c>
      <c r="J3160" s="9" t="s">
        <v>1581</v>
      </c>
      <c r="K3160" s="9" t="s">
        <v>246</v>
      </c>
      <c r="L3160" s="9" t="s">
        <v>104</v>
      </c>
      <c r="M3160" s="9" t="s">
        <v>2412</v>
      </c>
      <c r="N3160" s="9" t="s">
        <v>196</v>
      </c>
      <c r="O3160" s="9" t="s">
        <v>116</v>
      </c>
      <c r="P3160" s="9" t="s">
        <v>574</v>
      </c>
      <c r="Q3160" s="9" t="s">
        <v>219</v>
      </c>
      <c r="R3160" s="9">
        <v>0</v>
      </c>
      <c r="S3160" s="9">
        <v>9</v>
      </c>
      <c r="U3160" s="9" t="s">
        <v>266</v>
      </c>
      <c r="X3160" s="9">
        <f>INDEX(SLA_Policy!$D$2:$D$5,MATCH(F3160,SLA_Policy!$A$2:$A$5,0))</f>
        <v>120</v>
      </c>
      <c r="Y3160" s="9" t="str">
        <f>IF(E3160="Cancelled","Excluded",IF(D3160="",IF((SLA_Policy!$B$8-B3160)*24&gt;X3160,"Open - Breached","Open - On Track"),IF((D3160-B3160)*24&lt;=X3160,"Met","Breached")))</f>
        <v>Met</v>
      </c>
    </row>
    <row r="3161" spans="1:25" x14ac:dyDescent="0.25">
      <c r="A3161" s="9" t="s">
        <v>6112</v>
      </c>
      <c r="B3161" s="23">
        <v>46028.645138888904</v>
      </c>
      <c r="C3161" s="23">
        <v>46028.645833333299</v>
      </c>
      <c r="D3161" s="23">
        <v>46028.755555555603</v>
      </c>
      <c r="E3161" s="9" t="s">
        <v>212</v>
      </c>
      <c r="F3161" s="9" t="s">
        <v>188</v>
      </c>
      <c r="G3161" s="9" t="s">
        <v>213</v>
      </c>
      <c r="H3161" s="9" t="s">
        <v>164</v>
      </c>
      <c r="I3161" s="9" t="s">
        <v>339</v>
      </c>
      <c r="J3161" s="9" t="s">
        <v>866</v>
      </c>
      <c r="K3161" s="9" t="s">
        <v>246</v>
      </c>
      <c r="L3161" s="9" t="s">
        <v>104</v>
      </c>
      <c r="M3161" s="9" t="s">
        <v>252</v>
      </c>
      <c r="N3161" s="9" t="s">
        <v>198</v>
      </c>
      <c r="O3161" s="9" t="s">
        <v>116</v>
      </c>
      <c r="P3161" s="9" t="s">
        <v>525</v>
      </c>
      <c r="Q3161" s="9" t="s">
        <v>219</v>
      </c>
      <c r="R3161" s="9">
        <v>0</v>
      </c>
      <c r="S3161" s="9">
        <v>26</v>
      </c>
      <c r="T3161" s="9" t="s">
        <v>343</v>
      </c>
      <c r="U3161" s="9" t="s">
        <v>266</v>
      </c>
      <c r="X3161" s="9">
        <f>INDEX(SLA_Policy!$D$2:$D$5,MATCH(F3161,SLA_Policy!$A$2:$A$5,0))</f>
        <v>72</v>
      </c>
      <c r="Y3161" s="9" t="str">
        <f>IF(E3161="Cancelled","Excluded",IF(D3161="",IF((SLA_Policy!$B$8-B3161)*24&gt;X3161,"Open - Breached","Open - On Track"),IF((D3161-B3161)*24&lt;=X3161,"Met","Breached")))</f>
        <v>Met</v>
      </c>
    </row>
    <row r="3162" spans="1:25" x14ac:dyDescent="0.25">
      <c r="A3162" s="9" t="s">
        <v>6113</v>
      </c>
      <c r="B3162" s="23">
        <v>46028.649305555598</v>
      </c>
      <c r="C3162" s="23">
        <v>46028.6694444444</v>
      </c>
      <c r="D3162" s="23">
        <v>46028.706944444399</v>
      </c>
      <c r="E3162" s="9" t="s">
        <v>212</v>
      </c>
      <c r="F3162" s="9" t="s">
        <v>188</v>
      </c>
      <c r="G3162" s="9" t="s">
        <v>236</v>
      </c>
      <c r="H3162" s="9" t="s">
        <v>161</v>
      </c>
      <c r="I3162" s="9" t="s">
        <v>237</v>
      </c>
      <c r="J3162" s="9" t="s">
        <v>4218</v>
      </c>
      <c r="K3162" s="9" t="s">
        <v>215</v>
      </c>
      <c r="L3162" s="9" t="s">
        <v>351</v>
      </c>
      <c r="M3162" s="9" t="s">
        <v>2661</v>
      </c>
      <c r="N3162" s="9" t="s">
        <v>196</v>
      </c>
      <c r="O3162" s="9" t="s">
        <v>179</v>
      </c>
      <c r="P3162" s="9" t="s">
        <v>337</v>
      </c>
      <c r="Q3162" s="9" t="s">
        <v>219</v>
      </c>
      <c r="R3162" s="9">
        <v>0</v>
      </c>
      <c r="S3162" s="9">
        <v>20</v>
      </c>
      <c r="U3162" s="9" t="s">
        <v>242</v>
      </c>
      <c r="X3162" s="9">
        <f>INDEX(SLA_Policy!$D$2:$D$5,MATCH(F3162,SLA_Policy!$A$2:$A$5,0))</f>
        <v>72</v>
      </c>
      <c r="Y3162" s="9" t="str">
        <f>IF(E3162="Cancelled","Excluded",IF(D3162="",IF((SLA_Policy!$B$8-B3162)*24&gt;X3162,"Open - Breached","Open - On Track"),IF((D3162-B3162)*24&lt;=X3162,"Met","Breached")))</f>
        <v>Met</v>
      </c>
    </row>
    <row r="3163" spans="1:25" x14ac:dyDescent="0.25">
      <c r="A3163" s="9" t="s">
        <v>6114</v>
      </c>
      <c r="B3163" s="23">
        <v>46028.673611111102</v>
      </c>
      <c r="C3163" s="23">
        <v>46028.698611111096</v>
      </c>
      <c r="D3163" s="23">
        <v>46029.391666666699</v>
      </c>
      <c r="E3163" s="9" t="s">
        <v>212</v>
      </c>
      <c r="F3163" s="9" t="s">
        <v>189</v>
      </c>
      <c r="G3163" s="9" t="s">
        <v>213</v>
      </c>
      <c r="H3163" s="9" t="s">
        <v>161</v>
      </c>
      <c r="I3163" s="9" t="s">
        <v>389</v>
      </c>
      <c r="J3163" s="9" t="s">
        <v>2787</v>
      </c>
      <c r="K3163" s="9" t="s">
        <v>262</v>
      </c>
      <c r="L3163" s="9" t="s">
        <v>293</v>
      </c>
      <c r="M3163" s="9" t="s">
        <v>6115</v>
      </c>
      <c r="N3163" s="9" t="s">
        <v>196</v>
      </c>
      <c r="O3163" s="9" t="s">
        <v>116</v>
      </c>
      <c r="P3163" s="9" t="s">
        <v>590</v>
      </c>
      <c r="Q3163" s="9" t="s">
        <v>219</v>
      </c>
      <c r="R3163" s="9">
        <v>0</v>
      </c>
      <c r="S3163" s="9">
        <v>9</v>
      </c>
      <c r="U3163" s="9" t="s">
        <v>266</v>
      </c>
      <c r="X3163" s="9">
        <f>INDEX(SLA_Policy!$D$2:$D$5,MATCH(F3163,SLA_Policy!$A$2:$A$5,0))</f>
        <v>120</v>
      </c>
      <c r="Y3163" s="9" t="str">
        <f>IF(E3163="Cancelled","Excluded",IF(D3163="",IF((SLA_Policy!$B$8-B3163)*24&gt;X3163,"Open - Breached","Open - On Track"),IF((D3163-B3163)*24&lt;=X3163,"Met","Breached")))</f>
        <v>Met</v>
      </c>
    </row>
    <row r="3164" spans="1:25" x14ac:dyDescent="0.25">
      <c r="A3164" s="9" t="s">
        <v>6116</v>
      </c>
      <c r="B3164" s="23">
        <v>46028.744444444397</v>
      </c>
      <c r="C3164" s="23">
        <v>46028.746527777803</v>
      </c>
      <c r="D3164" s="23">
        <v>46029.404166666704</v>
      </c>
      <c r="E3164" s="9" t="s">
        <v>212</v>
      </c>
      <c r="F3164" s="9" t="s">
        <v>189</v>
      </c>
      <c r="G3164" s="9" t="s">
        <v>213</v>
      </c>
      <c r="H3164" s="9" t="s">
        <v>165</v>
      </c>
      <c r="I3164" s="9" t="s">
        <v>567</v>
      </c>
      <c r="J3164" s="9" t="s">
        <v>1451</v>
      </c>
      <c r="K3164" s="9" t="s">
        <v>246</v>
      </c>
      <c r="L3164" s="9" t="s">
        <v>216</v>
      </c>
      <c r="M3164" s="9" t="s">
        <v>4123</v>
      </c>
      <c r="N3164" s="9" t="s">
        <v>198</v>
      </c>
      <c r="O3164" s="9" t="s">
        <v>176</v>
      </c>
      <c r="P3164" s="9" t="s">
        <v>1159</v>
      </c>
      <c r="Q3164" s="9" t="s">
        <v>219</v>
      </c>
      <c r="R3164" s="9">
        <v>0</v>
      </c>
      <c r="S3164" s="9">
        <v>29</v>
      </c>
      <c r="U3164" s="9" t="s">
        <v>290</v>
      </c>
      <c r="W3164" s="9">
        <v>5</v>
      </c>
      <c r="X3164" s="9">
        <f>INDEX(SLA_Policy!$D$2:$D$5,MATCH(F3164,SLA_Policy!$A$2:$A$5,0))</f>
        <v>120</v>
      </c>
      <c r="Y3164" s="9" t="str">
        <f>IF(E3164="Cancelled","Excluded",IF(D3164="",IF((SLA_Policy!$B$8-B3164)*24&gt;X3164,"Open - Breached","Open - On Track"),IF((D3164-B3164)*24&lt;=X3164,"Met","Breached")))</f>
        <v>Met</v>
      </c>
    </row>
    <row r="3165" spans="1:25" x14ac:dyDescent="0.25">
      <c r="A3165" s="9" t="s">
        <v>6117</v>
      </c>
      <c r="B3165" s="23">
        <v>46028.826388888898</v>
      </c>
      <c r="C3165" s="23">
        <v>46029.35</v>
      </c>
      <c r="D3165" s="23">
        <v>46029.354166666701</v>
      </c>
      <c r="E3165" s="9" t="s">
        <v>212</v>
      </c>
      <c r="F3165" s="9" t="s">
        <v>188</v>
      </c>
      <c r="G3165" s="9" t="s">
        <v>213</v>
      </c>
      <c r="H3165" s="9" t="s">
        <v>166</v>
      </c>
      <c r="I3165" s="9" t="s">
        <v>286</v>
      </c>
      <c r="J3165" s="9" t="s">
        <v>383</v>
      </c>
      <c r="K3165" s="9" t="s">
        <v>303</v>
      </c>
      <c r="L3165" s="9" t="s">
        <v>293</v>
      </c>
      <c r="M3165" s="9" t="s">
        <v>6118</v>
      </c>
      <c r="N3165" s="9" t="s">
        <v>197</v>
      </c>
      <c r="O3165" s="9" t="s">
        <v>181</v>
      </c>
      <c r="P3165" s="9" t="s">
        <v>289</v>
      </c>
      <c r="Q3165" s="9" t="s">
        <v>219</v>
      </c>
      <c r="R3165" s="9">
        <v>0</v>
      </c>
      <c r="S3165" s="9">
        <v>12</v>
      </c>
      <c r="U3165" s="9" t="s">
        <v>290</v>
      </c>
      <c r="X3165" s="9">
        <f>INDEX(SLA_Policy!$D$2:$D$5,MATCH(F3165,SLA_Policy!$A$2:$A$5,0))</f>
        <v>72</v>
      </c>
      <c r="Y3165" s="9" t="str">
        <f>IF(E3165="Cancelled","Excluded",IF(D3165="",IF((SLA_Policy!$B$8-B3165)*24&gt;X3165,"Open - Breached","Open - On Track"),IF((D3165-B3165)*24&lt;=X3165,"Met","Breached")))</f>
        <v>Met</v>
      </c>
    </row>
    <row r="3166" spans="1:25" x14ac:dyDescent="0.25">
      <c r="A3166" s="9" t="s">
        <v>6119</v>
      </c>
      <c r="B3166" s="23">
        <v>46028.922916666699</v>
      </c>
      <c r="C3166" s="23">
        <v>46029.367361111101</v>
      </c>
      <c r="D3166" s="23">
        <v>46029.506249999999</v>
      </c>
      <c r="E3166" s="9" t="s">
        <v>212</v>
      </c>
      <c r="F3166" s="9" t="s">
        <v>189</v>
      </c>
      <c r="G3166" s="9" t="s">
        <v>213</v>
      </c>
      <c r="H3166" s="9" t="s">
        <v>88</v>
      </c>
      <c r="I3166" s="9" t="s">
        <v>92</v>
      </c>
      <c r="J3166" s="9" t="s">
        <v>6120</v>
      </c>
      <c r="K3166" s="9" t="s">
        <v>215</v>
      </c>
      <c r="L3166" s="9" t="s">
        <v>216</v>
      </c>
      <c r="M3166" s="9" t="s">
        <v>2089</v>
      </c>
      <c r="N3166" s="9" t="s">
        <v>198</v>
      </c>
      <c r="O3166" s="9" t="s">
        <v>178</v>
      </c>
      <c r="P3166" s="9" t="s">
        <v>321</v>
      </c>
      <c r="Q3166" s="9" t="s">
        <v>219</v>
      </c>
      <c r="R3166" s="9">
        <v>1</v>
      </c>
      <c r="S3166" s="9">
        <v>25</v>
      </c>
      <c r="T3166" s="9" t="s">
        <v>229</v>
      </c>
      <c r="U3166" s="9" t="s">
        <v>221</v>
      </c>
      <c r="X3166" s="9">
        <f>INDEX(SLA_Policy!$D$2:$D$5,MATCH(F3166,SLA_Policy!$A$2:$A$5,0))</f>
        <v>120</v>
      </c>
      <c r="Y3166" s="9" t="str">
        <f>IF(E3166="Cancelled","Excluded",IF(D3166="",IF((SLA_Policy!$B$8-B3166)*24&gt;X3166,"Open - Breached","Open - On Track"),IF((D3166-B3166)*24&lt;=X3166,"Met","Breached")))</f>
        <v>Met</v>
      </c>
    </row>
    <row r="3167" spans="1:25" x14ac:dyDescent="0.25">
      <c r="A3167" s="9" t="s">
        <v>6121</v>
      </c>
      <c r="B3167" s="23">
        <v>46029.304166666698</v>
      </c>
      <c r="C3167" s="23">
        <v>46029.311805555597</v>
      </c>
      <c r="D3167" s="23">
        <v>46029.645138888904</v>
      </c>
      <c r="E3167" s="9" t="s">
        <v>212</v>
      </c>
      <c r="F3167" s="9" t="s">
        <v>188</v>
      </c>
      <c r="G3167" s="9" t="s">
        <v>213</v>
      </c>
      <c r="H3167" s="9" t="s">
        <v>165</v>
      </c>
      <c r="I3167" s="9" t="s">
        <v>567</v>
      </c>
      <c r="J3167" s="9" t="s">
        <v>6122</v>
      </c>
      <c r="K3167" s="9" t="s">
        <v>262</v>
      </c>
      <c r="L3167" s="9" t="s">
        <v>270</v>
      </c>
      <c r="M3167" s="9" t="s">
        <v>2080</v>
      </c>
      <c r="N3167" s="9" t="s">
        <v>198</v>
      </c>
      <c r="O3167" s="9" t="s">
        <v>176</v>
      </c>
      <c r="P3167" s="9" t="s">
        <v>419</v>
      </c>
      <c r="Q3167" s="9" t="s">
        <v>219</v>
      </c>
      <c r="R3167" s="9">
        <v>0</v>
      </c>
      <c r="S3167" s="9">
        <v>35</v>
      </c>
      <c r="U3167" s="9" t="s">
        <v>266</v>
      </c>
      <c r="X3167" s="9">
        <f>INDEX(SLA_Policy!$D$2:$D$5,MATCH(F3167,SLA_Policy!$A$2:$A$5,0))</f>
        <v>72</v>
      </c>
      <c r="Y3167" s="9" t="str">
        <f>IF(E3167="Cancelled","Excluded",IF(D3167="",IF((SLA_Policy!$B$8-B3167)*24&gt;X3167,"Open - Breached","Open - On Track"),IF((D3167-B3167)*24&lt;=X3167,"Met","Breached")))</f>
        <v>Met</v>
      </c>
    </row>
    <row r="3168" spans="1:25" x14ac:dyDescent="0.25">
      <c r="A3168" s="9" t="s">
        <v>6123</v>
      </c>
      <c r="B3168" s="23">
        <v>46029.3215277778</v>
      </c>
      <c r="C3168" s="23">
        <v>46029.324999999997</v>
      </c>
      <c r="D3168" s="23">
        <v>46029.384722222203</v>
      </c>
      <c r="E3168" s="9" t="s">
        <v>212</v>
      </c>
      <c r="F3168" s="9" t="s">
        <v>188</v>
      </c>
      <c r="G3168" s="9" t="s">
        <v>213</v>
      </c>
      <c r="H3168" s="9" t="s">
        <v>161</v>
      </c>
      <c r="I3168" s="9" t="s">
        <v>454</v>
      </c>
      <c r="J3168" s="9" t="s">
        <v>813</v>
      </c>
      <c r="K3168" s="9" t="s">
        <v>246</v>
      </c>
      <c r="L3168" s="9" t="s">
        <v>351</v>
      </c>
      <c r="M3168" s="9" t="s">
        <v>4962</v>
      </c>
      <c r="N3168" s="9" t="s">
        <v>198</v>
      </c>
      <c r="O3168" s="9" t="s">
        <v>116</v>
      </c>
      <c r="P3168" s="9" t="s">
        <v>258</v>
      </c>
      <c r="Q3168" s="9" t="s">
        <v>219</v>
      </c>
      <c r="R3168" s="9">
        <v>0</v>
      </c>
      <c r="S3168" s="9">
        <v>9</v>
      </c>
      <c r="U3168" s="9" t="s">
        <v>290</v>
      </c>
      <c r="W3168" s="9">
        <v>5</v>
      </c>
      <c r="X3168" s="9">
        <f>INDEX(SLA_Policy!$D$2:$D$5,MATCH(F3168,SLA_Policy!$A$2:$A$5,0))</f>
        <v>72</v>
      </c>
      <c r="Y3168" s="9" t="str">
        <f>IF(E3168="Cancelled","Excluded",IF(D3168="",IF((SLA_Policy!$B$8-B3168)*24&gt;X3168,"Open - Breached","Open - On Track"),IF((D3168-B3168)*24&lt;=X3168,"Met","Breached")))</f>
        <v>Met</v>
      </c>
    </row>
    <row r="3169" spans="1:25" x14ac:dyDescent="0.25">
      <c r="A3169" s="9" t="s">
        <v>6124</v>
      </c>
      <c r="B3169" s="23">
        <v>46029.345138888901</v>
      </c>
      <c r="C3169" s="23">
        <v>46029.363194444399</v>
      </c>
      <c r="D3169" s="23">
        <v>46029.451388888898</v>
      </c>
      <c r="E3169" s="9" t="s">
        <v>212</v>
      </c>
      <c r="F3169" s="9" t="s">
        <v>188</v>
      </c>
      <c r="G3169" s="9" t="s">
        <v>213</v>
      </c>
      <c r="H3169" s="9" t="s">
        <v>166</v>
      </c>
      <c r="I3169" s="9" t="s">
        <v>286</v>
      </c>
      <c r="J3169" s="9" t="s">
        <v>3235</v>
      </c>
      <c r="K3169" s="9" t="s">
        <v>303</v>
      </c>
      <c r="L3169" s="9" t="s">
        <v>216</v>
      </c>
      <c r="M3169" s="9" t="s">
        <v>2680</v>
      </c>
      <c r="N3169" s="9" t="s">
        <v>199</v>
      </c>
      <c r="O3169" s="9" t="s">
        <v>181</v>
      </c>
      <c r="P3169" s="9" t="s">
        <v>445</v>
      </c>
      <c r="Q3169" s="9" t="s">
        <v>219</v>
      </c>
      <c r="R3169" s="9">
        <v>0</v>
      </c>
      <c r="S3169" s="9">
        <v>13</v>
      </c>
      <c r="U3169" s="9" t="s">
        <v>266</v>
      </c>
      <c r="X3169" s="9">
        <f>INDEX(SLA_Policy!$D$2:$D$5,MATCH(F3169,SLA_Policy!$A$2:$A$5,0))</f>
        <v>72</v>
      </c>
      <c r="Y3169" s="9" t="str">
        <f>IF(E3169="Cancelled","Excluded",IF(D3169="",IF((SLA_Policy!$B$8-B3169)*24&gt;X3169,"Open - Breached","Open - On Track"),IF((D3169-B3169)*24&lt;=X3169,"Met","Breached")))</f>
        <v>Met</v>
      </c>
    </row>
    <row r="3170" spans="1:25" x14ac:dyDescent="0.25">
      <c r="A3170" s="9" t="s">
        <v>6125</v>
      </c>
      <c r="B3170" s="23">
        <v>46029.350694444503</v>
      </c>
      <c r="C3170" s="23">
        <v>46029.354861111096</v>
      </c>
      <c r="D3170" s="23">
        <v>46034.324999999997</v>
      </c>
      <c r="E3170" s="9" t="s">
        <v>212</v>
      </c>
      <c r="F3170" s="9" t="s">
        <v>188</v>
      </c>
      <c r="G3170" s="9" t="s">
        <v>236</v>
      </c>
      <c r="H3170" s="9" t="s">
        <v>163</v>
      </c>
      <c r="I3170" s="9" t="s">
        <v>315</v>
      </c>
      <c r="J3170" s="9" t="s">
        <v>4372</v>
      </c>
      <c r="K3170" s="9" t="s">
        <v>225</v>
      </c>
      <c r="L3170" s="9" t="s">
        <v>104</v>
      </c>
      <c r="M3170" s="9" t="s">
        <v>1008</v>
      </c>
      <c r="N3170" s="9" t="s">
        <v>196</v>
      </c>
      <c r="O3170" s="9" t="s">
        <v>180</v>
      </c>
      <c r="P3170" s="9" t="s">
        <v>368</v>
      </c>
      <c r="Q3170" s="9" t="s">
        <v>219</v>
      </c>
      <c r="R3170" s="9">
        <v>0</v>
      </c>
      <c r="S3170" s="9">
        <v>152</v>
      </c>
      <c r="T3170" s="9" t="s">
        <v>220</v>
      </c>
      <c r="U3170" s="9" t="s">
        <v>242</v>
      </c>
      <c r="X3170" s="9">
        <f>INDEX(SLA_Policy!$D$2:$D$5,MATCH(F3170,SLA_Policy!$A$2:$A$5,0))</f>
        <v>72</v>
      </c>
      <c r="Y3170" s="9" t="str">
        <f>IF(E3170="Cancelled","Excluded",IF(D3170="",IF((SLA_Policy!$B$8-B3170)*24&gt;X3170,"Open - Breached","Open - On Track"),IF((D3170-B3170)*24&lt;=X3170,"Met","Breached")))</f>
        <v>Breached</v>
      </c>
    </row>
    <row r="3171" spans="1:25" x14ac:dyDescent="0.25">
      <c r="A3171" s="9" t="s">
        <v>6126</v>
      </c>
      <c r="B3171" s="23">
        <v>46029.359027777798</v>
      </c>
      <c r="C3171" s="23">
        <v>46029.370138888902</v>
      </c>
      <c r="D3171" s="23">
        <v>46030.3305555556</v>
      </c>
      <c r="E3171" s="9" t="s">
        <v>212</v>
      </c>
      <c r="F3171" s="9" t="s">
        <v>188</v>
      </c>
      <c r="G3171" s="9" t="s">
        <v>213</v>
      </c>
      <c r="H3171" s="9" t="s">
        <v>167</v>
      </c>
      <c r="I3171" s="9" t="s">
        <v>349</v>
      </c>
      <c r="J3171" s="9" t="s">
        <v>6127</v>
      </c>
      <c r="K3171" s="9" t="s">
        <v>246</v>
      </c>
      <c r="L3171" s="9" t="s">
        <v>311</v>
      </c>
      <c r="M3171" s="9" t="s">
        <v>2617</v>
      </c>
      <c r="N3171" s="9" t="s">
        <v>197</v>
      </c>
      <c r="O3171" s="9" t="s">
        <v>116</v>
      </c>
      <c r="P3171" s="9" t="s">
        <v>342</v>
      </c>
      <c r="Q3171" s="9" t="s">
        <v>219</v>
      </c>
      <c r="R3171" s="9">
        <v>0</v>
      </c>
      <c r="S3171" s="9">
        <v>19</v>
      </c>
      <c r="U3171" s="9" t="s">
        <v>376</v>
      </c>
      <c r="X3171" s="9">
        <f>INDEX(SLA_Policy!$D$2:$D$5,MATCH(F3171,SLA_Policy!$A$2:$A$5,0))</f>
        <v>72</v>
      </c>
      <c r="Y3171" s="9" t="str">
        <f>IF(E3171="Cancelled","Excluded",IF(D3171="",IF((SLA_Policy!$B$8-B3171)*24&gt;X3171,"Open - Breached","Open - On Track"),IF((D3171-B3171)*24&lt;=X3171,"Met","Breached")))</f>
        <v>Met</v>
      </c>
    </row>
    <row r="3172" spans="1:25" x14ac:dyDescent="0.25">
      <c r="A3172" s="9" t="s">
        <v>6128</v>
      </c>
      <c r="B3172" s="23">
        <v>46029.373611111099</v>
      </c>
      <c r="C3172" s="23">
        <v>46029.390972222202</v>
      </c>
      <c r="D3172" s="23">
        <v>46029.539583333302</v>
      </c>
      <c r="E3172" s="9" t="s">
        <v>212</v>
      </c>
      <c r="F3172" s="9" t="s">
        <v>188</v>
      </c>
      <c r="G3172" s="9" t="s">
        <v>213</v>
      </c>
      <c r="H3172" s="9" t="s">
        <v>163</v>
      </c>
      <c r="I3172" s="9" t="s">
        <v>405</v>
      </c>
      <c r="J3172" s="9" t="s">
        <v>406</v>
      </c>
      <c r="K3172" s="9" t="s">
        <v>225</v>
      </c>
      <c r="L3172" s="9" t="s">
        <v>311</v>
      </c>
      <c r="M3172" s="9" t="s">
        <v>1578</v>
      </c>
      <c r="N3172" s="9" t="s">
        <v>196</v>
      </c>
      <c r="O3172" s="9" t="s">
        <v>116</v>
      </c>
      <c r="P3172" s="9" t="s">
        <v>551</v>
      </c>
      <c r="Q3172" s="9" t="s">
        <v>219</v>
      </c>
      <c r="R3172" s="9">
        <v>0</v>
      </c>
      <c r="S3172" s="9">
        <v>30</v>
      </c>
      <c r="U3172" s="9" t="s">
        <v>376</v>
      </c>
      <c r="W3172" s="9">
        <v>5</v>
      </c>
      <c r="X3172" s="9">
        <f>INDEX(SLA_Policy!$D$2:$D$5,MATCH(F3172,SLA_Policy!$A$2:$A$5,0))</f>
        <v>72</v>
      </c>
      <c r="Y3172" s="9" t="str">
        <f>IF(E3172="Cancelled","Excluded",IF(D3172="",IF((SLA_Policy!$B$8-B3172)*24&gt;X3172,"Open - Breached","Open - On Track"),IF((D3172-B3172)*24&lt;=X3172,"Met","Breached")))</f>
        <v>Met</v>
      </c>
    </row>
    <row r="3173" spans="1:25" x14ac:dyDescent="0.25">
      <c r="A3173" s="9" t="s">
        <v>6129</v>
      </c>
      <c r="B3173" s="23">
        <v>46029.425000000003</v>
      </c>
      <c r="C3173" s="23">
        <v>46029.457638888904</v>
      </c>
      <c r="D3173" s="23">
        <v>46029.484722222202</v>
      </c>
      <c r="E3173" s="9" t="s">
        <v>212</v>
      </c>
      <c r="F3173" s="9" t="s">
        <v>188</v>
      </c>
      <c r="G3173" s="9" t="s">
        <v>213</v>
      </c>
      <c r="H3173" s="9" t="s">
        <v>161</v>
      </c>
      <c r="I3173" s="9" t="s">
        <v>454</v>
      </c>
      <c r="J3173" s="9" t="s">
        <v>6130</v>
      </c>
      <c r="K3173" s="9" t="s">
        <v>239</v>
      </c>
      <c r="L3173" s="9" t="s">
        <v>104</v>
      </c>
      <c r="M3173" s="9" t="s">
        <v>2451</v>
      </c>
      <c r="N3173" s="9" t="s">
        <v>197</v>
      </c>
      <c r="O3173" s="9" t="s">
        <v>116</v>
      </c>
      <c r="P3173" s="9" t="s">
        <v>342</v>
      </c>
      <c r="Q3173" s="9" t="s">
        <v>219</v>
      </c>
      <c r="R3173" s="9">
        <v>0</v>
      </c>
      <c r="S3173" s="9">
        <v>3</v>
      </c>
      <c r="U3173" s="9" t="s">
        <v>290</v>
      </c>
      <c r="X3173" s="9">
        <f>INDEX(SLA_Policy!$D$2:$D$5,MATCH(F3173,SLA_Policy!$A$2:$A$5,0))</f>
        <v>72</v>
      </c>
      <c r="Y3173" s="9" t="str">
        <f>IF(E3173="Cancelled","Excluded",IF(D3173="",IF((SLA_Policy!$B$8-B3173)*24&gt;X3173,"Open - Breached","Open - On Track"),IF((D3173-B3173)*24&lt;=X3173,"Met","Breached")))</f>
        <v>Met</v>
      </c>
    </row>
    <row r="3174" spans="1:25" x14ac:dyDescent="0.25">
      <c r="A3174" s="9" t="s">
        <v>6131</v>
      </c>
      <c r="B3174" s="23">
        <v>46029.430555555598</v>
      </c>
      <c r="C3174" s="23">
        <v>46029.436111111099</v>
      </c>
      <c r="D3174" s="23">
        <v>46030.362500000003</v>
      </c>
      <c r="E3174" s="9" t="s">
        <v>212</v>
      </c>
      <c r="F3174" s="9" t="s">
        <v>188</v>
      </c>
      <c r="G3174" s="9" t="s">
        <v>213</v>
      </c>
      <c r="H3174" s="9" t="s">
        <v>161</v>
      </c>
      <c r="I3174" s="9" t="s">
        <v>297</v>
      </c>
      <c r="J3174" s="9" t="s">
        <v>512</v>
      </c>
      <c r="K3174" s="9" t="s">
        <v>246</v>
      </c>
      <c r="L3174" s="9" t="s">
        <v>311</v>
      </c>
      <c r="M3174" s="9" t="s">
        <v>1565</v>
      </c>
      <c r="N3174" s="9" t="s">
        <v>198</v>
      </c>
      <c r="O3174" s="9" t="s">
        <v>177</v>
      </c>
      <c r="P3174" s="9" t="s">
        <v>300</v>
      </c>
      <c r="Q3174" s="9" t="s">
        <v>219</v>
      </c>
      <c r="R3174" s="9">
        <v>0</v>
      </c>
      <c r="S3174" s="9">
        <v>22</v>
      </c>
      <c r="U3174" s="9" t="s">
        <v>266</v>
      </c>
      <c r="X3174" s="9">
        <f>INDEX(SLA_Policy!$D$2:$D$5,MATCH(F3174,SLA_Policy!$A$2:$A$5,0))</f>
        <v>72</v>
      </c>
      <c r="Y3174" s="9" t="str">
        <f>IF(E3174="Cancelled","Excluded",IF(D3174="",IF((SLA_Policy!$B$8-B3174)*24&gt;X3174,"Open - Breached","Open - On Track"),IF((D3174-B3174)*24&lt;=X3174,"Met","Breached")))</f>
        <v>Met</v>
      </c>
    </row>
    <row r="3175" spans="1:25" x14ac:dyDescent="0.25">
      <c r="A3175" s="9" t="s">
        <v>6132</v>
      </c>
      <c r="B3175" s="23">
        <v>46029.432638888902</v>
      </c>
      <c r="C3175" s="23">
        <v>46029.453472222202</v>
      </c>
      <c r="D3175" s="23">
        <v>46029.623611111099</v>
      </c>
      <c r="E3175" s="9" t="s">
        <v>212</v>
      </c>
      <c r="F3175" s="9" t="s">
        <v>189</v>
      </c>
      <c r="G3175" s="9" t="s">
        <v>213</v>
      </c>
      <c r="H3175" s="9" t="s">
        <v>161</v>
      </c>
      <c r="I3175" s="9" t="s">
        <v>389</v>
      </c>
      <c r="J3175" s="9" t="s">
        <v>2441</v>
      </c>
      <c r="K3175" s="9" t="s">
        <v>239</v>
      </c>
      <c r="L3175" s="9" t="s">
        <v>104</v>
      </c>
      <c r="M3175" s="9" t="s">
        <v>1220</v>
      </c>
      <c r="N3175" s="9" t="s">
        <v>198</v>
      </c>
      <c r="O3175" s="9" t="s">
        <v>116</v>
      </c>
      <c r="P3175" s="9" t="s">
        <v>551</v>
      </c>
      <c r="Q3175" s="9" t="s">
        <v>219</v>
      </c>
      <c r="R3175" s="9">
        <v>0</v>
      </c>
      <c r="S3175" s="9">
        <v>14</v>
      </c>
      <c r="U3175" s="9" t="s">
        <v>221</v>
      </c>
      <c r="X3175" s="9">
        <f>INDEX(SLA_Policy!$D$2:$D$5,MATCH(F3175,SLA_Policy!$A$2:$A$5,0))</f>
        <v>120</v>
      </c>
      <c r="Y3175" s="9" t="str">
        <f>IF(E3175="Cancelled","Excluded",IF(D3175="",IF((SLA_Policy!$B$8-B3175)*24&gt;X3175,"Open - Breached","Open - On Track"),IF((D3175-B3175)*24&lt;=X3175,"Met","Breached")))</f>
        <v>Met</v>
      </c>
    </row>
    <row r="3176" spans="1:25" x14ac:dyDescent="0.25">
      <c r="A3176" s="9" t="s">
        <v>6133</v>
      </c>
      <c r="B3176" s="23">
        <v>46029.435416666704</v>
      </c>
      <c r="C3176" s="23">
        <v>46029.500694444498</v>
      </c>
      <c r="D3176" s="23">
        <v>46030.349305555603</v>
      </c>
      <c r="E3176" s="9" t="s">
        <v>212</v>
      </c>
      <c r="F3176" s="9" t="s">
        <v>188</v>
      </c>
      <c r="G3176" s="9" t="s">
        <v>213</v>
      </c>
      <c r="H3176" s="9" t="s">
        <v>163</v>
      </c>
      <c r="I3176" s="9" t="s">
        <v>223</v>
      </c>
      <c r="J3176" s="9" t="s">
        <v>6134</v>
      </c>
      <c r="K3176" s="9" t="s">
        <v>246</v>
      </c>
      <c r="L3176" s="9" t="s">
        <v>351</v>
      </c>
      <c r="M3176" s="9" t="s">
        <v>773</v>
      </c>
      <c r="N3176" s="9" t="s">
        <v>196</v>
      </c>
      <c r="O3176" s="9" t="s">
        <v>176</v>
      </c>
      <c r="P3176" s="9" t="s">
        <v>228</v>
      </c>
      <c r="Q3176" s="9" t="s">
        <v>219</v>
      </c>
      <c r="R3176" s="9">
        <v>0</v>
      </c>
      <c r="S3176" s="9">
        <v>106</v>
      </c>
      <c r="T3176" s="9" t="s">
        <v>322</v>
      </c>
      <c r="U3176" s="9" t="s">
        <v>266</v>
      </c>
      <c r="W3176" s="9">
        <v>3</v>
      </c>
      <c r="X3176" s="9">
        <f>INDEX(SLA_Policy!$D$2:$D$5,MATCH(F3176,SLA_Policy!$A$2:$A$5,0))</f>
        <v>72</v>
      </c>
      <c r="Y3176" s="9" t="str">
        <f>IF(E3176="Cancelled","Excluded",IF(D3176="",IF((SLA_Policy!$B$8-B3176)*24&gt;X3176,"Open - Breached","Open - On Track"),IF((D3176-B3176)*24&lt;=X3176,"Met","Breached")))</f>
        <v>Met</v>
      </c>
    </row>
    <row r="3177" spans="1:25" x14ac:dyDescent="0.25">
      <c r="A3177" s="9" t="s">
        <v>6135</v>
      </c>
      <c r="B3177" s="23">
        <v>46029.4465277778</v>
      </c>
      <c r="C3177" s="23">
        <v>46029.552777777797</v>
      </c>
      <c r="D3177" s="23">
        <v>46029.618055555598</v>
      </c>
      <c r="E3177" s="9" t="s">
        <v>212</v>
      </c>
      <c r="F3177" s="9" t="s">
        <v>188</v>
      </c>
      <c r="G3177" s="9" t="s">
        <v>236</v>
      </c>
      <c r="H3177" s="9" t="s">
        <v>162</v>
      </c>
      <c r="I3177" s="9" t="s">
        <v>280</v>
      </c>
      <c r="J3177" s="9" t="s">
        <v>879</v>
      </c>
      <c r="K3177" s="9" t="s">
        <v>246</v>
      </c>
      <c r="L3177" s="9" t="s">
        <v>282</v>
      </c>
      <c r="M3177" s="9" t="s">
        <v>3331</v>
      </c>
      <c r="N3177" s="9" t="s">
        <v>196</v>
      </c>
      <c r="O3177" s="9" t="s">
        <v>179</v>
      </c>
      <c r="P3177" s="9" t="s">
        <v>337</v>
      </c>
      <c r="Q3177" s="9" t="s">
        <v>219</v>
      </c>
      <c r="R3177" s="9">
        <v>0</v>
      </c>
      <c r="S3177" s="9">
        <v>7</v>
      </c>
      <c r="U3177" s="9" t="s">
        <v>242</v>
      </c>
      <c r="W3177" s="9">
        <v>5</v>
      </c>
      <c r="X3177" s="9">
        <f>INDEX(SLA_Policy!$D$2:$D$5,MATCH(F3177,SLA_Policy!$A$2:$A$5,0))</f>
        <v>72</v>
      </c>
      <c r="Y3177" s="9" t="str">
        <f>IF(E3177="Cancelled","Excluded",IF(D3177="",IF((SLA_Policy!$B$8-B3177)*24&gt;X3177,"Open - Breached","Open - On Track"),IF((D3177-B3177)*24&lt;=X3177,"Met","Breached")))</f>
        <v>Met</v>
      </c>
    </row>
    <row r="3178" spans="1:25" x14ac:dyDescent="0.25">
      <c r="A3178" s="9" t="s">
        <v>6136</v>
      </c>
      <c r="B3178" s="23">
        <v>46029.452083333301</v>
      </c>
      <c r="C3178" s="23">
        <v>46029.479861111096</v>
      </c>
      <c r="D3178" s="23">
        <v>46030.327083333301</v>
      </c>
      <c r="E3178" s="9" t="s">
        <v>212</v>
      </c>
      <c r="F3178" s="9" t="s">
        <v>188</v>
      </c>
      <c r="G3178" s="9" t="s">
        <v>213</v>
      </c>
      <c r="H3178" s="9" t="s">
        <v>163</v>
      </c>
      <c r="I3178" s="9" t="s">
        <v>250</v>
      </c>
      <c r="J3178" s="9" t="s">
        <v>5481</v>
      </c>
      <c r="K3178" s="9" t="s">
        <v>246</v>
      </c>
      <c r="L3178" s="9" t="s">
        <v>216</v>
      </c>
      <c r="M3178" s="9" t="s">
        <v>6137</v>
      </c>
      <c r="N3178" s="9" t="s">
        <v>197</v>
      </c>
      <c r="O3178" s="9" t="s">
        <v>176</v>
      </c>
      <c r="P3178" s="9" t="s">
        <v>1159</v>
      </c>
      <c r="Q3178" s="9" t="s">
        <v>219</v>
      </c>
      <c r="R3178" s="9">
        <v>0</v>
      </c>
      <c r="S3178" s="9">
        <v>23</v>
      </c>
      <c r="T3178" s="9" t="s">
        <v>229</v>
      </c>
      <c r="U3178" s="9" t="s">
        <v>230</v>
      </c>
      <c r="X3178" s="9">
        <f>INDEX(SLA_Policy!$D$2:$D$5,MATCH(F3178,SLA_Policy!$A$2:$A$5,0))</f>
        <v>72</v>
      </c>
      <c r="Y3178" s="9" t="str">
        <f>IF(E3178="Cancelled","Excluded",IF(D3178="",IF((SLA_Policy!$B$8-B3178)*24&gt;X3178,"Open - Breached","Open - On Track"),IF((D3178-B3178)*24&lt;=X3178,"Met","Breached")))</f>
        <v>Met</v>
      </c>
    </row>
    <row r="3179" spans="1:25" x14ac:dyDescent="0.25">
      <c r="A3179" s="9" t="s">
        <v>6138</v>
      </c>
      <c r="B3179" s="23">
        <v>46029.484722222202</v>
      </c>
      <c r="C3179" s="23">
        <v>46029.531944444498</v>
      </c>
      <c r="D3179" s="23">
        <v>46029.724999999999</v>
      </c>
      <c r="E3179" s="9" t="s">
        <v>212</v>
      </c>
      <c r="F3179" s="9" t="s">
        <v>189</v>
      </c>
      <c r="G3179" s="9" t="s">
        <v>213</v>
      </c>
      <c r="H3179" s="9" t="s">
        <v>163</v>
      </c>
      <c r="I3179" s="9" t="s">
        <v>223</v>
      </c>
      <c r="J3179" s="9" t="s">
        <v>1796</v>
      </c>
      <c r="K3179" s="9" t="s">
        <v>246</v>
      </c>
      <c r="L3179" s="9" t="s">
        <v>270</v>
      </c>
      <c r="M3179" s="9" t="s">
        <v>1865</v>
      </c>
      <c r="N3179" s="9" t="s">
        <v>199</v>
      </c>
      <c r="O3179" s="9" t="s">
        <v>176</v>
      </c>
      <c r="P3179" s="9" t="s">
        <v>228</v>
      </c>
      <c r="Q3179" s="9" t="s">
        <v>219</v>
      </c>
      <c r="R3179" s="9">
        <v>0</v>
      </c>
      <c r="S3179" s="9">
        <v>43</v>
      </c>
      <c r="T3179" s="9" t="s">
        <v>136</v>
      </c>
      <c r="U3179" s="9" t="s">
        <v>230</v>
      </c>
      <c r="X3179" s="9">
        <f>INDEX(SLA_Policy!$D$2:$D$5,MATCH(F3179,SLA_Policy!$A$2:$A$5,0))</f>
        <v>120</v>
      </c>
      <c r="Y3179" s="9" t="str">
        <f>IF(E3179="Cancelled","Excluded",IF(D3179="",IF((SLA_Policy!$B$8-B3179)*24&gt;X3179,"Open - Breached","Open - On Track"),IF((D3179-B3179)*24&lt;=X3179,"Met","Breached")))</f>
        <v>Met</v>
      </c>
    </row>
    <row r="3180" spans="1:25" x14ac:dyDescent="0.25">
      <c r="A3180" s="9" t="s">
        <v>6139</v>
      </c>
      <c r="B3180" s="23">
        <v>46029.493750000001</v>
      </c>
      <c r="C3180" s="23">
        <v>46029.495138888902</v>
      </c>
      <c r="D3180" s="23">
        <v>46030.6965277778</v>
      </c>
      <c r="E3180" s="9" t="s">
        <v>212</v>
      </c>
      <c r="F3180" s="9" t="s">
        <v>188</v>
      </c>
      <c r="G3180" s="9" t="s">
        <v>213</v>
      </c>
      <c r="H3180" s="9" t="s">
        <v>88</v>
      </c>
      <c r="I3180" s="9" t="s">
        <v>486</v>
      </c>
      <c r="J3180" s="9" t="s">
        <v>487</v>
      </c>
      <c r="K3180" s="9" t="s">
        <v>246</v>
      </c>
      <c r="L3180" s="9" t="s">
        <v>216</v>
      </c>
      <c r="M3180" s="9" t="s">
        <v>1071</v>
      </c>
      <c r="N3180" s="9" t="s">
        <v>200</v>
      </c>
      <c r="O3180" s="9" t="s">
        <v>178</v>
      </c>
      <c r="P3180" s="9" t="s">
        <v>321</v>
      </c>
      <c r="Q3180" s="9" t="s">
        <v>219</v>
      </c>
      <c r="R3180" s="9">
        <v>1</v>
      </c>
      <c r="S3180" s="9">
        <v>37</v>
      </c>
      <c r="U3180" s="9" t="s">
        <v>266</v>
      </c>
      <c r="X3180" s="9">
        <f>INDEX(SLA_Policy!$D$2:$D$5,MATCH(F3180,SLA_Policy!$A$2:$A$5,0))</f>
        <v>72</v>
      </c>
      <c r="Y3180" s="9" t="str">
        <f>IF(E3180="Cancelled","Excluded",IF(D3180="",IF((SLA_Policy!$B$8-B3180)*24&gt;X3180,"Open - Breached","Open - On Track"),IF((D3180-B3180)*24&lt;=X3180,"Met","Breached")))</f>
        <v>Met</v>
      </c>
    </row>
    <row r="3181" spans="1:25" x14ac:dyDescent="0.25">
      <c r="A3181" s="9" t="s">
        <v>6140</v>
      </c>
      <c r="B3181" s="23">
        <v>46029.505555555603</v>
      </c>
      <c r="C3181" s="23">
        <v>46029.509722222203</v>
      </c>
      <c r="D3181" s="23">
        <v>46029.516666666699</v>
      </c>
      <c r="E3181" s="9" t="s">
        <v>212</v>
      </c>
      <c r="F3181" s="9" t="s">
        <v>187</v>
      </c>
      <c r="G3181" s="9" t="s">
        <v>213</v>
      </c>
      <c r="H3181" s="9" t="s">
        <v>161</v>
      </c>
      <c r="I3181" s="9" t="s">
        <v>454</v>
      </c>
      <c r="J3181" s="9" t="s">
        <v>455</v>
      </c>
      <c r="K3181" s="9" t="s">
        <v>303</v>
      </c>
      <c r="L3181" s="9" t="s">
        <v>104</v>
      </c>
      <c r="M3181" s="9" t="s">
        <v>491</v>
      </c>
      <c r="N3181" s="9" t="s">
        <v>196</v>
      </c>
      <c r="O3181" s="9" t="s">
        <v>116</v>
      </c>
      <c r="P3181" s="9" t="s">
        <v>342</v>
      </c>
      <c r="Q3181" s="9" t="s">
        <v>219</v>
      </c>
      <c r="R3181" s="9">
        <v>0</v>
      </c>
      <c r="S3181" s="9">
        <v>13</v>
      </c>
      <c r="U3181" s="9" t="s">
        <v>290</v>
      </c>
      <c r="X3181" s="9">
        <f>INDEX(SLA_Policy!$D$2:$D$5,MATCH(F3181,SLA_Policy!$A$2:$A$5,0))</f>
        <v>8</v>
      </c>
      <c r="Y3181" s="9" t="str">
        <f>IF(E3181="Cancelled","Excluded",IF(D3181="",IF((SLA_Policy!$B$8-B3181)*24&gt;X3181,"Open - Breached","Open - On Track"),IF((D3181-B3181)*24&lt;=X3181,"Met","Breached")))</f>
        <v>Met</v>
      </c>
    </row>
    <row r="3182" spans="1:25" x14ac:dyDescent="0.25">
      <c r="A3182" s="9" t="s">
        <v>6141</v>
      </c>
      <c r="B3182" s="23">
        <v>46029.506944444503</v>
      </c>
      <c r="C3182" s="23">
        <v>46029.511805555601</v>
      </c>
      <c r="D3182" s="23">
        <v>46031.319444444503</v>
      </c>
      <c r="E3182" s="9" t="s">
        <v>212</v>
      </c>
      <c r="F3182" s="9" t="s">
        <v>188</v>
      </c>
      <c r="G3182" s="9" t="s">
        <v>213</v>
      </c>
      <c r="H3182" s="9" t="s">
        <v>167</v>
      </c>
      <c r="I3182" s="9" t="s">
        <v>536</v>
      </c>
      <c r="J3182" s="9" t="s">
        <v>3747</v>
      </c>
      <c r="K3182" s="9" t="s">
        <v>225</v>
      </c>
      <c r="L3182" s="9" t="s">
        <v>395</v>
      </c>
      <c r="M3182" s="9" t="s">
        <v>700</v>
      </c>
      <c r="N3182" s="9" t="s">
        <v>199</v>
      </c>
      <c r="O3182" s="9" t="s">
        <v>180</v>
      </c>
      <c r="P3182" s="9" t="s">
        <v>278</v>
      </c>
      <c r="Q3182" s="9" t="s">
        <v>219</v>
      </c>
      <c r="R3182" s="9">
        <v>0</v>
      </c>
      <c r="S3182" s="9">
        <v>100</v>
      </c>
      <c r="T3182" s="9" t="s">
        <v>136</v>
      </c>
      <c r="U3182" s="9" t="s">
        <v>248</v>
      </c>
      <c r="X3182" s="9">
        <f>INDEX(SLA_Policy!$D$2:$D$5,MATCH(F3182,SLA_Policy!$A$2:$A$5,0))</f>
        <v>72</v>
      </c>
      <c r="Y3182" s="9" t="str">
        <f>IF(E3182="Cancelled","Excluded",IF(D3182="",IF((SLA_Policy!$B$8-B3182)*24&gt;X3182,"Open - Breached","Open - On Track"),IF((D3182-B3182)*24&lt;=X3182,"Met","Breached")))</f>
        <v>Met</v>
      </c>
    </row>
    <row r="3183" spans="1:25" x14ac:dyDescent="0.25">
      <c r="A3183" s="9" t="s">
        <v>6142</v>
      </c>
      <c r="B3183" s="23">
        <v>46029.545833333301</v>
      </c>
      <c r="C3183" s="23">
        <v>46029.648611111101</v>
      </c>
      <c r="D3183" s="23">
        <v>46030.552777777797</v>
      </c>
      <c r="E3183" s="9" t="s">
        <v>212</v>
      </c>
      <c r="F3183" s="9" t="s">
        <v>188</v>
      </c>
      <c r="G3183" s="9" t="s">
        <v>213</v>
      </c>
      <c r="H3183" s="9" t="s">
        <v>165</v>
      </c>
      <c r="I3183" s="9" t="s">
        <v>567</v>
      </c>
      <c r="J3183" s="9" t="s">
        <v>6143</v>
      </c>
      <c r="K3183" s="9" t="s">
        <v>303</v>
      </c>
      <c r="L3183" s="9" t="s">
        <v>270</v>
      </c>
      <c r="M3183" s="9" t="s">
        <v>2575</v>
      </c>
      <c r="N3183" s="9" t="s">
        <v>196</v>
      </c>
      <c r="O3183" s="9" t="s">
        <v>176</v>
      </c>
      <c r="P3183" s="9" t="s">
        <v>330</v>
      </c>
      <c r="Q3183" s="9" t="s">
        <v>219</v>
      </c>
      <c r="R3183" s="9">
        <v>0</v>
      </c>
      <c r="S3183" s="9">
        <v>9</v>
      </c>
      <c r="U3183" s="9" t="s">
        <v>266</v>
      </c>
      <c r="X3183" s="9">
        <f>INDEX(SLA_Policy!$D$2:$D$5,MATCH(F3183,SLA_Policy!$A$2:$A$5,0))</f>
        <v>72</v>
      </c>
      <c r="Y3183" s="9" t="str">
        <f>IF(E3183="Cancelled","Excluded",IF(D3183="",IF((SLA_Policy!$B$8-B3183)*24&gt;X3183,"Open - Breached","Open - On Track"),IF((D3183-B3183)*24&lt;=X3183,"Met","Breached")))</f>
        <v>Met</v>
      </c>
    </row>
    <row r="3184" spans="1:25" x14ac:dyDescent="0.25">
      <c r="A3184" s="9" t="s">
        <v>6144</v>
      </c>
      <c r="B3184" s="23">
        <v>46029.585416666698</v>
      </c>
      <c r="C3184" s="23">
        <v>46029.589583333298</v>
      </c>
      <c r="D3184" s="23">
        <v>46029.613194444399</v>
      </c>
      <c r="E3184" s="9" t="s">
        <v>212</v>
      </c>
      <c r="F3184" s="9" t="s">
        <v>188</v>
      </c>
      <c r="G3184" s="9" t="s">
        <v>213</v>
      </c>
      <c r="H3184" s="9" t="s">
        <v>161</v>
      </c>
      <c r="I3184" s="9" t="s">
        <v>454</v>
      </c>
      <c r="J3184" s="9" t="s">
        <v>2414</v>
      </c>
      <c r="K3184" s="9" t="s">
        <v>246</v>
      </c>
      <c r="L3184" s="9" t="s">
        <v>311</v>
      </c>
      <c r="M3184" s="9" t="s">
        <v>639</v>
      </c>
      <c r="N3184" s="9" t="s">
        <v>200</v>
      </c>
      <c r="O3184" s="9" t="s">
        <v>116</v>
      </c>
      <c r="P3184" s="9" t="s">
        <v>551</v>
      </c>
      <c r="Q3184" s="9" t="s">
        <v>219</v>
      </c>
      <c r="R3184" s="9">
        <v>0</v>
      </c>
      <c r="S3184" s="9">
        <v>11</v>
      </c>
      <c r="U3184" s="9" t="s">
        <v>221</v>
      </c>
      <c r="X3184" s="9">
        <f>INDEX(SLA_Policy!$D$2:$D$5,MATCH(F3184,SLA_Policy!$A$2:$A$5,0))</f>
        <v>72</v>
      </c>
      <c r="Y3184" s="9" t="str">
        <f>IF(E3184="Cancelled","Excluded",IF(D3184="",IF((SLA_Policy!$B$8-B3184)*24&gt;X3184,"Open - Breached","Open - On Track"),IF((D3184-B3184)*24&lt;=X3184,"Met","Breached")))</f>
        <v>Met</v>
      </c>
    </row>
    <row r="3185" spans="1:25" x14ac:dyDescent="0.25">
      <c r="A3185" s="9" t="s">
        <v>6145</v>
      </c>
      <c r="B3185" s="23">
        <v>46029.589583333298</v>
      </c>
      <c r="C3185" s="23">
        <v>46029.623611111099</v>
      </c>
      <c r="D3185" s="23">
        <v>46030.360416666699</v>
      </c>
      <c r="E3185" s="9" t="s">
        <v>212</v>
      </c>
      <c r="F3185" s="9" t="s">
        <v>188</v>
      </c>
      <c r="G3185" s="9" t="s">
        <v>213</v>
      </c>
      <c r="H3185" s="9" t="s">
        <v>164</v>
      </c>
      <c r="I3185" s="9" t="s">
        <v>260</v>
      </c>
      <c r="J3185" s="9" t="s">
        <v>2270</v>
      </c>
      <c r="K3185" s="9" t="s">
        <v>215</v>
      </c>
      <c r="L3185" s="9" t="s">
        <v>311</v>
      </c>
      <c r="M3185" s="9" t="s">
        <v>730</v>
      </c>
      <c r="N3185" s="9" t="s">
        <v>196</v>
      </c>
      <c r="O3185" s="9" t="s">
        <v>180</v>
      </c>
      <c r="P3185" s="9" t="s">
        <v>278</v>
      </c>
      <c r="Q3185" s="9" t="s">
        <v>219</v>
      </c>
      <c r="R3185" s="9">
        <v>0</v>
      </c>
      <c r="S3185" s="9">
        <v>11</v>
      </c>
      <c r="T3185" s="9" t="s">
        <v>265</v>
      </c>
      <c r="U3185" s="9" t="s">
        <v>266</v>
      </c>
      <c r="X3185" s="9">
        <f>INDEX(SLA_Policy!$D$2:$D$5,MATCH(F3185,SLA_Policy!$A$2:$A$5,0))</f>
        <v>72</v>
      </c>
      <c r="Y3185" s="9" t="str">
        <f>IF(E3185="Cancelled","Excluded",IF(D3185="",IF((SLA_Policy!$B$8-B3185)*24&gt;X3185,"Open - Breached","Open - On Track"),IF((D3185-B3185)*24&lt;=X3185,"Met","Breached")))</f>
        <v>Met</v>
      </c>
    </row>
    <row r="3186" spans="1:25" x14ac:dyDescent="0.25">
      <c r="A3186" s="9" t="s">
        <v>6146</v>
      </c>
      <c r="B3186" s="23">
        <v>46029.590972222199</v>
      </c>
      <c r="C3186" s="23">
        <v>46029.636805555601</v>
      </c>
      <c r="D3186" s="23">
        <v>46030.354166666701</v>
      </c>
      <c r="E3186" s="9" t="s">
        <v>212</v>
      </c>
      <c r="F3186" s="9" t="s">
        <v>188</v>
      </c>
      <c r="G3186" s="9" t="s">
        <v>213</v>
      </c>
      <c r="H3186" s="9" t="s">
        <v>165</v>
      </c>
      <c r="I3186" s="9" t="s">
        <v>567</v>
      </c>
      <c r="J3186" s="9" t="s">
        <v>1190</v>
      </c>
      <c r="K3186" s="9" t="s">
        <v>239</v>
      </c>
      <c r="L3186" s="9" t="s">
        <v>216</v>
      </c>
      <c r="M3186" s="9" t="s">
        <v>3502</v>
      </c>
      <c r="N3186" s="9" t="s">
        <v>196</v>
      </c>
      <c r="O3186" s="9" t="s">
        <v>176</v>
      </c>
      <c r="P3186" s="9" t="s">
        <v>419</v>
      </c>
      <c r="Q3186" s="9" t="s">
        <v>219</v>
      </c>
      <c r="R3186" s="9">
        <v>0</v>
      </c>
      <c r="S3186" s="9">
        <v>17</v>
      </c>
      <c r="U3186" s="9" t="s">
        <v>230</v>
      </c>
      <c r="X3186" s="9">
        <f>INDEX(SLA_Policy!$D$2:$D$5,MATCH(F3186,SLA_Policy!$A$2:$A$5,0))</f>
        <v>72</v>
      </c>
      <c r="Y3186" s="9" t="str">
        <f>IF(E3186="Cancelled","Excluded",IF(D3186="",IF((SLA_Policy!$B$8-B3186)*24&gt;X3186,"Open - Breached","Open - On Track"),IF((D3186-B3186)*24&lt;=X3186,"Met","Breached")))</f>
        <v>Met</v>
      </c>
    </row>
    <row r="3187" spans="1:25" x14ac:dyDescent="0.25">
      <c r="A3187" s="9" t="s">
        <v>6147</v>
      </c>
      <c r="B3187" s="23">
        <v>46029.593055555597</v>
      </c>
      <c r="C3187" s="23">
        <v>46029.601388888899</v>
      </c>
      <c r="D3187" s="23">
        <v>46029.631944444503</v>
      </c>
      <c r="E3187" s="9" t="s">
        <v>212</v>
      </c>
      <c r="F3187" s="9" t="s">
        <v>188</v>
      </c>
      <c r="G3187" s="9" t="s">
        <v>213</v>
      </c>
      <c r="H3187" s="9" t="s">
        <v>161</v>
      </c>
      <c r="I3187" s="9" t="s">
        <v>454</v>
      </c>
      <c r="J3187" s="9" t="s">
        <v>2015</v>
      </c>
      <c r="K3187" s="9" t="s">
        <v>246</v>
      </c>
      <c r="L3187" s="9" t="s">
        <v>282</v>
      </c>
      <c r="M3187" s="9" t="s">
        <v>606</v>
      </c>
      <c r="N3187" s="9" t="s">
        <v>198</v>
      </c>
      <c r="O3187" s="9" t="s">
        <v>116</v>
      </c>
      <c r="P3187" s="9" t="s">
        <v>574</v>
      </c>
      <c r="Q3187" s="9" t="s">
        <v>219</v>
      </c>
      <c r="R3187" s="9">
        <v>0</v>
      </c>
      <c r="S3187" s="9">
        <v>8</v>
      </c>
      <c r="U3187" s="9" t="s">
        <v>221</v>
      </c>
      <c r="W3187" s="9">
        <v>5</v>
      </c>
      <c r="X3187" s="9">
        <f>INDEX(SLA_Policy!$D$2:$D$5,MATCH(F3187,SLA_Policy!$A$2:$A$5,0))</f>
        <v>72</v>
      </c>
      <c r="Y3187" s="9" t="str">
        <f>IF(E3187="Cancelled","Excluded",IF(D3187="",IF((SLA_Policy!$B$8-B3187)*24&gt;X3187,"Open - Breached","Open - On Track"),IF((D3187-B3187)*24&lt;=X3187,"Met","Breached")))</f>
        <v>Met</v>
      </c>
    </row>
    <row r="3188" spans="1:25" x14ac:dyDescent="0.25">
      <c r="A3188" s="9" t="s">
        <v>6148</v>
      </c>
      <c r="B3188" s="23">
        <v>46029.6069444444</v>
      </c>
      <c r="C3188" s="23">
        <v>46029.609027777798</v>
      </c>
      <c r="D3188" s="23">
        <v>46030.3618055556</v>
      </c>
      <c r="E3188" s="9" t="s">
        <v>212</v>
      </c>
      <c r="F3188" s="9" t="s">
        <v>188</v>
      </c>
      <c r="G3188" s="9" t="s">
        <v>213</v>
      </c>
      <c r="H3188" s="9" t="s">
        <v>165</v>
      </c>
      <c r="I3188" s="9" t="s">
        <v>469</v>
      </c>
      <c r="J3188" s="9" t="s">
        <v>6149</v>
      </c>
      <c r="K3188" s="9" t="s">
        <v>246</v>
      </c>
      <c r="L3188" s="9" t="s">
        <v>311</v>
      </c>
      <c r="M3188" s="9" t="s">
        <v>6150</v>
      </c>
      <c r="N3188" s="9" t="s">
        <v>198</v>
      </c>
      <c r="O3188" s="9" t="s">
        <v>176</v>
      </c>
      <c r="P3188" s="9" t="s">
        <v>253</v>
      </c>
      <c r="Q3188" s="9" t="s">
        <v>219</v>
      </c>
      <c r="R3188" s="9">
        <v>0</v>
      </c>
      <c r="S3188" s="9">
        <v>6</v>
      </c>
      <c r="U3188" s="9" t="s">
        <v>266</v>
      </c>
      <c r="X3188" s="9">
        <f>INDEX(SLA_Policy!$D$2:$D$5,MATCH(F3188,SLA_Policy!$A$2:$A$5,0))</f>
        <v>72</v>
      </c>
      <c r="Y3188" s="9" t="str">
        <f>IF(E3188="Cancelled","Excluded",IF(D3188="",IF((SLA_Policy!$B$8-B3188)*24&gt;X3188,"Open - Breached","Open - On Track"),IF((D3188-B3188)*24&lt;=X3188,"Met","Breached")))</f>
        <v>Met</v>
      </c>
    </row>
    <row r="3189" spans="1:25" x14ac:dyDescent="0.25">
      <c r="A3189" s="9" t="s">
        <v>6151</v>
      </c>
      <c r="B3189" s="23">
        <v>46029.608333333301</v>
      </c>
      <c r="C3189" s="23">
        <v>46029.655555555597</v>
      </c>
      <c r="D3189" s="23">
        <v>46030.348611111098</v>
      </c>
      <c r="E3189" s="9" t="s">
        <v>212</v>
      </c>
      <c r="F3189" s="9" t="s">
        <v>188</v>
      </c>
      <c r="G3189" s="9" t="s">
        <v>213</v>
      </c>
      <c r="H3189" s="9" t="s">
        <v>162</v>
      </c>
      <c r="I3189" s="9" t="s">
        <v>345</v>
      </c>
      <c r="J3189" s="9" t="s">
        <v>2207</v>
      </c>
      <c r="K3189" s="9" t="s">
        <v>246</v>
      </c>
      <c r="L3189" s="9" t="s">
        <v>226</v>
      </c>
      <c r="M3189" s="9" t="s">
        <v>660</v>
      </c>
      <c r="N3189" s="9" t="s">
        <v>197</v>
      </c>
      <c r="O3189" s="9" t="s">
        <v>179</v>
      </c>
      <c r="P3189" s="9" t="s">
        <v>284</v>
      </c>
      <c r="Q3189" s="9" t="s">
        <v>219</v>
      </c>
      <c r="R3189" s="9">
        <v>0</v>
      </c>
      <c r="S3189" s="9">
        <v>11</v>
      </c>
      <c r="U3189" s="9" t="s">
        <v>266</v>
      </c>
      <c r="X3189" s="9">
        <f>INDEX(SLA_Policy!$D$2:$D$5,MATCH(F3189,SLA_Policy!$A$2:$A$5,0))</f>
        <v>72</v>
      </c>
      <c r="Y3189" s="9" t="str">
        <f>IF(E3189="Cancelled","Excluded",IF(D3189="",IF((SLA_Policy!$B$8-B3189)*24&gt;X3189,"Open - Breached","Open - On Track"),IF((D3189-B3189)*24&lt;=X3189,"Met","Breached")))</f>
        <v>Met</v>
      </c>
    </row>
    <row r="3190" spans="1:25" x14ac:dyDescent="0.25">
      <c r="A3190" s="9" t="s">
        <v>6152</v>
      </c>
      <c r="B3190" s="23">
        <v>46029.613888888904</v>
      </c>
      <c r="C3190" s="23">
        <v>46029.743055555598</v>
      </c>
      <c r="D3190" s="23">
        <v>46030.313888888901</v>
      </c>
      <c r="E3190" s="9" t="s">
        <v>212</v>
      </c>
      <c r="F3190" s="9" t="s">
        <v>189</v>
      </c>
      <c r="G3190" s="9" t="s">
        <v>236</v>
      </c>
      <c r="H3190" s="9" t="s">
        <v>161</v>
      </c>
      <c r="I3190" s="9" t="s">
        <v>482</v>
      </c>
      <c r="J3190" s="9" t="s">
        <v>6153</v>
      </c>
      <c r="K3190" s="9" t="s">
        <v>246</v>
      </c>
      <c r="L3190" s="9" t="s">
        <v>216</v>
      </c>
      <c r="M3190" s="9" t="s">
        <v>5417</v>
      </c>
      <c r="N3190" s="9" t="s">
        <v>197</v>
      </c>
      <c r="O3190" s="9" t="s">
        <v>177</v>
      </c>
      <c r="P3190" s="9" t="s">
        <v>942</v>
      </c>
      <c r="Q3190" s="9" t="s">
        <v>219</v>
      </c>
      <c r="R3190" s="9">
        <v>0</v>
      </c>
      <c r="S3190" s="9">
        <v>25</v>
      </c>
      <c r="U3190" s="9" t="s">
        <v>242</v>
      </c>
      <c r="X3190" s="9">
        <f>INDEX(SLA_Policy!$D$2:$D$5,MATCH(F3190,SLA_Policy!$A$2:$A$5,0))</f>
        <v>120</v>
      </c>
      <c r="Y3190" s="9" t="str">
        <f>IF(E3190="Cancelled","Excluded",IF(D3190="",IF((SLA_Policy!$B$8-B3190)*24&gt;X3190,"Open - Breached","Open - On Track"),IF((D3190-B3190)*24&lt;=X3190,"Met","Breached")))</f>
        <v>Met</v>
      </c>
    </row>
    <row r="3191" spans="1:25" x14ac:dyDescent="0.25">
      <c r="A3191" s="9" t="s">
        <v>6154</v>
      </c>
      <c r="B3191" s="23">
        <v>46029.620138888902</v>
      </c>
      <c r="C3191" s="23">
        <v>46029.628472222197</v>
      </c>
      <c r="D3191" s="23">
        <v>46029.680555555598</v>
      </c>
      <c r="E3191" s="9" t="s">
        <v>212</v>
      </c>
      <c r="F3191" s="9" t="s">
        <v>188</v>
      </c>
      <c r="G3191" s="9" t="s">
        <v>213</v>
      </c>
      <c r="H3191" s="9" t="s">
        <v>161</v>
      </c>
      <c r="I3191" s="9" t="s">
        <v>389</v>
      </c>
      <c r="J3191" s="9" t="s">
        <v>1243</v>
      </c>
      <c r="K3191" s="9" t="s">
        <v>215</v>
      </c>
      <c r="L3191" s="9" t="s">
        <v>216</v>
      </c>
      <c r="M3191" s="9" t="s">
        <v>1044</v>
      </c>
      <c r="N3191" s="9" t="s">
        <v>198</v>
      </c>
      <c r="O3191" s="9" t="s">
        <v>116</v>
      </c>
      <c r="P3191" s="9" t="s">
        <v>218</v>
      </c>
      <c r="Q3191" s="9" t="s">
        <v>219</v>
      </c>
      <c r="R3191" s="9">
        <v>1</v>
      </c>
      <c r="S3191" s="9">
        <v>22</v>
      </c>
      <c r="U3191" s="9" t="s">
        <v>221</v>
      </c>
      <c r="X3191" s="9">
        <f>INDEX(SLA_Policy!$D$2:$D$5,MATCH(F3191,SLA_Policy!$A$2:$A$5,0))</f>
        <v>72</v>
      </c>
      <c r="Y3191" s="9" t="str">
        <f>IF(E3191="Cancelled","Excluded",IF(D3191="",IF((SLA_Policy!$B$8-B3191)*24&gt;X3191,"Open - Breached","Open - On Track"),IF((D3191-B3191)*24&lt;=X3191,"Met","Breached")))</f>
        <v>Met</v>
      </c>
    </row>
    <row r="3192" spans="1:25" x14ac:dyDescent="0.25">
      <c r="A3192" s="9" t="s">
        <v>6155</v>
      </c>
      <c r="B3192" s="23">
        <v>46029.622916666704</v>
      </c>
      <c r="C3192" s="23">
        <v>46029.625</v>
      </c>
      <c r="D3192" s="23">
        <v>46029.671527777798</v>
      </c>
      <c r="E3192" s="9" t="s">
        <v>212</v>
      </c>
      <c r="F3192" s="9" t="s">
        <v>189</v>
      </c>
      <c r="G3192" s="9" t="s">
        <v>213</v>
      </c>
      <c r="H3192" s="9" t="s">
        <v>161</v>
      </c>
      <c r="I3192" s="9" t="s">
        <v>389</v>
      </c>
      <c r="J3192" s="9" t="s">
        <v>2426</v>
      </c>
      <c r="K3192" s="9" t="s">
        <v>303</v>
      </c>
      <c r="L3192" s="9" t="s">
        <v>311</v>
      </c>
      <c r="M3192" s="9" t="s">
        <v>496</v>
      </c>
      <c r="N3192" s="9" t="s">
        <v>200</v>
      </c>
      <c r="O3192" s="9" t="s">
        <v>177</v>
      </c>
      <c r="P3192" s="9" t="s">
        <v>300</v>
      </c>
      <c r="Q3192" s="9" t="s">
        <v>219</v>
      </c>
      <c r="R3192" s="9">
        <v>0</v>
      </c>
      <c r="S3192" s="9">
        <v>6</v>
      </c>
      <c r="U3192" s="9" t="s">
        <v>290</v>
      </c>
      <c r="W3192" s="9">
        <v>5</v>
      </c>
      <c r="X3192" s="9">
        <f>INDEX(SLA_Policy!$D$2:$D$5,MATCH(F3192,SLA_Policy!$A$2:$A$5,0))</f>
        <v>120</v>
      </c>
      <c r="Y3192" s="9" t="str">
        <f>IF(E3192="Cancelled","Excluded",IF(D3192="",IF((SLA_Policy!$B$8-B3192)*24&gt;X3192,"Open - Breached","Open - On Track"),IF((D3192-B3192)*24&lt;=X3192,"Met","Breached")))</f>
        <v>Met</v>
      </c>
    </row>
    <row r="3193" spans="1:25" x14ac:dyDescent="0.25">
      <c r="A3193" s="9" t="s">
        <v>6156</v>
      </c>
      <c r="B3193" s="23">
        <v>46029.632638888899</v>
      </c>
      <c r="C3193" s="23">
        <v>46029.636111111096</v>
      </c>
      <c r="D3193" s="23">
        <v>46030.372222222199</v>
      </c>
      <c r="E3193" s="9" t="s">
        <v>212</v>
      </c>
      <c r="F3193" s="9" t="s">
        <v>189</v>
      </c>
      <c r="G3193" s="9" t="s">
        <v>213</v>
      </c>
      <c r="H3193" s="9" t="s">
        <v>88</v>
      </c>
      <c r="I3193" s="9" t="s">
        <v>92</v>
      </c>
      <c r="J3193" s="9" t="s">
        <v>3969</v>
      </c>
      <c r="K3193" s="9" t="s">
        <v>215</v>
      </c>
      <c r="L3193" s="9" t="s">
        <v>216</v>
      </c>
      <c r="M3193" s="9" t="s">
        <v>317</v>
      </c>
      <c r="N3193" s="9" t="s">
        <v>198</v>
      </c>
      <c r="O3193" s="9" t="s">
        <v>116</v>
      </c>
      <c r="P3193" s="9" t="s">
        <v>342</v>
      </c>
      <c r="Q3193" s="9" t="s">
        <v>219</v>
      </c>
      <c r="R3193" s="9">
        <v>0</v>
      </c>
      <c r="S3193" s="9">
        <v>19</v>
      </c>
      <c r="T3193" s="9" t="s">
        <v>136</v>
      </c>
      <c r="U3193" s="9" t="s">
        <v>266</v>
      </c>
      <c r="W3193" s="9">
        <v>5</v>
      </c>
      <c r="X3193" s="9">
        <f>INDEX(SLA_Policy!$D$2:$D$5,MATCH(F3193,SLA_Policy!$A$2:$A$5,0))</f>
        <v>120</v>
      </c>
      <c r="Y3193" s="9" t="str">
        <f>IF(E3193="Cancelled","Excluded",IF(D3193="",IF((SLA_Policy!$B$8-B3193)*24&gt;X3193,"Open - Breached","Open - On Track"),IF((D3193-B3193)*24&lt;=X3193,"Met","Breached")))</f>
        <v>Met</v>
      </c>
    </row>
    <row r="3194" spans="1:25" x14ac:dyDescent="0.25">
      <c r="A3194" s="9" t="s">
        <v>6157</v>
      </c>
      <c r="B3194" s="23">
        <v>46029.643750000003</v>
      </c>
      <c r="C3194" s="23">
        <v>46029.6472222222</v>
      </c>
      <c r="D3194" s="23">
        <v>46029.704861111102</v>
      </c>
      <c r="E3194" s="9" t="s">
        <v>212</v>
      </c>
      <c r="F3194" s="9" t="s">
        <v>188</v>
      </c>
      <c r="G3194" s="9" t="s">
        <v>213</v>
      </c>
      <c r="H3194" s="9" t="s">
        <v>161</v>
      </c>
      <c r="I3194" s="9" t="s">
        <v>389</v>
      </c>
      <c r="J3194" s="9" t="s">
        <v>1306</v>
      </c>
      <c r="K3194" s="9" t="s">
        <v>215</v>
      </c>
      <c r="L3194" s="9" t="s">
        <v>351</v>
      </c>
      <c r="M3194" s="9" t="s">
        <v>2661</v>
      </c>
      <c r="N3194" s="9" t="s">
        <v>198</v>
      </c>
      <c r="O3194" s="9" t="s">
        <v>116</v>
      </c>
      <c r="P3194" s="9" t="s">
        <v>295</v>
      </c>
      <c r="Q3194" s="9" t="s">
        <v>219</v>
      </c>
      <c r="R3194" s="9">
        <v>0</v>
      </c>
      <c r="S3194" s="9">
        <v>5</v>
      </c>
      <c r="U3194" s="9" t="s">
        <v>266</v>
      </c>
      <c r="W3194" s="9">
        <v>5</v>
      </c>
      <c r="X3194" s="9">
        <f>INDEX(SLA_Policy!$D$2:$D$5,MATCH(F3194,SLA_Policy!$A$2:$A$5,0))</f>
        <v>72</v>
      </c>
      <c r="Y3194" s="9" t="str">
        <f>IF(E3194="Cancelled","Excluded",IF(D3194="",IF((SLA_Policy!$B$8-B3194)*24&gt;X3194,"Open - Breached","Open - On Track"),IF((D3194-B3194)*24&lt;=X3194,"Met","Breached")))</f>
        <v>Met</v>
      </c>
    </row>
    <row r="3195" spans="1:25" x14ac:dyDescent="0.25">
      <c r="A3195" s="9" t="s">
        <v>6158</v>
      </c>
      <c r="B3195" s="23">
        <v>46029.654861111099</v>
      </c>
      <c r="C3195" s="23">
        <v>46029.677083333299</v>
      </c>
      <c r="D3195" s="23">
        <v>46030.372916666704</v>
      </c>
      <c r="E3195" s="9" t="s">
        <v>212</v>
      </c>
      <c r="F3195" s="9" t="s">
        <v>188</v>
      </c>
      <c r="G3195" s="9" t="s">
        <v>213</v>
      </c>
      <c r="H3195" s="9" t="s">
        <v>164</v>
      </c>
      <c r="I3195" s="9" t="s">
        <v>339</v>
      </c>
      <c r="J3195" s="9" t="s">
        <v>340</v>
      </c>
      <c r="K3195" s="9" t="s">
        <v>246</v>
      </c>
      <c r="L3195" s="9" t="s">
        <v>104</v>
      </c>
      <c r="M3195" s="9" t="s">
        <v>6159</v>
      </c>
      <c r="N3195" s="9" t="s">
        <v>197</v>
      </c>
      <c r="O3195" s="9" t="s">
        <v>116</v>
      </c>
      <c r="P3195" s="9" t="s">
        <v>342</v>
      </c>
      <c r="Q3195" s="9" t="s">
        <v>219</v>
      </c>
      <c r="R3195" s="9">
        <v>0</v>
      </c>
      <c r="S3195" s="9">
        <v>7</v>
      </c>
      <c r="T3195" s="9" t="s">
        <v>343</v>
      </c>
      <c r="U3195" s="9" t="s">
        <v>266</v>
      </c>
      <c r="W3195" s="9">
        <v>4</v>
      </c>
      <c r="X3195" s="9">
        <f>INDEX(SLA_Policy!$D$2:$D$5,MATCH(F3195,SLA_Policy!$A$2:$A$5,0))</f>
        <v>72</v>
      </c>
      <c r="Y3195" s="9" t="str">
        <f>IF(E3195="Cancelled","Excluded",IF(D3195="",IF((SLA_Policy!$B$8-B3195)*24&gt;X3195,"Open - Breached","Open - On Track"),IF((D3195-B3195)*24&lt;=X3195,"Met","Breached")))</f>
        <v>Met</v>
      </c>
    </row>
    <row r="3196" spans="1:25" x14ac:dyDescent="0.25">
      <c r="A3196" s="9" t="s">
        <v>6160</v>
      </c>
      <c r="B3196" s="23">
        <v>46029.668749999997</v>
      </c>
      <c r="C3196" s="23">
        <v>46029.679166666698</v>
      </c>
      <c r="E3196" s="9" t="s">
        <v>649</v>
      </c>
      <c r="F3196" s="9" t="s">
        <v>188</v>
      </c>
      <c r="G3196" s="9" t="s">
        <v>236</v>
      </c>
      <c r="H3196" s="9" t="s">
        <v>162</v>
      </c>
      <c r="I3196" s="9" t="s">
        <v>280</v>
      </c>
      <c r="J3196" s="9" t="s">
        <v>6161</v>
      </c>
      <c r="K3196" s="9" t="s">
        <v>246</v>
      </c>
      <c r="L3196" s="9" t="s">
        <v>216</v>
      </c>
      <c r="M3196" s="9" t="s">
        <v>1259</v>
      </c>
      <c r="N3196" s="9" t="s">
        <v>196</v>
      </c>
      <c r="O3196" s="9" t="s">
        <v>179</v>
      </c>
      <c r="P3196" s="9" t="s">
        <v>284</v>
      </c>
      <c r="Q3196" s="9" t="s">
        <v>219</v>
      </c>
      <c r="R3196" s="9">
        <v>0</v>
      </c>
      <c r="S3196" s="9">
        <v>0</v>
      </c>
      <c r="X3196" s="9">
        <f>INDEX(SLA_Policy!$D$2:$D$5,MATCH(F3196,SLA_Policy!$A$2:$A$5,0))</f>
        <v>72</v>
      </c>
      <c r="Y3196" s="9" t="str">
        <f>IF(E3196="Cancelled","Excluded",IF(D3196="",IF((SLA_Policy!$B$8-B3196)*24&gt;X3196,"Open - Breached","Open - On Track"),IF((D3196-B3196)*24&lt;=X3196,"Met","Breached")))</f>
        <v>Excluded</v>
      </c>
    </row>
    <row r="3197" spans="1:25" x14ac:dyDescent="0.25">
      <c r="A3197" s="9" t="s">
        <v>6162</v>
      </c>
      <c r="B3197" s="23">
        <v>46029.709027777797</v>
      </c>
      <c r="C3197" s="23">
        <v>46029.782638888901</v>
      </c>
      <c r="D3197" s="23">
        <v>46030.323611111096</v>
      </c>
      <c r="E3197" s="9" t="s">
        <v>212</v>
      </c>
      <c r="F3197" s="9" t="s">
        <v>188</v>
      </c>
      <c r="G3197" s="9" t="s">
        <v>213</v>
      </c>
      <c r="H3197" s="9" t="s">
        <v>162</v>
      </c>
      <c r="I3197" s="9" t="s">
        <v>393</v>
      </c>
      <c r="J3197" s="9" t="s">
        <v>4695</v>
      </c>
      <c r="K3197" s="9" t="s">
        <v>239</v>
      </c>
      <c r="L3197" s="9" t="s">
        <v>216</v>
      </c>
      <c r="M3197" s="9" t="s">
        <v>733</v>
      </c>
      <c r="N3197" s="9" t="s">
        <v>196</v>
      </c>
      <c r="O3197" s="9" t="s">
        <v>116</v>
      </c>
      <c r="P3197" s="9" t="s">
        <v>590</v>
      </c>
      <c r="Q3197" s="9" t="s">
        <v>219</v>
      </c>
      <c r="R3197" s="9">
        <v>0</v>
      </c>
      <c r="S3197" s="9">
        <v>32</v>
      </c>
      <c r="U3197" s="9" t="s">
        <v>661</v>
      </c>
      <c r="W3197" s="9">
        <v>5</v>
      </c>
      <c r="X3197" s="9">
        <f>INDEX(SLA_Policy!$D$2:$D$5,MATCH(F3197,SLA_Policy!$A$2:$A$5,0))</f>
        <v>72</v>
      </c>
      <c r="Y3197" s="9" t="str">
        <f>IF(E3197="Cancelled","Excluded",IF(D3197="",IF((SLA_Policy!$B$8-B3197)*24&gt;X3197,"Open - Breached","Open - On Track"),IF((D3197-B3197)*24&lt;=X3197,"Met","Breached")))</f>
        <v>Met</v>
      </c>
    </row>
    <row r="3198" spans="1:25" x14ac:dyDescent="0.25">
      <c r="A3198" s="9" t="s">
        <v>6163</v>
      </c>
      <c r="B3198" s="23">
        <v>46029.743750000001</v>
      </c>
      <c r="C3198" s="23">
        <v>46030.365277777797</v>
      </c>
      <c r="D3198" s="23">
        <v>46031.393750000003</v>
      </c>
      <c r="E3198" s="9" t="s">
        <v>212</v>
      </c>
      <c r="F3198" s="9" t="s">
        <v>189</v>
      </c>
      <c r="G3198" s="9" t="s">
        <v>213</v>
      </c>
      <c r="H3198" s="9" t="s">
        <v>167</v>
      </c>
      <c r="I3198" s="9" t="s">
        <v>362</v>
      </c>
      <c r="J3198" s="9" t="s">
        <v>6164</v>
      </c>
      <c r="K3198" s="9" t="s">
        <v>215</v>
      </c>
      <c r="L3198" s="9" t="s">
        <v>104</v>
      </c>
      <c r="M3198" s="9" t="s">
        <v>1922</v>
      </c>
      <c r="N3198" s="9" t="s">
        <v>197</v>
      </c>
      <c r="O3198" s="9" t="s">
        <v>176</v>
      </c>
      <c r="P3198" s="9" t="s">
        <v>330</v>
      </c>
      <c r="Q3198" s="9" t="s">
        <v>273</v>
      </c>
      <c r="R3198" s="9">
        <v>0</v>
      </c>
      <c r="S3198" s="9">
        <v>57</v>
      </c>
      <c r="U3198" s="9" t="s">
        <v>290</v>
      </c>
      <c r="X3198" s="9">
        <f>INDEX(SLA_Policy!$D$2:$D$5,MATCH(F3198,SLA_Policy!$A$2:$A$5,0))</f>
        <v>120</v>
      </c>
      <c r="Y3198" s="9" t="str">
        <f>IF(E3198="Cancelled","Excluded",IF(D3198="",IF((SLA_Policy!$B$8-B3198)*24&gt;X3198,"Open - Breached","Open - On Track"),IF((D3198-B3198)*24&lt;=X3198,"Met","Breached")))</f>
        <v>Met</v>
      </c>
    </row>
    <row r="3199" spans="1:25" x14ac:dyDescent="0.25">
      <c r="A3199" s="9" t="s">
        <v>6165</v>
      </c>
      <c r="B3199" s="23">
        <v>46029.777083333298</v>
      </c>
      <c r="C3199" s="23">
        <v>46029.779166666704</v>
      </c>
      <c r="D3199" s="23">
        <v>46030.322916666701</v>
      </c>
      <c r="E3199" s="9" t="s">
        <v>212</v>
      </c>
      <c r="F3199" s="9" t="s">
        <v>188</v>
      </c>
      <c r="G3199" s="9" t="s">
        <v>213</v>
      </c>
      <c r="H3199" s="9" t="s">
        <v>162</v>
      </c>
      <c r="I3199" s="9" t="s">
        <v>393</v>
      </c>
      <c r="J3199" s="9" t="s">
        <v>6166</v>
      </c>
      <c r="K3199" s="9" t="s">
        <v>225</v>
      </c>
      <c r="L3199" s="9" t="s">
        <v>104</v>
      </c>
      <c r="M3199" s="9" t="s">
        <v>403</v>
      </c>
      <c r="N3199" s="9" t="s">
        <v>200</v>
      </c>
      <c r="O3199" s="9" t="s">
        <v>179</v>
      </c>
      <c r="P3199" s="9" t="s">
        <v>264</v>
      </c>
      <c r="Q3199" s="9" t="s">
        <v>273</v>
      </c>
      <c r="R3199" s="9">
        <v>0</v>
      </c>
      <c r="S3199" s="9">
        <v>12</v>
      </c>
      <c r="U3199" s="9" t="s">
        <v>376</v>
      </c>
      <c r="X3199" s="9">
        <f>INDEX(SLA_Policy!$D$2:$D$5,MATCH(F3199,SLA_Policy!$A$2:$A$5,0))</f>
        <v>72</v>
      </c>
      <c r="Y3199" s="9" t="str">
        <f>IF(E3199="Cancelled","Excluded",IF(D3199="",IF((SLA_Policy!$B$8-B3199)*24&gt;X3199,"Open - Breached","Open - On Track"),IF((D3199-B3199)*24&lt;=X3199,"Met","Breached")))</f>
        <v>Met</v>
      </c>
    </row>
    <row r="3200" spans="1:25" x14ac:dyDescent="0.25">
      <c r="A3200" s="9" t="s">
        <v>6167</v>
      </c>
      <c r="B3200" s="23">
        <v>46029.784722222197</v>
      </c>
      <c r="C3200" s="23">
        <v>46030.337500000001</v>
      </c>
      <c r="E3200" s="9" t="s">
        <v>649</v>
      </c>
      <c r="F3200" s="9" t="s">
        <v>188</v>
      </c>
      <c r="G3200" s="9" t="s">
        <v>213</v>
      </c>
      <c r="H3200" s="9" t="s">
        <v>167</v>
      </c>
      <c r="I3200" s="9" t="s">
        <v>684</v>
      </c>
      <c r="J3200" s="9" t="s">
        <v>6168</v>
      </c>
      <c r="K3200" s="9" t="s">
        <v>303</v>
      </c>
      <c r="L3200" s="9" t="s">
        <v>216</v>
      </c>
      <c r="M3200" s="9" t="s">
        <v>6169</v>
      </c>
      <c r="N3200" s="9" t="s">
        <v>198</v>
      </c>
      <c r="O3200" s="9" t="s">
        <v>116</v>
      </c>
      <c r="P3200" s="9" t="s">
        <v>295</v>
      </c>
      <c r="Q3200" s="9" t="s">
        <v>219</v>
      </c>
      <c r="R3200" s="9">
        <v>0</v>
      </c>
      <c r="S3200" s="9">
        <v>0</v>
      </c>
      <c r="X3200" s="9">
        <f>INDEX(SLA_Policy!$D$2:$D$5,MATCH(F3200,SLA_Policy!$A$2:$A$5,0))</f>
        <v>72</v>
      </c>
      <c r="Y3200" s="9" t="str">
        <f>IF(E3200="Cancelled","Excluded",IF(D3200="",IF((SLA_Policy!$B$8-B3200)*24&gt;X3200,"Open - Breached","Open - On Track"),IF((D3200-B3200)*24&lt;=X3200,"Met","Breached")))</f>
        <v>Excluded</v>
      </c>
    </row>
    <row r="3201" spans="1:25" x14ac:dyDescent="0.25">
      <c r="A3201" s="9" t="s">
        <v>6170</v>
      </c>
      <c r="B3201" s="23">
        <v>46029.901388888902</v>
      </c>
      <c r="C3201" s="23">
        <v>46030.309027777803</v>
      </c>
      <c r="D3201" s="23">
        <v>46030.493750000001</v>
      </c>
      <c r="E3201" s="9" t="s">
        <v>212</v>
      </c>
      <c r="F3201" s="9" t="s">
        <v>188</v>
      </c>
      <c r="G3201" s="9" t="s">
        <v>213</v>
      </c>
      <c r="H3201" s="9" t="s">
        <v>164</v>
      </c>
      <c r="I3201" s="9" t="s">
        <v>260</v>
      </c>
      <c r="J3201" s="9" t="s">
        <v>4340</v>
      </c>
      <c r="K3201" s="9" t="s">
        <v>410</v>
      </c>
      <c r="L3201" s="9" t="s">
        <v>104</v>
      </c>
      <c r="M3201" s="9" t="s">
        <v>6171</v>
      </c>
      <c r="N3201" s="9" t="s">
        <v>196</v>
      </c>
      <c r="O3201" s="9" t="s">
        <v>180</v>
      </c>
      <c r="P3201" s="9" t="s">
        <v>278</v>
      </c>
      <c r="Q3201" s="9" t="s">
        <v>273</v>
      </c>
      <c r="R3201" s="9">
        <v>0</v>
      </c>
      <c r="S3201" s="9">
        <v>12</v>
      </c>
      <c r="T3201" s="9" t="s">
        <v>265</v>
      </c>
      <c r="U3201" s="9" t="s">
        <v>266</v>
      </c>
      <c r="W3201" s="9">
        <v>4</v>
      </c>
      <c r="X3201" s="9">
        <f>INDEX(SLA_Policy!$D$2:$D$5,MATCH(F3201,SLA_Policy!$A$2:$A$5,0))</f>
        <v>72</v>
      </c>
      <c r="Y3201" s="9" t="str">
        <f>IF(E3201="Cancelled","Excluded",IF(D3201="",IF((SLA_Policy!$B$8-B3201)*24&gt;X3201,"Open - Breached","Open - On Track"),IF((D3201-B3201)*24&lt;=X3201,"Met","Breached")))</f>
        <v>Met</v>
      </c>
    </row>
    <row r="3202" spans="1:25" x14ac:dyDescent="0.25">
      <c r="A3202" s="9" t="s">
        <v>6172</v>
      </c>
      <c r="B3202" s="23">
        <v>46029.982638888898</v>
      </c>
      <c r="C3202" s="23">
        <v>46030.311111111099</v>
      </c>
      <c r="D3202" s="23">
        <v>46030.315972222197</v>
      </c>
      <c r="E3202" s="9" t="s">
        <v>212</v>
      </c>
      <c r="F3202" s="9" t="s">
        <v>189</v>
      </c>
      <c r="G3202" s="9" t="s">
        <v>213</v>
      </c>
      <c r="H3202" s="9" t="s">
        <v>88</v>
      </c>
      <c r="I3202" s="9" t="s">
        <v>268</v>
      </c>
      <c r="J3202" s="9" t="s">
        <v>6173</v>
      </c>
      <c r="K3202" s="9" t="s">
        <v>303</v>
      </c>
      <c r="L3202" s="9" t="s">
        <v>351</v>
      </c>
      <c r="M3202" s="9" t="s">
        <v>1411</v>
      </c>
      <c r="N3202" s="9" t="s">
        <v>196</v>
      </c>
      <c r="O3202" s="9" t="s">
        <v>176</v>
      </c>
      <c r="P3202" s="9" t="s">
        <v>228</v>
      </c>
      <c r="Q3202" s="9" t="s">
        <v>219</v>
      </c>
      <c r="R3202" s="9">
        <v>0</v>
      </c>
      <c r="S3202" s="9">
        <v>33</v>
      </c>
      <c r="T3202" s="9" t="s">
        <v>136</v>
      </c>
      <c r="U3202" s="9" t="s">
        <v>266</v>
      </c>
      <c r="W3202" s="9">
        <v>5</v>
      </c>
      <c r="X3202" s="9">
        <f>INDEX(SLA_Policy!$D$2:$D$5,MATCH(F3202,SLA_Policy!$A$2:$A$5,0))</f>
        <v>120</v>
      </c>
      <c r="Y3202" s="9" t="str">
        <f>IF(E3202="Cancelled","Excluded",IF(D3202="",IF((SLA_Policy!$B$8-B3202)*24&gt;X3202,"Open - Breached","Open - On Track"),IF((D3202-B3202)*24&lt;=X3202,"Met","Breached")))</f>
        <v>Met</v>
      </c>
    </row>
    <row r="3203" spans="1:25" x14ac:dyDescent="0.25">
      <c r="A3203" s="9" t="s">
        <v>6174</v>
      </c>
      <c r="B3203" s="23">
        <v>46030.168749999997</v>
      </c>
      <c r="C3203" s="23">
        <v>46030.421527777798</v>
      </c>
      <c r="D3203" s="23">
        <v>46030.617361111101</v>
      </c>
      <c r="E3203" s="9" t="s">
        <v>212</v>
      </c>
      <c r="F3203" s="9" t="s">
        <v>188</v>
      </c>
      <c r="G3203" s="9" t="s">
        <v>213</v>
      </c>
      <c r="H3203" s="9" t="s">
        <v>167</v>
      </c>
      <c r="I3203" s="9" t="s">
        <v>684</v>
      </c>
      <c r="J3203" s="9" t="s">
        <v>6175</v>
      </c>
      <c r="K3203" s="9" t="s">
        <v>303</v>
      </c>
      <c r="L3203" s="9" t="s">
        <v>351</v>
      </c>
      <c r="M3203" s="9" t="s">
        <v>1518</v>
      </c>
      <c r="N3203" s="9" t="s">
        <v>197</v>
      </c>
      <c r="O3203" s="9" t="s">
        <v>116</v>
      </c>
      <c r="P3203" s="9" t="s">
        <v>590</v>
      </c>
      <c r="Q3203" s="9" t="s">
        <v>219</v>
      </c>
      <c r="R3203" s="9">
        <v>0</v>
      </c>
      <c r="S3203" s="9">
        <v>7</v>
      </c>
      <c r="U3203" s="9" t="s">
        <v>248</v>
      </c>
      <c r="X3203" s="9">
        <f>INDEX(SLA_Policy!$D$2:$D$5,MATCH(F3203,SLA_Policy!$A$2:$A$5,0))</f>
        <v>72</v>
      </c>
      <c r="Y3203" s="9" t="str">
        <f>IF(E3203="Cancelled","Excluded",IF(D3203="",IF((SLA_Policy!$B$8-B3203)*24&gt;X3203,"Open - Breached","Open - On Track"),IF((D3203-B3203)*24&lt;=X3203,"Met","Breached")))</f>
        <v>Met</v>
      </c>
    </row>
    <row r="3204" spans="1:25" x14ac:dyDescent="0.25">
      <c r="A3204" s="9" t="s">
        <v>6176</v>
      </c>
      <c r="B3204" s="23">
        <v>46030.293749999997</v>
      </c>
      <c r="C3204" s="23">
        <v>46030.370138888902</v>
      </c>
      <c r="D3204" s="23">
        <v>46034.372222222199</v>
      </c>
      <c r="E3204" s="9" t="s">
        <v>212</v>
      </c>
      <c r="F3204" s="9" t="s">
        <v>188</v>
      </c>
      <c r="G3204" s="9" t="s">
        <v>236</v>
      </c>
      <c r="H3204" s="9" t="s">
        <v>161</v>
      </c>
      <c r="I3204" s="9" t="s">
        <v>237</v>
      </c>
      <c r="J3204" s="9" t="s">
        <v>6177</v>
      </c>
      <c r="K3204" s="9" t="s">
        <v>239</v>
      </c>
      <c r="L3204" s="9" t="s">
        <v>104</v>
      </c>
      <c r="M3204" s="9" t="s">
        <v>1942</v>
      </c>
      <c r="N3204" s="9" t="s">
        <v>196</v>
      </c>
      <c r="O3204" s="9" t="s">
        <v>177</v>
      </c>
      <c r="P3204" s="9" t="s">
        <v>241</v>
      </c>
      <c r="Q3204" s="9" t="s">
        <v>219</v>
      </c>
      <c r="R3204" s="9">
        <v>0</v>
      </c>
      <c r="S3204" s="9">
        <v>9</v>
      </c>
      <c r="U3204" s="9" t="s">
        <v>242</v>
      </c>
      <c r="X3204" s="9">
        <f>INDEX(SLA_Policy!$D$2:$D$5,MATCH(F3204,SLA_Policy!$A$2:$A$5,0))</f>
        <v>72</v>
      </c>
      <c r="Y3204" s="9" t="str">
        <f>IF(E3204="Cancelled","Excluded",IF(D3204="",IF((SLA_Policy!$B$8-B3204)*24&gt;X3204,"Open - Breached","Open - On Track"),IF((D3204-B3204)*24&lt;=X3204,"Met","Breached")))</f>
        <v>Breached</v>
      </c>
    </row>
    <row r="3205" spans="1:25" x14ac:dyDescent="0.25">
      <c r="A3205" s="9" t="s">
        <v>6178</v>
      </c>
      <c r="B3205" s="23">
        <v>46030.306944444397</v>
      </c>
      <c r="C3205" s="23">
        <v>46030.316666666702</v>
      </c>
      <c r="D3205" s="23">
        <v>46031.430555555598</v>
      </c>
      <c r="E3205" s="9" t="s">
        <v>212</v>
      </c>
      <c r="F3205" s="9" t="s">
        <v>189</v>
      </c>
      <c r="G3205" s="9" t="s">
        <v>236</v>
      </c>
      <c r="H3205" s="9" t="s">
        <v>161</v>
      </c>
      <c r="I3205" s="9" t="s">
        <v>237</v>
      </c>
      <c r="J3205" s="9" t="s">
        <v>775</v>
      </c>
      <c r="K3205" s="9" t="s">
        <v>225</v>
      </c>
      <c r="L3205" s="9" t="s">
        <v>216</v>
      </c>
      <c r="M3205" s="9" t="s">
        <v>1559</v>
      </c>
      <c r="N3205" s="9" t="s">
        <v>198</v>
      </c>
      <c r="O3205" s="9" t="s">
        <v>177</v>
      </c>
      <c r="P3205" s="9" t="s">
        <v>241</v>
      </c>
      <c r="Q3205" s="9" t="s">
        <v>219</v>
      </c>
      <c r="R3205" s="9">
        <v>0</v>
      </c>
      <c r="S3205" s="9">
        <v>30</v>
      </c>
      <c r="U3205" s="9" t="s">
        <v>242</v>
      </c>
      <c r="W3205" s="9">
        <v>4</v>
      </c>
      <c r="X3205" s="9">
        <f>INDEX(SLA_Policy!$D$2:$D$5,MATCH(F3205,SLA_Policy!$A$2:$A$5,0))</f>
        <v>120</v>
      </c>
      <c r="Y3205" s="9" t="str">
        <f>IF(E3205="Cancelled","Excluded",IF(D3205="",IF((SLA_Policy!$B$8-B3205)*24&gt;X3205,"Open - Breached","Open - On Track"),IF((D3205-B3205)*24&lt;=X3205,"Met","Breached")))</f>
        <v>Met</v>
      </c>
    </row>
    <row r="3206" spans="1:25" x14ac:dyDescent="0.25">
      <c r="A3206" s="9" t="s">
        <v>6179</v>
      </c>
      <c r="B3206" s="23">
        <v>46030.309027777803</v>
      </c>
      <c r="C3206" s="23">
        <v>46030.331944444399</v>
      </c>
      <c r="D3206" s="23">
        <v>46030.715972222199</v>
      </c>
      <c r="E3206" s="9" t="s">
        <v>212</v>
      </c>
      <c r="F3206" s="9" t="s">
        <v>189</v>
      </c>
      <c r="G3206" s="9" t="s">
        <v>213</v>
      </c>
      <c r="H3206" s="9" t="s">
        <v>166</v>
      </c>
      <c r="I3206" s="9" t="s">
        <v>398</v>
      </c>
      <c r="J3206" s="9" t="s">
        <v>4479</v>
      </c>
      <c r="K3206" s="9" t="s">
        <v>239</v>
      </c>
      <c r="L3206" s="9" t="s">
        <v>371</v>
      </c>
      <c r="M3206" s="9" t="s">
        <v>3844</v>
      </c>
      <c r="N3206" s="9" t="s">
        <v>197</v>
      </c>
      <c r="O3206" s="9" t="s">
        <v>181</v>
      </c>
      <c r="P3206" s="9" t="s">
        <v>449</v>
      </c>
      <c r="Q3206" s="9" t="s">
        <v>219</v>
      </c>
      <c r="R3206" s="9">
        <v>0</v>
      </c>
      <c r="S3206" s="9">
        <v>33</v>
      </c>
      <c r="U3206" s="9" t="s">
        <v>290</v>
      </c>
      <c r="X3206" s="9">
        <f>INDEX(SLA_Policy!$D$2:$D$5,MATCH(F3206,SLA_Policy!$A$2:$A$5,0))</f>
        <v>120</v>
      </c>
      <c r="Y3206" s="9" t="str">
        <f>IF(E3206="Cancelled","Excluded",IF(D3206="",IF((SLA_Policy!$B$8-B3206)*24&gt;X3206,"Open - Breached","Open - On Track"),IF((D3206-B3206)*24&lt;=X3206,"Met","Breached")))</f>
        <v>Met</v>
      </c>
    </row>
    <row r="3207" spans="1:25" x14ac:dyDescent="0.25">
      <c r="A3207" s="9" t="s">
        <v>6180</v>
      </c>
      <c r="B3207" s="23">
        <v>46030.310416666704</v>
      </c>
      <c r="C3207" s="23">
        <v>46030.390972222202</v>
      </c>
      <c r="D3207" s="23">
        <v>46034.320833333302</v>
      </c>
      <c r="E3207" s="9" t="s">
        <v>212</v>
      </c>
      <c r="F3207" s="9" t="s">
        <v>189</v>
      </c>
      <c r="G3207" s="9" t="s">
        <v>213</v>
      </c>
      <c r="H3207" s="9" t="s">
        <v>165</v>
      </c>
      <c r="I3207" s="9" t="s">
        <v>567</v>
      </c>
      <c r="J3207" s="9" t="s">
        <v>1190</v>
      </c>
      <c r="K3207" s="9" t="s">
        <v>246</v>
      </c>
      <c r="L3207" s="9" t="s">
        <v>216</v>
      </c>
      <c r="M3207" s="9" t="s">
        <v>3270</v>
      </c>
      <c r="N3207" s="9" t="s">
        <v>196</v>
      </c>
      <c r="O3207" s="9" t="s">
        <v>176</v>
      </c>
      <c r="P3207" s="9" t="s">
        <v>503</v>
      </c>
      <c r="Q3207" s="9" t="s">
        <v>219</v>
      </c>
      <c r="R3207" s="9">
        <v>0</v>
      </c>
      <c r="S3207" s="9">
        <v>27</v>
      </c>
      <c r="U3207" s="9" t="s">
        <v>230</v>
      </c>
      <c r="X3207" s="9">
        <f>INDEX(SLA_Policy!$D$2:$D$5,MATCH(F3207,SLA_Policy!$A$2:$A$5,0))</f>
        <v>120</v>
      </c>
      <c r="Y3207" s="9" t="str">
        <f>IF(E3207="Cancelled","Excluded",IF(D3207="",IF((SLA_Policy!$B$8-B3207)*24&gt;X3207,"Open - Breached","Open - On Track"),IF((D3207-B3207)*24&lt;=X3207,"Met","Breached")))</f>
        <v>Met</v>
      </c>
    </row>
    <row r="3208" spans="1:25" x14ac:dyDescent="0.25">
      <c r="A3208" s="9" t="s">
        <v>6181</v>
      </c>
      <c r="B3208" s="23">
        <v>46030.323611111096</v>
      </c>
      <c r="C3208" s="23">
        <v>46030.394444444399</v>
      </c>
      <c r="D3208" s="23">
        <v>46030.577083333301</v>
      </c>
      <c r="E3208" s="9" t="s">
        <v>212</v>
      </c>
      <c r="F3208" s="9" t="s">
        <v>188</v>
      </c>
      <c r="G3208" s="9" t="s">
        <v>213</v>
      </c>
      <c r="H3208" s="9" t="s">
        <v>88</v>
      </c>
      <c r="I3208" s="9" t="s">
        <v>486</v>
      </c>
      <c r="J3208" s="9" t="s">
        <v>6182</v>
      </c>
      <c r="K3208" s="9" t="s">
        <v>262</v>
      </c>
      <c r="L3208" s="9" t="s">
        <v>270</v>
      </c>
      <c r="M3208" s="9" t="s">
        <v>6183</v>
      </c>
      <c r="N3208" s="9" t="s">
        <v>197</v>
      </c>
      <c r="O3208" s="9" t="s">
        <v>178</v>
      </c>
      <c r="P3208" s="9" t="s">
        <v>360</v>
      </c>
      <c r="Q3208" s="9" t="s">
        <v>219</v>
      </c>
      <c r="R3208" s="9">
        <v>0</v>
      </c>
      <c r="S3208" s="9">
        <v>23</v>
      </c>
      <c r="U3208" s="9" t="s">
        <v>230</v>
      </c>
      <c r="X3208" s="9">
        <f>INDEX(SLA_Policy!$D$2:$D$5,MATCH(F3208,SLA_Policy!$A$2:$A$5,0))</f>
        <v>72</v>
      </c>
      <c r="Y3208" s="9" t="str">
        <f>IF(E3208="Cancelled","Excluded",IF(D3208="",IF((SLA_Policy!$B$8-B3208)*24&gt;X3208,"Open - Breached","Open - On Track"),IF((D3208-B3208)*24&lt;=X3208,"Met","Breached")))</f>
        <v>Met</v>
      </c>
    </row>
    <row r="3209" spans="1:25" x14ac:dyDescent="0.25">
      <c r="A3209" s="9" t="s">
        <v>6184</v>
      </c>
      <c r="B3209" s="23">
        <v>46030.329166666699</v>
      </c>
      <c r="C3209" s="23">
        <v>46030.420138888898</v>
      </c>
      <c r="D3209" s="23">
        <v>46031.406944444498</v>
      </c>
      <c r="E3209" s="9" t="s">
        <v>212</v>
      </c>
      <c r="F3209" s="9" t="s">
        <v>188</v>
      </c>
      <c r="G3209" s="9" t="s">
        <v>213</v>
      </c>
      <c r="H3209" s="9" t="s">
        <v>164</v>
      </c>
      <c r="I3209" s="9" t="s">
        <v>260</v>
      </c>
      <c r="J3209" s="9" t="s">
        <v>2616</v>
      </c>
      <c r="K3209" s="9" t="s">
        <v>410</v>
      </c>
      <c r="L3209" s="9" t="s">
        <v>307</v>
      </c>
      <c r="M3209" s="9" t="s">
        <v>787</v>
      </c>
      <c r="N3209" s="9" t="s">
        <v>197</v>
      </c>
      <c r="O3209" s="9" t="s">
        <v>180</v>
      </c>
      <c r="P3209" s="9" t="s">
        <v>318</v>
      </c>
      <c r="Q3209" s="9" t="s">
        <v>219</v>
      </c>
      <c r="R3209" s="9">
        <v>0</v>
      </c>
      <c r="S3209" s="9">
        <v>20</v>
      </c>
      <c r="T3209" s="9" t="s">
        <v>265</v>
      </c>
      <c r="U3209" s="9" t="s">
        <v>248</v>
      </c>
      <c r="W3209" s="9">
        <v>4</v>
      </c>
      <c r="X3209" s="9">
        <f>INDEX(SLA_Policy!$D$2:$D$5,MATCH(F3209,SLA_Policy!$A$2:$A$5,0))</f>
        <v>72</v>
      </c>
      <c r="Y3209" s="9" t="str">
        <f>IF(E3209="Cancelled","Excluded",IF(D3209="",IF((SLA_Policy!$B$8-B3209)*24&gt;X3209,"Open - Breached","Open - On Track"),IF((D3209-B3209)*24&lt;=X3209,"Met","Breached")))</f>
        <v>Met</v>
      </c>
    </row>
    <row r="3210" spans="1:25" x14ac:dyDescent="0.25">
      <c r="A3210" s="9" t="s">
        <v>6185</v>
      </c>
      <c r="B3210" s="23">
        <v>46030.329861111102</v>
      </c>
      <c r="C3210" s="23">
        <v>46030.406944444498</v>
      </c>
      <c r="D3210" s="23">
        <v>46031.3840277778</v>
      </c>
      <c r="E3210" s="9" t="s">
        <v>212</v>
      </c>
      <c r="F3210" s="9" t="s">
        <v>189</v>
      </c>
      <c r="G3210" s="9" t="s">
        <v>236</v>
      </c>
      <c r="H3210" s="9" t="s">
        <v>162</v>
      </c>
      <c r="I3210" s="9" t="s">
        <v>280</v>
      </c>
      <c r="J3210" s="9" t="s">
        <v>6186</v>
      </c>
      <c r="K3210" s="9" t="s">
        <v>215</v>
      </c>
      <c r="L3210" s="9" t="s">
        <v>216</v>
      </c>
      <c r="M3210" s="9" t="s">
        <v>718</v>
      </c>
      <c r="N3210" s="9" t="s">
        <v>196</v>
      </c>
      <c r="O3210" s="9" t="s">
        <v>179</v>
      </c>
      <c r="P3210" s="9" t="s">
        <v>337</v>
      </c>
      <c r="Q3210" s="9" t="s">
        <v>219</v>
      </c>
      <c r="R3210" s="9">
        <v>0</v>
      </c>
      <c r="S3210" s="9">
        <v>16</v>
      </c>
      <c r="U3210" s="9" t="s">
        <v>242</v>
      </c>
      <c r="X3210" s="9">
        <f>INDEX(SLA_Policy!$D$2:$D$5,MATCH(F3210,SLA_Policy!$A$2:$A$5,0))</f>
        <v>120</v>
      </c>
      <c r="Y3210" s="9" t="str">
        <f>IF(E3210="Cancelled","Excluded",IF(D3210="",IF((SLA_Policy!$B$8-B3210)*24&gt;X3210,"Open - Breached","Open - On Track"),IF((D3210-B3210)*24&lt;=X3210,"Met","Breached")))</f>
        <v>Met</v>
      </c>
    </row>
    <row r="3211" spans="1:25" x14ac:dyDescent="0.25">
      <c r="A3211" s="9" t="s">
        <v>6187</v>
      </c>
      <c r="B3211" s="23">
        <v>46030.341666666704</v>
      </c>
      <c r="C3211" s="23">
        <v>46030.3569444444</v>
      </c>
      <c r="D3211" s="23">
        <v>46031.327083333301</v>
      </c>
      <c r="E3211" s="9" t="s">
        <v>212</v>
      </c>
      <c r="F3211" s="9" t="s">
        <v>188</v>
      </c>
      <c r="G3211" s="9" t="s">
        <v>213</v>
      </c>
      <c r="H3211" s="9" t="s">
        <v>164</v>
      </c>
      <c r="I3211" s="9" t="s">
        <v>339</v>
      </c>
      <c r="J3211" s="9" t="s">
        <v>2253</v>
      </c>
      <c r="K3211" s="9" t="s">
        <v>215</v>
      </c>
      <c r="L3211" s="9" t="s">
        <v>311</v>
      </c>
      <c r="M3211" s="9" t="s">
        <v>1356</v>
      </c>
      <c r="N3211" s="9" t="s">
        <v>196</v>
      </c>
      <c r="O3211" s="9" t="s">
        <v>116</v>
      </c>
      <c r="P3211" s="9" t="s">
        <v>258</v>
      </c>
      <c r="Q3211" s="9" t="s">
        <v>219</v>
      </c>
      <c r="R3211" s="9">
        <v>0</v>
      </c>
      <c r="S3211" s="9">
        <v>23</v>
      </c>
      <c r="T3211" s="9" t="s">
        <v>343</v>
      </c>
      <c r="U3211" s="9" t="s">
        <v>290</v>
      </c>
      <c r="W3211" s="9">
        <v>5</v>
      </c>
      <c r="X3211" s="9">
        <f>INDEX(SLA_Policy!$D$2:$D$5,MATCH(F3211,SLA_Policy!$A$2:$A$5,0))</f>
        <v>72</v>
      </c>
      <c r="Y3211" s="9" t="str">
        <f>IF(E3211="Cancelled","Excluded",IF(D3211="",IF((SLA_Policy!$B$8-B3211)*24&gt;X3211,"Open - Breached","Open - On Track"),IF((D3211-B3211)*24&lt;=X3211,"Met","Breached")))</f>
        <v>Met</v>
      </c>
    </row>
    <row r="3212" spans="1:25" x14ac:dyDescent="0.25">
      <c r="A3212" s="9" t="s">
        <v>6188</v>
      </c>
      <c r="B3212" s="23">
        <v>46030.354861111096</v>
      </c>
      <c r="C3212" s="23">
        <v>46030.374305555597</v>
      </c>
      <c r="D3212" s="23">
        <v>46034.382638888899</v>
      </c>
      <c r="E3212" s="9" t="s">
        <v>212</v>
      </c>
      <c r="F3212" s="9" t="s">
        <v>189</v>
      </c>
      <c r="G3212" s="9" t="s">
        <v>236</v>
      </c>
      <c r="H3212" s="9" t="s">
        <v>161</v>
      </c>
      <c r="I3212" s="9" t="s">
        <v>237</v>
      </c>
      <c r="J3212" s="9" t="s">
        <v>3982</v>
      </c>
      <c r="K3212" s="9" t="s">
        <v>246</v>
      </c>
      <c r="L3212" s="9" t="s">
        <v>226</v>
      </c>
      <c r="M3212" s="9" t="s">
        <v>5791</v>
      </c>
      <c r="N3212" s="9" t="s">
        <v>196</v>
      </c>
      <c r="O3212" s="9" t="s">
        <v>177</v>
      </c>
      <c r="P3212" s="9" t="s">
        <v>457</v>
      </c>
      <c r="Q3212" s="9" t="s">
        <v>219</v>
      </c>
      <c r="R3212" s="9">
        <v>0</v>
      </c>
      <c r="S3212" s="9">
        <v>9</v>
      </c>
      <c r="U3212" s="9" t="s">
        <v>242</v>
      </c>
      <c r="X3212" s="9">
        <f>INDEX(SLA_Policy!$D$2:$D$5,MATCH(F3212,SLA_Policy!$A$2:$A$5,0))</f>
        <v>120</v>
      </c>
      <c r="Y3212" s="9" t="str">
        <f>IF(E3212="Cancelled","Excluded",IF(D3212="",IF((SLA_Policy!$B$8-B3212)*24&gt;X3212,"Open - Breached","Open - On Track"),IF((D3212-B3212)*24&lt;=X3212,"Met","Breached")))</f>
        <v>Met</v>
      </c>
    </row>
    <row r="3213" spans="1:25" x14ac:dyDescent="0.25">
      <c r="A3213" s="9" t="s">
        <v>6189</v>
      </c>
      <c r="B3213" s="23">
        <v>46030.3569444444</v>
      </c>
      <c r="C3213" s="23">
        <v>46030.368055555598</v>
      </c>
      <c r="D3213" s="23">
        <v>46030.369444444397</v>
      </c>
      <c r="E3213" s="9" t="s">
        <v>212</v>
      </c>
      <c r="F3213" s="9" t="s">
        <v>187</v>
      </c>
      <c r="G3213" s="9" t="s">
        <v>213</v>
      </c>
      <c r="H3213" s="9" t="s">
        <v>161</v>
      </c>
      <c r="I3213" s="9" t="s">
        <v>454</v>
      </c>
      <c r="J3213" s="9" t="s">
        <v>3538</v>
      </c>
      <c r="K3213" s="9" t="s">
        <v>262</v>
      </c>
      <c r="L3213" s="9" t="s">
        <v>104</v>
      </c>
      <c r="M3213" s="9" t="s">
        <v>2635</v>
      </c>
      <c r="N3213" s="9" t="s">
        <v>196</v>
      </c>
      <c r="O3213" s="9" t="s">
        <v>116</v>
      </c>
      <c r="P3213" s="9" t="s">
        <v>234</v>
      </c>
      <c r="Q3213" s="9" t="s">
        <v>219</v>
      </c>
      <c r="R3213" s="9">
        <v>0</v>
      </c>
      <c r="S3213" s="9">
        <v>7</v>
      </c>
      <c r="U3213" s="9" t="s">
        <v>290</v>
      </c>
      <c r="W3213" s="9">
        <v>5</v>
      </c>
      <c r="X3213" s="9">
        <f>INDEX(SLA_Policy!$D$2:$D$5,MATCH(F3213,SLA_Policy!$A$2:$A$5,0))</f>
        <v>8</v>
      </c>
      <c r="Y3213" s="9" t="str">
        <f>IF(E3213="Cancelled","Excluded",IF(D3213="",IF((SLA_Policy!$B$8-B3213)*24&gt;X3213,"Open - Breached","Open - On Track"),IF((D3213-B3213)*24&lt;=X3213,"Met","Breached")))</f>
        <v>Met</v>
      </c>
    </row>
    <row r="3214" spans="1:25" x14ac:dyDescent="0.25">
      <c r="A3214" s="9" t="s">
        <v>6190</v>
      </c>
      <c r="B3214" s="23">
        <v>46030.362500000003</v>
      </c>
      <c r="C3214" s="23">
        <v>46030.400694444397</v>
      </c>
      <c r="D3214" s="23">
        <v>46030.501388888901</v>
      </c>
      <c r="E3214" s="9" t="s">
        <v>212</v>
      </c>
      <c r="F3214" s="9" t="s">
        <v>188</v>
      </c>
      <c r="G3214" s="9" t="s">
        <v>213</v>
      </c>
      <c r="H3214" s="9" t="s">
        <v>88</v>
      </c>
      <c r="I3214" s="9" t="s">
        <v>268</v>
      </c>
      <c r="J3214" s="9" t="s">
        <v>269</v>
      </c>
      <c r="K3214" s="9" t="s">
        <v>239</v>
      </c>
      <c r="L3214" s="9" t="s">
        <v>307</v>
      </c>
      <c r="M3214" s="9" t="s">
        <v>1350</v>
      </c>
      <c r="N3214" s="9" t="s">
        <v>199</v>
      </c>
      <c r="O3214" s="9" t="s">
        <v>178</v>
      </c>
      <c r="P3214" s="9" t="s">
        <v>360</v>
      </c>
      <c r="Q3214" s="9" t="s">
        <v>219</v>
      </c>
      <c r="R3214" s="9">
        <v>0</v>
      </c>
      <c r="S3214" s="9">
        <v>10</v>
      </c>
      <c r="T3214" s="9" t="s">
        <v>136</v>
      </c>
      <c r="U3214" s="9" t="s">
        <v>661</v>
      </c>
      <c r="W3214" s="9">
        <v>4</v>
      </c>
      <c r="X3214" s="9">
        <f>INDEX(SLA_Policy!$D$2:$D$5,MATCH(F3214,SLA_Policy!$A$2:$A$5,0))</f>
        <v>72</v>
      </c>
      <c r="Y3214" s="9" t="str">
        <f>IF(E3214="Cancelled","Excluded",IF(D3214="",IF((SLA_Policy!$B$8-B3214)*24&gt;X3214,"Open - Breached","Open - On Track"),IF((D3214-B3214)*24&lt;=X3214,"Met","Breached")))</f>
        <v>Met</v>
      </c>
    </row>
    <row r="3215" spans="1:25" x14ac:dyDescent="0.25">
      <c r="A3215" s="9" t="s">
        <v>6191</v>
      </c>
      <c r="B3215" s="23">
        <v>46030.363888888904</v>
      </c>
      <c r="C3215" s="23">
        <v>46030.396527777797</v>
      </c>
      <c r="D3215" s="23">
        <v>46030.597222222197</v>
      </c>
      <c r="E3215" s="9" t="s">
        <v>212</v>
      </c>
      <c r="F3215" s="9" t="s">
        <v>188</v>
      </c>
      <c r="G3215" s="9" t="s">
        <v>213</v>
      </c>
      <c r="H3215" s="9" t="s">
        <v>166</v>
      </c>
      <c r="I3215" s="9" t="s">
        <v>286</v>
      </c>
      <c r="J3215" s="9" t="s">
        <v>6192</v>
      </c>
      <c r="K3215" s="9" t="s">
        <v>262</v>
      </c>
      <c r="L3215" s="9" t="s">
        <v>226</v>
      </c>
      <c r="M3215" s="9" t="s">
        <v>6193</v>
      </c>
      <c r="N3215" s="9" t="s">
        <v>197</v>
      </c>
      <c r="O3215" s="9" t="s">
        <v>181</v>
      </c>
      <c r="P3215" s="9" t="s">
        <v>289</v>
      </c>
      <c r="Q3215" s="9" t="s">
        <v>219</v>
      </c>
      <c r="R3215" s="9">
        <v>1</v>
      </c>
      <c r="S3215" s="9">
        <v>30</v>
      </c>
      <c r="U3215" s="9" t="s">
        <v>266</v>
      </c>
      <c r="X3215" s="9">
        <f>INDEX(SLA_Policy!$D$2:$D$5,MATCH(F3215,SLA_Policy!$A$2:$A$5,0))</f>
        <v>72</v>
      </c>
      <c r="Y3215" s="9" t="str">
        <f>IF(E3215="Cancelled","Excluded",IF(D3215="",IF((SLA_Policy!$B$8-B3215)*24&gt;X3215,"Open - Breached","Open - On Track"),IF((D3215-B3215)*24&lt;=X3215,"Met","Breached")))</f>
        <v>Met</v>
      </c>
    </row>
    <row r="3216" spans="1:25" x14ac:dyDescent="0.25">
      <c r="A3216" s="9" t="s">
        <v>6194</v>
      </c>
      <c r="B3216" s="23">
        <v>46030.378472222197</v>
      </c>
      <c r="C3216" s="23">
        <v>46030.381944444503</v>
      </c>
      <c r="D3216" s="23">
        <v>46031.4465277778</v>
      </c>
      <c r="E3216" s="9" t="s">
        <v>212</v>
      </c>
      <c r="F3216" s="9" t="s">
        <v>189</v>
      </c>
      <c r="G3216" s="9" t="s">
        <v>213</v>
      </c>
      <c r="H3216" s="9" t="s">
        <v>161</v>
      </c>
      <c r="I3216" s="9" t="s">
        <v>297</v>
      </c>
      <c r="J3216" s="9" t="s">
        <v>521</v>
      </c>
      <c r="K3216" s="9" t="s">
        <v>225</v>
      </c>
      <c r="L3216" s="9" t="s">
        <v>104</v>
      </c>
      <c r="M3216" s="9" t="s">
        <v>3171</v>
      </c>
      <c r="N3216" s="9" t="s">
        <v>198</v>
      </c>
      <c r="O3216" s="9" t="s">
        <v>177</v>
      </c>
      <c r="P3216" s="9" t="s">
        <v>300</v>
      </c>
      <c r="Q3216" s="9" t="s">
        <v>273</v>
      </c>
      <c r="R3216" s="9">
        <v>2</v>
      </c>
      <c r="S3216" s="9">
        <v>21</v>
      </c>
      <c r="U3216" s="9" t="s">
        <v>221</v>
      </c>
      <c r="X3216" s="9">
        <f>INDEX(SLA_Policy!$D$2:$D$5,MATCH(F3216,SLA_Policy!$A$2:$A$5,0))</f>
        <v>120</v>
      </c>
      <c r="Y3216" s="9" t="str">
        <f>IF(E3216="Cancelled","Excluded",IF(D3216="",IF((SLA_Policy!$B$8-B3216)*24&gt;X3216,"Open - Breached","Open - On Track"),IF((D3216-B3216)*24&lt;=X3216,"Met","Breached")))</f>
        <v>Met</v>
      </c>
    </row>
    <row r="3217" spans="1:25" x14ac:dyDescent="0.25">
      <c r="A3217" s="9" t="s">
        <v>6195</v>
      </c>
      <c r="B3217" s="23">
        <v>46030.389583333301</v>
      </c>
      <c r="C3217" s="23">
        <v>46030.400694444397</v>
      </c>
      <c r="D3217" s="23">
        <v>46030.417361111096</v>
      </c>
      <c r="E3217" s="9" t="s">
        <v>212</v>
      </c>
      <c r="F3217" s="9" t="s">
        <v>188</v>
      </c>
      <c r="G3217" s="9" t="s">
        <v>213</v>
      </c>
      <c r="H3217" s="9" t="s">
        <v>161</v>
      </c>
      <c r="I3217" s="9" t="s">
        <v>454</v>
      </c>
      <c r="J3217" s="9" t="s">
        <v>4263</v>
      </c>
      <c r="K3217" s="9" t="s">
        <v>246</v>
      </c>
      <c r="L3217" s="9" t="s">
        <v>311</v>
      </c>
      <c r="M3217" s="9" t="s">
        <v>2617</v>
      </c>
      <c r="N3217" s="9" t="s">
        <v>200</v>
      </c>
      <c r="O3217" s="9" t="s">
        <v>116</v>
      </c>
      <c r="P3217" s="9" t="s">
        <v>234</v>
      </c>
      <c r="Q3217" s="9" t="s">
        <v>219</v>
      </c>
      <c r="R3217" s="9">
        <v>0</v>
      </c>
      <c r="S3217" s="9">
        <v>3</v>
      </c>
      <c r="U3217" s="9" t="s">
        <v>266</v>
      </c>
      <c r="X3217" s="9">
        <f>INDEX(SLA_Policy!$D$2:$D$5,MATCH(F3217,SLA_Policy!$A$2:$A$5,0))</f>
        <v>72</v>
      </c>
      <c r="Y3217" s="9" t="str">
        <f>IF(E3217="Cancelled","Excluded",IF(D3217="",IF((SLA_Policy!$B$8-B3217)*24&gt;X3217,"Open - Breached","Open - On Track"),IF((D3217-B3217)*24&lt;=X3217,"Met","Breached")))</f>
        <v>Met</v>
      </c>
    </row>
    <row r="3218" spans="1:25" x14ac:dyDescent="0.25">
      <c r="A3218" s="9" t="s">
        <v>6196</v>
      </c>
      <c r="B3218" s="23">
        <v>46030.390277777798</v>
      </c>
      <c r="C3218" s="23">
        <v>46030.411111111098</v>
      </c>
      <c r="D3218" s="23">
        <v>46031.402777777803</v>
      </c>
      <c r="E3218" s="9" t="s">
        <v>212</v>
      </c>
      <c r="F3218" s="9" t="s">
        <v>188</v>
      </c>
      <c r="G3218" s="9" t="s">
        <v>213</v>
      </c>
      <c r="H3218" s="9" t="s">
        <v>163</v>
      </c>
      <c r="I3218" s="9" t="s">
        <v>405</v>
      </c>
      <c r="J3218" s="9" t="s">
        <v>2730</v>
      </c>
      <c r="K3218" s="9" t="s">
        <v>246</v>
      </c>
      <c r="L3218" s="9" t="s">
        <v>282</v>
      </c>
      <c r="M3218" s="9" t="s">
        <v>822</v>
      </c>
      <c r="N3218" s="9" t="s">
        <v>198</v>
      </c>
      <c r="O3218" s="9" t="s">
        <v>176</v>
      </c>
      <c r="P3218" s="9" t="s">
        <v>228</v>
      </c>
      <c r="Q3218" s="9" t="s">
        <v>219</v>
      </c>
      <c r="R3218" s="9">
        <v>0</v>
      </c>
      <c r="S3218" s="9">
        <v>11</v>
      </c>
      <c r="U3218" s="9" t="s">
        <v>266</v>
      </c>
      <c r="X3218" s="9">
        <f>INDEX(SLA_Policy!$D$2:$D$5,MATCH(F3218,SLA_Policy!$A$2:$A$5,0))</f>
        <v>72</v>
      </c>
      <c r="Y3218" s="9" t="str">
        <f>IF(E3218="Cancelled","Excluded",IF(D3218="",IF((SLA_Policy!$B$8-B3218)*24&gt;X3218,"Open - Breached","Open - On Track"),IF((D3218-B3218)*24&lt;=X3218,"Met","Breached")))</f>
        <v>Met</v>
      </c>
    </row>
    <row r="3219" spans="1:25" x14ac:dyDescent="0.25">
      <c r="A3219" s="9" t="s">
        <v>6197</v>
      </c>
      <c r="B3219" s="23">
        <v>46030.400000000001</v>
      </c>
      <c r="C3219" s="23">
        <v>46030.402777777803</v>
      </c>
      <c r="D3219" s="23">
        <v>46030.438194444498</v>
      </c>
      <c r="E3219" s="9" t="s">
        <v>212</v>
      </c>
      <c r="F3219" s="9" t="s">
        <v>187</v>
      </c>
      <c r="G3219" s="9" t="s">
        <v>213</v>
      </c>
      <c r="H3219" s="9" t="s">
        <v>163</v>
      </c>
      <c r="I3219" s="9" t="s">
        <v>250</v>
      </c>
      <c r="J3219" s="9" t="s">
        <v>1606</v>
      </c>
      <c r="K3219" s="9" t="s">
        <v>262</v>
      </c>
      <c r="L3219" s="9" t="s">
        <v>226</v>
      </c>
      <c r="M3219" s="9" t="s">
        <v>930</v>
      </c>
      <c r="N3219" s="9" t="s">
        <v>196</v>
      </c>
      <c r="O3219" s="9" t="s">
        <v>176</v>
      </c>
      <c r="P3219" s="9" t="s">
        <v>503</v>
      </c>
      <c r="Q3219" s="9" t="s">
        <v>273</v>
      </c>
      <c r="R3219" s="9">
        <v>0</v>
      </c>
      <c r="S3219" s="9">
        <v>52</v>
      </c>
      <c r="T3219" s="9" t="s">
        <v>220</v>
      </c>
      <c r="U3219" s="9" t="s">
        <v>230</v>
      </c>
      <c r="W3219" s="9">
        <v>5</v>
      </c>
      <c r="X3219" s="9">
        <f>INDEX(SLA_Policy!$D$2:$D$5,MATCH(F3219,SLA_Policy!$A$2:$A$5,0))</f>
        <v>8</v>
      </c>
      <c r="Y3219" s="9" t="str">
        <f>IF(E3219="Cancelled","Excluded",IF(D3219="",IF((SLA_Policy!$B$8-B3219)*24&gt;X3219,"Open - Breached","Open - On Track"),IF((D3219-B3219)*24&lt;=X3219,"Met","Breached")))</f>
        <v>Met</v>
      </c>
    </row>
    <row r="3220" spans="1:25" x14ac:dyDescent="0.25">
      <c r="A3220" s="9" t="s">
        <v>6198</v>
      </c>
      <c r="B3220" s="23">
        <v>46030.405555555597</v>
      </c>
      <c r="C3220" s="23">
        <v>46030.409722222197</v>
      </c>
      <c r="D3220" s="23">
        <v>46030.431944444397</v>
      </c>
      <c r="E3220" s="9" t="s">
        <v>212</v>
      </c>
      <c r="F3220" s="9" t="s">
        <v>189</v>
      </c>
      <c r="G3220" s="9" t="s">
        <v>213</v>
      </c>
      <c r="H3220" s="9" t="s">
        <v>161</v>
      </c>
      <c r="I3220" s="9" t="s">
        <v>389</v>
      </c>
      <c r="J3220" s="9" t="s">
        <v>767</v>
      </c>
      <c r="K3220" s="9" t="s">
        <v>246</v>
      </c>
      <c r="L3220" s="9" t="s">
        <v>311</v>
      </c>
      <c r="M3220" s="9" t="s">
        <v>2212</v>
      </c>
      <c r="N3220" s="9" t="s">
        <v>198</v>
      </c>
      <c r="O3220" s="9" t="s">
        <v>116</v>
      </c>
      <c r="P3220" s="9" t="s">
        <v>525</v>
      </c>
      <c r="Q3220" s="9" t="s">
        <v>219</v>
      </c>
      <c r="R3220" s="9">
        <v>0</v>
      </c>
      <c r="S3220" s="9">
        <v>6</v>
      </c>
      <c r="U3220" s="9" t="s">
        <v>290</v>
      </c>
      <c r="W3220" s="9">
        <v>5</v>
      </c>
      <c r="X3220" s="9">
        <f>INDEX(SLA_Policy!$D$2:$D$5,MATCH(F3220,SLA_Policy!$A$2:$A$5,0))</f>
        <v>120</v>
      </c>
      <c r="Y3220" s="9" t="str">
        <f>IF(E3220="Cancelled","Excluded",IF(D3220="",IF((SLA_Policy!$B$8-B3220)*24&gt;X3220,"Open - Breached","Open - On Track"),IF((D3220-B3220)*24&lt;=X3220,"Met","Breached")))</f>
        <v>Met</v>
      </c>
    </row>
    <row r="3221" spans="1:25" x14ac:dyDescent="0.25">
      <c r="A3221" s="9" t="s">
        <v>6199</v>
      </c>
      <c r="B3221" s="23">
        <v>46030.410416666702</v>
      </c>
      <c r="C3221" s="23">
        <v>46030.457638888904</v>
      </c>
      <c r="D3221" s="23">
        <v>46034.372222222199</v>
      </c>
      <c r="E3221" s="9" t="s">
        <v>212</v>
      </c>
      <c r="F3221" s="9" t="s">
        <v>189</v>
      </c>
      <c r="G3221" s="9" t="s">
        <v>213</v>
      </c>
      <c r="H3221" s="9" t="s">
        <v>88</v>
      </c>
      <c r="I3221" s="9" t="s">
        <v>268</v>
      </c>
      <c r="J3221" s="9" t="s">
        <v>4768</v>
      </c>
      <c r="K3221" s="9" t="s">
        <v>303</v>
      </c>
      <c r="L3221" s="9" t="s">
        <v>104</v>
      </c>
      <c r="M3221" s="9" t="s">
        <v>6200</v>
      </c>
      <c r="N3221" s="9" t="s">
        <v>198</v>
      </c>
      <c r="O3221" s="9" t="s">
        <v>178</v>
      </c>
      <c r="P3221" s="9" t="s">
        <v>414</v>
      </c>
      <c r="Q3221" s="9" t="s">
        <v>219</v>
      </c>
      <c r="R3221" s="9">
        <v>1</v>
      </c>
      <c r="S3221" s="9">
        <v>36</v>
      </c>
      <c r="T3221" s="9" t="s">
        <v>229</v>
      </c>
      <c r="U3221" s="9" t="s">
        <v>376</v>
      </c>
      <c r="X3221" s="9">
        <f>INDEX(SLA_Policy!$D$2:$D$5,MATCH(F3221,SLA_Policy!$A$2:$A$5,0))</f>
        <v>120</v>
      </c>
      <c r="Y3221" s="9" t="str">
        <f>IF(E3221="Cancelled","Excluded",IF(D3221="",IF((SLA_Policy!$B$8-B3221)*24&gt;X3221,"Open - Breached","Open - On Track"),IF((D3221-B3221)*24&lt;=X3221,"Met","Breached")))</f>
        <v>Met</v>
      </c>
    </row>
    <row r="3222" spans="1:25" x14ac:dyDescent="0.25">
      <c r="A3222" s="9" t="s">
        <v>6201</v>
      </c>
      <c r="B3222" s="23">
        <v>46030.410416666702</v>
      </c>
      <c r="C3222" s="23">
        <v>46030.413888888899</v>
      </c>
      <c r="D3222" s="23">
        <v>46034.397916666698</v>
      </c>
      <c r="E3222" s="9" t="s">
        <v>212</v>
      </c>
      <c r="F3222" s="9" t="s">
        <v>188</v>
      </c>
      <c r="G3222" s="9" t="s">
        <v>213</v>
      </c>
      <c r="H3222" s="9" t="s">
        <v>167</v>
      </c>
      <c r="I3222" s="9" t="s">
        <v>536</v>
      </c>
      <c r="J3222" s="9" t="s">
        <v>558</v>
      </c>
      <c r="K3222" s="9" t="s">
        <v>303</v>
      </c>
      <c r="L3222" s="9" t="s">
        <v>104</v>
      </c>
      <c r="M3222" s="9" t="s">
        <v>304</v>
      </c>
      <c r="N3222" s="9" t="s">
        <v>200</v>
      </c>
      <c r="O3222" s="9" t="s">
        <v>180</v>
      </c>
      <c r="P3222" s="9" t="s">
        <v>278</v>
      </c>
      <c r="Q3222" s="9" t="s">
        <v>219</v>
      </c>
      <c r="R3222" s="9">
        <v>0</v>
      </c>
      <c r="S3222" s="9">
        <v>49</v>
      </c>
      <c r="T3222" s="9" t="s">
        <v>220</v>
      </c>
      <c r="U3222" s="9" t="s">
        <v>290</v>
      </c>
      <c r="X3222" s="9">
        <f>INDEX(SLA_Policy!$D$2:$D$5,MATCH(F3222,SLA_Policy!$A$2:$A$5,0))</f>
        <v>72</v>
      </c>
      <c r="Y3222" s="9" t="str">
        <f>IF(E3222="Cancelled","Excluded",IF(D3222="",IF((SLA_Policy!$B$8-B3222)*24&gt;X3222,"Open - Breached","Open - On Track"),IF((D3222-B3222)*24&lt;=X3222,"Met","Breached")))</f>
        <v>Breached</v>
      </c>
    </row>
    <row r="3223" spans="1:25" x14ac:dyDescent="0.25">
      <c r="A3223" s="9" t="s">
        <v>6202</v>
      </c>
      <c r="B3223" s="23">
        <v>46030.414583333302</v>
      </c>
      <c r="C3223" s="23">
        <v>46030.415972222203</v>
      </c>
      <c r="D3223" s="23">
        <v>46030.441666666702</v>
      </c>
      <c r="E3223" s="9" t="s">
        <v>212</v>
      </c>
      <c r="F3223" s="9" t="s">
        <v>188</v>
      </c>
      <c r="G3223" s="9" t="s">
        <v>213</v>
      </c>
      <c r="H3223" s="9" t="s">
        <v>161</v>
      </c>
      <c r="I3223" s="9" t="s">
        <v>454</v>
      </c>
      <c r="J3223" s="9" t="s">
        <v>6203</v>
      </c>
      <c r="K3223" s="9" t="s">
        <v>246</v>
      </c>
      <c r="L3223" s="9" t="s">
        <v>104</v>
      </c>
      <c r="M3223" s="9" t="s">
        <v>2412</v>
      </c>
      <c r="N3223" s="9" t="s">
        <v>200</v>
      </c>
      <c r="O3223" s="9" t="s">
        <v>116</v>
      </c>
      <c r="P3223" s="9" t="s">
        <v>258</v>
      </c>
      <c r="Q3223" s="9" t="s">
        <v>219</v>
      </c>
      <c r="R3223" s="9">
        <v>0</v>
      </c>
      <c r="S3223" s="9">
        <v>7</v>
      </c>
      <c r="U3223" s="9" t="s">
        <v>221</v>
      </c>
      <c r="W3223" s="9">
        <v>5</v>
      </c>
      <c r="X3223" s="9">
        <f>INDEX(SLA_Policy!$D$2:$D$5,MATCH(F3223,SLA_Policy!$A$2:$A$5,0))</f>
        <v>72</v>
      </c>
      <c r="Y3223" s="9" t="str">
        <f>IF(E3223="Cancelled","Excluded",IF(D3223="",IF((SLA_Policy!$B$8-B3223)*24&gt;X3223,"Open - Breached","Open - On Track"),IF((D3223-B3223)*24&lt;=X3223,"Met","Breached")))</f>
        <v>Met</v>
      </c>
    </row>
    <row r="3224" spans="1:25" x14ac:dyDescent="0.25">
      <c r="A3224" s="9" t="s">
        <v>6204</v>
      </c>
      <c r="B3224" s="23">
        <v>46030.422916666699</v>
      </c>
      <c r="C3224" s="23">
        <v>46030.427083333299</v>
      </c>
      <c r="D3224" s="23">
        <v>46034.3527777778</v>
      </c>
      <c r="E3224" s="9" t="s">
        <v>212</v>
      </c>
      <c r="F3224" s="9" t="s">
        <v>188</v>
      </c>
      <c r="G3224" s="9" t="s">
        <v>236</v>
      </c>
      <c r="H3224" s="9" t="s">
        <v>163</v>
      </c>
      <c r="I3224" s="9" t="s">
        <v>315</v>
      </c>
      <c r="J3224" s="9" t="s">
        <v>932</v>
      </c>
      <c r="K3224" s="9" t="s">
        <v>246</v>
      </c>
      <c r="L3224" s="9" t="s">
        <v>293</v>
      </c>
      <c r="M3224" s="9" t="s">
        <v>3789</v>
      </c>
      <c r="N3224" s="9" t="s">
        <v>198</v>
      </c>
      <c r="O3224" s="9" t="s">
        <v>180</v>
      </c>
      <c r="P3224" s="9" t="s">
        <v>318</v>
      </c>
      <c r="Q3224" s="9" t="s">
        <v>219</v>
      </c>
      <c r="R3224" s="9">
        <v>0</v>
      </c>
      <c r="S3224" s="9">
        <v>33</v>
      </c>
      <c r="T3224" s="9" t="s">
        <v>136</v>
      </c>
      <c r="U3224" s="9" t="s">
        <v>242</v>
      </c>
      <c r="X3224" s="9">
        <f>INDEX(SLA_Policy!$D$2:$D$5,MATCH(F3224,SLA_Policy!$A$2:$A$5,0))</f>
        <v>72</v>
      </c>
      <c r="Y3224" s="9" t="str">
        <f>IF(E3224="Cancelled","Excluded",IF(D3224="",IF((SLA_Policy!$B$8-B3224)*24&gt;X3224,"Open - Breached","Open - On Track"),IF((D3224-B3224)*24&lt;=X3224,"Met","Breached")))</f>
        <v>Breached</v>
      </c>
    </row>
    <row r="3225" spans="1:25" x14ac:dyDescent="0.25">
      <c r="A3225" s="9" t="s">
        <v>6205</v>
      </c>
      <c r="B3225" s="23">
        <v>46030.4243055556</v>
      </c>
      <c r="C3225" s="23">
        <v>46030.431250000001</v>
      </c>
      <c r="D3225" s="23">
        <v>46030.518750000003</v>
      </c>
      <c r="E3225" s="9" t="s">
        <v>212</v>
      </c>
      <c r="F3225" s="9" t="s">
        <v>188</v>
      </c>
      <c r="G3225" s="9" t="s">
        <v>213</v>
      </c>
      <c r="H3225" s="9" t="s">
        <v>161</v>
      </c>
      <c r="I3225" s="9" t="s">
        <v>389</v>
      </c>
      <c r="J3225" s="9" t="s">
        <v>1581</v>
      </c>
      <c r="K3225" s="9" t="s">
        <v>303</v>
      </c>
      <c r="L3225" s="9" t="s">
        <v>104</v>
      </c>
      <c r="M3225" s="9" t="s">
        <v>2293</v>
      </c>
      <c r="N3225" s="9" t="s">
        <v>198</v>
      </c>
      <c r="O3225" s="9" t="s">
        <v>116</v>
      </c>
      <c r="P3225" s="9" t="s">
        <v>525</v>
      </c>
      <c r="Q3225" s="9" t="s">
        <v>219</v>
      </c>
      <c r="R3225" s="9">
        <v>0</v>
      </c>
      <c r="S3225" s="9">
        <v>7</v>
      </c>
      <c r="U3225" s="9" t="s">
        <v>221</v>
      </c>
      <c r="X3225" s="9">
        <f>INDEX(SLA_Policy!$D$2:$D$5,MATCH(F3225,SLA_Policy!$A$2:$A$5,0))</f>
        <v>72</v>
      </c>
      <c r="Y3225" s="9" t="str">
        <f>IF(E3225="Cancelled","Excluded",IF(D3225="",IF((SLA_Policy!$B$8-B3225)*24&gt;X3225,"Open - Breached","Open - On Track"),IF((D3225-B3225)*24&lt;=X3225,"Met","Breached")))</f>
        <v>Met</v>
      </c>
    </row>
    <row r="3226" spans="1:25" x14ac:dyDescent="0.25">
      <c r="A3226" s="9" t="s">
        <v>6206</v>
      </c>
      <c r="B3226" s="23">
        <v>46030.447222222203</v>
      </c>
      <c r="C3226" s="23">
        <v>46030.448611111096</v>
      </c>
      <c r="D3226" s="23">
        <v>46030.594444444498</v>
      </c>
      <c r="E3226" s="9" t="s">
        <v>212</v>
      </c>
      <c r="F3226" s="9" t="s">
        <v>188</v>
      </c>
      <c r="G3226" s="9" t="s">
        <v>213</v>
      </c>
      <c r="H3226" s="9" t="s">
        <v>162</v>
      </c>
      <c r="I3226" s="9" t="s">
        <v>345</v>
      </c>
      <c r="J3226" s="9" t="s">
        <v>4140</v>
      </c>
      <c r="K3226" s="9" t="s">
        <v>246</v>
      </c>
      <c r="L3226" s="9" t="s">
        <v>226</v>
      </c>
      <c r="M3226" s="9" t="s">
        <v>1947</v>
      </c>
      <c r="N3226" s="9" t="s">
        <v>200</v>
      </c>
      <c r="O3226" s="9" t="s">
        <v>179</v>
      </c>
      <c r="P3226" s="9" t="s">
        <v>284</v>
      </c>
      <c r="Q3226" s="9" t="s">
        <v>219</v>
      </c>
      <c r="R3226" s="9">
        <v>0</v>
      </c>
      <c r="S3226" s="9">
        <v>23</v>
      </c>
      <c r="U3226" s="9" t="s">
        <v>661</v>
      </c>
      <c r="X3226" s="9">
        <f>INDEX(SLA_Policy!$D$2:$D$5,MATCH(F3226,SLA_Policy!$A$2:$A$5,0))</f>
        <v>72</v>
      </c>
      <c r="Y3226" s="9" t="str">
        <f>IF(E3226="Cancelled","Excluded",IF(D3226="",IF((SLA_Policy!$B$8-B3226)*24&gt;X3226,"Open - Breached","Open - On Track"),IF((D3226-B3226)*24&lt;=X3226,"Met","Breached")))</f>
        <v>Met</v>
      </c>
    </row>
    <row r="3227" spans="1:25" x14ac:dyDescent="0.25">
      <c r="A3227" s="9" t="s">
        <v>6207</v>
      </c>
      <c r="B3227" s="23">
        <v>46030.458333333299</v>
      </c>
      <c r="C3227" s="23">
        <v>46030.502083333296</v>
      </c>
      <c r="D3227" s="23">
        <v>46034.3125</v>
      </c>
      <c r="E3227" s="9" t="s">
        <v>212</v>
      </c>
      <c r="F3227" s="9" t="s">
        <v>189</v>
      </c>
      <c r="G3227" s="9" t="s">
        <v>236</v>
      </c>
      <c r="H3227" s="9" t="s">
        <v>161</v>
      </c>
      <c r="I3227" s="9" t="s">
        <v>237</v>
      </c>
      <c r="J3227" s="9" t="s">
        <v>238</v>
      </c>
      <c r="K3227" s="9" t="s">
        <v>303</v>
      </c>
      <c r="L3227" s="9" t="s">
        <v>104</v>
      </c>
      <c r="M3227" s="9" t="s">
        <v>304</v>
      </c>
      <c r="N3227" s="9" t="s">
        <v>196</v>
      </c>
      <c r="O3227" s="9" t="s">
        <v>177</v>
      </c>
      <c r="P3227" s="9" t="s">
        <v>300</v>
      </c>
      <c r="Q3227" s="9" t="s">
        <v>219</v>
      </c>
      <c r="R3227" s="9">
        <v>0</v>
      </c>
      <c r="S3227" s="9">
        <v>16</v>
      </c>
      <c r="U3227" s="9" t="s">
        <v>242</v>
      </c>
      <c r="W3227" s="9">
        <v>5</v>
      </c>
      <c r="X3227" s="9">
        <f>INDEX(SLA_Policy!$D$2:$D$5,MATCH(F3227,SLA_Policy!$A$2:$A$5,0))</f>
        <v>120</v>
      </c>
      <c r="Y3227" s="9" t="str">
        <f>IF(E3227="Cancelled","Excluded",IF(D3227="",IF((SLA_Policy!$B$8-B3227)*24&gt;X3227,"Open - Breached","Open - On Track"),IF((D3227-B3227)*24&lt;=X3227,"Met","Breached")))</f>
        <v>Met</v>
      </c>
    </row>
    <row r="3228" spans="1:25" x14ac:dyDescent="0.25">
      <c r="A3228" s="9" t="s">
        <v>6208</v>
      </c>
      <c r="B3228" s="23">
        <v>46030.484027777798</v>
      </c>
      <c r="C3228" s="23">
        <v>46030.489583333299</v>
      </c>
      <c r="D3228" s="23">
        <v>46031.335416666698</v>
      </c>
      <c r="E3228" s="9" t="s">
        <v>212</v>
      </c>
      <c r="F3228" s="9" t="s">
        <v>188</v>
      </c>
      <c r="G3228" s="9" t="s">
        <v>213</v>
      </c>
      <c r="H3228" s="9" t="s">
        <v>163</v>
      </c>
      <c r="I3228" s="9" t="s">
        <v>223</v>
      </c>
      <c r="J3228" s="9" t="s">
        <v>805</v>
      </c>
      <c r="K3228" s="9" t="s">
        <v>225</v>
      </c>
      <c r="L3228" s="9" t="s">
        <v>216</v>
      </c>
      <c r="M3228" s="9" t="s">
        <v>488</v>
      </c>
      <c r="N3228" s="9" t="s">
        <v>200</v>
      </c>
      <c r="O3228" s="9" t="s">
        <v>180</v>
      </c>
      <c r="P3228" s="9" t="s">
        <v>381</v>
      </c>
      <c r="Q3228" s="9" t="s">
        <v>219</v>
      </c>
      <c r="R3228" s="9">
        <v>0</v>
      </c>
      <c r="S3228" s="9">
        <v>109</v>
      </c>
      <c r="T3228" s="9" t="s">
        <v>229</v>
      </c>
      <c r="U3228" s="9" t="s">
        <v>230</v>
      </c>
      <c r="X3228" s="9">
        <f>INDEX(SLA_Policy!$D$2:$D$5,MATCH(F3228,SLA_Policy!$A$2:$A$5,0))</f>
        <v>72</v>
      </c>
      <c r="Y3228" s="9" t="str">
        <f>IF(E3228="Cancelled","Excluded",IF(D3228="",IF((SLA_Policy!$B$8-B3228)*24&gt;X3228,"Open - Breached","Open - On Track"),IF((D3228-B3228)*24&lt;=X3228,"Met","Breached")))</f>
        <v>Met</v>
      </c>
    </row>
    <row r="3229" spans="1:25" x14ac:dyDescent="0.25">
      <c r="A3229" s="9" t="s">
        <v>6209</v>
      </c>
      <c r="B3229" s="23">
        <v>46030.484027777798</v>
      </c>
      <c r="C3229" s="23">
        <v>46030.508333333302</v>
      </c>
      <c r="D3229" s="23">
        <v>46030.686805555597</v>
      </c>
      <c r="E3229" s="9" t="s">
        <v>212</v>
      </c>
      <c r="F3229" s="9" t="s">
        <v>188</v>
      </c>
      <c r="G3229" s="9" t="s">
        <v>213</v>
      </c>
      <c r="H3229" s="9" t="s">
        <v>162</v>
      </c>
      <c r="I3229" s="9" t="s">
        <v>345</v>
      </c>
      <c r="J3229" s="9" t="s">
        <v>6210</v>
      </c>
      <c r="K3229" s="9" t="s">
        <v>246</v>
      </c>
      <c r="L3229" s="9" t="s">
        <v>293</v>
      </c>
      <c r="M3229" s="9" t="s">
        <v>299</v>
      </c>
      <c r="N3229" s="9" t="s">
        <v>196</v>
      </c>
      <c r="O3229" s="9" t="s">
        <v>116</v>
      </c>
      <c r="P3229" s="9" t="s">
        <v>551</v>
      </c>
      <c r="Q3229" s="9" t="s">
        <v>219</v>
      </c>
      <c r="R3229" s="9">
        <v>0</v>
      </c>
      <c r="S3229" s="9">
        <v>16</v>
      </c>
      <c r="U3229" s="9" t="s">
        <v>248</v>
      </c>
      <c r="X3229" s="9">
        <f>INDEX(SLA_Policy!$D$2:$D$5,MATCH(F3229,SLA_Policy!$A$2:$A$5,0))</f>
        <v>72</v>
      </c>
      <c r="Y3229" s="9" t="str">
        <f>IF(E3229="Cancelled","Excluded",IF(D3229="",IF((SLA_Policy!$B$8-B3229)*24&gt;X3229,"Open - Breached","Open - On Track"),IF((D3229-B3229)*24&lt;=X3229,"Met","Breached")))</f>
        <v>Met</v>
      </c>
    </row>
    <row r="3230" spans="1:25" x14ac:dyDescent="0.25">
      <c r="A3230" s="9" t="s">
        <v>6211</v>
      </c>
      <c r="B3230" s="23">
        <v>46030.484722222202</v>
      </c>
      <c r="C3230" s="23">
        <v>46030.494444444397</v>
      </c>
      <c r="D3230" s="23">
        <v>46031.3305555556</v>
      </c>
      <c r="E3230" s="9" t="s">
        <v>212</v>
      </c>
      <c r="F3230" s="9" t="s">
        <v>188</v>
      </c>
      <c r="G3230" s="9" t="s">
        <v>213</v>
      </c>
      <c r="H3230" s="9" t="s">
        <v>162</v>
      </c>
      <c r="I3230" s="9" t="s">
        <v>244</v>
      </c>
      <c r="J3230" s="9" t="s">
        <v>5104</v>
      </c>
      <c r="K3230" s="9" t="s">
        <v>246</v>
      </c>
      <c r="L3230" s="9" t="s">
        <v>351</v>
      </c>
      <c r="M3230" s="9" t="s">
        <v>5228</v>
      </c>
      <c r="N3230" s="9" t="s">
        <v>197</v>
      </c>
      <c r="O3230" s="9" t="s">
        <v>179</v>
      </c>
      <c r="P3230" s="9" t="s">
        <v>284</v>
      </c>
      <c r="Q3230" s="9" t="s">
        <v>219</v>
      </c>
      <c r="R3230" s="9">
        <v>0</v>
      </c>
      <c r="S3230" s="9">
        <v>25</v>
      </c>
      <c r="U3230" s="9" t="s">
        <v>266</v>
      </c>
      <c r="W3230" s="9">
        <v>5</v>
      </c>
      <c r="X3230" s="9">
        <f>INDEX(SLA_Policy!$D$2:$D$5,MATCH(F3230,SLA_Policy!$A$2:$A$5,0))</f>
        <v>72</v>
      </c>
      <c r="Y3230" s="9" t="str">
        <f>IF(E3230="Cancelled","Excluded",IF(D3230="",IF((SLA_Policy!$B$8-B3230)*24&gt;X3230,"Open - Breached","Open - On Track"),IF((D3230-B3230)*24&lt;=X3230,"Met","Breached")))</f>
        <v>Met</v>
      </c>
    </row>
    <row r="3231" spans="1:25" x14ac:dyDescent="0.25">
      <c r="A3231" s="9" t="s">
        <v>6212</v>
      </c>
      <c r="B3231" s="23">
        <v>46030.492361111101</v>
      </c>
      <c r="C3231" s="23">
        <v>46030.6159722222</v>
      </c>
      <c r="D3231" s="23">
        <v>46031.540972222203</v>
      </c>
      <c r="E3231" s="9" t="s">
        <v>212</v>
      </c>
      <c r="F3231" s="9" t="s">
        <v>189</v>
      </c>
      <c r="G3231" s="9" t="s">
        <v>236</v>
      </c>
      <c r="H3231" s="9" t="s">
        <v>161</v>
      </c>
      <c r="I3231" s="9" t="s">
        <v>505</v>
      </c>
      <c r="J3231" s="9" t="s">
        <v>5722</v>
      </c>
      <c r="K3231" s="9" t="s">
        <v>246</v>
      </c>
      <c r="L3231" s="9" t="s">
        <v>226</v>
      </c>
      <c r="M3231" s="9" t="s">
        <v>1327</v>
      </c>
      <c r="N3231" s="9" t="s">
        <v>197</v>
      </c>
      <c r="O3231" s="9" t="s">
        <v>177</v>
      </c>
      <c r="P3231" s="9" t="s">
        <v>457</v>
      </c>
      <c r="Q3231" s="9" t="s">
        <v>219</v>
      </c>
      <c r="R3231" s="9">
        <v>0</v>
      </c>
      <c r="S3231" s="9">
        <v>69</v>
      </c>
      <c r="U3231" s="9" t="s">
        <v>242</v>
      </c>
      <c r="X3231" s="9">
        <f>INDEX(SLA_Policy!$D$2:$D$5,MATCH(F3231,SLA_Policy!$A$2:$A$5,0))</f>
        <v>120</v>
      </c>
      <c r="Y3231" s="9" t="str">
        <f>IF(E3231="Cancelled","Excluded",IF(D3231="",IF((SLA_Policy!$B$8-B3231)*24&gt;X3231,"Open - Breached","Open - On Track"),IF((D3231-B3231)*24&lt;=X3231,"Met","Breached")))</f>
        <v>Met</v>
      </c>
    </row>
    <row r="3232" spans="1:25" x14ac:dyDescent="0.25">
      <c r="A3232" s="9" t="s">
        <v>6213</v>
      </c>
      <c r="B3232" s="23">
        <v>46030.498611111099</v>
      </c>
      <c r="C3232" s="23">
        <v>46030.697916666701</v>
      </c>
      <c r="D3232" s="23">
        <v>46031.385416666701</v>
      </c>
      <c r="E3232" s="9" t="s">
        <v>212</v>
      </c>
      <c r="F3232" s="9" t="s">
        <v>188</v>
      </c>
      <c r="G3232" s="9" t="s">
        <v>213</v>
      </c>
      <c r="H3232" s="9" t="s">
        <v>165</v>
      </c>
      <c r="I3232" s="9" t="s">
        <v>469</v>
      </c>
      <c r="J3232" s="9" t="s">
        <v>3166</v>
      </c>
      <c r="K3232" s="9" t="s">
        <v>246</v>
      </c>
      <c r="L3232" s="9" t="s">
        <v>216</v>
      </c>
      <c r="M3232" s="9" t="s">
        <v>6214</v>
      </c>
      <c r="N3232" s="9" t="s">
        <v>196</v>
      </c>
      <c r="O3232" s="9" t="s">
        <v>176</v>
      </c>
      <c r="P3232" s="9" t="s">
        <v>503</v>
      </c>
      <c r="Q3232" s="9" t="s">
        <v>219</v>
      </c>
      <c r="R3232" s="9">
        <v>0</v>
      </c>
      <c r="S3232" s="9">
        <v>26</v>
      </c>
      <c r="U3232" s="9" t="s">
        <v>230</v>
      </c>
      <c r="W3232" s="9">
        <v>3</v>
      </c>
      <c r="X3232" s="9">
        <f>INDEX(SLA_Policy!$D$2:$D$5,MATCH(F3232,SLA_Policy!$A$2:$A$5,0))</f>
        <v>72</v>
      </c>
      <c r="Y3232" s="9" t="str">
        <f>IF(E3232="Cancelled","Excluded",IF(D3232="",IF((SLA_Policy!$B$8-B3232)*24&gt;X3232,"Open - Breached","Open - On Track"),IF((D3232-B3232)*24&lt;=X3232,"Met","Breached")))</f>
        <v>Met</v>
      </c>
    </row>
    <row r="3233" spans="1:25" x14ac:dyDescent="0.25">
      <c r="A3233" s="9" t="s">
        <v>6215</v>
      </c>
      <c r="B3233" s="23">
        <v>46030.536111111098</v>
      </c>
      <c r="C3233" s="23">
        <v>46030.542361111096</v>
      </c>
      <c r="D3233" s="23">
        <v>46030.757638888899</v>
      </c>
      <c r="E3233" s="9" t="s">
        <v>212</v>
      </c>
      <c r="F3233" s="9" t="s">
        <v>188</v>
      </c>
      <c r="G3233" s="9" t="s">
        <v>213</v>
      </c>
      <c r="H3233" s="9" t="s">
        <v>161</v>
      </c>
      <c r="I3233" s="9" t="s">
        <v>297</v>
      </c>
      <c r="J3233" s="9" t="s">
        <v>3611</v>
      </c>
      <c r="K3233" s="9" t="s">
        <v>246</v>
      </c>
      <c r="L3233" s="9" t="s">
        <v>104</v>
      </c>
      <c r="M3233" s="9" t="s">
        <v>1478</v>
      </c>
      <c r="N3233" s="9" t="s">
        <v>199</v>
      </c>
      <c r="O3233" s="9" t="s">
        <v>116</v>
      </c>
      <c r="P3233" s="9" t="s">
        <v>295</v>
      </c>
      <c r="Q3233" s="9" t="s">
        <v>219</v>
      </c>
      <c r="R3233" s="9">
        <v>1</v>
      </c>
      <c r="S3233" s="9">
        <v>16</v>
      </c>
      <c r="U3233" s="9" t="s">
        <v>221</v>
      </c>
      <c r="X3233" s="9">
        <f>INDEX(SLA_Policy!$D$2:$D$5,MATCH(F3233,SLA_Policy!$A$2:$A$5,0))</f>
        <v>72</v>
      </c>
      <c r="Y3233" s="9" t="str">
        <f>IF(E3233="Cancelled","Excluded",IF(D3233="",IF((SLA_Policy!$B$8-B3233)*24&gt;X3233,"Open - Breached","Open - On Track"),IF((D3233-B3233)*24&lt;=X3233,"Met","Breached")))</f>
        <v>Met</v>
      </c>
    </row>
    <row r="3234" spans="1:25" x14ac:dyDescent="0.25">
      <c r="A3234" s="9" t="s">
        <v>6216</v>
      </c>
      <c r="B3234" s="23">
        <v>46030.559027777803</v>
      </c>
      <c r="C3234" s="23">
        <v>46030.559722222199</v>
      </c>
      <c r="D3234" s="23">
        <v>46034.375</v>
      </c>
      <c r="E3234" s="9" t="s">
        <v>212</v>
      </c>
      <c r="F3234" s="9" t="s">
        <v>188</v>
      </c>
      <c r="G3234" s="9" t="s">
        <v>213</v>
      </c>
      <c r="H3234" s="9" t="s">
        <v>167</v>
      </c>
      <c r="I3234" s="9" t="s">
        <v>349</v>
      </c>
      <c r="J3234" s="9" t="s">
        <v>6217</v>
      </c>
      <c r="K3234" s="9" t="s">
        <v>303</v>
      </c>
      <c r="L3234" s="9" t="s">
        <v>216</v>
      </c>
      <c r="M3234" s="9" t="s">
        <v>1460</v>
      </c>
      <c r="N3234" s="9" t="s">
        <v>198</v>
      </c>
      <c r="O3234" s="9" t="s">
        <v>180</v>
      </c>
      <c r="P3234" s="9" t="s">
        <v>368</v>
      </c>
      <c r="Q3234" s="9" t="s">
        <v>219</v>
      </c>
      <c r="R3234" s="9">
        <v>0</v>
      </c>
      <c r="S3234" s="9">
        <v>23</v>
      </c>
      <c r="U3234" s="9" t="s">
        <v>248</v>
      </c>
      <c r="W3234" s="9">
        <v>3</v>
      </c>
      <c r="X3234" s="9">
        <f>INDEX(SLA_Policy!$D$2:$D$5,MATCH(F3234,SLA_Policy!$A$2:$A$5,0))</f>
        <v>72</v>
      </c>
      <c r="Y3234" s="9" t="str">
        <f>IF(E3234="Cancelled","Excluded",IF(D3234="",IF((SLA_Policy!$B$8-B3234)*24&gt;X3234,"Open - Breached","Open - On Track"),IF((D3234-B3234)*24&lt;=X3234,"Met","Breached")))</f>
        <v>Breached</v>
      </c>
    </row>
    <row r="3235" spans="1:25" x14ac:dyDescent="0.25">
      <c r="A3235" s="9" t="s">
        <v>6218</v>
      </c>
      <c r="B3235" s="23">
        <v>46030.583333333299</v>
      </c>
      <c r="C3235" s="23">
        <v>46030.585416666698</v>
      </c>
      <c r="D3235" s="23">
        <v>46031.388888888898</v>
      </c>
      <c r="E3235" s="9" t="s">
        <v>212</v>
      </c>
      <c r="F3235" s="9" t="s">
        <v>188</v>
      </c>
      <c r="G3235" s="9" t="s">
        <v>213</v>
      </c>
      <c r="H3235" s="9" t="s">
        <v>88</v>
      </c>
      <c r="I3235" s="9" t="s">
        <v>486</v>
      </c>
      <c r="J3235" s="9" t="s">
        <v>6219</v>
      </c>
      <c r="K3235" s="9" t="s">
        <v>246</v>
      </c>
      <c r="L3235" s="9" t="s">
        <v>216</v>
      </c>
      <c r="M3235" s="9" t="s">
        <v>897</v>
      </c>
      <c r="N3235" s="9" t="s">
        <v>198</v>
      </c>
      <c r="O3235" s="9" t="s">
        <v>178</v>
      </c>
      <c r="P3235" s="9" t="s">
        <v>414</v>
      </c>
      <c r="Q3235" s="9" t="s">
        <v>219</v>
      </c>
      <c r="R3235" s="9">
        <v>0</v>
      </c>
      <c r="S3235" s="9">
        <v>74</v>
      </c>
      <c r="U3235" s="9" t="s">
        <v>376</v>
      </c>
      <c r="X3235" s="9">
        <f>INDEX(SLA_Policy!$D$2:$D$5,MATCH(F3235,SLA_Policy!$A$2:$A$5,0))</f>
        <v>72</v>
      </c>
      <c r="Y3235" s="9" t="str">
        <f>IF(E3235="Cancelled","Excluded",IF(D3235="",IF((SLA_Policy!$B$8-B3235)*24&gt;X3235,"Open - Breached","Open - On Track"),IF((D3235-B3235)*24&lt;=X3235,"Met","Breached")))</f>
        <v>Met</v>
      </c>
    </row>
    <row r="3236" spans="1:25" x14ac:dyDescent="0.25">
      <c r="A3236" s="9" t="s">
        <v>6220</v>
      </c>
      <c r="B3236" s="23">
        <v>46030.584027777797</v>
      </c>
      <c r="C3236" s="23">
        <v>46030.711111111101</v>
      </c>
      <c r="D3236" s="23">
        <v>46031.386805555601</v>
      </c>
      <c r="E3236" s="9" t="s">
        <v>212</v>
      </c>
      <c r="F3236" s="9" t="s">
        <v>189</v>
      </c>
      <c r="G3236" s="9" t="s">
        <v>213</v>
      </c>
      <c r="H3236" s="9" t="s">
        <v>165</v>
      </c>
      <c r="I3236" s="9" t="s">
        <v>567</v>
      </c>
      <c r="J3236" s="9" t="s">
        <v>3422</v>
      </c>
      <c r="K3236" s="9" t="s">
        <v>246</v>
      </c>
      <c r="L3236" s="9" t="s">
        <v>104</v>
      </c>
      <c r="M3236" s="9" t="s">
        <v>1188</v>
      </c>
      <c r="N3236" s="9" t="s">
        <v>196</v>
      </c>
      <c r="O3236" s="9" t="s">
        <v>176</v>
      </c>
      <c r="P3236" s="9" t="s">
        <v>253</v>
      </c>
      <c r="Q3236" s="9" t="s">
        <v>219</v>
      </c>
      <c r="R3236" s="9">
        <v>0</v>
      </c>
      <c r="S3236" s="9">
        <v>19</v>
      </c>
      <c r="U3236" s="9" t="s">
        <v>230</v>
      </c>
      <c r="W3236" s="9">
        <v>4</v>
      </c>
      <c r="X3236" s="9">
        <f>INDEX(SLA_Policy!$D$2:$D$5,MATCH(F3236,SLA_Policy!$A$2:$A$5,0))</f>
        <v>120</v>
      </c>
      <c r="Y3236" s="9" t="str">
        <f>IF(E3236="Cancelled","Excluded",IF(D3236="",IF((SLA_Policy!$B$8-B3236)*24&gt;X3236,"Open - Breached","Open - On Track"),IF((D3236-B3236)*24&lt;=X3236,"Met","Breached")))</f>
        <v>Met</v>
      </c>
    </row>
    <row r="3237" spans="1:25" x14ac:dyDescent="0.25">
      <c r="A3237" s="9" t="s">
        <v>6221</v>
      </c>
      <c r="B3237" s="23">
        <v>46030.603472222203</v>
      </c>
      <c r="C3237" s="23">
        <v>46030.627777777801</v>
      </c>
      <c r="D3237" s="23">
        <v>46031.409027777801</v>
      </c>
      <c r="E3237" s="9" t="s">
        <v>212</v>
      </c>
      <c r="F3237" s="9" t="s">
        <v>188</v>
      </c>
      <c r="G3237" s="9" t="s">
        <v>213</v>
      </c>
      <c r="H3237" s="9" t="s">
        <v>162</v>
      </c>
      <c r="I3237" s="9" t="s">
        <v>345</v>
      </c>
      <c r="J3237" s="9" t="s">
        <v>6222</v>
      </c>
      <c r="K3237" s="9" t="s">
        <v>215</v>
      </c>
      <c r="L3237" s="9" t="s">
        <v>293</v>
      </c>
      <c r="M3237" s="9" t="s">
        <v>4988</v>
      </c>
      <c r="N3237" s="9" t="s">
        <v>196</v>
      </c>
      <c r="O3237" s="9" t="s">
        <v>179</v>
      </c>
      <c r="P3237" s="9" t="s">
        <v>284</v>
      </c>
      <c r="Q3237" s="9" t="s">
        <v>219</v>
      </c>
      <c r="R3237" s="9">
        <v>0</v>
      </c>
      <c r="S3237" s="9">
        <v>17</v>
      </c>
      <c r="U3237" s="9" t="s">
        <v>661</v>
      </c>
      <c r="X3237" s="9">
        <f>INDEX(SLA_Policy!$D$2:$D$5,MATCH(F3237,SLA_Policy!$A$2:$A$5,0))</f>
        <v>72</v>
      </c>
      <c r="Y3237" s="9" t="str">
        <f>IF(E3237="Cancelled","Excluded",IF(D3237="",IF((SLA_Policy!$B$8-B3237)*24&gt;X3237,"Open - Breached","Open - On Track"),IF((D3237-B3237)*24&lt;=X3237,"Met","Breached")))</f>
        <v>Met</v>
      </c>
    </row>
    <row r="3238" spans="1:25" x14ac:dyDescent="0.25">
      <c r="A3238" s="9" t="s">
        <v>6223</v>
      </c>
      <c r="B3238" s="23">
        <v>46030.608333333301</v>
      </c>
      <c r="C3238" s="23">
        <v>46030.692361111098</v>
      </c>
      <c r="D3238" s="23">
        <v>46034.363194444399</v>
      </c>
      <c r="E3238" s="9" t="s">
        <v>212</v>
      </c>
      <c r="F3238" s="9" t="s">
        <v>189</v>
      </c>
      <c r="G3238" s="9" t="s">
        <v>213</v>
      </c>
      <c r="H3238" s="9" t="s">
        <v>165</v>
      </c>
      <c r="I3238" s="9" t="s">
        <v>469</v>
      </c>
      <c r="J3238" s="9" t="s">
        <v>1007</v>
      </c>
      <c r="K3238" s="9" t="s">
        <v>262</v>
      </c>
      <c r="L3238" s="9" t="s">
        <v>104</v>
      </c>
      <c r="M3238" s="9" t="s">
        <v>3718</v>
      </c>
      <c r="N3238" s="9" t="s">
        <v>196</v>
      </c>
      <c r="O3238" s="9" t="s">
        <v>176</v>
      </c>
      <c r="P3238" s="9" t="s">
        <v>1159</v>
      </c>
      <c r="Q3238" s="9" t="s">
        <v>219</v>
      </c>
      <c r="R3238" s="9">
        <v>0</v>
      </c>
      <c r="S3238" s="9">
        <v>22</v>
      </c>
      <c r="U3238" s="9" t="s">
        <v>266</v>
      </c>
      <c r="X3238" s="9">
        <f>INDEX(SLA_Policy!$D$2:$D$5,MATCH(F3238,SLA_Policy!$A$2:$A$5,0))</f>
        <v>120</v>
      </c>
      <c r="Y3238" s="9" t="str">
        <f>IF(E3238="Cancelled","Excluded",IF(D3238="",IF((SLA_Policy!$B$8-B3238)*24&gt;X3238,"Open - Breached","Open - On Track"),IF((D3238-B3238)*24&lt;=X3238,"Met","Breached")))</f>
        <v>Met</v>
      </c>
    </row>
    <row r="3239" spans="1:25" x14ac:dyDescent="0.25">
      <c r="A3239" s="9" t="s">
        <v>6224</v>
      </c>
      <c r="B3239" s="23">
        <v>46030.641666666699</v>
      </c>
      <c r="C3239" s="23">
        <v>46030.656944444498</v>
      </c>
      <c r="D3239" s="23">
        <v>46031.398611111101</v>
      </c>
      <c r="E3239" s="9" t="s">
        <v>212</v>
      </c>
      <c r="F3239" s="9" t="s">
        <v>188</v>
      </c>
      <c r="G3239" s="9" t="s">
        <v>213</v>
      </c>
      <c r="H3239" s="9" t="s">
        <v>162</v>
      </c>
      <c r="I3239" s="9" t="s">
        <v>393</v>
      </c>
      <c r="J3239" s="9" t="s">
        <v>1326</v>
      </c>
      <c r="K3239" s="9" t="s">
        <v>246</v>
      </c>
      <c r="L3239" s="9" t="s">
        <v>104</v>
      </c>
      <c r="M3239" s="9" t="s">
        <v>2938</v>
      </c>
      <c r="N3239" s="9" t="s">
        <v>196</v>
      </c>
      <c r="O3239" s="9" t="s">
        <v>116</v>
      </c>
      <c r="P3239" s="9" t="s">
        <v>258</v>
      </c>
      <c r="Q3239" s="9" t="s">
        <v>219</v>
      </c>
      <c r="R3239" s="9">
        <v>0</v>
      </c>
      <c r="S3239" s="9">
        <v>28</v>
      </c>
      <c r="U3239" s="9" t="s">
        <v>248</v>
      </c>
      <c r="X3239" s="9">
        <f>INDEX(SLA_Policy!$D$2:$D$5,MATCH(F3239,SLA_Policy!$A$2:$A$5,0))</f>
        <v>72</v>
      </c>
      <c r="Y3239" s="9" t="str">
        <f>IF(E3239="Cancelled","Excluded",IF(D3239="",IF((SLA_Policy!$B$8-B3239)*24&gt;X3239,"Open - Breached","Open - On Track"),IF((D3239-B3239)*24&lt;=X3239,"Met","Breached")))</f>
        <v>Met</v>
      </c>
    </row>
    <row r="3240" spans="1:25" x14ac:dyDescent="0.25">
      <c r="A3240" s="9" t="s">
        <v>6225</v>
      </c>
      <c r="B3240" s="23">
        <v>46030.6784722222</v>
      </c>
      <c r="C3240" s="23">
        <v>46030.686805555597</v>
      </c>
      <c r="D3240" s="23">
        <v>46030.861111111102</v>
      </c>
      <c r="E3240" s="9" t="s">
        <v>212</v>
      </c>
      <c r="F3240" s="9" t="s">
        <v>187</v>
      </c>
      <c r="G3240" s="9" t="s">
        <v>213</v>
      </c>
      <c r="H3240" s="9" t="s">
        <v>165</v>
      </c>
      <c r="I3240" s="9" t="s">
        <v>567</v>
      </c>
      <c r="J3240" s="9" t="s">
        <v>5672</v>
      </c>
      <c r="K3240" s="9" t="s">
        <v>246</v>
      </c>
      <c r="L3240" s="9" t="s">
        <v>395</v>
      </c>
      <c r="M3240" s="9" t="s">
        <v>5493</v>
      </c>
      <c r="N3240" s="9" t="s">
        <v>196</v>
      </c>
      <c r="O3240" s="9" t="s">
        <v>176</v>
      </c>
      <c r="P3240" s="9" t="s">
        <v>228</v>
      </c>
      <c r="Q3240" s="9" t="s">
        <v>273</v>
      </c>
      <c r="R3240" s="9">
        <v>0</v>
      </c>
      <c r="S3240" s="9">
        <v>20</v>
      </c>
      <c r="U3240" s="9" t="s">
        <v>266</v>
      </c>
      <c r="X3240" s="9">
        <f>INDEX(SLA_Policy!$D$2:$D$5,MATCH(F3240,SLA_Policy!$A$2:$A$5,0))</f>
        <v>8</v>
      </c>
      <c r="Y3240" s="9" t="str">
        <f>IF(E3240="Cancelled","Excluded",IF(D3240="",IF((SLA_Policy!$B$8-B3240)*24&gt;X3240,"Open - Breached","Open - On Track"),IF((D3240-B3240)*24&lt;=X3240,"Met","Breached")))</f>
        <v>Met</v>
      </c>
    </row>
    <row r="3241" spans="1:25" x14ac:dyDescent="0.25">
      <c r="A3241" s="9" t="s">
        <v>6226</v>
      </c>
      <c r="B3241" s="23">
        <v>46030.686805555597</v>
      </c>
      <c r="C3241" s="23">
        <v>46030.730555555601</v>
      </c>
      <c r="D3241" s="23">
        <v>46031.384722222203</v>
      </c>
      <c r="E3241" s="9" t="s">
        <v>212</v>
      </c>
      <c r="F3241" s="9" t="s">
        <v>188</v>
      </c>
      <c r="G3241" s="9" t="s">
        <v>213</v>
      </c>
      <c r="H3241" s="9" t="s">
        <v>166</v>
      </c>
      <c r="I3241" s="9" t="s">
        <v>378</v>
      </c>
      <c r="J3241" s="9" t="s">
        <v>3330</v>
      </c>
      <c r="K3241" s="9" t="s">
        <v>239</v>
      </c>
      <c r="L3241" s="9" t="s">
        <v>282</v>
      </c>
      <c r="M3241" s="9" t="s">
        <v>3467</v>
      </c>
      <c r="N3241" s="9" t="s">
        <v>197</v>
      </c>
      <c r="O3241" s="9" t="s">
        <v>180</v>
      </c>
      <c r="P3241" s="9" t="s">
        <v>368</v>
      </c>
      <c r="Q3241" s="9" t="s">
        <v>219</v>
      </c>
      <c r="R3241" s="9">
        <v>0</v>
      </c>
      <c r="S3241" s="9">
        <v>31</v>
      </c>
      <c r="T3241" s="9" t="s">
        <v>229</v>
      </c>
      <c r="U3241" s="9" t="s">
        <v>290</v>
      </c>
      <c r="X3241" s="9">
        <f>INDEX(SLA_Policy!$D$2:$D$5,MATCH(F3241,SLA_Policy!$A$2:$A$5,0))</f>
        <v>72</v>
      </c>
      <c r="Y3241" s="9" t="str">
        <f>IF(E3241="Cancelled","Excluded",IF(D3241="",IF((SLA_Policy!$B$8-B3241)*24&gt;X3241,"Open - Breached","Open - On Track"),IF((D3241-B3241)*24&lt;=X3241,"Met","Breached")))</f>
        <v>Met</v>
      </c>
    </row>
    <row r="3242" spans="1:25" x14ac:dyDescent="0.25">
      <c r="A3242" s="9" t="s">
        <v>6227</v>
      </c>
      <c r="B3242" s="23">
        <v>46030.686805555597</v>
      </c>
      <c r="C3242" s="23">
        <v>46031.306250000001</v>
      </c>
      <c r="D3242" s="23">
        <v>46031.316666666702</v>
      </c>
      <c r="E3242" s="9" t="s">
        <v>212</v>
      </c>
      <c r="F3242" s="9" t="s">
        <v>189</v>
      </c>
      <c r="G3242" s="9" t="s">
        <v>236</v>
      </c>
      <c r="H3242" s="9" t="s">
        <v>167</v>
      </c>
      <c r="I3242" s="9" t="s">
        <v>255</v>
      </c>
      <c r="J3242" s="9" t="s">
        <v>6228</v>
      </c>
      <c r="K3242" s="9" t="s">
        <v>246</v>
      </c>
      <c r="L3242" s="9" t="s">
        <v>226</v>
      </c>
      <c r="M3242" s="9" t="s">
        <v>826</v>
      </c>
      <c r="N3242" s="9" t="s">
        <v>196</v>
      </c>
      <c r="O3242" s="9" t="s">
        <v>116</v>
      </c>
      <c r="P3242" s="9" t="s">
        <v>551</v>
      </c>
      <c r="Q3242" s="9" t="s">
        <v>219</v>
      </c>
      <c r="R3242" s="9">
        <v>0</v>
      </c>
      <c r="S3242" s="9">
        <v>28</v>
      </c>
      <c r="U3242" s="9" t="s">
        <v>242</v>
      </c>
      <c r="X3242" s="9">
        <f>INDEX(SLA_Policy!$D$2:$D$5,MATCH(F3242,SLA_Policy!$A$2:$A$5,0))</f>
        <v>120</v>
      </c>
      <c r="Y3242" s="9" t="str">
        <f>IF(E3242="Cancelled","Excluded",IF(D3242="",IF((SLA_Policy!$B$8-B3242)*24&gt;X3242,"Open - Breached","Open - On Track"),IF((D3242-B3242)*24&lt;=X3242,"Met","Breached")))</f>
        <v>Met</v>
      </c>
    </row>
    <row r="3243" spans="1:25" x14ac:dyDescent="0.25">
      <c r="A3243" s="9" t="s">
        <v>6229</v>
      </c>
      <c r="B3243" s="23">
        <v>46030.707638888904</v>
      </c>
      <c r="C3243" s="23">
        <v>46030.732638888898</v>
      </c>
      <c r="D3243" s="23">
        <v>46031.410416666702</v>
      </c>
      <c r="E3243" s="9" t="s">
        <v>212</v>
      </c>
      <c r="F3243" s="9" t="s">
        <v>188</v>
      </c>
      <c r="G3243" s="9" t="s">
        <v>213</v>
      </c>
      <c r="H3243" s="9" t="s">
        <v>167</v>
      </c>
      <c r="I3243" s="9" t="s">
        <v>362</v>
      </c>
      <c r="J3243" s="9" t="s">
        <v>6230</v>
      </c>
      <c r="K3243" s="9" t="s">
        <v>246</v>
      </c>
      <c r="L3243" s="9" t="s">
        <v>395</v>
      </c>
      <c r="M3243" s="9" t="s">
        <v>531</v>
      </c>
      <c r="N3243" s="9" t="s">
        <v>196</v>
      </c>
      <c r="O3243" s="9" t="s">
        <v>116</v>
      </c>
      <c r="P3243" s="9" t="s">
        <v>295</v>
      </c>
      <c r="Q3243" s="9" t="s">
        <v>219</v>
      </c>
      <c r="R3243" s="9">
        <v>0</v>
      </c>
      <c r="S3243" s="9">
        <v>38</v>
      </c>
      <c r="T3243" s="9" t="s">
        <v>220</v>
      </c>
      <c r="U3243" s="9" t="s">
        <v>376</v>
      </c>
      <c r="W3243" s="9">
        <v>5</v>
      </c>
      <c r="X3243" s="9">
        <f>INDEX(SLA_Policy!$D$2:$D$5,MATCH(F3243,SLA_Policy!$A$2:$A$5,0))</f>
        <v>72</v>
      </c>
      <c r="Y3243" s="9" t="str">
        <f>IF(E3243="Cancelled","Excluded",IF(D3243="",IF((SLA_Policy!$B$8-B3243)*24&gt;X3243,"Open - Breached","Open - On Track"),IF((D3243-B3243)*24&lt;=X3243,"Met","Breached")))</f>
        <v>Met</v>
      </c>
    </row>
    <row r="3244" spans="1:25" x14ac:dyDescent="0.25">
      <c r="A3244" s="9" t="s">
        <v>6231</v>
      </c>
      <c r="B3244" s="23">
        <v>46030.712500000001</v>
      </c>
      <c r="C3244" s="23">
        <v>46030.729861111096</v>
      </c>
      <c r="D3244" s="23">
        <v>46031.374305555597</v>
      </c>
      <c r="E3244" s="9" t="s">
        <v>212</v>
      </c>
      <c r="F3244" s="9" t="s">
        <v>188</v>
      </c>
      <c r="G3244" s="9" t="s">
        <v>213</v>
      </c>
      <c r="H3244" s="9" t="s">
        <v>88</v>
      </c>
      <c r="I3244" s="9" t="s">
        <v>92</v>
      </c>
      <c r="J3244" s="9" t="s">
        <v>842</v>
      </c>
      <c r="K3244" s="9" t="s">
        <v>246</v>
      </c>
      <c r="L3244" s="9" t="s">
        <v>216</v>
      </c>
      <c r="M3244" s="9" t="s">
        <v>1275</v>
      </c>
      <c r="N3244" s="9" t="s">
        <v>196</v>
      </c>
      <c r="O3244" s="9" t="s">
        <v>178</v>
      </c>
      <c r="P3244" s="9" t="s">
        <v>414</v>
      </c>
      <c r="Q3244" s="9" t="s">
        <v>219</v>
      </c>
      <c r="R3244" s="9">
        <v>0</v>
      </c>
      <c r="S3244" s="9">
        <v>21</v>
      </c>
      <c r="T3244" s="9" t="s">
        <v>136</v>
      </c>
      <c r="U3244" s="9" t="s">
        <v>266</v>
      </c>
      <c r="X3244" s="9">
        <f>INDEX(SLA_Policy!$D$2:$D$5,MATCH(F3244,SLA_Policy!$A$2:$A$5,0))</f>
        <v>72</v>
      </c>
      <c r="Y3244" s="9" t="str">
        <f>IF(E3244="Cancelled","Excluded",IF(D3244="",IF((SLA_Policy!$B$8-B3244)*24&gt;X3244,"Open - Breached","Open - On Track"),IF((D3244-B3244)*24&lt;=X3244,"Met","Breached")))</f>
        <v>Met</v>
      </c>
    </row>
    <row r="3245" spans="1:25" x14ac:dyDescent="0.25">
      <c r="A3245" s="9" t="s">
        <v>6232</v>
      </c>
      <c r="B3245" s="23">
        <v>46030.746527777803</v>
      </c>
      <c r="C3245" s="23">
        <v>46030.759722222203</v>
      </c>
      <c r="D3245" s="23">
        <v>46031.409722222197</v>
      </c>
      <c r="E3245" s="9" t="s">
        <v>212</v>
      </c>
      <c r="F3245" s="9" t="s">
        <v>189</v>
      </c>
      <c r="G3245" s="9" t="s">
        <v>213</v>
      </c>
      <c r="H3245" s="9" t="s">
        <v>163</v>
      </c>
      <c r="I3245" s="9" t="s">
        <v>405</v>
      </c>
      <c r="J3245" s="9" t="s">
        <v>533</v>
      </c>
      <c r="K3245" s="9" t="s">
        <v>410</v>
      </c>
      <c r="L3245" s="9" t="s">
        <v>104</v>
      </c>
      <c r="M3245" s="9" t="s">
        <v>6171</v>
      </c>
      <c r="N3245" s="9" t="s">
        <v>199</v>
      </c>
      <c r="O3245" s="9" t="s">
        <v>176</v>
      </c>
      <c r="P3245" s="9" t="s">
        <v>330</v>
      </c>
      <c r="Q3245" s="9" t="s">
        <v>219</v>
      </c>
      <c r="R3245" s="9">
        <v>0</v>
      </c>
      <c r="S3245" s="9">
        <v>6</v>
      </c>
      <c r="U3245" s="9" t="s">
        <v>230</v>
      </c>
      <c r="X3245" s="9">
        <f>INDEX(SLA_Policy!$D$2:$D$5,MATCH(F3245,SLA_Policy!$A$2:$A$5,0))</f>
        <v>120</v>
      </c>
      <c r="Y3245" s="9" t="str">
        <f>IF(E3245="Cancelled","Excluded",IF(D3245="",IF((SLA_Policy!$B$8-B3245)*24&gt;X3245,"Open - Breached","Open - On Track"),IF((D3245-B3245)*24&lt;=X3245,"Met","Breached")))</f>
        <v>Met</v>
      </c>
    </row>
    <row r="3246" spans="1:25" x14ac:dyDescent="0.25">
      <c r="A3246" s="9" t="s">
        <v>6233</v>
      </c>
      <c r="B3246" s="23">
        <v>46030.802083333299</v>
      </c>
      <c r="C3246" s="23">
        <v>46031.357638888898</v>
      </c>
      <c r="D3246" s="23">
        <v>46034.335416666698</v>
      </c>
      <c r="E3246" s="9" t="s">
        <v>212</v>
      </c>
      <c r="F3246" s="9" t="s">
        <v>189</v>
      </c>
      <c r="G3246" s="9" t="s">
        <v>213</v>
      </c>
      <c r="H3246" s="9" t="s">
        <v>162</v>
      </c>
      <c r="I3246" s="9" t="s">
        <v>244</v>
      </c>
      <c r="J3246" s="9" t="s">
        <v>1753</v>
      </c>
      <c r="K3246" s="9" t="s">
        <v>262</v>
      </c>
      <c r="L3246" s="9" t="s">
        <v>216</v>
      </c>
      <c r="M3246" s="9" t="s">
        <v>3680</v>
      </c>
      <c r="N3246" s="9" t="s">
        <v>196</v>
      </c>
      <c r="O3246" s="9" t="s">
        <v>179</v>
      </c>
      <c r="P3246" s="9" t="s">
        <v>337</v>
      </c>
      <c r="Q3246" s="9" t="s">
        <v>219</v>
      </c>
      <c r="R3246" s="9">
        <v>0</v>
      </c>
      <c r="S3246" s="9">
        <v>24</v>
      </c>
      <c r="U3246" s="9" t="s">
        <v>290</v>
      </c>
      <c r="W3246" s="9">
        <v>4</v>
      </c>
      <c r="X3246" s="9">
        <f>INDEX(SLA_Policy!$D$2:$D$5,MATCH(F3246,SLA_Policy!$A$2:$A$5,0))</f>
        <v>120</v>
      </c>
      <c r="Y3246" s="9" t="str">
        <f>IF(E3246="Cancelled","Excluded",IF(D3246="",IF((SLA_Policy!$B$8-B3246)*24&gt;X3246,"Open - Breached","Open - On Track"),IF((D3246-B3246)*24&lt;=X3246,"Met","Breached")))</f>
        <v>Met</v>
      </c>
    </row>
    <row r="3247" spans="1:25" x14ac:dyDescent="0.25">
      <c r="A3247" s="9" t="s">
        <v>6234</v>
      </c>
      <c r="B3247" s="23">
        <v>46031.2590277778</v>
      </c>
      <c r="C3247" s="23">
        <v>46031.351388888899</v>
      </c>
      <c r="D3247" s="23">
        <v>46034.319444444503</v>
      </c>
      <c r="E3247" s="9" t="s">
        <v>212</v>
      </c>
      <c r="F3247" s="9" t="s">
        <v>188</v>
      </c>
      <c r="G3247" s="9" t="s">
        <v>213</v>
      </c>
      <c r="H3247" s="9" t="s">
        <v>165</v>
      </c>
      <c r="I3247" s="9" t="s">
        <v>469</v>
      </c>
      <c r="J3247" s="9" t="s">
        <v>1448</v>
      </c>
      <c r="K3247" s="9" t="s">
        <v>246</v>
      </c>
      <c r="L3247" s="9" t="s">
        <v>104</v>
      </c>
      <c r="M3247" s="9" t="s">
        <v>1432</v>
      </c>
      <c r="N3247" s="9" t="s">
        <v>199</v>
      </c>
      <c r="O3247" s="9" t="s">
        <v>176</v>
      </c>
      <c r="P3247" s="9" t="s">
        <v>419</v>
      </c>
      <c r="Q3247" s="9" t="s">
        <v>219</v>
      </c>
      <c r="R3247" s="9">
        <v>0</v>
      </c>
      <c r="S3247" s="9">
        <v>14</v>
      </c>
      <c r="U3247" s="9" t="s">
        <v>230</v>
      </c>
      <c r="W3247" s="9">
        <v>4</v>
      </c>
      <c r="X3247" s="9">
        <f>INDEX(SLA_Policy!$D$2:$D$5,MATCH(F3247,SLA_Policy!$A$2:$A$5,0))</f>
        <v>72</v>
      </c>
      <c r="Y3247" s="9" t="str">
        <f>IF(E3247="Cancelled","Excluded",IF(D3247="",IF((SLA_Policy!$B$8-B3247)*24&gt;X3247,"Open - Breached","Open - On Track"),IF((D3247-B3247)*24&lt;=X3247,"Met","Breached")))</f>
        <v>Breached</v>
      </c>
    </row>
    <row r="3248" spans="1:25" x14ac:dyDescent="0.25">
      <c r="A3248" s="9" t="s">
        <v>6235</v>
      </c>
      <c r="B3248" s="23">
        <v>46031.3125</v>
      </c>
      <c r="C3248" s="23">
        <v>46031.315277777801</v>
      </c>
      <c r="D3248" s="23">
        <v>46031.3215277778</v>
      </c>
      <c r="E3248" s="9" t="s">
        <v>212</v>
      </c>
      <c r="F3248" s="9" t="s">
        <v>187</v>
      </c>
      <c r="G3248" s="9" t="s">
        <v>213</v>
      </c>
      <c r="H3248" s="9" t="s">
        <v>161</v>
      </c>
      <c r="I3248" s="9" t="s">
        <v>454</v>
      </c>
      <c r="J3248" s="9" t="s">
        <v>455</v>
      </c>
      <c r="K3248" s="9" t="s">
        <v>215</v>
      </c>
      <c r="L3248" s="9" t="s">
        <v>351</v>
      </c>
      <c r="M3248" s="9" t="s">
        <v>2661</v>
      </c>
      <c r="N3248" s="9" t="s">
        <v>198</v>
      </c>
      <c r="O3248" s="9" t="s">
        <v>116</v>
      </c>
      <c r="P3248" s="9" t="s">
        <v>234</v>
      </c>
      <c r="Q3248" s="9" t="s">
        <v>219</v>
      </c>
      <c r="R3248" s="9">
        <v>0</v>
      </c>
      <c r="S3248" s="9">
        <v>7</v>
      </c>
      <c r="U3248" s="9" t="s">
        <v>376</v>
      </c>
      <c r="X3248" s="9">
        <f>INDEX(SLA_Policy!$D$2:$D$5,MATCH(F3248,SLA_Policy!$A$2:$A$5,0))</f>
        <v>8</v>
      </c>
      <c r="Y3248" s="9" t="str">
        <f>IF(E3248="Cancelled","Excluded",IF(D3248="",IF((SLA_Policy!$B$8-B3248)*24&gt;X3248,"Open - Breached","Open - On Track"),IF((D3248-B3248)*24&lt;=X3248,"Met","Breached")))</f>
        <v>Met</v>
      </c>
    </row>
    <row r="3249" spans="1:25" x14ac:dyDescent="0.25">
      <c r="A3249" s="9" t="s">
        <v>6236</v>
      </c>
      <c r="B3249" s="23">
        <v>46031.322222222203</v>
      </c>
      <c r="C3249" s="23">
        <v>46031.340972222199</v>
      </c>
      <c r="D3249" s="23">
        <v>46031.488194444399</v>
      </c>
      <c r="E3249" s="9" t="s">
        <v>212</v>
      </c>
      <c r="F3249" s="9" t="s">
        <v>188</v>
      </c>
      <c r="G3249" s="9" t="s">
        <v>236</v>
      </c>
      <c r="H3249" s="9" t="s">
        <v>161</v>
      </c>
      <c r="I3249" s="9" t="s">
        <v>237</v>
      </c>
      <c r="J3249" s="9" t="s">
        <v>6237</v>
      </c>
      <c r="K3249" s="9" t="s">
        <v>303</v>
      </c>
      <c r="L3249" s="9" t="s">
        <v>293</v>
      </c>
      <c r="M3249" s="9" t="s">
        <v>6118</v>
      </c>
      <c r="N3249" s="9" t="s">
        <v>196</v>
      </c>
      <c r="O3249" s="9" t="s">
        <v>179</v>
      </c>
      <c r="P3249" s="9" t="s">
        <v>264</v>
      </c>
      <c r="Q3249" s="9" t="s">
        <v>219</v>
      </c>
      <c r="R3249" s="9">
        <v>0</v>
      </c>
      <c r="S3249" s="9">
        <v>16</v>
      </c>
      <c r="U3249" s="9" t="s">
        <v>242</v>
      </c>
      <c r="X3249" s="9">
        <f>INDEX(SLA_Policy!$D$2:$D$5,MATCH(F3249,SLA_Policy!$A$2:$A$5,0))</f>
        <v>72</v>
      </c>
      <c r="Y3249" s="9" t="str">
        <f>IF(E3249="Cancelled","Excluded",IF(D3249="",IF((SLA_Policy!$B$8-B3249)*24&gt;X3249,"Open - Breached","Open - On Track"),IF((D3249-B3249)*24&lt;=X3249,"Met","Breached")))</f>
        <v>Met</v>
      </c>
    </row>
    <row r="3250" spans="1:25" x14ac:dyDescent="0.25">
      <c r="A3250" s="9" t="s">
        <v>6238</v>
      </c>
      <c r="B3250" s="23">
        <v>46031.331944444399</v>
      </c>
      <c r="C3250" s="23">
        <v>46031.340277777803</v>
      </c>
      <c r="D3250" s="23">
        <v>46031.652777777803</v>
      </c>
      <c r="E3250" s="9" t="s">
        <v>212</v>
      </c>
      <c r="F3250" s="9" t="s">
        <v>189</v>
      </c>
      <c r="G3250" s="9" t="s">
        <v>236</v>
      </c>
      <c r="H3250" s="9" t="s">
        <v>163</v>
      </c>
      <c r="I3250" s="9" t="s">
        <v>327</v>
      </c>
      <c r="J3250" s="9" t="s">
        <v>3208</v>
      </c>
      <c r="K3250" s="9" t="s">
        <v>215</v>
      </c>
      <c r="L3250" s="9" t="s">
        <v>311</v>
      </c>
      <c r="M3250" s="9" t="s">
        <v>1126</v>
      </c>
      <c r="N3250" s="9" t="s">
        <v>198</v>
      </c>
      <c r="O3250" s="9" t="s">
        <v>176</v>
      </c>
      <c r="P3250" s="9" t="s">
        <v>419</v>
      </c>
      <c r="Q3250" s="9" t="s">
        <v>273</v>
      </c>
      <c r="R3250" s="9">
        <v>0</v>
      </c>
      <c r="S3250" s="9">
        <v>35</v>
      </c>
      <c r="U3250" s="9" t="s">
        <v>242</v>
      </c>
      <c r="W3250" s="9">
        <v>5</v>
      </c>
      <c r="X3250" s="9">
        <f>INDEX(SLA_Policy!$D$2:$D$5,MATCH(F3250,SLA_Policy!$A$2:$A$5,0))</f>
        <v>120</v>
      </c>
      <c r="Y3250" s="9" t="str">
        <f>IF(E3250="Cancelled","Excluded",IF(D3250="",IF((SLA_Policy!$B$8-B3250)*24&gt;X3250,"Open - Breached","Open - On Track"),IF((D3250-B3250)*24&lt;=X3250,"Met","Breached")))</f>
        <v>Met</v>
      </c>
    </row>
    <row r="3251" spans="1:25" x14ac:dyDescent="0.25">
      <c r="A3251" s="9" t="s">
        <v>6239</v>
      </c>
      <c r="B3251" s="23">
        <v>46031.339583333298</v>
      </c>
      <c r="C3251" s="23">
        <v>46031.342361111099</v>
      </c>
      <c r="D3251" s="23">
        <v>46034.34375</v>
      </c>
      <c r="E3251" s="9" t="s">
        <v>212</v>
      </c>
      <c r="F3251" s="9" t="s">
        <v>189</v>
      </c>
      <c r="G3251" s="9" t="s">
        <v>236</v>
      </c>
      <c r="H3251" s="9" t="s">
        <v>161</v>
      </c>
      <c r="I3251" s="9" t="s">
        <v>237</v>
      </c>
      <c r="J3251" s="9" t="s">
        <v>1336</v>
      </c>
      <c r="K3251" s="9" t="s">
        <v>303</v>
      </c>
      <c r="L3251" s="9" t="s">
        <v>351</v>
      </c>
      <c r="M3251" s="9" t="s">
        <v>603</v>
      </c>
      <c r="N3251" s="9" t="s">
        <v>198</v>
      </c>
      <c r="O3251" s="9" t="s">
        <v>177</v>
      </c>
      <c r="P3251" s="9" t="s">
        <v>457</v>
      </c>
      <c r="Q3251" s="9" t="s">
        <v>219</v>
      </c>
      <c r="R3251" s="9">
        <v>0</v>
      </c>
      <c r="S3251" s="9">
        <v>23</v>
      </c>
      <c r="U3251" s="9" t="s">
        <v>242</v>
      </c>
      <c r="X3251" s="9">
        <f>INDEX(SLA_Policy!$D$2:$D$5,MATCH(F3251,SLA_Policy!$A$2:$A$5,0))</f>
        <v>120</v>
      </c>
      <c r="Y3251" s="9" t="str">
        <f>IF(E3251="Cancelled","Excluded",IF(D3251="",IF((SLA_Policy!$B$8-B3251)*24&gt;X3251,"Open - Breached","Open - On Track"),IF((D3251-B3251)*24&lt;=X3251,"Met","Breached")))</f>
        <v>Met</v>
      </c>
    </row>
    <row r="3252" spans="1:25" x14ac:dyDescent="0.25">
      <c r="A3252" s="9" t="s">
        <v>6240</v>
      </c>
      <c r="B3252" s="23">
        <v>46031.345138888901</v>
      </c>
      <c r="C3252" s="23">
        <v>46031.345833333296</v>
      </c>
      <c r="D3252" s="23">
        <v>46031.465972222199</v>
      </c>
      <c r="E3252" s="9" t="s">
        <v>212</v>
      </c>
      <c r="F3252" s="9" t="s">
        <v>187</v>
      </c>
      <c r="G3252" s="9" t="s">
        <v>213</v>
      </c>
      <c r="H3252" s="9" t="s">
        <v>88</v>
      </c>
      <c r="I3252" s="9" t="s">
        <v>92</v>
      </c>
      <c r="J3252" s="9" t="s">
        <v>834</v>
      </c>
      <c r="K3252" s="9" t="s">
        <v>225</v>
      </c>
      <c r="L3252" s="9" t="s">
        <v>395</v>
      </c>
      <c r="M3252" s="9" t="s">
        <v>700</v>
      </c>
      <c r="N3252" s="9" t="s">
        <v>198</v>
      </c>
      <c r="O3252" s="9" t="s">
        <v>178</v>
      </c>
      <c r="P3252" s="9" t="s">
        <v>427</v>
      </c>
      <c r="Q3252" s="9" t="s">
        <v>273</v>
      </c>
      <c r="R3252" s="9">
        <v>0</v>
      </c>
      <c r="S3252" s="9">
        <v>36</v>
      </c>
      <c r="T3252" s="9" t="s">
        <v>229</v>
      </c>
      <c r="U3252" s="9" t="s">
        <v>266</v>
      </c>
      <c r="X3252" s="9">
        <f>INDEX(SLA_Policy!$D$2:$D$5,MATCH(F3252,SLA_Policy!$A$2:$A$5,0))</f>
        <v>8</v>
      </c>
      <c r="Y3252" s="9" t="str">
        <f>IF(E3252="Cancelled","Excluded",IF(D3252="",IF((SLA_Policy!$B$8-B3252)*24&gt;X3252,"Open - Breached","Open - On Track"),IF((D3252-B3252)*24&lt;=X3252,"Met","Breached")))</f>
        <v>Met</v>
      </c>
    </row>
    <row r="3253" spans="1:25" x14ac:dyDescent="0.25">
      <c r="A3253" s="9" t="s">
        <v>6241</v>
      </c>
      <c r="B3253" s="23">
        <v>46031.345833333296</v>
      </c>
      <c r="C3253" s="23">
        <v>46031.367361111101</v>
      </c>
      <c r="D3253" s="23">
        <v>46031.418055555601</v>
      </c>
      <c r="E3253" s="9" t="s">
        <v>212</v>
      </c>
      <c r="F3253" s="9" t="s">
        <v>189</v>
      </c>
      <c r="G3253" s="9" t="s">
        <v>236</v>
      </c>
      <c r="H3253" s="9" t="s">
        <v>167</v>
      </c>
      <c r="I3253" s="9" t="s">
        <v>255</v>
      </c>
      <c r="J3253" s="9" t="s">
        <v>466</v>
      </c>
      <c r="K3253" s="9" t="s">
        <v>225</v>
      </c>
      <c r="L3253" s="9" t="s">
        <v>216</v>
      </c>
      <c r="M3253" s="9" t="s">
        <v>620</v>
      </c>
      <c r="N3253" s="9" t="s">
        <v>196</v>
      </c>
      <c r="O3253" s="9" t="s">
        <v>116</v>
      </c>
      <c r="P3253" s="9" t="s">
        <v>218</v>
      </c>
      <c r="Q3253" s="9" t="s">
        <v>219</v>
      </c>
      <c r="R3253" s="9">
        <v>0</v>
      </c>
      <c r="S3253" s="9">
        <v>20</v>
      </c>
      <c r="U3253" s="9" t="s">
        <v>242</v>
      </c>
      <c r="W3253" s="9">
        <v>5</v>
      </c>
      <c r="X3253" s="9">
        <f>INDEX(SLA_Policy!$D$2:$D$5,MATCH(F3253,SLA_Policy!$A$2:$A$5,0))</f>
        <v>120</v>
      </c>
      <c r="Y3253" s="9" t="str">
        <f>IF(E3253="Cancelled","Excluded",IF(D3253="",IF((SLA_Policy!$B$8-B3253)*24&gt;X3253,"Open - Breached","Open - On Track"),IF((D3253-B3253)*24&lt;=X3253,"Met","Breached")))</f>
        <v>Met</v>
      </c>
    </row>
    <row r="3254" spans="1:25" x14ac:dyDescent="0.25">
      <c r="A3254" s="9" t="s">
        <v>6242</v>
      </c>
      <c r="B3254" s="23">
        <v>46031.363194444399</v>
      </c>
      <c r="C3254" s="23">
        <v>46031.365277777797</v>
      </c>
      <c r="D3254" s="23">
        <v>46031.554861111101</v>
      </c>
      <c r="E3254" s="9" t="s">
        <v>212</v>
      </c>
      <c r="F3254" s="9" t="s">
        <v>188</v>
      </c>
      <c r="G3254" s="9" t="s">
        <v>213</v>
      </c>
      <c r="H3254" s="9" t="s">
        <v>167</v>
      </c>
      <c r="I3254" s="9" t="s">
        <v>362</v>
      </c>
      <c r="J3254" s="9" t="s">
        <v>6243</v>
      </c>
      <c r="K3254" s="9" t="s">
        <v>246</v>
      </c>
      <c r="L3254" s="9" t="s">
        <v>216</v>
      </c>
      <c r="M3254" s="9" t="s">
        <v>5887</v>
      </c>
      <c r="N3254" s="9" t="s">
        <v>200</v>
      </c>
      <c r="O3254" s="9" t="s">
        <v>176</v>
      </c>
      <c r="P3254" s="9" t="s">
        <v>330</v>
      </c>
      <c r="Q3254" s="9" t="s">
        <v>219</v>
      </c>
      <c r="R3254" s="9">
        <v>0</v>
      </c>
      <c r="S3254" s="9">
        <v>37</v>
      </c>
      <c r="U3254" s="9" t="s">
        <v>248</v>
      </c>
      <c r="W3254" s="9">
        <v>5</v>
      </c>
      <c r="X3254" s="9">
        <f>INDEX(SLA_Policy!$D$2:$D$5,MATCH(F3254,SLA_Policy!$A$2:$A$5,0))</f>
        <v>72</v>
      </c>
      <c r="Y3254" s="9" t="str">
        <f>IF(E3254="Cancelled","Excluded",IF(D3254="",IF((SLA_Policy!$B$8-B3254)*24&gt;X3254,"Open - Breached","Open - On Track"),IF((D3254-B3254)*24&lt;=X3254,"Met","Breached")))</f>
        <v>Met</v>
      </c>
    </row>
    <row r="3255" spans="1:25" x14ac:dyDescent="0.25">
      <c r="A3255" s="9" t="s">
        <v>6244</v>
      </c>
      <c r="B3255" s="23">
        <v>46031.367361111101</v>
      </c>
      <c r="C3255" s="23">
        <v>46031.368750000001</v>
      </c>
      <c r="D3255" s="23">
        <v>46034.398611111101</v>
      </c>
      <c r="E3255" s="9" t="s">
        <v>212</v>
      </c>
      <c r="F3255" s="9" t="s">
        <v>188</v>
      </c>
      <c r="G3255" s="9" t="s">
        <v>236</v>
      </c>
      <c r="H3255" s="9" t="s">
        <v>161</v>
      </c>
      <c r="I3255" s="9" t="s">
        <v>237</v>
      </c>
      <c r="J3255" s="9" t="s">
        <v>775</v>
      </c>
      <c r="K3255" s="9" t="s">
        <v>239</v>
      </c>
      <c r="L3255" s="9" t="s">
        <v>216</v>
      </c>
      <c r="M3255" s="9" t="s">
        <v>3231</v>
      </c>
      <c r="N3255" s="9" t="s">
        <v>199</v>
      </c>
      <c r="O3255" s="9" t="s">
        <v>179</v>
      </c>
      <c r="P3255" s="9" t="s">
        <v>264</v>
      </c>
      <c r="Q3255" s="9" t="s">
        <v>219</v>
      </c>
      <c r="R3255" s="9">
        <v>0</v>
      </c>
      <c r="S3255" s="9">
        <v>18</v>
      </c>
      <c r="U3255" s="9" t="s">
        <v>242</v>
      </c>
      <c r="X3255" s="9">
        <f>INDEX(SLA_Policy!$D$2:$D$5,MATCH(F3255,SLA_Policy!$A$2:$A$5,0))</f>
        <v>72</v>
      </c>
      <c r="Y3255" s="9" t="str">
        <f>IF(E3255="Cancelled","Excluded",IF(D3255="",IF((SLA_Policy!$B$8-B3255)*24&gt;X3255,"Open - Breached","Open - On Track"),IF((D3255-B3255)*24&lt;=X3255,"Met","Breached")))</f>
        <v>Breached</v>
      </c>
    </row>
    <row r="3256" spans="1:25" x14ac:dyDescent="0.25">
      <c r="A3256" s="9" t="s">
        <v>6245</v>
      </c>
      <c r="B3256" s="23">
        <v>46031.369444444397</v>
      </c>
      <c r="C3256" s="23">
        <v>46031.377777777801</v>
      </c>
      <c r="D3256" s="23">
        <v>46031.461805555598</v>
      </c>
      <c r="E3256" s="9" t="s">
        <v>212</v>
      </c>
      <c r="F3256" s="9" t="s">
        <v>188</v>
      </c>
      <c r="G3256" s="9" t="s">
        <v>213</v>
      </c>
      <c r="H3256" s="9" t="s">
        <v>162</v>
      </c>
      <c r="I3256" s="9" t="s">
        <v>244</v>
      </c>
      <c r="J3256" s="9" t="s">
        <v>6246</v>
      </c>
      <c r="K3256" s="9" t="s">
        <v>303</v>
      </c>
      <c r="L3256" s="9" t="s">
        <v>270</v>
      </c>
      <c r="M3256" s="9" t="s">
        <v>2575</v>
      </c>
      <c r="N3256" s="9" t="s">
        <v>198</v>
      </c>
      <c r="O3256" s="9" t="s">
        <v>179</v>
      </c>
      <c r="P3256" s="9" t="s">
        <v>264</v>
      </c>
      <c r="Q3256" s="9" t="s">
        <v>219</v>
      </c>
      <c r="R3256" s="9">
        <v>0</v>
      </c>
      <c r="S3256" s="9">
        <v>25</v>
      </c>
      <c r="U3256" s="9" t="s">
        <v>290</v>
      </c>
      <c r="W3256" s="9">
        <v>5</v>
      </c>
      <c r="X3256" s="9">
        <f>INDEX(SLA_Policy!$D$2:$D$5,MATCH(F3256,SLA_Policy!$A$2:$A$5,0))</f>
        <v>72</v>
      </c>
      <c r="Y3256" s="9" t="str">
        <f>IF(E3256="Cancelled","Excluded",IF(D3256="",IF((SLA_Policy!$B$8-B3256)*24&gt;X3256,"Open - Breached","Open - On Track"),IF((D3256-B3256)*24&lt;=X3256,"Met","Breached")))</f>
        <v>Met</v>
      </c>
    </row>
    <row r="3257" spans="1:25" x14ac:dyDescent="0.25">
      <c r="A3257" s="9" t="s">
        <v>6247</v>
      </c>
      <c r="B3257" s="23">
        <v>46031.372222222199</v>
      </c>
      <c r="C3257" s="23">
        <v>46031.438194444498</v>
      </c>
      <c r="D3257" s="23">
        <v>46034.380555555603</v>
      </c>
      <c r="E3257" s="9" t="s">
        <v>212</v>
      </c>
      <c r="F3257" s="9" t="s">
        <v>188</v>
      </c>
      <c r="G3257" s="9" t="s">
        <v>213</v>
      </c>
      <c r="H3257" s="9" t="s">
        <v>162</v>
      </c>
      <c r="I3257" s="9" t="s">
        <v>345</v>
      </c>
      <c r="J3257" s="9" t="s">
        <v>1556</v>
      </c>
      <c r="K3257" s="9" t="s">
        <v>246</v>
      </c>
      <c r="L3257" s="9" t="s">
        <v>311</v>
      </c>
      <c r="M3257" s="9" t="s">
        <v>639</v>
      </c>
      <c r="N3257" s="9" t="s">
        <v>197</v>
      </c>
      <c r="O3257" s="9" t="s">
        <v>179</v>
      </c>
      <c r="P3257" s="9" t="s">
        <v>284</v>
      </c>
      <c r="Q3257" s="9" t="s">
        <v>219</v>
      </c>
      <c r="R3257" s="9">
        <v>0</v>
      </c>
      <c r="S3257" s="9">
        <v>11</v>
      </c>
      <c r="U3257" s="9" t="s">
        <v>376</v>
      </c>
      <c r="X3257" s="9">
        <f>INDEX(SLA_Policy!$D$2:$D$5,MATCH(F3257,SLA_Policy!$A$2:$A$5,0))</f>
        <v>72</v>
      </c>
      <c r="Y3257" s="9" t="str">
        <f>IF(E3257="Cancelled","Excluded",IF(D3257="",IF((SLA_Policy!$B$8-B3257)*24&gt;X3257,"Open - Breached","Open - On Track"),IF((D3257-B3257)*24&lt;=X3257,"Met","Breached")))</f>
        <v>Breached</v>
      </c>
    </row>
    <row r="3258" spans="1:25" x14ac:dyDescent="0.25">
      <c r="A3258" s="9" t="s">
        <v>6248</v>
      </c>
      <c r="B3258" s="23">
        <v>46031.378472222197</v>
      </c>
      <c r="C3258" s="23">
        <v>46031.418749999997</v>
      </c>
      <c r="D3258" s="23">
        <v>46034.345138888901</v>
      </c>
      <c r="E3258" s="9" t="s">
        <v>212</v>
      </c>
      <c r="F3258" s="9" t="s">
        <v>188</v>
      </c>
      <c r="G3258" s="9" t="s">
        <v>213</v>
      </c>
      <c r="H3258" s="9" t="s">
        <v>167</v>
      </c>
      <c r="I3258" s="9" t="s">
        <v>536</v>
      </c>
      <c r="J3258" s="9" t="s">
        <v>995</v>
      </c>
      <c r="K3258" s="9" t="s">
        <v>246</v>
      </c>
      <c r="L3258" s="9" t="s">
        <v>104</v>
      </c>
      <c r="M3258" s="9" t="s">
        <v>1665</v>
      </c>
      <c r="N3258" s="9" t="s">
        <v>196</v>
      </c>
      <c r="O3258" s="9" t="s">
        <v>180</v>
      </c>
      <c r="P3258" s="9" t="s">
        <v>278</v>
      </c>
      <c r="Q3258" s="9" t="s">
        <v>219</v>
      </c>
      <c r="R3258" s="9">
        <v>0</v>
      </c>
      <c r="S3258" s="9">
        <v>73</v>
      </c>
      <c r="T3258" s="9" t="s">
        <v>322</v>
      </c>
      <c r="U3258" s="9" t="s">
        <v>266</v>
      </c>
      <c r="X3258" s="9">
        <f>INDEX(SLA_Policy!$D$2:$D$5,MATCH(F3258,SLA_Policy!$A$2:$A$5,0))</f>
        <v>72</v>
      </c>
      <c r="Y3258" s="9" t="str">
        <f>IF(E3258="Cancelled","Excluded",IF(D3258="",IF((SLA_Policy!$B$8-B3258)*24&gt;X3258,"Open - Breached","Open - On Track"),IF((D3258-B3258)*24&lt;=X3258,"Met","Breached")))</f>
        <v>Met</v>
      </c>
    </row>
    <row r="3259" spans="1:25" x14ac:dyDescent="0.25">
      <c r="A3259" s="9" t="s">
        <v>6249</v>
      </c>
      <c r="B3259" s="23">
        <v>46031.379861111098</v>
      </c>
      <c r="C3259" s="23">
        <v>46031.385416666701</v>
      </c>
      <c r="D3259" s="23">
        <v>46031.438888888901</v>
      </c>
      <c r="E3259" s="9" t="s">
        <v>212</v>
      </c>
      <c r="F3259" s="9" t="s">
        <v>187</v>
      </c>
      <c r="G3259" s="9" t="s">
        <v>213</v>
      </c>
      <c r="H3259" s="9" t="s">
        <v>164</v>
      </c>
      <c r="I3259" s="9" t="s">
        <v>260</v>
      </c>
      <c r="J3259" s="9" t="s">
        <v>592</v>
      </c>
      <c r="K3259" s="9" t="s">
        <v>410</v>
      </c>
      <c r="L3259" s="9" t="s">
        <v>307</v>
      </c>
      <c r="M3259" s="9" t="s">
        <v>787</v>
      </c>
      <c r="N3259" s="9" t="s">
        <v>196</v>
      </c>
      <c r="O3259" s="9" t="s">
        <v>179</v>
      </c>
      <c r="P3259" s="9" t="s">
        <v>264</v>
      </c>
      <c r="Q3259" s="9" t="s">
        <v>273</v>
      </c>
      <c r="R3259" s="9">
        <v>0</v>
      </c>
      <c r="S3259" s="9">
        <v>13</v>
      </c>
      <c r="T3259" s="9" t="s">
        <v>265</v>
      </c>
      <c r="U3259" s="9" t="s">
        <v>266</v>
      </c>
      <c r="W3259" s="9">
        <v>4</v>
      </c>
      <c r="X3259" s="9">
        <f>INDEX(SLA_Policy!$D$2:$D$5,MATCH(F3259,SLA_Policy!$A$2:$A$5,0))</f>
        <v>8</v>
      </c>
      <c r="Y3259" s="9" t="str">
        <f>IF(E3259="Cancelled","Excluded",IF(D3259="",IF((SLA_Policy!$B$8-B3259)*24&gt;X3259,"Open - Breached","Open - On Track"),IF((D3259-B3259)*24&lt;=X3259,"Met","Breached")))</f>
        <v>Met</v>
      </c>
    </row>
    <row r="3260" spans="1:25" x14ac:dyDescent="0.25">
      <c r="A3260" s="9" t="s">
        <v>6250</v>
      </c>
      <c r="B3260" s="23">
        <v>46031.379861111098</v>
      </c>
      <c r="C3260" s="23">
        <v>46031.387499999997</v>
      </c>
      <c r="D3260" s="23">
        <v>46034.412499999999</v>
      </c>
      <c r="E3260" s="9" t="s">
        <v>212</v>
      </c>
      <c r="F3260" s="9" t="s">
        <v>188</v>
      </c>
      <c r="G3260" s="9" t="s">
        <v>213</v>
      </c>
      <c r="H3260" s="9" t="s">
        <v>164</v>
      </c>
      <c r="I3260" s="9" t="s">
        <v>339</v>
      </c>
      <c r="J3260" s="9" t="s">
        <v>6251</v>
      </c>
      <c r="K3260" s="9" t="s">
        <v>239</v>
      </c>
      <c r="L3260" s="9" t="s">
        <v>351</v>
      </c>
      <c r="M3260" s="9" t="s">
        <v>4336</v>
      </c>
      <c r="N3260" s="9" t="s">
        <v>196</v>
      </c>
      <c r="O3260" s="9" t="s">
        <v>180</v>
      </c>
      <c r="P3260" s="9" t="s">
        <v>318</v>
      </c>
      <c r="Q3260" s="9" t="s">
        <v>219</v>
      </c>
      <c r="R3260" s="9">
        <v>0</v>
      </c>
      <c r="S3260" s="9">
        <v>9</v>
      </c>
      <c r="T3260" s="9" t="s">
        <v>464</v>
      </c>
      <c r="U3260" s="9" t="s">
        <v>290</v>
      </c>
      <c r="X3260" s="9">
        <f>INDEX(SLA_Policy!$D$2:$D$5,MATCH(F3260,SLA_Policy!$A$2:$A$5,0))</f>
        <v>72</v>
      </c>
      <c r="Y3260" s="9" t="str">
        <f>IF(E3260="Cancelled","Excluded",IF(D3260="",IF((SLA_Policy!$B$8-B3260)*24&gt;X3260,"Open - Breached","Open - On Track"),IF((D3260-B3260)*24&lt;=X3260,"Met","Breached")))</f>
        <v>Breached</v>
      </c>
    </row>
    <row r="3261" spans="1:25" x14ac:dyDescent="0.25">
      <c r="A3261" s="9" t="s">
        <v>6252</v>
      </c>
      <c r="B3261" s="23">
        <v>46031.386111111096</v>
      </c>
      <c r="C3261" s="23">
        <v>46031.438194444498</v>
      </c>
      <c r="D3261" s="23">
        <v>46036.412499999999</v>
      </c>
      <c r="E3261" s="9" t="s">
        <v>212</v>
      </c>
      <c r="F3261" s="9" t="s">
        <v>189</v>
      </c>
      <c r="G3261" s="9" t="s">
        <v>213</v>
      </c>
      <c r="H3261" s="9" t="s">
        <v>163</v>
      </c>
      <c r="I3261" s="9" t="s">
        <v>250</v>
      </c>
      <c r="J3261" s="9" t="s">
        <v>6253</v>
      </c>
      <c r="K3261" s="9" t="s">
        <v>239</v>
      </c>
      <c r="L3261" s="9" t="s">
        <v>104</v>
      </c>
      <c r="M3261" s="9" t="s">
        <v>1220</v>
      </c>
      <c r="N3261" s="9" t="s">
        <v>196</v>
      </c>
      <c r="O3261" s="9" t="s">
        <v>176</v>
      </c>
      <c r="P3261" s="9" t="s">
        <v>419</v>
      </c>
      <c r="Q3261" s="9" t="s">
        <v>219</v>
      </c>
      <c r="R3261" s="9">
        <v>0</v>
      </c>
      <c r="S3261" s="9">
        <v>24</v>
      </c>
      <c r="T3261" s="9" t="s">
        <v>136</v>
      </c>
      <c r="U3261" s="9" t="s">
        <v>230</v>
      </c>
      <c r="X3261" s="9">
        <f>INDEX(SLA_Policy!$D$2:$D$5,MATCH(F3261,SLA_Policy!$A$2:$A$5,0))</f>
        <v>120</v>
      </c>
      <c r="Y3261" s="9" t="str">
        <f>IF(E3261="Cancelled","Excluded",IF(D3261="",IF((SLA_Policy!$B$8-B3261)*24&gt;X3261,"Open - Breached","Open - On Track"),IF((D3261-B3261)*24&lt;=X3261,"Met","Breached")))</f>
        <v>Breached</v>
      </c>
    </row>
    <row r="3262" spans="1:25" x14ac:dyDescent="0.25">
      <c r="A3262" s="9" t="s">
        <v>6254</v>
      </c>
      <c r="B3262" s="23">
        <v>46031.386805555601</v>
      </c>
      <c r="C3262" s="23">
        <v>46031.588194444397</v>
      </c>
      <c r="D3262" s="23">
        <v>46034.347222222197</v>
      </c>
      <c r="E3262" s="9" t="s">
        <v>212</v>
      </c>
      <c r="F3262" s="9" t="s">
        <v>188</v>
      </c>
      <c r="G3262" s="9" t="s">
        <v>236</v>
      </c>
      <c r="H3262" s="9" t="s">
        <v>161</v>
      </c>
      <c r="I3262" s="9" t="s">
        <v>237</v>
      </c>
      <c r="J3262" s="9" t="s">
        <v>238</v>
      </c>
      <c r="K3262" s="9" t="s">
        <v>303</v>
      </c>
      <c r="L3262" s="9" t="s">
        <v>371</v>
      </c>
      <c r="M3262" s="9" t="s">
        <v>1570</v>
      </c>
      <c r="N3262" s="9" t="s">
        <v>196</v>
      </c>
      <c r="O3262" s="9" t="s">
        <v>177</v>
      </c>
      <c r="P3262" s="9" t="s">
        <v>457</v>
      </c>
      <c r="Q3262" s="9" t="s">
        <v>219</v>
      </c>
      <c r="R3262" s="9">
        <v>0</v>
      </c>
      <c r="S3262" s="9">
        <v>12</v>
      </c>
      <c r="U3262" s="9" t="s">
        <v>242</v>
      </c>
      <c r="X3262" s="9">
        <f>INDEX(SLA_Policy!$D$2:$D$5,MATCH(F3262,SLA_Policy!$A$2:$A$5,0))</f>
        <v>72</v>
      </c>
      <c r="Y3262" s="9" t="str">
        <f>IF(E3262="Cancelled","Excluded",IF(D3262="",IF((SLA_Policy!$B$8-B3262)*24&gt;X3262,"Open - Breached","Open - On Track"),IF((D3262-B3262)*24&lt;=X3262,"Met","Breached")))</f>
        <v>Met</v>
      </c>
    </row>
    <row r="3263" spans="1:25" x14ac:dyDescent="0.25">
      <c r="A3263" s="9" t="s">
        <v>6255</v>
      </c>
      <c r="B3263" s="23">
        <v>46031.393750000003</v>
      </c>
      <c r="C3263" s="23">
        <v>46031.422222222202</v>
      </c>
      <c r="D3263" s="23">
        <v>46031.698611111096</v>
      </c>
      <c r="E3263" s="9" t="s">
        <v>212</v>
      </c>
      <c r="F3263" s="9" t="s">
        <v>187</v>
      </c>
      <c r="G3263" s="9" t="s">
        <v>213</v>
      </c>
      <c r="H3263" s="9" t="s">
        <v>163</v>
      </c>
      <c r="I3263" s="9" t="s">
        <v>250</v>
      </c>
      <c r="J3263" s="9" t="s">
        <v>6256</v>
      </c>
      <c r="K3263" s="9" t="s">
        <v>246</v>
      </c>
      <c r="L3263" s="9" t="s">
        <v>226</v>
      </c>
      <c r="M3263" s="9" t="s">
        <v>2395</v>
      </c>
      <c r="N3263" s="9" t="s">
        <v>197</v>
      </c>
      <c r="O3263" s="9" t="s">
        <v>176</v>
      </c>
      <c r="P3263" s="9" t="s">
        <v>253</v>
      </c>
      <c r="Q3263" s="9" t="s">
        <v>273</v>
      </c>
      <c r="R3263" s="9">
        <v>1</v>
      </c>
      <c r="S3263" s="9">
        <v>66</v>
      </c>
      <c r="T3263" s="9" t="s">
        <v>220</v>
      </c>
      <c r="U3263" s="9" t="s">
        <v>230</v>
      </c>
      <c r="W3263" s="9">
        <v>3</v>
      </c>
      <c r="X3263" s="9">
        <f>INDEX(SLA_Policy!$D$2:$D$5,MATCH(F3263,SLA_Policy!$A$2:$A$5,0))</f>
        <v>8</v>
      </c>
      <c r="Y3263" s="9" t="str">
        <f>IF(E3263="Cancelled","Excluded",IF(D3263="",IF((SLA_Policy!$B$8-B3263)*24&gt;X3263,"Open - Breached","Open - On Track"),IF((D3263-B3263)*24&lt;=X3263,"Met","Breached")))</f>
        <v>Met</v>
      </c>
    </row>
    <row r="3264" spans="1:25" x14ac:dyDescent="0.25">
      <c r="A3264" s="9" t="s">
        <v>6257</v>
      </c>
      <c r="B3264" s="23">
        <v>46031.394444444399</v>
      </c>
      <c r="C3264" s="23">
        <v>46031.4</v>
      </c>
      <c r="D3264" s="23">
        <v>46034.363888888904</v>
      </c>
      <c r="E3264" s="9" t="s">
        <v>212</v>
      </c>
      <c r="F3264" s="9" t="s">
        <v>188</v>
      </c>
      <c r="G3264" s="9" t="s">
        <v>213</v>
      </c>
      <c r="H3264" s="9" t="s">
        <v>88</v>
      </c>
      <c r="I3264" s="9" t="s">
        <v>92</v>
      </c>
      <c r="J3264" s="9" t="s">
        <v>3420</v>
      </c>
      <c r="K3264" s="9" t="s">
        <v>239</v>
      </c>
      <c r="L3264" s="9" t="s">
        <v>351</v>
      </c>
      <c r="M3264" s="9" t="s">
        <v>4336</v>
      </c>
      <c r="N3264" s="9" t="s">
        <v>196</v>
      </c>
      <c r="O3264" s="9" t="s">
        <v>178</v>
      </c>
      <c r="P3264" s="9" t="s">
        <v>360</v>
      </c>
      <c r="Q3264" s="9" t="s">
        <v>219</v>
      </c>
      <c r="R3264" s="9">
        <v>1</v>
      </c>
      <c r="S3264" s="9">
        <v>34</v>
      </c>
      <c r="T3264" s="9" t="s">
        <v>136</v>
      </c>
      <c r="U3264" s="9" t="s">
        <v>266</v>
      </c>
      <c r="X3264" s="9">
        <f>INDEX(SLA_Policy!$D$2:$D$5,MATCH(F3264,SLA_Policy!$A$2:$A$5,0))</f>
        <v>72</v>
      </c>
      <c r="Y3264" s="9" t="str">
        <f>IF(E3264="Cancelled","Excluded",IF(D3264="",IF((SLA_Policy!$B$8-B3264)*24&gt;X3264,"Open - Breached","Open - On Track"),IF((D3264-B3264)*24&lt;=X3264,"Met","Breached")))</f>
        <v>Met</v>
      </c>
    </row>
    <row r="3265" spans="1:25" x14ac:dyDescent="0.25">
      <c r="A3265" s="9" t="s">
        <v>6258</v>
      </c>
      <c r="B3265" s="23">
        <v>46031.395138888904</v>
      </c>
      <c r="C3265" s="23">
        <v>46031.396527777797</v>
      </c>
      <c r="D3265" s="23">
        <v>46031.563888888901</v>
      </c>
      <c r="E3265" s="9" t="s">
        <v>212</v>
      </c>
      <c r="F3265" s="9" t="s">
        <v>188</v>
      </c>
      <c r="G3265" s="9" t="s">
        <v>213</v>
      </c>
      <c r="H3265" s="9" t="s">
        <v>167</v>
      </c>
      <c r="I3265" s="9" t="s">
        <v>684</v>
      </c>
      <c r="J3265" s="9" t="s">
        <v>4481</v>
      </c>
      <c r="K3265" s="9" t="s">
        <v>246</v>
      </c>
      <c r="L3265" s="9" t="s">
        <v>351</v>
      </c>
      <c r="M3265" s="9" t="s">
        <v>1750</v>
      </c>
      <c r="N3265" s="9" t="s">
        <v>200</v>
      </c>
      <c r="O3265" s="9" t="s">
        <v>116</v>
      </c>
      <c r="P3265" s="9" t="s">
        <v>218</v>
      </c>
      <c r="Q3265" s="9" t="s">
        <v>219</v>
      </c>
      <c r="R3265" s="9">
        <v>0</v>
      </c>
      <c r="S3265" s="9">
        <v>7</v>
      </c>
      <c r="U3265" s="9" t="s">
        <v>266</v>
      </c>
      <c r="X3265" s="9">
        <f>INDEX(SLA_Policy!$D$2:$D$5,MATCH(F3265,SLA_Policy!$A$2:$A$5,0))</f>
        <v>72</v>
      </c>
      <c r="Y3265" s="9" t="str">
        <f>IF(E3265="Cancelled","Excluded",IF(D3265="",IF((SLA_Policy!$B$8-B3265)*24&gt;X3265,"Open - Breached","Open - On Track"),IF((D3265-B3265)*24&lt;=X3265,"Met","Breached")))</f>
        <v>Met</v>
      </c>
    </row>
    <row r="3266" spans="1:25" x14ac:dyDescent="0.25">
      <c r="A3266" s="9" t="s">
        <v>6259</v>
      </c>
      <c r="B3266" s="23">
        <v>46031.413194444503</v>
      </c>
      <c r="C3266" s="23">
        <v>46031.462500000001</v>
      </c>
      <c r="D3266" s="23">
        <v>46031.751388888901</v>
      </c>
      <c r="E3266" s="9" t="s">
        <v>212</v>
      </c>
      <c r="F3266" s="9" t="s">
        <v>189</v>
      </c>
      <c r="G3266" s="9" t="s">
        <v>236</v>
      </c>
      <c r="H3266" s="9" t="s">
        <v>162</v>
      </c>
      <c r="I3266" s="9" t="s">
        <v>280</v>
      </c>
      <c r="J3266" s="9" t="s">
        <v>1551</v>
      </c>
      <c r="K3266" s="9" t="s">
        <v>246</v>
      </c>
      <c r="L3266" s="9" t="s">
        <v>216</v>
      </c>
      <c r="M3266" s="9" t="s">
        <v>1512</v>
      </c>
      <c r="N3266" s="9" t="s">
        <v>196</v>
      </c>
      <c r="O3266" s="9" t="s">
        <v>179</v>
      </c>
      <c r="P3266" s="9" t="s">
        <v>284</v>
      </c>
      <c r="Q3266" s="9" t="s">
        <v>219</v>
      </c>
      <c r="R3266" s="9">
        <v>0</v>
      </c>
      <c r="S3266" s="9">
        <v>16</v>
      </c>
      <c r="U3266" s="9" t="s">
        <v>242</v>
      </c>
      <c r="W3266" s="9">
        <v>4</v>
      </c>
      <c r="X3266" s="9">
        <f>INDEX(SLA_Policy!$D$2:$D$5,MATCH(F3266,SLA_Policy!$A$2:$A$5,0))</f>
        <v>120</v>
      </c>
      <c r="Y3266" s="9" t="str">
        <f>IF(E3266="Cancelled","Excluded",IF(D3266="",IF((SLA_Policy!$B$8-B3266)*24&gt;X3266,"Open - Breached","Open - On Track"),IF((D3266-B3266)*24&lt;=X3266,"Met","Breached")))</f>
        <v>Met</v>
      </c>
    </row>
    <row r="3267" spans="1:25" x14ac:dyDescent="0.25">
      <c r="A3267" s="9" t="s">
        <v>6260</v>
      </c>
      <c r="B3267" s="23">
        <v>46031.414583333302</v>
      </c>
      <c r="C3267" s="23">
        <v>46031.416666666701</v>
      </c>
      <c r="D3267" s="23">
        <v>46031.488888888904</v>
      </c>
      <c r="E3267" s="9" t="s">
        <v>212</v>
      </c>
      <c r="F3267" s="9" t="s">
        <v>188</v>
      </c>
      <c r="G3267" s="9" t="s">
        <v>213</v>
      </c>
      <c r="H3267" s="9" t="s">
        <v>162</v>
      </c>
      <c r="I3267" s="9" t="s">
        <v>393</v>
      </c>
      <c r="J3267" s="9" t="s">
        <v>840</v>
      </c>
      <c r="K3267" s="9" t="s">
        <v>246</v>
      </c>
      <c r="L3267" s="9" t="s">
        <v>216</v>
      </c>
      <c r="M3267" s="9" t="s">
        <v>6261</v>
      </c>
      <c r="N3267" s="9" t="s">
        <v>200</v>
      </c>
      <c r="O3267" s="9" t="s">
        <v>179</v>
      </c>
      <c r="P3267" s="9" t="s">
        <v>264</v>
      </c>
      <c r="Q3267" s="9" t="s">
        <v>219</v>
      </c>
      <c r="R3267" s="9">
        <v>0</v>
      </c>
      <c r="S3267" s="9">
        <v>37</v>
      </c>
      <c r="U3267" s="9" t="s">
        <v>266</v>
      </c>
      <c r="X3267" s="9">
        <f>INDEX(SLA_Policy!$D$2:$D$5,MATCH(F3267,SLA_Policy!$A$2:$A$5,0))</f>
        <v>72</v>
      </c>
      <c r="Y3267" s="9" t="str">
        <f>IF(E3267="Cancelled","Excluded",IF(D3267="",IF((SLA_Policy!$B$8-B3267)*24&gt;X3267,"Open - Breached","Open - On Track"),IF((D3267-B3267)*24&lt;=X3267,"Met","Breached")))</f>
        <v>Met</v>
      </c>
    </row>
    <row r="3268" spans="1:25" x14ac:dyDescent="0.25">
      <c r="A3268" s="9" t="s">
        <v>6262</v>
      </c>
      <c r="B3268" s="23">
        <v>46031.415972222203</v>
      </c>
      <c r="C3268" s="23">
        <v>46031.515972222202</v>
      </c>
      <c r="D3268" s="23">
        <v>46034.388888888898</v>
      </c>
      <c r="E3268" s="9" t="s">
        <v>212</v>
      </c>
      <c r="F3268" s="9" t="s">
        <v>188</v>
      </c>
      <c r="G3268" s="9" t="s">
        <v>236</v>
      </c>
      <c r="H3268" s="9" t="s">
        <v>163</v>
      </c>
      <c r="I3268" s="9" t="s">
        <v>315</v>
      </c>
      <c r="J3268" s="9" t="s">
        <v>6263</v>
      </c>
      <c r="K3268" s="9" t="s">
        <v>246</v>
      </c>
      <c r="L3268" s="9" t="s">
        <v>311</v>
      </c>
      <c r="M3268" s="9" t="s">
        <v>1565</v>
      </c>
      <c r="N3268" s="9" t="s">
        <v>196</v>
      </c>
      <c r="O3268" s="9" t="s">
        <v>180</v>
      </c>
      <c r="P3268" s="9" t="s">
        <v>278</v>
      </c>
      <c r="Q3268" s="9" t="s">
        <v>219</v>
      </c>
      <c r="R3268" s="9">
        <v>0</v>
      </c>
      <c r="S3268" s="9">
        <v>66</v>
      </c>
      <c r="T3268" s="9" t="s">
        <v>229</v>
      </c>
      <c r="U3268" s="9" t="s">
        <v>242</v>
      </c>
      <c r="X3268" s="9">
        <f>INDEX(SLA_Policy!$D$2:$D$5,MATCH(F3268,SLA_Policy!$A$2:$A$5,0))</f>
        <v>72</v>
      </c>
      <c r="Y3268" s="9" t="str">
        <f>IF(E3268="Cancelled","Excluded",IF(D3268="",IF((SLA_Policy!$B$8-B3268)*24&gt;X3268,"Open - Breached","Open - On Track"),IF((D3268-B3268)*24&lt;=X3268,"Met","Breached")))</f>
        <v>Met</v>
      </c>
    </row>
    <row r="3269" spans="1:25" x14ac:dyDescent="0.25">
      <c r="A3269" s="9" t="s">
        <v>6264</v>
      </c>
      <c r="B3269" s="23">
        <v>46031.4194444444</v>
      </c>
      <c r="C3269" s="23">
        <v>46031.556250000001</v>
      </c>
      <c r="D3269" s="23">
        <v>46034.3569444444</v>
      </c>
      <c r="E3269" s="9" t="s">
        <v>212</v>
      </c>
      <c r="F3269" s="9" t="s">
        <v>188</v>
      </c>
      <c r="G3269" s="9" t="s">
        <v>213</v>
      </c>
      <c r="H3269" s="9" t="s">
        <v>163</v>
      </c>
      <c r="I3269" s="9" t="s">
        <v>250</v>
      </c>
      <c r="J3269" s="9" t="s">
        <v>2119</v>
      </c>
      <c r="K3269" s="9" t="s">
        <v>246</v>
      </c>
      <c r="L3269" s="9" t="s">
        <v>216</v>
      </c>
      <c r="M3269" s="9" t="s">
        <v>3627</v>
      </c>
      <c r="N3269" s="9" t="s">
        <v>196</v>
      </c>
      <c r="O3269" s="9" t="s">
        <v>176</v>
      </c>
      <c r="P3269" s="9" t="s">
        <v>330</v>
      </c>
      <c r="Q3269" s="9" t="s">
        <v>219</v>
      </c>
      <c r="R3269" s="9">
        <v>0</v>
      </c>
      <c r="S3269" s="9">
        <v>24</v>
      </c>
      <c r="T3269" s="9" t="s">
        <v>220</v>
      </c>
      <c r="U3269" s="9" t="s">
        <v>230</v>
      </c>
      <c r="X3269" s="9">
        <f>INDEX(SLA_Policy!$D$2:$D$5,MATCH(F3269,SLA_Policy!$A$2:$A$5,0))</f>
        <v>72</v>
      </c>
      <c r="Y3269" s="9" t="str">
        <f>IF(E3269="Cancelled","Excluded",IF(D3269="",IF((SLA_Policy!$B$8-B3269)*24&gt;X3269,"Open - Breached","Open - On Track"),IF((D3269-B3269)*24&lt;=X3269,"Met","Breached")))</f>
        <v>Met</v>
      </c>
    </row>
    <row r="3270" spans="1:25" x14ac:dyDescent="0.25">
      <c r="A3270" s="9" t="s">
        <v>6265</v>
      </c>
      <c r="B3270" s="23">
        <v>46031.432638888902</v>
      </c>
      <c r="C3270" s="23">
        <v>46031.452083333301</v>
      </c>
      <c r="D3270" s="23">
        <v>46034.3659722222</v>
      </c>
      <c r="E3270" s="9" t="s">
        <v>212</v>
      </c>
      <c r="F3270" s="9" t="s">
        <v>188</v>
      </c>
      <c r="G3270" s="9" t="s">
        <v>236</v>
      </c>
      <c r="H3270" s="9" t="s">
        <v>162</v>
      </c>
      <c r="I3270" s="9" t="s">
        <v>280</v>
      </c>
      <c r="J3270" s="9" t="s">
        <v>6266</v>
      </c>
      <c r="K3270" s="9" t="s">
        <v>246</v>
      </c>
      <c r="L3270" s="9" t="s">
        <v>104</v>
      </c>
      <c r="M3270" s="9" t="s">
        <v>5339</v>
      </c>
      <c r="N3270" s="9" t="s">
        <v>199</v>
      </c>
      <c r="O3270" s="9" t="s">
        <v>179</v>
      </c>
      <c r="P3270" s="9" t="s">
        <v>337</v>
      </c>
      <c r="Q3270" s="9" t="s">
        <v>219</v>
      </c>
      <c r="R3270" s="9">
        <v>0</v>
      </c>
      <c r="S3270" s="9">
        <v>23</v>
      </c>
      <c r="U3270" s="9" t="s">
        <v>242</v>
      </c>
      <c r="X3270" s="9">
        <f>INDEX(SLA_Policy!$D$2:$D$5,MATCH(F3270,SLA_Policy!$A$2:$A$5,0))</f>
        <v>72</v>
      </c>
      <c r="Y3270" s="9" t="str">
        <f>IF(E3270="Cancelled","Excluded",IF(D3270="",IF((SLA_Policy!$B$8-B3270)*24&gt;X3270,"Open - Breached","Open - On Track"),IF((D3270-B3270)*24&lt;=X3270,"Met","Breached")))</f>
        <v>Met</v>
      </c>
    </row>
    <row r="3271" spans="1:25" x14ac:dyDescent="0.25">
      <c r="A3271" s="9" t="s">
        <v>6267</v>
      </c>
      <c r="B3271" s="23">
        <v>46031.434722222199</v>
      </c>
      <c r="C3271" s="23">
        <v>46031.464583333298</v>
      </c>
      <c r="D3271" s="23">
        <v>46031.745138888902</v>
      </c>
      <c r="E3271" s="9" t="s">
        <v>212</v>
      </c>
      <c r="F3271" s="9" t="s">
        <v>189</v>
      </c>
      <c r="G3271" s="9" t="s">
        <v>213</v>
      </c>
      <c r="H3271" s="9" t="s">
        <v>88</v>
      </c>
      <c r="I3271" s="9" t="s">
        <v>486</v>
      </c>
      <c r="J3271" s="9" t="s">
        <v>6268</v>
      </c>
      <c r="K3271" s="9" t="s">
        <v>246</v>
      </c>
      <c r="L3271" s="9" t="s">
        <v>104</v>
      </c>
      <c r="M3271" s="9" t="s">
        <v>2889</v>
      </c>
      <c r="N3271" s="9" t="s">
        <v>196</v>
      </c>
      <c r="O3271" s="9" t="s">
        <v>178</v>
      </c>
      <c r="P3271" s="9" t="s">
        <v>360</v>
      </c>
      <c r="Q3271" s="9" t="s">
        <v>219</v>
      </c>
      <c r="R3271" s="9">
        <v>0</v>
      </c>
      <c r="S3271" s="9">
        <v>22</v>
      </c>
      <c r="U3271" s="9" t="s">
        <v>266</v>
      </c>
      <c r="X3271" s="9">
        <f>INDEX(SLA_Policy!$D$2:$D$5,MATCH(F3271,SLA_Policy!$A$2:$A$5,0))</f>
        <v>120</v>
      </c>
      <c r="Y3271" s="9" t="str">
        <f>IF(E3271="Cancelled","Excluded",IF(D3271="",IF((SLA_Policy!$B$8-B3271)*24&gt;X3271,"Open - Breached","Open - On Track"),IF((D3271-B3271)*24&lt;=X3271,"Met","Breached")))</f>
        <v>Met</v>
      </c>
    </row>
    <row r="3272" spans="1:25" x14ac:dyDescent="0.25">
      <c r="A3272" s="9" t="s">
        <v>6269</v>
      </c>
      <c r="B3272" s="23">
        <v>46031.438888888901</v>
      </c>
      <c r="C3272" s="23">
        <v>46031.442361111098</v>
      </c>
      <c r="D3272" s="23">
        <v>46034.322916666701</v>
      </c>
      <c r="E3272" s="9" t="s">
        <v>212</v>
      </c>
      <c r="F3272" s="9" t="s">
        <v>188</v>
      </c>
      <c r="G3272" s="9" t="s">
        <v>213</v>
      </c>
      <c r="H3272" s="9" t="s">
        <v>165</v>
      </c>
      <c r="I3272" s="9" t="s">
        <v>567</v>
      </c>
      <c r="J3272" s="9" t="s">
        <v>6270</v>
      </c>
      <c r="K3272" s="9" t="s">
        <v>246</v>
      </c>
      <c r="L3272" s="9" t="s">
        <v>216</v>
      </c>
      <c r="M3272" s="9" t="s">
        <v>4123</v>
      </c>
      <c r="N3272" s="9" t="s">
        <v>198</v>
      </c>
      <c r="O3272" s="9" t="s">
        <v>176</v>
      </c>
      <c r="P3272" s="9" t="s">
        <v>419</v>
      </c>
      <c r="Q3272" s="9" t="s">
        <v>273</v>
      </c>
      <c r="R3272" s="9">
        <v>0</v>
      </c>
      <c r="S3272" s="9">
        <v>9</v>
      </c>
      <c r="U3272" s="9" t="s">
        <v>230</v>
      </c>
      <c r="X3272" s="9">
        <f>INDEX(SLA_Policy!$D$2:$D$5,MATCH(F3272,SLA_Policy!$A$2:$A$5,0))</f>
        <v>72</v>
      </c>
      <c r="Y3272" s="9" t="str">
        <f>IF(E3272="Cancelled","Excluded",IF(D3272="",IF((SLA_Policy!$B$8-B3272)*24&gt;X3272,"Open - Breached","Open - On Track"),IF((D3272-B3272)*24&lt;=X3272,"Met","Breached")))</f>
        <v>Met</v>
      </c>
    </row>
    <row r="3273" spans="1:25" x14ac:dyDescent="0.25">
      <c r="A3273" s="9" t="s">
        <v>6271</v>
      </c>
      <c r="B3273" s="23">
        <v>46031.447916666701</v>
      </c>
      <c r="C3273" s="23">
        <v>46031.530555555597</v>
      </c>
      <c r="D3273" s="23">
        <v>46031.642361111102</v>
      </c>
      <c r="E3273" s="9" t="s">
        <v>212</v>
      </c>
      <c r="F3273" s="9" t="s">
        <v>189</v>
      </c>
      <c r="G3273" s="9" t="s">
        <v>236</v>
      </c>
      <c r="H3273" s="9" t="s">
        <v>162</v>
      </c>
      <c r="I3273" s="9" t="s">
        <v>280</v>
      </c>
      <c r="J3273" s="9" t="s">
        <v>879</v>
      </c>
      <c r="K3273" s="9" t="s">
        <v>246</v>
      </c>
      <c r="L3273" s="9" t="s">
        <v>311</v>
      </c>
      <c r="M3273" s="9" t="s">
        <v>2435</v>
      </c>
      <c r="N3273" s="9" t="s">
        <v>196</v>
      </c>
      <c r="O3273" s="9" t="s">
        <v>179</v>
      </c>
      <c r="P3273" s="9" t="s">
        <v>264</v>
      </c>
      <c r="Q3273" s="9" t="s">
        <v>219</v>
      </c>
      <c r="R3273" s="9">
        <v>0</v>
      </c>
      <c r="S3273" s="9">
        <v>19</v>
      </c>
      <c r="U3273" s="9" t="s">
        <v>242</v>
      </c>
      <c r="W3273" s="9">
        <v>4</v>
      </c>
      <c r="X3273" s="9">
        <f>INDEX(SLA_Policy!$D$2:$D$5,MATCH(F3273,SLA_Policy!$A$2:$A$5,0))</f>
        <v>120</v>
      </c>
      <c r="Y3273" s="9" t="str">
        <f>IF(E3273="Cancelled","Excluded",IF(D3273="",IF((SLA_Policy!$B$8-B3273)*24&gt;X3273,"Open - Breached","Open - On Track"),IF((D3273-B3273)*24&lt;=X3273,"Met","Breached")))</f>
        <v>Met</v>
      </c>
    </row>
    <row r="3274" spans="1:25" x14ac:dyDescent="0.25">
      <c r="A3274" s="9" t="s">
        <v>6272</v>
      </c>
      <c r="B3274" s="23">
        <v>46031.456250000003</v>
      </c>
      <c r="C3274" s="23">
        <v>46031.466666666704</v>
      </c>
      <c r="D3274" s="23">
        <v>46031.502777777801</v>
      </c>
      <c r="E3274" s="9" t="s">
        <v>212</v>
      </c>
      <c r="F3274" s="9" t="s">
        <v>188</v>
      </c>
      <c r="G3274" s="9" t="s">
        <v>213</v>
      </c>
      <c r="H3274" s="9" t="s">
        <v>161</v>
      </c>
      <c r="I3274" s="9" t="s">
        <v>454</v>
      </c>
      <c r="J3274" s="9" t="s">
        <v>2414</v>
      </c>
      <c r="K3274" s="9" t="s">
        <v>239</v>
      </c>
      <c r="L3274" s="9" t="s">
        <v>226</v>
      </c>
      <c r="M3274" s="9" t="s">
        <v>973</v>
      </c>
      <c r="N3274" s="9" t="s">
        <v>198</v>
      </c>
      <c r="O3274" s="9" t="s">
        <v>177</v>
      </c>
      <c r="P3274" s="9" t="s">
        <v>241</v>
      </c>
      <c r="Q3274" s="9" t="s">
        <v>219</v>
      </c>
      <c r="R3274" s="9">
        <v>0</v>
      </c>
      <c r="S3274" s="9">
        <v>6</v>
      </c>
      <c r="U3274" s="9" t="s">
        <v>266</v>
      </c>
      <c r="W3274" s="9">
        <v>4</v>
      </c>
      <c r="X3274" s="9">
        <f>INDEX(SLA_Policy!$D$2:$D$5,MATCH(F3274,SLA_Policy!$A$2:$A$5,0))</f>
        <v>72</v>
      </c>
      <c r="Y3274" s="9" t="str">
        <f>IF(E3274="Cancelled","Excluded",IF(D3274="",IF((SLA_Policy!$B$8-B3274)*24&gt;X3274,"Open - Breached","Open - On Track"),IF((D3274-B3274)*24&lt;=X3274,"Met","Breached")))</f>
        <v>Met</v>
      </c>
    </row>
    <row r="3275" spans="1:25" x14ac:dyDescent="0.25">
      <c r="A3275" s="9" t="s">
        <v>6273</v>
      </c>
      <c r="B3275" s="23">
        <v>46031.461805555598</v>
      </c>
      <c r="C3275" s="23">
        <v>46031.526388888902</v>
      </c>
      <c r="D3275" s="23">
        <v>46031.565972222197</v>
      </c>
      <c r="E3275" s="9" t="s">
        <v>212</v>
      </c>
      <c r="F3275" s="9" t="s">
        <v>189</v>
      </c>
      <c r="G3275" s="9" t="s">
        <v>213</v>
      </c>
      <c r="H3275" s="9" t="s">
        <v>161</v>
      </c>
      <c r="I3275" s="9" t="s">
        <v>389</v>
      </c>
      <c r="J3275" s="9" t="s">
        <v>3024</v>
      </c>
      <c r="K3275" s="9" t="s">
        <v>225</v>
      </c>
      <c r="L3275" s="9" t="s">
        <v>311</v>
      </c>
      <c r="M3275" s="9" t="s">
        <v>1117</v>
      </c>
      <c r="N3275" s="9" t="s">
        <v>196</v>
      </c>
      <c r="O3275" s="9" t="s">
        <v>116</v>
      </c>
      <c r="P3275" s="9" t="s">
        <v>234</v>
      </c>
      <c r="Q3275" s="9" t="s">
        <v>219</v>
      </c>
      <c r="R3275" s="9">
        <v>0</v>
      </c>
      <c r="S3275" s="9">
        <v>9</v>
      </c>
      <c r="U3275" s="9" t="s">
        <v>266</v>
      </c>
      <c r="W3275" s="9">
        <v>5</v>
      </c>
      <c r="X3275" s="9">
        <f>INDEX(SLA_Policy!$D$2:$D$5,MATCH(F3275,SLA_Policy!$A$2:$A$5,0))</f>
        <v>120</v>
      </c>
      <c r="Y3275" s="9" t="str">
        <f>IF(E3275="Cancelled","Excluded",IF(D3275="",IF((SLA_Policy!$B$8-B3275)*24&gt;X3275,"Open - Breached","Open - On Track"),IF((D3275-B3275)*24&lt;=X3275,"Met","Breached")))</f>
        <v>Met</v>
      </c>
    </row>
    <row r="3276" spans="1:25" x14ac:dyDescent="0.25">
      <c r="A3276" s="9" t="s">
        <v>6274</v>
      </c>
      <c r="B3276" s="23">
        <v>46031.465277777803</v>
      </c>
      <c r="C3276" s="23">
        <v>46031.475694444503</v>
      </c>
      <c r="D3276" s="23">
        <v>46031.595138888901</v>
      </c>
      <c r="E3276" s="9" t="s">
        <v>212</v>
      </c>
      <c r="F3276" s="9" t="s">
        <v>189</v>
      </c>
      <c r="G3276" s="9" t="s">
        <v>213</v>
      </c>
      <c r="H3276" s="9" t="s">
        <v>162</v>
      </c>
      <c r="I3276" s="9" t="s">
        <v>393</v>
      </c>
      <c r="J3276" s="9" t="s">
        <v>588</v>
      </c>
      <c r="K3276" s="9" t="s">
        <v>215</v>
      </c>
      <c r="L3276" s="9" t="s">
        <v>270</v>
      </c>
      <c r="M3276" s="9" t="s">
        <v>1266</v>
      </c>
      <c r="N3276" s="9" t="s">
        <v>198</v>
      </c>
      <c r="O3276" s="9" t="s">
        <v>179</v>
      </c>
      <c r="P3276" s="9" t="s">
        <v>337</v>
      </c>
      <c r="Q3276" s="9" t="s">
        <v>273</v>
      </c>
      <c r="R3276" s="9">
        <v>0</v>
      </c>
      <c r="S3276" s="9">
        <v>18</v>
      </c>
      <c r="U3276" s="9" t="s">
        <v>266</v>
      </c>
      <c r="X3276" s="9">
        <f>INDEX(SLA_Policy!$D$2:$D$5,MATCH(F3276,SLA_Policy!$A$2:$A$5,0))</f>
        <v>120</v>
      </c>
      <c r="Y3276" s="9" t="str">
        <f>IF(E3276="Cancelled","Excluded",IF(D3276="",IF((SLA_Policy!$B$8-B3276)*24&gt;X3276,"Open - Breached","Open - On Track"),IF((D3276-B3276)*24&lt;=X3276,"Met","Breached")))</f>
        <v>Met</v>
      </c>
    </row>
    <row r="3277" spans="1:25" x14ac:dyDescent="0.25">
      <c r="A3277" s="9" t="s">
        <v>6275</v>
      </c>
      <c r="B3277" s="23">
        <v>46031.487500000003</v>
      </c>
      <c r="C3277" s="23">
        <v>46031.513888888898</v>
      </c>
      <c r="D3277" s="23">
        <v>46034.323611111096</v>
      </c>
      <c r="E3277" s="9" t="s">
        <v>212</v>
      </c>
      <c r="F3277" s="9" t="s">
        <v>188</v>
      </c>
      <c r="G3277" s="9" t="s">
        <v>236</v>
      </c>
      <c r="H3277" s="9" t="s">
        <v>161</v>
      </c>
      <c r="I3277" s="9" t="s">
        <v>505</v>
      </c>
      <c r="J3277" s="9" t="s">
        <v>5800</v>
      </c>
      <c r="K3277" s="9" t="s">
        <v>246</v>
      </c>
      <c r="L3277" s="9" t="s">
        <v>351</v>
      </c>
      <c r="M3277" s="9" t="s">
        <v>1628</v>
      </c>
      <c r="N3277" s="9" t="s">
        <v>196</v>
      </c>
      <c r="O3277" s="9" t="s">
        <v>177</v>
      </c>
      <c r="P3277" s="9" t="s">
        <v>241</v>
      </c>
      <c r="Q3277" s="9" t="s">
        <v>219</v>
      </c>
      <c r="R3277" s="9">
        <v>0</v>
      </c>
      <c r="S3277" s="9">
        <v>20</v>
      </c>
      <c r="U3277" s="9" t="s">
        <v>242</v>
      </c>
      <c r="W3277" s="9">
        <v>5</v>
      </c>
      <c r="X3277" s="9">
        <f>INDEX(SLA_Policy!$D$2:$D$5,MATCH(F3277,SLA_Policy!$A$2:$A$5,0))</f>
        <v>72</v>
      </c>
      <c r="Y3277" s="9" t="str">
        <f>IF(E3277="Cancelled","Excluded",IF(D3277="",IF((SLA_Policy!$B$8-B3277)*24&gt;X3277,"Open - Breached","Open - On Track"),IF((D3277-B3277)*24&lt;=X3277,"Met","Breached")))</f>
        <v>Met</v>
      </c>
    </row>
    <row r="3278" spans="1:25" x14ac:dyDescent="0.25">
      <c r="A3278" s="9" t="s">
        <v>6276</v>
      </c>
      <c r="B3278" s="23">
        <v>46031.499305555597</v>
      </c>
      <c r="C3278" s="23">
        <v>46031.644444444399</v>
      </c>
      <c r="D3278" s="23">
        <v>46034.320138888899</v>
      </c>
      <c r="E3278" s="9" t="s">
        <v>212</v>
      </c>
      <c r="F3278" s="9" t="s">
        <v>189</v>
      </c>
      <c r="G3278" s="9" t="s">
        <v>236</v>
      </c>
      <c r="H3278" s="9" t="s">
        <v>161</v>
      </c>
      <c r="I3278" s="9" t="s">
        <v>505</v>
      </c>
      <c r="J3278" s="9" t="s">
        <v>5235</v>
      </c>
      <c r="K3278" s="9" t="s">
        <v>246</v>
      </c>
      <c r="L3278" s="9" t="s">
        <v>293</v>
      </c>
      <c r="M3278" s="9" t="s">
        <v>1059</v>
      </c>
      <c r="N3278" s="9" t="s">
        <v>196</v>
      </c>
      <c r="O3278" s="9" t="s">
        <v>177</v>
      </c>
      <c r="P3278" s="9" t="s">
        <v>457</v>
      </c>
      <c r="Q3278" s="9" t="s">
        <v>219</v>
      </c>
      <c r="R3278" s="9">
        <v>0</v>
      </c>
      <c r="S3278" s="9">
        <v>10</v>
      </c>
      <c r="U3278" s="9" t="s">
        <v>242</v>
      </c>
      <c r="W3278" s="9">
        <v>4</v>
      </c>
      <c r="X3278" s="9">
        <f>INDEX(SLA_Policy!$D$2:$D$5,MATCH(F3278,SLA_Policy!$A$2:$A$5,0))</f>
        <v>120</v>
      </c>
      <c r="Y3278" s="9" t="str">
        <f>IF(E3278="Cancelled","Excluded",IF(D3278="",IF((SLA_Policy!$B$8-B3278)*24&gt;X3278,"Open - Breached","Open - On Track"),IF((D3278-B3278)*24&lt;=X3278,"Met","Breached")))</f>
        <v>Met</v>
      </c>
    </row>
    <row r="3279" spans="1:25" x14ac:dyDescent="0.25">
      <c r="A3279" s="9" t="s">
        <v>6277</v>
      </c>
      <c r="B3279" s="23">
        <v>46031.5</v>
      </c>
      <c r="C3279" s="23">
        <v>46034.331250000003</v>
      </c>
      <c r="D3279" s="23">
        <v>46036.385416666701</v>
      </c>
      <c r="E3279" s="9" t="s">
        <v>212</v>
      </c>
      <c r="F3279" s="9" t="s">
        <v>189</v>
      </c>
      <c r="G3279" s="9" t="s">
        <v>213</v>
      </c>
      <c r="H3279" s="9" t="s">
        <v>162</v>
      </c>
      <c r="I3279" s="9" t="s">
        <v>345</v>
      </c>
      <c r="J3279" s="9" t="s">
        <v>1556</v>
      </c>
      <c r="K3279" s="9" t="s">
        <v>239</v>
      </c>
      <c r="L3279" s="9" t="s">
        <v>216</v>
      </c>
      <c r="M3279" s="9" t="s">
        <v>347</v>
      </c>
      <c r="N3279" s="9" t="s">
        <v>197</v>
      </c>
      <c r="O3279" s="9" t="s">
        <v>179</v>
      </c>
      <c r="P3279" s="9" t="s">
        <v>264</v>
      </c>
      <c r="Q3279" s="9" t="s">
        <v>219</v>
      </c>
      <c r="R3279" s="9">
        <v>3</v>
      </c>
      <c r="S3279" s="9">
        <v>42</v>
      </c>
      <c r="U3279" s="9" t="s">
        <v>266</v>
      </c>
      <c r="X3279" s="9">
        <f>INDEX(SLA_Policy!$D$2:$D$5,MATCH(F3279,SLA_Policy!$A$2:$A$5,0))</f>
        <v>120</v>
      </c>
      <c r="Y3279" s="9" t="str">
        <f>IF(E3279="Cancelled","Excluded",IF(D3279="",IF((SLA_Policy!$B$8-B3279)*24&gt;X3279,"Open - Breached","Open - On Track"),IF((D3279-B3279)*24&lt;=X3279,"Met","Breached")))</f>
        <v>Met</v>
      </c>
    </row>
    <row r="3280" spans="1:25" x14ac:dyDescent="0.25">
      <c r="A3280" s="9" t="s">
        <v>6278</v>
      </c>
      <c r="B3280" s="23">
        <v>46031.527777777803</v>
      </c>
      <c r="C3280" s="23">
        <v>46031.534027777801</v>
      </c>
      <c r="D3280" s="23">
        <v>46034.367361111101</v>
      </c>
      <c r="E3280" s="9" t="s">
        <v>212</v>
      </c>
      <c r="F3280" s="9" t="s">
        <v>189</v>
      </c>
      <c r="G3280" s="9" t="s">
        <v>213</v>
      </c>
      <c r="H3280" s="9" t="s">
        <v>163</v>
      </c>
      <c r="I3280" s="9" t="s">
        <v>250</v>
      </c>
      <c r="J3280" s="9" t="s">
        <v>6279</v>
      </c>
      <c r="K3280" s="9" t="s">
        <v>246</v>
      </c>
      <c r="L3280" s="9" t="s">
        <v>293</v>
      </c>
      <c r="M3280" s="9" t="s">
        <v>1065</v>
      </c>
      <c r="N3280" s="9" t="s">
        <v>198</v>
      </c>
      <c r="O3280" s="9" t="s">
        <v>176</v>
      </c>
      <c r="P3280" s="9" t="s">
        <v>330</v>
      </c>
      <c r="Q3280" s="9" t="s">
        <v>219</v>
      </c>
      <c r="R3280" s="9">
        <v>1</v>
      </c>
      <c r="S3280" s="9">
        <v>21</v>
      </c>
      <c r="T3280" s="9" t="s">
        <v>220</v>
      </c>
      <c r="U3280" s="9" t="s">
        <v>266</v>
      </c>
      <c r="W3280" s="9">
        <v>4</v>
      </c>
      <c r="X3280" s="9">
        <f>INDEX(SLA_Policy!$D$2:$D$5,MATCH(F3280,SLA_Policy!$A$2:$A$5,0))</f>
        <v>120</v>
      </c>
      <c r="Y3280" s="9" t="str">
        <f>IF(E3280="Cancelled","Excluded",IF(D3280="",IF((SLA_Policy!$B$8-B3280)*24&gt;X3280,"Open - Breached","Open - On Track"),IF((D3280-B3280)*24&lt;=X3280,"Met","Breached")))</f>
        <v>Met</v>
      </c>
    </row>
    <row r="3281" spans="1:25" x14ac:dyDescent="0.25">
      <c r="A3281" s="9" t="s">
        <v>6280</v>
      </c>
      <c r="B3281" s="23">
        <v>46031.536805555603</v>
      </c>
      <c r="C3281" s="23">
        <v>46031.593055555597</v>
      </c>
      <c r="D3281" s="23">
        <v>46031.750694444498</v>
      </c>
      <c r="E3281" s="9" t="s">
        <v>212</v>
      </c>
      <c r="F3281" s="9" t="s">
        <v>189</v>
      </c>
      <c r="G3281" s="9" t="s">
        <v>213</v>
      </c>
      <c r="H3281" s="9" t="s">
        <v>162</v>
      </c>
      <c r="I3281" s="9" t="s">
        <v>393</v>
      </c>
      <c r="J3281" s="9" t="s">
        <v>4037</v>
      </c>
      <c r="K3281" s="9" t="s">
        <v>225</v>
      </c>
      <c r="L3281" s="9" t="s">
        <v>282</v>
      </c>
      <c r="M3281" s="9" t="s">
        <v>2016</v>
      </c>
      <c r="N3281" s="9" t="s">
        <v>197</v>
      </c>
      <c r="O3281" s="9" t="s">
        <v>116</v>
      </c>
      <c r="P3281" s="9" t="s">
        <v>295</v>
      </c>
      <c r="Q3281" s="9" t="s">
        <v>219</v>
      </c>
      <c r="R3281" s="9">
        <v>0</v>
      </c>
      <c r="S3281" s="9">
        <v>13</v>
      </c>
      <c r="U3281" s="9" t="s">
        <v>290</v>
      </c>
      <c r="X3281" s="9">
        <f>INDEX(SLA_Policy!$D$2:$D$5,MATCH(F3281,SLA_Policy!$A$2:$A$5,0))</f>
        <v>120</v>
      </c>
      <c r="Y3281" s="9" t="str">
        <f>IF(E3281="Cancelled","Excluded",IF(D3281="",IF((SLA_Policy!$B$8-B3281)*24&gt;X3281,"Open - Breached","Open - On Track"),IF((D3281-B3281)*24&lt;=X3281,"Met","Breached")))</f>
        <v>Met</v>
      </c>
    </row>
    <row r="3282" spans="1:25" x14ac:dyDescent="0.25">
      <c r="A3282" s="9" t="s">
        <v>6281</v>
      </c>
      <c r="B3282" s="23">
        <v>46031.545833333301</v>
      </c>
      <c r="C3282" s="23">
        <v>46031.547222222202</v>
      </c>
      <c r="D3282" s="23">
        <v>46031.709027777797</v>
      </c>
      <c r="E3282" s="9" t="s">
        <v>212</v>
      </c>
      <c r="F3282" s="9" t="s">
        <v>188</v>
      </c>
      <c r="G3282" s="9" t="s">
        <v>213</v>
      </c>
      <c r="H3282" s="9" t="s">
        <v>166</v>
      </c>
      <c r="I3282" s="9" t="s">
        <v>286</v>
      </c>
      <c r="J3282" s="9" t="s">
        <v>6282</v>
      </c>
      <c r="K3282" s="9" t="s">
        <v>215</v>
      </c>
      <c r="L3282" s="9" t="s">
        <v>311</v>
      </c>
      <c r="M3282" s="9" t="s">
        <v>538</v>
      </c>
      <c r="N3282" s="9" t="s">
        <v>196</v>
      </c>
      <c r="O3282" s="9" t="s">
        <v>181</v>
      </c>
      <c r="P3282" s="9" t="s">
        <v>289</v>
      </c>
      <c r="Q3282" s="9" t="s">
        <v>219</v>
      </c>
      <c r="R3282" s="9">
        <v>0</v>
      </c>
      <c r="S3282" s="9">
        <v>14</v>
      </c>
      <c r="U3282" s="9" t="s">
        <v>290</v>
      </c>
      <c r="W3282" s="9">
        <v>5</v>
      </c>
      <c r="X3282" s="9">
        <f>INDEX(SLA_Policy!$D$2:$D$5,MATCH(F3282,SLA_Policy!$A$2:$A$5,0))</f>
        <v>72</v>
      </c>
      <c r="Y3282" s="9" t="str">
        <f>IF(E3282="Cancelled","Excluded",IF(D3282="",IF((SLA_Policy!$B$8-B3282)*24&gt;X3282,"Open - Breached","Open - On Track"),IF((D3282-B3282)*24&lt;=X3282,"Met","Breached")))</f>
        <v>Met</v>
      </c>
    </row>
    <row r="3283" spans="1:25" x14ac:dyDescent="0.25">
      <c r="A3283" s="9" t="s">
        <v>6283</v>
      </c>
      <c r="B3283" s="23">
        <v>46031.556944444397</v>
      </c>
      <c r="C3283" s="23">
        <v>46031.685416666704</v>
      </c>
      <c r="D3283" s="23">
        <v>46034.353472222203</v>
      </c>
      <c r="E3283" s="9" t="s">
        <v>212</v>
      </c>
      <c r="F3283" s="9" t="s">
        <v>188</v>
      </c>
      <c r="G3283" s="9" t="s">
        <v>213</v>
      </c>
      <c r="H3283" s="9" t="s">
        <v>164</v>
      </c>
      <c r="I3283" s="9" t="s">
        <v>260</v>
      </c>
      <c r="J3283" s="9" t="s">
        <v>1000</v>
      </c>
      <c r="K3283" s="9" t="s">
        <v>262</v>
      </c>
      <c r="L3283" s="9" t="s">
        <v>282</v>
      </c>
      <c r="M3283" s="9" t="s">
        <v>4387</v>
      </c>
      <c r="N3283" s="9" t="s">
        <v>197</v>
      </c>
      <c r="O3283" s="9" t="s">
        <v>180</v>
      </c>
      <c r="P3283" s="9" t="s">
        <v>381</v>
      </c>
      <c r="Q3283" s="9" t="s">
        <v>219</v>
      </c>
      <c r="R3283" s="9">
        <v>0</v>
      </c>
      <c r="S3283" s="9">
        <v>17</v>
      </c>
      <c r="T3283" s="9" t="s">
        <v>265</v>
      </c>
      <c r="U3283" s="9" t="s">
        <v>290</v>
      </c>
      <c r="W3283" s="9">
        <v>4</v>
      </c>
      <c r="X3283" s="9">
        <f>INDEX(SLA_Policy!$D$2:$D$5,MATCH(F3283,SLA_Policy!$A$2:$A$5,0))</f>
        <v>72</v>
      </c>
      <c r="Y3283" s="9" t="str">
        <f>IF(E3283="Cancelled","Excluded",IF(D3283="",IF((SLA_Policy!$B$8-B3283)*24&gt;X3283,"Open - Breached","Open - On Track"),IF((D3283-B3283)*24&lt;=X3283,"Met","Breached")))</f>
        <v>Met</v>
      </c>
    </row>
    <row r="3284" spans="1:25" x14ac:dyDescent="0.25">
      <c r="A3284" s="9" t="s">
        <v>6284</v>
      </c>
      <c r="B3284" s="23">
        <v>46031.59375</v>
      </c>
      <c r="C3284" s="23">
        <v>46031.672916666699</v>
      </c>
      <c r="D3284" s="23">
        <v>46034.380555555603</v>
      </c>
      <c r="E3284" s="9" t="s">
        <v>212</v>
      </c>
      <c r="F3284" s="9" t="s">
        <v>188</v>
      </c>
      <c r="G3284" s="9" t="s">
        <v>213</v>
      </c>
      <c r="H3284" s="9" t="s">
        <v>162</v>
      </c>
      <c r="I3284" s="9" t="s">
        <v>345</v>
      </c>
      <c r="J3284" s="9" t="s">
        <v>6285</v>
      </c>
      <c r="K3284" s="9" t="s">
        <v>225</v>
      </c>
      <c r="L3284" s="9" t="s">
        <v>351</v>
      </c>
      <c r="M3284" s="9" t="s">
        <v>2868</v>
      </c>
      <c r="N3284" s="9" t="s">
        <v>196</v>
      </c>
      <c r="O3284" s="9" t="s">
        <v>179</v>
      </c>
      <c r="P3284" s="9" t="s">
        <v>313</v>
      </c>
      <c r="Q3284" s="9" t="s">
        <v>219</v>
      </c>
      <c r="R3284" s="9">
        <v>0</v>
      </c>
      <c r="S3284" s="9">
        <v>11</v>
      </c>
      <c r="U3284" s="9" t="s">
        <v>266</v>
      </c>
      <c r="W3284" s="9">
        <v>4</v>
      </c>
      <c r="X3284" s="9">
        <f>INDEX(SLA_Policy!$D$2:$D$5,MATCH(F3284,SLA_Policy!$A$2:$A$5,0))</f>
        <v>72</v>
      </c>
      <c r="Y3284" s="9" t="str">
        <f>IF(E3284="Cancelled","Excluded",IF(D3284="",IF((SLA_Policy!$B$8-B3284)*24&gt;X3284,"Open - Breached","Open - On Track"),IF((D3284-B3284)*24&lt;=X3284,"Met","Breached")))</f>
        <v>Met</v>
      </c>
    </row>
    <row r="3285" spans="1:25" x14ac:dyDescent="0.25">
      <c r="A3285" s="9" t="s">
        <v>6286</v>
      </c>
      <c r="B3285" s="23">
        <v>46031.606249999997</v>
      </c>
      <c r="C3285" s="23">
        <v>46031.6965277778</v>
      </c>
      <c r="D3285" s="23">
        <v>46034.390277777798</v>
      </c>
      <c r="E3285" s="9" t="s">
        <v>212</v>
      </c>
      <c r="F3285" s="9" t="s">
        <v>188</v>
      </c>
      <c r="G3285" s="9" t="s">
        <v>213</v>
      </c>
      <c r="H3285" s="9" t="s">
        <v>164</v>
      </c>
      <c r="I3285" s="9" t="s">
        <v>339</v>
      </c>
      <c r="J3285" s="9" t="s">
        <v>2447</v>
      </c>
      <c r="K3285" s="9" t="s">
        <v>262</v>
      </c>
      <c r="L3285" s="9" t="s">
        <v>307</v>
      </c>
      <c r="M3285" s="9" t="s">
        <v>2895</v>
      </c>
      <c r="N3285" s="9" t="s">
        <v>196</v>
      </c>
      <c r="O3285" s="9" t="s">
        <v>116</v>
      </c>
      <c r="P3285" s="9" t="s">
        <v>525</v>
      </c>
      <c r="Q3285" s="9" t="s">
        <v>219</v>
      </c>
      <c r="R3285" s="9">
        <v>0</v>
      </c>
      <c r="S3285" s="9">
        <v>20</v>
      </c>
      <c r="T3285" s="9" t="s">
        <v>343</v>
      </c>
      <c r="U3285" s="9" t="s">
        <v>248</v>
      </c>
      <c r="X3285" s="9">
        <f>INDEX(SLA_Policy!$D$2:$D$5,MATCH(F3285,SLA_Policy!$A$2:$A$5,0))</f>
        <v>72</v>
      </c>
      <c r="Y3285" s="9" t="str">
        <f>IF(E3285="Cancelled","Excluded",IF(D3285="",IF((SLA_Policy!$B$8-B3285)*24&gt;X3285,"Open - Breached","Open - On Track"),IF((D3285-B3285)*24&lt;=X3285,"Met","Breached")))</f>
        <v>Met</v>
      </c>
    </row>
    <row r="3286" spans="1:25" x14ac:dyDescent="0.25">
      <c r="A3286" s="9" t="s">
        <v>6287</v>
      </c>
      <c r="B3286" s="23">
        <v>46031.608333333301</v>
      </c>
      <c r="C3286" s="23">
        <v>46031.609722222202</v>
      </c>
      <c r="D3286" s="23">
        <v>46034.391666666699</v>
      </c>
      <c r="E3286" s="9" t="s">
        <v>212</v>
      </c>
      <c r="F3286" s="9" t="s">
        <v>188</v>
      </c>
      <c r="G3286" s="9" t="s">
        <v>213</v>
      </c>
      <c r="H3286" s="9" t="s">
        <v>166</v>
      </c>
      <c r="I3286" s="9" t="s">
        <v>286</v>
      </c>
      <c r="J3286" s="9" t="s">
        <v>6288</v>
      </c>
      <c r="K3286" s="9" t="s">
        <v>246</v>
      </c>
      <c r="L3286" s="9" t="s">
        <v>104</v>
      </c>
      <c r="M3286" s="9" t="s">
        <v>1034</v>
      </c>
      <c r="N3286" s="9" t="s">
        <v>198</v>
      </c>
      <c r="O3286" s="9" t="s">
        <v>181</v>
      </c>
      <c r="P3286" s="9" t="s">
        <v>289</v>
      </c>
      <c r="Q3286" s="9" t="s">
        <v>273</v>
      </c>
      <c r="R3286" s="9">
        <v>0</v>
      </c>
      <c r="S3286" s="9">
        <v>8</v>
      </c>
      <c r="U3286" s="9" t="s">
        <v>290</v>
      </c>
      <c r="W3286" s="9">
        <v>4</v>
      </c>
      <c r="X3286" s="9">
        <f>INDEX(SLA_Policy!$D$2:$D$5,MATCH(F3286,SLA_Policy!$A$2:$A$5,0))</f>
        <v>72</v>
      </c>
      <c r="Y3286" s="9" t="str">
        <f>IF(E3286="Cancelled","Excluded",IF(D3286="",IF((SLA_Policy!$B$8-B3286)*24&gt;X3286,"Open - Breached","Open - On Track"),IF((D3286-B3286)*24&lt;=X3286,"Met","Breached")))</f>
        <v>Met</v>
      </c>
    </row>
    <row r="3287" spans="1:25" x14ac:dyDescent="0.25">
      <c r="A3287" s="9" t="s">
        <v>6289</v>
      </c>
      <c r="B3287" s="23">
        <v>46031.609027777798</v>
      </c>
      <c r="C3287" s="23">
        <v>46031.695833333302</v>
      </c>
      <c r="D3287" s="23">
        <v>46034.331944444399</v>
      </c>
      <c r="E3287" s="9" t="s">
        <v>212</v>
      </c>
      <c r="F3287" s="9" t="s">
        <v>189</v>
      </c>
      <c r="G3287" s="9" t="s">
        <v>213</v>
      </c>
      <c r="H3287" s="9" t="s">
        <v>88</v>
      </c>
      <c r="I3287" s="9" t="s">
        <v>354</v>
      </c>
      <c r="J3287" s="9" t="s">
        <v>6290</v>
      </c>
      <c r="K3287" s="9" t="s">
        <v>215</v>
      </c>
      <c r="L3287" s="9" t="s">
        <v>371</v>
      </c>
      <c r="M3287" s="9" t="s">
        <v>372</v>
      </c>
      <c r="N3287" s="9" t="s">
        <v>196</v>
      </c>
      <c r="O3287" s="9" t="s">
        <v>178</v>
      </c>
      <c r="P3287" s="9" t="s">
        <v>272</v>
      </c>
      <c r="Q3287" s="9" t="s">
        <v>219</v>
      </c>
      <c r="R3287" s="9">
        <v>0</v>
      </c>
      <c r="S3287" s="9">
        <v>19</v>
      </c>
      <c r="T3287" s="9" t="s">
        <v>220</v>
      </c>
      <c r="U3287" s="9" t="s">
        <v>266</v>
      </c>
      <c r="X3287" s="9">
        <f>INDEX(SLA_Policy!$D$2:$D$5,MATCH(F3287,SLA_Policy!$A$2:$A$5,0))</f>
        <v>120</v>
      </c>
      <c r="Y3287" s="9" t="str">
        <f>IF(E3287="Cancelled","Excluded",IF(D3287="",IF((SLA_Policy!$B$8-B3287)*24&gt;X3287,"Open - Breached","Open - On Track"),IF((D3287-B3287)*24&lt;=X3287,"Met","Breached")))</f>
        <v>Met</v>
      </c>
    </row>
    <row r="3288" spans="1:25" x14ac:dyDescent="0.25">
      <c r="A3288" s="9" t="s">
        <v>6291</v>
      </c>
      <c r="B3288" s="23">
        <v>46031.610416666699</v>
      </c>
      <c r="C3288" s="23">
        <v>46031.668055555601</v>
      </c>
      <c r="D3288" s="23">
        <v>46034.381249999999</v>
      </c>
      <c r="E3288" s="9" t="s">
        <v>212</v>
      </c>
      <c r="F3288" s="9" t="s">
        <v>189</v>
      </c>
      <c r="G3288" s="9" t="s">
        <v>236</v>
      </c>
      <c r="H3288" s="9" t="s">
        <v>162</v>
      </c>
      <c r="I3288" s="9" t="s">
        <v>280</v>
      </c>
      <c r="J3288" s="9" t="s">
        <v>6292</v>
      </c>
      <c r="K3288" s="9" t="s">
        <v>303</v>
      </c>
      <c r="L3288" s="9" t="s">
        <v>104</v>
      </c>
      <c r="M3288" s="9" t="s">
        <v>491</v>
      </c>
      <c r="N3288" s="9" t="s">
        <v>196</v>
      </c>
      <c r="O3288" s="9" t="s">
        <v>179</v>
      </c>
      <c r="P3288" s="9" t="s">
        <v>264</v>
      </c>
      <c r="Q3288" s="9" t="s">
        <v>219</v>
      </c>
      <c r="R3288" s="9">
        <v>0</v>
      </c>
      <c r="S3288" s="9">
        <v>29</v>
      </c>
      <c r="U3288" s="9" t="s">
        <v>242</v>
      </c>
      <c r="W3288" s="9">
        <v>4</v>
      </c>
      <c r="X3288" s="9">
        <f>INDEX(SLA_Policy!$D$2:$D$5,MATCH(F3288,SLA_Policy!$A$2:$A$5,0))</f>
        <v>120</v>
      </c>
      <c r="Y3288" s="9" t="str">
        <f>IF(E3288="Cancelled","Excluded",IF(D3288="",IF((SLA_Policy!$B$8-B3288)*24&gt;X3288,"Open - Breached","Open - On Track"),IF((D3288-B3288)*24&lt;=X3288,"Met","Breached")))</f>
        <v>Met</v>
      </c>
    </row>
    <row r="3289" spans="1:25" x14ac:dyDescent="0.25">
      <c r="A3289" s="9" t="s">
        <v>6293</v>
      </c>
      <c r="B3289" s="23">
        <v>46031.617361111101</v>
      </c>
      <c r="C3289" s="23">
        <v>46031.681250000001</v>
      </c>
      <c r="D3289" s="23">
        <v>46034.3840277778</v>
      </c>
      <c r="E3289" s="9" t="s">
        <v>212</v>
      </c>
      <c r="F3289" s="9" t="s">
        <v>188</v>
      </c>
      <c r="G3289" s="9" t="s">
        <v>213</v>
      </c>
      <c r="H3289" s="9" t="s">
        <v>162</v>
      </c>
      <c r="I3289" s="9" t="s">
        <v>345</v>
      </c>
      <c r="J3289" s="9" t="s">
        <v>1151</v>
      </c>
      <c r="K3289" s="9" t="s">
        <v>215</v>
      </c>
      <c r="L3289" s="9" t="s">
        <v>226</v>
      </c>
      <c r="M3289" s="9" t="s">
        <v>877</v>
      </c>
      <c r="N3289" s="9" t="s">
        <v>196</v>
      </c>
      <c r="O3289" s="9" t="s">
        <v>179</v>
      </c>
      <c r="P3289" s="9" t="s">
        <v>264</v>
      </c>
      <c r="Q3289" s="9" t="s">
        <v>219</v>
      </c>
      <c r="R3289" s="9">
        <v>0</v>
      </c>
      <c r="S3289" s="9">
        <v>32</v>
      </c>
      <c r="U3289" s="9" t="s">
        <v>266</v>
      </c>
      <c r="W3289" s="9">
        <v>5</v>
      </c>
      <c r="X3289" s="9">
        <f>INDEX(SLA_Policy!$D$2:$D$5,MATCH(F3289,SLA_Policy!$A$2:$A$5,0))</f>
        <v>72</v>
      </c>
      <c r="Y3289" s="9" t="str">
        <f>IF(E3289="Cancelled","Excluded",IF(D3289="",IF((SLA_Policy!$B$8-B3289)*24&gt;X3289,"Open - Breached","Open - On Track"),IF((D3289-B3289)*24&lt;=X3289,"Met","Breached")))</f>
        <v>Met</v>
      </c>
    </row>
    <row r="3290" spans="1:25" x14ac:dyDescent="0.25">
      <c r="A3290" s="9" t="s">
        <v>6294</v>
      </c>
      <c r="B3290" s="23">
        <v>46031.630555555603</v>
      </c>
      <c r="C3290" s="23">
        <v>46031.654166666704</v>
      </c>
      <c r="D3290" s="23">
        <v>46034.354861111096</v>
      </c>
      <c r="E3290" s="9" t="s">
        <v>212</v>
      </c>
      <c r="F3290" s="9" t="s">
        <v>188</v>
      </c>
      <c r="G3290" s="9" t="s">
        <v>236</v>
      </c>
      <c r="H3290" s="9" t="s">
        <v>164</v>
      </c>
      <c r="I3290" s="9" t="s">
        <v>421</v>
      </c>
      <c r="J3290" s="9" t="s">
        <v>462</v>
      </c>
      <c r="K3290" s="9" t="s">
        <v>246</v>
      </c>
      <c r="L3290" s="9" t="s">
        <v>226</v>
      </c>
      <c r="M3290" s="9" t="s">
        <v>1974</v>
      </c>
      <c r="N3290" s="9" t="s">
        <v>196</v>
      </c>
      <c r="O3290" s="9" t="s">
        <v>180</v>
      </c>
      <c r="P3290" s="9" t="s">
        <v>318</v>
      </c>
      <c r="Q3290" s="9" t="s">
        <v>273</v>
      </c>
      <c r="R3290" s="9">
        <v>0</v>
      </c>
      <c r="S3290" s="9">
        <v>20</v>
      </c>
      <c r="T3290" s="9" t="s">
        <v>343</v>
      </c>
      <c r="U3290" s="9" t="s">
        <v>242</v>
      </c>
      <c r="W3290" s="9">
        <v>5</v>
      </c>
      <c r="X3290" s="9">
        <f>INDEX(SLA_Policy!$D$2:$D$5,MATCH(F3290,SLA_Policy!$A$2:$A$5,0))</f>
        <v>72</v>
      </c>
      <c r="Y3290" s="9" t="str">
        <f>IF(E3290="Cancelled","Excluded",IF(D3290="",IF((SLA_Policy!$B$8-B3290)*24&gt;X3290,"Open - Breached","Open - On Track"),IF((D3290-B3290)*24&lt;=X3290,"Met","Breached")))</f>
        <v>Met</v>
      </c>
    </row>
    <row r="3291" spans="1:25" x14ac:dyDescent="0.25">
      <c r="A3291" s="9" t="s">
        <v>6295</v>
      </c>
      <c r="B3291" s="23">
        <v>46031.631944444503</v>
      </c>
      <c r="C3291" s="23">
        <v>46031.632638888899</v>
      </c>
      <c r="D3291" s="23">
        <v>46034.381249999999</v>
      </c>
      <c r="E3291" s="9" t="s">
        <v>212</v>
      </c>
      <c r="F3291" s="9" t="s">
        <v>188</v>
      </c>
      <c r="G3291" s="9" t="s">
        <v>213</v>
      </c>
      <c r="H3291" s="9" t="s">
        <v>167</v>
      </c>
      <c r="I3291" s="9" t="s">
        <v>536</v>
      </c>
      <c r="J3291" s="9" t="s">
        <v>4653</v>
      </c>
      <c r="K3291" s="9" t="s">
        <v>225</v>
      </c>
      <c r="L3291" s="9" t="s">
        <v>282</v>
      </c>
      <c r="M3291" s="9" t="s">
        <v>2282</v>
      </c>
      <c r="N3291" s="9" t="s">
        <v>199</v>
      </c>
      <c r="O3291" s="9" t="s">
        <v>180</v>
      </c>
      <c r="P3291" s="9" t="s">
        <v>368</v>
      </c>
      <c r="Q3291" s="9" t="s">
        <v>219</v>
      </c>
      <c r="R3291" s="9">
        <v>0</v>
      </c>
      <c r="S3291" s="9">
        <v>56</v>
      </c>
      <c r="T3291" s="9" t="s">
        <v>220</v>
      </c>
      <c r="U3291" s="9" t="s">
        <v>266</v>
      </c>
      <c r="X3291" s="9">
        <f>INDEX(SLA_Policy!$D$2:$D$5,MATCH(F3291,SLA_Policy!$A$2:$A$5,0))</f>
        <v>72</v>
      </c>
      <c r="Y3291" s="9" t="str">
        <f>IF(E3291="Cancelled","Excluded",IF(D3291="",IF((SLA_Policy!$B$8-B3291)*24&gt;X3291,"Open - Breached","Open - On Track"),IF((D3291-B3291)*24&lt;=X3291,"Met","Breached")))</f>
        <v>Met</v>
      </c>
    </row>
    <row r="3292" spans="1:25" x14ac:dyDescent="0.25">
      <c r="A3292" s="9" t="s">
        <v>6296</v>
      </c>
      <c r="B3292" s="23">
        <v>46031.638888888898</v>
      </c>
      <c r="C3292" s="23">
        <v>46031.719444444498</v>
      </c>
      <c r="D3292" s="23">
        <v>46035.313888888901</v>
      </c>
      <c r="E3292" s="9" t="s">
        <v>212</v>
      </c>
      <c r="F3292" s="9" t="s">
        <v>188</v>
      </c>
      <c r="G3292" s="9" t="s">
        <v>213</v>
      </c>
      <c r="H3292" s="9" t="s">
        <v>167</v>
      </c>
      <c r="I3292" s="9" t="s">
        <v>349</v>
      </c>
      <c r="J3292" s="9" t="s">
        <v>1197</v>
      </c>
      <c r="K3292" s="9" t="s">
        <v>239</v>
      </c>
      <c r="L3292" s="9" t="s">
        <v>226</v>
      </c>
      <c r="M3292" s="9" t="s">
        <v>1641</v>
      </c>
      <c r="N3292" s="9" t="s">
        <v>196</v>
      </c>
      <c r="O3292" s="9" t="s">
        <v>180</v>
      </c>
      <c r="P3292" s="9" t="s">
        <v>318</v>
      </c>
      <c r="Q3292" s="9" t="s">
        <v>219</v>
      </c>
      <c r="R3292" s="9">
        <v>1</v>
      </c>
      <c r="S3292" s="9">
        <v>14</v>
      </c>
      <c r="U3292" s="9" t="s">
        <v>290</v>
      </c>
      <c r="X3292" s="9">
        <f>INDEX(SLA_Policy!$D$2:$D$5,MATCH(F3292,SLA_Policy!$A$2:$A$5,0))</f>
        <v>72</v>
      </c>
      <c r="Y3292" s="9" t="str">
        <f>IF(E3292="Cancelled","Excluded",IF(D3292="",IF((SLA_Policy!$B$8-B3292)*24&gt;X3292,"Open - Breached","Open - On Track"),IF((D3292-B3292)*24&lt;=X3292,"Met","Breached")))</f>
        <v>Breached</v>
      </c>
    </row>
    <row r="3293" spans="1:25" x14ac:dyDescent="0.25">
      <c r="A3293" s="9" t="s">
        <v>6297</v>
      </c>
      <c r="B3293" s="23">
        <v>46031.6472222222</v>
      </c>
      <c r="C3293" s="23">
        <v>46031.722916666702</v>
      </c>
      <c r="D3293" s="23">
        <v>46035.379861111098</v>
      </c>
      <c r="E3293" s="9" t="s">
        <v>212</v>
      </c>
      <c r="F3293" s="9" t="s">
        <v>189</v>
      </c>
      <c r="G3293" s="9" t="s">
        <v>213</v>
      </c>
      <c r="H3293" s="9" t="s">
        <v>162</v>
      </c>
      <c r="I3293" s="9" t="s">
        <v>244</v>
      </c>
      <c r="J3293" s="9" t="s">
        <v>6246</v>
      </c>
      <c r="K3293" s="9" t="s">
        <v>262</v>
      </c>
      <c r="L3293" s="9" t="s">
        <v>311</v>
      </c>
      <c r="M3293" s="9" t="s">
        <v>1249</v>
      </c>
      <c r="N3293" s="9" t="s">
        <v>196</v>
      </c>
      <c r="O3293" s="9" t="s">
        <v>116</v>
      </c>
      <c r="P3293" s="9" t="s">
        <v>218</v>
      </c>
      <c r="Q3293" s="9" t="s">
        <v>219</v>
      </c>
      <c r="R3293" s="9">
        <v>2</v>
      </c>
      <c r="S3293" s="9">
        <v>24</v>
      </c>
      <c r="U3293" s="9" t="s">
        <v>266</v>
      </c>
      <c r="X3293" s="9">
        <f>INDEX(SLA_Policy!$D$2:$D$5,MATCH(F3293,SLA_Policy!$A$2:$A$5,0))</f>
        <v>120</v>
      </c>
      <c r="Y3293" s="9" t="str">
        <f>IF(E3293="Cancelled","Excluded",IF(D3293="",IF((SLA_Policy!$B$8-B3293)*24&gt;X3293,"Open - Breached","Open - On Track"),IF((D3293-B3293)*24&lt;=X3293,"Met","Breached")))</f>
        <v>Met</v>
      </c>
    </row>
    <row r="3294" spans="1:25" x14ac:dyDescent="0.25">
      <c r="A3294" s="9" t="s">
        <v>6298</v>
      </c>
      <c r="B3294" s="23">
        <v>46031.651388888902</v>
      </c>
      <c r="C3294" s="23">
        <v>46031.654861111099</v>
      </c>
      <c r="D3294" s="23">
        <v>46034.340972222199</v>
      </c>
      <c r="E3294" s="9" t="s">
        <v>212</v>
      </c>
      <c r="F3294" s="9" t="s">
        <v>188</v>
      </c>
      <c r="G3294" s="9" t="s">
        <v>213</v>
      </c>
      <c r="H3294" s="9" t="s">
        <v>162</v>
      </c>
      <c r="I3294" s="9" t="s">
        <v>345</v>
      </c>
      <c r="J3294" s="9" t="s">
        <v>1556</v>
      </c>
      <c r="K3294" s="9" t="s">
        <v>246</v>
      </c>
      <c r="L3294" s="9" t="s">
        <v>216</v>
      </c>
      <c r="M3294" s="9" t="s">
        <v>1094</v>
      </c>
      <c r="N3294" s="9" t="s">
        <v>199</v>
      </c>
      <c r="O3294" s="9" t="s">
        <v>116</v>
      </c>
      <c r="P3294" s="9" t="s">
        <v>342</v>
      </c>
      <c r="Q3294" s="9" t="s">
        <v>219</v>
      </c>
      <c r="R3294" s="9">
        <v>0</v>
      </c>
      <c r="S3294" s="9">
        <v>27</v>
      </c>
      <c r="U3294" s="9" t="s">
        <v>266</v>
      </c>
      <c r="W3294" s="9">
        <v>4</v>
      </c>
      <c r="X3294" s="9">
        <f>INDEX(SLA_Policy!$D$2:$D$5,MATCH(F3294,SLA_Policy!$A$2:$A$5,0))</f>
        <v>72</v>
      </c>
      <c r="Y3294" s="9" t="str">
        <f>IF(E3294="Cancelled","Excluded",IF(D3294="",IF((SLA_Policy!$B$8-B3294)*24&gt;X3294,"Open - Breached","Open - On Track"),IF((D3294-B3294)*24&lt;=X3294,"Met","Breached")))</f>
        <v>Met</v>
      </c>
    </row>
    <row r="3295" spans="1:25" x14ac:dyDescent="0.25">
      <c r="A3295" s="9" t="s">
        <v>6299</v>
      </c>
      <c r="B3295" s="23">
        <v>46031.65625</v>
      </c>
      <c r="C3295" s="23">
        <v>46031.698611111096</v>
      </c>
      <c r="D3295" s="23">
        <v>46031.715972222199</v>
      </c>
      <c r="E3295" s="9" t="s">
        <v>212</v>
      </c>
      <c r="F3295" s="9" t="s">
        <v>188</v>
      </c>
      <c r="G3295" s="9" t="s">
        <v>213</v>
      </c>
      <c r="H3295" s="9" t="s">
        <v>161</v>
      </c>
      <c r="I3295" s="9" t="s">
        <v>389</v>
      </c>
      <c r="J3295" s="9" t="s">
        <v>1206</v>
      </c>
      <c r="K3295" s="9" t="s">
        <v>225</v>
      </c>
      <c r="L3295" s="9" t="s">
        <v>216</v>
      </c>
      <c r="M3295" s="9" t="s">
        <v>6300</v>
      </c>
      <c r="N3295" s="9" t="s">
        <v>196</v>
      </c>
      <c r="O3295" s="9" t="s">
        <v>116</v>
      </c>
      <c r="P3295" s="9" t="s">
        <v>342</v>
      </c>
      <c r="Q3295" s="9" t="s">
        <v>219</v>
      </c>
      <c r="R3295" s="9">
        <v>0</v>
      </c>
      <c r="S3295" s="9">
        <v>7</v>
      </c>
      <c r="U3295" s="9" t="s">
        <v>266</v>
      </c>
      <c r="X3295" s="9">
        <f>INDEX(SLA_Policy!$D$2:$D$5,MATCH(F3295,SLA_Policy!$A$2:$A$5,0))</f>
        <v>72</v>
      </c>
      <c r="Y3295" s="9" t="str">
        <f>IF(E3295="Cancelled","Excluded",IF(D3295="",IF((SLA_Policy!$B$8-B3295)*24&gt;X3295,"Open - Breached","Open - On Track"),IF((D3295-B3295)*24&lt;=X3295,"Met","Breached")))</f>
        <v>Met</v>
      </c>
    </row>
    <row r="3296" spans="1:25" x14ac:dyDescent="0.25">
      <c r="A3296" s="9" t="s">
        <v>6301</v>
      </c>
      <c r="B3296" s="23">
        <v>46031.668749999997</v>
      </c>
      <c r="C3296" s="23">
        <v>46031.672916666699</v>
      </c>
      <c r="D3296" s="23">
        <v>46034.349305555603</v>
      </c>
      <c r="E3296" s="9" t="s">
        <v>212</v>
      </c>
      <c r="F3296" s="9" t="s">
        <v>189</v>
      </c>
      <c r="G3296" s="9" t="s">
        <v>213</v>
      </c>
      <c r="H3296" s="9" t="s">
        <v>161</v>
      </c>
      <c r="I3296" s="9" t="s">
        <v>389</v>
      </c>
      <c r="J3296" s="9" t="s">
        <v>3069</v>
      </c>
      <c r="K3296" s="9" t="s">
        <v>246</v>
      </c>
      <c r="L3296" s="9" t="s">
        <v>216</v>
      </c>
      <c r="M3296" s="9" t="s">
        <v>1587</v>
      </c>
      <c r="N3296" s="9" t="s">
        <v>198</v>
      </c>
      <c r="O3296" s="9" t="s">
        <v>116</v>
      </c>
      <c r="P3296" s="9" t="s">
        <v>551</v>
      </c>
      <c r="Q3296" s="9" t="s">
        <v>219</v>
      </c>
      <c r="R3296" s="9">
        <v>0</v>
      </c>
      <c r="S3296" s="9">
        <v>6</v>
      </c>
      <c r="U3296" s="9" t="s">
        <v>221</v>
      </c>
      <c r="W3296" s="9">
        <v>4</v>
      </c>
      <c r="X3296" s="9">
        <f>INDEX(SLA_Policy!$D$2:$D$5,MATCH(F3296,SLA_Policy!$A$2:$A$5,0))</f>
        <v>120</v>
      </c>
      <c r="Y3296" s="9" t="str">
        <f>IF(E3296="Cancelled","Excluded",IF(D3296="",IF((SLA_Policy!$B$8-B3296)*24&gt;X3296,"Open - Breached","Open - On Track"),IF((D3296-B3296)*24&lt;=X3296,"Met","Breached")))</f>
        <v>Met</v>
      </c>
    </row>
    <row r="3297" spans="1:25" x14ac:dyDescent="0.25">
      <c r="A3297" s="9" t="s">
        <v>6302</v>
      </c>
      <c r="B3297" s="23">
        <v>46031.721527777801</v>
      </c>
      <c r="C3297" s="23">
        <v>46031.749305555597</v>
      </c>
      <c r="D3297" s="23">
        <v>46034.3527777778</v>
      </c>
      <c r="E3297" s="9" t="s">
        <v>212</v>
      </c>
      <c r="F3297" s="9" t="s">
        <v>188</v>
      </c>
      <c r="G3297" s="9" t="s">
        <v>213</v>
      </c>
      <c r="H3297" s="9" t="s">
        <v>162</v>
      </c>
      <c r="I3297" s="9" t="s">
        <v>393</v>
      </c>
      <c r="J3297" s="9" t="s">
        <v>840</v>
      </c>
      <c r="K3297" s="9" t="s">
        <v>246</v>
      </c>
      <c r="L3297" s="9" t="s">
        <v>311</v>
      </c>
      <c r="M3297" s="9" t="s">
        <v>832</v>
      </c>
      <c r="N3297" s="9" t="s">
        <v>196</v>
      </c>
      <c r="O3297" s="9" t="s">
        <v>179</v>
      </c>
      <c r="P3297" s="9" t="s">
        <v>264</v>
      </c>
      <c r="Q3297" s="9" t="s">
        <v>219</v>
      </c>
      <c r="R3297" s="9">
        <v>0</v>
      </c>
      <c r="S3297" s="9">
        <v>9</v>
      </c>
      <c r="U3297" s="9" t="s">
        <v>376</v>
      </c>
      <c r="X3297" s="9">
        <f>INDEX(SLA_Policy!$D$2:$D$5,MATCH(F3297,SLA_Policy!$A$2:$A$5,0))</f>
        <v>72</v>
      </c>
      <c r="Y3297" s="9" t="str">
        <f>IF(E3297="Cancelled","Excluded",IF(D3297="",IF((SLA_Policy!$B$8-B3297)*24&gt;X3297,"Open - Breached","Open - On Track"),IF((D3297-B3297)*24&lt;=X3297,"Met","Breached")))</f>
        <v>Met</v>
      </c>
    </row>
    <row r="3298" spans="1:25" x14ac:dyDescent="0.25">
      <c r="A3298" s="9" t="s">
        <v>6303</v>
      </c>
      <c r="B3298" s="23">
        <v>46031.736111111102</v>
      </c>
      <c r="C3298" s="23">
        <v>46034.359027777798</v>
      </c>
      <c r="D3298" s="23">
        <v>46034.388888888898</v>
      </c>
      <c r="E3298" s="9" t="s">
        <v>212</v>
      </c>
      <c r="F3298" s="9" t="s">
        <v>189</v>
      </c>
      <c r="G3298" s="9" t="s">
        <v>236</v>
      </c>
      <c r="H3298" s="9" t="s">
        <v>167</v>
      </c>
      <c r="I3298" s="9" t="s">
        <v>255</v>
      </c>
      <c r="J3298" s="9" t="s">
        <v>6304</v>
      </c>
      <c r="K3298" s="9" t="s">
        <v>246</v>
      </c>
      <c r="L3298" s="9" t="s">
        <v>226</v>
      </c>
      <c r="M3298" s="9" t="s">
        <v>1307</v>
      </c>
      <c r="N3298" s="9" t="s">
        <v>196</v>
      </c>
      <c r="O3298" s="9" t="s">
        <v>116</v>
      </c>
      <c r="P3298" s="9" t="s">
        <v>551</v>
      </c>
      <c r="Q3298" s="9" t="s">
        <v>219</v>
      </c>
      <c r="R3298" s="9">
        <v>0</v>
      </c>
      <c r="S3298" s="9">
        <v>40</v>
      </c>
      <c r="U3298" s="9" t="s">
        <v>242</v>
      </c>
      <c r="X3298" s="9">
        <f>INDEX(SLA_Policy!$D$2:$D$5,MATCH(F3298,SLA_Policy!$A$2:$A$5,0))</f>
        <v>120</v>
      </c>
      <c r="Y3298" s="9" t="str">
        <f>IF(E3298="Cancelled","Excluded",IF(D3298="",IF((SLA_Policy!$B$8-B3298)*24&gt;X3298,"Open - Breached","Open - On Track"),IF((D3298-B3298)*24&lt;=X3298,"Met","Breached")))</f>
        <v>Met</v>
      </c>
    </row>
    <row r="3299" spans="1:25" x14ac:dyDescent="0.25">
      <c r="A3299" s="9" t="s">
        <v>6305</v>
      </c>
      <c r="B3299" s="23">
        <v>46031.756944444503</v>
      </c>
      <c r="C3299" s="23">
        <v>46031.760416666701</v>
      </c>
      <c r="D3299" s="23">
        <v>46034.385416666701</v>
      </c>
      <c r="E3299" s="9" t="s">
        <v>212</v>
      </c>
      <c r="F3299" s="9" t="s">
        <v>188</v>
      </c>
      <c r="G3299" s="9" t="s">
        <v>213</v>
      </c>
      <c r="H3299" s="9" t="s">
        <v>166</v>
      </c>
      <c r="I3299" s="9" t="s">
        <v>286</v>
      </c>
      <c r="J3299" s="9" t="s">
        <v>632</v>
      </c>
      <c r="K3299" s="9" t="s">
        <v>262</v>
      </c>
      <c r="L3299" s="9" t="s">
        <v>226</v>
      </c>
      <c r="M3299" s="9" t="s">
        <v>2074</v>
      </c>
      <c r="N3299" s="9" t="s">
        <v>198</v>
      </c>
      <c r="O3299" s="9" t="s">
        <v>181</v>
      </c>
      <c r="P3299" s="9" t="s">
        <v>449</v>
      </c>
      <c r="Q3299" s="9" t="s">
        <v>219</v>
      </c>
      <c r="R3299" s="9">
        <v>0</v>
      </c>
      <c r="S3299" s="9">
        <v>8</v>
      </c>
      <c r="U3299" s="9" t="s">
        <v>290</v>
      </c>
      <c r="X3299" s="9">
        <f>INDEX(SLA_Policy!$D$2:$D$5,MATCH(F3299,SLA_Policy!$A$2:$A$5,0))</f>
        <v>72</v>
      </c>
      <c r="Y3299" s="9" t="str">
        <f>IF(E3299="Cancelled","Excluded",IF(D3299="",IF((SLA_Policy!$B$8-B3299)*24&gt;X3299,"Open - Breached","Open - On Track"),IF((D3299-B3299)*24&lt;=X3299,"Met","Breached")))</f>
        <v>Met</v>
      </c>
    </row>
    <row r="3300" spans="1:25" x14ac:dyDescent="0.25">
      <c r="A3300" s="9" t="s">
        <v>6306</v>
      </c>
      <c r="B3300" s="23">
        <v>46031.7631944444</v>
      </c>
      <c r="C3300" s="23">
        <v>46031.7680555556</v>
      </c>
      <c r="D3300" s="23">
        <v>46034.362500000003</v>
      </c>
      <c r="E3300" s="9" t="s">
        <v>212</v>
      </c>
      <c r="F3300" s="9" t="s">
        <v>188</v>
      </c>
      <c r="G3300" s="9" t="s">
        <v>213</v>
      </c>
      <c r="H3300" s="9" t="s">
        <v>163</v>
      </c>
      <c r="I3300" s="9" t="s">
        <v>250</v>
      </c>
      <c r="J3300" s="9" t="s">
        <v>6307</v>
      </c>
      <c r="K3300" s="9" t="s">
        <v>246</v>
      </c>
      <c r="L3300" s="9" t="s">
        <v>311</v>
      </c>
      <c r="M3300" s="9" t="s">
        <v>1183</v>
      </c>
      <c r="N3300" s="9" t="s">
        <v>198</v>
      </c>
      <c r="O3300" s="9" t="s">
        <v>176</v>
      </c>
      <c r="P3300" s="9" t="s">
        <v>503</v>
      </c>
      <c r="Q3300" s="9" t="s">
        <v>219</v>
      </c>
      <c r="R3300" s="9">
        <v>0</v>
      </c>
      <c r="S3300" s="9">
        <v>26</v>
      </c>
      <c r="T3300" s="9" t="s">
        <v>322</v>
      </c>
      <c r="U3300" s="9" t="s">
        <v>266</v>
      </c>
      <c r="X3300" s="9">
        <f>INDEX(SLA_Policy!$D$2:$D$5,MATCH(F3300,SLA_Policy!$A$2:$A$5,0))</f>
        <v>72</v>
      </c>
      <c r="Y3300" s="9" t="str">
        <f>IF(E3300="Cancelled","Excluded",IF(D3300="",IF((SLA_Policy!$B$8-B3300)*24&gt;X3300,"Open - Breached","Open - On Track"),IF((D3300-B3300)*24&lt;=X3300,"Met","Breached")))</f>
        <v>Met</v>
      </c>
    </row>
    <row r="3301" spans="1:25" x14ac:dyDescent="0.25">
      <c r="A3301" s="9" t="s">
        <v>6308</v>
      </c>
      <c r="B3301" s="23">
        <v>46032.393750000003</v>
      </c>
      <c r="C3301" s="23">
        <v>46034.324305555601</v>
      </c>
      <c r="D3301" s="23">
        <v>46034.354861111096</v>
      </c>
      <c r="E3301" s="9" t="s">
        <v>212</v>
      </c>
      <c r="F3301" s="9" t="s">
        <v>188</v>
      </c>
      <c r="G3301" s="9" t="s">
        <v>213</v>
      </c>
      <c r="H3301" s="9" t="s">
        <v>166</v>
      </c>
      <c r="I3301" s="9" t="s">
        <v>398</v>
      </c>
      <c r="J3301" s="9" t="s">
        <v>5180</v>
      </c>
      <c r="K3301" s="9" t="s">
        <v>225</v>
      </c>
      <c r="L3301" s="9" t="s">
        <v>216</v>
      </c>
      <c r="M3301" s="9" t="s">
        <v>3460</v>
      </c>
      <c r="N3301" s="9" t="s">
        <v>199</v>
      </c>
      <c r="O3301" s="9" t="s">
        <v>181</v>
      </c>
      <c r="P3301" s="9" t="s">
        <v>449</v>
      </c>
      <c r="Q3301" s="9" t="s">
        <v>219</v>
      </c>
      <c r="R3301" s="9">
        <v>0</v>
      </c>
      <c r="S3301" s="9">
        <v>59</v>
      </c>
      <c r="U3301" s="9" t="s">
        <v>266</v>
      </c>
      <c r="X3301" s="9">
        <f>INDEX(SLA_Policy!$D$2:$D$5,MATCH(F3301,SLA_Policy!$A$2:$A$5,0))</f>
        <v>72</v>
      </c>
      <c r="Y3301" s="9" t="str">
        <f>IF(E3301="Cancelled","Excluded",IF(D3301="",IF((SLA_Policy!$B$8-B3301)*24&gt;X3301,"Open - Breached","Open - On Track"),IF((D3301-B3301)*24&lt;=X3301,"Met","Breached")))</f>
        <v>Met</v>
      </c>
    </row>
    <row r="3302" spans="1:25" x14ac:dyDescent="0.25">
      <c r="A3302" s="9" t="s">
        <v>6309</v>
      </c>
      <c r="B3302" s="23">
        <v>46032.900694444397</v>
      </c>
      <c r="C3302" s="23">
        <v>46034.335416666698</v>
      </c>
      <c r="D3302" s="23">
        <v>46034.349305555603</v>
      </c>
      <c r="E3302" s="9" t="s">
        <v>212</v>
      </c>
      <c r="F3302" s="9" t="s">
        <v>188</v>
      </c>
      <c r="G3302" s="9" t="s">
        <v>213</v>
      </c>
      <c r="H3302" s="9" t="s">
        <v>88</v>
      </c>
      <c r="I3302" s="9" t="s">
        <v>268</v>
      </c>
      <c r="J3302" s="9" t="s">
        <v>6310</v>
      </c>
      <c r="K3302" s="9" t="s">
        <v>303</v>
      </c>
      <c r="L3302" s="9" t="s">
        <v>216</v>
      </c>
      <c r="M3302" s="9" t="s">
        <v>1097</v>
      </c>
      <c r="N3302" s="9" t="s">
        <v>197</v>
      </c>
      <c r="O3302" s="9" t="s">
        <v>178</v>
      </c>
      <c r="P3302" s="9" t="s">
        <v>272</v>
      </c>
      <c r="Q3302" s="9" t="s">
        <v>219</v>
      </c>
      <c r="R3302" s="9">
        <v>0</v>
      </c>
      <c r="S3302" s="9">
        <v>28</v>
      </c>
      <c r="T3302" s="9" t="s">
        <v>136</v>
      </c>
      <c r="U3302" s="9" t="s">
        <v>661</v>
      </c>
      <c r="X3302" s="9">
        <f>INDEX(SLA_Policy!$D$2:$D$5,MATCH(F3302,SLA_Policy!$A$2:$A$5,0))</f>
        <v>72</v>
      </c>
      <c r="Y3302" s="9" t="str">
        <f>IF(E3302="Cancelled","Excluded",IF(D3302="",IF((SLA_Policy!$B$8-B3302)*24&gt;X3302,"Open - Breached","Open - On Track"),IF((D3302-B3302)*24&lt;=X3302,"Met","Breached")))</f>
        <v>Met</v>
      </c>
    </row>
    <row r="3303" spans="1:25" x14ac:dyDescent="0.25">
      <c r="A3303" s="9" t="s">
        <v>6311</v>
      </c>
      <c r="B3303" s="23">
        <v>46032.945138888899</v>
      </c>
      <c r="C3303" s="23">
        <v>46034.3347222222</v>
      </c>
      <c r="D3303" s="23">
        <v>46034.3569444444</v>
      </c>
      <c r="E3303" s="9" t="s">
        <v>212</v>
      </c>
      <c r="F3303" s="9" t="s">
        <v>188</v>
      </c>
      <c r="G3303" s="9" t="s">
        <v>213</v>
      </c>
      <c r="H3303" s="9" t="s">
        <v>165</v>
      </c>
      <c r="I3303" s="9" t="s">
        <v>567</v>
      </c>
      <c r="J3303" s="9" t="s">
        <v>1154</v>
      </c>
      <c r="K3303" s="9" t="s">
        <v>303</v>
      </c>
      <c r="L3303" s="9" t="s">
        <v>104</v>
      </c>
      <c r="M3303" s="9" t="s">
        <v>1681</v>
      </c>
      <c r="N3303" s="9" t="s">
        <v>198</v>
      </c>
      <c r="O3303" s="9" t="s">
        <v>176</v>
      </c>
      <c r="P3303" s="9" t="s">
        <v>570</v>
      </c>
      <c r="Q3303" s="9" t="s">
        <v>219</v>
      </c>
      <c r="R3303" s="9">
        <v>0</v>
      </c>
      <c r="S3303" s="9">
        <v>10</v>
      </c>
      <c r="U3303" s="9" t="s">
        <v>266</v>
      </c>
      <c r="X3303" s="9">
        <f>INDEX(SLA_Policy!$D$2:$D$5,MATCH(F3303,SLA_Policy!$A$2:$A$5,0))</f>
        <v>72</v>
      </c>
      <c r="Y3303" s="9" t="str">
        <f>IF(E3303="Cancelled","Excluded",IF(D3303="",IF((SLA_Policy!$B$8-B3303)*24&gt;X3303,"Open - Breached","Open - On Track"),IF((D3303-B3303)*24&lt;=X3303,"Met","Breached")))</f>
        <v>Met</v>
      </c>
    </row>
    <row r="3304" spans="1:25" x14ac:dyDescent="0.25">
      <c r="A3304" s="9" t="s">
        <v>6312</v>
      </c>
      <c r="B3304" s="23">
        <v>46033.128472222197</v>
      </c>
      <c r="C3304" s="23">
        <v>46034.364583333299</v>
      </c>
      <c r="D3304" s="23">
        <v>46035.453472222202</v>
      </c>
      <c r="E3304" s="9" t="s">
        <v>212</v>
      </c>
      <c r="F3304" s="9" t="s">
        <v>188</v>
      </c>
      <c r="G3304" s="9" t="s">
        <v>236</v>
      </c>
      <c r="H3304" s="9" t="s">
        <v>167</v>
      </c>
      <c r="I3304" s="9" t="s">
        <v>255</v>
      </c>
      <c r="J3304" s="9" t="s">
        <v>983</v>
      </c>
      <c r="K3304" s="9" t="s">
        <v>246</v>
      </c>
      <c r="L3304" s="9" t="s">
        <v>270</v>
      </c>
      <c r="M3304" s="9" t="s">
        <v>1502</v>
      </c>
      <c r="N3304" s="9" t="s">
        <v>196</v>
      </c>
      <c r="O3304" s="9" t="s">
        <v>180</v>
      </c>
      <c r="P3304" s="9" t="s">
        <v>278</v>
      </c>
      <c r="Q3304" s="9" t="s">
        <v>219</v>
      </c>
      <c r="R3304" s="9">
        <v>1</v>
      </c>
      <c r="S3304" s="9">
        <v>52</v>
      </c>
      <c r="U3304" s="9" t="s">
        <v>242</v>
      </c>
      <c r="X3304" s="9">
        <f>INDEX(SLA_Policy!$D$2:$D$5,MATCH(F3304,SLA_Policy!$A$2:$A$5,0))</f>
        <v>72</v>
      </c>
      <c r="Y3304" s="9" t="str">
        <f>IF(E3304="Cancelled","Excluded",IF(D3304="",IF((SLA_Policy!$B$8-B3304)*24&gt;X3304,"Open - Breached","Open - On Track"),IF((D3304-B3304)*24&lt;=X3304,"Met","Breached")))</f>
        <v>Met</v>
      </c>
    </row>
    <row r="3305" spans="1:25" x14ac:dyDescent="0.25">
      <c r="A3305" s="9" t="s">
        <v>6313</v>
      </c>
      <c r="B3305" s="23">
        <v>46033.227083333302</v>
      </c>
      <c r="C3305" s="23">
        <v>46034.3256944444</v>
      </c>
      <c r="D3305" s="23">
        <v>46034.338888888902</v>
      </c>
      <c r="E3305" s="9" t="s">
        <v>212</v>
      </c>
      <c r="F3305" s="9" t="s">
        <v>188</v>
      </c>
      <c r="G3305" s="9" t="s">
        <v>213</v>
      </c>
      <c r="H3305" s="9" t="s">
        <v>163</v>
      </c>
      <c r="I3305" s="9" t="s">
        <v>223</v>
      </c>
      <c r="J3305" s="9" t="s">
        <v>1366</v>
      </c>
      <c r="K3305" s="9" t="s">
        <v>215</v>
      </c>
      <c r="L3305" s="9" t="s">
        <v>270</v>
      </c>
      <c r="M3305" s="9" t="s">
        <v>1266</v>
      </c>
      <c r="N3305" s="9" t="s">
        <v>198</v>
      </c>
      <c r="O3305" s="9" t="s">
        <v>176</v>
      </c>
      <c r="P3305" s="9" t="s">
        <v>503</v>
      </c>
      <c r="Q3305" s="9" t="s">
        <v>219</v>
      </c>
      <c r="R3305" s="9">
        <v>0</v>
      </c>
      <c r="S3305" s="9">
        <v>57</v>
      </c>
      <c r="T3305" s="9" t="s">
        <v>229</v>
      </c>
      <c r="U3305" s="9" t="s">
        <v>230</v>
      </c>
      <c r="X3305" s="9">
        <f>INDEX(SLA_Policy!$D$2:$D$5,MATCH(F3305,SLA_Policy!$A$2:$A$5,0))</f>
        <v>72</v>
      </c>
      <c r="Y3305" s="9" t="str">
        <f>IF(E3305="Cancelled","Excluded",IF(D3305="",IF((SLA_Policy!$B$8-B3305)*24&gt;X3305,"Open - Breached","Open - On Track"),IF((D3305-B3305)*24&lt;=X3305,"Met","Breached")))</f>
        <v>Met</v>
      </c>
    </row>
    <row r="3306" spans="1:25" x14ac:dyDescent="0.25">
      <c r="A3306" s="9" t="s">
        <v>6314</v>
      </c>
      <c r="B3306" s="23">
        <v>46033.344444444498</v>
      </c>
      <c r="C3306" s="23">
        <v>46034.295833333301</v>
      </c>
      <c r="D3306" s="23">
        <v>46035.561805555597</v>
      </c>
      <c r="E3306" s="9" t="s">
        <v>212</v>
      </c>
      <c r="F3306" s="9" t="s">
        <v>189</v>
      </c>
      <c r="G3306" s="9" t="s">
        <v>236</v>
      </c>
      <c r="H3306" s="9" t="s">
        <v>163</v>
      </c>
      <c r="I3306" s="9" t="s">
        <v>327</v>
      </c>
      <c r="J3306" s="9" t="s">
        <v>6315</v>
      </c>
      <c r="K3306" s="9" t="s">
        <v>246</v>
      </c>
      <c r="L3306" s="9" t="s">
        <v>270</v>
      </c>
      <c r="M3306" s="9" t="s">
        <v>2046</v>
      </c>
      <c r="N3306" s="9" t="s">
        <v>197</v>
      </c>
      <c r="O3306" s="9" t="s">
        <v>176</v>
      </c>
      <c r="P3306" s="9" t="s">
        <v>570</v>
      </c>
      <c r="Q3306" s="9" t="s">
        <v>219</v>
      </c>
      <c r="R3306" s="9">
        <v>0</v>
      </c>
      <c r="S3306" s="9">
        <v>38</v>
      </c>
      <c r="U3306" s="9" t="s">
        <v>242</v>
      </c>
      <c r="X3306" s="9">
        <f>INDEX(SLA_Policy!$D$2:$D$5,MATCH(F3306,SLA_Policy!$A$2:$A$5,0))</f>
        <v>120</v>
      </c>
      <c r="Y3306" s="9" t="str">
        <f>IF(E3306="Cancelled","Excluded",IF(D3306="",IF((SLA_Policy!$B$8-B3306)*24&gt;X3306,"Open - Breached","Open - On Track"),IF((D3306-B3306)*24&lt;=X3306,"Met","Breached")))</f>
        <v>Met</v>
      </c>
    </row>
    <row r="3307" spans="1:25" x14ac:dyDescent="0.25">
      <c r="A3307" s="9" t="s">
        <v>6316</v>
      </c>
      <c r="B3307" s="23">
        <v>46033.422916666699</v>
      </c>
      <c r="C3307" s="23">
        <v>46034.301388888904</v>
      </c>
      <c r="D3307" s="23">
        <v>46034.304166666698</v>
      </c>
      <c r="E3307" s="9" t="s">
        <v>212</v>
      </c>
      <c r="F3307" s="9" t="s">
        <v>188</v>
      </c>
      <c r="G3307" s="9" t="s">
        <v>213</v>
      </c>
      <c r="H3307" s="9" t="s">
        <v>161</v>
      </c>
      <c r="I3307" s="9" t="s">
        <v>389</v>
      </c>
      <c r="J3307" s="9" t="s">
        <v>1870</v>
      </c>
      <c r="K3307" s="9" t="s">
        <v>276</v>
      </c>
      <c r="L3307" s="9" t="s">
        <v>311</v>
      </c>
      <c r="M3307" s="9" t="s">
        <v>979</v>
      </c>
      <c r="N3307" s="9" t="s">
        <v>198</v>
      </c>
      <c r="O3307" s="9" t="s">
        <v>116</v>
      </c>
      <c r="P3307" s="9" t="s">
        <v>234</v>
      </c>
      <c r="Q3307" s="9" t="s">
        <v>219</v>
      </c>
      <c r="R3307" s="9">
        <v>0</v>
      </c>
      <c r="S3307" s="9">
        <v>7</v>
      </c>
      <c r="U3307" s="9" t="s">
        <v>266</v>
      </c>
      <c r="X3307" s="9">
        <f>INDEX(SLA_Policy!$D$2:$D$5,MATCH(F3307,SLA_Policy!$A$2:$A$5,0))</f>
        <v>72</v>
      </c>
      <c r="Y3307" s="9" t="str">
        <f>IF(E3307="Cancelled","Excluded",IF(D3307="",IF((SLA_Policy!$B$8-B3307)*24&gt;X3307,"Open - Breached","Open - On Track"),IF((D3307-B3307)*24&lt;=X3307,"Met","Breached")))</f>
        <v>Met</v>
      </c>
    </row>
    <row r="3308" spans="1:25" x14ac:dyDescent="0.25">
      <c r="A3308" s="9" t="s">
        <v>6317</v>
      </c>
      <c r="B3308" s="23">
        <v>46033.720833333296</v>
      </c>
      <c r="C3308" s="23">
        <v>46034.336805555598</v>
      </c>
      <c r="D3308" s="23">
        <v>46034.343055555597</v>
      </c>
      <c r="E3308" s="9" t="s">
        <v>212</v>
      </c>
      <c r="F3308" s="9" t="s">
        <v>188</v>
      </c>
      <c r="G3308" s="9" t="s">
        <v>213</v>
      </c>
      <c r="H3308" s="9" t="s">
        <v>161</v>
      </c>
      <c r="I3308" s="9" t="s">
        <v>454</v>
      </c>
      <c r="J3308" s="9" t="s">
        <v>6028</v>
      </c>
      <c r="K3308" s="9" t="s">
        <v>215</v>
      </c>
      <c r="L3308" s="9" t="s">
        <v>307</v>
      </c>
      <c r="M3308" s="9" t="s">
        <v>1279</v>
      </c>
      <c r="N3308" s="9" t="s">
        <v>198</v>
      </c>
      <c r="O3308" s="9" t="s">
        <v>116</v>
      </c>
      <c r="P3308" s="9" t="s">
        <v>590</v>
      </c>
      <c r="Q3308" s="9" t="s">
        <v>219</v>
      </c>
      <c r="R3308" s="9">
        <v>0</v>
      </c>
      <c r="S3308" s="9">
        <v>2</v>
      </c>
      <c r="U3308" s="9" t="s">
        <v>221</v>
      </c>
      <c r="X3308" s="9">
        <f>INDEX(SLA_Policy!$D$2:$D$5,MATCH(F3308,SLA_Policy!$A$2:$A$5,0))</f>
        <v>72</v>
      </c>
      <c r="Y3308" s="9" t="str">
        <f>IF(E3308="Cancelled","Excluded",IF(D3308="",IF((SLA_Policy!$B$8-B3308)*24&gt;X3308,"Open - Breached","Open - On Track"),IF((D3308-B3308)*24&lt;=X3308,"Met","Breached")))</f>
        <v>Met</v>
      </c>
    </row>
    <row r="3309" spans="1:25" x14ac:dyDescent="0.25">
      <c r="A3309" s="9" t="s">
        <v>6318</v>
      </c>
      <c r="B3309" s="23">
        <v>46033.912499999999</v>
      </c>
      <c r="C3309" s="23">
        <v>46034.357638888898</v>
      </c>
      <c r="D3309" s="23">
        <v>46035.381944444503</v>
      </c>
      <c r="E3309" s="9" t="s">
        <v>212</v>
      </c>
      <c r="F3309" s="9" t="s">
        <v>189</v>
      </c>
      <c r="G3309" s="9" t="s">
        <v>236</v>
      </c>
      <c r="H3309" s="9" t="s">
        <v>167</v>
      </c>
      <c r="I3309" s="9" t="s">
        <v>255</v>
      </c>
      <c r="J3309" s="9" t="s">
        <v>5522</v>
      </c>
      <c r="K3309" s="9" t="s">
        <v>276</v>
      </c>
      <c r="L3309" s="9" t="s">
        <v>311</v>
      </c>
      <c r="M3309" s="9" t="s">
        <v>2840</v>
      </c>
      <c r="N3309" s="9" t="s">
        <v>196</v>
      </c>
      <c r="O3309" s="9" t="s">
        <v>180</v>
      </c>
      <c r="P3309" s="9" t="s">
        <v>278</v>
      </c>
      <c r="Q3309" s="9" t="s">
        <v>273</v>
      </c>
      <c r="R3309" s="9">
        <v>0</v>
      </c>
      <c r="S3309" s="9">
        <v>50</v>
      </c>
      <c r="U3309" s="9" t="s">
        <v>242</v>
      </c>
      <c r="X3309" s="9">
        <f>INDEX(SLA_Policy!$D$2:$D$5,MATCH(F3309,SLA_Policy!$A$2:$A$5,0))</f>
        <v>120</v>
      </c>
      <c r="Y3309" s="9" t="str">
        <f>IF(E3309="Cancelled","Excluded",IF(D3309="",IF((SLA_Policy!$B$8-B3309)*24&gt;X3309,"Open - Breached","Open - On Track"),IF((D3309-B3309)*24&lt;=X3309,"Met","Breached")))</f>
        <v>Met</v>
      </c>
    </row>
    <row r="3310" spans="1:25" x14ac:dyDescent="0.25">
      <c r="A3310" s="9" t="s">
        <v>6319</v>
      </c>
      <c r="B3310" s="23">
        <v>46033.927083333299</v>
      </c>
      <c r="C3310" s="23">
        <v>46034.3527777778</v>
      </c>
      <c r="D3310" s="23">
        <v>46034.359027777798</v>
      </c>
      <c r="E3310" s="9" t="s">
        <v>212</v>
      </c>
      <c r="F3310" s="9" t="s">
        <v>189</v>
      </c>
      <c r="G3310" s="9" t="s">
        <v>213</v>
      </c>
      <c r="H3310" s="9" t="s">
        <v>166</v>
      </c>
      <c r="I3310" s="9" t="s">
        <v>286</v>
      </c>
      <c r="J3310" s="9" t="s">
        <v>383</v>
      </c>
      <c r="K3310" s="9" t="s">
        <v>262</v>
      </c>
      <c r="L3310" s="9" t="s">
        <v>371</v>
      </c>
      <c r="M3310" s="9" t="s">
        <v>1914</v>
      </c>
      <c r="N3310" s="9" t="s">
        <v>197</v>
      </c>
      <c r="O3310" s="9" t="s">
        <v>181</v>
      </c>
      <c r="P3310" s="9" t="s">
        <v>445</v>
      </c>
      <c r="Q3310" s="9" t="s">
        <v>219</v>
      </c>
      <c r="R3310" s="9">
        <v>0</v>
      </c>
      <c r="S3310" s="9">
        <v>5</v>
      </c>
      <c r="U3310" s="9" t="s">
        <v>266</v>
      </c>
      <c r="X3310" s="9">
        <f>INDEX(SLA_Policy!$D$2:$D$5,MATCH(F3310,SLA_Policy!$A$2:$A$5,0))</f>
        <v>120</v>
      </c>
      <c r="Y3310" s="9" t="str">
        <f>IF(E3310="Cancelled","Excluded",IF(D3310="",IF((SLA_Policy!$B$8-B3310)*24&gt;X3310,"Open - Breached","Open - On Track"),IF((D3310-B3310)*24&lt;=X3310,"Met","Breached")))</f>
        <v>Met</v>
      </c>
    </row>
    <row r="3311" spans="1:25" x14ac:dyDescent="0.25">
      <c r="A3311" s="9" t="s">
        <v>6320</v>
      </c>
      <c r="B3311" s="23">
        <v>46034.250694444498</v>
      </c>
      <c r="C3311" s="23">
        <v>46034.315972222197</v>
      </c>
      <c r="D3311" s="23">
        <v>46034.504166666702</v>
      </c>
      <c r="E3311" s="9" t="s">
        <v>212</v>
      </c>
      <c r="F3311" s="9" t="s">
        <v>189</v>
      </c>
      <c r="G3311" s="9" t="s">
        <v>213</v>
      </c>
      <c r="H3311" s="9" t="s">
        <v>161</v>
      </c>
      <c r="I3311" s="9" t="s">
        <v>389</v>
      </c>
      <c r="J3311" s="9" t="s">
        <v>4030</v>
      </c>
      <c r="K3311" s="9" t="s">
        <v>246</v>
      </c>
      <c r="L3311" s="9" t="s">
        <v>351</v>
      </c>
      <c r="M3311" s="9" t="s">
        <v>2069</v>
      </c>
      <c r="N3311" s="9" t="s">
        <v>198</v>
      </c>
      <c r="O3311" s="9" t="s">
        <v>116</v>
      </c>
      <c r="P3311" s="9" t="s">
        <v>342</v>
      </c>
      <c r="Q3311" s="9" t="s">
        <v>219</v>
      </c>
      <c r="R3311" s="9">
        <v>1</v>
      </c>
      <c r="S3311" s="9">
        <v>12</v>
      </c>
      <c r="U3311" s="9" t="s">
        <v>290</v>
      </c>
      <c r="W3311" s="9">
        <v>4</v>
      </c>
      <c r="X3311" s="9">
        <f>INDEX(SLA_Policy!$D$2:$D$5,MATCH(F3311,SLA_Policy!$A$2:$A$5,0))</f>
        <v>120</v>
      </c>
      <c r="Y3311" s="9" t="str">
        <f>IF(E3311="Cancelled","Excluded",IF(D3311="",IF((SLA_Policy!$B$8-B3311)*24&gt;X3311,"Open - Breached","Open - On Track"),IF((D3311-B3311)*24&lt;=X3311,"Met","Breached")))</f>
        <v>Met</v>
      </c>
    </row>
    <row r="3312" spans="1:25" x14ac:dyDescent="0.25">
      <c r="A3312" s="9" t="s">
        <v>6321</v>
      </c>
      <c r="B3312" s="23">
        <v>46034.252777777801</v>
      </c>
      <c r="C3312" s="23">
        <v>46034.369444444397</v>
      </c>
      <c r="D3312" s="23">
        <v>46034.381944444503</v>
      </c>
      <c r="E3312" s="9" t="s">
        <v>212</v>
      </c>
      <c r="F3312" s="9" t="s">
        <v>188</v>
      </c>
      <c r="G3312" s="9" t="s">
        <v>213</v>
      </c>
      <c r="H3312" s="9" t="s">
        <v>161</v>
      </c>
      <c r="I3312" s="9" t="s">
        <v>389</v>
      </c>
      <c r="J3312" s="9" t="s">
        <v>1929</v>
      </c>
      <c r="K3312" s="9" t="s">
        <v>276</v>
      </c>
      <c r="L3312" s="9" t="s">
        <v>311</v>
      </c>
      <c r="M3312" s="9" t="s">
        <v>979</v>
      </c>
      <c r="N3312" s="9" t="s">
        <v>200</v>
      </c>
      <c r="O3312" s="9" t="s">
        <v>116</v>
      </c>
      <c r="P3312" s="9" t="s">
        <v>590</v>
      </c>
      <c r="Q3312" s="9" t="s">
        <v>219</v>
      </c>
      <c r="R3312" s="9">
        <v>0</v>
      </c>
      <c r="S3312" s="9">
        <v>3</v>
      </c>
      <c r="U3312" s="9" t="s">
        <v>290</v>
      </c>
      <c r="W3312" s="9">
        <v>5</v>
      </c>
      <c r="X3312" s="9">
        <f>INDEX(SLA_Policy!$D$2:$D$5,MATCH(F3312,SLA_Policy!$A$2:$A$5,0))</f>
        <v>72</v>
      </c>
      <c r="Y3312" s="9" t="str">
        <f>IF(E3312="Cancelled","Excluded",IF(D3312="",IF((SLA_Policy!$B$8-B3312)*24&gt;X3312,"Open - Breached","Open - On Track"),IF((D3312-B3312)*24&lt;=X3312,"Met","Breached")))</f>
        <v>Met</v>
      </c>
    </row>
    <row r="3313" spans="1:25" x14ac:dyDescent="0.25">
      <c r="A3313" s="9" t="s">
        <v>6322</v>
      </c>
      <c r="B3313" s="23">
        <v>46034.275000000001</v>
      </c>
      <c r="C3313" s="23">
        <v>46034.364583333299</v>
      </c>
      <c r="D3313" s="23">
        <v>46034.379166666702</v>
      </c>
      <c r="E3313" s="9" t="s">
        <v>212</v>
      </c>
      <c r="F3313" s="9" t="s">
        <v>189</v>
      </c>
      <c r="G3313" s="9" t="s">
        <v>213</v>
      </c>
      <c r="H3313" s="9" t="s">
        <v>161</v>
      </c>
      <c r="I3313" s="9" t="s">
        <v>389</v>
      </c>
      <c r="J3313" s="9" t="s">
        <v>2134</v>
      </c>
      <c r="K3313" s="9" t="s">
        <v>215</v>
      </c>
      <c r="L3313" s="9" t="s">
        <v>311</v>
      </c>
      <c r="M3313" s="9" t="s">
        <v>2362</v>
      </c>
      <c r="N3313" s="9" t="s">
        <v>197</v>
      </c>
      <c r="O3313" s="9" t="s">
        <v>116</v>
      </c>
      <c r="P3313" s="9" t="s">
        <v>574</v>
      </c>
      <c r="Q3313" s="9" t="s">
        <v>219</v>
      </c>
      <c r="R3313" s="9">
        <v>0</v>
      </c>
      <c r="S3313" s="9">
        <v>12</v>
      </c>
      <c r="U3313" s="9" t="s">
        <v>266</v>
      </c>
      <c r="W3313" s="9">
        <v>4</v>
      </c>
      <c r="X3313" s="9">
        <f>INDEX(SLA_Policy!$D$2:$D$5,MATCH(F3313,SLA_Policy!$A$2:$A$5,0))</f>
        <v>120</v>
      </c>
      <c r="Y3313" s="9" t="str">
        <f>IF(E3313="Cancelled","Excluded",IF(D3313="",IF((SLA_Policy!$B$8-B3313)*24&gt;X3313,"Open - Breached","Open - On Track"),IF((D3313-B3313)*24&lt;=X3313,"Met","Breached")))</f>
        <v>Met</v>
      </c>
    </row>
    <row r="3314" spans="1:25" x14ac:dyDescent="0.25">
      <c r="A3314" s="9" t="s">
        <v>6323</v>
      </c>
      <c r="B3314" s="23">
        <v>46034.277777777803</v>
      </c>
      <c r="C3314" s="23">
        <v>46034.2944444444</v>
      </c>
      <c r="D3314" s="23">
        <v>46034.572916666701</v>
      </c>
      <c r="E3314" s="9" t="s">
        <v>212</v>
      </c>
      <c r="F3314" s="9" t="s">
        <v>188</v>
      </c>
      <c r="G3314" s="9" t="s">
        <v>236</v>
      </c>
      <c r="H3314" s="9" t="s">
        <v>163</v>
      </c>
      <c r="I3314" s="9" t="s">
        <v>327</v>
      </c>
      <c r="J3314" s="9" t="s">
        <v>1043</v>
      </c>
      <c r="K3314" s="9" t="s">
        <v>239</v>
      </c>
      <c r="L3314" s="9" t="s">
        <v>104</v>
      </c>
      <c r="M3314" s="9" t="s">
        <v>894</v>
      </c>
      <c r="N3314" s="9" t="s">
        <v>198</v>
      </c>
      <c r="O3314" s="9" t="s">
        <v>176</v>
      </c>
      <c r="P3314" s="9" t="s">
        <v>503</v>
      </c>
      <c r="Q3314" s="9" t="s">
        <v>219</v>
      </c>
      <c r="R3314" s="9">
        <v>0</v>
      </c>
      <c r="S3314" s="9">
        <v>41</v>
      </c>
      <c r="U3314" s="9" t="s">
        <v>242</v>
      </c>
      <c r="W3314" s="9">
        <v>3</v>
      </c>
      <c r="X3314" s="9">
        <f>INDEX(SLA_Policy!$D$2:$D$5,MATCH(F3314,SLA_Policy!$A$2:$A$5,0))</f>
        <v>72</v>
      </c>
      <c r="Y3314" s="9" t="str">
        <f>IF(E3314="Cancelled","Excluded",IF(D3314="",IF((SLA_Policy!$B$8-B3314)*24&gt;X3314,"Open - Breached","Open - On Track"),IF((D3314-B3314)*24&lt;=X3314,"Met","Breached")))</f>
        <v>Met</v>
      </c>
    </row>
    <row r="3315" spans="1:25" x14ac:dyDescent="0.25">
      <c r="A3315" s="9" t="s">
        <v>6324</v>
      </c>
      <c r="B3315" s="23">
        <v>46034.2902777778</v>
      </c>
      <c r="C3315" s="23">
        <v>46034.297916666699</v>
      </c>
      <c r="D3315" s="23">
        <v>46034.353472222203</v>
      </c>
      <c r="E3315" s="9" t="s">
        <v>212</v>
      </c>
      <c r="F3315" s="9" t="s">
        <v>188</v>
      </c>
      <c r="G3315" s="9" t="s">
        <v>213</v>
      </c>
      <c r="H3315" s="9" t="s">
        <v>161</v>
      </c>
      <c r="I3315" s="9" t="s">
        <v>297</v>
      </c>
      <c r="J3315" s="9" t="s">
        <v>6325</v>
      </c>
      <c r="K3315" s="9" t="s">
        <v>246</v>
      </c>
      <c r="L3315" s="9" t="s">
        <v>293</v>
      </c>
      <c r="M3315" s="9" t="s">
        <v>1100</v>
      </c>
      <c r="N3315" s="9" t="s">
        <v>198</v>
      </c>
      <c r="O3315" s="9" t="s">
        <v>177</v>
      </c>
      <c r="P3315" s="9" t="s">
        <v>241</v>
      </c>
      <c r="Q3315" s="9" t="s">
        <v>219</v>
      </c>
      <c r="R3315" s="9">
        <v>0</v>
      </c>
      <c r="S3315" s="9">
        <v>18</v>
      </c>
      <c r="U3315" s="9" t="s">
        <v>140</v>
      </c>
      <c r="V3315" s="9" t="s">
        <v>6326</v>
      </c>
      <c r="X3315" s="9">
        <f>INDEX(SLA_Policy!$D$2:$D$5,MATCH(F3315,SLA_Policy!$A$2:$A$5,0))</f>
        <v>72</v>
      </c>
      <c r="Y3315" s="9" t="str">
        <f>IF(E3315="Cancelled","Excluded",IF(D3315="",IF((SLA_Policy!$B$8-B3315)*24&gt;X3315,"Open - Breached","Open - On Track"),IF((D3315-B3315)*24&lt;=X3315,"Met","Breached")))</f>
        <v>Met</v>
      </c>
    </row>
    <row r="3316" spans="1:25" x14ac:dyDescent="0.25">
      <c r="A3316" s="9" t="s">
        <v>6327</v>
      </c>
      <c r="B3316" s="23">
        <v>46034.291666666701</v>
      </c>
      <c r="C3316" s="23">
        <v>46034.329166666699</v>
      </c>
      <c r="D3316" s="23">
        <v>46036.658333333296</v>
      </c>
      <c r="E3316" s="9" t="s">
        <v>212</v>
      </c>
      <c r="F3316" s="9" t="s">
        <v>189</v>
      </c>
      <c r="G3316" s="9" t="s">
        <v>236</v>
      </c>
      <c r="H3316" s="9" t="s">
        <v>162</v>
      </c>
      <c r="I3316" s="9" t="s">
        <v>280</v>
      </c>
      <c r="J3316" s="9" t="s">
        <v>5120</v>
      </c>
      <c r="K3316" s="9" t="s">
        <v>246</v>
      </c>
      <c r="L3316" s="9" t="s">
        <v>226</v>
      </c>
      <c r="M3316" s="9" t="s">
        <v>1974</v>
      </c>
      <c r="N3316" s="9" t="s">
        <v>196</v>
      </c>
      <c r="O3316" s="9" t="s">
        <v>179</v>
      </c>
      <c r="P3316" s="9" t="s">
        <v>284</v>
      </c>
      <c r="Q3316" s="9" t="s">
        <v>219</v>
      </c>
      <c r="R3316" s="9">
        <v>0</v>
      </c>
      <c r="S3316" s="9">
        <v>27</v>
      </c>
      <c r="U3316" s="9" t="s">
        <v>242</v>
      </c>
      <c r="W3316" s="9">
        <v>4</v>
      </c>
      <c r="X3316" s="9">
        <f>INDEX(SLA_Policy!$D$2:$D$5,MATCH(F3316,SLA_Policy!$A$2:$A$5,0))</f>
        <v>120</v>
      </c>
      <c r="Y3316" s="9" t="str">
        <f>IF(E3316="Cancelled","Excluded",IF(D3316="",IF((SLA_Policy!$B$8-B3316)*24&gt;X3316,"Open - Breached","Open - On Track"),IF((D3316-B3316)*24&lt;=X3316,"Met","Breached")))</f>
        <v>Met</v>
      </c>
    </row>
    <row r="3317" spans="1:25" x14ac:dyDescent="0.25">
      <c r="A3317" s="9" t="s">
        <v>6328</v>
      </c>
      <c r="B3317" s="23">
        <v>46034.309722222199</v>
      </c>
      <c r="C3317" s="23">
        <v>46034.315277777801</v>
      </c>
      <c r="D3317" s="23">
        <v>46034.759722222203</v>
      </c>
      <c r="E3317" s="9" t="s">
        <v>212</v>
      </c>
      <c r="F3317" s="9" t="s">
        <v>188</v>
      </c>
      <c r="G3317" s="9" t="s">
        <v>213</v>
      </c>
      <c r="H3317" s="9" t="s">
        <v>161</v>
      </c>
      <c r="I3317" s="9" t="s">
        <v>297</v>
      </c>
      <c r="J3317" s="9" t="s">
        <v>521</v>
      </c>
      <c r="K3317" s="9" t="s">
        <v>246</v>
      </c>
      <c r="L3317" s="9" t="s">
        <v>351</v>
      </c>
      <c r="M3317" s="9" t="s">
        <v>4290</v>
      </c>
      <c r="N3317" s="9" t="s">
        <v>198</v>
      </c>
      <c r="O3317" s="9" t="s">
        <v>116</v>
      </c>
      <c r="P3317" s="9" t="s">
        <v>551</v>
      </c>
      <c r="Q3317" s="9" t="s">
        <v>219</v>
      </c>
      <c r="R3317" s="9">
        <v>0</v>
      </c>
      <c r="S3317" s="9">
        <v>11</v>
      </c>
      <c r="U3317" s="9" t="s">
        <v>140</v>
      </c>
      <c r="V3317" s="9" t="s">
        <v>6326</v>
      </c>
      <c r="X3317" s="9">
        <f>INDEX(SLA_Policy!$D$2:$D$5,MATCH(F3317,SLA_Policy!$A$2:$A$5,0))</f>
        <v>72</v>
      </c>
      <c r="Y3317" s="9" t="str">
        <f>IF(E3317="Cancelled","Excluded",IF(D3317="",IF((SLA_Policy!$B$8-B3317)*24&gt;X3317,"Open - Breached","Open - On Track"),IF((D3317-B3317)*24&lt;=X3317,"Met","Breached")))</f>
        <v>Met</v>
      </c>
    </row>
    <row r="3318" spans="1:25" x14ac:dyDescent="0.25">
      <c r="A3318" s="9" t="s">
        <v>6329</v>
      </c>
      <c r="B3318" s="23">
        <v>46034.311805555597</v>
      </c>
      <c r="C3318" s="23">
        <v>46034.317361111098</v>
      </c>
      <c r="D3318" s="23">
        <v>46034.481249999997</v>
      </c>
      <c r="E3318" s="9" t="s">
        <v>212</v>
      </c>
      <c r="F3318" s="9" t="s">
        <v>188</v>
      </c>
      <c r="G3318" s="9" t="s">
        <v>213</v>
      </c>
      <c r="H3318" s="9" t="s">
        <v>161</v>
      </c>
      <c r="I3318" s="9" t="s">
        <v>297</v>
      </c>
      <c r="J3318" s="9" t="s">
        <v>3995</v>
      </c>
      <c r="K3318" s="9" t="s">
        <v>215</v>
      </c>
      <c r="L3318" s="9" t="s">
        <v>216</v>
      </c>
      <c r="M3318" s="9" t="s">
        <v>3469</v>
      </c>
      <c r="N3318" s="9" t="s">
        <v>198</v>
      </c>
      <c r="O3318" s="9" t="s">
        <v>116</v>
      </c>
      <c r="P3318" s="9" t="s">
        <v>234</v>
      </c>
      <c r="Q3318" s="9" t="s">
        <v>219</v>
      </c>
      <c r="R3318" s="9">
        <v>0</v>
      </c>
      <c r="S3318" s="9">
        <v>11</v>
      </c>
      <c r="U3318" s="9" t="s">
        <v>140</v>
      </c>
      <c r="V3318" s="9" t="s">
        <v>6326</v>
      </c>
      <c r="W3318" s="9">
        <v>5</v>
      </c>
      <c r="X3318" s="9">
        <f>INDEX(SLA_Policy!$D$2:$D$5,MATCH(F3318,SLA_Policy!$A$2:$A$5,0))</f>
        <v>72</v>
      </c>
      <c r="Y3318" s="9" t="str">
        <f>IF(E3318="Cancelled","Excluded",IF(D3318="",IF((SLA_Policy!$B$8-B3318)*24&gt;X3318,"Open - Breached","Open - On Track"),IF((D3318-B3318)*24&lt;=X3318,"Met","Breached")))</f>
        <v>Met</v>
      </c>
    </row>
    <row r="3319" spans="1:25" x14ac:dyDescent="0.25">
      <c r="A3319" s="9" t="s">
        <v>6330</v>
      </c>
      <c r="B3319" s="23">
        <v>46034.319444444503</v>
      </c>
      <c r="C3319" s="23">
        <v>46034.3256944444</v>
      </c>
      <c r="D3319" s="23">
        <v>46034.430555555598</v>
      </c>
      <c r="E3319" s="9" t="s">
        <v>212</v>
      </c>
      <c r="F3319" s="9" t="s">
        <v>186</v>
      </c>
      <c r="G3319" s="9" t="s">
        <v>213</v>
      </c>
      <c r="H3319" s="9" t="s">
        <v>162</v>
      </c>
      <c r="I3319" s="9" t="s">
        <v>244</v>
      </c>
      <c r="J3319" s="9" t="s">
        <v>518</v>
      </c>
      <c r="K3319" s="9" t="s">
        <v>303</v>
      </c>
      <c r="L3319" s="9" t="s">
        <v>104</v>
      </c>
      <c r="M3319" s="9" t="s">
        <v>6331</v>
      </c>
      <c r="N3319" s="9" t="s">
        <v>197</v>
      </c>
      <c r="O3319" s="9" t="s">
        <v>179</v>
      </c>
      <c r="P3319" s="9" t="s">
        <v>337</v>
      </c>
      <c r="Q3319" s="9" t="s">
        <v>273</v>
      </c>
      <c r="R3319" s="9">
        <v>0</v>
      </c>
      <c r="S3319" s="9">
        <v>14</v>
      </c>
      <c r="U3319" s="9" t="s">
        <v>290</v>
      </c>
      <c r="W3319" s="9">
        <v>5</v>
      </c>
      <c r="X3319" s="9">
        <f>INDEX(SLA_Policy!$D$2:$D$5,MATCH(F3319,SLA_Policy!$A$2:$A$5,0))</f>
        <v>4</v>
      </c>
      <c r="Y3319" s="9" t="str">
        <f>IF(E3319="Cancelled","Excluded",IF(D3319="",IF((SLA_Policy!$B$8-B3319)*24&gt;X3319,"Open - Breached","Open - On Track"),IF((D3319-B3319)*24&lt;=X3319,"Met","Breached")))</f>
        <v>Met</v>
      </c>
    </row>
    <row r="3320" spans="1:25" x14ac:dyDescent="0.25">
      <c r="A3320" s="9" t="s">
        <v>6332</v>
      </c>
      <c r="B3320" s="23">
        <v>46034.327083333301</v>
      </c>
      <c r="C3320" s="23">
        <v>46034.329166666699</v>
      </c>
      <c r="D3320" s="23">
        <v>46034.494444444397</v>
      </c>
      <c r="E3320" s="9" t="s">
        <v>212</v>
      </c>
      <c r="F3320" s="9" t="s">
        <v>188</v>
      </c>
      <c r="G3320" s="9" t="s">
        <v>213</v>
      </c>
      <c r="H3320" s="9" t="s">
        <v>161</v>
      </c>
      <c r="I3320" s="9" t="s">
        <v>297</v>
      </c>
      <c r="J3320" s="9" t="s">
        <v>1248</v>
      </c>
      <c r="K3320" s="9" t="s">
        <v>246</v>
      </c>
      <c r="L3320" s="9" t="s">
        <v>351</v>
      </c>
      <c r="M3320" s="9" t="s">
        <v>2117</v>
      </c>
      <c r="N3320" s="9" t="s">
        <v>198</v>
      </c>
      <c r="O3320" s="9" t="s">
        <v>177</v>
      </c>
      <c r="P3320" s="9" t="s">
        <v>241</v>
      </c>
      <c r="Q3320" s="9" t="s">
        <v>219</v>
      </c>
      <c r="R3320" s="9">
        <v>0</v>
      </c>
      <c r="S3320" s="9">
        <v>31</v>
      </c>
      <c r="U3320" s="9" t="s">
        <v>140</v>
      </c>
      <c r="V3320" s="9" t="s">
        <v>6326</v>
      </c>
      <c r="X3320" s="9">
        <f>INDEX(SLA_Policy!$D$2:$D$5,MATCH(F3320,SLA_Policy!$A$2:$A$5,0))</f>
        <v>72</v>
      </c>
      <c r="Y3320" s="9" t="str">
        <f>IF(E3320="Cancelled","Excluded",IF(D3320="",IF((SLA_Policy!$B$8-B3320)*24&gt;X3320,"Open - Breached","Open - On Track"),IF((D3320-B3320)*24&lt;=X3320,"Met","Breached")))</f>
        <v>Met</v>
      </c>
    </row>
    <row r="3321" spans="1:25" x14ac:dyDescent="0.25">
      <c r="A3321" s="9" t="s">
        <v>6333</v>
      </c>
      <c r="B3321" s="23">
        <v>46034.333333333299</v>
      </c>
      <c r="C3321" s="23">
        <v>46034.337500000001</v>
      </c>
      <c r="D3321" s="23">
        <v>46034.5180555556</v>
      </c>
      <c r="E3321" s="9" t="s">
        <v>212</v>
      </c>
      <c r="F3321" s="9" t="s">
        <v>188</v>
      </c>
      <c r="G3321" s="9" t="s">
        <v>213</v>
      </c>
      <c r="H3321" s="9" t="s">
        <v>161</v>
      </c>
      <c r="I3321" s="9" t="s">
        <v>297</v>
      </c>
      <c r="J3321" s="9" t="s">
        <v>6334</v>
      </c>
      <c r="K3321" s="9" t="s">
        <v>246</v>
      </c>
      <c r="L3321" s="9" t="s">
        <v>216</v>
      </c>
      <c r="M3321" s="9" t="s">
        <v>3933</v>
      </c>
      <c r="N3321" s="9" t="s">
        <v>200</v>
      </c>
      <c r="O3321" s="9" t="s">
        <v>177</v>
      </c>
      <c r="P3321" s="9" t="s">
        <v>300</v>
      </c>
      <c r="Q3321" s="9" t="s">
        <v>219</v>
      </c>
      <c r="R3321" s="9">
        <v>0</v>
      </c>
      <c r="S3321" s="9">
        <v>17</v>
      </c>
      <c r="U3321" s="9" t="s">
        <v>140</v>
      </c>
      <c r="V3321" s="9" t="s">
        <v>6326</v>
      </c>
      <c r="W3321" s="9">
        <v>5</v>
      </c>
      <c r="X3321" s="9">
        <f>INDEX(SLA_Policy!$D$2:$D$5,MATCH(F3321,SLA_Policy!$A$2:$A$5,0))</f>
        <v>72</v>
      </c>
      <c r="Y3321" s="9" t="str">
        <f>IF(E3321="Cancelled","Excluded",IF(D3321="",IF((SLA_Policy!$B$8-B3321)*24&gt;X3321,"Open - Breached","Open - On Track"),IF((D3321-B3321)*24&lt;=X3321,"Met","Breached")))</f>
        <v>Met</v>
      </c>
    </row>
    <row r="3322" spans="1:25" x14ac:dyDescent="0.25">
      <c r="A3322" s="9" t="s">
        <v>6335</v>
      </c>
      <c r="B3322" s="23">
        <v>46034.335416666698</v>
      </c>
      <c r="C3322" s="23">
        <v>46034.349305555603</v>
      </c>
      <c r="D3322" s="23">
        <v>46035.331944444399</v>
      </c>
      <c r="E3322" s="9" t="s">
        <v>212</v>
      </c>
      <c r="F3322" s="9" t="s">
        <v>189</v>
      </c>
      <c r="G3322" s="9" t="s">
        <v>213</v>
      </c>
      <c r="H3322" s="9" t="s">
        <v>165</v>
      </c>
      <c r="I3322" s="9" t="s">
        <v>2034</v>
      </c>
      <c r="J3322" s="9" t="s">
        <v>6336</v>
      </c>
      <c r="K3322" s="9" t="s">
        <v>246</v>
      </c>
      <c r="L3322" s="9" t="s">
        <v>282</v>
      </c>
      <c r="M3322" s="9" t="s">
        <v>686</v>
      </c>
      <c r="N3322" s="9" t="s">
        <v>196</v>
      </c>
      <c r="O3322" s="9" t="s">
        <v>176</v>
      </c>
      <c r="P3322" s="9" t="s">
        <v>253</v>
      </c>
      <c r="Q3322" s="9" t="s">
        <v>273</v>
      </c>
      <c r="R3322" s="9">
        <v>0</v>
      </c>
      <c r="S3322" s="9">
        <v>36</v>
      </c>
      <c r="U3322" s="9" t="s">
        <v>266</v>
      </c>
      <c r="X3322" s="9">
        <f>INDEX(SLA_Policy!$D$2:$D$5,MATCH(F3322,SLA_Policy!$A$2:$A$5,0))</f>
        <v>120</v>
      </c>
      <c r="Y3322" s="9" t="str">
        <f>IF(E3322="Cancelled","Excluded",IF(D3322="",IF((SLA_Policy!$B$8-B3322)*24&gt;X3322,"Open - Breached","Open - On Track"),IF((D3322-B3322)*24&lt;=X3322,"Met","Breached")))</f>
        <v>Met</v>
      </c>
    </row>
    <row r="3323" spans="1:25" x14ac:dyDescent="0.25">
      <c r="A3323" s="9" t="s">
        <v>6337</v>
      </c>
      <c r="B3323" s="23">
        <v>46034.338194444397</v>
      </c>
      <c r="C3323" s="23">
        <v>46034.347916666702</v>
      </c>
      <c r="D3323" s="23">
        <v>46035.326388888898</v>
      </c>
      <c r="E3323" s="9" t="s">
        <v>212</v>
      </c>
      <c r="F3323" s="9" t="s">
        <v>188</v>
      </c>
      <c r="G3323" s="9" t="s">
        <v>213</v>
      </c>
      <c r="H3323" s="9" t="s">
        <v>88</v>
      </c>
      <c r="I3323" s="9" t="s">
        <v>354</v>
      </c>
      <c r="J3323" s="9" t="s">
        <v>6338</v>
      </c>
      <c r="K3323" s="9" t="s">
        <v>303</v>
      </c>
      <c r="L3323" s="9" t="s">
        <v>104</v>
      </c>
      <c r="M3323" s="9" t="s">
        <v>6339</v>
      </c>
      <c r="N3323" s="9" t="s">
        <v>198</v>
      </c>
      <c r="O3323" s="9" t="s">
        <v>178</v>
      </c>
      <c r="P3323" s="9" t="s">
        <v>272</v>
      </c>
      <c r="Q3323" s="9" t="s">
        <v>219</v>
      </c>
      <c r="R3323" s="9">
        <v>0</v>
      </c>
      <c r="S3323" s="9">
        <v>22</v>
      </c>
      <c r="T3323" s="9" t="s">
        <v>322</v>
      </c>
      <c r="U3323" s="9" t="s">
        <v>266</v>
      </c>
      <c r="W3323" s="9">
        <v>4</v>
      </c>
      <c r="X3323" s="9">
        <f>INDEX(SLA_Policy!$D$2:$D$5,MATCH(F3323,SLA_Policy!$A$2:$A$5,0))</f>
        <v>72</v>
      </c>
      <c r="Y3323" s="9" t="str">
        <f>IF(E3323="Cancelled","Excluded",IF(D3323="",IF((SLA_Policy!$B$8-B3323)*24&gt;X3323,"Open - Breached","Open - On Track"),IF((D3323-B3323)*24&lt;=X3323,"Met","Breached")))</f>
        <v>Met</v>
      </c>
    </row>
    <row r="3324" spans="1:25" x14ac:dyDescent="0.25">
      <c r="A3324" s="9" t="s">
        <v>6340</v>
      </c>
      <c r="B3324" s="23">
        <v>46034.358333333301</v>
      </c>
      <c r="C3324" s="23">
        <v>46034.359722222202</v>
      </c>
      <c r="D3324" s="23">
        <v>46035.372222222199</v>
      </c>
      <c r="E3324" s="9" t="s">
        <v>212</v>
      </c>
      <c r="F3324" s="9" t="s">
        <v>189</v>
      </c>
      <c r="G3324" s="9" t="s">
        <v>213</v>
      </c>
      <c r="H3324" s="9" t="s">
        <v>161</v>
      </c>
      <c r="I3324" s="9" t="s">
        <v>297</v>
      </c>
      <c r="J3324" s="9" t="s">
        <v>6341</v>
      </c>
      <c r="K3324" s="9" t="s">
        <v>215</v>
      </c>
      <c r="L3324" s="9" t="s">
        <v>270</v>
      </c>
      <c r="M3324" s="9" t="s">
        <v>2751</v>
      </c>
      <c r="N3324" s="9" t="s">
        <v>198</v>
      </c>
      <c r="O3324" s="9" t="s">
        <v>177</v>
      </c>
      <c r="P3324" s="9" t="s">
        <v>942</v>
      </c>
      <c r="Q3324" s="9" t="s">
        <v>219</v>
      </c>
      <c r="R3324" s="9">
        <v>0</v>
      </c>
      <c r="S3324" s="9">
        <v>9</v>
      </c>
      <c r="U3324" s="9" t="s">
        <v>140</v>
      </c>
      <c r="V3324" s="9" t="s">
        <v>6326</v>
      </c>
      <c r="W3324" s="9">
        <v>4</v>
      </c>
      <c r="X3324" s="9">
        <f>INDEX(SLA_Policy!$D$2:$D$5,MATCH(F3324,SLA_Policy!$A$2:$A$5,0))</f>
        <v>120</v>
      </c>
      <c r="Y3324" s="9" t="str">
        <f>IF(E3324="Cancelled","Excluded",IF(D3324="",IF((SLA_Policy!$B$8-B3324)*24&gt;X3324,"Open - Breached","Open - On Track"),IF((D3324-B3324)*24&lt;=X3324,"Met","Breached")))</f>
        <v>Met</v>
      </c>
    </row>
    <row r="3325" spans="1:25" x14ac:dyDescent="0.25">
      <c r="A3325" s="9" t="s">
        <v>6342</v>
      </c>
      <c r="B3325" s="23">
        <v>46034.368055555598</v>
      </c>
      <c r="C3325" s="23">
        <v>46034.379861111098</v>
      </c>
      <c r="D3325" s="23">
        <v>46036.4</v>
      </c>
      <c r="E3325" s="9" t="s">
        <v>212</v>
      </c>
      <c r="F3325" s="9" t="s">
        <v>189</v>
      </c>
      <c r="G3325" s="9" t="s">
        <v>213</v>
      </c>
      <c r="H3325" s="9" t="s">
        <v>163</v>
      </c>
      <c r="I3325" s="9" t="s">
        <v>223</v>
      </c>
      <c r="J3325" s="9" t="s">
        <v>4232</v>
      </c>
      <c r="K3325" s="9" t="s">
        <v>246</v>
      </c>
      <c r="L3325" s="9" t="s">
        <v>226</v>
      </c>
      <c r="M3325" s="9" t="s">
        <v>4777</v>
      </c>
      <c r="N3325" s="9" t="s">
        <v>198</v>
      </c>
      <c r="O3325" s="9" t="s">
        <v>176</v>
      </c>
      <c r="P3325" s="9" t="s">
        <v>419</v>
      </c>
      <c r="Q3325" s="9" t="s">
        <v>219</v>
      </c>
      <c r="R3325" s="9">
        <v>0</v>
      </c>
      <c r="S3325" s="9">
        <v>62</v>
      </c>
      <c r="T3325" s="9" t="s">
        <v>220</v>
      </c>
      <c r="U3325" s="9" t="s">
        <v>290</v>
      </c>
      <c r="X3325" s="9">
        <f>INDEX(SLA_Policy!$D$2:$D$5,MATCH(F3325,SLA_Policy!$A$2:$A$5,0))</f>
        <v>120</v>
      </c>
      <c r="Y3325" s="9" t="str">
        <f>IF(E3325="Cancelled","Excluded",IF(D3325="",IF((SLA_Policy!$B$8-B3325)*24&gt;X3325,"Open - Breached","Open - On Track"),IF((D3325-B3325)*24&lt;=X3325,"Met","Breached")))</f>
        <v>Met</v>
      </c>
    </row>
    <row r="3326" spans="1:25" x14ac:dyDescent="0.25">
      <c r="A3326" s="9" t="s">
        <v>6343</v>
      </c>
      <c r="B3326" s="23">
        <v>46034.370138888902</v>
      </c>
      <c r="C3326" s="23">
        <v>46034.445138888899</v>
      </c>
      <c r="D3326" s="23">
        <v>46035.372222222199</v>
      </c>
      <c r="E3326" s="9" t="s">
        <v>212</v>
      </c>
      <c r="F3326" s="9" t="s">
        <v>189</v>
      </c>
      <c r="G3326" s="9" t="s">
        <v>213</v>
      </c>
      <c r="H3326" s="9" t="s">
        <v>163</v>
      </c>
      <c r="I3326" s="9" t="s">
        <v>250</v>
      </c>
      <c r="J3326" s="9" t="s">
        <v>6344</v>
      </c>
      <c r="K3326" s="9" t="s">
        <v>246</v>
      </c>
      <c r="L3326" s="9" t="s">
        <v>282</v>
      </c>
      <c r="M3326" s="9" t="s">
        <v>3229</v>
      </c>
      <c r="N3326" s="9" t="s">
        <v>197</v>
      </c>
      <c r="O3326" s="9" t="s">
        <v>176</v>
      </c>
      <c r="P3326" s="9" t="s">
        <v>228</v>
      </c>
      <c r="Q3326" s="9" t="s">
        <v>273</v>
      </c>
      <c r="R3326" s="9">
        <v>0</v>
      </c>
      <c r="S3326" s="9">
        <v>19</v>
      </c>
      <c r="T3326" s="9" t="s">
        <v>220</v>
      </c>
      <c r="U3326" s="9" t="s">
        <v>230</v>
      </c>
      <c r="X3326" s="9">
        <f>INDEX(SLA_Policy!$D$2:$D$5,MATCH(F3326,SLA_Policy!$A$2:$A$5,0))</f>
        <v>120</v>
      </c>
      <c r="Y3326" s="9" t="str">
        <f>IF(E3326="Cancelled","Excluded",IF(D3326="",IF((SLA_Policy!$B$8-B3326)*24&gt;X3326,"Open - Breached","Open - On Track"),IF((D3326-B3326)*24&lt;=X3326,"Met","Breached")))</f>
        <v>Met</v>
      </c>
    </row>
    <row r="3327" spans="1:25" x14ac:dyDescent="0.25">
      <c r="A3327" s="9" t="s">
        <v>6345</v>
      </c>
      <c r="B3327" s="23">
        <v>46034.370833333298</v>
      </c>
      <c r="C3327" s="23">
        <v>46034.3840277778</v>
      </c>
      <c r="D3327" s="23">
        <v>46035.347916666702</v>
      </c>
      <c r="E3327" s="9" t="s">
        <v>212</v>
      </c>
      <c r="F3327" s="9" t="s">
        <v>188</v>
      </c>
      <c r="G3327" s="9" t="s">
        <v>213</v>
      </c>
      <c r="H3327" s="9" t="s">
        <v>161</v>
      </c>
      <c r="I3327" s="9" t="s">
        <v>297</v>
      </c>
      <c r="J3327" s="9" t="s">
        <v>735</v>
      </c>
      <c r="K3327" s="9" t="s">
        <v>246</v>
      </c>
      <c r="L3327" s="9" t="s">
        <v>104</v>
      </c>
      <c r="M3327" s="9" t="s">
        <v>3474</v>
      </c>
      <c r="N3327" s="9" t="s">
        <v>196</v>
      </c>
      <c r="O3327" s="9" t="s">
        <v>116</v>
      </c>
      <c r="P3327" s="9" t="s">
        <v>551</v>
      </c>
      <c r="Q3327" s="9" t="s">
        <v>219</v>
      </c>
      <c r="R3327" s="9">
        <v>0</v>
      </c>
      <c r="S3327" s="9">
        <v>35</v>
      </c>
      <c r="U3327" s="9" t="s">
        <v>140</v>
      </c>
      <c r="V3327" s="9" t="s">
        <v>6326</v>
      </c>
      <c r="W3327" s="9">
        <v>5</v>
      </c>
      <c r="X3327" s="9">
        <f>INDEX(SLA_Policy!$D$2:$D$5,MATCH(F3327,SLA_Policy!$A$2:$A$5,0))</f>
        <v>72</v>
      </c>
      <c r="Y3327" s="9" t="str">
        <f>IF(E3327="Cancelled","Excluded",IF(D3327="",IF((SLA_Policy!$B$8-B3327)*24&gt;X3327,"Open - Breached","Open - On Track"),IF((D3327-B3327)*24&lt;=X3327,"Met","Breached")))</f>
        <v>Met</v>
      </c>
    </row>
    <row r="3328" spans="1:25" x14ac:dyDescent="0.25">
      <c r="A3328" s="9" t="s">
        <v>6346</v>
      </c>
      <c r="B3328" s="23">
        <v>46034.372916666704</v>
      </c>
      <c r="C3328" s="23">
        <v>46034.375694444498</v>
      </c>
      <c r="D3328" s="23">
        <v>46035.4</v>
      </c>
      <c r="E3328" s="9" t="s">
        <v>212</v>
      </c>
      <c r="F3328" s="9" t="s">
        <v>188</v>
      </c>
      <c r="G3328" s="9" t="s">
        <v>213</v>
      </c>
      <c r="H3328" s="9" t="s">
        <v>161</v>
      </c>
      <c r="I3328" s="9" t="s">
        <v>297</v>
      </c>
      <c r="J3328" s="9" t="s">
        <v>6347</v>
      </c>
      <c r="K3328" s="9" t="s">
        <v>215</v>
      </c>
      <c r="L3328" s="9" t="s">
        <v>311</v>
      </c>
      <c r="M3328" s="9" t="s">
        <v>1674</v>
      </c>
      <c r="N3328" s="9" t="s">
        <v>198</v>
      </c>
      <c r="O3328" s="9" t="s">
        <v>116</v>
      </c>
      <c r="P3328" s="9" t="s">
        <v>258</v>
      </c>
      <c r="Q3328" s="9" t="s">
        <v>219</v>
      </c>
      <c r="R3328" s="9">
        <v>0</v>
      </c>
      <c r="S3328" s="9">
        <v>23</v>
      </c>
      <c r="U3328" s="9" t="s">
        <v>140</v>
      </c>
      <c r="V3328" s="9" t="s">
        <v>6326</v>
      </c>
      <c r="W3328" s="9">
        <v>5</v>
      </c>
      <c r="X3328" s="9">
        <f>INDEX(SLA_Policy!$D$2:$D$5,MATCH(F3328,SLA_Policy!$A$2:$A$5,0))</f>
        <v>72</v>
      </c>
      <c r="Y3328" s="9" t="str">
        <f>IF(E3328="Cancelled","Excluded",IF(D3328="",IF((SLA_Policy!$B$8-B3328)*24&gt;X3328,"Open - Breached","Open - On Track"),IF((D3328-B3328)*24&lt;=X3328,"Met","Breached")))</f>
        <v>Met</v>
      </c>
    </row>
    <row r="3329" spans="1:25" x14ac:dyDescent="0.25">
      <c r="A3329" s="9" t="s">
        <v>6348</v>
      </c>
      <c r="B3329" s="23">
        <v>46034.378472222197</v>
      </c>
      <c r="C3329" s="23">
        <v>46034.379166666702</v>
      </c>
      <c r="D3329" s="23">
        <v>46034.618055555598</v>
      </c>
      <c r="E3329" s="9" t="s">
        <v>212</v>
      </c>
      <c r="F3329" s="9" t="s">
        <v>188</v>
      </c>
      <c r="G3329" s="9" t="s">
        <v>213</v>
      </c>
      <c r="H3329" s="9" t="s">
        <v>161</v>
      </c>
      <c r="I3329" s="9" t="s">
        <v>297</v>
      </c>
      <c r="J3329" s="9" t="s">
        <v>6349</v>
      </c>
      <c r="K3329" s="9" t="s">
        <v>303</v>
      </c>
      <c r="L3329" s="9" t="s">
        <v>216</v>
      </c>
      <c r="M3329" s="9" t="s">
        <v>1694</v>
      </c>
      <c r="N3329" s="9" t="s">
        <v>200</v>
      </c>
      <c r="O3329" s="9" t="s">
        <v>116</v>
      </c>
      <c r="P3329" s="9" t="s">
        <v>258</v>
      </c>
      <c r="Q3329" s="9" t="s">
        <v>219</v>
      </c>
      <c r="R3329" s="9">
        <v>0</v>
      </c>
      <c r="S3329" s="9">
        <v>13</v>
      </c>
      <c r="U3329" s="9" t="s">
        <v>140</v>
      </c>
      <c r="V3329" s="9" t="s">
        <v>6326</v>
      </c>
      <c r="X3329" s="9">
        <f>INDEX(SLA_Policy!$D$2:$D$5,MATCH(F3329,SLA_Policy!$A$2:$A$5,0))</f>
        <v>72</v>
      </c>
      <c r="Y3329" s="9" t="str">
        <f>IF(E3329="Cancelled","Excluded",IF(D3329="",IF((SLA_Policy!$B$8-B3329)*24&gt;X3329,"Open - Breached","Open - On Track"),IF((D3329-B3329)*24&lt;=X3329,"Met","Breached")))</f>
        <v>Met</v>
      </c>
    </row>
    <row r="3330" spans="1:25" x14ac:dyDescent="0.25">
      <c r="A3330" s="9" t="s">
        <v>6350</v>
      </c>
      <c r="B3330" s="23">
        <v>46034.379166666702</v>
      </c>
      <c r="C3330" s="23">
        <v>46034.381249999999</v>
      </c>
      <c r="D3330" s="23">
        <v>46034.4243055556</v>
      </c>
      <c r="E3330" s="9" t="s">
        <v>212</v>
      </c>
      <c r="F3330" s="9" t="s">
        <v>187</v>
      </c>
      <c r="G3330" s="9" t="s">
        <v>213</v>
      </c>
      <c r="H3330" s="9" t="s">
        <v>161</v>
      </c>
      <c r="I3330" s="9" t="s">
        <v>297</v>
      </c>
      <c r="J3330" s="9" t="s">
        <v>3611</v>
      </c>
      <c r="K3330" s="9" t="s">
        <v>262</v>
      </c>
      <c r="L3330" s="9" t="s">
        <v>282</v>
      </c>
      <c r="M3330" s="9" t="s">
        <v>3106</v>
      </c>
      <c r="N3330" s="9" t="s">
        <v>198</v>
      </c>
      <c r="O3330" s="9" t="s">
        <v>177</v>
      </c>
      <c r="P3330" s="9" t="s">
        <v>241</v>
      </c>
      <c r="Q3330" s="9" t="s">
        <v>273</v>
      </c>
      <c r="R3330" s="9">
        <v>0</v>
      </c>
      <c r="S3330" s="9">
        <v>10</v>
      </c>
      <c r="U3330" s="9" t="s">
        <v>140</v>
      </c>
      <c r="V3330" s="9" t="s">
        <v>6326</v>
      </c>
      <c r="X3330" s="9">
        <f>INDEX(SLA_Policy!$D$2:$D$5,MATCH(F3330,SLA_Policy!$A$2:$A$5,0))</f>
        <v>8</v>
      </c>
      <c r="Y3330" s="9" t="str">
        <f>IF(E3330="Cancelled","Excluded",IF(D3330="",IF((SLA_Policy!$B$8-B3330)*24&gt;X3330,"Open - Breached","Open - On Track"),IF((D3330-B3330)*24&lt;=X3330,"Met","Breached")))</f>
        <v>Met</v>
      </c>
    </row>
    <row r="3331" spans="1:25" x14ac:dyDescent="0.25">
      <c r="A3331" s="9" t="s">
        <v>6351</v>
      </c>
      <c r="B3331" s="23">
        <v>46034.381944444503</v>
      </c>
      <c r="C3331" s="23">
        <v>46034.390972222202</v>
      </c>
      <c r="D3331" s="23">
        <v>46035.335416666698</v>
      </c>
      <c r="E3331" s="9" t="s">
        <v>212</v>
      </c>
      <c r="F3331" s="9" t="s">
        <v>188</v>
      </c>
      <c r="G3331" s="9" t="s">
        <v>213</v>
      </c>
      <c r="H3331" s="9" t="s">
        <v>162</v>
      </c>
      <c r="I3331" s="9" t="s">
        <v>393</v>
      </c>
      <c r="J3331" s="9" t="s">
        <v>840</v>
      </c>
      <c r="K3331" s="9" t="s">
        <v>246</v>
      </c>
      <c r="L3331" s="9" t="s">
        <v>371</v>
      </c>
      <c r="M3331" s="9" t="s">
        <v>644</v>
      </c>
      <c r="N3331" s="9" t="s">
        <v>199</v>
      </c>
      <c r="O3331" s="9" t="s">
        <v>179</v>
      </c>
      <c r="P3331" s="9" t="s">
        <v>284</v>
      </c>
      <c r="Q3331" s="9" t="s">
        <v>219</v>
      </c>
      <c r="R3331" s="9">
        <v>0</v>
      </c>
      <c r="S3331" s="9">
        <v>20</v>
      </c>
      <c r="U3331" s="9" t="s">
        <v>290</v>
      </c>
      <c r="W3331" s="9">
        <v>5</v>
      </c>
      <c r="X3331" s="9">
        <f>INDEX(SLA_Policy!$D$2:$D$5,MATCH(F3331,SLA_Policy!$A$2:$A$5,0))</f>
        <v>72</v>
      </c>
      <c r="Y3331" s="9" t="str">
        <f>IF(E3331="Cancelled","Excluded",IF(D3331="",IF((SLA_Policy!$B$8-B3331)*24&gt;X3331,"Open - Breached","Open - On Track"),IF((D3331-B3331)*24&lt;=X3331,"Met","Breached")))</f>
        <v>Met</v>
      </c>
    </row>
    <row r="3332" spans="1:25" x14ac:dyDescent="0.25">
      <c r="A3332" s="9" t="s">
        <v>6352</v>
      </c>
      <c r="B3332" s="23">
        <v>46034.389583333301</v>
      </c>
      <c r="C3332" s="23">
        <v>46034.405555555597</v>
      </c>
      <c r="D3332" s="23">
        <v>46034.4465277778</v>
      </c>
      <c r="E3332" s="9" t="s">
        <v>212</v>
      </c>
      <c r="F3332" s="9" t="s">
        <v>188</v>
      </c>
      <c r="G3332" s="9" t="s">
        <v>213</v>
      </c>
      <c r="H3332" s="9" t="s">
        <v>161</v>
      </c>
      <c r="I3332" s="9" t="s">
        <v>454</v>
      </c>
      <c r="J3332" s="9" t="s">
        <v>2795</v>
      </c>
      <c r="K3332" s="9" t="s">
        <v>303</v>
      </c>
      <c r="L3332" s="9" t="s">
        <v>311</v>
      </c>
      <c r="M3332" s="9" t="s">
        <v>1137</v>
      </c>
      <c r="N3332" s="9" t="s">
        <v>198</v>
      </c>
      <c r="O3332" s="9" t="s">
        <v>116</v>
      </c>
      <c r="P3332" s="9" t="s">
        <v>342</v>
      </c>
      <c r="Q3332" s="9" t="s">
        <v>219</v>
      </c>
      <c r="R3332" s="9">
        <v>0</v>
      </c>
      <c r="S3332" s="9">
        <v>6</v>
      </c>
      <c r="U3332" s="9" t="s">
        <v>221</v>
      </c>
      <c r="X3332" s="9">
        <f>INDEX(SLA_Policy!$D$2:$D$5,MATCH(F3332,SLA_Policy!$A$2:$A$5,0))</f>
        <v>72</v>
      </c>
      <c r="Y3332" s="9" t="str">
        <f>IF(E3332="Cancelled","Excluded",IF(D3332="",IF((SLA_Policy!$B$8-B3332)*24&gt;X3332,"Open - Breached","Open - On Track"),IF((D3332-B3332)*24&lt;=X3332,"Met","Breached")))</f>
        <v>Met</v>
      </c>
    </row>
    <row r="3333" spans="1:25" x14ac:dyDescent="0.25">
      <c r="A3333" s="9" t="s">
        <v>6353</v>
      </c>
      <c r="B3333" s="23">
        <v>46034.393750000003</v>
      </c>
      <c r="C3333" s="23">
        <v>46034.447222222203</v>
      </c>
      <c r="D3333" s="23">
        <v>46035.570138888899</v>
      </c>
      <c r="E3333" s="9" t="s">
        <v>212</v>
      </c>
      <c r="F3333" s="9" t="s">
        <v>189</v>
      </c>
      <c r="G3333" s="9" t="s">
        <v>236</v>
      </c>
      <c r="H3333" s="9" t="s">
        <v>161</v>
      </c>
      <c r="I3333" s="9" t="s">
        <v>482</v>
      </c>
      <c r="J3333" s="9" t="s">
        <v>1168</v>
      </c>
      <c r="K3333" s="9" t="s">
        <v>215</v>
      </c>
      <c r="L3333" s="9" t="s">
        <v>311</v>
      </c>
      <c r="M3333" s="9" t="s">
        <v>2580</v>
      </c>
      <c r="N3333" s="9" t="s">
        <v>196</v>
      </c>
      <c r="O3333" s="9" t="s">
        <v>177</v>
      </c>
      <c r="P3333" s="9" t="s">
        <v>457</v>
      </c>
      <c r="Q3333" s="9" t="s">
        <v>219</v>
      </c>
      <c r="R3333" s="9">
        <v>0</v>
      </c>
      <c r="S3333" s="9">
        <v>42</v>
      </c>
      <c r="U3333" s="9" t="s">
        <v>242</v>
      </c>
      <c r="W3333" s="9">
        <v>5</v>
      </c>
      <c r="X3333" s="9">
        <f>INDEX(SLA_Policy!$D$2:$D$5,MATCH(F3333,SLA_Policy!$A$2:$A$5,0))</f>
        <v>120</v>
      </c>
      <c r="Y3333" s="9" t="str">
        <f>IF(E3333="Cancelled","Excluded",IF(D3333="",IF((SLA_Policy!$B$8-B3333)*24&gt;X3333,"Open - Breached","Open - On Track"),IF((D3333-B3333)*24&lt;=X3333,"Met","Breached")))</f>
        <v>Met</v>
      </c>
    </row>
    <row r="3334" spans="1:25" x14ac:dyDescent="0.25">
      <c r="A3334" s="9" t="s">
        <v>6354</v>
      </c>
      <c r="B3334" s="23">
        <v>46034.396527777797</v>
      </c>
      <c r="C3334" s="23">
        <v>46034.399305555598</v>
      </c>
      <c r="D3334" s="23">
        <v>46034.675694444399</v>
      </c>
      <c r="E3334" s="9" t="s">
        <v>212</v>
      </c>
      <c r="F3334" s="9" t="s">
        <v>187</v>
      </c>
      <c r="G3334" s="9" t="s">
        <v>213</v>
      </c>
      <c r="H3334" s="9" t="s">
        <v>163</v>
      </c>
      <c r="I3334" s="9" t="s">
        <v>223</v>
      </c>
      <c r="J3334" s="9" t="s">
        <v>6355</v>
      </c>
      <c r="K3334" s="9" t="s">
        <v>246</v>
      </c>
      <c r="L3334" s="9" t="s">
        <v>311</v>
      </c>
      <c r="M3334" s="9" t="s">
        <v>3569</v>
      </c>
      <c r="N3334" s="9" t="s">
        <v>198</v>
      </c>
      <c r="O3334" s="9" t="s">
        <v>176</v>
      </c>
      <c r="P3334" s="9" t="s">
        <v>228</v>
      </c>
      <c r="Q3334" s="9" t="s">
        <v>273</v>
      </c>
      <c r="R3334" s="9">
        <v>1</v>
      </c>
      <c r="S3334" s="9">
        <v>192</v>
      </c>
      <c r="T3334" s="9" t="s">
        <v>136</v>
      </c>
      <c r="U3334" s="9" t="s">
        <v>230</v>
      </c>
      <c r="X3334" s="9">
        <f>INDEX(SLA_Policy!$D$2:$D$5,MATCH(F3334,SLA_Policy!$A$2:$A$5,0))</f>
        <v>8</v>
      </c>
      <c r="Y3334" s="9" t="str">
        <f>IF(E3334="Cancelled","Excluded",IF(D3334="",IF((SLA_Policy!$B$8-B3334)*24&gt;X3334,"Open - Breached","Open - On Track"),IF((D3334-B3334)*24&lt;=X3334,"Met","Breached")))</f>
        <v>Met</v>
      </c>
    </row>
    <row r="3335" spans="1:25" x14ac:dyDescent="0.25">
      <c r="A3335" s="9" t="s">
        <v>6356</v>
      </c>
      <c r="B3335" s="23">
        <v>46034.396527777797</v>
      </c>
      <c r="C3335" s="23">
        <v>46034.433333333298</v>
      </c>
      <c r="D3335" s="23">
        <v>46035.354861111096</v>
      </c>
      <c r="E3335" s="9" t="s">
        <v>212</v>
      </c>
      <c r="F3335" s="9" t="s">
        <v>188</v>
      </c>
      <c r="G3335" s="9" t="s">
        <v>213</v>
      </c>
      <c r="H3335" s="9" t="s">
        <v>162</v>
      </c>
      <c r="I3335" s="9" t="s">
        <v>416</v>
      </c>
      <c r="J3335" s="9" t="s">
        <v>6357</v>
      </c>
      <c r="K3335" s="9" t="s">
        <v>225</v>
      </c>
      <c r="L3335" s="9" t="s">
        <v>104</v>
      </c>
      <c r="M3335" s="9" t="s">
        <v>3171</v>
      </c>
      <c r="N3335" s="9" t="s">
        <v>196</v>
      </c>
      <c r="O3335" s="9" t="s">
        <v>179</v>
      </c>
      <c r="P3335" s="9" t="s">
        <v>337</v>
      </c>
      <c r="Q3335" s="9" t="s">
        <v>219</v>
      </c>
      <c r="R3335" s="9">
        <v>0</v>
      </c>
      <c r="S3335" s="9">
        <v>15</v>
      </c>
      <c r="U3335" s="9" t="s">
        <v>266</v>
      </c>
      <c r="X3335" s="9">
        <f>INDEX(SLA_Policy!$D$2:$D$5,MATCH(F3335,SLA_Policy!$A$2:$A$5,0))</f>
        <v>72</v>
      </c>
      <c r="Y3335" s="9" t="str">
        <f>IF(E3335="Cancelled","Excluded",IF(D3335="",IF((SLA_Policy!$B$8-B3335)*24&gt;X3335,"Open - Breached","Open - On Track"),IF((D3335-B3335)*24&lt;=X3335,"Met","Breached")))</f>
        <v>Met</v>
      </c>
    </row>
    <row r="3336" spans="1:25" x14ac:dyDescent="0.25">
      <c r="A3336" s="9" t="s">
        <v>6358</v>
      </c>
      <c r="B3336" s="23">
        <v>46034.402083333298</v>
      </c>
      <c r="C3336" s="23">
        <v>46034.4597222222</v>
      </c>
      <c r="D3336" s="23">
        <v>46035.411111111098</v>
      </c>
      <c r="E3336" s="9" t="s">
        <v>212</v>
      </c>
      <c r="F3336" s="9" t="s">
        <v>189</v>
      </c>
      <c r="G3336" s="9" t="s">
        <v>236</v>
      </c>
      <c r="H3336" s="9" t="s">
        <v>161</v>
      </c>
      <c r="I3336" s="9" t="s">
        <v>505</v>
      </c>
      <c r="J3336" s="9" t="s">
        <v>3713</v>
      </c>
      <c r="K3336" s="9" t="s">
        <v>246</v>
      </c>
      <c r="L3336" s="9" t="s">
        <v>270</v>
      </c>
      <c r="M3336" s="9" t="s">
        <v>2046</v>
      </c>
      <c r="N3336" s="9" t="s">
        <v>196</v>
      </c>
      <c r="O3336" s="9" t="s">
        <v>177</v>
      </c>
      <c r="P3336" s="9" t="s">
        <v>241</v>
      </c>
      <c r="Q3336" s="9" t="s">
        <v>219</v>
      </c>
      <c r="R3336" s="9">
        <v>0</v>
      </c>
      <c r="S3336" s="9">
        <v>47</v>
      </c>
      <c r="U3336" s="9" t="s">
        <v>242</v>
      </c>
      <c r="W3336" s="9">
        <v>5</v>
      </c>
      <c r="X3336" s="9">
        <f>INDEX(SLA_Policy!$D$2:$D$5,MATCH(F3336,SLA_Policy!$A$2:$A$5,0))</f>
        <v>120</v>
      </c>
      <c r="Y3336" s="9" t="str">
        <f>IF(E3336="Cancelled","Excluded",IF(D3336="",IF((SLA_Policy!$B$8-B3336)*24&gt;X3336,"Open - Breached","Open - On Track"),IF((D3336-B3336)*24&lt;=X3336,"Met","Breached")))</f>
        <v>Met</v>
      </c>
    </row>
    <row r="3337" spans="1:25" x14ac:dyDescent="0.25">
      <c r="A3337" s="9" t="s">
        <v>6359</v>
      </c>
      <c r="B3337" s="23">
        <v>46034.404861111099</v>
      </c>
      <c r="C3337" s="23">
        <v>46034.423611111102</v>
      </c>
      <c r="D3337" s="23">
        <v>46035.386111111096</v>
      </c>
      <c r="E3337" s="9" t="s">
        <v>212</v>
      </c>
      <c r="F3337" s="9" t="s">
        <v>188</v>
      </c>
      <c r="G3337" s="9" t="s">
        <v>213</v>
      </c>
      <c r="H3337" s="9" t="s">
        <v>162</v>
      </c>
      <c r="I3337" s="9" t="s">
        <v>244</v>
      </c>
      <c r="J3337" s="9" t="s">
        <v>245</v>
      </c>
      <c r="K3337" s="9" t="s">
        <v>215</v>
      </c>
      <c r="L3337" s="9" t="s">
        <v>216</v>
      </c>
      <c r="M3337" s="9" t="s">
        <v>1019</v>
      </c>
      <c r="N3337" s="9" t="s">
        <v>197</v>
      </c>
      <c r="O3337" s="9" t="s">
        <v>179</v>
      </c>
      <c r="P3337" s="9" t="s">
        <v>337</v>
      </c>
      <c r="Q3337" s="9" t="s">
        <v>219</v>
      </c>
      <c r="R3337" s="9">
        <v>0</v>
      </c>
      <c r="S3337" s="9">
        <v>32</v>
      </c>
      <c r="U3337" s="9" t="s">
        <v>290</v>
      </c>
      <c r="X3337" s="9">
        <f>INDEX(SLA_Policy!$D$2:$D$5,MATCH(F3337,SLA_Policy!$A$2:$A$5,0))</f>
        <v>72</v>
      </c>
      <c r="Y3337" s="9" t="str">
        <f>IF(E3337="Cancelled","Excluded",IF(D3337="",IF((SLA_Policy!$B$8-B3337)*24&gt;X3337,"Open - Breached","Open - On Track"),IF((D3337-B3337)*24&lt;=X3337,"Met","Breached")))</f>
        <v>Met</v>
      </c>
    </row>
    <row r="3338" spans="1:25" x14ac:dyDescent="0.25">
      <c r="A3338" s="9" t="s">
        <v>6360</v>
      </c>
      <c r="B3338" s="23">
        <v>46034.415972222203</v>
      </c>
      <c r="C3338" s="23">
        <v>46034.425000000003</v>
      </c>
      <c r="D3338" s="23">
        <v>46034.502777777801</v>
      </c>
      <c r="E3338" s="9" t="s">
        <v>212</v>
      </c>
      <c r="F3338" s="9" t="s">
        <v>187</v>
      </c>
      <c r="G3338" s="9" t="s">
        <v>213</v>
      </c>
      <c r="H3338" s="9" t="s">
        <v>88</v>
      </c>
      <c r="I3338" s="9" t="s">
        <v>486</v>
      </c>
      <c r="J3338" s="9" t="s">
        <v>6361</v>
      </c>
      <c r="K3338" s="9" t="s">
        <v>246</v>
      </c>
      <c r="L3338" s="9" t="s">
        <v>371</v>
      </c>
      <c r="M3338" s="9" t="s">
        <v>375</v>
      </c>
      <c r="N3338" s="9" t="s">
        <v>196</v>
      </c>
      <c r="O3338" s="9" t="s">
        <v>178</v>
      </c>
      <c r="P3338" s="9" t="s">
        <v>414</v>
      </c>
      <c r="Q3338" s="9" t="s">
        <v>273</v>
      </c>
      <c r="R3338" s="9">
        <v>0</v>
      </c>
      <c r="S3338" s="9">
        <v>32</v>
      </c>
      <c r="U3338" s="9" t="s">
        <v>290</v>
      </c>
      <c r="X3338" s="9">
        <f>INDEX(SLA_Policy!$D$2:$D$5,MATCH(F3338,SLA_Policy!$A$2:$A$5,0))</f>
        <v>8</v>
      </c>
      <c r="Y3338" s="9" t="str">
        <f>IF(E3338="Cancelled","Excluded",IF(D3338="",IF((SLA_Policy!$B$8-B3338)*24&gt;X3338,"Open - Breached","Open - On Track"),IF((D3338-B3338)*24&lt;=X3338,"Met","Breached")))</f>
        <v>Met</v>
      </c>
    </row>
    <row r="3339" spans="1:25" x14ac:dyDescent="0.25">
      <c r="A3339" s="9" t="s">
        <v>6362</v>
      </c>
      <c r="B3339" s="23">
        <v>46034.415972222203</v>
      </c>
      <c r="C3339" s="23">
        <v>46034.417361111096</v>
      </c>
      <c r="D3339" s="23">
        <v>46035.404166666704</v>
      </c>
      <c r="E3339" s="9" t="s">
        <v>212</v>
      </c>
      <c r="F3339" s="9" t="s">
        <v>188</v>
      </c>
      <c r="G3339" s="9" t="s">
        <v>213</v>
      </c>
      <c r="H3339" s="9" t="s">
        <v>161</v>
      </c>
      <c r="I3339" s="9" t="s">
        <v>297</v>
      </c>
      <c r="J3339" s="9" t="s">
        <v>6363</v>
      </c>
      <c r="K3339" s="9" t="s">
        <v>303</v>
      </c>
      <c r="L3339" s="9" t="s">
        <v>226</v>
      </c>
      <c r="M3339" s="9" t="s">
        <v>452</v>
      </c>
      <c r="N3339" s="9" t="s">
        <v>198</v>
      </c>
      <c r="O3339" s="9" t="s">
        <v>177</v>
      </c>
      <c r="P3339" s="9" t="s">
        <v>300</v>
      </c>
      <c r="Q3339" s="9" t="s">
        <v>219</v>
      </c>
      <c r="R3339" s="9">
        <v>0</v>
      </c>
      <c r="S3339" s="9">
        <v>19</v>
      </c>
      <c r="U3339" s="9" t="s">
        <v>140</v>
      </c>
      <c r="V3339" s="9" t="s">
        <v>6326</v>
      </c>
      <c r="W3339" s="9">
        <v>5</v>
      </c>
      <c r="X3339" s="9">
        <f>INDEX(SLA_Policy!$D$2:$D$5,MATCH(F3339,SLA_Policy!$A$2:$A$5,0))</f>
        <v>72</v>
      </c>
      <c r="Y3339" s="9" t="str">
        <f>IF(E3339="Cancelled","Excluded",IF(D3339="",IF((SLA_Policy!$B$8-B3339)*24&gt;X3339,"Open - Breached","Open - On Track"),IF((D3339-B3339)*24&lt;=X3339,"Met","Breached")))</f>
        <v>Met</v>
      </c>
    </row>
    <row r="3340" spans="1:25" x14ac:dyDescent="0.25">
      <c r="A3340" s="9" t="s">
        <v>6364</v>
      </c>
      <c r="B3340" s="23">
        <v>46034.4243055556</v>
      </c>
      <c r="C3340" s="23">
        <v>46034.425000000003</v>
      </c>
      <c r="D3340" s="23">
        <v>46035.390277777798</v>
      </c>
      <c r="E3340" s="9" t="s">
        <v>212</v>
      </c>
      <c r="F3340" s="9" t="s">
        <v>188</v>
      </c>
      <c r="G3340" s="9" t="s">
        <v>213</v>
      </c>
      <c r="H3340" s="9" t="s">
        <v>161</v>
      </c>
      <c r="I3340" s="9" t="s">
        <v>297</v>
      </c>
      <c r="J3340" s="9" t="s">
        <v>5974</v>
      </c>
      <c r="K3340" s="9" t="s">
        <v>246</v>
      </c>
      <c r="L3340" s="9" t="s">
        <v>282</v>
      </c>
      <c r="M3340" s="9" t="s">
        <v>2484</v>
      </c>
      <c r="N3340" s="9" t="s">
        <v>200</v>
      </c>
      <c r="O3340" s="9" t="s">
        <v>116</v>
      </c>
      <c r="P3340" s="9" t="s">
        <v>234</v>
      </c>
      <c r="Q3340" s="9" t="s">
        <v>219</v>
      </c>
      <c r="R3340" s="9">
        <v>0</v>
      </c>
      <c r="S3340" s="9">
        <v>9</v>
      </c>
      <c r="U3340" s="9" t="s">
        <v>140</v>
      </c>
      <c r="V3340" s="9" t="s">
        <v>6326</v>
      </c>
      <c r="W3340" s="9">
        <v>5</v>
      </c>
      <c r="X3340" s="9">
        <f>INDEX(SLA_Policy!$D$2:$D$5,MATCH(F3340,SLA_Policy!$A$2:$A$5,0))</f>
        <v>72</v>
      </c>
      <c r="Y3340" s="9" t="str">
        <f>IF(E3340="Cancelled","Excluded",IF(D3340="",IF((SLA_Policy!$B$8-B3340)*24&gt;X3340,"Open - Breached","Open - On Track"),IF((D3340-B3340)*24&lt;=X3340,"Met","Breached")))</f>
        <v>Met</v>
      </c>
    </row>
    <row r="3341" spans="1:25" x14ac:dyDescent="0.25">
      <c r="A3341" s="9" t="s">
        <v>6365</v>
      </c>
      <c r="B3341" s="23">
        <v>46034.441666666702</v>
      </c>
      <c r="C3341" s="23">
        <v>46034.442361111098</v>
      </c>
      <c r="D3341" s="23">
        <v>46034.490277777797</v>
      </c>
      <c r="E3341" s="9" t="s">
        <v>212</v>
      </c>
      <c r="F3341" s="9" t="s">
        <v>186</v>
      </c>
      <c r="G3341" s="9" t="s">
        <v>213</v>
      </c>
      <c r="H3341" s="9" t="s">
        <v>166</v>
      </c>
      <c r="I3341" s="9" t="s">
        <v>398</v>
      </c>
      <c r="J3341" s="9" t="s">
        <v>1731</v>
      </c>
      <c r="K3341" s="9" t="s">
        <v>246</v>
      </c>
      <c r="L3341" s="9" t="s">
        <v>226</v>
      </c>
      <c r="M3341" s="9" t="s">
        <v>1873</v>
      </c>
      <c r="N3341" s="9" t="s">
        <v>198</v>
      </c>
      <c r="O3341" s="9" t="s">
        <v>181</v>
      </c>
      <c r="P3341" s="9" t="s">
        <v>668</v>
      </c>
      <c r="Q3341" s="9" t="s">
        <v>273</v>
      </c>
      <c r="R3341" s="9">
        <v>0</v>
      </c>
      <c r="S3341" s="9">
        <v>55</v>
      </c>
      <c r="U3341" s="9" t="s">
        <v>290</v>
      </c>
      <c r="W3341" s="9">
        <v>5</v>
      </c>
      <c r="X3341" s="9">
        <f>INDEX(SLA_Policy!$D$2:$D$5,MATCH(F3341,SLA_Policy!$A$2:$A$5,0))</f>
        <v>4</v>
      </c>
      <c r="Y3341" s="9" t="str">
        <f>IF(E3341="Cancelled","Excluded",IF(D3341="",IF((SLA_Policy!$B$8-B3341)*24&gt;X3341,"Open - Breached","Open - On Track"),IF((D3341-B3341)*24&lt;=X3341,"Met","Breached")))</f>
        <v>Met</v>
      </c>
    </row>
    <row r="3342" spans="1:25" x14ac:dyDescent="0.25">
      <c r="A3342" s="9" t="s">
        <v>6366</v>
      </c>
      <c r="B3342" s="23">
        <v>46034.444444444503</v>
      </c>
      <c r="C3342" s="23">
        <v>46034.445138888899</v>
      </c>
      <c r="D3342" s="23">
        <v>46034.753472222197</v>
      </c>
      <c r="E3342" s="9" t="s">
        <v>212</v>
      </c>
      <c r="F3342" s="9" t="s">
        <v>188</v>
      </c>
      <c r="G3342" s="9" t="s">
        <v>213</v>
      </c>
      <c r="H3342" s="9" t="s">
        <v>161</v>
      </c>
      <c r="I3342" s="9" t="s">
        <v>297</v>
      </c>
      <c r="J3342" s="9" t="s">
        <v>521</v>
      </c>
      <c r="K3342" s="9" t="s">
        <v>239</v>
      </c>
      <c r="L3342" s="9" t="s">
        <v>104</v>
      </c>
      <c r="M3342" s="9" t="s">
        <v>1788</v>
      </c>
      <c r="N3342" s="9" t="s">
        <v>198</v>
      </c>
      <c r="O3342" s="9" t="s">
        <v>116</v>
      </c>
      <c r="P3342" s="9" t="s">
        <v>234</v>
      </c>
      <c r="Q3342" s="9" t="s">
        <v>219</v>
      </c>
      <c r="R3342" s="9">
        <v>0</v>
      </c>
      <c r="S3342" s="9">
        <v>20</v>
      </c>
      <c r="U3342" s="9" t="s">
        <v>140</v>
      </c>
      <c r="V3342" s="9" t="s">
        <v>6326</v>
      </c>
      <c r="X3342" s="9">
        <f>INDEX(SLA_Policy!$D$2:$D$5,MATCH(F3342,SLA_Policy!$A$2:$A$5,0))</f>
        <v>72</v>
      </c>
      <c r="Y3342" s="9" t="str">
        <f>IF(E3342="Cancelled","Excluded",IF(D3342="",IF((SLA_Policy!$B$8-B3342)*24&gt;X3342,"Open - Breached","Open - On Track"),IF((D3342-B3342)*24&lt;=X3342,"Met","Breached")))</f>
        <v>Met</v>
      </c>
    </row>
    <row r="3343" spans="1:25" x14ac:dyDescent="0.25">
      <c r="A3343" s="9" t="s">
        <v>6367</v>
      </c>
      <c r="B3343" s="23">
        <v>46034.4465277778</v>
      </c>
      <c r="C3343" s="23">
        <v>46034.495833333298</v>
      </c>
      <c r="D3343" s="23">
        <v>46034.583333333299</v>
      </c>
      <c r="E3343" s="9" t="s">
        <v>212</v>
      </c>
      <c r="F3343" s="9" t="s">
        <v>189</v>
      </c>
      <c r="G3343" s="9" t="s">
        <v>213</v>
      </c>
      <c r="H3343" s="9" t="s">
        <v>161</v>
      </c>
      <c r="I3343" s="9" t="s">
        <v>389</v>
      </c>
      <c r="J3343" s="9" t="s">
        <v>2170</v>
      </c>
      <c r="K3343" s="9" t="s">
        <v>246</v>
      </c>
      <c r="L3343" s="9" t="s">
        <v>216</v>
      </c>
      <c r="M3343" s="9" t="s">
        <v>448</v>
      </c>
      <c r="N3343" s="9" t="s">
        <v>196</v>
      </c>
      <c r="O3343" s="9" t="s">
        <v>116</v>
      </c>
      <c r="P3343" s="9" t="s">
        <v>234</v>
      </c>
      <c r="Q3343" s="9" t="s">
        <v>219</v>
      </c>
      <c r="R3343" s="9">
        <v>0</v>
      </c>
      <c r="S3343" s="9">
        <v>4</v>
      </c>
      <c r="U3343" s="9" t="s">
        <v>221</v>
      </c>
      <c r="X3343" s="9">
        <f>INDEX(SLA_Policy!$D$2:$D$5,MATCH(F3343,SLA_Policy!$A$2:$A$5,0))</f>
        <v>120</v>
      </c>
      <c r="Y3343" s="9" t="str">
        <f>IF(E3343="Cancelled","Excluded",IF(D3343="",IF((SLA_Policy!$B$8-B3343)*24&gt;X3343,"Open - Breached","Open - On Track"),IF((D3343-B3343)*24&lt;=X3343,"Met","Breached")))</f>
        <v>Met</v>
      </c>
    </row>
    <row r="3344" spans="1:25" x14ac:dyDescent="0.25">
      <c r="A3344" s="9" t="s">
        <v>6368</v>
      </c>
      <c r="B3344" s="23">
        <v>46034.459027777797</v>
      </c>
      <c r="C3344" s="23">
        <v>46034.461805555598</v>
      </c>
      <c r="D3344" s="23">
        <v>46034.6027777778</v>
      </c>
      <c r="E3344" s="9" t="s">
        <v>212</v>
      </c>
      <c r="F3344" s="9" t="s">
        <v>187</v>
      </c>
      <c r="G3344" s="9" t="s">
        <v>213</v>
      </c>
      <c r="H3344" s="9" t="s">
        <v>167</v>
      </c>
      <c r="I3344" s="9" t="s">
        <v>362</v>
      </c>
      <c r="J3344" s="9" t="s">
        <v>5094</v>
      </c>
      <c r="K3344" s="9" t="s">
        <v>246</v>
      </c>
      <c r="L3344" s="9" t="s">
        <v>216</v>
      </c>
      <c r="M3344" s="9" t="s">
        <v>1934</v>
      </c>
      <c r="N3344" s="9" t="s">
        <v>198</v>
      </c>
      <c r="O3344" s="9" t="s">
        <v>176</v>
      </c>
      <c r="P3344" s="9" t="s">
        <v>330</v>
      </c>
      <c r="Q3344" s="9" t="s">
        <v>273</v>
      </c>
      <c r="R3344" s="9">
        <v>1</v>
      </c>
      <c r="S3344" s="9">
        <v>30</v>
      </c>
      <c r="U3344" s="9" t="s">
        <v>290</v>
      </c>
      <c r="W3344" s="9">
        <v>4</v>
      </c>
      <c r="X3344" s="9">
        <f>INDEX(SLA_Policy!$D$2:$D$5,MATCH(F3344,SLA_Policy!$A$2:$A$5,0))</f>
        <v>8</v>
      </c>
      <c r="Y3344" s="9" t="str">
        <f>IF(E3344="Cancelled","Excluded",IF(D3344="",IF((SLA_Policy!$B$8-B3344)*24&gt;X3344,"Open - Breached","Open - On Track"),IF((D3344-B3344)*24&lt;=X3344,"Met","Breached")))</f>
        <v>Met</v>
      </c>
    </row>
    <row r="3345" spans="1:25" x14ac:dyDescent="0.25">
      <c r="A3345" s="9" t="s">
        <v>6369</v>
      </c>
      <c r="B3345" s="23">
        <v>46034.463194444397</v>
      </c>
      <c r="C3345" s="23">
        <v>46034.465277777803</v>
      </c>
      <c r="D3345" s="23">
        <v>46034.588888888902</v>
      </c>
      <c r="E3345" s="9" t="s">
        <v>212</v>
      </c>
      <c r="F3345" s="9" t="s">
        <v>188</v>
      </c>
      <c r="G3345" s="9" t="s">
        <v>213</v>
      </c>
      <c r="H3345" s="9" t="s">
        <v>161</v>
      </c>
      <c r="I3345" s="9" t="s">
        <v>297</v>
      </c>
      <c r="J3345" s="9" t="s">
        <v>521</v>
      </c>
      <c r="K3345" s="9" t="s">
        <v>303</v>
      </c>
      <c r="L3345" s="9" t="s">
        <v>216</v>
      </c>
      <c r="M3345" s="9" t="s">
        <v>2388</v>
      </c>
      <c r="N3345" s="9" t="s">
        <v>200</v>
      </c>
      <c r="O3345" s="9" t="s">
        <v>116</v>
      </c>
      <c r="P3345" s="9" t="s">
        <v>525</v>
      </c>
      <c r="Q3345" s="9" t="s">
        <v>219</v>
      </c>
      <c r="R3345" s="9">
        <v>0</v>
      </c>
      <c r="S3345" s="9">
        <v>20</v>
      </c>
      <c r="U3345" s="9" t="s">
        <v>221</v>
      </c>
      <c r="X3345" s="9">
        <f>INDEX(SLA_Policy!$D$2:$D$5,MATCH(F3345,SLA_Policy!$A$2:$A$5,0))</f>
        <v>72</v>
      </c>
      <c r="Y3345" s="9" t="str">
        <f>IF(E3345="Cancelled","Excluded",IF(D3345="",IF((SLA_Policy!$B$8-B3345)*24&gt;X3345,"Open - Breached","Open - On Track"),IF((D3345-B3345)*24&lt;=X3345,"Met","Breached")))</f>
        <v>Met</v>
      </c>
    </row>
    <row r="3346" spans="1:25" x14ac:dyDescent="0.25">
      <c r="A3346" s="9" t="s">
        <v>6370</v>
      </c>
      <c r="B3346" s="23">
        <v>46034.466666666704</v>
      </c>
      <c r="C3346" s="23">
        <v>46034.496527777803</v>
      </c>
      <c r="D3346" s="23">
        <v>46035.425000000003</v>
      </c>
      <c r="E3346" s="9" t="s">
        <v>212</v>
      </c>
      <c r="F3346" s="9" t="s">
        <v>189</v>
      </c>
      <c r="G3346" s="9" t="s">
        <v>213</v>
      </c>
      <c r="H3346" s="9" t="s">
        <v>162</v>
      </c>
      <c r="I3346" s="9" t="s">
        <v>244</v>
      </c>
      <c r="J3346" s="9" t="s">
        <v>6371</v>
      </c>
      <c r="K3346" s="9" t="s">
        <v>215</v>
      </c>
      <c r="L3346" s="9" t="s">
        <v>307</v>
      </c>
      <c r="M3346" s="9" t="s">
        <v>6372</v>
      </c>
      <c r="N3346" s="9" t="s">
        <v>196</v>
      </c>
      <c r="O3346" s="9" t="s">
        <v>116</v>
      </c>
      <c r="P3346" s="9" t="s">
        <v>590</v>
      </c>
      <c r="Q3346" s="9" t="s">
        <v>219</v>
      </c>
      <c r="R3346" s="9">
        <v>0</v>
      </c>
      <c r="S3346" s="9">
        <v>18</v>
      </c>
      <c r="U3346" s="9" t="s">
        <v>290</v>
      </c>
      <c r="X3346" s="9">
        <f>INDEX(SLA_Policy!$D$2:$D$5,MATCH(F3346,SLA_Policy!$A$2:$A$5,0))</f>
        <v>120</v>
      </c>
      <c r="Y3346" s="9" t="str">
        <f>IF(E3346="Cancelled","Excluded",IF(D3346="",IF((SLA_Policy!$B$8-B3346)*24&gt;X3346,"Open - Breached","Open - On Track"),IF((D3346-B3346)*24&lt;=X3346,"Met","Breached")))</f>
        <v>Met</v>
      </c>
    </row>
    <row r="3347" spans="1:25" x14ac:dyDescent="0.25">
      <c r="A3347" s="9" t="s">
        <v>6373</v>
      </c>
      <c r="B3347" s="23">
        <v>46034.472222222197</v>
      </c>
      <c r="C3347" s="23">
        <v>46034.491666666698</v>
      </c>
      <c r="D3347" s="23">
        <v>46034.604166666701</v>
      </c>
      <c r="E3347" s="9" t="s">
        <v>212</v>
      </c>
      <c r="F3347" s="9" t="s">
        <v>188</v>
      </c>
      <c r="G3347" s="9" t="s">
        <v>213</v>
      </c>
      <c r="H3347" s="9" t="s">
        <v>161</v>
      </c>
      <c r="I3347" s="9" t="s">
        <v>389</v>
      </c>
      <c r="J3347" s="9" t="s">
        <v>2373</v>
      </c>
      <c r="K3347" s="9" t="s">
        <v>246</v>
      </c>
      <c r="L3347" s="9" t="s">
        <v>293</v>
      </c>
      <c r="M3347" s="9" t="s">
        <v>3002</v>
      </c>
      <c r="N3347" s="9" t="s">
        <v>197</v>
      </c>
      <c r="O3347" s="9" t="s">
        <v>177</v>
      </c>
      <c r="P3347" s="9" t="s">
        <v>300</v>
      </c>
      <c r="Q3347" s="9" t="s">
        <v>219</v>
      </c>
      <c r="R3347" s="9">
        <v>0</v>
      </c>
      <c r="S3347" s="9">
        <v>4</v>
      </c>
      <c r="U3347" s="9" t="s">
        <v>221</v>
      </c>
      <c r="X3347" s="9">
        <f>INDEX(SLA_Policy!$D$2:$D$5,MATCH(F3347,SLA_Policy!$A$2:$A$5,0))</f>
        <v>72</v>
      </c>
      <c r="Y3347" s="9" t="str">
        <f>IF(E3347="Cancelled","Excluded",IF(D3347="",IF((SLA_Policy!$B$8-B3347)*24&gt;X3347,"Open - Breached","Open - On Track"),IF((D3347-B3347)*24&lt;=X3347,"Met","Breached")))</f>
        <v>Met</v>
      </c>
    </row>
    <row r="3348" spans="1:25" x14ac:dyDescent="0.25">
      <c r="A3348" s="9" t="s">
        <v>6374</v>
      </c>
      <c r="B3348" s="23">
        <v>46034.474999999999</v>
      </c>
      <c r="C3348" s="23">
        <v>46034.477083333302</v>
      </c>
      <c r="D3348" s="23">
        <v>46034.756249999999</v>
      </c>
      <c r="E3348" s="9" t="s">
        <v>212</v>
      </c>
      <c r="F3348" s="9" t="s">
        <v>188</v>
      </c>
      <c r="G3348" s="9" t="s">
        <v>213</v>
      </c>
      <c r="H3348" s="9" t="s">
        <v>167</v>
      </c>
      <c r="I3348" s="9" t="s">
        <v>362</v>
      </c>
      <c r="J3348" s="9" t="s">
        <v>4360</v>
      </c>
      <c r="K3348" s="9" t="s">
        <v>246</v>
      </c>
      <c r="L3348" s="9" t="s">
        <v>216</v>
      </c>
      <c r="M3348" s="9" t="s">
        <v>4325</v>
      </c>
      <c r="N3348" s="9" t="s">
        <v>200</v>
      </c>
      <c r="O3348" s="9" t="s">
        <v>116</v>
      </c>
      <c r="P3348" s="9" t="s">
        <v>525</v>
      </c>
      <c r="Q3348" s="9" t="s">
        <v>219</v>
      </c>
      <c r="R3348" s="9">
        <v>0</v>
      </c>
      <c r="S3348" s="9">
        <v>47</v>
      </c>
      <c r="U3348" s="9" t="s">
        <v>266</v>
      </c>
      <c r="X3348" s="9">
        <f>INDEX(SLA_Policy!$D$2:$D$5,MATCH(F3348,SLA_Policy!$A$2:$A$5,0))</f>
        <v>72</v>
      </c>
      <c r="Y3348" s="9" t="str">
        <f>IF(E3348="Cancelled","Excluded",IF(D3348="",IF((SLA_Policy!$B$8-B3348)*24&gt;X3348,"Open - Breached","Open - On Track"),IF((D3348-B3348)*24&lt;=X3348,"Met","Breached")))</f>
        <v>Met</v>
      </c>
    </row>
    <row r="3349" spans="1:25" x14ac:dyDescent="0.25">
      <c r="A3349" s="9" t="s">
        <v>6375</v>
      </c>
      <c r="B3349" s="23">
        <v>46034.479166666701</v>
      </c>
      <c r="C3349" s="23">
        <v>46034.4909722222</v>
      </c>
      <c r="D3349" s="23">
        <v>46034.493750000001</v>
      </c>
      <c r="E3349" s="9" t="s">
        <v>212</v>
      </c>
      <c r="F3349" s="9" t="s">
        <v>188</v>
      </c>
      <c r="G3349" s="9" t="s">
        <v>213</v>
      </c>
      <c r="H3349" s="9" t="s">
        <v>161</v>
      </c>
      <c r="I3349" s="9" t="s">
        <v>454</v>
      </c>
      <c r="J3349" s="9" t="s">
        <v>1055</v>
      </c>
      <c r="K3349" s="9" t="s">
        <v>262</v>
      </c>
      <c r="L3349" s="9" t="s">
        <v>282</v>
      </c>
      <c r="M3349" s="9" t="s">
        <v>3106</v>
      </c>
      <c r="N3349" s="9" t="s">
        <v>198</v>
      </c>
      <c r="O3349" s="9" t="s">
        <v>177</v>
      </c>
      <c r="P3349" s="9" t="s">
        <v>457</v>
      </c>
      <c r="Q3349" s="9" t="s">
        <v>219</v>
      </c>
      <c r="R3349" s="9">
        <v>0</v>
      </c>
      <c r="S3349" s="9">
        <v>6</v>
      </c>
      <c r="U3349" s="9" t="s">
        <v>266</v>
      </c>
      <c r="W3349" s="9">
        <v>4</v>
      </c>
      <c r="X3349" s="9">
        <f>INDEX(SLA_Policy!$D$2:$D$5,MATCH(F3349,SLA_Policy!$A$2:$A$5,0))</f>
        <v>72</v>
      </c>
      <c r="Y3349" s="9" t="str">
        <f>IF(E3349="Cancelled","Excluded",IF(D3349="",IF((SLA_Policy!$B$8-B3349)*24&gt;X3349,"Open - Breached","Open - On Track"),IF((D3349-B3349)*24&lt;=X3349,"Met","Breached")))</f>
        <v>Met</v>
      </c>
    </row>
    <row r="3350" spans="1:25" x14ac:dyDescent="0.25">
      <c r="A3350" s="9" t="s">
        <v>6376</v>
      </c>
      <c r="B3350" s="23">
        <v>46034.479861111096</v>
      </c>
      <c r="C3350" s="23">
        <v>46034.481249999997</v>
      </c>
      <c r="D3350" s="23">
        <v>46034.506944444503</v>
      </c>
      <c r="E3350" s="9" t="s">
        <v>212</v>
      </c>
      <c r="F3350" s="9" t="s">
        <v>188</v>
      </c>
      <c r="G3350" s="9" t="s">
        <v>213</v>
      </c>
      <c r="H3350" s="9" t="s">
        <v>161</v>
      </c>
      <c r="I3350" s="9" t="s">
        <v>297</v>
      </c>
      <c r="J3350" s="9" t="s">
        <v>521</v>
      </c>
      <c r="K3350" s="9" t="s">
        <v>246</v>
      </c>
      <c r="L3350" s="9" t="s">
        <v>351</v>
      </c>
      <c r="M3350" s="9" t="s">
        <v>3021</v>
      </c>
      <c r="N3350" s="9" t="s">
        <v>198</v>
      </c>
      <c r="O3350" s="9" t="s">
        <v>116</v>
      </c>
      <c r="P3350" s="9" t="s">
        <v>295</v>
      </c>
      <c r="Q3350" s="9" t="s">
        <v>219</v>
      </c>
      <c r="R3350" s="9">
        <v>0</v>
      </c>
      <c r="S3350" s="9">
        <v>29</v>
      </c>
      <c r="U3350" s="9" t="s">
        <v>140</v>
      </c>
      <c r="V3350" s="9" t="s">
        <v>6326</v>
      </c>
      <c r="W3350" s="9">
        <v>4</v>
      </c>
      <c r="X3350" s="9">
        <f>INDEX(SLA_Policy!$D$2:$D$5,MATCH(F3350,SLA_Policy!$A$2:$A$5,0))</f>
        <v>72</v>
      </c>
      <c r="Y3350" s="9" t="str">
        <f>IF(E3350="Cancelled","Excluded",IF(D3350="",IF((SLA_Policy!$B$8-B3350)*24&gt;X3350,"Open - Breached","Open - On Track"),IF((D3350-B3350)*24&lt;=X3350,"Met","Breached")))</f>
        <v>Met</v>
      </c>
    </row>
    <row r="3351" spans="1:25" x14ac:dyDescent="0.25">
      <c r="A3351" s="9" t="s">
        <v>6377</v>
      </c>
      <c r="B3351" s="23">
        <v>46034.480555555601</v>
      </c>
      <c r="C3351" s="23">
        <v>46034.522916666698</v>
      </c>
      <c r="D3351" s="23">
        <v>46035.374305555597</v>
      </c>
      <c r="E3351" s="9" t="s">
        <v>212</v>
      </c>
      <c r="F3351" s="9" t="s">
        <v>188</v>
      </c>
      <c r="G3351" s="9" t="s">
        <v>236</v>
      </c>
      <c r="H3351" s="9" t="s">
        <v>164</v>
      </c>
      <c r="I3351" s="9" t="s">
        <v>421</v>
      </c>
      <c r="J3351" s="9" t="s">
        <v>3326</v>
      </c>
      <c r="K3351" s="9" t="s">
        <v>246</v>
      </c>
      <c r="L3351" s="9" t="s">
        <v>311</v>
      </c>
      <c r="M3351" s="9" t="s">
        <v>3372</v>
      </c>
      <c r="N3351" s="9" t="s">
        <v>196</v>
      </c>
      <c r="O3351" s="9" t="s">
        <v>180</v>
      </c>
      <c r="P3351" s="9" t="s">
        <v>318</v>
      </c>
      <c r="Q3351" s="9" t="s">
        <v>219</v>
      </c>
      <c r="R3351" s="9">
        <v>0</v>
      </c>
      <c r="S3351" s="9">
        <v>20</v>
      </c>
      <c r="T3351" s="9" t="s">
        <v>343</v>
      </c>
      <c r="U3351" s="9" t="s">
        <v>242</v>
      </c>
      <c r="X3351" s="9">
        <f>INDEX(SLA_Policy!$D$2:$D$5,MATCH(F3351,SLA_Policy!$A$2:$A$5,0))</f>
        <v>72</v>
      </c>
      <c r="Y3351" s="9" t="str">
        <f>IF(E3351="Cancelled","Excluded",IF(D3351="",IF((SLA_Policy!$B$8-B3351)*24&gt;X3351,"Open - Breached","Open - On Track"),IF((D3351-B3351)*24&lt;=X3351,"Met","Breached")))</f>
        <v>Met</v>
      </c>
    </row>
    <row r="3352" spans="1:25" x14ac:dyDescent="0.25">
      <c r="A3352" s="9" t="s">
        <v>6378</v>
      </c>
      <c r="B3352" s="23">
        <v>46034.510416666701</v>
      </c>
      <c r="C3352" s="23">
        <v>46034.530555555597</v>
      </c>
      <c r="D3352" s="23">
        <v>46034.561111111099</v>
      </c>
      <c r="E3352" s="9" t="s">
        <v>212</v>
      </c>
      <c r="F3352" s="9" t="s">
        <v>189</v>
      </c>
      <c r="G3352" s="9" t="s">
        <v>213</v>
      </c>
      <c r="H3352" s="9" t="s">
        <v>161</v>
      </c>
      <c r="I3352" s="9" t="s">
        <v>389</v>
      </c>
      <c r="J3352" s="9" t="s">
        <v>6379</v>
      </c>
      <c r="K3352" s="9" t="s">
        <v>246</v>
      </c>
      <c r="L3352" s="9" t="s">
        <v>226</v>
      </c>
      <c r="M3352" s="9" t="s">
        <v>826</v>
      </c>
      <c r="N3352" s="9" t="s">
        <v>198</v>
      </c>
      <c r="O3352" s="9" t="s">
        <v>116</v>
      </c>
      <c r="P3352" s="9" t="s">
        <v>551</v>
      </c>
      <c r="Q3352" s="9" t="s">
        <v>219</v>
      </c>
      <c r="R3352" s="9">
        <v>0</v>
      </c>
      <c r="S3352" s="9">
        <v>4</v>
      </c>
      <c r="U3352" s="9" t="s">
        <v>290</v>
      </c>
      <c r="X3352" s="9">
        <f>INDEX(SLA_Policy!$D$2:$D$5,MATCH(F3352,SLA_Policy!$A$2:$A$5,0))</f>
        <v>120</v>
      </c>
      <c r="Y3352" s="9" t="str">
        <f>IF(E3352="Cancelled","Excluded",IF(D3352="",IF((SLA_Policy!$B$8-B3352)*24&gt;X3352,"Open - Breached","Open - On Track"),IF((D3352-B3352)*24&lt;=X3352,"Met","Breached")))</f>
        <v>Met</v>
      </c>
    </row>
    <row r="3353" spans="1:25" x14ac:dyDescent="0.25">
      <c r="A3353" s="9" t="s">
        <v>6380</v>
      </c>
      <c r="B3353" s="23">
        <v>46034.536111111098</v>
      </c>
      <c r="C3353" s="23">
        <v>46034.595833333296</v>
      </c>
      <c r="D3353" s="23">
        <v>46034.733333333301</v>
      </c>
      <c r="E3353" s="9" t="s">
        <v>212</v>
      </c>
      <c r="F3353" s="9" t="s">
        <v>188</v>
      </c>
      <c r="G3353" s="9" t="s">
        <v>213</v>
      </c>
      <c r="H3353" s="9" t="s">
        <v>88</v>
      </c>
      <c r="I3353" s="9" t="s">
        <v>92</v>
      </c>
      <c r="J3353" s="9" t="s">
        <v>810</v>
      </c>
      <c r="K3353" s="9" t="s">
        <v>215</v>
      </c>
      <c r="L3353" s="9" t="s">
        <v>270</v>
      </c>
      <c r="M3353" s="9" t="s">
        <v>6381</v>
      </c>
      <c r="N3353" s="9" t="s">
        <v>196</v>
      </c>
      <c r="O3353" s="9" t="s">
        <v>178</v>
      </c>
      <c r="P3353" s="9" t="s">
        <v>272</v>
      </c>
      <c r="Q3353" s="9" t="s">
        <v>219</v>
      </c>
      <c r="R3353" s="9">
        <v>0</v>
      </c>
      <c r="S3353" s="9">
        <v>17</v>
      </c>
      <c r="T3353" s="9" t="s">
        <v>220</v>
      </c>
      <c r="U3353" s="9" t="s">
        <v>290</v>
      </c>
      <c r="X3353" s="9">
        <f>INDEX(SLA_Policy!$D$2:$D$5,MATCH(F3353,SLA_Policy!$A$2:$A$5,0))</f>
        <v>72</v>
      </c>
      <c r="Y3353" s="9" t="str">
        <f>IF(E3353="Cancelled","Excluded",IF(D3353="",IF((SLA_Policy!$B$8-B3353)*24&gt;X3353,"Open - Breached","Open - On Track"),IF((D3353-B3353)*24&lt;=X3353,"Met","Breached")))</f>
        <v>Met</v>
      </c>
    </row>
    <row r="3354" spans="1:25" x14ac:dyDescent="0.25">
      <c r="A3354" s="9" t="s">
        <v>6382</v>
      </c>
      <c r="B3354" s="23">
        <v>46034.538194444503</v>
      </c>
      <c r="C3354" s="23">
        <v>46034.539583333302</v>
      </c>
      <c r="D3354" s="23">
        <v>46035.4194444444</v>
      </c>
      <c r="E3354" s="9" t="s">
        <v>212</v>
      </c>
      <c r="F3354" s="9" t="s">
        <v>188</v>
      </c>
      <c r="G3354" s="9" t="s">
        <v>213</v>
      </c>
      <c r="H3354" s="9" t="s">
        <v>164</v>
      </c>
      <c r="I3354" s="9" t="s">
        <v>260</v>
      </c>
      <c r="J3354" s="9" t="s">
        <v>3177</v>
      </c>
      <c r="K3354" s="9" t="s">
        <v>410</v>
      </c>
      <c r="L3354" s="9" t="s">
        <v>311</v>
      </c>
      <c r="M3354" s="9" t="s">
        <v>480</v>
      </c>
      <c r="N3354" s="9" t="s">
        <v>198</v>
      </c>
      <c r="O3354" s="9" t="s">
        <v>180</v>
      </c>
      <c r="P3354" s="9" t="s">
        <v>318</v>
      </c>
      <c r="Q3354" s="9" t="s">
        <v>273</v>
      </c>
      <c r="R3354" s="9">
        <v>0</v>
      </c>
      <c r="S3354" s="9">
        <v>22</v>
      </c>
      <c r="T3354" s="9" t="s">
        <v>265</v>
      </c>
      <c r="U3354" s="9" t="s">
        <v>290</v>
      </c>
      <c r="X3354" s="9">
        <f>INDEX(SLA_Policy!$D$2:$D$5,MATCH(F3354,SLA_Policy!$A$2:$A$5,0))</f>
        <v>72</v>
      </c>
      <c r="Y3354" s="9" t="str">
        <f>IF(E3354="Cancelled","Excluded",IF(D3354="",IF((SLA_Policy!$B$8-B3354)*24&gt;X3354,"Open - Breached","Open - On Track"),IF((D3354-B3354)*24&lt;=X3354,"Met","Breached")))</f>
        <v>Met</v>
      </c>
    </row>
    <row r="3355" spans="1:25" x14ac:dyDescent="0.25">
      <c r="A3355" s="9" t="s">
        <v>6383</v>
      </c>
      <c r="B3355" s="23">
        <v>46034.551388888904</v>
      </c>
      <c r="C3355" s="23">
        <v>46034.559722222199</v>
      </c>
      <c r="D3355" s="23">
        <v>46035.343055555597</v>
      </c>
      <c r="E3355" s="9" t="s">
        <v>212</v>
      </c>
      <c r="F3355" s="9" t="s">
        <v>188</v>
      </c>
      <c r="G3355" s="9" t="s">
        <v>236</v>
      </c>
      <c r="H3355" s="9" t="s">
        <v>161</v>
      </c>
      <c r="I3355" s="9" t="s">
        <v>482</v>
      </c>
      <c r="J3355" s="9" t="s">
        <v>5294</v>
      </c>
      <c r="K3355" s="9" t="s">
        <v>215</v>
      </c>
      <c r="L3355" s="9" t="s">
        <v>216</v>
      </c>
      <c r="M3355" s="9" t="s">
        <v>4174</v>
      </c>
      <c r="N3355" s="9" t="s">
        <v>196</v>
      </c>
      <c r="O3355" s="9" t="s">
        <v>177</v>
      </c>
      <c r="P3355" s="9" t="s">
        <v>300</v>
      </c>
      <c r="Q3355" s="9" t="s">
        <v>219</v>
      </c>
      <c r="R3355" s="9">
        <v>0</v>
      </c>
      <c r="S3355" s="9">
        <v>44</v>
      </c>
      <c r="U3355" s="9" t="s">
        <v>242</v>
      </c>
      <c r="X3355" s="9">
        <f>INDEX(SLA_Policy!$D$2:$D$5,MATCH(F3355,SLA_Policy!$A$2:$A$5,0))</f>
        <v>72</v>
      </c>
      <c r="Y3355" s="9" t="str">
        <f>IF(E3355="Cancelled","Excluded",IF(D3355="",IF((SLA_Policy!$B$8-B3355)*24&gt;X3355,"Open - Breached","Open - On Track"),IF((D3355-B3355)*24&lt;=X3355,"Met","Breached")))</f>
        <v>Met</v>
      </c>
    </row>
    <row r="3356" spans="1:25" x14ac:dyDescent="0.25">
      <c r="A3356" s="9" t="s">
        <v>6384</v>
      </c>
      <c r="B3356" s="23">
        <v>46034.556944444397</v>
      </c>
      <c r="C3356" s="23">
        <v>46034.589583333298</v>
      </c>
      <c r="E3356" s="9" t="s">
        <v>649</v>
      </c>
      <c r="F3356" s="9" t="s">
        <v>189</v>
      </c>
      <c r="G3356" s="9" t="s">
        <v>236</v>
      </c>
      <c r="H3356" s="9" t="s">
        <v>164</v>
      </c>
      <c r="I3356" s="9" t="s">
        <v>421</v>
      </c>
      <c r="J3356" s="9" t="s">
        <v>1733</v>
      </c>
      <c r="K3356" s="9" t="s">
        <v>215</v>
      </c>
      <c r="L3356" s="9" t="s">
        <v>216</v>
      </c>
      <c r="M3356" s="9" t="s">
        <v>2379</v>
      </c>
      <c r="N3356" s="9" t="s">
        <v>196</v>
      </c>
      <c r="O3356" s="9" t="s">
        <v>180</v>
      </c>
      <c r="P3356" s="9" t="s">
        <v>278</v>
      </c>
      <c r="Q3356" s="9" t="s">
        <v>219</v>
      </c>
      <c r="R3356" s="9">
        <v>0</v>
      </c>
      <c r="S3356" s="9">
        <v>2</v>
      </c>
      <c r="T3356" s="9" t="s">
        <v>343</v>
      </c>
      <c r="X3356" s="9">
        <f>INDEX(SLA_Policy!$D$2:$D$5,MATCH(F3356,SLA_Policy!$A$2:$A$5,0))</f>
        <v>120</v>
      </c>
      <c r="Y3356" s="9" t="str">
        <f>IF(E3356="Cancelled","Excluded",IF(D3356="",IF((SLA_Policy!$B$8-B3356)*24&gt;X3356,"Open - Breached","Open - On Track"),IF((D3356-B3356)*24&lt;=X3356,"Met","Breached")))</f>
        <v>Excluded</v>
      </c>
    </row>
    <row r="3357" spans="1:25" x14ac:dyDescent="0.25">
      <c r="A3357" s="9" t="s">
        <v>6385</v>
      </c>
      <c r="B3357" s="23">
        <v>46034.559027777803</v>
      </c>
      <c r="C3357" s="23">
        <v>46034.569444444503</v>
      </c>
      <c r="D3357" s="23">
        <v>46034.604861111096</v>
      </c>
      <c r="E3357" s="9" t="s">
        <v>212</v>
      </c>
      <c r="F3357" s="9" t="s">
        <v>188</v>
      </c>
      <c r="G3357" s="9" t="s">
        <v>213</v>
      </c>
      <c r="H3357" s="9" t="s">
        <v>162</v>
      </c>
      <c r="I3357" s="9" t="s">
        <v>393</v>
      </c>
      <c r="J3357" s="9" t="s">
        <v>2622</v>
      </c>
      <c r="K3357" s="9" t="s">
        <v>246</v>
      </c>
      <c r="L3357" s="9" t="s">
        <v>226</v>
      </c>
      <c r="M3357" s="9" t="s">
        <v>586</v>
      </c>
      <c r="N3357" s="9" t="s">
        <v>196</v>
      </c>
      <c r="O3357" s="9" t="s">
        <v>116</v>
      </c>
      <c r="P3357" s="9" t="s">
        <v>258</v>
      </c>
      <c r="Q3357" s="9" t="s">
        <v>219</v>
      </c>
      <c r="R3357" s="9">
        <v>0</v>
      </c>
      <c r="S3357" s="9">
        <v>35</v>
      </c>
      <c r="U3357" s="9" t="s">
        <v>661</v>
      </c>
      <c r="X3357" s="9">
        <f>INDEX(SLA_Policy!$D$2:$D$5,MATCH(F3357,SLA_Policy!$A$2:$A$5,0))</f>
        <v>72</v>
      </c>
      <c r="Y3357" s="9" t="str">
        <f>IF(E3357="Cancelled","Excluded",IF(D3357="",IF((SLA_Policy!$B$8-B3357)*24&gt;X3357,"Open - Breached","Open - On Track"),IF((D3357-B3357)*24&lt;=X3357,"Met","Breached")))</f>
        <v>Met</v>
      </c>
    </row>
    <row r="3358" spans="1:25" x14ac:dyDescent="0.25">
      <c r="A3358" s="9" t="s">
        <v>6386</v>
      </c>
      <c r="B3358" s="23">
        <v>46034.560416666704</v>
      </c>
      <c r="C3358" s="23">
        <v>46034.563888888901</v>
      </c>
      <c r="D3358" s="23">
        <v>46035.350694444503</v>
      </c>
      <c r="E3358" s="9" t="s">
        <v>212</v>
      </c>
      <c r="F3358" s="9" t="s">
        <v>188</v>
      </c>
      <c r="G3358" s="9" t="s">
        <v>213</v>
      </c>
      <c r="H3358" s="9" t="s">
        <v>161</v>
      </c>
      <c r="I3358" s="9" t="s">
        <v>297</v>
      </c>
      <c r="J3358" s="9" t="s">
        <v>6387</v>
      </c>
      <c r="K3358" s="9" t="s">
        <v>246</v>
      </c>
      <c r="L3358" s="9" t="s">
        <v>311</v>
      </c>
      <c r="M3358" s="9" t="s">
        <v>423</v>
      </c>
      <c r="N3358" s="9" t="s">
        <v>198</v>
      </c>
      <c r="O3358" s="9" t="s">
        <v>116</v>
      </c>
      <c r="P3358" s="9" t="s">
        <v>342</v>
      </c>
      <c r="Q3358" s="9" t="s">
        <v>219</v>
      </c>
      <c r="R3358" s="9">
        <v>0</v>
      </c>
      <c r="S3358" s="9">
        <v>12</v>
      </c>
      <c r="U3358" s="9" t="s">
        <v>140</v>
      </c>
      <c r="V3358" s="9" t="s">
        <v>6326</v>
      </c>
      <c r="X3358" s="9">
        <f>INDEX(SLA_Policy!$D$2:$D$5,MATCH(F3358,SLA_Policy!$A$2:$A$5,0))</f>
        <v>72</v>
      </c>
      <c r="Y3358" s="9" t="str">
        <f>IF(E3358="Cancelled","Excluded",IF(D3358="",IF((SLA_Policy!$B$8-B3358)*24&gt;X3358,"Open - Breached","Open - On Track"),IF((D3358-B3358)*24&lt;=X3358,"Met","Breached")))</f>
        <v>Met</v>
      </c>
    </row>
    <row r="3359" spans="1:25" x14ac:dyDescent="0.25">
      <c r="A3359" s="9" t="s">
        <v>6388</v>
      </c>
      <c r="B3359" s="23">
        <v>46034.560416666704</v>
      </c>
      <c r="C3359" s="23">
        <v>46034.561111111099</v>
      </c>
      <c r="D3359" s="23">
        <v>46034.661805555603</v>
      </c>
      <c r="E3359" s="9" t="s">
        <v>212</v>
      </c>
      <c r="F3359" s="9" t="s">
        <v>188</v>
      </c>
      <c r="G3359" s="9" t="s">
        <v>213</v>
      </c>
      <c r="H3359" s="9" t="s">
        <v>161</v>
      </c>
      <c r="I3359" s="9" t="s">
        <v>297</v>
      </c>
      <c r="J3359" s="9" t="s">
        <v>6389</v>
      </c>
      <c r="K3359" s="9" t="s">
        <v>246</v>
      </c>
      <c r="L3359" s="9" t="s">
        <v>226</v>
      </c>
      <c r="M3359" s="9" t="s">
        <v>2384</v>
      </c>
      <c r="N3359" s="9" t="s">
        <v>200</v>
      </c>
      <c r="O3359" s="9" t="s">
        <v>177</v>
      </c>
      <c r="P3359" s="9" t="s">
        <v>300</v>
      </c>
      <c r="Q3359" s="9" t="s">
        <v>273</v>
      </c>
      <c r="R3359" s="9">
        <v>0</v>
      </c>
      <c r="S3359" s="9">
        <v>16</v>
      </c>
      <c r="U3359" s="9" t="s">
        <v>140</v>
      </c>
      <c r="V3359" s="9" t="s">
        <v>6326</v>
      </c>
      <c r="W3359" s="9">
        <v>5</v>
      </c>
      <c r="X3359" s="9">
        <f>INDEX(SLA_Policy!$D$2:$D$5,MATCH(F3359,SLA_Policy!$A$2:$A$5,0))</f>
        <v>72</v>
      </c>
      <c r="Y3359" s="9" t="str">
        <f>IF(E3359="Cancelled","Excluded",IF(D3359="",IF((SLA_Policy!$B$8-B3359)*24&gt;X3359,"Open - Breached","Open - On Track"),IF((D3359-B3359)*24&lt;=X3359,"Met","Breached")))</f>
        <v>Met</v>
      </c>
    </row>
    <row r="3360" spans="1:25" x14ac:dyDescent="0.25">
      <c r="A3360" s="9" t="s">
        <v>6390</v>
      </c>
      <c r="B3360" s="23">
        <v>46034.565277777801</v>
      </c>
      <c r="C3360" s="23">
        <v>46034.567361111098</v>
      </c>
      <c r="D3360" s="23">
        <v>46035.405555555597</v>
      </c>
      <c r="E3360" s="9" t="s">
        <v>212</v>
      </c>
      <c r="F3360" s="9" t="s">
        <v>188</v>
      </c>
      <c r="G3360" s="9" t="s">
        <v>213</v>
      </c>
      <c r="H3360" s="9" t="s">
        <v>165</v>
      </c>
      <c r="I3360" s="9" t="s">
        <v>567</v>
      </c>
      <c r="J3360" s="9" t="s">
        <v>2387</v>
      </c>
      <c r="K3360" s="9" t="s">
        <v>246</v>
      </c>
      <c r="L3360" s="9" t="s">
        <v>216</v>
      </c>
      <c r="M3360" s="9" t="s">
        <v>448</v>
      </c>
      <c r="N3360" s="9" t="s">
        <v>198</v>
      </c>
      <c r="O3360" s="9" t="s">
        <v>176</v>
      </c>
      <c r="P3360" s="9" t="s">
        <v>330</v>
      </c>
      <c r="Q3360" s="9" t="s">
        <v>219</v>
      </c>
      <c r="R3360" s="9">
        <v>0</v>
      </c>
      <c r="S3360" s="9">
        <v>13</v>
      </c>
      <c r="U3360" s="9" t="s">
        <v>290</v>
      </c>
      <c r="X3360" s="9">
        <f>INDEX(SLA_Policy!$D$2:$D$5,MATCH(F3360,SLA_Policy!$A$2:$A$5,0))</f>
        <v>72</v>
      </c>
      <c r="Y3360" s="9" t="str">
        <f>IF(E3360="Cancelled","Excluded",IF(D3360="",IF((SLA_Policy!$B$8-B3360)*24&gt;X3360,"Open - Breached","Open - On Track"),IF((D3360-B3360)*24&lt;=X3360,"Met","Breached")))</f>
        <v>Met</v>
      </c>
    </row>
    <row r="3361" spans="1:25" x14ac:dyDescent="0.25">
      <c r="A3361" s="9" t="s">
        <v>6391</v>
      </c>
      <c r="B3361" s="23">
        <v>46034.568055555603</v>
      </c>
      <c r="C3361" s="23">
        <v>46034.638888888898</v>
      </c>
      <c r="D3361" s="23">
        <v>46035.586111111101</v>
      </c>
      <c r="E3361" s="9" t="s">
        <v>212</v>
      </c>
      <c r="F3361" s="9" t="s">
        <v>189</v>
      </c>
      <c r="G3361" s="9" t="s">
        <v>213</v>
      </c>
      <c r="H3361" s="9" t="s">
        <v>163</v>
      </c>
      <c r="I3361" s="9" t="s">
        <v>250</v>
      </c>
      <c r="J3361" s="9" t="s">
        <v>6253</v>
      </c>
      <c r="K3361" s="9" t="s">
        <v>246</v>
      </c>
      <c r="L3361" s="9" t="s">
        <v>311</v>
      </c>
      <c r="M3361" s="9" t="s">
        <v>1175</v>
      </c>
      <c r="N3361" s="9" t="s">
        <v>199</v>
      </c>
      <c r="O3361" s="9" t="s">
        <v>176</v>
      </c>
      <c r="P3361" s="9" t="s">
        <v>330</v>
      </c>
      <c r="Q3361" s="9" t="s">
        <v>219</v>
      </c>
      <c r="R3361" s="9">
        <v>0</v>
      </c>
      <c r="S3361" s="9">
        <v>31</v>
      </c>
      <c r="T3361" s="9" t="s">
        <v>220</v>
      </c>
      <c r="U3361" s="9" t="s">
        <v>266</v>
      </c>
      <c r="W3361" s="9">
        <v>4</v>
      </c>
      <c r="X3361" s="9">
        <f>INDEX(SLA_Policy!$D$2:$D$5,MATCH(F3361,SLA_Policy!$A$2:$A$5,0))</f>
        <v>120</v>
      </c>
      <c r="Y3361" s="9" t="str">
        <f>IF(E3361="Cancelled","Excluded",IF(D3361="",IF((SLA_Policy!$B$8-B3361)*24&gt;X3361,"Open - Breached","Open - On Track"),IF((D3361-B3361)*24&lt;=X3361,"Met","Breached")))</f>
        <v>Met</v>
      </c>
    </row>
    <row r="3362" spans="1:25" x14ac:dyDescent="0.25">
      <c r="A3362" s="9" t="s">
        <v>6392</v>
      </c>
      <c r="B3362" s="23">
        <v>46034.5715277778</v>
      </c>
      <c r="C3362" s="23">
        <v>46034.65625</v>
      </c>
      <c r="D3362" s="23">
        <v>46035.487500000003</v>
      </c>
      <c r="E3362" s="9" t="s">
        <v>212</v>
      </c>
      <c r="F3362" s="9" t="s">
        <v>189</v>
      </c>
      <c r="G3362" s="9" t="s">
        <v>213</v>
      </c>
      <c r="H3362" s="9" t="s">
        <v>162</v>
      </c>
      <c r="I3362" s="9" t="s">
        <v>393</v>
      </c>
      <c r="J3362" s="9" t="s">
        <v>1164</v>
      </c>
      <c r="K3362" s="9" t="s">
        <v>239</v>
      </c>
      <c r="L3362" s="9" t="s">
        <v>282</v>
      </c>
      <c r="M3362" s="9" t="s">
        <v>426</v>
      </c>
      <c r="N3362" s="9" t="s">
        <v>196</v>
      </c>
      <c r="O3362" s="9" t="s">
        <v>179</v>
      </c>
      <c r="P3362" s="9" t="s">
        <v>337</v>
      </c>
      <c r="Q3362" s="9" t="s">
        <v>273</v>
      </c>
      <c r="R3362" s="9">
        <v>1</v>
      </c>
      <c r="S3362" s="9">
        <v>25</v>
      </c>
      <c r="U3362" s="9" t="s">
        <v>266</v>
      </c>
      <c r="W3362" s="9">
        <v>3</v>
      </c>
      <c r="X3362" s="9">
        <f>INDEX(SLA_Policy!$D$2:$D$5,MATCH(F3362,SLA_Policy!$A$2:$A$5,0))</f>
        <v>120</v>
      </c>
      <c r="Y3362" s="9" t="str">
        <f>IF(E3362="Cancelled","Excluded",IF(D3362="",IF((SLA_Policy!$B$8-B3362)*24&gt;X3362,"Open - Breached","Open - On Track"),IF((D3362-B3362)*24&lt;=X3362,"Met","Breached")))</f>
        <v>Met</v>
      </c>
    </row>
    <row r="3363" spans="1:25" x14ac:dyDescent="0.25">
      <c r="A3363" s="9" t="s">
        <v>6393</v>
      </c>
      <c r="B3363" s="23">
        <v>46034.5715277778</v>
      </c>
      <c r="C3363" s="23">
        <v>46034.587500000001</v>
      </c>
      <c r="D3363" s="23">
        <v>46035.399305555598</v>
      </c>
      <c r="E3363" s="9" t="s">
        <v>212</v>
      </c>
      <c r="F3363" s="9" t="s">
        <v>188</v>
      </c>
      <c r="G3363" s="9" t="s">
        <v>213</v>
      </c>
      <c r="H3363" s="9" t="s">
        <v>88</v>
      </c>
      <c r="I3363" s="9" t="s">
        <v>354</v>
      </c>
      <c r="J3363" s="9" t="s">
        <v>4449</v>
      </c>
      <c r="K3363" s="9" t="s">
        <v>246</v>
      </c>
      <c r="L3363" s="9" t="s">
        <v>351</v>
      </c>
      <c r="M3363" s="9" t="s">
        <v>1750</v>
      </c>
      <c r="N3363" s="9" t="s">
        <v>197</v>
      </c>
      <c r="O3363" s="9" t="s">
        <v>180</v>
      </c>
      <c r="P3363" s="9" t="s">
        <v>318</v>
      </c>
      <c r="Q3363" s="9" t="s">
        <v>219</v>
      </c>
      <c r="R3363" s="9">
        <v>0</v>
      </c>
      <c r="S3363" s="9">
        <v>27</v>
      </c>
      <c r="T3363" s="9" t="s">
        <v>136</v>
      </c>
      <c r="U3363" s="9" t="s">
        <v>230</v>
      </c>
      <c r="X3363" s="9">
        <f>INDEX(SLA_Policy!$D$2:$D$5,MATCH(F3363,SLA_Policy!$A$2:$A$5,0))</f>
        <v>72</v>
      </c>
      <c r="Y3363" s="9" t="str">
        <f>IF(E3363="Cancelled","Excluded",IF(D3363="",IF((SLA_Policy!$B$8-B3363)*24&gt;X3363,"Open - Breached","Open - On Track"),IF((D3363-B3363)*24&lt;=X3363,"Met","Breached")))</f>
        <v>Met</v>
      </c>
    </row>
    <row r="3364" spans="1:25" x14ac:dyDescent="0.25">
      <c r="A3364" s="9" t="s">
        <v>6394</v>
      </c>
      <c r="B3364" s="23">
        <v>46034.573611111096</v>
      </c>
      <c r="C3364" s="23">
        <v>46034.581944444399</v>
      </c>
      <c r="D3364" s="23">
        <v>46034.596527777801</v>
      </c>
      <c r="E3364" s="9" t="s">
        <v>212</v>
      </c>
      <c r="F3364" s="9" t="s">
        <v>188</v>
      </c>
      <c r="G3364" s="9" t="s">
        <v>213</v>
      </c>
      <c r="H3364" s="9" t="s">
        <v>161</v>
      </c>
      <c r="I3364" s="9" t="s">
        <v>454</v>
      </c>
      <c r="J3364" s="9" t="s">
        <v>4766</v>
      </c>
      <c r="K3364" s="9" t="s">
        <v>262</v>
      </c>
      <c r="L3364" s="9" t="s">
        <v>282</v>
      </c>
      <c r="M3364" s="9" t="s">
        <v>4387</v>
      </c>
      <c r="N3364" s="9" t="s">
        <v>200</v>
      </c>
      <c r="O3364" s="9" t="s">
        <v>116</v>
      </c>
      <c r="P3364" s="9" t="s">
        <v>590</v>
      </c>
      <c r="Q3364" s="9" t="s">
        <v>219</v>
      </c>
      <c r="R3364" s="9">
        <v>0</v>
      </c>
      <c r="S3364" s="9">
        <v>11</v>
      </c>
      <c r="U3364" s="9" t="s">
        <v>221</v>
      </c>
      <c r="X3364" s="9">
        <f>INDEX(SLA_Policy!$D$2:$D$5,MATCH(F3364,SLA_Policy!$A$2:$A$5,0))</f>
        <v>72</v>
      </c>
      <c r="Y3364" s="9" t="str">
        <f>IF(E3364="Cancelled","Excluded",IF(D3364="",IF((SLA_Policy!$B$8-B3364)*24&gt;X3364,"Open - Breached","Open - On Track"),IF((D3364-B3364)*24&lt;=X3364,"Met","Breached")))</f>
        <v>Met</v>
      </c>
    </row>
    <row r="3365" spans="1:25" x14ac:dyDescent="0.25">
      <c r="A3365" s="9" t="s">
        <v>6395</v>
      </c>
      <c r="B3365" s="23">
        <v>46034.577777777798</v>
      </c>
      <c r="C3365" s="23">
        <v>46034.636111111096</v>
      </c>
      <c r="D3365" s="23">
        <v>46035.339583333298</v>
      </c>
      <c r="E3365" s="9" t="s">
        <v>212</v>
      </c>
      <c r="F3365" s="9" t="s">
        <v>188</v>
      </c>
      <c r="G3365" s="9" t="s">
        <v>213</v>
      </c>
      <c r="H3365" s="9" t="s">
        <v>164</v>
      </c>
      <c r="I3365" s="9" t="s">
        <v>339</v>
      </c>
      <c r="J3365" s="9" t="s">
        <v>4496</v>
      </c>
      <c r="K3365" s="9" t="s">
        <v>246</v>
      </c>
      <c r="L3365" s="9" t="s">
        <v>351</v>
      </c>
      <c r="M3365" s="9" t="s">
        <v>6396</v>
      </c>
      <c r="N3365" s="9" t="s">
        <v>196</v>
      </c>
      <c r="O3365" s="9" t="s">
        <v>116</v>
      </c>
      <c r="P3365" s="9" t="s">
        <v>218</v>
      </c>
      <c r="Q3365" s="9" t="s">
        <v>219</v>
      </c>
      <c r="R3365" s="9">
        <v>0</v>
      </c>
      <c r="S3365" s="9">
        <v>15</v>
      </c>
      <c r="T3365" s="9" t="s">
        <v>343</v>
      </c>
      <c r="U3365" s="9" t="s">
        <v>290</v>
      </c>
      <c r="X3365" s="9">
        <f>INDEX(SLA_Policy!$D$2:$D$5,MATCH(F3365,SLA_Policy!$A$2:$A$5,0))</f>
        <v>72</v>
      </c>
      <c r="Y3365" s="9" t="str">
        <f>IF(E3365="Cancelled","Excluded",IF(D3365="",IF((SLA_Policy!$B$8-B3365)*24&gt;X3365,"Open - Breached","Open - On Track"),IF((D3365-B3365)*24&lt;=X3365,"Met","Breached")))</f>
        <v>Met</v>
      </c>
    </row>
    <row r="3366" spans="1:25" x14ac:dyDescent="0.25">
      <c r="A3366" s="9" t="s">
        <v>6397</v>
      </c>
      <c r="B3366" s="23">
        <v>46034.579166666699</v>
      </c>
      <c r="C3366" s="23">
        <v>46034.660416666702</v>
      </c>
      <c r="D3366" s="23">
        <v>46035.516666666699</v>
      </c>
      <c r="E3366" s="9" t="s">
        <v>212</v>
      </c>
      <c r="F3366" s="9" t="s">
        <v>188</v>
      </c>
      <c r="G3366" s="9" t="s">
        <v>213</v>
      </c>
      <c r="H3366" s="9" t="s">
        <v>167</v>
      </c>
      <c r="I3366" s="9" t="s">
        <v>362</v>
      </c>
      <c r="J3366" s="9" t="s">
        <v>6398</v>
      </c>
      <c r="K3366" s="9" t="s">
        <v>215</v>
      </c>
      <c r="L3366" s="9" t="s">
        <v>307</v>
      </c>
      <c r="M3366" s="9" t="s">
        <v>4611</v>
      </c>
      <c r="N3366" s="9" t="s">
        <v>196</v>
      </c>
      <c r="O3366" s="9" t="s">
        <v>176</v>
      </c>
      <c r="P3366" s="9" t="s">
        <v>330</v>
      </c>
      <c r="Q3366" s="9" t="s">
        <v>219</v>
      </c>
      <c r="R3366" s="9">
        <v>0</v>
      </c>
      <c r="S3366" s="9">
        <v>92</v>
      </c>
      <c r="U3366" s="9" t="s">
        <v>248</v>
      </c>
      <c r="X3366" s="9">
        <f>INDEX(SLA_Policy!$D$2:$D$5,MATCH(F3366,SLA_Policy!$A$2:$A$5,0))</f>
        <v>72</v>
      </c>
      <c r="Y3366" s="9" t="str">
        <f>IF(E3366="Cancelled","Excluded",IF(D3366="",IF((SLA_Policy!$B$8-B3366)*24&gt;X3366,"Open - Breached","Open - On Track"),IF((D3366-B3366)*24&lt;=X3366,"Met","Breached")))</f>
        <v>Met</v>
      </c>
    </row>
    <row r="3367" spans="1:25" x14ac:dyDescent="0.25">
      <c r="A3367" s="9" t="s">
        <v>6399</v>
      </c>
      <c r="B3367" s="23">
        <v>46034.581250000003</v>
      </c>
      <c r="C3367" s="23">
        <v>46034.6</v>
      </c>
      <c r="D3367" s="23">
        <v>46034.651388888902</v>
      </c>
      <c r="E3367" s="9" t="s">
        <v>212</v>
      </c>
      <c r="F3367" s="9" t="s">
        <v>188</v>
      </c>
      <c r="G3367" s="9" t="s">
        <v>213</v>
      </c>
      <c r="H3367" s="9" t="s">
        <v>165</v>
      </c>
      <c r="I3367" s="9" t="s">
        <v>469</v>
      </c>
      <c r="J3367" s="9" t="s">
        <v>1233</v>
      </c>
      <c r="K3367" s="9" t="s">
        <v>246</v>
      </c>
      <c r="L3367" s="9" t="s">
        <v>371</v>
      </c>
      <c r="M3367" s="9" t="s">
        <v>644</v>
      </c>
      <c r="N3367" s="9" t="s">
        <v>199</v>
      </c>
      <c r="O3367" s="9" t="s">
        <v>176</v>
      </c>
      <c r="P3367" s="9" t="s">
        <v>1159</v>
      </c>
      <c r="Q3367" s="9" t="s">
        <v>219</v>
      </c>
      <c r="R3367" s="9">
        <v>0</v>
      </c>
      <c r="S3367" s="9">
        <v>13</v>
      </c>
      <c r="U3367" s="9" t="s">
        <v>266</v>
      </c>
      <c r="X3367" s="9">
        <f>INDEX(SLA_Policy!$D$2:$D$5,MATCH(F3367,SLA_Policy!$A$2:$A$5,0))</f>
        <v>72</v>
      </c>
      <c r="Y3367" s="9" t="str">
        <f>IF(E3367="Cancelled","Excluded",IF(D3367="",IF((SLA_Policy!$B$8-B3367)*24&gt;X3367,"Open - Breached","Open - On Track"),IF((D3367-B3367)*24&lt;=X3367,"Met","Breached")))</f>
        <v>Met</v>
      </c>
    </row>
    <row r="3368" spans="1:25" x14ac:dyDescent="0.25">
      <c r="A3368" s="9" t="s">
        <v>6400</v>
      </c>
      <c r="B3368" s="23">
        <v>46034.586111111101</v>
      </c>
      <c r="C3368" s="23">
        <v>46034.622222222199</v>
      </c>
      <c r="D3368" s="23">
        <v>46034.677083333299</v>
      </c>
      <c r="E3368" s="9" t="s">
        <v>212</v>
      </c>
      <c r="F3368" s="9" t="s">
        <v>189</v>
      </c>
      <c r="G3368" s="9" t="s">
        <v>213</v>
      </c>
      <c r="H3368" s="9" t="s">
        <v>161</v>
      </c>
      <c r="I3368" s="9" t="s">
        <v>297</v>
      </c>
      <c r="J3368" s="9" t="s">
        <v>6401</v>
      </c>
      <c r="K3368" s="9" t="s">
        <v>246</v>
      </c>
      <c r="L3368" s="9" t="s">
        <v>216</v>
      </c>
      <c r="M3368" s="9" t="s">
        <v>3270</v>
      </c>
      <c r="N3368" s="9" t="s">
        <v>198</v>
      </c>
      <c r="O3368" s="9" t="s">
        <v>177</v>
      </c>
      <c r="P3368" s="9" t="s">
        <v>457</v>
      </c>
      <c r="Q3368" s="9" t="s">
        <v>219</v>
      </c>
      <c r="R3368" s="9">
        <v>0</v>
      </c>
      <c r="S3368" s="9">
        <v>32</v>
      </c>
      <c r="U3368" s="9" t="s">
        <v>140</v>
      </c>
      <c r="V3368" s="9" t="s">
        <v>6326</v>
      </c>
      <c r="X3368" s="9">
        <f>INDEX(SLA_Policy!$D$2:$D$5,MATCH(F3368,SLA_Policy!$A$2:$A$5,0))</f>
        <v>120</v>
      </c>
      <c r="Y3368" s="9" t="str">
        <f>IF(E3368="Cancelled","Excluded",IF(D3368="",IF((SLA_Policy!$B$8-B3368)*24&gt;X3368,"Open - Breached","Open - On Track"),IF((D3368-B3368)*24&lt;=X3368,"Met","Breached")))</f>
        <v>Met</v>
      </c>
    </row>
    <row r="3369" spans="1:25" x14ac:dyDescent="0.25">
      <c r="A3369" s="9" t="s">
        <v>6402</v>
      </c>
      <c r="B3369" s="23">
        <v>46034.588888888902</v>
      </c>
      <c r="C3369" s="23">
        <v>46034.591666666704</v>
      </c>
      <c r="D3369" s="23">
        <v>46035.320138888899</v>
      </c>
      <c r="E3369" s="9" t="s">
        <v>212</v>
      </c>
      <c r="F3369" s="9" t="s">
        <v>189</v>
      </c>
      <c r="G3369" s="9" t="s">
        <v>213</v>
      </c>
      <c r="H3369" s="9" t="s">
        <v>161</v>
      </c>
      <c r="I3369" s="9" t="s">
        <v>297</v>
      </c>
      <c r="J3369" s="9" t="s">
        <v>6403</v>
      </c>
      <c r="K3369" s="9" t="s">
        <v>246</v>
      </c>
      <c r="L3369" s="9" t="s">
        <v>371</v>
      </c>
      <c r="M3369" s="9" t="s">
        <v>1375</v>
      </c>
      <c r="N3369" s="9" t="s">
        <v>198</v>
      </c>
      <c r="O3369" s="9" t="s">
        <v>177</v>
      </c>
      <c r="P3369" s="9" t="s">
        <v>300</v>
      </c>
      <c r="Q3369" s="9" t="s">
        <v>219</v>
      </c>
      <c r="R3369" s="9">
        <v>0</v>
      </c>
      <c r="S3369" s="9">
        <v>18</v>
      </c>
      <c r="U3369" s="9" t="s">
        <v>140</v>
      </c>
      <c r="V3369" s="9" t="s">
        <v>6326</v>
      </c>
      <c r="X3369" s="9">
        <f>INDEX(SLA_Policy!$D$2:$D$5,MATCH(F3369,SLA_Policy!$A$2:$A$5,0))</f>
        <v>120</v>
      </c>
      <c r="Y3369" s="9" t="str">
        <f>IF(E3369="Cancelled","Excluded",IF(D3369="",IF((SLA_Policy!$B$8-B3369)*24&gt;X3369,"Open - Breached","Open - On Track"),IF((D3369-B3369)*24&lt;=X3369,"Met","Breached")))</f>
        <v>Met</v>
      </c>
    </row>
    <row r="3370" spans="1:25" x14ac:dyDescent="0.25">
      <c r="A3370" s="9" t="s">
        <v>6404</v>
      </c>
      <c r="B3370" s="23">
        <v>46034.590277777803</v>
      </c>
      <c r="C3370" s="23">
        <v>46034.591666666704</v>
      </c>
      <c r="D3370" s="23">
        <v>46034.626388888901</v>
      </c>
      <c r="E3370" s="9" t="s">
        <v>212</v>
      </c>
      <c r="F3370" s="9" t="s">
        <v>189</v>
      </c>
      <c r="G3370" s="9" t="s">
        <v>213</v>
      </c>
      <c r="H3370" s="9" t="s">
        <v>161</v>
      </c>
      <c r="I3370" s="9" t="s">
        <v>389</v>
      </c>
      <c r="J3370" s="9" t="s">
        <v>435</v>
      </c>
      <c r="K3370" s="9" t="s">
        <v>239</v>
      </c>
      <c r="L3370" s="9" t="s">
        <v>216</v>
      </c>
      <c r="M3370" s="9" t="s">
        <v>733</v>
      </c>
      <c r="N3370" s="9" t="s">
        <v>198</v>
      </c>
      <c r="O3370" s="9" t="s">
        <v>116</v>
      </c>
      <c r="P3370" s="9" t="s">
        <v>234</v>
      </c>
      <c r="Q3370" s="9" t="s">
        <v>219</v>
      </c>
      <c r="R3370" s="9">
        <v>0</v>
      </c>
      <c r="S3370" s="9">
        <v>5</v>
      </c>
      <c r="U3370" s="9" t="s">
        <v>266</v>
      </c>
      <c r="X3370" s="9">
        <f>INDEX(SLA_Policy!$D$2:$D$5,MATCH(F3370,SLA_Policy!$A$2:$A$5,0))</f>
        <v>120</v>
      </c>
      <c r="Y3370" s="9" t="str">
        <f>IF(E3370="Cancelled","Excluded",IF(D3370="",IF((SLA_Policy!$B$8-B3370)*24&gt;X3370,"Open - Breached","Open - On Track"),IF((D3370-B3370)*24&lt;=X3370,"Met","Breached")))</f>
        <v>Met</v>
      </c>
    </row>
    <row r="3371" spans="1:25" x14ac:dyDescent="0.25">
      <c r="A3371" s="9" t="s">
        <v>6405</v>
      </c>
      <c r="B3371" s="23">
        <v>46034.591666666704</v>
      </c>
      <c r="C3371" s="23">
        <v>46034.594444444498</v>
      </c>
      <c r="D3371" s="23">
        <v>46034.764583333301</v>
      </c>
      <c r="E3371" s="9" t="s">
        <v>212</v>
      </c>
      <c r="F3371" s="9" t="s">
        <v>188</v>
      </c>
      <c r="G3371" s="9" t="s">
        <v>213</v>
      </c>
      <c r="H3371" s="9" t="s">
        <v>161</v>
      </c>
      <c r="I3371" s="9" t="s">
        <v>297</v>
      </c>
      <c r="J3371" s="9" t="s">
        <v>1248</v>
      </c>
      <c r="K3371" s="9" t="s">
        <v>239</v>
      </c>
      <c r="L3371" s="9" t="s">
        <v>216</v>
      </c>
      <c r="M3371" s="9" t="s">
        <v>2550</v>
      </c>
      <c r="N3371" s="9" t="s">
        <v>200</v>
      </c>
      <c r="O3371" s="9" t="s">
        <v>116</v>
      </c>
      <c r="P3371" s="9" t="s">
        <v>574</v>
      </c>
      <c r="Q3371" s="9" t="s">
        <v>219</v>
      </c>
      <c r="R3371" s="9">
        <v>0</v>
      </c>
      <c r="S3371" s="9">
        <v>21</v>
      </c>
      <c r="U3371" s="9" t="s">
        <v>140</v>
      </c>
      <c r="V3371" s="9" t="s">
        <v>6326</v>
      </c>
      <c r="X3371" s="9">
        <f>INDEX(SLA_Policy!$D$2:$D$5,MATCH(F3371,SLA_Policy!$A$2:$A$5,0))</f>
        <v>72</v>
      </c>
      <c r="Y3371" s="9" t="str">
        <f>IF(E3371="Cancelled","Excluded",IF(D3371="",IF((SLA_Policy!$B$8-B3371)*24&gt;X3371,"Open - Breached","Open - On Track"),IF((D3371-B3371)*24&lt;=X3371,"Met","Breached")))</f>
        <v>Met</v>
      </c>
    </row>
    <row r="3372" spans="1:25" x14ac:dyDescent="0.25">
      <c r="A3372" s="9" t="s">
        <v>6406</v>
      </c>
      <c r="B3372" s="23">
        <v>46034.603472222203</v>
      </c>
      <c r="C3372" s="23">
        <v>46034.604166666701</v>
      </c>
      <c r="D3372" s="23">
        <v>46034.636805555601</v>
      </c>
      <c r="E3372" s="9" t="s">
        <v>212</v>
      </c>
      <c r="F3372" s="9" t="s">
        <v>187</v>
      </c>
      <c r="G3372" s="9" t="s">
        <v>213</v>
      </c>
      <c r="H3372" s="9" t="s">
        <v>162</v>
      </c>
      <c r="I3372" s="9" t="s">
        <v>345</v>
      </c>
      <c r="J3372" s="9" t="s">
        <v>4817</v>
      </c>
      <c r="K3372" s="9" t="s">
        <v>239</v>
      </c>
      <c r="L3372" s="9" t="s">
        <v>307</v>
      </c>
      <c r="M3372" s="9" t="s">
        <v>3127</v>
      </c>
      <c r="N3372" s="9" t="s">
        <v>198</v>
      </c>
      <c r="O3372" s="9" t="s">
        <v>179</v>
      </c>
      <c r="P3372" s="9" t="s">
        <v>264</v>
      </c>
      <c r="Q3372" s="9" t="s">
        <v>273</v>
      </c>
      <c r="R3372" s="9">
        <v>0</v>
      </c>
      <c r="S3372" s="9">
        <v>14</v>
      </c>
      <c r="U3372" s="9" t="s">
        <v>266</v>
      </c>
      <c r="X3372" s="9">
        <f>INDEX(SLA_Policy!$D$2:$D$5,MATCH(F3372,SLA_Policy!$A$2:$A$5,0))</f>
        <v>8</v>
      </c>
      <c r="Y3372" s="9" t="str">
        <f>IF(E3372="Cancelled","Excluded",IF(D3372="",IF((SLA_Policy!$B$8-B3372)*24&gt;X3372,"Open - Breached","Open - On Track"),IF((D3372-B3372)*24&lt;=X3372,"Met","Breached")))</f>
        <v>Met</v>
      </c>
    </row>
    <row r="3373" spans="1:25" x14ac:dyDescent="0.25">
      <c r="A3373" s="9" t="s">
        <v>6407</v>
      </c>
      <c r="B3373" s="23">
        <v>46034.605555555601</v>
      </c>
      <c r="C3373" s="23">
        <v>46034.617361111101</v>
      </c>
      <c r="D3373" s="23">
        <v>46034.760416666701</v>
      </c>
      <c r="E3373" s="9" t="s">
        <v>212</v>
      </c>
      <c r="F3373" s="9" t="s">
        <v>188</v>
      </c>
      <c r="G3373" s="9" t="s">
        <v>213</v>
      </c>
      <c r="H3373" s="9" t="s">
        <v>162</v>
      </c>
      <c r="I3373" s="9" t="s">
        <v>345</v>
      </c>
      <c r="J3373" s="9" t="s">
        <v>1501</v>
      </c>
      <c r="K3373" s="9" t="s">
        <v>246</v>
      </c>
      <c r="L3373" s="9" t="s">
        <v>104</v>
      </c>
      <c r="M3373" s="9" t="s">
        <v>2412</v>
      </c>
      <c r="N3373" s="9" t="s">
        <v>199</v>
      </c>
      <c r="O3373" s="9" t="s">
        <v>179</v>
      </c>
      <c r="P3373" s="9" t="s">
        <v>337</v>
      </c>
      <c r="Q3373" s="9" t="s">
        <v>219</v>
      </c>
      <c r="R3373" s="9">
        <v>0</v>
      </c>
      <c r="S3373" s="9">
        <v>21</v>
      </c>
      <c r="U3373" s="9" t="s">
        <v>376</v>
      </c>
      <c r="X3373" s="9">
        <f>INDEX(SLA_Policy!$D$2:$D$5,MATCH(F3373,SLA_Policy!$A$2:$A$5,0))</f>
        <v>72</v>
      </c>
      <c r="Y3373" s="9" t="str">
        <f>IF(E3373="Cancelled","Excluded",IF(D3373="",IF((SLA_Policy!$B$8-B3373)*24&gt;X3373,"Open - Breached","Open - On Track"),IF((D3373-B3373)*24&lt;=X3373,"Met","Breached")))</f>
        <v>Met</v>
      </c>
    </row>
    <row r="3374" spans="1:25" x14ac:dyDescent="0.25">
      <c r="A3374" s="9" t="s">
        <v>6408</v>
      </c>
      <c r="B3374" s="23">
        <v>46034.613194444399</v>
      </c>
      <c r="C3374" s="23">
        <v>46034.615277777797</v>
      </c>
      <c r="D3374" s="23">
        <v>46035.378472222197</v>
      </c>
      <c r="E3374" s="9" t="s">
        <v>212</v>
      </c>
      <c r="F3374" s="9" t="s">
        <v>188</v>
      </c>
      <c r="G3374" s="9" t="s">
        <v>213</v>
      </c>
      <c r="H3374" s="9" t="s">
        <v>161</v>
      </c>
      <c r="I3374" s="9" t="s">
        <v>297</v>
      </c>
      <c r="J3374" s="9" t="s">
        <v>6409</v>
      </c>
      <c r="K3374" s="9" t="s">
        <v>246</v>
      </c>
      <c r="L3374" s="9" t="s">
        <v>307</v>
      </c>
      <c r="M3374" s="9" t="s">
        <v>848</v>
      </c>
      <c r="N3374" s="9" t="s">
        <v>198</v>
      </c>
      <c r="O3374" s="9" t="s">
        <v>116</v>
      </c>
      <c r="P3374" s="9" t="s">
        <v>551</v>
      </c>
      <c r="Q3374" s="9" t="s">
        <v>219</v>
      </c>
      <c r="R3374" s="9">
        <v>0</v>
      </c>
      <c r="S3374" s="9">
        <v>60</v>
      </c>
      <c r="U3374" s="9" t="s">
        <v>140</v>
      </c>
      <c r="V3374" s="9" t="s">
        <v>6326</v>
      </c>
      <c r="W3374" s="9">
        <v>5</v>
      </c>
      <c r="X3374" s="9">
        <f>INDEX(SLA_Policy!$D$2:$D$5,MATCH(F3374,SLA_Policy!$A$2:$A$5,0))</f>
        <v>72</v>
      </c>
      <c r="Y3374" s="9" t="str">
        <f>IF(E3374="Cancelled","Excluded",IF(D3374="",IF((SLA_Policy!$B$8-B3374)*24&gt;X3374,"Open - Breached","Open - On Track"),IF((D3374-B3374)*24&lt;=X3374,"Met","Breached")))</f>
        <v>Met</v>
      </c>
    </row>
    <row r="3375" spans="1:25" x14ac:dyDescent="0.25">
      <c r="A3375" s="9" t="s">
        <v>6410</v>
      </c>
      <c r="B3375" s="23">
        <v>46034.614583333299</v>
      </c>
      <c r="C3375" s="23">
        <v>46034.624305555597</v>
      </c>
      <c r="D3375" s="23">
        <v>46035.34375</v>
      </c>
      <c r="E3375" s="9" t="s">
        <v>212</v>
      </c>
      <c r="F3375" s="9" t="s">
        <v>189</v>
      </c>
      <c r="G3375" s="9" t="s">
        <v>213</v>
      </c>
      <c r="H3375" s="9" t="s">
        <v>162</v>
      </c>
      <c r="I3375" s="9" t="s">
        <v>345</v>
      </c>
      <c r="J3375" s="9" t="s">
        <v>1151</v>
      </c>
      <c r="K3375" s="9" t="s">
        <v>239</v>
      </c>
      <c r="L3375" s="9" t="s">
        <v>104</v>
      </c>
      <c r="M3375" s="9" t="s">
        <v>1788</v>
      </c>
      <c r="N3375" s="9" t="s">
        <v>198</v>
      </c>
      <c r="O3375" s="9" t="s">
        <v>116</v>
      </c>
      <c r="P3375" s="9" t="s">
        <v>234</v>
      </c>
      <c r="Q3375" s="9" t="s">
        <v>219</v>
      </c>
      <c r="R3375" s="9">
        <v>0</v>
      </c>
      <c r="S3375" s="9">
        <v>24</v>
      </c>
      <c r="U3375" s="9" t="s">
        <v>266</v>
      </c>
      <c r="W3375" s="9">
        <v>5</v>
      </c>
      <c r="X3375" s="9">
        <f>INDEX(SLA_Policy!$D$2:$D$5,MATCH(F3375,SLA_Policy!$A$2:$A$5,0))</f>
        <v>120</v>
      </c>
      <c r="Y3375" s="9" t="str">
        <f>IF(E3375="Cancelled","Excluded",IF(D3375="",IF((SLA_Policy!$B$8-B3375)*24&gt;X3375,"Open - Breached","Open - On Track"),IF((D3375-B3375)*24&lt;=X3375,"Met","Breached")))</f>
        <v>Met</v>
      </c>
    </row>
    <row r="3376" spans="1:25" x14ac:dyDescent="0.25">
      <c r="A3376" s="9" t="s">
        <v>6411</v>
      </c>
      <c r="B3376" s="23">
        <v>46034.627777777801</v>
      </c>
      <c r="C3376" s="23">
        <v>46034.715277777803</v>
      </c>
      <c r="D3376" s="23">
        <v>46036.391666666699</v>
      </c>
      <c r="E3376" s="9" t="s">
        <v>212</v>
      </c>
      <c r="F3376" s="9" t="s">
        <v>189</v>
      </c>
      <c r="G3376" s="9" t="s">
        <v>213</v>
      </c>
      <c r="H3376" s="9" t="s">
        <v>162</v>
      </c>
      <c r="I3376" s="9" t="s">
        <v>244</v>
      </c>
      <c r="J3376" s="9" t="s">
        <v>5856</v>
      </c>
      <c r="K3376" s="9" t="s">
        <v>225</v>
      </c>
      <c r="L3376" s="9" t="s">
        <v>216</v>
      </c>
      <c r="M3376" s="9" t="s">
        <v>6412</v>
      </c>
      <c r="N3376" s="9" t="s">
        <v>196</v>
      </c>
      <c r="O3376" s="9" t="s">
        <v>179</v>
      </c>
      <c r="P3376" s="9" t="s">
        <v>313</v>
      </c>
      <c r="Q3376" s="9" t="s">
        <v>219</v>
      </c>
      <c r="R3376" s="9">
        <v>0</v>
      </c>
      <c r="S3376" s="9">
        <v>26</v>
      </c>
      <c r="U3376" s="9" t="s">
        <v>661</v>
      </c>
      <c r="X3376" s="9">
        <f>INDEX(SLA_Policy!$D$2:$D$5,MATCH(F3376,SLA_Policy!$A$2:$A$5,0))</f>
        <v>120</v>
      </c>
      <c r="Y3376" s="9" t="str">
        <f>IF(E3376="Cancelled","Excluded",IF(D3376="",IF((SLA_Policy!$B$8-B3376)*24&gt;X3376,"Open - Breached","Open - On Track"),IF((D3376-B3376)*24&lt;=X3376,"Met","Breached")))</f>
        <v>Met</v>
      </c>
    </row>
    <row r="3377" spans="1:25" x14ac:dyDescent="0.25">
      <c r="A3377" s="9" t="s">
        <v>6413</v>
      </c>
      <c r="B3377" s="23">
        <v>46034.639583333301</v>
      </c>
      <c r="C3377" s="23">
        <v>46034.723611111098</v>
      </c>
      <c r="D3377" s="23">
        <v>46035.358333333301</v>
      </c>
      <c r="E3377" s="9" t="s">
        <v>212</v>
      </c>
      <c r="F3377" s="9" t="s">
        <v>189</v>
      </c>
      <c r="G3377" s="9" t="s">
        <v>213</v>
      </c>
      <c r="H3377" s="9" t="s">
        <v>167</v>
      </c>
      <c r="I3377" s="9" t="s">
        <v>536</v>
      </c>
      <c r="J3377" s="9" t="s">
        <v>6414</v>
      </c>
      <c r="K3377" s="9" t="s">
        <v>246</v>
      </c>
      <c r="L3377" s="9" t="s">
        <v>293</v>
      </c>
      <c r="M3377" s="9" t="s">
        <v>2393</v>
      </c>
      <c r="N3377" s="9" t="s">
        <v>197</v>
      </c>
      <c r="O3377" s="9" t="s">
        <v>180</v>
      </c>
      <c r="P3377" s="9" t="s">
        <v>318</v>
      </c>
      <c r="Q3377" s="9" t="s">
        <v>219</v>
      </c>
      <c r="R3377" s="9">
        <v>0</v>
      </c>
      <c r="S3377" s="9">
        <v>55</v>
      </c>
      <c r="T3377" s="9" t="s">
        <v>229</v>
      </c>
      <c r="U3377" s="9" t="s">
        <v>248</v>
      </c>
      <c r="X3377" s="9">
        <f>INDEX(SLA_Policy!$D$2:$D$5,MATCH(F3377,SLA_Policy!$A$2:$A$5,0))</f>
        <v>120</v>
      </c>
      <c r="Y3377" s="9" t="str">
        <f>IF(E3377="Cancelled","Excluded",IF(D3377="",IF((SLA_Policy!$B$8-B3377)*24&gt;X3377,"Open - Breached","Open - On Track"),IF((D3377-B3377)*24&lt;=X3377,"Met","Breached")))</f>
        <v>Met</v>
      </c>
    </row>
    <row r="3378" spans="1:25" x14ac:dyDescent="0.25">
      <c r="A3378" s="9" t="s">
        <v>6415</v>
      </c>
      <c r="B3378" s="23">
        <v>46034.640277777798</v>
      </c>
      <c r="C3378" s="23">
        <v>46035.311111111099</v>
      </c>
      <c r="D3378" s="23">
        <v>46035.336805555598</v>
      </c>
      <c r="E3378" s="9" t="s">
        <v>212</v>
      </c>
      <c r="F3378" s="9" t="s">
        <v>188</v>
      </c>
      <c r="G3378" s="9" t="s">
        <v>213</v>
      </c>
      <c r="H3378" s="9" t="s">
        <v>166</v>
      </c>
      <c r="I3378" s="9" t="s">
        <v>286</v>
      </c>
      <c r="J3378" s="9" t="s">
        <v>383</v>
      </c>
      <c r="K3378" s="9" t="s">
        <v>246</v>
      </c>
      <c r="L3378" s="9" t="s">
        <v>395</v>
      </c>
      <c r="M3378" s="9" t="s">
        <v>3664</v>
      </c>
      <c r="N3378" s="9" t="s">
        <v>197</v>
      </c>
      <c r="O3378" s="9" t="s">
        <v>181</v>
      </c>
      <c r="P3378" s="9" t="s">
        <v>445</v>
      </c>
      <c r="Q3378" s="9" t="s">
        <v>273</v>
      </c>
      <c r="R3378" s="9">
        <v>0</v>
      </c>
      <c r="S3378" s="9">
        <v>9</v>
      </c>
      <c r="U3378" s="9" t="s">
        <v>248</v>
      </c>
      <c r="W3378" s="9">
        <v>4</v>
      </c>
      <c r="X3378" s="9">
        <f>INDEX(SLA_Policy!$D$2:$D$5,MATCH(F3378,SLA_Policy!$A$2:$A$5,0))</f>
        <v>72</v>
      </c>
      <c r="Y3378" s="9" t="str">
        <f>IF(E3378="Cancelled","Excluded",IF(D3378="",IF((SLA_Policy!$B$8-B3378)*24&gt;X3378,"Open - Breached","Open - On Track"),IF((D3378-B3378)*24&lt;=X3378,"Met","Breached")))</f>
        <v>Met</v>
      </c>
    </row>
    <row r="3379" spans="1:25" x14ac:dyDescent="0.25">
      <c r="A3379" s="9" t="s">
        <v>6416</v>
      </c>
      <c r="B3379" s="23">
        <v>46034.646527777797</v>
      </c>
      <c r="C3379" s="23">
        <v>46034.65</v>
      </c>
      <c r="D3379" s="23">
        <v>46035.345833333296</v>
      </c>
      <c r="E3379" s="9" t="s">
        <v>212</v>
      </c>
      <c r="F3379" s="9" t="s">
        <v>188</v>
      </c>
      <c r="G3379" s="9" t="s">
        <v>213</v>
      </c>
      <c r="H3379" s="9" t="s">
        <v>161</v>
      </c>
      <c r="I3379" s="9" t="s">
        <v>297</v>
      </c>
      <c r="J3379" s="9" t="s">
        <v>1248</v>
      </c>
      <c r="K3379" s="9" t="s">
        <v>303</v>
      </c>
      <c r="L3379" s="9" t="s">
        <v>270</v>
      </c>
      <c r="M3379" s="9" t="s">
        <v>1263</v>
      </c>
      <c r="N3379" s="9" t="s">
        <v>198</v>
      </c>
      <c r="O3379" s="9" t="s">
        <v>116</v>
      </c>
      <c r="P3379" s="9" t="s">
        <v>551</v>
      </c>
      <c r="Q3379" s="9" t="s">
        <v>219</v>
      </c>
      <c r="R3379" s="9">
        <v>0</v>
      </c>
      <c r="S3379" s="9">
        <v>11</v>
      </c>
      <c r="U3379" s="9" t="s">
        <v>266</v>
      </c>
      <c r="W3379" s="9">
        <v>5</v>
      </c>
      <c r="X3379" s="9">
        <f>INDEX(SLA_Policy!$D$2:$D$5,MATCH(F3379,SLA_Policy!$A$2:$A$5,0))</f>
        <v>72</v>
      </c>
      <c r="Y3379" s="9" t="str">
        <f>IF(E3379="Cancelled","Excluded",IF(D3379="",IF((SLA_Policy!$B$8-B3379)*24&gt;X3379,"Open - Breached","Open - On Track"),IF((D3379-B3379)*24&lt;=X3379,"Met","Breached")))</f>
        <v>Met</v>
      </c>
    </row>
    <row r="3380" spans="1:25" x14ac:dyDescent="0.25">
      <c r="A3380" s="9" t="s">
        <v>6417</v>
      </c>
      <c r="B3380" s="23">
        <v>46034.6472222222</v>
      </c>
      <c r="C3380" s="23">
        <v>46034.675694444399</v>
      </c>
      <c r="D3380" s="23">
        <v>46035.401388888902</v>
      </c>
      <c r="E3380" s="9" t="s">
        <v>212</v>
      </c>
      <c r="F3380" s="9" t="s">
        <v>189</v>
      </c>
      <c r="G3380" s="9" t="s">
        <v>213</v>
      </c>
      <c r="H3380" s="9" t="s">
        <v>161</v>
      </c>
      <c r="I3380" s="9" t="s">
        <v>297</v>
      </c>
      <c r="J3380" s="9" t="s">
        <v>1697</v>
      </c>
      <c r="K3380" s="9" t="s">
        <v>246</v>
      </c>
      <c r="L3380" s="9" t="s">
        <v>104</v>
      </c>
      <c r="M3380" s="9" t="s">
        <v>814</v>
      </c>
      <c r="N3380" s="9" t="s">
        <v>199</v>
      </c>
      <c r="O3380" s="9" t="s">
        <v>116</v>
      </c>
      <c r="P3380" s="9" t="s">
        <v>574</v>
      </c>
      <c r="Q3380" s="9" t="s">
        <v>219</v>
      </c>
      <c r="R3380" s="9">
        <v>0</v>
      </c>
      <c r="S3380" s="9">
        <v>16</v>
      </c>
      <c r="U3380" s="9" t="s">
        <v>140</v>
      </c>
      <c r="V3380" s="9" t="s">
        <v>6326</v>
      </c>
      <c r="W3380" s="9">
        <v>5</v>
      </c>
      <c r="X3380" s="9">
        <f>INDEX(SLA_Policy!$D$2:$D$5,MATCH(F3380,SLA_Policy!$A$2:$A$5,0))</f>
        <v>120</v>
      </c>
      <c r="Y3380" s="9" t="str">
        <f>IF(E3380="Cancelled","Excluded",IF(D3380="",IF((SLA_Policy!$B$8-B3380)*24&gt;X3380,"Open - Breached","Open - On Track"),IF((D3380-B3380)*24&lt;=X3380,"Met","Breached")))</f>
        <v>Met</v>
      </c>
    </row>
    <row r="3381" spans="1:25" x14ac:dyDescent="0.25">
      <c r="A3381" s="9" t="s">
        <v>6418</v>
      </c>
      <c r="B3381" s="23">
        <v>46034.650694444397</v>
      </c>
      <c r="C3381" s="23">
        <v>46034.651388888902</v>
      </c>
      <c r="D3381" s="23">
        <v>46034.752777777801</v>
      </c>
      <c r="E3381" s="9" t="s">
        <v>212</v>
      </c>
      <c r="F3381" s="9" t="s">
        <v>187</v>
      </c>
      <c r="G3381" s="9" t="s">
        <v>213</v>
      </c>
      <c r="H3381" s="9" t="s">
        <v>166</v>
      </c>
      <c r="I3381" s="9" t="s">
        <v>398</v>
      </c>
      <c r="J3381" s="9" t="s">
        <v>399</v>
      </c>
      <c r="K3381" s="9" t="s">
        <v>262</v>
      </c>
      <c r="L3381" s="9" t="s">
        <v>104</v>
      </c>
      <c r="M3381" s="9" t="s">
        <v>4141</v>
      </c>
      <c r="N3381" s="9" t="s">
        <v>199</v>
      </c>
      <c r="O3381" s="9" t="s">
        <v>181</v>
      </c>
      <c r="P3381" s="9" t="s">
        <v>289</v>
      </c>
      <c r="Q3381" s="9" t="s">
        <v>273</v>
      </c>
      <c r="R3381" s="9">
        <v>0</v>
      </c>
      <c r="S3381" s="9">
        <v>57</v>
      </c>
      <c r="U3381" s="9" t="s">
        <v>290</v>
      </c>
      <c r="W3381" s="9">
        <v>5</v>
      </c>
      <c r="X3381" s="9">
        <f>INDEX(SLA_Policy!$D$2:$D$5,MATCH(F3381,SLA_Policy!$A$2:$A$5,0))</f>
        <v>8</v>
      </c>
      <c r="Y3381" s="9" t="str">
        <f>IF(E3381="Cancelled","Excluded",IF(D3381="",IF((SLA_Policy!$B$8-B3381)*24&gt;X3381,"Open - Breached","Open - On Track"),IF((D3381-B3381)*24&lt;=X3381,"Met","Breached")))</f>
        <v>Met</v>
      </c>
    </row>
    <row r="3382" spans="1:25" x14ac:dyDescent="0.25">
      <c r="A3382" s="9" t="s">
        <v>6419</v>
      </c>
      <c r="B3382" s="23">
        <v>46034.655555555597</v>
      </c>
      <c r="C3382" s="23">
        <v>46034.692361111098</v>
      </c>
      <c r="D3382" s="23">
        <v>46036.415972222203</v>
      </c>
      <c r="E3382" s="9" t="s">
        <v>212</v>
      </c>
      <c r="F3382" s="9" t="s">
        <v>189</v>
      </c>
      <c r="G3382" s="9" t="s">
        <v>236</v>
      </c>
      <c r="H3382" s="9" t="s">
        <v>162</v>
      </c>
      <c r="I3382" s="9" t="s">
        <v>280</v>
      </c>
      <c r="J3382" s="9" t="s">
        <v>3767</v>
      </c>
      <c r="K3382" s="9" t="s">
        <v>246</v>
      </c>
      <c r="L3382" s="9" t="s">
        <v>293</v>
      </c>
      <c r="M3382" s="9" t="s">
        <v>2043</v>
      </c>
      <c r="N3382" s="9" t="s">
        <v>196</v>
      </c>
      <c r="O3382" s="9" t="s">
        <v>179</v>
      </c>
      <c r="P3382" s="9" t="s">
        <v>337</v>
      </c>
      <c r="Q3382" s="9" t="s">
        <v>219</v>
      </c>
      <c r="R3382" s="9">
        <v>0</v>
      </c>
      <c r="S3382" s="9">
        <v>24</v>
      </c>
      <c r="U3382" s="9" t="s">
        <v>242</v>
      </c>
      <c r="X3382" s="9">
        <f>INDEX(SLA_Policy!$D$2:$D$5,MATCH(F3382,SLA_Policy!$A$2:$A$5,0))</f>
        <v>120</v>
      </c>
      <c r="Y3382" s="9" t="str">
        <f>IF(E3382="Cancelled","Excluded",IF(D3382="",IF((SLA_Policy!$B$8-B3382)*24&gt;X3382,"Open - Breached","Open - On Track"),IF((D3382-B3382)*24&lt;=X3382,"Met","Breached")))</f>
        <v>Met</v>
      </c>
    </row>
    <row r="3383" spans="1:25" x14ac:dyDescent="0.25">
      <c r="A3383" s="9" t="s">
        <v>6420</v>
      </c>
      <c r="B3383" s="23">
        <v>46034.682638888902</v>
      </c>
      <c r="C3383" s="23">
        <v>46034.717361111099</v>
      </c>
      <c r="D3383" s="23">
        <v>46036.3930555556</v>
      </c>
      <c r="E3383" s="9" t="s">
        <v>212</v>
      </c>
      <c r="F3383" s="9" t="s">
        <v>188</v>
      </c>
      <c r="G3383" s="9" t="s">
        <v>213</v>
      </c>
      <c r="H3383" s="9" t="s">
        <v>165</v>
      </c>
      <c r="I3383" s="9" t="s">
        <v>567</v>
      </c>
      <c r="J3383" s="9" t="s">
        <v>1190</v>
      </c>
      <c r="K3383" s="9" t="s">
        <v>246</v>
      </c>
      <c r="L3383" s="9" t="s">
        <v>307</v>
      </c>
      <c r="M3383" s="9" t="s">
        <v>2020</v>
      </c>
      <c r="N3383" s="9" t="s">
        <v>197</v>
      </c>
      <c r="O3383" s="9" t="s">
        <v>116</v>
      </c>
      <c r="P3383" s="9" t="s">
        <v>218</v>
      </c>
      <c r="Q3383" s="9" t="s">
        <v>219</v>
      </c>
      <c r="R3383" s="9">
        <v>0</v>
      </c>
      <c r="S3383" s="9">
        <v>13</v>
      </c>
      <c r="U3383" s="9" t="s">
        <v>376</v>
      </c>
      <c r="X3383" s="9">
        <f>INDEX(SLA_Policy!$D$2:$D$5,MATCH(F3383,SLA_Policy!$A$2:$A$5,0))</f>
        <v>72</v>
      </c>
      <c r="Y3383" s="9" t="str">
        <f>IF(E3383="Cancelled","Excluded",IF(D3383="",IF((SLA_Policy!$B$8-B3383)*24&gt;X3383,"Open - Breached","Open - On Track"),IF((D3383-B3383)*24&lt;=X3383,"Met","Breached")))</f>
        <v>Met</v>
      </c>
    </row>
    <row r="3384" spans="1:25" x14ac:dyDescent="0.25">
      <c r="A3384" s="9" t="s">
        <v>6421</v>
      </c>
      <c r="B3384" s="23">
        <v>46034.690972222197</v>
      </c>
      <c r="C3384" s="23">
        <v>46034.732638888898</v>
      </c>
      <c r="D3384" s="23">
        <v>46042.364583333299</v>
      </c>
      <c r="E3384" s="9" t="s">
        <v>212</v>
      </c>
      <c r="F3384" s="9" t="s">
        <v>189</v>
      </c>
      <c r="G3384" s="9" t="s">
        <v>236</v>
      </c>
      <c r="H3384" s="9" t="s">
        <v>161</v>
      </c>
      <c r="I3384" s="9" t="s">
        <v>237</v>
      </c>
      <c r="J3384" s="9" t="s">
        <v>5463</v>
      </c>
      <c r="K3384" s="9" t="s">
        <v>239</v>
      </c>
      <c r="L3384" s="9" t="s">
        <v>104</v>
      </c>
      <c r="M3384" s="9" t="s">
        <v>894</v>
      </c>
      <c r="N3384" s="9" t="s">
        <v>196</v>
      </c>
      <c r="O3384" s="9" t="s">
        <v>177</v>
      </c>
      <c r="P3384" s="9" t="s">
        <v>241</v>
      </c>
      <c r="Q3384" s="9" t="s">
        <v>219</v>
      </c>
      <c r="R3384" s="9">
        <v>0</v>
      </c>
      <c r="S3384" s="9">
        <v>41</v>
      </c>
      <c r="U3384" s="9" t="s">
        <v>242</v>
      </c>
      <c r="X3384" s="9">
        <f>INDEX(SLA_Policy!$D$2:$D$5,MATCH(F3384,SLA_Policy!$A$2:$A$5,0))</f>
        <v>120</v>
      </c>
      <c r="Y3384" s="9" t="str">
        <f>IF(E3384="Cancelled","Excluded",IF(D3384="",IF((SLA_Policy!$B$8-B3384)*24&gt;X3384,"Open - Breached","Open - On Track"),IF((D3384-B3384)*24&lt;=X3384,"Met","Breached")))</f>
        <v>Breached</v>
      </c>
    </row>
    <row r="3385" spans="1:25" x14ac:dyDescent="0.25">
      <c r="A3385" s="9" t="s">
        <v>6422</v>
      </c>
      <c r="B3385" s="23">
        <v>46034.7055555556</v>
      </c>
      <c r="C3385" s="23">
        <v>46034.717361111099</v>
      </c>
      <c r="D3385" s="23">
        <v>46035.324305555601</v>
      </c>
      <c r="E3385" s="9" t="s">
        <v>212</v>
      </c>
      <c r="F3385" s="9" t="s">
        <v>188</v>
      </c>
      <c r="G3385" s="9" t="s">
        <v>213</v>
      </c>
      <c r="H3385" s="9" t="s">
        <v>165</v>
      </c>
      <c r="I3385" s="9" t="s">
        <v>2034</v>
      </c>
      <c r="J3385" s="9" t="s">
        <v>6423</v>
      </c>
      <c r="K3385" s="9" t="s">
        <v>303</v>
      </c>
      <c r="L3385" s="9" t="s">
        <v>216</v>
      </c>
      <c r="M3385" s="9" t="s">
        <v>460</v>
      </c>
      <c r="N3385" s="9" t="s">
        <v>197</v>
      </c>
      <c r="O3385" s="9" t="s">
        <v>176</v>
      </c>
      <c r="P3385" s="9" t="s">
        <v>503</v>
      </c>
      <c r="Q3385" s="9" t="s">
        <v>219</v>
      </c>
      <c r="R3385" s="9">
        <v>0</v>
      </c>
      <c r="S3385" s="9">
        <v>93</v>
      </c>
      <c r="U3385" s="9" t="s">
        <v>376</v>
      </c>
      <c r="X3385" s="9">
        <f>INDEX(SLA_Policy!$D$2:$D$5,MATCH(F3385,SLA_Policy!$A$2:$A$5,0))</f>
        <v>72</v>
      </c>
      <c r="Y3385" s="9" t="str">
        <f>IF(E3385="Cancelled","Excluded",IF(D3385="",IF((SLA_Policy!$B$8-B3385)*24&gt;X3385,"Open - Breached","Open - On Track"),IF((D3385-B3385)*24&lt;=X3385,"Met","Breached")))</f>
        <v>Met</v>
      </c>
    </row>
    <row r="3386" spans="1:25" x14ac:dyDescent="0.25">
      <c r="A3386" s="9" t="s">
        <v>6424</v>
      </c>
      <c r="B3386" s="23">
        <v>46034.708333333299</v>
      </c>
      <c r="C3386" s="23">
        <v>46034.762499999997</v>
      </c>
      <c r="D3386" s="23">
        <v>46036.392361111102</v>
      </c>
      <c r="E3386" s="9" t="s">
        <v>212</v>
      </c>
      <c r="F3386" s="9" t="s">
        <v>188</v>
      </c>
      <c r="G3386" s="9" t="s">
        <v>213</v>
      </c>
      <c r="H3386" s="9" t="s">
        <v>164</v>
      </c>
      <c r="I3386" s="9" t="s">
        <v>339</v>
      </c>
      <c r="J3386" s="9" t="s">
        <v>2570</v>
      </c>
      <c r="K3386" s="9" t="s">
        <v>262</v>
      </c>
      <c r="L3386" s="9" t="s">
        <v>270</v>
      </c>
      <c r="M3386" s="9" t="s">
        <v>6183</v>
      </c>
      <c r="N3386" s="9" t="s">
        <v>199</v>
      </c>
      <c r="O3386" s="9" t="s">
        <v>116</v>
      </c>
      <c r="P3386" s="9" t="s">
        <v>234</v>
      </c>
      <c r="Q3386" s="9" t="s">
        <v>219</v>
      </c>
      <c r="R3386" s="9">
        <v>0</v>
      </c>
      <c r="S3386" s="9">
        <v>33</v>
      </c>
      <c r="T3386" s="9" t="s">
        <v>464</v>
      </c>
      <c r="U3386" s="9" t="s">
        <v>248</v>
      </c>
      <c r="X3386" s="9">
        <f>INDEX(SLA_Policy!$D$2:$D$5,MATCH(F3386,SLA_Policy!$A$2:$A$5,0))</f>
        <v>72</v>
      </c>
      <c r="Y3386" s="9" t="str">
        <f>IF(E3386="Cancelled","Excluded",IF(D3386="",IF((SLA_Policy!$B$8-B3386)*24&gt;X3386,"Open - Breached","Open - On Track"),IF((D3386-B3386)*24&lt;=X3386,"Met","Breached")))</f>
        <v>Met</v>
      </c>
    </row>
    <row r="3387" spans="1:25" x14ac:dyDescent="0.25">
      <c r="A3387" s="9" t="s">
        <v>6425</v>
      </c>
      <c r="B3387" s="23">
        <v>46034.712500000001</v>
      </c>
      <c r="C3387" s="23">
        <v>46034.71875</v>
      </c>
      <c r="D3387" s="23">
        <v>46036.336805555598</v>
      </c>
      <c r="E3387" s="9" t="s">
        <v>212</v>
      </c>
      <c r="F3387" s="9" t="s">
        <v>189</v>
      </c>
      <c r="G3387" s="9" t="s">
        <v>213</v>
      </c>
      <c r="H3387" s="9" t="s">
        <v>163</v>
      </c>
      <c r="I3387" s="9" t="s">
        <v>223</v>
      </c>
      <c r="J3387" s="9" t="s">
        <v>1796</v>
      </c>
      <c r="K3387" s="9" t="s">
        <v>246</v>
      </c>
      <c r="L3387" s="9" t="s">
        <v>282</v>
      </c>
      <c r="M3387" s="9" t="s">
        <v>1917</v>
      </c>
      <c r="N3387" s="9" t="s">
        <v>199</v>
      </c>
      <c r="O3387" s="9" t="s">
        <v>176</v>
      </c>
      <c r="P3387" s="9" t="s">
        <v>419</v>
      </c>
      <c r="Q3387" s="9" t="s">
        <v>219</v>
      </c>
      <c r="R3387" s="9">
        <v>0</v>
      </c>
      <c r="S3387" s="9">
        <v>41</v>
      </c>
      <c r="T3387" s="9" t="s">
        <v>229</v>
      </c>
      <c r="U3387" s="9" t="s">
        <v>230</v>
      </c>
      <c r="X3387" s="9">
        <f>INDEX(SLA_Policy!$D$2:$D$5,MATCH(F3387,SLA_Policy!$A$2:$A$5,0))</f>
        <v>120</v>
      </c>
      <c r="Y3387" s="9" t="str">
        <f>IF(E3387="Cancelled","Excluded",IF(D3387="",IF((SLA_Policy!$B$8-B3387)*24&gt;X3387,"Open - Breached","Open - On Track"),IF((D3387-B3387)*24&lt;=X3387,"Met","Breached")))</f>
        <v>Met</v>
      </c>
    </row>
    <row r="3388" spans="1:25" x14ac:dyDescent="0.25">
      <c r="A3388" s="9" t="s">
        <v>6426</v>
      </c>
      <c r="B3388" s="23">
        <v>46034.727083333302</v>
      </c>
      <c r="C3388" s="23">
        <v>46034.729166666701</v>
      </c>
      <c r="D3388" s="23">
        <v>46035.387499999997</v>
      </c>
      <c r="E3388" s="9" t="s">
        <v>212</v>
      </c>
      <c r="F3388" s="9" t="s">
        <v>188</v>
      </c>
      <c r="G3388" s="9" t="s">
        <v>213</v>
      </c>
      <c r="H3388" s="9" t="s">
        <v>161</v>
      </c>
      <c r="I3388" s="9" t="s">
        <v>297</v>
      </c>
      <c r="J3388" s="9" t="s">
        <v>521</v>
      </c>
      <c r="K3388" s="9" t="s">
        <v>225</v>
      </c>
      <c r="L3388" s="9" t="s">
        <v>270</v>
      </c>
      <c r="M3388" s="9" t="s">
        <v>2509</v>
      </c>
      <c r="N3388" s="9" t="s">
        <v>200</v>
      </c>
      <c r="O3388" s="9" t="s">
        <v>177</v>
      </c>
      <c r="P3388" s="9" t="s">
        <v>942</v>
      </c>
      <c r="Q3388" s="9" t="s">
        <v>219</v>
      </c>
      <c r="R3388" s="9">
        <v>0</v>
      </c>
      <c r="S3388" s="9">
        <v>21</v>
      </c>
      <c r="U3388" s="9" t="s">
        <v>140</v>
      </c>
      <c r="V3388" s="9" t="s">
        <v>6326</v>
      </c>
      <c r="X3388" s="9">
        <f>INDEX(SLA_Policy!$D$2:$D$5,MATCH(F3388,SLA_Policy!$A$2:$A$5,0))</f>
        <v>72</v>
      </c>
      <c r="Y3388" s="9" t="str">
        <f>IF(E3388="Cancelled","Excluded",IF(D3388="",IF((SLA_Policy!$B$8-B3388)*24&gt;X3388,"Open - Breached","Open - On Track"),IF((D3388-B3388)*24&lt;=X3388,"Met","Breached")))</f>
        <v>Met</v>
      </c>
    </row>
    <row r="3389" spans="1:25" x14ac:dyDescent="0.25">
      <c r="A3389" s="9" t="s">
        <v>6427</v>
      </c>
      <c r="B3389" s="23">
        <v>46034.738888888904</v>
      </c>
      <c r="C3389" s="23">
        <v>46034.773611111101</v>
      </c>
      <c r="D3389" s="23">
        <v>46035.3347222222</v>
      </c>
      <c r="E3389" s="9" t="s">
        <v>212</v>
      </c>
      <c r="F3389" s="9" t="s">
        <v>189</v>
      </c>
      <c r="G3389" s="9" t="s">
        <v>236</v>
      </c>
      <c r="H3389" s="9" t="s">
        <v>167</v>
      </c>
      <c r="I3389" s="9" t="s">
        <v>255</v>
      </c>
      <c r="J3389" s="9" t="s">
        <v>6428</v>
      </c>
      <c r="K3389" s="9" t="s">
        <v>303</v>
      </c>
      <c r="L3389" s="9" t="s">
        <v>371</v>
      </c>
      <c r="M3389" s="9" t="s">
        <v>1570</v>
      </c>
      <c r="N3389" s="9" t="s">
        <v>196</v>
      </c>
      <c r="O3389" s="9" t="s">
        <v>176</v>
      </c>
      <c r="P3389" s="9" t="s">
        <v>503</v>
      </c>
      <c r="Q3389" s="9" t="s">
        <v>219</v>
      </c>
      <c r="R3389" s="9">
        <v>0</v>
      </c>
      <c r="S3389" s="9">
        <v>9</v>
      </c>
      <c r="U3389" s="9" t="s">
        <v>242</v>
      </c>
      <c r="W3389" s="9">
        <v>5</v>
      </c>
      <c r="X3389" s="9">
        <f>INDEX(SLA_Policy!$D$2:$D$5,MATCH(F3389,SLA_Policy!$A$2:$A$5,0))</f>
        <v>120</v>
      </c>
      <c r="Y3389" s="9" t="str">
        <f>IF(E3389="Cancelled","Excluded",IF(D3389="",IF((SLA_Policy!$B$8-B3389)*24&gt;X3389,"Open - Breached","Open - On Track"),IF((D3389-B3389)*24&lt;=X3389,"Met","Breached")))</f>
        <v>Met</v>
      </c>
    </row>
    <row r="3390" spans="1:25" x14ac:dyDescent="0.25">
      <c r="A3390" s="9" t="s">
        <v>6429</v>
      </c>
      <c r="B3390" s="23">
        <v>46034.748611111099</v>
      </c>
      <c r="C3390" s="23">
        <v>46034.7631944444</v>
      </c>
      <c r="D3390" s="23">
        <v>46035.34375</v>
      </c>
      <c r="E3390" s="9" t="s">
        <v>212</v>
      </c>
      <c r="F3390" s="9" t="s">
        <v>189</v>
      </c>
      <c r="G3390" s="9" t="s">
        <v>236</v>
      </c>
      <c r="H3390" s="9" t="s">
        <v>164</v>
      </c>
      <c r="I3390" s="9" t="s">
        <v>421</v>
      </c>
      <c r="J3390" s="9" t="s">
        <v>2690</v>
      </c>
      <c r="K3390" s="9" t="s">
        <v>215</v>
      </c>
      <c r="L3390" s="9" t="s">
        <v>311</v>
      </c>
      <c r="M3390" s="9" t="s">
        <v>2768</v>
      </c>
      <c r="N3390" s="9" t="s">
        <v>198</v>
      </c>
      <c r="O3390" s="9" t="s">
        <v>180</v>
      </c>
      <c r="P3390" s="9" t="s">
        <v>318</v>
      </c>
      <c r="Q3390" s="9" t="s">
        <v>219</v>
      </c>
      <c r="R3390" s="9">
        <v>0</v>
      </c>
      <c r="S3390" s="9">
        <v>21</v>
      </c>
      <c r="T3390" s="9" t="s">
        <v>464</v>
      </c>
      <c r="U3390" s="9" t="s">
        <v>242</v>
      </c>
      <c r="W3390" s="9">
        <v>5</v>
      </c>
      <c r="X3390" s="9">
        <f>INDEX(SLA_Policy!$D$2:$D$5,MATCH(F3390,SLA_Policy!$A$2:$A$5,0))</f>
        <v>120</v>
      </c>
      <c r="Y3390" s="9" t="str">
        <f>IF(E3390="Cancelled","Excluded",IF(D3390="",IF((SLA_Policy!$B$8-B3390)*24&gt;X3390,"Open - Breached","Open - On Track"),IF((D3390-B3390)*24&lt;=X3390,"Met","Breached")))</f>
        <v>Met</v>
      </c>
    </row>
    <row r="3391" spans="1:25" x14ac:dyDescent="0.25">
      <c r="A3391" s="9" t="s">
        <v>6430</v>
      </c>
      <c r="B3391" s="23">
        <v>46034.806250000001</v>
      </c>
      <c r="C3391" s="23">
        <v>46035.350694444503</v>
      </c>
      <c r="D3391" s="23">
        <v>46035.3527777778</v>
      </c>
      <c r="E3391" s="9" t="s">
        <v>212</v>
      </c>
      <c r="F3391" s="9" t="s">
        <v>189</v>
      </c>
      <c r="G3391" s="9" t="s">
        <v>236</v>
      </c>
      <c r="H3391" s="9" t="s">
        <v>167</v>
      </c>
      <c r="I3391" s="9" t="s">
        <v>255</v>
      </c>
      <c r="J3391" s="9" t="s">
        <v>6431</v>
      </c>
      <c r="K3391" s="9" t="s">
        <v>246</v>
      </c>
      <c r="L3391" s="9" t="s">
        <v>311</v>
      </c>
      <c r="M3391" s="9" t="s">
        <v>1293</v>
      </c>
      <c r="N3391" s="9" t="s">
        <v>199</v>
      </c>
      <c r="O3391" s="9" t="s">
        <v>116</v>
      </c>
      <c r="P3391" s="9" t="s">
        <v>574</v>
      </c>
      <c r="Q3391" s="9" t="s">
        <v>219</v>
      </c>
      <c r="R3391" s="9">
        <v>0</v>
      </c>
      <c r="S3391" s="9">
        <v>15</v>
      </c>
      <c r="U3391" s="9" t="s">
        <v>242</v>
      </c>
      <c r="X3391" s="9">
        <f>INDEX(SLA_Policy!$D$2:$D$5,MATCH(F3391,SLA_Policy!$A$2:$A$5,0))</f>
        <v>120</v>
      </c>
      <c r="Y3391" s="9" t="str">
        <f>IF(E3391="Cancelled","Excluded",IF(D3391="",IF((SLA_Policy!$B$8-B3391)*24&gt;X3391,"Open - Breached","Open - On Track"),IF((D3391-B3391)*24&lt;=X3391,"Met","Breached")))</f>
        <v>Met</v>
      </c>
    </row>
    <row r="3392" spans="1:25" x14ac:dyDescent="0.25">
      <c r="A3392" s="9" t="s">
        <v>6432</v>
      </c>
      <c r="B3392" s="23">
        <v>46034.837500000001</v>
      </c>
      <c r="C3392" s="23">
        <v>46035.2993055556</v>
      </c>
      <c r="D3392" s="23">
        <v>46035.329166666699</v>
      </c>
      <c r="E3392" s="9" t="s">
        <v>212</v>
      </c>
      <c r="F3392" s="9" t="s">
        <v>188</v>
      </c>
      <c r="G3392" s="9" t="s">
        <v>213</v>
      </c>
      <c r="H3392" s="9" t="s">
        <v>88</v>
      </c>
      <c r="I3392" s="9" t="s">
        <v>92</v>
      </c>
      <c r="J3392" s="9" t="s">
        <v>5659</v>
      </c>
      <c r="K3392" s="9" t="s">
        <v>246</v>
      </c>
      <c r="L3392" s="9" t="s">
        <v>307</v>
      </c>
      <c r="M3392" s="9" t="s">
        <v>4840</v>
      </c>
      <c r="N3392" s="9" t="s">
        <v>198</v>
      </c>
      <c r="O3392" s="9" t="s">
        <v>116</v>
      </c>
      <c r="P3392" s="9" t="s">
        <v>525</v>
      </c>
      <c r="Q3392" s="9" t="s">
        <v>219</v>
      </c>
      <c r="R3392" s="9">
        <v>0</v>
      </c>
      <c r="S3392" s="9">
        <v>29</v>
      </c>
      <c r="T3392" s="9" t="s">
        <v>322</v>
      </c>
      <c r="U3392" s="9" t="s">
        <v>266</v>
      </c>
      <c r="X3392" s="9">
        <f>INDEX(SLA_Policy!$D$2:$D$5,MATCH(F3392,SLA_Policy!$A$2:$A$5,0))</f>
        <v>72</v>
      </c>
      <c r="Y3392" s="9" t="str">
        <f>IF(E3392="Cancelled","Excluded",IF(D3392="",IF((SLA_Policy!$B$8-B3392)*24&gt;X3392,"Open - Breached","Open - On Track"),IF((D3392-B3392)*24&lt;=X3392,"Met","Breached")))</f>
        <v>Met</v>
      </c>
    </row>
    <row r="3393" spans="1:25" x14ac:dyDescent="0.25">
      <c r="A3393" s="9" t="s">
        <v>6433</v>
      </c>
      <c r="B3393" s="23">
        <v>46034.909027777801</v>
      </c>
      <c r="C3393" s="23">
        <v>46035.326388888898</v>
      </c>
      <c r="D3393" s="23">
        <v>46037.443055555603</v>
      </c>
      <c r="E3393" s="9" t="s">
        <v>212</v>
      </c>
      <c r="F3393" s="9" t="s">
        <v>189</v>
      </c>
      <c r="G3393" s="9" t="s">
        <v>236</v>
      </c>
      <c r="H3393" s="9" t="s">
        <v>161</v>
      </c>
      <c r="I3393" s="9" t="s">
        <v>237</v>
      </c>
      <c r="J3393" s="9" t="s">
        <v>1954</v>
      </c>
      <c r="K3393" s="9" t="s">
        <v>246</v>
      </c>
      <c r="L3393" s="9" t="s">
        <v>282</v>
      </c>
      <c r="M3393" s="9" t="s">
        <v>6434</v>
      </c>
      <c r="N3393" s="9" t="s">
        <v>196</v>
      </c>
      <c r="O3393" s="9" t="s">
        <v>177</v>
      </c>
      <c r="P3393" s="9" t="s">
        <v>300</v>
      </c>
      <c r="Q3393" s="9" t="s">
        <v>219</v>
      </c>
      <c r="R3393" s="9">
        <v>0</v>
      </c>
      <c r="S3393" s="9">
        <v>6</v>
      </c>
      <c r="U3393" s="9" t="s">
        <v>242</v>
      </c>
      <c r="X3393" s="9">
        <f>INDEX(SLA_Policy!$D$2:$D$5,MATCH(F3393,SLA_Policy!$A$2:$A$5,0))</f>
        <v>120</v>
      </c>
      <c r="Y3393" s="9" t="str">
        <f>IF(E3393="Cancelled","Excluded",IF(D3393="",IF((SLA_Policy!$B$8-B3393)*24&gt;X3393,"Open - Breached","Open - On Track"),IF((D3393-B3393)*24&lt;=X3393,"Met","Breached")))</f>
        <v>Met</v>
      </c>
    </row>
    <row r="3394" spans="1:25" x14ac:dyDescent="0.25">
      <c r="A3394" s="9" t="s">
        <v>6435</v>
      </c>
      <c r="B3394" s="23">
        <v>46034.941666666702</v>
      </c>
      <c r="C3394" s="23">
        <v>46035.313888888901</v>
      </c>
      <c r="D3394" s="23">
        <v>46035.337500000001</v>
      </c>
      <c r="E3394" s="9" t="s">
        <v>212</v>
      </c>
      <c r="F3394" s="9" t="s">
        <v>188</v>
      </c>
      <c r="G3394" s="9" t="s">
        <v>213</v>
      </c>
      <c r="H3394" s="9" t="s">
        <v>161</v>
      </c>
      <c r="I3394" s="9" t="s">
        <v>297</v>
      </c>
      <c r="J3394" s="9" t="s">
        <v>6436</v>
      </c>
      <c r="K3394" s="9" t="s">
        <v>262</v>
      </c>
      <c r="L3394" s="9" t="s">
        <v>395</v>
      </c>
      <c r="M3394" s="9" t="s">
        <v>396</v>
      </c>
      <c r="N3394" s="9" t="s">
        <v>200</v>
      </c>
      <c r="O3394" s="9" t="s">
        <v>177</v>
      </c>
      <c r="P3394" s="9" t="s">
        <v>457</v>
      </c>
      <c r="Q3394" s="9" t="s">
        <v>273</v>
      </c>
      <c r="R3394" s="9">
        <v>0</v>
      </c>
      <c r="S3394" s="9">
        <v>30</v>
      </c>
      <c r="U3394" s="9" t="s">
        <v>140</v>
      </c>
      <c r="V3394" s="9" t="s">
        <v>6326</v>
      </c>
      <c r="W3394" s="9">
        <v>3</v>
      </c>
      <c r="X3394" s="9">
        <f>INDEX(SLA_Policy!$D$2:$D$5,MATCH(F3394,SLA_Policy!$A$2:$A$5,0))</f>
        <v>72</v>
      </c>
      <c r="Y3394" s="9" t="str">
        <f>IF(E3394="Cancelled","Excluded",IF(D3394="",IF((SLA_Policy!$B$8-B3394)*24&gt;X3394,"Open - Breached","Open - On Track"),IF((D3394-B3394)*24&lt;=X3394,"Met","Breached")))</f>
        <v>Met</v>
      </c>
    </row>
    <row r="3395" spans="1:25" x14ac:dyDescent="0.25">
      <c r="A3395" s="9" t="s">
        <v>6437</v>
      </c>
      <c r="B3395" s="23">
        <v>46034.969444444498</v>
      </c>
      <c r="C3395" s="23">
        <v>46035.313888888901</v>
      </c>
      <c r="D3395" s="23">
        <v>46035.471527777801</v>
      </c>
      <c r="E3395" s="9" t="s">
        <v>212</v>
      </c>
      <c r="F3395" s="9" t="s">
        <v>188</v>
      </c>
      <c r="G3395" s="9" t="s">
        <v>213</v>
      </c>
      <c r="H3395" s="9" t="s">
        <v>167</v>
      </c>
      <c r="I3395" s="9" t="s">
        <v>362</v>
      </c>
      <c r="J3395" s="9" t="s">
        <v>6438</v>
      </c>
      <c r="K3395" s="9" t="s">
        <v>239</v>
      </c>
      <c r="L3395" s="9" t="s">
        <v>351</v>
      </c>
      <c r="M3395" s="9" t="s">
        <v>914</v>
      </c>
      <c r="N3395" s="9" t="s">
        <v>198</v>
      </c>
      <c r="O3395" s="9" t="s">
        <v>176</v>
      </c>
      <c r="P3395" s="9" t="s">
        <v>570</v>
      </c>
      <c r="Q3395" s="9" t="s">
        <v>219</v>
      </c>
      <c r="R3395" s="9">
        <v>0</v>
      </c>
      <c r="S3395" s="9">
        <v>41</v>
      </c>
      <c r="U3395" s="9" t="s">
        <v>266</v>
      </c>
      <c r="W3395" s="9">
        <v>4</v>
      </c>
      <c r="X3395" s="9">
        <f>INDEX(SLA_Policy!$D$2:$D$5,MATCH(F3395,SLA_Policy!$A$2:$A$5,0))</f>
        <v>72</v>
      </c>
      <c r="Y3395" s="9" t="str">
        <f>IF(E3395="Cancelled","Excluded",IF(D3395="",IF((SLA_Policy!$B$8-B3395)*24&gt;X3395,"Open - Breached","Open - On Track"),IF((D3395-B3395)*24&lt;=X3395,"Met","Breached")))</f>
        <v>Met</v>
      </c>
    </row>
    <row r="3396" spans="1:25" x14ac:dyDescent="0.25">
      <c r="A3396" s="9" t="s">
        <v>6439</v>
      </c>
      <c r="B3396" s="23">
        <v>46035.2055555556</v>
      </c>
      <c r="C3396" s="23">
        <v>46035.313194444498</v>
      </c>
      <c r="D3396" s="23">
        <v>46035.3215277778</v>
      </c>
      <c r="E3396" s="9" t="s">
        <v>212</v>
      </c>
      <c r="F3396" s="9" t="s">
        <v>189</v>
      </c>
      <c r="G3396" s="9" t="s">
        <v>213</v>
      </c>
      <c r="H3396" s="9" t="s">
        <v>161</v>
      </c>
      <c r="I3396" s="9" t="s">
        <v>297</v>
      </c>
      <c r="J3396" s="9" t="s">
        <v>6440</v>
      </c>
      <c r="K3396" s="9" t="s">
        <v>246</v>
      </c>
      <c r="L3396" s="9" t="s">
        <v>270</v>
      </c>
      <c r="M3396" s="9" t="s">
        <v>1353</v>
      </c>
      <c r="N3396" s="9" t="s">
        <v>199</v>
      </c>
      <c r="O3396" s="9" t="s">
        <v>116</v>
      </c>
      <c r="P3396" s="9" t="s">
        <v>525</v>
      </c>
      <c r="Q3396" s="9" t="s">
        <v>219</v>
      </c>
      <c r="R3396" s="9">
        <v>0</v>
      </c>
      <c r="S3396" s="9">
        <v>13</v>
      </c>
      <c r="U3396" s="9" t="s">
        <v>140</v>
      </c>
      <c r="V3396" s="9" t="s">
        <v>6326</v>
      </c>
      <c r="X3396" s="9">
        <f>INDEX(SLA_Policy!$D$2:$D$5,MATCH(F3396,SLA_Policy!$A$2:$A$5,0))</f>
        <v>120</v>
      </c>
      <c r="Y3396" s="9" t="str">
        <f>IF(E3396="Cancelled","Excluded",IF(D3396="",IF((SLA_Policy!$B$8-B3396)*24&gt;X3396,"Open - Breached","Open - On Track"),IF((D3396-B3396)*24&lt;=X3396,"Met","Breached")))</f>
        <v>Met</v>
      </c>
    </row>
    <row r="3397" spans="1:25" x14ac:dyDescent="0.25">
      <c r="A3397" s="9" t="s">
        <v>6441</v>
      </c>
      <c r="B3397" s="23">
        <v>46035.291666666701</v>
      </c>
      <c r="C3397" s="23">
        <v>46035.297222222202</v>
      </c>
      <c r="D3397" s="23">
        <v>46036.3840277778</v>
      </c>
      <c r="E3397" s="9" t="s">
        <v>212</v>
      </c>
      <c r="F3397" s="9" t="s">
        <v>188</v>
      </c>
      <c r="G3397" s="9" t="s">
        <v>213</v>
      </c>
      <c r="H3397" s="9" t="s">
        <v>161</v>
      </c>
      <c r="I3397" s="9" t="s">
        <v>297</v>
      </c>
      <c r="J3397" s="9" t="s">
        <v>6325</v>
      </c>
      <c r="K3397" s="9" t="s">
        <v>246</v>
      </c>
      <c r="L3397" s="9" t="s">
        <v>293</v>
      </c>
      <c r="M3397" s="9" t="s">
        <v>2043</v>
      </c>
      <c r="N3397" s="9" t="s">
        <v>198</v>
      </c>
      <c r="O3397" s="9" t="s">
        <v>177</v>
      </c>
      <c r="P3397" s="9" t="s">
        <v>300</v>
      </c>
      <c r="Q3397" s="9" t="s">
        <v>219</v>
      </c>
      <c r="R3397" s="9">
        <v>0</v>
      </c>
      <c r="S3397" s="9">
        <v>10</v>
      </c>
      <c r="U3397" s="9" t="s">
        <v>266</v>
      </c>
      <c r="X3397" s="9">
        <f>INDEX(SLA_Policy!$D$2:$D$5,MATCH(F3397,SLA_Policy!$A$2:$A$5,0))</f>
        <v>72</v>
      </c>
      <c r="Y3397" s="9" t="str">
        <f>IF(E3397="Cancelled","Excluded",IF(D3397="",IF((SLA_Policy!$B$8-B3397)*24&gt;X3397,"Open - Breached","Open - On Track"),IF((D3397-B3397)*24&lt;=X3397,"Met","Breached")))</f>
        <v>Met</v>
      </c>
    </row>
    <row r="3398" spans="1:25" x14ac:dyDescent="0.25">
      <c r="A3398" s="9" t="s">
        <v>6442</v>
      </c>
      <c r="B3398" s="23">
        <v>46035.297222222202</v>
      </c>
      <c r="C3398" s="23">
        <v>46035.328472222202</v>
      </c>
      <c r="D3398" s="23">
        <v>46038.348611111098</v>
      </c>
      <c r="E3398" s="9" t="s">
        <v>212</v>
      </c>
      <c r="F3398" s="9" t="s">
        <v>188</v>
      </c>
      <c r="G3398" s="9" t="s">
        <v>236</v>
      </c>
      <c r="H3398" s="9" t="s">
        <v>161</v>
      </c>
      <c r="I3398" s="9" t="s">
        <v>237</v>
      </c>
      <c r="J3398" s="9" t="s">
        <v>238</v>
      </c>
      <c r="K3398" s="9" t="s">
        <v>246</v>
      </c>
      <c r="L3398" s="9" t="s">
        <v>226</v>
      </c>
      <c r="M3398" s="9" t="s">
        <v>2511</v>
      </c>
      <c r="N3398" s="9" t="s">
        <v>196</v>
      </c>
      <c r="O3398" s="9" t="s">
        <v>177</v>
      </c>
      <c r="P3398" s="9" t="s">
        <v>457</v>
      </c>
      <c r="Q3398" s="9" t="s">
        <v>219</v>
      </c>
      <c r="R3398" s="9">
        <v>0</v>
      </c>
      <c r="S3398" s="9">
        <v>6</v>
      </c>
      <c r="U3398" s="9" t="s">
        <v>242</v>
      </c>
      <c r="X3398" s="9">
        <f>INDEX(SLA_Policy!$D$2:$D$5,MATCH(F3398,SLA_Policy!$A$2:$A$5,0))</f>
        <v>72</v>
      </c>
      <c r="Y3398" s="9" t="str">
        <f>IF(E3398="Cancelled","Excluded",IF(D3398="",IF((SLA_Policy!$B$8-B3398)*24&gt;X3398,"Open - Breached","Open - On Track"),IF((D3398-B3398)*24&lt;=X3398,"Met","Breached")))</f>
        <v>Breached</v>
      </c>
    </row>
    <row r="3399" spans="1:25" x14ac:dyDescent="0.25">
      <c r="A3399" s="9" t="s">
        <v>6443</v>
      </c>
      <c r="B3399" s="23">
        <v>46035.304861111101</v>
      </c>
      <c r="C3399" s="23">
        <v>46035.342361111099</v>
      </c>
      <c r="D3399" s="23">
        <v>46036.413194444503</v>
      </c>
      <c r="E3399" s="9" t="s">
        <v>212</v>
      </c>
      <c r="F3399" s="9" t="s">
        <v>189</v>
      </c>
      <c r="G3399" s="9" t="s">
        <v>236</v>
      </c>
      <c r="H3399" s="9" t="s">
        <v>161</v>
      </c>
      <c r="I3399" s="9" t="s">
        <v>237</v>
      </c>
      <c r="J3399" s="9" t="s">
        <v>4201</v>
      </c>
      <c r="K3399" s="9" t="s">
        <v>303</v>
      </c>
      <c r="L3399" s="9" t="s">
        <v>104</v>
      </c>
      <c r="M3399" s="9" t="s">
        <v>3108</v>
      </c>
      <c r="N3399" s="9" t="s">
        <v>196</v>
      </c>
      <c r="O3399" s="9" t="s">
        <v>177</v>
      </c>
      <c r="P3399" s="9" t="s">
        <v>300</v>
      </c>
      <c r="Q3399" s="9" t="s">
        <v>219</v>
      </c>
      <c r="R3399" s="9">
        <v>0</v>
      </c>
      <c r="S3399" s="9">
        <v>19</v>
      </c>
      <c r="U3399" s="9" t="s">
        <v>242</v>
      </c>
      <c r="X3399" s="9">
        <f>INDEX(SLA_Policy!$D$2:$D$5,MATCH(F3399,SLA_Policy!$A$2:$A$5,0))</f>
        <v>120</v>
      </c>
      <c r="Y3399" s="9" t="str">
        <f>IF(E3399="Cancelled","Excluded",IF(D3399="",IF((SLA_Policy!$B$8-B3399)*24&gt;X3399,"Open - Breached","Open - On Track"),IF((D3399-B3399)*24&lt;=X3399,"Met","Breached")))</f>
        <v>Met</v>
      </c>
    </row>
    <row r="3400" spans="1:25" x14ac:dyDescent="0.25">
      <c r="A3400" s="9" t="s">
        <v>6444</v>
      </c>
      <c r="B3400" s="23">
        <v>46035.314583333296</v>
      </c>
      <c r="C3400" s="23">
        <v>46035.353472222203</v>
      </c>
      <c r="D3400" s="23">
        <v>46035.730555555601</v>
      </c>
      <c r="E3400" s="9" t="s">
        <v>212</v>
      </c>
      <c r="F3400" s="9" t="s">
        <v>188</v>
      </c>
      <c r="G3400" s="9" t="s">
        <v>213</v>
      </c>
      <c r="H3400" s="9" t="s">
        <v>88</v>
      </c>
      <c r="I3400" s="9" t="s">
        <v>354</v>
      </c>
      <c r="J3400" s="9" t="s">
        <v>6445</v>
      </c>
      <c r="K3400" s="9" t="s">
        <v>239</v>
      </c>
      <c r="L3400" s="9" t="s">
        <v>226</v>
      </c>
      <c r="M3400" s="9" t="s">
        <v>1377</v>
      </c>
      <c r="N3400" s="9" t="s">
        <v>196</v>
      </c>
      <c r="O3400" s="9" t="s">
        <v>178</v>
      </c>
      <c r="P3400" s="9" t="s">
        <v>414</v>
      </c>
      <c r="Q3400" s="9" t="s">
        <v>219</v>
      </c>
      <c r="R3400" s="9">
        <v>0</v>
      </c>
      <c r="S3400" s="9">
        <v>39</v>
      </c>
      <c r="T3400" s="9" t="s">
        <v>136</v>
      </c>
      <c r="U3400" s="9" t="s">
        <v>221</v>
      </c>
      <c r="W3400" s="9">
        <v>5</v>
      </c>
      <c r="X3400" s="9">
        <f>INDEX(SLA_Policy!$D$2:$D$5,MATCH(F3400,SLA_Policy!$A$2:$A$5,0))</f>
        <v>72</v>
      </c>
      <c r="Y3400" s="9" t="str">
        <f>IF(E3400="Cancelled","Excluded",IF(D3400="",IF((SLA_Policy!$B$8-B3400)*24&gt;X3400,"Open - Breached","Open - On Track"),IF((D3400-B3400)*24&lt;=X3400,"Met","Breached")))</f>
        <v>Met</v>
      </c>
    </row>
    <row r="3401" spans="1:25" x14ac:dyDescent="0.25">
      <c r="A3401" s="9" t="s">
        <v>6446</v>
      </c>
      <c r="B3401" s="23">
        <v>46035.316666666702</v>
      </c>
      <c r="C3401" s="23">
        <v>46035.318055555603</v>
      </c>
      <c r="D3401" s="23">
        <v>46035.527083333298</v>
      </c>
      <c r="E3401" s="9" t="s">
        <v>212</v>
      </c>
      <c r="F3401" s="9" t="s">
        <v>188</v>
      </c>
      <c r="G3401" s="9" t="s">
        <v>213</v>
      </c>
      <c r="H3401" s="9" t="s">
        <v>161</v>
      </c>
      <c r="I3401" s="9" t="s">
        <v>297</v>
      </c>
      <c r="J3401" s="9" t="s">
        <v>735</v>
      </c>
      <c r="K3401" s="9" t="s">
        <v>215</v>
      </c>
      <c r="L3401" s="9" t="s">
        <v>104</v>
      </c>
      <c r="M3401" s="9" t="s">
        <v>3946</v>
      </c>
      <c r="N3401" s="9" t="s">
        <v>198</v>
      </c>
      <c r="O3401" s="9" t="s">
        <v>116</v>
      </c>
      <c r="P3401" s="9" t="s">
        <v>295</v>
      </c>
      <c r="Q3401" s="9" t="s">
        <v>219</v>
      </c>
      <c r="R3401" s="9">
        <v>0</v>
      </c>
      <c r="S3401" s="9">
        <v>23</v>
      </c>
      <c r="U3401" s="9" t="s">
        <v>140</v>
      </c>
      <c r="V3401" s="9" t="s">
        <v>6326</v>
      </c>
      <c r="W3401" s="9">
        <v>5</v>
      </c>
      <c r="X3401" s="9">
        <f>INDEX(SLA_Policy!$D$2:$D$5,MATCH(F3401,SLA_Policy!$A$2:$A$5,0))</f>
        <v>72</v>
      </c>
      <c r="Y3401" s="9" t="str">
        <f>IF(E3401="Cancelled","Excluded",IF(D3401="",IF((SLA_Policy!$B$8-B3401)*24&gt;X3401,"Open - Breached","Open - On Track"),IF((D3401-B3401)*24&lt;=X3401,"Met","Breached")))</f>
        <v>Met</v>
      </c>
    </row>
    <row r="3402" spans="1:25" x14ac:dyDescent="0.25">
      <c r="A3402" s="9" t="s">
        <v>6447</v>
      </c>
      <c r="B3402" s="23">
        <v>46035.3215277778</v>
      </c>
      <c r="C3402" s="23">
        <v>46035.322222222203</v>
      </c>
      <c r="D3402" s="23">
        <v>46035.369444444397</v>
      </c>
      <c r="E3402" s="9" t="s">
        <v>212</v>
      </c>
      <c r="F3402" s="9" t="s">
        <v>187</v>
      </c>
      <c r="G3402" s="9" t="s">
        <v>213</v>
      </c>
      <c r="H3402" s="9" t="s">
        <v>161</v>
      </c>
      <c r="I3402" s="9" t="s">
        <v>297</v>
      </c>
      <c r="J3402" s="9" t="s">
        <v>735</v>
      </c>
      <c r="K3402" s="9" t="s">
        <v>246</v>
      </c>
      <c r="L3402" s="9" t="s">
        <v>311</v>
      </c>
      <c r="M3402" s="9" t="s">
        <v>1565</v>
      </c>
      <c r="N3402" s="9" t="s">
        <v>200</v>
      </c>
      <c r="O3402" s="9" t="s">
        <v>177</v>
      </c>
      <c r="P3402" s="9" t="s">
        <v>300</v>
      </c>
      <c r="Q3402" s="9" t="s">
        <v>273</v>
      </c>
      <c r="R3402" s="9">
        <v>0</v>
      </c>
      <c r="S3402" s="9">
        <v>12</v>
      </c>
      <c r="U3402" s="9" t="s">
        <v>140</v>
      </c>
      <c r="V3402" s="9" t="s">
        <v>6326</v>
      </c>
      <c r="X3402" s="9">
        <f>INDEX(SLA_Policy!$D$2:$D$5,MATCH(F3402,SLA_Policy!$A$2:$A$5,0))</f>
        <v>8</v>
      </c>
      <c r="Y3402" s="9" t="str">
        <f>IF(E3402="Cancelled","Excluded",IF(D3402="",IF((SLA_Policy!$B$8-B3402)*24&gt;X3402,"Open - Breached","Open - On Track"),IF((D3402-B3402)*24&lt;=X3402,"Met","Breached")))</f>
        <v>Met</v>
      </c>
    </row>
    <row r="3403" spans="1:25" x14ac:dyDescent="0.25">
      <c r="A3403" s="9" t="s">
        <v>6448</v>
      </c>
      <c r="B3403" s="23">
        <v>46035.327777777798</v>
      </c>
      <c r="C3403" s="23">
        <v>46035.335416666698</v>
      </c>
      <c r="D3403" s="23">
        <v>46035.388888888898</v>
      </c>
      <c r="E3403" s="9" t="s">
        <v>212</v>
      </c>
      <c r="F3403" s="9" t="s">
        <v>189</v>
      </c>
      <c r="G3403" s="9" t="s">
        <v>213</v>
      </c>
      <c r="H3403" s="9" t="s">
        <v>161</v>
      </c>
      <c r="I3403" s="9" t="s">
        <v>389</v>
      </c>
      <c r="J3403" s="9" t="s">
        <v>1243</v>
      </c>
      <c r="K3403" s="9" t="s">
        <v>262</v>
      </c>
      <c r="L3403" s="9" t="s">
        <v>282</v>
      </c>
      <c r="M3403" s="9" t="s">
        <v>3313</v>
      </c>
      <c r="N3403" s="9" t="s">
        <v>198</v>
      </c>
      <c r="O3403" s="9" t="s">
        <v>116</v>
      </c>
      <c r="P3403" s="9" t="s">
        <v>258</v>
      </c>
      <c r="Q3403" s="9" t="s">
        <v>219</v>
      </c>
      <c r="R3403" s="9">
        <v>0</v>
      </c>
      <c r="S3403" s="9">
        <v>5</v>
      </c>
      <c r="U3403" s="9" t="s">
        <v>266</v>
      </c>
      <c r="X3403" s="9">
        <f>INDEX(SLA_Policy!$D$2:$D$5,MATCH(F3403,SLA_Policy!$A$2:$A$5,0))</f>
        <v>120</v>
      </c>
      <c r="Y3403" s="9" t="str">
        <f>IF(E3403="Cancelled","Excluded",IF(D3403="",IF((SLA_Policy!$B$8-B3403)*24&gt;X3403,"Open - Breached","Open - On Track"),IF((D3403-B3403)*24&lt;=X3403,"Met","Breached")))</f>
        <v>Met</v>
      </c>
    </row>
    <row r="3404" spans="1:25" x14ac:dyDescent="0.25">
      <c r="A3404" s="9" t="s">
        <v>6449</v>
      </c>
      <c r="B3404" s="23">
        <v>46035.329166666699</v>
      </c>
      <c r="C3404" s="23">
        <v>46035.332638888904</v>
      </c>
      <c r="D3404" s="23">
        <v>46035.609722222202</v>
      </c>
      <c r="E3404" s="9" t="s">
        <v>212</v>
      </c>
      <c r="F3404" s="9" t="s">
        <v>189</v>
      </c>
      <c r="G3404" s="9" t="s">
        <v>213</v>
      </c>
      <c r="H3404" s="9" t="s">
        <v>88</v>
      </c>
      <c r="I3404" s="9" t="s">
        <v>354</v>
      </c>
      <c r="J3404" s="9" t="s">
        <v>1799</v>
      </c>
      <c r="K3404" s="9" t="s">
        <v>225</v>
      </c>
      <c r="L3404" s="9" t="s">
        <v>216</v>
      </c>
      <c r="M3404" s="9" t="s">
        <v>6450</v>
      </c>
      <c r="N3404" s="9" t="s">
        <v>199</v>
      </c>
      <c r="O3404" s="9" t="s">
        <v>178</v>
      </c>
      <c r="P3404" s="9" t="s">
        <v>414</v>
      </c>
      <c r="Q3404" s="9" t="s">
        <v>219</v>
      </c>
      <c r="R3404" s="9">
        <v>0</v>
      </c>
      <c r="S3404" s="9">
        <v>17</v>
      </c>
      <c r="T3404" s="9" t="s">
        <v>136</v>
      </c>
      <c r="U3404" s="9" t="s">
        <v>221</v>
      </c>
      <c r="X3404" s="9">
        <f>INDEX(SLA_Policy!$D$2:$D$5,MATCH(F3404,SLA_Policy!$A$2:$A$5,0))</f>
        <v>120</v>
      </c>
      <c r="Y3404" s="9" t="str">
        <f>IF(E3404="Cancelled","Excluded",IF(D3404="",IF((SLA_Policy!$B$8-B3404)*24&gt;X3404,"Open - Breached","Open - On Track"),IF((D3404-B3404)*24&lt;=X3404,"Met","Breached")))</f>
        <v>Met</v>
      </c>
    </row>
    <row r="3405" spans="1:25" x14ac:dyDescent="0.25">
      <c r="A3405" s="9" t="s">
        <v>6451</v>
      </c>
      <c r="B3405" s="23">
        <v>46035.335416666698</v>
      </c>
      <c r="C3405" s="23">
        <v>46035.341666666704</v>
      </c>
      <c r="D3405" s="23">
        <v>46035.6118055556</v>
      </c>
      <c r="E3405" s="9" t="s">
        <v>212</v>
      </c>
      <c r="F3405" s="9" t="s">
        <v>188</v>
      </c>
      <c r="G3405" s="9" t="s">
        <v>213</v>
      </c>
      <c r="H3405" s="9" t="s">
        <v>167</v>
      </c>
      <c r="I3405" s="9" t="s">
        <v>536</v>
      </c>
      <c r="J3405" s="9" t="s">
        <v>6452</v>
      </c>
      <c r="K3405" s="9" t="s">
        <v>215</v>
      </c>
      <c r="L3405" s="9" t="s">
        <v>270</v>
      </c>
      <c r="M3405" s="9" t="s">
        <v>4297</v>
      </c>
      <c r="N3405" s="9" t="s">
        <v>199</v>
      </c>
      <c r="O3405" s="9" t="s">
        <v>176</v>
      </c>
      <c r="P3405" s="9" t="s">
        <v>1159</v>
      </c>
      <c r="Q3405" s="9" t="s">
        <v>219</v>
      </c>
      <c r="R3405" s="9">
        <v>0</v>
      </c>
      <c r="S3405" s="9">
        <v>31</v>
      </c>
      <c r="T3405" s="9" t="s">
        <v>220</v>
      </c>
      <c r="U3405" s="9" t="s">
        <v>266</v>
      </c>
      <c r="X3405" s="9">
        <f>INDEX(SLA_Policy!$D$2:$D$5,MATCH(F3405,SLA_Policy!$A$2:$A$5,0))</f>
        <v>72</v>
      </c>
      <c r="Y3405" s="9" t="str">
        <f>IF(E3405="Cancelled","Excluded",IF(D3405="",IF((SLA_Policy!$B$8-B3405)*24&gt;X3405,"Open - Breached","Open - On Track"),IF((D3405-B3405)*24&lt;=X3405,"Met","Breached")))</f>
        <v>Met</v>
      </c>
    </row>
    <row r="3406" spans="1:25" x14ac:dyDescent="0.25">
      <c r="A3406" s="9" t="s">
        <v>6453</v>
      </c>
      <c r="B3406" s="23">
        <v>46035.336805555598</v>
      </c>
      <c r="C3406" s="23">
        <v>46035.355555555601</v>
      </c>
      <c r="D3406" s="23">
        <v>46035.558333333298</v>
      </c>
      <c r="E3406" s="9" t="s">
        <v>212</v>
      </c>
      <c r="F3406" s="9" t="s">
        <v>188</v>
      </c>
      <c r="G3406" s="9" t="s">
        <v>213</v>
      </c>
      <c r="H3406" s="9" t="s">
        <v>165</v>
      </c>
      <c r="I3406" s="9" t="s">
        <v>469</v>
      </c>
      <c r="J3406" s="9" t="s">
        <v>6454</v>
      </c>
      <c r="K3406" s="9" t="s">
        <v>246</v>
      </c>
      <c r="L3406" s="9" t="s">
        <v>226</v>
      </c>
      <c r="M3406" s="9" t="s">
        <v>2384</v>
      </c>
      <c r="N3406" s="9" t="s">
        <v>198</v>
      </c>
      <c r="O3406" s="9" t="s">
        <v>176</v>
      </c>
      <c r="P3406" s="9" t="s">
        <v>419</v>
      </c>
      <c r="Q3406" s="9" t="s">
        <v>219</v>
      </c>
      <c r="R3406" s="9">
        <v>0</v>
      </c>
      <c r="S3406" s="9">
        <v>30</v>
      </c>
      <c r="U3406" s="9" t="s">
        <v>230</v>
      </c>
      <c r="W3406" s="9">
        <v>5</v>
      </c>
      <c r="X3406" s="9">
        <f>INDEX(SLA_Policy!$D$2:$D$5,MATCH(F3406,SLA_Policy!$A$2:$A$5,0))</f>
        <v>72</v>
      </c>
      <c r="Y3406" s="9" t="str">
        <f>IF(E3406="Cancelled","Excluded",IF(D3406="",IF((SLA_Policy!$B$8-B3406)*24&gt;X3406,"Open - Breached","Open - On Track"),IF((D3406-B3406)*24&lt;=X3406,"Met","Breached")))</f>
        <v>Met</v>
      </c>
    </row>
    <row r="3407" spans="1:25" x14ac:dyDescent="0.25">
      <c r="A3407" s="9" t="s">
        <v>6455</v>
      </c>
      <c r="B3407" s="23">
        <v>46035.338888888902</v>
      </c>
      <c r="C3407" s="23">
        <v>46035.497916666704</v>
      </c>
      <c r="D3407" s="23">
        <v>46036.319444444503</v>
      </c>
      <c r="E3407" s="9" t="s">
        <v>212</v>
      </c>
      <c r="F3407" s="9" t="s">
        <v>188</v>
      </c>
      <c r="G3407" s="9" t="s">
        <v>213</v>
      </c>
      <c r="H3407" s="9" t="s">
        <v>162</v>
      </c>
      <c r="I3407" s="9" t="s">
        <v>244</v>
      </c>
      <c r="J3407" s="9" t="s">
        <v>6456</v>
      </c>
      <c r="K3407" s="9" t="s">
        <v>215</v>
      </c>
      <c r="L3407" s="9" t="s">
        <v>371</v>
      </c>
      <c r="M3407" s="9" t="s">
        <v>2952</v>
      </c>
      <c r="N3407" s="9" t="s">
        <v>196</v>
      </c>
      <c r="O3407" s="9" t="s">
        <v>179</v>
      </c>
      <c r="P3407" s="9" t="s">
        <v>264</v>
      </c>
      <c r="Q3407" s="9" t="s">
        <v>219</v>
      </c>
      <c r="R3407" s="9">
        <v>0</v>
      </c>
      <c r="S3407" s="9">
        <v>53</v>
      </c>
      <c r="U3407" s="9" t="s">
        <v>266</v>
      </c>
      <c r="X3407" s="9">
        <f>INDEX(SLA_Policy!$D$2:$D$5,MATCH(F3407,SLA_Policy!$A$2:$A$5,0))</f>
        <v>72</v>
      </c>
      <c r="Y3407" s="9" t="str">
        <f>IF(E3407="Cancelled","Excluded",IF(D3407="",IF((SLA_Policy!$B$8-B3407)*24&gt;X3407,"Open - Breached","Open - On Track"),IF((D3407-B3407)*24&lt;=X3407,"Met","Breached")))</f>
        <v>Met</v>
      </c>
    </row>
    <row r="3408" spans="1:25" x14ac:dyDescent="0.25">
      <c r="A3408" s="9" t="s">
        <v>6457</v>
      </c>
      <c r="B3408" s="23">
        <v>46035.345833333296</v>
      </c>
      <c r="C3408" s="23">
        <v>46035.376388888901</v>
      </c>
      <c r="D3408" s="23">
        <v>46036.368055555598</v>
      </c>
      <c r="E3408" s="9" t="s">
        <v>212</v>
      </c>
      <c r="F3408" s="9" t="s">
        <v>188</v>
      </c>
      <c r="G3408" s="9" t="s">
        <v>213</v>
      </c>
      <c r="H3408" s="9" t="s">
        <v>161</v>
      </c>
      <c r="I3408" s="9" t="s">
        <v>297</v>
      </c>
      <c r="J3408" s="9" t="s">
        <v>6347</v>
      </c>
      <c r="K3408" s="9" t="s">
        <v>215</v>
      </c>
      <c r="L3408" s="9" t="s">
        <v>282</v>
      </c>
      <c r="M3408" s="9" t="s">
        <v>4134</v>
      </c>
      <c r="N3408" s="9" t="s">
        <v>198</v>
      </c>
      <c r="O3408" s="9" t="s">
        <v>116</v>
      </c>
      <c r="P3408" s="9" t="s">
        <v>525</v>
      </c>
      <c r="Q3408" s="9" t="s">
        <v>219</v>
      </c>
      <c r="R3408" s="9">
        <v>2</v>
      </c>
      <c r="S3408" s="9">
        <v>73</v>
      </c>
      <c r="U3408" s="9" t="s">
        <v>140</v>
      </c>
      <c r="V3408" s="9" t="s">
        <v>6326</v>
      </c>
      <c r="W3408" s="9">
        <v>2</v>
      </c>
      <c r="X3408" s="9">
        <f>INDEX(SLA_Policy!$D$2:$D$5,MATCH(F3408,SLA_Policy!$A$2:$A$5,0))</f>
        <v>72</v>
      </c>
      <c r="Y3408" s="9" t="str">
        <f>IF(E3408="Cancelled","Excluded",IF(D3408="",IF((SLA_Policy!$B$8-B3408)*24&gt;X3408,"Open - Breached","Open - On Track"),IF((D3408-B3408)*24&lt;=X3408,"Met","Breached")))</f>
        <v>Met</v>
      </c>
    </row>
    <row r="3409" spans="1:25" x14ac:dyDescent="0.25">
      <c r="A3409" s="9" t="s">
        <v>6458</v>
      </c>
      <c r="B3409" s="23">
        <v>46035.347222222197</v>
      </c>
      <c r="C3409" s="23">
        <v>46035.349305555603</v>
      </c>
      <c r="D3409" s="23">
        <v>46036.360416666699</v>
      </c>
      <c r="E3409" s="9" t="s">
        <v>212</v>
      </c>
      <c r="F3409" s="9" t="s">
        <v>188</v>
      </c>
      <c r="G3409" s="9" t="s">
        <v>213</v>
      </c>
      <c r="H3409" s="9" t="s">
        <v>161</v>
      </c>
      <c r="I3409" s="9" t="s">
        <v>297</v>
      </c>
      <c r="J3409" s="9" t="s">
        <v>6334</v>
      </c>
      <c r="K3409" s="9" t="s">
        <v>246</v>
      </c>
      <c r="L3409" s="9" t="s">
        <v>104</v>
      </c>
      <c r="M3409" s="9" t="s">
        <v>1478</v>
      </c>
      <c r="N3409" s="9" t="s">
        <v>198</v>
      </c>
      <c r="O3409" s="9" t="s">
        <v>177</v>
      </c>
      <c r="P3409" s="9" t="s">
        <v>241</v>
      </c>
      <c r="Q3409" s="9" t="s">
        <v>219</v>
      </c>
      <c r="R3409" s="9">
        <v>1</v>
      </c>
      <c r="S3409" s="9">
        <v>22</v>
      </c>
      <c r="U3409" s="9" t="s">
        <v>140</v>
      </c>
      <c r="V3409" s="9" t="s">
        <v>6326</v>
      </c>
      <c r="X3409" s="9">
        <f>INDEX(SLA_Policy!$D$2:$D$5,MATCH(F3409,SLA_Policy!$A$2:$A$5,0))</f>
        <v>72</v>
      </c>
      <c r="Y3409" s="9" t="str">
        <f>IF(E3409="Cancelled","Excluded",IF(D3409="",IF((SLA_Policy!$B$8-B3409)*24&gt;X3409,"Open - Breached","Open - On Track"),IF((D3409-B3409)*24&lt;=X3409,"Met","Breached")))</f>
        <v>Met</v>
      </c>
    </row>
    <row r="3410" spans="1:25" x14ac:dyDescent="0.25">
      <c r="A3410" s="9" t="s">
        <v>6459</v>
      </c>
      <c r="B3410" s="23">
        <v>46035.347222222197</v>
      </c>
      <c r="C3410" s="23">
        <v>46035.3527777778</v>
      </c>
      <c r="D3410" s="23">
        <v>46035.373611111099</v>
      </c>
      <c r="E3410" s="9" t="s">
        <v>212</v>
      </c>
      <c r="F3410" s="9" t="s">
        <v>186</v>
      </c>
      <c r="G3410" s="9" t="s">
        <v>213</v>
      </c>
      <c r="H3410" s="9" t="s">
        <v>161</v>
      </c>
      <c r="I3410" s="9" t="s">
        <v>297</v>
      </c>
      <c r="J3410" s="9" t="s">
        <v>1361</v>
      </c>
      <c r="K3410" s="9" t="s">
        <v>246</v>
      </c>
      <c r="L3410" s="9" t="s">
        <v>104</v>
      </c>
      <c r="M3410" s="9" t="s">
        <v>2481</v>
      </c>
      <c r="N3410" s="9" t="s">
        <v>196</v>
      </c>
      <c r="O3410" s="9" t="s">
        <v>177</v>
      </c>
      <c r="P3410" s="9" t="s">
        <v>241</v>
      </c>
      <c r="Q3410" s="9" t="s">
        <v>273</v>
      </c>
      <c r="R3410" s="9">
        <v>0</v>
      </c>
      <c r="S3410" s="9">
        <v>15</v>
      </c>
      <c r="U3410" s="9" t="s">
        <v>140</v>
      </c>
      <c r="V3410" s="9" t="s">
        <v>6326</v>
      </c>
      <c r="X3410" s="9">
        <f>INDEX(SLA_Policy!$D$2:$D$5,MATCH(F3410,SLA_Policy!$A$2:$A$5,0))</f>
        <v>4</v>
      </c>
      <c r="Y3410" s="9" t="str">
        <f>IF(E3410="Cancelled","Excluded",IF(D3410="",IF((SLA_Policy!$B$8-B3410)*24&gt;X3410,"Open - Breached","Open - On Track"),IF((D3410-B3410)*24&lt;=X3410,"Met","Breached")))</f>
        <v>Met</v>
      </c>
    </row>
    <row r="3411" spans="1:25" x14ac:dyDescent="0.25">
      <c r="A3411" s="9" t="s">
        <v>6460</v>
      </c>
      <c r="B3411" s="23">
        <v>46035.348611111098</v>
      </c>
      <c r="C3411" s="23">
        <v>46035.368055555598</v>
      </c>
      <c r="D3411" s="23">
        <v>46035.379166666702</v>
      </c>
      <c r="E3411" s="9" t="s">
        <v>212</v>
      </c>
      <c r="F3411" s="9" t="s">
        <v>188</v>
      </c>
      <c r="G3411" s="9" t="s">
        <v>213</v>
      </c>
      <c r="H3411" s="9" t="s">
        <v>162</v>
      </c>
      <c r="I3411" s="9" t="s">
        <v>393</v>
      </c>
      <c r="J3411" s="9" t="s">
        <v>622</v>
      </c>
      <c r="K3411" s="9" t="s">
        <v>303</v>
      </c>
      <c r="L3411" s="9" t="s">
        <v>371</v>
      </c>
      <c r="M3411" s="9" t="s">
        <v>1570</v>
      </c>
      <c r="N3411" s="9" t="s">
        <v>199</v>
      </c>
      <c r="O3411" s="9" t="s">
        <v>116</v>
      </c>
      <c r="P3411" s="9" t="s">
        <v>590</v>
      </c>
      <c r="Q3411" s="9" t="s">
        <v>219</v>
      </c>
      <c r="R3411" s="9">
        <v>0</v>
      </c>
      <c r="S3411" s="9">
        <v>17</v>
      </c>
      <c r="U3411" s="9" t="s">
        <v>266</v>
      </c>
      <c r="X3411" s="9">
        <f>INDEX(SLA_Policy!$D$2:$D$5,MATCH(F3411,SLA_Policy!$A$2:$A$5,0))</f>
        <v>72</v>
      </c>
      <c r="Y3411" s="9" t="str">
        <f>IF(E3411="Cancelled","Excluded",IF(D3411="",IF((SLA_Policy!$B$8-B3411)*24&gt;X3411,"Open - Breached","Open - On Track"),IF((D3411-B3411)*24&lt;=X3411,"Met","Breached")))</f>
        <v>Met</v>
      </c>
    </row>
    <row r="3412" spans="1:25" x14ac:dyDescent="0.25">
      <c r="A3412" s="9" t="s">
        <v>6461</v>
      </c>
      <c r="B3412" s="23">
        <v>46035.349305555603</v>
      </c>
      <c r="C3412" s="23">
        <v>46035.352083333302</v>
      </c>
      <c r="D3412" s="23">
        <v>46035.558333333298</v>
      </c>
      <c r="E3412" s="9" t="s">
        <v>212</v>
      </c>
      <c r="F3412" s="9" t="s">
        <v>189</v>
      </c>
      <c r="G3412" s="9" t="s">
        <v>213</v>
      </c>
      <c r="H3412" s="9" t="s">
        <v>161</v>
      </c>
      <c r="I3412" s="9" t="s">
        <v>389</v>
      </c>
      <c r="J3412" s="9" t="s">
        <v>6462</v>
      </c>
      <c r="K3412" s="9" t="s">
        <v>262</v>
      </c>
      <c r="L3412" s="9" t="s">
        <v>307</v>
      </c>
      <c r="M3412" s="9" t="s">
        <v>673</v>
      </c>
      <c r="N3412" s="9" t="s">
        <v>200</v>
      </c>
      <c r="O3412" s="9" t="s">
        <v>116</v>
      </c>
      <c r="P3412" s="9" t="s">
        <v>551</v>
      </c>
      <c r="Q3412" s="9" t="s">
        <v>219</v>
      </c>
      <c r="R3412" s="9">
        <v>0</v>
      </c>
      <c r="S3412" s="9">
        <v>5</v>
      </c>
      <c r="U3412" s="9" t="s">
        <v>221</v>
      </c>
      <c r="X3412" s="9">
        <f>INDEX(SLA_Policy!$D$2:$D$5,MATCH(F3412,SLA_Policy!$A$2:$A$5,0))</f>
        <v>120</v>
      </c>
      <c r="Y3412" s="9" t="str">
        <f>IF(E3412="Cancelled","Excluded",IF(D3412="",IF((SLA_Policy!$B$8-B3412)*24&gt;X3412,"Open - Breached","Open - On Track"),IF((D3412-B3412)*24&lt;=X3412,"Met","Breached")))</f>
        <v>Met</v>
      </c>
    </row>
    <row r="3413" spans="1:25" x14ac:dyDescent="0.25">
      <c r="A3413" s="9" t="s">
        <v>6463</v>
      </c>
      <c r="B3413" s="23">
        <v>46035.351388888899</v>
      </c>
      <c r="C3413" s="23">
        <v>46035.511111111096</v>
      </c>
      <c r="D3413" s="23">
        <v>46036.319444444503</v>
      </c>
      <c r="E3413" s="9" t="s">
        <v>212</v>
      </c>
      <c r="F3413" s="9" t="s">
        <v>189</v>
      </c>
      <c r="G3413" s="9" t="s">
        <v>236</v>
      </c>
      <c r="H3413" s="9" t="s">
        <v>162</v>
      </c>
      <c r="I3413" s="9" t="s">
        <v>280</v>
      </c>
      <c r="J3413" s="9" t="s">
        <v>2971</v>
      </c>
      <c r="K3413" s="9" t="s">
        <v>246</v>
      </c>
      <c r="L3413" s="9" t="s">
        <v>351</v>
      </c>
      <c r="M3413" s="9" t="s">
        <v>400</v>
      </c>
      <c r="N3413" s="9" t="s">
        <v>197</v>
      </c>
      <c r="O3413" s="9" t="s">
        <v>179</v>
      </c>
      <c r="P3413" s="9" t="s">
        <v>264</v>
      </c>
      <c r="Q3413" s="9" t="s">
        <v>219</v>
      </c>
      <c r="R3413" s="9">
        <v>0</v>
      </c>
      <c r="S3413" s="9">
        <v>19</v>
      </c>
      <c r="U3413" s="9" t="s">
        <v>242</v>
      </c>
      <c r="X3413" s="9">
        <f>INDEX(SLA_Policy!$D$2:$D$5,MATCH(F3413,SLA_Policy!$A$2:$A$5,0))</f>
        <v>120</v>
      </c>
      <c r="Y3413" s="9" t="str">
        <f>IF(E3413="Cancelled","Excluded",IF(D3413="",IF((SLA_Policy!$B$8-B3413)*24&gt;X3413,"Open - Breached","Open - On Track"),IF((D3413-B3413)*24&lt;=X3413,"Met","Breached")))</f>
        <v>Met</v>
      </c>
    </row>
    <row r="3414" spans="1:25" x14ac:dyDescent="0.25">
      <c r="A3414" s="9" t="s">
        <v>6464</v>
      </c>
      <c r="B3414" s="23">
        <v>46035.352083333302</v>
      </c>
      <c r="C3414" s="23">
        <v>46035.3972222222</v>
      </c>
      <c r="D3414" s="23">
        <v>46036.408333333296</v>
      </c>
      <c r="E3414" s="9" t="s">
        <v>212</v>
      </c>
      <c r="F3414" s="9" t="s">
        <v>189</v>
      </c>
      <c r="G3414" s="9" t="s">
        <v>236</v>
      </c>
      <c r="H3414" s="9" t="s">
        <v>161</v>
      </c>
      <c r="I3414" s="9" t="s">
        <v>482</v>
      </c>
      <c r="J3414" s="9" t="s">
        <v>2529</v>
      </c>
      <c r="K3414" s="9" t="s">
        <v>225</v>
      </c>
      <c r="L3414" s="9" t="s">
        <v>216</v>
      </c>
      <c r="M3414" s="9" t="s">
        <v>1246</v>
      </c>
      <c r="N3414" s="9" t="s">
        <v>196</v>
      </c>
      <c r="O3414" s="9" t="s">
        <v>177</v>
      </c>
      <c r="P3414" s="9" t="s">
        <v>457</v>
      </c>
      <c r="Q3414" s="9" t="s">
        <v>219</v>
      </c>
      <c r="R3414" s="9">
        <v>0</v>
      </c>
      <c r="S3414" s="9">
        <v>54</v>
      </c>
      <c r="U3414" s="9" t="s">
        <v>242</v>
      </c>
      <c r="X3414" s="9">
        <f>INDEX(SLA_Policy!$D$2:$D$5,MATCH(F3414,SLA_Policy!$A$2:$A$5,0))</f>
        <v>120</v>
      </c>
      <c r="Y3414" s="9" t="str">
        <f>IF(E3414="Cancelled","Excluded",IF(D3414="",IF((SLA_Policy!$B$8-B3414)*24&gt;X3414,"Open - Breached","Open - On Track"),IF((D3414-B3414)*24&lt;=X3414,"Met","Breached")))</f>
        <v>Met</v>
      </c>
    </row>
    <row r="3415" spans="1:25" x14ac:dyDescent="0.25">
      <c r="A3415" s="9" t="s">
        <v>6465</v>
      </c>
      <c r="B3415" s="23">
        <v>46035.353472222203</v>
      </c>
      <c r="C3415" s="23">
        <v>46035.573611111096</v>
      </c>
      <c r="D3415" s="23">
        <v>46037.351388888899</v>
      </c>
      <c r="E3415" s="9" t="s">
        <v>212</v>
      </c>
      <c r="F3415" s="9" t="s">
        <v>188</v>
      </c>
      <c r="G3415" s="9" t="s">
        <v>236</v>
      </c>
      <c r="H3415" s="9" t="s">
        <v>163</v>
      </c>
      <c r="I3415" s="9" t="s">
        <v>315</v>
      </c>
      <c r="J3415" s="9" t="s">
        <v>3389</v>
      </c>
      <c r="K3415" s="9" t="s">
        <v>410</v>
      </c>
      <c r="L3415" s="9" t="s">
        <v>311</v>
      </c>
      <c r="M3415" s="9" t="s">
        <v>2699</v>
      </c>
      <c r="N3415" s="9" t="s">
        <v>196</v>
      </c>
      <c r="O3415" s="9" t="s">
        <v>180</v>
      </c>
      <c r="P3415" s="9" t="s">
        <v>368</v>
      </c>
      <c r="Q3415" s="9" t="s">
        <v>219</v>
      </c>
      <c r="R3415" s="9">
        <v>0</v>
      </c>
      <c r="S3415" s="9">
        <v>87</v>
      </c>
      <c r="T3415" s="9" t="s">
        <v>229</v>
      </c>
      <c r="U3415" s="9" t="s">
        <v>242</v>
      </c>
      <c r="X3415" s="9">
        <f>INDEX(SLA_Policy!$D$2:$D$5,MATCH(F3415,SLA_Policy!$A$2:$A$5,0))</f>
        <v>72</v>
      </c>
      <c r="Y3415" s="9" t="str">
        <f>IF(E3415="Cancelled","Excluded",IF(D3415="",IF((SLA_Policy!$B$8-B3415)*24&gt;X3415,"Open - Breached","Open - On Track"),IF((D3415-B3415)*24&lt;=X3415,"Met","Breached")))</f>
        <v>Met</v>
      </c>
    </row>
    <row r="3416" spans="1:25" x14ac:dyDescent="0.25">
      <c r="A3416" s="9" t="s">
        <v>6466</v>
      </c>
      <c r="B3416" s="23">
        <v>46035.354861111096</v>
      </c>
      <c r="C3416" s="23">
        <v>46035.379861111098</v>
      </c>
      <c r="D3416" s="23">
        <v>46036.3840277778</v>
      </c>
      <c r="E3416" s="9" t="s">
        <v>212</v>
      </c>
      <c r="F3416" s="9" t="s">
        <v>189</v>
      </c>
      <c r="G3416" s="9" t="s">
        <v>213</v>
      </c>
      <c r="H3416" s="9" t="s">
        <v>162</v>
      </c>
      <c r="I3416" s="9" t="s">
        <v>393</v>
      </c>
      <c r="J3416" s="9" t="s">
        <v>1718</v>
      </c>
      <c r="K3416" s="9" t="s">
        <v>246</v>
      </c>
      <c r="L3416" s="9" t="s">
        <v>216</v>
      </c>
      <c r="M3416" s="9" t="s">
        <v>1259</v>
      </c>
      <c r="N3416" s="9" t="s">
        <v>197</v>
      </c>
      <c r="O3416" s="9" t="s">
        <v>116</v>
      </c>
      <c r="P3416" s="9" t="s">
        <v>525</v>
      </c>
      <c r="Q3416" s="9" t="s">
        <v>219</v>
      </c>
      <c r="R3416" s="9">
        <v>0</v>
      </c>
      <c r="S3416" s="9">
        <v>18</v>
      </c>
      <c r="U3416" s="9" t="s">
        <v>266</v>
      </c>
      <c r="W3416" s="9">
        <v>5</v>
      </c>
      <c r="X3416" s="9">
        <f>INDEX(SLA_Policy!$D$2:$D$5,MATCH(F3416,SLA_Policy!$A$2:$A$5,0))</f>
        <v>120</v>
      </c>
      <c r="Y3416" s="9" t="str">
        <f>IF(E3416="Cancelled","Excluded",IF(D3416="",IF((SLA_Policy!$B$8-B3416)*24&gt;X3416,"Open - Breached","Open - On Track"),IF((D3416-B3416)*24&lt;=X3416,"Met","Breached")))</f>
        <v>Met</v>
      </c>
    </row>
    <row r="3417" spans="1:25" x14ac:dyDescent="0.25">
      <c r="A3417" s="9" t="s">
        <v>6467</v>
      </c>
      <c r="B3417" s="23">
        <v>46035.358333333301</v>
      </c>
      <c r="C3417" s="23">
        <v>46035.4555555556</v>
      </c>
      <c r="D3417" s="23">
        <v>46036.4465277778</v>
      </c>
      <c r="E3417" s="9" t="s">
        <v>212</v>
      </c>
      <c r="F3417" s="9" t="s">
        <v>189</v>
      </c>
      <c r="G3417" s="9" t="s">
        <v>213</v>
      </c>
      <c r="H3417" s="9" t="s">
        <v>164</v>
      </c>
      <c r="I3417" s="9" t="s">
        <v>339</v>
      </c>
      <c r="J3417" s="9" t="s">
        <v>5790</v>
      </c>
      <c r="K3417" s="9" t="s">
        <v>303</v>
      </c>
      <c r="L3417" s="9" t="s">
        <v>270</v>
      </c>
      <c r="M3417" s="9" t="s">
        <v>5614</v>
      </c>
      <c r="N3417" s="9" t="s">
        <v>197</v>
      </c>
      <c r="O3417" s="9" t="s">
        <v>116</v>
      </c>
      <c r="P3417" s="9" t="s">
        <v>342</v>
      </c>
      <c r="Q3417" s="9" t="s">
        <v>219</v>
      </c>
      <c r="R3417" s="9">
        <v>0</v>
      </c>
      <c r="S3417" s="9">
        <v>7</v>
      </c>
      <c r="T3417" s="9" t="s">
        <v>343</v>
      </c>
      <c r="U3417" s="9" t="s">
        <v>290</v>
      </c>
      <c r="X3417" s="9">
        <f>INDEX(SLA_Policy!$D$2:$D$5,MATCH(F3417,SLA_Policy!$A$2:$A$5,0))</f>
        <v>120</v>
      </c>
      <c r="Y3417" s="9" t="str">
        <f>IF(E3417="Cancelled","Excluded",IF(D3417="",IF((SLA_Policy!$B$8-B3417)*24&gt;X3417,"Open - Breached","Open - On Track"),IF((D3417-B3417)*24&lt;=X3417,"Met","Breached")))</f>
        <v>Met</v>
      </c>
    </row>
    <row r="3418" spans="1:25" x14ac:dyDescent="0.25">
      <c r="A3418" s="9" t="s">
        <v>6468</v>
      </c>
      <c r="B3418" s="23">
        <v>46035.3618055556</v>
      </c>
      <c r="C3418" s="23">
        <v>46035.362500000003</v>
      </c>
      <c r="D3418" s="23">
        <v>46035.800694444399</v>
      </c>
      <c r="E3418" s="9" t="s">
        <v>212</v>
      </c>
      <c r="F3418" s="9" t="s">
        <v>187</v>
      </c>
      <c r="G3418" s="9" t="s">
        <v>213</v>
      </c>
      <c r="H3418" s="9" t="s">
        <v>163</v>
      </c>
      <c r="I3418" s="9" t="s">
        <v>223</v>
      </c>
      <c r="J3418" s="9" t="s">
        <v>6469</v>
      </c>
      <c r="K3418" s="9" t="s">
        <v>246</v>
      </c>
      <c r="L3418" s="9" t="s">
        <v>282</v>
      </c>
      <c r="M3418" s="9" t="s">
        <v>2871</v>
      </c>
      <c r="N3418" s="9" t="s">
        <v>198</v>
      </c>
      <c r="O3418" s="9" t="s">
        <v>180</v>
      </c>
      <c r="P3418" s="9" t="s">
        <v>368</v>
      </c>
      <c r="Q3418" s="9" t="s">
        <v>273</v>
      </c>
      <c r="R3418" s="9">
        <v>0</v>
      </c>
      <c r="S3418" s="9">
        <v>115</v>
      </c>
      <c r="T3418" s="9" t="s">
        <v>322</v>
      </c>
      <c r="U3418" s="9" t="s">
        <v>230</v>
      </c>
      <c r="X3418" s="9">
        <f>INDEX(SLA_Policy!$D$2:$D$5,MATCH(F3418,SLA_Policy!$A$2:$A$5,0))</f>
        <v>8</v>
      </c>
      <c r="Y3418" s="9" t="str">
        <f>IF(E3418="Cancelled","Excluded",IF(D3418="",IF((SLA_Policy!$B$8-B3418)*24&gt;X3418,"Open - Breached","Open - On Track"),IF((D3418-B3418)*24&lt;=X3418,"Met","Breached")))</f>
        <v>Breached</v>
      </c>
    </row>
    <row r="3419" spans="1:25" x14ac:dyDescent="0.25">
      <c r="A3419" s="9" t="s">
        <v>6470</v>
      </c>
      <c r="B3419" s="23">
        <v>46035.366666666698</v>
      </c>
      <c r="C3419" s="23">
        <v>46035.378472222197</v>
      </c>
      <c r="D3419" s="23">
        <v>46035.396527777797</v>
      </c>
      <c r="E3419" s="9" t="s">
        <v>212</v>
      </c>
      <c r="F3419" s="9" t="s">
        <v>187</v>
      </c>
      <c r="G3419" s="9" t="s">
        <v>213</v>
      </c>
      <c r="H3419" s="9" t="s">
        <v>161</v>
      </c>
      <c r="I3419" s="9" t="s">
        <v>297</v>
      </c>
      <c r="J3419" s="9" t="s">
        <v>6471</v>
      </c>
      <c r="K3419" s="9" t="s">
        <v>246</v>
      </c>
      <c r="L3419" s="9" t="s">
        <v>104</v>
      </c>
      <c r="M3419" s="9" t="s">
        <v>838</v>
      </c>
      <c r="N3419" s="9" t="s">
        <v>199</v>
      </c>
      <c r="O3419" s="9" t="s">
        <v>116</v>
      </c>
      <c r="P3419" s="9" t="s">
        <v>551</v>
      </c>
      <c r="Q3419" s="9" t="s">
        <v>219</v>
      </c>
      <c r="R3419" s="9">
        <v>0</v>
      </c>
      <c r="S3419" s="9">
        <v>34</v>
      </c>
      <c r="U3419" s="9" t="s">
        <v>140</v>
      </c>
      <c r="V3419" s="9" t="s">
        <v>6326</v>
      </c>
      <c r="X3419" s="9">
        <f>INDEX(SLA_Policy!$D$2:$D$5,MATCH(F3419,SLA_Policy!$A$2:$A$5,0))</f>
        <v>8</v>
      </c>
      <c r="Y3419" s="9" t="str">
        <f>IF(E3419="Cancelled","Excluded",IF(D3419="",IF((SLA_Policy!$B$8-B3419)*24&gt;X3419,"Open - Breached","Open - On Track"),IF((D3419-B3419)*24&lt;=X3419,"Met","Breached")))</f>
        <v>Met</v>
      </c>
    </row>
    <row r="3420" spans="1:25" x14ac:dyDescent="0.25">
      <c r="A3420" s="9" t="s">
        <v>6472</v>
      </c>
      <c r="B3420" s="23">
        <v>46035.372916666704</v>
      </c>
      <c r="C3420" s="23">
        <v>46035.373611111099</v>
      </c>
      <c r="D3420" s="23">
        <v>46035.388888888898</v>
      </c>
      <c r="E3420" s="9" t="s">
        <v>212</v>
      </c>
      <c r="F3420" s="9" t="s">
        <v>187</v>
      </c>
      <c r="G3420" s="9" t="s">
        <v>213</v>
      </c>
      <c r="H3420" s="9" t="s">
        <v>161</v>
      </c>
      <c r="I3420" s="9" t="s">
        <v>297</v>
      </c>
      <c r="J3420" s="9" t="s">
        <v>6436</v>
      </c>
      <c r="K3420" s="9" t="s">
        <v>246</v>
      </c>
      <c r="L3420" s="9" t="s">
        <v>104</v>
      </c>
      <c r="M3420" s="9" t="s">
        <v>2412</v>
      </c>
      <c r="N3420" s="9" t="s">
        <v>198</v>
      </c>
      <c r="O3420" s="9" t="s">
        <v>116</v>
      </c>
      <c r="P3420" s="9" t="s">
        <v>551</v>
      </c>
      <c r="Q3420" s="9" t="s">
        <v>219</v>
      </c>
      <c r="R3420" s="9">
        <v>0</v>
      </c>
      <c r="S3420" s="9">
        <v>42</v>
      </c>
      <c r="U3420" s="9" t="s">
        <v>221</v>
      </c>
      <c r="X3420" s="9">
        <f>INDEX(SLA_Policy!$D$2:$D$5,MATCH(F3420,SLA_Policy!$A$2:$A$5,0))</f>
        <v>8</v>
      </c>
      <c r="Y3420" s="9" t="str">
        <f>IF(E3420="Cancelled","Excluded",IF(D3420="",IF((SLA_Policy!$B$8-B3420)*24&gt;X3420,"Open - Breached","Open - On Track"),IF((D3420-B3420)*24&lt;=X3420,"Met","Breached")))</f>
        <v>Met</v>
      </c>
    </row>
    <row r="3421" spans="1:25" x14ac:dyDescent="0.25">
      <c r="A3421" s="9" t="s">
        <v>6473</v>
      </c>
      <c r="B3421" s="23">
        <v>46035.386805555601</v>
      </c>
      <c r="C3421" s="23">
        <v>46035.438888888901</v>
      </c>
      <c r="D3421" s="23">
        <v>46035.454861111102</v>
      </c>
      <c r="E3421" s="9" t="s">
        <v>212</v>
      </c>
      <c r="F3421" s="9" t="s">
        <v>187</v>
      </c>
      <c r="G3421" s="9" t="s">
        <v>213</v>
      </c>
      <c r="H3421" s="9" t="s">
        <v>166</v>
      </c>
      <c r="I3421" s="9" t="s">
        <v>398</v>
      </c>
      <c r="J3421" s="9" t="s">
        <v>3917</v>
      </c>
      <c r="K3421" s="9" t="s">
        <v>246</v>
      </c>
      <c r="L3421" s="9" t="s">
        <v>226</v>
      </c>
      <c r="M3421" s="9" t="s">
        <v>890</v>
      </c>
      <c r="N3421" s="9" t="s">
        <v>197</v>
      </c>
      <c r="O3421" s="9" t="s">
        <v>181</v>
      </c>
      <c r="P3421" s="9" t="s">
        <v>449</v>
      </c>
      <c r="Q3421" s="9" t="s">
        <v>273</v>
      </c>
      <c r="R3421" s="9">
        <v>0</v>
      </c>
      <c r="S3421" s="9">
        <v>50</v>
      </c>
      <c r="U3421" s="9" t="s">
        <v>290</v>
      </c>
      <c r="X3421" s="9">
        <f>INDEX(SLA_Policy!$D$2:$D$5,MATCH(F3421,SLA_Policy!$A$2:$A$5,0))</f>
        <v>8</v>
      </c>
      <c r="Y3421" s="9" t="str">
        <f>IF(E3421="Cancelled","Excluded",IF(D3421="",IF((SLA_Policy!$B$8-B3421)*24&gt;X3421,"Open - Breached","Open - On Track"),IF((D3421-B3421)*24&lt;=X3421,"Met","Breached")))</f>
        <v>Met</v>
      </c>
    </row>
    <row r="3422" spans="1:25" x14ac:dyDescent="0.25">
      <c r="A3422" s="9" t="s">
        <v>6474</v>
      </c>
      <c r="B3422" s="23">
        <v>46035.3881944444</v>
      </c>
      <c r="C3422" s="23">
        <v>46035.441666666702</v>
      </c>
      <c r="D3422" s="23">
        <v>46036.362500000003</v>
      </c>
      <c r="E3422" s="9" t="s">
        <v>212</v>
      </c>
      <c r="F3422" s="9" t="s">
        <v>188</v>
      </c>
      <c r="G3422" s="9" t="s">
        <v>213</v>
      </c>
      <c r="H3422" s="9" t="s">
        <v>164</v>
      </c>
      <c r="I3422" s="9" t="s">
        <v>478</v>
      </c>
      <c r="J3422" s="9" t="s">
        <v>479</v>
      </c>
      <c r="K3422" s="9" t="s">
        <v>215</v>
      </c>
      <c r="L3422" s="9" t="s">
        <v>216</v>
      </c>
      <c r="M3422" s="9" t="s">
        <v>1906</v>
      </c>
      <c r="N3422" s="9" t="s">
        <v>196</v>
      </c>
      <c r="O3422" s="9" t="s">
        <v>116</v>
      </c>
      <c r="P3422" s="9" t="s">
        <v>551</v>
      </c>
      <c r="Q3422" s="9" t="s">
        <v>219</v>
      </c>
      <c r="R3422" s="9">
        <v>0</v>
      </c>
      <c r="S3422" s="9">
        <v>15</v>
      </c>
      <c r="T3422" s="9" t="s">
        <v>464</v>
      </c>
      <c r="U3422" s="9" t="s">
        <v>290</v>
      </c>
      <c r="X3422" s="9">
        <f>INDEX(SLA_Policy!$D$2:$D$5,MATCH(F3422,SLA_Policy!$A$2:$A$5,0))</f>
        <v>72</v>
      </c>
      <c r="Y3422" s="9" t="str">
        <f>IF(E3422="Cancelled","Excluded",IF(D3422="",IF((SLA_Policy!$B$8-B3422)*24&gt;X3422,"Open - Breached","Open - On Track"),IF((D3422-B3422)*24&lt;=X3422,"Met","Breached")))</f>
        <v>Met</v>
      </c>
    </row>
    <row r="3423" spans="1:25" x14ac:dyDescent="0.25">
      <c r="A3423" s="9" t="s">
        <v>6475</v>
      </c>
      <c r="B3423" s="23">
        <v>46035.389583333301</v>
      </c>
      <c r="C3423" s="23">
        <v>46035.395833333299</v>
      </c>
      <c r="D3423" s="23">
        <v>46042.379166666702</v>
      </c>
      <c r="E3423" s="9" t="s">
        <v>212</v>
      </c>
      <c r="F3423" s="9" t="s">
        <v>189</v>
      </c>
      <c r="G3423" s="9" t="s">
        <v>213</v>
      </c>
      <c r="H3423" s="9" t="s">
        <v>161</v>
      </c>
      <c r="I3423" s="9" t="s">
        <v>297</v>
      </c>
      <c r="J3423" s="9" t="s">
        <v>521</v>
      </c>
      <c r="K3423" s="9" t="s">
        <v>246</v>
      </c>
      <c r="L3423" s="9" t="s">
        <v>371</v>
      </c>
      <c r="M3423" s="9" t="s">
        <v>375</v>
      </c>
      <c r="N3423" s="9" t="s">
        <v>200</v>
      </c>
      <c r="O3423" s="9" t="s">
        <v>177</v>
      </c>
      <c r="P3423" s="9" t="s">
        <v>300</v>
      </c>
      <c r="Q3423" s="9" t="s">
        <v>219</v>
      </c>
      <c r="R3423" s="9">
        <v>0</v>
      </c>
      <c r="S3423" s="9">
        <v>19</v>
      </c>
      <c r="U3423" s="9" t="s">
        <v>140</v>
      </c>
      <c r="V3423" s="9" t="s">
        <v>6326</v>
      </c>
      <c r="X3423" s="9">
        <f>INDEX(SLA_Policy!$D$2:$D$5,MATCH(F3423,SLA_Policy!$A$2:$A$5,0))</f>
        <v>120</v>
      </c>
      <c r="Y3423" s="9" t="str">
        <f>IF(E3423="Cancelled","Excluded",IF(D3423="",IF((SLA_Policy!$B$8-B3423)*24&gt;X3423,"Open - Breached","Open - On Track"),IF((D3423-B3423)*24&lt;=X3423,"Met","Breached")))</f>
        <v>Breached</v>
      </c>
    </row>
    <row r="3424" spans="1:25" x14ac:dyDescent="0.25">
      <c r="A3424" s="9" t="s">
        <v>6476</v>
      </c>
      <c r="B3424" s="23">
        <v>46035.398611111101</v>
      </c>
      <c r="C3424" s="23">
        <v>46035.497222222199</v>
      </c>
      <c r="D3424" s="23">
        <v>46037.349305555603</v>
      </c>
      <c r="E3424" s="9" t="s">
        <v>212</v>
      </c>
      <c r="F3424" s="9" t="s">
        <v>188</v>
      </c>
      <c r="G3424" s="9" t="s">
        <v>213</v>
      </c>
      <c r="H3424" s="9" t="s">
        <v>164</v>
      </c>
      <c r="I3424" s="9" t="s">
        <v>478</v>
      </c>
      <c r="J3424" s="9" t="s">
        <v>1768</v>
      </c>
      <c r="K3424" s="9" t="s">
        <v>246</v>
      </c>
      <c r="L3424" s="9" t="s">
        <v>307</v>
      </c>
      <c r="M3424" s="9" t="s">
        <v>2855</v>
      </c>
      <c r="N3424" s="9" t="s">
        <v>196</v>
      </c>
      <c r="O3424" s="9" t="s">
        <v>178</v>
      </c>
      <c r="P3424" s="9" t="s">
        <v>360</v>
      </c>
      <c r="Q3424" s="9" t="s">
        <v>219</v>
      </c>
      <c r="R3424" s="9">
        <v>0</v>
      </c>
      <c r="S3424" s="9">
        <v>24</v>
      </c>
      <c r="T3424" s="9" t="s">
        <v>464</v>
      </c>
      <c r="U3424" s="9" t="s">
        <v>376</v>
      </c>
      <c r="W3424" s="9">
        <v>5</v>
      </c>
      <c r="X3424" s="9">
        <f>INDEX(SLA_Policy!$D$2:$D$5,MATCH(F3424,SLA_Policy!$A$2:$A$5,0))</f>
        <v>72</v>
      </c>
      <c r="Y3424" s="9" t="str">
        <f>IF(E3424="Cancelled","Excluded",IF(D3424="",IF((SLA_Policy!$B$8-B3424)*24&gt;X3424,"Open - Breached","Open - On Track"),IF((D3424-B3424)*24&lt;=X3424,"Met","Breached")))</f>
        <v>Met</v>
      </c>
    </row>
    <row r="3425" spans="1:25" x14ac:dyDescent="0.25">
      <c r="A3425" s="9" t="s">
        <v>6477</v>
      </c>
      <c r="B3425" s="23">
        <v>46035.402777777803</v>
      </c>
      <c r="C3425" s="23">
        <v>46035.405555555597</v>
      </c>
      <c r="D3425" s="23">
        <v>46035.682638888902</v>
      </c>
      <c r="E3425" s="9" t="s">
        <v>212</v>
      </c>
      <c r="F3425" s="9" t="s">
        <v>189</v>
      </c>
      <c r="G3425" s="9" t="s">
        <v>213</v>
      </c>
      <c r="H3425" s="9" t="s">
        <v>161</v>
      </c>
      <c r="I3425" s="9" t="s">
        <v>297</v>
      </c>
      <c r="J3425" s="9" t="s">
        <v>3611</v>
      </c>
      <c r="K3425" s="9" t="s">
        <v>303</v>
      </c>
      <c r="L3425" s="9" t="s">
        <v>270</v>
      </c>
      <c r="M3425" s="9" t="s">
        <v>1924</v>
      </c>
      <c r="N3425" s="9" t="s">
        <v>198</v>
      </c>
      <c r="O3425" s="9" t="s">
        <v>177</v>
      </c>
      <c r="P3425" s="9" t="s">
        <v>457</v>
      </c>
      <c r="Q3425" s="9" t="s">
        <v>219</v>
      </c>
      <c r="R3425" s="9">
        <v>0</v>
      </c>
      <c r="S3425" s="9">
        <v>32</v>
      </c>
      <c r="U3425" s="9" t="s">
        <v>140</v>
      </c>
      <c r="V3425" s="9" t="s">
        <v>6326</v>
      </c>
      <c r="X3425" s="9">
        <f>INDEX(SLA_Policy!$D$2:$D$5,MATCH(F3425,SLA_Policy!$A$2:$A$5,0))</f>
        <v>120</v>
      </c>
      <c r="Y3425" s="9" t="str">
        <f>IF(E3425="Cancelled","Excluded",IF(D3425="",IF((SLA_Policy!$B$8-B3425)*24&gt;X3425,"Open - Breached","Open - On Track"),IF((D3425-B3425)*24&lt;=X3425,"Met","Breached")))</f>
        <v>Met</v>
      </c>
    </row>
    <row r="3426" spans="1:25" x14ac:dyDescent="0.25">
      <c r="A3426" s="9" t="s">
        <v>6478</v>
      </c>
      <c r="B3426" s="23">
        <v>46035.404861111099</v>
      </c>
      <c r="C3426" s="23">
        <v>46035.406944444498</v>
      </c>
      <c r="D3426" s="23">
        <v>46035.444444444503</v>
      </c>
      <c r="E3426" s="9" t="s">
        <v>212</v>
      </c>
      <c r="F3426" s="9" t="s">
        <v>188</v>
      </c>
      <c r="G3426" s="9" t="s">
        <v>213</v>
      </c>
      <c r="H3426" s="9" t="s">
        <v>161</v>
      </c>
      <c r="I3426" s="9" t="s">
        <v>297</v>
      </c>
      <c r="J3426" s="9" t="s">
        <v>6479</v>
      </c>
      <c r="K3426" s="9" t="s">
        <v>215</v>
      </c>
      <c r="L3426" s="9" t="s">
        <v>226</v>
      </c>
      <c r="M3426" s="9" t="s">
        <v>2466</v>
      </c>
      <c r="N3426" s="9" t="s">
        <v>196</v>
      </c>
      <c r="O3426" s="9" t="s">
        <v>116</v>
      </c>
      <c r="P3426" s="9" t="s">
        <v>234</v>
      </c>
      <c r="Q3426" s="9" t="s">
        <v>219</v>
      </c>
      <c r="R3426" s="9">
        <v>0</v>
      </c>
      <c r="S3426" s="9">
        <v>20</v>
      </c>
      <c r="U3426" s="9" t="s">
        <v>140</v>
      </c>
      <c r="V3426" s="9" t="s">
        <v>6326</v>
      </c>
      <c r="X3426" s="9">
        <f>INDEX(SLA_Policy!$D$2:$D$5,MATCH(F3426,SLA_Policy!$A$2:$A$5,0))</f>
        <v>72</v>
      </c>
      <c r="Y3426" s="9" t="str">
        <f>IF(E3426="Cancelled","Excluded",IF(D3426="",IF((SLA_Policy!$B$8-B3426)*24&gt;X3426,"Open - Breached","Open - On Track"),IF((D3426-B3426)*24&lt;=X3426,"Met","Breached")))</f>
        <v>Met</v>
      </c>
    </row>
    <row r="3427" spans="1:25" x14ac:dyDescent="0.25">
      <c r="A3427" s="9" t="s">
        <v>6480</v>
      </c>
      <c r="B3427" s="23">
        <v>46035.410416666702</v>
      </c>
      <c r="C3427" s="23">
        <v>46035.423611111102</v>
      </c>
      <c r="D3427" s="23">
        <v>46035.445138888899</v>
      </c>
      <c r="E3427" s="9" t="s">
        <v>212</v>
      </c>
      <c r="F3427" s="9" t="s">
        <v>188</v>
      </c>
      <c r="G3427" s="9" t="s">
        <v>213</v>
      </c>
      <c r="H3427" s="9" t="s">
        <v>161</v>
      </c>
      <c r="I3427" s="9" t="s">
        <v>454</v>
      </c>
      <c r="J3427" s="9" t="s">
        <v>5794</v>
      </c>
      <c r="K3427" s="9" t="s">
        <v>215</v>
      </c>
      <c r="L3427" s="9" t="s">
        <v>104</v>
      </c>
      <c r="M3427" s="9" t="s">
        <v>747</v>
      </c>
      <c r="N3427" s="9" t="s">
        <v>198</v>
      </c>
      <c r="O3427" s="9" t="s">
        <v>116</v>
      </c>
      <c r="P3427" s="9" t="s">
        <v>525</v>
      </c>
      <c r="Q3427" s="9" t="s">
        <v>219</v>
      </c>
      <c r="R3427" s="9">
        <v>0</v>
      </c>
      <c r="S3427" s="9">
        <v>9</v>
      </c>
      <c r="U3427" s="9" t="s">
        <v>290</v>
      </c>
      <c r="X3427" s="9">
        <f>INDEX(SLA_Policy!$D$2:$D$5,MATCH(F3427,SLA_Policy!$A$2:$A$5,0))</f>
        <v>72</v>
      </c>
      <c r="Y3427" s="9" t="str">
        <f>IF(E3427="Cancelled","Excluded",IF(D3427="",IF((SLA_Policy!$B$8-B3427)*24&gt;X3427,"Open - Breached","Open - On Track"),IF((D3427-B3427)*24&lt;=X3427,"Met","Breached")))</f>
        <v>Met</v>
      </c>
    </row>
    <row r="3428" spans="1:25" x14ac:dyDescent="0.25">
      <c r="A3428" s="9" t="s">
        <v>6481</v>
      </c>
      <c r="B3428" s="23">
        <v>46035.413194444503</v>
      </c>
      <c r="C3428" s="23">
        <v>46035.429861111101</v>
      </c>
      <c r="D3428" s="23">
        <v>46036.4</v>
      </c>
      <c r="E3428" s="9" t="s">
        <v>212</v>
      </c>
      <c r="F3428" s="9" t="s">
        <v>189</v>
      </c>
      <c r="G3428" s="9" t="s">
        <v>213</v>
      </c>
      <c r="H3428" s="9" t="s">
        <v>165</v>
      </c>
      <c r="I3428" s="9" t="s">
        <v>567</v>
      </c>
      <c r="J3428" s="9" t="s">
        <v>6482</v>
      </c>
      <c r="K3428" s="9" t="s">
        <v>276</v>
      </c>
      <c r="L3428" s="9" t="s">
        <v>104</v>
      </c>
      <c r="M3428" s="9" t="s">
        <v>277</v>
      </c>
      <c r="N3428" s="9" t="s">
        <v>196</v>
      </c>
      <c r="O3428" s="9" t="s">
        <v>116</v>
      </c>
      <c r="P3428" s="9" t="s">
        <v>342</v>
      </c>
      <c r="Q3428" s="9" t="s">
        <v>219</v>
      </c>
      <c r="R3428" s="9">
        <v>0</v>
      </c>
      <c r="S3428" s="9">
        <v>12</v>
      </c>
      <c r="U3428" s="9" t="s">
        <v>266</v>
      </c>
      <c r="W3428" s="9">
        <v>5</v>
      </c>
      <c r="X3428" s="9">
        <f>INDEX(SLA_Policy!$D$2:$D$5,MATCH(F3428,SLA_Policy!$A$2:$A$5,0))</f>
        <v>120</v>
      </c>
      <c r="Y3428" s="9" t="str">
        <f>IF(E3428="Cancelled","Excluded",IF(D3428="",IF((SLA_Policy!$B$8-B3428)*24&gt;X3428,"Open - Breached","Open - On Track"),IF((D3428-B3428)*24&lt;=X3428,"Met","Breached")))</f>
        <v>Met</v>
      </c>
    </row>
    <row r="3429" spans="1:25" x14ac:dyDescent="0.25">
      <c r="A3429" s="9" t="s">
        <v>6483</v>
      </c>
      <c r="B3429" s="23">
        <v>46035.425694444399</v>
      </c>
      <c r="C3429" s="23">
        <v>46035.445138888899</v>
      </c>
      <c r="D3429" s="23">
        <v>46035.542361111096</v>
      </c>
      <c r="E3429" s="9" t="s">
        <v>212</v>
      </c>
      <c r="F3429" s="9" t="s">
        <v>187</v>
      </c>
      <c r="G3429" s="9" t="s">
        <v>213</v>
      </c>
      <c r="H3429" s="9" t="s">
        <v>166</v>
      </c>
      <c r="I3429" s="9" t="s">
        <v>378</v>
      </c>
      <c r="J3429" s="9" t="s">
        <v>3174</v>
      </c>
      <c r="K3429" s="9" t="s">
        <v>215</v>
      </c>
      <c r="L3429" s="9" t="s">
        <v>216</v>
      </c>
      <c r="M3429" s="9" t="s">
        <v>2089</v>
      </c>
      <c r="N3429" s="9" t="s">
        <v>197</v>
      </c>
      <c r="O3429" s="9" t="s">
        <v>181</v>
      </c>
      <c r="P3429" s="9" t="s">
        <v>289</v>
      </c>
      <c r="Q3429" s="9" t="s">
        <v>273</v>
      </c>
      <c r="R3429" s="9">
        <v>0</v>
      </c>
      <c r="S3429" s="9">
        <v>17</v>
      </c>
      <c r="T3429" s="9" t="s">
        <v>136</v>
      </c>
      <c r="U3429" s="9" t="s">
        <v>290</v>
      </c>
      <c r="W3429" s="9">
        <v>5</v>
      </c>
      <c r="X3429" s="9">
        <f>INDEX(SLA_Policy!$D$2:$D$5,MATCH(F3429,SLA_Policy!$A$2:$A$5,0))</f>
        <v>8</v>
      </c>
      <c r="Y3429" s="9" t="str">
        <f>IF(E3429="Cancelled","Excluded",IF(D3429="",IF((SLA_Policy!$B$8-B3429)*24&gt;X3429,"Open - Breached","Open - On Track"),IF((D3429-B3429)*24&lt;=X3429,"Met","Breached")))</f>
        <v>Met</v>
      </c>
    </row>
    <row r="3430" spans="1:25" x14ac:dyDescent="0.25">
      <c r="A3430" s="9" t="s">
        <v>6484</v>
      </c>
      <c r="B3430" s="23">
        <v>46035.432638888902</v>
      </c>
      <c r="C3430" s="23">
        <v>46035.433333333298</v>
      </c>
      <c r="D3430" s="23">
        <v>46035.684027777803</v>
      </c>
      <c r="E3430" s="9" t="s">
        <v>212</v>
      </c>
      <c r="F3430" s="9" t="s">
        <v>188</v>
      </c>
      <c r="G3430" s="9" t="s">
        <v>213</v>
      </c>
      <c r="H3430" s="9" t="s">
        <v>161</v>
      </c>
      <c r="I3430" s="9" t="s">
        <v>297</v>
      </c>
      <c r="J3430" s="9" t="s">
        <v>6485</v>
      </c>
      <c r="K3430" s="9" t="s">
        <v>239</v>
      </c>
      <c r="L3430" s="9" t="s">
        <v>216</v>
      </c>
      <c r="M3430" s="9" t="s">
        <v>1134</v>
      </c>
      <c r="N3430" s="9" t="s">
        <v>198</v>
      </c>
      <c r="O3430" s="9" t="s">
        <v>177</v>
      </c>
      <c r="P3430" s="9" t="s">
        <v>457</v>
      </c>
      <c r="Q3430" s="9" t="s">
        <v>219</v>
      </c>
      <c r="R3430" s="9">
        <v>0</v>
      </c>
      <c r="S3430" s="9">
        <v>30</v>
      </c>
      <c r="U3430" s="9" t="s">
        <v>140</v>
      </c>
      <c r="V3430" s="9" t="s">
        <v>6326</v>
      </c>
      <c r="X3430" s="9">
        <f>INDEX(SLA_Policy!$D$2:$D$5,MATCH(F3430,SLA_Policy!$A$2:$A$5,0))</f>
        <v>72</v>
      </c>
      <c r="Y3430" s="9" t="str">
        <f>IF(E3430="Cancelled","Excluded",IF(D3430="",IF((SLA_Policy!$B$8-B3430)*24&gt;X3430,"Open - Breached","Open - On Track"),IF((D3430-B3430)*24&lt;=X3430,"Met","Breached")))</f>
        <v>Met</v>
      </c>
    </row>
    <row r="3431" spans="1:25" x14ac:dyDescent="0.25">
      <c r="A3431" s="9" t="s">
        <v>6486</v>
      </c>
      <c r="B3431" s="23">
        <v>46035.438888888901</v>
      </c>
      <c r="C3431" s="23">
        <v>46035.445833333302</v>
      </c>
      <c r="D3431" s="23">
        <v>46036.365277777797</v>
      </c>
      <c r="E3431" s="9" t="s">
        <v>212</v>
      </c>
      <c r="F3431" s="9" t="s">
        <v>188</v>
      </c>
      <c r="G3431" s="9" t="s">
        <v>213</v>
      </c>
      <c r="H3431" s="9" t="s">
        <v>88</v>
      </c>
      <c r="I3431" s="9" t="s">
        <v>92</v>
      </c>
      <c r="J3431" s="9" t="s">
        <v>989</v>
      </c>
      <c r="K3431" s="9" t="s">
        <v>215</v>
      </c>
      <c r="L3431" s="9" t="s">
        <v>307</v>
      </c>
      <c r="M3431" s="9" t="s">
        <v>6487</v>
      </c>
      <c r="N3431" s="9" t="s">
        <v>198</v>
      </c>
      <c r="O3431" s="9" t="s">
        <v>178</v>
      </c>
      <c r="P3431" s="9" t="s">
        <v>414</v>
      </c>
      <c r="Q3431" s="9" t="s">
        <v>219</v>
      </c>
      <c r="R3431" s="9">
        <v>0</v>
      </c>
      <c r="S3431" s="9">
        <v>18</v>
      </c>
      <c r="T3431" s="9" t="s">
        <v>136</v>
      </c>
      <c r="U3431" s="9" t="s">
        <v>376</v>
      </c>
      <c r="X3431" s="9">
        <f>INDEX(SLA_Policy!$D$2:$D$5,MATCH(F3431,SLA_Policy!$A$2:$A$5,0))</f>
        <v>72</v>
      </c>
      <c r="Y3431" s="9" t="str">
        <f>IF(E3431="Cancelled","Excluded",IF(D3431="",IF((SLA_Policy!$B$8-B3431)*24&gt;X3431,"Open - Breached","Open - On Track"),IF((D3431-B3431)*24&lt;=X3431,"Met","Breached")))</f>
        <v>Met</v>
      </c>
    </row>
    <row r="3432" spans="1:25" x14ac:dyDescent="0.25">
      <c r="A3432" s="9" t="s">
        <v>6488</v>
      </c>
      <c r="B3432" s="23">
        <v>46035.443749999999</v>
      </c>
      <c r="C3432" s="23">
        <v>46035.452083333301</v>
      </c>
      <c r="D3432" s="23">
        <v>46035.507638888899</v>
      </c>
      <c r="E3432" s="9" t="s">
        <v>212</v>
      </c>
      <c r="F3432" s="9" t="s">
        <v>188</v>
      </c>
      <c r="G3432" s="9" t="s">
        <v>213</v>
      </c>
      <c r="H3432" s="9" t="s">
        <v>161</v>
      </c>
      <c r="I3432" s="9" t="s">
        <v>297</v>
      </c>
      <c r="J3432" s="9" t="s">
        <v>3141</v>
      </c>
      <c r="K3432" s="9" t="s">
        <v>246</v>
      </c>
      <c r="L3432" s="9" t="s">
        <v>104</v>
      </c>
      <c r="M3432" s="9" t="s">
        <v>1056</v>
      </c>
      <c r="N3432" s="9" t="s">
        <v>200</v>
      </c>
      <c r="O3432" s="9" t="s">
        <v>116</v>
      </c>
      <c r="P3432" s="9" t="s">
        <v>342</v>
      </c>
      <c r="Q3432" s="9" t="s">
        <v>219</v>
      </c>
      <c r="R3432" s="9">
        <v>0</v>
      </c>
      <c r="S3432" s="9">
        <v>11</v>
      </c>
      <c r="U3432" s="9" t="s">
        <v>140</v>
      </c>
      <c r="V3432" s="9" t="s">
        <v>6326</v>
      </c>
      <c r="X3432" s="9">
        <f>INDEX(SLA_Policy!$D$2:$D$5,MATCH(F3432,SLA_Policy!$A$2:$A$5,0))</f>
        <v>72</v>
      </c>
      <c r="Y3432" s="9" t="str">
        <f>IF(E3432="Cancelled","Excluded",IF(D3432="",IF((SLA_Policy!$B$8-B3432)*24&gt;X3432,"Open - Breached","Open - On Track"),IF((D3432-B3432)*24&lt;=X3432,"Met","Breached")))</f>
        <v>Met</v>
      </c>
    </row>
    <row r="3433" spans="1:25" x14ac:dyDescent="0.25">
      <c r="A3433" s="9" t="s">
        <v>6489</v>
      </c>
      <c r="B3433" s="23">
        <v>46035.452777777798</v>
      </c>
      <c r="C3433" s="23">
        <v>46035.679166666698</v>
      </c>
      <c r="D3433" s="23">
        <v>46044.397916666698</v>
      </c>
      <c r="E3433" s="9" t="s">
        <v>212</v>
      </c>
      <c r="F3433" s="9" t="s">
        <v>189</v>
      </c>
      <c r="G3433" s="9" t="s">
        <v>236</v>
      </c>
      <c r="H3433" s="9" t="s">
        <v>164</v>
      </c>
      <c r="I3433" s="9" t="s">
        <v>421</v>
      </c>
      <c r="J3433" s="9" t="s">
        <v>2486</v>
      </c>
      <c r="K3433" s="9" t="s">
        <v>246</v>
      </c>
      <c r="L3433" s="9" t="s">
        <v>371</v>
      </c>
      <c r="M3433" s="9" t="s">
        <v>375</v>
      </c>
      <c r="N3433" s="9" t="s">
        <v>196</v>
      </c>
      <c r="O3433" s="9" t="s">
        <v>180</v>
      </c>
      <c r="P3433" s="9" t="s">
        <v>368</v>
      </c>
      <c r="Q3433" s="9" t="s">
        <v>219</v>
      </c>
      <c r="R3433" s="9">
        <v>1</v>
      </c>
      <c r="S3433" s="9">
        <v>21</v>
      </c>
      <c r="T3433" s="9" t="s">
        <v>343</v>
      </c>
      <c r="U3433" s="9" t="s">
        <v>242</v>
      </c>
      <c r="X3433" s="9">
        <f>INDEX(SLA_Policy!$D$2:$D$5,MATCH(F3433,SLA_Policy!$A$2:$A$5,0))</f>
        <v>120</v>
      </c>
      <c r="Y3433" s="9" t="str">
        <f>IF(E3433="Cancelled","Excluded",IF(D3433="",IF((SLA_Policy!$B$8-B3433)*24&gt;X3433,"Open - Breached","Open - On Track"),IF((D3433-B3433)*24&lt;=X3433,"Met","Breached")))</f>
        <v>Breached</v>
      </c>
    </row>
    <row r="3434" spans="1:25" x14ac:dyDescent="0.25">
      <c r="A3434" s="9" t="s">
        <v>6490</v>
      </c>
      <c r="B3434" s="23">
        <v>46035.465972222199</v>
      </c>
      <c r="C3434" s="23">
        <v>46035.469444444498</v>
      </c>
      <c r="D3434" s="23">
        <v>46036.347916666702</v>
      </c>
      <c r="E3434" s="9" t="s">
        <v>212</v>
      </c>
      <c r="F3434" s="9" t="s">
        <v>189</v>
      </c>
      <c r="G3434" s="9" t="s">
        <v>213</v>
      </c>
      <c r="H3434" s="9" t="s">
        <v>165</v>
      </c>
      <c r="I3434" s="9" t="s">
        <v>567</v>
      </c>
      <c r="J3434" s="9" t="s">
        <v>1639</v>
      </c>
      <c r="K3434" s="9" t="s">
        <v>303</v>
      </c>
      <c r="L3434" s="9" t="s">
        <v>282</v>
      </c>
      <c r="M3434" s="9" t="s">
        <v>1536</v>
      </c>
      <c r="N3434" s="9" t="s">
        <v>199</v>
      </c>
      <c r="O3434" s="9" t="s">
        <v>176</v>
      </c>
      <c r="P3434" s="9" t="s">
        <v>330</v>
      </c>
      <c r="Q3434" s="9" t="s">
        <v>219</v>
      </c>
      <c r="R3434" s="9">
        <v>0</v>
      </c>
      <c r="S3434" s="9">
        <v>17</v>
      </c>
      <c r="U3434" s="9" t="s">
        <v>266</v>
      </c>
      <c r="W3434" s="9">
        <v>4</v>
      </c>
      <c r="X3434" s="9">
        <f>INDEX(SLA_Policy!$D$2:$D$5,MATCH(F3434,SLA_Policy!$A$2:$A$5,0))</f>
        <v>120</v>
      </c>
      <c r="Y3434" s="9" t="str">
        <f>IF(E3434="Cancelled","Excluded",IF(D3434="",IF((SLA_Policy!$B$8-B3434)*24&gt;X3434,"Open - Breached","Open - On Track"),IF((D3434-B3434)*24&lt;=X3434,"Met","Breached")))</f>
        <v>Met</v>
      </c>
    </row>
    <row r="3435" spans="1:25" x14ac:dyDescent="0.25">
      <c r="A3435" s="9" t="s">
        <v>6491</v>
      </c>
      <c r="B3435" s="23">
        <v>46035.469444444498</v>
      </c>
      <c r="C3435" s="23">
        <v>46035.514583333301</v>
      </c>
      <c r="D3435" s="23">
        <v>46035.754861111098</v>
      </c>
      <c r="E3435" s="9" t="s">
        <v>212</v>
      </c>
      <c r="F3435" s="9" t="s">
        <v>189</v>
      </c>
      <c r="G3435" s="9" t="s">
        <v>213</v>
      </c>
      <c r="H3435" s="9" t="s">
        <v>161</v>
      </c>
      <c r="I3435" s="9" t="s">
        <v>297</v>
      </c>
      <c r="J3435" s="9" t="s">
        <v>1248</v>
      </c>
      <c r="K3435" s="9" t="s">
        <v>303</v>
      </c>
      <c r="L3435" s="9" t="s">
        <v>311</v>
      </c>
      <c r="M3435" s="9" t="s">
        <v>1137</v>
      </c>
      <c r="N3435" s="9" t="s">
        <v>197</v>
      </c>
      <c r="O3435" s="9" t="s">
        <v>177</v>
      </c>
      <c r="P3435" s="9" t="s">
        <v>300</v>
      </c>
      <c r="Q3435" s="9" t="s">
        <v>273</v>
      </c>
      <c r="R3435" s="9">
        <v>0</v>
      </c>
      <c r="S3435" s="9">
        <v>11</v>
      </c>
      <c r="U3435" s="9" t="s">
        <v>140</v>
      </c>
      <c r="V3435" s="9" t="s">
        <v>6326</v>
      </c>
      <c r="X3435" s="9">
        <f>INDEX(SLA_Policy!$D$2:$D$5,MATCH(F3435,SLA_Policy!$A$2:$A$5,0))</f>
        <v>120</v>
      </c>
      <c r="Y3435" s="9" t="str">
        <f>IF(E3435="Cancelled","Excluded",IF(D3435="",IF((SLA_Policy!$B$8-B3435)*24&gt;X3435,"Open - Breached","Open - On Track"),IF((D3435-B3435)*24&lt;=X3435,"Met","Breached")))</f>
        <v>Met</v>
      </c>
    </row>
    <row r="3436" spans="1:25" x14ac:dyDescent="0.25">
      <c r="A3436" s="9" t="s">
        <v>6492</v>
      </c>
      <c r="B3436" s="23">
        <v>46035.472916666702</v>
      </c>
      <c r="C3436" s="23">
        <v>46035.585416666698</v>
      </c>
      <c r="D3436" s="23">
        <v>46036.402083333298</v>
      </c>
      <c r="E3436" s="9" t="s">
        <v>212</v>
      </c>
      <c r="F3436" s="9" t="s">
        <v>189</v>
      </c>
      <c r="G3436" s="9" t="s">
        <v>213</v>
      </c>
      <c r="H3436" s="9" t="s">
        <v>161</v>
      </c>
      <c r="I3436" s="9" t="s">
        <v>297</v>
      </c>
      <c r="J3436" s="9" t="s">
        <v>6493</v>
      </c>
      <c r="K3436" s="9" t="s">
        <v>246</v>
      </c>
      <c r="L3436" s="9" t="s">
        <v>216</v>
      </c>
      <c r="M3436" s="9" t="s">
        <v>755</v>
      </c>
      <c r="N3436" s="9" t="s">
        <v>196</v>
      </c>
      <c r="O3436" s="9" t="s">
        <v>116</v>
      </c>
      <c r="P3436" s="9" t="s">
        <v>590</v>
      </c>
      <c r="Q3436" s="9" t="s">
        <v>219</v>
      </c>
      <c r="R3436" s="9">
        <v>0</v>
      </c>
      <c r="S3436" s="9">
        <v>18</v>
      </c>
      <c r="U3436" s="9" t="s">
        <v>140</v>
      </c>
      <c r="V3436" s="9" t="s">
        <v>6326</v>
      </c>
      <c r="X3436" s="9">
        <f>INDEX(SLA_Policy!$D$2:$D$5,MATCH(F3436,SLA_Policy!$A$2:$A$5,0))</f>
        <v>120</v>
      </c>
      <c r="Y3436" s="9" t="str">
        <f>IF(E3436="Cancelled","Excluded",IF(D3436="",IF((SLA_Policy!$B$8-B3436)*24&gt;X3436,"Open - Breached","Open - On Track"),IF((D3436-B3436)*24&lt;=X3436,"Met","Breached")))</f>
        <v>Met</v>
      </c>
    </row>
    <row r="3437" spans="1:25" x14ac:dyDescent="0.25">
      <c r="A3437" s="9" t="s">
        <v>6494</v>
      </c>
      <c r="B3437" s="23">
        <v>46035.473611111098</v>
      </c>
      <c r="C3437" s="23">
        <v>46035.483333333301</v>
      </c>
      <c r="D3437" s="23">
        <v>46035.527083333298</v>
      </c>
      <c r="E3437" s="9" t="s">
        <v>212</v>
      </c>
      <c r="F3437" s="9" t="s">
        <v>189</v>
      </c>
      <c r="G3437" s="9" t="s">
        <v>213</v>
      </c>
      <c r="H3437" s="9" t="s">
        <v>161</v>
      </c>
      <c r="I3437" s="9" t="s">
        <v>389</v>
      </c>
      <c r="J3437" s="9" t="s">
        <v>1929</v>
      </c>
      <c r="K3437" s="9" t="s">
        <v>303</v>
      </c>
      <c r="L3437" s="9" t="s">
        <v>104</v>
      </c>
      <c r="M3437" s="9" t="s">
        <v>2293</v>
      </c>
      <c r="N3437" s="9" t="s">
        <v>198</v>
      </c>
      <c r="O3437" s="9" t="s">
        <v>116</v>
      </c>
      <c r="P3437" s="9" t="s">
        <v>551</v>
      </c>
      <c r="Q3437" s="9" t="s">
        <v>219</v>
      </c>
      <c r="R3437" s="9">
        <v>0</v>
      </c>
      <c r="S3437" s="9">
        <v>2</v>
      </c>
      <c r="U3437" s="9" t="s">
        <v>376</v>
      </c>
      <c r="X3437" s="9">
        <f>INDEX(SLA_Policy!$D$2:$D$5,MATCH(F3437,SLA_Policy!$A$2:$A$5,0))</f>
        <v>120</v>
      </c>
      <c r="Y3437" s="9" t="str">
        <f>IF(E3437="Cancelled","Excluded",IF(D3437="",IF((SLA_Policy!$B$8-B3437)*24&gt;X3437,"Open - Breached","Open - On Track"),IF((D3437-B3437)*24&lt;=X3437,"Met","Breached")))</f>
        <v>Met</v>
      </c>
    </row>
    <row r="3438" spans="1:25" x14ac:dyDescent="0.25">
      <c r="A3438" s="9" t="s">
        <v>6495</v>
      </c>
      <c r="B3438" s="23">
        <v>46035.4777777778</v>
      </c>
      <c r="C3438" s="23">
        <v>46035.484722222202</v>
      </c>
      <c r="D3438" s="23">
        <v>46035.511805555601</v>
      </c>
      <c r="E3438" s="9" t="s">
        <v>212</v>
      </c>
      <c r="F3438" s="9" t="s">
        <v>188</v>
      </c>
      <c r="G3438" s="9" t="s">
        <v>213</v>
      </c>
      <c r="H3438" s="9" t="s">
        <v>161</v>
      </c>
      <c r="I3438" s="9" t="s">
        <v>389</v>
      </c>
      <c r="J3438" s="9" t="s">
        <v>6496</v>
      </c>
      <c r="K3438" s="9" t="s">
        <v>246</v>
      </c>
      <c r="L3438" s="9" t="s">
        <v>311</v>
      </c>
      <c r="M3438" s="9" t="s">
        <v>2822</v>
      </c>
      <c r="N3438" s="9" t="s">
        <v>196</v>
      </c>
      <c r="O3438" s="9" t="s">
        <v>116</v>
      </c>
      <c r="P3438" s="9" t="s">
        <v>342</v>
      </c>
      <c r="Q3438" s="9" t="s">
        <v>219</v>
      </c>
      <c r="R3438" s="9">
        <v>0</v>
      </c>
      <c r="S3438" s="9">
        <v>6</v>
      </c>
      <c r="U3438" s="9" t="s">
        <v>290</v>
      </c>
      <c r="W3438" s="9">
        <v>5</v>
      </c>
      <c r="X3438" s="9">
        <f>INDEX(SLA_Policy!$D$2:$D$5,MATCH(F3438,SLA_Policy!$A$2:$A$5,0))</f>
        <v>72</v>
      </c>
      <c r="Y3438" s="9" t="str">
        <f>IF(E3438="Cancelled","Excluded",IF(D3438="",IF((SLA_Policy!$B$8-B3438)*24&gt;X3438,"Open - Breached","Open - On Track"),IF((D3438-B3438)*24&lt;=X3438,"Met","Breached")))</f>
        <v>Met</v>
      </c>
    </row>
    <row r="3439" spans="1:25" x14ac:dyDescent="0.25">
      <c r="A3439" s="9" t="s">
        <v>6497</v>
      </c>
      <c r="B3439" s="23">
        <v>46035.482638888898</v>
      </c>
      <c r="C3439" s="23">
        <v>46035.485416666699</v>
      </c>
      <c r="D3439" s="23">
        <v>46036.315277777801</v>
      </c>
      <c r="E3439" s="9" t="s">
        <v>212</v>
      </c>
      <c r="F3439" s="9" t="s">
        <v>188</v>
      </c>
      <c r="G3439" s="9" t="s">
        <v>213</v>
      </c>
      <c r="H3439" s="9" t="s">
        <v>162</v>
      </c>
      <c r="I3439" s="9" t="s">
        <v>393</v>
      </c>
      <c r="J3439" s="9" t="s">
        <v>6498</v>
      </c>
      <c r="K3439" s="9" t="s">
        <v>215</v>
      </c>
      <c r="L3439" s="9" t="s">
        <v>311</v>
      </c>
      <c r="M3439" s="9" t="s">
        <v>6499</v>
      </c>
      <c r="N3439" s="9" t="s">
        <v>198</v>
      </c>
      <c r="O3439" s="9" t="s">
        <v>179</v>
      </c>
      <c r="P3439" s="9" t="s">
        <v>264</v>
      </c>
      <c r="Q3439" s="9" t="s">
        <v>219</v>
      </c>
      <c r="R3439" s="9">
        <v>0</v>
      </c>
      <c r="S3439" s="9">
        <v>15</v>
      </c>
      <c r="U3439" s="9" t="s">
        <v>376</v>
      </c>
      <c r="X3439" s="9">
        <f>INDEX(SLA_Policy!$D$2:$D$5,MATCH(F3439,SLA_Policy!$A$2:$A$5,0))</f>
        <v>72</v>
      </c>
      <c r="Y3439" s="9" t="str">
        <f>IF(E3439="Cancelled","Excluded",IF(D3439="",IF((SLA_Policy!$B$8-B3439)*24&gt;X3439,"Open - Breached","Open - On Track"),IF((D3439-B3439)*24&lt;=X3439,"Met","Breached")))</f>
        <v>Met</v>
      </c>
    </row>
    <row r="3440" spans="1:25" x14ac:dyDescent="0.25">
      <c r="A3440" s="9" t="s">
        <v>6500</v>
      </c>
      <c r="B3440" s="23">
        <v>46035.486111111102</v>
      </c>
      <c r="C3440" s="23">
        <v>46035.4909722222</v>
      </c>
      <c r="D3440" s="23">
        <v>46035.5090277778</v>
      </c>
      <c r="E3440" s="9" t="s">
        <v>212</v>
      </c>
      <c r="F3440" s="9" t="s">
        <v>186</v>
      </c>
      <c r="G3440" s="9" t="s">
        <v>213</v>
      </c>
      <c r="H3440" s="9" t="s">
        <v>162</v>
      </c>
      <c r="I3440" s="9" t="s">
        <v>244</v>
      </c>
      <c r="J3440" s="9" t="s">
        <v>6501</v>
      </c>
      <c r="K3440" s="9" t="s">
        <v>215</v>
      </c>
      <c r="L3440" s="9" t="s">
        <v>104</v>
      </c>
      <c r="M3440" s="9" t="s">
        <v>1269</v>
      </c>
      <c r="N3440" s="9" t="s">
        <v>196</v>
      </c>
      <c r="O3440" s="9" t="s">
        <v>116</v>
      </c>
      <c r="P3440" s="9" t="s">
        <v>234</v>
      </c>
      <c r="Q3440" s="9" t="s">
        <v>273</v>
      </c>
      <c r="R3440" s="9">
        <v>0</v>
      </c>
      <c r="S3440" s="9">
        <v>18</v>
      </c>
      <c r="U3440" s="9" t="s">
        <v>266</v>
      </c>
      <c r="X3440" s="9">
        <f>INDEX(SLA_Policy!$D$2:$D$5,MATCH(F3440,SLA_Policy!$A$2:$A$5,0))</f>
        <v>4</v>
      </c>
      <c r="Y3440" s="9" t="str">
        <f>IF(E3440="Cancelled","Excluded",IF(D3440="",IF((SLA_Policy!$B$8-B3440)*24&gt;X3440,"Open - Breached","Open - On Track"),IF((D3440-B3440)*24&lt;=X3440,"Met","Breached")))</f>
        <v>Met</v>
      </c>
    </row>
    <row r="3441" spans="1:25" x14ac:dyDescent="0.25">
      <c r="A3441" s="9" t="s">
        <v>6502</v>
      </c>
      <c r="B3441" s="23">
        <v>46035.486111111102</v>
      </c>
      <c r="C3441" s="23">
        <v>46035.573611111096</v>
      </c>
      <c r="D3441" s="23">
        <v>46036.381944444503</v>
      </c>
      <c r="E3441" s="9" t="s">
        <v>212</v>
      </c>
      <c r="F3441" s="9" t="s">
        <v>188</v>
      </c>
      <c r="G3441" s="9" t="s">
        <v>236</v>
      </c>
      <c r="H3441" s="9" t="s">
        <v>167</v>
      </c>
      <c r="I3441" s="9" t="s">
        <v>255</v>
      </c>
      <c r="J3441" s="9" t="s">
        <v>6503</v>
      </c>
      <c r="K3441" s="9" t="s">
        <v>276</v>
      </c>
      <c r="L3441" s="9" t="s">
        <v>270</v>
      </c>
      <c r="M3441" s="9" t="s">
        <v>6504</v>
      </c>
      <c r="N3441" s="9" t="s">
        <v>196</v>
      </c>
      <c r="O3441" s="9" t="s">
        <v>116</v>
      </c>
      <c r="P3441" s="9" t="s">
        <v>342</v>
      </c>
      <c r="Q3441" s="9" t="s">
        <v>219</v>
      </c>
      <c r="R3441" s="9">
        <v>0</v>
      </c>
      <c r="S3441" s="9">
        <v>15</v>
      </c>
      <c r="U3441" s="9" t="s">
        <v>242</v>
      </c>
      <c r="X3441" s="9">
        <f>INDEX(SLA_Policy!$D$2:$D$5,MATCH(F3441,SLA_Policy!$A$2:$A$5,0))</f>
        <v>72</v>
      </c>
      <c r="Y3441" s="9" t="str">
        <f>IF(E3441="Cancelled","Excluded",IF(D3441="",IF((SLA_Policy!$B$8-B3441)*24&gt;X3441,"Open - Breached","Open - On Track"),IF((D3441-B3441)*24&lt;=X3441,"Met","Breached")))</f>
        <v>Met</v>
      </c>
    </row>
    <row r="3442" spans="1:25" x14ac:dyDescent="0.25">
      <c r="A3442" s="9" t="s">
        <v>6505</v>
      </c>
      <c r="B3442" s="23">
        <v>46035.494444444397</v>
      </c>
      <c r="C3442" s="23">
        <v>46035.568055555603</v>
      </c>
      <c r="D3442" s="23">
        <v>46036.404861111099</v>
      </c>
      <c r="E3442" s="9" t="s">
        <v>212</v>
      </c>
      <c r="F3442" s="9" t="s">
        <v>189</v>
      </c>
      <c r="G3442" s="9" t="s">
        <v>213</v>
      </c>
      <c r="H3442" s="9" t="s">
        <v>165</v>
      </c>
      <c r="I3442" s="9" t="s">
        <v>567</v>
      </c>
      <c r="J3442" s="9" t="s">
        <v>6506</v>
      </c>
      <c r="K3442" s="9" t="s">
        <v>303</v>
      </c>
      <c r="L3442" s="9" t="s">
        <v>282</v>
      </c>
      <c r="M3442" s="9" t="s">
        <v>1481</v>
      </c>
      <c r="N3442" s="9" t="s">
        <v>196</v>
      </c>
      <c r="O3442" s="9" t="s">
        <v>116</v>
      </c>
      <c r="P3442" s="9" t="s">
        <v>258</v>
      </c>
      <c r="Q3442" s="9" t="s">
        <v>219</v>
      </c>
      <c r="R3442" s="9">
        <v>0</v>
      </c>
      <c r="S3442" s="9">
        <v>19</v>
      </c>
      <c r="U3442" s="9" t="s">
        <v>376</v>
      </c>
      <c r="W3442" s="9">
        <v>4</v>
      </c>
      <c r="X3442" s="9">
        <f>INDEX(SLA_Policy!$D$2:$D$5,MATCH(F3442,SLA_Policy!$A$2:$A$5,0))</f>
        <v>120</v>
      </c>
      <c r="Y3442" s="9" t="str">
        <f>IF(E3442="Cancelled","Excluded",IF(D3442="",IF((SLA_Policy!$B$8-B3442)*24&gt;X3442,"Open - Breached","Open - On Track"),IF((D3442-B3442)*24&lt;=X3442,"Met","Breached")))</f>
        <v>Met</v>
      </c>
    </row>
    <row r="3443" spans="1:25" x14ac:dyDescent="0.25">
      <c r="A3443" s="9" t="s">
        <v>6507</v>
      </c>
      <c r="B3443" s="23">
        <v>46035.495833333298</v>
      </c>
      <c r="C3443" s="23">
        <v>46035.503472222197</v>
      </c>
      <c r="D3443" s="23">
        <v>46036.3972222222</v>
      </c>
      <c r="E3443" s="9" t="s">
        <v>212</v>
      </c>
      <c r="F3443" s="9" t="s">
        <v>189</v>
      </c>
      <c r="G3443" s="9" t="s">
        <v>213</v>
      </c>
      <c r="H3443" s="9" t="s">
        <v>167</v>
      </c>
      <c r="I3443" s="9" t="s">
        <v>362</v>
      </c>
      <c r="J3443" s="9" t="s">
        <v>752</v>
      </c>
      <c r="K3443" s="9" t="s">
        <v>239</v>
      </c>
      <c r="L3443" s="9" t="s">
        <v>351</v>
      </c>
      <c r="M3443" s="9" t="s">
        <v>2415</v>
      </c>
      <c r="N3443" s="9" t="s">
        <v>199</v>
      </c>
      <c r="O3443" s="9" t="s">
        <v>180</v>
      </c>
      <c r="P3443" s="9" t="s">
        <v>318</v>
      </c>
      <c r="Q3443" s="9" t="s">
        <v>273</v>
      </c>
      <c r="R3443" s="9">
        <v>0</v>
      </c>
      <c r="S3443" s="9">
        <v>49</v>
      </c>
      <c r="U3443" s="9" t="s">
        <v>266</v>
      </c>
      <c r="W3443" s="9">
        <v>5</v>
      </c>
      <c r="X3443" s="9">
        <f>INDEX(SLA_Policy!$D$2:$D$5,MATCH(F3443,SLA_Policy!$A$2:$A$5,0))</f>
        <v>120</v>
      </c>
      <c r="Y3443" s="9" t="str">
        <f>IF(E3443="Cancelled","Excluded",IF(D3443="",IF((SLA_Policy!$B$8-B3443)*24&gt;X3443,"Open - Breached","Open - On Track"),IF((D3443-B3443)*24&lt;=X3443,"Met","Breached")))</f>
        <v>Met</v>
      </c>
    </row>
    <row r="3444" spans="1:25" x14ac:dyDescent="0.25">
      <c r="A3444" s="9" t="s">
        <v>6508</v>
      </c>
      <c r="B3444" s="23">
        <v>46035.5090277778</v>
      </c>
      <c r="C3444" s="23">
        <v>46035.537499999999</v>
      </c>
      <c r="D3444" s="23">
        <v>46035.629861111098</v>
      </c>
      <c r="E3444" s="9" t="s">
        <v>212</v>
      </c>
      <c r="F3444" s="9" t="s">
        <v>189</v>
      </c>
      <c r="G3444" s="9" t="s">
        <v>213</v>
      </c>
      <c r="H3444" s="9" t="s">
        <v>164</v>
      </c>
      <c r="I3444" s="9" t="s">
        <v>339</v>
      </c>
      <c r="J3444" s="9" t="s">
        <v>1707</v>
      </c>
      <c r="K3444" s="9" t="s">
        <v>215</v>
      </c>
      <c r="L3444" s="9" t="s">
        <v>293</v>
      </c>
      <c r="M3444" s="9" t="s">
        <v>294</v>
      </c>
      <c r="N3444" s="9" t="s">
        <v>199</v>
      </c>
      <c r="O3444" s="9" t="s">
        <v>116</v>
      </c>
      <c r="P3444" s="9" t="s">
        <v>525</v>
      </c>
      <c r="Q3444" s="9" t="s">
        <v>219</v>
      </c>
      <c r="R3444" s="9">
        <v>0</v>
      </c>
      <c r="S3444" s="9">
        <v>14</v>
      </c>
      <c r="T3444" s="9" t="s">
        <v>343</v>
      </c>
      <c r="U3444" s="9" t="s">
        <v>248</v>
      </c>
      <c r="X3444" s="9">
        <f>INDEX(SLA_Policy!$D$2:$D$5,MATCH(F3444,SLA_Policy!$A$2:$A$5,0))</f>
        <v>120</v>
      </c>
      <c r="Y3444" s="9" t="str">
        <f>IF(E3444="Cancelled","Excluded",IF(D3444="",IF((SLA_Policy!$B$8-B3444)*24&gt;X3444,"Open - Breached","Open - On Track"),IF((D3444-B3444)*24&lt;=X3444,"Met","Breached")))</f>
        <v>Met</v>
      </c>
    </row>
    <row r="3445" spans="1:25" x14ac:dyDescent="0.25">
      <c r="A3445" s="9" t="s">
        <v>6509</v>
      </c>
      <c r="B3445" s="23">
        <v>46035.529166666704</v>
      </c>
      <c r="C3445" s="23">
        <v>46035.529861111099</v>
      </c>
      <c r="D3445" s="23">
        <v>46036.351388888899</v>
      </c>
      <c r="E3445" s="9" t="s">
        <v>212</v>
      </c>
      <c r="F3445" s="9" t="s">
        <v>188</v>
      </c>
      <c r="G3445" s="9" t="s">
        <v>213</v>
      </c>
      <c r="H3445" s="9" t="s">
        <v>161</v>
      </c>
      <c r="I3445" s="9" t="s">
        <v>297</v>
      </c>
      <c r="J3445" s="9" t="s">
        <v>6510</v>
      </c>
      <c r="K3445" s="9" t="s">
        <v>215</v>
      </c>
      <c r="L3445" s="9" t="s">
        <v>104</v>
      </c>
      <c r="M3445" s="9" t="s">
        <v>6511</v>
      </c>
      <c r="N3445" s="9" t="s">
        <v>198</v>
      </c>
      <c r="O3445" s="9" t="s">
        <v>177</v>
      </c>
      <c r="P3445" s="9" t="s">
        <v>241</v>
      </c>
      <c r="Q3445" s="9" t="s">
        <v>219</v>
      </c>
      <c r="R3445" s="9">
        <v>0</v>
      </c>
      <c r="S3445" s="9">
        <v>12</v>
      </c>
      <c r="U3445" s="9" t="s">
        <v>140</v>
      </c>
      <c r="V3445" s="9" t="s">
        <v>6326</v>
      </c>
      <c r="X3445" s="9">
        <f>INDEX(SLA_Policy!$D$2:$D$5,MATCH(F3445,SLA_Policy!$A$2:$A$5,0))</f>
        <v>72</v>
      </c>
      <c r="Y3445" s="9" t="str">
        <f>IF(E3445="Cancelled","Excluded",IF(D3445="",IF((SLA_Policy!$B$8-B3445)*24&gt;X3445,"Open - Breached","Open - On Track"),IF((D3445-B3445)*24&lt;=X3445,"Met","Breached")))</f>
        <v>Met</v>
      </c>
    </row>
    <row r="3446" spans="1:25" x14ac:dyDescent="0.25">
      <c r="A3446" s="9" t="s">
        <v>6512</v>
      </c>
      <c r="B3446" s="23">
        <v>46035.529861111099</v>
      </c>
      <c r="C3446" s="23">
        <v>46035.537499999999</v>
      </c>
      <c r="D3446" s="23">
        <v>46035.673611111102</v>
      </c>
      <c r="E3446" s="9" t="s">
        <v>212</v>
      </c>
      <c r="F3446" s="9" t="s">
        <v>188</v>
      </c>
      <c r="G3446" s="9" t="s">
        <v>213</v>
      </c>
      <c r="H3446" s="9" t="s">
        <v>161</v>
      </c>
      <c r="I3446" s="9" t="s">
        <v>297</v>
      </c>
      <c r="J3446" s="9" t="s">
        <v>6513</v>
      </c>
      <c r="K3446" s="9" t="s">
        <v>246</v>
      </c>
      <c r="L3446" s="9" t="s">
        <v>282</v>
      </c>
      <c r="M3446" s="9" t="s">
        <v>2566</v>
      </c>
      <c r="N3446" s="9" t="s">
        <v>198</v>
      </c>
      <c r="O3446" s="9" t="s">
        <v>116</v>
      </c>
      <c r="P3446" s="9" t="s">
        <v>590</v>
      </c>
      <c r="Q3446" s="9" t="s">
        <v>219</v>
      </c>
      <c r="R3446" s="9">
        <v>0</v>
      </c>
      <c r="S3446" s="9">
        <v>34</v>
      </c>
      <c r="U3446" s="9" t="s">
        <v>140</v>
      </c>
      <c r="V3446" s="9" t="s">
        <v>6326</v>
      </c>
      <c r="X3446" s="9">
        <f>INDEX(SLA_Policy!$D$2:$D$5,MATCH(F3446,SLA_Policy!$A$2:$A$5,0))</f>
        <v>72</v>
      </c>
      <c r="Y3446" s="9" t="str">
        <f>IF(E3446="Cancelled","Excluded",IF(D3446="",IF((SLA_Policy!$B$8-B3446)*24&gt;X3446,"Open - Breached","Open - On Track"),IF((D3446-B3446)*24&lt;=X3446,"Met","Breached")))</f>
        <v>Met</v>
      </c>
    </row>
    <row r="3447" spans="1:25" x14ac:dyDescent="0.25">
      <c r="A3447" s="9" t="s">
        <v>6514</v>
      </c>
      <c r="B3447" s="23">
        <v>46035.533333333296</v>
      </c>
      <c r="C3447" s="23">
        <v>46035.552777777797</v>
      </c>
      <c r="D3447" s="23">
        <v>46036.340972222199</v>
      </c>
      <c r="E3447" s="9" t="s">
        <v>212</v>
      </c>
      <c r="F3447" s="9" t="s">
        <v>188</v>
      </c>
      <c r="G3447" s="9" t="s">
        <v>213</v>
      </c>
      <c r="H3447" s="9" t="s">
        <v>88</v>
      </c>
      <c r="I3447" s="9" t="s">
        <v>354</v>
      </c>
      <c r="J3447" s="9" t="s">
        <v>564</v>
      </c>
      <c r="K3447" s="9" t="s">
        <v>262</v>
      </c>
      <c r="L3447" s="9" t="s">
        <v>293</v>
      </c>
      <c r="M3447" s="9" t="s">
        <v>6515</v>
      </c>
      <c r="N3447" s="9" t="s">
        <v>196</v>
      </c>
      <c r="O3447" s="9" t="s">
        <v>178</v>
      </c>
      <c r="P3447" s="9" t="s">
        <v>427</v>
      </c>
      <c r="Q3447" s="9" t="s">
        <v>219</v>
      </c>
      <c r="R3447" s="9">
        <v>0</v>
      </c>
      <c r="S3447" s="9">
        <v>20</v>
      </c>
      <c r="T3447" s="9" t="s">
        <v>136</v>
      </c>
      <c r="U3447" s="9" t="s">
        <v>661</v>
      </c>
      <c r="X3447" s="9">
        <f>INDEX(SLA_Policy!$D$2:$D$5,MATCH(F3447,SLA_Policy!$A$2:$A$5,0))</f>
        <v>72</v>
      </c>
      <c r="Y3447" s="9" t="str">
        <f>IF(E3447="Cancelled","Excluded",IF(D3447="",IF((SLA_Policy!$B$8-B3447)*24&gt;X3447,"Open - Breached","Open - On Track"),IF((D3447-B3447)*24&lt;=X3447,"Met","Breached")))</f>
        <v>Met</v>
      </c>
    </row>
    <row r="3448" spans="1:25" x14ac:dyDescent="0.25">
      <c r="A3448" s="9" t="s">
        <v>6516</v>
      </c>
      <c r="B3448" s="23">
        <v>46035.547222222202</v>
      </c>
      <c r="C3448" s="23">
        <v>46035.6381944444</v>
      </c>
      <c r="D3448" s="23">
        <v>46036.370833333298</v>
      </c>
      <c r="E3448" s="9" t="s">
        <v>212</v>
      </c>
      <c r="F3448" s="9" t="s">
        <v>189</v>
      </c>
      <c r="G3448" s="9" t="s">
        <v>213</v>
      </c>
      <c r="H3448" s="9" t="s">
        <v>166</v>
      </c>
      <c r="I3448" s="9" t="s">
        <v>286</v>
      </c>
      <c r="J3448" s="9" t="s">
        <v>632</v>
      </c>
      <c r="K3448" s="9" t="s">
        <v>246</v>
      </c>
      <c r="L3448" s="9" t="s">
        <v>104</v>
      </c>
      <c r="M3448" s="9" t="s">
        <v>3443</v>
      </c>
      <c r="N3448" s="9" t="s">
        <v>196</v>
      </c>
      <c r="O3448" s="9" t="s">
        <v>181</v>
      </c>
      <c r="P3448" s="9" t="s">
        <v>289</v>
      </c>
      <c r="Q3448" s="9" t="s">
        <v>219</v>
      </c>
      <c r="R3448" s="9">
        <v>0</v>
      </c>
      <c r="S3448" s="9">
        <v>13</v>
      </c>
      <c r="U3448" s="9" t="s">
        <v>290</v>
      </c>
      <c r="X3448" s="9">
        <f>INDEX(SLA_Policy!$D$2:$D$5,MATCH(F3448,SLA_Policy!$A$2:$A$5,0))</f>
        <v>120</v>
      </c>
      <c r="Y3448" s="9" t="str">
        <f>IF(E3448="Cancelled","Excluded",IF(D3448="",IF((SLA_Policy!$B$8-B3448)*24&gt;X3448,"Open - Breached","Open - On Track"),IF((D3448-B3448)*24&lt;=X3448,"Met","Breached")))</f>
        <v>Met</v>
      </c>
    </row>
    <row r="3449" spans="1:25" x14ac:dyDescent="0.25">
      <c r="A3449" s="9" t="s">
        <v>6517</v>
      </c>
      <c r="B3449" s="23">
        <v>46035.547222222202</v>
      </c>
      <c r="C3449" s="23">
        <v>46035.551388888904</v>
      </c>
      <c r="D3449" s="23">
        <v>46035.566666666702</v>
      </c>
      <c r="E3449" s="9" t="s">
        <v>212</v>
      </c>
      <c r="F3449" s="9" t="s">
        <v>188</v>
      </c>
      <c r="G3449" s="9" t="s">
        <v>213</v>
      </c>
      <c r="H3449" s="9" t="s">
        <v>161</v>
      </c>
      <c r="I3449" s="9" t="s">
        <v>454</v>
      </c>
      <c r="J3449" s="9" t="s">
        <v>6518</v>
      </c>
      <c r="K3449" s="9" t="s">
        <v>246</v>
      </c>
      <c r="L3449" s="9" t="s">
        <v>293</v>
      </c>
      <c r="M3449" s="9" t="s">
        <v>1930</v>
      </c>
      <c r="N3449" s="9" t="s">
        <v>198</v>
      </c>
      <c r="O3449" s="9" t="s">
        <v>116</v>
      </c>
      <c r="P3449" s="9" t="s">
        <v>218</v>
      </c>
      <c r="Q3449" s="9" t="s">
        <v>219</v>
      </c>
      <c r="R3449" s="9">
        <v>0</v>
      </c>
      <c r="S3449" s="9">
        <v>15</v>
      </c>
      <c r="U3449" s="9" t="s">
        <v>266</v>
      </c>
      <c r="X3449" s="9">
        <f>INDEX(SLA_Policy!$D$2:$D$5,MATCH(F3449,SLA_Policy!$A$2:$A$5,0))</f>
        <v>72</v>
      </c>
      <c r="Y3449" s="9" t="str">
        <f>IF(E3449="Cancelled","Excluded",IF(D3449="",IF((SLA_Policy!$B$8-B3449)*24&gt;X3449,"Open - Breached","Open - On Track"),IF((D3449-B3449)*24&lt;=X3449,"Met","Breached")))</f>
        <v>Met</v>
      </c>
    </row>
    <row r="3450" spans="1:25" x14ac:dyDescent="0.25">
      <c r="A3450" s="9" t="s">
        <v>6519</v>
      </c>
      <c r="B3450" s="23">
        <v>46035.559722222199</v>
      </c>
      <c r="C3450" s="23">
        <v>46035.588888888902</v>
      </c>
      <c r="D3450" s="23">
        <v>46035.740277777797</v>
      </c>
      <c r="E3450" s="9" t="s">
        <v>212</v>
      </c>
      <c r="F3450" s="9" t="s">
        <v>188</v>
      </c>
      <c r="G3450" s="9" t="s">
        <v>213</v>
      </c>
      <c r="H3450" s="9" t="s">
        <v>88</v>
      </c>
      <c r="I3450" s="9" t="s">
        <v>92</v>
      </c>
      <c r="J3450" s="9" t="s">
        <v>842</v>
      </c>
      <c r="K3450" s="9" t="s">
        <v>246</v>
      </c>
      <c r="L3450" s="9" t="s">
        <v>104</v>
      </c>
      <c r="M3450" s="9" t="s">
        <v>1198</v>
      </c>
      <c r="N3450" s="9" t="s">
        <v>196</v>
      </c>
      <c r="O3450" s="9" t="s">
        <v>116</v>
      </c>
      <c r="P3450" s="9" t="s">
        <v>590</v>
      </c>
      <c r="Q3450" s="9" t="s">
        <v>219</v>
      </c>
      <c r="R3450" s="9">
        <v>0</v>
      </c>
      <c r="S3450" s="9">
        <v>21</v>
      </c>
      <c r="T3450" s="9" t="s">
        <v>220</v>
      </c>
      <c r="U3450" s="9" t="s">
        <v>661</v>
      </c>
      <c r="W3450" s="9">
        <v>4</v>
      </c>
      <c r="X3450" s="9">
        <f>INDEX(SLA_Policy!$D$2:$D$5,MATCH(F3450,SLA_Policy!$A$2:$A$5,0))</f>
        <v>72</v>
      </c>
      <c r="Y3450" s="9" t="str">
        <f>IF(E3450="Cancelled","Excluded",IF(D3450="",IF((SLA_Policy!$B$8-B3450)*24&gt;X3450,"Open - Breached","Open - On Track"),IF((D3450-B3450)*24&lt;=X3450,"Met","Breached")))</f>
        <v>Met</v>
      </c>
    </row>
    <row r="3451" spans="1:25" x14ac:dyDescent="0.25">
      <c r="A3451" s="9" t="s">
        <v>6520</v>
      </c>
      <c r="B3451" s="23">
        <v>46035.572916666701</v>
      </c>
      <c r="C3451" s="23">
        <v>46035.586805555598</v>
      </c>
      <c r="D3451" s="23">
        <v>46035.697916666701</v>
      </c>
      <c r="E3451" s="9" t="s">
        <v>212</v>
      </c>
      <c r="F3451" s="9" t="s">
        <v>188</v>
      </c>
      <c r="G3451" s="9" t="s">
        <v>213</v>
      </c>
      <c r="H3451" s="9" t="s">
        <v>166</v>
      </c>
      <c r="I3451" s="9" t="s">
        <v>286</v>
      </c>
      <c r="J3451" s="9" t="s">
        <v>6521</v>
      </c>
      <c r="K3451" s="9" t="s">
        <v>303</v>
      </c>
      <c r="L3451" s="9" t="s">
        <v>216</v>
      </c>
      <c r="M3451" s="9" t="s">
        <v>5356</v>
      </c>
      <c r="N3451" s="9" t="s">
        <v>197</v>
      </c>
      <c r="O3451" s="9" t="s">
        <v>181</v>
      </c>
      <c r="P3451" s="9" t="s">
        <v>668</v>
      </c>
      <c r="Q3451" s="9" t="s">
        <v>219</v>
      </c>
      <c r="R3451" s="9">
        <v>0</v>
      </c>
      <c r="S3451" s="9">
        <v>6</v>
      </c>
      <c r="U3451" s="9" t="s">
        <v>290</v>
      </c>
      <c r="W3451" s="9">
        <v>5</v>
      </c>
      <c r="X3451" s="9">
        <f>INDEX(SLA_Policy!$D$2:$D$5,MATCH(F3451,SLA_Policy!$A$2:$A$5,0))</f>
        <v>72</v>
      </c>
      <c r="Y3451" s="9" t="str">
        <f>IF(E3451="Cancelled","Excluded",IF(D3451="",IF((SLA_Policy!$B$8-B3451)*24&gt;X3451,"Open - Breached","Open - On Track"),IF((D3451-B3451)*24&lt;=X3451,"Met","Breached")))</f>
        <v>Met</v>
      </c>
    </row>
    <row r="3452" spans="1:25" x14ac:dyDescent="0.25">
      <c r="A3452" s="9" t="s">
        <v>6522</v>
      </c>
      <c r="B3452" s="23">
        <v>46035.572916666701</v>
      </c>
      <c r="C3452" s="23">
        <v>46035.6159722222</v>
      </c>
      <c r="D3452" s="23">
        <v>46036.327083333301</v>
      </c>
      <c r="E3452" s="9" t="s">
        <v>212</v>
      </c>
      <c r="F3452" s="9" t="s">
        <v>189</v>
      </c>
      <c r="G3452" s="9" t="s">
        <v>236</v>
      </c>
      <c r="H3452" s="9" t="s">
        <v>163</v>
      </c>
      <c r="I3452" s="9" t="s">
        <v>327</v>
      </c>
      <c r="J3452" s="9" t="s">
        <v>4307</v>
      </c>
      <c r="K3452" s="9" t="s">
        <v>215</v>
      </c>
      <c r="L3452" s="9" t="s">
        <v>282</v>
      </c>
      <c r="M3452" s="9" t="s">
        <v>2083</v>
      </c>
      <c r="N3452" s="9" t="s">
        <v>196</v>
      </c>
      <c r="O3452" s="9" t="s">
        <v>180</v>
      </c>
      <c r="P3452" s="9" t="s">
        <v>318</v>
      </c>
      <c r="Q3452" s="9" t="s">
        <v>219</v>
      </c>
      <c r="R3452" s="9">
        <v>0</v>
      </c>
      <c r="S3452" s="9">
        <v>55</v>
      </c>
      <c r="U3452" s="9" t="s">
        <v>242</v>
      </c>
      <c r="W3452" s="9">
        <v>5</v>
      </c>
      <c r="X3452" s="9">
        <f>INDEX(SLA_Policy!$D$2:$D$5,MATCH(F3452,SLA_Policy!$A$2:$A$5,0))</f>
        <v>120</v>
      </c>
      <c r="Y3452" s="9" t="str">
        <f>IF(E3452="Cancelled","Excluded",IF(D3452="",IF((SLA_Policy!$B$8-B3452)*24&gt;X3452,"Open - Breached","Open - On Track"),IF((D3452-B3452)*24&lt;=X3452,"Met","Breached")))</f>
        <v>Met</v>
      </c>
    </row>
    <row r="3453" spans="1:25" x14ac:dyDescent="0.25">
      <c r="A3453" s="9" t="s">
        <v>6523</v>
      </c>
      <c r="B3453" s="23">
        <v>46035.577777777798</v>
      </c>
      <c r="C3453" s="23">
        <v>46035.607638888898</v>
      </c>
      <c r="D3453" s="23">
        <v>46036.313888888901</v>
      </c>
      <c r="E3453" s="9" t="s">
        <v>212</v>
      </c>
      <c r="F3453" s="9" t="s">
        <v>189</v>
      </c>
      <c r="G3453" s="9" t="s">
        <v>213</v>
      </c>
      <c r="H3453" s="9" t="s">
        <v>165</v>
      </c>
      <c r="I3453" s="9" t="s">
        <v>469</v>
      </c>
      <c r="J3453" s="9" t="s">
        <v>6524</v>
      </c>
      <c r="K3453" s="9" t="s">
        <v>239</v>
      </c>
      <c r="L3453" s="9" t="s">
        <v>226</v>
      </c>
      <c r="M3453" s="9" t="s">
        <v>1487</v>
      </c>
      <c r="N3453" s="9" t="s">
        <v>199</v>
      </c>
      <c r="O3453" s="9" t="s">
        <v>176</v>
      </c>
      <c r="P3453" s="9" t="s">
        <v>503</v>
      </c>
      <c r="Q3453" s="9" t="s">
        <v>219</v>
      </c>
      <c r="R3453" s="9">
        <v>0</v>
      </c>
      <c r="S3453" s="9">
        <v>28</v>
      </c>
      <c r="U3453" s="9" t="s">
        <v>376</v>
      </c>
      <c r="X3453" s="9">
        <f>INDEX(SLA_Policy!$D$2:$D$5,MATCH(F3453,SLA_Policy!$A$2:$A$5,0))</f>
        <v>120</v>
      </c>
      <c r="Y3453" s="9" t="str">
        <f>IF(E3453="Cancelled","Excluded",IF(D3453="",IF((SLA_Policy!$B$8-B3453)*24&gt;X3453,"Open - Breached","Open - On Track"),IF((D3453-B3453)*24&lt;=X3453,"Met","Breached")))</f>
        <v>Met</v>
      </c>
    </row>
    <row r="3454" spans="1:25" x14ac:dyDescent="0.25">
      <c r="A3454" s="9" t="s">
        <v>6525</v>
      </c>
      <c r="B3454" s="23">
        <v>46035.586111111101</v>
      </c>
      <c r="C3454" s="23">
        <v>46035.677083333299</v>
      </c>
      <c r="D3454" s="23">
        <v>46037.353472222203</v>
      </c>
      <c r="E3454" s="9" t="s">
        <v>212</v>
      </c>
      <c r="F3454" s="9" t="s">
        <v>188</v>
      </c>
      <c r="G3454" s="9" t="s">
        <v>213</v>
      </c>
      <c r="H3454" s="9" t="s">
        <v>162</v>
      </c>
      <c r="I3454" s="9" t="s">
        <v>393</v>
      </c>
      <c r="J3454" s="9" t="s">
        <v>6526</v>
      </c>
      <c r="K3454" s="9" t="s">
        <v>215</v>
      </c>
      <c r="L3454" s="9" t="s">
        <v>216</v>
      </c>
      <c r="M3454" s="9" t="s">
        <v>4174</v>
      </c>
      <c r="N3454" s="9" t="s">
        <v>196</v>
      </c>
      <c r="O3454" s="9" t="s">
        <v>179</v>
      </c>
      <c r="P3454" s="9" t="s">
        <v>337</v>
      </c>
      <c r="Q3454" s="9" t="s">
        <v>219</v>
      </c>
      <c r="R3454" s="9">
        <v>1</v>
      </c>
      <c r="S3454" s="9">
        <v>18</v>
      </c>
      <c r="U3454" s="9" t="s">
        <v>661</v>
      </c>
      <c r="X3454" s="9">
        <f>INDEX(SLA_Policy!$D$2:$D$5,MATCH(F3454,SLA_Policy!$A$2:$A$5,0))</f>
        <v>72</v>
      </c>
      <c r="Y3454" s="9" t="str">
        <f>IF(E3454="Cancelled","Excluded",IF(D3454="",IF((SLA_Policy!$B$8-B3454)*24&gt;X3454,"Open - Breached","Open - On Track"),IF((D3454-B3454)*24&lt;=X3454,"Met","Breached")))</f>
        <v>Met</v>
      </c>
    </row>
    <row r="3455" spans="1:25" x14ac:dyDescent="0.25">
      <c r="A3455" s="9" t="s">
        <v>6527</v>
      </c>
      <c r="B3455" s="23">
        <v>46035.588888888902</v>
      </c>
      <c r="C3455" s="23">
        <v>46035.589583333298</v>
      </c>
      <c r="D3455" s="23">
        <v>46035.595833333296</v>
      </c>
      <c r="E3455" s="9" t="s">
        <v>212</v>
      </c>
      <c r="F3455" s="9" t="s">
        <v>187</v>
      </c>
      <c r="G3455" s="9" t="s">
        <v>213</v>
      </c>
      <c r="H3455" s="9" t="s">
        <v>161</v>
      </c>
      <c r="I3455" s="9" t="s">
        <v>389</v>
      </c>
      <c r="J3455" s="9" t="s">
        <v>6528</v>
      </c>
      <c r="K3455" s="9" t="s">
        <v>262</v>
      </c>
      <c r="L3455" s="9" t="s">
        <v>282</v>
      </c>
      <c r="M3455" s="9" t="s">
        <v>4387</v>
      </c>
      <c r="N3455" s="9" t="s">
        <v>198</v>
      </c>
      <c r="O3455" s="9" t="s">
        <v>116</v>
      </c>
      <c r="P3455" s="9" t="s">
        <v>590</v>
      </c>
      <c r="Q3455" s="9" t="s">
        <v>219</v>
      </c>
      <c r="R3455" s="9">
        <v>0</v>
      </c>
      <c r="S3455" s="9">
        <v>8</v>
      </c>
      <c r="U3455" s="9" t="s">
        <v>290</v>
      </c>
      <c r="X3455" s="9">
        <f>INDEX(SLA_Policy!$D$2:$D$5,MATCH(F3455,SLA_Policy!$A$2:$A$5,0))</f>
        <v>8</v>
      </c>
      <c r="Y3455" s="9" t="str">
        <f>IF(E3455="Cancelled","Excluded",IF(D3455="",IF((SLA_Policy!$B$8-B3455)*24&gt;X3455,"Open - Breached","Open - On Track"),IF((D3455-B3455)*24&lt;=X3455,"Met","Breached")))</f>
        <v>Met</v>
      </c>
    </row>
    <row r="3456" spans="1:25" x14ac:dyDescent="0.25">
      <c r="A3456" s="9" t="s">
        <v>6529</v>
      </c>
      <c r="B3456" s="23">
        <v>46035.59375</v>
      </c>
      <c r="C3456" s="23">
        <v>46035.605555555601</v>
      </c>
      <c r="D3456" s="23">
        <v>46036.403472222199</v>
      </c>
      <c r="E3456" s="9" t="s">
        <v>212</v>
      </c>
      <c r="F3456" s="9" t="s">
        <v>188</v>
      </c>
      <c r="G3456" s="9" t="s">
        <v>213</v>
      </c>
      <c r="H3456" s="9" t="s">
        <v>161</v>
      </c>
      <c r="I3456" s="9" t="s">
        <v>297</v>
      </c>
      <c r="J3456" s="9" t="s">
        <v>512</v>
      </c>
      <c r="K3456" s="9" t="s">
        <v>225</v>
      </c>
      <c r="L3456" s="9" t="s">
        <v>216</v>
      </c>
      <c r="M3456" s="9" t="s">
        <v>6300</v>
      </c>
      <c r="N3456" s="9" t="s">
        <v>198</v>
      </c>
      <c r="O3456" s="9" t="s">
        <v>177</v>
      </c>
      <c r="P3456" s="9" t="s">
        <v>241</v>
      </c>
      <c r="Q3456" s="9" t="s">
        <v>219</v>
      </c>
      <c r="R3456" s="9">
        <v>0</v>
      </c>
      <c r="S3456" s="9">
        <v>37</v>
      </c>
      <c r="U3456" s="9" t="s">
        <v>140</v>
      </c>
      <c r="V3456" s="9" t="s">
        <v>6326</v>
      </c>
      <c r="X3456" s="9">
        <f>INDEX(SLA_Policy!$D$2:$D$5,MATCH(F3456,SLA_Policy!$A$2:$A$5,0))</f>
        <v>72</v>
      </c>
      <c r="Y3456" s="9" t="str">
        <f>IF(E3456="Cancelled","Excluded",IF(D3456="",IF((SLA_Policy!$B$8-B3456)*24&gt;X3456,"Open - Breached","Open - On Track"),IF((D3456-B3456)*24&lt;=X3456,"Met","Breached")))</f>
        <v>Met</v>
      </c>
    </row>
    <row r="3457" spans="1:25" x14ac:dyDescent="0.25">
      <c r="A3457" s="9" t="s">
        <v>6530</v>
      </c>
      <c r="B3457" s="23">
        <v>46035.595138888901</v>
      </c>
      <c r="C3457" s="23">
        <v>46035.6159722222</v>
      </c>
      <c r="D3457" s="23">
        <v>46050.316666666702</v>
      </c>
      <c r="E3457" s="9" t="s">
        <v>212</v>
      </c>
      <c r="F3457" s="9" t="s">
        <v>188</v>
      </c>
      <c r="G3457" s="9" t="s">
        <v>236</v>
      </c>
      <c r="H3457" s="9" t="s">
        <v>163</v>
      </c>
      <c r="I3457" s="9" t="s">
        <v>315</v>
      </c>
      <c r="J3457" s="9" t="s">
        <v>316</v>
      </c>
      <c r="K3457" s="9" t="s">
        <v>303</v>
      </c>
      <c r="L3457" s="9" t="s">
        <v>104</v>
      </c>
      <c r="M3457" s="9" t="s">
        <v>1499</v>
      </c>
      <c r="N3457" s="9" t="s">
        <v>196</v>
      </c>
      <c r="O3457" s="9" t="s">
        <v>180</v>
      </c>
      <c r="P3457" s="9" t="s">
        <v>368</v>
      </c>
      <c r="Q3457" s="9" t="s">
        <v>219</v>
      </c>
      <c r="R3457" s="9">
        <v>0</v>
      </c>
      <c r="S3457" s="9">
        <v>130</v>
      </c>
      <c r="T3457" s="9" t="s">
        <v>136</v>
      </c>
      <c r="U3457" s="9" t="s">
        <v>242</v>
      </c>
      <c r="W3457" s="9">
        <v>3</v>
      </c>
      <c r="X3457" s="9">
        <f>INDEX(SLA_Policy!$D$2:$D$5,MATCH(F3457,SLA_Policy!$A$2:$A$5,0))</f>
        <v>72</v>
      </c>
      <c r="Y3457" s="9" t="str">
        <f>IF(E3457="Cancelled","Excluded",IF(D3457="",IF((SLA_Policy!$B$8-B3457)*24&gt;X3457,"Open - Breached","Open - On Track"),IF((D3457-B3457)*24&lt;=X3457,"Met","Breached")))</f>
        <v>Breached</v>
      </c>
    </row>
    <row r="3458" spans="1:25" x14ac:dyDescent="0.25">
      <c r="A3458" s="9" t="s">
        <v>6531</v>
      </c>
      <c r="B3458" s="23">
        <v>46035.597222222197</v>
      </c>
      <c r="C3458" s="23">
        <v>46035.598611111098</v>
      </c>
      <c r="D3458" s="23">
        <v>46036.391666666699</v>
      </c>
      <c r="E3458" s="9" t="s">
        <v>212</v>
      </c>
      <c r="F3458" s="9" t="s">
        <v>189</v>
      </c>
      <c r="G3458" s="9" t="s">
        <v>213</v>
      </c>
      <c r="H3458" s="9" t="s">
        <v>164</v>
      </c>
      <c r="I3458" s="9" t="s">
        <v>478</v>
      </c>
      <c r="J3458" s="9" t="s">
        <v>6532</v>
      </c>
      <c r="K3458" s="9" t="s">
        <v>246</v>
      </c>
      <c r="L3458" s="9" t="s">
        <v>351</v>
      </c>
      <c r="M3458" s="9" t="s">
        <v>2530</v>
      </c>
      <c r="N3458" s="9" t="s">
        <v>200</v>
      </c>
      <c r="O3458" s="9" t="s">
        <v>116</v>
      </c>
      <c r="P3458" s="9" t="s">
        <v>218</v>
      </c>
      <c r="Q3458" s="9" t="s">
        <v>219</v>
      </c>
      <c r="R3458" s="9">
        <v>0</v>
      </c>
      <c r="S3458" s="9">
        <v>39</v>
      </c>
      <c r="T3458" s="9" t="s">
        <v>343</v>
      </c>
      <c r="U3458" s="9" t="s">
        <v>290</v>
      </c>
      <c r="X3458" s="9">
        <f>INDEX(SLA_Policy!$D$2:$D$5,MATCH(F3458,SLA_Policy!$A$2:$A$5,0))</f>
        <v>120</v>
      </c>
      <c r="Y3458" s="9" t="str">
        <f>IF(E3458="Cancelled","Excluded",IF(D3458="",IF((SLA_Policy!$B$8-B3458)*24&gt;X3458,"Open - Breached","Open - On Track"),IF((D3458-B3458)*24&lt;=X3458,"Met","Breached")))</f>
        <v>Met</v>
      </c>
    </row>
    <row r="3459" spans="1:25" x14ac:dyDescent="0.25">
      <c r="A3459" s="9" t="s">
        <v>6533</v>
      </c>
      <c r="B3459" s="23">
        <v>46035.597916666702</v>
      </c>
      <c r="C3459" s="23">
        <v>46035.603472222203</v>
      </c>
      <c r="D3459" s="23">
        <v>46035.699305555601</v>
      </c>
      <c r="E3459" s="9" t="s">
        <v>212</v>
      </c>
      <c r="F3459" s="9" t="s">
        <v>189</v>
      </c>
      <c r="G3459" s="9" t="s">
        <v>213</v>
      </c>
      <c r="H3459" s="9" t="s">
        <v>161</v>
      </c>
      <c r="I3459" s="9" t="s">
        <v>454</v>
      </c>
      <c r="J3459" s="9" t="s">
        <v>5794</v>
      </c>
      <c r="K3459" s="9" t="s">
        <v>303</v>
      </c>
      <c r="L3459" s="9" t="s">
        <v>104</v>
      </c>
      <c r="M3459" s="9" t="s">
        <v>304</v>
      </c>
      <c r="N3459" s="9" t="s">
        <v>198</v>
      </c>
      <c r="O3459" s="9" t="s">
        <v>116</v>
      </c>
      <c r="P3459" s="9" t="s">
        <v>590</v>
      </c>
      <c r="Q3459" s="9" t="s">
        <v>219</v>
      </c>
      <c r="R3459" s="9">
        <v>0</v>
      </c>
      <c r="S3459" s="9">
        <v>7</v>
      </c>
      <c r="U3459" s="9" t="s">
        <v>266</v>
      </c>
      <c r="X3459" s="9">
        <f>INDEX(SLA_Policy!$D$2:$D$5,MATCH(F3459,SLA_Policy!$A$2:$A$5,0))</f>
        <v>120</v>
      </c>
      <c r="Y3459" s="9" t="str">
        <f>IF(E3459="Cancelled","Excluded",IF(D3459="",IF((SLA_Policy!$B$8-B3459)*24&gt;X3459,"Open - Breached","Open - On Track"),IF((D3459-B3459)*24&lt;=X3459,"Met","Breached")))</f>
        <v>Met</v>
      </c>
    </row>
    <row r="3460" spans="1:25" x14ac:dyDescent="0.25">
      <c r="A3460" s="9" t="s">
        <v>6534</v>
      </c>
      <c r="B3460" s="23">
        <v>46035.6069444444</v>
      </c>
      <c r="C3460" s="23">
        <v>46035.6118055556</v>
      </c>
      <c r="D3460" s="23">
        <v>46036.410416666702</v>
      </c>
      <c r="E3460" s="9" t="s">
        <v>212</v>
      </c>
      <c r="F3460" s="9" t="s">
        <v>188</v>
      </c>
      <c r="G3460" s="9" t="s">
        <v>213</v>
      </c>
      <c r="H3460" s="9" t="s">
        <v>161</v>
      </c>
      <c r="I3460" s="9" t="s">
        <v>297</v>
      </c>
      <c r="J3460" s="9" t="s">
        <v>1410</v>
      </c>
      <c r="K3460" s="9" t="s">
        <v>246</v>
      </c>
      <c r="L3460" s="9" t="s">
        <v>104</v>
      </c>
      <c r="M3460" s="9" t="s">
        <v>1597</v>
      </c>
      <c r="N3460" s="9" t="s">
        <v>198</v>
      </c>
      <c r="O3460" s="9" t="s">
        <v>177</v>
      </c>
      <c r="P3460" s="9" t="s">
        <v>457</v>
      </c>
      <c r="Q3460" s="9" t="s">
        <v>219</v>
      </c>
      <c r="R3460" s="9">
        <v>0</v>
      </c>
      <c r="S3460" s="9">
        <v>20</v>
      </c>
      <c r="U3460" s="9" t="s">
        <v>140</v>
      </c>
      <c r="V3460" s="9" t="s">
        <v>6326</v>
      </c>
      <c r="X3460" s="9">
        <f>INDEX(SLA_Policy!$D$2:$D$5,MATCH(F3460,SLA_Policy!$A$2:$A$5,0))</f>
        <v>72</v>
      </c>
      <c r="Y3460" s="9" t="str">
        <f>IF(E3460="Cancelled","Excluded",IF(D3460="",IF((SLA_Policy!$B$8-B3460)*24&gt;X3460,"Open - Breached","Open - On Track"),IF((D3460-B3460)*24&lt;=X3460,"Met","Breached")))</f>
        <v>Met</v>
      </c>
    </row>
    <row r="3461" spans="1:25" x14ac:dyDescent="0.25">
      <c r="A3461" s="9" t="s">
        <v>6535</v>
      </c>
      <c r="B3461" s="23">
        <v>46035.625</v>
      </c>
      <c r="C3461" s="23">
        <v>46035.626388888901</v>
      </c>
      <c r="D3461" s="23">
        <v>46036.378472222197</v>
      </c>
      <c r="E3461" s="9" t="s">
        <v>212</v>
      </c>
      <c r="F3461" s="9" t="s">
        <v>188</v>
      </c>
      <c r="G3461" s="9" t="s">
        <v>213</v>
      </c>
      <c r="H3461" s="9" t="s">
        <v>163</v>
      </c>
      <c r="I3461" s="9" t="s">
        <v>223</v>
      </c>
      <c r="J3461" s="9" t="s">
        <v>6536</v>
      </c>
      <c r="K3461" s="9" t="s">
        <v>246</v>
      </c>
      <c r="L3461" s="9" t="s">
        <v>351</v>
      </c>
      <c r="M3461" s="9" t="s">
        <v>1628</v>
      </c>
      <c r="N3461" s="9" t="s">
        <v>200</v>
      </c>
      <c r="O3461" s="9" t="s">
        <v>176</v>
      </c>
      <c r="P3461" s="9" t="s">
        <v>419</v>
      </c>
      <c r="Q3461" s="9" t="s">
        <v>219</v>
      </c>
      <c r="R3461" s="9">
        <v>0</v>
      </c>
      <c r="S3461" s="9">
        <v>36</v>
      </c>
      <c r="T3461" s="9" t="s">
        <v>229</v>
      </c>
      <c r="U3461" s="9" t="s">
        <v>230</v>
      </c>
      <c r="X3461" s="9">
        <f>INDEX(SLA_Policy!$D$2:$D$5,MATCH(F3461,SLA_Policy!$A$2:$A$5,0))</f>
        <v>72</v>
      </c>
      <c r="Y3461" s="9" t="str">
        <f>IF(E3461="Cancelled","Excluded",IF(D3461="",IF((SLA_Policy!$B$8-B3461)*24&gt;X3461,"Open - Breached","Open - On Track"),IF((D3461-B3461)*24&lt;=X3461,"Met","Breached")))</f>
        <v>Met</v>
      </c>
    </row>
    <row r="3462" spans="1:25" x14ac:dyDescent="0.25">
      <c r="A3462" s="9" t="s">
        <v>6537</v>
      </c>
      <c r="B3462" s="23">
        <v>46035.654861111099</v>
      </c>
      <c r="C3462" s="23">
        <v>46035.659027777801</v>
      </c>
      <c r="D3462" s="23">
        <v>46036.363888888904</v>
      </c>
      <c r="E3462" s="9" t="s">
        <v>212</v>
      </c>
      <c r="F3462" s="9" t="s">
        <v>189</v>
      </c>
      <c r="G3462" s="9" t="s">
        <v>236</v>
      </c>
      <c r="H3462" s="9" t="s">
        <v>167</v>
      </c>
      <c r="I3462" s="9" t="s">
        <v>255</v>
      </c>
      <c r="J3462" s="9" t="s">
        <v>6538</v>
      </c>
      <c r="K3462" s="9" t="s">
        <v>246</v>
      </c>
      <c r="L3462" s="9" t="s">
        <v>307</v>
      </c>
      <c r="M3462" s="9" t="s">
        <v>3572</v>
      </c>
      <c r="N3462" s="9" t="s">
        <v>198</v>
      </c>
      <c r="O3462" s="9" t="s">
        <v>116</v>
      </c>
      <c r="P3462" s="9" t="s">
        <v>551</v>
      </c>
      <c r="Q3462" s="9" t="s">
        <v>219</v>
      </c>
      <c r="R3462" s="9">
        <v>0</v>
      </c>
      <c r="S3462" s="9">
        <v>10</v>
      </c>
      <c r="U3462" s="9" t="s">
        <v>242</v>
      </c>
      <c r="X3462" s="9">
        <f>INDEX(SLA_Policy!$D$2:$D$5,MATCH(F3462,SLA_Policy!$A$2:$A$5,0))</f>
        <v>120</v>
      </c>
      <c r="Y3462" s="9" t="str">
        <f>IF(E3462="Cancelled","Excluded",IF(D3462="",IF((SLA_Policy!$B$8-B3462)*24&gt;X3462,"Open - Breached","Open - On Track"),IF((D3462-B3462)*24&lt;=X3462,"Met","Breached")))</f>
        <v>Met</v>
      </c>
    </row>
    <row r="3463" spans="1:25" x14ac:dyDescent="0.25">
      <c r="A3463" s="9" t="s">
        <v>6539</v>
      </c>
      <c r="B3463" s="23">
        <v>46035.660416666702</v>
      </c>
      <c r="C3463" s="23">
        <v>46036.339583333298</v>
      </c>
      <c r="D3463" s="23">
        <v>46036.355555555601</v>
      </c>
      <c r="E3463" s="9" t="s">
        <v>212</v>
      </c>
      <c r="F3463" s="9" t="s">
        <v>189</v>
      </c>
      <c r="G3463" s="9" t="s">
        <v>213</v>
      </c>
      <c r="H3463" s="9" t="s">
        <v>163</v>
      </c>
      <c r="I3463" s="9" t="s">
        <v>405</v>
      </c>
      <c r="J3463" s="9" t="s">
        <v>6540</v>
      </c>
      <c r="K3463" s="9" t="s">
        <v>246</v>
      </c>
      <c r="L3463" s="9" t="s">
        <v>270</v>
      </c>
      <c r="M3463" s="9" t="s">
        <v>1502</v>
      </c>
      <c r="N3463" s="9" t="s">
        <v>196</v>
      </c>
      <c r="O3463" s="9" t="s">
        <v>176</v>
      </c>
      <c r="P3463" s="9" t="s">
        <v>253</v>
      </c>
      <c r="Q3463" s="9" t="s">
        <v>219</v>
      </c>
      <c r="R3463" s="9">
        <v>0</v>
      </c>
      <c r="S3463" s="9">
        <v>25</v>
      </c>
      <c r="U3463" s="9" t="s">
        <v>230</v>
      </c>
      <c r="X3463" s="9">
        <f>INDEX(SLA_Policy!$D$2:$D$5,MATCH(F3463,SLA_Policy!$A$2:$A$5,0))</f>
        <v>120</v>
      </c>
      <c r="Y3463" s="9" t="str">
        <f>IF(E3463="Cancelled","Excluded",IF(D3463="",IF((SLA_Policy!$B$8-B3463)*24&gt;X3463,"Open - Breached","Open - On Track"),IF((D3463-B3463)*24&lt;=X3463,"Met","Breached")))</f>
        <v>Met</v>
      </c>
    </row>
    <row r="3464" spans="1:25" x14ac:dyDescent="0.25">
      <c r="A3464" s="9" t="s">
        <v>6541</v>
      </c>
      <c r="B3464" s="23">
        <v>46035.661805555603</v>
      </c>
      <c r="C3464" s="23">
        <v>46035.667361111096</v>
      </c>
      <c r="D3464" s="23">
        <v>46036.375</v>
      </c>
      <c r="E3464" s="9" t="s">
        <v>212</v>
      </c>
      <c r="F3464" s="9" t="s">
        <v>189</v>
      </c>
      <c r="G3464" s="9" t="s">
        <v>213</v>
      </c>
      <c r="H3464" s="9" t="s">
        <v>165</v>
      </c>
      <c r="I3464" s="9" t="s">
        <v>567</v>
      </c>
      <c r="J3464" s="9" t="s">
        <v>3138</v>
      </c>
      <c r="K3464" s="9" t="s">
        <v>246</v>
      </c>
      <c r="L3464" s="9" t="s">
        <v>371</v>
      </c>
      <c r="M3464" s="9" t="s">
        <v>2991</v>
      </c>
      <c r="N3464" s="9" t="s">
        <v>198</v>
      </c>
      <c r="O3464" s="9" t="s">
        <v>176</v>
      </c>
      <c r="P3464" s="9" t="s">
        <v>570</v>
      </c>
      <c r="Q3464" s="9" t="s">
        <v>219</v>
      </c>
      <c r="R3464" s="9">
        <v>0</v>
      </c>
      <c r="S3464" s="9">
        <v>17</v>
      </c>
      <c r="U3464" s="9" t="s">
        <v>290</v>
      </c>
      <c r="X3464" s="9">
        <f>INDEX(SLA_Policy!$D$2:$D$5,MATCH(F3464,SLA_Policy!$A$2:$A$5,0))</f>
        <v>120</v>
      </c>
      <c r="Y3464" s="9" t="str">
        <f>IF(E3464="Cancelled","Excluded",IF(D3464="",IF((SLA_Policy!$B$8-B3464)*24&gt;X3464,"Open - Breached","Open - On Track"),IF((D3464-B3464)*24&lt;=X3464,"Met","Breached")))</f>
        <v>Met</v>
      </c>
    </row>
    <row r="3465" spans="1:25" x14ac:dyDescent="0.25">
      <c r="A3465" s="9" t="s">
        <v>6542</v>
      </c>
      <c r="B3465" s="23">
        <v>46035.664583333302</v>
      </c>
      <c r="C3465" s="23">
        <v>46035.666666666701</v>
      </c>
      <c r="D3465" s="23">
        <v>46035.726388888899</v>
      </c>
      <c r="E3465" s="9" t="s">
        <v>212</v>
      </c>
      <c r="F3465" s="9" t="s">
        <v>188</v>
      </c>
      <c r="G3465" s="9" t="s">
        <v>213</v>
      </c>
      <c r="H3465" s="9" t="s">
        <v>162</v>
      </c>
      <c r="I3465" s="9" t="s">
        <v>393</v>
      </c>
      <c r="J3465" s="9" t="s">
        <v>6543</v>
      </c>
      <c r="K3465" s="9" t="s">
        <v>303</v>
      </c>
      <c r="L3465" s="9" t="s">
        <v>282</v>
      </c>
      <c r="M3465" s="9" t="s">
        <v>550</v>
      </c>
      <c r="N3465" s="9" t="s">
        <v>199</v>
      </c>
      <c r="O3465" s="9" t="s">
        <v>116</v>
      </c>
      <c r="P3465" s="9" t="s">
        <v>525</v>
      </c>
      <c r="Q3465" s="9" t="s">
        <v>219</v>
      </c>
      <c r="R3465" s="9">
        <v>0</v>
      </c>
      <c r="S3465" s="9">
        <v>4</v>
      </c>
      <c r="U3465" s="9" t="s">
        <v>248</v>
      </c>
      <c r="X3465" s="9">
        <f>INDEX(SLA_Policy!$D$2:$D$5,MATCH(F3465,SLA_Policy!$A$2:$A$5,0))</f>
        <v>72</v>
      </c>
      <c r="Y3465" s="9" t="str">
        <f>IF(E3465="Cancelled","Excluded",IF(D3465="",IF((SLA_Policy!$B$8-B3465)*24&gt;X3465,"Open - Breached","Open - On Track"),IF((D3465-B3465)*24&lt;=X3465,"Met","Breached")))</f>
        <v>Met</v>
      </c>
    </row>
    <row r="3466" spans="1:25" x14ac:dyDescent="0.25">
      <c r="A3466" s="9" t="s">
        <v>6544</v>
      </c>
      <c r="B3466" s="23">
        <v>46035.6694444444</v>
      </c>
      <c r="C3466" s="23">
        <v>46035.706944444399</v>
      </c>
      <c r="D3466" s="23">
        <v>46036.429861111101</v>
      </c>
      <c r="E3466" s="9" t="s">
        <v>212</v>
      </c>
      <c r="F3466" s="9" t="s">
        <v>188</v>
      </c>
      <c r="G3466" s="9" t="s">
        <v>236</v>
      </c>
      <c r="H3466" s="9" t="s">
        <v>167</v>
      </c>
      <c r="I3466" s="9" t="s">
        <v>255</v>
      </c>
      <c r="J3466" s="9" t="s">
        <v>770</v>
      </c>
      <c r="K3466" s="9" t="s">
        <v>215</v>
      </c>
      <c r="L3466" s="9" t="s">
        <v>104</v>
      </c>
      <c r="M3466" s="9" t="s">
        <v>6545</v>
      </c>
      <c r="N3466" s="9" t="s">
        <v>196</v>
      </c>
      <c r="O3466" s="9" t="s">
        <v>176</v>
      </c>
      <c r="P3466" s="9" t="s">
        <v>228</v>
      </c>
      <c r="Q3466" s="9" t="s">
        <v>219</v>
      </c>
      <c r="R3466" s="9">
        <v>0</v>
      </c>
      <c r="S3466" s="9">
        <v>31</v>
      </c>
      <c r="U3466" s="9" t="s">
        <v>242</v>
      </c>
      <c r="X3466" s="9">
        <f>INDEX(SLA_Policy!$D$2:$D$5,MATCH(F3466,SLA_Policy!$A$2:$A$5,0))</f>
        <v>72</v>
      </c>
      <c r="Y3466" s="9" t="str">
        <f>IF(E3466="Cancelled","Excluded",IF(D3466="",IF((SLA_Policy!$B$8-B3466)*24&gt;X3466,"Open - Breached","Open - On Track"),IF((D3466-B3466)*24&lt;=X3466,"Met","Breached")))</f>
        <v>Met</v>
      </c>
    </row>
    <row r="3467" spans="1:25" x14ac:dyDescent="0.25">
      <c r="A3467" s="9" t="s">
        <v>6546</v>
      </c>
      <c r="B3467" s="23">
        <v>46035.672916666699</v>
      </c>
      <c r="C3467" s="23">
        <v>46035.675000000003</v>
      </c>
      <c r="D3467" s="23">
        <v>46035.719444444498</v>
      </c>
      <c r="E3467" s="9" t="s">
        <v>212</v>
      </c>
      <c r="F3467" s="9" t="s">
        <v>187</v>
      </c>
      <c r="G3467" s="9" t="s">
        <v>213</v>
      </c>
      <c r="H3467" s="9" t="s">
        <v>166</v>
      </c>
      <c r="I3467" s="9" t="s">
        <v>398</v>
      </c>
      <c r="J3467" s="9" t="s">
        <v>1811</v>
      </c>
      <c r="K3467" s="9" t="s">
        <v>246</v>
      </c>
      <c r="L3467" s="9" t="s">
        <v>293</v>
      </c>
      <c r="M3467" s="9" t="s">
        <v>3891</v>
      </c>
      <c r="N3467" s="9" t="s">
        <v>198</v>
      </c>
      <c r="O3467" s="9" t="s">
        <v>181</v>
      </c>
      <c r="P3467" s="9" t="s">
        <v>449</v>
      </c>
      <c r="Q3467" s="9" t="s">
        <v>273</v>
      </c>
      <c r="R3467" s="9">
        <v>0</v>
      </c>
      <c r="S3467" s="9">
        <v>28</v>
      </c>
      <c r="U3467" s="9" t="s">
        <v>290</v>
      </c>
      <c r="W3467" s="9">
        <v>4</v>
      </c>
      <c r="X3467" s="9">
        <f>INDEX(SLA_Policy!$D$2:$D$5,MATCH(F3467,SLA_Policy!$A$2:$A$5,0))</f>
        <v>8</v>
      </c>
      <c r="Y3467" s="9" t="str">
        <f>IF(E3467="Cancelled","Excluded",IF(D3467="",IF((SLA_Policy!$B$8-B3467)*24&gt;X3467,"Open - Breached","Open - On Track"),IF((D3467-B3467)*24&lt;=X3467,"Met","Breached")))</f>
        <v>Met</v>
      </c>
    </row>
    <row r="3468" spans="1:25" x14ac:dyDescent="0.25">
      <c r="A3468" s="9" t="s">
        <v>6547</v>
      </c>
      <c r="B3468" s="23">
        <v>46035.691666666702</v>
      </c>
      <c r="C3468" s="23">
        <v>46035.777083333298</v>
      </c>
      <c r="D3468" s="23">
        <v>46038.343055555597</v>
      </c>
      <c r="E3468" s="9" t="s">
        <v>212</v>
      </c>
      <c r="F3468" s="9" t="s">
        <v>189</v>
      </c>
      <c r="G3468" s="9" t="s">
        <v>236</v>
      </c>
      <c r="H3468" s="9" t="s">
        <v>167</v>
      </c>
      <c r="I3468" s="9" t="s">
        <v>255</v>
      </c>
      <c r="J3468" s="9" t="s">
        <v>6548</v>
      </c>
      <c r="K3468" s="9" t="s">
        <v>246</v>
      </c>
      <c r="L3468" s="9" t="s">
        <v>270</v>
      </c>
      <c r="M3468" s="9" t="s">
        <v>547</v>
      </c>
      <c r="N3468" s="9" t="s">
        <v>197</v>
      </c>
      <c r="O3468" s="9" t="s">
        <v>116</v>
      </c>
      <c r="P3468" s="9" t="s">
        <v>525</v>
      </c>
      <c r="Q3468" s="9" t="s">
        <v>219</v>
      </c>
      <c r="R3468" s="9">
        <v>2</v>
      </c>
      <c r="S3468" s="9">
        <v>41</v>
      </c>
      <c r="U3468" s="9" t="s">
        <v>242</v>
      </c>
      <c r="X3468" s="9">
        <f>INDEX(SLA_Policy!$D$2:$D$5,MATCH(F3468,SLA_Policy!$A$2:$A$5,0))</f>
        <v>120</v>
      </c>
      <c r="Y3468" s="9" t="str">
        <f>IF(E3468="Cancelled","Excluded",IF(D3468="",IF((SLA_Policy!$B$8-B3468)*24&gt;X3468,"Open - Breached","Open - On Track"),IF((D3468-B3468)*24&lt;=X3468,"Met","Breached")))</f>
        <v>Met</v>
      </c>
    </row>
    <row r="3469" spans="1:25" x14ac:dyDescent="0.25">
      <c r="A3469" s="9" t="s">
        <v>6549</v>
      </c>
      <c r="B3469" s="23">
        <v>46035.702083333301</v>
      </c>
      <c r="C3469" s="23">
        <v>46036.332638888904</v>
      </c>
      <c r="D3469" s="23">
        <v>46036.487500000003</v>
      </c>
      <c r="E3469" s="9" t="s">
        <v>212</v>
      </c>
      <c r="F3469" s="9" t="s">
        <v>188</v>
      </c>
      <c r="G3469" s="9" t="s">
        <v>213</v>
      </c>
      <c r="H3469" s="9" t="s">
        <v>163</v>
      </c>
      <c r="I3469" s="9" t="s">
        <v>405</v>
      </c>
      <c r="J3469" s="9" t="s">
        <v>2730</v>
      </c>
      <c r="K3469" s="9" t="s">
        <v>262</v>
      </c>
      <c r="L3469" s="9" t="s">
        <v>226</v>
      </c>
      <c r="M3469" s="9" t="s">
        <v>1024</v>
      </c>
      <c r="N3469" s="9" t="s">
        <v>197</v>
      </c>
      <c r="O3469" s="9" t="s">
        <v>176</v>
      </c>
      <c r="P3469" s="9" t="s">
        <v>228</v>
      </c>
      <c r="Q3469" s="9" t="s">
        <v>219</v>
      </c>
      <c r="R3469" s="9">
        <v>0</v>
      </c>
      <c r="S3469" s="9">
        <v>11</v>
      </c>
      <c r="U3469" s="9" t="s">
        <v>230</v>
      </c>
      <c r="W3469" s="9">
        <v>4</v>
      </c>
      <c r="X3469" s="9">
        <f>INDEX(SLA_Policy!$D$2:$D$5,MATCH(F3469,SLA_Policy!$A$2:$A$5,0))</f>
        <v>72</v>
      </c>
      <c r="Y3469" s="9" t="str">
        <f>IF(E3469="Cancelled","Excluded",IF(D3469="",IF((SLA_Policy!$B$8-B3469)*24&gt;X3469,"Open - Breached","Open - On Track"),IF((D3469-B3469)*24&lt;=X3469,"Met","Breached")))</f>
        <v>Met</v>
      </c>
    </row>
    <row r="3470" spans="1:25" x14ac:dyDescent="0.25">
      <c r="A3470" s="9" t="s">
        <v>6550</v>
      </c>
      <c r="B3470" s="23">
        <v>46035.709027777797</v>
      </c>
      <c r="C3470" s="23">
        <v>46035.711805555598</v>
      </c>
      <c r="D3470" s="23">
        <v>46036.672222222202</v>
      </c>
      <c r="E3470" s="9" t="s">
        <v>212</v>
      </c>
      <c r="F3470" s="9" t="s">
        <v>188</v>
      </c>
      <c r="G3470" s="9" t="s">
        <v>213</v>
      </c>
      <c r="H3470" s="9" t="s">
        <v>161</v>
      </c>
      <c r="I3470" s="9" t="s">
        <v>297</v>
      </c>
      <c r="J3470" s="9" t="s">
        <v>6551</v>
      </c>
      <c r="K3470" s="9" t="s">
        <v>215</v>
      </c>
      <c r="L3470" s="9" t="s">
        <v>293</v>
      </c>
      <c r="M3470" s="9" t="s">
        <v>2878</v>
      </c>
      <c r="N3470" s="9" t="s">
        <v>198</v>
      </c>
      <c r="O3470" s="9" t="s">
        <v>177</v>
      </c>
      <c r="P3470" s="9" t="s">
        <v>241</v>
      </c>
      <c r="Q3470" s="9" t="s">
        <v>219</v>
      </c>
      <c r="R3470" s="9">
        <v>2</v>
      </c>
      <c r="S3470" s="9">
        <v>47</v>
      </c>
      <c r="U3470" s="9" t="s">
        <v>140</v>
      </c>
      <c r="V3470" s="9" t="s">
        <v>6326</v>
      </c>
      <c r="X3470" s="9">
        <f>INDEX(SLA_Policy!$D$2:$D$5,MATCH(F3470,SLA_Policy!$A$2:$A$5,0))</f>
        <v>72</v>
      </c>
      <c r="Y3470" s="9" t="str">
        <f>IF(E3470="Cancelled","Excluded",IF(D3470="",IF((SLA_Policy!$B$8-B3470)*24&gt;X3470,"Open - Breached","Open - On Track"),IF((D3470-B3470)*24&lt;=X3470,"Met","Breached")))</f>
        <v>Met</v>
      </c>
    </row>
    <row r="3471" spans="1:25" x14ac:dyDescent="0.25">
      <c r="A3471" s="9" t="s">
        <v>6552</v>
      </c>
      <c r="B3471" s="23">
        <v>46035.729861111096</v>
      </c>
      <c r="C3471" s="23">
        <v>46035.738194444399</v>
      </c>
      <c r="D3471" s="23">
        <v>46036.363194444399</v>
      </c>
      <c r="E3471" s="9" t="s">
        <v>212</v>
      </c>
      <c r="F3471" s="9" t="s">
        <v>188</v>
      </c>
      <c r="G3471" s="9" t="s">
        <v>213</v>
      </c>
      <c r="H3471" s="9" t="s">
        <v>166</v>
      </c>
      <c r="I3471" s="9" t="s">
        <v>286</v>
      </c>
      <c r="J3471" s="9" t="s">
        <v>6553</v>
      </c>
      <c r="K3471" s="9" t="s">
        <v>246</v>
      </c>
      <c r="L3471" s="9" t="s">
        <v>104</v>
      </c>
      <c r="M3471" s="9" t="s">
        <v>3443</v>
      </c>
      <c r="N3471" s="9" t="s">
        <v>196</v>
      </c>
      <c r="O3471" s="9" t="s">
        <v>181</v>
      </c>
      <c r="P3471" s="9" t="s">
        <v>445</v>
      </c>
      <c r="Q3471" s="9" t="s">
        <v>219</v>
      </c>
      <c r="R3471" s="9">
        <v>0</v>
      </c>
      <c r="S3471" s="9">
        <v>16</v>
      </c>
      <c r="U3471" s="9" t="s">
        <v>248</v>
      </c>
      <c r="X3471" s="9">
        <f>INDEX(SLA_Policy!$D$2:$D$5,MATCH(F3471,SLA_Policy!$A$2:$A$5,0))</f>
        <v>72</v>
      </c>
      <c r="Y3471" s="9" t="str">
        <f>IF(E3471="Cancelled","Excluded",IF(D3471="",IF((SLA_Policy!$B$8-B3471)*24&gt;X3471,"Open - Breached","Open - On Track"),IF((D3471-B3471)*24&lt;=X3471,"Met","Breached")))</f>
        <v>Met</v>
      </c>
    </row>
    <row r="3472" spans="1:25" x14ac:dyDescent="0.25">
      <c r="A3472" s="9" t="s">
        <v>6554</v>
      </c>
      <c r="B3472" s="23">
        <v>46035.75</v>
      </c>
      <c r="C3472" s="23">
        <v>46035.751388888901</v>
      </c>
      <c r="D3472" s="23">
        <v>46036.541666666701</v>
      </c>
      <c r="E3472" s="9" t="s">
        <v>212</v>
      </c>
      <c r="F3472" s="9" t="s">
        <v>188</v>
      </c>
      <c r="G3472" s="9" t="s">
        <v>213</v>
      </c>
      <c r="H3472" s="9" t="s">
        <v>88</v>
      </c>
      <c r="I3472" s="9" t="s">
        <v>92</v>
      </c>
      <c r="J3472" s="9" t="s">
        <v>214</v>
      </c>
      <c r="K3472" s="9" t="s">
        <v>215</v>
      </c>
      <c r="L3472" s="9" t="s">
        <v>226</v>
      </c>
      <c r="M3472" s="9" t="s">
        <v>4757</v>
      </c>
      <c r="N3472" s="9" t="s">
        <v>198</v>
      </c>
      <c r="O3472" s="9" t="s">
        <v>178</v>
      </c>
      <c r="P3472" s="9" t="s">
        <v>272</v>
      </c>
      <c r="Q3472" s="9" t="s">
        <v>219</v>
      </c>
      <c r="R3472" s="9">
        <v>1</v>
      </c>
      <c r="S3472" s="9">
        <v>18</v>
      </c>
      <c r="T3472" s="9" t="s">
        <v>136</v>
      </c>
      <c r="U3472" s="9" t="s">
        <v>290</v>
      </c>
      <c r="X3472" s="9">
        <f>INDEX(SLA_Policy!$D$2:$D$5,MATCH(F3472,SLA_Policy!$A$2:$A$5,0))</f>
        <v>72</v>
      </c>
      <c r="Y3472" s="9" t="str">
        <f>IF(E3472="Cancelled","Excluded",IF(D3472="",IF((SLA_Policy!$B$8-B3472)*24&gt;X3472,"Open - Breached","Open - On Track"),IF((D3472-B3472)*24&lt;=X3472,"Met","Breached")))</f>
        <v>Met</v>
      </c>
    </row>
    <row r="3473" spans="1:25" x14ac:dyDescent="0.25">
      <c r="A3473" s="9" t="s">
        <v>6555</v>
      </c>
      <c r="B3473" s="23">
        <v>46035.754166666702</v>
      </c>
      <c r="C3473" s="23">
        <v>46035.777083333298</v>
      </c>
      <c r="D3473" s="23">
        <v>46036.406944444498</v>
      </c>
      <c r="E3473" s="9" t="s">
        <v>212</v>
      </c>
      <c r="F3473" s="9" t="s">
        <v>189</v>
      </c>
      <c r="G3473" s="9" t="s">
        <v>213</v>
      </c>
      <c r="H3473" s="9" t="s">
        <v>162</v>
      </c>
      <c r="I3473" s="9" t="s">
        <v>416</v>
      </c>
      <c r="J3473" s="9" t="s">
        <v>5254</v>
      </c>
      <c r="K3473" s="9" t="s">
        <v>246</v>
      </c>
      <c r="L3473" s="9" t="s">
        <v>216</v>
      </c>
      <c r="M3473" s="9" t="s">
        <v>1382</v>
      </c>
      <c r="N3473" s="9" t="s">
        <v>198</v>
      </c>
      <c r="O3473" s="9" t="s">
        <v>176</v>
      </c>
      <c r="P3473" s="9" t="s">
        <v>330</v>
      </c>
      <c r="Q3473" s="9" t="s">
        <v>219</v>
      </c>
      <c r="R3473" s="9">
        <v>0</v>
      </c>
      <c r="S3473" s="9">
        <v>8</v>
      </c>
      <c r="U3473" s="9" t="s">
        <v>290</v>
      </c>
      <c r="X3473" s="9">
        <f>INDEX(SLA_Policy!$D$2:$D$5,MATCH(F3473,SLA_Policy!$A$2:$A$5,0))</f>
        <v>120</v>
      </c>
      <c r="Y3473" s="9" t="str">
        <f>IF(E3473="Cancelled","Excluded",IF(D3473="",IF((SLA_Policy!$B$8-B3473)*24&gt;X3473,"Open - Breached","Open - On Track"),IF((D3473-B3473)*24&lt;=X3473,"Met","Breached")))</f>
        <v>Met</v>
      </c>
    </row>
    <row r="3474" spans="1:25" x14ac:dyDescent="0.25">
      <c r="A3474" s="9" t="s">
        <v>6556</v>
      </c>
      <c r="B3474" s="23">
        <v>46035.809722222199</v>
      </c>
      <c r="C3474" s="23">
        <v>46036.309722222199</v>
      </c>
      <c r="D3474" s="23">
        <v>46036.336111111101</v>
      </c>
      <c r="E3474" s="9" t="s">
        <v>212</v>
      </c>
      <c r="F3474" s="9" t="s">
        <v>188</v>
      </c>
      <c r="G3474" s="9" t="s">
        <v>213</v>
      </c>
      <c r="H3474" s="9" t="s">
        <v>161</v>
      </c>
      <c r="I3474" s="9" t="s">
        <v>389</v>
      </c>
      <c r="J3474" s="9" t="s">
        <v>6557</v>
      </c>
      <c r="K3474" s="9" t="s">
        <v>246</v>
      </c>
      <c r="L3474" s="9" t="s">
        <v>311</v>
      </c>
      <c r="M3474" s="9" t="s">
        <v>797</v>
      </c>
      <c r="N3474" s="9" t="s">
        <v>196</v>
      </c>
      <c r="O3474" s="9" t="s">
        <v>116</v>
      </c>
      <c r="P3474" s="9" t="s">
        <v>551</v>
      </c>
      <c r="Q3474" s="9" t="s">
        <v>219</v>
      </c>
      <c r="R3474" s="9">
        <v>0</v>
      </c>
      <c r="S3474" s="9">
        <v>8</v>
      </c>
      <c r="U3474" s="9" t="s">
        <v>376</v>
      </c>
      <c r="X3474" s="9">
        <f>INDEX(SLA_Policy!$D$2:$D$5,MATCH(F3474,SLA_Policy!$A$2:$A$5,0))</f>
        <v>72</v>
      </c>
      <c r="Y3474" s="9" t="str">
        <f>IF(E3474="Cancelled","Excluded",IF(D3474="",IF((SLA_Policy!$B$8-B3474)*24&gt;X3474,"Open - Breached","Open - On Track"),IF((D3474-B3474)*24&lt;=X3474,"Met","Breached")))</f>
        <v>Met</v>
      </c>
    </row>
    <row r="3475" spans="1:25" x14ac:dyDescent="0.25">
      <c r="A3475" s="9" t="s">
        <v>6558</v>
      </c>
      <c r="B3475" s="23">
        <v>46035.913888888899</v>
      </c>
      <c r="C3475" s="23">
        <v>46036.320138888899</v>
      </c>
      <c r="D3475" s="23">
        <v>46036.322222222203</v>
      </c>
      <c r="E3475" s="9" t="s">
        <v>212</v>
      </c>
      <c r="F3475" s="9" t="s">
        <v>189</v>
      </c>
      <c r="G3475" s="9" t="s">
        <v>236</v>
      </c>
      <c r="H3475" s="9" t="s">
        <v>164</v>
      </c>
      <c r="I3475" s="9" t="s">
        <v>421</v>
      </c>
      <c r="J3475" s="9" t="s">
        <v>2690</v>
      </c>
      <c r="K3475" s="9" t="s">
        <v>215</v>
      </c>
      <c r="L3475" s="9" t="s">
        <v>282</v>
      </c>
      <c r="M3475" s="9" t="s">
        <v>998</v>
      </c>
      <c r="N3475" s="9" t="s">
        <v>197</v>
      </c>
      <c r="O3475" s="9" t="s">
        <v>180</v>
      </c>
      <c r="P3475" s="9" t="s">
        <v>368</v>
      </c>
      <c r="Q3475" s="9" t="s">
        <v>219</v>
      </c>
      <c r="R3475" s="9">
        <v>0</v>
      </c>
      <c r="S3475" s="9">
        <v>44</v>
      </c>
      <c r="T3475" s="9" t="s">
        <v>343</v>
      </c>
      <c r="U3475" s="9" t="s">
        <v>242</v>
      </c>
      <c r="X3475" s="9">
        <f>INDEX(SLA_Policy!$D$2:$D$5,MATCH(F3475,SLA_Policy!$A$2:$A$5,0))</f>
        <v>120</v>
      </c>
      <c r="Y3475" s="9" t="str">
        <f>IF(E3475="Cancelled","Excluded",IF(D3475="",IF((SLA_Policy!$B$8-B3475)*24&gt;X3475,"Open - Breached","Open - On Track"),IF((D3475-B3475)*24&lt;=X3475,"Met","Breached")))</f>
        <v>Met</v>
      </c>
    </row>
    <row r="3476" spans="1:25" x14ac:dyDescent="0.25">
      <c r="A3476" s="9" t="s">
        <v>6559</v>
      </c>
      <c r="B3476" s="23">
        <v>46036.180555555598</v>
      </c>
      <c r="C3476" s="23">
        <v>46036.351388888899</v>
      </c>
      <c r="D3476" s="23">
        <v>46037.640277777798</v>
      </c>
      <c r="E3476" s="9" t="s">
        <v>212</v>
      </c>
      <c r="F3476" s="9" t="s">
        <v>188</v>
      </c>
      <c r="G3476" s="9" t="s">
        <v>236</v>
      </c>
      <c r="H3476" s="9" t="s">
        <v>161</v>
      </c>
      <c r="I3476" s="9" t="s">
        <v>237</v>
      </c>
      <c r="J3476" s="9" t="s">
        <v>555</v>
      </c>
      <c r="K3476" s="9" t="s">
        <v>246</v>
      </c>
      <c r="L3476" s="9" t="s">
        <v>311</v>
      </c>
      <c r="M3476" s="9" t="s">
        <v>1708</v>
      </c>
      <c r="N3476" s="9" t="s">
        <v>197</v>
      </c>
      <c r="O3476" s="9" t="s">
        <v>177</v>
      </c>
      <c r="P3476" s="9" t="s">
        <v>457</v>
      </c>
      <c r="Q3476" s="9" t="s">
        <v>219</v>
      </c>
      <c r="R3476" s="9">
        <v>0</v>
      </c>
      <c r="S3476" s="9">
        <v>41</v>
      </c>
      <c r="U3476" s="9" t="s">
        <v>242</v>
      </c>
      <c r="X3476" s="9">
        <f>INDEX(SLA_Policy!$D$2:$D$5,MATCH(F3476,SLA_Policy!$A$2:$A$5,0))</f>
        <v>72</v>
      </c>
      <c r="Y3476" s="9" t="str">
        <f>IF(E3476="Cancelled","Excluded",IF(D3476="",IF((SLA_Policy!$B$8-B3476)*24&gt;X3476,"Open - Breached","Open - On Track"),IF((D3476-B3476)*24&lt;=X3476,"Met","Breached")))</f>
        <v>Met</v>
      </c>
    </row>
    <row r="3477" spans="1:25" x14ac:dyDescent="0.25">
      <c r="A3477" s="9" t="s">
        <v>6560</v>
      </c>
      <c r="B3477" s="23">
        <v>46036.293055555601</v>
      </c>
      <c r="C3477" s="23">
        <v>46036.2944444444</v>
      </c>
      <c r="D3477" s="23">
        <v>46036.7277777778</v>
      </c>
      <c r="E3477" s="9" t="s">
        <v>212</v>
      </c>
      <c r="F3477" s="9" t="s">
        <v>188</v>
      </c>
      <c r="G3477" s="9" t="s">
        <v>213</v>
      </c>
      <c r="H3477" s="9" t="s">
        <v>166</v>
      </c>
      <c r="I3477" s="9" t="s">
        <v>378</v>
      </c>
      <c r="J3477" s="9" t="s">
        <v>6561</v>
      </c>
      <c r="K3477" s="9" t="s">
        <v>239</v>
      </c>
      <c r="L3477" s="9" t="s">
        <v>282</v>
      </c>
      <c r="M3477" s="9" t="s">
        <v>426</v>
      </c>
      <c r="N3477" s="9" t="s">
        <v>198</v>
      </c>
      <c r="O3477" s="9" t="s">
        <v>180</v>
      </c>
      <c r="P3477" s="9" t="s">
        <v>368</v>
      </c>
      <c r="Q3477" s="9" t="s">
        <v>219</v>
      </c>
      <c r="R3477" s="9">
        <v>0</v>
      </c>
      <c r="S3477" s="9">
        <v>24</v>
      </c>
      <c r="T3477" s="9" t="s">
        <v>220</v>
      </c>
      <c r="U3477" s="9" t="s">
        <v>376</v>
      </c>
      <c r="W3477" s="9">
        <v>5</v>
      </c>
      <c r="X3477" s="9">
        <f>INDEX(SLA_Policy!$D$2:$D$5,MATCH(F3477,SLA_Policy!$A$2:$A$5,0))</f>
        <v>72</v>
      </c>
      <c r="Y3477" s="9" t="str">
        <f>IF(E3477="Cancelled","Excluded",IF(D3477="",IF((SLA_Policy!$B$8-B3477)*24&gt;X3477,"Open - Breached","Open - On Track"),IF((D3477-B3477)*24&lt;=X3477,"Met","Breached")))</f>
        <v>Met</v>
      </c>
    </row>
    <row r="3478" spans="1:25" x14ac:dyDescent="0.25">
      <c r="A3478" s="9" t="s">
        <v>6562</v>
      </c>
      <c r="B3478" s="23">
        <v>46036.3125</v>
      </c>
      <c r="C3478" s="23">
        <v>46036.360416666699</v>
      </c>
      <c r="D3478" s="23">
        <v>46037.361111111102</v>
      </c>
      <c r="E3478" s="9" t="s">
        <v>212</v>
      </c>
      <c r="F3478" s="9" t="s">
        <v>188</v>
      </c>
      <c r="G3478" s="9" t="s">
        <v>213</v>
      </c>
      <c r="H3478" s="9" t="s">
        <v>88</v>
      </c>
      <c r="I3478" s="9" t="s">
        <v>486</v>
      </c>
      <c r="J3478" s="9" t="s">
        <v>487</v>
      </c>
      <c r="K3478" s="9" t="s">
        <v>246</v>
      </c>
      <c r="L3478" s="9" t="s">
        <v>104</v>
      </c>
      <c r="M3478" s="9" t="s">
        <v>1416</v>
      </c>
      <c r="N3478" s="9" t="s">
        <v>197</v>
      </c>
      <c r="O3478" s="9" t="s">
        <v>178</v>
      </c>
      <c r="P3478" s="9" t="s">
        <v>360</v>
      </c>
      <c r="Q3478" s="9" t="s">
        <v>219</v>
      </c>
      <c r="R3478" s="9">
        <v>0</v>
      </c>
      <c r="S3478" s="9">
        <v>33</v>
      </c>
      <c r="U3478" s="9" t="s">
        <v>661</v>
      </c>
      <c r="X3478" s="9">
        <f>INDEX(SLA_Policy!$D$2:$D$5,MATCH(F3478,SLA_Policy!$A$2:$A$5,0))</f>
        <v>72</v>
      </c>
      <c r="Y3478" s="9" t="str">
        <f>IF(E3478="Cancelled","Excluded",IF(D3478="",IF((SLA_Policy!$B$8-B3478)*24&gt;X3478,"Open - Breached","Open - On Track"),IF((D3478-B3478)*24&lt;=X3478,"Met","Breached")))</f>
        <v>Met</v>
      </c>
    </row>
    <row r="3479" spans="1:25" x14ac:dyDescent="0.25">
      <c r="A3479" s="9" t="s">
        <v>6563</v>
      </c>
      <c r="B3479" s="23">
        <v>46036.317361111098</v>
      </c>
      <c r="C3479" s="23">
        <v>46036.318055555603</v>
      </c>
      <c r="D3479" s="23">
        <v>46036.503472222197</v>
      </c>
      <c r="E3479" s="9" t="s">
        <v>212</v>
      </c>
      <c r="F3479" s="9" t="s">
        <v>188</v>
      </c>
      <c r="G3479" s="9" t="s">
        <v>213</v>
      </c>
      <c r="H3479" s="9" t="s">
        <v>161</v>
      </c>
      <c r="I3479" s="9" t="s">
        <v>297</v>
      </c>
      <c r="J3479" s="9" t="s">
        <v>735</v>
      </c>
      <c r="K3479" s="9" t="s">
        <v>215</v>
      </c>
      <c r="L3479" s="9" t="s">
        <v>351</v>
      </c>
      <c r="M3479" s="9" t="s">
        <v>2241</v>
      </c>
      <c r="N3479" s="9" t="s">
        <v>198</v>
      </c>
      <c r="O3479" s="9" t="s">
        <v>177</v>
      </c>
      <c r="P3479" s="9" t="s">
        <v>457</v>
      </c>
      <c r="Q3479" s="9" t="s">
        <v>219</v>
      </c>
      <c r="R3479" s="9">
        <v>0</v>
      </c>
      <c r="S3479" s="9">
        <v>29</v>
      </c>
      <c r="U3479" s="9" t="s">
        <v>140</v>
      </c>
      <c r="V3479" s="9" t="s">
        <v>6326</v>
      </c>
      <c r="X3479" s="9">
        <f>INDEX(SLA_Policy!$D$2:$D$5,MATCH(F3479,SLA_Policy!$A$2:$A$5,0))</f>
        <v>72</v>
      </c>
      <c r="Y3479" s="9" t="str">
        <f>IF(E3479="Cancelled","Excluded",IF(D3479="",IF((SLA_Policy!$B$8-B3479)*24&gt;X3479,"Open - Breached","Open - On Track"),IF((D3479-B3479)*24&lt;=X3479,"Met","Breached")))</f>
        <v>Met</v>
      </c>
    </row>
    <row r="3480" spans="1:25" x14ac:dyDescent="0.25">
      <c r="A3480" s="9" t="s">
        <v>6564</v>
      </c>
      <c r="B3480" s="23">
        <v>46036.322222222203</v>
      </c>
      <c r="C3480" s="23">
        <v>46036.327777777798</v>
      </c>
      <c r="D3480" s="23">
        <v>46037.6159722222</v>
      </c>
      <c r="E3480" s="9" t="s">
        <v>212</v>
      </c>
      <c r="F3480" s="9" t="s">
        <v>188</v>
      </c>
      <c r="G3480" s="9" t="s">
        <v>213</v>
      </c>
      <c r="H3480" s="9" t="s">
        <v>163</v>
      </c>
      <c r="I3480" s="9" t="s">
        <v>223</v>
      </c>
      <c r="J3480" s="9" t="s">
        <v>1366</v>
      </c>
      <c r="K3480" s="9" t="s">
        <v>246</v>
      </c>
      <c r="L3480" s="9" t="s">
        <v>371</v>
      </c>
      <c r="M3480" s="9" t="s">
        <v>993</v>
      </c>
      <c r="N3480" s="9" t="s">
        <v>200</v>
      </c>
      <c r="O3480" s="9" t="s">
        <v>176</v>
      </c>
      <c r="P3480" s="9" t="s">
        <v>330</v>
      </c>
      <c r="Q3480" s="9" t="s">
        <v>219</v>
      </c>
      <c r="R3480" s="9">
        <v>0</v>
      </c>
      <c r="S3480" s="9">
        <v>51</v>
      </c>
      <c r="T3480" s="9" t="s">
        <v>220</v>
      </c>
      <c r="U3480" s="9" t="s">
        <v>230</v>
      </c>
      <c r="X3480" s="9">
        <f>INDEX(SLA_Policy!$D$2:$D$5,MATCH(F3480,SLA_Policy!$A$2:$A$5,0))</f>
        <v>72</v>
      </c>
      <c r="Y3480" s="9" t="str">
        <f>IF(E3480="Cancelled","Excluded",IF(D3480="",IF((SLA_Policy!$B$8-B3480)*24&gt;X3480,"Open - Breached","Open - On Track"),IF((D3480-B3480)*24&lt;=X3480,"Met","Breached")))</f>
        <v>Met</v>
      </c>
    </row>
    <row r="3481" spans="1:25" x14ac:dyDescent="0.25">
      <c r="A3481" s="9" t="s">
        <v>6565</v>
      </c>
      <c r="B3481" s="23">
        <v>46036.333333333299</v>
      </c>
      <c r="C3481" s="23">
        <v>46036.362500000003</v>
      </c>
      <c r="D3481" s="23">
        <v>46042.354166666701</v>
      </c>
      <c r="E3481" s="9" t="s">
        <v>212</v>
      </c>
      <c r="F3481" s="9" t="s">
        <v>189</v>
      </c>
      <c r="G3481" s="9" t="s">
        <v>213</v>
      </c>
      <c r="H3481" s="9" t="s">
        <v>162</v>
      </c>
      <c r="I3481" s="9" t="s">
        <v>345</v>
      </c>
      <c r="J3481" s="9" t="s">
        <v>2029</v>
      </c>
      <c r="K3481" s="9" t="s">
        <v>215</v>
      </c>
      <c r="L3481" s="9" t="s">
        <v>104</v>
      </c>
      <c r="M3481" s="9" t="s">
        <v>1719</v>
      </c>
      <c r="N3481" s="9" t="s">
        <v>197</v>
      </c>
      <c r="O3481" s="9" t="s">
        <v>179</v>
      </c>
      <c r="P3481" s="9" t="s">
        <v>313</v>
      </c>
      <c r="Q3481" s="9" t="s">
        <v>219</v>
      </c>
      <c r="R3481" s="9">
        <v>0</v>
      </c>
      <c r="S3481" s="9">
        <v>13</v>
      </c>
      <c r="U3481" s="9" t="s">
        <v>290</v>
      </c>
      <c r="X3481" s="9">
        <f>INDEX(SLA_Policy!$D$2:$D$5,MATCH(F3481,SLA_Policy!$A$2:$A$5,0))</f>
        <v>120</v>
      </c>
      <c r="Y3481" s="9" t="str">
        <f>IF(E3481="Cancelled","Excluded",IF(D3481="",IF((SLA_Policy!$B$8-B3481)*24&gt;X3481,"Open - Breached","Open - On Track"),IF((D3481-B3481)*24&lt;=X3481,"Met","Breached")))</f>
        <v>Breached</v>
      </c>
    </row>
    <row r="3482" spans="1:25" x14ac:dyDescent="0.25">
      <c r="A3482" s="9" t="s">
        <v>6566</v>
      </c>
      <c r="B3482" s="23">
        <v>46036.343055555597</v>
      </c>
      <c r="C3482" s="23">
        <v>46036.34375</v>
      </c>
      <c r="D3482" s="23">
        <v>46036.383333333302</v>
      </c>
      <c r="E3482" s="9" t="s">
        <v>212</v>
      </c>
      <c r="F3482" s="9" t="s">
        <v>187</v>
      </c>
      <c r="G3482" s="9" t="s">
        <v>213</v>
      </c>
      <c r="H3482" s="9" t="s">
        <v>161</v>
      </c>
      <c r="I3482" s="9" t="s">
        <v>297</v>
      </c>
      <c r="J3482" s="9" t="s">
        <v>3611</v>
      </c>
      <c r="K3482" s="9" t="s">
        <v>246</v>
      </c>
      <c r="L3482" s="9" t="s">
        <v>104</v>
      </c>
      <c r="M3482" s="9" t="s">
        <v>1891</v>
      </c>
      <c r="N3482" s="9" t="s">
        <v>198</v>
      </c>
      <c r="O3482" s="9" t="s">
        <v>116</v>
      </c>
      <c r="P3482" s="9" t="s">
        <v>342</v>
      </c>
      <c r="Q3482" s="9" t="s">
        <v>219</v>
      </c>
      <c r="R3482" s="9">
        <v>0</v>
      </c>
      <c r="S3482" s="9">
        <v>20</v>
      </c>
      <c r="U3482" s="9" t="s">
        <v>140</v>
      </c>
      <c r="V3482" s="9" t="s">
        <v>6326</v>
      </c>
      <c r="X3482" s="9">
        <f>INDEX(SLA_Policy!$D$2:$D$5,MATCH(F3482,SLA_Policy!$A$2:$A$5,0))</f>
        <v>8</v>
      </c>
      <c r="Y3482" s="9" t="str">
        <f>IF(E3482="Cancelled","Excluded",IF(D3482="",IF((SLA_Policy!$B$8-B3482)*24&gt;X3482,"Open - Breached","Open - On Track"),IF((D3482-B3482)*24&lt;=X3482,"Met","Breached")))</f>
        <v>Met</v>
      </c>
    </row>
    <row r="3483" spans="1:25" x14ac:dyDescent="0.25">
      <c r="A3483" s="9" t="s">
        <v>6567</v>
      </c>
      <c r="B3483" s="23">
        <v>46036.345833333296</v>
      </c>
      <c r="C3483" s="23">
        <v>46036.348611111098</v>
      </c>
      <c r="D3483" s="23">
        <v>46036.632638888899</v>
      </c>
      <c r="E3483" s="9" t="s">
        <v>212</v>
      </c>
      <c r="F3483" s="9" t="s">
        <v>188</v>
      </c>
      <c r="G3483" s="9" t="s">
        <v>213</v>
      </c>
      <c r="H3483" s="9" t="s">
        <v>161</v>
      </c>
      <c r="I3483" s="9" t="s">
        <v>297</v>
      </c>
      <c r="J3483" s="9" t="s">
        <v>521</v>
      </c>
      <c r="K3483" s="9" t="s">
        <v>246</v>
      </c>
      <c r="L3483" s="9" t="s">
        <v>351</v>
      </c>
      <c r="M3483" s="9" t="s">
        <v>4290</v>
      </c>
      <c r="N3483" s="9" t="s">
        <v>199</v>
      </c>
      <c r="O3483" s="9" t="s">
        <v>177</v>
      </c>
      <c r="P3483" s="9" t="s">
        <v>300</v>
      </c>
      <c r="Q3483" s="9" t="s">
        <v>219</v>
      </c>
      <c r="R3483" s="9">
        <v>0</v>
      </c>
      <c r="S3483" s="9">
        <v>28</v>
      </c>
      <c r="U3483" s="9" t="s">
        <v>140</v>
      </c>
      <c r="V3483" s="9" t="s">
        <v>6326</v>
      </c>
      <c r="W3483" s="9">
        <v>3</v>
      </c>
      <c r="X3483" s="9">
        <f>INDEX(SLA_Policy!$D$2:$D$5,MATCH(F3483,SLA_Policy!$A$2:$A$5,0))</f>
        <v>72</v>
      </c>
      <c r="Y3483" s="9" t="str">
        <f>IF(E3483="Cancelled","Excluded",IF(D3483="",IF((SLA_Policy!$B$8-B3483)*24&gt;X3483,"Open - Breached","Open - On Track"),IF((D3483-B3483)*24&lt;=X3483,"Met","Breached")))</f>
        <v>Met</v>
      </c>
    </row>
    <row r="3484" spans="1:25" x14ac:dyDescent="0.25">
      <c r="A3484" s="9" t="s">
        <v>6568</v>
      </c>
      <c r="B3484" s="23">
        <v>46036.346527777801</v>
      </c>
      <c r="C3484" s="23">
        <v>46036.379166666702</v>
      </c>
      <c r="D3484" s="23">
        <v>46036.770138888904</v>
      </c>
      <c r="E3484" s="9" t="s">
        <v>212</v>
      </c>
      <c r="F3484" s="9" t="s">
        <v>188</v>
      </c>
      <c r="G3484" s="9" t="s">
        <v>213</v>
      </c>
      <c r="H3484" s="9" t="s">
        <v>161</v>
      </c>
      <c r="I3484" s="9" t="s">
        <v>297</v>
      </c>
      <c r="J3484" s="9" t="s">
        <v>1248</v>
      </c>
      <c r="K3484" s="9" t="s">
        <v>262</v>
      </c>
      <c r="L3484" s="9" t="s">
        <v>293</v>
      </c>
      <c r="M3484" s="9" t="s">
        <v>6515</v>
      </c>
      <c r="N3484" s="9" t="s">
        <v>198</v>
      </c>
      <c r="O3484" s="9" t="s">
        <v>177</v>
      </c>
      <c r="P3484" s="9" t="s">
        <v>300</v>
      </c>
      <c r="Q3484" s="9" t="s">
        <v>273</v>
      </c>
      <c r="R3484" s="9">
        <v>0</v>
      </c>
      <c r="S3484" s="9">
        <v>17</v>
      </c>
      <c r="U3484" s="9" t="s">
        <v>140</v>
      </c>
      <c r="V3484" s="9" t="s">
        <v>6326</v>
      </c>
      <c r="W3484" s="9">
        <v>4</v>
      </c>
      <c r="X3484" s="9">
        <f>INDEX(SLA_Policy!$D$2:$D$5,MATCH(F3484,SLA_Policy!$A$2:$A$5,0))</f>
        <v>72</v>
      </c>
      <c r="Y3484" s="9" t="str">
        <f>IF(E3484="Cancelled","Excluded",IF(D3484="",IF((SLA_Policy!$B$8-B3484)*24&gt;X3484,"Open - Breached","Open - On Track"),IF((D3484-B3484)*24&lt;=X3484,"Met","Breached")))</f>
        <v>Met</v>
      </c>
    </row>
    <row r="3485" spans="1:25" x14ac:dyDescent="0.25">
      <c r="A3485" s="9" t="s">
        <v>6569</v>
      </c>
      <c r="B3485" s="23">
        <v>46036.347916666702</v>
      </c>
      <c r="C3485" s="23">
        <v>46036.355555555601</v>
      </c>
      <c r="D3485" s="23">
        <v>46042.329861111102</v>
      </c>
      <c r="E3485" s="9" t="s">
        <v>212</v>
      </c>
      <c r="F3485" s="9" t="s">
        <v>188</v>
      </c>
      <c r="G3485" s="9" t="s">
        <v>236</v>
      </c>
      <c r="H3485" s="9" t="s">
        <v>162</v>
      </c>
      <c r="I3485" s="9" t="s">
        <v>280</v>
      </c>
      <c r="J3485" s="9" t="s">
        <v>6161</v>
      </c>
      <c r="K3485" s="9" t="s">
        <v>225</v>
      </c>
      <c r="L3485" s="9" t="s">
        <v>104</v>
      </c>
      <c r="M3485" s="9" t="s">
        <v>3171</v>
      </c>
      <c r="N3485" s="9" t="s">
        <v>196</v>
      </c>
      <c r="O3485" s="9" t="s">
        <v>179</v>
      </c>
      <c r="P3485" s="9" t="s">
        <v>264</v>
      </c>
      <c r="Q3485" s="9" t="s">
        <v>219</v>
      </c>
      <c r="R3485" s="9">
        <v>0</v>
      </c>
      <c r="S3485" s="9">
        <v>20</v>
      </c>
      <c r="U3485" s="9" t="s">
        <v>242</v>
      </c>
      <c r="W3485" s="9">
        <v>3</v>
      </c>
      <c r="X3485" s="9">
        <f>INDEX(SLA_Policy!$D$2:$D$5,MATCH(F3485,SLA_Policy!$A$2:$A$5,0))</f>
        <v>72</v>
      </c>
      <c r="Y3485" s="9" t="str">
        <f>IF(E3485="Cancelled","Excluded",IF(D3485="",IF((SLA_Policy!$B$8-B3485)*24&gt;X3485,"Open - Breached","Open - On Track"),IF((D3485-B3485)*24&lt;=X3485,"Met","Breached")))</f>
        <v>Breached</v>
      </c>
    </row>
    <row r="3486" spans="1:25" x14ac:dyDescent="0.25">
      <c r="A3486" s="9" t="s">
        <v>6570</v>
      </c>
      <c r="B3486" s="23">
        <v>46036.359027777798</v>
      </c>
      <c r="C3486" s="23">
        <v>46036.393750000003</v>
      </c>
      <c r="D3486" s="23">
        <v>46042.319444444503</v>
      </c>
      <c r="E3486" s="9" t="s">
        <v>212</v>
      </c>
      <c r="F3486" s="9" t="s">
        <v>188</v>
      </c>
      <c r="G3486" s="9" t="s">
        <v>236</v>
      </c>
      <c r="H3486" s="9" t="s">
        <v>163</v>
      </c>
      <c r="I3486" s="9" t="s">
        <v>315</v>
      </c>
      <c r="J3486" s="9" t="s">
        <v>475</v>
      </c>
      <c r="K3486" s="9" t="s">
        <v>246</v>
      </c>
      <c r="L3486" s="9" t="s">
        <v>216</v>
      </c>
      <c r="M3486" s="9" t="s">
        <v>2860</v>
      </c>
      <c r="N3486" s="9" t="s">
        <v>197</v>
      </c>
      <c r="O3486" s="9" t="s">
        <v>180</v>
      </c>
      <c r="P3486" s="9" t="s">
        <v>381</v>
      </c>
      <c r="Q3486" s="9" t="s">
        <v>219</v>
      </c>
      <c r="R3486" s="9">
        <v>0</v>
      </c>
      <c r="S3486" s="9">
        <v>49</v>
      </c>
      <c r="T3486" s="9" t="s">
        <v>136</v>
      </c>
      <c r="U3486" s="9" t="s">
        <v>242</v>
      </c>
      <c r="W3486" s="9">
        <v>3</v>
      </c>
      <c r="X3486" s="9">
        <f>INDEX(SLA_Policy!$D$2:$D$5,MATCH(F3486,SLA_Policy!$A$2:$A$5,0))</f>
        <v>72</v>
      </c>
      <c r="Y3486" s="9" t="str">
        <f>IF(E3486="Cancelled","Excluded",IF(D3486="",IF((SLA_Policy!$B$8-B3486)*24&gt;X3486,"Open - Breached","Open - On Track"),IF((D3486-B3486)*24&lt;=X3486,"Met","Breached")))</f>
        <v>Breached</v>
      </c>
    </row>
    <row r="3487" spans="1:25" x14ac:dyDescent="0.25">
      <c r="A3487" s="9" t="s">
        <v>6571</v>
      </c>
      <c r="B3487" s="23">
        <v>46036.364583333299</v>
      </c>
      <c r="C3487" s="23">
        <v>46036.387499999997</v>
      </c>
      <c r="D3487" s="23">
        <v>46036.731249999997</v>
      </c>
      <c r="E3487" s="9" t="s">
        <v>212</v>
      </c>
      <c r="F3487" s="9" t="s">
        <v>189</v>
      </c>
      <c r="G3487" s="9" t="s">
        <v>213</v>
      </c>
      <c r="H3487" s="9" t="s">
        <v>162</v>
      </c>
      <c r="I3487" s="9" t="s">
        <v>393</v>
      </c>
      <c r="J3487" s="9" t="s">
        <v>1326</v>
      </c>
      <c r="K3487" s="9" t="s">
        <v>246</v>
      </c>
      <c r="L3487" s="9" t="s">
        <v>104</v>
      </c>
      <c r="M3487" s="9" t="s">
        <v>1285</v>
      </c>
      <c r="N3487" s="9" t="s">
        <v>199</v>
      </c>
      <c r="O3487" s="9" t="s">
        <v>116</v>
      </c>
      <c r="P3487" s="9" t="s">
        <v>234</v>
      </c>
      <c r="Q3487" s="9" t="s">
        <v>219</v>
      </c>
      <c r="R3487" s="9">
        <v>0</v>
      </c>
      <c r="S3487" s="9">
        <v>10</v>
      </c>
      <c r="U3487" s="9" t="s">
        <v>290</v>
      </c>
      <c r="X3487" s="9">
        <f>INDEX(SLA_Policy!$D$2:$D$5,MATCH(F3487,SLA_Policy!$A$2:$A$5,0))</f>
        <v>120</v>
      </c>
      <c r="Y3487" s="9" t="str">
        <f>IF(E3487="Cancelled","Excluded",IF(D3487="",IF((SLA_Policy!$B$8-B3487)*24&gt;X3487,"Open - Breached","Open - On Track"),IF((D3487-B3487)*24&lt;=X3487,"Met","Breached")))</f>
        <v>Met</v>
      </c>
    </row>
    <row r="3488" spans="1:25" x14ac:dyDescent="0.25">
      <c r="A3488" s="9" t="s">
        <v>6572</v>
      </c>
      <c r="B3488" s="23">
        <v>46036.366666666698</v>
      </c>
      <c r="C3488" s="23">
        <v>46036.477083333302</v>
      </c>
      <c r="D3488" s="23">
        <v>46036.691666666702</v>
      </c>
      <c r="E3488" s="9" t="s">
        <v>212</v>
      </c>
      <c r="F3488" s="9" t="s">
        <v>188</v>
      </c>
      <c r="G3488" s="9" t="s">
        <v>213</v>
      </c>
      <c r="H3488" s="9" t="s">
        <v>163</v>
      </c>
      <c r="I3488" s="9" t="s">
        <v>250</v>
      </c>
      <c r="J3488" s="9" t="s">
        <v>6573</v>
      </c>
      <c r="K3488" s="9" t="s">
        <v>246</v>
      </c>
      <c r="L3488" s="9" t="s">
        <v>226</v>
      </c>
      <c r="M3488" s="9" t="s">
        <v>4863</v>
      </c>
      <c r="N3488" s="9" t="s">
        <v>197</v>
      </c>
      <c r="O3488" s="9" t="s">
        <v>176</v>
      </c>
      <c r="P3488" s="9" t="s">
        <v>570</v>
      </c>
      <c r="Q3488" s="9" t="s">
        <v>219</v>
      </c>
      <c r="R3488" s="9">
        <v>0</v>
      </c>
      <c r="S3488" s="9">
        <v>46</v>
      </c>
      <c r="T3488" s="9" t="s">
        <v>229</v>
      </c>
      <c r="U3488" s="9" t="s">
        <v>230</v>
      </c>
      <c r="W3488" s="9">
        <v>4</v>
      </c>
      <c r="X3488" s="9">
        <f>INDEX(SLA_Policy!$D$2:$D$5,MATCH(F3488,SLA_Policy!$A$2:$A$5,0))</f>
        <v>72</v>
      </c>
      <c r="Y3488" s="9" t="str">
        <f>IF(E3488="Cancelled","Excluded",IF(D3488="",IF((SLA_Policy!$B$8-B3488)*24&gt;X3488,"Open - Breached","Open - On Track"),IF((D3488-B3488)*24&lt;=X3488,"Met","Breached")))</f>
        <v>Met</v>
      </c>
    </row>
    <row r="3489" spans="1:25" x14ac:dyDescent="0.25">
      <c r="A3489" s="9" t="s">
        <v>6574</v>
      </c>
      <c r="B3489" s="23">
        <v>46036.370833333298</v>
      </c>
      <c r="C3489" s="23">
        <v>46036.391666666699</v>
      </c>
      <c r="D3489" s="23">
        <v>46036.675694444399</v>
      </c>
      <c r="E3489" s="9" t="s">
        <v>212</v>
      </c>
      <c r="F3489" s="9" t="s">
        <v>189</v>
      </c>
      <c r="G3489" s="9" t="s">
        <v>213</v>
      </c>
      <c r="H3489" s="9" t="s">
        <v>165</v>
      </c>
      <c r="I3489" s="9" t="s">
        <v>567</v>
      </c>
      <c r="J3489" s="9" t="s">
        <v>1154</v>
      </c>
      <c r="K3489" s="9" t="s">
        <v>246</v>
      </c>
      <c r="L3489" s="9" t="s">
        <v>104</v>
      </c>
      <c r="M3489" s="9" t="s">
        <v>2300</v>
      </c>
      <c r="N3489" s="9" t="s">
        <v>198</v>
      </c>
      <c r="O3489" s="9" t="s">
        <v>176</v>
      </c>
      <c r="P3489" s="9" t="s">
        <v>503</v>
      </c>
      <c r="Q3489" s="9" t="s">
        <v>219</v>
      </c>
      <c r="R3489" s="9">
        <v>0</v>
      </c>
      <c r="S3489" s="9">
        <v>13</v>
      </c>
      <c r="U3489" s="9" t="s">
        <v>230</v>
      </c>
      <c r="W3489" s="9">
        <v>4</v>
      </c>
      <c r="X3489" s="9">
        <f>INDEX(SLA_Policy!$D$2:$D$5,MATCH(F3489,SLA_Policy!$A$2:$A$5,0))</f>
        <v>120</v>
      </c>
      <c r="Y3489" s="9" t="str">
        <f>IF(E3489="Cancelled","Excluded",IF(D3489="",IF((SLA_Policy!$B$8-B3489)*24&gt;X3489,"Open - Breached","Open - On Track"),IF((D3489-B3489)*24&lt;=X3489,"Met","Breached")))</f>
        <v>Met</v>
      </c>
    </row>
    <row r="3490" spans="1:25" x14ac:dyDescent="0.25">
      <c r="A3490" s="9" t="s">
        <v>6575</v>
      </c>
      <c r="B3490" s="23">
        <v>46036.373611111099</v>
      </c>
      <c r="C3490" s="23">
        <v>46036.4597222222</v>
      </c>
      <c r="D3490" s="23">
        <v>46037.357638888898</v>
      </c>
      <c r="E3490" s="9" t="s">
        <v>212</v>
      </c>
      <c r="F3490" s="9" t="s">
        <v>189</v>
      </c>
      <c r="G3490" s="9" t="s">
        <v>236</v>
      </c>
      <c r="H3490" s="9" t="s">
        <v>164</v>
      </c>
      <c r="I3490" s="9" t="s">
        <v>421</v>
      </c>
      <c r="J3490" s="9" t="s">
        <v>2690</v>
      </c>
      <c r="K3490" s="9" t="s">
        <v>239</v>
      </c>
      <c r="L3490" s="9" t="s">
        <v>216</v>
      </c>
      <c r="M3490" s="9" t="s">
        <v>5275</v>
      </c>
      <c r="N3490" s="9" t="s">
        <v>196</v>
      </c>
      <c r="O3490" s="9" t="s">
        <v>180</v>
      </c>
      <c r="P3490" s="9" t="s">
        <v>368</v>
      </c>
      <c r="Q3490" s="9" t="s">
        <v>219</v>
      </c>
      <c r="R3490" s="9">
        <v>0</v>
      </c>
      <c r="S3490" s="9">
        <v>20</v>
      </c>
      <c r="T3490" s="9" t="s">
        <v>343</v>
      </c>
      <c r="U3490" s="9" t="s">
        <v>242</v>
      </c>
      <c r="X3490" s="9">
        <f>INDEX(SLA_Policy!$D$2:$D$5,MATCH(F3490,SLA_Policy!$A$2:$A$5,0))</f>
        <v>120</v>
      </c>
      <c r="Y3490" s="9" t="str">
        <f>IF(E3490="Cancelled","Excluded",IF(D3490="",IF((SLA_Policy!$B$8-B3490)*24&gt;X3490,"Open - Breached","Open - On Track"),IF((D3490-B3490)*24&lt;=X3490,"Met","Breached")))</f>
        <v>Met</v>
      </c>
    </row>
    <row r="3491" spans="1:25" x14ac:dyDescent="0.25">
      <c r="A3491" s="9" t="s">
        <v>6576</v>
      </c>
      <c r="B3491" s="23">
        <v>46036.381249999999</v>
      </c>
      <c r="C3491" s="23">
        <v>46036.3840277778</v>
      </c>
      <c r="D3491" s="23">
        <v>46036.4819444444</v>
      </c>
      <c r="E3491" s="9" t="s">
        <v>212</v>
      </c>
      <c r="F3491" s="9" t="s">
        <v>189</v>
      </c>
      <c r="G3491" s="9" t="s">
        <v>213</v>
      </c>
      <c r="H3491" s="9" t="s">
        <v>161</v>
      </c>
      <c r="I3491" s="9" t="s">
        <v>297</v>
      </c>
      <c r="J3491" s="9" t="s">
        <v>512</v>
      </c>
      <c r="K3491" s="9" t="s">
        <v>215</v>
      </c>
      <c r="L3491" s="9" t="s">
        <v>282</v>
      </c>
      <c r="M3491" s="9" t="s">
        <v>1078</v>
      </c>
      <c r="N3491" s="9" t="s">
        <v>198</v>
      </c>
      <c r="O3491" s="9" t="s">
        <v>116</v>
      </c>
      <c r="P3491" s="9" t="s">
        <v>551</v>
      </c>
      <c r="Q3491" s="9" t="s">
        <v>219</v>
      </c>
      <c r="R3491" s="9">
        <v>0</v>
      </c>
      <c r="S3491" s="9">
        <v>13</v>
      </c>
      <c r="U3491" s="9" t="s">
        <v>266</v>
      </c>
      <c r="X3491" s="9">
        <f>INDEX(SLA_Policy!$D$2:$D$5,MATCH(F3491,SLA_Policy!$A$2:$A$5,0))</f>
        <v>120</v>
      </c>
      <c r="Y3491" s="9" t="str">
        <f>IF(E3491="Cancelled","Excluded",IF(D3491="",IF((SLA_Policy!$B$8-B3491)*24&gt;X3491,"Open - Breached","Open - On Track"),IF((D3491-B3491)*24&lt;=X3491,"Met","Breached")))</f>
        <v>Met</v>
      </c>
    </row>
    <row r="3492" spans="1:25" x14ac:dyDescent="0.25">
      <c r="A3492" s="9" t="s">
        <v>6577</v>
      </c>
      <c r="B3492" s="23">
        <v>46036.386111111096</v>
      </c>
      <c r="C3492" s="23">
        <v>46036.4152777778</v>
      </c>
      <c r="D3492" s="23">
        <v>46036.576388888898</v>
      </c>
      <c r="E3492" s="9" t="s">
        <v>212</v>
      </c>
      <c r="F3492" s="9" t="s">
        <v>188</v>
      </c>
      <c r="G3492" s="9" t="s">
        <v>236</v>
      </c>
      <c r="H3492" s="9" t="s">
        <v>163</v>
      </c>
      <c r="I3492" s="9" t="s">
        <v>327</v>
      </c>
      <c r="J3492" s="9" t="s">
        <v>1133</v>
      </c>
      <c r="K3492" s="9" t="s">
        <v>225</v>
      </c>
      <c r="L3492" s="9" t="s">
        <v>311</v>
      </c>
      <c r="M3492" s="9" t="s">
        <v>4473</v>
      </c>
      <c r="N3492" s="9" t="s">
        <v>196</v>
      </c>
      <c r="O3492" s="9" t="s">
        <v>176</v>
      </c>
      <c r="P3492" s="9" t="s">
        <v>503</v>
      </c>
      <c r="Q3492" s="9" t="s">
        <v>219</v>
      </c>
      <c r="R3492" s="9">
        <v>0</v>
      </c>
      <c r="S3492" s="9">
        <v>19</v>
      </c>
      <c r="U3492" s="9" t="s">
        <v>242</v>
      </c>
      <c r="X3492" s="9">
        <f>INDEX(SLA_Policy!$D$2:$D$5,MATCH(F3492,SLA_Policy!$A$2:$A$5,0))</f>
        <v>72</v>
      </c>
      <c r="Y3492" s="9" t="str">
        <f>IF(E3492="Cancelled","Excluded",IF(D3492="",IF((SLA_Policy!$B$8-B3492)*24&gt;X3492,"Open - Breached","Open - On Track"),IF((D3492-B3492)*24&lt;=X3492,"Met","Breached")))</f>
        <v>Met</v>
      </c>
    </row>
    <row r="3493" spans="1:25" x14ac:dyDescent="0.25">
      <c r="A3493" s="9" t="s">
        <v>6578</v>
      </c>
      <c r="B3493" s="23">
        <v>46036.387499999997</v>
      </c>
      <c r="C3493" s="23">
        <v>46036.617361111101</v>
      </c>
      <c r="D3493" s="23">
        <v>46036.625694444498</v>
      </c>
      <c r="E3493" s="9" t="s">
        <v>212</v>
      </c>
      <c r="F3493" s="9" t="s">
        <v>188</v>
      </c>
      <c r="G3493" s="9" t="s">
        <v>213</v>
      </c>
      <c r="H3493" s="9" t="s">
        <v>161</v>
      </c>
      <c r="I3493" s="9" t="s">
        <v>297</v>
      </c>
      <c r="J3493" s="9" t="s">
        <v>3611</v>
      </c>
      <c r="K3493" s="9" t="s">
        <v>225</v>
      </c>
      <c r="L3493" s="9" t="s">
        <v>293</v>
      </c>
      <c r="M3493" s="9" t="s">
        <v>1637</v>
      </c>
      <c r="N3493" s="9" t="s">
        <v>196</v>
      </c>
      <c r="O3493" s="9" t="s">
        <v>116</v>
      </c>
      <c r="P3493" s="9" t="s">
        <v>551</v>
      </c>
      <c r="Q3493" s="9" t="s">
        <v>219</v>
      </c>
      <c r="R3493" s="9">
        <v>0</v>
      </c>
      <c r="S3493" s="9">
        <v>38</v>
      </c>
      <c r="U3493" s="9" t="s">
        <v>140</v>
      </c>
      <c r="V3493" s="9" t="s">
        <v>6326</v>
      </c>
      <c r="X3493" s="9">
        <f>INDEX(SLA_Policy!$D$2:$D$5,MATCH(F3493,SLA_Policy!$A$2:$A$5,0))</f>
        <v>72</v>
      </c>
      <c r="Y3493" s="9" t="str">
        <f>IF(E3493="Cancelled","Excluded",IF(D3493="",IF((SLA_Policy!$B$8-B3493)*24&gt;X3493,"Open - Breached","Open - On Track"),IF((D3493-B3493)*24&lt;=X3493,"Met","Breached")))</f>
        <v>Met</v>
      </c>
    </row>
    <row r="3494" spans="1:25" x14ac:dyDescent="0.25">
      <c r="A3494" s="9" t="s">
        <v>6579</v>
      </c>
      <c r="B3494" s="23">
        <v>46036.388888888898</v>
      </c>
      <c r="C3494" s="23">
        <v>46036.394444444399</v>
      </c>
      <c r="D3494" s="23">
        <v>46037.368055555598</v>
      </c>
      <c r="E3494" s="9" t="s">
        <v>212</v>
      </c>
      <c r="F3494" s="9" t="s">
        <v>188</v>
      </c>
      <c r="G3494" s="9" t="s">
        <v>213</v>
      </c>
      <c r="H3494" s="9" t="s">
        <v>162</v>
      </c>
      <c r="I3494" s="9" t="s">
        <v>345</v>
      </c>
      <c r="J3494" s="9" t="s">
        <v>2421</v>
      </c>
      <c r="K3494" s="9" t="s">
        <v>303</v>
      </c>
      <c r="L3494" s="9" t="s">
        <v>371</v>
      </c>
      <c r="M3494" s="9" t="s">
        <v>6580</v>
      </c>
      <c r="N3494" s="9" t="s">
        <v>198</v>
      </c>
      <c r="O3494" s="9" t="s">
        <v>116</v>
      </c>
      <c r="P3494" s="9" t="s">
        <v>590</v>
      </c>
      <c r="Q3494" s="9" t="s">
        <v>219</v>
      </c>
      <c r="R3494" s="9">
        <v>0</v>
      </c>
      <c r="S3494" s="9">
        <v>16</v>
      </c>
      <c r="U3494" s="9" t="s">
        <v>248</v>
      </c>
      <c r="W3494" s="9">
        <v>5</v>
      </c>
      <c r="X3494" s="9">
        <f>INDEX(SLA_Policy!$D$2:$D$5,MATCH(F3494,SLA_Policy!$A$2:$A$5,0))</f>
        <v>72</v>
      </c>
      <c r="Y3494" s="9" t="str">
        <f>IF(E3494="Cancelled","Excluded",IF(D3494="",IF((SLA_Policy!$B$8-B3494)*24&gt;X3494,"Open - Breached","Open - On Track"),IF((D3494-B3494)*24&lt;=X3494,"Met","Breached")))</f>
        <v>Met</v>
      </c>
    </row>
    <row r="3495" spans="1:25" x14ac:dyDescent="0.25">
      <c r="A3495" s="9" t="s">
        <v>6581</v>
      </c>
      <c r="B3495" s="23">
        <v>46036.390972222202</v>
      </c>
      <c r="C3495" s="23">
        <v>46036.394444444399</v>
      </c>
      <c r="D3495" s="23">
        <v>46036.734722222202</v>
      </c>
      <c r="E3495" s="9" t="s">
        <v>212</v>
      </c>
      <c r="F3495" s="9" t="s">
        <v>188</v>
      </c>
      <c r="G3495" s="9" t="s">
        <v>213</v>
      </c>
      <c r="H3495" s="9" t="s">
        <v>162</v>
      </c>
      <c r="I3495" s="9" t="s">
        <v>244</v>
      </c>
      <c r="J3495" s="9" t="s">
        <v>561</v>
      </c>
      <c r="K3495" s="9" t="s">
        <v>303</v>
      </c>
      <c r="L3495" s="9" t="s">
        <v>270</v>
      </c>
      <c r="M3495" s="9" t="s">
        <v>2448</v>
      </c>
      <c r="N3495" s="9" t="s">
        <v>198</v>
      </c>
      <c r="O3495" s="9" t="s">
        <v>179</v>
      </c>
      <c r="P3495" s="9" t="s">
        <v>264</v>
      </c>
      <c r="Q3495" s="9" t="s">
        <v>219</v>
      </c>
      <c r="R3495" s="9">
        <v>0</v>
      </c>
      <c r="S3495" s="9">
        <v>31</v>
      </c>
      <c r="U3495" s="9" t="s">
        <v>290</v>
      </c>
      <c r="W3495" s="9">
        <v>5</v>
      </c>
      <c r="X3495" s="9">
        <f>INDEX(SLA_Policy!$D$2:$D$5,MATCH(F3495,SLA_Policy!$A$2:$A$5,0))</f>
        <v>72</v>
      </c>
      <c r="Y3495" s="9" t="str">
        <f>IF(E3495="Cancelled","Excluded",IF(D3495="",IF((SLA_Policy!$B$8-B3495)*24&gt;X3495,"Open - Breached","Open - On Track"),IF((D3495-B3495)*24&lt;=X3495,"Met","Breached")))</f>
        <v>Met</v>
      </c>
    </row>
    <row r="3496" spans="1:25" x14ac:dyDescent="0.25">
      <c r="A3496" s="9" t="s">
        <v>6582</v>
      </c>
      <c r="B3496" s="23">
        <v>46036.391666666699</v>
      </c>
      <c r="C3496" s="23">
        <v>46036.520833333299</v>
      </c>
      <c r="D3496" s="23">
        <v>46038.548611111102</v>
      </c>
      <c r="E3496" s="9" t="s">
        <v>212</v>
      </c>
      <c r="F3496" s="9" t="s">
        <v>189</v>
      </c>
      <c r="G3496" s="9" t="s">
        <v>213</v>
      </c>
      <c r="H3496" s="9" t="s">
        <v>164</v>
      </c>
      <c r="I3496" s="9" t="s">
        <v>478</v>
      </c>
      <c r="J3496" s="9" t="s">
        <v>6583</v>
      </c>
      <c r="K3496" s="9" t="s">
        <v>303</v>
      </c>
      <c r="L3496" s="9" t="s">
        <v>226</v>
      </c>
      <c r="M3496" s="9" t="s">
        <v>906</v>
      </c>
      <c r="N3496" s="9" t="s">
        <v>197</v>
      </c>
      <c r="O3496" s="9" t="s">
        <v>178</v>
      </c>
      <c r="P3496" s="9" t="s">
        <v>272</v>
      </c>
      <c r="Q3496" s="9" t="s">
        <v>219</v>
      </c>
      <c r="R3496" s="9">
        <v>0</v>
      </c>
      <c r="S3496" s="9">
        <v>23</v>
      </c>
      <c r="T3496" s="9" t="s">
        <v>343</v>
      </c>
      <c r="U3496" s="9" t="s">
        <v>266</v>
      </c>
      <c r="X3496" s="9">
        <f>INDEX(SLA_Policy!$D$2:$D$5,MATCH(F3496,SLA_Policy!$A$2:$A$5,0))</f>
        <v>120</v>
      </c>
      <c r="Y3496" s="9" t="str">
        <f>IF(E3496="Cancelled","Excluded",IF(D3496="",IF((SLA_Policy!$B$8-B3496)*24&gt;X3496,"Open - Breached","Open - On Track"),IF((D3496-B3496)*24&lt;=X3496,"Met","Breached")))</f>
        <v>Met</v>
      </c>
    </row>
    <row r="3497" spans="1:25" x14ac:dyDescent="0.25">
      <c r="A3497" s="9" t="s">
        <v>6584</v>
      </c>
      <c r="B3497" s="23">
        <v>46036.400694444397</v>
      </c>
      <c r="C3497" s="23">
        <v>46036.405555555597</v>
      </c>
      <c r="D3497" s="23">
        <v>46036.434027777803</v>
      </c>
      <c r="E3497" s="9" t="s">
        <v>212</v>
      </c>
      <c r="F3497" s="9" t="s">
        <v>189</v>
      </c>
      <c r="G3497" s="9" t="s">
        <v>213</v>
      </c>
      <c r="H3497" s="9" t="s">
        <v>161</v>
      </c>
      <c r="I3497" s="9" t="s">
        <v>297</v>
      </c>
      <c r="J3497" s="9" t="s">
        <v>4084</v>
      </c>
      <c r="K3497" s="9" t="s">
        <v>225</v>
      </c>
      <c r="L3497" s="9" t="s">
        <v>226</v>
      </c>
      <c r="M3497" s="9" t="s">
        <v>227</v>
      </c>
      <c r="N3497" s="9" t="s">
        <v>198</v>
      </c>
      <c r="O3497" s="9" t="s">
        <v>177</v>
      </c>
      <c r="P3497" s="9" t="s">
        <v>300</v>
      </c>
      <c r="Q3497" s="9" t="s">
        <v>219</v>
      </c>
      <c r="R3497" s="9">
        <v>0</v>
      </c>
      <c r="S3497" s="9">
        <v>20</v>
      </c>
      <c r="U3497" s="9" t="s">
        <v>140</v>
      </c>
      <c r="V3497" s="9" t="s">
        <v>6326</v>
      </c>
      <c r="X3497" s="9">
        <f>INDEX(SLA_Policy!$D$2:$D$5,MATCH(F3497,SLA_Policy!$A$2:$A$5,0))</f>
        <v>120</v>
      </c>
      <c r="Y3497" s="9" t="str">
        <f>IF(E3497="Cancelled","Excluded",IF(D3497="",IF((SLA_Policy!$B$8-B3497)*24&gt;X3497,"Open - Breached","Open - On Track"),IF((D3497-B3497)*24&lt;=X3497,"Met","Breached")))</f>
        <v>Met</v>
      </c>
    </row>
    <row r="3498" spans="1:25" x14ac:dyDescent="0.25">
      <c r="A3498" s="9" t="s">
        <v>6585</v>
      </c>
      <c r="B3498" s="23">
        <v>46036.403472222199</v>
      </c>
      <c r="C3498" s="23">
        <v>46036.404861111099</v>
      </c>
      <c r="D3498" s="23">
        <v>46038.338194444397</v>
      </c>
      <c r="E3498" s="9" t="s">
        <v>212</v>
      </c>
      <c r="F3498" s="9" t="s">
        <v>188</v>
      </c>
      <c r="G3498" s="9" t="s">
        <v>213</v>
      </c>
      <c r="H3498" s="9" t="s">
        <v>161</v>
      </c>
      <c r="I3498" s="9" t="s">
        <v>297</v>
      </c>
      <c r="J3498" s="9" t="s">
        <v>3141</v>
      </c>
      <c r="K3498" s="9" t="s">
        <v>246</v>
      </c>
      <c r="L3498" s="9" t="s">
        <v>226</v>
      </c>
      <c r="M3498" s="9" t="s">
        <v>1423</v>
      </c>
      <c r="N3498" s="9" t="s">
        <v>198</v>
      </c>
      <c r="O3498" s="9" t="s">
        <v>177</v>
      </c>
      <c r="P3498" s="9" t="s">
        <v>300</v>
      </c>
      <c r="Q3498" s="9" t="s">
        <v>219</v>
      </c>
      <c r="R3498" s="9">
        <v>0</v>
      </c>
      <c r="S3498" s="9">
        <v>27</v>
      </c>
      <c r="U3498" s="9" t="s">
        <v>140</v>
      </c>
      <c r="V3498" s="9" t="s">
        <v>6326</v>
      </c>
      <c r="X3498" s="9">
        <f>INDEX(SLA_Policy!$D$2:$D$5,MATCH(F3498,SLA_Policy!$A$2:$A$5,0))</f>
        <v>72</v>
      </c>
      <c r="Y3498" s="9" t="str">
        <f>IF(E3498="Cancelled","Excluded",IF(D3498="",IF((SLA_Policy!$B$8-B3498)*24&gt;X3498,"Open - Breached","Open - On Track"),IF((D3498-B3498)*24&lt;=X3498,"Met","Breached")))</f>
        <v>Met</v>
      </c>
    </row>
    <row r="3499" spans="1:25" x14ac:dyDescent="0.25">
      <c r="A3499" s="9" t="s">
        <v>6586</v>
      </c>
      <c r="B3499" s="23">
        <v>46036.404166666704</v>
      </c>
      <c r="C3499" s="23">
        <v>46036.40625</v>
      </c>
      <c r="D3499" s="23">
        <v>46037.345833333296</v>
      </c>
      <c r="E3499" s="9" t="s">
        <v>212</v>
      </c>
      <c r="F3499" s="9" t="s">
        <v>188</v>
      </c>
      <c r="G3499" s="9" t="s">
        <v>213</v>
      </c>
      <c r="H3499" s="9" t="s">
        <v>161</v>
      </c>
      <c r="I3499" s="9" t="s">
        <v>297</v>
      </c>
      <c r="J3499" s="9" t="s">
        <v>6587</v>
      </c>
      <c r="K3499" s="9" t="s">
        <v>262</v>
      </c>
      <c r="L3499" s="9" t="s">
        <v>104</v>
      </c>
      <c r="M3499" s="9" t="s">
        <v>3983</v>
      </c>
      <c r="N3499" s="9" t="s">
        <v>198</v>
      </c>
      <c r="O3499" s="9" t="s">
        <v>177</v>
      </c>
      <c r="P3499" s="9" t="s">
        <v>300</v>
      </c>
      <c r="Q3499" s="9" t="s">
        <v>219</v>
      </c>
      <c r="R3499" s="9">
        <v>0</v>
      </c>
      <c r="S3499" s="9">
        <v>36</v>
      </c>
      <c r="U3499" s="9" t="s">
        <v>140</v>
      </c>
      <c r="V3499" s="9" t="s">
        <v>6326</v>
      </c>
      <c r="X3499" s="9">
        <f>INDEX(SLA_Policy!$D$2:$D$5,MATCH(F3499,SLA_Policy!$A$2:$A$5,0))</f>
        <v>72</v>
      </c>
      <c r="Y3499" s="9" t="str">
        <f>IF(E3499="Cancelled","Excluded",IF(D3499="",IF((SLA_Policy!$B$8-B3499)*24&gt;X3499,"Open - Breached","Open - On Track"),IF((D3499-B3499)*24&lt;=X3499,"Met","Breached")))</f>
        <v>Met</v>
      </c>
    </row>
    <row r="3500" spans="1:25" x14ac:dyDescent="0.25">
      <c r="A3500" s="9" t="s">
        <v>6588</v>
      </c>
      <c r="B3500" s="23">
        <v>46036.429166666698</v>
      </c>
      <c r="C3500" s="23">
        <v>46036.433333333298</v>
      </c>
      <c r="D3500" s="23">
        <v>46036.749305555597</v>
      </c>
      <c r="E3500" s="9" t="s">
        <v>212</v>
      </c>
      <c r="F3500" s="9" t="s">
        <v>188</v>
      </c>
      <c r="G3500" s="9" t="s">
        <v>213</v>
      </c>
      <c r="H3500" s="9" t="s">
        <v>161</v>
      </c>
      <c r="I3500" s="9" t="s">
        <v>297</v>
      </c>
      <c r="J3500" s="9" t="s">
        <v>735</v>
      </c>
      <c r="K3500" s="9" t="s">
        <v>276</v>
      </c>
      <c r="L3500" s="9" t="s">
        <v>104</v>
      </c>
      <c r="M3500" s="9" t="s">
        <v>277</v>
      </c>
      <c r="N3500" s="9" t="s">
        <v>198</v>
      </c>
      <c r="O3500" s="9" t="s">
        <v>177</v>
      </c>
      <c r="P3500" s="9" t="s">
        <v>457</v>
      </c>
      <c r="Q3500" s="9" t="s">
        <v>219</v>
      </c>
      <c r="R3500" s="9">
        <v>0</v>
      </c>
      <c r="S3500" s="9">
        <v>34</v>
      </c>
      <c r="U3500" s="9" t="s">
        <v>140</v>
      </c>
      <c r="V3500" s="9" t="s">
        <v>6326</v>
      </c>
      <c r="W3500" s="9">
        <v>5</v>
      </c>
      <c r="X3500" s="9">
        <f>INDEX(SLA_Policy!$D$2:$D$5,MATCH(F3500,SLA_Policy!$A$2:$A$5,0))</f>
        <v>72</v>
      </c>
      <c r="Y3500" s="9" t="str">
        <f>IF(E3500="Cancelled","Excluded",IF(D3500="",IF((SLA_Policy!$B$8-B3500)*24&gt;X3500,"Open - Breached","Open - On Track"),IF((D3500-B3500)*24&lt;=X3500,"Met","Breached")))</f>
        <v>Met</v>
      </c>
    </row>
    <row r="3501" spans="1:25" x14ac:dyDescent="0.25">
      <c r="A3501" s="9" t="s">
        <v>6589</v>
      </c>
      <c r="B3501" s="23">
        <v>46036.430555555598</v>
      </c>
      <c r="C3501" s="23">
        <v>46036.613888888904</v>
      </c>
      <c r="D3501" s="23">
        <v>46062.368750000001</v>
      </c>
      <c r="E3501" s="9" t="s">
        <v>212</v>
      </c>
      <c r="F3501" s="9" t="s">
        <v>189</v>
      </c>
      <c r="G3501" s="9" t="s">
        <v>213</v>
      </c>
      <c r="H3501" s="9" t="s">
        <v>167</v>
      </c>
      <c r="I3501" s="9" t="s">
        <v>536</v>
      </c>
      <c r="J3501" s="9" t="s">
        <v>2240</v>
      </c>
      <c r="K3501" s="9" t="s">
        <v>246</v>
      </c>
      <c r="L3501" s="9" t="s">
        <v>311</v>
      </c>
      <c r="M3501" s="9" t="s">
        <v>1152</v>
      </c>
      <c r="N3501" s="9" t="s">
        <v>197</v>
      </c>
      <c r="O3501" s="9" t="s">
        <v>176</v>
      </c>
      <c r="P3501" s="9" t="s">
        <v>228</v>
      </c>
      <c r="Q3501" s="9" t="s">
        <v>219</v>
      </c>
      <c r="R3501" s="9">
        <v>0</v>
      </c>
      <c r="S3501" s="9">
        <v>59</v>
      </c>
      <c r="T3501" s="9" t="s">
        <v>220</v>
      </c>
      <c r="U3501" s="9" t="s">
        <v>290</v>
      </c>
      <c r="W3501" s="9">
        <v>4</v>
      </c>
      <c r="X3501" s="9">
        <f>INDEX(SLA_Policy!$D$2:$D$5,MATCH(F3501,SLA_Policy!$A$2:$A$5,0))</f>
        <v>120</v>
      </c>
      <c r="Y3501" s="9" t="str">
        <f>IF(E3501="Cancelled","Excluded",IF(D3501="",IF((SLA_Policy!$B$8-B3501)*24&gt;X3501,"Open - Breached","Open - On Track"),IF((D3501-B3501)*24&lt;=X3501,"Met","Breached")))</f>
        <v>Breached</v>
      </c>
    </row>
    <row r="3502" spans="1:25" x14ac:dyDescent="0.25">
      <c r="A3502" s="9" t="s">
        <v>6590</v>
      </c>
      <c r="B3502" s="23">
        <v>46036.434722222199</v>
      </c>
      <c r="C3502" s="23">
        <v>46036.435416666704</v>
      </c>
      <c r="D3502" s="23">
        <v>46036.485416666699</v>
      </c>
      <c r="E3502" s="9" t="s">
        <v>212</v>
      </c>
      <c r="F3502" s="9" t="s">
        <v>187</v>
      </c>
      <c r="G3502" s="9" t="s">
        <v>213</v>
      </c>
      <c r="H3502" s="9" t="s">
        <v>161</v>
      </c>
      <c r="I3502" s="9" t="s">
        <v>297</v>
      </c>
      <c r="J3502" s="9" t="s">
        <v>5011</v>
      </c>
      <c r="K3502" s="9" t="s">
        <v>246</v>
      </c>
      <c r="L3502" s="9" t="s">
        <v>104</v>
      </c>
      <c r="M3502" s="9" t="s">
        <v>2280</v>
      </c>
      <c r="N3502" s="9" t="s">
        <v>198</v>
      </c>
      <c r="O3502" s="9" t="s">
        <v>116</v>
      </c>
      <c r="P3502" s="9" t="s">
        <v>218</v>
      </c>
      <c r="Q3502" s="9" t="s">
        <v>219</v>
      </c>
      <c r="R3502" s="9">
        <v>0</v>
      </c>
      <c r="S3502" s="9">
        <v>15</v>
      </c>
      <c r="U3502" s="9" t="s">
        <v>140</v>
      </c>
      <c r="V3502" s="9" t="s">
        <v>6326</v>
      </c>
      <c r="W3502" s="9">
        <v>2</v>
      </c>
      <c r="X3502" s="9">
        <f>INDEX(SLA_Policy!$D$2:$D$5,MATCH(F3502,SLA_Policy!$A$2:$A$5,0))</f>
        <v>8</v>
      </c>
      <c r="Y3502" s="9" t="str">
        <f>IF(E3502="Cancelled","Excluded",IF(D3502="",IF((SLA_Policy!$B$8-B3502)*24&gt;X3502,"Open - Breached","Open - On Track"),IF((D3502-B3502)*24&lt;=X3502,"Met","Breached")))</f>
        <v>Met</v>
      </c>
    </row>
    <row r="3503" spans="1:25" x14ac:dyDescent="0.25">
      <c r="A3503" s="9" t="s">
        <v>6591</v>
      </c>
      <c r="B3503" s="23">
        <v>46036.435416666704</v>
      </c>
      <c r="C3503" s="23">
        <v>46036.442361111098</v>
      </c>
      <c r="D3503" s="23">
        <v>46037.707638888904</v>
      </c>
      <c r="E3503" s="9" t="s">
        <v>212</v>
      </c>
      <c r="F3503" s="9" t="s">
        <v>189</v>
      </c>
      <c r="G3503" s="9" t="s">
        <v>213</v>
      </c>
      <c r="H3503" s="9" t="s">
        <v>88</v>
      </c>
      <c r="I3503" s="9" t="s">
        <v>354</v>
      </c>
      <c r="J3503" s="9" t="s">
        <v>4449</v>
      </c>
      <c r="K3503" s="9" t="s">
        <v>246</v>
      </c>
      <c r="L3503" s="9" t="s">
        <v>371</v>
      </c>
      <c r="M3503" s="9" t="s">
        <v>4806</v>
      </c>
      <c r="N3503" s="9" t="s">
        <v>198</v>
      </c>
      <c r="O3503" s="9" t="s">
        <v>180</v>
      </c>
      <c r="P3503" s="9" t="s">
        <v>278</v>
      </c>
      <c r="Q3503" s="9" t="s">
        <v>219</v>
      </c>
      <c r="R3503" s="9">
        <v>0</v>
      </c>
      <c r="S3503" s="9">
        <v>32</v>
      </c>
      <c r="T3503" s="9" t="s">
        <v>220</v>
      </c>
      <c r="U3503" s="9" t="s">
        <v>221</v>
      </c>
      <c r="X3503" s="9">
        <f>INDEX(SLA_Policy!$D$2:$D$5,MATCH(F3503,SLA_Policy!$A$2:$A$5,0))</f>
        <v>120</v>
      </c>
      <c r="Y3503" s="9" t="str">
        <f>IF(E3503="Cancelled","Excluded",IF(D3503="",IF((SLA_Policy!$B$8-B3503)*24&gt;X3503,"Open - Breached","Open - On Track"),IF((D3503-B3503)*24&lt;=X3503,"Met","Breached")))</f>
        <v>Met</v>
      </c>
    </row>
    <row r="3504" spans="1:25" x14ac:dyDescent="0.25">
      <c r="A3504" s="9" t="s">
        <v>6592</v>
      </c>
      <c r="B3504" s="23">
        <v>46036.435416666704</v>
      </c>
      <c r="C3504" s="23">
        <v>46036.525694444397</v>
      </c>
      <c r="D3504" s="23">
        <v>46037.367361111101</v>
      </c>
      <c r="E3504" s="9" t="s">
        <v>212</v>
      </c>
      <c r="F3504" s="9" t="s">
        <v>189</v>
      </c>
      <c r="G3504" s="9" t="s">
        <v>236</v>
      </c>
      <c r="H3504" s="9" t="s">
        <v>161</v>
      </c>
      <c r="I3504" s="9" t="s">
        <v>237</v>
      </c>
      <c r="J3504" s="9" t="s">
        <v>6593</v>
      </c>
      <c r="K3504" s="9" t="s">
        <v>239</v>
      </c>
      <c r="L3504" s="9" t="s">
        <v>282</v>
      </c>
      <c r="M3504" s="9" t="s">
        <v>3467</v>
      </c>
      <c r="N3504" s="9" t="s">
        <v>196</v>
      </c>
      <c r="O3504" s="9" t="s">
        <v>177</v>
      </c>
      <c r="P3504" s="9" t="s">
        <v>241</v>
      </c>
      <c r="Q3504" s="9" t="s">
        <v>219</v>
      </c>
      <c r="R3504" s="9">
        <v>0</v>
      </c>
      <c r="S3504" s="9">
        <v>12</v>
      </c>
      <c r="U3504" s="9" t="s">
        <v>242</v>
      </c>
      <c r="X3504" s="9">
        <f>INDEX(SLA_Policy!$D$2:$D$5,MATCH(F3504,SLA_Policy!$A$2:$A$5,0))</f>
        <v>120</v>
      </c>
      <c r="Y3504" s="9" t="str">
        <f>IF(E3504="Cancelled","Excluded",IF(D3504="",IF((SLA_Policy!$B$8-B3504)*24&gt;X3504,"Open - Breached","Open - On Track"),IF((D3504-B3504)*24&lt;=X3504,"Met","Breached")))</f>
        <v>Met</v>
      </c>
    </row>
    <row r="3505" spans="1:25" x14ac:dyDescent="0.25">
      <c r="A3505" s="9" t="s">
        <v>6594</v>
      </c>
      <c r="B3505" s="23">
        <v>46036.453472222202</v>
      </c>
      <c r="C3505" s="23">
        <v>46036.464583333298</v>
      </c>
      <c r="D3505" s="23">
        <v>46036.584027777797</v>
      </c>
      <c r="E3505" s="9" t="s">
        <v>212</v>
      </c>
      <c r="F3505" s="9" t="s">
        <v>189</v>
      </c>
      <c r="G3505" s="9" t="s">
        <v>213</v>
      </c>
      <c r="H3505" s="9" t="s">
        <v>162</v>
      </c>
      <c r="I3505" s="9" t="s">
        <v>345</v>
      </c>
      <c r="J3505" s="9" t="s">
        <v>6595</v>
      </c>
      <c r="K3505" s="9" t="s">
        <v>303</v>
      </c>
      <c r="L3505" s="9" t="s">
        <v>216</v>
      </c>
      <c r="M3505" s="9" t="s">
        <v>4596</v>
      </c>
      <c r="N3505" s="9" t="s">
        <v>199</v>
      </c>
      <c r="O3505" s="9" t="s">
        <v>116</v>
      </c>
      <c r="P3505" s="9" t="s">
        <v>234</v>
      </c>
      <c r="Q3505" s="9" t="s">
        <v>219</v>
      </c>
      <c r="R3505" s="9">
        <v>0</v>
      </c>
      <c r="S3505" s="9">
        <v>23</v>
      </c>
      <c r="U3505" s="9" t="s">
        <v>376</v>
      </c>
      <c r="X3505" s="9">
        <f>INDEX(SLA_Policy!$D$2:$D$5,MATCH(F3505,SLA_Policy!$A$2:$A$5,0))</f>
        <v>120</v>
      </c>
      <c r="Y3505" s="9" t="str">
        <f>IF(E3505="Cancelled","Excluded",IF(D3505="",IF((SLA_Policy!$B$8-B3505)*24&gt;X3505,"Open - Breached","Open - On Track"),IF((D3505-B3505)*24&lt;=X3505,"Met","Breached")))</f>
        <v>Met</v>
      </c>
    </row>
    <row r="3506" spans="1:25" x14ac:dyDescent="0.25">
      <c r="A3506" s="9" t="s">
        <v>6596</v>
      </c>
      <c r="B3506" s="23">
        <v>46036.476388888899</v>
      </c>
      <c r="C3506" s="23">
        <v>46036.5180555556</v>
      </c>
      <c r="D3506" s="23">
        <v>46036.71875</v>
      </c>
      <c r="E3506" s="9" t="s">
        <v>212</v>
      </c>
      <c r="F3506" s="9" t="s">
        <v>188</v>
      </c>
      <c r="G3506" s="9" t="s">
        <v>236</v>
      </c>
      <c r="H3506" s="9" t="s">
        <v>162</v>
      </c>
      <c r="I3506" s="9" t="s">
        <v>280</v>
      </c>
      <c r="J3506" s="9" t="s">
        <v>6597</v>
      </c>
      <c r="K3506" s="9" t="s">
        <v>246</v>
      </c>
      <c r="L3506" s="9" t="s">
        <v>371</v>
      </c>
      <c r="M3506" s="9" t="s">
        <v>589</v>
      </c>
      <c r="N3506" s="9" t="s">
        <v>196</v>
      </c>
      <c r="O3506" s="9" t="s">
        <v>179</v>
      </c>
      <c r="P3506" s="9" t="s">
        <v>337</v>
      </c>
      <c r="Q3506" s="9" t="s">
        <v>219</v>
      </c>
      <c r="R3506" s="9">
        <v>0</v>
      </c>
      <c r="S3506" s="9">
        <v>22</v>
      </c>
      <c r="U3506" s="9" t="s">
        <v>242</v>
      </c>
      <c r="X3506" s="9">
        <f>INDEX(SLA_Policy!$D$2:$D$5,MATCH(F3506,SLA_Policy!$A$2:$A$5,0))</f>
        <v>72</v>
      </c>
      <c r="Y3506" s="9" t="str">
        <f>IF(E3506="Cancelled","Excluded",IF(D3506="",IF((SLA_Policy!$B$8-B3506)*24&gt;X3506,"Open - Breached","Open - On Track"),IF((D3506-B3506)*24&lt;=X3506,"Met","Breached")))</f>
        <v>Met</v>
      </c>
    </row>
    <row r="3507" spans="1:25" x14ac:dyDescent="0.25">
      <c r="A3507" s="9" t="s">
        <v>6598</v>
      </c>
      <c r="B3507" s="23">
        <v>46036.476388888899</v>
      </c>
      <c r="C3507" s="23">
        <v>46036.481249999997</v>
      </c>
      <c r="D3507" s="23">
        <v>46036.813888888901</v>
      </c>
      <c r="E3507" s="9" t="s">
        <v>212</v>
      </c>
      <c r="F3507" s="9" t="s">
        <v>187</v>
      </c>
      <c r="G3507" s="9" t="s">
        <v>213</v>
      </c>
      <c r="H3507" s="9" t="s">
        <v>166</v>
      </c>
      <c r="I3507" s="9" t="s">
        <v>398</v>
      </c>
      <c r="J3507" s="9" t="s">
        <v>1064</v>
      </c>
      <c r="K3507" s="9" t="s">
        <v>262</v>
      </c>
      <c r="L3507" s="9" t="s">
        <v>226</v>
      </c>
      <c r="M3507" s="9" t="s">
        <v>1024</v>
      </c>
      <c r="N3507" s="9" t="s">
        <v>196</v>
      </c>
      <c r="O3507" s="9" t="s">
        <v>181</v>
      </c>
      <c r="P3507" s="9" t="s">
        <v>289</v>
      </c>
      <c r="Q3507" s="9" t="s">
        <v>273</v>
      </c>
      <c r="R3507" s="9">
        <v>0</v>
      </c>
      <c r="S3507" s="9">
        <v>31</v>
      </c>
      <c r="U3507" s="9" t="s">
        <v>290</v>
      </c>
      <c r="X3507" s="9">
        <f>INDEX(SLA_Policy!$D$2:$D$5,MATCH(F3507,SLA_Policy!$A$2:$A$5,0))</f>
        <v>8</v>
      </c>
      <c r="Y3507" s="9" t="str">
        <f>IF(E3507="Cancelled","Excluded",IF(D3507="",IF((SLA_Policy!$B$8-B3507)*24&gt;X3507,"Open - Breached","Open - On Track"),IF((D3507-B3507)*24&lt;=X3507,"Met","Breached")))</f>
        <v>Breached</v>
      </c>
    </row>
    <row r="3508" spans="1:25" x14ac:dyDescent="0.25">
      <c r="A3508" s="9" t="s">
        <v>6599</v>
      </c>
      <c r="B3508" s="23">
        <v>46036.479166666701</v>
      </c>
      <c r="C3508" s="23">
        <v>46036.480555555601</v>
      </c>
      <c r="D3508" s="23">
        <v>46037.412499999999</v>
      </c>
      <c r="E3508" s="9" t="s">
        <v>212</v>
      </c>
      <c r="F3508" s="9" t="s">
        <v>188</v>
      </c>
      <c r="G3508" s="9" t="s">
        <v>213</v>
      </c>
      <c r="H3508" s="9" t="s">
        <v>161</v>
      </c>
      <c r="I3508" s="9" t="s">
        <v>297</v>
      </c>
      <c r="J3508" s="9" t="s">
        <v>1410</v>
      </c>
      <c r="K3508" s="9" t="s">
        <v>246</v>
      </c>
      <c r="L3508" s="9" t="s">
        <v>216</v>
      </c>
      <c r="M3508" s="9" t="s">
        <v>1984</v>
      </c>
      <c r="N3508" s="9" t="s">
        <v>200</v>
      </c>
      <c r="O3508" s="9" t="s">
        <v>177</v>
      </c>
      <c r="P3508" s="9" t="s">
        <v>942</v>
      </c>
      <c r="Q3508" s="9" t="s">
        <v>219</v>
      </c>
      <c r="R3508" s="9">
        <v>0</v>
      </c>
      <c r="S3508" s="9">
        <v>30</v>
      </c>
      <c r="U3508" s="9" t="s">
        <v>140</v>
      </c>
      <c r="V3508" s="9" t="s">
        <v>6326</v>
      </c>
      <c r="X3508" s="9">
        <f>INDEX(SLA_Policy!$D$2:$D$5,MATCH(F3508,SLA_Policy!$A$2:$A$5,0))</f>
        <v>72</v>
      </c>
      <c r="Y3508" s="9" t="str">
        <f>IF(E3508="Cancelled","Excluded",IF(D3508="",IF((SLA_Policy!$B$8-B3508)*24&gt;X3508,"Open - Breached","Open - On Track"),IF((D3508-B3508)*24&lt;=X3508,"Met","Breached")))</f>
        <v>Met</v>
      </c>
    </row>
    <row r="3509" spans="1:25" x14ac:dyDescent="0.25">
      <c r="A3509" s="9" t="s">
        <v>6600</v>
      </c>
      <c r="B3509" s="23">
        <v>46036.487500000003</v>
      </c>
      <c r="C3509" s="23">
        <v>46036.595138888901</v>
      </c>
      <c r="D3509" s="23">
        <v>46037.623611111099</v>
      </c>
      <c r="E3509" s="9" t="s">
        <v>212</v>
      </c>
      <c r="F3509" s="9" t="s">
        <v>189</v>
      </c>
      <c r="G3509" s="9" t="s">
        <v>236</v>
      </c>
      <c r="H3509" s="9" t="s">
        <v>164</v>
      </c>
      <c r="I3509" s="9" t="s">
        <v>421</v>
      </c>
      <c r="J3509" s="9" t="s">
        <v>861</v>
      </c>
      <c r="K3509" s="9" t="s">
        <v>246</v>
      </c>
      <c r="L3509" s="9" t="s">
        <v>293</v>
      </c>
      <c r="M3509" s="9" t="s">
        <v>2393</v>
      </c>
      <c r="N3509" s="9" t="s">
        <v>196</v>
      </c>
      <c r="O3509" s="9" t="s">
        <v>116</v>
      </c>
      <c r="P3509" s="9" t="s">
        <v>551</v>
      </c>
      <c r="Q3509" s="9" t="s">
        <v>219</v>
      </c>
      <c r="R3509" s="9">
        <v>0</v>
      </c>
      <c r="S3509" s="9">
        <v>20</v>
      </c>
      <c r="T3509" s="9" t="s">
        <v>343</v>
      </c>
      <c r="U3509" s="9" t="s">
        <v>242</v>
      </c>
      <c r="X3509" s="9">
        <f>INDEX(SLA_Policy!$D$2:$D$5,MATCH(F3509,SLA_Policy!$A$2:$A$5,0))</f>
        <v>120</v>
      </c>
      <c r="Y3509" s="9" t="str">
        <f>IF(E3509="Cancelled","Excluded",IF(D3509="",IF((SLA_Policy!$B$8-B3509)*24&gt;X3509,"Open - Breached","Open - On Track"),IF((D3509-B3509)*24&lt;=X3509,"Met","Breached")))</f>
        <v>Met</v>
      </c>
    </row>
    <row r="3510" spans="1:25" x14ac:dyDescent="0.25">
      <c r="A3510" s="9" t="s">
        <v>6601</v>
      </c>
      <c r="B3510" s="23">
        <v>46036.488888888904</v>
      </c>
      <c r="C3510" s="23">
        <v>46036.492361111101</v>
      </c>
      <c r="D3510" s="23">
        <v>46038.3569444444</v>
      </c>
      <c r="E3510" s="9" t="s">
        <v>212</v>
      </c>
      <c r="F3510" s="9" t="s">
        <v>189</v>
      </c>
      <c r="G3510" s="9" t="s">
        <v>213</v>
      </c>
      <c r="H3510" s="9" t="s">
        <v>163</v>
      </c>
      <c r="I3510" s="9" t="s">
        <v>405</v>
      </c>
      <c r="J3510" s="9" t="s">
        <v>406</v>
      </c>
      <c r="K3510" s="9" t="s">
        <v>246</v>
      </c>
      <c r="L3510" s="9" t="s">
        <v>311</v>
      </c>
      <c r="M3510" s="9" t="s">
        <v>1293</v>
      </c>
      <c r="N3510" s="9" t="s">
        <v>200</v>
      </c>
      <c r="O3510" s="9" t="s">
        <v>176</v>
      </c>
      <c r="P3510" s="9" t="s">
        <v>253</v>
      </c>
      <c r="Q3510" s="9" t="s">
        <v>219</v>
      </c>
      <c r="R3510" s="9">
        <v>0</v>
      </c>
      <c r="S3510" s="9">
        <v>39</v>
      </c>
      <c r="U3510" s="9" t="s">
        <v>376</v>
      </c>
      <c r="W3510" s="9">
        <v>5</v>
      </c>
      <c r="X3510" s="9">
        <f>INDEX(SLA_Policy!$D$2:$D$5,MATCH(F3510,SLA_Policy!$A$2:$A$5,0))</f>
        <v>120</v>
      </c>
      <c r="Y3510" s="9" t="str">
        <f>IF(E3510="Cancelled","Excluded",IF(D3510="",IF((SLA_Policy!$B$8-B3510)*24&gt;X3510,"Open - Breached","Open - On Track"),IF((D3510-B3510)*24&lt;=X3510,"Met","Breached")))</f>
        <v>Met</v>
      </c>
    </row>
    <row r="3511" spans="1:25" x14ac:dyDescent="0.25">
      <c r="A3511" s="9" t="s">
        <v>6602</v>
      </c>
      <c r="B3511" s="23">
        <v>46036.506944444503</v>
      </c>
      <c r="C3511" s="23">
        <v>46036.545833333301</v>
      </c>
      <c r="D3511" s="23">
        <v>46036.684027777803</v>
      </c>
      <c r="E3511" s="9" t="s">
        <v>212</v>
      </c>
      <c r="F3511" s="9" t="s">
        <v>188</v>
      </c>
      <c r="G3511" s="9" t="s">
        <v>213</v>
      </c>
      <c r="H3511" s="9" t="s">
        <v>161</v>
      </c>
      <c r="I3511" s="9" t="s">
        <v>297</v>
      </c>
      <c r="J3511" s="9" t="s">
        <v>6389</v>
      </c>
      <c r="K3511" s="9" t="s">
        <v>246</v>
      </c>
      <c r="L3511" s="9" t="s">
        <v>104</v>
      </c>
      <c r="M3511" s="9" t="s">
        <v>3879</v>
      </c>
      <c r="N3511" s="9" t="s">
        <v>196</v>
      </c>
      <c r="O3511" s="9" t="s">
        <v>177</v>
      </c>
      <c r="P3511" s="9" t="s">
        <v>300</v>
      </c>
      <c r="Q3511" s="9" t="s">
        <v>219</v>
      </c>
      <c r="R3511" s="9">
        <v>0</v>
      </c>
      <c r="S3511" s="9">
        <v>65</v>
      </c>
      <c r="U3511" s="9" t="s">
        <v>140</v>
      </c>
      <c r="V3511" s="9" t="s">
        <v>6326</v>
      </c>
      <c r="X3511" s="9">
        <f>INDEX(SLA_Policy!$D$2:$D$5,MATCH(F3511,SLA_Policy!$A$2:$A$5,0))</f>
        <v>72</v>
      </c>
      <c r="Y3511" s="9" t="str">
        <f>IF(E3511="Cancelled","Excluded",IF(D3511="",IF((SLA_Policy!$B$8-B3511)*24&gt;X3511,"Open - Breached","Open - On Track"),IF((D3511-B3511)*24&lt;=X3511,"Met","Breached")))</f>
        <v>Met</v>
      </c>
    </row>
    <row r="3512" spans="1:25" x14ac:dyDescent="0.25">
      <c r="A3512" s="9" t="s">
        <v>6603</v>
      </c>
      <c r="B3512" s="23">
        <v>46036.5090277778</v>
      </c>
      <c r="C3512" s="23">
        <v>46036.519444444399</v>
      </c>
      <c r="D3512" s="23">
        <v>46036.660416666702</v>
      </c>
      <c r="E3512" s="9" t="s">
        <v>212</v>
      </c>
      <c r="F3512" s="9" t="s">
        <v>189</v>
      </c>
      <c r="G3512" s="9" t="s">
        <v>213</v>
      </c>
      <c r="H3512" s="9" t="s">
        <v>161</v>
      </c>
      <c r="I3512" s="9" t="s">
        <v>389</v>
      </c>
      <c r="J3512" s="9" t="s">
        <v>6604</v>
      </c>
      <c r="K3512" s="9" t="s">
        <v>410</v>
      </c>
      <c r="L3512" s="9" t="s">
        <v>307</v>
      </c>
      <c r="M3512" s="9" t="s">
        <v>1543</v>
      </c>
      <c r="N3512" s="9" t="s">
        <v>198</v>
      </c>
      <c r="O3512" s="9" t="s">
        <v>116</v>
      </c>
      <c r="P3512" s="9" t="s">
        <v>525</v>
      </c>
      <c r="Q3512" s="9" t="s">
        <v>219</v>
      </c>
      <c r="R3512" s="9">
        <v>0</v>
      </c>
      <c r="S3512" s="9">
        <v>16</v>
      </c>
      <c r="U3512" s="9" t="s">
        <v>266</v>
      </c>
      <c r="W3512" s="9">
        <v>5</v>
      </c>
      <c r="X3512" s="9">
        <f>INDEX(SLA_Policy!$D$2:$D$5,MATCH(F3512,SLA_Policy!$A$2:$A$5,0))</f>
        <v>120</v>
      </c>
      <c r="Y3512" s="9" t="str">
        <f>IF(E3512="Cancelled","Excluded",IF(D3512="",IF((SLA_Policy!$B$8-B3512)*24&gt;X3512,"Open - Breached","Open - On Track"),IF((D3512-B3512)*24&lt;=X3512,"Met","Breached")))</f>
        <v>Met</v>
      </c>
    </row>
    <row r="3513" spans="1:25" x14ac:dyDescent="0.25">
      <c r="A3513" s="9" t="s">
        <v>6605</v>
      </c>
      <c r="B3513" s="23">
        <v>46036.525694444397</v>
      </c>
      <c r="C3513" s="23">
        <v>46036.53125</v>
      </c>
      <c r="D3513" s="23">
        <v>46036.595833333296</v>
      </c>
      <c r="E3513" s="9" t="s">
        <v>212</v>
      </c>
      <c r="F3513" s="9" t="s">
        <v>188</v>
      </c>
      <c r="G3513" s="9" t="s">
        <v>213</v>
      </c>
      <c r="H3513" s="9" t="s">
        <v>161</v>
      </c>
      <c r="I3513" s="9" t="s">
        <v>297</v>
      </c>
      <c r="J3513" s="9" t="s">
        <v>6436</v>
      </c>
      <c r="K3513" s="9" t="s">
        <v>215</v>
      </c>
      <c r="L3513" s="9" t="s">
        <v>226</v>
      </c>
      <c r="M3513" s="9" t="s">
        <v>2466</v>
      </c>
      <c r="N3513" s="9" t="s">
        <v>198</v>
      </c>
      <c r="O3513" s="9" t="s">
        <v>177</v>
      </c>
      <c r="P3513" s="9" t="s">
        <v>300</v>
      </c>
      <c r="Q3513" s="9" t="s">
        <v>219</v>
      </c>
      <c r="R3513" s="9">
        <v>0</v>
      </c>
      <c r="S3513" s="9">
        <v>13</v>
      </c>
      <c r="U3513" s="9" t="s">
        <v>290</v>
      </c>
      <c r="W3513" s="9">
        <v>4</v>
      </c>
      <c r="X3513" s="9">
        <f>INDEX(SLA_Policy!$D$2:$D$5,MATCH(F3513,SLA_Policy!$A$2:$A$5,0))</f>
        <v>72</v>
      </c>
      <c r="Y3513" s="9" t="str">
        <f>IF(E3513="Cancelled","Excluded",IF(D3513="",IF((SLA_Policy!$B$8-B3513)*24&gt;X3513,"Open - Breached","Open - On Track"),IF((D3513-B3513)*24&lt;=X3513,"Met","Breached")))</f>
        <v>Met</v>
      </c>
    </row>
    <row r="3514" spans="1:25" x14ac:dyDescent="0.25">
      <c r="A3514" s="9" t="s">
        <v>6606</v>
      </c>
      <c r="B3514" s="23">
        <v>46036.527777777803</v>
      </c>
      <c r="C3514" s="23">
        <v>46036.637499999997</v>
      </c>
      <c r="D3514" s="23">
        <v>46036.685416666704</v>
      </c>
      <c r="E3514" s="9" t="s">
        <v>212</v>
      </c>
      <c r="F3514" s="9" t="s">
        <v>189</v>
      </c>
      <c r="G3514" s="9" t="s">
        <v>213</v>
      </c>
      <c r="H3514" s="9" t="s">
        <v>161</v>
      </c>
      <c r="I3514" s="9" t="s">
        <v>297</v>
      </c>
      <c r="J3514" s="9" t="s">
        <v>5859</v>
      </c>
      <c r="K3514" s="9" t="s">
        <v>239</v>
      </c>
      <c r="L3514" s="9" t="s">
        <v>226</v>
      </c>
      <c r="M3514" s="9" t="s">
        <v>1836</v>
      </c>
      <c r="N3514" s="9" t="s">
        <v>196</v>
      </c>
      <c r="O3514" s="9" t="s">
        <v>177</v>
      </c>
      <c r="P3514" s="9" t="s">
        <v>457</v>
      </c>
      <c r="Q3514" s="9" t="s">
        <v>219</v>
      </c>
      <c r="R3514" s="9">
        <v>0</v>
      </c>
      <c r="S3514" s="9">
        <v>29</v>
      </c>
      <c r="U3514" s="9" t="s">
        <v>140</v>
      </c>
      <c r="V3514" s="9" t="s">
        <v>6326</v>
      </c>
      <c r="W3514" s="9">
        <v>4</v>
      </c>
      <c r="X3514" s="9">
        <f>INDEX(SLA_Policy!$D$2:$D$5,MATCH(F3514,SLA_Policy!$A$2:$A$5,0))</f>
        <v>120</v>
      </c>
      <c r="Y3514" s="9" t="str">
        <f>IF(E3514="Cancelled","Excluded",IF(D3514="",IF((SLA_Policy!$B$8-B3514)*24&gt;X3514,"Open - Breached","Open - On Track"),IF((D3514-B3514)*24&lt;=X3514,"Met","Breached")))</f>
        <v>Met</v>
      </c>
    </row>
    <row r="3515" spans="1:25" x14ac:dyDescent="0.25">
      <c r="A3515" s="9" t="s">
        <v>6607</v>
      </c>
      <c r="B3515" s="23">
        <v>46036.541666666701</v>
      </c>
      <c r="C3515" s="23">
        <v>46036.542361111096</v>
      </c>
      <c r="D3515" s="23">
        <v>46036.6965277778</v>
      </c>
      <c r="E3515" s="9" t="s">
        <v>212</v>
      </c>
      <c r="F3515" s="9" t="s">
        <v>187</v>
      </c>
      <c r="G3515" s="9" t="s">
        <v>213</v>
      </c>
      <c r="H3515" s="9" t="s">
        <v>162</v>
      </c>
      <c r="I3515" s="9" t="s">
        <v>345</v>
      </c>
      <c r="J3515" s="9" t="s">
        <v>1136</v>
      </c>
      <c r="K3515" s="9" t="s">
        <v>246</v>
      </c>
      <c r="L3515" s="9" t="s">
        <v>293</v>
      </c>
      <c r="M3515" s="9" t="s">
        <v>3288</v>
      </c>
      <c r="N3515" s="9" t="s">
        <v>198</v>
      </c>
      <c r="O3515" s="9" t="s">
        <v>179</v>
      </c>
      <c r="P3515" s="9" t="s">
        <v>284</v>
      </c>
      <c r="Q3515" s="9" t="s">
        <v>273</v>
      </c>
      <c r="R3515" s="9">
        <v>0</v>
      </c>
      <c r="S3515" s="9">
        <v>10</v>
      </c>
      <c r="U3515" s="9" t="s">
        <v>266</v>
      </c>
      <c r="X3515" s="9">
        <f>INDEX(SLA_Policy!$D$2:$D$5,MATCH(F3515,SLA_Policy!$A$2:$A$5,0))</f>
        <v>8</v>
      </c>
      <c r="Y3515" s="9" t="str">
        <f>IF(E3515="Cancelled","Excluded",IF(D3515="",IF((SLA_Policy!$B$8-B3515)*24&gt;X3515,"Open - Breached","Open - On Track"),IF((D3515-B3515)*24&lt;=X3515,"Met","Breached")))</f>
        <v>Met</v>
      </c>
    </row>
    <row r="3516" spans="1:25" x14ac:dyDescent="0.25">
      <c r="A3516" s="9" t="s">
        <v>6608</v>
      </c>
      <c r="B3516" s="23">
        <v>46036.543055555601</v>
      </c>
      <c r="C3516" s="23">
        <v>46036.547916666699</v>
      </c>
      <c r="D3516" s="23">
        <v>46037.327083333301</v>
      </c>
      <c r="E3516" s="9" t="s">
        <v>212</v>
      </c>
      <c r="F3516" s="9" t="s">
        <v>189</v>
      </c>
      <c r="G3516" s="9" t="s">
        <v>213</v>
      </c>
      <c r="H3516" s="9" t="s">
        <v>165</v>
      </c>
      <c r="I3516" s="9" t="s">
        <v>567</v>
      </c>
      <c r="J3516" s="9" t="s">
        <v>6609</v>
      </c>
      <c r="K3516" s="9" t="s">
        <v>246</v>
      </c>
      <c r="L3516" s="9" t="s">
        <v>104</v>
      </c>
      <c r="M3516" s="9" t="s">
        <v>3879</v>
      </c>
      <c r="N3516" s="9" t="s">
        <v>200</v>
      </c>
      <c r="O3516" s="9" t="s">
        <v>116</v>
      </c>
      <c r="P3516" s="9" t="s">
        <v>295</v>
      </c>
      <c r="Q3516" s="9" t="s">
        <v>219</v>
      </c>
      <c r="R3516" s="9">
        <v>0</v>
      </c>
      <c r="S3516" s="9">
        <v>28</v>
      </c>
      <c r="U3516" s="9" t="s">
        <v>230</v>
      </c>
      <c r="W3516" s="9">
        <v>5</v>
      </c>
      <c r="X3516" s="9">
        <f>INDEX(SLA_Policy!$D$2:$D$5,MATCH(F3516,SLA_Policy!$A$2:$A$5,0))</f>
        <v>120</v>
      </c>
      <c r="Y3516" s="9" t="str">
        <f>IF(E3516="Cancelled","Excluded",IF(D3516="",IF((SLA_Policy!$B$8-B3516)*24&gt;X3516,"Open - Breached","Open - On Track"),IF((D3516-B3516)*24&lt;=X3516,"Met","Breached")))</f>
        <v>Met</v>
      </c>
    </row>
    <row r="3517" spans="1:25" x14ac:dyDescent="0.25">
      <c r="A3517" s="9" t="s">
        <v>6610</v>
      </c>
      <c r="B3517" s="23">
        <v>46036.543055555601</v>
      </c>
      <c r="C3517" s="23">
        <v>46036.7006944444</v>
      </c>
      <c r="D3517" s="23">
        <v>46037.420833333301</v>
      </c>
      <c r="E3517" s="9" t="s">
        <v>212</v>
      </c>
      <c r="F3517" s="9" t="s">
        <v>189</v>
      </c>
      <c r="G3517" s="9" t="s">
        <v>213</v>
      </c>
      <c r="H3517" s="9" t="s">
        <v>166</v>
      </c>
      <c r="I3517" s="9" t="s">
        <v>286</v>
      </c>
      <c r="J3517" s="9" t="s">
        <v>287</v>
      </c>
      <c r="K3517" s="9" t="s">
        <v>303</v>
      </c>
      <c r="L3517" s="9" t="s">
        <v>351</v>
      </c>
      <c r="M3517" s="9" t="s">
        <v>1601</v>
      </c>
      <c r="N3517" s="9" t="s">
        <v>196</v>
      </c>
      <c r="O3517" s="9" t="s">
        <v>181</v>
      </c>
      <c r="P3517" s="9" t="s">
        <v>289</v>
      </c>
      <c r="Q3517" s="9" t="s">
        <v>219</v>
      </c>
      <c r="R3517" s="9">
        <v>2</v>
      </c>
      <c r="S3517" s="9">
        <v>24</v>
      </c>
      <c r="U3517" s="9" t="s">
        <v>290</v>
      </c>
      <c r="X3517" s="9">
        <f>INDEX(SLA_Policy!$D$2:$D$5,MATCH(F3517,SLA_Policy!$A$2:$A$5,0))</f>
        <v>120</v>
      </c>
      <c r="Y3517" s="9" t="str">
        <f>IF(E3517="Cancelled","Excluded",IF(D3517="",IF((SLA_Policy!$B$8-B3517)*24&gt;X3517,"Open - Breached","Open - On Track"),IF((D3517-B3517)*24&lt;=X3517,"Met","Breached")))</f>
        <v>Met</v>
      </c>
    </row>
    <row r="3518" spans="1:25" x14ac:dyDescent="0.25">
      <c r="A3518" s="9" t="s">
        <v>6611</v>
      </c>
      <c r="B3518" s="23">
        <v>46036.545833333301</v>
      </c>
      <c r="C3518" s="23">
        <v>46036.5534722222</v>
      </c>
      <c r="D3518" s="23">
        <v>46038.599305555603</v>
      </c>
      <c r="E3518" s="9" t="s">
        <v>212</v>
      </c>
      <c r="F3518" s="9" t="s">
        <v>188</v>
      </c>
      <c r="G3518" s="9" t="s">
        <v>236</v>
      </c>
      <c r="H3518" s="9" t="s">
        <v>163</v>
      </c>
      <c r="I3518" s="9" t="s">
        <v>315</v>
      </c>
      <c r="J3518" s="9" t="s">
        <v>6612</v>
      </c>
      <c r="K3518" s="9" t="s">
        <v>303</v>
      </c>
      <c r="L3518" s="9" t="s">
        <v>216</v>
      </c>
      <c r="M3518" s="9" t="s">
        <v>2490</v>
      </c>
      <c r="N3518" s="9" t="s">
        <v>200</v>
      </c>
      <c r="O3518" s="9" t="s">
        <v>180</v>
      </c>
      <c r="P3518" s="9" t="s">
        <v>368</v>
      </c>
      <c r="Q3518" s="9" t="s">
        <v>219</v>
      </c>
      <c r="R3518" s="9">
        <v>0</v>
      </c>
      <c r="S3518" s="9">
        <v>71</v>
      </c>
      <c r="T3518" s="9" t="s">
        <v>229</v>
      </c>
      <c r="U3518" s="9" t="s">
        <v>242</v>
      </c>
      <c r="W3518" s="9">
        <v>4</v>
      </c>
      <c r="X3518" s="9">
        <f>INDEX(SLA_Policy!$D$2:$D$5,MATCH(F3518,SLA_Policy!$A$2:$A$5,0))</f>
        <v>72</v>
      </c>
      <c r="Y3518" s="9" t="str">
        <f>IF(E3518="Cancelled","Excluded",IF(D3518="",IF((SLA_Policy!$B$8-B3518)*24&gt;X3518,"Open - Breached","Open - On Track"),IF((D3518-B3518)*24&lt;=X3518,"Met","Breached")))</f>
        <v>Met</v>
      </c>
    </row>
    <row r="3519" spans="1:25" x14ac:dyDescent="0.25">
      <c r="A3519" s="9" t="s">
        <v>6613</v>
      </c>
      <c r="B3519" s="23">
        <v>46036.548611111102</v>
      </c>
      <c r="C3519" s="23">
        <v>46036.552777777797</v>
      </c>
      <c r="D3519" s="23">
        <v>46036.7368055556</v>
      </c>
      <c r="E3519" s="9" t="s">
        <v>212</v>
      </c>
      <c r="F3519" s="9" t="s">
        <v>189</v>
      </c>
      <c r="G3519" s="9" t="s">
        <v>213</v>
      </c>
      <c r="H3519" s="9" t="s">
        <v>167</v>
      </c>
      <c r="I3519" s="9" t="s">
        <v>684</v>
      </c>
      <c r="J3519" s="9" t="s">
        <v>6614</v>
      </c>
      <c r="K3519" s="9" t="s">
        <v>215</v>
      </c>
      <c r="L3519" s="9" t="s">
        <v>216</v>
      </c>
      <c r="M3519" s="9" t="s">
        <v>1468</v>
      </c>
      <c r="N3519" s="9" t="s">
        <v>198</v>
      </c>
      <c r="O3519" s="9" t="s">
        <v>176</v>
      </c>
      <c r="P3519" s="9" t="s">
        <v>503</v>
      </c>
      <c r="Q3519" s="9" t="s">
        <v>219</v>
      </c>
      <c r="R3519" s="9">
        <v>0</v>
      </c>
      <c r="S3519" s="9">
        <v>16</v>
      </c>
      <c r="U3519" s="9" t="s">
        <v>376</v>
      </c>
      <c r="X3519" s="9">
        <f>INDEX(SLA_Policy!$D$2:$D$5,MATCH(F3519,SLA_Policy!$A$2:$A$5,0))</f>
        <v>120</v>
      </c>
      <c r="Y3519" s="9" t="str">
        <f>IF(E3519="Cancelled","Excluded",IF(D3519="",IF((SLA_Policy!$B$8-B3519)*24&gt;X3519,"Open - Breached","Open - On Track"),IF((D3519-B3519)*24&lt;=X3519,"Met","Breached")))</f>
        <v>Met</v>
      </c>
    </row>
    <row r="3520" spans="1:25" x14ac:dyDescent="0.25">
      <c r="A3520" s="9" t="s">
        <v>6615</v>
      </c>
      <c r="B3520" s="23">
        <v>46036.557638888902</v>
      </c>
      <c r="C3520" s="23">
        <v>46036.777083333298</v>
      </c>
      <c r="D3520" s="23">
        <v>46037.390972222202</v>
      </c>
      <c r="E3520" s="9" t="s">
        <v>212</v>
      </c>
      <c r="F3520" s="9" t="s">
        <v>189</v>
      </c>
      <c r="G3520" s="9" t="s">
        <v>213</v>
      </c>
      <c r="H3520" s="9" t="s">
        <v>161</v>
      </c>
      <c r="I3520" s="9" t="s">
        <v>454</v>
      </c>
      <c r="J3520" s="9" t="s">
        <v>5128</v>
      </c>
      <c r="K3520" s="9" t="s">
        <v>239</v>
      </c>
      <c r="L3520" s="9" t="s">
        <v>226</v>
      </c>
      <c r="M3520" s="9" t="s">
        <v>1111</v>
      </c>
      <c r="N3520" s="9" t="s">
        <v>196</v>
      </c>
      <c r="O3520" s="9" t="s">
        <v>116</v>
      </c>
      <c r="P3520" s="9" t="s">
        <v>295</v>
      </c>
      <c r="Q3520" s="9" t="s">
        <v>219</v>
      </c>
      <c r="R3520" s="9">
        <v>0</v>
      </c>
      <c r="S3520" s="9">
        <v>5</v>
      </c>
      <c r="U3520" s="9" t="s">
        <v>290</v>
      </c>
      <c r="X3520" s="9">
        <f>INDEX(SLA_Policy!$D$2:$D$5,MATCH(F3520,SLA_Policy!$A$2:$A$5,0))</f>
        <v>120</v>
      </c>
      <c r="Y3520" s="9" t="str">
        <f>IF(E3520="Cancelled","Excluded",IF(D3520="",IF((SLA_Policy!$B$8-B3520)*24&gt;X3520,"Open - Breached","Open - On Track"),IF((D3520-B3520)*24&lt;=X3520,"Met","Breached")))</f>
        <v>Met</v>
      </c>
    </row>
    <row r="3521" spans="1:25" x14ac:dyDescent="0.25">
      <c r="A3521" s="9" t="s">
        <v>6616</v>
      </c>
      <c r="B3521" s="23">
        <v>46036.567361111098</v>
      </c>
      <c r="C3521" s="23">
        <v>46036.636805555601</v>
      </c>
      <c r="D3521" s="23">
        <v>46037.4152777778</v>
      </c>
      <c r="E3521" s="9" t="s">
        <v>212</v>
      </c>
      <c r="F3521" s="9" t="s">
        <v>189</v>
      </c>
      <c r="G3521" s="9" t="s">
        <v>213</v>
      </c>
      <c r="H3521" s="9" t="s">
        <v>161</v>
      </c>
      <c r="I3521" s="9" t="s">
        <v>297</v>
      </c>
      <c r="J3521" s="9" t="s">
        <v>298</v>
      </c>
      <c r="K3521" s="9" t="s">
        <v>303</v>
      </c>
      <c r="L3521" s="9" t="s">
        <v>104</v>
      </c>
      <c r="M3521" s="9" t="s">
        <v>3794</v>
      </c>
      <c r="N3521" s="9" t="s">
        <v>196</v>
      </c>
      <c r="O3521" s="9" t="s">
        <v>177</v>
      </c>
      <c r="P3521" s="9" t="s">
        <v>300</v>
      </c>
      <c r="Q3521" s="9" t="s">
        <v>219</v>
      </c>
      <c r="R3521" s="9">
        <v>0</v>
      </c>
      <c r="S3521" s="9">
        <v>24</v>
      </c>
      <c r="U3521" s="9" t="s">
        <v>140</v>
      </c>
      <c r="V3521" s="9" t="s">
        <v>6326</v>
      </c>
      <c r="X3521" s="9">
        <f>INDEX(SLA_Policy!$D$2:$D$5,MATCH(F3521,SLA_Policy!$A$2:$A$5,0))</f>
        <v>120</v>
      </c>
      <c r="Y3521" s="9" t="str">
        <f>IF(E3521="Cancelled","Excluded",IF(D3521="",IF((SLA_Policy!$B$8-B3521)*24&gt;X3521,"Open - Breached","Open - On Track"),IF((D3521-B3521)*24&lt;=X3521,"Met","Breached")))</f>
        <v>Met</v>
      </c>
    </row>
    <row r="3522" spans="1:25" x14ac:dyDescent="0.25">
      <c r="A3522" s="9" t="s">
        <v>6617</v>
      </c>
      <c r="B3522" s="23">
        <v>46036.581944444399</v>
      </c>
      <c r="C3522" s="23">
        <v>46036.628472222197</v>
      </c>
      <c r="D3522" s="23">
        <v>46037.46875</v>
      </c>
      <c r="E3522" s="9" t="s">
        <v>212</v>
      </c>
      <c r="F3522" s="9" t="s">
        <v>188</v>
      </c>
      <c r="G3522" s="9" t="s">
        <v>213</v>
      </c>
      <c r="H3522" s="9" t="s">
        <v>165</v>
      </c>
      <c r="I3522" s="9" t="s">
        <v>567</v>
      </c>
      <c r="J3522" s="9" t="s">
        <v>1639</v>
      </c>
      <c r="K3522" s="9" t="s">
        <v>239</v>
      </c>
      <c r="L3522" s="9" t="s">
        <v>351</v>
      </c>
      <c r="M3522" s="9" t="s">
        <v>3100</v>
      </c>
      <c r="N3522" s="9" t="s">
        <v>197</v>
      </c>
      <c r="O3522" s="9" t="s">
        <v>176</v>
      </c>
      <c r="P3522" s="9" t="s">
        <v>228</v>
      </c>
      <c r="Q3522" s="9" t="s">
        <v>219</v>
      </c>
      <c r="R3522" s="9">
        <v>2</v>
      </c>
      <c r="S3522" s="9">
        <v>30</v>
      </c>
      <c r="U3522" s="9" t="s">
        <v>230</v>
      </c>
      <c r="X3522" s="9">
        <f>INDEX(SLA_Policy!$D$2:$D$5,MATCH(F3522,SLA_Policy!$A$2:$A$5,0))</f>
        <v>72</v>
      </c>
      <c r="Y3522" s="9" t="str">
        <f>IF(E3522="Cancelled","Excluded",IF(D3522="",IF((SLA_Policy!$B$8-B3522)*24&gt;X3522,"Open - Breached","Open - On Track"),IF((D3522-B3522)*24&lt;=X3522,"Met","Breached")))</f>
        <v>Met</v>
      </c>
    </row>
    <row r="3523" spans="1:25" x14ac:dyDescent="0.25">
      <c r="A3523" s="9" t="s">
        <v>6618</v>
      </c>
      <c r="B3523" s="23">
        <v>46036.599305555603</v>
      </c>
      <c r="C3523" s="23">
        <v>46036.620138888902</v>
      </c>
      <c r="D3523" s="23">
        <v>46036.668749999997</v>
      </c>
      <c r="E3523" s="9" t="s">
        <v>212</v>
      </c>
      <c r="F3523" s="9" t="s">
        <v>188</v>
      </c>
      <c r="G3523" s="9" t="s">
        <v>213</v>
      </c>
      <c r="H3523" s="9" t="s">
        <v>161</v>
      </c>
      <c r="I3523" s="9" t="s">
        <v>389</v>
      </c>
      <c r="J3523" s="9" t="s">
        <v>5627</v>
      </c>
      <c r="K3523" s="9" t="s">
        <v>246</v>
      </c>
      <c r="L3523" s="9" t="s">
        <v>104</v>
      </c>
      <c r="M3523" s="9" t="s">
        <v>1272</v>
      </c>
      <c r="N3523" s="9" t="s">
        <v>198</v>
      </c>
      <c r="O3523" s="9" t="s">
        <v>116</v>
      </c>
      <c r="P3523" s="9" t="s">
        <v>342</v>
      </c>
      <c r="Q3523" s="9" t="s">
        <v>219</v>
      </c>
      <c r="R3523" s="9">
        <v>0</v>
      </c>
      <c r="S3523" s="9">
        <v>10</v>
      </c>
      <c r="U3523" s="9" t="s">
        <v>266</v>
      </c>
      <c r="X3523" s="9">
        <f>INDEX(SLA_Policy!$D$2:$D$5,MATCH(F3523,SLA_Policy!$A$2:$A$5,0))</f>
        <v>72</v>
      </c>
      <c r="Y3523" s="9" t="str">
        <f>IF(E3523="Cancelled","Excluded",IF(D3523="",IF((SLA_Policy!$B$8-B3523)*24&gt;X3523,"Open - Breached","Open - On Track"),IF((D3523-B3523)*24&lt;=X3523,"Met","Breached")))</f>
        <v>Met</v>
      </c>
    </row>
    <row r="3524" spans="1:25" x14ac:dyDescent="0.25">
      <c r="A3524" s="9" t="s">
        <v>6619</v>
      </c>
      <c r="B3524" s="23">
        <v>46036.604166666701</v>
      </c>
      <c r="C3524" s="23">
        <v>46036.607638888898</v>
      </c>
      <c r="D3524" s="23">
        <v>46036.629166666702</v>
      </c>
      <c r="E3524" s="9" t="s">
        <v>212</v>
      </c>
      <c r="F3524" s="9" t="s">
        <v>187</v>
      </c>
      <c r="G3524" s="9" t="s">
        <v>213</v>
      </c>
      <c r="H3524" s="9" t="s">
        <v>161</v>
      </c>
      <c r="I3524" s="9" t="s">
        <v>297</v>
      </c>
      <c r="J3524" s="9" t="s">
        <v>6493</v>
      </c>
      <c r="K3524" s="9" t="s">
        <v>215</v>
      </c>
      <c r="L3524" s="9" t="s">
        <v>395</v>
      </c>
      <c r="M3524" s="9" t="s">
        <v>484</v>
      </c>
      <c r="N3524" s="9" t="s">
        <v>198</v>
      </c>
      <c r="O3524" s="9" t="s">
        <v>116</v>
      </c>
      <c r="P3524" s="9" t="s">
        <v>218</v>
      </c>
      <c r="Q3524" s="9" t="s">
        <v>219</v>
      </c>
      <c r="R3524" s="9">
        <v>0</v>
      </c>
      <c r="S3524" s="9">
        <v>25</v>
      </c>
      <c r="U3524" s="9" t="s">
        <v>266</v>
      </c>
      <c r="X3524" s="9">
        <f>INDEX(SLA_Policy!$D$2:$D$5,MATCH(F3524,SLA_Policy!$A$2:$A$5,0))</f>
        <v>8</v>
      </c>
      <c r="Y3524" s="9" t="str">
        <f>IF(E3524="Cancelled","Excluded",IF(D3524="",IF((SLA_Policy!$B$8-B3524)*24&gt;X3524,"Open - Breached","Open - On Track"),IF((D3524-B3524)*24&lt;=X3524,"Met","Breached")))</f>
        <v>Met</v>
      </c>
    </row>
    <row r="3525" spans="1:25" x14ac:dyDescent="0.25">
      <c r="A3525" s="9" t="s">
        <v>6620</v>
      </c>
      <c r="B3525" s="23">
        <v>46036.605555555601</v>
      </c>
      <c r="C3525" s="23">
        <v>46036.609722222202</v>
      </c>
      <c r="D3525" s="23">
        <v>46036.667361111096</v>
      </c>
      <c r="E3525" s="9" t="s">
        <v>212</v>
      </c>
      <c r="F3525" s="9" t="s">
        <v>188</v>
      </c>
      <c r="G3525" s="9" t="s">
        <v>213</v>
      </c>
      <c r="H3525" s="9" t="s">
        <v>167</v>
      </c>
      <c r="I3525" s="9" t="s">
        <v>684</v>
      </c>
      <c r="J3525" s="9" t="s">
        <v>2364</v>
      </c>
      <c r="K3525" s="9" t="s">
        <v>246</v>
      </c>
      <c r="L3525" s="9" t="s">
        <v>104</v>
      </c>
      <c r="M3525" s="9" t="s">
        <v>1342</v>
      </c>
      <c r="N3525" s="9" t="s">
        <v>196</v>
      </c>
      <c r="O3525" s="9" t="s">
        <v>116</v>
      </c>
      <c r="P3525" s="9" t="s">
        <v>551</v>
      </c>
      <c r="Q3525" s="9" t="s">
        <v>219</v>
      </c>
      <c r="R3525" s="9">
        <v>0</v>
      </c>
      <c r="S3525" s="9">
        <v>30</v>
      </c>
      <c r="U3525" s="9" t="s">
        <v>290</v>
      </c>
      <c r="X3525" s="9">
        <f>INDEX(SLA_Policy!$D$2:$D$5,MATCH(F3525,SLA_Policy!$A$2:$A$5,0))</f>
        <v>72</v>
      </c>
      <c r="Y3525" s="9" t="str">
        <f>IF(E3525="Cancelled","Excluded",IF(D3525="",IF((SLA_Policy!$B$8-B3525)*24&gt;X3525,"Open - Breached","Open - On Track"),IF((D3525-B3525)*24&lt;=X3525,"Met","Breached")))</f>
        <v>Met</v>
      </c>
    </row>
    <row r="3526" spans="1:25" x14ac:dyDescent="0.25">
      <c r="A3526" s="9" t="s">
        <v>6621</v>
      </c>
      <c r="B3526" s="23">
        <v>46036.629166666702</v>
      </c>
      <c r="C3526" s="23">
        <v>46036.6784722222</v>
      </c>
      <c r="D3526" s="23">
        <v>46037.595138888901</v>
      </c>
      <c r="E3526" s="9" t="s">
        <v>212</v>
      </c>
      <c r="F3526" s="9" t="s">
        <v>189</v>
      </c>
      <c r="G3526" s="9" t="s">
        <v>236</v>
      </c>
      <c r="H3526" s="9" t="s">
        <v>161</v>
      </c>
      <c r="I3526" s="9" t="s">
        <v>505</v>
      </c>
      <c r="J3526" s="9" t="s">
        <v>6622</v>
      </c>
      <c r="K3526" s="9" t="s">
        <v>246</v>
      </c>
      <c r="L3526" s="9" t="s">
        <v>104</v>
      </c>
      <c r="M3526" s="9" t="s">
        <v>1618</v>
      </c>
      <c r="N3526" s="9" t="s">
        <v>196</v>
      </c>
      <c r="O3526" s="9" t="s">
        <v>177</v>
      </c>
      <c r="P3526" s="9" t="s">
        <v>457</v>
      </c>
      <c r="Q3526" s="9" t="s">
        <v>219</v>
      </c>
      <c r="R3526" s="9">
        <v>0</v>
      </c>
      <c r="S3526" s="9">
        <v>37</v>
      </c>
      <c r="U3526" s="9" t="s">
        <v>242</v>
      </c>
      <c r="W3526" s="9">
        <v>5</v>
      </c>
      <c r="X3526" s="9">
        <f>INDEX(SLA_Policy!$D$2:$D$5,MATCH(F3526,SLA_Policy!$A$2:$A$5,0))</f>
        <v>120</v>
      </c>
      <c r="Y3526" s="9" t="str">
        <f>IF(E3526="Cancelled","Excluded",IF(D3526="",IF((SLA_Policy!$B$8-B3526)*24&gt;X3526,"Open - Breached","Open - On Track"),IF((D3526-B3526)*24&lt;=X3526,"Met","Breached")))</f>
        <v>Met</v>
      </c>
    </row>
    <row r="3527" spans="1:25" x14ac:dyDescent="0.25">
      <c r="A3527" s="9" t="s">
        <v>6623</v>
      </c>
      <c r="B3527" s="23">
        <v>46036.6340277778</v>
      </c>
      <c r="C3527" s="23">
        <v>46036.772916666698</v>
      </c>
      <c r="D3527" s="23">
        <v>46037.353472222203</v>
      </c>
      <c r="E3527" s="9" t="s">
        <v>212</v>
      </c>
      <c r="F3527" s="9" t="s">
        <v>189</v>
      </c>
      <c r="G3527" s="9" t="s">
        <v>213</v>
      </c>
      <c r="H3527" s="9" t="s">
        <v>161</v>
      </c>
      <c r="I3527" s="9" t="s">
        <v>389</v>
      </c>
      <c r="J3527" s="9" t="s">
        <v>2373</v>
      </c>
      <c r="K3527" s="9" t="s">
        <v>303</v>
      </c>
      <c r="L3527" s="9" t="s">
        <v>216</v>
      </c>
      <c r="M3527" s="9" t="s">
        <v>6624</v>
      </c>
      <c r="N3527" s="9" t="s">
        <v>196</v>
      </c>
      <c r="O3527" s="9" t="s">
        <v>177</v>
      </c>
      <c r="P3527" s="9" t="s">
        <v>300</v>
      </c>
      <c r="Q3527" s="9" t="s">
        <v>219</v>
      </c>
      <c r="R3527" s="9">
        <v>0</v>
      </c>
      <c r="S3527" s="9">
        <v>7</v>
      </c>
      <c r="U3527" s="9" t="s">
        <v>266</v>
      </c>
      <c r="W3527" s="9">
        <v>5</v>
      </c>
      <c r="X3527" s="9">
        <f>INDEX(SLA_Policy!$D$2:$D$5,MATCH(F3527,SLA_Policy!$A$2:$A$5,0))</f>
        <v>120</v>
      </c>
      <c r="Y3527" s="9" t="str">
        <f>IF(E3527="Cancelled","Excluded",IF(D3527="",IF((SLA_Policy!$B$8-B3527)*24&gt;X3527,"Open - Breached","Open - On Track"),IF((D3527-B3527)*24&lt;=X3527,"Met","Breached")))</f>
        <v>Met</v>
      </c>
    </row>
    <row r="3528" spans="1:25" x14ac:dyDescent="0.25">
      <c r="A3528" s="9" t="s">
        <v>6625</v>
      </c>
      <c r="B3528" s="23">
        <v>46036.661111111098</v>
      </c>
      <c r="C3528" s="23">
        <v>46036.670138888898</v>
      </c>
      <c r="D3528" s="23">
        <v>46037.357638888898</v>
      </c>
      <c r="E3528" s="9" t="s">
        <v>212</v>
      </c>
      <c r="F3528" s="9" t="s">
        <v>188</v>
      </c>
      <c r="G3528" s="9" t="s">
        <v>213</v>
      </c>
      <c r="H3528" s="9" t="s">
        <v>161</v>
      </c>
      <c r="I3528" s="9" t="s">
        <v>297</v>
      </c>
      <c r="J3528" s="9" t="s">
        <v>521</v>
      </c>
      <c r="K3528" s="9" t="s">
        <v>262</v>
      </c>
      <c r="L3528" s="9" t="s">
        <v>307</v>
      </c>
      <c r="M3528" s="9" t="s">
        <v>673</v>
      </c>
      <c r="N3528" s="9" t="s">
        <v>198</v>
      </c>
      <c r="O3528" s="9" t="s">
        <v>177</v>
      </c>
      <c r="P3528" s="9" t="s">
        <v>300</v>
      </c>
      <c r="Q3528" s="9" t="s">
        <v>273</v>
      </c>
      <c r="R3528" s="9">
        <v>0</v>
      </c>
      <c r="S3528" s="9">
        <v>15</v>
      </c>
      <c r="U3528" s="9" t="s">
        <v>140</v>
      </c>
      <c r="V3528" s="9" t="s">
        <v>6326</v>
      </c>
      <c r="X3528" s="9">
        <f>INDEX(SLA_Policy!$D$2:$D$5,MATCH(F3528,SLA_Policy!$A$2:$A$5,0))</f>
        <v>72</v>
      </c>
      <c r="Y3528" s="9" t="str">
        <f>IF(E3528="Cancelled","Excluded",IF(D3528="",IF((SLA_Policy!$B$8-B3528)*24&gt;X3528,"Open - Breached","Open - On Track"),IF((D3528-B3528)*24&lt;=X3528,"Met","Breached")))</f>
        <v>Met</v>
      </c>
    </row>
    <row r="3529" spans="1:25" x14ac:dyDescent="0.25">
      <c r="A3529" s="9" t="s">
        <v>6626</v>
      </c>
      <c r="B3529" s="23">
        <v>46036.663194444503</v>
      </c>
      <c r="C3529" s="23">
        <v>46036.699305555601</v>
      </c>
      <c r="D3529" s="23">
        <v>46037.474305555603</v>
      </c>
      <c r="E3529" s="9" t="s">
        <v>212</v>
      </c>
      <c r="F3529" s="9" t="s">
        <v>188</v>
      </c>
      <c r="G3529" s="9" t="s">
        <v>213</v>
      </c>
      <c r="H3529" s="9" t="s">
        <v>167</v>
      </c>
      <c r="I3529" s="9" t="s">
        <v>536</v>
      </c>
      <c r="J3529" s="9" t="s">
        <v>1969</v>
      </c>
      <c r="K3529" s="9" t="s">
        <v>262</v>
      </c>
      <c r="L3529" s="9" t="s">
        <v>307</v>
      </c>
      <c r="M3529" s="9" t="s">
        <v>673</v>
      </c>
      <c r="N3529" s="9" t="s">
        <v>196</v>
      </c>
      <c r="O3529" s="9" t="s">
        <v>176</v>
      </c>
      <c r="P3529" s="9" t="s">
        <v>503</v>
      </c>
      <c r="Q3529" s="9" t="s">
        <v>219</v>
      </c>
      <c r="R3529" s="9">
        <v>0</v>
      </c>
      <c r="S3529" s="9">
        <v>110</v>
      </c>
      <c r="T3529" s="9" t="s">
        <v>220</v>
      </c>
      <c r="U3529" s="9" t="s">
        <v>248</v>
      </c>
      <c r="X3529" s="9">
        <f>INDEX(SLA_Policy!$D$2:$D$5,MATCH(F3529,SLA_Policy!$A$2:$A$5,0))</f>
        <v>72</v>
      </c>
      <c r="Y3529" s="9" t="str">
        <f>IF(E3529="Cancelled","Excluded",IF(D3529="",IF((SLA_Policy!$B$8-B3529)*24&gt;X3529,"Open - Breached","Open - On Track"),IF((D3529-B3529)*24&lt;=X3529,"Met","Breached")))</f>
        <v>Met</v>
      </c>
    </row>
    <row r="3530" spans="1:25" x14ac:dyDescent="0.25">
      <c r="A3530" s="9" t="s">
        <v>6627</v>
      </c>
      <c r="B3530" s="23">
        <v>46036.663888888899</v>
      </c>
      <c r="C3530" s="23">
        <v>46036.683333333298</v>
      </c>
      <c r="D3530" s="23">
        <v>46037.418749999997</v>
      </c>
      <c r="E3530" s="9" t="s">
        <v>212</v>
      </c>
      <c r="F3530" s="9" t="s">
        <v>188</v>
      </c>
      <c r="G3530" s="9" t="s">
        <v>213</v>
      </c>
      <c r="H3530" s="9" t="s">
        <v>161</v>
      </c>
      <c r="I3530" s="9" t="s">
        <v>297</v>
      </c>
      <c r="J3530" s="9" t="s">
        <v>6628</v>
      </c>
      <c r="K3530" s="9" t="s">
        <v>246</v>
      </c>
      <c r="L3530" s="9" t="s">
        <v>104</v>
      </c>
      <c r="M3530" s="9" t="s">
        <v>1455</v>
      </c>
      <c r="N3530" s="9" t="s">
        <v>196</v>
      </c>
      <c r="O3530" s="9" t="s">
        <v>116</v>
      </c>
      <c r="P3530" s="9" t="s">
        <v>342</v>
      </c>
      <c r="Q3530" s="9" t="s">
        <v>219</v>
      </c>
      <c r="R3530" s="9">
        <v>1</v>
      </c>
      <c r="S3530" s="9">
        <v>22</v>
      </c>
      <c r="U3530" s="9" t="s">
        <v>140</v>
      </c>
      <c r="V3530" s="9" t="s">
        <v>6326</v>
      </c>
      <c r="W3530" s="9">
        <v>5</v>
      </c>
      <c r="X3530" s="9">
        <f>INDEX(SLA_Policy!$D$2:$D$5,MATCH(F3530,SLA_Policy!$A$2:$A$5,0))</f>
        <v>72</v>
      </c>
      <c r="Y3530" s="9" t="str">
        <f>IF(E3530="Cancelled","Excluded",IF(D3530="",IF((SLA_Policy!$B$8-B3530)*24&gt;X3530,"Open - Breached","Open - On Track"),IF((D3530-B3530)*24&lt;=X3530,"Met","Breached")))</f>
        <v>Met</v>
      </c>
    </row>
    <row r="3531" spans="1:25" x14ac:dyDescent="0.25">
      <c r="A3531" s="9" t="s">
        <v>6629</v>
      </c>
      <c r="B3531" s="23">
        <v>46036.672916666699</v>
      </c>
      <c r="C3531" s="23">
        <v>46036.675694444399</v>
      </c>
      <c r="D3531" s="23">
        <v>46037.388888888898</v>
      </c>
      <c r="E3531" s="9" t="s">
        <v>212</v>
      </c>
      <c r="F3531" s="9" t="s">
        <v>188</v>
      </c>
      <c r="G3531" s="9" t="s">
        <v>213</v>
      </c>
      <c r="H3531" s="9" t="s">
        <v>161</v>
      </c>
      <c r="I3531" s="9" t="s">
        <v>389</v>
      </c>
      <c r="J3531" s="9" t="s">
        <v>6630</v>
      </c>
      <c r="K3531" s="9" t="s">
        <v>239</v>
      </c>
      <c r="L3531" s="9" t="s">
        <v>226</v>
      </c>
      <c r="M3531" s="9" t="s">
        <v>757</v>
      </c>
      <c r="N3531" s="9" t="s">
        <v>198</v>
      </c>
      <c r="O3531" s="9" t="s">
        <v>116</v>
      </c>
      <c r="P3531" s="9" t="s">
        <v>258</v>
      </c>
      <c r="Q3531" s="9" t="s">
        <v>219</v>
      </c>
      <c r="R3531" s="9">
        <v>0</v>
      </c>
      <c r="S3531" s="9">
        <v>16</v>
      </c>
      <c r="U3531" s="9" t="s">
        <v>221</v>
      </c>
      <c r="X3531" s="9">
        <f>INDEX(SLA_Policy!$D$2:$D$5,MATCH(F3531,SLA_Policy!$A$2:$A$5,0))</f>
        <v>72</v>
      </c>
      <c r="Y3531" s="9" t="str">
        <f>IF(E3531="Cancelled","Excluded",IF(D3531="",IF((SLA_Policy!$B$8-B3531)*24&gt;X3531,"Open - Breached","Open - On Track"),IF((D3531-B3531)*24&lt;=X3531,"Met","Breached")))</f>
        <v>Met</v>
      </c>
    </row>
    <row r="3532" spans="1:25" x14ac:dyDescent="0.25">
      <c r="A3532" s="9" t="s">
        <v>6631</v>
      </c>
      <c r="B3532" s="23">
        <v>46036.683333333298</v>
      </c>
      <c r="C3532" s="23">
        <v>46036.684027777803</v>
      </c>
      <c r="D3532" s="23">
        <v>46037.327083333301</v>
      </c>
      <c r="E3532" s="9" t="s">
        <v>212</v>
      </c>
      <c r="F3532" s="9" t="s">
        <v>188</v>
      </c>
      <c r="G3532" s="9" t="s">
        <v>213</v>
      </c>
      <c r="H3532" s="9" t="s">
        <v>161</v>
      </c>
      <c r="I3532" s="9" t="s">
        <v>297</v>
      </c>
      <c r="J3532" s="9" t="s">
        <v>6632</v>
      </c>
      <c r="K3532" s="9" t="s">
        <v>225</v>
      </c>
      <c r="L3532" s="9" t="s">
        <v>104</v>
      </c>
      <c r="M3532" s="9" t="s">
        <v>2023</v>
      </c>
      <c r="N3532" s="9" t="s">
        <v>198</v>
      </c>
      <c r="O3532" s="9" t="s">
        <v>177</v>
      </c>
      <c r="P3532" s="9" t="s">
        <v>457</v>
      </c>
      <c r="Q3532" s="9" t="s">
        <v>219</v>
      </c>
      <c r="R3532" s="9">
        <v>0</v>
      </c>
      <c r="S3532" s="9">
        <v>24</v>
      </c>
      <c r="U3532" s="9" t="s">
        <v>140</v>
      </c>
      <c r="V3532" s="9" t="s">
        <v>6326</v>
      </c>
      <c r="W3532" s="9">
        <v>5</v>
      </c>
      <c r="X3532" s="9">
        <f>INDEX(SLA_Policy!$D$2:$D$5,MATCH(F3532,SLA_Policy!$A$2:$A$5,0))</f>
        <v>72</v>
      </c>
      <c r="Y3532" s="9" t="str">
        <f>IF(E3532="Cancelled","Excluded",IF(D3532="",IF((SLA_Policy!$B$8-B3532)*24&gt;X3532,"Open - Breached","Open - On Track"),IF((D3532-B3532)*24&lt;=X3532,"Met","Breached")))</f>
        <v>Met</v>
      </c>
    </row>
    <row r="3533" spans="1:25" x14ac:dyDescent="0.25">
      <c r="A3533" s="9" t="s">
        <v>6633</v>
      </c>
      <c r="B3533" s="23">
        <v>46036.6875</v>
      </c>
      <c r="C3533" s="23">
        <v>46036.754861111098</v>
      </c>
      <c r="D3533" s="23">
        <v>46036.7680555556</v>
      </c>
      <c r="E3533" s="9" t="s">
        <v>212</v>
      </c>
      <c r="F3533" s="9" t="s">
        <v>189</v>
      </c>
      <c r="G3533" s="9" t="s">
        <v>213</v>
      </c>
      <c r="H3533" s="9" t="s">
        <v>161</v>
      </c>
      <c r="I3533" s="9" t="s">
        <v>389</v>
      </c>
      <c r="J3533" s="9" t="s">
        <v>6496</v>
      </c>
      <c r="K3533" s="9" t="s">
        <v>303</v>
      </c>
      <c r="L3533" s="9" t="s">
        <v>216</v>
      </c>
      <c r="M3533" s="9" t="s">
        <v>2680</v>
      </c>
      <c r="N3533" s="9" t="s">
        <v>198</v>
      </c>
      <c r="O3533" s="9" t="s">
        <v>116</v>
      </c>
      <c r="P3533" s="9" t="s">
        <v>590</v>
      </c>
      <c r="Q3533" s="9" t="s">
        <v>219</v>
      </c>
      <c r="R3533" s="9">
        <v>0</v>
      </c>
      <c r="S3533" s="9">
        <v>6</v>
      </c>
      <c r="U3533" s="9" t="s">
        <v>290</v>
      </c>
      <c r="W3533" s="9">
        <v>4</v>
      </c>
      <c r="X3533" s="9">
        <f>INDEX(SLA_Policy!$D$2:$D$5,MATCH(F3533,SLA_Policy!$A$2:$A$5,0))</f>
        <v>120</v>
      </c>
      <c r="Y3533" s="9" t="str">
        <f>IF(E3533="Cancelled","Excluded",IF(D3533="",IF((SLA_Policy!$B$8-B3533)*24&gt;X3533,"Open - Breached","Open - On Track"),IF((D3533-B3533)*24&lt;=X3533,"Met","Breached")))</f>
        <v>Met</v>
      </c>
    </row>
    <row r="3534" spans="1:25" x14ac:dyDescent="0.25">
      <c r="A3534" s="9" t="s">
        <v>6634</v>
      </c>
      <c r="B3534" s="23">
        <v>46036.692361111098</v>
      </c>
      <c r="C3534" s="23">
        <v>46036.695138888899</v>
      </c>
      <c r="D3534" s="23">
        <v>46036.740277777797</v>
      </c>
      <c r="E3534" s="9" t="s">
        <v>212</v>
      </c>
      <c r="F3534" s="9" t="s">
        <v>189</v>
      </c>
      <c r="G3534" s="9" t="s">
        <v>213</v>
      </c>
      <c r="H3534" s="9" t="s">
        <v>164</v>
      </c>
      <c r="I3534" s="9" t="s">
        <v>260</v>
      </c>
      <c r="J3534" s="9" t="s">
        <v>2984</v>
      </c>
      <c r="K3534" s="9" t="s">
        <v>410</v>
      </c>
      <c r="L3534" s="9" t="s">
        <v>311</v>
      </c>
      <c r="M3534" s="9" t="s">
        <v>2699</v>
      </c>
      <c r="N3534" s="9" t="s">
        <v>198</v>
      </c>
      <c r="O3534" s="9" t="s">
        <v>179</v>
      </c>
      <c r="P3534" s="9" t="s">
        <v>337</v>
      </c>
      <c r="Q3534" s="9" t="s">
        <v>219</v>
      </c>
      <c r="R3534" s="9">
        <v>0</v>
      </c>
      <c r="S3534" s="9">
        <v>14</v>
      </c>
      <c r="T3534" s="9" t="s">
        <v>265</v>
      </c>
      <c r="U3534" s="9" t="s">
        <v>248</v>
      </c>
      <c r="X3534" s="9">
        <f>INDEX(SLA_Policy!$D$2:$D$5,MATCH(F3534,SLA_Policy!$A$2:$A$5,0))</f>
        <v>120</v>
      </c>
      <c r="Y3534" s="9" t="str">
        <f>IF(E3534="Cancelled","Excluded",IF(D3534="",IF((SLA_Policy!$B$8-B3534)*24&gt;X3534,"Open - Breached","Open - On Track"),IF((D3534-B3534)*24&lt;=X3534,"Met","Breached")))</f>
        <v>Met</v>
      </c>
    </row>
    <row r="3535" spans="1:25" x14ac:dyDescent="0.25">
      <c r="A3535" s="9" t="s">
        <v>6635</v>
      </c>
      <c r="B3535" s="23">
        <v>46036.7006944444</v>
      </c>
      <c r="C3535" s="23">
        <v>46036.724305555603</v>
      </c>
      <c r="D3535" s="23">
        <v>46037.329166666699</v>
      </c>
      <c r="E3535" s="9" t="s">
        <v>212</v>
      </c>
      <c r="F3535" s="9" t="s">
        <v>188</v>
      </c>
      <c r="G3535" s="9" t="s">
        <v>213</v>
      </c>
      <c r="H3535" s="9" t="s">
        <v>161</v>
      </c>
      <c r="I3535" s="9" t="s">
        <v>297</v>
      </c>
      <c r="J3535" s="9" t="s">
        <v>6341</v>
      </c>
      <c r="K3535" s="9" t="s">
        <v>225</v>
      </c>
      <c r="L3535" s="9" t="s">
        <v>311</v>
      </c>
      <c r="M3535" s="9" t="s">
        <v>4473</v>
      </c>
      <c r="N3535" s="9" t="s">
        <v>198</v>
      </c>
      <c r="O3535" s="9" t="s">
        <v>116</v>
      </c>
      <c r="P3535" s="9" t="s">
        <v>218</v>
      </c>
      <c r="Q3535" s="9" t="s">
        <v>219</v>
      </c>
      <c r="R3535" s="9">
        <v>0</v>
      </c>
      <c r="S3535" s="9">
        <v>13</v>
      </c>
      <c r="U3535" s="9" t="s">
        <v>140</v>
      </c>
      <c r="V3535" s="9" t="s">
        <v>6326</v>
      </c>
      <c r="W3535" s="9">
        <v>5</v>
      </c>
      <c r="X3535" s="9">
        <f>INDEX(SLA_Policy!$D$2:$D$5,MATCH(F3535,SLA_Policy!$A$2:$A$5,0))</f>
        <v>72</v>
      </c>
      <c r="Y3535" s="9" t="str">
        <f>IF(E3535="Cancelled","Excluded",IF(D3535="",IF((SLA_Policy!$B$8-B3535)*24&gt;X3535,"Open - Breached","Open - On Track"),IF((D3535-B3535)*24&lt;=X3535,"Met","Breached")))</f>
        <v>Met</v>
      </c>
    </row>
    <row r="3536" spans="1:25" x14ac:dyDescent="0.25">
      <c r="A3536" s="9" t="s">
        <v>6636</v>
      </c>
      <c r="B3536" s="23">
        <v>46036.702777777798</v>
      </c>
      <c r="C3536" s="23">
        <v>46036.704861111102</v>
      </c>
      <c r="D3536" s="23">
        <v>46037.5847222222</v>
      </c>
      <c r="E3536" s="9" t="s">
        <v>212</v>
      </c>
      <c r="F3536" s="9" t="s">
        <v>188</v>
      </c>
      <c r="G3536" s="9" t="s">
        <v>213</v>
      </c>
      <c r="H3536" s="9" t="s">
        <v>161</v>
      </c>
      <c r="I3536" s="9" t="s">
        <v>297</v>
      </c>
      <c r="J3536" s="9" t="s">
        <v>6510</v>
      </c>
      <c r="K3536" s="9" t="s">
        <v>246</v>
      </c>
      <c r="L3536" s="9" t="s">
        <v>351</v>
      </c>
      <c r="M3536" s="9" t="s">
        <v>5228</v>
      </c>
      <c r="N3536" s="9" t="s">
        <v>199</v>
      </c>
      <c r="O3536" s="9" t="s">
        <v>116</v>
      </c>
      <c r="P3536" s="9" t="s">
        <v>525</v>
      </c>
      <c r="Q3536" s="9" t="s">
        <v>219</v>
      </c>
      <c r="R3536" s="9">
        <v>1</v>
      </c>
      <c r="S3536" s="9">
        <v>56</v>
      </c>
      <c r="U3536" s="9" t="s">
        <v>140</v>
      </c>
      <c r="V3536" s="9" t="s">
        <v>6326</v>
      </c>
      <c r="X3536" s="9">
        <f>INDEX(SLA_Policy!$D$2:$D$5,MATCH(F3536,SLA_Policy!$A$2:$A$5,0))</f>
        <v>72</v>
      </c>
      <c r="Y3536" s="9" t="str">
        <f>IF(E3536="Cancelled","Excluded",IF(D3536="",IF((SLA_Policy!$B$8-B3536)*24&gt;X3536,"Open - Breached","Open - On Track"),IF((D3536-B3536)*24&lt;=X3536,"Met","Breached")))</f>
        <v>Met</v>
      </c>
    </row>
    <row r="3537" spans="1:25" x14ac:dyDescent="0.25">
      <c r="A3537" s="9" t="s">
        <v>6637</v>
      </c>
      <c r="B3537" s="23">
        <v>46036.837500000001</v>
      </c>
      <c r="C3537" s="23">
        <v>46037.345833333296</v>
      </c>
      <c r="D3537" s="23">
        <v>46037.552083333299</v>
      </c>
      <c r="E3537" s="9" t="s">
        <v>212</v>
      </c>
      <c r="F3537" s="9" t="s">
        <v>189</v>
      </c>
      <c r="G3537" s="9" t="s">
        <v>213</v>
      </c>
      <c r="H3537" s="9" t="s">
        <v>161</v>
      </c>
      <c r="I3537" s="9" t="s">
        <v>297</v>
      </c>
      <c r="J3537" s="9" t="s">
        <v>3611</v>
      </c>
      <c r="K3537" s="9" t="s">
        <v>246</v>
      </c>
      <c r="L3537" s="9" t="s">
        <v>293</v>
      </c>
      <c r="M3537" s="9" t="s">
        <v>2393</v>
      </c>
      <c r="N3537" s="9" t="s">
        <v>198</v>
      </c>
      <c r="O3537" s="9" t="s">
        <v>177</v>
      </c>
      <c r="P3537" s="9" t="s">
        <v>457</v>
      </c>
      <c r="Q3537" s="9" t="s">
        <v>219</v>
      </c>
      <c r="R3537" s="9">
        <v>0</v>
      </c>
      <c r="S3537" s="9">
        <v>11</v>
      </c>
      <c r="U3537" s="9" t="s">
        <v>140</v>
      </c>
      <c r="V3537" s="9" t="s">
        <v>6326</v>
      </c>
      <c r="W3537" s="9">
        <v>5</v>
      </c>
      <c r="X3537" s="9">
        <f>INDEX(SLA_Policy!$D$2:$D$5,MATCH(F3537,SLA_Policy!$A$2:$A$5,0))</f>
        <v>120</v>
      </c>
      <c r="Y3537" s="9" t="str">
        <f>IF(E3537="Cancelled","Excluded",IF(D3537="",IF((SLA_Policy!$B$8-B3537)*24&gt;X3537,"Open - Breached","Open - On Track"),IF((D3537-B3537)*24&lt;=X3537,"Met","Breached")))</f>
        <v>Met</v>
      </c>
    </row>
    <row r="3538" spans="1:25" x14ac:dyDescent="0.25">
      <c r="A3538" s="9" t="s">
        <v>6638</v>
      </c>
      <c r="B3538" s="23">
        <v>46037.103472222203</v>
      </c>
      <c r="C3538" s="23">
        <v>46037.329166666699</v>
      </c>
      <c r="D3538" s="23">
        <v>46037.377777777801</v>
      </c>
      <c r="E3538" s="9" t="s">
        <v>212</v>
      </c>
      <c r="F3538" s="9" t="s">
        <v>188</v>
      </c>
      <c r="G3538" s="9" t="s">
        <v>213</v>
      </c>
      <c r="H3538" s="9" t="s">
        <v>161</v>
      </c>
      <c r="I3538" s="9" t="s">
        <v>297</v>
      </c>
      <c r="J3538" s="9" t="s">
        <v>6639</v>
      </c>
      <c r="K3538" s="9" t="s">
        <v>225</v>
      </c>
      <c r="L3538" s="9" t="s">
        <v>104</v>
      </c>
      <c r="M3538" s="9" t="s">
        <v>6640</v>
      </c>
      <c r="N3538" s="9" t="s">
        <v>198</v>
      </c>
      <c r="O3538" s="9" t="s">
        <v>177</v>
      </c>
      <c r="P3538" s="9" t="s">
        <v>942</v>
      </c>
      <c r="Q3538" s="9" t="s">
        <v>219</v>
      </c>
      <c r="R3538" s="9">
        <v>0</v>
      </c>
      <c r="S3538" s="9">
        <v>18</v>
      </c>
      <c r="U3538" s="9" t="s">
        <v>140</v>
      </c>
      <c r="V3538" s="9" t="s">
        <v>6326</v>
      </c>
      <c r="X3538" s="9">
        <f>INDEX(SLA_Policy!$D$2:$D$5,MATCH(F3538,SLA_Policy!$A$2:$A$5,0))</f>
        <v>72</v>
      </c>
      <c r="Y3538" s="9" t="str">
        <f>IF(E3538="Cancelled","Excluded",IF(D3538="",IF((SLA_Policy!$B$8-B3538)*24&gt;X3538,"Open - Breached","Open - On Track"),IF((D3538-B3538)*24&lt;=X3538,"Met","Breached")))</f>
        <v>Met</v>
      </c>
    </row>
    <row r="3539" spans="1:25" x14ac:dyDescent="0.25">
      <c r="A3539" s="9" t="s">
        <v>6641</v>
      </c>
      <c r="B3539" s="23">
        <v>46037.229861111096</v>
      </c>
      <c r="C3539" s="23">
        <v>46037.324305555601</v>
      </c>
      <c r="D3539" s="23">
        <v>46037.422222222202</v>
      </c>
      <c r="E3539" s="9" t="s">
        <v>212</v>
      </c>
      <c r="F3539" s="9" t="s">
        <v>189</v>
      </c>
      <c r="G3539" s="9" t="s">
        <v>213</v>
      </c>
      <c r="H3539" s="9" t="s">
        <v>161</v>
      </c>
      <c r="I3539" s="9" t="s">
        <v>454</v>
      </c>
      <c r="J3539" s="9" t="s">
        <v>1549</v>
      </c>
      <c r="K3539" s="9" t="s">
        <v>246</v>
      </c>
      <c r="L3539" s="9" t="s">
        <v>216</v>
      </c>
      <c r="M3539" s="9" t="s">
        <v>6642</v>
      </c>
      <c r="N3539" s="9" t="s">
        <v>198</v>
      </c>
      <c r="O3539" s="9" t="s">
        <v>116</v>
      </c>
      <c r="P3539" s="9" t="s">
        <v>218</v>
      </c>
      <c r="Q3539" s="9" t="s">
        <v>219</v>
      </c>
      <c r="R3539" s="9">
        <v>2</v>
      </c>
      <c r="S3539" s="9">
        <v>40</v>
      </c>
      <c r="U3539" s="9" t="s">
        <v>290</v>
      </c>
      <c r="W3539" s="9">
        <v>3</v>
      </c>
      <c r="X3539" s="9">
        <f>INDEX(SLA_Policy!$D$2:$D$5,MATCH(F3539,SLA_Policy!$A$2:$A$5,0))</f>
        <v>120</v>
      </c>
      <c r="Y3539" s="9" t="str">
        <f>IF(E3539="Cancelled","Excluded",IF(D3539="",IF((SLA_Policy!$B$8-B3539)*24&gt;X3539,"Open - Breached","Open - On Track"),IF((D3539-B3539)*24&lt;=X3539,"Met","Breached")))</f>
        <v>Met</v>
      </c>
    </row>
    <row r="3540" spans="1:25" x14ac:dyDescent="0.25">
      <c r="A3540" s="9" t="s">
        <v>6643</v>
      </c>
      <c r="B3540" s="23">
        <v>46037.251388888901</v>
      </c>
      <c r="C3540" s="23">
        <v>46037.318749999999</v>
      </c>
      <c r="D3540" s="23">
        <v>46042.359722222202</v>
      </c>
      <c r="E3540" s="9" t="s">
        <v>212</v>
      </c>
      <c r="F3540" s="9" t="s">
        <v>189</v>
      </c>
      <c r="G3540" s="9" t="s">
        <v>213</v>
      </c>
      <c r="H3540" s="9" t="s">
        <v>162</v>
      </c>
      <c r="I3540" s="9" t="s">
        <v>244</v>
      </c>
      <c r="J3540" s="9" t="s">
        <v>335</v>
      </c>
      <c r="K3540" s="9" t="s">
        <v>239</v>
      </c>
      <c r="L3540" s="9" t="s">
        <v>351</v>
      </c>
      <c r="M3540" s="9" t="s">
        <v>6023</v>
      </c>
      <c r="N3540" s="9" t="s">
        <v>196</v>
      </c>
      <c r="O3540" s="9" t="s">
        <v>116</v>
      </c>
      <c r="P3540" s="9" t="s">
        <v>342</v>
      </c>
      <c r="Q3540" s="9" t="s">
        <v>219</v>
      </c>
      <c r="R3540" s="9">
        <v>1</v>
      </c>
      <c r="S3540" s="9">
        <v>55</v>
      </c>
      <c r="U3540" s="9" t="s">
        <v>661</v>
      </c>
      <c r="W3540" s="9">
        <v>2</v>
      </c>
      <c r="X3540" s="9">
        <f>INDEX(SLA_Policy!$D$2:$D$5,MATCH(F3540,SLA_Policy!$A$2:$A$5,0))</f>
        <v>120</v>
      </c>
      <c r="Y3540" s="9" t="str">
        <f>IF(E3540="Cancelled","Excluded",IF(D3540="",IF((SLA_Policy!$B$8-B3540)*24&gt;X3540,"Open - Breached","Open - On Track"),IF((D3540-B3540)*24&lt;=X3540,"Met","Breached")))</f>
        <v>Breached</v>
      </c>
    </row>
    <row r="3541" spans="1:25" x14ac:dyDescent="0.25">
      <c r="A3541" s="9" t="s">
        <v>6644</v>
      </c>
      <c r="B3541" s="23">
        <v>46037.270833333299</v>
      </c>
      <c r="C3541" s="23">
        <v>46037.391666666699</v>
      </c>
      <c r="D3541" s="23">
        <v>46038.5756944444</v>
      </c>
      <c r="E3541" s="9" t="s">
        <v>212</v>
      </c>
      <c r="F3541" s="9" t="s">
        <v>189</v>
      </c>
      <c r="G3541" s="9" t="s">
        <v>213</v>
      </c>
      <c r="H3541" s="9" t="s">
        <v>165</v>
      </c>
      <c r="I3541" s="9" t="s">
        <v>469</v>
      </c>
      <c r="J3541" s="9" t="s">
        <v>837</v>
      </c>
      <c r="K3541" s="9" t="s">
        <v>246</v>
      </c>
      <c r="L3541" s="9" t="s">
        <v>395</v>
      </c>
      <c r="M3541" s="9" t="s">
        <v>2422</v>
      </c>
      <c r="N3541" s="9" t="s">
        <v>197</v>
      </c>
      <c r="O3541" s="9" t="s">
        <v>176</v>
      </c>
      <c r="P3541" s="9" t="s">
        <v>330</v>
      </c>
      <c r="Q3541" s="9" t="s">
        <v>219</v>
      </c>
      <c r="R3541" s="9">
        <v>0</v>
      </c>
      <c r="S3541" s="9">
        <v>14</v>
      </c>
      <c r="U3541" s="9" t="s">
        <v>266</v>
      </c>
      <c r="W3541" s="9">
        <v>3</v>
      </c>
      <c r="X3541" s="9">
        <f>INDEX(SLA_Policy!$D$2:$D$5,MATCH(F3541,SLA_Policy!$A$2:$A$5,0))</f>
        <v>120</v>
      </c>
      <c r="Y3541" s="9" t="str">
        <f>IF(E3541="Cancelled","Excluded",IF(D3541="",IF((SLA_Policy!$B$8-B3541)*24&gt;X3541,"Open - Breached","Open - On Track"),IF((D3541-B3541)*24&lt;=X3541,"Met","Breached")))</f>
        <v>Met</v>
      </c>
    </row>
    <row r="3542" spans="1:25" x14ac:dyDescent="0.25">
      <c r="A3542" s="9" t="s">
        <v>6645</v>
      </c>
      <c r="B3542" s="23">
        <v>46037.293749999997</v>
      </c>
      <c r="C3542" s="23">
        <v>46037.2944444444</v>
      </c>
      <c r="D3542" s="23">
        <v>46037.327777777798</v>
      </c>
      <c r="E3542" s="9" t="s">
        <v>212</v>
      </c>
      <c r="F3542" s="9" t="s">
        <v>187</v>
      </c>
      <c r="G3542" s="9" t="s">
        <v>213</v>
      </c>
      <c r="H3542" s="9" t="s">
        <v>166</v>
      </c>
      <c r="I3542" s="9" t="s">
        <v>286</v>
      </c>
      <c r="J3542" s="9" t="s">
        <v>6646</v>
      </c>
      <c r="K3542" s="9" t="s">
        <v>246</v>
      </c>
      <c r="L3542" s="9" t="s">
        <v>104</v>
      </c>
      <c r="M3542" s="9" t="s">
        <v>6647</v>
      </c>
      <c r="N3542" s="9" t="s">
        <v>198</v>
      </c>
      <c r="O3542" s="9" t="s">
        <v>181</v>
      </c>
      <c r="P3542" s="9" t="s">
        <v>449</v>
      </c>
      <c r="Q3542" s="9" t="s">
        <v>273</v>
      </c>
      <c r="R3542" s="9">
        <v>0</v>
      </c>
      <c r="S3542" s="9">
        <v>6</v>
      </c>
      <c r="U3542" s="9" t="s">
        <v>290</v>
      </c>
      <c r="X3542" s="9">
        <f>INDEX(SLA_Policy!$D$2:$D$5,MATCH(F3542,SLA_Policy!$A$2:$A$5,0))</f>
        <v>8</v>
      </c>
      <c r="Y3542" s="9" t="str">
        <f>IF(E3542="Cancelled","Excluded",IF(D3542="",IF((SLA_Policy!$B$8-B3542)*24&gt;X3542,"Open - Breached","Open - On Track"),IF((D3542-B3542)*24&lt;=X3542,"Met","Breached")))</f>
        <v>Met</v>
      </c>
    </row>
    <row r="3543" spans="1:25" x14ac:dyDescent="0.25">
      <c r="A3543" s="9" t="s">
        <v>6648</v>
      </c>
      <c r="B3543" s="23">
        <v>46037.295138888898</v>
      </c>
      <c r="C3543" s="23">
        <v>46037.347916666702</v>
      </c>
      <c r="D3543" s="23">
        <v>46038.345833333296</v>
      </c>
      <c r="E3543" s="9" t="s">
        <v>212</v>
      </c>
      <c r="F3543" s="9" t="s">
        <v>188</v>
      </c>
      <c r="G3543" s="9" t="s">
        <v>213</v>
      </c>
      <c r="H3543" s="9" t="s">
        <v>162</v>
      </c>
      <c r="I3543" s="9" t="s">
        <v>416</v>
      </c>
      <c r="J3543" s="9" t="s">
        <v>957</v>
      </c>
      <c r="K3543" s="9" t="s">
        <v>262</v>
      </c>
      <c r="L3543" s="9" t="s">
        <v>293</v>
      </c>
      <c r="M3543" s="9" t="s">
        <v>2343</v>
      </c>
      <c r="N3543" s="9" t="s">
        <v>196</v>
      </c>
      <c r="O3543" s="9" t="s">
        <v>179</v>
      </c>
      <c r="P3543" s="9" t="s">
        <v>264</v>
      </c>
      <c r="Q3543" s="9" t="s">
        <v>219</v>
      </c>
      <c r="R3543" s="9">
        <v>0</v>
      </c>
      <c r="S3543" s="9">
        <v>16</v>
      </c>
      <c r="U3543" s="9" t="s">
        <v>290</v>
      </c>
      <c r="X3543" s="9">
        <f>INDEX(SLA_Policy!$D$2:$D$5,MATCH(F3543,SLA_Policy!$A$2:$A$5,0))</f>
        <v>72</v>
      </c>
      <c r="Y3543" s="9" t="str">
        <f>IF(E3543="Cancelled","Excluded",IF(D3543="",IF((SLA_Policy!$B$8-B3543)*24&gt;X3543,"Open - Breached","Open - On Track"),IF((D3543-B3543)*24&lt;=X3543,"Met","Breached")))</f>
        <v>Met</v>
      </c>
    </row>
    <row r="3544" spans="1:25" x14ac:dyDescent="0.25">
      <c r="A3544" s="9" t="s">
        <v>6649</v>
      </c>
      <c r="B3544" s="23">
        <v>46037.326388888898</v>
      </c>
      <c r="C3544" s="23">
        <v>46037.3347222222</v>
      </c>
      <c r="D3544" s="23">
        <v>46037.402777777803</v>
      </c>
      <c r="E3544" s="9" t="s">
        <v>212</v>
      </c>
      <c r="F3544" s="9" t="s">
        <v>189</v>
      </c>
      <c r="G3544" s="9" t="s">
        <v>213</v>
      </c>
      <c r="H3544" s="9" t="s">
        <v>166</v>
      </c>
      <c r="I3544" s="9" t="s">
        <v>286</v>
      </c>
      <c r="J3544" s="9" t="s">
        <v>447</v>
      </c>
      <c r="K3544" s="9" t="s">
        <v>225</v>
      </c>
      <c r="L3544" s="9" t="s">
        <v>226</v>
      </c>
      <c r="M3544" s="9" t="s">
        <v>1604</v>
      </c>
      <c r="N3544" s="9" t="s">
        <v>198</v>
      </c>
      <c r="O3544" s="9" t="s">
        <v>181</v>
      </c>
      <c r="P3544" s="9" t="s">
        <v>449</v>
      </c>
      <c r="Q3544" s="9" t="s">
        <v>219</v>
      </c>
      <c r="R3544" s="9">
        <v>0</v>
      </c>
      <c r="S3544" s="9">
        <v>11</v>
      </c>
      <c r="U3544" s="9" t="s">
        <v>290</v>
      </c>
      <c r="W3544" s="9">
        <v>5</v>
      </c>
      <c r="X3544" s="9">
        <f>INDEX(SLA_Policy!$D$2:$D$5,MATCH(F3544,SLA_Policy!$A$2:$A$5,0))</f>
        <v>120</v>
      </c>
      <c r="Y3544" s="9" t="str">
        <f>IF(E3544="Cancelled","Excluded",IF(D3544="",IF((SLA_Policy!$B$8-B3544)*24&gt;X3544,"Open - Breached","Open - On Track"),IF((D3544-B3544)*24&lt;=X3544,"Met","Breached")))</f>
        <v>Met</v>
      </c>
    </row>
    <row r="3545" spans="1:25" x14ac:dyDescent="0.25">
      <c r="A3545" s="9" t="s">
        <v>6650</v>
      </c>
      <c r="B3545" s="23">
        <v>46037.3347222222</v>
      </c>
      <c r="C3545" s="23">
        <v>46037.416666666701</v>
      </c>
      <c r="D3545" s="23">
        <v>46037.568749999999</v>
      </c>
      <c r="E3545" s="9" t="s">
        <v>212</v>
      </c>
      <c r="F3545" s="9" t="s">
        <v>188</v>
      </c>
      <c r="G3545" s="9" t="s">
        <v>213</v>
      </c>
      <c r="H3545" s="9" t="s">
        <v>162</v>
      </c>
      <c r="I3545" s="9" t="s">
        <v>345</v>
      </c>
      <c r="J3545" s="9" t="s">
        <v>2982</v>
      </c>
      <c r="K3545" s="9" t="s">
        <v>246</v>
      </c>
      <c r="L3545" s="9" t="s">
        <v>395</v>
      </c>
      <c r="M3545" s="9" t="s">
        <v>1898</v>
      </c>
      <c r="N3545" s="9" t="s">
        <v>196</v>
      </c>
      <c r="O3545" s="9" t="s">
        <v>116</v>
      </c>
      <c r="P3545" s="9" t="s">
        <v>590</v>
      </c>
      <c r="Q3545" s="9" t="s">
        <v>219</v>
      </c>
      <c r="R3545" s="9">
        <v>1</v>
      </c>
      <c r="S3545" s="9">
        <v>19</v>
      </c>
      <c r="U3545" s="9" t="s">
        <v>290</v>
      </c>
      <c r="X3545" s="9">
        <f>INDEX(SLA_Policy!$D$2:$D$5,MATCH(F3545,SLA_Policy!$A$2:$A$5,0))</f>
        <v>72</v>
      </c>
      <c r="Y3545" s="9" t="str">
        <f>IF(E3545="Cancelled","Excluded",IF(D3545="",IF((SLA_Policy!$B$8-B3545)*24&gt;X3545,"Open - Breached","Open - On Track"),IF((D3545-B3545)*24&lt;=X3545,"Met","Breached")))</f>
        <v>Met</v>
      </c>
    </row>
    <row r="3546" spans="1:25" x14ac:dyDescent="0.25">
      <c r="A3546" s="9" t="s">
        <v>6651</v>
      </c>
      <c r="B3546" s="23">
        <v>46037.341666666704</v>
      </c>
      <c r="C3546" s="23">
        <v>46037.348611111098</v>
      </c>
      <c r="D3546" s="23">
        <v>46038.327777777798</v>
      </c>
      <c r="E3546" s="9" t="s">
        <v>212</v>
      </c>
      <c r="F3546" s="9" t="s">
        <v>188</v>
      </c>
      <c r="G3546" s="9" t="s">
        <v>213</v>
      </c>
      <c r="H3546" s="9" t="s">
        <v>161</v>
      </c>
      <c r="I3546" s="9" t="s">
        <v>297</v>
      </c>
      <c r="J3546" s="9" t="s">
        <v>1248</v>
      </c>
      <c r="K3546" s="9" t="s">
        <v>246</v>
      </c>
      <c r="L3546" s="9" t="s">
        <v>351</v>
      </c>
      <c r="M3546" s="9" t="s">
        <v>773</v>
      </c>
      <c r="N3546" s="9" t="s">
        <v>199</v>
      </c>
      <c r="O3546" s="9" t="s">
        <v>177</v>
      </c>
      <c r="P3546" s="9" t="s">
        <v>241</v>
      </c>
      <c r="Q3546" s="9" t="s">
        <v>219</v>
      </c>
      <c r="R3546" s="9">
        <v>1</v>
      </c>
      <c r="S3546" s="9">
        <v>29</v>
      </c>
      <c r="U3546" s="9" t="s">
        <v>140</v>
      </c>
      <c r="V3546" s="9" t="s">
        <v>6326</v>
      </c>
      <c r="W3546" s="9">
        <v>3</v>
      </c>
      <c r="X3546" s="9">
        <f>INDEX(SLA_Policy!$D$2:$D$5,MATCH(F3546,SLA_Policy!$A$2:$A$5,0))</f>
        <v>72</v>
      </c>
      <c r="Y3546" s="9" t="str">
        <f>IF(E3546="Cancelled","Excluded",IF(D3546="",IF((SLA_Policy!$B$8-B3546)*24&gt;X3546,"Open - Breached","Open - On Track"),IF((D3546-B3546)*24&lt;=X3546,"Met","Breached")))</f>
        <v>Met</v>
      </c>
    </row>
    <row r="3547" spans="1:25" x14ac:dyDescent="0.25">
      <c r="A3547" s="9" t="s">
        <v>6652</v>
      </c>
      <c r="B3547" s="23">
        <v>46037.343055555597</v>
      </c>
      <c r="C3547" s="23">
        <v>46037.349305555603</v>
      </c>
      <c r="D3547" s="23">
        <v>46037.440277777801</v>
      </c>
      <c r="E3547" s="9" t="s">
        <v>212</v>
      </c>
      <c r="F3547" s="9" t="s">
        <v>187</v>
      </c>
      <c r="G3547" s="9" t="s">
        <v>213</v>
      </c>
      <c r="H3547" s="9" t="s">
        <v>166</v>
      </c>
      <c r="I3547" s="9" t="s">
        <v>286</v>
      </c>
      <c r="J3547" s="9" t="s">
        <v>6653</v>
      </c>
      <c r="K3547" s="9" t="s">
        <v>246</v>
      </c>
      <c r="L3547" s="9" t="s">
        <v>311</v>
      </c>
      <c r="M3547" s="9" t="s">
        <v>2374</v>
      </c>
      <c r="N3547" s="9" t="s">
        <v>197</v>
      </c>
      <c r="O3547" s="9" t="s">
        <v>181</v>
      </c>
      <c r="P3547" s="9" t="s">
        <v>289</v>
      </c>
      <c r="Q3547" s="9" t="s">
        <v>273</v>
      </c>
      <c r="R3547" s="9">
        <v>0</v>
      </c>
      <c r="S3547" s="9">
        <v>16</v>
      </c>
      <c r="U3547" s="9" t="s">
        <v>290</v>
      </c>
      <c r="W3547" s="9">
        <v>5</v>
      </c>
      <c r="X3547" s="9">
        <f>INDEX(SLA_Policy!$D$2:$D$5,MATCH(F3547,SLA_Policy!$A$2:$A$5,0))</f>
        <v>8</v>
      </c>
      <c r="Y3547" s="9" t="str">
        <f>IF(E3547="Cancelled","Excluded",IF(D3547="",IF((SLA_Policy!$B$8-B3547)*24&gt;X3547,"Open - Breached","Open - On Track"),IF((D3547-B3547)*24&lt;=X3547,"Met","Breached")))</f>
        <v>Met</v>
      </c>
    </row>
    <row r="3548" spans="1:25" x14ac:dyDescent="0.25">
      <c r="A3548" s="9" t="s">
        <v>6654</v>
      </c>
      <c r="B3548" s="23">
        <v>46037.346527777801</v>
      </c>
      <c r="C3548" s="23">
        <v>46037.359027777798</v>
      </c>
      <c r="D3548" s="23">
        <v>46038.378472222197</v>
      </c>
      <c r="E3548" s="9" t="s">
        <v>212</v>
      </c>
      <c r="F3548" s="9" t="s">
        <v>188</v>
      </c>
      <c r="G3548" s="9" t="s">
        <v>213</v>
      </c>
      <c r="H3548" s="9" t="s">
        <v>163</v>
      </c>
      <c r="I3548" s="9" t="s">
        <v>223</v>
      </c>
      <c r="J3548" s="9" t="s">
        <v>1830</v>
      </c>
      <c r="K3548" s="9" t="s">
        <v>246</v>
      </c>
      <c r="L3548" s="9" t="s">
        <v>104</v>
      </c>
      <c r="M3548" s="9" t="s">
        <v>1597</v>
      </c>
      <c r="N3548" s="9" t="s">
        <v>199</v>
      </c>
      <c r="O3548" s="9" t="s">
        <v>176</v>
      </c>
      <c r="P3548" s="9" t="s">
        <v>419</v>
      </c>
      <c r="Q3548" s="9" t="s">
        <v>219</v>
      </c>
      <c r="R3548" s="9">
        <v>0</v>
      </c>
      <c r="S3548" s="9">
        <v>30</v>
      </c>
      <c r="T3548" s="9" t="s">
        <v>136</v>
      </c>
      <c r="U3548" s="9" t="s">
        <v>230</v>
      </c>
      <c r="X3548" s="9">
        <f>INDEX(SLA_Policy!$D$2:$D$5,MATCH(F3548,SLA_Policy!$A$2:$A$5,0))</f>
        <v>72</v>
      </c>
      <c r="Y3548" s="9" t="str">
        <f>IF(E3548="Cancelled","Excluded",IF(D3548="",IF((SLA_Policy!$B$8-B3548)*24&gt;X3548,"Open - Breached","Open - On Track"),IF((D3548-B3548)*24&lt;=X3548,"Met","Breached")))</f>
        <v>Met</v>
      </c>
    </row>
    <row r="3549" spans="1:25" x14ac:dyDescent="0.25">
      <c r="A3549" s="9" t="s">
        <v>6655</v>
      </c>
      <c r="B3549" s="23">
        <v>46037.346527777801</v>
      </c>
      <c r="C3549" s="23">
        <v>46037.352083333302</v>
      </c>
      <c r="D3549" s="23">
        <v>46037.627083333296</v>
      </c>
      <c r="E3549" s="9" t="s">
        <v>212</v>
      </c>
      <c r="F3549" s="9" t="s">
        <v>189</v>
      </c>
      <c r="G3549" s="9" t="s">
        <v>213</v>
      </c>
      <c r="H3549" s="9" t="s">
        <v>161</v>
      </c>
      <c r="I3549" s="9" t="s">
        <v>297</v>
      </c>
      <c r="J3549" s="9" t="s">
        <v>3611</v>
      </c>
      <c r="K3549" s="9" t="s">
        <v>215</v>
      </c>
      <c r="L3549" s="9" t="s">
        <v>104</v>
      </c>
      <c r="M3549" s="9" t="s">
        <v>3406</v>
      </c>
      <c r="N3549" s="9" t="s">
        <v>199</v>
      </c>
      <c r="O3549" s="9" t="s">
        <v>177</v>
      </c>
      <c r="P3549" s="9" t="s">
        <v>241</v>
      </c>
      <c r="Q3549" s="9" t="s">
        <v>273</v>
      </c>
      <c r="R3549" s="9">
        <v>0</v>
      </c>
      <c r="S3549" s="9">
        <v>33</v>
      </c>
      <c r="U3549" s="9" t="s">
        <v>140</v>
      </c>
      <c r="V3549" s="9" t="s">
        <v>6326</v>
      </c>
      <c r="X3549" s="9">
        <f>INDEX(SLA_Policy!$D$2:$D$5,MATCH(F3549,SLA_Policy!$A$2:$A$5,0))</f>
        <v>120</v>
      </c>
      <c r="Y3549" s="9" t="str">
        <f>IF(E3549="Cancelled","Excluded",IF(D3549="",IF((SLA_Policy!$B$8-B3549)*24&gt;X3549,"Open - Breached","Open - On Track"),IF((D3549-B3549)*24&lt;=X3549,"Met","Breached")))</f>
        <v>Met</v>
      </c>
    </row>
    <row r="3550" spans="1:25" x14ac:dyDescent="0.25">
      <c r="A3550" s="9" t="s">
        <v>6656</v>
      </c>
      <c r="B3550" s="23">
        <v>46037.347916666702</v>
      </c>
      <c r="C3550" s="23">
        <v>46037.383333333302</v>
      </c>
      <c r="D3550" s="23">
        <v>46038.504166666702</v>
      </c>
      <c r="E3550" s="9" t="s">
        <v>212</v>
      </c>
      <c r="F3550" s="9" t="s">
        <v>189</v>
      </c>
      <c r="G3550" s="9" t="s">
        <v>236</v>
      </c>
      <c r="H3550" s="9" t="s">
        <v>161</v>
      </c>
      <c r="I3550" s="9" t="s">
        <v>237</v>
      </c>
      <c r="J3550" s="9" t="s">
        <v>238</v>
      </c>
      <c r="K3550" s="9" t="s">
        <v>239</v>
      </c>
      <c r="L3550" s="9" t="s">
        <v>311</v>
      </c>
      <c r="M3550" s="9" t="s">
        <v>6657</v>
      </c>
      <c r="N3550" s="9" t="s">
        <v>196</v>
      </c>
      <c r="O3550" s="9" t="s">
        <v>179</v>
      </c>
      <c r="P3550" s="9" t="s">
        <v>313</v>
      </c>
      <c r="Q3550" s="9" t="s">
        <v>219</v>
      </c>
      <c r="R3550" s="9">
        <v>0</v>
      </c>
      <c r="S3550" s="9">
        <v>10</v>
      </c>
      <c r="U3550" s="9" t="s">
        <v>242</v>
      </c>
      <c r="X3550" s="9">
        <f>INDEX(SLA_Policy!$D$2:$D$5,MATCH(F3550,SLA_Policy!$A$2:$A$5,0))</f>
        <v>120</v>
      </c>
      <c r="Y3550" s="9" t="str">
        <f>IF(E3550="Cancelled","Excluded",IF(D3550="",IF((SLA_Policy!$B$8-B3550)*24&gt;X3550,"Open - Breached","Open - On Track"),IF((D3550-B3550)*24&lt;=X3550,"Met","Breached")))</f>
        <v>Met</v>
      </c>
    </row>
    <row r="3551" spans="1:25" x14ac:dyDescent="0.25">
      <c r="A3551" s="9" t="s">
        <v>6658</v>
      </c>
      <c r="B3551" s="23">
        <v>46037.350694444503</v>
      </c>
      <c r="C3551" s="23">
        <v>46037.431250000001</v>
      </c>
      <c r="D3551" s="23">
        <v>46042.345138888901</v>
      </c>
      <c r="E3551" s="9" t="s">
        <v>212</v>
      </c>
      <c r="F3551" s="9" t="s">
        <v>189</v>
      </c>
      <c r="G3551" s="9" t="s">
        <v>213</v>
      </c>
      <c r="H3551" s="9" t="s">
        <v>164</v>
      </c>
      <c r="I3551" s="9" t="s">
        <v>260</v>
      </c>
      <c r="J3551" s="9" t="s">
        <v>5733</v>
      </c>
      <c r="K3551" s="9" t="s">
        <v>246</v>
      </c>
      <c r="L3551" s="9" t="s">
        <v>270</v>
      </c>
      <c r="M3551" s="9" t="s">
        <v>1711</v>
      </c>
      <c r="N3551" s="9" t="s">
        <v>197</v>
      </c>
      <c r="O3551" s="9" t="s">
        <v>180</v>
      </c>
      <c r="P3551" s="9" t="s">
        <v>278</v>
      </c>
      <c r="Q3551" s="9" t="s">
        <v>219</v>
      </c>
      <c r="R3551" s="9">
        <v>0</v>
      </c>
      <c r="S3551" s="9">
        <v>13</v>
      </c>
      <c r="T3551" s="9" t="s">
        <v>265</v>
      </c>
      <c r="U3551" s="9" t="s">
        <v>290</v>
      </c>
      <c r="W3551" s="9">
        <v>4</v>
      </c>
      <c r="X3551" s="9">
        <f>INDEX(SLA_Policy!$D$2:$D$5,MATCH(F3551,SLA_Policy!$A$2:$A$5,0))</f>
        <v>120</v>
      </c>
      <c r="Y3551" s="9" t="str">
        <f>IF(E3551="Cancelled","Excluded",IF(D3551="",IF((SLA_Policy!$B$8-B3551)*24&gt;X3551,"Open - Breached","Open - On Track"),IF((D3551-B3551)*24&lt;=X3551,"Met","Breached")))</f>
        <v>Met</v>
      </c>
    </row>
    <row r="3552" spans="1:25" x14ac:dyDescent="0.25">
      <c r="A3552" s="9" t="s">
        <v>6659</v>
      </c>
      <c r="B3552" s="23">
        <v>46037.363888888904</v>
      </c>
      <c r="C3552" s="23">
        <v>46037.461805555598</v>
      </c>
      <c r="D3552" s="23">
        <v>46042.408333333296</v>
      </c>
      <c r="E3552" s="9" t="s">
        <v>212</v>
      </c>
      <c r="F3552" s="9" t="s">
        <v>189</v>
      </c>
      <c r="G3552" s="9" t="s">
        <v>213</v>
      </c>
      <c r="H3552" s="9" t="s">
        <v>164</v>
      </c>
      <c r="I3552" s="9" t="s">
        <v>478</v>
      </c>
      <c r="J3552" s="9" t="s">
        <v>479</v>
      </c>
      <c r="K3552" s="9" t="s">
        <v>225</v>
      </c>
      <c r="L3552" s="9" t="s">
        <v>351</v>
      </c>
      <c r="M3552" s="9" t="s">
        <v>6660</v>
      </c>
      <c r="N3552" s="9" t="s">
        <v>197</v>
      </c>
      <c r="O3552" s="9" t="s">
        <v>178</v>
      </c>
      <c r="P3552" s="9" t="s">
        <v>272</v>
      </c>
      <c r="Q3552" s="9" t="s">
        <v>219</v>
      </c>
      <c r="R3552" s="9">
        <v>0</v>
      </c>
      <c r="S3552" s="9">
        <v>26</v>
      </c>
      <c r="T3552" s="9" t="s">
        <v>464</v>
      </c>
      <c r="U3552" s="9" t="s">
        <v>290</v>
      </c>
      <c r="W3552" s="9">
        <v>4</v>
      </c>
      <c r="X3552" s="9">
        <f>INDEX(SLA_Policy!$D$2:$D$5,MATCH(F3552,SLA_Policy!$A$2:$A$5,0))</f>
        <v>120</v>
      </c>
      <c r="Y3552" s="9" t="str">
        <f>IF(E3552="Cancelled","Excluded",IF(D3552="",IF((SLA_Policy!$B$8-B3552)*24&gt;X3552,"Open - Breached","Open - On Track"),IF((D3552-B3552)*24&lt;=X3552,"Met","Breached")))</f>
        <v>Breached</v>
      </c>
    </row>
    <row r="3553" spans="1:25" x14ac:dyDescent="0.25">
      <c r="A3553" s="9" t="s">
        <v>6661</v>
      </c>
      <c r="B3553" s="23">
        <v>46037.376388888901</v>
      </c>
      <c r="C3553" s="23">
        <v>46037.445833333302</v>
      </c>
      <c r="D3553" s="23">
        <v>46038.386805555601</v>
      </c>
      <c r="E3553" s="9" t="s">
        <v>212</v>
      </c>
      <c r="F3553" s="9" t="s">
        <v>189</v>
      </c>
      <c r="G3553" s="9" t="s">
        <v>213</v>
      </c>
      <c r="H3553" s="9" t="s">
        <v>167</v>
      </c>
      <c r="I3553" s="9" t="s">
        <v>362</v>
      </c>
      <c r="J3553" s="9" t="s">
        <v>6662</v>
      </c>
      <c r="K3553" s="9" t="s">
        <v>303</v>
      </c>
      <c r="L3553" s="9" t="s">
        <v>282</v>
      </c>
      <c r="M3553" s="9" t="s">
        <v>6663</v>
      </c>
      <c r="N3553" s="9" t="s">
        <v>197</v>
      </c>
      <c r="O3553" s="9" t="s">
        <v>176</v>
      </c>
      <c r="P3553" s="9" t="s">
        <v>503</v>
      </c>
      <c r="Q3553" s="9" t="s">
        <v>219</v>
      </c>
      <c r="R3553" s="9">
        <v>0</v>
      </c>
      <c r="S3553" s="9">
        <v>34</v>
      </c>
      <c r="T3553" s="9" t="s">
        <v>136</v>
      </c>
      <c r="U3553" s="9" t="s">
        <v>248</v>
      </c>
      <c r="W3553" s="9">
        <v>3</v>
      </c>
      <c r="X3553" s="9">
        <f>INDEX(SLA_Policy!$D$2:$D$5,MATCH(F3553,SLA_Policy!$A$2:$A$5,0))</f>
        <v>120</v>
      </c>
      <c r="Y3553" s="9" t="str">
        <f>IF(E3553="Cancelled","Excluded",IF(D3553="",IF((SLA_Policy!$B$8-B3553)*24&gt;X3553,"Open - Breached","Open - On Track"),IF((D3553-B3553)*24&lt;=X3553,"Met","Breached")))</f>
        <v>Met</v>
      </c>
    </row>
    <row r="3554" spans="1:25" x14ac:dyDescent="0.25">
      <c r="A3554" s="9" t="s">
        <v>6664</v>
      </c>
      <c r="B3554" s="23">
        <v>46037.377083333296</v>
      </c>
      <c r="C3554" s="23">
        <v>46037.379861111098</v>
      </c>
      <c r="D3554" s="23">
        <v>46037.445833333302</v>
      </c>
      <c r="E3554" s="9" t="s">
        <v>212</v>
      </c>
      <c r="F3554" s="9" t="s">
        <v>189</v>
      </c>
      <c r="G3554" s="9" t="s">
        <v>213</v>
      </c>
      <c r="H3554" s="9" t="s">
        <v>161</v>
      </c>
      <c r="I3554" s="9" t="s">
        <v>389</v>
      </c>
      <c r="J3554" s="9" t="s">
        <v>1243</v>
      </c>
      <c r="K3554" s="9" t="s">
        <v>246</v>
      </c>
      <c r="L3554" s="9" t="s">
        <v>226</v>
      </c>
      <c r="M3554" s="9" t="s">
        <v>1384</v>
      </c>
      <c r="N3554" s="9" t="s">
        <v>198</v>
      </c>
      <c r="O3554" s="9" t="s">
        <v>177</v>
      </c>
      <c r="P3554" s="9" t="s">
        <v>241</v>
      </c>
      <c r="Q3554" s="9" t="s">
        <v>219</v>
      </c>
      <c r="R3554" s="9">
        <v>0</v>
      </c>
      <c r="S3554" s="9">
        <v>4</v>
      </c>
      <c r="U3554" s="9" t="s">
        <v>221</v>
      </c>
      <c r="W3554" s="9">
        <v>4</v>
      </c>
      <c r="X3554" s="9">
        <f>INDEX(SLA_Policy!$D$2:$D$5,MATCH(F3554,SLA_Policy!$A$2:$A$5,0))</f>
        <v>120</v>
      </c>
      <c r="Y3554" s="9" t="str">
        <f>IF(E3554="Cancelled","Excluded",IF(D3554="",IF((SLA_Policy!$B$8-B3554)*24&gt;X3554,"Open - Breached","Open - On Track"),IF((D3554-B3554)*24&lt;=X3554,"Met","Breached")))</f>
        <v>Met</v>
      </c>
    </row>
    <row r="3555" spans="1:25" x14ac:dyDescent="0.25">
      <c r="A3555" s="9" t="s">
        <v>6665</v>
      </c>
      <c r="B3555" s="23">
        <v>46037.3840277778</v>
      </c>
      <c r="C3555" s="23">
        <v>46037.448611111096</v>
      </c>
      <c r="D3555" s="23">
        <v>46037.576388888898</v>
      </c>
      <c r="E3555" s="9" t="s">
        <v>212</v>
      </c>
      <c r="F3555" s="9" t="s">
        <v>188</v>
      </c>
      <c r="G3555" s="9" t="s">
        <v>236</v>
      </c>
      <c r="H3555" s="9" t="s">
        <v>163</v>
      </c>
      <c r="I3555" s="9" t="s">
        <v>327</v>
      </c>
      <c r="J3555" s="9" t="s">
        <v>4307</v>
      </c>
      <c r="K3555" s="9" t="s">
        <v>225</v>
      </c>
      <c r="L3555" s="9" t="s">
        <v>216</v>
      </c>
      <c r="M3555" s="9" t="s">
        <v>3243</v>
      </c>
      <c r="N3555" s="9" t="s">
        <v>196</v>
      </c>
      <c r="O3555" s="9" t="s">
        <v>176</v>
      </c>
      <c r="P3555" s="9" t="s">
        <v>503</v>
      </c>
      <c r="Q3555" s="9" t="s">
        <v>219</v>
      </c>
      <c r="R3555" s="9">
        <v>0</v>
      </c>
      <c r="S3555" s="9">
        <v>39</v>
      </c>
      <c r="U3555" s="9" t="s">
        <v>242</v>
      </c>
      <c r="X3555" s="9">
        <f>INDEX(SLA_Policy!$D$2:$D$5,MATCH(F3555,SLA_Policy!$A$2:$A$5,0))</f>
        <v>72</v>
      </c>
      <c r="Y3555" s="9" t="str">
        <f>IF(E3555="Cancelled","Excluded",IF(D3555="",IF((SLA_Policy!$B$8-B3555)*24&gt;X3555,"Open - Breached","Open - On Track"),IF((D3555-B3555)*24&lt;=X3555,"Met","Breached")))</f>
        <v>Met</v>
      </c>
    </row>
    <row r="3556" spans="1:25" x14ac:dyDescent="0.25">
      <c r="A3556" s="9" t="s">
        <v>6666</v>
      </c>
      <c r="B3556" s="23">
        <v>46037.392361111102</v>
      </c>
      <c r="C3556" s="23">
        <v>46037.395138888904</v>
      </c>
      <c r="D3556" s="23">
        <v>46037.474305555603</v>
      </c>
      <c r="E3556" s="9" t="s">
        <v>212</v>
      </c>
      <c r="F3556" s="9" t="s">
        <v>187</v>
      </c>
      <c r="G3556" s="9" t="s">
        <v>213</v>
      </c>
      <c r="H3556" s="9" t="s">
        <v>162</v>
      </c>
      <c r="I3556" s="9" t="s">
        <v>345</v>
      </c>
      <c r="J3556" s="9" t="s">
        <v>429</v>
      </c>
      <c r="K3556" s="9" t="s">
        <v>262</v>
      </c>
      <c r="L3556" s="9" t="s">
        <v>311</v>
      </c>
      <c r="M3556" s="9" t="s">
        <v>5892</v>
      </c>
      <c r="N3556" s="9" t="s">
        <v>199</v>
      </c>
      <c r="O3556" s="9" t="s">
        <v>116</v>
      </c>
      <c r="P3556" s="9" t="s">
        <v>218</v>
      </c>
      <c r="Q3556" s="9" t="s">
        <v>219</v>
      </c>
      <c r="R3556" s="9">
        <v>0</v>
      </c>
      <c r="S3556" s="9">
        <v>20</v>
      </c>
      <c r="U3556" s="9" t="s">
        <v>266</v>
      </c>
      <c r="X3556" s="9">
        <f>INDEX(SLA_Policy!$D$2:$D$5,MATCH(F3556,SLA_Policy!$A$2:$A$5,0))</f>
        <v>8</v>
      </c>
      <c r="Y3556" s="9" t="str">
        <f>IF(E3556="Cancelled","Excluded",IF(D3556="",IF((SLA_Policy!$B$8-B3556)*24&gt;X3556,"Open - Breached","Open - On Track"),IF((D3556-B3556)*24&lt;=X3556,"Met","Breached")))</f>
        <v>Met</v>
      </c>
    </row>
    <row r="3557" spans="1:25" x14ac:dyDescent="0.25">
      <c r="A3557" s="9" t="s">
        <v>6667</v>
      </c>
      <c r="B3557" s="23">
        <v>46037.3972222222</v>
      </c>
      <c r="C3557" s="23">
        <v>46037.409027777801</v>
      </c>
      <c r="D3557" s="23">
        <v>46037.447222222203</v>
      </c>
      <c r="E3557" s="9" t="s">
        <v>212</v>
      </c>
      <c r="F3557" s="9" t="s">
        <v>188</v>
      </c>
      <c r="G3557" s="9" t="s">
        <v>213</v>
      </c>
      <c r="H3557" s="9" t="s">
        <v>161</v>
      </c>
      <c r="I3557" s="9" t="s">
        <v>297</v>
      </c>
      <c r="J3557" s="9" t="s">
        <v>5011</v>
      </c>
      <c r="K3557" s="9" t="s">
        <v>239</v>
      </c>
      <c r="L3557" s="9" t="s">
        <v>226</v>
      </c>
      <c r="M3557" s="9" t="s">
        <v>1641</v>
      </c>
      <c r="N3557" s="9" t="s">
        <v>198</v>
      </c>
      <c r="O3557" s="9" t="s">
        <v>177</v>
      </c>
      <c r="P3557" s="9" t="s">
        <v>300</v>
      </c>
      <c r="Q3557" s="9" t="s">
        <v>219</v>
      </c>
      <c r="R3557" s="9">
        <v>0</v>
      </c>
      <c r="S3557" s="9">
        <v>23</v>
      </c>
      <c r="U3557" s="9" t="s">
        <v>140</v>
      </c>
      <c r="V3557" s="9" t="s">
        <v>6326</v>
      </c>
      <c r="W3557" s="9">
        <v>5</v>
      </c>
      <c r="X3557" s="9">
        <f>INDEX(SLA_Policy!$D$2:$D$5,MATCH(F3557,SLA_Policy!$A$2:$A$5,0))</f>
        <v>72</v>
      </c>
      <c r="Y3557" s="9" t="str">
        <f>IF(E3557="Cancelled","Excluded",IF(D3557="",IF((SLA_Policy!$B$8-B3557)*24&gt;X3557,"Open - Breached","Open - On Track"),IF((D3557-B3557)*24&lt;=X3557,"Met","Breached")))</f>
        <v>Met</v>
      </c>
    </row>
    <row r="3558" spans="1:25" x14ac:dyDescent="0.25">
      <c r="A3558" s="9" t="s">
        <v>6668</v>
      </c>
      <c r="B3558" s="23">
        <v>46037.404861111099</v>
      </c>
      <c r="C3558" s="23">
        <v>46037.426388888904</v>
      </c>
      <c r="D3558" s="23">
        <v>46037.522916666698</v>
      </c>
      <c r="E3558" s="9" t="s">
        <v>212</v>
      </c>
      <c r="F3558" s="9" t="s">
        <v>189</v>
      </c>
      <c r="G3558" s="9" t="s">
        <v>213</v>
      </c>
      <c r="H3558" s="9" t="s">
        <v>88</v>
      </c>
      <c r="I3558" s="9" t="s">
        <v>92</v>
      </c>
      <c r="J3558" s="9" t="s">
        <v>5899</v>
      </c>
      <c r="K3558" s="9" t="s">
        <v>239</v>
      </c>
      <c r="L3558" s="9" t="s">
        <v>282</v>
      </c>
      <c r="M3558" s="9" t="s">
        <v>1408</v>
      </c>
      <c r="N3558" s="9" t="s">
        <v>198</v>
      </c>
      <c r="O3558" s="9" t="s">
        <v>178</v>
      </c>
      <c r="P3558" s="9" t="s">
        <v>427</v>
      </c>
      <c r="Q3558" s="9" t="s">
        <v>273</v>
      </c>
      <c r="R3558" s="9">
        <v>0</v>
      </c>
      <c r="S3558" s="9">
        <v>14</v>
      </c>
      <c r="T3558" s="9" t="s">
        <v>136</v>
      </c>
      <c r="U3558" s="9" t="s">
        <v>221</v>
      </c>
      <c r="X3558" s="9">
        <f>INDEX(SLA_Policy!$D$2:$D$5,MATCH(F3558,SLA_Policy!$A$2:$A$5,0))</f>
        <v>120</v>
      </c>
      <c r="Y3558" s="9" t="str">
        <f>IF(E3558="Cancelled","Excluded",IF(D3558="",IF((SLA_Policy!$B$8-B3558)*24&gt;X3558,"Open - Breached","Open - On Track"),IF((D3558-B3558)*24&lt;=X3558,"Met","Breached")))</f>
        <v>Met</v>
      </c>
    </row>
    <row r="3559" spans="1:25" x14ac:dyDescent="0.25">
      <c r="A3559" s="9" t="s">
        <v>6669</v>
      </c>
      <c r="B3559" s="23">
        <v>46037.409027777801</v>
      </c>
      <c r="C3559" s="23">
        <v>46037.417361111096</v>
      </c>
      <c r="D3559" s="23">
        <v>46038.3569444444</v>
      </c>
      <c r="E3559" s="9" t="s">
        <v>212</v>
      </c>
      <c r="F3559" s="9" t="s">
        <v>189</v>
      </c>
      <c r="G3559" s="9" t="s">
        <v>213</v>
      </c>
      <c r="H3559" s="9" t="s">
        <v>162</v>
      </c>
      <c r="I3559" s="9" t="s">
        <v>244</v>
      </c>
      <c r="J3559" s="9" t="s">
        <v>4646</v>
      </c>
      <c r="K3559" s="9" t="s">
        <v>246</v>
      </c>
      <c r="L3559" s="9" t="s">
        <v>371</v>
      </c>
      <c r="M3559" s="9" t="s">
        <v>2991</v>
      </c>
      <c r="N3559" s="9" t="s">
        <v>198</v>
      </c>
      <c r="O3559" s="9" t="s">
        <v>116</v>
      </c>
      <c r="P3559" s="9" t="s">
        <v>218</v>
      </c>
      <c r="Q3559" s="9" t="s">
        <v>219</v>
      </c>
      <c r="R3559" s="9">
        <v>0</v>
      </c>
      <c r="S3559" s="9">
        <v>14</v>
      </c>
      <c r="U3559" s="9" t="s">
        <v>661</v>
      </c>
      <c r="W3559" s="9">
        <v>5</v>
      </c>
      <c r="X3559" s="9">
        <f>INDEX(SLA_Policy!$D$2:$D$5,MATCH(F3559,SLA_Policy!$A$2:$A$5,0))</f>
        <v>120</v>
      </c>
      <c r="Y3559" s="9" t="str">
        <f>IF(E3559="Cancelled","Excluded",IF(D3559="",IF((SLA_Policy!$B$8-B3559)*24&gt;X3559,"Open - Breached","Open - On Track"),IF((D3559-B3559)*24&lt;=X3559,"Met","Breached")))</f>
        <v>Met</v>
      </c>
    </row>
    <row r="3560" spans="1:25" x14ac:dyDescent="0.25">
      <c r="A3560" s="9" t="s">
        <v>6670</v>
      </c>
      <c r="B3560" s="23">
        <v>46037.409722222197</v>
      </c>
      <c r="C3560" s="23">
        <v>46037.492361111101</v>
      </c>
      <c r="D3560" s="23">
        <v>46042.339583333298</v>
      </c>
      <c r="E3560" s="9" t="s">
        <v>212</v>
      </c>
      <c r="F3560" s="9" t="s">
        <v>189</v>
      </c>
      <c r="G3560" s="9" t="s">
        <v>213</v>
      </c>
      <c r="H3560" s="9" t="s">
        <v>162</v>
      </c>
      <c r="I3560" s="9" t="s">
        <v>393</v>
      </c>
      <c r="J3560" s="9" t="s">
        <v>6671</v>
      </c>
      <c r="K3560" s="9" t="s">
        <v>215</v>
      </c>
      <c r="L3560" s="9" t="s">
        <v>311</v>
      </c>
      <c r="M3560" s="9" t="s">
        <v>1085</v>
      </c>
      <c r="N3560" s="9" t="s">
        <v>197</v>
      </c>
      <c r="O3560" s="9" t="s">
        <v>116</v>
      </c>
      <c r="P3560" s="9" t="s">
        <v>295</v>
      </c>
      <c r="Q3560" s="9" t="s">
        <v>219</v>
      </c>
      <c r="R3560" s="9">
        <v>0</v>
      </c>
      <c r="S3560" s="9">
        <v>18</v>
      </c>
      <c r="U3560" s="9" t="s">
        <v>290</v>
      </c>
      <c r="W3560" s="9">
        <v>4</v>
      </c>
      <c r="X3560" s="9">
        <f>INDEX(SLA_Policy!$D$2:$D$5,MATCH(F3560,SLA_Policy!$A$2:$A$5,0))</f>
        <v>120</v>
      </c>
      <c r="Y3560" s="9" t="str">
        <f>IF(E3560="Cancelled","Excluded",IF(D3560="",IF((SLA_Policy!$B$8-B3560)*24&gt;X3560,"Open - Breached","Open - On Track"),IF((D3560-B3560)*24&lt;=X3560,"Met","Breached")))</f>
        <v>Met</v>
      </c>
    </row>
    <row r="3561" spans="1:25" x14ac:dyDescent="0.25">
      <c r="A3561" s="9" t="s">
        <v>6672</v>
      </c>
      <c r="B3561" s="23">
        <v>46037.420138888898</v>
      </c>
      <c r="C3561" s="23">
        <v>46037.451388888898</v>
      </c>
      <c r="D3561" s="23">
        <v>46037.624305555597</v>
      </c>
      <c r="E3561" s="9" t="s">
        <v>212</v>
      </c>
      <c r="F3561" s="9" t="s">
        <v>188</v>
      </c>
      <c r="G3561" s="9" t="s">
        <v>236</v>
      </c>
      <c r="H3561" s="9" t="s">
        <v>161</v>
      </c>
      <c r="I3561" s="9" t="s">
        <v>505</v>
      </c>
      <c r="J3561" s="9" t="s">
        <v>5235</v>
      </c>
      <c r="K3561" s="9" t="s">
        <v>225</v>
      </c>
      <c r="L3561" s="9" t="s">
        <v>282</v>
      </c>
      <c r="M3561" s="9" t="s">
        <v>1191</v>
      </c>
      <c r="N3561" s="9" t="s">
        <v>196</v>
      </c>
      <c r="O3561" s="9" t="s">
        <v>177</v>
      </c>
      <c r="P3561" s="9" t="s">
        <v>300</v>
      </c>
      <c r="Q3561" s="9" t="s">
        <v>273</v>
      </c>
      <c r="R3561" s="9">
        <v>0</v>
      </c>
      <c r="S3561" s="9">
        <v>96</v>
      </c>
      <c r="U3561" s="9" t="s">
        <v>242</v>
      </c>
      <c r="X3561" s="9">
        <f>INDEX(SLA_Policy!$D$2:$D$5,MATCH(F3561,SLA_Policy!$A$2:$A$5,0))</f>
        <v>72</v>
      </c>
      <c r="Y3561" s="9" t="str">
        <f>IF(E3561="Cancelled","Excluded",IF(D3561="",IF((SLA_Policy!$B$8-B3561)*24&gt;X3561,"Open - Breached","Open - On Track"),IF((D3561-B3561)*24&lt;=X3561,"Met","Breached")))</f>
        <v>Met</v>
      </c>
    </row>
    <row r="3562" spans="1:25" x14ac:dyDescent="0.25">
      <c r="A3562" s="9" t="s">
        <v>6673</v>
      </c>
      <c r="B3562" s="23">
        <v>46037.422916666699</v>
      </c>
      <c r="C3562" s="23">
        <v>46037.445138888899</v>
      </c>
      <c r="D3562" s="23">
        <v>46038.4152777778</v>
      </c>
      <c r="E3562" s="9" t="s">
        <v>212</v>
      </c>
      <c r="F3562" s="9" t="s">
        <v>189</v>
      </c>
      <c r="G3562" s="9" t="s">
        <v>213</v>
      </c>
      <c r="H3562" s="9" t="s">
        <v>164</v>
      </c>
      <c r="I3562" s="9" t="s">
        <v>260</v>
      </c>
      <c r="J3562" s="9" t="s">
        <v>1000</v>
      </c>
      <c r="K3562" s="9" t="s">
        <v>410</v>
      </c>
      <c r="L3562" s="9" t="s">
        <v>311</v>
      </c>
      <c r="M3562" s="9" t="s">
        <v>2902</v>
      </c>
      <c r="N3562" s="9" t="s">
        <v>198</v>
      </c>
      <c r="O3562" s="9" t="s">
        <v>180</v>
      </c>
      <c r="P3562" s="9" t="s">
        <v>318</v>
      </c>
      <c r="Q3562" s="9" t="s">
        <v>219</v>
      </c>
      <c r="R3562" s="9">
        <v>0</v>
      </c>
      <c r="S3562" s="9">
        <v>12</v>
      </c>
      <c r="T3562" s="9" t="s">
        <v>265</v>
      </c>
      <c r="U3562" s="9" t="s">
        <v>248</v>
      </c>
      <c r="X3562" s="9">
        <f>INDEX(SLA_Policy!$D$2:$D$5,MATCH(F3562,SLA_Policy!$A$2:$A$5,0))</f>
        <v>120</v>
      </c>
      <c r="Y3562" s="9" t="str">
        <f>IF(E3562="Cancelled","Excluded",IF(D3562="",IF((SLA_Policy!$B$8-B3562)*24&gt;X3562,"Open - Breached","Open - On Track"),IF((D3562-B3562)*24&lt;=X3562,"Met","Breached")))</f>
        <v>Met</v>
      </c>
    </row>
    <row r="3563" spans="1:25" x14ac:dyDescent="0.25">
      <c r="A3563" s="9" t="s">
        <v>6674</v>
      </c>
      <c r="B3563" s="23">
        <v>46037.426388888904</v>
      </c>
      <c r="C3563" s="23">
        <v>46037.431250000001</v>
      </c>
      <c r="D3563" s="23">
        <v>46037.527083333298</v>
      </c>
      <c r="E3563" s="9" t="s">
        <v>212</v>
      </c>
      <c r="F3563" s="9" t="s">
        <v>188</v>
      </c>
      <c r="G3563" s="9" t="s">
        <v>213</v>
      </c>
      <c r="H3563" s="9" t="s">
        <v>161</v>
      </c>
      <c r="I3563" s="9" t="s">
        <v>297</v>
      </c>
      <c r="J3563" s="9" t="s">
        <v>6675</v>
      </c>
      <c r="K3563" s="9" t="s">
        <v>303</v>
      </c>
      <c r="L3563" s="9" t="s">
        <v>216</v>
      </c>
      <c r="M3563" s="9" t="s">
        <v>1215</v>
      </c>
      <c r="N3563" s="9" t="s">
        <v>200</v>
      </c>
      <c r="O3563" s="9" t="s">
        <v>177</v>
      </c>
      <c r="P3563" s="9" t="s">
        <v>241</v>
      </c>
      <c r="Q3563" s="9" t="s">
        <v>219</v>
      </c>
      <c r="R3563" s="9">
        <v>0</v>
      </c>
      <c r="S3563" s="9">
        <v>20</v>
      </c>
      <c r="U3563" s="9" t="s">
        <v>140</v>
      </c>
      <c r="V3563" s="9" t="s">
        <v>6326</v>
      </c>
      <c r="W3563" s="9">
        <v>5</v>
      </c>
      <c r="X3563" s="9">
        <f>INDEX(SLA_Policy!$D$2:$D$5,MATCH(F3563,SLA_Policy!$A$2:$A$5,0))</f>
        <v>72</v>
      </c>
      <c r="Y3563" s="9" t="str">
        <f>IF(E3563="Cancelled","Excluded",IF(D3563="",IF((SLA_Policy!$B$8-B3563)*24&gt;X3563,"Open - Breached","Open - On Track"),IF((D3563-B3563)*24&lt;=X3563,"Met","Breached")))</f>
        <v>Met</v>
      </c>
    </row>
    <row r="3564" spans="1:25" x14ac:dyDescent="0.25">
      <c r="A3564" s="9" t="s">
        <v>6676</v>
      </c>
      <c r="B3564" s="23">
        <v>46037.4284722222</v>
      </c>
      <c r="C3564" s="23">
        <v>46037.469444444498</v>
      </c>
      <c r="D3564" s="23">
        <v>46038.399305555598</v>
      </c>
      <c r="E3564" s="9" t="s">
        <v>212</v>
      </c>
      <c r="F3564" s="9" t="s">
        <v>188</v>
      </c>
      <c r="G3564" s="9" t="s">
        <v>213</v>
      </c>
      <c r="H3564" s="9" t="s">
        <v>163</v>
      </c>
      <c r="I3564" s="9" t="s">
        <v>250</v>
      </c>
      <c r="J3564" s="9" t="s">
        <v>935</v>
      </c>
      <c r="K3564" s="9" t="s">
        <v>246</v>
      </c>
      <c r="L3564" s="9" t="s">
        <v>293</v>
      </c>
      <c r="M3564" s="9" t="s">
        <v>6677</v>
      </c>
      <c r="N3564" s="9" t="s">
        <v>196</v>
      </c>
      <c r="O3564" s="9" t="s">
        <v>176</v>
      </c>
      <c r="P3564" s="9" t="s">
        <v>419</v>
      </c>
      <c r="Q3564" s="9" t="s">
        <v>219</v>
      </c>
      <c r="R3564" s="9">
        <v>0</v>
      </c>
      <c r="S3564" s="9">
        <v>29</v>
      </c>
      <c r="T3564" s="9" t="s">
        <v>136</v>
      </c>
      <c r="U3564" s="9" t="s">
        <v>230</v>
      </c>
      <c r="X3564" s="9">
        <f>INDEX(SLA_Policy!$D$2:$D$5,MATCH(F3564,SLA_Policy!$A$2:$A$5,0))</f>
        <v>72</v>
      </c>
      <c r="Y3564" s="9" t="str">
        <f>IF(E3564="Cancelled","Excluded",IF(D3564="",IF((SLA_Policy!$B$8-B3564)*24&gt;X3564,"Open - Breached","Open - On Track"),IF((D3564-B3564)*24&lt;=X3564,"Met","Breached")))</f>
        <v>Met</v>
      </c>
    </row>
    <row r="3565" spans="1:25" x14ac:dyDescent="0.25">
      <c r="A3565" s="9" t="s">
        <v>6678</v>
      </c>
      <c r="B3565" s="23">
        <v>46037.434722222199</v>
      </c>
      <c r="C3565" s="23">
        <v>46037.461111111101</v>
      </c>
      <c r="D3565" s="23">
        <v>46037.468055555597</v>
      </c>
      <c r="E3565" s="9" t="s">
        <v>212</v>
      </c>
      <c r="F3565" s="9" t="s">
        <v>189</v>
      </c>
      <c r="G3565" s="9" t="s">
        <v>213</v>
      </c>
      <c r="H3565" s="9" t="s">
        <v>161</v>
      </c>
      <c r="I3565" s="9" t="s">
        <v>389</v>
      </c>
      <c r="J3565" s="9" t="s">
        <v>1185</v>
      </c>
      <c r="K3565" s="9" t="s">
        <v>303</v>
      </c>
      <c r="L3565" s="9" t="s">
        <v>104</v>
      </c>
      <c r="M3565" s="9" t="s">
        <v>304</v>
      </c>
      <c r="N3565" s="9" t="s">
        <v>196</v>
      </c>
      <c r="O3565" s="9" t="s">
        <v>116</v>
      </c>
      <c r="P3565" s="9" t="s">
        <v>258</v>
      </c>
      <c r="Q3565" s="9" t="s">
        <v>219</v>
      </c>
      <c r="R3565" s="9">
        <v>0</v>
      </c>
      <c r="S3565" s="9">
        <v>10</v>
      </c>
      <c r="U3565" s="9" t="s">
        <v>290</v>
      </c>
      <c r="W3565" s="9">
        <v>5</v>
      </c>
      <c r="X3565" s="9">
        <f>INDEX(SLA_Policy!$D$2:$D$5,MATCH(F3565,SLA_Policy!$A$2:$A$5,0))</f>
        <v>120</v>
      </c>
      <c r="Y3565" s="9" t="str">
        <f>IF(E3565="Cancelled","Excluded",IF(D3565="",IF((SLA_Policy!$B$8-B3565)*24&gt;X3565,"Open - Breached","Open - On Track"),IF((D3565-B3565)*24&lt;=X3565,"Met","Breached")))</f>
        <v>Met</v>
      </c>
    </row>
    <row r="3566" spans="1:25" x14ac:dyDescent="0.25">
      <c r="A3566" s="9" t="s">
        <v>6679</v>
      </c>
      <c r="B3566" s="23">
        <v>46037.436111111099</v>
      </c>
      <c r="C3566" s="23">
        <v>46037.486111111102</v>
      </c>
      <c r="D3566" s="23">
        <v>46037.497916666704</v>
      </c>
      <c r="E3566" s="9" t="s">
        <v>212</v>
      </c>
      <c r="F3566" s="9" t="s">
        <v>189</v>
      </c>
      <c r="G3566" s="9" t="s">
        <v>213</v>
      </c>
      <c r="H3566" s="9" t="s">
        <v>161</v>
      </c>
      <c r="I3566" s="9" t="s">
        <v>389</v>
      </c>
      <c r="J3566" s="9" t="s">
        <v>1206</v>
      </c>
      <c r="K3566" s="9" t="s">
        <v>246</v>
      </c>
      <c r="L3566" s="9" t="s">
        <v>371</v>
      </c>
      <c r="M3566" s="9" t="s">
        <v>4287</v>
      </c>
      <c r="N3566" s="9" t="s">
        <v>196</v>
      </c>
      <c r="O3566" s="9" t="s">
        <v>116</v>
      </c>
      <c r="P3566" s="9" t="s">
        <v>295</v>
      </c>
      <c r="Q3566" s="9" t="s">
        <v>219</v>
      </c>
      <c r="R3566" s="9">
        <v>0</v>
      </c>
      <c r="S3566" s="9">
        <v>4</v>
      </c>
      <c r="U3566" s="9" t="s">
        <v>376</v>
      </c>
      <c r="X3566" s="9">
        <f>INDEX(SLA_Policy!$D$2:$D$5,MATCH(F3566,SLA_Policy!$A$2:$A$5,0))</f>
        <v>120</v>
      </c>
      <c r="Y3566" s="9" t="str">
        <f>IF(E3566="Cancelled","Excluded",IF(D3566="",IF((SLA_Policy!$B$8-B3566)*24&gt;X3566,"Open - Breached","Open - On Track"),IF((D3566-B3566)*24&lt;=X3566,"Met","Breached")))</f>
        <v>Met</v>
      </c>
    </row>
    <row r="3567" spans="1:25" x14ac:dyDescent="0.25">
      <c r="A3567" s="9" t="s">
        <v>6680</v>
      </c>
      <c r="B3567" s="23">
        <v>46037.465972222199</v>
      </c>
      <c r="C3567" s="23">
        <v>46037.470138888901</v>
      </c>
      <c r="D3567" s="23">
        <v>46037.6652777778</v>
      </c>
      <c r="E3567" s="9" t="s">
        <v>212</v>
      </c>
      <c r="F3567" s="9" t="s">
        <v>188</v>
      </c>
      <c r="G3567" s="9" t="s">
        <v>213</v>
      </c>
      <c r="H3567" s="9" t="s">
        <v>161</v>
      </c>
      <c r="I3567" s="9" t="s">
        <v>297</v>
      </c>
      <c r="J3567" s="9" t="s">
        <v>6325</v>
      </c>
      <c r="K3567" s="9" t="s">
        <v>410</v>
      </c>
      <c r="L3567" s="9" t="s">
        <v>307</v>
      </c>
      <c r="M3567" s="9" t="s">
        <v>787</v>
      </c>
      <c r="N3567" s="9" t="s">
        <v>198</v>
      </c>
      <c r="O3567" s="9" t="s">
        <v>177</v>
      </c>
      <c r="P3567" s="9" t="s">
        <v>457</v>
      </c>
      <c r="Q3567" s="9" t="s">
        <v>219</v>
      </c>
      <c r="R3567" s="9">
        <v>0</v>
      </c>
      <c r="S3567" s="9">
        <v>12</v>
      </c>
      <c r="U3567" s="9" t="s">
        <v>140</v>
      </c>
      <c r="V3567" s="9" t="s">
        <v>6326</v>
      </c>
      <c r="W3567" s="9">
        <v>5</v>
      </c>
      <c r="X3567" s="9">
        <f>INDEX(SLA_Policy!$D$2:$D$5,MATCH(F3567,SLA_Policy!$A$2:$A$5,0))</f>
        <v>72</v>
      </c>
      <c r="Y3567" s="9" t="str">
        <f>IF(E3567="Cancelled","Excluded",IF(D3567="",IF((SLA_Policy!$B$8-B3567)*24&gt;X3567,"Open - Breached","Open - On Track"),IF((D3567-B3567)*24&lt;=X3567,"Met","Breached")))</f>
        <v>Met</v>
      </c>
    </row>
    <row r="3568" spans="1:25" x14ac:dyDescent="0.25">
      <c r="A3568" s="9" t="s">
        <v>6681</v>
      </c>
      <c r="B3568" s="23">
        <v>46037.466666666704</v>
      </c>
      <c r="C3568" s="23">
        <v>46037.467361111099</v>
      </c>
      <c r="D3568" s="23">
        <v>46037.479166666701</v>
      </c>
      <c r="E3568" s="9" t="s">
        <v>212</v>
      </c>
      <c r="F3568" s="9" t="s">
        <v>187</v>
      </c>
      <c r="G3568" s="9" t="s">
        <v>213</v>
      </c>
      <c r="H3568" s="9" t="s">
        <v>161</v>
      </c>
      <c r="I3568" s="9" t="s">
        <v>454</v>
      </c>
      <c r="J3568" s="9" t="s">
        <v>5510</v>
      </c>
      <c r="K3568" s="9" t="s">
        <v>246</v>
      </c>
      <c r="L3568" s="9" t="s">
        <v>293</v>
      </c>
      <c r="M3568" s="9" t="s">
        <v>3831</v>
      </c>
      <c r="N3568" s="9" t="s">
        <v>198</v>
      </c>
      <c r="O3568" s="9" t="s">
        <v>177</v>
      </c>
      <c r="P3568" s="9" t="s">
        <v>457</v>
      </c>
      <c r="Q3568" s="9" t="s">
        <v>273</v>
      </c>
      <c r="R3568" s="9">
        <v>0</v>
      </c>
      <c r="S3568" s="9">
        <v>11</v>
      </c>
      <c r="U3568" s="9" t="s">
        <v>221</v>
      </c>
      <c r="X3568" s="9">
        <f>INDEX(SLA_Policy!$D$2:$D$5,MATCH(F3568,SLA_Policy!$A$2:$A$5,0))</f>
        <v>8</v>
      </c>
      <c r="Y3568" s="9" t="str">
        <f>IF(E3568="Cancelled","Excluded",IF(D3568="",IF((SLA_Policy!$B$8-B3568)*24&gt;X3568,"Open - Breached","Open - On Track"),IF((D3568-B3568)*24&lt;=X3568,"Met","Breached")))</f>
        <v>Met</v>
      </c>
    </row>
    <row r="3569" spans="1:25" x14ac:dyDescent="0.25">
      <c r="A3569" s="9" t="s">
        <v>6682</v>
      </c>
      <c r="B3569" s="23">
        <v>46037.490277777797</v>
      </c>
      <c r="C3569" s="23">
        <v>46037.507638888899</v>
      </c>
      <c r="D3569" s="23">
        <v>46037.560416666704</v>
      </c>
      <c r="E3569" s="9" t="s">
        <v>212</v>
      </c>
      <c r="F3569" s="9" t="s">
        <v>188</v>
      </c>
      <c r="G3569" s="9" t="s">
        <v>236</v>
      </c>
      <c r="H3569" s="9" t="s">
        <v>163</v>
      </c>
      <c r="I3569" s="9" t="s">
        <v>327</v>
      </c>
      <c r="J3569" s="9" t="s">
        <v>328</v>
      </c>
      <c r="K3569" s="9" t="s">
        <v>215</v>
      </c>
      <c r="L3569" s="9" t="s">
        <v>282</v>
      </c>
      <c r="M3569" s="9" t="s">
        <v>2177</v>
      </c>
      <c r="N3569" s="9" t="s">
        <v>196</v>
      </c>
      <c r="O3569" s="9" t="s">
        <v>176</v>
      </c>
      <c r="P3569" s="9" t="s">
        <v>253</v>
      </c>
      <c r="Q3569" s="9" t="s">
        <v>219</v>
      </c>
      <c r="R3569" s="9">
        <v>0</v>
      </c>
      <c r="S3569" s="9">
        <v>33</v>
      </c>
      <c r="U3569" s="9" t="s">
        <v>242</v>
      </c>
      <c r="X3569" s="9">
        <f>INDEX(SLA_Policy!$D$2:$D$5,MATCH(F3569,SLA_Policy!$A$2:$A$5,0))</f>
        <v>72</v>
      </c>
      <c r="Y3569" s="9" t="str">
        <f>IF(E3569="Cancelled","Excluded",IF(D3569="",IF((SLA_Policy!$B$8-B3569)*24&gt;X3569,"Open - Breached","Open - On Track"),IF((D3569-B3569)*24&lt;=X3569,"Met","Breached")))</f>
        <v>Met</v>
      </c>
    </row>
    <row r="3570" spans="1:25" x14ac:dyDescent="0.25">
      <c r="A3570" s="9" t="s">
        <v>6683</v>
      </c>
      <c r="B3570" s="23">
        <v>46037.495833333298</v>
      </c>
      <c r="C3570" s="23">
        <v>46037.498611111099</v>
      </c>
      <c r="D3570" s="23">
        <v>46038.359722222202</v>
      </c>
      <c r="E3570" s="9" t="s">
        <v>212</v>
      </c>
      <c r="F3570" s="9" t="s">
        <v>188</v>
      </c>
      <c r="G3570" s="9" t="s">
        <v>213</v>
      </c>
      <c r="H3570" s="9" t="s">
        <v>162</v>
      </c>
      <c r="I3570" s="9" t="s">
        <v>345</v>
      </c>
      <c r="J3570" s="9" t="s">
        <v>2999</v>
      </c>
      <c r="K3570" s="9" t="s">
        <v>239</v>
      </c>
      <c r="L3570" s="9" t="s">
        <v>216</v>
      </c>
      <c r="M3570" s="9" t="s">
        <v>1609</v>
      </c>
      <c r="N3570" s="9" t="s">
        <v>198</v>
      </c>
      <c r="O3570" s="9" t="s">
        <v>179</v>
      </c>
      <c r="P3570" s="9" t="s">
        <v>337</v>
      </c>
      <c r="Q3570" s="9" t="s">
        <v>219</v>
      </c>
      <c r="R3570" s="9">
        <v>0</v>
      </c>
      <c r="S3570" s="9">
        <v>11</v>
      </c>
      <c r="U3570" s="9" t="s">
        <v>266</v>
      </c>
      <c r="X3570" s="9">
        <f>INDEX(SLA_Policy!$D$2:$D$5,MATCH(F3570,SLA_Policy!$A$2:$A$5,0))</f>
        <v>72</v>
      </c>
      <c r="Y3570" s="9" t="str">
        <f>IF(E3570="Cancelled","Excluded",IF(D3570="",IF((SLA_Policy!$B$8-B3570)*24&gt;X3570,"Open - Breached","Open - On Track"),IF((D3570-B3570)*24&lt;=X3570,"Met","Breached")))</f>
        <v>Met</v>
      </c>
    </row>
    <row r="3571" spans="1:25" x14ac:dyDescent="0.25">
      <c r="A3571" s="9" t="s">
        <v>6684</v>
      </c>
      <c r="B3571" s="23">
        <v>46037.514583333301</v>
      </c>
      <c r="C3571" s="23">
        <v>46037.618055555598</v>
      </c>
      <c r="D3571" s="23">
        <v>46037.6652777778</v>
      </c>
      <c r="E3571" s="9" t="s">
        <v>212</v>
      </c>
      <c r="F3571" s="9" t="s">
        <v>189</v>
      </c>
      <c r="G3571" s="9" t="s">
        <v>236</v>
      </c>
      <c r="H3571" s="9" t="s">
        <v>161</v>
      </c>
      <c r="I3571" s="9" t="s">
        <v>482</v>
      </c>
      <c r="J3571" s="9" t="s">
        <v>2529</v>
      </c>
      <c r="K3571" s="9" t="s">
        <v>215</v>
      </c>
      <c r="L3571" s="9" t="s">
        <v>216</v>
      </c>
      <c r="M3571" s="9" t="s">
        <v>4769</v>
      </c>
      <c r="N3571" s="9" t="s">
        <v>197</v>
      </c>
      <c r="O3571" s="9" t="s">
        <v>177</v>
      </c>
      <c r="P3571" s="9" t="s">
        <v>241</v>
      </c>
      <c r="Q3571" s="9" t="s">
        <v>219</v>
      </c>
      <c r="R3571" s="9">
        <v>0</v>
      </c>
      <c r="S3571" s="9">
        <v>33</v>
      </c>
      <c r="U3571" s="9" t="s">
        <v>242</v>
      </c>
      <c r="W3571" s="9">
        <v>4</v>
      </c>
      <c r="X3571" s="9">
        <f>INDEX(SLA_Policy!$D$2:$D$5,MATCH(F3571,SLA_Policy!$A$2:$A$5,0))</f>
        <v>120</v>
      </c>
      <c r="Y3571" s="9" t="str">
        <f>IF(E3571="Cancelled","Excluded",IF(D3571="",IF((SLA_Policy!$B$8-B3571)*24&gt;X3571,"Open - Breached","Open - On Track"),IF((D3571-B3571)*24&lt;=X3571,"Met","Breached")))</f>
        <v>Met</v>
      </c>
    </row>
    <row r="3572" spans="1:25" x14ac:dyDescent="0.25">
      <c r="A3572" s="9" t="s">
        <v>6685</v>
      </c>
      <c r="B3572" s="23">
        <v>46037.515972222202</v>
      </c>
      <c r="C3572" s="23">
        <v>46037.523611111101</v>
      </c>
      <c r="D3572" s="23">
        <v>46042.387499999997</v>
      </c>
      <c r="E3572" s="9" t="s">
        <v>212</v>
      </c>
      <c r="F3572" s="9" t="s">
        <v>189</v>
      </c>
      <c r="G3572" s="9" t="s">
        <v>213</v>
      </c>
      <c r="H3572" s="9" t="s">
        <v>161</v>
      </c>
      <c r="I3572" s="9" t="s">
        <v>297</v>
      </c>
      <c r="J3572" s="9" t="s">
        <v>3611</v>
      </c>
      <c r="K3572" s="9" t="s">
        <v>246</v>
      </c>
      <c r="L3572" s="9" t="s">
        <v>104</v>
      </c>
      <c r="M3572" s="9" t="s">
        <v>2057</v>
      </c>
      <c r="N3572" s="9" t="s">
        <v>198</v>
      </c>
      <c r="O3572" s="9" t="s">
        <v>177</v>
      </c>
      <c r="P3572" s="9" t="s">
        <v>942</v>
      </c>
      <c r="Q3572" s="9" t="s">
        <v>219</v>
      </c>
      <c r="R3572" s="9">
        <v>0</v>
      </c>
      <c r="S3572" s="9">
        <v>8</v>
      </c>
      <c r="U3572" s="9" t="s">
        <v>140</v>
      </c>
      <c r="V3572" s="9" t="s">
        <v>6326</v>
      </c>
      <c r="X3572" s="9">
        <f>INDEX(SLA_Policy!$D$2:$D$5,MATCH(F3572,SLA_Policy!$A$2:$A$5,0))</f>
        <v>120</v>
      </c>
      <c r="Y3572" s="9" t="str">
        <f>IF(E3572="Cancelled","Excluded",IF(D3572="",IF((SLA_Policy!$B$8-B3572)*24&gt;X3572,"Open - Breached","Open - On Track"),IF((D3572-B3572)*24&lt;=X3572,"Met","Breached")))</f>
        <v>Met</v>
      </c>
    </row>
    <row r="3573" spans="1:25" x14ac:dyDescent="0.25">
      <c r="A3573" s="9" t="s">
        <v>6686</v>
      </c>
      <c r="B3573" s="23">
        <v>46037.520833333299</v>
      </c>
      <c r="C3573" s="23">
        <v>46037.588888888902</v>
      </c>
      <c r="D3573" s="23">
        <v>46042.360416666699</v>
      </c>
      <c r="E3573" s="9" t="s">
        <v>212</v>
      </c>
      <c r="F3573" s="9" t="s">
        <v>189</v>
      </c>
      <c r="G3573" s="9" t="s">
        <v>236</v>
      </c>
      <c r="H3573" s="9" t="s">
        <v>164</v>
      </c>
      <c r="I3573" s="9" t="s">
        <v>421</v>
      </c>
      <c r="J3573" s="9" t="s">
        <v>2486</v>
      </c>
      <c r="K3573" s="9" t="s">
        <v>215</v>
      </c>
      <c r="L3573" s="9" t="s">
        <v>270</v>
      </c>
      <c r="M3573" s="9" t="s">
        <v>657</v>
      </c>
      <c r="N3573" s="9" t="s">
        <v>196</v>
      </c>
      <c r="O3573" s="9" t="s">
        <v>180</v>
      </c>
      <c r="P3573" s="9" t="s">
        <v>318</v>
      </c>
      <c r="Q3573" s="9" t="s">
        <v>273</v>
      </c>
      <c r="R3573" s="9">
        <v>0</v>
      </c>
      <c r="S3573" s="9">
        <v>12</v>
      </c>
      <c r="T3573" s="9" t="s">
        <v>343</v>
      </c>
      <c r="U3573" s="9" t="s">
        <v>242</v>
      </c>
      <c r="X3573" s="9">
        <f>INDEX(SLA_Policy!$D$2:$D$5,MATCH(F3573,SLA_Policy!$A$2:$A$5,0))</f>
        <v>120</v>
      </c>
      <c r="Y3573" s="9" t="str">
        <f>IF(E3573="Cancelled","Excluded",IF(D3573="",IF((SLA_Policy!$B$8-B3573)*24&gt;X3573,"Open - Breached","Open - On Track"),IF((D3573-B3573)*24&lt;=X3573,"Met","Breached")))</f>
        <v>Met</v>
      </c>
    </row>
    <row r="3574" spans="1:25" x14ac:dyDescent="0.25">
      <c r="A3574" s="9" t="s">
        <v>6687</v>
      </c>
      <c r="B3574" s="23">
        <v>46037.5444444444</v>
      </c>
      <c r="C3574" s="23">
        <v>46037.547222222202</v>
      </c>
      <c r="D3574" s="23">
        <v>46038.358333333301</v>
      </c>
      <c r="E3574" s="9" t="s">
        <v>212</v>
      </c>
      <c r="F3574" s="9" t="s">
        <v>189</v>
      </c>
      <c r="G3574" s="9" t="s">
        <v>213</v>
      </c>
      <c r="H3574" s="9" t="s">
        <v>161</v>
      </c>
      <c r="I3574" s="9" t="s">
        <v>297</v>
      </c>
      <c r="J3574" s="9" t="s">
        <v>735</v>
      </c>
      <c r="K3574" s="9" t="s">
        <v>215</v>
      </c>
      <c r="L3574" s="9" t="s">
        <v>282</v>
      </c>
      <c r="M3574" s="9" t="s">
        <v>2083</v>
      </c>
      <c r="N3574" s="9" t="s">
        <v>198</v>
      </c>
      <c r="O3574" s="9" t="s">
        <v>116</v>
      </c>
      <c r="P3574" s="9" t="s">
        <v>258</v>
      </c>
      <c r="Q3574" s="9" t="s">
        <v>219</v>
      </c>
      <c r="R3574" s="9">
        <v>1</v>
      </c>
      <c r="S3574" s="9">
        <v>35</v>
      </c>
      <c r="U3574" s="9" t="s">
        <v>140</v>
      </c>
      <c r="V3574" s="9" t="s">
        <v>6326</v>
      </c>
      <c r="W3574" s="9">
        <v>5</v>
      </c>
      <c r="X3574" s="9">
        <f>INDEX(SLA_Policy!$D$2:$D$5,MATCH(F3574,SLA_Policy!$A$2:$A$5,0))</f>
        <v>120</v>
      </c>
      <c r="Y3574" s="9" t="str">
        <f>IF(E3574="Cancelled","Excluded",IF(D3574="",IF((SLA_Policy!$B$8-B3574)*24&gt;X3574,"Open - Breached","Open - On Track"),IF((D3574-B3574)*24&lt;=X3574,"Met","Breached")))</f>
        <v>Met</v>
      </c>
    </row>
    <row r="3575" spans="1:25" x14ac:dyDescent="0.25">
      <c r="A3575" s="9" t="s">
        <v>6688</v>
      </c>
      <c r="B3575" s="23">
        <v>46037.554861111101</v>
      </c>
      <c r="C3575" s="23">
        <v>46037.559722222199</v>
      </c>
      <c r="D3575" s="23">
        <v>46038.345138888901</v>
      </c>
      <c r="E3575" s="9" t="s">
        <v>212</v>
      </c>
      <c r="F3575" s="9" t="s">
        <v>188</v>
      </c>
      <c r="G3575" s="9" t="s">
        <v>236</v>
      </c>
      <c r="H3575" s="9" t="s">
        <v>161</v>
      </c>
      <c r="I3575" s="9" t="s">
        <v>237</v>
      </c>
      <c r="J3575" s="9" t="s">
        <v>238</v>
      </c>
      <c r="K3575" s="9" t="s">
        <v>276</v>
      </c>
      <c r="L3575" s="9" t="s">
        <v>270</v>
      </c>
      <c r="M3575" s="9" t="s">
        <v>6504</v>
      </c>
      <c r="N3575" s="9" t="s">
        <v>198</v>
      </c>
      <c r="O3575" s="9" t="s">
        <v>177</v>
      </c>
      <c r="P3575" s="9" t="s">
        <v>457</v>
      </c>
      <c r="Q3575" s="9" t="s">
        <v>219</v>
      </c>
      <c r="R3575" s="9">
        <v>0</v>
      </c>
      <c r="S3575" s="9">
        <v>33</v>
      </c>
      <c r="U3575" s="9" t="s">
        <v>242</v>
      </c>
      <c r="W3575" s="9">
        <v>5</v>
      </c>
      <c r="X3575" s="9">
        <f>INDEX(SLA_Policy!$D$2:$D$5,MATCH(F3575,SLA_Policy!$A$2:$A$5,0))</f>
        <v>72</v>
      </c>
      <c r="Y3575" s="9" t="str">
        <f>IF(E3575="Cancelled","Excluded",IF(D3575="",IF((SLA_Policy!$B$8-B3575)*24&gt;X3575,"Open - Breached","Open - On Track"),IF((D3575-B3575)*24&lt;=X3575,"Met","Breached")))</f>
        <v>Met</v>
      </c>
    </row>
    <row r="3576" spans="1:25" x14ac:dyDescent="0.25">
      <c r="A3576" s="9" t="s">
        <v>6689</v>
      </c>
      <c r="B3576" s="23">
        <v>46037.574305555601</v>
      </c>
      <c r="C3576" s="23">
        <v>46037.677777777797</v>
      </c>
      <c r="D3576" s="23">
        <v>46038.415972222203</v>
      </c>
      <c r="E3576" s="9" t="s">
        <v>212</v>
      </c>
      <c r="F3576" s="9" t="s">
        <v>189</v>
      </c>
      <c r="G3576" s="9" t="s">
        <v>213</v>
      </c>
      <c r="H3576" s="9" t="s">
        <v>164</v>
      </c>
      <c r="I3576" s="9" t="s">
        <v>260</v>
      </c>
      <c r="J3576" s="9" t="s">
        <v>6690</v>
      </c>
      <c r="K3576" s="9" t="s">
        <v>410</v>
      </c>
      <c r="L3576" s="9" t="s">
        <v>104</v>
      </c>
      <c r="M3576" s="9" t="s">
        <v>6171</v>
      </c>
      <c r="N3576" s="9" t="s">
        <v>197</v>
      </c>
      <c r="O3576" s="9" t="s">
        <v>179</v>
      </c>
      <c r="P3576" s="9" t="s">
        <v>284</v>
      </c>
      <c r="Q3576" s="9" t="s">
        <v>273</v>
      </c>
      <c r="R3576" s="9">
        <v>0</v>
      </c>
      <c r="S3576" s="9">
        <v>37</v>
      </c>
      <c r="T3576" s="9" t="s">
        <v>265</v>
      </c>
      <c r="U3576" s="9" t="s">
        <v>290</v>
      </c>
      <c r="X3576" s="9">
        <f>INDEX(SLA_Policy!$D$2:$D$5,MATCH(F3576,SLA_Policy!$A$2:$A$5,0))</f>
        <v>120</v>
      </c>
      <c r="Y3576" s="9" t="str">
        <f>IF(E3576="Cancelled","Excluded",IF(D3576="",IF((SLA_Policy!$B$8-B3576)*24&gt;X3576,"Open - Breached","Open - On Track"),IF((D3576-B3576)*24&lt;=X3576,"Met","Breached")))</f>
        <v>Met</v>
      </c>
    </row>
    <row r="3577" spans="1:25" x14ac:dyDescent="0.25">
      <c r="A3577" s="9" t="s">
        <v>6691</v>
      </c>
      <c r="B3577" s="23">
        <v>46037.579861111102</v>
      </c>
      <c r="C3577" s="23">
        <v>46037.604861111096</v>
      </c>
      <c r="D3577" s="23">
        <v>46042.350694444503</v>
      </c>
      <c r="E3577" s="9" t="s">
        <v>212</v>
      </c>
      <c r="F3577" s="9" t="s">
        <v>189</v>
      </c>
      <c r="G3577" s="9" t="s">
        <v>213</v>
      </c>
      <c r="H3577" s="9" t="s">
        <v>161</v>
      </c>
      <c r="I3577" s="9" t="s">
        <v>297</v>
      </c>
      <c r="J3577" s="9" t="s">
        <v>6692</v>
      </c>
      <c r="K3577" s="9" t="s">
        <v>246</v>
      </c>
      <c r="L3577" s="9" t="s">
        <v>311</v>
      </c>
      <c r="M3577" s="9" t="s">
        <v>1183</v>
      </c>
      <c r="N3577" s="9" t="s">
        <v>196</v>
      </c>
      <c r="O3577" s="9" t="s">
        <v>177</v>
      </c>
      <c r="P3577" s="9" t="s">
        <v>300</v>
      </c>
      <c r="Q3577" s="9" t="s">
        <v>219</v>
      </c>
      <c r="R3577" s="9">
        <v>0</v>
      </c>
      <c r="S3577" s="9">
        <v>23</v>
      </c>
      <c r="U3577" s="9" t="s">
        <v>290</v>
      </c>
      <c r="X3577" s="9">
        <f>INDEX(SLA_Policy!$D$2:$D$5,MATCH(F3577,SLA_Policy!$A$2:$A$5,0))</f>
        <v>120</v>
      </c>
      <c r="Y3577" s="9" t="str">
        <f>IF(E3577="Cancelled","Excluded",IF(D3577="",IF((SLA_Policy!$B$8-B3577)*24&gt;X3577,"Open - Breached","Open - On Track"),IF((D3577-B3577)*24&lt;=X3577,"Met","Breached")))</f>
        <v>Met</v>
      </c>
    </row>
    <row r="3578" spans="1:25" x14ac:dyDescent="0.25">
      <c r="A3578" s="9" t="s">
        <v>6693</v>
      </c>
      <c r="B3578" s="23">
        <v>46037.5847222222</v>
      </c>
      <c r="C3578" s="23">
        <v>46037.628472222197</v>
      </c>
      <c r="D3578" s="23">
        <v>46042.395833333299</v>
      </c>
      <c r="E3578" s="9" t="s">
        <v>212</v>
      </c>
      <c r="F3578" s="9" t="s">
        <v>188</v>
      </c>
      <c r="G3578" s="9" t="s">
        <v>236</v>
      </c>
      <c r="H3578" s="9" t="s">
        <v>163</v>
      </c>
      <c r="I3578" s="9" t="s">
        <v>315</v>
      </c>
      <c r="J3578" s="9" t="s">
        <v>316</v>
      </c>
      <c r="K3578" s="9" t="s">
        <v>246</v>
      </c>
      <c r="L3578" s="9" t="s">
        <v>311</v>
      </c>
      <c r="M3578" s="9" t="s">
        <v>1949</v>
      </c>
      <c r="N3578" s="9" t="s">
        <v>196</v>
      </c>
      <c r="O3578" s="9" t="s">
        <v>180</v>
      </c>
      <c r="P3578" s="9" t="s">
        <v>318</v>
      </c>
      <c r="Q3578" s="9" t="s">
        <v>219</v>
      </c>
      <c r="R3578" s="9">
        <v>0</v>
      </c>
      <c r="S3578" s="9">
        <v>126</v>
      </c>
      <c r="T3578" s="9" t="s">
        <v>229</v>
      </c>
      <c r="U3578" s="9" t="s">
        <v>242</v>
      </c>
      <c r="X3578" s="9">
        <f>INDEX(SLA_Policy!$D$2:$D$5,MATCH(F3578,SLA_Policy!$A$2:$A$5,0))</f>
        <v>72</v>
      </c>
      <c r="Y3578" s="9" t="str">
        <f>IF(E3578="Cancelled","Excluded",IF(D3578="",IF((SLA_Policy!$B$8-B3578)*24&gt;X3578,"Open - Breached","Open - On Track"),IF((D3578-B3578)*24&lt;=X3578,"Met","Breached")))</f>
        <v>Breached</v>
      </c>
    </row>
    <row r="3579" spans="1:25" x14ac:dyDescent="0.25">
      <c r="A3579" s="9" t="s">
        <v>6694</v>
      </c>
      <c r="B3579" s="23">
        <v>46037.586111111101</v>
      </c>
      <c r="C3579" s="23">
        <v>46037.590277777803</v>
      </c>
      <c r="D3579" s="23">
        <v>46037.750694444498</v>
      </c>
      <c r="E3579" s="9" t="s">
        <v>212</v>
      </c>
      <c r="F3579" s="9" t="s">
        <v>188</v>
      </c>
      <c r="G3579" s="9" t="s">
        <v>213</v>
      </c>
      <c r="H3579" s="9" t="s">
        <v>161</v>
      </c>
      <c r="I3579" s="9" t="s">
        <v>297</v>
      </c>
      <c r="J3579" s="9" t="s">
        <v>521</v>
      </c>
      <c r="K3579" s="9" t="s">
        <v>246</v>
      </c>
      <c r="L3579" s="9" t="s">
        <v>371</v>
      </c>
      <c r="M3579" s="9" t="s">
        <v>644</v>
      </c>
      <c r="N3579" s="9" t="s">
        <v>198</v>
      </c>
      <c r="O3579" s="9" t="s">
        <v>177</v>
      </c>
      <c r="P3579" s="9" t="s">
        <v>300</v>
      </c>
      <c r="Q3579" s="9" t="s">
        <v>219</v>
      </c>
      <c r="R3579" s="9">
        <v>0</v>
      </c>
      <c r="S3579" s="9">
        <v>9</v>
      </c>
      <c r="U3579" s="9" t="s">
        <v>140</v>
      </c>
      <c r="V3579" s="9" t="s">
        <v>6326</v>
      </c>
      <c r="X3579" s="9">
        <f>INDEX(SLA_Policy!$D$2:$D$5,MATCH(F3579,SLA_Policy!$A$2:$A$5,0))</f>
        <v>72</v>
      </c>
      <c r="Y3579" s="9" t="str">
        <f>IF(E3579="Cancelled","Excluded",IF(D3579="",IF((SLA_Policy!$B$8-B3579)*24&gt;X3579,"Open - Breached","Open - On Track"),IF((D3579-B3579)*24&lt;=X3579,"Met","Breached")))</f>
        <v>Met</v>
      </c>
    </row>
    <row r="3580" spans="1:25" x14ac:dyDescent="0.25">
      <c r="A3580" s="9" t="s">
        <v>6695</v>
      </c>
      <c r="B3580" s="23">
        <v>46037.586805555598</v>
      </c>
      <c r="C3580" s="23">
        <v>46037.587500000001</v>
      </c>
      <c r="D3580" s="23">
        <v>46038.373611111099</v>
      </c>
      <c r="E3580" s="9" t="s">
        <v>212</v>
      </c>
      <c r="F3580" s="9" t="s">
        <v>187</v>
      </c>
      <c r="G3580" s="9" t="s">
        <v>213</v>
      </c>
      <c r="H3580" s="9" t="s">
        <v>163</v>
      </c>
      <c r="I3580" s="9" t="s">
        <v>223</v>
      </c>
      <c r="J3580" s="9" t="s">
        <v>1796</v>
      </c>
      <c r="K3580" s="9" t="s">
        <v>239</v>
      </c>
      <c r="L3580" s="9" t="s">
        <v>216</v>
      </c>
      <c r="M3580" s="9" t="s">
        <v>524</v>
      </c>
      <c r="N3580" s="9" t="s">
        <v>200</v>
      </c>
      <c r="O3580" s="9" t="s">
        <v>176</v>
      </c>
      <c r="P3580" s="9" t="s">
        <v>570</v>
      </c>
      <c r="Q3580" s="9" t="s">
        <v>273</v>
      </c>
      <c r="R3580" s="9">
        <v>0</v>
      </c>
      <c r="S3580" s="9">
        <v>137</v>
      </c>
      <c r="T3580" s="9" t="s">
        <v>136</v>
      </c>
      <c r="U3580" s="9" t="s">
        <v>230</v>
      </c>
      <c r="X3580" s="9">
        <f>INDEX(SLA_Policy!$D$2:$D$5,MATCH(F3580,SLA_Policy!$A$2:$A$5,0))</f>
        <v>8</v>
      </c>
      <c r="Y3580" s="9" t="str">
        <f>IF(E3580="Cancelled","Excluded",IF(D3580="",IF((SLA_Policy!$B$8-B3580)*24&gt;X3580,"Open - Breached","Open - On Track"),IF((D3580-B3580)*24&lt;=X3580,"Met","Breached")))</f>
        <v>Breached</v>
      </c>
    </row>
    <row r="3581" spans="1:25" x14ac:dyDescent="0.25">
      <c r="A3581" s="9" t="s">
        <v>6696</v>
      </c>
      <c r="B3581" s="23">
        <v>46037.588194444397</v>
      </c>
      <c r="C3581" s="23">
        <v>46037.590277777803</v>
      </c>
      <c r="D3581" s="23">
        <v>46037.617361111101</v>
      </c>
      <c r="E3581" s="9" t="s">
        <v>212</v>
      </c>
      <c r="F3581" s="9" t="s">
        <v>187</v>
      </c>
      <c r="G3581" s="9" t="s">
        <v>213</v>
      </c>
      <c r="H3581" s="9" t="s">
        <v>161</v>
      </c>
      <c r="I3581" s="9" t="s">
        <v>297</v>
      </c>
      <c r="J3581" s="9" t="s">
        <v>6697</v>
      </c>
      <c r="K3581" s="9" t="s">
        <v>410</v>
      </c>
      <c r="L3581" s="9" t="s">
        <v>311</v>
      </c>
      <c r="M3581" s="9" t="s">
        <v>2699</v>
      </c>
      <c r="N3581" s="9" t="s">
        <v>198</v>
      </c>
      <c r="O3581" s="9" t="s">
        <v>177</v>
      </c>
      <c r="P3581" s="9" t="s">
        <v>300</v>
      </c>
      <c r="Q3581" s="9" t="s">
        <v>273</v>
      </c>
      <c r="R3581" s="9">
        <v>0</v>
      </c>
      <c r="S3581" s="9">
        <v>16</v>
      </c>
      <c r="U3581" s="9" t="s">
        <v>140</v>
      </c>
      <c r="V3581" s="9" t="s">
        <v>6326</v>
      </c>
      <c r="W3581" s="9">
        <v>5</v>
      </c>
      <c r="X3581" s="9">
        <f>INDEX(SLA_Policy!$D$2:$D$5,MATCH(F3581,SLA_Policy!$A$2:$A$5,0))</f>
        <v>8</v>
      </c>
      <c r="Y3581" s="9" t="str">
        <f>IF(E3581="Cancelled","Excluded",IF(D3581="",IF((SLA_Policy!$B$8-B3581)*24&gt;X3581,"Open - Breached","Open - On Track"),IF((D3581-B3581)*24&lt;=X3581,"Met","Breached")))</f>
        <v>Met</v>
      </c>
    </row>
    <row r="3582" spans="1:25" x14ac:dyDescent="0.25">
      <c r="A3582" s="9" t="s">
        <v>6698</v>
      </c>
      <c r="B3582" s="23">
        <v>46037.604861111096</v>
      </c>
      <c r="C3582" s="23">
        <v>46037.634722222203</v>
      </c>
      <c r="D3582" s="23">
        <v>46042.403472222199</v>
      </c>
      <c r="E3582" s="9" t="s">
        <v>212</v>
      </c>
      <c r="F3582" s="9" t="s">
        <v>189</v>
      </c>
      <c r="G3582" s="9" t="s">
        <v>236</v>
      </c>
      <c r="H3582" s="9" t="s">
        <v>161</v>
      </c>
      <c r="I3582" s="9" t="s">
        <v>482</v>
      </c>
      <c r="J3582" s="9" t="s">
        <v>2529</v>
      </c>
      <c r="K3582" s="9" t="s">
        <v>215</v>
      </c>
      <c r="L3582" s="9" t="s">
        <v>351</v>
      </c>
      <c r="M3582" s="9" t="s">
        <v>2241</v>
      </c>
      <c r="N3582" s="9" t="s">
        <v>196</v>
      </c>
      <c r="O3582" s="9" t="s">
        <v>177</v>
      </c>
      <c r="P3582" s="9" t="s">
        <v>457</v>
      </c>
      <c r="Q3582" s="9" t="s">
        <v>219</v>
      </c>
      <c r="R3582" s="9">
        <v>0</v>
      </c>
      <c r="S3582" s="9">
        <v>29</v>
      </c>
      <c r="U3582" s="9" t="s">
        <v>242</v>
      </c>
      <c r="X3582" s="9">
        <f>INDEX(SLA_Policy!$D$2:$D$5,MATCH(F3582,SLA_Policy!$A$2:$A$5,0))</f>
        <v>120</v>
      </c>
      <c r="Y3582" s="9" t="str">
        <f>IF(E3582="Cancelled","Excluded",IF(D3582="",IF((SLA_Policy!$B$8-B3582)*24&gt;X3582,"Open - Breached","Open - On Track"),IF((D3582-B3582)*24&lt;=X3582,"Met","Breached")))</f>
        <v>Met</v>
      </c>
    </row>
    <row r="3583" spans="1:25" x14ac:dyDescent="0.25">
      <c r="A3583" s="9" t="s">
        <v>6699</v>
      </c>
      <c r="B3583" s="23">
        <v>46037.6381944444</v>
      </c>
      <c r="C3583" s="23">
        <v>46037.668055555601</v>
      </c>
      <c r="D3583" s="23">
        <v>46042.415972222203</v>
      </c>
      <c r="E3583" s="9" t="s">
        <v>212</v>
      </c>
      <c r="F3583" s="9" t="s">
        <v>189</v>
      </c>
      <c r="G3583" s="9" t="s">
        <v>213</v>
      </c>
      <c r="H3583" s="9" t="s">
        <v>163</v>
      </c>
      <c r="I3583" s="9" t="s">
        <v>405</v>
      </c>
      <c r="J3583" s="9" t="s">
        <v>1704</v>
      </c>
      <c r="K3583" s="9" t="s">
        <v>246</v>
      </c>
      <c r="L3583" s="9" t="s">
        <v>216</v>
      </c>
      <c r="M3583" s="9" t="s">
        <v>3030</v>
      </c>
      <c r="N3583" s="9" t="s">
        <v>199</v>
      </c>
      <c r="O3583" s="9" t="s">
        <v>176</v>
      </c>
      <c r="P3583" s="9" t="s">
        <v>1159</v>
      </c>
      <c r="Q3583" s="9" t="s">
        <v>219</v>
      </c>
      <c r="R3583" s="9">
        <v>0</v>
      </c>
      <c r="S3583" s="9">
        <v>10</v>
      </c>
      <c r="U3583" s="9" t="s">
        <v>230</v>
      </c>
      <c r="W3583" s="9">
        <v>4</v>
      </c>
      <c r="X3583" s="9">
        <f>INDEX(SLA_Policy!$D$2:$D$5,MATCH(F3583,SLA_Policy!$A$2:$A$5,0))</f>
        <v>120</v>
      </c>
      <c r="Y3583" s="9" t="str">
        <f>IF(E3583="Cancelled","Excluded",IF(D3583="",IF((SLA_Policy!$B$8-B3583)*24&gt;X3583,"Open - Breached","Open - On Track"),IF((D3583-B3583)*24&lt;=X3583,"Met","Breached")))</f>
        <v>Met</v>
      </c>
    </row>
    <row r="3584" spans="1:25" x14ac:dyDescent="0.25">
      <c r="A3584" s="9" t="s">
        <v>6700</v>
      </c>
      <c r="B3584" s="23">
        <v>46037.639583333301</v>
      </c>
      <c r="C3584" s="23">
        <v>46037.656944444498</v>
      </c>
      <c r="D3584" s="23">
        <v>46037.695138888899</v>
      </c>
      <c r="E3584" s="9" t="s">
        <v>212</v>
      </c>
      <c r="F3584" s="9" t="s">
        <v>188</v>
      </c>
      <c r="G3584" s="9" t="s">
        <v>213</v>
      </c>
      <c r="H3584" s="9" t="s">
        <v>161</v>
      </c>
      <c r="I3584" s="9" t="s">
        <v>297</v>
      </c>
      <c r="J3584" s="9" t="s">
        <v>1248</v>
      </c>
      <c r="K3584" s="9" t="s">
        <v>246</v>
      </c>
      <c r="L3584" s="9" t="s">
        <v>216</v>
      </c>
      <c r="M3584" s="9" t="s">
        <v>944</v>
      </c>
      <c r="N3584" s="9" t="s">
        <v>196</v>
      </c>
      <c r="O3584" s="9" t="s">
        <v>177</v>
      </c>
      <c r="P3584" s="9" t="s">
        <v>241</v>
      </c>
      <c r="Q3584" s="9" t="s">
        <v>219</v>
      </c>
      <c r="R3584" s="9">
        <v>0</v>
      </c>
      <c r="S3584" s="9">
        <v>25</v>
      </c>
      <c r="U3584" s="9" t="s">
        <v>140</v>
      </c>
      <c r="V3584" s="9" t="s">
        <v>6326</v>
      </c>
      <c r="W3584" s="9">
        <v>4</v>
      </c>
      <c r="X3584" s="9">
        <f>INDEX(SLA_Policy!$D$2:$D$5,MATCH(F3584,SLA_Policy!$A$2:$A$5,0))</f>
        <v>72</v>
      </c>
      <c r="Y3584" s="9" t="str">
        <f>IF(E3584="Cancelled","Excluded",IF(D3584="",IF((SLA_Policy!$B$8-B3584)*24&gt;X3584,"Open - Breached","Open - On Track"),IF((D3584-B3584)*24&lt;=X3584,"Met","Breached")))</f>
        <v>Met</v>
      </c>
    </row>
    <row r="3585" spans="1:25" x14ac:dyDescent="0.25">
      <c r="A3585" s="9" t="s">
        <v>6701</v>
      </c>
      <c r="B3585" s="23">
        <v>46037.645138888904</v>
      </c>
      <c r="C3585" s="23">
        <v>46038.3215277778</v>
      </c>
      <c r="D3585" s="23">
        <v>46038.340277777803</v>
      </c>
      <c r="E3585" s="9" t="s">
        <v>212</v>
      </c>
      <c r="F3585" s="9" t="s">
        <v>189</v>
      </c>
      <c r="G3585" s="9" t="s">
        <v>236</v>
      </c>
      <c r="H3585" s="9" t="s">
        <v>167</v>
      </c>
      <c r="I3585" s="9" t="s">
        <v>255</v>
      </c>
      <c r="J3585" s="9" t="s">
        <v>4299</v>
      </c>
      <c r="K3585" s="9" t="s">
        <v>246</v>
      </c>
      <c r="L3585" s="9" t="s">
        <v>104</v>
      </c>
      <c r="M3585" s="9" t="s">
        <v>467</v>
      </c>
      <c r="N3585" s="9" t="s">
        <v>196</v>
      </c>
      <c r="O3585" s="9" t="s">
        <v>116</v>
      </c>
      <c r="P3585" s="9" t="s">
        <v>551</v>
      </c>
      <c r="Q3585" s="9" t="s">
        <v>219</v>
      </c>
      <c r="R3585" s="9">
        <v>0</v>
      </c>
      <c r="S3585" s="9">
        <v>13</v>
      </c>
      <c r="U3585" s="9" t="s">
        <v>242</v>
      </c>
      <c r="W3585" s="9">
        <v>5</v>
      </c>
      <c r="X3585" s="9">
        <f>INDEX(SLA_Policy!$D$2:$D$5,MATCH(F3585,SLA_Policy!$A$2:$A$5,0))</f>
        <v>120</v>
      </c>
      <c r="Y3585" s="9" t="str">
        <f>IF(E3585="Cancelled","Excluded",IF(D3585="",IF((SLA_Policy!$B$8-B3585)*24&gt;X3585,"Open - Breached","Open - On Track"),IF((D3585-B3585)*24&lt;=X3585,"Met","Breached")))</f>
        <v>Met</v>
      </c>
    </row>
    <row r="3586" spans="1:25" x14ac:dyDescent="0.25">
      <c r="A3586" s="9" t="s">
        <v>6702</v>
      </c>
      <c r="B3586" s="23">
        <v>46037.652083333298</v>
      </c>
      <c r="C3586" s="23">
        <v>46037.661805555603</v>
      </c>
      <c r="D3586" s="23">
        <v>46037.764583333301</v>
      </c>
      <c r="E3586" s="9" t="s">
        <v>212</v>
      </c>
      <c r="F3586" s="9" t="s">
        <v>188</v>
      </c>
      <c r="G3586" s="9" t="s">
        <v>213</v>
      </c>
      <c r="H3586" s="9" t="s">
        <v>161</v>
      </c>
      <c r="I3586" s="9" t="s">
        <v>297</v>
      </c>
      <c r="J3586" s="9" t="s">
        <v>3995</v>
      </c>
      <c r="K3586" s="9" t="s">
        <v>246</v>
      </c>
      <c r="L3586" s="9" t="s">
        <v>351</v>
      </c>
      <c r="M3586" s="9" t="s">
        <v>436</v>
      </c>
      <c r="N3586" s="9" t="s">
        <v>199</v>
      </c>
      <c r="O3586" s="9" t="s">
        <v>177</v>
      </c>
      <c r="P3586" s="9" t="s">
        <v>457</v>
      </c>
      <c r="Q3586" s="9" t="s">
        <v>219</v>
      </c>
      <c r="R3586" s="9">
        <v>0</v>
      </c>
      <c r="S3586" s="9">
        <v>19</v>
      </c>
      <c r="U3586" s="9" t="s">
        <v>140</v>
      </c>
      <c r="V3586" s="9" t="s">
        <v>6326</v>
      </c>
      <c r="W3586" s="9">
        <v>4</v>
      </c>
      <c r="X3586" s="9">
        <f>INDEX(SLA_Policy!$D$2:$D$5,MATCH(F3586,SLA_Policy!$A$2:$A$5,0))</f>
        <v>72</v>
      </c>
      <c r="Y3586" s="9" t="str">
        <f>IF(E3586="Cancelled","Excluded",IF(D3586="",IF((SLA_Policy!$B$8-B3586)*24&gt;X3586,"Open - Breached","Open - On Track"),IF((D3586-B3586)*24&lt;=X3586,"Met","Breached")))</f>
        <v>Met</v>
      </c>
    </row>
    <row r="3587" spans="1:25" x14ac:dyDescent="0.25">
      <c r="A3587" s="9" t="s">
        <v>6703</v>
      </c>
      <c r="B3587" s="23">
        <v>46037.652083333298</v>
      </c>
      <c r="C3587" s="23">
        <v>46037.659722222197</v>
      </c>
      <c r="D3587" s="23">
        <v>46037.765277777798</v>
      </c>
      <c r="E3587" s="9" t="s">
        <v>212</v>
      </c>
      <c r="F3587" s="9" t="s">
        <v>187</v>
      </c>
      <c r="G3587" s="9" t="s">
        <v>213</v>
      </c>
      <c r="H3587" s="9" t="s">
        <v>161</v>
      </c>
      <c r="I3587" s="9" t="s">
        <v>297</v>
      </c>
      <c r="J3587" s="9" t="s">
        <v>6325</v>
      </c>
      <c r="K3587" s="9" t="s">
        <v>303</v>
      </c>
      <c r="L3587" s="9" t="s">
        <v>282</v>
      </c>
      <c r="M3587" s="9" t="s">
        <v>1209</v>
      </c>
      <c r="N3587" s="9" t="s">
        <v>197</v>
      </c>
      <c r="O3587" s="9" t="s">
        <v>177</v>
      </c>
      <c r="P3587" s="9" t="s">
        <v>457</v>
      </c>
      <c r="Q3587" s="9" t="s">
        <v>273</v>
      </c>
      <c r="R3587" s="9">
        <v>1</v>
      </c>
      <c r="S3587" s="9">
        <v>14</v>
      </c>
      <c r="U3587" s="9" t="s">
        <v>140</v>
      </c>
      <c r="V3587" s="9" t="s">
        <v>6326</v>
      </c>
      <c r="X3587" s="9">
        <f>INDEX(SLA_Policy!$D$2:$D$5,MATCH(F3587,SLA_Policy!$A$2:$A$5,0))</f>
        <v>8</v>
      </c>
      <c r="Y3587" s="9" t="str">
        <f>IF(E3587="Cancelled","Excluded",IF(D3587="",IF((SLA_Policy!$B$8-B3587)*24&gt;X3587,"Open - Breached","Open - On Track"),IF((D3587-B3587)*24&lt;=X3587,"Met","Breached")))</f>
        <v>Met</v>
      </c>
    </row>
    <row r="3588" spans="1:25" x14ac:dyDescent="0.25">
      <c r="A3588" s="9" t="s">
        <v>6704</v>
      </c>
      <c r="B3588" s="23">
        <v>46037.654166666704</v>
      </c>
      <c r="C3588" s="23">
        <v>46037.707638888904</v>
      </c>
      <c r="D3588" s="23">
        <v>46038.34375</v>
      </c>
      <c r="E3588" s="9" t="s">
        <v>212</v>
      </c>
      <c r="F3588" s="9" t="s">
        <v>188</v>
      </c>
      <c r="G3588" s="9" t="s">
        <v>213</v>
      </c>
      <c r="H3588" s="9" t="s">
        <v>162</v>
      </c>
      <c r="I3588" s="9" t="s">
        <v>393</v>
      </c>
      <c r="J3588" s="9" t="s">
        <v>840</v>
      </c>
      <c r="K3588" s="9" t="s">
        <v>262</v>
      </c>
      <c r="L3588" s="9" t="s">
        <v>216</v>
      </c>
      <c r="M3588" s="9" t="s">
        <v>263</v>
      </c>
      <c r="N3588" s="9" t="s">
        <v>196</v>
      </c>
      <c r="O3588" s="9" t="s">
        <v>179</v>
      </c>
      <c r="P3588" s="9" t="s">
        <v>313</v>
      </c>
      <c r="Q3588" s="9" t="s">
        <v>219</v>
      </c>
      <c r="R3588" s="9">
        <v>0</v>
      </c>
      <c r="S3588" s="9">
        <v>6</v>
      </c>
      <c r="U3588" s="9" t="s">
        <v>661</v>
      </c>
      <c r="X3588" s="9">
        <f>INDEX(SLA_Policy!$D$2:$D$5,MATCH(F3588,SLA_Policy!$A$2:$A$5,0))</f>
        <v>72</v>
      </c>
      <c r="Y3588" s="9" t="str">
        <f>IF(E3588="Cancelled","Excluded",IF(D3588="",IF((SLA_Policy!$B$8-B3588)*24&gt;X3588,"Open - Breached","Open - On Track"),IF((D3588-B3588)*24&lt;=X3588,"Met","Breached")))</f>
        <v>Met</v>
      </c>
    </row>
    <row r="3589" spans="1:25" x14ac:dyDescent="0.25">
      <c r="A3589" s="9" t="s">
        <v>6705</v>
      </c>
      <c r="B3589" s="23">
        <v>46037.659027777801</v>
      </c>
      <c r="C3589" s="23">
        <v>46037.660416666702</v>
      </c>
      <c r="D3589" s="23">
        <v>46037.680555555598</v>
      </c>
      <c r="E3589" s="9" t="s">
        <v>212</v>
      </c>
      <c r="F3589" s="9" t="s">
        <v>189</v>
      </c>
      <c r="G3589" s="9" t="s">
        <v>213</v>
      </c>
      <c r="H3589" s="9" t="s">
        <v>161</v>
      </c>
      <c r="I3589" s="9" t="s">
        <v>389</v>
      </c>
      <c r="J3589" s="9" t="s">
        <v>767</v>
      </c>
      <c r="K3589" s="9" t="s">
        <v>246</v>
      </c>
      <c r="L3589" s="9" t="s">
        <v>311</v>
      </c>
      <c r="M3589" s="9" t="s">
        <v>2542</v>
      </c>
      <c r="N3589" s="9" t="s">
        <v>198</v>
      </c>
      <c r="O3589" s="9" t="s">
        <v>116</v>
      </c>
      <c r="P3589" s="9" t="s">
        <v>525</v>
      </c>
      <c r="Q3589" s="9" t="s">
        <v>219</v>
      </c>
      <c r="R3589" s="9">
        <v>0</v>
      </c>
      <c r="S3589" s="9">
        <v>9</v>
      </c>
      <c r="U3589" s="9" t="s">
        <v>290</v>
      </c>
      <c r="X3589" s="9">
        <f>INDEX(SLA_Policy!$D$2:$D$5,MATCH(F3589,SLA_Policy!$A$2:$A$5,0))</f>
        <v>120</v>
      </c>
      <c r="Y3589" s="9" t="str">
        <f>IF(E3589="Cancelled","Excluded",IF(D3589="",IF((SLA_Policy!$B$8-B3589)*24&gt;X3589,"Open - Breached","Open - On Track"),IF((D3589-B3589)*24&lt;=X3589,"Met","Breached")))</f>
        <v>Met</v>
      </c>
    </row>
    <row r="3590" spans="1:25" x14ac:dyDescent="0.25">
      <c r="A3590" s="9" t="s">
        <v>6706</v>
      </c>
      <c r="B3590" s="23">
        <v>46037.661111111098</v>
      </c>
      <c r="C3590" s="23">
        <v>46037.752083333296</v>
      </c>
      <c r="D3590" s="23">
        <v>46038.336111111101</v>
      </c>
      <c r="E3590" s="9" t="s">
        <v>212</v>
      </c>
      <c r="F3590" s="9" t="s">
        <v>188</v>
      </c>
      <c r="G3590" s="9" t="s">
        <v>213</v>
      </c>
      <c r="H3590" s="9" t="s">
        <v>166</v>
      </c>
      <c r="I3590" s="9" t="s">
        <v>286</v>
      </c>
      <c r="J3590" s="9" t="s">
        <v>287</v>
      </c>
      <c r="K3590" s="9" t="s">
        <v>225</v>
      </c>
      <c r="L3590" s="9" t="s">
        <v>216</v>
      </c>
      <c r="M3590" s="9" t="s">
        <v>6707</v>
      </c>
      <c r="N3590" s="9" t="s">
        <v>197</v>
      </c>
      <c r="O3590" s="9" t="s">
        <v>181</v>
      </c>
      <c r="P3590" s="9" t="s">
        <v>668</v>
      </c>
      <c r="Q3590" s="9" t="s">
        <v>219</v>
      </c>
      <c r="R3590" s="9">
        <v>0</v>
      </c>
      <c r="S3590" s="9">
        <v>17</v>
      </c>
      <c r="U3590" s="9" t="s">
        <v>290</v>
      </c>
      <c r="X3590" s="9">
        <f>INDEX(SLA_Policy!$D$2:$D$5,MATCH(F3590,SLA_Policy!$A$2:$A$5,0))</f>
        <v>72</v>
      </c>
      <c r="Y3590" s="9" t="str">
        <f>IF(E3590="Cancelled","Excluded",IF(D3590="",IF((SLA_Policy!$B$8-B3590)*24&gt;X3590,"Open - Breached","Open - On Track"),IF((D3590-B3590)*24&lt;=X3590,"Met","Breached")))</f>
        <v>Met</v>
      </c>
    </row>
    <row r="3591" spans="1:25" x14ac:dyDescent="0.25">
      <c r="A3591" s="9" t="s">
        <v>6708</v>
      </c>
      <c r="B3591" s="23">
        <v>46037.666666666701</v>
      </c>
      <c r="C3591" s="23">
        <v>46037.782638888901</v>
      </c>
      <c r="D3591" s="23">
        <v>46042.341666666704</v>
      </c>
      <c r="E3591" s="9" t="s">
        <v>212</v>
      </c>
      <c r="F3591" s="9" t="s">
        <v>189</v>
      </c>
      <c r="G3591" s="9" t="s">
        <v>213</v>
      </c>
      <c r="H3591" s="9" t="s">
        <v>88</v>
      </c>
      <c r="I3591" s="9" t="s">
        <v>268</v>
      </c>
      <c r="J3591" s="9" t="s">
        <v>269</v>
      </c>
      <c r="K3591" s="9" t="s">
        <v>246</v>
      </c>
      <c r="L3591" s="9" t="s">
        <v>311</v>
      </c>
      <c r="M3591" s="9" t="s">
        <v>423</v>
      </c>
      <c r="N3591" s="9" t="s">
        <v>196</v>
      </c>
      <c r="O3591" s="9" t="s">
        <v>176</v>
      </c>
      <c r="P3591" s="9" t="s">
        <v>253</v>
      </c>
      <c r="Q3591" s="9" t="s">
        <v>273</v>
      </c>
      <c r="R3591" s="9">
        <v>0</v>
      </c>
      <c r="S3591" s="9">
        <v>10</v>
      </c>
      <c r="T3591" s="9" t="s">
        <v>136</v>
      </c>
      <c r="U3591" s="9" t="s">
        <v>290</v>
      </c>
      <c r="W3591" s="9">
        <v>4</v>
      </c>
      <c r="X3591" s="9">
        <f>INDEX(SLA_Policy!$D$2:$D$5,MATCH(F3591,SLA_Policy!$A$2:$A$5,0))</f>
        <v>120</v>
      </c>
      <c r="Y3591" s="9" t="str">
        <f>IF(E3591="Cancelled","Excluded",IF(D3591="",IF((SLA_Policy!$B$8-B3591)*24&gt;X3591,"Open - Breached","Open - On Track"),IF((D3591-B3591)*24&lt;=X3591,"Met","Breached")))</f>
        <v>Met</v>
      </c>
    </row>
    <row r="3592" spans="1:25" x14ac:dyDescent="0.25">
      <c r="A3592" s="9" t="s">
        <v>6709</v>
      </c>
      <c r="B3592" s="23">
        <v>46037.6875</v>
      </c>
      <c r="C3592" s="23">
        <v>46037.771527777797</v>
      </c>
      <c r="D3592" s="23">
        <v>46038.396527777797</v>
      </c>
      <c r="E3592" s="9" t="s">
        <v>212</v>
      </c>
      <c r="F3592" s="9" t="s">
        <v>188</v>
      </c>
      <c r="G3592" s="9" t="s">
        <v>213</v>
      </c>
      <c r="H3592" s="9" t="s">
        <v>165</v>
      </c>
      <c r="I3592" s="9" t="s">
        <v>567</v>
      </c>
      <c r="J3592" s="9" t="s">
        <v>3422</v>
      </c>
      <c r="K3592" s="9" t="s">
        <v>246</v>
      </c>
      <c r="L3592" s="9" t="s">
        <v>270</v>
      </c>
      <c r="M3592" s="9" t="s">
        <v>1865</v>
      </c>
      <c r="N3592" s="9" t="s">
        <v>197</v>
      </c>
      <c r="O3592" s="9" t="s">
        <v>176</v>
      </c>
      <c r="P3592" s="9" t="s">
        <v>503</v>
      </c>
      <c r="Q3592" s="9" t="s">
        <v>219</v>
      </c>
      <c r="R3592" s="9">
        <v>0</v>
      </c>
      <c r="S3592" s="9">
        <v>24</v>
      </c>
      <c r="U3592" s="9" t="s">
        <v>266</v>
      </c>
      <c r="X3592" s="9">
        <f>INDEX(SLA_Policy!$D$2:$D$5,MATCH(F3592,SLA_Policy!$A$2:$A$5,0))</f>
        <v>72</v>
      </c>
      <c r="Y3592" s="9" t="str">
        <f>IF(E3592="Cancelled","Excluded",IF(D3592="",IF((SLA_Policy!$B$8-B3592)*24&gt;X3592,"Open - Breached","Open - On Track"),IF((D3592-B3592)*24&lt;=X3592,"Met","Breached")))</f>
        <v>Met</v>
      </c>
    </row>
    <row r="3593" spans="1:25" x14ac:dyDescent="0.25">
      <c r="A3593" s="9" t="s">
        <v>6710</v>
      </c>
      <c r="B3593" s="23">
        <v>46037.704166666699</v>
      </c>
      <c r="C3593" s="23">
        <v>46037.713888888902</v>
      </c>
      <c r="D3593" s="23">
        <v>46038.377083333296</v>
      </c>
      <c r="E3593" s="9" t="s">
        <v>212</v>
      </c>
      <c r="F3593" s="9" t="s">
        <v>188</v>
      </c>
      <c r="G3593" s="9" t="s">
        <v>213</v>
      </c>
      <c r="H3593" s="9" t="s">
        <v>167</v>
      </c>
      <c r="I3593" s="9" t="s">
        <v>349</v>
      </c>
      <c r="J3593" s="9" t="s">
        <v>6711</v>
      </c>
      <c r="K3593" s="9" t="s">
        <v>246</v>
      </c>
      <c r="L3593" s="9" t="s">
        <v>104</v>
      </c>
      <c r="M3593" s="9" t="s">
        <v>918</v>
      </c>
      <c r="N3593" s="9" t="s">
        <v>196</v>
      </c>
      <c r="O3593" s="9" t="s">
        <v>116</v>
      </c>
      <c r="P3593" s="9" t="s">
        <v>525</v>
      </c>
      <c r="Q3593" s="9" t="s">
        <v>219</v>
      </c>
      <c r="R3593" s="9">
        <v>0</v>
      </c>
      <c r="S3593" s="9">
        <v>15</v>
      </c>
      <c r="U3593" s="9" t="s">
        <v>248</v>
      </c>
      <c r="X3593" s="9">
        <f>INDEX(SLA_Policy!$D$2:$D$5,MATCH(F3593,SLA_Policy!$A$2:$A$5,0))</f>
        <v>72</v>
      </c>
      <c r="Y3593" s="9" t="str">
        <f>IF(E3593="Cancelled","Excluded",IF(D3593="",IF((SLA_Policy!$B$8-B3593)*24&gt;X3593,"Open - Breached","Open - On Track"),IF((D3593-B3593)*24&lt;=X3593,"Met","Breached")))</f>
        <v>Met</v>
      </c>
    </row>
    <row r="3594" spans="1:25" x14ac:dyDescent="0.25">
      <c r="A3594" s="9" t="s">
        <v>6712</v>
      </c>
      <c r="B3594" s="23">
        <v>46037.71875</v>
      </c>
      <c r="C3594" s="23">
        <v>46037.753472222197</v>
      </c>
      <c r="D3594" s="23">
        <v>46042.370833333298</v>
      </c>
      <c r="E3594" s="9" t="s">
        <v>212</v>
      </c>
      <c r="F3594" s="9" t="s">
        <v>189</v>
      </c>
      <c r="G3594" s="9" t="s">
        <v>236</v>
      </c>
      <c r="H3594" s="9" t="s">
        <v>163</v>
      </c>
      <c r="I3594" s="9" t="s">
        <v>327</v>
      </c>
      <c r="J3594" s="9" t="s">
        <v>1043</v>
      </c>
      <c r="K3594" s="9" t="s">
        <v>246</v>
      </c>
      <c r="L3594" s="9" t="s">
        <v>216</v>
      </c>
      <c r="M3594" s="9" t="s">
        <v>6261</v>
      </c>
      <c r="N3594" s="9" t="s">
        <v>196</v>
      </c>
      <c r="O3594" s="9" t="s">
        <v>176</v>
      </c>
      <c r="P3594" s="9" t="s">
        <v>503</v>
      </c>
      <c r="Q3594" s="9" t="s">
        <v>219</v>
      </c>
      <c r="R3594" s="9">
        <v>0</v>
      </c>
      <c r="S3594" s="9">
        <v>27</v>
      </c>
      <c r="U3594" s="9" t="s">
        <v>242</v>
      </c>
      <c r="X3594" s="9">
        <f>INDEX(SLA_Policy!$D$2:$D$5,MATCH(F3594,SLA_Policy!$A$2:$A$5,0))</f>
        <v>120</v>
      </c>
      <c r="Y3594" s="9" t="str">
        <f>IF(E3594="Cancelled","Excluded",IF(D3594="",IF((SLA_Policy!$B$8-B3594)*24&gt;X3594,"Open - Breached","Open - On Track"),IF((D3594-B3594)*24&lt;=X3594,"Met","Breached")))</f>
        <v>Met</v>
      </c>
    </row>
    <row r="3595" spans="1:25" x14ac:dyDescent="0.25">
      <c r="A3595" s="9" t="s">
        <v>6713</v>
      </c>
      <c r="B3595" s="23">
        <v>46037.743055555598</v>
      </c>
      <c r="C3595" s="23">
        <v>46037.775694444397</v>
      </c>
      <c r="D3595" s="23">
        <v>46038.386805555601</v>
      </c>
      <c r="E3595" s="9" t="s">
        <v>212</v>
      </c>
      <c r="F3595" s="9" t="s">
        <v>188</v>
      </c>
      <c r="G3595" s="9" t="s">
        <v>213</v>
      </c>
      <c r="H3595" s="9" t="s">
        <v>162</v>
      </c>
      <c r="I3595" s="9" t="s">
        <v>393</v>
      </c>
      <c r="J3595" s="9" t="s">
        <v>1326</v>
      </c>
      <c r="K3595" s="9" t="s">
        <v>246</v>
      </c>
      <c r="L3595" s="9" t="s">
        <v>226</v>
      </c>
      <c r="M3595" s="9" t="s">
        <v>586</v>
      </c>
      <c r="N3595" s="9" t="s">
        <v>196</v>
      </c>
      <c r="O3595" s="9" t="s">
        <v>116</v>
      </c>
      <c r="P3595" s="9" t="s">
        <v>218</v>
      </c>
      <c r="Q3595" s="9" t="s">
        <v>219</v>
      </c>
      <c r="R3595" s="9">
        <v>0</v>
      </c>
      <c r="S3595" s="9">
        <v>9</v>
      </c>
      <c r="U3595" s="9" t="s">
        <v>266</v>
      </c>
      <c r="X3595" s="9">
        <f>INDEX(SLA_Policy!$D$2:$D$5,MATCH(F3595,SLA_Policy!$A$2:$A$5,0))</f>
        <v>72</v>
      </c>
      <c r="Y3595" s="9" t="str">
        <f>IF(E3595="Cancelled","Excluded",IF(D3595="",IF((SLA_Policy!$B$8-B3595)*24&gt;X3595,"Open - Breached","Open - On Track"),IF((D3595-B3595)*24&lt;=X3595,"Met","Breached")))</f>
        <v>Met</v>
      </c>
    </row>
    <row r="3596" spans="1:25" x14ac:dyDescent="0.25">
      <c r="A3596" s="9" t="s">
        <v>6714</v>
      </c>
      <c r="B3596" s="23">
        <v>46037.7722222222</v>
      </c>
      <c r="C3596" s="23">
        <v>46037.7902777778</v>
      </c>
      <c r="D3596" s="23">
        <v>46038.318749999999</v>
      </c>
      <c r="E3596" s="9" t="s">
        <v>212</v>
      </c>
      <c r="F3596" s="9" t="s">
        <v>189</v>
      </c>
      <c r="G3596" s="9" t="s">
        <v>213</v>
      </c>
      <c r="H3596" s="9" t="s">
        <v>88</v>
      </c>
      <c r="I3596" s="9" t="s">
        <v>92</v>
      </c>
      <c r="J3596" s="9" t="s">
        <v>989</v>
      </c>
      <c r="K3596" s="9" t="s">
        <v>215</v>
      </c>
      <c r="L3596" s="9" t="s">
        <v>293</v>
      </c>
      <c r="M3596" s="9" t="s">
        <v>3052</v>
      </c>
      <c r="N3596" s="9" t="s">
        <v>198</v>
      </c>
      <c r="O3596" s="9" t="s">
        <v>178</v>
      </c>
      <c r="P3596" s="9" t="s">
        <v>360</v>
      </c>
      <c r="Q3596" s="9" t="s">
        <v>219</v>
      </c>
      <c r="R3596" s="9">
        <v>0</v>
      </c>
      <c r="S3596" s="9">
        <v>14</v>
      </c>
      <c r="T3596" s="9" t="s">
        <v>136</v>
      </c>
      <c r="U3596" s="9" t="s">
        <v>221</v>
      </c>
      <c r="X3596" s="9">
        <f>INDEX(SLA_Policy!$D$2:$D$5,MATCH(F3596,SLA_Policy!$A$2:$A$5,0))</f>
        <v>120</v>
      </c>
      <c r="Y3596" s="9" t="str">
        <f>IF(E3596="Cancelled","Excluded",IF(D3596="",IF((SLA_Policy!$B$8-B3596)*24&gt;X3596,"Open - Breached","Open - On Track"),IF((D3596-B3596)*24&lt;=X3596,"Met","Breached")))</f>
        <v>Met</v>
      </c>
    </row>
    <row r="3597" spans="1:25" x14ac:dyDescent="0.25">
      <c r="A3597" s="9" t="s">
        <v>6715</v>
      </c>
      <c r="B3597" s="23">
        <v>46037.787499999999</v>
      </c>
      <c r="C3597" s="23">
        <v>46038.359722222202</v>
      </c>
      <c r="D3597" s="23">
        <v>46038.420138888898</v>
      </c>
      <c r="E3597" s="9" t="s">
        <v>212</v>
      </c>
      <c r="F3597" s="9" t="s">
        <v>189</v>
      </c>
      <c r="G3597" s="9" t="s">
        <v>213</v>
      </c>
      <c r="H3597" s="9" t="s">
        <v>162</v>
      </c>
      <c r="I3597" s="9" t="s">
        <v>393</v>
      </c>
      <c r="J3597" s="9" t="s">
        <v>6716</v>
      </c>
      <c r="K3597" s="9" t="s">
        <v>246</v>
      </c>
      <c r="L3597" s="9" t="s">
        <v>307</v>
      </c>
      <c r="M3597" s="9" t="s">
        <v>2013</v>
      </c>
      <c r="N3597" s="9" t="s">
        <v>196</v>
      </c>
      <c r="O3597" s="9" t="s">
        <v>179</v>
      </c>
      <c r="P3597" s="9" t="s">
        <v>264</v>
      </c>
      <c r="Q3597" s="9" t="s">
        <v>219</v>
      </c>
      <c r="R3597" s="9">
        <v>0</v>
      </c>
      <c r="S3597" s="9">
        <v>24</v>
      </c>
      <c r="U3597" s="9" t="s">
        <v>248</v>
      </c>
      <c r="X3597" s="9">
        <f>INDEX(SLA_Policy!$D$2:$D$5,MATCH(F3597,SLA_Policy!$A$2:$A$5,0))</f>
        <v>120</v>
      </c>
      <c r="Y3597" s="9" t="str">
        <f>IF(E3597="Cancelled","Excluded",IF(D3597="",IF((SLA_Policy!$B$8-B3597)*24&gt;X3597,"Open - Breached","Open - On Track"),IF((D3597-B3597)*24&lt;=X3597,"Met","Breached")))</f>
        <v>Met</v>
      </c>
    </row>
    <row r="3598" spans="1:25" x14ac:dyDescent="0.25">
      <c r="A3598" s="9" t="s">
        <v>6717</v>
      </c>
      <c r="B3598" s="23">
        <v>46038.250694444498</v>
      </c>
      <c r="C3598" s="23">
        <v>46038.345833333296</v>
      </c>
      <c r="D3598" s="23">
        <v>46042.322916666701</v>
      </c>
      <c r="E3598" s="9" t="s">
        <v>212</v>
      </c>
      <c r="F3598" s="9" t="s">
        <v>188</v>
      </c>
      <c r="G3598" s="9" t="s">
        <v>236</v>
      </c>
      <c r="H3598" s="9" t="s">
        <v>161</v>
      </c>
      <c r="I3598" s="9" t="s">
        <v>482</v>
      </c>
      <c r="J3598" s="9" t="s">
        <v>1586</v>
      </c>
      <c r="K3598" s="9" t="s">
        <v>410</v>
      </c>
      <c r="L3598" s="9" t="s">
        <v>104</v>
      </c>
      <c r="M3598" s="9" t="s">
        <v>706</v>
      </c>
      <c r="N3598" s="9" t="s">
        <v>196</v>
      </c>
      <c r="O3598" s="9" t="s">
        <v>116</v>
      </c>
      <c r="P3598" s="9" t="s">
        <v>234</v>
      </c>
      <c r="Q3598" s="9" t="s">
        <v>219</v>
      </c>
      <c r="R3598" s="9">
        <v>0</v>
      </c>
      <c r="S3598" s="9">
        <v>51</v>
      </c>
      <c r="U3598" s="9" t="s">
        <v>242</v>
      </c>
      <c r="X3598" s="9">
        <f>INDEX(SLA_Policy!$D$2:$D$5,MATCH(F3598,SLA_Policy!$A$2:$A$5,0))</f>
        <v>72</v>
      </c>
      <c r="Y3598" s="9" t="str">
        <f>IF(E3598="Cancelled","Excluded",IF(D3598="",IF((SLA_Policy!$B$8-B3598)*24&gt;X3598,"Open - Breached","Open - On Track"),IF((D3598-B3598)*24&lt;=X3598,"Met","Breached")))</f>
        <v>Breached</v>
      </c>
    </row>
    <row r="3599" spans="1:25" x14ac:dyDescent="0.25">
      <c r="A3599" s="9" t="s">
        <v>6718</v>
      </c>
      <c r="B3599" s="23">
        <v>46038.252777777801</v>
      </c>
      <c r="C3599" s="23">
        <v>46038.34375</v>
      </c>
      <c r="D3599" s="23">
        <v>46042.413194444503</v>
      </c>
      <c r="E3599" s="9" t="s">
        <v>212</v>
      </c>
      <c r="F3599" s="9" t="s">
        <v>188</v>
      </c>
      <c r="G3599" s="9" t="s">
        <v>213</v>
      </c>
      <c r="H3599" s="9" t="s">
        <v>165</v>
      </c>
      <c r="I3599" s="9" t="s">
        <v>2034</v>
      </c>
      <c r="J3599" s="9" t="s">
        <v>6719</v>
      </c>
      <c r="K3599" s="9" t="s">
        <v>246</v>
      </c>
      <c r="L3599" s="9" t="s">
        <v>226</v>
      </c>
      <c r="M3599" s="9" t="s">
        <v>826</v>
      </c>
      <c r="N3599" s="9" t="s">
        <v>198</v>
      </c>
      <c r="O3599" s="9" t="s">
        <v>176</v>
      </c>
      <c r="P3599" s="9" t="s">
        <v>228</v>
      </c>
      <c r="Q3599" s="9" t="s">
        <v>219</v>
      </c>
      <c r="R3599" s="9">
        <v>0</v>
      </c>
      <c r="S3599" s="9">
        <v>30</v>
      </c>
      <c r="U3599" s="9" t="s">
        <v>230</v>
      </c>
      <c r="X3599" s="9">
        <f>INDEX(SLA_Policy!$D$2:$D$5,MATCH(F3599,SLA_Policy!$A$2:$A$5,0))</f>
        <v>72</v>
      </c>
      <c r="Y3599" s="9" t="str">
        <f>IF(E3599="Cancelled","Excluded",IF(D3599="",IF((SLA_Policy!$B$8-B3599)*24&gt;X3599,"Open - Breached","Open - On Track"),IF((D3599-B3599)*24&lt;=X3599,"Met","Breached")))</f>
        <v>Breached</v>
      </c>
    </row>
    <row r="3600" spans="1:25" x14ac:dyDescent="0.25">
      <c r="A3600" s="9" t="s">
        <v>6720</v>
      </c>
      <c r="B3600" s="23">
        <v>46038.292361111096</v>
      </c>
      <c r="C3600" s="23">
        <v>46038.295138888898</v>
      </c>
      <c r="D3600" s="23">
        <v>46038.392361111102</v>
      </c>
      <c r="E3600" s="9" t="s">
        <v>212</v>
      </c>
      <c r="F3600" s="9" t="s">
        <v>188</v>
      </c>
      <c r="G3600" s="9" t="s">
        <v>213</v>
      </c>
      <c r="H3600" s="9" t="s">
        <v>167</v>
      </c>
      <c r="I3600" s="9" t="s">
        <v>362</v>
      </c>
      <c r="J3600" s="9" t="s">
        <v>6721</v>
      </c>
      <c r="K3600" s="9" t="s">
        <v>225</v>
      </c>
      <c r="L3600" s="9" t="s">
        <v>395</v>
      </c>
      <c r="M3600" s="9" t="s">
        <v>700</v>
      </c>
      <c r="N3600" s="9" t="s">
        <v>198</v>
      </c>
      <c r="O3600" s="9" t="s">
        <v>176</v>
      </c>
      <c r="P3600" s="9" t="s">
        <v>1159</v>
      </c>
      <c r="Q3600" s="9" t="s">
        <v>219</v>
      </c>
      <c r="R3600" s="9">
        <v>0</v>
      </c>
      <c r="S3600" s="9">
        <v>45</v>
      </c>
      <c r="U3600" s="9" t="s">
        <v>248</v>
      </c>
      <c r="X3600" s="9">
        <f>INDEX(SLA_Policy!$D$2:$D$5,MATCH(F3600,SLA_Policy!$A$2:$A$5,0))</f>
        <v>72</v>
      </c>
      <c r="Y3600" s="9" t="str">
        <f>IF(E3600="Cancelled","Excluded",IF(D3600="",IF((SLA_Policy!$B$8-B3600)*24&gt;X3600,"Open - Breached","Open - On Track"),IF((D3600-B3600)*24&lt;=X3600,"Met","Breached")))</f>
        <v>Met</v>
      </c>
    </row>
    <row r="3601" spans="1:25" x14ac:dyDescent="0.25">
      <c r="A3601" s="9" t="s">
        <v>6722</v>
      </c>
      <c r="B3601" s="23">
        <v>46038.296527777798</v>
      </c>
      <c r="C3601" s="23">
        <v>46038.2993055556</v>
      </c>
      <c r="D3601" s="23">
        <v>46042.411805555603</v>
      </c>
      <c r="E3601" s="9" t="s">
        <v>212</v>
      </c>
      <c r="F3601" s="9" t="s">
        <v>188</v>
      </c>
      <c r="G3601" s="9" t="s">
        <v>213</v>
      </c>
      <c r="H3601" s="9" t="s">
        <v>163</v>
      </c>
      <c r="I3601" s="9" t="s">
        <v>223</v>
      </c>
      <c r="J3601" s="9" t="s">
        <v>1331</v>
      </c>
      <c r="K3601" s="9" t="s">
        <v>215</v>
      </c>
      <c r="L3601" s="9" t="s">
        <v>307</v>
      </c>
      <c r="M3601" s="9" t="s">
        <v>1279</v>
      </c>
      <c r="N3601" s="9" t="s">
        <v>198</v>
      </c>
      <c r="O3601" s="9" t="s">
        <v>176</v>
      </c>
      <c r="P3601" s="9" t="s">
        <v>503</v>
      </c>
      <c r="Q3601" s="9" t="s">
        <v>219</v>
      </c>
      <c r="R3601" s="9">
        <v>0</v>
      </c>
      <c r="S3601" s="9">
        <v>58</v>
      </c>
      <c r="T3601" s="9" t="s">
        <v>136</v>
      </c>
      <c r="U3601" s="9" t="s">
        <v>230</v>
      </c>
      <c r="W3601" s="9">
        <v>4</v>
      </c>
      <c r="X3601" s="9">
        <f>INDEX(SLA_Policy!$D$2:$D$5,MATCH(F3601,SLA_Policy!$A$2:$A$5,0))</f>
        <v>72</v>
      </c>
      <c r="Y3601" s="9" t="str">
        <f>IF(E3601="Cancelled","Excluded",IF(D3601="",IF((SLA_Policy!$B$8-B3601)*24&gt;X3601,"Open - Breached","Open - On Track"),IF((D3601-B3601)*24&lt;=X3601,"Met","Breached")))</f>
        <v>Breached</v>
      </c>
    </row>
    <row r="3602" spans="1:25" x14ac:dyDescent="0.25">
      <c r="A3602" s="9" t="s">
        <v>6723</v>
      </c>
      <c r="B3602" s="23">
        <v>46038.304166666698</v>
      </c>
      <c r="C3602" s="23">
        <v>46038.304861111101</v>
      </c>
      <c r="D3602" s="23">
        <v>46038.317361111098</v>
      </c>
      <c r="E3602" s="9" t="s">
        <v>212</v>
      </c>
      <c r="F3602" s="9" t="s">
        <v>187</v>
      </c>
      <c r="G3602" s="9" t="s">
        <v>213</v>
      </c>
      <c r="H3602" s="9" t="s">
        <v>161</v>
      </c>
      <c r="I3602" s="9" t="s">
        <v>297</v>
      </c>
      <c r="J3602" s="9" t="s">
        <v>6628</v>
      </c>
      <c r="K3602" s="9" t="s">
        <v>225</v>
      </c>
      <c r="L3602" s="9" t="s">
        <v>270</v>
      </c>
      <c r="M3602" s="9" t="s">
        <v>1321</v>
      </c>
      <c r="N3602" s="9" t="s">
        <v>198</v>
      </c>
      <c r="O3602" s="9" t="s">
        <v>116</v>
      </c>
      <c r="P3602" s="9" t="s">
        <v>218</v>
      </c>
      <c r="Q3602" s="9" t="s">
        <v>219</v>
      </c>
      <c r="R3602" s="9">
        <v>0</v>
      </c>
      <c r="S3602" s="9">
        <v>12</v>
      </c>
      <c r="U3602" s="9" t="s">
        <v>140</v>
      </c>
      <c r="V3602" s="9" t="s">
        <v>6326</v>
      </c>
      <c r="X3602" s="9">
        <f>INDEX(SLA_Policy!$D$2:$D$5,MATCH(F3602,SLA_Policy!$A$2:$A$5,0))</f>
        <v>8</v>
      </c>
      <c r="Y3602" s="9" t="str">
        <f>IF(E3602="Cancelled","Excluded",IF(D3602="",IF((SLA_Policy!$B$8-B3602)*24&gt;X3602,"Open - Breached","Open - On Track"),IF((D3602-B3602)*24&lt;=X3602,"Met","Breached")))</f>
        <v>Met</v>
      </c>
    </row>
    <row r="3603" spans="1:25" x14ac:dyDescent="0.25">
      <c r="A3603" s="9" t="s">
        <v>6724</v>
      </c>
      <c r="B3603" s="23">
        <v>46038.331944444399</v>
      </c>
      <c r="C3603" s="23">
        <v>46038.351388888899</v>
      </c>
      <c r="D3603" s="23">
        <v>46042.322222222203</v>
      </c>
      <c r="E3603" s="9" t="s">
        <v>212</v>
      </c>
      <c r="F3603" s="9" t="s">
        <v>189</v>
      </c>
      <c r="G3603" s="9" t="s">
        <v>213</v>
      </c>
      <c r="H3603" s="9" t="s">
        <v>167</v>
      </c>
      <c r="I3603" s="9" t="s">
        <v>684</v>
      </c>
      <c r="J3603" s="9" t="s">
        <v>6725</v>
      </c>
      <c r="K3603" s="9" t="s">
        <v>225</v>
      </c>
      <c r="L3603" s="9" t="s">
        <v>104</v>
      </c>
      <c r="M3603" s="9" t="s">
        <v>2023</v>
      </c>
      <c r="N3603" s="9" t="s">
        <v>199</v>
      </c>
      <c r="O3603" s="9" t="s">
        <v>116</v>
      </c>
      <c r="P3603" s="9" t="s">
        <v>525</v>
      </c>
      <c r="Q3603" s="9" t="s">
        <v>219</v>
      </c>
      <c r="R3603" s="9">
        <v>0</v>
      </c>
      <c r="S3603" s="9">
        <v>11</v>
      </c>
      <c r="U3603" s="9" t="s">
        <v>266</v>
      </c>
      <c r="W3603" s="9">
        <v>5</v>
      </c>
      <c r="X3603" s="9">
        <f>INDEX(SLA_Policy!$D$2:$D$5,MATCH(F3603,SLA_Policy!$A$2:$A$5,0))</f>
        <v>120</v>
      </c>
      <c r="Y3603" s="9" t="str">
        <f>IF(E3603="Cancelled","Excluded",IF(D3603="",IF((SLA_Policy!$B$8-B3603)*24&gt;X3603,"Open - Breached","Open - On Track"),IF((D3603-B3603)*24&lt;=X3603,"Met","Breached")))</f>
        <v>Met</v>
      </c>
    </row>
    <row r="3604" spans="1:25" x14ac:dyDescent="0.25">
      <c r="A3604" s="9" t="s">
        <v>6726</v>
      </c>
      <c r="B3604" s="23">
        <v>46038.348611111098</v>
      </c>
      <c r="C3604" s="23">
        <v>46038.354861111096</v>
      </c>
      <c r="D3604" s="23">
        <v>46038.502777777801</v>
      </c>
      <c r="E3604" s="9" t="s">
        <v>212</v>
      </c>
      <c r="F3604" s="9" t="s">
        <v>188</v>
      </c>
      <c r="G3604" s="9" t="s">
        <v>213</v>
      </c>
      <c r="H3604" s="9" t="s">
        <v>161</v>
      </c>
      <c r="I3604" s="9" t="s">
        <v>297</v>
      </c>
      <c r="J3604" s="9" t="s">
        <v>3141</v>
      </c>
      <c r="K3604" s="9" t="s">
        <v>225</v>
      </c>
      <c r="L3604" s="9" t="s">
        <v>216</v>
      </c>
      <c r="M3604" s="9" t="s">
        <v>4632</v>
      </c>
      <c r="N3604" s="9" t="s">
        <v>199</v>
      </c>
      <c r="O3604" s="9" t="s">
        <v>116</v>
      </c>
      <c r="P3604" s="9" t="s">
        <v>234</v>
      </c>
      <c r="Q3604" s="9" t="s">
        <v>219</v>
      </c>
      <c r="R3604" s="9">
        <v>0</v>
      </c>
      <c r="S3604" s="9">
        <v>11</v>
      </c>
      <c r="U3604" s="9" t="s">
        <v>140</v>
      </c>
      <c r="V3604" s="9" t="s">
        <v>6326</v>
      </c>
      <c r="X3604" s="9">
        <f>INDEX(SLA_Policy!$D$2:$D$5,MATCH(F3604,SLA_Policy!$A$2:$A$5,0))</f>
        <v>72</v>
      </c>
      <c r="Y3604" s="9" t="str">
        <f>IF(E3604="Cancelled","Excluded",IF(D3604="",IF((SLA_Policy!$B$8-B3604)*24&gt;X3604,"Open - Breached","Open - On Track"),IF((D3604-B3604)*24&lt;=X3604,"Met","Breached")))</f>
        <v>Met</v>
      </c>
    </row>
    <row r="3605" spans="1:25" x14ac:dyDescent="0.25">
      <c r="A3605" s="9" t="s">
        <v>6727</v>
      </c>
      <c r="B3605" s="23">
        <v>46038.368750000001</v>
      </c>
      <c r="C3605" s="23">
        <v>46038.394444444399</v>
      </c>
      <c r="D3605" s="23">
        <v>46038.610416666699</v>
      </c>
      <c r="E3605" s="9" t="s">
        <v>212</v>
      </c>
      <c r="F3605" s="9" t="s">
        <v>188</v>
      </c>
      <c r="G3605" s="9" t="s">
        <v>213</v>
      </c>
      <c r="H3605" s="9" t="s">
        <v>161</v>
      </c>
      <c r="I3605" s="9" t="s">
        <v>297</v>
      </c>
      <c r="J3605" s="9" t="s">
        <v>6363</v>
      </c>
      <c r="K3605" s="9" t="s">
        <v>225</v>
      </c>
      <c r="L3605" s="9" t="s">
        <v>104</v>
      </c>
      <c r="M3605" s="9" t="s">
        <v>3171</v>
      </c>
      <c r="N3605" s="9" t="s">
        <v>196</v>
      </c>
      <c r="O3605" s="9" t="s">
        <v>116</v>
      </c>
      <c r="P3605" s="9" t="s">
        <v>551</v>
      </c>
      <c r="Q3605" s="9" t="s">
        <v>219</v>
      </c>
      <c r="R3605" s="9">
        <v>0</v>
      </c>
      <c r="S3605" s="9">
        <v>16</v>
      </c>
      <c r="U3605" s="9" t="s">
        <v>140</v>
      </c>
      <c r="V3605" s="9" t="s">
        <v>6326</v>
      </c>
      <c r="X3605" s="9">
        <f>INDEX(SLA_Policy!$D$2:$D$5,MATCH(F3605,SLA_Policy!$A$2:$A$5,0))</f>
        <v>72</v>
      </c>
      <c r="Y3605" s="9" t="str">
        <f>IF(E3605="Cancelled","Excluded",IF(D3605="",IF((SLA_Policy!$B$8-B3605)*24&gt;X3605,"Open - Breached","Open - On Track"),IF((D3605-B3605)*24&lt;=X3605,"Met","Breached")))</f>
        <v>Met</v>
      </c>
    </row>
    <row r="3606" spans="1:25" x14ac:dyDescent="0.25">
      <c r="A3606" s="9" t="s">
        <v>6728</v>
      </c>
      <c r="B3606" s="23">
        <v>46038.372916666704</v>
      </c>
      <c r="C3606" s="23">
        <v>46038.390277777798</v>
      </c>
      <c r="D3606" s="23">
        <v>46038.574305555601</v>
      </c>
      <c r="E3606" s="9" t="s">
        <v>212</v>
      </c>
      <c r="F3606" s="9" t="s">
        <v>188</v>
      </c>
      <c r="G3606" s="9" t="s">
        <v>213</v>
      </c>
      <c r="H3606" s="9" t="s">
        <v>161</v>
      </c>
      <c r="I3606" s="9" t="s">
        <v>297</v>
      </c>
      <c r="J3606" s="9" t="s">
        <v>1630</v>
      </c>
      <c r="K3606" s="9" t="s">
        <v>215</v>
      </c>
      <c r="L3606" s="9" t="s">
        <v>226</v>
      </c>
      <c r="M3606" s="9" t="s">
        <v>2520</v>
      </c>
      <c r="N3606" s="9" t="s">
        <v>196</v>
      </c>
      <c r="O3606" s="9" t="s">
        <v>177</v>
      </c>
      <c r="P3606" s="9" t="s">
        <v>241</v>
      </c>
      <c r="Q3606" s="9" t="s">
        <v>273</v>
      </c>
      <c r="R3606" s="9">
        <v>0</v>
      </c>
      <c r="S3606" s="9">
        <v>20</v>
      </c>
      <c r="U3606" s="9" t="s">
        <v>140</v>
      </c>
      <c r="V3606" s="9" t="s">
        <v>6326</v>
      </c>
      <c r="X3606" s="9">
        <f>INDEX(SLA_Policy!$D$2:$D$5,MATCH(F3606,SLA_Policy!$A$2:$A$5,0))</f>
        <v>72</v>
      </c>
      <c r="Y3606" s="9" t="str">
        <f>IF(E3606="Cancelled","Excluded",IF(D3606="",IF((SLA_Policy!$B$8-B3606)*24&gt;X3606,"Open - Breached","Open - On Track"),IF((D3606-B3606)*24&lt;=X3606,"Met","Breached")))</f>
        <v>Met</v>
      </c>
    </row>
    <row r="3607" spans="1:25" x14ac:dyDescent="0.25">
      <c r="A3607" s="9" t="s">
        <v>6729</v>
      </c>
      <c r="B3607" s="23">
        <v>46038.384722222203</v>
      </c>
      <c r="C3607" s="23">
        <v>46038.386111111096</v>
      </c>
      <c r="D3607" s="23">
        <v>46038.609027777798</v>
      </c>
      <c r="E3607" s="9" t="s">
        <v>212</v>
      </c>
      <c r="F3607" s="9" t="s">
        <v>188</v>
      </c>
      <c r="G3607" s="9" t="s">
        <v>213</v>
      </c>
      <c r="H3607" s="9" t="s">
        <v>161</v>
      </c>
      <c r="I3607" s="9" t="s">
        <v>297</v>
      </c>
      <c r="J3607" s="9" t="s">
        <v>6730</v>
      </c>
      <c r="K3607" s="9" t="s">
        <v>246</v>
      </c>
      <c r="L3607" s="9" t="s">
        <v>282</v>
      </c>
      <c r="M3607" s="9" t="s">
        <v>851</v>
      </c>
      <c r="N3607" s="9" t="s">
        <v>198</v>
      </c>
      <c r="O3607" s="9" t="s">
        <v>177</v>
      </c>
      <c r="P3607" s="9" t="s">
        <v>300</v>
      </c>
      <c r="Q3607" s="9" t="s">
        <v>219</v>
      </c>
      <c r="R3607" s="9">
        <v>0</v>
      </c>
      <c r="S3607" s="9">
        <v>29</v>
      </c>
      <c r="U3607" s="9" t="s">
        <v>140</v>
      </c>
      <c r="V3607" s="9" t="s">
        <v>6326</v>
      </c>
      <c r="W3607" s="9">
        <v>5</v>
      </c>
      <c r="X3607" s="9">
        <f>INDEX(SLA_Policy!$D$2:$D$5,MATCH(F3607,SLA_Policy!$A$2:$A$5,0))</f>
        <v>72</v>
      </c>
      <c r="Y3607" s="9" t="str">
        <f>IF(E3607="Cancelled","Excluded",IF(D3607="",IF((SLA_Policy!$B$8-B3607)*24&gt;X3607,"Open - Breached","Open - On Track"),IF((D3607-B3607)*24&lt;=X3607,"Met","Breached")))</f>
        <v>Met</v>
      </c>
    </row>
    <row r="3608" spans="1:25" x14ac:dyDescent="0.25">
      <c r="A3608" s="9" t="s">
        <v>6731</v>
      </c>
      <c r="B3608" s="23">
        <v>46038.388888888898</v>
      </c>
      <c r="C3608" s="23">
        <v>46042.374305555597</v>
      </c>
      <c r="D3608" s="23">
        <v>46042.769444444399</v>
      </c>
      <c r="E3608" s="9" t="s">
        <v>212</v>
      </c>
      <c r="F3608" s="9" t="s">
        <v>189</v>
      </c>
      <c r="G3608" s="9" t="s">
        <v>236</v>
      </c>
      <c r="H3608" s="9" t="s">
        <v>161</v>
      </c>
      <c r="I3608" s="9" t="s">
        <v>237</v>
      </c>
      <c r="J3608" s="9" t="s">
        <v>775</v>
      </c>
      <c r="K3608" s="9" t="s">
        <v>303</v>
      </c>
      <c r="L3608" s="9" t="s">
        <v>270</v>
      </c>
      <c r="M3608" s="9" t="s">
        <v>1298</v>
      </c>
      <c r="N3608" s="9" t="s">
        <v>196</v>
      </c>
      <c r="O3608" s="9" t="s">
        <v>177</v>
      </c>
      <c r="P3608" s="9" t="s">
        <v>300</v>
      </c>
      <c r="Q3608" s="9" t="s">
        <v>219</v>
      </c>
      <c r="R3608" s="9">
        <v>1</v>
      </c>
      <c r="S3608" s="9">
        <v>21</v>
      </c>
      <c r="U3608" s="9" t="s">
        <v>242</v>
      </c>
      <c r="X3608" s="9">
        <f>INDEX(SLA_Policy!$D$2:$D$5,MATCH(F3608,SLA_Policy!$A$2:$A$5,0))</f>
        <v>120</v>
      </c>
      <c r="Y3608" s="9" t="str">
        <f>IF(E3608="Cancelled","Excluded",IF(D3608="",IF((SLA_Policy!$B$8-B3608)*24&gt;X3608,"Open - Breached","Open - On Track"),IF((D3608-B3608)*24&lt;=X3608,"Met","Breached")))</f>
        <v>Met</v>
      </c>
    </row>
    <row r="3609" spans="1:25" x14ac:dyDescent="0.25">
      <c r="A3609" s="9" t="s">
        <v>6732</v>
      </c>
      <c r="B3609" s="23">
        <v>46038.3930555556</v>
      </c>
      <c r="C3609" s="23">
        <v>46038.413194444503</v>
      </c>
      <c r="D3609" s="23">
        <v>46042.3840277778</v>
      </c>
      <c r="E3609" s="9" t="s">
        <v>212</v>
      </c>
      <c r="F3609" s="9" t="s">
        <v>189</v>
      </c>
      <c r="G3609" s="9" t="s">
        <v>213</v>
      </c>
      <c r="H3609" s="9" t="s">
        <v>165</v>
      </c>
      <c r="I3609" s="9" t="s">
        <v>2034</v>
      </c>
      <c r="J3609" s="9" t="s">
        <v>6733</v>
      </c>
      <c r="K3609" s="9" t="s">
        <v>246</v>
      </c>
      <c r="L3609" s="9" t="s">
        <v>307</v>
      </c>
      <c r="M3609" s="9" t="s">
        <v>2203</v>
      </c>
      <c r="N3609" s="9" t="s">
        <v>196</v>
      </c>
      <c r="O3609" s="9" t="s">
        <v>176</v>
      </c>
      <c r="P3609" s="9" t="s">
        <v>503</v>
      </c>
      <c r="Q3609" s="9" t="s">
        <v>219</v>
      </c>
      <c r="R3609" s="9">
        <v>0</v>
      </c>
      <c r="S3609" s="9">
        <v>25</v>
      </c>
      <c r="U3609" s="9" t="s">
        <v>230</v>
      </c>
      <c r="X3609" s="9">
        <f>INDEX(SLA_Policy!$D$2:$D$5,MATCH(F3609,SLA_Policy!$A$2:$A$5,0))</f>
        <v>120</v>
      </c>
      <c r="Y3609" s="9" t="str">
        <f>IF(E3609="Cancelled","Excluded",IF(D3609="",IF((SLA_Policy!$B$8-B3609)*24&gt;X3609,"Open - Breached","Open - On Track"),IF((D3609-B3609)*24&lt;=X3609,"Met","Breached")))</f>
        <v>Met</v>
      </c>
    </row>
    <row r="3610" spans="1:25" x14ac:dyDescent="0.25">
      <c r="A3610" s="9" t="s">
        <v>6734</v>
      </c>
      <c r="B3610" s="23">
        <v>46038.395833333299</v>
      </c>
      <c r="C3610" s="23">
        <v>46038.529861111099</v>
      </c>
      <c r="D3610" s="23">
        <v>46042.3527777778</v>
      </c>
      <c r="E3610" s="9" t="s">
        <v>212</v>
      </c>
      <c r="F3610" s="9" t="s">
        <v>189</v>
      </c>
      <c r="G3610" s="9" t="s">
        <v>236</v>
      </c>
      <c r="H3610" s="9" t="s">
        <v>164</v>
      </c>
      <c r="I3610" s="9" t="s">
        <v>421</v>
      </c>
      <c r="J3610" s="9" t="s">
        <v>1061</v>
      </c>
      <c r="K3610" s="9" t="s">
        <v>246</v>
      </c>
      <c r="L3610" s="9" t="s">
        <v>351</v>
      </c>
      <c r="M3610" s="9" t="s">
        <v>2069</v>
      </c>
      <c r="N3610" s="9" t="s">
        <v>196</v>
      </c>
      <c r="O3610" s="9" t="s">
        <v>180</v>
      </c>
      <c r="P3610" s="9" t="s">
        <v>368</v>
      </c>
      <c r="Q3610" s="9" t="s">
        <v>219</v>
      </c>
      <c r="R3610" s="9">
        <v>0</v>
      </c>
      <c r="S3610" s="9">
        <v>15</v>
      </c>
      <c r="T3610" s="9" t="s">
        <v>343</v>
      </c>
      <c r="U3610" s="9" t="s">
        <v>242</v>
      </c>
      <c r="X3610" s="9">
        <f>INDEX(SLA_Policy!$D$2:$D$5,MATCH(F3610,SLA_Policy!$A$2:$A$5,0))</f>
        <v>120</v>
      </c>
      <c r="Y3610" s="9" t="str">
        <f>IF(E3610="Cancelled","Excluded",IF(D3610="",IF((SLA_Policy!$B$8-B3610)*24&gt;X3610,"Open - Breached","Open - On Track"),IF((D3610-B3610)*24&lt;=X3610,"Met","Breached")))</f>
        <v>Met</v>
      </c>
    </row>
    <row r="3611" spans="1:25" x14ac:dyDescent="0.25">
      <c r="A3611" s="9" t="s">
        <v>6735</v>
      </c>
      <c r="B3611" s="23">
        <v>46038.399305555598</v>
      </c>
      <c r="C3611" s="23">
        <v>46038.413194444503</v>
      </c>
      <c r="D3611" s="23">
        <v>46042.346527777801</v>
      </c>
      <c r="E3611" s="9" t="s">
        <v>212</v>
      </c>
      <c r="F3611" s="9" t="s">
        <v>188</v>
      </c>
      <c r="G3611" s="9" t="s">
        <v>213</v>
      </c>
      <c r="H3611" s="9" t="s">
        <v>165</v>
      </c>
      <c r="I3611" s="9" t="s">
        <v>567</v>
      </c>
      <c r="J3611" s="9" t="s">
        <v>1451</v>
      </c>
      <c r="K3611" s="9" t="s">
        <v>303</v>
      </c>
      <c r="L3611" s="9" t="s">
        <v>311</v>
      </c>
      <c r="M3611" s="9" t="s">
        <v>2945</v>
      </c>
      <c r="N3611" s="9" t="s">
        <v>198</v>
      </c>
      <c r="O3611" s="9" t="s">
        <v>176</v>
      </c>
      <c r="P3611" s="9" t="s">
        <v>570</v>
      </c>
      <c r="Q3611" s="9" t="s">
        <v>219</v>
      </c>
      <c r="R3611" s="9">
        <v>0</v>
      </c>
      <c r="S3611" s="9">
        <v>14</v>
      </c>
      <c r="U3611" s="9" t="s">
        <v>230</v>
      </c>
      <c r="W3611" s="9">
        <v>3</v>
      </c>
      <c r="X3611" s="9">
        <f>INDEX(SLA_Policy!$D$2:$D$5,MATCH(F3611,SLA_Policy!$A$2:$A$5,0))</f>
        <v>72</v>
      </c>
      <c r="Y3611" s="9" t="str">
        <f>IF(E3611="Cancelled","Excluded",IF(D3611="",IF((SLA_Policy!$B$8-B3611)*24&gt;X3611,"Open - Breached","Open - On Track"),IF((D3611-B3611)*24&lt;=X3611,"Met","Breached")))</f>
        <v>Breached</v>
      </c>
    </row>
    <row r="3612" spans="1:25" x14ac:dyDescent="0.25">
      <c r="A3612" s="9" t="s">
        <v>6736</v>
      </c>
      <c r="B3612" s="23">
        <v>46038.404166666704</v>
      </c>
      <c r="C3612" s="23">
        <v>46038.409722222197</v>
      </c>
      <c r="D3612" s="23">
        <v>46038.504861111098</v>
      </c>
      <c r="E3612" s="9" t="s">
        <v>212</v>
      </c>
      <c r="F3612" s="9" t="s">
        <v>187</v>
      </c>
      <c r="G3612" s="9" t="s">
        <v>213</v>
      </c>
      <c r="H3612" s="9" t="s">
        <v>162</v>
      </c>
      <c r="I3612" s="9" t="s">
        <v>244</v>
      </c>
      <c r="J3612" s="9" t="s">
        <v>3520</v>
      </c>
      <c r="K3612" s="9" t="s">
        <v>246</v>
      </c>
      <c r="L3612" s="9" t="s">
        <v>311</v>
      </c>
      <c r="M3612" s="9" t="s">
        <v>2617</v>
      </c>
      <c r="N3612" s="9" t="s">
        <v>197</v>
      </c>
      <c r="O3612" s="9" t="s">
        <v>116</v>
      </c>
      <c r="P3612" s="9" t="s">
        <v>295</v>
      </c>
      <c r="Q3612" s="9" t="s">
        <v>219</v>
      </c>
      <c r="R3612" s="9">
        <v>0</v>
      </c>
      <c r="S3612" s="9">
        <v>21</v>
      </c>
      <c r="U3612" s="9" t="s">
        <v>266</v>
      </c>
      <c r="X3612" s="9">
        <f>INDEX(SLA_Policy!$D$2:$D$5,MATCH(F3612,SLA_Policy!$A$2:$A$5,0))</f>
        <v>8</v>
      </c>
      <c r="Y3612" s="9" t="str">
        <f>IF(E3612="Cancelled","Excluded",IF(D3612="",IF((SLA_Policy!$B$8-B3612)*24&gt;X3612,"Open - Breached","Open - On Track"),IF((D3612-B3612)*24&lt;=X3612,"Met","Breached")))</f>
        <v>Met</v>
      </c>
    </row>
    <row r="3613" spans="1:25" x14ac:dyDescent="0.25">
      <c r="A3613" s="9" t="s">
        <v>6737</v>
      </c>
      <c r="B3613" s="23">
        <v>46038.413888888899</v>
      </c>
      <c r="C3613" s="23">
        <v>46038.417361111096</v>
      </c>
      <c r="D3613" s="23">
        <v>46042.412499999999</v>
      </c>
      <c r="E3613" s="9" t="s">
        <v>212</v>
      </c>
      <c r="F3613" s="9" t="s">
        <v>188</v>
      </c>
      <c r="G3613" s="9" t="s">
        <v>236</v>
      </c>
      <c r="H3613" s="9" t="s">
        <v>163</v>
      </c>
      <c r="I3613" s="9" t="s">
        <v>327</v>
      </c>
      <c r="J3613" s="9" t="s">
        <v>5296</v>
      </c>
      <c r="K3613" s="9" t="s">
        <v>215</v>
      </c>
      <c r="L3613" s="9" t="s">
        <v>307</v>
      </c>
      <c r="M3613" s="9" t="s">
        <v>2834</v>
      </c>
      <c r="N3613" s="9" t="s">
        <v>196</v>
      </c>
      <c r="O3613" s="9" t="s">
        <v>176</v>
      </c>
      <c r="P3613" s="9" t="s">
        <v>570</v>
      </c>
      <c r="Q3613" s="9" t="s">
        <v>273</v>
      </c>
      <c r="R3613" s="9">
        <v>0</v>
      </c>
      <c r="S3613" s="9">
        <v>32</v>
      </c>
      <c r="U3613" s="9" t="s">
        <v>242</v>
      </c>
      <c r="W3613" s="9">
        <v>3</v>
      </c>
      <c r="X3613" s="9">
        <f>INDEX(SLA_Policy!$D$2:$D$5,MATCH(F3613,SLA_Policy!$A$2:$A$5,0))</f>
        <v>72</v>
      </c>
      <c r="Y3613" s="9" t="str">
        <f>IF(E3613="Cancelled","Excluded",IF(D3613="",IF((SLA_Policy!$B$8-B3613)*24&gt;X3613,"Open - Breached","Open - On Track"),IF((D3613-B3613)*24&lt;=X3613,"Met","Breached")))</f>
        <v>Breached</v>
      </c>
    </row>
    <row r="3614" spans="1:25" x14ac:dyDescent="0.25">
      <c r="A3614" s="9" t="s">
        <v>6738</v>
      </c>
      <c r="B3614" s="23">
        <v>46038.421527777798</v>
      </c>
      <c r="C3614" s="23">
        <v>46038.572916666701</v>
      </c>
      <c r="D3614" s="23">
        <v>46042.327777777798</v>
      </c>
      <c r="E3614" s="9" t="s">
        <v>212</v>
      </c>
      <c r="F3614" s="9" t="s">
        <v>189</v>
      </c>
      <c r="G3614" s="9" t="s">
        <v>213</v>
      </c>
      <c r="H3614" s="9" t="s">
        <v>165</v>
      </c>
      <c r="I3614" s="9" t="s">
        <v>567</v>
      </c>
      <c r="J3614" s="9" t="s">
        <v>1451</v>
      </c>
      <c r="K3614" s="9" t="s">
        <v>303</v>
      </c>
      <c r="L3614" s="9" t="s">
        <v>226</v>
      </c>
      <c r="M3614" s="9" t="s">
        <v>418</v>
      </c>
      <c r="N3614" s="9" t="s">
        <v>196</v>
      </c>
      <c r="O3614" s="9" t="s">
        <v>176</v>
      </c>
      <c r="P3614" s="9" t="s">
        <v>419</v>
      </c>
      <c r="Q3614" s="9" t="s">
        <v>219</v>
      </c>
      <c r="R3614" s="9">
        <v>0</v>
      </c>
      <c r="S3614" s="9">
        <v>9</v>
      </c>
      <c r="U3614" s="9" t="s">
        <v>230</v>
      </c>
      <c r="X3614" s="9">
        <f>INDEX(SLA_Policy!$D$2:$D$5,MATCH(F3614,SLA_Policy!$A$2:$A$5,0))</f>
        <v>120</v>
      </c>
      <c r="Y3614" s="9" t="str">
        <f>IF(E3614="Cancelled","Excluded",IF(D3614="",IF((SLA_Policy!$B$8-B3614)*24&gt;X3614,"Open - Breached","Open - On Track"),IF((D3614-B3614)*24&lt;=X3614,"Met","Breached")))</f>
        <v>Met</v>
      </c>
    </row>
    <row r="3615" spans="1:25" x14ac:dyDescent="0.25">
      <c r="A3615" s="9" t="s">
        <v>6739</v>
      </c>
      <c r="B3615" s="23">
        <v>46038.425694444399</v>
      </c>
      <c r="C3615" s="23">
        <v>46038.447222222203</v>
      </c>
      <c r="D3615" s="23">
        <v>46038.706944444399</v>
      </c>
      <c r="E3615" s="9" t="s">
        <v>212</v>
      </c>
      <c r="F3615" s="9" t="s">
        <v>189</v>
      </c>
      <c r="G3615" s="9" t="s">
        <v>236</v>
      </c>
      <c r="H3615" s="9" t="s">
        <v>167</v>
      </c>
      <c r="I3615" s="9" t="s">
        <v>255</v>
      </c>
      <c r="J3615" s="9" t="s">
        <v>1814</v>
      </c>
      <c r="K3615" s="9" t="s">
        <v>262</v>
      </c>
      <c r="L3615" s="9" t="s">
        <v>282</v>
      </c>
      <c r="M3615" s="9" t="s">
        <v>1716</v>
      </c>
      <c r="N3615" s="9" t="s">
        <v>196</v>
      </c>
      <c r="O3615" s="9" t="s">
        <v>116</v>
      </c>
      <c r="P3615" s="9" t="s">
        <v>574</v>
      </c>
      <c r="Q3615" s="9" t="s">
        <v>219</v>
      </c>
      <c r="R3615" s="9">
        <v>0</v>
      </c>
      <c r="S3615" s="9">
        <v>28</v>
      </c>
      <c r="U3615" s="9" t="s">
        <v>242</v>
      </c>
      <c r="X3615" s="9">
        <f>INDEX(SLA_Policy!$D$2:$D$5,MATCH(F3615,SLA_Policy!$A$2:$A$5,0))</f>
        <v>120</v>
      </c>
      <c r="Y3615" s="9" t="str">
        <f>IF(E3615="Cancelled","Excluded",IF(D3615="",IF((SLA_Policy!$B$8-B3615)*24&gt;X3615,"Open - Breached","Open - On Track"),IF((D3615-B3615)*24&lt;=X3615,"Met","Breached")))</f>
        <v>Met</v>
      </c>
    </row>
    <row r="3616" spans="1:25" x14ac:dyDescent="0.25">
      <c r="A3616" s="9" t="s">
        <v>6740</v>
      </c>
      <c r="B3616" s="23">
        <v>46038.431250000001</v>
      </c>
      <c r="C3616" s="23">
        <v>46038.433333333298</v>
      </c>
      <c r="D3616" s="23">
        <v>46042.3972222222</v>
      </c>
      <c r="E3616" s="9" t="s">
        <v>212</v>
      </c>
      <c r="F3616" s="9" t="s">
        <v>188</v>
      </c>
      <c r="G3616" s="9" t="s">
        <v>213</v>
      </c>
      <c r="H3616" s="9" t="s">
        <v>161</v>
      </c>
      <c r="I3616" s="9" t="s">
        <v>297</v>
      </c>
      <c r="J3616" s="9" t="s">
        <v>6741</v>
      </c>
      <c r="K3616" s="9" t="s">
        <v>303</v>
      </c>
      <c r="L3616" s="9" t="s">
        <v>216</v>
      </c>
      <c r="M3616" s="9" t="s">
        <v>2490</v>
      </c>
      <c r="N3616" s="9" t="s">
        <v>200</v>
      </c>
      <c r="O3616" s="9" t="s">
        <v>116</v>
      </c>
      <c r="P3616" s="9" t="s">
        <v>590</v>
      </c>
      <c r="Q3616" s="9" t="s">
        <v>219</v>
      </c>
      <c r="R3616" s="9">
        <v>0</v>
      </c>
      <c r="S3616" s="9">
        <v>16</v>
      </c>
      <c r="U3616" s="9" t="s">
        <v>140</v>
      </c>
      <c r="V3616" s="9" t="s">
        <v>6326</v>
      </c>
      <c r="X3616" s="9">
        <f>INDEX(SLA_Policy!$D$2:$D$5,MATCH(F3616,SLA_Policy!$A$2:$A$5,0))</f>
        <v>72</v>
      </c>
      <c r="Y3616" s="9" t="str">
        <f>IF(E3616="Cancelled","Excluded",IF(D3616="",IF((SLA_Policy!$B$8-B3616)*24&gt;X3616,"Open - Breached","Open - On Track"),IF((D3616-B3616)*24&lt;=X3616,"Met","Breached")))</f>
        <v>Breached</v>
      </c>
    </row>
    <row r="3617" spans="1:25" x14ac:dyDescent="0.25">
      <c r="A3617" s="9" t="s">
        <v>6742</v>
      </c>
      <c r="B3617" s="23">
        <v>46038.434027777803</v>
      </c>
      <c r="C3617" s="23">
        <v>46038.439583333296</v>
      </c>
      <c r="D3617" s="23">
        <v>46042.404861111099</v>
      </c>
      <c r="E3617" s="9" t="s">
        <v>212</v>
      </c>
      <c r="F3617" s="9" t="s">
        <v>189</v>
      </c>
      <c r="G3617" s="9" t="s">
        <v>213</v>
      </c>
      <c r="H3617" s="9" t="s">
        <v>163</v>
      </c>
      <c r="I3617" s="9" t="s">
        <v>223</v>
      </c>
      <c r="J3617" s="9" t="s">
        <v>4232</v>
      </c>
      <c r="K3617" s="9" t="s">
        <v>246</v>
      </c>
      <c r="L3617" s="9" t="s">
        <v>307</v>
      </c>
      <c r="M3617" s="9" t="s">
        <v>2203</v>
      </c>
      <c r="N3617" s="9" t="s">
        <v>198</v>
      </c>
      <c r="O3617" s="9" t="s">
        <v>176</v>
      </c>
      <c r="P3617" s="9" t="s">
        <v>503</v>
      </c>
      <c r="Q3617" s="9" t="s">
        <v>273</v>
      </c>
      <c r="R3617" s="9">
        <v>0</v>
      </c>
      <c r="S3617" s="9">
        <v>33</v>
      </c>
      <c r="T3617" s="9" t="s">
        <v>322</v>
      </c>
      <c r="U3617" s="9" t="s">
        <v>376</v>
      </c>
      <c r="W3617" s="9">
        <v>5</v>
      </c>
      <c r="X3617" s="9">
        <f>INDEX(SLA_Policy!$D$2:$D$5,MATCH(F3617,SLA_Policy!$A$2:$A$5,0))</f>
        <v>120</v>
      </c>
      <c r="Y3617" s="9" t="str">
        <f>IF(E3617="Cancelled","Excluded",IF(D3617="",IF((SLA_Policy!$B$8-B3617)*24&gt;X3617,"Open - Breached","Open - On Track"),IF((D3617-B3617)*24&lt;=X3617,"Met","Breached")))</f>
        <v>Met</v>
      </c>
    </row>
    <row r="3618" spans="1:25" x14ac:dyDescent="0.25">
      <c r="A3618" s="9" t="s">
        <v>6743</v>
      </c>
      <c r="B3618" s="23">
        <v>46038.438888888901</v>
      </c>
      <c r="C3618" s="23">
        <v>46038.485416666699</v>
      </c>
      <c r="D3618" s="23">
        <v>46042.397916666698</v>
      </c>
      <c r="E3618" s="9" t="s">
        <v>212</v>
      </c>
      <c r="F3618" s="9" t="s">
        <v>189</v>
      </c>
      <c r="G3618" s="9" t="s">
        <v>236</v>
      </c>
      <c r="H3618" s="9" t="s">
        <v>161</v>
      </c>
      <c r="I3618" s="9" t="s">
        <v>237</v>
      </c>
      <c r="J3618" s="9" t="s">
        <v>2658</v>
      </c>
      <c r="K3618" s="9" t="s">
        <v>215</v>
      </c>
      <c r="L3618" s="9" t="s">
        <v>351</v>
      </c>
      <c r="M3618" s="9" t="s">
        <v>2661</v>
      </c>
      <c r="N3618" s="9" t="s">
        <v>196</v>
      </c>
      <c r="O3618" s="9" t="s">
        <v>179</v>
      </c>
      <c r="P3618" s="9" t="s">
        <v>284</v>
      </c>
      <c r="Q3618" s="9" t="s">
        <v>219</v>
      </c>
      <c r="R3618" s="9">
        <v>0</v>
      </c>
      <c r="S3618" s="9">
        <v>20</v>
      </c>
      <c r="U3618" s="9" t="s">
        <v>242</v>
      </c>
      <c r="W3618" s="9">
        <v>5</v>
      </c>
      <c r="X3618" s="9">
        <f>INDEX(SLA_Policy!$D$2:$D$5,MATCH(F3618,SLA_Policy!$A$2:$A$5,0))</f>
        <v>120</v>
      </c>
      <c r="Y3618" s="9" t="str">
        <f>IF(E3618="Cancelled","Excluded",IF(D3618="",IF((SLA_Policy!$B$8-B3618)*24&gt;X3618,"Open - Breached","Open - On Track"),IF((D3618-B3618)*24&lt;=X3618,"Met","Breached")))</f>
        <v>Met</v>
      </c>
    </row>
    <row r="3619" spans="1:25" x14ac:dyDescent="0.25">
      <c r="A3619" s="9" t="s">
        <v>6744</v>
      </c>
      <c r="B3619" s="23">
        <v>46038.45</v>
      </c>
      <c r="C3619" s="23">
        <v>46038.453472222202</v>
      </c>
      <c r="D3619" s="23">
        <v>46038.466666666704</v>
      </c>
      <c r="E3619" s="9" t="s">
        <v>212</v>
      </c>
      <c r="F3619" s="9" t="s">
        <v>188</v>
      </c>
      <c r="G3619" s="9" t="s">
        <v>213</v>
      </c>
      <c r="H3619" s="9" t="s">
        <v>161</v>
      </c>
      <c r="I3619" s="9" t="s">
        <v>454</v>
      </c>
      <c r="J3619" s="9" t="s">
        <v>972</v>
      </c>
      <c r="K3619" s="9" t="s">
        <v>225</v>
      </c>
      <c r="L3619" s="9" t="s">
        <v>226</v>
      </c>
      <c r="M3619" s="9" t="s">
        <v>227</v>
      </c>
      <c r="N3619" s="9" t="s">
        <v>200</v>
      </c>
      <c r="O3619" s="9" t="s">
        <v>177</v>
      </c>
      <c r="P3619" s="9" t="s">
        <v>457</v>
      </c>
      <c r="Q3619" s="9" t="s">
        <v>219</v>
      </c>
      <c r="R3619" s="9">
        <v>0</v>
      </c>
      <c r="S3619" s="9">
        <v>7</v>
      </c>
      <c r="U3619" s="9" t="s">
        <v>221</v>
      </c>
      <c r="W3619" s="9">
        <v>5</v>
      </c>
      <c r="X3619" s="9">
        <f>INDEX(SLA_Policy!$D$2:$D$5,MATCH(F3619,SLA_Policy!$A$2:$A$5,0))</f>
        <v>72</v>
      </c>
      <c r="Y3619" s="9" t="str">
        <f>IF(E3619="Cancelled","Excluded",IF(D3619="",IF((SLA_Policy!$B$8-B3619)*24&gt;X3619,"Open - Breached","Open - On Track"),IF((D3619-B3619)*24&lt;=X3619,"Met","Breached")))</f>
        <v>Met</v>
      </c>
    </row>
    <row r="3620" spans="1:25" x14ac:dyDescent="0.25">
      <c r="A3620" s="9" t="s">
        <v>6745</v>
      </c>
      <c r="B3620" s="23">
        <v>46038.4506944444</v>
      </c>
      <c r="C3620" s="23">
        <v>46038.524305555598</v>
      </c>
      <c r="D3620" s="23">
        <v>46042.383333333302</v>
      </c>
      <c r="E3620" s="9" t="s">
        <v>212</v>
      </c>
      <c r="F3620" s="9" t="s">
        <v>189</v>
      </c>
      <c r="G3620" s="9" t="s">
        <v>213</v>
      </c>
      <c r="H3620" s="9" t="s">
        <v>166</v>
      </c>
      <c r="I3620" s="9" t="s">
        <v>398</v>
      </c>
      <c r="J3620" s="9" t="s">
        <v>6746</v>
      </c>
      <c r="K3620" s="9" t="s">
        <v>246</v>
      </c>
      <c r="L3620" s="9" t="s">
        <v>226</v>
      </c>
      <c r="M3620" s="9" t="s">
        <v>826</v>
      </c>
      <c r="N3620" s="9" t="s">
        <v>196</v>
      </c>
      <c r="O3620" s="9" t="s">
        <v>181</v>
      </c>
      <c r="P3620" s="9" t="s">
        <v>449</v>
      </c>
      <c r="Q3620" s="9" t="s">
        <v>219</v>
      </c>
      <c r="R3620" s="9">
        <v>0</v>
      </c>
      <c r="S3620" s="9">
        <v>44</v>
      </c>
      <c r="U3620" s="9" t="s">
        <v>290</v>
      </c>
      <c r="X3620" s="9">
        <f>INDEX(SLA_Policy!$D$2:$D$5,MATCH(F3620,SLA_Policy!$A$2:$A$5,0))</f>
        <v>120</v>
      </c>
      <c r="Y3620" s="9" t="str">
        <f>IF(E3620="Cancelled","Excluded",IF(D3620="",IF((SLA_Policy!$B$8-B3620)*24&gt;X3620,"Open - Breached","Open - On Track"),IF((D3620-B3620)*24&lt;=X3620,"Met","Breached")))</f>
        <v>Met</v>
      </c>
    </row>
    <row r="3621" spans="1:25" x14ac:dyDescent="0.25">
      <c r="A3621" s="9" t="s">
        <v>6747</v>
      </c>
      <c r="B3621" s="23">
        <v>46038.491666666698</v>
      </c>
      <c r="C3621" s="23">
        <v>46038.616666666698</v>
      </c>
      <c r="D3621" s="23">
        <v>46042.320833333302</v>
      </c>
      <c r="E3621" s="9" t="s">
        <v>212</v>
      </c>
      <c r="F3621" s="9" t="s">
        <v>188</v>
      </c>
      <c r="G3621" s="9" t="s">
        <v>213</v>
      </c>
      <c r="H3621" s="9" t="s">
        <v>162</v>
      </c>
      <c r="I3621" s="9" t="s">
        <v>244</v>
      </c>
      <c r="J3621" s="9" t="s">
        <v>5856</v>
      </c>
      <c r="K3621" s="9" t="s">
        <v>246</v>
      </c>
      <c r="L3621" s="9" t="s">
        <v>216</v>
      </c>
      <c r="M3621" s="9" t="s">
        <v>2036</v>
      </c>
      <c r="N3621" s="9" t="s">
        <v>196</v>
      </c>
      <c r="O3621" s="9" t="s">
        <v>179</v>
      </c>
      <c r="P3621" s="9" t="s">
        <v>284</v>
      </c>
      <c r="Q3621" s="9" t="s">
        <v>219</v>
      </c>
      <c r="R3621" s="9">
        <v>0</v>
      </c>
      <c r="S3621" s="9">
        <v>40</v>
      </c>
      <c r="U3621" s="9" t="s">
        <v>290</v>
      </c>
      <c r="X3621" s="9">
        <f>INDEX(SLA_Policy!$D$2:$D$5,MATCH(F3621,SLA_Policy!$A$2:$A$5,0))</f>
        <v>72</v>
      </c>
      <c r="Y3621" s="9" t="str">
        <f>IF(E3621="Cancelled","Excluded",IF(D3621="",IF((SLA_Policy!$B$8-B3621)*24&gt;X3621,"Open - Breached","Open - On Track"),IF((D3621-B3621)*24&lt;=X3621,"Met","Breached")))</f>
        <v>Breached</v>
      </c>
    </row>
    <row r="3622" spans="1:25" x14ac:dyDescent="0.25">
      <c r="A3622" s="9" t="s">
        <v>6748</v>
      </c>
      <c r="B3622" s="23">
        <v>46038.498611111099</v>
      </c>
      <c r="C3622" s="23">
        <v>46038.510416666701</v>
      </c>
      <c r="D3622" s="23">
        <v>46038.636805555601</v>
      </c>
      <c r="E3622" s="9" t="s">
        <v>212</v>
      </c>
      <c r="F3622" s="9" t="s">
        <v>189</v>
      </c>
      <c r="G3622" s="9" t="s">
        <v>213</v>
      </c>
      <c r="H3622" s="9" t="s">
        <v>161</v>
      </c>
      <c r="I3622" s="9" t="s">
        <v>297</v>
      </c>
      <c r="J3622" s="9" t="s">
        <v>6749</v>
      </c>
      <c r="K3622" s="9" t="s">
        <v>215</v>
      </c>
      <c r="L3622" s="9" t="s">
        <v>226</v>
      </c>
      <c r="M3622" s="9" t="s">
        <v>6750</v>
      </c>
      <c r="N3622" s="9" t="s">
        <v>199</v>
      </c>
      <c r="O3622" s="9" t="s">
        <v>177</v>
      </c>
      <c r="P3622" s="9" t="s">
        <v>457</v>
      </c>
      <c r="Q3622" s="9" t="s">
        <v>219</v>
      </c>
      <c r="R3622" s="9">
        <v>1</v>
      </c>
      <c r="S3622" s="9">
        <v>45</v>
      </c>
      <c r="U3622" s="9" t="s">
        <v>140</v>
      </c>
      <c r="V3622" s="9" t="s">
        <v>6326</v>
      </c>
      <c r="X3622" s="9">
        <f>INDEX(SLA_Policy!$D$2:$D$5,MATCH(F3622,SLA_Policy!$A$2:$A$5,0))</f>
        <v>120</v>
      </c>
      <c r="Y3622" s="9" t="str">
        <f>IF(E3622="Cancelled","Excluded",IF(D3622="",IF((SLA_Policy!$B$8-B3622)*24&gt;X3622,"Open - Breached","Open - On Track"),IF((D3622-B3622)*24&lt;=X3622,"Met","Breached")))</f>
        <v>Met</v>
      </c>
    </row>
    <row r="3623" spans="1:25" x14ac:dyDescent="0.25">
      <c r="A3623" s="9" t="s">
        <v>6751</v>
      </c>
      <c r="B3623" s="23">
        <v>46038.521527777797</v>
      </c>
      <c r="C3623" s="23">
        <v>46038.534722222197</v>
      </c>
      <c r="D3623" s="23">
        <v>46042.347916666702</v>
      </c>
      <c r="E3623" s="9" t="s">
        <v>212</v>
      </c>
      <c r="F3623" s="9" t="s">
        <v>188</v>
      </c>
      <c r="G3623" s="9" t="s">
        <v>213</v>
      </c>
      <c r="H3623" s="9" t="s">
        <v>162</v>
      </c>
      <c r="I3623" s="9" t="s">
        <v>244</v>
      </c>
      <c r="J3623" s="9" t="s">
        <v>4910</v>
      </c>
      <c r="K3623" s="9" t="s">
        <v>215</v>
      </c>
      <c r="L3623" s="9" t="s">
        <v>216</v>
      </c>
      <c r="M3623" s="9" t="s">
        <v>2089</v>
      </c>
      <c r="N3623" s="9" t="s">
        <v>199</v>
      </c>
      <c r="O3623" s="9" t="s">
        <v>179</v>
      </c>
      <c r="P3623" s="9" t="s">
        <v>264</v>
      </c>
      <c r="Q3623" s="9" t="s">
        <v>219</v>
      </c>
      <c r="R3623" s="9">
        <v>0</v>
      </c>
      <c r="S3623" s="9">
        <v>14</v>
      </c>
      <c r="U3623" s="9" t="s">
        <v>290</v>
      </c>
      <c r="W3623" s="9">
        <v>4</v>
      </c>
      <c r="X3623" s="9">
        <f>INDEX(SLA_Policy!$D$2:$D$5,MATCH(F3623,SLA_Policy!$A$2:$A$5,0))</f>
        <v>72</v>
      </c>
      <c r="Y3623" s="9" t="str">
        <f>IF(E3623="Cancelled","Excluded",IF(D3623="",IF((SLA_Policy!$B$8-B3623)*24&gt;X3623,"Open - Breached","Open - On Track"),IF((D3623-B3623)*24&lt;=X3623,"Met","Breached")))</f>
        <v>Breached</v>
      </c>
    </row>
    <row r="3624" spans="1:25" x14ac:dyDescent="0.25">
      <c r="A3624" s="9" t="s">
        <v>6752</v>
      </c>
      <c r="B3624" s="23">
        <v>46038.525000000001</v>
      </c>
      <c r="C3624" s="23">
        <v>46038.616666666698</v>
      </c>
      <c r="D3624" s="23">
        <v>46042.409027777801</v>
      </c>
      <c r="E3624" s="9" t="s">
        <v>212</v>
      </c>
      <c r="F3624" s="9" t="s">
        <v>188</v>
      </c>
      <c r="G3624" s="9" t="s">
        <v>213</v>
      </c>
      <c r="H3624" s="9" t="s">
        <v>163</v>
      </c>
      <c r="I3624" s="9" t="s">
        <v>405</v>
      </c>
      <c r="J3624" s="9" t="s">
        <v>6753</v>
      </c>
      <c r="K3624" s="9" t="s">
        <v>239</v>
      </c>
      <c r="L3624" s="9" t="s">
        <v>226</v>
      </c>
      <c r="M3624" s="9" t="s">
        <v>1836</v>
      </c>
      <c r="N3624" s="9" t="s">
        <v>196</v>
      </c>
      <c r="O3624" s="9" t="s">
        <v>176</v>
      </c>
      <c r="P3624" s="9" t="s">
        <v>330</v>
      </c>
      <c r="Q3624" s="9" t="s">
        <v>219</v>
      </c>
      <c r="R3624" s="9">
        <v>0</v>
      </c>
      <c r="S3624" s="9">
        <v>26</v>
      </c>
      <c r="U3624" s="9" t="s">
        <v>230</v>
      </c>
      <c r="X3624" s="9">
        <f>INDEX(SLA_Policy!$D$2:$D$5,MATCH(F3624,SLA_Policy!$A$2:$A$5,0))</f>
        <v>72</v>
      </c>
      <c r="Y3624" s="9" t="str">
        <f>IF(E3624="Cancelled","Excluded",IF(D3624="",IF((SLA_Policy!$B$8-B3624)*24&gt;X3624,"Open - Breached","Open - On Track"),IF((D3624-B3624)*24&lt;=X3624,"Met","Breached")))</f>
        <v>Breached</v>
      </c>
    </row>
    <row r="3625" spans="1:25" x14ac:dyDescent="0.25">
      <c r="A3625" s="9" t="s">
        <v>6754</v>
      </c>
      <c r="B3625" s="23">
        <v>46038.554166666698</v>
      </c>
      <c r="C3625" s="23">
        <v>46038.770138888904</v>
      </c>
      <c r="D3625" s="23">
        <v>46048.409027777801</v>
      </c>
      <c r="E3625" s="9" t="s">
        <v>212</v>
      </c>
      <c r="F3625" s="9" t="s">
        <v>189</v>
      </c>
      <c r="G3625" s="9" t="s">
        <v>213</v>
      </c>
      <c r="H3625" s="9" t="s">
        <v>167</v>
      </c>
      <c r="I3625" s="9" t="s">
        <v>536</v>
      </c>
      <c r="J3625" s="9" t="s">
        <v>2931</v>
      </c>
      <c r="K3625" s="9" t="s">
        <v>215</v>
      </c>
      <c r="L3625" s="9" t="s">
        <v>216</v>
      </c>
      <c r="M3625" s="9" t="s">
        <v>5541</v>
      </c>
      <c r="N3625" s="9" t="s">
        <v>197</v>
      </c>
      <c r="O3625" s="9" t="s">
        <v>180</v>
      </c>
      <c r="P3625" s="9" t="s">
        <v>278</v>
      </c>
      <c r="Q3625" s="9" t="s">
        <v>219</v>
      </c>
      <c r="R3625" s="9">
        <v>0</v>
      </c>
      <c r="S3625" s="9">
        <v>53</v>
      </c>
      <c r="T3625" s="9" t="s">
        <v>136</v>
      </c>
      <c r="U3625" s="9" t="s">
        <v>376</v>
      </c>
      <c r="X3625" s="9">
        <f>INDEX(SLA_Policy!$D$2:$D$5,MATCH(F3625,SLA_Policy!$A$2:$A$5,0))</f>
        <v>120</v>
      </c>
      <c r="Y3625" s="9" t="str">
        <f>IF(E3625="Cancelled","Excluded",IF(D3625="",IF((SLA_Policy!$B$8-B3625)*24&gt;X3625,"Open - Breached","Open - On Track"),IF((D3625-B3625)*24&lt;=X3625,"Met","Breached")))</f>
        <v>Breached</v>
      </c>
    </row>
    <row r="3626" spans="1:25" x14ac:dyDescent="0.25">
      <c r="A3626" s="9" t="s">
        <v>6755</v>
      </c>
      <c r="B3626" s="23">
        <v>46038.570138888899</v>
      </c>
      <c r="C3626" s="23">
        <v>46038.719444444498</v>
      </c>
      <c r="D3626" s="23">
        <v>46042.320138888899</v>
      </c>
      <c r="E3626" s="9" t="s">
        <v>212</v>
      </c>
      <c r="F3626" s="9" t="s">
        <v>189</v>
      </c>
      <c r="G3626" s="9" t="s">
        <v>213</v>
      </c>
      <c r="H3626" s="9" t="s">
        <v>165</v>
      </c>
      <c r="I3626" s="9" t="s">
        <v>567</v>
      </c>
      <c r="J3626" s="9" t="s">
        <v>3138</v>
      </c>
      <c r="K3626" s="9" t="s">
        <v>246</v>
      </c>
      <c r="L3626" s="9" t="s">
        <v>311</v>
      </c>
      <c r="M3626" s="9" t="s">
        <v>1152</v>
      </c>
      <c r="N3626" s="9" t="s">
        <v>196</v>
      </c>
      <c r="O3626" s="9" t="s">
        <v>176</v>
      </c>
      <c r="P3626" s="9" t="s">
        <v>253</v>
      </c>
      <c r="Q3626" s="9" t="s">
        <v>219</v>
      </c>
      <c r="R3626" s="9">
        <v>1</v>
      </c>
      <c r="S3626" s="9">
        <v>30</v>
      </c>
      <c r="U3626" s="9" t="s">
        <v>230</v>
      </c>
      <c r="X3626" s="9">
        <f>INDEX(SLA_Policy!$D$2:$D$5,MATCH(F3626,SLA_Policy!$A$2:$A$5,0))</f>
        <v>120</v>
      </c>
      <c r="Y3626" s="9" t="str">
        <f>IF(E3626="Cancelled","Excluded",IF(D3626="",IF((SLA_Policy!$B$8-B3626)*24&gt;X3626,"Open - Breached","Open - On Track"),IF((D3626-B3626)*24&lt;=X3626,"Met","Breached")))</f>
        <v>Met</v>
      </c>
    </row>
    <row r="3627" spans="1:25" x14ac:dyDescent="0.25">
      <c r="A3627" s="9" t="s">
        <v>6756</v>
      </c>
      <c r="B3627" s="23">
        <v>46038.595138888901</v>
      </c>
      <c r="C3627" s="23">
        <v>46038.6159722222</v>
      </c>
      <c r="D3627" s="23">
        <v>46042.375694444498</v>
      </c>
      <c r="E3627" s="9" t="s">
        <v>212</v>
      </c>
      <c r="F3627" s="9" t="s">
        <v>188</v>
      </c>
      <c r="G3627" s="9" t="s">
        <v>213</v>
      </c>
      <c r="H3627" s="9" t="s">
        <v>162</v>
      </c>
      <c r="I3627" s="9" t="s">
        <v>345</v>
      </c>
      <c r="J3627" s="9" t="s">
        <v>429</v>
      </c>
      <c r="K3627" s="9" t="s">
        <v>303</v>
      </c>
      <c r="L3627" s="9" t="s">
        <v>226</v>
      </c>
      <c r="M3627" s="9" t="s">
        <v>1736</v>
      </c>
      <c r="N3627" s="9" t="s">
        <v>199</v>
      </c>
      <c r="O3627" s="9" t="s">
        <v>179</v>
      </c>
      <c r="P3627" s="9" t="s">
        <v>264</v>
      </c>
      <c r="Q3627" s="9" t="s">
        <v>219</v>
      </c>
      <c r="R3627" s="9">
        <v>0</v>
      </c>
      <c r="S3627" s="9">
        <v>10</v>
      </c>
      <c r="U3627" s="9" t="s">
        <v>248</v>
      </c>
      <c r="X3627" s="9">
        <f>INDEX(SLA_Policy!$D$2:$D$5,MATCH(F3627,SLA_Policy!$A$2:$A$5,0))</f>
        <v>72</v>
      </c>
      <c r="Y3627" s="9" t="str">
        <f>IF(E3627="Cancelled","Excluded",IF(D3627="",IF((SLA_Policy!$B$8-B3627)*24&gt;X3627,"Open - Breached","Open - On Track"),IF((D3627-B3627)*24&lt;=X3627,"Met","Breached")))</f>
        <v>Breached</v>
      </c>
    </row>
    <row r="3628" spans="1:25" x14ac:dyDescent="0.25">
      <c r="A3628" s="9" t="s">
        <v>6757</v>
      </c>
      <c r="B3628" s="23">
        <v>46038.597222222197</v>
      </c>
      <c r="C3628" s="23">
        <v>46038.603472222203</v>
      </c>
      <c r="D3628" s="23">
        <v>46042.345138888901</v>
      </c>
      <c r="E3628" s="9" t="s">
        <v>212</v>
      </c>
      <c r="F3628" s="9" t="s">
        <v>188</v>
      </c>
      <c r="G3628" s="9" t="s">
        <v>236</v>
      </c>
      <c r="H3628" s="9" t="s">
        <v>161</v>
      </c>
      <c r="I3628" s="9" t="s">
        <v>505</v>
      </c>
      <c r="J3628" s="9" t="s">
        <v>506</v>
      </c>
      <c r="K3628" s="9" t="s">
        <v>225</v>
      </c>
      <c r="L3628" s="9" t="s">
        <v>351</v>
      </c>
      <c r="M3628" s="9" t="s">
        <v>1758</v>
      </c>
      <c r="N3628" s="9" t="s">
        <v>196</v>
      </c>
      <c r="O3628" s="9" t="s">
        <v>177</v>
      </c>
      <c r="P3628" s="9" t="s">
        <v>300</v>
      </c>
      <c r="Q3628" s="9" t="s">
        <v>273</v>
      </c>
      <c r="R3628" s="9">
        <v>0</v>
      </c>
      <c r="S3628" s="9">
        <v>32</v>
      </c>
      <c r="U3628" s="9" t="s">
        <v>242</v>
      </c>
      <c r="X3628" s="9">
        <f>INDEX(SLA_Policy!$D$2:$D$5,MATCH(F3628,SLA_Policy!$A$2:$A$5,0))</f>
        <v>72</v>
      </c>
      <c r="Y3628" s="9" t="str">
        <f>IF(E3628="Cancelled","Excluded",IF(D3628="",IF((SLA_Policy!$B$8-B3628)*24&gt;X3628,"Open - Breached","Open - On Track"),IF((D3628-B3628)*24&lt;=X3628,"Met","Breached")))</f>
        <v>Breached</v>
      </c>
    </row>
    <row r="3629" spans="1:25" x14ac:dyDescent="0.25">
      <c r="A3629" s="9" t="s">
        <v>6758</v>
      </c>
      <c r="B3629" s="23">
        <v>46038.604166666701</v>
      </c>
      <c r="C3629" s="23">
        <v>46038.606249999997</v>
      </c>
      <c r="D3629" s="23">
        <v>46042.333333333299</v>
      </c>
      <c r="E3629" s="9" t="s">
        <v>212</v>
      </c>
      <c r="F3629" s="9" t="s">
        <v>189</v>
      </c>
      <c r="G3629" s="9" t="s">
        <v>213</v>
      </c>
      <c r="H3629" s="9" t="s">
        <v>161</v>
      </c>
      <c r="I3629" s="9" t="s">
        <v>297</v>
      </c>
      <c r="J3629" s="9" t="s">
        <v>3141</v>
      </c>
      <c r="K3629" s="9" t="s">
        <v>239</v>
      </c>
      <c r="L3629" s="9" t="s">
        <v>351</v>
      </c>
      <c r="M3629" s="9" t="s">
        <v>2336</v>
      </c>
      <c r="N3629" s="9" t="s">
        <v>198</v>
      </c>
      <c r="O3629" s="9" t="s">
        <v>177</v>
      </c>
      <c r="P3629" s="9" t="s">
        <v>942</v>
      </c>
      <c r="Q3629" s="9" t="s">
        <v>273</v>
      </c>
      <c r="R3629" s="9">
        <v>0</v>
      </c>
      <c r="S3629" s="9">
        <v>24</v>
      </c>
      <c r="U3629" s="9" t="s">
        <v>140</v>
      </c>
      <c r="V3629" s="9" t="s">
        <v>6326</v>
      </c>
      <c r="W3629" s="9">
        <v>3</v>
      </c>
      <c r="X3629" s="9">
        <f>INDEX(SLA_Policy!$D$2:$D$5,MATCH(F3629,SLA_Policy!$A$2:$A$5,0))</f>
        <v>120</v>
      </c>
      <c r="Y3629" s="9" t="str">
        <f>IF(E3629="Cancelled","Excluded",IF(D3629="",IF((SLA_Policy!$B$8-B3629)*24&gt;X3629,"Open - Breached","Open - On Track"),IF((D3629-B3629)*24&lt;=X3629,"Met","Breached")))</f>
        <v>Met</v>
      </c>
    </row>
    <row r="3630" spans="1:25" x14ac:dyDescent="0.25">
      <c r="A3630" s="9" t="s">
        <v>6759</v>
      </c>
      <c r="B3630" s="23">
        <v>46038.610416666699</v>
      </c>
      <c r="C3630" s="23">
        <v>46038.612500000003</v>
      </c>
      <c r="D3630" s="23">
        <v>46038.750694444498</v>
      </c>
      <c r="E3630" s="9" t="s">
        <v>212</v>
      </c>
      <c r="F3630" s="9" t="s">
        <v>188</v>
      </c>
      <c r="G3630" s="9" t="s">
        <v>213</v>
      </c>
      <c r="H3630" s="9" t="s">
        <v>161</v>
      </c>
      <c r="I3630" s="9" t="s">
        <v>454</v>
      </c>
      <c r="J3630" s="9" t="s">
        <v>5128</v>
      </c>
      <c r="K3630" s="9" t="s">
        <v>239</v>
      </c>
      <c r="L3630" s="9" t="s">
        <v>216</v>
      </c>
      <c r="M3630" s="9" t="s">
        <v>733</v>
      </c>
      <c r="N3630" s="9" t="s">
        <v>200</v>
      </c>
      <c r="O3630" s="9" t="s">
        <v>177</v>
      </c>
      <c r="P3630" s="9" t="s">
        <v>457</v>
      </c>
      <c r="Q3630" s="9" t="s">
        <v>219</v>
      </c>
      <c r="R3630" s="9">
        <v>0</v>
      </c>
      <c r="S3630" s="9">
        <v>9</v>
      </c>
      <c r="U3630" s="9" t="s">
        <v>221</v>
      </c>
      <c r="W3630" s="9">
        <v>4</v>
      </c>
      <c r="X3630" s="9">
        <f>INDEX(SLA_Policy!$D$2:$D$5,MATCH(F3630,SLA_Policy!$A$2:$A$5,0))</f>
        <v>72</v>
      </c>
      <c r="Y3630" s="9" t="str">
        <f>IF(E3630="Cancelled","Excluded",IF(D3630="",IF((SLA_Policy!$B$8-B3630)*24&gt;X3630,"Open - Breached","Open - On Track"),IF((D3630-B3630)*24&lt;=X3630,"Met","Breached")))</f>
        <v>Met</v>
      </c>
    </row>
    <row r="3631" spans="1:25" x14ac:dyDescent="0.25">
      <c r="A3631" s="9" t="s">
        <v>6760</v>
      </c>
      <c r="B3631" s="23">
        <v>46038.610416666699</v>
      </c>
      <c r="C3631" s="23">
        <v>46038.626388888901</v>
      </c>
      <c r="D3631" s="23">
        <v>46042.370833333298</v>
      </c>
      <c r="E3631" s="9" t="s">
        <v>212</v>
      </c>
      <c r="F3631" s="9" t="s">
        <v>188</v>
      </c>
      <c r="G3631" s="9" t="s">
        <v>236</v>
      </c>
      <c r="H3631" s="9" t="s">
        <v>164</v>
      </c>
      <c r="I3631" s="9" t="s">
        <v>421</v>
      </c>
      <c r="J3631" s="9" t="s">
        <v>1733</v>
      </c>
      <c r="K3631" s="9" t="s">
        <v>262</v>
      </c>
      <c r="L3631" s="9" t="s">
        <v>371</v>
      </c>
      <c r="M3631" s="9" t="s">
        <v>6761</v>
      </c>
      <c r="N3631" s="9" t="s">
        <v>199</v>
      </c>
      <c r="O3631" s="9" t="s">
        <v>180</v>
      </c>
      <c r="P3631" s="9" t="s">
        <v>318</v>
      </c>
      <c r="Q3631" s="9" t="s">
        <v>219</v>
      </c>
      <c r="R3631" s="9">
        <v>0</v>
      </c>
      <c r="S3631" s="9">
        <v>45</v>
      </c>
      <c r="T3631" s="9" t="s">
        <v>343</v>
      </c>
      <c r="U3631" s="9" t="s">
        <v>242</v>
      </c>
      <c r="X3631" s="9">
        <f>INDEX(SLA_Policy!$D$2:$D$5,MATCH(F3631,SLA_Policy!$A$2:$A$5,0))</f>
        <v>72</v>
      </c>
      <c r="Y3631" s="9" t="str">
        <f>IF(E3631="Cancelled","Excluded",IF(D3631="",IF((SLA_Policy!$B$8-B3631)*24&gt;X3631,"Open - Breached","Open - On Track"),IF((D3631-B3631)*24&lt;=X3631,"Met","Breached")))</f>
        <v>Breached</v>
      </c>
    </row>
    <row r="3632" spans="1:25" x14ac:dyDescent="0.25">
      <c r="A3632" s="9" t="s">
        <v>6762</v>
      </c>
      <c r="B3632" s="23">
        <v>46038.618750000001</v>
      </c>
      <c r="C3632" s="23">
        <v>46038.6652777778</v>
      </c>
      <c r="D3632" s="23">
        <v>46042.407638888901</v>
      </c>
      <c r="E3632" s="9" t="s">
        <v>212</v>
      </c>
      <c r="F3632" s="9" t="s">
        <v>189</v>
      </c>
      <c r="G3632" s="9" t="s">
        <v>236</v>
      </c>
      <c r="H3632" s="9" t="s">
        <v>164</v>
      </c>
      <c r="I3632" s="9" t="s">
        <v>421</v>
      </c>
      <c r="J3632" s="9" t="s">
        <v>902</v>
      </c>
      <c r="K3632" s="9" t="s">
        <v>246</v>
      </c>
      <c r="L3632" s="9" t="s">
        <v>311</v>
      </c>
      <c r="M3632" s="9" t="s">
        <v>2910</v>
      </c>
      <c r="N3632" s="9" t="s">
        <v>196</v>
      </c>
      <c r="O3632" s="9" t="s">
        <v>116</v>
      </c>
      <c r="P3632" s="9" t="s">
        <v>551</v>
      </c>
      <c r="Q3632" s="9" t="s">
        <v>219</v>
      </c>
      <c r="R3632" s="9">
        <v>0</v>
      </c>
      <c r="S3632" s="9">
        <v>50</v>
      </c>
      <c r="T3632" s="9" t="s">
        <v>343</v>
      </c>
      <c r="U3632" s="9" t="s">
        <v>242</v>
      </c>
      <c r="W3632" s="9">
        <v>4</v>
      </c>
      <c r="X3632" s="9">
        <f>INDEX(SLA_Policy!$D$2:$D$5,MATCH(F3632,SLA_Policy!$A$2:$A$5,0))</f>
        <v>120</v>
      </c>
      <c r="Y3632" s="9" t="str">
        <f>IF(E3632="Cancelled","Excluded",IF(D3632="",IF((SLA_Policy!$B$8-B3632)*24&gt;X3632,"Open - Breached","Open - On Track"),IF((D3632-B3632)*24&lt;=X3632,"Met","Breached")))</f>
        <v>Met</v>
      </c>
    </row>
    <row r="3633" spans="1:25" x14ac:dyDescent="0.25">
      <c r="A3633" s="9" t="s">
        <v>6763</v>
      </c>
      <c r="B3633" s="23">
        <v>46038.683333333298</v>
      </c>
      <c r="C3633" s="23">
        <v>46038.684722222199</v>
      </c>
      <c r="D3633" s="23">
        <v>46042.402083333298</v>
      </c>
      <c r="E3633" s="9" t="s">
        <v>212</v>
      </c>
      <c r="F3633" s="9" t="s">
        <v>188</v>
      </c>
      <c r="G3633" s="9" t="s">
        <v>213</v>
      </c>
      <c r="H3633" s="9" t="s">
        <v>165</v>
      </c>
      <c r="I3633" s="9" t="s">
        <v>469</v>
      </c>
      <c r="J3633" s="9" t="s">
        <v>6764</v>
      </c>
      <c r="K3633" s="9" t="s">
        <v>225</v>
      </c>
      <c r="L3633" s="9" t="s">
        <v>282</v>
      </c>
      <c r="M3633" s="9" t="s">
        <v>4539</v>
      </c>
      <c r="N3633" s="9" t="s">
        <v>198</v>
      </c>
      <c r="O3633" s="9" t="s">
        <v>176</v>
      </c>
      <c r="P3633" s="9" t="s">
        <v>419</v>
      </c>
      <c r="Q3633" s="9" t="s">
        <v>219</v>
      </c>
      <c r="R3633" s="9">
        <v>0</v>
      </c>
      <c r="S3633" s="9">
        <v>30</v>
      </c>
      <c r="U3633" s="9" t="s">
        <v>230</v>
      </c>
      <c r="W3633" s="9">
        <v>3</v>
      </c>
      <c r="X3633" s="9">
        <f>INDEX(SLA_Policy!$D$2:$D$5,MATCH(F3633,SLA_Policy!$A$2:$A$5,0))</f>
        <v>72</v>
      </c>
      <c r="Y3633" s="9" t="str">
        <f>IF(E3633="Cancelled","Excluded",IF(D3633="",IF((SLA_Policy!$B$8-B3633)*24&gt;X3633,"Open - Breached","Open - On Track"),IF((D3633-B3633)*24&lt;=X3633,"Met","Breached")))</f>
        <v>Breached</v>
      </c>
    </row>
    <row r="3634" spans="1:25" x14ac:dyDescent="0.25">
      <c r="A3634" s="9" t="s">
        <v>6765</v>
      </c>
      <c r="B3634" s="23">
        <v>46038.697916666701</v>
      </c>
      <c r="C3634" s="23">
        <v>46038.702777777798</v>
      </c>
      <c r="D3634" s="23">
        <v>46038.793749999997</v>
      </c>
      <c r="E3634" s="9" t="s">
        <v>212</v>
      </c>
      <c r="F3634" s="9" t="s">
        <v>187</v>
      </c>
      <c r="G3634" s="9" t="s">
        <v>213</v>
      </c>
      <c r="H3634" s="9" t="s">
        <v>165</v>
      </c>
      <c r="I3634" s="9" t="s">
        <v>567</v>
      </c>
      <c r="J3634" s="9" t="s">
        <v>4048</v>
      </c>
      <c r="K3634" s="9" t="s">
        <v>303</v>
      </c>
      <c r="L3634" s="9" t="s">
        <v>311</v>
      </c>
      <c r="M3634" s="9" t="s">
        <v>952</v>
      </c>
      <c r="N3634" s="9" t="s">
        <v>196</v>
      </c>
      <c r="O3634" s="9" t="s">
        <v>176</v>
      </c>
      <c r="P3634" s="9" t="s">
        <v>253</v>
      </c>
      <c r="Q3634" s="9" t="s">
        <v>273</v>
      </c>
      <c r="R3634" s="9">
        <v>0</v>
      </c>
      <c r="S3634" s="9">
        <v>61</v>
      </c>
      <c r="U3634" s="9" t="s">
        <v>230</v>
      </c>
      <c r="X3634" s="9">
        <f>INDEX(SLA_Policy!$D$2:$D$5,MATCH(F3634,SLA_Policy!$A$2:$A$5,0))</f>
        <v>8</v>
      </c>
      <c r="Y3634" s="9" t="str">
        <f>IF(E3634="Cancelled","Excluded",IF(D3634="",IF((SLA_Policy!$B$8-B3634)*24&gt;X3634,"Open - Breached","Open - On Track"),IF((D3634-B3634)*24&lt;=X3634,"Met","Breached")))</f>
        <v>Met</v>
      </c>
    </row>
    <row r="3635" spans="1:25" x14ac:dyDescent="0.25">
      <c r="A3635" s="9" t="s">
        <v>6766</v>
      </c>
      <c r="B3635" s="23">
        <v>46038.723611111098</v>
      </c>
      <c r="C3635" s="23">
        <v>46038.747916666704</v>
      </c>
      <c r="D3635" s="23">
        <v>46042.392361111102</v>
      </c>
      <c r="E3635" s="9" t="s">
        <v>212</v>
      </c>
      <c r="F3635" s="9" t="s">
        <v>189</v>
      </c>
      <c r="G3635" s="9" t="s">
        <v>213</v>
      </c>
      <c r="H3635" s="9" t="s">
        <v>165</v>
      </c>
      <c r="I3635" s="9" t="s">
        <v>469</v>
      </c>
      <c r="J3635" s="9" t="s">
        <v>1007</v>
      </c>
      <c r="K3635" s="9" t="s">
        <v>303</v>
      </c>
      <c r="L3635" s="9" t="s">
        <v>293</v>
      </c>
      <c r="M3635" s="9" t="s">
        <v>2470</v>
      </c>
      <c r="N3635" s="9" t="s">
        <v>197</v>
      </c>
      <c r="O3635" s="9" t="s">
        <v>176</v>
      </c>
      <c r="P3635" s="9" t="s">
        <v>253</v>
      </c>
      <c r="Q3635" s="9" t="s">
        <v>219</v>
      </c>
      <c r="R3635" s="9">
        <v>0</v>
      </c>
      <c r="S3635" s="9">
        <v>27</v>
      </c>
      <c r="U3635" s="9" t="s">
        <v>266</v>
      </c>
      <c r="X3635" s="9">
        <f>INDEX(SLA_Policy!$D$2:$D$5,MATCH(F3635,SLA_Policy!$A$2:$A$5,0))</f>
        <v>120</v>
      </c>
      <c r="Y3635" s="9" t="str">
        <f>IF(E3635="Cancelled","Excluded",IF(D3635="",IF((SLA_Policy!$B$8-B3635)*24&gt;X3635,"Open - Breached","Open - On Track"),IF((D3635-B3635)*24&lt;=X3635,"Met","Breached")))</f>
        <v>Met</v>
      </c>
    </row>
    <row r="3636" spans="1:25" x14ac:dyDescent="0.25">
      <c r="A3636" s="9" t="s">
        <v>6767</v>
      </c>
      <c r="B3636" s="23">
        <v>46038.729861111096</v>
      </c>
      <c r="C3636" s="23">
        <v>46038.769444444399</v>
      </c>
      <c r="D3636" s="23">
        <v>46042.389583333301</v>
      </c>
      <c r="E3636" s="9" t="s">
        <v>212</v>
      </c>
      <c r="F3636" s="9" t="s">
        <v>189</v>
      </c>
      <c r="G3636" s="9" t="s">
        <v>213</v>
      </c>
      <c r="H3636" s="9" t="s">
        <v>88</v>
      </c>
      <c r="I3636" s="9" t="s">
        <v>268</v>
      </c>
      <c r="J3636" s="9" t="s">
        <v>2973</v>
      </c>
      <c r="K3636" s="9" t="s">
        <v>246</v>
      </c>
      <c r="L3636" s="9" t="s">
        <v>104</v>
      </c>
      <c r="M3636" s="9" t="s">
        <v>6159</v>
      </c>
      <c r="N3636" s="9" t="s">
        <v>198</v>
      </c>
      <c r="O3636" s="9" t="s">
        <v>178</v>
      </c>
      <c r="P3636" s="9" t="s">
        <v>272</v>
      </c>
      <c r="Q3636" s="9" t="s">
        <v>219</v>
      </c>
      <c r="R3636" s="9">
        <v>0</v>
      </c>
      <c r="S3636" s="9">
        <v>50</v>
      </c>
      <c r="T3636" s="9" t="s">
        <v>220</v>
      </c>
      <c r="U3636" s="9" t="s">
        <v>221</v>
      </c>
      <c r="X3636" s="9">
        <f>INDEX(SLA_Policy!$D$2:$D$5,MATCH(F3636,SLA_Policy!$A$2:$A$5,0))</f>
        <v>120</v>
      </c>
      <c r="Y3636" s="9" t="str">
        <f>IF(E3636="Cancelled","Excluded",IF(D3636="",IF((SLA_Policy!$B$8-B3636)*24&gt;X3636,"Open - Breached","Open - On Track"),IF((D3636-B3636)*24&lt;=X3636,"Met","Breached")))</f>
        <v>Met</v>
      </c>
    </row>
    <row r="3637" spans="1:25" x14ac:dyDescent="0.25">
      <c r="A3637" s="9" t="s">
        <v>6768</v>
      </c>
      <c r="B3637" s="23">
        <v>46038.735416666699</v>
      </c>
      <c r="C3637" s="23">
        <v>46038.756249999999</v>
      </c>
      <c r="E3637" s="9" t="s">
        <v>649</v>
      </c>
      <c r="F3637" s="9" t="s">
        <v>188</v>
      </c>
      <c r="G3637" s="9" t="s">
        <v>213</v>
      </c>
      <c r="H3637" s="9" t="s">
        <v>164</v>
      </c>
      <c r="I3637" s="9" t="s">
        <v>478</v>
      </c>
      <c r="J3637" s="9" t="s">
        <v>5918</v>
      </c>
      <c r="K3637" s="9" t="s">
        <v>303</v>
      </c>
      <c r="L3637" s="9" t="s">
        <v>216</v>
      </c>
      <c r="M3637" s="9" t="s">
        <v>6769</v>
      </c>
      <c r="N3637" s="9" t="s">
        <v>199</v>
      </c>
      <c r="O3637" s="9" t="s">
        <v>116</v>
      </c>
      <c r="P3637" s="9" t="s">
        <v>258</v>
      </c>
      <c r="Q3637" s="9" t="s">
        <v>219</v>
      </c>
      <c r="R3637" s="9">
        <v>0</v>
      </c>
      <c r="S3637" s="9">
        <v>4</v>
      </c>
      <c r="T3637" s="9" t="s">
        <v>343</v>
      </c>
      <c r="X3637" s="9">
        <f>INDEX(SLA_Policy!$D$2:$D$5,MATCH(F3637,SLA_Policy!$A$2:$A$5,0))</f>
        <v>72</v>
      </c>
      <c r="Y3637" s="9" t="str">
        <f>IF(E3637="Cancelled","Excluded",IF(D3637="",IF((SLA_Policy!$B$8-B3637)*24&gt;X3637,"Open - Breached","Open - On Track"),IF((D3637-B3637)*24&lt;=X3637,"Met","Breached")))</f>
        <v>Excluded</v>
      </c>
    </row>
    <row r="3638" spans="1:25" x14ac:dyDescent="0.25">
      <c r="A3638" s="9" t="s">
        <v>6770</v>
      </c>
      <c r="B3638" s="23">
        <v>46038.9243055556</v>
      </c>
      <c r="C3638" s="23">
        <v>46042.354166666701</v>
      </c>
      <c r="D3638" s="23">
        <v>46042.367361111101</v>
      </c>
      <c r="E3638" s="9" t="s">
        <v>212</v>
      </c>
      <c r="F3638" s="9" t="s">
        <v>188</v>
      </c>
      <c r="G3638" s="9" t="s">
        <v>213</v>
      </c>
      <c r="H3638" s="9" t="s">
        <v>165</v>
      </c>
      <c r="I3638" s="9" t="s">
        <v>2034</v>
      </c>
      <c r="J3638" s="9" t="s">
        <v>3554</v>
      </c>
      <c r="K3638" s="9" t="s">
        <v>246</v>
      </c>
      <c r="L3638" s="9" t="s">
        <v>270</v>
      </c>
      <c r="M3638" s="9" t="s">
        <v>6771</v>
      </c>
      <c r="N3638" s="9" t="s">
        <v>196</v>
      </c>
      <c r="O3638" s="9" t="s">
        <v>176</v>
      </c>
      <c r="P3638" s="9" t="s">
        <v>419</v>
      </c>
      <c r="Q3638" s="9" t="s">
        <v>219</v>
      </c>
      <c r="R3638" s="9">
        <v>0</v>
      </c>
      <c r="S3638" s="9">
        <v>37</v>
      </c>
      <c r="U3638" s="9" t="s">
        <v>230</v>
      </c>
      <c r="X3638" s="9">
        <f>INDEX(SLA_Policy!$D$2:$D$5,MATCH(F3638,SLA_Policy!$A$2:$A$5,0))</f>
        <v>72</v>
      </c>
      <c r="Y3638" s="9" t="str">
        <f>IF(E3638="Cancelled","Excluded",IF(D3638="",IF((SLA_Policy!$B$8-B3638)*24&gt;X3638,"Open - Breached","Open - On Track"),IF((D3638-B3638)*24&lt;=X3638,"Met","Breached")))</f>
        <v>Breached</v>
      </c>
    </row>
    <row r="3639" spans="1:25" x14ac:dyDescent="0.25">
      <c r="A3639" s="9" t="s">
        <v>6772</v>
      </c>
      <c r="B3639" s="23">
        <v>46039.206250000003</v>
      </c>
      <c r="C3639" s="23">
        <v>46042.34375</v>
      </c>
      <c r="D3639" s="23">
        <v>46042.400694444397</v>
      </c>
      <c r="E3639" s="9" t="s">
        <v>212</v>
      </c>
      <c r="F3639" s="9" t="s">
        <v>187</v>
      </c>
      <c r="G3639" s="9" t="s">
        <v>213</v>
      </c>
      <c r="H3639" s="9" t="s">
        <v>165</v>
      </c>
      <c r="I3639" s="9" t="s">
        <v>469</v>
      </c>
      <c r="J3639" s="9" t="s">
        <v>1233</v>
      </c>
      <c r="K3639" s="9" t="s">
        <v>239</v>
      </c>
      <c r="L3639" s="9" t="s">
        <v>216</v>
      </c>
      <c r="M3639" s="9" t="s">
        <v>2550</v>
      </c>
      <c r="N3639" s="9" t="s">
        <v>197</v>
      </c>
      <c r="O3639" s="9" t="s">
        <v>176</v>
      </c>
      <c r="P3639" s="9" t="s">
        <v>1159</v>
      </c>
      <c r="Q3639" s="9" t="s">
        <v>273</v>
      </c>
      <c r="R3639" s="9">
        <v>1</v>
      </c>
      <c r="S3639" s="9">
        <v>27</v>
      </c>
      <c r="U3639" s="9" t="s">
        <v>266</v>
      </c>
      <c r="W3639" s="9">
        <v>2</v>
      </c>
      <c r="X3639" s="9">
        <f>INDEX(SLA_Policy!$D$2:$D$5,MATCH(F3639,SLA_Policy!$A$2:$A$5,0))</f>
        <v>8</v>
      </c>
      <c r="Y3639" s="9" t="str">
        <f>IF(E3639="Cancelled","Excluded",IF(D3639="",IF((SLA_Policy!$B$8-B3639)*24&gt;X3639,"Open - Breached","Open - On Track"),IF((D3639-B3639)*24&lt;=X3639,"Met","Breached")))</f>
        <v>Breached</v>
      </c>
    </row>
    <row r="3640" spans="1:25" x14ac:dyDescent="0.25">
      <c r="A3640" s="9" t="s">
        <v>6773</v>
      </c>
      <c r="B3640" s="23">
        <v>46039.347222222197</v>
      </c>
      <c r="C3640" s="23">
        <v>46042.300694444399</v>
      </c>
      <c r="D3640" s="23">
        <v>46042.306944444397</v>
      </c>
      <c r="E3640" s="9" t="s">
        <v>212</v>
      </c>
      <c r="F3640" s="9" t="s">
        <v>188</v>
      </c>
      <c r="G3640" s="9" t="s">
        <v>213</v>
      </c>
      <c r="H3640" s="9" t="s">
        <v>164</v>
      </c>
      <c r="I3640" s="9" t="s">
        <v>260</v>
      </c>
      <c r="J3640" s="9" t="s">
        <v>2616</v>
      </c>
      <c r="K3640" s="9" t="s">
        <v>410</v>
      </c>
      <c r="L3640" s="9" t="s">
        <v>104</v>
      </c>
      <c r="M3640" s="9" t="s">
        <v>706</v>
      </c>
      <c r="N3640" s="9" t="s">
        <v>196</v>
      </c>
      <c r="O3640" s="9" t="s">
        <v>180</v>
      </c>
      <c r="P3640" s="9" t="s">
        <v>318</v>
      </c>
      <c r="Q3640" s="9" t="s">
        <v>219</v>
      </c>
      <c r="R3640" s="9">
        <v>0</v>
      </c>
      <c r="S3640" s="9">
        <v>19</v>
      </c>
      <c r="T3640" s="9" t="s">
        <v>265</v>
      </c>
      <c r="U3640" s="9" t="s">
        <v>248</v>
      </c>
      <c r="X3640" s="9">
        <f>INDEX(SLA_Policy!$D$2:$D$5,MATCH(F3640,SLA_Policy!$A$2:$A$5,0))</f>
        <v>72</v>
      </c>
      <c r="Y3640" s="9" t="str">
        <f>IF(E3640="Cancelled","Excluded",IF(D3640="",IF((SLA_Policy!$B$8-B3640)*24&gt;X3640,"Open - Breached","Open - On Track"),IF((D3640-B3640)*24&lt;=X3640,"Met","Breached")))</f>
        <v>Met</v>
      </c>
    </row>
    <row r="3641" spans="1:25" x14ac:dyDescent="0.25">
      <c r="A3641" s="9" t="s">
        <v>6774</v>
      </c>
      <c r="B3641" s="23">
        <v>46039.397916666698</v>
      </c>
      <c r="C3641" s="23">
        <v>46042.358333333301</v>
      </c>
      <c r="D3641" s="23">
        <v>46042.371527777803</v>
      </c>
      <c r="E3641" s="9" t="s">
        <v>212</v>
      </c>
      <c r="F3641" s="9" t="s">
        <v>188</v>
      </c>
      <c r="G3641" s="9" t="s">
        <v>236</v>
      </c>
      <c r="H3641" s="9" t="s">
        <v>161</v>
      </c>
      <c r="I3641" s="9" t="s">
        <v>482</v>
      </c>
      <c r="J3641" s="9" t="s">
        <v>2068</v>
      </c>
      <c r="K3641" s="9" t="s">
        <v>246</v>
      </c>
      <c r="L3641" s="9" t="s">
        <v>293</v>
      </c>
      <c r="M3641" s="9" t="s">
        <v>299</v>
      </c>
      <c r="N3641" s="9" t="s">
        <v>196</v>
      </c>
      <c r="O3641" s="9" t="s">
        <v>177</v>
      </c>
      <c r="P3641" s="9" t="s">
        <v>457</v>
      </c>
      <c r="Q3641" s="9" t="s">
        <v>219</v>
      </c>
      <c r="R3641" s="9">
        <v>0</v>
      </c>
      <c r="S3641" s="9">
        <v>14</v>
      </c>
      <c r="U3641" s="9" t="s">
        <v>242</v>
      </c>
      <c r="X3641" s="9">
        <f>INDEX(SLA_Policy!$D$2:$D$5,MATCH(F3641,SLA_Policy!$A$2:$A$5,0))</f>
        <v>72</v>
      </c>
      <c r="Y3641" s="9" t="str">
        <f>IF(E3641="Cancelled","Excluded",IF(D3641="",IF((SLA_Policy!$B$8-B3641)*24&gt;X3641,"Open - Breached","Open - On Track"),IF((D3641-B3641)*24&lt;=X3641,"Met","Breached")))</f>
        <v>Met</v>
      </c>
    </row>
    <row r="3642" spans="1:25" x14ac:dyDescent="0.25">
      <c r="A3642" s="9" t="s">
        <v>6775</v>
      </c>
      <c r="B3642" s="23">
        <v>46039.568749999999</v>
      </c>
      <c r="C3642" s="23">
        <v>46042.318055555603</v>
      </c>
      <c r="D3642" s="23">
        <v>46042.345833333296</v>
      </c>
      <c r="E3642" s="9" t="s">
        <v>212</v>
      </c>
      <c r="F3642" s="9" t="s">
        <v>188</v>
      </c>
      <c r="G3642" s="9" t="s">
        <v>213</v>
      </c>
      <c r="H3642" s="9" t="s">
        <v>165</v>
      </c>
      <c r="I3642" s="9" t="s">
        <v>567</v>
      </c>
      <c r="J3642" s="9" t="s">
        <v>4954</v>
      </c>
      <c r="K3642" s="9" t="s">
        <v>246</v>
      </c>
      <c r="L3642" s="9" t="s">
        <v>216</v>
      </c>
      <c r="M3642" s="9" t="s">
        <v>1050</v>
      </c>
      <c r="N3642" s="9" t="s">
        <v>199</v>
      </c>
      <c r="O3642" s="9" t="s">
        <v>176</v>
      </c>
      <c r="P3642" s="9" t="s">
        <v>1159</v>
      </c>
      <c r="Q3642" s="9" t="s">
        <v>273</v>
      </c>
      <c r="R3642" s="9">
        <v>0</v>
      </c>
      <c r="S3642" s="9">
        <v>13</v>
      </c>
      <c r="U3642" s="9" t="s">
        <v>266</v>
      </c>
      <c r="X3642" s="9">
        <f>INDEX(SLA_Policy!$D$2:$D$5,MATCH(F3642,SLA_Policy!$A$2:$A$5,0))</f>
        <v>72</v>
      </c>
      <c r="Y3642" s="9" t="str">
        <f>IF(E3642="Cancelled","Excluded",IF(D3642="",IF((SLA_Policy!$B$8-B3642)*24&gt;X3642,"Open - Breached","Open - On Track"),IF((D3642-B3642)*24&lt;=X3642,"Met","Breached")))</f>
        <v>Met</v>
      </c>
    </row>
    <row r="3643" spans="1:25" x14ac:dyDescent="0.25">
      <c r="A3643" s="9" t="s">
        <v>6776</v>
      </c>
      <c r="B3643" s="23">
        <v>46039.636805555601</v>
      </c>
      <c r="C3643" s="23">
        <v>46042.309027777803</v>
      </c>
      <c r="D3643" s="23">
        <v>46042.335416666698</v>
      </c>
      <c r="E3643" s="9" t="s">
        <v>212</v>
      </c>
      <c r="F3643" s="9" t="s">
        <v>189</v>
      </c>
      <c r="G3643" s="9" t="s">
        <v>236</v>
      </c>
      <c r="H3643" s="9" t="s">
        <v>161</v>
      </c>
      <c r="I3643" s="9" t="s">
        <v>237</v>
      </c>
      <c r="J3643" s="9" t="s">
        <v>6777</v>
      </c>
      <c r="K3643" s="9" t="s">
        <v>215</v>
      </c>
      <c r="L3643" s="9" t="s">
        <v>216</v>
      </c>
      <c r="M3643" s="9" t="s">
        <v>3647</v>
      </c>
      <c r="N3643" s="9" t="s">
        <v>197</v>
      </c>
      <c r="O3643" s="9" t="s">
        <v>177</v>
      </c>
      <c r="P3643" s="9" t="s">
        <v>457</v>
      </c>
      <c r="Q3643" s="9" t="s">
        <v>219</v>
      </c>
      <c r="R3643" s="9">
        <v>0</v>
      </c>
      <c r="S3643" s="9">
        <v>22</v>
      </c>
      <c r="U3643" s="9" t="s">
        <v>242</v>
      </c>
      <c r="W3643" s="9">
        <v>3</v>
      </c>
      <c r="X3643" s="9">
        <f>INDEX(SLA_Policy!$D$2:$D$5,MATCH(F3643,SLA_Policy!$A$2:$A$5,0))</f>
        <v>120</v>
      </c>
      <c r="Y3643" s="9" t="str">
        <f>IF(E3643="Cancelled","Excluded",IF(D3643="",IF((SLA_Policy!$B$8-B3643)*24&gt;X3643,"Open - Breached","Open - On Track"),IF((D3643-B3643)*24&lt;=X3643,"Met","Breached")))</f>
        <v>Met</v>
      </c>
    </row>
    <row r="3644" spans="1:25" x14ac:dyDescent="0.25">
      <c r="A3644" s="9" t="s">
        <v>6778</v>
      </c>
      <c r="B3644" s="23">
        <v>46039.800694444399</v>
      </c>
      <c r="C3644" s="23">
        <v>46042.328472222202</v>
      </c>
      <c r="D3644" s="23">
        <v>46042.454861111102</v>
      </c>
      <c r="E3644" s="9" t="s">
        <v>212</v>
      </c>
      <c r="F3644" s="9" t="s">
        <v>189</v>
      </c>
      <c r="G3644" s="9" t="s">
        <v>213</v>
      </c>
      <c r="H3644" s="9" t="s">
        <v>162</v>
      </c>
      <c r="I3644" s="9" t="s">
        <v>244</v>
      </c>
      <c r="J3644" s="9" t="s">
        <v>3212</v>
      </c>
      <c r="K3644" s="9" t="s">
        <v>246</v>
      </c>
      <c r="L3644" s="9" t="s">
        <v>293</v>
      </c>
      <c r="M3644" s="9" t="s">
        <v>299</v>
      </c>
      <c r="N3644" s="9" t="s">
        <v>198</v>
      </c>
      <c r="O3644" s="9" t="s">
        <v>179</v>
      </c>
      <c r="P3644" s="9" t="s">
        <v>284</v>
      </c>
      <c r="Q3644" s="9" t="s">
        <v>219</v>
      </c>
      <c r="R3644" s="9">
        <v>0</v>
      </c>
      <c r="S3644" s="9">
        <v>11</v>
      </c>
      <c r="U3644" s="9" t="s">
        <v>290</v>
      </c>
      <c r="W3644" s="9">
        <v>4</v>
      </c>
      <c r="X3644" s="9">
        <f>INDEX(SLA_Policy!$D$2:$D$5,MATCH(F3644,SLA_Policy!$A$2:$A$5,0))</f>
        <v>120</v>
      </c>
      <c r="Y3644" s="9" t="str">
        <f>IF(E3644="Cancelled","Excluded",IF(D3644="",IF((SLA_Policy!$B$8-B3644)*24&gt;X3644,"Open - Breached","Open - On Track"),IF((D3644-B3644)*24&lt;=X3644,"Met","Breached")))</f>
        <v>Met</v>
      </c>
    </row>
    <row r="3645" spans="1:25" x14ac:dyDescent="0.25">
      <c r="A3645" s="9" t="s">
        <v>6779</v>
      </c>
      <c r="B3645" s="23">
        <v>46039.801388888904</v>
      </c>
      <c r="C3645" s="23">
        <v>46042.356249999997</v>
      </c>
      <c r="D3645" s="23">
        <v>46042.481249999997</v>
      </c>
      <c r="E3645" s="9" t="s">
        <v>212</v>
      </c>
      <c r="F3645" s="9" t="s">
        <v>189</v>
      </c>
      <c r="G3645" s="9" t="s">
        <v>213</v>
      </c>
      <c r="H3645" s="9" t="s">
        <v>165</v>
      </c>
      <c r="I3645" s="9" t="s">
        <v>567</v>
      </c>
      <c r="J3645" s="9" t="s">
        <v>3877</v>
      </c>
      <c r="K3645" s="9" t="s">
        <v>303</v>
      </c>
      <c r="L3645" s="9" t="s">
        <v>216</v>
      </c>
      <c r="M3645" s="9" t="s">
        <v>460</v>
      </c>
      <c r="N3645" s="9" t="s">
        <v>197</v>
      </c>
      <c r="O3645" s="9" t="s">
        <v>176</v>
      </c>
      <c r="P3645" s="9" t="s">
        <v>228</v>
      </c>
      <c r="Q3645" s="9" t="s">
        <v>219</v>
      </c>
      <c r="R3645" s="9">
        <v>0</v>
      </c>
      <c r="S3645" s="9">
        <v>17</v>
      </c>
      <c r="U3645" s="9" t="s">
        <v>266</v>
      </c>
      <c r="X3645" s="9">
        <f>INDEX(SLA_Policy!$D$2:$D$5,MATCH(F3645,SLA_Policy!$A$2:$A$5,0))</f>
        <v>120</v>
      </c>
      <c r="Y3645" s="9" t="str">
        <f>IF(E3645="Cancelled","Excluded",IF(D3645="",IF((SLA_Policy!$B$8-B3645)*24&gt;X3645,"Open - Breached","Open - On Track"),IF((D3645-B3645)*24&lt;=X3645,"Met","Breached")))</f>
        <v>Met</v>
      </c>
    </row>
    <row r="3646" spans="1:25" x14ac:dyDescent="0.25">
      <c r="A3646" s="9" t="s">
        <v>6780</v>
      </c>
      <c r="B3646" s="23">
        <v>46040.618750000001</v>
      </c>
      <c r="C3646" s="23">
        <v>46042.351388888899</v>
      </c>
      <c r="D3646" s="23">
        <v>46048.315972222197</v>
      </c>
      <c r="E3646" s="9" t="s">
        <v>212</v>
      </c>
      <c r="F3646" s="9" t="s">
        <v>188</v>
      </c>
      <c r="G3646" s="9" t="s">
        <v>236</v>
      </c>
      <c r="H3646" s="9" t="s">
        <v>161</v>
      </c>
      <c r="I3646" s="9" t="s">
        <v>482</v>
      </c>
      <c r="J3646" s="9" t="s">
        <v>2297</v>
      </c>
      <c r="K3646" s="9" t="s">
        <v>246</v>
      </c>
      <c r="L3646" s="9" t="s">
        <v>311</v>
      </c>
      <c r="M3646" s="9" t="s">
        <v>3591</v>
      </c>
      <c r="N3646" s="9" t="s">
        <v>196</v>
      </c>
      <c r="O3646" s="9" t="s">
        <v>177</v>
      </c>
      <c r="P3646" s="9" t="s">
        <v>457</v>
      </c>
      <c r="Q3646" s="9" t="s">
        <v>219</v>
      </c>
      <c r="R3646" s="9">
        <v>0</v>
      </c>
      <c r="S3646" s="9">
        <v>65</v>
      </c>
      <c r="U3646" s="9" t="s">
        <v>242</v>
      </c>
      <c r="W3646" s="9">
        <v>2</v>
      </c>
      <c r="X3646" s="9">
        <f>INDEX(SLA_Policy!$D$2:$D$5,MATCH(F3646,SLA_Policy!$A$2:$A$5,0))</f>
        <v>72</v>
      </c>
      <c r="Y3646" s="9" t="str">
        <f>IF(E3646="Cancelled","Excluded",IF(D3646="",IF((SLA_Policy!$B$8-B3646)*24&gt;X3646,"Open - Breached","Open - On Track"),IF((D3646-B3646)*24&lt;=X3646,"Met","Breached")))</f>
        <v>Breached</v>
      </c>
    </row>
    <row r="3647" spans="1:25" x14ac:dyDescent="0.25">
      <c r="A3647" s="9" t="s">
        <v>6781</v>
      </c>
      <c r="B3647" s="23">
        <v>46040.862500000003</v>
      </c>
      <c r="C3647" s="23">
        <v>46042.344444444498</v>
      </c>
      <c r="D3647" s="23">
        <v>46042.3527777778</v>
      </c>
      <c r="E3647" s="9" t="s">
        <v>212</v>
      </c>
      <c r="F3647" s="9" t="s">
        <v>188</v>
      </c>
      <c r="G3647" s="9" t="s">
        <v>213</v>
      </c>
      <c r="H3647" s="9" t="s">
        <v>164</v>
      </c>
      <c r="I3647" s="9" t="s">
        <v>339</v>
      </c>
      <c r="J3647" s="9" t="s">
        <v>2506</v>
      </c>
      <c r="K3647" s="9" t="s">
        <v>262</v>
      </c>
      <c r="L3647" s="9" t="s">
        <v>371</v>
      </c>
      <c r="M3647" s="9" t="s">
        <v>1914</v>
      </c>
      <c r="N3647" s="9" t="s">
        <v>199</v>
      </c>
      <c r="O3647" s="9" t="s">
        <v>116</v>
      </c>
      <c r="P3647" s="9" t="s">
        <v>590</v>
      </c>
      <c r="Q3647" s="9" t="s">
        <v>219</v>
      </c>
      <c r="R3647" s="9">
        <v>0</v>
      </c>
      <c r="S3647" s="9">
        <v>14</v>
      </c>
      <c r="T3647" s="9" t="s">
        <v>343</v>
      </c>
      <c r="U3647" s="9" t="s">
        <v>266</v>
      </c>
      <c r="X3647" s="9">
        <f>INDEX(SLA_Policy!$D$2:$D$5,MATCH(F3647,SLA_Policy!$A$2:$A$5,0))</f>
        <v>72</v>
      </c>
      <c r="Y3647" s="9" t="str">
        <f>IF(E3647="Cancelled","Excluded",IF(D3647="",IF((SLA_Policy!$B$8-B3647)*24&gt;X3647,"Open - Breached","Open - On Track"),IF((D3647-B3647)*24&lt;=X3647,"Met","Breached")))</f>
        <v>Met</v>
      </c>
    </row>
    <row r="3648" spans="1:25" x14ac:dyDescent="0.25">
      <c r="A3648" s="9" t="s">
        <v>6782</v>
      </c>
      <c r="B3648" s="23">
        <v>46041.368750000001</v>
      </c>
      <c r="C3648" s="23">
        <v>46042.295833333301</v>
      </c>
      <c r="D3648" s="23">
        <v>46042.309722222199</v>
      </c>
      <c r="E3648" s="9" t="s">
        <v>212</v>
      </c>
      <c r="F3648" s="9" t="s">
        <v>189</v>
      </c>
      <c r="G3648" s="9" t="s">
        <v>236</v>
      </c>
      <c r="H3648" s="9" t="s">
        <v>161</v>
      </c>
      <c r="I3648" s="9" t="s">
        <v>237</v>
      </c>
      <c r="J3648" s="9" t="s">
        <v>1843</v>
      </c>
      <c r="K3648" s="9" t="s">
        <v>215</v>
      </c>
      <c r="L3648" s="9" t="s">
        <v>216</v>
      </c>
      <c r="M3648" s="9" t="s">
        <v>4769</v>
      </c>
      <c r="N3648" s="9" t="s">
        <v>198</v>
      </c>
      <c r="O3648" s="9" t="s">
        <v>177</v>
      </c>
      <c r="P3648" s="9" t="s">
        <v>942</v>
      </c>
      <c r="Q3648" s="9" t="s">
        <v>219</v>
      </c>
      <c r="R3648" s="9">
        <v>0</v>
      </c>
      <c r="S3648" s="9">
        <v>33</v>
      </c>
      <c r="U3648" s="9" t="s">
        <v>242</v>
      </c>
      <c r="W3648" s="9">
        <v>4</v>
      </c>
      <c r="X3648" s="9">
        <f>INDEX(SLA_Policy!$D$2:$D$5,MATCH(F3648,SLA_Policy!$A$2:$A$5,0))</f>
        <v>120</v>
      </c>
      <c r="Y3648" s="9" t="str">
        <f>IF(E3648="Cancelled","Excluded",IF(D3648="",IF((SLA_Policy!$B$8-B3648)*24&gt;X3648,"Open - Breached","Open - On Track"),IF((D3648-B3648)*24&lt;=X3648,"Met","Breached")))</f>
        <v>Met</v>
      </c>
    </row>
    <row r="3649" spans="1:25" x14ac:dyDescent="0.25">
      <c r="A3649" s="9" t="s">
        <v>6783</v>
      </c>
      <c r="B3649" s="23">
        <v>46041.374305555597</v>
      </c>
      <c r="C3649" s="23">
        <v>46042.323611111096</v>
      </c>
      <c r="D3649" s="23">
        <v>46042.343055555597</v>
      </c>
      <c r="E3649" s="9" t="s">
        <v>212</v>
      </c>
      <c r="F3649" s="9" t="s">
        <v>188</v>
      </c>
      <c r="G3649" s="9" t="s">
        <v>213</v>
      </c>
      <c r="H3649" s="9" t="s">
        <v>88</v>
      </c>
      <c r="I3649" s="9" t="s">
        <v>92</v>
      </c>
      <c r="J3649" s="9" t="s">
        <v>214</v>
      </c>
      <c r="K3649" s="9" t="s">
        <v>246</v>
      </c>
      <c r="L3649" s="9" t="s">
        <v>104</v>
      </c>
      <c r="M3649" s="9" t="s">
        <v>2123</v>
      </c>
      <c r="N3649" s="9" t="s">
        <v>196</v>
      </c>
      <c r="O3649" s="9" t="s">
        <v>178</v>
      </c>
      <c r="P3649" s="9" t="s">
        <v>321</v>
      </c>
      <c r="Q3649" s="9" t="s">
        <v>219</v>
      </c>
      <c r="R3649" s="9">
        <v>0</v>
      </c>
      <c r="S3649" s="9">
        <v>39</v>
      </c>
      <c r="T3649" s="9" t="s">
        <v>136</v>
      </c>
      <c r="U3649" s="9" t="s">
        <v>230</v>
      </c>
      <c r="X3649" s="9">
        <f>INDEX(SLA_Policy!$D$2:$D$5,MATCH(F3649,SLA_Policy!$A$2:$A$5,0))</f>
        <v>72</v>
      </c>
      <c r="Y3649" s="9" t="str">
        <f>IF(E3649="Cancelled","Excluded",IF(D3649="",IF((SLA_Policy!$B$8-B3649)*24&gt;X3649,"Open - Breached","Open - On Track"),IF((D3649-B3649)*24&lt;=X3649,"Met","Breached")))</f>
        <v>Met</v>
      </c>
    </row>
    <row r="3650" spans="1:25" x14ac:dyDescent="0.25">
      <c r="A3650" s="9" t="s">
        <v>6784</v>
      </c>
      <c r="B3650" s="23">
        <v>46041.390972222202</v>
      </c>
      <c r="C3650" s="23">
        <v>46042.298611111102</v>
      </c>
      <c r="D3650" s="23">
        <v>46042.302083333299</v>
      </c>
      <c r="E3650" s="9" t="s">
        <v>212</v>
      </c>
      <c r="F3650" s="9" t="s">
        <v>188</v>
      </c>
      <c r="G3650" s="9" t="s">
        <v>213</v>
      </c>
      <c r="H3650" s="9" t="s">
        <v>166</v>
      </c>
      <c r="I3650" s="9" t="s">
        <v>398</v>
      </c>
      <c r="J3650" s="9" t="s">
        <v>399</v>
      </c>
      <c r="K3650" s="9" t="s">
        <v>246</v>
      </c>
      <c r="L3650" s="9" t="s">
        <v>351</v>
      </c>
      <c r="M3650" s="9" t="s">
        <v>1660</v>
      </c>
      <c r="N3650" s="9" t="s">
        <v>197</v>
      </c>
      <c r="O3650" s="9" t="s">
        <v>181</v>
      </c>
      <c r="P3650" s="9" t="s">
        <v>668</v>
      </c>
      <c r="Q3650" s="9" t="s">
        <v>273</v>
      </c>
      <c r="R3650" s="9">
        <v>0</v>
      </c>
      <c r="S3650" s="9">
        <v>36</v>
      </c>
      <c r="U3650" s="9" t="s">
        <v>266</v>
      </c>
      <c r="X3650" s="9">
        <f>INDEX(SLA_Policy!$D$2:$D$5,MATCH(F3650,SLA_Policy!$A$2:$A$5,0))</f>
        <v>72</v>
      </c>
      <c r="Y3650" s="9" t="str">
        <f>IF(E3650="Cancelled","Excluded",IF(D3650="",IF((SLA_Policy!$B$8-B3650)*24&gt;X3650,"Open - Breached","Open - On Track"),IF((D3650-B3650)*24&lt;=X3650,"Met","Breached")))</f>
        <v>Met</v>
      </c>
    </row>
    <row r="3651" spans="1:25" x14ac:dyDescent="0.25">
      <c r="A3651" s="9" t="s">
        <v>6785</v>
      </c>
      <c r="B3651" s="23">
        <v>46041.436805555597</v>
      </c>
      <c r="C3651" s="23">
        <v>46042.339583333298</v>
      </c>
      <c r="D3651" s="23">
        <v>46042.484027777798</v>
      </c>
      <c r="E3651" s="9" t="s">
        <v>212</v>
      </c>
      <c r="F3651" s="9" t="s">
        <v>189</v>
      </c>
      <c r="G3651" s="9" t="s">
        <v>213</v>
      </c>
      <c r="H3651" s="9" t="s">
        <v>166</v>
      </c>
      <c r="I3651" s="9" t="s">
        <v>286</v>
      </c>
      <c r="J3651" s="9" t="s">
        <v>447</v>
      </c>
      <c r="K3651" s="9" t="s">
        <v>215</v>
      </c>
      <c r="L3651" s="9" t="s">
        <v>282</v>
      </c>
      <c r="M3651" s="9" t="s">
        <v>5012</v>
      </c>
      <c r="N3651" s="9" t="s">
        <v>196</v>
      </c>
      <c r="O3651" s="9" t="s">
        <v>181</v>
      </c>
      <c r="P3651" s="9" t="s">
        <v>289</v>
      </c>
      <c r="Q3651" s="9" t="s">
        <v>219</v>
      </c>
      <c r="R3651" s="9">
        <v>1</v>
      </c>
      <c r="S3651" s="9">
        <v>22</v>
      </c>
      <c r="U3651" s="9" t="s">
        <v>290</v>
      </c>
      <c r="X3651" s="9">
        <f>INDEX(SLA_Policy!$D$2:$D$5,MATCH(F3651,SLA_Policy!$A$2:$A$5,0))</f>
        <v>120</v>
      </c>
      <c r="Y3651" s="9" t="str">
        <f>IF(E3651="Cancelled","Excluded",IF(D3651="",IF((SLA_Policy!$B$8-B3651)*24&gt;X3651,"Open - Breached","Open - On Track"),IF((D3651-B3651)*24&lt;=X3651,"Met","Breached")))</f>
        <v>Met</v>
      </c>
    </row>
    <row r="3652" spans="1:25" x14ac:dyDescent="0.25">
      <c r="A3652" s="9" t="s">
        <v>6786</v>
      </c>
      <c r="B3652" s="23">
        <v>46041.528472222199</v>
      </c>
      <c r="C3652" s="23">
        <v>46042.332638888904</v>
      </c>
      <c r="D3652" s="23">
        <v>46044.744444444397</v>
      </c>
      <c r="E3652" s="9" t="s">
        <v>212</v>
      </c>
      <c r="F3652" s="9" t="s">
        <v>189</v>
      </c>
      <c r="G3652" s="9" t="s">
        <v>213</v>
      </c>
      <c r="H3652" s="9" t="s">
        <v>163</v>
      </c>
      <c r="I3652" s="9" t="s">
        <v>405</v>
      </c>
      <c r="J3652" s="9" t="s">
        <v>1052</v>
      </c>
      <c r="K3652" s="9" t="s">
        <v>246</v>
      </c>
      <c r="L3652" s="9" t="s">
        <v>270</v>
      </c>
      <c r="M3652" s="9" t="s">
        <v>2962</v>
      </c>
      <c r="N3652" s="9" t="s">
        <v>196</v>
      </c>
      <c r="O3652" s="9" t="s">
        <v>176</v>
      </c>
      <c r="P3652" s="9" t="s">
        <v>1159</v>
      </c>
      <c r="Q3652" s="9" t="s">
        <v>219</v>
      </c>
      <c r="R3652" s="9">
        <v>0</v>
      </c>
      <c r="S3652" s="9">
        <v>15</v>
      </c>
      <c r="U3652" s="9" t="s">
        <v>376</v>
      </c>
      <c r="W3652" s="9">
        <v>4</v>
      </c>
      <c r="X3652" s="9">
        <f>INDEX(SLA_Policy!$D$2:$D$5,MATCH(F3652,SLA_Policy!$A$2:$A$5,0))</f>
        <v>120</v>
      </c>
      <c r="Y3652" s="9" t="str">
        <f>IF(E3652="Cancelled","Excluded",IF(D3652="",IF((SLA_Policy!$B$8-B3652)*24&gt;X3652,"Open - Breached","Open - On Track"),IF((D3652-B3652)*24&lt;=X3652,"Met","Breached")))</f>
        <v>Met</v>
      </c>
    </row>
    <row r="3653" spans="1:25" x14ac:dyDescent="0.25">
      <c r="A3653" s="9" t="s">
        <v>6787</v>
      </c>
      <c r="B3653" s="23">
        <v>46041.536111111098</v>
      </c>
      <c r="C3653" s="23">
        <v>46042.336111111101</v>
      </c>
      <c r="D3653" s="23">
        <v>46042.362500000003</v>
      </c>
      <c r="E3653" s="9" t="s">
        <v>212</v>
      </c>
      <c r="F3653" s="9" t="s">
        <v>189</v>
      </c>
      <c r="G3653" s="9" t="s">
        <v>213</v>
      </c>
      <c r="H3653" s="9" t="s">
        <v>167</v>
      </c>
      <c r="I3653" s="9" t="s">
        <v>362</v>
      </c>
      <c r="J3653" s="9" t="s">
        <v>3962</v>
      </c>
      <c r="K3653" s="9" t="s">
        <v>215</v>
      </c>
      <c r="L3653" s="9" t="s">
        <v>282</v>
      </c>
      <c r="M3653" s="9" t="s">
        <v>998</v>
      </c>
      <c r="N3653" s="9" t="s">
        <v>198</v>
      </c>
      <c r="O3653" s="9" t="s">
        <v>176</v>
      </c>
      <c r="P3653" s="9" t="s">
        <v>253</v>
      </c>
      <c r="Q3653" s="9" t="s">
        <v>219</v>
      </c>
      <c r="R3653" s="9">
        <v>0</v>
      </c>
      <c r="S3653" s="9">
        <v>22</v>
      </c>
      <c r="T3653" s="9" t="s">
        <v>136</v>
      </c>
      <c r="U3653" s="9" t="s">
        <v>290</v>
      </c>
      <c r="W3653" s="9">
        <v>5</v>
      </c>
      <c r="X3653" s="9">
        <f>INDEX(SLA_Policy!$D$2:$D$5,MATCH(F3653,SLA_Policy!$A$2:$A$5,0))</f>
        <v>120</v>
      </c>
      <c r="Y3653" s="9" t="str">
        <f>IF(E3653="Cancelled","Excluded",IF(D3653="",IF((SLA_Policy!$B$8-B3653)*24&gt;X3653,"Open - Breached","Open - On Track"),IF((D3653-B3653)*24&lt;=X3653,"Met","Breached")))</f>
        <v>Met</v>
      </c>
    </row>
    <row r="3654" spans="1:25" x14ac:dyDescent="0.25">
      <c r="A3654" s="9" t="s">
        <v>6788</v>
      </c>
      <c r="B3654" s="23">
        <v>46041.547916666699</v>
      </c>
      <c r="C3654" s="23">
        <v>46042.366666666698</v>
      </c>
      <c r="D3654" s="23">
        <v>46043.383333333302</v>
      </c>
      <c r="E3654" s="9" t="s">
        <v>212</v>
      </c>
      <c r="F3654" s="9" t="s">
        <v>189</v>
      </c>
      <c r="G3654" s="9" t="s">
        <v>213</v>
      </c>
      <c r="H3654" s="9" t="s">
        <v>166</v>
      </c>
      <c r="I3654" s="9" t="s">
        <v>286</v>
      </c>
      <c r="J3654" s="9" t="s">
        <v>6789</v>
      </c>
      <c r="K3654" s="9" t="s">
        <v>246</v>
      </c>
      <c r="L3654" s="9" t="s">
        <v>216</v>
      </c>
      <c r="M3654" s="9" t="s">
        <v>4721</v>
      </c>
      <c r="N3654" s="9" t="s">
        <v>198</v>
      </c>
      <c r="O3654" s="9" t="s">
        <v>181</v>
      </c>
      <c r="P3654" s="9" t="s">
        <v>445</v>
      </c>
      <c r="Q3654" s="9" t="s">
        <v>219</v>
      </c>
      <c r="R3654" s="9">
        <v>2</v>
      </c>
      <c r="S3654" s="9">
        <v>9</v>
      </c>
      <c r="U3654" s="9" t="s">
        <v>248</v>
      </c>
      <c r="X3654" s="9">
        <f>INDEX(SLA_Policy!$D$2:$D$5,MATCH(F3654,SLA_Policy!$A$2:$A$5,0))</f>
        <v>120</v>
      </c>
      <c r="Y3654" s="9" t="str">
        <f>IF(E3654="Cancelled","Excluded",IF(D3654="",IF((SLA_Policy!$B$8-B3654)*24&gt;X3654,"Open - Breached","Open - On Track"),IF((D3654-B3654)*24&lt;=X3654,"Met","Breached")))</f>
        <v>Met</v>
      </c>
    </row>
    <row r="3655" spans="1:25" x14ac:dyDescent="0.25">
      <c r="A3655" s="9" t="s">
        <v>6790</v>
      </c>
      <c r="B3655" s="23">
        <v>46041.566666666702</v>
      </c>
      <c r="C3655" s="23">
        <v>46042.363888888904</v>
      </c>
      <c r="D3655" s="23">
        <v>46042.376388888901</v>
      </c>
      <c r="E3655" s="9" t="s">
        <v>212</v>
      </c>
      <c r="F3655" s="9" t="s">
        <v>188</v>
      </c>
      <c r="G3655" s="9" t="s">
        <v>236</v>
      </c>
      <c r="H3655" s="9" t="s">
        <v>161</v>
      </c>
      <c r="I3655" s="9" t="s">
        <v>482</v>
      </c>
      <c r="J3655" s="9" t="s">
        <v>6791</v>
      </c>
      <c r="K3655" s="9" t="s">
        <v>246</v>
      </c>
      <c r="L3655" s="9" t="s">
        <v>104</v>
      </c>
      <c r="M3655" s="9" t="s">
        <v>2412</v>
      </c>
      <c r="N3655" s="9" t="s">
        <v>198</v>
      </c>
      <c r="O3655" s="9" t="s">
        <v>116</v>
      </c>
      <c r="P3655" s="9" t="s">
        <v>590</v>
      </c>
      <c r="Q3655" s="9" t="s">
        <v>219</v>
      </c>
      <c r="R3655" s="9">
        <v>0</v>
      </c>
      <c r="S3655" s="9">
        <v>21</v>
      </c>
      <c r="U3655" s="9" t="s">
        <v>242</v>
      </c>
      <c r="X3655" s="9">
        <f>INDEX(SLA_Policy!$D$2:$D$5,MATCH(F3655,SLA_Policy!$A$2:$A$5,0))</f>
        <v>72</v>
      </c>
      <c r="Y3655" s="9" t="str">
        <f>IF(E3655="Cancelled","Excluded",IF(D3655="",IF((SLA_Policy!$B$8-B3655)*24&gt;X3655,"Open - Breached","Open - On Track"),IF((D3655-B3655)*24&lt;=X3655,"Met","Breached")))</f>
        <v>Met</v>
      </c>
    </row>
    <row r="3656" spans="1:25" x14ac:dyDescent="0.25">
      <c r="A3656" s="9" t="s">
        <v>6792</v>
      </c>
      <c r="B3656" s="23">
        <v>46041.643750000003</v>
      </c>
      <c r="C3656" s="23">
        <v>46042.352083333302</v>
      </c>
      <c r="D3656" s="23">
        <v>46043.401388888902</v>
      </c>
      <c r="E3656" s="9" t="s">
        <v>212</v>
      </c>
      <c r="F3656" s="9" t="s">
        <v>188</v>
      </c>
      <c r="G3656" s="9" t="s">
        <v>213</v>
      </c>
      <c r="H3656" s="9" t="s">
        <v>88</v>
      </c>
      <c r="I3656" s="9" t="s">
        <v>92</v>
      </c>
      <c r="J3656" s="9" t="s">
        <v>214</v>
      </c>
      <c r="K3656" s="9" t="s">
        <v>303</v>
      </c>
      <c r="L3656" s="9" t="s">
        <v>282</v>
      </c>
      <c r="M3656" s="9" t="s">
        <v>541</v>
      </c>
      <c r="N3656" s="9" t="s">
        <v>198</v>
      </c>
      <c r="O3656" s="9" t="s">
        <v>178</v>
      </c>
      <c r="P3656" s="9" t="s">
        <v>321</v>
      </c>
      <c r="Q3656" s="9" t="s">
        <v>219</v>
      </c>
      <c r="R3656" s="9">
        <v>0</v>
      </c>
      <c r="S3656" s="9">
        <v>22</v>
      </c>
      <c r="T3656" s="9" t="s">
        <v>220</v>
      </c>
      <c r="U3656" s="9" t="s">
        <v>266</v>
      </c>
      <c r="X3656" s="9">
        <f>INDEX(SLA_Policy!$D$2:$D$5,MATCH(F3656,SLA_Policy!$A$2:$A$5,0))</f>
        <v>72</v>
      </c>
      <c r="Y3656" s="9" t="str">
        <f>IF(E3656="Cancelled","Excluded",IF(D3656="",IF((SLA_Policy!$B$8-B3656)*24&gt;X3656,"Open - Breached","Open - On Track"),IF((D3656-B3656)*24&lt;=X3656,"Met","Breached")))</f>
        <v>Met</v>
      </c>
    </row>
    <row r="3657" spans="1:25" x14ac:dyDescent="0.25">
      <c r="A3657" s="9" t="s">
        <v>6793</v>
      </c>
      <c r="B3657" s="23">
        <v>46041.686805555597</v>
      </c>
      <c r="C3657" s="23">
        <v>46042.302083333299</v>
      </c>
      <c r="D3657" s="23">
        <v>46042.7680555556</v>
      </c>
      <c r="E3657" s="9" t="s">
        <v>212</v>
      </c>
      <c r="F3657" s="9" t="s">
        <v>188</v>
      </c>
      <c r="G3657" s="9" t="s">
        <v>213</v>
      </c>
      <c r="H3657" s="9" t="s">
        <v>164</v>
      </c>
      <c r="I3657" s="9" t="s">
        <v>478</v>
      </c>
      <c r="J3657" s="9" t="s">
        <v>479</v>
      </c>
      <c r="K3657" s="9" t="s">
        <v>215</v>
      </c>
      <c r="L3657" s="9" t="s">
        <v>104</v>
      </c>
      <c r="M3657" s="9" t="s">
        <v>1442</v>
      </c>
      <c r="N3657" s="9" t="s">
        <v>196</v>
      </c>
      <c r="O3657" s="9" t="s">
        <v>116</v>
      </c>
      <c r="P3657" s="9" t="s">
        <v>234</v>
      </c>
      <c r="Q3657" s="9" t="s">
        <v>219</v>
      </c>
      <c r="R3657" s="9">
        <v>0</v>
      </c>
      <c r="S3657" s="9">
        <v>21</v>
      </c>
      <c r="T3657" s="9" t="s">
        <v>343</v>
      </c>
      <c r="U3657" s="9" t="s">
        <v>248</v>
      </c>
      <c r="X3657" s="9">
        <f>INDEX(SLA_Policy!$D$2:$D$5,MATCH(F3657,SLA_Policy!$A$2:$A$5,0))</f>
        <v>72</v>
      </c>
      <c r="Y3657" s="9" t="str">
        <f>IF(E3657="Cancelled","Excluded",IF(D3657="",IF((SLA_Policy!$B$8-B3657)*24&gt;X3657,"Open - Breached","Open - On Track"),IF((D3657-B3657)*24&lt;=X3657,"Met","Breached")))</f>
        <v>Met</v>
      </c>
    </row>
    <row r="3658" spans="1:25" x14ac:dyDescent="0.25">
      <c r="A3658" s="9" t="s">
        <v>6794</v>
      </c>
      <c r="B3658" s="23">
        <v>46041.691666666702</v>
      </c>
      <c r="C3658" s="23">
        <v>46042.368750000001</v>
      </c>
      <c r="D3658" s="23">
        <v>46042.386111111096</v>
      </c>
      <c r="E3658" s="9" t="s">
        <v>212</v>
      </c>
      <c r="F3658" s="9" t="s">
        <v>189</v>
      </c>
      <c r="G3658" s="9" t="s">
        <v>213</v>
      </c>
      <c r="H3658" s="9" t="s">
        <v>161</v>
      </c>
      <c r="I3658" s="9" t="s">
        <v>454</v>
      </c>
      <c r="J3658" s="9" t="s">
        <v>5951</v>
      </c>
      <c r="K3658" s="9" t="s">
        <v>215</v>
      </c>
      <c r="L3658" s="9" t="s">
        <v>282</v>
      </c>
      <c r="M3658" s="9" t="s">
        <v>5012</v>
      </c>
      <c r="N3658" s="9" t="s">
        <v>198</v>
      </c>
      <c r="O3658" s="9" t="s">
        <v>116</v>
      </c>
      <c r="P3658" s="9" t="s">
        <v>551</v>
      </c>
      <c r="Q3658" s="9" t="s">
        <v>219</v>
      </c>
      <c r="R3658" s="9">
        <v>0</v>
      </c>
      <c r="S3658" s="9">
        <v>2</v>
      </c>
      <c r="U3658" s="9" t="s">
        <v>290</v>
      </c>
      <c r="X3658" s="9">
        <f>INDEX(SLA_Policy!$D$2:$D$5,MATCH(F3658,SLA_Policy!$A$2:$A$5,0))</f>
        <v>120</v>
      </c>
      <c r="Y3658" s="9" t="str">
        <f>IF(E3658="Cancelled","Excluded",IF(D3658="",IF((SLA_Policy!$B$8-B3658)*24&gt;X3658,"Open - Breached","Open - On Track"),IF((D3658-B3658)*24&lt;=X3658,"Met","Breached")))</f>
        <v>Met</v>
      </c>
    </row>
    <row r="3659" spans="1:25" x14ac:dyDescent="0.25">
      <c r="A3659" s="9" t="s">
        <v>6795</v>
      </c>
      <c r="B3659" s="23">
        <v>46041.722916666702</v>
      </c>
      <c r="C3659" s="23">
        <v>46042.322222222203</v>
      </c>
      <c r="D3659" s="23">
        <v>46042.411805555603</v>
      </c>
      <c r="E3659" s="9" t="s">
        <v>212</v>
      </c>
      <c r="F3659" s="9" t="s">
        <v>188</v>
      </c>
      <c r="G3659" s="9" t="s">
        <v>213</v>
      </c>
      <c r="H3659" s="9" t="s">
        <v>161</v>
      </c>
      <c r="I3659" s="9" t="s">
        <v>389</v>
      </c>
      <c r="J3659" s="9" t="s">
        <v>1929</v>
      </c>
      <c r="K3659" s="9" t="s">
        <v>246</v>
      </c>
      <c r="L3659" s="9" t="s">
        <v>351</v>
      </c>
      <c r="M3659" s="9" t="s">
        <v>1812</v>
      </c>
      <c r="N3659" s="9" t="s">
        <v>198</v>
      </c>
      <c r="O3659" s="9" t="s">
        <v>116</v>
      </c>
      <c r="P3659" s="9" t="s">
        <v>551</v>
      </c>
      <c r="Q3659" s="9" t="s">
        <v>219</v>
      </c>
      <c r="R3659" s="9">
        <v>1</v>
      </c>
      <c r="S3659" s="9">
        <v>12</v>
      </c>
      <c r="U3659" s="9" t="s">
        <v>290</v>
      </c>
      <c r="X3659" s="9">
        <f>INDEX(SLA_Policy!$D$2:$D$5,MATCH(F3659,SLA_Policy!$A$2:$A$5,0))</f>
        <v>72</v>
      </c>
      <c r="Y3659" s="9" t="str">
        <f>IF(E3659="Cancelled","Excluded",IF(D3659="",IF((SLA_Policy!$B$8-B3659)*24&gt;X3659,"Open - Breached","Open - On Track"),IF((D3659-B3659)*24&lt;=X3659,"Met","Breached")))</f>
        <v>Met</v>
      </c>
    </row>
    <row r="3660" spans="1:25" x14ac:dyDescent="0.25">
      <c r="A3660" s="9" t="s">
        <v>6796</v>
      </c>
      <c r="B3660" s="23">
        <v>46041.740277777797</v>
      </c>
      <c r="C3660" s="23">
        <v>46042.320138888899</v>
      </c>
      <c r="D3660" s="23">
        <v>46043.359027777798</v>
      </c>
      <c r="E3660" s="9" t="s">
        <v>212</v>
      </c>
      <c r="F3660" s="9" t="s">
        <v>188</v>
      </c>
      <c r="G3660" s="9" t="s">
        <v>213</v>
      </c>
      <c r="H3660" s="9" t="s">
        <v>166</v>
      </c>
      <c r="I3660" s="9" t="s">
        <v>378</v>
      </c>
      <c r="J3660" s="9" t="s">
        <v>6797</v>
      </c>
      <c r="K3660" s="9" t="s">
        <v>246</v>
      </c>
      <c r="L3660" s="9" t="s">
        <v>104</v>
      </c>
      <c r="M3660" s="9" t="s">
        <v>1597</v>
      </c>
      <c r="N3660" s="9" t="s">
        <v>198</v>
      </c>
      <c r="O3660" s="9" t="s">
        <v>181</v>
      </c>
      <c r="P3660" s="9" t="s">
        <v>445</v>
      </c>
      <c r="Q3660" s="9" t="s">
        <v>219</v>
      </c>
      <c r="R3660" s="9">
        <v>0</v>
      </c>
      <c r="S3660" s="9">
        <v>104</v>
      </c>
      <c r="T3660" s="9" t="s">
        <v>322</v>
      </c>
      <c r="U3660" s="9" t="s">
        <v>266</v>
      </c>
      <c r="W3660" s="9">
        <v>5</v>
      </c>
      <c r="X3660" s="9">
        <f>INDEX(SLA_Policy!$D$2:$D$5,MATCH(F3660,SLA_Policy!$A$2:$A$5,0))</f>
        <v>72</v>
      </c>
      <c r="Y3660" s="9" t="str">
        <f>IF(E3660="Cancelled","Excluded",IF(D3660="",IF((SLA_Policy!$B$8-B3660)*24&gt;X3660,"Open - Breached","Open - On Track"),IF((D3660-B3660)*24&lt;=X3660,"Met","Breached")))</f>
        <v>Met</v>
      </c>
    </row>
    <row r="3661" spans="1:25" x14ac:dyDescent="0.25">
      <c r="A3661" s="9" t="s">
        <v>6798</v>
      </c>
      <c r="B3661" s="23">
        <v>46041.7993055556</v>
      </c>
      <c r="C3661" s="23">
        <v>46042.3569444444</v>
      </c>
      <c r="D3661" s="23">
        <v>46042.378472222197</v>
      </c>
      <c r="E3661" s="9" t="s">
        <v>212</v>
      </c>
      <c r="F3661" s="9" t="s">
        <v>189</v>
      </c>
      <c r="G3661" s="9" t="s">
        <v>213</v>
      </c>
      <c r="H3661" s="9" t="s">
        <v>161</v>
      </c>
      <c r="I3661" s="9" t="s">
        <v>389</v>
      </c>
      <c r="J3661" s="9" t="s">
        <v>1177</v>
      </c>
      <c r="K3661" s="9" t="s">
        <v>215</v>
      </c>
      <c r="L3661" s="9" t="s">
        <v>293</v>
      </c>
      <c r="M3661" s="9" t="s">
        <v>2382</v>
      </c>
      <c r="N3661" s="9" t="s">
        <v>198</v>
      </c>
      <c r="O3661" s="9" t="s">
        <v>116</v>
      </c>
      <c r="P3661" s="9" t="s">
        <v>551</v>
      </c>
      <c r="Q3661" s="9" t="s">
        <v>219</v>
      </c>
      <c r="R3661" s="9">
        <v>0</v>
      </c>
      <c r="S3661" s="9">
        <v>10</v>
      </c>
      <c r="U3661" s="9" t="s">
        <v>290</v>
      </c>
      <c r="W3661" s="9">
        <v>5</v>
      </c>
      <c r="X3661" s="9">
        <f>INDEX(SLA_Policy!$D$2:$D$5,MATCH(F3661,SLA_Policy!$A$2:$A$5,0))</f>
        <v>120</v>
      </c>
      <c r="Y3661" s="9" t="str">
        <f>IF(E3661="Cancelled","Excluded",IF(D3661="",IF((SLA_Policy!$B$8-B3661)*24&gt;X3661,"Open - Breached","Open - On Track"),IF((D3661-B3661)*24&lt;=X3661,"Met","Breached")))</f>
        <v>Met</v>
      </c>
    </row>
    <row r="3662" spans="1:25" x14ac:dyDescent="0.25">
      <c r="A3662" s="9" t="s">
        <v>6799</v>
      </c>
      <c r="B3662" s="23">
        <v>46041.902777777803</v>
      </c>
      <c r="C3662" s="23">
        <v>46042.360416666699</v>
      </c>
      <c r="D3662" s="23">
        <v>46042.386111111096</v>
      </c>
      <c r="E3662" s="9" t="s">
        <v>212</v>
      </c>
      <c r="F3662" s="9" t="s">
        <v>188</v>
      </c>
      <c r="G3662" s="9" t="s">
        <v>213</v>
      </c>
      <c r="H3662" s="9" t="s">
        <v>164</v>
      </c>
      <c r="I3662" s="9" t="s">
        <v>339</v>
      </c>
      <c r="J3662" s="9" t="s">
        <v>6800</v>
      </c>
      <c r="K3662" s="9" t="s">
        <v>239</v>
      </c>
      <c r="L3662" s="9" t="s">
        <v>216</v>
      </c>
      <c r="M3662" s="9" t="s">
        <v>3231</v>
      </c>
      <c r="N3662" s="9" t="s">
        <v>198</v>
      </c>
      <c r="O3662" s="9" t="s">
        <v>116</v>
      </c>
      <c r="P3662" s="9" t="s">
        <v>218</v>
      </c>
      <c r="Q3662" s="9" t="s">
        <v>219</v>
      </c>
      <c r="R3662" s="9">
        <v>0</v>
      </c>
      <c r="S3662" s="9">
        <v>39</v>
      </c>
      <c r="T3662" s="9" t="s">
        <v>343</v>
      </c>
      <c r="U3662" s="9" t="s">
        <v>248</v>
      </c>
      <c r="X3662" s="9">
        <f>INDEX(SLA_Policy!$D$2:$D$5,MATCH(F3662,SLA_Policy!$A$2:$A$5,0))</f>
        <v>72</v>
      </c>
      <c r="Y3662" s="9" t="str">
        <f>IF(E3662="Cancelled","Excluded",IF(D3662="",IF((SLA_Policy!$B$8-B3662)*24&gt;X3662,"Open - Breached","Open - On Track"),IF((D3662-B3662)*24&lt;=X3662,"Met","Breached")))</f>
        <v>Met</v>
      </c>
    </row>
    <row r="3663" spans="1:25" x14ac:dyDescent="0.25">
      <c r="A3663" s="9" t="s">
        <v>6801</v>
      </c>
      <c r="B3663" s="23">
        <v>46042.165972222203</v>
      </c>
      <c r="C3663" s="23">
        <v>46042.349305555603</v>
      </c>
      <c r="D3663" s="23">
        <v>46042.421527777798</v>
      </c>
      <c r="E3663" s="9" t="s">
        <v>212</v>
      </c>
      <c r="F3663" s="9" t="s">
        <v>188</v>
      </c>
      <c r="G3663" s="9" t="s">
        <v>213</v>
      </c>
      <c r="H3663" s="9" t="s">
        <v>161</v>
      </c>
      <c r="I3663" s="9" t="s">
        <v>297</v>
      </c>
      <c r="J3663" s="9" t="s">
        <v>6802</v>
      </c>
      <c r="K3663" s="9" t="s">
        <v>303</v>
      </c>
      <c r="L3663" s="9" t="s">
        <v>293</v>
      </c>
      <c r="M3663" s="9" t="s">
        <v>6803</v>
      </c>
      <c r="N3663" s="9" t="s">
        <v>198</v>
      </c>
      <c r="O3663" s="9" t="s">
        <v>116</v>
      </c>
      <c r="P3663" s="9" t="s">
        <v>218</v>
      </c>
      <c r="Q3663" s="9" t="s">
        <v>219</v>
      </c>
      <c r="R3663" s="9">
        <v>1</v>
      </c>
      <c r="S3663" s="9">
        <v>38</v>
      </c>
      <c r="U3663" s="9" t="s">
        <v>140</v>
      </c>
      <c r="V3663" s="9" t="s">
        <v>6326</v>
      </c>
      <c r="X3663" s="9">
        <f>INDEX(SLA_Policy!$D$2:$D$5,MATCH(F3663,SLA_Policy!$A$2:$A$5,0))</f>
        <v>72</v>
      </c>
      <c r="Y3663" s="9" t="str">
        <f>IF(E3663="Cancelled","Excluded",IF(D3663="",IF((SLA_Policy!$B$8-B3663)*24&gt;X3663,"Open - Breached","Open - On Track"),IF((D3663-B3663)*24&lt;=X3663,"Met","Breached")))</f>
        <v>Met</v>
      </c>
    </row>
    <row r="3664" spans="1:25" x14ac:dyDescent="0.25">
      <c r="A3664" s="9" t="s">
        <v>6804</v>
      </c>
      <c r="B3664" s="23">
        <v>46042.245833333298</v>
      </c>
      <c r="C3664" s="23">
        <v>46042.365277777797</v>
      </c>
      <c r="D3664" s="23">
        <v>46042.630555555603</v>
      </c>
      <c r="E3664" s="9" t="s">
        <v>212</v>
      </c>
      <c r="F3664" s="9" t="s">
        <v>189</v>
      </c>
      <c r="G3664" s="9" t="s">
        <v>236</v>
      </c>
      <c r="H3664" s="9" t="s">
        <v>161</v>
      </c>
      <c r="I3664" s="9" t="s">
        <v>505</v>
      </c>
      <c r="J3664" s="9" t="s">
        <v>5235</v>
      </c>
      <c r="K3664" s="9" t="s">
        <v>215</v>
      </c>
      <c r="L3664" s="9" t="s">
        <v>293</v>
      </c>
      <c r="M3664" s="9" t="s">
        <v>294</v>
      </c>
      <c r="N3664" s="9" t="s">
        <v>199</v>
      </c>
      <c r="O3664" s="9" t="s">
        <v>177</v>
      </c>
      <c r="P3664" s="9" t="s">
        <v>241</v>
      </c>
      <c r="Q3664" s="9" t="s">
        <v>219</v>
      </c>
      <c r="R3664" s="9">
        <v>0</v>
      </c>
      <c r="S3664" s="9">
        <v>128</v>
      </c>
      <c r="U3664" s="9" t="s">
        <v>242</v>
      </c>
      <c r="X3664" s="9">
        <f>INDEX(SLA_Policy!$D$2:$D$5,MATCH(F3664,SLA_Policy!$A$2:$A$5,0))</f>
        <v>120</v>
      </c>
      <c r="Y3664" s="9" t="str">
        <f>IF(E3664="Cancelled","Excluded",IF(D3664="",IF((SLA_Policy!$B$8-B3664)*24&gt;X3664,"Open - Breached","Open - On Track"),IF((D3664-B3664)*24&lt;=X3664,"Met","Breached")))</f>
        <v>Met</v>
      </c>
    </row>
    <row r="3665" spans="1:25" x14ac:dyDescent="0.25">
      <c r="A3665" s="9" t="s">
        <v>6805</v>
      </c>
      <c r="B3665" s="23">
        <v>46042.261111111096</v>
      </c>
      <c r="C3665" s="23">
        <v>46042.304166666698</v>
      </c>
      <c r="D3665" s="23">
        <v>46042.582638888904</v>
      </c>
      <c r="E3665" s="9" t="s">
        <v>212</v>
      </c>
      <c r="F3665" s="9" t="s">
        <v>188</v>
      </c>
      <c r="G3665" s="9" t="s">
        <v>236</v>
      </c>
      <c r="H3665" s="9" t="s">
        <v>164</v>
      </c>
      <c r="I3665" s="9" t="s">
        <v>421</v>
      </c>
      <c r="J3665" s="9" t="s">
        <v>861</v>
      </c>
      <c r="K3665" s="9" t="s">
        <v>262</v>
      </c>
      <c r="L3665" s="9" t="s">
        <v>216</v>
      </c>
      <c r="M3665" s="9" t="s">
        <v>867</v>
      </c>
      <c r="N3665" s="9" t="s">
        <v>196</v>
      </c>
      <c r="O3665" s="9" t="s">
        <v>180</v>
      </c>
      <c r="P3665" s="9" t="s">
        <v>368</v>
      </c>
      <c r="Q3665" s="9" t="s">
        <v>219</v>
      </c>
      <c r="R3665" s="9">
        <v>0</v>
      </c>
      <c r="S3665" s="9">
        <v>88</v>
      </c>
      <c r="T3665" s="9" t="s">
        <v>464</v>
      </c>
      <c r="U3665" s="9" t="s">
        <v>242</v>
      </c>
      <c r="W3665" s="9">
        <v>5</v>
      </c>
      <c r="X3665" s="9">
        <f>INDEX(SLA_Policy!$D$2:$D$5,MATCH(F3665,SLA_Policy!$A$2:$A$5,0))</f>
        <v>72</v>
      </c>
      <c r="Y3665" s="9" t="str">
        <f>IF(E3665="Cancelled","Excluded",IF(D3665="",IF((SLA_Policy!$B$8-B3665)*24&gt;X3665,"Open - Breached","Open - On Track"),IF((D3665-B3665)*24&lt;=X3665,"Met","Breached")))</f>
        <v>Met</v>
      </c>
    </row>
    <row r="3666" spans="1:25" x14ac:dyDescent="0.25">
      <c r="A3666" s="9" t="s">
        <v>6806</v>
      </c>
      <c r="B3666" s="23">
        <v>46042.298611111102</v>
      </c>
      <c r="C3666" s="23">
        <v>46042.331944444399</v>
      </c>
      <c r="D3666" s="23">
        <v>46045.4506944444</v>
      </c>
      <c r="E3666" s="9" t="s">
        <v>212</v>
      </c>
      <c r="F3666" s="9" t="s">
        <v>188</v>
      </c>
      <c r="G3666" s="9" t="s">
        <v>236</v>
      </c>
      <c r="H3666" s="9" t="s">
        <v>164</v>
      </c>
      <c r="I3666" s="9" t="s">
        <v>421</v>
      </c>
      <c r="J3666" s="9" t="s">
        <v>2131</v>
      </c>
      <c r="K3666" s="9" t="s">
        <v>215</v>
      </c>
      <c r="L3666" s="9" t="s">
        <v>226</v>
      </c>
      <c r="M3666" s="9" t="s">
        <v>636</v>
      </c>
      <c r="N3666" s="9" t="s">
        <v>196</v>
      </c>
      <c r="O3666" s="9" t="s">
        <v>180</v>
      </c>
      <c r="P3666" s="9" t="s">
        <v>278</v>
      </c>
      <c r="Q3666" s="9" t="s">
        <v>219</v>
      </c>
      <c r="R3666" s="9">
        <v>0</v>
      </c>
      <c r="S3666" s="9">
        <v>12</v>
      </c>
      <c r="T3666" s="9" t="s">
        <v>343</v>
      </c>
      <c r="U3666" s="9" t="s">
        <v>242</v>
      </c>
      <c r="X3666" s="9">
        <f>INDEX(SLA_Policy!$D$2:$D$5,MATCH(F3666,SLA_Policy!$A$2:$A$5,0))</f>
        <v>72</v>
      </c>
      <c r="Y3666" s="9" t="str">
        <f>IF(E3666="Cancelled","Excluded",IF(D3666="",IF((SLA_Policy!$B$8-B3666)*24&gt;X3666,"Open - Breached","Open - On Track"),IF((D3666-B3666)*24&lt;=X3666,"Met","Breached")))</f>
        <v>Breached</v>
      </c>
    </row>
    <row r="3667" spans="1:25" x14ac:dyDescent="0.25">
      <c r="A3667" s="9" t="s">
        <v>6807</v>
      </c>
      <c r="B3667" s="23">
        <v>46042.340972222199</v>
      </c>
      <c r="C3667" s="23">
        <v>46042.385416666701</v>
      </c>
      <c r="D3667" s="23">
        <v>46042.487500000003</v>
      </c>
      <c r="E3667" s="9" t="s">
        <v>212</v>
      </c>
      <c r="F3667" s="9" t="s">
        <v>188</v>
      </c>
      <c r="G3667" s="9" t="s">
        <v>213</v>
      </c>
      <c r="H3667" s="9" t="s">
        <v>164</v>
      </c>
      <c r="I3667" s="9" t="s">
        <v>260</v>
      </c>
      <c r="J3667" s="9" t="s">
        <v>6808</v>
      </c>
      <c r="K3667" s="9" t="s">
        <v>410</v>
      </c>
      <c r="L3667" s="9" t="s">
        <v>311</v>
      </c>
      <c r="M3667" s="9" t="s">
        <v>480</v>
      </c>
      <c r="N3667" s="9" t="s">
        <v>197</v>
      </c>
      <c r="O3667" s="9" t="s">
        <v>180</v>
      </c>
      <c r="P3667" s="9" t="s">
        <v>318</v>
      </c>
      <c r="Q3667" s="9" t="s">
        <v>219</v>
      </c>
      <c r="R3667" s="9">
        <v>0</v>
      </c>
      <c r="S3667" s="9">
        <v>23</v>
      </c>
      <c r="T3667" s="9" t="s">
        <v>265</v>
      </c>
      <c r="U3667" s="9" t="s">
        <v>290</v>
      </c>
      <c r="X3667" s="9">
        <f>INDEX(SLA_Policy!$D$2:$D$5,MATCH(F3667,SLA_Policy!$A$2:$A$5,0))</f>
        <v>72</v>
      </c>
      <c r="Y3667" s="9" t="str">
        <f>IF(E3667="Cancelled","Excluded",IF(D3667="",IF((SLA_Policy!$B$8-B3667)*24&gt;X3667,"Open - Breached","Open - On Track"),IF((D3667-B3667)*24&lt;=X3667,"Met","Breached")))</f>
        <v>Met</v>
      </c>
    </row>
    <row r="3668" spans="1:25" x14ac:dyDescent="0.25">
      <c r="A3668" s="9" t="s">
        <v>6809</v>
      </c>
      <c r="B3668" s="23">
        <v>46042.342361111099</v>
      </c>
      <c r="C3668" s="23">
        <v>46042.345138888901</v>
      </c>
      <c r="D3668" s="23">
        <v>46042.46875</v>
      </c>
      <c r="E3668" s="9" t="s">
        <v>212</v>
      </c>
      <c r="F3668" s="9" t="s">
        <v>188</v>
      </c>
      <c r="G3668" s="9" t="s">
        <v>213</v>
      </c>
      <c r="H3668" s="9" t="s">
        <v>167</v>
      </c>
      <c r="I3668" s="9" t="s">
        <v>362</v>
      </c>
      <c r="J3668" s="9" t="s">
        <v>6810</v>
      </c>
      <c r="K3668" s="9" t="s">
        <v>303</v>
      </c>
      <c r="L3668" s="9" t="s">
        <v>293</v>
      </c>
      <c r="M3668" s="9" t="s">
        <v>750</v>
      </c>
      <c r="N3668" s="9" t="s">
        <v>198</v>
      </c>
      <c r="O3668" s="9" t="s">
        <v>116</v>
      </c>
      <c r="P3668" s="9" t="s">
        <v>295</v>
      </c>
      <c r="Q3668" s="9" t="s">
        <v>219</v>
      </c>
      <c r="R3668" s="9">
        <v>0</v>
      </c>
      <c r="S3668" s="9">
        <v>19</v>
      </c>
      <c r="U3668" s="9" t="s">
        <v>248</v>
      </c>
      <c r="W3668" s="9">
        <v>5</v>
      </c>
      <c r="X3668" s="9">
        <f>INDEX(SLA_Policy!$D$2:$D$5,MATCH(F3668,SLA_Policy!$A$2:$A$5,0))</f>
        <v>72</v>
      </c>
      <c r="Y3668" s="9" t="str">
        <f>IF(E3668="Cancelled","Excluded",IF(D3668="",IF((SLA_Policy!$B$8-B3668)*24&gt;X3668,"Open - Breached","Open - On Track"),IF((D3668-B3668)*24&lt;=X3668,"Met","Breached")))</f>
        <v>Met</v>
      </c>
    </row>
    <row r="3669" spans="1:25" x14ac:dyDescent="0.25">
      <c r="A3669" s="9" t="s">
        <v>6811</v>
      </c>
      <c r="B3669" s="23">
        <v>46042.343055555597</v>
      </c>
      <c r="C3669" s="23">
        <v>46042.601388888899</v>
      </c>
      <c r="D3669" s="23">
        <v>46043.592361111099</v>
      </c>
      <c r="E3669" s="9" t="s">
        <v>212</v>
      </c>
      <c r="F3669" s="9" t="s">
        <v>188</v>
      </c>
      <c r="G3669" s="9" t="s">
        <v>236</v>
      </c>
      <c r="H3669" s="9" t="s">
        <v>164</v>
      </c>
      <c r="I3669" s="9" t="s">
        <v>421</v>
      </c>
      <c r="J3669" s="9" t="s">
        <v>902</v>
      </c>
      <c r="K3669" s="9" t="s">
        <v>225</v>
      </c>
      <c r="L3669" s="9" t="s">
        <v>226</v>
      </c>
      <c r="M3669" s="9" t="s">
        <v>6812</v>
      </c>
      <c r="N3669" s="9" t="s">
        <v>196</v>
      </c>
      <c r="O3669" s="9" t="s">
        <v>180</v>
      </c>
      <c r="P3669" s="9" t="s">
        <v>318</v>
      </c>
      <c r="Q3669" s="9" t="s">
        <v>219</v>
      </c>
      <c r="R3669" s="9">
        <v>0</v>
      </c>
      <c r="S3669" s="9">
        <v>15</v>
      </c>
      <c r="T3669" s="9" t="s">
        <v>343</v>
      </c>
      <c r="U3669" s="9" t="s">
        <v>242</v>
      </c>
      <c r="X3669" s="9">
        <f>INDEX(SLA_Policy!$D$2:$D$5,MATCH(F3669,SLA_Policy!$A$2:$A$5,0))</f>
        <v>72</v>
      </c>
      <c r="Y3669" s="9" t="str">
        <f>IF(E3669="Cancelled","Excluded",IF(D3669="",IF((SLA_Policy!$B$8-B3669)*24&gt;X3669,"Open - Breached","Open - On Track"),IF((D3669-B3669)*24&lt;=X3669,"Met","Breached")))</f>
        <v>Met</v>
      </c>
    </row>
    <row r="3670" spans="1:25" x14ac:dyDescent="0.25">
      <c r="A3670" s="9" t="s">
        <v>6813</v>
      </c>
      <c r="B3670" s="23">
        <v>46042.350694444503</v>
      </c>
      <c r="C3670" s="23">
        <v>46042.385416666701</v>
      </c>
      <c r="D3670" s="23">
        <v>46043.356249999997</v>
      </c>
      <c r="E3670" s="9" t="s">
        <v>212</v>
      </c>
      <c r="F3670" s="9" t="s">
        <v>189</v>
      </c>
      <c r="G3670" s="9" t="s">
        <v>213</v>
      </c>
      <c r="H3670" s="9" t="s">
        <v>167</v>
      </c>
      <c r="I3670" s="9" t="s">
        <v>349</v>
      </c>
      <c r="J3670" s="9" t="s">
        <v>6814</v>
      </c>
      <c r="K3670" s="9" t="s">
        <v>215</v>
      </c>
      <c r="L3670" s="9" t="s">
        <v>307</v>
      </c>
      <c r="M3670" s="9" t="s">
        <v>6815</v>
      </c>
      <c r="N3670" s="9" t="s">
        <v>196</v>
      </c>
      <c r="O3670" s="9" t="s">
        <v>180</v>
      </c>
      <c r="P3670" s="9" t="s">
        <v>368</v>
      </c>
      <c r="Q3670" s="9" t="s">
        <v>219</v>
      </c>
      <c r="R3670" s="9">
        <v>0</v>
      </c>
      <c r="S3670" s="9">
        <v>13</v>
      </c>
      <c r="U3670" s="9" t="s">
        <v>248</v>
      </c>
      <c r="X3670" s="9">
        <f>INDEX(SLA_Policy!$D$2:$D$5,MATCH(F3670,SLA_Policy!$A$2:$A$5,0))</f>
        <v>120</v>
      </c>
      <c r="Y3670" s="9" t="str">
        <f>IF(E3670="Cancelled","Excluded",IF(D3670="",IF((SLA_Policy!$B$8-B3670)*24&gt;X3670,"Open - Breached","Open - On Track"),IF((D3670-B3670)*24&lt;=X3670,"Met","Breached")))</f>
        <v>Met</v>
      </c>
    </row>
    <row r="3671" spans="1:25" x14ac:dyDescent="0.25">
      <c r="A3671" s="9" t="s">
        <v>6816</v>
      </c>
      <c r="B3671" s="23">
        <v>46042.357638888898</v>
      </c>
      <c r="C3671" s="23">
        <v>46042.409722222197</v>
      </c>
      <c r="D3671" s="23">
        <v>46042.429861111101</v>
      </c>
      <c r="E3671" s="9" t="s">
        <v>212</v>
      </c>
      <c r="F3671" s="9" t="s">
        <v>188</v>
      </c>
      <c r="G3671" s="9" t="s">
        <v>213</v>
      </c>
      <c r="H3671" s="9" t="s">
        <v>161</v>
      </c>
      <c r="I3671" s="9" t="s">
        <v>389</v>
      </c>
      <c r="J3671" s="9" t="s">
        <v>786</v>
      </c>
      <c r="K3671" s="9" t="s">
        <v>246</v>
      </c>
      <c r="L3671" s="9" t="s">
        <v>293</v>
      </c>
      <c r="M3671" s="9" t="s">
        <v>2393</v>
      </c>
      <c r="N3671" s="9" t="s">
        <v>196</v>
      </c>
      <c r="O3671" s="9" t="s">
        <v>116</v>
      </c>
      <c r="P3671" s="9" t="s">
        <v>551</v>
      </c>
      <c r="Q3671" s="9" t="s">
        <v>219</v>
      </c>
      <c r="R3671" s="9">
        <v>0</v>
      </c>
      <c r="S3671" s="9">
        <v>17</v>
      </c>
      <c r="U3671" s="9" t="s">
        <v>290</v>
      </c>
      <c r="X3671" s="9">
        <f>INDEX(SLA_Policy!$D$2:$D$5,MATCH(F3671,SLA_Policy!$A$2:$A$5,0))</f>
        <v>72</v>
      </c>
      <c r="Y3671" s="9" t="str">
        <f>IF(E3671="Cancelled","Excluded",IF(D3671="",IF((SLA_Policy!$B$8-B3671)*24&gt;X3671,"Open - Breached","Open - On Track"),IF((D3671-B3671)*24&lt;=X3671,"Met","Breached")))</f>
        <v>Met</v>
      </c>
    </row>
    <row r="3672" spans="1:25" x14ac:dyDescent="0.25">
      <c r="A3672" s="9" t="s">
        <v>6817</v>
      </c>
      <c r="B3672" s="23">
        <v>46042.359027777798</v>
      </c>
      <c r="C3672" s="23">
        <v>46042.418055555601</v>
      </c>
      <c r="D3672" s="23">
        <v>46043.337500000001</v>
      </c>
      <c r="E3672" s="9" t="s">
        <v>212</v>
      </c>
      <c r="F3672" s="9" t="s">
        <v>188</v>
      </c>
      <c r="G3672" s="9" t="s">
        <v>236</v>
      </c>
      <c r="H3672" s="9" t="s">
        <v>164</v>
      </c>
      <c r="I3672" s="9" t="s">
        <v>421</v>
      </c>
      <c r="J3672" s="9" t="s">
        <v>1061</v>
      </c>
      <c r="K3672" s="9" t="s">
        <v>239</v>
      </c>
      <c r="L3672" s="9" t="s">
        <v>307</v>
      </c>
      <c r="M3672" s="9" t="s">
        <v>1005</v>
      </c>
      <c r="N3672" s="9" t="s">
        <v>196</v>
      </c>
      <c r="O3672" s="9" t="s">
        <v>180</v>
      </c>
      <c r="P3672" s="9" t="s">
        <v>278</v>
      </c>
      <c r="Q3672" s="9" t="s">
        <v>219</v>
      </c>
      <c r="R3672" s="9">
        <v>0</v>
      </c>
      <c r="S3672" s="9">
        <v>18</v>
      </c>
      <c r="T3672" s="9" t="s">
        <v>343</v>
      </c>
      <c r="U3672" s="9" t="s">
        <v>242</v>
      </c>
      <c r="X3672" s="9">
        <f>INDEX(SLA_Policy!$D$2:$D$5,MATCH(F3672,SLA_Policy!$A$2:$A$5,0))</f>
        <v>72</v>
      </c>
      <c r="Y3672" s="9" t="str">
        <f>IF(E3672="Cancelled","Excluded",IF(D3672="",IF((SLA_Policy!$B$8-B3672)*24&gt;X3672,"Open - Breached","Open - On Track"),IF((D3672-B3672)*24&lt;=X3672,"Met","Breached")))</f>
        <v>Met</v>
      </c>
    </row>
    <row r="3673" spans="1:25" x14ac:dyDescent="0.25">
      <c r="A3673" s="9" t="s">
        <v>6818</v>
      </c>
      <c r="B3673" s="23">
        <v>46042.362500000003</v>
      </c>
      <c r="C3673" s="23">
        <v>46042.365277777797</v>
      </c>
      <c r="D3673" s="23">
        <v>46042.501388888901</v>
      </c>
      <c r="E3673" s="9" t="s">
        <v>212</v>
      </c>
      <c r="F3673" s="9" t="s">
        <v>187</v>
      </c>
      <c r="G3673" s="9" t="s">
        <v>213</v>
      </c>
      <c r="H3673" s="9" t="s">
        <v>162</v>
      </c>
      <c r="I3673" s="9" t="s">
        <v>244</v>
      </c>
      <c r="J3673" s="9" t="s">
        <v>6819</v>
      </c>
      <c r="K3673" s="9" t="s">
        <v>215</v>
      </c>
      <c r="L3673" s="9" t="s">
        <v>307</v>
      </c>
      <c r="M3673" s="9" t="s">
        <v>1195</v>
      </c>
      <c r="N3673" s="9" t="s">
        <v>196</v>
      </c>
      <c r="O3673" s="9" t="s">
        <v>179</v>
      </c>
      <c r="P3673" s="9" t="s">
        <v>337</v>
      </c>
      <c r="Q3673" s="9" t="s">
        <v>273</v>
      </c>
      <c r="R3673" s="9">
        <v>0</v>
      </c>
      <c r="S3673" s="9">
        <v>30</v>
      </c>
      <c r="U3673" s="9" t="s">
        <v>376</v>
      </c>
      <c r="X3673" s="9">
        <f>INDEX(SLA_Policy!$D$2:$D$5,MATCH(F3673,SLA_Policy!$A$2:$A$5,0))</f>
        <v>8</v>
      </c>
      <c r="Y3673" s="9" t="str">
        <f>IF(E3673="Cancelled","Excluded",IF(D3673="",IF((SLA_Policy!$B$8-B3673)*24&gt;X3673,"Open - Breached","Open - On Track"),IF((D3673-B3673)*24&lt;=X3673,"Met","Breached")))</f>
        <v>Met</v>
      </c>
    </row>
    <row r="3674" spans="1:25" x14ac:dyDescent="0.25">
      <c r="A3674" s="9" t="s">
        <v>6820</v>
      </c>
      <c r="B3674" s="23">
        <v>46042.3659722222</v>
      </c>
      <c r="C3674" s="23">
        <v>46042.371527777803</v>
      </c>
      <c r="D3674" s="23">
        <v>46043.319444444503</v>
      </c>
      <c r="E3674" s="9" t="s">
        <v>212</v>
      </c>
      <c r="F3674" s="9" t="s">
        <v>189</v>
      </c>
      <c r="G3674" s="9" t="s">
        <v>236</v>
      </c>
      <c r="H3674" s="9" t="s">
        <v>167</v>
      </c>
      <c r="I3674" s="9" t="s">
        <v>255</v>
      </c>
      <c r="J3674" s="9" t="s">
        <v>4760</v>
      </c>
      <c r="K3674" s="9" t="s">
        <v>246</v>
      </c>
      <c r="L3674" s="9" t="s">
        <v>311</v>
      </c>
      <c r="M3674" s="9" t="s">
        <v>768</v>
      </c>
      <c r="N3674" s="9" t="s">
        <v>199</v>
      </c>
      <c r="O3674" s="9" t="s">
        <v>116</v>
      </c>
      <c r="P3674" s="9" t="s">
        <v>218</v>
      </c>
      <c r="Q3674" s="9" t="s">
        <v>219</v>
      </c>
      <c r="R3674" s="9">
        <v>0</v>
      </c>
      <c r="S3674" s="9">
        <v>40</v>
      </c>
      <c r="U3674" s="9" t="s">
        <v>242</v>
      </c>
      <c r="W3674" s="9">
        <v>4</v>
      </c>
      <c r="X3674" s="9">
        <f>INDEX(SLA_Policy!$D$2:$D$5,MATCH(F3674,SLA_Policy!$A$2:$A$5,0))</f>
        <v>120</v>
      </c>
      <c r="Y3674" s="9" t="str">
        <f>IF(E3674="Cancelled","Excluded",IF(D3674="",IF((SLA_Policy!$B$8-B3674)*24&gt;X3674,"Open - Breached","Open - On Track"),IF((D3674-B3674)*24&lt;=X3674,"Met","Breached")))</f>
        <v>Met</v>
      </c>
    </row>
    <row r="3675" spans="1:25" x14ac:dyDescent="0.25">
      <c r="A3675" s="9" t="s">
        <v>6821</v>
      </c>
      <c r="B3675" s="23">
        <v>46042.373611111099</v>
      </c>
      <c r="C3675" s="23">
        <v>46042.374305555597</v>
      </c>
      <c r="D3675" s="23">
        <v>46044.734722222202</v>
      </c>
      <c r="E3675" s="9" t="s">
        <v>212</v>
      </c>
      <c r="F3675" s="9" t="s">
        <v>188</v>
      </c>
      <c r="G3675" s="9" t="s">
        <v>213</v>
      </c>
      <c r="H3675" s="9" t="s">
        <v>166</v>
      </c>
      <c r="I3675" s="9" t="s">
        <v>378</v>
      </c>
      <c r="J3675" s="9" t="s">
        <v>6822</v>
      </c>
      <c r="K3675" s="9" t="s">
        <v>246</v>
      </c>
      <c r="L3675" s="9" t="s">
        <v>104</v>
      </c>
      <c r="M3675" s="9" t="s">
        <v>1937</v>
      </c>
      <c r="N3675" s="9" t="s">
        <v>200</v>
      </c>
      <c r="O3675" s="9" t="s">
        <v>180</v>
      </c>
      <c r="P3675" s="9" t="s">
        <v>368</v>
      </c>
      <c r="Q3675" s="9" t="s">
        <v>219</v>
      </c>
      <c r="R3675" s="9">
        <v>0</v>
      </c>
      <c r="S3675" s="9">
        <v>85</v>
      </c>
      <c r="T3675" s="9" t="s">
        <v>322</v>
      </c>
      <c r="U3675" s="9" t="s">
        <v>248</v>
      </c>
      <c r="W3675" s="9">
        <v>5</v>
      </c>
      <c r="X3675" s="9">
        <f>INDEX(SLA_Policy!$D$2:$D$5,MATCH(F3675,SLA_Policy!$A$2:$A$5,0))</f>
        <v>72</v>
      </c>
      <c r="Y3675" s="9" t="str">
        <f>IF(E3675="Cancelled","Excluded",IF(D3675="",IF((SLA_Policy!$B$8-B3675)*24&gt;X3675,"Open - Breached","Open - On Track"),IF((D3675-B3675)*24&lt;=X3675,"Met","Breached")))</f>
        <v>Met</v>
      </c>
    </row>
    <row r="3676" spans="1:25" x14ac:dyDescent="0.25">
      <c r="A3676" s="9" t="s">
        <v>6823</v>
      </c>
      <c r="B3676" s="23">
        <v>46042.379166666702</v>
      </c>
      <c r="C3676" s="23">
        <v>46042.412499999999</v>
      </c>
      <c r="D3676" s="23">
        <v>46042.638888888898</v>
      </c>
      <c r="E3676" s="9" t="s">
        <v>212</v>
      </c>
      <c r="F3676" s="9" t="s">
        <v>188</v>
      </c>
      <c r="G3676" s="9" t="s">
        <v>213</v>
      </c>
      <c r="H3676" s="9" t="s">
        <v>166</v>
      </c>
      <c r="I3676" s="9" t="s">
        <v>378</v>
      </c>
      <c r="J3676" s="9" t="s">
        <v>3330</v>
      </c>
      <c r="K3676" s="9" t="s">
        <v>246</v>
      </c>
      <c r="L3676" s="9" t="s">
        <v>104</v>
      </c>
      <c r="M3676" s="9" t="s">
        <v>2280</v>
      </c>
      <c r="N3676" s="9" t="s">
        <v>197</v>
      </c>
      <c r="O3676" s="9" t="s">
        <v>180</v>
      </c>
      <c r="P3676" s="9" t="s">
        <v>368</v>
      </c>
      <c r="Q3676" s="9" t="s">
        <v>219</v>
      </c>
      <c r="R3676" s="9">
        <v>0</v>
      </c>
      <c r="S3676" s="9">
        <v>23</v>
      </c>
      <c r="T3676" s="9" t="s">
        <v>136</v>
      </c>
      <c r="U3676" s="9" t="s">
        <v>376</v>
      </c>
      <c r="W3676" s="9">
        <v>5</v>
      </c>
      <c r="X3676" s="9">
        <f>INDEX(SLA_Policy!$D$2:$D$5,MATCH(F3676,SLA_Policy!$A$2:$A$5,0))</f>
        <v>72</v>
      </c>
      <c r="Y3676" s="9" t="str">
        <f>IF(E3676="Cancelled","Excluded",IF(D3676="",IF((SLA_Policy!$B$8-B3676)*24&gt;X3676,"Open - Breached","Open - On Track"),IF((D3676-B3676)*24&lt;=X3676,"Met","Breached")))</f>
        <v>Met</v>
      </c>
    </row>
    <row r="3677" spans="1:25" x14ac:dyDescent="0.25">
      <c r="A3677" s="9" t="s">
        <v>6824</v>
      </c>
      <c r="B3677" s="23">
        <v>46042.3840277778</v>
      </c>
      <c r="C3677" s="23">
        <v>46042.404166666704</v>
      </c>
      <c r="D3677" s="23">
        <v>46042.406944444498</v>
      </c>
      <c r="E3677" s="9" t="s">
        <v>212</v>
      </c>
      <c r="F3677" s="9" t="s">
        <v>188</v>
      </c>
      <c r="G3677" s="9" t="s">
        <v>213</v>
      </c>
      <c r="H3677" s="9" t="s">
        <v>161</v>
      </c>
      <c r="I3677" s="9" t="s">
        <v>389</v>
      </c>
      <c r="J3677" s="9" t="s">
        <v>3340</v>
      </c>
      <c r="K3677" s="9" t="s">
        <v>246</v>
      </c>
      <c r="L3677" s="9" t="s">
        <v>216</v>
      </c>
      <c r="M3677" s="9" t="s">
        <v>1094</v>
      </c>
      <c r="N3677" s="9" t="s">
        <v>199</v>
      </c>
      <c r="O3677" s="9" t="s">
        <v>116</v>
      </c>
      <c r="P3677" s="9" t="s">
        <v>218</v>
      </c>
      <c r="Q3677" s="9" t="s">
        <v>219</v>
      </c>
      <c r="R3677" s="9">
        <v>0</v>
      </c>
      <c r="S3677" s="9">
        <v>7</v>
      </c>
      <c r="U3677" s="9" t="s">
        <v>290</v>
      </c>
      <c r="W3677" s="9">
        <v>5</v>
      </c>
      <c r="X3677" s="9">
        <f>INDEX(SLA_Policy!$D$2:$D$5,MATCH(F3677,SLA_Policy!$A$2:$A$5,0))</f>
        <v>72</v>
      </c>
      <c r="Y3677" s="9" t="str">
        <f>IF(E3677="Cancelled","Excluded",IF(D3677="",IF((SLA_Policy!$B$8-B3677)*24&gt;X3677,"Open - Breached","Open - On Track"),IF((D3677-B3677)*24&lt;=X3677,"Met","Breached")))</f>
        <v>Met</v>
      </c>
    </row>
    <row r="3678" spans="1:25" x14ac:dyDescent="0.25">
      <c r="A3678" s="9" t="s">
        <v>6825</v>
      </c>
      <c r="B3678" s="23">
        <v>46042.386805555601</v>
      </c>
      <c r="C3678" s="23">
        <v>46042.391666666699</v>
      </c>
      <c r="D3678" s="23">
        <v>46042.421527777798</v>
      </c>
      <c r="E3678" s="9" t="s">
        <v>212</v>
      </c>
      <c r="F3678" s="9" t="s">
        <v>189</v>
      </c>
      <c r="G3678" s="9" t="s">
        <v>213</v>
      </c>
      <c r="H3678" s="9" t="s">
        <v>161</v>
      </c>
      <c r="I3678" s="9" t="s">
        <v>389</v>
      </c>
      <c r="J3678" s="9" t="s">
        <v>2921</v>
      </c>
      <c r="K3678" s="9" t="s">
        <v>246</v>
      </c>
      <c r="L3678" s="9" t="s">
        <v>293</v>
      </c>
      <c r="M3678" s="9" t="s">
        <v>1492</v>
      </c>
      <c r="N3678" s="9" t="s">
        <v>198</v>
      </c>
      <c r="O3678" s="9" t="s">
        <v>116</v>
      </c>
      <c r="P3678" s="9" t="s">
        <v>342</v>
      </c>
      <c r="Q3678" s="9" t="s">
        <v>219</v>
      </c>
      <c r="R3678" s="9">
        <v>0</v>
      </c>
      <c r="S3678" s="9">
        <v>7</v>
      </c>
      <c r="U3678" s="9" t="s">
        <v>290</v>
      </c>
      <c r="W3678" s="9">
        <v>5</v>
      </c>
      <c r="X3678" s="9">
        <f>INDEX(SLA_Policy!$D$2:$D$5,MATCH(F3678,SLA_Policy!$A$2:$A$5,0))</f>
        <v>120</v>
      </c>
      <c r="Y3678" s="9" t="str">
        <f>IF(E3678="Cancelled","Excluded",IF(D3678="",IF((SLA_Policy!$B$8-B3678)*24&gt;X3678,"Open - Breached","Open - On Track"),IF((D3678-B3678)*24&lt;=X3678,"Met","Breached")))</f>
        <v>Met</v>
      </c>
    </row>
    <row r="3679" spans="1:25" x14ac:dyDescent="0.25">
      <c r="A3679" s="9" t="s">
        <v>6826</v>
      </c>
      <c r="B3679" s="23">
        <v>46042.395833333299</v>
      </c>
      <c r="C3679" s="23">
        <v>46042.410416666702</v>
      </c>
      <c r="D3679" s="23">
        <v>46042.427083333299</v>
      </c>
      <c r="E3679" s="9" t="s">
        <v>212</v>
      </c>
      <c r="F3679" s="9" t="s">
        <v>189</v>
      </c>
      <c r="G3679" s="9" t="s">
        <v>213</v>
      </c>
      <c r="H3679" s="9" t="s">
        <v>161</v>
      </c>
      <c r="I3679" s="9" t="s">
        <v>389</v>
      </c>
      <c r="J3679" s="9" t="s">
        <v>1581</v>
      </c>
      <c r="K3679" s="9" t="s">
        <v>246</v>
      </c>
      <c r="L3679" s="9" t="s">
        <v>351</v>
      </c>
      <c r="M3679" s="9" t="s">
        <v>5228</v>
      </c>
      <c r="N3679" s="9" t="s">
        <v>198</v>
      </c>
      <c r="O3679" s="9" t="s">
        <v>116</v>
      </c>
      <c r="P3679" s="9" t="s">
        <v>574</v>
      </c>
      <c r="Q3679" s="9" t="s">
        <v>219</v>
      </c>
      <c r="R3679" s="9">
        <v>0</v>
      </c>
      <c r="S3679" s="9">
        <v>4</v>
      </c>
      <c r="U3679" s="9" t="s">
        <v>266</v>
      </c>
      <c r="X3679" s="9">
        <f>INDEX(SLA_Policy!$D$2:$D$5,MATCH(F3679,SLA_Policy!$A$2:$A$5,0))</f>
        <v>120</v>
      </c>
      <c r="Y3679" s="9" t="str">
        <f>IF(E3679="Cancelled","Excluded",IF(D3679="",IF((SLA_Policy!$B$8-B3679)*24&gt;X3679,"Open - Breached","Open - On Track"),IF((D3679-B3679)*24&lt;=X3679,"Met","Breached")))</f>
        <v>Met</v>
      </c>
    </row>
    <row r="3680" spans="1:25" x14ac:dyDescent="0.25">
      <c r="A3680" s="9" t="s">
        <v>6827</v>
      </c>
      <c r="B3680" s="23">
        <v>46042.398611111101</v>
      </c>
      <c r="C3680" s="23">
        <v>46042.403472222199</v>
      </c>
      <c r="D3680" s="23">
        <v>46042.407638888901</v>
      </c>
      <c r="E3680" s="9" t="s">
        <v>212</v>
      </c>
      <c r="F3680" s="9" t="s">
        <v>188</v>
      </c>
      <c r="G3680" s="9" t="s">
        <v>213</v>
      </c>
      <c r="H3680" s="9" t="s">
        <v>161</v>
      </c>
      <c r="I3680" s="9" t="s">
        <v>389</v>
      </c>
      <c r="J3680" s="9" t="s">
        <v>2596</v>
      </c>
      <c r="K3680" s="9" t="s">
        <v>239</v>
      </c>
      <c r="L3680" s="9" t="s">
        <v>226</v>
      </c>
      <c r="M3680" s="9" t="s">
        <v>1111</v>
      </c>
      <c r="N3680" s="9" t="s">
        <v>198</v>
      </c>
      <c r="O3680" s="9" t="s">
        <v>116</v>
      </c>
      <c r="P3680" s="9" t="s">
        <v>590</v>
      </c>
      <c r="Q3680" s="9" t="s">
        <v>219</v>
      </c>
      <c r="R3680" s="9">
        <v>0</v>
      </c>
      <c r="S3680" s="9">
        <v>4</v>
      </c>
      <c r="U3680" s="9" t="s">
        <v>290</v>
      </c>
      <c r="W3680" s="9">
        <v>5</v>
      </c>
      <c r="X3680" s="9">
        <f>INDEX(SLA_Policy!$D$2:$D$5,MATCH(F3680,SLA_Policy!$A$2:$A$5,0))</f>
        <v>72</v>
      </c>
      <c r="Y3680" s="9" t="str">
        <f>IF(E3680="Cancelled","Excluded",IF(D3680="",IF((SLA_Policy!$B$8-B3680)*24&gt;X3680,"Open - Breached","Open - On Track"),IF((D3680-B3680)*24&lt;=X3680,"Met","Breached")))</f>
        <v>Met</v>
      </c>
    </row>
    <row r="3681" spans="1:25" x14ac:dyDescent="0.25">
      <c r="A3681" s="9" t="s">
        <v>6828</v>
      </c>
      <c r="B3681" s="23">
        <v>46042.400694444397</v>
      </c>
      <c r="C3681" s="23">
        <v>46042.402083333298</v>
      </c>
      <c r="D3681" s="23">
        <v>46042.4506944444</v>
      </c>
      <c r="E3681" s="9" t="s">
        <v>212</v>
      </c>
      <c r="F3681" s="9" t="s">
        <v>188</v>
      </c>
      <c r="G3681" s="9" t="s">
        <v>213</v>
      </c>
      <c r="H3681" s="9" t="s">
        <v>161</v>
      </c>
      <c r="I3681" s="9" t="s">
        <v>454</v>
      </c>
      <c r="J3681" s="9" t="s">
        <v>6829</v>
      </c>
      <c r="K3681" s="9" t="s">
        <v>246</v>
      </c>
      <c r="L3681" s="9" t="s">
        <v>293</v>
      </c>
      <c r="M3681" s="9" t="s">
        <v>2043</v>
      </c>
      <c r="N3681" s="9" t="s">
        <v>198</v>
      </c>
      <c r="O3681" s="9" t="s">
        <v>116</v>
      </c>
      <c r="P3681" s="9" t="s">
        <v>295</v>
      </c>
      <c r="Q3681" s="9" t="s">
        <v>219</v>
      </c>
      <c r="R3681" s="9">
        <v>1</v>
      </c>
      <c r="S3681" s="9">
        <v>11</v>
      </c>
      <c r="U3681" s="9" t="s">
        <v>266</v>
      </c>
      <c r="X3681" s="9">
        <f>INDEX(SLA_Policy!$D$2:$D$5,MATCH(F3681,SLA_Policy!$A$2:$A$5,0))</f>
        <v>72</v>
      </c>
      <c r="Y3681" s="9" t="str">
        <f>IF(E3681="Cancelled","Excluded",IF(D3681="",IF((SLA_Policy!$B$8-B3681)*24&gt;X3681,"Open - Breached","Open - On Track"),IF((D3681-B3681)*24&lt;=X3681,"Met","Breached")))</f>
        <v>Met</v>
      </c>
    </row>
    <row r="3682" spans="1:25" x14ac:dyDescent="0.25">
      <c r="A3682" s="9" t="s">
        <v>6830</v>
      </c>
      <c r="B3682" s="23">
        <v>46042.402777777803</v>
      </c>
      <c r="C3682" s="23">
        <v>46042.411111111098</v>
      </c>
      <c r="D3682" s="23">
        <v>46042.627083333296</v>
      </c>
      <c r="E3682" s="9" t="s">
        <v>212</v>
      </c>
      <c r="F3682" s="9" t="s">
        <v>188</v>
      </c>
      <c r="G3682" s="9" t="s">
        <v>213</v>
      </c>
      <c r="H3682" s="9" t="s">
        <v>161</v>
      </c>
      <c r="I3682" s="9" t="s">
        <v>389</v>
      </c>
      <c r="J3682" s="9" t="s">
        <v>1981</v>
      </c>
      <c r="K3682" s="9" t="s">
        <v>246</v>
      </c>
      <c r="L3682" s="9" t="s">
        <v>293</v>
      </c>
      <c r="M3682" s="9" t="s">
        <v>2199</v>
      </c>
      <c r="N3682" s="9" t="s">
        <v>198</v>
      </c>
      <c r="O3682" s="9" t="s">
        <v>116</v>
      </c>
      <c r="P3682" s="9" t="s">
        <v>590</v>
      </c>
      <c r="Q3682" s="9" t="s">
        <v>219</v>
      </c>
      <c r="R3682" s="9">
        <v>0</v>
      </c>
      <c r="S3682" s="9">
        <v>10</v>
      </c>
      <c r="U3682" s="9" t="s">
        <v>221</v>
      </c>
      <c r="W3682" s="9">
        <v>5</v>
      </c>
      <c r="X3682" s="9">
        <f>INDEX(SLA_Policy!$D$2:$D$5,MATCH(F3682,SLA_Policy!$A$2:$A$5,0))</f>
        <v>72</v>
      </c>
      <c r="Y3682" s="9" t="str">
        <f>IF(E3682="Cancelled","Excluded",IF(D3682="",IF((SLA_Policy!$B$8-B3682)*24&gt;X3682,"Open - Breached","Open - On Track"),IF((D3682-B3682)*24&lt;=X3682,"Met","Breached")))</f>
        <v>Met</v>
      </c>
    </row>
    <row r="3683" spans="1:25" x14ac:dyDescent="0.25">
      <c r="A3683" s="9" t="s">
        <v>6831</v>
      </c>
      <c r="B3683" s="23">
        <v>46042.406944444498</v>
      </c>
      <c r="C3683" s="23">
        <v>46042.418749999997</v>
      </c>
      <c r="D3683" s="23">
        <v>46042.527083333298</v>
      </c>
      <c r="E3683" s="9" t="s">
        <v>212</v>
      </c>
      <c r="F3683" s="9" t="s">
        <v>188</v>
      </c>
      <c r="G3683" s="9" t="s">
        <v>213</v>
      </c>
      <c r="H3683" s="9" t="s">
        <v>164</v>
      </c>
      <c r="I3683" s="9" t="s">
        <v>478</v>
      </c>
      <c r="J3683" s="9" t="s">
        <v>1964</v>
      </c>
      <c r="K3683" s="9" t="s">
        <v>262</v>
      </c>
      <c r="L3683" s="9" t="s">
        <v>104</v>
      </c>
      <c r="M3683" s="9" t="s">
        <v>2353</v>
      </c>
      <c r="N3683" s="9" t="s">
        <v>200</v>
      </c>
      <c r="O3683" s="9" t="s">
        <v>178</v>
      </c>
      <c r="P3683" s="9" t="s">
        <v>360</v>
      </c>
      <c r="Q3683" s="9" t="s">
        <v>219</v>
      </c>
      <c r="R3683" s="9">
        <v>0</v>
      </c>
      <c r="S3683" s="9">
        <v>31</v>
      </c>
      <c r="T3683" s="9" t="s">
        <v>343</v>
      </c>
      <c r="U3683" s="9" t="s">
        <v>266</v>
      </c>
      <c r="X3683" s="9">
        <f>INDEX(SLA_Policy!$D$2:$D$5,MATCH(F3683,SLA_Policy!$A$2:$A$5,0))</f>
        <v>72</v>
      </c>
      <c r="Y3683" s="9" t="str">
        <f>IF(E3683="Cancelled","Excluded",IF(D3683="",IF((SLA_Policy!$B$8-B3683)*24&gt;X3683,"Open - Breached","Open - On Track"),IF((D3683-B3683)*24&lt;=X3683,"Met","Breached")))</f>
        <v>Met</v>
      </c>
    </row>
    <row r="3684" spans="1:25" x14ac:dyDescent="0.25">
      <c r="A3684" s="9" t="s">
        <v>6832</v>
      </c>
      <c r="B3684" s="23">
        <v>46042.407638888901</v>
      </c>
      <c r="C3684" s="23">
        <v>46042.414583333302</v>
      </c>
      <c r="D3684" s="23">
        <v>46042.491666666698</v>
      </c>
      <c r="E3684" s="9" t="s">
        <v>212</v>
      </c>
      <c r="F3684" s="9" t="s">
        <v>189</v>
      </c>
      <c r="G3684" s="9" t="s">
        <v>213</v>
      </c>
      <c r="H3684" s="9" t="s">
        <v>161</v>
      </c>
      <c r="I3684" s="9" t="s">
        <v>389</v>
      </c>
      <c r="J3684" s="9" t="s">
        <v>1878</v>
      </c>
      <c r="K3684" s="9" t="s">
        <v>303</v>
      </c>
      <c r="L3684" s="9" t="s">
        <v>104</v>
      </c>
      <c r="M3684" s="9" t="s">
        <v>6833</v>
      </c>
      <c r="N3684" s="9" t="s">
        <v>198</v>
      </c>
      <c r="O3684" s="9" t="s">
        <v>116</v>
      </c>
      <c r="P3684" s="9" t="s">
        <v>218</v>
      </c>
      <c r="Q3684" s="9" t="s">
        <v>219</v>
      </c>
      <c r="R3684" s="9">
        <v>0</v>
      </c>
      <c r="S3684" s="9">
        <v>9</v>
      </c>
      <c r="U3684" s="9" t="s">
        <v>290</v>
      </c>
      <c r="W3684" s="9">
        <v>3</v>
      </c>
      <c r="X3684" s="9">
        <f>INDEX(SLA_Policy!$D$2:$D$5,MATCH(F3684,SLA_Policy!$A$2:$A$5,0))</f>
        <v>120</v>
      </c>
      <c r="Y3684" s="9" t="str">
        <f>IF(E3684="Cancelled","Excluded",IF(D3684="",IF((SLA_Policy!$B$8-B3684)*24&gt;X3684,"Open - Breached","Open - On Track"),IF((D3684-B3684)*24&lt;=X3684,"Met","Breached")))</f>
        <v>Met</v>
      </c>
    </row>
    <row r="3685" spans="1:25" x14ac:dyDescent="0.25">
      <c r="A3685" s="9" t="s">
        <v>6834</v>
      </c>
      <c r="B3685" s="23">
        <v>46042.422222222202</v>
      </c>
      <c r="C3685" s="23">
        <v>46042.422916666699</v>
      </c>
      <c r="D3685" s="23">
        <v>46042.4375</v>
      </c>
      <c r="E3685" s="9" t="s">
        <v>212</v>
      </c>
      <c r="F3685" s="9" t="s">
        <v>187</v>
      </c>
      <c r="G3685" s="9" t="s">
        <v>213</v>
      </c>
      <c r="H3685" s="9" t="s">
        <v>88</v>
      </c>
      <c r="I3685" s="9" t="s">
        <v>92</v>
      </c>
      <c r="J3685" s="9" t="s">
        <v>3189</v>
      </c>
      <c r="K3685" s="9" t="s">
        <v>239</v>
      </c>
      <c r="L3685" s="9" t="s">
        <v>104</v>
      </c>
      <c r="M3685" s="9" t="s">
        <v>1589</v>
      </c>
      <c r="N3685" s="9" t="s">
        <v>200</v>
      </c>
      <c r="O3685" s="9" t="s">
        <v>116</v>
      </c>
      <c r="P3685" s="9" t="s">
        <v>590</v>
      </c>
      <c r="Q3685" s="9" t="s">
        <v>219</v>
      </c>
      <c r="R3685" s="9">
        <v>0</v>
      </c>
      <c r="S3685" s="9">
        <v>45</v>
      </c>
      <c r="T3685" s="9" t="s">
        <v>136</v>
      </c>
      <c r="U3685" s="9" t="s">
        <v>266</v>
      </c>
      <c r="X3685" s="9">
        <f>INDEX(SLA_Policy!$D$2:$D$5,MATCH(F3685,SLA_Policy!$A$2:$A$5,0))</f>
        <v>8</v>
      </c>
      <c r="Y3685" s="9" t="str">
        <f>IF(E3685="Cancelled","Excluded",IF(D3685="",IF((SLA_Policy!$B$8-B3685)*24&gt;X3685,"Open - Breached","Open - On Track"),IF((D3685-B3685)*24&lt;=X3685,"Met","Breached")))</f>
        <v>Met</v>
      </c>
    </row>
    <row r="3686" spans="1:25" x14ac:dyDescent="0.25">
      <c r="A3686" s="9" t="s">
        <v>6835</v>
      </c>
      <c r="B3686" s="23">
        <v>46042.425694444399</v>
      </c>
      <c r="C3686" s="23">
        <v>46042.470138888901</v>
      </c>
      <c r="D3686" s="23">
        <v>46042.689583333296</v>
      </c>
      <c r="E3686" s="9" t="s">
        <v>212</v>
      </c>
      <c r="F3686" s="9" t="s">
        <v>188</v>
      </c>
      <c r="G3686" s="9" t="s">
        <v>213</v>
      </c>
      <c r="H3686" s="9" t="s">
        <v>165</v>
      </c>
      <c r="I3686" s="9" t="s">
        <v>469</v>
      </c>
      <c r="J3686" s="9" t="s">
        <v>2181</v>
      </c>
      <c r="K3686" s="9" t="s">
        <v>246</v>
      </c>
      <c r="L3686" s="9" t="s">
        <v>216</v>
      </c>
      <c r="M3686" s="9" t="s">
        <v>4946</v>
      </c>
      <c r="N3686" s="9" t="s">
        <v>197</v>
      </c>
      <c r="O3686" s="9" t="s">
        <v>176</v>
      </c>
      <c r="P3686" s="9" t="s">
        <v>1159</v>
      </c>
      <c r="Q3686" s="9" t="s">
        <v>219</v>
      </c>
      <c r="R3686" s="9">
        <v>0</v>
      </c>
      <c r="S3686" s="9">
        <v>15</v>
      </c>
      <c r="U3686" s="9" t="s">
        <v>266</v>
      </c>
      <c r="X3686" s="9">
        <f>INDEX(SLA_Policy!$D$2:$D$5,MATCH(F3686,SLA_Policy!$A$2:$A$5,0))</f>
        <v>72</v>
      </c>
      <c r="Y3686" s="9" t="str">
        <f>IF(E3686="Cancelled","Excluded",IF(D3686="",IF((SLA_Policy!$B$8-B3686)*24&gt;X3686,"Open - Breached","Open - On Track"),IF((D3686-B3686)*24&lt;=X3686,"Met","Breached")))</f>
        <v>Met</v>
      </c>
    </row>
    <row r="3687" spans="1:25" x14ac:dyDescent="0.25">
      <c r="A3687" s="9" t="s">
        <v>6836</v>
      </c>
      <c r="B3687" s="23">
        <v>46042.431250000001</v>
      </c>
      <c r="C3687" s="23">
        <v>46042.434722222199</v>
      </c>
      <c r="D3687" s="23">
        <v>46042.752777777801</v>
      </c>
      <c r="E3687" s="9" t="s">
        <v>212</v>
      </c>
      <c r="F3687" s="9" t="s">
        <v>188</v>
      </c>
      <c r="G3687" s="9" t="s">
        <v>213</v>
      </c>
      <c r="H3687" s="9" t="s">
        <v>161</v>
      </c>
      <c r="I3687" s="9" t="s">
        <v>297</v>
      </c>
      <c r="J3687" s="9" t="s">
        <v>6741</v>
      </c>
      <c r="K3687" s="9" t="s">
        <v>246</v>
      </c>
      <c r="L3687" s="9" t="s">
        <v>351</v>
      </c>
      <c r="M3687" s="9" t="s">
        <v>1226</v>
      </c>
      <c r="N3687" s="9" t="s">
        <v>198</v>
      </c>
      <c r="O3687" s="9" t="s">
        <v>177</v>
      </c>
      <c r="P3687" s="9" t="s">
        <v>457</v>
      </c>
      <c r="Q3687" s="9" t="s">
        <v>219</v>
      </c>
      <c r="R3687" s="9">
        <v>0</v>
      </c>
      <c r="S3687" s="9">
        <v>15</v>
      </c>
      <c r="U3687" s="9" t="s">
        <v>140</v>
      </c>
      <c r="V3687" s="9" t="s">
        <v>6326</v>
      </c>
      <c r="X3687" s="9">
        <f>INDEX(SLA_Policy!$D$2:$D$5,MATCH(F3687,SLA_Policy!$A$2:$A$5,0))</f>
        <v>72</v>
      </c>
      <c r="Y3687" s="9" t="str">
        <f>IF(E3687="Cancelled","Excluded",IF(D3687="",IF((SLA_Policy!$B$8-B3687)*24&gt;X3687,"Open - Breached","Open - On Track"),IF((D3687-B3687)*24&lt;=X3687,"Met","Breached")))</f>
        <v>Met</v>
      </c>
    </row>
    <row r="3688" spans="1:25" x14ac:dyDescent="0.25">
      <c r="A3688" s="9" t="s">
        <v>6837</v>
      </c>
      <c r="B3688" s="23">
        <v>46042.436111111099</v>
      </c>
      <c r="C3688" s="23">
        <v>46042.445833333302</v>
      </c>
      <c r="D3688" s="23">
        <v>46042.609722222202</v>
      </c>
      <c r="E3688" s="9" t="s">
        <v>212</v>
      </c>
      <c r="F3688" s="9" t="s">
        <v>188</v>
      </c>
      <c r="G3688" s="9" t="s">
        <v>213</v>
      </c>
      <c r="H3688" s="9" t="s">
        <v>161</v>
      </c>
      <c r="I3688" s="9" t="s">
        <v>297</v>
      </c>
      <c r="J3688" s="9" t="s">
        <v>6838</v>
      </c>
      <c r="K3688" s="9" t="s">
        <v>246</v>
      </c>
      <c r="L3688" s="9" t="s">
        <v>311</v>
      </c>
      <c r="M3688" s="9" t="s">
        <v>3591</v>
      </c>
      <c r="N3688" s="9" t="s">
        <v>199</v>
      </c>
      <c r="O3688" s="9" t="s">
        <v>177</v>
      </c>
      <c r="P3688" s="9" t="s">
        <v>241</v>
      </c>
      <c r="Q3688" s="9" t="s">
        <v>219</v>
      </c>
      <c r="R3688" s="9">
        <v>0</v>
      </c>
      <c r="S3688" s="9">
        <v>25</v>
      </c>
      <c r="U3688" s="9" t="s">
        <v>140</v>
      </c>
      <c r="V3688" s="9" t="s">
        <v>6326</v>
      </c>
      <c r="X3688" s="9">
        <f>INDEX(SLA_Policy!$D$2:$D$5,MATCH(F3688,SLA_Policy!$A$2:$A$5,0))</f>
        <v>72</v>
      </c>
      <c r="Y3688" s="9" t="str">
        <f>IF(E3688="Cancelled","Excluded",IF(D3688="",IF((SLA_Policy!$B$8-B3688)*24&gt;X3688,"Open - Breached","Open - On Track"),IF((D3688-B3688)*24&lt;=X3688,"Met","Breached")))</f>
        <v>Met</v>
      </c>
    </row>
    <row r="3689" spans="1:25" x14ac:dyDescent="0.25">
      <c r="A3689" s="9" t="s">
        <v>6839</v>
      </c>
      <c r="B3689" s="23">
        <v>46042.438194444498</v>
      </c>
      <c r="C3689" s="23">
        <v>46042.439583333296</v>
      </c>
      <c r="D3689" s="23">
        <v>46042.610416666699</v>
      </c>
      <c r="E3689" s="9" t="s">
        <v>212</v>
      </c>
      <c r="F3689" s="9" t="s">
        <v>186</v>
      </c>
      <c r="G3689" s="9" t="s">
        <v>213</v>
      </c>
      <c r="H3689" s="9" t="s">
        <v>166</v>
      </c>
      <c r="I3689" s="9" t="s">
        <v>398</v>
      </c>
      <c r="J3689" s="9" t="s">
        <v>1013</v>
      </c>
      <c r="K3689" s="9" t="s">
        <v>215</v>
      </c>
      <c r="L3689" s="9" t="s">
        <v>293</v>
      </c>
      <c r="M3689" s="9" t="s">
        <v>4076</v>
      </c>
      <c r="N3689" s="9" t="s">
        <v>199</v>
      </c>
      <c r="O3689" s="9" t="s">
        <v>181</v>
      </c>
      <c r="P3689" s="9" t="s">
        <v>289</v>
      </c>
      <c r="Q3689" s="9" t="s">
        <v>273</v>
      </c>
      <c r="R3689" s="9">
        <v>0</v>
      </c>
      <c r="S3689" s="9">
        <v>58</v>
      </c>
      <c r="U3689" s="9" t="s">
        <v>248</v>
      </c>
      <c r="X3689" s="9">
        <f>INDEX(SLA_Policy!$D$2:$D$5,MATCH(F3689,SLA_Policy!$A$2:$A$5,0))</f>
        <v>4</v>
      </c>
      <c r="Y3689" s="9" t="str">
        <f>IF(E3689="Cancelled","Excluded",IF(D3689="",IF((SLA_Policy!$B$8-B3689)*24&gt;X3689,"Open - Breached","Open - On Track"),IF((D3689-B3689)*24&lt;=X3689,"Met","Breached")))</f>
        <v>Breached</v>
      </c>
    </row>
    <row r="3690" spans="1:25" x14ac:dyDescent="0.25">
      <c r="A3690" s="9" t="s">
        <v>6840</v>
      </c>
      <c r="B3690" s="23">
        <v>46042.443749999999</v>
      </c>
      <c r="C3690" s="23">
        <v>46042.537499999999</v>
      </c>
      <c r="D3690" s="23">
        <v>46042.722222222197</v>
      </c>
      <c r="E3690" s="9" t="s">
        <v>212</v>
      </c>
      <c r="F3690" s="9" t="s">
        <v>189</v>
      </c>
      <c r="G3690" s="9" t="s">
        <v>213</v>
      </c>
      <c r="H3690" s="9" t="s">
        <v>161</v>
      </c>
      <c r="I3690" s="9" t="s">
        <v>389</v>
      </c>
      <c r="J3690" s="9" t="s">
        <v>1459</v>
      </c>
      <c r="K3690" s="9" t="s">
        <v>262</v>
      </c>
      <c r="L3690" s="9" t="s">
        <v>104</v>
      </c>
      <c r="M3690" s="9" t="s">
        <v>407</v>
      </c>
      <c r="N3690" s="9" t="s">
        <v>196</v>
      </c>
      <c r="O3690" s="9" t="s">
        <v>116</v>
      </c>
      <c r="P3690" s="9" t="s">
        <v>574</v>
      </c>
      <c r="Q3690" s="9" t="s">
        <v>219</v>
      </c>
      <c r="R3690" s="9">
        <v>0</v>
      </c>
      <c r="S3690" s="9">
        <v>6</v>
      </c>
      <c r="U3690" s="9" t="s">
        <v>290</v>
      </c>
      <c r="X3690" s="9">
        <f>INDEX(SLA_Policy!$D$2:$D$5,MATCH(F3690,SLA_Policy!$A$2:$A$5,0))</f>
        <v>120</v>
      </c>
      <c r="Y3690" s="9" t="str">
        <f>IF(E3690="Cancelled","Excluded",IF(D3690="",IF((SLA_Policy!$B$8-B3690)*24&gt;X3690,"Open - Breached","Open - On Track"),IF((D3690-B3690)*24&lt;=X3690,"Met","Breached")))</f>
        <v>Met</v>
      </c>
    </row>
    <row r="3691" spans="1:25" x14ac:dyDescent="0.25">
      <c r="A3691" s="9" t="s">
        <v>6841</v>
      </c>
      <c r="B3691" s="23">
        <v>46042.459027777797</v>
      </c>
      <c r="C3691" s="23">
        <v>46042.513888888898</v>
      </c>
      <c r="D3691" s="23">
        <v>46043.360416666699</v>
      </c>
      <c r="E3691" s="9" t="s">
        <v>212</v>
      </c>
      <c r="F3691" s="9" t="s">
        <v>188</v>
      </c>
      <c r="G3691" s="9" t="s">
        <v>213</v>
      </c>
      <c r="H3691" s="9" t="s">
        <v>166</v>
      </c>
      <c r="I3691" s="9" t="s">
        <v>286</v>
      </c>
      <c r="J3691" s="9" t="s">
        <v>632</v>
      </c>
      <c r="K3691" s="9" t="s">
        <v>303</v>
      </c>
      <c r="L3691" s="9" t="s">
        <v>311</v>
      </c>
      <c r="M3691" s="9" t="s">
        <v>476</v>
      </c>
      <c r="N3691" s="9" t="s">
        <v>196</v>
      </c>
      <c r="O3691" s="9" t="s">
        <v>181</v>
      </c>
      <c r="P3691" s="9" t="s">
        <v>445</v>
      </c>
      <c r="Q3691" s="9" t="s">
        <v>273</v>
      </c>
      <c r="R3691" s="9">
        <v>0</v>
      </c>
      <c r="S3691" s="9">
        <v>6</v>
      </c>
      <c r="U3691" s="9" t="s">
        <v>290</v>
      </c>
      <c r="W3691" s="9">
        <v>4</v>
      </c>
      <c r="X3691" s="9">
        <f>INDEX(SLA_Policy!$D$2:$D$5,MATCH(F3691,SLA_Policy!$A$2:$A$5,0))</f>
        <v>72</v>
      </c>
      <c r="Y3691" s="9" t="str">
        <f>IF(E3691="Cancelled","Excluded",IF(D3691="",IF((SLA_Policy!$B$8-B3691)*24&gt;X3691,"Open - Breached","Open - On Track"),IF((D3691-B3691)*24&lt;=X3691,"Met","Breached")))</f>
        <v>Met</v>
      </c>
    </row>
    <row r="3692" spans="1:25" x14ac:dyDescent="0.25">
      <c r="A3692" s="9" t="s">
        <v>6842</v>
      </c>
      <c r="B3692" s="23">
        <v>46042.468055555597</v>
      </c>
      <c r="C3692" s="23">
        <v>46042.470138888901</v>
      </c>
      <c r="D3692" s="23">
        <v>46042.521527777797</v>
      </c>
      <c r="E3692" s="9" t="s">
        <v>212</v>
      </c>
      <c r="F3692" s="9" t="s">
        <v>188</v>
      </c>
      <c r="G3692" s="9" t="s">
        <v>213</v>
      </c>
      <c r="H3692" s="9" t="s">
        <v>88</v>
      </c>
      <c r="I3692" s="9" t="s">
        <v>92</v>
      </c>
      <c r="J3692" s="9" t="s">
        <v>5768</v>
      </c>
      <c r="K3692" s="9" t="s">
        <v>239</v>
      </c>
      <c r="L3692" s="9" t="s">
        <v>293</v>
      </c>
      <c r="M3692" s="9" t="s">
        <v>6843</v>
      </c>
      <c r="N3692" s="9" t="s">
        <v>198</v>
      </c>
      <c r="O3692" s="9" t="s">
        <v>178</v>
      </c>
      <c r="P3692" s="9" t="s">
        <v>321</v>
      </c>
      <c r="Q3692" s="9" t="s">
        <v>273</v>
      </c>
      <c r="R3692" s="9">
        <v>0</v>
      </c>
      <c r="S3692" s="9">
        <v>40</v>
      </c>
      <c r="T3692" s="9" t="s">
        <v>136</v>
      </c>
      <c r="U3692" s="9" t="s">
        <v>661</v>
      </c>
      <c r="W3692" s="9">
        <v>4</v>
      </c>
      <c r="X3692" s="9">
        <f>INDEX(SLA_Policy!$D$2:$D$5,MATCH(F3692,SLA_Policy!$A$2:$A$5,0))</f>
        <v>72</v>
      </c>
      <c r="Y3692" s="9" t="str">
        <f>IF(E3692="Cancelled","Excluded",IF(D3692="",IF((SLA_Policy!$B$8-B3692)*24&gt;X3692,"Open - Breached","Open - On Track"),IF((D3692-B3692)*24&lt;=X3692,"Met","Breached")))</f>
        <v>Met</v>
      </c>
    </row>
    <row r="3693" spans="1:25" x14ac:dyDescent="0.25">
      <c r="A3693" s="9" t="s">
        <v>6844</v>
      </c>
      <c r="B3693" s="23">
        <v>46042.470138888901</v>
      </c>
      <c r="C3693" s="23">
        <v>46042.473611111098</v>
      </c>
      <c r="D3693" s="23">
        <v>46042.560416666704</v>
      </c>
      <c r="E3693" s="9" t="s">
        <v>212</v>
      </c>
      <c r="F3693" s="9" t="s">
        <v>188</v>
      </c>
      <c r="G3693" s="9" t="s">
        <v>236</v>
      </c>
      <c r="H3693" s="9" t="s">
        <v>167</v>
      </c>
      <c r="I3693" s="9" t="s">
        <v>255</v>
      </c>
      <c r="J3693" s="9" t="s">
        <v>6845</v>
      </c>
      <c r="K3693" s="9" t="s">
        <v>262</v>
      </c>
      <c r="L3693" s="9" t="s">
        <v>282</v>
      </c>
      <c r="M3693" s="9" t="s">
        <v>2674</v>
      </c>
      <c r="N3693" s="9" t="s">
        <v>198</v>
      </c>
      <c r="O3693" s="9" t="s">
        <v>176</v>
      </c>
      <c r="P3693" s="9" t="s">
        <v>419</v>
      </c>
      <c r="Q3693" s="9" t="s">
        <v>219</v>
      </c>
      <c r="R3693" s="9">
        <v>0</v>
      </c>
      <c r="S3693" s="9">
        <v>17</v>
      </c>
      <c r="U3693" s="9" t="s">
        <v>242</v>
      </c>
      <c r="X3693" s="9">
        <f>INDEX(SLA_Policy!$D$2:$D$5,MATCH(F3693,SLA_Policy!$A$2:$A$5,0))</f>
        <v>72</v>
      </c>
      <c r="Y3693" s="9" t="str">
        <f>IF(E3693="Cancelled","Excluded",IF(D3693="",IF((SLA_Policy!$B$8-B3693)*24&gt;X3693,"Open - Breached","Open - On Track"),IF((D3693-B3693)*24&lt;=X3693,"Met","Breached")))</f>
        <v>Met</v>
      </c>
    </row>
    <row r="3694" spans="1:25" x14ac:dyDescent="0.25">
      <c r="A3694" s="9" t="s">
        <v>6846</v>
      </c>
      <c r="B3694" s="23">
        <v>46042.474305555603</v>
      </c>
      <c r="C3694" s="23">
        <v>46042.474999999999</v>
      </c>
      <c r="D3694" s="23">
        <v>46042.620833333298</v>
      </c>
      <c r="E3694" s="9" t="s">
        <v>212</v>
      </c>
      <c r="F3694" s="9" t="s">
        <v>187</v>
      </c>
      <c r="G3694" s="9" t="s">
        <v>213</v>
      </c>
      <c r="H3694" s="9" t="s">
        <v>161</v>
      </c>
      <c r="I3694" s="9" t="s">
        <v>297</v>
      </c>
      <c r="J3694" s="9" t="s">
        <v>1248</v>
      </c>
      <c r="K3694" s="9" t="s">
        <v>215</v>
      </c>
      <c r="L3694" s="9" t="s">
        <v>226</v>
      </c>
      <c r="M3694" s="9" t="s">
        <v>2466</v>
      </c>
      <c r="N3694" s="9" t="s">
        <v>198</v>
      </c>
      <c r="O3694" s="9" t="s">
        <v>177</v>
      </c>
      <c r="P3694" s="9" t="s">
        <v>942</v>
      </c>
      <c r="Q3694" s="9" t="s">
        <v>273</v>
      </c>
      <c r="R3694" s="9">
        <v>0</v>
      </c>
      <c r="S3694" s="9">
        <v>31</v>
      </c>
      <c r="U3694" s="9" t="s">
        <v>140</v>
      </c>
      <c r="V3694" s="9" t="s">
        <v>6326</v>
      </c>
      <c r="X3694" s="9">
        <f>INDEX(SLA_Policy!$D$2:$D$5,MATCH(F3694,SLA_Policy!$A$2:$A$5,0))</f>
        <v>8</v>
      </c>
      <c r="Y3694" s="9" t="str">
        <f>IF(E3694="Cancelled","Excluded",IF(D3694="",IF((SLA_Policy!$B$8-B3694)*24&gt;X3694,"Open - Breached","Open - On Track"),IF((D3694-B3694)*24&lt;=X3694,"Met","Breached")))</f>
        <v>Met</v>
      </c>
    </row>
    <row r="3695" spans="1:25" x14ac:dyDescent="0.25">
      <c r="A3695" s="9" t="s">
        <v>6847</v>
      </c>
      <c r="B3695" s="23">
        <v>46042.4819444444</v>
      </c>
      <c r="C3695" s="23">
        <v>46042.483333333301</v>
      </c>
      <c r="D3695" s="23">
        <v>46042.683333333298</v>
      </c>
      <c r="E3695" s="9" t="s">
        <v>212</v>
      </c>
      <c r="F3695" s="9" t="s">
        <v>188</v>
      </c>
      <c r="G3695" s="9" t="s">
        <v>213</v>
      </c>
      <c r="H3695" s="9" t="s">
        <v>161</v>
      </c>
      <c r="I3695" s="9" t="s">
        <v>454</v>
      </c>
      <c r="J3695" s="9" t="s">
        <v>2015</v>
      </c>
      <c r="K3695" s="9" t="s">
        <v>246</v>
      </c>
      <c r="L3695" s="9" t="s">
        <v>282</v>
      </c>
      <c r="M3695" s="9" t="s">
        <v>1917</v>
      </c>
      <c r="N3695" s="9" t="s">
        <v>198</v>
      </c>
      <c r="O3695" s="9" t="s">
        <v>116</v>
      </c>
      <c r="P3695" s="9" t="s">
        <v>551</v>
      </c>
      <c r="Q3695" s="9" t="s">
        <v>219</v>
      </c>
      <c r="R3695" s="9">
        <v>0</v>
      </c>
      <c r="S3695" s="9">
        <v>5</v>
      </c>
      <c r="U3695" s="9" t="s">
        <v>290</v>
      </c>
      <c r="W3695" s="9">
        <v>5</v>
      </c>
      <c r="X3695" s="9">
        <f>INDEX(SLA_Policy!$D$2:$D$5,MATCH(F3695,SLA_Policy!$A$2:$A$5,0))</f>
        <v>72</v>
      </c>
      <c r="Y3695" s="9" t="str">
        <f>IF(E3695="Cancelled","Excluded",IF(D3695="",IF((SLA_Policy!$B$8-B3695)*24&gt;X3695,"Open - Breached","Open - On Track"),IF((D3695-B3695)*24&lt;=X3695,"Met","Breached")))</f>
        <v>Met</v>
      </c>
    </row>
    <row r="3696" spans="1:25" x14ac:dyDescent="0.25">
      <c r="A3696" s="9" t="s">
        <v>6848</v>
      </c>
      <c r="B3696" s="23">
        <v>46042.484722222202</v>
      </c>
      <c r="C3696" s="23">
        <v>46042.485416666699</v>
      </c>
      <c r="D3696" s="23">
        <v>46042.649305555598</v>
      </c>
      <c r="E3696" s="9" t="s">
        <v>212</v>
      </c>
      <c r="F3696" s="9" t="s">
        <v>187</v>
      </c>
      <c r="G3696" s="9" t="s">
        <v>213</v>
      </c>
      <c r="H3696" s="9" t="s">
        <v>161</v>
      </c>
      <c r="I3696" s="9" t="s">
        <v>297</v>
      </c>
      <c r="J3696" s="9" t="s">
        <v>540</v>
      </c>
      <c r="K3696" s="9" t="s">
        <v>246</v>
      </c>
      <c r="L3696" s="9" t="s">
        <v>307</v>
      </c>
      <c r="M3696" s="9" t="s">
        <v>2020</v>
      </c>
      <c r="N3696" s="9" t="s">
        <v>200</v>
      </c>
      <c r="O3696" s="9" t="s">
        <v>177</v>
      </c>
      <c r="P3696" s="9" t="s">
        <v>300</v>
      </c>
      <c r="Q3696" s="9" t="s">
        <v>273</v>
      </c>
      <c r="R3696" s="9">
        <v>1</v>
      </c>
      <c r="S3696" s="9">
        <v>23</v>
      </c>
      <c r="U3696" s="9" t="s">
        <v>140</v>
      </c>
      <c r="V3696" s="9" t="s">
        <v>6326</v>
      </c>
      <c r="X3696" s="9">
        <f>INDEX(SLA_Policy!$D$2:$D$5,MATCH(F3696,SLA_Policy!$A$2:$A$5,0))</f>
        <v>8</v>
      </c>
      <c r="Y3696" s="9" t="str">
        <f>IF(E3696="Cancelled","Excluded",IF(D3696="",IF((SLA_Policy!$B$8-B3696)*24&gt;X3696,"Open - Breached","Open - On Track"),IF((D3696-B3696)*24&lt;=X3696,"Met","Breached")))</f>
        <v>Met</v>
      </c>
    </row>
    <row r="3697" spans="1:25" x14ac:dyDescent="0.25">
      <c r="A3697" s="9" t="s">
        <v>6849</v>
      </c>
      <c r="B3697" s="23">
        <v>46042.490277777797</v>
      </c>
      <c r="C3697" s="23">
        <v>46042.496527777803</v>
      </c>
      <c r="D3697" s="23">
        <v>46043.123611111099</v>
      </c>
      <c r="E3697" s="9" t="s">
        <v>212</v>
      </c>
      <c r="F3697" s="9" t="s">
        <v>187</v>
      </c>
      <c r="G3697" s="9" t="s">
        <v>213</v>
      </c>
      <c r="H3697" s="9" t="s">
        <v>163</v>
      </c>
      <c r="I3697" s="9" t="s">
        <v>223</v>
      </c>
      <c r="J3697" s="9" t="s">
        <v>224</v>
      </c>
      <c r="K3697" s="9" t="s">
        <v>303</v>
      </c>
      <c r="L3697" s="9" t="s">
        <v>293</v>
      </c>
      <c r="M3697" s="9" t="s">
        <v>750</v>
      </c>
      <c r="N3697" s="9" t="s">
        <v>196</v>
      </c>
      <c r="O3697" s="9" t="s">
        <v>176</v>
      </c>
      <c r="P3697" s="9" t="s">
        <v>419</v>
      </c>
      <c r="Q3697" s="9" t="s">
        <v>273</v>
      </c>
      <c r="R3697" s="9">
        <v>0</v>
      </c>
      <c r="S3697" s="9">
        <v>114</v>
      </c>
      <c r="T3697" s="9" t="s">
        <v>136</v>
      </c>
      <c r="U3697" s="9" t="s">
        <v>266</v>
      </c>
      <c r="X3697" s="9">
        <f>INDEX(SLA_Policy!$D$2:$D$5,MATCH(F3697,SLA_Policy!$A$2:$A$5,0))</f>
        <v>8</v>
      </c>
      <c r="Y3697" s="9" t="str">
        <f>IF(E3697="Cancelled","Excluded",IF(D3697="",IF((SLA_Policy!$B$8-B3697)*24&gt;X3697,"Open - Breached","Open - On Track"),IF((D3697-B3697)*24&lt;=X3697,"Met","Breached")))</f>
        <v>Breached</v>
      </c>
    </row>
    <row r="3698" spans="1:25" x14ac:dyDescent="0.25">
      <c r="A3698" s="9" t="s">
        <v>6850</v>
      </c>
      <c r="B3698" s="23">
        <v>46042.497916666704</v>
      </c>
      <c r="C3698" s="23">
        <v>46042.6652777778</v>
      </c>
      <c r="D3698" s="23">
        <v>46042.667361111096</v>
      </c>
      <c r="E3698" s="9" t="s">
        <v>212</v>
      </c>
      <c r="F3698" s="9" t="s">
        <v>189</v>
      </c>
      <c r="G3698" s="9" t="s">
        <v>213</v>
      </c>
      <c r="H3698" s="9" t="s">
        <v>164</v>
      </c>
      <c r="I3698" s="9" t="s">
        <v>260</v>
      </c>
      <c r="J3698" s="9" t="s">
        <v>592</v>
      </c>
      <c r="K3698" s="9" t="s">
        <v>410</v>
      </c>
      <c r="L3698" s="9" t="s">
        <v>351</v>
      </c>
      <c r="M3698" s="9" t="s">
        <v>1224</v>
      </c>
      <c r="N3698" s="9" t="s">
        <v>197</v>
      </c>
      <c r="O3698" s="9" t="s">
        <v>179</v>
      </c>
      <c r="P3698" s="9" t="s">
        <v>264</v>
      </c>
      <c r="Q3698" s="9" t="s">
        <v>219</v>
      </c>
      <c r="R3698" s="9">
        <v>0</v>
      </c>
      <c r="S3698" s="9">
        <v>29</v>
      </c>
      <c r="T3698" s="9" t="s">
        <v>265</v>
      </c>
      <c r="U3698" s="9" t="s">
        <v>248</v>
      </c>
      <c r="X3698" s="9">
        <f>INDEX(SLA_Policy!$D$2:$D$5,MATCH(F3698,SLA_Policy!$A$2:$A$5,0))</f>
        <v>120</v>
      </c>
      <c r="Y3698" s="9" t="str">
        <f>IF(E3698="Cancelled","Excluded",IF(D3698="",IF((SLA_Policy!$B$8-B3698)*24&gt;X3698,"Open - Breached","Open - On Track"),IF((D3698-B3698)*24&lt;=X3698,"Met","Breached")))</f>
        <v>Met</v>
      </c>
    </row>
    <row r="3699" spans="1:25" x14ac:dyDescent="0.25">
      <c r="A3699" s="9" t="s">
        <v>6851</v>
      </c>
      <c r="B3699" s="23">
        <v>46042.526388888902</v>
      </c>
      <c r="C3699" s="23">
        <v>46042.589583333298</v>
      </c>
      <c r="D3699" s="23">
        <v>46043.411805555603</v>
      </c>
      <c r="E3699" s="9" t="s">
        <v>212</v>
      </c>
      <c r="F3699" s="9" t="s">
        <v>189</v>
      </c>
      <c r="G3699" s="9" t="s">
        <v>236</v>
      </c>
      <c r="H3699" s="9" t="s">
        <v>164</v>
      </c>
      <c r="I3699" s="9" t="s">
        <v>421</v>
      </c>
      <c r="J3699" s="9" t="s">
        <v>1061</v>
      </c>
      <c r="K3699" s="9" t="s">
        <v>246</v>
      </c>
      <c r="L3699" s="9" t="s">
        <v>216</v>
      </c>
      <c r="M3699" s="9" t="s">
        <v>2036</v>
      </c>
      <c r="N3699" s="9" t="s">
        <v>196</v>
      </c>
      <c r="O3699" s="9" t="s">
        <v>116</v>
      </c>
      <c r="P3699" s="9" t="s">
        <v>551</v>
      </c>
      <c r="Q3699" s="9" t="s">
        <v>219</v>
      </c>
      <c r="R3699" s="9">
        <v>0</v>
      </c>
      <c r="S3699" s="9">
        <v>35</v>
      </c>
      <c r="T3699" s="9" t="s">
        <v>343</v>
      </c>
      <c r="U3699" s="9" t="s">
        <v>242</v>
      </c>
      <c r="W3699" s="9">
        <v>5</v>
      </c>
      <c r="X3699" s="9">
        <f>INDEX(SLA_Policy!$D$2:$D$5,MATCH(F3699,SLA_Policy!$A$2:$A$5,0))</f>
        <v>120</v>
      </c>
      <c r="Y3699" s="9" t="str">
        <f>IF(E3699="Cancelled","Excluded",IF(D3699="",IF((SLA_Policy!$B$8-B3699)*24&gt;X3699,"Open - Breached","Open - On Track"),IF((D3699-B3699)*24&lt;=X3699,"Met","Breached")))</f>
        <v>Met</v>
      </c>
    </row>
    <row r="3700" spans="1:25" x14ac:dyDescent="0.25">
      <c r="A3700" s="9" t="s">
        <v>6852</v>
      </c>
      <c r="B3700" s="23">
        <v>46042.527083333298</v>
      </c>
      <c r="C3700" s="23">
        <v>46042.527777777803</v>
      </c>
      <c r="D3700" s="23">
        <v>46042.5805555556</v>
      </c>
      <c r="E3700" s="9" t="s">
        <v>212</v>
      </c>
      <c r="F3700" s="9" t="s">
        <v>188</v>
      </c>
      <c r="G3700" s="9" t="s">
        <v>213</v>
      </c>
      <c r="H3700" s="9" t="s">
        <v>161</v>
      </c>
      <c r="I3700" s="9" t="s">
        <v>389</v>
      </c>
      <c r="J3700" s="9" t="s">
        <v>435</v>
      </c>
      <c r="K3700" s="9" t="s">
        <v>262</v>
      </c>
      <c r="L3700" s="9" t="s">
        <v>226</v>
      </c>
      <c r="M3700" s="9" t="s">
        <v>930</v>
      </c>
      <c r="N3700" s="9" t="s">
        <v>198</v>
      </c>
      <c r="O3700" s="9" t="s">
        <v>116</v>
      </c>
      <c r="P3700" s="9" t="s">
        <v>590</v>
      </c>
      <c r="Q3700" s="9" t="s">
        <v>219</v>
      </c>
      <c r="R3700" s="9">
        <v>0</v>
      </c>
      <c r="S3700" s="9">
        <v>9</v>
      </c>
      <c r="U3700" s="9" t="s">
        <v>290</v>
      </c>
      <c r="X3700" s="9">
        <f>INDEX(SLA_Policy!$D$2:$D$5,MATCH(F3700,SLA_Policy!$A$2:$A$5,0))</f>
        <v>72</v>
      </c>
      <c r="Y3700" s="9" t="str">
        <f>IF(E3700="Cancelled","Excluded",IF(D3700="",IF((SLA_Policy!$B$8-B3700)*24&gt;X3700,"Open - Breached","Open - On Track"),IF((D3700-B3700)*24&lt;=X3700,"Met","Breached")))</f>
        <v>Met</v>
      </c>
    </row>
    <row r="3701" spans="1:25" x14ac:dyDescent="0.25">
      <c r="A3701" s="9" t="s">
        <v>6853</v>
      </c>
      <c r="B3701" s="23">
        <v>46042.542361111096</v>
      </c>
      <c r="C3701" s="23">
        <v>46042.672916666699</v>
      </c>
      <c r="D3701" s="23">
        <v>46043.387499999997</v>
      </c>
      <c r="E3701" s="9" t="s">
        <v>212</v>
      </c>
      <c r="F3701" s="9" t="s">
        <v>188</v>
      </c>
      <c r="G3701" s="9" t="s">
        <v>236</v>
      </c>
      <c r="H3701" s="9" t="s">
        <v>164</v>
      </c>
      <c r="I3701" s="9" t="s">
        <v>421</v>
      </c>
      <c r="J3701" s="9" t="s">
        <v>2690</v>
      </c>
      <c r="K3701" s="9" t="s">
        <v>246</v>
      </c>
      <c r="L3701" s="9" t="s">
        <v>307</v>
      </c>
      <c r="M3701" s="9" t="s">
        <v>908</v>
      </c>
      <c r="N3701" s="9" t="s">
        <v>196</v>
      </c>
      <c r="O3701" s="9" t="s">
        <v>116</v>
      </c>
      <c r="P3701" s="9" t="s">
        <v>234</v>
      </c>
      <c r="Q3701" s="9" t="s">
        <v>219</v>
      </c>
      <c r="R3701" s="9">
        <v>0</v>
      </c>
      <c r="S3701" s="9">
        <v>17</v>
      </c>
      <c r="T3701" s="9" t="s">
        <v>464</v>
      </c>
      <c r="U3701" s="9" t="s">
        <v>242</v>
      </c>
      <c r="X3701" s="9">
        <f>INDEX(SLA_Policy!$D$2:$D$5,MATCH(F3701,SLA_Policy!$A$2:$A$5,0))</f>
        <v>72</v>
      </c>
      <c r="Y3701" s="9" t="str">
        <f>IF(E3701="Cancelled","Excluded",IF(D3701="",IF((SLA_Policy!$B$8-B3701)*24&gt;X3701,"Open - Breached","Open - On Track"),IF((D3701-B3701)*24&lt;=X3701,"Met","Breached")))</f>
        <v>Met</v>
      </c>
    </row>
    <row r="3702" spans="1:25" x14ac:dyDescent="0.25">
      <c r="A3702" s="9" t="s">
        <v>6854</v>
      </c>
      <c r="B3702" s="23">
        <v>46042.554166666698</v>
      </c>
      <c r="C3702" s="23">
        <v>46042.555555555598</v>
      </c>
      <c r="D3702" s="23">
        <v>46042.663888888899</v>
      </c>
      <c r="E3702" s="9" t="s">
        <v>212</v>
      </c>
      <c r="F3702" s="9" t="s">
        <v>188</v>
      </c>
      <c r="G3702" s="9" t="s">
        <v>213</v>
      </c>
      <c r="H3702" s="9" t="s">
        <v>161</v>
      </c>
      <c r="I3702" s="9" t="s">
        <v>389</v>
      </c>
      <c r="J3702" s="9" t="s">
        <v>2921</v>
      </c>
      <c r="K3702" s="9" t="s">
        <v>303</v>
      </c>
      <c r="L3702" s="9" t="s">
        <v>311</v>
      </c>
      <c r="M3702" s="9" t="s">
        <v>496</v>
      </c>
      <c r="N3702" s="9" t="s">
        <v>198</v>
      </c>
      <c r="O3702" s="9" t="s">
        <v>116</v>
      </c>
      <c r="P3702" s="9" t="s">
        <v>234</v>
      </c>
      <c r="Q3702" s="9" t="s">
        <v>219</v>
      </c>
      <c r="R3702" s="9">
        <v>0</v>
      </c>
      <c r="S3702" s="9">
        <v>7</v>
      </c>
      <c r="U3702" s="9" t="s">
        <v>266</v>
      </c>
      <c r="X3702" s="9">
        <f>INDEX(SLA_Policy!$D$2:$D$5,MATCH(F3702,SLA_Policy!$A$2:$A$5,0))</f>
        <v>72</v>
      </c>
      <c r="Y3702" s="9" t="str">
        <f>IF(E3702="Cancelled","Excluded",IF(D3702="",IF((SLA_Policy!$B$8-B3702)*24&gt;X3702,"Open - Breached","Open - On Track"),IF((D3702-B3702)*24&lt;=X3702,"Met","Breached")))</f>
        <v>Met</v>
      </c>
    </row>
    <row r="3703" spans="1:25" x14ac:dyDescent="0.25">
      <c r="A3703" s="9" t="s">
        <v>6855</v>
      </c>
      <c r="B3703" s="23">
        <v>46042.557638888902</v>
      </c>
      <c r="C3703" s="23">
        <v>46042.589583333298</v>
      </c>
      <c r="D3703" s="23">
        <v>46042.715277777803</v>
      </c>
      <c r="E3703" s="9" t="s">
        <v>212</v>
      </c>
      <c r="F3703" s="9" t="s">
        <v>189</v>
      </c>
      <c r="G3703" s="9" t="s">
        <v>213</v>
      </c>
      <c r="H3703" s="9" t="s">
        <v>161</v>
      </c>
      <c r="I3703" s="9" t="s">
        <v>389</v>
      </c>
      <c r="J3703" s="9" t="s">
        <v>1581</v>
      </c>
      <c r="K3703" s="9" t="s">
        <v>215</v>
      </c>
      <c r="L3703" s="9" t="s">
        <v>226</v>
      </c>
      <c r="M3703" s="9" t="s">
        <v>1244</v>
      </c>
      <c r="N3703" s="9" t="s">
        <v>198</v>
      </c>
      <c r="O3703" s="9" t="s">
        <v>116</v>
      </c>
      <c r="P3703" s="9" t="s">
        <v>525</v>
      </c>
      <c r="Q3703" s="9" t="s">
        <v>219</v>
      </c>
      <c r="R3703" s="9">
        <v>0</v>
      </c>
      <c r="S3703" s="9">
        <v>8</v>
      </c>
      <c r="U3703" s="9" t="s">
        <v>376</v>
      </c>
      <c r="X3703" s="9">
        <f>INDEX(SLA_Policy!$D$2:$D$5,MATCH(F3703,SLA_Policy!$A$2:$A$5,0))</f>
        <v>120</v>
      </c>
      <c r="Y3703" s="9" t="str">
        <f>IF(E3703="Cancelled","Excluded",IF(D3703="",IF((SLA_Policy!$B$8-B3703)*24&gt;X3703,"Open - Breached","Open - On Track"),IF((D3703-B3703)*24&lt;=X3703,"Met","Breached")))</f>
        <v>Met</v>
      </c>
    </row>
    <row r="3704" spans="1:25" x14ac:dyDescent="0.25">
      <c r="A3704" s="9" t="s">
        <v>6856</v>
      </c>
      <c r="B3704" s="23">
        <v>46042.568749999999</v>
      </c>
      <c r="C3704" s="23">
        <v>46042.574999999997</v>
      </c>
      <c r="D3704" s="23">
        <v>46043.754166666702</v>
      </c>
      <c r="E3704" s="9" t="s">
        <v>212</v>
      </c>
      <c r="F3704" s="9" t="s">
        <v>188</v>
      </c>
      <c r="G3704" s="9" t="s">
        <v>213</v>
      </c>
      <c r="H3704" s="9" t="s">
        <v>162</v>
      </c>
      <c r="I3704" s="9" t="s">
        <v>244</v>
      </c>
      <c r="J3704" s="9" t="s">
        <v>3520</v>
      </c>
      <c r="K3704" s="9" t="s">
        <v>303</v>
      </c>
      <c r="L3704" s="9" t="s">
        <v>216</v>
      </c>
      <c r="M3704" s="9" t="s">
        <v>5356</v>
      </c>
      <c r="N3704" s="9" t="s">
        <v>197</v>
      </c>
      <c r="O3704" s="9" t="s">
        <v>116</v>
      </c>
      <c r="P3704" s="9" t="s">
        <v>342</v>
      </c>
      <c r="Q3704" s="9" t="s">
        <v>219</v>
      </c>
      <c r="R3704" s="9">
        <v>1</v>
      </c>
      <c r="S3704" s="9">
        <v>51</v>
      </c>
      <c r="U3704" s="9" t="s">
        <v>266</v>
      </c>
      <c r="X3704" s="9">
        <f>INDEX(SLA_Policy!$D$2:$D$5,MATCH(F3704,SLA_Policy!$A$2:$A$5,0))</f>
        <v>72</v>
      </c>
      <c r="Y3704" s="9" t="str">
        <f>IF(E3704="Cancelled","Excluded",IF(D3704="",IF((SLA_Policy!$B$8-B3704)*24&gt;X3704,"Open - Breached","Open - On Track"),IF((D3704-B3704)*24&lt;=X3704,"Met","Breached")))</f>
        <v>Met</v>
      </c>
    </row>
    <row r="3705" spans="1:25" x14ac:dyDescent="0.25">
      <c r="A3705" s="9" t="s">
        <v>6857</v>
      </c>
      <c r="B3705" s="23">
        <v>46042.569444444503</v>
      </c>
      <c r="C3705" s="23">
        <v>46042.572916666701</v>
      </c>
      <c r="D3705" s="23">
        <v>46044.478472222203</v>
      </c>
      <c r="E3705" s="9" t="s">
        <v>212</v>
      </c>
      <c r="F3705" s="9" t="s">
        <v>188</v>
      </c>
      <c r="G3705" s="9" t="s">
        <v>213</v>
      </c>
      <c r="H3705" s="9" t="s">
        <v>165</v>
      </c>
      <c r="I3705" s="9" t="s">
        <v>469</v>
      </c>
      <c r="J3705" s="9" t="s">
        <v>837</v>
      </c>
      <c r="K3705" s="9" t="s">
        <v>246</v>
      </c>
      <c r="L3705" s="9" t="s">
        <v>226</v>
      </c>
      <c r="M3705" s="9" t="s">
        <v>3294</v>
      </c>
      <c r="N3705" s="9" t="s">
        <v>198</v>
      </c>
      <c r="O3705" s="9" t="s">
        <v>176</v>
      </c>
      <c r="P3705" s="9" t="s">
        <v>228</v>
      </c>
      <c r="Q3705" s="9" t="s">
        <v>219</v>
      </c>
      <c r="R3705" s="9">
        <v>0</v>
      </c>
      <c r="S3705" s="9">
        <v>16</v>
      </c>
      <c r="U3705" s="9" t="s">
        <v>230</v>
      </c>
      <c r="X3705" s="9">
        <f>INDEX(SLA_Policy!$D$2:$D$5,MATCH(F3705,SLA_Policy!$A$2:$A$5,0))</f>
        <v>72</v>
      </c>
      <c r="Y3705" s="9" t="str">
        <f>IF(E3705="Cancelled","Excluded",IF(D3705="",IF((SLA_Policy!$B$8-B3705)*24&gt;X3705,"Open - Breached","Open - On Track"),IF((D3705-B3705)*24&lt;=X3705,"Met","Breached")))</f>
        <v>Met</v>
      </c>
    </row>
    <row r="3706" spans="1:25" x14ac:dyDescent="0.25">
      <c r="A3706" s="9" t="s">
        <v>6858</v>
      </c>
      <c r="B3706" s="23">
        <v>46042.573611111096</v>
      </c>
      <c r="C3706" s="23">
        <v>46042.590277777803</v>
      </c>
      <c r="D3706" s="23">
        <v>46043.402083333298</v>
      </c>
      <c r="E3706" s="9" t="s">
        <v>212</v>
      </c>
      <c r="F3706" s="9" t="s">
        <v>189</v>
      </c>
      <c r="G3706" s="9" t="s">
        <v>213</v>
      </c>
      <c r="H3706" s="9" t="s">
        <v>165</v>
      </c>
      <c r="I3706" s="9" t="s">
        <v>567</v>
      </c>
      <c r="J3706" s="9" t="s">
        <v>2753</v>
      </c>
      <c r="K3706" s="9" t="s">
        <v>303</v>
      </c>
      <c r="L3706" s="9" t="s">
        <v>351</v>
      </c>
      <c r="M3706" s="9" t="s">
        <v>1601</v>
      </c>
      <c r="N3706" s="9" t="s">
        <v>196</v>
      </c>
      <c r="O3706" s="9" t="s">
        <v>176</v>
      </c>
      <c r="P3706" s="9" t="s">
        <v>570</v>
      </c>
      <c r="Q3706" s="9" t="s">
        <v>219</v>
      </c>
      <c r="R3706" s="9">
        <v>0</v>
      </c>
      <c r="S3706" s="9">
        <v>17</v>
      </c>
      <c r="U3706" s="9" t="s">
        <v>266</v>
      </c>
      <c r="X3706" s="9">
        <f>INDEX(SLA_Policy!$D$2:$D$5,MATCH(F3706,SLA_Policy!$A$2:$A$5,0))</f>
        <v>120</v>
      </c>
      <c r="Y3706" s="9" t="str">
        <f>IF(E3706="Cancelled","Excluded",IF(D3706="",IF((SLA_Policy!$B$8-B3706)*24&gt;X3706,"Open - Breached","Open - On Track"),IF((D3706-B3706)*24&lt;=X3706,"Met","Breached")))</f>
        <v>Met</v>
      </c>
    </row>
    <row r="3707" spans="1:25" x14ac:dyDescent="0.25">
      <c r="A3707" s="9" t="s">
        <v>6859</v>
      </c>
      <c r="B3707" s="23">
        <v>46042.5847222222</v>
      </c>
      <c r="C3707" s="23">
        <v>46042.589583333298</v>
      </c>
      <c r="D3707" s="23">
        <v>46042.763888888898</v>
      </c>
      <c r="E3707" s="9" t="s">
        <v>212</v>
      </c>
      <c r="F3707" s="9" t="s">
        <v>187</v>
      </c>
      <c r="G3707" s="9" t="s">
        <v>213</v>
      </c>
      <c r="H3707" s="9" t="s">
        <v>164</v>
      </c>
      <c r="I3707" s="9" t="s">
        <v>260</v>
      </c>
      <c r="J3707" s="9" t="s">
        <v>2270</v>
      </c>
      <c r="K3707" s="9" t="s">
        <v>410</v>
      </c>
      <c r="L3707" s="9" t="s">
        <v>293</v>
      </c>
      <c r="M3707" s="9" t="s">
        <v>1103</v>
      </c>
      <c r="N3707" s="9" t="s">
        <v>196</v>
      </c>
      <c r="O3707" s="9" t="s">
        <v>179</v>
      </c>
      <c r="P3707" s="9" t="s">
        <v>284</v>
      </c>
      <c r="Q3707" s="9" t="s">
        <v>273</v>
      </c>
      <c r="R3707" s="9">
        <v>0</v>
      </c>
      <c r="S3707" s="9">
        <v>39</v>
      </c>
      <c r="T3707" s="9" t="s">
        <v>265</v>
      </c>
      <c r="U3707" s="9" t="s">
        <v>376</v>
      </c>
      <c r="W3707" s="9">
        <v>5</v>
      </c>
      <c r="X3707" s="9">
        <f>INDEX(SLA_Policy!$D$2:$D$5,MATCH(F3707,SLA_Policy!$A$2:$A$5,0))</f>
        <v>8</v>
      </c>
      <c r="Y3707" s="9" t="str">
        <f>IF(E3707="Cancelled","Excluded",IF(D3707="",IF((SLA_Policy!$B$8-B3707)*24&gt;X3707,"Open - Breached","Open - On Track"),IF((D3707-B3707)*24&lt;=X3707,"Met","Breached")))</f>
        <v>Met</v>
      </c>
    </row>
    <row r="3708" spans="1:25" x14ac:dyDescent="0.25">
      <c r="A3708" s="9" t="s">
        <v>6860</v>
      </c>
      <c r="B3708" s="23">
        <v>46042.600694444503</v>
      </c>
      <c r="C3708" s="23">
        <v>46042.642361111102</v>
      </c>
      <c r="D3708" s="23">
        <v>46043.327083333301</v>
      </c>
      <c r="E3708" s="9" t="s">
        <v>212</v>
      </c>
      <c r="F3708" s="9" t="s">
        <v>189</v>
      </c>
      <c r="G3708" s="9" t="s">
        <v>236</v>
      </c>
      <c r="H3708" s="9" t="s">
        <v>162</v>
      </c>
      <c r="I3708" s="9" t="s">
        <v>280</v>
      </c>
      <c r="J3708" s="9" t="s">
        <v>2971</v>
      </c>
      <c r="K3708" s="9" t="s">
        <v>246</v>
      </c>
      <c r="L3708" s="9" t="s">
        <v>282</v>
      </c>
      <c r="M3708" s="9" t="s">
        <v>1917</v>
      </c>
      <c r="N3708" s="9" t="s">
        <v>197</v>
      </c>
      <c r="O3708" s="9" t="s">
        <v>179</v>
      </c>
      <c r="P3708" s="9" t="s">
        <v>337</v>
      </c>
      <c r="Q3708" s="9" t="s">
        <v>219</v>
      </c>
      <c r="R3708" s="9">
        <v>0</v>
      </c>
      <c r="S3708" s="9">
        <v>29</v>
      </c>
      <c r="U3708" s="9" t="s">
        <v>242</v>
      </c>
      <c r="W3708" s="9">
        <v>3</v>
      </c>
      <c r="X3708" s="9">
        <f>INDEX(SLA_Policy!$D$2:$D$5,MATCH(F3708,SLA_Policy!$A$2:$A$5,0))</f>
        <v>120</v>
      </c>
      <c r="Y3708" s="9" t="str">
        <f>IF(E3708="Cancelled","Excluded",IF(D3708="",IF((SLA_Policy!$B$8-B3708)*24&gt;X3708,"Open - Breached","Open - On Track"),IF((D3708-B3708)*24&lt;=X3708,"Met","Breached")))</f>
        <v>Met</v>
      </c>
    </row>
    <row r="3709" spans="1:25" x14ac:dyDescent="0.25">
      <c r="A3709" s="9" t="s">
        <v>6861</v>
      </c>
      <c r="B3709" s="23">
        <v>46042.619444444397</v>
      </c>
      <c r="C3709" s="23">
        <v>46042.637499999997</v>
      </c>
      <c r="D3709" s="23">
        <v>46043.740277777797</v>
      </c>
      <c r="E3709" s="9" t="s">
        <v>212</v>
      </c>
      <c r="F3709" s="9" t="s">
        <v>189</v>
      </c>
      <c r="G3709" s="9" t="s">
        <v>236</v>
      </c>
      <c r="H3709" s="9" t="s">
        <v>164</v>
      </c>
      <c r="I3709" s="9" t="s">
        <v>421</v>
      </c>
      <c r="J3709" s="9" t="s">
        <v>1858</v>
      </c>
      <c r="K3709" s="9" t="s">
        <v>303</v>
      </c>
      <c r="L3709" s="9" t="s">
        <v>311</v>
      </c>
      <c r="M3709" s="9" t="s">
        <v>496</v>
      </c>
      <c r="N3709" s="9" t="s">
        <v>200</v>
      </c>
      <c r="O3709" s="9" t="s">
        <v>180</v>
      </c>
      <c r="P3709" s="9" t="s">
        <v>318</v>
      </c>
      <c r="Q3709" s="9" t="s">
        <v>219</v>
      </c>
      <c r="R3709" s="9">
        <v>0</v>
      </c>
      <c r="S3709" s="9">
        <v>15</v>
      </c>
      <c r="T3709" s="9" t="s">
        <v>464</v>
      </c>
      <c r="U3709" s="9" t="s">
        <v>242</v>
      </c>
      <c r="X3709" s="9">
        <f>INDEX(SLA_Policy!$D$2:$D$5,MATCH(F3709,SLA_Policy!$A$2:$A$5,0))</f>
        <v>120</v>
      </c>
      <c r="Y3709" s="9" t="str">
        <f>IF(E3709="Cancelled","Excluded",IF(D3709="",IF((SLA_Policy!$B$8-B3709)*24&gt;X3709,"Open - Breached","Open - On Track"),IF((D3709-B3709)*24&lt;=X3709,"Met","Breached")))</f>
        <v>Met</v>
      </c>
    </row>
    <row r="3710" spans="1:25" x14ac:dyDescent="0.25">
      <c r="A3710" s="9" t="s">
        <v>6862</v>
      </c>
      <c r="B3710" s="23">
        <v>46042.630555555603</v>
      </c>
      <c r="C3710" s="23">
        <v>46043.341666666704</v>
      </c>
      <c r="D3710" s="23">
        <v>46043.363194444399</v>
      </c>
      <c r="E3710" s="9" t="s">
        <v>212</v>
      </c>
      <c r="F3710" s="9" t="s">
        <v>189</v>
      </c>
      <c r="G3710" s="9" t="s">
        <v>213</v>
      </c>
      <c r="H3710" s="9" t="s">
        <v>165</v>
      </c>
      <c r="I3710" s="9" t="s">
        <v>567</v>
      </c>
      <c r="J3710" s="9" t="s">
        <v>1190</v>
      </c>
      <c r="K3710" s="9" t="s">
        <v>262</v>
      </c>
      <c r="L3710" s="9" t="s">
        <v>371</v>
      </c>
      <c r="M3710" s="9" t="s">
        <v>6761</v>
      </c>
      <c r="N3710" s="9" t="s">
        <v>196</v>
      </c>
      <c r="O3710" s="9" t="s">
        <v>176</v>
      </c>
      <c r="P3710" s="9" t="s">
        <v>1159</v>
      </c>
      <c r="Q3710" s="9" t="s">
        <v>273</v>
      </c>
      <c r="R3710" s="9">
        <v>0</v>
      </c>
      <c r="S3710" s="9">
        <v>18</v>
      </c>
      <c r="U3710" s="9" t="s">
        <v>230</v>
      </c>
      <c r="W3710" s="9">
        <v>5</v>
      </c>
      <c r="X3710" s="9">
        <f>INDEX(SLA_Policy!$D$2:$D$5,MATCH(F3710,SLA_Policy!$A$2:$A$5,0))</f>
        <v>120</v>
      </c>
      <c r="Y3710" s="9" t="str">
        <f>IF(E3710="Cancelled","Excluded",IF(D3710="",IF((SLA_Policy!$B$8-B3710)*24&gt;X3710,"Open - Breached","Open - On Track"),IF((D3710-B3710)*24&lt;=X3710,"Met","Breached")))</f>
        <v>Met</v>
      </c>
    </row>
    <row r="3711" spans="1:25" x14ac:dyDescent="0.25">
      <c r="A3711" s="9" t="s">
        <v>6863</v>
      </c>
      <c r="B3711" s="23">
        <v>46042.650694444397</v>
      </c>
      <c r="C3711" s="23">
        <v>46042.654861111099</v>
      </c>
      <c r="D3711" s="23">
        <v>46043.338888888902</v>
      </c>
      <c r="E3711" s="9" t="s">
        <v>212</v>
      </c>
      <c r="F3711" s="9" t="s">
        <v>188</v>
      </c>
      <c r="G3711" s="9" t="s">
        <v>213</v>
      </c>
      <c r="H3711" s="9" t="s">
        <v>162</v>
      </c>
      <c r="I3711" s="9" t="s">
        <v>345</v>
      </c>
      <c r="J3711" s="9" t="s">
        <v>4156</v>
      </c>
      <c r="K3711" s="9" t="s">
        <v>215</v>
      </c>
      <c r="L3711" s="9" t="s">
        <v>351</v>
      </c>
      <c r="M3711" s="9" t="s">
        <v>1955</v>
      </c>
      <c r="N3711" s="9" t="s">
        <v>198</v>
      </c>
      <c r="O3711" s="9" t="s">
        <v>179</v>
      </c>
      <c r="P3711" s="9" t="s">
        <v>284</v>
      </c>
      <c r="Q3711" s="9" t="s">
        <v>273</v>
      </c>
      <c r="R3711" s="9">
        <v>0</v>
      </c>
      <c r="S3711" s="9">
        <v>34</v>
      </c>
      <c r="U3711" s="9" t="s">
        <v>376</v>
      </c>
      <c r="W3711" s="9">
        <v>4</v>
      </c>
      <c r="X3711" s="9">
        <f>INDEX(SLA_Policy!$D$2:$D$5,MATCH(F3711,SLA_Policy!$A$2:$A$5,0))</f>
        <v>72</v>
      </c>
      <c r="Y3711" s="9" t="str">
        <f>IF(E3711="Cancelled","Excluded",IF(D3711="",IF((SLA_Policy!$B$8-B3711)*24&gt;X3711,"Open - Breached","Open - On Track"),IF((D3711-B3711)*24&lt;=X3711,"Met","Breached")))</f>
        <v>Met</v>
      </c>
    </row>
    <row r="3712" spans="1:25" x14ac:dyDescent="0.25">
      <c r="A3712" s="9" t="s">
        <v>6864</v>
      </c>
      <c r="B3712" s="23">
        <v>46042.661111111098</v>
      </c>
      <c r="C3712" s="23">
        <v>46042.670138888898</v>
      </c>
      <c r="D3712" s="23">
        <v>46042.710416666698</v>
      </c>
      <c r="E3712" s="9" t="s">
        <v>212</v>
      </c>
      <c r="F3712" s="9" t="s">
        <v>188</v>
      </c>
      <c r="G3712" s="9" t="s">
        <v>213</v>
      </c>
      <c r="H3712" s="9" t="s">
        <v>88</v>
      </c>
      <c r="I3712" s="9" t="s">
        <v>92</v>
      </c>
      <c r="J3712" s="9" t="s">
        <v>6865</v>
      </c>
      <c r="K3712" s="9" t="s">
        <v>239</v>
      </c>
      <c r="L3712" s="9" t="s">
        <v>270</v>
      </c>
      <c r="M3712" s="9" t="s">
        <v>3653</v>
      </c>
      <c r="N3712" s="9" t="s">
        <v>198</v>
      </c>
      <c r="O3712" s="9" t="s">
        <v>178</v>
      </c>
      <c r="P3712" s="9" t="s">
        <v>414</v>
      </c>
      <c r="Q3712" s="9" t="s">
        <v>219</v>
      </c>
      <c r="R3712" s="9">
        <v>0</v>
      </c>
      <c r="S3712" s="9">
        <v>22</v>
      </c>
      <c r="T3712" s="9" t="s">
        <v>136</v>
      </c>
      <c r="U3712" s="9" t="s">
        <v>661</v>
      </c>
      <c r="X3712" s="9">
        <f>INDEX(SLA_Policy!$D$2:$D$5,MATCH(F3712,SLA_Policy!$A$2:$A$5,0))</f>
        <v>72</v>
      </c>
      <c r="Y3712" s="9" t="str">
        <f>IF(E3712="Cancelled","Excluded",IF(D3712="",IF((SLA_Policy!$B$8-B3712)*24&gt;X3712,"Open - Breached","Open - On Track"),IF((D3712-B3712)*24&lt;=X3712,"Met","Breached")))</f>
        <v>Met</v>
      </c>
    </row>
    <row r="3713" spans="1:25" x14ac:dyDescent="0.25">
      <c r="A3713" s="9" t="s">
        <v>6866</v>
      </c>
      <c r="B3713" s="23">
        <v>46042.668749999997</v>
      </c>
      <c r="C3713" s="23">
        <v>46042.713888888902</v>
      </c>
      <c r="D3713" s="23">
        <v>46044.344444444498</v>
      </c>
      <c r="E3713" s="9" t="s">
        <v>212</v>
      </c>
      <c r="F3713" s="9" t="s">
        <v>189</v>
      </c>
      <c r="G3713" s="9" t="s">
        <v>213</v>
      </c>
      <c r="H3713" s="9" t="s">
        <v>163</v>
      </c>
      <c r="I3713" s="9" t="s">
        <v>223</v>
      </c>
      <c r="J3713" s="9" t="s">
        <v>1331</v>
      </c>
      <c r="K3713" s="9" t="s">
        <v>239</v>
      </c>
      <c r="L3713" s="9" t="s">
        <v>307</v>
      </c>
      <c r="M3713" s="9" t="s">
        <v>1823</v>
      </c>
      <c r="N3713" s="9" t="s">
        <v>196</v>
      </c>
      <c r="O3713" s="9" t="s">
        <v>176</v>
      </c>
      <c r="P3713" s="9" t="s">
        <v>503</v>
      </c>
      <c r="Q3713" s="9" t="s">
        <v>219</v>
      </c>
      <c r="R3713" s="9">
        <v>0</v>
      </c>
      <c r="S3713" s="9">
        <v>23</v>
      </c>
      <c r="T3713" s="9" t="s">
        <v>136</v>
      </c>
      <c r="U3713" s="9" t="s">
        <v>230</v>
      </c>
      <c r="W3713" s="9">
        <v>5</v>
      </c>
      <c r="X3713" s="9">
        <f>INDEX(SLA_Policy!$D$2:$D$5,MATCH(F3713,SLA_Policy!$A$2:$A$5,0))</f>
        <v>120</v>
      </c>
      <c r="Y3713" s="9" t="str">
        <f>IF(E3713="Cancelled","Excluded",IF(D3713="",IF((SLA_Policy!$B$8-B3713)*24&gt;X3713,"Open - Breached","Open - On Track"),IF((D3713-B3713)*24&lt;=X3713,"Met","Breached")))</f>
        <v>Met</v>
      </c>
    </row>
    <row r="3714" spans="1:25" x14ac:dyDescent="0.25">
      <c r="A3714" s="9" t="s">
        <v>6867</v>
      </c>
      <c r="B3714" s="23">
        <v>46042.672222222202</v>
      </c>
      <c r="C3714" s="23">
        <v>46043.3659722222</v>
      </c>
      <c r="D3714" s="23">
        <v>46048.35</v>
      </c>
      <c r="E3714" s="9" t="s">
        <v>212</v>
      </c>
      <c r="F3714" s="9" t="s">
        <v>188</v>
      </c>
      <c r="G3714" s="9" t="s">
        <v>213</v>
      </c>
      <c r="H3714" s="9" t="s">
        <v>167</v>
      </c>
      <c r="I3714" s="9" t="s">
        <v>362</v>
      </c>
      <c r="J3714" s="9" t="s">
        <v>5174</v>
      </c>
      <c r="K3714" s="9" t="s">
        <v>239</v>
      </c>
      <c r="L3714" s="9" t="s">
        <v>307</v>
      </c>
      <c r="M3714" s="9" t="s">
        <v>2600</v>
      </c>
      <c r="N3714" s="9" t="s">
        <v>197</v>
      </c>
      <c r="O3714" s="9" t="s">
        <v>180</v>
      </c>
      <c r="P3714" s="9" t="s">
        <v>368</v>
      </c>
      <c r="Q3714" s="9" t="s">
        <v>219</v>
      </c>
      <c r="R3714" s="9">
        <v>0</v>
      </c>
      <c r="S3714" s="9">
        <v>57</v>
      </c>
      <c r="U3714" s="9" t="s">
        <v>266</v>
      </c>
      <c r="X3714" s="9">
        <f>INDEX(SLA_Policy!$D$2:$D$5,MATCH(F3714,SLA_Policy!$A$2:$A$5,0))</f>
        <v>72</v>
      </c>
      <c r="Y3714" s="9" t="str">
        <f>IF(E3714="Cancelled","Excluded",IF(D3714="",IF((SLA_Policy!$B$8-B3714)*24&gt;X3714,"Open - Breached","Open - On Track"),IF((D3714-B3714)*24&lt;=X3714,"Met","Breached")))</f>
        <v>Breached</v>
      </c>
    </row>
    <row r="3715" spans="1:25" x14ac:dyDescent="0.25">
      <c r="A3715" s="9" t="s">
        <v>6868</v>
      </c>
      <c r="B3715" s="23">
        <v>46042.672916666699</v>
      </c>
      <c r="C3715" s="23">
        <v>46042.686805555597</v>
      </c>
      <c r="D3715" s="23">
        <v>46042.729861111096</v>
      </c>
      <c r="E3715" s="9" t="s">
        <v>212</v>
      </c>
      <c r="F3715" s="9" t="s">
        <v>188</v>
      </c>
      <c r="G3715" s="9" t="s">
        <v>213</v>
      </c>
      <c r="H3715" s="9" t="s">
        <v>161</v>
      </c>
      <c r="I3715" s="9" t="s">
        <v>297</v>
      </c>
      <c r="J3715" s="9" t="s">
        <v>1248</v>
      </c>
      <c r="K3715" s="9" t="s">
        <v>303</v>
      </c>
      <c r="L3715" s="9" t="s">
        <v>216</v>
      </c>
      <c r="M3715" s="9" t="s">
        <v>3582</v>
      </c>
      <c r="N3715" s="9" t="s">
        <v>196</v>
      </c>
      <c r="O3715" s="9" t="s">
        <v>177</v>
      </c>
      <c r="P3715" s="9" t="s">
        <v>300</v>
      </c>
      <c r="Q3715" s="9" t="s">
        <v>219</v>
      </c>
      <c r="R3715" s="9">
        <v>0</v>
      </c>
      <c r="S3715" s="9">
        <v>45</v>
      </c>
      <c r="U3715" s="9" t="s">
        <v>140</v>
      </c>
      <c r="V3715" s="9" t="s">
        <v>6326</v>
      </c>
      <c r="X3715" s="9">
        <f>INDEX(SLA_Policy!$D$2:$D$5,MATCH(F3715,SLA_Policy!$A$2:$A$5,0))</f>
        <v>72</v>
      </c>
      <c r="Y3715" s="9" t="str">
        <f>IF(E3715="Cancelled","Excluded",IF(D3715="",IF((SLA_Policy!$B$8-B3715)*24&gt;X3715,"Open - Breached","Open - On Track"),IF((D3715-B3715)*24&lt;=X3715,"Met","Breached")))</f>
        <v>Met</v>
      </c>
    </row>
    <row r="3716" spans="1:25" x14ac:dyDescent="0.25">
      <c r="A3716" s="9" t="s">
        <v>6869</v>
      </c>
      <c r="B3716" s="23">
        <v>46042.685416666704</v>
      </c>
      <c r="C3716" s="23">
        <v>46042.723611111098</v>
      </c>
      <c r="D3716" s="23">
        <v>46043.403472222199</v>
      </c>
      <c r="E3716" s="9" t="s">
        <v>212</v>
      </c>
      <c r="F3716" s="9" t="s">
        <v>188</v>
      </c>
      <c r="G3716" s="9" t="s">
        <v>213</v>
      </c>
      <c r="H3716" s="9" t="s">
        <v>166</v>
      </c>
      <c r="I3716" s="9" t="s">
        <v>286</v>
      </c>
      <c r="J3716" s="9" t="s">
        <v>3777</v>
      </c>
      <c r="K3716" s="9" t="s">
        <v>246</v>
      </c>
      <c r="L3716" s="9" t="s">
        <v>216</v>
      </c>
      <c r="M3716" s="9" t="s">
        <v>1512</v>
      </c>
      <c r="N3716" s="9" t="s">
        <v>197</v>
      </c>
      <c r="O3716" s="9" t="s">
        <v>181</v>
      </c>
      <c r="P3716" s="9" t="s">
        <v>289</v>
      </c>
      <c r="Q3716" s="9" t="s">
        <v>219</v>
      </c>
      <c r="R3716" s="9">
        <v>0</v>
      </c>
      <c r="S3716" s="9">
        <v>16</v>
      </c>
      <c r="U3716" s="9" t="s">
        <v>290</v>
      </c>
      <c r="X3716" s="9">
        <f>INDEX(SLA_Policy!$D$2:$D$5,MATCH(F3716,SLA_Policy!$A$2:$A$5,0))</f>
        <v>72</v>
      </c>
      <c r="Y3716" s="9" t="str">
        <f>IF(E3716="Cancelled","Excluded",IF(D3716="",IF((SLA_Policy!$B$8-B3716)*24&gt;X3716,"Open - Breached","Open - On Track"),IF((D3716-B3716)*24&lt;=X3716,"Met","Breached")))</f>
        <v>Met</v>
      </c>
    </row>
    <row r="3717" spans="1:25" x14ac:dyDescent="0.25">
      <c r="A3717" s="9" t="s">
        <v>6870</v>
      </c>
      <c r="B3717" s="23">
        <v>46042.704861111102</v>
      </c>
      <c r="C3717" s="23">
        <v>46042.706944444399</v>
      </c>
      <c r="D3717" s="23">
        <v>46043.395138888904</v>
      </c>
      <c r="E3717" s="9" t="s">
        <v>212</v>
      </c>
      <c r="F3717" s="9" t="s">
        <v>188</v>
      </c>
      <c r="G3717" s="9" t="s">
        <v>213</v>
      </c>
      <c r="H3717" s="9" t="s">
        <v>161</v>
      </c>
      <c r="I3717" s="9" t="s">
        <v>297</v>
      </c>
      <c r="J3717" s="9" t="s">
        <v>521</v>
      </c>
      <c r="K3717" s="9" t="s">
        <v>239</v>
      </c>
      <c r="L3717" s="9" t="s">
        <v>351</v>
      </c>
      <c r="M3717" s="9" t="s">
        <v>3100</v>
      </c>
      <c r="N3717" s="9" t="s">
        <v>200</v>
      </c>
      <c r="O3717" s="9" t="s">
        <v>177</v>
      </c>
      <c r="P3717" s="9" t="s">
        <v>942</v>
      </c>
      <c r="Q3717" s="9" t="s">
        <v>219</v>
      </c>
      <c r="R3717" s="9">
        <v>0</v>
      </c>
      <c r="S3717" s="9">
        <v>13</v>
      </c>
      <c r="U3717" s="9" t="s">
        <v>140</v>
      </c>
      <c r="V3717" s="9" t="s">
        <v>6326</v>
      </c>
      <c r="X3717" s="9">
        <f>INDEX(SLA_Policy!$D$2:$D$5,MATCH(F3717,SLA_Policy!$A$2:$A$5,0))</f>
        <v>72</v>
      </c>
      <c r="Y3717" s="9" t="str">
        <f>IF(E3717="Cancelled","Excluded",IF(D3717="",IF((SLA_Policy!$B$8-B3717)*24&gt;X3717,"Open - Breached","Open - On Track"),IF((D3717-B3717)*24&lt;=X3717,"Met","Breached")))</f>
        <v>Met</v>
      </c>
    </row>
    <row r="3718" spans="1:25" x14ac:dyDescent="0.25">
      <c r="A3718" s="9" t="s">
        <v>6871</v>
      </c>
      <c r="B3718" s="23">
        <v>46042.713194444397</v>
      </c>
      <c r="C3718" s="23">
        <v>46043.364583333299</v>
      </c>
      <c r="D3718" s="23">
        <v>46043.373611111099</v>
      </c>
      <c r="E3718" s="9" t="s">
        <v>212</v>
      </c>
      <c r="F3718" s="9" t="s">
        <v>189</v>
      </c>
      <c r="G3718" s="9" t="s">
        <v>213</v>
      </c>
      <c r="H3718" s="9" t="s">
        <v>165</v>
      </c>
      <c r="I3718" s="9" t="s">
        <v>469</v>
      </c>
      <c r="J3718" s="9" t="s">
        <v>6872</v>
      </c>
      <c r="K3718" s="9" t="s">
        <v>246</v>
      </c>
      <c r="L3718" s="9" t="s">
        <v>216</v>
      </c>
      <c r="M3718" s="9" t="s">
        <v>817</v>
      </c>
      <c r="N3718" s="9" t="s">
        <v>197</v>
      </c>
      <c r="O3718" s="9" t="s">
        <v>176</v>
      </c>
      <c r="P3718" s="9" t="s">
        <v>330</v>
      </c>
      <c r="Q3718" s="9" t="s">
        <v>219</v>
      </c>
      <c r="R3718" s="9">
        <v>0</v>
      </c>
      <c r="S3718" s="9">
        <v>27</v>
      </c>
      <c r="U3718" s="9" t="s">
        <v>266</v>
      </c>
      <c r="X3718" s="9">
        <f>INDEX(SLA_Policy!$D$2:$D$5,MATCH(F3718,SLA_Policy!$A$2:$A$5,0))</f>
        <v>120</v>
      </c>
      <c r="Y3718" s="9" t="str">
        <f>IF(E3718="Cancelled","Excluded",IF(D3718="",IF((SLA_Policy!$B$8-B3718)*24&gt;X3718,"Open - Breached","Open - On Track"),IF((D3718-B3718)*24&lt;=X3718,"Met","Breached")))</f>
        <v>Met</v>
      </c>
    </row>
    <row r="3719" spans="1:25" x14ac:dyDescent="0.25">
      <c r="A3719" s="9" t="s">
        <v>6873</v>
      </c>
      <c r="B3719" s="23">
        <v>46042.728472222203</v>
      </c>
      <c r="C3719" s="23">
        <v>46042.7590277778</v>
      </c>
      <c r="D3719" s="23">
        <v>46043.350694444503</v>
      </c>
      <c r="E3719" s="9" t="s">
        <v>212</v>
      </c>
      <c r="F3719" s="9" t="s">
        <v>188</v>
      </c>
      <c r="G3719" s="9" t="s">
        <v>236</v>
      </c>
      <c r="H3719" s="9" t="s">
        <v>163</v>
      </c>
      <c r="I3719" s="9" t="s">
        <v>327</v>
      </c>
      <c r="J3719" s="9" t="s">
        <v>328</v>
      </c>
      <c r="K3719" s="9" t="s">
        <v>239</v>
      </c>
      <c r="L3719" s="9" t="s">
        <v>351</v>
      </c>
      <c r="M3719" s="9" t="s">
        <v>2415</v>
      </c>
      <c r="N3719" s="9" t="s">
        <v>196</v>
      </c>
      <c r="O3719" s="9" t="s">
        <v>176</v>
      </c>
      <c r="P3719" s="9" t="s">
        <v>1159</v>
      </c>
      <c r="Q3719" s="9" t="s">
        <v>219</v>
      </c>
      <c r="R3719" s="9">
        <v>0</v>
      </c>
      <c r="S3719" s="9">
        <v>23</v>
      </c>
      <c r="U3719" s="9" t="s">
        <v>242</v>
      </c>
      <c r="X3719" s="9">
        <f>INDEX(SLA_Policy!$D$2:$D$5,MATCH(F3719,SLA_Policy!$A$2:$A$5,0))</f>
        <v>72</v>
      </c>
      <c r="Y3719" s="9" t="str">
        <f>IF(E3719="Cancelled","Excluded",IF(D3719="",IF((SLA_Policy!$B$8-B3719)*24&gt;X3719,"Open - Breached","Open - On Track"),IF((D3719-B3719)*24&lt;=X3719,"Met","Breached")))</f>
        <v>Met</v>
      </c>
    </row>
    <row r="3720" spans="1:25" x14ac:dyDescent="0.25">
      <c r="A3720" s="9" t="s">
        <v>6874</v>
      </c>
      <c r="B3720" s="23">
        <v>46042.735416666699</v>
      </c>
      <c r="C3720" s="23">
        <v>46042.767361111102</v>
      </c>
      <c r="D3720" s="23">
        <v>46043.348611111098</v>
      </c>
      <c r="E3720" s="9" t="s">
        <v>212</v>
      </c>
      <c r="F3720" s="9" t="s">
        <v>189</v>
      </c>
      <c r="G3720" s="9" t="s">
        <v>236</v>
      </c>
      <c r="H3720" s="9" t="s">
        <v>161</v>
      </c>
      <c r="I3720" s="9" t="s">
        <v>237</v>
      </c>
      <c r="J3720" s="9" t="s">
        <v>555</v>
      </c>
      <c r="K3720" s="9" t="s">
        <v>246</v>
      </c>
      <c r="L3720" s="9" t="s">
        <v>216</v>
      </c>
      <c r="M3720" s="9" t="s">
        <v>4157</v>
      </c>
      <c r="N3720" s="9" t="s">
        <v>196</v>
      </c>
      <c r="O3720" s="9" t="s">
        <v>177</v>
      </c>
      <c r="P3720" s="9" t="s">
        <v>300</v>
      </c>
      <c r="Q3720" s="9" t="s">
        <v>219</v>
      </c>
      <c r="R3720" s="9">
        <v>0</v>
      </c>
      <c r="S3720" s="9">
        <v>13</v>
      </c>
      <c r="U3720" s="9" t="s">
        <v>242</v>
      </c>
      <c r="X3720" s="9">
        <f>INDEX(SLA_Policy!$D$2:$D$5,MATCH(F3720,SLA_Policy!$A$2:$A$5,0))</f>
        <v>120</v>
      </c>
      <c r="Y3720" s="9" t="str">
        <f>IF(E3720="Cancelled","Excluded",IF(D3720="",IF((SLA_Policy!$B$8-B3720)*24&gt;X3720,"Open - Breached","Open - On Track"),IF((D3720-B3720)*24&lt;=X3720,"Met","Breached")))</f>
        <v>Met</v>
      </c>
    </row>
    <row r="3721" spans="1:25" x14ac:dyDescent="0.25">
      <c r="A3721" s="9" t="s">
        <v>6875</v>
      </c>
      <c r="B3721" s="23">
        <v>46042.793749999997</v>
      </c>
      <c r="C3721" s="23">
        <v>46043.322916666701</v>
      </c>
      <c r="D3721" s="23">
        <v>46043.432638888902</v>
      </c>
      <c r="E3721" s="9" t="s">
        <v>212</v>
      </c>
      <c r="F3721" s="9" t="s">
        <v>189</v>
      </c>
      <c r="G3721" s="9" t="s">
        <v>213</v>
      </c>
      <c r="H3721" s="9" t="s">
        <v>161</v>
      </c>
      <c r="I3721" s="9" t="s">
        <v>297</v>
      </c>
      <c r="J3721" s="9" t="s">
        <v>735</v>
      </c>
      <c r="K3721" s="9" t="s">
        <v>246</v>
      </c>
      <c r="L3721" s="9" t="s">
        <v>216</v>
      </c>
      <c r="M3721" s="9" t="s">
        <v>3030</v>
      </c>
      <c r="N3721" s="9" t="s">
        <v>200</v>
      </c>
      <c r="O3721" s="9" t="s">
        <v>177</v>
      </c>
      <c r="P3721" s="9" t="s">
        <v>457</v>
      </c>
      <c r="Q3721" s="9" t="s">
        <v>219</v>
      </c>
      <c r="R3721" s="9">
        <v>1</v>
      </c>
      <c r="S3721" s="9">
        <v>16</v>
      </c>
      <c r="U3721" s="9" t="s">
        <v>140</v>
      </c>
      <c r="V3721" s="9" t="s">
        <v>6326</v>
      </c>
      <c r="X3721" s="9">
        <f>INDEX(SLA_Policy!$D$2:$D$5,MATCH(F3721,SLA_Policy!$A$2:$A$5,0))</f>
        <v>120</v>
      </c>
      <c r="Y3721" s="9" t="str">
        <f>IF(E3721="Cancelled","Excluded",IF(D3721="",IF((SLA_Policy!$B$8-B3721)*24&gt;X3721,"Open - Breached","Open - On Track"),IF((D3721-B3721)*24&lt;=X3721,"Met","Breached")))</f>
        <v>Met</v>
      </c>
    </row>
    <row r="3722" spans="1:25" x14ac:dyDescent="0.25">
      <c r="A3722" s="9" t="s">
        <v>6876</v>
      </c>
      <c r="B3722" s="23">
        <v>46042.890277777798</v>
      </c>
      <c r="C3722" s="23">
        <v>46043.35</v>
      </c>
      <c r="D3722" s="23">
        <v>46043.363194444399</v>
      </c>
      <c r="E3722" s="9" t="s">
        <v>212</v>
      </c>
      <c r="F3722" s="9" t="s">
        <v>189</v>
      </c>
      <c r="G3722" s="9" t="s">
        <v>213</v>
      </c>
      <c r="H3722" s="9" t="s">
        <v>161</v>
      </c>
      <c r="I3722" s="9" t="s">
        <v>297</v>
      </c>
      <c r="J3722" s="9" t="s">
        <v>1248</v>
      </c>
      <c r="K3722" s="9" t="s">
        <v>246</v>
      </c>
      <c r="L3722" s="9" t="s">
        <v>351</v>
      </c>
      <c r="M3722" s="9" t="s">
        <v>6877</v>
      </c>
      <c r="N3722" s="9" t="s">
        <v>198</v>
      </c>
      <c r="O3722" s="9" t="s">
        <v>177</v>
      </c>
      <c r="P3722" s="9" t="s">
        <v>241</v>
      </c>
      <c r="Q3722" s="9" t="s">
        <v>219</v>
      </c>
      <c r="R3722" s="9">
        <v>0</v>
      </c>
      <c r="S3722" s="9">
        <v>23</v>
      </c>
      <c r="U3722" s="9" t="s">
        <v>140</v>
      </c>
      <c r="V3722" s="9" t="s">
        <v>6326</v>
      </c>
      <c r="X3722" s="9">
        <f>INDEX(SLA_Policy!$D$2:$D$5,MATCH(F3722,SLA_Policy!$A$2:$A$5,0))</f>
        <v>120</v>
      </c>
      <c r="Y3722" s="9" t="str">
        <f>IF(E3722="Cancelled","Excluded",IF(D3722="",IF((SLA_Policy!$B$8-B3722)*24&gt;X3722,"Open - Breached","Open - On Track"),IF((D3722-B3722)*24&lt;=X3722,"Met","Breached")))</f>
        <v>Met</v>
      </c>
    </row>
    <row r="3723" spans="1:25" x14ac:dyDescent="0.25">
      <c r="A3723" s="9" t="s">
        <v>6878</v>
      </c>
      <c r="B3723" s="23">
        <v>46043.181250000001</v>
      </c>
      <c r="C3723" s="23">
        <v>46043.3034722222</v>
      </c>
      <c r="D3723" s="23">
        <v>46043.641666666699</v>
      </c>
      <c r="E3723" s="9" t="s">
        <v>212</v>
      </c>
      <c r="F3723" s="9" t="s">
        <v>189</v>
      </c>
      <c r="G3723" s="9" t="s">
        <v>213</v>
      </c>
      <c r="H3723" s="9" t="s">
        <v>163</v>
      </c>
      <c r="I3723" s="9" t="s">
        <v>405</v>
      </c>
      <c r="J3723" s="9" t="s">
        <v>1704</v>
      </c>
      <c r="K3723" s="9" t="s">
        <v>246</v>
      </c>
      <c r="L3723" s="9" t="s">
        <v>311</v>
      </c>
      <c r="M3723" s="9" t="s">
        <v>2685</v>
      </c>
      <c r="N3723" s="9" t="s">
        <v>196</v>
      </c>
      <c r="O3723" s="9" t="s">
        <v>176</v>
      </c>
      <c r="P3723" s="9" t="s">
        <v>1159</v>
      </c>
      <c r="Q3723" s="9" t="s">
        <v>219</v>
      </c>
      <c r="R3723" s="9">
        <v>0</v>
      </c>
      <c r="S3723" s="9">
        <v>22</v>
      </c>
      <c r="U3723" s="9" t="s">
        <v>230</v>
      </c>
      <c r="W3723" s="9">
        <v>5</v>
      </c>
      <c r="X3723" s="9">
        <f>INDEX(SLA_Policy!$D$2:$D$5,MATCH(F3723,SLA_Policy!$A$2:$A$5,0))</f>
        <v>120</v>
      </c>
      <c r="Y3723" s="9" t="str">
        <f>IF(E3723="Cancelled","Excluded",IF(D3723="",IF((SLA_Policy!$B$8-B3723)*24&gt;X3723,"Open - Breached","Open - On Track"),IF((D3723-B3723)*24&lt;=X3723,"Met","Breached")))</f>
        <v>Met</v>
      </c>
    </row>
    <row r="3724" spans="1:25" x14ac:dyDescent="0.25">
      <c r="A3724" s="9" t="s">
        <v>6879</v>
      </c>
      <c r="B3724" s="23">
        <v>46043.252777777801</v>
      </c>
      <c r="C3724" s="23">
        <v>46043.327777777798</v>
      </c>
      <c r="D3724" s="23">
        <v>46043.690972222197</v>
      </c>
      <c r="E3724" s="9" t="s">
        <v>212</v>
      </c>
      <c r="F3724" s="9" t="s">
        <v>189</v>
      </c>
      <c r="G3724" s="9" t="s">
        <v>213</v>
      </c>
      <c r="H3724" s="9" t="s">
        <v>165</v>
      </c>
      <c r="I3724" s="9" t="s">
        <v>567</v>
      </c>
      <c r="J3724" s="9" t="s">
        <v>3841</v>
      </c>
      <c r="K3724" s="9" t="s">
        <v>246</v>
      </c>
      <c r="L3724" s="9" t="s">
        <v>216</v>
      </c>
      <c r="M3724" s="9" t="s">
        <v>3270</v>
      </c>
      <c r="N3724" s="9" t="s">
        <v>198</v>
      </c>
      <c r="O3724" s="9" t="s">
        <v>116</v>
      </c>
      <c r="P3724" s="9" t="s">
        <v>574</v>
      </c>
      <c r="Q3724" s="9" t="s">
        <v>219</v>
      </c>
      <c r="R3724" s="9">
        <v>0</v>
      </c>
      <c r="S3724" s="9">
        <v>11</v>
      </c>
      <c r="U3724" s="9" t="s">
        <v>230</v>
      </c>
      <c r="X3724" s="9">
        <f>INDEX(SLA_Policy!$D$2:$D$5,MATCH(F3724,SLA_Policy!$A$2:$A$5,0))</f>
        <v>120</v>
      </c>
      <c r="Y3724" s="9" t="str">
        <f>IF(E3724="Cancelled","Excluded",IF(D3724="",IF((SLA_Policy!$B$8-B3724)*24&gt;X3724,"Open - Breached","Open - On Track"),IF((D3724-B3724)*24&lt;=X3724,"Met","Breached")))</f>
        <v>Met</v>
      </c>
    </row>
    <row r="3725" spans="1:25" x14ac:dyDescent="0.25">
      <c r="A3725" s="9" t="s">
        <v>6880</v>
      </c>
      <c r="B3725" s="23">
        <v>46043.260416666701</v>
      </c>
      <c r="C3725" s="23">
        <v>46043.313888888901</v>
      </c>
      <c r="D3725" s="23">
        <v>46043.663194444503</v>
      </c>
      <c r="E3725" s="9" t="s">
        <v>212</v>
      </c>
      <c r="F3725" s="9" t="s">
        <v>188</v>
      </c>
      <c r="G3725" s="9" t="s">
        <v>213</v>
      </c>
      <c r="H3725" s="9" t="s">
        <v>162</v>
      </c>
      <c r="I3725" s="9" t="s">
        <v>345</v>
      </c>
      <c r="J3725" s="9" t="s">
        <v>6881</v>
      </c>
      <c r="K3725" s="9" t="s">
        <v>246</v>
      </c>
      <c r="L3725" s="9" t="s">
        <v>226</v>
      </c>
      <c r="M3725" s="9" t="s">
        <v>1974</v>
      </c>
      <c r="N3725" s="9" t="s">
        <v>198</v>
      </c>
      <c r="O3725" s="9" t="s">
        <v>179</v>
      </c>
      <c r="P3725" s="9" t="s">
        <v>337</v>
      </c>
      <c r="Q3725" s="9" t="s">
        <v>219</v>
      </c>
      <c r="R3725" s="9">
        <v>0</v>
      </c>
      <c r="S3725" s="9">
        <v>63</v>
      </c>
      <c r="U3725" s="9" t="s">
        <v>266</v>
      </c>
      <c r="X3725" s="9">
        <f>INDEX(SLA_Policy!$D$2:$D$5,MATCH(F3725,SLA_Policy!$A$2:$A$5,0))</f>
        <v>72</v>
      </c>
      <c r="Y3725" s="9" t="str">
        <f>IF(E3725="Cancelled","Excluded",IF(D3725="",IF((SLA_Policy!$B$8-B3725)*24&gt;X3725,"Open - Breached","Open - On Track"),IF((D3725-B3725)*24&lt;=X3725,"Met","Breached")))</f>
        <v>Met</v>
      </c>
    </row>
    <row r="3726" spans="1:25" x14ac:dyDescent="0.25">
      <c r="A3726" s="9" t="s">
        <v>6882</v>
      </c>
      <c r="B3726" s="23">
        <v>46043.292361111096</v>
      </c>
      <c r="C3726" s="23">
        <v>46043.304166666698</v>
      </c>
      <c r="D3726" s="23">
        <v>46043.536805555603</v>
      </c>
      <c r="E3726" s="9" t="s">
        <v>212</v>
      </c>
      <c r="F3726" s="9" t="s">
        <v>188</v>
      </c>
      <c r="G3726" s="9" t="s">
        <v>213</v>
      </c>
      <c r="H3726" s="9" t="s">
        <v>167</v>
      </c>
      <c r="I3726" s="9" t="s">
        <v>362</v>
      </c>
      <c r="J3726" s="9" t="s">
        <v>6883</v>
      </c>
      <c r="K3726" s="9" t="s">
        <v>246</v>
      </c>
      <c r="L3726" s="9" t="s">
        <v>104</v>
      </c>
      <c r="M3726" s="9" t="s">
        <v>1891</v>
      </c>
      <c r="N3726" s="9" t="s">
        <v>196</v>
      </c>
      <c r="O3726" s="9" t="s">
        <v>116</v>
      </c>
      <c r="P3726" s="9" t="s">
        <v>574</v>
      </c>
      <c r="Q3726" s="9" t="s">
        <v>219</v>
      </c>
      <c r="R3726" s="9">
        <v>0</v>
      </c>
      <c r="S3726" s="9">
        <v>29</v>
      </c>
      <c r="U3726" s="9" t="s">
        <v>248</v>
      </c>
      <c r="X3726" s="9">
        <f>INDEX(SLA_Policy!$D$2:$D$5,MATCH(F3726,SLA_Policy!$A$2:$A$5,0))</f>
        <v>72</v>
      </c>
      <c r="Y3726" s="9" t="str">
        <f>IF(E3726="Cancelled","Excluded",IF(D3726="",IF((SLA_Policy!$B$8-B3726)*24&gt;X3726,"Open - Breached","Open - On Track"),IF((D3726-B3726)*24&lt;=X3726,"Met","Breached")))</f>
        <v>Met</v>
      </c>
    </row>
    <row r="3727" spans="1:25" x14ac:dyDescent="0.25">
      <c r="A3727" s="9" t="s">
        <v>6884</v>
      </c>
      <c r="B3727" s="23">
        <v>46043.315972222197</v>
      </c>
      <c r="C3727" s="23">
        <v>46043.362500000003</v>
      </c>
      <c r="D3727" s="23">
        <v>46045.385416666701</v>
      </c>
      <c r="E3727" s="9" t="s">
        <v>212</v>
      </c>
      <c r="F3727" s="9" t="s">
        <v>188</v>
      </c>
      <c r="G3727" s="9" t="s">
        <v>236</v>
      </c>
      <c r="H3727" s="9" t="s">
        <v>164</v>
      </c>
      <c r="I3727" s="9" t="s">
        <v>421</v>
      </c>
      <c r="J3727" s="9" t="s">
        <v>2202</v>
      </c>
      <c r="K3727" s="9" t="s">
        <v>262</v>
      </c>
      <c r="L3727" s="9" t="s">
        <v>226</v>
      </c>
      <c r="M3727" s="9" t="s">
        <v>6193</v>
      </c>
      <c r="N3727" s="9" t="s">
        <v>196</v>
      </c>
      <c r="O3727" s="9" t="s">
        <v>180</v>
      </c>
      <c r="P3727" s="9" t="s">
        <v>278</v>
      </c>
      <c r="Q3727" s="9" t="s">
        <v>273</v>
      </c>
      <c r="R3727" s="9">
        <v>0</v>
      </c>
      <c r="S3727" s="9">
        <v>16</v>
      </c>
      <c r="T3727" s="9" t="s">
        <v>464</v>
      </c>
      <c r="U3727" s="9" t="s">
        <v>242</v>
      </c>
      <c r="W3727" s="9">
        <v>4</v>
      </c>
      <c r="X3727" s="9">
        <f>INDEX(SLA_Policy!$D$2:$D$5,MATCH(F3727,SLA_Policy!$A$2:$A$5,0))</f>
        <v>72</v>
      </c>
      <c r="Y3727" s="9" t="str">
        <f>IF(E3727="Cancelled","Excluded",IF(D3727="",IF((SLA_Policy!$B$8-B3727)*24&gt;X3727,"Open - Breached","Open - On Track"),IF((D3727-B3727)*24&lt;=X3727,"Met","Breached")))</f>
        <v>Met</v>
      </c>
    </row>
    <row r="3728" spans="1:25" x14ac:dyDescent="0.25">
      <c r="A3728" s="9" t="s">
        <v>6885</v>
      </c>
      <c r="B3728" s="23">
        <v>46043.335416666698</v>
      </c>
      <c r="C3728" s="23">
        <v>46043.344444444498</v>
      </c>
      <c r="D3728" s="23">
        <v>46043.5090277778</v>
      </c>
      <c r="E3728" s="9" t="s">
        <v>212</v>
      </c>
      <c r="F3728" s="9" t="s">
        <v>188</v>
      </c>
      <c r="G3728" s="9" t="s">
        <v>213</v>
      </c>
      <c r="H3728" s="9" t="s">
        <v>161</v>
      </c>
      <c r="I3728" s="9" t="s">
        <v>389</v>
      </c>
      <c r="J3728" s="9" t="s">
        <v>767</v>
      </c>
      <c r="K3728" s="9" t="s">
        <v>239</v>
      </c>
      <c r="L3728" s="9" t="s">
        <v>307</v>
      </c>
      <c r="M3728" s="9" t="s">
        <v>2497</v>
      </c>
      <c r="N3728" s="9" t="s">
        <v>198</v>
      </c>
      <c r="O3728" s="9" t="s">
        <v>116</v>
      </c>
      <c r="P3728" s="9" t="s">
        <v>525</v>
      </c>
      <c r="Q3728" s="9" t="s">
        <v>219</v>
      </c>
      <c r="R3728" s="9">
        <v>0</v>
      </c>
      <c r="S3728" s="9">
        <v>14</v>
      </c>
      <c r="U3728" s="9" t="s">
        <v>290</v>
      </c>
      <c r="X3728" s="9">
        <f>INDEX(SLA_Policy!$D$2:$D$5,MATCH(F3728,SLA_Policy!$A$2:$A$5,0))</f>
        <v>72</v>
      </c>
      <c r="Y3728" s="9" t="str">
        <f>IF(E3728="Cancelled","Excluded",IF(D3728="",IF((SLA_Policy!$B$8-B3728)*24&gt;X3728,"Open - Breached","Open - On Track"),IF((D3728-B3728)*24&lt;=X3728,"Met","Breached")))</f>
        <v>Met</v>
      </c>
    </row>
    <row r="3729" spans="1:25" x14ac:dyDescent="0.25">
      <c r="A3729" s="9" t="s">
        <v>6886</v>
      </c>
      <c r="B3729" s="23">
        <v>46043.337500000001</v>
      </c>
      <c r="C3729" s="23">
        <v>46043.368750000001</v>
      </c>
      <c r="D3729" s="23">
        <v>46044.689583333296</v>
      </c>
      <c r="E3729" s="9" t="s">
        <v>212</v>
      </c>
      <c r="F3729" s="9" t="s">
        <v>189</v>
      </c>
      <c r="G3729" s="9" t="s">
        <v>236</v>
      </c>
      <c r="H3729" s="9" t="s">
        <v>164</v>
      </c>
      <c r="I3729" s="9" t="s">
        <v>421</v>
      </c>
      <c r="J3729" s="9" t="s">
        <v>2690</v>
      </c>
      <c r="K3729" s="9" t="s">
        <v>246</v>
      </c>
      <c r="L3729" s="9" t="s">
        <v>104</v>
      </c>
      <c r="M3729" s="9" t="s">
        <v>3775</v>
      </c>
      <c r="N3729" s="9" t="s">
        <v>199</v>
      </c>
      <c r="O3729" s="9" t="s">
        <v>180</v>
      </c>
      <c r="P3729" s="9" t="s">
        <v>318</v>
      </c>
      <c r="Q3729" s="9" t="s">
        <v>219</v>
      </c>
      <c r="R3729" s="9">
        <v>0</v>
      </c>
      <c r="S3729" s="9">
        <v>30</v>
      </c>
      <c r="T3729" s="9" t="s">
        <v>343</v>
      </c>
      <c r="U3729" s="9" t="s">
        <v>242</v>
      </c>
      <c r="X3729" s="9">
        <f>INDEX(SLA_Policy!$D$2:$D$5,MATCH(F3729,SLA_Policy!$A$2:$A$5,0))</f>
        <v>120</v>
      </c>
      <c r="Y3729" s="9" t="str">
        <f>IF(E3729="Cancelled","Excluded",IF(D3729="",IF((SLA_Policy!$B$8-B3729)*24&gt;X3729,"Open - Breached","Open - On Track"),IF((D3729-B3729)*24&lt;=X3729,"Met","Breached")))</f>
        <v>Met</v>
      </c>
    </row>
    <row r="3730" spans="1:25" x14ac:dyDescent="0.25">
      <c r="A3730" s="9" t="s">
        <v>6887</v>
      </c>
      <c r="B3730" s="23">
        <v>46043.343055555597</v>
      </c>
      <c r="C3730" s="23">
        <v>46043.379861111098</v>
      </c>
      <c r="D3730" s="23">
        <v>46043.609722222202</v>
      </c>
      <c r="E3730" s="9" t="s">
        <v>212</v>
      </c>
      <c r="F3730" s="9" t="s">
        <v>188</v>
      </c>
      <c r="G3730" s="9" t="s">
        <v>236</v>
      </c>
      <c r="H3730" s="9" t="s">
        <v>167</v>
      </c>
      <c r="I3730" s="9" t="s">
        <v>255</v>
      </c>
      <c r="J3730" s="9" t="s">
        <v>6888</v>
      </c>
      <c r="K3730" s="9" t="s">
        <v>246</v>
      </c>
      <c r="L3730" s="9" t="s">
        <v>351</v>
      </c>
      <c r="M3730" s="9" t="s">
        <v>400</v>
      </c>
      <c r="N3730" s="9" t="s">
        <v>196</v>
      </c>
      <c r="O3730" s="9" t="s">
        <v>116</v>
      </c>
      <c r="P3730" s="9" t="s">
        <v>525</v>
      </c>
      <c r="Q3730" s="9" t="s">
        <v>219</v>
      </c>
      <c r="R3730" s="9">
        <v>0</v>
      </c>
      <c r="S3730" s="9">
        <v>23</v>
      </c>
      <c r="U3730" s="9" t="s">
        <v>242</v>
      </c>
      <c r="W3730" s="9">
        <v>5</v>
      </c>
      <c r="X3730" s="9">
        <f>INDEX(SLA_Policy!$D$2:$D$5,MATCH(F3730,SLA_Policy!$A$2:$A$5,0))</f>
        <v>72</v>
      </c>
      <c r="Y3730" s="9" t="str">
        <f>IF(E3730="Cancelled","Excluded",IF(D3730="",IF((SLA_Policy!$B$8-B3730)*24&gt;X3730,"Open - Breached","Open - On Track"),IF((D3730-B3730)*24&lt;=X3730,"Met","Breached")))</f>
        <v>Met</v>
      </c>
    </row>
    <row r="3731" spans="1:25" x14ac:dyDescent="0.25">
      <c r="A3731" s="9" t="s">
        <v>6889</v>
      </c>
      <c r="B3731" s="23">
        <v>46043.3569444444</v>
      </c>
      <c r="C3731" s="23">
        <v>46043.357638888898</v>
      </c>
      <c r="D3731" s="23">
        <v>46043.402083333298</v>
      </c>
      <c r="E3731" s="9" t="s">
        <v>212</v>
      </c>
      <c r="F3731" s="9" t="s">
        <v>187</v>
      </c>
      <c r="G3731" s="9" t="s">
        <v>213</v>
      </c>
      <c r="H3731" s="9" t="s">
        <v>165</v>
      </c>
      <c r="I3731" s="9" t="s">
        <v>567</v>
      </c>
      <c r="J3731" s="9" t="s">
        <v>4061</v>
      </c>
      <c r="K3731" s="9" t="s">
        <v>303</v>
      </c>
      <c r="L3731" s="9" t="s">
        <v>216</v>
      </c>
      <c r="M3731" s="9" t="s">
        <v>3582</v>
      </c>
      <c r="N3731" s="9" t="s">
        <v>198</v>
      </c>
      <c r="O3731" s="9" t="s">
        <v>116</v>
      </c>
      <c r="P3731" s="9" t="s">
        <v>525</v>
      </c>
      <c r="Q3731" s="9" t="s">
        <v>219</v>
      </c>
      <c r="R3731" s="9">
        <v>0</v>
      </c>
      <c r="S3731" s="9">
        <v>11</v>
      </c>
      <c r="U3731" s="9" t="s">
        <v>290</v>
      </c>
      <c r="W3731" s="9">
        <v>5</v>
      </c>
      <c r="X3731" s="9">
        <f>INDEX(SLA_Policy!$D$2:$D$5,MATCH(F3731,SLA_Policy!$A$2:$A$5,0))</f>
        <v>8</v>
      </c>
      <c r="Y3731" s="9" t="str">
        <f>IF(E3731="Cancelled","Excluded",IF(D3731="",IF((SLA_Policy!$B$8-B3731)*24&gt;X3731,"Open - Breached","Open - On Track"),IF((D3731-B3731)*24&lt;=X3731,"Met","Breached")))</f>
        <v>Met</v>
      </c>
    </row>
    <row r="3732" spans="1:25" x14ac:dyDescent="0.25">
      <c r="A3732" s="9" t="s">
        <v>6890</v>
      </c>
      <c r="B3732" s="23">
        <v>46043.371527777803</v>
      </c>
      <c r="C3732" s="23">
        <v>46043.379166666702</v>
      </c>
      <c r="D3732" s="23">
        <v>46043.438888888901</v>
      </c>
      <c r="E3732" s="9" t="s">
        <v>212</v>
      </c>
      <c r="F3732" s="9" t="s">
        <v>187</v>
      </c>
      <c r="G3732" s="9" t="s">
        <v>213</v>
      </c>
      <c r="H3732" s="9" t="s">
        <v>161</v>
      </c>
      <c r="I3732" s="9" t="s">
        <v>297</v>
      </c>
      <c r="J3732" s="9" t="s">
        <v>512</v>
      </c>
      <c r="K3732" s="9" t="s">
        <v>246</v>
      </c>
      <c r="L3732" s="9" t="s">
        <v>216</v>
      </c>
      <c r="M3732" s="9" t="s">
        <v>513</v>
      </c>
      <c r="N3732" s="9" t="s">
        <v>196</v>
      </c>
      <c r="O3732" s="9" t="s">
        <v>177</v>
      </c>
      <c r="P3732" s="9" t="s">
        <v>942</v>
      </c>
      <c r="Q3732" s="9" t="s">
        <v>273</v>
      </c>
      <c r="R3732" s="9">
        <v>0</v>
      </c>
      <c r="S3732" s="9">
        <v>19</v>
      </c>
      <c r="U3732" s="9" t="s">
        <v>140</v>
      </c>
      <c r="V3732" s="9" t="s">
        <v>6326</v>
      </c>
      <c r="X3732" s="9">
        <f>INDEX(SLA_Policy!$D$2:$D$5,MATCH(F3732,SLA_Policy!$A$2:$A$5,0))</f>
        <v>8</v>
      </c>
      <c r="Y3732" s="9" t="str">
        <f>IF(E3732="Cancelled","Excluded",IF(D3732="",IF((SLA_Policy!$B$8-B3732)*24&gt;X3732,"Open - Breached","Open - On Track"),IF((D3732-B3732)*24&lt;=X3732,"Met","Breached")))</f>
        <v>Met</v>
      </c>
    </row>
    <row r="3733" spans="1:25" x14ac:dyDescent="0.25">
      <c r="A3733" s="9" t="s">
        <v>6891</v>
      </c>
      <c r="B3733" s="23">
        <v>46043.373611111099</v>
      </c>
      <c r="C3733" s="23">
        <v>46043.512499999997</v>
      </c>
      <c r="D3733" s="23">
        <v>46048.435416666704</v>
      </c>
      <c r="E3733" s="9" t="s">
        <v>212</v>
      </c>
      <c r="F3733" s="9" t="s">
        <v>189</v>
      </c>
      <c r="G3733" s="9" t="s">
        <v>213</v>
      </c>
      <c r="H3733" s="9" t="s">
        <v>162</v>
      </c>
      <c r="I3733" s="9" t="s">
        <v>393</v>
      </c>
      <c r="J3733" s="9" t="s">
        <v>6498</v>
      </c>
      <c r="K3733" s="9" t="s">
        <v>215</v>
      </c>
      <c r="L3733" s="9" t="s">
        <v>216</v>
      </c>
      <c r="M3733" s="9" t="s">
        <v>5690</v>
      </c>
      <c r="N3733" s="9" t="s">
        <v>197</v>
      </c>
      <c r="O3733" s="9" t="s">
        <v>179</v>
      </c>
      <c r="P3733" s="9" t="s">
        <v>337</v>
      </c>
      <c r="Q3733" s="9" t="s">
        <v>219</v>
      </c>
      <c r="R3733" s="9">
        <v>3</v>
      </c>
      <c r="S3733" s="9">
        <v>27</v>
      </c>
      <c r="U3733" s="9" t="s">
        <v>266</v>
      </c>
      <c r="X3733" s="9">
        <f>INDEX(SLA_Policy!$D$2:$D$5,MATCH(F3733,SLA_Policy!$A$2:$A$5,0))</f>
        <v>120</v>
      </c>
      <c r="Y3733" s="9" t="str">
        <f>IF(E3733="Cancelled","Excluded",IF(D3733="",IF((SLA_Policy!$B$8-B3733)*24&gt;X3733,"Open - Breached","Open - On Track"),IF((D3733-B3733)*24&lt;=X3733,"Met","Breached")))</f>
        <v>Breached</v>
      </c>
    </row>
    <row r="3734" spans="1:25" x14ac:dyDescent="0.25">
      <c r="A3734" s="9" t="s">
        <v>6892</v>
      </c>
      <c r="B3734" s="23">
        <v>46043.376388888901</v>
      </c>
      <c r="C3734" s="23">
        <v>46043.386111111096</v>
      </c>
      <c r="D3734" s="23">
        <v>46044.390277777798</v>
      </c>
      <c r="E3734" s="9" t="s">
        <v>212</v>
      </c>
      <c r="F3734" s="9" t="s">
        <v>189</v>
      </c>
      <c r="G3734" s="9" t="s">
        <v>213</v>
      </c>
      <c r="H3734" s="9" t="s">
        <v>165</v>
      </c>
      <c r="I3734" s="9" t="s">
        <v>567</v>
      </c>
      <c r="J3734" s="9" t="s">
        <v>1274</v>
      </c>
      <c r="K3734" s="9" t="s">
        <v>239</v>
      </c>
      <c r="L3734" s="9" t="s">
        <v>216</v>
      </c>
      <c r="M3734" s="9" t="s">
        <v>3434</v>
      </c>
      <c r="N3734" s="9" t="s">
        <v>199</v>
      </c>
      <c r="O3734" s="9" t="s">
        <v>176</v>
      </c>
      <c r="P3734" s="9" t="s">
        <v>253</v>
      </c>
      <c r="Q3734" s="9" t="s">
        <v>219</v>
      </c>
      <c r="R3734" s="9">
        <v>0</v>
      </c>
      <c r="S3734" s="9">
        <v>25</v>
      </c>
      <c r="U3734" s="9" t="s">
        <v>230</v>
      </c>
      <c r="X3734" s="9">
        <f>INDEX(SLA_Policy!$D$2:$D$5,MATCH(F3734,SLA_Policy!$A$2:$A$5,0))</f>
        <v>120</v>
      </c>
      <c r="Y3734" s="9" t="str">
        <f>IF(E3734="Cancelled","Excluded",IF(D3734="",IF((SLA_Policy!$B$8-B3734)*24&gt;X3734,"Open - Breached","Open - On Track"),IF((D3734-B3734)*24&lt;=X3734,"Met","Breached")))</f>
        <v>Met</v>
      </c>
    </row>
    <row r="3735" spans="1:25" x14ac:dyDescent="0.25">
      <c r="A3735" s="9" t="s">
        <v>6893</v>
      </c>
      <c r="B3735" s="23">
        <v>46043.379166666702</v>
      </c>
      <c r="C3735" s="23">
        <v>46043.387499999997</v>
      </c>
      <c r="D3735" s="23">
        <v>46043.445138888899</v>
      </c>
      <c r="E3735" s="9" t="s">
        <v>212</v>
      </c>
      <c r="F3735" s="9" t="s">
        <v>187</v>
      </c>
      <c r="G3735" s="9" t="s">
        <v>213</v>
      </c>
      <c r="H3735" s="9" t="s">
        <v>161</v>
      </c>
      <c r="I3735" s="9" t="s">
        <v>297</v>
      </c>
      <c r="J3735" s="9" t="s">
        <v>4084</v>
      </c>
      <c r="K3735" s="9" t="s">
        <v>303</v>
      </c>
      <c r="L3735" s="9" t="s">
        <v>226</v>
      </c>
      <c r="M3735" s="9" t="s">
        <v>534</v>
      </c>
      <c r="N3735" s="9" t="s">
        <v>197</v>
      </c>
      <c r="O3735" s="9" t="s">
        <v>116</v>
      </c>
      <c r="P3735" s="9" t="s">
        <v>590</v>
      </c>
      <c r="Q3735" s="9" t="s">
        <v>219</v>
      </c>
      <c r="R3735" s="9">
        <v>1</v>
      </c>
      <c r="S3735" s="9">
        <v>50</v>
      </c>
      <c r="U3735" s="9" t="s">
        <v>140</v>
      </c>
      <c r="V3735" s="9" t="s">
        <v>6326</v>
      </c>
      <c r="X3735" s="9">
        <f>INDEX(SLA_Policy!$D$2:$D$5,MATCH(F3735,SLA_Policy!$A$2:$A$5,0))</f>
        <v>8</v>
      </c>
      <c r="Y3735" s="9" t="str">
        <f>IF(E3735="Cancelled","Excluded",IF(D3735="",IF((SLA_Policy!$B$8-B3735)*24&gt;X3735,"Open - Breached","Open - On Track"),IF((D3735-B3735)*24&lt;=X3735,"Met","Breached")))</f>
        <v>Met</v>
      </c>
    </row>
    <row r="3736" spans="1:25" x14ac:dyDescent="0.25">
      <c r="A3736" s="9" t="s">
        <v>6894</v>
      </c>
      <c r="B3736" s="23">
        <v>46043.385416666701</v>
      </c>
      <c r="C3736" s="23">
        <v>46043.3930555556</v>
      </c>
      <c r="D3736" s="23">
        <v>46045.720833333296</v>
      </c>
      <c r="E3736" s="9" t="s">
        <v>212</v>
      </c>
      <c r="F3736" s="9" t="s">
        <v>188</v>
      </c>
      <c r="G3736" s="9" t="s">
        <v>236</v>
      </c>
      <c r="H3736" s="9" t="s">
        <v>163</v>
      </c>
      <c r="I3736" s="9" t="s">
        <v>315</v>
      </c>
      <c r="J3736" s="9" t="s">
        <v>402</v>
      </c>
      <c r="K3736" s="9" t="s">
        <v>262</v>
      </c>
      <c r="L3736" s="9" t="s">
        <v>216</v>
      </c>
      <c r="M3736" s="9" t="s">
        <v>1296</v>
      </c>
      <c r="N3736" s="9" t="s">
        <v>196</v>
      </c>
      <c r="O3736" s="9" t="s">
        <v>180</v>
      </c>
      <c r="P3736" s="9" t="s">
        <v>278</v>
      </c>
      <c r="Q3736" s="9" t="s">
        <v>219</v>
      </c>
      <c r="R3736" s="9">
        <v>0</v>
      </c>
      <c r="S3736" s="9">
        <v>48</v>
      </c>
      <c r="T3736" s="9" t="s">
        <v>229</v>
      </c>
      <c r="U3736" s="9" t="s">
        <v>242</v>
      </c>
      <c r="X3736" s="9">
        <f>INDEX(SLA_Policy!$D$2:$D$5,MATCH(F3736,SLA_Policy!$A$2:$A$5,0))</f>
        <v>72</v>
      </c>
      <c r="Y3736" s="9" t="str">
        <f>IF(E3736="Cancelled","Excluded",IF(D3736="",IF((SLA_Policy!$B$8-B3736)*24&gt;X3736,"Open - Breached","Open - On Track"),IF((D3736-B3736)*24&lt;=X3736,"Met","Breached")))</f>
        <v>Met</v>
      </c>
    </row>
    <row r="3737" spans="1:25" x14ac:dyDescent="0.25">
      <c r="A3737" s="9" t="s">
        <v>6895</v>
      </c>
      <c r="B3737" s="23">
        <v>46043.387499999997</v>
      </c>
      <c r="C3737" s="23">
        <v>46043.390277777798</v>
      </c>
      <c r="D3737" s="23">
        <v>46043.545138888898</v>
      </c>
      <c r="E3737" s="9" t="s">
        <v>212</v>
      </c>
      <c r="F3737" s="9" t="s">
        <v>187</v>
      </c>
      <c r="G3737" s="9" t="s">
        <v>213</v>
      </c>
      <c r="H3737" s="9" t="s">
        <v>162</v>
      </c>
      <c r="I3737" s="9" t="s">
        <v>416</v>
      </c>
      <c r="J3737" s="9" t="s">
        <v>6896</v>
      </c>
      <c r="K3737" s="9" t="s">
        <v>246</v>
      </c>
      <c r="L3737" s="9" t="s">
        <v>104</v>
      </c>
      <c r="M3737" s="9" t="s">
        <v>941</v>
      </c>
      <c r="N3737" s="9" t="s">
        <v>196</v>
      </c>
      <c r="O3737" s="9" t="s">
        <v>176</v>
      </c>
      <c r="P3737" s="9" t="s">
        <v>570</v>
      </c>
      <c r="Q3737" s="9" t="s">
        <v>273</v>
      </c>
      <c r="R3737" s="9">
        <v>0</v>
      </c>
      <c r="S3737" s="9">
        <v>13</v>
      </c>
      <c r="U3737" s="9" t="s">
        <v>266</v>
      </c>
      <c r="W3737" s="9">
        <v>4</v>
      </c>
      <c r="X3737" s="9">
        <f>INDEX(SLA_Policy!$D$2:$D$5,MATCH(F3737,SLA_Policy!$A$2:$A$5,0))</f>
        <v>8</v>
      </c>
      <c r="Y3737" s="9" t="str">
        <f>IF(E3737="Cancelled","Excluded",IF(D3737="",IF((SLA_Policy!$B$8-B3737)*24&gt;X3737,"Open - Breached","Open - On Track"),IF((D3737-B3737)*24&lt;=X3737,"Met","Breached")))</f>
        <v>Met</v>
      </c>
    </row>
    <row r="3738" spans="1:25" x14ac:dyDescent="0.25">
      <c r="A3738" s="9" t="s">
        <v>6897</v>
      </c>
      <c r="B3738" s="23">
        <v>46043.392361111102</v>
      </c>
      <c r="C3738" s="23">
        <v>46043.515277777798</v>
      </c>
      <c r="D3738" s="23">
        <v>46045.337500000001</v>
      </c>
      <c r="E3738" s="9" t="s">
        <v>212</v>
      </c>
      <c r="F3738" s="9" t="s">
        <v>189</v>
      </c>
      <c r="G3738" s="9" t="s">
        <v>236</v>
      </c>
      <c r="H3738" s="9" t="s">
        <v>161</v>
      </c>
      <c r="I3738" s="9" t="s">
        <v>482</v>
      </c>
      <c r="J3738" s="9" t="s">
        <v>6898</v>
      </c>
      <c r="K3738" s="9" t="s">
        <v>303</v>
      </c>
      <c r="L3738" s="9" t="s">
        <v>351</v>
      </c>
      <c r="M3738" s="9" t="s">
        <v>1518</v>
      </c>
      <c r="N3738" s="9" t="s">
        <v>197</v>
      </c>
      <c r="O3738" s="9" t="s">
        <v>177</v>
      </c>
      <c r="P3738" s="9" t="s">
        <v>457</v>
      </c>
      <c r="Q3738" s="9" t="s">
        <v>219</v>
      </c>
      <c r="R3738" s="9">
        <v>0</v>
      </c>
      <c r="S3738" s="9">
        <v>36</v>
      </c>
      <c r="U3738" s="9" t="s">
        <v>242</v>
      </c>
      <c r="X3738" s="9">
        <f>INDEX(SLA_Policy!$D$2:$D$5,MATCH(F3738,SLA_Policy!$A$2:$A$5,0))</f>
        <v>120</v>
      </c>
      <c r="Y3738" s="9" t="str">
        <f>IF(E3738="Cancelled","Excluded",IF(D3738="",IF((SLA_Policy!$B$8-B3738)*24&gt;X3738,"Open - Breached","Open - On Track"),IF((D3738-B3738)*24&lt;=X3738,"Met","Breached")))</f>
        <v>Met</v>
      </c>
    </row>
    <row r="3739" spans="1:25" x14ac:dyDescent="0.25">
      <c r="A3739" s="9" t="s">
        <v>6899</v>
      </c>
      <c r="B3739" s="23">
        <v>46043.395138888904</v>
      </c>
      <c r="C3739" s="23">
        <v>46043.397916666698</v>
      </c>
      <c r="E3739" s="9" t="s">
        <v>649</v>
      </c>
      <c r="F3739" s="9" t="s">
        <v>188</v>
      </c>
      <c r="G3739" s="9" t="s">
        <v>213</v>
      </c>
      <c r="H3739" s="9" t="s">
        <v>161</v>
      </c>
      <c r="I3739" s="9" t="s">
        <v>454</v>
      </c>
      <c r="J3739" s="9" t="s">
        <v>813</v>
      </c>
      <c r="K3739" s="9" t="s">
        <v>246</v>
      </c>
      <c r="L3739" s="9" t="s">
        <v>226</v>
      </c>
      <c r="M3739" s="9" t="s">
        <v>1307</v>
      </c>
      <c r="N3739" s="9" t="s">
        <v>198</v>
      </c>
      <c r="O3739" s="9" t="s">
        <v>177</v>
      </c>
      <c r="P3739" s="9" t="s">
        <v>457</v>
      </c>
      <c r="Q3739" s="9" t="s">
        <v>219</v>
      </c>
      <c r="R3739" s="9">
        <v>0</v>
      </c>
      <c r="S3739" s="9">
        <v>1</v>
      </c>
      <c r="X3739" s="9">
        <f>INDEX(SLA_Policy!$D$2:$D$5,MATCH(F3739,SLA_Policy!$A$2:$A$5,0))</f>
        <v>72</v>
      </c>
      <c r="Y3739" s="9" t="str">
        <f>IF(E3739="Cancelled","Excluded",IF(D3739="",IF((SLA_Policy!$B$8-B3739)*24&gt;X3739,"Open - Breached","Open - On Track"),IF((D3739-B3739)*24&lt;=X3739,"Met","Breached")))</f>
        <v>Excluded</v>
      </c>
    </row>
    <row r="3740" spans="1:25" x14ac:dyDescent="0.25">
      <c r="A3740" s="9" t="s">
        <v>6900</v>
      </c>
      <c r="B3740" s="23">
        <v>46043.395833333299</v>
      </c>
      <c r="C3740" s="23">
        <v>46043.3972222222</v>
      </c>
      <c r="D3740" s="23">
        <v>46043.603472222203</v>
      </c>
      <c r="E3740" s="9" t="s">
        <v>212</v>
      </c>
      <c r="F3740" s="9" t="s">
        <v>188</v>
      </c>
      <c r="G3740" s="9" t="s">
        <v>213</v>
      </c>
      <c r="H3740" s="9" t="s">
        <v>162</v>
      </c>
      <c r="I3740" s="9" t="s">
        <v>345</v>
      </c>
      <c r="J3740" s="9" t="s">
        <v>4578</v>
      </c>
      <c r="K3740" s="9" t="s">
        <v>303</v>
      </c>
      <c r="L3740" s="9" t="s">
        <v>216</v>
      </c>
      <c r="M3740" s="9" t="s">
        <v>6624</v>
      </c>
      <c r="N3740" s="9" t="s">
        <v>198</v>
      </c>
      <c r="O3740" s="9" t="s">
        <v>179</v>
      </c>
      <c r="P3740" s="9" t="s">
        <v>264</v>
      </c>
      <c r="Q3740" s="9" t="s">
        <v>273</v>
      </c>
      <c r="R3740" s="9">
        <v>0</v>
      </c>
      <c r="S3740" s="9">
        <v>16</v>
      </c>
      <c r="U3740" s="9" t="s">
        <v>290</v>
      </c>
      <c r="X3740" s="9">
        <f>INDEX(SLA_Policy!$D$2:$D$5,MATCH(F3740,SLA_Policy!$A$2:$A$5,0))</f>
        <v>72</v>
      </c>
      <c r="Y3740" s="9" t="str">
        <f>IF(E3740="Cancelled","Excluded",IF(D3740="",IF((SLA_Policy!$B$8-B3740)*24&gt;X3740,"Open - Breached","Open - On Track"),IF((D3740-B3740)*24&lt;=X3740,"Met","Breached")))</f>
        <v>Met</v>
      </c>
    </row>
    <row r="3741" spans="1:25" x14ac:dyDescent="0.25">
      <c r="A3741" s="9" t="s">
        <v>6901</v>
      </c>
      <c r="B3741" s="23">
        <v>46043.409027777801</v>
      </c>
      <c r="C3741" s="23">
        <v>46043.443055555603</v>
      </c>
      <c r="D3741" s="23">
        <v>46044.390277777798</v>
      </c>
      <c r="E3741" s="9" t="s">
        <v>212</v>
      </c>
      <c r="F3741" s="9" t="s">
        <v>189</v>
      </c>
      <c r="G3741" s="9" t="s">
        <v>213</v>
      </c>
      <c r="H3741" s="9" t="s">
        <v>165</v>
      </c>
      <c r="I3741" s="9" t="s">
        <v>567</v>
      </c>
      <c r="J3741" s="9" t="s">
        <v>4954</v>
      </c>
      <c r="K3741" s="9" t="s">
        <v>246</v>
      </c>
      <c r="L3741" s="9" t="s">
        <v>311</v>
      </c>
      <c r="M3741" s="9" t="s">
        <v>800</v>
      </c>
      <c r="N3741" s="9" t="s">
        <v>196</v>
      </c>
      <c r="O3741" s="9" t="s">
        <v>176</v>
      </c>
      <c r="P3741" s="9" t="s">
        <v>570</v>
      </c>
      <c r="Q3741" s="9" t="s">
        <v>219</v>
      </c>
      <c r="R3741" s="9">
        <v>0</v>
      </c>
      <c r="S3741" s="9">
        <v>31</v>
      </c>
      <c r="U3741" s="9" t="s">
        <v>230</v>
      </c>
      <c r="X3741" s="9">
        <f>INDEX(SLA_Policy!$D$2:$D$5,MATCH(F3741,SLA_Policy!$A$2:$A$5,0))</f>
        <v>120</v>
      </c>
      <c r="Y3741" s="9" t="str">
        <f>IF(E3741="Cancelled","Excluded",IF(D3741="",IF((SLA_Policy!$B$8-B3741)*24&gt;X3741,"Open - Breached","Open - On Track"),IF((D3741-B3741)*24&lt;=X3741,"Met","Breached")))</f>
        <v>Met</v>
      </c>
    </row>
    <row r="3742" spans="1:25" x14ac:dyDescent="0.25">
      <c r="A3742" s="9" t="s">
        <v>6902</v>
      </c>
      <c r="B3742" s="23">
        <v>46043.414583333302</v>
      </c>
      <c r="C3742" s="23">
        <v>46043.537499999999</v>
      </c>
      <c r="D3742" s="23">
        <v>46043.561111111099</v>
      </c>
      <c r="E3742" s="9" t="s">
        <v>212</v>
      </c>
      <c r="F3742" s="9" t="s">
        <v>188</v>
      </c>
      <c r="G3742" s="9" t="s">
        <v>213</v>
      </c>
      <c r="H3742" s="9" t="s">
        <v>161</v>
      </c>
      <c r="I3742" s="9" t="s">
        <v>389</v>
      </c>
      <c r="J3742" s="9" t="s">
        <v>2045</v>
      </c>
      <c r="K3742" s="9" t="s">
        <v>303</v>
      </c>
      <c r="L3742" s="9" t="s">
        <v>104</v>
      </c>
      <c r="M3742" s="9" t="s">
        <v>3108</v>
      </c>
      <c r="N3742" s="9" t="s">
        <v>196</v>
      </c>
      <c r="O3742" s="9" t="s">
        <v>116</v>
      </c>
      <c r="P3742" s="9" t="s">
        <v>525</v>
      </c>
      <c r="Q3742" s="9" t="s">
        <v>219</v>
      </c>
      <c r="R3742" s="9">
        <v>0</v>
      </c>
      <c r="S3742" s="9">
        <v>8</v>
      </c>
      <c r="U3742" s="9" t="s">
        <v>221</v>
      </c>
      <c r="X3742" s="9">
        <f>INDEX(SLA_Policy!$D$2:$D$5,MATCH(F3742,SLA_Policy!$A$2:$A$5,0))</f>
        <v>72</v>
      </c>
      <c r="Y3742" s="9" t="str">
        <f>IF(E3742="Cancelled","Excluded",IF(D3742="",IF((SLA_Policy!$B$8-B3742)*24&gt;X3742,"Open - Breached","Open - On Track"),IF((D3742-B3742)*24&lt;=X3742,"Met","Breached")))</f>
        <v>Met</v>
      </c>
    </row>
    <row r="3743" spans="1:25" x14ac:dyDescent="0.25">
      <c r="A3743" s="9" t="s">
        <v>6903</v>
      </c>
      <c r="B3743" s="23">
        <v>46043.422916666699</v>
      </c>
      <c r="C3743" s="23">
        <v>46043.486111111102</v>
      </c>
      <c r="D3743" s="23">
        <v>46043.671527777798</v>
      </c>
      <c r="E3743" s="9" t="s">
        <v>212</v>
      </c>
      <c r="F3743" s="9" t="s">
        <v>188</v>
      </c>
      <c r="G3743" s="9" t="s">
        <v>213</v>
      </c>
      <c r="H3743" s="9" t="s">
        <v>167</v>
      </c>
      <c r="I3743" s="9" t="s">
        <v>362</v>
      </c>
      <c r="J3743" s="9" t="s">
        <v>6904</v>
      </c>
      <c r="K3743" s="9" t="s">
        <v>215</v>
      </c>
      <c r="L3743" s="9" t="s">
        <v>351</v>
      </c>
      <c r="M3743" s="9" t="s">
        <v>2661</v>
      </c>
      <c r="N3743" s="9" t="s">
        <v>196</v>
      </c>
      <c r="O3743" s="9" t="s">
        <v>116</v>
      </c>
      <c r="P3743" s="9" t="s">
        <v>551</v>
      </c>
      <c r="Q3743" s="9" t="s">
        <v>219</v>
      </c>
      <c r="R3743" s="9">
        <v>0</v>
      </c>
      <c r="S3743" s="9">
        <v>32</v>
      </c>
      <c r="T3743" s="9" t="s">
        <v>136</v>
      </c>
      <c r="U3743" s="9" t="s">
        <v>248</v>
      </c>
      <c r="X3743" s="9">
        <f>INDEX(SLA_Policy!$D$2:$D$5,MATCH(F3743,SLA_Policy!$A$2:$A$5,0))</f>
        <v>72</v>
      </c>
      <c r="Y3743" s="9" t="str">
        <f>IF(E3743="Cancelled","Excluded",IF(D3743="",IF((SLA_Policy!$B$8-B3743)*24&gt;X3743,"Open - Breached","Open - On Track"),IF((D3743-B3743)*24&lt;=X3743,"Met","Breached")))</f>
        <v>Met</v>
      </c>
    </row>
    <row r="3744" spans="1:25" x14ac:dyDescent="0.25">
      <c r="A3744" s="9" t="s">
        <v>6905</v>
      </c>
      <c r="B3744" s="23">
        <v>46043.431250000001</v>
      </c>
      <c r="E3744" s="9" t="s">
        <v>649</v>
      </c>
      <c r="F3744" s="9" t="s">
        <v>188</v>
      </c>
      <c r="G3744" s="9" t="s">
        <v>213</v>
      </c>
      <c r="H3744" s="9" t="s">
        <v>167</v>
      </c>
      <c r="I3744" s="9" t="s">
        <v>362</v>
      </c>
      <c r="J3744" s="9" t="s">
        <v>6906</v>
      </c>
      <c r="K3744" s="9" t="s">
        <v>239</v>
      </c>
      <c r="L3744" s="9" t="s">
        <v>351</v>
      </c>
      <c r="M3744" s="9" t="s">
        <v>2336</v>
      </c>
      <c r="N3744" s="9" t="s">
        <v>197</v>
      </c>
      <c r="O3744" s="9" t="s">
        <v>176</v>
      </c>
      <c r="P3744" s="9" t="s">
        <v>570</v>
      </c>
      <c r="Q3744" s="9" t="s">
        <v>219</v>
      </c>
      <c r="R3744" s="9">
        <v>0</v>
      </c>
      <c r="S3744" s="9">
        <v>5</v>
      </c>
      <c r="X3744" s="9">
        <f>INDEX(SLA_Policy!$D$2:$D$5,MATCH(F3744,SLA_Policy!$A$2:$A$5,0))</f>
        <v>72</v>
      </c>
      <c r="Y3744" s="9" t="str">
        <f>IF(E3744="Cancelled","Excluded",IF(D3744="",IF((SLA_Policy!$B$8-B3744)*24&gt;X3744,"Open - Breached","Open - On Track"),IF((D3744-B3744)*24&lt;=X3744,"Met","Breached")))</f>
        <v>Excluded</v>
      </c>
    </row>
    <row r="3745" spans="1:25" x14ac:dyDescent="0.25">
      <c r="A3745" s="9" t="s">
        <v>6907</v>
      </c>
      <c r="B3745" s="23">
        <v>46043.432638888902</v>
      </c>
      <c r="C3745" s="23">
        <v>46043.436111111099</v>
      </c>
      <c r="D3745" s="23">
        <v>46050.374305555597</v>
      </c>
      <c r="E3745" s="9" t="s">
        <v>212</v>
      </c>
      <c r="F3745" s="9" t="s">
        <v>189</v>
      </c>
      <c r="G3745" s="9" t="s">
        <v>236</v>
      </c>
      <c r="H3745" s="9" t="s">
        <v>161</v>
      </c>
      <c r="I3745" s="9" t="s">
        <v>237</v>
      </c>
      <c r="J3745" s="9" t="s">
        <v>6908</v>
      </c>
      <c r="K3745" s="9" t="s">
        <v>246</v>
      </c>
      <c r="L3745" s="9" t="s">
        <v>282</v>
      </c>
      <c r="M3745" s="9" t="s">
        <v>822</v>
      </c>
      <c r="N3745" s="9" t="s">
        <v>198</v>
      </c>
      <c r="O3745" s="9" t="s">
        <v>177</v>
      </c>
      <c r="P3745" s="9" t="s">
        <v>241</v>
      </c>
      <c r="Q3745" s="9" t="s">
        <v>219</v>
      </c>
      <c r="R3745" s="9">
        <v>0</v>
      </c>
      <c r="S3745" s="9">
        <v>19</v>
      </c>
      <c r="U3745" s="9" t="s">
        <v>242</v>
      </c>
      <c r="X3745" s="9">
        <f>INDEX(SLA_Policy!$D$2:$D$5,MATCH(F3745,SLA_Policy!$A$2:$A$5,0))</f>
        <v>120</v>
      </c>
      <c r="Y3745" s="9" t="str">
        <f>IF(E3745="Cancelled","Excluded",IF(D3745="",IF((SLA_Policy!$B$8-B3745)*24&gt;X3745,"Open - Breached","Open - On Track"),IF((D3745-B3745)*24&lt;=X3745,"Met","Breached")))</f>
        <v>Breached</v>
      </c>
    </row>
    <row r="3746" spans="1:25" x14ac:dyDescent="0.25">
      <c r="A3746" s="9" t="s">
        <v>6909</v>
      </c>
      <c r="B3746" s="23">
        <v>46043.4375</v>
      </c>
      <c r="C3746" s="23">
        <v>46043.591666666704</v>
      </c>
      <c r="D3746" s="23">
        <v>46043.741666666698</v>
      </c>
      <c r="E3746" s="9" t="s">
        <v>212</v>
      </c>
      <c r="F3746" s="9" t="s">
        <v>189</v>
      </c>
      <c r="G3746" s="9" t="s">
        <v>213</v>
      </c>
      <c r="H3746" s="9" t="s">
        <v>167</v>
      </c>
      <c r="I3746" s="9" t="s">
        <v>362</v>
      </c>
      <c r="J3746" s="9" t="s">
        <v>2238</v>
      </c>
      <c r="K3746" s="9" t="s">
        <v>303</v>
      </c>
      <c r="L3746" s="9" t="s">
        <v>270</v>
      </c>
      <c r="M3746" s="9" t="s">
        <v>1924</v>
      </c>
      <c r="N3746" s="9" t="s">
        <v>196</v>
      </c>
      <c r="O3746" s="9" t="s">
        <v>176</v>
      </c>
      <c r="P3746" s="9" t="s">
        <v>330</v>
      </c>
      <c r="Q3746" s="9" t="s">
        <v>273</v>
      </c>
      <c r="R3746" s="9">
        <v>0</v>
      </c>
      <c r="S3746" s="9">
        <v>75</v>
      </c>
      <c r="T3746" s="9" t="s">
        <v>220</v>
      </c>
      <c r="U3746" s="9" t="s">
        <v>376</v>
      </c>
      <c r="X3746" s="9">
        <f>INDEX(SLA_Policy!$D$2:$D$5,MATCH(F3746,SLA_Policy!$A$2:$A$5,0))</f>
        <v>120</v>
      </c>
      <c r="Y3746" s="9" t="str">
        <f>IF(E3746="Cancelled","Excluded",IF(D3746="",IF((SLA_Policy!$B$8-B3746)*24&gt;X3746,"Open - Breached","Open - On Track"),IF((D3746-B3746)*24&lt;=X3746,"Met","Breached")))</f>
        <v>Met</v>
      </c>
    </row>
    <row r="3747" spans="1:25" x14ac:dyDescent="0.25">
      <c r="A3747" s="9" t="s">
        <v>6910</v>
      </c>
      <c r="B3747" s="23">
        <v>46043.438194444498</v>
      </c>
      <c r="C3747" s="23">
        <v>46043.5</v>
      </c>
      <c r="D3747" s="23">
        <v>46043.570833333302</v>
      </c>
      <c r="E3747" s="9" t="s">
        <v>212</v>
      </c>
      <c r="F3747" s="9" t="s">
        <v>188</v>
      </c>
      <c r="G3747" s="9" t="s">
        <v>213</v>
      </c>
      <c r="H3747" s="9" t="s">
        <v>88</v>
      </c>
      <c r="I3747" s="9" t="s">
        <v>268</v>
      </c>
      <c r="J3747" s="9" t="s">
        <v>1574</v>
      </c>
      <c r="K3747" s="9" t="s">
        <v>246</v>
      </c>
      <c r="L3747" s="9" t="s">
        <v>226</v>
      </c>
      <c r="M3747" s="9" t="s">
        <v>2511</v>
      </c>
      <c r="N3747" s="9" t="s">
        <v>197</v>
      </c>
      <c r="O3747" s="9" t="s">
        <v>176</v>
      </c>
      <c r="P3747" s="9" t="s">
        <v>330</v>
      </c>
      <c r="Q3747" s="9" t="s">
        <v>219</v>
      </c>
      <c r="R3747" s="9">
        <v>0</v>
      </c>
      <c r="S3747" s="9">
        <v>13</v>
      </c>
      <c r="T3747" s="9" t="s">
        <v>220</v>
      </c>
      <c r="U3747" s="9" t="s">
        <v>221</v>
      </c>
      <c r="X3747" s="9">
        <f>INDEX(SLA_Policy!$D$2:$D$5,MATCH(F3747,SLA_Policy!$A$2:$A$5,0))</f>
        <v>72</v>
      </c>
      <c r="Y3747" s="9" t="str">
        <f>IF(E3747="Cancelled","Excluded",IF(D3747="",IF((SLA_Policy!$B$8-B3747)*24&gt;X3747,"Open - Breached","Open - On Track"),IF((D3747-B3747)*24&lt;=X3747,"Met","Breached")))</f>
        <v>Met</v>
      </c>
    </row>
    <row r="3748" spans="1:25" x14ac:dyDescent="0.25">
      <c r="A3748" s="9" t="s">
        <v>6911</v>
      </c>
      <c r="B3748" s="23">
        <v>46043.438888888901</v>
      </c>
      <c r="C3748" s="23">
        <v>46043.447222222203</v>
      </c>
      <c r="D3748" s="23">
        <v>46044.357638888898</v>
      </c>
      <c r="E3748" s="9" t="s">
        <v>212</v>
      </c>
      <c r="F3748" s="9" t="s">
        <v>188</v>
      </c>
      <c r="G3748" s="9" t="s">
        <v>213</v>
      </c>
      <c r="H3748" s="9" t="s">
        <v>162</v>
      </c>
      <c r="I3748" s="9" t="s">
        <v>393</v>
      </c>
      <c r="J3748" s="9" t="s">
        <v>6912</v>
      </c>
      <c r="K3748" s="9" t="s">
        <v>246</v>
      </c>
      <c r="L3748" s="9" t="s">
        <v>270</v>
      </c>
      <c r="M3748" s="9" t="s">
        <v>4753</v>
      </c>
      <c r="N3748" s="9" t="s">
        <v>199</v>
      </c>
      <c r="O3748" s="9" t="s">
        <v>176</v>
      </c>
      <c r="P3748" s="9" t="s">
        <v>1159</v>
      </c>
      <c r="Q3748" s="9" t="s">
        <v>219</v>
      </c>
      <c r="R3748" s="9">
        <v>0</v>
      </c>
      <c r="S3748" s="9">
        <v>9</v>
      </c>
      <c r="U3748" s="9" t="s">
        <v>266</v>
      </c>
      <c r="W3748" s="9">
        <v>3</v>
      </c>
      <c r="X3748" s="9">
        <f>INDEX(SLA_Policy!$D$2:$D$5,MATCH(F3748,SLA_Policy!$A$2:$A$5,0))</f>
        <v>72</v>
      </c>
      <c r="Y3748" s="9" t="str">
        <f>IF(E3748="Cancelled","Excluded",IF(D3748="",IF((SLA_Policy!$B$8-B3748)*24&gt;X3748,"Open - Breached","Open - On Track"),IF((D3748-B3748)*24&lt;=X3748,"Met","Breached")))</f>
        <v>Met</v>
      </c>
    </row>
    <row r="3749" spans="1:25" x14ac:dyDescent="0.25">
      <c r="A3749" s="9" t="s">
        <v>6913</v>
      </c>
      <c r="B3749" s="23">
        <v>46043.444444444503</v>
      </c>
      <c r="C3749" s="23">
        <v>46043.448611111096</v>
      </c>
      <c r="D3749" s="23">
        <v>46043.719444444498</v>
      </c>
      <c r="E3749" s="9" t="s">
        <v>212</v>
      </c>
      <c r="F3749" s="9" t="s">
        <v>188</v>
      </c>
      <c r="G3749" s="9" t="s">
        <v>213</v>
      </c>
      <c r="H3749" s="9" t="s">
        <v>162</v>
      </c>
      <c r="I3749" s="9" t="s">
        <v>244</v>
      </c>
      <c r="J3749" s="9" t="s">
        <v>6914</v>
      </c>
      <c r="K3749" s="9" t="s">
        <v>262</v>
      </c>
      <c r="L3749" s="9" t="s">
        <v>311</v>
      </c>
      <c r="M3749" s="9" t="s">
        <v>3967</v>
      </c>
      <c r="N3749" s="9" t="s">
        <v>200</v>
      </c>
      <c r="O3749" s="9" t="s">
        <v>179</v>
      </c>
      <c r="P3749" s="9" t="s">
        <v>264</v>
      </c>
      <c r="Q3749" s="9" t="s">
        <v>219</v>
      </c>
      <c r="R3749" s="9">
        <v>0</v>
      </c>
      <c r="S3749" s="9">
        <v>47</v>
      </c>
      <c r="U3749" s="9" t="s">
        <v>290</v>
      </c>
      <c r="X3749" s="9">
        <f>INDEX(SLA_Policy!$D$2:$D$5,MATCH(F3749,SLA_Policy!$A$2:$A$5,0))</f>
        <v>72</v>
      </c>
      <c r="Y3749" s="9" t="str">
        <f>IF(E3749="Cancelled","Excluded",IF(D3749="",IF((SLA_Policy!$B$8-B3749)*24&gt;X3749,"Open - Breached","Open - On Track"),IF((D3749-B3749)*24&lt;=X3749,"Met","Breached")))</f>
        <v>Met</v>
      </c>
    </row>
    <row r="3750" spans="1:25" x14ac:dyDescent="0.25">
      <c r="A3750" s="9" t="s">
        <v>6915</v>
      </c>
      <c r="B3750" s="23">
        <v>46043.458333333299</v>
      </c>
      <c r="C3750" s="23">
        <v>46043.568055555603</v>
      </c>
      <c r="D3750" s="23">
        <v>46044.395138888904</v>
      </c>
      <c r="E3750" s="9" t="s">
        <v>212</v>
      </c>
      <c r="F3750" s="9" t="s">
        <v>189</v>
      </c>
      <c r="G3750" s="9" t="s">
        <v>236</v>
      </c>
      <c r="H3750" s="9" t="s">
        <v>161</v>
      </c>
      <c r="I3750" s="9" t="s">
        <v>505</v>
      </c>
      <c r="J3750" s="9" t="s">
        <v>4186</v>
      </c>
      <c r="K3750" s="9" t="s">
        <v>246</v>
      </c>
      <c r="L3750" s="9" t="s">
        <v>104</v>
      </c>
      <c r="M3750" s="9" t="s">
        <v>4670</v>
      </c>
      <c r="N3750" s="9" t="s">
        <v>196</v>
      </c>
      <c r="O3750" s="9" t="s">
        <v>177</v>
      </c>
      <c r="P3750" s="9" t="s">
        <v>241</v>
      </c>
      <c r="Q3750" s="9" t="s">
        <v>219</v>
      </c>
      <c r="R3750" s="9">
        <v>0</v>
      </c>
      <c r="S3750" s="9">
        <v>16</v>
      </c>
      <c r="U3750" s="9" t="s">
        <v>242</v>
      </c>
      <c r="W3750" s="9">
        <v>5</v>
      </c>
      <c r="X3750" s="9">
        <f>INDEX(SLA_Policy!$D$2:$D$5,MATCH(F3750,SLA_Policy!$A$2:$A$5,0))</f>
        <v>120</v>
      </c>
      <c r="Y3750" s="9" t="str">
        <f>IF(E3750="Cancelled","Excluded",IF(D3750="",IF((SLA_Policy!$B$8-B3750)*24&gt;X3750,"Open - Breached","Open - On Track"),IF((D3750-B3750)*24&lt;=X3750,"Met","Breached")))</f>
        <v>Met</v>
      </c>
    </row>
    <row r="3751" spans="1:25" x14ac:dyDescent="0.25">
      <c r="A3751" s="9" t="s">
        <v>6916</v>
      </c>
      <c r="B3751" s="23">
        <v>46043.463194444397</v>
      </c>
      <c r="C3751" s="23">
        <v>46043.475694444503</v>
      </c>
      <c r="D3751" s="23">
        <v>46050.35</v>
      </c>
      <c r="E3751" s="9" t="s">
        <v>212</v>
      </c>
      <c r="F3751" s="9" t="s">
        <v>189</v>
      </c>
      <c r="G3751" s="9" t="s">
        <v>213</v>
      </c>
      <c r="H3751" s="9" t="s">
        <v>167</v>
      </c>
      <c r="I3751" s="9" t="s">
        <v>536</v>
      </c>
      <c r="J3751" s="9" t="s">
        <v>3796</v>
      </c>
      <c r="K3751" s="9" t="s">
        <v>246</v>
      </c>
      <c r="L3751" s="9" t="s">
        <v>293</v>
      </c>
      <c r="M3751" s="9" t="s">
        <v>6917</v>
      </c>
      <c r="N3751" s="9" t="s">
        <v>198</v>
      </c>
      <c r="O3751" s="9" t="s">
        <v>180</v>
      </c>
      <c r="P3751" s="9" t="s">
        <v>278</v>
      </c>
      <c r="Q3751" s="9" t="s">
        <v>273</v>
      </c>
      <c r="R3751" s="9">
        <v>1</v>
      </c>
      <c r="S3751" s="9">
        <v>75</v>
      </c>
      <c r="T3751" s="9" t="s">
        <v>136</v>
      </c>
      <c r="U3751" s="9" t="s">
        <v>248</v>
      </c>
      <c r="X3751" s="9">
        <f>INDEX(SLA_Policy!$D$2:$D$5,MATCH(F3751,SLA_Policy!$A$2:$A$5,0))</f>
        <v>120</v>
      </c>
      <c r="Y3751" s="9" t="str">
        <f>IF(E3751="Cancelled","Excluded",IF(D3751="",IF((SLA_Policy!$B$8-B3751)*24&gt;X3751,"Open - Breached","Open - On Track"),IF((D3751-B3751)*24&lt;=X3751,"Met","Breached")))</f>
        <v>Breached</v>
      </c>
    </row>
    <row r="3752" spans="1:25" x14ac:dyDescent="0.25">
      <c r="A3752" s="9" t="s">
        <v>6918</v>
      </c>
      <c r="B3752" s="23">
        <v>46043.483333333301</v>
      </c>
      <c r="C3752" s="23">
        <v>46043.497222222199</v>
      </c>
      <c r="D3752" s="23">
        <v>46044.624305555597</v>
      </c>
      <c r="E3752" s="9" t="s">
        <v>212</v>
      </c>
      <c r="F3752" s="9" t="s">
        <v>188</v>
      </c>
      <c r="G3752" s="9" t="s">
        <v>213</v>
      </c>
      <c r="H3752" s="9" t="s">
        <v>162</v>
      </c>
      <c r="I3752" s="9" t="s">
        <v>345</v>
      </c>
      <c r="J3752" s="9" t="s">
        <v>6919</v>
      </c>
      <c r="K3752" s="9" t="s">
        <v>303</v>
      </c>
      <c r="L3752" s="9" t="s">
        <v>104</v>
      </c>
      <c r="M3752" s="9" t="s">
        <v>3108</v>
      </c>
      <c r="N3752" s="9" t="s">
        <v>197</v>
      </c>
      <c r="O3752" s="9" t="s">
        <v>179</v>
      </c>
      <c r="P3752" s="9" t="s">
        <v>337</v>
      </c>
      <c r="Q3752" s="9" t="s">
        <v>219</v>
      </c>
      <c r="R3752" s="9">
        <v>2</v>
      </c>
      <c r="S3752" s="9">
        <v>28</v>
      </c>
      <c r="U3752" s="9" t="s">
        <v>290</v>
      </c>
      <c r="W3752" s="9">
        <v>4</v>
      </c>
      <c r="X3752" s="9">
        <f>INDEX(SLA_Policy!$D$2:$D$5,MATCH(F3752,SLA_Policy!$A$2:$A$5,0))</f>
        <v>72</v>
      </c>
      <c r="Y3752" s="9" t="str">
        <f>IF(E3752="Cancelled","Excluded",IF(D3752="",IF((SLA_Policy!$B$8-B3752)*24&gt;X3752,"Open - Breached","Open - On Track"),IF((D3752-B3752)*24&lt;=X3752,"Met","Breached")))</f>
        <v>Met</v>
      </c>
    </row>
    <row r="3753" spans="1:25" x14ac:dyDescent="0.25">
      <c r="A3753" s="9" t="s">
        <v>6920</v>
      </c>
      <c r="B3753" s="23">
        <v>46043.502777777801</v>
      </c>
      <c r="C3753" s="23">
        <v>46043.515277777798</v>
      </c>
      <c r="D3753" s="23">
        <v>46045.304166666698</v>
      </c>
      <c r="E3753" s="9" t="s">
        <v>212</v>
      </c>
      <c r="F3753" s="9" t="s">
        <v>189</v>
      </c>
      <c r="G3753" s="9" t="s">
        <v>236</v>
      </c>
      <c r="H3753" s="9" t="s">
        <v>161</v>
      </c>
      <c r="I3753" s="9" t="s">
        <v>237</v>
      </c>
      <c r="J3753" s="9" t="s">
        <v>2541</v>
      </c>
      <c r="K3753" s="9" t="s">
        <v>303</v>
      </c>
      <c r="L3753" s="9" t="s">
        <v>226</v>
      </c>
      <c r="M3753" s="9" t="s">
        <v>534</v>
      </c>
      <c r="N3753" s="9" t="s">
        <v>196</v>
      </c>
      <c r="O3753" s="9" t="s">
        <v>177</v>
      </c>
      <c r="P3753" s="9" t="s">
        <v>457</v>
      </c>
      <c r="Q3753" s="9" t="s">
        <v>219</v>
      </c>
      <c r="R3753" s="9">
        <v>0</v>
      </c>
      <c r="S3753" s="9">
        <v>25</v>
      </c>
      <c r="U3753" s="9" t="s">
        <v>242</v>
      </c>
      <c r="W3753" s="9">
        <v>3</v>
      </c>
      <c r="X3753" s="9">
        <f>INDEX(SLA_Policy!$D$2:$D$5,MATCH(F3753,SLA_Policy!$A$2:$A$5,0))</f>
        <v>120</v>
      </c>
      <c r="Y3753" s="9" t="str">
        <f>IF(E3753="Cancelled","Excluded",IF(D3753="",IF((SLA_Policy!$B$8-B3753)*24&gt;X3753,"Open - Breached","Open - On Track"),IF((D3753-B3753)*24&lt;=X3753,"Met","Breached")))</f>
        <v>Met</v>
      </c>
    </row>
    <row r="3754" spans="1:25" x14ac:dyDescent="0.25">
      <c r="A3754" s="9" t="s">
        <v>6921</v>
      </c>
      <c r="B3754" s="23">
        <v>46043.510416666701</v>
      </c>
      <c r="C3754" s="23">
        <v>46043.5444444444</v>
      </c>
      <c r="D3754" s="23">
        <v>46044.349305555603</v>
      </c>
      <c r="E3754" s="9" t="s">
        <v>212</v>
      </c>
      <c r="F3754" s="9" t="s">
        <v>189</v>
      </c>
      <c r="G3754" s="9" t="s">
        <v>236</v>
      </c>
      <c r="H3754" s="9" t="s">
        <v>161</v>
      </c>
      <c r="I3754" s="9" t="s">
        <v>237</v>
      </c>
      <c r="J3754" s="9" t="s">
        <v>775</v>
      </c>
      <c r="K3754" s="9" t="s">
        <v>246</v>
      </c>
      <c r="L3754" s="9" t="s">
        <v>226</v>
      </c>
      <c r="M3754" s="9" t="s">
        <v>2511</v>
      </c>
      <c r="N3754" s="9" t="s">
        <v>196</v>
      </c>
      <c r="O3754" s="9" t="s">
        <v>179</v>
      </c>
      <c r="P3754" s="9" t="s">
        <v>313</v>
      </c>
      <c r="Q3754" s="9" t="s">
        <v>219</v>
      </c>
      <c r="R3754" s="9">
        <v>0</v>
      </c>
      <c r="S3754" s="9">
        <v>33</v>
      </c>
      <c r="U3754" s="9" t="s">
        <v>242</v>
      </c>
      <c r="W3754" s="9">
        <v>3</v>
      </c>
      <c r="X3754" s="9">
        <f>INDEX(SLA_Policy!$D$2:$D$5,MATCH(F3754,SLA_Policy!$A$2:$A$5,0))</f>
        <v>120</v>
      </c>
      <c r="Y3754" s="9" t="str">
        <f>IF(E3754="Cancelled","Excluded",IF(D3754="",IF((SLA_Policy!$B$8-B3754)*24&gt;X3754,"Open - Breached","Open - On Track"),IF((D3754-B3754)*24&lt;=X3754,"Met","Breached")))</f>
        <v>Met</v>
      </c>
    </row>
    <row r="3755" spans="1:25" x14ac:dyDescent="0.25">
      <c r="A3755" s="9" t="s">
        <v>6922</v>
      </c>
      <c r="B3755" s="23">
        <v>46043.520138888904</v>
      </c>
      <c r="C3755" s="23">
        <v>46043.566666666702</v>
      </c>
      <c r="D3755" s="23">
        <v>46044.357638888898</v>
      </c>
      <c r="E3755" s="9" t="s">
        <v>212</v>
      </c>
      <c r="F3755" s="9" t="s">
        <v>188</v>
      </c>
      <c r="G3755" s="9" t="s">
        <v>213</v>
      </c>
      <c r="H3755" s="9" t="s">
        <v>88</v>
      </c>
      <c r="I3755" s="9" t="s">
        <v>92</v>
      </c>
      <c r="J3755" s="9" t="s">
        <v>5768</v>
      </c>
      <c r="K3755" s="9" t="s">
        <v>215</v>
      </c>
      <c r="L3755" s="9" t="s">
        <v>226</v>
      </c>
      <c r="M3755" s="9" t="s">
        <v>2472</v>
      </c>
      <c r="N3755" s="9" t="s">
        <v>197</v>
      </c>
      <c r="O3755" s="9" t="s">
        <v>178</v>
      </c>
      <c r="P3755" s="9" t="s">
        <v>360</v>
      </c>
      <c r="Q3755" s="9" t="s">
        <v>219</v>
      </c>
      <c r="R3755" s="9">
        <v>0</v>
      </c>
      <c r="S3755" s="9">
        <v>12</v>
      </c>
      <c r="T3755" s="9" t="s">
        <v>220</v>
      </c>
      <c r="U3755" s="9" t="s">
        <v>290</v>
      </c>
      <c r="X3755" s="9">
        <f>INDEX(SLA_Policy!$D$2:$D$5,MATCH(F3755,SLA_Policy!$A$2:$A$5,0))</f>
        <v>72</v>
      </c>
      <c r="Y3755" s="9" t="str">
        <f>IF(E3755="Cancelled","Excluded",IF(D3755="",IF((SLA_Policy!$B$8-B3755)*24&gt;X3755,"Open - Breached","Open - On Track"),IF((D3755-B3755)*24&lt;=X3755,"Met","Breached")))</f>
        <v>Met</v>
      </c>
    </row>
    <row r="3756" spans="1:25" x14ac:dyDescent="0.25">
      <c r="A3756" s="9" t="s">
        <v>6923</v>
      </c>
      <c r="B3756" s="23">
        <v>46043.521527777797</v>
      </c>
      <c r="C3756" s="23">
        <v>46043.570138888899</v>
      </c>
      <c r="D3756" s="23">
        <v>46048.320138888899</v>
      </c>
      <c r="E3756" s="9" t="s">
        <v>212</v>
      </c>
      <c r="F3756" s="9" t="s">
        <v>188</v>
      </c>
      <c r="G3756" s="9" t="s">
        <v>236</v>
      </c>
      <c r="H3756" s="9" t="s">
        <v>161</v>
      </c>
      <c r="I3756" s="9" t="s">
        <v>237</v>
      </c>
      <c r="J3756" s="9" t="s">
        <v>6177</v>
      </c>
      <c r="K3756" s="9" t="s">
        <v>215</v>
      </c>
      <c r="L3756" s="9" t="s">
        <v>307</v>
      </c>
      <c r="M3756" s="9" t="s">
        <v>6372</v>
      </c>
      <c r="N3756" s="9" t="s">
        <v>196</v>
      </c>
      <c r="O3756" s="9" t="s">
        <v>177</v>
      </c>
      <c r="P3756" s="9" t="s">
        <v>300</v>
      </c>
      <c r="Q3756" s="9" t="s">
        <v>219</v>
      </c>
      <c r="R3756" s="9">
        <v>0</v>
      </c>
      <c r="S3756" s="9">
        <v>22</v>
      </c>
      <c r="U3756" s="9" t="s">
        <v>242</v>
      </c>
      <c r="W3756" s="9">
        <v>3</v>
      </c>
      <c r="X3756" s="9">
        <f>INDEX(SLA_Policy!$D$2:$D$5,MATCH(F3756,SLA_Policy!$A$2:$A$5,0))</f>
        <v>72</v>
      </c>
      <c r="Y3756" s="9" t="str">
        <f>IF(E3756="Cancelled","Excluded",IF(D3756="",IF((SLA_Policy!$B$8-B3756)*24&gt;X3756,"Open - Breached","Open - On Track"),IF((D3756-B3756)*24&lt;=X3756,"Met","Breached")))</f>
        <v>Breached</v>
      </c>
    </row>
    <row r="3757" spans="1:25" x14ac:dyDescent="0.25">
      <c r="A3757" s="9" t="s">
        <v>6924</v>
      </c>
      <c r="B3757" s="23">
        <v>46043.529861111099</v>
      </c>
      <c r="C3757" s="23">
        <v>46043.5444444444</v>
      </c>
      <c r="D3757" s="23">
        <v>46043.573611111096</v>
      </c>
      <c r="E3757" s="9" t="s">
        <v>212</v>
      </c>
      <c r="F3757" s="9" t="s">
        <v>188</v>
      </c>
      <c r="G3757" s="9" t="s">
        <v>213</v>
      </c>
      <c r="H3757" s="9" t="s">
        <v>161</v>
      </c>
      <c r="I3757" s="9" t="s">
        <v>389</v>
      </c>
      <c r="J3757" s="9" t="s">
        <v>2443</v>
      </c>
      <c r="K3757" s="9" t="s">
        <v>215</v>
      </c>
      <c r="L3757" s="9" t="s">
        <v>270</v>
      </c>
      <c r="M3757" s="9" t="s">
        <v>657</v>
      </c>
      <c r="N3757" s="9" t="s">
        <v>196</v>
      </c>
      <c r="O3757" s="9" t="s">
        <v>116</v>
      </c>
      <c r="P3757" s="9" t="s">
        <v>590</v>
      </c>
      <c r="Q3757" s="9" t="s">
        <v>219</v>
      </c>
      <c r="R3757" s="9">
        <v>0</v>
      </c>
      <c r="S3757" s="9">
        <v>8</v>
      </c>
      <c r="U3757" s="9" t="s">
        <v>266</v>
      </c>
      <c r="X3757" s="9">
        <f>INDEX(SLA_Policy!$D$2:$D$5,MATCH(F3757,SLA_Policy!$A$2:$A$5,0))</f>
        <v>72</v>
      </c>
      <c r="Y3757" s="9" t="str">
        <f>IF(E3757="Cancelled","Excluded",IF(D3757="",IF((SLA_Policy!$B$8-B3757)*24&gt;X3757,"Open - Breached","Open - On Track"),IF((D3757-B3757)*24&lt;=X3757,"Met","Breached")))</f>
        <v>Met</v>
      </c>
    </row>
    <row r="3758" spans="1:25" x14ac:dyDescent="0.25">
      <c r="A3758" s="9" t="s">
        <v>6925</v>
      </c>
      <c r="B3758" s="23">
        <v>46043.535416666702</v>
      </c>
      <c r="C3758" s="23">
        <v>46043.536111111098</v>
      </c>
      <c r="D3758" s="23">
        <v>46043.613888888904</v>
      </c>
      <c r="E3758" s="9" t="s">
        <v>212</v>
      </c>
      <c r="F3758" s="9" t="s">
        <v>187</v>
      </c>
      <c r="G3758" s="9" t="s">
        <v>213</v>
      </c>
      <c r="H3758" s="9" t="s">
        <v>88</v>
      </c>
      <c r="I3758" s="9" t="s">
        <v>92</v>
      </c>
      <c r="J3758" s="9" t="s">
        <v>1082</v>
      </c>
      <c r="K3758" s="9" t="s">
        <v>246</v>
      </c>
      <c r="L3758" s="9" t="s">
        <v>104</v>
      </c>
      <c r="M3758" s="9" t="s">
        <v>3028</v>
      </c>
      <c r="N3758" s="9" t="s">
        <v>200</v>
      </c>
      <c r="O3758" s="9" t="s">
        <v>178</v>
      </c>
      <c r="P3758" s="9" t="s">
        <v>427</v>
      </c>
      <c r="Q3758" s="9" t="s">
        <v>273</v>
      </c>
      <c r="R3758" s="9">
        <v>0</v>
      </c>
      <c r="S3758" s="9">
        <v>26</v>
      </c>
      <c r="T3758" s="9" t="s">
        <v>220</v>
      </c>
      <c r="U3758" s="9" t="s">
        <v>376</v>
      </c>
      <c r="W3758" s="9">
        <v>5</v>
      </c>
      <c r="X3758" s="9">
        <f>INDEX(SLA_Policy!$D$2:$D$5,MATCH(F3758,SLA_Policy!$A$2:$A$5,0))</f>
        <v>8</v>
      </c>
      <c r="Y3758" s="9" t="str">
        <f>IF(E3758="Cancelled","Excluded",IF(D3758="",IF((SLA_Policy!$B$8-B3758)*24&gt;X3758,"Open - Breached","Open - On Track"),IF((D3758-B3758)*24&lt;=X3758,"Met","Breached")))</f>
        <v>Met</v>
      </c>
    </row>
    <row r="3759" spans="1:25" x14ac:dyDescent="0.25">
      <c r="A3759" s="9" t="s">
        <v>6926</v>
      </c>
      <c r="B3759" s="23">
        <v>46043.547916666699</v>
      </c>
      <c r="C3759" s="23">
        <v>46043.55</v>
      </c>
      <c r="D3759" s="23">
        <v>46044.384722222203</v>
      </c>
      <c r="E3759" s="9" t="s">
        <v>212</v>
      </c>
      <c r="F3759" s="9" t="s">
        <v>189</v>
      </c>
      <c r="G3759" s="9" t="s">
        <v>213</v>
      </c>
      <c r="H3759" s="9" t="s">
        <v>162</v>
      </c>
      <c r="I3759" s="9" t="s">
        <v>345</v>
      </c>
      <c r="J3759" s="9" t="s">
        <v>2804</v>
      </c>
      <c r="K3759" s="9" t="s">
        <v>303</v>
      </c>
      <c r="L3759" s="9" t="s">
        <v>270</v>
      </c>
      <c r="M3759" s="9" t="s">
        <v>6927</v>
      </c>
      <c r="N3759" s="9" t="s">
        <v>200</v>
      </c>
      <c r="O3759" s="9" t="s">
        <v>116</v>
      </c>
      <c r="P3759" s="9" t="s">
        <v>590</v>
      </c>
      <c r="Q3759" s="9" t="s">
        <v>219</v>
      </c>
      <c r="R3759" s="9">
        <v>0</v>
      </c>
      <c r="S3759" s="9">
        <v>62</v>
      </c>
      <c r="U3759" s="9" t="s">
        <v>290</v>
      </c>
      <c r="X3759" s="9">
        <f>INDEX(SLA_Policy!$D$2:$D$5,MATCH(F3759,SLA_Policy!$A$2:$A$5,0))</f>
        <v>120</v>
      </c>
      <c r="Y3759" s="9" t="str">
        <f>IF(E3759="Cancelled","Excluded",IF(D3759="",IF((SLA_Policy!$B$8-B3759)*24&gt;X3759,"Open - Breached","Open - On Track"),IF((D3759-B3759)*24&lt;=X3759,"Met","Breached")))</f>
        <v>Met</v>
      </c>
    </row>
    <row r="3760" spans="1:25" x14ac:dyDescent="0.25">
      <c r="A3760" s="9" t="s">
        <v>6928</v>
      </c>
      <c r="B3760" s="23">
        <v>46043.55</v>
      </c>
      <c r="C3760" s="23">
        <v>46043.595138888901</v>
      </c>
      <c r="D3760" s="23">
        <v>46048.339583333298</v>
      </c>
      <c r="E3760" s="9" t="s">
        <v>212</v>
      </c>
      <c r="F3760" s="9" t="s">
        <v>188</v>
      </c>
      <c r="G3760" s="9" t="s">
        <v>213</v>
      </c>
      <c r="H3760" s="9" t="s">
        <v>88</v>
      </c>
      <c r="I3760" s="9" t="s">
        <v>268</v>
      </c>
      <c r="J3760" s="9" t="s">
        <v>6929</v>
      </c>
      <c r="K3760" s="9" t="s">
        <v>215</v>
      </c>
      <c r="L3760" s="9" t="s">
        <v>293</v>
      </c>
      <c r="M3760" s="9" t="s">
        <v>2965</v>
      </c>
      <c r="N3760" s="9" t="s">
        <v>197</v>
      </c>
      <c r="O3760" s="9" t="s">
        <v>178</v>
      </c>
      <c r="P3760" s="9" t="s">
        <v>360</v>
      </c>
      <c r="Q3760" s="9" t="s">
        <v>219</v>
      </c>
      <c r="R3760" s="9">
        <v>0</v>
      </c>
      <c r="S3760" s="9">
        <v>12</v>
      </c>
      <c r="T3760" s="9" t="s">
        <v>220</v>
      </c>
      <c r="U3760" s="9" t="s">
        <v>266</v>
      </c>
      <c r="X3760" s="9">
        <f>INDEX(SLA_Policy!$D$2:$D$5,MATCH(F3760,SLA_Policy!$A$2:$A$5,0))</f>
        <v>72</v>
      </c>
      <c r="Y3760" s="9" t="str">
        <f>IF(E3760="Cancelled","Excluded",IF(D3760="",IF((SLA_Policy!$B$8-B3760)*24&gt;X3760,"Open - Breached","Open - On Track"),IF((D3760-B3760)*24&lt;=X3760,"Met","Breached")))</f>
        <v>Breached</v>
      </c>
    </row>
    <row r="3761" spans="1:25" x14ac:dyDescent="0.25">
      <c r="A3761" s="9" t="s">
        <v>6930</v>
      </c>
      <c r="B3761" s="23">
        <v>46043.573611111096</v>
      </c>
      <c r="C3761" s="23">
        <v>46043.618055555598</v>
      </c>
      <c r="D3761" s="23">
        <v>46048.368055555598</v>
      </c>
      <c r="E3761" s="9" t="s">
        <v>212</v>
      </c>
      <c r="F3761" s="9" t="s">
        <v>188</v>
      </c>
      <c r="G3761" s="9" t="s">
        <v>236</v>
      </c>
      <c r="H3761" s="9" t="s">
        <v>163</v>
      </c>
      <c r="I3761" s="9" t="s">
        <v>327</v>
      </c>
      <c r="J3761" s="9" t="s">
        <v>1043</v>
      </c>
      <c r="K3761" s="9" t="s">
        <v>246</v>
      </c>
      <c r="L3761" s="9" t="s">
        <v>371</v>
      </c>
      <c r="M3761" s="9" t="s">
        <v>993</v>
      </c>
      <c r="N3761" s="9" t="s">
        <v>197</v>
      </c>
      <c r="O3761" s="9" t="s">
        <v>180</v>
      </c>
      <c r="P3761" s="9" t="s">
        <v>368</v>
      </c>
      <c r="Q3761" s="9" t="s">
        <v>219</v>
      </c>
      <c r="R3761" s="9">
        <v>0</v>
      </c>
      <c r="S3761" s="9">
        <v>22</v>
      </c>
      <c r="U3761" s="9" t="s">
        <v>242</v>
      </c>
      <c r="X3761" s="9">
        <f>INDEX(SLA_Policy!$D$2:$D$5,MATCH(F3761,SLA_Policy!$A$2:$A$5,0))</f>
        <v>72</v>
      </c>
      <c r="Y3761" s="9" t="str">
        <f>IF(E3761="Cancelled","Excluded",IF(D3761="",IF((SLA_Policy!$B$8-B3761)*24&gt;X3761,"Open - Breached","Open - On Track"),IF((D3761-B3761)*24&lt;=X3761,"Met","Breached")))</f>
        <v>Breached</v>
      </c>
    </row>
    <row r="3762" spans="1:25" x14ac:dyDescent="0.25">
      <c r="A3762" s="9" t="s">
        <v>6931</v>
      </c>
      <c r="B3762" s="23">
        <v>46043.577777777798</v>
      </c>
      <c r="C3762" s="23">
        <v>46043.581944444399</v>
      </c>
      <c r="D3762" s="23">
        <v>46043.609722222202</v>
      </c>
      <c r="E3762" s="9" t="s">
        <v>212</v>
      </c>
      <c r="F3762" s="9" t="s">
        <v>187</v>
      </c>
      <c r="G3762" s="9" t="s">
        <v>213</v>
      </c>
      <c r="H3762" s="9" t="s">
        <v>166</v>
      </c>
      <c r="I3762" s="9" t="s">
        <v>286</v>
      </c>
      <c r="J3762" s="9" t="s">
        <v>4803</v>
      </c>
      <c r="K3762" s="9" t="s">
        <v>262</v>
      </c>
      <c r="L3762" s="9" t="s">
        <v>104</v>
      </c>
      <c r="M3762" s="9" t="s">
        <v>2233</v>
      </c>
      <c r="N3762" s="9" t="s">
        <v>197</v>
      </c>
      <c r="O3762" s="9" t="s">
        <v>181</v>
      </c>
      <c r="P3762" s="9" t="s">
        <v>668</v>
      </c>
      <c r="Q3762" s="9" t="s">
        <v>273</v>
      </c>
      <c r="R3762" s="9">
        <v>0</v>
      </c>
      <c r="S3762" s="9">
        <v>31</v>
      </c>
      <c r="U3762" s="9" t="s">
        <v>376</v>
      </c>
      <c r="W3762" s="9">
        <v>5</v>
      </c>
      <c r="X3762" s="9">
        <f>INDEX(SLA_Policy!$D$2:$D$5,MATCH(F3762,SLA_Policy!$A$2:$A$5,0))</f>
        <v>8</v>
      </c>
      <c r="Y3762" s="9" t="str">
        <f>IF(E3762="Cancelled","Excluded",IF(D3762="",IF((SLA_Policy!$B$8-B3762)*24&gt;X3762,"Open - Breached","Open - On Track"),IF((D3762-B3762)*24&lt;=X3762,"Met","Breached")))</f>
        <v>Met</v>
      </c>
    </row>
    <row r="3763" spans="1:25" x14ac:dyDescent="0.25">
      <c r="A3763" s="9" t="s">
        <v>6932</v>
      </c>
      <c r="B3763" s="23">
        <v>46043.590277777803</v>
      </c>
      <c r="C3763" s="23">
        <v>46043.660416666702</v>
      </c>
      <c r="D3763" s="23">
        <v>46044.333333333299</v>
      </c>
      <c r="E3763" s="9" t="s">
        <v>212</v>
      </c>
      <c r="F3763" s="9" t="s">
        <v>188</v>
      </c>
      <c r="G3763" s="9" t="s">
        <v>213</v>
      </c>
      <c r="H3763" s="9" t="s">
        <v>164</v>
      </c>
      <c r="I3763" s="9" t="s">
        <v>260</v>
      </c>
      <c r="J3763" s="9" t="s">
        <v>6933</v>
      </c>
      <c r="K3763" s="9" t="s">
        <v>262</v>
      </c>
      <c r="L3763" s="9" t="s">
        <v>226</v>
      </c>
      <c r="M3763" s="9" t="s">
        <v>1911</v>
      </c>
      <c r="N3763" s="9" t="s">
        <v>196</v>
      </c>
      <c r="O3763" s="9" t="s">
        <v>179</v>
      </c>
      <c r="P3763" s="9" t="s">
        <v>284</v>
      </c>
      <c r="Q3763" s="9" t="s">
        <v>219</v>
      </c>
      <c r="R3763" s="9">
        <v>0</v>
      </c>
      <c r="S3763" s="9">
        <v>26</v>
      </c>
      <c r="T3763" s="9" t="s">
        <v>265</v>
      </c>
      <c r="U3763" s="9" t="s">
        <v>248</v>
      </c>
      <c r="X3763" s="9">
        <f>INDEX(SLA_Policy!$D$2:$D$5,MATCH(F3763,SLA_Policy!$A$2:$A$5,0))</f>
        <v>72</v>
      </c>
      <c r="Y3763" s="9" t="str">
        <f>IF(E3763="Cancelled","Excluded",IF(D3763="",IF((SLA_Policy!$B$8-B3763)*24&gt;X3763,"Open - Breached","Open - On Track"),IF((D3763-B3763)*24&lt;=X3763,"Met","Breached")))</f>
        <v>Met</v>
      </c>
    </row>
    <row r="3764" spans="1:25" x14ac:dyDescent="0.25">
      <c r="A3764" s="9" t="s">
        <v>6934</v>
      </c>
      <c r="B3764" s="23">
        <v>46043.597916666702</v>
      </c>
      <c r="C3764" s="23">
        <v>46043.606249999997</v>
      </c>
      <c r="D3764" s="23">
        <v>46043.671527777798</v>
      </c>
      <c r="E3764" s="9" t="s">
        <v>212</v>
      </c>
      <c r="F3764" s="9" t="s">
        <v>188</v>
      </c>
      <c r="G3764" s="9" t="s">
        <v>213</v>
      </c>
      <c r="H3764" s="9" t="s">
        <v>162</v>
      </c>
      <c r="I3764" s="9" t="s">
        <v>393</v>
      </c>
      <c r="J3764" s="9" t="s">
        <v>5940</v>
      </c>
      <c r="K3764" s="9" t="s">
        <v>215</v>
      </c>
      <c r="L3764" s="9" t="s">
        <v>293</v>
      </c>
      <c r="M3764" s="9" t="s">
        <v>6935</v>
      </c>
      <c r="N3764" s="9" t="s">
        <v>199</v>
      </c>
      <c r="O3764" s="9" t="s">
        <v>176</v>
      </c>
      <c r="P3764" s="9" t="s">
        <v>228</v>
      </c>
      <c r="Q3764" s="9" t="s">
        <v>219</v>
      </c>
      <c r="R3764" s="9">
        <v>0</v>
      </c>
      <c r="S3764" s="9">
        <v>15</v>
      </c>
      <c r="U3764" s="9" t="s">
        <v>290</v>
      </c>
      <c r="X3764" s="9">
        <f>INDEX(SLA_Policy!$D$2:$D$5,MATCH(F3764,SLA_Policy!$A$2:$A$5,0))</f>
        <v>72</v>
      </c>
      <c r="Y3764" s="9" t="str">
        <f>IF(E3764="Cancelled","Excluded",IF(D3764="",IF((SLA_Policy!$B$8-B3764)*24&gt;X3764,"Open - Breached","Open - On Track"),IF((D3764-B3764)*24&lt;=X3764,"Met","Breached")))</f>
        <v>Met</v>
      </c>
    </row>
    <row r="3765" spans="1:25" x14ac:dyDescent="0.25">
      <c r="A3765" s="9" t="s">
        <v>6936</v>
      </c>
      <c r="B3765" s="23">
        <v>46043.603472222203</v>
      </c>
      <c r="C3765" s="23">
        <v>46043.615277777797</v>
      </c>
      <c r="D3765" s="23">
        <v>46044.380555555603</v>
      </c>
      <c r="E3765" s="9" t="s">
        <v>212</v>
      </c>
      <c r="F3765" s="9" t="s">
        <v>188</v>
      </c>
      <c r="G3765" s="9" t="s">
        <v>213</v>
      </c>
      <c r="H3765" s="9" t="s">
        <v>167</v>
      </c>
      <c r="I3765" s="9" t="s">
        <v>349</v>
      </c>
      <c r="J3765" s="9" t="s">
        <v>6937</v>
      </c>
      <c r="K3765" s="9" t="s">
        <v>262</v>
      </c>
      <c r="L3765" s="9" t="s">
        <v>371</v>
      </c>
      <c r="M3765" s="9" t="s">
        <v>1914</v>
      </c>
      <c r="N3765" s="9" t="s">
        <v>196</v>
      </c>
      <c r="O3765" s="9" t="s">
        <v>180</v>
      </c>
      <c r="P3765" s="9" t="s">
        <v>318</v>
      </c>
      <c r="Q3765" s="9" t="s">
        <v>219</v>
      </c>
      <c r="R3765" s="9">
        <v>0</v>
      </c>
      <c r="S3765" s="9">
        <v>19</v>
      </c>
      <c r="U3765" s="9" t="s">
        <v>248</v>
      </c>
      <c r="X3765" s="9">
        <f>INDEX(SLA_Policy!$D$2:$D$5,MATCH(F3765,SLA_Policy!$A$2:$A$5,0))</f>
        <v>72</v>
      </c>
      <c r="Y3765" s="9" t="str">
        <f>IF(E3765="Cancelled","Excluded",IF(D3765="",IF((SLA_Policy!$B$8-B3765)*24&gt;X3765,"Open - Breached","Open - On Track"),IF((D3765-B3765)*24&lt;=X3765,"Met","Breached")))</f>
        <v>Met</v>
      </c>
    </row>
    <row r="3766" spans="1:25" x14ac:dyDescent="0.25">
      <c r="A3766" s="9" t="s">
        <v>6938</v>
      </c>
      <c r="B3766" s="23">
        <v>46043.608333333301</v>
      </c>
      <c r="C3766" s="23">
        <v>46043.616666666698</v>
      </c>
      <c r="D3766" s="23">
        <v>46049.413888888899</v>
      </c>
      <c r="E3766" s="9" t="s">
        <v>212</v>
      </c>
      <c r="F3766" s="9" t="s">
        <v>189</v>
      </c>
      <c r="G3766" s="9" t="s">
        <v>213</v>
      </c>
      <c r="H3766" s="9" t="s">
        <v>163</v>
      </c>
      <c r="I3766" s="9" t="s">
        <v>405</v>
      </c>
      <c r="J3766" s="9" t="s">
        <v>6939</v>
      </c>
      <c r="K3766" s="9" t="s">
        <v>225</v>
      </c>
      <c r="L3766" s="9" t="s">
        <v>104</v>
      </c>
      <c r="M3766" s="9" t="s">
        <v>4482</v>
      </c>
      <c r="N3766" s="9" t="s">
        <v>198</v>
      </c>
      <c r="O3766" s="9" t="s">
        <v>176</v>
      </c>
      <c r="P3766" s="9" t="s">
        <v>419</v>
      </c>
      <c r="Q3766" s="9" t="s">
        <v>219</v>
      </c>
      <c r="R3766" s="9">
        <v>0</v>
      </c>
      <c r="S3766" s="9">
        <v>23</v>
      </c>
      <c r="U3766" s="9" t="s">
        <v>230</v>
      </c>
      <c r="W3766" s="9">
        <v>3</v>
      </c>
      <c r="X3766" s="9">
        <f>INDEX(SLA_Policy!$D$2:$D$5,MATCH(F3766,SLA_Policy!$A$2:$A$5,0))</f>
        <v>120</v>
      </c>
      <c r="Y3766" s="9" t="str">
        <f>IF(E3766="Cancelled","Excluded",IF(D3766="",IF((SLA_Policy!$B$8-B3766)*24&gt;X3766,"Open - Breached","Open - On Track"),IF((D3766-B3766)*24&lt;=X3766,"Met","Breached")))</f>
        <v>Breached</v>
      </c>
    </row>
    <row r="3767" spans="1:25" x14ac:dyDescent="0.25">
      <c r="A3767" s="9" t="s">
        <v>6940</v>
      </c>
      <c r="B3767" s="23">
        <v>46043.612500000003</v>
      </c>
      <c r="C3767" s="23">
        <v>46043.634722222203</v>
      </c>
      <c r="D3767" s="23">
        <v>46043.636111111096</v>
      </c>
      <c r="E3767" s="9" t="s">
        <v>212</v>
      </c>
      <c r="F3767" s="9" t="s">
        <v>189</v>
      </c>
      <c r="G3767" s="9" t="s">
        <v>213</v>
      </c>
      <c r="H3767" s="9" t="s">
        <v>161</v>
      </c>
      <c r="I3767" s="9" t="s">
        <v>389</v>
      </c>
      <c r="J3767" s="9" t="s">
        <v>1243</v>
      </c>
      <c r="K3767" s="9" t="s">
        <v>239</v>
      </c>
      <c r="L3767" s="9" t="s">
        <v>282</v>
      </c>
      <c r="M3767" s="9" t="s">
        <v>471</v>
      </c>
      <c r="N3767" s="9" t="s">
        <v>198</v>
      </c>
      <c r="O3767" s="9" t="s">
        <v>116</v>
      </c>
      <c r="P3767" s="9" t="s">
        <v>590</v>
      </c>
      <c r="Q3767" s="9" t="s">
        <v>219</v>
      </c>
      <c r="R3767" s="9">
        <v>0</v>
      </c>
      <c r="S3767" s="9">
        <v>7</v>
      </c>
      <c r="U3767" s="9" t="s">
        <v>221</v>
      </c>
      <c r="W3767" s="9">
        <v>5</v>
      </c>
      <c r="X3767" s="9">
        <f>INDEX(SLA_Policy!$D$2:$D$5,MATCH(F3767,SLA_Policy!$A$2:$A$5,0))</f>
        <v>120</v>
      </c>
      <c r="Y3767" s="9" t="str">
        <f>IF(E3767="Cancelled","Excluded",IF(D3767="",IF((SLA_Policy!$B$8-B3767)*24&gt;X3767,"Open - Breached","Open - On Track"),IF((D3767-B3767)*24&lt;=X3767,"Met","Breached")))</f>
        <v>Met</v>
      </c>
    </row>
    <row r="3768" spans="1:25" x14ac:dyDescent="0.25">
      <c r="A3768" s="9" t="s">
        <v>6941</v>
      </c>
      <c r="B3768" s="23">
        <v>46043.616666666698</v>
      </c>
      <c r="C3768" s="23">
        <v>46043.775000000001</v>
      </c>
      <c r="D3768" s="23">
        <v>46044.350694444503</v>
      </c>
      <c r="E3768" s="9" t="s">
        <v>212</v>
      </c>
      <c r="F3768" s="9" t="s">
        <v>188</v>
      </c>
      <c r="G3768" s="9" t="s">
        <v>213</v>
      </c>
      <c r="H3768" s="9" t="s">
        <v>161</v>
      </c>
      <c r="I3768" s="9" t="s">
        <v>389</v>
      </c>
      <c r="J3768" s="9" t="s">
        <v>2888</v>
      </c>
      <c r="K3768" s="9" t="s">
        <v>239</v>
      </c>
      <c r="L3768" s="9" t="s">
        <v>307</v>
      </c>
      <c r="M3768" s="9" t="s">
        <v>2600</v>
      </c>
      <c r="N3768" s="9" t="s">
        <v>196</v>
      </c>
      <c r="O3768" s="9" t="s">
        <v>116</v>
      </c>
      <c r="P3768" s="9" t="s">
        <v>574</v>
      </c>
      <c r="Q3768" s="9" t="s">
        <v>219</v>
      </c>
      <c r="R3768" s="9">
        <v>0</v>
      </c>
      <c r="S3768" s="9">
        <v>6</v>
      </c>
      <c r="U3768" s="9" t="s">
        <v>221</v>
      </c>
      <c r="X3768" s="9">
        <f>INDEX(SLA_Policy!$D$2:$D$5,MATCH(F3768,SLA_Policy!$A$2:$A$5,0))</f>
        <v>72</v>
      </c>
      <c r="Y3768" s="9" t="str">
        <f>IF(E3768="Cancelled","Excluded",IF(D3768="",IF((SLA_Policy!$B$8-B3768)*24&gt;X3768,"Open - Breached","Open - On Track"),IF((D3768-B3768)*24&lt;=X3768,"Met","Breached")))</f>
        <v>Met</v>
      </c>
    </row>
    <row r="3769" spans="1:25" x14ac:dyDescent="0.25">
      <c r="A3769" s="9" t="s">
        <v>6942</v>
      </c>
      <c r="B3769" s="23">
        <v>46043.627083333296</v>
      </c>
      <c r="C3769" s="23">
        <v>46043.631249999999</v>
      </c>
      <c r="D3769" s="23">
        <v>46044.354166666701</v>
      </c>
      <c r="E3769" s="9" t="s">
        <v>212</v>
      </c>
      <c r="F3769" s="9" t="s">
        <v>188</v>
      </c>
      <c r="G3769" s="9" t="s">
        <v>213</v>
      </c>
      <c r="H3769" s="9" t="s">
        <v>163</v>
      </c>
      <c r="I3769" s="9" t="s">
        <v>223</v>
      </c>
      <c r="J3769" s="9" t="s">
        <v>6943</v>
      </c>
      <c r="K3769" s="9" t="s">
        <v>246</v>
      </c>
      <c r="L3769" s="9" t="s">
        <v>311</v>
      </c>
      <c r="M3769" s="9" t="s">
        <v>2374</v>
      </c>
      <c r="N3769" s="9" t="s">
        <v>200</v>
      </c>
      <c r="O3769" s="9" t="s">
        <v>176</v>
      </c>
      <c r="P3769" s="9" t="s">
        <v>503</v>
      </c>
      <c r="Q3769" s="9" t="s">
        <v>219</v>
      </c>
      <c r="R3769" s="9">
        <v>0</v>
      </c>
      <c r="S3769" s="9">
        <v>41</v>
      </c>
      <c r="T3769" s="9" t="s">
        <v>136</v>
      </c>
      <c r="U3769" s="9" t="s">
        <v>230</v>
      </c>
      <c r="X3769" s="9">
        <f>INDEX(SLA_Policy!$D$2:$D$5,MATCH(F3769,SLA_Policy!$A$2:$A$5,0))</f>
        <v>72</v>
      </c>
      <c r="Y3769" s="9" t="str">
        <f>IF(E3769="Cancelled","Excluded",IF(D3769="",IF((SLA_Policy!$B$8-B3769)*24&gt;X3769,"Open - Breached","Open - On Track"),IF((D3769-B3769)*24&lt;=X3769,"Met","Breached")))</f>
        <v>Met</v>
      </c>
    </row>
    <row r="3770" spans="1:25" x14ac:dyDescent="0.25">
      <c r="A3770" s="9" t="s">
        <v>6944</v>
      </c>
      <c r="B3770" s="23">
        <v>46043.629166666702</v>
      </c>
      <c r="C3770" s="23">
        <v>46043.631249999999</v>
      </c>
      <c r="D3770" s="23">
        <v>46044.403472222199</v>
      </c>
      <c r="E3770" s="9" t="s">
        <v>212</v>
      </c>
      <c r="F3770" s="9" t="s">
        <v>188</v>
      </c>
      <c r="G3770" s="9" t="s">
        <v>236</v>
      </c>
      <c r="H3770" s="9" t="s">
        <v>161</v>
      </c>
      <c r="I3770" s="9" t="s">
        <v>237</v>
      </c>
      <c r="J3770" s="9" t="s">
        <v>775</v>
      </c>
      <c r="K3770" s="9" t="s">
        <v>246</v>
      </c>
      <c r="L3770" s="9" t="s">
        <v>216</v>
      </c>
      <c r="M3770" s="9" t="s">
        <v>1785</v>
      </c>
      <c r="N3770" s="9" t="s">
        <v>198</v>
      </c>
      <c r="O3770" s="9" t="s">
        <v>177</v>
      </c>
      <c r="P3770" s="9" t="s">
        <v>300</v>
      </c>
      <c r="Q3770" s="9" t="s">
        <v>273</v>
      </c>
      <c r="R3770" s="9">
        <v>0</v>
      </c>
      <c r="S3770" s="9">
        <v>6</v>
      </c>
      <c r="U3770" s="9" t="s">
        <v>242</v>
      </c>
      <c r="W3770" s="9">
        <v>2</v>
      </c>
      <c r="X3770" s="9">
        <f>INDEX(SLA_Policy!$D$2:$D$5,MATCH(F3770,SLA_Policy!$A$2:$A$5,0))</f>
        <v>72</v>
      </c>
      <c r="Y3770" s="9" t="str">
        <f>IF(E3770="Cancelled","Excluded",IF(D3770="",IF((SLA_Policy!$B$8-B3770)*24&gt;X3770,"Open - Breached","Open - On Track"),IF((D3770-B3770)*24&lt;=X3770,"Met","Breached")))</f>
        <v>Met</v>
      </c>
    </row>
    <row r="3771" spans="1:25" x14ac:dyDescent="0.25">
      <c r="A3771" s="9" t="s">
        <v>6945</v>
      </c>
      <c r="B3771" s="23">
        <v>46043.631249999999</v>
      </c>
      <c r="C3771" s="23">
        <v>46043.661111111098</v>
      </c>
      <c r="D3771" s="23">
        <v>46045.742361111101</v>
      </c>
      <c r="E3771" s="9" t="s">
        <v>212</v>
      </c>
      <c r="F3771" s="9" t="s">
        <v>189</v>
      </c>
      <c r="G3771" s="9" t="s">
        <v>236</v>
      </c>
      <c r="H3771" s="9" t="s">
        <v>167</v>
      </c>
      <c r="I3771" s="9" t="s">
        <v>255</v>
      </c>
      <c r="J3771" s="9" t="s">
        <v>4458</v>
      </c>
      <c r="K3771" s="9" t="s">
        <v>239</v>
      </c>
      <c r="L3771" s="9" t="s">
        <v>226</v>
      </c>
      <c r="M3771" s="9" t="s">
        <v>2456</v>
      </c>
      <c r="N3771" s="9" t="s">
        <v>199</v>
      </c>
      <c r="O3771" s="9" t="s">
        <v>176</v>
      </c>
      <c r="P3771" s="9" t="s">
        <v>228</v>
      </c>
      <c r="Q3771" s="9" t="s">
        <v>219</v>
      </c>
      <c r="R3771" s="9">
        <v>0</v>
      </c>
      <c r="S3771" s="9">
        <v>14</v>
      </c>
      <c r="U3771" s="9" t="s">
        <v>242</v>
      </c>
      <c r="W3771" s="9">
        <v>5</v>
      </c>
      <c r="X3771" s="9">
        <f>INDEX(SLA_Policy!$D$2:$D$5,MATCH(F3771,SLA_Policy!$A$2:$A$5,0))</f>
        <v>120</v>
      </c>
      <c r="Y3771" s="9" t="str">
        <f>IF(E3771="Cancelled","Excluded",IF(D3771="",IF((SLA_Policy!$B$8-B3771)*24&gt;X3771,"Open - Breached","Open - On Track"),IF((D3771-B3771)*24&lt;=X3771,"Met","Breached")))</f>
        <v>Met</v>
      </c>
    </row>
    <row r="3772" spans="1:25" x14ac:dyDescent="0.25">
      <c r="A3772" s="9" t="s">
        <v>6946</v>
      </c>
      <c r="B3772" s="23">
        <v>46043.634722222203</v>
      </c>
      <c r="C3772" s="23">
        <v>46043.651388888902</v>
      </c>
      <c r="D3772" s="23">
        <v>46044.603472222203</v>
      </c>
      <c r="E3772" s="9" t="s">
        <v>212</v>
      </c>
      <c r="F3772" s="9" t="s">
        <v>188</v>
      </c>
      <c r="G3772" s="9" t="s">
        <v>213</v>
      </c>
      <c r="H3772" s="9" t="s">
        <v>162</v>
      </c>
      <c r="I3772" s="9" t="s">
        <v>244</v>
      </c>
      <c r="J3772" s="9" t="s">
        <v>3212</v>
      </c>
      <c r="K3772" s="9" t="s">
        <v>246</v>
      </c>
      <c r="L3772" s="9" t="s">
        <v>104</v>
      </c>
      <c r="M3772" s="9" t="s">
        <v>2114</v>
      </c>
      <c r="N3772" s="9" t="s">
        <v>196</v>
      </c>
      <c r="O3772" s="9" t="s">
        <v>179</v>
      </c>
      <c r="P3772" s="9" t="s">
        <v>264</v>
      </c>
      <c r="Q3772" s="9" t="s">
        <v>219</v>
      </c>
      <c r="R3772" s="9">
        <v>0</v>
      </c>
      <c r="S3772" s="9">
        <v>18</v>
      </c>
      <c r="U3772" s="9" t="s">
        <v>248</v>
      </c>
      <c r="X3772" s="9">
        <f>INDEX(SLA_Policy!$D$2:$D$5,MATCH(F3772,SLA_Policy!$A$2:$A$5,0))</f>
        <v>72</v>
      </c>
      <c r="Y3772" s="9" t="str">
        <f>IF(E3772="Cancelled","Excluded",IF(D3772="",IF((SLA_Policy!$B$8-B3772)*24&gt;X3772,"Open - Breached","Open - On Track"),IF((D3772-B3772)*24&lt;=X3772,"Met","Breached")))</f>
        <v>Met</v>
      </c>
    </row>
    <row r="3773" spans="1:25" x14ac:dyDescent="0.25">
      <c r="A3773" s="9" t="s">
        <v>6947</v>
      </c>
      <c r="B3773" s="23">
        <v>46043.6784722222</v>
      </c>
      <c r="C3773" s="23">
        <v>46043.679861111101</v>
      </c>
      <c r="D3773" s="23">
        <v>46043.752777777801</v>
      </c>
      <c r="E3773" s="9" t="s">
        <v>212</v>
      </c>
      <c r="F3773" s="9" t="s">
        <v>187</v>
      </c>
      <c r="G3773" s="9" t="s">
        <v>213</v>
      </c>
      <c r="H3773" s="9" t="s">
        <v>163</v>
      </c>
      <c r="I3773" s="9" t="s">
        <v>223</v>
      </c>
      <c r="J3773" s="9" t="s">
        <v>1331</v>
      </c>
      <c r="K3773" s="9" t="s">
        <v>246</v>
      </c>
      <c r="L3773" s="9" t="s">
        <v>226</v>
      </c>
      <c r="M3773" s="9" t="s">
        <v>3294</v>
      </c>
      <c r="N3773" s="9" t="s">
        <v>198</v>
      </c>
      <c r="O3773" s="9" t="s">
        <v>176</v>
      </c>
      <c r="P3773" s="9" t="s">
        <v>570</v>
      </c>
      <c r="Q3773" s="9" t="s">
        <v>273</v>
      </c>
      <c r="R3773" s="9">
        <v>0</v>
      </c>
      <c r="S3773" s="9">
        <v>22</v>
      </c>
      <c r="T3773" s="9" t="s">
        <v>136</v>
      </c>
      <c r="U3773" s="9" t="s">
        <v>230</v>
      </c>
      <c r="W3773" s="9">
        <v>4</v>
      </c>
      <c r="X3773" s="9">
        <f>INDEX(SLA_Policy!$D$2:$D$5,MATCH(F3773,SLA_Policy!$A$2:$A$5,0))</f>
        <v>8</v>
      </c>
      <c r="Y3773" s="9" t="str">
        <f>IF(E3773="Cancelled","Excluded",IF(D3773="",IF((SLA_Policy!$B$8-B3773)*24&gt;X3773,"Open - Breached","Open - On Track"),IF((D3773-B3773)*24&lt;=X3773,"Met","Breached")))</f>
        <v>Met</v>
      </c>
    </row>
    <row r="3774" spans="1:25" x14ac:dyDescent="0.25">
      <c r="A3774" s="9" t="s">
        <v>6948</v>
      </c>
      <c r="B3774" s="23">
        <v>46043.689583333296</v>
      </c>
      <c r="C3774" s="23">
        <v>46043.711805555598</v>
      </c>
      <c r="D3774" s="23">
        <v>46043.742361111101</v>
      </c>
      <c r="E3774" s="9" t="s">
        <v>212</v>
      </c>
      <c r="F3774" s="9" t="s">
        <v>187</v>
      </c>
      <c r="G3774" s="9" t="s">
        <v>213</v>
      </c>
      <c r="H3774" s="9" t="s">
        <v>166</v>
      </c>
      <c r="I3774" s="9" t="s">
        <v>286</v>
      </c>
      <c r="J3774" s="9" t="s">
        <v>4588</v>
      </c>
      <c r="K3774" s="9" t="s">
        <v>225</v>
      </c>
      <c r="L3774" s="9" t="s">
        <v>282</v>
      </c>
      <c r="M3774" s="9" t="s">
        <v>6949</v>
      </c>
      <c r="N3774" s="9" t="s">
        <v>196</v>
      </c>
      <c r="O3774" s="9" t="s">
        <v>181</v>
      </c>
      <c r="P3774" s="9" t="s">
        <v>289</v>
      </c>
      <c r="Q3774" s="9" t="s">
        <v>273</v>
      </c>
      <c r="R3774" s="9">
        <v>0</v>
      </c>
      <c r="S3774" s="9">
        <v>15</v>
      </c>
      <c r="U3774" s="9" t="s">
        <v>266</v>
      </c>
      <c r="X3774" s="9">
        <f>INDEX(SLA_Policy!$D$2:$D$5,MATCH(F3774,SLA_Policy!$A$2:$A$5,0))</f>
        <v>8</v>
      </c>
      <c r="Y3774" s="9" t="str">
        <f>IF(E3774="Cancelled","Excluded",IF(D3774="",IF((SLA_Policy!$B$8-B3774)*24&gt;X3774,"Open - Breached","Open - On Track"),IF((D3774-B3774)*24&lt;=X3774,"Met","Breached")))</f>
        <v>Met</v>
      </c>
    </row>
    <row r="3775" spans="1:25" x14ac:dyDescent="0.25">
      <c r="A3775" s="9" t="s">
        <v>6950</v>
      </c>
      <c r="B3775" s="23">
        <v>46043.714583333298</v>
      </c>
      <c r="C3775" s="23">
        <v>46043.788888888899</v>
      </c>
      <c r="D3775" s="23">
        <v>46044.397916666698</v>
      </c>
      <c r="E3775" s="9" t="s">
        <v>212</v>
      </c>
      <c r="F3775" s="9" t="s">
        <v>188</v>
      </c>
      <c r="G3775" s="9" t="s">
        <v>213</v>
      </c>
      <c r="H3775" s="9" t="s">
        <v>166</v>
      </c>
      <c r="I3775" s="9" t="s">
        <v>286</v>
      </c>
      <c r="J3775" s="9" t="s">
        <v>6282</v>
      </c>
      <c r="K3775" s="9" t="s">
        <v>239</v>
      </c>
      <c r="L3775" s="9" t="s">
        <v>270</v>
      </c>
      <c r="M3775" s="9" t="s">
        <v>3750</v>
      </c>
      <c r="N3775" s="9" t="s">
        <v>197</v>
      </c>
      <c r="O3775" s="9" t="s">
        <v>181</v>
      </c>
      <c r="P3775" s="9" t="s">
        <v>449</v>
      </c>
      <c r="Q3775" s="9" t="s">
        <v>219</v>
      </c>
      <c r="R3775" s="9">
        <v>0</v>
      </c>
      <c r="S3775" s="9">
        <v>8</v>
      </c>
      <c r="U3775" s="9" t="s">
        <v>290</v>
      </c>
      <c r="W3775" s="9">
        <v>4</v>
      </c>
      <c r="X3775" s="9">
        <f>INDEX(SLA_Policy!$D$2:$D$5,MATCH(F3775,SLA_Policy!$A$2:$A$5,0))</f>
        <v>72</v>
      </c>
      <c r="Y3775" s="9" t="str">
        <f>IF(E3775="Cancelled","Excluded",IF(D3775="",IF((SLA_Policy!$B$8-B3775)*24&gt;X3775,"Open - Breached","Open - On Track"),IF((D3775-B3775)*24&lt;=X3775,"Met","Breached")))</f>
        <v>Met</v>
      </c>
    </row>
    <row r="3776" spans="1:25" x14ac:dyDescent="0.25">
      <c r="A3776" s="9" t="s">
        <v>6951</v>
      </c>
      <c r="B3776" s="23">
        <v>46043.724305555603</v>
      </c>
      <c r="C3776" s="23">
        <v>46043.761111111096</v>
      </c>
      <c r="D3776" s="23">
        <v>46044.336111111101</v>
      </c>
      <c r="E3776" s="9" t="s">
        <v>212</v>
      </c>
      <c r="F3776" s="9" t="s">
        <v>188</v>
      </c>
      <c r="G3776" s="9" t="s">
        <v>213</v>
      </c>
      <c r="H3776" s="9" t="s">
        <v>166</v>
      </c>
      <c r="I3776" s="9" t="s">
        <v>286</v>
      </c>
      <c r="J3776" s="9" t="s">
        <v>666</v>
      </c>
      <c r="K3776" s="9" t="s">
        <v>215</v>
      </c>
      <c r="L3776" s="9" t="s">
        <v>226</v>
      </c>
      <c r="M3776" s="9" t="s">
        <v>843</v>
      </c>
      <c r="N3776" s="9" t="s">
        <v>196</v>
      </c>
      <c r="O3776" s="9" t="s">
        <v>181</v>
      </c>
      <c r="P3776" s="9" t="s">
        <v>289</v>
      </c>
      <c r="Q3776" s="9" t="s">
        <v>219</v>
      </c>
      <c r="R3776" s="9">
        <v>0</v>
      </c>
      <c r="S3776" s="9">
        <v>12</v>
      </c>
      <c r="U3776" s="9" t="s">
        <v>266</v>
      </c>
      <c r="W3776" s="9">
        <v>5</v>
      </c>
      <c r="X3776" s="9">
        <f>INDEX(SLA_Policy!$D$2:$D$5,MATCH(F3776,SLA_Policy!$A$2:$A$5,0))</f>
        <v>72</v>
      </c>
      <c r="Y3776" s="9" t="str">
        <f>IF(E3776="Cancelled","Excluded",IF(D3776="",IF((SLA_Policy!$B$8-B3776)*24&gt;X3776,"Open - Breached","Open - On Track"),IF((D3776-B3776)*24&lt;=X3776,"Met","Breached")))</f>
        <v>Met</v>
      </c>
    </row>
    <row r="3777" spans="1:25" x14ac:dyDescent="0.25">
      <c r="A3777" s="9" t="s">
        <v>6952</v>
      </c>
      <c r="B3777" s="23">
        <v>46043.731249999997</v>
      </c>
      <c r="C3777" s="23">
        <v>46043.758333333302</v>
      </c>
      <c r="D3777" s="23">
        <v>46044.335416666698</v>
      </c>
      <c r="E3777" s="9" t="s">
        <v>212</v>
      </c>
      <c r="F3777" s="9" t="s">
        <v>188</v>
      </c>
      <c r="G3777" s="9" t="s">
        <v>213</v>
      </c>
      <c r="H3777" s="9" t="s">
        <v>161</v>
      </c>
      <c r="I3777" s="9" t="s">
        <v>297</v>
      </c>
      <c r="J3777" s="9" t="s">
        <v>3626</v>
      </c>
      <c r="K3777" s="9" t="s">
        <v>215</v>
      </c>
      <c r="L3777" s="9" t="s">
        <v>311</v>
      </c>
      <c r="M3777" s="9" t="s">
        <v>6953</v>
      </c>
      <c r="N3777" s="9" t="s">
        <v>196</v>
      </c>
      <c r="O3777" s="9" t="s">
        <v>116</v>
      </c>
      <c r="P3777" s="9" t="s">
        <v>234</v>
      </c>
      <c r="Q3777" s="9" t="s">
        <v>219</v>
      </c>
      <c r="R3777" s="9">
        <v>0</v>
      </c>
      <c r="S3777" s="9">
        <v>6</v>
      </c>
      <c r="U3777" s="9" t="s">
        <v>290</v>
      </c>
      <c r="X3777" s="9">
        <f>INDEX(SLA_Policy!$D$2:$D$5,MATCH(F3777,SLA_Policy!$A$2:$A$5,0))</f>
        <v>72</v>
      </c>
      <c r="Y3777" s="9" t="str">
        <f>IF(E3777="Cancelled","Excluded",IF(D3777="",IF((SLA_Policy!$B$8-B3777)*24&gt;X3777,"Open - Breached","Open - On Track"),IF((D3777-B3777)*24&lt;=X3777,"Met","Breached")))</f>
        <v>Met</v>
      </c>
    </row>
    <row r="3778" spans="1:25" x14ac:dyDescent="0.25">
      <c r="A3778" s="9" t="s">
        <v>6954</v>
      </c>
      <c r="B3778" s="23">
        <v>46043.745833333298</v>
      </c>
      <c r="C3778" s="23">
        <v>46043.770833333299</v>
      </c>
      <c r="D3778" s="23">
        <v>46048.320833333302</v>
      </c>
      <c r="E3778" s="9" t="s">
        <v>212</v>
      </c>
      <c r="F3778" s="9" t="s">
        <v>189</v>
      </c>
      <c r="G3778" s="9" t="s">
        <v>213</v>
      </c>
      <c r="H3778" s="9" t="s">
        <v>165</v>
      </c>
      <c r="I3778" s="9" t="s">
        <v>567</v>
      </c>
      <c r="J3778" s="9" t="s">
        <v>3729</v>
      </c>
      <c r="K3778" s="9" t="s">
        <v>246</v>
      </c>
      <c r="L3778" s="9" t="s">
        <v>293</v>
      </c>
      <c r="M3778" s="9" t="s">
        <v>3403</v>
      </c>
      <c r="N3778" s="9" t="s">
        <v>196</v>
      </c>
      <c r="O3778" s="9" t="s">
        <v>176</v>
      </c>
      <c r="P3778" s="9" t="s">
        <v>253</v>
      </c>
      <c r="Q3778" s="9" t="s">
        <v>219</v>
      </c>
      <c r="R3778" s="9">
        <v>0</v>
      </c>
      <c r="S3778" s="9">
        <v>21</v>
      </c>
      <c r="U3778" s="9" t="s">
        <v>230</v>
      </c>
      <c r="X3778" s="9">
        <f>INDEX(SLA_Policy!$D$2:$D$5,MATCH(F3778,SLA_Policy!$A$2:$A$5,0))</f>
        <v>120</v>
      </c>
      <c r="Y3778" s="9" t="str">
        <f>IF(E3778="Cancelled","Excluded",IF(D3778="",IF((SLA_Policy!$B$8-B3778)*24&gt;X3778,"Open - Breached","Open - On Track"),IF((D3778-B3778)*24&lt;=X3778,"Met","Breached")))</f>
        <v>Met</v>
      </c>
    </row>
    <row r="3779" spans="1:25" x14ac:dyDescent="0.25">
      <c r="A3779" s="9" t="s">
        <v>6955</v>
      </c>
      <c r="B3779" s="23">
        <v>46043.748611111099</v>
      </c>
      <c r="C3779" s="23">
        <v>46043.75</v>
      </c>
      <c r="D3779" s="23">
        <v>46043.814583333296</v>
      </c>
      <c r="E3779" s="9" t="s">
        <v>212</v>
      </c>
      <c r="F3779" s="9" t="s">
        <v>187</v>
      </c>
      <c r="G3779" s="9" t="s">
        <v>213</v>
      </c>
      <c r="H3779" s="9" t="s">
        <v>161</v>
      </c>
      <c r="I3779" s="9" t="s">
        <v>297</v>
      </c>
      <c r="J3779" s="9" t="s">
        <v>3611</v>
      </c>
      <c r="K3779" s="9" t="s">
        <v>262</v>
      </c>
      <c r="L3779" s="9" t="s">
        <v>226</v>
      </c>
      <c r="M3779" s="9" t="s">
        <v>439</v>
      </c>
      <c r="N3779" s="9" t="s">
        <v>198</v>
      </c>
      <c r="O3779" s="9" t="s">
        <v>177</v>
      </c>
      <c r="P3779" s="9" t="s">
        <v>300</v>
      </c>
      <c r="Q3779" s="9" t="s">
        <v>273</v>
      </c>
      <c r="R3779" s="9">
        <v>0</v>
      </c>
      <c r="S3779" s="9">
        <v>17</v>
      </c>
      <c r="U3779" s="9" t="s">
        <v>140</v>
      </c>
      <c r="V3779" s="9" t="s">
        <v>6326</v>
      </c>
      <c r="X3779" s="9">
        <f>INDEX(SLA_Policy!$D$2:$D$5,MATCH(F3779,SLA_Policy!$A$2:$A$5,0))</f>
        <v>8</v>
      </c>
      <c r="Y3779" s="9" t="str">
        <f>IF(E3779="Cancelled","Excluded",IF(D3779="",IF((SLA_Policy!$B$8-B3779)*24&gt;X3779,"Open - Breached","Open - On Track"),IF((D3779-B3779)*24&lt;=X3779,"Met","Breached")))</f>
        <v>Met</v>
      </c>
    </row>
    <row r="3780" spans="1:25" x14ac:dyDescent="0.25">
      <c r="A3780" s="9" t="s">
        <v>6956</v>
      </c>
      <c r="B3780" s="23">
        <v>46043.766666666699</v>
      </c>
      <c r="C3780" s="23">
        <v>46043.767361111102</v>
      </c>
      <c r="D3780" s="23">
        <v>46043.854861111096</v>
      </c>
      <c r="E3780" s="9" t="s">
        <v>212</v>
      </c>
      <c r="F3780" s="9" t="s">
        <v>187</v>
      </c>
      <c r="G3780" s="9" t="s">
        <v>213</v>
      </c>
      <c r="H3780" s="9" t="s">
        <v>166</v>
      </c>
      <c r="I3780" s="9" t="s">
        <v>398</v>
      </c>
      <c r="J3780" s="9" t="s">
        <v>6957</v>
      </c>
      <c r="K3780" s="9" t="s">
        <v>239</v>
      </c>
      <c r="L3780" s="9" t="s">
        <v>104</v>
      </c>
      <c r="M3780" s="9" t="s">
        <v>2451</v>
      </c>
      <c r="N3780" s="9" t="s">
        <v>200</v>
      </c>
      <c r="O3780" s="9" t="s">
        <v>181</v>
      </c>
      <c r="P3780" s="9" t="s">
        <v>445</v>
      </c>
      <c r="Q3780" s="9" t="s">
        <v>273</v>
      </c>
      <c r="R3780" s="9">
        <v>0</v>
      </c>
      <c r="S3780" s="9">
        <v>34</v>
      </c>
      <c r="U3780" s="9" t="s">
        <v>290</v>
      </c>
      <c r="X3780" s="9">
        <f>INDEX(SLA_Policy!$D$2:$D$5,MATCH(F3780,SLA_Policy!$A$2:$A$5,0))</f>
        <v>8</v>
      </c>
      <c r="Y3780" s="9" t="str">
        <f>IF(E3780="Cancelled","Excluded",IF(D3780="",IF((SLA_Policy!$B$8-B3780)*24&gt;X3780,"Open - Breached","Open - On Track"),IF((D3780-B3780)*24&lt;=X3780,"Met","Breached")))</f>
        <v>Met</v>
      </c>
    </row>
    <row r="3781" spans="1:25" x14ac:dyDescent="0.25">
      <c r="A3781" s="9" t="s">
        <v>6958</v>
      </c>
      <c r="B3781" s="23">
        <v>46044.301388888904</v>
      </c>
      <c r="C3781" s="23">
        <v>46044.302083333299</v>
      </c>
      <c r="D3781" s="23">
        <v>46044.362500000003</v>
      </c>
      <c r="E3781" s="9" t="s">
        <v>212</v>
      </c>
      <c r="F3781" s="9" t="s">
        <v>187</v>
      </c>
      <c r="G3781" s="9" t="s">
        <v>213</v>
      </c>
      <c r="H3781" s="9" t="s">
        <v>88</v>
      </c>
      <c r="I3781" s="9" t="s">
        <v>92</v>
      </c>
      <c r="J3781" s="9" t="s">
        <v>3115</v>
      </c>
      <c r="K3781" s="9" t="s">
        <v>246</v>
      </c>
      <c r="L3781" s="9" t="s">
        <v>226</v>
      </c>
      <c r="M3781" s="9" t="s">
        <v>597</v>
      </c>
      <c r="N3781" s="9" t="s">
        <v>198</v>
      </c>
      <c r="O3781" s="9" t="s">
        <v>116</v>
      </c>
      <c r="P3781" s="9" t="s">
        <v>218</v>
      </c>
      <c r="Q3781" s="9" t="s">
        <v>219</v>
      </c>
      <c r="R3781" s="9">
        <v>0</v>
      </c>
      <c r="S3781" s="9">
        <v>19</v>
      </c>
      <c r="T3781" s="9" t="s">
        <v>322</v>
      </c>
      <c r="U3781" s="9" t="s">
        <v>266</v>
      </c>
      <c r="X3781" s="9">
        <f>INDEX(SLA_Policy!$D$2:$D$5,MATCH(F3781,SLA_Policy!$A$2:$A$5,0))</f>
        <v>8</v>
      </c>
      <c r="Y3781" s="9" t="str">
        <f>IF(E3781="Cancelled","Excluded",IF(D3781="",IF((SLA_Policy!$B$8-B3781)*24&gt;X3781,"Open - Breached","Open - On Track"),IF((D3781-B3781)*24&lt;=X3781,"Met","Breached")))</f>
        <v>Met</v>
      </c>
    </row>
    <row r="3782" spans="1:25" x14ac:dyDescent="0.25">
      <c r="A3782" s="9" t="s">
        <v>6959</v>
      </c>
      <c r="B3782" s="23">
        <v>46044.304861111101</v>
      </c>
      <c r="C3782" s="23">
        <v>46044.34375</v>
      </c>
      <c r="D3782" s="23">
        <v>46048.7319444444</v>
      </c>
      <c r="E3782" s="9" t="s">
        <v>212</v>
      </c>
      <c r="F3782" s="9" t="s">
        <v>188</v>
      </c>
      <c r="G3782" s="9" t="s">
        <v>213</v>
      </c>
      <c r="H3782" s="9" t="s">
        <v>165</v>
      </c>
      <c r="I3782" s="9" t="s">
        <v>469</v>
      </c>
      <c r="J3782" s="9" t="s">
        <v>6960</v>
      </c>
      <c r="K3782" s="9" t="s">
        <v>225</v>
      </c>
      <c r="L3782" s="9" t="s">
        <v>351</v>
      </c>
      <c r="M3782" s="9" t="s">
        <v>6961</v>
      </c>
      <c r="N3782" s="9" t="s">
        <v>196</v>
      </c>
      <c r="O3782" s="9" t="s">
        <v>176</v>
      </c>
      <c r="P3782" s="9" t="s">
        <v>253</v>
      </c>
      <c r="Q3782" s="9" t="s">
        <v>219</v>
      </c>
      <c r="R3782" s="9">
        <v>3</v>
      </c>
      <c r="S3782" s="9">
        <v>31</v>
      </c>
      <c r="U3782" s="9" t="s">
        <v>266</v>
      </c>
      <c r="X3782" s="9">
        <f>INDEX(SLA_Policy!$D$2:$D$5,MATCH(F3782,SLA_Policy!$A$2:$A$5,0))</f>
        <v>72</v>
      </c>
      <c r="Y3782" s="9" t="str">
        <f>IF(E3782="Cancelled","Excluded",IF(D3782="",IF((SLA_Policy!$B$8-B3782)*24&gt;X3782,"Open - Breached","Open - On Track"),IF((D3782-B3782)*24&lt;=X3782,"Met","Breached")))</f>
        <v>Breached</v>
      </c>
    </row>
    <row r="3783" spans="1:25" x14ac:dyDescent="0.25">
      <c r="A3783" s="9" t="s">
        <v>6962</v>
      </c>
      <c r="B3783" s="23">
        <v>46044.3215277778</v>
      </c>
      <c r="C3783" s="23">
        <v>46044.355555555601</v>
      </c>
      <c r="D3783" s="23">
        <v>46044.550694444399</v>
      </c>
      <c r="E3783" s="9" t="s">
        <v>212</v>
      </c>
      <c r="F3783" s="9" t="s">
        <v>189</v>
      </c>
      <c r="G3783" s="9" t="s">
        <v>213</v>
      </c>
      <c r="H3783" s="9" t="s">
        <v>162</v>
      </c>
      <c r="I3783" s="9" t="s">
        <v>416</v>
      </c>
      <c r="J3783" s="9" t="s">
        <v>6963</v>
      </c>
      <c r="K3783" s="9" t="s">
        <v>239</v>
      </c>
      <c r="L3783" s="9" t="s">
        <v>311</v>
      </c>
      <c r="M3783" s="9" t="s">
        <v>2049</v>
      </c>
      <c r="N3783" s="9" t="s">
        <v>197</v>
      </c>
      <c r="O3783" s="9" t="s">
        <v>179</v>
      </c>
      <c r="P3783" s="9" t="s">
        <v>284</v>
      </c>
      <c r="Q3783" s="9" t="s">
        <v>273</v>
      </c>
      <c r="R3783" s="9">
        <v>0</v>
      </c>
      <c r="S3783" s="9">
        <v>21</v>
      </c>
      <c r="U3783" s="9" t="s">
        <v>290</v>
      </c>
      <c r="X3783" s="9">
        <f>INDEX(SLA_Policy!$D$2:$D$5,MATCH(F3783,SLA_Policy!$A$2:$A$5,0))</f>
        <v>120</v>
      </c>
      <c r="Y3783" s="9" t="str">
        <f>IF(E3783="Cancelled","Excluded",IF(D3783="",IF((SLA_Policy!$B$8-B3783)*24&gt;X3783,"Open - Breached","Open - On Track"),IF((D3783-B3783)*24&lt;=X3783,"Met","Breached")))</f>
        <v>Met</v>
      </c>
    </row>
    <row r="3784" spans="1:25" x14ac:dyDescent="0.25">
      <c r="A3784" s="9" t="s">
        <v>6964</v>
      </c>
      <c r="B3784" s="23">
        <v>46044.329166666699</v>
      </c>
      <c r="C3784" s="23">
        <v>46044.346527777801</v>
      </c>
      <c r="D3784" s="23">
        <v>46044.755555555603</v>
      </c>
      <c r="E3784" s="9" t="s">
        <v>212</v>
      </c>
      <c r="F3784" s="9" t="s">
        <v>188</v>
      </c>
      <c r="G3784" s="9" t="s">
        <v>236</v>
      </c>
      <c r="H3784" s="9" t="s">
        <v>161</v>
      </c>
      <c r="I3784" s="9" t="s">
        <v>482</v>
      </c>
      <c r="J3784" s="9" t="s">
        <v>6965</v>
      </c>
      <c r="K3784" s="9" t="s">
        <v>262</v>
      </c>
      <c r="L3784" s="9" t="s">
        <v>311</v>
      </c>
      <c r="M3784" s="9" t="s">
        <v>1249</v>
      </c>
      <c r="N3784" s="9" t="s">
        <v>196</v>
      </c>
      <c r="O3784" s="9" t="s">
        <v>177</v>
      </c>
      <c r="P3784" s="9" t="s">
        <v>300</v>
      </c>
      <c r="Q3784" s="9" t="s">
        <v>219</v>
      </c>
      <c r="R3784" s="9">
        <v>0</v>
      </c>
      <c r="S3784" s="9">
        <v>53</v>
      </c>
      <c r="U3784" s="9" t="s">
        <v>242</v>
      </c>
      <c r="X3784" s="9">
        <f>INDEX(SLA_Policy!$D$2:$D$5,MATCH(F3784,SLA_Policy!$A$2:$A$5,0))</f>
        <v>72</v>
      </c>
      <c r="Y3784" s="9" t="str">
        <f>IF(E3784="Cancelled","Excluded",IF(D3784="",IF((SLA_Policy!$B$8-B3784)*24&gt;X3784,"Open - Breached","Open - On Track"),IF((D3784-B3784)*24&lt;=X3784,"Met","Breached")))</f>
        <v>Met</v>
      </c>
    </row>
    <row r="3785" spans="1:25" x14ac:dyDescent="0.25">
      <c r="A3785" s="9" t="s">
        <v>6966</v>
      </c>
      <c r="B3785" s="23">
        <v>46044.3347222222</v>
      </c>
      <c r="C3785" s="23">
        <v>46044.337500000001</v>
      </c>
      <c r="D3785" s="23">
        <v>46044.378472222197</v>
      </c>
      <c r="E3785" s="9" t="s">
        <v>212</v>
      </c>
      <c r="F3785" s="9" t="s">
        <v>188</v>
      </c>
      <c r="G3785" s="9" t="s">
        <v>213</v>
      </c>
      <c r="H3785" s="9" t="s">
        <v>88</v>
      </c>
      <c r="I3785" s="9" t="s">
        <v>92</v>
      </c>
      <c r="J3785" s="9" t="s">
        <v>2230</v>
      </c>
      <c r="K3785" s="9" t="s">
        <v>303</v>
      </c>
      <c r="L3785" s="9" t="s">
        <v>270</v>
      </c>
      <c r="M3785" s="9" t="s">
        <v>1263</v>
      </c>
      <c r="N3785" s="9" t="s">
        <v>198</v>
      </c>
      <c r="O3785" s="9" t="s">
        <v>178</v>
      </c>
      <c r="P3785" s="9" t="s">
        <v>360</v>
      </c>
      <c r="Q3785" s="9" t="s">
        <v>219</v>
      </c>
      <c r="R3785" s="9">
        <v>0</v>
      </c>
      <c r="S3785" s="9">
        <v>17</v>
      </c>
      <c r="T3785" s="9" t="s">
        <v>220</v>
      </c>
      <c r="U3785" s="9" t="s">
        <v>661</v>
      </c>
      <c r="W3785" s="9">
        <v>3</v>
      </c>
      <c r="X3785" s="9">
        <f>INDEX(SLA_Policy!$D$2:$D$5,MATCH(F3785,SLA_Policy!$A$2:$A$5,0))</f>
        <v>72</v>
      </c>
      <c r="Y3785" s="9" t="str">
        <f>IF(E3785="Cancelled","Excluded",IF(D3785="",IF((SLA_Policy!$B$8-B3785)*24&gt;X3785,"Open - Breached","Open - On Track"),IF((D3785-B3785)*24&lt;=X3785,"Met","Breached")))</f>
        <v>Met</v>
      </c>
    </row>
    <row r="3786" spans="1:25" x14ac:dyDescent="0.25">
      <c r="A3786" s="9" t="s">
        <v>6967</v>
      </c>
      <c r="B3786" s="23">
        <v>46044.35</v>
      </c>
      <c r="C3786" s="23">
        <v>46045.327777777798</v>
      </c>
      <c r="D3786" s="23">
        <v>46045.346527777801</v>
      </c>
      <c r="E3786" s="9" t="s">
        <v>212</v>
      </c>
      <c r="F3786" s="9" t="s">
        <v>189</v>
      </c>
      <c r="G3786" s="9" t="s">
        <v>236</v>
      </c>
      <c r="H3786" s="9" t="s">
        <v>163</v>
      </c>
      <c r="I3786" s="9" t="s">
        <v>327</v>
      </c>
      <c r="J3786" s="9" t="s">
        <v>1043</v>
      </c>
      <c r="K3786" s="9" t="s">
        <v>303</v>
      </c>
      <c r="L3786" s="9" t="s">
        <v>282</v>
      </c>
      <c r="M3786" s="9" t="s">
        <v>541</v>
      </c>
      <c r="N3786" s="9" t="s">
        <v>196</v>
      </c>
      <c r="O3786" s="9" t="s">
        <v>176</v>
      </c>
      <c r="P3786" s="9" t="s">
        <v>228</v>
      </c>
      <c r="Q3786" s="9" t="s">
        <v>219</v>
      </c>
      <c r="R3786" s="9">
        <v>0</v>
      </c>
      <c r="S3786" s="9">
        <v>36</v>
      </c>
      <c r="U3786" s="9" t="s">
        <v>242</v>
      </c>
      <c r="W3786" s="9">
        <v>5</v>
      </c>
      <c r="X3786" s="9">
        <f>INDEX(SLA_Policy!$D$2:$D$5,MATCH(F3786,SLA_Policy!$A$2:$A$5,0))</f>
        <v>120</v>
      </c>
      <c r="Y3786" s="9" t="str">
        <f>IF(E3786="Cancelled","Excluded",IF(D3786="",IF((SLA_Policy!$B$8-B3786)*24&gt;X3786,"Open - Breached","Open - On Track"),IF((D3786-B3786)*24&lt;=X3786,"Met","Breached")))</f>
        <v>Met</v>
      </c>
    </row>
    <row r="3787" spans="1:25" x14ac:dyDescent="0.25">
      <c r="A3787" s="9" t="s">
        <v>6968</v>
      </c>
      <c r="B3787" s="23">
        <v>46044.369444444397</v>
      </c>
      <c r="C3787" s="23">
        <v>46044.4</v>
      </c>
      <c r="D3787" s="23">
        <v>46045.339583333298</v>
      </c>
      <c r="E3787" s="9" t="s">
        <v>212</v>
      </c>
      <c r="F3787" s="9" t="s">
        <v>189</v>
      </c>
      <c r="G3787" s="9" t="s">
        <v>213</v>
      </c>
      <c r="H3787" s="9" t="s">
        <v>165</v>
      </c>
      <c r="I3787" s="9" t="s">
        <v>567</v>
      </c>
      <c r="J3787" s="9" t="s">
        <v>1451</v>
      </c>
      <c r="K3787" s="9" t="s">
        <v>246</v>
      </c>
      <c r="L3787" s="9" t="s">
        <v>216</v>
      </c>
      <c r="M3787" s="9" t="s">
        <v>2807</v>
      </c>
      <c r="N3787" s="9" t="s">
        <v>196</v>
      </c>
      <c r="O3787" s="9" t="s">
        <v>116</v>
      </c>
      <c r="P3787" s="9" t="s">
        <v>218</v>
      </c>
      <c r="Q3787" s="9" t="s">
        <v>219</v>
      </c>
      <c r="R3787" s="9">
        <v>0</v>
      </c>
      <c r="S3787" s="9">
        <v>20</v>
      </c>
      <c r="U3787" s="9" t="s">
        <v>230</v>
      </c>
      <c r="W3787" s="9">
        <v>5</v>
      </c>
      <c r="X3787" s="9">
        <f>INDEX(SLA_Policy!$D$2:$D$5,MATCH(F3787,SLA_Policy!$A$2:$A$5,0))</f>
        <v>120</v>
      </c>
      <c r="Y3787" s="9" t="str">
        <f>IF(E3787="Cancelled","Excluded",IF(D3787="",IF((SLA_Policy!$B$8-B3787)*24&gt;X3787,"Open - Breached","Open - On Track"),IF((D3787-B3787)*24&lt;=X3787,"Met","Breached")))</f>
        <v>Met</v>
      </c>
    </row>
    <row r="3788" spans="1:25" x14ac:dyDescent="0.25">
      <c r="A3788" s="9" t="s">
        <v>6969</v>
      </c>
      <c r="B3788" s="23">
        <v>46044.371527777803</v>
      </c>
      <c r="C3788" s="23">
        <v>46044.380555555603</v>
      </c>
      <c r="D3788" s="23">
        <v>46048.341666666704</v>
      </c>
      <c r="E3788" s="9" t="s">
        <v>212</v>
      </c>
      <c r="F3788" s="9" t="s">
        <v>188</v>
      </c>
      <c r="G3788" s="9" t="s">
        <v>236</v>
      </c>
      <c r="H3788" s="9" t="s">
        <v>161</v>
      </c>
      <c r="I3788" s="9" t="s">
        <v>482</v>
      </c>
      <c r="J3788" s="9" t="s">
        <v>6965</v>
      </c>
      <c r="K3788" s="9" t="s">
        <v>246</v>
      </c>
      <c r="L3788" s="9" t="s">
        <v>311</v>
      </c>
      <c r="M3788" s="9" t="s">
        <v>3104</v>
      </c>
      <c r="N3788" s="9" t="s">
        <v>196</v>
      </c>
      <c r="O3788" s="9" t="s">
        <v>177</v>
      </c>
      <c r="P3788" s="9" t="s">
        <v>457</v>
      </c>
      <c r="Q3788" s="9" t="s">
        <v>219</v>
      </c>
      <c r="R3788" s="9">
        <v>0</v>
      </c>
      <c r="S3788" s="9">
        <v>41</v>
      </c>
      <c r="U3788" s="9" t="s">
        <v>242</v>
      </c>
      <c r="X3788" s="9">
        <f>INDEX(SLA_Policy!$D$2:$D$5,MATCH(F3788,SLA_Policy!$A$2:$A$5,0))</f>
        <v>72</v>
      </c>
      <c r="Y3788" s="9" t="str">
        <f>IF(E3788="Cancelled","Excluded",IF(D3788="",IF((SLA_Policy!$B$8-B3788)*24&gt;X3788,"Open - Breached","Open - On Track"),IF((D3788-B3788)*24&lt;=X3788,"Met","Breached")))</f>
        <v>Breached</v>
      </c>
    </row>
    <row r="3789" spans="1:25" x14ac:dyDescent="0.25">
      <c r="A3789" s="9" t="s">
        <v>6970</v>
      </c>
      <c r="B3789" s="23">
        <v>46044.380555555603</v>
      </c>
      <c r="C3789" s="23">
        <v>46044.431250000001</v>
      </c>
      <c r="D3789" s="23">
        <v>46045.383333333302</v>
      </c>
      <c r="E3789" s="9" t="s">
        <v>212</v>
      </c>
      <c r="F3789" s="9" t="s">
        <v>188</v>
      </c>
      <c r="G3789" s="9" t="s">
        <v>213</v>
      </c>
      <c r="H3789" s="9" t="s">
        <v>88</v>
      </c>
      <c r="I3789" s="9" t="s">
        <v>354</v>
      </c>
      <c r="J3789" s="9" t="s">
        <v>2954</v>
      </c>
      <c r="K3789" s="9" t="s">
        <v>246</v>
      </c>
      <c r="L3789" s="9" t="s">
        <v>216</v>
      </c>
      <c r="M3789" s="9" t="s">
        <v>4444</v>
      </c>
      <c r="N3789" s="9" t="s">
        <v>198</v>
      </c>
      <c r="O3789" s="9" t="s">
        <v>180</v>
      </c>
      <c r="P3789" s="9" t="s">
        <v>368</v>
      </c>
      <c r="Q3789" s="9" t="s">
        <v>219</v>
      </c>
      <c r="R3789" s="9">
        <v>0</v>
      </c>
      <c r="S3789" s="9">
        <v>28</v>
      </c>
      <c r="T3789" s="9" t="s">
        <v>136</v>
      </c>
      <c r="U3789" s="9" t="s">
        <v>290</v>
      </c>
      <c r="X3789" s="9">
        <f>INDEX(SLA_Policy!$D$2:$D$5,MATCH(F3789,SLA_Policy!$A$2:$A$5,0))</f>
        <v>72</v>
      </c>
      <c r="Y3789" s="9" t="str">
        <f>IF(E3789="Cancelled","Excluded",IF(D3789="",IF((SLA_Policy!$B$8-B3789)*24&gt;X3789,"Open - Breached","Open - On Track"),IF((D3789-B3789)*24&lt;=X3789,"Met","Breached")))</f>
        <v>Met</v>
      </c>
    </row>
    <row r="3790" spans="1:25" x14ac:dyDescent="0.25">
      <c r="A3790" s="9" t="s">
        <v>6971</v>
      </c>
      <c r="B3790" s="23">
        <v>46044.386805555601</v>
      </c>
      <c r="C3790" s="23">
        <v>46044.3881944444</v>
      </c>
      <c r="D3790" s="23">
        <v>46044.449305555601</v>
      </c>
      <c r="E3790" s="9" t="s">
        <v>212</v>
      </c>
      <c r="F3790" s="9" t="s">
        <v>188</v>
      </c>
      <c r="G3790" s="9" t="s">
        <v>213</v>
      </c>
      <c r="H3790" s="9" t="s">
        <v>162</v>
      </c>
      <c r="I3790" s="9" t="s">
        <v>345</v>
      </c>
      <c r="J3790" s="9" t="s">
        <v>4140</v>
      </c>
      <c r="K3790" s="9" t="s">
        <v>239</v>
      </c>
      <c r="L3790" s="9" t="s">
        <v>216</v>
      </c>
      <c r="M3790" s="9" t="s">
        <v>976</v>
      </c>
      <c r="N3790" s="9" t="s">
        <v>200</v>
      </c>
      <c r="O3790" s="9" t="s">
        <v>116</v>
      </c>
      <c r="P3790" s="9" t="s">
        <v>258</v>
      </c>
      <c r="Q3790" s="9" t="s">
        <v>219</v>
      </c>
      <c r="R3790" s="9">
        <v>0</v>
      </c>
      <c r="S3790" s="9">
        <v>34</v>
      </c>
      <c r="U3790" s="9" t="s">
        <v>266</v>
      </c>
      <c r="X3790" s="9">
        <f>INDEX(SLA_Policy!$D$2:$D$5,MATCH(F3790,SLA_Policy!$A$2:$A$5,0))</f>
        <v>72</v>
      </c>
      <c r="Y3790" s="9" t="str">
        <f>IF(E3790="Cancelled","Excluded",IF(D3790="",IF((SLA_Policy!$B$8-B3790)*24&gt;X3790,"Open - Breached","Open - On Track"),IF((D3790-B3790)*24&lt;=X3790,"Met","Breached")))</f>
        <v>Met</v>
      </c>
    </row>
    <row r="3791" spans="1:25" x14ac:dyDescent="0.25">
      <c r="A3791" s="9" t="s">
        <v>6972</v>
      </c>
      <c r="B3791" s="23">
        <v>46044.413194444503</v>
      </c>
      <c r="C3791" s="23">
        <v>46044.484722222202</v>
      </c>
      <c r="D3791" s="23">
        <v>46045.673611111102</v>
      </c>
      <c r="E3791" s="9" t="s">
        <v>212</v>
      </c>
      <c r="F3791" s="9" t="s">
        <v>189</v>
      </c>
      <c r="G3791" s="9" t="s">
        <v>236</v>
      </c>
      <c r="H3791" s="9" t="s">
        <v>161</v>
      </c>
      <c r="I3791" s="9" t="s">
        <v>482</v>
      </c>
      <c r="J3791" s="9" t="s">
        <v>1208</v>
      </c>
      <c r="K3791" s="9" t="s">
        <v>215</v>
      </c>
      <c r="L3791" s="9" t="s">
        <v>216</v>
      </c>
      <c r="M3791" s="9" t="s">
        <v>1019</v>
      </c>
      <c r="N3791" s="9" t="s">
        <v>197</v>
      </c>
      <c r="O3791" s="9" t="s">
        <v>177</v>
      </c>
      <c r="P3791" s="9" t="s">
        <v>300</v>
      </c>
      <c r="Q3791" s="9" t="s">
        <v>273</v>
      </c>
      <c r="R3791" s="9">
        <v>0</v>
      </c>
      <c r="S3791" s="9">
        <v>250</v>
      </c>
      <c r="U3791" s="9" t="s">
        <v>242</v>
      </c>
      <c r="X3791" s="9">
        <f>INDEX(SLA_Policy!$D$2:$D$5,MATCH(F3791,SLA_Policy!$A$2:$A$5,0))</f>
        <v>120</v>
      </c>
      <c r="Y3791" s="9" t="str">
        <f>IF(E3791="Cancelled","Excluded",IF(D3791="",IF((SLA_Policy!$B$8-B3791)*24&gt;X3791,"Open - Breached","Open - On Track"),IF((D3791-B3791)*24&lt;=X3791,"Met","Breached")))</f>
        <v>Met</v>
      </c>
    </row>
    <row r="3792" spans="1:25" x14ac:dyDescent="0.25">
      <c r="A3792" s="9" t="s">
        <v>6973</v>
      </c>
      <c r="B3792" s="23">
        <v>46044.4152777778</v>
      </c>
      <c r="C3792" s="23">
        <v>46044.581250000003</v>
      </c>
      <c r="D3792" s="23">
        <v>46044.589583333298</v>
      </c>
      <c r="E3792" s="9" t="s">
        <v>212</v>
      </c>
      <c r="F3792" s="9" t="s">
        <v>188</v>
      </c>
      <c r="G3792" s="9" t="s">
        <v>236</v>
      </c>
      <c r="H3792" s="9" t="s">
        <v>161</v>
      </c>
      <c r="I3792" s="9" t="s">
        <v>237</v>
      </c>
      <c r="J3792" s="9" t="s">
        <v>6081</v>
      </c>
      <c r="K3792" s="9" t="s">
        <v>246</v>
      </c>
      <c r="L3792" s="9" t="s">
        <v>216</v>
      </c>
      <c r="M3792" s="9" t="s">
        <v>1452</v>
      </c>
      <c r="N3792" s="9" t="s">
        <v>196</v>
      </c>
      <c r="O3792" s="9" t="s">
        <v>177</v>
      </c>
      <c r="P3792" s="9" t="s">
        <v>457</v>
      </c>
      <c r="Q3792" s="9" t="s">
        <v>219</v>
      </c>
      <c r="R3792" s="9">
        <v>0</v>
      </c>
      <c r="S3792" s="9">
        <v>19</v>
      </c>
      <c r="U3792" s="9" t="s">
        <v>242</v>
      </c>
      <c r="X3792" s="9">
        <f>INDEX(SLA_Policy!$D$2:$D$5,MATCH(F3792,SLA_Policy!$A$2:$A$5,0))</f>
        <v>72</v>
      </c>
      <c r="Y3792" s="9" t="str">
        <f>IF(E3792="Cancelled","Excluded",IF(D3792="",IF((SLA_Policy!$B$8-B3792)*24&gt;X3792,"Open - Breached","Open - On Track"),IF((D3792-B3792)*24&lt;=X3792,"Met","Breached")))</f>
        <v>Met</v>
      </c>
    </row>
    <row r="3793" spans="1:25" x14ac:dyDescent="0.25">
      <c r="A3793" s="9" t="s">
        <v>6974</v>
      </c>
      <c r="B3793" s="23">
        <v>46044.431250000001</v>
      </c>
      <c r="C3793" s="23">
        <v>46044.436805555597</v>
      </c>
      <c r="D3793" s="23">
        <v>46044.661805555603</v>
      </c>
      <c r="E3793" s="9" t="s">
        <v>212</v>
      </c>
      <c r="F3793" s="9" t="s">
        <v>188</v>
      </c>
      <c r="G3793" s="9" t="s">
        <v>213</v>
      </c>
      <c r="H3793" s="9" t="s">
        <v>88</v>
      </c>
      <c r="I3793" s="9" t="s">
        <v>92</v>
      </c>
      <c r="J3793" s="9" t="s">
        <v>1082</v>
      </c>
      <c r="K3793" s="9" t="s">
        <v>215</v>
      </c>
      <c r="L3793" s="9" t="s">
        <v>371</v>
      </c>
      <c r="M3793" s="9" t="s">
        <v>5105</v>
      </c>
      <c r="N3793" s="9" t="s">
        <v>198</v>
      </c>
      <c r="O3793" s="9" t="s">
        <v>116</v>
      </c>
      <c r="P3793" s="9" t="s">
        <v>342</v>
      </c>
      <c r="Q3793" s="9" t="s">
        <v>219</v>
      </c>
      <c r="R3793" s="9">
        <v>0</v>
      </c>
      <c r="S3793" s="9">
        <v>28</v>
      </c>
      <c r="T3793" s="9" t="s">
        <v>220</v>
      </c>
      <c r="U3793" s="9" t="s">
        <v>376</v>
      </c>
      <c r="X3793" s="9">
        <f>INDEX(SLA_Policy!$D$2:$D$5,MATCH(F3793,SLA_Policy!$A$2:$A$5,0))</f>
        <v>72</v>
      </c>
      <c r="Y3793" s="9" t="str">
        <f>IF(E3793="Cancelled","Excluded",IF(D3793="",IF((SLA_Policy!$B$8-B3793)*24&gt;X3793,"Open - Breached","Open - On Track"),IF((D3793-B3793)*24&lt;=X3793,"Met","Breached")))</f>
        <v>Met</v>
      </c>
    </row>
    <row r="3794" spans="1:25" x14ac:dyDescent="0.25">
      <c r="A3794" s="9" t="s">
        <v>6975</v>
      </c>
      <c r="B3794" s="23">
        <v>46044.439583333296</v>
      </c>
      <c r="C3794" s="23">
        <v>46044.53125</v>
      </c>
      <c r="D3794" s="23">
        <v>46045.352083333302</v>
      </c>
      <c r="E3794" s="9" t="s">
        <v>212</v>
      </c>
      <c r="F3794" s="9" t="s">
        <v>189</v>
      </c>
      <c r="G3794" s="9" t="s">
        <v>236</v>
      </c>
      <c r="H3794" s="9" t="s">
        <v>167</v>
      </c>
      <c r="I3794" s="9" t="s">
        <v>255</v>
      </c>
      <c r="J3794" s="9" t="s">
        <v>6976</v>
      </c>
      <c r="K3794" s="9" t="s">
        <v>262</v>
      </c>
      <c r="L3794" s="9" t="s">
        <v>270</v>
      </c>
      <c r="M3794" s="9" t="s">
        <v>565</v>
      </c>
      <c r="N3794" s="9" t="s">
        <v>197</v>
      </c>
      <c r="O3794" s="9" t="s">
        <v>116</v>
      </c>
      <c r="P3794" s="9" t="s">
        <v>295</v>
      </c>
      <c r="Q3794" s="9" t="s">
        <v>219</v>
      </c>
      <c r="R3794" s="9">
        <v>0</v>
      </c>
      <c r="S3794" s="9">
        <v>41</v>
      </c>
      <c r="U3794" s="9" t="s">
        <v>242</v>
      </c>
      <c r="X3794" s="9">
        <f>INDEX(SLA_Policy!$D$2:$D$5,MATCH(F3794,SLA_Policy!$A$2:$A$5,0))</f>
        <v>120</v>
      </c>
      <c r="Y3794" s="9" t="str">
        <f>IF(E3794="Cancelled","Excluded",IF(D3794="",IF((SLA_Policy!$B$8-B3794)*24&gt;X3794,"Open - Breached","Open - On Track"),IF((D3794-B3794)*24&lt;=X3794,"Met","Breached")))</f>
        <v>Met</v>
      </c>
    </row>
    <row r="3795" spans="1:25" x14ac:dyDescent="0.25">
      <c r="A3795" s="9" t="s">
        <v>6977</v>
      </c>
      <c r="B3795" s="23">
        <v>46044.445833333302</v>
      </c>
      <c r="C3795" s="23">
        <v>46044.447916666701</v>
      </c>
      <c r="D3795" s="23">
        <v>46044.627777777801</v>
      </c>
      <c r="E3795" s="9" t="s">
        <v>212</v>
      </c>
      <c r="F3795" s="9" t="s">
        <v>188</v>
      </c>
      <c r="G3795" s="9" t="s">
        <v>213</v>
      </c>
      <c r="H3795" s="9" t="s">
        <v>162</v>
      </c>
      <c r="I3795" s="9" t="s">
        <v>416</v>
      </c>
      <c r="J3795" s="9" t="s">
        <v>4512</v>
      </c>
      <c r="K3795" s="9" t="s">
        <v>225</v>
      </c>
      <c r="L3795" s="9" t="s">
        <v>216</v>
      </c>
      <c r="M3795" s="9" t="s">
        <v>3243</v>
      </c>
      <c r="N3795" s="9" t="s">
        <v>199</v>
      </c>
      <c r="O3795" s="9" t="s">
        <v>179</v>
      </c>
      <c r="P3795" s="9" t="s">
        <v>264</v>
      </c>
      <c r="Q3795" s="9" t="s">
        <v>219</v>
      </c>
      <c r="R3795" s="9">
        <v>0</v>
      </c>
      <c r="S3795" s="9">
        <v>12</v>
      </c>
      <c r="U3795" s="9" t="s">
        <v>290</v>
      </c>
      <c r="X3795" s="9">
        <f>INDEX(SLA_Policy!$D$2:$D$5,MATCH(F3795,SLA_Policy!$A$2:$A$5,0))</f>
        <v>72</v>
      </c>
      <c r="Y3795" s="9" t="str">
        <f>IF(E3795="Cancelled","Excluded",IF(D3795="",IF((SLA_Policy!$B$8-B3795)*24&gt;X3795,"Open - Breached","Open - On Track"),IF((D3795-B3795)*24&lt;=X3795,"Met","Breached")))</f>
        <v>Met</v>
      </c>
    </row>
    <row r="3796" spans="1:25" x14ac:dyDescent="0.25">
      <c r="A3796" s="9" t="s">
        <v>6978</v>
      </c>
      <c r="B3796" s="23">
        <v>46044.449305555601</v>
      </c>
      <c r="C3796" s="23">
        <v>46044.486111111102</v>
      </c>
      <c r="D3796" s="23">
        <v>46044.554166666698</v>
      </c>
      <c r="E3796" s="9" t="s">
        <v>212</v>
      </c>
      <c r="F3796" s="9" t="s">
        <v>188</v>
      </c>
      <c r="G3796" s="9" t="s">
        <v>213</v>
      </c>
      <c r="H3796" s="9" t="s">
        <v>161</v>
      </c>
      <c r="I3796" s="9" t="s">
        <v>389</v>
      </c>
      <c r="J3796" s="9" t="s">
        <v>435</v>
      </c>
      <c r="K3796" s="9" t="s">
        <v>303</v>
      </c>
      <c r="L3796" s="9" t="s">
        <v>216</v>
      </c>
      <c r="M3796" s="9" t="s">
        <v>2388</v>
      </c>
      <c r="N3796" s="9" t="s">
        <v>196</v>
      </c>
      <c r="O3796" s="9" t="s">
        <v>116</v>
      </c>
      <c r="P3796" s="9" t="s">
        <v>551</v>
      </c>
      <c r="Q3796" s="9" t="s">
        <v>219</v>
      </c>
      <c r="R3796" s="9">
        <v>0</v>
      </c>
      <c r="S3796" s="9">
        <v>16</v>
      </c>
      <c r="U3796" s="9" t="s">
        <v>221</v>
      </c>
      <c r="X3796" s="9">
        <f>INDEX(SLA_Policy!$D$2:$D$5,MATCH(F3796,SLA_Policy!$A$2:$A$5,0))</f>
        <v>72</v>
      </c>
      <c r="Y3796" s="9" t="str">
        <f>IF(E3796="Cancelled","Excluded",IF(D3796="",IF((SLA_Policy!$B$8-B3796)*24&gt;X3796,"Open - Breached","Open - On Track"),IF((D3796-B3796)*24&lt;=X3796,"Met","Breached")))</f>
        <v>Met</v>
      </c>
    </row>
    <row r="3797" spans="1:25" x14ac:dyDescent="0.25">
      <c r="A3797" s="9" t="s">
        <v>6979</v>
      </c>
      <c r="B3797" s="23">
        <v>46044.456944444399</v>
      </c>
      <c r="C3797" s="23">
        <v>46044.458333333299</v>
      </c>
      <c r="D3797" s="23">
        <v>46045.345833333296</v>
      </c>
      <c r="E3797" s="9" t="s">
        <v>212</v>
      </c>
      <c r="F3797" s="9" t="s">
        <v>188</v>
      </c>
      <c r="G3797" s="9" t="s">
        <v>213</v>
      </c>
      <c r="H3797" s="9" t="s">
        <v>163</v>
      </c>
      <c r="I3797" s="9" t="s">
        <v>223</v>
      </c>
      <c r="J3797" s="9" t="s">
        <v>6980</v>
      </c>
      <c r="K3797" s="9" t="s">
        <v>246</v>
      </c>
      <c r="L3797" s="9" t="s">
        <v>351</v>
      </c>
      <c r="M3797" s="9" t="s">
        <v>5228</v>
      </c>
      <c r="N3797" s="9" t="s">
        <v>198</v>
      </c>
      <c r="O3797" s="9" t="s">
        <v>180</v>
      </c>
      <c r="P3797" s="9" t="s">
        <v>381</v>
      </c>
      <c r="Q3797" s="9" t="s">
        <v>219</v>
      </c>
      <c r="R3797" s="9">
        <v>0</v>
      </c>
      <c r="S3797" s="9">
        <v>45</v>
      </c>
      <c r="T3797" s="9" t="s">
        <v>136</v>
      </c>
      <c r="U3797" s="9" t="s">
        <v>230</v>
      </c>
      <c r="W3797" s="9">
        <v>5</v>
      </c>
      <c r="X3797" s="9">
        <f>INDEX(SLA_Policy!$D$2:$D$5,MATCH(F3797,SLA_Policy!$A$2:$A$5,0))</f>
        <v>72</v>
      </c>
      <c r="Y3797" s="9" t="str">
        <f>IF(E3797="Cancelled","Excluded",IF(D3797="",IF((SLA_Policy!$B$8-B3797)*24&gt;X3797,"Open - Breached","Open - On Track"),IF((D3797-B3797)*24&lt;=X3797,"Met","Breached")))</f>
        <v>Met</v>
      </c>
    </row>
    <row r="3798" spans="1:25" x14ac:dyDescent="0.25">
      <c r="A3798" s="9" t="s">
        <v>6981</v>
      </c>
      <c r="B3798" s="23">
        <v>46044.474305555603</v>
      </c>
      <c r="C3798" s="23">
        <v>46044.4819444444</v>
      </c>
      <c r="D3798" s="23">
        <v>46044.525000000001</v>
      </c>
      <c r="E3798" s="9" t="s">
        <v>212</v>
      </c>
      <c r="F3798" s="9" t="s">
        <v>189</v>
      </c>
      <c r="G3798" s="9" t="s">
        <v>213</v>
      </c>
      <c r="H3798" s="9" t="s">
        <v>161</v>
      </c>
      <c r="I3798" s="9" t="s">
        <v>389</v>
      </c>
      <c r="J3798" s="9" t="s">
        <v>2134</v>
      </c>
      <c r="K3798" s="9" t="s">
        <v>246</v>
      </c>
      <c r="L3798" s="9" t="s">
        <v>311</v>
      </c>
      <c r="M3798" s="9" t="s">
        <v>2212</v>
      </c>
      <c r="N3798" s="9" t="s">
        <v>200</v>
      </c>
      <c r="O3798" s="9" t="s">
        <v>116</v>
      </c>
      <c r="P3798" s="9" t="s">
        <v>574</v>
      </c>
      <c r="Q3798" s="9" t="s">
        <v>219</v>
      </c>
      <c r="R3798" s="9">
        <v>0</v>
      </c>
      <c r="S3798" s="9">
        <v>4</v>
      </c>
      <c r="U3798" s="9" t="s">
        <v>221</v>
      </c>
      <c r="W3798" s="9">
        <v>5</v>
      </c>
      <c r="X3798" s="9">
        <f>INDEX(SLA_Policy!$D$2:$D$5,MATCH(F3798,SLA_Policy!$A$2:$A$5,0))</f>
        <v>120</v>
      </c>
      <c r="Y3798" s="9" t="str">
        <f>IF(E3798="Cancelled","Excluded",IF(D3798="",IF((SLA_Policy!$B$8-B3798)*24&gt;X3798,"Open - Breached","Open - On Track"),IF((D3798-B3798)*24&lt;=X3798,"Met","Breached")))</f>
        <v>Met</v>
      </c>
    </row>
    <row r="3799" spans="1:25" x14ac:dyDescent="0.25">
      <c r="A3799" s="9" t="s">
        <v>6982</v>
      </c>
      <c r="B3799" s="23">
        <v>46044.474999999999</v>
      </c>
      <c r="C3799" s="23">
        <v>46044.477083333302</v>
      </c>
      <c r="D3799" s="23">
        <v>46044.697916666701</v>
      </c>
      <c r="E3799" s="9" t="s">
        <v>212</v>
      </c>
      <c r="F3799" s="9" t="s">
        <v>188</v>
      </c>
      <c r="G3799" s="9" t="s">
        <v>213</v>
      </c>
      <c r="H3799" s="9" t="s">
        <v>165</v>
      </c>
      <c r="I3799" s="9" t="s">
        <v>567</v>
      </c>
      <c r="J3799" s="9" t="s">
        <v>6983</v>
      </c>
      <c r="K3799" s="9" t="s">
        <v>303</v>
      </c>
      <c r="L3799" s="9" t="s">
        <v>270</v>
      </c>
      <c r="M3799" s="9" t="s">
        <v>5614</v>
      </c>
      <c r="N3799" s="9" t="s">
        <v>198</v>
      </c>
      <c r="O3799" s="9" t="s">
        <v>176</v>
      </c>
      <c r="P3799" s="9" t="s">
        <v>330</v>
      </c>
      <c r="Q3799" s="9" t="s">
        <v>219</v>
      </c>
      <c r="R3799" s="9">
        <v>0</v>
      </c>
      <c r="S3799" s="9">
        <v>10</v>
      </c>
      <c r="U3799" s="9" t="s">
        <v>376</v>
      </c>
      <c r="X3799" s="9">
        <f>INDEX(SLA_Policy!$D$2:$D$5,MATCH(F3799,SLA_Policy!$A$2:$A$5,0))</f>
        <v>72</v>
      </c>
      <c r="Y3799" s="9" t="str">
        <f>IF(E3799="Cancelled","Excluded",IF(D3799="",IF((SLA_Policy!$B$8-B3799)*24&gt;X3799,"Open - Breached","Open - On Track"),IF((D3799-B3799)*24&lt;=X3799,"Met","Breached")))</f>
        <v>Met</v>
      </c>
    </row>
    <row r="3800" spans="1:25" x14ac:dyDescent="0.25">
      <c r="A3800" s="9" t="s">
        <v>6984</v>
      </c>
      <c r="B3800" s="23">
        <v>46044.482638888898</v>
      </c>
      <c r="C3800" s="23">
        <v>46044.5</v>
      </c>
      <c r="D3800" s="23">
        <v>46044.6159722222</v>
      </c>
      <c r="E3800" s="9" t="s">
        <v>212</v>
      </c>
      <c r="F3800" s="9" t="s">
        <v>188</v>
      </c>
      <c r="G3800" s="9" t="s">
        <v>213</v>
      </c>
      <c r="H3800" s="9" t="s">
        <v>163</v>
      </c>
      <c r="I3800" s="9" t="s">
        <v>405</v>
      </c>
      <c r="J3800" s="9" t="s">
        <v>1704</v>
      </c>
      <c r="K3800" s="9" t="s">
        <v>225</v>
      </c>
      <c r="L3800" s="9" t="s">
        <v>351</v>
      </c>
      <c r="M3800" s="9" t="s">
        <v>779</v>
      </c>
      <c r="N3800" s="9" t="s">
        <v>196</v>
      </c>
      <c r="O3800" s="9" t="s">
        <v>176</v>
      </c>
      <c r="P3800" s="9" t="s">
        <v>570</v>
      </c>
      <c r="Q3800" s="9" t="s">
        <v>219</v>
      </c>
      <c r="R3800" s="9">
        <v>0</v>
      </c>
      <c r="S3800" s="9">
        <v>18</v>
      </c>
      <c r="U3800" s="9" t="s">
        <v>266</v>
      </c>
      <c r="X3800" s="9">
        <f>INDEX(SLA_Policy!$D$2:$D$5,MATCH(F3800,SLA_Policy!$A$2:$A$5,0))</f>
        <v>72</v>
      </c>
      <c r="Y3800" s="9" t="str">
        <f>IF(E3800="Cancelled","Excluded",IF(D3800="",IF((SLA_Policy!$B$8-B3800)*24&gt;X3800,"Open - Breached","Open - On Track"),IF((D3800-B3800)*24&lt;=X3800,"Met","Breached")))</f>
        <v>Met</v>
      </c>
    </row>
    <row r="3801" spans="1:25" x14ac:dyDescent="0.25">
      <c r="A3801" s="9" t="s">
        <v>6985</v>
      </c>
      <c r="B3801" s="23">
        <v>46044.515972222202</v>
      </c>
      <c r="C3801" s="23">
        <v>46044.521527777797</v>
      </c>
      <c r="D3801" s="23">
        <v>46044.770138888904</v>
      </c>
      <c r="E3801" s="9" t="s">
        <v>212</v>
      </c>
      <c r="F3801" s="9" t="s">
        <v>188</v>
      </c>
      <c r="G3801" s="9" t="s">
        <v>213</v>
      </c>
      <c r="H3801" s="9" t="s">
        <v>166</v>
      </c>
      <c r="I3801" s="9" t="s">
        <v>286</v>
      </c>
      <c r="J3801" s="9" t="s">
        <v>1627</v>
      </c>
      <c r="K3801" s="9" t="s">
        <v>215</v>
      </c>
      <c r="L3801" s="9" t="s">
        <v>395</v>
      </c>
      <c r="M3801" s="9" t="s">
        <v>6986</v>
      </c>
      <c r="N3801" s="9" t="s">
        <v>197</v>
      </c>
      <c r="O3801" s="9" t="s">
        <v>181</v>
      </c>
      <c r="P3801" s="9" t="s">
        <v>289</v>
      </c>
      <c r="Q3801" s="9" t="s">
        <v>219</v>
      </c>
      <c r="R3801" s="9">
        <v>1</v>
      </c>
      <c r="S3801" s="9">
        <v>16</v>
      </c>
      <c r="U3801" s="9" t="s">
        <v>290</v>
      </c>
      <c r="W3801" s="9">
        <v>3</v>
      </c>
      <c r="X3801" s="9">
        <f>INDEX(SLA_Policy!$D$2:$D$5,MATCH(F3801,SLA_Policy!$A$2:$A$5,0))</f>
        <v>72</v>
      </c>
      <c r="Y3801" s="9" t="str">
        <f>IF(E3801="Cancelled","Excluded",IF(D3801="",IF((SLA_Policy!$B$8-B3801)*24&gt;X3801,"Open - Breached","Open - On Track"),IF((D3801-B3801)*24&lt;=X3801,"Met","Breached")))</f>
        <v>Met</v>
      </c>
    </row>
    <row r="3802" spans="1:25" x14ac:dyDescent="0.25">
      <c r="A3802" s="9" t="s">
        <v>6987</v>
      </c>
      <c r="B3802" s="23">
        <v>46044.527777777803</v>
      </c>
      <c r="C3802" s="23">
        <v>46044.548611111102</v>
      </c>
      <c r="D3802" s="23">
        <v>46044.758333333302</v>
      </c>
      <c r="E3802" s="9" t="s">
        <v>212</v>
      </c>
      <c r="F3802" s="9" t="s">
        <v>189</v>
      </c>
      <c r="G3802" s="9" t="s">
        <v>213</v>
      </c>
      <c r="H3802" s="9" t="s">
        <v>161</v>
      </c>
      <c r="I3802" s="9" t="s">
        <v>297</v>
      </c>
      <c r="J3802" s="9" t="s">
        <v>1341</v>
      </c>
      <c r="K3802" s="9" t="s">
        <v>246</v>
      </c>
      <c r="L3802" s="9" t="s">
        <v>104</v>
      </c>
      <c r="M3802" s="9" t="s">
        <v>2938</v>
      </c>
      <c r="N3802" s="9" t="s">
        <v>199</v>
      </c>
      <c r="O3802" s="9" t="s">
        <v>177</v>
      </c>
      <c r="P3802" s="9" t="s">
        <v>457</v>
      </c>
      <c r="Q3802" s="9" t="s">
        <v>219</v>
      </c>
      <c r="R3802" s="9">
        <v>0</v>
      </c>
      <c r="S3802" s="9">
        <v>25</v>
      </c>
      <c r="U3802" s="9" t="s">
        <v>290</v>
      </c>
      <c r="W3802" s="9">
        <v>5</v>
      </c>
      <c r="X3802" s="9">
        <f>INDEX(SLA_Policy!$D$2:$D$5,MATCH(F3802,SLA_Policy!$A$2:$A$5,0))</f>
        <v>120</v>
      </c>
      <c r="Y3802" s="9" t="str">
        <f>IF(E3802="Cancelled","Excluded",IF(D3802="",IF((SLA_Policy!$B$8-B3802)*24&gt;X3802,"Open - Breached","Open - On Track"),IF((D3802-B3802)*24&lt;=X3802,"Met","Breached")))</f>
        <v>Met</v>
      </c>
    </row>
    <row r="3803" spans="1:25" x14ac:dyDescent="0.25">
      <c r="A3803" s="9" t="s">
        <v>6988</v>
      </c>
      <c r="B3803" s="23">
        <v>46044.546527777798</v>
      </c>
      <c r="C3803" s="23">
        <v>46044.610416666699</v>
      </c>
      <c r="D3803" s="23">
        <v>46048.524305555598</v>
      </c>
      <c r="E3803" s="9" t="s">
        <v>212</v>
      </c>
      <c r="F3803" s="9" t="s">
        <v>189</v>
      </c>
      <c r="G3803" s="9" t="s">
        <v>236</v>
      </c>
      <c r="H3803" s="9" t="s">
        <v>163</v>
      </c>
      <c r="I3803" s="9" t="s">
        <v>315</v>
      </c>
      <c r="J3803" s="9" t="s">
        <v>475</v>
      </c>
      <c r="K3803" s="9" t="s">
        <v>246</v>
      </c>
      <c r="L3803" s="9" t="s">
        <v>293</v>
      </c>
      <c r="M3803" s="9" t="s">
        <v>3002</v>
      </c>
      <c r="N3803" s="9" t="s">
        <v>196</v>
      </c>
      <c r="O3803" s="9" t="s">
        <v>180</v>
      </c>
      <c r="P3803" s="9" t="s">
        <v>318</v>
      </c>
      <c r="Q3803" s="9" t="s">
        <v>273</v>
      </c>
      <c r="R3803" s="9">
        <v>0</v>
      </c>
      <c r="S3803" s="9">
        <v>100</v>
      </c>
      <c r="T3803" s="9" t="s">
        <v>220</v>
      </c>
      <c r="U3803" s="9" t="s">
        <v>242</v>
      </c>
      <c r="X3803" s="9">
        <f>INDEX(SLA_Policy!$D$2:$D$5,MATCH(F3803,SLA_Policy!$A$2:$A$5,0))</f>
        <v>120</v>
      </c>
      <c r="Y3803" s="9" t="str">
        <f>IF(E3803="Cancelled","Excluded",IF(D3803="",IF((SLA_Policy!$B$8-B3803)*24&gt;X3803,"Open - Breached","Open - On Track"),IF((D3803-B3803)*24&lt;=X3803,"Met","Breached")))</f>
        <v>Met</v>
      </c>
    </row>
    <row r="3804" spans="1:25" x14ac:dyDescent="0.25">
      <c r="A3804" s="9" t="s">
        <v>6989</v>
      </c>
      <c r="B3804" s="23">
        <v>46044.568749999999</v>
      </c>
      <c r="C3804" s="23">
        <v>46044.5715277778</v>
      </c>
      <c r="D3804" s="23">
        <v>46044.725694444503</v>
      </c>
      <c r="E3804" s="9" t="s">
        <v>212</v>
      </c>
      <c r="F3804" s="9" t="s">
        <v>188</v>
      </c>
      <c r="G3804" s="9" t="s">
        <v>236</v>
      </c>
      <c r="H3804" s="9" t="s">
        <v>161</v>
      </c>
      <c r="I3804" s="9" t="s">
        <v>482</v>
      </c>
      <c r="J3804" s="9" t="s">
        <v>799</v>
      </c>
      <c r="K3804" s="9" t="s">
        <v>246</v>
      </c>
      <c r="L3804" s="9" t="s">
        <v>104</v>
      </c>
      <c r="M3804" s="9" t="s">
        <v>918</v>
      </c>
      <c r="N3804" s="9" t="s">
        <v>198</v>
      </c>
      <c r="O3804" s="9" t="s">
        <v>116</v>
      </c>
      <c r="P3804" s="9" t="s">
        <v>525</v>
      </c>
      <c r="Q3804" s="9" t="s">
        <v>219</v>
      </c>
      <c r="R3804" s="9">
        <v>0</v>
      </c>
      <c r="S3804" s="9">
        <v>29</v>
      </c>
      <c r="U3804" s="9" t="s">
        <v>242</v>
      </c>
      <c r="W3804" s="9">
        <v>4</v>
      </c>
      <c r="X3804" s="9">
        <f>INDEX(SLA_Policy!$D$2:$D$5,MATCH(F3804,SLA_Policy!$A$2:$A$5,0))</f>
        <v>72</v>
      </c>
      <c r="Y3804" s="9" t="str">
        <f>IF(E3804="Cancelled","Excluded",IF(D3804="",IF((SLA_Policy!$B$8-B3804)*24&gt;X3804,"Open - Breached","Open - On Track"),IF((D3804-B3804)*24&lt;=X3804,"Met","Breached")))</f>
        <v>Met</v>
      </c>
    </row>
    <row r="3805" spans="1:25" x14ac:dyDescent="0.25">
      <c r="A3805" s="9" t="s">
        <v>6990</v>
      </c>
      <c r="B3805" s="23">
        <v>46044.576388888898</v>
      </c>
      <c r="C3805" s="23">
        <v>46044.594444444498</v>
      </c>
      <c r="D3805" s="23">
        <v>46044.6472222222</v>
      </c>
      <c r="E3805" s="9" t="s">
        <v>212</v>
      </c>
      <c r="F3805" s="9" t="s">
        <v>189</v>
      </c>
      <c r="G3805" s="9" t="s">
        <v>213</v>
      </c>
      <c r="H3805" s="9" t="s">
        <v>161</v>
      </c>
      <c r="I3805" s="9" t="s">
        <v>389</v>
      </c>
      <c r="J3805" s="9" t="s">
        <v>2921</v>
      </c>
      <c r="K3805" s="9" t="s">
        <v>262</v>
      </c>
      <c r="L3805" s="9" t="s">
        <v>216</v>
      </c>
      <c r="M3805" s="9" t="s">
        <v>507</v>
      </c>
      <c r="N3805" s="9" t="s">
        <v>198</v>
      </c>
      <c r="O3805" s="9" t="s">
        <v>116</v>
      </c>
      <c r="P3805" s="9" t="s">
        <v>551</v>
      </c>
      <c r="Q3805" s="9" t="s">
        <v>219</v>
      </c>
      <c r="R3805" s="9">
        <v>0</v>
      </c>
      <c r="S3805" s="9">
        <v>5</v>
      </c>
      <c r="U3805" s="9" t="s">
        <v>290</v>
      </c>
      <c r="X3805" s="9">
        <f>INDEX(SLA_Policy!$D$2:$D$5,MATCH(F3805,SLA_Policy!$A$2:$A$5,0))</f>
        <v>120</v>
      </c>
      <c r="Y3805" s="9" t="str">
        <f>IF(E3805="Cancelled","Excluded",IF(D3805="",IF((SLA_Policy!$B$8-B3805)*24&gt;X3805,"Open - Breached","Open - On Track"),IF((D3805-B3805)*24&lt;=X3805,"Met","Breached")))</f>
        <v>Met</v>
      </c>
    </row>
    <row r="3806" spans="1:25" x14ac:dyDescent="0.25">
      <c r="A3806" s="9" t="s">
        <v>6991</v>
      </c>
      <c r="B3806" s="23">
        <v>46044.583333333299</v>
      </c>
      <c r="C3806" s="23">
        <v>46044.589583333298</v>
      </c>
      <c r="D3806" s="23">
        <v>46045.331250000003</v>
      </c>
      <c r="E3806" s="9" t="s">
        <v>212</v>
      </c>
      <c r="F3806" s="9" t="s">
        <v>188</v>
      </c>
      <c r="G3806" s="9" t="s">
        <v>213</v>
      </c>
      <c r="H3806" s="9" t="s">
        <v>166</v>
      </c>
      <c r="I3806" s="9" t="s">
        <v>286</v>
      </c>
      <c r="J3806" s="9" t="s">
        <v>6992</v>
      </c>
      <c r="K3806" s="9" t="s">
        <v>246</v>
      </c>
      <c r="L3806" s="9" t="s">
        <v>311</v>
      </c>
      <c r="M3806" s="9" t="s">
        <v>4321</v>
      </c>
      <c r="N3806" s="9" t="s">
        <v>198</v>
      </c>
      <c r="O3806" s="9" t="s">
        <v>181</v>
      </c>
      <c r="P3806" s="9" t="s">
        <v>289</v>
      </c>
      <c r="Q3806" s="9" t="s">
        <v>219</v>
      </c>
      <c r="R3806" s="9">
        <v>1</v>
      </c>
      <c r="S3806" s="9">
        <v>35</v>
      </c>
      <c r="U3806" s="9" t="s">
        <v>266</v>
      </c>
      <c r="X3806" s="9">
        <f>INDEX(SLA_Policy!$D$2:$D$5,MATCH(F3806,SLA_Policy!$A$2:$A$5,0))</f>
        <v>72</v>
      </c>
      <c r="Y3806" s="9" t="str">
        <f>IF(E3806="Cancelled","Excluded",IF(D3806="",IF((SLA_Policy!$B$8-B3806)*24&gt;X3806,"Open - Breached","Open - On Track"),IF((D3806-B3806)*24&lt;=X3806,"Met","Breached")))</f>
        <v>Met</v>
      </c>
    </row>
    <row r="3807" spans="1:25" x14ac:dyDescent="0.25">
      <c r="A3807" s="9" t="s">
        <v>6993</v>
      </c>
      <c r="B3807" s="23">
        <v>46044.591666666704</v>
      </c>
      <c r="C3807" s="23">
        <v>46044.635416666701</v>
      </c>
      <c r="D3807" s="23">
        <v>46044.899305555598</v>
      </c>
      <c r="E3807" s="9" t="s">
        <v>212</v>
      </c>
      <c r="F3807" s="9" t="s">
        <v>187</v>
      </c>
      <c r="G3807" s="9" t="s">
        <v>213</v>
      </c>
      <c r="H3807" s="9" t="s">
        <v>166</v>
      </c>
      <c r="I3807" s="9" t="s">
        <v>398</v>
      </c>
      <c r="J3807" s="9" t="s">
        <v>1013</v>
      </c>
      <c r="K3807" s="9" t="s">
        <v>239</v>
      </c>
      <c r="L3807" s="9" t="s">
        <v>104</v>
      </c>
      <c r="M3807" s="9" t="s">
        <v>3757</v>
      </c>
      <c r="N3807" s="9" t="s">
        <v>197</v>
      </c>
      <c r="O3807" s="9" t="s">
        <v>181</v>
      </c>
      <c r="P3807" s="9" t="s">
        <v>449</v>
      </c>
      <c r="Q3807" s="9" t="s">
        <v>273</v>
      </c>
      <c r="R3807" s="9">
        <v>1</v>
      </c>
      <c r="S3807" s="9">
        <v>118</v>
      </c>
      <c r="U3807" s="9" t="s">
        <v>376</v>
      </c>
      <c r="W3807" s="9">
        <v>2</v>
      </c>
      <c r="X3807" s="9">
        <f>INDEX(SLA_Policy!$D$2:$D$5,MATCH(F3807,SLA_Policy!$A$2:$A$5,0))</f>
        <v>8</v>
      </c>
      <c r="Y3807" s="9" t="str">
        <f>IF(E3807="Cancelled","Excluded",IF(D3807="",IF((SLA_Policy!$B$8-B3807)*24&gt;X3807,"Open - Breached","Open - On Track"),IF((D3807-B3807)*24&lt;=X3807,"Met","Breached")))</f>
        <v>Met</v>
      </c>
    </row>
    <row r="3808" spans="1:25" x14ac:dyDescent="0.25">
      <c r="A3808" s="9" t="s">
        <v>6994</v>
      </c>
      <c r="B3808" s="23">
        <v>46044.599305555603</v>
      </c>
      <c r="C3808" s="23">
        <v>46044.6875</v>
      </c>
      <c r="D3808" s="23">
        <v>46045.6118055556</v>
      </c>
      <c r="E3808" s="9" t="s">
        <v>212</v>
      </c>
      <c r="F3808" s="9" t="s">
        <v>189</v>
      </c>
      <c r="G3808" s="9" t="s">
        <v>213</v>
      </c>
      <c r="H3808" s="9" t="s">
        <v>162</v>
      </c>
      <c r="I3808" s="9" t="s">
        <v>345</v>
      </c>
      <c r="J3808" s="9" t="s">
        <v>5274</v>
      </c>
      <c r="K3808" s="9" t="s">
        <v>246</v>
      </c>
      <c r="L3808" s="9" t="s">
        <v>226</v>
      </c>
      <c r="M3808" s="9" t="s">
        <v>1092</v>
      </c>
      <c r="N3808" s="9" t="s">
        <v>196</v>
      </c>
      <c r="O3808" s="9" t="s">
        <v>179</v>
      </c>
      <c r="P3808" s="9" t="s">
        <v>284</v>
      </c>
      <c r="Q3808" s="9" t="s">
        <v>219</v>
      </c>
      <c r="R3808" s="9">
        <v>0</v>
      </c>
      <c r="S3808" s="9">
        <v>18</v>
      </c>
      <c r="U3808" s="9" t="s">
        <v>266</v>
      </c>
      <c r="W3808" s="9">
        <v>4</v>
      </c>
      <c r="X3808" s="9">
        <f>INDEX(SLA_Policy!$D$2:$D$5,MATCH(F3808,SLA_Policy!$A$2:$A$5,0))</f>
        <v>120</v>
      </c>
      <c r="Y3808" s="9" t="str">
        <f>IF(E3808="Cancelled","Excluded",IF(D3808="",IF((SLA_Policy!$B$8-B3808)*24&gt;X3808,"Open - Breached","Open - On Track"),IF((D3808-B3808)*24&lt;=X3808,"Met","Breached")))</f>
        <v>Met</v>
      </c>
    </row>
    <row r="3809" spans="1:25" x14ac:dyDescent="0.25">
      <c r="A3809" s="9" t="s">
        <v>6995</v>
      </c>
      <c r="B3809" s="23">
        <v>46044.599305555603</v>
      </c>
      <c r="C3809" s="23">
        <v>46044.603472222203</v>
      </c>
      <c r="D3809" s="23">
        <v>46045.411805555603</v>
      </c>
      <c r="E3809" s="9" t="s">
        <v>212</v>
      </c>
      <c r="F3809" s="9" t="s">
        <v>189</v>
      </c>
      <c r="G3809" s="9" t="s">
        <v>213</v>
      </c>
      <c r="H3809" s="9" t="s">
        <v>161</v>
      </c>
      <c r="I3809" s="9" t="s">
        <v>389</v>
      </c>
      <c r="J3809" s="9" t="s">
        <v>2193</v>
      </c>
      <c r="K3809" s="9" t="s">
        <v>303</v>
      </c>
      <c r="L3809" s="9" t="s">
        <v>226</v>
      </c>
      <c r="M3809" s="9" t="s">
        <v>452</v>
      </c>
      <c r="N3809" s="9" t="s">
        <v>199</v>
      </c>
      <c r="O3809" s="9" t="s">
        <v>116</v>
      </c>
      <c r="P3809" s="9" t="s">
        <v>234</v>
      </c>
      <c r="Q3809" s="9" t="s">
        <v>219</v>
      </c>
      <c r="R3809" s="9">
        <v>0</v>
      </c>
      <c r="S3809" s="9">
        <v>5</v>
      </c>
      <c r="U3809" s="9" t="s">
        <v>376</v>
      </c>
      <c r="X3809" s="9">
        <f>INDEX(SLA_Policy!$D$2:$D$5,MATCH(F3809,SLA_Policy!$A$2:$A$5,0))</f>
        <v>120</v>
      </c>
      <c r="Y3809" s="9" t="str">
        <f>IF(E3809="Cancelled","Excluded",IF(D3809="",IF((SLA_Policy!$B$8-B3809)*24&gt;X3809,"Open - Breached","Open - On Track"),IF((D3809-B3809)*24&lt;=X3809,"Met","Breached")))</f>
        <v>Met</v>
      </c>
    </row>
    <row r="3810" spans="1:25" x14ac:dyDescent="0.25">
      <c r="A3810" s="9" t="s">
        <v>6996</v>
      </c>
      <c r="B3810" s="23">
        <v>46044.605555555601</v>
      </c>
      <c r="C3810" s="23">
        <v>46044.624305555597</v>
      </c>
      <c r="D3810" s="23">
        <v>46045.320138888899</v>
      </c>
      <c r="E3810" s="9" t="s">
        <v>212</v>
      </c>
      <c r="F3810" s="9" t="s">
        <v>188</v>
      </c>
      <c r="G3810" s="9" t="s">
        <v>236</v>
      </c>
      <c r="H3810" s="9" t="s">
        <v>161</v>
      </c>
      <c r="I3810" s="9" t="s">
        <v>505</v>
      </c>
      <c r="J3810" s="9" t="s">
        <v>3713</v>
      </c>
      <c r="K3810" s="9" t="s">
        <v>303</v>
      </c>
      <c r="L3810" s="9" t="s">
        <v>216</v>
      </c>
      <c r="M3810" s="9" t="s">
        <v>499</v>
      </c>
      <c r="N3810" s="9" t="s">
        <v>196</v>
      </c>
      <c r="O3810" s="9" t="s">
        <v>177</v>
      </c>
      <c r="P3810" s="9" t="s">
        <v>241</v>
      </c>
      <c r="Q3810" s="9" t="s">
        <v>219</v>
      </c>
      <c r="R3810" s="9">
        <v>0</v>
      </c>
      <c r="S3810" s="9">
        <v>67</v>
      </c>
      <c r="U3810" s="9" t="s">
        <v>242</v>
      </c>
      <c r="X3810" s="9">
        <f>INDEX(SLA_Policy!$D$2:$D$5,MATCH(F3810,SLA_Policy!$A$2:$A$5,0))</f>
        <v>72</v>
      </c>
      <c r="Y3810" s="9" t="str">
        <f>IF(E3810="Cancelled","Excluded",IF(D3810="",IF((SLA_Policy!$B$8-B3810)*24&gt;X3810,"Open - Breached","Open - On Track"),IF((D3810-B3810)*24&lt;=X3810,"Met","Breached")))</f>
        <v>Met</v>
      </c>
    </row>
    <row r="3811" spans="1:25" x14ac:dyDescent="0.25">
      <c r="A3811" s="9" t="s">
        <v>6997</v>
      </c>
      <c r="B3811" s="23">
        <v>46044.6118055556</v>
      </c>
      <c r="C3811" s="23">
        <v>46044.627777777801</v>
      </c>
      <c r="D3811" s="23">
        <v>46045.390277777798</v>
      </c>
      <c r="E3811" s="9" t="s">
        <v>212</v>
      </c>
      <c r="F3811" s="9" t="s">
        <v>188</v>
      </c>
      <c r="G3811" s="9" t="s">
        <v>236</v>
      </c>
      <c r="H3811" s="9" t="s">
        <v>167</v>
      </c>
      <c r="I3811" s="9" t="s">
        <v>255</v>
      </c>
      <c r="J3811" s="9" t="s">
        <v>6998</v>
      </c>
      <c r="K3811" s="9" t="s">
        <v>303</v>
      </c>
      <c r="L3811" s="9" t="s">
        <v>270</v>
      </c>
      <c r="M3811" s="9" t="s">
        <v>2094</v>
      </c>
      <c r="N3811" s="9" t="s">
        <v>196</v>
      </c>
      <c r="O3811" s="9" t="s">
        <v>176</v>
      </c>
      <c r="P3811" s="9" t="s">
        <v>419</v>
      </c>
      <c r="Q3811" s="9" t="s">
        <v>219</v>
      </c>
      <c r="R3811" s="9">
        <v>0</v>
      </c>
      <c r="S3811" s="9">
        <v>17</v>
      </c>
      <c r="U3811" s="9" t="s">
        <v>242</v>
      </c>
      <c r="X3811" s="9">
        <f>INDEX(SLA_Policy!$D$2:$D$5,MATCH(F3811,SLA_Policy!$A$2:$A$5,0))</f>
        <v>72</v>
      </c>
      <c r="Y3811" s="9" t="str">
        <f>IF(E3811="Cancelled","Excluded",IF(D3811="",IF((SLA_Policy!$B$8-B3811)*24&gt;X3811,"Open - Breached","Open - On Track"),IF((D3811-B3811)*24&lt;=X3811,"Met","Breached")))</f>
        <v>Met</v>
      </c>
    </row>
    <row r="3812" spans="1:25" x14ac:dyDescent="0.25">
      <c r="A3812" s="9" t="s">
        <v>6999</v>
      </c>
      <c r="B3812" s="23">
        <v>46044.614583333299</v>
      </c>
      <c r="C3812" s="23">
        <v>46044.627777777801</v>
      </c>
      <c r="D3812" s="23">
        <v>46045.293055555601</v>
      </c>
      <c r="E3812" s="9" t="s">
        <v>212</v>
      </c>
      <c r="F3812" s="9" t="s">
        <v>188</v>
      </c>
      <c r="G3812" s="9" t="s">
        <v>236</v>
      </c>
      <c r="H3812" s="9" t="s">
        <v>167</v>
      </c>
      <c r="I3812" s="9" t="s">
        <v>255</v>
      </c>
      <c r="J3812" s="9" t="s">
        <v>3836</v>
      </c>
      <c r="K3812" s="9" t="s">
        <v>246</v>
      </c>
      <c r="L3812" s="9" t="s">
        <v>104</v>
      </c>
      <c r="M3812" s="9" t="s">
        <v>1416</v>
      </c>
      <c r="N3812" s="9" t="s">
        <v>199</v>
      </c>
      <c r="O3812" s="9" t="s">
        <v>180</v>
      </c>
      <c r="P3812" s="9" t="s">
        <v>318</v>
      </c>
      <c r="Q3812" s="9" t="s">
        <v>219</v>
      </c>
      <c r="R3812" s="9">
        <v>0</v>
      </c>
      <c r="S3812" s="9">
        <v>30</v>
      </c>
      <c r="U3812" s="9" t="s">
        <v>242</v>
      </c>
      <c r="X3812" s="9">
        <f>INDEX(SLA_Policy!$D$2:$D$5,MATCH(F3812,SLA_Policy!$A$2:$A$5,0))</f>
        <v>72</v>
      </c>
      <c r="Y3812" s="9" t="str">
        <f>IF(E3812="Cancelled","Excluded",IF(D3812="",IF((SLA_Policy!$B$8-B3812)*24&gt;X3812,"Open - Breached","Open - On Track"),IF((D3812-B3812)*24&lt;=X3812,"Met","Breached")))</f>
        <v>Met</v>
      </c>
    </row>
    <row r="3813" spans="1:25" x14ac:dyDescent="0.25">
      <c r="A3813" s="9" t="s">
        <v>7000</v>
      </c>
      <c r="B3813" s="23">
        <v>46044.638888888898</v>
      </c>
      <c r="C3813" s="23">
        <v>46044.645138888904</v>
      </c>
      <c r="D3813" s="23">
        <v>46048.654861111099</v>
      </c>
      <c r="E3813" s="9" t="s">
        <v>212</v>
      </c>
      <c r="F3813" s="9" t="s">
        <v>188</v>
      </c>
      <c r="G3813" s="9" t="s">
        <v>213</v>
      </c>
      <c r="H3813" s="9" t="s">
        <v>167</v>
      </c>
      <c r="I3813" s="9" t="s">
        <v>536</v>
      </c>
      <c r="J3813" s="9" t="s">
        <v>5738</v>
      </c>
      <c r="K3813" s="9" t="s">
        <v>246</v>
      </c>
      <c r="L3813" s="9" t="s">
        <v>104</v>
      </c>
      <c r="M3813" s="9" t="s">
        <v>2915</v>
      </c>
      <c r="N3813" s="9" t="s">
        <v>196</v>
      </c>
      <c r="O3813" s="9" t="s">
        <v>176</v>
      </c>
      <c r="P3813" s="9" t="s">
        <v>330</v>
      </c>
      <c r="Q3813" s="9" t="s">
        <v>219</v>
      </c>
      <c r="R3813" s="9">
        <v>2</v>
      </c>
      <c r="S3813" s="9">
        <v>54</v>
      </c>
      <c r="T3813" s="9" t="s">
        <v>220</v>
      </c>
      <c r="U3813" s="9" t="s">
        <v>248</v>
      </c>
      <c r="W3813" s="9">
        <v>1</v>
      </c>
      <c r="X3813" s="9">
        <f>INDEX(SLA_Policy!$D$2:$D$5,MATCH(F3813,SLA_Policy!$A$2:$A$5,0))</f>
        <v>72</v>
      </c>
      <c r="Y3813" s="9" t="str">
        <f>IF(E3813="Cancelled","Excluded",IF(D3813="",IF((SLA_Policy!$B$8-B3813)*24&gt;X3813,"Open - Breached","Open - On Track"),IF((D3813-B3813)*24&lt;=X3813,"Met","Breached")))</f>
        <v>Breached</v>
      </c>
    </row>
    <row r="3814" spans="1:25" x14ac:dyDescent="0.25">
      <c r="A3814" s="9" t="s">
        <v>7001</v>
      </c>
      <c r="B3814" s="23">
        <v>46044.6430555556</v>
      </c>
      <c r="C3814" s="23">
        <v>46044.646527777797</v>
      </c>
      <c r="D3814" s="23">
        <v>46044.738888888904</v>
      </c>
      <c r="E3814" s="9" t="s">
        <v>212</v>
      </c>
      <c r="F3814" s="9" t="s">
        <v>188</v>
      </c>
      <c r="G3814" s="9" t="s">
        <v>213</v>
      </c>
      <c r="H3814" s="9" t="s">
        <v>161</v>
      </c>
      <c r="I3814" s="9" t="s">
        <v>297</v>
      </c>
      <c r="J3814" s="9" t="s">
        <v>3141</v>
      </c>
      <c r="K3814" s="9" t="s">
        <v>262</v>
      </c>
      <c r="L3814" s="9" t="s">
        <v>351</v>
      </c>
      <c r="M3814" s="9" t="s">
        <v>2002</v>
      </c>
      <c r="N3814" s="9" t="s">
        <v>200</v>
      </c>
      <c r="O3814" s="9" t="s">
        <v>177</v>
      </c>
      <c r="P3814" s="9" t="s">
        <v>300</v>
      </c>
      <c r="Q3814" s="9" t="s">
        <v>219</v>
      </c>
      <c r="R3814" s="9">
        <v>0</v>
      </c>
      <c r="S3814" s="9">
        <v>9</v>
      </c>
      <c r="U3814" s="9" t="s">
        <v>140</v>
      </c>
      <c r="V3814" s="9" t="s">
        <v>6326</v>
      </c>
      <c r="W3814" s="9">
        <v>5</v>
      </c>
      <c r="X3814" s="9">
        <f>INDEX(SLA_Policy!$D$2:$D$5,MATCH(F3814,SLA_Policy!$A$2:$A$5,0))</f>
        <v>72</v>
      </c>
      <c r="Y3814" s="9" t="str">
        <f>IF(E3814="Cancelled","Excluded",IF(D3814="",IF((SLA_Policy!$B$8-B3814)*24&gt;X3814,"Open - Breached","Open - On Track"),IF((D3814-B3814)*24&lt;=X3814,"Met","Breached")))</f>
        <v>Met</v>
      </c>
    </row>
    <row r="3815" spans="1:25" x14ac:dyDescent="0.25">
      <c r="A3815" s="9" t="s">
        <v>7002</v>
      </c>
      <c r="B3815" s="23">
        <v>46044.656944444498</v>
      </c>
      <c r="C3815" s="23">
        <v>46044.664583333302</v>
      </c>
      <c r="D3815" s="23">
        <v>46044.757638888899</v>
      </c>
      <c r="E3815" s="9" t="s">
        <v>212</v>
      </c>
      <c r="F3815" s="9" t="s">
        <v>187</v>
      </c>
      <c r="G3815" s="9" t="s">
        <v>213</v>
      </c>
      <c r="H3815" s="9" t="s">
        <v>162</v>
      </c>
      <c r="I3815" s="9" t="s">
        <v>393</v>
      </c>
      <c r="J3815" s="9" t="s">
        <v>3898</v>
      </c>
      <c r="K3815" s="9" t="s">
        <v>246</v>
      </c>
      <c r="L3815" s="9" t="s">
        <v>307</v>
      </c>
      <c r="M3815" s="9" t="s">
        <v>2020</v>
      </c>
      <c r="N3815" s="9" t="s">
        <v>197</v>
      </c>
      <c r="O3815" s="9" t="s">
        <v>116</v>
      </c>
      <c r="P3815" s="9" t="s">
        <v>218</v>
      </c>
      <c r="Q3815" s="9" t="s">
        <v>219</v>
      </c>
      <c r="R3815" s="9">
        <v>0</v>
      </c>
      <c r="S3815" s="9">
        <v>18</v>
      </c>
      <c r="U3815" s="9" t="s">
        <v>290</v>
      </c>
      <c r="X3815" s="9">
        <f>INDEX(SLA_Policy!$D$2:$D$5,MATCH(F3815,SLA_Policy!$A$2:$A$5,0))</f>
        <v>8</v>
      </c>
      <c r="Y3815" s="9" t="str">
        <f>IF(E3815="Cancelled","Excluded",IF(D3815="",IF((SLA_Policy!$B$8-B3815)*24&gt;X3815,"Open - Breached","Open - On Track"),IF((D3815-B3815)*24&lt;=X3815,"Met","Breached")))</f>
        <v>Met</v>
      </c>
    </row>
    <row r="3816" spans="1:25" x14ac:dyDescent="0.25">
      <c r="A3816" s="9" t="s">
        <v>7003</v>
      </c>
      <c r="B3816" s="23">
        <v>46044.676388888904</v>
      </c>
      <c r="C3816" s="23">
        <v>46045.366666666698</v>
      </c>
      <c r="D3816" s="23">
        <v>46045.368750000001</v>
      </c>
      <c r="E3816" s="9" t="s">
        <v>212</v>
      </c>
      <c r="F3816" s="9" t="s">
        <v>189</v>
      </c>
      <c r="G3816" s="9" t="s">
        <v>213</v>
      </c>
      <c r="H3816" s="9" t="s">
        <v>161</v>
      </c>
      <c r="I3816" s="9" t="s">
        <v>389</v>
      </c>
      <c r="J3816" s="9" t="s">
        <v>767</v>
      </c>
      <c r="K3816" s="9" t="s">
        <v>262</v>
      </c>
      <c r="L3816" s="9" t="s">
        <v>371</v>
      </c>
      <c r="M3816" s="9" t="s">
        <v>6761</v>
      </c>
      <c r="N3816" s="9" t="s">
        <v>197</v>
      </c>
      <c r="O3816" s="9" t="s">
        <v>116</v>
      </c>
      <c r="P3816" s="9" t="s">
        <v>218</v>
      </c>
      <c r="Q3816" s="9" t="s">
        <v>219</v>
      </c>
      <c r="R3816" s="9">
        <v>0</v>
      </c>
      <c r="S3816" s="9">
        <v>6</v>
      </c>
      <c r="U3816" s="9" t="s">
        <v>290</v>
      </c>
      <c r="X3816" s="9">
        <f>INDEX(SLA_Policy!$D$2:$D$5,MATCH(F3816,SLA_Policy!$A$2:$A$5,0))</f>
        <v>120</v>
      </c>
      <c r="Y3816" s="9" t="str">
        <f>IF(E3816="Cancelled","Excluded",IF(D3816="",IF((SLA_Policy!$B$8-B3816)*24&gt;X3816,"Open - Breached","Open - On Track"),IF((D3816-B3816)*24&lt;=X3816,"Met","Breached")))</f>
        <v>Met</v>
      </c>
    </row>
    <row r="3817" spans="1:25" x14ac:dyDescent="0.25">
      <c r="A3817" s="9" t="s">
        <v>7004</v>
      </c>
      <c r="B3817" s="23">
        <v>46044.680555555598</v>
      </c>
      <c r="C3817" s="23">
        <v>46044.693055555603</v>
      </c>
      <c r="D3817" s="23">
        <v>46045.390277777798</v>
      </c>
      <c r="E3817" s="9" t="s">
        <v>212</v>
      </c>
      <c r="F3817" s="9" t="s">
        <v>189</v>
      </c>
      <c r="G3817" s="9" t="s">
        <v>213</v>
      </c>
      <c r="H3817" s="9" t="s">
        <v>162</v>
      </c>
      <c r="I3817" s="9" t="s">
        <v>393</v>
      </c>
      <c r="J3817" s="9" t="s">
        <v>7005</v>
      </c>
      <c r="K3817" s="9" t="s">
        <v>262</v>
      </c>
      <c r="L3817" s="9" t="s">
        <v>311</v>
      </c>
      <c r="M3817" s="9" t="s">
        <v>7006</v>
      </c>
      <c r="N3817" s="9" t="s">
        <v>198</v>
      </c>
      <c r="O3817" s="9" t="s">
        <v>176</v>
      </c>
      <c r="P3817" s="9" t="s">
        <v>228</v>
      </c>
      <c r="Q3817" s="9" t="s">
        <v>219</v>
      </c>
      <c r="R3817" s="9">
        <v>0</v>
      </c>
      <c r="S3817" s="9">
        <v>23</v>
      </c>
      <c r="U3817" s="9" t="s">
        <v>290</v>
      </c>
      <c r="X3817" s="9">
        <f>INDEX(SLA_Policy!$D$2:$D$5,MATCH(F3817,SLA_Policy!$A$2:$A$5,0))</f>
        <v>120</v>
      </c>
      <c r="Y3817" s="9" t="str">
        <f>IF(E3817="Cancelled","Excluded",IF(D3817="",IF((SLA_Policy!$B$8-B3817)*24&gt;X3817,"Open - Breached","Open - On Track"),IF((D3817-B3817)*24&lt;=X3817,"Met","Breached")))</f>
        <v>Met</v>
      </c>
    </row>
    <row r="3818" spans="1:25" x14ac:dyDescent="0.25">
      <c r="A3818" s="9" t="s">
        <v>7007</v>
      </c>
      <c r="B3818" s="23">
        <v>46044.682638888902</v>
      </c>
      <c r="C3818" s="23">
        <v>46045.322916666701</v>
      </c>
      <c r="D3818" s="23">
        <v>46045.730555555601</v>
      </c>
      <c r="E3818" s="9" t="s">
        <v>212</v>
      </c>
      <c r="F3818" s="9" t="s">
        <v>189</v>
      </c>
      <c r="G3818" s="9" t="s">
        <v>236</v>
      </c>
      <c r="H3818" s="9" t="s">
        <v>162</v>
      </c>
      <c r="I3818" s="9" t="s">
        <v>280</v>
      </c>
      <c r="J3818" s="9" t="s">
        <v>1551</v>
      </c>
      <c r="K3818" s="9" t="s">
        <v>225</v>
      </c>
      <c r="L3818" s="9" t="s">
        <v>226</v>
      </c>
      <c r="M3818" s="9" t="s">
        <v>1959</v>
      </c>
      <c r="N3818" s="9" t="s">
        <v>196</v>
      </c>
      <c r="O3818" s="9" t="s">
        <v>179</v>
      </c>
      <c r="P3818" s="9" t="s">
        <v>284</v>
      </c>
      <c r="Q3818" s="9" t="s">
        <v>219</v>
      </c>
      <c r="R3818" s="9">
        <v>0</v>
      </c>
      <c r="S3818" s="9">
        <v>25</v>
      </c>
      <c r="U3818" s="9" t="s">
        <v>242</v>
      </c>
      <c r="W3818" s="9">
        <v>4</v>
      </c>
      <c r="X3818" s="9">
        <f>INDEX(SLA_Policy!$D$2:$D$5,MATCH(F3818,SLA_Policy!$A$2:$A$5,0))</f>
        <v>120</v>
      </c>
      <c r="Y3818" s="9" t="str">
        <f>IF(E3818="Cancelled","Excluded",IF(D3818="",IF((SLA_Policy!$B$8-B3818)*24&gt;X3818,"Open - Breached","Open - On Track"),IF((D3818-B3818)*24&lt;=X3818,"Met","Breached")))</f>
        <v>Met</v>
      </c>
    </row>
    <row r="3819" spans="1:25" x14ac:dyDescent="0.25">
      <c r="A3819" s="9" t="s">
        <v>7008</v>
      </c>
      <c r="B3819" s="23">
        <v>46044.712500000001</v>
      </c>
      <c r="C3819" s="23">
        <v>46044.726388888899</v>
      </c>
      <c r="D3819" s="23">
        <v>46048.359027777798</v>
      </c>
      <c r="E3819" s="9" t="s">
        <v>212</v>
      </c>
      <c r="F3819" s="9" t="s">
        <v>188</v>
      </c>
      <c r="G3819" s="9" t="s">
        <v>213</v>
      </c>
      <c r="H3819" s="9" t="s">
        <v>164</v>
      </c>
      <c r="I3819" s="9" t="s">
        <v>339</v>
      </c>
      <c r="J3819" s="9" t="s">
        <v>2979</v>
      </c>
      <c r="K3819" s="9" t="s">
        <v>246</v>
      </c>
      <c r="L3819" s="9" t="s">
        <v>282</v>
      </c>
      <c r="M3819" s="9" t="s">
        <v>822</v>
      </c>
      <c r="N3819" s="9" t="s">
        <v>196</v>
      </c>
      <c r="O3819" s="9" t="s">
        <v>180</v>
      </c>
      <c r="P3819" s="9" t="s">
        <v>368</v>
      </c>
      <c r="Q3819" s="9" t="s">
        <v>219</v>
      </c>
      <c r="R3819" s="9">
        <v>0</v>
      </c>
      <c r="S3819" s="9">
        <v>12</v>
      </c>
      <c r="T3819" s="9" t="s">
        <v>464</v>
      </c>
      <c r="U3819" s="9" t="s">
        <v>266</v>
      </c>
      <c r="X3819" s="9">
        <f>INDEX(SLA_Policy!$D$2:$D$5,MATCH(F3819,SLA_Policy!$A$2:$A$5,0))</f>
        <v>72</v>
      </c>
      <c r="Y3819" s="9" t="str">
        <f>IF(E3819="Cancelled","Excluded",IF(D3819="",IF((SLA_Policy!$B$8-B3819)*24&gt;X3819,"Open - Breached","Open - On Track"),IF((D3819-B3819)*24&lt;=X3819,"Met","Breached")))</f>
        <v>Breached</v>
      </c>
    </row>
    <row r="3820" spans="1:25" x14ac:dyDescent="0.25">
      <c r="A3820" s="9" t="s">
        <v>7009</v>
      </c>
      <c r="B3820" s="23">
        <v>46044.723611111098</v>
      </c>
      <c r="C3820" s="23">
        <v>46044.742361111101</v>
      </c>
      <c r="D3820" s="23">
        <v>46048.381249999999</v>
      </c>
      <c r="E3820" s="9" t="s">
        <v>212</v>
      </c>
      <c r="F3820" s="9" t="s">
        <v>189</v>
      </c>
      <c r="G3820" s="9" t="s">
        <v>213</v>
      </c>
      <c r="H3820" s="9" t="s">
        <v>165</v>
      </c>
      <c r="I3820" s="9" t="s">
        <v>567</v>
      </c>
      <c r="J3820" s="9" t="s">
        <v>7010</v>
      </c>
      <c r="K3820" s="9" t="s">
        <v>246</v>
      </c>
      <c r="L3820" s="9" t="s">
        <v>371</v>
      </c>
      <c r="M3820" s="9" t="s">
        <v>993</v>
      </c>
      <c r="N3820" s="9" t="s">
        <v>197</v>
      </c>
      <c r="O3820" s="9" t="s">
        <v>116</v>
      </c>
      <c r="P3820" s="9" t="s">
        <v>295</v>
      </c>
      <c r="Q3820" s="9" t="s">
        <v>219</v>
      </c>
      <c r="R3820" s="9">
        <v>1</v>
      </c>
      <c r="S3820" s="9">
        <v>32</v>
      </c>
      <c r="U3820" s="9" t="s">
        <v>230</v>
      </c>
      <c r="W3820" s="9">
        <v>4</v>
      </c>
      <c r="X3820" s="9">
        <f>INDEX(SLA_Policy!$D$2:$D$5,MATCH(F3820,SLA_Policy!$A$2:$A$5,0))</f>
        <v>120</v>
      </c>
      <c r="Y3820" s="9" t="str">
        <f>IF(E3820="Cancelled","Excluded",IF(D3820="",IF((SLA_Policy!$B$8-B3820)*24&gt;X3820,"Open - Breached","Open - On Track"),IF((D3820-B3820)*24&lt;=X3820,"Met","Breached")))</f>
        <v>Met</v>
      </c>
    </row>
    <row r="3821" spans="1:25" x14ac:dyDescent="0.25">
      <c r="A3821" s="9" t="s">
        <v>7011</v>
      </c>
      <c r="B3821" s="23">
        <v>46044.7319444444</v>
      </c>
      <c r="C3821" s="23">
        <v>46045.358333333301</v>
      </c>
      <c r="D3821" s="23">
        <v>46045.386805555601</v>
      </c>
      <c r="E3821" s="9" t="s">
        <v>212</v>
      </c>
      <c r="F3821" s="9" t="s">
        <v>188</v>
      </c>
      <c r="G3821" s="9" t="s">
        <v>236</v>
      </c>
      <c r="H3821" s="9" t="s">
        <v>164</v>
      </c>
      <c r="I3821" s="9" t="s">
        <v>421</v>
      </c>
      <c r="J3821" s="9" t="s">
        <v>902</v>
      </c>
      <c r="K3821" s="9" t="s">
        <v>303</v>
      </c>
      <c r="L3821" s="9" t="s">
        <v>293</v>
      </c>
      <c r="M3821" s="9" t="s">
        <v>750</v>
      </c>
      <c r="N3821" s="9" t="s">
        <v>197</v>
      </c>
      <c r="O3821" s="9" t="s">
        <v>180</v>
      </c>
      <c r="P3821" s="9" t="s">
        <v>318</v>
      </c>
      <c r="Q3821" s="9" t="s">
        <v>219</v>
      </c>
      <c r="R3821" s="9">
        <v>0</v>
      </c>
      <c r="S3821" s="9">
        <v>38</v>
      </c>
      <c r="T3821" s="9" t="s">
        <v>464</v>
      </c>
      <c r="U3821" s="9" t="s">
        <v>242</v>
      </c>
      <c r="X3821" s="9">
        <f>INDEX(SLA_Policy!$D$2:$D$5,MATCH(F3821,SLA_Policy!$A$2:$A$5,0))</f>
        <v>72</v>
      </c>
      <c r="Y3821" s="9" t="str">
        <f>IF(E3821="Cancelled","Excluded",IF(D3821="",IF((SLA_Policy!$B$8-B3821)*24&gt;X3821,"Open - Breached","Open - On Track"),IF((D3821-B3821)*24&lt;=X3821,"Met","Breached")))</f>
        <v>Met</v>
      </c>
    </row>
    <row r="3822" spans="1:25" x14ac:dyDescent="0.25">
      <c r="A3822" s="9" t="s">
        <v>7012</v>
      </c>
      <c r="B3822" s="23">
        <v>46044.738194444399</v>
      </c>
      <c r="C3822" s="23">
        <v>46045.313888888901</v>
      </c>
      <c r="D3822" s="23">
        <v>46045.3215277778</v>
      </c>
      <c r="E3822" s="9" t="s">
        <v>212</v>
      </c>
      <c r="F3822" s="9" t="s">
        <v>189</v>
      </c>
      <c r="G3822" s="9" t="s">
        <v>213</v>
      </c>
      <c r="H3822" s="9" t="s">
        <v>167</v>
      </c>
      <c r="I3822" s="9" t="s">
        <v>362</v>
      </c>
      <c r="J3822" s="9" t="s">
        <v>5244</v>
      </c>
      <c r="K3822" s="9" t="s">
        <v>303</v>
      </c>
      <c r="L3822" s="9" t="s">
        <v>270</v>
      </c>
      <c r="M3822" s="9" t="s">
        <v>2575</v>
      </c>
      <c r="N3822" s="9" t="s">
        <v>196</v>
      </c>
      <c r="O3822" s="9" t="s">
        <v>116</v>
      </c>
      <c r="P3822" s="9" t="s">
        <v>551</v>
      </c>
      <c r="Q3822" s="9" t="s">
        <v>219</v>
      </c>
      <c r="R3822" s="9">
        <v>0</v>
      </c>
      <c r="S3822" s="9">
        <v>27</v>
      </c>
      <c r="T3822" s="9" t="s">
        <v>136</v>
      </c>
      <c r="U3822" s="9" t="s">
        <v>248</v>
      </c>
      <c r="X3822" s="9">
        <f>INDEX(SLA_Policy!$D$2:$D$5,MATCH(F3822,SLA_Policy!$A$2:$A$5,0))</f>
        <v>120</v>
      </c>
      <c r="Y3822" s="9" t="str">
        <f>IF(E3822="Cancelled","Excluded",IF(D3822="",IF((SLA_Policy!$B$8-B3822)*24&gt;X3822,"Open - Breached","Open - On Track"),IF((D3822-B3822)*24&lt;=X3822,"Met","Breached")))</f>
        <v>Met</v>
      </c>
    </row>
    <row r="3823" spans="1:25" x14ac:dyDescent="0.25">
      <c r="A3823" s="9" t="s">
        <v>7013</v>
      </c>
      <c r="B3823" s="23">
        <v>46044.770138888904</v>
      </c>
      <c r="C3823" s="23">
        <v>46044.776388888902</v>
      </c>
      <c r="D3823" s="23">
        <v>46045.671527777798</v>
      </c>
      <c r="E3823" s="9" t="s">
        <v>212</v>
      </c>
      <c r="F3823" s="9" t="s">
        <v>189</v>
      </c>
      <c r="G3823" s="9" t="s">
        <v>213</v>
      </c>
      <c r="H3823" s="9" t="s">
        <v>162</v>
      </c>
      <c r="I3823" s="9" t="s">
        <v>393</v>
      </c>
      <c r="J3823" s="9" t="s">
        <v>1326</v>
      </c>
      <c r="K3823" s="9" t="s">
        <v>239</v>
      </c>
      <c r="L3823" s="9" t="s">
        <v>226</v>
      </c>
      <c r="M3823" s="9" t="s">
        <v>3838</v>
      </c>
      <c r="N3823" s="9" t="s">
        <v>198</v>
      </c>
      <c r="O3823" s="9" t="s">
        <v>116</v>
      </c>
      <c r="P3823" s="9" t="s">
        <v>525</v>
      </c>
      <c r="Q3823" s="9" t="s">
        <v>219</v>
      </c>
      <c r="R3823" s="9">
        <v>0</v>
      </c>
      <c r="S3823" s="9">
        <v>20</v>
      </c>
      <c r="U3823" s="9" t="s">
        <v>290</v>
      </c>
      <c r="X3823" s="9">
        <f>INDEX(SLA_Policy!$D$2:$D$5,MATCH(F3823,SLA_Policy!$A$2:$A$5,0))</f>
        <v>120</v>
      </c>
      <c r="Y3823" s="9" t="str">
        <f>IF(E3823="Cancelled","Excluded",IF(D3823="",IF((SLA_Policy!$B$8-B3823)*24&gt;X3823,"Open - Breached","Open - On Track"),IF((D3823-B3823)*24&lt;=X3823,"Met","Breached")))</f>
        <v>Met</v>
      </c>
    </row>
    <row r="3824" spans="1:25" x14ac:dyDescent="0.25">
      <c r="A3824" s="9" t="s">
        <v>7014</v>
      </c>
      <c r="B3824" s="23">
        <v>46044.771527777797</v>
      </c>
      <c r="C3824" s="23">
        <v>46045.359722222202</v>
      </c>
      <c r="D3824" s="23">
        <v>46045.364583333299</v>
      </c>
      <c r="E3824" s="9" t="s">
        <v>212</v>
      </c>
      <c r="F3824" s="9" t="s">
        <v>188</v>
      </c>
      <c r="G3824" s="9" t="s">
        <v>213</v>
      </c>
      <c r="H3824" s="9" t="s">
        <v>162</v>
      </c>
      <c r="I3824" s="9" t="s">
        <v>244</v>
      </c>
      <c r="J3824" s="9" t="s">
        <v>5856</v>
      </c>
      <c r="K3824" s="9" t="s">
        <v>246</v>
      </c>
      <c r="L3824" s="9" t="s">
        <v>216</v>
      </c>
      <c r="M3824" s="9" t="s">
        <v>7015</v>
      </c>
      <c r="N3824" s="9" t="s">
        <v>196</v>
      </c>
      <c r="O3824" s="9" t="s">
        <v>179</v>
      </c>
      <c r="P3824" s="9" t="s">
        <v>264</v>
      </c>
      <c r="Q3824" s="9" t="s">
        <v>219</v>
      </c>
      <c r="R3824" s="9">
        <v>0</v>
      </c>
      <c r="S3824" s="9">
        <v>15</v>
      </c>
      <c r="U3824" s="9" t="s">
        <v>266</v>
      </c>
      <c r="X3824" s="9">
        <f>INDEX(SLA_Policy!$D$2:$D$5,MATCH(F3824,SLA_Policy!$A$2:$A$5,0))</f>
        <v>72</v>
      </c>
      <c r="Y3824" s="9" t="str">
        <f>IF(E3824="Cancelled","Excluded",IF(D3824="",IF((SLA_Policy!$B$8-B3824)*24&gt;X3824,"Open - Breached","Open - On Track"),IF((D3824-B3824)*24&lt;=X3824,"Met","Breached")))</f>
        <v>Met</v>
      </c>
    </row>
    <row r="3825" spans="1:25" x14ac:dyDescent="0.25">
      <c r="A3825" s="9" t="s">
        <v>7016</v>
      </c>
      <c r="B3825" s="23">
        <v>46044.8215277778</v>
      </c>
      <c r="C3825" s="23">
        <v>46045.315972222197</v>
      </c>
      <c r="D3825" s="23">
        <v>46049.333333333299</v>
      </c>
      <c r="E3825" s="9" t="s">
        <v>212</v>
      </c>
      <c r="F3825" s="9" t="s">
        <v>188</v>
      </c>
      <c r="G3825" s="9" t="s">
        <v>213</v>
      </c>
      <c r="H3825" s="9" t="s">
        <v>166</v>
      </c>
      <c r="I3825" s="9" t="s">
        <v>378</v>
      </c>
      <c r="J3825" s="9" t="s">
        <v>7017</v>
      </c>
      <c r="K3825" s="9" t="s">
        <v>246</v>
      </c>
      <c r="L3825" s="9" t="s">
        <v>311</v>
      </c>
      <c r="M3825" s="9" t="s">
        <v>423</v>
      </c>
      <c r="N3825" s="9" t="s">
        <v>196</v>
      </c>
      <c r="O3825" s="9" t="s">
        <v>180</v>
      </c>
      <c r="P3825" s="9" t="s">
        <v>318</v>
      </c>
      <c r="Q3825" s="9" t="s">
        <v>219</v>
      </c>
      <c r="R3825" s="9">
        <v>3</v>
      </c>
      <c r="S3825" s="9">
        <v>58</v>
      </c>
      <c r="T3825" s="9" t="s">
        <v>220</v>
      </c>
      <c r="U3825" s="9" t="s">
        <v>266</v>
      </c>
      <c r="X3825" s="9">
        <f>INDEX(SLA_Policy!$D$2:$D$5,MATCH(F3825,SLA_Policy!$A$2:$A$5,0))</f>
        <v>72</v>
      </c>
      <c r="Y3825" s="9" t="str">
        <f>IF(E3825="Cancelled","Excluded",IF(D3825="",IF((SLA_Policy!$B$8-B3825)*24&gt;X3825,"Open - Breached","Open - On Track"),IF((D3825-B3825)*24&lt;=X3825,"Met","Breached")))</f>
        <v>Breached</v>
      </c>
    </row>
    <row r="3826" spans="1:25" x14ac:dyDescent="0.25">
      <c r="A3826" s="9" t="s">
        <v>7018</v>
      </c>
      <c r="B3826" s="23">
        <v>46044.838194444397</v>
      </c>
      <c r="C3826" s="23">
        <v>46045.3215277778</v>
      </c>
      <c r="D3826" s="23">
        <v>46048.326388888898</v>
      </c>
      <c r="E3826" s="9" t="s">
        <v>212</v>
      </c>
      <c r="F3826" s="9" t="s">
        <v>188</v>
      </c>
      <c r="G3826" s="9" t="s">
        <v>213</v>
      </c>
      <c r="H3826" s="9" t="s">
        <v>163</v>
      </c>
      <c r="I3826" s="9" t="s">
        <v>223</v>
      </c>
      <c r="J3826" s="9" t="s">
        <v>7019</v>
      </c>
      <c r="K3826" s="9" t="s">
        <v>246</v>
      </c>
      <c r="L3826" s="9" t="s">
        <v>282</v>
      </c>
      <c r="M3826" s="9" t="s">
        <v>822</v>
      </c>
      <c r="N3826" s="9" t="s">
        <v>198</v>
      </c>
      <c r="O3826" s="9" t="s">
        <v>176</v>
      </c>
      <c r="P3826" s="9" t="s">
        <v>503</v>
      </c>
      <c r="Q3826" s="9" t="s">
        <v>219</v>
      </c>
      <c r="R3826" s="9">
        <v>0</v>
      </c>
      <c r="S3826" s="9">
        <v>37</v>
      </c>
      <c r="T3826" s="9" t="s">
        <v>136</v>
      </c>
      <c r="U3826" s="9" t="s">
        <v>230</v>
      </c>
      <c r="W3826" s="9">
        <v>3</v>
      </c>
      <c r="X3826" s="9">
        <f>INDEX(SLA_Policy!$D$2:$D$5,MATCH(F3826,SLA_Policy!$A$2:$A$5,0))</f>
        <v>72</v>
      </c>
      <c r="Y3826" s="9" t="str">
        <f>IF(E3826="Cancelled","Excluded",IF(D3826="",IF((SLA_Policy!$B$8-B3826)*24&gt;X3826,"Open - Breached","Open - On Track"),IF((D3826-B3826)*24&lt;=X3826,"Met","Breached")))</f>
        <v>Breached</v>
      </c>
    </row>
    <row r="3827" spans="1:25" x14ac:dyDescent="0.25">
      <c r="A3827" s="9" t="s">
        <v>7020</v>
      </c>
      <c r="B3827" s="23">
        <v>46044.906944444498</v>
      </c>
      <c r="C3827" s="23">
        <v>46045.317361111098</v>
      </c>
      <c r="D3827" s="23">
        <v>46045.342361111099</v>
      </c>
      <c r="E3827" s="9" t="s">
        <v>212</v>
      </c>
      <c r="F3827" s="9" t="s">
        <v>188</v>
      </c>
      <c r="G3827" s="9" t="s">
        <v>213</v>
      </c>
      <c r="H3827" s="9" t="s">
        <v>161</v>
      </c>
      <c r="I3827" s="9" t="s">
        <v>454</v>
      </c>
      <c r="J3827" s="9" t="s">
        <v>5128</v>
      </c>
      <c r="K3827" s="9" t="s">
        <v>246</v>
      </c>
      <c r="L3827" s="9" t="s">
        <v>216</v>
      </c>
      <c r="M3827" s="9" t="s">
        <v>1382</v>
      </c>
      <c r="N3827" s="9" t="s">
        <v>196</v>
      </c>
      <c r="O3827" s="9" t="s">
        <v>116</v>
      </c>
      <c r="P3827" s="9" t="s">
        <v>342</v>
      </c>
      <c r="Q3827" s="9" t="s">
        <v>219</v>
      </c>
      <c r="R3827" s="9">
        <v>0</v>
      </c>
      <c r="S3827" s="9">
        <v>5</v>
      </c>
      <c r="U3827" s="9" t="s">
        <v>376</v>
      </c>
      <c r="X3827" s="9">
        <f>INDEX(SLA_Policy!$D$2:$D$5,MATCH(F3827,SLA_Policy!$A$2:$A$5,0))</f>
        <v>72</v>
      </c>
      <c r="Y3827" s="9" t="str">
        <f>IF(E3827="Cancelled","Excluded",IF(D3827="",IF((SLA_Policy!$B$8-B3827)*24&gt;X3827,"Open - Breached","Open - On Track"),IF((D3827-B3827)*24&lt;=X3827,"Met","Breached")))</f>
        <v>Met</v>
      </c>
    </row>
    <row r="3828" spans="1:25" x14ac:dyDescent="0.25">
      <c r="A3828" s="9" t="s">
        <v>7021</v>
      </c>
      <c r="B3828" s="23">
        <v>46045.275694444397</v>
      </c>
      <c r="C3828" s="23">
        <v>46045.378472222197</v>
      </c>
      <c r="D3828" s="23">
        <v>46048.4152777778</v>
      </c>
      <c r="E3828" s="9" t="s">
        <v>212</v>
      </c>
      <c r="F3828" s="9" t="s">
        <v>188</v>
      </c>
      <c r="G3828" s="9" t="s">
        <v>236</v>
      </c>
      <c r="H3828" s="9" t="s">
        <v>161</v>
      </c>
      <c r="I3828" s="9" t="s">
        <v>237</v>
      </c>
      <c r="J3828" s="9" t="s">
        <v>7022</v>
      </c>
      <c r="K3828" s="9" t="s">
        <v>246</v>
      </c>
      <c r="L3828" s="9" t="s">
        <v>216</v>
      </c>
      <c r="M3828" s="9" t="s">
        <v>2766</v>
      </c>
      <c r="N3828" s="9" t="s">
        <v>197</v>
      </c>
      <c r="O3828" s="9" t="s">
        <v>179</v>
      </c>
      <c r="P3828" s="9" t="s">
        <v>337</v>
      </c>
      <c r="Q3828" s="9" t="s">
        <v>219</v>
      </c>
      <c r="R3828" s="9">
        <v>0</v>
      </c>
      <c r="S3828" s="9">
        <v>27</v>
      </c>
      <c r="U3828" s="9" t="s">
        <v>242</v>
      </c>
      <c r="X3828" s="9">
        <f>INDEX(SLA_Policy!$D$2:$D$5,MATCH(F3828,SLA_Policy!$A$2:$A$5,0))</f>
        <v>72</v>
      </c>
      <c r="Y3828" s="9" t="str">
        <f>IF(E3828="Cancelled","Excluded",IF(D3828="",IF((SLA_Policy!$B$8-B3828)*24&gt;X3828,"Open - Breached","Open - On Track"),IF((D3828-B3828)*24&lt;=X3828,"Met","Breached")))</f>
        <v>Breached</v>
      </c>
    </row>
    <row r="3829" spans="1:25" x14ac:dyDescent="0.25">
      <c r="A3829" s="9" t="s">
        <v>7023</v>
      </c>
      <c r="B3829" s="23">
        <v>46045.291666666701</v>
      </c>
      <c r="C3829" s="23">
        <v>46045.292361111096</v>
      </c>
      <c r="D3829" s="23">
        <v>46045.329166666699</v>
      </c>
      <c r="E3829" s="9" t="s">
        <v>212</v>
      </c>
      <c r="F3829" s="9" t="s">
        <v>187</v>
      </c>
      <c r="G3829" s="9" t="s">
        <v>213</v>
      </c>
      <c r="H3829" s="9" t="s">
        <v>161</v>
      </c>
      <c r="I3829" s="9" t="s">
        <v>389</v>
      </c>
      <c r="J3829" s="9" t="s">
        <v>1243</v>
      </c>
      <c r="K3829" s="9" t="s">
        <v>246</v>
      </c>
      <c r="L3829" s="9" t="s">
        <v>351</v>
      </c>
      <c r="M3829" s="9" t="s">
        <v>1812</v>
      </c>
      <c r="N3829" s="9" t="s">
        <v>199</v>
      </c>
      <c r="O3829" s="9" t="s">
        <v>116</v>
      </c>
      <c r="P3829" s="9" t="s">
        <v>234</v>
      </c>
      <c r="Q3829" s="9" t="s">
        <v>219</v>
      </c>
      <c r="R3829" s="9">
        <v>0</v>
      </c>
      <c r="S3829" s="9">
        <v>6</v>
      </c>
      <c r="U3829" s="9" t="s">
        <v>266</v>
      </c>
      <c r="X3829" s="9">
        <f>INDEX(SLA_Policy!$D$2:$D$5,MATCH(F3829,SLA_Policy!$A$2:$A$5,0))</f>
        <v>8</v>
      </c>
      <c r="Y3829" s="9" t="str">
        <f>IF(E3829="Cancelled","Excluded",IF(D3829="",IF((SLA_Policy!$B$8-B3829)*24&gt;X3829,"Open - Breached","Open - On Track"),IF((D3829-B3829)*24&lt;=X3829,"Met","Breached")))</f>
        <v>Met</v>
      </c>
    </row>
    <row r="3830" spans="1:25" x14ac:dyDescent="0.25">
      <c r="A3830" s="9" t="s">
        <v>7024</v>
      </c>
      <c r="B3830" s="23">
        <v>46045.297222222202</v>
      </c>
      <c r="C3830" s="23">
        <v>46045.300694444399</v>
      </c>
      <c r="D3830" s="23">
        <v>46045.315277777801</v>
      </c>
      <c r="E3830" s="9" t="s">
        <v>212</v>
      </c>
      <c r="F3830" s="9" t="s">
        <v>187</v>
      </c>
      <c r="G3830" s="9" t="s">
        <v>213</v>
      </c>
      <c r="H3830" s="9" t="s">
        <v>161</v>
      </c>
      <c r="I3830" s="9" t="s">
        <v>297</v>
      </c>
      <c r="J3830" s="9" t="s">
        <v>521</v>
      </c>
      <c r="K3830" s="9" t="s">
        <v>215</v>
      </c>
      <c r="L3830" s="9" t="s">
        <v>395</v>
      </c>
      <c r="M3830" s="9" t="s">
        <v>3187</v>
      </c>
      <c r="N3830" s="9" t="s">
        <v>198</v>
      </c>
      <c r="O3830" s="9" t="s">
        <v>177</v>
      </c>
      <c r="P3830" s="9" t="s">
        <v>300</v>
      </c>
      <c r="Q3830" s="9" t="s">
        <v>273</v>
      </c>
      <c r="R3830" s="9">
        <v>0</v>
      </c>
      <c r="S3830" s="9">
        <v>44</v>
      </c>
      <c r="U3830" s="9" t="s">
        <v>221</v>
      </c>
      <c r="W3830" s="9">
        <v>4</v>
      </c>
      <c r="X3830" s="9">
        <f>INDEX(SLA_Policy!$D$2:$D$5,MATCH(F3830,SLA_Policy!$A$2:$A$5,0))</f>
        <v>8</v>
      </c>
      <c r="Y3830" s="9" t="str">
        <f>IF(E3830="Cancelled","Excluded",IF(D3830="",IF((SLA_Policy!$B$8-B3830)*24&gt;X3830,"Open - Breached","Open - On Track"),IF((D3830-B3830)*24&lt;=X3830,"Met","Breached")))</f>
        <v>Met</v>
      </c>
    </row>
    <row r="3831" spans="1:25" x14ac:dyDescent="0.25">
      <c r="A3831" s="9" t="s">
        <v>7025</v>
      </c>
      <c r="B3831" s="23">
        <v>46045.297916666699</v>
      </c>
      <c r="C3831" s="23">
        <v>46045.314583333296</v>
      </c>
      <c r="D3831" s="23">
        <v>46045.345138888901</v>
      </c>
      <c r="E3831" s="9" t="s">
        <v>212</v>
      </c>
      <c r="F3831" s="9" t="s">
        <v>188</v>
      </c>
      <c r="G3831" s="9" t="s">
        <v>213</v>
      </c>
      <c r="H3831" s="9" t="s">
        <v>161</v>
      </c>
      <c r="I3831" s="9" t="s">
        <v>454</v>
      </c>
      <c r="J3831" s="9" t="s">
        <v>3716</v>
      </c>
      <c r="K3831" s="9" t="s">
        <v>303</v>
      </c>
      <c r="L3831" s="9" t="s">
        <v>216</v>
      </c>
      <c r="M3831" s="9" t="s">
        <v>3327</v>
      </c>
      <c r="N3831" s="9" t="s">
        <v>196</v>
      </c>
      <c r="O3831" s="9" t="s">
        <v>116</v>
      </c>
      <c r="P3831" s="9" t="s">
        <v>551</v>
      </c>
      <c r="Q3831" s="9" t="s">
        <v>219</v>
      </c>
      <c r="R3831" s="9">
        <v>0</v>
      </c>
      <c r="S3831" s="9">
        <v>7</v>
      </c>
      <c r="U3831" s="9" t="s">
        <v>290</v>
      </c>
      <c r="X3831" s="9">
        <f>INDEX(SLA_Policy!$D$2:$D$5,MATCH(F3831,SLA_Policy!$A$2:$A$5,0))</f>
        <v>72</v>
      </c>
      <c r="Y3831" s="9" t="str">
        <f>IF(E3831="Cancelled","Excluded",IF(D3831="",IF((SLA_Policy!$B$8-B3831)*24&gt;X3831,"Open - Breached","Open - On Track"),IF((D3831-B3831)*24&lt;=X3831,"Met","Breached")))</f>
        <v>Met</v>
      </c>
    </row>
    <row r="3832" spans="1:25" x14ac:dyDescent="0.25">
      <c r="A3832" s="9" t="s">
        <v>7026</v>
      </c>
      <c r="B3832" s="23">
        <v>46045.305555555598</v>
      </c>
      <c r="C3832" s="23">
        <v>46045.306944444397</v>
      </c>
      <c r="D3832" s="23">
        <v>46045.376388888901</v>
      </c>
      <c r="E3832" s="9" t="s">
        <v>212</v>
      </c>
      <c r="F3832" s="9" t="s">
        <v>187</v>
      </c>
      <c r="G3832" s="9" t="s">
        <v>213</v>
      </c>
      <c r="H3832" s="9" t="s">
        <v>162</v>
      </c>
      <c r="I3832" s="9" t="s">
        <v>393</v>
      </c>
      <c r="J3832" s="9" t="s">
        <v>874</v>
      </c>
      <c r="K3832" s="9" t="s">
        <v>246</v>
      </c>
      <c r="L3832" s="9" t="s">
        <v>311</v>
      </c>
      <c r="M3832" s="9" t="s">
        <v>3219</v>
      </c>
      <c r="N3832" s="9" t="s">
        <v>199</v>
      </c>
      <c r="O3832" s="9" t="s">
        <v>116</v>
      </c>
      <c r="P3832" s="9" t="s">
        <v>342</v>
      </c>
      <c r="Q3832" s="9" t="s">
        <v>219</v>
      </c>
      <c r="R3832" s="9">
        <v>0</v>
      </c>
      <c r="S3832" s="9">
        <v>24</v>
      </c>
      <c r="U3832" s="9" t="s">
        <v>266</v>
      </c>
      <c r="X3832" s="9">
        <f>INDEX(SLA_Policy!$D$2:$D$5,MATCH(F3832,SLA_Policy!$A$2:$A$5,0))</f>
        <v>8</v>
      </c>
      <c r="Y3832" s="9" t="str">
        <f>IF(E3832="Cancelled","Excluded",IF(D3832="",IF((SLA_Policy!$B$8-B3832)*24&gt;X3832,"Open - Breached","Open - On Track"),IF((D3832-B3832)*24&lt;=X3832,"Met","Breached")))</f>
        <v>Met</v>
      </c>
    </row>
    <row r="3833" spans="1:25" x14ac:dyDescent="0.25">
      <c r="A3833" s="9" t="s">
        <v>7027</v>
      </c>
      <c r="B3833" s="23">
        <v>46045.306944444397</v>
      </c>
      <c r="C3833" s="23">
        <v>46045.3305555556</v>
      </c>
      <c r="D3833" s="23">
        <v>46048.367361111101</v>
      </c>
      <c r="E3833" s="9" t="s">
        <v>212</v>
      </c>
      <c r="F3833" s="9" t="s">
        <v>188</v>
      </c>
      <c r="G3833" s="9" t="s">
        <v>213</v>
      </c>
      <c r="H3833" s="9" t="s">
        <v>166</v>
      </c>
      <c r="I3833" s="9" t="s">
        <v>398</v>
      </c>
      <c r="J3833" s="9" t="s">
        <v>1013</v>
      </c>
      <c r="K3833" s="9" t="s">
        <v>246</v>
      </c>
      <c r="L3833" s="9" t="s">
        <v>216</v>
      </c>
      <c r="M3833" s="9" t="s">
        <v>3429</v>
      </c>
      <c r="N3833" s="9" t="s">
        <v>196</v>
      </c>
      <c r="O3833" s="9" t="s">
        <v>181</v>
      </c>
      <c r="P3833" s="9" t="s">
        <v>289</v>
      </c>
      <c r="Q3833" s="9" t="s">
        <v>273</v>
      </c>
      <c r="R3833" s="9">
        <v>0</v>
      </c>
      <c r="S3833" s="9">
        <v>30</v>
      </c>
      <c r="U3833" s="9" t="s">
        <v>140</v>
      </c>
      <c r="V3833" s="9" t="s">
        <v>7028</v>
      </c>
      <c r="X3833" s="9">
        <f>INDEX(SLA_Policy!$D$2:$D$5,MATCH(F3833,SLA_Policy!$A$2:$A$5,0))</f>
        <v>72</v>
      </c>
      <c r="Y3833" s="9" t="str">
        <f>IF(E3833="Cancelled","Excluded",IF(D3833="",IF((SLA_Policy!$B$8-B3833)*24&gt;X3833,"Open - Breached","Open - On Track"),IF((D3833-B3833)*24&lt;=X3833,"Met","Breached")))</f>
        <v>Breached</v>
      </c>
    </row>
    <row r="3834" spans="1:25" x14ac:dyDescent="0.25">
      <c r="A3834" s="9" t="s">
        <v>7029</v>
      </c>
      <c r="B3834" s="23">
        <v>46045.327083333301</v>
      </c>
      <c r="C3834" s="23">
        <v>46045.481249999997</v>
      </c>
      <c r="D3834" s="23">
        <v>46048.331250000003</v>
      </c>
      <c r="E3834" s="9" t="s">
        <v>212</v>
      </c>
      <c r="F3834" s="9" t="s">
        <v>189</v>
      </c>
      <c r="G3834" s="9" t="s">
        <v>236</v>
      </c>
      <c r="H3834" s="9" t="s">
        <v>161</v>
      </c>
      <c r="I3834" s="9" t="s">
        <v>482</v>
      </c>
      <c r="J3834" s="9" t="s">
        <v>1168</v>
      </c>
      <c r="K3834" s="9" t="s">
        <v>246</v>
      </c>
      <c r="L3834" s="9" t="s">
        <v>216</v>
      </c>
      <c r="M3834" s="9" t="s">
        <v>897</v>
      </c>
      <c r="N3834" s="9" t="s">
        <v>197</v>
      </c>
      <c r="O3834" s="9" t="s">
        <v>177</v>
      </c>
      <c r="P3834" s="9" t="s">
        <v>300</v>
      </c>
      <c r="Q3834" s="9" t="s">
        <v>219</v>
      </c>
      <c r="R3834" s="9">
        <v>0</v>
      </c>
      <c r="S3834" s="9">
        <v>82</v>
      </c>
      <c r="U3834" s="9" t="s">
        <v>242</v>
      </c>
      <c r="X3834" s="9">
        <f>INDEX(SLA_Policy!$D$2:$D$5,MATCH(F3834,SLA_Policy!$A$2:$A$5,0))</f>
        <v>120</v>
      </c>
      <c r="Y3834" s="9" t="str">
        <f>IF(E3834="Cancelled","Excluded",IF(D3834="",IF((SLA_Policy!$B$8-B3834)*24&gt;X3834,"Open - Breached","Open - On Track"),IF((D3834-B3834)*24&lt;=X3834,"Met","Breached")))</f>
        <v>Met</v>
      </c>
    </row>
    <row r="3835" spans="1:25" x14ac:dyDescent="0.25">
      <c r="A3835" s="9" t="s">
        <v>7030</v>
      </c>
      <c r="B3835" s="23">
        <v>46045.331250000003</v>
      </c>
      <c r="C3835" s="23">
        <v>46045.335416666698</v>
      </c>
      <c r="D3835" s="23">
        <v>46045.673611111102</v>
      </c>
      <c r="E3835" s="9" t="s">
        <v>212</v>
      </c>
      <c r="F3835" s="9" t="s">
        <v>188</v>
      </c>
      <c r="G3835" s="9" t="s">
        <v>213</v>
      </c>
      <c r="H3835" s="9" t="s">
        <v>166</v>
      </c>
      <c r="I3835" s="9" t="s">
        <v>398</v>
      </c>
      <c r="J3835" s="9" t="s">
        <v>1811</v>
      </c>
      <c r="K3835" s="9" t="s">
        <v>215</v>
      </c>
      <c r="L3835" s="9" t="s">
        <v>311</v>
      </c>
      <c r="M3835" s="9" t="s">
        <v>3168</v>
      </c>
      <c r="N3835" s="9" t="s">
        <v>198</v>
      </c>
      <c r="O3835" s="9" t="s">
        <v>181</v>
      </c>
      <c r="P3835" s="9" t="s">
        <v>289</v>
      </c>
      <c r="Q3835" s="9" t="s">
        <v>219</v>
      </c>
      <c r="R3835" s="9">
        <v>0</v>
      </c>
      <c r="S3835" s="9">
        <v>32</v>
      </c>
      <c r="U3835" s="9" t="s">
        <v>140</v>
      </c>
      <c r="V3835" s="9" t="s">
        <v>7028</v>
      </c>
      <c r="W3835" s="9">
        <v>5</v>
      </c>
      <c r="X3835" s="9">
        <f>INDEX(SLA_Policy!$D$2:$D$5,MATCH(F3835,SLA_Policy!$A$2:$A$5,0))</f>
        <v>72</v>
      </c>
      <c r="Y3835" s="9" t="str">
        <f>IF(E3835="Cancelled","Excluded",IF(D3835="",IF((SLA_Policy!$B$8-B3835)*24&gt;X3835,"Open - Breached","Open - On Track"),IF((D3835-B3835)*24&lt;=X3835,"Met","Breached")))</f>
        <v>Met</v>
      </c>
    </row>
    <row r="3836" spans="1:25" x14ac:dyDescent="0.25">
      <c r="A3836" s="9" t="s">
        <v>7031</v>
      </c>
      <c r="B3836" s="23">
        <v>46045.353472222203</v>
      </c>
      <c r="C3836" s="23">
        <v>46045.354861111096</v>
      </c>
      <c r="D3836" s="23">
        <v>46048.3256944444</v>
      </c>
      <c r="E3836" s="9" t="s">
        <v>212</v>
      </c>
      <c r="F3836" s="9" t="s">
        <v>188</v>
      </c>
      <c r="G3836" s="9" t="s">
        <v>213</v>
      </c>
      <c r="H3836" s="9" t="s">
        <v>163</v>
      </c>
      <c r="I3836" s="9" t="s">
        <v>223</v>
      </c>
      <c r="J3836" s="9" t="s">
        <v>1514</v>
      </c>
      <c r="K3836" s="9" t="s">
        <v>246</v>
      </c>
      <c r="L3836" s="9" t="s">
        <v>282</v>
      </c>
      <c r="M3836" s="9" t="s">
        <v>5948</v>
      </c>
      <c r="N3836" s="9" t="s">
        <v>198</v>
      </c>
      <c r="O3836" s="9" t="s">
        <v>176</v>
      </c>
      <c r="P3836" s="9" t="s">
        <v>419</v>
      </c>
      <c r="Q3836" s="9" t="s">
        <v>219</v>
      </c>
      <c r="R3836" s="9">
        <v>0</v>
      </c>
      <c r="S3836" s="9">
        <v>28</v>
      </c>
      <c r="T3836" s="9" t="s">
        <v>220</v>
      </c>
      <c r="U3836" s="9" t="s">
        <v>290</v>
      </c>
      <c r="X3836" s="9">
        <f>INDEX(SLA_Policy!$D$2:$D$5,MATCH(F3836,SLA_Policy!$A$2:$A$5,0))</f>
        <v>72</v>
      </c>
      <c r="Y3836" s="9" t="str">
        <f>IF(E3836="Cancelled","Excluded",IF(D3836="",IF((SLA_Policy!$B$8-B3836)*24&gt;X3836,"Open - Breached","Open - On Track"),IF((D3836-B3836)*24&lt;=X3836,"Met","Breached")))</f>
        <v>Met</v>
      </c>
    </row>
    <row r="3837" spans="1:25" x14ac:dyDescent="0.25">
      <c r="A3837" s="9" t="s">
        <v>7032</v>
      </c>
      <c r="B3837" s="23">
        <v>46045.364583333299</v>
      </c>
      <c r="C3837" s="23">
        <v>46045.370833333298</v>
      </c>
      <c r="D3837" s="23">
        <v>46045.603472222203</v>
      </c>
      <c r="E3837" s="9" t="s">
        <v>212</v>
      </c>
      <c r="F3837" s="9" t="s">
        <v>189</v>
      </c>
      <c r="G3837" s="9" t="s">
        <v>236</v>
      </c>
      <c r="H3837" s="9" t="s">
        <v>163</v>
      </c>
      <c r="I3837" s="9" t="s">
        <v>327</v>
      </c>
      <c r="J3837" s="9" t="s">
        <v>2755</v>
      </c>
      <c r="K3837" s="9" t="s">
        <v>246</v>
      </c>
      <c r="L3837" s="9" t="s">
        <v>104</v>
      </c>
      <c r="M3837" s="9" t="s">
        <v>2938</v>
      </c>
      <c r="N3837" s="9" t="s">
        <v>198</v>
      </c>
      <c r="O3837" s="9" t="s">
        <v>176</v>
      </c>
      <c r="P3837" s="9" t="s">
        <v>228</v>
      </c>
      <c r="Q3837" s="9" t="s">
        <v>219</v>
      </c>
      <c r="R3837" s="9">
        <v>0</v>
      </c>
      <c r="S3837" s="9">
        <v>15</v>
      </c>
      <c r="U3837" s="9" t="s">
        <v>242</v>
      </c>
      <c r="X3837" s="9">
        <f>INDEX(SLA_Policy!$D$2:$D$5,MATCH(F3837,SLA_Policy!$A$2:$A$5,0))</f>
        <v>120</v>
      </c>
      <c r="Y3837" s="9" t="str">
        <f>IF(E3837="Cancelled","Excluded",IF(D3837="",IF((SLA_Policy!$B$8-B3837)*24&gt;X3837,"Open - Breached","Open - On Track"),IF((D3837-B3837)*24&lt;=X3837,"Met","Breached")))</f>
        <v>Met</v>
      </c>
    </row>
    <row r="3838" spans="1:25" x14ac:dyDescent="0.25">
      <c r="A3838" s="9" t="s">
        <v>7033</v>
      </c>
      <c r="B3838" s="23">
        <v>46045.369444444397</v>
      </c>
      <c r="C3838" s="23">
        <v>46045.373611111099</v>
      </c>
      <c r="D3838" s="23">
        <v>46045.427777777797</v>
      </c>
      <c r="E3838" s="9" t="s">
        <v>212</v>
      </c>
      <c r="F3838" s="9" t="s">
        <v>188</v>
      </c>
      <c r="G3838" s="9" t="s">
        <v>213</v>
      </c>
      <c r="H3838" s="9" t="s">
        <v>88</v>
      </c>
      <c r="I3838" s="9" t="s">
        <v>92</v>
      </c>
      <c r="J3838" s="9" t="s">
        <v>714</v>
      </c>
      <c r="K3838" s="9" t="s">
        <v>215</v>
      </c>
      <c r="L3838" s="9" t="s">
        <v>104</v>
      </c>
      <c r="M3838" s="9" t="s">
        <v>2594</v>
      </c>
      <c r="N3838" s="9" t="s">
        <v>198</v>
      </c>
      <c r="O3838" s="9" t="s">
        <v>178</v>
      </c>
      <c r="P3838" s="9" t="s">
        <v>414</v>
      </c>
      <c r="Q3838" s="9" t="s">
        <v>219</v>
      </c>
      <c r="R3838" s="9">
        <v>0</v>
      </c>
      <c r="S3838" s="9">
        <v>29</v>
      </c>
      <c r="T3838" s="9" t="s">
        <v>136</v>
      </c>
      <c r="U3838" s="9" t="s">
        <v>266</v>
      </c>
      <c r="X3838" s="9">
        <f>INDEX(SLA_Policy!$D$2:$D$5,MATCH(F3838,SLA_Policy!$A$2:$A$5,0))</f>
        <v>72</v>
      </c>
      <c r="Y3838" s="9" t="str">
        <f>IF(E3838="Cancelled","Excluded",IF(D3838="",IF((SLA_Policy!$B$8-B3838)*24&gt;X3838,"Open - Breached","Open - On Track"),IF((D3838-B3838)*24&lt;=X3838,"Met","Breached")))</f>
        <v>Met</v>
      </c>
    </row>
    <row r="3839" spans="1:25" x14ac:dyDescent="0.25">
      <c r="A3839" s="9" t="s">
        <v>7034</v>
      </c>
      <c r="B3839" s="23">
        <v>46045.369444444397</v>
      </c>
      <c r="C3839" s="23">
        <v>46045.392361111102</v>
      </c>
      <c r="D3839" s="23">
        <v>46048.398611111101</v>
      </c>
      <c r="E3839" s="9" t="s">
        <v>212</v>
      </c>
      <c r="F3839" s="9" t="s">
        <v>188</v>
      </c>
      <c r="G3839" s="9" t="s">
        <v>213</v>
      </c>
      <c r="H3839" s="9" t="s">
        <v>165</v>
      </c>
      <c r="I3839" s="9" t="s">
        <v>469</v>
      </c>
      <c r="J3839" s="9" t="s">
        <v>470</v>
      </c>
      <c r="K3839" s="9" t="s">
        <v>239</v>
      </c>
      <c r="L3839" s="9" t="s">
        <v>226</v>
      </c>
      <c r="M3839" s="9" t="s">
        <v>7035</v>
      </c>
      <c r="N3839" s="9" t="s">
        <v>196</v>
      </c>
      <c r="O3839" s="9" t="s">
        <v>176</v>
      </c>
      <c r="P3839" s="9" t="s">
        <v>228</v>
      </c>
      <c r="Q3839" s="9" t="s">
        <v>219</v>
      </c>
      <c r="R3839" s="9">
        <v>0</v>
      </c>
      <c r="S3839" s="9">
        <v>56</v>
      </c>
      <c r="U3839" s="9" t="s">
        <v>230</v>
      </c>
      <c r="X3839" s="9">
        <f>INDEX(SLA_Policy!$D$2:$D$5,MATCH(F3839,SLA_Policy!$A$2:$A$5,0))</f>
        <v>72</v>
      </c>
      <c r="Y3839" s="9" t="str">
        <f>IF(E3839="Cancelled","Excluded",IF(D3839="",IF((SLA_Policy!$B$8-B3839)*24&gt;X3839,"Open - Breached","Open - On Track"),IF((D3839-B3839)*24&lt;=X3839,"Met","Breached")))</f>
        <v>Breached</v>
      </c>
    </row>
    <row r="3840" spans="1:25" x14ac:dyDescent="0.25">
      <c r="A3840" s="9" t="s">
        <v>7036</v>
      </c>
      <c r="B3840" s="23">
        <v>46045.374305555597</v>
      </c>
      <c r="C3840" s="23">
        <v>46045.376388888901</v>
      </c>
      <c r="D3840" s="23">
        <v>46045.493750000001</v>
      </c>
      <c r="E3840" s="9" t="s">
        <v>212</v>
      </c>
      <c r="F3840" s="9" t="s">
        <v>188</v>
      </c>
      <c r="G3840" s="9" t="s">
        <v>213</v>
      </c>
      <c r="H3840" s="9" t="s">
        <v>161</v>
      </c>
      <c r="I3840" s="9" t="s">
        <v>389</v>
      </c>
      <c r="J3840" s="9" t="s">
        <v>7037</v>
      </c>
      <c r="K3840" s="9" t="s">
        <v>303</v>
      </c>
      <c r="L3840" s="9" t="s">
        <v>395</v>
      </c>
      <c r="M3840" s="9" t="s">
        <v>2571</v>
      </c>
      <c r="N3840" s="9" t="s">
        <v>198</v>
      </c>
      <c r="O3840" s="9" t="s">
        <v>116</v>
      </c>
      <c r="P3840" s="9" t="s">
        <v>295</v>
      </c>
      <c r="Q3840" s="9" t="s">
        <v>219</v>
      </c>
      <c r="R3840" s="9">
        <v>0</v>
      </c>
      <c r="S3840" s="9">
        <v>5</v>
      </c>
      <c r="U3840" s="9" t="s">
        <v>290</v>
      </c>
      <c r="W3840" s="9">
        <v>4</v>
      </c>
      <c r="X3840" s="9">
        <f>INDEX(SLA_Policy!$D$2:$D$5,MATCH(F3840,SLA_Policy!$A$2:$A$5,0))</f>
        <v>72</v>
      </c>
      <c r="Y3840" s="9" t="str">
        <f>IF(E3840="Cancelled","Excluded",IF(D3840="",IF((SLA_Policy!$B$8-B3840)*24&gt;X3840,"Open - Breached","Open - On Track"),IF((D3840-B3840)*24&lt;=X3840,"Met","Breached")))</f>
        <v>Met</v>
      </c>
    </row>
    <row r="3841" spans="1:25" x14ac:dyDescent="0.25">
      <c r="A3841" s="9" t="s">
        <v>7038</v>
      </c>
      <c r="B3841" s="23">
        <v>46045.375</v>
      </c>
      <c r="C3841" s="23">
        <v>46045.524305555598</v>
      </c>
      <c r="D3841" s="23">
        <v>46045.529166666704</v>
      </c>
      <c r="E3841" s="9" t="s">
        <v>212</v>
      </c>
      <c r="F3841" s="9" t="s">
        <v>189</v>
      </c>
      <c r="G3841" s="9" t="s">
        <v>213</v>
      </c>
      <c r="H3841" s="9" t="s">
        <v>165</v>
      </c>
      <c r="I3841" s="9" t="s">
        <v>567</v>
      </c>
      <c r="J3841" s="9" t="s">
        <v>7039</v>
      </c>
      <c r="K3841" s="9" t="s">
        <v>303</v>
      </c>
      <c r="L3841" s="9" t="s">
        <v>282</v>
      </c>
      <c r="M3841" s="9" t="s">
        <v>541</v>
      </c>
      <c r="N3841" s="9" t="s">
        <v>196</v>
      </c>
      <c r="O3841" s="9" t="s">
        <v>176</v>
      </c>
      <c r="P3841" s="9" t="s">
        <v>503</v>
      </c>
      <c r="Q3841" s="9" t="s">
        <v>219</v>
      </c>
      <c r="R3841" s="9">
        <v>0</v>
      </c>
      <c r="S3841" s="9">
        <v>13</v>
      </c>
      <c r="U3841" s="9" t="s">
        <v>376</v>
      </c>
      <c r="W3841" s="9">
        <v>4</v>
      </c>
      <c r="X3841" s="9">
        <f>INDEX(SLA_Policy!$D$2:$D$5,MATCH(F3841,SLA_Policy!$A$2:$A$5,0))</f>
        <v>120</v>
      </c>
      <c r="Y3841" s="9" t="str">
        <f>IF(E3841="Cancelled","Excluded",IF(D3841="",IF((SLA_Policy!$B$8-B3841)*24&gt;X3841,"Open - Breached","Open - On Track"),IF((D3841-B3841)*24&lt;=X3841,"Met","Breached")))</f>
        <v>Met</v>
      </c>
    </row>
    <row r="3842" spans="1:25" x14ac:dyDescent="0.25">
      <c r="A3842" s="9" t="s">
        <v>7040</v>
      </c>
      <c r="B3842" s="23">
        <v>46045.381944444503</v>
      </c>
      <c r="C3842" s="23">
        <v>46045.406944444498</v>
      </c>
      <c r="D3842" s="23">
        <v>46048.404166666704</v>
      </c>
      <c r="E3842" s="9" t="s">
        <v>212</v>
      </c>
      <c r="F3842" s="9" t="s">
        <v>189</v>
      </c>
      <c r="G3842" s="9" t="s">
        <v>213</v>
      </c>
      <c r="H3842" s="9" t="s">
        <v>163</v>
      </c>
      <c r="I3842" s="9" t="s">
        <v>223</v>
      </c>
      <c r="J3842" s="9" t="s">
        <v>7041</v>
      </c>
      <c r="K3842" s="9" t="s">
        <v>246</v>
      </c>
      <c r="L3842" s="9" t="s">
        <v>307</v>
      </c>
      <c r="M3842" s="9" t="s">
        <v>5101</v>
      </c>
      <c r="N3842" s="9" t="s">
        <v>199</v>
      </c>
      <c r="O3842" s="9" t="s">
        <v>176</v>
      </c>
      <c r="P3842" s="9" t="s">
        <v>503</v>
      </c>
      <c r="Q3842" s="9" t="s">
        <v>219</v>
      </c>
      <c r="R3842" s="9">
        <v>0</v>
      </c>
      <c r="S3842" s="9">
        <v>67</v>
      </c>
      <c r="T3842" s="9" t="s">
        <v>229</v>
      </c>
      <c r="U3842" s="9" t="s">
        <v>230</v>
      </c>
      <c r="X3842" s="9">
        <f>INDEX(SLA_Policy!$D$2:$D$5,MATCH(F3842,SLA_Policy!$A$2:$A$5,0))</f>
        <v>120</v>
      </c>
      <c r="Y3842" s="9" t="str">
        <f>IF(E3842="Cancelled","Excluded",IF(D3842="",IF((SLA_Policy!$B$8-B3842)*24&gt;X3842,"Open - Breached","Open - On Track"),IF((D3842-B3842)*24&lt;=X3842,"Met","Breached")))</f>
        <v>Met</v>
      </c>
    </row>
    <row r="3843" spans="1:25" x14ac:dyDescent="0.25">
      <c r="A3843" s="9" t="s">
        <v>7042</v>
      </c>
      <c r="B3843" s="23">
        <v>46045.386111111096</v>
      </c>
      <c r="C3843" s="23">
        <v>46045.488888888904</v>
      </c>
      <c r="D3843" s="23">
        <v>46048.336805555598</v>
      </c>
      <c r="E3843" s="9" t="s">
        <v>212</v>
      </c>
      <c r="F3843" s="9" t="s">
        <v>188</v>
      </c>
      <c r="G3843" s="9" t="s">
        <v>213</v>
      </c>
      <c r="H3843" s="9" t="s">
        <v>167</v>
      </c>
      <c r="I3843" s="9" t="s">
        <v>362</v>
      </c>
      <c r="J3843" s="9" t="s">
        <v>7043</v>
      </c>
      <c r="K3843" s="9" t="s">
        <v>246</v>
      </c>
      <c r="L3843" s="9" t="s">
        <v>311</v>
      </c>
      <c r="M3843" s="9" t="s">
        <v>1509</v>
      </c>
      <c r="N3843" s="9" t="s">
        <v>197</v>
      </c>
      <c r="O3843" s="9" t="s">
        <v>116</v>
      </c>
      <c r="P3843" s="9" t="s">
        <v>525</v>
      </c>
      <c r="Q3843" s="9" t="s">
        <v>219</v>
      </c>
      <c r="R3843" s="9">
        <v>0</v>
      </c>
      <c r="S3843" s="9">
        <v>49</v>
      </c>
      <c r="U3843" s="9" t="s">
        <v>248</v>
      </c>
      <c r="X3843" s="9">
        <f>INDEX(SLA_Policy!$D$2:$D$5,MATCH(F3843,SLA_Policy!$A$2:$A$5,0))</f>
        <v>72</v>
      </c>
      <c r="Y3843" s="9" t="str">
        <f>IF(E3843="Cancelled","Excluded",IF(D3843="",IF((SLA_Policy!$B$8-B3843)*24&gt;X3843,"Open - Breached","Open - On Track"),IF((D3843-B3843)*24&lt;=X3843,"Met","Breached")))</f>
        <v>Met</v>
      </c>
    </row>
    <row r="3844" spans="1:25" x14ac:dyDescent="0.25">
      <c r="A3844" s="9" t="s">
        <v>7044</v>
      </c>
      <c r="B3844" s="23">
        <v>46045.387499999997</v>
      </c>
      <c r="C3844" s="23">
        <v>46045.3930555556</v>
      </c>
      <c r="D3844" s="23">
        <v>46048.495138888902</v>
      </c>
      <c r="E3844" s="9" t="s">
        <v>212</v>
      </c>
      <c r="F3844" s="9" t="s">
        <v>188</v>
      </c>
      <c r="G3844" s="9" t="s">
        <v>213</v>
      </c>
      <c r="H3844" s="9" t="s">
        <v>166</v>
      </c>
      <c r="I3844" s="9" t="s">
        <v>398</v>
      </c>
      <c r="J3844" s="9" t="s">
        <v>1013</v>
      </c>
      <c r="K3844" s="9" t="s">
        <v>246</v>
      </c>
      <c r="L3844" s="9" t="s">
        <v>270</v>
      </c>
      <c r="M3844" s="9" t="s">
        <v>1502</v>
      </c>
      <c r="N3844" s="9" t="s">
        <v>198</v>
      </c>
      <c r="O3844" s="9" t="s">
        <v>181</v>
      </c>
      <c r="P3844" s="9" t="s">
        <v>289</v>
      </c>
      <c r="Q3844" s="9" t="s">
        <v>219</v>
      </c>
      <c r="R3844" s="9">
        <v>1</v>
      </c>
      <c r="S3844" s="9">
        <v>57</v>
      </c>
      <c r="U3844" s="9" t="s">
        <v>266</v>
      </c>
      <c r="W3844" s="9">
        <v>2</v>
      </c>
      <c r="X3844" s="9">
        <f>INDEX(SLA_Policy!$D$2:$D$5,MATCH(F3844,SLA_Policy!$A$2:$A$5,0))</f>
        <v>72</v>
      </c>
      <c r="Y3844" s="9" t="str">
        <f>IF(E3844="Cancelled","Excluded",IF(D3844="",IF((SLA_Policy!$B$8-B3844)*24&gt;X3844,"Open - Breached","Open - On Track"),IF((D3844-B3844)*24&lt;=X3844,"Met","Breached")))</f>
        <v>Breached</v>
      </c>
    </row>
    <row r="3845" spans="1:25" x14ac:dyDescent="0.25">
      <c r="A3845" s="9" t="s">
        <v>7045</v>
      </c>
      <c r="B3845" s="23">
        <v>46045.388888888898</v>
      </c>
      <c r="C3845" s="23">
        <v>46045.405555555597</v>
      </c>
      <c r="D3845" s="23">
        <v>46045.526388888902</v>
      </c>
      <c r="E3845" s="9" t="s">
        <v>212</v>
      </c>
      <c r="F3845" s="9" t="s">
        <v>188</v>
      </c>
      <c r="G3845" s="9" t="s">
        <v>213</v>
      </c>
      <c r="H3845" s="9" t="s">
        <v>166</v>
      </c>
      <c r="I3845" s="9" t="s">
        <v>398</v>
      </c>
      <c r="J3845" s="9" t="s">
        <v>3408</v>
      </c>
      <c r="K3845" s="9" t="s">
        <v>246</v>
      </c>
      <c r="L3845" s="9" t="s">
        <v>216</v>
      </c>
      <c r="M3845" s="9" t="s">
        <v>2011</v>
      </c>
      <c r="N3845" s="9" t="s">
        <v>198</v>
      </c>
      <c r="O3845" s="9" t="s">
        <v>181</v>
      </c>
      <c r="P3845" s="9" t="s">
        <v>445</v>
      </c>
      <c r="Q3845" s="9" t="s">
        <v>273</v>
      </c>
      <c r="R3845" s="9">
        <v>0</v>
      </c>
      <c r="S3845" s="9">
        <v>41</v>
      </c>
      <c r="U3845" s="9" t="s">
        <v>140</v>
      </c>
      <c r="V3845" s="9" t="s">
        <v>7028</v>
      </c>
      <c r="X3845" s="9">
        <f>INDEX(SLA_Policy!$D$2:$D$5,MATCH(F3845,SLA_Policy!$A$2:$A$5,0))</f>
        <v>72</v>
      </c>
      <c r="Y3845" s="9" t="str">
        <f>IF(E3845="Cancelled","Excluded",IF(D3845="",IF((SLA_Policy!$B$8-B3845)*24&gt;X3845,"Open - Breached","Open - On Track"),IF((D3845-B3845)*24&lt;=X3845,"Met","Breached")))</f>
        <v>Met</v>
      </c>
    </row>
    <row r="3846" spans="1:25" x14ac:dyDescent="0.25">
      <c r="A3846" s="9" t="s">
        <v>7046</v>
      </c>
      <c r="B3846" s="23">
        <v>46045.394444444399</v>
      </c>
      <c r="C3846" s="23">
        <v>46045.409027777801</v>
      </c>
      <c r="D3846" s="23">
        <v>46048.331944444399</v>
      </c>
      <c r="E3846" s="9" t="s">
        <v>212</v>
      </c>
      <c r="F3846" s="9" t="s">
        <v>188</v>
      </c>
      <c r="G3846" s="9" t="s">
        <v>213</v>
      </c>
      <c r="H3846" s="9" t="s">
        <v>166</v>
      </c>
      <c r="I3846" s="9" t="s">
        <v>286</v>
      </c>
      <c r="J3846" s="9" t="s">
        <v>6288</v>
      </c>
      <c r="K3846" s="9" t="s">
        <v>246</v>
      </c>
      <c r="L3846" s="9" t="s">
        <v>216</v>
      </c>
      <c r="M3846" s="9" t="s">
        <v>3323</v>
      </c>
      <c r="N3846" s="9" t="s">
        <v>197</v>
      </c>
      <c r="O3846" s="9" t="s">
        <v>181</v>
      </c>
      <c r="P3846" s="9" t="s">
        <v>445</v>
      </c>
      <c r="Q3846" s="9" t="s">
        <v>219</v>
      </c>
      <c r="R3846" s="9">
        <v>0</v>
      </c>
      <c r="S3846" s="9">
        <v>12</v>
      </c>
      <c r="U3846" s="9" t="s">
        <v>266</v>
      </c>
      <c r="W3846" s="9">
        <v>5</v>
      </c>
      <c r="X3846" s="9">
        <f>INDEX(SLA_Policy!$D$2:$D$5,MATCH(F3846,SLA_Policy!$A$2:$A$5,0))</f>
        <v>72</v>
      </c>
      <c r="Y3846" s="9" t="str">
        <f>IF(E3846="Cancelled","Excluded",IF(D3846="",IF((SLA_Policy!$B$8-B3846)*24&gt;X3846,"Open - Breached","Open - On Track"),IF((D3846-B3846)*24&lt;=X3846,"Met","Breached")))</f>
        <v>Met</v>
      </c>
    </row>
    <row r="3847" spans="1:25" x14ac:dyDescent="0.25">
      <c r="A3847" s="9" t="s">
        <v>7047</v>
      </c>
      <c r="B3847" s="23">
        <v>46045.396527777797</v>
      </c>
      <c r="C3847" s="23">
        <v>46045.409722222197</v>
      </c>
      <c r="D3847" s="23">
        <v>46045.498611111099</v>
      </c>
      <c r="E3847" s="9" t="s">
        <v>212</v>
      </c>
      <c r="F3847" s="9" t="s">
        <v>188</v>
      </c>
      <c r="G3847" s="9" t="s">
        <v>213</v>
      </c>
      <c r="H3847" s="9" t="s">
        <v>166</v>
      </c>
      <c r="I3847" s="9" t="s">
        <v>398</v>
      </c>
      <c r="J3847" s="9" t="s">
        <v>927</v>
      </c>
      <c r="K3847" s="9" t="s">
        <v>225</v>
      </c>
      <c r="L3847" s="9" t="s">
        <v>293</v>
      </c>
      <c r="M3847" s="9" t="s">
        <v>1637</v>
      </c>
      <c r="N3847" s="9" t="s">
        <v>200</v>
      </c>
      <c r="O3847" s="9" t="s">
        <v>181</v>
      </c>
      <c r="P3847" s="9" t="s">
        <v>449</v>
      </c>
      <c r="Q3847" s="9" t="s">
        <v>219</v>
      </c>
      <c r="R3847" s="9">
        <v>0</v>
      </c>
      <c r="S3847" s="9">
        <v>61</v>
      </c>
      <c r="U3847" s="9" t="s">
        <v>140</v>
      </c>
      <c r="V3847" s="9" t="s">
        <v>7028</v>
      </c>
      <c r="W3847" s="9">
        <v>5</v>
      </c>
      <c r="X3847" s="9">
        <f>INDEX(SLA_Policy!$D$2:$D$5,MATCH(F3847,SLA_Policy!$A$2:$A$5,0))</f>
        <v>72</v>
      </c>
      <c r="Y3847" s="9" t="str">
        <f>IF(E3847="Cancelled","Excluded",IF(D3847="",IF((SLA_Policy!$B$8-B3847)*24&gt;X3847,"Open - Breached","Open - On Track"),IF((D3847-B3847)*24&lt;=X3847,"Met","Breached")))</f>
        <v>Met</v>
      </c>
    </row>
    <row r="3848" spans="1:25" x14ac:dyDescent="0.25">
      <c r="A3848" s="9" t="s">
        <v>7048</v>
      </c>
      <c r="B3848" s="23">
        <v>46045.404166666704</v>
      </c>
      <c r="C3848" s="23">
        <v>46045.422222222202</v>
      </c>
      <c r="D3848" s="23">
        <v>46045.517361111102</v>
      </c>
      <c r="E3848" s="9" t="s">
        <v>212</v>
      </c>
      <c r="F3848" s="9" t="s">
        <v>188</v>
      </c>
      <c r="G3848" s="9" t="s">
        <v>213</v>
      </c>
      <c r="H3848" s="9" t="s">
        <v>166</v>
      </c>
      <c r="I3848" s="9" t="s">
        <v>286</v>
      </c>
      <c r="J3848" s="9" t="s">
        <v>2702</v>
      </c>
      <c r="K3848" s="9" t="s">
        <v>225</v>
      </c>
      <c r="L3848" s="9" t="s">
        <v>104</v>
      </c>
      <c r="M3848" s="9" t="s">
        <v>1062</v>
      </c>
      <c r="N3848" s="9" t="s">
        <v>198</v>
      </c>
      <c r="O3848" s="9" t="s">
        <v>181</v>
      </c>
      <c r="P3848" s="9" t="s">
        <v>289</v>
      </c>
      <c r="Q3848" s="9" t="s">
        <v>219</v>
      </c>
      <c r="R3848" s="9">
        <v>0</v>
      </c>
      <c r="S3848" s="9">
        <v>15</v>
      </c>
      <c r="U3848" s="9" t="s">
        <v>376</v>
      </c>
      <c r="X3848" s="9">
        <f>INDEX(SLA_Policy!$D$2:$D$5,MATCH(F3848,SLA_Policy!$A$2:$A$5,0))</f>
        <v>72</v>
      </c>
      <c r="Y3848" s="9" t="str">
        <f>IF(E3848="Cancelled","Excluded",IF(D3848="",IF((SLA_Policy!$B$8-B3848)*24&gt;X3848,"Open - Breached","Open - On Track"),IF((D3848-B3848)*24&lt;=X3848,"Met","Breached")))</f>
        <v>Met</v>
      </c>
    </row>
    <row r="3849" spans="1:25" x14ac:dyDescent="0.25">
      <c r="A3849" s="9" t="s">
        <v>7049</v>
      </c>
      <c r="B3849" s="23">
        <v>46045.408333333296</v>
      </c>
      <c r="C3849" s="23">
        <v>46045.4152777778</v>
      </c>
      <c r="D3849" s="23">
        <v>46045.741666666698</v>
      </c>
      <c r="E3849" s="9" t="s">
        <v>212</v>
      </c>
      <c r="F3849" s="9" t="s">
        <v>188</v>
      </c>
      <c r="G3849" s="9" t="s">
        <v>213</v>
      </c>
      <c r="H3849" s="9" t="s">
        <v>166</v>
      </c>
      <c r="I3849" s="9" t="s">
        <v>398</v>
      </c>
      <c r="J3849" s="9" t="s">
        <v>7050</v>
      </c>
      <c r="K3849" s="9" t="s">
        <v>303</v>
      </c>
      <c r="L3849" s="9" t="s">
        <v>104</v>
      </c>
      <c r="M3849" s="9" t="s">
        <v>7051</v>
      </c>
      <c r="N3849" s="9" t="s">
        <v>198</v>
      </c>
      <c r="O3849" s="9" t="s">
        <v>181</v>
      </c>
      <c r="P3849" s="9" t="s">
        <v>449</v>
      </c>
      <c r="Q3849" s="9" t="s">
        <v>219</v>
      </c>
      <c r="R3849" s="9">
        <v>0</v>
      </c>
      <c r="S3849" s="9">
        <v>73</v>
      </c>
      <c r="U3849" s="9" t="s">
        <v>140</v>
      </c>
      <c r="V3849" s="9" t="s">
        <v>7028</v>
      </c>
      <c r="X3849" s="9">
        <f>INDEX(SLA_Policy!$D$2:$D$5,MATCH(F3849,SLA_Policy!$A$2:$A$5,0))</f>
        <v>72</v>
      </c>
      <c r="Y3849" s="9" t="str">
        <f>IF(E3849="Cancelled","Excluded",IF(D3849="",IF((SLA_Policy!$B$8-B3849)*24&gt;X3849,"Open - Breached","Open - On Track"),IF((D3849-B3849)*24&lt;=X3849,"Met","Breached")))</f>
        <v>Met</v>
      </c>
    </row>
    <row r="3850" spans="1:25" x14ac:dyDescent="0.25">
      <c r="A3850" s="9" t="s">
        <v>7052</v>
      </c>
      <c r="B3850" s="23">
        <v>46045.4194444444</v>
      </c>
      <c r="C3850" s="23">
        <v>46045.423611111102</v>
      </c>
      <c r="D3850" s="23">
        <v>46045.443749999999</v>
      </c>
      <c r="E3850" s="9" t="s">
        <v>212</v>
      </c>
      <c r="F3850" s="9" t="s">
        <v>188</v>
      </c>
      <c r="G3850" s="9" t="s">
        <v>213</v>
      </c>
      <c r="H3850" s="9" t="s">
        <v>161</v>
      </c>
      <c r="I3850" s="9" t="s">
        <v>454</v>
      </c>
      <c r="J3850" s="9" t="s">
        <v>2780</v>
      </c>
      <c r="K3850" s="9" t="s">
        <v>246</v>
      </c>
      <c r="L3850" s="9" t="s">
        <v>104</v>
      </c>
      <c r="M3850" s="9" t="s">
        <v>3507</v>
      </c>
      <c r="N3850" s="9" t="s">
        <v>198</v>
      </c>
      <c r="O3850" s="9" t="s">
        <v>177</v>
      </c>
      <c r="P3850" s="9" t="s">
        <v>300</v>
      </c>
      <c r="Q3850" s="9" t="s">
        <v>219</v>
      </c>
      <c r="R3850" s="9">
        <v>0</v>
      </c>
      <c r="S3850" s="9">
        <v>12</v>
      </c>
      <c r="U3850" s="9" t="s">
        <v>221</v>
      </c>
      <c r="X3850" s="9">
        <f>INDEX(SLA_Policy!$D$2:$D$5,MATCH(F3850,SLA_Policy!$A$2:$A$5,0))</f>
        <v>72</v>
      </c>
      <c r="Y3850" s="9" t="str">
        <f>IF(E3850="Cancelled","Excluded",IF(D3850="",IF((SLA_Policy!$B$8-B3850)*24&gt;X3850,"Open - Breached","Open - On Track"),IF((D3850-B3850)*24&lt;=X3850,"Met","Breached")))</f>
        <v>Met</v>
      </c>
    </row>
    <row r="3851" spans="1:25" x14ac:dyDescent="0.25">
      <c r="A3851" s="9" t="s">
        <v>7053</v>
      </c>
      <c r="B3851" s="23">
        <v>46045.422222222202</v>
      </c>
      <c r="C3851" s="23">
        <v>46045.441666666702</v>
      </c>
      <c r="D3851" s="23">
        <v>46045.462500000001</v>
      </c>
      <c r="E3851" s="9" t="s">
        <v>212</v>
      </c>
      <c r="F3851" s="9" t="s">
        <v>188</v>
      </c>
      <c r="G3851" s="9" t="s">
        <v>213</v>
      </c>
      <c r="H3851" s="9" t="s">
        <v>161</v>
      </c>
      <c r="I3851" s="9" t="s">
        <v>297</v>
      </c>
      <c r="J3851" s="9" t="s">
        <v>3141</v>
      </c>
      <c r="K3851" s="9" t="s">
        <v>262</v>
      </c>
      <c r="L3851" s="9" t="s">
        <v>307</v>
      </c>
      <c r="M3851" s="9" t="s">
        <v>4968</v>
      </c>
      <c r="N3851" s="9" t="s">
        <v>196</v>
      </c>
      <c r="O3851" s="9" t="s">
        <v>116</v>
      </c>
      <c r="P3851" s="9" t="s">
        <v>342</v>
      </c>
      <c r="Q3851" s="9" t="s">
        <v>219</v>
      </c>
      <c r="R3851" s="9">
        <v>0</v>
      </c>
      <c r="S3851" s="9">
        <v>16</v>
      </c>
      <c r="U3851" s="9" t="s">
        <v>376</v>
      </c>
      <c r="X3851" s="9">
        <f>INDEX(SLA_Policy!$D$2:$D$5,MATCH(F3851,SLA_Policy!$A$2:$A$5,0))</f>
        <v>72</v>
      </c>
      <c r="Y3851" s="9" t="str">
        <f>IF(E3851="Cancelled","Excluded",IF(D3851="",IF((SLA_Policy!$B$8-B3851)*24&gt;X3851,"Open - Breached","Open - On Track"),IF((D3851-B3851)*24&lt;=X3851,"Met","Breached")))</f>
        <v>Met</v>
      </c>
    </row>
    <row r="3852" spans="1:25" x14ac:dyDescent="0.25">
      <c r="A3852" s="9" t="s">
        <v>7054</v>
      </c>
      <c r="B3852" s="23">
        <v>46045.4243055556</v>
      </c>
      <c r="C3852" s="23">
        <v>46045.425000000003</v>
      </c>
      <c r="D3852" s="23">
        <v>46045.681250000001</v>
      </c>
      <c r="E3852" s="9" t="s">
        <v>212</v>
      </c>
      <c r="F3852" s="9" t="s">
        <v>188</v>
      </c>
      <c r="G3852" s="9" t="s">
        <v>213</v>
      </c>
      <c r="H3852" s="9" t="s">
        <v>88</v>
      </c>
      <c r="I3852" s="9" t="s">
        <v>92</v>
      </c>
      <c r="J3852" s="9" t="s">
        <v>7055</v>
      </c>
      <c r="K3852" s="9" t="s">
        <v>215</v>
      </c>
      <c r="L3852" s="9" t="s">
        <v>104</v>
      </c>
      <c r="M3852" s="9" t="s">
        <v>320</v>
      </c>
      <c r="N3852" s="9" t="s">
        <v>198</v>
      </c>
      <c r="O3852" s="9" t="s">
        <v>178</v>
      </c>
      <c r="P3852" s="9" t="s">
        <v>272</v>
      </c>
      <c r="Q3852" s="9" t="s">
        <v>219</v>
      </c>
      <c r="R3852" s="9">
        <v>0</v>
      </c>
      <c r="S3852" s="9">
        <v>32</v>
      </c>
      <c r="T3852" s="9" t="s">
        <v>136</v>
      </c>
      <c r="U3852" s="9" t="s">
        <v>266</v>
      </c>
      <c r="X3852" s="9">
        <f>INDEX(SLA_Policy!$D$2:$D$5,MATCH(F3852,SLA_Policy!$A$2:$A$5,0))</f>
        <v>72</v>
      </c>
      <c r="Y3852" s="9" t="str">
        <f>IF(E3852="Cancelled","Excluded",IF(D3852="",IF((SLA_Policy!$B$8-B3852)*24&gt;X3852,"Open - Breached","Open - On Track"),IF((D3852-B3852)*24&lt;=X3852,"Met","Breached")))</f>
        <v>Met</v>
      </c>
    </row>
    <row r="3853" spans="1:25" x14ac:dyDescent="0.25">
      <c r="A3853" s="9" t="s">
        <v>7056</v>
      </c>
      <c r="B3853" s="23">
        <v>46045.433333333298</v>
      </c>
      <c r="C3853" s="23">
        <v>46045.486111111102</v>
      </c>
      <c r="D3853" s="23">
        <v>46045.770833333299</v>
      </c>
      <c r="E3853" s="9" t="s">
        <v>212</v>
      </c>
      <c r="F3853" s="9" t="s">
        <v>189</v>
      </c>
      <c r="G3853" s="9" t="s">
        <v>236</v>
      </c>
      <c r="H3853" s="9" t="s">
        <v>161</v>
      </c>
      <c r="I3853" s="9" t="s">
        <v>505</v>
      </c>
      <c r="J3853" s="9" t="s">
        <v>1591</v>
      </c>
      <c r="K3853" s="9" t="s">
        <v>262</v>
      </c>
      <c r="L3853" s="9" t="s">
        <v>270</v>
      </c>
      <c r="M3853" s="9" t="s">
        <v>3276</v>
      </c>
      <c r="N3853" s="9" t="s">
        <v>197</v>
      </c>
      <c r="O3853" s="9" t="s">
        <v>177</v>
      </c>
      <c r="P3853" s="9" t="s">
        <v>457</v>
      </c>
      <c r="Q3853" s="9" t="s">
        <v>219</v>
      </c>
      <c r="R3853" s="9">
        <v>0</v>
      </c>
      <c r="S3853" s="9">
        <v>36</v>
      </c>
      <c r="U3853" s="9" t="s">
        <v>242</v>
      </c>
      <c r="W3853" s="9">
        <v>4</v>
      </c>
      <c r="X3853" s="9">
        <f>INDEX(SLA_Policy!$D$2:$D$5,MATCH(F3853,SLA_Policy!$A$2:$A$5,0))</f>
        <v>120</v>
      </c>
      <c r="Y3853" s="9" t="str">
        <f>IF(E3853="Cancelled","Excluded",IF(D3853="",IF((SLA_Policy!$B$8-B3853)*24&gt;X3853,"Open - Breached","Open - On Track"),IF((D3853-B3853)*24&lt;=X3853,"Met","Breached")))</f>
        <v>Met</v>
      </c>
    </row>
    <row r="3854" spans="1:25" x14ac:dyDescent="0.25">
      <c r="A3854" s="9" t="s">
        <v>7057</v>
      </c>
      <c r="B3854" s="23">
        <v>46045.433333333298</v>
      </c>
      <c r="C3854" s="23">
        <v>46045.554861111101</v>
      </c>
      <c r="D3854" s="23">
        <v>46048.400694444397</v>
      </c>
      <c r="E3854" s="9" t="s">
        <v>212</v>
      </c>
      <c r="F3854" s="9" t="s">
        <v>189</v>
      </c>
      <c r="G3854" s="9" t="s">
        <v>236</v>
      </c>
      <c r="H3854" s="9" t="s">
        <v>167</v>
      </c>
      <c r="I3854" s="9" t="s">
        <v>255</v>
      </c>
      <c r="J3854" s="9" t="s">
        <v>7058</v>
      </c>
      <c r="K3854" s="9" t="s">
        <v>215</v>
      </c>
      <c r="L3854" s="9" t="s">
        <v>282</v>
      </c>
      <c r="M3854" s="9" t="s">
        <v>2083</v>
      </c>
      <c r="N3854" s="9" t="s">
        <v>196</v>
      </c>
      <c r="O3854" s="9" t="s">
        <v>116</v>
      </c>
      <c r="P3854" s="9" t="s">
        <v>590</v>
      </c>
      <c r="Q3854" s="9" t="s">
        <v>219</v>
      </c>
      <c r="R3854" s="9">
        <v>0</v>
      </c>
      <c r="S3854" s="9">
        <v>28</v>
      </c>
      <c r="U3854" s="9" t="s">
        <v>242</v>
      </c>
      <c r="X3854" s="9">
        <f>INDEX(SLA_Policy!$D$2:$D$5,MATCH(F3854,SLA_Policy!$A$2:$A$5,0))</f>
        <v>120</v>
      </c>
      <c r="Y3854" s="9" t="str">
        <f>IF(E3854="Cancelled","Excluded",IF(D3854="",IF((SLA_Policy!$B$8-B3854)*24&gt;X3854,"Open - Breached","Open - On Track"),IF((D3854-B3854)*24&lt;=X3854,"Met","Breached")))</f>
        <v>Met</v>
      </c>
    </row>
    <row r="3855" spans="1:25" x14ac:dyDescent="0.25">
      <c r="A3855" s="9" t="s">
        <v>7059</v>
      </c>
      <c r="B3855" s="23">
        <v>46045.440277777801</v>
      </c>
      <c r="C3855" s="23">
        <v>46045.613194444399</v>
      </c>
      <c r="D3855" s="23">
        <v>46045.640972222202</v>
      </c>
      <c r="E3855" s="9" t="s">
        <v>212</v>
      </c>
      <c r="F3855" s="9" t="s">
        <v>188</v>
      </c>
      <c r="G3855" s="9" t="s">
        <v>213</v>
      </c>
      <c r="H3855" s="9" t="s">
        <v>162</v>
      </c>
      <c r="I3855" s="9" t="s">
        <v>393</v>
      </c>
      <c r="J3855" s="9" t="s">
        <v>7060</v>
      </c>
      <c r="K3855" s="9" t="s">
        <v>246</v>
      </c>
      <c r="L3855" s="9" t="s">
        <v>226</v>
      </c>
      <c r="M3855" s="9" t="s">
        <v>2395</v>
      </c>
      <c r="N3855" s="9" t="s">
        <v>196</v>
      </c>
      <c r="O3855" s="9" t="s">
        <v>116</v>
      </c>
      <c r="P3855" s="9" t="s">
        <v>295</v>
      </c>
      <c r="Q3855" s="9" t="s">
        <v>219</v>
      </c>
      <c r="R3855" s="9">
        <v>0</v>
      </c>
      <c r="S3855" s="9">
        <v>20</v>
      </c>
      <c r="U3855" s="9" t="s">
        <v>248</v>
      </c>
      <c r="W3855" s="9">
        <v>4</v>
      </c>
      <c r="X3855" s="9">
        <f>INDEX(SLA_Policy!$D$2:$D$5,MATCH(F3855,SLA_Policy!$A$2:$A$5,0))</f>
        <v>72</v>
      </c>
      <c r="Y3855" s="9" t="str">
        <f>IF(E3855="Cancelled","Excluded",IF(D3855="",IF((SLA_Policy!$B$8-B3855)*24&gt;X3855,"Open - Breached","Open - On Track"),IF((D3855-B3855)*24&lt;=X3855,"Met","Breached")))</f>
        <v>Met</v>
      </c>
    </row>
    <row r="3856" spans="1:25" x14ac:dyDescent="0.25">
      <c r="A3856" s="9" t="s">
        <v>7061</v>
      </c>
      <c r="B3856" s="23">
        <v>46045.443055555603</v>
      </c>
      <c r="C3856" s="23">
        <v>46045.443749999999</v>
      </c>
      <c r="D3856" s="23">
        <v>46045.484722222202</v>
      </c>
      <c r="E3856" s="9" t="s">
        <v>212</v>
      </c>
      <c r="F3856" s="9" t="s">
        <v>188</v>
      </c>
      <c r="G3856" s="9" t="s">
        <v>213</v>
      </c>
      <c r="H3856" s="9" t="s">
        <v>161</v>
      </c>
      <c r="I3856" s="9" t="s">
        <v>454</v>
      </c>
      <c r="J3856" s="9" t="s">
        <v>4126</v>
      </c>
      <c r="K3856" s="9" t="s">
        <v>262</v>
      </c>
      <c r="L3856" s="9" t="s">
        <v>104</v>
      </c>
      <c r="M3856" s="9" t="s">
        <v>3175</v>
      </c>
      <c r="N3856" s="9" t="s">
        <v>200</v>
      </c>
      <c r="O3856" s="9" t="s">
        <v>116</v>
      </c>
      <c r="P3856" s="9" t="s">
        <v>551</v>
      </c>
      <c r="Q3856" s="9" t="s">
        <v>219</v>
      </c>
      <c r="R3856" s="9">
        <v>0</v>
      </c>
      <c r="S3856" s="9">
        <v>8</v>
      </c>
      <c r="U3856" s="9" t="s">
        <v>290</v>
      </c>
      <c r="X3856" s="9">
        <f>INDEX(SLA_Policy!$D$2:$D$5,MATCH(F3856,SLA_Policy!$A$2:$A$5,0))</f>
        <v>72</v>
      </c>
      <c r="Y3856" s="9" t="str">
        <f>IF(E3856="Cancelled","Excluded",IF(D3856="",IF((SLA_Policy!$B$8-B3856)*24&gt;X3856,"Open - Breached","Open - On Track"),IF((D3856-B3856)*24&lt;=X3856,"Met","Breached")))</f>
        <v>Met</v>
      </c>
    </row>
    <row r="3857" spans="1:25" x14ac:dyDescent="0.25">
      <c r="A3857" s="9" t="s">
        <v>7062</v>
      </c>
      <c r="B3857" s="23">
        <v>46045.445833333302</v>
      </c>
      <c r="C3857" s="23">
        <v>46045.487500000003</v>
      </c>
      <c r="D3857" s="23">
        <v>46045.645138888904</v>
      </c>
      <c r="E3857" s="9" t="s">
        <v>212</v>
      </c>
      <c r="F3857" s="9" t="s">
        <v>188</v>
      </c>
      <c r="G3857" s="9" t="s">
        <v>213</v>
      </c>
      <c r="H3857" s="9" t="s">
        <v>166</v>
      </c>
      <c r="I3857" s="9" t="s">
        <v>286</v>
      </c>
      <c r="J3857" s="9" t="s">
        <v>632</v>
      </c>
      <c r="K3857" s="9" t="s">
        <v>215</v>
      </c>
      <c r="L3857" s="9" t="s">
        <v>307</v>
      </c>
      <c r="M3857" s="9" t="s">
        <v>4611</v>
      </c>
      <c r="N3857" s="9" t="s">
        <v>197</v>
      </c>
      <c r="O3857" s="9" t="s">
        <v>181</v>
      </c>
      <c r="P3857" s="9" t="s">
        <v>289</v>
      </c>
      <c r="Q3857" s="9" t="s">
        <v>219</v>
      </c>
      <c r="R3857" s="9">
        <v>0</v>
      </c>
      <c r="S3857" s="9">
        <v>12</v>
      </c>
      <c r="U3857" s="9" t="s">
        <v>376</v>
      </c>
      <c r="X3857" s="9">
        <f>INDEX(SLA_Policy!$D$2:$D$5,MATCH(F3857,SLA_Policy!$A$2:$A$5,0))</f>
        <v>72</v>
      </c>
      <c r="Y3857" s="9" t="str">
        <f>IF(E3857="Cancelled","Excluded",IF(D3857="",IF((SLA_Policy!$B$8-B3857)*24&gt;X3857,"Open - Breached","Open - On Track"),IF((D3857-B3857)*24&lt;=X3857,"Met","Breached")))</f>
        <v>Met</v>
      </c>
    </row>
    <row r="3858" spans="1:25" x14ac:dyDescent="0.25">
      <c r="A3858" s="9" t="s">
        <v>7063</v>
      </c>
      <c r="B3858" s="23">
        <v>46045.45</v>
      </c>
      <c r="C3858" s="23">
        <v>46045.470833333296</v>
      </c>
      <c r="D3858" s="23">
        <v>46045.717361111099</v>
      </c>
      <c r="E3858" s="9" t="s">
        <v>212</v>
      </c>
      <c r="F3858" s="9" t="s">
        <v>189</v>
      </c>
      <c r="G3858" s="9" t="s">
        <v>213</v>
      </c>
      <c r="H3858" s="9" t="s">
        <v>161</v>
      </c>
      <c r="I3858" s="9" t="s">
        <v>389</v>
      </c>
      <c r="J3858" s="9" t="s">
        <v>5897</v>
      </c>
      <c r="K3858" s="9" t="s">
        <v>246</v>
      </c>
      <c r="L3858" s="9" t="s">
        <v>282</v>
      </c>
      <c r="M3858" s="9" t="s">
        <v>6434</v>
      </c>
      <c r="N3858" s="9" t="s">
        <v>196</v>
      </c>
      <c r="O3858" s="9" t="s">
        <v>116</v>
      </c>
      <c r="P3858" s="9" t="s">
        <v>218</v>
      </c>
      <c r="Q3858" s="9" t="s">
        <v>219</v>
      </c>
      <c r="R3858" s="9">
        <v>0</v>
      </c>
      <c r="S3858" s="9">
        <v>9</v>
      </c>
      <c r="U3858" s="9" t="s">
        <v>290</v>
      </c>
      <c r="X3858" s="9">
        <f>INDEX(SLA_Policy!$D$2:$D$5,MATCH(F3858,SLA_Policy!$A$2:$A$5,0))</f>
        <v>120</v>
      </c>
      <c r="Y3858" s="9" t="str">
        <f>IF(E3858="Cancelled","Excluded",IF(D3858="",IF((SLA_Policy!$B$8-B3858)*24&gt;X3858,"Open - Breached","Open - On Track"),IF((D3858-B3858)*24&lt;=X3858,"Met","Breached")))</f>
        <v>Met</v>
      </c>
    </row>
    <row r="3859" spans="1:25" x14ac:dyDescent="0.25">
      <c r="A3859" s="9" t="s">
        <v>7064</v>
      </c>
      <c r="B3859" s="23">
        <v>46045.456944444399</v>
      </c>
      <c r="C3859" s="23">
        <v>46045.473611111098</v>
      </c>
      <c r="D3859" s="23">
        <v>46045.706250000003</v>
      </c>
      <c r="E3859" s="9" t="s">
        <v>212</v>
      </c>
      <c r="F3859" s="9" t="s">
        <v>188</v>
      </c>
      <c r="G3859" s="9" t="s">
        <v>213</v>
      </c>
      <c r="H3859" s="9" t="s">
        <v>165</v>
      </c>
      <c r="I3859" s="9" t="s">
        <v>567</v>
      </c>
      <c r="J3859" s="9" t="s">
        <v>7065</v>
      </c>
      <c r="K3859" s="9" t="s">
        <v>303</v>
      </c>
      <c r="L3859" s="9" t="s">
        <v>104</v>
      </c>
      <c r="M3859" s="9" t="s">
        <v>4749</v>
      </c>
      <c r="N3859" s="9" t="s">
        <v>199</v>
      </c>
      <c r="O3859" s="9" t="s">
        <v>176</v>
      </c>
      <c r="P3859" s="9" t="s">
        <v>503</v>
      </c>
      <c r="Q3859" s="9" t="s">
        <v>273</v>
      </c>
      <c r="R3859" s="9">
        <v>0</v>
      </c>
      <c r="S3859" s="9">
        <v>10</v>
      </c>
      <c r="U3859" s="9" t="s">
        <v>230</v>
      </c>
      <c r="W3859" s="9">
        <v>5</v>
      </c>
      <c r="X3859" s="9">
        <f>INDEX(SLA_Policy!$D$2:$D$5,MATCH(F3859,SLA_Policy!$A$2:$A$5,0))</f>
        <v>72</v>
      </c>
      <c r="Y3859" s="9" t="str">
        <f>IF(E3859="Cancelled","Excluded",IF(D3859="",IF((SLA_Policy!$B$8-B3859)*24&gt;X3859,"Open - Breached","Open - On Track"),IF((D3859-B3859)*24&lt;=X3859,"Met","Breached")))</f>
        <v>Met</v>
      </c>
    </row>
    <row r="3860" spans="1:25" x14ac:dyDescent="0.25">
      <c r="A3860" s="9" t="s">
        <v>7066</v>
      </c>
      <c r="B3860" s="23">
        <v>46045.463194444397</v>
      </c>
      <c r="C3860" s="23">
        <v>46045.516666666699</v>
      </c>
      <c r="D3860" s="23">
        <v>46045.660416666702</v>
      </c>
      <c r="E3860" s="9" t="s">
        <v>212</v>
      </c>
      <c r="F3860" s="9" t="s">
        <v>188</v>
      </c>
      <c r="G3860" s="9" t="s">
        <v>213</v>
      </c>
      <c r="H3860" s="9" t="s">
        <v>165</v>
      </c>
      <c r="I3860" s="9" t="s">
        <v>469</v>
      </c>
      <c r="J3860" s="9" t="s">
        <v>1448</v>
      </c>
      <c r="K3860" s="9" t="s">
        <v>246</v>
      </c>
      <c r="L3860" s="9" t="s">
        <v>311</v>
      </c>
      <c r="M3860" s="9" t="s">
        <v>1234</v>
      </c>
      <c r="N3860" s="9" t="s">
        <v>197</v>
      </c>
      <c r="O3860" s="9" t="s">
        <v>176</v>
      </c>
      <c r="P3860" s="9" t="s">
        <v>330</v>
      </c>
      <c r="Q3860" s="9" t="s">
        <v>219</v>
      </c>
      <c r="R3860" s="9">
        <v>0</v>
      </c>
      <c r="S3860" s="9">
        <v>23</v>
      </c>
      <c r="U3860" s="9" t="s">
        <v>266</v>
      </c>
      <c r="X3860" s="9">
        <f>INDEX(SLA_Policy!$D$2:$D$5,MATCH(F3860,SLA_Policy!$A$2:$A$5,0))</f>
        <v>72</v>
      </c>
      <c r="Y3860" s="9" t="str">
        <f>IF(E3860="Cancelled","Excluded",IF(D3860="",IF((SLA_Policy!$B$8-B3860)*24&gt;X3860,"Open - Breached","Open - On Track"),IF((D3860-B3860)*24&lt;=X3860,"Met","Breached")))</f>
        <v>Met</v>
      </c>
    </row>
    <row r="3861" spans="1:25" x14ac:dyDescent="0.25">
      <c r="A3861" s="9" t="s">
        <v>7067</v>
      </c>
      <c r="B3861" s="23">
        <v>46045.473611111098</v>
      </c>
      <c r="C3861" s="23">
        <v>46045.523611111101</v>
      </c>
      <c r="D3861" s="23">
        <v>46048.399305555598</v>
      </c>
      <c r="E3861" s="9" t="s">
        <v>212</v>
      </c>
      <c r="F3861" s="9" t="s">
        <v>188</v>
      </c>
      <c r="G3861" s="9" t="s">
        <v>213</v>
      </c>
      <c r="H3861" s="9" t="s">
        <v>165</v>
      </c>
      <c r="I3861" s="9" t="s">
        <v>567</v>
      </c>
      <c r="J3861" s="9" t="s">
        <v>7068</v>
      </c>
      <c r="K3861" s="9" t="s">
        <v>303</v>
      </c>
      <c r="L3861" s="9" t="s">
        <v>216</v>
      </c>
      <c r="M3861" s="9" t="s">
        <v>2680</v>
      </c>
      <c r="N3861" s="9" t="s">
        <v>196</v>
      </c>
      <c r="O3861" s="9" t="s">
        <v>176</v>
      </c>
      <c r="P3861" s="9" t="s">
        <v>1159</v>
      </c>
      <c r="Q3861" s="9" t="s">
        <v>219</v>
      </c>
      <c r="R3861" s="9">
        <v>1</v>
      </c>
      <c r="S3861" s="9">
        <v>46</v>
      </c>
      <c r="U3861" s="9" t="s">
        <v>266</v>
      </c>
      <c r="X3861" s="9">
        <f>INDEX(SLA_Policy!$D$2:$D$5,MATCH(F3861,SLA_Policy!$A$2:$A$5,0))</f>
        <v>72</v>
      </c>
      <c r="Y3861" s="9" t="str">
        <f>IF(E3861="Cancelled","Excluded",IF(D3861="",IF((SLA_Policy!$B$8-B3861)*24&gt;X3861,"Open - Breached","Open - On Track"),IF((D3861-B3861)*24&lt;=X3861,"Met","Breached")))</f>
        <v>Met</v>
      </c>
    </row>
    <row r="3862" spans="1:25" x14ac:dyDescent="0.25">
      <c r="A3862" s="9" t="s">
        <v>7069</v>
      </c>
      <c r="B3862" s="23">
        <v>46045.474999999999</v>
      </c>
      <c r="C3862" s="23">
        <v>46045.507638888899</v>
      </c>
      <c r="D3862" s="23">
        <v>46048.399305555598</v>
      </c>
      <c r="E3862" s="9" t="s">
        <v>212</v>
      </c>
      <c r="F3862" s="9" t="s">
        <v>189</v>
      </c>
      <c r="G3862" s="9" t="s">
        <v>213</v>
      </c>
      <c r="H3862" s="9" t="s">
        <v>162</v>
      </c>
      <c r="I3862" s="9" t="s">
        <v>244</v>
      </c>
      <c r="J3862" s="9" t="s">
        <v>7070</v>
      </c>
      <c r="K3862" s="9" t="s">
        <v>239</v>
      </c>
      <c r="L3862" s="9" t="s">
        <v>351</v>
      </c>
      <c r="M3862" s="9" t="s">
        <v>562</v>
      </c>
      <c r="N3862" s="9" t="s">
        <v>196</v>
      </c>
      <c r="O3862" s="9" t="s">
        <v>179</v>
      </c>
      <c r="P3862" s="9" t="s">
        <v>264</v>
      </c>
      <c r="Q3862" s="9" t="s">
        <v>219</v>
      </c>
      <c r="R3862" s="9">
        <v>0</v>
      </c>
      <c r="S3862" s="9">
        <v>20</v>
      </c>
      <c r="U3862" s="9" t="s">
        <v>266</v>
      </c>
      <c r="X3862" s="9">
        <f>INDEX(SLA_Policy!$D$2:$D$5,MATCH(F3862,SLA_Policy!$A$2:$A$5,0))</f>
        <v>120</v>
      </c>
      <c r="Y3862" s="9" t="str">
        <f>IF(E3862="Cancelled","Excluded",IF(D3862="",IF((SLA_Policy!$B$8-B3862)*24&gt;X3862,"Open - Breached","Open - On Track"),IF((D3862-B3862)*24&lt;=X3862,"Met","Breached")))</f>
        <v>Met</v>
      </c>
    </row>
    <row r="3863" spans="1:25" x14ac:dyDescent="0.25">
      <c r="A3863" s="9" t="s">
        <v>7071</v>
      </c>
      <c r="B3863" s="23">
        <v>46045.479861111096</v>
      </c>
      <c r="C3863" s="23">
        <v>46045.515277777798</v>
      </c>
      <c r="D3863" s="23">
        <v>46048.327777777798</v>
      </c>
      <c r="E3863" s="9" t="s">
        <v>212</v>
      </c>
      <c r="F3863" s="9" t="s">
        <v>189</v>
      </c>
      <c r="G3863" s="9" t="s">
        <v>213</v>
      </c>
      <c r="H3863" s="9" t="s">
        <v>162</v>
      </c>
      <c r="I3863" s="9" t="s">
        <v>345</v>
      </c>
      <c r="J3863" s="9" t="s">
        <v>2804</v>
      </c>
      <c r="K3863" s="9" t="s">
        <v>262</v>
      </c>
      <c r="L3863" s="9" t="s">
        <v>104</v>
      </c>
      <c r="M3863" s="9" t="s">
        <v>1394</v>
      </c>
      <c r="N3863" s="9" t="s">
        <v>196</v>
      </c>
      <c r="O3863" s="9" t="s">
        <v>116</v>
      </c>
      <c r="P3863" s="9" t="s">
        <v>295</v>
      </c>
      <c r="Q3863" s="9" t="s">
        <v>219</v>
      </c>
      <c r="R3863" s="9">
        <v>0</v>
      </c>
      <c r="S3863" s="9">
        <v>11</v>
      </c>
      <c r="U3863" s="9" t="s">
        <v>290</v>
      </c>
      <c r="X3863" s="9">
        <f>INDEX(SLA_Policy!$D$2:$D$5,MATCH(F3863,SLA_Policy!$A$2:$A$5,0))</f>
        <v>120</v>
      </c>
      <c r="Y3863" s="9" t="str">
        <f>IF(E3863="Cancelled","Excluded",IF(D3863="",IF((SLA_Policy!$B$8-B3863)*24&gt;X3863,"Open - Breached","Open - On Track"),IF((D3863-B3863)*24&lt;=X3863,"Met","Breached")))</f>
        <v>Met</v>
      </c>
    </row>
    <row r="3864" spans="1:25" x14ac:dyDescent="0.25">
      <c r="A3864" s="9" t="s">
        <v>7072</v>
      </c>
      <c r="B3864" s="23">
        <v>46045.484027777798</v>
      </c>
      <c r="C3864" s="23">
        <v>46045.561111111099</v>
      </c>
      <c r="D3864" s="23">
        <v>46045.675694444399</v>
      </c>
      <c r="E3864" s="9" t="s">
        <v>212</v>
      </c>
      <c r="F3864" s="9" t="s">
        <v>189</v>
      </c>
      <c r="G3864" s="9" t="s">
        <v>213</v>
      </c>
      <c r="H3864" s="9" t="s">
        <v>164</v>
      </c>
      <c r="I3864" s="9" t="s">
        <v>478</v>
      </c>
      <c r="J3864" s="9" t="s">
        <v>7073</v>
      </c>
      <c r="K3864" s="9" t="s">
        <v>246</v>
      </c>
      <c r="L3864" s="9" t="s">
        <v>226</v>
      </c>
      <c r="M3864" s="9" t="s">
        <v>559</v>
      </c>
      <c r="N3864" s="9" t="s">
        <v>196</v>
      </c>
      <c r="O3864" s="9" t="s">
        <v>116</v>
      </c>
      <c r="P3864" s="9" t="s">
        <v>295</v>
      </c>
      <c r="Q3864" s="9" t="s">
        <v>219</v>
      </c>
      <c r="R3864" s="9">
        <v>0</v>
      </c>
      <c r="S3864" s="9">
        <v>53</v>
      </c>
      <c r="T3864" s="9" t="s">
        <v>343</v>
      </c>
      <c r="U3864" s="9" t="s">
        <v>290</v>
      </c>
      <c r="X3864" s="9">
        <f>INDEX(SLA_Policy!$D$2:$D$5,MATCH(F3864,SLA_Policy!$A$2:$A$5,0))</f>
        <v>120</v>
      </c>
      <c r="Y3864" s="9" t="str">
        <f>IF(E3864="Cancelled","Excluded",IF(D3864="",IF((SLA_Policy!$B$8-B3864)*24&gt;X3864,"Open - Breached","Open - On Track"),IF((D3864-B3864)*24&lt;=X3864,"Met","Breached")))</f>
        <v>Met</v>
      </c>
    </row>
    <row r="3865" spans="1:25" x14ac:dyDescent="0.25">
      <c r="A3865" s="9" t="s">
        <v>7074</v>
      </c>
      <c r="B3865" s="23">
        <v>46045.4909722222</v>
      </c>
      <c r="C3865" s="23">
        <v>46045.497916666704</v>
      </c>
      <c r="D3865" s="23">
        <v>46045.6694444444</v>
      </c>
      <c r="E3865" s="9" t="s">
        <v>212</v>
      </c>
      <c r="F3865" s="9" t="s">
        <v>188</v>
      </c>
      <c r="G3865" s="9" t="s">
        <v>213</v>
      </c>
      <c r="H3865" s="9" t="s">
        <v>161</v>
      </c>
      <c r="I3865" s="9" t="s">
        <v>297</v>
      </c>
      <c r="J3865" s="9" t="s">
        <v>521</v>
      </c>
      <c r="K3865" s="9" t="s">
        <v>225</v>
      </c>
      <c r="L3865" s="9" t="s">
        <v>311</v>
      </c>
      <c r="M3865" s="9" t="s">
        <v>4091</v>
      </c>
      <c r="N3865" s="9" t="s">
        <v>198</v>
      </c>
      <c r="O3865" s="9" t="s">
        <v>177</v>
      </c>
      <c r="P3865" s="9" t="s">
        <v>457</v>
      </c>
      <c r="Q3865" s="9" t="s">
        <v>219</v>
      </c>
      <c r="R3865" s="9">
        <v>0</v>
      </c>
      <c r="S3865" s="9">
        <v>7</v>
      </c>
      <c r="U3865" s="9" t="s">
        <v>221</v>
      </c>
      <c r="W3865" s="9">
        <v>4</v>
      </c>
      <c r="X3865" s="9">
        <f>INDEX(SLA_Policy!$D$2:$D$5,MATCH(F3865,SLA_Policy!$A$2:$A$5,0))</f>
        <v>72</v>
      </c>
      <c r="Y3865" s="9" t="str">
        <f>IF(E3865="Cancelled","Excluded",IF(D3865="",IF((SLA_Policy!$B$8-B3865)*24&gt;X3865,"Open - Breached","Open - On Track"),IF((D3865-B3865)*24&lt;=X3865,"Met","Breached")))</f>
        <v>Met</v>
      </c>
    </row>
    <row r="3866" spans="1:25" x14ac:dyDescent="0.25">
      <c r="A3866" s="9" t="s">
        <v>7075</v>
      </c>
      <c r="B3866" s="23">
        <v>46045.523611111101</v>
      </c>
      <c r="C3866" s="23">
        <v>46045.564583333296</v>
      </c>
      <c r="D3866" s="23">
        <v>46048.40625</v>
      </c>
      <c r="E3866" s="9" t="s">
        <v>212</v>
      </c>
      <c r="F3866" s="9" t="s">
        <v>188</v>
      </c>
      <c r="G3866" s="9" t="s">
        <v>213</v>
      </c>
      <c r="H3866" s="9" t="s">
        <v>165</v>
      </c>
      <c r="I3866" s="9" t="s">
        <v>469</v>
      </c>
      <c r="J3866" s="9" t="s">
        <v>837</v>
      </c>
      <c r="K3866" s="9" t="s">
        <v>246</v>
      </c>
      <c r="L3866" s="9" t="s">
        <v>311</v>
      </c>
      <c r="M3866" s="9" t="s">
        <v>1364</v>
      </c>
      <c r="N3866" s="9" t="s">
        <v>197</v>
      </c>
      <c r="O3866" s="9" t="s">
        <v>176</v>
      </c>
      <c r="P3866" s="9" t="s">
        <v>253</v>
      </c>
      <c r="Q3866" s="9" t="s">
        <v>219</v>
      </c>
      <c r="R3866" s="9">
        <v>0</v>
      </c>
      <c r="S3866" s="9">
        <v>8</v>
      </c>
      <c r="U3866" s="9" t="s">
        <v>290</v>
      </c>
      <c r="X3866" s="9">
        <f>INDEX(SLA_Policy!$D$2:$D$5,MATCH(F3866,SLA_Policy!$A$2:$A$5,0))</f>
        <v>72</v>
      </c>
      <c r="Y3866" s="9" t="str">
        <f>IF(E3866="Cancelled","Excluded",IF(D3866="",IF((SLA_Policy!$B$8-B3866)*24&gt;X3866,"Open - Breached","Open - On Track"),IF((D3866-B3866)*24&lt;=X3866,"Met","Breached")))</f>
        <v>Met</v>
      </c>
    </row>
    <row r="3867" spans="1:25" x14ac:dyDescent="0.25">
      <c r="A3867" s="9" t="s">
        <v>7076</v>
      </c>
      <c r="B3867" s="23">
        <v>46045.563194444498</v>
      </c>
      <c r="C3867" s="23">
        <v>46048.367361111101</v>
      </c>
      <c r="D3867" s="23">
        <v>46049.551388888904</v>
      </c>
      <c r="E3867" s="9" t="s">
        <v>212</v>
      </c>
      <c r="F3867" s="9" t="s">
        <v>189</v>
      </c>
      <c r="G3867" s="9" t="s">
        <v>213</v>
      </c>
      <c r="H3867" s="9" t="s">
        <v>163</v>
      </c>
      <c r="I3867" s="9" t="s">
        <v>223</v>
      </c>
      <c r="J3867" s="9" t="s">
        <v>324</v>
      </c>
      <c r="K3867" s="9" t="s">
        <v>246</v>
      </c>
      <c r="L3867" s="9" t="s">
        <v>104</v>
      </c>
      <c r="M3867" s="9" t="s">
        <v>2057</v>
      </c>
      <c r="N3867" s="9" t="s">
        <v>196</v>
      </c>
      <c r="O3867" s="9" t="s">
        <v>176</v>
      </c>
      <c r="P3867" s="9" t="s">
        <v>419</v>
      </c>
      <c r="Q3867" s="9" t="s">
        <v>219</v>
      </c>
      <c r="R3867" s="9">
        <v>1</v>
      </c>
      <c r="S3867" s="9">
        <v>68</v>
      </c>
      <c r="T3867" s="9" t="s">
        <v>136</v>
      </c>
      <c r="U3867" s="9" t="s">
        <v>230</v>
      </c>
      <c r="W3867" s="9">
        <v>3</v>
      </c>
      <c r="X3867" s="9">
        <f>INDEX(SLA_Policy!$D$2:$D$5,MATCH(F3867,SLA_Policy!$A$2:$A$5,0))</f>
        <v>120</v>
      </c>
      <c r="Y3867" s="9" t="str">
        <f>IF(E3867="Cancelled","Excluded",IF(D3867="",IF((SLA_Policy!$B$8-B3867)*24&gt;X3867,"Open - Breached","Open - On Track"),IF((D3867-B3867)*24&lt;=X3867,"Met","Breached")))</f>
        <v>Met</v>
      </c>
    </row>
    <row r="3868" spans="1:25" x14ac:dyDescent="0.25">
      <c r="A3868" s="9" t="s">
        <v>7077</v>
      </c>
      <c r="B3868" s="23">
        <v>46045.572916666701</v>
      </c>
      <c r="C3868" s="23">
        <v>46045.734027777798</v>
      </c>
      <c r="D3868" s="23">
        <v>46048.382638888899</v>
      </c>
      <c r="E3868" s="9" t="s">
        <v>212</v>
      </c>
      <c r="F3868" s="9" t="s">
        <v>188</v>
      </c>
      <c r="G3868" s="9" t="s">
        <v>236</v>
      </c>
      <c r="H3868" s="9" t="s">
        <v>161</v>
      </c>
      <c r="I3868" s="9" t="s">
        <v>237</v>
      </c>
      <c r="J3868" s="9" t="s">
        <v>681</v>
      </c>
      <c r="K3868" s="9" t="s">
        <v>246</v>
      </c>
      <c r="L3868" s="9" t="s">
        <v>293</v>
      </c>
      <c r="M3868" s="9" t="s">
        <v>7078</v>
      </c>
      <c r="N3868" s="9" t="s">
        <v>196</v>
      </c>
      <c r="O3868" s="9" t="s">
        <v>179</v>
      </c>
      <c r="P3868" s="9" t="s">
        <v>337</v>
      </c>
      <c r="Q3868" s="9" t="s">
        <v>219</v>
      </c>
      <c r="R3868" s="9">
        <v>0</v>
      </c>
      <c r="S3868" s="9">
        <v>17</v>
      </c>
      <c r="U3868" s="9" t="s">
        <v>242</v>
      </c>
      <c r="X3868" s="9">
        <f>INDEX(SLA_Policy!$D$2:$D$5,MATCH(F3868,SLA_Policy!$A$2:$A$5,0))</f>
        <v>72</v>
      </c>
      <c r="Y3868" s="9" t="str">
        <f>IF(E3868="Cancelled","Excluded",IF(D3868="",IF((SLA_Policy!$B$8-B3868)*24&gt;X3868,"Open - Breached","Open - On Track"),IF((D3868-B3868)*24&lt;=X3868,"Met","Breached")))</f>
        <v>Met</v>
      </c>
    </row>
    <row r="3869" spans="1:25" x14ac:dyDescent="0.25">
      <c r="A3869" s="9" t="s">
        <v>7079</v>
      </c>
      <c r="B3869" s="23">
        <v>46045.577777777798</v>
      </c>
      <c r="C3869" s="23">
        <v>46045.626388888901</v>
      </c>
      <c r="D3869" s="23">
        <v>46048.4152777778</v>
      </c>
      <c r="E3869" s="9" t="s">
        <v>212</v>
      </c>
      <c r="F3869" s="9" t="s">
        <v>189</v>
      </c>
      <c r="G3869" s="9" t="s">
        <v>236</v>
      </c>
      <c r="H3869" s="9" t="s">
        <v>161</v>
      </c>
      <c r="I3869" s="9" t="s">
        <v>237</v>
      </c>
      <c r="J3869" s="9" t="s">
        <v>7080</v>
      </c>
      <c r="K3869" s="9" t="s">
        <v>215</v>
      </c>
      <c r="L3869" s="9" t="s">
        <v>307</v>
      </c>
      <c r="M3869" s="9" t="s">
        <v>1279</v>
      </c>
      <c r="N3869" s="9" t="s">
        <v>196</v>
      </c>
      <c r="O3869" s="9" t="s">
        <v>177</v>
      </c>
      <c r="P3869" s="9" t="s">
        <v>457</v>
      </c>
      <c r="Q3869" s="9" t="s">
        <v>219</v>
      </c>
      <c r="R3869" s="9">
        <v>0</v>
      </c>
      <c r="S3869" s="9">
        <v>11</v>
      </c>
      <c r="U3869" s="9" t="s">
        <v>242</v>
      </c>
      <c r="X3869" s="9">
        <f>INDEX(SLA_Policy!$D$2:$D$5,MATCH(F3869,SLA_Policy!$A$2:$A$5,0))</f>
        <v>120</v>
      </c>
      <c r="Y3869" s="9" t="str">
        <f>IF(E3869="Cancelled","Excluded",IF(D3869="",IF((SLA_Policy!$B$8-B3869)*24&gt;X3869,"Open - Breached","Open - On Track"),IF((D3869-B3869)*24&lt;=X3869,"Met","Breached")))</f>
        <v>Met</v>
      </c>
    </row>
    <row r="3870" spans="1:25" x14ac:dyDescent="0.25">
      <c r="A3870" s="9" t="s">
        <v>7081</v>
      </c>
      <c r="B3870" s="23">
        <v>46045.59375</v>
      </c>
      <c r="C3870" s="23">
        <v>46045.602083333302</v>
      </c>
      <c r="D3870" s="23">
        <v>46045.650694444397</v>
      </c>
      <c r="E3870" s="9" t="s">
        <v>212</v>
      </c>
      <c r="F3870" s="9" t="s">
        <v>189</v>
      </c>
      <c r="G3870" s="9" t="s">
        <v>213</v>
      </c>
      <c r="H3870" s="9" t="s">
        <v>161</v>
      </c>
      <c r="I3870" s="9" t="s">
        <v>389</v>
      </c>
      <c r="J3870" s="9" t="s">
        <v>1243</v>
      </c>
      <c r="K3870" s="9" t="s">
        <v>246</v>
      </c>
      <c r="L3870" s="9" t="s">
        <v>395</v>
      </c>
      <c r="M3870" s="9" t="s">
        <v>792</v>
      </c>
      <c r="N3870" s="9" t="s">
        <v>198</v>
      </c>
      <c r="O3870" s="9" t="s">
        <v>116</v>
      </c>
      <c r="P3870" s="9" t="s">
        <v>574</v>
      </c>
      <c r="Q3870" s="9" t="s">
        <v>219</v>
      </c>
      <c r="R3870" s="9">
        <v>0</v>
      </c>
      <c r="S3870" s="9">
        <v>7</v>
      </c>
      <c r="U3870" s="9" t="s">
        <v>376</v>
      </c>
      <c r="X3870" s="9">
        <f>INDEX(SLA_Policy!$D$2:$D$5,MATCH(F3870,SLA_Policy!$A$2:$A$5,0))</f>
        <v>120</v>
      </c>
      <c r="Y3870" s="9" t="str">
        <f>IF(E3870="Cancelled","Excluded",IF(D3870="",IF((SLA_Policy!$B$8-B3870)*24&gt;X3870,"Open - Breached","Open - On Track"),IF((D3870-B3870)*24&lt;=X3870,"Met","Breached")))</f>
        <v>Met</v>
      </c>
    </row>
    <row r="3871" spans="1:25" x14ac:dyDescent="0.25">
      <c r="A3871" s="9" t="s">
        <v>7082</v>
      </c>
      <c r="B3871" s="23">
        <v>46045.655555555597</v>
      </c>
      <c r="C3871" s="23">
        <v>46045.672916666699</v>
      </c>
      <c r="D3871" s="23">
        <v>46048.340972222199</v>
      </c>
      <c r="E3871" s="9" t="s">
        <v>212</v>
      </c>
      <c r="F3871" s="9" t="s">
        <v>188</v>
      </c>
      <c r="G3871" s="9" t="s">
        <v>213</v>
      </c>
      <c r="H3871" s="9" t="s">
        <v>164</v>
      </c>
      <c r="I3871" s="9" t="s">
        <v>478</v>
      </c>
      <c r="J3871" s="9" t="s">
        <v>5199</v>
      </c>
      <c r="K3871" s="9" t="s">
        <v>246</v>
      </c>
      <c r="L3871" s="9" t="s">
        <v>216</v>
      </c>
      <c r="M3871" s="9" t="s">
        <v>2246</v>
      </c>
      <c r="N3871" s="9" t="s">
        <v>196</v>
      </c>
      <c r="O3871" s="9" t="s">
        <v>178</v>
      </c>
      <c r="P3871" s="9" t="s">
        <v>414</v>
      </c>
      <c r="Q3871" s="9" t="s">
        <v>219</v>
      </c>
      <c r="R3871" s="9">
        <v>0</v>
      </c>
      <c r="S3871" s="9">
        <v>15</v>
      </c>
      <c r="T3871" s="9" t="s">
        <v>464</v>
      </c>
      <c r="U3871" s="9" t="s">
        <v>266</v>
      </c>
      <c r="X3871" s="9">
        <f>INDEX(SLA_Policy!$D$2:$D$5,MATCH(F3871,SLA_Policy!$A$2:$A$5,0))</f>
        <v>72</v>
      </c>
      <c r="Y3871" s="9" t="str">
        <f>IF(E3871="Cancelled","Excluded",IF(D3871="",IF((SLA_Policy!$B$8-B3871)*24&gt;X3871,"Open - Breached","Open - On Track"),IF((D3871-B3871)*24&lt;=X3871,"Met","Breached")))</f>
        <v>Met</v>
      </c>
    </row>
    <row r="3872" spans="1:25" x14ac:dyDescent="0.25">
      <c r="A3872" s="9" t="s">
        <v>7083</v>
      </c>
      <c r="B3872" s="23">
        <v>46045.672916666699</v>
      </c>
      <c r="C3872" s="23">
        <v>46045.701388888898</v>
      </c>
      <c r="D3872" s="23">
        <v>46048.320833333302</v>
      </c>
      <c r="E3872" s="9" t="s">
        <v>212</v>
      </c>
      <c r="F3872" s="9" t="s">
        <v>188</v>
      </c>
      <c r="G3872" s="9" t="s">
        <v>213</v>
      </c>
      <c r="H3872" s="9" t="s">
        <v>166</v>
      </c>
      <c r="I3872" s="9" t="s">
        <v>398</v>
      </c>
      <c r="J3872" s="9" t="s">
        <v>1013</v>
      </c>
      <c r="K3872" s="9" t="s">
        <v>246</v>
      </c>
      <c r="L3872" s="9" t="s">
        <v>226</v>
      </c>
      <c r="M3872" s="9" t="s">
        <v>1962</v>
      </c>
      <c r="N3872" s="9" t="s">
        <v>196</v>
      </c>
      <c r="O3872" s="9" t="s">
        <v>181</v>
      </c>
      <c r="P3872" s="9" t="s">
        <v>289</v>
      </c>
      <c r="Q3872" s="9" t="s">
        <v>219</v>
      </c>
      <c r="R3872" s="9">
        <v>0</v>
      </c>
      <c r="S3872" s="9">
        <v>55</v>
      </c>
      <c r="U3872" s="9" t="s">
        <v>140</v>
      </c>
      <c r="V3872" s="9" t="s">
        <v>7028</v>
      </c>
      <c r="X3872" s="9">
        <f>INDEX(SLA_Policy!$D$2:$D$5,MATCH(F3872,SLA_Policy!$A$2:$A$5,0))</f>
        <v>72</v>
      </c>
      <c r="Y3872" s="9" t="str">
        <f>IF(E3872="Cancelled","Excluded",IF(D3872="",IF((SLA_Policy!$B$8-B3872)*24&gt;X3872,"Open - Breached","Open - On Track"),IF((D3872-B3872)*24&lt;=X3872,"Met","Breached")))</f>
        <v>Met</v>
      </c>
    </row>
    <row r="3873" spans="1:25" x14ac:dyDescent="0.25">
      <c r="A3873" s="9" t="s">
        <v>7084</v>
      </c>
      <c r="B3873" s="23">
        <v>46045.679861111101</v>
      </c>
      <c r="C3873" s="23">
        <v>46048.3569444444</v>
      </c>
      <c r="D3873" s="23">
        <v>46048.363194444399</v>
      </c>
      <c r="E3873" s="9" t="s">
        <v>212</v>
      </c>
      <c r="F3873" s="9" t="s">
        <v>189</v>
      </c>
      <c r="G3873" s="9" t="s">
        <v>236</v>
      </c>
      <c r="H3873" s="9" t="s">
        <v>167</v>
      </c>
      <c r="I3873" s="9" t="s">
        <v>255</v>
      </c>
      <c r="J3873" s="9" t="s">
        <v>7085</v>
      </c>
      <c r="K3873" s="9" t="s">
        <v>225</v>
      </c>
      <c r="L3873" s="9" t="s">
        <v>371</v>
      </c>
      <c r="M3873" s="9" t="s">
        <v>4629</v>
      </c>
      <c r="N3873" s="9" t="s">
        <v>196</v>
      </c>
      <c r="O3873" s="9" t="s">
        <v>116</v>
      </c>
      <c r="P3873" s="9" t="s">
        <v>342</v>
      </c>
      <c r="Q3873" s="9" t="s">
        <v>219</v>
      </c>
      <c r="R3873" s="9">
        <v>0</v>
      </c>
      <c r="S3873" s="9">
        <v>8</v>
      </c>
      <c r="U3873" s="9" t="s">
        <v>242</v>
      </c>
      <c r="X3873" s="9">
        <f>INDEX(SLA_Policy!$D$2:$D$5,MATCH(F3873,SLA_Policy!$A$2:$A$5,0))</f>
        <v>120</v>
      </c>
      <c r="Y3873" s="9" t="str">
        <f>IF(E3873="Cancelled","Excluded",IF(D3873="",IF((SLA_Policy!$B$8-B3873)*24&gt;X3873,"Open - Breached","Open - On Track"),IF((D3873-B3873)*24&lt;=X3873,"Met","Breached")))</f>
        <v>Met</v>
      </c>
    </row>
    <row r="3874" spans="1:25" x14ac:dyDescent="0.25">
      <c r="A3874" s="9" t="s">
        <v>7086</v>
      </c>
      <c r="B3874" s="23">
        <v>46045.694444444503</v>
      </c>
      <c r="C3874" s="23">
        <v>46045.711111111101</v>
      </c>
      <c r="D3874" s="23">
        <v>46045.737500000003</v>
      </c>
      <c r="E3874" s="9" t="s">
        <v>212</v>
      </c>
      <c r="F3874" s="9" t="s">
        <v>188</v>
      </c>
      <c r="G3874" s="9" t="s">
        <v>213</v>
      </c>
      <c r="H3874" s="9" t="s">
        <v>161</v>
      </c>
      <c r="I3874" s="9" t="s">
        <v>454</v>
      </c>
      <c r="J3874" s="9" t="s">
        <v>1549</v>
      </c>
      <c r="K3874" s="9" t="s">
        <v>225</v>
      </c>
      <c r="L3874" s="9" t="s">
        <v>395</v>
      </c>
      <c r="M3874" s="9" t="s">
        <v>700</v>
      </c>
      <c r="N3874" s="9" t="s">
        <v>198</v>
      </c>
      <c r="O3874" s="9" t="s">
        <v>116</v>
      </c>
      <c r="P3874" s="9" t="s">
        <v>551</v>
      </c>
      <c r="Q3874" s="9" t="s">
        <v>219</v>
      </c>
      <c r="R3874" s="9">
        <v>0</v>
      </c>
      <c r="S3874" s="9">
        <v>2</v>
      </c>
      <c r="U3874" s="9" t="s">
        <v>266</v>
      </c>
      <c r="X3874" s="9">
        <f>INDEX(SLA_Policy!$D$2:$D$5,MATCH(F3874,SLA_Policy!$A$2:$A$5,0))</f>
        <v>72</v>
      </c>
      <c r="Y3874" s="9" t="str">
        <f>IF(E3874="Cancelled","Excluded",IF(D3874="",IF((SLA_Policy!$B$8-B3874)*24&gt;X3874,"Open - Breached","Open - On Track"),IF((D3874-B3874)*24&lt;=X3874,"Met","Breached")))</f>
        <v>Met</v>
      </c>
    </row>
    <row r="3875" spans="1:25" x14ac:dyDescent="0.25">
      <c r="A3875" s="9" t="s">
        <v>7087</v>
      </c>
      <c r="B3875" s="23">
        <v>46045.697222222203</v>
      </c>
      <c r="C3875" s="23">
        <v>46045.721527777801</v>
      </c>
      <c r="D3875" s="23">
        <v>46048.327083333301</v>
      </c>
      <c r="E3875" s="9" t="s">
        <v>212</v>
      </c>
      <c r="F3875" s="9" t="s">
        <v>188</v>
      </c>
      <c r="G3875" s="9" t="s">
        <v>213</v>
      </c>
      <c r="H3875" s="9" t="s">
        <v>167</v>
      </c>
      <c r="I3875" s="9" t="s">
        <v>362</v>
      </c>
      <c r="J3875" s="9" t="s">
        <v>5244</v>
      </c>
      <c r="K3875" s="9" t="s">
        <v>246</v>
      </c>
      <c r="L3875" s="9" t="s">
        <v>104</v>
      </c>
      <c r="M3875" s="9" t="s">
        <v>3544</v>
      </c>
      <c r="N3875" s="9" t="s">
        <v>197</v>
      </c>
      <c r="O3875" s="9" t="s">
        <v>176</v>
      </c>
      <c r="P3875" s="9" t="s">
        <v>253</v>
      </c>
      <c r="Q3875" s="9" t="s">
        <v>273</v>
      </c>
      <c r="R3875" s="9">
        <v>0</v>
      </c>
      <c r="S3875" s="9">
        <v>82</v>
      </c>
      <c r="U3875" s="9" t="s">
        <v>376</v>
      </c>
      <c r="X3875" s="9">
        <f>INDEX(SLA_Policy!$D$2:$D$5,MATCH(F3875,SLA_Policy!$A$2:$A$5,0))</f>
        <v>72</v>
      </c>
      <c r="Y3875" s="9" t="str">
        <f>IF(E3875="Cancelled","Excluded",IF(D3875="",IF((SLA_Policy!$B$8-B3875)*24&gt;X3875,"Open - Breached","Open - On Track"),IF((D3875-B3875)*24&lt;=X3875,"Met","Breached")))</f>
        <v>Met</v>
      </c>
    </row>
    <row r="3876" spans="1:25" x14ac:dyDescent="0.25">
      <c r="A3876" s="9" t="s">
        <v>7088</v>
      </c>
      <c r="B3876" s="23">
        <v>46045.697916666701</v>
      </c>
      <c r="C3876" s="23">
        <v>46045.715277777803</v>
      </c>
      <c r="D3876" s="23">
        <v>46048.368750000001</v>
      </c>
      <c r="E3876" s="9" t="s">
        <v>212</v>
      </c>
      <c r="F3876" s="9" t="s">
        <v>188</v>
      </c>
      <c r="G3876" s="9" t="s">
        <v>213</v>
      </c>
      <c r="H3876" s="9" t="s">
        <v>166</v>
      </c>
      <c r="I3876" s="9" t="s">
        <v>398</v>
      </c>
      <c r="J3876" s="9" t="s">
        <v>3456</v>
      </c>
      <c r="K3876" s="9" t="s">
        <v>246</v>
      </c>
      <c r="L3876" s="9" t="s">
        <v>282</v>
      </c>
      <c r="M3876" s="9" t="s">
        <v>7089</v>
      </c>
      <c r="N3876" s="9" t="s">
        <v>196</v>
      </c>
      <c r="O3876" s="9" t="s">
        <v>181</v>
      </c>
      <c r="P3876" s="9" t="s">
        <v>449</v>
      </c>
      <c r="Q3876" s="9" t="s">
        <v>219</v>
      </c>
      <c r="R3876" s="9">
        <v>0</v>
      </c>
      <c r="S3876" s="9">
        <v>77</v>
      </c>
      <c r="U3876" s="9" t="s">
        <v>140</v>
      </c>
      <c r="V3876" s="9" t="s">
        <v>7028</v>
      </c>
      <c r="W3876" s="9">
        <v>5</v>
      </c>
      <c r="X3876" s="9">
        <f>INDEX(SLA_Policy!$D$2:$D$5,MATCH(F3876,SLA_Policy!$A$2:$A$5,0))</f>
        <v>72</v>
      </c>
      <c r="Y3876" s="9" t="str">
        <f>IF(E3876="Cancelled","Excluded",IF(D3876="",IF((SLA_Policy!$B$8-B3876)*24&gt;X3876,"Open - Breached","Open - On Track"),IF((D3876-B3876)*24&lt;=X3876,"Met","Breached")))</f>
        <v>Met</v>
      </c>
    </row>
    <row r="3877" spans="1:25" x14ac:dyDescent="0.25">
      <c r="A3877" s="9" t="s">
        <v>7090</v>
      </c>
      <c r="B3877" s="23">
        <v>46045.727083333302</v>
      </c>
      <c r="C3877" s="23">
        <v>46045.735416666699</v>
      </c>
      <c r="D3877" s="23">
        <v>46048.334027777797</v>
      </c>
      <c r="E3877" s="9" t="s">
        <v>212</v>
      </c>
      <c r="F3877" s="9" t="s">
        <v>189</v>
      </c>
      <c r="G3877" s="9" t="s">
        <v>213</v>
      </c>
      <c r="H3877" s="9" t="s">
        <v>88</v>
      </c>
      <c r="I3877" s="9" t="s">
        <v>92</v>
      </c>
      <c r="J3877" s="9" t="s">
        <v>1082</v>
      </c>
      <c r="K3877" s="9" t="s">
        <v>215</v>
      </c>
      <c r="L3877" s="9" t="s">
        <v>226</v>
      </c>
      <c r="M3877" s="9" t="s">
        <v>877</v>
      </c>
      <c r="N3877" s="9" t="s">
        <v>198</v>
      </c>
      <c r="O3877" s="9" t="s">
        <v>178</v>
      </c>
      <c r="P3877" s="9" t="s">
        <v>321</v>
      </c>
      <c r="Q3877" s="9" t="s">
        <v>219</v>
      </c>
      <c r="R3877" s="9">
        <v>0</v>
      </c>
      <c r="S3877" s="9">
        <v>13</v>
      </c>
      <c r="T3877" s="9" t="s">
        <v>136</v>
      </c>
      <c r="U3877" s="9" t="s">
        <v>266</v>
      </c>
      <c r="X3877" s="9">
        <f>INDEX(SLA_Policy!$D$2:$D$5,MATCH(F3877,SLA_Policy!$A$2:$A$5,0))</f>
        <v>120</v>
      </c>
      <c r="Y3877" s="9" t="str">
        <f>IF(E3877="Cancelled","Excluded",IF(D3877="",IF((SLA_Policy!$B$8-B3877)*24&gt;X3877,"Open - Breached","Open - On Track"),IF((D3877-B3877)*24&lt;=X3877,"Met","Breached")))</f>
        <v>Met</v>
      </c>
    </row>
    <row r="3878" spans="1:25" x14ac:dyDescent="0.25">
      <c r="A3878" s="9" t="s">
        <v>7091</v>
      </c>
      <c r="B3878" s="23">
        <v>46045.759722222203</v>
      </c>
      <c r="C3878" s="23">
        <v>46048.315277777801</v>
      </c>
      <c r="D3878" s="23">
        <v>46048.333333333299</v>
      </c>
      <c r="E3878" s="9" t="s">
        <v>212</v>
      </c>
      <c r="F3878" s="9" t="s">
        <v>188</v>
      </c>
      <c r="G3878" s="9" t="s">
        <v>213</v>
      </c>
      <c r="H3878" s="9" t="s">
        <v>166</v>
      </c>
      <c r="I3878" s="9" t="s">
        <v>398</v>
      </c>
      <c r="J3878" s="9" t="s">
        <v>1811</v>
      </c>
      <c r="K3878" s="9" t="s">
        <v>239</v>
      </c>
      <c r="L3878" s="9" t="s">
        <v>216</v>
      </c>
      <c r="M3878" s="9" t="s">
        <v>1990</v>
      </c>
      <c r="N3878" s="9" t="s">
        <v>196</v>
      </c>
      <c r="O3878" s="9" t="s">
        <v>181</v>
      </c>
      <c r="P3878" s="9" t="s">
        <v>445</v>
      </c>
      <c r="Q3878" s="9" t="s">
        <v>219</v>
      </c>
      <c r="R3878" s="9">
        <v>0</v>
      </c>
      <c r="S3878" s="9">
        <v>66</v>
      </c>
      <c r="U3878" s="9" t="s">
        <v>140</v>
      </c>
      <c r="V3878" s="9" t="s">
        <v>7028</v>
      </c>
      <c r="W3878" s="9">
        <v>3</v>
      </c>
      <c r="X3878" s="9">
        <f>INDEX(SLA_Policy!$D$2:$D$5,MATCH(F3878,SLA_Policy!$A$2:$A$5,0))</f>
        <v>72</v>
      </c>
      <c r="Y3878" s="9" t="str">
        <f>IF(E3878="Cancelled","Excluded",IF(D3878="",IF((SLA_Policy!$B$8-B3878)*24&gt;X3878,"Open - Breached","Open - On Track"),IF((D3878-B3878)*24&lt;=X3878,"Met","Breached")))</f>
        <v>Met</v>
      </c>
    </row>
    <row r="3879" spans="1:25" x14ac:dyDescent="0.25">
      <c r="A3879" s="9" t="s">
        <v>7092</v>
      </c>
      <c r="B3879" s="23">
        <v>46045.782638888901</v>
      </c>
      <c r="C3879" s="23">
        <v>46048.368750000001</v>
      </c>
      <c r="D3879" s="23">
        <v>46048.373611111099</v>
      </c>
      <c r="E3879" s="9" t="s">
        <v>212</v>
      </c>
      <c r="F3879" s="9" t="s">
        <v>188</v>
      </c>
      <c r="G3879" s="9" t="s">
        <v>213</v>
      </c>
      <c r="H3879" s="9" t="s">
        <v>162</v>
      </c>
      <c r="I3879" s="9" t="s">
        <v>416</v>
      </c>
      <c r="J3879" s="9" t="s">
        <v>967</v>
      </c>
      <c r="K3879" s="9" t="s">
        <v>303</v>
      </c>
      <c r="L3879" s="9" t="s">
        <v>216</v>
      </c>
      <c r="M3879" s="9" t="s">
        <v>2216</v>
      </c>
      <c r="N3879" s="9" t="s">
        <v>196</v>
      </c>
      <c r="O3879" s="9" t="s">
        <v>179</v>
      </c>
      <c r="P3879" s="9" t="s">
        <v>264</v>
      </c>
      <c r="Q3879" s="9" t="s">
        <v>219</v>
      </c>
      <c r="R3879" s="9">
        <v>0</v>
      </c>
      <c r="S3879" s="9">
        <v>19</v>
      </c>
      <c r="U3879" s="9" t="s">
        <v>266</v>
      </c>
      <c r="X3879" s="9">
        <f>INDEX(SLA_Policy!$D$2:$D$5,MATCH(F3879,SLA_Policy!$A$2:$A$5,0))</f>
        <v>72</v>
      </c>
      <c r="Y3879" s="9" t="str">
        <f>IF(E3879="Cancelled","Excluded",IF(D3879="",IF((SLA_Policy!$B$8-B3879)*24&gt;X3879,"Open - Breached","Open - On Track"),IF((D3879-B3879)*24&lt;=X3879,"Met","Breached")))</f>
        <v>Met</v>
      </c>
    </row>
    <row r="3880" spans="1:25" x14ac:dyDescent="0.25">
      <c r="A3880" s="9" t="s">
        <v>7093</v>
      </c>
      <c r="B3880" s="23">
        <v>46045.785416666702</v>
      </c>
      <c r="C3880" s="23">
        <v>46048.371527777803</v>
      </c>
      <c r="D3880" s="23">
        <v>46048.387499999997</v>
      </c>
      <c r="E3880" s="9" t="s">
        <v>212</v>
      </c>
      <c r="F3880" s="9" t="s">
        <v>189</v>
      </c>
      <c r="G3880" s="9" t="s">
        <v>213</v>
      </c>
      <c r="H3880" s="9" t="s">
        <v>167</v>
      </c>
      <c r="I3880" s="9" t="s">
        <v>684</v>
      </c>
      <c r="J3880" s="9" t="s">
        <v>7094</v>
      </c>
      <c r="K3880" s="9" t="s">
        <v>225</v>
      </c>
      <c r="L3880" s="9" t="s">
        <v>311</v>
      </c>
      <c r="M3880" s="9" t="s">
        <v>4473</v>
      </c>
      <c r="N3880" s="9" t="s">
        <v>198</v>
      </c>
      <c r="O3880" s="9" t="s">
        <v>116</v>
      </c>
      <c r="P3880" s="9" t="s">
        <v>590</v>
      </c>
      <c r="Q3880" s="9" t="s">
        <v>219</v>
      </c>
      <c r="R3880" s="9">
        <v>0</v>
      </c>
      <c r="S3880" s="9">
        <v>14</v>
      </c>
      <c r="U3880" s="9" t="s">
        <v>290</v>
      </c>
      <c r="X3880" s="9">
        <f>INDEX(SLA_Policy!$D$2:$D$5,MATCH(F3880,SLA_Policy!$A$2:$A$5,0))</f>
        <v>120</v>
      </c>
      <c r="Y3880" s="9" t="str">
        <f>IF(E3880="Cancelled","Excluded",IF(D3880="",IF((SLA_Policy!$B$8-B3880)*24&gt;X3880,"Open - Breached","Open - On Track"),IF((D3880-B3880)*24&lt;=X3880,"Met","Breached")))</f>
        <v>Met</v>
      </c>
    </row>
    <row r="3881" spans="1:25" x14ac:dyDescent="0.25">
      <c r="A3881" s="9" t="s">
        <v>7095</v>
      </c>
      <c r="B3881" s="23">
        <v>46045.822222222203</v>
      </c>
      <c r="C3881" s="23">
        <v>46048.360416666699</v>
      </c>
      <c r="D3881" s="23">
        <v>46048.378472222197</v>
      </c>
      <c r="E3881" s="9" t="s">
        <v>212</v>
      </c>
      <c r="F3881" s="9" t="s">
        <v>188</v>
      </c>
      <c r="G3881" s="9" t="s">
        <v>213</v>
      </c>
      <c r="H3881" s="9" t="s">
        <v>166</v>
      </c>
      <c r="I3881" s="9" t="s">
        <v>398</v>
      </c>
      <c r="J3881" s="9" t="s">
        <v>7096</v>
      </c>
      <c r="K3881" s="9" t="s">
        <v>225</v>
      </c>
      <c r="L3881" s="9" t="s">
        <v>351</v>
      </c>
      <c r="M3881" s="9" t="s">
        <v>6660</v>
      </c>
      <c r="N3881" s="9" t="s">
        <v>196</v>
      </c>
      <c r="O3881" s="9" t="s">
        <v>181</v>
      </c>
      <c r="P3881" s="9" t="s">
        <v>445</v>
      </c>
      <c r="Q3881" s="9" t="s">
        <v>219</v>
      </c>
      <c r="R3881" s="9">
        <v>0</v>
      </c>
      <c r="S3881" s="9">
        <v>73</v>
      </c>
      <c r="U3881" s="9" t="s">
        <v>140</v>
      </c>
      <c r="V3881" s="9" t="s">
        <v>7028</v>
      </c>
      <c r="X3881" s="9">
        <f>INDEX(SLA_Policy!$D$2:$D$5,MATCH(F3881,SLA_Policy!$A$2:$A$5,0))</f>
        <v>72</v>
      </c>
      <c r="Y3881" s="9" t="str">
        <f>IF(E3881="Cancelled","Excluded",IF(D3881="",IF((SLA_Policy!$B$8-B3881)*24&gt;X3881,"Open - Breached","Open - On Track"),IF((D3881-B3881)*24&lt;=X3881,"Met","Breached")))</f>
        <v>Met</v>
      </c>
    </row>
    <row r="3882" spans="1:25" x14ac:dyDescent="0.25">
      <c r="A3882" s="9" t="s">
        <v>7097</v>
      </c>
      <c r="B3882" s="23">
        <v>46045.886805555601</v>
      </c>
      <c r="C3882" s="23">
        <v>46048.323611111096</v>
      </c>
      <c r="D3882" s="23">
        <v>46048.340972222199</v>
      </c>
      <c r="E3882" s="9" t="s">
        <v>212</v>
      </c>
      <c r="F3882" s="9" t="s">
        <v>188</v>
      </c>
      <c r="G3882" s="9" t="s">
        <v>236</v>
      </c>
      <c r="H3882" s="9" t="s">
        <v>167</v>
      </c>
      <c r="I3882" s="9" t="s">
        <v>255</v>
      </c>
      <c r="J3882" s="9" t="s">
        <v>871</v>
      </c>
      <c r="K3882" s="9" t="s">
        <v>262</v>
      </c>
      <c r="L3882" s="9" t="s">
        <v>311</v>
      </c>
      <c r="M3882" s="9" t="s">
        <v>3618</v>
      </c>
      <c r="N3882" s="9" t="s">
        <v>196</v>
      </c>
      <c r="O3882" s="9" t="s">
        <v>116</v>
      </c>
      <c r="P3882" s="9" t="s">
        <v>234</v>
      </c>
      <c r="Q3882" s="9" t="s">
        <v>219</v>
      </c>
      <c r="R3882" s="9">
        <v>0</v>
      </c>
      <c r="S3882" s="9">
        <v>38</v>
      </c>
      <c r="U3882" s="9" t="s">
        <v>242</v>
      </c>
      <c r="X3882" s="9">
        <f>INDEX(SLA_Policy!$D$2:$D$5,MATCH(F3882,SLA_Policy!$A$2:$A$5,0))</f>
        <v>72</v>
      </c>
      <c r="Y3882" s="9" t="str">
        <f>IF(E3882="Cancelled","Excluded",IF(D3882="",IF((SLA_Policy!$B$8-B3882)*24&gt;X3882,"Open - Breached","Open - On Track"),IF((D3882-B3882)*24&lt;=X3882,"Met","Breached")))</f>
        <v>Met</v>
      </c>
    </row>
    <row r="3883" spans="1:25" x14ac:dyDescent="0.25">
      <c r="A3883" s="9" t="s">
        <v>7098</v>
      </c>
      <c r="B3883" s="23">
        <v>46046.266666666699</v>
      </c>
      <c r="C3883" s="23">
        <v>46048.329166666699</v>
      </c>
      <c r="D3883" s="23">
        <v>46049.586805555598</v>
      </c>
      <c r="E3883" s="9" t="s">
        <v>212</v>
      </c>
      <c r="F3883" s="9" t="s">
        <v>188</v>
      </c>
      <c r="G3883" s="9" t="s">
        <v>213</v>
      </c>
      <c r="H3883" s="9" t="s">
        <v>166</v>
      </c>
      <c r="I3883" s="9" t="s">
        <v>398</v>
      </c>
      <c r="J3883" s="9" t="s">
        <v>7099</v>
      </c>
      <c r="K3883" s="9" t="s">
        <v>215</v>
      </c>
      <c r="L3883" s="9" t="s">
        <v>371</v>
      </c>
      <c r="M3883" s="9" t="s">
        <v>4189</v>
      </c>
      <c r="N3883" s="9" t="s">
        <v>196</v>
      </c>
      <c r="O3883" s="9" t="s">
        <v>181</v>
      </c>
      <c r="P3883" s="9" t="s">
        <v>445</v>
      </c>
      <c r="Q3883" s="9" t="s">
        <v>219</v>
      </c>
      <c r="R3883" s="9">
        <v>2</v>
      </c>
      <c r="S3883" s="9">
        <v>202</v>
      </c>
      <c r="U3883" s="9" t="s">
        <v>290</v>
      </c>
      <c r="X3883" s="9">
        <f>INDEX(SLA_Policy!$D$2:$D$5,MATCH(F3883,SLA_Policy!$A$2:$A$5,0))</f>
        <v>72</v>
      </c>
      <c r="Y3883" s="9" t="str">
        <f>IF(E3883="Cancelled","Excluded",IF(D3883="",IF((SLA_Policy!$B$8-B3883)*24&gt;X3883,"Open - Breached","Open - On Track"),IF((D3883-B3883)*24&lt;=X3883,"Met","Breached")))</f>
        <v>Breached</v>
      </c>
    </row>
    <row r="3884" spans="1:25" x14ac:dyDescent="0.25">
      <c r="A3884" s="9" t="s">
        <v>7100</v>
      </c>
      <c r="B3884" s="23">
        <v>46046.365277777797</v>
      </c>
      <c r="C3884" s="23">
        <v>46048.370138888902</v>
      </c>
      <c r="D3884" s="23">
        <v>46048.3972222222</v>
      </c>
      <c r="E3884" s="9" t="s">
        <v>212</v>
      </c>
      <c r="F3884" s="9" t="s">
        <v>188</v>
      </c>
      <c r="G3884" s="9" t="s">
        <v>213</v>
      </c>
      <c r="H3884" s="9" t="s">
        <v>161</v>
      </c>
      <c r="I3884" s="9" t="s">
        <v>454</v>
      </c>
      <c r="J3884" s="9" t="s">
        <v>455</v>
      </c>
      <c r="K3884" s="9" t="s">
        <v>246</v>
      </c>
      <c r="L3884" s="9" t="s">
        <v>270</v>
      </c>
      <c r="M3884" s="9" t="s">
        <v>1032</v>
      </c>
      <c r="N3884" s="9" t="s">
        <v>198</v>
      </c>
      <c r="O3884" s="9" t="s">
        <v>116</v>
      </c>
      <c r="P3884" s="9" t="s">
        <v>218</v>
      </c>
      <c r="Q3884" s="9" t="s">
        <v>219</v>
      </c>
      <c r="R3884" s="9">
        <v>0</v>
      </c>
      <c r="S3884" s="9">
        <v>4</v>
      </c>
      <c r="U3884" s="9" t="s">
        <v>221</v>
      </c>
      <c r="X3884" s="9">
        <f>INDEX(SLA_Policy!$D$2:$D$5,MATCH(F3884,SLA_Policy!$A$2:$A$5,0))</f>
        <v>72</v>
      </c>
      <c r="Y3884" s="9" t="str">
        <f>IF(E3884="Cancelled","Excluded",IF(D3884="",IF((SLA_Policy!$B$8-B3884)*24&gt;X3884,"Open - Breached","Open - On Track"),IF((D3884-B3884)*24&lt;=X3884,"Met","Breached")))</f>
        <v>Met</v>
      </c>
    </row>
    <row r="3885" spans="1:25" x14ac:dyDescent="0.25">
      <c r="A3885" s="9" t="s">
        <v>7101</v>
      </c>
      <c r="B3885" s="23">
        <v>46046.443749999999</v>
      </c>
      <c r="C3885" s="23">
        <v>46048.345833333296</v>
      </c>
      <c r="D3885" s="23">
        <v>46048.355555555601</v>
      </c>
      <c r="E3885" s="9" t="s">
        <v>212</v>
      </c>
      <c r="F3885" s="9" t="s">
        <v>189</v>
      </c>
      <c r="G3885" s="9" t="s">
        <v>236</v>
      </c>
      <c r="H3885" s="9" t="s">
        <v>163</v>
      </c>
      <c r="I3885" s="9" t="s">
        <v>327</v>
      </c>
      <c r="J3885" s="9" t="s">
        <v>1043</v>
      </c>
      <c r="K3885" s="9" t="s">
        <v>262</v>
      </c>
      <c r="L3885" s="9" t="s">
        <v>104</v>
      </c>
      <c r="M3885" s="9" t="s">
        <v>2635</v>
      </c>
      <c r="N3885" s="9" t="s">
        <v>196</v>
      </c>
      <c r="O3885" s="9" t="s">
        <v>176</v>
      </c>
      <c r="P3885" s="9" t="s">
        <v>253</v>
      </c>
      <c r="Q3885" s="9" t="s">
        <v>219</v>
      </c>
      <c r="R3885" s="9">
        <v>0</v>
      </c>
      <c r="S3885" s="9">
        <v>19</v>
      </c>
      <c r="U3885" s="9" t="s">
        <v>242</v>
      </c>
      <c r="X3885" s="9">
        <f>INDEX(SLA_Policy!$D$2:$D$5,MATCH(F3885,SLA_Policy!$A$2:$A$5,0))</f>
        <v>120</v>
      </c>
      <c r="Y3885" s="9" t="str">
        <f>IF(E3885="Cancelled","Excluded",IF(D3885="",IF((SLA_Policy!$B$8-B3885)*24&gt;X3885,"Open - Breached","Open - On Track"),IF((D3885-B3885)*24&lt;=X3885,"Met","Breached")))</f>
        <v>Met</v>
      </c>
    </row>
    <row r="3886" spans="1:25" x14ac:dyDescent="0.25">
      <c r="A3886" s="9" t="s">
        <v>7102</v>
      </c>
      <c r="B3886" s="23">
        <v>46046.559027777803</v>
      </c>
      <c r="C3886" s="23">
        <v>46048.364583333299</v>
      </c>
      <c r="D3886" s="23">
        <v>46048.377083333296</v>
      </c>
      <c r="E3886" s="9" t="s">
        <v>212</v>
      </c>
      <c r="F3886" s="9" t="s">
        <v>188</v>
      </c>
      <c r="G3886" s="9" t="s">
        <v>213</v>
      </c>
      <c r="H3886" s="9" t="s">
        <v>161</v>
      </c>
      <c r="I3886" s="9" t="s">
        <v>389</v>
      </c>
      <c r="J3886" s="9" t="s">
        <v>7103</v>
      </c>
      <c r="K3886" s="9" t="s">
        <v>303</v>
      </c>
      <c r="L3886" s="9" t="s">
        <v>216</v>
      </c>
      <c r="M3886" s="9" t="s">
        <v>3483</v>
      </c>
      <c r="N3886" s="9" t="s">
        <v>198</v>
      </c>
      <c r="O3886" s="9" t="s">
        <v>116</v>
      </c>
      <c r="P3886" s="9" t="s">
        <v>258</v>
      </c>
      <c r="Q3886" s="9" t="s">
        <v>219</v>
      </c>
      <c r="R3886" s="9">
        <v>0</v>
      </c>
      <c r="S3886" s="9">
        <v>13</v>
      </c>
      <c r="U3886" s="9" t="s">
        <v>290</v>
      </c>
      <c r="X3886" s="9">
        <f>INDEX(SLA_Policy!$D$2:$D$5,MATCH(F3886,SLA_Policy!$A$2:$A$5,0))</f>
        <v>72</v>
      </c>
      <c r="Y3886" s="9" t="str">
        <f>IF(E3886="Cancelled","Excluded",IF(D3886="",IF((SLA_Policy!$B$8-B3886)*24&gt;X3886,"Open - Breached","Open - On Track"),IF((D3886-B3886)*24&lt;=X3886,"Met","Breached")))</f>
        <v>Met</v>
      </c>
    </row>
    <row r="3887" spans="1:25" x14ac:dyDescent="0.25">
      <c r="A3887" s="9" t="s">
        <v>7104</v>
      </c>
      <c r="B3887" s="23">
        <v>46046.625</v>
      </c>
      <c r="C3887" s="23">
        <v>46048.3569444444</v>
      </c>
      <c r="D3887" s="23">
        <v>46048.361111111102</v>
      </c>
      <c r="E3887" s="9" t="s">
        <v>212</v>
      </c>
      <c r="F3887" s="9" t="s">
        <v>189</v>
      </c>
      <c r="G3887" s="9" t="s">
        <v>213</v>
      </c>
      <c r="H3887" s="9" t="s">
        <v>88</v>
      </c>
      <c r="I3887" s="9" t="s">
        <v>92</v>
      </c>
      <c r="J3887" s="9" t="s">
        <v>7105</v>
      </c>
      <c r="K3887" s="9" t="s">
        <v>215</v>
      </c>
      <c r="L3887" s="9" t="s">
        <v>226</v>
      </c>
      <c r="M3887" s="9" t="s">
        <v>1515</v>
      </c>
      <c r="N3887" s="9" t="s">
        <v>198</v>
      </c>
      <c r="O3887" s="9" t="s">
        <v>116</v>
      </c>
      <c r="P3887" s="9" t="s">
        <v>551</v>
      </c>
      <c r="Q3887" s="9" t="s">
        <v>219</v>
      </c>
      <c r="R3887" s="9">
        <v>0</v>
      </c>
      <c r="S3887" s="9">
        <v>33</v>
      </c>
      <c r="T3887" s="9" t="s">
        <v>229</v>
      </c>
      <c r="U3887" s="9" t="s">
        <v>266</v>
      </c>
      <c r="W3887" s="9">
        <v>4</v>
      </c>
      <c r="X3887" s="9">
        <f>INDEX(SLA_Policy!$D$2:$D$5,MATCH(F3887,SLA_Policy!$A$2:$A$5,0))</f>
        <v>120</v>
      </c>
      <c r="Y3887" s="9" t="str">
        <f>IF(E3887="Cancelled","Excluded",IF(D3887="",IF((SLA_Policy!$B$8-B3887)*24&gt;X3887,"Open - Breached","Open - On Track"),IF((D3887-B3887)*24&lt;=X3887,"Met","Breached")))</f>
        <v>Met</v>
      </c>
    </row>
    <row r="3888" spans="1:25" x14ac:dyDescent="0.25">
      <c r="A3888" s="9" t="s">
        <v>7106</v>
      </c>
      <c r="B3888" s="23">
        <v>46046.655555555597</v>
      </c>
      <c r="C3888" s="23">
        <v>46048.338194444397</v>
      </c>
      <c r="D3888" s="23">
        <v>46048.356249999997</v>
      </c>
      <c r="E3888" s="9" t="s">
        <v>212</v>
      </c>
      <c r="F3888" s="9" t="s">
        <v>189</v>
      </c>
      <c r="G3888" s="9" t="s">
        <v>213</v>
      </c>
      <c r="H3888" s="9" t="s">
        <v>88</v>
      </c>
      <c r="I3888" s="9" t="s">
        <v>92</v>
      </c>
      <c r="J3888" s="9" t="s">
        <v>7107</v>
      </c>
      <c r="K3888" s="9" t="s">
        <v>215</v>
      </c>
      <c r="L3888" s="9" t="s">
        <v>226</v>
      </c>
      <c r="M3888" s="9" t="s">
        <v>2472</v>
      </c>
      <c r="N3888" s="9" t="s">
        <v>198</v>
      </c>
      <c r="O3888" s="9" t="s">
        <v>116</v>
      </c>
      <c r="P3888" s="9" t="s">
        <v>525</v>
      </c>
      <c r="Q3888" s="9" t="s">
        <v>219</v>
      </c>
      <c r="R3888" s="9">
        <v>0</v>
      </c>
      <c r="S3888" s="9">
        <v>14</v>
      </c>
      <c r="T3888" s="9" t="s">
        <v>220</v>
      </c>
      <c r="U3888" s="9" t="s">
        <v>221</v>
      </c>
      <c r="X3888" s="9">
        <f>INDEX(SLA_Policy!$D$2:$D$5,MATCH(F3888,SLA_Policy!$A$2:$A$5,0))</f>
        <v>120</v>
      </c>
      <c r="Y3888" s="9" t="str">
        <f>IF(E3888="Cancelled","Excluded",IF(D3888="",IF((SLA_Policy!$B$8-B3888)*24&gt;X3888,"Open - Breached","Open - On Track"),IF((D3888-B3888)*24&lt;=X3888,"Met","Breached")))</f>
        <v>Met</v>
      </c>
    </row>
    <row r="3889" spans="1:25" x14ac:dyDescent="0.25">
      <c r="A3889" s="9" t="s">
        <v>7108</v>
      </c>
      <c r="B3889" s="23">
        <v>46046.900694444397</v>
      </c>
      <c r="C3889" s="23">
        <v>46048.363194444399</v>
      </c>
      <c r="D3889" s="23">
        <v>46048.375</v>
      </c>
      <c r="E3889" s="9" t="s">
        <v>212</v>
      </c>
      <c r="F3889" s="9" t="s">
        <v>189</v>
      </c>
      <c r="G3889" s="9" t="s">
        <v>236</v>
      </c>
      <c r="H3889" s="9" t="s">
        <v>161</v>
      </c>
      <c r="I3889" s="9" t="s">
        <v>482</v>
      </c>
      <c r="J3889" s="9" t="s">
        <v>2529</v>
      </c>
      <c r="K3889" s="9" t="s">
        <v>246</v>
      </c>
      <c r="L3889" s="9" t="s">
        <v>216</v>
      </c>
      <c r="M3889" s="9" t="s">
        <v>5300</v>
      </c>
      <c r="N3889" s="9" t="s">
        <v>197</v>
      </c>
      <c r="O3889" s="9" t="s">
        <v>177</v>
      </c>
      <c r="P3889" s="9" t="s">
        <v>300</v>
      </c>
      <c r="Q3889" s="9" t="s">
        <v>219</v>
      </c>
      <c r="R3889" s="9">
        <v>0</v>
      </c>
      <c r="S3889" s="9">
        <v>68</v>
      </c>
      <c r="U3889" s="9" t="s">
        <v>242</v>
      </c>
      <c r="X3889" s="9">
        <f>INDEX(SLA_Policy!$D$2:$D$5,MATCH(F3889,SLA_Policy!$A$2:$A$5,0))</f>
        <v>120</v>
      </c>
      <c r="Y3889" s="9" t="str">
        <f>IF(E3889="Cancelled","Excluded",IF(D3889="",IF((SLA_Policy!$B$8-B3889)*24&gt;X3889,"Open - Breached","Open - On Track"),IF((D3889-B3889)*24&lt;=X3889,"Met","Breached")))</f>
        <v>Met</v>
      </c>
    </row>
    <row r="3890" spans="1:25" x14ac:dyDescent="0.25">
      <c r="A3890" s="9" t="s">
        <v>7109</v>
      </c>
      <c r="B3890" s="23">
        <v>46047.609027777798</v>
      </c>
      <c r="C3890" s="23">
        <v>46048.352083333302</v>
      </c>
      <c r="D3890" s="23">
        <v>46048.360416666699</v>
      </c>
      <c r="E3890" s="9" t="s">
        <v>212</v>
      </c>
      <c r="F3890" s="9" t="s">
        <v>188</v>
      </c>
      <c r="G3890" s="9" t="s">
        <v>213</v>
      </c>
      <c r="H3890" s="9" t="s">
        <v>164</v>
      </c>
      <c r="I3890" s="9" t="s">
        <v>478</v>
      </c>
      <c r="J3890" s="9" t="s">
        <v>479</v>
      </c>
      <c r="K3890" s="9" t="s">
        <v>215</v>
      </c>
      <c r="L3890" s="9" t="s">
        <v>311</v>
      </c>
      <c r="M3890" s="9" t="s">
        <v>7110</v>
      </c>
      <c r="N3890" s="9" t="s">
        <v>196</v>
      </c>
      <c r="O3890" s="9" t="s">
        <v>116</v>
      </c>
      <c r="P3890" s="9" t="s">
        <v>218</v>
      </c>
      <c r="Q3890" s="9" t="s">
        <v>219</v>
      </c>
      <c r="R3890" s="9">
        <v>0</v>
      </c>
      <c r="S3890" s="9">
        <v>39</v>
      </c>
      <c r="T3890" s="9" t="s">
        <v>464</v>
      </c>
      <c r="U3890" s="9" t="s">
        <v>266</v>
      </c>
      <c r="W3890" s="9">
        <v>5</v>
      </c>
      <c r="X3890" s="9">
        <f>INDEX(SLA_Policy!$D$2:$D$5,MATCH(F3890,SLA_Policy!$A$2:$A$5,0))</f>
        <v>72</v>
      </c>
      <c r="Y3890" s="9" t="str">
        <f>IF(E3890="Cancelled","Excluded",IF(D3890="",IF((SLA_Policy!$B$8-B3890)*24&gt;X3890,"Open - Breached","Open - On Track"),IF((D3890-B3890)*24&lt;=X3890,"Met","Breached")))</f>
        <v>Met</v>
      </c>
    </row>
    <row r="3891" spans="1:25" x14ac:dyDescent="0.25">
      <c r="A3891" s="9" t="s">
        <v>7111</v>
      </c>
      <c r="B3891" s="23">
        <v>46047.613194444399</v>
      </c>
      <c r="C3891" s="23">
        <v>46048.304166666698</v>
      </c>
      <c r="D3891" s="23">
        <v>46048.327083333301</v>
      </c>
      <c r="E3891" s="9" t="s">
        <v>212</v>
      </c>
      <c r="F3891" s="9" t="s">
        <v>188</v>
      </c>
      <c r="G3891" s="9" t="s">
        <v>213</v>
      </c>
      <c r="H3891" s="9" t="s">
        <v>163</v>
      </c>
      <c r="I3891" s="9" t="s">
        <v>223</v>
      </c>
      <c r="J3891" s="9" t="s">
        <v>7112</v>
      </c>
      <c r="K3891" s="9" t="s">
        <v>246</v>
      </c>
      <c r="L3891" s="9" t="s">
        <v>311</v>
      </c>
      <c r="M3891" s="9" t="s">
        <v>1708</v>
      </c>
      <c r="N3891" s="9" t="s">
        <v>200</v>
      </c>
      <c r="O3891" s="9" t="s">
        <v>176</v>
      </c>
      <c r="P3891" s="9" t="s">
        <v>253</v>
      </c>
      <c r="Q3891" s="9" t="s">
        <v>219</v>
      </c>
      <c r="R3891" s="9">
        <v>0</v>
      </c>
      <c r="S3891" s="9">
        <v>32</v>
      </c>
      <c r="T3891" s="9" t="s">
        <v>136</v>
      </c>
      <c r="U3891" s="9" t="s">
        <v>230</v>
      </c>
      <c r="W3891" s="9">
        <v>5</v>
      </c>
      <c r="X3891" s="9">
        <f>INDEX(SLA_Policy!$D$2:$D$5,MATCH(F3891,SLA_Policy!$A$2:$A$5,0))</f>
        <v>72</v>
      </c>
      <c r="Y3891" s="9" t="str">
        <f>IF(E3891="Cancelled","Excluded",IF(D3891="",IF((SLA_Policy!$B$8-B3891)*24&gt;X3891,"Open - Breached","Open - On Track"),IF((D3891-B3891)*24&lt;=X3891,"Met","Breached")))</f>
        <v>Met</v>
      </c>
    </row>
    <row r="3892" spans="1:25" x14ac:dyDescent="0.25">
      <c r="A3892" s="9" t="s">
        <v>7113</v>
      </c>
      <c r="B3892" s="23">
        <v>46047.649305555598</v>
      </c>
      <c r="C3892" s="23">
        <v>46048.372916666704</v>
      </c>
      <c r="D3892" s="23">
        <v>46048.444444444503</v>
      </c>
      <c r="E3892" s="9" t="s">
        <v>212</v>
      </c>
      <c r="F3892" s="9" t="s">
        <v>187</v>
      </c>
      <c r="G3892" s="9" t="s">
        <v>213</v>
      </c>
      <c r="H3892" s="9" t="s">
        <v>88</v>
      </c>
      <c r="I3892" s="9" t="s">
        <v>92</v>
      </c>
      <c r="J3892" s="9" t="s">
        <v>96</v>
      </c>
      <c r="K3892" s="9" t="s">
        <v>246</v>
      </c>
      <c r="L3892" s="9" t="s">
        <v>216</v>
      </c>
      <c r="M3892" s="9" t="s">
        <v>5680</v>
      </c>
      <c r="N3892" s="9" t="s">
        <v>200</v>
      </c>
      <c r="O3892" s="9" t="s">
        <v>178</v>
      </c>
      <c r="P3892" s="9" t="s">
        <v>360</v>
      </c>
      <c r="Q3892" s="9" t="s">
        <v>273</v>
      </c>
      <c r="R3892" s="9">
        <v>1</v>
      </c>
      <c r="S3892" s="9">
        <v>27</v>
      </c>
      <c r="T3892" s="9" t="s">
        <v>229</v>
      </c>
      <c r="U3892" s="9" t="s">
        <v>230</v>
      </c>
      <c r="W3892" s="9">
        <v>1</v>
      </c>
      <c r="X3892" s="9">
        <f>INDEX(SLA_Policy!$D$2:$D$5,MATCH(F3892,SLA_Policy!$A$2:$A$5,0))</f>
        <v>8</v>
      </c>
      <c r="Y3892" s="9" t="str">
        <f>IF(E3892="Cancelled","Excluded",IF(D3892="",IF((SLA_Policy!$B$8-B3892)*24&gt;X3892,"Open - Breached","Open - On Track"),IF((D3892-B3892)*24&lt;=X3892,"Met","Breached")))</f>
        <v>Breached</v>
      </c>
    </row>
    <row r="3893" spans="1:25" x14ac:dyDescent="0.25">
      <c r="A3893" s="9" t="s">
        <v>7114</v>
      </c>
      <c r="B3893" s="23">
        <v>46048.201388888898</v>
      </c>
      <c r="C3893" s="23">
        <v>46048.333333333299</v>
      </c>
      <c r="D3893" s="23">
        <v>46048.347222222197</v>
      </c>
      <c r="E3893" s="9" t="s">
        <v>212</v>
      </c>
      <c r="F3893" s="9" t="s">
        <v>189</v>
      </c>
      <c r="G3893" s="9" t="s">
        <v>213</v>
      </c>
      <c r="H3893" s="9" t="s">
        <v>167</v>
      </c>
      <c r="I3893" s="9" t="s">
        <v>684</v>
      </c>
      <c r="J3893" s="9" t="s">
        <v>7115</v>
      </c>
      <c r="K3893" s="9" t="s">
        <v>303</v>
      </c>
      <c r="L3893" s="9" t="s">
        <v>104</v>
      </c>
      <c r="M3893" s="9" t="s">
        <v>4380</v>
      </c>
      <c r="N3893" s="9" t="s">
        <v>199</v>
      </c>
      <c r="O3893" s="9" t="s">
        <v>116</v>
      </c>
      <c r="P3893" s="9" t="s">
        <v>525</v>
      </c>
      <c r="Q3893" s="9" t="s">
        <v>219</v>
      </c>
      <c r="R3893" s="9">
        <v>0</v>
      </c>
      <c r="S3893" s="9">
        <v>12</v>
      </c>
      <c r="U3893" s="9" t="s">
        <v>266</v>
      </c>
      <c r="X3893" s="9">
        <f>INDEX(SLA_Policy!$D$2:$D$5,MATCH(F3893,SLA_Policy!$A$2:$A$5,0))</f>
        <v>120</v>
      </c>
      <c r="Y3893" s="9" t="str">
        <f>IF(E3893="Cancelled","Excluded",IF(D3893="",IF((SLA_Policy!$B$8-B3893)*24&gt;X3893,"Open - Breached","Open - On Track"),IF((D3893-B3893)*24&lt;=X3893,"Met","Breached")))</f>
        <v>Met</v>
      </c>
    </row>
    <row r="3894" spans="1:25" x14ac:dyDescent="0.25">
      <c r="A3894" s="9" t="s">
        <v>7116</v>
      </c>
      <c r="B3894" s="23">
        <v>46048.300694444399</v>
      </c>
      <c r="C3894" s="23">
        <v>46048.454861111102</v>
      </c>
      <c r="D3894" s="23">
        <v>46050.404861111099</v>
      </c>
      <c r="E3894" s="9" t="s">
        <v>212</v>
      </c>
      <c r="F3894" s="9" t="s">
        <v>189</v>
      </c>
      <c r="G3894" s="9" t="s">
        <v>213</v>
      </c>
      <c r="H3894" s="9" t="s">
        <v>167</v>
      </c>
      <c r="I3894" s="9" t="s">
        <v>349</v>
      </c>
      <c r="J3894" s="9" t="s">
        <v>7117</v>
      </c>
      <c r="K3894" s="9" t="s">
        <v>246</v>
      </c>
      <c r="L3894" s="9" t="s">
        <v>311</v>
      </c>
      <c r="M3894" s="9" t="s">
        <v>726</v>
      </c>
      <c r="N3894" s="9" t="s">
        <v>196</v>
      </c>
      <c r="O3894" s="9" t="s">
        <v>116</v>
      </c>
      <c r="P3894" s="9" t="s">
        <v>218</v>
      </c>
      <c r="Q3894" s="9" t="s">
        <v>219</v>
      </c>
      <c r="R3894" s="9">
        <v>0</v>
      </c>
      <c r="S3894" s="9">
        <v>33</v>
      </c>
      <c r="U3894" s="9" t="s">
        <v>266</v>
      </c>
      <c r="X3894" s="9">
        <f>INDEX(SLA_Policy!$D$2:$D$5,MATCH(F3894,SLA_Policy!$A$2:$A$5,0))</f>
        <v>120</v>
      </c>
      <c r="Y3894" s="9" t="str">
        <f>IF(E3894="Cancelled","Excluded",IF(D3894="",IF((SLA_Policy!$B$8-B3894)*24&gt;X3894,"Open - Breached","Open - On Track"),IF((D3894-B3894)*24&lt;=X3894,"Met","Breached")))</f>
        <v>Met</v>
      </c>
    </row>
    <row r="3895" spans="1:25" x14ac:dyDescent="0.25">
      <c r="A3895" s="9" t="s">
        <v>7118</v>
      </c>
      <c r="B3895" s="23">
        <v>46048.3125</v>
      </c>
      <c r="C3895" s="23">
        <v>46048.403472222199</v>
      </c>
      <c r="D3895" s="23">
        <v>46048.663888888899</v>
      </c>
      <c r="E3895" s="9" t="s">
        <v>212</v>
      </c>
      <c r="F3895" s="9" t="s">
        <v>189</v>
      </c>
      <c r="G3895" s="9" t="s">
        <v>213</v>
      </c>
      <c r="H3895" s="9" t="s">
        <v>163</v>
      </c>
      <c r="I3895" s="9" t="s">
        <v>250</v>
      </c>
      <c r="J3895" s="9" t="s">
        <v>1046</v>
      </c>
      <c r="K3895" s="9" t="s">
        <v>246</v>
      </c>
      <c r="L3895" s="9" t="s">
        <v>216</v>
      </c>
      <c r="M3895" s="9" t="s">
        <v>2324</v>
      </c>
      <c r="N3895" s="9" t="s">
        <v>197</v>
      </c>
      <c r="O3895" s="9" t="s">
        <v>176</v>
      </c>
      <c r="P3895" s="9" t="s">
        <v>570</v>
      </c>
      <c r="Q3895" s="9" t="s">
        <v>219</v>
      </c>
      <c r="R3895" s="9">
        <v>0</v>
      </c>
      <c r="S3895" s="9">
        <v>40</v>
      </c>
      <c r="T3895" s="9" t="s">
        <v>136</v>
      </c>
      <c r="U3895" s="9" t="s">
        <v>230</v>
      </c>
      <c r="X3895" s="9">
        <f>INDEX(SLA_Policy!$D$2:$D$5,MATCH(F3895,SLA_Policy!$A$2:$A$5,0))</f>
        <v>120</v>
      </c>
      <c r="Y3895" s="9" t="str">
        <f>IF(E3895="Cancelled","Excluded",IF(D3895="",IF((SLA_Policy!$B$8-B3895)*24&gt;X3895,"Open - Breached","Open - On Track"),IF((D3895-B3895)*24&lt;=X3895,"Met","Breached")))</f>
        <v>Met</v>
      </c>
    </row>
    <row r="3896" spans="1:25" x14ac:dyDescent="0.25">
      <c r="A3896" s="9" t="s">
        <v>7119</v>
      </c>
      <c r="B3896" s="23">
        <v>46048.316666666702</v>
      </c>
      <c r="C3896" s="23">
        <v>46048.336111111101</v>
      </c>
      <c r="D3896" s="23">
        <v>46048.431250000001</v>
      </c>
      <c r="E3896" s="9" t="s">
        <v>212</v>
      </c>
      <c r="F3896" s="9" t="s">
        <v>188</v>
      </c>
      <c r="G3896" s="9" t="s">
        <v>236</v>
      </c>
      <c r="H3896" s="9" t="s">
        <v>167</v>
      </c>
      <c r="I3896" s="9" t="s">
        <v>255</v>
      </c>
      <c r="J3896" s="9" t="s">
        <v>4972</v>
      </c>
      <c r="K3896" s="9" t="s">
        <v>225</v>
      </c>
      <c r="L3896" s="9" t="s">
        <v>226</v>
      </c>
      <c r="M3896" s="9" t="s">
        <v>3643</v>
      </c>
      <c r="N3896" s="9" t="s">
        <v>196</v>
      </c>
      <c r="O3896" s="9" t="s">
        <v>116</v>
      </c>
      <c r="P3896" s="9" t="s">
        <v>234</v>
      </c>
      <c r="Q3896" s="9" t="s">
        <v>219</v>
      </c>
      <c r="R3896" s="9">
        <v>0</v>
      </c>
      <c r="S3896" s="9">
        <v>17</v>
      </c>
      <c r="U3896" s="9" t="s">
        <v>242</v>
      </c>
      <c r="W3896" s="9">
        <v>5</v>
      </c>
      <c r="X3896" s="9">
        <f>INDEX(SLA_Policy!$D$2:$D$5,MATCH(F3896,SLA_Policy!$A$2:$A$5,0))</f>
        <v>72</v>
      </c>
      <c r="Y3896" s="9" t="str">
        <f>IF(E3896="Cancelled","Excluded",IF(D3896="",IF((SLA_Policy!$B$8-B3896)*24&gt;X3896,"Open - Breached","Open - On Track"),IF((D3896-B3896)*24&lt;=X3896,"Met","Breached")))</f>
        <v>Met</v>
      </c>
    </row>
    <row r="3897" spans="1:25" x14ac:dyDescent="0.25">
      <c r="A3897" s="9" t="s">
        <v>7120</v>
      </c>
      <c r="B3897" s="23">
        <v>46048.317361111098</v>
      </c>
      <c r="C3897" s="23">
        <v>46048.40625</v>
      </c>
      <c r="D3897" s="23">
        <v>46050.581944444399</v>
      </c>
      <c r="E3897" s="9" t="s">
        <v>212</v>
      </c>
      <c r="F3897" s="9" t="s">
        <v>189</v>
      </c>
      <c r="G3897" s="9" t="s">
        <v>236</v>
      </c>
      <c r="H3897" s="9" t="s">
        <v>167</v>
      </c>
      <c r="I3897" s="9" t="s">
        <v>255</v>
      </c>
      <c r="J3897" s="9" t="s">
        <v>7121</v>
      </c>
      <c r="K3897" s="9" t="s">
        <v>303</v>
      </c>
      <c r="L3897" s="9" t="s">
        <v>307</v>
      </c>
      <c r="M3897" s="9" t="s">
        <v>544</v>
      </c>
      <c r="N3897" s="9" t="s">
        <v>196</v>
      </c>
      <c r="O3897" s="9" t="s">
        <v>176</v>
      </c>
      <c r="P3897" s="9" t="s">
        <v>503</v>
      </c>
      <c r="Q3897" s="9" t="s">
        <v>219</v>
      </c>
      <c r="R3897" s="9">
        <v>0</v>
      </c>
      <c r="S3897" s="9">
        <v>25</v>
      </c>
      <c r="U3897" s="9" t="s">
        <v>242</v>
      </c>
      <c r="W3897" s="9">
        <v>4</v>
      </c>
      <c r="X3897" s="9">
        <f>INDEX(SLA_Policy!$D$2:$D$5,MATCH(F3897,SLA_Policy!$A$2:$A$5,0))</f>
        <v>120</v>
      </c>
      <c r="Y3897" s="9" t="str">
        <f>IF(E3897="Cancelled","Excluded",IF(D3897="",IF((SLA_Policy!$B$8-B3897)*24&gt;X3897,"Open - Breached","Open - On Track"),IF((D3897-B3897)*24&lt;=X3897,"Met","Breached")))</f>
        <v>Met</v>
      </c>
    </row>
    <row r="3898" spans="1:25" x14ac:dyDescent="0.25">
      <c r="A3898" s="9" t="s">
        <v>7122</v>
      </c>
      <c r="B3898" s="23">
        <v>46048.319444444503</v>
      </c>
      <c r="C3898" s="23">
        <v>46048.342361111099</v>
      </c>
      <c r="D3898" s="23">
        <v>46049.365277777797</v>
      </c>
      <c r="E3898" s="9" t="s">
        <v>212</v>
      </c>
      <c r="F3898" s="9" t="s">
        <v>189</v>
      </c>
      <c r="G3898" s="9" t="s">
        <v>213</v>
      </c>
      <c r="H3898" s="9" t="s">
        <v>162</v>
      </c>
      <c r="I3898" s="9" t="s">
        <v>345</v>
      </c>
      <c r="J3898" s="9" t="s">
        <v>1151</v>
      </c>
      <c r="K3898" s="9" t="s">
        <v>239</v>
      </c>
      <c r="L3898" s="9" t="s">
        <v>282</v>
      </c>
      <c r="M3898" s="9" t="s">
        <v>426</v>
      </c>
      <c r="N3898" s="9" t="s">
        <v>200</v>
      </c>
      <c r="O3898" s="9" t="s">
        <v>116</v>
      </c>
      <c r="P3898" s="9" t="s">
        <v>342</v>
      </c>
      <c r="Q3898" s="9" t="s">
        <v>219</v>
      </c>
      <c r="R3898" s="9">
        <v>0</v>
      </c>
      <c r="S3898" s="9">
        <v>30</v>
      </c>
      <c r="U3898" s="9" t="s">
        <v>266</v>
      </c>
      <c r="W3898" s="9">
        <v>5</v>
      </c>
      <c r="X3898" s="9">
        <f>INDEX(SLA_Policy!$D$2:$D$5,MATCH(F3898,SLA_Policy!$A$2:$A$5,0))</f>
        <v>120</v>
      </c>
      <c r="Y3898" s="9" t="str">
        <f>IF(E3898="Cancelled","Excluded",IF(D3898="",IF((SLA_Policy!$B$8-B3898)*24&gt;X3898,"Open - Breached","Open - On Track"),IF((D3898-B3898)*24&lt;=X3898,"Met","Breached")))</f>
        <v>Met</v>
      </c>
    </row>
    <row r="3899" spans="1:25" x14ac:dyDescent="0.25">
      <c r="A3899" s="9" t="s">
        <v>7123</v>
      </c>
      <c r="B3899" s="23">
        <v>46048.327083333301</v>
      </c>
      <c r="C3899" s="23">
        <v>46048.332638888904</v>
      </c>
      <c r="D3899" s="23">
        <v>46048.627083333296</v>
      </c>
      <c r="E3899" s="9" t="s">
        <v>212</v>
      </c>
      <c r="F3899" s="9" t="s">
        <v>187</v>
      </c>
      <c r="G3899" s="9" t="s">
        <v>213</v>
      </c>
      <c r="H3899" s="9" t="s">
        <v>166</v>
      </c>
      <c r="I3899" s="9" t="s">
        <v>398</v>
      </c>
      <c r="J3899" s="9" t="s">
        <v>399</v>
      </c>
      <c r="K3899" s="9" t="s">
        <v>215</v>
      </c>
      <c r="L3899" s="9" t="s">
        <v>226</v>
      </c>
      <c r="M3899" s="9" t="s">
        <v>1244</v>
      </c>
      <c r="N3899" s="9" t="s">
        <v>199</v>
      </c>
      <c r="O3899" s="9" t="s">
        <v>181</v>
      </c>
      <c r="P3899" s="9" t="s">
        <v>289</v>
      </c>
      <c r="Q3899" s="9" t="s">
        <v>273</v>
      </c>
      <c r="R3899" s="9">
        <v>0</v>
      </c>
      <c r="S3899" s="9">
        <v>87</v>
      </c>
      <c r="U3899" s="9" t="s">
        <v>140</v>
      </c>
      <c r="V3899" s="9" t="s">
        <v>7028</v>
      </c>
      <c r="W3899" s="9">
        <v>4</v>
      </c>
      <c r="X3899" s="9">
        <f>INDEX(SLA_Policy!$D$2:$D$5,MATCH(F3899,SLA_Policy!$A$2:$A$5,0))</f>
        <v>8</v>
      </c>
      <c r="Y3899" s="9" t="str">
        <f>IF(E3899="Cancelled","Excluded",IF(D3899="",IF((SLA_Policy!$B$8-B3899)*24&gt;X3899,"Open - Breached","Open - On Track"),IF((D3899-B3899)*24&lt;=X3899,"Met","Breached")))</f>
        <v>Met</v>
      </c>
    </row>
    <row r="3900" spans="1:25" x14ac:dyDescent="0.25">
      <c r="A3900" s="9" t="s">
        <v>7124</v>
      </c>
      <c r="B3900" s="23">
        <v>46048.336111111101</v>
      </c>
      <c r="C3900" s="23">
        <v>46048.339583333298</v>
      </c>
      <c r="D3900" s="23">
        <v>46055.313194444498</v>
      </c>
      <c r="E3900" s="9" t="s">
        <v>212</v>
      </c>
      <c r="F3900" s="9" t="s">
        <v>189</v>
      </c>
      <c r="G3900" s="9" t="s">
        <v>213</v>
      </c>
      <c r="H3900" s="9" t="s">
        <v>163</v>
      </c>
      <c r="I3900" s="9" t="s">
        <v>223</v>
      </c>
      <c r="J3900" s="9" t="s">
        <v>7125</v>
      </c>
      <c r="K3900" s="9" t="s">
        <v>246</v>
      </c>
      <c r="L3900" s="9" t="s">
        <v>293</v>
      </c>
      <c r="M3900" s="9" t="s">
        <v>3831</v>
      </c>
      <c r="N3900" s="9" t="s">
        <v>200</v>
      </c>
      <c r="O3900" s="9" t="s">
        <v>176</v>
      </c>
      <c r="P3900" s="9" t="s">
        <v>503</v>
      </c>
      <c r="Q3900" s="9" t="s">
        <v>219</v>
      </c>
      <c r="R3900" s="9">
        <v>0</v>
      </c>
      <c r="S3900" s="9">
        <v>43</v>
      </c>
      <c r="T3900" s="9" t="s">
        <v>229</v>
      </c>
      <c r="U3900" s="9" t="s">
        <v>230</v>
      </c>
      <c r="W3900" s="9">
        <v>4</v>
      </c>
      <c r="X3900" s="9">
        <f>INDEX(SLA_Policy!$D$2:$D$5,MATCH(F3900,SLA_Policy!$A$2:$A$5,0))</f>
        <v>120</v>
      </c>
      <c r="Y3900" s="9" t="str">
        <f>IF(E3900="Cancelled","Excluded",IF(D3900="",IF((SLA_Policy!$B$8-B3900)*24&gt;X3900,"Open - Breached","Open - On Track"),IF((D3900-B3900)*24&lt;=X3900,"Met","Breached")))</f>
        <v>Breached</v>
      </c>
    </row>
    <row r="3901" spans="1:25" x14ac:dyDescent="0.25">
      <c r="A3901" s="9" t="s">
        <v>7126</v>
      </c>
      <c r="B3901" s="23">
        <v>46048.344444444498</v>
      </c>
      <c r="C3901" s="23">
        <v>46048.349305555603</v>
      </c>
      <c r="D3901" s="23">
        <v>46048.3972222222</v>
      </c>
      <c r="E3901" s="9" t="s">
        <v>212</v>
      </c>
      <c r="F3901" s="9" t="s">
        <v>188</v>
      </c>
      <c r="G3901" s="9" t="s">
        <v>213</v>
      </c>
      <c r="H3901" s="9" t="s">
        <v>161</v>
      </c>
      <c r="I3901" s="9" t="s">
        <v>454</v>
      </c>
      <c r="J3901" s="9" t="s">
        <v>3846</v>
      </c>
      <c r="K3901" s="9" t="s">
        <v>246</v>
      </c>
      <c r="L3901" s="9" t="s">
        <v>216</v>
      </c>
      <c r="M3901" s="9" t="s">
        <v>3944</v>
      </c>
      <c r="N3901" s="9" t="s">
        <v>198</v>
      </c>
      <c r="O3901" s="9" t="s">
        <v>116</v>
      </c>
      <c r="P3901" s="9" t="s">
        <v>234</v>
      </c>
      <c r="Q3901" s="9" t="s">
        <v>219</v>
      </c>
      <c r="R3901" s="9">
        <v>0</v>
      </c>
      <c r="S3901" s="9">
        <v>7</v>
      </c>
      <c r="U3901" s="9" t="s">
        <v>290</v>
      </c>
      <c r="W3901" s="9">
        <v>4</v>
      </c>
      <c r="X3901" s="9">
        <f>INDEX(SLA_Policy!$D$2:$D$5,MATCH(F3901,SLA_Policy!$A$2:$A$5,0))</f>
        <v>72</v>
      </c>
      <c r="Y3901" s="9" t="str">
        <f>IF(E3901="Cancelled","Excluded",IF(D3901="",IF((SLA_Policy!$B$8-B3901)*24&gt;X3901,"Open - Breached","Open - On Track"),IF((D3901-B3901)*24&lt;=X3901,"Met","Breached")))</f>
        <v>Met</v>
      </c>
    </row>
    <row r="3902" spans="1:25" x14ac:dyDescent="0.25">
      <c r="A3902" s="9" t="s">
        <v>7127</v>
      </c>
      <c r="B3902" s="23">
        <v>46048.346527777801</v>
      </c>
      <c r="C3902" s="23">
        <v>46048.358333333301</v>
      </c>
      <c r="D3902" s="23">
        <v>46049.411111111098</v>
      </c>
      <c r="E3902" s="9" t="s">
        <v>212</v>
      </c>
      <c r="F3902" s="9" t="s">
        <v>189</v>
      </c>
      <c r="G3902" s="9" t="s">
        <v>236</v>
      </c>
      <c r="H3902" s="9" t="s">
        <v>167</v>
      </c>
      <c r="I3902" s="9" t="s">
        <v>255</v>
      </c>
      <c r="J3902" s="9" t="s">
        <v>7128</v>
      </c>
      <c r="K3902" s="9" t="s">
        <v>303</v>
      </c>
      <c r="L3902" s="9" t="s">
        <v>311</v>
      </c>
      <c r="M3902" s="9" t="s">
        <v>1740</v>
      </c>
      <c r="N3902" s="9" t="s">
        <v>199</v>
      </c>
      <c r="O3902" s="9" t="s">
        <v>116</v>
      </c>
      <c r="P3902" s="9" t="s">
        <v>342</v>
      </c>
      <c r="Q3902" s="9" t="s">
        <v>219</v>
      </c>
      <c r="R3902" s="9">
        <v>0</v>
      </c>
      <c r="S3902" s="9">
        <v>18</v>
      </c>
      <c r="U3902" s="9" t="s">
        <v>242</v>
      </c>
      <c r="X3902" s="9">
        <f>INDEX(SLA_Policy!$D$2:$D$5,MATCH(F3902,SLA_Policy!$A$2:$A$5,0))</f>
        <v>120</v>
      </c>
      <c r="Y3902" s="9" t="str">
        <f>IF(E3902="Cancelled","Excluded",IF(D3902="",IF((SLA_Policy!$B$8-B3902)*24&gt;X3902,"Open - Breached","Open - On Track"),IF((D3902-B3902)*24&lt;=X3902,"Met","Breached")))</f>
        <v>Met</v>
      </c>
    </row>
    <row r="3903" spans="1:25" x14ac:dyDescent="0.25">
      <c r="A3903" s="9" t="s">
        <v>7129</v>
      </c>
      <c r="B3903" s="23">
        <v>46048.355555555601</v>
      </c>
      <c r="C3903" s="23">
        <v>46048.404861111099</v>
      </c>
      <c r="D3903" s="23">
        <v>46048.423611111102</v>
      </c>
      <c r="E3903" s="9" t="s">
        <v>212</v>
      </c>
      <c r="F3903" s="9" t="s">
        <v>188</v>
      </c>
      <c r="G3903" s="9" t="s">
        <v>213</v>
      </c>
      <c r="H3903" s="9" t="s">
        <v>164</v>
      </c>
      <c r="I3903" s="9" t="s">
        <v>339</v>
      </c>
      <c r="J3903" s="9" t="s">
        <v>340</v>
      </c>
      <c r="K3903" s="9" t="s">
        <v>410</v>
      </c>
      <c r="L3903" s="9" t="s">
        <v>307</v>
      </c>
      <c r="M3903" s="9" t="s">
        <v>787</v>
      </c>
      <c r="N3903" s="9" t="s">
        <v>196</v>
      </c>
      <c r="O3903" s="9" t="s">
        <v>116</v>
      </c>
      <c r="P3903" s="9" t="s">
        <v>551</v>
      </c>
      <c r="Q3903" s="9" t="s">
        <v>219</v>
      </c>
      <c r="R3903" s="9">
        <v>0</v>
      </c>
      <c r="S3903" s="9">
        <v>15</v>
      </c>
      <c r="T3903" s="9" t="s">
        <v>464</v>
      </c>
      <c r="U3903" s="9" t="s">
        <v>376</v>
      </c>
      <c r="X3903" s="9">
        <f>INDEX(SLA_Policy!$D$2:$D$5,MATCH(F3903,SLA_Policy!$A$2:$A$5,0))</f>
        <v>72</v>
      </c>
      <c r="Y3903" s="9" t="str">
        <f>IF(E3903="Cancelled","Excluded",IF(D3903="",IF((SLA_Policy!$B$8-B3903)*24&gt;X3903,"Open - Breached","Open - On Track"),IF((D3903-B3903)*24&lt;=X3903,"Met","Breached")))</f>
        <v>Met</v>
      </c>
    </row>
    <row r="3904" spans="1:25" x14ac:dyDescent="0.25">
      <c r="A3904" s="9" t="s">
        <v>7130</v>
      </c>
      <c r="B3904" s="23">
        <v>46048.377777777801</v>
      </c>
      <c r="C3904" s="23">
        <v>46048.438888888901</v>
      </c>
      <c r="D3904" s="23">
        <v>46048.4777777778</v>
      </c>
      <c r="E3904" s="9" t="s">
        <v>212</v>
      </c>
      <c r="F3904" s="9" t="s">
        <v>189</v>
      </c>
      <c r="G3904" s="9" t="s">
        <v>213</v>
      </c>
      <c r="H3904" s="9" t="s">
        <v>161</v>
      </c>
      <c r="I3904" s="9" t="s">
        <v>454</v>
      </c>
      <c r="J3904" s="9" t="s">
        <v>2015</v>
      </c>
      <c r="K3904" s="9" t="s">
        <v>246</v>
      </c>
      <c r="L3904" s="9" t="s">
        <v>216</v>
      </c>
      <c r="M3904" s="9" t="s">
        <v>3854</v>
      </c>
      <c r="N3904" s="9" t="s">
        <v>196</v>
      </c>
      <c r="O3904" s="9" t="s">
        <v>116</v>
      </c>
      <c r="P3904" s="9" t="s">
        <v>342</v>
      </c>
      <c r="Q3904" s="9" t="s">
        <v>219</v>
      </c>
      <c r="R3904" s="9">
        <v>0</v>
      </c>
      <c r="S3904" s="9">
        <v>11</v>
      </c>
      <c r="U3904" s="9" t="s">
        <v>266</v>
      </c>
      <c r="X3904" s="9">
        <f>INDEX(SLA_Policy!$D$2:$D$5,MATCH(F3904,SLA_Policy!$A$2:$A$5,0))</f>
        <v>120</v>
      </c>
      <c r="Y3904" s="9" t="str">
        <f>IF(E3904="Cancelled","Excluded",IF(D3904="",IF((SLA_Policy!$B$8-B3904)*24&gt;X3904,"Open - Breached","Open - On Track"),IF((D3904-B3904)*24&lt;=X3904,"Met","Breached")))</f>
        <v>Met</v>
      </c>
    </row>
    <row r="3905" spans="1:25" x14ac:dyDescent="0.25">
      <c r="A3905" s="9" t="s">
        <v>7131</v>
      </c>
      <c r="B3905" s="23">
        <v>46048.378472222197</v>
      </c>
      <c r="C3905" s="23">
        <v>46048.393750000003</v>
      </c>
      <c r="D3905" s="23">
        <v>46048.421527777798</v>
      </c>
      <c r="E3905" s="9" t="s">
        <v>212</v>
      </c>
      <c r="F3905" s="9" t="s">
        <v>189</v>
      </c>
      <c r="G3905" s="9" t="s">
        <v>213</v>
      </c>
      <c r="H3905" s="9" t="s">
        <v>161</v>
      </c>
      <c r="I3905" s="9" t="s">
        <v>389</v>
      </c>
      <c r="J3905" s="9" t="s">
        <v>786</v>
      </c>
      <c r="K3905" s="9" t="s">
        <v>239</v>
      </c>
      <c r="L3905" s="9" t="s">
        <v>216</v>
      </c>
      <c r="M3905" s="9" t="s">
        <v>733</v>
      </c>
      <c r="N3905" s="9" t="s">
        <v>198</v>
      </c>
      <c r="O3905" s="9" t="s">
        <v>177</v>
      </c>
      <c r="P3905" s="9" t="s">
        <v>457</v>
      </c>
      <c r="Q3905" s="9" t="s">
        <v>219</v>
      </c>
      <c r="R3905" s="9">
        <v>0</v>
      </c>
      <c r="S3905" s="9">
        <v>5</v>
      </c>
      <c r="U3905" s="9" t="s">
        <v>266</v>
      </c>
      <c r="X3905" s="9">
        <f>INDEX(SLA_Policy!$D$2:$D$5,MATCH(F3905,SLA_Policy!$A$2:$A$5,0))</f>
        <v>120</v>
      </c>
      <c r="Y3905" s="9" t="str">
        <f>IF(E3905="Cancelled","Excluded",IF(D3905="",IF((SLA_Policy!$B$8-B3905)*24&gt;X3905,"Open - Breached","Open - On Track"),IF((D3905-B3905)*24&lt;=X3905,"Met","Breached")))</f>
        <v>Met</v>
      </c>
    </row>
    <row r="3906" spans="1:25" x14ac:dyDescent="0.25">
      <c r="A3906" s="9" t="s">
        <v>7132</v>
      </c>
      <c r="B3906" s="23">
        <v>46048.380555555603</v>
      </c>
      <c r="C3906" s="23">
        <v>46048.381944444503</v>
      </c>
      <c r="D3906" s="23">
        <v>46050.378472222197</v>
      </c>
      <c r="E3906" s="9" t="s">
        <v>212</v>
      </c>
      <c r="F3906" s="9" t="s">
        <v>188</v>
      </c>
      <c r="G3906" s="9" t="s">
        <v>213</v>
      </c>
      <c r="H3906" s="9" t="s">
        <v>167</v>
      </c>
      <c r="I3906" s="9" t="s">
        <v>362</v>
      </c>
      <c r="J3906" s="9" t="s">
        <v>7133</v>
      </c>
      <c r="K3906" s="9" t="s">
        <v>246</v>
      </c>
      <c r="L3906" s="9" t="s">
        <v>104</v>
      </c>
      <c r="M3906" s="9" t="s">
        <v>2847</v>
      </c>
      <c r="N3906" s="9" t="s">
        <v>200</v>
      </c>
      <c r="O3906" s="9" t="s">
        <v>180</v>
      </c>
      <c r="P3906" s="9" t="s">
        <v>368</v>
      </c>
      <c r="Q3906" s="9" t="s">
        <v>219</v>
      </c>
      <c r="R3906" s="9">
        <v>0</v>
      </c>
      <c r="S3906" s="9">
        <v>12</v>
      </c>
      <c r="U3906" s="9" t="s">
        <v>266</v>
      </c>
      <c r="X3906" s="9">
        <f>INDEX(SLA_Policy!$D$2:$D$5,MATCH(F3906,SLA_Policy!$A$2:$A$5,0))</f>
        <v>72</v>
      </c>
      <c r="Y3906" s="9" t="str">
        <f>IF(E3906="Cancelled","Excluded",IF(D3906="",IF((SLA_Policy!$B$8-B3906)*24&gt;X3906,"Open - Breached","Open - On Track"),IF((D3906-B3906)*24&lt;=X3906,"Met","Breached")))</f>
        <v>Met</v>
      </c>
    </row>
    <row r="3907" spans="1:25" x14ac:dyDescent="0.25">
      <c r="A3907" s="9" t="s">
        <v>7134</v>
      </c>
      <c r="B3907" s="23">
        <v>46048.380555555603</v>
      </c>
      <c r="C3907" s="23">
        <v>46048.381944444503</v>
      </c>
      <c r="D3907" s="23">
        <v>46048.4</v>
      </c>
      <c r="E3907" s="9" t="s">
        <v>212</v>
      </c>
      <c r="F3907" s="9" t="s">
        <v>188</v>
      </c>
      <c r="G3907" s="9" t="s">
        <v>213</v>
      </c>
      <c r="H3907" s="9" t="s">
        <v>161</v>
      </c>
      <c r="I3907" s="9" t="s">
        <v>389</v>
      </c>
      <c r="J3907" s="9" t="s">
        <v>2596</v>
      </c>
      <c r="K3907" s="9" t="s">
        <v>215</v>
      </c>
      <c r="L3907" s="9" t="s">
        <v>216</v>
      </c>
      <c r="M3907" s="9" t="s">
        <v>651</v>
      </c>
      <c r="N3907" s="9" t="s">
        <v>198</v>
      </c>
      <c r="O3907" s="9" t="s">
        <v>116</v>
      </c>
      <c r="P3907" s="9" t="s">
        <v>574</v>
      </c>
      <c r="Q3907" s="9" t="s">
        <v>219</v>
      </c>
      <c r="R3907" s="9">
        <v>0</v>
      </c>
      <c r="S3907" s="9">
        <v>4</v>
      </c>
      <c r="U3907" s="9" t="s">
        <v>290</v>
      </c>
      <c r="W3907" s="9">
        <v>5</v>
      </c>
      <c r="X3907" s="9">
        <f>INDEX(SLA_Policy!$D$2:$D$5,MATCH(F3907,SLA_Policy!$A$2:$A$5,0))</f>
        <v>72</v>
      </c>
      <c r="Y3907" s="9" t="str">
        <f>IF(E3907="Cancelled","Excluded",IF(D3907="",IF((SLA_Policy!$B$8-B3907)*24&gt;X3907,"Open - Breached","Open - On Track"),IF((D3907-B3907)*24&lt;=X3907,"Met","Breached")))</f>
        <v>Met</v>
      </c>
    </row>
    <row r="3908" spans="1:25" x14ac:dyDescent="0.25">
      <c r="A3908" s="9" t="s">
        <v>7135</v>
      </c>
      <c r="B3908" s="23">
        <v>46048.382638888899</v>
      </c>
      <c r="C3908" s="23">
        <v>46048.386111111096</v>
      </c>
      <c r="D3908" s="23">
        <v>46049.3618055556</v>
      </c>
      <c r="E3908" s="9" t="s">
        <v>212</v>
      </c>
      <c r="F3908" s="9" t="s">
        <v>189</v>
      </c>
      <c r="G3908" s="9" t="s">
        <v>213</v>
      </c>
      <c r="H3908" s="9" t="s">
        <v>88</v>
      </c>
      <c r="I3908" s="9" t="s">
        <v>268</v>
      </c>
      <c r="J3908" s="9" t="s">
        <v>7136</v>
      </c>
      <c r="K3908" s="9" t="s">
        <v>215</v>
      </c>
      <c r="L3908" s="9" t="s">
        <v>311</v>
      </c>
      <c r="M3908" s="9" t="s">
        <v>1807</v>
      </c>
      <c r="N3908" s="9" t="s">
        <v>198</v>
      </c>
      <c r="O3908" s="9" t="s">
        <v>178</v>
      </c>
      <c r="P3908" s="9" t="s">
        <v>360</v>
      </c>
      <c r="Q3908" s="9" t="s">
        <v>219</v>
      </c>
      <c r="R3908" s="9">
        <v>0</v>
      </c>
      <c r="S3908" s="9">
        <v>14</v>
      </c>
      <c r="T3908" s="9" t="s">
        <v>136</v>
      </c>
      <c r="U3908" s="9" t="s">
        <v>266</v>
      </c>
      <c r="X3908" s="9">
        <f>INDEX(SLA_Policy!$D$2:$D$5,MATCH(F3908,SLA_Policy!$A$2:$A$5,0))</f>
        <v>120</v>
      </c>
      <c r="Y3908" s="9" t="str">
        <f>IF(E3908="Cancelled","Excluded",IF(D3908="",IF((SLA_Policy!$B$8-B3908)*24&gt;X3908,"Open - Breached","Open - On Track"),IF((D3908-B3908)*24&lt;=X3908,"Met","Breached")))</f>
        <v>Met</v>
      </c>
    </row>
    <row r="3909" spans="1:25" x14ac:dyDescent="0.25">
      <c r="A3909" s="9" t="s">
        <v>7137</v>
      </c>
      <c r="B3909" s="23">
        <v>46048.387499999997</v>
      </c>
      <c r="C3909" s="23">
        <v>46048.390972222202</v>
      </c>
      <c r="D3909" s="23">
        <v>46049.389583333301</v>
      </c>
      <c r="E3909" s="9" t="s">
        <v>212</v>
      </c>
      <c r="F3909" s="9" t="s">
        <v>189</v>
      </c>
      <c r="G3909" s="9" t="s">
        <v>213</v>
      </c>
      <c r="H3909" s="9" t="s">
        <v>88</v>
      </c>
      <c r="I3909" s="9" t="s">
        <v>92</v>
      </c>
      <c r="J3909" s="9" t="s">
        <v>959</v>
      </c>
      <c r="K3909" s="9" t="s">
        <v>246</v>
      </c>
      <c r="L3909" s="9" t="s">
        <v>311</v>
      </c>
      <c r="M3909" s="9" t="s">
        <v>4993</v>
      </c>
      <c r="N3909" s="9" t="s">
        <v>200</v>
      </c>
      <c r="O3909" s="9" t="s">
        <v>178</v>
      </c>
      <c r="P3909" s="9" t="s">
        <v>360</v>
      </c>
      <c r="Q3909" s="9" t="s">
        <v>219</v>
      </c>
      <c r="R3909" s="9">
        <v>0</v>
      </c>
      <c r="S3909" s="9">
        <v>79</v>
      </c>
      <c r="T3909" s="9" t="s">
        <v>136</v>
      </c>
      <c r="U3909" s="9" t="s">
        <v>230</v>
      </c>
      <c r="X3909" s="9">
        <f>INDEX(SLA_Policy!$D$2:$D$5,MATCH(F3909,SLA_Policy!$A$2:$A$5,0))</f>
        <v>120</v>
      </c>
      <c r="Y3909" s="9" t="str">
        <f>IF(E3909="Cancelled","Excluded",IF(D3909="",IF((SLA_Policy!$B$8-B3909)*24&gt;X3909,"Open - Breached","Open - On Track"),IF((D3909-B3909)*24&lt;=X3909,"Met","Breached")))</f>
        <v>Met</v>
      </c>
    </row>
    <row r="3910" spans="1:25" x14ac:dyDescent="0.25">
      <c r="A3910" s="9" t="s">
        <v>7138</v>
      </c>
      <c r="B3910" s="23">
        <v>46048.390277777798</v>
      </c>
      <c r="C3910" s="23">
        <v>46048.465277777803</v>
      </c>
      <c r="D3910" s="23">
        <v>46049.469444444498</v>
      </c>
      <c r="E3910" s="9" t="s">
        <v>212</v>
      </c>
      <c r="F3910" s="9" t="s">
        <v>188</v>
      </c>
      <c r="G3910" s="9" t="s">
        <v>213</v>
      </c>
      <c r="H3910" s="9" t="s">
        <v>162</v>
      </c>
      <c r="I3910" s="9" t="s">
        <v>244</v>
      </c>
      <c r="J3910" s="9" t="s">
        <v>292</v>
      </c>
      <c r="K3910" s="9" t="s">
        <v>262</v>
      </c>
      <c r="L3910" s="9" t="s">
        <v>395</v>
      </c>
      <c r="M3910" s="9" t="s">
        <v>396</v>
      </c>
      <c r="N3910" s="9" t="s">
        <v>197</v>
      </c>
      <c r="O3910" s="9" t="s">
        <v>179</v>
      </c>
      <c r="P3910" s="9" t="s">
        <v>264</v>
      </c>
      <c r="Q3910" s="9" t="s">
        <v>219</v>
      </c>
      <c r="R3910" s="9">
        <v>1</v>
      </c>
      <c r="S3910" s="9">
        <v>59</v>
      </c>
      <c r="U3910" s="9" t="s">
        <v>266</v>
      </c>
      <c r="X3910" s="9">
        <f>INDEX(SLA_Policy!$D$2:$D$5,MATCH(F3910,SLA_Policy!$A$2:$A$5,0))</f>
        <v>72</v>
      </c>
      <c r="Y3910" s="9" t="str">
        <f>IF(E3910="Cancelled","Excluded",IF(D3910="",IF((SLA_Policy!$B$8-B3910)*24&gt;X3910,"Open - Breached","Open - On Track"),IF((D3910-B3910)*24&lt;=X3910,"Met","Breached")))</f>
        <v>Met</v>
      </c>
    </row>
    <row r="3911" spans="1:25" x14ac:dyDescent="0.25">
      <c r="A3911" s="9" t="s">
        <v>7139</v>
      </c>
      <c r="B3911" s="23">
        <v>46048.391666666699</v>
      </c>
      <c r="C3911" s="23">
        <v>46048.518750000003</v>
      </c>
      <c r="D3911" s="23">
        <v>46048.708333333299</v>
      </c>
      <c r="E3911" s="9" t="s">
        <v>212</v>
      </c>
      <c r="F3911" s="9" t="s">
        <v>189</v>
      </c>
      <c r="G3911" s="9" t="s">
        <v>236</v>
      </c>
      <c r="H3911" s="9" t="s">
        <v>161</v>
      </c>
      <c r="I3911" s="9" t="s">
        <v>237</v>
      </c>
      <c r="J3911" s="9" t="s">
        <v>5186</v>
      </c>
      <c r="K3911" s="9" t="s">
        <v>262</v>
      </c>
      <c r="L3911" s="9" t="s">
        <v>104</v>
      </c>
      <c r="M3911" s="9" t="s">
        <v>2077</v>
      </c>
      <c r="N3911" s="9" t="s">
        <v>196</v>
      </c>
      <c r="O3911" s="9" t="s">
        <v>179</v>
      </c>
      <c r="P3911" s="9" t="s">
        <v>284</v>
      </c>
      <c r="Q3911" s="9" t="s">
        <v>273</v>
      </c>
      <c r="R3911" s="9">
        <v>0</v>
      </c>
      <c r="S3911" s="9">
        <v>7</v>
      </c>
      <c r="U3911" s="9" t="s">
        <v>242</v>
      </c>
      <c r="X3911" s="9">
        <f>INDEX(SLA_Policy!$D$2:$D$5,MATCH(F3911,SLA_Policy!$A$2:$A$5,0))</f>
        <v>120</v>
      </c>
      <c r="Y3911" s="9" t="str">
        <f>IF(E3911="Cancelled","Excluded",IF(D3911="",IF((SLA_Policy!$B$8-B3911)*24&gt;X3911,"Open - Breached","Open - On Track"),IF((D3911-B3911)*24&lt;=X3911,"Met","Breached")))</f>
        <v>Met</v>
      </c>
    </row>
    <row r="3912" spans="1:25" x14ac:dyDescent="0.25">
      <c r="A3912" s="9" t="s">
        <v>7140</v>
      </c>
      <c r="B3912" s="23">
        <v>46048.406944444498</v>
      </c>
      <c r="C3912" s="23">
        <v>46048.409722222197</v>
      </c>
      <c r="D3912" s="23">
        <v>46049.313888888901</v>
      </c>
      <c r="E3912" s="9" t="s">
        <v>212</v>
      </c>
      <c r="F3912" s="9" t="s">
        <v>188</v>
      </c>
      <c r="G3912" s="9" t="s">
        <v>213</v>
      </c>
      <c r="H3912" s="9" t="s">
        <v>167</v>
      </c>
      <c r="I3912" s="9" t="s">
        <v>536</v>
      </c>
      <c r="J3912" s="9" t="s">
        <v>3796</v>
      </c>
      <c r="K3912" s="9" t="s">
        <v>225</v>
      </c>
      <c r="L3912" s="9" t="s">
        <v>216</v>
      </c>
      <c r="M3912" s="9" t="s">
        <v>5407</v>
      </c>
      <c r="N3912" s="9" t="s">
        <v>198</v>
      </c>
      <c r="O3912" s="9" t="s">
        <v>180</v>
      </c>
      <c r="P3912" s="9" t="s">
        <v>318</v>
      </c>
      <c r="Q3912" s="9" t="s">
        <v>219</v>
      </c>
      <c r="R3912" s="9">
        <v>0</v>
      </c>
      <c r="S3912" s="9">
        <v>60</v>
      </c>
      <c r="T3912" s="9" t="s">
        <v>136</v>
      </c>
      <c r="U3912" s="9" t="s">
        <v>266</v>
      </c>
      <c r="X3912" s="9">
        <f>INDEX(SLA_Policy!$D$2:$D$5,MATCH(F3912,SLA_Policy!$A$2:$A$5,0))</f>
        <v>72</v>
      </c>
      <c r="Y3912" s="9" t="str">
        <f>IF(E3912="Cancelled","Excluded",IF(D3912="",IF((SLA_Policy!$B$8-B3912)*24&gt;X3912,"Open - Breached","Open - On Track"),IF((D3912-B3912)*24&lt;=X3912,"Met","Breached")))</f>
        <v>Met</v>
      </c>
    </row>
    <row r="3913" spans="1:25" x14ac:dyDescent="0.25">
      <c r="A3913" s="9" t="s">
        <v>7141</v>
      </c>
      <c r="B3913" s="23">
        <v>46048.408333333296</v>
      </c>
      <c r="C3913" s="23">
        <v>46048.45</v>
      </c>
      <c r="D3913" s="23">
        <v>46049.4777777778</v>
      </c>
      <c r="E3913" s="9" t="s">
        <v>212</v>
      </c>
      <c r="F3913" s="9" t="s">
        <v>188</v>
      </c>
      <c r="G3913" s="9" t="s">
        <v>236</v>
      </c>
      <c r="H3913" s="9" t="s">
        <v>163</v>
      </c>
      <c r="I3913" s="9" t="s">
        <v>315</v>
      </c>
      <c r="J3913" s="9" t="s">
        <v>2968</v>
      </c>
      <c r="K3913" s="9" t="s">
        <v>246</v>
      </c>
      <c r="L3913" s="9" t="s">
        <v>293</v>
      </c>
      <c r="M3913" s="9" t="s">
        <v>430</v>
      </c>
      <c r="N3913" s="9" t="s">
        <v>196</v>
      </c>
      <c r="O3913" s="9" t="s">
        <v>180</v>
      </c>
      <c r="P3913" s="9" t="s">
        <v>278</v>
      </c>
      <c r="Q3913" s="9" t="s">
        <v>273</v>
      </c>
      <c r="R3913" s="9">
        <v>0</v>
      </c>
      <c r="S3913" s="9">
        <v>150</v>
      </c>
      <c r="T3913" s="9" t="s">
        <v>229</v>
      </c>
      <c r="U3913" s="9" t="s">
        <v>242</v>
      </c>
      <c r="W3913" s="9">
        <v>5</v>
      </c>
      <c r="X3913" s="9">
        <f>INDEX(SLA_Policy!$D$2:$D$5,MATCH(F3913,SLA_Policy!$A$2:$A$5,0))</f>
        <v>72</v>
      </c>
      <c r="Y3913" s="9" t="str">
        <f>IF(E3913="Cancelled","Excluded",IF(D3913="",IF((SLA_Policy!$B$8-B3913)*24&gt;X3913,"Open - Breached","Open - On Track"),IF((D3913-B3913)*24&lt;=X3913,"Met","Breached")))</f>
        <v>Met</v>
      </c>
    </row>
    <row r="3914" spans="1:25" x14ac:dyDescent="0.25">
      <c r="A3914" s="9" t="s">
        <v>7142</v>
      </c>
      <c r="B3914" s="23">
        <v>46048.408333333296</v>
      </c>
      <c r="C3914" s="23">
        <v>46048.4194444444</v>
      </c>
      <c r="D3914" s="23">
        <v>46048.535416666702</v>
      </c>
      <c r="E3914" s="9" t="s">
        <v>212</v>
      </c>
      <c r="F3914" s="9" t="s">
        <v>187</v>
      </c>
      <c r="G3914" s="9" t="s">
        <v>213</v>
      </c>
      <c r="H3914" s="9" t="s">
        <v>166</v>
      </c>
      <c r="I3914" s="9" t="s">
        <v>398</v>
      </c>
      <c r="J3914" s="9" t="s">
        <v>7143</v>
      </c>
      <c r="K3914" s="9" t="s">
        <v>215</v>
      </c>
      <c r="L3914" s="9" t="s">
        <v>307</v>
      </c>
      <c r="M3914" s="9" t="s">
        <v>3613</v>
      </c>
      <c r="N3914" s="9" t="s">
        <v>197</v>
      </c>
      <c r="O3914" s="9" t="s">
        <v>181</v>
      </c>
      <c r="P3914" s="9" t="s">
        <v>668</v>
      </c>
      <c r="Q3914" s="9" t="s">
        <v>273</v>
      </c>
      <c r="R3914" s="9">
        <v>0</v>
      </c>
      <c r="S3914" s="9">
        <v>94</v>
      </c>
      <c r="U3914" s="9" t="s">
        <v>290</v>
      </c>
      <c r="X3914" s="9">
        <f>INDEX(SLA_Policy!$D$2:$D$5,MATCH(F3914,SLA_Policy!$A$2:$A$5,0))</f>
        <v>8</v>
      </c>
      <c r="Y3914" s="9" t="str">
        <f>IF(E3914="Cancelled","Excluded",IF(D3914="",IF((SLA_Policy!$B$8-B3914)*24&gt;X3914,"Open - Breached","Open - On Track"),IF((D3914-B3914)*24&lt;=X3914,"Met","Breached")))</f>
        <v>Met</v>
      </c>
    </row>
    <row r="3915" spans="1:25" x14ac:dyDescent="0.25">
      <c r="A3915" s="9" t="s">
        <v>7144</v>
      </c>
      <c r="B3915" s="23">
        <v>46048.4194444444</v>
      </c>
      <c r="C3915" s="23">
        <v>46048.421527777798</v>
      </c>
      <c r="D3915" s="23">
        <v>46049.326388888898</v>
      </c>
      <c r="E3915" s="9" t="s">
        <v>212</v>
      </c>
      <c r="F3915" s="9" t="s">
        <v>188</v>
      </c>
      <c r="G3915" s="9" t="s">
        <v>213</v>
      </c>
      <c r="H3915" s="9" t="s">
        <v>88</v>
      </c>
      <c r="I3915" s="9" t="s">
        <v>268</v>
      </c>
      <c r="J3915" s="9" t="s">
        <v>7145</v>
      </c>
      <c r="K3915" s="9" t="s">
        <v>262</v>
      </c>
      <c r="L3915" s="9" t="s">
        <v>270</v>
      </c>
      <c r="M3915" s="9" t="s">
        <v>2080</v>
      </c>
      <c r="N3915" s="9" t="s">
        <v>199</v>
      </c>
      <c r="O3915" s="9" t="s">
        <v>178</v>
      </c>
      <c r="P3915" s="9" t="s">
        <v>360</v>
      </c>
      <c r="Q3915" s="9" t="s">
        <v>219</v>
      </c>
      <c r="R3915" s="9">
        <v>0</v>
      </c>
      <c r="S3915" s="9">
        <v>25</v>
      </c>
      <c r="T3915" s="9" t="s">
        <v>229</v>
      </c>
      <c r="U3915" s="9" t="s">
        <v>221</v>
      </c>
      <c r="X3915" s="9">
        <f>INDEX(SLA_Policy!$D$2:$D$5,MATCH(F3915,SLA_Policy!$A$2:$A$5,0))</f>
        <v>72</v>
      </c>
      <c r="Y3915" s="9" t="str">
        <f>IF(E3915="Cancelled","Excluded",IF(D3915="",IF((SLA_Policy!$B$8-B3915)*24&gt;X3915,"Open - Breached","Open - On Track"),IF((D3915-B3915)*24&lt;=X3915,"Met","Breached")))</f>
        <v>Met</v>
      </c>
    </row>
    <row r="3916" spans="1:25" x14ac:dyDescent="0.25">
      <c r="A3916" s="9" t="s">
        <v>7146</v>
      </c>
      <c r="B3916" s="23">
        <v>46048.422916666699</v>
      </c>
      <c r="C3916" s="23">
        <v>46048.440972222197</v>
      </c>
      <c r="D3916" s="23">
        <v>46048.560416666704</v>
      </c>
      <c r="E3916" s="9" t="s">
        <v>212</v>
      </c>
      <c r="F3916" s="9" t="s">
        <v>188</v>
      </c>
      <c r="G3916" s="9" t="s">
        <v>213</v>
      </c>
      <c r="H3916" s="9" t="s">
        <v>167</v>
      </c>
      <c r="I3916" s="9" t="s">
        <v>684</v>
      </c>
      <c r="J3916" s="9" t="s">
        <v>7147</v>
      </c>
      <c r="K3916" s="9" t="s">
        <v>225</v>
      </c>
      <c r="L3916" s="9" t="s">
        <v>216</v>
      </c>
      <c r="M3916" s="9" t="s">
        <v>1559</v>
      </c>
      <c r="N3916" s="9" t="s">
        <v>196</v>
      </c>
      <c r="O3916" s="9" t="s">
        <v>116</v>
      </c>
      <c r="P3916" s="9" t="s">
        <v>234</v>
      </c>
      <c r="Q3916" s="9" t="s">
        <v>219</v>
      </c>
      <c r="R3916" s="9">
        <v>0</v>
      </c>
      <c r="S3916" s="9">
        <v>8</v>
      </c>
      <c r="U3916" s="9" t="s">
        <v>266</v>
      </c>
      <c r="X3916" s="9">
        <f>INDEX(SLA_Policy!$D$2:$D$5,MATCH(F3916,SLA_Policy!$A$2:$A$5,0))</f>
        <v>72</v>
      </c>
      <c r="Y3916" s="9" t="str">
        <f>IF(E3916="Cancelled","Excluded",IF(D3916="",IF((SLA_Policy!$B$8-B3916)*24&gt;X3916,"Open - Breached","Open - On Track"),IF((D3916-B3916)*24&lt;=X3916,"Met","Breached")))</f>
        <v>Met</v>
      </c>
    </row>
    <row r="3917" spans="1:25" x14ac:dyDescent="0.25">
      <c r="A3917" s="9" t="s">
        <v>7148</v>
      </c>
      <c r="B3917" s="23">
        <v>46048.4243055556</v>
      </c>
      <c r="C3917" s="23">
        <v>46048.431250000001</v>
      </c>
      <c r="D3917" s="23">
        <v>46055.369444444397</v>
      </c>
      <c r="E3917" s="9" t="s">
        <v>212</v>
      </c>
      <c r="F3917" s="9" t="s">
        <v>189</v>
      </c>
      <c r="G3917" s="9" t="s">
        <v>213</v>
      </c>
      <c r="H3917" s="9" t="s">
        <v>164</v>
      </c>
      <c r="I3917" s="9" t="s">
        <v>478</v>
      </c>
      <c r="J3917" s="9" t="s">
        <v>7149</v>
      </c>
      <c r="K3917" s="9" t="s">
        <v>246</v>
      </c>
      <c r="L3917" s="9" t="s">
        <v>395</v>
      </c>
      <c r="M3917" s="9" t="s">
        <v>7150</v>
      </c>
      <c r="N3917" s="9" t="s">
        <v>200</v>
      </c>
      <c r="O3917" s="9" t="s">
        <v>178</v>
      </c>
      <c r="P3917" s="9" t="s">
        <v>414</v>
      </c>
      <c r="Q3917" s="9" t="s">
        <v>219</v>
      </c>
      <c r="R3917" s="9">
        <v>0</v>
      </c>
      <c r="S3917" s="9">
        <v>12</v>
      </c>
      <c r="T3917" s="9" t="s">
        <v>343</v>
      </c>
      <c r="U3917" s="9" t="s">
        <v>248</v>
      </c>
      <c r="X3917" s="9">
        <f>INDEX(SLA_Policy!$D$2:$D$5,MATCH(F3917,SLA_Policy!$A$2:$A$5,0))</f>
        <v>120</v>
      </c>
      <c r="Y3917" s="9" t="str">
        <f>IF(E3917="Cancelled","Excluded",IF(D3917="",IF((SLA_Policy!$B$8-B3917)*24&gt;X3917,"Open - Breached","Open - On Track"),IF((D3917-B3917)*24&lt;=X3917,"Met","Breached")))</f>
        <v>Breached</v>
      </c>
    </row>
    <row r="3918" spans="1:25" x14ac:dyDescent="0.25">
      <c r="A3918" s="9" t="s">
        <v>7151</v>
      </c>
      <c r="B3918" s="23">
        <v>46048.425000000003</v>
      </c>
      <c r="C3918" s="23">
        <v>46048.429861111101</v>
      </c>
      <c r="D3918" s="23">
        <v>46048.518750000003</v>
      </c>
      <c r="E3918" s="9" t="s">
        <v>212</v>
      </c>
      <c r="F3918" s="9" t="s">
        <v>189</v>
      </c>
      <c r="G3918" s="9" t="s">
        <v>213</v>
      </c>
      <c r="H3918" s="9" t="s">
        <v>161</v>
      </c>
      <c r="I3918" s="9" t="s">
        <v>389</v>
      </c>
      <c r="J3918" s="9" t="s">
        <v>6085</v>
      </c>
      <c r="K3918" s="9" t="s">
        <v>262</v>
      </c>
      <c r="L3918" s="9" t="s">
        <v>311</v>
      </c>
      <c r="M3918" s="9" t="s">
        <v>5892</v>
      </c>
      <c r="N3918" s="9" t="s">
        <v>198</v>
      </c>
      <c r="O3918" s="9" t="s">
        <v>116</v>
      </c>
      <c r="P3918" s="9" t="s">
        <v>218</v>
      </c>
      <c r="Q3918" s="9" t="s">
        <v>219</v>
      </c>
      <c r="R3918" s="9">
        <v>0</v>
      </c>
      <c r="S3918" s="9">
        <v>4</v>
      </c>
      <c r="U3918" s="9" t="s">
        <v>290</v>
      </c>
      <c r="W3918" s="9">
        <v>4</v>
      </c>
      <c r="X3918" s="9">
        <f>INDEX(SLA_Policy!$D$2:$D$5,MATCH(F3918,SLA_Policy!$A$2:$A$5,0))</f>
        <v>120</v>
      </c>
      <c r="Y3918" s="9" t="str">
        <f>IF(E3918="Cancelled","Excluded",IF(D3918="",IF((SLA_Policy!$B$8-B3918)*24&gt;X3918,"Open - Breached","Open - On Track"),IF((D3918-B3918)*24&lt;=X3918,"Met","Breached")))</f>
        <v>Met</v>
      </c>
    </row>
    <row r="3919" spans="1:25" x14ac:dyDescent="0.25">
      <c r="A3919" s="9" t="s">
        <v>7152</v>
      </c>
      <c r="B3919" s="23">
        <v>46048.4284722222</v>
      </c>
      <c r="C3919" s="23">
        <v>46048.594444444498</v>
      </c>
      <c r="D3919" s="23">
        <v>46049.343055555597</v>
      </c>
      <c r="E3919" s="9" t="s">
        <v>212</v>
      </c>
      <c r="F3919" s="9" t="s">
        <v>189</v>
      </c>
      <c r="G3919" s="9" t="s">
        <v>213</v>
      </c>
      <c r="H3919" s="9" t="s">
        <v>167</v>
      </c>
      <c r="I3919" s="9" t="s">
        <v>684</v>
      </c>
      <c r="J3919" s="9" t="s">
        <v>5421</v>
      </c>
      <c r="K3919" s="9" t="s">
        <v>225</v>
      </c>
      <c r="L3919" s="9" t="s">
        <v>104</v>
      </c>
      <c r="M3919" s="9" t="s">
        <v>403</v>
      </c>
      <c r="N3919" s="9" t="s">
        <v>199</v>
      </c>
      <c r="O3919" s="9" t="s">
        <v>116</v>
      </c>
      <c r="P3919" s="9" t="s">
        <v>295</v>
      </c>
      <c r="Q3919" s="9" t="s">
        <v>219</v>
      </c>
      <c r="R3919" s="9">
        <v>0</v>
      </c>
      <c r="S3919" s="9">
        <v>9</v>
      </c>
      <c r="U3919" s="9" t="s">
        <v>266</v>
      </c>
      <c r="X3919" s="9">
        <f>INDEX(SLA_Policy!$D$2:$D$5,MATCH(F3919,SLA_Policy!$A$2:$A$5,0))</f>
        <v>120</v>
      </c>
      <c r="Y3919" s="9" t="str">
        <f>IF(E3919="Cancelled","Excluded",IF(D3919="",IF((SLA_Policy!$B$8-B3919)*24&gt;X3919,"Open - Breached","Open - On Track"),IF((D3919-B3919)*24&lt;=X3919,"Met","Breached")))</f>
        <v>Met</v>
      </c>
    </row>
    <row r="3920" spans="1:25" x14ac:dyDescent="0.25">
      <c r="A3920" s="9" t="s">
        <v>7153</v>
      </c>
      <c r="B3920" s="23">
        <v>46048.429166666698</v>
      </c>
      <c r="C3920" s="23">
        <v>46048.649305555598</v>
      </c>
      <c r="D3920" s="23">
        <v>46048.658333333296</v>
      </c>
      <c r="E3920" s="9" t="s">
        <v>212</v>
      </c>
      <c r="F3920" s="9" t="s">
        <v>188</v>
      </c>
      <c r="G3920" s="9" t="s">
        <v>213</v>
      </c>
      <c r="H3920" s="9" t="s">
        <v>88</v>
      </c>
      <c r="I3920" s="9" t="s">
        <v>268</v>
      </c>
      <c r="J3920" s="9" t="s">
        <v>7136</v>
      </c>
      <c r="K3920" s="9" t="s">
        <v>239</v>
      </c>
      <c r="L3920" s="9" t="s">
        <v>216</v>
      </c>
      <c r="M3920" s="9" t="s">
        <v>3231</v>
      </c>
      <c r="N3920" s="9" t="s">
        <v>197</v>
      </c>
      <c r="O3920" s="9" t="s">
        <v>176</v>
      </c>
      <c r="P3920" s="9" t="s">
        <v>570</v>
      </c>
      <c r="Q3920" s="9" t="s">
        <v>219</v>
      </c>
      <c r="R3920" s="9">
        <v>0</v>
      </c>
      <c r="S3920" s="9">
        <v>12</v>
      </c>
      <c r="T3920" s="9" t="s">
        <v>229</v>
      </c>
      <c r="U3920" s="9" t="s">
        <v>266</v>
      </c>
      <c r="W3920" s="9">
        <v>4</v>
      </c>
      <c r="X3920" s="9">
        <f>INDEX(SLA_Policy!$D$2:$D$5,MATCH(F3920,SLA_Policy!$A$2:$A$5,0))</f>
        <v>72</v>
      </c>
      <c r="Y3920" s="9" t="str">
        <f>IF(E3920="Cancelled","Excluded",IF(D3920="",IF((SLA_Policy!$B$8-B3920)*24&gt;X3920,"Open - Breached","Open - On Track"),IF((D3920-B3920)*24&lt;=X3920,"Met","Breached")))</f>
        <v>Met</v>
      </c>
    </row>
    <row r="3921" spans="1:25" x14ac:dyDescent="0.25">
      <c r="A3921" s="9" t="s">
        <v>7154</v>
      </c>
      <c r="B3921" s="23">
        <v>46048.429166666698</v>
      </c>
      <c r="C3921" s="23">
        <v>46048.457638888904</v>
      </c>
      <c r="D3921" s="23">
        <v>46049.401388888902</v>
      </c>
      <c r="E3921" s="9" t="s">
        <v>212</v>
      </c>
      <c r="F3921" s="9" t="s">
        <v>188</v>
      </c>
      <c r="G3921" s="9" t="s">
        <v>213</v>
      </c>
      <c r="H3921" s="9" t="s">
        <v>166</v>
      </c>
      <c r="I3921" s="9" t="s">
        <v>398</v>
      </c>
      <c r="J3921" s="9" t="s">
        <v>7050</v>
      </c>
      <c r="K3921" s="9" t="s">
        <v>215</v>
      </c>
      <c r="L3921" s="9" t="s">
        <v>371</v>
      </c>
      <c r="M3921" s="9" t="s">
        <v>4189</v>
      </c>
      <c r="N3921" s="9" t="s">
        <v>199</v>
      </c>
      <c r="O3921" s="9" t="s">
        <v>181</v>
      </c>
      <c r="P3921" s="9" t="s">
        <v>449</v>
      </c>
      <c r="Q3921" s="9" t="s">
        <v>219</v>
      </c>
      <c r="R3921" s="9">
        <v>0</v>
      </c>
      <c r="S3921" s="9">
        <v>31</v>
      </c>
      <c r="U3921" s="9" t="s">
        <v>140</v>
      </c>
      <c r="V3921" s="9" t="s">
        <v>7028</v>
      </c>
      <c r="X3921" s="9">
        <f>INDEX(SLA_Policy!$D$2:$D$5,MATCH(F3921,SLA_Policy!$A$2:$A$5,0))</f>
        <v>72</v>
      </c>
      <c r="Y3921" s="9" t="str">
        <f>IF(E3921="Cancelled","Excluded",IF(D3921="",IF((SLA_Policy!$B$8-B3921)*24&gt;X3921,"Open - Breached","Open - On Track"),IF((D3921-B3921)*24&lt;=X3921,"Met","Breached")))</f>
        <v>Met</v>
      </c>
    </row>
    <row r="3922" spans="1:25" x14ac:dyDescent="0.25">
      <c r="A3922" s="9" t="s">
        <v>7155</v>
      </c>
      <c r="B3922" s="23">
        <v>46048.429861111101</v>
      </c>
      <c r="C3922" s="23">
        <v>46048.436111111099</v>
      </c>
      <c r="D3922" s="23">
        <v>46049.415972222203</v>
      </c>
      <c r="E3922" s="9" t="s">
        <v>212</v>
      </c>
      <c r="F3922" s="9" t="s">
        <v>189</v>
      </c>
      <c r="G3922" s="9" t="s">
        <v>213</v>
      </c>
      <c r="H3922" s="9" t="s">
        <v>165</v>
      </c>
      <c r="I3922" s="9" t="s">
        <v>567</v>
      </c>
      <c r="J3922" s="9" t="s">
        <v>7156</v>
      </c>
      <c r="K3922" s="9" t="s">
        <v>246</v>
      </c>
      <c r="L3922" s="9" t="s">
        <v>216</v>
      </c>
      <c r="M3922" s="9" t="s">
        <v>1114</v>
      </c>
      <c r="N3922" s="9" t="s">
        <v>198</v>
      </c>
      <c r="O3922" s="9" t="s">
        <v>176</v>
      </c>
      <c r="P3922" s="9" t="s">
        <v>228</v>
      </c>
      <c r="Q3922" s="9" t="s">
        <v>219</v>
      </c>
      <c r="R3922" s="9">
        <v>0</v>
      </c>
      <c r="S3922" s="9">
        <v>32</v>
      </c>
      <c r="U3922" s="9" t="s">
        <v>230</v>
      </c>
      <c r="X3922" s="9">
        <f>INDEX(SLA_Policy!$D$2:$D$5,MATCH(F3922,SLA_Policy!$A$2:$A$5,0))</f>
        <v>120</v>
      </c>
      <c r="Y3922" s="9" t="str">
        <f>IF(E3922="Cancelled","Excluded",IF(D3922="",IF((SLA_Policy!$B$8-B3922)*24&gt;X3922,"Open - Breached","Open - On Track"),IF((D3922-B3922)*24&lt;=X3922,"Met","Breached")))</f>
        <v>Met</v>
      </c>
    </row>
    <row r="3923" spans="1:25" x14ac:dyDescent="0.25">
      <c r="A3923" s="9" t="s">
        <v>7157</v>
      </c>
      <c r="B3923" s="23">
        <v>46048.436111111099</v>
      </c>
      <c r="C3923" s="23">
        <v>46048.440277777801</v>
      </c>
      <c r="D3923" s="23">
        <v>46048.5090277778</v>
      </c>
      <c r="E3923" s="9" t="s">
        <v>212</v>
      </c>
      <c r="F3923" s="9" t="s">
        <v>188</v>
      </c>
      <c r="G3923" s="9" t="s">
        <v>213</v>
      </c>
      <c r="H3923" s="9" t="s">
        <v>161</v>
      </c>
      <c r="I3923" s="9" t="s">
        <v>389</v>
      </c>
      <c r="J3923" s="9" t="s">
        <v>1243</v>
      </c>
      <c r="K3923" s="9" t="s">
        <v>215</v>
      </c>
      <c r="L3923" s="9" t="s">
        <v>270</v>
      </c>
      <c r="M3923" s="9" t="s">
        <v>2751</v>
      </c>
      <c r="N3923" s="9" t="s">
        <v>198</v>
      </c>
      <c r="O3923" s="9" t="s">
        <v>116</v>
      </c>
      <c r="P3923" s="9" t="s">
        <v>551</v>
      </c>
      <c r="Q3923" s="9" t="s">
        <v>219</v>
      </c>
      <c r="R3923" s="9">
        <v>0</v>
      </c>
      <c r="S3923" s="9">
        <v>14</v>
      </c>
      <c r="U3923" s="9" t="s">
        <v>266</v>
      </c>
      <c r="X3923" s="9">
        <f>INDEX(SLA_Policy!$D$2:$D$5,MATCH(F3923,SLA_Policy!$A$2:$A$5,0))</f>
        <v>72</v>
      </c>
      <c r="Y3923" s="9" t="str">
        <f>IF(E3923="Cancelled","Excluded",IF(D3923="",IF((SLA_Policy!$B$8-B3923)*24&gt;X3923,"Open - Breached","Open - On Track"),IF((D3923-B3923)*24&lt;=X3923,"Met","Breached")))</f>
        <v>Met</v>
      </c>
    </row>
    <row r="3924" spans="1:25" x14ac:dyDescent="0.25">
      <c r="A3924" s="9" t="s">
        <v>7158</v>
      </c>
      <c r="B3924" s="23">
        <v>46048.436111111099</v>
      </c>
      <c r="C3924" s="23">
        <v>46048.493055555598</v>
      </c>
      <c r="D3924" s="23">
        <v>46050.389583333301</v>
      </c>
      <c r="E3924" s="9" t="s">
        <v>212</v>
      </c>
      <c r="F3924" s="9" t="s">
        <v>188</v>
      </c>
      <c r="G3924" s="9" t="s">
        <v>213</v>
      </c>
      <c r="H3924" s="9" t="s">
        <v>166</v>
      </c>
      <c r="I3924" s="9" t="s">
        <v>1238</v>
      </c>
      <c r="J3924" s="9" t="s">
        <v>7159</v>
      </c>
      <c r="K3924" s="9" t="s">
        <v>303</v>
      </c>
      <c r="L3924" s="9" t="s">
        <v>104</v>
      </c>
      <c r="M3924" s="9" t="s">
        <v>3990</v>
      </c>
      <c r="N3924" s="9" t="s">
        <v>197</v>
      </c>
      <c r="O3924" s="9" t="s">
        <v>181</v>
      </c>
      <c r="P3924" s="9" t="s">
        <v>449</v>
      </c>
      <c r="Q3924" s="9" t="s">
        <v>219</v>
      </c>
      <c r="R3924" s="9">
        <v>1</v>
      </c>
      <c r="S3924" s="9">
        <v>76</v>
      </c>
      <c r="T3924" s="9" t="s">
        <v>322</v>
      </c>
      <c r="U3924" s="9" t="s">
        <v>290</v>
      </c>
      <c r="X3924" s="9">
        <f>INDEX(SLA_Policy!$D$2:$D$5,MATCH(F3924,SLA_Policy!$A$2:$A$5,0))</f>
        <v>72</v>
      </c>
      <c r="Y3924" s="9" t="str">
        <f>IF(E3924="Cancelled","Excluded",IF(D3924="",IF((SLA_Policy!$B$8-B3924)*24&gt;X3924,"Open - Breached","Open - On Track"),IF((D3924-B3924)*24&lt;=X3924,"Met","Breached")))</f>
        <v>Met</v>
      </c>
    </row>
    <row r="3925" spans="1:25" x14ac:dyDescent="0.25">
      <c r="A3925" s="9" t="s">
        <v>7160</v>
      </c>
      <c r="B3925" s="23">
        <v>46048.440972222197</v>
      </c>
      <c r="C3925" s="23">
        <v>46048.509722222203</v>
      </c>
      <c r="D3925" s="23">
        <v>46048.692361111098</v>
      </c>
      <c r="E3925" s="9" t="s">
        <v>212</v>
      </c>
      <c r="F3925" s="9" t="s">
        <v>188</v>
      </c>
      <c r="G3925" s="9" t="s">
        <v>236</v>
      </c>
      <c r="H3925" s="9" t="s">
        <v>167</v>
      </c>
      <c r="I3925" s="9" t="s">
        <v>255</v>
      </c>
      <c r="J3925" s="9" t="s">
        <v>275</v>
      </c>
      <c r="K3925" s="9" t="s">
        <v>303</v>
      </c>
      <c r="L3925" s="9" t="s">
        <v>311</v>
      </c>
      <c r="M3925" s="9" t="s">
        <v>476</v>
      </c>
      <c r="N3925" s="9" t="s">
        <v>196</v>
      </c>
      <c r="O3925" s="9" t="s">
        <v>116</v>
      </c>
      <c r="P3925" s="9" t="s">
        <v>590</v>
      </c>
      <c r="Q3925" s="9" t="s">
        <v>219</v>
      </c>
      <c r="R3925" s="9">
        <v>0</v>
      </c>
      <c r="S3925" s="9">
        <v>22</v>
      </c>
      <c r="U3925" s="9" t="s">
        <v>242</v>
      </c>
      <c r="W3925" s="9">
        <v>4</v>
      </c>
      <c r="X3925" s="9">
        <f>INDEX(SLA_Policy!$D$2:$D$5,MATCH(F3925,SLA_Policy!$A$2:$A$5,0))</f>
        <v>72</v>
      </c>
      <c r="Y3925" s="9" t="str">
        <f>IF(E3925="Cancelled","Excluded",IF(D3925="",IF((SLA_Policy!$B$8-B3925)*24&gt;X3925,"Open - Breached","Open - On Track"),IF((D3925-B3925)*24&lt;=X3925,"Met","Breached")))</f>
        <v>Met</v>
      </c>
    </row>
    <row r="3926" spans="1:25" x14ac:dyDescent="0.25">
      <c r="A3926" s="9" t="s">
        <v>7161</v>
      </c>
      <c r="B3926" s="23">
        <v>46048.4555555556</v>
      </c>
      <c r="C3926" s="23">
        <v>46048.560416666704</v>
      </c>
      <c r="D3926" s="23">
        <v>46048.563194444498</v>
      </c>
      <c r="E3926" s="9" t="s">
        <v>212</v>
      </c>
      <c r="F3926" s="9" t="s">
        <v>189</v>
      </c>
      <c r="G3926" s="9" t="s">
        <v>213</v>
      </c>
      <c r="H3926" s="9" t="s">
        <v>161</v>
      </c>
      <c r="I3926" s="9" t="s">
        <v>389</v>
      </c>
      <c r="J3926" s="9" t="s">
        <v>767</v>
      </c>
      <c r="K3926" s="9" t="s">
        <v>246</v>
      </c>
      <c r="L3926" s="9" t="s">
        <v>226</v>
      </c>
      <c r="M3926" s="9" t="s">
        <v>1092</v>
      </c>
      <c r="N3926" s="9" t="s">
        <v>196</v>
      </c>
      <c r="O3926" s="9" t="s">
        <v>116</v>
      </c>
      <c r="P3926" s="9" t="s">
        <v>342</v>
      </c>
      <c r="Q3926" s="9" t="s">
        <v>219</v>
      </c>
      <c r="R3926" s="9">
        <v>0</v>
      </c>
      <c r="S3926" s="9">
        <v>5</v>
      </c>
      <c r="U3926" s="9" t="s">
        <v>290</v>
      </c>
      <c r="W3926" s="9">
        <v>5</v>
      </c>
      <c r="X3926" s="9">
        <f>INDEX(SLA_Policy!$D$2:$D$5,MATCH(F3926,SLA_Policy!$A$2:$A$5,0))</f>
        <v>120</v>
      </c>
      <c r="Y3926" s="9" t="str">
        <f>IF(E3926="Cancelled","Excluded",IF(D3926="",IF((SLA_Policy!$B$8-B3926)*24&gt;X3926,"Open - Breached","Open - On Track"),IF((D3926-B3926)*24&lt;=X3926,"Met","Breached")))</f>
        <v>Met</v>
      </c>
    </row>
    <row r="3927" spans="1:25" x14ac:dyDescent="0.25">
      <c r="A3927" s="9" t="s">
        <v>7162</v>
      </c>
      <c r="B3927" s="23">
        <v>46048.460416666698</v>
      </c>
      <c r="C3927" s="23">
        <v>46048.465972222199</v>
      </c>
      <c r="D3927" s="23">
        <v>46050.40625</v>
      </c>
      <c r="E3927" s="9" t="s">
        <v>212</v>
      </c>
      <c r="F3927" s="9" t="s">
        <v>188</v>
      </c>
      <c r="G3927" s="9" t="s">
        <v>236</v>
      </c>
      <c r="H3927" s="9" t="s">
        <v>163</v>
      </c>
      <c r="I3927" s="9" t="s">
        <v>315</v>
      </c>
      <c r="J3927" s="9" t="s">
        <v>316</v>
      </c>
      <c r="K3927" s="9" t="s">
        <v>239</v>
      </c>
      <c r="L3927" s="9" t="s">
        <v>226</v>
      </c>
      <c r="M3927" s="9" t="s">
        <v>757</v>
      </c>
      <c r="N3927" s="9" t="s">
        <v>199</v>
      </c>
      <c r="O3927" s="9" t="s">
        <v>180</v>
      </c>
      <c r="P3927" s="9" t="s">
        <v>368</v>
      </c>
      <c r="Q3927" s="9" t="s">
        <v>219</v>
      </c>
      <c r="R3927" s="9">
        <v>0</v>
      </c>
      <c r="S3927" s="9">
        <v>63</v>
      </c>
      <c r="T3927" s="9" t="s">
        <v>229</v>
      </c>
      <c r="U3927" s="9" t="s">
        <v>242</v>
      </c>
      <c r="X3927" s="9">
        <f>INDEX(SLA_Policy!$D$2:$D$5,MATCH(F3927,SLA_Policy!$A$2:$A$5,0))</f>
        <v>72</v>
      </c>
      <c r="Y3927" s="9" t="str">
        <f>IF(E3927="Cancelled","Excluded",IF(D3927="",IF((SLA_Policy!$B$8-B3927)*24&gt;X3927,"Open - Breached","Open - On Track"),IF((D3927-B3927)*24&lt;=X3927,"Met","Breached")))</f>
        <v>Met</v>
      </c>
    </row>
    <row r="3928" spans="1:25" x14ac:dyDescent="0.25">
      <c r="A3928" s="9" t="s">
        <v>7163</v>
      </c>
      <c r="B3928" s="23">
        <v>46048.470833333296</v>
      </c>
      <c r="C3928" s="23">
        <v>46048.535416666702</v>
      </c>
      <c r="D3928" s="23">
        <v>46049.363194444399</v>
      </c>
      <c r="E3928" s="9" t="s">
        <v>212</v>
      </c>
      <c r="F3928" s="9" t="s">
        <v>188</v>
      </c>
      <c r="G3928" s="9" t="s">
        <v>213</v>
      </c>
      <c r="H3928" s="9" t="s">
        <v>167</v>
      </c>
      <c r="I3928" s="9" t="s">
        <v>684</v>
      </c>
      <c r="J3928" s="9" t="s">
        <v>7164</v>
      </c>
      <c r="K3928" s="9" t="s">
        <v>276</v>
      </c>
      <c r="L3928" s="9" t="s">
        <v>293</v>
      </c>
      <c r="M3928" s="9" t="s">
        <v>4662</v>
      </c>
      <c r="N3928" s="9" t="s">
        <v>196</v>
      </c>
      <c r="O3928" s="9" t="s">
        <v>116</v>
      </c>
      <c r="P3928" s="9" t="s">
        <v>574</v>
      </c>
      <c r="Q3928" s="9" t="s">
        <v>219</v>
      </c>
      <c r="R3928" s="9">
        <v>0</v>
      </c>
      <c r="S3928" s="9">
        <v>10</v>
      </c>
      <c r="U3928" s="9" t="s">
        <v>290</v>
      </c>
      <c r="X3928" s="9">
        <f>INDEX(SLA_Policy!$D$2:$D$5,MATCH(F3928,SLA_Policy!$A$2:$A$5,0))</f>
        <v>72</v>
      </c>
      <c r="Y3928" s="9" t="str">
        <f>IF(E3928="Cancelled","Excluded",IF(D3928="",IF((SLA_Policy!$B$8-B3928)*24&gt;X3928,"Open - Breached","Open - On Track"),IF((D3928-B3928)*24&lt;=X3928,"Met","Breached")))</f>
        <v>Met</v>
      </c>
    </row>
    <row r="3929" spans="1:25" x14ac:dyDescent="0.25">
      <c r="A3929" s="9" t="s">
        <v>7165</v>
      </c>
      <c r="B3929" s="23">
        <v>46048.4819444444</v>
      </c>
      <c r="C3929" s="23">
        <v>46048.484027777798</v>
      </c>
      <c r="D3929" s="23">
        <v>46048.745833333298</v>
      </c>
      <c r="E3929" s="9" t="s">
        <v>212</v>
      </c>
      <c r="F3929" s="9" t="s">
        <v>188</v>
      </c>
      <c r="G3929" s="9" t="s">
        <v>213</v>
      </c>
      <c r="H3929" s="9" t="s">
        <v>88</v>
      </c>
      <c r="I3929" s="9" t="s">
        <v>354</v>
      </c>
      <c r="J3929" s="9" t="s">
        <v>3086</v>
      </c>
      <c r="K3929" s="9" t="s">
        <v>239</v>
      </c>
      <c r="L3929" s="9" t="s">
        <v>216</v>
      </c>
      <c r="M3929" s="9" t="s">
        <v>1609</v>
      </c>
      <c r="N3929" s="9" t="s">
        <v>199</v>
      </c>
      <c r="O3929" s="9" t="s">
        <v>180</v>
      </c>
      <c r="P3929" s="9" t="s">
        <v>318</v>
      </c>
      <c r="Q3929" s="9" t="s">
        <v>219</v>
      </c>
      <c r="R3929" s="9">
        <v>0</v>
      </c>
      <c r="S3929" s="9">
        <v>55</v>
      </c>
      <c r="T3929" s="9" t="s">
        <v>136</v>
      </c>
      <c r="U3929" s="9" t="s">
        <v>376</v>
      </c>
      <c r="X3929" s="9">
        <f>INDEX(SLA_Policy!$D$2:$D$5,MATCH(F3929,SLA_Policy!$A$2:$A$5,0))</f>
        <v>72</v>
      </c>
      <c r="Y3929" s="9" t="str">
        <f>IF(E3929="Cancelled","Excluded",IF(D3929="",IF((SLA_Policy!$B$8-B3929)*24&gt;X3929,"Open - Breached","Open - On Track"),IF((D3929-B3929)*24&lt;=X3929,"Met","Breached")))</f>
        <v>Met</v>
      </c>
    </row>
    <row r="3930" spans="1:25" x14ac:dyDescent="0.25">
      <c r="A3930" s="9" t="s">
        <v>7166</v>
      </c>
      <c r="B3930" s="23">
        <v>46048.485416666699</v>
      </c>
      <c r="C3930" s="23">
        <v>46048.491666666698</v>
      </c>
      <c r="D3930" s="23">
        <v>46048.761111111096</v>
      </c>
      <c r="E3930" s="9" t="s">
        <v>212</v>
      </c>
      <c r="F3930" s="9" t="s">
        <v>188</v>
      </c>
      <c r="G3930" s="9" t="s">
        <v>236</v>
      </c>
      <c r="H3930" s="9" t="s">
        <v>167</v>
      </c>
      <c r="I3930" s="9" t="s">
        <v>255</v>
      </c>
      <c r="J3930" s="9" t="s">
        <v>6845</v>
      </c>
      <c r="K3930" s="9" t="s">
        <v>246</v>
      </c>
      <c r="L3930" s="9" t="s">
        <v>307</v>
      </c>
      <c r="M3930" s="9" t="s">
        <v>1766</v>
      </c>
      <c r="N3930" s="9" t="s">
        <v>196</v>
      </c>
      <c r="O3930" s="9" t="s">
        <v>176</v>
      </c>
      <c r="P3930" s="9" t="s">
        <v>228</v>
      </c>
      <c r="Q3930" s="9" t="s">
        <v>219</v>
      </c>
      <c r="R3930" s="9">
        <v>0</v>
      </c>
      <c r="S3930" s="9">
        <v>72</v>
      </c>
      <c r="U3930" s="9" t="s">
        <v>242</v>
      </c>
      <c r="X3930" s="9">
        <f>INDEX(SLA_Policy!$D$2:$D$5,MATCH(F3930,SLA_Policy!$A$2:$A$5,0))</f>
        <v>72</v>
      </c>
      <c r="Y3930" s="9" t="str">
        <f>IF(E3930="Cancelled","Excluded",IF(D3930="",IF((SLA_Policy!$B$8-B3930)*24&gt;X3930,"Open - Breached","Open - On Track"),IF((D3930-B3930)*24&lt;=X3930,"Met","Breached")))</f>
        <v>Met</v>
      </c>
    </row>
    <row r="3931" spans="1:25" x14ac:dyDescent="0.25">
      <c r="A3931" s="9" t="s">
        <v>7167</v>
      </c>
      <c r="B3931" s="23">
        <v>46048.506249999999</v>
      </c>
      <c r="C3931" s="23">
        <v>46048.537499999999</v>
      </c>
      <c r="D3931" s="23">
        <v>46049.317361111098</v>
      </c>
      <c r="E3931" s="9" t="s">
        <v>212</v>
      </c>
      <c r="F3931" s="9" t="s">
        <v>188</v>
      </c>
      <c r="G3931" s="9" t="s">
        <v>213</v>
      </c>
      <c r="H3931" s="9" t="s">
        <v>162</v>
      </c>
      <c r="I3931" s="9" t="s">
        <v>345</v>
      </c>
      <c r="J3931" s="9" t="s">
        <v>1151</v>
      </c>
      <c r="K3931" s="9" t="s">
        <v>262</v>
      </c>
      <c r="L3931" s="9" t="s">
        <v>216</v>
      </c>
      <c r="M3931" s="9" t="s">
        <v>507</v>
      </c>
      <c r="N3931" s="9" t="s">
        <v>196</v>
      </c>
      <c r="O3931" s="9" t="s">
        <v>179</v>
      </c>
      <c r="P3931" s="9" t="s">
        <v>337</v>
      </c>
      <c r="Q3931" s="9" t="s">
        <v>219</v>
      </c>
      <c r="R3931" s="9">
        <v>0</v>
      </c>
      <c r="S3931" s="9">
        <v>24</v>
      </c>
      <c r="U3931" s="9" t="s">
        <v>661</v>
      </c>
      <c r="W3931" s="9">
        <v>3</v>
      </c>
      <c r="X3931" s="9">
        <f>INDEX(SLA_Policy!$D$2:$D$5,MATCH(F3931,SLA_Policy!$A$2:$A$5,0))</f>
        <v>72</v>
      </c>
      <c r="Y3931" s="9" t="str">
        <f>IF(E3931="Cancelled","Excluded",IF(D3931="",IF((SLA_Policy!$B$8-B3931)*24&gt;X3931,"Open - Breached","Open - On Track"),IF((D3931-B3931)*24&lt;=X3931,"Met","Breached")))</f>
        <v>Met</v>
      </c>
    </row>
    <row r="3932" spans="1:25" x14ac:dyDescent="0.25">
      <c r="A3932" s="9" t="s">
        <v>7168</v>
      </c>
      <c r="B3932" s="23">
        <v>46048.507638888899</v>
      </c>
      <c r="C3932" s="23">
        <v>46048.519444444399</v>
      </c>
      <c r="D3932" s="23">
        <v>46048.561805555597</v>
      </c>
      <c r="E3932" s="9" t="s">
        <v>212</v>
      </c>
      <c r="F3932" s="9" t="s">
        <v>189</v>
      </c>
      <c r="G3932" s="9" t="s">
        <v>213</v>
      </c>
      <c r="H3932" s="9" t="s">
        <v>161</v>
      </c>
      <c r="I3932" s="9" t="s">
        <v>389</v>
      </c>
      <c r="J3932" s="9" t="s">
        <v>767</v>
      </c>
      <c r="K3932" s="9" t="s">
        <v>215</v>
      </c>
      <c r="L3932" s="9" t="s">
        <v>270</v>
      </c>
      <c r="M3932" s="9" t="s">
        <v>4297</v>
      </c>
      <c r="N3932" s="9" t="s">
        <v>198</v>
      </c>
      <c r="O3932" s="9" t="s">
        <v>116</v>
      </c>
      <c r="P3932" s="9" t="s">
        <v>218</v>
      </c>
      <c r="Q3932" s="9" t="s">
        <v>219</v>
      </c>
      <c r="R3932" s="9">
        <v>0</v>
      </c>
      <c r="S3932" s="9">
        <v>4</v>
      </c>
      <c r="U3932" s="9" t="s">
        <v>290</v>
      </c>
      <c r="W3932" s="9">
        <v>4</v>
      </c>
      <c r="X3932" s="9">
        <f>INDEX(SLA_Policy!$D$2:$D$5,MATCH(F3932,SLA_Policy!$A$2:$A$5,0))</f>
        <v>120</v>
      </c>
      <c r="Y3932" s="9" t="str">
        <f>IF(E3932="Cancelled","Excluded",IF(D3932="",IF((SLA_Policy!$B$8-B3932)*24&gt;X3932,"Open - Breached","Open - On Track"),IF((D3932-B3932)*24&lt;=X3932,"Met","Breached")))</f>
        <v>Met</v>
      </c>
    </row>
    <row r="3933" spans="1:25" x14ac:dyDescent="0.25">
      <c r="A3933" s="9" t="s">
        <v>7169</v>
      </c>
      <c r="B3933" s="23">
        <v>46048.509722222203</v>
      </c>
      <c r="C3933" s="23">
        <v>46048.511805555601</v>
      </c>
      <c r="D3933" s="23">
        <v>46048.559722222199</v>
      </c>
      <c r="E3933" s="9" t="s">
        <v>212</v>
      </c>
      <c r="F3933" s="9" t="s">
        <v>188</v>
      </c>
      <c r="G3933" s="9" t="s">
        <v>213</v>
      </c>
      <c r="H3933" s="9" t="s">
        <v>161</v>
      </c>
      <c r="I3933" s="9" t="s">
        <v>389</v>
      </c>
      <c r="J3933" s="9" t="s">
        <v>2426</v>
      </c>
      <c r="K3933" s="9" t="s">
        <v>262</v>
      </c>
      <c r="L3933" s="9" t="s">
        <v>270</v>
      </c>
      <c r="M3933" s="9" t="s">
        <v>2080</v>
      </c>
      <c r="N3933" s="9" t="s">
        <v>198</v>
      </c>
      <c r="O3933" s="9" t="s">
        <v>116</v>
      </c>
      <c r="P3933" s="9" t="s">
        <v>525</v>
      </c>
      <c r="Q3933" s="9" t="s">
        <v>219</v>
      </c>
      <c r="R3933" s="9">
        <v>0</v>
      </c>
      <c r="S3933" s="9">
        <v>9</v>
      </c>
      <c r="U3933" s="9" t="s">
        <v>266</v>
      </c>
      <c r="W3933" s="9">
        <v>5</v>
      </c>
      <c r="X3933" s="9">
        <f>INDEX(SLA_Policy!$D$2:$D$5,MATCH(F3933,SLA_Policy!$A$2:$A$5,0))</f>
        <v>72</v>
      </c>
      <c r="Y3933" s="9" t="str">
        <f>IF(E3933="Cancelled","Excluded",IF(D3933="",IF((SLA_Policy!$B$8-B3933)*24&gt;X3933,"Open - Breached","Open - On Track"),IF((D3933-B3933)*24&lt;=X3933,"Met","Breached")))</f>
        <v>Met</v>
      </c>
    </row>
    <row r="3934" spans="1:25" x14ac:dyDescent="0.25">
      <c r="A3934" s="9" t="s">
        <v>7170</v>
      </c>
      <c r="B3934" s="23">
        <v>46048.514583333301</v>
      </c>
      <c r="C3934" s="23">
        <v>46048.518750000003</v>
      </c>
      <c r="D3934" s="23">
        <v>46048.537499999999</v>
      </c>
      <c r="E3934" s="9" t="s">
        <v>212</v>
      </c>
      <c r="F3934" s="9" t="s">
        <v>188</v>
      </c>
      <c r="G3934" s="9" t="s">
        <v>213</v>
      </c>
      <c r="H3934" s="9" t="s">
        <v>161</v>
      </c>
      <c r="I3934" s="9" t="s">
        <v>389</v>
      </c>
      <c r="J3934" s="9" t="s">
        <v>1981</v>
      </c>
      <c r="K3934" s="9" t="s">
        <v>303</v>
      </c>
      <c r="L3934" s="9" t="s">
        <v>216</v>
      </c>
      <c r="M3934" s="9" t="s">
        <v>7171</v>
      </c>
      <c r="N3934" s="9" t="s">
        <v>198</v>
      </c>
      <c r="O3934" s="9" t="s">
        <v>116</v>
      </c>
      <c r="P3934" s="9" t="s">
        <v>525</v>
      </c>
      <c r="Q3934" s="9" t="s">
        <v>219</v>
      </c>
      <c r="R3934" s="9">
        <v>0</v>
      </c>
      <c r="S3934" s="9">
        <v>8</v>
      </c>
      <c r="U3934" s="9" t="s">
        <v>266</v>
      </c>
      <c r="W3934" s="9">
        <v>5</v>
      </c>
      <c r="X3934" s="9">
        <f>INDEX(SLA_Policy!$D$2:$D$5,MATCH(F3934,SLA_Policy!$A$2:$A$5,0))</f>
        <v>72</v>
      </c>
      <c r="Y3934" s="9" t="str">
        <f>IF(E3934="Cancelled","Excluded",IF(D3934="",IF((SLA_Policy!$B$8-B3934)*24&gt;X3934,"Open - Breached","Open - On Track"),IF((D3934-B3934)*24&lt;=X3934,"Met","Breached")))</f>
        <v>Met</v>
      </c>
    </row>
    <row r="3935" spans="1:25" x14ac:dyDescent="0.25">
      <c r="A3935" s="9" t="s">
        <v>7172</v>
      </c>
      <c r="B3935" s="23">
        <v>46048.516666666699</v>
      </c>
      <c r="C3935" s="23">
        <v>46048.561805555597</v>
      </c>
      <c r="D3935" s="23">
        <v>46048.578472222202</v>
      </c>
      <c r="E3935" s="9" t="s">
        <v>212</v>
      </c>
      <c r="F3935" s="9" t="s">
        <v>188</v>
      </c>
      <c r="G3935" s="9" t="s">
        <v>213</v>
      </c>
      <c r="H3935" s="9" t="s">
        <v>161</v>
      </c>
      <c r="I3935" s="9" t="s">
        <v>389</v>
      </c>
      <c r="J3935" s="9" t="s">
        <v>2381</v>
      </c>
      <c r="K3935" s="9" t="s">
        <v>215</v>
      </c>
      <c r="L3935" s="9" t="s">
        <v>270</v>
      </c>
      <c r="M3935" s="9" t="s">
        <v>1218</v>
      </c>
      <c r="N3935" s="9" t="s">
        <v>197</v>
      </c>
      <c r="O3935" s="9" t="s">
        <v>116</v>
      </c>
      <c r="P3935" s="9" t="s">
        <v>525</v>
      </c>
      <c r="Q3935" s="9" t="s">
        <v>219</v>
      </c>
      <c r="R3935" s="9">
        <v>0</v>
      </c>
      <c r="S3935" s="9">
        <v>8</v>
      </c>
      <c r="U3935" s="9" t="s">
        <v>290</v>
      </c>
      <c r="W3935" s="9">
        <v>4</v>
      </c>
      <c r="X3935" s="9">
        <f>INDEX(SLA_Policy!$D$2:$D$5,MATCH(F3935,SLA_Policy!$A$2:$A$5,0))</f>
        <v>72</v>
      </c>
      <c r="Y3935" s="9" t="str">
        <f>IF(E3935="Cancelled","Excluded",IF(D3935="",IF((SLA_Policy!$B$8-B3935)*24&gt;X3935,"Open - Breached","Open - On Track"),IF((D3935-B3935)*24&lt;=X3935,"Met","Breached")))</f>
        <v>Met</v>
      </c>
    </row>
    <row r="3936" spans="1:25" x14ac:dyDescent="0.25">
      <c r="A3936" s="9" t="s">
        <v>7173</v>
      </c>
      <c r="B3936" s="23">
        <v>46048.516666666699</v>
      </c>
      <c r="C3936" s="23">
        <v>46048.592361111099</v>
      </c>
      <c r="D3936" s="23">
        <v>46048.597916666702</v>
      </c>
      <c r="E3936" s="9" t="s">
        <v>212</v>
      </c>
      <c r="F3936" s="9" t="s">
        <v>189</v>
      </c>
      <c r="G3936" s="9" t="s">
        <v>213</v>
      </c>
      <c r="H3936" s="9" t="s">
        <v>88</v>
      </c>
      <c r="I3936" s="9" t="s">
        <v>268</v>
      </c>
      <c r="J3936" s="9" t="s">
        <v>7174</v>
      </c>
      <c r="K3936" s="9" t="s">
        <v>246</v>
      </c>
      <c r="L3936" s="9" t="s">
        <v>104</v>
      </c>
      <c r="M3936" s="9" t="s">
        <v>2625</v>
      </c>
      <c r="N3936" s="9" t="s">
        <v>197</v>
      </c>
      <c r="O3936" s="9" t="s">
        <v>178</v>
      </c>
      <c r="P3936" s="9" t="s">
        <v>414</v>
      </c>
      <c r="Q3936" s="9" t="s">
        <v>219</v>
      </c>
      <c r="R3936" s="9">
        <v>0</v>
      </c>
      <c r="S3936" s="9">
        <v>47</v>
      </c>
      <c r="T3936" s="9" t="s">
        <v>229</v>
      </c>
      <c r="U3936" s="9" t="s">
        <v>661</v>
      </c>
      <c r="X3936" s="9">
        <f>INDEX(SLA_Policy!$D$2:$D$5,MATCH(F3936,SLA_Policy!$A$2:$A$5,0))</f>
        <v>120</v>
      </c>
      <c r="Y3936" s="9" t="str">
        <f>IF(E3936="Cancelled","Excluded",IF(D3936="",IF((SLA_Policy!$B$8-B3936)*24&gt;X3936,"Open - Breached","Open - On Track"),IF((D3936-B3936)*24&lt;=X3936,"Met","Breached")))</f>
        <v>Met</v>
      </c>
    </row>
    <row r="3937" spans="1:25" x14ac:dyDescent="0.25">
      <c r="A3937" s="9" t="s">
        <v>7175</v>
      </c>
      <c r="B3937" s="23">
        <v>46048.5444444444</v>
      </c>
      <c r="C3937" s="23">
        <v>46048.581250000003</v>
      </c>
      <c r="D3937" s="23">
        <v>46048.586805555598</v>
      </c>
      <c r="E3937" s="9" t="s">
        <v>212</v>
      </c>
      <c r="F3937" s="9" t="s">
        <v>188</v>
      </c>
      <c r="G3937" s="9" t="s">
        <v>213</v>
      </c>
      <c r="H3937" s="9" t="s">
        <v>166</v>
      </c>
      <c r="I3937" s="9" t="s">
        <v>286</v>
      </c>
      <c r="J3937" s="9" t="s">
        <v>3179</v>
      </c>
      <c r="K3937" s="9" t="s">
        <v>246</v>
      </c>
      <c r="L3937" s="9" t="s">
        <v>293</v>
      </c>
      <c r="M3937" s="9" t="s">
        <v>3596</v>
      </c>
      <c r="N3937" s="9" t="s">
        <v>196</v>
      </c>
      <c r="O3937" s="9" t="s">
        <v>181</v>
      </c>
      <c r="P3937" s="9" t="s">
        <v>289</v>
      </c>
      <c r="Q3937" s="9" t="s">
        <v>219</v>
      </c>
      <c r="R3937" s="9">
        <v>0</v>
      </c>
      <c r="S3937" s="9">
        <v>18</v>
      </c>
      <c r="U3937" s="9" t="s">
        <v>290</v>
      </c>
      <c r="X3937" s="9">
        <f>INDEX(SLA_Policy!$D$2:$D$5,MATCH(F3937,SLA_Policy!$A$2:$A$5,0))</f>
        <v>72</v>
      </c>
      <c r="Y3937" s="9" t="str">
        <f>IF(E3937="Cancelled","Excluded",IF(D3937="",IF((SLA_Policy!$B$8-B3937)*24&gt;X3937,"Open - Breached","Open - On Track"),IF((D3937-B3937)*24&lt;=X3937,"Met","Breached")))</f>
        <v>Met</v>
      </c>
    </row>
    <row r="3938" spans="1:25" x14ac:dyDescent="0.25">
      <c r="A3938" s="9" t="s">
        <v>7176</v>
      </c>
      <c r="B3938" s="23">
        <v>46048.546527777798</v>
      </c>
      <c r="C3938" s="23">
        <v>46048.672916666699</v>
      </c>
      <c r="D3938" s="23">
        <v>46052.331250000003</v>
      </c>
      <c r="E3938" s="9" t="s">
        <v>212</v>
      </c>
      <c r="F3938" s="9" t="s">
        <v>188</v>
      </c>
      <c r="G3938" s="9" t="s">
        <v>236</v>
      </c>
      <c r="H3938" s="9" t="s">
        <v>163</v>
      </c>
      <c r="I3938" s="9" t="s">
        <v>315</v>
      </c>
      <c r="J3938" s="9" t="s">
        <v>6612</v>
      </c>
      <c r="K3938" s="9" t="s">
        <v>215</v>
      </c>
      <c r="L3938" s="9" t="s">
        <v>293</v>
      </c>
      <c r="M3938" s="9" t="s">
        <v>4076</v>
      </c>
      <c r="N3938" s="9" t="s">
        <v>197</v>
      </c>
      <c r="O3938" s="9" t="s">
        <v>180</v>
      </c>
      <c r="P3938" s="9" t="s">
        <v>318</v>
      </c>
      <c r="Q3938" s="9" t="s">
        <v>219</v>
      </c>
      <c r="R3938" s="9">
        <v>0</v>
      </c>
      <c r="S3938" s="9">
        <v>45</v>
      </c>
      <c r="T3938" s="9" t="s">
        <v>136</v>
      </c>
      <c r="U3938" s="9" t="s">
        <v>242</v>
      </c>
      <c r="W3938" s="9">
        <v>4</v>
      </c>
      <c r="X3938" s="9">
        <f>INDEX(SLA_Policy!$D$2:$D$5,MATCH(F3938,SLA_Policy!$A$2:$A$5,0))</f>
        <v>72</v>
      </c>
      <c r="Y3938" s="9" t="str">
        <f>IF(E3938="Cancelled","Excluded",IF(D3938="",IF((SLA_Policy!$B$8-B3938)*24&gt;X3938,"Open - Breached","Open - On Track"),IF((D3938-B3938)*24&lt;=X3938,"Met","Breached")))</f>
        <v>Breached</v>
      </c>
    </row>
    <row r="3939" spans="1:25" x14ac:dyDescent="0.25">
      <c r="A3939" s="9" t="s">
        <v>7177</v>
      </c>
      <c r="B3939" s="23">
        <v>46048.5625</v>
      </c>
      <c r="C3939" s="23">
        <v>46048.604166666701</v>
      </c>
      <c r="D3939" s="23">
        <v>46049.316666666702</v>
      </c>
      <c r="E3939" s="9" t="s">
        <v>212</v>
      </c>
      <c r="F3939" s="9" t="s">
        <v>188</v>
      </c>
      <c r="G3939" s="9" t="s">
        <v>236</v>
      </c>
      <c r="H3939" s="9" t="s">
        <v>162</v>
      </c>
      <c r="I3939" s="9" t="s">
        <v>280</v>
      </c>
      <c r="J3939" s="9" t="s">
        <v>879</v>
      </c>
      <c r="K3939" s="9" t="s">
        <v>246</v>
      </c>
      <c r="L3939" s="9" t="s">
        <v>104</v>
      </c>
      <c r="M3939" s="9" t="s">
        <v>252</v>
      </c>
      <c r="N3939" s="9" t="s">
        <v>197</v>
      </c>
      <c r="O3939" s="9" t="s">
        <v>179</v>
      </c>
      <c r="P3939" s="9" t="s">
        <v>337</v>
      </c>
      <c r="Q3939" s="9" t="s">
        <v>219</v>
      </c>
      <c r="R3939" s="9">
        <v>0</v>
      </c>
      <c r="S3939" s="9">
        <v>30</v>
      </c>
      <c r="U3939" s="9" t="s">
        <v>242</v>
      </c>
      <c r="W3939" s="9">
        <v>4</v>
      </c>
      <c r="X3939" s="9">
        <f>INDEX(SLA_Policy!$D$2:$D$5,MATCH(F3939,SLA_Policy!$A$2:$A$5,0))</f>
        <v>72</v>
      </c>
      <c r="Y3939" s="9" t="str">
        <f>IF(E3939="Cancelled","Excluded",IF(D3939="",IF((SLA_Policy!$B$8-B3939)*24&gt;X3939,"Open - Breached","Open - On Track"),IF((D3939-B3939)*24&lt;=X3939,"Met","Breached")))</f>
        <v>Met</v>
      </c>
    </row>
    <row r="3940" spans="1:25" x14ac:dyDescent="0.25">
      <c r="A3940" s="9" t="s">
        <v>7178</v>
      </c>
      <c r="B3940" s="23">
        <v>46048.567361111098</v>
      </c>
      <c r="C3940" s="23">
        <v>46048.569444444503</v>
      </c>
      <c r="D3940" s="23">
        <v>46049.3569444444</v>
      </c>
      <c r="E3940" s="9" t="s">
        <v>212</v>
      </c>
      <c r="F3940" s="9" t="s">
        <v>189</v>
      </c>
      <c r="G3940" s="9" t="s">
        <v>213</v>
      </c>
      <c r="H3940" s="9" t="s">
        <v>162</v>
      </c>
      <c r="I3940" s="9" t="s">
        <v>416</v>
      </c>
      <c r="J3940" s="9" t="s">
        <v>7179</v>
      </c>
      <c r="K3940" s="9" t="s">
        <v>246</v>
      </c>
      <c r="L3940" s="9" t="s">
        <v>293</v>
      </c>
      <c r="M3940" s="9" t="s">
        <v>1065</v>
      </c>
      <c r="N3940" s="9" t="s">
        <v>198</v>
      </c>
      <c r="O3940" s="9" t="s">
        <v>179</v>
      </c>
      <c r="P3940" s="9" t="s">
        <v>264</v>
      </c>
      <c r="Q3940" s="9" t="s">
        <v>219</v>
      </c>
      <c r="R3940" s="9">
        <v>0</v>
      </c>
      <c r="S3940" s="9">
        <v>13</v>
      </c>
      <c r="U3940" s="9" t="s">
        <v>248</v>
      </c>
      <c r="X3940" s="9">
        <f>INDEX(SLA_Policy!$D$2:$D$5,MATCH(F3940,SLA_Policy!$A$2:$A$5,0))</f>
        <v>120</v>
      </c>
      <c r="Y3940" s="9" t="str">
        <f>IF(E3940="Cancelled","Excluded",IF(D3940="",IF((SLA_Policy!$B$8-B3940)*24&gt;X3940,"Open - Breached","Open - On Track"),IF((D3940-B3940)*24&lt;=X3940,"Met","Breached")))</f>
        <v>Met</v>
      </c>
    </row>
    <row r="3941" spans="1:25" x14ac:dyDescent="0.25">
      <c r="A3941" s="9" t="s">
        <v>7180</v>
      </c>
      <c r="B3941" s="23">
        <v>46048.572222222203</v>
      </c>
      <c r="C3941" s="23">
        <v>46048.698611111096</v>
      </c>
      <c r="D3941" s="23">
        <v>46049.453472222202</v>
      </c>
      <c r="E3941" s="9" t="s">
        <v>212</v>
      </c>
      <c r="F3941" s="9" t="s">
        <v>189</v>
      </c>
      <c r="G3941" s="9" t="s">
        <v>213</v>
      </c>
      <c r="H3941" s="9" t="s">
        <v>162</v>
      </c>
      <c r="I3941" s="9" t="s">
        <v>244</v>
      </c>
      <c r="J3941" s="9" t="s">
        <v>7181</v>
      </c>
      <c r="K3941" s="9" t="s">
        <v>246</v>
      </c>
      <c r="L3941" s="9" t="s">
        <v>104</v>
      </c>
      <c r="M3941" s="9" t="s">
        <v>583</v>
      </c>
      <c r="N3941" s="9" t="s">
        <v>197</v>
      </c>
      <c r="O3941" s="9" t="s">
        <v>116</v>
      </c>
      <c r="P3941" s="9" t="s">
        <v>218</v>
      </c>
      <c r="Q3941" s="9" t="s">
        <v>219</v>
      </c>
      <c r="R3941" s="9">
        <v>0</v>
      </c>
      <c r="S3941" s="9">
        <v>36</v>
      </c>
      <c r="U3941" s="9" t="s">
        <v>248</v>
      </c>
      <c r="X3941" s="9">
        <f>INDEX(SLA_Policy!$D$2:$D$5,MATCH(F3941,SLA_Policy!$A$2:$A$5,0))</f>
        <v>120</v>
      </c>
      <c r="Y3941" s="9" t="str">
        <f>IF(E3941="Cancelled","Excluded",IF(D3941="",IF((SLA_Policy!$B$8-B3941)*24&gt;X3941,"Open - Breached","Open - On Track"),IF((D3941-B3941)*24&lt;=X3941,"Met","Breached")))</f>
        <v>Met</v>
      </c>
    </row>
    <row r="3942" spans="1:25" x14ac:dyDescent="0.25">
      <c r="A3942" s="9" t="s">
        <v>7182</v>
      </c>
      <c r="B3942" s="23">
        <v>46048.581250000003</v>
      </c>
      <c r="C3942" s="23">
        <v>46048.597916666702</v>
      </c>
      <c r="D3942" s="23">
        <v>46048.657638888901</v>
      </c>
      <c r="E3942" s="9" t="s">
        <v>212</v>
      </c>
      <c r="F3942" s="9" t="s">
        <v>189</v>
      </c>
      <c r="G3942" s="9" t="s">
        <v>213</v>
      </c>
      <c r="H3942" s="9" t="s">
        <v>161</v>
      </c>
      <c r="I3942" s="9" t="s">
        <v>389</v>
      </c>
      <c r="J3942" s="9" t="s">
        <v>1774</v>
      </c>
      <c r="K3942" s="9" t="s">
        <v>239</v>
      </c>
      <c r="L3942" s="9" t="s">
        <v>104</v>
      </c>
      <c r="M3942" s="9" t="s">
        <v>7183</v>
      </c>
      <c r="N3942" s="9" t="s">
        <v>200</v>
      </c>
      <c r="O3942" s="9" t="s">
        <v>116</v>
      </c>
      <c r="P3942" s="9" t="s">
        <v>218</v>
      </c>
      <c r="Q3942" s="9" t="s">
        <v>219</v>
      </c>
      <c r="R3942" s="9">
        <v>0</v>
      </c>
      <c r="S3942" s="9">
        <v>18</v>
      </c>
      <c r="U3942" s="9" t="s">
        <v>290</v>
      </c>
      <c r="X3942" s="9">
        <f>INDEX(SLA_Policy!$D$2:$D$5,MATCH(F3942,SLA_Policy!$A$2:$A$5,0))</f>
        <v>120</v>
      </c>
      <c r="Y3942" s="9" t="str">
        <f>IF(E3942="Cancelled","Excluded",IF(D3942="",IF((SLA_Policy!$B$8-B3942)*24&gt;X3942,"Open - Breached","Open - On Track"),IF((D3942-B3942)*24&lt;=X3942,"Met","Breached")))</f>
        <v>Met</v>
      </c>
    </row>
    <row r="3943" spans="1:25" x14ac:dyDescent="0.25">
      <c r="A3943" s="9" t="s">
        <v>7184</v>
      </c>
      <c r="B3943" s="23">
        <v>46048.581250000003</v>
      </c>
      <c r="C3943" s="23">
        <v>46048.6069444444</v>
      </c>
      <c r="D3943" s="23">
        <v>46049.408333333296</v>
      </c>
      <c r="E3943" s="9" t="s">
        <v>212</v>
      </c>
      <c r="F3943" s="9" t="s">
        <v>188</v>
      </c>
      <c r="G3943" s="9" t="s">
        <v>213</v>
      </c>
      <c r="H3943" s="9" t="s">
        <v>166</v>
      </c>
      <c r="I3943" s="9" t="s">
        <v>398</v>
      </c>
      <c r="J3943" s="9" t="s">
        <v>1811</v>
      </c>
      <c r="K3943" s="9" t="s">
        <v>239</v>
      </c>
      <c r="L3943" s="9" t="s">
        <v>293</v>
      </c>
      <c r="M3943" s="9" t="s">
        <v>7185</v>
      </c>
      <c r="N3943" s="9" t="s">
        <v>196</v>
      </c>
      <c r="O3943" s="9" t="s">
        <v>181</v>
      </c>
      <c r="P3943" s="9" t="s">
        <v>449</v>
      </c>
      <c r="Q3943" s="9" t="s">
        <v>219</v>
      </c>
      <c r="R3943" s="9">
        <v>0</v>
      </c>
      <c r="S3943" s="9">
        <v>74</v>
      </c>
      <c r="U3943" s="9" t="s">
        <v>140</v>
      </c>
      <c r="V3943" s="9" t="s">
        <v>7028</v>
      </c>
      <c r="X3943" s="9">
        <f>INDEX(SLA_Policy!$D$2:$D$5,MATCH(F3943,SLA_Policy!$A$2:$A$5,0))</f>
        <v>72</v>
      </c>
      <c r="Y3943" s="9" t="str">
        <f>IF(E3943="Cancelled","Excluded",IF(D3943="",IF((SLA_Policy!$B$8-B3943)*24&gt;X3943,"Open - Breached","Open - On Track"),IF((D3943-B3943)*24&lt;=X3943,"Met","Breached")))</f>
        <v>Met</v>
      </c>
    </row>
    <row r="3944" spans="1:25" x14ac:dyDescent="0.25">
      <c r="A3944" s="9" t="s">
        <v>7186</v>
      </c>
      <c r="B3944" s="23">
        <v>46048.597222222197</v>
      </c>
      <c r="C3944" s="23">
        <v>46048.638888888898</v>
      </c>
      <c r="D3944" s="23">
        <v>46049.402083333298</v>
      </c>
      <c r="E3944" s="9" t="s">
        <v>212</v>
      </c>
      <c r="F3944" s="9" t="s">
        <v>188</v>
      </c>
      <c r="G3944" s="9" t="s">
        <v>213</v>
      </c>
      <c r="H3944" s="9" t="s">
        <v>166</v>
      </c>
      <c r="I3944" s="9" t="s">
        <v>398</v>
      </c>
      <c r="J3944" s="9" t="s">
        <v>7187</v>
      </c>
      <c r="K3944" s="9" t="s">
        <v>246</v>
      </c>
      <c r="L3944" s="9" t="s">
        <v>293</v>
      </c>
      <c r="M3944" s="9" t="s">
        <v>3891</v>
      </c>
      <c r="N3944" s="9" t="s">
        <v>196</v>
      </c>
      <c r="O3944" s="9" t="s">
        <v>181</v>
      </c>
      <c r="P3944" s="9" t="s">
        <v>449</v>
      </c>
      <c r="Q3944" s="9" t="s">
        <v>219</v>
      </c>
      <c r="R3944" s="9">
        <v>0</v>
      </c>
      <c r="S3944" s="9">
        <v>81</v>
      </c>
      <c r="U3944" s="9" t="s">
        <v>140</v>
      </c>
      <c r="V3944" s="9" t="s">
        <v>7028</v>
      </c>
      <c r="X3944" s="9">
        <f>INDEX(SLA_Policy!$D$2:$D$5,MATCH(F3944,SLA_Policy!$A$2:$A$5,0))</f>
        <v>72</v>
      </c>
      <c r="Y3944" s="9" t="str">
        <f>IF(E3944="Cancelled","Excluded",IF(D3944="",IF((SLA_Policy!$B$8-B3944)*24&gt;X3944,"Open - Breached","Open - On Track"),IF((D3944-B3944)*24&lt;=X3944,"Met","Breached")))</f>
        <v>Met</v>
      </c>
    </row>
    <row r="3945" spans="1:25" x14ac:dyDescent="0.25">
      <c r="A3945" s="9" t="s">
        <v>7188</v>
      </c>
      <c r="B3945" s="23">
        <v>46048.613194444399</v>
      </c>
      <c r="C3945" s="23">
        <v>46048.625</v>
      </c>
      <c r="D3945" s="23">
        <v>46049.380555555603</v>
      </c>
      <c r="E3945" s="9" t="s">
        <v>212</v>
      </c>
      <c r="F3945" s="9" t="s">
        <v>189</v>
      </c>
      <c r="G3945" s="9" t="s">
        <v>213</v>
      </c>
      <c r="H3945" s="9" t="s">
        <v>161</v>
      </c>
      <c r="I3945" s="9" t="s">
        <v>297</v>
      </c>
      <c r="J3945" s="9" t="s">
        <v>1630</v>
      </c>
      <c r="K3945" s="9" t="s">
        <v>246</v>
      </c>
      <c r="L3945" s="9" t="s">
        <v>104</v>
      </c>
      <c r="M3945" s="9" t="s">
        <v>1041</v>
      </c>
      <c r="N3945" s="9" t="s">
        <v>198</v>
      </c>
      <c r="O3945" s="9" t="s">
        <v>177</v>
      </c>
      <c r="P3945" s="9" t="s">
        <v>942</v>
      </c>
      <c r="Q3945" s="9" t="s">
        <v>219</v>
      </c>
      <c r="R3945" s="9">
        <v>0</v>
      </c>
      <c r="S3945" s="9">
        <v>16</v>
      </c>
      <c r="U3945" s="9" t="s">
        <v>221</v>
      </c>
      <c r="X3945" s="9">
        <f>INDEX(SLA_Policy!$D$2:$D$5,MATCH(F3945,SLA_Policy!$A$2:$A$5,0))</f>
        <v>120</v>
      </c>
      <c r="Y3945" s="9" t="str">
        <f>IF(E3945="Cancelled","Excluded",IF(D3945="",IF((SLA_Policy!$B$8-B3945)*24&gt;X3945,"Open - Breached","Open - On Track"),IF((D3945-B3945)*24&lt;=X3945,"Met","Breached")))</f>
        <v>Met</v>
      </c>
    </row>
    <row r="3946" spans="1:25" x14ac:dyDescent="0.25">
      <c r="A3946" s="9" t="s">
        <v>7189</v>
      </c>
      <c r="B3946" s="23">
        <v>46048.618055555598</v>
      </c>
      <c r="C3946" s="23">
        <v>46048.622222222199</v>
      </c>
      <c r="D3946" s="23">
        <v>46049.362500000003</v>
      </c>
      <c r="E3946" s="9" t="s">
        <v>212</v>
      </c>
      <c r="F3946" s="9" t="s">
        <v>188</v>
      </c>
      <c r="G3946" s="9" t="s">
        <v>213</v>
      </c>
      <c r="H3946" s="9" t="s">
        <v>165</v>
      </c>
      <c r="I3946" s="9" t="s">
        <v>2034</v>
      </c>
      <c r="J3946" s="9" t="s">
        <v>7190</v>
      </c>
      <c r="K3946" s="9" t="s">
        <v>225</v>
      </c>
      <c r="L3946" s="9" t="s">
        <v>104</v>
      </c>
      <c r="M3946" s="9" t="s">
        <v>1705</v>
      </c>
      <c r="N3946" s="9" t="s">
        <v>196</v>
      </c>
      <c r="O3946" s="9" t="s">
        <v>176</v>
      </c>
      <c r="P3946" s="9" t="s">
        <v>1159</v>
      </c>
      <c r="Q3946" s="9" t="s">
        <v>219</v>
      </c>
      <c r="R3946" s="9">
        <v>0</v>
      </c>
      <c r="S3946" s="9">
        <v>188</v>
      </c>
      <c r="U3946" s="9" t="s">
        <v>266</v>
      </c>
      <c r="W3946" s="9">
        <v>5</v>
      </c>
      <c r="X3946" s="9">
        <f>INDEX(SLA_Policy!$D$2:$D$5,MATCH(F3946,SLA_Policy!$A$2:$A$5,0))</f>
        <v>72</v>
      </c>
      <c r="Y3946" s="9" t="str">
        <f>IF(E3946="Cancelled","Excluded",IF(D3946="",IF((SLA_Policy!$B$8-B3946)*24&gt;X3946,"Open - Breached","Open - On Track"),IF((D3946-B3946)*24&lt;=X3946,"Met","Breached")))</f>
        <v>Met</v>
      </c>
    </row>
    <row r="3947" spans="1:25" x14ac:dyDescent="0.25">
      <c r="A3947" s="9" t="s">
        <v>7191</v>
      </c>
      <c r="B3947" s="23">
        <v>46048.620833333298</v>
      </c>
      <c r="C3947" s="23">
        <v>46048.621527777803</v>
      </c>
      <c r="D3947" s="23">
        <v>46049.367361111101</v>
      </c>
      <c r="E3947" s="9" t="s">
        <v>212</v>
      </c>
      <c r="F3947" s="9" t="s">
        <v>187</v>
      </c>
      <c r="G3947" s="9" t="s">
        <v>213</v>
      </c>
      <c r="H3947" s="9" t="s">
        <v>162</v>
      </c>
      <c r="I3947" s="9" t="s">
        <v>416</v>
      </c>
      <c r="J3947" s="9" t="s">
        <v>5122</v>
      </c>
      <c r="K3947" s="9" t="s">
        <v>246</v>
      </c>
      <c r="L3947" s="9" t="s">
        <v>226</v>
      </c>
      <c r="M3947" s="9" t="s">
        <v>615</v>
      </c>
      <c r="N3947" s="9" t="s">
        <v>198</v>
      </c>
      <c r="O3947" s="9" t="s">
        <v>179</v>
      </c>
      <c r="P3947" s="9" t="s">
        <v>284</v>
      </c>
      <c r="Q3947" s="9" t="s">
        <v>273</v>
      </c>
      <c r="R3947" s="9">
        <v>1</v>
      </c>
      <c r="S3947" s="9">
        <v>18</v>
      </c>
      <c r="U3947" s="9" t="s">
        <v>661</v>
      </c>
      <c r="W3947" s="9">
        <v>2</v>
      </c>
      <c r="X3947" s="9">
        <f>INDEX(SLA_Policy!$D$2:$D$5,MATCH(F3947,SLA_Policy!$A$2:$A$5,0))</f>
        <v>8</v>
      </c>
      <c r="Y3947" s="9" t="str">
        <f>IF(E3947="Cancelled","Excluded",IF(D3947="",IF((SLA_Policy!$B$8-B3947)*24&gt;X3947,"Open - Breached","Open - On Track"),IF((D3947-B3947)*24&lt;=X3947,"Met","Breached")))</f>
        <v>Breached</v>
      </c>
    </row>
    <row r="3948" spans="1:25" x14ac:dyDescent="0.25">
      <c r="A3948" s="9" t="s">
        <v>7192</v>
      </c>
      <c r="B3948" s="23">
        <v>46048.623611111099</v>
      </c>
      <c r="C3948" s="23">
        <v>46048.686805555597</v>
      </c>
      <c r="D3948" s="23">
        <v>46048.731249999997</v>
      </c>
      <c r="E3948" s="9" t="s">
        <v>212</v>
      </c>
      <c r="F3948" s="9" t="s">
        <v>188</v>
      </c>
      <c r="G3948" s="9" t="s">
        <v>213</v>
      </c>
      <c r="H3948" s="9" t="s">
        <v>88</v>
      </c>
      <c r="I3948" s="9" t="s">
        <v>92</v>
      </c>
      <c r="J3948" s="9" t="s">
        <v>3969</v>
      </c>
      <c r="K3948" s="9" t="s">
        <v>215</v>
      </c>
      <c r="L3948" s="9" t="s">
        <v>216</v>
      </c>
      <c r="M3948" s="9" t="s">
        <v>1463</v>
      </c>
      <c r="N3948" s="9" t="s">
        <v>199</v>
      </c>
      <c r="O3948" s="9" t="s">
        <v>178</v>
      </c>
      <c r="P3948" s="9" t="s">
        <v>321</v>
      </c>
      <c r="Q3948" s="9" t="s">
        <v>219</v>
      </c>
      <c r="R3948" s="9">
        <v>0</v>
      </c>
      <c r="S3948" s="9">
        <v>9</v>
      </c>
      <c r="T3948" s="9" t="s">
        <v>220</v>
      </c>
      <c r="U3948" s="9" t="s">
        <v>266</v>
      </c>
      <c r="X3948" s="9">
        <f>INDEX(SLA_Policy!$D$2:$D$5,MATCH(F3948,SLA_Policy!$A$2:$A$5,0))</f>
        <v>72</v>
      </c>
      <c r="Y3948" s="9" t="str">
        <f>IF(E3948="Cancelled","Excluded",IF(D3948="",IF((SLA_Policy!$B$8-B3948)*24&gt;X3948,"Open - Breached","Open - On Track"),IF((D3948-B3948)*24&lt;=X3948,"Met","Breached")))</f>
        <v>Met</v>
      </c>
    </row>
    <row r="3949" spans="1:25" x14ac:dyDescent="0.25">
      <c r="A3949" s="9" t="s">
        <v>7193</v>
      </c>
      <c r="B3949" s="23">
        <v>46048.625694444498</v>
      </c>
      <c r="C3949" s="23">
        <v>46048.634722222203</v>
      </c>
      <c r="D3949" s="23">
        <v>46049.525000000001</v>
      </c>
      <c r="E3949" s="9" t="s">
        <v>212</v>
      </c>
      <c r="F3949" s="9" t="s">
        <v>189</v>
      </c>
      <c r="G3949" s="9" t="s">
        <v>213</v>
      </c>
      <c r="H3949" s="9" t="s">
        <v>163</v>
      </c>
      <c r="I3949" s="9" t="s">
        <v>223</v>
      </c>
      <c r="J3949" s="9" t="s">
        <v>4637</v>
      </c>
      <c r="K3949" s="9" t="s">
        <v>225</v>
      </c>
      <c r="L3949" s="9" t="s">
        <v>216</v>
      </c>
      <c r="M3949" s="9" t="s">
        <v>1563</v>
      </c>
      <c r="N3949" s="9" t="s">
        <v>198</v>
      </c>
      <c r="O3949" s="9" t="s">
        <v>176</v>
      </c>
      <c r="P3949" s="9" t="s">
        <v>419</v>
      </c>
      <c r="Q3949" s="9" t="s">
        <v>219</v>
      </c>
      <c r="R3949" s="9">
        <v>0</v>
      </c>
      <c r="S3949" s="9">
        <v>23</v>
      </c>
      <c r="T3949" s="9" t="s">
        <v>136</v>
      </c>
      <c r="U3949" s="9" t="s">
        <v>376</v>
      </c>
      <c r="X3949" s="9">
        <f>INDEX(SLA_Policy!$D$2:$D$5,MATCH(F3949,SLA_Policy!$A$2:$A$5,0))</f>
        <v>120</v>
      </c>
      <c r="Y3949" s="9" t="str">
        <f>IF(E3949="Cancelled","Excluded",IF(D3949="",IF((SLA_Policy!$B$8-B3949)*24&gt;X3949,"Open - Breached","Open - On Track"),IF((D3949-B3949)*24&lt;=X3949,"Met","Breached")))</f>
        <v>Met</v>
      </c>
    </row>
    <row r="3950" spans="1:25" x14ac:dyDescent="0.25">
      <c r="A3950" s="9" t="s">
        <v>7194</v>
      </c>
      <c r="B3950" s="23">
        <v>46048.626388888901</v>
      </c>
      <c r="C3950" s="23">
        <v>46048.632638888899</v>
      </c>
      <c r="D3950" s="23">
        <v>46049.323611111096</v>
      </c>
      <c r="E3950" s="9" t="s">
        <v>212</v>
      </c>
      <c r="F3950" s="9" t="s">
        <v>187</v>
      </c>
      <c r="G3950" s="9" t="s">
        <v>213</v>
      </c>
      <c r="H3950" s="9" t="s">
        <v>162</v>
      </c>
      <c r="I3950" s="9" t="s">
        <v>393</v>
      </c>
      <c r="J3950" s="9" t="s">
        <v>7195</v>
      </c>
      <c r="K3950" s="9" t="s">
        <v>246</v>
      </c>
      <c r="L3950" s="9" t="s">
        <v>395</v>
      </c>
      <c r="M3950" s="9" t="s">
        <v>1898</v>
      </c>
      <c r="N3950" s="9" t="s">
        <v>196</v>
      </c>
      <c r="O3950" s="9" t="s">
        <v>179</v>
      </c>
      <c r="P3950" s="9" t="s">
        <v>284</v>
      </c>
      <c r="Q3950" s="9" t="s">
        <v>273</v>
      </c>
      <c r="R3950" s="9">
        <v>0</v>
      </c>
      <c r="S3950" s="9">
        <v>14</v>
      </c>
      <c r="U3950" s="9" t="s">
        <v>266</v>
      </c>
      <c r="X3950" s="9">
        <f>INDEX(SLA_Policy!$D$2:$D$5,MATCH(F3950,SLA_Policy!$A$2:$A$5,0))</f>
        <v>8</v>
      </c>
      <c r="Y3950" s="9" t="str">
        <f>IF(E3950="Cancelled","Excluded",IF(D3950="",IF((SLA_Policy!$B$8-B3950)*24&gt;X3950,"Open - Breached","Open - On Track"),IF((D3950-B3950)*24&lt;=X3950,"Met","Breached")))</f>
        <v>Breached</v>
      </c>
    </row>
    <row r="3951" spans="1:25" x14ac:dyDescent="0.25">
      <c r="A3951" s="9" t="s">
        <v>7196</v>
      </c>
      <c r="B3951" s="23">
        <v>46048.631944444503</v>
      </c>
      <c r="C3951" s="23">
        <v>46048.686111111099</v>
      </c>
      <c r="D3951" s="23">
        <v>46052.293055555601</v>
      </c>
      <c r="E3951" s="9" t="s">
        <v>212</v>
      </c>
      <c r="F3951" s="9" t="s">
        <v>189</v>
      </c>
      <c r="G3951" s="9" t="s">
        <v>236</v>
      </c>
      <c r="H3951" s="9" t="s">
        <v>161</v>
      </c>
      <c r="I3951" s="9" t="s">
        <v>237</v>
      </c>
      <c r="J3951" s="9" t="s">
        <v>4391</v>
      </c>
      <c r="K3951" s="9" t="s">
        <v>246</v>
      </c>
      <c r="L3951" s="9" t="s">
        <v>216</v>
      </c>
      <c r="M3951" s="9" t="s">
        <v>3714</v>
      </c>
      <c r="N3951" s="9" t="s">
        <v>196</v>
      </c>
      <c r="O3951" s="9" t="s">
        <v>177</v>
      </c>
      <c r="P3951" s="9" t="s">
        <v>457</v>
      </c>
      <c r="Q3951" s="9" t="s">
        <v>219</v>
      </c>
      <c r="R3951" s="9">
        <v>0</v>
      </c>
      <c r="S3951" s="9">
        <v>31</v>
      </c>
      <c r="U3951" s="9" t="s">
        <v>242</v>
      </c>
      <c r="X3951" s="9">
        <f>INDEX(SLA_Policy!$D$2:$D$5,MATCH(F3951,SLA_Policy!$A$2:$A$5,0))</f>
        <v>120</v>
      </c>
      <c r="Y3951" s="9" t="str">
        <f>IF(E3951="Cancelled","Excluded",IF(D3951="",IF((SLA_Policy!$B$8-B3951)*24&gt;X3951,"Open - Breached","Open - On Track"),IF((D3951-B3951)*24&lt;=X3951,"Met","Breached")))</f>
        <v>Met</v>
      </c>
    </row>
    <row r="3952" spans="1:25" x14ac:dyDescent="0.25">
      <c r="A3952" s="9" t="s">
        <v>7197</v>
      </c>
      <c r="B3952" s="23">
        <v>46048.6340277778</v>
      </c>
      <c r="C3952" s="23">
        <v>46048.659027777801</v>
      </c>
      <c r="D3952" s="23">
        <v>46051.343055555597</v>
      </c>
      <c r="E3952" s="9" t="s">
        <v>212</v>
      </c>
      <c r="F3952" s="9" t="s">
        <v>188</v>
      </c>
      <c r="G3952" s="9" t="s">
        <v>213</v>
      </c>
      <c r="H3952" s="9" t="s">
        <v>162</v>
      </c>
      <c r="I3952" s="9" t="s">
        <v>244</v>
      </c>
      <c r="J3952" s="9" t="s">
        <v>561</v>
      </c>
      <c r="K3952" s="9" t="s">
        <v>303</v>
      </c>
      <c r="L3952" s="9" t="s">
        <v>270</v>
      </c>
      <c r="M3952" s="9" t="s">
        <v>1337</v>
      </c>
      <c r="N3952" s="9" t="s">
        <v>196</v>
      </c>
      <c r="O3952" s="9" t="s">
        <v>179</v>
      </c>
      <c r="P3952" s="9" t="s">
        <v>337</v>
      </c>
      <c r="Q3952" s="9" t="s">
        <v>219</v>
      </c>
      <c r="R3952" s="9">
        <v>0</v>
      </c>
      <c r="S3952" s="9">
        <v>15</v>
      </c>
      <c r="U3952" s="9" t="s">
        <v>290</v>
      </c>
      <c r="X3952" s="9">
        <f>INDEX(SLA_Policy!$D$2:$D$5,MATCH(F3952,SLA_Policy!$A$2:$A$5,0))</f>
        <v>72</v>
      </c>
      <c r="Y3952" s="9" t="str">
        <f>IF(E3952="Cancelled","Excluded",IF(D3952="",IF((SLA_Policy!$B$8-B3952)*24&gt;X3952,"Open - Breached","Open - On Track"),IF((D3952-B3952)*24&lt;=X3952,"Met","Breached")))</f>
        <v>Met</v>
      </c>
    </row>
    <row r="3953" spans="1:25" x14ac:dyDescent="0.25">
      <c r="A3953" s="9" t="s">
        <v>7198</v>
      </c>
      <c r="B3953" s="23">
        <v>46048.655555555597</v>
      </c>
      <c r="C3953" s="23">
        <v>46049.368055555598</v>
      </c>
      <c r="D3953" s="23">
        <v>46050.324305555601</v>
      </c>
      <c r="E3953" s="9" t="s">
        <v>212</v>
      </c>
      <c r="F3953" s="9" t="s">
        <v>189</v>
      </c>
      <c r="G3953" s="9" t="s">
        <v>213</v>
      </c>
      <c r="H3953" s="9" t="s">
        <v>167</v>
      </c>
      <c r="I3953" s="9" t="s">
        <v>362</v>
      </c>
      <c r="J3953" s="9" t="s">
        <v>1743</v>
      </c>
      <c r="K3953" s="9" t="s">
        <v>239</v>
      </c>
      <c r="L3953" s="9" t="s">
        <v>395</v>
      </c>
      <c r="M3953" s="9" t="s">
        <v>7199</v>
      </c>
      <c r="N3953" s="9" t="s">
        <v>197</v>
      </c>
      <c r="O3953" s="9" t="s">
        <v>176</v>
      </c>
      <c r="P3953" s="9" t="s">
        <v>503</v>
      </c>
      <c r="Q3953" s="9" t="s">
        <v>219</v>
      </c>
      <c r="R3953" s="9">
        <v>0</v>
      </c>
      <c r="S3953" s="9">
        <v>29</v>
      </c>
      <c r="T3953" s="9" t="s">
        <v>220</v>
      </c>
      <c r="U3953" s="9" t="s">
        <v>248</v>
      </c>
      <c r="X3953" s="9">
        <f>INDEX(SLA_Policy!$D$2:$D$5,MATCH(F3953,SLA_Policy!$A$2:$A$5,0))</f>
        <v>120</v>
      </c>
      <c r="Y3953" s="9" t="str">
        <f>IF(E3953="Cancelled","Excluded",IF(D3953="",IF((SLA_Policy!$B$8-B3953)*24&gt;X3953,"Open - Breached","Open - On Track"),IF((D3953-B3953)*24&lt;=X3953,"Met","Breached")))</f>
        <v>Met</v>
      </c>
    </row>
    <row r="3954" spans="1:25" x14ac:dyDescent="0.25">
      <c r="A3954" s="9" t="s">
        <v>7200</v>
      </c>
      <c r="B3954" s="23">
        <v>46048.660416666702</v>
      </c>
      <c r="C3954" s="23">
        <v>46048.767361111102</v>
      </c>
      <c r="D3954" s="23">
        <v>46049.313194444498</v>
      </c>
      <c r="E3954" s="9" t="s">
        <v>212</v>
      </c>
      <c r="F3954" s="9" t="s">
        <v>189</v>
      </c>
      <c r="G3954" s="9" t="s">
        <v>213</v>
      </c>
      <c r="H3954" s="9" t="s">
        <v>165</v>
      </c>
      <c r="I3954" s="9" t="s">
        <v>567</v>
      </c>
      <c r="J3954" s="9" t="s">
        <v>3841</v>
      </c>
      <c r="K3954" s="9" t="s">
        <v>215</v>
      </c>
      <c r="L3954" s="9" t="s">
        <v>216</v>
      </c>
      <c r="M3954" s="9" t="s">
        <v>2728</v>
      </c>
      <c r="N3954" s="9" t="s">
        <v>197</v>
      </c>
      <c r="O3954" s="9" t="s">
        <v>116</v>
      </c>
      <c r="P3954" s="9" t="s">
        <v>258</v>
      </c>
      <c r="Q3954" s="9" t="s">
        <v>219</v>
      </c>
      <c r="R3954" s="9">
        <v>0</v>
      </c>
      <c r="S3954" s="9">
        <v>21</v>
      </c>
      <c r="U3954" s="9" t="s">
        <v>266</v>
      </c>
      <c r="W3954" s="9">
        <v>5</v>
      </c>
      <c r="X3954" s="9">
        <f>INDEX(SLA_Policy!$D$2:$D$5,MATCH(F3954,SLA_Policy!$A$2:$A$5,0))</f>
        <v>120</v>
      </c>
      <c r="Y3954" s="9" t="str">
        <f>IF(E3954="Cancelled","Excluded",IF(D3954="",IF((SLA_Policy!$B$8-B3954)*24&gt;X3954,"Open - Breached","Open - On Track"),IF((D3954-B3954)*24&lt;=X3954,"Met","Breached")))</f>
        <v>Met</v>
      </c>
    </row>
    <row r="3955" spans="1:25" x14ac:dyDescent="0.25">
      <c r="A3955" s="9" t="s">
        <v>7201</v>
      </c>
      <c r="B3955" s="23">
        <v>46048.663888888899</v>
      </c>
      <c r="C3955" s="23">
        <v>46048.7006944444</v>
      </c>
      <c r="D3955" s="23">
        <v>46055.336805555598</v>
      </c>
      <c r="E3955" s="9" t="s">
        <v>212</v>
      </c>
      <c r="F3955" s="9" t="s">
        <v>189</v>
      </c>
      <c r="G3955" s="9" t="s">
        <v>236</v>
      </c>
      <c r="H3955" s="9" t="s">
        <v>164</v>
      </c>
      <c r="I3955" s="9" t="s">
        <v>421</v>
      </c>
      <c r="J3955" s="9" t="s">
        <v>1733</v>
      </c>
      <c r="K3955" s="9" t="s">
        <v>246</v>
      </c>
      <c r="L3955" s="9" t="s">
        <v>270</v>
      </c>
      <c r="M3955" s="9" t="s">
        <v>2046</v>
      </c>
      <c r="N3955" s="9" t="s">
        <v>196</v>
      </c>
      <c r="O3955" s="9" t="s">
        <v>180</v>
      </c>
      <c r="P3955" s="9" t="s">
        <v>278</v>
      </c>
      <c r="Q3955" s="9" t="s">
        <v>273</v>
      </c>
      <c r="R3955" s="9">
        <v>0</v>
      </c>
      <c r="S3955" s="9">
        <v>36</v>
      </c>
      <c r="T3955" s="9" t="s">
        <v>464</v>
      </c>
      <c r="U3955" s="9" t="s">
        <v>242</v>
      </c>
      <c r="W3955" s="9">
        <v>3</v>
      </c>
      <c r="X3955" s="9">
        <f>INDEX(SLA_Policy!$D$2:$D$5,MATCH(F3955,SLA_Policy!$A$2:$A$5,0))</f>
        <v>120</v>
      </c>
      <c r="Y3955" s="9" t="str">
        <f>IF(E3955="Cancelled","Excluded",IF(D3955="",IF((SLA_Policy!$B$8-B3955)*24&gt;X3955,"Open - Breached","Open - On Track"),IF((D3955-B3955)*24&lt;=X3955,"Met","Breached")))</f>
        <v>Breached</v>
      </c>
    </row>
    <row r="3956" spans="1:25" x14ac:dyDescent="0.25">
      <c r="A3956" s="9" t="s">
        <v>7202</v>
      </c>
      <c r="B3956" s="23">
        <v>46048.667361111096</v>
      </c>
      <c r="C3956" s="23">
        <v>46048.673611111102</v>
      </c>
      <c r="D3956" s="23">
        <v>46049.320833333302</v>
      </c>
      <c r="E3956" s="9" t="s">
        <v>212</v>
      </c>
      <c r="F3956" s="9" t="s">
        <v>188</v>
      </c>
      <c r="G3956" s="9" t="s">
        <v>213</v>
      </c>
      <c r="H3956" s="9" t="s">
        <v>162</v>
      </c>
      <c r="I3956" s="9" t="s">
        <v>416</v>
      </c>
      <c r="J3956" s="9" t="s">
        <v>7203</v>
      </c>
      <c r="K3956" s="9" t="s">
        <v>246</v>
      </c>
      <c r="L3956" s="9" t="s">
        <v>104</v>
      </c>
      <c r="M3956" s="9" t="s">
        <v>2144</v>
      </c>
      <c r="N3956" s="9" t="s">
        <v>198</v>
      </c>
      <c r="O3956" s="9" t="s">
        <v>176</v>
      </c>
      <c r="P3956" s="9" t="s">
        <v>330</v>
      </c>
      <c r="Q3956" s="9" t="s">
        <v>219</v>
      </c>
      <c r="R3956" s="9">
        <v>0</v>
      </c>
      <c r="S3956" s="9">
        <v>10</v>
      </c>
      <c r="U3956" s="9" t="s">
        <v>290</v>
      </c>
      <c r="X3956" s="9">
        <f>INDEX(SLA_Policy!$D$2:$D$5,MATCH(F3956,SLA_Policy!$A$2:$A$5,0))</f>
        <v>72</v>
      </c>
      <c r="Y3956" s="9" t="str">
        <f>IF(E3956="Cancelled","Excluded",IF(D3956="",IF((SLA_Policy!$B$8-B3956)*24&gt;X3956,"Open - Breached","Open - On Track"),IF((D3956-B3956)*24&lt;=X3956,"Met","Breached")))</f>
        <v>Met</v>
      </c>
    </row>
    <row r="3957" spans="1:25" x14ac:dyDescent="0.25">
      <c r="A3957" s="9" t="s">
        <v>7204</v>
      </c>
      <c r="B3957" s="23">
        <v>46048.672916666699</v>
      </c>
      <c r="C3957" s="23">
        <v>46048.673611111102</v>
      </c>
      <c r="D3957" s="23">
        <v>46048.728472222203</v>
      </c>
      <c r="E3957" s="9" t="s">
        <v>212</v>
      </c>
      <c r="F3957" s="9" t="s">
        <v>187</v>
      </c>
      <c r="G3957" s="9" t="s">
        <v>213</v>
      </c>
      <c r="H3957" s="9" t="s">
        <v>166</v>
      </c>
      <c r="I3957" s="9" t="s">
        <v>398</v>
      </c>
      <c r="J3957" s="9" t="s">
        <v>1731</v>
      </c>
      <c r="K3957" s="9" t="s">
        <v>246</v>
      </c>
      <c r="L3957" s="9" t="s">
        <v>371</v>
      </c>
      <c r="M3957" s="9" t="s">
        <v>375</v>
      </c>
      <c r="N3957" s="9" t="s">
        <v>198</v>
      </c>
      <c r="O3957" s="9" t="s">
        <v>181</v>
      </c>
      <c r="P3957" s="9" t="s">
        <v>445</v>
      </c>
      <c r="Q3957" s="9" t="s">
        <v>273</v>
      </c>
      <c r="R3957" s="9">
        <v>0</v>
      </c>
      <c r="S3957" s="9">
        <v>69</v>
      </c>
      <c r="U3957" s="9" t="s">
        <v>140</v>
      </c>
      <c r="V3957" s="9" t="s">
        <v>7028</v>
      </c>
      <c r="X3957" s="9">
        <f>INDEX(SLA_Policy!$D$2:$D$5,MATCH(F3957,SLA_Policy!$A$2:$A$5,0))</f>
        <v>8</v>
      </c>
      <c r="Y3957" s="9" t="str">
        <f>IF(E3957="Cancelled","Excluded",IF(D3957="",IF((SLA_Policy!$B$8-B3957)*24&gt;X3957,"Open - Breached","Open - On Track"),IF((D3957-B3957)*24&lt;=X3957,"Met","Breached")))</f>
        <v>Met</v>
      </c>
    </row>
    <row r="3958" spans="1:25" x14ac:dyDescent="0.25">
      <c r="A3958" s="9" t="s">
        <v>7205</v>
      </c>
      <c r="B3958" s="23">
        <v>46048.683333333298</v>
      </c>
      <c r="C3958" s="23">
        <v>46048.688888888901</v>
      </c>
      <c r="D3958" s="23">
        <v>46048.7</v>
      </c>
      <c r="E3958" s="9" t="s">
        <v>212</v>
      </c>
      <c r="F3958" s="9" t="s">
        <v>188</v>
      </c>
      <c r="G3958" s="9" t="s">
        <v>213</v>
      </c>
      <c r="H3958" s="9" t="s">
        <v>161</v>
      </c>
      <c r="I3958" s="9" t="s">
        <v>454</v>
      </c>
      <c r="J3958" s="9" t="s">
        <v>4766</v>
      </c>
      <c r="K3958" s="9" t="s">
        <v>303</v>
      </c>
      <c r="L3958" s="9" t="s">
        <v>311</v>
      </c>
      <c r="M3958" s="9" t="s">
        <v>1740</v>
      </c>
      <c r="N3958" s="9" t="s">
        <v>198</v>
      </c>
      <c r="O3958" s="9" t="s">
        <v>116</v>
      </c>
      <c r="P3958" s="9" t="s">
        <v>590</v>
      </c>
      <c r="Q3958" s="9" t="s">
        <v>219</v>
      </c>
      <c r="R3958" s="9">
        <v>0</v>
      </c>
      <c r="S3958" s="9">
        <v>7</v>
      </c>
      <c r="U3958" s="9" t="s">
        <v>376</v>
      </c>
      <c r="X3958" s="9">
        <f>INDEX(SLA_Policy!$D$2:$D$5,MATCH(F3958,SLA_Policy!$A$2:$A$5,0))</f>
        <v>72</v>
      </c>
      <c r="Y3958" s="9" t="str">
        <f>IF(E3958="Cancelled","Excluded",IF(D3958="",IF((SLA_Policy!$B$8-B3958)*24&gt;X3958,"Open - Breached","Open - On Track"),IF((D3958-B3958)*24&lt;=X3958,"Met","Breached")))</f>
        <v>Met</v>
      </c>
    </row>
    <row r="3959" spans="1:25" x14ac:dyDescent="0.25">
      <c r="A3959" s="9" t="s">
        <v>7206</v>
      </c>
      <c r="B3959" s="23">
        <v>46048.698611111096</v>
      </c>
      <c r="C3959" s="23">
        <v>46048.699305555601</v>
      </c>
      <c r="D3959" s="23">
        <v>46049.327777777798</v>
      </c>
      <c r="E3959" s="9" t="s">
        <v>212</v>
      </c>
      <c r="F3959" s="9" t="s">
        <v>188</v>
      </c>
      <c r="G3959" s="9" t="s">
        <v>213</v>
      </c>
      <c r="H3959" s="9" t="s">
        <v>161</v>
      </c>
      <c r="I3959" s="9" t="s">
        <v>389</v>
      </c>
      <c r="J3959" s="9" t="s">
        <v>7103</v>
      </c>
      <c r="K3959" s="9" t="s">
        <v>303</v>
      </c>
      <c r="L3959" s="9" t="s">
        <v>311</v>
      </c>
      <c r="M3959" s="9" t="s">
        <v>952</v>
      </c>
      <c r="N3959" s="9" t="s">
        <v>198</v>
      </c>
      <c r="O3959" s="9" t="s">
        <v>116</v>
      </c>
      <c r="P3959" s="9" t="s">
        <v>525</v>
      </c>
      <c r="Q3959" s="9" t="s">
        <v>219</v>
      </c>
      <c r="R3959" s="9">
        <v>0</v>
      </c>
      <c r="S3959" s="9">
        <v>8</v>
      </c>
      <c r="U3959" s="9" t="s">
        <v>290</v>
      </c>
      <c r="X3959" s="9">
        <f>INDEX(SLA_Policy!$D$2:$D$5,MATCH(F3959,SLA_Policy!$A$2:$A$5,0))</f>
        <v>72</v>
      </c>
      <c r="Y3959" s="9" t="str">
        <f>IF(E3959="Cancelled","Excluded",IF(D3959="",IF((SLA_Policy!$B$8-B3959)*24&gt;X3959,"Open - Breached","Open - On Track"),IF((D3959-B3959)*24&lt;=X3959,"Met","Breached")))</f>
        <v>Met</v>
      </c>
    </row>
    <row r="3960" spans="1:25" x14ac:dyDescent="0.25">
      <c r="A3960" s="9" t="s">
        <v>7207</v>
      </c>
      <c r="B3960" s="23">
        <v>46048.706944444399</v>
      </c>
      <c r="C3960" s="23">
        <v>46049.3034722222</v>
      </c>
      <c r="D3960" s="23">
        <v>46049.3305555556</v>
      </c>
      <c r="E3960" s="9" t="s">
        <v>212</v>
      </c>
      <c r="F3960" s="9" t="s">
        <v>189</v>
      </c>
      <c r="G3960" s="9" t="s">
        <v>213</v>
      </c>
      <c r="H3960" s="9" t="s">
        <v>165</v>
      </c>
      <c r="I3960" s="9" t="s">
        <v>567</v>
      </c>
      <c r="J3960" s="9" t="s">
        <v>1451</v>
      </c>
      <c r="K3960" s="9" t="s">
        <v>246</v>
      </c>
      <c r="L3960" s="9" t="s">
        <v>293</v>
      </c>
      <c r="M3960" s="9" t="s">
        <v>3063</v>
      </c>
      <c r="N3960" s="9" t="s">
        <v>196</v>
      </c>
      <c r="O3960" s="9" t="s">
        <v>176</v>
      </c>
      <c r="P3960" s="9" t="s">
        <v>503</v>
      </c>
      <c r="Q3960" s="9" t="s">
        <v>219</v>
      </c>
      <c r="R3960" s="9">
        <v>0</v>
      </c>
      <c r="S3960" s="9">
        <v>17</v>
      </c>
      <c r="U3960" s="9" t="s">
        <v>266</v>
      </c>
      <c r="X3960" s="9">
        <f>INDEX(SLA_Policy!$D$2:$D$5,MATCH(F3960,SLA_Policy!$A$2:$A$5,0))</f>
        <v>120</v>
      </c>
      <c r="Y3960" s="9" t="str">
        <f>IF(E3960="Cancelled","Excluded",IF(D3960="",IF((SLA_Policy!$B$8-B3960)*24&gt;X3960,"Open - Breached","Open - On Track"),IF((D3960-B3960)*24&lt;=X3960,"Met","Breached")))</f>
        <v>Met</v>
      </c>
    </row>
    <row r="3961" spans="1:25" x14ac:dyDescent="0.25">
      <c r="A3961" s="9" t="s">
        <v>7208</v>
      </c>
      <c r="B3961" s="23">
        <v>46048.715972222199</v>
      </c>
      <c r="C3961" s="23">
        <v>46048.7277777778</v>
      </c>
      <c r="D3961" s="23">
        <v>46049.690972222197</v>
      </c>
      <c r="E3961" s="9" t="s">
        <v>212</v>
      </c>
      <c r="F3961" s="9" t="s">
        <v>188</v>
      </c>
      <c r="G3961" s="9" t="s">
        <v>213</v>
      </c>
      <c r="H3961" s="9" t="s">
        <v>167</v>
      </c>
      <c r="I3961" s="9" t="s">
        <v>362</v>
      </c>
      <c r="J3961" s="9" t="s">
        <v>3808</v>
      </c>
      <c r="K3961" s="9" t="s">
        <v>262</v>
      </c>
      <c r="L3961" s="9" t="s">
        <v>270</v>
      </c>
      <c r="M3961" s="9" t="s">
        <v>3247</v>
      </c>
      <c r="N3961" s="9" t="s">
        <v>199</v>
      </c>
      <c r="O3961" s="9" t="s">
        <v>116</v>
      </c>
      <c r="P3961" s="9" t="s">
        <v>295</v>
      </c>
      <c r="Q3961" s="9" t="s">
        <v>219</v>
      </c>
      <c r="R3961" s="9">
        <v>0</v>
      </c>
      <c r="S3961" s="9">
        <v>31</v>
      </c>
      <c r="U3961" s="9" t="s">
        <v>376</v>
      </c>
      <c r="X3961" s="9">
        <f>INDEX(SLA_Policy!$D$2:$D$5,MATCH(F3961,SLA_Policy!$A$2:$A$5,0))</f>
        <v>72</v>
      </c>
      <c r="Y3961" s="9" t="str">
        <f>IF(E3961="Cancelled","Excluded",IF(D3961="",IF((SLA_Policy!$B$8-B3961)*24&gt;X3961,"Open - Breached","Open - On Track"),IF((D3961-B3961)*24&lt;=X3961,"Met","Breached")))</f>
        <v>Met</v>
      </c>
    </row>
    <row r="3962" spans="1:25" x14ac:dyDescent="0.25">
      <c r="A3962" s="9" t="s">
        <v>7209</v>
      </c>
      <c r="B3962" s="23">
        <v>46048.726388888899</v>
      </c>
      <c r="C3962" s="23">
        <v>46048.751388888901</v>
      </c>
      <c r="D3962" s="23">
        <v>46049.588194444397</v>
      </c>
      <c r="E3962" s="9" t="s">
        <v>212</v>
      </c>
      <c r="F3962" s="9" t="s">
        <v>188</v>
      </c>
      <c r="G3962" s="9" t="s">
        <v>236</v>
      </c>
      <c r="H3962" s="9" t="s">
        <v>163</v>
      </c>
      <c r="I3962" s="9" t="s">
        <v>315</v>
      </c>
      <c r="J3962" s="9" t="s">
        <v>3389</v>
      </c>
      <c r="K3962" s="9" t="s">
        <v>215</v>
      </c>
      <c r="L3962" s="9" t="s">
        <v>311</v>
      </c>
      <c r="M3962" s="9" t="s">
        <v>2179</v>
      </c>
      <c r="N3962" s="9" t="s">
        <v>196</v>
      </c>
      <c r="O3962" s="9" t="s">
        <v>180</v>
      </c>
      <c r="P3962" s="9" t="s">
        <v>368</v>
      </c>
      <c r="Q3962" s="9" t="s">
        <v>219</v>
      </c>
      <c r="R3962" s="9">
        <v>0</v>
      </c>
      <c r="S3962" s="9">
        <v>36</v>
      </c>
      <c r="T3962" s="9" t="s">
        <v>229</v>
      </c>
      <c r="U3962" s="9" t="s">
        <v>242</v>
      </c>
      <c r="X3962" s="9">
        <f>INDEX(SLA_Policy!$D$2:$D$5,MATCH(F3962,SLA_Policy!$A$2:$A$5,0))</f>
        <v>72</v>
      </c>
      <c r="Y3962" s="9" t="str">
        <f>IF(E3962="Cancelled","Excluded",IF(D3962="",IF((SLA_Policy!$B$8-B3962)*24&gt;X3962,"Open - Breached","Open - On Track"),IF((D3962-B3962)*24&lt;=X3962,"Met","Breached")))</f>
        <v>Met</v>
      </c>
    </row>
    <row r="3963" spans="1:25" x14ac:dyDescent="0.25">
      <c r="A3963" s="9" t="s">
        <v>7210</v>
      </c>
      <c r="B3963" s="23">
        <v>46048.738888888904</v>
      </c>
      <c r="C3963" s="23">
        <v>46049.336805555598</v>
      </c>
      <c r="D3963" s="23">
        <v>46049.338888888902</v>
      </c>
      <c r="E3963" s="9" t="s">
        <v>212</v>
      </c>
      <c r="F3963" s="9" t="s">
        <v>189</v>
      </c>
      <c r="G3963" s="9" t="s">
        <v>213</v>
      </c>
      <c r="H3963" s="9" t="s">
        <v>167</v>
      </c>
      <c r="I3963" s="9" t="s">
        <v>536</v>
      </c>
      <c r="J3963" s="9" t="s">
        <v>641</v>
      </c>
      <c r="K3963" s="9" t="s">
        <v>246</v>
      </c>
      <c r="L3963" s="9" t="s">
        <v>104</v>
      </c>
      <c r="M3963" s="9" t="s">
        <v>1976</v>
      </c>
      <c r="N3963" s="9" t="s">
        <v>196</v>
      </c>
      <c r="O3963" s="9" t="s">
        <v>176</v>
      </c>
      <c r="P3963" s="9" t="s">
        <v>253</v>
      </c>
      <c r="Q3963" s="9" t="s">
        <v>219</v>
      </c>
      <c r="R3963" s="9">
        <v>0</v>
      </c>
      <c r="S3963" s="9">
        <v>44</v>
      </c>
      <c r="T3963" s="9" t="s">
        <v>136</v>
      </c>
      <c r="U3963" s="9" t="s">
        <v>248</v>
      </c>
      <c r="X3963" s="9">
        <f>INDEX(SLA_Policy!$D$2:$D$5,MATCH(F3963,SLA_Policy!$A$2:$A$5,0))</f>
        <v>120</v>
      </c>
      <c r="Y3963" s="9" t="str">
        <f>IF(E3963="Cancelled","Excluded",IF(D3963="",IF((SLA_Policy!$B$8-B3963)*24&gt;X3963,"Open - Breached","Open - On Track"),IF((D3963-B3963)*24&lt;=X3963,"Met","Breached")))</f>
        <v>Met</v>
      </c>
    </row>
    <row r="3964" spans="1:25" x14ac:dyDescent="0.25">
      <c r="A3964" s="9" t="s">
        <v>7211</v>
      </c>
      <c r="B3964" s="23">
        <v>46048.766666666699</v>
      </c>
      <c r="C3964" s="23">
        <v>46049.341666666704</v>
      </c>
      <c r="D3964" s="23">
        <v>46049.352083333302</v>
      </c>
      <c r="E3964" s="9" t="s">
        <v>212</v>
      </c>
      <c r="F3964" s="9" t="s">
        <v>188</v>
      </c>
      <c r="G3964" s="9" t="s">
        <v>213</v>
      </c>
      <c r="H3964" s="9" t="s">
        <v>166</v>
      </c>
      <c r="I3964" s="9" t="s">
        <v>286</v>
      </c>
      <c r="J3964" s="9" t="s">
        <v>7212</v>
      </c>
      <c r="K3964" s="9" t="s">
        <v>246</v>
      </c>
      <c r="L3964" s="9" t="s">
        <v>270</v>
      </c>
      <c r="M3964" s="9" t="s">
        <v>7213</v>
      </c>
      <c r="N3964" s="9" t="s">
        <v>197</v>
      </c>
      <c r="O3964" s="9" t="s">
        <v>181</v>
      </c>
      <c r="P3964" s="9" t="s">
        <v>289</v>
      </c>
      <c r="Q3964" s="9" t="s">
        <v>219</v>
      </c>
      <c r="R3964" s="9">
        <v>0</v>
      </c>
      <c r="S3964" s="9">
        <v>17</v>
      </c>
      <c r="U3964" s="9" t="s">
        <v>290</v>
      </c>
      <c r="X3964" s="9">
        <f>INDEX(SLA_Policy!$D$2:$D$5,MATCH(F3964,SLA_Policy!$A$2:$A$5,0))</f>
        <v>72</v>
      </c>
      <c r="Y3964" s="9" t="str">
        <f>IF(E3964="Cancelled","Excluded",IF(D3964="",IF((SLA_Policy!$B$8-B3964)*24&gt;X3964,"Open - Breached","Open - On Track"),IF((D3964-B3964)*24&lt;=X3964,"Met","Breached")))</f>
        <v>Met</v>
      </c>
    </row>
    <row r="3965" spans="1:25" x14ac:dyDescent="0.25">
      <c r="A3965" s="9" t="s">
        <v>7214</v>
      </c>
      <c r="B3965" s="23">
        <v>46048.800000000003</v>
      </c>
      <c r="C3965" s="23">
        <v>46049.352083333302</v>
      </c>
      <c r="D3965" s="23">
        <v>46049.356249999997</v>
      </c>
      <c r="E3965" s="9" t="s">
        <v>212</v>
      </c>
      <c r="F3965" s="9" t="s">
        <v>188</v>
      </c>
      <c r="G3965" s="9" t="s">
        <v>213</v>
      </c>
      <c r="H3965" s="9" t="s">
        <v>167</v>
      </c>
      <c r="I3965" s="9" t="s">
        <v>362</v>
      </c>
      <c r="J3965" s="9" t="s">
        <v>2238</v>
      </c>
      <c r="K3965" s="9" t="s">
        <v>215</v>
      </c>
      <c r="L3965" s="9" t="s">
        <v>307</v>
      </c>
      <c r="M3965" s="9" t="s">
        <v>3381</v>
      </c>
      <c r="N3965" s="9" t="s">
        <v>196</v>
      </c>
      <c r="O3965" s="9" t="s">
        <v>116</v>
      </c>
      <c r="P3965" s="9" t="s">
        <v>295</v>
      </c>
      <c r="Q3965" s="9" t="s">
        <v>219</v>
      </c>
      <c r="R3965" s="9">
        <v>0</v>
      </c>
      <c r="S3965" s="9">
        <v>25</v>
      </c>
      <c r="U3965" s="9" t="s">
        <v>266</v>
      </c>
      <c r="X3965" s="9">
        <f>INDEX(SLA_Policy!$D$2:$D$5,MATCH(F3965,SLA_Policy!$A$2:$A$5,0))</f>
        <v>72</v>
      </c>
      <c r="Y3965" s="9" t="str">
        <f>IF(E3965="Cancelled","Excluded",IF(D3965="",IF((SLA_Policy!$B$8-B3965)*24&gt;X3965,"Open - Breached","Open - On Track"),IF((D3965-B3965)*24&lt;=X3965,"Met","Breached")))</f>
        <v>Met</v>
      </c>
    </row>
    <row r="3966" spans="1:25" x14ac:dyDescent="0.25">
      <c r="A3966" s="9" t="s">
        <v>7215</v>
      </c>
      <c r="B3966" s="23">
        <v>46048.879861111098</v>
      </c>
      <c r="C3966" s="23">
        <v>46048.8881944444</v>
      </c>
      <c r="D3966" s="23">
        <v>46048.898611111101</v>
      </c>
      <c r="E3966" s="9" t="s">
        <v>212</v>
      </c>
      <c r="F3966" s="9" t="s">
        <v>187</v>
      </c>
      <c r="G3966" s="9" t="s">
        <v>213</v>
      </c>
      <c r="H3966" s="9" t="s">
        <v>161</v>
      </c>
      <c r="I3966" s="9" t="s">
        <v>389</v>
      </c>
      <c r="J3966" s="9" t="s">
        <v>435</v>
      </c>
      <c r="K3966" s="9" t="s">
        <v>225</v>
      </c>
      <c r="L3966" s="9" t="s">
        <v>104</v>
      </c>
      <c r="M3966" s="9" t="s">
        <v>4482</v>
      </c>
      <c r="N3966" s="9" t="s">
        <v>197</v>
      </c>
      <c r="O3966" s="9" t="s">
        <v>116</v>
      </c>
      <c r="P3966" s="9" t="s">
        <v>342</v>
      </c>
      <c r="Q3966" s="9" t="s">
        <v>219</v>
      </c>
      <c r="R3966" s="9">
        <v>0</v>
      </c>
      <c r="S3966" s="9">
        <v>12</v>
      </c>
      <c r="U3966" s="9" t="s">
        <v>290</v>
      </c>
      <c r="W3966" s="9">
        <v>3</v>
      </c>
      <c r="X3966" s="9">
        <f>INDEX(SLA_Policy!$D$2:$D$5,MATCH(F3966,SLA_Policy!$A$2:$A$5,0))</f>
        <v>8</v>
      </c>
      <c r="Y3966" s="9" t="str">
        <f>IF(E3966="Cancelled","Excluded",IF(D3966="",IF((SLA_Policy!$B$8-B3966)*24&gt;X3966,"Open - Breached","Open - On Track"),IF((D3966-B3966)*24&lt;=X3966,"Met","Breached")))</f>
        <v>Met</v>
      </c>
    </row>
    <row r="3967" spans="1:25" x14ac:dyDescent="0.25">
      <c r="A3967" s="9" t="s">
        <v>7216</v>
      </c>
      <c r="B3967" s="23">
        <v>46049.234722222202</v>
      </c>
      <c r="C3967" s="23">
        <v>46049.323611111096</v>
      </c>
      <c r="D3967" s="23">
        <v>46049.332638888904</v>
      </c>
      <c r="E3967" s="9" t="s">
        <v>212</v>
      </c>
      <c r="F3967" s="9" t="s">
        <v>188</v>
      </c>
      <c r="G3967" s="9" t="s">
        <v>213</v>
      </c>
      <c r="H3967" s="9" t="s">
        <v>88</v>
      </c>
      <c r="I3967" s="9" t="s">
        <v>268</v>
      </c>
      <c r="J3967" s="9" t="s">
        <v>7217</v>
      </c>
      <c r="K3967" s="9" t="s">
        <v>246</v>
      </c>
      <c r="L3967" s="9" t="s">
        <v>270</v>
      </c>
      <c r="M3967" s="9" t="s">
        <v>692</v>
      </c>
      <c r="N3967" s="9" t="s">
        <v>196</v>
      </c>
      <c r="O3967" s="9" t="s">
        <v>178</v>
      </c>
      <c r="P3967" s="9" t="s">
        <v>272</v>
      </c>
      <c r="Q3967" s="9" t="s">
        <v>219</v>
      </c>
      <c r="R3967" s="9">
        <v>0</v>
      </c>
      <c r="S3967" s="9">
        <v>45</v>
      </c>
      <c r="T3967" s="9" t="s">
        <v>220</v>
      </c>
      <c r="U3967" s="9" t="s">
        <v>266</v>
      </c>
      <c r="X3967" s="9">
        <f>INDEX(SLA_Policy!$D$2:$D$5,MATCH(F3967,SLA_Policy!$A$2:$A$5,0))</f>
        <v>72</v>
      </c>
      <c r="Y3967" s="9" t="str">
        <f>IF(E3967="Cancelled","Excluded",IF(D3967="",IF((SLA_Policy!$B$8-B3967)*24&gt;X3967,"Open - Breached","Open - On Track"),IF((D3967-B3967)*24&lt;=X3967,"Met","Breached")))</f>
        <v>Met</v>
      </c>
    </row>
    <row r="3968" spans="1:25" x14ac:dyDescent="0.25">
      <c r="A3968" s="9" t="s">
        <v>7218</v>
      </c>
      <c r="B3968" s="23">
        <v>46049.248611111099</v>
      </c>
      <c r="C3968" s="23">
        <v>46049.338194444397</v>
      </c>
      <c r="D3968" s="23">
        <v>46049.379166666702</v>
      </c>
      <c r="E3968" s="9" t="s">
        <v>212</v>
      </c>
      <c r="F3968" s="9" t="s">
        <v>189</v>
      </c>
      <c r="G3968" s="9" t="s">
        <v>213</v>
      </c>
      <c r="H3968" s="9" t="s">
        <v>161</v>
      </c>
      <c r="I3968" s="9" t="s">
        <v>389</v>
      </c>
      <c r="J3968" s="9" t="s">
        <v>2611</v>
      </c>
      <c r="K3968" s="9" t="s">
        <v>246</v>
      </c>
      <c r="L3968" s="9" t="s">
        <v>216</v>
      </c>
      <c r="M3968" s="9" t="s">
        <v>3944</v>
      </c>
      <c r="N3968" s="9" t="s">
        <v>198</v>
      </c>
      <c r="O3968" s="9" t="s">
        <v>116</v>
      </c>
      <c r="P3968" s="9" t="s">
        <v>525</v>
      </c>
      <c r="Q3968" s="9" t="s">
        <v>219</v>
      </c>
      <c r="R3968" s="9">
        <v>0</v>
      </c>
      <c r="S3968" s="9">
        <v>4</v>
      </c>
      <c r="U3968" s="9" t="s">
        <v>290</v>
      </c>
      <c r="X3968" s="9">
        <f>INDEX(SLA_Policy!$D$2:$D$5,MATCH(F3968,SLA_Policy!$A$2:$A$5,0))</f>
        <v>120</v>
      </c>
      <c r="Y3968" s="9" t="str">
        <f>IF(E3968="Cancelled","Excluded",IF(D3968="",IF((SLA_Policy!$B$8-B3968)*24&gt;X3968,"Open - Breached","Open - On Track"),IF((D3968-B3968)*24&lt;=X3968,"Met","Breached")))</f>
        <v>Met</v>
      </c>
    </row>
    <row r="3969" spans="1:25" x14ac:dyDescent="0.25">
      <c r="A3969" s="9" t="s">
        <v>7219</v>
      </c>
      <c r="B3969" s="23">
        <v>46049.252777777801</v>
      </c>
      <c r="C3969" s="23">
        <v>46049.3125</v>
      </c>
      <c r="D3969" s="23">
        <v>46049.570833333302</v>
      </c>
      <c r="E3969" s="9" t="s">
        <v>212</v>
      </c>
      <c r="F3969" s="9" t="s">
        <v>188</v>
      </c>
      <c r="G3969" s="9" t="s">
        <v>213</v>
      </c>
      <c r="H3969" s="9" t="s">
        <v>164</v>
      </c>
      <c r="I3969" s="9" t="s">
        <v>260</v>
      </c>
      <c r="J3969" s="9" t="s">
        <v>705</v>
      </c>
      <c r="K3969" s="9" t="s">
        <v>410</v>
      </c>
      <c r="L3969" s="9" t="s">
        <v>104</v>
      </c>
      <c r="M3969" s="9" t="s">
        <v>706</v>
      </c>
      <c r="N3969" s="9" t="s">
        <v>196</v>
      </c>
      <c r="O3969" s="9" t="s">
        <v>179</v>
      </c>
      <c r="P3969" s="9" t="s">
        <v>264</v>
      </c>
      <c r="Q3969" s="9" t="s">
        <v>219</v>
      </c>
      <c r="R3969" s="9">
        <v>0</v>
      </c>
      <c r="S3969" s="9">
        <v>41</v>
      </c>
      <c r="T3969" s="9" t="s">
        <v>265</v>
      </c>
      <c r="U3969" s="9" t="s">
        <v>266</v>
      </c>
      <c r="X3969" s="9">
        <f>INDEX(SLA_Policy!$D$2:$D$5,MATCH(F3969,SLA_Policy!$A$2:$A$5,0))</f>
        <v>72</v>
      </c>
      <c r="Y3969" s="9" t="str">
        <f>IF(E3969="Cancelled","Excluded",IF(D3969="",IF((SLA_Policy!$B$8-B3969)*24&gt;X3969,"Open - Breached","Open - On Track"),IF((D3969-B3969)*24&lt;=X3969,"Met","Breached")))</f>
        <v>Met</v>
      </c>
    </row>
    <row r="3970" spans="1:25" x14ac:dyDescent="0.25">
      <c r="A3970" s="9" t="s">
        <v>7220</v>
      </c>
      <c r="B3970" s="23">
        <v>46049.258333333302</v>
      </c>
      <c r="C3970" s="23">
        <v>46049.341666666704</v>
      </c>
      <c r="D3970" s="23">
        <v>46049.542361111096</v>
      </c>
      <c r="E3970" s="9" t="s">
        <v>212</v>
      </c>
      <c r="F3970" s="9" t="s">
        <v>189</v>
      </c>
      <c r="G3970" s="9" t="s">
        <v>213</v>
      </c>
      <c r="H3970" s="9" t="s">
        <v>161</v>
      </c>
      <c r="I3970" s="9" t="s">
        <v>389</v>
      </c>
      <c r="J3970" s="9" t="s">
        <v>786</v>
      </c>
      <c r="K3970" s="9" t="s">
        <v>246</v>
      </c>
      <c r="L3970" s="9" t="s">
        <v>104</v>
      </c>
      <c r="M3970" s="9" t="s">
        <v>2300</v>
      </c>
      <c r="N3970" s="9" t="s">
        <v>196</v>
      </c>
      <c r="O3970" s="9" t="s">
        <v>116</v>
      </c>
      <c r="P3970" s="9" t="s">
        <v>342</v>
      </c>
      <c r="Q3970" s="9" t="s">
        <v>219</v>
      </c>
      <c r="R3970" s="9">
        <v>1</v>
      </c>
      <c r="S3970" s="9">
        <v>6</v>
      </c>
      <c r="U3970" s="9" t="s">
        <v>221</v>
      </c>
      <c r="X3970" s="9">
        <f>INDEX(SLA_Policy!$D$2:$D$5,MATCH(F3970,SLA_Policy!$A$2:$A$5,0))</f>
        <v>120</v>
      </c>
      <c r="Y3970" s="9" t="str">
        <f>IF(E3970="Cancelled","Excluded",IF(D3970="",IF((SLA_Policy!$B$8-B3970)*24&gt;X3970,"Open - Breached","Open - On Track"),IF((D3970-B3970)*24&lt;=X3970,"Met","Breached")))</f>
        <v>Met</v>
      </c>
    </row>
    <row r="3971" spans="1:25" x14ac:dyDescent="0.25">
      <c r="A3971" s="9" t="s">
        <v>7221</v>
      </c>
      <c r="B3971" s="23">
        <v>46049.293055555601</v>
      </c>
      <c r="C3971" s="23">
        <v>46049.3</v>
      </c>
      <c r="D3971" s="23">
        <v>46050.7680555556</v>
      </c>
      <c r="E3971" s="9" t="s">
        <v>212</v>
      </c>
      <c r="F3971" s="9" t="s">
        <v>187</v>
      </c>
      <c r="G3971" s="9" t="s">
        <v>213</v>
      </c>
      <c r="H3971" s="9" t="s">
        <v>163</v>
      </c>
      <c r="I3971" s="9" t="s">
        <v>250</v>
      </c>
      <c r="J3971" s="9" t="s">
        <v>451</v>
      </c>
      <c r="K3971" s="9" t="s">
        <v>410</v>
      </c>
      <c r="L3971" s="9" t="s">
        <v>311</v>
      </c>
      <c r="M3971" s="9" t="s">
        <v>480</v>
      </c>
      <c r="N3971" s="9" t="s">
        <v>197</v>
      </c>
      <c r="O3971" s="9" t="s">
        <v>176</v>
      </c>
      <c r="P3971" s="9" t="s">
        <v>419</v>
      </c>
      <c r="Q3971" s="9" t="s">
        <v>273</v>
      </c>
      <c r="R3971" s="9">
        <v>0</v>
      </c>
      <c r="S3971" s="9">
        <v>17</v>
      </c>
      <c r="T3971" s="9" t="s">
        <v>322</v>
      </c>
      <c r="U3971" s="9" t="s">
        <v>230</v>
      </c>
      <c r="X3971" s="9">
        <f>INDEX(SLA_Policy!$D$2:$D$5,MATCH(F3971,SLA_Policy!$A$2:$A$5,0))</f>
        <v>8</v>
      </c>
      <c r="Y3971" s="9" t="str">
        <f>IF(E3971="Cancelled","Excluded",IF(D3971="",IF((SLA_Policy!$B$8-B3971)*24&gt;X3971,"Open - Breached","Open - On Track"),IF((D3971-B3971)*24&lt;=X3971,"Met","Breached")))</f>
        <v>Breached</v>
      </c>
    </row>
    <row r="3972" spans="1:25" x14ac:dyDescent="0.25">
      <c r="A3972" s="9" t="s">
        <v>7222</v>
      </c>
      <c r="B3972" s="23">
        <v>46049.295833333301</v>
      </c>
      <c r="C3972" s="23">
        <v>46049.304166666698</v>
      </c>
      <c r="D3972" s="23">
        <v>46051.6965277778</v>
      </c>
      <c r="E3972" s="9" t="s">
        <v>212</v>
      </c>
      <c r="F3972" s="9" t="s">
        <v>189</v>
      </c>
      <c r="G3972" s="9" t="s">
        <v>213</v>
      </c>
      <c r="H3972" s="9" t="s">
        <v>162</v>
      </c>
      <c r="I3972" s="9" t="s">
        <v>345</v>
      </c>
      <c r="J3972" s="9" t="s">
        <v>7223</v>
      </c>
      <c r="K3972" s="9" t="s">
        <v>215</v>
      </c>
      <c r="L3972" s="9" t="s">
        <v>307</v>
      </c>
      <c r="M3972" s="9" t="s">
        <v>2439</v>
      </c>
      <c r="N3972" s="9" t="s">
        <v>196</v>
      </c>
      <c r="O3972" s="9" t="s">
        <v>116</v>
      </c>
      <c r="P3972" s="9" t="s">
        <v>258</v>
      </c>
      <c r="Q3972" s="9" t="s">
        <v>219</v>
      </c>
      <c r="R3972" s="9">
        <v>0</v>
      </c>
      <c r="S3972" s="9">
        <v>25</v>
      </c>
      <c r="U3972" s="9" t="s">
        <v>661</v>
      </c>
      <c r="W3972" s="9">
        <v>5</v>
      </c>
      <c r="X3972" s="9">
        <f>INDEX(SLA_Policy!$D$2:$D$5,MATCH(F3972,SLA_Policy!$A$2:$A$5,0))</f>
        <v>120</v>
      </c>
      <c r="Y3972" s="9" t="str">
        <f>IF(E3972="Cancelled","Excluded",IF(D3972="",IF((SLA_Policy!$B$8-B3972)*24&gt;X3972,"Open - Breached","Open - On Track"),IF((D3972-B3972)*24&lt;=X3972,"Met","Breached")))</f>
        <v>Met</v>
      </c>
    </row>
    <row r="3973" spans="1:25" x14ac:dyDescent="0.25">
      <c r="A3973" s="9" t="s">
        <v>7224</v>
      </c>
      <c r="B3973" s="23">
        <v>46049.297916666699</v>
      </c>
      <c r="C3973" s="23">
        <v>46049.331944444399</v>
      </c>
      <c r="D3973" s="23">
        <v>46050.379166666702</v>
      </c>
      <c r="E3973" s="9" t="s">
        <v>212</v>
      </c>
      <c r="F3973" s="9" t="s">
        <v>188</v>
      </c>
      <c r="G3973" s="9" t="s">
        <v>236</v>
      </c>
      <c r="H3973" s="9" t="s">
        <v>161</v>
      </c>
      <c r="I3973" s="9" t="s">
        <v>482</v>
      </c>
      <c r="J3973" s="9" t="s">
        <v>1168</v>
      </c>
      <c r="K3973" s="9" t="s">
        <v>303</v>
      </c>
      <c r="L3973" s="9" t="s">
        <v>282</v>
      </c>
      <c r="M3973" s="9" t="s">
        <v>2714</v>
      </c>
      <c r="N3973" s="9" t="s">
        <v>196</v>
      </c>
      <c r="O3973" s="9" t="s">
        <v>177</v>
      </c>
      <c r="P3973" s="9" t="s">
        <v>300</v>
      </c>
      <c r="Q3973" s="9" t="s">
        <v>219</v>
      </c>
      <c r="R3973" s="9">
        <v>0</v>
      </c>
      <c r="S3973" s="9">
        <v>21</v>
      </c>
      <c r="U3973" s="9" t="s">
        <v>242</v>
      </c>
      <c r="X3973" s="9">
        <f>INDEX(SLA_Policy!$D$2:$D$5,MATCH(F3973,SLA_Policy!$A$2:$A$5,0))</f>
        <v>72</v>
      </c>
      <c r="Y3973" s="9" t="str">
        <f>IF(E3973="Cancelled","Excluded",IF(D3973="",IF((SLA_Policy!$B$8-B3973)*24&gt;X3973,"Open - Breached","Open - On Track"),IF((D3973-B3973)*24&lt;=X3973,"Met","Breached")))</f>
        <v>Met</v>
      </c>
    </row>
    <row r="3974" spans="1:25" x14ac:dyDescent="0.25">
      <c r="A3974" s="9" t="s">
        <v>7225</v>
      </c>
      <c r="B3974" s="23">
        <v>46049.302777777797</v>
      </c>
      <c r="C3974" s="23">
        <v>46049.304861111101</v>
      </c>
      <c r="D3974" s="23">
        <v>46049.309722222199</v>
      </c>
      <c r="E3974" s="9" t="s">
        <v>212</v>
      </c>
      <c r="F3974" s="9" t="s">
        <v>187</v>
      </c>
      <c r="G3974" s="9" t="s">
        <v>213</v>
      </c>
      <c r="H3974" s="9" t="s">
        <v>161</v>
      </c>
      <c r="I3974" s="9" t="s">
        <v>389</v>
      </c>
      <c r="J3974" s="9" t="s">
        <v>1243</v>
      </c>
      <c r="K3974" s="9" t="s">
        <v>303</v>
      </c>
      <c r="L3974" s="9" t="s">
        <v>104</v>
      </c>
      <c r="M3974" s="9" t="s">
        <v>573</v>
      </c>
      <c r="N3974" s="9" t="s">
        <v>198</v>
      </c>
      <c r="O3974" s="9" t="s">
        <v>116</v>
      </c>
      <c r="P3974" s="9" t="s">
        <v>258</v>
      </c>
      <c r="Q3974" s="9" t="s">
        <v>219</v>
      </c>
      <c r="R3974" s="9">
        <v>0</v>
      </c>
      <c r="S3974" s="9">
        <v>3</v>
      </c>
      <c r="U3974" s="9" t="s">
        <v>221</v>
      </c>
      <c r="X3974" s="9">
        <f>INDEX(SLA_Policy!$D$2:$D$5,MATCH(F3974,SLA_Policy!$A$2:$A$5,0))</f>
        <v>8</v>
      </c>
      <c r="Y3974" s="9" t="str">
        <f>IF(E3974="Cancelled","Excluded",IF(D3974="",IF((SLA_Policy!$B$8-B3974)*24&gt;X3974,"Open - Breached","Open - On Track"),IF((D3974-B3974)*24&lt;=X3974,"Met","Breached")))</f>
        <v>Met</v>
      </c>
    </row>
    <row r="3975" spans="1:25" x14ac:dyDescent="0.25">
      <c r="A3975" s="9" t="s">
        <v>7226</v>
      </c>
      <c r="B3975" s="23">
        <v>46049.320138888899</v>
      </c>
      <c r="C3975" s="23">
        <v>46049.431250000001</v>
      </c>
      <c r="D3975" s="23">
        <v>46051.338194444397</v>
      </c>
      <c r="E3975" s="9" t="s">
        <v>212</v>
      </c>
      <c r="F3975" s="9" t="s">
        <v>189</v>
      </c>
      <c r="G3975" s="9" t="s">
        <v>213</v>
      </c>
      <c r="H3975" s="9" t="s">
        <v>167</v>
      </c>
      <c r="I3975" s="9" t="s">
        <v>536</v>
      </c>
      <c r="J3975" s="9" t="s">
        <v>7227</v>
      </c>
      <c r="K3975" s="9" t="s">
        <v>303</v>
      </c>
      <c r="L3975" s="9" t="s">
        <v>282</v>
      </c>
      <c r="M3975" s="9" t="s">
        <v>2714</v>
      </c>
      <c r="N3975" s="9" t="s">
        <v>196</v>
      </c>
      <c r="O3975" s="9" t="s">
        <v>176</v>
      </c>
      <c r="P3975" s="9" t="s">
        <v>419</v>
      </c>
      <c r="Q3975" s="9" t="s">
        <v>219</v>
      </c>
      <c r="R3975" s="9">
        <v>0</v>
      </c>
      <c r="S3975" s="9">
        <v>54</v>
      </c>
      <c r="T3975" s="9" t="s">
        <v>136</v>
      </c>
      <c r="U3975" s="9" t="s">
        <v>248</v>
      </c>
      <c r="X3975" s="9">
        <f>INDEX(SLA_Policy!$D$2:$D$5,MATCH(F3975,SLA_Policy!$A$2:$A$5,0))</f>
        <v>120</v>
      </c>
      <c r="Y3975" s="9" t="str">
        <f>IF(E3975="Cancelled","Excluded",IF(D3975="",IF((SLA_Policy!$B$8-B3975)*24&gt;X3975,"Open - Breached","Open - On Track"),IF((D3975-B3975)*24&lt;=X3975,"Met","Breached")))</f>
        <v>Met</v>
      </c>
    </row>
    <row r="3976" spans="1:25" x14ac:dyDescent="0.25">
      <c r="A3976" s="9" t="s">
        <v>7228</v>
      </c>
      <c r="B3976" s="23">
        <v>46049.336111111101</v>
      </c>
      <c r="C3976" s="23">
        <v>46049.339583333298</v>
      </c>
      <c r="D3976" s="23">
        <v>46049.382638888899</v>
      </c>
      <c r="E3976" s="9" t="s">
        <v>212</v>
      </c>
      <c r="F3976" s="9" t="s">
        <v>189</v>
      </c>
      <c r="G3976" s="9" t="s">
        <v>213</v>
      </c>
      <c r="H3976" s="9" t="s">
        <v>161</v>
      </c>
      <c r="I3976" s="9" t="s">
        <v>389</v>
      </c>
      <c r="J3976" s="9" t="s">
        <v>5524</v>
      </c>
      <c r="K3976" s="9" t="s">
        <v>246</v>
      </c>
      <c r="L3976" s="9" t="s">
        <v>371</v>
      </c>
      <c r="M3976" s="9" t="s">
        <v>1375</v>
      </c>
      <c r="N3976" s="9" t="s">
        <v>200</v>
      </c>
      <c r="O3976" s="9" t="s">
        <v>116</v>
      </c>
      <c r="P3976" s="9" t="s">
        <v>295</v>
      </c>
      <c r="Q3976" s="9" t="s">
        <v>219</v>
      </c>
      <c r="R3976" s="9">
        <v>0</v>
      </c>
      <c r="S3976" s="9">
        <v>5</v>
      </c>
      <c r="U3976" s="9" t="s">
        <v>221</v>
      </c>
      <c r="W3976" s="9">
        <v>5</v>
      </c>
      <c r="X3976" s="9">
        <f>INDEX(SLA_Policy!$D$2:$D$5,MATCH(F3976,SLA_Policy!$A$2:$A$5,0))</f>
        <v>120</v>
      </c>
      <c r="Y3976" s="9" t="str">
        <f>IF(E3976="Cancelled","Excluded",IF(D3976="",IF((SLA_Policy!$B$8-B3976)*24&gt;X3976,"Open - Breached","Open - On Track"),IF((D3976-B3976)*24&lt;=X3976,"Met","Breached")))</f>
        <v>Met</v>
      </c>
    </row>
    <row r="3977" spans="1:25" x14ac:dyDescent="0.25">
      <c r="A3977" s="9" t="s">
        <v>7229</v>
      </c>
      <c r="B3977" s="23">
        <v>46049.340972222199</v>
      </c>
      <c r="C3977" s="23">
        <v>46049.354166666701</v>
      </c>
      <c r="D3977" s="23">
        <v>46049.440277777801</v>
      </c>
      <c r="E3977" s="9" t="s">
        <v>212</v>
      </c>
      <c r="F3977" s="9" t="s">
        <v>188</v>
      </c>
      <c r="G3977" s="9" t="s">
        <v>213</v>
      </c>
      <c r="H3977" s="9" t="s">
        <v>161</v>
      </c>
      <c r="I3977" s="9" t="s">
        <v>454</v>
      </c>
      <c r="J3977" s="9" t="s">
        <v>7230</v>
      </c>
      <c r="K3977" s="9" t="s">
        <v>225</v>
      </c>
      <c r="L3977" s="9" t="s">
        <v>104</v>
      </c>
      <c r="M3977" s="9" t="s">
        <v>594</v>
      </c>
      <c r="N3977" s="9" t="s">
        <v>196</v>
      </c>
      <c r="O3977" s="9" t="s">
        <v>177</v>
      </c>
      <c r="P3977" s="9" t="s">
        <v>300</v>
      </c>
      <c r="Q3977" s="9" t="s">
        <v>219</v>
      </c>
      <c r="R3977" s="9">
        <v>1</v>
      </c>
      <c r="S3977" s="9">
        <v>17</v>
      </c>
      <c r="U3977" s="9" t="s">
        <v>266</v>
      </c>
      <c r="W3977" s="9">
        <v>4</v>
      </c>
      <c r="X3977" s="9">
        <f>INDEX(SLA_Policy!$D$2:$D$5,MATCH(F3977,SLA_Policy!$A$2:$A$5,0))</f>
        <v>72</v>
      </c>
      <c r="Y3977" s="9" t="str">
        <f>IF(E3977="Cancelled","Excluded",IF(D3977="",IF((SLA_Policy!$B$8-B3977)*24&gt;X3977,"Open - Breached","Open - On Track"),IF((D3977-B3977)*24&lt;=X3977,"Met","Breached")))</f>
        <v>Met</v>
      </c>
    </row>
    <row r="3978" spans="1:25" x14ac:dyDescent="0.25">
      <c r="A3978" s="9" t="s">
        <v>7231</v>
      </c>
      <c r="B3978" s="23">
        <v>46049.345138888901</v>
      </c>
      <c r="C3978" s="23">
        <v>46049.442361111098</v>
      </c>
      <c r="D3978" s="23">
        <v>46049.463888888902</v>
      </c>
      <c r="E3978" s="9" t="s">
        <v>212</v>
      </c>
      <c r="F3978" s="9" t="s">
        <v>188</v>
      </c>
      <c r="G3978" s="9" t="s">
        <v>213</v>
      </c>
      <c r="H3978" s="9" t="s">
        <v>161</v>
      </c>
      <c r="I3978" s="9" t="s">
        <v>454</v>
      </c>
      <c r="J3978" s="9" t="s">
        <v>2161</v>
      </c>
      <c r="K3978" s="9" t="s">
        <v>246</v>
      </c>
      <c r="L3978" s="9" t="s">
        <v>270</v>
      </c>
      <c r="M3978" s="9" t="s">
        <v>1971</v>
      </c>
      <c r="N3978" s="9" t="s">
        <v>196</v>
      </c>
      <c r="O3978" s="9" t="s">
        <v>116</v>
      </c>
      <c r="P3978" s="9" t="s">
        <v>218</v>
      </c>
      <c r="Q3978" s="9" t="s">
        <v>219</v>
      </c>
      <c r="R3978" s="9">
        <v>0</v>
      </c>
      <c r="S3978" s="9">
        <v>5</v>
      </c>
      <c r="U3978" s="9" t="s">
        <v>290</v>
      </c>
      <c r="X3978" s="9">
        <f>INDEX(SLA_Policy!$D$2:$D$5,MATCH(F3978,SLA_Policy!$A$2:$A$5,0))</f>
        <v>72</v>
      </c>
      <c r="Y3978" s="9" t="str">
        <f>IF(E3978="Cancelled","Excluded",IF(D3978="",IF((SLA_Policy!$B$8-B3978)*24&gt;X3978,"Open - Breached","Open - On Track"),IF((D3978-B3978)*24&lt;=X3978,"Met","Breached")))</f>
        <v>Met</v>
      </c>
    </row>
    <row r="3979" spans="1:25" x14ac:dyDescent="0.25">
      <c r="A3979" s="9" t="s">
        <v>7232</v>
      </c>
      <c r="B3979" s="23">
        <v>46049.345833333296</v>
      </c>
      <c r="C3979" s="23">
        <v>46049.3840277778</v>
      </c>
      <c r="D3979" s="23">
        <v>46049.677777777797</v>
      </c>
      <c r="E3979" s="9" t="s">
        <v>212</v>
      </c>
      <c r="F3979" s="9" t="s">
        <v>188</v>
      </c>
      <c r="G3979" s="9" t="s">
        <v>213</v>
      </c>
      <c r="H3979" s="9" t="s">
        <v>167</v>
      </c>
      <c r="I3979" s="9" t="s">
        <v>684</v>
      </c>
      <c r="J3979" s="9" t="s">
        <v>7233</v>
      </c>
      <c r="K3979" s="9" t="s">
        <v>246</v>
      </c>
      <c r="L3979" s="9" t="s">
        <v>311</v>
      </c>
      <c r="M3979" s="9" t="s">
        <v>1531</v>
      </c>
      <c r="N3979" s="9" t="s">
        <v>197</v>
      </c>
      <c r="O3979" s="9" t="s">
        <v>116</v>
      </c>
      <c r="P3979" s="9" t="s">
        <v>342</v>
      </c>
      <c r="Q3979" s="9" t="s">
        <v>219</v>
      </c>
      <c r="R3979" s="9">
        <v>0</v>
      </c>
      <c r="S3979" s="9">
        <v>14</v>
      </c>
      <c r="U3979" s="9" t="s">
        <v>266</v>
      </c>
      <c r="X3979" s="9">
        <f>INDEX(SLA_Policy!$D$2:$D$5,MATCH(F3979,SLA_Policy!$A$2:$A$5,0))</f>
        <v>72</v>
      </c>
      <c r="Y3979" s="9" t="str">
        <f>IF(E3979="Cancelled","Excluded",IF(D3979="",IF((SLA_Policy!$B$8-B3979)*24&gt;X3979,"Open - Breached","Open - On Track"),IF((D3979-B3979)*24&lt;=X3979,"Met","Breached")))</f>
        <v>Met</v>
      </c>
    </row>
    <row r="3980" spans="1:25" x14ac:dyDescent="0.25">
      <c r="A3980" s="9" t="s">
        <v>7234</v>
      </c>
      <c r="B3980" s="23">
        <v>46049.359027777798</v>
      </c>
      <c r="C3980" s="23">
        <v>46049.3881944444</v>
      </c>
      <c r="D3980" s="23">
        <v>46049.556250000001</v>
      </c>
      <c r="E3980" s="9" t="s">
        <v>212</v>
      </c>
      <c r="F3980" s="9" t="s">
        <v>188</v>
      </c>
      <c r="G3980" s="9" t="s">
        <v>213</v>
      </c>
      <c r="H3980" s="9" t="s">
        <v>162</v>
      </c>
      <c r="I3980" s="9" t="s">
        <v>244</v>
      </c>
      <c r="J3980" s="9" t="s">
        <v>4197</v>
      </c>
      <c r="K3980" s="9" t="s">
        <v>262</v>
      </c>
      <c r="L3980" s="9" t="s">
        <v>282</v>
      </c>
      <c r="M3980" s="9" t="s">
        <v>3106</v>
      </c>
      <c r="N3980" s="9" t="s">
        <v>196</v>
      </c>
      <c r="O3980" s="9" t="s">
        <v>179</v>
      </c>
      <c r="P3980" s="9" t="s">
        <v>284</v>
      </c>
      <c r="Q3980" s="9" t="s">
        <v>219</v>
      </c>
      <c r="R3980" s="9">
        <v>0</v>
      </c>
      <c r="S3980" s="9">
        <v>17</v>
      </c>
      <c r="U3980" s="9" t="s">
        <v>661</v>
      </c>
      <c r="X3980" s="9">
        <f>INDEX(SLA_Policy!$D$2:$D$5,MATCH(F3980,SLA_Policy!$A$2:$A$5,0))</f>
        <v>72</v>
      </c>
      <c r="Y3980" s="9" t="str">
        <f>IF(E3980="Cancelled","Excluded",IF(D3980="",IF((SLA_Policy!$B$8-B3980)*24&gt;X3980,"Open - Breached","Open - On Track"),IF((D3980-B3980)*24&lt;=X3980,"Met","Breached")))</f>
        <v>Met</v>
      </c>
    </row>
    <row r="3981" spans="1:25" x14ac:dyDescent="0.25">
      <c r="A3981" s="9" t="s">
        <v>7235</v>
      </c>
      <c r="B3981" s="23">
        <v>46049.366666666698</v>
      </c>
      <c r="C3981" s="23">
        <v>46049.447222222203</v>
      </c>
      <c r="D3981" s="23">
        <v>46055.413888888899</v>
      </c>
      <c r="E3981" s="9" t="s">
        <v>212</v>
      </c>
      <c r="F3981" s="9" t="s">
        <v>189</v>
      </c>
      <c r="G3981" s="9" t="s">
        <v>213</v>
      </c>
      <c r="H3981" s="9" t="s">
        <v>165</v>
      </c>
      <c r="I3981" s="9" t="s">
        <v>567</v>
      </c>
      <c r="J3981" s="9" t="s">
        <v>7236</v>
      </c>
      <c r="K3981" s="9" t="s">
        <v>246</v>
      </c>
      <c r="L3981" s="9" t="s">
        <v>311</v>
      </c>
      <c r="M3981" s="9" t="s">
        <v>1531</v>
      </c>
      <c r="N3981" s="9" t="s">
        <v>197</v>
      </c>
      <c r="O3981" s="9" t="s">
        <v>176</v>
      </c>
      <c r="P3981" s="9" t="s">
        <v>419</v>
      </c>
      <c r="Q3981" s="9" t="s">
        <v>219</v>
      </c>
      <c r="R3981" s="9">
        <v>0</v>
      </c>
      <c r="S3981" s="9">
        <v>32</v>
      </c>
      <c r="U3981" s="9" t="s">
        <v>290</v>
      </c>
      <c r="X3981" s="9">
        <f>INDEX(SLA_Policy!$D$2:$D$5,MATCH(F3981,SLA_Policy!$A$2:$A$5,0))</f>
        <v>120</v>
      </c>
      <c r="Y3981" s="9" t="str">
        <f>IF(E3981="Cancelled","Excluded",IF(D3981="",IF((SLA_Policy!$B$8-B3981)*24&gt;X3981,"Open - Breached","Open - On Track"),IF((D3981-B3981)*24&lt;=X3981,"Met","Breached")))</f>
        <v>Breached</v>
      </c>
    </row>
    <row r="3982" spans="1:25" x14ac:dyDescent="0.25">
      <c r="A3982" s="9" t="s">
        <v>7237</v>
      </c>
      <c r="B3982" s="23">
        <v>46049.373611111099</v>
      </c>
      <c r="C3982" s="23">
        <v>46049.434027777803</v>
      </c>
      <c r="D3982" s="23">
        <v>46049.453472222202</v>
      </c>
      <c r="E3982" s="9" t="s">
        <v>212</v>
      </c>
      <c r="F3982" s="9" t="s">
        <v>189</v>
      </c>
      <c r="G3982" s="9" t="s">
        <v>213</v>
      </c>
      <c r="H3982" s="9" t="s">
        <v>161</v>
      </c>
      <c r="I3982" s="9" t="s">
        <v>389</v>
      </c>
      <c r="J3982" s="9" t="s">
        <v>2611</v>
      </c>
      <c r="K3982" s="9" t="s">
        <v>246</v>
      </c>
      <c r="L3982" s="9" t="s">
        <v>351</v>
      </c>
      <c r="M3982" s="9" t="s">
        <v>1624</v>
      </c>
      <c r="N3982" s="9" t="s">
        <v>196</v>
      </c>
      <c r="O3982" s="9" t="s">
        <v>116</v>
      </c>
      <c r="P3982" s="9" t="s">
        <v>295</v>
      </c>
      <c r="Q3982" s="9" t="s">
        <v>219</v>
      </c>
      <c r="R3982" s="9">
        <v>0</v>
      </c>
      <c r="S3982" s="9">
        <v>9</v>
      </c>
      <c r="U3982" s="9" t="s">
        <v>221</v>
      </c>
      <c r="X3982" s="9">
        <f>INDEX(SLA_Policy!$D$2:$D$5,MATCH(F3982,SLA_Policy!$A$2:$A$5,0))</f>
        <v>120</v>
      </c>
      <c r="Y3982" s="9" t="str">
        <f>IF(E3982="Cancelled","Excluded",IF(D3982="",IF((SLA_Policy!$B$8-B3982)*24&gt;X3982,"Open - Breached","Open - On Track"),IF((D3982-B3982)*24&lt;=X3982,"Met","Breached")))</f>
        <v>Met</v>
      </c>
    </row>
    <row r="3983" spans="1:25" x14ac:dyDescent="0.25">
      <c r="A3983" s="9" t="s">
        <v>7238</v>
      </c>
      <c r="B3983" s="23">
        <v>46049.374305555597</v>
      </c>
      <c r="C3983" s="23">
        <v>46049.584027777797</v>
      </c>
      <c r="D3983" s="23">
        <v>46050.382638888899</v>
      </c>
      <c r="E3983" s="9" t="s">
        <v>212</v>
      </c>
      <c r="F3983" s="9" t="s">
        <v>189</v>
      </c>
      <c r="G3983" s="9" t="s">
        <v>213</v>
      </c>
      <c r="H3983" s="9" t="s">
        <v>88</v>
      </c>
      <c r="I3983" s="9" t="s">
        <v>486</v>
      </c>
      <c r="J3983" s="9" t="s">
        <v>7239</v>
      </c>
      <c r="K3983" s="9" t="s">
        <v>246</v>
      </c>
      <c r="L3983" s="9" t="s">
        <v>104</v>
      </c>
      <c r="M3983" s="9" t="s">
        <v>2625</v>
      </c>
      <c r="N3983" s="9" t="s">
        <v>197</v>
      </c>
      <c r="O3983" s="9" t="s">
        <v>178</v>
      </c>
      <c r="P3983" s="9" t="s">
        <v>427</v>
      </c>
      <c r="Q3983" s="9" t="s">
        <v>219</v>
      </c>
      <c r="R3983" s="9">
        <v>0</v>
      </c>
      <c r="S3983" s="9">
        <v>30</v>
      </c>
      <c r="U3983" s="9" t="s">
        <v>376</v>
      </c>
      <c r="X3983" s="9">
        <f>INDEX(SLA_Policy!$D$2:$D$5,MATCH(F3983,SLA_Policy!$A$2:$A$5,0))</f>
        <v>120</v>
      </c>
      <c r="Y3983" s="9" t="str">
        <f>IF(E3983="Cancelled","Excluded",IF(D3983="",IF((SLA_Policy!$B$8-B3983)*24&gt;X3983,"Open - Breached","Open - On Track"),IF((D3983-B3983)*24&lt;=X3983,"Met","Breached")))</f>
        <v>Met</v>
      </c>
    </row>
    <row r="3984" spans="1:25" x14ac:dyDescent="0.25">
      <c r="A3984" s="9" t="s">
        <v>7240</v>
      </c>
      <c r="B3984" s="23">
        <v>46049.377083333296</v>
      </c>
      <c r="C3984" s="23">
        <v>46050.322916666701</v>
      </c>
      <c r="D3984" s="23">
        <v>46050.35</v>
      </c>
      <c r="E3984" s="9" t="s">
        <v>212</v>
      </c>
      <c r="F3984" s="9" t="s">
        <v>188</v>
      </c>
      <c r="G3984" s="9" t="s">
        <v>236</v>
      </c>
      <c r="H3984" s="9" t="s">
        <v>167</v>
      </c>
      <c r="I3984" s="9" t="s">
        <v>255</v>
      </c>
      <c r="J3984" s="9" t="s">
        <v>7241</v>
      </c>
      <c r="K3984" s="9" t="s">
        <v>246</v>
      </c>
      <c r="L3984" s="9" t="s">
        <v>104</v>
      </c>
      <c r="M3984" s="9" t="s">
        <v>7242</v>
      </c>
      <c r="N3984" s="9" t="s">
        <v>196</v>
      </c>
      <c r="O3984" s="9" t="s">
        <v>176</v>
      </c>
      <c r="P3984" s="9" t="s">
        <v>503</v>
      </c>
      <c r="Q3984" s="9" t="s">
        <v>219</v>
      </c>
      <c r="R3984" s="9">
        <v>0</v>
      </c>
      <c r="S3984" s="9">
        <v>34</v>
      </c>
      <c r="U3984" s="9" t="s">
        <v>242</v>
      </c>
      <c r="X3984" s="9">
        <f>INDEX(SLA_Policy!$D$2:$D$5,MATCH(F3984,SLA_Policy!$A$2:$A$5,0))</f>
        <v>72</v>
      </c>
      <c r="Y3984" s="9" t="str">
        <f>IF(E3984="Cancelled","Excluded",IF(D3984="",IF((SLA_Policy!$B$8-B3984)*24&gt;X3984,"Open - Breached","Open - On Track"),IF((D3984-B3984)*24&lt;=X3984,"Met","Breached")))</f>
        <v>Met</v>
      </c>
    </row>
    <row r="3985" spans="1:25" x14ac:dyDescent="0.25">
      <c r="A3985" s="9" t="s">
        <v>7243</v>
      </c>
      <c r="B3985" s="23">
        <v>46049.379166666702</v>
      </c>
      <c r="C3985" s="23">
        <v>46049.393750000003</v>
      </c>
      <c r="D3985" s="23">
        <v>46052.333333333299</v>
      </c>
      <c r="E3985" s="9" t="s">
        <v>212</v>
      </c>
      <c r="F3985" s="9" t="s">
        <v>188</v>
      </c>
      <c r="G3985" s="9" t="s">
        <v>213</v>
      </c>
      <c r="H3985" s="9" t="s">
        <v>167</v>
      </c>
      <c r="I3985" s="9" t="s">
        <v>536</v>
      </c>
      <c r="J3985" s="9" t="s">
        <v>7244</v>
      </c>
      <c r="K3985" s="9" t="s">
        <v>246</v>
      </c>
      <c r="L3985" s="9" t="s">
        <v>311</v>
      </c>
      <c r="M3985" s="9" t="s">
        <v>1531</v>
      </c>
      <c r="N3985" s="9" t="s">
        <v>198</v>
      </c>
      <c r="O3985" s="9" t="s">
        <v>180</v>
      </c>
      <c r="P3985" s="9" t="s">
        <v>381</v>
      </c>
      <c r="Q3985" s="9" t="s">
        <v>219</v>
      </c>
      <c r="R3985" s="9">
        <v>0</v>
      </c>
      <c r="S3985" s="9">
        <v>110</v>
      </c>
      <c r="T3985" s="9" t="s">
        <v>220</v>
      </c>
      <c r="U3985" s="9" t="s">
        <v>376</v>
      </c>
      <c r="X3985" s="9">
        <f>INDEX(SLA_Policy!$D$2:$D$5,MATCH(F3985,SLA_Policy!$A$2:$A$5,0))</f>
        <v>72</v>
      </c>
      <c r="Y3985" s="9" t="str">
        <f>IF(E3985="Cancelled","Excluded",IF(D3985="",IF((SLA_Policy!$B$8-B3985)*24&gt;X3985,"Open - Breached","Open - On Track"),IF((D3985-B3985)*24&lt;=X3985,"Met","Breached")))</f>
        <v>Met</v>
      </c>
    </row>
    <row r="3986" spans="1:25" x14ac:dyDescent="0.25">
      <c r="A3986" s="9" t="s">
        <v>7245</v>
      </c>
      <c r="B3986" s="23">
        <v>46049.383333333302</v>
      </c>
      <c r="C3986" s="23">
        <v>46049.388888888898</v>
      </c>
      <c r="D3986" s="23">
        <v>46049.648611111101</v>
      </c>
      <c r="E3986" s="9" t="s">
        <v>212</v>
      </c>
      <c r="F3986" s="9" t="s">
        <v>188</v>
      </c>
      <c r="G3986" s="9" t="s">
        <v>213</v>
      </c>
      <c r="H3986" s="9" t="s">
        <v>88</v>
      </c>
      <c r="I3986" s="9" t="s">
        <v>92</v>
      </c>
      <c r="J3986" s="9" t="s">
        <v>842</v>
      </c>
      <c r="K3986" s="9" t="s">
        <v>246</v>
      </c>
      <c r="L3986" s="9" t="s">
        <v>216</v>
      </c>
      <c r="M3986" s="9" t="s">
        <v>1140</v>
      </c>
      <c r="N3986" s="9" t="s">
        <v>198</v>
      </c>
      <c r="O3986" s="9" t="s">
        <v>178</v>
      </c>
      <c r="P3986" s="9" t="s">
        <v>414</v>
      </c>
      <c r="Q3986" s="9" t="s">
        <v>219</v>
      </c>
      <c r="R3986" s="9">
        <v>0</v>
      </c>
      <c r="S3986" s="9">
        <v>19</v>
      </c>
      <c r="T3986" s="9" t="s">
        <v>322</v>
      </c>
      <c r="U3986" s="9" t="s">
        <v>661</v>
      </c>
      <c r="X3986" s="9">
        <f>INDEX(SLA_Policy!$D$2:$D$5,MATCH(F3986,SLA_Policy!$A$2:$A$5,0))</f>
        <v>72</v>
      </c>
      <c r="Y3986" s="9" t="str">
        <f>IF(E3986="Cancelled","Excluded",IF(D3986="",IF((SLA_Policy!$B$8-B3986)*24&gt;X3986,"Open - Breached","Open - On Track"),IF((D3986-B3986)*24&lt;=X3986,"Met","Breached")))</f>
        <v>Met</v>
      </c>
    </row>
    <row r="3987" spans="1:25" x14ac:dyDescent="0.25">
      <c r="A3987" s="9" t="s">
        <v>7246</v>
      </c>
      <c r="B3987" s="23">
        <v>46049.3840277778</v>
      </c>
      <c r="C3987" s="23">
        <v>46049.399305555598</v>
      </c>
      <c r="D3987" s="23">
        <v>46051.533333333296</v>
      </c>
      <c r="E3987" s="9" t="s">
        <v>212</v>
      </c>
      <c r="F3987" s="9" t="s">
        <v>188</v>
      </c>
      <c r="G3987" s="9" t="s">
        <v>213</v>
      </c>
      <c r="H3987" s="9" t="s">
        <v>164</v>
      </c>
      <c r="I3987" s="9" t="s">
        <v>339</v>
      </c>
      <c r="J3987" s="9" t="s">
        <v>1359</v>
      </c>
      <c r="K3987" s="9" t="s">
        <v>215</v>
      </c>
      <c r="L3987" s="9" t="s">
        <v>371</v>
      </c>
      <c r="M3987" s="9" t="s">
        <v>4189</v>
      </c>
      <c r="N3987" s="9" t="s">
        <v>196</v>
      </c>
      <c r="O3987" s="9" t="s">
        <v>180</v>
      </c>
      <c r="P3987" s="9" t="s">
        <v>368</v>
      </c>
      <c r="Q3987" s="9" t="s">
        <v>219</v>
      </c>
      <c r="R3987" s="9">
        <v>0</v>
      </c>
      <c r="S3987" s="9">
        <v>34</v>
      </c>
      <c r="T3987" s="9" t="s">
        <v>343</v>
      </c>
      <c r="U3987" s="9" t="s">
        <v>266</v>
      </c>
      <c r="W3987" s="9">
        <v>5</v>
      </c>
      <c r="X3987" s="9">
        <f>INDEX(SLA_Policy!$D$2:$D$5,MATCH(F3987,SLA_Policy!$A$2:$A$5,0))</f>
        <v>72</v>
      </c>
      <c r="Y3987" s="9" t="str">
        <f>IF(E3987="Cancelled","Excluded",IF(D3987="",IF((SLA_Policy!$B$8-B3987)*24&gt;X3987,"Open - Breached","Open - On Track"),IF((D3987-B3987)*24&lt;=X3987,"Met","Breached")))</f>
        <v>Met</v>
      </c>
    </row>
    <row r="3988" spans="1:25" x14ac:dyDescent="0.25">
      <c r="A3988" s="9" t="s">
        <v>7247</v>
      </c>
      <c r="B3988" s="23">
        <v>46049.386805555601</v>
      </c>
      <c r="C3988" s="23">
        <v>46049.457638888904</v>
      </c>
      <c r="D3988" s="23">
        <v>46049.461805555598</v>
      </c>
      <c r="E3988" s="9" t="s">
        <v>212</v>
      </c>
      <c r="F3988" s="9" t="s">
        <v>188</v>
      </c>
      <c r="G3988" s="9" t="s">
        <v>213</v>
      </c>
      <c r="H3988" s="9" t="s">
        <v>166</v>
      </c>
      <c r="I3988" s="9" t="s">
        <v>398</v>
      </c>
      <c r="J3988" s="9" t="s">
        <v>1731</v>
      </c>
      <c r="K3988" s="9" t="s">
        <v>246</v>
      </c>
      <c r="L3988" s="9" t="s">
        <v>282</v>
      </c>
      <c r="M3988" s="9" t="s">
        <v>4904</v>
      </c>
      <c r="N3988" s="9" t="s">
        <v>196</v>
      </c>
      <c r="O3988" s="9" t="s">
        <v>181</v>
      </c>
      <c r="P3988" s="9" t="s">
        <v>289</v>
      </c>
      <c r="Q3988" s="9" t="s">
        <v>219</v>
      </c>
      <c r="R3988" s="9">
        <v>0</v>
      </c>
      <c r="S3988" s="9">
        <v>53</v>
      </c>
      <c r="U3988" s="9" t="s">
        <v>140</v>
      </c>
      <c r="V3988" s="9" t="s">
        <v>7028</v>
      </c>
      <c r="X3988" s="9">
        <f>INDEX(SLA_Policy!$D$2:$D$5,MATCH(F3988,SLA_Policy!$A$2:$A$5,0))</f>
        <v>72</v>
      </c>
      <c r="Y3988" s="9" t="str">
        <f>IF(E3988="Cancelled","Excluded",IF(D3988="",IF((SLA_Policy!$B$8-B3988)*24&gt;X3988,"Open - Breached","Open - On Track"),IF((D3988-B3988)*24&lt;=X3988,"Met","Breached")))</f>
        <v>Met</v>
      </c>
    </row>
    <row r="3989" spans="1:25" x14ac:dyDescent="0.25">
      <c r="A3989" s="9" t="s">
        <v>7248</v>
      </c>
      <c r="B3989" s="23">
        <v>46049.388888888898</v>
      </c>
      <c r="C3989" s="23">
        <v>46049.425000000003</v>
      </c>
      <c r="D3989" s="23">
        <v>46049.728472222203</v>
      </c>
      <c r="E3989" s="9" t="s">
        <v>212</v>
      </c>
      <c r="F3989" s="9" t="s">
        <v>189</v>
      </c>
      <c r="G3989" s="9" t="s">
        <v>213</v>
      </c>
      <c r="H3989" s="9" t="s">
        <v>161</v>
      </c>
      <c r="I3989" s="9" t="s">
        <v>297</v>
      </c>
      <c r="J3989" s="9" t="s">
        <v>6838</v>
      </c>
      <c r="K3989" s="9" t="s">
        <v>246</v>
      </c>
      <c r="L3989" s="9" t="s">
        <v>311</v>
      </c>
      <c r="M3989" s="9" t="s">
        <v>2617</v>
      </c>
      <c r="N3989" s="9" t="s">
        <v>196</v>
      </c>
      <c r="O3989" s="9" t="s">
        <v>116</v>
      </c>
      <c r="P3989" s="9" t="s">
        <v>525</v>
      </c>
      <c r="Q3989" s="9" t="s">
        <v>219</v>
      </c>
      <c r="R3989" s="9">
        <v>0</v>
      </c>
      <c r="S3989" s="9">
        <v>18</v>
      </c>
      <c r="U3989" s="9" t="s">
        <v>221</v>
      </c>
      <c r="X3989" s="9">
        <f>INDEX(SLA_Policy!$D$2:$D$5,MATCH(F3989,SLA_Policy!$A$2:$A$5,0))</f>
        <v>120</v>
      </c>
      <c r="Y3989" s="9" t="str">
        <f>IF(E3989="Cancelled","Excluded",IF(D3989="",IF((SLA_Policy!$B$8-B3989)*24&gt;X3989,"Open - Breached","Open - On Track"),IF((D3989-B3989)*24&lt;=X3989,"Met","Breached")))</f>
        <v>Met</v>
      </c>
    </row>
    <row r="3990" spans="1:25" x14ac:dyDescent="0.25">
      <c r="A3990" s="9" t="s">
        <v>7249</v>
      </c>
      <c r="B3990" s="23">
        <v>46049.390972222202</v>
      </c>
      <c r="C3990" s="23">
        <v>46049.496527777803</v>
      </c>
      <c r="D3990" s="23">
        <v>46050.336111111101</v>
      </c>
      <c r="E3990" s="9" t="s">
        <v>212</v>
      </c>
      <c r="F3990" s="9" t="s">
        <v>189</v>
      </c>
      <c r="G3990" s="9" t="s">
        <v>213</v>
      </c>
      <c r="H3990" s="9" t="s">
        <v>162</v>
      </c>
      <c r="I3990" s="9" t="s">
        <v>345</v>
      </c>
      <c r="J3990" s="9" t="s">
        <v>7250</v>
      </c>
      <c r="K3990" s="9" t="s">
        <v>246</v>
      </c>
      <c r="L3990" s="9" t="s">
        <v>216</v>
      </c>
      <c r="M3990" s="9" t="s">
        <v>1785</v>
      </c>
      <c r="N3990" s="9" t="s">
        <v>196</v>
      </c>
      <c r="O3990" s="9" t="s">
        <v>179</v>
      </c>
      <c r="P3990" s="9" t="s">
        <v>264</v>
      </c>
      <c r="Q3990" s="9" t="s">
        <v>219</v>
      </c>
      <c r="R3990" s="9">
        <v>0</v>
      </c>
      <c r="S3990" s="9">
        <v>21</v>
      </c>
      <c r="U3990" s="9" t="s">
        <v>248</v>
      </c>
      <c r="W3990" s="9">
        <v>5</v>
      </c>
      <c r="X3990" s="9">
        <f>INDEX(SLA_Policy!$D$2:$D$5,MATCH(F3990,SLA_Policy!$A$2:$A$5,0))</f>
        <v>120</v>
      </c>
      <c r="Y3990" s="9" t="str">
        <f>IF(E3990="Cancelled","Excluded",IF(D3990="",IF((SLA_Policy!$B$8-B3990)*24&gt;X3990,"Open - Breached","Open - On Track"),IF((D3990-B3990)*24&lt;=X3990,"Met","Breached")))</f>
        <v>Met</v>
      </c>
    </row>
    <row r="3991" spans="1:25" x14ac:dyDescent="0.25">
      <c r="A3991" s="9" t="s">
        <v>7251</v>
      </c>
      <c r="B3991" s="23">
        <v>46049.411111111098</v>
      </c>
      <c r="C3991" s="23">
        <v>46049.4152777778</v>
      </c>
      <c r="D3991" s="23">
        <v>46050.384722222203</v>
      </c>
      <c r="E3991" s="9" t="s">
        <v>212</v>
      </c>
      <c r="F3991" s="9" t="s">
        <v>188</v>
      </c>
      <c r="G3991" s="9" t="s">
        <v>213</v>
      </c>
      <c r="H3991" s="9" t="s">
        <v>161</v>
      </c>
      <c r="I3991" s="9" t="s">
        <v>297</v>
      </c>
      <c r="J3991" s="9" t="s">
        <v>7252</v>
      </c>
      <c r="K3991" s="9" t="s">
        <v>246</v>
      </c>
      <c r="L3991" s="9" t="s">
        <v>282</v>
      </c>
      <c r="M3991" s="9" t="s">
        <v>283</v>
      </c>
      <c r="N3991" s="9" t="s">
        <v>199</v>
      </c>
      <c r="O3991" s="9" t="s">
        <v>177</v>
      </c>
      <c r="P3991" s="9" t="s">
        <v>942</v>
      </c>
      <c r="Q3991" s="9" t="s">
        <v>219</v>
      </c>
      <c r="R3991" s="9">
        <v>0</v>
      </c>
      <c r="S3991" s="9">
        <v>17</v>
      </c>
      <c r="U3991" s="9" t="s">
        <v>290</v>
      </c>
      <c r="X3991" s="9">
        <f>INDEX(SLA_Policy!$D$2:$D$5,MATCH(F3991,SLA_Policy!$A$2:$A$5,0))</f>
        <v>72</v>
      </c>
      <c r="Y3991" s="9" t="str">
        <f>IF(E3991="Cancelled","Excluded",IF(D3991="",IF((SLA_Policy!$B$8-B3991)*24&gt;X3991,"Open - Breached","Open - On Track"),IF((D3991-B3991)*24&lt;=X3991,"Met","Breached")))</f>
        <v>Met</v>
      </c>
    </row>
    <row r="3992" spans="1:25" x14ac:dyDescent="0.25">
      <c r="A3992" s="9" t="s">
        <v>7253</v>
      </c>
      <c r="B3992" s="23">
        <v>46049.413194444503</v>
      </c>
      <c r="C3992" s="23">
        <v>46049.449305555601</v>
      </c>
      <c r="D3992" s="23">
        <v>46050.390277777798</v>
      </c>
      <c r="E3992" s="9" t="s">
        <v>212</v>
      </c>
      <c r="F3992" s="9" t="s">
        <v>188</v>
      </c>
      <c r="G3992" s="9" t="s">
        <v>213</v>
      </c>
      <c r="H3992" s="9" t="s">
        <v>167</v>
      </c>
      <c r="I3992" s="9" t="s">
        <v>362</v>
      </c>
      <c r="J3992" s="9" t="s">
        <v>7254</v>
      </c>
      <c r="K3992" s="9" t="s">
        <v>215</v>
      </c>
      <c r="L3992" s="9" t="s">
        <v>293</v>
      </c>
      <c r="M3992" s="9" t="s">
        <v>7255</v>
      </c>
      <c r="N3992" s="9" t="s">
        <v>196</v>
      </c>
      <c r="O3992" s="9" t="s">
        <v>116</v>
      </c>
      <c r="P3992" s="9" t="s">
        <v>218</v>
      </c>
      <c r="Q3992" s="9" t="s">
        <v>219</v>
      </c>
      <c r="R3992" s="9">
        <v>0</v>
      </c>
      <c r="S3992" s="9">
        <v>17</v>
      </c>
      <c r="T3992" s="9" t="s">
        <v>220</v>
      </c>
      <c r="U3992" s="9" t="s">
        <v>248</v>
      </c>
      <c r="X3992" s="9">
        <f>INDEX(SLA_Policy!$D$2:$D$5,MATCH(F3992,SLA_Policy!$A$2:$A$5,0))</f>
        <v>72</v>
      </c>
      <c r="Y3992" s="9" t="str">
        <f>IF(E3992="Cancelled","Excluded",IF(D3992="",IF((SLA_Policy!$B$8-B3992)*24&gt;X3992,"Open - Breached","Open - On Track"),IF((D3992-B3992)*24&lt;=X3992,"Met","Breached")))</f>
        <v>Met</v>
      </c>
    </row>
    <row r="3993" spans="1:25" x14ac:dyDescent="0.25">
      <c r="A3993" s="9" t="s">
        <v>7256</v>
      </c>
      <c r="B3993" s="23">
        <v>46049.415972222203</v>
      </c>
      <c r="C3993" s="23">
        <v>46049.420138888898</v>
      </c>
      <c r="D3993" s="23">
        <v>46049.421527777798</v>
      </c>
      <c r="E3993" s="9" t="s">
        <v>212</v>
      </c>
      <c r="F3993" s="9" t="s">
        <v>188</v>
      </c>
      <c r="G3993" s="9" t="s">
        <v>213</v>
      </c>
      <c r="H3993" s="9" t="s">
        <v>161</v>
      </c>
      <c r="I3993" s="9" t="s">
        <v>454</v>
      </c>
      <c r="J3993" s="9" t="s">
        <v>7257</v>
      </c>
      <c r="K3993" s="9" t="s">
        <v>262</v>
      </c>
      <c r="L3993" s="9" t="s">
        <v>216</v>
      </c>
      <c r="M3993" s="9" t="s">
        <v>507</v>
      </c>
      <c r="N3993" s="9" t="s">
        <v>198</v>
      </c>
      <c r="O3993" s="9" t="s">
        <v>116</v>
      </c>
      <c r="P3993" s="9" t="s">
        <v>234</v>
      </c>
      <c r="Q3993" s="9" t="s">
        <v>219</v>
      </c>
      <c r="R3993" s="9">
        <v>0</v>
      </c>
      <c r="S3993" s="9">
        <v>5</v>
      </c>
      <c r="U3993" s="9" t="s">
        <v>290</v>
      </c>
      <c r="X3993" s="9">
        <f>INDEX(SLA_Policy!$D$2:$D$5,MATCH(F3993,SLA_Policy!$A$2:$A$5,0))</f>
        <v>72</v>
      </c>
      <c r="Y3993" s="9" t="str">
        <f>IF(E3993="Cancelled","Excluded",IF(D3993="",IF((SLA_Policy!$B$8-B3993)*24&gt;X3993,"Open - Breached","Open - On Track"),IF((D3993-B3993)*24&lt;=X3993,"Met","Breached")))</f>
        <v>Met</v>
      </c>
    </row>
    <row r="3994" spans="1:25" x14ac:dyDescent="0.25">
      <c r="A3994" s="9" t="s">
        <v>7258</v>
      </c>
      <c r="B3994" s="23">
        <v>46049.422222222202</v>
      </c>
      <c r="C3994" s="23">
        <v>46049.433333333298</v>
      </c>
      <c r="D3994" s="23">
        <v>46051.318055555603</v>
      </c>
      <c r="E3994" s="9" t="s">
        <v>212</v>
      </c>
      <c r="F3994" s="9" t="s">
        <v>188</v>
      </c>
      <c r="G3994" s="9" t="s">
        <v>213</v>
      </c>
      <c r="H3994" s="9" t="s">
        <v>167</v>
      </c>
      <c r="I3994" s="9" t="s">
        <v>536</v>
      </c>
      <c r="J3994" s="9" t="s">
        <v>641</v>
      </c>
      <c r="K3994" s="9" t="s">
        <v>239</v>
      </c>
      <c r="L3994" s="9" t="s">
        <v>307</v>
      </c>
      <c r="M3994" s="9" t="s">
        <v>3127</v>
      </c>
      <c r="N3994" s="9" t="s">
        <v>196</v>
      </c>
      <c r="O3994" s="9" t="s">
        <v>180</v>
      </c>
      <c r="P3994" s="9" t="s">
        <v>368</v>
      </c>
      <c r="Q3994" s="9" t="s">
        <v>219</v>
      </c>
      <c r="R3994" s="9">
        <v>0</v>
      </c>
      <c r="S3994" s="9">
        <v>50</v>
      </c>
      <c r="T3994" s="9" t="s">
        <v>136</v>
      </c>
      <c r="U3994" s="9" t="s">
        <v>376</v>
      </c>
      <c r="X3994" s="9">
        <f>INDEX(SLA_Policy!$D$2:$D$5,MATCH(F3994,SLA_Policy!$A$2:$A$5,0))</f>
        <v>72</v>
      </c>
      <c r="Y3994" s="9" t="str">
        <f>IF(E3994="Cancelled","Excluded",IF(D3994="",IF((SLA_Policy!$B$8-B3994)*24&gt;X3994,"Open - Breached","Open - On Track"),IF((D3994-B3994)*24&lt;=X3994,"Met","Breached")))</f>
        <v>Met</v>
      </c>
    </row>
    <row r="3995" spans="1:25" x14ac:dyDescent="0.25">
      <c r="A3995" s="9" t="s">
        <v>7259</v>
      </c>
      <c r="B3995" s="23">
        <v>46049.4375</v>
      </c>
      <c r="C3995" s="23">
        <v>46049.543749999997</v>
      </c>
      <c r="D3995" s="23">
        <v>46049.728472222203</v>
      </c>
      <c r="E3995" s="9" t="s">
        <v>212</v>
      </c>
      <c r="F3995" s="9" t="s">
        <v>189</v>
      </c>
      <c r="G3995" s="9" t="s">
        <v>213</v>
      </c>
      <c r="H3995" s="9" t="s">
        <v>165</v>
      </c>
      <c r="I3995" s="9" t="s">
        <v>567</v>
      </c>
      <c r="J3995" s="9" t="s">
        <v>1190</v>
      </c>
      <c r="K3995" s="9" t="s">
        <v>246</v>
      </c>
      <c r="L3995" s="9" t="s">
        <v>311</v>
      </c>
      <c r="M3995" s="9" t="s">
        <v>2478</v>
      </c>
      <c r="N3995" s="9" t="s">
        <v>196</v>
      </c>
      <c r="O3995" s="9" t="s">
        <v>116</v>
      </c>
      <c r="P3995" s="9" t="s">
        <v>218</v>
      </c>
      <c r="Q3995" s="9" t="s">
        <v>219</v>
      </c>
      <c r="R3995" s="9">
        <v>0</v>
      </c>
      <c r="S3995" s="9">
        <v>23</v>
      </c>
      <c r="U3995" s="9" t="s">
        <v>266</v>
      </c>
      <c r="X3995" s="9">
        <f>INDEX(SLA_Policy!$D$2:$D$5,MATCH(F3995,SLA_Policy!$A$2:$A$5,0))</f>
        <v>120</v>
      </c>
      <c r="Y3995" s="9" t="str">
        <f>IF(E3995="Cancelled","Excluded",IF(D3995="",IF((SLA_Policy!$B$8-B3995)*24&gt;X3995,"Open - Breached","Open - On Track"),IF((D3995-B3995)*24&lt;=X3995,"Met","Breached")))</f>
        <v>Met</v>
      </c>
    </row>
    <row r="3996" spans="1:25" x14ac:dyDescent="0.25">
      <c r="A3996" s="9" t="s">
        <v>7260</v>
      </c>
      <c r="B3996" s="23">
        <v>46049.441666666702</v>
      </c>
      <c r="C3996" s="23">
        <v>46049.490277777797</v>
      </c>
      <c r="D3996" s="23">
        <v>46050.488194444399</v>
      </c>
      <c r="E3996" s="9" t="s">
        <v>212</v>
      </c>
      <c r="F3996" s="9" t="s">
        <v>188</v>
      </c>
      <c r="G3996" s="9" t="s">
        <v>213</v>
      </c>
      <c r="H3996" s="9" t="s">
        <v>162</v>
      </c>
      <c r="I3996" s="9" t="s">
        <v>393</v>
      </c>
      <c r="J3996" s="9" t="s">
        <v>1718</v>
      </c>
      <c r="K3996" s="9" t="s">
        <v>246</v>
      </c>
      <c r="L3996" s="9" t="s">
        <v>216</v>
      </c>
      <c r="M3996" s="9" t="s">
        <v>7261</v>
      </c>
      <c r="N3996" s="9" t="s">
        <v>197</v>
      </c>
      <c r="O3996" s="9" t="s">
        <v>116</v>
      </c>
      <c r="P3996" s="9" t="s">
        <v>590</v>
      </c>
      <c r="Q3996" s="9" t="s">
        <v>219</v>
      </c>
      <c r="R3996" s="9">
        <v>1</v>
      </c>
      <c r="S3996" s="9">
        <v>27</v>
      </c>
      <c r="U3996" s="9" t="s">
        <v>266</v>
      </c>
      <c r="X3996" s="9">
        <f>INDEX(SLA_Policy!$D$2:$D$5,MATCH(F3996,SLA_Policy!$A$2:$A$5,0))</f>
        <v>72</v>
      </c>
      <c r="Y3996" s="9" t="str">
        <f>IF(E3996="Cancelled","Excluded",IF(D3996="",IF((SLA_Policy!$B$8-B3996)*24&gt;X3996,"Open - Breached","Open - On Track"),IF((D3996-B3996)*24&lt;=X3996,"Met","Breached")))</f>
        <v>Met</v>
      </c>
    </row>
    <row r="3997" spans="1:25" x14ac:dyDescent="0.25">
      <c r="A3997" s="9" t="s">
        <v>7262</v>
      </c>
      <c r="B3997" s="23">
        <v>46049.443055555603</v>
      </c>
      <c r="C3997" s="23">
        <v>46049.5402777778</v>
      </c>
      <c r="D3997" s="23">
        <v>46049.612500000003</v>
      </c>
      <c r="E3997" s="9" t="s">
        <v>212</v>
      </c>
      <c r="F3997" s="9" t="s">
        <v>188</v>
      </c>
      <c r="G3997" s="9" t="s">
        <v>213</v>
      </c>
      <c r="H3997" s="9" t="s">
        <v>166</v>
      </c>
      <c r="I3997" s="9" t="s">
        <v>286</v>
      </c>
      <c r="J3997" s="9" t="s">
        <v>7263</v>
      </c>
      <c r="K3997" s="9" t="s">
        <v>246</v>
      </c>
      <c r="L3997" s="9" t="s">
        <v>226</v>
      </c>
      <c r="M3997" s="9" t="s">
        <v>2515</v>
      </c>
      <c r="N3997" s="9" t="s">
        <v>197</v>
      </c>
      <c r="O3997" s="9" t="s">
        <v>181</v>
      </c>
      <c r="P3997" s="9" t="s">
        <v>449</v>
      </c>
      <c r="Q3997" s="9" t="s">
        <v>219</v>
      </c>
      <c r="R3997" s="9">
        <v>0</v>
      </c>
      <c r="S3997" s="9">
        <v>14</v>
      </c>
      <c r="U3997" s="9" t="s">
        <v>290</v>
      </c>
      <c r="W3997" s="9">
        <v>5</v>
      </c>
      <c r="X3997" s="9">
        <f>INDEX(SLA_Policy!$D$2:$D$5,MATCH(F3997,SLA_Policy!$A$2:$A$5,0))</f>
        <v>72</v>
      </c>
      <c r="Y3997" s="9" t="str">
        <f>IF(E3997="Cancelled","Excluded",IF(D3997="",IF((SLA_Policy!$B$8-B3997)*24&gt;X3997,"Open - Breached","Open - On Track"),IF((D3997-B3997)*24&lt;=X3997,"Met","Breached")))</f>
        <v>Met</v>
      </c>
    </row>
    <row r="3998" spans="1:25" x14ac:dyDescent="0.25">
      <c r="A3998" s="9" t="s">
        <v>7264</v>
      </c>
      <c r="B3998" s="23">
        <v>46049.445138888899</v>
      </c>
      <c r="C3998" s="23">
        <v>46049.520833333299</v>
      </c>
      <c r="D3998" s="23">
        <v>46050.374305555597</v>
      </c>
      <c r="E3998" s="9" t="s">
        <v>212</v>
      </c>
      <c r="F3998" s="9" t="s">
        <v>189</v>
      </c>
      <c r="G3998" s="9" t="s">
        <v>213</v>
      </c>
      <c r="H3998" s="9" t="s">
        <v>163</v>
      </c>
      <c r="I3998" s="9" t="s">
        <v>405</v>
      </c>
      <c r="J3998" s="9" t="s">
        <v>4006</v>
      </c>
      <c r="K3998" s="9" t="s">
        <v>303</v>
      </c>
      <c r="L3998" s="9" t="s">
        <v>216</v>
      </c>
      <c r="M3998" s="9" t="s">
        <v>3327</v>
      </c>
      <c r="N3998" s="9" t="s">
        <v>197</v>
      </c>
      <c r="O3998" s="9" t="s">
        <v>176</v>
      </c>
      <c r="P3998" s="9" t="s">
        <v>503</v>
      </c>
      <c r="Q3998" s="9" t="s">
        <v>219</v>
      </c>
      <c r="R3998" s="9">
        <v>0</v>
      </c>
      <c r="S3998" s="9">
        <v>26</v>
      </c>
      <c r="U3998" s="9" t="s">
        <v>376</v>
      </c>
      <c r="X3998" s="9">
        <f>INDEX(SLA_Policy!$D$2:$D$5,MATCH(F3998,SLA_Policy!$A$2:$A$5,0))</f>
        <v>120</v>
      </c>
      <c r="Y3998" s="9" t="str">
        <f>IF(E3998="Cancelled","Excluded",IF(D3998="",IF((SLA_Policy!$B$8-B3998)*24&gt;X3998,"Open - Breached","Open - On Track"),IF((D3998-B3998)*24&lt;=X3998,"Met","Breached")))</f>
        <v>Met</v>
      </c>
    </row>
    <row r="3999" spans="1:25" x14ac:dyDescent="0.25">
      <c r="A3999" s="9" t="s">
        <v>7265</v>
      </c>
      <c r="B3999" s="23">
        <v>46049.454861111102</v>
      </c>
      <c r="C3999" s="23">
        <v>46049.547222222202</v>
      </c>
      <c r="D3999" s="23">
        <v>46052.540972222203</v>
      </c>
      <c r="E3999" s="9" t="s">
        <v>212</v>
      </c>
      <c r="F3999" s="9" t="s">
        <v>188</v>
      </c>
      <c r="G3999" s="9" t="s">
        <v>213</v>
      </c>
      <c r="H3999" s="9" t="s">
        <v>163</v>
      </c>
      <c r="I3999" s="9" t="s">
        <v>223</v>
      </c>
      <c r="J3999" s="9" t="s">
        <v>7125</v>
      </c>
      <c r="K3999" s="9" t="s">
        <v>215</v>
      </c>
      <c r="L3999" s="9" t="s">
        <v>104</v>
      </c>
      <c r="M3999" s="9" t="s">
        <v>7266</v>
      </c>
      <c r="N3999" s="9" t="s">
        <v>196</v>
      </c>
      <c r="O3999" s="9" t="s">
        <v>180</v>
      </c>
      <c r="P3999" s="9" t="s">
        <v>278</v>
      </c>
      <c r="Q3999" s="9" t="s">
        <v>219</v>
      </c>
      <c r="R3999" s="9">
        <v>0</v>
      </c>
      <c r="S3999" s="9">
        <v>59</v>
      </c>
      <c r="T3999" s="9" t="s">
        <v>136</v>
      </c>
      <c r="U3999" s="9" t="s">
        <v>230</v>
      </c>
      <c r="W3999" s="9">
        <v>2</v>
      </c>
      <c r="X3999" s="9">
        <f>INDEX(SLA_Policy!$D$2:$D$5,MATCH(F3999,SLA_Policy!$A$2:$A$5,0))</f>
        <v>72</v>
      </c>
      <c r="Y3999" s="9" t="str">
        <f>IF(E3999="Cancelled","Excluded",IF(D3999="",IF((SLA_Policy!$B$8-B3999)*24&gt;X3999,"Open - Breached","Open - On Track"),IF((D3999-B3999)*24&lt;=X3999,"Met","Breached")))</f>
        <v>Breached</v>
      </c>
    </row>
    <row r="4000" spans="1:25" x14ac:dyDescent="0.25">
      <c r="A4000" s="9" t="s">
        <v>7267</v>
      </c>
      <c r="B4000" s="23">
        <v>46049.470138888901</v>
      </c>
      <c r="C4000" s="23">
        <v>46049.5493055556</v>
      </c>
      <c r="D4000" s="23">
        <v>46050.348611111098</v>
      </c>
      <c r="E4000" s="9" t="s">
        <v>212</v>
      </c>
      <c r="F4000" s="9" t="s">
        <v>189</v>
      </c>
      <c r="G4000" s="9" t="s">
        <v>213</v>
      </c>
      <c r="H4000" s="9" t="s">
        <v>166</v>
      </c>
      <c r="I4000" s="9" t="s">
        <v>286</v>
      </c>
      <c r="J4000" s="9" t="s">
        <v>2411</v>
      </c>
      <c r="K4000" s="9" t="s">
        <v>225</v>
      </c>
      <c r="L4000" s="9" t="s">
        <v>311</v>
      </c>
      <c r="M4000" s="9" t="s">
        <v>3704</v>
      </c>
      <c r="N4000" s="9" t="s">
        <v>197</v>
      </c>
      <c r="O4000" s="9" t="s">
        <v>181</v>
      </c>
      <c r="P4000" s="9" t="s">
        <v>445</v>
      </c>
      <c r="Q4000" s="9" t="s">
        <v>219</v>
      </c>
      <c r="R4000" s="9">
        <v>0</v>
      </c>
      <c r="S4000" s="9">
        <v>6</v>
      </c>
      <c r="U4000" s="9" t="s">
        <v>376</v>
      </c>
      <c r="X4000" s="9">
        <f>INDEX(SLA_Policy!$D$2:$D$5,MATCH(F4000,SLA_Policy!$A$2:$A$5,0))</f>
        <v>120</v>
      </c>
      <c r="Y4000" s="9" t="str">
        <f>IF(E4000="Cancelled","Excluded",IF(D4000="",IF((SLA_Policy!$B$8-B4000)*24&gt;X4000,"Open - Breached","Open - On Track"),IF((D4000-B4000)*24&lt;=X4000,"Met","Breached")))</f>
        <v>Met</v>
      </c>
    </row>
    <row r="4001" spans="1:25" x14ac:dyDescent="0.25">
      <c r="A4001" s="9" t="s">
        <v>7268</v>
      </c>
      <c r="B4001" s="23">
        <v>46049.472222222197</v>
      </c>
      <c r="C4001" s="23">
        <v>46049.4819444444</v>
      </c>
      <c r="D4001" s="23">
        <v>46058.397916666698</v>
      </c>
      <c r="E4001" s="9" t="s">
        <v>212</v>
      </c>
      <c r="F4001" s="9" t="s">
        <v>188</v>
      </c>
      <c r="G4001" s="9" t="s">
        <v>213</v>
      </c>
      <c r="H4001" s="9" t="s">
        <v>167</v>
      </c>
      <c r="I4001" s="9" t="s">
        <v>536</v>
      </c>
      <c r="J4001" s="9" t="s">
        <v>5146</v>
      </c>
      <c r="K4001" s="9" t="s">
        <v>246</v>
      </c>
      <c r="L4001" s="9" t="s">
        <v>104</v>
      </c>
      <c r="M4001" s="9" t="s">
        <v>1034</v>
      </c>
      <c r="N4001" s="9" t="s">
        <v>196</v>
      </c>
      <c r="O4001" s="9" t="s">
        <v>180</v>
      </c>
      <c r="P4001" s="9" t="s">
        <v>368</v>
      </c>
      <c r="Q4001" s="9" t="s">
        <v>219</v>
      </c>
      <c r="R4001" s="9">
        <v>0</v>
      </c>
      <c r="S4001" s="9">
        <v>30</v>
      </c>
      <c r="T4001" s="9" t="s">
        <v>136</v>
      </c>
      <c r="U4001" s="9" t="s">
        <v>266</v>
      </c>
      <c r="W4001" s="9">
        <v>3</v>
      </c>
      <c r="X4001" s="9">
        <f>INDEX(SLA_Policy!$D$2:$D$5,MATCH(F4001,SLA_Policy!$A$2:$A$5,0))</f>
        <v>72</v>
      </c>
      <c r="Y4001" s="9" t="str">
        <f>IF(E4001="Cancelled","Excluded",IF(D4001="",IF((SLA_Policy!$B$8-B4001)*24&gt;X4001,"Open - Breached","Open - On Track"),IF((D4001-B4001)*24&lt;=X4001,"Met","Breached")))</f>
        <v>Breached</v>
      </c>
    </row>
    <row r="4002" spans="1:25" x14ac:dyDescent="0.25">
      <c r="A4002" s="9" t="s">
        <v>7269</v>
      </c>
      <c r="B4002" s="23">
        <v>46049.480555555601</v>
      </c>
      <c r="C4002" s="23">
        <v>46049.483333333301</v>
      </c>
      <c r="D4002" s="23">
        <v>46049.511805555601</v>
      </c>
      <c r="E4002" s="9" t="s">
        <v>212</v>
      </c>
      <c r="F4002" s="9" t="s">
        <v>188</v>
      </c>
      <c r="G4002" s="9" t="s">
        <v>213</v>
      </c>
      <c r="H4002" s="9" t="s">
        <v>161</v>
      </c>
      <c r="I4002" s="9" t="s">
        <v>454</v>
      </c>
      <c r="J4002" s="9" t="s">
        <v>813</v>
      </c>
      <c r="K4002" s="9" t="s">
        <v>215</v>
      </c>
      <c r="L4002" s="9" t="s">
        <v>293</v>
      </c>
      <c r="M4002" s="9" t="s">
        <v>2878</v>
      </c>
      <c r="N4002" s="9" t="s">
        <v>198</v>
      </c>
      <c r="O4002" s="9" t="s">
        <v>177</v>
      </c>
      <c r="P4002" s="9" t="s">
        <v>300</v>
      </c>
      <c r="Q4002" s="9" t="s">
        <v>219</v>
      </c>
      <c r="R4002" s="9">
        <v>0</v>
      </c>
      <c r="S4002" s="9">
        <v>6</v>
      </c>
      <c r="U4002" s="9" t="s">
        <v>221</v>
      </c>
      <c r="X4002" s="9">
        <f>INDEX(SLA_Policy!$D$2:$D$5,MATCH(F4002,SLA_Policy!$A$2:$A$5,0))</f>
        <v>72</v>
      </c>
      <c r="Y4002" s="9" t="str">
        <f>IF(E4002="Cancelled","Excluded",IF(D4002="",IF((SLA_Policy!$B$8-B4002)*24&gt;X4002,"Open - Breached","Open - On Track"),IF((D4002-B4002)*24&lt;=X4002,"Met","Breached")))</f>
        <v>Met</v>
      </c>
    </row>
    <row r="4003" spans="1:25" x14ac:dyDescent="0.25">
      <c r="A4003" s="9" t="s">
        <v>7270</v>
      </c>
      <c r="B4003" s="23">
        <v>46049.493750000001</v>
      </c>
      <c r="C4003" s="23">
        <v>46049.495138888902</v>
      </c>
      <c r="D4003" s="23">
        <v>46049.561805555597</v>
      </c>
      <c r="E4003" s="9" t="s">
        <v>212</v>
      </c>
      <c r="F4003" s="9" t="s">
        <v>187</v>
      </c>
      <c r="G4003" s="9" t="s">
        <v>213</v>
      </c>
      <c r="H4003" s="9" t="s">
        <v>166</v>
      </c>
      <c r="I4003" s="9" t="s">
        <v>398</v>
      </c>
      <c r="J4003" s="9" t="s">
        <v>7271</v>
      </c>
      <c r="K4003" s="9" t="s">
        <v>215</v>
      </c>
      <c r="L4003" s="9" t="s">
        <v>216</v>
      </c>
      <c r="M4003" s="9" t="s">
        <v>3647</v>
      </c>
      <c r="N4003" s="9" t="s">
        <v>198</v>
      </c>
      <c r="O4003" s="9" t="s">
        <v>181</v>
      </c>
      <c r="P4003" s="9" t="s">
        <v>445</v>
      </c>
      <c r="Q4003" s="9" t="s">
        <v>273</v>
      </c>
      <c r="R4003" s="9">
        <v>0</v>
      </c>
      <c r="S4003" s="9">
        <v>90</v>
      </c>
      <c r="U4003" s="9" t="s">
        <v>140</v>
      </c>
      <c r="V4003" s="9" t="s">
        <v>7028</v>
      </c>
      <c r="W4003" s="9">
        <v>5</v>
      </c>
      <c r="X4003" s="9">
        <f>INDEX(SLA_Policy!$D$2:$D$5,MATCH(F4003,SLA_Policy!$A$2:$A$5,0))</f>
        <v>8</v>
      </c>
      <c r="Y4003" s="9" t="str">
        <f>IF(E4003="Cancelled","Excluded",IF(D4003="",IF((SLA_Policy!$B$8-B4003)*24&gt;X4003,"Open - Breached","Open - On Track"),IF((D4003-B4003)*24&lt;=X4003,"Met","Breached")))</f>
        <v>Met</v>
      </c>
    </row>
    <row r="4004" spans="1:25" x14ac:dyDescent="0.25">
      <c r="A4004" s="9" t="s">
        <v>7272</v>
      </c>
      <c r="B4004" s="23">
        <v>46049.494444444397</v>
      </c>
      <c r="C4004" s="23">
        <v>46049.495138888902</v>
      </c>
      <c r="D4004" s="23">
        <v>46049.566666666702</v>
      </c>
      <c r="E4004" s="9" t="s">
        <v>212</v>
      </c>
      <c r="F4004" s="9" t="s">
        <v>187</v>
      </c>
      <c r="G4004" s="9" t="s">
        <v>213</v>
      </c>
      <c r="H4004" s="9" t="s">
        <v>166</v>
      </c>
      <c r="I4004" s="9" t="s">
        <v>398</v>
      </c>
      <c r="J4004" s="9" t="s">
        <v>7273</v>
      </c>
      <c r="K4004" s="9" t="s">
        <v>225</v>
      </c>
      <c r="L4004" s="9" t="s">
        <v>270</v>
      </c>
      <c r="M4004" s="9" t="s">
        <v>2509</v>
      </c>
      <c r="N4004" s="9" t="s">
        <v>198</v>
      </c>
      <c r="O4004" s="9" t="s">
        <v>181</v>
      </c>
      <c r="P4004" s="9" t="s">
        <v>289</v>
      </c>
      <c r="Q4004" s="9" t="s">
        <v>273</v>
      </c>
      <c r="R4004" s="9">
        <v>0</v>
      </c>
      <c r="S4004" s="9">
        <v>113</v>
      </c>
      <c r="U4004" s="9" t="s">
        <v>140</v>
      </c>
      <c r="V4004" s="9" t="s">
        <v>7028</v>
      </c>
      <c r="X4004" s="9">
        <f>INDEX(SLA_Policy!$D$2:$D$5,MATCH(F4004,SLA_Policy!$A$2:$A$5,0))</f>
        <v>8</v>
      </c>
      <c r="Y4004" s="9" t="str">
        <f>IF(E4004="Cancelled","Excluded",IF(D4004="",IF((SLA_Policy!$B$8-B4004)*24&gt;X4004,"Open - Breached","Open - On Track"),IF((D4004-B4004)*24&lt;=X4004,"Met","Breached")))</f>
        <v>Met</v>
      </c>
    </row>
    <row r="4005" spans="1:25" x14ac:dyDescent="0.25">
      <c r="A4005" s="9" t="s">
        <v>7274</v>
      </c>
      <c r="B4005" s="23">
        <v>46049.546527777798</v>
      </c>
      <c r="C4005" s="23">
        <v>46049.5493055556</v>
      </c>
      <c r="D4005" s="23">
        <v>46049.5847222222</v>
      </c>
      <c r="E4005" s="9" t="s">
        <v>212</v>
      </c>
      <c r="F4005" s="9" t="s">
        <v>189</v>
      </c>
      <c r="G4005" s="9" t="s">
        <v>213</v>
      </c>
      <c r="H4005" s="9" t="s">
        <v>161</v>
      </c>
      <c r="I4005" s="9" t="s">
        <v>454</v>
      </c>
      <c r="J4005" s="9" t="s">
        <v>3136</v>
      </c>
      <c r="K4005" s="9" t="s">
        <v>225</v>
      </c>
      <c r="L4005" s="9" t="s">
        <v>216</v>
      </c>
      <c r="M4005" s="9" t="s">
        <v>1246</v>
      </c>
      <c r="N4005" s="9" t="s">
        <v>198</v>
      </c>
      <c r="O4005" s="9" t="s">
        <v>116</v>
      </c>
      <c r="P4005" s="9" t="s">
        <v>551</v>
      </c>
      <c r="Q4005" s="9" t="s">
        <v>219</v>
      </c>
      <c r="R4005" s="9">
        <v>0</v>
      </c>
      <c r="S4005" s="9">
        <v>6</v>
      </c>
      <c r="U4005" s="9" t="s">
        <v>266</v>
      </c>
      <c r="X4005" s="9">
        <f>INDEX(SLA_Policy!$D$2:$D$5,MATCH(F4005,SLA_Policy!$A$2:$A$5,0))</f>
        <v>120</v>
      </c>
      <c r="Y4005" s="9" t="str">
        <f>IF(E4005="Cancelled","Excluded",IF(D4005="",IF((SLA_Policy!$B$8-B4005)*24&gt;X4005,"Open - Breached","Open - On Track"),IF((D4005-B4005)*24&lt;=X4005,"Met","Breached")))</f>
        <v>Met</v>
      </c>
    </row>
    <row r="4006" spans="1:25" x14ac:dyDescent="0.25">
      <c r="A4006" s="9" t="s">
        <v>7275</v>
      </c>
      <c r="B4006" s="23">
        <v>46049.547916666699</v>
      </c>
      <c r="C4006" s="23">
        <v>46049.550694444399</v>
      </c>
      <c r="D4006" s="23">
        <v>46050.402777777803</v>
      </c>
      <c r="E4006" s="9" t="s">
        <v>212</v>
      </c>
      <c r="F4006" s="9" t="s">
        <v>188</v>
      </c>
      <c r="G4006" s="9" t="s">
        <v>236</v>
      </c>
      <c r="H4006" s="9" t="s">
        <v>161</v>
      </c>
      <c r="I4006" s="9" t="s">
        <v>482</v>
      </c>
      <c r="J4006" s="9" t="s">
        <v>7276</v>
      </c>
      <c r="K4006" s="9" t="s">
        <v>215</v>
      </c>
      <c r="L4006" s="9" t="s">
        <v>311</v>
      </c>
      <c r="M4006" s="9" t="s">
        <v>3168</v>
      </c>
      <c r="N4006" s="9" t="s">
        <v>198</v>
      </c>
      <c r="O4006" s="9" t="s">
        <v>177</v>
      </c>
      <c r="P4006" s="9" t="s">
        <v>457</v>
      </c>
      <c r="Q4006" s="9" t="s">
        <v>219</v>
      </c>
      <c r="R4006" s="9">
        <v>0</v>
      </c>
      <c r="S4006" s="9">
        <v>23</v>
      </c>
      <c r="U4006" s="9" t="s">
        <v>242</v>
      </c>
      <c r="X4006" s="9">
        <f>INDEX(SLA_Policy!$D$2:$D$5,MATCH(F4006,SLA_Policy!$A$2:$A$5,0))</f>
        <v>72</v>
      </c>
      <c r="Y4006" s="9" t="str">
        <f>IF(E4006="Cancelled","Excluded",IF(D4006="",IF((SLA_Policy!$B$8-B4006)*24&gt;X4006,"Open - Breached","Open - On Track"),IF((D4006-B4006)*24&lt;=X4006,"Met","Breached")))</f>
        <v>Met</v>
      </c>
    </row>
    <row r="4007" spans="1:25" x14ac:dyDescent="0.25">
      <c r="A4007" s="9" t="s">
        <v>7277</v>
      </c>
      <c r="B4007" s="23">
        <v>46049.568055555603</v>
      </c>
      <c r="C4007" s="23">
        <v>46049.627777777801</v>
      </c>
      <c r="D4007" s="23">
        <v>46050.352083333302</v>
      </c>
      <c r="E4007" s="9" t="s">
        <v>212</v>
      </c>
      <c r="F4007" s="9" t="s">
        <v>189</v>
      </c>
      <c r="G4007" s="9" t="s">
        <v>236</v>
      </c>
      <c r="H4007" s="9" t="s">
        <v>161</v>
      </c>
      <c r="I4007" s="9" t="s">
        <v>482</v>
      </c>
      <c r="J4007" s="9" t="s">
        <v>7278</v>
      </c>
      <c r="K4007" s="9" t="s">
        <v>225</v>
      </c>
      <c r="L4007" s="9" t="s">
        <v>216</v>
      </c>
      <c r="M4007" s="9" t="s">
        <v>5573</v>
      </c>
      <c r="N4007" s="9" t="s">
        <v>196</v>
      </c>
      <c r="O4007" s="9" t="s">
        <v>116</v>
      </c>
      <c r="P4007" s="9" t="s">
        <v>234</v>
      </c>
      <c r="Q4007" s="9" t="s">
        <v>219</v>
      </c>
      <c r="R4007" s="9">
        <v>0</v>
      </c>
      <c r="S4007" s="9">
        <v>49</v>
      </c>
      <c r="U4007" s="9" t="s">
        <v>242</v>
      </c>
      <c r="X4007" s="9">
        <f>INDEX(SLA_Policy!$D$2:$D$5,MATCH(F4007,SLA_Policy!$A$2:$A$5,0))</f>
        <v>120</v>
      </c>
      <c r="Y4007" s="9" t="str">
        <f>IF(E4007="Cancelled","Excluded",IF(D4007="",IF((SLA_Policy!$B$8-B4007)*24&gt;X4007,"Open - Breached","Open - On Track"),IF((D4007-B4007)*24&lt;=X4007,"Met","Breached")))</f>
        <v>Met</v>
      </c>
    </row>
    <row r="4008" spans="1:25" x14ac:dyDescent="0.25">
      <c r="A4008" s="9" t="s">
        <v>7279</v>
      </c>
      <c r="B4008" s="23">
        <v>46049.576388888898</v>
      </c>
      <c r="C4008" s="23">
        <v>46049.586805555598</v>
      </c>
      <c r="D4008" s="23">
        <v>46049.723611111098</v>
      </c>
      <c r="E4008" s="9" t="s">
        <v>212</v>
      </c>
      <c r="F4008" s="9" t="s">
        <v>188</v>
      </c>
      <c r="G4008" s="9" t="s">
        <v>213</v>
      </c>
      <c r="H4008" s="9" t="s">
        <v>88</v>
      </c>
      <c r="I4008" s="9" t="s">
        <v>92</v>
      </c>
      <c r="J4008" s="9" t="s">
        <v>3210</v>
      </c>
      <c r="K4008" s="9" t="s">
        <v>215</v>
      </c>
      <c r="L4008" s="9" t="s">
        <v>216</v>
      </c>
      <c r="M4008" s="9" t="s">
        <v>580</v>
      </c>
      <c r="N4008" s="9" t="s">
        <v>196</v>
      </c>
      <c r="O4008" s="9" t="s">
        <v>116</v>
      </c>
      <c r="P4008" s="9" t="s">
        <v>342</v>
      </c>
      <c r="Q4008" s="9" t="s">
        <v>219</v>
      </c>
      <c r="R4008" s="9">
        <v>0</v>
      </c>
      <c r="S4008" s="9">
        <v>14</v>
      </c>
      <c r="T4008" s="9" t="s">
        <v>220</v>
      </c>
      <c r="U4008" s="9" t="s">
        <v>230</v>
      </c>
      <c r="X4008" s="9">
        <f>INDEX(SLA_Policy!$D$2:$D$5,MATCH(F4008,SLA_Policy!$A$2:$A$5,0))</f>
        <v>72</v>
      </c>
      <c r="Y4008" s="9" t="str">
        <f>IF(E4008="Cancelled","Excluded",IF(D4008="",IF((SLA_Policy!$B$8-B4008)*24&gt;X4008,"Open - Breached","Open - On Track"),IF((D4008-B4008)*24&lt;=X4008,"Met","Breached")))</f>
        <v>Met</v>
      </c>
    </row>
    <row r="4009" spans="1:25" x14ac:dyDescent="0.25">
      <c r="A4009" s="9" t="s">
        <v>7280</v>
      </c>
      <c r="B4009" s="23">
        <v>46049.576388888898</v>
      </c>
      <c r="C4009" s="23">
        <v>46049.624305555597</v>
      </c>
      <c r="D4009" s="23">
        <v>46049.631249999999</v>
      </c>
      <c r="E4009" s="9" t="s">
        <v>212</v>
      </c>
      <c r="F4009" s="9" t="s">
        <v>189</v>
      </c>
      <c r="G4009" s="9" t="s">
        <v>213</v>
      </c>
      <c r="H4009" s="9" t="s">
        <v>88</v>
      </c>
      <c r="I4009" s="9" t="s">
        <v>268</v>
      </c>
      <c r="J4009" s="9" t="s">
        <v>269</v>
      </c>
      <c r="K4009" s="9" t="s">
        <v>239</v>
      </c>
      <c r="L4009" s="9" t="s">
        <v>104</v>
      </c>
      <c r="M4009" s="9" t="s">
        <v>2559</v>
      </c>
      <c r="N4009" s="9" t="s">
        <v>196</v>
      </c>
      <c r="O4009" s="9" t="s">
        <v>178</v>
      </c>
      <c r="P4009" s="9" t="s">
        <v>427</v>
      </c>
      <c r="Q4009" s="9" t="s">
        <v>219</v>
      </c>
      <c r="R4009" s="9">
        <v>0</v>
      </c>
      <c r="S4009" s="9">
        <v>32</v>
      </c>
      <c r="T4009" s="9" t="s">
        <v>136</v>
      </c>
      <c r="U4009" s="9" t="s">
        <v>266</v>
      </c>
      <c r="X4009" s="9">
        <f>INDEX(SLA_Policy!$D$2:$D$5,MATCH(F4009,SLA_Policy!$A$2:$A$5,0))</f>
        <v>120</v>
      </c>
      <c r="Y4009" s="9" t="str">
        <f>IF(E4009="Cancelled","Excluded",IF(D4009="",IF((SLA_Policy!$B$8-B4009)*24&gt;X4009,"Open - Breached","Open - On Track"),IF((D4009-B4009)*24&lt;=X4009,"Met","Breached")))</f>
        <v>Met</v>
      </c>
    </row>
    <row r="4010" spans="1:25" x14ac:dyDescent="0.25">
      <c r="A4010" s="9" t="s">
        <v>7281</v>
      </c>
      <c r="B4010" s="23">
        <v>46049.577777777798</v>
      </c>
      <c r="C4010" s="23">
        <v>46049.603472222203</v>
      </c>
      <c r="D4010" s="23">
        <v>46049.621527777803</v>
      </c>
      <c r="E4010" s="9" t="s">
        <v>212</v>
      </c>
      <c r="F4010" s="9" t="s">
        <v>188</v>
      </c>
      <c r="G4010" s="9" t="s">
        <v>213</v>
      </c>
      <c r="H4010" s="9" t="s">
        <v>162</v>
      </c>
      <c r="I4010" s="9" t="s">
        <v>345</v>
      </c>
      <c r="J4010" s="9" t="s">
        <v>5960</v>
      </c>
      <c r="K4010" s="9" t="s">
        <v>303</v>
      </c>
      <c r="L4010" s="9" t="s">
        <v>270</v>
      </c>
      <c r="M4010" s="9" t="s">
        <v>1769</v>
      </c>
      <c r="N4010" s="9" t="s">
        <v>196</v>
      </c>
      <c r="O4010" s="9" t="s">
        <v>179</v>
      </c>
      <c r="P4010" s="9" t="s">
        <v>284</v>
      </c>
      <c r="Q4010" s="9" t="s">
        <v>219</v>
      </c>
      <c r="R4010" s="9">
        <v>0</v>
      </c>
      <c r="S4010" s="9">
        <v>14</v>
      </c>
      <c r="U4010" s="9" t="s">
        <v>266</v>
      </c>
      <c r="X4010" s="9">
        <f>INDEX(SLA_Policy!$D$2:$D$5,MATCH(F4010,SLA_Policy!$A$2:$A$5,0))</f>
        <v>72</v>
      </c>
      <c r="Y4010" s="9" t="str">
        <f>IF(E4010="Cancelled","Excluded",IF(D4010="",IF((SLA_Policy!$B$8-B4010)*24&gt;X4010,"Open - Breached","Open - On Track"),IF((D4010-B4010)*24&lt;=X4010,"Met","Breached")))</f>
        <v>Met</v>
      </c>
    </row>
    <row r="4011" spans="1:25" x14ac:dyDescent="0.25">
      <c r="A4011" s="9" t="s">
        <v>7282</v>
      </c>
      <c r="B4011" s="23">
        <v>46049.5805555556</v>
      </c>
      <c r="C4011" s="23">
        <v>46049.621527777803</v>
      </c>
      <c r="D4011" s="23">
        <v>46051.339583333298</v>
      </c>
      <c r="E4011" s="9" t="s">
        <v>212</v>
      </c>
      <c r="F4011" s="9" t="s">
        <v>189</v>
      </c>
      <c r="G4011" s="9" t="s">
        <v>236</v>
      </c>
      <c r="H4011" s="9" t="s">
        <v>164</v>
      </c>
      <c r="I4011" s="9" t="s">
        <v>421</v>
      </c>
      <c r="J4011" s="9" t="s">
        <v>1733</v>
      </c>
      <c r="K4011" s="9" t="s">
        <v>239</v>
      </c>
      <c r="L4011" s="9" t="s">
        <v>104</v>
      </c>
      <c r="M4011" s="9" t="s">
        <v>1942</v>
      </c>
      <c r="N4011" s="9" t="s">
        <v>196</v>
      </c>
      <c r="O4011" s="9" t="s">
        <v>180</v>
      </c>
      <c r="P4011" s="9" t="s">
        <v>278</v>
      </c>
      <c r="Q4011" s="9" t="s">
        <v>219</v>
      </c>
      <c r="R4011" s="9">
        <v>0</v>
      </c>
      <c r="S4011" s="9">
        <v>29</v>
      </c>
      <c r="T4011" s="9" t="s">
        <v>343</v>
      </c>
      <c r="U4011" s="9" t="s">
        <v>242</v>
      </c>
      <c r="X4011" s="9">
        <f>INDEX(SLA_Policy!$D$2:$D$5,MATCH(F4011,SLA_Policy!$A$2:$A$5,0))</f>
        <v>120</v>
      </c>
      <c r="Y4011" s="9" t="str">
        <f>IF(E4011="Cancelled","Excluded",IF(D4011="",IF((SLA_Policy!$B$8-B4011)*24&gt;X4011,"Open - Breached","Open - On Track"),IF((D4011-B4011)*24&lt;=X4011,"Met","Breached")))</f>
        <v>Met</v>
      </c>
    </row>
    <row r="4012" spans="1:25" x14ac:dyDescent="0.25">
      <c r="A4012" s="9" t="s">
        <v>7283</v>
      </c>
      <c r="B4012" s="23">
        <v>46049.581944444399</v>
      </c>
      <c r="C4012" s="23">
        <v>46049.609027777798</v>
      </c>
      <c r="D4012" s="23">
        <v>46050.541666666701</v>
      </c>
      <c r="E4012" s="9" t="s">
        <v>212</v>
      </c>
      <c r="F4012" s="9" t="s">
        <v>188</v>
      </c>
      <c r="G4012" s="9" t="s">
        <v>213</v>
      </c>
      <c r="H4012" s="9" t="s">
        <v>165</v>
      </c>
      <c r="I4012" s="9" t="s">
        <v>567</v>
      </c>
      <c r="J4012" s="9" t="s">
        <v>1451</v>
      </c>
      <c r="K4012" s="9" t="s">
        <v>246</v>
      </c>
      <c r="L4012" s="9" t="s">
        <v>216</v>
      </c>
      <c r="M4012" s="9" t="s">
        <v>1714</v>
      </c>
      <c r="N4012" s="9" t="s">
        <v>197</v>
      </c>
      <c r="O4012" s="9" t="s">
        <v>176</v>
      </c>
      <c r="P4012" s="9" t="s">
        <v>228</v>
      </c>
      <c r="Q4012" s="9" t="s">
        <v>219</v>
      </c>
      <c r="R4012" s="9">
        <v>0</v>
      </c>
      <c r="S4012" s="9">
        <v>12</v>
      </c>
      <c r="U4012" s="9" t="s">
        <v>230</v>
      </c>
      <c r="X4012" s="9">
        <f>INDEX(SLA_Policy!$D$2:$D$5,MATCH(F4012,SLA_Policy!$A$2:$A$5,0))</f>
        <v>72</v>
      </c>
      <c r="Y4012" s="9" t="str">
        <f>IF(E4012="Cancelled","Excluded",IF(D4012="",IF((SLA_Policy!$B$8-B4012)*24&gt;X4012,"Open - Breached","Open - On Track"),IF((D4012-B4012)*24&lt;=X4012,"Met","Breached")))</f>
        <v>Met</v>
      </c>
    </row>
    <row r="4013" spans="1:25" x14ac:dyDescent="0.25">
      <c r="A4013" s="9" t="s">
        <v>7284</v>
      </c>
      <c r="B4013" s="23">
        <v>46049.602083333302</v>
      </c>
      <c r="C4013" s="23">
        <v>46049.6027777778</v>
      </c>
      <c r="D4013" s="23">
        <v>46049.631944444503</v>
      </c>
      <c r="E4013" s="9" t="s">
        <v>212</v>
      </c>
      <c r="F4013" s="9" t="s">
        <v>188</v>
      </c>
      <c r="G4013" s="9" t="s">
        <v>213</v>
      </c>
      <c r="H4013" s="9" t="s">
        <v>161</v>
      </c>
      <c r="I4013" s="9" t="s">
        <v>389</v>
      </c>
      <c r="J4013" s="9" t="s">
        <v>786</v>
      </c>
      <c r="K4013" s="9" t="s">
        <v>225</v>
      </c>
      <c r="L4013" s="9" t="s">
        <v>293</v>
      </c>
      <c r="M4013" s="9" t="s">
        <v>1637</v>
      </c>
      <c r="N4013" s="9" t="s">
        <v>200</v>
      </c>
      <c r="O4013" s="9" t="s">
        <v>116</v>
      </c>
      <c r="P4013" s="9" t="s">
        <v>295</v>
      </c>
      <c r="Q4013" s="9" t="s">
        <v>219</v>
      </c>
      <c r="R4013" s="9">
        <v>0</v>
      </c>
      <c r="S4013" s="9">
        <v>6</v>
      </c>
      <c r="U4013" s="9" t="s">
        <v>221</v>
      </c>
      <c r="W4013" s="9">
        <v>5</v>
      </c>
      <c r="X4013" s="9">
        <f>INDEX(SLA_Policy!$D$2:$D$5,MATCH(F4013,SLA_Policy!$A$2:$A$5,0))</f>
        <v>72</v>
      </c>
      <c r="Y4013" s="9" t="str">
        <f>IF(E4013="Cancelled","Excluded",IF(D4013="",IF((SLA_Policy!$B$8-B4013)*24&gt;X4013,"Open - Breached","Open - On Track"),IF((D4013-B4013)*24&lt;=X4013,"Met","Breached")))</f>
        <v>Met</v>
      </c>
    </row>
    <row r="4014" spans="1:25" x14ac:dyDescent="0.25">
      <c r="A4014" s="9" t="s">
        <v>7285</v>
      </c>
      <c r="B4014" s="23">
        <v>46049.612500000003</v>
      </c>
      <c r="C4014" s="23">
        <v>46049.631249999999</v>
      </c>
      <c r="D4014" s="23">
        <v>46050.409722222197</v>
      </c>
      <c r="E4014" s="9" t="s">
        <v>212</v>
      </c>
      <c r="F4014" s="9" t="s">
        <v>188</v>
      </c>
      <c r="G4014" s="9" t="s">
        <v>236</v>
      </c>
      <c r="H4014" s="9" t="s">
        <v>163</v>
      </c>
      <c r="I4014" s="9" t="s">
        <v>315</v>
      </c>
      <c r="J4014" s="9" t="s">
        <v>475</v>
      </c>
      <c r="K4014" s="9" t="s">
        <v>246</v>
      </c>
      <c r="L4014" s="9" t="s">
        <v>216</v>
      </c>
      <c r="M4014" s="9" t="s">
        <v>3604</v>
      </c>
      <c r="N4014" s="9" t="s">
        <v>196</v>
      </c>
      <c r="O4014" s="9" t="s">
        <v>180</v>
      </c>
      <c r="P4014" s="9" t="s">
        <v>368</v>
      </c>
      <c r="Q4014" s="9" t="s">
        <v>219</v>
      </c>
      <c r="R4014" s="9">
        <v>0</v>
      </c>
      <c r="S4014" s="9">
        <v>162</v>
      </c>
      <c r="T4014" s="9" t="s">
        <v>136</v>
      </c>
      <c r="U4014" s="9" t="s">
        <v>242</v>
      </c>
      <c r="X4014" s="9">
        <f>INDEX(SLA_Policy!$D$2:$D$5,MATCH(F4014,SLA_Policy!$A$2:$A$5,0))</f>
        <v>72</v>
      </c>
      <c r="Y4014" s="9" t="str">
        <f>IF(E4014="Cancelled","Excluded",IF(D4014="",IF((SLA_Policy!$B$8-B4014)*24&gt;X4014,"Open - Breached","Open - On Track"),IF((D4014-B4014)*24&lt;=X4014,"Met","Breached")))</f>
        <v>Met</v>
      </c>
    </row>
    <row r="4015" spans="1:25" x14ac:dyDescent="0.25">
      <c r="A4015" s="9" t="s">
        <v>7286</v>
      </c>
      <c r="B4015" s="23">
        <v>46049.615277777797</v>
      </c>
      <c r="C4015" s="23">
        <v>46049.622916666704</v>
      </c>
      <c r="D4015" s="23">
        <v>46050.502777777801</v>
      </c>
      <c r="E4015" s="9" t="s">
        <v>212</v>
      </c>
      <c r="F4015" s="9" t="s">
        <v>187</v>
      </c>
      <c r="G4015" s="9" t="s">
        <v>213</v>
      </c>
      <c r="H4015" s="9" t="s">
        <v>163</v>
      </c>
      <c r="I4015" s="9" t="s">
        <v>223</v>
      </c>
      <c r="J4015" s="9" t="s">
        <v>7287</v>
      </c>
      <c r="K4015" s="9" t="s">
        <v>246</v>
      </c>
      <c r="L4015" s="9" t="s">
        <v>104</v>
      </c>
      <c r="M4015" s="9" t="s">
        <v>1398</v>
      </c>
      <c r="N4015" s="9" t="s">
        <v>197</v>
      </c>
      <c r="O4015" s="9" t="s">
        <v>176</v>
      </c>
      <c r="P4015" s="9" t="s">
        <v>330</v>
      </c>
      <c r="Q4015" s="9" t="s">
        <v>273</v>
      </c>
      <c r="R4015" s="9">
        <v>1</v>
      </c>
      <c r="S4015" s="9">
        <v>68</v>
      </c>
      <c r="T4015" s="9" t="s">
        <v>220</v>
      </c>
      <c r="U4015" s="9" t="s">
        <v>230</v>
      </c>
      <c r="W4015" s="9">
        <v>4</v>
      </c>
      <c r="X4015" s="9">
        <f>INDEX(SLA_Policy!$D$2:$D$5,MATCH(F4015,SLA_Policy!$A$2:$A$5,0))</f>
        <v>8</v>
      </c>
      <c r="Y4015" s="9" t="str">
        <f>IF(E4015="Cancelled","Excluded",IF(D4015="",IF((SLA_Policy!$B$8-B4015)*24&gt;X4015,"Open - Breached","Open - On Track"),IF((D4015-B4015)*24&lt;=X4015,"Met","Breached")))</f>
        <v>Breached</v>
      </c>
    </row>
    <row r="4016" spans="1:25" x14ac:dyDescent="0.25">
      <c r="A4016" s="9" t="s">
        <v>7288</v>
      </c>
      <c r="B4016" s="23">
        <v>46049.618750000001</v>
      </c>
      <c r="C4016" s="23">
        <v>46049.622916666704</v>
      </c>
      <c r="D4016" s="23">
        <v>46049.672916666699</v>
      </c>
      <c r="E4016" s="9" t="s">
        <v>212</v>
      </c>
      <c r="F4016" s="9" t="s">
        <v>189</v>
      </c>
      <c r="G4016" s="9" t="s">
        <v>213</v>
      </c>
      <c r="H4016" s="9" t="s">
        <v>161</v>
      </c>
      <c r="I4016" s="9" t="s">
        <v>389</v>
      </c>
      <c r="J4016" s="9" t="s">
        <v>2110</v>
      </c>
      <c r="K4016" s="9" t="s">
        <v>246</v>
      </c>
      <c r="L4016" s="9" t="s">
        <v>104</v>
      </c>
      <c r="M4016" s="9" t="s">
        <v>838</v>
      </c>
      <c r="N4016" s="9" t="s">
        <v>198</v>
      </c>
      <c r="O4016" s="9" t="s">
        <v>116</v>
      </c>
      <c r="P4016" s="9" t="s">
        <v>525</v>
      </c>
      <c r="Q4016" s="9" t="s">
        <v>219</v>
      </c>
      <c r="R4016" s="9">
        <v>0</v>
      </c>
      <c r="S4016" s="9">
        <v>5</v>
      </c>
      <c r="U4016" s="9" t="s">
        <v>221</v>
      </c>
      <c r="X4016" s="9">
        <f>INDEX(SLA_Policy!$D$2:$D$5,MATCH(F4016,SLA_Policy!$A$2:$A$5,0))</f>
        <v>120</v>
      </c>
      <c r="Y4016" s="9" t="str">
        <f>IF(E4016="Cancelled","Excluded",IF(D4016="",IF((SLA_Policy!$B$8-B4016)*24&gt;X4016,"Open - Breached","Open - On Track"),IF((D4016-B4016)*24&lt;=X4016,"Met","Breached")))</f>
        <v>Met</v>
      </c>
    </row>
    <row r="4017" spans="1:25" x14ac:dyDescent="0.25">
      <c r="A4017" s="9" t="s">
        <v>7289</v>
      </c>
      <c r="B4017" s="23">
        <v>46049.620833333298</v>
      </c>
      <c r="C4017" s="23">
        <v>46049.666666666701</v>
      </c>
      <c r="D4017" s="23">
        <v>46055.335416666698</v>
      </c>
      <c r="E4017" s="9" t="s">
        <v>212</v>
      </c>
      <c r="F4017" s="9" t="s">
        <v>189</v>
      </c>
      <c r="G4017" s="9" t="s">
        <v>213</v>
      </c>
      <c r="H4017" s="9" t="s">
        <v>167</v>
      </c>
      <c r="I4017" s="9" t="s">
        <v>362</v>
      </c>
      <c r="J4017" s="9" t="s">
        <v>2005</v>
      </c>
      <c r="K4017" s="9" t="s">
        <v>239</v>
      </c>
      <c r="L4017" s="9" t="s">
        <v>216</v>
      </c>
      <c r="M4017" s="9" t="s">
        <v>3502</v>
      </c>
      <c r="N4017" s="9" t="s">
        <v>196</v>
      </c>
      <c r="O4017" s="9" t="s">
        <v>180</v>
      </c>
      <c r="P4017" s="9" t="s">
        <v>368</v>
      </c>
      <c r="Q4017" s="9" t="s">
        <v>219</v>
      </c>
      <c r="R4017" s="9">
        <v>0</v>
      </c>
      <c r="S4017" s="9">
        <v>74</v>
      </c>
      <c r="T4017" s="9" t="s">
        <v>220</v>
      </c>
      <c r="U4017" s="9" t="s">
        <v>266</v>
      </c>
      <c r="X4017" s="9">
        <f>INDEX(SLA_Policy!$D$2:$D$5,MATCH(F4017,SLA_Policy!$A$2:$A$5,0))</f>
        <v>120</v>
      </c>
      <c r="Y4017" s="9" t="str">
        <f>IF(E4017="Cancelled","Excluded",IF(D4017="",IF((SLA_Policy!$B$8-B4017)*24&gt;X4017,"Open - Breached","Open - On Track"),IF((D4017-B4017)*24&lt;=X4017,"Met","Breached")))</f>
        <v>Breached</v>
      </c>
    </row>
    <row r="4018" spans="1:25" x14ac:dyDescent="0.25">
      <c r="A4018" s="9" t="s">
        <v>7290</v>
      </c>
      <c r="B4018" s="23">
        <v>46049.621527777803</v>
      </c>
      <c r="C4018" s="23">
        <v>46049.635416666701</v>
      </c>
      <c r="D4018" s="23">
        <v>46052.341666666704</v>
      </c>
      <c r="E4018" s="9" t="s">
        <v>212</v>
      </c>
      <c r="F4018" s="9" t="s">
        <v>189</v>
      </c>
      <c r="G4018" s="9" t="s">
        <v>213</v>
      </c>
      <c r="H4018" s="9" t="s">
        <v>167</v>
      </c>
      <c r="I4018" s="9" t="s">
        <v>362</v>
      </c>
      <c r="J4018" s="9" t="s">
        <v>2503</v>
      </c>
      <c r="K4018" s="9" t="s">
        <v>303</v>
      </c>
      <c r="L4018" s="9" t="s">
        <v>226</v>
      </c>
      <c r="M4018" s="9" t="s">
        <v>1736</v>
      </c>
      <c r="N4018" s="9" t="s">
        <v>199</v>
      </c>
      <c r="O4018" s="9" t="s">
        <v>176</v>
      </c>
      <c r="P4018" s="9" t="s">
        <v>228</v>
      </c>
      <c r="Q4018" s="9" t="s">
        <v>219</v>
      </c>
      <c r="R4018" s="9">
        <v>0</v>
      </c>
      <c r="S4018" s="9">
        <v>48</v>
      </c>
      <c r="U4018" s="9" t="s">
        <v>266</v>
      </c>
      <c r="X4018" s="9">
        <f>INDEX(SLA_Policy!$D$2:$D$5,MATCH(F4018,SLA_Policy!$A$2:$A$5,0))</f>
        <v>120</v>
      </c>
      <c r="Y4018" s="9" t="str">
        <f>IF(E4018="Cancelled","Excluded",IF(D4018="",IF((SLA_Policy!$B$8-B4018)*24&gt;X4018,"Open - Breached","Open - On Track"),IF((D4018-B4018)*24&lt;=X4018,"Met","Breached")))</f>
        <v>Met</v>
      </c>
    </row>
    <row r="4019" spans="1:25" x14ac:dyDescent="0.25">
      <c r="A4019" s="9" t="s">
        <v>7291</v>
      </c>
      <c r="B4019" s="23">
        <v>46049.626388888901</v>
      </c>
      <c r="C4019" s="23">
        <v>46049.643750000003</v>
      </c>
      <c r="D4019" s="23">
        <v>46050.394444444399</v>
      </c>
      <c r="E4019" s="9" t="s">
        <v>212</v>
      </c>
      <c r="F4019" s="9" t="s">
        <v>189</v>
      </c>
      <c r="G4019" s="9" t="s">
        <v>213</v>
      </c>
      <c r="H4019" s="9" t="s">
        <v>162</v>
      </c>
      <c r="I4019" s="9" t="s">
        <v>345</v>
      </c>
      <c r="J4019" s="9" t="s">
        <v>1556</v>
      </c>
      <c r="K4019" s="9" t="s">
        <v>225</v>
      </c>
      <c r="L4019" s="9" t="s">
        <v>311</v>
      </c>
      <c r="M4019" s="9" t="s">
        <v>2527</v>
      </c>
      <c r="N4019" s="9" t="s">
        <v>198</v>
      </c>
      <c r="O4019" s="9" t="s">
        <v>179</v>
      </c>
      <c r="P4019" s="9" t="s">
        <v>337</v>
      </c>
      <c r="Q4019" s="9" t="s">
        <v>219</v>
      </c>
      <c r="R4019" s="9">
        <v>0</v>
      </c>
      <c r="S4019" s="9">
        <v>11</v>
      </c>
      <c r="U4019" s="9" t="s">
        <v>266</v>
      </c>
      <c r="X4019" s="9">
        <f>INDEX(SLA_Policy!$D$2:$D$5,MATCH(F4019,SLA_Policy!$A$2:$A$5,0))</f>
        <v>120</v>
      </c>
      <c r="Y4019" s="9" t="str">
        <f>IF(E4019="Cancelled","Excluded",IF(D4019="",IF((SLA_Policy!$B$8-B4019)*24&gt;X4019,"Open - Breached","Open - On Track"),IF((D4019-B4019)*24&lt;=X4019,"Met","Breached")))</f>
        <v>Met</v>
      </c>
    </row>
    <row r="4020" spans="1:25" x14ac:dyDescent="0.25">
      <c r="A4020" s="9" t="s">
        <v>7292</v>
      </c>
      <c r="B4020" s="23">
        <v>46049.634722222203</v>
      </c>
      <c r="C4020" s="23">
        <v>46049.645138888904</v>
      </c>
      <c r="D4020" s="23">
        <v>46049.756249999999</v>
      </c>
      <c r="E4020" s="9" t="s">
        <v>212</v>
      </c>
      <c r="F4020" s="9" t="s">
        <v>188</v>
      </c>
      <c r="G4020" s="9" t="s">
        <v>236</v>
      </c>
      <c r="H4020" s="9" t="s">
        <v>161</v>
      </c>
      <c r="I4020" s="9" t="s">
        <v>482</v>
      </c>
      <c r="J4020" s="9" t="s">
        <v>483</v>
      </c>
      <c r="K4020" s="9" t="s">
        <v>303</v>
      </c>
      <c r="L4020" s="9" t="s">
        <v>104</v>
      </c>
      <c r="M4020" s="9" t="s">
        <v>6331</v>
      </c>
      <c r="N4020" s="9" t="s">
        <v>196</v>
      </c>
      <c r="O4020" s="9" t="s">
        <v>177</v>
      </c>
      <c r="P4020" s="9" t="s">
        <v>241</v>
      </c>
      <c r="Q4020" s="9" t="s">
        <v>219</v>
      </c>
      <c r="R4020" s="9">
        <v>0</v>
      </c>
      <c r="S4020" s="9">
        <v>90</v>
      </c>
      <c r="U4020" s="9" t="s">
        <v>242</v>
      </c>
      <c r="X4020" s="9">
        <f>INDEX(SLA_Policy!$D$2:$D$5,MATCH(F4020,SLA_Policy!$A$2:$A$5,0))</f>
        <v>72</v>
      </c>
      <c r="Y4020" s="9" t="str">
        <f>IF(E4020="Cancelled","Excluded",IF(D4020="",IF((SLA_Policy!$B$8-B4020)*24&gt;X4020,"Open - Breached","Open - On Track"),IF((D4020-B4020)*24&lt;=X4020,"Met","Breached")))</f>
        <v>Met</v>
      </c>
    </row>
    <row r="4021" spans="1:25" x14ac:dyDescent="0.25">
      <c r="A4021" s="9" t="s">
        <v>7293</v>
      </c>
      <c r="B4021" s="23">
        <v>46049.644444444399</v>
      </c>
      <c r="C4021" s="23">
        <v>46049.646527777797</v>
      </c>
      <c r="D4021" s="23">
        <v>46049.735416666699</v>
      </c>
      <c r="E4021" s="9" t="s">
        <v>212</v>
      </c>
      <c r="F4021" s="9" t="s">
        <v>188</v>
      </c>
      <c r="G4021" s="9" t="s">
        <v>213</v>
      </c>
      <c r="H4021" s="9" t="s">
        <v>161</v>
      </c>
      <c r="I4021" s="9" t="s">
        <v>389</v>
      </c>
      <c r="J4021" s="9" t="s">
        <v>3069</v>
      </c>
      <c r="K4021" s="9" t="s">
        <v>246</v>
      </c>
      <c r="L4021" s="9" t="s">
        <v>216</v>
      </c>
      <c r="M4021" s="9" t="s">
        <v>3944</v>
      </c>
      <c r="N4021" s="9" t="s">
        <v>198</v>
      </c>
      <c r="O4021" s="9" t="s">
        <v>116</v>
      </c>
      <c r="P4021" s="9" t="s">
        <v>525</v>
      </c>
      <c r="Q4021" s="9" t="s">
        <v>219</v>
      </c>
      <c r="R4021" s="9">
        <v>1</v>
      </c>
      <c r="S4021" s="9">
        <v>13</v>
      </c>
      <c r="U4021" s="9" t="s">
        <v>376</v>
      </c>
      <c r="W4021" s="9">
        <v>5</v>
      </c>
      <c r="X4021" s="9">
        <f>INDEX(SLA_Policy!$D$2:$D$5,MATCH(F4021,SLA_Policy!$A$2:$A$5,0))</f>
        <v>72</v>
      </c>
      <c r="Y4021" s="9" t="str">
        <f>IF(E4021="Cancelled","Excluded",IF(D4021="",IF((SLA_Policy!$B$8-B4021)*24&gt;X4021,"Open - Breached","Open - On Track"),IF((D4021-B4021)*24&lt;=X4021,"Met","Breached")))</f>
        <v>Met</v>
      </c>
    </row>
    <row r="4022" spans="1:25" x14ac:dyDescent="0.25">
      <c r="A4022" s="9" t="s">
        <v>7294</v>
      </c>
      <c r="B4022" s="23">
        <v>46049.6472222222</v>
      </c>
      <c r="C4022" s="23">
        <v>46049.661111111098</v>
      </c>
      <c r="D4022" s="23">
        <v>46050.354861111096</v>
      </c>
      <c r="E4022" s="9" t="s">
        <v>212</v>
      </c>
      <c r="F4022" s="9" t="s">
        <v>188</v>
      </c>
      <c r="G4022" s="9" t="s">
        <v>213</v>
      </c>
      <c r="H4022" s="9" t="s">
        <v>165</v>
      </c>
      <c r="I4022" s="9" t="s">
        <v>2034</v>
      </c>
      <c r="J4022" s="9" t="s">
        <v>7295</v>
      </c>
      <c r="K4022" s="9" t="s">
        <v>246</v>
      </c>
      <c r="L4022" s="9" t="s">
        <v>216</v>
      </c>
      <c r="M4022" s="9" t="s">
        <v>2136</v>
      </c>
      <c r="N4022" s="9" t="s">
        <v>196</v>
      </c>
      <c r="O4022" s="9" t="s">
        <v>176</v>
      </c>
      <c r="P4022" s="9" t="s">
        <v>330</v>
      </c>
      <c r="Q4022" s="9" t="s">
        <v>219</v>
      </c>
      <c r="R4022" s="9">
        <v>0</v>
      </c>
      <c r="S4022" s="9">
        <v>53</v>
      </c>
      <c r="U4022" s="9" t="s">
        <v>266</v>
      </c>
      <c r="X4022" s="9">
        <f>INDEX(SLA_Policy!$D$2:$D$5,MATCH(F4022,SLA_Policy!$A$2:$A$5,0))</f>
        <v>72</v>
      </c>
      <c r="Y4022" s="9" t="str">
        <f>IF(E4022="Cancelled","Excluded",IF(D4022="",IF((SLA_Policy!$B$8-B4022)*24&gt;X4022,"Open - Breached","Open - On Track"),IF((D4022-B4022)*24&lt;=X4022,"Met","Breached")))</f>
        <v>Met</v>
      </c>
    </row>
    <row r="4023" spans="1:25" x14ac:dyDescent="0.25">
      <c r="A4023" s="9" t="s">
        <v>7296</v>
      </c>
      <c r="B4023" s="23">
        <v>46049.684027777803</v>
      </c>
      <c r="C4023" s="23">
        <v>46049.695138888899</v>
      </c>
      <c r="D4023" s="23">
        <v>46052.404861111099</v>
      </c>
      <c r="E4023" s="9" t="s">
        <v>212</v>
      </c>
      <c r="F4023" s="9" t="s">
        <v>189</v>
      </c>
      <c r="G4023" s="9" t="s">
        <v>213</v>
      </c>
      <c r="H4023" s="9" t="s">
        <v>165</v>
      </c>
      <c r="I4023" s="9" t="s">
        <v>2034</v>
      </c>
      <c r="J4023" s="9" t="s">
        <v>7297</v>
      </c>
      <c r="K4023" s="9" t="s">
        <v>246</v>
      </c>
      <c r="L4023" s="9" t="s">
        <v>282</v>
      </c>
      <c r="M4023" s="9" t="s">
        <v>1818</v>
      </c>
      <c r="N4023" s="9" t="s">
        <v>196</v>
      </c>
      <c r="O4023" s="9" t="s">
        <v>176</v>
      </c>
      <c r="P4023" s="9" t="s">
        <v>253</v>
      </c>
      <c r="Q4023" s="9" t="s">
        <v>219</v>
      </c>
      <c r="R4023" s="9">
        <v>0</v>
      </c>
      <c r="S4023" s="9">
        <v>74</v>
      </c>
      <c r="U4023" s="9" t="s">
        <v>266</v>
      </c>
      <c r="W4023" s="9">
        <v>3</v>
      </c>
      <c r="X4023" s="9">
        <f>INDEX(SLA_Policy!$D$2:$D$5,MATCH(F4023,SLA_Policy!$A$2:$A$5,0))</f>
        <v>120</v>
      </c>
      <c r="Y4023" s="9" t="str">
        <f>IF(E4023="Cancelled","Excluded",IF(D4023="",IF((SLA_Policy!$B$8-B4023)*24&gt;X4023,"Open - Breached","Open - On Track"),IF((D4023-B4023)*24&lt;=X4023,"Met","Breached")))</f>
        <v>Met</v>
      </c>
    </row>
    <row r="4024" spans="1:25" x14ac:dyDescent="0.25">
      <c r="A4024" s="9" t="s">
        <v>7298</v>
      </c>
      <c r="B4024" s="23">
        <v>46049.688194444498</v>
      </c>
      <c r="C4024" s="23">
        <v>46049.706944444399</v>
      </c>
      <c r="D4024" s="23">
        <v>46051.318749999999</v>
      </c>
      <c r="E4024" s="9" t="s">
        <v>212</v>
      </c>
      <c r="F4024" s="9" t="s">
        <v>188</v>
      </c>
      <c r="G4024" s="9" t="s">
        <v>236</v>
      </c>
      <c r="H4024" s="9" t="s">
        <v>161</v>
      </c>
      <c r="I4024" s="9" t="s">
        <v>237</v>
      </c>
      <c r="J4024" s="9" t="s">
        <v>7299</v>
      </c>
      <c r="K4024" s="9" t="s">
        <v>246</v>
      </c>
      <c r="L4024" s="9" t="s">
        <v>293</v>
      </c>
      <c r="M4024" s="9" t="s">
        <v>3002</v>
      </c>
      <c r="N4024" s="9" t="s">
        <v>196</v>
      </c>
      <c r="O4024" s="9" t="s">
        <v>177</v>
      </c>
      <c r="P4024" s="9" t="s">
        <v>300</v>
      </c>
      <c r="Q4024" s="9" t="s">
        <v>219</v>
      </c>
      <c r="R4024" s="9">
        <v>0</v>
      </c>
      <c r="S4024" s="9">
        <v>23</v>
      </c>
      <c r="U4024" s="9" t="s">
        <v>242</v>
      </c>
      <c r="W4024" s="9">
        <v>5</v>
      </c>
      <c r="X4024" s="9">
        <f>INDEX(SLA_Policy!$D$2:$D$5,MATCH(F4024,SLA_Policy!$A$2:$A$5,0))</f>
        <v>72</v>
      </c>
      <c r="Y4024" s="9" t="str">
        <f>IF(E4024="Cancelled","Excluded",IF(D4024="",IF((SLA_Policy!$B$8-B4024)*24&gt;X4024,"Open - Breached","Open - On Track"),IF((D4024-B4024)*24&lt;=X4024,"Met","Breached")))</f>
        <v>Met</v>
      </c>
    </row>
    <row r="4025" spans="1:25" x14ac:dyDescent="0.25">
      <c r="A4025" s="9" t="s">
        <v>7300</v>
      </c>
      <c r="B4025" s="23">
        <v>46049.692361111098</v>
      </c>
      <c r="C4025" s="23">
        <v>46049.694444444503</v>
      </c>
      <c r="D4025" s="23">
        <v>46050.379166666702</v>
      </c>
      <c r="E4025" s="9" t="s">
        <v>212</v>
      </c>
      <c r="F4025" s="9" t="s">
        <v>188</v>
      </c>
      <c r="G4025" s="9" t="s">
        <v>213</v>
      </c>
      <c r="H4025" s="9" t="s">
        <v>163</v>
      </c>
      <c r="I4025" s="9" t="s">
        <v>223</v>
      </c>
      <c r="J4025" s="9" t="s">
        <v>1514</v>
      </c>
      <c r="K4025" s="9" t="s">
        <v>215</v>
      </c>
      <c r="L4025" s="9" t="s">
        <v>282</v>
      </c>
      <c r="M4025" s="9" t="s">
        <v>4134</v>
      </c>
      <c r="N4025" s="9" t="s">
        <v>198</v>
      </c>
      <c r="O4025" s="9" t="s">
        <v>176</v>
      </c>
      <c r="P4025" s="9" t="s">
        <v>1159</v>
      </c>
      <c r="Q4025" s="9" t="s">
        <v>219</v>
      </c>
      <c r="R4025" s="9">
        <v>0</v>
      </c>
      <c r="S4025" s="9">
        <v>74</v>
      </c>
      <c r="T4025" s="9" t="s">
        <v>136</v>
      </c>
      <c r="U4025" s="9" t="s">
        <v>266</v>
      </c>
      <c r="X4025" s="9">
        <f>INDEX(SLA_Policy!$D$2:$D$5,MATCH(F4025,SLA_Policy!$A$2:$A$5,0))</f>
        <v>72</v>
      </c>
      <c r="Y4025" s="9" t="str">
        <f>IF(E4025="Cancelled","Excluded",IF(D4025="",IF((SLA_Policy!$B$8-B4025)*24&gt;X4025,"Open - Breached","Open - On Track"),IF((D4025-B4025)*24&lt;=X4025,"Met","Breached")))</f>
        <v>Met</v>
      </c>
    </row>
    <row r="4026" spans="1:25" x14ac:dyDescent="0.25">
      <c r="A4026" s="9" t="s">
        <v>7301</v>
      </c>
      <c r="B4026" s="23">
        <v>46049.6965277778</v>
      </c>
      <c r="C4026" s="23">
        <v>46050.338888888902</v>
      </c>
      <c r="D4026" s="23">
        <v>46050.35</v>
      </c>
      <c r="E4026" s="9" t="s">
        <v>212</v>
      </c>
      <c r="F4026" s="9" t="s">
        <v>189</v>
      </c>
      <c r="G4026" s="9" t="s">
        <v>213</v>
      </c>
      <c r="H4026" s="9" t="s">
        <v>164</v>
      </c>
      <c r="I4026" s="9" t="s">
        <v>260</v>
      </c>
      <c r="J4026" s="9" t="s">
        <v>3267</v>
      </c>
      <c r="K4026" s="9" t="s">
        <v>410</v>
      </c>
      <c r="L4026" s="9" t="s">
        <v>226</v>
      </c>
      <c r="M4026" s="9" t="s">
        <v>630</v>
      </c>
      <c r="N4026" s="9" t="s">
        <v>197</v>
      </c>
      <c r="O4026" s="9" t="s">
        <v>180</v>
      </c>
      <c r="P4026" s="9" t="s">
        <v>278</v>
      </c>
      <c r="Q4026" s="9" t="s">
        <v>219</v>
      </c>
      <c r="R4026" s="9">
        <v>0</v>
      </c>
      <c r="S4026" s="9">
        <v>21</v>
      </c>
      <c r="T4026" s="9" t="s">
        <v>265</v>
      </c>
      <c r="U4026" s="9" t="s">
        <v>376</v>
      </c>
      <c r="X4026" s="9">
        <f>INDEX(SLA_Policy!$D$2:$D$5,MATCH(F4026,SLA_Policy!$A$2:$A$5,0))</f>
        <v>120</v>
      </c>
      <c r="Y4026" s="9" t="str">
        <f>IF(E4026="Cancelled","Excluded",IF(D4026="",IF((SLA_Policy!$B$8-B4026)*24&gt;X4026,"Open - Breached","Open - On Track"),IF((D4026-B4026)*24&lt;=X4026,"Met","Breached")))</f>
        <v>Met</v>
      </c>
    </row>
    <row r="4027" spans="1:25" x14ac:dyDescent="0.25">
      <c r="A4027" s="9" t="s">
        <v>7302</v>
      </c>
      <c r="B4027" s="23">
        <v>46049.697222222203</v>
      </c>
      <c r="C4027" s="23">
        <v>46050.307638888902</v>
      </c>
      <c r="D4027" s="23">
        <v>46050.315277777801</v>
      </c>
      <c r="E4027" s="9" t="s">
        <v>212</v>
      </c>
      <c r="F4027" s="9" t="s">
        <v>188</v>
      </c>
      <c r="G4027" s="9" t="s">
        <v>213</v>
      </c>
      <c r="H4027" s="9" t="s">
        <v>164</v>
      </c>
      <c r="I4027" s="9" t="s">
        <v>478</v>
      </c>
      <c r="J4027" s="9" t="s">
        <v>7303</v>
      </c>
      <c r="K4027" s="9" t="s">
        <v>262</v>
      </c>
      <c r="L4027" s="9" t="s">
        <v>307</v>
      </c>
      <c r="M4027" s="9" t="s">
        <v>2895</v>
      </c>
      <c r="N4027" s="9" t="s">
        <v>196</v>
      </c>
      <c r="O4027" s="9" t="s">
        <v>178</v>
      </c>
      <c r="P4027" s="9" t="s">
        <v>360</v>
      </c>
      <c r="Q4027" s="9" t="s">
        <v>219</v>
      </c>
      <c r="R4027" s="9">
        <v>0</v>
      </c>
      <c r="S4027" s="9">
        <v>16</v>
      </c>
      <c r="T4027" s="9" t="s">
        <v>464</v>
      </c>
      <c r="U4027" s="9" t="s">
        <v>248</v>
      </c>
      <c r="W4027" s="9">
        <v>4</v>
      </c>
      <c r="X4027" s="9">
        <f>INDEX(SLA_Policy!$D$2:$D$5,MATCH(F4027,SLA_Policy!$A$2:$A$5,0))</f>
        <v>72</v>
      </c>
      <c r="Y4027" s="9" t="str">
        <f>IF(E4027="Cancelled","Excluded",IF(D4027="",IF((SLA_Policy!$B$8-B4027)*24&gt;X4027,"Open - Breached","Open - On Track"),IF((D4027-B4027)*24&lt;=X4027,"Met","Breached")))</f>
        <v>Met</v>
      </c>
    </row>
    <row r="4028" spans="1:25" x14ac:dyDescent="0.25">
      <c r="A4028" s="9" t="s">
        <v>7304</v>
      </c>
      <c r="B4028" s="23">
        <v>46049.697916666701</v>
      </c>
      <c r="C4028" s="23">
        <v>46049.773611111101</v>
      </c>
      <c r="D4028" s="23">
        <v>46050.528472222199</v>
      </c>
      <c r="E4028" s="9" t="s">
        <v>212</v>
      </c>
      <c r="F4028" s="9" t="s">
        <v>188</v>
      </c>
      <c r="G4028" s="9" t="s">
        <v>213</v>
      </c>
      <c r="H4028" s="9" t="s">
        <v>165</v>
      </c>
      <c r="I4028" s="9" t="s">
        <v>2034</v>
      </c>
      <c r="J4028" s="9" t="s">
        <v>7305</v>
      </c>
      <c r="K4028" s="9" t="s">
        <v>246</v>
      </c>
      <c r="L4028" s="9" t="s">
        <v>104</v>
      </c>
      <c r="M4028" s="9" t="s">
        <v>336</v>
      </c>
      <c r="N4028" s="9" t="s">
        <v>197</v>
      </c>
      <c r="O4028" s="9" t="s">
        <v>176</v>
      </c>
      <c r="P4028" s="9" t="s">
        <v>228</v>
      </c>
      <c r="Q4028" s="9" t="s">
        <v>219</v>
      </c>
      <c r="R4028" s="9">
        <v>0</v>
      </c>
      <c r="S4028" s="9">
        <v>86</v>
      </c>
      <c r="U4028" s="9" t="s">
        <v>230</v>
      </c>
      <c r="X4028" s="9">
        <f>INDEX(SLA_Policy!$D$2:$D$5,MATCH(F4028,SLA_Policy!$A$2:$A$5,0))</f>
        <v>72</v>
      </c>
      <c r="Y4028" s="9" t="str">
        <f>IF(E4028="Cancelled","Excluded",IF(D4028="",IF((SLA_Policy!$B$8-B4028)*24&gt;X4028,"Open - Breached","Open - On Track"),IF((D4028-B4028)*24&lt;=X4028,"Met","Breached")))</f>
        <v>Met</v>
      </c>
    </row>
    <row r="4029" spans="1:25" x14ac:dyDescent="0.25">
      <c r="A4029" s="9" t="s">
        <v>7306</v>
      </c>
      <c r="B4029" s="23">
        <v>46049.697916666701</v>
      </c>
      <c r="C4029" s="23">
        <v>46049.712500000001</v>
      </c>
      <c r="D4029" s="23">
        <v>46049.769444444399</v>
      </c>
      <c r="E4029" s="9" t="s">
        <v>212</v>
      </c>
      <c r="F4029" s="9" t="s">
        <v>188</v>
      </c>
      <c r="G4029" s="9" t="s">
        <v>213</v>
      </c>
      <c r="H4029" s="9" t="s">
        <v>162</v>
      </c>
      <c r="I4029" s="9" t="s">
        <v>393</v>
      </c>
      <c r="J4029" s="9" t="s">
        <v>7307</v>
      </c>
      <c r="K4029" s="9" t="s">
        <v>246</v>
      </c>
      <c r="L4029" s="9" t="s">
        <v>270</v>
      </c>
      <c r="M4029" s="9" t="s">
        <v>3722</v>
      </c>
      <c r="N4029" s="9" t="s">
        <v>196</v>
      </c>
      <c r="O4029" s="9" t="s">
        <v>116</v>
      </c>
      <c r="P4029" s="9" t="s">
        <v>218</v>
      </c>
      <c r="Q4029" s="9" t="s">
        <v>219</v>
      </c>
      <c r="R4029" s="9">
        <v>0</v>
      </c>
      <c r="S4029" s="9">
        <v>21</v>
      </c>
      <c r="U4029" s="9" t="s">
        <v>266</v>
      </c>
      <c r="X4029" s="9">
        <f>INDEX(SLA_Policy!$D$2:$D$5,MATCH(F4029,SLA_Policy!$A$2:$A$5,0))</f>
        <v>72</v>
      </c>
      <c r="Y4029" s="9" t="str">
        <f>IF(E4029="Cancelled","Excluded",IF(D4029="",IF((SLA_Policy!$B$8-B4029)*24&gt;X4029,"Open - Breached","Open - On Track"),IF((D4029-B4029)*24&lt;=X4029,"Met","Breached")))</f>
        <v>Met</v>
      </c>
    </row>
    <row r="4030" spans="1:25" x14ac:dyDescent="0.25">
      <c r="A4030" s="9" t="s">
        <v>7308</v>
      </c>
      <c r="B4030" s="23">
        <v>46049.704166666699</v>
      </c>
      <c r="C4030" s="23">
        <v>46049.7055555556</v>
      </c>
      <c r="D4030" s="23">
        <v>46051.492361111101</v>
      </c>
      <c r="E4030" s="9" t="s">
        <v>212</v>
      </c>
      <c r="F4030" s="9" t="s">
        <v>188</v>
      </c>
      <c r="G4030" s="9" t="s">
        <v>213</v>
      </c>
      <c r="H4030" s="9" t="s">
        <v>166</v>
      </c>
      <c r="I4030" s="9" t="s">
        <v>398</v>
      </c>
      <c r="J4030" s="9" t="s">
        <v>1731</v>
      </c>
      <c r="K4030" s="9" t="s">
        <v>246</v>
      </c>
      <c r="L4030" s="9" t="s">
        <v>226</v>
      </c>
      <c r="M4030" s="9" t="s">
        <v>4572</v>
      </c>
      <c r="N4030" s="9" t="s">
        <v>198</v>
      </c>
      <c r="O4030" s="9" t="s">
        <v>181</v>
      </c>
      <c r="P4030" s="9" t="s">
        <v>445</v>
      </c>
      <c r="Q4030" s="9" t="s">
        <v>219</v>
      </c>
      <c r="R4030" s="9">
        <v>0</v>
      </c>
      <c r="S4030" s="9">
        <v>77</v>
      </c>
      <c r="U4030" s="9" t="s">
        <v>140</v>
      </c>
      <c r="V4030" s="9" t="s">
        <v>7028</v>
      </c>
      <c r="X4030" s="9">
        <f>INDEX(SLA_Policy!$D$2:$D$5,MATCH(F4030,SLA_Policy!$A$2:$A$5,0))</f>
        <v>72</v>
      </c>
      <c r="Y4030" s="9" t="str">
        <f>IF(E4030="Cancelled","Excluded",IF(D4030="",IF((SLA_Policy!$B$8-B4030)*24&gt;X4030,"Open - Breached","Open - On Track"),IF((D4030-B4030)*24&lt;=X4030,"Met","Breached")))</f>
        <v>Met</v>
      </c>
    </row>
    <row r="4031" spans="1:25" x14ac:dyDescent="0.25">
      <c r="A4031" s="9" t="s">
        <v>7309</v>
      </c>
      <c r="B4031" s="23">
        <v>46049.7097222222</v>
      </c>
      <c r="C4031" s="23">
        <v>46049.720138888901</v>
      </c>
      <c r="D4031" s="23">
        <v>46049.848611111098</v>
      </c>
      <c r="E4031" s="9" t="s">
        <v>212</v>
      </c>
      <c r="F4031" s="9" t="s">
        <v>187</v>
      </c>
      <c r="G4031" s="9" t="s">
        <v>213</v>
      </c>
      <c r="H4031" s="9" t="s">
        <v>162</v>
      </c>
      <c r="I4031" s="9" t="s">
        <v>345</v>
      </c>
      <c r="J4031" s="9" t="s">
        <v>1501</v>
      </c>
      <c r="K4031" s="9" t="s">
        <v>215</v>
      </c>
      <c r="L4031" s="9" t="s">
        <v>293</v>
      </c>
      <c r="M4031" s="9" t="s">
        <v>1592</v>
      </c>
      <c r="N4031" s="9" t="s">
        <v>197</v>
      </c>
      <c r="O4031" s="9" t="s">
        <v>116</v>
      </c>
      <c r="P4031" s="9" t="s">
        <v>342</v>
      </c>
      <c r="Q4031" s="9" t="s">
        <v>219</v>
      </c>
      <c r="R4031" s="9">
        <v>1</v>
      </c>
      <c r="S4031" s="9">
        <v>25</v>
      </c>
      <c r="U4031" s="9" t="s">
        <v>248</v>
      </c>
      <c r="X4031" s="9">
        <f>INDEX(SLA_Policy!$D$2:$D$5,MATCH(F4031,SLA_Policy!$A$2:$A$5,0))</f>
        <v>8</v>
      </c>
      <c r="Y4031" s="9" t="str">
        <f>IF(E4031="Cancelled","Excluded",IF(D4031="",IF((SLA_Policy!$B$8-B4031)*24&gt;X4031,"Open - Breached","Open - On Track"),IF((D4031-B4031)*24&lt;=X4031,"Met","Breached")))</f>
        <v>Met</v>
      </c>
    </row>
    <row r="4032" spans="1:25" x14ac:dyDescent="0.25">
      <c r="A4032" s="9" t="s">
        <v>7310</v>
      </c>
      <c r="B4032" s="23">
        <v>46049.715972222199</v>
      </c>
      <c r="C4032" s="23">
        <v>46050.34375</v>
      </c>
      <c r="D4032" s="23">
        <v>46050.372222222199</v>
      </c>
      <c r="E4032" s="9" t="s">
        <v>212</v>
      </c>
      <c r="F4032" s="9" t="s">
        <v>189</v>
      </c>
      <c r="G4032" s="9" t="s">
        <v>213</v>
      </c>
      <c r="H4032" s="9" t="s">
        <v>166</v>
      </c>
      <c r="I4032" s="9" t="s">
        <v>378</v>
      </c>
      <c r="J4032" s="9" t="s">
        <v>1994</v>
      </c>
      <c r="K4032" s="9" t="s">
        <v>246</v>
      </c>
      <c r="L4032" s="9" t="s">
        <v>307</v>
      </c>
      <c r="M4032" s="9" t="s">
        <v>7311</v>
      </c>
      <c r="N4032" s="9" t="s">
        <v>196</v>
      </c>
      <c r="O4032" s="9" t="s">
        <v>180</v>
      </c>
      <c r="P4032" s="9" t="s">
        <v>318</v>
      </c>
      <c r="Q4032" s="9" t="s">
        <v>219</v>
      </c>
      <c r="R4032" s="9">
        <v>0</v>
      </c>
      <c r="S4032" s="9">
        <v>97</v>
      </c>
      <c r="T4032" s="9" t="s">
        <v>322</v>
      </c>
      <c r="U4032" s="9" t="s">
        <v>376</v>
      </c>
      <c r="X4032" s="9">
        <f>INDEX(SLA_Policy!$D$2:$D$5,MATCH(F4032,SLA_Policy!$A$2:$A$5,0))</f>
        <v>120</v>
      </c>
      <c r="Y4032" s="9" t="str">
        <f>IF(E4032="Cancelled","Excluded",IF(D4032="",IF((SLA_Policy!$B$8-B4032)*24&gt;X4032,"Open - Breached","Open - On Track"),IF((D4032-B4032)*24&lt;=X4032,"Met","Breached")))</f>
        <v>Met</v>
      </c>
    </row>
    <row r="4033" spans="1:25" x14ac:dyDescent="0.25">
      <c r="A4033" s="9" t="s">
        <v>7312</v>
      </c>
      <c r="B4033" s="23">
        <v>46049.722916666702</v>
      </c>
      <c r="C4033" s="23">
        <v>46049.761111111096</v>
      </c>
      <c r="D4033" s="23">
        <v>46050.389583333301</v>
      </c>
      <c r="E4033" s="9" t="s">
        <v>212</v>
      </c>
      <c r="F4033" s="9" t="s">
        <v>187</v>
      </c>
      <c r="G4033" s="9" t="s">
        <v>213</v>
      </c>
      <c r="H4033" s="9" t="s">
        <v>166</v>
      </c>
      <c r="I4033" s="9" t="s">
        <v>398</v>
      </c>
      <c r="J4033" s="9" t="s">
        <v>7313</v>
      </c>
      <c r="K4033" s="9" t="s">
        <v>246</v>
      </c>
      <c r="L4033" s="9" t="s">
        <v>216</v>
      </c>
      <c r="M4033" s="9" t="s">
        <v>2246</v>
      </c>
      <c r="N4033" s="9" t="s">
        <v>199</v>
      </c>
      <c r="O4033" s="9" t="s">
        <v>181</v>
      </c>
      <c r="P4033" s="9" t="s">
        <v>289</v>
      </c>
      <c r="Q4033" s="9" t="s">
        <v>273</v>
      </c>
      <c r="R4033" s="9">
        <v>0</v>
      </c>
      <c r="S4033" s="9">
        <v>97</v>
      </c>
      <c r="U4033" s="9" t="s">
        <v>140</v>
      </c>
      <c r="V4033" s="9" t="s">
        <v>7028</v>
      </c>
      <c r="X4033" s="9">
        <f>INDEX(SLA_Policy!$D$2:$D$5,MATCH(F4033,SLA_Policy!$A$2:$A$5,0))</f>
        <v>8</v>
      </c>
      <c r="Y4033" s="9" t="str">
        <f>IF(E4033="Cancelled","Excluded",IF(D4033="",IF((SLA_Policy!$B$8-B4033)*24&gt;X4033,"Open - Breached","Open - On Track"),IF((D4033-B4033)*24&lt;=X4033,"Met","Breached")))</f>
        <v>Breached</v>
      </c>
    </row>
    <row r="4034" spans="1:25" x14ac:dyDescent="0.25">
      <c r="A4034" s="9" t="s">
        <v>7314</v>
      </c>
      <c r="B4034" s="23">
        <v>46049.726388888899</v>
      </c>
      <c r="C4034" s="23">
        <v>46049.749305555597</v>
      </c>
      <c r="D4034" s="23">
        <v>46050.322222222203</v>
      </c>
      <c r="E4034" s="9" t="s">
        <v>212</v>
      </c>
      <c r="F4034" s="9" t="s">
        <v>188</v>
      </c>
      <c r="G4034" s="9" t="s">
        <v>213</v>
      </c>
      <c r="H4034" s="9" t="s">
        <v>88</v>
      </c>
      <c r="I4034" s="9" t="s">
        <v>92</v>
      </c>
      <c r="J4034" s="9" t="s">
        <v>5779</v>
      </c>
      <c r="K4034" s="9" t="s">
        <v>215</v>
      </c>
      <c r="L4034" s="9" t="s">
        <v>104</v>
      </c>
      <c r="M4034" s="9" t="s">
        <v>3586</v>
      </c>
      <c r="N4034" s="9" t="s">
        <v>197</v>
      </c>
      <c r="O4034" s="9" t="s">
        <v>178</v>
      </c>
      <c r="P4034" s="9" t="s">
        <v>321</v>
      </c>
      <c r="Q4034" s="9" t="s">
        <v>273</v>
      </c>
      <c r="R4034" s="9">
        <v>0</v>
      </c>
      <c r="S4034" s="9">
        <v>35</v>
      </c>
      <c r="T4034" s="9" t="s">
        <v>220</v>
      </c>
      <c r="U4034" s="9" t="s">
        <v>376</v>
      </c>
      <c r="W4034" s="9">
        <v>4</v>
      </c>
      <c r="X4034" s="9">
        <f>INDEX(SLA_Policy!$D$2:$D$5,MATCH(F4034,SLA_Policy!$A$2:$A$5,0))</f>
        <v>72</v>
      </c>
      <c r="Y4034" s="9" t="str">
        <f>IF(E4034="Cancelled","Excluded",IF(D4034="",IF((SLA_Policy!$B$8-B4034)*24&gt;X4034,"Open - Breached","Open - On Track"),IF((D4034-B4034)*24&lt;=X4034,"Met","Breached")))</f>
        <v>Met</v>
      </c>
    </row>
    <row r="4035" spans="1:25" x14ac:dyDescent="0.25">
      <c r="A4035" s="9" t="s">
        <v>7315</v>
      </c>
      <c r="B4035" s="23">
        <v>46049.774305555598</v>
      </c>
      <c r="C4035" s="23">
        <v>46049.781944444498</v>
      </c>
      <c r="D4035" s="23">
        <v>46051.333333333299</v>
      </c>
      <c r="E4035" s="9" t="s">
        <v>212</v>
      </c>
      <c r="F4035" s="9" t="s">
        <v>188</v>
      </c>
      <c r="G4035" s="9" t="s">
        <v>213</v>
      </c>
      <c r="H4035" s="9" t="s">
        <v>166</v>
      </c>
      <c r="I4035" s="9" t="s">
        <v>398</v>
      </c>
      <c r="J4035" s="9" t="s">
        <v>7143</v>
      </c>
      <c r="K4035" s="9" t="s">
        <v>246</v>
      </c>
      <c r="L4035" s="9" t="s">
        <v>311</v>
      </c>
      <c r="M4035" s="9" t="s">
        <v>3591</v>
      </c>
      <c r="N4035" s="9" t="s">
        <v>196</v>
      </c>
      <c r="O4035" s="9" t="s">
        <v>181</v>
      </c>
      <c r="P4035" s="9" t="s">
        <v>449</v>
      </c>
      <c r="Q4035" s="9" t="s">
        <v>219</v>
      </c>
      <c r="R4035" s="9">
        <v>0</v>
      </c>
      <c r="S4035" s="9">
        <v>91</v>
      </c>
      <c r="U4035" s="9" t="s">
        <v>140</v>
      </c>
      <c r="V4035" s="9" t="s">
        <v>7028</v>
      </c>
      <c r="W4035" s="9">
        <v>5</v>
      </c>
      <c r="X4035" s="9">
        <f>INDEX(SLA_Policy!$D$2:$D$5,MATCH(F4035,SLA_Policy!$A$2:$A$5,0))</f>
        <v>72</v>
      </c>
      <c r="Y4035" s="9" t="str">
        <f>IF(E4035="Cancelled","Excluded",IF(D4035="",IF((SLA_Policy!$B$8-B4035)*24&gt;X4035,"Open - Breached","Open - On Track"),IF((D4035-B4035)*24&lt;=X4035,"Met","Breached")))</f>
        <v>Met</v>
      </c>
    </row>
    <row r="4036" spans="1:25" x14ac:dyDescent="0.25">
      <c r="A4036" s="9" t="s">
        <v>7316</v>
      </c>
      <c r="B4036" s="23">
        <v>46049.780555555597</v>
      </c>
      <c r="C4036" s="23">
        <v>46049.7902777778</v>
      </c>
      <c r="D4036" s="23">
        <v>46050.369444444397</v>
      </c>
      <c r="E4036" s="9" t="s">
        <v>212</v>
      </c>
      <c r="F4036" s="9" t="s">
        <v>188</v>
      </c>
      <c r="G4036" s="9" t="s">
        <v>213</v>
      </c>
      <c r="H4036" s="9" t="s">
        <v>88</v>
      </c>
      <c r="I4036" s="9" t="s">
        <v>486</v>
      </c>
      <c r="J4036" s="9" t="s">
        <v>527</v>
      </c>
      <c r="K4036" s="9" t="s">
        <v>246</v>
      </c>
      <c r="L4036" s="9" t="s">
        <v>216</v>
      </c>
      <c r="M4036" s="9" t="s">
        <v>3604</v>
      </c>
      <c r="N4036" s="9" t="s">
        <v>199</v>
      </c>
      <c r="O4036" s="9" t="s">
        <v>178</v>
      </c>
      <c r="P4036" s="9" t="s">
        <v>321</v>
      </c>
      <c r="Q4036" s="9" t="s">
        <v>219</v>
      </c>
      <c r="R4036" s="9">
        <v>0</v>
      </c>
      <c r="S4036" s="9">
        <v>56</v>
      </c>
      <c r="U4036" s="9" t="s">
        <v>266</v>
      </c>
      <c r="X4036" s="9">
        <f>INDEX(SLA_Policy!$D$2:$D$5,MATCH(F4036,SLA_Policy!$A$2:$A$5,0))</f>
        <v>72</v>
      </c>
      <c r="Y4036" s="9" t="str">
        <f>IF(E4036="Cancelled","Excluded",IF(D4036="",IF((SLA_Policy!$B$8-B4036)*24&gt;X4036,"Open - Breached","Open - On Track"),IF((D4036-B4036)*24&lt;=X4036,"Met","Breached")))</f>
        <v>Met</v>
      </c>
    </row>
    <row r="4037" spans="1:25" x14ac:dyDescent="0.25">
      <c r="A4037" s="9" t="s">
        <v>7317</v>
      </c>
      <c r="B4037" s="23">
        <v>46049.848611111098</v>
      </c>
      <c r="C4037" s="23">
        <v>46050.359722222202</v>
      </c>
      <c r="D4037" s="23">
        <v>46050.377777777801</v>
      </c>
      <c r="E4037" s="9" t="s">
        <v>212</v>
      </c>
      <c r="F4037" s="9" t="s">
        <v>189</v>
      </c>
      <c r="G4037" s="9" t="s">
        <v>213</v>
      </c>
      <c r="H4037" s="9" t="s">
        <v>166</v>
      </c>
      <c r="I4037" s="9" t="s">
        <v>378</v>
      </c>
      <c r="J4037" s="9" t="s">
        <v>1994</v>
      </c>
      <c r="K4037" s="9" t="s">
        <v>246</v>
      </c>
      <c r="L4037" s="9" t="s">
        <v>216</v>
      </c>
      <c r="M4037" s="9" t="s">
        <v>1301</v>
      </c>
      <c r="N4037" s="9" t="s">
        <v>198</v>
      </c>
      <c r="O4037" s="9" t="s">
        <v>180</v>
      </c>
      <c r="P4037" s="9" t="s">
        <v>368</v>
      </c>
      <c r="Q4037" s="9" t="s">
        <v>273</v>
      </c>
      <c r="R4037" s="9">
        <v>0</v>
      </c>
      <c r="S4037" s="9">
        <v>45</v>
      </c>
      <c r="T4037" s="9" t="s">
        <v>136</v>
      </c>
      <c r="U4037" s="9" t="s">
        <v>376</v>
      </c>
      <c r="W4037" s="9">
        <v>5</v>
      </c>
      <c r="X4037" s="9">
        <f>INDEX(SLA_Policy!$D$2:$D$5,MATCH(F4037,SLA_Policy!$A$2:$A$5,0))</f>
        <v>120</v>
      </c>
      <c r="Y4037" s="9" t="str">
        <f>IF(E4037="Cancelled","Excluded",IF(D4037="",IF((SLA_Policy!$B$8-B4037)*24&gt;X4037,"Open - Breached","Open - On Track"),IF((D4037-B4037)*24&lt;=X4037,"Met","Breached")))</f>
        <v>Met</v>
      </c>
    </row>
    <row r="4038" spans="1:25" x14ac:dyDescent="0.25">
      <c r="A4038" s="9" t="s">
        <v>7318</v>
      </c>
      <c r="B4038" s="23">
        <v>46049.985416666699</v>
      </c>
      <c r="C4038" s="23">
        <v>46050.366666666698</v>
      </c>
      <c r="D4038" s="23">
        <v>46050.395138888904</v>
      </c>
      <c r="E4038" s="9" t="s">
        <v>212</v>
      </c>
      <c r="F4038" s="9" t="s">
        <v>189</v>
      </c>
      <c r="G4038" s="9" t="s">
        <v>213</v>
      </c>
      <c r="H4038" s="9" t="s">
        <v>88</v>
      </c>
      <c r="I4038" s="9" t="s">
        <v>92</v>
      </c>
      <c r="J4038" s="9" t="s">
        <v>842</v>
      </c>
      <c r="K4038" s="9" t="s">
        <v>215</v>
      </c>
      <c r="L4038" s="9" t="s">
        <v>270</v>
      </c>
      <c r="M4038" s="9" t="s">
        <v>657</v>
      </c>
      <c r="N4038" s="9" t="s">
        <v>198</v>
      </c>
      <c r="O4038" s="9" t="s">
        <v>116</v>
      </c>
      <c r="P4038" s="9" t="s">
        <v>342</v>
      </c>
      <c r="Q4038" s="9" t="s">
        <v>219</v>
      </c>
      <c r="R4038" s="9">
        <v>0</v>
      </c>
      <c r="S4038" s="9">
        <v>15</v>
      </c>
      <c r="T4038" s="9" t="s">
        <v>136</v>
      </c>
      <c r="U4038" s="9" t="s">
        <v>290</v>
      </c>
      <c r="X4038" s="9">
        <f>INDEX(SLA_Policy!$D$2:$D$5,MATCH(F4038,SLA_Policy!$A$2:$A$5,0))</f>
        <v>120</v>
      </c>
      <c r="Y4038" s="9" t="str">
        <f>IF(E4038="Cancelled","Excluded",IF(D4038="",IF((SLA_Policy!$B$8-B4038)*24&gt;X4038,"Open - Breached","Open - On Track"),IF((D4038-B4038)*24&lt;=X4038,"Met","Breached")))</f>
        <v>Met</v>
      </c>
    </row>
    <row r="4039" spans="1:25" x14ac:dyDescent="0.25">
      <c r="A4039" s="9" t="s">
        <v>7319</v>
      </c>
      <c r="B4039" s="23">
        <v>46050.180555555598</v>
      </c>
      <c r="C4039" s="23">
        <v>46050.297222222202</v>
      </c>
      <c r="D4039" s="23">
        <v>46050.318055555603</v>
      </c>
      <c r="E4039" s="9" t="s">
        <v>212</v>
      </c>
      <c r="F4039" s="9" t="s">
        <v>188</v>
      </c>
      <c r="G4039" s="9" t="s">
        <v>213</v>
      </c>
      <c r="H4039" s="9" t="s">
        <v>161</v>
      </c>
      <c r="I4039" s="9" t="s">
        <v>389</v>
      </c>
      <c r="J4039" s="9" t="s">
        <v>767</v>
      </c>
      <c r="K4039" s="9" t="s">
        <v>262</v>
      </c>
      <c r="L4039" s="9" t="s">
        <v>270</v>
      </c>
      <c r="M4039" s="9" t="s">
        <v>2080</v>
      </c>
      <c r="N4039" s="9" t="s">
        <v>200</v>
      </c>
      <c r="O4039" s="9" t="s">
        <v>116</v>
      </c>
      <c r="P4039" s="9" t="s">
        <v>525</v>
      </c>
      <c r="Q4039" s="9" t="s">
        <v>219</v>
      </c>
      <c r="R4039" s="9">
        <v>0</v>
      </c>
      <c r="S4039" s="9">
        <v>8</v>
      </c>
      <c r="U4039" s="9" t="s">
        <v>221</v>
      </c>
      <c r="X4039" s="9">
        <f>INDEX(SLA_Policy!$D$2:$D$5,MATCH(F4039,SLA_Policy!$A$2:$A$5,0))</f>
        <v>72</v>
      </c>
      <c r="Y4039" s="9" t="str">
        <f>IF(E4039="Cancelled","Excluded",IF(D4039="",IF((SLA_Policy!$B$8-B4039)*24&gt;X4039,"Open - Breached","Open - On Track"),IF((D4039-B4039)*24&lt;=X4039,"Met","Breached")))</f>
        <v>Met</v>
      </c>
    </row>
    <row r="4040" spans="1:25" x14ac:dyDescent="0.25">
      <c r="A4040" s="9" t="s">
        <v>7320</v>
      </c>
      <c r="B4040" s="23">
        <v>46050.254166666702</v>
      </c>
      <c r="C4040" s="23">
        <v>46050.3215277778</v>
      </c>
      <c r="D4040" s="23">
        <v>46051.425000000003</v>
      </c>
      <c r="E4040" s="9" t="s">
        <v>212</v>
      </c>
      <c r="F4040" s="9" t="s">
        <v>188</v>
      </c>
      <c r="G4040" s="9" t="s">
        <v>213</v>
      </c>
      <c r="H4040" s="9" t="s">
        <v>167</v>
      </c>
      <c r="I4040" s="9" t="s">
        <v>362</v>
      </c>
      <c r="J4040" s="9" t="s">
        <v>5996</v>
      </c>
      <c r="K4040" s="9" t="s">
        <v>246</v>
      </c>
      <c r="L4040" s="9" t="s">
        <v>216</v>
      </c>
      <c r="M4040" s="9" t="s">
        <v>1895</v>
      </c>
      <c r="N4040" s="9" t="s">
        <v>200</v>
      </c>
      <c r="O4040" s="9" t="s">
        <v>176</v>
      </c>
      <c r="P4040" s="9" t="s">
        <v>330</v>
      </c>
      <c r="Q4040" s="9" t="s">
        <v>219</v>
      </c>
      <c r="R4040" s="9">
        <v>0</v>
      </c>
      <c r="S4040" s="9">
        <v>74</v>
      </c>
      <c r="U4040" s="9" t="s">
        <v>248</v>
      </c>
      <c r="X4040" s="9">
        <f>INDEX(SLA_Policy!$D$2:$D$5,MATCH(F4040,SLA_Policy!$A$2:$A$5,0))</f>
        <v>72</v>
      </c>
      <c r="Y4040" s="9" t="str">
        <f>IF(E4040="Cancelled","Excluded",IF(D4040="",IF((SLA_Policy!$B$8-B4040)*24&gt;X4040,"Open - Breached","Open - On Track"),IF((D4040-B4040)*24&lt;=X4040,"Met","Breached")))</f>
        <v>Met</v>
      </c>
    </row>
    <row r="4041" spans="1:25" x14ac:dyDescent="0.25">
      <c r="A4041" s="9" t="s">
        <v>7321</v>
      </c>
      <c r="B4041" s="23">
        <v>46050.2902777778</v>
      </c>
      <c r="C4041" s="23">
        <v>46050.326388888898</v>
      </c>
      <c r="D4041" s="23">
        <v>46050.707638888904</v>
      </c>
      <c r="E4041" s="9" t="s">
        <v>212</v>
      </c>
      <c r="F4041" s="9" t="s">
        <v>188</v>
      </c>
      <c r="G4041" s="9" t="s">
        <v>213</v>
      </c>
      <c r="H4041" s="9" t="s">
        <v>164</v>
      </c>
      <c r="I4041" s="9" t="s">
        <v>339</v>
      </c>
      <c r="J4041" s="9" t="s">
        <v>459</v>
      </c>
      <c r="K4041" s="9" t="s">
        <v>303</v>
      </c>
      <c r="L4041" s="9" t="s">
        <v>216</v>
      </c>
      <c r="M4041" s="9" t="s">
        <v>1097</v>
      </c>
      <c r="N4041" s="9" t="s">
        <v>196</v>
      </c>
      <c r="O4041" s="9" t="s">
        <v>116</v>
      </c>
      <c r="P4041" s="9" t="s">
        <v>525</v>
      </c>
      <c r="Q4041" s="9" t="s">
        <v>219</v>
      </c>
      <c r="R4041" s="9">
        <v>0</v>
      </c>
      <c r="S4041" s="9">
        <v>25</v>
      </c>
      <c r="T4041" s="9" t="s">
        <v>343</v>
      </c>
      <c r="U4041" s="9" t="s">
        <v>266</v>
      </c>
      <c r="W4041" s="9">
        <v>3</v>
      </c>
      <c r="X4041" s="9">
        <f>INDEX(SLA_Policy!$D$2:$D$5,MATCH(F4041,SLA_Policy!$A$2:$A$5,0))</f>
        <v>72</v>
      </c>
      <c r="Y4041" s="9" t="str">
        <f>IF(E4041="Cancelled","Excluded",IF(D4041="",IF((SLA_Policy!$B$8-B4041)*24&gt;X4041,"Open - Breached","Open - On Track"),IF((D4041-B4041)*24&lt;=X4041,"Met","Breached")))</f>
        <v>Met</v>
      </c>
    </row>
    <row r="4042" spans="1:25" x14ac:dyDescent="0.25">
      <c r="A4042" s="9" t="s">
        <v>7322</v>
      </c>
      <c r="B4042" s="23">
        <v>46050.301388888904</v>
      </c>
      <c r="C4042" s="23">
        <v>46050.315277777801</v>
      </c>
      <c r="D4042" s="23">
        <v>46050.663888888899</v>
      </c>
      <c r="E4042" s="9" t="s">
        <v>212</v>
      </c>
      <c r="F4042" s="9" t="s">
        <v>189</v>
      </c>
      <c r="G4042" s="9" t="s">
        <v>236</v>
      </c>
      <c r="H4042" s="9" t="s">
        <v>162</v>
      </c>
      <c r="I4042" s="9" t="s">
        <v>280</v>
      </c>
      <c r="J4042" s="9" t="s">
        <v>7323</v>
      </c>
      <c r="K4042" s="9" t="s">
        <v>246</v>
      </c>
      <c r="L4042" s="9" t="s">
        <v>351</v>
      </c>
      <c r="M4042" s="9" t="s">
        <v>6877</v>
      </c>
      <c r="N4042" s="9" t="s">
        <v>196</v>
      </c>
      <c r="O4042" s="9" t="s">
        <v>179</v>
      </c>
      <c r="P4042" s="9" t="s">
        <v>264</v>
      </c>
      <c r="Q4042" s="9" t="s">
        <v>219</v>
      </c>
      <c r="R4042" s="9">
        <v>0</v>
      </c>
      <c r="S4042" s="9">
        <v>42</v>
      </c>
      <c r="U4042" s="9" t="s">
        <v>242</v>
      </c>
      <c r="X4042" s="9">
        <f>INDEX(SLA_Policy!$D$2:$D$5,MATCH(F4042,SLA_Policy!$A$2:$A$5,0))</f>
        <v>120</v>
      </c>
      <c r="Y4042" s="9" t="str">
        <f>IF(E4042="Cancelled","Excluded",IF(D4042="",IF((SLA_Policy!$B$8-B4042)*24&gt;X4042,"Open - Breached","Open - On Track"),IF((D4042-B4042)*24&lt;=X4042,"Met","Breached")))</f>
        <v>Met</v>
      </c>
    </row>
    <row r="4043" spans="1:25" x14ac:dyDescent="0.25">
      <c r="A4043" s="9" t="s">
        <v>7324</v>
      </c>
      <c r="B4043" s="23">
        <v>46050.314583333296</v>
      </c>
      <c r="C4043" s="23">
        <v>46050.4465277778</v>
      </c>
      <c r="D4043" s="23">
        <v>46051.35</v>
      </c>
      <c r="E4043" s="9" t="s">
        <v>212</v>
      </c>
      <c r="F4043" s="9" t="s">
        <v>189</v>
      </c>
      <c r="G4043" s="9" t="s">
        <v>213</v>
      </c>
      <c r="H4043" s="9" t="s">
        <v>161</v>
      </c>
      <c r="I4043" s="9" t="s">
        <v>297</v>
      </c>
      <c r="J4043" s="9" t="s">
        <v>1248</v>
      </c>
      <c r="K4043" s="9" t="s">
        <v>246</v>
      </c>
      <c r="L4043" s="9" t="s">
        <v>311</v>
      </c>
      <c r="M4043" s="9" t="s">
        <v>1554</v>
      </c>
      <c r="N4043" s="9" t="s">
        <v>196</v>
      </c>
      <c r="O4043" s="9" t="s">
        <v>116</v>
      </c>
      <c r="P4043" s="9" t="s">
        <v>295</v>
      </c>
      <c r="Q4043" s="9" t="s">
        <v>219</v>
      </c>
      <c r="R4043" s="9">
        <v>3</v>
      </c>
      <c r="S4043" s="9">
        <v>19</v>
      </c>
      <c r="U4043" s="9" t="s">
        <v>221</v>
      </c>
      <c r="W4043" s="9">
        <v>3</v>
      </c>
      <c r="X4043" s="9">
        <f>INDEX(SLA_Policy!$D$2:$D$5,MATCH(F4043,SLA_Policy!$A$2:$A$5,0))</f>
        <v>120</v>
      </c>
      <c r="Y4043" s="9" t="str">
        <f>IF(E4043="Cancelled","Excluded",IF(D4043="",IF((SLA_Policy!$B$8-B4043)*24&gt;X4043,"Open - Breached","Open - On Track"),IF((D4043-B4043)*24&lt;=X4043,"Met","Breached")))</f>
        <v>Met</v>
      </c>
    </row>
    <row r="4044" spans="1:25" x14ac:dyDescent="0.25">
      <c r="A4044" s="9" t="s">
        <v>7325</v>
      </c>
      <c r="B4044" s="23">
        <v>46050.323611111096</v>
      </c>
      <c r="C4044" s="23">
        <v>46050.3305555556</v>
      </c>
      <c r="D4044" s="23">
        <v>46051.359027777798</v>
      </c>
      <c r="E4044" s="9" t="s">
        <v>212</v>
      </c>
      <c r="F4044" s="9" t="s">
        <v>188</v>
      </c>
      <c r="G4044" s="9" t="s">
        <v>213</v>
      </c>
      <c r="H4044" s="9" t="s">
        <v>162</v>
      </c>
      <c r="I4044" s="9" t="s">
        <v>416</v>
      </c>
      <c r="J4044" s="9" t="s">
        <v>2215</v>
      </c>
      <c r="K4044" s="9" t="s">
        <v>246</v>
      </c>
      <c r="L4044" s="9" t="s">
        <v>216</v>
      </c>
      <c r="M4044" s="9" t="s">
        <v>4893</v>
      </c>
      <c r="N4044" s="9" t="s">
        <v>199</v>
      </c>
      <c r="O4044" s="9" t="s">
        <v>179</v>
      </c>
      <c r="P4044" s="9" t="s">
        <v>264</v>
      </c>
      <c r="Q4044" s="9" t="s">
        <v>219</v>
      </c>
      <c r="R4044" s="9">
        <v>0</v>
      </c>
      <c r="S4044" s="9">
        <v>41</v>
      </c>
      <c r="U4044" s="9" t="s">
        <v>290</v>
      </c>
      <c r="X4044" s="9">
        <f>INDEX(SLA_Policy!$D$2:$D$5,MATCH(F4044,SLA_Policy!$A$2:$A$5,0))</f>
        <v>72</v>
      </c>
      <c r="Y4044" s="9" t="str">
        <f>IF(E4044="Cancelled","Excluded",IF(D4044="",IF((SLA_Policy!$B$8-B4044)*24&gt;X4044,"Open - Breached","Open - On Track"),IF((D4044-B4044)*24&lt;=X4044,"Met","Breached")))</f>
        <v>Met</v>
      </c>
    </row>
    <row r="4045" spans="1:25" x14ac:dyDescent="0.25">
      <c r="A4045" s="9" t="s">
        <v>7326</v>
      </c>
      <c r="B4045" s="23">
        <v>46050.335416666698</v>
      </c>
      <c r="C4045" s="23">
        <v>46050.341666666704</v>
      </c>
      <c r="D4045" s="23">
        <v>46050.4819444444</v>
      </c>
      <c r="E4045" s="9" t="s">
        <v>212</v>
      </c>
      <c r="F4045" s="9" t="s">
        <v>188</v>
      </c>
      <c r="G4045" s="9" t="s">
        <v>213</v>
      </c>
      <c r="H4045" s="9" t="s">
        <v>162</v>
      </c>
      <c r="I4045" s="9" t="s">
        <v>244</v>
      </c>
      <c r="J4045" s="9" t="s">
        <v>561</v>
      </c>
      <c r="K4045" s="9" t="s">
        <v>246</v>
      </c>
      <c r="L4045" s="9" t="s">
        <v>311</v>
      </c>
      <c r="M4045" s="9" t="s">
        <v>1183</v>
      </c>
      <c r="N4045" s="9" t="s">
        <v>199</v>
      </c>
      <c r="O4045" s="9" t="s">
        <v>179</v>
      </c>
      <c r="P4045" s="9" t="s">
        <v>313</v>
      </c>
      <c r="Q4045" s="9" t="s">
        <v>219</v>
      </c>
      <c r="R4045" s="9">
        <v>0</v>
      </c>
      <c r="S4045" s="9">
        <v>24</v>
      </c>
      <c r="U4045" s="9" t="s">
        <v>266</v>
      </c>
      <c r="X4045" s="9">
        <f>INDEX(SLA_Policy!$D$2:$D$5,MATCH(F4045,SLA_Policy!$A$2:$A$5,0))</f>
        <v>72</v>
      </c>
      <c r="Y4045" s="9" t="str">
        <f>IF(E4045="Cancelled","Excluded",IF(D4045="",IF((SLA_Policy!$B$8-B4045)*24&gt;X4045,"Open - Breached","Open - On Track"),IF((D4045-B4045)*24&lt;=X4045,"Met","Breached")))</f>
        <v>Met</v>
      </c>
    </row>
    <row r="4046" spans="1:25" x14ac:dyDescent="0.25">
      <c r="A4046" s="9" t="s">
        <v>7327</v>
      </c>
      <c r="B4046" s="23">
        <v>46050.336111111101</v>
      </c>
      <c r="C4046" s="23">
        <v>46050.338888888902</v>
      </c>
      <c r="D4046" s="23">
        <v>46052.338194444397</v>
      </c>
      <c r="E4046" s="9" t="s">
        <v>212</v>
      </c>
      <c r="F4046" s="9" t="s">
        <v>188</v>
      </c>
      <c r="G4046" s="9" t="s">
        <v>213</v>
      </c>
      <c r="H4046" s="9" t="s">
        <v>163</v>
      </c>
      <c r="I4046" s="9" t="s">
        <v>223</v>
      </c>
      <c r="J4046" s="9" t="s">
        <v>7328</v>
      </c>
      <c r="K4046" s="9" t="s">
        <v>246</v>
      </c>
      <c r="L4046" s="9" t="s">
        <v>395</v>
      </c>
      <c r="M4046" s="9" t="s">
        <v>2422</v>
      </c>
      <c r="N4046" s="9" t="s">
        <v>200</v>
      </c>
      <c r="O4046" s="9" t="s">
        <v>176</v>
      </c>
      <c r="P4046" s="9" t="s">
        <v>419</v>
      </c>
      <c r="Q4046" s="9" t="s">
        <v>219</v>
      </c>
      <c r="R4046" s="9">
        <v>0</v>
      </c>
      <c r="S4046" s="9">
        <v>45</v>
      </c>
      <c r="T4046" s="9" t="s">
        <v>220</v>
      </c>
      <c r="U4046" s="9" t="s">
        <v>230</v>
      </c>
      <c r="X4046" s="9">
        <f>INDEX(SLA_Policy!$D$2:$D$5,MATCH(F4046,SLA_Policy!$A$2:$A$5,0))</f>
        <v>72</v>
      </c>
      <c r="Y4046" s="9" t="str">
        <f>IF(E4046="Cancelled","Excluded",IF(D4046="",IF((SLA_Policy!$B$8-B4046)*24&gt;X4046,"Open - Breached","Open - On Track"),IF((D4046-B4046)*24&lt;=X4046,"Met","Breached")))</f>
        <v>Met</v>
      </c>
    </row>
    <row r="4047" spans="1:25" x14ac:dyDescent="0.25">
      <c r="A4047" s="9" t="s">
        <v>7329</v>
      </c>
      <c r="B4047" s="23">
        <v>46050.338888888902</v>
      </c>
      <c r="C4047" s="23">
        <v>46050.416666666701</v>
      </c>
      <c r="D4047" s="23">
        <v>46051.474999999999</v>
      </c>
      <c r="E4047" s="9" t="s">
        <v>212</v>
      </c>
      <c r="F4047" s="9" t="s">
        <v>189</v>
      </c>
      <c r="G4047" s="9" t="s">
        <v>236</v>
      </c>
      <c r="H4047" s="9" t="s">
        <v>161</v>
      </c>
      <c r="I4047" s="9" t="s">
        <v>482</v>
      </c>
      <c r="J4047" s="9" t="s">
        <v>2297</v>
      </c>
      <c r="K4047" s="9" t="s">
        <v>303</v>
      </c>
      <c r="L4047" s="9" t="s">
        <v>282</v>
      </c>
      <c r="M4047" s="9" t="s">
        <v>1536</v>
      </c>
      <c r="N4047" s="9" t="s">
        <v>196</v>
      </c>
      <c r="O4047" s="9" t="s">
        <v>177</v>
      </c>
      <c r="P4047" s="9" t="s">
        <v>241</v>
      </c>
      <c r="Q4047" s="9" t="s">
        <v>219</v>
      </c>
      <c r="R4047" s="9">
        <v>0</v>
      </c>
      <c r="S4047" s="9">
        <v>19</v>
      </c>
      <c r="U4047" s="9" t="s">
        <v>242</v>
      </c>
      <c r="X4047" s="9">
        <f>INDEX(SLA_Policy!$D$2:$D$5,MATCH(F4047,SLA_Policy!$A$2:$A$5,0))</f>
        <v>120</v>
      </c>
      <c r="Y4047" s="9" t="str">
        <f>IF(E4047="Cancelled","Excluded",IF(D4047="",IF((SLA_Policy!$B$8-B4047)*24&gt;X4047,"Open - Breached","Open - On Track"),IF((D4047-B4047)*24&lt;=X4047,"Met","Breached")))</f>
        <v>Met</v>
      </c>
    </row>
    <row r="4048" spans="1:25" x14ac:dyDescent="0.25">
      <c r="A4048" s="9" t="s">
        <v>7330</v>
      </c>
      <c r="B4048" s="23">
        <v>46050.338888888902</v>
      </c>
      <c r="C4048" s="23">
        <v>46050.342361111099</v>
      </c>
      <c r="D4048" s="23">
        <v>46050.372222222199</v>
      </c>
      <c r="E4048" s="9" t="s">
        <v>212</v>
      </c>
      <c r="F4048" s="9" t="s">
        <v>186</v>
      </c>
      <c r="G4048" s="9" t="s">
        <v>213</v>
      </c>
      <c r="H4048" s="9" t="s">
        <v>166</v>
      </c>
      <c r="I4048" s="9" t="s">
        <v>398</v>
      </c>
      <c r="J4048" s="9" t="s">
        <v>7331</v>
      </c>
      <c r="K4048" s="9" t="s">
        <v>246</v>
      </c>
      <c r="L4048" s="9" t="s">
        <v>216</v>
      </c>
      <c r="M4048" s="9" t="s">
        <v>4946</v>
      </c>
      <c r="N4048" s="9" t="s">
        <v>196</v>
      </c>
      <c r="O4048" s="9" t="s">
        <v>181</v>
      </c>
      <c r="P4048" s="9" t="s">
        <v>668</v>
      </c>
      <c r="Q4048" s="9" t="s">
        <v>273</v>
      </c>
      <c r="R4048" s="9">
        <v>0</v>
      </c>
      <c r="S4048" s="9">
        <v>67</v>
      </c>
      <c r="U4048" s="9" t="s">
        <v>140</v>
      </c>
      <c r="V4048" s="9" t="s">
        <v>7028</v>
      </c>
      <c r="X4048" s="9">
        <f>INDEX(SLA_Policy!$D$2:$D$5,MATCH(F4048,SLA_Policy!$A$2:$A$5,0))</f>
        <v>4</v>
      </c>
      <c r="Y4048" s="9" t="str">
        <f>IF(E4048="Cancelled","Excluded",IF(D4048="",IF((SLA_Policy!$B$8-B4048)*24&gt;X4048,"Open - Breached","Open - On Track"),IF((D4048-B4048)*24&lt;=X4048,"Met","Breached")))</f>
        <v>Met</v>
      </c>
    </row>
    <row r="4049" spans="1:25" x14ac:dyDescent="0.25">
      <c r="A4049" s="9" t="s">
        <v>7332</v>
      </c>
      <c r="B4049" s="23">
        <v>46050.340277777803</v>
      </c>
      <c r="C4049" s="23">
        <v>46050.356249999997</v>
      </c>
      <c r="D4049" s="23">
        <v>46052.347916666702</v>
      </c>
      <c r="E4049" s="9" t="s">
        <v>212</v>
      </c>
      <c r="F4049" s="9" t="s">
        <v>188</v>
      </c>
      <c r="G4049" s="9" t="s">
        <v>213</v>
      </c>
      <c r="H4049" s="9" t="s">
        <v>167</v>
      </c>
      <c r="I4049" s="9" t="s">
        <v>349</v>
      </c>
      <c r="J4049" s="9" t="s">
        <v>7333</v>
      </c>
      <c r="K4049" s="9" t="s">
        <v>225</v>
      </c>
      <c r="L4049" s="9" t="s">
        <v>216</v>
      </c>
      <c r="M4049" s="9" t="s">
        <v>1246</v>
      </c>
      <c r="N4049" s="9" t="s">
        <v>196</v>
      </c>
      <c r="O4049" s="9" t="s">
        <v>116</v>
      </c>
      <c r="P4049" s="9" t="s">
        <v>551</v>
      </c>
      <c r="Q4049" s="9" t="s">
        <v>219</v>
      </c>
      <c r="R4049" s="9">
        <v>0</v>
      </c>
      <c r="S4049" s="9">
        <v>24</v>
      </c>
      <c r="U4049" s="9" t="s">
        <v>290</v>
      </c>
      <c r="X4049" s="9">
        <f>INDEX(SLA_Policy!$D$2:$D$5,MATCH(F4049,SLA_Policy!$A$2:$A$5,0))</f>
        <v>72</v>
      </c>
      <c r="Y4049" s="9" t="str">
        <f>IF(E4049="Cancelled","Excluded",IF(D4049="",IF((SLA_Policy!$B$8-B4049)*24&gt;X4049,"Open - Breached","Open - On Track"),IF((D4049-B4049)*24&lt;=X4049,"Met","Breached")))</f>
        <v>Met</v>
      </c>
    </row>
    <row r="4050" spans="1:25" x14ac:dyDescent="0.25">
      <c r="A4050" s="9" t="s">
        <v>7334</v>
      </c>
      <c r="B4050" s="23">
        <v>46050.34375</v>
      </c>
      <c r="C4050" s="23">
        <v>46050.395138888904</v>
      </c>
      <c r="D4050" s="23">
        <v>46051.313194444498</v>
      </c>
      <c r="E4050" s="9" t="s">
        <v>212</v>
      </c>
      <c r="F4050" s="9" t="s">
        <v>189</v>
      </c>
      <c r="G4050" s="9" t="s">
        <v>213</v>
      </c>
      <c r="H4050" s="9" t="s">
        <v>166</v>
      </c>
      <c r="I4050" s="9" t="s">
        <v>286</v>
      </c>
      <c r="J4050" s="9" t="s">
        <v>383</v>
      </c>
      <c r="K4050" s="9" t="s">
        <v>246</v>
      </c>
      <c r="L4050" s="9" t="s">
        <v>293</v>
      </c>
      <c r="M4050" s="9" t="s">
        <v>2099</v>
      </c>
      <c r="N4050" s="9" t="s">
        <v>196</v>
      </c>
      <c r="O4050" s="9" t="s">
        <v>181</v>
      </c>
      <c r="P4050" s="9" t="s">
        <v>289</v>
      </c>
      <c r="Q4050" s="9" t="s">
        <v>219</v>
      </c>
      <c r="R4050" s="9">
        <v>0</v>
      </c>
      <c r="S4050" s="9">
        <v>11</v>
      </c>
      <c r="U4050" s="9" t="s">
        <v>290</v>
      </c>
      <c r="X4050" s="9">
        <f>INDEX(SLA_Policy!$D$2:$D$5,MATCH(F4050,SLA_Policy!$A$2:$A$5,0))</f>
        <v>120</v>
      </c>
      <c r="Y4050" s="9" t="str">
        <f>IF(E4050="Cancelled","Excluded",IF(D4050="",IF((SLA_Policy!$B$8-B4050)*24&gt;X4050,"Open - Breached","Open - On Track"),IF((D4050-B4050)*24&lt;=X4050,"Met","Breached")))</f>
        <v>Met</v>
      </c>
    </row>
    <row r="4051" spans="1:25" x14ac:dyDescent="0.25">
      <c r="A4051" s="9" t="s">
        <v>7335</v>
      </c>
      <c r="B4051" s="23">
        <v>46050.350694444503</v>
      </c>
      <c r="C4051" s="23">
        <v>46050.404861111099</v>
      </c>
      <c r="D4051" s="23">
        <v>46050.570833333302</v>
      </c>
      <c r="E4051" s="9" t="s">
        <v>212</v>
      </c>
      <c r="F4051" s="9" t="s">
        <v>188</v>
      </c>
      <c r="G4051" s="9" t="s">
        <v>213</v>
      </c>
      <c r="H4051" s="9" t="s">
        <v>167</v>
      </c>
      <c r="I4051" s="9" t="s">
        <v>349</v>
      </c>
      <c r="J4051" s="9" t="s">
        <v>1197</v>
      </c>
      <c r="K4051" s="9" t="s">
        <v>276</v>
      </c>
      <c r="L4051" s="9" t="s">
        <v>270</v>
      </c>
      <c r="M4051" s="9" t="s">
        <v>6504</v>
      </c>
      <c r="N4051" s="9" t="s">
        <v>196</v>
      </c>
      <c r="O4051" s="9" t="s">
        <v>180</v>
      </c>
      <c r="P4051" s="9" t="s">
        <v>368</v>
      </c>
      <c r="Q4051" s="9" t="s">
        <v>219</v>
      </c>
      <c r="R4051" s="9">
        <v>0</v>
      </c>
      <c r="S4051" s="9">
        <v>12</v>
      </c>
      <c r="U4051" s="9" t="s">
        <v>266</v>
      </c>
      <c r="W4051" s="9">
        <v>4</v>
      </c>
      <c r="X4051" s="9">
        <f>INDEX(SLA_Policy!$D$2:$D$5,MATCH(F4051,SLA_Policy!$A$2:$A$5,0))</f>
        <v>72</v>
      </c>
      <c r="Y4051" s="9" t="str">
        <f>IF(E4051="Cancelled","Excluded",IF(D4051="",IF((SLA_Policy!$B$8-B4051)*24&gt;X4051,"Open - Breached","Open - On Track"),IF((D4051-B4051)*24&lt;=X4051,"Met","Breached")))</f>
        <v>Met</v>
      </c>
    </row>
    <row r="4052" spans="1:25" x14ac:dyDescent="0.25">
      <c r="A4052" s="9" t="s">
        <v>7336</v>
      </c>
      <c r="B4052" s="23">
        <v>46050.351388888899</v>
      </c>
      <c r="C4052" s="23">
        <v>46050.40625</v>
      </c>
      <c r="D4052" s="23">
        <v>46050.666666666701</v>
      </c>
      <c r="E4052" s="9" t="s">
        <v>212</v>
      </c>
      <c r="F4052" s="9" t="s">
        <v>188</v>
      </c>
      <c r="G4052" s="9" t="s">
        <v>236</v>
      </c>
      <c r="H4052" s="9" t="s">
        <v>163</v>
      </c>
      <c r="I4052" s="9" t="s">
        <v>327</v>
      </c>
      <c r="J4052" s="9" t="s">
        <v>4177</v>
      </c>
      <c r="K4052" s="9" t="s">
        <v>262</v>
      </c>
      <c r="L4052" s="9" t="s">
        <v>104</v>
      </c>
      <c r="M4052" s="9" t="s">
        <v>2233</v>
      </c>
      <c r="N4052" s="9" t="s">
        <v>196</v>
      </c>
      <c r="O4052" s="9" t="s">
        <v>176</v>
      </c>
      <c r="P4052" s="9" t="s">
        <v>419</v>
      </c>
      <c r="Q4052" s="9" t="s">
        <v>219</v>
      </c>
      <c r="R4052" s="9">
        <v>0</v>
      </c>
      <c r="S4052" s="9">
        <v>15</v>
      </c>
      <c r="U4052" s="9" t="s">
        <v>242</v>
      </c>
      <c r="W4052" s="9">
        <v>5</v>
      </c>
      <c r="X4052" s="9">
        <f>INDEX(SLA_Policy!$D$2:$D$5,MATCH(F4052,SLA_Policy!$A$2:$A$5,0))</f>
        <v>72</v>
      </c>
      <c r="Y4052" s="9" t="str">
        <f>IF(E4052="Cancelled","Excluded",IF(D4052="",IF((SLA_Policy!$B$8-B4052)*24&gt;X4052,"Open - Breached","Open - On Track"),IF((D4052-B4052)*24&lt;=X4052,"Met","Breached")))</f>
        <v>Met</v>
      </c>
    </row>
    <row r="4053" spans="1:25" x14ac:dyDescent="0.25">
      <c r="A4053" s="9" t="s">
        <v>7337</v>
      </c>
      <c r="B4053" s="23">
        <v>46050.367361111101</v>
      </c>
      <c r="C4053" s="23">
        <v>46050.3930555556</v>
      </c>
      <c r="D4053" s="23">
        <v>46050.716666666704</v>
      </c>
      <c r="E4053" s="9" t="s">
        <v>212</v>
      </c>
      <c r="F4053" s="9" t="s">
        <v>188</v>
      </c>
      <c r="G4053" s="9" t="s">
        <v>213</v>
      </c>
      <c r="H4053" s="9" t="s">
        <v>88</v>
      </c>
      <c r="I4053" s="9" t="s">
        <v>92</v>
      </c>
      <c r="J4053" s="9" t="s">
        <v>7338</v>
      </c>
      <c r="K4053" s="9" t="s">
        <v>215</v>
      </c>
      <c r="L4053" s="9" t="s">
        <v>216</v>
      </c>
      <c r="M4053" s="9" t="s">
        <v>5541</v>
      </c>
      <c r="N4053" s="9" t="s">
        <v>199</v>
      </c>
      <c r="O4053" s="9" t="s">
        <v>178</v>
      </c>
      <c r="P4053" s="9" t="s">
        <v>321</v>
      </c>
      <c r="Q4053" s="9" t="s">
        <v>273</v>
      </c>
      <c r="R4053" s="9">
        <v>0</v>
      </c>
      <c r="S4053" s="9">
        <v>15</v>
      </c>
      <c r="T4053" s="9" t="s">
        <v>220</v>
      </c>
      <c r="U4053" s="9" t="s">
        <v>266</v>
      </c>
      <c r="W4053" s="9">
        <v>5</v>
      </c>
      <c r="X4053" s="9">
        <f>INDEX(SLA_Policy!$D$2:$D$5,MATCH(F4053,SLA_Policy!$A$2:$A$5,0))</f>
        <v>72</v>
      </c>
      <c r="Y4053" s="9" t="str">
        <f>IF(E4053="Cancelled","Excluded",IF(D4053="",IF((SLA_Policy!$B$8-B4053)*24&gt;X4053,"Open - Breached","Open - On Track"),IF((D4053-B4053)*24&lt;=X4053,"Met","Breached")))</f>
        <v>Met</v>
      </c>
    </row>
    <row r="4054" spans="1:25" x14ac:dyDescent="0.25">
      <c r="A4054" s="9" t="s">
        <v>7339</v>
      </c>
      <c r="B4054" s="23">
        <v>46050.369444444397</v>
      </c>
      <c r="C4054" s="23">
        <v>46050.411111111098</v>
      </c>
      <c r="D4054" s="23">
        <v>46050.4555555556</v>
      </c>
      <c r="E4054" s="9" t="s">
        <v>212</v>
      </c>
      <c r="F4054" s="9" t="s">
        <v>188</v>
      </c>
      <c r="G4054" s="9" t="s">
        <v>213</v>
      </c>
      <c r="H4054" s="9" t="s">
        <v>161</v>
      </c>
      <c r="I4054" s="9" t="s">
        <v>454</v>
      </c>
      <c r="J4054" s="9" t="s">
        <v>2015</v>
      </c>
      <c r="K4054" s="9" t="s">
        <v>246</v>
      </c>
      <c r="L4054" s="9" t="s">
        <v>226</v>
      </c>
      <c r="M4054" s="9" t="s">
        <v>1841</v>
      </c>
      <c r="N4054" s="9" t="s">
        <v>196</v>
      </c>
      <c r="O4054" s="9" t="s">
        <v>116</v>
      </c>
      <c r="P4054" s="9" t="s">
        <v>218</v>
      </c>
      <c r="Q4054" s="9" t="s">
        <v>219</v>
      </c>
      <c r="R4054" s="9">
        <v>0</v>
      </c>
      <c r="S4054" s="9">
        <v>6</v>
      </c>
      <c r="U4054" s="9" t="s">
        <v>221</v>
      </c>
      <c r="X4054" s="9">
        <f>INDEX(SLA_Policy!$D$2:$D$5,MATCH(F4054,SLA_Policy!$A$2:$A$5,0))</f>
        <v>72</v>
      </c>
      <c r="Y4054" s="9" t="str">
        <f>IF(E4054="Cancelled","Excluded",IF(D4054="",IF((SLA_Policy!$B$8-B4054)*24&gt;X4054,"Open - Breached","Open - On Track"),IF((D4054-B4054)*24&lt;=X4054,"Met","Breached")))</f>
        <v>Met</v>
      </c>
    </row>
    <row r="4055" spans="1:25" x14ac:dyDescent="0.25">
      <c r="A4055" s="9" t="s">
        <v>7340</v>
      </c>
      <c r="B4055" s="23">
        <v>46050.372222222199</v>
      </c>
      <c r="C4055" s="23">
        <v>46050.376388888901</v>
      </c>
      <c r="D4055" s="23">
        <v>46051.376388888901</v>
      </c>
      <c r="E4055" s="9" t="s">
        <v>212</v>
      </c>
      <c r="F4055" s="9" t="s">
        <v>188</v>
      </c>
      <c r="G4055" s="9" t="s">
        <v>236</v>
      </c>
      <c r="H4055" s="9" t="s">
        <v>161</v>
      </c>
      <c r="I4055" s="9" t="s">
        <v>237</v>
      </c>
      <c r="J4055" s="9" t="s">
        <v>238</v>
      </c>
      <c r="K4055" s="9" t="s">
        <v>246</v>
      </c>
      <c r="L4055" s="9" t="s">
        <v>104</v>
      </c>
      <c r="M4055" s="9" t="s">
        <v>4115</v>
      </c>
      <c r="N4055" s="9" t="s">
        <v>198</v>
      </c>
      <c r="O4055" s="9" t="s">
        <v>177</v>
      </c>
      <c r="P4055" s="9" t="s">
        <v>457</v>
      </c>
      <c r="Q4055" s="9" t="s">
        <v>219</v>
      </c>
      <c r="R4055" s="9">
        <v>0</v>
      </c>
      <c r="S4055" s="9">
        <v>10</v>
      </c>
      <c r="U4055" s="9" t="s">
        <v>242</v>
      </c>
      <c r="X4055" s="9">
        <f>INDEX(SLA_Policy!$D$2:$D$5,MATCH(F4055,SLA_Policy!$A$2:$A$5,0))</f>
        <v>72</v>
      </c>
      <c r="Y4055" s="9" t="str">
        <f>IF(E4055="Cancelled","Excluded",IF(D4055="",IF((SLA_Policy!$B$8-B4055)*24&gt;X4055,"Open - Breached","Open - On Track"),IF((D4055-B4055)*24&lt;=X4055,"Met","Breached")))</f>
        <v>Met</v>
      </c>
    </row>
    <row r="4056" spans="1:25" x14ac:dyDescent="0.25">
      <c r="A4056" s="9" t="s">
        <v>7341</v>
      </c>
      <c r="B4056" s="23">
        <v>46050.374305555597</v>
      </c>
      <c r="C4056" s="23">
        <v>46050.379166666702</v>
      </c>
      <c r="E4056" s="9" t="s">
        <v>649</v>
      </c>
      <c r="F4056" s="9" t="s">
        <v>189</v>
      </c>
      <c r="G4056" s="9" t="s">
        <v>213</v>
      </c>
      <c r="H4056" s="9" t="s">
        <v>161</v>
      </c>
      <c r="I4056" s="9" t="s">
        <v>454</v>
      </c>
      <c r="J4056" s="9" t="s">
        <v>1549</v>
      </c>
      <c r="K4056" s="9" t="s">
        <v>225</v>
      </c>
      <c r="L4056" s="9" t="s">
        <v>311</v>
      </c>
      <c r="M4056" s="9" t="s">
        <v>682</v>
      </c>
      <c r="N4056" s="9" t="s">
        <v>198</v>
      </c>
      <c r="O4056" s="9" t="s">
        <v>116</v>
      </c>
      <c r="P4056" s="9" t="s">
        <v>295</v>
      </c>
      <c r="Q4056" s="9" t="s">
        <v>219</v>
      </c>
      <c r="R4056" s="9">
        <v>0</v>
      </c>
      <c r="S4056" s="9">
        <v>2</v>
      </c>
      <c r="X4056" s="9">
        <f>INDEX(SLA_Policy!$D$2:$D$5,MATCH(F4056,SLA_Policy!$A$2:$A$5,0))</f>
        <v>120</v>
      </c>
      <c r="Y4056" s="9" t="str">
        <f>IF(E4056="Cancelled","Excluded",IF(D4056="",IF((SLA_Policy!$B$8-B4056)*24&gt;X4056,"Open - Breached","Open - On Track"),IF((D4056-B4056)*24&lt;=X4056,"Met","Breached")))</f>
        <v>Excluded</v>
      </c>
    </row>
    <row r="4057" spans="1:25" x14ac:dyDescent="0.25">
      <c r="A4057" s="9" t="s">
        <v>7342</v>
      </c>
      <c r="B4057" s="23">
        <v>46050.379166666702</v>
      </c>
      <c r="C4057" s="23">
        <v>46050.387499999997</v>
      </c>
      <c r="D4057" s="23">
        <v>46051.383333333302</v>
      </c>
      <c r="E4057" s="9" t="s">
        <v>212</v>
      </c>
      <c r="F4057" s="9" t="s">
        <v>188</v>
      </c>
      <c r="G4057" s="9" t="s">
        <v>213</v>
      </c>
      <c r="H4057" s="9" t="s">
        <v>163</v>
      </c>
      <c r="I4057" s="9" t="s">
        <v>223</v>
      </c>
      <c r="J4057" s="9" t="s">
        <v>7343</v>
      </c>
      <c r="K4057" s="9" t="s">
        <v>262</v>
      </c>
      <c r="L4057" s="9" t="s">
        <v>104</v>
      </c>
      <c r="M4057" s="9" t="s">
        <v>6090</v>
      </c>
      <c r="N4057" s="9" t="s">
        <v>198</v>
      </c>
      <c r="O4057" s="9" t="s">
        <v>176</v>
      </c>
      <c r="P4057" s="9" t="s">
        <v>419</v>
      </c>
      <c r="Q4057" s="9" t="s">
        <v>219</v>
      </c>
      <c r="R4057" s="9">
        <v>0</v>
      </c>
      <c r="S4057" s="9">
        <v>25</v>
      </c>
      <c r="T4057" s="9" t="s">
        <v>136</v>
      </c>
      <c r="U4057" s="9" t="s">
        <v>230</v>
      </c>
      <c r="W4057" s="9">
        <v>5</v>
      </c>
      <c r="X4057" s="9">
        <f>INDEX(SLA_Policy!$D$2:$D$5,MATCH(F4057,SLA_Policy!$A$2:$A$5,0))</f>
        <v>72</v>
      </c>
      <c r="Y4057" s="9" t="str">
        <f>IF(E4057="Cancelled","Excluded",IF(D4057="",IF((SLA_Policy!$B$8-B4057)*24&gt;X4057,"Open - Breached","Open - On Track"),IF((D4057-B4057)*24&lt;=X4057,"Met","Breached")))</f>
        <v>Met</v>
      </c>
    </row>
    <row r="4058" spans="1:25" x14ac:dyDescent="0.25">
      <c r="A4058" s="9" t="s">
        <v>7344</v>
      </c>
      <c r="B4058" s="23">
        <v>46050.385416666701</v>
      </c>
      <c r="C4058" s="23">
        <v>46050.5402777778</v>
      </c>
      <c r="D4058" s="23">
        <v>46050.671527777798</v>
      </c>
      <c r="E4058" s="9" t="s">
        <v>212</v>
      </c>
      <c r="F4058" s="9" t="s">
        <v>189</v>
      </c>
      <c r="G4058" s="9" t="s">
        <v>236</v>
      </c>
      <c r="H4058" s="9" t="s">
        <v>167</v>
      </c>
      <c r="I4058" s="9" t="s">
        <v>255</v>
      </c>
      <c r="J4058" s="9" t="s">
        <v>7345</v>
      </c>
      <c r="K4058" s="9" t="s">
        <v>246</v>
      </c>
      <c r="L4058" s="9" t="s">
        <v>226</v>
      </c>
      <c r="M4058" s="9" t="s">
        <v>2511</v>
      </c>
      <c r="N4058" s="9" t="s">
        <v>196</v>
      </c>
      <c r="O4058" s="9" t="s">
        <v>116</v>
      </c>
      <c r="P4058" s="9" t="s">
        <v>295</v>
      </c>
      <c r="Q4058" s="9" t="s">
        <v>219</v>
      </c>
      <c r="R4058" s="9">
        <v>0</v>
      </c>
      <c r="S4058" s="9">
        <v>25</v>
      </c>
      <c r="U4058" s="9" t="s">
        <v>242</v>
      </c>
      <c r="X4058" s="9">
        <f>INDEX(SLA_Policy!$D$2:$D$5,MATCH(F4058,SLA_Policy!$A$2:$A$5,0))</f>
        <v>120</v>
      </c>
      <c r="Y4058" s="9" t="str">
        <f>IF(E4058="Cancelled","Excluded",IF(D4058="",IF((SLA_Policy!$B$8-B4058)*24&gt;X4058,"Open - Breached","Open - On Track"),IF((D4058-B4058)*24&lt;=X4058,"Met","Breached")))</f>
        <v>Met</v>
      </c>
    </row>
    <row r="4059" spans="1:25" x14ac:dyDescent="0.25">
      <c r="A4059" s="9" t="s">
        <v>7346</v>
      </c>
      <c r="B4059" s="23">
        <v>46050.395833333299</v>
      </c>
      <c r="C4059" s="23">
        <v>46050.417361111096</v>
      </c>
      <c r="D4059" s="23">
        <v>46050.732638888898</v>
      </c>
      <c r="E4059" s="9" t="s">
        <v>212</v>
      </c>
      <c r="F4059" s="9" t="s">
        <v>189</v>
      </c>
      <c r="G4059" s="9" t="s">
        <v>213</v>
      </c>
      <c r="H4059" s="9" t="s">
        <v>88</v>
      </c>
      <c r="I4059" s="9" t="s">
        <v>354</v>
      </c>
      <c r="J4059" s="9" t="s">
        <v>4449</v>
      </c>
      <c r="K4059" s="9" t="s">
        <v>215</v>
      </c>
      <c r="L4059" s="9" t="s">
        <v>226</v>
      </c>
      <c r="M4059" s="9" t="s">
        <v>911</v>
      </c>
      <c r="N4059" s="9" t="s">
        <v>196</v>
      </c>
      <c r="O4059" s="9" t="s">
        <v>178</v>
      </c>
      <c r="P4059" s="9" t="s">
        <v>360</v>
      </c>
      <c r="Q4059" s="9" t="s">
        <v>219</v>
      </c>
      <c r="R4059" s="9">
        <v>0</v>
      </c>
      <c r="S4059" s="9">
        <v>24</v>
      </c>
      <c r="T4059" s="9" t="s">
        <v>136</v>
      </c>
      <c r="U4059" s="9" t="s">
        <v>290</v>
      </c>
      <c r="X4059" s="9">
        <f>INDEX(SLA_Policy!$D$2:$D$5,MATCH(F4059,SLA_Policy!$A$2:$A$5,0))</f>
        <v>120</v>
      </c>
      <c r="Y4059" s="9" t="str">
        <f>IF(E4059="Cancelled","Excluded",IF(D4059="",IF((SLA_Policy!$B$8-B4059)*24&gt;X4059,"Open - Breached","Open - On Track"),IF((D4059-B4059)*24&lt;=X4059,"Met","Breached")))</f>
        <v>Met</v>
      </c>
    </row>
    <row r="4060" spans="1:25" x14ac:dyDescent="0.25">
      <c r="A4060" s="9" t="s">
        <v>7347</v>
      </c>
      <c r="B4060" s="23">
        <v>46050.396527777797</v>
      </c>
      <c r="C4060" s="23">
        <v>46050.399305555598</v>
      </c>
      <c r="D4060" s="23">
        <v>46050.597916666702</v>
      </c>
      <c r="E4060" s="9" t="s">
        <v>212</v>
      </c>
      <c r="F4060" s="9" t="s">
        <v>189</v>
      </c>
      <c r="G4060" s="9" t="s">
        <v>213</v>
      </c>
      <c r="H4060" s="9" t="s">
        <v>161</v>
      </c>
      <c r="I4060" s="9" t="s">
        <v>454</v>
      </c>
      <c r="J4060" s="9" t="s">
        <v>7348</v>
      </c>
      <c r="K4060" s="9" t="s">
        <v>246</v>
      </c>
      <c r="L4060" s="9" t="s">
        <v>351</v>
      </c>
      <c r="M4060" s="9" t="s">
        <v>1660</v>
      </c>
      <c r="N4060" s="9" t="s">
        <v>199</v>
      </c>
      <c r="O4060" s="9" t="s">
        <v>177</v>
      </c>
      <c r="P4060" s="9" t="s">
        <v>457</v>
      </c>
      <c r="Q4060" s="9" t="s">
        <v>219</v>
      </c>
      <c r="R4060" s="9">
        <v>0</v>
      </c>
      <c r="S4060" s="9">
        <v>8</v>
      </c>
      <c r="U4060" s="9" t="s">
        <v>290</v>
      </c>
      <c r="X4060" s="9">
        <f>INDEX(SLA_Policy!$D$2:$D$5,MATCH(F4060,SLA_Policy!$A$2:$A$5,0))</f>
        <v>120</v>
      </c>
      <c r="Y4060" s="9" t="str">
        <f>IF(E4060="Cancelled","Excluded",IF(D4060="",IF((SLA_Policy!$B$8-B4060)*24&gt;X4060,"Open - Breached","Open - On Track"),IF((D4060-B4060)*24&lt;=X4060,"Met","Breached")))</f>
        <v>Met</v>
      </c>
    </row>
    <row r="4061" spans="1:25" x14ac:dyDescent="0.25">
      <c r="A4061" s="9" t="s">
        <v>7349</v>
      </c>
      <c r="B4061" s="23">
        <v>46050.398611111101</v>
      </c>
      <c r="C4061" s="23">
        <v>46050.400694444397</v>
      </c>
      <c r="D4061" s="23">
        <v>46050.422916666699</v>
      </c>
      <c r="E4061" s="9" t="s">
        <v>212</v>
      </c>
      <c r="F4061" s="9" t="s">
        <v>188</v>
      </c>
      <c r="G4061" s="9" t="s">
        <v>213</v>
      </c>
      <c r="H4061" s="9" t="s">
        <v>161</v>
      </c>
      <c r="I4061" s="9" t="s">
        <v>389</v>
      </c>
      <c r="J4061" s="9" t="s">
        <v>2052</v>
      </c>
      <c r="K4061" s="9" t="s">
        <v>225</v>
      </c>
      <c r="L4061" s="9" t="s">
        <v>282</v>
      </c>
      <c r="M4061" s="9" t="s">
        <v>2282</v>
      </c>
      <c r="N4061" s="9" t="s">
        <v>198</v>
      </c>
      <c r="O4061" s="9" t="s">
        <v>116</v>
      </c>
      <c r="P4061" s="9" t="s">
        <v>590</v>
      </c>
      <c r="Q4061" s="9" t="s">
        <v>219</v>
      </c>
      <c r="R4061" s="9">
        <v>0</v>
      </c>
      <c r="S4061" s="9">
        <v>9</v>
      </c>
      <c r="U4061" s="9" t="s">
        <v>221</v>
      </c>
      <c r="W4061" s="9">
        <v>5</v>
      </c>
      <c r="X4061" s="9">
        <f>INDEX(SLA_Policy!$D$2:$D$5,MATCH(F4061,SLA_Policy!$A$2:$A$5,0))</f>
        <v>72</v>
      </c>
      <c r="Y4061" s="9" t="str">
        <f>IF(E4061="Cancelled","Excluded",IF(D4061="",IF((SLA_Policy!$B$8-B4061)*24&gt;X4061,"Open - Breached","Open - On Track"),IF((D4061-B4061)*24&lt;=X4061,"Met","Breached")))</f>
        <v>Met</v>
      </c>
    </row>
    <row r="4062" spans="1:25" x14ac:dyDescent="0.25">
      <c r="A4062" s="9" t="s">
        <v>7350</v>
      </c>
      <c r="B4062" s="23">
        <v>46050.400694444397</v>
      </c>
      <c r="C4062" s="23">
        <v>46050.401388888902</v>
      </c>
      <c r="D4062" s="23">
        <v>46050.4597222222</v>
      </c>
      <c r="E4062" s="9" t="s">
        <v>212</v>
      </c>
      <c r="F4062" s="9" t="s">
        <v>187</v>
      </c>
      <c r="G4062" s="9" t="s">
        <v>213</v>
      </c>
      <c r="H4062" s="9" t="s">
        <v>167</v>
      </c>
      <c r="I4062" s="9" t="s">
        <v>362</v>
      </c>
      <c r="J4062" s="9" t="s">
        <v>7351</v>
      </c>
      <c r="K4062" s="9" t="s">
        <v>246</v>
      </c>
      <c r="L4062" s="9" t="s">
        <v>371</v>
      </c>
      <c r="M4062" s="9" t="s">
        <v>2222</v>
      </c>
      <c r="N4062" s="9" t="s">
        <v>200</v>
      </c>
      <c r="O4062" s="9" t="s">
        <v>116</v>
      </c>
      <c r="P4062" s="9" t="s">
        <v>234</v>
      </c>
      <c r="Q4062" s="9" t="s">
        <v>219</v>
      </c>
      <c r="R4062" s="9">
        <v>0</v>
      </c>
      <c r="S4062" s="9">
        <v>39</v>
      </c>
      <c r="U4062" s="9" t="s">
        <v>376</v>
      </c>
      <c r="W4062" s="9">
        <v>5</v>
      </c>
      <c r="X4062" s="9">
        <f>INDEX(SLA_Policy!$D$2:$D$5,MATCH(F4062,SLA_Policy!$A$2:$A$5,0))</f>
        <v>8</v>
      </c>
      <c r="Y4062" s="9" t="str">
        <f>IF(E4062="Cancelled","Excluded",IF(D4062="",IF((SLA_Policy!$B$8-B4062)*24&gt;X4062,"Open - Breached","Open - On Track"),IF((D4062-B4062)*24&lt;=X4062,"Met","Breached")))</f>
        <v>Met</v>
      </c>
    </row>
    <row r="4063" spans="1:25" x14ac:dyDescent="0.25">
      <c r="A4063" s="9" t="s">
        <v>7352</v>
      </c>
      <c r="B4063" s="23">
        <v>46050.403472222199</v>
      </c>
      <c r="C4063" s="23">
        <v>46050.462500000001</v>
      </c>
      <c r="D4063" s="23">
        <v>46051.368750000001</v>
      </c>
      <c r="E4063" s="9" t="s">
        <v>212</v>
      </c>
      <c r="F4063" s="9" t="s">
        <v>188</v>
      </c>
      <c r="G4063" s="9" t="s">
        <v>236</v>
      </c>
      <c r="H4063" s="9" t="s">
        <v>167</v>
      </c>
      <c r="I4063" s="9" t="s">
        <v>255</v>
      </c>
      <c r="J4063" s="9" t="s">
        <v>1671</v>
      </c>
      <c r="K4063" s="9" t="s">
        <v>246</v>
      </c>
      <c r="L4063" s="9" t="s">
        <v>216</v>
      </c>
      <c r="M4063" s="9" t="s">
        <v>1512</v>
      </c>
      <c r="N4063" s="9" t="s">
        <v>196</v>
      </c>
      <c r="O4063" s="9" t="s">
        <v>180</v>
      </c>
      <c r="P4063" s="9" t="s">
        <v>368</v>
      </c>
      <c r="Q4063" s="9" t="s">
        <v>219</v>
      </c>
      <c r="R4063" s="9">
        <v>0</v>
      </c>
      <c r="S4063" s="9">
        <v>22</v>
      </c>
      <c r="U4063" s="9" t="s">
        <v>242</v>
      </c>
      <c r="W4063" s="9">
        <v>4</v>
      </c>
      <c r="X4063" s="9">
        <f>INDEX(SLA_Policy!$D$2:$D$5,MATCH(F4063,SLA_Policy!$A$2:$A$5,0))</f>
        <v>72</v>
      </c>
      <c r="Y4063" s="9" t="str">
        <f>IF(E4063="Cancelled","Excluded",IF(D4063="",IF((SLA_Policy!$B$8-B4063)*24&gt;X4063,"Open - Breached","Open - On Track"),IF((D4063-B4063)*24&lt;=X4063,"Met","Breached")))</f>
        <v>Met</v>
      </c>
    </row>
    <row r="4064" spans="1:25" x14ac:dyDescent="0.25">
      <c r="A4064" s="9" t="s">
        <v>7353</v>
      </c>
      <c r="B4064" s="23">
        <v>46050.407638888901</v>
      </c>
      <c r="C4064" s="23">
        <v>46050.4284722222</v>
      </c>
      <c r="D4064" s="23">
        <v>46050.465277777803</v>
      </c>
      <c r="E4064" s="9" t="s">
        <v>212</v>
      </c>
      <c r="F4064" s="9" t="s">
        <v>189</v>
      </c>
      <c r="G4064" s="9" t="s">
        <v>213</v>
      </c>
      <c r="H4064" s="9" t="s">
        <v>161</v>
      </c>
      <c r="I4064" s="9" t="s">
        <v>389</v>
      </c>
      <c r="J4064" s="9" t="s">
        <v>6085</v>
      </c>
      <c r="K4064" s="9" t="s">
        <v>225</v>
      </c>
      <c r="L4064" s="9" t="s">
        <v>395</v>
      </c>
      <c r="M4064" s="9" t="s">
        <v>700</v>
      </c>
      <c r="N4064" s="9" t="s">
        <v>198</v>
      </c>
      <c r="O4064" s="9" t="s">
        <v>116</v>
      </c>
      <c r="P4064" s="9" t="s">
        <v>295</v>
      </c>
      <c r="Q4064" s="9" t="s">
        <v>219</v>
      </c>
      <c r="R4064" s="9">
        <v>0</v>
      </c>
      <c r="S4064" s="9">
        <v>4</v>
      </c>
      <c r="U4064" s="9" t="s">
        <v>266</v>
      </c>
      <c r="X4064" s="9">
        <f>INDEX(SLA_Policy!$D$2:$D$5,MATCH(F4064,SLA_Policy!$A$2:$A$5,0))</f>
        <v>120</v>
      </c>
      <c r="Y4064" s="9" t="str">
        <f>IF(E4064="Cancelled","Excluded",IF(D4064="",IF((SLA_Policy!$B$8-B4064)*24&gt;X4064,"Open - Breached","Open - On Track"),IF((D4064-B4064)*24&lt;=X4064,"Met","Breached")))</f>
        <v>Met</v>
      </c>
    </row>
    <row r="4065" spans="1:25" x14ac:dyDescent="0.25">
      <c r="A4065" s="9" t="s">
        <v>7354</v>
      </c>
      <c r="B4065" s="23">
        <v>46050.410416666702</v>
      </c>
      <c r="C4065" s="23">
        <v>46050.413888888899</v>
      </c>
      <c r="D4065" s="23">
        <v>46051.370138888902</v>
      </c>
      <c r="E4065" s="9" t="s">
        <v>212</v>
      </c>
      <c r="F4065" s="9" t="s">
        <v>189</v>
      </c>
      <c r="G4065" s="9" t="s">
        <v>213</v>
      </c>
      <c r="H4065" s="9" t="s">
        <v>162</v>
      </c>
      <c r="I4065" s="9" t="s">
        <v>345</v>
      </c>
      <c r="J4065" s="9" t="s">
        <v>1501</v>
      </c>
      <c r="K4065" s="9" t="s">
        <v>215</v>
      </c>
      <c r="L4065" s="9" t="s">
        <v>216</v>
      </c>
      <c r="M4065" s="9" t="s">
        <v>623</v>
      </c>
      <c r="N4065" s="9" t="s">
        <v>198</v>
      </c>
      <c r="O4065" s="9" t="s">
        <v>179</v>
      </c>
      <c r="P4065" s="9" t="s">
        <v>337</v>
      </c>
      <c r="Q4065" s="9" t="s">
        <v>219</v>
      </c>
      <c r="R4065" s="9">
        <v>0</v>
      </c>
      <c r="S4065" s="9">
        <v>59</v>
      </c>
      <c r="U4065" s="9" t="s">
        <v>266</v>
      </c>
      <c r="W4065" s="9">
        <v>4</v>
      </c>
      <c r="X4065" s="9">
        <f>INDEX(SLA_Policy!$D$2:$D$5,MATCH(F4065,SLA_Policy!$A$2:$A$5,0))</f>
        <v>120</v>
      </c>
      <c r="Y4065" s="9" t="str">
        <f>IF(E4065="Cancelled","Excluded",IF(D4065="",IF((SLA_Policy!$B$8-B4065)*24&gt;X4065,"Open - Breached","Open - On Track"),IF((D4065-B4065)*24&lt;=X4065,"Met","Breached")))</f>
        <v>Met</v>
      </c>
    </row>
    <row r="4066" spans="1:25" x14ac:dyDescent="0.25">
      <c r="A4066" s="9" t="s">
        <v>7355</v>
      </c>
      <c r="B4066" s="23">
        <v>46050.413194444503</v>
      </c>
      <c r="C4066" s="23">
        <v>46050.426388888904</v>
      </c>
      <c r="D4066" s="23">
        <v>46055.318749999999</v>
      </c>
      <c r="E4066" s="9" t="s">
        <v>212</v>
      </c>
      <c r="F4066" s="9" t="s">
        <v>189</v>
      </c>
      <c r="G4066" s="9" t="s">
        <v>213</v>
      </c>
      <c r="H4066" s="9" t="s">
        <v>163</v>
      </c>
      <c r="I4066" s="9" t="s">
        <v>250</v>
      </c>
      <c r="J4066" s="9" t="s">
        <v>1407</v>
      </c>
      <c r="K4066" s="9" t="s">
        <v>246</v>
      </c>
      <c r="L4066" s="9" t="s">
        <v>216</v>
      </c>
      <c r="M4066" s="9" t="s">
        <v>7356</v>
      </c>
      <c r="N4066" s="9" t="s">
        <v>196</v>
      </c>
      <c r="O4066" s="9" t="s">
        <v>176</v>
      </c>
      <c r="P4066" s="9" t="s">
        <v>228</v>
      </c>
      <c r="Q4066" s="9" t="s">
        <v>219</v>
      </c>
      <c r="R4066" s="9">
        <v>0</v>
      </c>
      <c r="S4066" s="9">
        <v>60</v>
      </c>
      <c r="T4066" s="9" t="s">
        <v>136</v>
      </c>
      <c r="U4066" s="9" t="s">
        <v>230</v>
      </c>
      <c r="W4066" s="9">
        <v>4</v>
      </c>
      <c r="X4066" s="9">
        <f>INDEX(SLA_Policy!$D$2:$D$5,MATCH(F4066,SLA_Policy!$A$2:$A$5,0))</f>
        <v>120</v>
      </c>
      <c r="Y4066" s="9" t="str">
        <f>IF(E4066="Cancelled","Excluded",IF(D4066="",IF((SLA_Policy!$B$8-B4066)*24&gt;X4066,"Open - Breached","Open - On Track"),IF((D4066-B4066)*24&lt;=X4066,"Met","Breached")))</f>
        <v>Met</v>
      </c>
    </row>
    <row r="4067" spans="1:25" x14ac:dyDescent="0.25">
      <c r="A4067" s="9" t="s">
        <v>7357</v>
      </c>
      <c r="B4067" s="23">
        <v>46050.413888888899</v>
      </c>
      <c r="C4067" s="23">
        <v>46050.423611111102</v>
      </c>
      <c r="D4067" s="23">
        <v>46050.613888888904</v>
      </c>
      <c r="E4067" s="9" t="s">
        <v>212</v>
      </c>
      <c r="F4067" s="9" t="s">
        <v>188</v>
      </c>
      <c r="G4067" s="9" t="s">
        <v>213</v>
      </c>
      <c r="H4067" s="9" t="s">
        <v>161</v>
      </c>
      <c r="I4067" s="9" t="s">
        <v>389</v>
      </c>
      <c r="J4067" s="9" t="s">
        <v>1206</v>
      </c>
      <c r="K4067" s="9" t="s">
        <v>246</v>
      </c>
      <c r="L4067" s="9" t="s">
        <v>311</v>
      </c>
      <c r="M4067" s="9" t="s">
        <v>2542</v>
      </c>
      <c r="N4067" s="9" t="s">
        <v>198</v>
      </c>
      <c r="O4067" s="9" t="s">
        <v>116</v>
      </c>
      <c r="P4067" s="9" t="s">
        <v>218</v>
      </c>
      <c r="Q4067" s="9" t="s">
        <v>219</v>
      </c>
      <c r="R4067" s="9">
        <v>1</v>
      </c>
      <c r="S4067" s="9">
        <v>14</v>
      </c>
      <c r="U4067" s="9" t="s">
        <v>221</v>
      </c>
      <c r="W4067" s="9">
        <v>4</v>
      </c>
      <c r="X4067" s="9">
        <f>INDEX(SLA_Policy!$D$2:$D$5,MATCH(F4067,SLA_Policy!$A$2:$A$5,0))</f>
        <v>72</v>
      </c>
      <c r="Y4067" s="9" t="str">
        <f>IF(E4067="Cancelled","Excluded",IF(D4067="",IF((SLA_Policy!$B$8-B4067)*24&gt;X4067,"Open - Breached","Open - On Track"),IF((D4067-B4067)*24&lt;=X4067,"Met","Breached")))</f>
        <v>Met</v>
      </c>
    </row>
    <row r="4068" spans="1:25" x14ac:dyDescent="0.25">
      <c r="A4068" s="9" t="s">
        <v>7358</v>
      </c>
      <c r="B4068" s="23">
        <v>46050.415972222203</v>
      </c>
      <c r="C4068" s="23">
        <v>46050.418055555601</v>
      </c>
      <c r="D4068" s="23">
        <v>46050.472222222197</v>
      </c>
      <c r="E4068" s="9" t="s">
        <v>212</v>
      </c>
      <c r="F4068" s="9" t="s">
        <v>188</v>
      </c>
      <c r="G4068" s="9" t="s">
        <v>213</v>
      </c>
      <c r="H4068" s="9" t="s">
        <v>161</v>
      </c>
      <c r="I4068" s="9" t="s">
        <v>297</v>
      </c>
      <c r="J4068" s="9" t="s">
        <v>3141</v>
      </c>
      <c r="K4068" s="9" t="s">
        <v>239</v>
      </c>
      <c r="L4068" s="9" t="s">
        <v>293</v>
      </c>
      <c r="M4068" s="9" t="s">
        <v>7359</v>
      </c>
      <c r="N4068" s="9" t="s">
        <v>198</v>
      </c>
      <c r="O4068" s="9" t="s">
        <v>177</v>
      </c>
      <c r="P4068" s="9" t="s">
        <v>457</v>
      </c>
      <c r="Q4068" s="9" t="s">
        <v>219</v>
      </c>
      <c r="R4068" s="9">
        <v>0</v>
      </c>
      <c r="S4068" s="9">
        <v>30</v>
      </c>
      <c r="U4068" s="9" t="s">
        <v>221</v>
      </c>
      <c r="X4068" s="9">
        <f>INDEX(SLA_Policy!$D$2:$D$5,MATCH(F4068,SLA_Policy!$A$2:$A$5,0))</f>
        <v>72</v>
      </c>
      <c r="Y4068" s="9" t="str">
        <f>IF(E4068="Cancelled","Excluded",IF(D4068="",IF((SLA_Policy!$B$8-B4068)*24&gt;X4068,"Open - Breached","Open - On Track"),IF((D4068-B4068)*24&lt;=X4068,"Met","Breached")))</f>
        <v>Met</v>
      </c>
    </row>
    <row r="4069" spans="1:25" x14ac:dyDescent="0.25">
      <c r="A4069" s="9" t="s">
        <v>7360</v>
      </c>
      <c r="B4069" s="23">
        <v>46050.423611111102</v>
      </c>
      <c r="C4069" s="23">
        <v>46050.425000000003</v>
      </c>
      <c r="D4069" s="23">
        <v>46050.434722222199</v>
      </c>
      <c r="E4069" s="9" t="s">
        <v>212</v>
      </c>
      <c r="F4069" s="9" t="s">
        <v>188</v>
      </c>
      <c r="G4069" s="9" t="s">
        <v>213</v>
      </c>
      <c r="H4069" s="9" t="s">
        <v>161</v>
      </c>
      <c r="I4069" s="9" t="s">
        <v>389</v>
      </c>
      <c r="J4069" s="9" t="s">
        <v>572</v>
      </c>
      <c r="K4069" s="9" t="s">
        <v>303</v>
      </c>
      <c r="L4069" s="9" t="s">
        <v>216</v>
      </c>
      <c r="M4069" s="9" t="s">
        <v>4477</v>
      </c>
      <c r="N4069" s="9" t="s">
        <v>198</v>
      </c>
      <c r="O4069" s="9" t="s">
        <v>116</v>
      </c>
      <c r="P4069" s="9" t="s">
        <v>295</v>
      </c>
      <c r="Q4069" s="9" t="s">
        <v>219</v>
      </c>
      <c r="R4069" s="9">
        <v>0</v>
      </c>
      <c r="S4069" s="9">
        <v>12</v>
      </c>
      <c r="U4069" s="9" t="s">
        <v>376</v>
      </c>
      <c r="X4069" s="9">
        <f>INDEX(SLA_Policy!$D$2:$D$5,MATCH(F4069,SLA_Policy!$A$2:$A$5,0))</f>
        <v>72</v>
      </c>
      <c r="Y4069" s="9" t="str">
        <f>IF(E4069="Cancelled","Excluded",IF(D4069="",IF((SLA_Policy!$B$8-B4069)*24&gt;X4069,"Open - Breached","Open - On Track"),IF((D4069-B4069)*24&lt;=X4069,"Met","Breached")))</f>
        <v>Met</v>
      </c>
    </row>
    <row r="4070" spans="1:25" x14ac:dyDescent="0.25">
      <c r="A4070" s="9" t="s">
        <v>7361</v>
      </c>
      <c r="B4070" s="23">
        <v>46050.4284722222</v>
      </c>
      <c r="C4070" s="23">
        <v>46050.429861111101</v>
      </c>
      <c r="D4070" s="23">
        <v>46050.472222222197</v>
      </c>
      <c r="E4070" s="9" t="s">
        <v>212</v>
      </c>
      <c r="F4070" s="9" t="s">
        <v>187</v>
      </c>
      <c r="G4070" s="9" t="s">
        <v>236</v>
      </c>
      <c r="H4070" s="9" t="s">
        <v>161</v>
      </c>
      <c r="I4070" s="9" t="s">
        <v>237</v>
      </c>
      <c r="J4070" s="9" t="s">
        <v>7362</v>
      </c>
      <c r="K4070" s="9" t="s">
        <v>225</v>
      </c>
      <c r="L4070" s="9" t="s">
        <v>395</v>
      </c>
      <c r="M4070" s="9" t="s">
        <v>700</v>
      </c>
      <c r="N4070" s="9" t="s">
        <v>198</v>
      </c>
      <c r="O4070" s="9" t="s">
        <v>177</v>
      </c>
      <c r="P4070" s="9" t="s">
        <v>241</v>
      </c>
      <c r="Q4070" s="9" t="s">
        <v>273</v>
      </c>
      <c r="R4070" s="9">
        <v>0</v>
      </c>
      <c r="S4070" s="9">
        <v>42</v>
      </c>
      <c r="U4070" s="9" t="s">
        <v>242</v>
      </c>
      <c r="X4070" s="9">
        <f>INDEX(SLA_Policy!$D$2:$D$5,MATCH(F4070,SLA_Policy!$A$2:$A$5,0))</f>
        <v>8</v>
      </c>
      <c r="Y4070" s="9" t="str">
        <f>IF(E4070="Cancelled","Excluded",IF(D4070="",IF((SLA_Policy!$B$8-B4070)*24&gt;X4070,"Open - Breached","Open - On Track"),IF((D4070-B4070)*24&lt;=X4070,"Met","Breached")))</f>
        <v>Met</v>
      </c>
    </row>
    <row r="4071" spans="1:25" x14ac:dyDescent="0.25">
      <c r="A4071" s="9" t="s">
        <v>7363</v>
      </c>
      <c r="B4071" s="23">
        <v>46050.431250000001</v>
      </c>
      <c r="C4071" s="23">
        <v>46050.432638888902</v>
      </c>
      <c r="D4071" s="23">
        <v>46050.5</v>
      </c>
      <c r="E4071" s="9" t="s">
        <v>212</v>
      </c>
      <c r="F4071" s="9" t="s">
        <v>188</v>
      </c>
      <c r="G4071" s="9" t="s">
        <v>213</v>
      </c>
      <c r="H4071" s="9" t="s">
        <v>161</v>
      </c>
      <c r="I4071" s="9" t="s">
        <v>389</v>
      </c>
      <c r="J4071" s="9" t="s">
        <v>786</v>
      </c>
      <c r="K4071" s="9" t="s">
        <v>225</v>
      </c>
      <c r="L4071" s="9" t="s">
        <v>351</v>
      </c>
      <c r="M4071" s="9" t="s">
        <v>2868</v>
      </c>
      <c r="N4071" s="9" t="s">
        <v>200</v>
      </c>
      <c r="O4071" s="9" t="s">
        <v>116</v>
      </c>
      <c r="P4071" s="9" t="s">
        <v>551</v>
      </c>
      <c r="Q4071" s="9" t="s">
        <v>219</v>
      </c>
      <c r="R4071" s="9">
        <v>0</v>
      </c>
      <c r="S4071" s="9">
        <v>4</v>
      </c>
      <c r="U4071" s="9" t="s">
        <v>221</v>
      </c>
      <c r="X4071" s="9">
        <f>INDEX(SLA_Policy!$D$2:$D$5,MATCH(F4071,SLA_Policy!$A$2:$A$5,0))</f>
        <v>72</v>
      </c>
      <c r="Y4071" s="9" t="str">
        <f>IF(E4071="Cancelled","Excluded",IF(D4071="",IF((SLA_Policy!$B$8-B4071)*24&gt;X4071,"Open - Breached","Open - On Track"),IF((D4071-B4071)*24&lt;=X4071,"Met","Breached")))</f>
        <v>Met</v>
      </c>
    </row>
    <row r="4072" spans="1:25" x14ac:dyDescent="0.25">
      <c r="A4072" s="9" t="s">
        <v>7364</v>
      </c>
      <c r="B4072" s="23">
        <v>46050.456944444399</v>
      </c>
      <c r="C4072" s="23">
        <v>46050.484027777798</v>
      </c>
      <c r="D4072" s="23">
        <v>46051.370138888902</v>
      </c>
      <c r="E4072" s="9" t="s">
        <v>212</v>
      </c>
      <c r="F4072" s="9" t="s">
        <v>188</v>
      </c>
      <c r="G4072" s="9" t="s">
        <v>213</v>
      </c>
      <c r="H4072" s="9" t="s">
        <v>167</v>
      </c>
      <c r="I4072" s="9" t="s">
        <v>362</v>
      </c>
      <c r="J4072" s="9" t="s">
        <v>1946</v>
      </c>
      <c r="K4072" s="9" t="s">
        <v>246</v>
      </c>
      <c r="L4072" s="9" t="s">
        <v>216</v>
      </c>
      <c r="M4072" s="9" t="s">
        <v>4157</v>
      </c>
      <c r="N4072" s="9" t="s">
        <v>197</v>
      </c>
      <c r="O4072" s="9" t="s">
        <v>116</v>
      </c>
      <c r="P4072" s="9" t="s">
        <v>525</v>
      </c>
      <c r="Q4072" s="9" t="s">
        <v>219</v>
      </c>
      <c r="R4072" s="9">
        <v>0</v>
      </c>
      <c r="S4072" s="9">
        <v>27</v>
      </c>
      <c r="U4072" s="9" t="s">
        <v>248</v>
      </c>
      <c r="W4072" s="9">
        <v>5</v>
      </c>
      <c r="X4072" s="9">
        <f>INDEX(SLA_Policy!$D$2:$D$5,MATCH(F4072,SLA_Policy!$A$2:$A$5,0))</f>
        <v>72</v>
      </c>
      <c r="Y4072" s="9" t="str">
        <f>IF(E4072="Cancelled","Excluded",IF(D4072="",IF((SLA_Policy!$B$8-B4072)*24&gt;X4072,"Open - Breached","Open - On Track"),IF((D4072-B4072)*24&lt;=X4072,"Met","Breached")))</f>
        <v>Met</v>
      </c>
    </row>
    <row r="4073" spans="1:25" x14ac:dyDescent="0.25">
      <c r="A4073" s="9" t="s">
        <v>7365</v>
      </c>
      <c r="B4073" s="23">
        <v>46050.460416666698</v>
      </c>
      <c r="C4073" s="23">
        <v>46051.34375</v>
      </c>
      <c r="D4073" s="23">
        <v>46051.440277777801</v>
      </c>
      <c r="E4073" s="9" t="s">
        <v>212</v>
      </c>
      <c r="F4073" s="9" t="s">
        <v>188</v>
      </c>
      <c r="G4073" s="9" t="s">
        <v>213</v>
      </c>
      <c r="H4073" s="9" t="s">
        <v>162</v>
      </c>
      <c r="I4073" s="9" t="s">
        <v>393</v>
      </c>
      <c r="J4073" s="9" t="s">
        <v>2733</v>
      </c>
      <c r="K4073" s="9" t="s">
        <v>239</v>
      </c>
      <c r="L4073" s="9" t="s">
        <v>216</v>
      </c>
      <c r="M4073" s="9" t="s">
        <v>733</v>
      </c>
      <c r="N4073" s="9" t="s">
        <v>196</v>
      </c>
      <c r="O4073" s="9" t="s">
        <v>116</v>
      </c>
      <c r="P4073" s="9" t="s">
        <v>342</v>
      </c>
      <c r="Q4073" s="9" t="s">
        <v>219</v>
      </c>
      <c r="R4073" s="9">
        <v>1</v>
      </c>
      <c r="S4073" s="9">
        <v>15</v>
      </c>
      <c r="U4073" s="9" t="s">
        <v>290</v>
      </c>
      <c r="X4073" s="9">
        <f>INDEX(SLA_Policy!$D$2:$D$5,MATCH(F4073,SLA_Policy!$A$2:$A$5,0))</f>
        <v>72</v>
      </c>
      <c r="Y4073" s="9" t="str">
        <f>IF(E4073="Cancelled","Excluded",IF(D4073="",IF((SLA_Policy!$B$8-B4073)*24&gt;X4073,"Open - Breached","Open - On Track"),IF((D4073-B4073)*24&lt;=X4073,"Met","Breached")))</f>
        <v>Met</v>
      </c>
    </row>
    <row r="4074" spans="1:25" x14ac:dyDescent="0.25">
      <c r="A4074" s="9" t="s">
        <v>7366</v>
      </c>
      <c r="B4074" s="23">
        <v>46050.461111111101</v>
      </c>
      <c r="C4074" s="23">
        <v>46050.479166666701</v>
      </c>
      <c r="D4074" s="23">
        <v>46051.394444444399</v>
      </c>
      <c r="E4074" s="9" t="s">
        <v>212</v>
      </c>
      <c r="F4074" s="9" t="s">
        <v>188</v>
      </c>
      <c r="G4074" s="9" t="s">
        <v>213</v>
      </c>
      <c r="H4074" s="9" t="s">
        <v>163</v>
      </c>
      <c r="I4074" s="9" t="s">
        <v>405</v>
      </c>
      <c r="J4074" s="9" t="s">
        <v>7367</v>
      </c>
      <c r="K4074" s="9" t="s">
        <v>246</v>
      </c>
      <c r="L4074" s="9" t="s">
        <v>104</v>
      </c>
      <c r="M4074" s="9" t="s">
        <v>1068</v>
      </c>
      <c r="N4074" s="9" t="s">
        <v>196</v>
      </c>
      <c r="O4074" s="9" t="s">
        <v>176</v>
      </c>
      <c r="P4074" s="9" t="s">
        <v>330</v>
      </c>
      <c r="Q4074" s="9" t="s">
        <v>219</v>
      </c>
      <c r="R4074" s="9">
        <v>0</v>
      </c>
      <c r="S4074" s="9">
        <v>11</v>
      </c>
      <c r="U4074" s="9" t="s">
        <v>230</v>
      </c>
      <c r="W4074" s="9">
        <v>2</v>
      </c>
      <c r="X4074" s="9">
        <f>INDEX(SLA_Policy!$D$2:$D$5,MATCH(F4074,SLA_Policy!$A$2:$A$5,0))</f>
        <v>72</v>
      </c>
      <c r="Y4074" s="9" t="str">
        <f>IF(E4074="Cancelled","Excluded",IF(D4074="",IF((SLA_Policy!$B$8-B4074)*24&gt;X4074,"Open - Breached","Open - On Track"),IF((D4074-B4074)*24&lt;=X4074,"Met","Breached")))</f>
        <v>Met</v>
      </c>
    </row>
    <row r="4075" spans="1:25" x14ac:dyDescent="0.25">
      <c r="A4075" s="9" t="s">
        <v>7368</v>
      </c>
      <c r="B4075" s="23">
        <v>46050.474305555603</v>
      </c>
      <c r="C4075" s="23">
        <v>46050.479861111096</v>
      </c>
      <c r="D4075" s="23">
        <v>46050.765277777798</v>
      </c>
      <c r="E4075" s="9" t="s">
        <v>212</v>
      </c>
      <c r="F4075" s="9" t="s">
        <v>188</v>
      </c>
      <c r="G4075" s="9" t="s">
        <v>236</v>
      </c>
      <c r="H4075" s="9" t="s">
        <v>161</v>
      </c>
      <c r="I4075" s="9" t="s">
        <v>237</v>
      </c>
      <c r="J4075" s="9" t="s">
        <v>1843</v>
      </c>
      <c r="K4075" s="9" t="s">
        <v>246</v>
      </c>
      <c r="L4075" s="9" t="s">
        <v>311</v>
      </c>
      <c r="M4075" s="9" t="s">
        <v>2613</v>
      </c>
      <c r="N4075" s="9" t="s">
        <v>198</v>
      </c>
      <c r="O4075" s="9" t="s">
        <v>177</v>
      </c>
      <c r="P4075" s="9" t="s">
        <v>300</v>
      </c>
      <c r="Q4075" s="9" t="s">
        <v>219</v>
      </c>
      <c r="R4075" s="9">
        <v>0</v>
      </c>
      <c r="S4075" s="9">
        <v>13</v>
      </c>
      <c r="U4075" s="9" t="s">
        <v>242</v>
      </c>
      <c r="W4075" s="9">
        <v>5</v>
      </c>
      <c r="X4075" s="9">
        <f>INDEX(SLA_Policy!$D$2:$D$5,MATCH(F4075,SLA_Policy!$A$2:$A$5,0))</f>
        <v>72</v>
      </c>
      <c r="Y4075" s="9" t="str">
        <f>IF(E4075="Cancelled","Excluded",IF(D4075="",IF((SLA_Policy!$B$8-B4075)*24&gt;X4075,"Open - Breached","Open - On Track"),IF((D4075-B4075)*24&lt;=X4075,"Met","Breached")))</f>
        <v>Met</v>
      </c>
    </row>
    <row r="4076" spans="1:25" x14ac:dyDescent="0.25">
      <c r="A4076" s="9" t="s">
        <v>7369</v>
      </c>
      <c r="B4076" s="23">
        <v>46050.481249999997</v>
      </c>
      <c r="C4076" s="23">
        <v>46050.512499999997</v>
      </c>
      <c r="D4076" s="23">
        <v>46051.318055555603</v>
      </c>
      <c r="E4076" s="9" t="s">
        <v>212</v>
      </c>
      <c r="F4076" s="9" t="s">
        <v>188</v>
      </c>
      <c r="G4076" s="9" t="s">
        <v>236</v>
      </c>
      <c r="H4076" s="9" t="s">
        <v>161</v>
      </c>
      <c r="I4076" s="9" t="s">
        <v>482</v>
      </c>
      <c r="J4076" s="9" t="s">
        <v>7370</v>
      </c>
      <c r="K4076" s="9" t="s">
        <v>239</v>
      </c>
      <c r="L4076" s="9" t="s">
        <v>371</v>
      </c>
      <c r="M4076" s="9" t="s">
        <v>7371</v>
      </c>
      <c r="N4076" s="9" t="s">
        <v>196</v>
      </c>
      <c r="O4076" s="9" t="s">
        <v>116</v>
      </c>
      <c r="P4076" s="9" t="s">
        <v>551</v>
      </c>
      <c r="Q4076" s="9" t="s">
        <v>219</v>
      </c>
      <c r="R4076" s="9">
        <v>0</v>
      </c>
      <c r="S4076" s="9">
        <v>51</v>
      </c>
      <c r="U4076" s="9" t="s">
        <v>242</v>
      </c>
      <c r="X4076" s="9">
        <f>INDEX(SLA_Policy!$D$2:$D$5,MATCH(F4076,SLA_Policy!$A$2:$A$5,0))</f>
        <v>72</v>
      </c>
      <c r="Y4076" s="9" t="str">
        <f>IF(E4076="Cancelled","Excluded",IF(D4076="",IF((SLA_Policy!$B$8-B4076)*24&gt;X4076,"Open - Breached","Open - On Track"),IF((D4076-B4076)*24&lt;=X4076,"Met","Breached")))</f>
        <v>Met</v>
      </c>
    </row>
    <row r="4077" spans="1:25" x14ac:dyDescent="0.25">
      <c r="A4077" s="9" t="s">
        <v>7372</v>
      </c>
      <c r="B4077" s="23">
        <v>46050.490277777797</v>
      </c>
      <c r="C4077" s="23">
        <v>46050.524305555598</v>
      </c>
      <c r="D4077" s="23">
        <v>46055.3972222222</v>
      </c>
      <c r="E4077" s="9" t="s">
        <v>212</v>
      </c>
      <c r="F4077" s="9" t="s">
        <v>189</v>
      </c>
      <c r="G4077" s="9" t="s">
        <v>213</v>
      </c>
      <c r="H4077" s="9" t="s">
        <v>162</v>
      </c>
      <c r="I4077" s="9" t="s">
        <v>244</v>
      </c>
      <c r="J4077" s="9" t="s">
        <v>335</v>
      </c>
      <c r="K4077" s="9" t="s">
        <v>215</v>
      </c>
      <c r="L4077" s="9" t="s">
        <v>311</v>
      </c>
      <c r="M4077" s="9" t="s">
        <v>2362</v>
      </c>
      <c r="N4077" s="9" t="s">
        <v>199</v>
      </c>
      <c r="O4077" s="9" t="s">
        <v>179</v>
      </c>
      <c r="P4077" s="9" t="s">
        <v>264</v>
      </c>
      <c r="Q4077" s="9" t="s">
        <v>219</v>
      </c>
      <c r="R4077" s="9">
        <v>0</v>
      </c>
      <c r="S4077" s="9">
        <v>16</v>
      </c>
      <c r="U4077" s="9" t="s">
        <v>266</v>
      </c>
      <c r="W4077" s="9">
        <v>5</v>
      </c>
      <c r="X4077" s="9">
        <f>INDEX(SLA_Policy!$D$2:$D$5,MATCH(F4077,SLA_Policy!$A$2:$A$5,0))</f>
        <v>120</v>
      </c>
      <c r="Y4077" s="9" t="str">
        <f>IF(E4077="Cancelled","Excluded",IF(D4077="",IF((SLA_Policy!$B$8-B4077)*24&gt;X4077,"Open - Breached","Open - On Track"),IF((D4077-B4077)*24&lt;=X4077,"Met","Breached")))</f>
        <v>Met</v>
      </c>
    </row>
    <row r="4078" spans="1:25" x14ac:dyDescent="0.25">
      <c r="A4078" s="9" t="s">
        <v>7373</v>
      </c>
      <c r="B4078" s="23">
        <v>46050.497916666704</v>
      </c>
      <c r="C4078" s="23">
        <v>46050.521527777797</v>
      </c>
      <c r="D4078" s="23">
        <v>46050.615277777797</v>
      </c>
      <c r="E4078" s="9" t="s">
        <v>212</v>
      </c>
      <c r="F4078" s="9" t="s">
        <v>188</v>
      </c>
      <c r="G4078" s="9" t="s">
        <v>213</v>
      </c>
      <c r="H4078" s="9" t="s">
        <v>167</v>
      </c>
      <c r="I4078" s="9" t="s">
        <v>684</v>
      </c>
      <c r="J4078" s="9" t="s">
        <v>2364</v>
      </c>
      <c r="K4078" s="9" t="s">
        <v>246</v>
      </c>
      <c r="L4078" s="9" t="s">
        <v>104</v>
      </c>
      <c r="M4078" s="9" t="s">
        <v>1426</v>
      </c>
      <c r="N4078" s="9" t="s">
        <v>197</v>
      </c>
      <c r="O4078" s="9" t="s">
        <v>116</v>
      </c>
      <c r="P4078" s="9" t="s">
        <v>525</v>
      </c>
      <c r="Q4078" s="9" t="s">
        <v>219</v>
      </c>
      <c r="R4078" s="9">
        <v>0</v>
      </c>
      <c r="S4078" s="9">
        <v>29</v>
      </c>
      <c r="U4078" s="9" t="s">
        <v>266</v>
      </c>
      <c r="X4078" s="9">
        <f>INDEX(SLA_Policy!$D$2:$D$5,MATCH(F4078,SLA_Policy!$A$2:$A$5,0))</f>
        <v>72</v>
      </c>
      <c r="Y4078" s="9" t="str">
        <f>IF(E4078="Cancelled","Excluded",IF(D4078="",IF((SLA_Policy!$B$8-B4078)*24&gt;X4078,"Open - Breached","Open - On Track"),IF((D4078-B4078)*24&lt;=X4078,"Met","Breached")))</f>
        <v>Met</v>
      </c>
    </row>
    <row r="4079" spans="1:25" x14ac:dyDescent="0.25">
      <c r="A4079" s="9" t="s">
        <v>7374</v>
      </c>
      <c r="B4079" s="23">
        <v>46050.511805555601</v>
      </c>
      <c r="C4079" s="23">
        <v>46050.514583333301</v>
      </c>
      <c r="D4079" s="23">
        <v>46050.542361111096</v>
      </c>
      <c r="E4079" s="9" t="s">
        <v>212</v>
      </c>
      <c r="F4079" s="9" t="s">
        <v>188</v>
      </c>
      <c r="G4079" s="9" t="s">
        <v>213</v>
      </c>
      <c r="H4079" s="9" t="s">
        <v>161</v>
      </c>
      <c r="I4079" s="9" t="s">
        <v>454</v>
      </c>
      <c r="J4079" s="9" t="s">
        <v>5152</v>
      </c>
      <c r="K4079" s="9" t="s">
        <v>239</v>
      </c>
      <c r="L4079" s="9" t="s">
        <v>351</v>
      </c>
      <c r="M4079" s="9" t="s">
        <v>4336</v>
      </c>
      <c r="N4079" s="9" t="s">
        <v>198</v>
      </c>
      <c r="O4079" s="9" t="s">
        <v>116</v>
      </c>
      <c r="P4079" s="9" t="s">
        <v>525</v>
      </c>
      <c r="Q4079" s="9" t="s">
        <v>219</v>
      </c>
      <c r="R4079" s="9">
        <v>0</v>
      </c>
      <c r="S4079" s="9">
        <v>6</v>
      </c>
      <c r="U4079" s="9" t="s">
        <v>290</v>
      </c>
      <c r="X4079" s="9">
        <f>INDEX(SLA_Policy!$D$2:$D$5,MATCH(F4079,SLA_Policy!$A$2:$A$5,0))</f>
        <v>72</v>
      </c>
      <c r="Y4079" s="9" t="str">
        <f>IF(E4079="Cancelled","Excluded",IF(D4079="",IF((SLA_Policy!$B$8-B4079)*24&gt;X4079,"Open - Breached","Open - On Track"),IF((D4079-B4079)*24&lt;=X4079,"Met","Breached")))</f>
        <v>Met</v>
      </c>
    </row>
    <row r="4080" spans="1:25" x14ac:dyDescent="0.25">
      <c r="A4080" s="9" t="s">
        <v>7375</v>
      </c>
      <c r="B4080" s="23">
        <v>46050.511805555601</v>
      </c>
      <c r="C4080" s="23">
        <v>46050.537499999999</v>
      </c>
      <c r="D4080" s="23">
        <v>46051.40625</v>
      </c>
      <c r="E4080" s="9" t="s">
        <v>212</v>
      </c>
      <c r="F4080" s="9" t="s">
        <v>189</v>
      </c>
      <c r="G4080" s="9" t="s">
        <v>236</v>
      </c>
      <c r="H4080" s="9" t="s">
        <v>167</v>
      </c>
      <c r="I4080" s="9" t="s">
        <v>255</v>
      </c>
      <c r="J4080" s="9" t="s">
        <v>7376</v>
      </c>
      <c r="K4080" s="9" t="s">
        <v>239</v>
      </c>
      <c r="L4080" s="9" t="s">
        <v>216</v>
      </c>
      <c r="M4080" s="9" t="s">
        <v>1952</v>
      </c>
      <c r="N4080" s="9" t="s">
        <v>196</v>
      </c>
      <c r="O4080" s="9" t="s">
        <v>116</v>
      </c>
      <c r="P4080" s="9" t="s">
        <v>342</v>
      </c>
      <c r="Q4080" s="9" t="s">
        <v>219</v>
      </c>
      <c r="R4080" s="9">
        <v>0</v>
      </c>
      <c r="S4080" s="9">
        <v>14</v>
      </c>
      <c r="U4080" s="9" t="s">
        <v>242</v>
      </c>
      <c r="X4080" s="9">
        <f>INDEX(SLA_Policy!$D$2:$D$5,MATCH(F4080,SLA_Policy!$A$2:$A$5,0))</f>
        <v>120</v>
      </c>
      <c r="Y4080" s="9" t="str">
        <f>IF(E4080="Cancelled","Excluded",IF(D4080="",IF((SLA_Policy!$B$8-B4080)*24&gt;X4080,"Open - Breached","Open - On Track"),IF((D4080-B4080)*24&lt;=X4080,"Met","Breached")))</f>
        <v>Met</v>
      </c>
    </row>
    <row r="4081" spans="1:25" x14ac:dyDescent="0.25">
      <c r="A4081" s="9" t="s">
        <v>7377</v>
      </c>
      <c r="B4081" s="23">
        <v>46050.522916666698</v>
      </c>
      <c r="C4081" s="23">
        <v>46050.6069444444</v>
      </c>
      <c r="D4081" s="23">
        <v>46050.613888888904</v>
      </c>
      <c r="E4081" s="9" t="s">
        <v>212</v>
      </c>
      <c r="F4081" s="9" t="s">
        <v>189</v>
      </c>
      <c r="G4081" s="9" t="s">
        <v>213</v>
      </c>
      <c r="H4081" s="9" t="s">
        <v>166</v>
      </c>
      <c r="I4081" s="9" t="s">
        <v>286</v>
      </c>
      <c r="J4081" s="9" t="s">
        <v>5100</v>
      </c>
      <c r="K4081" s="9" t="s">
        <v>246</v>
      </c>
      <c r="L4081" s="9" t="s">
        <v>371</v>
      </c>
      <c r="M4081" s="9" t="s">
        <v>644</v>
      </c>
      <c r="N4081" s="9" t="s">
        <v>197</v>
      </c>
      <c r="O4081" s="9" t="s">
        <v>181</v>
      </c>
      <c r="P4081" s="9" t="s">
        <v>289</v>
      </c>
      <c r="Q4081" s="9" t="s">
        <v>219</v>
      </c>
      <c r="R4081" s="9">
        <v>0</v>
      </c>
      <c r="S4081" s="9">
        <v>13</v>
      </c>
      <c r="U4081" s="9" t="s">
        <v>290</v>
      </c>
      <c r="X4081" s="9">
        <f>INDEX(SLA_Policy!$D$2:$D$5,MATCH(F4081,SLA_Policy!$A$2:$A$5,0))</f>
        <v>120</v>
      </c>
      <c r="Y4081" s="9" t="str">
        <f>IF(E4081="Cancelled","Excluded",IF(D4081="",IF((SLA_Policy!$B$8-B4081)*24&gt;X4081,"Open - Breached","Open - On Track"),IF((D4081-B4081)*24&lt;=X4081,"Met","Breached")))</f>
        <v>Met</v>
      </c>
    </row>
    <row r="4082" spans="1:25" x14ac:dyDescent="0.25">
      <c r="A4082" s="9" t="s">
        <v>7378</v>
      </c>
      <c r="B4082" s="23">
        <v>46050.540972222203</v>
      </c>
      <c r="C4082" s="23">
        <v>46050.579861111102</v>
      </c>
      <c r="D4082" s="23">
        <v>46051.673611111102</v>
      </c>
      <c r="E4082" s="9" t="s">
        <v>212</v>
      </c>
      <c r="F4082" s="9" t="s">
        <v>189</v>
      </c>
      <c r="G4082" s="9" t="s">
        <v>236</v>
      </c>
      <c r="H4082" s="9" t="s">
        <v>161</v>
      </c>
      <c r="I4082" s="9" t="s">
        <v>237</v>
      </c>
      <c r="J4082" s="9" t="s">
        <v>611</v>
      </c>
      <c r="K4082" s="9" t="s">
        <v>215</v>
      </c>
      <c r="L4082" s="9" t="s">
        <v>293</v>
      </c>
      <c r="M4082" s="9" t="s">
        <v>4076</v>
      </c>
      <c r="N4082" s="9" t="s">
        <v>196</v>
      </c>
      <c r="O4082" s="9" t="s">
        <v>177</v>
      </c>
      <c r="P4082" s="9" t="s">
        <v>300</v>
      </c>
      <c r="Q4082" s="9" t="s">
        <v>219</v>
      </c>
      <c r="R4082" s="9">
        <v>0</v>
      </c>
      <c r="S4082" s="9">
        <v>8</v>
      </c>
      <c r="U4082" s="9" t="s">
        <v>242</v>
      </c>
      <c r="X4082" s="9">
        <f>INDEX(SLA_Policy!$D$2:$D$5,MATCH(F4082,SLA_Policy!$A$2:$A$5,0))</f>
        <v>120</v>
      </c>
      <c r="Y4082" s="9" t="str">
        <f>IF(E4082="Cancelled","Excluded",IF(D4082="",IF((SLA_Policy!$B$8-B4082)*24&gt;X4082,"Open - Breached","Open - On Track"),IF((D4082-B4082)*24&lt;=X4082,"Met","Breached")))</f>
        <v>Met</v>
      </c>
    </row>
    <row r="4083" spans="1:25" x14ac:dyDescent="0.25">
      <c r="A4083" s="9" t="s">
        <v>7379</v>
      </c>
      <c r="B4083" s="23">
        <v>46050.5625</v>
      </c>
      <c r="C4083" s="23">
        <v>46050.566666666702</v>
      </c>
      <c r="D4083" s="23">
        <v>46050.711805555598</v>
      </c>
      <c r="E4083" s="9" t="s">
        <v>212</v>
      </c>
      <c r="F4083" s="9" t="s">
        <v>188</v>
      </c>
      <c r="G4083" s="9" t="s">
        <v>213</v>
      </c>
      <c r="H4083" s="9" t="s">
        <v>167</v>
      </c>
      <c r="I4083" s="9" t="s">
        <v>362</v>
      </c>
      <c r="J4083" s="9" t="s">
        <v>7380</v>
      </c>
      <c r="K4083" s="9" t="s">
        <v>239</v>
      </c>
      <c r="L4083" s="9" t="s">
        <v>216</v>
      </c>
      <c r="M4083" s="9" t="s">
        <v>347</v>
      </c>
      <c r="N4083" s="9" t="s">
        <v>200</v>
      </c>
      <c r="O4083" s="9" t="s">
        <v>176</v>
      </c>
      <c r="P4083" s="9" t="s">
        <v>228</v>
      </c>
      <c r="Q4083" s="9" t="s">
        <v>219</v>
      </c>
      <c r="R4083" s="9">
        <v>0</v>
      </c>
      <c r="S4083" s="9">
        <v>49</v>
      </c>
      <c r="T4083" s="9" t="s">
        <v>220</v>
      </c>
      <c r="U4083" s="9" t="s">
        <v>376</v>
      </c>
      <c r="X4083" s="9">
        <f>INDEX(SLA_Policy!$D$2:$D$5,MATCH(F4083,SLA_Policy!$A$2:$A$5,0))</f>
        <v>72</v>
      </c>
      <c r="Y4083" s="9" t="str">
        <f>IF(E4083="Cancelled","Excluded",IF(D4083="",IF((SLA_Policy!$B$8-B4083)*24&gt;X4083,"Open - Breached","Open - On Track"),IF((D4083-B4083)*24&lt;=X4083,"Met","Breached")))</f>
        <v>Met</v>
      </c>
    </row>
    <row r="4084" spans="1:25" x14ac:dyDescent="0.25">
      <c r="A4084" s="9" t="s">
        <v>7381</v>
      </c>
      <c r="B4084" s="23">
        <v>46050.576388888898</v>
      </c>
      <c r="C4084" s="23">
        <v>46050.5847222222</v>
      </c>
      <c r="D4084" s="23">
        <v>46051.410416666702</v>
      </c>
      <c r="E4084" s="9" t="s">
        <v>212</v>
      </c>
      <c r="F4084" s="9" t="s">
        <v>188</v>
      </c>
      <c r="G4084" s="9" t="s">
        <v>236</v>
      </c>
      <c r="H4084" s="9" t="s">
        <v>161</v>
      </c>
      <c r="I4084" s="9" t="s">
        <v>482</v>
      </c>
      <c r="J4084" s="9" t="s">
        <v>7276</v>
      </c>
      <c r="K4084" s="9" t="s">
        <v>246</v>
      </c>
      <c r="L4084" s="9" t="s">
        <v>216</v>
      </c>
      <c r="M4084" s="9" t="s">
        <v>1800</v>
      </c>
      <c r="N4084" s="9" t="s">
        <v>196</v>
      </c>
      <c r="O4084" s="9" t="s">
        <v>177</v>
      </c>
      <c r="P4084" s="9" t="s">
        <v>457</v>
      </c>
      <c r="Q4084" s="9" t="s">
        <v>273</v>
      </c>
      <c r="R4084" s="9">
        <v>0</v>
      </c>
      <c r="S4084" s="9">
        <v>66</v>
      </c>
      <c r="U4084" s="9" t="s">
        <v>242</v>
      </c>
      <c r="X4084" s="9">
        <f>INDEX(SLA_Policy!$D$2:$D$5,MATCH(F4084,SLA_Policy!$A$2:$A$5,0))</f>
        <v>72</v>
      </c>
      <c r="Y4084" s="9" t="str">
        <f>IF(E4084="Cancelled","Excluded",IF(D4084="",IF((SLA_Policy!$B$8-B4084)*24&gt;X4084,"Open - Breached","Open - On Track"),IF((D4084-B4084)*24&lt;=X4084,"Met","Breached")))</f>
        <v>Met</v>
      </c>
    </row>
    <row r="4085" spans="1:25" x14ac:dyDescent="0.25">
      <c r="A4085" s="9" t="s">
        <v>7382</v>
      </c>
      <c r="B4085" s="23">
        <v>46050.582638888904</v>
      </c>
      <c r="C4085" s="23">
        <v>46050.5847222222</v>
      </c>
      <c r="D4085" s="23">
        <v>46050.764583333301</v>
      </c>
      <c r="E4085" s="9" t="s">
        <v>212</v>
      </c>
      <c r="F4085" s="9" t="s">
        <v>189</v>
      </c>
      <c r="G4085" s="9" t="s">
        <v>213</v>
      </c>
      <c r="H4085" s="9" t="s">
        <v>161</v>
      </c>
      <c r="I4085" s="9" t="s">
        <v>389</v>
      </c>
      <c r="J4085" s="9" t="s">
        <v>1206</v>
      </c>
      <c r="K4085" s="9" t="s">
        <v>239</v>
      </c>
      <c r="L4085" s="9" t="s">
        <v>104</v>
      </c>
      <c r="M4085" s="9" t="s">
        <v>7383</v>
      </c>
      <c r="N4085" s="9" t="s">
        <v>198</v>
      </c>
      <c r="O4085" s="9" t="s">
        <v>116</v>
      </c>
      <c r="P4085" s="9" t="s">
        <v>342</v>
      </c>
      <c r="Q4085" s="9" t="s">
        <v>219</v>
      </c>
      <c r="R4085" s="9">
        <v>0</v>
      </c>
      <c r="S4085" s="9">
        <v>6</v>
      </c>
      <c r="U4085" s="9" t="s">
        <v>376</v>
      </c>
      <c r="X4085" s="9">
        <f>INDEX(SLA_Policy!$D$2:$D$5,MATCH(F4085,SLA_Policy!$A$2:$A$5,0))</f>
        <v>120</v>
      </c>
      <c r="Y4085" s="9" t="str">
        <f>IF(E4085="Cancelled","Excluded",IF(D4085="",IF((SLA_Policy!$B$8-B4085)*24&gt;X4085,"Open - Breached","Open - On Track"),IF((D4085-B4085)*24&lt;=X4085,"Met","Breached")))</f>
        <v>Met</v>
      </c>
    </row>
    <row r="4086" spans="1:25" x14ac:dyDescent="0.25">
      <c r="A4086" s="9" t="s">
        <v>7384</v>
      </c>
      <c r="B4086" s="23">
        <v>46050.590972222199</v>
      </c>
      <c r="C4086" s="23">
        <v>46050.594444444498</v>
      </c>
      <c r="D4086" s="23">
        <v>46050.673611111102</v>
      </c>
      <c r="E4086" s="9" t="s">
        <v>212</v>
      </c>
      <c r="F4086" s="9" t="s">
        <v>188</v>
      </c>
      <c r="G4086" s="9" t="s">
        <v>213</v>
      </c>
      <c r="H4086" s="9" t="s">
        <v>166</v>
      </c>
      <c r="I4086" s="9" t="s">
        <v>286</v>
      </c>
      <c r="J4086" s="9" t="s">
        <v>287</v>
      </c>
      <c r="K4086" s="9" t="s">
        <v>239</v>
      </c>
      <c r="L4086" s="9" t="s">
        <v>226</v>
      </c>
      <c r="M4086" s="9" t="s">
        <v>1641</v>
      </c>
      <c r="N4086" s="9" t="s">
        <v>198</v>
      </c>
      <c r="O4086" s="9" t="s">
        <v>181</v>
      </c>
      <c r="P4086" s="9" t="s">
        <v>445</v>
      </c>
      <c r="Q4086" s="9" t="s">
        <v>219</v>
      </c>
      <c r="R4086" s="9">
        <v>0</v>
      </c>
      <c r="S4086" s="9">
        <v>15</v>
      </c>
      <c r="U4086" s="9" t="s">
        <v>266</v>
      </c>
      <c r="W4086" s="9">
        <v>4</v>
      </c>
      <c r="X4086" s="9">
        <f>INDEX(SLA_Policy!$D$2:$D$5,MATCH(F4086,SLA_Policy!$A$2:$A$5,0))</f>
        <v>72</v>
      </c>
      <c r="Y4086" s="9" t="str">
        <f>IF(E4086="Cancelled","Excluded",IF(D4086="",IF((SLA_Policy!$B$8-B4086)*24&gt;X4086,"Open - Breached","Open - On Track"),IF((D4086-B4086)*24&lt;=X4086,"Met","Breached")))</f>
        <v>Met</v>
      </c>
    </row>
    <row r="4087" spans="1:25" x14ac:dyDescent="0.25">
      <c r="A4087" s="9" t="s">
        <v>7385</v>
      </c>
      <c r="B4087" s="23">
        <v>46050.597222222197</v>
      </c>
      <c r="C4087" s="23">
        <v>46050.601388888899</v>
      </c>
      <c r="D4087" s="23">
        <v>46051.343055555597</v>
      </c>
      <c r="E4087" s="9" t="s">
        <v>212</v>
      </c>
      <c r="F4087" s="9" t="s">
        <v>188</v>
      </c>
      <c r="G4087" s="9" t="s">
        <v>213</v>
      </c>
      <c r="H4087" s="9" t="s">
        <v>162</v>
      </c>
      <c r="I4087" s="9" t="s">
        <v>345</v>
      </c>
      <c r="J4087" s="9" t="s">
        <v>1151</v>
      </c>
      <c r="K4087" s="9" t="s">
        <v>239</v>
      </c>
      <c r="L4087" s="9" t="s">
        <v>226</v>
      </c>
      <c r="M4087" s="9" t="s">
        <v>1836</v>
      </c>
      <c r="N4087" s="9" t="s">
        <v>198</v>
      </c>
      <c r="O4087" s="9" t="s">
        <v>116</v>
      </c>
      <c r="P4087" s="9" t="s">
        <v>234</v>
      </c>
      <c r="Q4087" s="9" t="s">
        <v>219</v>
      </c>
      <c r="R4087" s="9">
        <v>0</v>
      </c>
      <c r="S4087" s="9">
        <v>15</v>
      </c>
      <c r="U4087" s="9" t="s">
        <v>248</v>
      </c>
      <c r="W4087" s="9">
        <v>5</v>
      </c>
      <c r="X4087" s="9">
        <f>INDEX(SLA_Policy!$D$2:$D$5,MATCH(F4087,SLA_Policy!$A$2:$A$5,0))</f>
        <v>72</v>
      </c>
      <c r="Y4087" s="9" t="str">
        <f>IF(E4087="Cancelled","Excluded",IF(D4087="",IF((SLA_Policy!$B$8-B4087)*24&gt;X4087,"Open - Breached","Open - On Track"),IF((D4087-B4087)*24&lt;=X4087,"Met","Breached")))</f>
        <v>Met</v>
      </c>
    </row>
    <row r="4088" spans="1:25" x14ac:dyDescent="0.25">
      <c r="A4088" s="9" t="s">
        <v>7386</v>
      </c>
      <c r="B4088" s="23">
        <v>46050.627083333296</v>
      </c>
      <c r="C4088" s="23">
        <v>46050.641666666699</v>
      </c>
      <c r="D4088" s="23">
        <v>46051.323611111096</v>
      </c>
      <c r="E4088" s="9" t="s">
        <v>212</v>
      </c>
      <c r="F4088" s="9" t="s">
        <v>188</v>
      </c>
      <c r="G4088" s="9" t="s">
        <v>236</v>
      </c>
      <c r="H4088" s="9" t="s">
        <v>167</v>
      </c>
      <c r="I4088" s="9" t="s">
        <v>255</v>
      </c>
      <c r="J4088" s="9" t="s">
        <v>7387</v>
      </c>
      <c r="K4088" s="9" t="s">
        <v>303</v>
      </c>
      <c r="L4088" s="9" t="s">
        <v>226</v>
      </c>
      <c r="M4088" s="9" t="s">
        <v>452</v>
      </c>
      <c r="N4088" s="9" t="s">
        <v>196</v>
      </c>
      <c r="O4088" s="9" t="s">
        <v>180</v>
      </c>
      <c r="P4088" s="9" t="s">
        <v>278</v>
      </c>
      <c r="Q4088" s="9" t="s">
        <v>219</v>
      </c>
      <c r="R4088" s="9">
        <v>0</v>
      </c>
      <c r="S4088" s="9">
        <v>50</v>
      </c>
      <c r="U4088" s="9" t="s">
        <v>242</v>
      </c>
      <c r="X4088" s="9">
        <f>INDEX(SLA_Policy!$D$2:$D$5,MATCH(F4088,SLA_Policy!$A$2:$A$5,0))</f>
        <v>72</v>
      </c>
      <c r="Y4088" s="9" t="str">
        <f>IF(E4088="Cancelled","Excluded",IF(D4088="",IF((SLA_Policy!$B$8-B4088)*24&gt;X4088,"Open - Breached","Open - On Track"),IF((D4088-B4088)*24&lt;=X4088,"Met","Breached")))</f>
        <v>Met</v>
      </c>
    </row>
    <row r="4089" spans="1:25" x14ac:dyDescent="0.25">
      <c r="A4089" s="9" t="s">
        <v>7388</v>
      </c>
      <c r="B4089" s="23">
        <v>46050.631249999999</v>
      </c>
      <c r="C4089" s="23">
        <v>46050.631944444503</v>
      </c>
      <c r="D4089" s="23">
        <v>46050.672222222202</v>
      </c>
      <c r="E4089" s="9" t="s">
        <v>212</v>
      </c>
      <c r="F4089" s="9" t="s">
        <v>188</v>
      </c>
      <c r="G4089" s="9" t="s">
        <v>213</v>
      </c>
      <c r="H4089" s="9" t="s">
        <v>161</v>
      </c>
      <c r="I4089" s="9" t="s">
        <v>389</v>
      </c>
      <c r="J4089" s="9" t="s">
        <v>2045</v>
      </c>
      <c r="K4089" s="9" t="s">
        <v>225</v>
      </c>
      <c r="L4089" s="9" t="s">
        <v>104</v>
      </c>
      <c r="M4089" s="9" t="s">
        <v>594</v>
      </c>
      <c r="N4089" s="9" t="s">
        <v>200</v>
      </c>
      <c r="O4089" s="9" t="s">
        <v>116</v>
      </c>
      <c r="P4089" s="9" t="s">
        <v>551</v>
      </c>
      <c r="Q4089" s="9" t="s">
        <v>219</v>
      </c>
      <c r="R4089" s="9">
        <v>0</v>
      </c>
      <c r="S4089" s="9">
        <v>4</v>
      </c>
      <c r="U4089" s="9" t="s">
        <v>266</v>
      </c>
      <c r="X4089" s="9">
        <f>INDEX(SLA_Policy!$D$2:$D$5,MATCH(F4089,SLA_Policy!$A$2:$A$5,0))</f>
        <v>72</v>
      </c>
      <c r="Y4089" s="9" t="str">
        <f>IF(E4089="Cancelled","Excluded",IF(D4089="",IF((SLA_Policy!$B$8-B4089)*24&gt;X4089,"Open - Breached","Open - On Track"),IF((D4089-B4089)*24&lt;=X4089,"Met","Breached")))</f>
        <v>Met</v>
      </c>
    </row>
    <row r="4090" spans="1:25" x14ac:dyDescent="0.25">
      <c r="A4090" s="9" t="s">
        <v>7389</v>
      </c>
      <c r="B4090" s="23">
        <v>46050.635416666701</v>
      </c>
      <c r="C4090" s="23">
        <v>46050.638888888898</v>
      </c>
      <c r="D4090" s="23">
        <v>46050.657638888901</v>
      </c>
      <c r="E4090" s="9" t="s">
        <v>212</v>
      </c>
      <c r="F4090" s="9" t="s">
        <v>188</v>
      </c>
      <c r="G4090" s="9" t="s">
        <v>213</v>
      </c>
      <c r="H4090" s="9" t="s">
        <v>161</v>
      </c>
      <c r="I4090" s="9" t="s">
        <v>454</v>
      </c>
      <c r="J4090" s="9" t="s">
        <v>7348</v>
      </c>
      <c r="K4090" s="9" t="s">
        <v>246</v>
      </c>
      <c r="L4090" s="9" t="s">
        <v>104</v>
      </c>
      <c r="M4090" s="9" t="s">
        <v>1398</v>
      </c>
      <c r="N4090" s="9" t="s">
        <v>200</v>
      </c>
      <c r="O4090" s="9" t="s">
        <v>116</v>
      </c>
      <c r="P4090" s="9" t="s">
        <v>218</v>
      </c>
      <c r="Q4090" s="9" t="s">
        <v>219</v>
      </c>
      <c r="R4090" s="9">
        <v>0</v>
      </c>
      <c r="S4090" s="9">
        <v>3</v>
      </c>
      <c r="U4090" s="9" t="s">
        <v>290</v>
      </c>
      <c r="W4090" s="9">
        <v>5</v>
      </c>
      <c r="X4090" s="9">
        <f>INDEX(SLA_Policy!$D$2:$D$5,MATCH(F4090,SLA_Policy!$A$2:$A$5,0))</f>
        <v>72</v>
      </c>
      <c r="Y4090" s="9" t="str">
        <f>IF(E4090="Cancelled","Excluded",IF(D4090="",IF((SLA_Policy!$B$8-B4090)*24&gt;X4090,"Open - Breached","Open - On Track"),IF((D4090-B4090)*24&lt;=X4090,"Met","Breached")))</f>
        <v>Met</v>
      </c>
    </row>
    <row r="4091" spans="1:25" x14ac:dyDescent="0.25">
      <c r="A4091" s="9" t="s">
        <v>7390</v>
      </c>
      <c r="B4091" s="23">
        <v>46050.640277777798</v>
      </c>
      <c r="C4091" s="23">
        <v>46050.65</v>
      </c>
      <c r="D4091" s="23">
        <v>46050.745138888902</v>
      </c>
      <c r="E4091" s="9" t="s">
        <v>212</v>
      </c>
      <c r="F4091" s="9" t="s">
        <v>187</v>
      </c>
      <c r="G4091" s="9" t="s">
        <v>213</v>
      </c>
      <c r="H4091" s="9" t="s">
        <v>163</v>
      </c>
      <c r="I4091" s="9" t="s">
        <v>223</v>
      </c>
      <c r="J4091" s="9" t="s">
        <v>7391</v>
      </c>
      <c r="K4091" s="9" t="s">
        <v>246</v>
      </c>
      <c r="L4091" s="9" t="s">
        <v>311</v>
      </c>
      <c r="M4091" s="9" t="s">
        <v>1860</v>
      </c>
      <c r="N4091" s="9" t="s">
        <v>196</v>
      </c>
      <c r="O4091" s="9" t="s">
        <v>176</v>
      </c>
      <c r="P4091" s="9" t="s">
        <v>503</v>
      </c>
      <c r="Q4091" s="9" t="s">
        <v>273</v>
      </c>
      <c r="R4091" s="9">
        <v>0</v>
      </c>
      <c r="S4091" s="9">
        <v>36</v>
      </c>
      <c r="T4091" s="9" t="s">
        <v>220</v>
      </c>
      <c r="U4091" s="9" t="s">
        <v>230</v>
      </c>
      <c r="W4091" s="9">
        <v>5</v>
      </c>
      <c r="X4091" s="9">
        <f>INDEX(SLA_Policy!$D$2:$D$5,MATCH(F4091,SLA_Policy!$A$2:$A$5,0))</f>
        <v>8</v>
      </c>
      <c r="Y4091" s="9" t="str">
        <f>IF(E4091="Cancelled","Excluded",IF(D4091="",IF((SLA_Policy!$B$8-B4091)*24&gt;X4091,"Open - Breached","Open - On Track"),IF((D4091-B4091)*24&lt;=X4091,"Met","Breached")))</f>
        <v>Met</v>
      </c>
    </row>
    <row r="4092" spans="1:25" x14ac:dyDescent="0.25">
      <c r="A4092" s="9" t="s">
        <v>7392</v>
      </c>
      <c r="B4092" s="23">
        <v>46050.649305555598</v>
      </c>
      <c r="C4092" s="23">
        <v>46050.713194444397</v>
      </c>
      <c r="D4092" s="23">
        <v>46051.349305555603</v>
      </c>
      <c r="E4092" s="9" t="s">
        <v>212</v>
      </c>
      <c r="F4092" s="9" t="s">
        <v>188</v>
      </c>
      <c r="G4092" s="9" t="s">
        <v>213</v>
      </c>
      <c r="H4092" s="9" t="s">
        <v>166</v>
      </c>
      <c r="I4092" s="9" t="s">
        <v>286</v>
      </c>
      <c r="J4092" s="9" t="s">
        <v>5841</v>
      </c>
      <c r="K4092" s="9" t="s">
        <v>246</v>
      </c>
      <c r="L4092" s="9" t="s">
        <v>216</v>
      </c>
      <c r="M4092" s="9" t="s">
        <v>1772</v>
      </c>
      <c r="N4092" s="9" t="s">
        <v>196</v>
      </c>
      <c r="O4092" s="9" t="s">
        <v>181</v>
      </c>
      <c r="P4092" s="9" t="s">
        <v>289</v>
      </c>
      <c r="Q4092" s="9" t="s">
        <v>219</v>
      </c>
      <c r="R4092" s="9">
        <v>0</v>
      </c>
      <c r="S4092" s="9">
        <v>9</v>
      </c>
      <c r="U4092" s="9" t="s">
        <v>290</v>
      </c>
      <c r="W4092" s="9">
        <v>5</v>
      </c>
      <c r="X4092" s="9">
        <f>INDEX(SLA_Policy!$D$2:$D$5,MATCH(F4092,SLA_Policy!$A$2:$A$5,0))</f>
        <v>72</v>
      </c>
      <c r="Y4092" s="9" t="str">
        <f>IF(E4092="Cancelled","Excluded",IF(D4092="",IF((SLA_Policy!$B$8-B4092)*24&gt;X4092,"Open - Breached","Open - On Track"),IF((D4092-B4092)*24&lt;=X4092,"Met","Breached")))</f>
        <v>Met</v>
      </c>
    </row>
    <row r="4093" spans="1:25" x14ac:dyDescent="0.25">
      <c r="A4093" s="9" t="s">
        <v>7393</v>
      </c>
      <c r="B4093" s="23">
        <v>46050.659722222197</v>
      </c>
      <c r="C4093" s="23">
        <v>46050.663888888899</v>
      </c>
      <c r="D4093" s="23">
        <v>46050.701388888898</v>
      </c>
      <c r="E4093" s="9" t="s">
        <v>212</v>
      </c>
      <c r="F4093" s="9" t="s">
        <v>188</v>
      </c>
      <c r="G4093" s="9" t="s">
        <v>213</v>
      </c>
      <c r="H4093" s="9" t="s">
        <v>161</v>
      </c>
      <c r="I4093" s="9" t="s">
        <v>389</v>
      </c>
      <c r="J4093" s="9" t="s">
        <v>786</v>
      </c>
      <c r="K4093" s="9" t="s">
        <v>215</v>
      </c>
      <c r="L4093" s="9" t="s">
        <v>311</v>
      </c>
      <c r="M4093" s="9" t="s">
        <v>1085</v>
      </c>
      <c r="N4093" s="9" t="s">
        <v>198</v>
      </c>
      <c r="O4093" s="9" t="s">
        <v>116</v>
      </c>
      <c r="P4093" s="9" t="s">
        <v>551</v>
      </c>
      <c r="Q4093" s="9" t="s">
        <v>219</v>
      </c>
      <c r="R4093" s="9">
        <v>0</v>
      </c>
      <c r="S4093" s="9">
        <v>4</v>
      </c>
      <c r="U4093" s="9" t="s">
        <v>376</v>
      </c>
      <c r="W4093" s="9">
        <v>5</v>
      </c>
      <c r="X4093" s="9">
        <f>INDEX(SLA_Policy!$D$2:$D$5,MATCH(F4093,SLA_Policy!$A$2:$A$5,0))</f>
        <v>72</v>
      </c>
      <c r="Y4093" s="9" t="str">
        <f>IF(E4093="Cancelled","Excluded",IF(D4093="",IF((SLA_Policy!$B$8-B4093)*24&gt;X4093,"Open - Breached","Open - On Track"),IF((D4093-B4093)*24&lt;=X4093,"Met","Breached")))</f>
        <v>Met</v>
      </c>
    </row>
    <row r="4094" spans="1:25" x14ac:dyDescent="0.25">
      <c r="A4094" s="9" t="s">
        <v>7394</v>
      </c>
      <c r="B4094" s="23">
        <v>46050.675694444399</v>
      </c>
      <c r="C4094" s="23">
        <v>46050.689583333296</v>
      </c>
      <c r="D4094" s="23">
        <v>46051.3881944444</v>
      </c>
      <c r="E4094" s="9" t="s">
        <v>212</v>
      </c>
      <c r="F4094" s="9" t="s">
        <v>189</v>
      </c>
      <c r="G4094" s="9" t="s">
        <v>213</v>
      </c>
      <c r="H4094" s="9" t="s">
        <v>164</v>
      </c>
      <c r="I4094" s="9" t="s">
        <v>260</v>
      </c>
      <c r="J4094" s="9" t="s">
        <v>961</v>
      </c>
      <c r="K4094" s="9" t="s">
        <v>410</v>
      </c>
      <c r="L4094" s="9" t="s">
        <v>307</v>
      </c>
      <c r="M4094" s="9" t="s">
        <v>1543</v>
      </c>
      <c r="N4094" s="9" t="s">
        <v>198</v>
      </c>
      <c r="O4094" s="9" t="s">
        <v>180</v>
      </c>
      <c r="P4094" s="9" t="s">
        <v>381</v>
      </c>
      <c r="Q4094" s="9" t="s">
        <v>219</v>
      </c>
      <c r="R4094" s="9">
        <v>0</v>
      </c>
      <c r="S4094" s="9">
        <v>33</v>
      </c>
      <c r="T4094" s="9" t="s">
        <v>265</v>
      </c>
      <c r="U4094" s="9" t="s">
        <v>266</v>
      </c>
      <c r="X4094" s="9">
        <f>INDEX(SLA_Policy!$D$2:$D$5,MATCH(F4094,SLA_Policy!$A$2:$A$5,0))</f>
        <v>120</v>
      </c>
      <c r="Y4094" s="9" t="str">
        <f>IF(E4094="Cancelled","Excluded",IF(D4094="",IF((SLA_Policy!$B$8-B4094)*24&gt;X4094,"Open - Breached","Open - On Track"),IF((D4094-B4094)*24&lt;=X4094,"Met","Breached")))</f>
        <v>Met</v>
      </c>
    </row>
    <row r="4095" spans="1:25" x14ac:dyDescent="0.25">
      <c r="A4095" s="9" t="s">
        <v>7395</v>
      </c>
      <c r="B4095" s="23">
        <v>46050.680555555598</v>
      </c>
      <c r="C4095" s="23">
        <v>46051.359722222202</v>
      </c>
      <c r="E4095" s="9" t="s">
        <v>649</v>
      </c>
      <c r="F4095" s="9" t="s">
        <v>189</v>
      </c>
      <c r="G4095" s="9" t="s">
        <v>236</v>
      </c>
      <c r="H4095" s="9" t="s">
        <v>167</v>
      </c>
      <c r="I4095" s="9" t="s">
        <v>255</v>
      </c>
      <c r="J4095" s="9" t="s">
        <v>7396</v>
      </c>
      <c r="K4095" s="9" t="s">
        <v>246</v>
      </c>
      <c r="L4095" s="9" t="s">
        <v>226</v>
      </c>
      <c r="M4095" s="9" t="s">
        <v>1974</v>
      </c>
      <c r="N4095" s="9" t="s">
        <v>197</v>
      </c>
      <c r="O4095" s="9" t="s">
        <v>116</v>
      </c>
      <c r="P4095" s="9" t="s">
        <v>218</v>
      </c>
      <c r="Q4095" s="9" t="s">
        <v>219</v>
      </c>
      <c r="R4095" s="9">
        <v>0</v>
      </c>
      <c r="S4095" s="9">
        <v>3</v>
      </c>
      <c r="X4095" s="9">
        <f>INDEX(SLA_Policy!$D$2:$D$5,MATCH(F4095,SLA_Policy!$A$2:$A$5,0))</f>
        <v>120</v>
      </c>
      <c r="Y4095" s="9" t="str">
        <f>IF(E4095="Cancelled","Excluded",IF(D4095="",IF((SLA_Policy!$B$8-B4095)*24&gt;X4095,"Open - Breached","Open - On Track"),IF((D4095-B4095)*24&lt;=X4095,"Met","Breached")))</f>
        <v>Excluded</v>
      </c>
    </row>
    <row r="4096" spans="1:25" x14ac:dyDescent="0.25">
      <c r="A4096" s="9" t="s">
        <v>7397</v>
      </c>
      <c r="B4096" s="23">
        <v>46050.698611111096</v>
      </c>
      <c r="C4096" s="23">
        <v>46050.713194444397</v>
      </c>
      <c r="D4096" s="23">
        <v>46051.313888888901</v>
      </c>
      <c r="E4096" s="9" t="s">
        <v>212</v>
      </c>
      <c r="F4096" s="9" t="s">
        <v>188</v>
      </c>
      <c r="G4096" s="9" t="s">
        <v>213</v>
      </c>
      <c r="H4096" s="9" t="s">
        <v>162</v>
      </c>
      <c r="I4096" s="9" t="s">
        <v>393</v>
      </c>
      <c r="J4096" s="9" t="s">
        <v>978</v>
      </c>
      <c r="K4096" s="9" t="s">
        <v>246</v>
      </c>
      <c r="L4096" s="9" t="s">
        <v>226</v>
      </c>
      <c r="M4096" s="9" t="s">
        <v>1307</v>
      </c>
      <c r="N4096" s="9" t="s">
        <v>196</v>
      </c>
      <c r="O4096" s="9" t="s">
        <v>116</v>
      </c>
      <c r="P4096" s="9" t="s">
        <v>590</v>
      </c>
      <c r="Q4096" s="9" t="s">
        <v>219</v>
      </c>
      <c r="R4096" s="9">
        <v>0</v>
      </c>
      <c r="S4096" s="9">
        <v>10</v>
      </c>
      <c r="U4096" s="9" t="s">
        <v>248</v>
      </c>
      <c r="W4096" s="9">
        <v>4</v>
      </c>
      <c r="X4096" s="9">
        <f>INDEX(SLA_Policy!$D$2:$D$5,MATCH(F4096,SLA_Policy!$A$2:$A$5,0))</f>
        <v>72</v>
      </c>
      <c r="Y4096" s="9" t="str">
        <f>IF(E4096="Cancelled","Excluded",IF(D4096="",IF((SLA_Policy!$B$8-B4096)*24&gt;X4096,"Open - Breached","Open - On Track"),IF((D4096-B4096)*24&lt;=X4096,"Met","Breached")))</f>
        <v>Met</v>
      </c>
    </row>
    <row r="4097" spans="1:25" x14ac:dyDescent="0.25">
      <c r="A4097" s="9" t="s">
        <v>7398</v>
      </c>
      <c r="B4097" s="23">
        <v>46050.731249999997</v>
      </c>
      <c r="C4097" s="23">
        <v>46050.771527777797</v>
      </c>
      <c r="D4097" s="23">
        <v>46051.3618055556</v>
      </c>
      <c r="E4097" s="9" t="s">
        <v>212</v>
      </c>
      <c r="F4097" s="9" t="s">
        <v>188</v>
      </c>
      <c r="G4097" s="9" t="s">
        <v>213</v>
      </c>
      <c r="H4097" s="9" t="s">
        <v>161</v>
      </c>
      <c r="I4097" s="9" t="s">
        <v>389</v>
      </c>
      <c r="J4097" s="9" t="s">
        <v>2888</v>
      </c>
      <c r="K4097" s="9" t="s">
        <v>303</v>
      </c>
      <c r="L4097" s="9" t="s">
        <v>282</v>
      </c>
      <c r="M4097" s="9" t="s">
        <v>2774</v>
      </c>
      <c r="N4097" s="9" t="s">
        <v>196</v>
      </c>
      <c r="O4097" s="9" t="s">
        <v>116</v>
      </c>
      <c r="P4097" s="9" t="s">
        <v>551</v>
      </c>
      <c r="Q4097" s="9" t="s">
        <v>219</v>
      </c>
      <c r="R4097" s="9">
        <v>0</v>
      </c>
      <c r="S4097" s="9">
        <v>5</v>
      </c>
      <c r="U4097" s="9" t="s">
        <v>266</v>
      </c>
      <c r="X4097" s="9">
        <f>INDEX(SLA_Policy!$D$2:$D$5,MATCH(F4097,SLA_Policy!$A$2:$A$5,0))</f>
        <v>72</v>
      </c>
      <c r="Y4097" s="9" t="str">
        <f>IF(E4097="Cancelled","Excluded",IF(D4097="",IF((SLA_Policy!$B$8-B4097)*24&gt;X4097,"Open - Breached","Open - On Track"),IF((D4097-B4097)*24&lt;=X4097,"Met","Breached")))</f>
        <v>Met</v>
      </c>
    </row>
    <row r="4098" spans="1:25" x14ac:dyDescent="0.25">
      <c r="A4098" s="9" t="s">
        <v>7399</v>
      </c>
      <c r="B4098" s="23">
        <v>46050.746527777803</v>
      </c>
      <c r="C4098" s="23">
        <v>46050.748611111099</v>
      </c>
      <c r="D4098" s="23">
        <v>46051.356249999997</v>
      </c>
      <c r="E4098" s="9" t="s">
        <v>212</v>
      </c>
      <c r="F4098" s="9" t="s">
        <v>188</v>
      </c>
      <c r="G4098" s="9" t="s">
        <v>213</v>
      </c>
      <c r="H4098" s="9" t="s">
        <v>167</v>
      </c>
      <c r="I4098" s="9" t="s">
        <v>684</v>
      </c>
      <c r="J4098" s="9" t="s">
        <v>3784</v>
      </c>
      <c r="K4098" s="9" t="s">
        <v>239</v>
      </c>
      <c r="L4098" s="9" t="s">
        <v>282</v>
      </c>
      <c r="M4098" s="9" t="s">
        <v>426</v>
      </c>
      <c r="N4098" s="9" t="s">
        <v>200</v>
      </c>
      <c r="O4098" s="9" t="s">
        <v>116</v>
      </c>
      <c r="P4098" s="9" t="s">
        <v>525</v>
      </c>
      <c r="Q4098" s="9" t="s">
        <v>219</v>
      </c>
      <c r="R4098" s="9">
        <v>0</v>
      </c>
      <c r="S4098" s="9">
        <v>6</v>
      </c>
      <c r="U4098" s="9" t="s">
        <v>266</v>
      </c>
      <c r="X4098" s="9">
        <f>INDEX(SLA_Policy!$D$2:$D$5,MATCH(F4098,SLA_Policy!$A$2:$A$5,0))</f>
        <v>72</v>
      </c>
      <c r="Y4098" s="9" t="str">
        <f>IF(E4098="Cancelled","Excluded",IF(D4098="",IF((SLA_Policy!$B$8-B4098)*24&gt;X4098,"Open - Breached","Open - On Track"),IF((D4098-B4098)*24&lt;=X4098,"Met","Breached")))</f>
        <v>Met</v>
      </c>
    </row>
    <row r="4099" spans="1:25" x14ac:dyDescent="0.25">
      <c r="A4099" s="9" t="s">
        <v>7400</v>
      </c>
      <c r="B4099" s="23">
        <v>46050.774305555598</v>
      </c>
      <c r="C4099" s="23">
        <v>46051.346527777801</v>
      </c>
      <c r="D4099" s="23">
        <v>46051.459027777797</v>
      </c>
      <c r="E4099" s="9" t="s">
        <v>212</v>
      </c>
      <c r="F4099" s="9" t="s">
        <v>188</v>
      </c>
      <c r="G4099" s="9" t="s">
        <v>213</v>
      </c>
      <c r="H4099" s="9" t="s">
        <v>163</v>
      </c>
      <c r="I4099" s="9" t="s">
        <v>405</v>
      </c>
      <c r="J4099" s="9" t="s">
        <v>7401</v>
      </c>
      <c r="K4099" s="9" t="s">
        <v>215</v>
      </c>
      <c r="L4099" s="9" t="s">
        <v>216</v>
      </c>
      <c r="M4099" s="9" t="s">
        <v>1044</v>
      </c>
      <c r="N4099" s="9" t="s">
        <v>197</v>
      </c>
      <c r="O4099" s="9" t="s">
        <v>176</v>
      </c>
      <c r="P4099" s="9" t="s">
        <v>330</v>
      </c>
      <c r="Q4099" s="9" t="s">
        <v>219</v>
      </c>
      <c r="R4099" s="9">
        <v>0</v>
      </c>
      <c r="S4099" s="9">
        <v>15</v>
      </c>
      <c r="U4099" s="9" t="s">
        <v>230</v>
      </c>
      <c r="X4099" s="9">
        <f>INDEX(SLA_Policy!$D$2:$D$5,MATCH(F4099,SLA_Policy!$A$2:$A$5,0))</f>
        <v>72</v>
      </c>
      <c r="Y4099" s="9" t="str">
        <f>IF(E4099="Cancelled","Excluded",IF(D4099="",IF((SLA_Policy!$B$8-B4099)*24&gt;X4099,"Open - Breached","Open - On Track"),IF((D4099-B4099)*24&lt;=X4099,"Met","Breached")))</f>
        <v>Met</v>
      </c>
    </row>
    <row r="4100" spans="1:25" x14ac:dyDescent="0.25">
      <c r="A4100" s="9" t="s">
        <v>7402</v>
      </c>
      <c r="B4100" s="23">
        <v>46050.779861111099</v>
      </c>
      <c r="C4100" s="23">
        <v>46051.359027777798</v>
      </c>
      <c r="D4100" s="23">
        <v>46051.521527777797</v>
      </c>
      <c r="E4100" s="9" t="s">
        <v>212</v>
      </c>
      <c r="F4100" s="9" t="s">
        <v>188</v>
      </c>
      <c r="G4100" s="9" t="s">
        <v>213</v>
      </c>
      <c r="H4100" s="9" t="s">
        <v>162</v>
      </c>
      <c r="I4100" s="9" t="s">
        <v>244</v>
      </c>
      <c r="J4100" s="9" t="s">
        <v>518</v>
      </c>
      <c r="K4100" s="9" t="s">
        <v>246</v>
      </c>
      <c r="L4100" s="9" t="s">
        <v>311</v>
      </c>
      <c r="M4100" s="9" t="s">
        <v>903</v>
      </c>
      <c r="N4100" s="9" t="s">
        <v>196</v>
      </c>
      <c r="O4100" s="9" t="s">
        <v>116</v>
      </c>
      <c r="P4100" s="9" t="s">
        <v>295</v>
      </c>
      <c r="Q4100" s="9" t="s">
        <v>219</v>
      </c>
      <c r="R4100" s="9">
        <v>1</v>
      </c>
      <c r="S4100" s="9">
        <v>38</v>
      </c>
      <c r="U4100" s="9" t="s">
        <v>266</v>
      </c>
      <c r="X4100" s="9">
        <f>INDEX(SLA_Policy!$D$2:$D$5,MATCH(F4100,SLA_Policy!$A$2:$A$5,0))</f>
        <v>72</v>
      </c>
      <c r="Y4100" s="9" t="str">
        <f>IF(E4100="Cancelled","Excluded",IF(D4100="",IF((SLA_Policy!$B$8-B4100)*24&gt;X4100,"Open - Breached","Open - On Track"),IF((D4100-B4100)*24&lt;=X4100,"Met","Breached")))</f>
        <v>Met</v>
      </c>
    </row>
    <row r="4101" spans="1:25" x14ac:dyDescent="0.25">
      <c r="A4101" s="9" t="s">
        <v>7403</v>
      </c>
      <c r="B4101" s="23">
        <v>46050.785416666702</v>
      </c>
      <c r="C4101" s="23">
        <v>46051.329166666699</v>
      </c>
      <c r="D4101" s="23">
        <v>46051.354166666701</v>
      </c>
      <c r="E4101" s="9" t="s">
        <v>212</v>
      </c>
      <c r="F4101" s="9" t="s">
        <v>188</v>
      </c>
      <c r="G4101" s="9" t="s">
        <v>213</v>
      </c>
      <c r="H4101" s="9" t="s">
        <v>164</v>
      </c>
      <c r="I4101" s="9" t="s">
        <v>478</v>
      </c>
      <c r="J4101" s="9" t="s">
        <v>7404</v>
      </c>
      <c r="K4101" s="9" t="s">
        <v>215</v>
      </c>
      <c r="L4101" s="9" t="s">
        <v>307</v>
      </c>
      <c r="M4101" s="9" t="s">
        <v>1195</v>
      </c>
      <c r="N4101" s="9" t="s">
        <v>196</v>
      </c>
      <c r="O4101" s="9" t="s">
        <v>178</v>
      </c>
      <c r="P4101" s="9" t="s">
        <v>272</v>
      </c>
      <c r="Q4101" s="9" t="s">
        <v>219</v>
      </c>
      <c r="R4101" s="9">
        <v>0</v>
      </c>
      <c r="S4101" s="9">
        <v>7</v>
      </c>
      <c r="T4101" s="9" t="s">
        <v>464</v>
      </c>
      <c r="U4101" s="9" t="s">
        <v>290</v>
      </c>
      <c r="W4101" s="9">
        <v>3</v>
      </c>
      <c r="X4101" s="9">
        <f>INDEX(SLA_Policy!$D$2:$D$5,MATCH(F4101,SLA_Policy!$A$2:$A$5,0))</f>
        <v>72</v>
      </c>
      <c r="Y4101" s="9" t="str">
        <f>IF(E4101="Cancelled","Excluded",IF(D4101="",IF((SLA_Policy!$B$8-B4101)*24&gt;X4101,"Open - Breached","Open - On Track"),IF((D4101-B4101)*24&lt;=X4101,"Met","Breached")))</f>
        <v>Met</v>
      </c>
    </row>
    <row r="4102" spans="1:25" x14ac:dyDescent="0.25">
      <c r="A4102" s="9" t="s">
        <v>7405</v>
      </c>
      <c r="B4102" s="23">
        <v>46050.902777777803</v>
      </c>
      <c r="C4102" s="23">
        <v>46051.372916666704</v>
      </c>
      <c r="D4102" s="23">
        <v>46051.389583333301</v>
      </c>
      <c r="E4102" s="9" t="s">
        <v>212</v>
      </c>
      <c r="F4102" s="9" t="s">
        <v>189</v>
      </c>
      <c r="G4102" s="9" t="s">
        <v>213</v>
      </c>
      <c r="H4102" s="9" t="s">
        <v>162</v>
      </c>
      <c r="I4102" s="9" t="s">
        <v>393</v>
      </c>
      <c r="J4102" s="9" t="s">
        <v>3363</v>
      </c>
      <c r="K4102" s="9" t="s">
        <v>246</v>
      </c>
      <c r="L4102" s="9" t="s">
        <v>395</v>
      </c>
      <c r="M4102" s="9" t="s">
        <v>4951</v>
      </c>
      <c r="N4102" s="9" t="s">
        <v>197</v>
      </c>
      <c r="O4102" s="9" t="s">
        <v>116</v>
      </c>
      <c r="P4102" s="9" t="s">
        <v>218</v>
      </c>
      <c r="Q4102" s="9" t="s">
        <v>219</v>
      </c>
      <c r="R4102" s="9">
        <v>0</v>
      </c>
      <c r="S4102" s="9">
        <v>8</v>
      </c>
      <c r="U4102" s="9" t="s">
        <v>248</v>
      </c>
      <c r="X4102" s="9">
        <f>INDEX(SLA_Policy!$D$2:$D$5,MATCH(F4102,SLA_Policy!$A$2:$A$5,0))</f>
        <v>120</v>
      </c>
      <c r="Y4102" s="9" t="str">
        <f>IF(E4102="Cancelled","Excluded",IF(D4102="",IF((SLA_Policy!$B$8-B4102)*24&gt;X4102,"Open - Breached","Open - On Track"),IF((D4102-B4102)*24&lt;=X4102,"Met","Breached")))</f>
        <v>Met</v>
      </c>
    </row>
    <row r="4103" spans="1:25" x14ac:dyDescent="0.25">
      <c r="A4103" s="9" t="s">
        <v>7406</v>
      </c>
      <c r="B4103" s="23">
        <v>46051.257638888899</v>
      </c>
      <c r="C4103" s="23">
        <v>46051.324999999997</v>
      </c>
      <c r="D4103" s="23">
        <v>46052.5847222222</v>
      </c>
      <c r="E4103" s="9" t="s">
        <v>212</v>
      </c>
      <c r="F4103" s="9" t="s">
        <v>188</v>
      </c>
      <c r="G4103" s="9" t="s">
        <v>213</v>
      </c>
      <c r="H4103" s="9" t="s">
        <v>163</v>
      </c>
      <c r="I4103" s="9" t="s">
        <v>250</v>
      </c>
      <c r="J4103" s="9" t="s">
        <v>7407</v>
      </c>
      <c r="K4103" s="9" t="s">
        <v>246</v>
      </c>
      <c r="L4103" s="9" t="s">
        <v>104</v>
      </c>
      <c r="M4103" s="9" t="s">
        <v>1597</v>
      </c>
      <c r="N4103" s="9" t="s">
        <v>196</v>
      </c>
      <c r="O4103" s="9" t="s">
        <v>176</v>
      </c>
      <c r="P4103" s="9" t="s">
        <v>419</v>
      </c>
      <c r="Q4103" s="9" t="s">
        <v>219</v>
      </c>
      <c r="R4103" s="9">
        <v>0</v>
      </c>
      <c r="S4103" s="9">
        <v>28</v>
      </c>
      <c r="T4103" s="9" t="s">
        <v>136</v>
      </c>
      <c r="U4103" s="9" t="s">
        <v>230</v>
      </c>
      <c r="X4103" s="9">
        <f>INDEX(SLA_Policy!$D$2:$D$5,MATCH(F4103,SLA_Policy!$A$2:$A$5,0))</f>
        <v>72</v>
      </c>
      <c r="Y4103" s="9" t="str">
        <f>IF(E4103="Cancelled","Excluded",IF(D4103="",IF((SLA_Policy!$B$8-B4103)*24&gt;X4103,"Open - Breached","Open - On Track"),IF((D4103-B4103)*24&lt;=X4103,"Met","Breached")))</f>
        <v>Met</v>
      </c>
    </row>
    <row r="4104" spans="1:25" x14ac:dyDescent="0.25">
      <c r="A4104" s="9" t="s">
        <v>7408</v>
      </c>
      <c r="B4104" s="23">
        <v>46051.305555555598</v>
      </c>
      <c r="C4104" s="23">
        <v>46051.320138888899</v>
      </c>
      <c r="D4104" s="23">
        <v>46052.351388888899</v>
      </c>
      <c r="E4104" s="9" t="s">
        <v>212</v>
      </c>
      <c r="F4104" s="9" t="s">
        <v>189</v>
      </c>
      <c r="G4104" s="9" t="s">
        <v>213</v>
      </c>
      <c r="H4104" s="9" t="s">
        <v>165</v>
      </c>
      <c r="I4104" s="9" t="s">
        <v>567</v>
      </c>
      <c r="J4104" s="9" t="s">
        <v>7409</v>
      </c>
      <c r="K4104" s="9" t="s">
        <v>246</v>
      </c>
      <c r="L4104" s="9" t="s">
        <v>311</v>
      </c>
      <c r="M4104" s="9" t="s">
        <v>1281</v>
      </c>
      <c r="N4104" s="9" t="s">
        <v>198</v>
      </c>
      <c r="O4104" s="9" t="s">
        <v>116</v>
      </c>
      <c r="P4104" s="9" t="s">
        <v>551</v>
      </c>
      <c r="Q4104" s="9" t="s">
        <v>219</v>
      </c>
      <c r="R4104" s="9">
        <v>0</v>
      </c>
      <c r="S4104" s="9">
        <v>18</v>
      </c>
      <c r="U4104" s="9" t="s">
        <v>230</v>
      </c>
      <c r="X4104" s="9">
        <f>INDEX(SLA_Policy!$D$2:$D$5,MATCH(F4104,SLA_Policy!$A$2:$A$5,0))</f>
        <v>120</v>
      </c>
      <c r="Y4104" s="9" t="str">
        <f>IF(E4104="Cancelled","Excluded",IF(D4104="",IF((SLA_Policy!$B$8-B4104)*24&gt;X4104,"Open - Breached","Open - On Track"),IF((D4104-B4104)*24&lt;=X4104,"Met","Breached")))</f>
        <v>Met</v>
      </c>
    </row>
    <row r="4105" spans="1:25" x14ac:dyDescent="0.25">
      <c r="A4105" s="9" t="s">
        <v>7410</v>
      </c>
      <c r="B4105" s="23">
        <v>46051.311805555597</v>
      </c>
      <c r="C4105" s="23">
        <v>46051.566666666702</v>
      </c>
      <c r="D4105" s="23">
        <v>46055.408333333296</v>
      </c>
      <c r="E4105" s="9" t="s">
        <v>212</v>
      </c>
      <c r="F4105" s="9" t="s">
        <v>189</v>
      </c>
      <c r="G4105" s="9" t="s">
        <v>213</v>
      </c>
      <c r="H4105" s="9" t="s">
        <v>165</v>
      </c>
      <c r="I4105" s="9" t="s">
        <v>567</v>
      </c>
      <c r="J4105" s="9" t="s">
        <v>1154</v>
      </c>
      <c r="K4105" s="9" t="s">
        <v>246</v>
      </c>
      <c r="L4105" s="9" t="s">
        <v>104</v>
      </c>
      <c r="M4105" s="9" t="s">
        <v>3474</v>
      </c>
      <c r="N4105" s="9" t="s">
        <v>196</v>
      </c>
      <c r="O4105" s="9" t="s">
        <v>116</v>
      </c>
      <c r="P4105" s="9" t="s">
        <v>590</v>
      </c>
      <c r="Q4105" s="9" t="s">
        <v>219</v>
      </c>
      <c r="R4105" s="9">
        <v>0</v>
      </c>
      <c r="S4105" s="9">
        <v>20</v>
      </c>
      <c r="U4105" s="9" t="s">
        <v>266</v>
      </c>
      <c r="X4105" s="9">
        <f>INDEX(SLA_Policy!$D$2:$D$5,MATCH(F4105,SLA_Policy!$A$2:$A$5,0))</f>
        <v>120</v>
      </c>
      <c r="Y4105" s="9" t="str">
        <f>IF(E4105="Cancelled","Excluded",IF(D4105="",IF((SLA_Policy!$B$8-B4105)*24&gt;X4105,"Open - Breached","Open - On Track"),IF((D4105-B4105)*24&lt;=X4105,"Met","Breached")))</f>
        <v>Met</v>
      </c>
    </row>
    <row r="4106" spans="1:25" x14ac:dyDescent="0.25">
      <c r="A4106" s="9" t="s">
        <v>7411</v>
      </c>
      <c r="B4106" s="23">
        <v>46051.318055555603</v>
      </c>
      <c r="C4106" s="23">
        <v>46051.322916666701</v>
      </c>
      <c r="D4106" s="23">
        <v>46051.364583333299</v>
      </c>
      <c r="E4106" s="9" t="s">
        <v>212</v>
      </c>
      <c r="F4106" s="9" t="s">
        <v>188</v>
      </c>
      <c r="G4106" s="9" t="s">
        <v>213</v>
      </c>
      <c r="H4106" s="9" t="s">
        <v>161</v>
      </c>
      <c r="I4106" s="9" t="s">
        <v>389</v>
      </c>
      <c r="J4106" s="9" t="s">
        <v>2381</v>
      </c>
      <c r="K4106" s="9" t="s">
        <v>225</v>
      </c>
      <c r="L4106" s="9" t="s">
        <v>216</v>
      </c>
      <c r="M4106" s="9" t="s">
        <v>2770</v>
      </c>
      <c r="N4106" s="9" t="s">
        <v>198</v>
      </c>
      <c r="O4106" s="9" t="s">
        <v>116</v>
      </c>
      <c r="P4106" s="9" t="s">
        <v>525</v>
      </c>
      <c r="Q4106" s="9" t="s">
        <v>219</v>
      </c>
      <c r="R4106" s="9">
        <v>0</v>
      </c>
      <c r="S4106" s="9">
        <v>6</v>
      </c>
      <c r="U4106" s="9" t="s">
        <v>221</v>
      </c>
      <c r="X4106" s="9">
        <f>INDEX(SLA_Policy!$D$2:$D$5,MATCH(F4106,SLA_Policy!$A$2:$A$5,0))</f>
        <v>72</v>
      </c>
      <c r="Y4106" s="9" t="str">
        <f>IF(E4106="Cancelled","Excluded",IF(D4106="",IF((SLA_Policy!$B$8-B4106)*24&gt;X4106,"Open - Breached","Open - On Track"),IF((D4106-B4106)*24&lt;=X4106,"Met","Breached")))</f>
        <v>Met</v>
      </c>
    </row>
    <row r="4107" spans="1:25" x14ac:dyDescent="0.25">
      <c r="A4107" s="9" t="s">
        <v>7412</v>
      </c>
      <c r="B4107" s="23">
        <v>46051.319444444503</v>
      </c>
      <c r="C4107" s="23">
        <v>46051.359027777798</v>
      </c>
      <c r="D4107" s="23">
        <v>46051.757638888899</v>
      </c>
      <c r="E4107" s="9" t="s">
        <v>212</v>
      </c>
      <c r="F4107" s="9" t="s">
        <v>188</v>
      </c>
      <c r="G4107" s="9" t="s">
        <v>236</v>
      </c>
      <c r="H4107" s="9" t="s">
        <v>164</v>
      </c>
      <c r="I4107" s="9" t="s">
        <v>421</v>
      </c>
      <c r="J4107" s="9" t="s">
        <v>2960</v>
      </c>
      <c r="K4107" s="9" t="s">
        <v>225</v>
      </c>
      <c r="L4107" s="9" t="s">
        <v>104</v>
      </c>
      <c r="M4107" s="9" t="s">
        <v>1705</v>
      </c>
      <c r="N4107" s="9" t="s">
        <v>196</v>
      </c>
      <c r="O4107" s="9" t="s">
        <v>180</v>
      </c>
      <c r="P4107" s="9" t="s">
        <v>278</v>
      </c>
      <c r="Q4107" s="9" t="s">
        <v>219</v>
      </c>
      <c r="R4107" s="9">
        <v>0</v>
      </c>
      <c r="S4107" s="9">
        <v>25</v>
      </c>
      <c r="T4107" s="9" t="s">
        <v>343</v>
      </c>
      <c r="U4107" s="9" t="s">
        <v>242</v>
      </c>
      <c r="X4107" s="9">
        <f>INDEX(SLA_Policy!$D$2:$D$5,MATCH(F4107,SLA_Policy!$A$2:$A$5,0))</f>
        <v>72</v>
      </c>
      <c r="Y4107" s="9" t="str">
        <f>IF(E4107="Cancelled","Excluded",IF(D4107="",IF((SLA_Policy!$B$8-B4107)*24&gt;X4107,"Open - Breached","Open - On Track"),IF((D4107-B4107)*24&lt;=X4107,"Met","Breached")))</f>
        <v>Met</v>
      </c>
    </row>
    <row r="4108" spans="1:25" x14ac:dyDescent="0.25">
      <c r="A4108" s="9" t="s">
        <v>7413</v>
      </c>
      <c r="B4108" s="23">
        <v>46051.3256944444</v>
      </c>
      <c r="C4108" s="23">
        <v>46051.327083333301</v>
      </c>
      <c r="D4108" s="23">
        <v>46051.347916666702</v>
      </c>
      <c r="E4108" s="9" t="s">
        <v>212</v>
      </c>
      <c r="F4108" s="9" t="s">
        <v>187</v>
      </c>
      <c r="G4108" s="9" t="s">
        <v>213</v>
      </c>
      <c r="H4108" s="9" t="s">
        <v>161</v>
      </c>
      <c r="I4108" s="9" t="s">
        <v>297</v>
      </c>
      <c r="J4108" s="9" t="s">
        <v>1248</v>
      </c>
      <c r="K4108" s="9" t="s">
        <v>246</v>
      </c>
      <c r="L4108" s="9" t="s">
        <v>226</v>
      </c>
      <c r="M4108" s="9" t="s">
        <v>4433</v>
      </c>
      <c r="N4108" s="9" t="s">
        <v>198</v>
      </c>
      <c r="O4108" s="9" t="s">
        <v>116</v>
      </c>
      <c r="P4108" s="9" t="s">
        <v>551</v>
      </c>
      <c r="Q4108" s="9" t="s">
        <v>219</v>
      </c>
      <c r="R4108" s="9">
        <v>0</v>
      </c>
      <c r="S4108" s="9">
        <v>6</v>
      </c>
      <c r="U4108" s="9" t="s">
        <v>221</v>
      </c>
      <c r="X4108" s="9">
        <f>INDEX(SLA_Policy!$D$2:$D$5,MATCH(F4108,SLA_Policy!$A$2:$A$5,0))</f>
        <v>8</v>
      </c>
      <c r="Y4108" s="9" t="str">
        <f>IF(E4108="Cancelled","Excluded",IF(D4108="",IF((SLA_Policy!$B$8-B4108)*24&gt;X4108,"Open - Breached","Open - On Track"),IF((D4108-B4108)*24&lt;=X4108,"Met","Breached")))</f>
        <v>Met</v>
      </c>
    </row>
    <row r="4109" spans="1:25" x14ac:dyDescent="0.25">
      <c r="A4109" s="9" t="s">
        <v>7414</v>
      </c>
      <c r="B4109" s="23">
        <v>46051.332638888904</v>
      </c>
      <c r="C4109" s="23">
        <v>46051.340277777803</v>
      </c>
      <c r="D4109" s="23">
        <v>46051.354166666701</v>
      </c>
      <c r="E4109" s="9" t="s">
        <v>212</v>
      </c>
      <c r="F4109" s="9" t="s">
        <v>188</v>
      </c>
      <c r="G4109" s="9" t="s">
        <v>213</v>
      </c>
      <c r="H4109" s="9" t="s">
        <v>161</v>
      </c>
      <c r="I4109" s="9" t="s">
        <v>389</v>
      </c>
      <c r="J4109" s="9" t="s">
        <v>767</v>
      </c>
      <c r="K4109" s="9" t="s">
        <v>215</v>
      </c>
      <c r="L4109" s="9" t="s">
        <v>282</v>
      </c>
      <c r="M4109" s="9" t="s">
        <v>1078</v>
      </c>
      <c r="N4109" s="9" t="s">
        <v>198</v>
      </c>
      <c r="O4109" s="9" t="s">
        <v>116</v>
      </c>
      <c r="P4109" s="9" t="s">
        <v>218</v>
      </c>
      <c r="Q4109" s="9" t="s">
        <v>219</v>
      </c>
      <c r="R4109" s="9">
        <v>0</v>
      </c>
      <c r="S4109" s="9">
        <v>3</v>
      </c>
      <c r="U4109" s="9" t="s">
        <v>290</v>
      </c>
      <c r="X4109" s="9">
        <f>INDEX(SLA_Policy!$D$2:$D$5,MATCH(F4109,SLA_Policy!$A$2:$A$5,0))</f>
        <v>72</v>
      </c>
      <c r="Y4109" s="9" t="str">
        <f>IF(E4109="Cancelled","Excluded",IF(D4109="",IF((SLA_Policy!$B$8-B4109)*24&gt;X4109,"Open - Breached","Open - On Track"),IF((D4109-B4109)*24&lt;=X4109,"Met","Breached")))</f>
        <v>Met</v>
      </c>
    </row>
    <row r="4110" spans="1:25" x14ac:dyDescent="0.25">
      <c r="A4110" s="9" t="s">
        <v>7415</v>
      </c>
      <c r="B4110" s="23">
        <v>46051.3347222222</v>
      </c>
      <c r="C4110" s="23">
        <v>46051.40625</v>
      </c>
      <c r="D4110" s="23">
        <v>46051.5534722222</v>
      </c>
      <c r="E4110" s="9" t="s">
        <v>212</v>
      </c>
      <c r="F4110" s="9" t="s">
        <v>188</v>
      </c>
      <c r="G4110" s="9" t="s">
        <v>213</v>
      </c>
      <c r="H4110" s="9" t="s">
        <v>165</v>
      </c>
      <c r="I4110" s="9" t="s">
        <v>567</v>
      </c>
      <c r="J4110" s="9" t="s">
        <v>6609</v>
      </c>
      <c r="K4110" s="9" t="s">
        <v>246</v>
      </c>
      <c r="L4110" s="9" t="s">
        <v>311</v>
      </c>
      <c r="M4110" s="9" t="s">
        <v>3010</v>
      </c>
      <c r="N4110" s="9" t="s">
        <v>197</v>
      </c>
      <c r="O4110" s="9" t="s">
        <v>176</v>
      </c>
      <c r="P4110" s="9" t="s">
        <v>503</v>
      </c>
      <c r="Q4110" s="9" t="s">
        <v>219</v>
      </c>
      <c r="R4110" s="9">
        <v>0</v>
      </c>
      <c r="S4110" s="9">
        <v>41</v>
      </c>
      <c r="U4110" s="9" t="s">
        <v>266</v>
      </c>
      <c r="X4110" s="9">
        <f>INDEX(SLA_Policy!$D$2:$D$5,MATCH(F4110,SLA_Policy!$A$2:$A$5,0))</f>
        <v>72</v>
      </c>
      <c r="Y4110" s="9" t="str">
        <f>IF(E4110="Cancelled","Excluded",IF(D4110="",IF((SLA_Policy!$B$8-B4110)*24&gt;X4110,"Open - Breached","Open - On Track"),IF((D4110-B4110)*24&lt;=X4110,"Met","Breached")))</f>
        <v>Met</v>
      </c>
    </row>
    <row r="4111" spans="1:25" x14ac:dyDescent="0.25">
      <c r="A4111" s="9" t="s">
        <v>7416</v>
      </c>
      <c r="B4111" s="23">
        <v>46051.336111111101</v>
      </c>
      <c r="C4111" s="23">
        <v>46051.338194444397</v>
      </c>
      <c r="D4111" s="23">
        <v>46052.319444444503</v>
      </c>
      <c r="E4111" s="9" t="s">
        <v>212</v>
      </c>
      <c r="F4111" s="9" t="s">
        <v>189</v>
      </c>
      <c r="G4111" s="9" t="s">
        <v>213</v>
      </c>
      <c r="H4111" s="9" t="s">
        <v>167</v>
      </c>
      <c r="I4111" s="9" t="s">
        <v>349</v>
      </c>
      <c r="J4111" s="9" t="s">
        <v>1197</v>
      </c>
      <c r="K4111" s="9" t="s">
        <v>303</v>
      </c>
      <c r="L4111" s="9" t="s">
        <v>351</v>
      </c>
      <c r="M4111" s="9" t="s">
        <v>7417</v>
      </c>
      <c r="N4111" s="9" t="s">
        <v>198</v>
      </c>
      <c r="O4111" s="9" t="s">
        <v>180</v>
      </c>
      <c r="P4111" s="9" t="s">
        <v>318</v>
      </c>
      <c r="Q4111" s="9" t="s">
        <v>219</v>
      </c>
      <c r="R4111" s="9">
        <v>0</v>
      </c>
      <c r="S4111" s="9">
        <v>30</v>
      </c>
      <c r="U4111" s="9" t="s">
        <v>376</v>
      </c>
      <c r="W4111" s="9">
        <v>4</v>
      </c>
      <c r="X4111" s="9">
        <f>INDEX(SLA_Policy!$D$2:$D$5,MATCH(F4111,SLA_Policy!$A$2:$A$5,0))</f>
        <v>120</v>
      </c>
      <c r="Y4111" s="9" t="str">
        <f>IF(E4111="Cancelled","Excluded",IF(D4111="",IF((SLA_Policy!$B$8-B4111)*24&gt;X4111,"Open - Breached","Open - On Track"),IF((D4111-B4111)*24&lt;=X4111,"Met","Breached")))</f>
        <v>Met</v>
      </c>
    </row>
    <row r="4112" spans="1:25" x14ac:dyDescent="0.25">
      <c r="A4112" s="9" t="s">
        <v>7418</v>
      </c>
      <c r="B4112" s="23">
        <v>46051.3569444444</v>
      </c>
      <c r="C4112" s="23">
        <v>46051.360416666699</v>
      </c>
      <c r="D4112" s="23">
        <v>46051.436805555597</v>
      </c>
      <c r="E4112" s="9" t="s">
        <v>212</v>
      </c>
      <c r="F4112" s="9" t="s">
        <v>188</v>
      </c>
      <c r="G4112" s="9" t="s">
        <v>213</v>
      </c>
      <c r="H4112" s="9" t="s">
        <v>161</v>
      </c>
      <c r="I4112" s="9" t="s">
        <v>297</v>
      </c>
      <c r="J4112" s="9" t="s">
        <v>735</v>
      </c>
      <c r="K4112" s="9" t="s">
        <v>239</v>
      </c>
      <c r="L4112" s="9" t="s">
        <v>216</v>
      </c>
      <c r="M4112" s="9" t="s">
        <v>347</v>
      </c>
      <c r="N4112" s="9" t="s">
        <v>198</v>
      </c>
      <c r="O4112" s="9" t="s">
        <v>116</v>
      </c>
      <c r="P4112" s="9" t="s">
        <v>551</v>
      </c>
      <c r="Q4112" s="9" t="s">
        <v>219</v>
      </c>
      <c r="R4112" s="9">
        <v>0</v>
      </c>
      <c r="S4112" s="9">
        <v>14</v>
      </c>
      <c r="U4112" s="9" t="s">
        <v>221</v>
      </c>
      <c r="X4112" s="9">
        <f>INDEX(SLA_Policy!$D$2:$D$5,MATCH(F4112,SLA_Policy!$A$2:$A$5,0))</f>
        <v>72</v>
      </c>
      <c r="Y4112" s="9" t="str">
        <f>IF(E4112="Cancelled","Excluded",IF(D4112="",IF((SLA_Policy!$B$8-B4112)*24&gt;X4112,"Open - Breached","Open - On Track"),IF((D4112-B4112)*24&lt;=X4112,"Met","Breached")))</f>
        <v>Met</v>
      </c>
    </row>
    <row r="4113" spans="1:25" x14ac:dyDescent="0.25">
      <c r="A4113" s="9" t="s">
        <v>7419</v>
      </c>
      <c r="B4113" s="23">
        <v>46051.385416666701</v>
      </c>
      <c r="C4113" s="23">
        <v>46051.501388888901</v>
      </c>
      <c r="D4113" s="23">
        <v>46052.357638888898</v>
      </c>
      <c r="E4113" s="9" t="s">
        <v>212</v>
      </c>
      <c r="F4113" s="9" t="s">
        <v>189</v>
      </c>
      <c r="G4113" s="9" t="s">
        <v>236</v>
      </c>
      <c r="H4113" s="9" t="s">
        <v>163</v>
      </c>
      <c r="I4113" s="9" t="s">
        <v>327</v>
      </c>
      <c r="J4113" s="9" t="s">
        <v>4307</v>
      </c>
      <c r="K4113" s="9" t="s">
        <v>246</v>
      </c>
      <c r="L4113" s="9" t="s">
        <v>104</v>
      </c>
      <c r="M4113" s="9" t="s">
        <v>1188</v>
      </c>
      <c r="N4113" s="9" t="s">
        <v>196</v>
      </c>
      <c r="O4113" s="9" t="s">
        <v>176</v>
      </c>
      <c r="P4113" s="9" t="s">
        <v>570</v>
      </c>
      <c r="Q4113" s="9" t="s">
        <v>219</v>
      </c>
      <c r="R4113" s="9">
        <v>0</v>
      </c>
      <c r="S4113" s="9">
        <v>27</v>
      </c>
      <c r="U4113" s="9" t="s">
        <v>242</v>
      </c>
      <c r="X4113" s="9">
        <f>INDEX(SLA_Policy!$D$2:$D$5,MATCH(F4113,SLA_Policy!$A$2:$A$5,0))</f>
        <v>120</v>
      </c>
      <c r="Y4113" s="9" t="str">
        <f>IF(E4113="Cancelled","Excluded",IF(D4113="",IF((SLA_Policy!$B$8-B4113)*24&gt;X4113,"Open - Breached","Open - On Track"),IF((D4113-B4113)*24&lt;=X4113,"Met","Breached")))</f>
        <v>Met</v>
      </c>
    </row>
    <row r="4114" spans="1:25" x14ac:dyDescent="0.25">
      <c r="A4114" s="9" t="s">
        <v>7420</v>
      </c>
      <c r="B4114" s="23">
        <v>46051.398611111101</v>
      </c>
      <c r="C4114" s="23">
        <v>46051.4284722222</v>
      </c>
      <c r="D4114" s="23">
        <v>46051.442361111098</v>
      </c>
      <c r="E4114" s="9" t="s">
        <v>212</v>
      </c>
      <c r="F4114" s="9" t="s">
        <v>188</v>
      </c>
      <c r="G4114" s="9" t="s">
        <v>213</v>
      </c>
      <c r="H4114" s="9" t="s">
        <v>161</v>
      </c>
      <c r="I4114" s="9" t="s">
        <v>454</v>
      </c>
      <c r="J4114" s="9" t="s">
        <v>2010</v>
      </c>
      <c r="K4114" s="9" t="s">
        <v>225</v>
      </c>
      <c r="L4114" s="9" t="s">
        <v>104</v>
      </c>
      <c r="M4114" s="9" t="s">
        <v>5016</v>
      </c>
      <c r="N4114" s="9" t="s">
        <v>196</v>
      </c>
      <c r="O4114" s="9" t="s">
        <v>116</v>
      </c>
      <c r="P4114" s="9" t="s">
        <v>525</v>
      </c>
      <c r="Q4114" s="9" t="s">
        <v>219</v>
      </c>
      <c r="R4114" s="9">
        <v>0</v>
      </c>
      <c r="S4114" s="9">
        <v>10</v>
      </c>
      <c r="U4114" s="9" t="s">
        <v>221</v>
      </c>
      <c r="X4114" s="9">
        <f>INDEX(SLA_Policy!$D$2:$D$5,MATCH(F4114,SLA_Policy!$A$2:$A$5,0))</f>
        <v>72</v>
      </c>
      <c r="Y4114" s="9" t="str">
        <f>IF(E4114="Cancelled","Excluded",IF(D4114="",IF((SLA_Policy!$B$8-B4114)*24&gt;X4114,"Open - Breached","Open - On Track"),IF((D4114-B4114)*24&lt;=X4114,"Met","Breached")))</f>
        <v>Met</v>
      </c>
    </row>
    <row r="4115" spans="1:25" x14ac:dyDescent="0.25">
      <c r="A4115" s="9" t="s">
        <v>7421</v>
      </c>
      <c r="B4115" s="23">
        <v>46051.406944444498</v>
      </c>
      <c r="C4115" s="23">
        <v>46051.426388888904</v>
      </c>
      <c r="D4115" s="23">
        <v>46052.751388888901</v>
      </c>
      <c r="E4115" s="9" t="s">
        <v>212</v>
      </c>
      <c r="F4115" s="9" t="s">
        <v>188</v>
      </c>
      <c r="G4115" s="9" t="s">
        <v>213</v>
      </c>
      <c r="H4115" s="9" t="s">
        <v>167</v>
      </c>
      <c r="I4115" s="9" t="s">
        <v>536</v>
      </c>
      <c r="J4115" s="9" t="s">
        <v>7422</v>
      </c>
      <c r="K4115" s="9" t="s">
        <v>246</v>
      </c>
      <c r="L4115" s="9" t="s">
        <v>311</v>
      </c>
      <c r="M4115" s="9" t="s">
        <v>2910</v>
      </c>
      <c r="N4115" s="9" t="s">
        <v>196</v>
      </c>
      <c r="O4115" s="9" t="s">
        <v>176</v>
      </c>
      <c r="P4115" s="9" t="s">
        <v>419</v>
      </c>
      <c r="Q4115" s="9" t="s">
        <v>219</v>
      </c>
      <c r="R4115" s="9">
        <v>0</v>
      </c>
      <c r="S4115" s="9">
        <v>46</v>
      </c>
      <c r="T4115" s="9" t="s">
        <v>229</v>
      </c>
      <c r="U4115" s="9" t="s">
        <v>266</v>
      </c>
      <c r="X4115" s="9">
        <f>INDEX(SLA_Policy!$D$2:$D$5,MATCH(F4115,SLA_Policy!$A$2:$A$5,0))</f>
        <v>72</v>
      </c>
      <c r="Y4115" s="9" t="str">
        <f>IF(E4115="Cancelled","Excluded",IF(D4115="",IF((SLA_Policy!$B$8-B4115)*24&gt;X4115,"Open - Breached","Open - On Track"),IF((D4115-B4115)*24&lt;=X4115,"Met","Breached")))</f>
        <v>Met</v>
      </c>
    </row>
    <row r="4116" spans="1:25" x14ac:dyDescent="0.25">
      <c r="A4116" s="9" t="s">
        <v>7423</v>
      </c>
      <c r="B4116" s="23">
        <v>46051.409722222197</v>
      </c>
      <c r="C4116" s="23">
        <v>46051.411111111098</v>
      </c>
      <c r="D4116" s="23">
        <v>46051.6472222222</v>
      </c>
      <c r="E4116" s="9" t="s">
        <v>212</v>
      </c>
      <c r="F4116" s="9" t="s">
        <v>188</v>
      </c>
      <c r="G4116" s="9" t="s">
        <v>236</v>
      </c>
      <c r="H4116" s="9" t="s">
        <v>161</v>
      </c>
      <c r="I4116" s="9" t="s">
        <v>237</v>
      </c>
      <c r="J4116" s="9" t="s">
        <v>238</v>
      </c>
      <c r="K4116" s="9" t="s">
        <v>246</v>
      </c>
      <c r="L4116" s="9" t="s">
        <v>216</v>
      </c>
      <c r="M4116" s="9" t="s">
        <v>4771</v>
      </c>
      <c r="N4116" s="9" t="s">
        <v>198</v>
      </c>
      <c r="O4116" s="9" t="s">
        <v>177</v>
      </c>
      <c r="P4116" s="9" t="s">
        <v>300</v>
      </c>
      <c r="Q4116" s="9" t="s">
        <v>219</v>
      </c>
      <c r="R4116" s="9">
        <v>0</v>
      </c>
      <c r="S4116" s="9">
        <v>8</v>
      </c>
      <c r="U4116" s="9" t="s">
        <v>242</v>
      </c>
      <c r="X4116" s="9">
        <f>INDEX(SLA_Policy!$D$2:$D$5,MATCH(F4116,SLA_Policy!$A$2:$A$5,0))</f>
        <v>72</v>
      </c>
      <c r="Y4116" s="9" t="str">
        <f>IF(E4116="Cancelled","Excluded",IF(D4116="",IF((SLA_Policy!$B$8-B4116)*24&gt;X4116,"Open - Breached","Open - On Track"),IF((D4116-B4116)*24&lt;=X4116,"Met","Breached")))</f>
        <v>Met</v>
      </c>
    </row>
    <row r="4117" spans="1:25" x14ac:dyDescent="0.25">
      <c r="A4117" s="9" t="s">
        <v>7424</v>
      </c>
      <c r="B4117" s="23">
        <v>46051.411111111098</v>
      </c>
      <c r="C4117" s="23">
        <v>46051.456944444399</v>
      </c>
      <c r="D4117" s="23">
        <v>46051.485416666699</v>
      </c>
      <c r="E4117" s="9" t="s">
        <v>212</v>
      </c>
      <c r="F4117" s="9" t="s">
        <v>188</v>
      </c>
      <c r="G4117" s="9" t="s">
        <v>213</v>
      </c>
      <c r="H4117" s="9" t="s">
        <v>161</v>
      </c>
      <c r="I4117" s="9" t="s">
        <v>454</v>
      </c>
      <c r="J4117" s="9" t="s">
        <v>1951</v>
      </c>
      <c r="K4117" s="9" t="s">
        <v>246</v>
      </c>
      <c r="L4117" s="9" t="s">
        <v>216</v>
      </c>
      <c r="M4117" s="9" t="s">
        <v>247</v>
      </c>
      <c r="N4117" s="9" t="s">
        <v>196</v>
      </c>
      <c r="O4117" s="9" t="s">
        <v>116</v>
      </c>
      <c r="P4117" s="9" t="s">
        <v>525</v>
      </c>
      <c r="Q4117" s="9" t="s">
        <v>219</v>
      </c>
      <c r="R4117" s="9">
        <v>0</v>
      </c>
      <c r="S4117" s="9">
        <v>4</v>
      </c>
      <c r="U4117" s="9" t="s">
        <v>290</v>
      </c>
      <c r="W4117" s="9">
        <v>4</v>
      </c>
      <c r="X4117" s="9">
        <f>INDEX(SLA_Policy!$D$2:$D$5,MATCH(F4117,SLA_Policy!$A$2:$A$5,0))</f>
        <v>72</v>
      </c>
      <c r="Y4117" s="9" t="str">
        <f>IF(E4117="Cancelled","Excluded",IF(D4117="",IF((SLA_Policy!$B$8-B4117)*24&gt;X4117,"Open - Breached","Open - On Track"),IF((D4117-B4117)*24&lt;=X4117,"Met","Breached")))</f>
        <v>Met</v>
      </c>
    </row>
    <row r="4118" spans="1:25" x14ac:dyDescent="0.25">
      <c r="A4118" s="9" t="s">
        <v>7425</v>
      </c>
      <c r="B4118" s="23">
        <v>46051.411805555603</v>
      </c>
      <c r="C4118" s="23">
        <v>46051.415972222203</v>
      </c>
      <c r="D4118" s="23">
        <v>46051.488888888904</v>
      </c>
      <c r="E4118" s="9" t="s">
        <v>212</v>
      </c>
      <c r="F4118" s="9" t="s">
        <v>187</v>
      </c>
      <c r="G4118" s="9" t="s">
        <v>213</v>
      </c>
      <c r="H4118" s="9" t="s">
        <v>166</v>
      </c>
      <c r="I4118" s="9" t="s">
        <v>286</v>
      </c>
      <c r="J4118" s="9" t="s">
        <v>1627</v>
      </c>
      <c r="K4118" s="9" t="s">
        <v>215</v>
      </c>
      <c r="L4118" s="9" t="s">
        <v>351</v>
      </c>
      <c r="M4118" s="9" t="s">
        <v>5212</v>
      </c>
      <c r="N4118" s="9" t="s">
        <v>196</v>
      </c>
      <c r="O4118" s="9" t="s">
        <v>181</v>
      </c>
      <c r="P4118" s="9" t="s">
        <v>289</v>
      </c>
      <c r="Q4118" s="9" t="s">
        <v>273</v>
      </c>
      <c r="R4118" s="9">
        <v>0</v>
      </c>
      <c r="S4118" s="9">
        <v>11</v>
      </c>
      <c r="U4118" s="9" t="s">
        <v>290</v>
      </c>
      <c r="X4118" s="9">
        <f>INDEX(SLA_Policy!$D$2:$D$5,MATCH(F4118,SLA_Policy!$A$2:$A$5,0))</f>
        <v>8</v>
      </c>
      <c r="Y4118" s="9" t="str">
        <f>IF(E4118="Cancelled","Excluded",IF(D4118="",IF((SLA_Policy!$B$8-B4118)*24&gt;X4118,"Open - Breached","Open - On Track"),IF((D4118-B4118)*24&lt;=X4118,"Met","Breached")))</f>
        <v>Met</v>
      </c>
    </row>
    <row r="4119" spans="1:25" x14ac:dyDescent="0.25">
      <c r="A4119" s="9" t="s">
        <v>7426</v>
      </c>
      <c r="B4119" s="23">
        <v>46051.4152777778</v>
      </c>
      <c r="C4119" s="23">
        <v>46051.442361111098</v>
      </c>
      <c r="D4119" s="23">
        <v>46051.5493055556</v>
      </c>
      <c r="E4119" s="9" t="s">
        <v>212</v>
      </c>
      <c r="F4119" s="9" t="s">
        <v>189</v>
      </c>
      <c r="G4119" s="9" t="s">
        <v>213</v>
      </c>
      <c r="H4119" s="9" t="s">
        <v>161</v>
      </c>
      <c r="I4119" s="9" t="s">
        <v>389</v>
      </c>
      <c r="J4119" s="9" t="s">
        <v>7427</v>
      </c>
      <c r="K4119" s="9" t="s">
        <v>225</v>
      </c>
      <c r="L4119" s="9" t="s">
        <v>311</v>
      </c>
      <c r="M4119" s="9" t="s">
        <v>4473</v>
      </c>
      <c r="N4119" s="9" t="s">
        <v>196</v>
      </c>
      <c r="O4119" s="9" t="s">
        <v>116</v>
      </c>
      <c r="P4119" s="9" t="s">
        <v>342</v>
      </c>
      <c r="Q4119" s="9" t="s">
        <v>219</v>
      </c>
      <c r="R4119" s="9">
        <v>0</v>
      </c>
      <c r="S4119" s="9">
        <v>9</v>
      </c>
      <c r="U4119" s="9" t="s">
        <v>221</v>
      </c>
      <c r="W4119" s="9">
        <v>4</v>
      </c>
      <c r="X4119" s="9">
        <f>INDEX(SLA_Policy!$D$2:$D$5,MATCH(F4119,SLA_Policy!$A$2:$A$5,0))</f>
        <v>120</v>
      </c>
      <c r="Y4119" s="9" t="str">
        <f>IF(E4119="Cancelled","Excluded",IF(D4119="",IF((SLA_Policy!$B$8-B4119)*24&gt;X4119,"Open - Breached","Open - On Track"),IF((D4119-B4119)*24&lt;=X4119,"Met","Breached")))</f>
        <v>Met</v>
      </c>
    </row>
    <row r="4120" spans="1:25" x14ac:dyDescent="0.25">
      <c r="A4120" s="9" t="s">
        <v>7428</v>
      </c>
      <c r="B4120" s="23">
        <v>46051.454166666699</v>
      </c>
      <c r="C4120" s="23">
        <v>46051.458333333299</v>
      </c>
      <c r="D4120" s="23">
        <v>46052.684027777803</v>
      </c>
      <c r="E4120" s="9" t="s">
        <v>212</v>
      </c>
      <c r="F4120" s="9" t="s">
        <v>188</v>
      </c>
      <c r="G4120" s="9" t="s">
        <v>213</v>
      </c>
      <c r="H4120" s="9" t="s">
        <v>88</v>
      </c>
      <c r="I4120" s="9" t="s">
        <v>92</v>
      </c>
      <c r="J4120" s="9" t="s">
        <v>413</v>
      </c>
      <c r="K4120" s="9" t="s">
        <v>215</v>
      </c>
      <c r="L4120" s="9" t="s">
        <v>216</v>
      </c>
      <c r="M4120" s="9" t="s">
        <v>718</v>
      </c>
      <c r="N4120" s="9" t="s">
        <v>198</v>
      </c>
      <c r="O4120" s="9" t="s">
        <v>178</v>
      </c>
      <c r="P4120" s="9" t="s">
        <v>272</v>
      </c>
      <c r="Q4120" s="9" t="s">
        <v>219</v>
      </c>
      <c r="R4120" s="9">
        <v>1</v>
      </c>
      <c r="S4120" s="9">
        <v>67</v>
      </c>
      <c r="T4120" s="9" t="s">
        <v>220</v>
      </c>
      <c r="U4120" s="9" t="s">
        <v>266</v>
      </c>
      <c r="X4120" s="9">
        <f>INDEX(SLA_Policy!$D$2:$D$5,MATCH(F4120,SLA_Policy!$A$2:$A$5,0))</f>
        <v>72</v>
      </c>
      <c r="Y4120" s="9" t="str">
        <f>IF(E4120="Cancelled","Excluded",IF(D4120="",IF((SLA_Policy!$B$8-B4120)*24&gt;X4120,"Open - Breached","Open - On Track"),IF((D4120-B4120)*24&lt;=X4120,"Met","Breached")))</f>
        <v>Met</v>
      </c>
    </row>
    <row r="4121" spans="1:25" x14ac:dyDescent="0.25">
      <c r="A4121" s="9" t="s">
        <v>7429</v>
      </c>
      <c r="B4121" s="23">
        <v>46051.505555555603</v>
      </c>
      <c r="C4121" s="23">
        <v>46051.527777777803</v>
      </c>
      <c r="D4121" s="23">
        <v>46051.643750000003</v>
      </c>
      <c r="E4121" s="9" t="s">
        <v>212</v>
      </c>
      <c r="F4121" s="9" t="s">
        <v>188</v>
      </c>
      <c r="G4121" s="9" t="s">
        <v>236</v>
      </c>
      <c r="H4121" s="9" t="s">
        <v>164</v>
      </c>
      <c r="I4121" s="9" t="s">
        <v>421</v>
      </c>
      <c r="J4121" s="9" t="s">
        <v>2690</v>
      </c>
      <c r="K4121" s="9" t="s">
        <v>246</v>
      </c>
      <c r="L4121" s="9" t="s">
        <v>226</v>
      </c>
      <c r="M4121" s="9" t="s">
        <v>7430</v>
      </c>
      <c r="N4121" s="9" t="s">
        <v>196</v>
      </c>
      <c r="O4121" s="9" t="s">
        <v>180</v>
      </c>
      <c r="P4121" s="9" t="s">
        <v>278</v>
      </c>
      <c r="Q4121" s="9" t="s">
        <v>219</v>
      </c>
      <c r="R4121" s="9">
        <v>0</v>
      </c>
      <c r="S4121" s="9">
        <v>25</v>
      </c>
      <c r="T4121" s="9" t="s">
        <v>464</v>
      </c>
      <c r="U4121" s="9" t="s">
        <v>242</v>
      </c>
      <c r="X4121" s="9">
        <f>INDEX(SLA_Policy!$D$2:$D$5,MATCH(F4121,SLA_Policy!$A$2:$A$5,0))</f>
        <v>72</v>
      </c>
      <c r="Y4121" s="9" t="str">
        <f>IF(E4121="Cancelled","Excluded",IF(D4121="",IF((SLA_Policy!$B$8-B4121)*24&gt;X4121,"Open - Breached","Open - On Track"),IF((D4121-B4121)*24&lt;=X4121,"Met","Breached")))</f>
        <v>Met</v>
      </c>
    </row>
    <row r="4122" spans="1:25" x14ac:dyDescent="0.25">
      <c r="A4122" s="9" t="s">
        <v>7431</v>
      </c>
      <c r="B4122" s="23">
        <v>46051.5090277778</v>
      </c>
      <c r="C4122" s="23">
        <v>46051.514583333301</v>
      </c>
      <c r="D4122" s="23">
        <v>46051.539583333302</v>
      </c>
      <c r="E4122" s="9" t="s">
        <v>212</v>
      </c>
      <c r="F4122" s="9" t="s">
        <v>189</v>
      </c>
      <c r="G4122" s="9" t="s">
        <v>213</v>
      </c>
      <c r="H4122" s="9" t="s">
        <v>161</v>
      </c>
      <c r="I4122" s="9" t="s">
        <v>389</v>
      </c>
      <c r="J4122" s="9" t="s">
        <v>7432</v>
      </c>
      <c r="K4122" s="9" t="s">
        <v>246</v>
      </c>
      <c r="L4122" s="9" t="s">
        <v>104</v>
      </c>
      <c r="M4122" s="9" t="s">
        <v>1597</v>
      </c>
      <c r="N4122" s="9" t="s">
        <v>200</v>
      </c>
      <c r="O4122" s="9" t="s">
        <v>116</v>
      </c>
      <c r="P4122" s="9" t="s">
        <v>258</v>
      </c>
      <c r="Q4122" s="9" t="s">
        <v>219</v>
      </c>
      <c r="R4122" s="9">
        <v>0</v>
      </c>
      <c r="S4122" s="9">
        <v>7</v>
      </c>
      <c r="U4122" s="9" t="s">
        <v>266</v>
      </c>
      <c r="X4122" s="9">
        <f>INDEX(SLA_Policy!$D$2:$D$5,MATCH(F4122,SLA_Policy!$A$2:$A$5,0))</f>
        <v>120</v>
      </c>
      <c r="Y4122" s="9" t="str">
        <f>IF(E4122="Cancelled","Excluded",IF(D4122="",IF((SLA_Policy!$B$8-B4122)*24&gt;X4122,"Open - Breached","Open - On Track"),IF((D4122-B4122)*24&lt;=X4122,"Met","Breached")))</f>
        <v>Met</v>
      </c>
    </row>
    <row r="4123" spans="1:25" x14ac:dyDescent="0.25">
      <c r="A4123" s="9" t="s">
        <v>7433</v>
      </c>
      <c r="B4123" s="23">
        <v>46051.515277777798</v>
      </c>
      <c r="C4123" s="23">
        <v>46051.654861111099</v>
      </c>
      <c r="D4123" s="23">
        <v>46052.332638888904</v>
      </c>
      <c r="E4123" s="9" t="s">
        <v>212</v>
      </c>
      <c r="F4123" s="9" t="s">
        <v>188</v>
      </c>
      <c r="G4123" s="9" t="s">
        <v>213</v>
      </c>
      <c r="H4123" s="9" t="s">
        <v>167</v>
      </c>
      <c r="I4123" s="9" t="s">
        <v>362</v>
      </c>
      <c r="J4123" s="9" t="s">
        <v>752</v>
      </c>
      <c r="K4123" s="9" t="s">
        <v>246</v>
      </c>
      <c r="L4123" s="9" t="s">
        <v>270</v>
      </c>
      <c r="M4123" s="9" t="s">
        <v>4409</v>
      </c>
      <c r="N4123" s="9" t="s">
        <v>197</v>
      </c>
      <c r="O4123" s="9" t="s">
        <v>116</v>
      </c>
      <c r="P4123" s="9" t="s">
        <v>234</v>
      </c>
      <c r="Q4123" s="9" t="s">
        <v>219</v>
      </c>
      <c r="R4123" s="9">
        <v>1</v>
      </c>
      <c r="S4123" s="9">
        <v>21</v>
      </c>
      <c r="U4123" s="9" t="s">
        <v>290</v>
      </c>
      <c r="X4123" s="9">
        <f>INDEX(SLA_Policy!$D$2:$D$5,MATCH(F4123,SLA_Policy!$A$2:$A$5,0))</f>
        <v>72</v>
      </c>
      <c r="Y4123" s="9" t="str">
        <f>IF(E4123="Cancelled","Excluded",IF(D4123="",IF((SLA_Policy!$B$8-B4123)*24&gt;X4123,"Open - Breached","Open - On Track"),IF((D4123-B4123)*24&lt;=X4123,"Met","Breached")))</f>
        <v>Met</v>
      </c>
    </row>
    <row r="4124" spans="1:25" x14ac:dyDescent="0.25">
      <c r="A4124" s="9" t="s">
        <v>7434</v>
      </c>
      <c r="B4124" s="23">
        <v>46051.5180555556</v>
      </c>
      <c r="C4124" s="23">
        <v>46051.572222222203</v>
      </c>
      <c r="D4124" s="23">
        <v>46052.335416666698</v>
      </c>
      <c r="E4124" s="9" t="s">
        <v>212</v>
      </c>
      <c r="F4124" s="9" t="s">
        <v>188</v>
      </c>
      <c r="G4124" s="9" t="s">
        <v>213</v>
      </c>
      <c r="H4124" s="9" t="s">
        <v>166</v>
      </c>
      <c r="I4124" s="9" t="s">
        <v>398</v>
      </c>
      <c r="J4124" s="9" t="s">
        <v>1731</v>
      </c>
      <c r="K4124" s="9" t="s">
        <v>303</v>
      </c>
      <c r="L4124" s="9" t="s">
        <v>226</v>
      </c>
      <c r="M4124" s="9" t="s">
        <v>859</v>
      </c>
      <c r="N4124" s="9" t="s">
        <v>197</v>
      </c>
      <c r="O4124" s="9" t="s">
        <v>181</v>
      </c>
      <c r="P4124" s="9" t="s">
        <v>289</v>
      </c>
      <c r="Q4124" s="9" t="s">
        <v>219</v>
      </c>
      <c r="R4124" s="9">
        <v>0</v>
      </c>
      <c r="S4124" s="9">
        <v>75</v>
      </c>
      <c r="U4124" s="9" t="s">
        <v>376</v>
      </c>
      <c r="X4124" s="9">
        <f>INDEX(SLA_Policy!$D$2:$D$5,MATCH(F4124,SLA_Policy!$A$2:$A$5,0))</f>
        <v>72</v>
      </c>
      <c r="Y4124" s="9" t="str">
        <f>IF(E4124="Cancelled","Excluded",IF(D4124="",IF((SLA_Policy!$B$8-B4124)*24&gt;X4124,"Open - Breached","Open - On Track"),IF((D4124-B4124)*24&lt;=X4124,"Met","Breached")))</f>
        <v>Met</v>
      </c>
    </row>
    <row r="4125" spans="1:25" x14ac:dyDescent="0.25">
      <c r="A4125" s="9" t="s">
        <v>7435</v>
      </c>
      <c r="B4125" s="23">
        <v>46051.531944444498</v>
      </c>
      <c r="C4125" s="23">
        <v>46051.536111111098</v>
      </c>
      <c r="D4125" s="23">
        <v>46051.651388888902</v>
      </c>
      <c r="E4125" s="9" t="s">
        <v>212</v>
      </c>
      <c r="F4125" s="9" t="s">
        <v>188</v>
      </c>
      <c r="G4125" s="9" t="s">
        <v>213</v>
      </c>
      <c r="H4125" s="9" t="s">
        <v>166</v>
      </c>
      <c r="I4125" s="9" t="s">
        <v>286</v>
      </c>
      <c r="J4125" s="9" t="s">
        <v>632</v>
      </c>
      <c r="K4125" s="9" t="s">
        <v>246</v>
      </c>
      <c r="L4125" s="9" t="s">
        <v>293</v>
      </c>
      <c r="M4125" s="9" t="s">
        <v>2393</v>
      </c>
      <c r="N4125" s="9" t="s">
        <v>198</v>
      </c>
      <c r="O4125" s="9" t="s">
        <v>181</v>
      </c>
      <c r="P4125" s="9" t="s">
        <v>668</v>
      </c>
      <c r="Q4125" s="9" t="s">
        <v>219</v>
      </c>
      <c r="R4125" s="9">
        <v>0</v>
      </c>
      <c r="S4125" s="9">
        <v>20</v>
      </c>
      <c r="U4125" s="9" t="s">
        <v>290</v>
      </c>
      <c r="X4125" s="9">
        <f>INDEX(SLA_Policy!$D$2:$D$5,MATCH(F4125,SLA_Policy!$A$2:$A$5,0))</f>
        <v>72</v>
      </c>
      <c r="Y4125" s="9" t="str">
        <f>IF(E4125="Cancelled","Excluded",IF(D4125="",IF((SLA_Policy!$B$8-B4125)*24&gt;X4125,"Open - Breached","Open - On Track"),IF((D4125-B4125)*24&lt;=X4125,"Met","Breached")))</f>
        <v>Met</v>
      </c>
    </row>
    <row r="4126" spans="1:25" x14ac:dyDescent="0.25">
      <c r="A4126" s="9" t="s">
        <v>7436</v>
      </c>
      <c r="B4126" s="23">
        <v>46051.534722222197</v>
      </c>
      <c r="C4126" s="23">
        <v>46051.543749999997</v>
      </c>
      <c r="D4126" s="23">
        <v>46052.390277777798</v>
      </c>
      <c r="E4126" s="9" t="s">
        <v>212</v>
      </c>
      <c r="F4126" s="9" t="s">
        <v>188</v>
      </c>
      <c r="G4126" s="9" t="s">
        <v>213</v>
      </c>
      <c r="H4126" s="9" t="s">
        <v>162</v>
      </c>
      <c r="I4126" s="9" t="s">
        <v>345</v>
      </c>
      <c r="J4126" s="9" t="s">
        <v>1136</v>
      </c>
      <c r="K4126" s="9" t="s">
        <v>246</v>
      </c>
      <c r="L4126" s="9" t="s">
        <v>270</v>
      </c>
      <c r="M4126" s="9" t="s">
        <v>3054</v>
      </c>
      <c r="N4126" s="9" t="s">
        <v>196</v>
      </c>
      <c r="O4126" s="9" t="s">
        <v>116</v>
      </c>
      <c r="P4126" s="9" t="s">
        <v>218</v>
      </c>
      <c r="Q4126" s="9" t="s">
        <v>219</v>
      </c>
      <c r="R4126" s="9">
        <v>0</v>
      </c>
      <c r="S4126" s="9">
        <v>21</v>
      </c>
      <c r="U4126" s="9" t="s">
        <v>661</v>
      </c>
      <c r="W4126" s="9">
        <v>5</v>
      </c>
      <c r="X4126" s="9">
        <f>INDEX(SLA_Policy!$D$2:$D$5,MATCH(F4126,SLA_Policy!$A$2:$A$5,0))</f>
        <v>72</v>
      </c>
      <c r="Y4126" s="9" t="str">
        <f>IF(E4126="Cancelled","Excluded",IF(D4126="",IF((SLA_Policy!$B$8-B4126)*24&gt;X4126,"Open - Breached","Open - On Track"),IF((D4126-B4126)*24&lt;=X4126,"Met","Breached")))</f>
        <v>Met</v>
      </c>
    </row>
    <row r="4127" spans="1:25" x14ac:dyDescent="0.25">
      <c r="A4127" s="9" t="s">
        <v>7437</v>
      </c>
      <c r="B4127" s="23">
        <v>46051.559722222199</v>
      </c>
      <c r="C4127" s="23">
        <v>46051.613194444399</v>
      </c>
      <c r="D4127" s="23">
        <v>46051.645833333299</v>
      </c>
      <c r="E4127" s="9" t="s">
        <v>212</v>
      </c>
      <c r="F4127" s="9" t="s">
        <v>188</v>
      </c>
      <c r="G4127" s="9" t="s">
        <v>236</v>
      </c>
      <c r="H4127" s="9" t="s">
        <v>161</v>
      </c>
      <c r="I4127" s="9" t="s">
        <v>482</v>
      </c>
      <c r="J4127" s="9" t="s">
        <v>3027</v>
      </c>
      <c r="K4127" s="9" t="s">
        <v>239</v>
      </c>
      <c r="L4127" s="9" t="s">
        <v>216</v>
      </c>
      <c r="M4127" s="9" t="s">
        <v>1403</v>
      </c>
      <c r="N4127" s="9" t="s">
        <v>196</v>
      </c>
      <c r="O4127" s="9" t="s">
        <v>116</v>
      </c>
      <c r="P4127" s="9" t="s">
        <v>295</v>
      </c>
      <c r="Q4127" s="9" t="s">
        <v>219</v>
      </c>
      <c r="R4127" s="9">
        <v>0</v>
      </c>
      <c r="S4127" s="9">
        <v>20</v>
      </c>
      <c r="U4127" s="9" t="s">
        <v>242</v>
      </c>
      <c r="X4127" s="9">
        <f>INDEX(SLA_Policy!$D$2:$D$5,MATCH(F4127,SLA_Policy!$A$2:$A$5,0))</f>
        <v>72</v>
      </c>
      <c r="Y4127" s="9" t="str">
        <f>IF(E4127="Cancelled","Excluded",IF(D4127="",IF((SLA_Policy!$B$8-B4127)*24&gt;X4127,"Open - Breached","Open - On Track"),IF((D4127-B4127)*24&lt;=X4127,"Met","Breached")))</f>
        <v>Met</v>
      </c>
    </row>
    <row r="4128" spans="1:25" x14ac:dyDescent="0.25">
      <c r="A4128" s="9" t="s">
        <v>7438</v>
      </c>
      <c r="B4128" s="23">
        <v>46051.561805555597</v>
      </c>
      <c r="C4128" s="23">
        <v>46051.572222222203</v>
      </c>
      <c r="D4128" s="23">
        <v>46052.384722222203</v>
      </c>
      <c r="E4128" s="9" t="s">
        <v>212</v>
      </c>
      <c r="F4128" s="9" t="s">
        <v>188</v>
      </c>
      <c r="G4128" s="9" t="s">
        <v>213</v>
      </c>
      <c r="H4128" s="9" t="s">
        <v>88</v>
      </c>
      <c r="I4128" s="9" t="s">
        <v>92</v>
      </c>
      <c r="J4128" s="9" t="s">
        <v>714</v>
      </c>
      <c r="K4128" s="9" t="s">
        <v>215</v>
      </c>
      <c r="L4128" s="9" t="s">
        <v>104</v>
      </c>
      <c r="M4128" s="9" t="s">
        <v>3144</v>
      </c>
      <c r="N4128" s="9" t="s">
        <v>198</v>
      </c>
      <c r="O4128" s="9" t="s">
        <v>178</v>
      </c>
      <c r="P4128" s="9" t="s">
        <v>272</v>
      </c>
      <c r="Q4128" s="9" t="s">
        <v>219</v>
      </c>
      <c r="R4128" s="9">
        <v>0</v>
      </c>
      <c r="S4128" s="9">
        <v>23</v>
      </c>
      <c r="T4128" s="9" t="s">
        <v>229</v>
      </c>
      <c r="U4128" s="9" t="s">
        <v>661</v>
      </c>
      <c r="W4128" s="9">
        <v>5</v>
      </c>
      <c r="X4128" s="9">
        <f>INDEX(SLA_Policy!$D$2:$D$5,MATCH(F4128,SLA_Policy!$A$2:$A$5,0))</f>
        <v>72</v>
      </c>
      <c r="Y4128" s="9" t="str">
        <f>IF(E4128="Cancelled","Excluded",IF(D4128="",IF((SLA_Policy!$B$8-B4128)*24&gt;X4128,"Open - Breached","Open - On Track"),IF((D4128-B4128)*24&lt;=X4128,"Met","Breached")))</f>
        <v>Met</v>
      </c>
    </row>
    <row r="4129" spans="1:25" x14ac:dyDescent="0.25">
      <c r="A4129" s="9" t="s">
        <v>7439</v>
      </c>
      <c r="B4129" s="23">
        <v>46051.566666666702</v>
      </c>
      <c r="C4129" s="23">
        <v>46051.621527777803</v>
      </c>
      <c r="D4129" s="23">
        <v>46052.327083333301</v>
      </c>
      <c r="E4129" s="9" t="s">
        <v>212</v>
      </c>
      <c r="F4129" s="9" t="s">
        <v>188</v>
      </c>
      <c r="G4129" s="9" t="s">
        <v>236</v>
      </c>
      <c r="H4129" s="9" t="s">
        <v>164</v>
      </c>
      <c r="I4129" s="9" t="s">
        <v>421</v>
      </c>
      <c r="J4129" s="9" t="s">
        <v>2690</v>
      </c>
      <c r="K4129" s="9" t="s">
        <v>303</v>
      </c>
      <c r="L4129" s="9" t="s">
        <v>216</v>
      </c>
      <c r="M4129" s="9" t="s">
        <v>4477</v>
      </c>
      <c r="N4129" s="9" t="s">
        <v>196</v>
      </c>
      <c r="O4129" s="9" t="s">
        <v>180</v>
      </c>
      <c r="P4129" s="9" t="s">
        <v>368</v>
      </c>
      <c r="Q4129" s="9" t="s">
        <v>219</v>
      </c>
      <c r="R4129" s="9">
        <v>0</v>
      </c>
      <c r="S4129" s="9">
        <v>21</v>
      </c>
      <c r="T4129" s="9" t="s">
        <v>343</v>
      </c>
      <c r="U4129" s="9" t="s">
        <v>242</v>
      </c>
      <c r="X4129" s="9">
        <f>INDEX(SLA_Policy!$D$2:$D$5,MATCH(F4129,SLA_Policy!$A$2:$A$5,0))</f>
        <v>72</v>
      </c>
      <c r="Y4129" s="9" t="str">
        <f>IF(E4129="Cancelled","Excluded",IF(D4129="",IF((SLA_Policy!$B$8-B4129)*24&gt;X4129,"Open - Breached","Open - On Track"),IF((D4129-B4129)*24&lt;=X4129,"Met","Breached")))</f>
        <v>Met</v>
      </c>
    </row>
    <row r="4130" spans="1:25" x14ac:dyDescent="0.25">
      <c r="A4130" s="9" t="s">
        <v>7440</v>
      </c>
      <c r="B4130" s="23">
        <v>46051.574999999997</v>
      </c>
      <c r="C4130" s="23">
        <v>46051.579861111102</v>
      </c>
      <c r="D4130" s="23">
        <v>46051.6472222222</v>
      </c>
      <c r="E4130" s="9" t="s">
        <v>212</v>
      </c>
      <c r="F4130" s="9" t="s">
        <v>189</v>
      </c>
      <c r="G4130" s="9" t="s">
        <v>213</v>
      </c>
      <c r="H4130" s="9" t="s">
        <v>161</v>
      </c>
      <c r="I4130" s="9" t="s">
        <v>454</v>
      </c>
      <c r="J4130" s="9" t="s">
        <v>3285</v>
      </c>
      <c r="K4130" s="9" t="s">
        <v>303</v>
      </c>
      <c r="L4130" s="9" t="s">
        <v>226</v>
      </c>
      <c r="M4130" s="9" t="s">
        <v>2818</v>
      </c>
      <c r="N4130" s="9" t="s">
        <v>198</v>
      </c>
      <c r="O4130" s="9" t="s">
        <v>116</v>
      </c>
      <c r="P4130" s="9" t="s">
        <v>218</v>
      </c>
      <c r="Q4130" s="9" t="s">
        <v>219</v>
      </c>
      <c r="R4130" s="9">
        <v>0</v>
      </c>
      <c r="S4130" s="9">
        <v>7</v>
      </c>
      <c r="U4130" s="9" t="s">
        <v>290</v>
      </c>
      <c r="W4130" s="9">
        <v>4</v>
      </c>
      <c r="X4130" s="9">
        <f>INDEX(SLA_Policy!$D$2:$D$5,MATCH(F4130,SLA_Policy!$A$2:$A$5,0))</f>
        <v>120</v>
      </c>
      <c r="Y4130" s="9" t="str">
        <f>IF(E4130="Cancelled","Excluded",IF(D4130="",IF((SLA_Policy!$B$8-B4130)*24&gt;X4130,"Open - Breached","Open - On Track"),IF((D4130-B4130)*24&lt;=X4130,"Met","Breached")))</f>
        <v>Met</v>
      </c>
    </row>
    <row r="4131" spans="1:25" x14ac:dyDescent="0.25">
      <c r="A4131" s="9" t="s">
        <v>7441</v>
      </c>
      <c r="B4131" s="23">
        <v>46051.576388888898</v>
      </c>
      <c r="C4131" s="23">
        <v>46051.5805555556</v>
      </c>
      <c r="D4131" s="23">
        <v>46051.724999999999</v>
      </c>
      <c r="E4131" s="9" t="s">
        <v>212</v>
      </c>
      <c r="F4131" s="9" t="s">
        <v>188</v>
      </c>
      <c r="G4131" s="9" t="s">
        <v>213</v>
      </c>
      <c r="H4131" s="9" t="s">
        <v>161</v>
      </c>
      <c r="I4131" s="9" t="s">
        <v>389</v>
      </c>
      <c r="J4131" s="9" t="s">
        <v>2096</v>
      </c>
      <c r="K4131" s="9" t="s">
        <v>246</v>
      </c>
      <c r="L4131" s="9" t="s">
        <v>311</v>
      </c>
      <c r="M4131" s="9" t="s">
        <v>2478</v>
      </c>
      <c r="N4131" s="9" t="s">
        <v>198</v>
      </c>
      <c r="O4131" s="9" t="s">
        <v>116</v>
      </c>
      <c r="P4131" s="9" t="s">
        <v>295</v>
      </c>
      <c r="Q4131" s="9" t="s">
        <v>219</v>
      </c>
      <c r="R4131" s="9">
        <v>0</v>
      </c>
      <c r="S4131" s="9">
        <v>9</v>
      </c>
      <c r="U4131" s="9" t="s">
        <v>376</v>
      </c>
      <c r="X4131" s="9">
        <f>INDEX(SLA_Policy!$D$2:$D$5,MATCH(F4131,SLA_Policy!$A$2:$A$5,0))</f>
        <v>72</v>
      </c>
      <c r="Y4131" s="9" t="str">
        <f>IF(E4131="Cancelled","Excluded",IF(D4131="",IF((SLA_Policy!$B$8-B4131)*24&gt;X4131,"Open - Breached","Open - On Track"),IF((D4131-B4131)*24&lt;=X4131,"Met","Breached")))</f>
        <v>Met</v>
      </c>
    </row>
    <row r="4132" spans="1:25" x14ac:dyDescent="0.25">
      <c r="A4132" s="9" t="s">
        <v>7442</v>
      </c>
      <c r="B4132" s="23">
        <v>46051.581250000003</v>
      </c>
      <c r="C4132" s="23">
        <v>46051.645138888904</v>
      </c>
      <c r="D4132" s="23">
        <v>46052.324305555601</v>
      </c>
      <c r="E4132" s="9" t="s">
        <v>212</v>
      </c>
      <c r="F4132" s="9" t="s">
        <v>188</v>
      </c>
      <c r="G4132" s="9" t="s">
        <v>213</v>
      </c>
      <c r="H4132" s="9" t="s">
        <v>163</v>
      </c>
      <c r="I4132" s="9" t="s">
        <v>250</v>
      </c>
      <c r="J4132" s="9" t="s">
        <v>935</v>
      </c>
      <c r="K4132" s="9" t="s">
        <v>246</v>
      </c>
      <c r="L4132" s="9" t="s">
        <v>311</v>
      </c>
      <c r="M4132" s="9" t="s">
        <v>3219</v>
      </c>
      <c r="N4132" s="9" t="s">
        <v>196</v>
      </c>
      <c r="O4132" s="9" t="s">
        <v>176</v>
      </c>
      <c r="P4132" s="9" t="s">
        <v>228</v>
      </c>
      <c r="Q4132" s="9" t="s">
        <v>219</v>
      </c>
      <c r="R4132" s="9">
        <v>0</v>
      </c>
      <c r="S4132" s="9">
        <v>20</v>
      </c>
      <c r="T4132" s="9" t="s">
        <v>136</v>
      </c>
      <c r="U4132" s="9" t="s">
        <v>230</v>
      </c>
      <c r="X4132" s="9">
        <f>INDEX(SLA_Policy!$D$2:$D$5,MATCH(F4132,SLA_Policy!$A$2:$A$5,0))</f>
        <v>72</v>
      </c>
      <c r="Y4132" s="9" t="str">
        <f>IF(E4132="Cancelled","Excluded",IF(D4132="",IF((SLA_Policy!$B$8-B4132)*24&gt;X4132,"Open - Breached","Open - On Track"),IF((D4132-B4132)*24&lt;=X4132,"Met","Breached")))</f>
        <v>Met</v>
      </c>
    </row>
    <row r="4133" spans="1:25" x14ac:dyDescent="0.25">
      <c r="A4133" s="9" t="s">
        <v>7443</v>
      </c>
      <c r="B4133" s="23">
        <v>46051.590277777803</v>
      </c>
      <c r="C4133" s="23">
        <v>46051.590972222199</v>
      </c>
      <c r="D4133" s="23">
        <v>46052.314583333296</v>
      </c>
      <c r="E4133" s="9" t="s">
        <v>212</v>
      </c>
      <c r="F4133" s="9" t="s">
        <v>188</v>
      </c>
      <c r="G4133" s="9" t="s">
        <v>213</v>
      </c>
      <c r="H4133" s="9" t="s">
        <v>167</v>
      </c>
      <c r="I4133" s="9" t="s">
        <v>362</v>
      </c>
      <c r="J4133" s="9" t="s">
        <v>3579</v>
      </c>
      <c r="K4133" s="9" t="s">
        <v>239</v>
      </c>
      <c r="L4133" s="9" t="s">
        <v>104</v>
      </c>
      <c r="M4133" s="9" t="s">
        <v>2451</v>
      </c>
      <c r="N4133" s="9" t="s">
        <v>199</v>
      </c>
      <c r="O4133" s="9" t="s">
        <v>116</v>
      </c>
      <c r="P4133" s="9" t="s">
        <v>295</v>
      </c>
      <c r="Q4133" s="9" t="s">
        <v>219</v>
      </c>
      <c r="R4133" s="9">
        <v>0</v>
      </c>
      <c r="S4133" s="9">
        <v>28</v>
      </c>
      <c r="T4133" s="9" t="s">
        <v>229</v>
      </c>
      <c r="U4133" s="9" t="s">
        <v>248</v>
      </c>
      <c r="X4133" s="9">
        <f>INDEX(SLA_Policy!$D$2:$D$5,MATCH(F4133,SLA_Policy!$A$2:$A$5,0))</f>
        <v>72</v>
      </c>
      <c r="Y4133" s="9" t="str">
        <f>IF(E4133="Cancelled","Excluded",IF(D4133="",IF((SLA_Policy!$B$8-B4133)*24&gt;X4133,"Open - Breached","Open - On Track"),IF((D4133-B4133)*24&lt;=X4133,"Met","Breached")))</f>
        <v>Met</v>
      </c>
    </row>
    <row r="4134" spans="1:25" x14ac:dyDescent="0.25">
      <c r="A4134" s="9" t="s">
        <v>7444</v>
      </c>
      <c r="B4134" s="23">
        <v>46051.595833333296</v>
      </c>
      <c r="C4134" s="23">
        <v>46051.613888888904</v>
      </c>
      <c r="D4134" s="23">
        <v>46052.397916666698</v>
      </c>
      <c r="E4134" s="9" t="s">
        <v>212</v>
      </c>
      <c r="F4134" s="9" t="s">
        <v>188</v>
      </c>
      <c r="G4134" s="9" t="s">
        <v>213</v>
      </c>
      <c r="H4134" s="9" t="s">
        <v>161</v>
      </c>
      <c r="I4134" s="9" t="s">
        <v>389</v>
      </c>
      <c r="J4134" s="9" t="s">
        <v>2611</v>
      </c>
      <c r="K4134" s="9" t="s">
        <v>246</v>
      </c>
      <c r="L4134" s="9" t="s">
        <v>293</v>
      </c>
      <c r="M4134" s="9" t="s">
        <v>3596</v>
      </c>
      <c r="N4134" s="9" t="s">
        <v>197</v>
      </c>
      <c r="O4134" s="9" t="s">
        <v>116</v>
      </c>
      <c r="P4134" s="9" t="s">
        <v>590</v>
      </c>
      <c r="Q4134" s="9" t="s">
        <v>219</v>
      </c>
      <c r="R4134" s="9">
        <v>1</v>
      </c>
      <c r="S4134" s="9">
        <v>34</v>
      </c>
      <c r="U4134" s="9" t="s">
        <v>221</v>
      </c>
      <c r="W4134" s="9">
        <v>5</v>
      </c>
      <c r="X4134" s="9">
        <f>INDEX(SLA_Policy!$D$2:$D$5,MATCH(F4134,SLA_Policy!$A$2:$A$5,0))</f>
        <v>72</v>
      </c>
      <c r="Y4134" s="9" t="str">
        <f>IF(E4134="Cancelled","Excluded",IF(D4134="",IF((SLA_Policy!$B$8-B4134)*24&gt;X4134,"Open - Breached","Open - On Track"),IF((D4134-B4134)*24&lt;=X4134,"Met","Breached")))</f>
        <v>Met</v>
      </c>
    </row>
    <row r="4135" spans="1:25" x14ac:dyDescent="0.25">
      <c r="A4135" s="9" t="s">
        <v>7445</v>
      </c>
      <c r="B4135" s="23">
        <v>46051.659722222197</v>
      </c>
      <c r="C4135" s="23">
        <v>46051.698611111096</v>
      </c>
      <c r="D4135" s="23">
        <v>46066.418055555601</v>
      </c>
      <c r="E4135" s="9" t="s">
        <v>212</v>
      </c>
      <c r="F4135" s="9" t="s">
        <v>189</v>
      </c>
      <c r="G4135" s="9" t="s">
        <v>236</v>
      </c>
      <c r="H4135" s="9" t="s">
        <v>163</v>
      </c>
      <c r="I4135" s="9" t="s">
        <v>315</v>
      </c>
      <c r="J4135" s="9" t="s">
        <v>585</v>
      </c>
      <c r="K4135" s="9" t="s">
        <v>246</v>
      </c>
      <c r="L4135" s="9" t="s">
        <v>311</v>
      </c>
      <c r="M4135" s="9" t="s">
        <v>2374</v>
      </c>
      <c r="N4135" s="9" t="s">
        <v>196</v>
      </c>
      <c r="O4135" s="9" t="s">
        <v>180</v>
      </c>
      <c r="P4135" s="9" t="s">
        <v>278</v>
      </c>
      <c r="Q4135" s="9" t="s">
        <v>219</v>
      </c>
      <c r="R4135" s="9">
        <v>0</v>
      </c>
      <c r="S4135" s="9">
        <v>190</v>
      </c>
      <c r="T4135" s="9" t="s">
        <v>136</v>
      </c>
      <c r="U4135" s="9" t="s">
        <v>242</v>
      </c>
      <c r="W4135" s="9">
        <v>4</v>
      </c>
      <c r="X4135" s="9">
        <f>INDEX(SLA_Policy!$D$2:$D$5,MATCH(F4135,SLA_Policy!$A$2:$A$5,0))</f>
        <v>120</v>
      </c>
      <c r="Y4135" s="9" t="str">
        <f>IF(E4135="Cancelled","Excluded",IF(D4135="",IF((SLA_Policy!$B$8-B4135)*24&gt;X4135,"Open - Breached","Open - On Track"),IF((D4135-B4135)*24&lt;=X4135,"Met","Breached")))</f>
        <v>Breached</v>
      </c>
    </row>
    <row r="4136" spans="1:25" x14ac:dyDescent="0.25">
      <c r="A4136" s="9" t="s">
        <v>7446</v>
      </c>
      <c r="B4136" s="23">
        <v>46051.659722222197</v>
      </c>
      <c r="C4136" s="23">
        <v>46052.366666666698</v>
      </c>
      <c r="D4136" s="23">
        <v>46052.369444444397</v>
      </c>
      <c r="E4136" s="9" t="s">
        <v>212</v>
      </c>
      <c r="F4136" s="9" t="s">
        <v>188</v>
      </c>
      <c r="G4136" s="9" t="s">
        <v>213</v>
      </c>
      <c r="H4136" s="9" t="s">
        <v>161</v>
      </c>
      <c r="I4136" s="9" t="s">
        <v>454</v>
      </c>
      <c r="J4136" s="9" t="s">
        <v>6130</v>
      </c>
      <c r="K4136" s="9" t="s">
        <v>246</v>
      </c>
      <c r="L4136" s="9" t="s">
        <v>311</v>
      </c>
      <c r="M4136" s="9" t="s">
        <v>1175</v>
      </c>
      <c r="N4136" s="9" t="s">
        <v>196</v>
      </c>
      <c r="O4136" s="9" t="s">
        <v>116</v>
      </c>
      <c r="P4136" s="9" t="s">
        <v>234</v>
      </c>
      <c r="Q4136" s="9" t="s">
        <v>219</v>
      </c>
      <c r="R4136" s="9">
        <v>0</v>
      </c>
      <c r="S4136" s="9">
        <v>12</v>
      </c>
      <c r="U4136" s="9" t="s">
        <v>221</v>
      </c>
      <c r="X4136" s="9">
        <f>INDEX(SLA_Policy!$D$2:$D$5,MATCH(F4136,SLA_Policy!$A$2:$A$5,0))</f>
        <v>72</v>
      </c>
      <c r="Y4136" s="9" t="str">
        <f>IF(E4136="Cancelled","Excluded",IF(D4136="",IF((SLA_Policy!$B$8-B4136)*24&gt;X4136,"Open - Breached","Open - On Track"),IF((D4136-B4136)*24&lt;=X4136,"Met","Breached")))</f>
        <v>Met</v>
      </c>
    </row>
    <row r="4137" spans="1:25" x14ac:dyDescent="0.25">
      <c r="A4137" s="9" t="s">
        <v>7447</v>
      </c>
      <c r="B4137" s="23">
        <v>46051.663194444503</v>
      </c>
      <c r="C4137" s="23">
        <v>46051.664583333302</v>
      </c>
      <c r="D4137" s="23">
        <v>46052.340972222199</v>
      </c>
      <c r="E4137" s="9" t="s">
        <v>212</v>
      </c>
      <c r="F4137" s="9" t="s">
        <v>187</v>
      </c>
      <c r="G4137" s="9" t="s">
        <v>213</v>
      </c>
      <c r="H4137" s="9" t="s">
        <v>88</v>
      </c>
      <c r="I4137" s="9" t="s">
        <v>268</v>
      </c>
      <c r="J4137" s="9" t="s">
        <v>7448</v>
      </c>
      <c r="K4137" s="9" t="s">
        <v>239</v>
      </c>
      <c r="L4137" s="9" t="s">
        <v>226</v>
      </c>
      <c r="M4137" s="9" t="s">
        <v>1836</v>
      </c>
      <c r="N4137" s="9" t="s">
        <v>198</v>
      </c>
      <c r="O4137" s="9" t="s">
        <v>176</v>
      </c>
      <c r="P4137" s="9" t="s">
        <v>228</v>
      </c>
      <c r="Q4137" s="9" t="s">
        <v>273</v>
      </c>
      <c r="R4137" s="9">
        <v>0</v>
      </c>
      <c r="S4137" s="9">
        <v>20</v>
      </c>
      <c r="T4137" s="9" t="s">
        <v>220</v>
      </c>
      <c r="U4137" s="9" t="s">
        <v>221</v>
      </c>
      <c r="W4137" s="9">
        <v>3</v>
      </c>
      <c r="X4137" s="9">
        <f>INDEX(SLA_Policy!$D$2:$D$5,MATCH(F4137,SLA_Policy!$A$2:$A$5,0))</f>
        <v>8</v>
      </c>
      <c r="Y4137" s="9" t="str">
        <f>IF(E4137="Cancelled","Excluded",IF(D4137="",IF((SLA_Policy!$B$8-B4137)*24&gt;X4137,"Open - Breached","Open - On Track"),IF((D4137-B4137)*24&lt;=X4137,"Met","Breached")))</f>
        <v>Breached</v>
      </c>
    </row>
    <row r="4138" spans="1:25" x14ac:dyDescent="0.25">
      <c r="A4138" s="9" t="s">
        <v>7449</v>
      </c>
      <c r="B4138" s="23">
        <v>46051.7055555556</v>
      </c>
      <c r="C4138" s="23">
        <v>46051.713194444397</v>
      </c>
      <c r="D4138" s="23">
        <v>46051.724999999999</v>
      </c>
      <c r="E4138" s="9" t="s">
        <v>212</v>
      </c>
      <c r="F4138" s="9" t="s">
        <v>189</v>
      </c>
      <c r="G4138" s="9" t="s">
        <v>213</v>
      </c>
      <c r="H4138" s="9" t="s">
        <v>161</v>
      </c>
      <c r="I4138" s="9" t="s">
        <v>389</v>
      </c>
      <c r="J4138" s="9" t="s">
        <v>7450</v>
      </c>
      <c r="K4138" s="9" t="s">
        <v>215</v>
      </c>
      <c r="L4138" s="9" t="s">
        <v>311</v>
      </c>
      <c r="M4138" s="9" t="s">
        <v>4708</v>
      </c>
      <c r="N4138" s="9" t="s">
        <v>198</v>
      </c>
      <c r="O4138" s="9" t="s">
        <v>116</v>
      </c>
      <c r="P4138" s="9" t="s">
        <v>234</v>
      </c>
      <c r="Q4138" s="9" t="s">
        <v>219</v>
      </c>
      <c r="R4138" s="9">
        <v>0</v>
      </c>
      <c r="S4138" s="9">
        <v>13</v>
      </c>
      <c r="U4138" s="9" t="s">
        <v>221</v>
      </c>
      <c r="X4138" s="9">
        <f>INDEX(SLA_Policy!$D$2:$D$5,MATCH(F4138,SLA_Policy!$A$2:$A$5,0))</f>
        <v>120</v>
      </c>
      <c r="Y4138" s="9" t="str">
        <f>IF(E4138="Cancelled","Excluded",IF(D4138="",IF((SLA_Policy!$B$8-B4138)*24&gt;X4138,"Open - Breached","Open - On Track"),IF((D4138-B4138)*24&lt;=X4138,"Met","Breached")))</f>
        <v>Met</v>
      </c>
    </row>
    <row r="4139" spans="1:25" x14ac:dyDescent="0.25">
      <c r="A4139" s="9" t="s">
        <v>7451</v>
      </c>
      <c r="B4139" s="23">
        <v>46051.939583333296</v>
      </c>
      <c r="C4139" s="23">
        <v>46052.370138888902</v>
      </c>
      <c r="D4139" s="23">
        <v>46052.392361111102</v>
      </c>
      <c r="E4139" s="9" t="s">
        <v>212</v>
      </c>
      <c r="F4139" s="9" t="s">
        <v>188</v>
      </c>
      <c r="G4139" s="9" t="s">
        <v>213</v>
      </c>
      <c r="H4139" s="9" t="s">
        <v>161</v>
      </c>
      <c r="I4139" s="9" t="s">
        <v>454</v>
      </c>
      <c r="J4139" s="9" t="s">
        <v>455</v>
      </c>
      <c r="K4139" s="9" t="s">
        <v>215</v>
      </c>
      <c r="L4139" s="9" t="s">
        <v>226</v>
      </c>
      <c r="M4139" s="9" t="s">
        <v>1244</v>
      </c>
      <c r="N4139" s="9" t="s">
        <v>198</v>
      </c>
      <c r="O4139" s="9" t="s">
        <v>116</v>
      </c>
      <c r="P4139" s="9" t="s">
        <v>525</v>
      </c>
      <c r="Q4139" s="9" t="s">
        <v>219</v>
      </c>
      <c r="R4139" s="9">
        <v>0</v>
      </c>
      <c r="S4139" s="9">
        <v>6</v>
      </c>
      <c r="U4139" s="9" t="s">
        <v>376</v>
      </c>
      <c r="W4139" s="9">
        <v>4</v>
      </c>
      <c r="X4139" s="9">
        <f>INDEX(SLA_Policy!$D$2:$D$5,MATCH(F4139,SLA_Policy!$A$2:$A$5,0))</f>
        <v>72</v>
      </c>
      <c r="Y4139" s="9" t="str">
        <f>IF(E4139="Cancelled","Excluded",IF(D4139="",IF((SLA_Policy!$B$8-B4139)*24&gt;X4139,"Open - Breached","Open - On Track"),IF((D4139-B4139)*24&lt;=X4139,"Met","Breached")))</f>
        <v>Met</v>
      </c>
    </row>
    <row r="4140" spans="1:25" x14ac:dyDescent="0.25">
      <c r="A4140" s="9" t="s">
        <v>7452</v>
      </c>
      <c r="B4140" s="23">
        <v>46052.2993055556</v>
      </c>
      <c r="C4140" s="23">
        <v>46052.3305555556</v>
      </c>
      <c r="D4140" s="23">
        <v>46052.427777777797</v>
      </c>
      <c r="E4140" s="9" t="s">
        <v>212</v>
      </c>
      <c r="F4140" s="9" t="s">
        <v>187</v>
      </c>
      <c r="G4140" s="9" t="s">
        <v>213</v>
      </c>
      <c r="H4140" s="9" t="s">
        <v>166</v>
      </c>
      <c r="I4140" s="9" t="s">
        <v>398</v>
      </c>
      <c r="J4140" s="9" t="s">
        <v>399</v>
      </c>
      <c r="K4140" s="9" t="s">
        <v>246</v>
      </c>
      <c r="L4140" s="9" t="s">
        <v>104</v>
      </c>
      <c r="M4140" s="9" t="s">
        <v>1426</v>
      </c>
      <c r="N4140" s="9" t="s">
        <v>196</v>
      </c>
      <c r="O4140" s="9" t="s">
        <v>181</v>
      </c>
      <c r="P4140" s="9" t="s">
        <v>289</v>
      </c>
      <c r="Q4140" s="9" t="s">
        <v>273</v>
      </c>
      <c r="R4140" s="9">
        <v>0</v>
      </c>
      <c r="S4140" s="9">
        <v>48</v>
      </c>
      <c r="U4140" s="9" t="s">
        <v>290</v>
      </c>
      <c r="X4140" s="9">
        <f>INDEX(SLA_Policy!$D$2:$D$5,MATCH(F4140,SLA_Policy!$A$2:$A$5,0))</f>
        <v>8</v>
      </c>
      <c r="Y4140" s="9" t="str">
        <f>IF(E4140="Cancelled","Excluded",IF(D4140="",IF((SLA_Policy!$B$8-B4140)*24&gt;X4140,"Open - Breached","Open - On Track"),IF((D4140-B4140)*24&lt;=X4140,"Met","Breached")))</f>
        <v>Met</v>
      </c>
    </row>
    <row r="4141" spans="1:25" x14ac:dyDescent="0.25">
      <c r="A4141" s="9" t="s">
        <v>7453</v>
      </c>
      <c r="B4141" s="23">
        <v>46052.3</v>
      </c>
      <c r="C4141" s="23">
        <v>46052.301388888904</v>
      </c>
      <c r="D4141" s="23">
        <v>46052.345833333296</v>
      </c>
      <c r="E4141" s="9" t="s">
        <v>212</v>
      </c>
      <c r="F4141" s="9" t="s">
        <v>188</v>
      </c>
      <c r="G4141" s="9" t="s">
        <v>213</v>
      </c>
      <c r="H4141" s="9" t="s">
        <v>161</v>
      </c>
      <c r="I4141" s="9" t="s">
        <v>389</v>
      </c>
      <c r="J4141" s="9" t="s">
        <v>1217</v>
      </c>
      <c r="K4141" s="9" t="s">
        <v>276</v>
      </c>
      <c r="L4141" s="9" t="s">
        <v>351</v>
      </c>
      <c r="M4141" s="9" t="s">
        <v>5419</v>
      </c>
      <c r="N4141" s="9" t="s">
        <v>200</v>
      </c>
      <c r="O4141" s="9" t="s">
        <v>116</v>
      </c>
      <c r="P4141" s="9" t="s">
        <v>551</v>
      </c>
      <c r="Q4141" s="9" t="s">
        <v>219</v>
      </c>
      <c r="R4141" s="9">
        <v>0</v>
      </c>
      <c r="S4141" s="9">
        <v>4</v>
      </c>
      <c r="U4141" s="9" t="s">
        <v>221</v>
      </c>
      <c r="W4141" s="9">
        <v>4</v>
      </c>
      <c r="X4141" s="9">
        <f>INDEX(SLA_Policy!$D$2:$D$5,MATCH(F4141,SLA_Policy!$A$2:$A$5,0))</f>
        <v>72</v>
      </c>
      <c r="Y4141" s="9" t="str">
        <f>IF(E4141="Cancelled","Excluded",IF(D4141="",IF((SLA_Policy!$B$8-B4141)*24&gt;X4141,"Open - Breached","Open - On Track"),IF((D4141-B4141)*24&lt;=X4141,"Met","Breached")))</f>
        <v>Met</v>
      </c>
    </row>
    <row r="4142" spans="1:25" x14ac:dyDescent="0.25">
      <c r="A4142" s="9" t="s">
        <v>7454</v>
      </c>
      <c r="B4142" s="23">
        <v>46052.320833333302</v>
      </c>
      <c r="C4142" s="23">
        <v>46052.35</v>
      </c>
      <c r="D4142" s="23">
        <v>46056.415972222203</v>
      </c>
      <c r="E4142" s="9" t="s">
        <v>212</v>
      </c>
      <c r="F4142" s="9" t="s">
        <v>189</v>
      </c>
      <c r="G4142" s="9" t="s">
        <v>236</v>
      </c>
      <c r="H4142" s="9" t="s">
        <v>167</v>
      </c>
      <c r="I4142" s="9" t="s">
        <v>255</v>
      </c>
      <c r="J4142" s="9" t="s">
        <v>3806</v>
      </c>
      <c r="K4142" s="9" t="s">
        <v>246</v>
      </c>
      <c r="L4142" s="9" t="s">
        <v>104</v>
      </c>
      <c r="M4142" s="9" t="s">
        <v>1041</v>
      </c>
      <c r="N4142" s="9" t="s">
        <v>197</v>
      </c>
      <c r="O4142" s="9" t="s">
        <v>176</v>
      </c>
      <c r="P4142" s="9" t="s">
        <v>570</v>
      </c>
      <c r="Q4142" s="9" t="s">
        <v>219</v>
      </c>
      <c r="R4142" s="9">
        <v>1</v>
      </c>
      <c r="S4142" s="9">
        <v>26</v>
      </c>
      <c r="U4142" s="9" t="s">
        <v>242</v>
      </c>
      <c r="X4142" s="9">
        <f>INDEX(SLA_Policy!$D$2:$D$5,MATCH(F4142,SLA_Policy!$A$2:$A$5,0))</f>
        <v>120</v>
      </c>
      <c r="Y4142" s="9" t="str">
        <f>IF(E4142="Cancelled","Excluded",IF(D4142="",IF((SLA_Policy!$B$8-B4142)*24&gt;X4142,"Open - Breached","Open - On Track"),IF((D4142-B4142)*24&lt;=X4142,"Met","Breached")))</f>
        <v>Met</v>
      </c>
    </row>
    <row r="4143" spans="1:25" x14ac:dyDescent="0.25">
      <c r="A4143" s="9" t="s">
        <v>7455</v>
      </c>
      <c r="B4143" s="23">
        <v>46052.339583333298</v>
      </c>
      <c r="C4143" s="23">
        <v>46052.3972222222</v>
      </c>
      <c r="D4143" s="23">
        <v>46052.565972222197</v>
      </c>
      <c r="E4143" s="9" t="s">
        <v>212</v>
      </c>
      <c r="F4143" s="9" t="s">
        <v>188</v>
      </c>
      <c r="G4143" s="9" t="s">
        <v>213</v>
      </c>
      <c r="H4143" s="9" t="s">
        <v>166</v>
      </c>
      <c r="I4143" s="9" t="s">
        <v>286</v>
      </c>
      <c r="J4143" s="9" t="s">
        <v>447</v>
      </c>
      <c r="K4143" s="9" t="s">
        <v>239</v>
      </c>
      <c r="L4143" s="9" t="s">
        <v>216</v>
      </c>
      <c r="M4143" s="9" t="s">
        <v>5083</v>
      </c>
      <c r="N4143" s="9" t="s">
        <v>197</v>
      </c>
      <c r="O4143" s="9" t="s">
        <v>181</v>
      </c>
      <c r="P4143" s="9" t="s">
        <v>289</v>
      </c>
      <c r="Q4143" s="9" t="s">
        <v>219</v>
      </c>
      <c r="R4143" s="9">
        <v>0</v>
      </c>
      <c r="S4143" s="9">
        <v>10</v>
      </c>
      <c r="U4143" s="9" t="s">
        <v>290</v>
      </c>
      <c r="X4143" s="9">
        <f>INDEX(SLA_Policy!$D$2:$D$5,MATCH(F4143,SLA_Policy!$A$2:$A$5,0))</f>
        <v>72</v>
      </c>
      <c r="Y4143" s="9" t="str">
        <f>IF(E4143="Cancelled","Excluded",IF(D4143="",IF((SLA_Policy!$B$8-B4143)*24&gt;X4143,"Open - Breached","Open - On Track"),IF((D4143-B4143)*24&lt;=X4143,"Met","Breached")))</f>
        <v>Met</v>
      </c>
    </row>
    <row r="4144" spans="1:25" x14ac:dyDescent="0.25">
      <c r="A4144" s="9" t="s">
        <v>7456</v>
      </c>
      <c r="B4144" s="23">
        <v>46052.340972222199</v>
      </c>
      <c r="C4144" s="23">
        <v>46052.363194444399</v>
      </c>
      <c r="D4144" s="23">
        <v>46052.6430555556</v>
      </c>
      <c r="E4144" s="9" t="s">
        <v>212</v>
      </c>
      <c r="F4144" s="9" t="s">
        <v>189</v>
      </c>
      <c r="G4144" s="9" t="s">
        <v>213</v>
      </c>
      <c r="H4144" s="9" t="s">
        <v>162</v>
      </c>
      <c r="I4144" s="9" t="s">
        <v>416</v>
      </c>
      <c r="J4144" s="9" t="s">
        <v>7457</v>
      </c>
      <c r="K4144" s="9" t="s">
        <v>303</v>
      </c>
      <c r="L4144" s="9" t="s">
        <v>226</v>
      </c>
      <c r="M4144" s="9" t="s">
        <v>859</v>
      </c>
      <c r="N4144" s="9" t="s">
        <v>199</v>
      </c>
      <c r="O4144" s="9" t="s">
        <v>176</v>
      </c>
      <c r="P4144" s="9" t="s">
        <v>330</v>
      </c>
      <c r="Q4144" s="9" t="s">
        <v>219</v>
      </c>
      <c r="R4144" s="9">
        <v>0</v>
      </c>
      <c r="S4144" s="9">
        <v>19</v>
      </c>
      <c r="U4144" s="9" t="s">
        <v>376</v>
      </c>
      <c r="X4144" s="9">
        <f>INDEX(SLA_Policy!$D$2:$D$5,MATCH(F4144,SLA_Policy!$A$2:$A$5,0))</f>
        <v>120</v>
      </c>
      <c r="Y4144" s="9" t="str">
        <f>IF(E4144="Cancelled","Excluded",IF(D4144="",IF((SLA_Policy!$B$8-B4144)*24&gt;X4144,"Open - Breached","Open - On Track"),IF((D4144-B4144)*24&lt;=X4144,"Met","Breached")))</f>
        <v>Met</v>
      </c>
    </row>
    <row r="4145" spans="1:25" x14ac:dyDescent="0.25">
      <c r="A4145" s="9" t="s">
        <v>7458</v>
      </c>
      <c r="B4145" s="23">
        <v>46052.367361111101</v>
      </c>
      <c r="C4145" s="23">
        <v>46052.386111111096</v>
      </c>
      <c r="D4145" s="23">
        <v>46055.3930555556</v>
      </c>
      <c r="E4145" s="9" t="s">
        <v>212</v>
      </c>
      <c r="F4145" s="9" t="s">
        <v>189</v>
      </c>
      <c r="G4145" s="9" t="s">
        <v>213</v>
      </c>
      <c r="H4145" s="9" t="s">
        <v>163</v>
      </c>
      <c r="I4145" s="9" t="s">
        <v>405</v>
      </c>
      <c r="J4145" s="9" t="s">
        <v>7459</v>
      </c>
      <c r="K4145" s="9" t="s">
        <v>215</v>
      </c>
      <c r="L4145" s="9" t="s">
        <v>311</v>
      </c>
      <c r="M4145" s="9" t="s">
        <v>829</v>
      </c>
      <c r="N4145" s="9" t="s">
        <v>198</v>
      </c>
      <c r="O4145" s="9" t="s">
        <v>176</v>
      </c>
      <c r="P4145" s="9" t="s">
        <v>228</v>
      </c>
      <c r="Q4145" s="9" t="s">
        <v>273</v>
      </c>
      <c r="R4145" s="9">
        <v>0</v>
      </c>
      <c r="S4145" s="9">
        <v>19</v>
      </c>
      <c r="U4145" s="9" t="s">
        <v>230</v>
      </c>
      <c r="X4145" s="9">
        <f>INDEX(SLA_Policy!$D$2:$D$5,MATCH(F4145,SLA_Policy!$A$2:$A$5,0))</f>
        <v>120</v>
      </c>
      <c r="Y4145" s="9" t="str">
        <f>IF(E4145="Cancelled","Excluded",IF(D4145="",IF((SLA_Policy!$B$8-B4145)*24&gt;X4145,"Open - Breached","Open - On Track"),IF((D4145-B4145)*24&lt;=X4145,"Met","Breached")))</f>
        <v>Met</v>
      </c>
    </row>
    <row r="4146" spans="1:25" x14ac:dyDescent="0.25">
      <c r="A4146" s="9" t="s">
        <v>7460</v>
      </c>
      <c r="B4146" s="23">
        <v>46052.380555555603</v>
      </c>
      <c r="C4146" s="23">
        <v>46052.491666666698</v>
      </c>
      <c r="D4146" s="23">
        <v>46055.386805555601</v>
      </c>
      <c r="E4146" s="9" t="s">
        <v>212</v>
      </c>
      <c r="F4146" s="9" t="s">
        <v>189</v>
      </c>
      <c r="G4146" s="9" t="s">
        <v>236</v>
      </c>
      <c r="H4146" s="9" t="s">
        <v>162</v>
      </c>
      <c r="I4146" s="9" t="s">
        <v>280</v>
      </c>
      <c r="J4146" s="9" t="s">
        <v>1551</v>
      </c>
      <c r="K4146" s="9" t="s">
        <v>262</v>
      </c>
      <c r="L4146" s="9" t="s">
        <v>351</v>
      </c>
      <c r="M4146" s="9" t="s">
        <v>7461</v>
      </c>
      <c r="N4146" s="9" t="s">
        <v>196</v>
      </c>
      <c r="O4146" s="9" t="s">
        <v>179</v>
      </c>
      <c r="P4146" s="9" t="s">
        <v>313</v>
      </c>
      <c r="Q4146" s="9" t="s">
        <v>219</v>
      </c>
      <c r="R4146" s="9">
        <v>0</v>
      </c>
      <c r="S4146" s="9">
        <v>13</v>
      </c>
      <c r="U4146" s="9" t="s">
        <v>242</v>
      </c>
      <c r="X4146" s="9">
        <f>INDEX(SLA_Policy!$D$2:$D$5,MATCH(F4146,SLA_Policy!$A$2:$A$5,0))</f>
        <v>120</v>
      </c>
      <c r="Y4146" s="9" t="str">
        <f>IF(E4146="Cancelled","Excluded",IF(D4146="",IF((SLA_Policy!$B$8-B4146)*24&gt;X4146,"Open - Breached","Open - On Track"),IF((D4146-B4146)*24&lt;=X4146,"Met","Breached")))</f>
        <v>Met</v>
      </c>
    </row>
    <row r="4147" spans="1:25" x14ac:dyDescent="0.25">
      <c r="A4147" s="9" t="s">
        <v>7462</v>
      </c>
      <c r="B4147" s="23">
        <v>46052.386111111096</v>
      </c>
      <c r="C4147" s="23">
        <v>46052.492361111101</v>
      </c>
      <c r="D4147" s="23">
        <v>46052.514583333301</v>
      </c>
      <c r="E4147" s="9" t="s">
        <v>212</v>
      </c>
      <c r="F4147" s="9" t="s">
        <v>189</v>
      </c>
      <c r="G4147" s="9" t="s">
        <v>213</v>
      </c>
      <c r="H4147" s="9" t="s">
        <v>161</v>
      </c>
      <c r="I4147" s="9" t="s">
        <v>389</v>
      </c>
      <c r="J4147" s="9" t="s">
        <v>5529</v>
      </c>
      <c r="K4147" s="9" t="s">
        <v>303</v>
      </c>
      <c r="L4147" s="9" t="s">
        <v>216</v>
      </c>
      <c r="M4147" s="9" t="s">
        <v>679</v>
      </c>
      <c r="N4147" s="9" t="s">
        <v>196</v>
      </c>
      <c r="O4147" s="9" t="s">
        <v>116</v>
      </c>
      <c r="P4147" s="9" t="s">
        <v>525</v>
      </c>
      <c r="Q4147" s="9" t="s">
        <v>219</v>
      </c>
      <c r="R4147" s="9">
        <v>0</v>
      </c>
      <c r="S4147" s="9">
        <v>2</v>
      </c>
      <c r="U4147" s="9" t="s">
        <v>221</v>
      </c>
      <c r="X4147" s="9">
        <f>INDEX(SLA_Policy!$D$2:$D$5,MATCH(F4147,SLA_Policy!$A$2:$A$5,0))</f>
        <v>120</v>
      </c>
      <c r="Y4147" s="9" t="str">
        <f>IF(E4147="Cancelled","Excluded",IF(D4147="",IF((SLA_Policy!$B$8-B4147)*24&gt;X4147,"Open - Breached","Open - On Track"),IF((D4147-B4147)*24&lt;=X4147,"Met","Breached")))</f>
        <v>Met</v>
      </c>
    </row>
    <row r="4148" spans="1:25" x14ac:dyDescent="0.25">
      <c r="A4148" s="9" t="s">
        <v>7463</v>
      </c>
      <c r="B4148" s="23">
        <v>46052.402777777803</v>
      </c>
      <c r="C4148" s="23">
        <v>46052.422916666699</v>
      </c>
      <c r="D4148" s="23">
        <v>46052.736111111102</v>
      </c>
      <c r="E4148" s="9" t="s">
        <v>212</v>
      </c>
      <c r="F4148" s="9" t="s">
        <v>188</v>
      </c>
      <c r="G4148" s="9" t="s">
        <v>213</v>
      </c>
      <c r="H4148" s="9" t="s">
        <v>88</v>
      </c>
      <c r="I4148" s="9" t="s">
        <v>92</v>
      </c>
      <c r="J4148" s="9" t="s">
        <v>7055</v>
      </c>
      <c r="K4148" s="9" t="s">
        <v>246</v>
      </c>
      <c r="L4148" s="9" t="s">
        <v>282</v>
      </c>
      <c r="M4148" s="9" t="s">
        <v>2191</v>
      </c>
      <c r="N4148" s="9" t="s">
        <v>197</v>
      </c>
      <c r="O4148" s="9" t="s">
        <v>178</v>
      </c>
      <c r="P4148" s="9" t="s">
        <v>427</v>
      </c>
      <c r="Q4148" s="9" t="s">
        <v>219</v>
      </c>
      <c r="R4148" s="9">
        <v>0</v>
      </c>
      <c r="S4148" s="9">
        <v>16</v>
      </c>
      <c r="T4148" s="9" t="s">
        <v>136</v>
      </c>
      <c r="U4148" s="9" t="s">
        <v>290</v>
      </c>
      <c r="X4148" s="9">
        <f>INDEX(SLA_Policy!$D$2:$D$5,MATCH(F4148,SLA_Policy!$A$2:$A$5,0))</f>
        <v>72</v>
      </c>
      <c r="Y4148" s="9" t="str">
        <f>IF(E4148="Cancelled","Excluded",IF(D4148="",IF((SLA_Policy!$B$8-B4148)*24&gt;X4148,"Open - Breached","Open - On Track"),IF((D4148-B4148)*24&lt;=X4148,"Met","Breached")))</f>
        <v>Met</v>
      </c>
    </row>
    <row r="4149" spans="1:25" x14ac:dyDescent="0.25">
      <c r="A4149" s="9" t="s">
        <v>7464</v>
      </c>
      <c r="B4149" s="23">
        <v>46052.410416666702</v>
      </c>
      <c r="C4149" s="23">
        <v>46052.522916666698</v>
      </c>
      <c r="D4149" s="23">
        <v>46055.384722222203</v>
      </c>
      <c r="E4149" s="9" t="s">
        <v>212</v>
      </c>
      <c r="F4149" s="9" t="s">
        <v>189</v>
      </c>
      <c r="G4149" s="9" t="s">
        <v>213</v>
      </c>
      <c r="H4149" s="9" t="s">
        <v>162</v>
      </c>
      <c r="I4149" s="9" t="s">
        <v>244</v>
      </c>
      <c r="J4149" s="9" t="s">
        <v>4500</v>
      </c>
      <c r="K4149" s="9" t="s">
        <v>246</v>
      </c>
      <c r="L4149" s="9" t="s">
        <v>216</v>
      </c>
      <c r="M4149" s="9" t="s">
        <v>1785</v>
      </c>
      <c r="N4149" s="9" t="s">
        <v>196</v>
      </c>
      <c r="O4149" s="9" t="s">
        <v>179</v>
      </c>
      <c r="P4149" s="9" t="s">
        <v>337</v>
      </c>
      <c r="Q4149" s="9" t="s">
        <v>219</v>
      </c>
      <c r="R4149" s="9">
        <v>0</v>
      </c>
      <c r="S4149" s="9">
        <v>31</v>
      </c>
      <c r="U4149" s="9" t="s">
        <v>376</v>
      </c>
      <c r="X4149" s="9">
        <f>INDEX(SLA_Policy!$D$2:$D$5,MATCH(F4149,SLA_Policy!$A$2:$A$5,0))</f>
        <v>120</v>
      </c>
      <c r="Y4149" s="9" t="str">
        <f>IF(E4149="Cancelled","Excluded",IF(D4149="",IF((SLA_Policy!$B$8-B4149)*24&gt;X4149,"Open - Breached","Open - On Track"),IF((D4149-B4149)*24&lt;=X4149,"Met","Breached")))</f>
        <v>Met</v>
      </c>
    </row>
    <row r="4150" spans="1:25" x14ac:dyDescent="0.25">
      <c r="A4150" s="9" t="s">
        <v>7465</v>
      </c>
      <c r="B4150" s="23">
        <v>46052.4194444444</v>
      </c>
      <c r="C4150" s="23">
        <v>46052.426388888904</v>
      </c>
      <c r="D4150" s="23">
        <v>46052.534027777801</v>
      </c>
      <c r="E4150" s="9" t="s">
        <v>212</v>
      </c>
      <c r="F4150" s="9" t="s">
        <v>189</v>
      </c>
      <c r="G4150" s="9" t="s">
        <v>213</v>
      </c>
      <c r="H4150" s="9" t="s">
        <v>167</v>
      </c>
      <c r="I4150" s="9" t="s">
        <v>362</v>
      </c>
      <c r="J4150" s="9" t="s">
        <v>1228</v>
      </c>
      <c r="K4150" s="9" t="s">
        <v>262</v>
      </c>
      <c r="L4150" s="9" t="s">
        <v>104</v>
      </c>
      <c r="M4150" s="9" t="s">
        <v>1142</v>
      </c>
      <c r="N4150" s="9" t="s">
        <v>198</v>
      </c>
      <c r="O4150" s="9" t="s">
        <v>116</v>
      </c>
      <c r="P4150" s="9" t="s">
        <v>295</v>
      </c>
      <c r="Q4150" s="9" t="s">
        <v>219</v>
      </c>
      <c r="R4150" s="9">
        <v>0</v>
      </c>
      <c r="S4150" s="9">
        <v>42</v>
      </c>
      <c r="U4150" s="9" t="s">
        <v>248</v>
      </c>
      <c r="X4150" s="9">
        <f>INDEX(SLA_Policy!$D$2:$D$5,MATCH(F4150,SLA_Policy!$A$2:$A$5,0))</f>
        <v>120</v>
      </c>
      <c r="Y4150" s="9" t="str">
        <f>IF(E4150="Cancelled","Excluded",IF(D4150="",IF((SLA_Policy!$B$8-B4150)*24&gt;X4150,"Open - Breached","Open - On Track"),IF((D4150-B4150)*24&lt;=X4150,"Met","Breached")))</f>
        <v>Met</v>
      </c>
    </row>
    <row r="4151" spans="1:25" x14ac:dyDescent="0.25">
      <c r="A4151" s="9" t="s">
        <v>7466</v>
      </c>
      <c r="B4151" s="23">
        <v>46052.430555555598</v>
      </c>
      <c r="C4151" s="23">
        <v>46052.501388888901</v>
      </c>
      <c r="D4151" s="23">
        <v>46052.6430555556</v>
      </c>
      <c r="E4151" s="9" t="s">
        <v>212</v>
      </c>
      <c r="F4151" s="9" t="s">
        <v>188</v>
      </c>
      <c r="G4151" s="9" t="s">
        <v>213</v>
      </c>
      <c r="H4151" s="9" t="s">
        <v>163</v>
      </c>
      <c r="I4151" s="9" t="s">
        <v>405</v>
      </c>
      <c r="J4151" s="9" t="s">
        <v>1052</v>
      </c>
      <c r="K4151" s="9" t="s">
        <v>239</v>
      </c>
      <c r="L4151" s="9" t="s">
        <v>395</v>
      </c>
      <c r="M4151" s="9" t="s">
        <v>7467</v>
      </c>
      <c r="N4151" s="9" t="s">
        <v>197</v>
      </c>
      <c r="O4151" s="9" t="s">
        <v>176</v>
      </c>
      <c r="P4151" s="9" t="s">
        <v>253</v>
      </c>
      <c r="Q4151" s="9" t="s">
        <v>219</v>
      </c>
      <c r="R4151" s="9">
        <v>0</v>
      </c>
      <c r="S4151" s="9">
        <v>9</v>
      </c>
      <c r="U4151" s="9" t="s">
        <v>230</v>
      </c>
      <c r="W4151" s="9">
        <v>4</v>
      </c>
      <c r="X4151" s="9">
        <f>INDEX(SLA_Policy!$D$2:$D$5,MATCH(F4151,SLA_Policy!$A$2:$A$5,0))</f>
        <v>72</v>
      </c>
      <c r="Y4151" s="9" t="str">
        <f>IF(E4151="Cancelled","Excluded",IF(D4151="",IF((SLA_Policy!$B$8-B4151)*24&gt;X4151,"Open - Breached","Open - On Track"),IF((D4151-B4151)*24&lt;=X4151,"Met","Breached")))</f>
        <v>Met</v>
      </c>
    </row>
    <row r="4152" spans="1:25" x14ac:dyDescent="0.25">
      <c r="A4152" s="9" t="s">
        <v>7468</v>
      </c>
      <c r="B4152" s="23">
        <v>46052.434722222199</v>
      </c>
      <c r="C4152" s="23">
        <v>46052.463888888902</v>
      </c>
      <c r="D4152" s="23">
        <v>46055.40625</v>
      </c>
      <c r="E4152" s="9" t="s">
        <v>212</v>
      </c>
      <c r="F4152" s="9" t="s">
        <v>188</v>
      </c>
      <c r="G4152" s="9" t="s">
        <v>213</v>
      </c>
      <c r="H4152" s="9" t="s">
        <v>164</v>
      </c>
      <c r="I4152" s="9" t="s">
        <v>339</v>
      </c>
      <c r="J4152" s="9" t="s">
        <v>7469</v>
      </c>
      <c r="K4152" s="9" t="s">
        <v>239</v>
      </c>
      <c r="L4152" s="9" t="s">
        <v>307</v>
      </c>
      <c r="M4152" s="9" t="s">
        <v>3395</v>
      </c>
      <c r="N4152" s="9" t="s">
        <v>196</v>
      </c>
      <c r="O4152" s="9" t="s">
        <v>180</v>
      </c>
      <c r="P4152" s="9" t="s">
        <v>318</v>
      </c>
      <c r="Q4152" s="9" t="s">
        <v>219</v>
      </c>
      <c r="R4152" s="9">
        <v>0</v>
      </c>
      <c r="S4152" s="9">
        <v>27</v>
      </c>
      <c r="T4152" s="9" t="s">
        <v>464</v>
      </c>
      <c r="U4152" s="9" t="s">
        <v>290</v>
      </c>
      <c r="X4152" s="9">
        <f>INDEX(SLA_Policy!$D$2:$D$5,MATCH(F4152,SLA_Policy!$A$2:$A$5,0))</f>
        <v>72</v>
      </c>
      <c r="Y4152" s="9" t="str">
        <f>IF(E4152="Cancelled","Excluded",IF(D4152="",IF((SLA_Policy!$B$8-B4152)*24&gt;X4152,"Open - Breached","Open - On Track"),IF((D4152-B4152)*24&lt;=X4152,"Met","Breached")))</f>
        <v>Met</v>
      </c>
    </row>
    <row r="4153" spans="1:25" x14ac:dyDescent="0.25">
      <c r="A4153" s="9" t="s">
        <v>7470</v>
      </c>
      <c r="B4153" s="23">
        <v>46052.438194444498</v>
      </c>
      <c r="C4153" s="23">
        <v>46052.438888888901</v>
      </c>
      <c r="D4153" s="23">
        <v>46052.622222222199</v>
      </c>
      <c r="E4153" s="9" t="s">
        <v>212</v>
      </c>
      <c r="F4153" s="9" t="s">
        <v>187</v>
      </c>
      <c r="G4153" s="9" t="s">
        <v>213</v>
      </c>
      <c r="H4153" s="9" t="s">
        <v>163</v>
      </c>
      <c r="I4153" s="9" t="s">
        <v>223</v>
      </c>
      <c r="J4153" s="9" t="s">
        <v>7471</v>
      </c>
      <c r="K4153" s="9" t="s">
        <v>225</v>
      </c>
      <c r="L4153" s="9" t="s">
        <v>216</v>
      </c>
      <c r="M4153" s="9" t="s">
        <v>965</v>
      </c>
      <c r="N4153" s="9" t="s">
        <v>198</v>
      </c>
      <c r="O4153" s="9" t="s">
        <v>180</v>
      </c>
      <c r="P4153" s="9" t="s">
        <v>368</v>
      </c>
      <c r="Q4153" s="9" t="s">
        <v>273</v>
      </c>
      <c r="R4153" s="9">
        <v>0</v>
      </c>
      <c r="S4153" s="9">
        <v>47</v>
      </c>
      <c r="T4153" s="9" t="s">
        <v>229</v>
      </c>
      <c r="U4153" s="9" t="s">
        <v>230</v>
      </c>
      <c r="W4153" s="9">
        <v>5</v>
      </c>
      <c r="X4153" s="9">
        <f>INDEX(SLA_Policy!$D$2:$D$5,MATCH(F4153,SLA_Policy!$A$2:$A$5,0))</f>
        <v>8</v>
      </c>
      <c r="Y4153" s="9" t="str">
        <f>IF(E4153="Cancelled","Excluded",IF(D4153="",IF((SLA_Policy!$B$8-B4153)*24&gt;X4153,"Open - Breached","Open - On Track"),IF((D4153-B4153)*24&lt;=X4153,"Met","Breached")))</f>
        <v>Met</v>
      </c>
    </row>
    <row r="4154" spans="1:25" x14ac:dyDescent="0.25">
      <c r="A4154" s="9" t="s">
        <v>7472</v>
      </c>
      <c r="B4154" s="23">
        <v>46052.461111111101</v>
      </c>
      <c r="C4154" s="23">
        <v>46052.587500000001</v>
      </c>
      <c r="D4154" s="23">
        <v>46055.334027777797</v>
      </c>
      <c r="E4154" s="9" t="s">
        <v>212</v>
      </c>
      <c r="F4154" s="9" t="s">
        <v>189</v>
      </c>
      <c r="G4154" s="9" t="s">
        <v>213</v>
      </c>
      <c r="H4154" s="9" t="s">
        <v>167</v>
      </c>
      <c r="I4154" s="9" t="s">
        <v>349</v>
      </c>
      <c r="J4154" s="9" t="s">
        <v>2105</v>
      </c>
      <c r="K4154" s="9" t="s">
        <v>215</v>
      </c>
      <c r="L4154" s="9" t="s">
        <v>226</v>
      </c>
      <c r="M4154" s="9" t="s">
        <v>911</v>
      </c>
      <c r="N4154" s="9" t="s">
        <v>197</v>
      </c>
      <c r="O4154" s="9" t="s">
        <v>180</v>
      </c>
      <c r="P4154" s="9" t="s">
        <v>278</v>
      </c>
      <c r="Q4154" s="9" t="s">
        <v>219</v>
      </c>
      <c r="R4154" s="9">
        <v>0</v>
      </c>
      <c r="S4154" s="9">
        <v>14</v>
      </c>
      <c r="U4154" s="9" t="s">
        <v>248</v>
      </c>
      <c r="W4154" s="9">
        <v>4</v>
      </c>
      <c r="X4154" s="9">
        <f>INDEX(SLA_Policy!$D$2:$D$5,MATCH(F4154,SLA_Policy!$A$2:$A$5,0))</f>
        <v>120</v>
      </c>
      <c r="Y4154" s="9" t="str">
        <f>IF(E4154="Cancelled","Excluded",IF(D4154="",IF((SLA_Policy!$B$8-B4154)*24&gt;X4154,"Open - Breached","Open - On Track"),IF((D4154-B4154)*24&lt;=X4154,"Met","Breached")))</f>
        <v>Met</v>
      </c>
    </row>
    <row r="4155" spans="1:25" x14ac:dyDescent="0.25">
      <c r="A4155" s="9" t="s">
        <v>7473</v>
      </c>
      <c r="B4155" s="23">
        <v>46052.463888888902</v>
      </c>
      <c r="C4155" s="23">
        <v>46052.466666666704</v>
      </c>
      <c r="D4155" s="23">
        <v>46052.471527777801</v>
      </c>
      <c r="E4155" s="9" t="s">
        <v>212</v>
      </c>
      <c r="F4155" s="9" t="s">
        <v>188</v>
      </c>
      <c r="G4155" s="9" t="s">
        <v>213</v>
      </c>
      <c r="H4155" s="9" t="s">
        <v>161</v>
      </c>
      <c r="I4155" s="9" t="s">
        <v>389</v>
      </c>
      <c r="J4155" s="9" t="s">
        <v>786</v>
      </c>
      <c r="K4155" s="9" t="s">
        <v>303</v>
      </c>
      <c r="L4155" s="9" t="s">
        <v>216</v>
      </c>
      <c r="M4155" s="9" t="s">
        <v>1287</v>
      </c>
      <c r="N4155" s="9" t="s">
        <v>198</v>
      </c>
      <c r="O4155" s="9" t="s">
        <v>116</v>
      </c>
      <c r="P4155" s="9" t="s">
        <v>234</v>
      </c>
      <c r="Q4155" s="9" t="s">
        <v>219</v>
      </c>
      <c r="R4155" s="9">
        <v>0</v>
      </c>
      <c r="S4155" s="9">
        <v>8</v>
      </c>
      <c r="U4155" s="9" t="s">
        <v>376</v>
      </c>
      <c r="X4155" s="9">
        <f>INDEX(SLA_Policy!$D$2:$D$5,MATCH(F4155,SLA_Policy!$A$2:$A$5,0))</f>
        <v>72</v>
      </c>
      <c r="Y4155" s="9" t="str">
        <f>IF(E4155="Cancelled","Excluded",IF(D4155="",IF((SLA_Policy!$B$8-B4155)*24&gt;X4155,"Open - Breached","Open - On Track"),IF((D4155-B4155)*24&lt;=X4155,"Met","Breached")))</f>
        <v>Met</v>
      </c>
    </row>
    <row r="4156" spans="1:25" x14ac:dyDescent="0.25">
      <c r="A4156" s="9" t="s">
        <v>7474</v>
      </c>
      <c r="B4156" s="23">
        <v>46052.467361111099</v>
      </c>
      <c r="C4156" s="23">
        <v>46052.472222222197</v>
      </c>
      <c r="D4156" s="23">
        <v>46052.548611111102</v>
      </c>
      <c r="E4156" s="9" t="s">
        <v>212</v>
      </c>
      <c r="F4156" s="9" t="s">
        <v>189</v>
      </c>
      <c r="G4156" s="9" t="s">
        <v>213</v>
      </c>
      <c r="H4156" s="9" t="s">
        <v>161</v>
      </c>
      <c r="I4156" s="9" t="s">
        <v>389</v>
      </c>
      <c r="J4156" s="9" t="s">
        <v>1581</v>
      </c>
      <c r="K4156" s="9" t="s">
        <v>246</v>
      </c>
      <c r="L4156" s="9" t="s">
        <v>226</v>
      </c>
      <c r="M4156" s="9" t="s">
        <v>559</v>
      </c>
      <c r="N4156" s="9" t="s">
        <v>198</v>
      </c>
      <c r="O4156" s="9" t="s">
        <v>116</v>
      </c>
      <c r="P4156" s="9" t="s">
        <v>218</v>
      </c>
      <c r="Q4156" s="9" t="s">
        <v>219</v>
      </c>
      <c r="R4156" s="9">
        <v>0</v>
      </c>
      <c r="S4156" s="9">
        <v>12</v>
      </c>
      <c r="U4156" s="9" t="s">
        <v>290</v>
      </c>
      <c r="W4156" s="9">
        <v>5</v>
      </c>
      <c r="X4156" s="9">
        <f>INDEX(SLA_Policy!$D$2:$D$5,MATCH(F4156,SLA_Policy!$A$2:$A$5,0))</f>
        <v>120</v>
      </c>
      <c r="Y4156" s="9" t="str">
        <f>IF(E4156="Cancelled","Excluded",IF(D4156="",IF((SLA_Policy!$B$8-B4156)*24&gt;X4156,"Open - Breached","Open - On Track"),IF((D4156-B4156)*24&lt;=X4156,"Met","Breached")))</f>
        <v>Met</v>
      </c>
    </row>
    <row r="4157" spans="1:25" x14ac:dyDescent="0.25">
      <c r="A4157" s="9" t="s">
        <v>7475</v>
      </c>
      <c r="B4157" s="23">
        <v>46052.478472222203</v>
      </c>
      <c r="C4157" s="23">
        <v>46052.480555555601</v>
      </c>
      <c r="D4157" s="23">
        <v>46055.398611111101</v>
      </c>
      <c r="E4157" s="9" t="s">
        <v>212</v>
      </c>
      <c r="F4157" s="9" t="s">
        <v>189</v>
      </c>
      <c r="G4157" s="9" t="s">
        <v>213</v>
      </c>
      <c r="H4157" s="9" t="s">
        <v>165</v>
      </c>
      <c r="I4157" s="9" t="s">
        <v>469</v>
      </c>
      <c r="J4157" s="9" t="s">
        <v>1233</v>
      </c>
      <c r="K4157" s="9" t="s">
        <v>303</v>
      </c>
      <c r="L4157" s="9" t="s">
        <v>282</v>
      </c>
      <c r="M4157" s="9" t="s">
        <v>1481</v>
      </c>
      <c r="N4157" s="9" t="s">
        <v>200</v>
      </c>
      <c r="O4157" s="9" t="s">
        <v>176</v>
      </c>
      <c r="P4157" s="9" t="s">
        <v>419</v>
      </c>
      <c r="Q4157" s="9" t="s">
        <v>219</v>
      </c>
      <c r="R4157" s="9">
        <v>0</v>
      </c>
      <c r="S4157" s="9">
        <v>13</v>
      </c>
      <c r="U4157" s="9" t="s">
        <v>266</v>
      </c>
      <c r="W4157" s="9">
        <v>5</v>
      </c>
      <c r="X4157" s="9">
        <f>INDEX(SLA_Policy!$D$2:$D$5,MATCH(F4157,SLA_Policy!$A$2:$A$5,0))</f>
        <v>120</v>
      </c>
      <c r="Y4157" s="9" t="str">
        <f>IF(E4157="Cancelled","Excluded",IF(D4157="",IF((SLA_Policy!$B$8-B4157)*24&gt;X4157,"Open - Breached","Open - On Track"),IF((D4157-B4157)*24&lt;=X4157,"Met","Breached")))</f>
        <v>Met</v>
      </c>
    </row>
    <row r="4158" spans="1:25" x14ac:dyDescent="0.25">
      <c r="A4158" s="9" t="s">
        <v>7476</v>
      </c>
      <c r="B4158" s="23">
        <v>46052.481249999997</v>
      </c>
      <c r="C4158" s="23">
        <v>46052.502777777801</v>
      </c>
      <c r="D4158" s="23">
        <v>46055.336111111101</v>
      </c>
      <c r="E4158" s="9" t="s">
        <v>212</v>
      </c>
      <c r="F4158" s="9" t="s">
        <v>188</v>
      </c>
      <c r="G4158" s="9" t="s">
        <v>236</v>
      </c>
      <c r="H4158" s="9" t="s">
        <v>167</v>
      </c>
      <c r="I4158" s="9" t="s">
        <v>255</v>
      </c>
      <c r="J4158" s="9" t="s">
        <v>2876</v>
      </c>
      <c r="K4158" s="9" t="s">
        <v>303</v>
      </c>
      <c r="L4158" s="9" t="s">
        <v>226</v>
      </c>
      <c r="M4158" s="9" t="s">
        <v>452</v>
      </c>
      <c r="N4158" s="9" t="s">
        <v>196</v>
      </c>
      <c r="O4158" s="9" t="s">
        <v>180</v>
      </c>
      <c r="P4158" s="9" t="s">
        <v>318</v>
      </c>
      <c r="Q4158" s="9" t="s">
        <v>219</v>
      </c>
      <c r="R4158" s="9">
        <v>0</v>
      </c>
      <c r="S4158" s="9">
        <v>42</v>
      </c>
      <c r="U4158" s="9" t="s">
        <v>242</v>
      </c>
      <c r="X4158" s="9">
        <f>INDEX(SLA_Policy!$D$2:$D$5,MATCH(F4158,SLA_Policy!$A$2:$A$5,0))</f>
        <v>72</v>
      </c>
      <c r="Y4158" s="9" t="str">
        <f>IF(E4158="Cancelled","Excluded",IF(D4158="",IF((SLA_Policy!$B$8-B4158)*24&gt;X4158,"Open - Breached","Open - On Track"),IF((D4158-B4158)*24&lt;=X4158,"Met","Breached")))</f>
        <v>Met</v>
      </c>
    </row>
    <row r="4159" spans="1:25" x14ac:dyDescent="0.25">
      <c r="A4159" s="9" t="s">
        <v>7477</v>
      </c>
      <c r="B4159" s="23">
        <v>46052.490277777797</v>
      </c>
      <c r="C4159" s="23">
        <v>46052.500694444498</v>
      </c>
      <c r="D4159" s="23">
        <v>46052.611111111102</v>
      </c>
      <c r="E4159" s="9" t="s">
        <v>212</v>
      </c>
      <c r="F4159" s="9" t="s">
        <v>188</v>
      </c>
      <c r="G4159" s="9" t="s">
        <v>213</v>
      </c>
      <c r="H4159" s="9" t="s">
        <v>162</v>
      </c>
      <c r="I4159" s="9" t="s">
        <v>416</v>
      </c>
      <c r="J4159" s="9" t="s">
        <v>7478</v>
      </c>
      <c r="K4159" s="9" t="s">
        <v>246</v>
      </c>
      <c r="L4159" s="9" t="s">
        <v>216</v>
      </c>
      <c r="M4159" s="9" t="s">
        <v>5760</v>
      </c>
      <c r="N4159" s="9" t="s">
        <v>196</v>
      </c>
      <c r="O4159" s="9" t="s">
        <v>179</v>
      </c>
      <c r="P4159" s="9" t="s">
        <v>337</v>
      </c>
      <c r="Q4159" s="9" t="s">
        <v>219</v>
      </c>
      <c r="R4159" s="9">
        <v>0</v>
      </c>
      <c r="S4159" s="9">
        <v>12</v>
      </c>
      <c r="U4159" s="9" t="s">
        <v>661</v>
      </c>
      <c r="W4159" s="9">
        <v>4</v>
      </c>
      <c r="X4159" s="9">
        <f>INDEX(SLA_Policy!$D$2:$D$5,MATCH(F4159,SLA_Policy!$A$2:$A$5,0))</f>
        <v>72</v>
      </c>
      <c r="Y4159" s="9" t="str">
        <f>IF(E4159="Cancelled","Excluded",IF(D4159="",IF((SLA_Policy!$B$8-B4159)*24&gt;X4159,"Open - Breached","Open - On Track"),IF((D4159-B4159)*24&lt;=X4159,"Met","Breached")))</f>
        <v>Met</v>
      </c>
    </row>
    <row r="4160" spans="1:25" x14ac:dyDescent="0.25">
      <c r="A4160" s="9" t="s">
        <v>7479</v>
      </c>
      <c r="B4160" s="23">
        <v>46052.545138888898</v>
      </c>
      <c r="C4160" s="23">
        <v>46052.572916666701</v>
      </c>
      <c r="D4160" s="23">
        <v>46052.586805555598</v>
      </c>
      <c r="E4160" s="9" t="s">
        <v>212</v>
      </c>
      <c r="F4160" s="9" t="s">
        <v>189</v>
      </c>
      <c r="G4160" s="9" t="s">
        <v>213</v>
      </c>
      <c r="H4160" s="9" t="s">
        <v>161</v>
      </c>
      <c r="I4160" s="9" t="s">
        <v>389</v>
      </c>
      <c r="J4160" s="9" t="s">
        <v>7103</v>
      </c>
      <c r="K4160" s="9" t="s">
        <v>246</v>
      </c>
      <c r="L4160" s="9" t="s">
        <v>104</v>
      </c>
      <c r="M4160" s="9" t="s">
        <v>1756</v>
      </c>
      <c r="N4160" s="9" t="s">
        <v>198</v>
      </c>
      <c r="O4160" s="9" t="s">
        <v>116</v>
      </c>
      <c r="P4160" s="9" t="s">
        <v>525</v>
      </c>
      <c r="Q4160" s="9" t="s">
        <v>219</v>
      </c>
      <c r="R4160" s="9">
        <v>0</v>
      </c>
      <c r="S4160" s="9">
        <v>4</v>
      </c>
      <c r="U4160" s="9" t="s">
        <v>290</v>
      </c>
      <c r="W4160" s="9">
        <v>4</v>
      </c>
      <c r="X4160" s="9">
        <f>INDEX(SLA_Policy!$D$2:$D$5,MATCH(F4160,SLA_Policy!$A$2:$A$5,0))</f>
        <v>120</v>
      </c>
      <c r="Y4160" s="9" t="str">
        <f>IF(E4160="Cancelled","Excluded",IF(D4160="",IF((SLA_Policy!$B$8-B4160)*24&gt;X4160,"Open - Breached","Open - On Track"),IF((D4160-B4160)*24&lt;=X4160,"Met","Breached")))</f>
        <v>Met</v>
      </c>
    </row>
    <row r="4161" spans="1:25" x14ac:dyDescent="0.25">
      <c r="A4161" s="9" t="s">
        <v>7480</v>
      </c>
      <c r="B4161" s="23">
        <v>46052.565972222197</v>
      </c>
      <c r="C4161" s="23">
        <v>46052.583333333299</v>
      </c>
      <c r="D4161" s="23">
        <v>46055.404861111099</v>
      </c>
      <c r="E4161" s="9" t="s">
        <v>212</v>
      </c>
      <c r="F4161" s="9" t="s">
        <v>188</v>
      </c>
      <c r="G4161" s="9" t="s">
        <v>213</v>
      </c>
      <c r="H4161" s="9" t="s">
        <v>165</v>
      </c>
      <c r="I4161" s="9" t="s">
        <v>2034</v>
      </c>
      <c r="J4161" s="9" t="s">
        <v>5854</v>
      </c>
      <c r="K4161" s="9" t="s">
        <v>303</v>
      </c>
      <c r="L4161" s="9" t="s">
        <v>311</v>
      </c>
      <c r="M4161" s="9" t="s">
        <v>2945</v>
      </c>
      <c r="N4161" s="9" t="s">
        <v>199</v>
      </c>
      <c r="O4161" s="9" t="s">
        <v>176</v>
      </c>
      <c r="P4161" s="9" t="s">
        <v>503</v>
      </c>
      <c r="Q4161" s="9" t="s">
        <v>273</v>
      </c>
      <c r="R4161" s="9">
        <v>0</v>
      </c>
      <c r="S4161" s="9">
        <v>37</v>
      </c>
      <c r="U4161" s="9" t="s">
        <v>266</v>
      </c>
      <c r="X4161" s="9">
        <f>INDEX(SLA_Policy!$D$2:$D$5,MATCH(F4161,SLA_Policy!$A$2:$A$5,0))</f>
        <v>72</v>
      </c>
      <c r="Y4161" s="9" t="str">
        <f>IF(E4161="Cancelled","Excluded",IF(D4161="",IF((SLA_Policy!$B$8-B4161)*24&gt;X4161,"Open - Breached","Open - On Track"),IF((D4161-B4161)*24&lt;=X4161,"Met","Breached")))</f>
        <v>Met</v>
      </c>
    </row>
    <row r="4162" spans="1:25" x14ac:dyDescent="0.25">
      <c r="A4162" s="9" t="s">
        <v>7481</v>
      </c>
      <c r="B4162" s="23">
        <v>46052.572916666701</v>
      </c>
      <c r="C4162" s="23">
        <v>46052.579861111102</v>
      </c>
      <c r="D4162" s="23">
        <v>46052.773611111101</v>
      </c>
      <c r="E4162" s="9" t="s">
        <v>212</v>
      </c>
      <c r="F4162" s="9" t="s">
        <v>187</v>
      </c>
      <c r="G4162" s="9" t="s">
        <v>213</v>
      </c>
      <c r="H4162" s="9" t="s">
        <v>167</v>
      </c>
      <c r="I4162" s="9" t="s">
        <v>536</v>
      </c>
      <c r="J4162" s="9" t="s">
        <v>641</v>
      </c>
      <c r="K4162" s="9" t="s">
        <v>246</v>
      </c>
      <c r="L4162" s="9" t="s">
        <v>104</v>
      </c>
      <c r="M4162" s="9" t="s">
        <v>3296</v>
      </c>
      <c r="N4162" s="9" t="s">
        <v>197</v>
      </c>
      <c r="O4162" s="9" t="s">
        <v>176</v>
      </c>
      <c r="P4162" s="9" t="s">
        <v>253</v>
      </c>
      <c r="Q4162" s="9" t="s">
        <v>273</v>
      </c>
      <c r="R4162" s="9">
        <v>0</v>
      </c>
      <c r="S4162" s="9">
        <v>43</v>
      </c>
      <c r="T4162" s="9" t="s">
        <v>136</v>
      </c>
      <c r="U4162" s="9" t="s">
        <v>248</v>
      </c>
      <c r="X4162" s="9">
        <f>INDEX(SLA_Policy!$D$2:$D$5,MATCH(F4162,SLA_Policy!$A$2:$A$5,0))</f>
        <v>8</v>
      </c>
      <c r="Y4162" s="9" t="str">
        <f>IF(E4162="Cancelled","Excluded",IF(D4162="",IF((SLA_Policy!$B$8-B4162)*24&gt;X4162,"Open - Breached","Open - On Track"),IF((D4162-B4162)*24&lt;=X4162,"Met","Breached")))</f>
        <v>Met</v>
      </c>
    </row>
    <row r="4163" spans="1:25" x14ac:dyDescent="0.25">
      <c r="A4163" s="9" t="s">
        <v>7482</v>
      </c>
      <c r="B4163" s="23">
        <v>46052.581250000003</v>
      </c>
      <c r="C4163" s="23">
        <v>46052.586111111101</v>
      </c>
      <c r="D4163" s="23">
        <v>46055.383333333302</v>
      </c>
      <c r="E4163" s="9" t="s">
        <v>212</v>
      </c>
      <c r="F4163" s="9" t="s">
        <v>189</v>
      </c>
      <c r="G4163" s="9" t="s">
        <v>213</v>
      </c>
      <c r="H4163" s="9" t="s">
        <v>162</v>
      </c>
      <c r="I4163" s="9" t="s">
        <v>244</v>
      </c>
      <c r="J4163" s="9" t="s">
        <v>1265</v>
      </c>
      <c r="K4163" s="9" t="s">
        <v>215</v>
      </c>
      <c r="L4163" s="9" t="s">
        <v>270</v>
      </c>
      <c r="M4163" s="9" t="s">
        <v>1218</v>
      </c>
      <c r="N4163" s="9" t="s">
        <v>196</v>
      </c>
      <c r="O4163" s="9" t="s">
        <v>116</v>
      </c>
      <c r="P4163" s="9" t="s">
        <v>218</v>
      </c>
      <c r="Q4163" s="9" t="s">
        <v>219</v>
      </c>
      <c r="R4163" s="9">
        <v>0</v>
      </c>
      <c r="S4163" s="9">
        <v>77</v>
      </c>
      <c r="U4163" s="9" t="s">
        <v>290</v>
      </c>
      <c r="X4163" s="9">
        <f>INDEX(SLA_Policy!$D$2:$D$5,MATCH(F4163,SLA_Policy!$A$2:$A$5,0))</f>
        <v>120</v>
      </c>
      <c r="Y4163" s="9" t="str">
        <f>IF(E4163="Cancelled","Excluded",IF(D4163="",IF((SLA_Policy!$B$8-B4163)*24&gt;X4163,"Open - Breached","Open - On Track"),IF((D4163-B4163)*24&lt;=X4163,"Met","Breached")))</f>
        <v>Met</v>
      </c>
    </row>
    <row r="4164" spans="1:25" x14ac:dyDescent="0.25">
      <c r="A4164" s="9" t="s">
        <v>7483</v>
      </c>
      <c r="B4164" s="23">
        <v>46052.585416666698</v>
      </c>
      <c r="C4164" s="23">
        <v>46052.665972222203</v>
      </c>
      <c r="D4164" s="23">
        <v>46052.714583333298</v>
      </c>
      <c r="E4164" s="9" t="s">
        <v>212</v>
      </c>
      <c r="F4164" s="9" t="s">
        <v>188</v>
      </c>
      <c r="G4164" s="9" t="s">
        <v>213</v>
      </c>
      <c r="H4164" s="9" t="s">
        <v>167</v>
      </c>
      <c r="I4164" s="9" t="s">
        <v>362</v>
      </c>
      <c r="J4164" s="9" t="s">
        <v>7484</v>
      </c>
      <c r="K4164" s="9" t="s">
        <v>225</v>
      </c>
      <c r="L4164" s="9" t="s">
        <v>226</v>
      </c>
      <c r="M4164" s="9" t="s">
        <v>1604</v>
      </c>
      <c r="N4164" s="9" t="s">
        <v>196</v>
      </c>
      <c r="O4164" s="9" t="s">
        <v>176</v>
      </c>
      <c r="P4164" s="9" t="s">
        <v>503</v>
      </c>
      <c r="Q4164" s="9" t="s">
        <v>219</v>
      </c>
      <c r="R4164" s="9">
        <v>0</v>
      </c>
      <c r="S4164" s="9">
        <v>21</v>
      </c>
      <c r="U4164" s="9" t="s">
        <v>376</v>
      </c>
      <c r="W4164" s="9">
        <v>5</v>
      </c>
      <c r="X4164" s="9">
        <f>INDEX(SLA_Policy!$D$2:$D$5,MATCH(F4164,SLA_Policy!$A$2:$A$5,0))</f>
        <v>72</v>
      </c>
      <c r="Y4164" s="9" t="str">
        <f>IF(E4164="Cancelled","Excluded",IF(D4164="",IF((SLA_Policy!$B$8-B4164)*24&gt;X4164,"Open - Breached","Open - On Track"),IF((D4164-B4164)*24&lt;=X4164,"Met","Breached")))</f>
        <v>Met</v>
      </c>
    </row>
    <row r="4165" spans="1:25" x14ac:dyDescent="0.25">
      <c r="A4165" s="9" t="s">
        <v>7485</v>
      </c>
      <c r="B4165" s="23">
        <v>46052.595138888901</v>
      </c>
      <c r="C4165" s="23">
        <v>46052.602083333302</v>
      </c>
      <c r="D4165" s="23">
        <v>46055.322222222203</v>
      </c>
      <c r="E4165" s="9" t="s">
        <v>212</v>
      </c>
      <c r="F4165" s="9" t="s">
        <v>189</v>
      </c>
      <c r="G4165" s="9" t="s">
        <v>213</v>
      </c>
      <c r="H4165" s="9" t="s">
        <v>163</v>
      </c>
      <c r="I4165" s="9" t="s">
        <v>250</v>
      </c>
      <c r="J4165" s="9" t="s">
        <v>251</v>
      </c>
      <c r="K4165" s="9" t="s">
        <v>262</v>
      </c>
      <c r="L4165" s="9" t="s">
        <v>104</v>
      </c>
      <c r="M4165" s="9" t="s">
        <v>2338</v>
      </c>
      <c r="N4165" s="9" t="s">
        <v>198</v>
      </c>
      <c r="O4165" s="9" t="s">
        <v>176</v>
      </c>
      <c r="P4165" s="9" t="s">
        <v>253</v>
      </c>
      <c r="Q4165" s="9" t="s">
        <v>219</v>
      </c>
      <c r="R4165" s="9">
        <v>0</v>
      </c>
      <c r="S4165" s="9">
        <v>26</v>
      </c>
      <c r="T4165" s="9" t="s">
        <v>220</v>
      </c>
      <c r="U4165" s="9" t="s">
        <v>230</v>
      </c>
      <c r="X4165" s="9">
        <f>INDEX(SLA_Policy!$D$2:$D$5,MATCH(F4165,SLA_Policy!$A$2:$A$5,0))</f>
        <v>120</v>
      </c>
      <c r="Y4165" s="9" t="str">
        <f>IF(E4165="Cancelled","Excluded",IF(D4165="",IF((SLA_Policy!$B$8-B4165)*24&gt;X4165,"Open - Breached","Open - On Track"),IF((D4165-B4165)*24&lt;=X4165,"Met","Breached")))</f>
        <v>Met</v>
      </c>
    </row>
    <row r="4166" spans="1:25" x14ac:dyDescent="0.25">
      <c r="A4166" s="9" t="s">
        <v>7486</v>
      </c>
      <c r="B4166" s="23">
        <v>46052.599305555603</v>
      </c>
      <c r="C4166" s="23">
        <v>46052.601388888899</v>
      </c>
      <c r="D4166" s="23">
        <v>46055.395138888904</v>
      </c>
      <c r="E4166" s="9" t="s">
        <v>212</v>
      </c>
      <c r="F4166" s="9" t="s">
        <v>189</v>
      </c>
      <c r="G4166" s="9" t="s">
        <v>213</v>
      </c>
      <c r="H4166" s="9" t="s">
        <v>167</v>
      </c>
      <c r="I4166" s="9" t="s">
        <v>536</v>
      </c>
      <c r="J4166" s="9" t="s">
        <v>7487</v>
      </c>
      <c r="K4166" s="9" t="s">
        <v>225</v>
      </c>
      <c r="L4166" s="9" t="s">
        <v>104</v>
      </c>
      <c r="M4166" s="9" t="s">
        <v>3736</v>
      </c>
      <c r="N4166" s="9" t="s">
        <v>198</v>
      </c>
      <c r="O4166" s="9" t="s">
        <v>176</v>
      </c>
      <c r="P4166" s="9" t="s">
        <v>1159</v>
      </c>
      <c r="Q4166" s="9" t="s">
        <v>219</v>
      </c>
      <c r="R4166" s="9">
        <v>0</v>
      </c>
      <c r="S4166" s="9">
        <v>59</v>
      </c>
      <c r="T4166" s="9" t="s">
        <v>136</v>
      </c>
      <c r="U4166" s="9" t="s">
        <v>248</v>
      </c>
      <c r="X4166" s="9">
        <f>INDEX(SLA_Policy!$D$2:$D$5,MATCH(F4166,SLA_Policy!$A$2:$A$5,0))</f>
        <v>120</v>
      </c>
      <c r="Y4166" s="9" t="str">
        <f>IF(E4166="Cancelled","Excluded",IF(D4166="",IF((SLA_Policy!$B$8-B4166)*24&gt;X4166,"Open - Breached","Open - On Track"),IF((D4166-B4166)*24&lt;=X4166,"Met","Breached")))</f>
        <v>Met</v>
      </c>
    </row>
    <row r="4167" spans="1:25" x14ac:dyDescent="0.25">
      <c r="A4167" s="9" t="s">
        <v>7488</v>
      </c>
      <c r="B4167" s="23">
        <v>46052.604166666701</v>
      </c>
      <c r="C4167" s="23">
        <v>46052.624305555597</v>
      </c>
      <c r="D4167" s="23">
        <v>46052.738194444399</v>
      </c>
      <c r="E4167" s="9" t="s">
        <v>212</v>
      </c>
      <c r="F4167" s="9" t="s">
        <v>188</v>
      </c>
      <c r="G4167" s="9" t="s">
        <v>213</v>
      </c>
      <c r="H4167" s="9" t="s">
        <v>163</v>
      </c>
      <c r="I4167" s="9" t="s">
        <v>405</v>
      </c>
      <c r="J4167" s="9" t="s">
        <v>406</v>
      </c>
      <c r="K4167" s="9" t="s">
        <v>246</v>
      </c>
      <c r="L4167" s="9" t="s">
        <v>351</v>
      </c>
      <c r="M4167" s="9" t="s">
        <v>6877</v>
      </c>
      <c r="N4167" s="9" t="s">
        <v>198</v>
      </c>
      <c r="O4167" s="9" t="s">
        <v>116</v>
      </c>
      <c r="P4167" s="9" t="s">
        <v>342</v>
      </c>
      <c r="Q4167" s="9" t="s">
        <v>219</v>
      </c>
      <c r="R4167" s="9">
        <v>0</v>
      </c>
      <c r="S4167" s="9">
        <v>10</v>
      </c>
      <c r="U4167" s="9" t="s">
        <v>230</v>
      </c>
      <c r="X4167" s="9">
        <f>INDEX(SLA_Policy!$D$2:$D$5,MATCH(F4167,SLA_Policy!$A$2:$A$5,0))</f>
        <v>72</v>
      </c>
      <c r="Y4167" s="9" t="str">
        <f>IF(E4167="Cancelled","Excluded",IF(D4167="",IF((SLA_Policy!$B$8-B4167)*24&gt;X4167,"Open - Breached","Open - On Track"),IF((D4167-B4167)*24&lt;=X4167,"Met","Breached")))</f>
        <v>Met</v>
      </c>
    </row>
    <row r="4168" spans="1:25" x14ac:dyDescent="0.25">
      <c r="A4168" s="9" t="s">
        <v>7489</v>
      </c>
      <c r="B4168" s="23">
        <v>46052.615277777797</v>
      </c>
      <c r="C4168" s="23">
        <v>46052.640277777798</v>
      </c>
      <c r="D4168" s="23">
        <v>46055.338194444397</v>
      </c>
      <c r="E4168" s="9" t="s">
        <v>212</v>
      </c>
      <c r="F4168" s="9" t="s">
        <v>188</v>
      </c>
      <c r="G4168" s="9" t="s">
        <v>213</v>
      </c>
      <c r="H4168" s="9" t="s">
        <v>166</v>
      </c>
      <c r="I4168" s="9" t="s">
        <v>378</v>
      </c>
      <c r="J4168" s="9" t="s">
        <v>4830</v>
      </c>
      <c r="K4168" s="9" t="s">
        <v>246</v>
      </c>
      <c r="L4168" s="9" t="s">
        <v>371</v>
      </c>
      <c r="M4168" s="9" t="s">
        <v>375</v>
      </c>
      <c r="N4168" s="9" t="s">
        <v>197</v>
      </c>
      <c r="O4168" s="9" t="s">
        <v>180</v>
      </c>
      <c r="P4168" s="9" t="s">
        <v>278</v>
      </c>
      <c r="Q4168" s="9" t="s">
        <v>219</v>
      </c>
      <c r="R4168" s="9">
        <v>0</v>
      </c>
      <c r="S4168" s="9">
        <v>60</v>
      </c>
      <c r="T4168" s="9" t="s">
        <v>136</v>
      </c>
      <c r="U4168" s="9" t="s">
        <v>248</v>
      </c>
      <c r="W4168" s="9">
        <v>4</v>
      </c>
      <c r="X4168" s="9">
        <f>INDEX(SLA_Policy!$D$2:$D$5,MATCH(F4168,SLA_Policy!$A$2:$A$5,0))</f>
        <v>72</v>
      </c>
      <c r="Y4168" s="9" t="str">
        <f>IF(E4168="Cancelled","Excluded",IF(D4168="",IF((SLA_Policy!$B$8-B4168)*24&gt;X4168,"Open - Breached","Open - On Track"),IF((D4168-B4168)*24&lt;=X4168,"Met","Breached")))</f>
        <v>Met</v>
      </c>
    </row>
    <row r="4169" spans="1:25" x14ac:dyDescent="0.25">
      <c r="A4169" s="9" t="s">
        <v>7490</v>
      </c>
      <c r="B4169" s="23">
        <v>46052.616666666698</v>
      </c>
      <c r="C4169" s="23">
        <v>46052.652777777803</v>
      </c>
      <c r="D4169" s="23">
        <v>46057.445138888899</v>
      </c>
      <c r="E4169" s="9" t="s">
        <v>212</v>
      </c>
      <c r="F4169" s="9" t="s">
        <v>188</v>
      </c>
      <c r="G4169" s="9" t="s">
        <v>213</v>
      </c>
      <c r="H4169" s="9" t="s">
        <v>164</v>
      </c>
      <c r="I4169" s="9" t="s">
        <v>260</v>
      </c>
      <c r="J4169" s="9" t="s">
        <v>2616</v>
      </c>
      <c r="K4169" s="9" t="s">
        <v>410</v>
      </c>
      <c r="L4169" s="9" t="s">
        <v>104</v>
      </c>
      <c r="M4169" s="9" t="s">
        <v>2980</v>
      </c>
      <c r="N4169" s="9" t="s">
        <v>196</v>
      </c>
      <c r="O4169" s="9" t="s">
        <v>179</v>
      </c>
      <c r="P4169" s="9" t="s">
        <v>313</v>
      </c>
      <c r="Q4169" s="9" t="s">
        <v>219</v>
      </c>
      <c r="R4169" s="9">
        <v>3</v>
      </c>
      <c r="S4169" s="9">
        <v>77</v>
      </c>
      <c r="T4169" s="9" t="s">
        <v>265</v>
      </c>
      <c r="U4169" s="9" t="s">
        <v>266</v>
      </c>
      <c r="X4169" s="9">
        <f>INDEX(SLA_Policy!$D$2:$D$5,MATCH(F4169,SLA_Policy!$A$2:$A$5,0))</f>
        <v>72</v>
      </c>
      <c r="Y4169" s="9" t="str">
        <f>IF(E4169="Cancelled","Excluded",IF(D4169="",IF((SLA_Policy!$B$8-B4169)*24&gt;X4169,"Open - Breached","Open - On Track"),IF((D4169-B4169)*24&lt;=X4169,"Met","Breached")))</f>
        <v>Breached</v>
      </c>
    </row>
    <row r="4170" spans="1:25" x14ac:dyDescent="0.25">
      <c r="A4170" s="9" t="s">
        <v>7491</v>
      </c>
      <c r="B4170" s="23">
        <v>46052.623611111099</v>
      </c>
      <c r="C4170" s="23">
        <v>46052.625</v>
      </c>
      <c r="D4170" s="23">
        <v>46052.9194444444</v>
      </c>
      <c r="E4170" s="9" t="s">
        <v>212</v>
      </c>
      <c r="F4170" s="9" t="s">
        <v>187</v>
      </c>
      <c r="G4170" s="9" t="s">
        <v>213</v>
      </c>
      <c r="H4170" s="9" t="s">
        <v>166</v>
      </c>
      <c r="I4170" s="9" t="s">
        <v>1238</v>
      </c>
      <c r="J4170" s="9" t="s">
        <v>7492</v>
      </c>
      <c r="K4170" s="9" t="s">
        <v>246</v>
      </c>
      <c r="L4170" s="9" t="s">
        <v>216</v>
      </c>
      <c r="M4170" s="9" t="s">
        <v>3821</v>
      </c>
      <c r="N4170" s="9" t="s">
        <v>199</v>
      </c>
      <c r="O4170" s="9" t="s">
        <v>181</v>
      </c>
      <c r="P4170" s="9" t="s">
        <v>668</v>
      </c>
      <c r="Q4170" s="9" t="s">
        <v>273</v>
      </c>
      <c r="R4170" s="9">
        <v>0</v>
      </c>
      <c r="S4170" s="9">
        <v>65</v>
      </c>
      <c r="T4170" s="9" t="s">
        <v>220</v>
      </c>
      <c r="U4170" s="9" t="s">
        <v>290</v>
      </c>
      <c r="X4170" s="9">
        <f>INDEX(SLA_Policy!$D$2:$D$5,MATCH(F4170,SLA_Policy!$A$2:$A$5,0))</f>
        <v>8</v>
      </c>
      <c r="Y4170" s="9" t="str">
        <f>IF(E4170="Cancelled","Excluded",IF(D4170="",IF((SLA_Policy!$B$8-B4170)*24&gt;X4170,"Open - Breached","Open - On Track"),IF((D4170-B4170)*24&lt;=X4170,"Met","Breached")))</f>
        <v>Met</v>
      </c>
    </row>
    <row r="4171" spans="1:25" x14ac:dyDescent="0.25">
      <c r="A4171" s="9" t="s">
        <v>7493</v>
      </c>
      <c r="B4171" s="23">
        <v>46052.636805555601</v>
      </c>
      <c r="C4171" s="23">
        <v>46055.334027777797</v>
      </c>
      <c r="D4171" s="23">
        <v>46055.346527777801</v>
      </c>
      <c r="E4171" s="9" t="s">
        <v>212</v>
      </c>
      <c r="F4171" s="9" t="s">
        <v>189</v>
      </c>
      <c r="G4171" s="9" t="s">
        <v>213</v>
      </c>
      <c r="H4171" s="9" t="s">
        <v>164</v>
      </c>
      <c r="I4171" s="9" t="s">
        <v>339</v>
      </c>
      <c r="J4171" s="9" t="s">
        <v>459</v>
      </c>
      <c r="K4171" s="9" t="s">
        <v>246</v>
      </c>
      <c r="L4171" s="9" t="s">
        <v>104</v>
      </c>
      <c r="M4171" s="9" t="s">
        <v>2625</v>
      </c>
      <c r="N4171" s="9" t="s">
        <v>197</v>
      </c>
      <c r="O4171" s="9" t="s">
        <v>180</v>
      </c>
      <c r="P4171" s="9" t="s">
        <v>368</v>
      </c>
      <c r="Q4171" s="9" t="s">
        <v>219</v>
      </c>
      <c r="R4171" s="9">
        <v>0</v>
      </c>
      <c r="S4171" s="9">
        <v>14</v>
      </c>
      <c r="T4171" s="9" t="s">
        <v>343</v>
      </c>
      <c r="U4171" s="9" t="s">
        <v>266</v>
      </c>
      <c r="X4171" s="9">
        <f>INDEX(SLA_Policy!$D$2:$D$5,MATCH(F4171,SLA_Policy!$A$2:$A$5,0))</f>
        <v>120</v>
      </c>
      <c r="Y4171" s="9" t="str">
        <f>IF(E4171="Cancelled","Excluded",IF(D4171="",IF((SLA_Policy!$B$8-B4171)*24&gt;X4171,"Open - Breached","Open - On Track"),IF((D4171-B4171)*24&lt;=X4171,"Met","Breached")))</f>
        <v>Met</v>
      </c>
    </row>
    <row r="4172" spans="1:25" x14ac:dyDescent="0.25">
      <c r="A4172" s="9" t="s">
        <v>7494</v>
      </c>
      <c r="B4172" s="23">
        <v>46052.65</v>
      </c>
      <c r="C4172" s="23">
        <v>46052.651388888902</v>
      </c>
      <c r="D4172" s="23">
        <v>46055.370833333298</v>
      </c>
      <c r="E4172" s="9" t="s">
        <v>212</v>
      </c>
      <c r="F4172" s="9" t="s">
        <v>188</v>
      </c>
      <c r="G4172" s="9" t="s">
        <v>236</v>
      </c>
      <c r="H4172" s="9" t="s">
        <v>161</v>
      </c>
      <c r="I4172" s="9" t="s">
        <v>482</v>
      </c>
      <c r="J4172" s="9" t="s">
        <v>2944</v>
      </c>
      <c r="K4172" s="9" t="s">
        <v>246</v>
      </c>
      <c r="L4172" s="9" t="s">
        <v>104</v>
      </c>
      <c r="M4172" s="9" t="s">
        <v>814</v>
      </c>
      <c r="N4172" s="9" t="s">
        <v>199</v>
      </c>
      <c r="O4172" s="9" t="s">
        <v>177</v>
      </c>
      <c r="P4172" s="9" t="s">
        <v>457</v>
      </c>
      <c r="Q4172" s="9" t="s">
        <v>219</v>
      </c>
      <c r="R4172" s="9">
        <v>0</v>
      </c>
      <c r="S4172" s="9">
        <v>67</v>
      </c>
      <c r="U4172" s="9" t="s">
        <v>242</v>
      </c>
      <c r="W4172" s="9">
        <v>5</v>
      </c>
      <c r="X4172" s="9">
        <f>INDEX(SLA_Policy!$D$2:$D$5,MATCH(F4172,SLA_Policy!$A$2:$A$5,0))</f>
        <v>72</v>
      </c>
      <c r="Y4172" s="9" t="str">
        <f>IF(E4172="Cancelled","Excluded",IF(D4172="",IF((SLA_Policy!$B$8-B4172)*24&gt;X4172,"Open - Breached","Open - On Track"),IF((D4172-B4172)*24&lt;=X4172,"Met","Breached")))</f>
        <v>Met</v>
      </c>
    </row>
    <row r="4173" spans="1:25" x14ac:dyDescent="0.25">
      <c r="A4173" s="9" t="s">
        <v>7495</v>
      </c>
      <c r="B4173" s="23">
        <v>46052.652083333298</v>
      </c>
      <c r="C4173" s="23">
        <v>46052.717361111099</v>
      </c>
      <c r="D4173" s="23">
        <v>46055.380555555603</v>
      </c>
      <c r="E4173" s="9" t="s">
        <v>212</v>
      </c>
      <c r="F4173" s="9" t="s">
        <v>189</v>
      </c>
      <c r="G4173" s="9" t="s">
        <v>213</v>
      </c>
      <c r="H4173" s="9" t="s">
        <v>165</v>
      </c>
      <c r="I4173" s="9" t="s">
        <v>2034</v>
      </c>
      <c r="J4173" s="9" t="s">
        <v>7496</v>
      </c>
      <c r="K4173" s="9" t="s">
        <v>262</v>
      </c>
      <c r="L4173" s="9" t="s">
        <v>216</v>
      </c>
      <c r="M4173" s="9" t="s">
        <v>3680</v>
      </c>
      <c r="N4173" s="9" t="s">
        <v>197</v>
      </c>
      <c r="O4173" s="9" t="s">
        <v>176</v>
      </c>
      <c r="P4173" s="9" t="s">
        <v>419</v>
      </c>
      <c r="Q4173" s="9" t="s">
        <v>219</v>
      </c>
      <c r="R4173" s="9">
        <v>0</v>
      </c>
      <c r="S4173" s="9">
        <v>66</v>
      </c>
      <c r="U4173" s="9" t="s">
        <v>266</v>
      </c>
      <c r="W4173" s="9">
        <v>5</v>
      </c>
      <c r="X4173" s="9">
        <f>INDEX(SLA_Policy!$D$2:$D$5,MATCH(F4173,SLA_Policy!$A$2:$A$5,0))</f>
        <v>120</v>
      </c>
      <c r="Y4173" s="9" t="str">
        <f>IF(E4173="Cancelled","Excluded",IF(D4173="",IF((SLA_Policy!$B$8-B4173)*24&gt;X4173,"Open - Breached","Open - On Track"),IF((D4173-B4173)*24&lt;=X4173,"Met","Breached")))</f>
        <v>Met</v>
      </c>
    </row>
    <row r="4174" spans="1:25" x14ac:dyDescent="0.25">
      <c r="A4174" s="9" t="s">
        <v>7497</v>
      </c>
      <c r="B4174" s="23">
        <v>46052.670833333301</v>
      </c>
      <c r="C4174" s="23">
        <v>46052.732638888898</v>
      </c>
      <c r="D4174" s="23">
        <v>46052.770138888904</v>
      </c>
      <c r="E4174" s="9" t="s">
        <v>212</v>
      </c>
      <c r="F4174" s="9" t="s">
        <v>188</v>
      </c>
      <c r="G4174" s="9" t="s">
        <v>213</v>
      </c>
      <c r="H4174" s="9" t="s">
        <v>165</v>
      </c>
      <c r="I4174" s="9" t="s">
        <v>567</v>
      </c>
      <c r="J4174" s="9" t="s">
        <v>3041</v>
      </c>
      <c r="K4174" s="9" t="s">
        <v>246</v>
      </c>
      <c r="L4174" s="9" t="s">
        <v>226</v>
      </c>
      <c r="M4174" s="9" t="s">
        <v>1841</v>
      </c>
      <c r="N4174" s="9" t="s">
        <v>196</v>
      </c>
      <c r="O4174" s="9" t="s">
        <v>176</v>
      </c>
      <c r="P4174" s="9" t="s">
        <v>253</v>
      </c>
      <c r="Q4174" s="9" t="s">
        <v>219</v>
      </c>
      <c r="R4174" s="9">
        <v>0</v>
      </c>
      <c r="S4174" s="9">
        <v>24</v>
      </c>
      <c r="U4174" s="9" t="s">
        <v>230</v>
      </c>
      <c r="X4174" s="9">
        <f>INDEX(SLA_Policy!$D$2:$D$5,MATCH(F4174,SLA_Policy!$A$2:$A$5,0))</f>
        <v>72</v>
      </c>
      <c r="Y4174" s="9" t="str">
        <f>IF(E4174="Cancelled","Excluded",IF(D4174="",IF((SLA_Policy!$B$8-B4174)*24&gt;X4174,"Open - Breached","Open - On Track"),IF((D4174-B4174)*24&lt;=X4174,"Met","Breached")))</f>
        <v>Met</v>
      </c>
    </row>
    <row r="4175" spans="1:25" x14ac:dyDescent="0.25">
      <c r="A4175" s="9" t="s">
        <v>7498</v>
      </c>
      <c r="B4175" s="23">
        <v>46052.689583333296</v>
      </c>
      <c r="C4175" s="23">
        <v>46052.699305555601</v>
      </c>
      <c r="D4175" s="23">
        <v>46055.412499999999</v>
      </c>
      <c r="E4175" s="9" t="s">
        <v>212</v>
      </c>
      <c r="F4175" s="9" t="s">
        <v>188</v>
      </c>
      <c r="G4175" s="9" t="s">
        <v>213</v>
      </c>
      <c r="H4175" s="9" t="s">
        <v>88</v>
      </c>
      <c r="I4175" s="9" t="s">
        <v>268</v>
      </c>
      <c r="J4175" s="9" t="s">
        <v>638</v>
      </c>
      <c r="K4175" s="9" t="s">
        <v>246</v>
      </c>
      <c r="L4175" s="9" t="s">
        <v>293</v>
      </c>
      <c r="M4175" s="9" t="s">
        <v>709</v>
      </c>
      <c r="N4175" s="9" t="s">
        <v>199</v>
      </c>
      <c r="O4175" s="9" t="s">
        <v>178</v>
      </c>
      <c r="P4175" s="9" t="s">
        <v>360</v>
      </c>
      <c r="Q4175" s="9" t="s">
        <v>219</v>
      </c>
      <c r="R4175" s="9">
        <v>0</v>
      </c>
      <c r="S4175" s="9">
        <v>13</v>
      </c>
      <c r="T4175" s="9" t="s">
        <v>229</v>
      </c>
      <c r="U4175" s="9" t="s">
        <v>661</v>
      </c>
      <c r="X4175" s="9">
        <f>INDEX(SLA_Policy!$D$2:$D$5,MATCH(F4175,SLA_Policy!$A$2:$A$5,0))</f>
        <v>72</v>
      </c>
      <c r="Y4175" s="9" t="str">
        <f>IF(E4175="Cancelled","Excluded",IF(D4175="",IF((SLA_Policy!$B$8-B4175)*24&gt;X4175,"Open - Breached","Open - On Track"),IF((D4175-B4175)*24&lt;=X4175,"Met","Breached")))</f>
        <v>Met</v>
      </c>
    </row>
    <row r="4176" spans="1:25" x14ac:dyDescent="0.25">
      <c r="A4176" s="9" t="s">
        <v>7499</v>
      </c>
      <c r="B4176" s="23">
        <v>46052.693055555603</v>
      </c>
      <c r="C4176" s="23">
        <v>46055.3347222222</v>
      </c>
      <c r="D4176" s="23">
        <v>46055.344444444498</v>
      </c>
      <c r="E4176" s="9" t="s">
        <v>212</v>
      </c>
      <c r="F4176" s="9" t="s">
        <v>189</v>
      </c>
      <c r="G4176" s="9" t="s">
        <v>213</v>
      </c>
      <c r="H4176" s="9" t="s">
        <v>162</v>
      </c>
      <c r="I4176" s="9" t="s">
        <v>244</v>
      </c>
      <c r="J4176" s="9" t="s">
        <v>409</v>
      </c>
      <c r="K4176" s="9" t="s">
        <v>303</v>
      </c>
      <c r="L4176" s="9" t="s">
        <v>282</v>
      </c>
      <c r="M4176" s="9" t="s">
        <v>1536</v>
      </c>
      <c r="N4176" s="9" t="s">
        <v>197</v>
      </c>
      <c r="O4176" s="9" t="s">
        <v>179</v>
      </c>
      <c r="P4176" s="9" t="s">
        <v>337</v>
      </c>
      <c r="Q4176" s="9" t="s">
        <v>219</v>
      </c>
      <c r="R4176" s="9">
        <v>0</v>
      </c>
      <c r="S4176" s="9">
        <v>54</v>
      </c>
      <c r="U4176" s="9" t="s">
        <v>290</v>
      </c>
      <c r="X4176" s="9">
        <f>INDEX(SLA_Policy!$D$2:$D$5,MATCH(F4176,SLA_Policy!$A$2:$A$5,0))</f>
        <v>120</v>
      </c>
      <c r="Y4176" s="9" t="str">
        <f>IF(E4176="Cancelled","Excluded",IF(D4176="",IF((SLA_Policy!$B$8-B4176)*24&gt;X4176,"Open - Breached","Open - On Track"),IF((D4176-B4176)*24&lt;=X4176,"Met","Breached")))</f>
        <v>Met</v>
      </c>
    </row>
    <row r="4177" spans="1:25" x14ac:dyDescent="0.25">
      <c r="A4177" s="9" t="s">
        <v>7500</v>
      </c>
      <c r="B4177" s="23">
        <v>46052.693055555603</v>
      </c>
      <c r="C4177" s="23">
        <v>46055.3527777778</v>
      </c>
      <c r="D4177" s="23">
        <v>46062.377083333296</v>
      </c>
      <c r="E4177" s="9" t="s">
        <v>212</v>
      </c>
      <c r="F4177" s="9" t="s">
        <v>189</v>
      </c>
      <c r="G4177" s="9" t="s">
        <v>213</v>
      </c>
      <c r="H4177" s="9" t="s">
        <v>88</v>
      </c>
      <c r="I4177" s="9" t="s">
        <v>354</v>
      </c>
      <c r="J4177" s="9" t="s">
        <v>1799</v>
      </c>
      <c r="K4177" s="9" t="s">
        <v>410</v>
      </c>
      <c r="L4177" s="9" t="s">
        <v>311</v>
      </c>
      <c r="M4177" s="9" t="s">
        <v>480</v>
      </c>
      <c r="N4177" s="9" t="s">
        <v>196</v>
      </c>
      <c r="O4177" s="9" t="s">
        <v>180</v>
      </c>
      <c r="P4177" s="9" t="s">
        <v>278</v>
      </c>
      <c r="Q4177" s="9" t="s">
        <v>219</v>
      </c>
      <c r="R4177" s="9">
        <v>0</v>
      </c>
      <c r="S4177" s="9">
        <v>17</v>
      </c>
      <c r="T4177" s="9" t="s">
        <v>220</v>
      </c>
      <c r="U4177" s="9" t="s">
        <v>376</v>
      </c>
      <c r="W4177" s="9">
        <v>3</v>
      </c>
      <c r="X4177" s="9">
        <f>INDEX(SLA_Policy!$D$2:$D$5,MATCH(F4177,SLA_Policy!$A$2:$A$5,0))</f>
        <v>120</v>
      </c>
      <c r="Y4177" s="9" t="str">
        <f>IF(E4177="Cancelled","Excluded",IF(D4177="",IF((SLA_Policy!$B$8-B4177)*24&gt;X4177,"Open - Breached","Open - On Track"),IF((D4177-B4177)*24&lt;=X4177,"Met","Breached")))</f>
        <v>Breached</v>
      </c>
    </row>
    <row r="4178" spans="1:25" x14ac:dyDescent="0.25">
      <c r="A4178" s="9" t="s">
        <v>7501</v>
      </c>
      <c r="B4178" s="23">
        <v>46052.709027777797</v>
      </c>
      <c r="C4178" s="23">
        <v>46052.7097222222</v>
      </c>
      <c r="D4178" s="23">
        <v>46052.744444444397</v>
      </c>
      <c r="E4178" s="9" t="s">
        <v>212</v>
      </c>
      <c r="F4178" s="9" t="s">
        <v>187</v>
      </c>
      <c r="G4178" s="9" t="s">
        <v>213</v>
      </c>
      <c r="H4178" s="9" t="s">
        <v>88</v>
      </c>
      <c r="I4178" s="9" t="s">
        <v>92</v>
      </c>
      <c r="J4178" s="9" t="s">
        <v>834</v>
      </c>
      <c r="K4178" s="9" t="s">
        <v>246</v>
      </c>
      <c r="L4178" s="9" t="s">
        <v>216</v>
      </c>
      <c r="M4178" s="9" t="s">
        <v>4325</v>
      </c>
      <c r="N4178" s="9" t="s">
        <v>198</v>
      </c>
      <c r="O4178" s="9" t="s">
        <v>178</v>
      </c>
      <c r="P4178" s="9" t="s">
        <v>360</v>
      </c>
      <c r="Q4178" s="9" t="s">
        <v>273</v>
      </c>
      <c r="R4178" s="9">
        <v>0</v>
      </c>
      <c r="S4178" s="9">
        <v>26</v>
      </c>
      <c r="T4178" s="9" t="s">
        <v>136</v>
      </c>
      <c r="U4178" s="9" t="s">
        <v>266</v>
      </c>
      <c r="X4178" s="9">
        <f>INDEX(SLA_Policy!$D$2:$D$5,MATCH(F4178,SLA_Policy!$A$2:$A$5,0))</f>
        <v>8</v>
      </c>
      <c r="Y4178" s="9" t="str">
        <f>IF(E4178="Cancelled","Excluded",IF(D4178="",IF((SLA_Policy!$B$8-B4178)*24&gt;X4178,"Open - Breached","Open - On Track"),IF((D4178-B4178)*24&lt;=X4178,"Met","Breached")))</f>
        <v>Met</v>
      </c>
    </row>
    <row r="4179" spans="1:25" x14ac:dyDescent="0.25">
      <c r="A4179" s="9" t="s">
        <v>7502</v>
      </c>
      <c r="B4179" s="23">
        <v>46052.723611111098</v>
      </c>
      <c r="C4179" s="23">
        <v>46052.775000000001</v>
      </c>
      <c r="D4179" s="23">
        <v>46055.385416666701</v>
      </c>
      <c r="E4179" s="9" t="s">
        <v>212</v>
      </c>
      <c r="F4179" s="9" t="s">
        <v>188</v>
      </c>
      <c r="G4179" s="9" t="s">
        <v>236</v>
      </c>
      <c r="H4179" s="9" t="s">
        <v>163</v>
      </c>
      <c r="I4179" s="9" t="s">
        <v>315</v>
      </c>
      <c r="J4179" s="9" t="s">
        <v>4801</v>
      </c>
      <c r="K4179" s="9" t="s">
        <v>246</v>
      </c>
      <c r="L4179" s="9" t="s">
        <v>311</v>
      </c>
      <c r="M4179" s="9" t="s">
        <v>7503</v>
      </c>
      <c r="N4179" s="9" t="s">
        <v>197</v>
      </c>
      <c r="O4179" s="9" t="s">
        <v>180</v>
      </c>
      <c r="P4179" s="9" t="s">
        <v>278</v>
      </c>
      <c r="Q4179" s="9" t="s">
        <v>219</v>
      </c>
      <c r="R4179" s="9">
        <v>0</v>
      </c>
      <c r="S4179" s="9">
        <v>123</v>
      </c>
      <c r="T4179" s="9" t="s">
        <v>136</v>
      </c>
      <c r="U4179" s="9" t="s">
        <v>242</v>
      </c>
      <c r="X4179" s="9">
        <f>INDEX(SLA_Policy!$D$2:$D$5,MATCH(F4179,SLA_Policy!$A$2:$A$5,0))</f>
        <v>72</v>
      </c>
      <c r="Y4179" s="9" t="str">
        <f>IF(E4179="Cancelled","Excluded",IF(D4179="",IF((SLA_Policy!$B$8-B4179)*24&gt;X4179,"Open - Breached","Open - On Track"),IF((D4179-B4179)*24&lt;=X4179,"Met","Breached")))</f>
        <v>Met</v>
      </c>
    </row>
    <row r="4180" spans="1:25" x14ac:dyDescent="0.25">
      <c r="A4180" s="9" t="s">
        <v>7504</v>
      </c>
      <c r="B4180" s="23">
        <v>46052.827777777798</v>
      </c>
      <c r="C4180" s="23">
        <v>46055.313194444498</v>
      </c>
      <c r="D4180" s="23">
        <v>46055.717361111099</v>
      </c>
      <c r="E4180" s="9" t="s">
        <v>212</v>
      </c>
      <c r="F4180" s="9" t="s">
        <v>188</v>
      </c>
      <c r="G4180" s="9" t="s">
        <v>213</v>
      </c>
      <c r="H4180" s="9" t="s">
        <v>88</v>
      </c>
      <c r="I4180" s="9" t="s">
        <v>486</v>
      </c>
      <c r="J4180" s="9" t="s">
        <v>7505</v>
      </c>
      <c r="K4180" s="9" t="s">
        <v>215</v>
      </c>
      <c r="L4180" s="9" t="s">
        <v>282</v>
      </c>
      <c r="M4180" s="9" t="s">
        <v>4860</v>
      </c>
      <c r="N4180" s="9" t="s">
        <v>196</v>
      </c>
      <c r="O4180" s="9" t="s">
        <v>178</v>
      </c>
      <c r="P4180" s="9" t="s">
        <v>321</v>
      </c>
      <c r="Q4180" s="9" t="s">
        <v>219</v>
      </c>
      <c r="R4180" s="9">
        <v>0</v>
      </c>
      <c r="S4180" s="9">
        <v>33</v>
      </c>
      <c r="U4180" s="9" t="s">
        <v>266</v>
      </c>
      <c r="X4180" s="9">
        <f>INDEX(SLA_Policy!$D$2:$D$5,MATCH(F4180,SLA_Policy!$A$2:$A$5,0))</f>
        <v>72</v>
      </c>
      <c r="Y4180" s="9" t="str">
        <f>IF(E4180="Cancelled","Excluded",IF(D4180="",IF((SLA_Policy!$B$8-B4180)*24&gt;X4180,"Open - Breached","Open - On Track"),IF((D4180-B4180)*24&lt;=X4180,"Met","Breached")))</f>
        <v>Met</v>
      </c>
    </row>
    <row r="4181" spans="1:25" x14ac:dyDescent="0.25">
      <c r="A4181" s="9" t="s">
        <v>7506</v>
      </c>
      <c r="B4181" s="23">
        <v>46052.913194444503</v>
      </c>
      <c r="C4181" s="23">
        <v>46055.343055555597</v>
      </c>
      <c r="D4181" s="23">
        <v>46055.359722222202</v>
      </c>
      <c r="E4181" s="9" t="s">
        <v>212</v>
      </c>
      <c r="F4181" s="9" t="s">
        <v>187</v>
      </c>
      <c r="G4181" s="9" t="s">
        <v>236</v>
      </c>
      <c r="H4181" s="9" t="s">
        <v>161</v>
      </c>
      <c r="I4181" s="9" t="s">
        <v>482</v>
      </c>
      <c r="J4181" s="9" t="s">
        <v>2529</v>
      </c>
      <c r="K4181" s="9" t="s">
        <v>246</v>
      </c>
      <c r="L4181" s="9" t="s">
        <v>104</v>
      </c>
      <c r="M4181" s="9" t="s">
        <v>838</v>
      </c>
      <c r="N4181" s="9" t="s">
        <v>197</v>
      </c>
      <c r="O4181" s="9" t="s">
        <v>177</v>
      </c>
      <c r="P4181" s="9" t="s">
        <v>300</v>
      </c>
      <c r="Q4181" s="9" t="s">
        <v>273</v>
      </c>
      <c r="R4181" s="9">
        <v>0</v>
      </c>
      <c r="S4181" s="9">
        <v>57</v>
      </c>
      <c r="U4181" s="9" t="s">
        <v>242</v>
      </c>
      <c r="W4181" s="9">
        <v>4</v>
      </c>
      <c r="X4181" s="9">
        <f>INDEX(SLA_Policy!$D$2:$D$5,MATCH(F4181,SLA_Policy!$A$2:$A$5,0))</f>
        <v>8</v>
      </c>
      <c r="Y4181" s="9" t="str">
        <f>IF(E4181="Cancelled","Excluded",IF(D4181="",IF((SLA_Policy!$B$8-B4181)*24&gt;X4181,"Open - Breached","Open - On Track"),IF((D4181-B4181)*24&lt;=X4181,"Met","Breached")))</f>
        <v>Breached</v>
      </c>
    </row>
    <row r="4182" spans="1:25" x14ac:dyDescent="0.25">
      <c r="A4182" s="9" t="s">
        <v>7507</v>
      </c>
      <c r="B4182" s="23">
        <v>46052.943055555603</v>
      </c>
      <c r="C4182" s="23">
        <v>46055.360416666699</v>
      </c>
      <c r="D4182" s="23">
        <v>46055.386111111096</v>
      </c>
      <c r="E4182" s="9" t="s">
        <v>212</v>
      </c>
      <c r="F4182" s="9" t="s">
        <v>188</v>
      </c>
      <c r="G4182" s="9" t="s">
        <v>213</v>
      </c>
      <c r="H4182" s="9" t="s">
        <v>162</v>
      </c>
      <c r="I4182" s="9" t="s">
        <v>244</v>
      </c>
      <c r="J4182" s="9" t="s">
        <v>2149</v>
      </c>
      <c r="K4182" s="9" t="s">
        <v>246</v>
      </c>
      <c r="L4182" s="9" t="s">
        <v>311</v>
      </c>
      <c r="M4182" s="9" t="s">
        <v>510</v>
      </c>
      <c r="N4182" s="9" t="s">
        <v>199</v>
      </c>
      <c r="O4182" s="9" t="s">
        <v>179</v>
      </c>
      <c r="P4182" s="9" t="s">
        <v>264</v>
      </c>
      <c r="Q4182" s="9" t="s">
        <v>219</v>
      </c>
      <c r="R4182" s="9">
        <v>0</v>
      </c>
      <c r="S4182" s="9">
        <v>19</v>
      </c>
      <c r="U4182" s="9" t="s">
        <v>661</v>
      </c>
      <c r="W4182" s="9">
        <v>3</v>
      </c>
      <c r="X4182" s="9">
        <f>INDEX(SLA_Policy!$D$2:$D$5,MATCH(F4182,SLA_Policy!$A$2:$A$5,0))</f>
        <v>72</v>
      </c>
      <c r="Y4182" s="9" t="str">
        <f>IF(E4182="Cancelled","Excluded",IF(D4182="",IF((SLA_Policy!$B$8-B4182)*24&gt;X4182,"Open - Breached","Open - On Track"),IF((D4182-B4182)*24&lt;=X4182,"Met","Breached")))</f>
        <v>Met</v>
      </c>
    </row>
    <row r="4183" spans="1:25" x14ac:dyDescent="0.25">
      <c r="A4183" s="9" t="s">
        <v>7508</v>
      </c>
      <c r="B4183" s="23">
        <v>46053.385416666701</v>
      </c>
      <c r="C4183" s="23">
        <v>46055.324999999997</v>
      </c>
      <c r="D4183" s="23">
        <v>46055.337500000001</v>
      </c>
      <c r="E4183" s="9" t="s">
        <v>212</v>
      </c>
      <c r="F4183" s="9" t="s">
        <v>188</v>
      </c>
      <c r="G4183" s="9" t="s">
        <v>213</v>
      </c>
      <c r="H4183" s="9" t="s">
        <v>162</v>
      </c>
      <c r="I4183" s="9" t="s">
        <v>393</v>
      </c>
      <c r="J4183" s="9" t="s">
        <v>1529</v>
      </c>
      <c r="K4183" s="9" t="s">
        <v>239</v>
      </c>
      <c r="L4183" s="9" t="s">
        <v>371</v>
      </c>
      <c r="M4183" s="9" t="s">
        <v>3844</v>
      </c>
      <c r="N4183" s="9" t="s">
        <v>198</v>
      </c>
      <c r="O4183" s="9" t="s">
        <v>116</v>
      </c>
      <c r="P4183" s="9" t="s">
        <v>234</v>
      </c>
      <c r="Q4183" s="9" t="s">
        <v>219</v>
      </c>
      <c r="R4183" s="9">
        <v>0</v>
      </c>
      <c r="S4183" s="9">
        <v>13</v>
      </c>
      <c r="U4183" s="9" t="s">
        <v>290</v>
      </c>
      <c r="W4183" s="9">
        <v>5</v>
      </c>
      <c r="X4183" s="9">
        <f>INDEX(SLA_Policy!$D$2:$D$5,MATCH(F4183,SLA_Policy!$A$2:$A$5,0))</f>
        <v>72</v>
      </c>
      <c r="Y4183" s="9" t="str">
        <f>IF(E4183="Cancelled","Excluded",IF(D4183="",IF((SLA_Policy!$B$8-B4183)*24&gt;X4183,"Open - Breached","Open - On Track"),IF((D4183-B4183)*24&lt;=X4183,"Met","Breached")))</f>
        <v>Met</v>
      </c>
    </row>
    <row r="4184" spans="1:25" x14ac:dyDescent="0.25">
      <c r="A4184" s="9" t="s">
        <v>7509</v>
      </c>
      <c r="B4184" s="23">
        <v>46053.401388888902</v>
      </c>
      <c r="C4184" s="23">
        <v>46055.340972222199</v>
      </c>
      <c r="D4184" s="23">
        <v>46055.363888888904</v>
      </c>
      <c r="E4184" s="9" t="s">
        <v>212</v>
      </c>
      <c r="F4184" s="9" t="s">
        <v>189</v>
      </c>
      <c r="G4184" s="9" t="s">
        <v>236</v>
      </c>
      <c r="H4184" s="9" t="s">
        <v>161</v>
      </c>
      <c r="I4184" s="9" t="s">
        <v>505</v>
      </c>
      <c r="J4184" s="9" t="s">
        <v>1591</v>
      </c>
      <c r="K4184" s="9" t="s">
        <v>246</v>
      </c>
      <c r="L4184" s="9" t="s">
        <v>311</v>
      </c>
      <c r="M4184" s="9" t="s">
        <v>3569</v>
      </c>
      <c r="N4184" s="9" t="s">
        <v>196</v>
      </c>
      <c r="O4184" s="9" t="s">
        <v>177</v>
      </c>
      <c r="P4184" s="9" t="s">
        <v>300</v>
      </c>
      <c r="Q4184" s="9" t="s">
        <v>219</v>
      </c>
      <c r="R4184" s="9">
        <v>0</v>
      </c>
      <c r="S4184" s="9">
        <v>41</v>
      </c>
      <c r="U4184" s="9" t="s">
        <v>242</v>
      </c>
      <c r="X4184" s="9">
        <f>INDEX(SLA_Policy!$D$2:$D$5,MATCH(F4184,SLA_Policy!$A$2:$A$5,0))</f>
        <v>120</v>
      </c>
      <c r="Y4184" s="9" t="str">
        <f>IF(E4184="Cancelled","Excluded",IF(D4184="",IF((SLA_Policy!$B$8-B4184)*24&gt;X4184,"Open - Breached","Open - On Track"),IF((D4184-B4184)*24&lt;=X4184,"Met","Breached")))</f>
        <v>Met</v>
      </c>
    </row>
    <row r="4185" spans="1:25" x14ac:dyDescent="0.25">
      <c r="A4185" s="9" t="s">
        <v>7510</v>
      </c>
      <c r="B4185" s="23">
        <v>46053.472916666702</v>
      </c>
      <c r="C4185" s="23">
        <v>46055.331944444399</v>
      </c>
      <c r="D4185" s="23">
        <v>46055.337500000001</v>
      </c>
      <c r="E4185" s="9" t="s">
        <v>212</v>
      </c>
      <c r="F4185" s="9" t="s">
        <v>188</v>
      </c>
      <c r="G4185" s="9" t="s">
        <v>213</v>
      </c>
      <c r="H4185" s="9" t="s">
        <v>163</v>
      </c>
      <c r="I4185" s="9" t="s">
        <v>223</v>
      </c>
      <c r="J4185" s="9" t="s">
        <v>1796</v>
      </c>
      <c r="K4185" s="9" t="s">
        <v>303</v>
      </c>
      <c r="L4185" s="9" t="s">
        <v>216</v>
      </c>
      <c r="M4185" s="9" t="s">
        <v>6624</v>
      </c>
      <c r="N4185" s="9" t="s">
        <v>198</v>
      </c>
      <c r="O4185" s="9" t="s">
        <v>176</v>
      </c>
      <c r="P4185" s="9" t="s">
        <v>330</v>
      </c>
      <c r="Q4185" s="9" t="s">
        <v>219</v>
      </c>
      <c r="R4185" s="9">
        <v>0</v>
      </c>
      <c r="S4185" s="9">
        <v>45</v>
      </c>
      <c r="T4185" s="9" t="s">
        <v>229</v>
      </c>
      <c r="U4185" s="9" t="s">
        <v>230</v>
      </c>
      <c r="X4185" s="9">
        <f>INDEX(SLA_Policy!$D$2:$D$5,MATCH(F4185,SLA_Policy!$A$2:$A$5,0))</f>
        <v>72</v>
      </c>
      <c r="Y4185" s="9" t="str">
        <f>IF(E4185="Cancelled","Excluded",IF(D4185="",IF((SLA_Policy!$B$8-B4185)*24&gt;X4185,"Open - Breached","Open - On Track"),IF((D4185-B4185)*24&lt;=X4185,"Met","Breached")))</f>
        <v>Met</v>
      </c>
    </row>
    <row r="4186" spans="1:25" x14ac:dyDescent="0.25">
      <c r="A4186" s="9" t="s">
        <v>7511</v>
      </c>
      <c r="B4186" s="23">
        <v>46053.479861111096</v>
      </c>
      <c r="C4186" s="23">
        <v>46055.347222222197</v>
      </c>
      <c r="D4186" s="23">
        <v>46055.351388888899</v>
      </c>
      <c r="E4186" s="9" t="s">
        <v>212</v>
      </c>
      <c r="F4186" s="9" t="s">
        <v>189</v>
      </c>
      <c r="G4186" s="9" t="s">
        <v>236</v>
      </c>
      <c r="H4186" s="9" t="s">
        <v>162</v>
      </c>
      <c r="I4186" s="9" t="s">
        <v>280</v>
      </c>
      <c r="J4186" s="9" t="s">
        <v>3095</v>
      </c>
      <c r="K4186" s="9" t="s">
        <v>303</v>
      </c>
      <c r="L4186" s="9" t="s">
        <v>104</v>
      </c>
      <c r="M4186" s="9" t="s">
        <v>4380</v>
      </c>
      <c r="N4186" s="9" t="s">
        <v>198</v>
      </c>
      <c r="O4186" s="9" t="s">
        <v>179</v>
      </c>
      <c r="P4186" s="9" t="s">
        <v>337</v>
      </c>
      <c r="Q4186" s="9" t="s">
        <v>219</v>
      </c>
      <c r="R4186" s="9">
        <v>0</v>
      </c>
      <c r="S4186" s="9">
        <v>36</v>
      </c>
      <c r="U4186" s="9" t="s">
        <v>242</v>
      </c>
      <c r="W4186" s="9">
        <v>5</v>
      </c>
      <c r="X4186" s="9">
        <f>INDEX(SLA_Policy!$D$2:$D$5,MATCH(F4186,SLA_Policy!$A$2:$A$5,0))</f>
        <v>120</v>
      </c>
      <c r="Y4186" s="9" t="str">
        <f>IF(E4186="Cancelled","Excluded",IF(D4186="",IF((SLA_Policy!$B$8-B4186)*24&gt;X4186,"Open - Breached","Open - On Track"),IF((D4186-B4186)*24&lt;=X4186,"Met","Breached")))</f>
        <v>Met</v>
      </c>
    </row>
    <row r="4187" spans="1:25" x14ac:dyDescent="0.25">
      <c r="A4187" s="9" t="s">
        <v>7512</v>
      </c>
      <c r="B4187" s="23">
        <v>46053.635416666701</v>
      </c>
      <c r="C4187" s="23">
        <v>46053.645833333299</v>
      </c>
      <c r="D4187" s="23">
        <v>46055.391666666699</v>
      </c>
      <c r="E4187" s="9" t="s">
        <v>212</v>
      </c>
      <c r="F4187" s="9" t="s">
        <v>187</v>
      </c>
      <c r="G4187" s="9" t="s">
        <v>213</v>
      </c>
      <c r="H4187" s="9" t="s">
        <v>161</v>
      </c>
      <c r="I4187" s="9" t="s">
        <v>389</v>
      </c>
      <c r="J4187" s="9" t="s">
        <v>3069</v>
      </c>
      <c r="K4187" s="9" t="s">
        <v>215</v>
      </c>
      <c r="L4187" s="9" t="s">
        <v>395</v>
      </c>
      <c r="M4187" s="9" t="s">
        <v>484</v>
      </c>
      <c r="N4187" s="9" t="s">
        <v>196</v>
      </c>
      <c r="O4187" s="9" t="s">
        <v>116</v>
      </c>
      <c r="P4187" s="9" t="s">
        <v>234</v>
      </c>
      <c r="Q4187" s="9" t="s">
        <v>219</v>
      </c>
      <c r="R4187" s="9">
        <v>0</v>
      </c>
      <c r="S4187" s="9">
        <v>7</v>
      </c>
      <c r="U4187" s="9" t="s">
        <v>290</v>
      </c>
      <c r="X4187" s="9">
        <f>INDEX(SLA_Policy!$D$2:$D$5,MATCH(F4187,SLA_Policy!$A$2:$A$5,0))</f>
        <v>8</v>
      </c>
      <c r="Y4187" s="9" t="str">
        <f>IF(E4187="Cancelled","Excluded",IF(D4187="",IF((SLA_Policy!$B$8-B4187)*24&gt;X4187,"Open - Breached","Open - On Track"),IF((D4187-B4187)*24&lt;=X4187,"Met","Breached")))</f>
        <v>Breached</v>
      </c>
    </row>
    <row r="4188" spans="1:25" x14ac:dyDescent="0.25">
      <c r="A4188" s="9" t="s">
        <v>7513</v>
      </c>
      <c r="B4188" s="23">
        <v>46054.365277777797</v>
      </c>
      <c r="C4188" s="23">
        <v>46055.368055555598</v>
      </c>
      <c r="D4188" s="23">
        <v>46055.373611111099</v>
      </c>
      <c r="E4188" s="9" t="s">
        <v>212</v>
      </c>
      <c r="F4188" s="9" t="s">
        <v>189</v>
      </c>
      <c r="G4188" s="9" t="s">
        <v>236</v>
      </c>
      <c r="H4188" s="9" t="s">
        <v>162</v>
      </c>
      <c r="I4188" s="9" t="s">
        <v>280</v>
      </c>
      <c r="J4188" s="9" t="s">
        <v>5124</v>
      </c>
      <c r="K4188" s="9" t="s">
        <v>246</v>
      </c>
      <c r="L4188" s="9" t="s">
        <v>293</v>
      </c>
      <c r="M4188" s="9" t="s">
        <v>3831</v>
      </c>
      <c r="N4188" s="9" t="s">
        <v>197</v>
      </c>
      <c r="O4188" s="9" t="s">
        <v>179</v>
      </c>
      <c r="P4188" s="9" t="s">
        <v>264</v>
      </c>
      <c r="Q4188" s="9" t="s">
        <v>219</v>
      </c>
      <c r="R4188" s="9">
        <v>0</v>
      </c>
      <c r="S4188" s="9">
        <v>32</v>
      </c>
      <c r="U4188" s="9" t="s">
        <v>242</v>
      </c>
      <c r="W4188" s="9">
        <v>5</v>
      </c>
      <c r="X4188" s="9">
        <f>INDEX(SLA_Policy!$D$2:$D$5,MATCH(F4188,SLA_Policy!$A$2:$A$5,0))</f>
        <v>120</v>
      </c>
      <c r="Y4188" s="9" t="str">
        <f>IF(E4188="Cancelled","Excluded",IF(D4188="",IF((SLA_Policy!$B$8-B4188)*24&gt;X4188,"Open - Breached","Open - On Track"),IF((D4188-B4188)*24&lt;=X4188,"Met","Breached")))</f>
        <v>Met</v>
      </c>
    </row>
    <row r="4189" spans="1:25" x14ac:dyDescent="0.25">
      <c r="A4189" s="9" t="s">
        <v>7514</v>
      </c>
      <c r="B4189" s="23">
        <v>46054.438194444498</v>
      </c>
      <c r="C4189" s="23">
        <v>46055.302777777797</v>
      </c>
      <c r="D4189" s="23">
        <v>46055.333333333299</v>
      </c>
      <c r="E4189" s="9" t="s">
        <v>212</v>
      </c>
      <c r="F4189" s="9" t="s">
        <v>189</v>
      </c>
      <c r="G4189" s="9" t="s">
        <v>236</v>
      </c>
      <c r="H4189" s="9" t="s">
        <v>167</v>
      </c>
      <c r="I4189" s="9" t="s">
        <v>255</v>
      </c>
      <c r="J4189" s="9" t="s">
        <v>7515</v>
      </c>
      <c r="K4189" s="9" t="s">
        <v>246</v>
      </c>
      <c r="L4189" s="9" t="s">
        <v>293</v>
      </c>
      <c r="M4189" s="9" t="s">
        <v>2099</v>
      </c>
      <c r="N4189" s="9" t="s">
        <v>196</v>
      </c>
      <c r="O4189" s="9" t="s">
        <v>116</v>
      </c>
      <c r="P4189" s="9" t="s">
        <v>574</v>
      </c>
      <c r="Q4189" s="9" t="s">
        <v>219</v>
      </c>
      <c r="R4189" s="9">
        <v>0</v>
      </c>
      <c r="S4189" s="9">
        <v>27</v>
      </c>
      <c r="U4189" s="9" t="s">
        <v>242</v>
      </c>
      <c r="W4189" s="9">
        <v>4</v>
      </c>
      <c r="X4189" s="9">
        <f>INDEX(SLA_Policy!$D$2:$D$5,MATCH(F4189,SLA_Policy!$A$2:$A$5,0))</f>
        <v>120</v>
      </c>
      <c r="Y4189" s="9" t="str">
        <f>IF(E4189="Cancelled","Excluded",IF(D4189="",IF((SLA_Policy!$B$8-B4189)*24&gt;X4189,"Open - Breached","Open - On Track"),IF((D4189-B4189)*24&lt;=X4189,"Met","Breached")))</f>
        <v>Met</v>
      </c>
    </row>
    <row r="4190" spans="1:25" x14ac:dyDescent="0.25">
      <c r="A4190" s="9" t="s">
        <v>7516</v>
      </c>
      <c r="B4190" s="23">
        <v>46054.443749999999</v>
      </c>
      <c r="C4190" s="23">
        <v>46055.320833333302</v>
      </c>
      <c r="D4190" s="23">
        <v>46055.322916666701</v>
      </c>
      <c r="E4190" s="9" t="s">
        <v>212</v>
      </c>
      <c r="F4190" s="9" t="s">
        <v>189</v>
      </c>
      <c r="G4190" s="9" t="s">
        <v>236</v>
      </c>
      <c r="H4190" s="9" t="s">
        <v>161</v>
      </c>
      <c r="I4190" s="9" t="s">
        <v>237</v>
      </c>
      <c r="J4190" s="9" t="s">
        <v>7517</v>
      </c>
      <c r="K4190" s="9" t="s">
        <v>303</v>
      </c>
      <c r="L4190" s="9" t="s">
        <v>104</v>
      </c>
      <c r="M4190" s="9" t="s">
        <v>3794</v>
      </c>
      <c r="N4190" s="9" t="s">
        <v>196</v>
      </c>
      <c r="O4190" s="9" t="s">
        <v>177</v>
      </c>
      <c r="P4190" s="9" t="s">
        <v>241</v>
      </c>
      <c r="Q4190" s="9" t="s">
        <v>219</v>
      </c>
      <c r="R4190" s="9">
        <v>0</v>
      </c>
      <c r="S4190" s="9">
        <v>14</v>
      </c>
      <c r="U4190" s="9" t="s">
        <v>242</v>
      </c>
      <c r="X4190" s="9">
        <f>INDEX(SLA_Policy!$D$2:$D$5,MATCH(F4190,SLA_Policy!$A$2:$A$5,0))</f>
        <v>120</v>
      </c>
      <c r="Y4190" s="9" t="str">
        <f>IF(E4190="Cancelled","Excluded",IF(D4190="",IF((SLA_Policy!$B$8-B4190)*24&gt;X4190,"Open - Breached","Open - On Track"),IF((D4190-B4190)*24&lt;=X4190,"Met","Breached")))</f>
        <v>Met</v>
      </c>
    </row>
    <row r="4191" spans="1:25" x14ac:dyDescent="0.25">
      <c r="A4191" s="9" t="s">
        <v>7518</v>
      </c>
      <c r="B4191" s="23">
        <v>46054.561805555597</v>
      </c>
      <c r="C4191" s="23">
        <v>46055.342361111099</v>
      </c>
      <c r="D4191" s="23">
        <v>46056.351388888899</v>
      </c>
      <c r="E4191" s="9" t="s">
        <v>212</v>
      </c>
      <c r="F4191" s="9" t="s">
        <v>189</v>
      </c>
      <c r="G4191" s="9" t="s">
        <v>236</v>
      </c>
      <c r="H4191" s="9" t="s">
        <v>161</v>
      </c>
      <c r="I4191" s="9" t="s">
        <v>482</v>
      </c>
      <c r="J4191" s="9" t="s">
        <v>3581</v>
      </c>
      <c r="K4191" s="9" t="s">
        <v>239</v>
      </c>
      <c r="L4191" s="9" t="s">
        <v>226</v>
      </c>
      <c r="M4191" s="9" t="s">
        <v>2456</v>
      </c>
      <c r="N4191" s="9" t="s">
        <v>196</v>
      </c>
      <c r="O4191" s="9" t="s">
        <v>177</v>
      </c>
      <c r="P4191" s="9" t="s">
        <v>457</v>
      </c>
      <c r="Q4191" s="9" t="s">
        <v>219</v>
      </c>
      <c r="R4191" s="9">
        <v>0</v>
      </c>
      <c r="S4191" s="9">
        <v>75</v>
      </c>
      <c r="U4191" s="9" t="s">
        <v>242</v>
      </c>
      <c r="W4191" s="9">
        <v>5</v>
      </c>
      <c r="X4191" s="9">
        <f>INDEX(SLA_Policy!$D$2:$D$5,MATCH(F4191,SLA_Policy!$A$2:$A$5,0))</f>
        <v>120</v>
      </c>
      <c r="Y4191" s="9" t="str">
        <f>IF(E4191="Cancelled","Excluded",IF(D4191="",IF((SLA_Policy!$B$8-B4191)*24&gt;X4191,"Open - Breached","Open - On Track"),IF((D4191-B4191)*24&lt;=X4191,"Met","Breached")))</f>
        <v>Met</v>
      </c>
    </row>
    <row r="4192" spans="1:25" x14ac:dyDescent="0.25">
      <c r="A4192" s="9" t="s">
        <v>7519</v>
      </c>
      <c r="B4192" s="23">
        <v>46054.604166666701</v>
      </c>
      <c r="C4192" s="23">
        <v>46055.310416666704</v>
      </c>
      <c r="D4192" s="23">
        <v>46055.323611111096</v>
      </c>
      <c r="E4192" s="9" t="s">
        <v>212</v>
      </c>
      <c r="F4192" s="9" t="s">
        <v>189</v>
      </c>
      <c r="G4192" s="9" t="s">
        <v>236</v>
      </c>
      <c r="H4192" s="9" t="s">
        <v>161</v>
      </c>
      <c r="I4192" s="9" t="s">
        <v>237</v>
      </c>
      <c r="J4192" s="9" t="s">
        <v>7520</v>
      </c>
      <c r="K4192" s="9" t="s">
        <v>303</v>
      </c>
      <c r="L4192" s="9" t="s">
        <v>104</v>
      </c>
      <c r="M4192" s="9" t="s">
        <v>1053</v>
      </c>
      <c r="N4192" s="9" t="s">
        <v>197</v>
      </c>
      <c r="O4192" s="9" t="s">
        <v>177</v>
      </c>
      <c r="P4192" s="9" t="s">
        <v>942</v>
      </c>
      <c r="Q4192" s="9" t="s">
        <v>219</v>
      </c>
      <c r="R4192" s="9">
        <v>0</v>
      </c>
      <c r="S4192" s="9">
        <v>36</v>
      </c>
      <c r="U4192" s="9" t="s">
        <v>242</v>
      </c>
      <c r="X4192" s="9">
        <f>INDEX(SLA_Policy!$D$2:$D$5,MATCH(F4192,SLA_Policy!$A$2:$A$5,0))</f>
        <v>120</v>
      </c>
      <c r="Y4192" s="9" t="str">
        <f>IF(E4192="Cancelled","Excluded",IF(D4192="",IF((SLA_Policy!$B$8-B4192)*24&gt;X4192,"Open - Breached","Open - On Track"),IF((D4192-B4192)*24&lt;=X4192,"Met","Breached")))</f>
        <v>Met</v>
      </c>
    </row>
    <row r="4193" spans="1:25" x14ac:dyDescent="0.25">
      <c r="A4193" s="9" t="s">
        <v>7521</v>
      </c>
      <c r="B4193" s="23">
        <v>46055.008333333302</v>
      </c>
      <c r="C4193" s="23">
        <v>46055.338194444397</v>
      </c>
      <c r="D4193" s="23">
        <v>46057.409722222197</v>
      </c>
      <c r="E4193" s="9" t="s">
        <v>212</v>
      </c>
      <c r="F4193" s="9" t="s">
        <v>189</v>
      </c>
      <c r="G4193" s="9" t="s">
        <v>236</v>
      </c>
      <c r="H4193" s="9" t="s">
        <v>163</v>
      </c>
      <c r="I4193" s="9" t="s">
        <v>327</v>
      </c>
      <c r="J4193" s="9" t="s">
        <v>366</v>
      </c>
      <c r="K4193" s="9" t="s">
        <v>246</v>
      </c>
      <c r="L4193" s="9" t="s">
        <v>226</v>
      </c>
      <c r="M4193" s="9" t="s">
        <v>1947</v>
      </c>
      <c r="N4193" s="9" t="s">
        <v>197</v>
      </c>
      <c r="O4193" s="9" t="s">
        <v>180</v>
      </c>
      <c r="P4193" s="9" t="s">
        <v>368</v>
      </c>
      <c r="Q4193" s="9" t="s">
        <v>219</v>
      </c>
      <c r="R4193" s="9">
        <v>0</v>
      </c>
      <c r="S4193" s="9">
        <v>49</v>
      </c>
      <c r="U4193" s="9" t="s">
        <v>242</v>
      </c>
      <c r="X4193" s="9">
        <f>INDEX(SLA_Policy!$D$2:$D$5,MATCH(F4193,SLA_Policy!$A$2:$A$5,0))</f>
        <v>120</v>
      </c>
      <c r="Y4193" s="9" t="str">
        <f>IF(E4193="Cancelled","Excluded",IF(D4193="",IF((SLA_Policy!$B$8-B4193)*24&gt;X4193,"Open - Breached","Open - On Track"),IF((D4193-B4193)*24&lt;=X4193,"Met","Breached")))</f>
        <v>Met</v>
      </c>
    </row>
    <row r="4194" spans="1:25" x14ac:dyDescent="0.25">
      <c r="A4194" s="9" t="s">
        <v>7522</v>
      </c>
      <c r="B4194" s="23">
        <v>46055.261805555601</v>
      </c>
      <c r="C4194" s="23">
        <v>46055.332638888904</v>
      </c>
      <c r="D4194" s="23">
        <v>46056.354861111096</v>
      </c>
      <c r="E4194" s="9" t="s">
        <v>212</v>
      </c>
      <c r="F4194" s="9" t="s">
        <v>188</v>
      </c>
      <c r="G4194" s="9" t="s">
        <v>236</v>
      </c>
      <c r="H4194" s="9" t="s">
        <v>163</v>
      </c>
      <c r="I4194" s="9" t="s">
        <v>327</v>
      </c>
      <c r="J4194" s="9" t="s">
        <v>7523</v>
      </c>
      <c r="K4194" s="9" t="s">
        <v>225</v>
      </c>
      <c r="L4194" s="9" t="s">
        <v>282</v>
      </c>
      <c r="M4194" s="9" t="s">
        <v>4539</v>
      </c>
      <c r="N4194" s="9" t="s">
        <v>198</v>
      </c>
      <c r="O4194" s="9" t="s">
        <v>176</v>
      </c>
      <c r="P4194" s="9" t="s">
        <v>419</v>
      </c>
      <c r="Q4194" s="9" t="s">
        <v>219</v>
      </c>
      <c r="R4194" s="9">
        <v>0</v>
      </c>
      <c r="S4194" s="9">
        <v>28</v>
      </c>
      <c r="U4194" s="9" t="s">
        <v>242</v>
      </c>
      <c r="X4194" s="9">
        <f>INDEX(SLA_Policy!$D$2:$D$5,MATCH(F4194,SLA_Policy!$A$2:$A$5,0))</f>
        <v>72</v>
      </c>
      <c r="Y4194" s="9" t="str">
        <f>IF(E4194="Cancelled","Excluded",IF(D4194="",IF((SLA_Policy!$B$8-B4194)*24&gt;X4194,"Open - Breached","Open - On Track"),IF((D4194-B4194)*24&lt;=X4194,"Met","Breached")))</f>
        <v>Met</v>
      </c>
    </row>
    <row r="4195" spans="1:25" x14ac:dyDescent="0.25">
      <c r="A4195" s="9" t="s">
        <v>7524</v>
      </c>
      <c r="B4195" s="23">
        <v>46055.3</v>
      </c>
      <c r="C4195" s="23">
        <v>46055.302777777797</v>
      </c>
      <c r="D4195" s="23">
        <v>46055.440972222197</v>
      </c>
      <c r="E4195" s="9" t="s">
        <v>212</v>
      </c>
      <c r="F4195" s="9" t="s">
        <v>188</v>
      </c>
      <c r="G4195" s="9" t="s">
        <v>213</v>
      </c>
      <c r="H4195" s="9" t="s">
        <v>161</v>
      </c>
      <c r="I4195" s="9" t="s">
        <v>297</v>
      </c>
      <c r="J4195" s="9" t="s">
        <v>3012</v>
      </c>
      <c r="K4195" s="9" t="s">
        <v>215</v>
      </c>
      <c r="L4195" s="9" t="s">
        <v>216</v>
      </c>
      <c r="M4195" s="9" t="s">
        <v>341</v>
      </c>
      <c r="N4195" s="9" t="s">
        <v>198</v>
      </c>
      <c r="O4195" s="9" t="s">
        <v>177</v>
      </c>
      <c r="P4195" s="9" t="s">
        <v>300</v>
      </c>
      <c r="Q4195" s="9" t="s">
        <v>219</v>
      </c>
      <c r="R4195" s="9">
        <v>0</v>
      </c>
      <c r="S4195" s="9">
        <v>8</v>
      </c>
      <c r="U4195" s="9" t="s">
        <v>290</v>
      </c>
      <c r="X4195" s="9">
        <f>INDEX(SLA_Policy!$D$2:$D$5,MATCH(F4195,SLA_Policy!$A$2:$A$5,0))</f>
        <v>72</v>
      </c>
      <c r="Y4195" s="9" t="str">
        <f>IF(E4195="Cancelled","Excluded",IF(D4195="",IF((SLA_Policy!$B$8-B4195)*24&gt;X4195,"Open - Breached","Open - On Track"),IF((D4195-B4195)*24&lt;=X4195,"Met","Breached")))</f>
        <v>Met</v>
      </c>
    </row>
    <row r="4196" spans="1:25" x14ac:dyDescent="0.25">
      <c r="A4196" s="9" t="s">
        <v>7525</v>
      </c>
      <c r="B4196" s="23">
        <v>46055.316666666702</v>
      </c>
      <c r="C4196" s="23">
        <v>46055.322222222203</v>
      </c>
      <c r="D4196" s="23">
        <v>46055.441666666702</v>
      </c>
      <c r="E4196" s="9" t="s">
        <v>212</v>
      </c>
      <c r="F4196" s="9" t="s">
        <v>189</v>
      </c>
      <c r="G4196" s="9" t="s">
        <v>213</v>
      </c>
      <c r="H4196" s="9" t="s">
        <v>161</v>
      </c>
      <c r="I4196" s="9" t="s">
        <v>454</v>
      </c>
      <c r="J4196" s="9" t="s">
        <v>2015</v>
      </c>
      <c r="K4196" s="9" t="s">
        <v>246</v>
      </c>
      <c r="L4196" s="9" t="s">
        <v>104</v>
      </c>
      <c r="M4196" s="9" t="s">
        <v>2368</v>
      </c>
      <c r="N4196" s="9" t="s">
        <v>200</v>
      </c>
      <c r="O4196" s="9" t="s">
        <v>116</v>
      </c>
      <c r="P4196" s="9" t="s">
        <v>551</v>
      </c>
      <c r="Q4196" s="9" t="s">
        <v>219</v>
      </c>
      <c r="R4196" s="9">
        <v>0</v>
      </c>
      <c r="S4196" s="9">
        <v>5</v>
      </c>
      <c r="U4196" s="9" t="s">
        <v>290</v>
      </c>
      <c r="X4196" s="9">
        <f>INDEX(SLA_Policy!$D$2:$D$5,MATCH(F4196,SLA_Policy!$A$2:$A$5,0))</f>
        <v>120</v>
      </c>
      <c r="Y4196" s="9" t="str">
        <f>IF(E4196="Cancelled","Excluded",IF(D4196="",IF((SLA_Policy!$B$8-B4196)*24&gt;X4196,"Open - Breached","Open - On Track"),IF((D4196-B4196)*24&lt;=X4196,"Met","Breached")))</f>
        <v>Met</v>
      </c>
    </row>
    <row r="4197" spans="1:25" x14ac:dyDescent="0.25">
      <c r="A4197" s="9" t="s">
        <v>7526</v>
      </c>
      <c r="B4197" s="23">
        <v>46055.327083333301</v>
      </c>
      <c r="C4197" s="23">
        <v>46055.373611111099</v>
      </c>
      <c r="D4197" s="23">
        <v>46055.378472222197</v>
      </c>
      <c r="E4197" s="9" t="s">
        <v>212</v>
      </c>
      <c r="F4197" s="9" t="s">
        <v>188</v>
      </c>
      <c r="G4197" s="9" t="s">
        <v>213</v>
      </c>
      <c r="H4197" s="9" t="s">
        <v>161</v>
      </c>
      <c r="I4197" s="9" t="s">
        <v>389</v>
      </c>
      <c r="J4197" s="9" t="s">
        <v>1243</v>
      </c>
      <c r="K4197" s="9" t="s">
        <v>246</v>
      </c>
      <c r="L4197" s="9" t="s">
        <v>216</v>
      </c>
      <c r="M4197" s="9" t="s">
        <v>7356</v>
      </c>
      <c r="N4197" s="9" t="s">
        <v>196</v>
      </c>
      <c r="O4197" s="9" t="s">
        <v>116</v>
      </c>
      <c r="P4197" s="9" t="s">
        <v>342</v>
      </c>
      <c r="Q4197" s="9" t="s">
        <v>219</v>
      </c>
      <c r="R4197" s="9">
        <v>0</v>
      </c>
      <c r="S4197" s="9">
        <v>6</v>
      </c>
      <c r="U4197" s="9" t="s">
        <v>290</v>
      </c>
      <c r="X4197" s="9">
        <f>INDEX(SLA_Policy!$D$2:$D$5,MATCH(F4197,SLA_Policy!$A$2:$A$5,0))</f>
        <v>72</v>
      </c>
      <c r="Y4197" s="9" t="str">
        <f>IF(E4197="Cancelled","Excluded",IF(D4197="",IF((SLA_Policy!$B$8-B4197)*24&gt;X4197,"Open - Breached","Open - On Track"),IF((D4197-B4197)*24&lt;=X4197,"Met","Breached")))</f>
        <v>Met</v>
      </c>
    </row>
    <row r="4198" spans="1:25" x14ac:dyDescent="0.25">
      <c r="A4198" s="9" t="s">
        <v>7527</v>
      </c>
      <c r="B4198" s="23">
        <v>46055.328472222202</v>
      </c>
      <c r="C4198" s="23">
        <v>46055.35</v>
      </c>
      <c r="D4198" s="23">
        <v>46055.3569444444</v>
      </c>
      <c r="E4198" s="9" t="s">
        <v>212</v>
      </c>
      <c r="F4198" s="9" t="s">
        <v>188</v>
      </c>
      <c r="G4198" s="9" t="s">
        <v>213</v>
      </c>
      <c r="H4198" s="9" t="s">
        <v>161</v>
      </c>
      <c r="I4198" s="9" t="s">
        <v>389</v>
      </c>
      <c r="J4198" s="9" t="s">
        <v>2381</v>
      </c>
      <c r="K4198" s="9" t="s">
        <v>276</v>
      </c>
      <c r="L4198" s="9" t="s">
        <v>270</v>
      </c>
      <c r="M4198" s="9" t="s">
        <v>6504</v>
      </c>
      <c r="N4198" s="9" t="s">
        <v>196</v>
      </c>
      <c r="O4198" s="9" t="s">
        <v>116</v>
      </c>
      <c r="P4198" s="9" t="s">
        <v>218</v>
      </c>
      <c r="Q4198" s="9" t="s">
        <v>219</v>
      </c>
      <c r="R4198" s="9">
        <v>0</v>
      </c>
      <c r="S4198" s="9">
        <v>7</v>
      </c>
      <c r="U4198" s="9" t="s">
        <v>290</v>
      </c>
      <c r="X4198" s="9">
        <f>INDEX(SLA_Policy!$D$2:$D$5,MATCH(F4198,SLA_Policy!$A$2:$A$5,0))</f>
        <v>72</v>
      </c>
      <c r="Y4198" s="9" t="str">
        <f>IF(E4198="Cancelled","Excluded",IF(D4198="",IF((SLA_Policy!$B$8-B4198)*24&gt;X4198,"Open - Breached","Open - On Track"),IF((D4198-B4198)*24&lt;=X4198,"Met","Breached")))</f>
        <v>Met</v>
      </c>
    </row>
    <row r="4199" spans="1:25" x14ac:dyDescent="0.25">
      <c r="A4199" s="9" t="s">
        <v>7528</v>
      </c>
      <c r="B4199" s="23">
        <v>46055.332638888904</v>
      </c>
      <c r="C4199" s="23">
        <v>46055.349305555603</v>
      </c>
      <c r="D4199" s="23">
        <v>46056.451388888898</v>
      </c>
      <c r="E4199" s="9" t="s">
        <v>212</v>
      </c>
      <c r="F4199" s="9" t="s">
        <v>189</v>
      </c>
      <c r="G4199" s="9" t="s">
        <v>213</v>
      </c>
      <c r="H4199" s="9" t="s">
        <v>163</v>
      </c>
      <c r="I4199" s="9" t="s">
        <v>223</v>
      </c>
      <c r="J4199" s="9" t="s">
        <v>7529</v>
      </c>
      <c r="K4199" s="9" t="s">
        <v>303</v>
      </c>
      <c r="L4199" s="9" t="s">
        <v>351</v>
      </c>
      <c r="M4199" s="9" t="s">
        <v>689</v>
      </c>
      <c r="N4199" s="9" t="s">
        <v>198</v>
      </c>
      <c r="O4199" s="9" t="s">
        <v>176</v>
      </c>
      <c r="P4199" s="9" t="s">
        <v>330</v>
      </c>
      <c r="Q4199" s="9" t="s">
        <v>219</v>
      </c>
      <c r="R4199" s="9">
        <v>0</v>
      </c>
      <c r="S4199" s="9">
        <v>76</v>
      </c>
      <c r="T4199" s="9" t="s">
        <v>220</v>
      </c>
      <c r="U4199" s="9" t="s">
        <v>230</v>
      </c>
      <c r="X4199" s="9">
        <f>INDEX(SLA_Policy!$D$2:$D$5,MATCH(F4199,SLA_Policy!$A$2:$A$5,0))</f>
        <v>120</v>
      </c>
      <c r="Y4199" s="9" t="str">
        <f>IF(E4199="Cancelled","Excluded",IF(D4199="",IF((SLA_Policy!$B$8-B4199)*24&gt;X4199,"Open - Breached","Open - On Track"),IF((D4199-B4199)*24&lt;=X4199,"Met","Breached")))</f>
        <v>Met</v>
      </c>
    </row>
    <row r="4200" spans="1:25" x14ac:dyDescent="0.25">
      <c r="A4200" s="9" t="s">
        <v>7530</v>
      </c>
      <c r="B4200" s="23">
        <v>46055.338194444397</v>
      </c>
      <c r="C4200" s="23">
        <v>46055.364583333299</v>
      </c>
      <c r="D4200" s="23">
        <v>46055.367361111101</v>
      </c>
      <c r="E4200" s="9" t="s">
        <v>212</v>
      </c>
      <c r="F4200" s="9" t="s">
        <v>188</v>
      </c>
      <c r="G4200" s="9" t="s">
        <v>213</v>
      </c>
      <c r="H4200" s="9" t="s">
        <v>161</v>
      </c>
      <c r="I4200" s="9" t="s">
        <v>389</v>
      </c>
      <c r="J4200" s="9" t="s">
        <v>1243</v>
      </c>
      <c r="K4200" s="9" t="s">
        <v>303</v>
      </c>
      <c r="L4200" s="9" t="s">
        <v>216</v>
      </c>
      <c r="M4200" s="9" t="s">
        <v>2680</v>
      </c>
      <c r="N4200" s="9" t="s">
        <v>196</v>
      </c>
      <c r="O4200" s="9" t="s">
        <v>116</v>
      </c>
      <c r="P4200" s="9" t="s">
        <v>551</v>
      </c>
      <c r="Q4200" s="9" t="s">
        <v>219</v>
      </c>
      <c r="R4200" s="9">
        <v>0</v>
      </c>
      <c r="S4200" s="9">
        <v>12</v>
      </c>
      <c r="U4200" s="9" t="s">
        <v>290</v>
      </c>
      <c r="X4200" s="9">
        <f>INDEX(SLA_Policy!$D$2:$D$5,MATCH(F4200,SLA_Policy!$A$2:$A$5,0))</f>
        <v>72</v>
      </c>
      <c r="Y4200" s="9" t="str">
        <f>IF(E4200="Cancelled","Excluded",IF(D4200="",IF((SLA_Policy!$B$8-B4200)*24&gt;X4200,"Open - Breached","Open - On Track"),IF((D4200-B4200)*24&lt;=X4200,"Met","Breached")))</f>
        <v>Met</v>
      </c>
    </row>
    <row r="4201" spans="1:25" x14ac:dyDescent="0.25">
      <c r="A4201" s="9" t="s">
        <v>7531</v>
      </c>
      <c r="B4201" s="23">
        <v>46055.348611111098</v>
      </c>
      <c r="C4201" s="23">
        <v>46055.407638888901</v>
      </c>
      <c r="D4201" s="23">
        <v>46056.362500000003</v>
      </c>
      <c r="E4201" s="9" t="s">
        <v>212</v>
      </c>
      <c r="F4201" s="9" t="s">
        <v>189</v>
      </c>
      <c r="G4201" s="9" t="s">
        <v>236</v>
      </c>
      <c r="H4201" s="9" t="s">
        <v>161</v>
      </c>
      <c r="I4201" s="9" t="s">
        <v>237</v>
      </c>
      <c r="J4201" s="9" t="s">
        <v>7532</v>
      </c>
      <c r="K4201" s="9" t="s">
        <v>225</v>
      </c>
      <c r="L4201" s="9" t="s">
        <v>104</v>
      </c>
      <c r="M4201" s="9" t="s">
        <v>4482</v>
      </c>
      <c r="N4201" s="9" t="s">
        <v>196</v>
      </c>
      <c r="O4201" s="9" t="s">
        <v>179</v>
      </c>
      <c r="P4201" s="9" t="s">
        <v>264</v>
      </c>
      <c r="Q4201" s="9" t="s">
        <v>273</v>
      </c>
      <c r="R4201" s="9">
        <v>0</v>
      </c>
      <c r="S4201" s="9">
        <v>12</v>
      </c>
      <c r="U4201" s="9" t="s">
        <v>242</v>
      </c>
      <c r="W4201" s="9">
        <v>5</v>
      </c>
      <c r="X4201" s="9">
        <f>INDEX(SLA_Policy!$D$2:$D$5,MATCH(F4201,SLA_Policy!$A$2:$A$5,0))</f>
        <v>120</v>
      </c>
      <c r="Y4201" s="9" t="str">
        <f>IF(E4201="Cancelled","Excluded",IF(D4201="",IF((SLA_Policy!$B$8-B4201)*24&gt;X4201,"Open - Breached","Open - On Track"),IF((D4201-B4201)*24&lt;=X4201,"Met","Breached")))</f>
        <v>Met</v>
      </c>
    </row>
    <row r="4202" spans="1:25" x14ac:dyDescent="0.25">
      <c r="A4202" s="9" t="s">
        <v>7533</v>
      </c>
      <c r="B4202" s="23">
        <v>46055.354861111096</v>
      </c>
      <c r="C4202" s="23">
        <v>46055.373611111099</v>
      </c>
      <c r="D4202" s="23">
        <v>46055.672916666699</v>
      </c>
      <c r="E4202" s="9" t="s">
        <v>212</v>
      </c>
      <c r="F4202" s="9" t="s">
        <v>188</v>
      </c>
      <c r="G4202" s="9" t="s">
        <v>236</v>
      </c>
      <c r="H4202" s="9" t="s">
        <v>164</v>
      </c>
      <c r="I4202" s="9" t="s">
        <v>421</v>
      </c>
      <c r="J4202" s="9" t="s">
        <v>902</v>
      </c>
      <c r="K4202" s="9" t="s">
        <v>246</v>
      </c>
      <c r="L4202" s="9" t="s">
        <v>371</v>
      </c>
      <c r="M4202" s="9" t="s">
        <v>375</v>
      </c>
      <c r="N4202" s="9" t="s">
        <v>196</v>
      </c>
      <c r="O4202" s="9" t="s">
        <v>116</v>
      </c>
      <c r="P4202" s="9" t="s">
        <v>234</v>
      </c>
      <c r="Q4202" s="9" t="s">
        <v>219</v>
      </c>
      <c r="R4202" s="9">
        <v>0</v>
      </c>
      <c r="S4202" s="9">
        <v>32</v>
      </c>
      <c r="T4202" s="9" t="s">
        <v>343</v>
      </c>
      <c r="U4202" s="9" t="s">
        <v>242</v>
      </c>
      <c r="W4202" s="9">
        <v>4</v>
      </c>
      <c r="X4202" s="9">
        <f>INDEX(SLA_Policy!$D$2:$D$5,MATCH(F4202,SLA_Policy!$A$2:$A$5,0))</f>
        <v>72</v>
      </c>
      <c r="Y4202" s="9" t="str">
        <f>IF(E4202="Cancelled","Excluded",IF(D4202="",IF((SLA_Policy!$B$8-B4202)*24&gt;X4202,"Open - Breached","Open - On Track"),IF((D4202-B4202)*24&lt;=X4202,"Met","Breached")))</f>
        <v>Met</v>
      </c>
    </row>
    <row r="4203" spans="1:25" x14ac:dyDescent="0.25">
      <c r="A4203" s="9" t="s">
        <v>7534</v>
      </c>
      <c r="B4203" s="23">
        <v>46055.369444444397</v>
      </c>
      <c r="C4203" s="23">
        <v>46055.404861111099</v>
      </c>
      <c r="D4203" s="23">
        <v>46055.547916666699</v>
      </c>
      <c r="E4203" s="9" t="s">
        <v>212</v>
      </c>
      <c r="F4203" s="9" t="s">
        <v>188</v>
      </c>
      <c r="G4203" s="9" t="s">
        <v>213</v>
      </c>
      <c r="H4203" s="9" t="s">
        <v>165</v>
      </c>
      <c r="I4203" s="9" t="s">
        <v>567</v>
      </c>
      <c r="J4203" s="9" t="s">
        <v>5550</v>
      </c>
      <c r="K4203" s="9" t="s">
        <v>246</v>
      </c>
      <c r="L4203" s="9" t="s">
        <v>282</v>
      </c>
      <c r="M4203" s="9" t="s">
        <v>822</v>
      </c>
      <c r="N4203" s="9" t="s">
        <v>196</v>
      </c>
      <c r="O4203" s="9" t="s">
        <v>176</v>
      </c>
      <c r="P4203" s="9" t="s">
        <v>253</v>
      </c>
      <c r="Q4203" s="9" t="s">
        <v>273</v>
      </c>
      <c r="R4203" s="9">
        <v>0</v>
      </c>
      <c r="S4203" s="9">
        <v>23</v>
      </c>
      <c r="U4203" s="9" t="s">
        <v>230</v>
      </c>
      <c r="W4203" s="9">
        <v>3</v>
      </c>
      <c r="X4203" s="9">
        <f>INDEX(SLA_Policy!$D$2:$D$5,MATCH(F4203,SLA_Policy!$A$2:$A$5,0))</f>
        <v>72</v>
      </c>
      <c r="Y4203" s="9" t="str">
        <f>IF(E4203="Cancelled","Excluded",IF(D4203="",IF((SLA_Policy!$B$8-B4203)*24&gt;X4203,"Open - Breached","Open - On Track"),IF((D4203-B4203)*24&lt;=X4203,"Met","Breached")))</f>
        <v>Met</v>
      </c>
    </row>
    <row r="4204" spans="1:25" x14ac:dyDescent="0.25">
      <c r="A4204" s="9" t="s">
        <v>7535</v>
      </c>
      <c r="B4204" s="23">
        <v>46055.378472222197</v>
      </c>
      <c r="C4204" s="23">
        <v>46055.384722222203</v>
      </c>
      <c r="D4204" s="23">
        <v>46056.4152777778</v>
      </c>
      <c r="E4204" s="9" t="s">
        <v>212</v>
      </c>
      <c r="F4204" s="9" t="s">
        <v>189</v>
      </c>
      <c r="G4204" s="9" t="s">
        <v>236</v>
      </c>
      <c r="H4204" s="9" t="s">
        <v>164</v>
      </c>
      <c r="I4204" s="9" t="s">
        <v>421</v>
      </c>
      <c r="J4204" s="9" t="s">
        <v>3522</v>
      </c>
      <c r="K4204" s="9" t="s">
        <v>215</v>
      </c>
      <c r="L4204" s="9" t="s">
        <v>307</v>
      </c>
      <c r="M4204" s="9" t="s">
        <v>1279</v>
      </c>
      <c r="N4204" s="9" t="s">
        <v>198</v>
      </c>
      <c r="O4204" s="9" t="s">
        <v>116</v>
      </c>
      <c r="P4204" s="9" t="s">
        <v>590</v>
      </c>
      <c r="Q4204" s="9" t="s">
        <v>219</v>
      </c>
      <c r="R4204" s="9">
        <v>1</v>
      </c>
      <c r="S4204" s="9">
        <v>52</v>
      </c>
      <c r="T4204" s="9" t="s">
        <v>343</v>
      </c>
      <c r="U4204" s="9" t="s">
        <v>242</v>
      </c>
      <c r="W4204" s="9">
        <v>5</v>
      </c>
      <c r="X4204" s="9">
        <f>INDEX(SLA_Policy!$D$2:$D$5,MATCH(F4204,SLA_Policy!$A$2:$A$5,0))</f>
        <v>120</v>
      </c>
      <c r="Y4204" s="9" t="str">
        <f>IF(E4204="Cancelled","Excluded",IF(D4204="",IF((SLA_Policy!$B$8-B4204)*24&gt;X4204,"Open - Breached","Open - On Track"),IF((D4204-B4204)*24&lt;=X4204,"Met","Breached")))</f>
        <v>Met</v>
      </c>
    </row>
    <row r="4205" spans="1:25" x14ac:dyDescent="0.25">
      <c r="A4205" s="9" t="s">
        <v>7536</v>
      </c>
      <c r="B4205" s="23">
        <v>46055.387499999997</v>
      </c>
      <c r="C4205" s="23">
        <v>46055.420833333301</v>
      </c>
      <c r="D4205" s="23">
        <v>46055.714583333298</v>
      </c>
      <c r="E4205" s="9" t="s">
        <v>212</v>
      </c>
      <c r="F4205" s="9" t="s">
        <v>188</v>
      </c>
      <c r="G4205" s="9" t="s">
        <v>213</v>
      </c>
      <c r="H4205" s="9" t="s">
        <v>162</v>
      </c>
      <c r="I4205" s="9" t="s">
        <v>345</v>
      </c>
      <c r="J4205" s="9" t="s">
        <v>3689</v>
      </c>
      <c r="K4205" s="9" t="s">
        <v>303</v>
      </c>
      <c r="L4205" s="9" t="s">
        <v>104</v>
      </c>
      <c r="M4205" s="9" t="s">
        <v>2317</v>
      </c>
      <c r="N4205" s="9" t="s">
        <v>196</v>
      </c>
      <c r="O4205" s="9" t="s">
        <v>116</v>
      </c>
      <c r="P4205" s="9" t="s">
        <v>295</v>
      </c>
      <c r="Q4205" s="9" t="s">
        <v>219</v>
      </c>
      <c r="R4205" s="9">
        <v>0</v>
      </c>
      <c r="S4205" s="9">
        <v>24</v>
      </c>
      <c r="U4205" s="9" t="s">
        <v>661</v>
      </c>
      <c r="X4205" s="9">
        <f>INDEX(SLA_Policy!$D$2:$D$5,MATCH(F4205,SLA_Policy!$A$2:$A$5,0))</f>
        <v>72</v>
      </c>
      <c r="Y4205" s="9" t="str">
        <f>IF(E4205="Cancelled","Excluded",IF(D4205="",IF((SLA_Policy!$B$8-B4205)*24&gt;X4205,"Open - Breached","Open - On Track"),IF((D4205-B4205)*24&lt;=X4205,"Met","Breached")))</f>
        <v>Met</v>
      </c>
    </row>
    <row r="4206" spans="1:25" x14ac:dyDescent="0.25">
      <c r="A4206" s="9" t="s">
        <v>7537</v>
      </c>
      <c r="B4206" s="23">
        <v>46055.393750000003</v>
      </c>
      <c r="C4206" s="23">
        <v>46055.395138888904</v>
      </c>
      <c r="D4206" s="23">
        <v>46055.402083333298</v>
      </c>
      <c r="E4206" s="9" t="s">
        <v>212</v>
      </c>
      <c r="F4206" s="9" t="s">
        <v>188</v>
      </c>
      <c r="G4206" s="9" t="s">
        <v>213</v>
      </c>
      <c r="H4206" s="9" t="s">
        <v>161</v>
      </c>
      <c r="I4206" s="9" t="s">
        <v>454</v>
      </c>
      <c r="J4206" s="9" t="s">
        <v>7538</v>
      </c>
      <c r="K4206" s="9" t="s">
        <v>246</v>
      </c>
      <c r="L4206" s="9" t="s">
        <v>307</v>
      </c>
      <c r="M4206" s="9" t="s">
        <v>2020</v>
      </c>
      <c r="N4206" s="9" t="s">
        <v>200</v>
      </c>
      <c r="O4206" s="9" t="s">
        <v>116</v>
      </c>
      <c r="P4206" s="9" t="s">
        <v>590</v>
      </c>
      <c r="Q4206" s="9" t="s">
        <v>219</v>
      </c>
      <c r="R4206" s="9">
        <v>0</v>
      </c>
      <c r="S4206" s="9">
        <v>15</v>
      </c>
      <c r="U4206" s="9" t="s">
        <v>290</v>
      </c>
      <c r="X4206" s="9">
        <f>INDEX(SLA_Policy!$D$2:$D$5,MATCH(F4206,SLA_Policy!$A$2:$A$5,0))</f>
        <v>72</v>
      </c>
      <c r="Y4206" s="9" t="str">
        <f>IF(E4206="Cancelled","Excluded",IF(D4206="",IF((SLA_Policy!$B$8-B4206)*24&gt;X4206,"Open - Breached","Open - On Track"),IF((D4206-B4206)*24&lt;=X4206,"Met","Breached")))</f>
        <v>Met</v>
      </c>
    </row>
    <row r="4207" spans="1:25" x14ac:dyDescent="0.25">
      <c r="A4207" s="9" t="s">
        <v>7539</v>
      </c>
      <c r="B4207" s="23">
        <v>46055.395138888904</v>
      </c>
      <c r="C4207" s="23">
        <v>46055.436111111099</v>
      </c>
      <c r="D4207" s="23">
        <v>46056.414583333302</v>
      </c>
      <c r="E4207" s="9" t="s">
        <v>212</v>
      </c>
      <c r="F4207" s="9" t="s">
        <v>188</v>
      </c>
      <c r="G4207" s="9" t="s">
        <v>213</v>
      </c>
      <c r="H4207" s="9" t="s">
        <v>163</v>
      </c>
      <c r="I4207" s="9" t="s">
        <v>250</v>
      </c>
      <c r="J4207" s="9" t="s">
        <v>4468</v>
      </c>
      <c r="K4207" s="9" t="s">
        <v>303</v>
      </c>
      <c r="L4207" s="9" t="s">
        <v>216</v>
      </c>
      <c r="M4207" s="9" t="s">
        <v>647</v>
      </c>
      <c r="N4207" s="9" t="s">
        <v>196</v>
      </c>
      <c r="O4207" s="9" t="s">
        <v>176</v>
      </c>
      <c r="P4207" s="9" t="s">
        <v>330</v>
      </c>
      <c r="Q4207" s="9" t="s">
        <v>219</v>
      </c>
      <c r="R4207" s="9">
        <v>0</v>
      </c>
      <c r="S4207" s="9">
        <v>22</v>
      </c>
      <c r="T4207" s="9" t="s">
        <v>220</v>
      </c>
      <c r="U4207" s="9" t="s">
        <v>230</v>
      </c>
      <c r="X4207" s="9">
        <f>INDEX(SLA_Policy!$D$2:$D$5,MATCH(F4207,SLA_Policy!$A$2:$A$5,0))</f>
        <v>72</v>
      </c>
      <c r="Y4207" s="9" t="str">
        <f>IF(E4207="Cancelled","Excluded",IF(D4207="",IF((SLA_Policy!$B$8-B4207)*24&gt;X4207,"Open - Breached","Open - On Track"),IF((D4207-B4207)*24&lt;=X4207,"Met","Breached")))</f>
        <v>Met</v>
      </c>
    </row>
    <row r="4208" spans="1:25" x14ac:dyDescent="0.25">
      <c r="A4208" s="9" t="s">
        <v>7540</v>
      </c>
      <c r="B4208" s="23">
        <v>46055.401388888902</v>
      </c>
      <c r="C4208" s="23">
        <v>46055.463194444397</v>
      </c>
      <c r="D4208" s="23">
        <v>46056.368750000001</v>
      </c>
      <c r="E4208" s="9" t="s">
        <v>212</v>
      </c>
      <c r="F4208" s="9" t="s">
        <v>188</v>
      </c>
      <c r="G4208" s="9" t="s">
        <v>213</v>
      </c>
      <c r="H4208" s="9" t="s">
        <v>167</v>
      </c>
      <c r="I4208" s="9" t="s">
        <v>536</v>
      </c>
      <c r="J4208" s="9" t="s">
        <v>7541</v>
      </c>
      <c r="K4208" s="9" t="s">
        <v>239</v>
      </c>
      <c r="L4208" s="9" t="s">
        <v>216</v>
      </c>
      <c r="M4208" s="9" t="s">
        <v>333</v>
      </c>
      <c r="N4208" s="9" t="s">
        <v>197</v>
      </c>
      <c r="O4208" s="9" t="s">
        <v>180</v>
      </c>
      <c r="P4208" s="9" t="s">
        <v>318</v>
      </c>
      <c r="Q4208" s="9" t="s">
        <v>219</v>
      </c>
      <c r="R4208" s="9">
        <v>0</v>
      </c>
      <c r="S4208" s="9">
        <v>106</v>
      </c>
      <c r="T4208" s="9" t="s">
        <v>136</v>
      </c>
      <c r="U4208" s="9" t="s">
        <v>266</v>
      </c>
      <c r="X4208" s="9">
        <f>INDEX(SLA_Policy!$D$2:$D$5,MATCH(F4208,SLA_Policy!$A$2:$A$5,0))</f>
        <v>72</v>
      </c>
      <c r="Y4208" s="9" t="str">
        <f>IF(E4208="Cancelled","Excluded",IF(D4208="",IF((SLA_Policy!$B$8-B4208)*24&gt;X4208,"Open - Breached","Open - On Track"),IF((D4208-B4208)*24&lt;=X4208,"Met","Breached")))</f>
        <v>Met</v>
      </c>
    </row>
    <row r="4209" spans="1:25" x14ac:dyDescent="0.25">
      <c r="A4209" s="9" t="s">
        <v>7542</v>
      </c>
      <c r="B4209" s="23">
        <v>46055.404166666704</v>
      </c>
      <c r="C4209" s="23">
        <v>46055.442361111098</v>
      </c>
      <c r="D4209" s="23">
        <v>46056.315277777801</v>
      </c>
      <c r="E4209" s="9" t="s">
        <v>212</v>
      </c>
      <c r="F4209" s="9" t="s">
        <v>188</v>
      </c>
      <c r="G4209" s="9" t="s">
        <v>213</v>
      </c>
      <c r="H4209" s="9" t="s">
        <v>166</v>
      </c>
      <c r="I4209" s="9" t="s">
        <v>286</v>
      </c>
      <c r="J4209" s="9" t="s">
        <v>7543</v>
      </c>
      <c r="K4209" s="9" t="s">
        <v>303</v>
      </c>
      <c r="L4209" s="9" t="s">
        <v>311</v>
      </c>
      <c r="M4209" s="9" t="s">
        <v>476</v>
      </c>
      <c r="N4209" s="9" t="s">
        <v>197</v>
      </c>
      <c r="O4209" s="9" t="s">
        <v>181</v>
      </c>
      <c r="P4209" s="9" t="s">
        <v>445</v>
      </c>
      <c r="Q4209" s="9" t="s">
        <v>219</v>
      </c>
      <c r="R4209" s="9">
        <v>0</v>
      </c>
      <c r="S4209" s="9">
        <v>17</v>
      </c>
      <c r="U4209" s="9" t="s">
        <v>376</v>
      </c>
      <c r="W4209" s="9">
        <v>3</v>
      </c>
      <c r="X4209" s="9">
        <f>INDEX(SLA_Policy!$D$2:$D$5,MATCH(F4209,SLA_Policy!$A$2:$A$5,0))</f>
        <v>72</v>
      </c>
      <c r="Y4209" s="9" t="str">
        <f>IF(E4209="Cancelled","Excluded",IF(D4209="",IF((SLA_Policy!$B$8-B4209)*24&gt;X4209,"Open - Breached","Open - On Track"),IF((D4209-B4209)*24&lt;=X4209,"Met","Breached")))</f>
        <v>Met</v>
      </c>
    </row>
    <row r="4210" spans="1:25" x14ac:dyDescent="0.25">
      <c r="A4210" s="9" t="s">
        <v>7544</v>
      </c>
      <c r="B4210" s="23">
        <v>46055.404861111099</v>
      </c>
      <c r="C4210" s="23">
        <v>46055.411111111098</v>
      </c>
      <c r="D4210" s="23">
        <v>46055.527083333298</v>
      </c>
      <c r="E4210" s="9" t="s">
        <v>212</v>
      </c>
      <c r="F4210" s="9" t="s">
        <v>189</v>
      </c>
      <c r="G4210" s="9" t="s">
        <v>213</v>
      </c>
      <c r="H4210" s="9" t="s">
        <v>163</v>
      </c>
      <c r="I4210" s="9" t="s">
        <v>250</v>
      </c>
      <c r="J4210" s="9" t="s">
        <v>6344</v>
      </c>
      <c r="K4210" s="9" t="s">
        <v>239</v>
      </c>
      <c r="L4210" s="9" t="s">
        <v>216</v>
      </c>
      <c r="M4210" s="9" t="s">
        <v>3231</v>
      </c>
      <c r="N4210" s="9" t="s">
        <v>198</v>
      </c>
      <c r="O4210" s="9" t="s">
        <v>176</v>
      </c>
      <c r="P4210" s="9" t="s">
        <v>228</v>
      </c>
      <c r="Q4210" s="9" t="s">
        <v>219</v>
      </c>
      <c r="R4210" s="9">
        <v>0</v>
      </c>
      <c r="S4210" s="9">
        <v>36</v>
      </c>
      <c r="T4210" s="9" t="s">
        <v>322</v>
      </c>
      <c r="U4210" s="9" t="s">
        <v>230</v>
      </c>
      <c r="W4210" s="9">
        <v>4</v>
      </c>
      <c r="X4210" s="9">
        <f>INDEX(SLA_Policy!$D$2:$D$5,MATCH(F4210,SLA_Policy!$A$2:$A$5,0))</f>
        <v>120</v>
      </c>
      <c r="Y4210" s="9" t="str">
        <f>IF(E4210="Cancelled","Excluded",IF(D4210="",IF((SLA_Policy!$B$8-B4210)*24&gt;X4210,"Open - Breached","Open - On Track"),IF((D4210-B4210)*24&lt;=X4210,"Met","Breached")))</f>
        <v>Met</v>
      </c>
    </row>
    <row r="4211" spans="1:25" x14ac:dyDescent="0.25">
      <c r="A4211" s="9" t="s">
        <v>7545</v>
      </c>
      <c r="B4211" s="23">
        <v>46055.411111111098</v>
      </c>
      <c r="C4211" s="23">
        <v>46055.411805555603</v>
      </c>
      <c r="D4211" s="23">
        <v>46055.609722222202</v>
      </c>
      <c r="E4211" s="9" t="s">
        <v>212</v>
      </c>
      <c r="F4211" s="9" t="s">
        <v>187</v>
      </c>
      <c r="G4211" s="9" t="s">
        <v>213</v>
      </c>
      <c r="H4211" s="9" t="s">
        <v>163</v>
      </c>
      <c r="I4211" s="9" t="s">
        <v>223</v>
      </c>
      <c r="J4211" s="9" t="s">
        <v>7546</v>
      </c>
      <c r="K4211" s="9" t="s">
        <v>246</v>
      </c>
      <c r="L4211" s="9" t="s">
        <v>311</v>
      </c>
      <c r="M4211" s="9" t="s">
        <v>2542</v>
      </c>
      <c r="N4211" s="9" t="s">
        <v>198</v>
      </c>
      <c r="O4211" s="9" t="s">
        <v>176</v>
      </c>
      <c r="P4211" s="9" t="s">
        <v>1159</v>
      </c>
      <c r="Q4211" s="9" t="s">
        <v>273</v>
      </c>
      <c r="R4211" s="9">
        <v>0</v>
      </c>
      <c r="S4211" s="9">
        <v>40</v>
      </c>
      <c r="T4211" s="9" t="s">
        <v>136</v>
      </c>
      <c r="U4211" s="9" t="s">
        <v>230</v>
      </c>
      <c r="X4211" s="9">
        <f>INDEX(SLA_Policy!$D$2:$D$5,MATCH(F4211,SLA_Policy!$A$2:$A$5,0))</f>
        <v>8</v>
      </c>
      <c r="Y4211" s="9" t="str">
        <f>IF(E4211="Cancelled","Excluded",IF(D4211="",IF((SLA_Policy!$B$8-B4211)*24&gt;X4211,"Open - Breached","Open - On Track"),IF((D4211-B4211)*24&lt;=X4211,"Met","Breached")))</f>
        <v>Met</v>
      </c>
    </row>
    <row r="4212" spans="1:25" x14ac:dyDescent="0.25">
      <c r="A4212" s="9" t="s">
        <v>7547</v>
      </c>
      <c r="B4212" s="23">
        <v>46055.413888888899</v>
      </c>
      <c r="C4212" s="23">
        <v>46055.417361111096</v>
      </c>
      <c r="D4212" s="23">
        <v>46055.563888888901</v>
      </c>
      <c r="E4212" s="9" t="s">
        <v>212</v>
      </c>
      <c r="F4212" s="9" t="s">
        <v>187</v>
      </c>
      <c r="G4212" s="9" t="s">
        <v>213</v>
      </c>
      <c r="H4212" s="9" t="s">
        <v>88</v>
      </c>
      <c r="I4212" s="9" t="s">
        <v>92</v>
      </c>
      <c r="J4212" s="9" t="s">
        <v>7548</v>
      </c>
      <c r="K4212" s="9" t="s">
        <v>215</v>
      </c>
      <c r="L4212" s="9" t="s">
        <v>216</v>
      </c>
      <c r="M4212" s="9" t="s">
        <v>7549</v>
      </c>
      <c r="N4212" s="9" t="s">
        <v>197</v>
      </c>
      <c r="O4212" s="9" t="s">
        <v>178</v>
      </c>
      <c r="P4212" s="9" t="s">
        <v>321</v>
      </c>
      <c r="Q4212" s="9" t="s">
        <v>273</v>
      </c>
      <c r="R4212" s="9">
        <v>0</v>
      </c>
      <c r="S4212" s="9">
        <v>11</v>
      </c>
      <c r="T4212" s="9" t="s">
        <v>220</v>
      </c>
      <c r="U4212" s="9" t="s">
        <v>266</v>
      </c>
      <c r="X4212" s="9">
        <f>INDEX(SLA_Policy!$D$2:$D$5,MATCH(F4212,SLA_Policy!$A$2:$A$5,0))</f>
        <v>8</v>
      </c>
      <c r="Y4212" s="9" t="str">
        <f>IF(E4212="Cancelled","Excluded",IF(D4212="",IF((SLA_Policy!$B$8-B4212)*24&gt;X4212,"Open - Breached","Open - On Track"),IF((D4212-B4212)*24&lt;=X4212,"Met","Breached")))</f>
        <v>Met</v>
      </c>
    </row>
    <row r="4213" spans="1:25" x14ac:dyDescent="0.25">
      <c r="A4213" s="9" t="s">
        <v>7550</v>
      </c>
      <c r="B4213" s="23">
        <v>46055.414583333302</v>
      </c>
      <c r="C4213" s="23">
        <v>46055.481249999997</v>
      </c>
      <c r="D4213" s="23">
        <v>46056.403472222199</v>
      </c>
      <c r="E4213" s="9" t="s">
        <v>212</v>
      </c>
      <c r="F4213" s="9" t="s">
        <v>189</v>
      </c>
      <c r="G4213" s="9" t="s">
        <v>213</v>
      </c>
      <c r="H4213" s="9" t="s">
        <v>164</v>
      </c>
      <c r="I4213" s="9" t="s">
        <v>478</v>
      </c>
      <c r="J4213" s="9" t="s">
        <v>1725</v>
      </c>
      <c r="K4213" s="9" t="s">
        <v>246</v>
      </c>
      <c r="L4213" s="9" t="s">
        <v>270</v>
      </c>
      <c r="M4213" s="9" t="s">
        <v>528</v>
      </c>
      <c r="N4213" s="9" t="s">
        <v>196</v>
      </c>
      <c r="O4213" s="9" t="s">
        <v>178</v>
      </c>
      <c r="P4213" s="9" t="s">
        <v>414</v>
      </c>
      <c r="Q4213" s="9" t="s">
        <v>219</v>
      </c>
      <c r="R4213" s="9">
        <v>0</v>
      </c>
      <c r="S4213" s="9">
        <v>15</v>
      </c>
      <c r="T4213" s="9" t="s">
        <v>343</v>
      </c>
      <c r="U4213" s="9" t="s">
        <v>290</v>
      </c>
      <c r="W4213" s="9">
        <v>4</v>
      </c>
      <c r="X4213" s="9">
        <f>INDEX(SLA_Policy!$D$2:$D$5,MATCH(F4213,SLA_Policy!$A$2:$A$5,0))</f>
        <v>120</v>
      </c>
      <c r="Y4213" s="9" t="str">
        <f>IF(E4213="Cancelled","Excluded",IF(D4213="",IF((SLA_Policy!$B$8-B4213)*24&gt;X4213,"Open - Breached","Open - On Track"),IF((D4213-B4213)*24&lt;=X4213,"Met","Breached")))</f>
        <v>Met</v>
      </c>
    </row>
    <row r="4214" spans="1:25" x14ac:dyDescent="0.25">
      <c r="A4214" s="9" t="s">
        <v>7551</v>
      </c>
      <c r="B4214" s="23">
        <v>46055.414583333302</v>
      </c>
      <c r="C4214" s="23">
        <v>46055.493055555598</v>
      </c>
      <c r="D4214" s="23">
        <v>46057.408333333296</v>
      </c>
      <c r="E4214" s="9" t="s">
        <v>212</v>
      </c>
      <c r="F4214" s="9" t="s">
        <v>188</v>
      </c>
      <c r="G4214" s="9" t="s">
        <v>213</v>
      </c>
      <c r="H4214" s="9" t="s">
        <v>165</v>
      </c>
      <c r="I4214" s="9" t="s">
        <v>567</v>
      </c>
      <c r="J4214" s="9" t="s">
        <v>3422</v>
      </c>
      <c r="K4214" s="9" t="s">
        <v>246</v>
      </c>
      <c r="L4214" s="9" t="s">
        <v>216</v>
      </c>
      <c r="M4214" s="9" t="s">
        <v>2928</v>
      </c>
      <c r="N4214" s="9" t="s">
        <v>196</v>
      </c>
      <c r="O4214" s="9" t="s">
        <v>176</v>
      </c>
      <c r="P4214" s="9" t="s">
        <v>228</v>
      </c>
      <c r="Q4214" s="9" t="s">
        <v>219</v>
      </c>
      <c r="R4214" s="9">
        <v>2</v>
      </c>
      <c r="S4214" s="9">
        <v>41</v>
      </c>
      <c r="U4214" s="9" t="s">
        <v>266</v>
      </c>
      <c r="W4214" s="9">
        <v>4</v>
      </c>
      <c r="X4214" s="9">
        <f>INDEX(SLA_Policy!$D$2:$D$5,MATCH(F4214,SLA_Policy!$A$2:$A$5,0))</f>
        <v>72</v>
      </c>
      <c r="Y4214" s="9" t="str">
        <f>IF(E4214="Cancelled","Excluded",IF(D4214="",IF((SLA_Policy!$B$8-B4214)*24&gt;X4214,"Open - Breached","Open - On Track"),IF((D4214-B4214)*24&lt;=X4214,"Met","Breached")))</f>
        <v>Met</v>
      </c>
    </row>
    <row r="4215" spans="1:25" x14ac:dyDescent="0.25">
      <c r="A4215" s="9" t="s">
        <v>7552</v>
      </c>
      <c r="B4215" s="23">
        <v>46055.418055555601</v>
      </c>
      <c r="C4215" s="23">
        <v>46055.531944444498</v>
      </c>
      <c r="D4215" s="23">
        <v>46056.3125</v>
      </c>
      <c r="E4215" s="9" t="s">
        <v>212</v>
      </c>
      <c r="F4215" s="9" t="s">
        <v>188</v>
      </c>
      <c r="G4215" s="9" t="s">
        <v>213</v>
      </c>
      <c r="H4215" s="9" t="s">
        <v>162</v>
      </c>
      <c r="I4215" s="9" t="s">
        <v>416</v>
      </c>
      <c r="J4215" s="9" t="s">
        <v>7553</v>
      </c>
      <c r="K4215" s="9" t="s">
        <v>303</v>
      </c>
      <c r="L4215" s="9" t="s">
        <v>104</v>
      </c>
      <c r="M4215" s="9" t="s">
        <v>573</v>
      </c>
      <c r="N4215" s="9" t="s">
        <v>196</v>
      </c>
      <c r="O4215" s="9" t="s">
        <v>176</v>
      </c>
      <c r="P4215" s="9" t="s">
        <v>419</v>
      </c>
      <c r="Q4215" s="9" t="s">
        <v>219</v>
      </c>
      <c r="R4215" s="9">
        <v>0</v>
      </c>
      <c r="S4215" s="9">
        <v>7</v>
      </c>
      <c r="U4215" s="9" t="s">
        <v>248</v>
      </c>
      <c r="X4215" s="9">
        <f>INDEX(SLA_Policy!$D$2:$D$5,MATCH(F4215,SLA_Policy!$A$2:$A$5,0))</f>
        <v>72</v>
      </c>
      <c r="Y4215" s="9" t="str">
        <f>IF(E4215="Cancelled","Excluded",IF(D4215="",IF((SLA_Policy!$B$8-B4215)*24&gt;X4215,"Open - Breached","Open - On Track"),IF((D4215-B4215)*24&lt;=X4215,"Met","Breached")))</f>
        <v>Met</v>
      </c>
    </row>
    <row r="4216" spans="1:25" x14ac:dyDescent="0.25">
      <c r="A4216" s="9" t="s">
        <v>7554</v>
      </c>
      <c r="B4216" s="23">
        <v>46055.418749999997</v>
      </c>
      <c r="C4216" s="23">
        <v>46055.434722222199</v>
      </c>
      <c r="D4216" s="23">
        <v>46056.418055555601</v>
      </c>
      <c r="E4216" s="9" t="s">
        <v>212</v>
      </c>
      <c r="F4216" s="9" t="s">
        <v>189</v>
      </c>
      <c r="G4216" s="9" t="s">
        <v>213</v>
      </c>
      <c r="H4216" s="9" t="s">
        <v>162</v>
      </c>
      <c r="I4216" s="9" t="s">
        <v>244</v>
      </c>
      <c r="J4216" s="9" t="s">
        <v>561</v>
      </c>
      <c r="K4216" s="9" t="s">
        <v>225</v>
      </c>
      <c r="L4216" s="9" t="s">
        <v>282</v>
      </c>
      <c r="M4216" s="9" t="s">
        <v>4539</v>
      </c>
      <c r="N4216" s="9" t="s">
        <v>198</v>
      </c>
      <c r="O4216" s="9" t="s">
        <v>116</v>
      </c>
      <c r="P4216" s="9" t="s">
        <v>574</v>
      </c>
      <c r="Q4216" s="9" t="s">
        <v>219</v>
      </c>
      <c r="R4216" s="9">
        <v>1</v>
      </c>
      <c r="S4216" s="9">
        <v>42</v>
      </c>
      <c r="U4216" s="9" t="s">
        <v>248</v>
      </c>
      <c r="X4216" s="9">
        <f>INDEX(SLA_Policy!$D$2:$D$5,MATCH(F4216,SLA_Policy!$A$2:$A$5,0))</f>
        <v>120</v>
      </c>
      <c r="Y4216" s="9" t="str">
        <f>IF(E4216="Cancelled","Excluded",IF(D4216="",IF((SLA_Policy!$B$8-B4216)*24&gt;X4216,"Open - Breached","Open - On Track"),IF((D4216-B4216)*24&lt;=X4216,"Met","Breached")))</f>
        <v>Met</v>
      </c>
    </row>
    <row r="4217" spans="1:25" x14ac:dyDescent="0.25">
      <c r="A4217" s="9" t="s">
        <v>7555</v>
      </c>
      <c r="B4217" s="23">
        <v>46055.426388888904</v>
      </c>
      <c r="C4217" s="23">
        <v>46055.434722222199</v>
      </c>
      <c r="D4217" s="23">
        <v>46056.3</v>
      </c>
      <c r="E4217" s="9" t="s">
        <v>212</v>
      </c>
      <c r="F4217" s="9" t="s">
        <v>188</v>
      </c>
      <c r="G4217" s="9" t="s">
        <v>213</v>
      </c>
      <c r="H4217" s="9" t="s">
        <v>166</v>
      </c>
      <c r="I4217" s="9" t="s">
        <v>378</v>
      </c>
      <c r="J4217" s="9" t="s">
        <v>7556</v>
      </c>
      <c r="K4217" s="9" t="s">
        <v>246</v>
      </c>
      <c r="L4217" s="9" t="s">
        <v>226</v>
      </c>
      <c r="M4217" s="9" t="s">
        <v>7557</v>
      </c>
      <c r="N4217" s="9" t="s">
        <v>197</v>
      </c>
      <c r="O4217" s="9" t="s">
        <v>180</v>
      </c>
      <c r="P4217" s="9" t="s">
        <v>368</v>
      </c>
      <c r="Q4217" s="9" t="s">
        <v>219</v>
      </c>
      <c r="R4217" s="9">
        <v>0</v>
      </c>
      <c r="S4217" s="9">
        <v>52</v>
      </c>
      <c r="T4217" s="9" t="s">
        <v>136</v>
      </c>
      <c r="U4217" s="9" t="s">
        <v>290</v>
      </c>
      <c r="X4217" s="9">
        <f>INDEX(SLA_Policy!$D$2:$D$5,MATCH(F4217,SLA_Policy!$A$2:$A$5,0))</f>
        <v>72</v>
      </c>
      <c r="Y4217" s="9" t="str">
        <f>IF(E4217="Cancelled","Excluded",IF(D4217="",IF((SLA_Policy!$B$8-B4217)*24&gt;X4217,"Open - Breached","Open - On Track"),IF((D4217-B4217)*24&lt;=X4217,"Met","Breached")))</f>
        <v>Met</v>
      </c>
    </row>
    <row r="4218" spans="1:25" x14ac:dyDescent="0.25">
      <c r="A4218" s="9" t="s">
        <v>7558</v>
      </c>
      <c r="B4218" s="23">
        <v>46055.431944444397</v>
      </c>
      <c r="C4218" s="23">
        <v>46055.444444444503</v>
      </c>
      <c r="D4218" s="23">
        <v>46055.531944444498</v>
      </c>
      <c r="E4218" s="9" t="s">
        <v>212</v>
      </c>
      <c r="F4218" s="9" t="s">
        <v>188</v>
      </c>
      <c r="G4218" s="9" t="s">
        <v>236</v>
      </c>
      <c r="H4218" s="9" t="s">
        <v>164</v>
      </c>
      <c r="I4218" s="9" t="s">
        <v>421</v>
      </c>
      <c r="J4218" s="9" t="s">
        <v>1858</v>
      </c>
      <c r="K4218" s="9" t="s">
        <v>239</v>
      </c>
      <c r="L4218" s="9" t="s">
        <v>293</v>
      </c>
      <c r="M4218" s="9" t="s">
        <v>819</v>
      </c>
      <c r="N4218" s="9" t="s">
        <v>198</v>
      </c>
      <c r="O4218" s="9" t="s">
        <v>116</v>
      </c>
      <c r="P4218" s="9" t="s">
        <v>258</v>
      </c>
      <c r="Q4218" s="9" t="s">
        <v>219</v>
      </c>
      <c r="R4218" s="9">
        <v>0</v>
      </c>
      <c r="S4218" s="9">
        <v>19</v>
      </c>
      <c r="T4218" s="9" t="s">
        <v>464</v>
      </c>
      <c r="U4218" s="9" t="s">
        <v>242</v>
      </c>
      <c r="X4218" s="9">
        <f>INDEX(SLA_Policy!$D$2:$D$5,MATCH(F4218,SLA_Policy!$A$2:$A$5,0))</f>
        <v>72</v>
      </c>
      <c r="Y4218" s="9" t="str">
        <f>IF(E4218="Cancelled","Excluded",IF(D4218="",IF((SLA_Policy!$B$8-B4218)*24&gt;X4218,"Open - Breached","Open - On Track"),IF((D4218-B4218)*24&lt;=X4218,"Met","Breached")))</f>
        <v>Met</v>
      </c>
    </row>
    <row r="4219" spans="1:25" x14ac:dyDescent="0.25">
      <c r="A4219" s="9" t="s">
        <v>7559</v>
      </c>
      <c r="B4219" s="23">
        <v>46055.440972222197</v>
      </c>
      <c r="C4219" s="23">
        <v>46055.4555555556</v>
      </c>
      <c r="D4219" s="23">
        <v>46066.328472222202</v>
      </c>
      <c r="E4219" s="9" t="s">
        <v>212</v>
      </c>
      <c r="F4219" s="9" t="s">
        <v>189</v>
      </c>
      <c r="G4219" s="9" t="s">
        <v>236</v>
      </c>
      <c r="H4219" s="9" t="s">
        <v>167</v>
      </c>
      <c r="I4219" s="9" t="s">
        <v>255</v>
      </c>
      <c r="J4219" s="9" t="s">
        <v>7560</v>
      </c>
      <c r="K4219" s="9" t="s">
        <v>246</v>
      </c>
      <c r="L4219" s="9" t="s">
        <v>307</v>
      </c>
      <c r="M4219" s="9" t="s">
        <v>908</v>
      </c>
      <c r="N4219" s="9" t="s">
        <v>196</v>
      </c>
      <c r="O4219" s="9" t="s">
        <v>116</v>
      </c>
      <c r="P4219" s="9" t="s">
        <v>218</v>
      </c>
      <c r="Q4219" s="9" t="s">
        <v>219</v>
      </c>
      <c r="R4219" s="9">
        <v>0</v>
      </c>
      <c r="S4219" s="9">
        <v>33</v>
      </c>
      <c r="U4219" s="9" t="s">
        <v>242</v>
      </c>
      <c r="X4219" s="9">
        <f>INDEX(SLA_Policy!$D$2:$D$5,MATCH(F4219,SLA_Policy!$A$2:$A$5,0))</f>
        <v>120</v>
      </c>
      <c r="Y4219" s="9" t="str">
        <f>IF(E4219="Cancelled","Excluded",IF(D4219="",IF((SLA_Policy!$B$8-B4219)*24&gt;X4219,"Open - Breached","Open - On Track"),IF((D4219-B4219)*24&lt;=X4219,"Met","Breached")))</f>
        <v>Breached</v>
      </c>
    </row>
    <row r="4220" spans="1:25" x14ac:dyDescent="0.25">
      <c r="A4220" s="9" t="s">
        <v>7561</v>
      </c>
      <c r="B4220" s="23">
        <v>46055.444444444503</v>
      </c>
      <c r="C4220" s="23">
        <v>46055.4777777778</v>
      </c>
      <c r="D4220" s="23">
        <v>46057.347916666702</v>
      </c>
      <c r="E4220" s="9" t="s">
        <v>212</v>
      </c>
      <c r="F4220" s="9" t="s">
        <v>189</v>
      </c>
      <c r="G4220" s="9" t="s">
        <v>213</v>
      </c>
      <c r="H4220" s="9" t="s">
        <v>162</v>
      </c>
      <c r="I4220" s="9" t="s">
        <v>345</v>
      </c>
      <c r="J4220" s="9" t="s">
        <v>4140</v>
      </c>
      <c r="K4220" s="9" t="s">
        <v>215</v>
      </c>
      <c r="L4220" s="9" t="s">
        <v>307</v>
      </c>
      <c r="M4220" s="9" t="s">
        <v>1195</v>
      </c>
      <c r="N4220" s="9" t="s">
        <v>196</v>
      </c>
      <c r="O4220" s="9" t="s">
        <v>179</v>
      </c>
      <c r="P4220" s="9" t="s">
        <v>337</v>
      </c>
      <c r="Q4220" s="9" t="s">
        <v>219</v>
      </c>
      <c r="R4220" s="9">
        <v>0</v>
      </c>
      <c r="S4220" s="9">
        <v>27</v>
      </c>
      <c r="U4220" s="9" t="s">
        <v>290</v>
      </c>
      <c r="X4220" s="9">
        <f>INDEX(SLA_Policy!$D$2:$D$5,MATCH(F4220,SLA_Policy!$A$2:$A$5,0))</f>
        <v>120</v>
      </c>
      <c r="Y4220" s="9" t="str">
        <f>IF(E4220="Cancelled","Excluded",IF(D4220="",IF((SLA_Policy!$B$8-B4220)*24&gt;X4220,"Open - Breached","Open - On Track"),IF((D4220-B4220)*24&lt;=X4220,"Met","Breached")))</f>
        <v>Met</v>
      </c>
    </row>
    <row r="4221" spans="1:25" x14ac:dyDescent="0.25">
      <c r="A4221" s="9" t="s">
        <v>7562</v>
      </c>
      <c r="B4221" s="23">
        <v>46055.444444444503</v>
      </c>
      <c r="C4221" s="23">
        <v>46055.445833333302</v>
      </c>
      <c r="D4221" s="23">
        <v>46055.529861111099</v>
      </c>
      <c r="E4221" s="9" t="s">
        <v>212</v>
      </c>
      <c r="F4221" s="9" t="s">
        <v>187</v>
      </c>
      <c r="G4221" s="9" t="s">
        <v>213</v>
      </c>
      <c r="H4221" s="9" t="s">
        <v>163</v>
      </c>
      <c r="I4221" s="9" t="s">
        <v>223</v>
      </c>
      <c r="J4221" s="9" t="s">
        <v>2295</v>
      </c>
      <c r="K4221" s="9" t="s">
        <v>246</v>
      </c>
      <c r="L4221" s="9" t="s">
        <v>104</v>
      </c>
      <c r="M4221" s="9" t="s">
        <v>3593</v>
      </c>
      <c r="N4221" s="9" t="s">
        <v>198</v>
      </c>
      <c r="O4221" s="9" t="s">
        <v>176</v>
      </c>
      <c r="P4221" s="9" t="s">
        <v>419</v>
      </c>
      <c r="Q4221" s="9" t="s">
        <v>273</v>
      </c>
      <c r="R4221" s="9">
        <v>0</v>
      </c>
      <c r="S4221" s="9">
        <v>37</v>
      </c>
      <c r="T4221" s="9" t="s">
        <v>220</v>
      </c>
      <c r="U4221" s="9" t="s">
        <v>230</v>
      </c>
      <c r="X4221" s="9">
        <f>INDEX(SLA_Policy!$D$2:$D$5,MATCH(F4221,SLA_Policy!$A$2:$A$5,0))</f>
        <v>8</v>
      </c>
      <c r="Y4221" s="9" t="str">
        <f>IF(E4221="Cancelled","Excluded",IF(D4221="",IF((SLA_Policy!$B$8-B4221)*24&gt;X4221,"Open - Breached","Open - On Track"),IF((D4221-B4221)*24&lt;=X4221,"Met","Breached")))</f>
        <v>Met</v>
      </c>
    </row>
    <row r="4222" spans="1:25" x14ac:dyDescent="0.25">
      <c r="A4222" s="9" t="s">
        <v>7563</v>
      </c>
      <c r="B4222" s="23">
        <v>46055.448611111096</v>
      </c>
      <c r="C4222" s="23">
        <v>46055.493055555598</v>
      </c>
      <c r="D4222" s="23">
        <v>46056.355555555601</v>
      </c>
      <c r="E4222" s="9" t="s">
        <v>212</v>
      </c>
      <c r="F4222" s="9" t="s">
        <v>189</v>
      </c>
      <c r="G4222" s="9" t="s">
        <v>213</v>
      </c>
      <c r="H4222" s="9" t="s">
        <v>161</v>
      </c>
      <c r="I4222" s="9" t="s">
        <v>297</v>
      </c>
      <c r="J4222" s="9" t="s">
        <v>1248</v>
      </c>
      <c r="K4222" s="9" t="s">
        <v>246</v>
      </c>
      <c r="L4222" s="9" t="s">
        <v>216</v>
      </c>
      <c r="M4222" s="9" t="s">
        <v>2286</v>
      </c>
      <c r="N4222" s="9" t="s">
        <v>196</v>
      </c>
      <c r="O4222" s="9" t="s">
        <v>177</v>
      </c>
      <c r="P4222" s="9" t="s">
        <v>942</v>
      </c>
      <c r="Q4222" s="9" t="s">
        <v>273</v>
      </c>
      <c r="R4222" s="9">
        <v>0</v>
      </c>
      <c r="S4222" s="9">
        <v>8</v>
      </c>
      <c r="U4222" s="9" t="s">
        <v>290</v>
      </c>
      <c r="X4222" s="9">
        <f>INDEX(SLA_Policy!$D$2:$D$5,MATCH(F4222,SLA_Policy!$A$2:$A$5,0))</f>
        <v>120</v>
      </c>
      <c r="Y4222" s="9" t="str">
        <f>IF(E4222="Cancelled","Excluded",IF(D4222="",IF((SLA_Policy!$B$8-B4222)*24&gt;X4222,"Open - Breached","Open - On Track"),IF((D4222-B4222)*24&lt;=X4222,"Met","Breached")))</f>
        <v>Met</v>
      </c>
    </row>
    <row r="4223" spans="1:25" x14ac:dyDescent="0.25">
      <c r="A4223" s="9" t="s">
        <v>7564</v>
      </c>
      <c r="B4223" s="23">
        <v>46055.454861111102</v>
      </c>
      <c r="C4223" s="23">
        <v>46055.477083333302</v>
      </c>
      <c r="D4223" s="23">
        <v>46055.628472222197</v>
      </c>
      <c r="E4223" s="9" t="s">
        <v>212</v>
      </c>
      <c r="F4223" s="9" t="s">
        <v>187</v>
      </c>
      <c r="G4223" s="9" t="s">
        <v>213</v>
      </c>
      <c r="H4223" s="9" t="s">
        <v>162</v>
      </c>
      <c r="I4223" s="9" t="s">
        <v>244</v>
      </c>
      <c r="J4223" s="9" t="s">
        <v>869</v>
      </c>
      <c r="K4223" s="9" t="s">
        <v>239</v>
      </c>
      <c r="L4223" s="9" t="s">
        <v>282</v>
      </c>
      <c r="M4223" s="9" t="s">
        <v>471</v>
      </c>
      <c r="N4223" s="9" t="s">
        <v>197</v>
      </c>
      <c r="O4223" s="9" t="s">
        <v>179</v>
      </c>
      <c r="P4223" s="9" t="s">
        <v>264</v>
      </c>
      <c r="Q4223" s="9" t="s">
        <v>273</v>
      </c>
      <c r="R4223" s="9">
        <v>0</v>
      </c>
      <c r="S4223" s="9">
        <v>18</v>
      </c>
      <c r="U4223" s="9" t="s">
        <v>248</v>
      </c>
      <c r="X4223" s="9">
        <f>INDEX(SLA_Policy!$D$2:$D$5,MATCH(F4223,SLA_Policy!$A$2:$A$5,0))</f>
        <v>8</v>
      </c>
      <c r="Y4223" s="9" t="str">
        <f>IF(E4223="Cancelled","Excluded",IF(D4223="",IF((SLA_Policy!$B$8-B4223)*24&gt;X4223,"Open - Breached","Open - On Track"),IF((D4223-B4223)*24&lt;=X4223,"Met","Breached")))</f>
        <v>Met</v>
      </c>
    </row>
    <row r="4224" spans="1:25" x14ac:dyDescent="0.25">
      <c r="A4224" s="9" t="s">
        <v>7565</v>
      </c>
      <c r="B4224" s="23">
        <v>46055.457638888904</v>
      </c>
      <c r="C4224" s="23">
        <v>46055.485416666699</v>
      </c>
      <c r="D4224" s="23">
        <v>46058.387499999997</v>
      </c>
      <c r="E4224" s="9" t="s">
        <v>212</v>
      </c>
      <c r="F4224" s="9" t="s">
        <v>189</v>
      </c>
      <c r="G4224" s="9" t="s">
        <v>213</v>
      </c>
      <c r="H4224" s="9" t="s">
        <v>167</v>
      </c>
      <c r="I4224" s="9" t="s">
        <v>536</v>
      </c>
      <c r="J4224" s="9" t="s">
        <v>1969</v>
      </c>
      <c r="K4224" s="9" t="s">
        <v>246</v>
      </c>
      <c r="L4224" s="9" t="s">
        <v>351</v>
      </c>
      <c r="M4224" s="9" t="s">
        <v>4962</v>
      </c>
      <c r="N4224" s="9" t="s">
        <v>196</v>
      </c>
      <c r="O4224" s="9" t="s">
        <v>176</v>
      </c>
      <c r="P4224" s="9" t="s">
        <v>419</v>
      </c>
      <c r="Q4224" s="9" t="s">
        <v>219</v>
      </c>
      <c r="R4224" s="9">
        <v>1</v>
      </c>
      <c r="S4224" s="9">
        <v>48</v>
      </c>
      <c r="T4224" s="9" t="s">
        <v>220</v>
      </c>
      <c r="U4224" s="9" t="s">
        <v>266</v>
      </c>
      <c r="X4224" s="9">
        <f>INDEX(SLA_Policy!$D$2:$D$5,MATCH(F4224,SLA_Policy!$A$2:$A$5,0))</f>
        <v>120</v>
      </c>
      <c r="Y4224" s="9" t="str">
        <f>IF(E4224="Cancelled","Excluded",IF(D4224="",IF((SLA_Policy!$B$8-B4224)*24&gt;X4224,"Open - Breached","Open - On Track"),IF((D4224-B4224)*24&lt;=X4224,"Met","Breached")))</f>
        <v>Met</v>
      </c>
    </row>
    <row r="4225" spans="1:25" x14ac:dyDescent="0.25">
      <c r="A4225" s="9" t="s">
        <v>7566</v>
      </c>
      <c r="B4225" s="23">
        <v>46055.465972222199</v>
      </c>
      <c r="C4225" s="23">
        <v>46055.473611111098</v>
      </c>
      <c r="D4225" s="23">
        <v>46056.385416666701</v>
      </c>
      <c r="E4225" s="9" t="s">
        <v>212</v>
      </c>
      <c r="F4225" s="9" t="s">
        <v>188</v>
      </c>
      <c r="G4225" s="9" t="s">
        <v>213</v>
      </c>
      <c r="H4225" s="9" t="s">
        <v>162</v>
      </c>
      <c r="I4225" s="9" t="s">
        <v>244</v>
      </c>
      <c r="J4225" s="9" t="s">
        <v>370</v>
      </c>
      <c r="K4225" s="9" t="s">
        <v>246</v>
      </c>
      <c r="L4225" s="9" t="s">
        <v>270</v>
      </c>
      <c r="M4225" s="9" t="s">
        <v>2962</v>
      </c>
      <c r="N4225" s="9" t="s">
        <v>198</v>
      </c>
      <c r="O4225" s="9" t="s">
        <v>179</v>
      </c>
      <c r="P4225" s="9" t="s">
        <v>264</v>
      </c>
      <c r="Q4225" s="9" t="s">
        <v>219</v>
      </c>
      <c r="R4225" s="9">
        <v>0</v>
      </c>
      <c r="S4225" s="9">
        <v>38</v>
      </c>
      <c r="U4225" s="9" t="s">
        <v>290</v>
      </c>
      <c r="W4225" s="9">
        <v>5</v>
      </c>
      <c r="X4225" s="9">
        <f>INDEX(SLA_Policy!$D$2:$D$5,MATCH(F4225,SLA_Policy!$A$2:$A$5,0))</f>
        <v>72</v>
      </c>
      <c r="Y4225" s="9" t="str">
        <f>IF(E4225="Cancelled","Excluded",IF(D4225="",IF((SLA_Policy!$B$8-B4225)*24&gt;X4225,"Open - Breached","Open - On Track"),IF((D4225-B4225)*24&lt;=X4225,"Met","Breached")))</f>
        <v>Met</v>
      </c>
    </row>
    <row r="4226" spans="1:25" x14ac:dyDescent="0.25">
      <c r="A4226" s="9" t="s">
        <v>7567</v>
      </c>
      <c r="B4226" s="23">
        <v>46055.468055555597</v>
      </c>
      <c r="C4226" s="23">
        <v>46055.4819444444</v>
      </c>
      <c r="D4226" s="23">
        <v>46056.511805555601</v>
      </c>
      <c r="E4226" s="9" t="s">
        <v>212</v>
      </c>
      <c r="F4226" s="9" t="s">
        <v>188</v>
      </c>
      <c r="G4226" s="9" t="s">
        <v>213</v>
      </c>
      <c r="H4226" s="9" t="s">
        <v>162</v>
      </c>
      <c r="I4226" s="9" t="s">
        <v>345</v>
      </c>
      <c r="J4226" s="9" t="s">
        <v>2207</v>
      </c>
      <c r="K4226" s="9" t="s">
        <v>215</v>
      </c>
      <c r="L4226" s="9" t="s">
        <v>311</v>
      </c>
      <c r="M4226" s="9" t="s">
        <v>7568</v>
      </c>
      <c r="N4226" s="9" t="s">
        <v>198</v>
      </c>
      <c r="O4226" s="9" t="s">
        <v>116</v>
      </c>
      <c r="P4226" s="9" t="s">
        <v>218</v>
      </c>
      <c r="Q4226" s="9" t="s">
        <v>219</v>
      </c>
      <c r="R4226" s="9">
        <v>1</v>
      </c>
      <c r="S4226" s="9">
        <v>59</v>
      </c>
      <c r="U4226" s="9" t="s">
        <v>266</v>
      </c>
      <c r="X4226" s="9">
        <f>INDEX(SLA_Policy!$D$2:$D$5,MATCH(F4226,SLA_Policy!$A$2:$A$5,0))</f>
        <v>72</v>
      </c>
      <c r="Y4226" s="9" t="str">
        <f>IF(E4226="Cancelled","Excluded",IF(D4226="",IF((SLA_Policy!$B$8-B4226)*24&gt;X4226,"Open - Breached","Open - On Track"),IF((D4226-B4226)*24&lt;=X4226,"Met","Breached")))</f>
        <v>Met</v>
      </c>
    </row>
    <row r="4227" spans="1:25" x14ac:dyDescent="0.25">
      <c r="A4227" s="9" t="s">
        <v>7569</v>
      </c>
      <c r="B4227" s="23">
        <v>46055.46875</v>
      </c>
      <c r="C4227" s="23">
        <v>46055.469444444498</v>
      </c>
      <c r="D4227" s="23">
        <v>46056.3930555556</v>
      </c>
      <c r="E4227" s="9" t="s">
        <v>212</v>
      </c>
      <c r="F4227" s="9" t="s">
        <v>188</v>
      </c>
      <c r="G4227" s="9" t="s">
        <v>213</v>
      </c>
      <c r="H4227" s="9" t="s">
        <v>166</v>
      </c>
      <c r="I4227" s="9" t="s">
        <v>398</v>
      </c>
      <c r="J4227" s="9" t="s">
        <v>2773</v>
      </c>
      <c r="K4227" s="9" t="s">
        <v>225</v>
      </c>
      <c r="L4227" s="9" t="s">
        <v>216</v>
      </c>
      <c r="M4227" s="9" t="s">
        <v>6412</v>
      </c>
      <c r="N4227" s="9" t="s">
        <v>198</v>
      </c>
      <c r="O4227" s="9" t="s">
        <v>181</v>
      </c>
      <c r="P4227" s="9" t="s">
        <v>449</v>
      </c>
      <c r="Q4227" s="9" t="s">
        <v>219</v>
      </c>
      <c r="R4227" s="9">
        <v>0</v>
      </c>
      <c r="S4227" s="9">
        <v>35</v>
      </c>
      <c r="U4227" s="9" t="s">
        <v>376</v>
      </c>
      <c r="X4227" s="9">
        <f>INDEX(SLA_Policy!$D$2:$D$5,MATCH(F4227,SLA_Policy!$A$2:$A$5,0))</f>
        <v>72</v>
      </c>
      <c r="Y4227" s="9" t="str">
        <f>IF(E4227="Cancelled","Excluded",IF(D4227="",IF((SLA_Policy!$B$8-B4227)*24&gt;X4227,"Open - Breached","Open - On Track"),IF((D4227-B4227)*24&lt;=X4227,"Met","Breached")))</f>
        <v>Met</v>
      </c>
    </row>
    <row r="4228" spans="1:25" x14ac:dyDescent="0.25">
      <c r="A4228" s="9" t="s">
        <v>7570</v>
      </c>
      <c r="B4228" s="23">
        <v>46055.475694444503</v>
      </c>
      <c r="C4228" s="23">
        <v>46055.497916666704</v>
      </c>
      <c r="D4228" s="23">
        <v>46055.554861111101</v>
      </c>
      <c r="E4228" s="9" t="s">
        <v>212</v>
      </c>
      <c r="F4228" s="9" t="s">
        <v>188</v>
      </c>
      <c r="G4228" s="9" t="s">
        <v>213</v>
      </c>
      <c r="H4228" s="9" t="s">
        <v>162</v>
      </c>
      <c r="I4228" s="9" t="s">
        <v>393</v>
      </c>
      <c r="J4228" s="9" t="s">
        <v>1693</v>
      </c>
      <c r="K4228" s="9" t="s">
        <v>246</v>
      </c>
      <c r="L4228" s="9" t="s">
        <v>104</v>
      </c>
      <c r="M4228" s="9" t="s">
        <v>7571</v>
      </c>
      <c r="N4228" s="9" t="s">
        <v>197</v>
      </c>
      <c r="O4228" s="9" t="s">
        <v>116</v>
      </c>
      <c r="P4228" s="9" t="s">
        <v>525</v>
      </c>
      <c r="Q4228" s="9" t="s">
        <v>219</v>
      </c>
      <c r="R4228" s="9">
        <v>0</v>
      </c>
      <c r="S4228" s="9">
        <v>13</v>
      </c>
      <c r="U4228" s="9" t="s">
        <v>248</v>
      </c>
      <c r="X4228" s="9">
        <f>INDEX(SLA_Policy!$D$2:$D$5,MATCH(F4228,SLA_Policy!$A$2:$A$5,0))</f>
        <v>72</v>
      </c>
      <c r="Y4228" s="9" t="str">
        <f>IF(E4228="Cancelled","Excluded",IF(D4228="",IF((SLA_Policy!$B$8-B4228)*24&gt;X4228,"Open - Breached","Open - On Track"),IF((D4228-B4228)*24&lt;=X4228,"Met","Breached")))</f>
        <v>Met</v>
      </c>
    </row>
    <row r="4229" spans="1:25" x14ac:dyDescent="0.25">
      <c r="A4229" s="9" t="s">
        <v>7572</v>
      </c>
      <c r="B4229" s="23">
        <v>46055.4777777778</v>
      </c>
      <c r="C4229" s="23">
        <v>46055.4819444444</v>
      </c>
      <c r="D4229" s="23">
        <v>46055.715277777803</v>
      </c>
      <c r="E4229" s="9" t="s">
        <v>212</v>
      </c>
      <c r="F4229" s="9" t="s">
        <v>188</v>
      </c>
      <c r="G4229" s="9" t="s">
        <v>213</v>
      </c>
      <c r="H4229" s="9" t="s">
        <v>162</v>
      </c>
      <c r="I4229" s="9" t="s">
        <v>345</v>
      </c>
      <c r="J4229" s="9" t="s">
        <v>3852</v>
      </c>
      <c r="K4229" s="9" t="s">
        <v>303</v>
      </c>
      <c r="L4229" s="9" t="s">
        <v>282</v>
      </c>
      <c r="M4229" s="9" t="s">
        <v>7573</v>
      </c>
      <c r="N4229" s="9" t="s">
        <v>198</v>
      </c>
      <c r="O4229" s="9" t="s">
        <v>116</v>
      </c>
      <c r="P4229" s="9" t="s">
        <v>342</v>
      </c>
      <c r="Q4229" s="9" t="s">
        <v>219</v>
      </c>
      <c r="R4229" s="9">
        <v>0</v>
      </c>
      <c r="S4229" s="9">
        <v>10</v>
      </c>
      <c r="U4229" s="9" t="s">
        <v>248</v>
      </c>
      <c r="W4229" s="9">
        <v>5</v>
      </c>
      <c r="X4229" s="9">
        <f>INDEX(SLA_Policy!$D$2:$D$5,MATCH(F4229,SLA_Policy!$A$2:$A$5,0))</f>
        <v>72</v>
      </c>
      <c r="Y4229" s="9" t="str">
        <f>IF(E4229="Cancelled","Excluded",IF(D4229="",IF((SLA_Policy!$B$8-B4229)*24&gt;X4229,"Open - Breached","Open - On Track"),IF((D4229-B4229)*24&lt;=X4229,"Met","Breached")))</f>
        <v>Met</v>
      </c>
    </row>
    <row r="4230" spans="1:25" x14ac:dyDescent="0.25">
      <c r="A4230" s="9" t="s">
        <v>7574</v>
      </c>
      <c r="B4230" s="23">
        <v>46055.487500000003</v>
      </c>
      <c r="C4230" s="23">
        <v>46055.624305555597</v>
      </c>
      <c r="D4230" s="23">
        <v>46056.338194444397</v>
      </c>
      <c r="E4230" s="9" t="s">
        <v>212</v>
      </c>
      <c r="F4230" s="9" t="s">
        <v>189</v>
      </c>
      <c r="G4230" s="9" t="s">
        <v>213</v>
      </c>
      <c r="H4230" s="9" t="s">
        <v>163</v>
      </c>
      <c r="I4230" s="9" t="s">
        <v>405</v>
      </c>
      <c r="J4230" s="9" t="s">
        <v>6939</v>
      </c>
      <c r="K4230" s="9" t="s">
        <v>303</v>
      </c>
      <c r="L4230" s="9" t="s">
        <v>104</v>
      </c>
      <c r="M4230" s="9" t="s">
        <v>3794</v>
      </c>
      <c r="N4230" s="9" t="s">
        <v>196</v>
      </c>
      <c r="O4230" s="9" t="s">
        <v>176</v>
      </c>
      <c r="P4230" s="9" t="s">
        <v>228</v>
      </c>
      <c r="Q4230" s="9" t="s">
        <v>219</v>
      </c>
      <c r="R4230" s="9">
        <v>0</v>
      </c>
      <c r="S4230" s="9">
        <v>28</v>
      </c>
      <c r="U4230" s="9" t="s">
        <v>230</v>
      </c>
      <c r="X4230" s="9">
        <f>INDEX(SLA_Policy!$D$2:$D$5,MATCH(F4230,SLA_Policy!$A$2:$A$5,0))</f>
        <v>120</v>
      </c>
      <c r="Y4230" s="9" t="str">
        <f>IF(E4230="Cancelled","Excluded",IF(D4230="",IF((SLA_Policy!$B$8-B4230)*24&gt;X4230,"Open - Breached","Open - On Track"),IF((D4230-B4230)*24&lt;=X4230,"Met","Breached")))</f>
        <v>Met</v>
      </c>
    </row>
    <row r="4231" spans="1:25" x14ac:dyDescent="0.25">
      <c r="A4231" s="9" t="s">
        <v>7575</v>
      </c>
      <c r="B4231" s="23">
        <v>46055.488194444399</v>
      </c>
      <c r="C4231" s="23">
        <v>46055.515277777798</v>
      </c>
      <c r="D4231" s="23">
        <v>46055.589583333298</v>
      </c>
      <c r="E4231" s="9" t="s">
        <v>212</v>
      </c>
      <c r="F4231" s="9" t="s">
        <v>188</v>
      </c>
      <c r="G4231" s="9" t="s">
        <v>213</v>
      </c>
      <c r="H4231" s="9" t="s">
        <v>161</v>
      </c>
      <c r="I4231" s="9" t="s">
        <v>454</v>
      </c>
      <c r="J4231" s="9" t="s">
        <v>2414</v>
      </c>
      <c r="K4231" s="9" t="s">
        <v>246</v>
      </c>
      <c r="L4231" s="9" t="s">
        <v>293</v>
      </c>
      <c r="M4231" s="9" t="s">
        <v>2393</v>
      </c>
      <c r="N4231" s="9" t="s">
        <v>197</v>
      </c>
      <c r="O4231" s="9" t="s">
        <v>116</v>
      </c>
      <c r="P4231" s="9" t="s">
        <v>551</v>
      </c>
      <c r="Q4231" s="9" t="s">
        <v>219</v>
      </c>
      <c r="R4231" s="9">
        <v>0</v>
      </c>
      <c r="S4231" s="9">
        <v>6</v>
      </c>
      <c r="U4231" s="9" t="s">
        <v>221</v>
      </c>
      <c r="X4231" s="9">
        <f>INDEX(SLA_Policy!$D$2:$D$5,MATCH(F4231,SLA_Policy!$A$2:$A$5,0))</f>
        <v>72</v>
      </c>
      <c r="Y4231" s="9" t="str">
        <f>IF(E4231="Cancelled","Excluded",IF(D4231="",IF((SLA_Policy!$B$8-B4231)*24&gt;X4231,"Open - Breached","Open - On Track"),IF((D4231-B4231)*24&lt;=X4231,"Met","Breached")))</f>
        <v>Met</v>
      </c>
    </row>
    <row r="4232" spans="1:25" x14ac:dyDescent="0.25">
      <c r="A4232" s="9" t="s">
        <v>7576</v>
      </c>
      <c r="B4232" s="23">
        <v>46055.496527777803</v>
      </c>
      <c r="C4232" s="23">
        <v>46055.665972222203</v>
      </c>
      <c r="D4232" s="23">
        <v>46056.415972222203</v>
      </c>
      <c r="E4232" s="9" t="s">
        <v>212</v>
      </c>
      <c r="F4232" s="9" t="s">
        <v>189</v>
      </c>
      <c r="G4232" s="9" t="s">
        <v>213</v>
      </c>
      <c r="H4232" s="9" t="s">
        <v>162</v>
      </c>
      <c r="I4232" s="9" t="s">
        <v>244</v>
      </c>
      <c r="J4232" s="9" t="s">
        <v>5086</v>
      </c>
      <c r="K4232" s="9" t="s">
        <v>276</v>
      </c>
      <c r="L4232" s="9" t="s">
        <v>104</v>
      </c>
      <c r="M4232" s="9" t="s">
        <v>3786</v>
      </c>
      <c r="N4232" s="9" t="s">
        <v>196</v>
      </c>
      <c r="O4232" s="9" t="s">
        <v>179</v>
      </c>
      <c r="P4232" s="9" t="s">
        <v>264</v>
      </c>
      <c r="Q4232" s="9" t="s">
        <v>219</v>
      </c>
      <c r="R4232" s="9">
        <v>0</v>
      </c>
      <c r="S4232" s="9">
        <v>21</v>
      </c>
      <c r="U4232" s="9" t="s">
        <v>266</v>
      </c>
      <c r="X4232" s="9">
        <f>INDEX(SLA_Policy!$D$2:$D$5,MATCH(F4232,SLA_Policy!$A$2:$A$5,0))</f>
        <v>120</v>
      </c>
      <c r="Y4232" s="9" t="str">
        <f>IF(E4232="Cancelled","Excluded",IF(D4232="",IF((SLA_Policy!$B$8-B4232)*24&gt;X4232,"Open - Breached","Open - On Track"),IF((D4232-B4232)*24&lt;=X4232,"Met","Breached")))</f>
        <v>Met</v>
      </c>
    </row>
    <row r="4233" spans="1:25" x14ac:dyDescent="0.25">
      <c r="A4233" s="9" t="s">
        <v>7577</v>
      </c>
      <c r="B4233" s="23">
        <v>46055.507638888899</v>
      </c>
      <c r="C4233" s="23">
        <v>46055.645833333299</v>
      </c>
      <c r="D4233" s="23">
        <v>46057.395833333299</v>
      </c>
      <c r="E4233" s="9" t="s">
        <v>212</v>
      </c>
      <c r="F4233" s="9" t="s">
        <v>189</v>
      </c>
      <c r="G4233" s="9" t="s">
        <v>213</v>
      </c>
      <c r="H4233" s="9" t="s">
        <v>163</v>
      </c>
      <c r="I4233" s="9" t="s">
        <v>405</v>
      </c>
      <c r="J4233" s="9" t="s">
        <v>7578</v>
      </c>
      <c r="K4233" s="9" t="s">
        <v>215</v>
      </c>
      <c r="L4233" s="9" t="s">
        <v>351</v>
      </c>
      <c r="M4233" s="9" t="s">
        <v>2241</v>
      </c>
      <c r="N4233" s="9" t="s">
        <v>196</v>
      </c>
      <c r="O4233" s="9" t="s">
        <v>176</v>
      </c>
      <c r="P4233" s="9" t="s">
        <v>330</v>
      </c>
      <c r="Q4233" s="9" t="s">
        <v>219</v>
      </c>
      <c r="R4233" s="9">
        <v>0</v>
      </c>
      <c r="S4233" s="9">
        <v>16</v>
      </c>
      <c r="U4233" s="9" t="s">
        <v>290</v>
      </c>
      <c r="X4233" s="9">
        <f>INDEX(SLA_Policy!$D$2:$D$5,MATCH(F4233,SLA_Policy!$A$2:$A$5,0))</f>
        <v>120</v>
      </c>
      <c r="Y4233" s="9" t="str">
        <f>IF(E4233="Cancelled","Excluded",IF(D4233="",IF((SLA_Policy!$B$8-B4233)*24&gt;X4233,"Open - Breached","Open - On Track"),IF((D4233-B4233)*24&lt;=X4233,"Met","Breached")))</f>
        <v>Met</v>
      </c>
    </row>
    <row r="4234" spans="1:25" x14ac:dyDescent="0.25">
      <c r="A4234" s="9" t="s">
        <v>7579</v>
      </c>
      <c r="B4234" s="23">
        <v>46055.520833333299</v>
      </c>
      <c r="C4234" s="23">
        <v>46055.529166666704</v>
      </c>
      <c r="D4234" s="23">
        <v>46056.561805555597</v>
      </c>
      <c r="E4234" s="9" t="s">
        <v>212</v>
      </c>
      <c r="F4234" s="9" t="s">
        <v>188</v>
      </c>
      <c r="G4234" s="9" t="s">
        <v>213</v>
      </c>
      <c r="H4234" s="9" t="s">
        <v>166</v>
      </c>
      <c r="I4234" s="9" t="s">
        <v>398</v>
      </c>
      <c r="J4234" s="9" t="s">
        <v>399</v>
      </c>
      <c r="K4234" s="9" t="s">
        <v>246</v>
      </c>
      <c r="L4234" s="9" t="s">
        <v>104</v>
      </c>
      <c r="M4234" s="9" t="s">
        <v>252</v>
      </c>
      <c r="N4234" s="9" t="s">
        <v>198</v>
      </c>
      <c r="O4234" s="9" t="s">
        <v>181</v>
      </c>
      <c r="P4234" s="9" t="s">
        <v>289</v>
      </c>
      <c r="Q4234" s="9" t="s">
        <v>219</v>
      </c>
      <c r="R4234" s="9">
        <v>1</v>
      </c>
      <c r="S4234" s="9">
        <v>226</v>
      </c>
      <c r="U4234" s="9" t="s">
        <v>376</v>
      </c>
      <c r="W4234" s="9">
        <v>5</v>
      </c>
      <c r="X4234" s="9">
        <f>INDEX(SLA_Policy!$D$2:$D$5,MATCH(F4234,SLA_Policy!$A$2:$A$5,0))</f>
        <v>72</v>
      </c>
      <c r="Y4234" s="9" t="str">
        <f>IF(E4234="Cancelled","Excluded",IF(D4234="",IF((SLA_Policy!$B$8-B4234)*24&gt;X4234,"Open - Breached","Open - On Track"),IF((D4234-B4234)*24&lt;=X4234,"Met","Breached")))</f>
        <v>Met</v>
      </c>
    </row>
    <row r="4235" spans="1:25" x14ac:dyDescent="0.25">
      <c r="A4235" s="9" t="s">
        <v>7580</v>
      </c>
      <c r="B4235" s="23">
        <v>46055.5402777778</v>
      </c>
      <c r="C4235" s="23">
        <v>46055.720833333296</v>
      </c>
      <c r="D4235" s="23">
        <v>46057.3527777778</v>
      </c>
      <c r="E4235" s="9" t="s">
        <v>212</v>
      </c>
      <c r="F4235" s="9" t="s">
        <v>189</v>
      </c>
      <c r="G4235" s="9" t="s">
        <v>213</v>
      </c>
      <c r="H4235" s="9" t="s">
        <v>88</v>
      </c>
      <c r="I4235" s="9" t="s">
        <v>486</v>
      </c>
      <c r="J4235" s="9" t="s">
        <v>7581</v>
      </c>
      <c r="K4235" s="9" t="s">
        <v>239</v>
      </c>
      <c r="L4235" s="9" t="s">
        <v>307</v>
      </c>
      <c r="M4235" s="9" t="s">
        <v>3395</v>
      </c>
      <c r="N4235" s="9" t="s">
        <v>197</v>
      </c>
      <c r="O4235" s="9" t="s">
        <v>178</v>
      </c>
      <c r="P4235" s="9" t="s">
        <v>272</v>
      </c>
      <c r="Q4235" s="9" t="s">
        <v>219</v>
      </c>
      <c r="R4235" s="9">
        <v>0</v>
      </c>
      <c r="S4235" s="9">
        <v>66</v>
      </c>
      <c r="U4235" s="9" t="s">
        <v>290</v>
      </c>
      <c r="X4235" s="9">
        <f>INDEX(SLA_Policy!$D$2:$D$5,MATCH(F4235,SLA_Policy!$A$2:$A$5,0))</f>
        <v>120</v>
      </c>
      <c r="Y4235" s="9" t="str">
        <f>IF(E4235="Cancelled","Excluded",IF(D4235="",IF((SLA_Policy!$B$8-B4235)*24&gt;X4235,"Open - Breached","Open - On Track"),IF((D4235-B4235)*24&lt;=X4235,"Met","Breached")))</f>
        <v>Met</v>
      </c>
    </row>
    <row r="4236" spans="1:25" x14ac:dyDescent="0.25">
      <c r="A4236" s="9" t="s">
        <v>7582</v>
      </c>
      <c r="B4236" s="23">
        <v>46055.570138888899</v>
      </c>
      <c r="C4236" s="23">
        <v>46055.574999999997</v>
      </c>
      <c r="D4236" s="23">
        <v>46055.651388888902</v>
      </c>
      <c r="E4236" s="9" t="s">
        <v>212</v>
      </c>
      <c r="F4236" s="9" t="s">
        <v>188</v>
      </c>
      <c r="G4236" s="9" t="s">
        <v>213</v>
      </c>
      <c r="H4236" s="9" t="s">
        <v>161</v>
      </c>
      <c r="I4236" s="9" t="s">
        <v>389</v>
      </c>
      <c r="J4236" s="9" t="s">
        <v>2443</v>
      </c>
      <c r="K4236" s="9" t="s">
        <v>246</v>
      </c>
      <c r="L4236" s="9" t="s">
        <v>282</v>
      </c>
      <c r="M4236" s="9" t="s">
        <v>1436</v>
      </c>
      <c r="N4236" s="9" t="s">
        <v>198</v>
      </c>
      <c r="O4236" s="9" t="s">
        <v>116</v>
      </c>
      <c r="P4236" s="9" t="s">
        <v>525</v>
      </c>
      <c r="Q4236" s="9" t="s">
        <v>219</v>
      </c>
      <c r="R4236" s="9">
        <v>0</v>
      </c>
      <c r="S4236" s="9">
        <v>5</v>
      </c>
      <c r="U4236" s="9" t="s">
        <v>290</v>
      </c>
      <c r="W4236" s="9">
        <v>3</v>
      </c>
      <c r="X4236" s="9">
        <f>INDEX(SLA_Policy!$D$2:$D$5,MATCH(F4236,SLA_Policy!$A$2:$A$5,0))</f>
        <v>72</v>
      </c>
      <c r="Y4236" s="9" t="str">
        <f>IF(E4236="Cancelled","Excluded",IF(D4236="",IF((SLA_Policy!$B$8-B4236)*24&gt;X4236,"Open - Breached","Open - On Track"),IF((D4236-B4236)*24&lt;=X4236,"Met","Breached")))</f>
        <v>Met</v>
      </c>
    </row>
    <row r="4237" spans="1:25" x14ac:dyDescent="0.25">
      <c r="A4237" s="9" t="s">
        <v>7583</v>
      </c>
      <c r="B4237" s="23">
        <v>46055.577777777798</v>
      </c>
      <c r="C4237" s="23">
        <v>46055.588888888902</v>
      </c>
      <c r="D4237" s="23">
        <v>46056.409722222197</v>
      </c>
      <c r="E4237" s="9" t="s">
        <v>212</v>
      </c>
      <c r="F4237" s="9" t="s">
        <v>188</v>
      </c>
      <c r="G4237" s="9" t="s">
        <v>213</v>
      </c>
      <c r="H4237" s="9" t="s">
        <v>162</v>
      </c>
      <c r="I4237" s="9" t="s">
        <v>345</v>
      </c>
      <c r="J4237" s="9" t="s">
        <v>1151</v>
      </c>
      <c r="K4237" s="9" t="s">
        <v>246</v>
      </c>
      <c r="L4237" s="9" t="s">
        <v>104</v>
      </c>
      <c r="M4237" s="9" t="s">
        <v>2144</v>
      </c>
      <c r="N4237" s="9" t="s">
        <v>198</v>
      </c>
      <c r="O4237" s="9" t="s">
        <v>116</v>
      </c>
      <c r="P4237" s="9" t="s">
        <v>234</v>
      </c>
      <c r="Q4237" s="9" t="s">
        <v>219</v>
      </c>
      <c r="R4237" s="9">
        <v>0</v>
      </c>
      <c r="S4237" s="9">
        <v>18</v>
      </c>
      <c r="U4237" s="9" t="s">
        <v>376</v>
      </c>
      <c r="W4237" s="9">
        <v>5</v>
      </c>
      <c r="X4237" s="9">
        <f>INDEX(SLA_Policy!$D$2:$D$5,MATCH(F4237,SLA_Policy!$A$2:$A$5,0))</f>
        <v>72</v>
      </c>
      <c r="Y4237" s="9" t="str">
        <f>IF(E4237="Cancelled","Excluded",IF(D4237="",IF((SLA_Policy!$B$8-B4237)*24&gt;X4237,"Open - Breached","Open - On Track"),IF((D4237-B4237)*24&lt;=X4237,"Met","Breached")))</f>
        <v>Met</v>
      </c>
    </row>
    <row r="4238" spans="1:25" x14ac:dyDescent="0.25">
      <c r="A4238" s="9" t="s">
        <v>7584</v>
      </c>
      <c r="B4238" s="23">
        <v>46055.588194444397</v>
      </c>
      <c r="C4238" s="23">
        <v>46055.592361111099</v>
      </c>
      <c r="D4238" s="23">
        <v>46055.605555555601</v>
      </c>
      <c r="E4238" s="9" t="s">
        <v>212</v>
      </c>
      <c r="F4238" s="9" t="s">
        <v>188</v>
      </c>
      <c r="G4238" s="9" t="s">
        <v>213</v>
      </c>
      <c r="H4238" s="9" t="s">
        <v>161</v>
      </c>
      <c r="I4238" s="9" t="s">
        <v>454</v>
      </c>
      <c r="J4238" s="9" t="s">
        <v>813</v>
      </c>
      <c r="K4238" s="9" t="s">
        <v>246</v>
      </c>
      <c r="L4238" s="9" t="s">
        <v>104</v>
      </c>
      <c r="M4238" s="9" t="s">
        <v>1229</v>
      </c>
      <c r="N4238" s="9" t="s">
        <v>199</v>
      </c>
      <c r="O4238" s="9" t="s">
        <v>116</v>
      </c>
      <c r="P4238" s="9" t="s">
        <v>525</v>
      </c>
      <c r="Q4238" s="9" t="s">
        <v>219</v>
      </c>
      <c r="R4238" s="9">
        <v>0</v>
      </c>
      <c r="S4238" s="9">
        <v>2</v>
      </c>
      <c r="U4238" s="9" t="s">
        <v>266</v>
      </c>
      <c r="X4238" s="9">
        <f>INDEX(SLA_Policy!$D$2:$D$5,MATCH(F4238,SLA_Policy!$A$2:$A$5,0))</f>
        <v>72</v>
      </c>
      <c r="Y4238" s="9" t="str">
        <f>IF(E4238="Cancelled","Excluded",IF(D4238="",IF((SLA_Policy!$B$8-B4238)*24&gt;X4238,"Open - Breached","Open - On Track"),IF((D4238-B4238)*24&lt;=X4238,"Met","Breached")))</f>
        <v>Met</v>
      </c>
    </row>
    <row r="4239" spans="1:25" x14ac:dyDescent="0.25">
      <c r="A4239" s="9" t="s">
        <v>7585</v>
      </c>
      <c r="B4239" s="23">
        <v>46055.590972222199</v>
      </c>
      <c r="C4239" s="23">
        <v>46055.596527777801</v>
      </c>
      <c r="D4239" s="23">
        <v>46055.617361111101</v>
      </c>
      <c r="E4239" s="9" t="s">
        <v>212</v>
      </c>
      <c r="F4239" s="9" t="s">
        <v>188</v>
      </c>
      <c r="G4239" s="9" t="s">
        <v>213</v>
      </c>
      <c r="H4239" s="9" t="s">
        <v>161</v>
      </c>
      <c r="I4239" s="9" t="s">
        <v>389</v>
      </c>
      <c r="J4239" s="9" t="s">
        <v>1402</v>
      </c>
      <c r="K4239" s="9" t="s">
        <v>239</v>
      </c>
      <c r="L4239" s="9" t="s">
        <v>216</v>
      </c>
      <c r="M4239" s="9" t="s">
        <v>5083</v>
      </c>
      <c r="N4239" s="9" t="s">
        <v>198</v>
      </c>
      <c r="O4239" s="9" t="s">
        <v>116</v>
      </c>
      <c r="P4239" s="9" t="s">
        <v>551</v>
      </c>
      <c r="Q4239" s="9" t="s">
        <v>219</v>
      </c>
      <c r="R4239" s="9">
        <v>0</v>
      </c>
      <c r="S4239" s="9">
        <v>8</v>
      </c>
      <c r="U4239" s="9" t="s">
        <v>290</v>
      </c>
      <c r="W4239" s="9">
        <v>5</v>
      </c>
      <c r="X4239" s="9">
        <f>INDEX(SLA_Policy!$D$2:$D$5,MATCH(F4239,SLA_Policy!$A$2:$A$5,0))</f>
        <v>72</v>
      </c>
      <c r="Y4239" s="9" t="str">
        <f>IF(E4239="Cancelled","Excluded",IF(D4239="",IF((SLA_Policy!$B$8-B4239)*24&gt;X4239,"Open - Breached","Open - On Track"),IF((D4239-B4239)*24&lt;=X4239,"Met","Breached")))</f>
        <v>Met</v>
      </c>
    </row>
    <row r="4240" spans="1:25" x14ac:dyDescent="0.25">
      <c r="A4240" s="9" t="s">
        <v>7586</v>
      </c>
      <c r="B4240" s="23">
        <v>46055.59375</v>
      </c>
      <c r="C4240" s="23">
        <v>46055.668749999997</v>
      </c>
      <c r="D4240" s="23">
        <v>46056.731249999997</v>
      </c>
      <c r="E4240" s="9" t="s">
        <v>212</v>
      </c>
      <c r="F4240" s="9" t="s">
        <v>188</v>
      </c>
      <c r="G4240" s="9" t="s">
        <v>213</v>
      </c>
      <c r="H4240" s="9" t="s">
        <v>163</v>
      </c>
      <c r="I4240" s="9" t="s">
        <v>405</v>
      </c>
      <c r="J4240" s="9" t="s">
        <v>3630</v>
      </c>
      <c r="K4240" s="9" t="s">
        <v>246</v>
      </c>
      <c r="L4240" s="9" t="s">
        <v>311</v>
      </c>
      <c r="M4240" s="9" t="s">
        <v>2542</v>
      </c>
      <c r="N4240" s="9" t="s">
        <v>196</v>
      </c>
      <c r="O4240" s="9" t="s">
        <v>176</v>
      </c>
      <c r="P4240" s="9" t="s">
        <v>330</v>
      </c>
      <c r="Q4240" s="9" t="s">
        <v>219</v>
      </c>
      <c r="R4240" s="9">
        <v>1</v>
      </c>
      <c r="S4240" s="9">
        <v>20</v>
      </c>
      <c r="U4240" s="9" t="s">
        <v>230</v>
      </c>
      <c r="X4240" s="9">
        <f>INDEX(SLA_Policy!$D$2:$D$5,MATCH(F4240,SLA_Policy!$A$2:$A$5,0))</f>
        <v>72</v>
      </c>
      <c r="Y4240" s="9" t="str">
        <f>IF(E4240="Cancelled","Excluded",IF(D4240="",IF((SLA_Policy!$B$8-B4240)*24&gt;X4240,"Open - Breached","Open - On Track"),IF((D4240-B4240)*24&lt;=X4240,"Met","Breached")))</f>
        <v>Met</v>
      </c>
    </row>
    <row r="4241" spans="1:25" x14ac:dyDescent="0.25">
      <c r="A4241" s="9" t="s">
        <v>7587</v>
      </c>
      <c r="B4241" s="23">
        <v>46055.608333333301</v>
      </c>
      <c r="C4241" s="23">
        <v>46055.620138888902</v>
      </c>
      <c r="D4241" s="23">
        <v>46056.470833333296</v>
      </c>
      <c r="E4241" s="9" t="s">
        <v>212</v>
      </c>
      <c r="F4241" s="9" t="s">
        <v>189</v>
      </c>
      <c r="G4241" s="9" t="s">
        <v>213</v>
      </c>
      <c r="H4241" s="9" t="s">
        <v>162</v>
      </c>
      <c r="I4241" s="9" t="s">
        <v>345</v>
      </c>
      <c r="J4241" s="9" t="s">
        <v>2999</v>
      </c>
      <c r="K4241" s="9" t="s">
        <v>246</v>
      </c>
      <c r="L4241" s="9" t="s">
        <v>282</v>
      </c>
      <c r="M4241" s="9" t="s">
        <v>987</v>
      </c>
      <c r="N4241" s="9" t="s">
        <v>198</v>
      </c>
      <c r="O4241" s="9" t="s">
        <v>116</v>
      </c>
      <c r="P4241" s="9" t="s">
        <v>551</v>
      </c>
      <c r="Q4241" s="9" t="s">
        <v>219</v>
      </c>
      <c r="R4241" s="9">
        <v>0</v>
      </c>
      <c r="S4241" s="9">
        <v>15</v>
      </c>
      <c r="U4241" s="9" t="s">
        <v>376</v>
      </c>
      <c r="X4241" s="9">
        <f>INDEX(SLA_Policy!$D$2:$D$5,MATCH(F4241,SLA_Policy!$A$2:$A$5,0))</f>
        <v>120</v>
      </c>
      <c r="Y4241" s="9" t="str">
        <f>IF(E4241="Cancelled","Excluded",IF(D4241="",IF((SLA_Policy!$B$8-B4241)*24&gt;X4241,"Open - Breached","Open - On Track"),IF((D4241-B4241)*24&lt;=X4241,"Met","Breached")))</f>
        <v>Met</v>
      </c>
    </row>
    <row r="4242" spans="1:25" x14ac:dyDescent="0.25">
      <c r="A4242" s="9" t="s">
        <v>7588</v>
      </c>
      <c r="B4242" s="23">
        <v>46055.609722222202</v>
      </c>
      <c r="C4242" s="23">
        <v>46055.632638888899</v>
      </c>
      <c r="D4242" s="23">
        <v>46056.347222222197</v>
      </c>
      <c r="E4242" s="9" t="s">
        <v>212</v>
      </c>
      <c r="F4242" s="9" t="s">
        <v>189</v>
      </c>
      <c r="G4242" s="9" t="s">
        <v>213</v>
      </c>
      <c r="H4242" s="9" t="s">
        <v>88</v>
      </c>
      <c r="I4242" s="9" t="s">
        <v>354</v>
      </c>
      <c r="J4242" s="9" t="s">
        <v>564</v>
      </c>
      <c r="K4242" s="9" t="s">
        <v>215</v>
      </c>
      <c r="L4242" s="9" t="s">
        <v>351</v>
      </c>
      <c r="M4242" s="9" t="s">
        <v>3631</v>
      </c>
      <c r="N4242" s="9" t="s">
        <v>197</v>
      </c>
      <c r="O4242" s="9" t="s">
        <v>180</v>
      </c>
      <c r="P4242" s="9" t="s">
        <v>368</v>
      </c>
      <c r="Q4242" s="9" t="s">
        <v>219</v>
      </c>
      <c r="R4242" s="9">
        <v>0</v>
      </c>
      <c r="S4242" s="9">
        <v>28</v>
      </c>
      <c r="T4242" s="9" t="s">
        <v>229</v>
      </c>
      <c r="U4242" s="9" t="s">
        <v>266</v>
      </c>
      <c r="W4242" s="9">
        <v>5</v>
      </c>
      <c r="X4242" s="9">
        <f>INDEX(SLA_Policy!$D$2:$D$5,MATCH(F4242,SLA_Policy!$A$2:$A$5,0))</f>
        <v>120</v>
      </c>
      <c r="Y4242" s="9" t="str">
        <f>IF(E4242="Cancelled","Excluded",IF(D4242="",IF((SLA_Policy!$B$8-B4242)*24&gt;X4242,"Open - Breached","Open - On Track"),IF((D4242-B4242)*24&lt;=X4242,"Met","Breached")))</f>
        <v>Met</v>
      </c>
    </row>
    <row r="4243" spans="1:25" x14ac:dyDescent="0.25">
      <c r="A4243" s="9" t="s">
        <v>7589</v>
      </c>
      <c r="B4243" s="23">
        <v>46055.609722222202</v>
      </c>
      <c r="C4243" s="23">
        <v>46055.643750000003</v>
      </c>
      <c r="D4243" s="23">
        <v>46055.666666666701</v>
      </c>
      <c r="E4243" s="9" t="s">
        <v>212</v>
      </c>
      <c r="F4243" s="9" t="s">
        <v>188</v>
      </c>
      <c r="G4243" s="9" t="s">
        <v>213</v>
      </c>
      <c r="H4243" s="9" t="s">
        <v>161</v>
      </c>
      <c r="I4243" s="9" t="s">
        <v>454</v>
      </c>
      <c r="J4243" s="9" t="s">
        <v>455</v>
      </c>
      <c r="K4243" s="9" t="s">
        <v>246</v>
      </c>
      <c r="L4243" s="9" t="s">
        <v>226</v>
      </c>
      <c r="M4243" s="9" t="s">
        <v>1879</v>
      </c>
      <c r="N4243" s="9" t="s">
        <v>196</v>
      </c>
      <c r="O4243" s="9" t="s">
        <v>116</v>
      </c>
      <c r="P4243" s="9" t="s">
        <v>295</v>
      </c>
      <c r="Q4243" s="9" t="s">
        <v>219</v>
      </c>
      <c r="R4243" s="9">
        <v>0</v>
      </c>
      <c r="S4243" s="9">
        <v>6</v>
      </c>
      <c r="U4243" s="9" t="s">
        <v>290</v>
      </c>
      <c r="W4243" s="9">
        <v>4</v>
      </c>
      <c r="X4243" s="9">
        <f>INDEX(SLA_Policy!$D$2:$D$5,MATCH(F4243,SLA_Policy!$A$2:$A$5,0))</f>
        <v>72</v>
      </c>
      <c r="Y4243" s="9" t="str">
        <f>IF(E4243="Cancelled","Excluded",IF(D4243="",IF((SLA_Policy!$B$8-B4243)*24&gt;X4243,"Open - Breached","Open - On Track"),IF((D4243-B4243)*24&lt;=X4243,"Met","Breached")))</f>
        <v>Met</v>
      </c>
    </row>
    <row r="4244" spans="1:25" x14ac:dyDescent="0.25">
      <c r="A4244" s="9" t="s">
        <v>7590</v>
      </c>
      <c r="B4244" s="23">
        <v>46055.610416666699</v>
      </c>
      <c r="C4244" s="23">
        <v>46055.618750000001</v>
      </c>
      <c r="D4244" s="23">
        <v>46057.329166666699</v>
      </c>
      <c r="E4244" s="9" t="s">
        <v>212</v>
      </c>
      <c r="F4244" s="9" t="s">
        <v>188</v>
      </c>
      <c r="G4244" s="9" t="s">
        <v>236</v>
      </c>
      <c r="H4244" s="9" t="s">
        <v>161</v>
      </c>
      <c r="I4244" s="9" t="s">
        <v>237</v>
      </c>
      <c r="J4244" s="9" t="s">
        <v>4391</v>
      </c>
      <c r="K4244" s="9" t="s">
        <v>246</v>
      </c>
      <c r="L4244" s="9" t="s">
        <v>311</v>
      </c>
      <c r="M4244" s="9" t="s">
        <v>1860</v>
      </c>
      <c r="N4244" s="9" t="s">
        <v>196</v>
      </c>
      <c r="O4244" s="9" t="s">
        <v>177</v>
      </c>
      <c r="P4244" s="9" t="s">
        <v>457</v>
      </c>
      <c r="Q4244" s="9" t="s">
        <v>219</v>
      </c>
      <c r="R4244" s="9">
        <v>2</v>
      </c>
      <c r="S4244" s="9">
        <v>38</v>
      </c>
      <c r="U4244" s="9" t="s">
        <v>242</v>
      </c>
      <c r="W4244" s="9">
        <v>3</v>
      </c>
      <c r="X4244" s="9">
        <f>INDEX(SLA_Policy!$D$2:$D$5,MATCH(F4244,SLA_Policy!$A$2:$A$5,0))</f>
        <v>72</v>
      </c>
      <c r="Y4244" s="9" t="str">
        <f>IF(E4244="Cancelled","Excluded",IF(D4244="",IF((SLA_Policy!$B$8-B4244)*24&gt;X4244,"Open - Breached","Open - On Track"),IF((D4244-B4244)*24&lt;=X4244,"Met","Breached")))</f>
        <v>Met</v>
      </c>
    </row>
    <row r="4245" spans="1:25" x14ac:dyDescent="0.25">
      <c r="A4245" s="9" t="s">
        <v>7591</v>
      </c>
      <c r="B4245" s="23">
        <v>46055.630555555603</v>
      </c>
      <c r="C4245" s="23">
        <v>46055.631249999999</v>
      </c>
      <c r="D4245" s="23">
        <v>46055.642361111102</v>
      </c>
      <c r="E4245" s="9" t="s">
        <v>212</v>
      </c>
      <c r="F4245" s="9" t="s">
        <v>187</v>
      </c>
      <c r="G4245" s="9" t="s">
        <v>213</v>
      </c>
      <c r="H4245" s="9" t="s">
        <v>161</v>
      </c>
      <c r="I4245" s="9" t="s">
        <v>389</v>
      </c>
      <c r="J4245" s="9" t="s">
        <v>7592</v>
      </c>
      <c r="K4245" s="9" t="s">
        <v>239</v>
      </c>
      <c r="L4245" s="9" t="s">
        <v>216</v>
      </c>
      <c r="M4245" s="9" t="s">
        <v>743</v>
      </c>
      <c r="N4245" s="9" t="s">
        <v>198</v>
      </c>
      <c r="O4245" s="9" t="s">
        <v>116</v>
      </c>
      <c r="P4245" s="9" t="s">
        <v>525</v>
      </c>
      <c r="Q4245" s="9" t="s">
        <v>219</v>
      </c>
      <c r="R4245" s="9">
        <v>0</v>
      </c>
      <c r="S4245" s="9">
        <v>2</v>
      </c>
      <c r="U4245" s="9" t="s">
        <v>221</v>
      </c>
      <c r="X4245" s="9">
        <f>INDEX(SLA_Policy!$D$2:$D$5,MATCH(F4245,SLA_Policy!$A$2:$A$5,0))</f>
        <v>8</v>
      </c>
      <c r="Y4245" s="9" t="str">
        <f>IF(E4245="Cancelled","Excluded",IF(D4245="",IF((SLA_Policy!$B$8-B4245)*24&gt;X4245,"Open - Breached","Open - On Track"),IF((D4245-B4245)*24&lt;=X4245,"Met","Breached")))</f>
        <v>Met</v>
      </c>
    </row>
    <row r="4246" spans="1:25" x14ac:dyDescent="0.25">
      <c r="A4246" s="9" t="s">
        <v>7593</v>
      </c>
      <c r="B4246" s="23">
        <v>46055.630555555603</v>
      </c>
      <c r="C4246" s="23">
        <v>46055.660416666702</v>
      </c>
      <c r="D4246" s="23">
        <v>46056.686805555597</v>
      </c>
      <c r="E4246" s="9" t="s">
        <v>212</v>
      </c>
      <c r="F4246" s="9" t="s">
        <v>188</v>
      </c>
      <c r="G4246" s="9" t="s">
        <v>213</v>
      </c>
      <c r="H4246" s="9" t="s">
        <v>164</v>
      </c>
      <c r="I4246" s="9" t="s">
        <v>478</v>
      </c>
      <c r="J4246" s="9" t="s">
        <v>4625</v>
      </c>
      <c r="K4246" s="9" t="s">
        <v>246</v>
      </c>
      <c r="L4246" s="9" t="s">
        <v>216</v>
      </c>
      <c r="M4246" s="9" t="s">
        <v>4946</v>
      </c>
      <c r="N4246" s="9" t="s">
        <v>197</v>
      </c>
      <c r="O4246" s="9" t="s">
        <v>116</v>
      </c>
      <c r="P4246" s="9" t="s">
        <v>551</v>
      </c>
      <c r="Q4246" s="9" t="s">
        <v>219</v>
      </c>
      <c r="R4246" s="9">
        <v>0</v>
      </c>
      <c r="S4246" s="9">
        <v>25</v>
      </c>
      <c r="T4246" s="9" t="s">
        <v>464</v>
      </c>
      <c r="U4246" s="9" t="s">
        <v>290</v>
      </c>
      <c r="X4246" s="9">
        <f>INDEX(SLA_Policy!$D$2:$D$5,MATCH(F4246,SLA_Policy!$A$2:$A$5,0))</f>
        <v>72</v>
      </c>
      <c r="Y4246" s="9" t="str">
        <f>IF(E4246="Cancelled","Excluded",IF(D4246="",IF((SLA_Policy!$B$8-B4246)*24&gt;X4246,"Open - Breached","Open - On Track"),IF((D4246-B4246)*24&lt;=X4246,"Met","Breached")))</f>
        <v>Met</v>
      </c>
    </row>
    <row r="4247" spans="1:25" x14ac:dyDescent="0.25">
      <c r="A4247" s="9" t="s">
        <v>7594</v>
      </c>
      <c r="B4247" s="23">
        <v>46055.631944444503</v>
      </c>
      <c r="C4247" s="23">
        <v>46055.638888888898</v>
      </c>
      <c r="D4247" s="23">
        <v>46057.315972222197</v>
      </c>
      <c r="E4247" s="9" t="s">
        <v>212</v>
      </c>
      <c r="F4247" s="9" t="s">
        <v>188</v>
      </c>
      <c r="G4247" s="9" t="s">
        <v>213</v>
      </c>
      <c r="H4247" s="9" t="s">
        <v>162</v>
      </c>
      <c r="I4247" s="9" t="s">
        <v>345</v>
      </c>
      <c r="J4247" s="9" t="s">
        <v>2999</v>
      </c>
      <c r="K4247" s="9" t="s">
        <v>246</v>
      </c>
      <c r="L4247" s="9" t="s">
        <v>311</v>
      </c>
      <c r="M4247" s="9" t="s">
        <v>2374</v>
      </c>
      <c r="N4247" s="9" t="s">
        <v>199</v>
      </c>
      <c r="O4247" s="9" t="s">
        <v>179</v>
      </c>
      <c r="P4247" s="9" t="s">
        <v>313</v>
      </c>
      <c r="Q4247" s="9" t="s">
        <v>273</v>
      </c>
      <c r="R4247" s="9">
        <v>0</v>
      </c>
      <c r="S4247" s="9">
        <v>11</v>
      </c>
      <c r="U4247" s="9" t="s">
        <v>248</v>
      </c>
      <c r="X4247" s="9">
        <f>INDEX(SLA_Policy!$D$2:$D$5,MATCH(F4247,SLA_Policy!$A$2:$A$5,0))</f>
        <v>72</v>
      </c>
      <c r="Y4247" s="9" t="str">
        <f>IF(E4247="Cancelled","Excluded",IF(D4247="",IF((SLA_Policy!$B$8-B4247)*24&gt;X4247,"Open - Breached","Open - On Track"),IF((D4247-B4247)*24&lt;=X4247,"Met","Breached")))</f>
        <v>Met</v>
      </c>
    </row>
    <row r="4248" spans="1:25" x14ac:dyDescent="0.25">
      <c r="A4248" s="9" t="s">
        <v>7595</v>
      </c>
      <c r="B4248" s="23">
        <v>46055.6472222222</v>
      </c>
      <c r="C4248" s="23">
        <v>46055.65</v>
      </c>
      <c r="D4248" s="23">
        <v>46055.683333333298</v>
      </c>
      <c r="E4248" s="9" t="s">
        <v>212</v>
      </c>
      <c r="F4248" s="9" t="s">
        <v>188</v>
      </c>
      <c r="G4248" s="9" t="s">
        <v>213</v>
      </c>
      <c r="H4248" s="9" t="s">
        <v>161</v>
      </c>
      <c r="I4248" s="9" t="s">
        <v>297</v>
      </c>
      <c r="J4248" s="9" t="s">
        <v>521</v>
      </c>
      <c r="K4248" s="9" t="s">
        <v>303</v>
      </c>
      <c r="L4248" s="9" t="s">
        <v>307</v>
      </c>
      <c r="M4248" s="9" t="s">
        <v>380</v>
      </c>
      <c r="N4248" s="9" t="s">
        <v>199</v>
      </c>
      <c r="O4248" s="9" t="s">
        <v>177</v>
      </c>
      <c r="P4248" s="9" t="s">
        <v>457</v>
      </c>
      <c r="Q4248" s="9" t="s">
        <v>219</v>
      </c>
      <c r="R4248" s="9">
        <v>0</v>
      </c>
      <c r="S4248" s="9">
        <v>20</v>
      </c>
      <c r="U4248" s="9" t="s">
        <v>290</v>
      </c>
      <c r="X4248" s="9">
        <f>INDEX(SLA_Policy!$D$2:$D$5,MATCH(F4248,SLA_Policy!$A$2:$A$5,0))</f>
        <v>72</v>
      </c>
      <c r="Y4248" s="9" t="str">
        <f>IF(E4248="Cancelled","Excluded",IF(D4248="",IF((SLA_Policy!$B$8-B4248)*24&gt;X4248,"Open - Breached","Open - On Track"),IF((D4248-B4248)*24&lt;=X4248,"Met","Breached")))</f>
        <v>Met</v>
      </c>
    </row>
    <row r="4249" spans="1:25" x14ac:dyDescent="0.25">
      <c r="A4249" s="9" t="s">
        <v>7596</v>
      </c>
      <c r="B4249" s="23">
        <v>46055.657638888901</v>
      </c>
      <c r="C4249" s="23">
        <v>46055.6652777778</v>
      </c>
      <c r="D4249" s="23">
        <v>46056.354166666701</v>
      </c>
      <c r="E4249" s="9" t="s">
        <v>212</v>
      </c>
      <c r="F4249" s="9" t="s">
        <v>188</v>
      </c>
      <c r="G4249" s="9" t="s">
        <v>213</v>
      </c>
      <c r="H4249" s="9" t="s">
        <v>164</v>
      </c>
      <c r="I4249" s="9" t="s">
        <v>478</v>
      </c>
      <c r="J4249" s="9" t="s">
        <v>5796</v>
      </c>
      <c r="K4249" s="9" t="s">
        <v>262</v>
      </c>
      <c r="L4249" s="9" t="s">
        <v>104</v>
      </c>
      <c r="M4249" s="9" t="s">
        <v>1142</v>
      </c>
      <c r="N4249" s="9" t="s">
        <v>196</v>
      </c>
      <c r="O4249" s="9" t="s">
        <v>178</v>
      </c>
      <c r="P4249" s="9" t="s">
        <v>414</v>
      </c>
      <c r="Q4249" s="9" t="s">
        <v>219</v>
      </c>
      <c r="R4249" s="9">
        <v>0</v>
      </c>
      <c r="S4249" s="9">
        <v>34</v>
      </c>
      <c r="T4249" s="9" t="s">
        <v>343</v>
      </c>
      <c r="U4249" s="9" t="s">
        <v>290</v>
      </c>
      <c r="W4249" s="9">
        <v>4</v>
      </c>
      <c r="X4249" s="9">
        <f>INDEX(SLA_Policy!$D$2:$D$5,MATCH(F4249,SLA_Policy!$A$2:$A$5,0))</f>
        <v>72</v>
      </c>
      <c r="Y4249" s="9" t="str">
        <f>IF(E4249="Cancelled","Excluded",IF(D4249="",IF((SLA_Policy!$B$8-B4249)*24&gt;X4249,"Open - Breached","Open - On Track"),IF((D4249-B4249)*24&lt;=X4249,"Met","Breached")))</f>
        <v>Met</v>
      </c>
    </row>
    <row r="4250" spans="1:25" x14ac:dyDescent="0.25">
      <c r="A4250" s="9" t="s">
        <v>7597</v>
      </c>
      <c r="B4250" s="23">
        <v>46055.667361111096</v>
      </c>
      <c r="C4250" s="23">
        <v>46055.684722222199</v>
      </c>
      <c r="D4250" s="23">
        <v>46056.322916666701</v>
      </c>
      <c r="E4250" s="9" t="s">
        <v>212</v>
      </c>
      <c r="F4250" s="9" t="s">
        <v>188</v>
      </c>
      <c r="G4250" s="9" t="s">
        <v>213</v>
      </c>
      <c r="H4250" s="9" t="s">
        <v>163</v>
      </c>
      <c r="I4250" s="9" t="s">
        <v>405</v>
      </c>
      <c r="J4250" s="9" t="s">
        <v>783</v>
      </c>
      <c r="K4250" s="9" t="s">
        <v>246</v>
      </c>
      <c r="L4250" s="9" t="s">
        <v>311</v>
      </c>
      <c r="M4250" s="9" t="s">
        <v>2212</v>
      </c>
      <c r="N4250" s="9" t="s">
        <v>197</v>
      </c>
      <c r="O4250" s="9" t="s">
        <v>176</v>
      </c>
      <c r="P4250" s="9" t="s">
        <v>228</v>
      </c>
      <c r="Q4250" s="9" t="s">
        <v>219</v>
      </c>
      <c r="R4250" s="9">
        <v>0</v>
      </c>
      <c r="S4250" s="9">
        <v>10</v>
      </c>
      <c r="U4250" s="9" t="s">
        <v>230</v>
      </c>
      <c r="W4250" s="9">
        <v>4</v>
      </c>
      <c r="X4250" s="9">
        <f>INDEX(SLA_Policy!$D$2:$D$5,MATCH(F4250,SLA_Policy!$A$2:$A$5,0))</f>
        <v>72</v>
      </c>
      <c r="Y4250" s="9" t="str">
        <f>IF(E4250="Cancelled","Excluded",IF(D4250="",IF((SLA_Policy!$B$8-B4250)*24&gt;X4250,"Open - Breached","Open - On Track"),IF((D4250-B4250)*24&lt;=X4250,"Met","Breached")))</f>
        <v>Met</v>
      </c>
    </row>
    <row r="4251" spans="1:25" x14ac:dyDescent="0.25">
      <c r="A4251" s="9" t="s">
        <v>7598</v>
      </c>
      <c r="B4251" s="23">
        <v>46055.681250000001</v>
      </c>
      <c r="C4251" s="23">
        <v>46055.7631944444</v>
      </c>
      <c r="D4251" s="23">
        <v>46055.773611111101</v>
      </c>
      <c r="E4251" s="9" t="s">
        <v>212</v>
      </c>
      <c r="F4251" s="9" t="s">
        <v>187</v>
      </c>
      <c r="G4251" s="9" t="s">
        <v>213</v>
      </c>
      <c r="H4251" s="9" t="s">
        <v>166</v>
      </c>
      <c r="I4251" s="9" t="s">
        <v>286</v>
      </c>
      <c r="J4251" s="9" t="s">
        <v>7599</v>
      </c>
      <c r="K4251" s="9" t="s">
        <v>303</v>
      </c>
      <c r="L4251" s="9" t="s">
        <v>270</v>
      </c>
      <c r="M4251" s="9" t="s">
        <v>2575</v>
      </c>
      <c r="N4251" s="9" t="s">
        <v>197</v>
      </c>
      <c r="O4251" s="9" t="s">
        <v>181</v>
      </c>
      <c r="P4251" s="9" t="s">
        <v>445</v>
      </c>
      <c r="Q4251" s="9" t="s">
        <v>273</v>
      </c>
      <c r="R4251" s="9">
        <v>0</v>
      </c>
      <c r="S4251" s="9">
        <v>16</v>
      </c>
      <c r="U4251" s="9" t="s">
        <v>376</v>
      </c>
      <c r="W4251" s="9">
        <v>4</v>
      </c>
      <c r="X4251" s="9">
        <f>INDEX(SLA_Policy!$D$2:$D$5,MATCH(F4251,SLA_Policy!$A$2:$A$5,0))</f>
        <v>8</v>
      </c>
      <c r="Y4251" s="9" t="str">
        <f>IF(E4251="Cancelled","Excluded",IF(D4251="",IF((SLA_Policy!$B$8-B4251)*24&gt;X4251,"Open - Breached","Open - On Track"),IF((D4251-B4251)*24&lt;=X4251,"Met","Breached")))</f>
        <v>Met</v>
      </c>
    </row>
    <row r="4252" spans="1:25" x14ac:dyDescent="0.25">
      <c r="A4252" s="9" t="s">
        <v>7600</v>
      </c>
      <c r="B4252" s="23">
        <v>46055.7</v>
      </c>
      <c r="C4252" s="23">
        <v>46055.71875</v>
      </c>
      <c r="D4252" s="23">
        <v>46057.349305555603</v>
      </c>
      <c r="E4252" s="9" t="s">
        <v>212</v>
      </c>
      <c r="F4252" s="9" t="s">
        <v>188</v>
      </c>
      <c r="G4252" s="9" t="s">
        <v>236</v>
      </c>
      <c r="H4252" s="9" t="s">
        <v>161</v>
      </c>
      <c r="I4252" s="9" t="s">
        <v>237</v>
      </c>
      <c r="J4252" s="9" t="s">
        <v>611</v>
      </c>
      <c r="K4252" s="9" t="s">
        <v>215</v>
      </c>
      <c r="L4252" s="9" t="s">
        <v>307</v>
      </c>
      <c r="M4252" s="9" t="s">
        <v>2439</v>
      </c>
      <c r="N4252" s="9" t="s">
        <v>196</v>
      </c>
      <c r="O4252" s="9" t="s">
        <v>177</v>
      </c>
      <c r="P4252" s="9" t="s">
        <v>300</v>
      </c>
      <c r="Q4252" s="9" t="s">
        <v>219</v>
      </c>
      <c r="R4252" s="9">
        <v>1</v>
      </c>
      <c r="S4252" s="9">
        <v>32</v>
      </c>
      <c r="U4252" s="9" t="s">
        <v>242</v>
      </c>
      <c r="W4252" s="9">
        <v>4</v>
      </c>
      <c r="X4252" s="9">
        <f>INDEX(SLA_Policy!$D$2:$D$5,MATCH(F4252,SLA_Policy!$A$2:$A$5,0))</f>
        <v>72</v>
      </c>
      <c r="Y4252" s="9" t="str">
        <f>IF(E4252="Cancelled","Excluded",IF(D4252="",IF((SLA_Policy!$B$8-B4252)*24&gt;X4252,"Open - Breached","Open - On Track"),IF((D4252-B4252)*24&lt;=X4252,"Met","Breached")))</f>
        <v>Met</v>
      </c>
    </row>
    <row r="4253" spans="1:25" x14ac:dyDescent="0.25">
      <c r="A4253" s="9" t="s">
        <v>7601</v>
      </c>
      <c r="B4253" s="23">
        <v>46055.704861111102</v>
      </c>
      <c r="C4253" s="23">
        <v>46055.707638888904</v>
      </c>
      <c r="D4253" s="23">
        <v>46055.807638888902</v>
      </c>
      <c r="E4253" s="9" t="s">
        <v>212</v>
      </c>
      <c r="F4253" s="9" t="s">
        <v>187</v>
      </c>
      <c r="G4253" s="9" t="s">
        <v>213</v>
      </c>
      <c r="H4253" s="9" t="s">
        <v>166</v>
      </c>
      <c r="I4253" s="9" t="s">
        <v>1238</v>
      </c>
      <c r="J4253" s="9" t="s">
        <v>2725</v>
      </c>
      <c r="K4253" s="9" t="s">
        <v>246</v>
      </c>
      <c r="L4253" s="9" t="s">
        <v>311</v>
      </c>
      <c r="M4253" s="9" t="s">
        <v>797</v>
      </c>
      <c r="N4253" s="9" t="s">
        <v>198</v>
      </c>
      <c r="O4253" s="9" t="s">
        <v>180</v>
      </c>
      <c r="P4253" s="9" t="s">
        <v>278</v>
      </c>
      <c r="Q4253" s="9" t="s">
        <v>273</v>
      </c>
      <c r="R4253" s="9">
        <v>0</v>
      </c>
      <c r="S4253" s="9">
        <v>81</v>
      </c>
      <c r="T4253" s="9" t="s">
        <v>343</v>
      </c>
      <c r="U4253" s="9" t="s">
        <v>266</v>
      </c>
      <c r="X4253" s="9">
        <f>INDEX(SLA_Policy!$D$2:$D$5,MATCH(F4253,SLA_Policy!$A$2:$A$5,0))</f>
        <v>8</v>
      </c>
      <c r="Y4253" s="9" t="str">
        <f>IF(E4253="Cancelled","Excluded",IF(D4253="",IF((SLA_Policy!$B$8-B4253)*24&gt;X4253,"Open - Breached","Open - On Track"),IF((D4253-B4253)*24&lt;=X4253,"Met","Breached")))</f>
        <v>Met</v>
      </c>
    </row>
    <row r="4254" spans="1:25" x14ac:dyDescent="0.25">
      <c r="A4254" s="9" t="s">
        <v>7602</v>
      </c>
      <c r="B4254" s="23">
        <v>46055.708333333299</v>
      </c>
      <c r="C4254" s="23">
        <v>46056.296527777798</v>
      </c>
      <c r="D4254" s="23">
        <v>46056.306250000001</v>
      </c>
      <c r="E4254" s="9" t="s">
        <v>212</v>
      </c>
      <c r="F4254" s="9" t="s">
        <v>188</v>
      </c>
      <c r="G4254" s="9" t="s">
        <v>213</v>
      </c>
      <c r="H4254" s="9" t="s">
        <v>162</v>
      </c>
      <c r="I4254" s="9" t="s">
        <v>244</v>
      </c>
      <c r="J4254" s="9" t="s">
        <v>7603</v>
      </c>
      <c r="K4254" s="9" t="s">
        <v>303</v>
      </c>
      <c r="L4254" s="9" t="s">
        <v>311</v>
      </c>
      <c r="M4254" s="9" t="s">
        <v>1740</v>
      </c>
      <c r="N4254" s="9" t="s">
        <v>197</v>
      </c>
      <c r="O4254" s="9" t="s">
        <v>179</v>
      </c>
      <c r="P4254" s="9" t="s">
        <v>337</v>
      </c>
      <c r="Q4254" s="9" t="s">
        <v>219</v>
      </c>
      <c r="R4254" s="9">
        <v>0</v>
      </c>
      <c r="S4254" s="9">
        <v>13</v>
      </c>
      <c r="U4254" s="9" t="s">
        <v>266</v>
      </c>
      <c r="X4254" s="9">
        <f>INDEX(SLA_Policy!$D$2:$D$5,MATCH(F4254,SLA_Policy!$A$2:$A$5,0))</f>
        <v>72</v>
      </c>
      <c r="Y4254" s="9" t="str">
        <f>IF(E4254="Cancelled","Excluded",IF(D4254="",IF((SLA_Policy!$B$8-B4254)*24&gt;X4254,"Open - Breached","Open - On Track"),IF((D4254-B4254)*24&lt;=X4254,"Met","Breached")))</f>
        <v>Met</v>
      </c>
    </row>
    <row r="4255" spans="1:25" x14ac:dyDescent="0.25">
      <c r="A4255" s="9" t="s">
        <v>7604</v>
      </c>
      <c r="B4255" s="23">
        <v>46055.711111111101</v>
      </c>
      <c r="C4255" s="23">
        <v>46055.720138888901</v>
      </c>
      <c r="D4255" s="23">
        <v>46056.401388888902</v>
      </c>
      <c r="E4255" s="9" t="s">
        <v>212</v>
      </c>
      <c r="F4255" s="9" t="s">
        <v>188</v>
      </c>
      <c r="G4255" s="9" t="s">
        <v>213</v>
      </c>
      <c r="H4255" s="9" t="s">
        <v>161</v>
      </c>
      <c r="I4255" s="9" t="s">
        <v>389</v>
      </c>
      <c r="J4255" s="9" t="s">
        <v>6630</v>
      </c>
      <c r="K4255" s="9" t="s">
        <v>239</v>
      </c>
      <c r="L4255" s="9" t="s">
        <v>282</v>
      </c>
      <c r="M4255" s="9" t="s">
        <v>3467</v>
      </c>
      <c r="N4255" s="9" t="s">
        <v>198</v>
      </c>
      <c r="O4255" s="9" t="s">
        <v>116</v>
      </c>
      <c r="P4255" s="9" t="s">
        <v>551</v>
      </c>
      <c r="Q4255" s="9" t="s">
        <v>219</v>
      </c>
      <c r="R4255" s="9">
        <v>1</v>
      </c>
      <c r="S4255" s="9">
        <v>19</v>
      </c>
      <c r="U4255" s="9" t="s">
        <v>266</v>
      </c>
      <c r="X4255" s="9">
        <f>INDEX(SLA_Policy!$D$2:$D$5,MATCH(F4255,SLA_Policy!$A$2:$A$5,0))</f>
        <v>72</v>
      </c>
      <c r="Y4255" s="9" t="str">
        <f>IF(E4255="Cancelled","Excluded",IF(D4255="",IF((SLA_Policy!$B$8-B4255)*24&gt;X4255,"Open - Breached","Open - On Track"),IF((D4255-B4255)*24&lt;=X4255,"Met","Breached")))</f>
        <v>Met</v>
      </c>
    </row>
    <row r="4256" spans="1:25" x14ac:dyDescent="0.25">
      <c r="A4256" s="9" t="s">
        <v>7605</v>
      </c>
      <c r="B4256" s="23">
        <v>46055.713194444397</v>
      </c>
      <c r="C4256" s="23">
        <v>46055.718055555597</v>
      </c>
      <c r="D4256" s="23">
        <v>46056.365277777797</v>
      </c>
      <c r="E4256" s="9" t="s">
        <v>212</v>
      </c>
      <c r="F4256" s="9" t="s">
        <v>188</v>
      </c>
      <c r="G4256" s="9" t="s">
        <v>213</v>
      </c>
      <c r="H4256" s="9" t="s">
        <v>162</v>
      </c>
      <c r="I4256" s="9" t="s">
        <v>244</v>
      </c>
      <c r="J4256" s="9" t="s">
        <v>3212</v>
      </c>
      <c r="K4256" s="9" t="s">
        <v>262</v>
      </c>
      <c r="L4256" s="9" t="s">
        <v>311</v>
      </c>
      <c r="M4256" s="9" t="s">
        <v>7606</v>
      </c>
      <c r="N4256" s="9" t="s">
        <v>198</v>
      </c>
      <c r="O4256" s="9" t="s">
        <v>179</v>
      </c>
      <c r="P4256" s="9" t="s">
        <v>284</v>
      </c>
      <c r="Q4256" s="9" t="s">
        <v>219</v>
      </c>
      <c r="R4256" s="9">
        <v>0</v>
      </c>
      <c r="S4256" s="9">
        <v>39</v>
      </c>
      <c r="U4256" s="9" t="s">
        <v>661</v>
      </c>
      <c r="W4256" s="9">
        <v>5</v>
      </c>
      <c r="X4256" s="9">
        <f>INDEX(SLA_Policy!$D$2:$D$5,MATCH(F4256,SLA_Policy!$A$2:$A$5,0))</f>
        <v>72</v>
      </c>
      <c r="Y4256" s="9" t="str">
        <f>IF(E4256="Cancelled","Excluded",IF(D4256="",IF((SLA_Policy!$B$8-B4256)*24&gt;X4256,"Open - Breached","Open - On Track"),IF((D4256-B4256)*24&lt;=X4256,"Met","Breached")))</f>
        <v>Met</v>
      </c>
    </row>
    <row r="4257" spans="1:25" x14ac:dyDescent="0.25">
      <c r="A4257" s="9" t="s">
        <v>7607</v>
      </c>
      <c r="B4257" s="23">
        <v>46055.715277777803</v>
      </c>
      <c r="C4257" s="23">
        <v>46055.726388888899</v>
      </c>
      <c r="D4257" s="23">
        <v>46056.375694444498</v>
      </c>
      <c r="E4257" s="9" t="s">
        <v>212</v>
      </c>
      <c r="F4257" s="9" t="s">
        <v>188</v>
      </c>
      <c r="G4257" s="9" t="s">
        <v>213</v>
      </c>
      <c r="H4257" s="9" t="s">
        <v>162</v>
      </c>
      <c r="I4257" s="9" t="s">
        <v>393</v>
      </c>
      <c r="J4257" s="9" t="s">
        <v>7005</v>
      </c>
      <c r="K4257" s="9" t="s">
        <v>239</v>
      </c>
      <c r="L4257" s="9" t="s">
        <v>104</v>
      </c>
      <c r="M4257" s="9" t="s">
        <v>894</v>
      </c>
      <c r="N4257" s="9" t="s">
        <v>196</v>
      </c>
      <c r="O4257" s="9" t="s">
        <v>179</v>
      </c>
      <c r="P4257" s="9" t="s">
        <v>264</v>
      </c>
      <c r="Q4257" s="9" t="s">
        <v>273</v>
      </c>
      <c r="R4257" s="9">
        <v>0</v>
      </c>
      <c r="S4257" s="9">
        <v>17</v>
      </c>
      <c r="U4257" s="9" t="s">
        <v>376</v>
      </c>
      <c r="W4257" s="9">
        <v>4</v>
      </c>
      <c r="X4257" s="9">
        <f>INDEX(SLA_Policy!$D$2:$D$5,MATCH(F4257,SLA_Policy!$A$2:$A$5,0))</f>
        <v>72</v>
      </c>
      <c r="Y4257" s="9" t="str">
        <f>IF(E4257="Cancelled","Excluded",IF(D4257="",IF((SLA_Policy!$B$8-B4257)*24&gt;X4257,"Open - Breached","Open - On Track"),IF((D4257-B4257)*24&lt;=X4257,"Met","Breached")))</f>
        <v>Met</v>
      </c>
    </row>
    <row r="4258" spans="1:25" x14ac:dyDescent="0.25">
      <c r="A4258" s="9" t="s">
        <v>7608</v>
      </c>
      <c r="B4258" s="23">
        <v>46055.717361111099</v>
      </c>
      <c r="C4258" s="23">
        <v>46055.744444444397</v>
      </c>
      <c r="D4258" s="23">
        <v>46057.533333333296</v>
      </c>
      <c r="E4258" s="9" t="s">
        <v>212</v>
      </c>
      <c r="F4258" s="9" t="s">
        <v>188</v>
      </c>
      <c r="G4258" s="9" t="s">
        <v>213</v>
      </c>
      <c r="H4258" s="9" t="s">
        <v>162</v>
      </c>
      <c r="I4258" s="9" t="s">
        <v>345</v>
      </c>
      <c r="J4258" s="9" t="s">
        <v>429</v>
      </c>
      <c r="K4258" s="9" t="s">
        <v>225</v>
      </c>
      <c r="L4258" s="9" t="s">
        <v>216</v>
      </c>
      <c r="M4258" s="9" t="s">
        <v>1324</v>
      </c>
      <c r="N4258" s="9" t="s">
        <v>196</v>
      </c>
      <c r="O4258" s="9" t="s">
        <v>179</v>
      </c>
      <c r="P4258" s="9" t="s">
        <v>264</v>
      </c>
      <c r="Q4258" s="9" t="s">
        <v>219</v>
      </c>
      <c r="R4258" s="9">
        <v>0</v>
      </c>
      <c r="S4258" s="9">
        <v>35</v>
      </c>
      <c r="U4258" s="9" t="s">
        <v>248</v>
      </c>
      <c r="W4258" s="9">
        <v>5</v>
      </c>
      <c r="X4258" s="9">
        <f>INDEX(SLA_Policy!$D$2:$D$5,MATCH(F4258,SLA_Policy!$A$2:$A$5,0))</f>
        <v>72</v>
      </c>
      <c r="Y4258" s="9" t="str">
        <f>IF(E4258="Cancelled","Excluded",IF(D4258="",IF((SLA_Policy!$B$8-B4258)*24&gt;X4258,"Open - Breached","Open - On Track"),IF((D4258-B4258)*24&lt;=X4258,"Met","Breached")))</f>
        <v>Met</v>
      </c>
    </row>
    <row r="4259" spans="1:25" x14ac:dyDescent="0.25">
      <c r="A4259" s="9" t="s">
        <v>7609</v>
      </c>
      <c r="B4259" s="23">
        <v>46055.720833333296</v>
      </c>
      <c r="C4259" s="23">
        <v>46055.723611111098</v>
      </c>
      <c r="D4259" s="23">
        <v>46057.382638888899</v>
      </c>
      <c r="E4259" s="9" t="s">
        <v>212</v>
      </c>
      <c r="F4259" s="9" t="s">
        <v>188</v>
      </c>
      <c r="G4259" s="9" t="s">
        <v>213</v>
      </c>
      <c r="H4259" s="9" t="s">
        <v>163</v>
      </c>
      <c r="I4259" s="9" t="s">
        <v>223</v>
      </c>
      <c r="J4259" s="9" t="s">
        <v>7610</v>
      </c>
      <c r="K4259" s="9" t="s">
        <v>225</v>
      </c>
      <c r="L4259" s="9" t="s">
        <v>311</v>
      </c>
      <c r="M4259" s="9" t="s">
        <v>3671</v>
      </c>
      <c r="N4259" s="9" t="s">
        <v>200</v>
      </c>
      <c r="O4259" s="9" t="s">
        <v>176</v>
      </c>
      <c r="P4259" s="9" t="s">
        <v>228</v>
      </c>
      <c r="Q4259" s="9" t="s">
        <v>219</v>
      </c>
      <c r="R4259" s="9">
        <v>0</v>
      </c>
      <c r="S4259" s="9">
        <v>32</v>
      </c>
      <c r="T4259" s="9" t="s">
        <v>229</v>
      </c>
      <c r="U4259" s="9" t="s">
        <v>230</v>
      </c>
      <c r="X4259" s="9">
        <f>INDEX(SLA_Policy!$D$2:$D$5,MATCH(F4259,SLA_Policy!$A$2:$A$5,0))</f>
        <v>72</v>
      </c>
      <c r="Y4259" s="9" t="str">
        <f>IF(E4259="Cancelled","Excluded",IF(D4259="",IF((SLA_Policy!$B$8-B4259)*24&gt;X4259,"Open - Breached","Open - On Track"),IF((D4259-B4259)*24&lt;=X4259,"Met","Breached")))</f>
        <v>Met</v>
      </c>
    </row>
    <row r="4260" spans="1:25" x14ac:dyDescent="0.25">
      <c r="A4260" s="9" t="s">
        <v>7611</v>
      </c>
      <c r="B4260" s="23">
        <v>46055.727083333302</v>
      </c>
      <c r="C4260" s="23">
        <v>46055.728472222203</v>
      </c>
      <c r="D4260" s="23">
        <v>46056.349305555603</v>
      </c>
      <c r="E4260" s="9" t="s">
        <v>212</v>
      </c>
      <c r="F4260" s="9" t="s">
        <v>189</v>
      </c>
      <c r="G4260" s="9" t="s">
        <v>213</v>
      </c>
      <c r="H4260" s="9" t="s">
        <v>161</v>
      </c>
      <c r="I4260" s="9" t="s">
        <v>389</v>
      </c>
      <c r="J4260" s="9" t="s">
        <v>1243</v>
      </c>
      <c r="K4260" s="9" t="s">
        <v>246</v>
      </c>
      <c r="L4260" s="9" t="s">
        <v>371</v>
      </c>
      <c r="M4260" s="9" t="s">
        <v>996</v>
      </c>
      <c r="N4260" s="9" t="s">
        <v>200</v>
      </c>
      <c r="O4260" s="9" t="s">
        <v>116</v>
      </c>
      <c r="P4260" s="9" t="s">
        <v>218</v>
      </c>
      <c r="Q4260" s="9" t="s">
        <v>219</v>
      </c>
      <c r="R4260" s="9">
        <v>0</v>
      </c>
      <c r="S4260" s="9">
        <v>3</v>
      </c>
      <c r="U4260" s="9" t="s">
        <v>290</v>
      </c>
      <c r="W4260" s="9">
        <v>4</v>
      </c>
      <c r="X4260" s="9">
        <f>INDEX(SLA_Policy!$D$2:$D$5,MATCH(F4260,SLA_Policy!$A$2:$A$5,0))</f>
        <v>120</v>
      </c>
      <c r="Y4260" s="9" t="str">
        <f>IF(E4260="Cancelled","Excluded",IF(D4260="",IF((SLA_Policy!$B$8-B4260)*24&gt;X4260,"Open - Breached","Open - On Track"),IF((D4260-B4260)*24&lt;=X4260,"Met","Breached")))</f>
        <v>Met</v>
      </c>
    </row>
    <row r="4261" spans="1:25" x14ac:dyDescent="0.25">
      <c r="A4261" s="9" t="s">
        <v>7612</v>
      </c>
      <c r="B4261" s="23">
        <v>46055.9284722222</v>
      </c>
      <c r="C4261" s="23">
        <v>46056.340277777803</v>
      </c>
      <c r="D4261" s="23">
        <v>46056.654861111099</v>
      </c>
      <c r="E4261" s="9" t="s">
        <v>212</v>
      </c>
      <c r="F4261" s="9" t="s">
        <v>188</v>
      </c>
      <c r="G4261" s="9" t="s">
        <v>213</v>
      </c>
      <c r="H4261" s="9" t="s">
        <v>166</v>
      </c>
      <c r="I4261" s="9" t="s">
        <v>286</v>
      </c>
      <c r="J4261" s="9" t="s">
        <v>7613</v>
      </c>
      <c r="K4261" s="9" t="s">
        <v>215</v>
      </c>
      <c r="L4261" s="9" t="s">
        <v>282</v>
      </c>
      <c r="M4261" s="9" t="s">
        <v>5053</v>
      </c>
      <c r="N4261" s="9" t="s">
        <v>196</v>
      </c>
      <c r="O4261" s="9" t="s">
        <v>181</v>
      </c>
      <c r="P4261" s="9" t="s">
        <v>289</v>
      </c>
      <c r="Q4261" s="9" t="s">
        <v>219</v>
      </c>
      <c r="R4261" s="9">
        <v>0</v>
      </c>
      <c r="S4261" s="9">
        <v>7</v>
      </c>
      <c r="U4261" s="9" t="s">
        <v>290</v>
      </c>
      <c r="X4261" s="9">
        <f>INDEX(SLA_Policy!$D$2:$D$5,MATCH(F4261,SLA_Policy!$A$2:$A$5,0))</f>
        <v>72</v>
      </c>
      <c r="Y4261" s="9" t="str">
        <f>IF(E4261="Cancelled","Excluded",IF(D4261="",IF((SLA_Policy!$B$8-B4261)*24&gt;X4261,"Open - Breached","Open - On Track"),IF((D4261-B4261)*24&lt;=X4261,"Met","Breached")))</f>
        <v>Met</v>
      </c>
    </row>
    <row r="4262" spans="1:25" x14ac:dyDescent="0.25">
      <c r="A4262" s="9" t="s">
        <v>7614</v>
      </c>
      <c r="B4262" s="23">
        <v>46056.060416666704</v>
      </c>
      <c r="C4262" s="23">
        <v>46056.363888888904</v>
      </c>
      <c r="D4262" s="23">
        <v>46058.716666666704</v>
      </c>
      <c r="E4262" s="9" t="s">
        <v>212</v>
      </c>
      <c r="F4262" s="9" t="s">
        <v>189</v>
      </c>
      <c r="G4262" s="9" t="s">
        <v>236</v>
      </c>
      <c r="H4262" s="9" t="s">
        <v>162</v>
      </c>
      <c r="I4262" s="9" t="s">
        <v>280</v>
      </c>
      <c r="J4262" s="9" t="s">
        <v>6186</v>
      </c>
      <c r="K4262" s="9" t="s">
        <v>246</v>
      </c>
      <c r="L4262" s="9" t="s">
        <v>311</v>
      </c>
      <c r="M4262" s="9" t="s">
        <v>3372</v>
      </c>
      <c r="N4262" s="9" t="s">
        <v>196</v>
      </c>
      <c r="O4262" s="9" t="s">
        <v>179</v>
      </c>
      <c r="P4262" s="9" t="s">
        <v>264</v>
      </c>
      <c r="Q4262" s="9" t="s">
        <v>219</v>
      </c>
      <c r="R4262" s="9">
        <v>0</v>
      </c>
      <c r="S4262" s="9">
        <v>38</v>
      </c>
      <c r="U4262" s="9" t="s">
        <v>242</v>
      </c>
      <c r="W4262" s="9">
        <v>5</v>
      </c>
      <c r="X4262" s="9">
        <f>INDEX(SLA_Policy!$D$2:$D$5,MATCH(F4262,SLA_Policy!$A$2:$A$5,0))</f>
        <v>120</v>
      </c>
      <c r="Y4262" s="9" t="str">
        <f>IF(E4262="Cancelled","Excluded",IF(D4262="",IF((SLA_Policy!$B$8-B4262)*24&gt;X4262,"Open - Breached","Open - On Track"),IF((D4262-B4262)*24&lt;=X4262,"Met","Breached")))</f>
        <v>Met</v>
      </c>
    </row>
    <row r="4263" spans="1:25" x14ac:dyDescent="0.25">
      <c r="A4263" s="9" t="s">
        <v>7615</v>
      </c>
      <c r="B4263" s="23">
        <v>46056.081250000003</v>
      </c>
      <c r="C4263" s="23">
        <v>46056.372222222199</v>
      </c>
      <c r="D4263" s="23">
        <v>46056.393750000003</v>
      </c>
      <c r="E4263" s="9" t="s">
        <v>212</v>
      </c>
      <c r="F4263" s="9" t="s">
        <v>188</v>
      </c>
      <c r="G4263" s="9" t="s">
        <v>213</v>
      </c>
      <c r="H4263" s="9" t="s">
        <v>161</v>
      </c>
      <c r="I4263" s="9" t="s">
        <v>454</v>
      </c>
      <c r="J4263" s="9" t="s">
        <v>7616</v>
      </c>
      <c r="K4263" s="9" t="s">
        <v>246</v>
      </c>
      <c r="L4263" s="9" t="s">
        <v>104</v>
      </c>
      <c r="M4263" s="9" t="s">
        <v>3544</v>
      </c>
      <c r="N4263" s="9" t="s">
        <v>196</v>
      </c>
      <c r="O4263" s="9" t="s">
        <v>177</v>
      </c>
      <c r="P4263" s="9" t="s">
        <v>457</v>
      </c>
      <c r="Q4263" s="9" t="s">
        <v>219</v>
      </c>
      <c r="R4263" s="9">
        <v>0</v>
      </c>
      <c r="S4263" s="9">
        <v>6</v>
      </c>
      <c r="U4263" s="9" t="s">
        <v>290</v>
      </c>
      <c r="X4263" s="9">
        <f>INDEX(SLA_Policy!$D$2:$D$5,MATCH(F4263,SLA_Policy!$A$2:$A$5,0))</f>
        <v>72</v>
      </c>
      <c r="Y4263" s="9" t="str">
        <f>IF(E4263="Cancelled","Excluded",IF(D4263="",IF((SLA_Policy!$B$8-B4263)*24&gt;X4263,"Open - Breached","Open - On Track"),IF((D4263-B4263)*24&lt;=X4263,"Met","Breached")))</f>
        <v>Met</v>
      </c>
    </row>
    <row r="4264" spans="1:25" x14ac:dyDescent="0.25">
      <c r="A4264" s="9" t="s">
        <v>7617</v>
      </c>
      <c r="B4264" s="23">
        <v>46056.217361111099</v>
      </c>
      <c r="C4264" s="23">
        <v>46056.338194444397</v>
      </c>
      <c r="D4264" s="23">
        <v>46076.336111111101</v>
      </c>
      <c r="E4264" s="9" t="s">
        <v>212</v>
      </c>
      <c r="F4264" s="9" t="s">
        <v>189</v>
      </c>
      <c r="G4264" s="9" t="s">
        <v>236</v>
      </c>
      <c r="H4264" s="9" t="s">
        <v>163</v>
      </c>
      <c r="I4264" s="9" t="s">
        <v>315</v>
      </c>
      <c r="J4264" s="9" t="s">
        <v>585</v>
      </c>
      <c r="K4264" s="9" t="s">
        <v>215</v>
      </c>
      <c r="L4264" s="9" t="s">
        <v>282</v>
      </c>
      <c r="M4264" s="9" t="s">
        <v>998</v>
      </c>
      <c r="N4264" s="9" t="s">
        <v>198</v>
      </c>
      <c r="O4264" s="9" t="s">
        <v>180</v>
      </c>
      <c r="P4264" s="9" t="s">
        <v>278</v>
      </c>
      <c r="Q4264" s="9" t="s">
        <v>273</v>
      </c>
      <c r="R4264" s="9">
        <v>0</v>
      </c>
      <c r="S4264" s="9">
        <v>97</v>
      </c>
      <c r="T4264" s="9" t="s">
        <v>322</v>
      </c>
      <c r="U4264" s="9" t="s">
        <v>242</v>
      </c>
      <c r="W4264" s="9">
        <v>2</v>
      </c>
      <c r="X4264" s="9">
        <f>INDEX(SLA_Policy!$D$2:$D$5,MATCH(F4264,SLA_Policy!$A$2:$A$5,0))</f>
        <v>120</v>
      </c>
      <c r="Y4264" s="9" t="str">
        <f>IF(E4264="Cancelled","Excluded",IF(D4264="",IF((SLA_Policy!$B$8-B4264)*24&gt;X4264,"Open - Breached","Open - On Track"),IF((D4264-B4264)*24&lt;=X4264,"Met","Breached")))</f>
        <v>Breached</v>
      </c>
    </row>
    <row r="4265" spans="1:25" x14ac:dyDescent="0.25">
      <c r="A4265" s="9" t="s">
        <v>7618</v>
      </c>
      <c r="B4265" s="23">
        <v>46056.271527777797</v>
      </c>
      <c r="C4265" s="23">
        <v>46056.327777777798</v>
      </c>
      <c r="D4265" s="23">
        <v>46057.452083333301</v>
      </c>
      <c r="E4265" s="9" t="s">
        <v>212</v>
      </c>
      <c r="F4265" s="9" t="s">
        <v>189</v>
      </c>
      <c r="G4265" s="9" t="s">
        <v>236</v>
      </c>
      <c r="H4265" s="9" t="s">
        <v>161</v>
      </c>
      <c r="I4265" s="9" t="s">
        <v>237</v>
      </c>
      <c r="J4265" s="9" t="s">
        <v>7619</v>
      </c>
      <c r="K4265" s="9" t="s">
        <v>246</v>
      </c>
      <c r="L4265" s="9" t="s">
        <v>282</v>
      </c>
      <c r="M4265" s="9" t="s">
        <v>1254</v>
      </c>
      <c r="N4265" s="9" t="s">
        <v>196</v>
      </c>
      <c r="O4265" s="9" t="s">
        <v>177</v>
      </c>
      <c r="P4265" s="9" t="s">
        <v>241</v>
      </c>
      <c r="Q4265" s="9" t="s">
        <v>219</v>
      </c>
      <c r="R4265" s="9">
        <v>0</v>
      </c>
      <c r="S4265" s="9">
        <v>20</v>
      </c>
      <c r="U4265" s="9" t="s">
        <v>242</v>
      </c>
      <c r="W4265" s="9">
        <v>4</v>
      </c>
      <c r="X4265" s="9">
        <f>INDEX(SLA_Policy!$D$2:$D$5,MATCH(F4265,SLA_Policy!$A$2:$A$5,0))</f>
        <v>120</v>
      </c>
      <c r="Y4265" s="9" t="str">
        <f>IF(E4265="Cancelled","Excluded",IF(D4265="",IF((SLA_Policy!$B$8-B4265)*24&gt;X4265,"Open - Breached","Open - On Track"),IF((D4265-B4265)*24&lt;=X4265,"Met","Breached")))</f>
        <v>Met</v>
      </c>
    </row>
    <row r="4266" spans="1:25" x14ac:dyDescent="0.25">
      <c r="A4266" s="9" t="s">
        <v>7620</v>
      </c>
      <c r="B4266" s="23">
        <v>46056.297222222202</v>
      </c>
      <c r="C4266" s="23">
        <v>46056.302083333299</v>
      </c>
      <c r="D4266" s="23">
        <v>46057.3881944444</v>
      </c>
      <c r="E4266" s="9" t="s">
        <v>212</v>
      </c>
      <c r="F4266" s="9" t="s">
        <v>188</v>
      </c>
      <c r="G4266" s="9" t="s">
        <v>213</v>
      </c>
      <c r="H4266" s="9" t="s">
        <v>162</v>
      </c>
      <c r="I4266" s="9" t="s">
        <v>244</v>
      </c>
      <c r="J4266" s="9" t="s">
        <v>7621</v>
      </c>
      <c r="K4266" s="9" t="s">
        <v>262</v>
      </c>
      <c r="L4266" s="9" t="s">
        <v>351</v>
      </c>
      <c r="M4266" s="9" t="s">
        <v>7461</v>
      </c>
      <c r="N4266" s="9" t="s">
        <v>200</v>
      </c>
      <c r="O4266" s="9" t="s">
        <v>179</v>
      </c>
      <c r="P4266" s="9" t="s">
        <v>264</v>
      </c>
      <c r="Q4266" s="9" t="s">
        <v>273</v>
      </c>
      <c r="R4266" s="9">
        <v>0</v>
      </c>
      <c r="S4266" s="9">
        <v>17</v>
      </c>
      <c r="U4266" s="9" t="s">
        <v>661</v>
      </c>
      <c r="W4266" s="9">
        <v>5</v>
      </c>
      <c r="X4266" s="9">
        <f>INDEX(SLA_Policy!$D$2:$D$5,MATCH(F4266,SLA_Policy!$A$2:$A$5,0))</f>
        <v>72</v>
      </c>
      <c r="Y4266" s="9" t="str">
        <f>IF(E4266="Cancelled","Excluded",IF(D4266="",IF((SLA_Policy!$B$8-B4266)*24&gt;X4266,"Open - Breached","Open - On Track"),IF((D4266-B4266)*24&lt;=X4266,"Met","Breached")))</f>
        <v>Met</v>
      </c>
    </row>
    <row r="4267" spans="1:25" x14ac:dyDescent="0.25">
      <c r="A4267" s="9" t="s">
        <v>7622</v>
      </c>
      <c r="B4267" s="23">
        <v>46056.3125</v>
      </c>
      <c r="C4267" s="23">
        <v>46056.324999999997</v>
      </c>
      <c r="D4267" s="23">
        <v>46056.462500000001</v>
      </c>
      <c r="E4267" s="9" t="s">
        <v>212</v>
      </c>
      <c r="F4267" s="9" t="s">
        <v>188</v>
      </c>
      <c r="G4267" s="9" t="s">
        <v>213</v>
      </c>
      <c r="H4267" s="9" t="s">
        <v>163</v>
      </c>
      <c r="I4267" s="9" t="s">
        <v>405</v>
      </c>
      <c r="J4267" s="9" t="s">
        <v>1760</v>
      </c>
      <c r="K4267" s="9" t="s">
        <v>239</v>
      </c>
      <c r="L4267" s="9" t="s">
        <v>104</v>
      </c>
      <c r="M4267" s="9" t="s">
        <v>2451</v>
      </c>
      <c r="N4267" s="9" t="s">
        <v>198</v>
      </c>
      <c r="O4267" s="9" t="s">
        <v>116</v>
      </c>
      <c r="P4267" s="9" t="s">
        <v>551</v>
      </c>
      <c r="Q4267" s="9" t="s">
        <v>219</v>
      </c>
      <c r="R4267" s="9">
        <v>0</v>
      </c>
      <c r="S4267" s="9">
        <v>14</v>
      </c>
      <c r="U4267" s="9" t="s">
        <v>230</v>
      </c>
      <c r="X4267" s="9">
        <f>INDEX(SLA_Policy!$D$2:$D$5,MATCH(F4267,SLA_Policy!$A$2:$A$5,0))</f>
        <v>72</v>
      </c>
      <c r="Y4267" s="9" t="str">
        <f>IF(E4267="Cancelled","Excluded",IF(D4267="",IF((SLA_Policy!$B$8-B4267)*24&gt;X4267,"Open - Breached","Open - On Track"),IF((D4267-B4267)*24&lt;=X4267,"Met","Breached")))</f>
        <v>Met</v>
      </c>
    </row>
    <row r="4268" spans="1:25" x14ac:dyDescent="0.25">
      <c r="A4268" s="9" t="s">
        <v>7623</v>
      </c>
      <c r="B4268" s="23">
        <v>46056.318055555603</v>
      </c>
      <c r="C4268" s="23">
        <v>46056.329861111102</v>
      </c>
      <c r="D4268" s="23">
        <v>46056.432638888902</v>
      </c>
      <c r="E4268" s="9" t="s">
        <v>212</v>
      </c>
      <c r="F4268" s="9" t="s">
        <v>188</v>
      </c>
      <c r="G4268" s="9" t="s">
        <v>213</v>
      </c>
      <c r="H4268" s="9" t="s">
        <v>167</v>
      </c>
      <c r="I4268" s="9" t="s">
        <v>684</v>
      </c>
      <c r="J4268" s="9" t="s">
        <v>2364</v>
      </c>
      <c r="K4268" s="9" t="s">
        <v>303</v>
      </c>
      <c r="L4268" s="9" t="s">
        <v>104</v>
      </c>
      <c r="M4268" s="9" t="s">
        <v>2525</v>
      </c>
      <c r="N4268" s="9" t="s">
        <v>198</v>
      </c>
      <c r="O4268" s="9" t="s">
        <v>116</v>
      </c>
      <c r="P4268" s="9" t="s">
        <v>258</v>
      </c>
      <c r="Q4268" s="9" t="s">
        <v>219</v>
      </c>
      <c r="R4268" s="9">
        <v>0</v>
      </c>
      <c r="S4268" s="9">
        <v>13</v>
      </c>
      <c r="U4268" s="9" t="s">
        <v>248</v>
      </c>
      <c r="X4268" s="9">
        <f>INDEX(SLA_Policy!$D$2:$D$5,MATCH(F4268,SLA_Policy!$A$2:$A$5,0))</f>
        <v>72</v>
      </c>
      <c r="Y4268" s="9" t="str">
        <f>IF(E4268="Cancelled","Excluded",IF(D4268="",IF((SLA_Policy!$B$8-B4268)*24&gt;X4268,"Open - Breached","Open - On Track"),IF((D4268-B4268)*24&lt;=X4268,"Met","Breached")))</f>
        <v>Met</v>
      </c>
    </row>
    <row r="4269" spans="1:25" x14ac:dyDescent="0.25">
      <c r="A4269" s="9" t="s">
        <v>7624</v>
      </c>
      <c r="B4269" s="23">
        <v>46056.329166666699</v>
      </c>
      <c r="C4269" s="23">
        <v>46056.332638888904</v>
      </c>
      <c r="D4269" s="23">
        <v>46057.398611111101</v>
      </c>
      <c r="E4269" s="9" t="s">
        <v>212</v>
      </c>
      <c r="F4269" s="9" t="s">
        <v>188</v>
      </c>
      <c r="G4269" s="9" t="s">
        <v>236</v>
      </c>
      <c r="H4269" s="9" t="s">
        <v>167</v>
      </c>
      <c r="I4269" s="9" t="s">
        <v>255</v>
      </c>
      <c r="J4269" s="9" t="s">
        <v>7625</v>
      </c>
      <c r="K4269" s="9" t="s">
        <v>262</v>
      </c>
      <c r="L4269" s="9" t="s">
        <v>104</v>
      </c>
      <c r="M4269" s="9" t="s">
        <v>6090</v>
      </c>
      <c r="N4269" s="9" t="s">
        <v>200</v>
      </c>
      <c r="O4269" s="9" t="s">
        <v>116</v>
      </c>
      <c r="P4269" s="9" t="s">
        <v>295</v>
      </c>
      <c r="Q4269" s="9" t="s">
        <v>219</v>
      </c>
      <c r="R4269" s="9">
        <v>1</v>
      </c>
      <c r="S4269" s="9">
        <v>26</v>
      </c>
      <c r="U4269" s="9" t="s">
        <v>242</v>
      </c>
      <c r="W4269" s="9">
        <v>4</v>
      </c>
      <c r="X4269" s="9">
        <f>INDEX(SLA_Policy!$D$2:$D$5,MATCH(F4269,SLA_Policy!$A$2:$A$5,0))</f>
        <v>72</v>
      </c>
      <c r="Y4269" s="9" t="str">
        <f>IF(E4269="Cancelled","Excluded",IF(D4269="",IF((SLA_Policy!$B$8-B4269)*24&gt;X4269,"Open - Breached","Open - On Track"),IF((D4269-B4269)*24&lt;=X4269,"Met","Breached")))</f>
        <v>Met</v>
      </c>
    </row>
    <row r="4270" spans="1:25" x14ac:dyDescent="0.25">
      <c r="A4270" s="9" t="s">
        <v>7626</v>
      </c>
      <c r="B4270" s="23">
        <v>46056.336805555598</v>
      </c>
      <c r="C4270" s="23">
        <v>46056.391666666699</v>
      </c>
      <c r="D4270" s="23">
        <v>46057.381944444503</v>
      </c>
      <c r="E4270" s="9" t="s">
        <v>212</v>
      </c>
      <c r="F4270" s="9" t="s">
        <v>189</v>
      </c>
      <c r="G4270" s="9" t="s">
        <v>236</v>
      </c>
      <c r="H4270" s="9" t="s">
        <v>167</v>
      </c>
      <c r="I4270" s="9" t="s">
        <v>255</v>
      </c>
      <c r="J4270" s="9" t="s">
        <v>7627</v>
      </c>
      <c r="K4270" s="9" t="s">
        <v>262</v>
      </c>
      <c r="L4270" s="9" t="s">
        <v>104</v>
      </c>
      <c r="M4270" s="9" t="s">
        <v>2233</v>
      </c>
      <c r="N4270" s="9" t="s">
        <v>197</v>
      </c>
      <c r="O4270" s="9" t="s">
        <v>116</v>
      </c>
      <c r="P4270" s="9" t="s">
        <v>574</v>
      </c>
      <c r="Q4270" s="9" t="s">
        <v>219</v>
      </c>
      <c r="R4270" s="9">
        <v>0</v>
      </c>
      <c r="S4270" s="9">
        <v>35</v>
      </c>
      <c r="U4270" s="9" t="s">
        <v>242</v>
      </c>
      <c r="W4270" s="9">
        <v>4</v>
      </c>
      <c r="X4270" s="9">
        <f>INDEX(SLA_Policy!$D$2:$D$5,MATCH(F4270,SLA_Policy!$A$2:$A$5,0))</f>
        <v>120</v>
      </c>
      <c r="Y4270" s="9" t="str">
        <f>IF(E4270="Cancelled","Excluded",IF(D4270="",IF((SLA_Policy!$B$8-B4270)*24&gt;X4270,"Open - Breached","Open - On Track"),IF((D4270-B4270)*24&lt;=X4270,"Met","Breached")))</f>
        <v>Met</v>
      </c>
    </row>
    <row r="4271" spans="1:25" x14ac:dyDescent="0.25">
      <c r="A4271" s="9" t="s">
        <v>7628</v>
      </c>
      <c r="B4271" s="23">
        <v>46056.340277777803</v>
      </c>
      <c r="C4271" s="23">
        <v>46056.347222222197</v>
      </c>
      <c r="D4271" s="23">
        <v>46056.431944444397</v>
      </c>
      <c r="E4271" s="9" t="s">
        <v>212</v>
      </c>
      <c r="F4271" s="9" t="s">
        <v>188</v>
      </c>
      <c r="G4271" s="9" t="s">
        <v>213</v>
      </c>
      <c r="H4271" s="9" t="s">
        <v>167</v>
      </c>
      <c r="I4271" s="9" t="s">
        <v>362</v>
      </c>
      <c r="J4271" s="9" t="s">
        <v>7629</v>
      </c>
      <c r="K4271" s="9" t="s">
        <v>239</v>
      </c>
      <c r="L4271" s="9" t="s">
        <v>282</v>
      </c>
      <c r="M4271" s="9" t="s">
        <v>471</v>
      </c>
      <c r="N4271" s="9" t="s">
        <v>196</v>
      </c>
      <c r="O4271" s="9" t="s">
        <v>176</v>
      </c>
      <c r="P4271" s="9" t="s">
        <v>503</v>
      </c>
      <c r="Q4271" s="9" t="s">
        <v>219</v>
      </c>
      <c r="R4271" s="9">
        <v>0</v>
      </c>
      <c r="S4271" s="9">
        <v>37</v>
      </c>
      <c r="U4271" s="9" t="s">
        <v>290</v>
      </c>
      <c r="X4271" s="9">
        <f>INDEX(SLA_Policy!$D$2:$D$5,MATCH(F4271,SLA_Policy!$A$2:$A$5,0))</f>
        <v>72</v>
      </c>
      <c r="Y4271" s="9" t="str">
        <f>IF(E4271="Cancelled","Excluded",IF(D4271="",IF((SLA_Policy!$B$8-B4271)*24&gt;X4271,"Open - Breached","Open - On Track"),IF((D4271-B4271)*24&lt;=X4271,"Met","Breached")))</f>
        <v>Met</v>
      </c>
    </row>
    <row r="4272" spans="1:25" x14ac:dyDescent="0.25">
      <c r="A4272" s="9" t="s">
        <v>7630</v>
      </c>
      <c r="B4272" s="23">
        <v>46056.342361111099</v>
      </c>
      <c r="C4272" s="23">
        <v>46056.356249999997</v>
      </c>
      <c r="D4272" s="23">
        <v>46056.418055555601</v>
      </c>
      <c r="E4272" s="9" t="s">
        <v>212</v>
      </c>
      <c r="F4272" s="9" t="s">
        <v>189</v>
      </c>
      <c r="G4272" s="9" t="s">
        <v>213</v>
      </c>
      <c r="H4272" s="9" t="s">
        <v>161</v>
      </c>
      <c r="I4272" s="9" t="s">
        <v>389</v>
      </c>
      <c r="J4272" s="9" t="s">
        <v>1243</v>
      </c>
      <c r="K4272" s="9" t="s">
        <v>215</v>
      </c>
      <c r="L4272" s="9" t="s">
        <v>311</v>
      </c>
      <c r="M4272" s="9" t="s">
        <v>1356</v>
      </c>
      <c r="N4272" s="9" t="s">
        <v>198</v>
      </c>
      <c r="O4272" s="9" t="s">
        <v>177</v>
      </c>
      <c r="P4272" s="9" t="s">
        <v>457</v>
      </c>
      <c r="Q4272" s="9" t="s">
        <v>219</v>
      </c>
      <c r="R4272" s="9">
        <v>0</v>
      </c>
      <c r="S4272" s="9">
        <v>3</v>
      </c>
      <c r="U4272" s="9" t="s">
        <v>221</v>
      </c>
      <c r="X4272" s="9">
        <f>INDEX(SLA_Policy!$D$2:$D$5,MATCH(F4272,SLA_Policy!$A$2:$A$5,0))</f>
        <v>120</v>
      </c>
      <c r="Y4272" s="9" t="str">
        <f>IF(E4272="Cancelled","Excluded",IF(D4272="",IF((SLA_Policy!$B$8-B4272)*24&gt;X4272,"Open - Breached","Open - On Track"),IF((D4272-B4272)*24&lt;=X4272,"Met","Breached")))</f>
        <v>Met</v>
      </c>
    </row>
    <row r="4273" spans="1:25" x14ac:dyDescent="0.25">
      <c r="A4273" s="9" t="s">
        <v>7631</v>
      </c>
      <c r="B4273" s="23">
        <v>46056.34375</v>
      </c>
      <c r="C4273" s="23">
        <v>46056.501388888901</v>
      </c>
      <c r="D4273" s="23">
        <v>46057.337500000001</v>
      </c>
      <c r="E4273" s="9" t="s">
        <v>212</v>
      </c>
      <c r="F4273" s="9" t="s">
        <v>188</v>
      </c>
      <c r="G4273" s="9" t="s">
        <v>213</v>
      </c>
      <c r="H4273" s="9" t="s">
        <v>163</v>
      </c>
      <c r="I4273" s="9" t="s">
        <v>250</v>
      </c>
      <c r="J4273" s="9" t="s">
        <v>251</v>
      </c>
      <c r="K4273" s="9" t="s">
        <v>246</v>
      </c>
      <c r="L4273" s="9" t="s">
        <v>104</v>
      </c>
      <c r="M4273" s="9" t="s">
        <v>955</v>
      </c>
      <c r="N4273" s="9" t="s">
        <v>197</v>
      </c>
      <c r="O4273" s="9" t="s">
        <v>176</v>
      </c>
      <c r="P4273" s="9" t="s">
        <v>503</v>
      </c>
      <c r="Q4273" s="9" t="s">
        <v>219</v>
      </c>
      <c r="R4273" s="9">
        <v>0</v>
      </c>
      <c r="S4273" s="9">
        <v>85</v>
      </c>
      <c r="T4273" s="9" t="s">
        <v>229</v>
      </c>
      <c r="U4273" s="9" t="s">
        <v>230</v>
      </c>
      <c r="X4273" s="9">
        <f>INDEX(SLA_Policy!$D$2:$D$5,MATCH(F4273,SLA_Policy!$A$2:$A$5,0))</f>
        <v>72</v>
      </c>
      <c r="Y4273" s="9" t="str">
        <f>IF(E4273="Cancelled","Excluded",IF(D4273="",IF((SLA_Policy!$B$8-B4273)*24&gt;X4273,"Open - Breached","Open - On Track"),IF((D4273-B4273)*24&lt;=X4273,"Met","Breached")))</f>
        <v>Met</v>
      </c>
    </row>
    <row r="4274" spans="1:25" x14ac:dyDescent="0.25">
      <c r="A4274" s="9" t="s">
        <v>7632</v>
      </c>
      <c r="B4274" s="23">
        <v>46056.345833333296</v>
      </c>
      <c r="C4274" s="23">
        <v>46056.354861111096</v>
      </c>
      <c r="D4274" s="23">
        <v>46056.5756944444</v>
      </c>
      <c r="E4274" s="9" t="s">
        <v>212</v>
      </c>
      <c r="F4274" s="9" t="s">
        <v>188</v>
      </c>
      <c r="G4274" s="9" t="s">
        <v>213</v>
      </c>
      <c r="H4274" s="9" t="s">
        <v>165</v>
      </c>
      <c r="I4274" s="9" t="s">
        <v>567</v>
      </c>
      <c r="J4274" s="9" t="s">
        <v>3422</v>
      </c>
      <c r="K4274" s="9" t="s">
        <v>239</v>
      </c>
      <c r="L4274" s="9" t="s">
        <v>216</v>
      </c>
      <c r="M4274" s="9" t="s">
        <v>806</v>
      </c>
      <c r="N4274" s="9" t="s">
        <v>196</v>
      </c>
      <c r="O4274" s="9" t="s">
        <v>176</v>
      </c>
      <c r="P4274" s="9" t="s">
        <v>330</v>
      </c>
      <c r="Q4274" s="9" t="s">
        <v>219</v>
      </c>
      <c r="R4274" s="9">
        <v>0</v>
      </c>
      <c r="S4274" s="9">
        <v>18</v>
      </c>
      <c r="U4274" s="9" t="s">
        <v>230</v>
      </c>
      <c r="W4274" s="9">
        <v>5</v>
      </c>
      <c r="X4274" s="9">
        <f>INDEX(SLA_Policy!$D$2:$D$5,MATCH(F4274,SLA_Policy!$A$2:$A$5,0))</f>
        <v>72</v>
      </c>
      <c r="Y4274" s="9" t="str">
        <f>IF(E4274="Cancelled","Excluded",IF(D4274="",IF((SLA_Policy!$B$8-B4274)*24&gt;X4274,"Open - Breached","Open - On Track"),IF((D4274-B4274)*24&lt;=X4274,"Met","Breached")))</f>
        <v>Met</v>
      </c>
    </row>
    <row r="4275" spans="1:25" x14ac:dyDescent="0.25">
      <c r="A4275" s="9" t="s">
        <v>7633</v>
      </c>
      <c r="B4275" s="23">
        <v>46056.355555555601</v>
      </c>
      <c r="C4275" s="23">
        <v>46056.3569444444</v>
      </c>
      <c r="D4275" s="23">
        <v>46056.421527777798</v>
      </c>
      <c r="E4275" s="9" t="s">
        <v>212</v>
      </c>
      <c r="F4275" s="9" t="s">
        <v>187</v>
      </c>
      <c r="G4275" s="9" t="s">
        <v>213</v>
      </c>
      <c r="H4275" s="9" t="s">
        <v>88</v>
      </c>
      <c r="I4275" s="9" t="s">
        <v>92</v>
      </c>
      <c r="J4275" s="9" t="s">
        <v>5409</v>
      </c>
      <c r="K4275" s="9" t="s">
        <v>262</v>
      </c>
      <c r="L4275" s="9" t="s">
        <v>104</v>
      </c>
      <c r="M4275" s="9" t="s">
        <v>6090</v>
      </c>
      <c r="N4275" s="9" t="s">
        <v>200</v>
      </c>
      <c r="O4275" s="9" t="s">
        <v>178</v>
      </c>
      <c r="P4275" s="9" t="s">
        <v>272</v>
      </c>
      <c r="Q4275" s="9" t="s">
        <v>273</v>
      </c>
      <c r="R4275" s="9">
        <v>0</v>
      </c>
      <c r="S4275" s="9">
        <v>34</v>
      </c>
      <c r="T4275" s="9" t="s">
        <v>220</v>
      </c>
      <c r="U4275" s="9" t="s">
        <v>661</v>
      </c>
      <c r="W4275" s="9">
        <v>3</v>
      </c>
      <c r="X4275" s="9">
        <f>INDEX(SLA_Policy!$D$2:$D$5,MATCH(F4275,SLA_Policy!$A$2:$A$5,0))</f>
        <v>8</v>
      </c>
      <c r="Y4275" s="9" t="str">
        <f>IF(E4275="Cancelled","Excluded",IF(D4275="",IF((SLA_Policy!$B$8-B4275)*24&gt;X4275,"Open - Breached","Open - On Track"),IF((D4275-B4275)*24&lt;=X4275,"Met","Breached")))</f>
        <v>Met</v>
      </c>
    </row>
    <row r="4276" spans="1:25" x14ac:dyDescent="0.25">
      <c r="A4276" s="9" t="s">
        <v>7634</v>
      </c>
      <c r="B4276" s="23">
        <v>46056.357638888898</v>
      </c>
      <c r="C4276" s="23">
        <v>46056.406944444498</v>
      </c>
      <c r="D4276" s="23">
        <v>46056.706944444399</v>
      </c>
      <c r="E4276" s="9" t="s">
        <v>212</v>
      </c>
      <c r="F4276" s="9" t="s">
        <v>189</v>
      </c>
      <c r="G4276" s="9" t="s">
        <v>213</v>
      </c>
      <c r="H4276" s="9" t="s">
        <v>164</v>
      </c>
      <c r="I4276" s="9" t="s">
        <v>339</v>
      </c>
      <c r="J4276" s="9" t="s">
        <v>7635</v>
      </c>
      <c r="K4276" s="9" t="s">
        <v>215</v>
      </c>
      <c r="L4276" s="9" t="s">
        <v>216</v>
      </c>
      <c r="M4276" s="9" t="s">
        <v>7636</v>
      </c>
      <c r="N4276" s="9" t="s">
        <v>196</v>
      </c>
      <c r="O4276" s="9" t="s">
        <v>116</v>
      </c>
      <c r="P4276" s="9" t="s">
        <v>574</v>
      </c>
      <c r="Q4276" s="9" t="s">
        <v>219</v>
      </c>
      <c r="R4276" s="9">
        <v>0</v>
      </c>
      <c r="S4276" s="9">
        <v>21</v>
      </c>
      <c r="T4276" s="9" t="s">
        <v>464</v>
      </c>
      <c r="U4276" s="9" t="s">
        <v>290</v>
      </c>
      <c r="X4276" s="9">
        <f>INDEX(SLA_Policy!$D$2:$D$5,MATCH(F4276,SLA_Policy!$A$2:$A$5,0))</f>
        <v>120</v>
      </c>
      <c r="Y4276" s="9" t="str">
        <f>IF(E4276="Cancelled","Excluded",IF(D4276="",IF((SLA_Policy!$B$8-B4276)*24&gt;X4276,"Open - Breached","Open - On Track"),IF((D4276-B4276)*24&lt;=X4276,"Met","Breached")))</f>
        <v>Met</v>
      </c>
    </row>
    <row r="4277" spans="1:25" x14ac:dyDescent="0.25">
      <c r="A4277" s="9" t="s">
        <v>7637</v>
      </c>
      <c r="B4277" s="23">
        <v>46056.360416666699</v>
      </c>
      <c r="C4277" s="23">
        <v>46056.368750000001</v>
      </c>
      <c r="D4277" s="23">
        <v>46056.472916666702</v>
      </c>
      <c r="E4277" s="9" t="s">
        <v>212</v>
      </c>
      <c r="F4277" s="9" t="s">
        <v>187</v>
      </c>
      <c r="G4277" s="9" t="s">
        <v>213</v>
      </c>
      <c r="H4277" s="9" t="s">
        <v>88</v>
      </c>
      <c r="I4277" s="9" t="s">
        <v>268</v>
      </c>
      <c r="J4277" s="9" t="s">
        <v>7638</v>
      </c>
      <c r="K4277" s="9" t="s">
        <v>225</v>
      </c>
      <c r="L4277" s="9" t="s">
        <v>311</v>
      </c>
      <c r="M4277" s="9" t="s">
        <v>2527</v>
      </c>
      <c r="N4277" s="9" t="s">
        <v>197</v>
      </c>
      <c r="O4277" s="9" t="s">
        <v>176</v>
      </c>
      <c r="P4277" s="9" t="s">
        <v>253</v>
      </c>
      <c r="Q4277" s="9" t="s">
        <v>273</v>
      </c>
      <c r="R4277" s="9">
        <v>0</v>
      </c>
      <c r="S4277" s="9">
        <v>14</v>
      </c>
      <c r="T4277" s="9" t="s">
        <v>229</v>
      </c>
      <c r="U4277" s="9" t="s">
        <v>661</v>
      </c>
      <c r="W4277" s="9">
        <v>4</v>
      </c>
      <c r="X4277" s="9">
        <f>INDEX(SLA_Policy!$D$2:$D$5,MATCH(F4277,SLA_Policy!$A$2:$A$5,0))</f>
        <v>8</v>
      </c>
      <c r="Y4277" s="9" t="str">
        <f>IF(E4277="Cancelled","Excluded",IF(D4277="",IF((SLA_Policy!$B$8-B4277)*24&gt;X4277,"Open - Breached","Open - On Track"),IF((D4277-B4277)*24&lt;=X4277,"Met","Breached")))</f>
        <v>Met</v>
      </c>
    </row>
    <row r="4278" spans="1:25" x14ac:dyDescent="0.25">
      <c r="A4278" s="9" t="s">
        <v>7639</v>
      </c>
      <c r="B4278" s="23">
        <v>46056.3618055556</v>
      </c>
      <c r="C4278" s="23">
        <v>46056.413888888899</v>
      </c>
      <c r="D4278" s="23">
        <v>46056.4868055556</v>
      </c>
      <c r="E4278" s="9" t="s">
        <v>212</v>
      </c>
      <c r="F4278" s="9" t="s">
        <v>188</v>
      </c>
      <c r="G4278" s="9" t="s">
        <v>213</v>
      </c>
      <c r="H4278" s="9" t="s">
        <v>164</v>
      </c>
      <c r="I4278" s="9" t="s">
        <v>260</v>
      </c>
      <c r="J4278" s="9" t="s">
        <v>2270</v>
      </c>
      <c r="K4278" s="9" t="s">
        <v>303</v>
      </c>
      <c r="L4278" s="9" t="s">
        <v>270</v>
      </c>
      <c r="M4278" s="9" t="s">
        <v>2448</v>
      </c>
      <c r="N4278" s="9" t="s">
        <v>196</v>
      </c>
      <c r="O4278" s="9" t="s">
        <v>179</v>
      </c>
      <c r="P4278" s="9" t="s">
        <v>337</v>
      </c>
      <c r="Q4278" s="9" t="s">
        <v>219</v>
      </c>
      <c r="R4278" s="9">
        <v>0</v>
      </c>
      <c r="S4278" s="9">
        <v>12</v>
      </c>
      <c r="T4278" s="9" t="s">
        <v>265</v>
      </c>
      <c r="U4278" s="9" t="s">
        <v>248</v>
      </c>
      <c r="X4278" s="9">
        <f>INDEX(SLA_Policy!$D$2:$D$5,MATCH(F4278,SLA_Policy!$A$2:$A$5,0))</f>
        <v>72</v>
      </c>
      <c r="Y4278" s="9" t="str">
        <f>IF(E4278="Cancelled","Excluded",IF(D4278="",IF((SLA_Policy!$B$8-B4278)*24&gt;X4278,"Open - Breached","Open - On Track"),IF((D4278-B4278)*24&lt;=X4278,"Met","Breached")))</f>
        <v>Met</v>
      </c>
    </row>
    <row r="4279" spans="1:25" x14ac:dyDescent="0.25">
      <c r="A4279" s="9" t="s">
        <v>7640</v>
      </c>
      <c r="B4279" s="23">
        <v>46056.366666666698</v>
      </c>
      <c r="C4279" s="23">
        <v>46056.4194444444</v>
      </c>
      <c r="D4279" s="23">
        <v>46057.6159722222</v>
      </c>
      <c r="E4279" s="9" t="s">
        <v>212</v>
      </c>
      <c r="F4279" s="9" t="s">
        <v>188</v>
      </c>
      <c r="G4279" s="9" t="s">
        <v>213</v>
      </c>
      <c r="H4279" s="9" t="s">
        <v>167</v>
      </c>
      <c r="I4279" s="9" t="s">
        <v>362</v>
      </c>
      <c r="J4279" s="9" t="s">
        <v>3850</v>
      </c>
      <c r="K4279" s="9" t="s">
        <v>246</v>
      </c>
      <c r="L4279" s="9" t="s">
        <v>216</v>
      </c>
      <c r="M4279" s="9" t="s">
        <v>1140</v>
      </c>
      <c r="N4279" s="9" t="s">
        <v>196</v>
      </c>
      <c r="O4279" s="9" t="s">
        <v>176</v>
      </c>
      <c r="P4279" s="9" t="s">
        <v>570</v>
      </c>
      <c r="Q4279" s="9" t="s">
        <v>219</v>
      </c>
      <c r="R4279" s="9">
        <v>1</v>
      </c>
      <c r="S4279" s="9">
        <v>38</v>
      </c>
      <c r="T4279" s="9" t="s">
        <v>136</v>
      </c>
      <c r="U4279" s="9" t="s">
        <v>266</v>
      </c>
      <c r="X4279" s="9">
        <f>INDEX(SLA_Policy!$D$2:$D$5,MATCH(F4279,SLA_Policy!$A$2:$A$5,0))</f>
        <v>72</v>
      </c>
      <c r="Y4279" s="9" t="str">
        <f>IF(E4279="Cancelled","Excluded",IF(D4279="",IF((SLA_Policy!$B$8-B4279)*24&gt;X4279,"Open - Breached","Open - On Track"),IF((D4279-B4279)*24&lt;=X4279,"Met","Breached")))</f>
        <v>Met</v>
      </c>
    </row>
    <row r="4280" spans="1:25" x14ac:dyDescent="0.25">
      <c r="A4280" s="9" t="s">
        <v>7641</v>
      </c>
      <c r="B4280" s="23">
        <v>46056.386805555601</v>
      </c>
      <c r="C4280" s="23">
        <v>46056.404861111099</v>
      </c>
      <c r="D4280" s="23">
        <v>46057.561111111099</v>
      </c>
      <c r="E4280" s="9" t="s">
        <v>212</v>
      </c>
      <c r="F4280" s="9" t="s">
        <v>189</v>
      </c>
      <c r="G4280" s="9" t="s">
        <v>213</v>
      </c>
      <c r="H4280" s="9" t="s">
        <v>88</v>
      </c>
      <c r="I4280" s="9" t="s">
        <v>92</v>
      </c>
      <c r="J4280" s="9" t="s">
        <v>7642</v>
      </c>
      <c r="K4280" s="9" t="s">
        <v>215</v>
      </c>
      <c r="L4280" s="9" t="s">
        <v>307</v>
      </c>
      <c r="M4280" s="9" t="s">
        <v>1076</v>
      </c>
      <c r="N4280" s="9" t="s">
        <v>198</v>
      </c>
      <c r="O4280" s="9" t="s">
        <v>116</v>
      </c>
      <c r="P4280" s="9" t="s">
        <v>590</v>
      </c>
      <c r="Q4280" s="9" t="s">
        <v>219</v>
      </c>
      <c r="R4280" s="9">
        <v>1</v>
      </c>
      <c r="S4280" s="9">
        <v>23</v>
      </c>
      <c r="T4280" s="9" t="s">
        <v>220</v>
      </c>
      <c r="U4280" s="9" t="s">
        <v>290</v>
      </c>
      <c r="X4280" s="9">
        <f>INDEX(SLA_Policy!$D$2:$D$5,MATCH(F4280,SLA_Policy!$A$2:$A$5,0))</f>
        <v>120</v>
      </c>
      <c r="Y4280" s="9" t="str">
        <f>IF(E4280="Cancelled","Excluded",IF(D4280="",IF((SLA_Policy!$B$8-B4280)*24&gt;X4280,"Open - Breached","Open - On Track"),IF((D4280-B4280)*24&lt;=X4280,"Met","Breached")))</f>
        <v>Met</v>
      </c>
    </row>
    <row r="4281" spans="1:25" x14ac:dyDescent="0.25">
      <c r="A4281" s="9" t="s">
        <v>7643</v>
      </c>
      <c r="B4281" s="23">
        <v>46056.388888888898</v>
      </c>
      <c r="C4281" s="23">
        <v>46056.454166666699</v>
      </c>
      <c r="D4281" s="23">
        <v>46057.411111111098</v>
      </c>
      <c r="E4281" s="9" t="s">
        <v>212</v>
      </c>
      <c r="F4281" s="9" t="s">
        <v>189</v>
      </c>
      <c r="G4281" s="9" t="s">
        <v>236</v>
      </c>
      <c r="H4281" s="9" t="s">
        <v>167</v>
      </c>
      <c r="I4281" s="9" t="s">
        <v>255</v>
      </c>
      <c r="J4281" s="9" t="s">
        <v>7644</v>
      </c>
      <c r="K4281" s="9" t="s">
        <v>246</v>
      </c>
      <c r="L4281" s="9" t="s">
        <v>351</v>
      </c>
      <c r="M4281" s="9" t="s">
        <v>5228</v>
      </c>
      <c r="N4281" s="9" t="s">
        <v>196</v>
      </c>
      <c r="O4281" s="9" t="s">
        <v>116</v>
      </c>
      <c r="P4281" s="9" t="s">
        <v>342</v>
      </c>
      <c r="Q4281" s="9" t="s">
        <v>219</v>
      </c>
      <c r="R4281" s="9">
        <v>0</v>
      </c>
      <c r="S4281" s="9">
        <v>25</v>
      </c>
      <c r="U4281" s="9" t="s">
        <v>242</v>
      </c>
      <c r="X4281" s="9">
        <f>INDEX(SLA_Policy!$D$2:$D$5,MATCH(F4281,SLA_Policy!$A$2:$A$5,0))</f>
        <v>120</v>
      </c>
      <c r="Y4281" s="9" t="str">
        <f>IF(E4281="Cancelled","Excluded",IF(D4281="",IF((SLA_Policy!$B$8-B4281)*24&gt;X4281,"Open - Breached","Open - On Track"),IF((D4281-B4281)*24&lt;=X4281,"Met","Breached")))</f>
        <v>Met</v>
      </c>
    </row>
    <row r="4282" spans="1:25" x14ac:dyDescent="0.25">
      <c r="A4282" s="9" t="s">
        <v>7645</v>
      </c>
      <c r="B4282" s="23">
        <v>46056.388888888898</v>
      </c>
      <c r="C4282" s="23">
        <v>46056.389583333301</v>
      </c>
      <c r="D4282" s="23">
        <v>46056.714583333298</v>
      </c>
      <c r="E4282" s="9" t="s">
        <v>212</v>
      </c>
      <c r="F4282" s="9" t="s">
        <v>188</v>
      </c>
      <c r="G4282" s="9" t="s">
        <v>213</v>
      </c>
      <c r="H4282" s="9" t="s">
        <v>162</v>
      </c>
      <c r="I4282" s="9" t="s">
        <v>345</v>
      </c>
      <c r="J4282" s="9" t="s">
        <v>3524</v>
      </c>
      <c r="K4282" s="9" t="s">
        <v>246</v>
      </c>
      <c r="L4282" s="9" t="s">
        <v>351</v>
      </c>
      <c r="M4282" s="9" t="s">
        <v>4290</v>
      </c>
      <c r="N4282" s="9" t="s">
        <v>198</v>
      </c>
      <c r="O4282" s="9" t="s">
        <v>116</v>
      </c>
      <c r="P4282" s="9" t="s">
        <v>590</v>
      </c>
      <c r="Q4282" s="9" t="s">
        <v>219</v>
      </c>
      <c r="R4282" s="9">
        <v>0</v>
      </c>
      <c r="S4282" s="9">
        <v>12</v>
      </c>
      <c r="U4282" s="9" t="s">
        <v>248</v>
      </c>
      <c r="W4282" s="9">
        <v>4</v>
      </c>
      <c r="X4282" s="9">
        <f>INDEX(SLA_Policy!$D$2:$D$5,MATCH(F4282,SLA_Policy!$A$2:$A$5,0))</f>
        <v>72</v>
      </c>
      <c r="Y4282" s="9" t="str">
        <f>IF(E4282="Cancelled","Excluded",IF(D4282="",IF((SLA_Policy!$B$8-B4282)*24&gt;X4282,"Open - Breached","Open - On Track"),IF((D4282-B4282)*24&lt;=X4282,"Met","Breached")))</f>
        <v>Met</v>
      </c>
    </row>
    <row r="4283" spans="1:25" x14ac:dyDescent="0.25">
      <c r="A4283" s="9" t="s">
        <v>7646</v>
      </c>
      <c r="B4283" s="23">
        <v>46056.393750000003</v>
      </c>
      <c r="C4283" s="23">
        <v>46056.462500000001</v>
      </c>
      <c r="D4283" s="23">
        <v>46056.757638888899</v>
      </c>
      <c r="E4283" s="9" t="s">
        <v>212</v>
      </c>
      <c r="F4283" s="9" t="s">
        <v>189</v>
      </c>
      <c r="G4283" s="9" t="s">
        <v>236</v>
      </c>
      <c r="H4283" s="9" t="s">
        <v>161</v>
      </c>
      <c r="I4283" s="9" t="s">
        <v>482</v>
      </c>
      <c r="J4283" s="9" t="s">
        <v>7647</v>
      </c>
      <c r="K4283" s="9" t="s">
        <v>246</v>
      </c>
      <c r="L4283" s="9" t="s">
        <v>104</v>
      </c>
      <c r="M4283" s="9" t="s">
        <v>3474</v>
      </c>
      <c r="N4283" s="9" t="s">
        <v>199</v>
      </c>
      <c r="O4283" s="9" t="s">
        <v>177</v>
      </c>
      <c r="P4283" s="9" t="s">
        <v>457</v>
      </c>
      <c r="Q4283" s="9" t="s">
        <v>219</v>
      </c>
      <c r="R4283" s="9">
        <v>0</v>
      </c>
      <c r="S4283" s="9">
        <v>49</v>
      </c>
      <c r="U4283" s="9" t="s">
        <v>242</v>
      </c>
      <c r="W4283" s="9">
        <v>4</v>
      </c>
      <c r="X4283" s="9">
        <f>INDEX(SLA_Policy!$D$2:$D$5,MATCH(F4283,SLA_Policy!$A$2:$A$5,0))</f>
        <v>120</v>
      </c>
      <c r="Y4283" s="9" t="str">
        <f>IF(E4283="Cancelled","Excluded",IF(D4283="",IF((SLA_Policy!$B$8-B4283)*24&gt;X4283,"Open - Breached","Open - On Track"),IF((D4283-B4283)*24&lt;=X4283,"Met","Breached")))</f>
        <v>Met</v>
      </c>
    </row>
    <row r="4284" spans="1:25" x14ac:dyDescent="0.25">
      <c r="A4284" s="9" t="s">
        <v>7648</v>
      </c>
      <c r="B4284" s="23">
        <v>46056.393750000003</v>
      </c>
      <c r="C4284" s="23">
        <v>46056.413888888899</v>
      </c>
      <c r="D4284" s="23">
        <v>46059.403472222199</v>
      </c>
      <c r="E4284" s="9" t="s">
        <v>212</v>
      </c>
      <c r="F4284" s="9" t="s">
        <v>188</v>
      </c>
      <c r="G4284" s="9" t="s">
        <v>236</v>
      </c>
      <c r="H4284" s="9" t="s">
        <v>167</v>
      </c>
      <c r="I4284" s="9" t="s">
        <v>255</v>
      </c>
      <c r="J4284" s="9" t="s">
        <v>1577</v>
      </c>
      <c r="K4284" s="9" t="s">
        <v>239</v>
      </c>
      <c r="L4284" s="9" t="s">
        <v>351</v>
      </c>
      <c r="M4284" s="9" t="s">
        <v>2415</v>
      </c>
      <c r="N4284" s="9" t="s">
        <v>196</v>
      </c>
      <c r="O4284" s="9" t="s">
        <v>176</v>
      </c>
      <c r="P4284" s="9" t="s">
        <v>253</v>
      </c>
      <c r="Q4284" s="9" t="s">
        <v>219</v>
      </c>
      <c r="R4284" s="9">
        <v>0</v>
      </c>
      <c r="S4284" s="9">
        <v>36</v>
      </c>
      <c r="U4284" s="9" t="s">
        <v>242</v>
      </c>
      <c r="X4284" s="9">
        <f>INDEX(SLA_Policy!$D$2:$D$5,MATCH(F4284,SLA_Policy!$A$2:$A$5,0))</f>
        <v>72</v>
      </c>
      <c r="Y4284" s="9" t="str">
        <f>IF(E4284="Cancelled","Excluded",IF(D4284="",IF((SLA_Policy!$B$8-B4284)*24&gt;X4284,"Open - Breached","Open - On Track"),IF((D4284-B4284)*24&lt;=X4284,"Met","Breached")))</f>
        <v>Breached</v>
      </c>
    </row>
    <row r="4285" spans="1:25" x14ac:dyDescent="0.25">
      <c r="A4285" s="9" t="s">
        <v>7649</v>
      </c>
      <c r="B4285" s="23">
        <v>46056.411111111098</v>
      </c>
      <c r="C4285" s="23">
        <v>46056.422222222202</v>
      </c>
      <c r="D4285" s="23">
        <v>46057.490277777797</v>
      </c>
      <c r="E4285" s="9" t="s">
        <v>212</v>
      </c>
      <c r="F4285" s="9" t="s">
        <v>188</v>
      </c>
      <c r="G4285" s="9" t="s">
        <v>236</v>
      </c>
      <c r="H4285" s="9" t="s">
        <v>161</v>
      </c>
      <c r="I4285" s="9" t="s">
        <v>237</v>
      </c>
      <c r="J4285" s="9" t="s">
        <v>7650</v>
      </c>
      <c r="K4285" s="9" t="s">
        <v>246</v>
      </c>
      <c r="L4285" s="9" t="s">
        <v>216</v>
      </c>
      <c r="M4285" s="9" t="s">
        <v>1071</v>
      </c>
      <c r="N4285" s="9" t="s">
        <v>197</v>
      </c>
      <c r="O4285" s="9" t="s">
        <v>177</v>
      </c>
      <c r="P4285" s="9" t="s">
        <v>457</v>
      </c>
      <c r="Q4285" s="9" t="s">
        <v>219</v>
      </c>
      <c r="R4285" s="9">
        <v>0</v>
      </c>
      <c r="S4285" s="9">
        <v>21</v>
      </c>
      <c r="U4285" s="9" t="s">
        <v>242</v>
      </c>
      <c r="X4285" s="9">
        <f>INDEX(SLA_Policy!$D$2:$D$5,MATCH(F4285,SLA_Policy!$A$2:$A$5,0))</f>
        <v>72</v>
      </c>
      <c r="Y4285" s="9" t="str">
        <f>IF(E4285="Cancelled","Excluded",IF(D4285="",IF((SLA_Policy!$B$8-B4285)*24&gt;X4285,"Open - Breached","Open - On Track"),IF((D4285-B4285)*24&lt;=X4285,"Met","Breached")))</f>
        <v>Met</v>
      </c>
    </row>
    <row r="4286" spans="1:25" x14ac:dyDescent="0.25">
      <c r="A4286" s="9" t="s">
        <v>7651</v>
      </c>
      <c r="B4286" s="23">
        <v>46056.420138888898</v>
      </c>
      <c r="C4286" s="23">
        <v>46056.520138888904</v>
      </c>
      <c r="D4286" s="23">
        <v>46057.373611111099</v>
      </c>
      <c r="E4286" s="9" t="s">
        <v>212</v>
      </c>
      <c r="F4286" s="9" t="s">
        <v>189</v>
      </c>
      <c r="G4286" s="9" t="s">
        <v>213</v>
      </c>
      <c r="H4286" s="9" t="s">
        <v>166</v>
      </c>
      <c r="I4286" s="9" t="s">
        <v>398</v>
      </c>
      <c r="J4286" s="9" t="s">
        <v>3456</v>
      </c>
      <c r="K4286" s="9" t="s">
        <v>246</v>
      </c>
      <c r="L4286" s="9" t="s">
        <v>104</v>
      </c>
      <c r="M4286" s="9" t="s">
        <v>3879</v>
      </c>
      <c r="N4286" s="9" t="s">
        <v>196</v>
      </c>
      <c r="O4286" s="9" t="s">
        <v>181</v>
      </c>
      <c r="P4286" s="9" t="s">
        <v>449</v>
      </c>
      <c r="Q4286" s="9" t="s">
        <v>219</v>
      </c>
      <c r="R4286" s="9">
        <v>0</v>
      </c>
      <c r="S4286" s="9">
        <v>62</v>
      </c>
      <c r="U4286" s="9" t="s">
        <v>290</v>
      </c>
      <c r="W4286" s="9">
        <v>3</v>
      </c>
      <c r="X4286" s="9">
        <f>INDEX(SLA_Policy!$D$2:$D$5,MATCH(F4286,SLA_Policy!$A$2:$A$5,0))</f>
        <v>120</v>
      </c>
      <c r="Y4286" s="9" t="str">
        <f>IF(E4286="Cancelled","Excluded",IF(D4286="",IF((SLA_Policy!$B$8-B4286)*24&gt;X4286,"Open - Breached","Open - On Track"),IF((D4286-B4286)*24&lt;=X4286,"Met","Breached")))</f>
        <v>Met</v>
      </c>
    </row>
    <row r="4287" spans="1:25" x14ac:dyDescent="0.25">
      <c r="A4287" s="9" t="s">
        <v>7652</v>
      </c>
      <c r="B4287" s="23">
        <v>46056.431250000001</v>
      </c>
      <c r="C4287" s="23">
        <v>46056.432638888902</v>
      </c>
      <c r="D4287" s="23">
        <v>46056.538888888899</v>
      </c>
      <c r="E4287" s="9" t="s">
        <v>212</v>
      </c>
      <c r="F4287" s="9" t="s">
        <v>188</v>
      </c>
      <c r="G4287" s="9" t="s">
        <v>213</v>
      </c>
      <c r="H4287" s="9" t="s">
        <v>88</v>
      </c>
      <c r="I4287" s="9" t="s">
        <v>92</v>
      </c>
      <c r="J4287" s="9" t="s">
        <v>5596</v>
      </c>
      <c r="K4287" s="9" t="s">
        <v>215</v>
      </c>
      <c r="L4287" s="9" t="s">
        <v>282</v>
      </c>
      <c r="M4287" s="9" t="s">
        <v>998</v>
      </c>
      <c r="N4287" s="9" t="s">
        <v>198</v>
      </c>
      <c r="O4287" s="9" t="s">
        <v>178</v>
      </c>
      <c r="P4287" s="9" t="s">
        <v>272</v>
      </c>
      <c r="Q4287" s="9" t="s">
        <v>219</v>
      </c>
      <c r="R4287" s="9">
        <v>0</v>
      </c>
      <c r="S4287" s="9">
        <v>30</v>
      </c>
      <c r="T4287" s="9" t="s">
        <v>229</v>
      </c>
      <c r="U4287" s="9" t="s">
        <v>290</v>
      </c>
      <c r="X4287" s="9">
        <f>INDEX(SLA_Policy!$D$2:$D$5,MATCH(F4287,SLA_Policy!$A$2:$A$5,0))</f>
        <v>72</v>
      </c>
      <c r="Y4287" s="9" t="str">
        <f>IF(E4287="Cancelled","Excluded",IF(D4287="",IF((SLA_Policy!$B$8-B4287)*24&gt;X4287,"Open - Breached","Open - On Track"),IF((D4287-B4287)*24&lt;=X4287,"Met","Breached")))</f>
        <v>Met</v>
      </c>
    </row>
    <row r="4288" spans="1:25" x14ac:dyDescent="0.25">
      <c r="A4288" s="9" t="s">
        <v>7653</v>
      </c>
      <c r="B4288" s="23">
        <v>46056.435416666704</v>
      </c>
      <c r="C4288" s="23">
        <v>46056.454166666699</v>
      </c>
      <c r="D4288" s="23">
        <v>46057.333333333299</v>
      </c>
      <c r="E4288" s="9" t="s">
        <v>212</v>
      </c>
      <c r="F4288" s="9" t="s">
        <v>188</v>
      </c>
      <c r="G4288" s="9" t="s">
        <v>213</v>
      </c>
      <c r="H4288" s="9" t="s">
        <v>161</v>
      </c>
      <c r="I4288" s="9" t="s">
        <v>297</v>
      </c>
      <c r="J4288" s="9" t="s">
        <v>4211</v>
      </c>
      <c r="K4288" s="9" t="s">
        <v>246</v>
      </c>
      <c r="L4288" s="9" t="s">
        <v>371</v>
      </c>
      <c r="M4288" s="9" t="s">
        <v>4806</v>
      </c>
      <c r="N4288" s="9" t="s">
        <v>196</v>
      </c>
      <c r="O4288" s="9" t="s">
        <v>116</v>
      </c>
      <c r="P4288" s="9" t="s">
        <v>234</v>
      </c>
      <c r="Q4288" s="9" t="s">
        <v>219</v>
      </c>
      <c r="R4288" s="9">
        <v>0</v>
      </c>
      <c r="S4288" s="9">
        <v>5</v>
      </c>
      <c r="U4288" s="9" t="s">
        <v>290</v>
      </c>
      <c r="X4288" s="9">
        <f>INDEX(SLA_Policy!$D$2:$D$5,MATCH(F4288,SLA_Policy!$A$2:$A$5,0))</f>
        <v>72</v>
      </c>
      <c r="Y4288" s="9" t="str">
        <f>IF(E4288="Cancelled","Excluded",IF(D4288="",IF((SLA_Policy!$B$8-B4288)*24&gt;X4288,"Open - Breached","Open - On Track"),IF((D4288-B4288)*24&lt;=X4288,"Met","Breached")))</f>
        <v>Met</v>
      </c>
    </row>
    <row r="4289" spans="1:25" x14ac:dyDescent="0.25">
      <c r="A4289" s="9" t="s">
        <v>7654</v>
      </c>
      <c r="B4289" s="23">
        <v>46056.436111111099</v>
      </c>
      <c r="C4289" s="23">
        <v>46056.452083333301</v>
      </c>
      <c r="D4289" s="23">
        <v>46062.400694444397</v>
      </c>
      <c r="E4289" s="9" t="s">
        <v>212</v>
      </c>
      <c r="F4289" s="9" t="s">
        <v>188</v>
      </c>
      <c r="G4289" s="9" t="s">
        <v>236</v>
      </c>
      <c r="H4289" s="9" t="s">
        <v>164</v>
      </c>
      <c r="I4289" s="9" t="s">
        <v>421</v>
      </c>
      <c r="J4289" s="9" t="s">
        <v>4144</v>
      </c>
      <c r="K4289" s="9" t="s">
        <v>215</v>
      </c>
      <c r="L4289" s="9" t="s">
        <v>104</v>
      </c>
      <c r="M4289" s="9" t="s">
        <v>3825</v>
      </c>
      <c r="N4289" s="9" t="s">
        <v>196</v>
      </c>
      <c r="O4289" s="9" t="s">
        <v>180</v>
      </c>
      <c r="P4289" s="9" t="s">
        <v>368</v>
      </c>
      <c r="Q4289" s="9" t="s">
        <v>219</v>
      </c>
      <c r="R4289" s="9">
        <v>0</v>
      </c>
      <c r="S4289" s="9">
        <v>26</v>
      </c>
      <c r="T4289" s="9" t="s">
        <v>464</v>
      </c>
      <c r="U4289" s="9" t="s">
        <v>242</v>
      </c>
      <c r="X4289" s="9">
        <f>INDEX(SLA_Policy!$D$2:$D$5,MATCH(F4289,SLA_Policy!$A$2:$A$5,0))</f>
        <v>72</v>
      </c>
      <c r="Y4289" s="9" t="str">
        <f>IF(E4289="Cancelled","Excluded",IF(D4289="",IF((SLA_Policy!$B$8-B4289)*24&gt;X4289,"Open - Breached","Open - On Track"),IF((D4289-B4289)*24&lt;=X4289,"Met","Breached")))</f>
        <v>Breached</v>
      </c>
    </row>
    <row r="4290" spans="1:25" x14ac:dyDescent="0.25">
      <c r="A4290" s="9" t="s">
        <v>7655</v>
      </c>
      <c r="B4290" s="23">
        <v>46056.447222222203</v>
      </c>
      <c r="C4290" s="23">
        <v>46056.45</v>
      </c>
      <c r="D4290" s="23">
        <v>46056.604166666701</v>
      </c>
      <c r="E4290" s="9" t="s">
        <v>212</v>
      </c>
      <c r="F4290" s="9" t="s">
        <v>188</v>
      </c>
      <c r="G4290" s="9" t="s">
        <v>213</v>
      </c>
      <c r="H4290" s="9" t="s">
        <v>88</v>
      </c>
      <c r="I4290" s="9" t="s">
        <v>92</v>
      </c>
      <c r="J4290" s="9" t="s">
        <v>4941</v>
      </c>
      <c r="K4290" s="9" t="s">
        <v>246</v>
      </c>
      <c r="L4290" s="9" t="s">
        <v>351</v>
      </c>
      <c r="M4290" s="9" t="s">
        <v>2182</v>
      </c>
      <c r="N4290" s="9" t="s">
        <v>198</v>
      </c>
      <c r="O4290" s="9" t="s">
        <v>116</v>
      </c>
      <c r="P4290" s="9" t="s">
        <v>342</v>
      </c>
      <c r="Q4290" s="9" t="s">
        <v>219</v>
      </c>
      <c r="R4290" s="9">
        <v>0</v>
      </c>
      <c r="S4290" s="9">
        <v>20</v>
      </c>
      <c r="T4290" s="9" t="s">
        <v>322</v>
      </c>
      <c r="U4290" s="9" t="s">
        <v>266</v>
      </c>
      <c r="X4290" s="9">
        <f>INDEX(SLA_Policy!$D$2:$D$5,MATCH(F4290,SLA_Policy!$A$2:$A$5,0))</f>
        <v>72</v>
      </c>
      <c r="Y4290" s="9" t="str">
        <f>IF(E4290="Cancelled","Excluded",IF(D4290="",IF((SLA_Policy!$B$8-B4290)*24&gt;X4290,"Open - Breached","Open - On Track"),IF((D4290-B4290)*24&lt;=X4290,"Met","Breached")))</f>
        <v>Met</v>
      </c>
    </row>
    <row r="4291" spans="1:25" x14ac:dyDescent="0.25">
      <c r="A4291" s="9" t="s">
        <v>7656</v>
      </c>
      <c r="B4291" s="23">
        <v>46056.449305555601</v>
      </c>
      <c r="C4291" s="23">
        <v>46056.4506944444</v>
      </c>
      <c r="D4291" s="23">
        <v>46056.488888888904</v>
      </c>
      <c r="E4291" s="9" t="s">
        <v>212</v>
      </c>
      <c r="F4291" s="9" t="s">
        <v>188</v>
      </c>
      <c r="G4291" s="9" t="s">
        <v>213</v>
      </c>
      <c r="H4291" s="9" t="s">
        <v>161</v>
      </c>
      <c r="I4291" s="9" t="s">
        <v>454</v>
      </c>
      <c r="J4291" s="9" t="s">
        <v>5925</v>
      </c>
      <c r="K4291" s="9" t="s">
        <v>246</v>
      </c>
      <c r="L4291" s="9" t="s">
        <v>216</v>
      </c>
      <c r="M4291" s="9" t="s">
        <v>1785</v>
      </c>
      <c r="N4291" s="9" t="s">
        <v>200</v>
      </c>
      <c r="O4291" s="9" t="s">
        <v>116</v>
      </c>
      <c r="P4291" s="9" t="s">
        <v>295</v>
      </c>
      <c r="Q4291" s="9" t="s">
        <v>219</v>
      </c>
      <c r="R4291" s="9">
        <v>0</v>
      </c>
      <c r="S4291" s="9">
        <v>7</v>
      </c>
      <c r="U4291" s="9" t="s">
        <v>376</v>
      </c>
      <c r="X4291" s="9">
        <f>INDEX(SLA_Policy!$D$2:$D$5,MATCH(F4291,SLA_Policy!$A$2:$A$5,0))</f>
        <v>72</v>
      </c>
      <c r="Y4291" s="9" t="str">
        <f>IF(E4291="Cancelled","Excluded",IF(D4291="",IF((SLA_Policy!$B$8-B4291)*24&gt;X4291,"Open - Breached","Open - On Track"),IF((D4291-B4291)*24&lt;=X4291,"Met","Breached")))</f>
        <v>Met</v>
      </c>
    </row>
    <row r="4292" spans="1:25" x14ac:dyDescent="0.25">
      <c r="A4292" s="9" t="s">
        <v>7657</v>
      </c>
      <c r="B4292" s="23">
        <v>46056.459027777797</v>
      </c>
      <c r="C4292" s="23">
        <v>46056.481249999997</v>
      </c>
      <c r="D4292" s="23">
        <v>46058.411111111098</v>
      </c>
      <c r="E4292" s="9" t="s">
        <v>212</v>
      </c>
      <c r="F4292" s="9" t="s">
        <v>189</v>
      </c>
      <c r="G4292" s="9" t="s">
        <v>236</v>
      </c>
      <c r="H4292" s="9" t="s">
        <v>164</v>
      </c>
      <c r="I4292" s="9" t="s">
        <v>421</v>
      </c>
      <c r="J4292" s="9" t="s">
        <v>490</v>
      </c>
      <c r="K4292" s="9" t="s">
        <v>246</v>
      </c>
      <c r="L4292" s="9" t="s">
        <v>351</v>
      </c>
      <c r="M4292" s="9" t="s">
        <v>1812</v>
      </c>
      <c r="N4292" s="9" t="s">
        <v>197</v>
      </c>
      <c r="O4292" s="9" t="s">
        <v>180</v>
      </c>
      <c r="P4292" s="9" t="s">
        <v>368</v>
      </c>
      <c r="Q4292" s="9" t="s">
        <v>273</v>
      </c>
      <c r="R4292" s="9">
        <v>1</v>
      </c>
      <c r="S4292" s="9">
        <v>31</v>
      </c>
      <c r="T4292" s="9" t="s">
        <v>343</v>
      </c>
      <c r="U4292" s="9" t="s">
        <v>242</v>
      </c>
      <c r="W4292" s="9">
        <v>3</v>
      </c>
      <c r="X4292" s="9">
        <f>INDEX(SLA_Policy!$D$2:$D$5,MATCH(F4292,SLA_Policy!$A$2:$A$5,0))</f>
        <v>120</v>
      </c>
      <c r="Y4292" s="9" t="str">
        <f>IF(E4292="Cancelled","Excluded",IF(D4292="",IF((SLA_Policy!$B$8-B4292)*24&gt;X4292,"Open - Breached","Open - On Track"),IF((D4292-B4292)*24&lt;=X4292,"Met","Breached")))</f>
        <v>Met</v>
      </c>
    </row>
    <row r="4293" spans="1:25" x14ac:dyDescent="0.25">
      <c r="A4293" s="9" t="s">
        <v>7658</v>
      </c>
      <c r="B4293" s="23">
        <v>46056.475694444503</v>
      </c>
      <c r="C4293" s="23">
        <v>46056.561111111099</v>
      </c>
      <c r="D4293" s="23">
        <v>46058.3569444444</v>
      </c>
      <c r="E4293" s="9" t="s">
        <v>212</v>
      </c>
      <c r="F4293" s="9" t="s">
        <v>189</v>
      </c>
      <c r="G4293" s="9" t="s">
        <v>213</v>
      </c>
      <c r="H4293" s="9" t="s">
        <v>162</v>
      </c>
      <c r="I4293" s="9" t="s">
        <v>345</v>
      </c>
      <c r="J4293" s="9" t="s">
        <v>1501</v>
      </c>
      <c r="K4293" s="9" t="s">
        <v>246</v>
      </c>
      <c r="L4293" s="9" t="s">
        <v>307</v>
      </c>
      <c r="M4293" s="9" t="s">
        <v>2855</v>
      </c>
      <c r="N4293" s="9" t="s">
        <v>197</v>
      </c>
      <c r="O4293" s="9" t="s">
        <v>179</v>
      </c>
      <c r="P4293" s="9" t="s">
        <v>284</v>
      </c>
      <c r="Q4293" s="9" t="s">
        <v>219</v>
      </c>
      <c r="R4293" s="9">
        <v>0</v>
      </c>
      <c r="S4293" s="9">
        <v>19</v>
      </c>
      <c r="U4293" s="9" t="s">
        <v>290</v>
      </c>
      <c r="W4293" s="9">
        <v>3</v>
      </c>
      <c r="X4293" s="9">
        <f>INDEX(SLA_Policy!$D$2:$D$5,MATCH(F4293,SLA_Policy!$A$2:$A$5,0))</f>
        <v>120</v>
      </c>
      <c r="Y4293" s="9" t="str">
        <f>IF(E4293="Cancelled","Excluded",IF(D4293="",IF((SLA_Policy!$B$8-B4293)*24&gt;X4293,"Open - Breached","Open - On Track"),IF((D4293-B4293)*24&lt;=X4293,"Met","Breached")))</f>
        <v>Met</v>
      </c>
    </row>
    <row r="4294" spans="1:25" x14ac:dyDescent="0.25">
      <c r="A4294" s="9" t="s">
        <v>7659</v>
      </c>
      <c r="B4294" s="23">
        <v>46056.481249999997</v>
      </c>
      <c r="C4294" s="23">
        <v>46056.512499999997</v>
      </c>
      <c r="D4294" s="23">
        <v>46057.333333333299</v>
      </c>
      <c r="E4294" s="9" t="s">
        <v>212</v>
      </c>
      <c r="F4294" s="9" t="s">
        <v>188</v>
      </c>
      <c r="G4294" s="9" t="s">
        <v>213</v>
      </c>
      <c r="H4294" s="9" t="s">
        <v>163</v>
      </c>
      <c r="I4294" s="9" t="s">
        <v>405</v>
      </c>
      <c r="J4294" s="9" t="s">
        <v>406</v>
      </c>
      <c r="K4294" s="9" t="s">
        <v>215</v>
      </c>
      <c r="L4294" s="9" t="s">
        <v>104</v>
      </c>
      <c r="M4294" s="9" t="s">
        <v>4242</v>
      </c>
      <c r="N4294" s="9" t="s">
        <v>197</v>
      </c>
      <c r="O4294" s="9" t="s">
        <v>176</v>
      </c>
      <c r="P4294" s="9" t="s">
        <v>503</v>
      </c>
      <c r="Q4294" s="9" t="s">
        <v>219</v>
      </c>
      <c r="R4294" s="9">
        <v>0</v>
      </c>
      <c r="S4294" s="9">
        <v>23</v>
      </c>
      <c r="U4294" s="9" t="s">
        <v>230</v>
      </c>
      <c r="W4294" s="9">
        <v>4</v>
      </c>
      <c r="X4294" s="9">
        <f>INDEX(SLA_Policy!$D$2:$D$5,MATCH(F4294,SLA_Policy!$A$2:$A$5,0))</f>
        <v>72</v>
      </c>
      <c r="Y4294" s="9" t="str">
        <f>IF(E4294="Cancelled","Excluded",IF(D4294="",IF((SLA_Policy!$B$8-B4294)*24&gt;X4294,"Open - Breached","Open - On Track"),IF((D4294-B4294)*24&lt;=X4294,"Met","Breached")))</f>
        <v>Met</v>
      </c>
    </row>
    <row r="4295" spans="1:25" x14ac:dyDescent="0.25">
      <c r="A4295" s="9" t="s">
        <v>7660</v>
      </c>
      <c r="B4295" s="23">
        <v>46056.498611111099</v>
      </c>
      <c r="C4295" s="23">
        <v>46056.538888888899</v>
      </c>
      <c r="D4295" s="23">
        <v>46058.378472222197</v>
      </c>
      <c r="E4295" s="9" t="s">
        <v>212</v>
      </c>
      <c r="F4295" s="9" t="s">
        <v>189</v>
      </c>
      <c r="G4295" s="9" t="s">
        <v>213</v>
      </c>
      <c r="H4295" s="9" t="s">
        <v>162</v>
      </c>
      <c r="I4295" s="9" t="s">
        <v>393</v>
      </c>
      <c r="J4295" s="9" t="s">
        <v>7661</v>
      </c>
      <c r="K4295" s="9" t="s">
        <v>246</v>
      </c>
      <c r="L4295" s="9" t="s">
        <v>216</v>
      </c>
      <c r="M4295" s="9" t="s">
        <v>3604</v>
      </c>
      <c r="N4295" s="9" t="s">
        <v>197</v>
      </c>
      <c r="O4295" s="9" t="s">
        <v>116</v>
      </c>
      <c r="P4295" s="9" t="s">
        <v>258</v>
      </c>
      <c r="Q4295" s="9" t="s">
        <v>219</v>
      </c>
      <c r="R4295" s="9">
        <v>0</v>
      </c>
      <c r="S4295" s="9">
        <v>26</v>
      </c>
      <c r="U4295" s="9" t="s">
        <v>661</v>
      </c>
      <c r="X4295" s="9">
        <f>INDEX(SLA_Policy!$D$2:$D$5,MATCH(F4295,SLA_Policy!$A$2:$A$5,0))</f>
        <v>120</v>
      </c>
      <c r="Y4295" s="9" t="str">
        <f>IF(E4295="Cancelled","Excluded",IF(D4295="",IF((SLA_Policy!$B$8-B4295)*24&gt;X4295,"Open - Breached","Open - On Track"),IF((D4295-B4295)*24&lt;=X4295,"Met","Breached")))</f>
        <v>Met</v>
      </c>
    </row>
    <row r="4296" spans="1:25" x14ac:dyDescent="0.25">
      <c r="A4296" s="9" t="s">
        <v>7662</v>
      </c>
      <c r="B4296" s="23">
        <v>46056.504861111098</v>
      </c>
      <c r="C4296" s="23">
        <v>46056.506944444503</v>
      </c>
      <c r="D4296" s="23">
        <v>46056.586805555598</v>
      </c>
      <c r="E4296" s="9" t="s">
        <v>212</v>
      </c>
      <c r="F4296" s="9" t="s">
        <v>187</v>
      </c>
      <c r="G4296" s="9" t="s">
        <v>213</v>
      </c>
      <c r="H4296" s="9" t="s">
        <v>163</v>
      </c>
      <c r="I4296" s="9" t="s">
        <v>223</v>
      </c>
      <c r="J4296" s="9" t="s">
        <v>7663</v>
      </c>
      <c r="K4296" s="9" t="s">
        <v>246</v>
      </c>
      <c r="L4296" s="9" t="s">
        <v>311</v>
      </c>
      <c r="M4296" s="9" t="s">
        <v>768</v>
      </c>
      <c r="N4296" s="9" t="s">
        <v>198</v>
      </c>
      <c r="O4296" s="9" t="s">
        <v>180</v>
      </c>
      <c r="P4296" s="9" t="s">
        <v>318</v>
      </c>
      <c r="Q4296" s="9" t="s">
        <v>273</v>
      </c>
      <c r="R4296" s="9">
        <v>0</v>
      </c>
      <c r="S4296" s="9">
        <v>46</v>
      </c>
      <c r="T4296" s="9" t="s">
        <v>229</v>
      </c>
      <c r="U4296" s="9" t="s">
        <v>230</v>
      </c>
      <c r="X4296" s="9">
        <f>INDEX(SLA_Policy!$D$2:$D$5,MATCH(F4296,SLA_Policy!$A$2:$A$5,0))</f>
        <v>8</v>
      </c>
      <c r="Y4296" s="9" t="str">
        <f>IF(E4296="Cancelled","Excluded",IF(D4296="",IF((SLA_Policy!$B$8-B4296)*24&gt;X4296,"Open - Breached","Open - On Track"),IF((D4296-B4296)*24&lt;=X4296,"Met","Breached")))</f>
        <v>Met</v>
      </c>
    </row>
    <row r="4297" spans="1:25" x14ac:dyDescent="0.25">
      <c r="A4297" s="9" t="s">
        <v>7664</v>
      </c>
      <c r="B4297" s="23">
        <v>46056.552083333299</v>
      </c>
      <c r="C4297" s="23">
        <v>46056.6069444444</v>
      </c>
      <c r="D4297" s="23">
        <v>46057.367361111101</v>
      </c>
      <c r="E4297" s="9" t="s">
        <v>212</v>
      </c>
      <c r="F4297" s="9" t="s">
        <v>188</v>
      </c>
      <c r="G4297" s="9" t="s">
        <v>213</v>
      </c>
      <c r="H4297" s="9" t="s">
        <v>166</v>
      </c>
      <c r="I4297" s="9" t="s">
        <v>378</v>
      </c>
      <c r="J4297" s="9" t="s">
        <v>3174</v>
      </c>
      <c r="K4297" s="9" t="s">
        <v>276</v>
      </c>
      <c r="L4297" s="9" t="s">
        <v>307</v>
      </c>
      <c r="M4297" s="9" t="s">
        <v>5098</v>
      </c>
      <c r="N4297" s="9" t="s">
        <v>197</v>
      </c>
      <c r="O4297" s="9" t="s">
        <v>181</v>
      </c>
      <c r="P4297" s="9" t="s">
        <v>289</v>
      </c>
      <c r="Q4297" s="9" t="s">
        <v>219</v>
      </c>
      <c r="R4297" s="9">
        <v>0</v>
      </c>
      <c r="S4297" s="9">
        <v>56</v>
      </c>
      <c r="T4297" s="9" t="s">
        <v>136</v>
      </c>
      <c r="U4297" s="9" t="s">
        <v>290</v>
      </c>
      <c r="X4297" s="9">
        <f>INDEX(SLA_Policy!$D$2:$D$5,MATCH(F4297,SLA_Policy!$A$2:$A$5,0))</f>
        <v>72</v>
      </c>
      <c r="Y4297" s="9" t="str">
        <f>IF(E4297="Cancelled","Excluded",IF(D4297="",IF((SLA_Policy!$B$8-B4297)*24&gt;X4297,"Open - Breached","Open - On Track"),IF((D4297-B4297)*24&lt;=X4297,"Met","Breached")))</f>
        <v>Met</v>
      </c>
    </row>
    <row r="4298" spans="1:25" x14ac:dyDescent="0.25">
      <c r="A4298" s="9" t="s">
        <v>7665</v>
      </c>
      <c r="B4298" s="23">
        <v>46056.563194444498</v>
      </c>
      <c r="C4298" s="23">
        <v>46056.634722222203</v>
      </c>
      <c r="D4298" s="23">
        <v>46056.726388888899</v>
      </c>
      <c r="E4298" s="9" t="s">
        <v>212</v>
      </c>
      <c r="F4298" s="9" t="s">
        <v>188</v>
      </c>
      <c r="G4298" s="9" t="s">
        <v>213</v>
      </c>
      <c r="H4298" s="9" t="s">
        <v>164</v>
      </c>
      <c r="I4298" s="9" t="s">
        <v>260</v>
      </c>
      <c r="J4298" s="9" t="s">
        <v>7666</v>
      </c>
      <c r="K4298" s="9" t="s">
        <v>410</v>
      </c>
      <c r="L4298" s="9" t="s">
        <v>311</v>
      </c>
      <c r="M4298" s="9" t="s">
        <v>480</v>
      </c>
      <c r="N4298" s="9" t="s">
        <v>197</v>
      </c>
      <c r="O4298" s="9" t="s">
        <v>180</v>
      </c>
      <c r="P4298" s="9" t="s">
        <v>318</v>
      </c>
      <c r="Q4298" s="9" t="s">
        <v>219</v>
      </c>
      <c r="R4298" s="9">
        <v>0</v>
      </c>
      <c r="S4298" s="9">
        <v>77</v>
      </c>
      <c r="T4298" s="9" t="s">
        <v>265</v>
      </c>
      <c r="U4298" s="9" t="s">
        <v>248</v>
      </c>
      <c r="X4298" s="9">
        <f>INDEX(SLA_Policy!$D$2:$D$5,MATCH(F4298,SLA_Policy!$A$2:$A$5,0))</f>
        <v>72</v>
      </c>
      <c r="Y4298" s="9" t="str">
        <f>IF(E4298="Cancelled","Excluded",IF(D4298="",IF((SLA_Policy!$B$8-B4298)*24&gt;X4298,"Open - Breached","Open - On Track"),IF((D4298-B4298)*24&lt;=X4298,"Met","Breached")))</f>
        <v>Met</v>
      </c>
    </row>
    <row r="4299" spans="1:25" x14ac:dyDescent="0.25">
      <c r="A4299" s="9" t="s">
        <v>7667</v>
      </c>
      <c r="B4299" s="23">
        <v>46056.586111111101</v>
      </c>
      <c r="C4299" s="23">
        <v>46056.588888888902</v>
      </c>
      <c r="D4299" s="23">
        <v>46056.7409722222</v>
      </c>
      <c r="E4299" s="9" t="s">
        <v>212</v>
      </c>
      <c r="F4299" s="9" t="s">
        <v>189</v>
      </c>
      <c r="G4299" s="9" t="s">
        <v>213</v>
      </c>
      <c r="H4299" s="9" t="s">
        <v>162</v>
      </c>
      <c r="I4299" s="9" t="s">
        <v>416</v>
      </c>
      <c r="J4299" s="9" t="s">
        <v>967</v>
      </c>
      <c r="K4299" s="9" t="s">
        <v>303</v>
      </c>
      <c r="L4299" s="9" t="s">
        <v>226</v>
      </c>
      <c r="M4299" s="9" t="s">
        <v>2818</v>
      </c>
      <c r="N4299" s="9" t="s">
        <v>200</v>
      </c>
      <c r="O4299" s="9" t="s">
        <v>179</v>
      </c>
      <c r="P4299" s="9" t="s">
        <v>264</v>
      </c>
      <c r="Q4299" s="9" t="s">
        <v>219</v>
      </c>
      <c r="R4299" s="9">
        <v>0</v>
      </c>
      <c r="S4299" s="9">
        <v>32</v>
      </c>
      <c r="U4299" s="9" t="s">
        <v>290</v>
      </c>
      <c r="X4299" s="9">
        <f>INDEX(SLA_Policy!$D$2:$D$5,MATCH(F4299,SLA_Policy!$A$2:$A$5,0))</f>
        <v>120</v>
      </c>
      <c r="Y4299" s="9" t="str">
        <f>IF(E4299="Cancelled","Excluded",IF(D4299="",IF((SLA_Policy!$B$8-B4299)*24&gt;X4299,"Open - Breached","Open - On Track"),IF((D4299-B4299)*24&lt;=X4299,"Met","Breached")))</f>
        <v>Met</v>
      </c>
    </row>
    <row r="4300" spans="1:25" x14ac:dyDescent="0.25">
      <c r="A4300" s="9" t="s">
        <v>7668</v>
      </c>
      <c r="B4300" s="23">
        <v>46056.597222222197</v>
      </c>
      <c r="C4300" s="23">
        <v>46056.609722222202</v>
      </c>
      <c r="D4300" s="23">
        <v>46056.626388888901</v>
      </c>
      <c r="E4300" s="9" t="s">
        <v>212</v>
      </c>
      <c r="F4300" s="9" t="s">
        <v>187</v>
      </c>
      <c r="G4300" s="9" t="s">
        <v>213</v>
      </c>
      <c r="H4300" s="9" t="s">
        <v>167</v>
      </c>
      <c r="I4300" s="9" t="s">
        <v>684</v>
      </c>
      <c r="J4300" s="9" t="s">
        <v>7669</v>
      </c>
      <c r="K4300" s="9" t="s">
        <v>215</v>
      </c>
      <c r="L4300" s="9" t="s">
        <v>216</v>
      </c>
      <c r="M4300" s="9" t="s">
        <v>3203</v>
      </c>
      <c r="N4300" s="9" t="s">
        <v>197</v>
      </c>
      <c r="O4300" s="9" t="s">
        <v>116</v>
      </c>
      <c r="P4300" s="9" t="s">
        <v>551</v>
      </c>
      <c r="Q4300" s="9" t="s">
        <v>219</v>
      </c>
      <c r="R4300" s="9">
        <v>0</v>
      </c>
      <c r="S4300" s="9">
        <v>24</v>
      </c>
      <c r="U4300" s="9" t="s">
        <v>266</v>
      </c>
      <c r="X4300" s="9">
        <f>INDEX(SLA_Policy!$D$2:$D$5,MATCH(F4300,SLA_Policy!$A$2:$A$5,0))</f>
        <v>8</v>
      </c>
      <c r="Y4300" s="9" t="str">
        <f>IF(E4300="Cancelled","Excluded",IF(D4300="",IF((SLA_Policy!$B$8-B4300)*24&gt;X4300,"Open - Breached","Open - On Track"),IF((D4300-B4300)*24&lt;=X4300,"Met","Breached")))</f>
        <v>Met</v>
      </c>
    </row>
    <row r="4301" spans="1:25" x14ac:dyDescent="0.25">
      <c r="A4301" s="9" t="s">
        <v>7670</v>
      </c>
      <c r="B4301" s="23">
        <v>46056.613194444399</v>
      </c>
      <c r="C4301" s="23">
        <v>46056.621527777803</v>
      </c>
      <c r="D4301" s="23">
        <v>46058.495833333298</v>
      </c>
      <c r="E4301" s="9" t="s">
        <v>212</v>
      </c>
      <c r="F4301" s="9" t="s">
        <v>187</v>
      </c>
      <c r="G4301" s="9" t="s">
        <v>213</v>
      </c>
      <c r="H4301" s="9" t="s">
        <v>162</v>
      </c>
      <c r="I4301" s="9" t="s">
        <v>345</v>
      </c>
      <c r="J4301" s="9" t="s">
        <v>1151</v>
      </c>
      <c r="K4301" s="9" t="s">
        <v>225</v>
      </c>
      <c r="L4301" s="9" t="s">
        <v>351</v>
      </c>
      <c r="M4301" s="9" t="s">
        <v>4049</v>
      </c>
      <c r="N4301" s="9" t="s">
        <v>197</v>
      </c>
      <c r="O4301" s="9" t="s">
        <v>116</v>
      </c>
      <c r="P4301" s="9" t="s">
        <v>551</v>
      </c>
      <c r="Q4301" s="9" t="s">
        <v>219</v>
      </c>
      <c r="R4301" s="9">
        <v>3</v>
      </c>
      <c r="S4301" s="9">
        <v>174</v>
      </c>
      <c r="U4301" s="9" t="s">
        <v>290</v>
      </c>
      <c r="X4301" s="9">
        <f>INDEX(SLA_Policy!$D$2:$D$5,MATCH(F4301,SLA_Policy!$A$2:$A$5,0))</f>
        <v>8</v>
      </c>
      <c r="Y4301" s="9" t="str">
        <f>IF(E4301="Cancelled","Excluded",IF(D4301="",IF((SLA_Policy!$B$8-B4301)*24&gt;X4301,"Open - Breached","Open - On Track"),IF((D4301-B4301)*24&lt;=X4301,"Met","Breached")))</f>
        <v>Breached</v>
      </c>
    </row>
    <row r="4302" spans="1:25" x14ac:dyDescent="0.25">
      <c r="A4302" s="9" t="s">
        <v>7671</v>
      </c>
      <c r="B4302" s="23">
        <v>46056.620833333298</v>
      </c>
      <c r="C4302" s="23">
        <v>46056.654861111099</v>
      </c>
      <c r="D4302" s="23">
        <v>46058.331250000003</v>
      </c>
      <c r="E4302" s="9" t="s">
        <v>212</v>
      </c>
      <c r="F4302" s="9" t="s">
        <v>188</v>
      </c>
      <c r="G4302" s="9" t="s">
        <v>236</v>
      </c>
      <c r="H4302" s="9" t="s">
        <v>167</v>
      </c>
      <c r="I4302" s="9" t="s">
        <v>255</v>
      </c>
      <c r="J4302" s="9" t="s">
        <v>770</v>
      </c>
      <c r="K4302" s="9" t="s">
        <v>239</v>
      </c>
      <c r="L4302" s="9" t="s">
        <v>226</v>
      </c>
      <c r="M4302" s="9" t="s">
        <v>1377</v>
      </c>
      <c r="N4302" s="9" t="s">
        <v>197</v>
      </c>
      <c r="O4302" s="9" t="s">
        <v>116</v>
      </c>
      <c r="P4302" s="9" t="s">
        <v>258</v>
      </c>
      <c r="Q4302" s="9" t="s">
        <v>219</v>
      </c>
      <c r="R4302" s="9">
        <v>0</v>
      </c>
      <c r="S4302" s="9">
        <v>29</v>
      </c>
      <c r="U4302" s="9" t="s">
        <v>242</v>
      </c>
      <c r="W4302" s="9">
        <v>4</v>
      </c>
      <c r="X4302" s="9">
        <f>INDEX(SLA_Policy!$D$2:$D$5,MATCH(F4302,SLA_Policy!$A$2:$A$5,0))</f>
        <v>72</v>
      </c>
      <c r="Y4302" s="9" t="str">
        <f>IF(E4302="Cancelled","Excluded",IF(D4302="",IF((SLA_Policy!$B$8-B4302)*24&gt;X4302,"Open - Breached","Open - On Track"),IF((D4302-B4302)*24&lt;=X4302,"Met","Breached")))</f>
        <v>Met</v>
      </c>
    </row>
    <row r="4303" spans="1:25" x14ac:dyDescent="0.25">
      <c r="A4303" s="9" t="s">
        <v>7672</v>
      </c>
      <c r="B4303" s="23">
        <v>46056.621527777803</v>
      </c>
      <c r="C4303" s="23">
        <v>46056.660416666702</v>
      </c>
      <c r="D4303" s="23">
        <v>46056.675694444399</v>
      </c>
      <c r="E4303" s="9" t="s">
        <v>212</v>
      </c>
      <c r="F4303" s="9" t="s">
        <v>189</v>
      </c>
      <c r="G4303" s="9" t="s">
        <v>213</v>
      </c>
      <c r="H4303" s="9" t="s">
        <v>161</v>
      </c>
      <c r="I4303" s="9" t="s">
        <v>454</v>
      </c>
      <c r="J4303" s="9" t="s">
        <v>7673</v>
      </c>
      <c r="K4303" s="9" t="s">
        <v>262</v>
      </c>
      <c r="L4303" s="9" t="s">
        <v>104</v>
      </c>
      <c r="M4303" s="9" t="s">
        <v>2635</v>
      </c>
      <c r="N4303" s="9" t="s">
        <v>198</v>
      </c>
      <c r="O4303" s="9" t="s">
        <v>116</v>
      </c>
      <c r="P4303" s="9" t="s">
        <v>342</v>
      </c>
      <c r="Q4303" s="9" t="s">
        <v>219</v>
      </c>
      <c r="R4303" s="9">
        <v>0</v>
      </c>
      <c r="S4303" s="9">
        <v>13</v>
      </c>
      <c r="U4303" s="9" t="s">
        <v>290</v>
      </c>
      <c r="X4303" s="9">
        <f>INDEX(SLA_Policy!$D$2:$D$5,MATCH(F4303,SLA_Policy!$A$2:$A$5,0))</f>
        <v>120</v>
      </c>
      <c r="Y4303" s="9" t="str">
        <f>IF(E4303="Cancelled","Excluded",IF(D4303="",IF((SLA_Policy!$B$8-B4303)*24&gt;X4303,"Open - Breached","Open - On Track"),IF((D4303-B4303)*24&lt;=X4303,"Met","Breached")))</f>
        <v>Met</v>
      </c>
    </row>
    <row r="4304" spans="1:25" x14ac:dyDescent="0.25">
      <c r="A4304" s="9" t="s">
        <v>7674</v>
      </c>
      <c r="B4304" s="23">
        <v>46056.625</v>
      </c>
      <c r="C4304" s="23">
        <v>46056.697916666701</v>
      </c>
      <c r="D4304" s="23">
        <v>46058.695138888899</v>
      </c>
      <c r="E4304" s="9" t="s">
        <v>212</v>
      </c>
      <c r="F4304" s="9" t="s">
        <v>189</v>
      </c>
      <c r="G4304" s="9" t="s">
        <v>236</v>
      </c>
      <c r="H4304" s="9" t="s">
        <v>161</v>
      </c>
      <c r="I4304" s="9" t="s">
        <v>482</v>
      </c>
      <c r="J4304" s="9" t="s">
        <v>7278</v>
      </c>
      <c r="K4304" s="9" t="s">
        <v>303</v>
      </c>
      <c r="L4304" s="9" t="s">
        <v>282</v>
      </c>
      <c r="M4304" s="9" t="s">
        <v>1536</v>
      </c>
      <c r="N4304" s="9" t="s">
        <v>197</v>
      </c>
      <c r="O4304" s="9" t="s">
        <v>116</v>
      </c>
      <c r="P4304" s="9" t="s">
        <v>234</v>
      </c>
      <c r="Q4304" s="9" t="s">
        <v>219</v>
      </c>
      <c r="R4304" s="9">
        <v>0</v>
      </c>
      <c r="S4304" s="9">
        <v>16</v>
      </c>
      <c r="U4304" s="9" t="s">
        <v>242</v>
      </c>
      <c r="W4304" s="9">
        <v>5</v>
      </c>
      <c r="X4304" s="9">
        <f>INDEX(SLA_Policy!$D$2:$D$5,MATCH(F4304,SLA_Policy!$A$2:$A$5,0))</f>
        <v>120</v>
      </c>
      <c r="Y4304" s="9" t="str">
        <f>IF(E4304="Cancelled","Excluded",IF(D4304="",IF((SLA_Policy!$B$8-B4304)*24&gt;X4304,"Open - Breached","Open - On Track"),IF((D4304-B4304)*24&lt;=X4304,"Met","Breached")))</f>
        <v>Met</v>
      </c>
    </row>
    <row r="4305" spans="1:25" x14ac:dyDescent="0.25">
      <c r="A4305" s="9" t="s">
        <v>7675</v>
      </c>
      <c r="B4305" s="23">
        <v>46056.638888888898</v>
      </c>
      <c r="C4305" s="23">
        <v>46056.639583333301</v>
      </c>
      <c r="D4305" s="23">
        <v>46057.45</v>
      </c>
      <c r="E4305" s="9" t="s">
        <v>212</v>
      </c>
      <c r="F4305" s="9" t="s">
        <v>188</v>
      </c>
      <c r="G4305" s="9" t="s">
        <v>213</v>
      </c>
      <c r="H4305" s="9" t="s">
        <v>163</v>
      </c>
      <c r="I4305" s="9" t="s">
        <v>223</v>
      </c>
      <c r="J4305" s="9" t="s">
        <v>1331</v>
      </c>
      <c r="K4305" s="9" t="s">
        <v>246</v>
      </c>
      <c r="L4305" s="9" t="s">
        <v>104</v>
      </c>
      <c r="M4305" s="9" t="s">
        <v>2144</v>
      </c>
      <c r="N4305" s="9" t="s">
        <v>198</v>
      </c>
      <c r="O4305" s="9" t="s">
        <v>176</v>
      </c>
      <c r="P4305" s="9" t="s">
        <v>419</v>
      </c>
      <c r="Q4305" s="9" t="s">
        <v>219</v>
      </c>
      <c r="R4305" s="9">
        <v>0</v>
      </c>
      <c r="S4305" s="9">
        <v>167</v>
      </c>
      <c r="T4305" s="9" t="s">
        <v>220</v>
      </c>
      <c r="U4305" s="9" t="s">
        <v>230</v>
      </c>
      <c r="X4305" s="9">
        <f>INDEX(SLA_Policy!$D$2:$D$5,MATCH(F4305,SLA_Policy!$A$2:$A$5,0))</f>
        <v>72</v>
      </c>
      <c r="Y4305" s="9" t="str">
        <f>IF(E4305="Cancelled","Excluded",IF(D4305="",IF((SLA_Policy!$B$8-B4305)*24&gt;X4305,"Open - Breached","Open - On Track"),IF((D4305-B4305)*24&lt;=X4305,"Met","Breached")))</f>
        <v>Met</v>
      </c>
    </row>
    <row r="4306" spans="1:25" x14ac:dyDescent="0.25">
      <c r="A4306" s="9" t="s">
        <v>7676</v>
      </c>
      <c r="B4306" s="23">
        <v>46056.639583333301</v>
      </c>
      <c r="C4306" s="23">
        <v>46056.642361111102</v>
      </c>
      <c r="D4306" s="23">
        <v>46056.745138888902</v>
      </c>
      <c r="E4306" s="9" t="s">
        <v>212</v>
      </c>
      <c r="F4306" s="9" t="s">
        <v>187</v>
      </c>
      <c r="G4306" s="9" t="s">
        <v>213</v>
      </c>
      <c r="H4306" s="9" t="s">
        <v>162</v>
      </c>
      <c r="I4306" s="9" t="s">
        <v>393</v>
      </c>
      <c r="J4306" s="9" t="s">
        <v>7677</v>
      </c>
      <c r="K4306" s="9" t="s">
        <v>215</v>
      </c>
      <c r="L4306" s="9" t="s">
        <v>311</v>
      </c>
      <c r="M4306" s="9" t="s">
        <v>1635</v>
      </c>
      <c r="N4306" s="9" t="s">
        <v>197</v>
      </c>
      <c r="O4306" s="9" t="s">
        <v>116</v>
      </c>
      <c r="P4306" s="9" t="s">
        <v>295</v>
      </c>
      <c r="Q4306" s="9" t="s">
        <v>219</v>
      </c>
      <c r="R4306" s="9">
        <v>1</v>
      </c>
      <c r="S4306" s="9">
        <v>21</v>
      </c>
      <c r="U4306" s="9" t="s">
        <v>266</v>
      </c>
      <c r="X4306" s="9">
        <f>INDEX(SLA_Policy!$D$2:$D$5,MATCH(F4306,SLA_Policy!$A$2:$A$5,0))</f>
        <v>8</v>
      </c>
      <c r="Y4306" s="9" t="str">
        <f>IF(E4306="Cancelled","Excluded",IF(D4306="",IF((SLA_Policy!$B$8-B4306)*24&gt;X4306,"Open - Breached","Open - On Track"),IF((D4306-B4306)*24&lt;=X4306,"Met","Breached")))</f>
        <v>Met</v>
      </c>
    </row>
    <row r="4307" spans="1:25" x14ac:dyDescent="0.25">
      <c r="A4307" s="9" t="s">
        <v>7678</v>
      </c>
      <c r="B4307" s="23">
        <v>46056.647916666698</v>
      </c>
      <c r="C4307" s="23">
        <v>46056.652083333298</v>
      </c>
      <c r="D4307" s="23">
        <v>46056.713194444397</v>
      </c>
      <c r="E4307" s="9" t="s">
        <v>212</v>
      </c>
      <c r="F4307" s="9" t="s">
        <v>188</v>
      </c>
      <c r="G4307" s="9" t="s">
        <v>213</v>
      </c>
      <c r="H4307" s="9" t="s">
        <v>163</v>
      </c>
      <c r="I4307" s="9" t="s">
        <v>405</v>
      </c>
      <c r="J4307" s="9" t="s">
        <v>884</v>
      </c>
      <c r="K4307" s="9" t="s">
        <v>246</v>
      </c>
      <c r="L4307" s="9" t="s">
        <v>104</v>
      </c>
      <c r="M4307" s="9" t="s">
        <v>2139</v>
      </c>
      <c r="N4307" s="9" t="s">
        <v>198</v>
      </c>
      <c r="O4307" s="9" t="s">
        <v>116</v>
      </c>
      <c r="P4307" s="9" t="s">
        <v>551</v>
      </c>
      <c r="Q4307" s="9" t="s">
        <v>219</v>
      </c>
      <c r="R4307" s="9">
        <v>0</v>
      </c>
      <c r="S4307" s="9">
        <v>17</v>
      </c>
      <c r="U4307" s="9" t="s">
        <v>290</v>
      </c>
      <c r="W4307" s="9">
        <v>5</v>
      </c>
      <c r="X4307" s="9">
        <f>INDEX(SLA_Policy!$D$2:$D$5,MATCH(F4307,SLA_Policy!$A$2:$A$5,0))</f>
        <v>72</v>
      </c>
      <c r="Y4307" s="9" t="str">
        <f>IF(E4307="Cancelled","Excluded",IF(D4307="",IF((SLA_Policy!$B$8-B4307)*24&gt;X4307,"Open - Breached","Open - On Track"),IF((D4307-B4307)*24&lt;=X4307,"Met","Breached")))</f>
        <v>Met</v>
      </c>
    </row>
    <row r="4308" spans="1:25" x14ac:dyDescent="0.25">
      <c r="A4308" s="9" t="s">
        <v>7679</v>
      </c>
      <c r="B4308" s="23">
        <v>46056.675694444399</v>
      </c>
      <c r="C4308" s="23">
        <v>46056.679166666698</v>
      </c>
      <c r="D4308" s="23">
        <v>46057.767361111102</v>
      </c>
      <c r="E4308" s="9" t="s">
        <v>212</v>
      </c>
      <c r="F4308" s="9" t="s">
        <v>188</v>
      </c>
      <c r="G4308" s="9" t="s">
        <v>213</v>
      </c>
      <c r="H4308" s="9" t="s">
        <v>162</v>
      </c>
      <c r="I4308" s="9" t="s">
        <v>345</v>
      </c>
      <c r="J4308" s="9" t="s">
        <v>929</v>
      </c>
      <c r="K4308" s="9" t="s">
        <v>303</v>
      </c>
      <c r="L4308" s="9" t="s">
        <v>371</v>
      </c>
      <c r="M4308" s="9" t="s">
        <v>1570</v>
      </c>
      <c r="N4308" s="9" t="s">
        <v>198</v>
      </c>
      <c r="O4308" s="9" t="s">
        <v>179</v>
      </c>
      <c r="P4308" s="9" t="s">
        <v>284</v>
      </c>
      <c r="Q4308" s="9" t="s">
        <v>273</v>
      </c>
      <c r="R4308" s="9">
        <v>1</v>
      </c>
      <c r="S4308" s="9">
        <v>14</v>
      </c>
      <c r="U4308" s="9" t="s">
        <v>661</v>
      </c>
      <c r="W4308" s="9">
        <v>4</v>
      </c>
      <c r="X4308" s="9">
        <f>INDEX(SLA_Policy!$D$2:$D$5,MATCH(F4308,SLA_Policy!$A$2:$A$5,0))</f>
        <v>72</v>
      </c>
      <c r="Y4308" s="9" t="str">
        <f>IF(E4308="Cancelled","Excluded",IF(D4308="",IF((SLA_Policy!$B$8-B4308)*24&gt;X4308,"Open - Breached","Open - On Track"),IF((D4308-B4308)*24&lt;=X4308,"Met","Breached")))</f>
        <v>Met</v>
      </c>
    </row>
    <row r="4309" spans="1:25" x14ac:dyDescent="0.25">
      <c r="A4309" s="9" t="s">
        <v>7680</v>
      </c>
      <c r="B4309" s="23">
        <v>46056.686111111099</v>
      </c>
      <c r="C4309" s="23">
        <v>46056.702777777798</v>
      </c>
      <c r="D4309" s="23">
        <v>46058.408333333296</v>
      </c>
      <c r="E4309" s="9" t="s">
        <v>212</v>
      </c>
      <c r="F4309" s="9" t="s">
        <v>188</v>
      </c>
      <c r="G4309" s="9" t="s">
        <v>213</v>
      </c>
      <c r="H4309" s="9" t="s">
        <v>165</v>
      </c>
      <c r="I4309" s="9" t="s">
        <v>567</v>
      </c>
      <c r="J4309" s="9" t="s">
        <v>1154</v>
      </c>
      <c r="K4309" s="9" t="s">
        <v>276</v>
      </c>
      <c r="L4309" s="9" t="s">
        <v>351</v>
      </c>
      <c r="M4309" s="9" t="s">
        <v>5419</v>
      </c>
      <c r="N4309" s="9" t="s">
        <v>197</v>
      </c>
      <c r="O4309" s="9" t="s">
        <v>116</v>
      </c>
      <c r="P4309" s="9" t="s">
        <v>525</v>
      </c>
      <c r="Q4309" s="9" t="s">
        <v>219</v>
      </c>
      <c r="R4309" s="9">
        <v>1</v>
      </c>
      <c r="S4309" s="9">
        <v>18</v>
      </c>
      <c r="U4309" s="9" t="s">
        <v>376</v>
      </c>
      <c r="X4309" s="9">
        <f>INDEX(SLA_Policy!$D$2:$D$5,MATCH(F4309,SLA_Policy!$A$2:$A$5,0))</f>
        <v>72</v>
      </c>
      <c r="Y4309" s="9" t="str">
        <f>IF(E4309="Cancelled","Excluded",IF(D4309="",IF((SLA_Policy!$B$8-B4309)*24&gt;X4309,"Open - Breached","Open - On Track"),IF((D4309-B4309)*24&lt;=X4309,"Met","Breached")))</f>
        <v>Met</v>
      </c>
    </row>
    <row r="4310" spans="1:25" x14ac:dyDescent="0.25">
      <c r="A4310" s="9" t="s">
        <v>7681</v>
      </c>
      <c r="B4310" s="23">
        <v>46056.690972222197</v>
      </c>
      <c r="C4310" s="23">
        <v>46056.692361111098</v>
      </c>
      <c r="D4310" s="23">
        <v>46056.921527777798</v>
      </c>
      <c r="E4310" s="9" t="s">
        <v>212</v>
      </c>
      <c r="F4310" s="9" t="s">
        <v>187</v>
      </c>
      <c r="G4310" s="9" t="s">
        <v>213</v>
      </c>
      <c r="H4310" s="9" t="s">
        <v>166</v>
      </c>
      <c r="I4310" s="9" t="s">
        <v>398</v>
      </c>
      <c r="J4310" s="9" t="s">
        <v>1013</v>
      </c>
      <c r="K4310" s="9" t="s">
        <v>246</v>
      </c>
      <c r="L4310" s="9" t="s">
        <v>226</v>
      </c>
      <c r="M4310" s="9" t="s">
        <v>2511</v>
      </c>
      <c r="N4310" s="9" t="s">
        <v>196</v>
      </c>
      <c r="O4310" s="9" t="s">
        <v>181</v>
      </c>
      <c r="P4310" s="9" t="s">
        <v>445</v>
      </c>
      <c r="Q4310" s="9" t="s">
        <v>273</v>
      </c>
      <c r="R4310" s="9">
        <v>0</v>
      </c>
      <c r="S4310" s="9">
        <v>26</v>
      </c>
      <c r="U4310" s="9" t="s">
        <v>290</v>
      </c>
      <c r="W4310" s="9">
        <v>4</v>
      </c>
      <c r="X4310" s="9">
        <f>INDEX(SLA_Policy!$D$2:$D$5,MATCH(F4310,SLA_Policy!$A$2:$A$5,0))</f>
        <v>8</v>
      </c>
      <c r="Y4310" s="9" t="str">
        <f>IF(E4310="Cancelled","Excluded",IF(D4310="",IF((SLA_Policy!$B$8-B4310)*24&gt;X4310,"Open - Breached","Open - On Track"),IF((D4310-B4310)*24&lt;=X4310,"Met","Breached")))</f>
        <v>Met</v>
      </c>
    </row>
    <row r="4311" spans="1:25" x14ac:dyDescent="0.25">
      <c r="A4311" s="9" t="s">
        <v>7682</v>
      </c>
      <c r="B4311" s="23">
        <v>46056.697916666701</v>
      </c>
      <c r="C4311" s="23">
        <v>46056.698611111096</v>
      </c>
      <c r="D4311" s="23">
        <v>46056.709027777797</v>
      </c>
      <c r="E4311" s="9" t="s">
        <v>212</v>
      </c>
      <c r="F4311" s="9" t="s">
        <v>188</v>
      </c>
      <c r="G4311" s="9" t="s">
        <v>213</v>
      </c>
      <c r="H4311" s="9" t="s">
        <v>161</v>
      </c>
      <c r="I4311" s="9" t="s">
        <v>389</v>
      </c>
      <c r="J4311" s="9" t="s">
        <v>1916</v>
      </c>
      <c r="K4311" s="9" t="s">
        <v>239</v>
      </c>
      <c r="L4311" s="9" t="s">
        <v>216</v>
      </c>
      <c r="M4311" s="9" t="s">
        <v>7683</v>
      </c>
      <c r="N4311" s="9" t="s">
        <v>200</v>
      </c>
      <c r="O4311" s="9" t="s">
        <v>116</v>
      </c>
      <c r="P4311" s="9" t="s">
        <v>218</v>
      </c>
      <c r="Q4311" s="9" t="s">
        <v>219</v>
      </c>
      <c r="R4311" s="9">
        <v>0</v>
      </c>
      <c r="S4311" s="9">
        <v>4</v>
      </c>
      <c r="U4311" s="9" t="s">
        <v>221</v>
      </c>
      <c r="X4311" s="9">
        <f>INDEX(SLA_Policy!$D$2:$D$5,MATCH(F4311,SLA_Policy!$A$2:$A$5,0))</f>
        <v>72</v>
      </c>
      <c r="Y4311" s="9" t="str">
        <f>IF(E4311="Cancelled","Excluded",IF(D4311="",IF((SLA_Policy!$B$8-B4311)*24&gt;X4311,"Open - Breached","Open - On Track"),IF((D4311-B4311)*24&lt;=X4311,"Met","Breached")))</f>
        <v>Met</v>
      </c>
    </row>
    <row r="4312" spans="1:25" x14ac:dyDescent="0.25">
      <c r="A4312" s="9" t="s">
        <v>7684</v>
      </c>
      <c r="B4312" s="23">
        <v>46056.724999999999</v>
      </c>
      <c r="C4312" s="23">
        <v>46056.742361111101</v>
      </c>
      <c r="D4312" s="23">
        <v>46057.332638888904</v>
      </c>
      <c r="E4312" s="9" t="s">
        <v>212</v>
      </c>
      <c r="F4312" s="9" t="s">
        <v>188</v>
      </c>
      <c r="G4312" s="9" t="s">
        <v>236</v>
      </c>
      <c r="H4312" s="9" t="s">
        <v>161</v>
      </c>
      <c r="I4312" s="9" t="s">
        <v>237</v>
      </c>
      <c r="J4312" s="9" t="s">
        <v>775</v>
      </c>
      <c r="K4312" s="9" t="s">
        <v>262</v>
      </c>
      <c r="L4312" s="9" t="s">
        <v>216</v>
      </c>
      <c r="M4312" s="9" t="s">
        <v>1863</v>
      </c>
      <c r="N4312" s="9" t="s">
        <v>196</v>
      </c>
      <c r="O4312" s="9" t="s">
        <v>177</v>
      </c>
      <c r="P4312" s="9" t="s">
        <v>942</v>
      </c>
      <c r="Q4312" s="9" t="s">
        <v>219</v>
      </c>
      <c r="R4312" s="9">
        <v>0</v>
      </c>
      <c r="S4312" s="9">
        <v>12</v>
      </c>
      <c r="U4312" s="9" t="s">
        <v>242</v>
      </c>
      <c r="W4312" s="9">
        <v>4</v>
      </c>
      <c r="X4312" s="9">
        <f>INDEX(SLA_Policy!$D$2:$D$5,MATCH(F4312,SLA_Policy!$A$2:$A$5,0))</f>
        <v>72</v>
      </c>
      <c r="Y4312" s="9" t="str">
        <f>IF(E4312="Cancelled","Excluded",IF(D4312="",IF((SLA_Policy!$B$8-B4312)*24&gt;X4312,"Open - Breached","Open - On Track"),IF((D4312-B4312)*24&lt;=X4312,"Met","Breached")))</f>
        <v>Met</v>
      </c>
    </row>
    <row r="4313" spans="1:25" x14ac:dyDescent="0.25">
      <c r="A4313" s="9" t="s">
        <v>7685</v>
      </c>
      <c r="B4313" s="23">
        <v>46056.750694444498</v>
      </c>
      <c r="C4313" s="23">
        <v>46056.754861111098</v>
      </c>
      <c r="D4313" s="23">
        <v>46057.744444444397</v>
      </c>
      <c r="E4313" s="9" t="s">
        <v>212</v>
      </c>
      <c r="F4313" s="9" t="s">
        <v>188</v>
      </c>
      <c r="G4313" s="9" t="s">
        <v>213</v>
      </c>
      <c r="H4313" s="9" t="s">
        <v>163</v>
      </c>
      <c r="I4313" s="9" t="s">
        <v>223</v>
      </c>
      <c r="J4313" s="9" t="s">
        <v>7686</v>
      </c>
      <c r="K4313" s="9" t="s">
        <v>239</v>
      </c>
      <c r="L4313" s="9" t="s">
        <v>216</v>
      </c>
      <c r="M4313" s="9" t="s">
        <v>524</v>
      </c>
      <c r="N4313" s="9" t="s">
        <v>200</v>
      </c>
      <c r="O4313" s="9" t="s">
        <v>176</v>
      </c>
      <c r="P4313" s="9" t="s">
        <v>1159</v>
      </c>
      <c r="Q4313" s="9" t="s">
        <v>219</v>
      </c>
      <c r="R4313" s="9">
        <v>0</v>
      </c>
      <c r="S4313" s="9">
        <v>36</v>
      </c>
      <c r="T4313" s="9" t="s">
        <v>322</v>
      </c>
      <c r="U4313" s="9" t="s">
        <v>230</v>
      </c>
      <c r="W4313" s="9">
        <v>5</v>
      </c>
      <c r="X4313" s="9">
        <f>INDEX(SLA_Policy!$D$2:$D$5,MATCH(F4313,SLA_Policy!$A$2:$A$5,0))</f>
        <v>72</v>
      </c>
      <c r="Y4313" s="9" t="str">
        <f>IF(E4313="Cancelled","Excluded",IF(D4313="",IF((SLA_Policy!$B$8-B4313)*24&gt;X4313,"Open - Breached","Open - On Track"),IF((D4313-B4313)*24&lt;=X4313,"Met","Breached")))</f>
        <v>Met</v>
      </c>
    </row>
    <row r="4314" spans="1:25" x14ac:dyDescent="0.25">
      <c r="A4314" s="9" t="s">
        <v>7687</v>
      </c>
      <c r="B4314" s="23">
        <v>46056.841666666704</v>
      </c>
      <c r="C4314" s="23">
        <v>46057.347916666702</v>
      </c>
      <c r="D4314" s="23">
        <v>46057.635416666701</v>
      </c>
      <c r="E4314" s="9" t="s">
        <v>212</v>
      </c>
      <c r="F4314" s="9" t="s">
        <v>189</v>
      </c>
      <c r="G4314" s="9" t="s">
        <v>236</v>
      </c>
      <c r="H4314" s="9" t="s">
        <v>161</v>
      </c>
      <c r="I4314" s="9" t="s">
        <v>505</v>
      </c>
      <c r="J4314" s="9" t="s">
        <v>7688</v>
      </c>
      <c r="K4314" s="9" t="s">
        <v>239</v>
      </c>
      <c r="L4314" s="9" t="s">
        <v>282</v>
      </c>
      <c r="M4314" s="9" t="s">
        <v>471</v>
      </c>
      <c r="N4314" s="9" t="s">
        <v>196</v>
      </c>
      <c r="O4314" s="9" t="s">
        <v>177</v>
      </c>
      <c r="P4314" s="9" t="s">
        <v>300</v>
      </c>
      <c r="Q4314" s="9" t="s">
        <v>219</v>
      </c>
      <c r="R4314" s="9">
        <v>0</v>
      </c>
      <c r="S4314" s="9">
        <v>34</v>
      </c>
      <c r="U4314" s="9" t="s">
        <v>242</v>
      </c>
      <c r="X4314" s="9">
        <f>INDEX(SLA_Policy!$D$2:$D$5,MATCH(F4314,SLA_Policy!$A$2:$A$5,0))</f>
        <v>120</v>
      </c>
      <c r="Y4314" s="9" t="str">
        <f>IF(E4314="Cancelled","Excluded",IF(D4314="",IF((SLA_Policy!$B$8-B4314)*24&gt;X4314,"Open - Breached","Open - On Track"),IF((D4314-B4314)*24&lt;=X4314,"Met","Breached")))</f>
        <v>Met</v>
      </c>
    </row>
    <row r="4315" spans="1:25" x14ac:dyDescent="0.25">
      <c r="A4315" s="9" t="s">
        <v>7689</v>
      </c>
      <c r="B4315" s="23">
        <v>46056.842361111099</v>
      </c>
      <c r="C4315" s="23">
        <v>46057.324305555601</v>
      </c>
      <c r="D4315" s="23">
        <v>46057.35</v>
      </c>
      <c r="E4315" s="9" t="s">
        <v>212</v>
      </c>
      <c r="F4315" s="9" t="s">
        <v>187</v>
      </c>
      <c r="G4315" s="9" t="s">
        <v>213</v>
      </c>
      <c r="H4315" s="9" t="s">
        <v>166</v>
      </c>
      <c r="I4315" s="9" t="s">
        <v>378</v>
      </c>
      <c r="J4315" s="9" t="s">
        <v>7690</v>
      </c>
      <c r="K4315" s="9" t="s">
        <v>246</v>
      </c>
      <c r="L4315" s="9" t="s">
        <v>104</v>
      </c>
      <c r="M4315" s="9" t="s">
        <v>2653</v>
      </c>
      <c r="N4315" s="9" t="s">
        <v>197</v>
      </c>
      <c r="O4315" s="9" t="s">
        <v>180</v>
      </c>
      <c r="P4315" s="9" t="s">
        <v>278</v>
      </c>
      <c r="Q4315" s="9" t="s">
        <v>273</v>
      </c>
      <c r="R4315" s="9">
        <v>0</v>
      </c>
      <c r="S4315" s="9">
        <v>65</v>
      </c>
      <c r="T4315" s="9" t="s">
        <v>136</v>
      </c>
      <c r="U4315" s="9" t="s">
        <v>290</v>
      </c>
      <c r="X4315" s="9">
        <f>INDEX(SLA_Policy!$D$2:$D$5,MATCH(F4315,SLA_Policy!$A$2:$A$5,0))</f>
        <v>8</v>
      </c>
      <c r="Y4315" s="9" t="str">
        <f>IF(E4315="Cancelled","Excluded",IF(D4315="",IF((SLA_Policy!$B$8-B4315)*24&gt;X4315,"Open - Breached","Open - On Track"),IF((D4315-B4315)*24&lt;=X4315,"Met","Breached")))</f>
        <v>Breached</v>
      </c>
    </row>
    <row r="4316" spans="1:25" x14ac:dyDescent="0.25">
      <c r="A4316" s="9" t="s">
        <v>7691</v>
      </c>
      <c r="B4316" s="23">
        <v>46057.2680555556</v>
      </c>
      <c r="C4316" s="23">
        <v>46057.326388888898</v>
      </c>
      <c r="D4316" s="23">
        <v>46058.372916666704</v>
      </c>
      <c r="E4316" s="9" t="s">
        <v>212</v>
      </c>
      <c r="F4316" s="9" t="s">
        <v>189</v>
      </c>
      <c r="G4316" s="9" t="s">
        <v>236</v>
      </c>
      <c r="H4316" s="9" t="s">
        <v>161</v>
      </c>
      <c r="I4316" s="9" t="s">
        <v>237</v>
      </c>
      <c r="J4316" s="9" t="s">
        <v>1533</v>
      </c>
      <c r="K4316" s="9" t="s">
        <v>246</v>
      </c>
      <c r="L4316" s="9" t="s">
        <v>104</v>
      </c>
      <c r="M4316" s="9" t="s">
        <v>1222</v>
      </c>
      <c r="N4316" s="9" t="s">
        <v>196</v>
      </c>
      <c r="O4316" s="9" t="s">
        <v>177</v>
      </c>
      <c r="P4316" s="9" t="s">
        <v>241</v>
      </c>
      <c r="Q4316" s="9" t="s">
        <v>219</v>
      </c>
      <c r="R4316" s="9">
        <v>0</v>
      </c>
      <c r="S4316" s="9">
        <v>19</v>
      </c>
      <c r="U4316" s="9" t="s">
        <v>242</v>
      </c>
      <c r="W4316" s="9">
        <v>5</v>
      </c>
      <c r="X4316" s="9">
        <f>INDEX(SLA_Policy!$D$2:$D$5,MATCH(F4316,SLA_Policy!$A$2:$A$5,0))</f>
        <v>120</v>
      </c>
      <c r="Y4316" s="9" t="str">
        <f>IF(E4316="Cancelled","Excluded",IF(D4316="",IF((SLA_Policy!$B$8-B4316)*24&gt;X4316,"Open - Breached","Open - On Track"),IF((D4316-B4316)*24&lt;=X4316,"Met","Breached")))</f>
        <v>Met</v>
      </c>
    </row>
    <row r="4317" spans="1:25" x14ac:dyDescent="0.25">
      <c r="A4317" s="9" t="s">
        <v>7692</v>
      </c>
      <c r="B4317" s="23">
        <v>46057.279861111099</v>
      </c>
      <c r="C4317" s="23">
        <v>46057.346527777801</v>
      </c>
      <c r="D4317" s="23">
        <v>46057.467361111099</v>
      </c>
      <c r="E4317" s="9" t="s">
        <v>212</v>
      </c>
      <c r="F4317" s="9" t="s">
        <v>188</v>
      </c>
      <c r="G4317" s="9" t="s">
        <v>213</v>
      </c>
      <c r="H4317" s="9" t="s">
        <v>165</v>
      </c>
      <c r="I4317" s="9" t="s">
        <v>469</v>
      </c>
      <c r="J4317" s="9" t="s">
        <v>5987</v>
      </c>
      <c r="K4317" s="9" t="s">
        <v>225</v>
      </c>
      <c r="L4317" s="9" t="s">
        <v>216</v>
      </c>
      <c r="M4317" s="9" t="s">
        <v>2758</v>
      </c>
      <c r="N4317" s="9" t="s">
        <v>196</v>
      </c>
      <c r="O4317" s="9" t="s">
        <v>176</v>
      </c>
      <c r="P4317" s="9" t="s">
        <v>228</v>
      </c>
      <c r="Q4317" s="9" t="s">
        <v>219</v>
      </c>
      <c r="R4317" s="9">
        <v>0</v>
      </c>
      <c r="S4317" s="9">
        <v>35</v>
      </c>
      <c r="U4317" s="9" t="s">
        <v>266</v>
      </c>
      <c r="W4317" s="9">
        <v>5</v>
      </c>
      <c r="X4317" s="9">
        <f>INDEX(SLA_Policy!$D$2:$D$5,MATCH(F4317,SLA_Policy!$A$2:$A$5,0))</f>
        <v>72</v>
      </c>
      <c r="Y4317" s="9" t="str">
        <f>IF(E4317="Cancelled","Excluded",IF(D4317="",IF((SLA_Policy!$B$8-B4317)*24&gt;X4317,"Open - Breached","Open - On Track"),IF((D4317-B4317)*24&lt;=X4317,"Met","Breached")))</f>
        <v>Met</v>
      </c>
    </row>
    <row r="4318" spans="1:25" x14ac:dyDescent="0.25">
      <c r="A4318" s="9" t="s">
        <v>7693</v>
      </c>
      <c r="B4318" s="23">
        <v>46057.297916666699</v>
      </c>
      <c r="C4318" s="23">
        <v>46057.3034722222</v>
      </c>
      <c r="D4318" s="23">
        <v>46058.379861111098</v>
      </c>
      <c r="E4318" s="9" t="s">
        <v>212</v>
      </c>
      <c r="F4318" s="9" t="s">
        <v>188</v>
      </c>
      <c r="G4318" s="9" t="s">
        <v>213</v>
      </c>
      <c r="H4318" s="9" t="s">
        <v>161</v>
      </c>
      <c r="I4318" s="9" t="s">
        <v>297</v>
      </c>
      <c r="J4318" s="9" t="s">
        <v>6409</v>
      </c>
      <c r="K4318" s="9" t="s">
        <v>246</v>
      </c>
      <c r="L4318" s="9" t="s">
        <v>307</v>
      </c>
      <c r="M4318" s="9" t="s">
        <v>2013</v>
      </c>
      <c r="N4318" s="9" t="s">
        <v>200</v>
      </c>
      <c r="O4318" s="9" t="s">
        <v>177</v>
      </c>
      <c r="P4318" s="9" t="s">
        <v>300</v>
      </c>
      <c r="Q4318" s="9" t="s">
        <v>219</v>
      </c>
      <c r="R4318" s="9">
        <v>0</v>
      </c>
      <c r="S4318" s="9">
        <v>23</v>
      </c>
      <c r="U4318" s="9" t="s">
        <v>266</v>
      </c>
      <c r="X4318" s="9">
        <f>INDEX(SLA_Policy!$D$2:$D$5,MATCH(F4318,SLA_Policy!$A$2:$A$5,0))</f>
        <v>72</v>
      </c>
      <c r="Y4318" s="9" t="str">
        <f>IF(E4318="Cancelled","Excluded",IF(D4318="",IF((SLA_Policy!$B$8-B4318)*24&gt;X4318,"Open - Breached","Open - On Track"),IF((D4318-B4318)*24&lt;=X4318,"Met","Breached")))</f>
        <v>Met</v>
      </c>
    </row>
    <row r="4319" spans="1:25" x14ac:dyDescent="0.25">
      <c r="A4319" s="9" t="s">
        <v>7694</v>
      </c>
      <c r="B4319" s="23">
        <v>46057.320138888899</v>
      </c>
      <c r="C4319" s="23">
        <v>46057.322222222203</v>
      </c>
      <c r="D4319" s="23">
        <v>46057.338194444397</v>
      </c>
      <c r="E4319" s="9" t="s">
        <v>212</v>
      </c>
      <c r="F4319" s="9" t="s">
        <v>186</v>
      </c>
      <c r="G4319" s="9" t="s">
        <v>213</v>
      </c>
      <c r="H4319" s="9" t="s">
        <v>88</v>
      </c>
      <c r="I4319" s="9" t="s">
        <v>92</v>
      </c>
      <c r="J4319" s="9" t="s">
        <v>7695</v>
      </c>
      <c r="K4319" s="9" t="s">
        <v>215</v>
      </c>
      <c r="L4319" s="9" t="s">
        <v>351</v>
      </c>
      <c r="M4319" s="9" t="s">
        <v>990</v>
      </c>
      <c r="N4319" s="9" t="s">
        <v>196</v>
      </c>
      <c r="O4319" s="9" t="s">
        <v>178</v>
      </c>
      <c r="P4319" s="9" t="s">
        <v>321</v>
      </c>
      <c r="Q4319" s="9" t="s">
        <v>273</v>
      </c>
      <c r="R4319" s="9">
        <v>0</v>
      </c>
      <c r="S4319" s="9">
        <v>21</v>
      </c>
      <c r="T4319" s="9" t="s">
        <v>220</v>
      </c>
      <c r="U4319" s="9" t="s">
        <v>266</v>
      </c>
      <c r="X4319" s="9">
        <f>INDEX(SLA_Policy!$D$2:$D$5,MATCH(F4319,SLA_Policy!$A$2:$A$5,0))</f>
        <v>4</v>
      </c>
      <c r="Y4319" s="9" t="str">
        <f>IF(E4319="Cancelled","Excluded",IF(D4319="",IF((SLA_Policy!$B$8-B4319)*24&gt;X4319,"Open - Breached","Open - On Track"),IF((D4319-B4319)*24&lt;=X4319,"Met","Breached")))</f>
        <v>Met</v>
      </c>
    </row>
    <row r="4320" spans="1:25" x14ac:dyDescent="0.25">
      <c r="A4320" s="9" t="s">
        <v>7696</v>
      </c>
      <c r="B4320" s="23">
        <v>46057.335416666698</v>
      </c>
      <c r="C4320" s="23">
        <v>46057.3659722222</v>
      </c>
      <c r="D4320" s="23">
        <v>46057.7097222222</v>
      </c>
      <c r="E4320" s="9" t="s">
        <v>212</v>
      </c>
      <c r="F4320" s="9" t="s">
        <v>189</v>
      </c>
      <c r="G4320" s="9" t="s">
        <v>213</v>
      </c>
      <c r="H4320" s="9" t="s">
        <v>164</v>
      </c>
      <c r="I4320" s="9" t="s">
        <v>339</v>
      </c>
      <c r="J4320" s="9" t="s">
        <v>1359</v>
      </c>
      <c r="K4320" s="9" t="s">
        <v>246</v>
      </c>
      <c r="L4320" s="9" t="s">
        <v>293</v>
      </c>
      <c r="M4320" s="9" t="s">
        <v>1106</v>
      </c>
      <c r="N4320" s="9" t="s">
        <v>197</v>
      </c>
      <c r="O4320" s="9" t="s">
        <v>116</v>
      </c>
      <c r="P4320" s="9" t="s">
        <v>258</v>
      </c>
      <c r="Q4320" s="9" t="s">
        <v>219</v>
      </c>
      <c r="R4320" s="9">
        <v>0</v>
      </c>
      <c r="S4320" s="9">
        <v>16</v>
      </c>
      <c r="T4320" s="9" t="s">
        <v>343</v>
      </c>
      <c r="U4320" s="9" t="s">
        <v>266</v>
      </c>
      <c r="W4320" s="9">
        <v>5</v>
      </c>
      <c r="X4320" s="9">
        <f>INDEX(SLA_Policy!$D$2:$D$5,MATCH(F4320,SLA_Policy!$A$2:$A$5,0))</f>
        <v>120</v>
      </c>
      <c r="Y4320" s="9" t="str">
        <f>IF(E4320="Cancelled","Excluded",IF(D4320="",IF((SLA_Policy!$B$8-B4320)*24&gt;X4320,"Open - Breached","Open - On Track"),IF((D4320-B4320)*24&lt;=X4320,"Met","Breached")))</f>
        <v>Met</v>
      </c>
    </row>
    <row r="4321" spans="1:25" x14ac:dyDescent="0.25">
      <c r="A4321" s="9" t="s">
        <v>7697</v>
      </c>
      <c r="B4321" s="23">
        <v>46057.353472222203</v>
      </c>
      <c r="C4321" s="23">
        <v>46057.4819444444</v>
      </c>
      <c r="D4321" s="23">
        <v>46058.373611111099</v>
      </c>
      <c r="E4321" s="9" t="s">
        <v>212</v>
      </c>
      <c r="F4321" s="9" t="s">
        <v>189</v>
      </c>
      <c r="G4321" s="9" t="s">
        <v>236</v>
      </c>
      <c r="H4321" s="9" t="s">
        <v>164</v>
      </c>
      <c r="I4321" s="9" t="s">
        <v>421</v>
      </c>
      <c r="J4321" s="9" t="s">
        <v>902</v>
      </c>
      <c r="K4321" s="9" t="s">
        <v>239</v>
      </c>
      <c r="L4321" s="9" t="s">
        <v>351</v>
      </c>
      <c r="M4321" s="9" t="s">
        <v>1123</v>
      </c>
      <c r="N4321" s="9" t="s">
        <v>196</v>
      </c>
      <c r="O4321" s="9" t="s">
        <v>180</v>
      </c>
      <c r="P4321" s="9" t="s">
        <v>318</v>
      </c>
      <c r="Q4321" s="9" t="s">
        <v>219</v>
      </c>
      <c r="R4321" s="9">
        <v>0</v>
      </c>
      <c r="S4321" s="9">
        <v>12</v>
      </c>
      <c r="T4321" s="9" t="s">
        <v>464</v>
      </c>
      <c r="U4321" s="9" t="s">
        <v>242</v>
      </c>
      <c r="X4321" s="9">
        <f>INDEX(SLA_Policy!$D$2:$D$5,MATCH(F4321,SLA_Policy!$A$2:$A$5,0))</f>
        <v>120</v>
      </c>
      <c r="Y4321" s="9" t="str">
        <f>IF(E4321="Cancelled","Excluded",IF(D4321="",IF((SLA_Policy!$B$8-B4321)*24&gt;X4321,"Open - Breached","Open - On Track"),IF((D4321-B4321)*24&lt;=X4321,"Met","Breached")))</f>
        <v>Met</v>
      </c>
    </row>
    <row r="4322" spans="1:25" x14ac:dyDescent="0.25">
      <c r="A4322" s="9" t="s">
        <v>7698</v>
      </c>
      <c r="B4322" s="23">
        <v>46057.359027777798</v>
      </c>
      <c r="C4322" s="23">
        <v>46057.405555555597</v>
      </c>
      <c r="D4322" s="23">
        <v>46057.677083333299</v>
      </c>
      <c r="E4322" s="9" t="s">
        <v>212</v>
      </c>
      <c r="F4322" s="9" t="s">
        <v>188</v>
      </c>
      <c r="G4322" s="9" t="s">
        <v>213</v>
      </c>
      <c r="H4322" s="9" t="s">
        <v>88</v>
      </c>
      <c r="I4322" s="9" t="s">
        <v>268</v>
      </c>
      <c r="J4322" s="9" t="s">
        <v>7699</v>
      </c>
      <c r="K4322" s="9" t="s">
        <v>303</v>
      </c>
      <c r="L4322" s="9" t="s">
        <v>282</v>
      </c>
      <c r="M4322" s="9" t="s">
        <v>5079</v>
      </c>
      <c r="N4322" s="9" t="s">
        <v>197</v>
      </c>
      <c r="O4322" s="9" t="s">
        <v>178</v>
      </c>
      <c r="P4322" s="9" t="s">
        <v>360</v>
      </c>
      <c r="Q4322" s="9" t="s">
        <v>219</v>
      </c>
      <c r="R4322" s="9">
        <v>0</v>
      </c>
      <c r="S4322" s="9">
        <v>13</v>
      </c>
      <c r="T4322" s="9" t="s">
        <v>220</v>
      </c>
      <c r="U4322" s="9" t="s">
        <v>140</v>
      </c>
      <c r="V4322" s="9" t="s">
        <v>7700</v>
      </c>
      <c r="X4322" s="9">
        <f>INDEX(SLA_Policy!$D$2:$D$5,MATCH(F4322,SLA_Policy!$A$2:$A$5,0))</f>
        <v>72</v>
      </c>
      <c r="Y4322" s="9" t="str">
        <f>IF(E4322="Cancelled","Excluded",IF(D4322="",IF((SLA_Policy!$B$8-B4322)*24&gt;X4322,"Open - Breached","Open - On Track"),IF((D4322-B4322)*24&lt;=X4322,"Met","Breached")))</f>
        <v>Met</v>
      </c>
    </row>
    <row r="4323" spans="1:25" x14ac:dyDescent="0.25">
      <c r="A4323" s="9" t="s">
        <v>7701</v>
      </c>
      <c r="B4323" s="23">
        <v>46057.360416666699</v>
      </c>
      <c r="C4323" s="23">
        <v>46057.361111111102</v>
      </c>
      <c r="D4323" s="23">
        <v>46057.369444444397</v>
      </c>
      <c r="E4323" s="9" t="s">
        <v>212</v>
      </c>
      <c r="F4323" s="9" t="s">
        <v>187</v>
      </c>
      <c r="G4323" s="9" t="s">
        <v>213</v>
      </c>
      <c r="H4323" s="9" t="s">
        <v>161</v>
      </c>
      <c r="I4323" s="9" t="s">
        <v>454</v>
      </c>
      <c r="J4323" s="9" t="s">
        <v>2218</v>
      </c>
      <c r="K4323" s="9" t="s">
        <v>215</v>
      </c>
      <c r="L4323" s="9" t="s">
        <v>282</v>
      </c>
      <c r="M4323" s="9" t="s">
        <v>1726</v>
      </c>
      <c r="N4323" s="9" t="s">
        <v>198</v>
      </c>
      <c r="O4323" s="9" t="s">
        <v>116</v>
      </c>
      <c r="P4323" s="9" t="s">
        <v>551</v>
      </c>
      <c r="Q4323" s="9" t="s">
        <v>219</v>
      </c>
      <c r="R4323" s="9">
        <v>0</v>
      </c>
      <c r="S4323" s="9">
        <v>6</v>
      </c>
      <c r="U4323" s="9" t="s">
        <v>221</v>
      </c>
      <c r="X4323" s="9">
        <f>INDEX(SLA_Policy!$D$2:$D$5,MATCH(F4323,SLA_Policy!$A$2:$A$5,0))</f>
        <v>8</v>
      </c>
      <c r="Y4323" s="9" t="str">
        <f>IF(E4323="Cancelled","Excluded",IF(D4323="",IF((SLA_Policy!$B$8-B4323)*24&gt;X4323,"Open - Breached","Open - On Track"),IF((D4323-B4323)*24&lt;=X4323,"Met","Breached")))</f>
        <v>Met</v>
      </c>
    </row>
    <row r="4324" spans="1:25" x14ac:dyDescent="0.25">
      <c r="A4324" s="9" t="s">
        <v>7702</v>
      </c>
      <c r="B4324" s="23">
        <v>46057.370833333298</v>
      </c>
      <c r="C4324" s="23">
        <v>46057.436111111099</v>
      </c>
      <c r="D4324" s="23">
        <v>46058.394444444399</v>
      </c>
      <c r="E4324" s="9" t="s">
        <v>212</v>
      </c>
      <c r="F4324" s="9" t="s">
        <v>189</v>
      </c>
      <c r="G4324" s="9" t="s">
        <v>213</v>
      </c>
      <c r="H4324" s="9" t="s">
        <v>163</v>
      </c>
      <c r="I4324" s="9" t="s">
        <v>405</v>
      </c>
      <c r="J4324" s="9" t="s">
        <v>1760</v>
      </c>
      <c r="K4324" s="9" t="s">
        <v>246</v>
      </c>
      <c r="L4324" s="9" t="s">
        <v>104</v>
      </c>
      <c r="M4324" s="9" t="s">
        <v>1034</v>
      </c>
      <c r="N4324" s="9" t="s">
        <v>196</v>
      </c>
      <c r="O4324" s="9" t="s">
        <v>176</v>
      </c>
      <c r="P4324" s="9" t="s">
        <v>503</v>
      </c>
      <c r="Q4324" s="9" t="s">
        <v>219</v>
      </c>
      <c r="R4324" s="9">
        <v>0</v>
      </c>
      <c r="S4324" s="9">
        <v>8</v>
      </c>
      <c r="U4324" s="9" t="s">
        <v>376</v>
      </c>
      <c r="X4324" s="9">
        <f>INDEX(SLA_Policy!$D$2:$D$5,MATCH(F4324,SLA_Policy!$A$2:$A$5,0))</f>
        <v>120</v>
      </c>
      <c r="Y4324" s="9" t="str">
        <f>IF(E4324="Cancelled","Excluded",IF(D4324="",IF((SLA_Policy!$B$8-B4324)*24&gt;X4324,"Open - Breached","Open - On Track"),IF((D4324-B4324)*24&lt;=X4324,"Met","Breached")))</f>
        <v>Met</v>
      </c>
    </row>
    <row r="4325" spans="1:25" x14ac:dyDescent="0.25">
      <c r="A4325" s="9" t="s">
        <v>7703</v>
      </c>
      <c r="B4325" s="23">
        <v>46057.381249999999</v>
      </c>
      <c r="C4325" s="23">
        <v>46057.422222222202</v>
      </c>
      <c r="D4325" s="23">
        <v>46058.403472222199</v>
      </c>
      <c r="E4325" s="9" t="s">
        <v>212</v>
      </c>
      <c r="F4325" s="9" t="s">
        <v>189</v>
      </c>
      <c r="G4325" s="9" t="s">
        <v>236</v>
      </c>
      <c r="H4325" s="9" t="s">
        <v>161</v>
      </c>
      <c r="I4325" s="9" t="s">
        <v>237</v>
      </c>
      <c r="J4325" s="9" t="s">
        <v>3699</v>
      </c>
      <c r="K4325" s="9" t="s">
        <v>246</v>
      </c>
      <c r="L4325" s="9" t="s">
        <v>293</v>
      </c>
      <c r="M4325" s="9" t="s">
        <v>3596</v>
      </c>
      <c r="N4325" s="9" t="s">
        <v>196</v>
      </c>
      <c r="O4325" s="9" t="s">
        <v>179</v>
      </c>
      <c r="P4325" s="9" t="s">
        <v>284</v>
      </c>
      <c r="Q4325" s="9" t="s">
        <v>273</v>
      </c>
      <c r="R4325" s="9">
        <v>0</v>
      </c>
      <c r="S4325" s="9">
        <v>17</v>
      </c>
      <c r="U4325" s="9" t="s">
        <v>242</v>
      </c>
      <c r="X4325" s="9">
        <f>INDEX(SLA_Policy!$D$2:$D$5,MATCH(F4325,SLA_Policy!$A$2:$A$5,0))</f>
        <v>120</v>
      </c>
      <c r="Y4325" s="9" t="str">
        <f>IF(E4325="Cancelled","Excluded",IF(D4325="",IF((SLA_Policy!$B$8-B4325)*24&gt;X4325,"Open - Breached","Open - On Track"),IF((D4325-B4325)*24&lt;=X4325,"Met","Breached")))</f>
        <v>Met</v>
      </c>
    </row>
    <row r="4326" spans="1:25" x14ac:dyDescent="0.25">
      <c r="A4326" s="9" t="s">
        <v>7704</v>
      </c>
      <c r="B4326" s="23">
        <v>46057.387499999997</v>
      </c>
      <c r="C4326" s="23">
        <v>46057.4152777778</v>
      </c>
      <c r="D4326" s="23">
        <v>46058.360416666699</v>
      </c>
      <c r="E4326" s="9" t="s">
        <v>212</v>
      </c>
      <c r="F4326" s="9" t="s">
        <v>189</v>
      </c>
      <c r="G4326" s="9" t="s">
        <v>236</v>
      </c>
      <c r="H4326" s="9" t="s">
        <v>164</v>
      </c>
      <c r="I4326" s="9" t="s">
        <v>421</v>
      </c>
      <c r="J4326" s="9" t="s">
        <v>861</v>
      </c>
      <c r="K4326" s="9" t="s">
        <v>246</v>
      </c>
      <c r="L4326" s="9" t="s">
        <v>216</v>
      </c>
      <c r="M4326" s="9" t="s">
        <v>2286</v>
      </c>
      <c r="N4326" s="9" t="s">
        <v>196</v>
      </c>
      <c r="O4326" s="9" t="s">
        <v>116</v>
      </c>
      <c r="P4326" s="9" t="s">
        <v>342</v>
      </c>
      <c r="Q4326" s="9" t="s">
        <v>219</v>
      </c>
      <c r="R4326" s="9">
        <v>0</v>
      </c>
      <c r="S4326" s="9">
        <v>10</v>
      </c>
      <c r="T4326" s="9" t="s">
        <v>343</v>
      </c>
      <c r="U4326" s="9" t="s">
        <v>242</v>
      </c>
      <c r="W4326" s="9">
        <v>5</v>
      </c>
      <c r="X4326" s="9">
        <f>INDEX(SLA_Policy!$D$2:$D$5,MATCH(F4326,SLA_Policy!$A$2:$A$5,0))</f>
        <v>120</v>
      </c>
      <c r="Y4326" s="9" t="str">
        <f>IF(E4326="Cancelled","Excluded",IF(D4326="",IF((SLA_Policy!$B$8-B4326)*24&gt;X4326,"Open - Breached","Open - On Track"),IF((D4326-B4326)*24&lt;=X4326,"Met","Breached")))</f>
        <v>Met</v>
      </c>
    </row>
    <row r="4327" spans="1:25" x14ac:dyDescent="0.25">
      <c r="A4327" s="9" t="s">
        <v>7705</v>
      </c>
      <c r="B4327" s="23">
        <v>46057.395138888904</v>
      </c>
      <c r="C4327" s="23">
        <v>46057.396527777797</v>
      </c>
      <c r="D4327" s="23">
        <v>46057.654166666704</v>
      </c>
      <c r="E4327" s="9" t="s">
        <v>212</v>
      </c>
      <c r="F4327" s="9" t="s">
        <v>188</v>
      </c>
      <c r="G4327" s="9" t="s">
        <v>213</v>
      </c>
      <c r="H4327" s="9" t="s">
        <v>88</v>
      </c>
      <c r="I4327" s="9" t="s">
        <v>92</v>
      </c>
      <c r="J4327" s="9" t="s">
        <v>2924</v>
      </c>
      <c r="K4327" s="9" t="s">
        <v>246</v>
      </c>
      <c r="L4327" s="9" t="s">
        <v>371</v>
      </c>
      <c r="M4327" s="9" t="s">
        <v>1375</v>
      </c>
      <c r="N4327" s="9" t="s">
        <v>200</v>
      </c>
      <c r="O4327" s="9" t="s">
        <v>178</v>
      </c>
      <c r="P4327" s="9" t="s">
        <v>414</v>
      </c>
      <c r="Q4327" s="9" t="s">
        <v>219</v>
      </c>
      <c r="R4327" s="9">
        <v>0</v>
      </c>
      <c r="S4327" s="9">
        <v>18</v>
      </c>
      <c r="T4327" s="9" t="s">
        <v>220</v>
      </c>
      <c r="U4327" s="9" t="s">
        <v>266</v>
      </c>
      <c r="X4327" s="9">
        <f>INDEX(SLA_Policy!$D$2:$D$5,MATCH(F4327,SLA_Policy!$A$2:$A$5,0))</f>
        <v>72</v>
      </c>
      <c r="Y4327" s="9" t="str">
        <f>IF(E4327="Cancelled","Excluded",IF(D4327="",IF((SLA_Policy!$B$8-B4327)*24&gt;X4327,"Open - Breached","Open - On Track"),IF((D4327-B4327)*24&lt;=X4327,"Met","Breached")))</f>
        <v>Met</v>
      </c>
    </row>
    <row r="4328" spans="1:25" x14ac:dyDescent="0.25">
      <c r="A4328" s="9" t="s">
        <v>7706</v>
      </c>
      <c r="B4328" s="23">
        <v>46057.4152777778</v>
      </c>
      <c r="C4328" s="23">
        <v>46058.372222222199</v>
      </c>
      <c r="D4328" s="23">
        <v>46058.4284722222</v>
      </c>
      <c r="E4328" s="9" t="s">
        <v>212</v>
      </c>
      <c r="F4328" s="9" t="s">
        <v>189</v>
      </c>
      <c r="G4328" s="9" t="s">
        <v>213</v>
      </c>
      <c r="H4328" s="9" t="s">
        <v>165</v>
      </c>
      <c r="I4328" s="9" t="s">
        <v>567</v>
      </c>
      <c r="J4328" s="9" t="s">
        <v>1154</v>
      </c>
      <c r="K4328" s="9" t="s">
        <v>239</v>
      </c>
      <c r="L4328" s="9" t="s">
        <v>216</v>
      </c>
      <c r="M4328" s="9" t="s">
        <v>1403</v>
      </c>
      <c r="N4328" s="9" t="s">
        <v>197</v>
      </c>
      <c r="O4328" s="9" t="s">
        <v>116</v>
      </c>
      <c r="P4328" s="9" t="s">
        <v>525</v>
      </c>
      <c r="Q4328" s="9" t="s">
        <v>219</v>
      </c>
      <c r="R4328" s="9">
        <v>0</v>
      </c>
      <c r="S4328" s="9">
        <v>20</v>
      </c>
      <c r="U4328" s="9" t="s">
        <v>266</v>
      </c>
      <c r="X4328" s="9">
        <f>INDEX(SLA_Policy!$D$2:$D$5,MATCH(F4328,SLA_Policy!$A$2:$A$5,0))</f>
        <v>120</v>
      </c>
      <c r="Y4328" s="9" t="str">
        <f>IF(E4328="Cancelled","Excluded",IF(D4328="",IF((SLA_Policy!$B$8-B4328)*24&gt;X4328,"Open - Breached","Open - On Track"),IF((D4328-B4328)*24&lt;=X4328,"Met","Breached")))</f>
        <v>Met</v>
      </c>
    </row>
    <row r="4329" spans="1:25" x14ac:dyDescent="0.25">
      <c r="A4329" s="9" t="s">
        <v>7707</v>
      </c>
      <c r="B4329" s="23">
        <v>46057.420833333301</v>
      </c>
      <c r="C4329" s="23">
        <v>46057.431250000001</v>
      </c>
      <c r="D4329" s="23">
        <v>46058.3305555556</v>
      </c>
      <c r="E4329" s="9" t="s">
        <v>212</v>
      </c>
      <c r="F4329" s="9" t="s">
        <v>189</v>
      </c>
      <c r="G4329" s="9" t="s">
        <v>213</v>
      </c>
      <c r="H4329" s="9" t="s">
        <v>88</v>
      </c>
      <c r="I4329" s="9" t="s">
        <v>268</v>
      </c>
      <c r="J4329" s="9" t="s">
        <v>7708</v>
      </c>
      <c r="K4329" s="9" t="s">
        <v>303</v>
      </c>
      <c r="L4329" s="9" t="s">
        <v>216</v>
      </c>
      <c r="M4329" s="9" t="s">
        <v>2216</v>
      </c>
      <c r="N4329" s="9" t="s">
        <v>198</v>
      </c>
      <c r="O4329" s="9" t="s">
        <v>178</v>
      </c>
      <c r="P4329" s="9" t="s">
        <v>321</v>
      </c>
      <c r="Q4329" s="9" t="s">
        <v>273</v>
      </c>
      <c r="R4329" s="9">
        <v>0</v>
      </c>
      <c r="S4329" s="9">
        <v>31</v>
      </c>
      <c r="T4329" s="9" t="s">
        <v>220</v>
      </c>
      <c r="U4329" s="9" t="s">
        <v>140</v>
      </c>
      <c r="V4329" s="9" t="s">
        <v>7700</v>
      </c>
      <c r="W4329" s="9">
        <v>4</v>
      </c>
      <c r="X4329" s="9">
        <f>INDEX(SLA_Policy!$D$2:$D$5,MATCH(F4329,SLA_Policy!$A$2:$A$5,0))</f>
        <v>120</v>
      </c>
      <c r="Y4329" s="9" t="str">
        <f>IF(E4329="Cancelled","Excluded",IF(D4329="",IF((SLA_Policy!$B$8-B4329)*24&gt;X4329,"Open - Breached","Open - On Track"),IF((D4329-B4329)*24&lt;=X4329,"Met","Breached")))</f>
        <v>Met</v>
      </c>
    </row>
    <row r="4330" spans="1:25" x14ac:dyDescent="0.25">
      <c r="A4330" s="9" t="s">
        <v>7709</v>
      </c>
      <c r="B4330" s="23">
        <v>46057.421527777798</v>
      </c>
      <c r="C4330" s="23">
        <v>46057.4284722222</v>
      </c>
      <c r="D4330" s="23">
        <v>46057.443749999999</v>
      </c>
      <c r="E4330" s="9" t="s">
        <v>212</v>
      </c>
      <c r="F4330" s="9" t="s">
        <v>188</v>
      </c>
      <c r="G4330" s="9" t="s">
        <v>213</v>
      </c>
      <c r="H4330" s="9" t="s">
        <v>161</v>
      </c>
      <c r="I4330" s="9" t="s">
        <v>389</v>
      </c>
      <c r="J4330" s="9" t="s">
        <v>3218</v>
      </c>
      <c r="K4330" s="9" t="s">
        <v>262</v>
      </c>
      <c r="L4330" s="9" t="s">
        <v>270</v>
      </c>
      <c r="M4330" s="9" t="s">
        <v>3276</v>
      </c>
      <c r="N4330" s="9" t="s">
        <v>200</v>
      </c>
      <c r="O4330" s="9" t="s">
        <v>116</v>
      </c>
      <c r="P4330" s="9" t="s">
        <v>258</v>
      </c>
      <c r="Q4330" s="9" t="s">
        <v>219</v>
      </c>
      <c r="R4330" s="9">
        <v>0</v>
      </c>
      <c r="S4330" s="9">
        <v>9</v>
      </c>
      <c r="U4330" s="9" t="s">
        <v>376</v>
      </c>
      <c r="X4330" s="9">
        <f>INDEX(SLA_Policy!$D$2:$D$5,MATCH(F4330,SLA_Policy!$A$2:$A$5,0))</f>
        <v>72</v>
      </c>
      <c r="Y4330" s="9" t="str">
        <f>IF(E4330="Cancelled","Excluded",IF(D4330="",IF((SLA_Policy!$B$8-B4330)*24&gt;X4330,"Open - Breached","Open - On Track"),IF((D4330-B4330)*24&lt;=X4330,"Met","Breached")))</f>
        <v>Met</v>
      </c>
    </row>
    <row r="4331" spans="1:25" x14ac:dyDescent="0.25">
      <c r="A4331" s="9" t="s">
        <v>7710</v>
      </c>
      <c r="B4331" s="23">
        <v>46057.427083333299</v>
      </c>
      <c r="C4331" s="23">
        <v>46057.471527777801</v>
      </c>
      <c r="D4331" s="23">
        <v>46062.391666666699</v>
      </c>
      <c r="E4331" s="9" t="s">
        <v>212</v>
      </c>
      <c r="F4331" s="9" t="s">
        <v>188</v>
      </c>
      <c r="G4331" s="9" t="s">
        <v>213</v>
      </c>
      <c r="H4331" s="9" t="s">
        <v>88</v>
      </c>
      <c r="I4331" s="9" t="s">
        <v>268</v>
      </c>
      <c r="J4331" s="9" t="s">
        <v>7448</v>
      </c>
      <c r="K4331" s="9" t="s">
        <v>303</v>
      </c>
      <c r="L4331" s="9" t="s">
        <v>226</v>
      </c>
      <c r="M4331" s="9" t="s">
        <v>452</v>
      </c>
      <c r="N4331" s="9" t="s">
        <v>196</v>
      </c>
      <c r="O4331" s="9" t="s">
        <v>178</v>
      </c>
      <c r="P4331" s="9" t="s">
        <v>360</v>
      </c>
      <c r="Q4331" s="9" t="s">
        <v>219</v>
      </c>
      <c r="R4331" s="9">
        <v>0</v>
      </c>
      <c r="S4331" s="9">
        <v>19</v>
      </c>
      <c r="T4331" s="9" t="s">
        <v>136</v>
      </c>
      <c r="U4331" s="9" t="s">
        <v>140</v>
      </c>
      <c r="V4331" s="9" t="s">
        <v>7700</v>
      </c>
      <c r="X4331" s="9">
        <f>INDEX(SLA_Policy!$D$2:$D$5,MATCH(F4331,SLA_Policy!$A$2:$A$5,0))</f>
        <v>72</v>
      </c>
      <c r="Y4331" s="9" t="str">
        <f>IF(E4331="Cancelled","Excluded",IF(D4331="",IF((SLA_Policy!$B$8-B4331)*24&gt;X4331,"Open - Breached","Open - On Track"),IF((D4331-B4331)*24&lt;=X4331,"Met","Breached")))</f>
        <v>Breached</v>
      </c>
    </row>
    <row r="4332" spans="1:25" x14ac:dyDescent="0.25">
      <c r="A4332" s="9" t="s">
        <v>7711</v>
      </c>
      <c r="B4332" s="23">
        <v>46057.429166666698</v>
      </c>
      <c r="C4332" s="23">
        <v>46057.444444444503</v>
      </c>
      <c r="D4332" s="23">
        <v>46059.340972222199</v>
      </c>
      <c r="E4332" s="9" t="s">
        <v>212</v>
      </c>
      <c r="F4332" s="9" t="s">
        <v>189</v>
      </c>
      <c r="G4332" s="9" t="s">
        <v>213</v>
      </c>
      <c r="H4332" s="9" t="s">
        <v>88</v>
      </c>
      <c r="I4332" s="9" t="s">
        <v>268</v>
      </c>
      <c r="J4332" s="9" t="s">
        <v>1862</v>
      </c>
      <c r="K4332" s="9" t="s">
        <v>303</v>
      </c>
      <c r="L4332" s="9" t="s">
        <v>104</v>
      </c>
      <c r="M4332" s="9" t="s">
        <v>1681</v>
      </c>
      <c r="N4332" s="9" t="s">
        <v>199</v>
      </c>
      <c r="O4332" s="9" t="s">
        <v>178</v>
      </c>
      <c r="P4332" s="9" t="s">
        <v>414</v>
      </c>
      <c r="Q4332" s="9" t="s">
        <v>273</v>
      </c>
      <c r="R4332" s="9">
        <v>0</v>
      </c>
      <c r="S4332" s="9">
        <v>44</v>
      </c>
      <c r="T4332" s="9" t="s">
        <v>136</v>
      </c>
      <c r="U4332" s="9" t="s">
        <v>140</v>
      </c>
      <c r="V4332" s="9" t="s">
        <v>7700</v>
      </c>
      <c r="W4332" s="9">
        <v>4</v>
      </c>
      <c r="X4332" s="9">
        <f>INDEX(SLA_Policy!$D$2:$D$5,MATCH(F4332,SLA_Policy!$A$2:$A$5,0))</f>
        <v>120</v>
      </c>
      <c r="Y4332" s="9" t="str">
        <f>IF(E4332="Cancelled","Excluded",IF(D4332="",IF((SLA_Policy!$B$8-B4332)*24&gt;X4332,"Open - Breached","Open - On Track"),IF((D4332-B4332)*24&lt;=X4332,"Met","Breached")))</f>
        <v>Met</v>
      </c>
    </row>
    <row r="4333" spans="1:25" x14ac:dyDescent="0.25">
      <c r="A4333" s="9" t="s">
        <v>7712</v>
      </c>
      <c r="B4333" s="23">
        <v>46057.433333333298</v>
      </c>
      <c r="C4333" s="23">
        <v>46057.438194444498</v>
      </c>
      <c r="D4333" s="23">
        <v>46057.604166666701</v>
      </c>
      <c r="E4333" s="9" t="s">
        <v>212</v>
      </c>
      <c r="F4333" s="9" t="s">
        <v>187</v>
      </c>
      <c r="G4333" s="9" t="s">
        <v>213</v>
      </c>
      <c r="H4333" s="9" t="s">
        <v>88</v>
      </c>
      <c r="I4333" s="9" t="s">
        <v>268</v>
      </c>
      <c r="J4333" s="9" t="s">
        <v>2188</v>
      </c>
      <c r="K4333" s="9" t="s">
        <v>303</v>
      </c>
      <c r="L4333" s="9" t="s">
        <v>311</v>
      </c>
      <c r="M4333" s="9" t="s">
        <v>476</v>
      </c>
      <c r="N4333" s="9" t="s">
        <v>196</v>
      </c>
      <c r="O4333" s="9" t="s">
        <v>178</v>
      </c>
      <c r="P4333" s="9" t="s">
        <v>321</v>
      </c>
      <c r="Q4333" s="9" t="s">
        <v>273</v>
      </c>
      <c r="R4333" s="9">
        <v>0</v>
      </c>
      <c r="S4333" s="9">
        <v>45</v>
      </c>
      <c r="T4333" s="9" t="s">
        <v>220</v>
      </c>
      <c r="U4333" s="9" t="s">
        <v>140</v>
      </c>
      <c r="V4333" s="9" t="s">
        <v>7700</v>
      </c>
      <c r="X4333" s="9">
        <f>INDEX(SLA_Policy!$D$2:$D$5,MATCH(F4333,SLA_Policy!$A$2:$A$5,0))</f>
        <v>8</v>
      </c>
      <c r="Y4333" s="9" t="str">
        <f>IF(E4333="Cancelled","Excluded",IF(D4333="",IF((SLA_Policy!$B$8-B4333)*24&gt;X4333,"Open - Breached","Open - On Track"),IF((D4333-B4333)*24&lt;=X4333,"Met","Breached")))</f>
        <v>Met</v>
      </c>
    </row>
    <row r="4334" spans="1:25" x14ac:dyDescent="0.25">
      <c r="A4334" s="9" t="s">
        <v>7713</v>
      </c>
      <c r="B4334" s="23">
        <v>46057.436111111099</v>
      </c>
      <c r="C4334" s="23">
        <v>46057.440972222197</v>
      </c>
      <c r="D4334" s="23">
        <v>46057.704861111102</v>
      </c>
      <c r="E4334" s="9" t="s">
        <v>212</v>
      </c>
      <c r="F4334" s="9" t="s">
        <v>189</v>
      </c>
      <c r="G4334" s="9" t="s">
        <v>213</v>
      </c>
      <c r="H4334" s="9" t="s">
        <v>88</v>
      </c>
      <c r="I4334" s="9" t="s">
        <v>268</v>
      </c>
      <c r="J4334" s="9" t="s">
        <v>4828</v>
      </c>
      <c r="K4334" s="9" t="s">
        <v>303</v>
      </c>
      <c r="L4334" s="9" t="s">
        <v>270</v>
      </c>
      <c r="M4334" s="9" t="s">
        <v>1337</v>
      </c>
      <c r="N4334" s="9" t="s">
        <v>199</v>
      </c>
      <c r="O4334" s="9" t="s">
        <v>178</v>
      </c>
      <c r="P4334" s="9" t="s">
        <v>360</v>
      </c>
      <c r="Q4334" s="9" t="s">
        <v>219</v>
      </c>
      <c r="R4334" s="9">
        <v>0</v>
      </c>
      <c r="S4334" s="9">
        <v>9</v>
      </c>
      <c r="T4334" s="9" t="s">
        <v>322</v>
      </c>
      <c r="U4334" s="9" t="s">
        <v>140</v>
      </c>
      <c r="V4334" s="9" t="s">
        <v>7700</v>
      </c>
      <c r="W4334" s="9">
        <v>5</v>
      </c>
      <c r="X4334" s="9">
        <f>INDEX(SLA_Policy!$D$2:$D$5,MATCH(F4334,SLA_Policy!$A$2:$A$5,0))</f>
        <v>120</v>
      </c>
      <c r="Y4334" s="9" t="str">
        <f>IF(E4334="Cancelled","Excluded",IF(D4334="",IF((SLA_Policy!$B$8-B4334)*24&gt;X4334,"Open - Breached","Open - On Track"),IF((D4334-B4334)*24&lt;=X4334,"Met","Breached")))</f>
        <v>Met</v>
      </c>
    </row>
    <row r="4335" spans="1:25" x14ac:dyDescent="0.25">
      <c r="A4335" s="9" t="s">
        <v>7714</v>
      </c>
      <c r="B4335" s="23">
        <v>46057.4375</v>
      </c>
      <c r="C4335" s="23">
        <v>46057.445138888899</v>
      </c>
      <c r="D4335" s="23">
        <v>46057.463194444397</v>
      </c>
      <c r="E4335" s="9" t="s">
        <v>212</v>
      </c>
      <c r="F4335" s="9" t="s">
        <v>188</v>
      </c>
      <c r="G4335" s="9" t="s">
        <v>213</v>
      </c>
      <c r="H4335" s="9" t="s">
        <v>161</v>
      </c>
      <c r="I4335" s="9" t="s">
        <v>389</v>
      </c>
      <c r="J4335" s="9" t="s">
        <v>435</v>
      </c>
      <c r="K4335" s="9" t="s">
        <v>303</v>
      </c>
      <c r="L4335" s="9" t="s">
        <v>226</v>
      </c>
      <c r="M4335" s="9" t="s">
        <v>3336</v>
      </c>
      <c r="N4335" s="9" t="s">
        <v>198</v>
      </c>
      <c r="O4335" s="9" t="s">
        <v>116</v>
      </c>
      <c r="P4335" s="9" t="s">
        <v>258</v>
      </c>
      <c r="Q4335" s="9" t="s">
        <v>219</v>
      </c>
      <c r="R4335" s="9">
        <v>0</v>
      </c>
      <c r="S4335" s="9">
        <v>15</v>
      </c>
      <c r="U4335" s="9" t="s">
        <v>290</v>
      </c>
      <c r="X4335" s="9">
        <f>INDEX(SLA_Policy!$D$2:$D$5,MATCH(F4335,SLA_Policy!$A$2:$A$5,0))</f>
        <v>72</v>
      </c>
      <c r="Y4335" s="9" t="str">
        <f>IF(E4335="Cancelled","Excluded",IF(D4335="",IF((SLA_Policy!$B$8-B4335)*24&gt;X4335,"Open - Breached","Open - On Track"),IF((D4335-B4335)*24&lt;=X4335,"Met","Breached")))</f>
        <v>Met</v>
      </c>
    </row>
    <row r="4336" spans="1:25" x14ac:dyDescent="0.25">
      <c r="A4336" s="9" t="s">
        <v>7715</v>
      </c>
      <c r="B4336" s="23">
        <v>46057.440972222197</v>
      </c>
      <c r="C4336" s="23">
        <v>46057.597916666702</v>
      </c>
      <c r="D4336" s="23">
        <v>46062.327777777798</v>
      </c>
      <c r="E4336" s="9" t="s">
        <v>212</v>
      </c>
      <c r="F4336" s="9" t="s">
        <v>189</v>
      </c>
      <c r="G4336" s="9" t="s">
        <v>236</v>
      </c>
      <c r="H4336" s="9" t="s">
        <v>163</v>
      </c>
      <c r="I4336" s="9" t="s">
        <v>327</v>
      </c>
      <c r="J4336" s="9" t="s">
        <v>6315</v>
      </c>
      <c r="K4336" s="9" t="s">
        <v>303</v>
      </c>
      <c r="L4336" s="9" t="s">
        <v>282</v>
      </c>
      <c r="M4336" s="9" t="s">
        <v>5079</v>
      </c>
      <c r="N4336" s="9" t="s">
        <v>197</v>
      </c>
      <c r="O4336" s="9" t="s">
        <v>176</v>
      </c>
      <c r="P4336" s="9" t="s">
        <v>228</v>
      </c>
      <c r="Q4336" s="9" t="s">
        <v>219</v>
      </c>
      <c r="R4336" s="9">
        <v>0</v>
      </c>
      <c r="S4336" s="9">
        <v>16</v>
      </c>
      <c r="U4336" s="9" t="s">
        <v>242</v>
      </c>
      <c r="X4336" s="9">
        <f>INDEX(SLA_Policy!$D$2:$D$5,MATCH(F4336,SLA_Policy!$A$2:$A$5,0))</f>
        <v>120</v>
      </c>
      <c r="Y4336" s="9" t="str">
        <f>IF(E4336="Cancelled","Excluded",IF(D4336="",IF((SLA_Policy!$B$8-B4336)*24&gt;X4336,"Open - Breached","Open - On Track"),IF((D4336-B4336)*24&lt;=X4336,"Met","Breached")))</f>
        <v>Met</v>
      </c>
    </row>
    <row r="4337" spans="1:25" x14ac:dyDescent="0.25">
      <c r="A4337" s="9" t="s">
        <v>7716</v>
      </c>
      <c r="B4337" s="23">
        <v>46057.451388888898</v>
      </c>
      <c r="C4337" s="23">
        <v>46057.673611111102</v>
      </c>
      <c r="D4337" s="23">
        <v>46057.682638888902</v>
      </c>
      <c r="E4337" s="9" t="s">
        <v>212</v>
      </c>
      <c r="F4337" s="9" t="s">
        <v>189</v>
      </c>
      <c r="G4337" s="9" t="s">
        <v>213</v>
      </c>
      <c r="H4337" s="9" t="s">
        <v>88</v>
      </c>
      <c r="I4337" s="9" t="s">
        <v>268</v>
      </c>
      <c r="J4337" s="9" t="s">
        <v>7717</v>
      </c>
      <c r="K4337" s="9" t="s">
        <v>303</v>
      </c>
      <c r="L4337" s="9" t="s">
        <v>216</v>
      </c>
      <c r="M4337" s="9" t="s">
        <v>1097</v>
      </c>
      <c r="N4337" s="9" t="s">
        <v>197</v>
      </c>
      <c r="O4337" s="9" t="s">
        <v>178</v>
      </c>
      <c r="P4337" s="9" t="s">
        <v>321</v>
      </c>
      <c r="Q4337" s="9" t="s">
        <v>219</v>
      </c>
      <c r="R4337" s="9">
        <v>0</v>
      </c>
      <c r="S4337" s="9">
        <v>20</v>
      </c>
      <c r="T4337" s="9" t="s">
        <v>229</v>
      </c>
      <c r="U4337" s="9" t="s">
        <v>140</v>
      </c>
      <c r="V4337" s="9" t="s">
        <v>7700</v>
      </c>
      <c r="X4337" s="9">
        <f>INDEX(SLA_Policy!$D$2:$D$5,MATCH(F4337,SLA_Policy!$A$2:$A$5,0))</f>
        <v>120</v>
      </c>
      <c r="Y4337" s="9" t="str">
        <f>IF(E4337="Cancelled","Excluded",IF(D4337="",IF((SLA_Policy!$B$8-B4337)*24&gt;X4337,"Open - Breached","Open - On Track"),IF((D4337-B4337)*24&lt;=X4337,"Met","Breached")))</f>
        <v>Met</v>
      </c>
    </row>
    <row r="4338" spans="1:25" x14ac:dyDescent="0.25">
      <c r="A4338" s="9" t="s">
        <v>7718</v>
      </c>
      <c r="B4338" s="23">
        <v>46057.497222222199</v>
      </c>
      <c r="C4338" s="23">
        <v>46057.5</v>
      </c>
      <c r="D4338" s="23">
        <v>46057.563194444498</v>
      </c>
      <c r="E4338" s="9" t="s">
        <v>212</v>
      </c>
      <c r="F4338" s="9" t="s">
        <v>189</v>
      </c>
      <c r="G4338" s="9" t="s">
        <v>213</v>
      </c>
      <c r="H4338" s="9" t="s">
        <v>161</v>
      </c>
      <c r="I4338" s="9" t="s">
        <v>297</v>
      </c>
      <c r="J4338" s="9" t="s">
        <v>6749</v>
      </c>
      <c r="K4338" s="9" t="s">
        <v>262</v>
      </c>
      <c r="L4338" s="9" t="s">
        <v>226</v>
      </c>
      <c r="M4338" s="9" t="s">
        <v>1911</v>
      </c>
      <c r="N4338" s="9" t="s">
        <v>198</v>
      </c>
      <c r="O4338" s="9" t="s">
        <v>177</v>
      </c>
      <c r="P4338" s="9" t="s">
        <v>241</v>
      </c>
      <c r="Q4338" s="9" t="s">
        <v>273</v>
      </c>
      <c r="R4338" s="9">
        <v>0</v>
      </c>
      <c r="S4338" s="9">
        <v>16</v>
      </c>
      <c r="U4338" s="9" t="s">
        <v>290</v>
      </c>
      <c r="X4338" s="9">
        <f>INDEX(SLA_Policy!$D$2:$D$5,MATCH(F4338,SLA_Policy!$A$2:$A$5,0))</f>
        <v>120</v>
      </c>
      <c r="Y4338" s="9" t="str">
        <f>IF(E4338="Cancelled","Excluded",IF(D4338="",IF((SLA_Policy!$B$8-B4338)*24&gt;X4338,"Open - Breached","Open - On Track"),IF((D4338-B4338)*24&lt;=X4338,"Met","Breached")))</f>
        <v>Met</v>
      </c>
    </row>
    <row r="4339" spans="1:25" x14ac:dyDescent="0.25">
      <c r="A4339" s="9" t="s">
        <v>7719</v>
      </c>
      <c r="B4339" s="23">
        <v>46057.499305555597</v>
      </c>
      <c r="C4339" s="23">
        <v>46057.514583333301</v>
      </c>
      <c r="D4339" s="23">
        <v>46058.339583333298</v>
      </c>
      <c r="E4339" s="9" t="s">
        <v>212</v>
      </c>
      <c r="F4339" s="9" t="s">
        <v>188</v>
      </c>
      <c r="G4339" s="9" t="s">
        <v>213</v>
      </c>
      <c r="H4339" s="9" t="s">
        <v>163</v>
      </c>
      <c r="I4339" s="9" t="s">
        <v>223</v>
      </c>
      <c r="J4339" s="9" t="s">
        <v>6943</v>
      </c>
      <c r="K4339" s="9" t="s">
        <v>246</v>
      </c>
      <c r="L4339" s="9" t="s">
        <v>226</v>
      </c>
      <c r="M4339" s="9" t="s">
        <v>826</v>
      </c>
      <c r="N4339" s="9" t="s">
        <v>199</v>
      </c>
      <c r="O4339" s="9" t="s">
        <v>176</v>
      </c>
      <c r="P4339" s="9" t="s">
        <v>228</v>
      </c>
      <c r="Q4339" s="9" t="s">
        <v>219</v>
      </c>
      <c r="R4339" s="9">
        <v>0</v>
      </c>
      <c r="S4339" s="9">
        <v>60</v>
      </c>
      <c r="T4339" s="9" t="s">
        <v>136</v>
      </c>
      <c r="U4339" s="9" t="s">
        <v>230</v>
      </c>
      <c r="W4339" s="9">
        <v>3</v>
      </c>
      <c r="X4339" s="9">
        <f>INDEX(SLA_Policy!$D$2:$D$5,MATCH(F4339,SLA_Policy!$A$2:$A$5,0))</f>
        <v>72</v>
      </c>
      <c r="Y4339" s="9" t="str">
        <f>IF(E4339="Cancelled","Excluded",IF(D4339="",IF((SLA_Policy!$B$8-B4339)*24&gt;X4339,"Open - Breached","Open - On Track"),IF((D4339-B4339)*24&lt;=X4339,"Met","Breached")))</f>
        <v>Met</v>
      </c>
    </row>
    <row r="4340" spans="1:25" x14ac:dyDescent="0.25">
      <c r="A4340" s="9" t="s">
        <v>7720</v>
      </c>
      <c r="B4340" s="23">
        <v>46057.506944444503</v>
      </c>
      <c r="C4340" s="23">
        <v>46057.512499999997</v>
      </c>
      <c r="D4340" s="23">
        <v>46057.538888888899</v>
      </c>
      <c r="E4340" s="9" t="s">
        <v>212</v>
      </c>
      <c r="F4340" s="9" t="s">
        <v>189</v>
      </c>
      <c r="G4340" s="9" t="s">
        <v>213</v>
      </c>
      <c r="H4340" s="9" t="s">
        <v>161</v>
      </c>
      <c r="I4340" s="9" t="s">
        <v>454</v>
      </c>
      <c r="J4340" s="9" t="s">
        <v>4799</v>
      </c>
      <c r="K4340" s="9" t="s">
        <v>246</v>
      </c>
      <c r="L4340" s="9" t="s">
        <v>104</v>
      </c>
      <c r="M4340" s="9" t="s">
        <v>2144</v>
      </c>
      <c r="N4340" s="9" t="s">
        <v>198</v>
      </c>
      <c r="O4340" s="9" t="s">
        <v>116</v>
      </c>
      <c r="P4340" s="9" t="s">
        <v>574</v>
      </c>
      <c r="Q4340" s="9" t="s">
        <v>219</v>
      </c>
      <c r="R4340" s="9">
        <v>0</v>
      </c>
      <c r="S4340" s="9">
        <v>6</v>
      </c>
      <c r="U4340" s="9" t="s">
        <v>290</v>
      </c>
      <c r="W4340" s="9">
        <v>4</v>
      </c>
      <c r="X4340" s="9">
        <f>INDEX(SLA_Policy!$D$2:$D$5,MATCH(F4340,SLA_Policy!$A$2:$A$5,0))</f>
        <v>120</v>
      </c>
      <c r="Y4340" s="9" t="str">
        <f>IF(E4340="Cancelled","Excluded",IF(D4340="",IF((SLA_Policy!$B$8-B4340)*24&gt;X4340,"Open - Breached","Open - On Track"),IF((D4340-B4340)*24&lt;=X4340,"Met","Breached")))</f>
        <v>Met</v>
      </c>
    </row>
    <row r="4341" spans="1:25" x14ac:dyDescent="0.25">
      <c r="A4341" s="9" t="s">
        <v>7721</v>
      </c>
      <c r="B4341" s="23">
        <v>46057.511805555601</v>
      </c>
      <c r="C4341" s="23">
        <v>46057.521527777797</v>
      </c>
      <c r="D4341" s="23">
        <v>46058.3215277778</v>
      </c>
      <c r="E4341" s="9" t="s">
        <v>212</v>
      </c>
      <c r="F4341" s="9" t="s">
        <v>188</v>
      </c>
      <c r="G4341" s="9" t="s">
        <v>213</v>
      </c>
      <c r="H4341" s="9" t="s">
        <v>88</v>
      </c>
      <c r="I4341" s="9" t="s">
        <v>268</v>
      </c>
      <c r="J4341" s="9" t="s">
        <v>2188</v>
      </c>
      <c r="K4341" s="9" t="s">
        <v>303</v>
      </c>
      <c r="L4341" s="9" t="s">
        <v>311</v>
      </c>
      <c r="M4341" s="9" t="s">
        <v>496</v>
      </c>
      <c r="N4341" s="9" t="s">
        <v>197</v>
      </c>
      <c r="O4341" s="9" t="s">
        <v>178</v>
      </c>
      <c r="P4341" s="9" t="s">
        <v>272</v>
      </c>
      <c r="Q4341" s="9" t="s">
        <v>219</v>
      </c>
      <c r="R4341" s="9">
        <v>0</v>
      </c>
      <c r="S4341" s="9">
        <v>31</v>
      </c>
      <c r="T4341" s="9" t="s">
        <v>220</v>
      </c>
      <c r="U4341" s="9" t="s">
        <v>140</v>
      </c>
      <c r="V4341" s="9" t="s">
        <v>7700</v>
      </c>
      <c r="W4341" s="9">
        <v>4</v>
      </c>
      <c r="X4341" s="9">
        <f>INDEX(SLA_Policy!$D$2:$D$5,MATCH(F4341,SLA_Policy!$A$2:$A$5,0))</f>
        <v>72</v>
      </c>
      <c r="Y4341" s="9" t="str">
        <f>IF(E4341="Cancelled","Excluded",IF(D4341="",IF((SLA_Policy!$B$8-B4341)*24&gt;X4341,"Open - Breached","Open - On Track"),IF((D4341-B4341)*24&lt;=X4341,"Met","Breached")))</f>
        <v>Met</v>
      </c>
    </row>
    <row r="4342" spans="1:25" x14ac:dyDescent="0.25">
      <c r="A4342" s="9" t="s">
        <v>7722</v>
      </c>
      <c r="B4342" s="23">
        <v>46057.521527777797</v>
      </c>
      <c r="C4342" s="23">
        <v>46057.528472222199</v>
      </c>
      <c r="D4342" s="23">
        <v>46057.605555555601</v>
      </c>
      <c r="E4342" s="9" t="s">
        <v>212</v>
      </c>
      <c r="F4342" s="9" t="s">
        <v>188</v>
      </c>
      <c r="G4342" s="9" t="s">
        <v>213</v>
      </c>
      <c r="H4342" s="9" t="s">
        <v>88</v>
      </c>
      <c r="I4342" s="9" t="s">
        <v>268</v>
      </c>
      <c r="J4342" s="9" t="s">
        <v>269</v>
      </c>
      <c r="K4342" s="9" t="s">
        <v>303</v>
      </c>
      <c r="L4342" s="9" t="s">
        <v>282</v>
      </c>
      <c r="M4342" s="9" t="s">
        <v>2774</v>
      </c>
      <c r="N4342" s="9" t="s">
        <v>196</v>
      </c>
      <c r="O4342" s="9" t="s">
        <v>176</v>
      </c>
      <c r="P4342" s="9" t="s">
        <v>330</v>
      </c>
      <c r="Q4342" s="9" t="s">
        <v>219</v>
      </c>
      <c r="R4342" s="9">
        <v>0</v>
      </c>
      <c r="S4342" s="9">
        <v>15</v>
      </c>
      <c r="T4342" s="9" t="s">
        <v>136</v>
      </c>
      <c r="U4342" s="9" t="s">
        <v>140</v>
      </c>
      <c r="V4342" s="9" t="s">
        <v>7700</v>
      </c>
      <c r="X4342" s="9">
        <f>INDEX(SLA_Policy!$D$2:$D$5,MATCH(F4342,SLA_Policy!$A$2:$A$5,0))</f>
        <v>72</v>
      </c>
      <c r="Y4342" s="9" t="str">
        <f>IF(E4342="Cancelled","Excluded",IF(D4342="",IF((SLA_Policy!$B$8-B4342)*24&gt;X4342,"Open - Breached","Open - On Track"),IF((D4342-B4342)*24&lt;=X4342,"Met","Breached")))</f>
        <v>Met</v>
      </c>
    </row>
    <row r="4343" spans="1:25" x14ac:dyDescent="0.25">
      <c r="A4343" s="9" t="s">
        <v>7723</v>
      </c>
      <c r="B4343" s="23">
        <v>46057.5222222222</v>
      </c>
      <c r="C4343" s="23">
        <v>46057.531944444498</v>
      </c>
      <c r="D4343" s="23">
        <v>46057.738888888904</v>
      </c>
      <c r="E4343" s="9" t="s">
        <v>212</v>
      </c>
      <c r="F4343" s="9" t="s">
        <v>188</v>
      </c>
      <c r="G4343" s="9" t="s">
        <v>213</v>
      </c>
      <c r="H4343" s="9" t="s">
        <v>88</v>
      </c>
      <c r="I4343" s="9" t="s">
        <v>268</v>
      </c>
      <c r="J4343" s="9" t="s">
        <v>3869</v>
      </c>
      <c r="K4343" s="9" t="s">
        <v>303</v>
      </c>
      <c r="L4343" s="9" t="s">
        <v>216</v>
      </c>
      <c r="M4343" s="9" t="s">
        <v>6769</v>
      </c>
      <c r="N4343" s="9" t="s">
        <v>196</v>
      </c>
      <c r="O4343" s="9" t="s">
        <v>178</v>
      </c>
      <c r="P4343" s="9" t="s">
        <v>360</v>
      </c>
      <c r="Q4343" s="9" t="s">
        <v>219</v>
      </c>
      <c r="R4343" s="9">
        <v>0</v>
      </c>
      <c r="S4343" s="9">
        <v>7</v>
      </c>
      <c r="T4343" s="9" t="s">
        <v>136</v>
      </c>
      <c r="U4343" s="9" t="s">
        <v>140</v>
      </c>
      <c r="V4343" s="9" t="s">
        <v>7700</v>
      </c>
      <c r="X4343" s="9">
        <f>INDEX(SLA_Policy!$D$2:$D$5,MATCH(F4343,SLA_Policy!$A$2:$A$5,0))</f>
        <v>72</v>
      </c>
      <c r="Y4343" s="9" t="str">
        <f>IF(E4343="Cancelled","Excluded",IF(D4343="",IF((SLA_Policy!$B$8-B4343)*24&gt;X4343,"Open - Breached","Open - On Track"),IF((D4343-B4343)*24&lt;=X4343,"Met","Breached")))</f>
        <v>Met</v>
      </c>
    </row>
    <row r="4344" spans="1:25" x14ac:dyDescent="0.25">
      <c r="A4344" s="9" t="s">
        <v>7724</v>
      </c>
      <c r="B4344" s="23">
        <v>46057.534722222197</v>
      </c>
      <c r="C4344" s="23">
        <v>46057.584027777797</v>
      </c>
      <c r="D4344" s="23">
        <v>46057.617361111101</v>
      </c>
      <c r="E4344" s="9" t="s">
        <v>212</v>
      </c>
      <c r="F4344" s="9" t="s">
        <v>188</v>
      </c>
      <c r="G4344" s="9" t="s">
        <v>213</v>
      </c>
      <c r="H4344" s="9" t="s">
        <v>166</v>
      </c>
      <c r="I4344" s="9" t="s">
        <v>286</v>
      </c>
      <c r="J4344" s="9" t="s">
        <v>1627</v>
      </c>
      <c r="K4344" s="9" t="s">
        <v>215</v>
      </c>
      <c r="L4344" s="9" t="s">
        <v>216</v>
      </c>
      <c r="M4344" s="9" t="s">
        <v>4769</v>
      </c>
      <c r="N4344" s="9" t="s">
        <v>197</v>
      </c>
      <c r="O4344" s="9" t="s">
        <v>181</v>
      </c>
      <c r="P4344" s="9" t="s">
        <v>449</v>
      </c>
      <c r="Q4344" s="9" t="s">
        <v>273</v>
      </c>
      <c r="R4344" s="9">
        <v>0</v>
      </c>
      <c r="S4344" s="9">
        <v>18</v>
      </c>
      <c r="U4344" s="9" t="s">
        <v>290</v>
      </c>
      <c r="W4344" s="9">
        <v>3</v>
      </c>
      <c r="X4344" s="9">
        <f>INDEX(SLA_Policy!$D$2:$D$5,MATCH(F4344,SLA_Policy!$A$2:$A$5,0))</f>
        <v>72</v>
      </c>
      <c r="Y4344" s="9" t="str">
        <f>IF(E4344="Cancelled","Excluded",IF(D4344="",IF((SLA_Policy!$B$8-B4344)*24&gt;X4344,"Open - Breached","Open - On Track"),IF((D4344-B4344)*24&lt;=X4344,"Met","Breached")))</f>
        <v>Met</v>
      </c>
    </row>
    <row r="4345" spans="1:25" x14ac:dyDescent="0.25">
      <c r="A4345" s="9" t="s">
        <v>7725</v>
      </c>
      <c r="B4345" s="23">
        <v>46057.534722222197</v>
      </c>
      <c r="C4345" s="23">
        <v>46057.559027777803</v>
      </c>
      <c r="D4345" s="23">
        <v>46057.566666666702</v>
      </c>
      <c r="E4345" s="9" t="s">
        <v>212</v>
      </c>
      <c r="F4345" s="9" t="s">
        <v>187</v>
      </c>
      <c r="G4345" s="9" t="s">
        <v>213</v>
      </c>
      <c r="H4345" s="9" t="s">
        <v>88</v>
      </c>
      <c r="I4345" s="9" t="s">
        <v>268</v>
      </c>
      <c r="J4345" s="9" t="s">
        <v>269</v>
      </c>
      <c r="K4345" s="9" t="s">
        <v>303</v>
      </c>
      <c r="L4345" s="9" t="s">
        <v>293</v>
      </c>
      <c r="M4345" s="9" t="s">
        <v>3345</v>
      </c>
      <c r="N4345" s="9" t="s">
        <v>197</v>
      </c>
      <c r="O4345" s="9" t="s">
        <v>176</v>
      </c>
      <c r="P4345" s="9" t="s">
        <v>228</v>
      </c>
      <c r="Q4345" s="9" t="s">
        <v>273</v>
      </c>
      <c r="R4345" s="9">
        <v>0</v>
      </c>
      <c r="S4345" s="9">
        <v>22</v>
      </c>
      <c r="T4345" s="9" t="s">
        <v>220</v>
      </c>
      <c r="U4345" s="9" t="s">
        <v>140</v>
      </c>
      <c r="V4345" s="9" t="s">
        <v>7700</v>
      </c>
      <c r="X4345" s="9">
        <f>INDEX(SLA_Policy!$D$2:$D$5,MATCH(F4345,SLA_Policy!$A$2:$A$5,0))</f>
        <v>8</v>
      </c>
      <c r="Y4345" s="9" t="str">
        <f>IF(E4345="Cancelled","Excluded",IF(D4345="",IF((SLA_Policy!$B$8-B4345)*24&gt;X4345,"Open - Breached","Open - On Track"),IF((D4345-B4345)*24&lt;=X4345,"Met","Breached")))</f>
        <v>Met</v>
      </c>
    </row>
    <row r="4346" spans="1:25" x14ac:dyDescent="0.25">
      <c r="A4346" s="9" t="s">
        <v>7726</v>
      </c>
      <c r="B4346" s="23">
        <v>46057.55</v>
      </c>
      <c r="C4346" s="23">
        <v>46057.570833333302</v>
      </c>
      <c r="D4346" s="23">
        <v>46059.702777777798</v>
      </c>
      <c r="E4346" s="9" t="s">
        <v>212</v>
      </c>
      <c r="F4346" s="9" t="s">
        <v>188</v>
      </c>
      <c r="G4346" s="9" t="s">
        <v>236</v>
      </c>
      <c r="H4346" s="9" t="s">
        <v>161</v>
      </c>
      <c r="I4346" s="9" t="s">
        <v>482</v>
      </c>
      <c r="J4346" s="9" t="s">
        <v>2068</v>
      </c>
      <c r="K4346" s="9" t="s">
        <v>239</v>
      </c>
      <c r="L4346" s="9" t="s">
        <v>351</v>
      </c>
      <c r="M4346" s="9" t="s">
        <v>562</v>
      </c>
      <c r="N4346" s="9" t="s">
        <v>196</v>
      </c>
      <c r="O4346" s="9" t="s">
        <v>177</v>
      </c>
      <c r="P4346" s="9" t="s">
        <v>942</v>
      </c>
      <c r="Q4346" s="9" t="s">
        <v>219</v>
      </c>
      <c r="R4346" s="9">
        <v>0</v>
      </c>
      <c r="S4346" s="9">
        <v>87</v>
      </c>
      <c r="U4346" s="9" t="s">
        <v>242</v>
      </c>
      <c r="X4346" s="9">
        <f>INDEX(SLA_Policy!$D$2:$D$5,MATCH(F4346,SLA_Policy!$A$2:$A$5,0))</f>
        <v>72</v>
      </c>
      <c r="Y4346" s="9" t="str">
        <f>IF(E4346="Cancelled","Excluded",IF(D4346="",IF((SLA_Policy!$B$8-B4346)*24&gt;X4346,"Open - Breached","Open - On Track"),IF((D4346-B4346)*24&lt;=X4346,"Met","Breached")))</f>
        <v>Met</v>
      </c>
    </row>
    <row r="4347" spans="1:25" x14ac:dyDescent="0.25">
      <c r="A4347" s="9" t="s">
        <v>7727</v>
      </c>
      <c r="B4347" s="23">
        <v>46057.552777777797</v>
      </c>
      <c r="C4347" s="23">
        <v>46057.567361111098</v>
      </c>
      <c r="D4347" s="23">
        <v>46058.307638888902</v>
      </c>
      <c r="E4347" s="9" t="s">
        <v>212</v>
      </c>
      <c r="F4347" s="9" t="s">
        <v>188</v>
      </c>
      <c r="G4347" s="9" t="s">
        <v>213</v>
      </c>
      <c r="H4347" s="9" t="s">
        <v>88</v>
      </c>
      <c r="I4347" s="9" t="s">
        <v>268</v>
      </c>
      <c r="J4347" s="9" t="s">
        <v>7728</v>
      </c>
      <c r="K4347" s="9" t="s">
        <v>303</v>
      </c>
      <c r="L4347" s="9" t="s">
        <v>104</v>
      </c>
      <c r="M4347" s="9" t="s">
        <v>1053</v>
      </c>
      <c r="N4347" s="9" t="s">
        <v>197</v>
      </c>
      <c r="O4347" s="9" t="s">
        <v>176</v>
      </c>
      <c r="P4347" s="9" t="s">
        <v>330</v>
      </c>
      <c r="Q4347" s="9" t="s">
        <v>219</v>
      </c>
      <c r="R4347" s="9">
        <v>0</v>
      </c>
      <c r="S4347" s="9">
        <v>40</v>
      </c>
      <c r="T4347" s="9" t="s">
        <v>229</v>
      </c>
      <c r="U4347" s="9" t="s">
        <v>140</v>
      </c>
      <c r="V4347" s="9" t="s">
        <v>7700</v>
      </c>
      <c r="W4347" s="9">
        <v>5</v>
      </c>
      <c r="X4347" s="9">
        <f>INDEX(SLA_Policy!$D$2:$D$5,MATCH(F4347,SLA_Policy!$A$2:$A$5,0))</f>
        <v>72</v>
      </c>
      <c r="Y4347" s="9" t="str">
        <f>IF(E4347="Cancelled","Excluded",IF(D4347="",IF((SLA_Policy!$B$8-B4347)*24&gt;X4347,"Open - Breached","Open - On Track"),IF((D4347-B4347)*24&lt;=X4347,"Met","Breached")))</f>
        <v>Met</v>
      </c>
    </row>
    <row r="4348" spans="1:25" x14ac:dyDescent="0.25">
      <c r="A4348" s="9" t="s">
        <v>7729</v>
      </c>
      <c r="B4348" s="23">
        <v>46057.569444444503</v>
      </c>
      <c r="C4348" s="23">
        <v>46057.599305555603</v>
      </c>
      <c r="D4348" s="23">
        <v>46058.409027777801</v>
      </c>
      <c r="E4348" s="9" t="s">
        <v>212</v>
      </c>
      <c r="F4348" s="9" t="s">
        <v>188</v>
      </c>
      <c r="G4348" s="9" t="s">
        <v>213</v>
      </c>
      <c r="H4348" s="9" t="s">
        <v>88</v>
      </c>
      <c r="I4348" s="9" t="s">
        <v>268</v>
      </c>
      <c r="J4348" s="9" t="s">
        <v>1748</v>
      </c>
      <c r="K4348" s="9" t="s">
        <v>303</v>
      </c>
      <c r="L4348" s="9" t="s">
        <v>351</v>
      </c>
      <c r="M4348" s="9" t="s">
        <v>1518</v>
      </c>
      <c r="N4348" s="9" t="s">
        <v>196</v>
      </c>
      <c r="O4348" s="9" t="s">
        <v>178</v>
      </c>
      <c r="P4348" s="9" t="s">
        <v>321</v>
      </c>
      <c r="Q4348" s="9" t="s">
        <v>219</v>
      </c>
      <c r="R4348" s="9">
        <v>0</v>
      </c>
      <c r="S4348" s="9">
        <v>15</v>
      </c>
      <c r="T4348" s="9" t="s">
        <v>220</v>
      </c>
      <c r="U4348" s="9" t="s">
        <v>140</v>
      </c>
      <c r="V4348" s="9" t="s">
        <v>7700</v>
      </c>
      <c r="X4348" s="9">
        <f>INDEX(SLA_Policy!$D$2:$D$5,MATCH(F4348,SLA_Policy!$A$2:$A$5,0))</f>
        <v>72</v>
      </c>
      <c r="Y4348" s="9" t="str">
        <f>IF(E4348="Cancelled","Excluded",IF(D4348="",IF((SLA_Policy!$B$8-B4348)*24&gt;X4348,"Open - Breached","Open - On Track"),IF((D4348-B4348)*24&lt;=X4348,"Met","Breached")))</f>
        <v>Met</v>
      </c>
    </row>
    <row r="4349" spans="1:25" x14ac:dyDescent="0.25">
      <c r="A4349" s="9" t="s">
        <v>7730</v>
      </c>
      <c r="B4349" s="23">
        <v>46057.574305555601</v>
      </c>
      <c r="C4349" s="23">
        <v>46057.59375</v>
      </c>
      <c r="D4349" s="23">
        <v>46058.333333333299</v>
      </c>
      <c r="E4349" s="9" t="s">
        <v>212</v>
      </c>
      <c r="F4349" s="9" t="s">
        <v>188</v>
      </c>
      <c r="G4349" s="9" t="s">
        <v>236</v>
      </c>
      <c r="H4349" s="9" t="s">
        <v>161</v>
      </c>
      <c r="I4349" s="9" t="s">
        <v>505</v>
      </c>
      <c r="J4349" s="9" t="s">
        <v>5235</v>
      </c>
      <c r="K4349" s="9" t="s">
        <v>246</v>
      </c>
      <c r="L4349" s="9" t="s">
        <v>226</v>
      </c>
      <c r="M4349" s="9" t="s">
        <v>5807</v>
      </c>
      <c r="N4349" s="9" t="s">
        <v>196</v>
      </c>
      <c r="O4349" s="9" t="s">
        <v>177</v>
      </c>
      <c r="P4349" s="9" t="s">
        <v>241</v>
      </c>
      <c r="Q4349" s="9" t="s">
        <v>219</v>
      </c>
      <c r="R4349" s="9">
        <v>0</v>
      </c>
      <c r="S4349" s="9">
        <v>58</v>
      </c>
      <c r="U4349" s="9" t="s">
        <v>242</v>
      </c>
      <c r="X4349" s="9">
        <f>INDEX(SLA_Policy!$D$2:$D$5,MATCH(F4349,SLA_Policy!$A$2:$A$5,0))</f>
        <v>72</v>
      </c>
      <c r="Y4349" s="9" t="str">
        <f>IF(E4349="Cancelled","Excluded",IF(D4349="",IF((SLA_Policy!$B$8-B4349)*24&gt;X4349,"Open - Breached","Open - On Track"),IF((D4349-B4349)*24&lt;=X4349,"Met","Breached")))</f>
        <v>Met</v>
      </c>
    </row>
    <row r="4350" spans="1:25" x14ac:dyDescent="0.25">
      <c r="A4350" s="9" t="s">
        <v>7731</v>
      </c>
      <c r="B4350" s="23">
        <v>46057.594444444498</v>
      </c>
      <c r="C4350" s="23">
        <v>46057.773611111101</v>
      </c>
      <c r="D4350" s="23">
        <v>46058.337500000001</v>
      </c>
      <c r="E4350" s="9" t="s">
        <v>212</v>
      </c>
      <c r="F4350" s="9" t="s">
        <v>189</v>
      </c>
      <c r="G4350" s="9" t="s">
        <v>213</v>
      </c>
      <c r="H4350" s="9" t="s">
        <v>165</v>
      </c>
      <c r="I4350" s="9" t="s">
        <v>567</v>
      </c>
      <c r="J4350" s="9" t="s">
        <v>1154</v>
      </c>
      <c r="K4350" s="9" t="s">
        <v>239</v>
      </c>
      <c r="L4350" s="9" t="s">
        <v>282</v>
      </c>
      <c r="M4350" s="9" t="s">
        <v>471</v>
      </c>
      <c r="N4350" s="9" t="s">
        <v>196</v>
      </c>
      <c r="O4350" s="9" t="s">
        <v>116</v>
      </c>
      <c r="P4350" s="9" t="s">
        <v>342</v>
      </c>
      <c r="Q4350" s="9" t="s">
        <v>219</v>
      </c>
      <c r="R4350" s="9">
        <v>0</v>
      </c>
      <c r="S4350" s="9">
        <v>15</v>
      </c>
      <c r="U4350" s="9" t="s">
        <v>230</v>
      </c>
      <c r="X4350" s="9">
        <f>INDEX(SLA_Policy!$D$2:$D$5,MATCH(F4350,SLA_Policy!$A$2:$A$5,0))</f>
        <v>120</v>
      </c>
      <c r="Y4350" s="9" t="str">
        <f>IF(E4350="Cancelled","Excluded",IF(D4350="",IF((SLA_Policy!$B$8-B4350)*24&gt;X4350,"Open - Breached","Open - On Track"),IF((D4350-B4350)*24&lt;=X4350,"Met","Breached")))</f>
        <v>Met</v>
      </c>
    </row>
    <row r="4351" spans="1:25" x14ac:dyDescent="0.25">
      <c r="A4351" s="9" t="s">
        <v>7732</v>
      </c>
      <c r="B4351" s="23">
        <v>46057.6118055556</v>
      </c>
      <c r="C4351" s="23">
        <v>46057.652083333298</v>
      </c>
      <c r="D4351" s="23">
        <v>46057.668055555601</v>
      </c>
      <c r="E4351" s="9" t="s">
        <v>212</v>
      </c>
      <c r="F4351" s="9" t="s">
        <v>189</v>
      </c>
      <c r="G4351" s="9" t="s">
        <v>213</v>
      </c>
      <c r="H4351" s="9" t="s">
        <v>161</v>
      </c>
      <c r="I4351" s="9" t="s">
        <v>454</v>
      </c>
      <c r="J4351" s="9" t="s">
        <v>2290</v>
      </c>
      <c r="K4351" s="9" t="s">
        <v>303</v>
      </c>
      <c r="L4351" s="9" t="s">
        <v>104</v>
      </c>
      <c r="M4351" s="9" t="s">
        <v>2262</v>
      </c>
      <c r="N4351" s="9" t="s">
        <v>200</v>
      </c>
      <c r="O4351" s="9" t="s">
        <v>116</v>
      </c>
      <c r="P4351" s="9" t="s">
        <v>342</v>
      </c>
      <c r="Q4351" s="9" t="s">
        <v>219</v>
      </c>
      <c r="R4351" s="9">
        <v>0</v>
      </c>
      <c r="S4351" s="9">
        <v>4</v>
      </c>
      <c r="U4351" s="9" t="s">
        <v>376</v>
      </c>
      <c r="X4351" s="9">
        <f>INDEX(SLA_Policy!$D$2:$D$5,MATCH(F4351,SLA_Policy!$A$2:$A$5,0))</f>
        <v>120</v>
      </c>
      <c r="Y4351" s="9" t="str">
        <f>IF(E4351="Cancelled","Excluded",IF(D4351="",IF((SLA_Policy!$B$8-B4351)*24&gt;X4351,"Open - Breached","Open - On Track"),IF((D4351-B4351)*24&lt;=X4351,"Met","Breached")))</f>
        <v>Met</v>
      </c>
    </row>
    <row r="4352" spans="1:25" x14ac:dyDescent="0.25">
      <c r="A4352" s="9" t="s">
        <v>7733</v>
      </c>
      <c r="B4352" s="23">
        <v>46057.614583333299</v>
      </c>
      <c r="C4352" s="23">
        <v>46058.315972222197</v>
      </c>
      <c r="D4352" s="23">
        <v>46059.3125</v>
      </c>
      <c r="E4352" s="9" t="s">
        <v>212</v>
      </c>
      <c r="F4352" s="9" t="s">
        <v>188</v>
      </c>
      <c r="G4352" s="9" t="s">
        <v>213</v>
      </c>
      <c r="H4352" s="9" t="s">
        <v>88</v>
      </c>
      <c r="I4352" s="9" t="s">
        <v>268</v>
      </c>
      <c r="J4352" s="9" t="s">
        <v>4591</v>
      </c>
      <c r="K4352" s="9" t="s">
        <v>303</v>
      </c>
      <c r="L4352" s="9" t="s">
        <v>216</v>
      </c>
      <c r="M4352" s="9" t="s">
        <v>1097</v>
      </c>
      <c r="N4352" s="9" t="s">
        <v>197</v>
      </c>
      <c r="O4352" s="9" t="s">
        <v>178</v>
      </c>
      <c r="P4352" s="9" t="s">
        <v>414</v>
      </c>
      <c r="Q4352" s="9" t="s">
        <v>219</v>
      </c>
      <c r="R4352" s="9">
        <v>0</v>
      </c>
      <c r="S4352" s="9">
        <v>21</v>
      </c>
      <c r="T4352" s="9" t="s">
        <v>220</v>
      </c>
      <c r="U4352" s="9" t="s">
        <v>140</v>
      </c>
      <c r="V4352" s="9" t="s">
        <v>7700</v>
      </c>
      <c r="X4352" s="9">
        <f>INDEX(SLA_Policy!$D$2:$D$5,MATCH(F4352,SLA_Policy!$A$2:$A$5,0))</f>
        <v>72</v>
      </c>
      <c r="Y4352" s="9" t="str">
        <f>IF(E4352="Cancelled","Excluded",IF(D4352="",IF((SLA_Policy!$B$8-B4352)*24&gt;X4352,"Open - Breached","Open - On Track"),IF((D4352-B4352)*24&lt;=X4352,"Met","Breached")))</f>
        <v>Met</v>
      </c>
    </row>
    <row r="4353" spans="1:25" x14ac:dyDescent="0.25">
      <c r="A4353" s="9" t="s">
        <v>7734</v>
      </c>
      <c r="B4353" s="23">
        <v>46057.618750000001</v>
      </c>
      <c r="C4353" s="23">
        <v>46057.620138888902</v>
      </c>
      <c r="D4353" s="23">
        <v>46057.761111111096</v>
      </c>
      <c r="E4353" s="9" t="s">
        <v>212</v>
      </c>
      <c r="F4353" s="9" t="s">
        <v>188</v>
      </c>
      <c r="G4353" s="9" t="s">
        <v>213</v>
      </c>
      <c r="H4353" s="9" t="s">
        <v>161</v>
      </c>
      <c r="I4353" s="9" t="s">
        <v>389</v>
      </c>
      <c r="J4353" s="9" t="s">
        <v>2195</v>
      </c>
      <c r="K4353" s="9" t="s">
        <v>239</v>
      </c>
      <c r="L4353" s="9" t="s">
        <v>104</v>
      </c>
      <c r="M4353" s="9" t="s">
        <v>894</v>
      </c>
      <c r="N4353" s="9" t="s">
        <v>199</v>
      </c>
      <c r="O4353" s="9" t="s">
        <v>177</v>
      </c>
      <c r="P4353" s="9" t="s">
        <v>300</v>
      </c>
      <c r="Q4353" s="9" t="s">
        <v>219</v>
      </c>
      <c r="R4353" s="9">
        <v>1</v>
      </c>
      <c r="S4353" s="9">
        <v>8</v>
      </c>
      <c r="U4353" s="9" t="s">
        <v>221</v>
      </c>
      <c r="W4353" s="9">
        <v>4</v>
      </c>
      <c r="X4353" s="9">
        <f>INDEX(SLA_Policy!$D$2:$D$5,MATCH(F4353,SLA_Policy!$A$2:$A$5,0))</f>
        <v>72</v>
      </c>
      <c r="Y4353" s="9" t="str">
        <f>IF(E4353="Cancelled","Excluded",IF(D4353="",IF((SLA_Policy!$B$8-B4353)*24&gt;X4353,"Open - Breached","Open - On Track"),IF((D4353-B4353)*24&lt;=X4353,"Met","Breached")))</f>
        <v>Met</v>
      </c>
    </row>
    <row r="4354" spans="1:25" x14ac:dyDescent="0.25">
      <c r="A4354" s="9" t="s">
        <v>7735</v>
      </c>
      <c r="B4354" s="23">
        <v>46057.6381944444</v>
      </c>
      <c r="C4354" s="23">
        <v>46057.671527777798</v>
      </c>
      <c r="D4354" s="23">
        <v>46058.324999999997</v>
      </c>
      <c r="E4354" s="9" t="s">
        <v>212</v>
      </c>
      <c r="F4354" s="9" t="s">
        <v>188</v>
      </c>
      <c r="G4354" s="9" t="s">
        <v>213</v>
      </c>
      <c r="H4354" s="9" t="s">
        <v>88</v>
      </c>
      <c r="I4354" s="9" t="s">
        <v>92</v>
      </c>
      <c r="J4354" s="9" t="s">
        <v>4009</v>
      </c>
      <c r="K4354" s="9" t="s">
        <v>239</v>
      </c>
      <c r="L4354" s="9" t="s">
        <v>216</v>
      </c>
      <c r="M4354" s="9" t="s">
        <v>806</v>
      </c>
      <c r="N4354" s="9" t="s">
        <v>197</v>
      </c>
      <c r="O4354" s="9" t="s">
        <v>116</v>
      </c>
      <c r="P4354" s="9" t="s">
        <v>342</v>
      </c>
      <c r="Q4354" s="9" t="s">
        <v>219</v>
      </c>
      <c r="R4354" s="9">
        <v>0</v>
      </c>
      <c r="S4354" s="9">
        <v>19</v>
      </c>
      <c r="T4354" s="9" t="s">
        <v>220</v>
      </c>
      <c r="U4354" s="9" t="s">
        <v>661</v>
      </c>
      <c r="X4354" s="9">
        <f>INDEX(SLA_Policy!$D$2:$D$5,MATCH(F4354,SLA_Policy!$A$2:$A$5,0))</f>
        <v>72</v>
      </c>
      <c r="Y4354" s="9" t="str">
        <f>IF(E4354="Cancelled","Excluded",IF(D4354="",IF((SLA_Policy!$B$8-B4354)*24&gt;X4354,"Open - Breached","Open - On Track"),IF((D4354-B4354)*24&lt;=X4354,"Met","Breached")))</f>
        <v>Met</v>
      </c>
    </row>
    <row r="4355" spans="1:25" x14ac:dyDescent="0.25">
      <c r="A4355" s="9" t="s">
        <v>7736</v>
      </c>
      <c r="B4355" s="23">
        <v>46057.6381944444</v>
      </c>
      <c r="C4355" s="23">
        <v>46057.757638888899</v>
      </c>
      <c r="D4355" s="23">
        <v>46058.291666666701</v>
      </c>
      <c r="E4355" s="9" t="s">
        <v>212</v>
      </c>
      <c r="F4355" s="9" t="s">
        <v>189</v>
      </c>
      <c r="G4355" s="9" t="s">
        <v>213</v>
      </c>
      <c r="H4355" s="9" t="s">
        <v>165</v>
      </c>
      <c r="I4355" s="9" t="s">
        <v>567</v>
      </c>
      <c r="J4355" s="9" t="s">
        <v>3422</v>
      </c>
      <c r="K4355" s="9" t="s">
        <v>239</v>
      </c>
      <c r="L4355" s="9" t="s">
        <v>216</v>
      </c>
      <c r="M4355" s="9" t="s">
        <v>7737</v>
      </c>
      <c r="N4355" s="9" t="s">
        <v>196</v>
      </c>
      <c r="O4355" s="9" t="s">
        <v>176</v>
      </c>
      <c r="P4355" s="9" t="s">
        <v>503</v>
      </c>
      <c r="Q4355" s="9" t="s">
        <v>273</v>
      </c>
      <c r="R4355" s="9">
        <v>0</v>
      </c>
      <c r="S4355" s="9">
        <v>23</v>
      </c>
      <c r="U4355" s="9" t="s">
        <v>266</v>
      </c>
      <c r="W4355" s="9">
        <v>4</v>
      </c>
      <c r="X4355" s="9">
        <f>INDEX(SLA_Policy!$D$2:$D$5,MATCH(F4355,SLA_Policy!$A$2:$A$5,0))</f>
        <v>120</v>
      </c>
      <c r="Y4355" s="9" t="str">
        <f>IF(E4355="Cancelled","Excluded",IF(D4355="",IF((SLA_Policy!$B$8-B4355)*24&gt;X4355,"Open - Breached","Open - On Track"),IF((D4355-B4355)*24&lt;=X4355,"Met","Breached")))</f>
        <v>Met</v>
      </c>
    </row>
    <row r="4356" spans="1:25" x14ac:dyDescent="0.25">
      <c r="A4356" s="9" t="s">
        <v>7738</v>
      </c>
      <c r="B4356" s="23">
        <v>46057.6381944444</v>
      </c>
      <c r="C4356" s="23">
        <v>46057.6430555556</v>
      </c>
      <c r="E4356" s="9" t="s">
        <v>649</v>
      </c>
      <c r="F4356" s="9" t="s">
        <v>188</v>
      </c>
      <c r="G4356" s="9" t="s">
        <v>213</v>
      </c>
      <c r="H4356" s="9" t="s">
        <v>163</v>
      </c>
      <c r="I4356" s="9" t="s">
        <v>250</v>
      </c>
      <c r="J4356" s="9" t="s">
        <v>7739</v>
      </c>
      <c r="K4356" s="9" t="s">
        <v>246</v>
      </c>
      <c r="L4356" s="9" t="s">
        <v>104</v>
      </c>
      <c r="M4356" s="9" t="s">
        <v>1229</v>
      </c>
      <c r="N4356" s="9" t="s">
        <v>196</v>
      </c>
      <c r="O4356" s="9" t="s">
        <v>176</v>
      </c>
      <c r="P4356" s="9" t="s">
        <v>503</v>
      </c>
      <c r="Q4356" s="9" t="s">
        <v>219</v>
      </c>
      <c r="R4356" s="9">
        <v>0</v>
      </c>
      <c r="S4356" s="9">
        <v>2</v>
      </c>
      <c r="T4356" s="9" t="s">
        <v>136</v>
      </c>
      <c r="X4356" s="9">
        <f>INDEX(SLA_Policy!$D$2:$D$5,MATCH(F4356,SLA_Policy!$A$2:$A$5,0))</f>
        <v>72</v>
      </c>
      <c r="Y4356" s="9" t="str">
        <f>IF(E4356="Cancelled","Excluded",IF(D4356="",IF((SLA_Policy!$B$8-B4356)*24&gt;X4356,"Open - Breached","Open - On Track"),IF((D4356-B4356)*24&lt;=X4356,"Met","Breached")))</f>
        <v>Excluded</v>
      </c>
    </row>
    <row r="4357" spans="1:25" x14ac:dyDescent="0.25">
      <c r="A4357" s="9" t="s">
        <v>7740</v>
      </c>
      <c r="B4357" s="23">
        <v>46057.661111111098</v>
      </c>
      <c r="C4357" s="23">
        <v>46057.684722222199</v>
      </c>
      <c r="D4357" s="23">
        <v>46059.429166666698</v>
      </c>
      <c r="E4357" s="9" t="s">
        <v>212</v>
      </c>
      <c r="F4357" s="9" t="s">
        <v>188</v>
      </c>
      <c r="G4357" s="9" t="s">
        <v>213</v>
      </c>
      <c r="H4357" s="9" t="s">
        <v>163</v>
      </c>
      <c r="I4357" s="9" t="s">
        <v>250</v>
      </c>
      <c r="J4357" s="9" t="s">
        <v>7741</v>
      </c>
      <c r="K4357" s="9" t="s">
        <v>246</v>
      </c>
      <c r="L4357" s="9" t="s">
        <v>351</v>
      </c>
      <c r="M4357" s="9" t="s">
        <v>1624</v>
      </c>
      <c r="N4357" s="9" t="s">
        <v>196</v>
      </c>
      <c r="O4357" s="9" t="s">
        <v>176</v>
      </c>
      <c r="P4357" s="9" t="s">
        <v>330</v>
      </c>
      <c r="Q4357" s="9" t="s">
        <v>219</v>
      </c>
      <c r="R4357" s="9">
        <v>0</v>
      </c>
      <c r="S4357" s="9">
        <v>24</v>
      </c>
      <c r="T4357" s="9" t="s">
        <v>136</v>
      </c>
      <c r="U4357" s="9" t="s">
        <v>266</v>
      </c>
      <c r="X4357" s="9">
        <f>INDEX(SLA_Policy!$D$2:$D$5,MATCH(F4357,SLA_Policy!$A$2:$A$5,0))</f>
        <v>72</v>
      </c>
      <c r="Y4357" s="9" t="str">
        <f>IF(E4357="Cancelled","Excluded",IF(D4357="",IF((SLA_Policy!$B$8-B4357)*24&gt;X4357,"Open - Breached","Open - On Track"),IF((D4357-B4357)*24&lt;=X4357,"Met","Breached")))</f>
        <v>Met</v>
      </c>
    </row>
    <row r="4358" spans="1:25" x14ac:dyDescent="0.25">
      <c r="A4358" s="9" t="s">
        <v>7742</v>
      </c>
      <c r="B4358" s="23">
        <v>46057.681944444397</v>
      </c>
      <c r="C4358" s="23">
        <v>46058.337500000001</v>
      </c>
      <c r="D4358" s="23">
        <v>46058.525694444397</v>
      </c>
      <c r="E4358" s="9" t="s">
        <v>212</v>
      </c>
      <c r="F4358" s="9" t="s">
        <v>189</v>
      </c>
      <c r="G4358" s="9" t="s">
        <v>236</v>
      </c>
      <c r="H4358" s="9" t="s">
        <v>161</v>
      </c>
      <c r="I4358" s="9" t="s">
        <v>237</v>
      </c>
      <c r="J4358" s="9" t="s">
        <v>3982</v>
      </c>
      <c r="K4358" s="9" t="s">
        <v>262</v>
      </c>
      <c r="L4358" s="9" t="s">
        <v>104</v>
      </c>
      <c r="M4358" s="9" t="s">
        <v>4363</v>
      </c>
      <c r="N4358" s="9" t="s">
        <v>196</v>
      </c>
      <c r="O4358" s="9" t="s">
        <v>177</v>
      </c>
      <c r="P4358" s="9" t="s">
        <v>457</v>
      </c>
      <c r="Q4358" s="9" t="s">
        <v>219</v>
      </c>
      <c r="R4358" s="9">
        <v>0</v>
      </c>
      <c r="S4358" s="9">
        <v>19</v>
      </c>
      <c r="U4358" s="9" t="s">
        <v>242</v>
      </c>
      <c r="X4358" s="9">
        <f>INDEX(SLA_Policy!$D$2:$D$5,MATCH(F4358,SLA_Policy!$A$2:$A$5,0))</f>
        <v>120</v>
      </c>
      <c r="Y4358" s="9" t="str">
        <f>IF(E4358="Cancelled","Excluded",IF(D4358="",IF((SLA_Policy!$B$8-B4358)*24&gt;X4358,"Open - Breached","Open - On Track"),IF((D4358-B4358)*24&lt;=X4358,"Met","Breached")))</f>
        <v>Met</v>
      </c>
    </row>
    <row r="4359" spans="1:25" x14ac:dyDescent="0.25">
      <c r="A4359" s="9" t="s">
        <v>7743</v>
      </c>
      <c r="B4359" s="23">
        <v>46057.7</v>
      </c>
      <c r="C4359" s="23">
        <v>46057.702777777798</v>
      </c>
      <c r="D4359" s="23">
        <v>46058.350694444503</v>
      </c>
      <c r="E4359" s="9" t="s">
        <v>212</v>
      </c>
      <c r="F4359" s="9" t="s">
        <v>188</v>
      </c>
      <c r="G4359" s="9" t="s">
        <v>213</v>
      </c>
      <c r="H4359" s="9" t="s">
        <v>167</v>
      </c>
      <c r="I4359" s="9" t="s">
        <v>362</v>
      </c>
      <c r="J4359" s="9" t="s">
        <v>7744</v>
      </c>
      <c r="K4359" s="9" t="s">
        <v>246</v>
      </c>
      <c r="L4359" s="9" t="s">
        <v>104</v>
      </c>
      <c r="M4359" s="9" t="s">
        <v>336</v>
      </c>
      <c r="N4359" s="9" t="s">
        <v>198</v>
      </c>
      <c r="O4359" s="9" t="s">
        <v>176</v>
      </c>
      <c r="P4359" s="9" t="s">
        <v>570</v>
      </c>
      <c r="Q4359" s="9" t="s">
        <v>219</v>
      </c>
      <c r="R4359" s="9">
        <v>0</v>
      </c>
      <c r="S4359" s="9">
        <v>52</v>
      </c>
      <c r="T4359" s="9" t="s">
        <v>136</v>
      </c>
      <c r="U4359" s="9" t="s">
        <v>376</v>
      </c>
      <c r="X4359" s="9">
        <f>INDEX(SLA_Policy!$D$2:$D$5,MATCH(F4359,SLA_Policy!$A$2:$A$5,0))</f>
        <v>72</v>
      </c>
      <c r="Y4359" s="9" t="str">
        <f>IF(E4359="Cancelled","Excluded",IF(D4359="",IF((SLA_Policy!$B$8-B4359)*24&gt;X4359,"Open - Breached","Open - On Track"),IF((D4359-B4359)*24&lt;=X4359,"Met","Breached")))</f>
        <v>Met</v>
      </c>
    </row>
    <row r="4360" spans="1:25" x14ac:dyDescent="0.25">
      <c r="A4360" s="9" t="s">
        <v>7745</v>
      </c>
      <c r="B4360" s="23">
        <v>46057.711111111101</v>
      </c>
      <c r="C4360" s="23">
        <v>46057.713194444397</v>
      </c>
      <c r="D4360" s="23">
        <v>46058.343055555597</v>
      </c>
      <c r="E4360" s="9" t="s">
        <v>212</v>
      </c>
      <c r="F4360" s="9" t="s">
        <v>189</v>
      </c>
      <c r="G4360" s="9" t="s">
        <v>213</v>
      </c>
      <c r="H4360" s="9" t="s">
        <v>165</v>
      </c>
      <c r="I4360" s="9" t="s">
        <v>469</v>
      </c>
      <c r="J4360" s="9" t="s">
        <v>2181</v>
      </c>
      <c r="K4360" s="9" t="s">
        <v>303</v>
      </c>
      <c r="L4360" s="9" t="s">
        <v>371</v>
      </c>
      <c r="M4360" s="9" t="s">
        <v>1721</v>
      </c>
      <c r="N4360" s="9" t="s">
        <v>200</v>
      </c>
      <c r="O4360" s="9" t="s">
        <v>176</v>
      </c>
      <c r="P4360" s="9" t="s">
        <v>228</v>
      </c>
      <c r="Q4360" s="9" t="s">
        <v>219</v>
      </c>
      <c r="R4360" s="9">
        <v>0</v>
      </c>
      <c r="S4360" s="9">
        <v>19</v>
      </c>
      <c r="U4360" s="9" t="s">
        <v>290</v>
      </c>
      <c r="W4360" s="9">
        <v>5</v>
      </c>
      <c r="X4360" s="9">
        <f>INDEX(SLA_Policy!$D$2:$D$5,MATCH(F4360,SLA_Policy!$A$2:$A$5,0))</f>
        <v>120</v>
      </c>
      <c r="Y4360" s="9" t="str">
        <f>IF(E4360="Cancelled","Excluded",IF(D4360="",IF((SLA_Policy!$B$8-B4360)*24&gt;X4360,"Open - Breached","Open - On Track"),IF((D4360-B4360)*24&lt;=X4360,"Met","Breached")))</f>
        <v>Met</v>
      </c>
    </row>
    <row r="4361" spans="1:25" x14ac:dyDescent="0.25">
      <c r="A4361" s="9" t="s">
        <v>7746</v>
      </c>
      <c r="B4361" s="23">
        <v>46057.713888888902</v>
      </c>
      <c r="C4361" s="23">
        <v>46057.724305555603</v>
      </c>
      <c r="D4361" s="23">
        <v>46058.315277777801</v>
      </c>
      <c r="E4361" s="9" t="s">
        <v>212</v>
      </c>
      <c r="F4361" s="9" t="s">
        <v>188</v>
      </c>
      <c r="G4361" s="9" t="s">
        <v>236</v>
      </c>
      <c r="H4361" s="9" t="s">
        <v>164</v>
      </c>
      <c r="I4361" s="9" t="s">
        <v>421</v>
      </c>
      <c r="J4361" s="9" t="s">
        <v>2690</v>
      </c>
      <c r="K4361" s="9" t="s">
        <v>246</v>
      </c>
      <c r="L4361" s="9" t="s">
        <v>216</v>
      </c>
      <c r="M4361" s="9" t="s">
        <v>2256</v>
      </c>
      <c r="N4361" s="9" t="s">
        <v>199</v>
      </c>
      <c r="O4361" s="9" t="s">
        <v>180</v>
      </c>
      <c r="P4361" s="9" t="s">
        <v>278</v>
      </c>
      <c r="Q4361" s="9" t="s">
        <v>219</v>
      </c>
      <c r="R4361" s="9">
        <v>0</v>
      </c>
      <c r="S4361" s="9">
        <v>15</v>
      </c>
      <c r="T4361" s="9" t="s">
        <v>343</v>
      </c>
      <c r="U4361" s="9" t="s">
        <v>242</v>
      </c>
      <c r="W4361" s="9">
        <v>5</v>
      </c>
      <c r="X4361" s="9">
        <f>INDEX(SLA_Policy!$D$2:$D$5,MATCH(F4361,SLA_Policy!$A$2:$A$5,0))</f>
        <v>72</v>
      </c>
      <c r="Y4361" s="9" t="str">
        <f>IF(E4361="Cancelled","Excluded",IF(D4361="",IF((SLA_Policy!$B$8-B4361)*24&gt;X4361,"Open - Breached","Open - On Track"),IF((D4361-B4361)*24&lt;=X4361,"Met","Breached")))</f>
        <v>Met</v>
      </c>
    </row>
    <row r="4362" spans="1:25" x14ac:dyDescent="0.25">
      <c r="A4362" s="9" t="s">
        <v>7747</v>
      </c>
      <c r="B4362" s="23">
        <v>46057.734027777798</v>
      </c>
      <c r="C4362" s="23">
        <v>46057.737500000003</v>
      </c>
      <c r="D4362" s="23">
        <v>46058.3215277778</v>
      </c>
      <c r="E4362" s="9" t="s">
        <v>212</v>
      </c>
      <c r="F4362" s="9" t="s">
        <v>189</v>
      </c>
      <c r="G4362" s="9" t="s">
        <v>236</v>
      </c>
      <c r="H4362" s="9" t="s">
        <v>167</v>
      </c>
      <c r="I4362" s="9" t="s">
        <v>255</v>
      </c>
      <c r="J4362" s="9" t="s">
        <v>7748</v>
      </c>
      <c r="K4362" s="9" t="s">
        <v>262</v>
      </c>
      <c r="L4362" s="9" t="s">
        <v>282</v>
      </c>
      <c r="M4362" s="9" t="s">
        <v>3106</v>
      </c>
      <c r="N4362" s="9" t="s">
        <v>200</v>
      </c>
      <c r="O4362" s="9" t="s">
        <v>116</v>
      </c>
      <c r="P4362" s="9" t="s">
        <v>258</v>
      </c>
      <c r="Q4362" s="9" t="s">
        <v>219</v>
      </c>
      <c r="R4362" s="9">
        <v>0</v>
      </c>
      <c r="S4362" s="9">
        <v>23</v>
      </c>
      <c r="U4362" s="9" t="s">
        <v>242</v>
      </c>
      <c r="X4362" s="9">
        <f>INDEX(SLA_Policy!$D$2:$D$5,MATCH(F4362,SLA_Policy!$A$2:$A$5,0))</f>
        <v>120</v>
      </c>
      <c r="Y4362" s="9" t="str">
        <f>IF(E4362="Cancelled","Excluded",IF(D4362="",IF((SLA_Policy!$B$8-B4362)*24&gt;X4362,"Open - Breached","Open - On Track"),IF((D4362-B4362)*24&lt;=X4362,"Met","Breached")))</f>
        <v>Met</v>
      </c>
    </row>
    <row r="4363" spans="1:25" x14ac:dyDescent="0.25">
      <c r="A4363" s="9" t="s">
        <v>7749</v>
      </c>
      <c r="B4363" s="23">
        <v>46057.749305555597</v>
      </c>
      <c r="C4363" s="23">
        <v>46057.754166666702</v>
      </c>
      <c r="D4363" s="23">
        <v>46062.346527777801</v>
      </c>
      <c r="E4363" s="9" t="s">
        <v>212</v>
      </c>
      <c r="F4363" s="9" t="s">
        <v>189</v>
      </c>
      <c r="G4363" s="9" t="s">
        <v>213</v>
      </c>
      <c r="H4363" s="9" t="s">
        <v>163</v>
      </c>
      <c r="I4363" s="9" t="s">
        <v>223</v>
      </c>
      <c r="J4363" s="9" t="s">
        <v>1366</v>
      </c>
      <c r="K4363" s="9" t="s">
        <v>246</v>
      </c>
      <c r="L4363" s="9" t="s">
        <v>216</v>
      </c>
      <c r="M4363" s="9" t="s">
        <v>808</v>
      </c>
      <c r="N4363" s="9" t="s">
        <v>198</v>
      </c>
      <c r="O4363" s="9" t="s">
        <v>176</v>
      </c>
      <c r="P4363" s="9" t="s">
        <v>419</v>
      </c>
      <c r="Q4363" s="9" t="s">
        <v>219</v>
      </c>
      <c r="R4363" s="9">
        <v>0</v>
      </c>
      <c r="S4363" s="9">
        <v>69</v>
      </c>
      <c r="T4363" s="9" t="s">
        <v>229</v>
      </c>
      <c r="U4363" s="9" t="s">
        <v>376</v>
      </c>
      <c r="W4363" s="9">
        <v>5</v>
      </c>
      <c r="X4363" s="9">
        <f>INDEX(SLA_Policy!$D$2:$D$5,MATCH(F4363,SLA_Policy!$A$2:$A$5,0))</f>
        <v>120</v>
      </c>
      <c r="Y4363" s="9" t="str">
        <f>IF(E4363="Cancelled","Excluded",IF(D4363="",IF((SLA_Policy!$B$8-B4363)*24&gt;X4363,"Open - Breached","Open - On Track"),IF((D4363-B4363)*24&lt;=X4363,"Met","Breached")))</f>
        <v>Met</v>
      </c>
    </row>
    <row r="4364" spans="1:25" x14ac:dyDescent="0.25">
      <c r="A4364" s="9" t="s">
        <v>7750</v>
      </c>
      <c r="B4364" s="23">
        <v>46057.861111111102</v>
      </c>
      <c r="C4364" s="23">
        <v>46058.3215277778</v>
      </c>
      <c r="D4364" s="23">
        <v>46058.327083333301</v>
      </c>
      <c r="E4364" s="9" t="s">
        <v>212</v>
      </c>
      <c r="F4364" s="9" t="s">
        <v>188</v>
      </c>
      <c r="G4364" s="9" t="s">
        <v>213</v>
      </c>
      <c r="H4364" s="9" t="s">
        <v>164</v>
      </c>
      <c r="I4364" s="9" t="s">
        <v>478</v>
      </c>
      <c r="J4364" s="9" t="s">
        <v>1964</v>
      </c>
      <c r="K4364" s="9" t="s">
        <v>215</v>
      </c>
      <c r="L4364" s="9" t="s">
        <v>282</v>
      </c>
      <c r="M4364" s="9" t="s">
        <v>1726</v>
      </c>
      <c r="N4364" s="9" t="s">
        <v>196</v>
      </c>
      <c r="O4364" s="9" t="s">
        <v>178</v>
      </c>
      <c r="P4364" s="9" t="s">
        <v>427</v>
      </c>
      <c r="Q4364" s="9" t="s">
        <v>273</v>
      </c>
      <c r="R4364" s="9">
        <v>0</v>
      </c>
      <c r="S4364" s="9">
        <v>37</v>
      </c>
      <c r="T4364" s="9" t="s">
        <v>343</v>
      </c>
      <c r="U4364" s="9" t="s">
        <v>248</v>
      </c>
      <c r="X4364" s="9">
        <f>INDEX(SLA_Policy!$D$2:$D$5,MATCH(F4364,SLA_Policy!$A$2:$A$5,0))</f>
        <v>72</v>
      </c>
      <c r="Y4364" s="9" t="str">
        <f>IF(E4364="Cancelled","Excluded",IF(D4364="",IF((SLA_Policy!$B$8-B4364)*24&gt;X4364,"Open - Breached","Open - On Track"),IF((D4364-B4364)*24&lt;=X4364,"Met","Breached")))</f>
        <v>Met</v>
      </c>
    </row>
    <row r="4365" spans="1:25" x14ac:dyDescent="0.25">
      <c r="A4365" s="9" t="s">
        <v>7751</v>
      </c>
      <c r="B4365" s="23">
        <v>46058.073611111096</v>
      </c>
      <c r="C4365" s="23">
        <v>46058.363888888904</v>
      </c>
      <c r="D4365" s="23">
        <v>46058.376388888901</v>
      </c>
      <c r="E4365" s="9" t="s">
        <v>212</v>
      </c>
      <c r="F4365" s="9" t="s">
        <v>188</v>
      </c>
      <c r="G4365" s="9" t="s">
        <v>213</v>
      </c>
      <c r="H4365" s="9" t="s">
        <v>163</v>
      </c>
      <c r="I4365" s="9" t="s">
        <v>405</v>
      </c>
      <c r="J4365" s="9" t="s">
        <v>3001</v>
      </c>
      <c r="K4365" s="9" t="s">
        <v>225</v>
      </c>
      <c r="L4365" s="9" t="s">
        <v>311</v>
      </c>
      <c r="M4365" s="9" t="s">
        <v>2885</v>
      </c>
      <c r="N4365" s="9" t="s">
        <v>198</v>
      </c>
      <c r="O4365" s="9" t="s">
        <v>176</v>
      </c>
      <c r="P4365" s="9" t="s">
        <v>503</v>
      </c>
      <c r="Q4365" s="9" t="s">
        <v>219</v>
      </c>
      <c r="R4365" s="9">
        <v>0</v>
      </c>
      <c r="S4365" s="9">
        <v>17</v>
      </c>
      <c r="U4365" s="9" t="s">
        <v>230</v>
      </c>
      <c r="W4365" s="9">
        <v>3</v>
      </c>
      <c r="X4365" s="9">
        <f>INDEX(SLA_Policy!$D$2:$D$5,MATCH(F4365,SLA_Policy!$A$2:$A$5,0))</f>
        <v>72</v>
      </c>
      <c r="Y4365" s="9" t="str">
        <f>IF(E4365="Cancelled","Excluded",IF(D4365="",IF((SLA_Policy!$B$8-B4365)*24&gt;X4365,"Open - Breached","Open - On Track"),IF((D4365-B4365)*24&lt;=X4365,"Met","Breached")))</f>
        <v>Met</v>
      </c>
    </row>
    <row r="4366" spans="1:25" x14ac:dyDescent="0.25">
      <c r="A4366" s="9" t="s">
        <v>7752</v>
      </c>
      <c r="B4366" s="23">
        <v>46058.2944444444</v>
      </c>
      <c r="C4366" s="23">
        <v>46058.302777777797</v>
      </c>
      <c r="D4366" s="23">
        <v>46062.4152777778</v>
      </c>
      <c r="E4366" s="9" t="s">
        <v>212</v>
      </c>
      <c r="F4366" s="9" t="s">
        <v>188</v>
      </c>
      <c r="G4366" s="9" t="s">
        <v>236</v>
      </c>
      <c r="H4366" s="9" t="s">
        <v>161</v>
      </c>
      <c r="I4366" s="9" t="s">
        <v>237</v>
      </c>
      <c r="J4366" s="9" t="s">
        <v>2541</v>
      </c>
      <c r="K4366" s="9" t="s">
        <v>246</v>
      </c>
      <c r="L4366" s="9" t="s">
        <v>216</v>
      </c>
      <c r="M4366" s="9" t="s">
        <v>5077</v>
      </c>
      <c r="N4366" s="9" t="s">
        <v>196</v>
      </c>
      <c r="O4366" s="9" t="s">
        <v>177</v>
      </c>
      <c r="P4366" s="9" t="s">
        <v>457</v>
      </c>
      <c r="Q4366" s="9" t="s">
        <v>219</v>
      </c>
      <c r="R4366" s="9">
        <v>0</v>
      </c>
      <c r="S4366" s="9">
        <v>31</v>
      </c>
      <c r="U4366" s="9" t="s">
        <v>242</v>
      </c>
      <c r="X4366" s="9">
        <f>INDEX(SLA_Policy!$D$2:$D$5,MATCH(F4366,SLA_Policy!$A$2:$A$5,0))</f>
        <v>72</v>
      </c>
      <c r="Y4366" s="9" t="str">
        <f>IF(E4366="Cancelled","Excluded",IF(D4366="",IF((SLA_Policy!$B$8-B4366)*24&gt;X4366,"Open - Breached","Open - On Track"),IF((D4366-B4366)*24&lt;=X4366,"Met","Breached")))</f>
        <v>Breached</v>
      </c>
    </row>
    <row r="4367" spans="1:25" x14ac:dyDescent="0.25">
      <c r="A4367" s="9" t="s">
        <v>7753</v>
      </c>
      <c r="B4367" s="23">
        <v>46058.300694444399</v>
      </c>
      <c r="C4367" s="23">
        <v>46058.327777777798</v>
      </c>
      <c r="D4367" s="23">
        <v>46059.765972222202</v>
      </c>
      <c r="E4367" s="9" t="s">
        <v>212</v>
      </c>
      <c r="F4367" s="9" t="s">
        <v>188</v>
      </c>
      <c r="G4367" s="9" t="s">
        <v>213</v>
      </c>
      <c r="H4367" s="9" t="s">
        <v>163</v>
      </c>
      <c r="I4367" s="9" t="s">
        <v>405</v>
      </c>
      <c r="J4367" s="9" t="s">
        <v>7754</v>
      </c>
      <c r="K4367" s="9" t="s">
        <v>303</v>
      </c>
      <c r="L4367" s="9" t="s">
        <v>293</v>
      </c>
      <c r="M4367" s="9" t="s">
        <v>6110</v>
      </c>
      <c r="N4367" s="9" t="s">
        <v>199</v>
      </c>
      <c r="O4367" s="9" t="s">
        <v>176</v>
      </c>
      <c r="P4367" s="9" t="s">
        <v>419</v>
      </c>
      <c r="Q4367" s="9" t="s">
        <v>219</v>
      </c>
      <c r="R4367" s="9">
        <v>0</v>
      </c>
      <c r="S4367" s="9">
        <v>28</v>
      </c>
      <c r="U4367" s="9" t="s">
        <v>230</v>
      </c>
      <c r="W4367" s="9">
        <v>5</v>
      </c>
      <c r="X4367" s="9">
        <f>INDEX(SLA_Policy!$D$2:$D$5,MATCH(F4367,SLA_Policy!$A$2:$A$5,0))</f>
        <v>72</v>
      </c>
      <c r="Y4367" s="9" t="str">
        <f>IF(E4367="Cancelled","Excluded",IF(D4367="",IF((SLA_Policy!$B$8-B4367)*24&gt;X4367,"Open - Breached","Open - On Track"),IF((D4367-B4367)*24&lt;=X4367,"Met","Breached")))</f>
        <v>Met</v>
      </c>
    </row>
    <row r="4368" spans="1:25" x14ac:dyDescent="0.25">
      <c r="A4368" s="9" t="s">
        <v>7755</v>
      </c>
      <c r="B4368" s="23">
        <v>46058.315972222197</v>
      </c>
      <c r="C4368" s="23">
        <v>46058.320833333302</v>
      </c>
      <c r="D4368" s="23">
        <v>46058.515277777798</v>
      </c>
      <c r="E4368" s="9" t="s">
        <v>212</v>
      </c>
      <c r="F4368" s="9" t="s">
        <v>188</v>
      </c>
      <c r="G4368" s="9" t="s">
        <v>213</v>
      </c>
      <c r="H4368" s="9" t="s">
        <v>166</v>
      </c>
      <c r="I4368" s="9" t="s">
        <v>286</v>
      </c>
      <c r="J4368" s="9" t="s">
        <v>632</v>
      </c>
      <c r="K4368" s="9" t="s">
        <v>262</v>
      </c>
      <c r="L4368" s="9" t="s">
        <v>104</v>
      </c>
      <c r="M4368" s="9" t="s">
        <v>6090</v>
      </c>
      <c r="N4368" s="9" t="s">
        <v>197</v>
      </c>
      <c r="O4368" s="9" t="s">
        <v>181</v>
      </c>
      <c r="P4368" s="9" t="s">
        <v>289</v>
      </c>
      <c r="Q4368" s="9" t="s">
        <v>219</v>
      </c>
      <c r="R4368" s="9">
        <v>0</v>
      </c>
      <c r="S4368" s="9">
        <v>26</v>
      </c>
      <c r="U4368" s="9" t="s">
        <v>376</v>
      </c>
      <c r="X4368" s="9">
        <f>INDEX(SLA_Policy!$D$2:$D$5,MATCH(F4368,SLA_Policy!$A$2:$A$5,0))</f>
        <v>72</v>
      </c>
      <c r="Y4368" s="9" t="str">
        <f>IF(E4368="Cancelled","Excluded",IF(D4368="",IF((SLA_Policy!$B$8-B4368)*24&gt;X4368,"Open - Breached","Open - On Track"),IF((D4368-B4368)*24&lt;=X4368,"Met","Breached")))</f>
        <v>Met</v>
      </c>
    </row>
    <row r="4369" spans="1:25" x14ac:dyDescent="0.25">
      <c r="A4369" s="9" t="s">
        <v>7756</v>
      </c>
      <c r="B4369" s="23">
        <v>46058.315972222197</v>
      </c>
      <c r="C4369" s="23">
        <v>46058.425694444399</v>
      </c>
      <c r="D4369" s="23">
        <v>46059.311111111099</v>
      </c>
      <c r="E4369" s="9" t="s">
        <v>212</v>
      </c>
      <c r="F4369" s="9" t="s">
        <v>189</v>
      </c>
      <c r="G4369" s="9" t="s">
        <v>213</v>
      </c>
      <c r="H4369" s="9" t="s">
        <v>165</v>
      </c>
      <c r="I4369" s="9" t="s">
        <v>567</v>
      </c>
      <c r="J4369" s="9" t="s">
        <v>7757</v>
      </c>
      <c r="K4369" s="9" t="s">
        <v>410</v>
      </c>
      <c r="L4369" s="9" t="s">
        <v>104</v>
      </c>
      <c r="M4369" s="9" t="s">
        <v>411</v>
      </c>
      <c r="N4369" s="9" t="s">
        <v>196</v>
      </c>
      <c r="O4369" s="9" t="s">
        <v>176</v>
      </c>
      <c r="P4369" s="9" t="s">
        <v>419</v>
      </c>
      <c r="Q4369" s="9" t="s">
        <v>219</v>
      </c>
      <c r="R4369" s="9">
        <v>0</v>
      </c>
      <c r="S4369" s="9">
        <v>40</v>
      </c>
      <c r="U4369" s="9" t="s">
        <v>266</v>
      </c>
      <c r="W4369" s="9">
        <v>4</v>
      </c>
      <c r="X4369" s="9">
        <f>INDEX(SLA_Policy!$D$2:$D$5,MATCH(F4369,SLA_Policy!$A$2:$A$5,0))</f>
        <v>120</v>
      </c>
      <c r="Y4369" s="9" t="str">
        <f>IF(E4369="Cancelled","Excluded",IF(D4369="",IF((SLA_Policy!$B$8-B4369)*24&gt;X4369,"Open - Breached","Open - On Track"),IF((D4369-B4369)*24&lt;=X4369,"Met","Breached")))</f>
        <v>Met</v>
      </c>
    </row>
    <row r="4370" spans="1:25" x14ac:dyDescent="0.25">
      <c r="A4370" s="9" t="s">
        <v>7758</v>
      </c>
      <c r="B4370" s="23">
        <v>46058.320138888899</v>
      </c>
      <c r="C4370" s="23">
        <v>46058.323611111096</v>
      </c>
      <c r="D4370" s="23">
        <v>46058.358333333301</v>
      </c>
      <c r="E4370" s="9" t="s">
        <v>212</v>
      </c>
      <c r="F4370" s="9" t="s">
        <v>188</v>
      </c>
      <c r="G4370" s="9" t="s">
        <v>213</v>
      </c>
      <c r="H4370" s="9" t="s">
        <v>161</v>
      </c>
      <c r="I4370" s="9" t="s">
        <v>389</v>
      </c>
      <c r="J4370" s="9" t="s">
        <v>2025</v>
      </c>
      <c r="K4370" s="9" t="s">
        <v>303</v>
      </c>
      <c r="L4370" s="9" t="s">
        <v>311</v>
      </c>
      <c r="M4370" s="9" t="s">
        <v>952</v>
      </c>
      <c r="N4370" s="9" t="s">
        <v>198</v>
      </c>
      <c r="O4370" s="9" t="s">
        <v>116</v>
      </c>
      <c r="P4370" s="9" t="s">
        <v>258</v>
      </c>
      <c r="Q4370" s="9" t="s">
        <v>219</v>
      </c>
      <c r="R4370" s="9">
        <v>0</v>
      </c>
      <c r="S4370" s="9">
        <v>8</v>
      </c>
      <c r="U4370" s="9" t="s">
        <v>221</v>
      </c>
      <c r="X4370" s="9">
        <f>INDEX(SLA_Policy!$D$2:$D$5,MATCH(F4370,SLA_Policy!$A$2:$A$5,0))</f>
        <v>72</v>
      </c>
      <c r="Y4370" s="9" t="str">
        <f>IF(E4370="Cancelled","Excluded",IF(D4370="",IF((SLA_Policy!$B$8-B4370)*24&gt;X4370,"Open - Breached","Open - On Track"),IF((D4370-B4370)*24&lt;=X4370,"Met","Breached")))</f>
        <v>Met</v>
      </c>
    </row>
    <row r="4371" spans="1:25" x14ac:dyDescent="0.25">
      <c r="A4371" s="9" t="s">
        <v>7759</v>
      </c>
      <c r="B4371" s="23">
        <v>46058.320833333302</v>
      </c>
      <c r="C4371" s="23">
        <v>46058.448611111096</v>
      </c>
      <c r="D4371" s="23">
        <v>46058.45</v>
      </c>
      <c r="E4371" s="9" t="s">
        <v>212</v>
      </c>
      <c r="F4371" s="9" t="s">
        <v>189</v>
      </c>
      <c r="G4371" s="9" t="s">
        <v>213</v>
      </c>
      <c r="H4371" s="9" t="s">
        <v>167</v>
      </c>
      <c r="I4371" s="9" t="s">
        <v>684</v>
      </c>
      <c r="J4371" s="9" t="s">
        <v>7760</v>
      </c>
      <c r="K4371" s="9" t="s">
        <v>215</v>
      </c>
      <c r="L4371" s="9" t="s">
        <v>226</v>
      </c>
      <c r="M4371" s="9" t="s">
        <v>636</v>
      </c>
      <c r="N4371" s="9" t="s">
        <v>197</v>
      </c>
      <c r="O4371" s="9" t="s">
        <v>116</v>
      </c>
      <c r="P4371" s="9" t="s">
        <v>525</v>
      </c>
      <c r="Q4371" s="9" t="s">
        <v>219</v>
      </c>
      <c r="R4371" s="9">
        <v>0</v>
      </c>
      <c r="S4371" s="9">
        <v>14</v>
      </c>
      <c r="U4371" s="9" t="s">
        <v>266</v>
      </c>
      <c r="X4371" s="9">
        <f>INDEX(SLA_Policy!$D$2:$D$5,MATCH(F4371,SLA_Policy!$A$2:$A$5,0))</f>
        <v>120</v>
      </c>
      <c r="Y4371" s="9" t="str">
        <f>IF(E4371="Cancelled","Excluded",IF(D4371="",IF((SLA_Policy!$B$8-B4371)*24&gt;X4371,"Open - Breached","Open - On Track"),IF((D4371-B4371)*24&lt;=X4371,"Met","Breached")))</f>
        <v>Met</v>
      </c>
    </row>
    <row r="4372" spans="1:25" x14ac:dyDescent="0.25">
      <c r="A4372" s="9" t="s">
        <v>7761</v>
      </c>
      <c r="B4372" s="23">
        <v>46058.320833333302</v>
      </c>
      <c r="C4372" s="23">
        <v>46058.448611111096</v>
      </c>
      <c r="D4372" s="23">
        <v>46064.663194444503</v>
      </c>
      <c r="E4372" s="9" t="s">
        <v>212</v>
      </c>
      <c r="F4372" s="9" t="s">
        <v>189</v>
      </c>
      <c r="G4372" s="9" t="s">
        <v>236</v>
      </c>
      <c r="H4372" s="9" t="s">
        <v>161</v>
      </c>
      <c r="I4372" s="9" t="s">
        <v>237</v>
      </c>
      <c r="J4372" s="9" t="s">
        <v>3646</v>
      </c>
      <c r="K4372" s="9" t="s">
        <v>262</v>
      </c>
      <c r="L4372" s="9" t="s">
        <v>311</v>
      </c>
      <c r="M4372" s="9" t="s">
        <v>5892</v>
      </c>
      <c r="N4372" s="9" t="s">
        <v>197</v>
      </c>
      <c r="O4372" s="9" t="s">
        <v>177</v>
      </c>
      <c r="P4372" s="9" t="s">
        <v>457</v>
      </c>
      <c r="Q4372" s="9" t="s">
        <v>219</v>
      </c>
      <c r="R4372" s="9">
        <v>0</v>
      </c>
      <c r="S4372" s="9">
        <v>12</v>
      </c>
      <c r="U4372" s="9" t="s">
        <v>242</v>
      </c>
      <c r="X4372" s="9">
        <f>INDEX(SLA_Policy!$D$2:$D$5,MATCH(F4372,SLA_Policy!$A$2:$A$5,0))</f>
        <v>120</v>
      </c>
      <c r="Y4372" s="9" t="str">
        <f>IF(E4372="Cancelled","Excluded",IF(D4372="",IF((SLA_Policy!$B$8-B4372)*24&gt;X4372,"Open - Breached","Open - On Track"),IF((D4372-B4372)*24&lt;=X4372,"Met","Breached")))</f>
        <v>Breached</v>
      </c>
    </row>
    <row r="4373" spans="1:25" x14ac:dyDescent="0.25">
      <c r="A4373" s="9" t="s">
        <v>7762</v>
      </c>
      <c r="B4373" s="23">
        <v>46058.329861111102</v>
      </c>
      <c r="C4373" s="23">
        <v>46058.361111111102</v>
      </c>
      <c r="D4373" s="23">
        <v>46059.3618055556</v>
      </c>
      <c r="E4373" s="9" t="s">
        <v>212</v>
      </c>
      <c r="F4373" s="9" t="s">
        <v>188</v>
      </c>
      <c r="G4373" s="9" t="s">
        <v>213</v>
      </c>
      <c r="H4373" s="9" t="s">
        <v>167</v>
      </c>
      <c r="I4373" s="9" t="s">
        <v>349</v>
      </c>
      <c r="J4373" s="9" t="s">
        <v>7763</v>
      </c>
      <c r="K4373" s="9" t="s">
        <v>303</v>
      </c>
      <c r="L4373" s="9" t="s">
        <v>104</v>
      </c>
      <c r="M4373" s="9" t="s">
        <v>491</v>
      </c>
      <c r="N4373" s="9" t="s">
        <v>196</v>
      </c>
      <c r="O4373" s="9" t="s">
        <v>116</v>
      </c>
      <c r="P4373" s="9" t="s">
        <v>234</v>
      </c>
      <c r="Q4373" s="9" t="s">
        <v>219</v>
      </c>
      <c r="R4373" s="9">
        <v>0</v>
      </c>
      <c r="S4373" s="9">
        <v>36</v>
      </c>
      <c r="U4373" s="9" t="s">
        <v>376</v>
      </c>
      <c r="W4373" s="9">
        <v>5</v>
      </c>
      <c r="X4373" s="9">
        <f>INDEX(SLA_Policy!$D$2:$D$5,MATCH(F4373,SLA_Policy!$A$2:$A$5,0))</f>
        <v>72</v>
      </c>
      <c r="Y4373" s="9" t="str">
        <f>IF(E4373="Cancelled","Excluded",IF(D4373="",IF((SLA_Policy!$B$8-B4373)*24&gt;X4373,"Open - Breached","Open - On Track"),IF((D4373-B4373)*24&lt;=X4373,"Met","Breached")))</f>
        <v>Met</v>
      </c>
    </row>
    <row r="4374" spans="1:25" x14ac:dyDescent="0.25">
      <c r="A4374" s="9" t="s">
        <v>7764</v>
      </c>
      <c r="B4374" s="23">
        <v>46058.340972222199</v>
      </c>
      <c r="C4374" s="23">
        <v>46058.445138888899</v>
      </c>
      <c r="D4374" s="23">
        <v>46058.453472222202</v>
      </c>
      <c r="E4374" s="9" t="s">
        <v>212</v>
      </c>
      <c r="F4374" s="9" t="s">
        <v>188</v>
      </c>
      <c r="G4374" s="9" t="s">
        <v>213</v>
      </c>
      <c r="H4374" s="9" t="s">
        <v>162</v>
      </c>
      <c r="I4374" s="9" t="s">
        <v>393</v>
      </c>
      <c r="J4374" s="9" t="s">
        <v>840</v>
      </c>
      <c r="K4374" s="9" t="s">
        <v>246</v>
      </c>
      <c r="L4374" s="9" t="s">
        <v>216</v>
      </c>
      <c r="M4374" s="9" t="s">
        <v>2504</v>
      </c>
      <c r="N4374" s="9" t="s">
        <v>196</v>
      </c>
      <c r="O4374" s="9" t="s">
        <v>116</v>
      </c>
      <c r="P4374" s="9" t="s">
        <v>258</v>
      </c>
      <c r="Q4374" s="9" t="s">
        <v>219</v>
      </c>
      <c r="R4374" s="9">
        <v>0</v>
      </c>
      <c r="S4374" s="9">
        <v>30</v>
      </c>
      <c r="U4374" s="9" t="s">
        <v>290</v>
      </c>
      <c r="W4374" s="9">
        <v>4</v>
      </c>
      <c r="X4374" s="9">
        <f>INDEX(SLA_Policy!$D$2:$D$5,MATCH(F4374,SLA_Policy!$A$2:$A$5,0))</f>
        <v>72</v>
      </c>
      <c r="Y4374" s="9" t="str">
        <f>IF(E4374="Cancelled","Excluded",IF(D4374="",IF((SLA_Policy!$B$8-B4374)*24&gt;X4374,"Open - Breached","Open - On Track"),IF((D4374-B4374)*24&lt;=X4374,"Met","Breached")))</f>
        <v>Met</v>
      </c>
    </row>
    <row r="4375" spans="1:25" x14ac:dyDescent="0.25">
      <c r="A4375" s="9" t="s">
        <v>7765</v>
      </c>
      <c r="B4375" s="23">
        <v>46058.35</v>
      </c>
      <c r="C4375" s="23">
        <v>46058.382638888899</v>
      </c>
      <c r="D4375" s="23">
        <v>46059.5402777778</v>
      </c>
      <c r="E4375" s="9" t="s">
        <v>212</v>
      </c>
      <c r="F4375" s="9" t="s">
        <v>188</v>
      </c>
      <c r="G4375" s="9" t="s">
        <v>213</v>
      </c>
      <c r="H4375" s="9" t="s">
        <v>165</v>
      </c>
      <c r="I4375" s="9" t="s">
        <v>2034</v>
      </c>
      <c r="J4375" s="9" t="s">
        <v>7766</v>
      </c>
      <c r="K4375" s="9" t="s">
        <v>246</v>
      </c>
      <c r="L4375" s="9" t="s">
        <v>104</v>
      </c>
      <c r="M4375" s="9" t="s">
        <v>2057</v>
      </c>
      <c r="N4375" s="9" t="s">
        <v>197</v>
      </c>
      <c r="O4375" s="9" t="s">
        <v>176</v>
      </c>
      <c r="P4375" s="9" t="s">
        <v>503</v>
      </c>
      <c r="Q4375" s="9" t="s">
        <v>219</v>
      </c>
      <c r="R4375" s="9">
        <v>0</v>
      </c>
      <c r="S4375" s="9">
        <v>50</v>
      </c>
      <c r="U4375" s="9" t="s">
        <v>266</v>
      </c>
      <c r="X4375" s="9">
        <f>INDEX(SLA_Policy!$D$2:$D$5,MATCH(F4375,SLA_Policy!$A$2:$A$5,0))</f>
        <v>72</v>
      </c>
      <c r="Y4375" s="9" t="str">
        <f>IF(E4375="Cancelled","Excluded",IF(D4375="",IF((SLA_Policy!$B$8-B4375)*24&gt;X4375,"Open - Breached","Open - On Track"),IF((D4375-B4375)*24&lt;=X4375,"Met","Breached")))</f>
        <v>Met</v>
      </c>
    </row>
    <row r="4376" spans="1:25" x14ac:dyDescent="0.25">
      <c r="A4376" s="9" t="s">
        <v>7767</v>
      </c>
      <c r="B4376" s="23">
        <v>46058.354166666701</v>
      </c>
      <c r="C4376" s="23">
        <v>46058.3972222222</v>
      </c>
      <c r="D4376" s="23">
        <v>46059.654166666704</v>
      </c>
      <c r="E4376" s="9" t="s">
        <v>212</v>
      </c>
      <c r="F4376" s="9" t="s">
        <v>189</v>
      </c>
      <c r="G4376" s="9" t="s">
        <v>236</v>
      </c>
      <c r="H4376" s="9" t="s">
        <v>164</v>
      </c>
      <c r="I4376" s="9" t="s">
        <v>421</v>
      </c>
      <c r="J4376" s="9" t="s">
        <v>2431</v>
      </c>
      <c r="K4376" s="9" t="s">
        <v>262</v>
      </c>
      <c r="L4376" s="9" t="s">
        <v>311</v>
      </c>
      <c r="M4376" s="9" t="s">
        <v>444</v>
      </c>
      <c r="N4376" s="9" t="s">
        <v>196</v>
      </c>
      <c r="O4376" s="9" t="s">
        <v>180</v>
      </c>
      <c r="P4376" s="9" t="s">
        <v>278</v>
      </c>
      <c r="Q4376" s="9" t="s">
        <v>219</v>
      </c>
      <c r="R4376" s="9">
        <v>0</v>
      </c>
      <c r="S4376" s="9">
        <v>30</v>
      </c>
      <c r="T4376" s="9" t="s">
        <v>343</v>
      </c>
      <c r="U4376" s="9" t="s">
        <v>242</v>
      </c>
      <c r="W4376" s="9">
        <v>5</v>
      </c>
      <c r="X4376" s="9">
        <f>INDEX(SLA_Policy!$D$2:$D$5,MATCH(F4376,SLA_Policy!$A$2:$A$5,0))</f>
        <v>120</v>
      </c>
      <c r="Y4376" s="9" t="str">
        <f>IF(E4376="Cancelled","Excluded",IF(D4376="",IF((SLA_Policy!$B$8-B4376)*24&gt;X4376,"Open - Breached","Open - On Track"),IF((D4376-B4376)*24&lt;=X4376,"Met","Breached")))</f>
        <v>Met</v>
      </c>
    </row>
    <row r="4377" spans="1:25" x14ac:dyDescent="0.25">
      <c r="A4377" s="9" t="s">
        <v>7768</v>
      </c>
      <c r="B4377" s="23">
        <v>46058.362500000003</v>
      </c>
      <c r="C4377" s="23">
        <v>46058.408333333296</v>
      </c>
      <c r="D4377" s="23">
        <v>46062.354861111096</v>
      </c>
      <c r="E4377" s="9" t="s">
        <v>212</v>
      </c>
      <c r="F4377" s="9" t="s">
        <v>188</v>
      </c>
      <c r="G4377" s="9" t="s">
        <v>236</v>
      </c>
      <c r="H4377" s="9" t="s">
        <v>161</v>
      </c>
      <c r="I4377" s="9" t="s">
        <v>237</v>
      </c>
      <c r="J4377" s="9" t="s">
        <v>3793</v>
      </c>
      <c r="K4377" s="9" t="s">
        <v>410</v>
      </c>
      <c r="L4377" s="9" t="s">
        <v>293</v>
      </c>
      <c r="M4377" s="9" t="s">
        <v>1103</v>
      </c>
      <c r="N4377" s="9" t="s">
        <v>196</v>
      </c>
      <c r="O4377" s="9" t="s">
        <v>177</v>
      </c>
      <c r="P4377" s="9" t="s">
        <v>300</v>
      </c>
      <c r="Q4377" s="9" t="s">
        <v>219</v>
      </c>
      <c r="R4377" s="9">
        <v>0</v>
      </c>
      <c r="S4377" s="9">
        <v>43</v>
      </c>
      <c r="U4377" s="9" t="s">
        <v>242</v>
      </c>
      <c r="X4377" s="9">
        <f>INDEX(SLA_Policy!$D$2:$D$5,MATCH(F4377,SLA_Policy!$A$2:$A$5,0))</f>
        <v>72</v>
      </c>
      <c r="Y4377" s="9" t="str">
        <f>IF(E4377="Cancelled","Excluded",IF(D4377="",IF((SLA_Policy!$B$8-B4377)*24&gt;X4377,"Open - Breached","Open - On Track"),IF((D4377-B4377)*24&lt;=X4377,"Met","Breached")))</f>
        <v>Breached</v>
      </c>
    </row>
    <row r="4378" spans="1:25" x14ac:dyDescent="0.25">
      <c r="A4378" s="9" t="s">
        <v>7769</v>
      </c>
      <c r="B4378" s="23">
        <v>46058.370833333298</v>
      </c>
      <c r="C4378" s="23">
        <v>46058.372222222199</v>
      </c>
      <c r="D4378" s="23">
        <v>46058.404861111099</v>
      </c>
      <c r="E4378" s="9" t="s">
        <v>212</v>
      </c>
      <c r="F4378" s="9" t="s">
        <v>188</v>
      </c>
      <c r="G4378" s="9" t="s">
        <v>213</v>
      </c>
      <c r="H4378" s="9" t="s">
        <v>161</v>
      </c>
      <c r="I4378" s="9" t="s">
        <v>389</v>
      </c>
      <c r="J4378" s="9" t="s">
        <v>435</v>
      </c>
      <c r="K4378" s="9" t="s">
        <v>246</v>
      </c>
      <c r="L4378" s="9" t="s">
        <v>216</v>
      </c>
      <c r="M4378" s="9" t="s">
        <v>5637</v>
      </c>
      <c r="N4378" s="9" t="s">
        <v>198</v>
      </c>
      <c r="O4378" s="9" t="s">
        <v>116</v>
      </c>
      <c r="P4378" s="9" t="s">
        <v>295</v>
      </c>
      <c r="Q4378" s="9" t="s">
        <v>219</v>
      </c>
      <c r="R4378" s="9">
        <v>0</v>
      </c>
      <c r="S4378" s="9">
        <v>7</v>
      </c>
      <c r="U4378" s="9" t="s">
        <v>290</v>
      </c>
      <c r="X4378" s="9">
        <f>INDEX(SLA_Policy!$D$2:$D$5,MATCH(F4378,SLA_Policy!$A$2:$A$5,0))</f>
        <v>72</v>
      </c>
      <c r="Y4378" s="9" t="str">
        <f>IF(E4378="Cancelled","Excluded",IF(D4378="",IF((SLA_Policy!$B$8-B4378)*24&gt;X4378,"Open - Breached","Open - On Track"),IF((D4378-B4378)*24&lt;=X4378,"Met","Breached")))</f>
        <v>Met</v>
      </c>
    </row>
    <row r="4379" spans="1:25" x14ac:dyDescent="0.25">
      <c r="A4379" s="9" t="s">
        <v>7770</v>
      </c>
      <c r="B4379" s="23">
        <v>46058.390972222202</v>
      </c>
      <c r="C4379" s="23">
        <v>46058.3972222222</v>
      </c>
      <c r="D4379" s="23">
        <v>46058.733333333301</v>
      </c>
      <c r="E4379" s="9" t="s">
        <v>212</v>
      </c>
      <c r="F4379" s="9" t="s">
        <v>188</v>
      </c>
      <c r="G4379" s="9" t="s">
        <v>213</v>
      </c>
      <c r="H4379" s="9" t="s">
        <v>167</v>
      </c>
      <c r="I4379" s="9" t="s">
        <v>362</v>
      </c>
      <c r="J4379" s="9" t="s">
        <v>7771</v>
      </c>
      <c r="K4379" s="9" t="s">
        <v>246</v>
      </c>
      <c r="L4379" s="9" t="s">
        <v>293</v>
      </c>
      <c r="M4379" s="9" t="s">
        <v>1669</v>
      </c>
      <c r="N4379" s="9" t="s">
        <v>199</v>
      </c>
      <c r="O4379" s="9" t="s">
        <v>116</v>
      </c>
      <c r="P4379" s="9" t="s">
        <v>234</v>
      </c>
      <c r="Q4379" s="9" t="s">
        <v>219</v>
      </c>
      <c r="R4379" s="9">
        <v>0</v>
      </c>
      <c r="S4379" s="9">
        <v>16</v>
      </c>
      <c r="U4379" s="9" t="s">
        <v>266</v>
      </c>
      <c r="X4379" s="9">
        <f>INDEX(SLA_Policy!$D$2:$D$5,MATCH(F4379,SLA_Policy!$A$2:$A$5,0))</f>
        <v>72</v>
      </c>
      <c r="Y4379" s="9" t="str">
        <f>IF(E4379="Cancelled","Excluded",IF(D4379="",IF((SLA_Policy!$B$8-B4379)*24&gt;X4379,"Open - Breached","Open - On Track"),IF((D4379-B4379)*24&lt;=X4379,"Met","Breached")))</f>
        <v>Met</v>
      </c>
    </row>
    <row r="4380" spans="1:25" x14ac:dyDescent="0.25">
      <c r="A4380" s="9" t="s">
        <v>7772</v>
      </c>
      <c r="B4380" s="23">
        <v>46058.406944444498</v>
      </c>
      <c r="C4380" s="23">
        <v>46058.414583333302</v>
      </c>
      <c r="D4380" s="23">
        <v>46058.624305555597</v>
      </c>
      <c r="E4380" s="9" t="s">
        <v>212</v>
      </c>
      <c r="F4380" s="9" t="s">
        <v>188</v>
      </c>
      <c r="G4380" s="9" t="s">
        <v>213</v>
      </c>
      <c r="H4380" s="9" t="s">
        <v>164</v>
      </c>
      <c r="I4380" s="9" t="s">
        <v>339</v>
      </c>
      <c r="J4380" s="9" t="s">
        <v>7773</v>
      </c>
      <c r="K4380" s="9" t="s">
        <v>246</v>
      </c>
      <c r="L4380" s="9" t="s">
        <v>104</v>
      </c>
      <c r="M4380" s="9" t="s">
        <v>2280</v>
      </c>
      <c r="N4380" s="9" t="s">
        <v>197</v>
      </c>
      <c r="O4380" s="9" t="s">
        <v>180</v>
      </c>
      <c r="P4380" s="9" t="s">
        <v>381</v>
      </c>
      <c r="Q4380" s="9" t="s">
        <v>219</v>
      </c>
      <c r="R4380" s="9">
        <v>0</v>
      </c>
      <c r="S4380" s="9">
        <v>8</v>
      </c>
      <c r="T4380" s="9" t="s">
        <v>343</v>
      </c>
      <c r="U4380" s="9" t="s">
        <v>290</v>
      </c>
      <c r="X4380" s="9">
        <f>INDEX(SLA_Policy!$D$2:$D$5,MATCH(F4380,SLA_Policy!$A$2:$A$5,0))</f>
        <v>72</v>
      </c>
      <c r="Y4380" s="9" t="str">
        <f>IF(E4380="Cancelled","Excluded",IF(D4380="",IF((SLA_Policy!$B$8-B4380)*24&gt;X4380,"Open - Breached","Open - On Track"),IF((D4380-B4380)*24&lt;=X4380,"Met","Breached")))</f>
        <v>Met</v>
      </c>
    </row>
    <row r="4381" spans="1:25" x14ac:dyDescent="0.25">
      <c r="A4381" s="9" t="s">
        <v>7774</v>
      </c>
      <c r="B4381" s="23">
        <v>46058.4152777778</v>
      </c>
      <c r="C4381" s="23">
        <v>46058.420833333301</v>
      </c>
      <c r="D4381" s="23">
        <v>46058.708333333299</v>
      </c>
      <c r="E4381" s="9" t="s">
        <v>212</v>
      </c>
      <c r="F4381" s="9" t="s">
        <v>189</v>
      </c>
      <c r="G4381" s="9" t="s">
        <v>213</v>
      </c>
      <c r="H4381" s="9" t="s">
        <v>164</v>
      </c>
      <c r="I4381" s="9" t="s">
        <v>478</v>
      </c>
      <c r="J4381" s="9" t="s">
        <v>7775</v>
      </c>
      <c r="K4381" s="9" t="s">
        <v>303</v>
      </c>
      <c r="L4381" s="9" t="s">
        <v>104</v>
      </c>
      <c r="M4381" s="9" t="s">
        <v>1053</v>
      </c>
      <c r="N4381" s="9" t="s">
        <v>198</v>
      </c>
      <c r="O4381" s="9" t="s">
        <v>178</v>
      </c>
      <c r="P4381" s="9" t="s">
        <v>427</v>
      </c>
      <c r="Q4381" s="9" t="s">
        <v>219</v>
      </c>
      <c r="R4381" s="9">
        <v>0</v>
      </c>
      <c r="S4381" s="9">
        <v>28</v>
      </c>
      <c r="T4381" s="9" t="s">
        <v>343</v>
      </c>
      <c r="U4381" s="9" t="s">
        <v>290</v>
      </c>
      <c r="W4381" s="9">
        <v>4</v>
      </c>
      <c r="X4381" s="9">
        <f>INDEX(SLA_Policy!$D$2:$D$5,MATCH(F4381,SLA_Policy!$A$2:$A$5,0))</f>
        <v>120</v>
      </c>
      <c r="Y4381" s="9" t="str">
        <f>IF(E4381="Cancelled","Excluded",IF(D4381="",IF((SLA_Policy!$B$8-B4381)*24&gt;X4381,"Open - Breached","Open - On Track"),IF((D4381-B4381)*24&lt;=X4381,"Met","Breached")))</f>
        <v>Met</v>
      </c>
    </row>
    <row r="4382" spans="1:25" x14ac:dyDescent="0.25">
      <c r="A4382" s="9" t="s">
        <v>7776</v>
      </c>
      <c r="B4382" s="23">
        <v>46058.421527777798</v>
      </c>
      <c r="C4382" s="23">
        <v>46058.422222222202</v>
      </c>
      <c r="D4382" s="23">
        <v>46058.538194444503</v>
      </c>
      <c r="E4382" s="9" t="s">
        <v>212</v>
      </c>
      <c r="F4382" s="9" t="s">
        <v>188</v>
      </c>
      <c r="G4382" s="9" t="s">
        <v>213</v>
      </c>
      <c r="H4382" s="9" t="s">
        <v>162</v>
      </c>
      <c r="I4382" s="9" t="s">
        <v>345</v>
      </c>
      <c r="J4382" s="9" t="s">
        <v>1501</v>
      </c>
      <c r="K4382" s="9" t="s">
        <v>246</v>
      </c>
      <c r="L4382" s="9" t="s">
        <v>104</v>
      </c>
      <c r="M4382" s="9" t="s">
        <v>1884</v>
      </c>
      <c r="N4382" s="9" t="s">
        <v>198</v>
      </c>
      <c r="O4382" s="9" t="s">
        <v>179</v>
      </c>
      <c r="P4382" s="9" t="s">
        <v>337</v>
      </c>
      <c r="Q4382" s="9" t="s">
        <v>219</v>
      </c>
      <c r="R4382" s="9">
        <v>0</v>
      </c>
      <c r="S4382" s="9">
        <v>17</v>
      </c>
      <c r="U4382" s="9" t="s">
        <v>661</v>
      </c>
      <c r="X4382" s="9">
        <f>INDEX(SLA_Policy!$D$2:$D$5,MATCH(F4382,SLA_Policy!$A$2:$A$5,0))</f>
        <v>72</v>
      </c>
      <c r="Y4382" s="9" t="str">
        <f>IF(E4382="Cancelled","Excluded",IF(D4382="",IF((SLA_Policy!$B$8-B4382)*24&gt;X4382,"Open - Breached","Open - On Track"),IF((D4382-B4382)*24&lt;=X4382,"Met","Breached")))</f>
        <v>Met</v>
      </c>
    </row>
    <row r="4383" spans="1:25" x14ac:dyDescent="0.25">
      <c r="A4383" s="9" t="s">
        <v>7777</v>
      </c>
      <c r="B4383" s="23">
        <v>46058.425000000003</v>
      </c>
      <c r="C4383" s="23">
        <v>46058.4597222222</v>
      </c>
      <c r="D4383" s="23">
        <v>46062.366666666698</v>
      </c>
      <c r="E4383" s="9" t="s">
        <v>212</v>
      </c>
      <c r="F4383" s="9" t="s">
        <v>189</v>
      </c>
      <c r="G4383" s="9" t="s">
        <v>213</v>
      </c>
      <c r="H4383" s="9" t="s">
        <v>163</v>
      </c>
      <c r="I4383" s="9" t="s">
        <v>250</v>
      </c>
      <c r="J4383" s="9" t="s">
        <v>251</v>
      </c>
      <c r="K4383" s="9" t="s">
        <v>303</v>
      </c>
      <c r="L4383" s="9" t="s">
        <v>104</v>
      </c>
      <c r="M4383" s="9" t="s">
        <v>7051</v>
      </c>
      <c r="N4383" s="9" t="s">
        <v>197</v>
      </c>
      <c r="O4383" s="9" t="s">
        <v>176</v>
      </c>
      <c r="P4383" s="9" t="s">
        <v>419</v>
      </c>
      <c r="Q4383" s="9" t="s">
        <v>219</v>
      </c>
      <c r="R4383" s="9">
        <v>0</v>
      </c>
      <c r="S4383" s="9">
        <v>38</v>
      </c>
      <c r="T4383" s="9" t="s">
        <v>322</v>
      </c>
      <c r="U4383" s="9" t="s">
        <v>266</v>
      </c>
      <c r="X4383" s="9">
        <f>INDEX(SLA_Policy!$D$2:$D$5,MATCH(F4383,SLA_Policy!$A$2:$A$5,0))</f>
        <v>120</v>
      </c>
      <c r="Y4383" s="9" t="str">
        <f>IF(E4383="Cancelled","Excluded",IF(D4383="",IF((SLA_Policy!$B$8-B4383)*24&gt;X4383,"Open - Breached","Open - On Track"),IF((D4383-B4383)*24&lt;=X4383,"Met","Breached")))</f>
        <v>Met</v>
      </c>
    </row>
    <row r="4384" spans="1:25" x14ac:dyDescent="0.25">
      <c r="A4384" s="9" t="s">
        <v>7778</v>
      </c>
      <c r="B4384" s="23">
        <v>46058.4284722222</v>
      </c>
      <c r="C4384" s="23">
        <v>46058.463194444397</v>
      </c>
      <c r="D4384" s="23">
        <v>46059.404861111099</v>
      </c>
      <c r="E4384" s="9" t="s">
        <v>212</v>
      </c>
      <c r="F4384" s="9" t="s">
        <v>189</v>
      </c>
      <c r="G4384" s="9" t="s">
        <v>213</v>
      </c>
      <c r="H4384" s="9" t="s">
        <v>88</v>
      </c>
      <c r="I4384" s="9" t="s">
        <v>268</v>
      </c>
      <c r="J4384" s="9" t="s">
        <v>7779</v>
      </c>
      <c r="K4384" s="9" t="s">
        <v>303</v>
      </c>
      <c r="L4384" s="9" t="s">
        <v>216</v>
      </c>
      <c r="M4384" s="9" t="s">
        <v>2216</v>
      </c>
      <c r="N4384" s="9" t="s">
        <v>196</v>
      </c>
      <c r="O4384" s="9" t="s">
        <v>178</v>
      </c>
      <c r="P4384" s="9" t="s">
        <v>272</v>
      </c>
      <c r="Q4384" s="9" t="s">
        <v>219</v>
      </c>
      <c r="R4384" s="9">
        <v>0</v>
      </c>
      <c r="S4384" s="9">
        <v>50</v>
      </c>
      <c r="T4384" s="9" t="s">
        <v>136</v>
      </c>
      <c r="U4384" s="9" t="s">
        <v>140</v>
      </c>
      <c r="V4384" s="9" t="s">
        <v>7700</v>
      </c>
      <c r="X4384" s="9">
        <f>INDEX(SLA_Policy!$D$2:$D$5,MATCH(F4384,SLA_Policy!$A$2:$A$5,0))</f>
        <v>120</v>
      </c>
      <c r="Y4384" s="9" t="str">
        <f>IF(E4384="Cancelled","Excluded",IF(D4384="",IF((SLA_Policy!$B$8-B4384)*24&gt;X4384,"Open - Breached","Open - On Track"),IF((D4384-B4384)*24&lt;=X4384,"Met","Breached")))</f>
        <v>Met</v>
      </c>
    </row>
    <row r="4385" spans="1:25" x14ac:dyDescent="0.25">
      <c r="A4385" s="9" t="s">
        <v>7780</v>
      </c>
      <c r="B4385" s="23">
        <v>46058.431250000001</v>
      </c>
      <c r="C4385" s="23">
        <v>46058.433333333298</v>
      </c>
      <c r="D4385" s="23">
        <v>46058.5756944444</v>
      </c>
      <c r="E4385" s="9" t="s">
        <v>212</v>
      </c>
      <c r="F4385" s="9" t="s">
        <v>188</v>
      </c>
      <c r="G4385" s="9" t="s">
        <v>213</v>
      </c>
      <c r="H4385" s="9" t="s">
        <v>162</v>
      </c>
      <c r="I4385" s="9" t="s">
        <v>416</v>
      </c>
      <c r="J4385" s="9" t="s">
        <v>7781</v>
      </c>
      <c r="K4385" s="9" t="s">
        <v>303</v>
      </c>
      <c r="L4385" s="9" t="s">
        <v>282</v>
      </c>
      <c r="M4385" s="9" t="s">
        <v>541</v>
      </c>
      <c r="N4385" s="9" t="s">
        <v>198</v>
      </c>
      <c r="O4385" s="9" t="s">
        <v>179</v>
      </c>
      <c r="P4385" s="9" t="s">
        <v>264</v>
      </c>
      <c r="Q4385" s="9" t="s">
        <v>219</v>
      </c>
      <c r="R4385" s="9">
        <v>0</v>
      </c>
      <c r="S4385" s="9">
        <v>7</v>
      </c>
      <c r="U4385" s="9" t="s">
        <v>290</v>
      </c>
      <c r="X4385" s="9">
        <f>INDEX(SLA_Policy!$D$2:$D$5,MATCH(F4385,SLA_Policy!$A$2:$A$5,0))</f>
        <v>72</v>
      </c>
      <c r="Y4385" s="9" t="str">
        <f>IF(E4385="Cancelled","Excluded",IF(D4385="",IF((SLA_Policy!$B$8-B4385)*24&gt;X4385,"Open - Breached","Open - On Track"),IF((D4385-B4385)*24&lt;=X4385,"Met","Breached")))</f>
        <v>Met</v>
      </c>
    </row>
    <row r="4386" spans="1:25" x14ac:dyDescent="0.25">
      <c r="A4386" s="9" t="s">
        <v>7782</v>
      </c>
      <c r="B4386" s="23">
        <v>46058.440277777801</v>
      </c>
      <c r="C4386" s="23">
        <v>46058.445138888899</v>
      </c>
      <c r="D4386" s="23">
        <v>46058.493750000001</v>
      </c>
      <c r="E4386" s="9" t="s">
        <v>212</v>
      </c>
      <c r="F4386" s="9" t="s">
        <v>187</v>
      </c>
      <c r="G4386" s="9" t="s">
        <v>213</v>
      </c>
      <c r="H4386" s="9" t="s">
        <v>166</v>
      </c>
      <c r="I4386" s="9" t="s">
        <v>286</v>
      </c>
      <c r="J4386" s="9" t="s">
        <v>7783</v>
      </c>
      <c r="K4386" s="9" t="s">
        <v>225</v>
      </c>
      <c r="L4386" s="9" t="s">
        <v>270</v>
      </c>
      <c r="M4386" s="9" t="s">
        <v>2509</v>
      </c>
      <c r="N4386" s="9" t="s">
        <v>197</v>
      </c>
      <c r="O4386" s="9" t="s">
        <v>181</v>
      </c>
      <c r="P4386" s="9" t="s">
        <v>445</v>
      </c>
      <c r="Q4386" s="9" t="s">
        <v>273</v>
      </c>
      <c r="R4386" s="9">
        <v>0</v>
      </c>
      <c r="S4386" s="9">
        <v>8</v>
      </c>
      <c r="U4386" s="9" t="s">
        <v>290</v>
      </c>
      <c r="W4386" s="9">
        <v>5</v>
      </c>
      <c r="X4386" s="9">
        <f>INDEX(SLA_Policy!$D$2:$D$5,MATCH(F4386,SLA_Policy!$A$2:$A$5,0))</f>
        <v>8</v>
      </c>
      <c r="Y4386" s="9" t="str">
        <f>IF(E4386="Cancelled","Excluded",IF(D4386="",IF((SLA_Policy!$B$8-B4386)*24&gt;X4386,"Open - Breached","Open - On Track"),IF((D4386-B4386)*24&lt;=X4386,"Met","Breached")))</f>
        <v>Met</v>
      </c>
    </row>
    <row r="4387" spans="1:25" x14ac:dyDescent="0.25">
      <c r="A4387" s="9" t="s">
        <v>7784</v>
      </c>
      <c r="B4387" s="23">
        <v>46058.458333333299</v>
      </c>
      <c r="C4387" s="23">
        <v>46058.5131944444</v>
      </c>
      <c r="D4387" s="23">
        <v>46059.768750000003</v>
      </c>
      <c r="E4387" s="9" t="s">
        <v>212</v>
      </c>
      <c r="F4387" s="9" t="s">
        <v>189</v>
      </c>
      <c r="G4387" s="9" t="s">
        <v>236</v>
      </c>
      <c r="H4387" s="9" t="s">
        <v>161</v>
      </c>
      <c r="I4387" s="9" t="s">
        <v>237</v>
      </c>
      <c r="J4387" s="9" t="s">
        <v>7785</v>
      </c>
      <c r="K4387" s="9" t="s">
        <v>239</v>
      </c>
      <c r="L4387" s="9" t="s">
        <v>293</v>
      </c>
      <c r="M4387" s="9" t="s">
        <v>7185</v>
      </c>
      <c r="N4387" s="9" t="s">
        <v>196</v>
      </c>
      <c r="O4387" s="9" t="s">
        <v>177</v>
      </c>
      <c r="P4387" s="9" t="s">
        <v>300</v>
      </c>
      <c r="Q4387" s="9" t="s">
        <v>219</v>
      </c>
      <c r="R4387" s="9">
        <v>0</v>
      </c>
      <c r="S4387" s="9">
        <v>9</v>
      </c>
      <c r="U4387" s="9" t="s">
        <v>242</v>
      </c>
      <c r="X4387" s="9">
        <f>INDEX(SLA_Policy!$D$2:$D$5,MATCH(F4387,SLA_Policy!$A$2:$A$5,0))</f>
        <v>120</v>
      </c>
      <c r="Y4387" s="9" t="str">
        <f>IF(E4387="Cancelled","Excluded",IF(D4387="",IF((SLA_Policy!$B$8-B4387)*24&gt;X4387,"Open - Breached","Open - On Track"),IF((D4387-B4387)*24&lt;=X4387,"Met","Breached")))</f>
        <v>Met</v>
      </c>
    </row>
    <row r="4388" spans="1:25" x14ac:dyDescent="0.25">
      <c r="A4388" s="9" t="s">
        <v>7786</v>
      </c>
      <c r="B4388" s="23">
        <v>46058.461111111101</v>
      </c>
      <c r="C4388" s="23">
        <v>46058.467361111099</v>
      </c>
      <c r="D4388" s="23">
        <v>46058.6069444444</v>
      </c>
      <c r="E4388" s="9" t="s">
        <v>212</v>
      </c>
      <c r="F4388" s="9" t="s">
        <v>188</v>
      </c>
      <c r="G4388" s="9" t="s">
        <v>213</v>
      </c>
      <c r="H4388" s="9" t="s">
        <v>165</v>
      </c>
      <c r="I4388" s="9" t="s">
        <v>567</v>
      </c>
      <c r="J4388" s="9" t="s">
        <v>7787</v>
      </c>
      <c r="K4388" s="9" t="s">
        <v>246</v>
      </c>
      <c r="L4388" s="9" t="s">
        <v>270</v>
      </c>
      <c r="M4388" s="9" t="s">
        <v>2046</v>
      </c>
      <c r="N4388" s="9" t="s">
        <v>200</v>
      </c>
      <c r="O4388" s="9" t="s">
        <v>176</v>
      </c>
      <c r="P4388" s="9" t="s">
        <v>253</v>
      </c>
      <c r="Q4388" s="9" t="s">
        <v>219</v>
      </c>
      <c r="R4388" s="9">
        <v>0</v>
      </c>
      <c r="S4388" s="9">
        <v>22</v>
      </c>
      <c r="U4388" s="9" t="s">
        <v>230</v>
      </c>
      <c r="X4388" s="9">
        <f>INDEX(SLA_Policy!$D$2:$D$5,MATCH(F4388,SLA_Policy!$A$2:$A$5,0))</f>
        <v>72</v>
      </c>
      <c r="Y4388" s="9" t="str">
        <f>IF(E4388="Cancelled","Excluded",IF(D4388="",IF((SLA_Policy!$B$8-B4388)*24&gt;X4388,"Open - Breached","Open - On Track"),IF((D4388-B4388)*24&lt;=X4388,"Met","Breached")))</f>
        <v>Met</v>
      </c>
    </row>
    <row r="4389" spans="1:25" x14ac:dyDescent="0.25">
      <c r="A4389" s="9" t="s">
        <v>7788</v>
      </c>
      <c r="B4389" s="23">
        <v>46058.476388888899</v>
      </c>
      <c r="C4389" s="23">
        <v>46058.483333333301</v>
      </c>
      <c r="D4389" s="23">
        <v>46059.384722222203</v>
      </c>
      <c r="E4389" s="9" t="s">
        <v>212</v>
      </c>
      <c r="F4389" s="9" t="s">
        <v>188</v>
      </c>
      <c r="G4389" s="9" t="s">
        <v>236</v>
      </c>
      <c r="H4389" s="9" t="s">
        <v>164</v>
      </c>
      <c r="I4389" s="9" t="s">
        <v>421</v>
      </c>
      <c r="J4389" s="9" t="s">
        <v>902</v>
      </c>
      <c r="K4389" s="9" t="s">
        <v>246</v>
      </c>
      <c r="L4389" s="9" t="s">
        <v>216</v>
      </c>
      <c r="M4389" s="9" t="s">
        <v>4533</v>
      </c>
      <c r="N4389" s="9" t="s">
        <v>198</v>
      </c>
      <c r="O4389" s="9" t="s">
        <v>180</v>
      </c>
      <c r="P4389" s="9" t="s">
        <v>318</v>
      </c>
      <c r="Q4389" s="9" t="s">
        <v>219</v>
      </c>
      <c r="R4389" s="9">
        <v>0</v>
      </c>
      <c r="S4389" s="9">
        <v>41</v>
      </c>
      <c r="T4389" s="9" t="s">
        <v>343</v>
      </c>
      <c r="U4389" s="9" t="s">
        <v>242</v>
      </c>
      <c r="W4389" s="9">
        <v>5</v>
      </c>
      <c r="X4389" s="9">
        <f>INDEX(SLA_Policy!$D$2:$D$5,MATCH(F4389,SLA_Policy!$A$2:$A$5,0))</f>
        <v>72</v>
      </c>
      <c r="Y4389" s="9" t="str">
        <f>IF(E4389="Cancelled","Excluded",IF(D4389="",IF((SLA_Policy!$B$8-B4389)*24&gt;X4389,"Open - Breached","Open - On Track"),IF((D4389-B4389)*24&lt;=X4389,"Met","Breached")))</f>
        <v>Met</v>
      </c>
    </row>
    <row r="4390" spans="1:25" x14ac:dyDescent="0.25">
      <c r="A4390" s="9" t="s">
        <v>7789</v>
      </c>
      <c r="B4390" s="23">
        <v>46058.478472222203</v>
      </c>
      <c r="C4390" s="23">
        <v>46058.480555555601</v>
      </c>
      <c r="D4390" s="23">
        <v>46058.579166666699</v>
      </c>
      <c r="E4390" s="9" t="s">
        <v>212</v>
      </c>
      <c r="F4390" s="9" t="s">
        <v>188</v>
      </c>
      <c r="G4390" s="9" t="s">
        <v>236</v>
      </c>
      <c r="H4390" s="9" t="s">
        <v>162</v>
      </c>
      <c r="I4390" s="9" t="s">
        <v>280</v>
      </c>
      <c r="J4390" s="9" t="s">
        <v>5124</v>
      </c>
      <c r="K4390" s="9" t="s">
        <v>246</v>
      </c>
      <c r="L4390" s="9" t="s">
        <v>371</v>
      </c>
      <c r="M4390" s="9" t="s">
        <v>4287</v>
      </c>
      <c r="N4390" s="9" t="s">
        <v>198</v>
      </c>
      <c r="O4390" s="9" t="s">
        <v>179</v>
      </c>
      <c r="P4390" s="9" t="s">
        <v>337</v>
      </c>
      <c r="Q4390" s="9" t="s">
        <v>219</v>
      </c>
      <c r="R4390" s="9">
        <v>0</v>
      </c>
      <c r="S4390" s="9">
        <v>12</v>
      </c>
      <c r="U4390" s="9" t="s">
        <v>242</v>
      </c>
      <c r="X4390" s="9">
        <f>INDEX(SLA_Policy!$D$2:$D$5,MATCH(F4390,SLA_Policy!$A$2:$A$5,0))</f>
        <v>72</v>
      </c>
      <c r="Y4390" s="9" t="str">
        <f>IF(E4390="Cancelled","Excluded",IF(D4390="",IF((SLA_Policy!$B$8-B4390)*24&gt;X4390,"Open - Breached","Open - On Track"),IF((D4390-B4390)*24&lt;=X4390,"Met","Breached")))</f>
        <v>Met</v>
      </c>
    </row>
    <row r="4391" spans="1:25" x14ac:dyDescent="0.25">
      <c r="A4391" s="9" t="s">
        <v>7790</v>
      </c>
      <c r="B4391" s="23">
        <v>46058.482638888898</v>
      </c>
      <c r="C4391" s="23">
        <v>46058.531944444498</v>
      </c>
      <c r="D4391" s="23">
        <v>46058.636111111096</v>
      </c>
      <c r="E4391" s="9" t="s">
        <v>212</v>
      </c>
      <c r="F4391" s="9" t="s">
        <v>189</v>
      </c>
      <c r="G4391" s="9" t="s">
        <v>213</v>
      </c>
      <c r="H4391" s="9" t="s">
        <v>161</v>
      </c>
      <c r="I4391" s="9" t="s">
        <v>297</v>
      </c>
      <c r="J4391" s="9" t="s">
        <v>3973</v>
      </c>
      <c r="K4391" s="9" t="s">
        <v>215</v>
      </c>
      <c r="L4391" s="9" t="s">
        <v>311</v>
      </c>
      <c r="M4391" s="9" t="s">
        <v>7791</v>
      </c>
      <c r="N4391" s="9" t="s">
        <v>198</v>
      </c>
      <c r="O4391" s="9" t="s">
        <v>177</v>
      </c>
      <c r="P4391" s="9" t="s">
        <v>300</v>
      </c>
      <c r="Q4391" s="9" t="s">
        <v>219</v>
      </c>
      <c r="R4391" s="9">
        <v>0</v>
      </c>
      <c r="S4391" s="9">
        <v>14</v>
      </c>
      <c r="U4391" s="9" t="s">
        <v>290</v>
      </c>
      <c r="X4391" s="9">
        <f>INDEX(SLA_Policy!$D$2:$D$5,MATCH(F4391,SLA_Policy!$A$2:$A$5,0))</f>
        <v>120</v>
      </c>
      <c r="Y4391" s="9" t="str">
        <f>IF(E4391="Cancelled","Excluded",IF(D4391="",IF((SLA_Policy!$B$8-B4391)*24&gt;X4391,"Open - Breached","Open - On Track"),IF((D4391-B4391)*24&lt;=X4391,"Met","Breached")))</f>
        <v>Met</v>
      </c>
    </row>
    <row r="4392" spans="1:25" x14ac:dyDescent="0.25">
      <c r="A4392" s="9" t="s">
        <v>7792</v>
      </c>
      <c r="B4392" s="23">
        <v>46058.490277777797</v>
      </c>
      <c r="C4392" s="23">
        <v>46058.557638888902</v>
      </c>
      <c r="D4392" s="23">
        <v>46058.568749999999</v>
      </c>
      <c r="E4392" s="9" t="s">
        <v>212</v>
      </c>
      <c r="F4392" s="9" t="s">
        <v>189</v>
      </c>
      <c r="G4392" s="9" t="s">
        <v>213</v>
      </c>
      <c r="H4392" s="9" t="s">
        <v>161</v>
      </c>
      <c r="I4392" s="9" t="s">
        <v>389</v>
      </c>
      <c r="J4392" s="9" t="s">
        <v>1418</v>
      </c>
      <c r="K4392" s="9" t="s">
        <v>246</v>
      </c>
      <c r="L4392" s="9" t="s">
        <v>270</v>
      </c>
      <c r="M4392" s="9" t="s">
        <v>1746</v>
      </c>
      <c r="N4392" s="9" t="s">
        <v>196</v>
      </c>
      <c r="O4392" s="9" t="s">
        <v>116</v>
      </c>
      <c r="P4392" s="9" t="s">
        <v>258</v>
      </c>
      <c r="Q4392" s="9" t="s">
        <v>219</v>
      </c>
      <c r="R4392" s="9">
        <v>0</v>
      </c>
      <c r="S4392" s="9">
        <v>4</v>
      </c>
      <c r="U4392" s="9" t="s">
        <v>290</v>
      </c>
      <c r="X4392" s="9">
        <f>INDEX(SLA_Policy!$D$2:$D$5,MATCH(F4392,SLA_Policy!$A$2:$A$5,0))</f>
        <v>120</v>
      </c>
      <c r="Y4392" s="9" t="str">
        <f>IF(E4392="Cancelled","Excluded",IF(D4392="",IF((SLA_Policy!$B$8-B4392)*24&gt;X4392,"Open - Breached","Open - On Track"),IF((D4392-B4392)*24&lt;=X4392,"Met","Breached")))</f>
        <v>Met</v>
      </c>
    </row>
    <row r="4393" spans="1:25" x14ac:dyDescent="0.25">
      <c r="A4393" s="9" t="s">
        <v>7793</v>
      </c>
      <c r="B4393" s="23">
        <v>46058.491666666698</v>
      </c>
      <c r="C4393" s="23">
        <v>46058.500694444498</v>
      </c>
      <c r="D4393" s="23">
        <v>46058.624305555597</v>
      </c>
      <c r="E4393" s="9" t="s">
        <v>212</v>
      </c>
      <c r="F4393" s="9" t="s">
        <v>188</v>
      </c>
      <c r="G4393" s="9" t="s">
        <v>213</v>
      </c>
      <c r="H4393" s="9" t="s">
        <v>167</v>
      </c>
      <c r="I4393" s="9" t="s">
        <v>536</v>
      </c>
      <c r="J4393" s="9" t="s">
        <v>7422</v>
      </c>
      <c r="K4393" s="9" t="s">
        <v>246</v>
      </c>
      <c r="L4393" s="9" t="s">
        <v>216</v>
      </c>
      <c r="M4393" s="9" t="s">
        <v>1382</v>
      </c>
      <c r="N4393" s="9" t="s">
        <v>198</v>
      </c>
      <c r="O4393" s="9" t="s">
        <v>180</v>
      </c>
      <c r="P4393" s="9" t="s">
        <v>368</v>
      </c>
      <c r="Q4393" s="9" t="s">
        <v>219</v>
      </c>
      <c r="R4393" s="9">
        <v>0</v>
      </c>
      <c r="S4393" s="9">
        <v>65</v>
      </c>
      <c r="T4393" s="9" t="s">
        <v>229</v>
      </c>
      <c r="U4393" s="9" t="s">
        <v>248</v>
      </c>
      <c r="W4393" s="9">
        <v>5</v>
      </c>
      <c r="X4393" s="9">
        <f>INDEX(SLA_Policy!$D$2:$D$5,MATCH(F4393,SLA_Policy!$A$2:$A$5,0))</f>
        <v>72</v>
      </c>
      <c r="Y4393" s="9" t="str">
        <f>IF(E4393="Cancelled","Excluded",IF(D4393="",IF((SLA_Policy!$B$8-B4393)*24&gt;X4393,"Open - Breached","Open - On Track"),IF((D4393-B4393)*24&lt;=X4393,"Met","Breached")))</f>
        <v>Met</v>
      </c>
    </row>
    <row r="4394" spans="1:25" x14ac:dyDescent="0.25">
      <c r="A4394" s="9" t="s">
        <v>7794</v>
      </c>
      <c r="B4394" s="23">
        <v>46058.493750000001</v>
      </c>
      <c r="C4394" s="23">
        <v>46058.504861111098</v>
      </c>
      <c r="D4394" s="23">
        <v>46058.684027777803</v>
      </c>
      <c r="E4394" s="9" t="s">
        <v>212</v>
      </c>
      <c r="F4394" s="9" t="s">
        <v>188</v>
      </c>
      <c r="G4394" s="9" t="s">
        <v>213</v>
      </c>
      <c r="H4394" s="9" t="s">
        <v>165</v>
      </c>
      <c r="I4394" s="9" t="s">
        <v>567</v>
      </c>
      <c r="J4394" s="9" t="s">
        <v>7795</v>
      </c>
      <c r="K4394" s="9" t="s">
        <v>303</v>
      </c>
      <c r="L4394" s="9" t="s">
        <v>282</v>
      </c>
      <c r="M4394" s="9" t="s">
        <v>541</v>
      </c>
      <c r="N4394" s="9" t="s">
        <v>198</v>
      </c>
      <c r="O4394" s="9" t="s">
        <v>176</v>
      </c>
      <c r="P4394" s="9" t="s">
        <v>330</v>
      </c>
      <c r="Q4394" s="9" t="s">
        <v>219</v>
      </c>
      <c r="R4394" s="9">
        <v>0</v>
      </c>
      <c r="S4394" s="9">
        <v>11</v>
      </c>
      <c r="U4394" s="9" t="s">
        <v>376</v>
      </c>
      <c r="X4394" s="9">
        <f>INDEX(SLA_Policy!$D$2:$D$5,MATCH(F4394,SLA_Policy!$A$2:$A$5,0))</f>
        <v>72</v>
      </c>
      <c r="Y4394" s="9" t="str">
        <f>IF(E4394="Cancelled","Excluded",IF(D4394="",IF((SLA_Policy!$B$8-B4394)*24&gt;X4394,"Open - Breached","Open - On Track"),IF((D4394-B4394)*24&lt;=X4394,"Met","Breached")))</f>
        <v>Met</v>
      </c>
    </row>
    <row r="4395" spans="1:25" x14ac:dyDescent="0.25">
      <c r="A4395" s="9" t="s">
        <v>7796</v>
      </c>
      <c r="B4395" s="23">
        <v>46058.493750000001</v>
      </c>
      <c r="C4395" s="23">
        <v>46058.551388888904</v>
      </c>
      <c r="D4395" s="23">
        <v>46059.407638888901</v>
      </c>
      <c r="E4395" s="9" t="s">
        <v>212</v>
      </c>
      <c r="F4395" s="9" t="s">
        <v>189</v>
      </c>
      <c r="G4395" s="9" t="s">
        <v>213</v>
      </c>
      <c r="H4395" s="9" t="s">
        <v>162</v>
      </c>
      <c r="I4395" s="9" t="s">
        <v>244</v>
      </c>
      <c r="J4395" s="9" t="s">
        <v>905</v>
      </c>
      <c r="K4395" s="9" t="s">
        <v>225</v>
      </c>
      <c r="L4395" s="9" t="s">
        <v>282</v>
      </c>
      <c r="M4395" s="9" t="s">
        <v>7797</v>
      </c>
      <c r="N4395" s="9" t="s">
        <v>196</v>
      </c>
      <c r="O4395" s="9" t="s">
        <v>179</v>
      </c>
      <c r="P4395" s="9" t="s">
        <v>313</v>
      </c>
      <c r="Q4395" s="9" t="s">
        <v>219</v>
      </c>
      <c r="R4395" s="9">
        <v>0</v>
      </c>
      <c r="S4395" s="9">
        <v>36</v>
      </c>
      <c r="U4395" s="9" t="s">
        <v>248</v>
      </c>
      <c r="X4395" s="9">
        <f>INDEX(SLA_Policy!$D$2:$D$5,MATCH(F4395,SLA_Policy!$A$2:$A$5,0))</f>
        <v>120</v>
      </c>
      <c r="Y4395" s="9" t="str">
        <f>IF(E4395="Cancelled","Excluded",IF(D4395="",IF((SLA_Policy!$B$8-B4395)*24&gt;X4395,"Open - Breached","Open - On Track"),IF((D4395-B4395)*24&lt;=X4395,"Met","Breached")))</f>
        <v>Met</v>
      </c>
    </row>
    <row r="4396" spans="1:25" x14ac:dyDescent="0.25">
      <c r="A4396" s="9" t="s">
        <v>7798</v>
      </c>
      <c r="B4396" s="23">
        <v>46058.498611111099</v>
      </c>
      <c r="C4396" s="23">
        <v>46058.525694444397</v>
      </c>
      <c r="D4396" s="23">
        <v>46059.438888888901</v>
      </c>
      <c r="E4396" s="9" t="s">
        <v>212</v>
      </c>
      <c r="F4396" s="9" t="s">
        <v>188</v>
      </c>
      <c r="G4396" s="9" t="s">
        <v>213</v>
      </c>
      <c r="H4396" s="9" t="s">
        <v>163</v>
      </c>
      <c r="I4396" s="9" t="s">
        <v>223</v>
      </c>
      <c r="J4396" s="9" t="s">
        <v>2295</v>
      </c>
      <c r="K4396" s="9" t="s">
        <v>303</v>
      </c>
      <c r="L4396" s="9" t="s">
        <v>226</v>
      </c>
      <c r="M4396" s="9" t="s">
        <v>906</v>
      </c>
      <c r="N4396" s="9" t="s">
        <v>196</v>
      </c>
      <c r="O4396" s="9" t="s">
        <v>176</v>
      </c>
      <c r="P4396" s="9" t="s">
        <v>570</v>
      </c>
      <c r="Q4396" s="9" t="s">
        <v>219</v>
      </c>
      <c r="R4396" s="9">
        <v>0</v>
      </c>
      <c r="S4396" s="9">
        <v>39</v>
      </c>
      <c r="T4396" s="9" t="s">
        <v>136</v>
      </c>
      <c r="U4396" s="9" t="s">
        <v>230</v>
      </c>
      <c r="X4396" s="9">
        <f>INDEX(SLA_Policy!$D$2:$D$5,MATCH(F4396,SLA_Policy!$A$2:$A$5,0))</f>
        <v>72</v>
      </c>
      <c r="Y4396" s="9" t="str">
        <f>IF(E4396="Cancelled","Excluded",IF(D4396="",IF((SLA_Policy!$B$8-B4396)*24&gt;X4396,"Open - Breached","Open - On Track"),IF((D4396-B4396)*24&lt;=X4396,"Met","Breached")))</f>
        <v>Met</v>
      </c>
    </row>
    <row r="4397" spans="1:25" x14ac:dyDescent="0.25">
      <c r="A4397" s="9" t="s">
        <v>7799</v>
      </c>
      <c r="B4397" s="23">
        <v>46058.503472222197</v>
      </c>
      <c r="C4397" s="23">
        <v>46058.509722222203</v>
      </c>
      <c r="D4397" s="23">
        <v>46059.369444444397</v>
      </c>
      <c r="E4397" s="9" t="s">
        <v>212</v>
      </c>
      <c r="F4397" s="9" t="s">
        <v>189</v>
      </c>
      <c r="G4397" s="9" t="s">
        <v>213</v>
      </c>
      <c r="H4397" s="9" t="s">
        <v>88</v>
      </c>
      <c r="I4397" s="9" t="s">
        <v>268</v>
      </c>
      <c r="J4397" s="9" t="s">
        <v>3869</v>
      </c>
      <c r="K4397" s="9" t="s">
        <v>303</v>
      </c>
      <c r="L4397" s="9" t="s">
        <v>293</v>
      </c>
      <c r="M4397" s="9" t="s">
        <v>6803</v>
      </c>
      <c r="N4397" s="9" t="s">
        <v>198</v>
      </c>
      <c r="O4397" s="9" t="s">
        <v>178</v>
      </c>
      <c r="P4397" s="9" t="s">
        <v>360</v>
      </c>
      <c r="Q4397" s="9" t="s">
        <v>219</v>
      </c>
      <c r="R4397" s="9">
        <v>0</v>
      </c>
      <c r="S4397" s="9">
        <v>16</v>
      </c>
      <c r="T4397" s="9" t="s">
        <v>220</v>
      </c>
      <c r="U4397" s="9" t="s">
        <v>140</v>
      </c>
      <c r="V4397" s="9" t="s">
        <v>7700</v>
      </c>
      <c r="X4397" s="9">
        <f>INDEX(SLA_Policy!$D$2:$D$5,MATCH(F4397,SLA_Policy!$A$2:$A$5,0))</f>
        <v>120</v>
      </c>
      <c r="Y4397" s="9" t="str">
        <f>IF(E4397="Cancelled","Excluded",IF(D4397="",IF((SLA_Policy!$B$8-B4397)*24&gt;X4397,"Open - Breached","Open - On Track"),IF((D4397-B4397)*24&lt;=X4397,"Met","Breached")))</f>
        <v>Met</v>
      </c>
    </row>
    <row r="4398" spans="1:25" x14ac:dyDescent="0.25">
      <c r="A4398" s="9" t="s">
        <v>7800</v>
      </c>
      <c r="B4398" s="23">
        <v>46058.509722222203</v>
      </c>
      <c r="C4398" s="23">
        <v>46058.5180555556</v>
      </c>
      <c r="D4398" s="23">
        <v>46058.611111111102</v>
      </c>
      <c r="E4398" s="9" t="s">
        <v>212</v>
      </c>
      <c r="F4398" s="9" t="s">
        <v>188</v>
      </c>
      <c r="G4398" s="9" t="s">
        <v>213</v>
      </c>
      <c r="H4398" s="9" t="s">
        <v>166</v>
      </c>
      <c r="I4398" s="9" t="s">
        <v>286</v>
      </c>
      <c r="J4398" s="9" t="s">
        <v>383</v>
      </c>
      <c r="K4398" s="9" t="s">
        <v>246</v>
      </c>
      <c r="L4398" s="9" t="s">
        <v>226</v>
      </c>
      <c r="M4398" s="9" t="s">
        <v>1879</v>
      </c>
      <c r="N4398" s="9" t="s">
        <v>199</v>
      </c>
      <c r="O4398" s="9" t="s">
        <v>181</v>
      </c>
      <c r="P4398" s="9" t="s">
        <v>289</v>
      </c>
      <c r="Q4398" s="9" t="s">
        <v>219</v>
      </c>
      <c r="R4398" s="9">
        <v>0</v>
      </c>
      <c r="S4398" s="9">
        <v>9</v>
      </c>
      <c r="U4398" s="9" t="s">
        <v>376</v>
      </c>
      <c r="X4398" s="9">
        <f>INDEX(SLA_Policy!$D$2:$D$5,MATCH(F4398,SLA_Policy!$A$2:$A$5,0))</f>
        <v>72</v>
      </c>
      <c r="Y4398" s="9" t="str">
        <f>IF(E4398="Cancelled","Excluded",IF(D4398="",IF((SLA_Policy!$B$8-B4398)*24&gt;X4398,"Open - Breached","Open - On Track"),IF((D4398-B4398)*24&lt;=X4398,"Met","Breached")))</f>
        <v>Met</v>
      </c>
    </row>
    <row r="4399" spans="1:25" x14ac:dyDescent="0.25">
      <c r="A4399" s="9" t="s">
        <v>7801</v>
      </c>
      <c r="B4399" s="23">
        <v>46058.5131944444</v>
      </c>
      <c r="C4399" s="23">
        <v>46058.561805555597</v>
      </c>
      <c r="D4399" s="23">
        <v>46062.384722222203</v>
      </c>
      <c r="E4399" s="9" t="s">
        <v>212</v>
      </c>
      <c r="F4399" s="9" t="s">
        <v>189</v>
      </c>
      <c r="G4399" s="9" t="s">
        <v>236</v>
      </c>
      <c r="H4399" s="9" t="s">
        <v>164</v>
      </c>
      <c r="I4399" s="9" t="s">
        <v>421</v>
      </c>
      <c r="J4399" s="9" t="s">
        <v>1858</v>
      </c>
      <c r="K4399" s="9" t="s">
        <v>262</v>
      </c>
      <c r="L4399" s="9" t="s">
        <v>311</v>
      </c>
      <c r="M4399" s="9" t="s">
        <v>3618</v>
      </c>
      <c r="N4399" s="9" t="s">
        <v>196</v>
      </c>
      <c r="O4399" s="9" t="s">
        <v>180</v>
      </c>
      <c r="P4399" s="9" t="s">
        <v>278</v>
      </c>
      <c r="Q4399" s="9" t="s">
        <v>219</v>
      </c>
      <c r="R4399" s="9">
        <v>0</v>
      </c>
      <c r="S4399" s="9">
        <v>22</v>
      </c>
      <c r="T4399" s="9" t="s">
        <v>464</v>
      </c>
      <c r="U4399" s="9" t="s">
        <v>242</v>
      </c>
      <c r="X4399" s="9">
        <f>INDEX(SLA_Policy!$D$2:$D$5,MATCH(F4399,SLA_Policy!$A$2:$A$5,0))</f>
        <v>120</v>
      </c>
      <c r="Y4399" s="9" t="str">
        <f>IF(E4399="Cancelled","Excluded",IF(D4399="",IF((SLA_Policy!$B$8-B4399)*24&gt;X4399,"Open - Breached","Open - On Track"),IF((D4399-B4399)*24&lt;=X4399,"Met","Breached")))</f>
        <v>Met</v>
      </c>
    </row>
    <row r="4400" spans="1:25" x14ac:dyDescent="0.25">
      <c r="A4400" s="9" t="s">
        <v>7802</v>
      </c>
      <c r="B4400" s="23">
        <v>46058.513888888898</v>
      </c>
      <c r="C4400" s="23">
        <v>46058.570833333302</v>
      </c>
      <c r="D4400" s="23">
        <v>46065.390972222202</v>
      </c>
      <c r="E4400" s="9" t="s">
        <v>212</v>
      </c>
      <c r="F4400" s="9" t="s">
        <v>189</v>
      </c>
      <c r="G4400" s="9" t="s">
        <v>236</v>
      </c>
      <c r="H4400" s="9" t="s">
        <v>163</v>
      </c>
      <c r="I4400" s="9" t="s">
        <v>315</v>
      </c>
      <c r="J4400" s="9" t="s">
        <v>402</v>
      </c>
      <c r="K4400" s="9" t="s">
        <v>246</v>
      </c>
      <c r="L4400" s="9" t="s">
        <v>293</v>
      </c>
      <c r="M4400" s="9" t="s">
        <v>3002</v>
      </c>
      <c r="N4400" s="9" t="s">
        <v>196</v>
      </c>
      <c r="O4400" s="9" t="s">
        <v>180</v>
      </c>
      <c r="P4400" s="9" t="s">
        <v>381</v>
      </c>
      <c r="Q4400" s="9" t="s">
        <v>219</v>
      </c>
      <c r="R4400" s="9">
        <v>0</v>
      </c>
      <c r="S4400" s="9">
        <v>299</v>
      </c>
      <c r="T4400" s="9" t="s">
        <v>229</v>
      </c>
      <c r="U4400" s="9" t="s">
        <v>242</v>
      </c>
      <c r="X4400" s="9">
        <f>INDEX(SLA_Policy!$D$2:$D$5,MATCH(F4400,SLA_Policy!$A$2:$A$5,0))</f>
        <v>120</v>
      </c>
      <c r="Y4400" s="9" t="str">
        <f>IF(E4400="Cancelled","Excluded",IF(D4400="",IF((SLA_Policy!$B$8-B4400)*24&gt;X4400,"Open - Breached","Open - On Track"),IF((D4400-B4400)*24&lt;=X4400,"Met","Breached")))</f>
        <v>Breached</v>
      </c>
    </row>
    <row r="4401" spans="1:25" x14ac:dyDescent="0.25">
      <c r="A4401" s="9" t="s">
        <v>7803</v>
      </c>
      <c r="B4401" s="23">
        <v>46058.535416666702</v>
      </c>
      <c r="C4401" s="23">
        <v>46058.5715277778</v>
      </c>
      <c r="D4401" s="23">
        <v>46059.368055555598</v>
      </c>
      <c r="E4401" s="9" t="s">
        <v>212</v>
      </c>
      <c r="F4401" s="9" t="s">
        <v>188</v>
      </c>
      <c r="G4401" s="9" t="s">
        <v>236</v>
      </c>
      <c r="H4401" s="9" t="s">
        <v>161</v>
      </c>
      <c r="I4401" s="9" t="s">
        <v>505</v>
      </c>
      <c r="J4401" s="9" t="s">
        <v>506</v>
      </c>
      <c r="K4401" s="9" t="s">
        <v>246</v>
      </c>
      <c r="L4401" s="9" t="s">
        <v>270</v>
      </c>
      <c r="M4401" s="9" t="s">
        <v>2046</v>
      </c>
      <c r="N4401" s="9" t="s">
        <v>197</v>
      </c>
      <c r="O4401" s="9" t="s">
        <v>177</v>
      </c>
      <c r="P4401" s="9" t="s">
        <v>241</v>
      </c>
      <c r="Q4401" s="9" t="s">
        <v>273</v>
      </c>
      <c r="R4401" s="9">
        <v>0</v>
      </c>
      <c r="S4401" s="9">
        <v>16</v>
      </c>
      <c r="U4401" s="9" t="s">
        <v>242</v>
      </c>
      <c r="W4401" s="9">
        <v>5</v>
      </c>
      <c r="X4401" s="9">
        <f>INDEX(SLA_Policy!$D$2:$D$5,MATCH(F4401,SLA_Policy!$A$2:$A$5,0))</f>
        <v>72</v>
      </c>
      <c r="Y4401" s="9" t="str">
        <f>IF(E4401="Cancelled","Excluded",IF(D4401="",IF((SLA_Policy!$B$8-B4401)*24&gt;X4401,"Open - Breached","Open - On Track"),IF((D4401-B4401)*24&lt;=X4401,"Met","Breached")))</f>
        <v>Met</v>
      </c>
    </row>
    <row r="4402" spans="1:25" x14ac:dyDescent="0.25">
      <c r="A4402" s="9" t="s">
        <v>7804</v>
      </c>
      <c r="B4402" s="23">
        <v>46058.578472222202</v>
      </c>
      <c r="C4402" s="23">
        <v>46058.664583333302</v>
      </c>
      <c r="D4402" s="23">
        <v>46058.691666666702</v>
      </c>
      <c r="E4402" s="9" t="s">
        <v>212</v>
      </c>
      <c r="F4402" s="9" t="s">
        <v>189</v>
      </c>
      <c r="G4402" s="9" t="s">
        <v>213</v>
      </c>
      <c r="H4402" s="9" t="s">
        <v>161</v>
      </c>
      <c r="I4402" s="9" t="s">
        <v>389</v>
      </c>
      <c r="J4402" s="9" t="s">
        <v>2038</v>
      </c>
      <c r="K4402" s="9" t="s">
        <v>246</v>
      </c>
      <c r="L4402" s="9" t="s">
        <v>311</v>
      </c>
      <c r="M4402" s="9" t="s">
        <v>2435</v>
      </c>
      <c r="N4402" s="9" t="s">
        <v>197</v>
      </c>
      <c r="O4402" s="9" t="s">
        <v>116</v>
      </c>
      <c r="P4402" s="9" t="s">
        <v>218</v>
      </c>
      <c r="Q4402" s="9" t="s">
        <v>219</v>
      </c>
      <c r="R4402" s="9">
        <v>0</v>
      </c>
      <c r="S4402" s="9">
        <v>3</v>
      </c>
      <c r="U4402" s="9" t="s">
        <v>376</v>
      </c>
      <c r="X4402" s="9">
        <f>INDEX(SLA_Policy!$D$2:$D$5,MATCH(F4402,SLA_Policy!$A$2:$A$5,0))</f>
        <v>120</v>
      </c>
      <c r="Y4402" s="9" t="str">
        <f>IF(E4402="Cancelled","Excluded",IF(D4402="",IF((SLA_Policy!$B$8-B4402)*24&gt;X4402,"Open - Breached","Open - On Track"),IF((D4402-B4402)*24&lt;=X4402,"Met","Breached")))</f>
        <v>Met</v>
      </c>
    </row>
    <row r="4403" spans="1:25" x14ac:dyDescent="0.25">
      <c r="A4403" s="9" t="s">
        <v>7805</v>
      </c>
      <c r="B4403" s="23">
        <v>46058.589583333298</v>
      </c>
      <c r="C4403" s="23">
        <v>46058.590277777803</v>
      </c>
      <c r="D4403" s="23">
        <v>46058.679166666698</v>
      </c>
      <c r="E4403" s="9" t="s">
        <v>212</v>
      </c>
      <c r="F4403" s="9" t="s">
        <v>187</v>
      </c>
      <c r="G4403" s="9" t="s">
        <v>213</v>
      </c>
      <c r="H4403" s="9" t="s">
        <v>163</v>
      </c>
      <c r="I4403" s="9" t="s">
        <v>250</v>
      </c>
      <c r="J4403" s="9" t="s">
        <v>7806</v>
      </c>
      <c r="K4403" s="9" t="s">
        <v>303</v>
      </c>
      <c r="L4403" s="9" t="s">
        <v>216</v>
      </c>
      <c r="M4403" s="9" t="s">
        <v>1097</v>
      </c>
      <c r="N4403" s="9" t="s">
        <v>198</v>
      </c>
      <c r="O4403" s="9" t="s">
        <v>176</v>
      </c>
      <c r="P4403" s="9" t="s">
        <v>503</v>
      </c>
      <c r="Q4403" s="9" t="s">
        <v>273</v>
      </c>
      <c r="R4403" s="9">
        <v>0</v>
      </c>
      <c r="S4403" s="9">
        <v>27</v>
      </c>
      <c r="T4403" s="9" t="s">
        <v>229</v>
      </c>
      <c r="U4403" s="9" t="s">
        <v>230</v>
      </c>
      <c r="X4403" s="9">
        <f>INDEX(SLA_Policy!$D$2:$D$5,MATCH(F4403,SLA_Policy!$A$2:$A$5,0))</f>
        <v>8</v>
      </c>
      <c r="Y4403" s="9" t="str">
        <f>IF(E4403="Cancelled","Excluded",IF(D4403="",IF((SLA_Policy!$B$8-B4403)*24&gt;X4403,"Open - Breached","Open - On Track"),IF((D4403-B4403)*24&lt;=X4403,"Met","Breached")))</f>
        <v>Met</v>
      </c>
    </row>
    <row r="4404" spans="1:25" x14ac:dyDescent="0.25">
      <c r="A4404" s="9" t="s">
        <v>7807</v>
      </c>
      <c r="B4404" s="23">
        <v>46058.589583333298</v>
      </c>
      <c r="C4404" s="23">
        <v>46058.591666666704</v>
      </c>
      <c r="D4404" s="23">
        <v>46062.351388888899</v>
      </c>
      <c r="E4404" s="9" t="s">
        <v>212</v>
      </c>
      <c r="F4404" s="9" t="s">
        <v>188</v>
      </c>
      <c r="G4404" s="9" t="s">
        <v>213</v>
      </c>
      <c r="H4404" s="9" t="s">
        <v>88</v>
      </c>
      <c r="I4404" s="9" t="s">
        <v>268</v>
      </c>
      <c r="J4404" s="9" t="s">
        <v>269</v>
      </c>
      <c r="K4404" s="9" t="s">
        <v>303</v>
      </c>
      <c r="L4404" s="9" t="s">
        <v>226</v>
      </c>
      <c r="M4404" s="9" t="s">
        <v>534</v>
      </c>
      <c r="N4404" s="9" t="s">
        <v>200</v>
      </c>
      <c r="O4404" s="9" t="s">
        <v>178</v>
      </c>
      <c r="P4404" s="9" t="s">
        <v>360</v>
      </c>
      <c r="Q4404" s="9" t="s">
        <v>219</v>
      </c>
      <c r="R4404" s="9">
        <v>3</v>
      </c>
      <c r="S4404" s="9">
        <v>77</v>
      </c>
      <c r="T4404" s="9" t="s">
        <v>229</v>
      </c>
      <c r="U4404" s="9" t="s">
        <v>140</v>
      </c>
      <c r="V4404" s="9" t="s">
        <v>7700</v>
      </c>
      <c r="X4404" s="9">
        <f>INDEX(SLA_Policy!$D$2:$D$5,MATCH(F4404,SLA_Policy!$A$2:$A$5,0))</f>
        <v>72</v>
      </c>
      <c r="Y4404" s="9" t="str">
        <f>IF(E4404="Cancelled","Excluded",IF(D4404="",IF((SLA_Policy!$B$8-B4404)*24&gt;X4404,"Open - Breached","Open - On Track"),IF((D4404-B4404)*24&lt;=X4404,"Met","Breached")))</f>
        <v>Breached</v>
      </c>
    </row>
    <row r="4405" spans="1:25" x14ac:dyDescent="0.25">
      <c r="A4405" s="9" t="s">
        <v>7808</v>
      </c>
      <c r="B4405" s="23">
        <v>46058.604861111096</v>
      </c>
      <c r="C4405" s="23">
        <v>46058.605555555601</v>
      </c>
      <c r="D4405" s="23">
        <v>46058.675000000003</v>
      </c>
      <c r="E4405" s="9" t="s">
        <v>212</v>
      </c>
      <c r="F4405" s="9" t="s">
        <v>187</v>
      </c>
      <c r="G4405" s="9" t="s">
        <v>213</v>
      </c>
      <c r="H4405" s="9" t="s">
        <v>88</v>
      </c>
      <c r="I4405" s="9" t="s">
        <v>268</v>
      </c>
      <c r="J4405" s="9" t="s">
        <v>5067</v>
      </c>
      <c r="K4405" s="9" t="s">
        <v>303</v>
      </c>
      <c r="L4405" s="9" t="s">
        <v>371</v>
      </c>
      <c r="M4405" s="9" t="s">
        <v>1721</v>
      </c>
      <c r="N4405" s="9" t="s">
        <v>200</v>
      </c>
      <c r="O4405" s="9" t="s">
        <v>176</v>
      </c>
      <c r="P4405" s="9" t="s">
        <v>503</v>
      </c>
      <c r="Q4405" s="9" t="s">
        <v>273</v>
      </c>
      <c r="R4405" s="9">
        <v>0</v>
      </c>
      <c r="S4405" s="9">
        <v>26</v>
      </c>
      <c r="T4405" s="9" t="s">
        <v>136</v>
      </c>
      <c r="U4405" s="9" t="s">
        <v>140</v>
      </c>
      <c r="V4405" s="9" t="s">
        <v>7700</v>
      </c>
      <c r="X4405" s="9">
        <f>INDEX(SLA_Policy!$D$2:$D$5,MATCH(F4405,SLA_Policy!$A$2:$A$5,0))</f>
        <v>8</v>
      </c>
      <c r="Y4405" s="9" t="str">
        <f>IF(E4405="Cancelled","Excluded",IF(D4405="",IF((SLA_Policy!$B$8-B4405)*24&gt;X4405,"Open - Breached","Open - On Track"),IF((D4405-B4405)*24&lt;=X4405,"Met","Breached")))</f>
        <v>Met</v>
      </c>
    </row>
    <row r="4406" spans="1:25" x14ac:dyDescent="0.25">
      <c r="A4406" s="9" t="s">
        <v>7809</v>
      </c>
      <c r="B4406" s="23">
        <v>46058.613888888904</v>
      </c>
      <c r="C4406" s="23">
        <v>46058.625</v>
      </c>
      <c r="D4406" s="23">
        <v>46058.668749999997</v>
      </c>
      <c r="E4406" s="9" t="s">
        <v>212</v>
      </c>
      <c r="F4406" s="9" t="s">
        <v>189</v>
      </c>
      <c r="G4406" s="9" t="s">
        <v>213</v>
      </c>
      <c r="H4406" s="9" t="s">
        <v>161</v>
      </c>
      <c r="I4406" s="9" t="s">
        <v>389</v>
      </c>
      <c r="J4406" s="9" t="s">
        <v>6630</v>
      </c>
      <c r="K4406" s="9" t="s">
        <v>215</v>
      </c>
      <c r="L4406" s="9" t="s">
        <v>282</v>
      </c>
      <c r="M4406" s="9" t="s">
        <v>2083</v>
      </c>
      <c r="N4406" s="9" t="s">
        <v>198</v>
      </c>
      <c r="O4406" s="9" t="s">
        <v>116</v>
      </c>
      <c r="P4406" s="9" t="s">
        <v>234</v>
      </c>
      <c r="Q4406" s="9" t="s">
        <v>219</v>
      </c>
      <c r="R4406" s="9">
        <v>0</v>
      </c>
      <c r="S4406" s="9">
        <v>6</v>
      </c>
      <c r="U4406" s="9" t="s">
        <v>376</v>
      </c>
      <c r="X4406" s="9">
        <f>INDEX(SLA_Policy!$D$2:$D$5,MATCH(F4406,SLA_Policy!$A$2:$A$5,0))</f>
        <v>120</v>
      </c>
      <c r="Y4406" s="9" t="str">
        <f>IF(E4406="Cancelled","Excluded",IF(D4406="",IF((SLA_Policy!$B$8-B4406)*24&gt;X4406,"Open - Breached","Open - On Track"),IF((D4406-B4406)*24&lt;=X4406,"Met","Breached")))</f>
        <v>Met</v>
      </c>
    </row>
    <row r="4407" spans="1:25" x14ac:dyDescent="0.25">
      <c r="A4407" s="9" t="s">
        <v>7810</v>
      </c>
      <c r="B4407" s="23">
        <v>46058.652083333298</v>
      </c>
      <c r="C4407" s="23">
        <v>46058.654166666704</v>
      </c>
      <c r="D4407" s="23">
        <v>46059.355555555601</v>
      </c>
      <c r="E4407" s="9" t="s">
        <v>212</v>
      </c>
      <c r="F4407" s="9" t="s">
        <v>188</v>
      </c>
      <c r="G4407" s="9" t="s">
        <v>213</v>
      </c>
      <c r="H4407" s="9" t="s">
        <v>164</v>
      </c>
      <c r="I4407" s="9" t="s">
        <v>339</v>
      </c>
      <c r="J4407" s="9" t="s">
        <v>1359</v>
      </c>
      <c r="K4407" s="9" t="s">
        <v>246</v>
      </c>
      <c r="L4407" s="9" t="s">
        <v>226</v>
      </c>
      <c r="M4407" s="9" t="s">
        <v>3742</v>
      </c>
      <c r="N4407" s="9" t="s">
        <v>199</v>
      </c>
      <c r="O4407" s="9" t="s">
        <v>116</v>
      </c>
      <c r="P4407" s="9" t="s">
        <v>218</v>
      </c>
      <c r="Q4407" s="9" t="s">
        <v>219</v>
      </c>
      <c r="R4407" s="9">
        <v>0</v>
      </c>
      <c r="S4407" s="9">
        <v>17</v>
      </c>
      <c r="T4407" s="9" t="s">
        <v>343</v>
      </c>
      <c r="U4407" s="9" t="s">
        <v>290</v>
      </c>
      <c r="W4407" s="9">
        <v>5</v>
      </c>
      <c r="X4407" s="9">
        <f>INDEX(SLA_Policy!$D$2:$D$5,MATCH(F4407,SLA_Policy!$A$2:$A$5,0))</f>
        <v>72</v>
      </c>
      <c r="Y4407" s="9" t="str">
        <f>IF(E4407="Cancelled","Excluded",IF(D4407="",IF((SLA_Policy!$B$8-B4407)*24&gt;X4407,"Open - Breached","Open - On Track"),IF((D4407-B4407)*24&lt;=X4407,"Met","Breached")))</f>
        <v>Met</v>
      </c>
    </row>
    <row r="4408" spans="1:25" x14ac:dyDescent="0.25">
      <c r="A4408" s="9" t="s">
        <v>7811</v>
      </c>
      <c r="B4408" s="23">
        <v>46058.664583333302</v>
      </c>
      <c r="C4408" s="23">
        <v>46059.300694444399</v>
      </c>
      <c r="D4408" s="23">
        <v>46059.315972222197</v>
      </c>
      <c r="E4408" s="9" t="s">
        <v>212</v>
      </c>
      <c r="F4408" s="9" t="s">
        <v>189</v>
      </c>
      <c r="G4408" s="9" t="s">
        <v>213</v>
      </c>
      <c r="H4408" s="9" t="s">
        <v>161</v>
      </c>
      <c r="I4408" s="9" t="s">
        <v>389</v>
      </c>
      <c r="J4408" s="9" t="s">
        <v>2443</v>
      </c>
      <c r="K4408" s="9" t="s">
        <v>239</v>
      </c>
      <c r="L4408" s="9" t="s">
        <v>311</v>
      </c>
      <c r="M4408" s="9" t="s">
        <v>7812</v>
      </c>
      <c r="N4408" s="9" t="s">
        <v>197</v>
      </c>
      <c r="O4408" s="9" t="s">
        <v>116</v>
      </c>
      <c r="P4408" s="9" t="s">
        <v>551</v>
      </c>
      <c r="Q4408" s="9" t="s">
        <v>219</v>
      </c>
      <c r="R4408" s="9">
        <v>0</v>
      </c>
      <c r="S4408" s="9">
        <v>5</v>
      </c>
      <c r="U4408" s="9" t="s">
        <v>290</v>
      </c>
      <c r="W4408" s="9">
        <v>5</v>
      </c>
      <c r="X4408" s="9">
        <f>INDEX(SLA_Policy!$D$2:$D$5,MATCH(F4408,SLA_Policy!$A$2:$A$5,0))</f>
        <v>120</v>
      </c>
      <c r="Y4408" s="9" t="str">
        <f>IF(E4408="Cancelled","Excluded",IF(D4408="",IF((SLA_Policy!$B$8-B4408)*24&gt;X4408,"Open - Breached","Open - On Track"),IF((D4408-B4408)*24&lt;=X4408,"Met","Breached")))</f>
        <v>Met</v>
      </c>
    </row>
    <row r="4409" spans="1:25" x14ac:dyDescent="0.25">
      <c r="A4409" s="9" t="s">
        <v>7813</v>
      </c>
      <c r="B4409" s="23">
        <v>46058.667361111096</v>
      </c>
      <c r="C4409" s="23">
        <v>46058.672916666699</v>
      </c>
      <c r="D4409" s="23">
        <v>46058.739583333299</v>
      </c>
      <c r="E4409" s="9" t="s">
        <v>212</v>
      </c>
      <c r="F4409" s="9" t="s">
        <v>188</v>
      </c>
      <c r="G4409" s="9" t="s">
        <v>213</v>
      </c>
      <c r="H4409" s="9" t="s">
        <v>161</v>
      </c>
      <c r="I4409" s="9" t="s">
        <v>389</v>
      </c>
      <c r="J4409" s="9" t="s">
        <v>1217</v>
      </c>
      <c r="K4409" s="9" t="s">
        <v>262</v>
      </c>
      <c r="L4409" s="9" t="s">
        <v>226</v>
      </c>
      <c r="M4409" s="9" t="s">
        <v>3162</v>
      </c>
      <c r="N4409" s="9" t="s">
        <v>198</v>
      </c>
      <c r="O4409" s="9" t="s">
        <v>116</v>
      </c>
      <c r="P4409" s="9" t="s">
        <v>218</v>
      </c>
      <c r="Q4409" s="9" t="s">
        <v>219</v>
      </c>
      <c r="R4409" s="9">
        <v>0</v>
      </c>
      <c r="S4409" s="9">
        <v>4</v>
      </c>
      <c r="U4409" s="9" t="s">
        <v>376</v>
      </c>
      <c r="X4409" s="9">
        <f>INDEX(SLA_Policy!$D$2:$D$5,MATCH(F4409,SLA_Policy!$A$2:$A$5,0))</f>
        <v>72</v>
      </c>
      <c r="Y4409" s="9" t="str">
        <f>IF(E4409="Cancelled","Excluded",IF(D4409="",IF((SLA_Policy!$B$8-B4409)*24&gt;X4409,"Open - Breached","Open - On Track"),IF((D4409-B4409)*24&lt;=X4409,"Met","Breached")))</f>
        <v>Met</v>
      </c>
    </row>
    <row r="4410" spans="1:25" x14ac:dyDescent="0.25">
      <c r="A4410" s="9" t="s">
        <v>7814</v>
      </c>
      <c r="B4410" s="23">
        <v>46058.679861111101</v>
      </c>
      <c r="C4410" s="23">
        <v>46058.724999999999</v>
      </c>
      <c r="D4410" s="23">
        <v>46059.583333333299</v>
      </c>
      <c r="E4410" s="9" t="s">
        <v>212</v>
      </c>
      <c r="F4410" s="9" t="s">
        <v>188</v>
      </c>
      <c r="G4410" s="9" t="s">
        <v>213</v>
      </c>
      <c r="H4410" s="9" t="s">
        <v>163</v>
      </c>
      <c r="I4410" s="9" t="s">
        <v>223</v>
      </c>
      <c r="J4410" s="9" t="s">
        <v>1796</v>
      </c>
      <c r="K4410" s="9" t="s">
        <v>215</v>
      </c>
      <c r="L4410" s="9" t="s">
        <v>270</v>
      </c>
      <c r="M4410" s="9" t="s">
        <v>981</v>
      </c>
      <c r="N4410" s="9" t="s">
        <v>196</v>
      </c>
      <c r="O4410" s="9" t="s">
        <v>176</v>
      </c>
      <c r="P4410" s="9" t="s">
        <v>503</v>
      </c>
      <c r="Q4410" s="9" t="s">
        <v>273</v>
      </c>
      <c r="R4410" s="9">
        <v>0</v>
      </c>
      <c r="S4410" s="9">
        <v>83</v>
      </c>
      <c r="T4410" s="9" t="s">
        <v>136</v>
      </c>
      <c r="U4410" s="9" t="s">
        <v>230</v>
      </c>
      <c r="X4410" s="9">
        <f>INDEX(SLA_Policy!$D$2:$D$5,MATCH(F4410,SLA_Policy!$A$2:$A$5,0))</f>
        <v>72</v>
      </c>
      <c r="Y4410" s="9" t="str">
        <f>IF(E4410="Cancelled","Excluded",IF(D4410="",IF((SLA_Policy!$B$8-B4410)*24&gt;X4410,"Open - Breached","Open - On Track"),IF((D4410-B4410)*24&lt;=X4410,"Met","Breached")))</f>
        <v>Met</v>
      </c>
    </row>
    <row r="4411" spans="1:25" x14ac:dyDescent="0.25">
      <c r="A4411" s="9" t="s">
        <v>7815</v>
      </c>
      <c r="B4411" s="23">
        <v>46058.683333333298</v>
      </c>
      <c r="C4411" s="23">
        <v>46058.728472222203</v>
      </c>
      <c r="D4411" s="23">
        <v>46059.386805555601</v>
      </c>
      <c r="E4411" s="9" t="s">
        <v>212</v>
      </c>
      <c r="F4411" s="9" t="s">
        <v>188</v>
      </c>
      <c r="G4411" s="9" t="s">
        <v>213</v>
      </c>
      <c r="H4411" s="9" t="s">
        <v>88</v>
      </c>
      <c r="I4411" s="9" t="s">
        <v>268</v>
      </c>
      <c r="J4411" s="9" t="s">
        <v>7816</v>
      </c>
      <c r="K4411" s="9" t="s">
        <v>303</v>
      </c>
      <c r="L4411" s="9" t="s">
        <v>270</v>
      </c>
      <c r="M4411" s="9" t="s">
        <v>3887</v>
      </c>
      <c r="N4411" s="9" t="s">
        <v>199</v>
      </c>
      <c r="O4411" s="9" t="s">
        <v>178</v>
      </c>
      <c r="P4411" s="9" t="s">
        <v>272</v>
      </c>
      <c r="Q4411" s="9" t="s">
        <v>219</v>
      </c>
      <c r="R4411" s="9">
        <v>0</v>
      </c>
      <c r="S4411" s="9">
        <v>20</v>
      </c>
      <c r="T4411" s="9" t="s">
        <v>136</v>
      </c>
      <c r="U4411" s="9" t="s">
        <v>140</v>
      </c>
      <c r="V4411" s="9" t="s">
        <v>7700</v>
      </c>
      <c r="W4411" s="9">
        <v>5</v>
      </c>
      <c r="X4411" s="9">
        <f>INDEX(SLA_Policy!$D$2:$D$5,MATCH(F4411,SLA_Policy!$A$2:$A$5,0))</f>
        <v>72</v>
      </c>
      <c r="Y4411" s="9" t="str">
        <f>IF(E4411="Cancelled","Excluded",IF(D4411="",IF((SLA_Policy!$B$8-B4411)*24&gt;X4411,"Open - Breached","Open - On Track"),IF((D4411-B4411)*24&lt;=X4411,"Met","Breached")))</f>
        <v>Met</v>
      </c>
    </row>
    <row r="4412" spans="1:25" x14ac:dyDescent="0.25">
      <c r="A4412" s="9" t="s">
        <v>7817</v>
      </c>
      <c r="B4412" s="23">
        <v>46058.6875</v>
      </c>
      <c r="C4412" s="23">
        <v>46058.702083333301</v>
      </c>
      <c r="D4412" s="23">
        <v>46062.412499999999</v>
      </c>
      <c r="E4412" s="9" t="s">
        <v>212</v>
      </c>
      <c r="F4412" s="9" t="s">
        <v>188</v>
      </c>
      <c r="G4412" s="9" t="s">
        <v>213</v>
      </c>
      <c r="H4412" s="9" t="s">
        <v>88</v>
      </c>
      <c r="I4412" s="9" t="s">
        <v>92</v>
      </c>
      <c r="J4412" s="9" t="s">
        <v>413</v>
      </c>
      <c r="K4412" s="9" t="s">
        <v>262</v>
      </c>
      <c r="L4412" s="9" t="s">
        <v>311</v>
      </c>
      <c r="M4412" s="9" t="s">
        <v>1038</v>
      </c>
      <c r="N4412" s="9" t="s">
        <v>198</v>
      </c>
      <c r="O4412" s="9" t="s">
        <v>178</v>
      </c>
      <c r="P4412" s="9" t="s">
        <v>360</v>
      </c>
      <c r="Q4412" s="9" t="s">
        <v>219</v>
      </c>
      <c r="R4412" s="9">
        <v>2</v>
      </c>
      <c r="S4412" s="9">
        <v>45</v>
      </c>
      <c r="T4412" s="9" t="s">
        <v>136</v>
      </c>
      <c r="U4412" s="9" t="s">
        <v>230</v>
      </c>
      <c r="W4412" s="9">
        <v>1</v>
      </c>
      <c r="X4412" s="9">
        <f>INDEX(SLA_Policy!$D$2:$D$5,MATCH(F4412,SLA_Policy!$A$2:$A$5,0))</f>
        <v>72</v>
      </c>
      <c r="Y4412" s="9" t="str">
        <f>IF(E4412="Cancelled","Excluded",IF(D4412="",IF((SLA_Policy!$B$8-B4412)*24&gt;X4412,"Open - Breached","Open - On Track"),IF((D4412-B4412)*24&lt;=X4412,"Met","Breached")))</f>
        <v>Breached</v>
      </c>
    </row>
    <row r="4413" spans="1:25" x14ac:dyDescent="0.25">
      <c r="A4413" s="9" t="s">
        <v>7818</v>
      </c>
      <c r="B4413" s="23">
        <v>46058.695833333302</v>
      </c>
      <c r="C4413" s="23">
        <v>46059.352083333302</v>
      </c>
      <c r="D4413" s="23">
        <v>46062.317361111098</v>
      </c>
      <c r="E4413" s="9" t="s">
        <v>212</v>
      </c>
      <c r="F4413" s="9" t="s">
        <v>189</v>
      </c>
      <c r="G4413" s="9" t="s">
        <v>236</v>
      </c>
      <c r="H4413" s="9" t="s">
        <v>161</v>
      </c>
      <c r="I4413" s="9" t="s">
        <v>237</v>
      </c>
      <c r="J4413" s="9" t="s">
        <v>4920</v>
      </c>
      <c r="K4413" s="9" t="s">
        <v>215</v>
      </c>
      <c r="L4413" s="9" t="s">
        <v>226</v>
      </c>
      <c r="M4413" s="9" t="s">
        <v>843</v>
      </c>
      <c r="N4413" s="9" t="s">
        <v>196</v>
      </c>
      <c r="O4413" s="9" t="s">
        <v>179</v>
      </c>
      <c r="P4413" s="9" t="s">
        <v>264</v>
      </c>
      <c r="Q4413" s="9" t="s">
        <v>219</v>
      </c>
      <c r="R4413" s="9">
        <v>0</v>
      </c>
      <c r="S4413" s="9">
        <v>9</v>
      </c>
      <c r="U4413" s="9" t="s">
        <v>242</v>
      </c>
      <c r="X4413" s="9">
        <f>INDEX(SLA_Policy!$D$2:$D$5,MATCH(F4413,SLA_Policy!$A$2:$A$5,0))</f>
        <v>120</v>
      </c>
      <c r="Y4413" s="9" t="str">
        <f>IF(E4413="Cancelled","Excluded",IF(D4413="",IF((SLA_Policy!$B$8-B4413)*24&gt;X4413,"Open - Breached","Open - On Track"),IF((D4413-B4413)*24&lt;=X4413,"Met","Breached")))</f>
        <v>Met</v>
      </c>
    </row>
    <row r="4414" spans="1:25" x14ac:dyDescent="0.25">
      <c r="A4414" s="9" t="s">
        <v>7819</v>
      </c>
      <c r="B4414" s="23">
        <v>46058.7097222222</v>
      </c>
      <c r="C4414" s="23">
        <v>46059.298611111102</v>
      </c>
      <c r="D4414" s="23">
        <v>46059.526388888902</v>
      </c>
      <c r="E4414" s="9" t="s">
        <v>212</v>
      </c>
      <c r="F4414" s="9" t="s">
        <v>189</v>
      </c>
      <c r="G4414" s="9" t="s">
        <v>213</v>
      </c>
      <c r="H4414" s="9" t="s">
        <v>165</v>
      </c>
      <c r="I4414" s="9" t="s">
        <v>469</v>
      </c>
      <c r="J4414" s="9" t="s">
        <v>1448</v>
      </c>
      <c r="K4414" s="9" t="s">
        <v>246</v>
      </c>
      <c r="L4414" s="9" t="s">
        <v>216</v>
      </c>
      <c r="M4414" s="9" t="s">
        <v>1301</v>
      </c>
      <c r="N4414" s="9" t="s">
        <v>196</v>
      </c>
      <c r="O4414" s="9" t="s">
        <v>176</v>
      </c>
      <c r="P4414" s="9" t="s">
        <v>228</v>
      </c>
      <c r="Q4414" s="9" t="s">
        <v>273</v>
      </c>
      <c r="R4414" s="9">
        <v>0</v>
      </c>
      <c r="S4414" s="9">
        <v>17</v>
      </c>
      <c r="U4414" s="9" t="s">
        <v>290</v>
      </c>
      <c r="W4414" s="9">
        <v>4</v>
      </c>
      <c r="X4414" s="9">
        <f>INDEX(SLA_Policy!$D$2:$D$5,MATCH(F4414,SLA_Policy!$A$2:$A$5,0))</f>
        <v>120</v>
      </c>
      <c r="Y4414" s="9" t="str">
        <f>IF(E4414="Cancelled","Excluded",IF(D4414="",IF((SLA_Policy!$B$8-B4414)*24&gt;X4414,"Open - Breached","Open - On Track"),IF((D4414-B4414)*24&lt;=X4414,"Met","Breached")))</f>
        <v>Met</v>
      </c>
    </row>
    <row r="4415" spans="1:25" x14ac:dyDescent="0.25">
      <c r="A4415" s="9" t="s">
        <v>7820</v>
      </c>
      <c r="B4415" s="23">
        <v>46058.736111111102</v>
      </c>
      <c r="C4415" s="23">
        <v>46058.738888888904</v>
      </c>
      <c r="D4415" s="23">
        <v>46059.324305555601</v>
      </c>
      <c r="E4415" s="9" t="s">
        <v>212</v>
      </c>
      <c r="F4415" s="9" t="s">
        <v>188</v>
      </c>
      <c r="G4415" s="9" t="s">
        <v>213</v>
      </c>
      <c r="H4415" s="9" t="s">
        <v>161</v>
      </c>
      <c r="I4415" s="9" t="s">
        <v>297</v>
      </c>
      <c r="J4415" s="9" t="s">
        <v>4542</v>
      </c>
      <c r="K4415" s="9" t="s">
        <v>246</v>
      </c>
      <c r="L4415" s="9" t="s">
        <v>351</v>
      </c>
      <c r="M4415" s="9" t="s">
        <v>4962</v>
      </c>
      <c r="N4415" s="9" t="s">
        <v>198</v>
      </c>
      <c r="O4415" s="9" t="s">
        <v>177</v>
      </c>
      <c r="P4415" s="9" t="s">
        <v>300</v>
      </c>
      <c r="Q4415" s="9" t="s">
        <v>219</v>
      </c>
      <c r="R4415" s="9">
        <v>0</v>
      </c>
      <c r="S4415" s="9">
        <v>7</v>
      </c>
      <c r="U4415" s="9" t="s">
        <v>290</v>
      </c>
      <c r="W4415" s="9">
        <v>5</v>
      </c>
      <c r="X4415" s="9">
        <f>INDEX(SLA_Policy!$D$2:$D$5,MATCH(F4415,SLA_Policy!$A$2:$A$5,0))</f>
        <v>72</v>
      </c>
      <c r="Y4415" s="9" t="str">
        <f>IF(E4415="Cancelled","Excluded",IF(D4415="",IF((SLA_Policy!$B$8-B4415)*24&gt;X4415,"Open - Breached","Open - On Track"),IF((D4415-B4415)*24&lt;=X4415,"Met","Breached")))</f>
        <v>Met</v>
      </c>
    </row>
    <row r="4416" spans="1:25" x14ac:dyDescent="0.25">
      <c r="A4416" s="9" t="s">
        <v>7821</v>
      </c>
      <c r="B4416" s="23">
        <v>46058.804861111101</v>
      </c>
      <c r="C4416" s="23">
        <v>46059.327777777798</v>
      </c>
      <c r="D4416" s="23">
        <v>46062.320138888899</v>
      </c>
      <c r="E4416" s="9" t="s">
        <v>212</v>
      </c>
      <c r="F4416" s="9" t="s">
        <v>189</v>
      </c>
      <c r="G4416" s="9" t="s">
        <v>213</v>
      </c>
      <c r="H4416" s="9" t="s">
        <v>162</v>
      </c>
      <c r="I4416" s="9" t="s">
        <v>345</v>
      </c>
      <c r="J4416" s="9" t="s">
        <v>429</v>
      </c>
      <c r="K4416" s="9" t="s">
        <v>303</v>
      </c>
      <c r="L4416" s="9" t="s">
        <v>311</v>
      </c>
      <c r="M4416" s="9" t="s">
        <v>7822</v>
      </c>
      <c r="N4416" s="9" t="s">
        <v>198</v>
      </c>
      <c r="O4416" s="9" t="s">
        <v>179</v>
      </c>
      <c r="P4416" s="9" t="s">
        <v>264</v>
      </c>
      <c r="Q4416" s="9" t="s">
        <v>219</v>
      </c>
      <c r="R4416" s="9">
        <v>0</v>
      </c>
      <c r="S4416" s="9">
        <v>14</v>
      </c>
      <c r="U4416" s="9" t="s">
        <v>290</v>
      </c>
      <c r="X4416" s="9">
        <f>INDEX(SLA_Policy!$D$2:$D$5,MATCH(F4416,SLA_Policy!$A$2:$A$5,0))</f>
        <v>120</v>
      </c>
      <c r="Y4416" s="9" t="str">
        <f>IF(E4416="Cancelled","Excluded",IF(D4416="",IF((SLA_Policy!$B$8-B4416)*24&gt;X4416,"Open - Breached","Open - On Track"),IF((D4416-B4416)*24&lt;=X4416,"Met","Breached")))</f>
        <v>Met</v>
      </c>
    </row>
    <row r="4417" spans="1:25" x14ac:dyDescent="0.25">
      <c r="A4417" s="9" t="s">
        <v>7823</v>
      </c>
      <c r="B4417" s="23">
        <v>46059.262499999997</v>
      </c>
      <c r="C4417" s="23">
        <v>46059.293749999997</v>
      </c>
      <c r="D4417" s="23">
        <v>46059.324999999997</v>
      </c>
      <c r="E4417" s="9" t="s">
        <v>212</v>
      </c>
      <c r="F4417" s="9" t="s">
        <v>187</v>
      </c>
      <c r="G4417" s="9" t="s">
        <v>213</v>
      </c>
      <c r="H4417" s="9" t="s">
        <v>88</v>
      </c>
      <c r="I4417" s="9" t="s">
        <v>268</v>
      </c>
      <c r="J4417" s="9" t="s">
        <v>638</v>
      </c>
      <c r="K4417" s="9" t="s">
        <v>303</v>
      </c>
      <c r="L4417" s="9" t="s">
        <v>226</v>
      </c>
      <c r="M4417" s="9" t="s">
        <v>2818</v>
      </c>
      <c r="N4417" s="9" t="s">
        <v>197</v>
      </c>
      <c r="O4417" s="9" t="s">
        <v>178</v>
      </c>
      <c r="P4417" s="9" t="s">
        <v>414</v>
      </c>
      <c r="Q4417" s="9" t="s">
        <v>273</v>
      </c>
      <c r="R4417" s="9">
        <v>0</v>
      </c>
      <c r="S4417" s="9">
        <v>18</v>
      </c>
      <c r="T4417" s="9" t="s">
        <v>136</v>
      </c>
      <c r="U4417" s="9" t="s">
        <v>140</v>
      </c>
      <c r="V4417" s="9" t="s">
        <v>7700</v>
      </c>
      <c r="X4417" s="9">
        <f>INDEX(SLA_Policy!$D$2:$D$5,MATCH(F4417,SLA_Policy!$A$2:$A$5,0))</f>
        <v>8</v>
      </c>
      <c r="Y4417" s="9" t="str">
        <f>IF(E4417="Cancelled","Excluded",IF(D4417="",IF((SLA_Policy!$B$8-B4417)*24&gt;X4417,"Open - Breached","Open - On Track"),IF((D4417-B4417)*24&lt;=X4417,"Met","Breached")))</f>
        <v>Met</v>
      </c>
    </row>
    <row r="4418" spans="1:25" x14ac:dyDescent="0.25">
      <c r="A4418" s="9" t="s">
        <v>7824</v>
      </c>
      <c r="B4418" s="23">
        <v>46059.318055555603</v>
      </c>
      <c r="C4418" s="23">
        <v>46059.336111111101</v>
      </c>
      <c r="D4418" s="23">
        <v>46059.765277777798</v>
      </c>
      <c r="E4418" s="9" t="s">
        <v>212</v>
      </c>
      <c r="F4418" s="9" t="s">
        <v>189</v>
      </c>
      <c r="G4418" s="9" t="s">
        <v>213</v>
      </c>
      <c r="H4418" s="9" t="s">
        <v>163</v>
      </c>
      <c r="I4418" s="9" t="s">
        <v>223</v>
      </c>
      <c r="J4418" s="9" t="s">
        <v>4892</v>
      </c>
      <c r="K4418" s="9" t="s">
        <v>246</v>
      </c>
      <c r="L4418" s="9" t="s">
        <v>311</v>
      </c>
      <c r="M4418" s="9" t="s">
        <v>2617</v>
      </c>
      <c r="N4418" s="9" t="s">
        <v>197</v>
      </c>
      <c r="O4418" s="9" t="s">
        <v>176</v>
      </c>
      <c r="P4418" s="9" t="s">
        <v>570</v>
      </c>
      <c r="Q4418" s="9" t="s">
        <v>219</v>
      </c>
      <c r="R4418" s="9">
        <v>1</v>
      </c>
      <c r="S4418" s="9">
        <v>108</v>
      </c>
      <c r="T4418" s="9" t="s">
        <v>220</v>
      </c>
      <c r="U4418" s="9" t="s">
        <v>230</v>
      </c>
      <c r="X4418" s="9">
        <f>INDEX(SLA_Policy!$D$2:$D$5,MATCH(F4418,SLA_Policy!$A$2:$A$5,0))</f>
        <v>120</v>
      </c>
      <c r="Y4418" s="9" t="str">
        <f>IF(E4418="Cancelled","Excluded",IF(D4418="",IF((SLA_Policy!$B$8-B4418)*24&gt;X4418,"Open - Breached","Open - On Track"),IF((D4418-B4418)*24&lt;=X4418,"Met","Breached")))</f>
        <v>Met</v>
      </c>
    </row>
    <row r="4419" spans="1:25" x14ac:dyDescent="0.25">
      <c r="A4419" s="9" t="s">
        <v>7825</v>
      </c>
      <c r="B4419" s="23">
        <v>46059.337500000001</v>
      </c>
      <c r="C4419" s="23">
        <v>46059.403472222199</v>
      </c>
      <c r="D4419" s="23">
        <v>46059.433333333298</v>
      </c>
      <c r="E4419" s="9" t="s">
        <v>212</v>
      </c>
      <c r="F4419" s="9" t="s">
        <v>188</v>
      </c>
      <c r="G4419" s="9" t="s">
        <v>213</v>
      </c>
      <c r="H4419" s="9" t="s">
        <v>162</v>
      </c>
      <c r="I4419" s="9" t="s">
        <v>416</v>
      </c>
      <c r="J4419" s="9" t="s">
        <v>957</v>
      </c>
      <c r="K4419" s="9" t="s">
        <v>246</v>
      </c>
      <c r="L4419" s="9" t="s">
        <v>293</v>
      </c>
      <c r="M4419" s="9" t="s">
        <v>3063</v>
      </c>
      <c r="N4419" s="9" t="s">
        <v>196</v>
      </c>
      <c r="O4419" s="9" t="s">
        <v>179</v>
      </c>
      <c r="P4419" s="9" t="s">
        <v>337</v>
      </c>
      <c r="Q4419" s="9" t="s">
        <v>219</v>
      </c>
      <c r="R4419" s="9">
        <v>0</v>
      </c>
      <c r="S4419" s="9">
        <v>14</v>
      </c>
      <c r="U4419" s="9" t="s">
        <v>661</v>
      </c>
      <c r="W4419" s="9">
        <v>3</v>
      </c>
      <c r="X4419" s="9">
        <f>INDEX(SLA_Policy!$D$2:$D$5,MATCH(F4419,SLA_Policy!$A$2:$A$5,0))</f>
        <v>72</v>
      </c>
      <c r="Y4419" s="9" t="str">
        <f>IF(E4419="Cancelled","Excluded",IF(D4419="",IF((SLA_Policy!$B$8-B4419)*24&gt;X4419,"Open - Breached","Open - On Track"),IF((D4419-B4419)*24&lt;=X4419,"Met","Breached")))</f>
        <v>Met</v>
      </c>
    </row>
    <row r="4420" spans="1:25" x14ac:dyDescent="0.25">
      <c r="A4420" s="9" t="s">
        <v>7826</v>
      </c>
      <c r="B4420" s="23">
        <v>46059.343055555597</v>
      </c>
      <c r="C4420" s="23">
        <v>46059.347916666702</v>
      </c>
      <c r="D4420" s="23">
        <v>46059.531944444498</v>
      </c>
      <c r="E4420" s="9" t="s">
        <v>212</v>
      </c>
      <c r="F4420" s="9" t="s">
        <v>187</v>
      </c>
      <c r="G4420" s="9" t="s">
        <v>213</v>
      </c>
      <c r="H4420" s="9" t="s">
        <v>88</v>
      </c>
      <c r="I4420" s="9" t="s">
        <v>268</v>
      </c>
      <c r="J4420" s="9" t="s">
        <v>7145</v>
      </c>
      <c r="K4420" s="9" t="s">
        <v>303</v>
      </c>
      <c r="L4420" s="9" t="s">
        <v>226</v>
      </c>
      <c r="M4420" s="9" t="s">
        <v>7827</v>
      </c>
      <c r="N4420" s="9" t="s">
        <v>196</v>
      </c>
      <c r="O4420" s="9" t="s">
        <v>178</v>
      </c>
      <c r="P4420" s="9" t="s">
        <v>360</v>
      </c>
      <c r="Q4420" s="9" t="s">
        <v>273</v>
      </c>
      <c r="R4420" s="9">
        <v>0</v>
      </c>
      <c r="S4420" s="9">
        <v>19</v>
      </c>
      <c r="T4420" s="9" t="s">
        <v>220</v>
      </c>
      <c r="U4420" s="9" t="s">
        <v>140</v>
      </c>
      <c r="V4420" s="9" t="s">
        <v>7700</v>
      </c>
      <c r="X4420" s="9">
        <f>INDEX(SLA_Policy!$D$2:$D$5,MATCH(F4420,SLA_Policy!$A$2:$A$5,0))</f>
        <v>8</v>
      </c>
      <c r="Y4420" s="9" t="str">
        <f>IF(E4420="Cancelled","Excluded",IF(D4420="",IF((SLA_Policy!$B$8-B4420)*24&gt;X4420,"Open - Breached","Open - On Track"),IF((D4420-B4420)*24&lt;=X4420,"Met","Breached")))</f>
        <v>Met</v>
      </c>
    </row>
    <row r="4421" spans="1:25" x14ac:dyDescent="0.25">
      <c r="A4421" s="9" t="s">
        <v>7828</v>
      </c>
      <c r="B4421" s="23">
        <v>46059.349305555603</v>
      </c>
      <c r="C4421" s="23">
        <v>46059.397916666698</v>
      </c>
      <c r="D4421" s="23">
        <v>46064.533333333296</v>
      </c>
      <c r="E4421" s="9" t="s">
        <v>212</v>
      </c>
      <c r="F4421" s="9" t="s">
        <v>188</v>
      </c>
      <c r="G4421" s="9" t="s">
        <v>236</v>
      </c>
      <c r="H4421" s="9" t="s">
        <v>163</v>
      </c>
      <c r="I4421" s="9" t="s">
        <v>315</v>
      </c>
      <c r="J4421" s="9" t="s">
        <v>4366</v>
      </c>
      <c r="K4421" s="9" t="s">
        <v>246</v>
      </c>
      <c r="L4421" s="9" t="s">
        <v>104</v>
      </c>
      <c r="M4421" s="9" t="s">
        <v>1056</v>
      </c>
      <c r="N4421" s="9" t="s">
        <v>196</v>
      </c>
      <c r="O4421" s="9" t="s">
        <v>180</v>
      </c>
      <c r="P4421" s="9" t="s">
        <v>368</v>
      </c>
      <c r="Q4421" s="9" t="s">
        <v>219</v>
      </c>
      <c r="R4421" s="9">
        <v>1</v>
      </c>
      <c r="S4421" s="9">
        <v>159</v>
      </c>
      <c r="T4421" s="9" t="s">
        <v>136</v>
      </c>
      <c r="U4421" s="9" t="s">
        <v>242</v>
      </c>
      <c r="W4421" s="9">
        <v>3</v>
      </c>
      <c r="X4421" s="9">
        <f>INDEX(SLA_Policy!$D$2:$D$5,MATCH(F4421,SLA_Policy!$A$2:$A$5,0))</f>
        <v>72</v>
      </c>
      <c r="Y4421" s="9" t="str">
        <f>IF(E4421="Cancelled","Excluded",IF(D4421="",IF((SLA_Policy!$B$8-B4421)*24&gt;X4421,"Open - Breached","Open - On Track"),IF((D4421-B4421)*24&lt;=X4421,"Met","Breached")))</f>
        <v>Breached</v>
      </c>
    </row>
    <row r="4422" spans="1:25" x14ac:dyDescent="0.25">
      <c r="A4422" s="9" t="s">
        <v>7829</v>
      </c>
      <c r="B4422" s="23">
        <v>46059.362500000003</v>
      </c>
      <c r="C4422" s="23">
        <v>46059.374305555597</v>
      </c>
      <c r="D4422" s="23">
        <v>46062.313194444498</v>
      </c>
      <c r="E4422" s="9" t="s">
        <v>212</v>
      </c>
      <c r="F4422" s="9" t="s">
        <v>188</v>
      </c>
      <c r="G4422" s="9" t="s">
        <v>236</v>
      </c>
      <c r="H4422" s="9" t="s">
        <v>162</v>
      </c>
      <c r="I4422" s="9" t="s">
        <v>280</v>
      </c>
      <c r="J4422" s="9" t="s">
        <v>2378</v>
      </c>
      <c r="K4422" s="9" t="s">
        <v>303</v>
      </c>
      <c r="L4422" s="9" t="s">
        <v>216</v>
      </c>
      <c r="M4422" s="9" t="s">
        <v>5033</v>
      </c>
      <c r="N4422" s="9" t="s">
        <v>196</v>
      </c>
      <c r="O4422" s="9" t="s">
        <v>179</v>
      </c>
      <c r="P4422" s="9" t="s">
        <v>337</v>
      </c>
      <c r="Q4422" s="9" t="s">
        <v>273</v>
      </c>
      <c r="R4422" s="9">
        <v>0</v>
      </c>
      <c r="S4422" s="9">
        <v>22</v>
      </c>
      <c r="U4422" s="9" t="s">
        <v>242</v>
      </c>
      <c r="X4422" s="9">
        <f>INDEX(SLA_Policy!$D$2:$D$5,MATCH(F4422,SLA_Policy!$A$2:$A$5,0))</f>
        <v>72</v>
      </c>
      <c r="Y4422" s="9" t="str">
        <f>IF(E4422="Cancelled","Excluded",IF(D4422="",IF((SLA_Policy!$B$8-B4422)*24&gt;X4422,"Open - Breached","Open - On Track"),IF((D4422-B4422)*24&lt;=X4422,"Met","Breached")))</f>
        <v>Met</v>
      </c>
    </row>
    <row r="4423" spans="1:25" x14ac:dyDescent="0.25">
      <c r="A4423" s="9" t="s">
        <v>7830</v>
      </c>
      <c r="B4423" s="23">
        <v>46059.369444444397</v>
      </c>
      <c r="C4423" s="23">
        <v>46059.373611111099</v>
      </c>
      <c r="D4423" s="23">
        <v>46059.468055555597</v>
      </c>
      <c r="E4423" s="9" t="s">
        <v>212</v>
      </c>
      <c r="F4423" s="9" t="s">
        <v>189</v>
      </c>
      <c r="G4423" s="9" t="s">
        <v>213</v>
      </c>
      <c r="H4423" s="9" t="s">
        <v>161</v>
      </c>
      <c r="I4423" s="9" t="s">
        <v>389</v>
      </c>
      <c r="J4423" s="9" t="s">
        <v>4338</v>
      </c>
      <c r="K4423" s="9" t="s">
        <v>246</v>
      </c>
      <c r="L4423" s="9" t="s">
        <v>104</v>
      </c>
      <c r="M4423" s="9" t="s">
        <v>364</v>
      </c>
      <c r="N4423" s="9" t="s">
        <v>198</v>
      </c>
      <c r="O4423" s="9" t="s">
        <v>116</v>
      </c>
      <c r="P4423" s="9" t="s">
        <v>525</v>
      </c>
      <c r="Q4423" s="9" t="s">
        <v>219</v>
      </c>
      <c r="R4423" s="9">
        <v>0</v>
      </c>
      <c r="S4423" s="9">
        <v>10</v>
      </c>
      <c r="U4423" s="9" t="s">
        <v>221</v>
      </c>
      <c r="X4423" s="9">
        <f>INDEX(SLA_Policy!$D$2:$D$5,MATCH(F4423,SLA_Policy!$A$2:$A$5,0))</f>
        <v>120</v>
      </c>
      <c r="Y4423" s="9" t="str">
        <f>IF(E4423="Cancelled","Excluded",IF(D4423="",IF((SLA_Policy!$B$8-B4423)*24&gt;X4423,"Open - Breached","Open - On Track"),IF((D4423-B4423)*24&lt;=X4423,"Met","Breached")))</f>
        <v>Met</v>
      </c>
    </row>
    <row r="4424" spans="1:25" x14ac:dyDescent="0.25">
      <c r="A4424" s="9" t="s">
        <v>7831</v>
      </c>
      <c r="B4424" s="23">
        <v>46059.386111111096</v>
      </c>
      <c r="C4424" s="23">
        <v>46059.425694444399</v>
      </c>
      <c r="D4424" s="23">
        <v>46059.4597222222</v>
      </c>
      <c r="E4424" s="9" t="s">
        <v>212</v>
      </c>
      <c r="F4424" s="9" t="s">
        <v>188</v>
      </c>
      <c r="G4424" s="9" t="s">
        <v>213</v>
      </c>
      <c r="H4424" s="9" t="s">
        <v>164</v>
      </c>
      <c r="I4424" s="9" t="s">
        <v>339</v>
      </c>
      <c r="J4424" s="9" t="s">
        <v>2570</v>
      </c>
      <c r="K4424" s="9" t="s">
        <v>225</v>
      </c>
      <c r="L4424" s="9" t="s">
        <v>104</v>
      </c>
      <c r="M4424" s="9" t="s">
        <v>4353</v>
      </c>
      <c r="N4424" s="9" t="s">
        <v>197</v>
      </c>
      <c r="O4424" s="9" t="s">
        <v>116</v>
      </c>
      <c r="P4424" s="9" t="s">
        <v>218</v>
      </c>
      <c r="Q4424" s="9" t="s">
        <v>219</v>
      </c>
      <c r="R4424" s="9">
        <v>0</v>
      </c>
      <c r="S4424" s="9">
        <v>8</v>
      </c>
      <c r="T4424" s="9" t="s">
        <v>343</v>
      </c>
      <c r="U4424" s="9" t="s">
        <v>266</v>
      </c>
      <c r="W4424" s="9">
        <v>5</v>
      </c>
      <c r="X4424" s="9">
        <f>INDEX(SLA_Policy!$D$2:$D$5,MATCH(F4424,SLA_Policy!$A$2:$A$5,0))</f>
        <v>72</v>
      </c>
      <c r="Y4424" s="9" t="str">
        <f>IF(E4424="Cancelled","Excluded",IF(D4424="",IF((SLA_Policy!$B$8-B4424)*24&gt;X4424,"Open - Breached","Open - On Track"),IF((D4424-B4424)*24&lt;=X4424,"Met","Breached")))</f>
        <v>Met</v>
      </c>
    </row>
    <row r="4425" spans="1:25" x14ac:dyDescent="0.25">
      <c r="A4425" s="9" t="s">
        <v>7832</v>
      </c>
      <c r="B4425" s="23">
        <v>46059.4</v>
      </c>
      <c r="C4425" s="23">
        <v>46059.443055555603</v>
      </c>
      <c r="D4425" s="23">
        <v>46059.461111111101</v>
      </c>
      <c r="E4425" s="9" t="s">
        <v>212</v>
      </c>
      <c r="F4425" s="9" t="s">
        <v>188</v>
      </c>
      <c r="G4425" s="9" t="s">
        <v>213</v>
      </c>
      <c r="H4425" s="9" t="s">
        <v>166</v>
      </c>
      <c r="I4425" s="9" t="s">
        <v>286</v>
      </c>
      <c r="J4425" s="9" t="s">
        <v>383</v>
      </c>
      <c r="K4425" s="9" t="s">
        <v>246</v>
      </c>
      <c r="L4425" s="9" t="s">
        <v>351</v>
      </c>
      <c r="M4425" s="9" t="s">
        <v>2117</v>
      </c>
      <c r="N4425" s="9" t="s">
        <v>197</v>
      </c>
      <c r="O4425" s="9" t="s">
        <v>181</v>
      </c>
      <c r="P4425" s="9" t="s">
        <v>449</v>
      </c>
      <c r="Q4425" s="9" t="s">
        <v>219</v>
      </c>
      <c r="R4425" s="9">
        <v>0</v>
      </c>
      <c r="S4425" s="9">
        <v>8</v>
      </c>
      <c r="U4425" s="9" t="s">
        <v>290</v>
      </c>
      <c r="X4425" s="9">
        <f>INDEX(SLA_Policy!$D$2:$D$5,MATCH(F4425,SLA_Policy!$A$2:$A$5,0))</f>
        <v>72</v>
      </c>
      <c r="Y4425" s="9" t="str">
        <f>IF(E4425="Cancelled","Excluded",IF(D4425="",IF((SLA_Policy!$B$8-B4425)*24&gt;X4425,"Open - Breached","Open - On Track"),IF((D4425-B4425)*24&lt;=X4425,"Met","Breached")))</f>
        <v>Met</v>
      </c>
    </row>
    <row r="4426" spans="1:25" x14ac:dyDescent="0.25">
      <c r="A4426" s="9" t="s">
        <v>7833</v>
      </c>
      <c r="B4426" s="23">
        <v>46059.413888888899</v>
      </c>
      <c r="C4426" s="23">
        <v>46059.45</v>
      </c>
      <c r="D4426" s="23">
        <v>46059.475694444503</v>
      </c>
      <c r="E4426" s="9" t="s">
        <v>212</v>
      </c>
      <c r="F4426" s="9" t="s">
        <v>187</v>
      </c>
      <c r="G4426" s="9" t="s">
        <v>213</v>
      </c>
      <c r="H4426" s="9" t="s">
        <v>162</v>
      </c>
      <c r="I4426" s="9" t="s">
        <v>393</v>
      </c>
      <c r="J4426" s="9" t="s">
        <v>1040</v>
      </c>
      <c r="K4426" s="9" t="s">
        <v>303</v>
      </c>
      <c r="L4426" s="9" t="s">
        <v>351</v>
      </c>
      <c r="M4426" s="9" t="s">
        <v>1601</v>
      </c>
      <c r="N4426" s="9" t="s">
        <v>196</v>
      </c>
      <c r="O4426" s="9" t="s">
        <v>116</v>
      </c>
      <c r="P4426" s="9" t="s">
        <v>525</v>
      </c>
      <c r="Q4426" s="9" t="s">
        <v>219</v>
      </c>
      <c r="R4426" s="9">
        <v>0</v>
      </c>
      <c r="S4426" s="9">
        <v>14</v>
      </c>
      <c r="U4426" s="9" t="s">
        <v>266</v>
      </c>
      <c r="W4426" s="9">
        <v>5</v>
      </c>
      <c r="X4426" s="9">
        <f>INDEX(SLA_Policy!$D$2:$D$5,MATCH(F4426,SLA_Policy!$A$2:$A$5,0))</f>
        <v>8</v>
      </c>
      <c r="Y4426" s="9" t="str">
        <f>IF(E4426="Cancelled","Excluded",IF(D4426="",IF((SLA_Policy!$B$8-B4426)*24&gt;X4426,"Open - Breached","Open - On Track"),IF((D4426-B4426)*24&lt;=X4426,"Met","Breached")))</f>
        <v>Met</v>
      </c>
    </row>
    <row r="4427" spans="1:25" x14ac:dyDescent="0.25">
      <c r="A4427" s="9" t="s">
        <v>7834</v>
      </c>
      <c r="B4427" s="23">
        <v>46059.420833333301</v>
      </c>
      <c r="C4427" s="23">
        <v>46059.4243055556</v>
      </c>
      <c r="D4427" s="23">
        <v>46062.383333333302</v>
      </c>
      <c r="E4427" s="9" t="s">
        <v>212</v>
      </c>
      <c r="F4427" s="9" t="s">
        <v>189</v>
      </c>
      <c r="G4427" s="9" t="s">
        <v>213</v>
      </c>
      <c r="H4427" s="9" t="s">
        <v>167</v>
      </c>
      <c r="I4427" s="9" t="s">
        <v>362</v>
      </c>
      <c r="J4427" s="9" t="s">
        <v>5903</v>
      </c>
      <c r="K4427" s="9" t="s">
        <v>246</v>
      </c>
      <c r="L4427" s="9" t="s">
        <v>216</v>
      </c>
      <c r="M4427" s="9" t="s">
        <v>1050</v>
      </c>
      <c r="N4427" s="9" t="s">
        <v>198</v>
      </c>
      <c r="O4427" s="9" t="s">
        <v>176</v>
      </c>
      <c r="P4427" s="9" t="s">
        <v>570</v>
      </c>
      <c r="Q4427" s="9" t="s">
        <v>219</v>
      </c>
      <c r="R4427" s="9">
        <v>0</v>
      </c>
      <c r="S4427" s="9">
        <v>46</v>
      </c>
      <c r="T4427" s="9" t="s">
        <v>322</v>
      </c>
      <c r="U4427" s="9" t="s">
        <v>290</v>
      </c>
      <c r="X4427" s="9">
        <f>INDEX(SLA_Policy!$D$2:$D$5,MATCH(F4427,SLA_Policy!$A$2:$A$5,0))</f>
        <v>120</v>
      </c>
      <c r="Y4427" s="9" t="str">
        <f>IF(E4427="Cancelled","Excluded",IF(D4427="",IF((SLA_Policy!$B$8-B4427)*24&gt;X4427,"Open - Breached","Open - On Track"),IF((D4427-B4427)*24&lt;=X4427,"Met","Breached")))</f>
        <v>Met</v>
      </c>
    </row>
    <row r="4428" spans="1:25" x14ac:dyDescent="0.25">
      <c r="A4428" s="9" t="s">
        <v>7835</v>
      </c>
      <c r="B4428" s="23">
        <v>46059.427777777797</v>
      </c>
      <c r="C4428" s="23">
        <v>46059.622916666704</v>
      </c>
      <c r="D4428" s="23">
        <v>46062.378472222197</v>
      </c>
      <c r="E4428" s="9" t="s">
        <v>212</v>
      </c>
      <c r="F4428" s="9" t="s">
        <v>189</v>
      </c>
      <c r="G4428" s="9" t="s">
        <v>236</v>
      </c>
      <c r="H4428" s="9" t="s">
        <v>161</v>
      </c>
      <c r="I4428" s="9" t="s">
        <v>237</v>
      </c>
      <c r="J4428" s="9" t="s">
        <v>1533</v>
      </c>
      <c r="K4428" s="9" t="s">
        <v>276</v>
      </c>
      <c r="L4428" s="9" t="s">
        <v>293</v>
      </c>
      <c r="M4428" s="9" t="s">
        <v>4662</v>
      </c>
      <c r="N4428" s="9" t="s">
        <v>197</v>
      </c>
      <c r="O4428" s="9" t="s">
        <v>177</v>
      </c>
      <c r="P4428" s="9" t="s">
        <v>300</v>
      </c>
      <c r="Q4428" s="9" t="s">
        <v>219</v>
      </c>
      <c r="R4428" s="9">
        <v>0</v>
      </c>
      <c r="S4428" s="9">
        <v>28</v>
      </c>
      <c r="U4428" s="9" t="s">
        <v>242</v>
      </c>
      <c r="X4428" s="9">
        <f>INDEX(SLA_Policy!$D$2:$D$5,MATCH(F4428,SLA_Policy!$A$2:$A$5,0))</f>
        <v>120</v>
      </c>
      <c r="Y4428" s="9" t="str">
        <f>IF(E4428="Cancelled","Excluded",IF(D4428="",IF((SLA_Policy!$B$8-B4428)*24&gt;X4428,"Open - Breached","Open - On Track"),IF((D4428-B4428)*24&lt;=X4428,"Met","Breached")))</f>
        <v>Met</v>
      </c>
    </row>
    <row r="4429" spans="1:25" x14ac:dyDescent="0.25">
      <c r="A4429" s="9" t="s">
        <v>7836</v>
      </c>
      <c r="B4429" s="23">
        <v>46059.430555555598</v>
      </c>
      <c r="C4429" s="23">
        <v>46059.442361111098</v>
      </c>
      <c r="D4429" s="23">
        <v>46062.563194444498</v>
      </c>
      <c r="E4429" s="9" t="s">
        <v>212</v>
      </c>
      <c r="F4429" s="9" t="s">
        <v>189</v>
      </c>
      <c r="G4429" s="9" t="s">
        <v>213</v>
      </c>
      <c r="H4429" s="9" t="s">
        <v>162</v>
      </c>
      <c r="I4429" s="9" t="s">
        <v>345</v>
      </c>
      <c r="J4429" s="9" t="s">
        <v>4510</v>
      </c>
      <c r="K4429" s="9" t="s">
        <v>303</v>
      </c>
      <c r="L4429" s="9" t="s">
        <v>282</v>
      </c>
      <c r="M4429" s="9" t="s">
        <v>541</v>
      </c>
      <c r="N4429" s="9" t="s">
        <v>200</v>
      </c>
      <c r="O4429" s="9" t="s">
        <v>116</v>
      </c>
      <c r="P4429" s="9" t="s">
        <v>551</v>
      </c>
      <c r="Q4429" s="9" t="s">
        <v>219</v>
      </c>
      <c r="R4429" s="9">
        <v>2</v>
      </c>
      <c r="S4429" s="9">
        <v>39</v>
      </c>
      <c r="U4429" s="9" t="s">
        <v>376</v>
      </c>
      <c r="X4429" s="9">
        <f>INDEX(SLA_Policy!$D$2:$D$5,MATCH(F4429,SLA_Policy!$A$2:$A$5,0))</f>
        <v>120</v>
      </c>
      <c r="Y4429" s="9" t="str">
        <f>IF(E4429="Cancelled","Excluded",IF(D4429="",IF((SLA_Policy!$B$8-B4429)*24&gt;X4429,"Open - Breached","Open - On Track"),IF((D4429-B4429)*24&lt;=X4429,"Met","Breached")))</f>
        <v>Met</v>
      </c>
    </row>
    <row r="4430" spans="1:25" x14ac:dyDescent="0.25">
      <c r="A4430" s="9" t="s">
        <v>7837</v>
      </c>
      <c r="B4430" s="23">
        <v>46059.436111111099</v>
      </c>
      <c r="C4430" s="23">
        <v>46059.453472222202</v>
      </c>
      <c r="D4430" s="23">
        <v>46059.507638888899</v>
      </c>
      <c r="E4430" s="9" t="s">
        <v>212</v>
      </c>
      <c r="F4430" s="9" t="s">
        <v>188</v>
      </c>
      <c r="G4430" s="9" t="s">
        <v>213</v>
      </c>
      <c r="H4430" s="9" t="s">
        <v>166</v>
      </c>
      <c r="I4430" s="9" t="s">
        <v>286</v>
      </c>
      <c r="J4430" s="9" t="s">
        <v>7838</v>
      </c>
      <c r="K4430" s="9" t="s">
        <v>303</v>
      </c>
      <c r="L4430" s="9" t="s">
        <v>216</v>
      </c>
      <c r="M4430" s="9" t="s">
        <v>460</v>
      </c>
      <c r="N4430" s="9" t="s">
        <v>197</v>
      </c>
      <c r="O4430" s="9" t="s">
        <v>181</v>
      </c>
      <c r="P4430" s="9" t="s">
        <v>449</v>
      </c>
      <c r="Q4430" s="9" t="s">
        <v>219</v>
      </c>
      <c r="R4430" s="9">
        <v>0</v>
      </c>
      <c r="S4430" s="9">
        <v>19</v>
      </c>
      <c r="U4430" s="9" t="s">
        <v>290</v>
      </c>
      <c r="X4430" s="9">
        <f>INDEX(SLA_Policy!$D$2:$D$5,MATCH(F4430,SLA_Policy!$A$2:$A$5,0))</f>
        <v>72</v>
      </c>
      <c r="Y4430" s="9" t="str">
        <f>IF(E4430="Cancelled","Excluded",IF(D4430="",IF((SLA_Policy!$B$8-B4430)*24&gt;X4430,"Open - Breached","Open - On Track"),IF((D4430-B4430)*24&lt;=X4430,"Met","Breached")))</f>
        <v>Met</v>
      </c>
    </row>
    <row r="4431" spans="1:25" x14ac:dyDescent="0.25">
      <c r="A4431" s="9" t="s">
        <v>7839</v>
      </c>
      <c r="B4431" s="23">
        <v>46059.442361111098</v>
      </c>
      <c r="C4431" s="23">
        <v>46059.452777777798</v>
      </c>
      <c r="D4431" s="23">
        <v>46062.331944444399</v>
      </c>
      <c r="E4431" s="9" t="s">
        <v>212</v>
      </c>
      <c r="F4431" s="9" t="s">
        <v>188</v>
      </c>
      <c r="G4431" s="9" t="s">
        <v>213</v>
      </c>
      <c r="H4431" s="9" t="s">
        <v>161</v>
      </c>
      <c r="I4431" s="9" t="s">
        <v>297</v>
      </c>
      <c r="J4431" s="9" t="s">
        <v>7840</v>
      </c>
      <c r="K4431" s="9" t="s">
        <v>246</v>
      </c>
      <c r="L4431" s="9" t="s">
        <v>104</v>
      </c>
      <c r="M4431" s="9" t="s">
        <v>5629</v>
      </c>
      <c r="N4431" s="9" t="s">
        <v>198</v>
      </c>
      <c r="O4431" s="9" t="s">
        <v>177</v>
      </c>
      <c r="P4431" s="9" t="s">
        <v>241</v>
      </c>
      <c r="Q4431" s="9" t="s">
        <v>219</v>
      </c>
      <c r="R4431" s="9">
        <v>0</v>
      </c>
      <c r="S4431" s="9">
        <v>6</v>
      </c>
      <c r="U4431" s="9" t="s">
        <v>290</v>
      </c>
      <c r="X4431" s="9">
        <f>INDEX(SLA_Policy!$D$2:$D$5,MATCH(F4431,SLA_Policy!$A$2:$A$5,0))</f>
        <v>72</v>
      </c>
      <c r="Y4431" s="9" t="str">
        <f>IF(E4431="Cancelled","Excluded",IF(D4431="",IF((SLA_Policy!$B$8-B4431)*24&gt;X4431,"Open - Breached","Open - On Track"),IF((D4431-B4431)*24&lt;=X4431,"Met","Breached")))</f>
        <v>Met</v>
      </c>
    </row>
    <row r="4432" spans="1:25" x14ac:dyDescent="0.25">
      <c r="A4432" s="9" t="s">
        <v>7841</v>
      </c>
      <c r="B4432" s="23">
        <v>46059.445833333302</v>
      </c>
      <c r="C4432" s="23">
        <v>46059.458333333299</v>
      </c>
      <c r="D4432" s="23">
        <v>46059.561805555597</v>
      </c>
      <c r="E4432" s="9" t="s">
        <v>212</v>
      </c>
      <c r="F4432" s="9" t="s">
        <v>188</v>
      </c>
      <c r="G4432" s="9" t="s">
        <v>213</v>
      </c>
      <c r="H4432" s="9" t="s">
        <v>167</v>
      </c>
      <c r="I4432" s="9" t="s">
        <v>362</v>
      </c>
      <c r="J4432" s="9" t="s">
        <v>7842</v>
      </c>
      <c r="K4432" s="9" t="s">
        <v>303</v>
      </c>
      <c r="L4432" s="9" t="s">
        <v>293</v>
      </c>
      <c r="M4432" s="9" t="s">
        <v>2470</v>
      </c>
      <c r="N4432" s="9" t="s">
        <v>197</v>
      </c>
      <c r="O4432" s="9" t="s">
        <v>116</v>
      </c>
      <c r="P4432" s="9" t="s">
        <v>342</v>
      </c>
      <c r="Q4432" s="9" t="s">
        <v>219</v>
      </c>
      <c r="R4432" s="9">
        <v>0</v>
      </c>
      <c r="S4432" s="9">
        <v>28</v>
      </c>
      <c r="U4432" s="9" t="s">
        <v>290</v>
      </c>
      <c r="X4432" s="9">
        <f>INDEX(SLA_Policy!$D$2:$D$5,MATCH(F4432,SLA_Policy!$A$2:$A$5,0))</f>
        <v>72</v>
      </c>
      <c r="Y4432" s="9" t="str">
        <f>IF(E4432="Cancelled","Excluded",IF(D4432="",IF((SLA_Policy!$B$8-B4432)*24&gt;X4432,"Open - Breached","Open - On Track"),IF((D4432-B4432)*24&lt;=X4432,"Met","Breached")))</f>
        <v>Met</v>
      </c>
    </row>
    <row r="4433" spans="1:25" x14ac:dyDescent="0.25">
      <c r="A4433" s="9" t="s">
        <v>7843</v>
      </c>
      <c r="B4433" s="23">
        <v>46059.447222222203</v>
      </c>
      <c r="C4433" s="23">
        <v>46059.469444444498</v>
      </c>
      <c r="D4433" s="23">
        <v>46062.404166666704</v>
      </c>
      <c r="E4433" s="9" t="s">
        <v>212</v>
      </c>
      <c r="F4433" s="9" t="s">
        <v>188</v>
      </c>
      <c r="G4433" s="9" t="s">
        <v>213</v>
      </c>
      <c r="H4433" s="9" t="s">
        <v>167</v>
      </c>
      <c r="I4433" s="9" t="s">
        <v>349</v>
      </c>
      <c r="J4433" s="9" t="s">
        <v>7844</v>
      </c>
      <c r="K4433" s="9" t="s">
        <v>215</v>
      </c>
      <c r="L4433" s="9" t="s">
        <v>270</v>
      </c>
      <c r="M4433" s="9" t="s">
        <v>3955</v>
      </c>
      <c r="N4433" s="9" t="s">
        <v>197</v>
      </c>
      <c r="O4433" s="9" t="s">
        <v>180</v>
      </c>
      <c r="P4433" s="9" t="s">
        <v>368</v>
      </c>
      <c r="Q4433" s="9" t="s">
        <v>273</v>
      </c>
      <c r="R4433" s="9">
        <v>0</v>
      </c>
      <c r="S4433" s="9">
        <v>18</v>
      </c>
      <c r="U4433" s="9" t="s">
        <v>290</v>
      </c>
      <c r="X4433" s="9">
        <f>INDEX(SLA_Policy!$D$2:$D$5,MATCH(F4433,SLA_Policy!$A$2:$A$5,0))</f>
        <v>72</v>
      </c>
      <c r="Y4433" s="9" t="str">
        <f>IF(E4433="Cancelled","Excluded",IF(D4433="",IF((SLA_Policy!$B$8-B4433)*24&gt;X4433,"Open - Breached","Open - On Track"),IF((D4433-B4433)*24&lt;=X4433,"Met","Breached")))</f>
        <v>Met</v>
      </c>
    </row>
    <row r="4434" spans="1:25" x14ac:dyDescent="0.25">
      <c r="A4434" s="9" t="s">
        <v>7845</v>
      </c>
      <c r="B4434" s="23">
        <v>46059.447222222203</v>
      </c>
      <c r="C4434" s="23">
        <v>46059.542361111096</v>
      </c>
      <c r="D4434" s="23">
        <v>46062.375</v>
      </c>
      <c r="E4434" s="9" t="s">
        <v>212</v>
      </c>
      <c r="F4434" s="9" t="s">
        <v>189</v>
      </c>
      <c r="G4434" s="9" t="s">
        <v>213</v>
      </c>
      <c r="H4434" s="9" t="s">
        <v>88</v>
      </c>
      <c r="I4434" s="9" t="s">
        <v>268</v>
      </c>
      <c r="J4434" s="9" t="s">
        <v>1600</v>
      </c>
      <c r="K4434" s="9" t="s">
        <v>303</v>
      </c>
      <c r="L4434" s="9" t="s">
        <v>307</v>
      </c>
      <c r="M4434" s="9" t="s">
        <v>544</v>
      </c>
      <c r="N4434" s="9" t="s">
        <v>197</v>
      </c>
      <c r="O4434" s="9" t="s">
        <v>178</v>
      </c>
      <c r="P4434" s="9" t="s">
        <v>321</v>
      </c>
      <c r="Q4434" s="9" t="s">
        <v>219</v>
      </c>
      <c r="R4434" s="9">
        <v>0</v>
      </c>
      <c r="S4434" s="9">
        <v>21</v>
      </c>
      <c r="T4434" s="9" t="s">
        <v>322</v>
      </c>
      <c r="U4434" s="9" t="s">
        <v>140</v>
      </c>
      <c r="V4434" s="9" t="s">
        <v>7700</v>
      </c>
      <c r="X4434" s="9">
        <f>INDEX(SLA_Policy!$D$2:$D$5,MATCH(F4434,SLA_Policy!$A$2:$A$5,0))</f>
        <v>120</v>
      </c>
      <c r="Y4434" s="9" t="str">
        <f>IF(E4434="Cancelled","Excluded",IF(D4434="",IF((SLA_Policy!$B$8-B4434)*24&gt;X4434,"Open - Breached","Open - On Track"),IF((D4434-B4434)*24&lt;=X4434,"Met","Breached")))</f>
        <v>Met</v>
      </c>
    </row>
    <row r="4435" spans="1:25" x14ac:dyDescent="0.25">
      <c r="A4435" s="9" t="s">
        <v>7846</v>
      </c>
      <c r="B4435" s="23">
        <v>46059.470138888901</v>
      </c>
      <c r="C4435" s="23">
        <v>46059.488888888904</v>
      </c>
      <c r="D4435" s="23">
        <v>46062.397916666698</v>
      </c>
      <c r="E4435" s="9" t="s">
        <v>212</v>
      </c>
      <c r="F4435" s="9" t="s">
        <v>188</v>
      </c>
      <c r="G4435" s="9" t="s">
        <v>213</v>
      </c>
      <c r="H4435" s="9" t="s">
        <v>167</v>
      </c>
      <c r="I4435" s="9" t="s">
        <v>362</v>
      </c>
      <c r="J4435" s="9" t="s">
        <v>2005</v>
      </c>
      <c r="K4435" s="9" t="s">
        <v>239</v>
      </c>
      <c r="L4435" s="9" t="s">
        <v>226</v>
      </c>
      <c r="M4435" s="9" t="s">
        <v>1487</v>
      </c>
      <c r="N4435" s="9" t="s">
        <v>196</v>
      </c>
      <c r="O4435" s="9" t="s">
        <v>176</v>
      </c>
      <c r="P4435" s="9" t="s">
        <v>419</v>
      </c>
      <c r="Q4435" s="9" t="s">
        <v>273</v>
      </c>
      <c r="R4435" s="9">
        <v>0</v>
      </c>
      <c r="S4435" s="9">
        <v>27</v>
      </c>
      <c r="U4435" s="9" t="s">
        <v>248</v>
      </c>
      <c r="X4435" s="9">
        <f>INDEX(SLA_Policy!$D$2:$D$5,MATCH(F4435,SLA_Policy!$A$2:$A$5,0))</f>
        <v>72</v>
      </c>
      <c r="Y4435" s="9" t="str">
        <f>IF(E4435="Cancelled","Excluded",IF(D4435="",IF((SLA_Policy!$B$8-B4435)*24&gt;X4435,"Open - Breached","Open - On Track"),IF((D4435-B4435)*24&lt;=X4435,"Met","Breached")))</f>
        <v>Met</v>
      </c>
    </row>
    <row r="4436" spans="1:25" x14ac:dyDescent="0.25">
      <c r="A4436" s="9" t="s">
        <v>7847</v>
      </c>
      <c r="B4436" s="23">
        <v>46059.473611111098</v>
      </c>
      <c r="C4436" s="23">
        <v>46059.479861111096</v>
      </c>
      <c r="D4436" s="23">
        <v>46059.745138888902</v>
      </c>
      <c r="E4436" s="9" t="s">
        <v>212</v>
      </c>
      <c r="F4436" s="9" t="s">
        <v>189</v>
      </c>
      <c r="G4436" s="9" t="s">
        <v>213</v>
      </c>
      <c r="H4436" s="9" t="s">
        <v>162</v>
      </c>
      <c r="I4436" s="9" t="s">
        <v>393</v>
      </c>
      <c r="J4436" s="9" t="s">
        <v>7848</v>
      </c>
      <c r="K4436" s="9" t="s">
        <v>246</v>
      </c>
      <c r="L4436" s="9" t="s">
        <v>226</v>
      </c>
      <c r="M4436" s="9" t="s">
        <v>615</v>
      </c>
      <c r="N4436" s="9" t="s">
        <v>196</v>
      </c>
      <c r="O4436" s="9" t="s">
        <v>116</v>
      </c>
      <c r="P4436" s="9" t="s">
        <v>295</v>
      </c>
      <c r="Q4436" s="9" t="s">
        <v>219</v>
      </c>
      <c r="R4436" s="9">
        <v>0</v>
      </c>
      <c r="S4436" s="9">
        <v>6</v>
      </c>
      <c r="U4436" s="9" t="s">
        <v>290</v>
      </c>
      <c r="X4436" s="9">
        <f>INDEX(SLA_Policy!$D$2:$D$5,MATCH(F4436,SLA_Policy!$A$2:$A$5,0))</f>
        <v>120</v>
      </c>
      <c r="Y4436" s="9" t="str">
        <f>IF(E4436="Cancelled","Excluded",IF(D4436="",IF((SLA_Policy!$B$8-B4436)*24&gt;X4436,"Open - Breached","Open - On Track"),IF((D4436-B4436)*24&lt;=X4436,"Met","Breached")))</f>
        <v>Met</v>
      </c>
    </row>
    <row r="4437" spans="1:25" x14ac:dyDescent="0.25">
      <c r="A4437" s="9" t="s">
        <v>7849</v>
      </c>
      <c r="B4437" s="23">
        <v>46059.490277777797</v>
      </c>
      <c r="C4437" s="23">
        <v>46059.500694444498</v>
      </c>
      <c r="D4437" s="23">
        <v>46059.697916666701</v>
      </c>
      <c r="E4437" s="9" t="s">
        <v>212</v>
      </c>
      <c r="F4437" s="9" t="s">
        <v>189</v>
      </c>
      <c r="G4437" s="9" t="s">
        <v>213</v>
      </c>
      <c r="H4437" s="9" t="s">
        <v>161</v>
      </c>
      <c r="I4437" s="9" t="s">
        <v>389</v>
      </c>
      <c r="J4437" s="9" t="s">
        <v>5947</v>
      </c>
      <c r="K4437" s="9" t="s">
        <v>246</v>
      </c>
      <c r="L4437" s="9" t="s">
        <v>311</v>
      </c>
      <c r="M4437" s="9" t="s">
        <v>2542</v>
      </c>
      <c r="N4437" s="9" t="s">
        <v>198</v>
      </c>
      <c r="O4437" s="9" t="s">
        <v>116</v>
      </c>
      <c r="P4437" s="9" t="s">
        <v>342</v>
      </c>
      <c r="Q4437" s="9" t="s">
        <v>219</v>
      </c>
      <c r="R4437" s="9">
        <v>0</v>
      </c>
      <c r="S4437" s="9">
        <v>3</v>
      </c>
      <c r="U4437" s="9" t="s">
        <v>266</v>
      </c>
      <c r="X4437" s="9">
        <f>INDEX(SLA_Policy!$D$2:$D$5,MATCH(F4437,SLA_Policy!$A$2:$A$5,0))</f>
        <v>120</v>
      </c>
      <c r="Y4437" s="9" t="str">
        <f>IF(E4437="Cancelled","Excluded",IF(D4437="",IF((SLA_Policy!$B$8-B4437)*24&gt;X4437,"Open - Breached","Open - On Track"),IF((D4437-B4437)*24&lt;=X4437,"Met","Breached")))</f>
        <v>Met</v>
      </c>
    </row>
    <row r="4438" spans="1:25" x14ac:dyDescent="0.25">
      <c r="A4438" s="9" t="s">
        <v>7850</v>
      </c>
      <c r="B4438" s="23">
        <v>46059.513888888898</v>
      </c>
      <c r="C4438" s="23">
        <v>46059.517361111102</v>
      </c>
      <c r="D4438" s="23">
        <v>46062.370138888902</v>
      </c>
      <c r="E4438" s="9" t="s">
        <v>212</v>
      </c>
      <c r="F4438" s="9" t="s">
        <v>188</v>
      </c>
      <c r="G4438" s="9" t="s">
        <v>213</v>
      </c>
      <c r="H4438" s="9" t="s">
        <v>167</v>
      </c>
      <c r="I4438" s="9" t="s">
        <v>349</v>
      </c>
      <c r="J4438" s="9" t="s">
        <v>656</v>
      </c>
      <c r="K4438" s="9" t="s">
        <v>303</v>
      </c>
      <c r="L4438" s="9" t="s">
        <v>282</v>
      </c>
      <c r="M4438" s="9" t="s">
        <v>5079</v>
      </c>
      <c r="N4438" s="9" t="s">
        <v>198</v>
      </c>
      <c r="O4438" s="9" t="s">
        <v>180</v>
      </c>
      <c r="P4438" s="9" t="s">
        <v>278</v>
      </c>
      <c r="Q4438" s="9" t="s">
        <v>219</v>
      </c>
      <c r="R4438" s="9">
        <v>0</v>
      </c>
      <c r="S4438" s="9">
        <v>35</v>
      </c>
      <c r="U4438" s="9" t="s">
        <v>290</v>
      </c>
      <c r="X4438" s="9">
        <f>INDEX(SLA_Policy!$D$2:$D$5,MATCH(F4438,SLA_Policy!$A$2:$A$5,0))</f>
        <v>72</v>
      </c>
      <c r="Y4438" s="9" t="str">
        <f>IF(E4438="Cancelled","Excluded",IF(D4438="",IF((SLA_Policy!$B$8-B4438)*24&gt;X4438,"Open - Breached","Open - On Track"),IF((D4438-B4438)*24&lt;=X4438,"Met","Breached")))</f>
        <v>Met</v>
      </c>
    </row>
    <row r="4439" spans="1:25" x14ac:dyDescent="0.25">
      <c r="A4439" s="9" t="s">
        <v>7851</v>
      </c>
      <c r="B4439" s="23">
        <v>46059.532638888901</v>
      </c>
      <c r="C4439" s="23">
        <v>46059.534027777801</v>
      </c>
      <c r="D4439" s="23">
        <v>46062.382638888899</v>
      </c>
      <c r="E4439" s="9" t="s">
        <v>212</v>
      </c>
      <c r="F4439" s="9" t="s">
        <v>189</v>
      </c>
      <c r="G4439" s="9" t="s">
        <v>213</v>
      </c>
      <c r="H4439" s="9" t="s">
        <v>88</v>
      </c>
      <c r="I4439" s="9" t="s">
        <v>268</v>
      </c>
      <c r="J4439" s="9" t="s">
        <v>2188</v>
      </c>
      <c r="K4439" s="9" t="s">
        <v>303</v>
      </c>
      <c r="L4439" s="9" t="s">
        <v>216</v>
      </c>
      <c r="M4439" s="9" t="s">
        <v>1186</v>
      </c>
      <c r="N4439" s="9" t="s">
        <v>200</v>
      </c>
      <c r="O4439" s="9" t="s">
        <v>178</v>
      </c>
      <c r="P4439" s="9" t="s">
        <v>272</v>
      </c>
      <c r="Q4439" s="9" t="s">
        <v>219</v>
      </c>
      <c r="R4439" s="9">
        <v>0</v>
      </c>
      <c r="S4439" s="9">
        <v>11</v>
      </c>
      <c r="T4439" s="9" t="s">
        <v>136</v>
      </c>
      <c r="U4439" s="9" t="s">
        <v>140</v>
      </c>
      <c r="V4439" s="9" t="s">
        <v>7700</v>
      </c>
      <c r="W4439" s="9">
        <v>5</v>
      </c>
      <c r="X4439" s="9">
        <f>INDEX(SLA_Policy!$D$2:$D$5,MATCH(F4439,SLA_Policy!$A$2:$A$5,0))</f>
        <v>120</v>
      </c>
      <c r="Y4439" s="9" t="str">
        <f>IF(E4439="Cancelled","Excluded",IF(D4439="",IF((SLA_Policy!$B$8-B4439)*24&gt;X4439,"Open - Breached","Open - On Track"),IF((D4439-B4439)*24&lt;=X4439,"Met","Breached")))</f>
        <v>Met</v>
      </c>
    </row>
    <row r="4440" spans="1:25" x14ac:dyDescent="0.25">
      <c r="A4440" s="9" t="s">
        <v>7852</v>
      </c>
      <c r="B4440" s="23">
        <v>46059.551388888904</v>
      </c>
      <c r="C4440" s="23">
        <v>46059.552083333299</v>
      </c>
      <c r="D4440" s="23">
        <v>46062.338194444397</v>
      </c>
      <c r="E4440" s="9" t="s">
        <v>212</v>
      </c>
      <c r="F4440" s="9" t="s">
        <v>188</v>
      </c>
      <c r="G4440" s="9" t="s">
        <v>213</v>
      </c>
      <c r="H4440" s="9" t="s">
        <v>88</v>
      </c>
      <c r="I4440" s="9" t="s">
        <v>92</v>
      </c>
      <c r="J4440" s="9" t="s">
        <v>2230</v>
      </c>
      <c r="K4440" s="9" t="s">
        <v>246</v>
      </c>
      <c r="L4440" s="9" t="s">
        <v>311</v>
      </c>
      <c r="M4440" s="9" t="s">
        <v>800</v>
      </c>
      <c r="N4440" s="9" t="s">
        <v>198</v>
      </c>
      <c r="O4440" s="9" t="s">
        <v>178</v>
      </c>
      <c r="P4440" s="9" t="s">
        <v>272</v>
      </c>
      <c r="Q4440" s="9" t="s">
        <v>219</v>
      </c>
      <c r="R4440" s="9">
        <v>0</v>
      </c>
      <c r="S4440" s="9">
        <v>16</v>
      </c>
      <c r="T4440" s="9" t="s">
        <v>220</v>
      </c>
      <c r="U4440" s="9" t="s">
        <v>221</v>
      </c>
      <c r="W4440" s="9">
        <v>5</v>
      </c>
      <c r="X4440" s="9">
        <f>INDEX(SLA_Policy!$D$2:$D$5,MATCH(F4440,SLA_Policy!$A$2:$A$5,0))</f>
        <v>72</v>
      </c>
      <c r="Y4440" s="9" t="str">
        <f>IF(E4440="Cancelled","Excluded",IF(D4440="",IF((SLA_Policy!$B$8-B4440)*24&gt;X4440,"Open - Breached","Open - On Track"),IF((D4440-B4440)*24&lt;=X4440,"Met","Breached")))</f>
        <v>Met</v>
      </c>
    </row>
    <row r="4441" spans="1:25" x14ac:dyDescent="0.25">
      <c r="A4441" s="9" t="s">
        <v>7853</v>
      </c>
      <c r="B4441" s="23">
        <v>46059.556944444397</v>
      </c>
      <c r="C4441" s="23">
        <v>46059.568055555603</v>
      </c>
      <c r="D4441" s="23">
        <v>46062.356249999997</v>
      </c>
      <c r="E4441" s="9" t="s">
        <v>212</v>
      </c>
      <c r="F4441" s="9" t="s">
        <v>189</v>
      </c>
      <c r="G4441" s="9" t="s">
        <v>213</v>
      </c>
      <c r="H4441" s="9" t="s">
        <v>88</v>
      </c>
      <c r="I4441" s="9" t="s">
        <v>354</v>
      </c>
      <c r="J4441" s="9" t="s">
        <v>1558</v>
      </c>
      <c r="K4441" s="9" t="s">
        <v>246</v>
      </c>
      <c r="L4441" s="9" t="s">
        <v>216</v>
      </c>
      <c r="M4441" s="9" t="s">
        <v>5417</v>
      </c>
      <c r="N4441" s="9" t="s">
        <v>198</v>
      </c>
      <c r="O4441" s="9" t="s">
        <v>178</v>
      </c>
      <c r="P4441" s="9" t="s">
        <v>414</v>
      </c>
      <c r="Q4441" s="9" t="s">
        <v>219</v>
      </c>
      <c r="R4441" s="9">
        <v>0</v>
      </c>
      <c r="S4441" s="9">
        <v>36</v>
      </c>
      <c r="T4441" s="9" t="s">
        <v>322</v>
      </c>
      <c r="U4441" s="9" t="s">
        <v>290</v>
      </c>
      <c r="X4441" s="9">
        <f>INDEX(SLA_Policy!$D$2:$D$5,MATCH(F4441,SLA_Policy!$A$2:$A$5,0))</f>
        <v>120</v>
      </c>
      <c r="Y4441" s="9" t="str">
        <f>IF(E4441="Cancelled","Excluded",IF(D4441="",IF((SLA_Policy!$B$8-B4441)*24&gt;X4441,"Open - Breached","Open - On Track"),IF((D4441-B4441)*24&lt;=X4441,"Met","Breached")))</f>
        <v>Met</v>
      </c>
    </row>
    <row r="4442" spans="1:25" x14ac:dyDescent="0.25">
      <c r="A4442" s="9" t="s">
        <v>7854</v>
      </c>
      <c r="B4442" s="23">
        <v>46059.557638888902</v>
      </c>
      <c r="C4442" s="23">
        <v>46059.659722222197</v>
      </c>
      <c r="D4442" s="23">
        <v>46062.400000000001</v>
      </c>
      <c r="E4442" s="9" t="s">
        <v>212</v>
      </c>
      <c r="F4442" s="9" t="s">
        <v>189</v>
      </c>
      <c r="G4442" s="9" t="s">
        <v>213</v>
      </c>
      <c r="H4442" s="9" t="s">
        <v>88</v>
      </c>
      <c r="I4442" s="9" t="s">
        <v>268</v>
      </c>
      <c r="J4442" s="9" t="s">
        <v>7855</v>
      </c>
      <c r="K4442" s="9" t="s">
        <v>303</v>
      </c>
      <c r="L4442" s="9" t="s">
        <v>311</v>
      </c>
      <c r="M4442" s="9" t="s">
        <v>476</v>
      </c>
      <c r="N4442" s="9" t="s">
        <v>196</v>
      </c>
      <c r="O4442" s="9" t="s">
        <v>178</v>
      </c>
      <c r="P4442" s="9" t="s">
        <v>321</v>
      </c>
      <c r="Q4442" s="9" t="s">
        <v>273</v>
      </c>
      <c r="R4442" s="9">
        <v>0</v>
      </c>
      <c r="S4442" s="9">
        <v>12</v>
      </c>
      <c r="T4442" s="9" t="s">
        <v>136</v>
      </c>
      <c r="U4442" s="9" t="s">
        <v>140</v>
      </c>
      <c r="V4442" s="9" t="s">
        <v>7700</v>
      </c>
      <c r="W4442" s="9">
        <v>5</v>
      </c>
      <c r="X4442" s="9">
        <f>INDEX(SLA_Policy!$D$2:$D$5,MATCH(F4442,SLA_Policy!$A$2:$A$5,0))</f>
        <v>120</v>
      </c>
      <c r="Y4442" s="9" t="str">
        <f>IF(E4442="Cancelled","Excluded",IF(D4442="",IF((SLA_Policy!$B$8-B4442)*24&gt;X4442,"Open - Breached","Open - On Track"),IF((D4442-B4442)*24&lt;=X4442,"Met","Breached")))</f>
        <v>Met</v>
      </c>
    </row>
    <row r="4443" spans="1:25" x14ac:dyDescent="0.25">
      <c r="A4443" s="9" t="s">
        <v>7856</v>
      </c>
      <c r="B4443" s="23">
        <v>46059.567361111098</v>
      </c>
      <c r="C4443" s="23">
        <v>46059.568749999999</v>
      </c>
      <c r="D4443" s="23">
        <v>46059.663194444503</v>
      </c>
      <c r="E4443" s="9" t="s">
        <v>212</v>
      </c>
      <c r="F4443" s="9" t="s">
        <v>188</v>
      </c>
      <c r="G4443" s="9" t="s">
        <v>213</v>
      </c>
      <c r="H4443" s="9" t="s">
        <v>161</v>
      </c>
      <c r="I4443" s="9" t="s">
        <v>389</v>
      </c>
      <c r="J4443" s="9" t="s">
        <v>435</v>
      </c>
      <c r="K4443" s="9" t="s">
        <v>246</v>
      </c>
      <c r="L4443" s="9" t="s">
        <v>293</v>
      </c>
      <c r="M4443" s="9" t="s">
        <v>2071</v>
      </c>
      <c r="N4443" s="9" t="s">
        <v>198</v>
      </c>
      <c r="O4443" s="9" t="s">
        <v>116</v>
      </c>
      <c r="P4443" s="9" t="s">
        <v>258</v>
      </c>
      <c r="Q4443" s="9" t="s">
        <v>219</v>
      </c>
      <c r="R4443" s="9">
        <v>0</v>
      </c>
      <c r="S4443" s="9">
        <v>3</v>
      </c>
      <c r="U4443" s="9" t="s">
        <v>290</v>
      </c>
      <c r="X4443" s="9">
        <f>INDEX(SLA_Policy!$D$2:$D$5,MATCH(F4443,SLA_Policy!$A$2:$A$5,0))</f>
        <v>72</v>
      </c>
      <c r="Y4443" s="9" t="str">
        <f>IF(E4443="Cancelled","Excluded",IF(D4443="",IF((SLA_Policy!$B$8-B4443)*24&gt;X4443,"Open - Breached","Open - On Track"),IF((D4443-B4443)*24&lt;=X4443,"Met","Breached")))</f>
        <v>Met</v>
      </c>
    </row>
    <row r="4444" spans="1:25" x14ac:dyDescent="0.25">
      <c r="A4444" s="9" t="s">
        <v>7857</v>
      </c>
      <c r="B4444" s="23">
        <v>46059.572916666701</v>
      </c>
      <c r="C4444" s="23">
        <v>46059.579861111102</v>
      </c>
      <c r="D4444" s="23">
        <v>46062.386805555601</v>
      </c>
      <c r="E4444" s="9" t="s">
        <v>212</v>
      </c>
      <c r="F4444" s="9" t="s">
        <v>189</v>
      </c>
      <c r="G4444" s="9" t="s">
        <v>213</v>
      </c>
      <c r="H4444" s="9" t="s">
        <v>162</v>
      </c>
      <c r="I4444" s="9" t="s">
        <v>393</v>
      </c>
      <c r="J4444" s="9" t="s">
        <v>4037</v>
      </c>
      <c r="K4444" s="9" t="s">
        <v>246</v>
      </c>
      <c r="L4444" s="9" t="s">
        <v>311</v>
      </c>
      <c r="M4444" s="9" t="s">
        <v>7858</v>
      </c>
      <c r="N4444" s="9" t="s">
        <v>199</v>
      </c>
      <c r="O4444" s="9" t="s">
        <v>116</v>
      </c>
      <c r="P4444" s="9" t="s">
        <v>342</v>
      </c>
      <c r="Q4444" s="9" t="s">
        <v>219</v>
      </c>
      <c r="R4444" s="9">
        <v>0</v>
      </c>
      <c r="S4444" s="9">
        <v>14</v>
      </c>
      <c r="U4444" s="9" t="s">
        <v>248</v>
      </c>
      <c r="X4444" s="9">
        <f>INDEX(SLA_Policy!$D$2:$D$5,MATCH(F4444,SLA_Policy!$A$2:$A$5,0))</f>
        <v>120</v>
      </c>
      <c r="Y4444" s="9" t="str">
        <f>IF(E4444="Cancelled","Excluded",IF(D4444="",IF((SLA_Policy!$B$8-B4444)*24&gt;X4444,"Open - Breached","Open - On Track"),IF((D4444-B4444)*24&lt;=X4444,"Met","Breached")))</f>
        <v>Met</v>
      </c>
    </row>
    <row r="4445" spans="1:25" x14ac:dyDescent="0.25">
      <c r="A4445" s="9" t="s">
        <v>7859</v>
      </c>
      <c r="B4445" s="23">
        <v>46059.597916666702</v>
      </c>
      <c r="C4445" s="23">
        <v>46059.600694444503</v>
      </c>
      <c r="D4445" s="23">
        <v>46059.677777777797</v>
      </c>
      <c r="E4445" s="9" t="s">
        <v>212</v>
      </c>
      <c r="F4445" s="9" t="s">
        <v>188</v>
      </c>
      <c r="G4445" s="9" t="s">
        <v>213</v>
      </c>
      <c r="H4445" s="9" t="s">
        <v>161</v>
      </c>
      <c r="I4445" s="9" t="s">
        <v>454</v>
      </c>
      <c r="J4445" s="9" t="s">
        <v>1491</v>
      </c>
      <c r="K4445" s="9" t="s">
        <v>246</v>
      </c>
      <c r="L4445" s="9" t="s">
        <v>104</v>
      </c>
      <c r="M4445" s="9" t="s">
        <v>838</v>
      </c>
      <c r="N4445" s="9" t="s">
        <v>200</v>
      </c>
      <c r="O4445" s="9" t="s">
        <v>177</v>
      </c>
      <c r="P4445" s="9" t="s">
        <v>457</v>
      </c>
      <c r="Q4445" s="9" t="s">
        <v>219</v>
      </c>
      <c r="R4445" s="9">
        <v>0</v>
      </c>
      <c r="S4445" s="9">
        <v>6</v>
      </c>
      <c r="U4445" s="9" t="s">
        <v>376</v>
      </c>
      <c r="X4445" s="9">
        <f>INDEX(SLA_Policy!$D$2:$D$5,MATCH(F4445,SLA_Policy!$A$2:$A$5,0))</f>
        <v>72</v>
      </c>
      <c r="Y4445" s="9" t="str">
        <f>IF(E4445="Cancelled","Excluded",IF(D4445="",IF((SLA_Policy!$B$8-B4445)*24&gt;X4445,"Open - Breached","Open - On Track"),IF((D4445-B4445)*24&lt;=X4445,"Met","Breached")))</f>
        <v>Met</v>
      </c>
    </row>
    <row r="4446" spans="1:25" x14ac:dyDescent="0.25">
      <c r="A4446" s="9" t="s">
        <v>7860</v>
      </c>
      <c r="B4446" s="23">
        <v>46059.610416666699</v>
      </c>
      <c r="C4446" s="23">
        <v>46059.612500000003</v>
      </c>
      <c r="D4446" s="23">
        <v>46059.906944444498</v>
      </c>
      <c r="E4446" s="9" t="s">
        <v>212</v>
      </c>
      <c r="F4446" s="9" t="s">
        <v>187</v>
      </c>
      <c r="G4446" s="9" t="s">
        <v>213</v>
      </c>
      <c r="H4446" s="9" t="s">
        <v>166</v>
      </c>
      <c r="I4446" s="9" t="s">
        <v>398</v>
      </c>
      <c r="J4446" s="9" t="s">
        <v>4530</v>
      </c>
      <c r="K4446" s="9" t="s">
        <v>246</v>
      </c>
      <c r="L4446" s="9" t="s">
        <v>216</v>
      </c>
      <c r="M4446" s="9" t="s">
        <v>247</v>
      </c>
      <c r="N4446" s="9" t="s">
        <v>197</v>
      </c>
      <c r="O4446" s="9" t="s">
        <v>181</v>
      </c>
      <c r="P4446" s="9" t="s">
        <v>289</v>
      </c>
      <c r="Q4446" s="9" t="s">
        <v>273</v>
      </c>
      <c r="R4446" s="9">
        <v>0</v>
      </c>
      <c r="S4446" s="9">
        <v>104</v>
      </c>
      <c r="U4446" s="9" t="s">
        <v>376</v>
      </c>
      <c r="W4446" s="9">
        <v>5</v>
      </c>
      <c r="X4446" s="9">
        <f>INDEX(SLA_Policy!$D$2:$D$5,MATCH(F4446,SLA_Policy!$A$2:$A$5,0))</f>
        <v>8</v>
      </c>
      <c r="Y4446" s="9" t="str">
        <f>IF(E4446="Cancelled","Excluded",IF(D4446="",IF((SLA_Policy!$B$8-B4446)*24&gt;X4446,"Open - Breached","Open - On Track"),IF((D4446-B4446)*24&lt;=X4446,"Met","Breached")))</f>
        <v>Met</v>
      </c>
    </row>
    <row r="4447" spans="1:25" x14ac:dyDescent="0.25">
      <c r="A4447" s="9" t="s">
        <v>7861</v>
      </c>
      <c r="B4447" s="23">
        <v>46059.615277777797</v>
      </c>
      <c r="C4447" s="23">
        <v>46059.618055555598</v>
      </c>
      <c r="D4447" s="23">
        <v>46062.366666666698</v>
      </c>
      <c r="E4447" s="9" t="s">
        <v>212</v>
      </c>
      <c r="F4447" s="9" t="s">
        <v>189</v>
      </c>
      <c r="G4447" s="9" t="s">
        <v>213</v>
      </c>
      <c r="H4447" s="9" t="s">
        <v>167</v>
      </c>
      <c r="I4447" s="9" t="s">
        <v>362</v>
      </c>
      <c r="J4447" s="9" t="s">
        <v>6164</v>
      </c>
      <c r="K4447" s="9" t="s">
        <v>246</v>
      </c>
      <c r="L4447" s="9" t="s">
        <v>371</v>
      </c>
      <c r="M4447" s="9" t="s">
        <v>4806</v>
      </c>
      <c r="N4447" s="9" t="s">
        <v>198</v>
      </c>
      <c r="O4447" s="9" t="s">
        <v>176</v>
      </c>
      <c r="P4447" s="9" t="s">
        <v>1159</v>
      </c>
      <c r="Q4447" s="9" t="s">
        <v>219</v>
      </c>
      <c r="R4447" s="9">
        <v>0</v>
      </c>
      <c r="S4447" s="9">
        <v>45</v>
      </c>
      <c r="U4447" s="9" t="s">
        <v>248</v>
      </c>
      <c r="W4447" s="9">
        <v>5</v>
      </c>
      <c r="X4447" s="9">
        <f>INDEX(SLA_Policy!$D$2:$D$5,MATCH(F4447,SLA_Policy!$A$2:$A$5,0))</f>
        <v>120</v>
      </c>
      <c r="Y4447" s="9" t="str">
        <f>IF(E4447="Cancelled","Excluded",IF(D4447="",IF((SLA_Policy!$B$8-B4447)*24&gt;X4447,"Open - Breached","Open - On Track"),IF((D4447-B4447)*24&lt;=X4447,"Met","Breached")))</f>
        <v>Met</v>
      </c>
    </row>
    <row r="4448" spans="1:25" x14ac:dyDescent="0.25">
      <c r="A4448" s="9" t="s">
        <v>7862</v>
      </c>
      <c r="B4448" s="23">
        <v>46059.6159722222</v>
      </c>
      <c r="C4448" s="23">
        <v>46059.634722222203</v>
      </c>
      <c r="D4448" s="23">
        <v>46059.713888888902</v>
      </c>
      <c r="E4448" s="9" t="s">
        <v>212</v>
      </c>
      <c r="F4448" s="9" t="s">
        <v>188</v>
      </c>
      <c r="G4448" s="9" t="s">
        <v>213</v>
      </c>
      <c r="H4448" s="9" t="s">
        <v>164</v>
      </c>
      <c r="I4448" s="9" t="s">
        <v>478</v>
      </c>
      <c r="J4448" s="9" t="s">
        <v>7863</v>
      </c>
      <c r="K4448" s="9" t="s">
        <v>262</v>
      </c>
      <c r="L4448" s="9" t="s">
        <v>293</v>
      </c>
      <c r="M4448" s="9" t="s">
        <v>3197</v>
      </c>
      <c r="N4448" s="9" t="s">
        <v>198</v>
      </c>
      <c r="O4448" s="9" t="s">
        <v>178</v>
      </c>
      <c r="P4448" s="9" t="s">
        <v>360</v>
      </c>
      <c r="Q4448" s="9" t="s">
        <v>219</v>
      </c>
      <c r="R4448" s="9">
        <v>0</v>
      </c>
      <c r="S4448" s="9">
        <v>20</v>
      </c>
      <c r="T4448" s="9" t="s">
        <v>343</v>
      </c>
      <c r="U4448" s="9" t="s">
        <v>376</v>
      </c>
      <c r="W4448" s="9">
        <v>5</v>
      </c>
      <c r="X4448" s="9">
        <f>INDEX(SLA_Policy!$D$2:$D$5,MATCH(F4448,SLA_Policy!$A$2:$A$5,0))</f>
        <v>72</v>
      </c>
      <c r="Y4448" s="9" t="str">
        <f>IF(E4448="Cancelled","Excluded",IF(D4448="",IF((SLA_Policy!$B$8-B4448)*24&gt;X4448,"Open - Breached","Open - On Track"),IF((D4448-B4448)*24&lt;=X4448,"Met","Breached")))</f>
        <v>Met</v>
      </c>
    </row>
    <row r="4449" spans="1:25" x14ac:dyDescent="0.25">
      <c r="A4449" s="9" t="s">
        <v>7864</v>
      </c>
      <c r="B4449" s="23">
        <v>46059.629166666702</v>
      </c>
      <c r="C4449" s="23">
        <v>46059.632638888899</v>
      </c>
      <c r="D4449" s="23">
        <v>46059.682638888902</v>
      </c>
      <c r="E4449" s="9" t="s">
        <v>212</v>
      </c>
      <c r="F4449" s="9" t="s">
        <v>187</v>
      </c>
      <c r="G4449" s="9" t="s">
        <v>213</v>
      </c>
      <c r="H4449" s="9" t="s">
        <v>162</v>
      </c>
      <c r="I4449" s="9" t="s">
        <v>345</v>
      </c>
      <c r="J4449" s="9" t="s">
        <v>7865</v>
      </c>
      <c r="K4449" s="9" t="s">
        <v>246</v>
      </c>
      <c r="L4449" s="9" t="s">
        <v>351</v>
      </c>
      <c r="M4449" s="9" t="s">
        <v>436</v>
      </c>
      <c r="N4449" s="9" t="s">
        <v>197</v>
      </c>
      <c r="O4449" s="9" t="s">
        <v>116</v>
      </c>
      <c r="P4449" s="9" t="s">
        <v>258</v>
      </c>
      <c r="Q4449" s="9" t="s">
        <v>219</v>
      </c>
      <c r="R4449" s="9">
        <v>1</v>
      </c>
      <c r="S4449" s="9">
        <v>26</v>
      </c>
      <c r="U4449" s="9" t="s">
        <v>290</v>
      </c>
      <c r="X4449" s="9">
        <f>INDEX(SLA_Policy!$D$2:$D$5,MATCH(F4449,SLA_Policy!$A$2:$A$5,0))</f>
        <v>8</v>
      </c>
      <c r="Y4449" s="9" t="str">
        <f>IF(E4449="Cancelled","Excluded",IF(D4449="",IF((SLA_Policy!$B$8-B4449)*24&gt;X4449,"Open - Breached","Open - On Track"),IF((D4449-B4449)*24&lt;=X4449,"Met","Breached")))</f>
        <v>Met</v>
      </c>
    </row>
    <row r="4450" spans="1:25" x14ac:dyDescent="0.25">
      <c r="A4450" s="9" t="s">
        <v>7866</v>
      </c>
      <c r="B4450" s="23">
        <v>46059.6340277778</v>
      </c>
      <c r="C4450" s="23">
        <v>46059.777083333298</v>
      </c>
      <c r="D4450" s="23">
        <v>46062.749305555597</v>
      </c>
      <c r="E4450" s="9" t="s">
        <v>212</v>
      </c>
      <c r="F4450" s="9" t="s">
        <v>189</v>
      </c>
      <c r="G4450" s="9" t="s">
        <v>213</v>
      </c>
      <c r="H4450" s="9" t="s">
        <v>88</v>
      </c>
      <c r="I4450" s="9" t="s">
        <v>486</v>
      </c>
      <c r="J4450" s="9" t="s">
        <v>6268</v>
      </c>
      <c r="K4450" s="9" t="s">
        <v>303</v>
      </c>
      <c r="L4450" s="9" t="s">
        <v>371</v>
      </c>
      <c r="M4450" s="9" t="s">
        <v>1778</v>
      </c>
      <c r="N4450" s="9" t="s">
        <v>197</v>
      </c>
      <c r="O4450" s="9" t="s">
        <v>178</v>
      </c>
      <c r="P4450" s="9" t="s">
        <v>427</v>
      </c>
      <c r="Q4450" s="9" t="s">
        <v>219</v>
      </c>
      <c r="R4450" s="9">
        <v>1</v>
      </c>
      <c r="S4450" s="9">
        <v>26</v>
      </c>
      <c r="U4450" s="9" t="s">
        <v>266</v>
      </c>
      <c r="X4450" s="9">
        <f>INDEX(SLA_Policy!$D$2:$D$5,MATCH(F4450,SLA_Policy!$A$2:$A$5,0))</f>
        <v>120</v>
      </c>
      <c r="Y4450" s="9" t="str">
        <f>IF(E4450="Cancelled","Excluded",IF(D4450="",IF((SLA_Policy!$B$8-B4450)*24&gt;X4450,"Open - Breached","Open - On Track"),IF((D4450-B4450)*24&lt;=X4450,"Met","Breached")))</f>
        <v>Met</v>
      </c>
    </row>
    <row r="4451" spans="1:25" x14ac:dyDescent="0.25">
      <c r="A4451" s="9" t="s">
        <v>7867</v>
      </c>
      <c r="B4451" s="23">
        <v>46059.681944444397</v>
      </c>
      <c r="C4451" s="23">
        <v>46059.695138888899</v>
      </c>
      <c r="D4451" s="23">
        <v>46059.711111111101</v>
      </c>
      <c r="E4451" s="9" t="s">
        <v>212</v>
      </c>
      <c r="F4451" s="9" t="s">
        <v>187</v>
      </c>
      <c r="G4451" s="9" t="s">
        <v>213</v>
      </c>
      <c r="H4451" s="9" t="s">
        <v>166</v>
      </c>
      <c r="I4451" s="9" t="s">
        <v>398</v>
      </c>
      <c r="J4451" s="9" t="s">
        <v>1811</v>
      </c>
      <c r="K4451" s="9" t="s">
        <v>225</v>
      </c>
      <c r="L4451" s="9" t="s">
        <v>104</v>
      </c>
      <c r="M4451" s="9" t="s">
        <v>4482</v>
      </c>
      <c r="N4451" s="9" t="s">
        <v>199</v>
      </c>
      <c r="O4451" s="9" t="s">
        <v>181</v>
      </c>
      <c r="P4451" s="9" t="s">
        <v>668</v>
      </c>
      <c r="Q4451" s="9" t="s">
        <v>273</v>
      </c>
      <c r="R4451" s="9">
        <v>0</v>
      </c>
      <c r="S4451" s="9">
        <v>34</v>
      </c>
      <c r="U4451" s="9" t="s">
        <v>290</v>
      </c>
      <c r="X4451" s="9">
        <f>INDEX(SLA_Policy!$D$2:$D$5,MATCH(F4451,SLA_Policy!$A$2:$A$5,0))</f>
        <v>8</v>
      </c>
      <c r="Y4451" s="9" t="str">
        <f>IF(E4451="Cancelled","Excluded",IF(D4451="",IF((SLA_Policy!$B$8-B4451)*24&gt;X4451,"Open - Breached","Open - On Track"),IF((D4451-B4451)*24&lt;=X4451,"Met","Breached")))</f>
        <v>Met</v>
      </c>
    </row>
    <row r="4452" spans="1:25" x14ac:dyDescent="0.25">
      <c r="A4452" s="9" t="s">
        <v>7868</v>
      </c>
      <c r="B4452" s="23">
        <v>46059.686111111099</v>
      </c>
      <c r="C4452" s="23">
        <v>46062.337500000001</v>
      </c>
      <c r="D4452" s="23">
        <v>46063.322916666701</v>
      </c>
      <c r="E4452" s="9" t="s">
        <v>212</v>
      </c>
      <c r="F4452" s="9" t="s">
        <v>189</v>
      </c>
      <c r="G4452" s="9" t="s">
        <v>213</v>
      </c>
      <c r="H4452" s="9" t="s">
        <v>164</v>
      </c>
      <c r="I4452" s="9" t="s">
        <v>339</v>
      </c>
      <c r="J4452" s="9" t="s">
        <v>4382</v>
      </c>
      <c r="K4452" s="9" t="s">
        <v>246</v>
      </c>
      <c r="L4452" s="9" t="s">
        <v>270</v>
      </c>
      <c r="M4452" s="9" t="s">
        <v>3054</v>
      </c>
      <c r="N4452" s="9" t="s">
        <v>196</v>
      </c>
      <c r="O4452" s="9" t="s">
        <v>116</v>
      </c>
      <c r="P4452" s="9" t="s">
        <v>295</v>
      </c>
      <c r="Q4452" s="9" t="s">
        <v>219</v>
      </c>
      <c r="R4452" s="9">
        <v>2</v>
      </c>
      <c r="S4452" s="9">
        <v>22</v>
      </c>
      <c r="T4452" s="9" t="s">
        <v>343</v>
      </c>
      <c r="U4452" s="9" t="s">
        <v>266</v>
      </c>
      <c r="W4452" s="9">
        <v>3</v>
      </c>
      <c r="X4452" s="9">
        <f>INDEX(SLA_Policy!$D$2:$D$5,MATCH(F4452,SLA_Policy!$A$2:$A$5,0))</f>
        <v>120</v>
      </c>
      <c r="Y4452" s="9" t="str">
        <f>IF(E4452="Cancelled","Excluded",IF(D4452="",IF((SLA_Policy!$B$8-B4452)*24&gt;X4452,"Open - Breached","Open - On Track"),IF((D4452-B4452)*24&lt;=X4452,"Met","Breached")))</f>
        <v>Met</v>
      </c>
    </row>
    <row r="4453" spans="1:25" x14ac:dyDescent="0.25">
      <c r="A4453" s="9" t="s">
        <v>7869</v>
      </c>
      <c r="B4453" s="23">
        <v>46059.692361111098</v>
      </c>
      <c r="C4453" s="23">
        <v>46059.783333333296</v>
      </c>
      <c r="D4453" s="23">
        <v>46062.347916666702</v>
      </c>
      <c r="E4453" s="9" t="s">
        <v>212</v>
      </c>
      <c r="F4453" s="9" t="s">
        <v>189</v>
      </c>
      <c r="G4453" s="9" t="s">
        <v>236</v>
      </c>
      <c r="H4453" s="9" t="s">
        <v>164</v>
      </c>
      <c r="I4453" s="9" t="s">
        <v>421</v>
      </c>
      <c r="J4453" s="9" t="s">
        <v>2202</v>
      </c>
      <c r="K4453" s="9" t="s">
        <v>303</v>
      </c>
      <c r="L4453" s="9" t="s">
        <v>270</v>
      </c>
      <c r="M4453" s="9" t="s">
        <v>6927</v>
      </c>
      <c r="N4453" s="9" t="s">
        <v>196</v>
      </c>
      <c r="O4453" s="9" t="s">
        <v>116</v>
      </c>
      <c r="P4453" s="9" t="s">
        <v>234</v>
      </c>
      <c r="Q4453" s="9" t="s">
        <v>219</v>
      </c>
      <c r="R4453" s="9">
        <v>0</v>
      </c>
      <c r="S4453" s="9">
        <v>14</v>
      </c>
      <c r="T4453" s="9" t="s">
        <v>343</v>
      </c>
      <c r="U4453" s="9" t="s">
        <v>242</v>
      </c>
      <c r="X4453" s="9">
        <f>INDEX(SLA_Policy!$D$2:$D$5,MATCH(F4453,SLA_Policy!$A$2:$A$5,0))</f>
        <v>120</v>
      </c>
      <c r="Y4453" s="9" t="str">
        <f>IF(E4453="Cancelled","Excluded",IF(D4453="",IF((SLA_Policy!$B$8-B4453)*24&gt;X4453,"Open - Breached","Open - On Track"),IF((D4453-B4453)*24&lt;=X4453,"Met","Breached")))</f>
        <v>Met</v>
      </c>
    </row>
    <row r="4454" spans="1:25" x14ac:dyDescent="0.25">
      <c r="A4454" s="9" t="s">
        <v>7870</v>
      </c>
      <c r="B4454" s="23">
        <v>46059.693055555603</v>
      </c>
      <c r="C4454" s="23">
        <v>46059.739583333299</v>
      </c>
      <c r="D4454" s="23">
        <v>46062.366666666698</v>
      </c>
      <c r="E4454" s="9" t="s">
        <v>212</v>
      </c>
      <c r="F4454" s="9" t="s">
        <v>189</v>
      </c>
      <c r="G4454" s="9" t="s">
        <v>236</v>
      </c>
      <c r="H4454" s="9" t="s">
        <v>164</v>
      </c>
      <c r="I4454" s="9" t="s">
        <v>421</v>
      </c>
      <c r="J4454" s="9" t="s">
        <v>902</v>
      </c>
      <c r="K4454" s="9" t="s">
        <v>303</v>
      </c>
      <c r="L4454" s="9" t="s">
        <v>104</v>
      </c>
      <c r="M4454" s="9" t="s">
        <v>7871</v>
      </c>
      <c r="N4454" s="9" t="s">
        <v>196</v>
      </c>
      <c r="O4454" s="9" t="s">
        <v>180</v>
      </c>
      <c r="P4454" s="9" t="s">
        <v>368</v>
      </c>
      <c r="Q4454" s="9" t="s">
        <v>219</v>
      </c>
      <c r="R4454" s="9">
        <v>0</v>
      </c>
      <c r="S4454" s="9">
        <v>9</v>
      </c>
      <c r="T4454" s="9" t="s">
        <v>343</v>
      </c>
      <c r="U4454" s="9" t="s">
        <v>242</v>
      </c>
      <c r="W4454" s="9">
        <v>3</v>
      </c>
      <c r="X4454" s="9">
        <f>INDEX(SLA_Policy!$D$2:$D$5,MATCH(F4454,SLA_Policy!$A$2:$A$5,0))</f>
        <v>120</v>
      </c>
      <c r="Y4454" s="9" t="str">
        <f>IF(E4454="Cancelled","Excluded",IF(D4454="",IF((SLA_Policy!$B$8-B4454)*24&gt;X4454,"Open - Breached","Open - On Track"),IF((D4454-B4454)*24&lt;=X4454,"Met","Breached")))</f>
        <v>Met</v>
      </c>
    </row>
    <row r="4455" spans="1:25" x14ac:dyDescent="0.25">
      <c r="A4455" s="9" t="s">
        <v>7872</v>
      </c>
      <c r="B4455" s="23">
        <v>46059.704861111102</v>
      </c>
      <c r="C4455" s="23">
        <v>46062.311111111099</v>
      </c>
      <c r="D4455" s="23">
        <v>46062.3305555556</v>
      </c>
      <c r="E4455" s="9" t="s">
        <v>212</v>
      </c>
      <c r="F4455" s="9" t="s">
        <v>188</v>
      </c>
      <c r="G4455" s="9" t="s">
        <v>213</v>
      </c>
      <c r="H4455" s="9" t="s">
        <v>88</v>
      </c>
      <c r="I4455" s="9" t="s">
        <v>268</v>
      </c>
      <c r="J4455" s="9" t="s">
        <v>7873</v>
      </c>
      <c r="K4455" s="9" t="s">
        <v>303</v>
      </c>
      <c r="L4455" s="9" t="s">
        <v>216</v>
      </c>
      <c r="M4455" s="9" t="s">
        <v>647</v>
      </c>
      <c r="N4455" s="9" t="s">
        <v>197</v>
      </c>
      <c r="O4455" s="9" t="s">
        <v>178</v>
      </c>
      <c r="P4455" s="9" t="s">
        <v>272</v>
      </c>
      <c r="Q4455" s="9" t="s">
        <v>219</v>
      </c>
      <c r="R4455" s="9">
        <v>0</v>
      </c>
      <c r="S4455" s="9">
        <v>39</v>
      </c>
      <c r="T4455" s="9" t="s">
        <v>220</v>
      </c>
      <c r="U4455" s="9" t="s">
        <v>140</v>
      </c>
      <c r="V4455" s="9" t="s">
        <v>7700</v>
      </c>
      <c r="W4455" s="9">
        <v>4</v>
      </c>
      <c r="X4455" s="9">
        <f>INDEX(SLA_Policy!$D$2:$D$5,MATCH(F4455,SLA_Policy!$A$2:$A$5,0))</f>
        <v>72</v>
      </c>
      <c r="Y4455" s="9" t="str">
        <f>IF(E4455="Cancelled","Excluded",IF(D4455="",IF((SLA_Policy!$B$8-B4455)*24&gt;X4455,"Open - Breached","Open - On Track"),IF((D4455-B4455)*24&lt;=X4455,"Met","Breached")))</f>
        <v>Met</v>
      </c>
    </row>
    <row r="4456" spans="1:25" x14ac:dyDescent="0.25">
      <c r="A4456" s="9" t="s">
        <v>7874</v>
      </c>
      <c r="B4456" s="23">
        <v>46059.710416666698</v>
      </c>
      <c r="C4456" s="23">
        <v>46059.712500000001</v>
      </c>
      <c r="D4456" s="23">
        <v>46062.343055555597</v>
      </c>
      <c r="E4456" s="9" t="s">
        <v>212</v>
      </c>
      <c r="F4456" s="9" t="s">
        <v>188</v>
      </c>
      <c r="G4456" s="9" t="s">
        <v>213</v>
      </c>
      <c r="H4456" s="9" t="s">
        <v>162</v>
      </c>
      <c r="I4456" s="9" t="s">
        <v>345</v>
      </c>
      <c r="J4456" s="9" t="s">
        <v>7875</v>
      </c>
      <c r="K4456" s="9" t="s">
        <v>225</v>
      </c>
      <c r="L4456" s="9" t="s">
        <v>282</v>
      </c>
      <c r="M4456" s="9" t="s">
        <v>7797</v>
      </c>
      <c r="N4456" s="9" t="s">
        <v>198</v>
      </c>
      <c r="O4456" s="9" t="s">
        <v>179</v>
      </c>
      <c r="P4456" s="9" t="s">
        <v>264</v>
      </c>
      <c r="Q4456" s="9" t="s">
        <v>219</v>
      </c>
      <c r="R4456" s="9">
        <v>0</v>
      </c>
      <c r="S4456" s="9">
        <v>30</v>
      </c>
      <c r="U4456" s="9" t="s">
        <v>266</v>
      </c>
      <c r="X4456" s="9">
        <f>INDEX(SLA_Policy!$D$2:$D$5,MATCH(F4456,SLA_Policy!$A$2:$A$5,0))</f>
        <v>72</v>
      </c>
      <c r="Y4456" s="9" t="str">
        <f>IF(E4456="Cancelled","Excluded",IF(D4456="",IF((SLA_Policy!$B$8-B4456)*24&gt;X4456,"Open - Breached","Open - On Track"),IF((D4456-B4456)*24&lt;=X4456,"Met","Breached")))</f>
        <v>Met</v>
      </c>
    </row>
    <row r="4457" spans="1:25" x14ac:dyDescent="0.25">
      <c r="A4457" s="9" t="s">
        <v>7876</v>
      </c>
      <c r="B4457" s="23">
        <v>46059.717361111099</v>
      </c>
      <c r="C4457" s="23">
        <v>46059.767361111102</v>
      </c>
      <c r="D4457" s="23">
        <v>46062.559027777803</v>
      </c>
      <c r="E4457" s="9" t="s">
        <v>212</v>
      </c>
      <c r="F4457" s="9" t="s">
        <v>189</v>
      </c>
      <c r="G4457" s="9" t="s">
        <v>213</v>
      </c>
      <c r="H4457" s="9" t="s">
        <v>163</v>
      </c>
      <c r="I4457" s="9" t="s">
        <v>405</v>
      </c>
      <c r="J4457" s="9" t="s">
        <v>1704</v>
      </c>
      <c r="K4457" s="9" t="s">
        <v>303</v>
      </c>
      <c r="L4457" s="9" t="s">
        <v>104</v>
      </c>
      <c r="M4457" s="9" t="s">
        <v>3316</v>
      </c>
      <c r="N4457" s="9" t="s">
        <v>196</v>
      </c>
      <c r="O4457" s="9" t="s">
        <v>116</v>
      </c>
      <c r="P4457" s="9" t="s">
        <v>342</v>
      </c>
      <c r="Q4457" s="9" t="s">
        <v>219</v>
      </c>
      <c r="R4457" s="9">
        <v>1</v>
      </c>
      <c r="S4457" s="9">
        <v>29</v>
      </c>
      <c r="U4457" s="9" t="s">
        <v>230</v>
      </c>
      <c r="W4457" s="9">
        <v>3</v>
      </c>
      <c r="X4457" s="9">
        <f>INDEX(SLA_Policy!$D$2:$D$5,MATCH(F4457,SLA_Policy!$A$2:$A$5,0))</f>
        <v>120</v>
      </c>
      <c r="Y4457" s="9" t="str">
        <f>IF(E4457="Cancelled","Excluded",IF(D4457="",IF((SLA_Policy!$B$8-B4457)*24&gt;X4457,"Open - Breached","Open - On Track"),IF((D4457-B4457)*24&lt;=X4457,"Met","Breached")))</f>
        <v>Met</v>
      </c>
    </row>
    <row r="4458" spans="1:25" x14ac:dyDescent="0.25">
      <c r="A4458" s="9" t="s">
        <v>7877</v>
      </c>
      <c r="B4458" s="23">
        <v>46059.944444444503</v>
      </c>
      <c r="C4458" s="23">
        <v>46059.947222222203</v>
      </c>
      <c r="D4458" s="23">
        <v>46059.994444444397</v>
      </c>
      <c r="E4458" s="9" t="s">
        <v>212</v>
      </c>
      <c r="F4458" s="9" t="s">
        <v>186</v>
      </c>
      <c r="G4458" s="9" t="s">
        <v>213</v>
      </c>
      <c r="H4458" s="9" t="s">
        <v>88</v>
      </c>
      <c r="I4458" s="9" t="s">
        <v>268</v>
      </c>
      <c r="J4458" s="9" t="s">
        <v>4346</v>
      </c>
      <c r="K4458" s="9" t="s">
        <v>303</v>
      </c>
      <c r="L4458" s="9" t="s">
        <v>226</v>
      </c>
      <c r="M4458" s="9" t="s">
        <v>2818</v>
      </c>
      <c r="N4458" s="9" t="s">
        <v>196</v>
      </c>
      <c r="O4458" s="9" t="s">
        <v>176</v>
      </c>
      <c r="P4458" s="9" t="s">
        <v>330</v>
      </c>
      <c r="Q4458" s="9" t="s">
        <v>273</v>
      </c>
      <c r="R4458" s="9">
        <v>0</v>
      </c>
      <c r="S4458" s="9">
        <v>57</v>
      </c>
      <c r="T4458" s="9" t="s">
        <v>136</v>
      </c>
      <c r="U4458" s="9" t="s">
        <v>140</v>
      </c>
      <c r="V4458" s="9" t="s">
        <v>7700</v>
      </c>
      <c r="W4458" s="9">
        <v>5</v>
      </c>
      <c r="X4458" s="9">
        <f>INDEX(SLA_Policy!$D$2:$D$5,MATCH(F4458,SLA_Policy!$A$2:$A$5,0))</f>
        <v>4</v>
      </c>
      <c r="Y4458" s="9" t="str">
        <f>IF(E4458="Cancelled","Excluded",IF(D4458="",IF((SLA_Policy!$B$8-B4458)*24&gt;X4458,"Open - Breached","Open - On Track"),IF((D4458-B4458)*24&lt;=X4458,"Met","Breached")))</f>
        <v>Met</v>
      </c>
    </row>
    <row r="4459" spans="1:25" x14ac:dyDescent="0.25">
      <c r="A4459" s="9" t="s">
        <v>7878</v>
      </c>
      <c r="B4459" s="23">
        <v>46060.470138888901</v>
      </c>
      <c r="C4459" s="23">
        <v>46062.345138888901</v>
      </c>
      <c r="D4459" s="23">
        <v>46062.588194444397</v>
      </c>
      <c r="E4459" s="9" t="s">
        <v>212</v>
      </c>
      <c r="F4459" s="9" t="s">
        <v>188</v>
      </c>
      <c r="G4459" s="9" t="s">
        <v>213</v>
      </c>
      <c r="H4459" s="9" t="s">
        <v>88</v>
      </c>
      <c r="I4459" s="9" t="s">
        <v>486</v>
      </c>
      <c r="J4459" s="9" t="s">
        <v>5837</v>
      </c>
      <c r="K4459" s="9" t="s">
        <v>246</v>
      </c>
      <c r="L4459" s="9" t="s">
        <v>226</v>
      </c>
      <c r="M4459" s="9" t="s">
        <v>4657</v>
      </c>
      <c r="N4459" s="9" t="s">
        <v>196</v>
      </c>
      <c r="O4459" s="9" t="s">
        <v>178</v>
      </c>
      <c r="P4459" s="9" t="s">
        <v>272</v>
      </c>
      <c r="Q4459" s="9" t="s">
        <v>219</v>
      </c>
      <c r="R4459" s="9">
        <v>1</v>
      </c>
      <c r="S4459" s="9">
        <v>80</v>
      </c>
      <c r="U4459" s="9" t="s">
        <v>221</v>
      </c>
      <c r="W4459" s="9">
        <v>3</v>
      </c>
      <c r="X4459" s="9">
        <f>INDEX(SLA_Policy!$D$2:$D$5,MATCH(F4459,SLA_Policy!$A$2:$A$5,0))</f>
        <v>72</v>
      </c>
      <c r="Y4459" s="9" t="str">
        <f>IF(E4459="Cancelled","Excluded",IF(D4459="",IF((SLA_Policy!$B$8-B4459)*24&gt;X4459,"Open - Breached","Open - On Track"),IF((D4459-B4459)*24&lt;=X4459,"Met","Breached")))</f>
        <v>Met</v>
      </c>
    </row>
    <row r="4460" spans="1:25" x14ac:dyDescent="0.25">
      <c r="A4460" s="9" t="s">
        <v>7879</v>
      </c>
      <c r="B4460" s="23">
        <v>46060.723611111098</v>
      </c>
      <c r="C4460" s="23">
        <v>46062.327083333301</v>
      </c>
      <c r="D4460" s="23">
        <v>46062.337500000001</v>
      </c>
      <c r="E4460" s="9" t="s">
        <v>212</v>
      </c>
      <c r="F4460" s="9" t="s">
        <v>188</v>
      </c>
      <c r="G4460" s="9" t="s">
        <v>213</v>
      </c>
      <c r="H4460" s="9" t="s">
        <v>161</v>
      </c>
      <c r="I4460" s="9" t="s">
        <v>389</v>
      </c>
      <c r="J4460" s="9" t="s">
        <v>5386</v>
      </c>
      <c r="K4460" s="9" t="s">
        <v>225</v>
      </c>
      <c r="L4460" s="9" t="s">
        <v>216</v>
      </c>
      <c r="M4460" s="9" t="s">
        <v>3667</v>
      </c>
      <c r="N4460" s="9" t="s">
        <v>198</v>
      </c>
      <c r="O4460" s="9" t="s">
        <v>116</v>
      </c>
      <c r="P4460" s="9" t="s">
        <v>258</v>
      </c>
      <c r="Q4460" s="9" t="s">
        <v>219</v>
      </c>
      <c r="R4460" s="9">
        <v>0</v>
      </c>
      <c r="S4460" s="9">
        <v>2</v>
      </c>
      <c r="U4460" s="9" t="s">
        <v>290</v>
      </c>
      <c r="X4460" s="9">
        <f>INDEX(SLA_Policy!$D$2:$D$5,MATCH(F4460,SLA_Policy!$A$2:$A$5,0))</f>
        <v>72</v>
      </c>
      <c r="Y4460" s="9" t="str">
        <f>IF(E4460="Cancelled","Excluded",IF(D4460="",IF((SLA_Policy!$B$8-B4460)*24&gt;X4460,"Open - Breached","Open - On Track"),IF((D4460-B4460)*24&lt;=X4460,"Met","Breached")))</f>
        <v>Met</v>
      </c>
    </row>
    <row r="4461" spans="1:25" x14ac:dyDescent="0.25">
      <c r="A4461" s="9" t="s">
        <v>7880</v>
      </c>
      <c r="B4461" s="23">
        <v>46061.420833333301</v>
      </c>
      <c r="C4461" s="23">
        <v>46062.359722222202</v>
      </c>
      <c r="D4461" s="23">
        <v>46062.367361111101</v>
      </c>
      <c r="E4461" s="9" t="s">
        <v>212</v>
      </c>
      <c r="F4461" s="9" t="s">
        <v>188</v>
      </c>
      <c r="G4461" s="9" t="s">
        <v>213</v>
      </c>
      <c r="H4461" s="9" t="s">
        <v>167</v>
      </c>
      <c r="I4461" s="9" t="s">
        <v>684</v>
      </c>
      <c r="J4461" s="9" t="s">
        <v>7760</v>
      </c>
      <c r="K4461" s="9" t="s">
        <v>225</v>
      </c>
      <c r="L4461" s="9" t="s">
        <v>351</v>
      </c>
      <c r="M4461" s="9" t="s">
        <v>762</v>
      </c>
      <c r="N4461" s="9" t="s">
        <v>196</v>
      </c>
      <c r="O4461" s="9" t="s">
        <v>116</v>
      </c>
      <c r="P4461" s="9" t="s">
        <v>258</v>
      </c>
      <c r="Q4461" s="9" t="s">
        <v>219</v>
      </c>
      <c r="R4461" s="9">
        <v>0</v>
      </c>
      <c r="S4461" s="9">
        <v>15</v>
      </c>
      <c r="U4461" s="9" t="s">
        <v>290</v>
      </c>
      <c r="W4461" s="9">
        <v>3</v>
      </c>
      <c r="X4461" s="9">
        <f>INDEX(SLA_Policy!$D$2:$D$5,MATCH(F4461,SLA_Policy!$A$2:$A$5,0))</f>
        <v>72</v>
      </c>
      <c r="Y4461" s="9" t="str">
        <f>IF(E4461="Cancelled","Excluded",IF(D4461="",IF((SLA_Policy!$B$8-B4461)*24&gt;X4461,"Open - Breached","Open - On Track"),IF((D4461-B4461)*24&lt;=X4461,"Met","Breached")))</f>
        <v>Met</v>
      </c>
    </row>
    <row r="4462" spans="1:25" x14ac:dyDescent="0.25">
      <c r="A4462" s="9" t="s">
        <v>7881</v>
      </c>
      <c r="B4462" s="23">
        <v>46061.605555555601</v>
      </c>
      <c r="C4462" s="23">
        <v>46062.318055555603</v>
      </c>
      <c r="D4462" s="23">
        <v>46062.344444444498</v>
      </c>
      <c r="E4462" s="9" t="s">
        <v>212</v>
      </c>
      <c r="F4462" s="9" t="s">
        <v>188</v>
      </c>
      <c r="G4462" s="9" t="s">
        <v>213</v>
      </c>
      <c r="H4462" s="9" t="s">
        <v>165</v>
      </c>
      <c r="I4462" s="9" t="s">
        <v>469</v>
      </c>
      <c r="J4462" s="9" t="s">
        <v>6149</v>
      </c>
      <c r="K4462" s="9" t="s">
        <v>246</v>
      </c>
      <c r="L4462" s="9" t="s">
        <v>216</v>
      </c>
      <c r="M4462" s="9" t="s">
        <v>1587</v>
      </c>
      <c r="N4462" s="9" t="s">
        <v>196</v>
      </c>
      <c r="O4462" s="9" t="s">
        <v>176</v>
      </c>
      <c r="P4462" s="9" t="s">
        <v>503</v>
      </c>
      <c r="Q4462" s="9" t="s">
        <v>273</v>
      </c>
      <c r="R4462" s="9">
        <v>0</v>
      </c>
      <c r="S4462" s="9">
        <v>26</v>
      </c>
      <c r="U4462" s="9" t="s">
        <v>290</v>
      </c>
      <c r="X4462" s="9">
        <f>INDEX(SLA_Policy!$D$2:$D$5,MATCH(F4462,SLA_Policy!$A$2:$A$5,0))</f>
        <v>72</v>
      </c>
      <c r="Y4462" s="9" t="str">
        <f>IF(E4462="Cancelled","Excluded",IF(D4462="",IF((SLA_Policy!$B$8-B4462)*24&gt;X4462,"Open - Breached","Open - On Track"),IF((D4462-B4462)*24&lt;=X4462,"Met","Breached")))</f>
        <v>Met</v>
      </c>
    </row>
    <row r="4463" spans="1:25" x14ac:dyDescent="0.25">
      <c r="A4463" s="9" t="s">
        <v>7882</v>
      </c>
      <c r="B4463" s="23">
        <v>46061.8034722222</v>
      </c>
      <c r="C4463" s="23">
        <v>46062.372222222199</v>
      </c>
      <c r="D4463" s="23">
        <v>46062.391666666699</v>
      </c>
      <c r="E4463" s="9" t="s">
        <v>212</v>
      </c>
      <c r="F4463" s="9" t="s">
        <v>189</v>
      </c>
      <c r="G4463" s="9" t="s">
        <v>213</v>
      </c>
      <c r="H4463" s="9" t="s">
        <v>161</v>
      </c>
      <c r="I4463" s="9" t="s">
        <v>454</v>
      </c>
      <c r="J4463" s="9" t="s">
        <v>2015</v>
      </c>
      <c r="K4463" s="9" t="s">
        <v>239</v>
      </c>
      <c r="L4463" s="9" t="s">
        <v>282</v>
      </c>
      <c r="M4463" s="9" t="s">
        <v>1408</v>
      </c>
      <c r="N4463" s="9" t="s">
        <v>200</v>
      </c>
      <c r="O4463" s="9" t="s">
        <v>116</v>
      </c>
      <c r="P4463" s="9" t="s">
        <v>295</v>
      </c>
      <c r="Q4463" s="9" t="s">
        <v>219</v>
      </c>
      <c r="R4463" s="9">
        <v>0</v>
      </c>
      <c r="S4463" s="9">
        <v>5</v>
      </c>
      <c r="U4463" s="9" t="s">
        <v>221</v>
      </c>
      <c r="X4463" s="9">
        <f>INDEX(SLA_Policy!$D$2:$D$5,MATCH(F4463,SLA_Policy!$A$2:$A$5,0))</f>
        <v>120</v>
      </c>
      <c r="Y4463" s="9" t="str">
        <f>IF(E4463="Cancelled","Excluded",IF(D4463="",IF((SLA_Policy!$B$8-B4463)*24&gt;X4463,"Open - Breached","Open - On Track"),IF((D4463-B4463)*24&lt;=X4463,"Met","Breached")))</f>
        <v>Met</v>
      </c>
    </row>
    <row r="4464" spans="1:25" x14ac:dyDescent="0.25">
      <c r="A4464" s="9" t="s">
        <v>7883</v>
      </c>
      <c r="B4464" s="23">
        <v>46062.052777777797</v>
      </c>
      <c r="C4464" s="23">
        <v>46062.333333333299</v>
      </c>
      <c r="D4464" s="23">
        <v>46062.511805555601</v>
      </c>
      <c r="E4464" s="9" t="s">
        <v>212</v>
      </c>
      <c r="F4464" s="9" t="s">
        <v>188</v>
      </c>
      <c r="G4464" s="9" t="s">
        <v>213</v>
      </c>
      <c r="H4464" s="9" t="s">
        <v>166</v>
      </c>
      <c r="I4464" s="9" t="s">
        <v>398</v>
      </c>
      <c r="J4464" s="9" t="s">
        <v>399</v>
      </c>
      <c r="K4464" s="9" t="s">
        <v>215</v>
      </c>
      <c r="L4464" s="9" t="s">
        <v>293</v>
      </c>
      <c r="M4464" s="9" t="s">
        <v>294</v>
      </c>
      <c r="N4464" s="9" t="s">
        <v>199</v>
      </c>
      <c r="O4464" s="9" t="s">
        <v>181</v>
      </c>
      <c r="P4464" s="9" t="s">
        <v>449</v>
      </c>
      <c r="Q4464" s="9" t="s">
        <v>219</v>
      </c>
      <c r="R4464" s="9">
        <v>0</v>
      </c>
      <c r="S4464" s="9">
        <v>71</v>
      </c>
      <c r="U4464" s="9" t="s">
        <v>266</v>
      </c>
      <c r="X4464" s="9">
        <f>INDEX(SLA_Policy!$D$2:$D$5,MATCH(F4464,SLA_Policy!$A$2:$A$5,0))</f>
        <v>72</v>
      </c>
      <c r="Y4464" s="9" t="str">
        <f>IF(E4464="Cancelled","Excluded",IF(D4464="",IF((SLA_Policy!$B$8-B4464)*24&gt;X4464,"Open - Breached","Open - On Track"),IF((D4464-B4464)*24&lt;=X4464,"Met","Breached")))</f>
        <v>Met</v>
      </c>
    </row>
    <row r="4465" spans="1:25" x14ac:dyDescent="0.25">
      <c r="A4465" s="9" t="s">
        <v>7884</v>
      </c>
      <c r="B4465" s="23">
        <v>46062.2631944444</v>
      </c>
      <c r="C4465" s="23">
        <v>46062.344444444498</v>
      </c>
      <c r="D4465" s="23">
        <v>46062.613194444399</v>
      </c>
      <c r="E4465" s="9" t="s">
        <v>212</v>
      </c>
      <c r="F4465" s="9" t="s">
        <v>189</v>
      </c>
      <c r="G4465" s="9" t="s">
        <v>213</v>
      </c>
      <c r="H4465" s="9" t="s">
        <v>162</v>
      </c>
      <c r="I4465" s="9" t="s">
        <v>393</v>
      </c>
      <c r="J4465" s="9" t="s">
        <v>7885</v>
      </c>
      <c r="K4465" s="9" t="s">
        <v>239</v>
      </c>
      <c r="L4465" s="9" t="s">
        <v>226</v>
      </c>
      <c r="M4465" s="9" t="s">
        <v>757</v>
      </c>
      <c r="N4465" s="9" t="s">
        <v>196</v>
      </c>
      <c r="O4465" s="9" t="s">
        <v>179</v>
      </c>
      <c r="P4465" s="9" t="s">
        <v>264</v>
      </c>
      <c r="Q4465" s="9" t="s">
        <v>219</v>
      </c>
      <c r="R4465" s="9">
        <v>0</v>
      </c>
      <c r="S4465" s="9">
        <v>15</v>
      </c>
      <c r="U4465" s="9" t="s">
        <v>266</v>
      </c>
      <c r="W4465" s="9">
        <v>3</v>
      </c>
      <c r="X4465" s="9">
        <f>INDEX(SLA_Policy!$D$2:$D$5,MATCH(F4465,SLA_Policy!$A$2:$A$5,0))</f>
        <v>120</v>
      </c>
      <c r="Y4465" s="9" t="str">
        <f>IF(E4465="Cancelled","Excluded",IF(D4465="",IF((SLA_Policy!$B$8-B4465)*24&gt;X4465,"Open - Breached","Open - On Track"),IF((D4465-B4465)*24&lt;=X4465,"Met","Breached")))</f>
        <v>Met</v>
      </c>
    </row>
    <row r="4466" spans="1:25" x14ac:dyDescent="0.25">
      <c r="A4466" s="9" t="s">
        <v>7886</v>
      </c>
      <c r="B4466" s="23">
        <v>46062.265972222202</v>
      </c>
      <c r="C4466" s="23">
        <v>46062.358333333301</v>
      </c>
      <c r="D4466" s="23">
        <v>46064.3618055556</v>
      </c>
      <c r="E4466" s="9" t="s">
        <v>212</v>
      </c>
      <c r="F4466" s="9" t="s">
        <v>189</v>
      </c>
      <c r="G4466" s="9" t="s">
        <v>236</v>
      </c>
      <c r="H4466" s="9" t="s">
        <v>163</v>
      </c>
      <c r="I4466" s="9" t="s">
        <v>327</v>
      </c>
      <c r="J4466" s="9" t="s">
        <v>366</v>
      </c>
      <c r="K4466" s="9" t="s">
        <v>246</v>
      </c>
      <c r="L4466" s="9" t="s">
        <v>293</v>
      </c>
      <c r="M4466" s="9" t="s">
        <v>3891</v>
      </c>
      <c r="N4466" s="9" t="s">
        <v>196</v>
      </c>
      <c r="O4466" s="9" t="s">
        <v>176</v>
      </c>
      <c r="P4466" s="9" t="s">
        <v>253</v>
      </c>
      <c r="Q4466" s="9" t="s">
        <v>219</v>
      </c>
      <c r="R4466" s="9">
        <v>0</v>
      </c>
      <c r="S4466" s="9">
        <v>27</v>
      </c>
      <c r="U4466" s="9" t="s">
        <v>242</v>
      </c>
      <c r="W4466" s="9">
        <v>5</v>
      </c>
      <c r="X4466" s="9">
        <f>INDEX(SLA_Policy!$D$2:$D$5,MATCH(F4466,SLA_Policy!$A$2:$A$5,0))</f>
        <v>120</v>
      </c>
      <c r="Y4466" s="9" t="str">
        <f>IF(E4466="Cancelled","Excluded",IF(D4466="",IF((SLA_Policy!$B$8-B4466)*24&gt;X4466,"Open - Breached","Open - On Track"),IF((D4466-B4466)*24&lt;=X4466,"Met","Breached")))</f>
        <v>Met</v>
      </c>
    </row>
    <row r="4467" spans="1:25" x14ac:dyDescent="0.25">
      <c r="A4467" s="9" t="s">
        <v>7887</v>
      </c>
      <c r="B4467" s="23">
        <v>46062.281944444498</v>
      </c>
      <c r="C4467" s="23">
        <v>46062.291666666701</v>
      </c>
      <c r="D4467" s="23">
        <v>46064.745833333298</v>
      </c>
      <c r="E4467" s="9" t="s">
        <v>212</v>
      </c>
      <c r="F4467" s="9" t="s">
        <v>189</v>
      </c>
      <c r="G4467" s="9" t="s">
        <v>213</v>
      </c>
      <c r="H4467" s="9" t="s">
        <v>163</v>
      </c>
      <c r="I4467" s="9" t="s">
        <v>223</v>
      </c>
      <c r="J4467" s="9" t="s">
        <v>702</v>
      </c>
      <c r="K4467" s="9" t="s">
        <v>239</v>
      </c>
      <c r="L4467" s="9" t="s">
        <v>216</v>
      </c>
      <c r="M4467" s="9" t="s">
        <v>1036</v>
      </c>
      <c r="N4467" s="9" t="s">
        <v>198</v>
      </c>
      <c r="O4467" s="9" t="s">
        <v>176</v>
      </c>
      <c r="P4467" s="9" t="s">
        <v>570</v>
      </c>
      <c r="Q4467" s="9" t="s">
        <v>273</v>
      </c>
      <c r="R4467" s="9">
        <v>0</v>
      </c>
      <c r="S4467" s="9">
        <v>37</v>
      </c>
      <c r="T4467" s="9" t="s">
        <v>136</v>
      </c>
      <c r="U4467" s="9" t="s">
        <v>230</v>
      </c>
      <c r="X4467" s="9">
        <f>INDEX(SLA_Policy!$D$2:$D$5,MATCH(F4467,SLA_Policy!$A$2:$A$5,0))</f>
        <v>120</v>
      </c>
      <c r="Y4467" s="9" t="str">
        <f>IF(E4467="Cancelled","Excluded",IF(D4467="",IF((SLA_Policy!$B$8-B4467)*24&gt;X4467,"Open - Breached","Open - On Track"),IF((D4467-B4467)*24&lt;=X4467,"Met","Breached")))</f>
        <v>Met</v>
      </c>
    </row>
    <row r="4468" spans="1:25" x14ac:dyDescent="0.25">
      <c r="A4468" s="9" t="s">
        <v>7888</v>
      </c>
      <c r="B4468" s="23">
        <v>46062.306250000001</v>
      </c>
      <c r="C4468" s="23">
        <v>46062.347916666702</v>
      </c>
      <c r="D4468" s="23">
        <v>46062.451388888898</v>
      </c>
      <c r="E4468" s="9" t="s">
        <v>212</v>
      </c>
      <c r="F4468" s="9" t="s">
        <v>188</v>
      </c>
      <c r="G4468" s="9" t="s">
        <v>213</v>
      </c>
      <c r="H4468" s="9" t="s">
        <v>162</v>
      </c>
      <c r="I4468" s="9" t="s">
        <v>393</v>
      </c>
      <c r="J4468" s="9" t="s">
        <v>4924</v>
      </c>
      <c r="K4468" s="9" t="s">
        <v>246</v>
      </c>
      <c r="L4468" s="9" t="s">
        <v>104</v>
      </c>
      <c r="M4468" s="9" t="s">
        <v>698</v>
      </c>
      <c r="N4468" s="9" t="s">
        <v>196</v>
      </c>
      <c r="O4468" s="9" t="s">
        <v>176</v>
      </c>
      <c r="P4468" s="9" t="s">
        <v>503</v>
      </c>
      <c r="Q4468" s="9" t="s">
        <v>219</v>
      </c>
      <c r="R4468" s="9">
        <v>0</v>
      </c>
      <c r="S4468" s="9">
        <v>6</v>
      </c>
      <c r="U4468" s="9" t="s">
        <v>248</v>
      </c>
      <c r="X4468" s="9">
        <f>INDEX(SLA_Policy!$D$2:$D$5,MATCH(F4468,SLA_Policy!$A$2:$A$5,0))</f>
        <v>72</v>
      </c>
      <c r="Y4468" s="9" t="str">
        <f>IF(E4468="Cancelled","Excluded",IF(D4468="",IF((SLA_Policy!$B$8-B4468)*24&gt;X4468,"Open - Breached","Open - On Track"),IF((D4468-B4468)*24&lt;=X4468,"Met","Breached")))</f>
        <v>Met</v>
      </c>
    </row>
    <row r="4469" spans="1:25" x14ac:dyDescent="0.25">
      <c r="A4469" s="9" t="s">
        <v>7889</v>
      </c>
      <c r="B4469" s="23">
        <v>46062.314583333296</v>
      </c>
      <c r="C4469" s="23">
        <v>46062.315277777801</v>
      </c>
      <c r="D4469" s="23">
        <v>46063.347222222197</v>
      </c>
      <c r="E4469" s="9" t="s">
        <v>212</v>
      </c>
      <c r="F4469" s="9" t="s">
        <v>188</v>
      </c>
      <c r="G4469" s="9" t="s">
        <v>213</v>
      </c>
      <c r="H4469" s="9" t="s">
        <v>88</v>
      </c>
      <c r="I4469" s="9" t="s">
        <v>354</v>
      </c>
      <c r="J4469" s="9" t="s">
        <v>4449</v>
      </c>
      <c r="K4469" s="9" t="s">
        <v>246</v>
      </c>
      <c r="L4469" s="9" t="s">
        <v>216</v>
      </c>
      <c r="M4469" s="9" t="s">
        <v>5687</v>
      </c>
      <c r="N4469" s="9" t="s">
        <v>200</v>
      </c>
      <c r="O4469" s="9" t="s">
        <v>178</v>
      </c>
      <c r="P4469" s="9" t="s">
        <v>427</v>
      </c>
      <c r="Q4469" s="9" t="s">
        <v>219</v>
      </c>
      <c r="R4469" s="9">
        <v>0</v>
      </c>
      <c r="S4469" s="9">
        <v>63</v>
      </c>
      <c r="T4469" s="9" t="s">
        <v>220</v>
      </c>
      <c r="U4469" s="9" t="s">
        <v>290</v>
      </c>
      <c r="W4469" s="9">
        <v>5</v>
      </c>
      <c r="X4469" s="9">
        <f>INDEX(SLA_Policy!$D$2:$D$5,MATCH(F4469,SLA_Policy!$A$2:$A$5,0))</f>
        <v>72</v>
      </c>
      <c r="Y4469" s="9" t="str">
        <f>IF(E4469="Cancelled","Excluded",IF(D4469="",IF((SLA_Policy!$B$8-B4469)*24&gt;X4469,"Open - Breached","Open - On Track"),IF((D4469-B4469)*24&lt;=X4469,"Met","Breached")))</f>
        <v>Met</v>
      </c>
    </row>
    <row r="4470" spans="1:25" x14ac:dyDescent="0.25">
      <c r="A4470" s="9" t="s">
        <v>7890</v>
      </c>
      <c r="B4470" s="23">
        <v>46062.316666666702</v>
      </c>
      <c r="C4470" s="23">
        <v>46062.327083333301</v>
      </c>
      <c r="D4470" s="23">
        <v>46066.4777777778</v>
      </c>
      <c r="E4470" s="9" t="s">
        <v>212</v>
      </c>
      <c r="F4470" s="9" t="s">
        <v>188</v>
      </c>
      <c r="G4470" s="9" t="s">
        <v>236</v>
      </c>
      <c r="H4470" s="9" t="s">
        <v>161</v>
      </c>
      <c r="I4470" s="9" t="s">
        <v>237</v>
      </c>
      <c r="J4470" s="9" t="s">
        <v>681</v>
      </c>
      <c r="K4470" s="9" t="s">
        <v>215</v>
      </c>
      <c r="L4470" s="9" t="s">
        <v>293</v>
      </c>
      <c r="M4470" s="9" t="s">
        <v>6935</v>
      </c>
      <c r="N4470" s="9" t="s">
        <v>196</v>
      </c>
      <c r="O4470" s="9" t="s">
        <v>177</v>
      </c>
      <c r="P4470" s="9" t="s">
        <v>457</v>
      </c>
      <c r="Q4470" s="9" t="s">
        <v>219</v>
      </c>
      <c r="R4470" s="9">
        <v>0</v>
      </c>
      <c r="S4470" s="9">
        <v>33</v>
      </c>
      <c r="U4470" s="9" t="s">
        <v>242</v>
      </c>
      <c r="X4470" s="9">
        <f>INDEX(SLA_Policy!$D$2:$D$5,MATCH(F4470,SLA_Policy!$A$2:$A$5,0))</f>
        <v>72</v>
      </c>
      <c r="Y4470" s="9" t="str">
        <f>IF(E4470="Cancelled","Excluded",IF(D4470="",IF((SLA_Policy!$B$8-B4470)*24&gt;X4470,"Open - Breached","Open - On Track"),IF((D4470-B4470)*24&lt;=X4470,"Met","Breached")))</f>
        <v>Breached</v>
      </c>
    </row>
    <row r="4471" spans="1:25" x14ac:dyDescent="0.25">
      <c r="A4471" s="9" t="s">
        <v>7891</v>
      </c>
      <c r="B4471" s="23">
        <v>46062.336805555598</v>
      </c>
      <c r="C4471" s="23">
        <v>46062.420833333301</v>
      </c>
      <c r="D4471" s="23">
        <v>46063.378472222197</v>
      </c>
      <c r="E4471" s="9" t="s">
        <v>212</v>
      </c>
      <c r="F4471" s="9" t="s">
        <v>189</v>
      </c>
      <c r="G4471" s="9" t="s">
        <v>236</v>
      </c>
      <c r="H4471" s="9" t="s">
        <v>164</v>
      </c>
      <c r="I4471" s="9" t="s">
        <v>421</v>
      </c>
      <c r="J4471" s="9" t="s">
        <v>1733</v>
      </c>
      <c r="K4471" s="9" t="s">
        <v>246</v>
      </c>
      <c r="L4471" s="9" t="s">
        <v>216</v>
      </c>
      <c r="M4471" s="9" t="s">
        <v>3627</v>
      </c>
      <c r="N4471" s="9" t="s">
        <v>197</v>
      </c>
      <c r="O4471" s="9" t="s">
        <v>180</v>
      </c>
      <c r="P4471" s="9" t="s">
        <v>278</v>
      </c>
      <c r="Q4471" s="9" t="s">
        <v>219</v>
      </c>
      <c r="R4471" s="9">
        <v>0</v>
      </c>
      <c r="S4471" s="9">
        <v>18</v>
      </c>
      <c r="T4471" s="9" t="s">
        <v>343</v>
      </c>
      <c r="U4471" s="9" t="s">
        <v>242</v>
      </c>
      <c r="X4471" s="9">
        <f>INDEX(SLA_Policy!$D$2:$D$5,MATCH(F4471,SLA_Policy!$A$2:$A$5,0))</f>
        <v>120</v>
      </c>
      <c r="Y4471" s="9" t="str">
        <f>IF(E4471="Cancelled","Excluded",IF(D4471="",IF((SLA_Policy!$B$8-B4471)*24&gt;X4471,"Open - Breached","Open - On Track"),IF((D4471-B4471)*24&lt;=X4471,"Met","Breached")))</f>
        <v>Met</v>
      </c>
    </row>
    <row r="4472" spans="1:25" x14ac:dyDescent="0.25">
      <c r="A4472" s="9" t="s">
        <v>7892</v>
      </c>
      <c r="B4472" s="23">
        <v>46062.337500000001</v>
      </c>
      <c r="C4472" s="23">
        <v>46062.339583333298</v>
      </c>
      <c r="D4472" s="23">
        <v>46062.357638888898</v>
      </c>
      <c r="E4472" s="9" t="s">
        <v>212</v>
      </c>
      <c r="F4472" s="9" t="s">
        <v>188</v>
      </c>
      <c r="G4472" s="9" t="s">
        <v>213</v>
      </c>
      <c r="H4472" s="9" t="s">
        <v>161</v>
      </c>
      <c r="I4472" s="9" t="s">
        <v>389</v>
      </c>
      <c r="J4472" s="9" t="s">
        <v>5897</v>
      </c>
      <c r="K4472" s="9" t="s">
        <v>215</v>
      </c>
      <c r="L4472" s="9" t="s">
        <v>270</v>
      </c>
      <c r="M4472" s="9" t="s">
        <v>657</v>
      </c>
      <c r="N4472" s="9" t="s">
        <v>198</v>
      </c>
      <c r="O4472" s="9" t="s">
        <v>116</v>
      </c>
      <c r="P4472" s="9" t="s">
        <v>551</v>
      </c>
      <c r="Q4472" s="9" t="s">
        <v>219</v>
      </c>
      <c r="R4472" s="9">
        <v>0</v>
      </c>
      <c r="S4472" s="9">
        <v>5</v>
      </c>
      <c r="U4472" s="9" t="s">
        <v>290</v>
      </c>
      <c r="X4472" s="9">
        <f>INDEX(SLA_Policy!$D$2:$D$5,MATCH(F4472,SLA_Policy!$A$2:$A$5,0))</f>
        <v>72</v>
      </c>
      <c r="Y4472" s="9" t="str">
        <f>IF(E4472="Cancelled","Excluded",IF(D4472="",IF((SLA_Policy!$B$8-B4472)*24&gt;X4472,"Open - Breached","Open - On Track"),IF((D4472-B4472)*24&lt;=X4472,"Met","Breached")))</f>
        <v>Met</v>
      </c>
    </row>
    <row r="4473" spans="1:25" x14ac:dyDescent="0.25">
      <c r="A4473" s="9" t="s">
        <v>7893</v>
      </c>
      <c r="B4473" s="23">
        <v>46062.341666666704</v>
      </c>
      <c r="C4473" s="23">
        <v>46062.368750000001</v>
      </c>
      <c r="D4473" s="23">
        <v>46062.478472222203</v>
      </c>
      <c r="E4473" s="9" t="s">
        <v>212</v>
      </c>
      <c r="F4473" s="9" t="s">
        <v>188</v>
      </c>
      <c r="G4473" s="9" t="s">
        <v>213</v>
      </c>
      <c r="H4473" s="9" t="s">
        <v>162</v>
      </c>
      <c r="I4473" s="9" t="s">
        <v>393</v>
      </c>
      <c r="J4473" s="9" t="s">
        <v>553</v>
      </c>
      <c r="K4473" s="9" t="s">
        <v>215</v>
      </c>
      <c r="L4473" s="9" t="s">
        <v>104</v>
      </c>
      <c r="M4473" s="9" t="s">
        <v>391</v>
      </c>
      <c r="N4473" s="9" t="s">
        <v>196</v>
      </c>
      <c r="O4473" s="9" t="s">
        <v>116</v>
      </c>
      <c r="P4473" s="9" t="s">
        <v>234</v>
      </c>
      <c r="Q4473" s="9" t="s">
        <v>219</v>
      </c>
      <c r="R4473" s="9">
        <v>0</v>
      </c>
      <c r="S4473" s="9">
        <v>20</v>
      </c>
      <c r="U4473" s="9" t="s">
        <v>266</v>
      </c>
      <c r="W4473" s="9">
        <v>5</v>
      </c>
      <c r="X4473" s="9">
        <f>INDEX(SLA_Policy!$D$2:$D$5,MATCH(F4473,SLA_Policy!$A$2:$A$5,0))</f>
        <v>72</v>
      </c>
      <c r="Y4473" s="9" t="str">
        <f>IF(E4473="Cancelled","Excluded",IF(D4473="",IF((SLA_Policy!$B$8-B4473)*24&gt;X4473,"Open - Breached","Open - On Track"),IF((D4473-B4473)*24&lt;=X4473,"Met","Breached")))</f>
        <v>Met</v>
      </c>
    </row>
    <row r="4474" spans="1:25" x14ac:dyDescent="0.25">
      <c r="A4474" s="9" t="s">
        <v>7894</v>
      </c>
      <c r="B4474" s="23">
        <v>46062.342361111099</v>
      </c>
      <c r="C4474" s="23">
        <v>46062.343055555597</v>
      </c>
      <c r="D4474" s="23">
        <v>46062.347222222197</v>
      </c>
      <c r="E4474" s="9" t="s">
        <v>212</v>
      </c>
      <c r="F4474" s="9" t="s">
        <v>187</v>
      </c>
      <c r="G4474" s="9" t="s">
        <v>213</v>
      </c>
      <c r="H4474" s="9" t="s">
        <v>161</v>
      </c>
      <c r="I4474" s="9" t="s">
        <v>389</v>
      </c>
      <c r="J4474" s="9" t="s">
        <v>435</v>
      </c>
      <c r="K4474" s="9" t="s">
        <v>246</v>
      </c>
      <c r="L4474" s="9" t="s">
        <v>293</v>
      </c>
      <c r="M4474" s="9" t="s">
        <v>3596</v>
      </c>
      <c r="N4474" s="9" t="s">
        <v>198</v>
      </c>
      <c r="O4474" s="9" t="s">
        <v>116</v>
      </c>
      <c r="P4474" s="9" t="s">
        <v>551</v>
      </c>
      <c r="Q4474" s="9" t="s">
        <v>219</v>
      </c>
      <c r="R4474" s="9">
        <v>0</v>
      </c>
      <c r="S4474" s="9">
        <v>6</v>
      </c>
      <c r="U4474" s="9" t="s">
        <v>266</v>
      </c>
      <c r="X4474" s="9">
        <f>INDEX(SLA_Policy!$D$2:$D$5,MATCH(F4474,SLA_Policy!$A$2:$A$5,0))</f>
        <v>8</v>
      </c>
      <c r="Y4474" s="9" t="str">
        <f>IF(E4474="Cancelled","Excluded",IF(D4474="",IF((SLA_Policy!$B$8-B4474)*24&gt;X4474,"Open - Breached","Open - On Track"),IF((D4474-B4474)*24&lt;=X4474,"Met","Breached")))</f>
        <v>Met</v>
      </c>
    </row>
    <row r="4475" spans="1:25" x14ac:dyDescent="0.25">
      <c r="A4475" s="9" t="s">
        <v>7895</v>
      </c>
      <c r="B4475" s="23">
        <v>46062.354166666701</v>
      </c>
      <c r="C4475" s="23">
        <v>46062.484722222202</v>
      </c>
      <c r="D4475" s="23">
        <v>46062.621527777803</v>
      </c>
      <c r="E4475" s="9" t="s">
        <v>212</v>
      </c>
      <c r="F4475" s="9" t="s">
        <v>189</v>
      </c>
      <c r="G4475" s="9" t="s">
        <v>213</v>
      </c>
      <c r="H4475" s="9" t="s">
        <v>166</v>
      </c>
      <c r="I4475" s="9" t="s">
        <v>286</v>
      </c>
      <c r="J4475" s="9" t="s">
        <v>3179</v>
      </c>
      <c r="K4475" s="9" t="s">
        <v>239</v>
      </c>
      <c r="L4475" s="9" t="s">
        <v>226</v>
      </c>
      <c r="M4475" s="9" t="s">
        <v>1377</v>
      </c>
      <c r="N4475" s="9" t="s">
        <v>197</v>
      </c>
      <c r="O4475" s="9" t="s">
        <v>181</v>
      </c>
      <c r="P4475" s="9" t="s">
        <v>449</v>
      </c>
      <c r="Q4475" s="9" t="s">
        <v>219</v>
      </c>
      <c r="R4475" s="9">
        <v>0</v>
      </c>
      <c r="S4475" s="9">
        <v>15</v>
      </c>
      <c r="U4475" s="9" t="s">
        <v>376</v>
      </c>
      <c r="W4475" s="9">
        <v>5</v>
      </c>
      <c r="X4475" s="9">
        <f>INDEX(SLA_Policy!$D$2:$D$5,MATCH(F4475,SLA_Policy!$A$2:$A$5,0))</f>
        <v>120</v>
      </c>
      <c r="Y4475" s="9" t="str">
        <f>IF(E4475="Cancelled","Excluded",IF(D4475="",IF((SLA_Policy!$B$8-B4475)*24&gt;X4475,"Open - Breached","Open - On Track"),IF((D4475-B4475)*24&lt;=X4475,"Met","Breached")))</f>
        <v>Met</v>
      </c>
    </row>
    <row r="4476" spans="1:25" x14ac:dyDescent="0.25">
      <c r="A4476" s="9" t="s">
        <v>7896</v>
      </c>
      <c r="B4476" s="23">
        <v>46062.356249999997</v>
      </c>
      <c r="C4476" s="23">
        <v>46062.384722222203</v>
      </c>
      <c r="D4476" s="23">
        <v>46062.400694444397</v>
      </c>
      <c r="E4476" s="9" t="s">
        <v>212</v>
      </c>
      <c r="F4476" s="9" t="s">
        <v>188</v>
      </c>
      <c r="G4476" s="9" t="s">
        <v>213</v>
      </c>
      <c r="H4476" s="9" t="s">
        <v>88</v>
      </c>
      <c r="I4476" s="9" t="s">
        <v>92</v>
      </c>
      <c r="J4476" s="9" t="s">
        <v>5596</v>
      </c>
      <c r="K4476" s="9" t="s">
        <v>303</v>
      </c>
      <c r="L4476" s="9" t="s">
        <v>216</v>
      </c>
      <c r="M4476" s="9" t="s">
        <v>1287</v>
      </c>
      <c r="N4476" s="9" t="s">
        <v>196</v>
      </c>
      <c r="O4476" s="9" t="s">
        <v>178</v>
      </c>
      <c r="P4476" s="9" t="s">
        <v>360</v>
      </c>
      <c r="Q4476" s="9" t="s">
        <v>219</v>
      </c>
      <c r="R4476" s="9">
        <v>0</v>
      </c>
      <c r="S4476" s="9">
        <v>32</v>
      </c>
      <c r="T4476" s="9" t="s">
        <v>220</v>
      </c>
      <c r="U4476" s="9" t="s">
        <v>266</v>
      </c>
      <c r="X4476" s="9">
        <f>INDEX(SLA_Policy!$D$2:$D$5,MATCH(F4476,SLA_Policy!$A$2:$A$5,0))</f>
        <v>72</v>
      </c>
      <c r="Y4476" s="9" t="str">
        <f>IF(E4476="Cancelled","Excluded",IF(D4476="",IF((SLA_Policy!$B$8-B4476)*24&gt;X4476,"Open - Breached","Open - On Track"),IF((D4476-B4476)*24&lt;=X4476,"Met","Breached")))</f>
        <v>Met</v>
      </c>
    </row>
    <row r="4477" spans="1:25" x14ac:dyDescent="0.25">
      <c r="A4477" s="9" t="s">
        <v>7897</v>
      </c>
      <c r="B4477" s="23">
        <v>46062.359027777798</v>
      </c>
      <c r="C4477" s="23">
        <v>46062.362500000003</v>
      </c>
      <c r="D4477" s="23">
        <v>46064.633333333302</v>
      </c>
      <c r="E4477" s="9" t="s">
        <v>212</v>
      </c>
      <c r="F4477" s="9" t="s">
        <v>188</v>
      </c>
      <c r="G4477" s="9" t="s">
        <v>213</v>
      </c>
      <c r="H4477" s="9" t="s">
        <v>163</v>
      </c>
      <c r="I4477" s="9" t="s">
        <v>223</v>
      </c>
      <c r="J4477" s="9" t="s">
        <v>224</v>
      </c>
      <c r="K4477" s="9" t="s">
        <v>262</v>
      </c>
      <c r="L4477" s="9" t="s">
        <v>293</v>
      </c>
      <c r="M4477" s="9" t="s">
        <v>7898</v>
      </c>
      <c r="N4477" s="9" t="s">
        <v>198</v>
      </c>
      <c r="O4477" s="9" t="s">
        <v>180</v>
      </c>
      <c r="P4477" s="9" t="s">
        <v>368</v>
      </c>
      <c r="Q4477" s="9" t="s">
        <v>273</v>
      </c>
      <c r="R4477" s="9">
        <v>0</v>
      </c>
      <c r="S4477" s="9">
        <v>50</v>
      </c>
      <c r="T4477" s="9" t="s">
        <v>220</v>
      </c>
      <c r="U4477" s="9" t="s">
        <v>230</v>
      </c>
      <c r="X4477" s="9">
        <f>INDEX(SLA_Policy!$D$2:$D$5,MATCH(F4477,SLA_Policy!$A$2:$A$5,0))</f>
        <v>72</v>
      </c>
      <c r="Y4477" s="9" t="str">
        <f>IF(E4477="Cancelled","Excluded",IF(D4477="",IF((SLA_Policy!$B$8-B4477)*24&gt;X4477,"Open - Breached","Open - On Track"),IF((D4477-B4477)*24&lt;=X4477,"Met","Breached")))</f>
        <v>Met</v>
      </c>
    </row>
    <row r="4478" spans="1:25" x14ac:dyDescent="0.25">
      <c r="A4478" s="9" t="s">
        <v>7899</v>
      </c>
      <c r="B4478" s="23">
        <v>46062.362500000003</v>
      </c>
      <c r="C4478" s="23">
        <v>46062.448611111096</v>
      </c>
      <c r="D4478" s="23">
        <v>46062.528472222199</v>
      </c>
      <c r="E4478" s="9" t="s">
        <v>212</v>
      </c>
      <c r="F4478" s="9" t="s">
        <v>188</v>
      </c>
      <c r="G4478" s="9" t="s">
        <v>213</v>
      </c>
      <c r="H4478" s="9" t="s">
        <v>88</v>
      </c>
      <c r="I4478" s="9" t="s">
        <v>268</v>
      </c>
      <c r="J4478" s="9" t="s">
        <v>732</v>
      </c>
      <c r="K4478" s="9" t="s">
        <v>303</v>
      </c>
      <c r="L4478" s="9" t="s">
        <v>216</v>
      </c>
      <c r="M4478" s="9" t="s">
        <v>460</v>
      </c>
      <c r="N4478" s="9" t="s">
        <v>197</v>
      </c>
      <c r="O4478" s="9" t="s">
        <v>178</v>
      </c>
      <c r="P4478" s="9" t="s">
        <v>272</v>
      </c>
      <c r="Q4478" s="9" t="s">
        <v>219</v>
      </c>
      <c r="R4478" s="9">
        <v>0</v>
      </c>
      <c r="S4478" s="9">
        <v>21</v>
      </c>
      <c r="T4478" s="9" t="s">
        <v>322</v>
      </c>
      <c r="U4478" s="9" t="s">
        <v>266</v>
      </c>
      <c r="W4478" s="9">
        <v>3</v>
      </c>
      <c r="X4478" s="9">
        <f>INDEX(SLA_Policy!$D$2:$D$5,MATCH(F4478,SLA_Policy!$A$2:$A$5,0))</f>
        <v>72</v>
      </c>
      <c r="Y4478" s="9" t="str">
        <f>IF(E4478="Cancelled","Excluded",IF(D4478="",IF((SLA_Policy!$B$8-B4478)*24&gt;X4478,"Open - Breached","Open - On Track"),IF((D4478-B4478)*24&lt;=X4478,"Met","Breached")))</f>
        <v>Met</v>
      </c>
    </row>
    <row r="4479" spans="1:25" x14ac:dyDescent="0.25">
      <c r="A4479" s="9" t="s">
        <v>7900</v>
      </c>
      <c r="B4479" s="23">
        <v>46062.363888888904</v>
      </c>
      <c r="C4479" s="23">
        <v>46062.584027777797</v>
      </c>
      <c r="D4479" s="23">
        <v>46062.612500000003</v>
      </c>
      <c r="E4479" s="9" t="s">
        <v>212</v>
      </c>
      <c r="F4479" s="9" t="s">
        <v>188</v>
      </c>
      <c r="G4479" s="9" t="s">
        <v>213</v>
      </c>
      <c r="H4479" s="9" t="s">
        <v>161</v>
      </c>
      <c r="I4479" s="9" t="s">
        <v>297</v>
      </c>
      <c r="J4479" s="9" t="s">
        <v>3141</v>
      </c>
      <c r="K4479" s="9" t="s">
        <v>215</v>
      </c>
      <c r="L4479" s="9" t="s">
        <v>311</v>
      </c>
      <c r="M4479" s="9" t="s">
        <v>1126</v>
      </c>
      <c r="N4479" s="9" t="s">
        <v>197</v>
      </c>
      <c r="O4479" s="9" t="s">
        <v>116</v>
      </c>
      <c r="P4479" s="9" t="s">
        <v>258</v>
      </c>
      <c r="Q4479" s="9" t="s">
        <v>219</v>
      </c>
      <c r="R4479" s="9">
        <v>0</v>
      </c>
      <c r="S4479" s="9">
        <v>11</v>
      </c>
      <c r="U4479" s="9" t="s">
        <v>290</v>
      </c>
      <c r="X4479" s="9">
        <f>INDEX(SLA_Policy!$D$2:$D$5,MATCH(F4479,SLA_Policy!$A$2:$A$5,0))</f>
        <v>72</v>
      </c>
      <c r="Y4479" s="9" t="str">
        <f>IF(E4479="Cancelled","Excluded",IF(D4479="",IF((SLA_Policy!$B$8-B4479)*24&gt;X4479,"Open - Breached","Open - On Track"),IF((D4479-B4479)*24&lt;=X4479,"Met","Breached")))</f>
        <v>Met</v>
      </c>
    </row>
    <row r="4480" spans="1:25" x14ac:dyDescent="0.25">
      <c r="A4480" s="9" t="s">
        <v>7901</v>
      </c>
      <c r="B4480" s="23">
        <v>46062.374305555597</v>
      </c>
      <c r="C4480" s="23">
        <v>46062.375</v>
      </c>
      <c r="E4480" s="9" t="s">
        <v>649</v>
      </c>
      <c r="F4480" s="9" t="s">
        <v>187</v>
      </c>
      <c r="G4480" s="9" t="s">
        <v>236</v>
      </c>
      <c r="H4480" s="9" t="s">
        <v>162</v>
      </c>
      <c r="I4480" s="9" t="s">
        <v>280</v>
      </c>
      <c r="J4480" s="9" t="s">
        <v>2971</v>
      </c>
      <c r="K4480" s="9" t="s">
        <v>303</v>
      </c>
      <c r="L4480" s="9" t="s">
        <v>216</v>
      </c>
      <c r="M4480" s="9" t="s">
        <v>679</v>
      </c>
      <c r="N4480" s="9" t="s">
        <v>198</v>
      </c>
      <c r="O4480" s="9" t="s">
        <v>179</v>
      </c>
      <c r="P4480" s="9" t="s">
        <v>284</v>
      </c>
      <c r="Q4480" s="9" t="s">
        <v>273</v>
      </c>
      <c r="R4480" s="9">
        <v>0</v>
      </c>
      <c r="S4480" s="9">
        <v>3</v>
      </c>
      <c r="X4480" s="9">
        <f>INDEX(SLA_Policy!$D$2:$D$5,MATCH(F4480,SLA_Policy!$A$2:$A$5,0))</f>
        <v>8</v>
      </c>
      <c r="Y4480" s="9" t="str">
        <f>IF(E4480="Cancelled","Excluded",IF(D4480="",IF((SLA_Policy!$B$8-B4480)*24&gt;X4480,"Open - Breached","Open - On Track"),IF((D4480-B4480)*24&lt;=X4480,"Met","Breached")))</f>
        <v>Excluded</v>
      </c>
    </row>
    <row r="4481" spans="1:25" x14ac:dyDescent="0.25">
      <c r="A4481" s="9" t="s">
        <v>7902</v>
      </c>
      <c r="B4481" s="23">
        <v>46062.393750000003</v>
      </c>
      <c r="C4481" s="23">
        <v>46062.456944444399</v>
      </c>
      <c r="D4481" s="23">
        <v>46063.350694444503</v>
      </c>
      <c r="E4481" s="9" t="s">
        <v>212</v>
      </c>
      <c r="F4481" s="9" t="s">
        <v>188</v>
      </c>
      <c r="G4481" s="9" t="s">
        <v>213</v>
      </c>
      <c r="H4481" s="9" t="s">
        <v>165</v>
      </c>
      <c r="I4481" s="9" t="s">
        <v>567</v>
      </c>
      <c r="J4481" s="9" t="s">
        <v>7903</v>
      </c>
      <c r="K4481" s="9" t="s">
        <v>246</v>
      </c>
      <c r="L4481" s="9" t="s">
        <v>104</v>
      </c>
      <c r="M4481" s="9" t="s">
        <v>1398</v>
      </c>
      <c r="N4481" s="9" t="s">
        <v>197</v>
      </c>
      <c r="O4481" s="9" t="s">
        <v>116</v>
      </c>
      <c r="P4481" s="9" t="s">
        <v>218</v>
      </c>
      <c r="Q4481" s="9" t="s">
        <v>219</v>
      </c>
      <c r="R4481" s="9">
        <v>0</v>
      </c>
      <c r="S4481" s="9">
        <v>6</v>
      </c>
      <c r="U4481" s="9" t="s">
        <v>266</v>
      </c>
      <c r="X4481" s="9">
        <f>INDEX(SLA_Policy!$D$2:$D$5,MATCH(F4481,SLA_Policy!$A$2:$A$5,0))</f>
        <v>72</v>
      </c>
      <c r="Y4481" s="9" t="str">
        <f>IF(E4481="Cancelled","Excluded",IF(D4481="",IF((SLA_Policy!$B$8-B4481)*24&gt;X4481,"Open - Breached","Open - On Track"),IF((D4481-B4481)*24&lt;=X4481,"Met","Breached")))</f>
        <v>Met</v>
      </c>
    </row>
    <row r="4482" spans="1:25" x14ac:dyDescent="0.25">
      <c r="A4482" s="9" t="s">
        <v>7904</v>
      </c>
      <c r="B4482" s="23">
        <v>46062.398611111101</v>
      </c>
      <c r="C4482" s="23">
        <v>46062.461111111101</v>
      </c>
      <c r="D4482" s="23">
        <v>46064.353472222203</v>
      </c>
      <c r="E4482" s="9" t="s">
        <v>212</v>
      </c>
      <c r="F4482" s="9" t="s">
        <v>188</v>
      </c>
      <c r="G4482" s="9" t="s">
        <v>213</v>
      </c>
      <c r="H4482" s="9" t="s">
        <v>167</v>
      </c>
      <c r="I4482" s="9" t="s">
        <v>362</v>
      </c>
      <c r="J4482" s="9" t="s">
        <v>3309</v>
      </c>
      <c r="K4482" s="9" t="s">
        <v>262</v>
      </c>
      <c r="L4482" s="9" t="s">
        <v>104</v>
      </c>
      <c r="M4482" s="9" t="s">
        <v>2744</v>
      </c>
      <c r="N4482" s="9" t="s">
        <v>196</v>
      </c>
      <c r="O4482" s="9" t="s">
        <v>116</v>
      </c>
      <c r="P4482" s="9" t="s">
        <v>295</v>
      </c>
      <c r="Q4482" s="9" t="s">
        <v>219</v>
      </c>
      <c r="R4482" s="9">
        <v>0</v>
      </c>
      <c r="S4482" s="9">
        <v>32</v>
      </c>
      <c r="U4482" s="9" t="s">
        <v>248</v>
      </c>
      <c r="X4482" s="9">
        <f>INDEX(SLA_Policy!$D$2:$D$5,MATCH(F4482,SLA_Policy!$A$2:$A$5,0))</f>
        <v>72</v>
      </c>
      <c r="Y4482" s="9" t="str">
        <f>IF(E4482="Cancelled","Excluded",IF(D4482="",IF((SLA_Policy!$B$8-B4482)*24&gt;X4482,"Open - Breached","Open - On Track"),IF((D4482-B4482)*24&lt;=X4482,"Met","Breached")))</f>
        <v>Met</v>
      </c>
    </row>
    <row r="4483" spans="1:25" x14ac:dyDescent="0.25">
      <c r="A4483" s="9" t="s">
        <v>7905</v>
      </c>
      <c r="B4483" s="23">
        <v>46062.4152777778</v>
      </c>
      <c r="C4483" s="23">
        <v>46062.4506944444</v>
      </c>
      <c r="E4483" s="9" t="s">
        <v>649</v>
      </c>
      <c r="F4483" s="9" t="s">
        <v>188</v>
      </c>
      <c r="G4483" s="9" t="s">
        <v>213</v>
      </c>
      <c r="H4483" s="9" t="s">
        <v>88</v>
      </c>
      <c r="I4483" s="9" t="s">
        <v>92</v>
      </c>
      <c r="J4483" s="9" t="s">
        <v>7906</v>
      </c>
      <c r="K4483" s="9" t="s">
        <v>303</v>
      </c>
      <c r="L4483" s="9" t="s">
        <v>216</v>
      </c>
      <c r="M4483" s="9" t="s">
        <v>499</v>
      </c>
      <c r="N4483" s="9" t="s">
        <v>196</v>
      </c>
      <c r="O4483" s="9" t="s">
        <v>116</v>
      </c>
      <c r="P4483" s="9" t="s">
        <v>258</v>
      </c>
      <c r="Q4483" s="9" t="s">
        <v>219</v>
      </c>
      <c r="R4483" s="9">
        <v>0</v>
      </c>
      <c r="S4483" s="9">
        <v>2</v>
      </c>
      <c r="T4483" s="9" t="s">
        <v>220</v>
      </c>
      <c r="X4483" s="9">
        <f>INDEX(SLA_Policy!$D$2:$D$5,MATCH(F4483,SLA_Policy!$A$2:$A$5,0))</f>
        <v>72</v>
      </c>
      <c r="Y4483" s="9" t="str">
        <f>IF(E4483="Cancelled","Excluded",IF(D4483="",IF((SLA_Policy!$B$8-B4483)*24&gt;X4483,"Open - Breached","Open - On Track"),IF((D4483-B4483)*24&lt;=X4483,"Met","Breached")))</f>
        <v>Excluded</v>
      </c>
    </row>
    <row r="4484" spans="1:25" x14ac:dyDescent="0.25">
      <c r="A4484" s="9" t="s">
        <v>7907</v>
      </c>
      <c r="B4484" s="23">
        <v>46062.417361111096</v>
      </c>
      <c r="C4484" s="23">
        <v>46062.711805555598</v>
      </c>
      <c r="D4484" s="23">
        <v>46063.372916666704</v>
      </c>
      <c r="E4484" s="9" t="s">
        <v>212</v>
      </c>
      <c r="F4484" s="9" t="s">
        <v>189</v>
      </c>
      <c r="G4484" s="9" t="s">
        <v>236</v>
      </c>
      <c r="H4484" s="9" t="s">
        <v>161</v>
      </c>
      <c r="I4484" s="9" t="s">
        <v>237</v>
      </c>
      <c r="J4484" s="9" t="s">
        <v>7908</v>
      </c>
      <c r="K4484" s="9" t="s">
        <v>246</v>
      </c>
      <c r="L4484" s="9" t="s">
        <v>282</v>
      </c>
      <c r="M4484" s="9" t="s">
        <v>1521</v>
      </c>
      <c r="N4484" s="9" t="s">
        <v>196</v>
      </c>
      <c r="O4484" s="9" t="s">
        <v>177</v>
      </c>
      <c r="P4484" s="9" t="s">
        <v>300</v>
      </c>
      <c r="Q4484" s="9" t="s">
        <v>219</v>
      </c>
      <c r="R4484" s="9">
        <v>0</v>
      </c>
      <c r="S4484" s="9">
        <v>25</v>
      </c>
      <c r="U4484" s="9" t="s">
        <v>242</v>
      </c>
      <c r="X4484" s="9">
        <f>INDEX(SLA_Policy!$D$2:$D$5,MATCH(F4484,SLA_Policy!$A$2:$A$5,0))</f>
        <v>120</v>
      </c>
      <c r="Y4484" s="9" t="str">
        <f>IF(E4484="Cancelled","Excluded",IF(D4484="",IF((SLA_Policy!$B$8-B4484)*24&gt;X4484,"Open - Breached","Open - On Track"),IF((D4484-B4484)*24&lt;=X4484,"Met","Breached")))</f>
        <v>Met</v>
      </c>
    </row>
    <row r="4485" spans="1:25" x14ac:dyDescent="0.25">
      <c r="A4485" s="9" t="s">
        <v>7909</v>
      </c>
      <c r="B4485" s="23">
        <v>46062.423611111102</v>
      </c>
      <c r="C4485" s="23">
        <v>46062.548611111102</v>
      </c>
      <c r="D4485" s="23">
        <v>46062.722916666702</v>
      </c>
      <c r="E4485" s="9" t="s">
        <v>212</v>
      </c>
      <c r="F4485" s="9" t="s">
        <v>188</v>
      </c>
      <c r="G4485" s="9" t="s">
        <v>236</v>
      </c>
      <c r="H4485" s="9" t="s">
        <v>162</v>
      </c>
      <c r="I4485" s="9" t="s">
        <v>280</v>
      </c>
      <c r="J4485" s="9" t="s">
        <v>7910</v>
      </c>
      <c r="K4485" s="9" t="s">
        <v>215</v>
      </c>
      <c r="L4485" s="9" t="s">
        <v>216</v>
      </c>
      <c r="M4485" s="9" t="s">
        <v>1906</v>
      </c>
      <c r="N4485" s="9" t="s">
        <v>197</v>
      </c>
      <c r="O4485" s="9" t="s">
        <v>179</v>
      </c>
      <c r="P4485" s="9" t="s">
        <v>264</v>
      </c>
      <c r="Q4485" s="9" t="s">
        <v>219</v>
      </c>
      <c r="R4485" s="9">
        <v>0</v>
      </c>
      <c r="S4485" s="9">
        <v>23</v>
      </c>
      <c r="U4485" s="9" t="s">
        <v>242</v>
      </c>
      <c r="X4485" s="9">
        <f>INDEX(SLA_Policy!$D$2:$D$5,MATCH(F4485,SLA_Policy!$A$2:$A$5,0))</f>
        <v>72</v>
      </c>
      <c r="Y4485" s="9" t="str">
        <f>IF(E4485="Cancelled","Excluded",IF(D4485="",IF((SLA_Policy!$B$8-B4485)*24&gt;X4485,"Open - Breached","Open - On Track"),IF((D4485-B4485)*24&lt;=X4485,"Met","Breached")))</f>
        <v>Met</v>
      </c>
    </row>
    <row r="4486" spans="1:25" x14ac:dyDescent="0.25">
      <c r="A4486" s="9" t="s">
        <v>7911</v>
      </c>
      <c r="B4486" s="23">
        <v>46062.429861111101</v>
      </c>
      <c r="C4486" s="23">
        <v>46062.527083333298</v>
      </c>
      <c r="D4486" s="23">
        <v>46063.389583333301</v>
      </c>
      <c r="E4486" s="9" t="s">
        <v>212</v>
      </c>
      <c r="F4486" s="9" t="s">
        <v>188</v>
      </c>
      <c r="G4486" s="9" t="s">
        <v>213</v>
      </c>
      <c r="H4486" s="9" t="s">
        <v>165</v>
      </c>
      <c r="I4486" s="9" t="s">
        <v>567</v>
      </c>
      <c r="J4486" s="9" t="s">
        <v>7912</v>
      </c>
      <c r="K4486" s="9" t="s">
        <v>225</v>
      </c>
      <c r="L4486" s="9" t="s">
        <v>104</v>
      </c>
      <c r="M4486" s="9" t="s">
        <v>4482</v>
      </c>
      <c r="N4486" s="9" t="s">
        <v>196</v>
      </c>
      <c r="O4486" s="9" t="s">
        <v>116</v>
      </c>
      <c r="P4486" s="9" t="s">
        <v>574</v>
      </c>
      <c r="Q4486" s="9" t="s">
        <v>219</v>
      </c>
      <c r="R4486" s="9">
        <v>0</v>
      </c>
      <c r="S4486" s="9">
        <v>56</v>
      </c>
      <c r="U4486" s="9" t="s">
        <v>266</v>
      </c>
      <c r="W4486" s="9">
        <v>5</v>
      </c>
      <c r="X4486" s="9">
        <f>INDEX(SLA_Policy!$D$2:$D$5,MATCH(F4486,SLA_Policy!$A$2:$A$5,0))</f>
        <v>72</v>
      </c>
      <c r="Y4486" s="9" t="str">
        <f>IF(E4486="Cancelled","Excluded",IF(D4486="",IF((SLA_Policy!$B$8-B4486)*24&gt;X4486,"Open - Breached","Open - On Track"),IF((D4486-B4486)*24&lt;=X4486,"Met","Breached")))</f>
        <v>Met</v>
      </c>
    </row>
    <row r="4487" spans="1:25" x14ac:dyDescent="0.25">
      <c r="A4487" s="9" t="s">
        <v>7913</v>
      </c>
      <c r="B4487" s="23">
        <v>46062.430555555598</v>
      </c>
      <c r="C4487" s="23">
        <v>46062.486111111102</v>
      </c>
      <c r="D4487" s="23">
        <v>46062.577083333301</v>
      </c>
      <c r="E4487" s="9" t="s">
        <v>212</v>
      </c>
      <c r="F4487" s="9" t="s">
        <v>188</v>
      </c>
      <c r="G4487" s="9" t="s">
        <v>236</v>
      </c>
      <c r="H4487" s="9" t="s">
        <v>167</v>
      </c>
      <c r="I4487" s="9" t="s">
        <v>255</v>
      </c>
      <c r="J4487" s="9" t="s">
        <v>7914</v>
      </c>
      <c r="K4487" s="9" t="s">
        <v>303</v>
      </c>
      <c r="L4487" s="9" t="s">
        <v>282</v>
      </c>
      <c r="M4487" s="9" t="s">
        <v>1678</v>
      </c>
      <c r="N4487" s="9" t="s">
        <v>196</v>
      </c>
      <c r="O4487" s="9" t="s">
        <v>176</v>
      </c>
      <c r="P4487" s="9" t="s">
        <v>253</v>
      </c>
      <c r="Q4487" s="9" t="s">
        <v>219</v>
      </c>
      <c r="R4487" s="9">
        <v>0</v>
      </c>
      <c r="S4487" s="9">
        <v>13</v>
      </c>
      <c r="U4487" s="9" t="s">
        <v>242</v>
      </c>
      <c r="X4487" s="9">
        <f>INDEX(SLA_Policy!$D$2:$D$5,MATCH(F4487,SLA_Policy!$A$2:$A$5,0))</f>
        <v>72</v>
      </c>
      <c r="Y4487" s="9" t="str">
        <f>IF(E4487="Cancelled","Excluded",IF(D4487="",IF((SLA_Policy!$B$8-B4487)*24&gt;X4487,"Open - Breached","Open - On Track"),IF((D4487-B4487)*24&lt;=X4487,"Met","Breached")))</f>
        <v>Met</v>
      </c>
    </row>
    <row r="4488" spans="1:25" x14ac:dyDescent="0.25">
      <c r="A4488" s="9" t="s">
        <v>7915</v>
      </c>
      <c r="B4488" s="23">
        <v>46062.430555555598</v>
      </c>
      <c r="C4488" s="23">
        <v>46062.45</v>
      </c>
      <c r="D4488" s="23">
        <v>46064.589583333298</v>
      </c>
      <c r="E4488" s="9" t="s">
        <v>212</v>
      </c>
      <c r="F4488" s="9" t="s">
        <v>189</v>
      </c>
      <c r="G4488" s="9" t="s">
        <v>213</v>
      </c>
      <c r="H4488" s="9" t="s">
        <v>163</v>
      </c>
      <c r="I4488" s="9" t="s">
        <v>250</v>
      </c>
      <c r="J4488" s="9" t="s">
        <v>7916</v>
      </c>
      <c r="K4488" s="9" t="s">
        <v>239</v>
      </c>
      <c r="L4488" s="9" t="s">
        <v>104</v>
      </c>
      <c r="M4488" s="9" t="s">
        <v>2451</v>
      </c>
      <c r="N4488" s="9" t="s">
        <v>199</v>
      </c>
      <c r="O4488" s="9" t="s">
        <v>176</v>
      </c>
      <c r="P4488" s="9" t="s">
        <v>330</v>
      </c>
      <c r="Q4488" s="9" t="s">
        <v>219</v>
      </c>
      <c r="R4488" s="9">
        <v>1</v>
      </c>
      <c r="S4488" s="9">
        <v>36</v>
      </c>
      <c r="T4488" s="9" t="s">
        <v>136</v>
      </c>
      <c r="U4488" s="9" t="s">
        <v>230</v>
      </c>
      <c r="X4488" s="9">
        <f>INDEX(SLA_Policy!$D$2:$D$5,MATCH(F4488,SLA_Policy!$A$2:$A$5,0))</f>
        <v>120</v>
      </c>
      <c r="Y4488" s="9" t="str">
        <f>IF(E4488="Cancelled","Excluded",IF(D4488="",IF((SLA_Policy!$B$8-B4488)*24&gt;X4488,"Open - Breached","Open - On Track"),IF((D4488-B4488)*24&lt;=X4488,"Met","Breached")))</f>
        <v>Met</v>
      </c>
    </row>
    <row r="4489" spans="1:25" x14ac:dyDescent="0.25">
      <c r="A4489" s="9" t="s">
        <v>7917</v>
      </c>
      <c r="B4489" s="23">
        <v>46062.448611111096</v>
      </c>
      <c r="C4489" s="23">
        <v>46062.452777777798</v>
      </c>
      <c r="D4489" s="23">
        <v>46062.480555555601</v>
      </c>
      <c r="E4489" s="9" t="s">
        <v>212</v>
      </c>
      <c r="F4489" s="9" t="s">
        <v>188</v>
      </c>
      <c r="G4489" s="9" t="s">
        <v>213</v>
      </c>
      <c r="H4489" s="9" t="s">
        <v>161</v>
      </c>
      <c r="I4489" s="9" t="s">
        <v>454</v>
      </c>
      <c r="J4489" s="9" t="s">
        <v>7918</v>
      </c>
      <c r="K4489" s="9" t="s">
        <v>246</v>
      </c>
      <c r="L4489" s="9" t="s">
        <v>216</v>
      </c>
      <c r="M4489" s="9" t="s">
        <v>3714</v>
      </c>
      <c r="N4489" s="9" t="s">
        <v>198</v>
      </c>
      <c r="O4489" s="9" t="s">
        <v>116</v>
      </c>
      <c r="P4489" s="9" t="s">
        <v>525</v>
      </c>
      <c r="Q4489" s="9" t="s">
        <v>219</v>
      </c>
      <c r="R4489" s="9">
        <v>0</v>
      </c>
      <c r="S4489" s="9">
        <v>5</v>
      </c>
      <c r="U4489" s="9" t="s">
        <v>290</v>
      </c>
      <c r="X4489" s="9">
        <f>INDEX(SLA_Policy!$D$2:$D$5,MATCH(F4489,SLA_Policy!$A$2:$A$5,0))</f>
        <v>72</v>
      </c>
      <c r="Y4489" s="9" t="str">
        <f>IF(E4489="Cancelled","Excluded",IF(D4489="",IF((SLA_Policy!$B$8-B4489)*24&gt;X4489,"Open - Breached","Open - On Track"),IF((D4489-B4489)*24&lt;=X4489,"Met","Breached")))</f>
        <v>Met</v>
      </c>
    </row>
    <row r="4490" spans="1:25" x14ac:dyDescent="0.25">
      <c r="A4490" s="9" t="s">
        <v>7919</v>
      </c>
      <c r="B4490" s="23">
        <v>46062.45</v>
      </c>
      <c r="C4490" s="23">
        <v>46062.4506944444</v>
      </c>
      <c r="D4490" s="23">
        <v>46062.533333333296</v>
      </c>
      <c r="E4490" s="9" t="s">
        <v>212</v>
      </c>
      <c r="F4490" s="9" t="s">
        <v>186</v>
      </c>
      <c r="G4490" s="9" t="s">
        <v>213</v>
      </c>
      <c r="H4490" s="9" t="s">
        <v>166</v>
      </c>
      <c r="I4490" s="9" t="s">
        <v>1238</v>
      </c>
      <c r="J4490" s="9" t="s">
        <v>7920</v>
      </c>
      <c r="K4490" s="9" t="s">
        <v>246</v>
      </c>
      <c r="L4490" s="9" t="s">
        <v>282</v>
      </c>
      <c r="M4490" s="9" t="s">
        <v>7921</v>
      </c>
      <c r="N4490" s="9" t="s">
        <v>199</v>
      </c>
      <c r="O4490" s="9" t="s">
        <v>181</v>
      </c>
      <c r="P4490" s="9" t="s">
        <v>668</v>
      </c>
      <c r="Q4490" s="9" t="s">
        <v>273</v>
      </c>
      <c r="R4490" s="9">
        <v>0</v>
      </c>
      <c r="S4490" s="9">
        <v>57</v>
      </c>
      <c r="T4490" s="9" t="s">
        <v>136</v>
      </c>
      <c r="U4490" s="9" t="s">
        <v>290</v>
      </c>
      <c r="X4490" s="9">
        <f>INDEX(SLA_Policy!$D$2:$D$5,MATCH(F4490,SLA_Policy!$A$2:$A$5,0))</f>
        <v>4</v>
      </c>
      <c r="Y4490" s="9" t="str">
        <f>IF(E4490="Cancelled","Excluded",IF(D4490="",IF((SLA_Policy!$B$8-B4490)*24&gt;X4490,"Open - Breached","Open - On Track"),IF((D4490-B4490)*24&lt;=X4490,"Met","Breached")))</f>
        <v>Met</v>
      </c>
    </row>
    <row r="4491" spans="1:25" x14ac:dyDescent="0.25">
      <c r="A4491" s="9" t="s">
        <v>7922</v>
      </c>
      <c r="B4491" s="23">
        <v>46062.466666666704</v>
      </c>
      <c r="C4491" s="23">
        <v>46062.493750000001</v>
      </c>
      <c r="D4491" s="23">
        <v>46062.586111111101</v>
      </c>
      <c r="E4491" s="9" t="s">
        <v>212</v>
      </c>
      <c r="F4491" s="9" t="s">
        <v>188</v>
      </c>
      <c r="G4491" s="9" t="s">
        <v>213</v>
      </c>
      <c r="H4491" s="9" t="s">
        <v>164</v>
      </c>
      <c r="I4491" s="9" t="s">
        <v>478</v>
      </c>
      <c r="J4491" s="9" t="s">
        <v>1725</v>
      </c>
      <c r="K4491" s="9" t="s">
        <v>239</v>
      </c>
      <c r="L4491" s="9" t="s">
        <v>104</v>
      </c>
      <c r="M4491" s="9" t="s">
        <v>3757</v>
      </c>
      <c r="N4491" s="9" t="s">
        <v>196</v>
      </c>
      <c r="O4491" s="9" t="s">
        <v>116</v>
      </c>
      <c r="P4491" s="9" t="s">
        <v>551</v>
      </c>
      <c r="Q4491" s="9" t="s">
        <v>219</v>
      </c>
      <c r="R4491" s="9">
        <v>0</v>
      </c>
      <c r="S4491" s="9">
        <v>40</v>
      </c>
      <c r="T4491" s="9" t="s">
        <v>464</v>
      </c>
      <c r="U4491" s="9" t="s">
        <v>290</v>
      </c>
      <c r="W4491" s="9">
        <v>4</v>
      </c>
      <c r="X4491" s="9">
        <f>INDEX(SLA_Policy!$D$2:$D$5,MATCH(F4491,SLA_Policy!$A$2:$A$5,0))</f>
        <v>72</v>
      </c>
      <c r="Y4491" s="9" t="str">
        <f>IF(E4491="Cancelled","Excluded",IF(D4491="",IF((SLA_Policy!$B$8-B4491)*24&gt;X4491,"Open - Breached","Open - On Track"),IF((D4491-B4491)*24&lt;=X4491,"Met","Breached")))</f>
        <v>Met</v>
      </c>
    </row>
    <row r="4492" spans="1:25" x14ac:dyDescent="0.25">
      <c r="A4492" s="9" t="s">
        <v>7923</v>
      </c>
      <c r="B4492" s="23">
        <v>46062.467361111099</v>
      </c>
      <c r="C4492" s="23">
        <v>46062.481249999997</v>
      </c>
      <c r="D4492" s="23">
        <v>46063.410416666702</v>
      </c>
      <c r="E4492" s="9" t="s">
        <v>212</v>
      </c>
      <c r="F4492" s="9" t="s">
        <v>189</v>
      </c>
      <c r="G4492" s="9" t="s">
        <v>236</v>
      </c>
      <c r="H4492" s="9" t="s">
        <v>164</v>
      </c>
      <c r="I4492" s="9" t="s">
        <v>421</v>
      </c>
      <c r="J4492" s="9" t="s">
        <v>1858</v>
      </c>
      <c r="K4492" s="9" t="s">
        <v>246</v>
      </c>
      <c r="L4492" s="9" t="s">
        <v>216</v>
      </c>
      <c r="M4492" s="9" t="s">
        <v>5687</v>
      </c>
      <c r="N4492" s="9" t="s">
        <v>196</v>
      </c>
      <c r="O4492" s="9" t="s">
        <v>180</v>
      </c>
      <c r="P4492" s="9" t="s">
        <v>368</v>
      </c>
      <c r="Q4492" s="9" t="s">
        <v>219</v>
      </c>
      <c r="R4492" s="9">
        <v>0</v>
      </c>
      <c r="S4492" s="9">
        <v>22</v>
      </c>
      <c r="T4492" s="9" t="s">
        <v>464</v>
      </c>
      <c r="U4492" s="9" t="s">
        <v>242</v>
      </c>
      <c r="X4492" s="9">
        <f>INDEX(SLA_Policy!$D$2:$D$5,MATCH(F4492,SLA_Policy!$A$2:$A$5,0))</f>
        <v>120</v>
      </c>
      <c r="Y4492" s="9" t="str">
        <f>IF(E4492="Cancelled","Excluded",IF(D4492="",IF((SLA_Policy!$B$8-B4492)*24&gt;X4492,"Open - Breached","Open - On Track"),IF((D4492-B4492)*24&lt;=X4492,"Met","Breached")))</f>
        <v>Met</v>
      </c>
    </row>
    <row r="4493" spans="1:25" x14ac:dyDescent="0.25">
      <c r="A4493" s="9" t="s">
        <v>7924</v>
      </c>
      <c r="B4493" s="23">
        <v>46062.467361111099</v>
      </c>
      <c r="C4493" s="23">
        <v>46062.506249999999</v>
      </c>
      <c r="D4493" s="23">
        <v>46065.388888888898</v>
      </c>
      <c r="E4493" s="9" t="s">
        <v>212</v>
      </c>
      <c r="F4493" s="9" t="s">
        <v>188</v>
      </c>
      <c r="G4493" s="9" t="s">
        <v>236</v>
      </c>
      <c r="H4493" s="9" t="s">
        <v>162</v>
      </c>
      <c r="I4493" s="9" t="s">
        <v>280</v>
      </c>
      <c r="J4493" s="9" t="s">
        <v>1551</v>
      </c>
      <c r="K4493" s="9" t="s">
        <v>225</v>
      </c>
      <c r="L4493" s="9" t="s">
        <v>216</v>
      </c>
      <c r="M4493" s="9" t="s">
        <v>1324</v>
      </c>
      <c r="N4493" s="9" t="s">
        <v>197</v>
      </c>
      <c r="O4493" s="9" t="s">
        <v>179</v>
      </c>
      <c r="P4493" s="9" t="s">
        <v>264</v>
      </c>
      <c r="Q4493" s="9" t="s">
        <v>219</v>
      </c>
      <c r="R4493" s="9">
        <v>1</v>
      </c>
      <c r="S4493" s="9">
        <v>27</v>
      </c>
      <c r="U4493" s="9" t="s">
        <v>242</v>
      </c>
      <c r="X4493" s="9">
        <f>INDEX(SLA_Policy!$D$2:$D$5,MATCH(F4493,SLA_Policy!$A$2:$A$5,0))</f>
        <v>72</v>
      </c>
      <c r="Y4493" s="9" t="str">
        <f>IF(E4493="Cancelled","Excluded",IF(D4493="",IF((SLA_Policy!$B$8-B4493)*24&gt;X4493,"Open - Breached","Open - On Track"),IF((D4493-B4493)*24&lt;=X4493,"Met","Breached")))</f>
        <v>Met</v>
      </c>
    </row>
    <row r="4494" spans="1:25" x14ac:dyDescent="0.25">
      <c r="A4494" s="9" t="s">
        <v>7925</v>
      </c>
      <c r="B4494" s="23">
        <v>46062.479861111096</v>
      </c>
      <c r="C4494" s="23">
        <v>46062.4819444444</v>
      </c>
      <c r="D4494" s="23">
        <v>46063.398611111101</v>
      </c>
      <c r="E4494" s="9" t="s">
        <v>212</v>
      </c>
      <c r="F4494" s="9" t="s">
        <v>189</v>
      </c>
      <c r="G4494" s="9" t="s">
        <v>213</v>
      </c>
      <c r="H4494" s="9" t="s">
        <v>162</v>
      </c>
      <c r="I4494" s="9" t="s">
        <v>416</v>
      </c>
      <c r="J4494" s="9" t="s">
        <v>7926</v>
      </c>
      <c r="K4494" s="9" t="s">
        <v>239</v>
      </c>
      <c r="L4494" s="9" t="s">
        <v>216</v>
      </c>
      <c r="M4494" s="9" t="s">
        <v>3477</v>
      </c>
      <c r="N4494" s="9" t="s">
        <v>200</v>
      </c>
      <c r="O4494" s="9" t="s">
        <v>179</v>
      </c>
      <c r="P4494" s="9" t="s">
        <v>337</v>
      </c>
      <c r="Q4494" s="9" t="s">
        <v>219</v>
      </c>
      <c r="R4494" s="9">
        <v>0</v>
      </c>
      <c r="S4494" s="9">
        <v>15</v>
      </c>
      <c r="U4494" s="9" t="s">
        <v>661</v>
      </c>
      <c r="X4494" s="9">
        <f>INDEX(SLA_Policy!$D$2:$D$5,MATCH(F4494,SLA_Policy!$A$2:$A$5,0))</f>
        <v>120</v>
      </c>
      <c r="Y4494" s="9" t="str">
        <f>IF(E4494="Cancelled","Excluded",IF(D4494="",IF((SLA_Policy!$B$8-B4494)*24&gt;X4494,"Open - Breached","Open - On Track"),IF((D4494-B4494)*24&lt;=X4494,"Met","Breached")))</f>
        <v>Met</v>
      </c>
    </row>
    <row r="4495" spans="1:25" x14ac:dyDescent="0.25">
      <c r="A4495" s="9" t="s">
        <v>7927</v>
      </c>
      <c r="B4495" s="23">
        <v>46062.490277777797</v>
      </c>
      <c r="C4495" s="23">
        <v>46062.538888888899</v>
      </c>
      <c r="D4495" s="23">
        <v>46062.597222222197</v>
      </c>
      <c r="E4495" s="9" t="s">
        <v>212</v>
      </c>
      <c r="F4495" s="9" t="s">
        <v>189</v>
      </c>
      <c r="G4495" s="9" t="s">
        <v>213</v>
      </c>
      <c r="H4495" s="9" t="s">
        <v>163</v>
      </c>
      <c r="I4495" s="9" t="s">
        <v>250</v>
      </c>
      <c r="J4495" s="9" t="s">
        <v>1407</v>
      </c>
      <c r="K4495" s="9" t="s">
        <v>262</v>
      </c>
      <c r="L4495" s="9" t="s">
        <v>282</v>
      </c>
      <c r="M4495" s="9" t="s">
        <v>1716</v>
      </c>
      <c r="N4495" s="9" t="s">
        <v>198</v>
      </c>
      <c r="O4495" s="9" t="s">
        <v>176</v>
      </c>
      <c r="P4495" s="9" t="s">
        <v>570</v>
      </c>
      <c r="Q4495" s="9" t="s">
        <v>219</v>
      </c>
      <c r="R4495" s="9">
        <v>0</v>
      </c>
      <c r="S4495" s="9">
        <v>55</v>
      </c>
      <c r="T4495" s="9" t="s">
        <v>220</v>
      </c>
      <c r="U4495" s="9" t="s">
        <v>376</v>
      </c>
      <c r="W4495" s="9">
        <v>2</v>
      </c>
      <c r="X4495" s="9">
        <f>INDEX(SLA_Policy!$D$2:$D$5,MATCH(F4495,SLA_Policy!$A$2:$A$5,0))</f>
        <v>120</v>
      </c>
      <c r="Y4495" s="9" t="str">
        <f>IF(E4495="Cancelled","Excluded",IF(D4495="",IF((SLA_Policy!$B$8-B4495)*24&gt;X4495,"Open - Breached","Open - On Track"),IF((D4495-B4495)*24&lt;=X4495,"Met","Breached")))</f>
        <v>Met</v>
      </c>
    </row>
    <row r="4496" spans="1:25" x14ac:dyDescent="0.25">
      <c r="A4496" s="9" t="s">
        <v>7928</v>
      </c>
      <c r="B4496" s="23">
        <v>46062.4909722222</v>
      </c>
      <c r="C4496" s="23">
        <v>46062.494444444397</v>
      </c>
      <c r="D4496" s="23">
        <v>46062.515277777798</v>
      </c>
      <c r="E4496" s="9" t="s">
        <v>212</v>
      </c>
      <c r="F4496" s="9" t="s">
        <v>187</v>
      </c>
      <c r="G4496" s="9" t="s">
        <v>213</v>
      </c>
      <c r="H4496" s="9" t="s">
        <v>166</v>
      </c>
      <c r="I4496" s="9" t="s">
        <v>286</v>
      </c>
      <c r="J4496" s="9" t="s">
        <v>7929</v>
      </c>
      <c r="K4496" s="9" t="s">
        <v>246</v>
      </c>
      <c r="L4496" s="9" t="s">
        <v>351</v>
      </c>
      <c r="M4496" s="9" t="s">
        <v>2069</v>
      </c>
      <c r="N4496" s="9" t="s">
        <v>196</v>
      </c>
      <c r="O4496" s="9" t="s">
        <v>181</v>
      </c>
      <c r="P4496" s="9" t="s">
        <v>445</v>
      </c>
      <c r="Q4496" s="9" t="s">
        <v>273</v>
      </c>
      <c r="R4496" s="9">
        <v>0</v>
      </c>
      <c r="S4496" s="9">
        <v>10</v>
      </c>
      <c r="U4496" s="9" t="s">
        <v>290</v>
      </c>
      <c r="X4496" s="9">
        <f>INDEX(SLA_Policy!$D$2:$D$5,MATCH(F4496,SLA_Policy!$A$2:$A$5,0))</f>
        <v>8</v>
      </c>
      <c r="Y4496" s="9" t="str">
        <f>IF(E4496="Cancelled","Excluded",IF(D4496="",IF((SLA_Policy!$B$8-B4496)*24&gt;X4496,"Open - Breached","Open - On Track"),IF((D4496-B4496)*24&lt;=X4496,"Met","Breached")))</f>
        <v>Met</v>
      </c>
    </row>
    <row r="4497" spans="1:25" x14ac:dyDescent="0.25">
      <c r="A4497" s="9" t="s">
        <v>7930</v>
      </c>
      <c r="B4497" s="23">
        <v>46062.491666666698</v>
      </c>
      <c r="C4497" s="23">
        <v>46062.509722222203</v>
      </c>
      <c r="D4497" s="23">
        <v>46062.621527777803</v>
      </c>
      <c r="E4497" s="9" t="s">
        <v>212</v>
      </c>
      <c r="F4497" s="9" t="s">
        <v>188</v>
      </c>
      <c r="G4497" s="9" t="s">
        <v>213</v>
      </c>
      <c r="H4497" s="9" t="s">
        <v>162</v>
      </c>
      <c r="I4497" s="9" t="s">
        <v>345</v>
      </c>
      <c r="J4497" s="9" t="s">
        <v>4156</v>
      </c>
      <c r="K4497" s="9" t="s">
        <v>246</v>
      </c>
      <c r="L4497" s="9" t="s">
        <v>270</v>
      </c>
      <c r="M4497" s="9" t="s">
        <v>1032</v>
      </c>
      <c r="N4497" s="9" t="s">
        <v>196</v>
      </c>
      <c r="O4497" s="9" t="s">
        <v>179</v>
      </c>
      <c r="P4497" s="9" t="s">
        <v>284</v>
      </c>
      <c r="Q4497" s="9" t="s">
        <v>219</v>
      </c>
      <c r="R4497" s="9">
        <v>0</v>
      </c>
      <c r="S4497" s="9">
        <v>17</v>
      </c>
      <c r="U4497" s="9" t="s">
        <v>266</v>
      </c>
      <c r="X4497" s="9">
        <f>INDEX(SLA_Policy!$D$2:$D$5,MATCH(F4497,SLA_Policy!$A$2:$A$5,0))</f>
        <v>72</v>
      </c>
      <c r="Y4497" s="9" t="str">
        <f>IF(E4497="Cancelled","Excluded",IF(D4497="",IF((SLA_Policy!$B$8-B4497)*24&gt;X4497,"Open - Breached","Open - On Track"),IF((D4497-B4497)*24&lt;=X4497,"Met","Breached")))</f>
        <v>Met</v>
      </c>
    </row>
    <row r="4498" spans="1:25" x14ac:dyDescent="0.25">
      <c r="A4498" s="9" t="s">
        <v>7931</v>
      </c>
      <c r="B4498" s="23">
        <v>46062.494444444397</v>
      </c>
      <c r="C4498" s="23">
        <v>46062.512499999997</v>
      </c>
      <c r="D4498" s="23">
        <v>46070.327083333301</v>
      </c>
      <c r="E4498" s="9" t="s">
        <v>212</v>
      </c>
      <c r="F4498" s="9" t="s">
        <v>188</v>
      </c>
      <c r="G4498" s="9" t="s">
        <v>213</v>
      </c>
      <c r="H4498" s="9" t="s">
        <v>163</v>
      </c>
      <c r="I4498" s="9" t="s">
        <v>250</v>
      </c>
      <c r="J4498" s="9" t="s">
        <v>5481</v>
      </c>
      <c r="K4498" s="9" t="s">
        <v>239</v>
      </c>
      <c r="L4498" s="9" t="s">
        <v>282</v>
      </c>
      <c r="M4498" s="9" t="s">
        <v>426</v>
      </c>
      <c r="N4498" s="9" t="s">
        <v>196</v>
      </c>
      <c r="O4498" s="9" t="s">
        <v>176</v>
      </c>
      <c r="P4498" s="9" t="s">
        <v>228</v>
      </c>
      <c r="Q4498" s="9" t="s">
        <v>273</v>
      </c>
      <c r="R4498" s="9">
        <v>2</v>
      </c>
      <c r="S4498" s="9">
        <v>52</v>
      </c>
      <c r="T4498" s="9" t="s">
        <v>220</v>
      </c>
      <c r="U4498" s="9" t="s">
        <v>230</v>
      </c>
      <c r="X4498" s="9">
        <f>INDEX(SLA_Policy!$D$2:$D$5,MATCH(F4498,SLA_Policy!$A$2:$A$5,0))</f>
        <v>72</v>
      </c>
      <c r="Y4498" s="9" t="str">
        <f>IF(E4498="Cancelled","Excluded",IF(D4498="",IF((SLA_Policy!$B$8-B4498)*24&gt;X4498,"Open - Breached","Open - On Track"),IF((D4498-B4498)*24&lt;=X4498,"Met","Breached")))</f>
        <v>Breached</v>
      </c>
    </row>
    <row r="4499" spans="1:25" x14ac:dyDescent="0.25">
      <c r="A4499" s="9" t="s">
        <v>7932</v>
      </c>
      <c r="B4499" s="23">
        <v>46062.522916666698</v>
      </c>
      <c r="C4499" s="23">
        <v>46062.524305555598</v>
      </c>
      <c r="D4499" s="23">
        <v>46063.337500000001</v>
      </c>
      <c r="E4499" s="9" t="s">
        <v>212</v>
      </c>
      <c r="F4499" s="9" t="s">
        <v>189</v>
      </c>
      <c r="G4499" s="9" t="s">
        <v>213</v>
      </c>
      <c r="H4499" s="9" t="s">
        <v>161</v>
      </c>
      <c r="I4499" s="9" t="s">
        <v>454</v>
      </c>
      <c r="J4499" s="9" t="s">
        <v>6014</v>
      </c>
      <c r="K4499" s="9" t="s">
        <v>303</v>
      </c>
      <c r="L4499" s="9" t="s">
        <v>104</v>
      </c>
      <c r="M4499" s="9" t="s">
        <v>573</v>
      </c>
      <c r="N4499" s="9" t="s">
        <v>198</v>
      </c>
      <c r="O4499" s="9" t="s">
        <v>177</v>
      </c>
      <c r="P4499" s="9" t="s">
        <v>300</v>
      </c>
      <c r="Q4499" s="9" t="s">
        <v>219</v>
      </c>
      <c r="R4499" s="9">
        <v>0</v>
      </c>
      <c r="S4499" s="9">
        <v>3</v>
      </c>
      <c r="U4499" s="9" t="s">
        <v>221</v>
      </c>
      <c r="W4499" s="9">
        <v>4</v>
      </c>
      <c r="X4499" s="9">
        <f>INDEX(SLA_Policy!$D$2:$D$5,MATCH(F4499,SLA_Policy!$A$2:$A$5,0))</f>
        <v>120</v>
      </c>
      <c r="Y4499" s="9" t="str">
        <f>IF(E4499="Cancelled","Excluded",IF(D4499="",IF((SLA_Policy!$B$8-B4499)*24&gt;X4499,"Open - Breached","Open - On Track"),IF((D4499-B4499)*24&lt;=X4499,"Met","Breached")))</f>
        <v>Met</v>
      </c>
    </row>
    <row r="4500" spans="1:25" x14ac:dyDescent="0.25">
      <c r="A4500" s="9" t="s">
        <v>7933</v>
      </c>
      <c r="B4500" s="23">
        <v>46062.529861111099</v>
      </c>
      <c r="C4500" s="23">
        <v>46062.579166666699</v>
      </c>
      <c r="D4500" s="23">
        <v>46063.367361111101</v>
      </c>
      <c r="E4500" s="9" t="s">
        <v>212</v>
      </c>
      <c r="F4500" s="9" t="s">
        <v>189</v>
      </c>
      <c r="G4500" s="9" t="s">
        <v>213</v>
      </c>
      <c r="H4500" s="9" t="s">
        <v>88</v>
      </c>
      <c r="I4500" s="9" t="s">
        <v>486</v>
      </c>
      <c r="J4500" s="9" t="s">
        <v>487</v>
      </c>
      <c r="K4500" s="9" t="s">
        <v>262</v>
      </c>
      <c r="L4500" s="9" t="s">
        <v>311</v>
      </c>
      <c r="M4500" s="9" t="s">
        <v>5162</v>
      </c>
      <c r="N4500" s="9" t="s">
        <v>197</v>
      </c>
      <c r="O4500" s="9" t="s">
        <v>178</v>
      </c>
      <c r="P4500" s="9" t="s">
        <v>321</v>
      </c>
      <c r="Q4500" s="9" t="s">
        <v>219</v>
      </c>
      <c r="R4500" s="9">
        <v>0</v>
      </c>
      <c r="S4500" s="9">
        <v>45</v>
      </c>
      <c r="U4500" s="9" t="s">
        <v>290</v>
      </c>
      <c r="X4500" s="9">
        <f>INDEX(SLA_Policy!$D$2:$D$5,MATCH(F4500,SLA_Policy!$A$2:$A$5,0))</f>
        <v>120</v>
      </c>
      <c r="Y4500" s="9" t="str">
        <f>IF(E4500="Cancelled","Excluded",IF(D4500="",IF((SLA_Policy!$B$8-B4500)*24&gt;X4500,"Open - Breached","Open - On Track"),IF((D4500-B4500)*24&lt;=X4500,"Met","Breached")))</f>
        <v>Met</v>
      </c>
    </row>
    <row r="4501" spans="1:25" x14ac:dyDescent="0.25">
      <c r="A4501" s="9" t="s">
        <v>7934</v>
      </c>
      <c r="B4501" s="23">
        <v>46062.572222222203</v>
      </c>
      <c r="C4501" s="23">
        <v>46062.577083333301</v>
      </c>
      <c r="D4501" s="23">
        <v>46063.360416666699</v>
      </c>
      <c r="E4501" s="9" t="s">
        <v>212</v>
      </c>
      <c r="F4501" s="9" t="s">
        <v>188</v>
      </c>
      <c r="G4501" s="9" t="s">
        <v>213</v>
      </c>
      <c r="H4501" s="9" t="s">
        <v>163</v>
      </c>
      <c r="I4501" s="9" t="s">
        <v>223</v>
      </c>
      <c r="J4501" s="9" t="s">
        <v>1883</v>
      </c>
      <c r="K4501" s="9" t="s">
        <v>262</v>
      </c>
      <c r="L4501" s="9" t="s">
        <v>226</v>
      </c>
      <c r="M4501" s="9" t="s">
        <v>1911</v>
      </c>
      <c r="N4501" s="9" t="s">
        <v>198</v>
      </c>
      <c r="O4501" s="9" t="s">
        <v>176</v>
      </c>
      <c r="P4501" s="9" t="s">
        <v>419</v>
      </c>
      <c r="Q4501" s="9" t="s">
        <v>219</v>
      </c>
      <c r="R4501" s="9">
        <v>0</v>
      </c>
      <c r="S4501" s="9">
        <v>39</v>
      </c>
      <c r="T4501" s="9" t="s">
        <v>136</v>
      </c>
      <c r="U4501" s="9" t="s">
        <v>376</v>
      </c>
      <c r="W4501" s="9">
        <v>5</v>
      </c>
      <c r="X4501" s="9">
        <f>INDEX(SLA_Policy!$D$2:$D$5,MATCH(F4501,SLA_Policy!$A$2:$A$5,0))</f>
        <v>72</v>
      </c>
      <c r="Y4501" s="9" t="str">
        <f>IF(E4501="Cancelled","Excluded",IF(D4501="",IF((SLA_Policy!$B$8-B4501)*24&gt;X4501,"Open - Breached","Open - On Track"),IF((D4501-B4501)*24&lt;=X4501,"Met","Breached")))</f>
        <v>Met</v>
      </c>
    </row>
    <row r="4502" spans="1:25" x14ac:dyDescent="0.25">
      <c r="A4502" s="9" t="s">
        <v>7935</v>
      </c>
      <c r="B4502" s="23">
        <v>46062.577083333301</v>
      </c>
      <c r="C4502" s="23">
        <v>46062.5805555556</v>
      </c>
      <c r="D4502" s="23">
        <v>46063.670833333301</v>
      </c>
      <c r="E4502" s="9" t="s">
        <v>212</v>
      </c>
      <c r="F4502" s="9" t="s">
        <v>189</v>
      </c>
      <c r="G4502" s="9" t="s">
        <v>213</v>
      </c>
      <c r="H4502" s="9" t="s">
        <v>163</v>
      </c>
      <c r="I4502" s="9" t="s">
        <v>250</v>
      </c>
      <c r="J4502" s="9" t="s">
        <v>5227</v>
      </c>
      <c r="K4502" s="9" t="s">
        <v>246</v>
      </c>
      <c r="L4502" s="9" t="s">
        <v>311</v>
      </c>
      <c r="M4502" s="9" t="s">
        <v>1509</v>
      </c>
      <c r="N4502" s="9" t="s">
        <v>198</v>
      </c>
      <c r="O4502" s="9" t="s">
        <v>176</v>
      </c>
      <c r="P4502" s="9" t="s">
        <v>228</v>
      </c>
      <c r="Q4502" s="9" t="s">
        <v>219</v>
      </c>
      <c r="R4502" s="9">
        <v>0</v>
      </c>
      <c r="S4502" s="9">
        <v>72</v>
      </c>
      <c r="T4502" s="9" t="s">
        <v>322</v>
      </c>
      <c r="U4502" s="9" t="s">
        <v>230</v>
      </c>
      <c r="X4502" s="9">
        <f>INDEX(SLA_Policy!$D$2:$D$5,MATCH(F4502,SLA_Policy!$A$2:$A$5,0))</f>
        <v>120</v>
      </c>
      <c r="Y4502" s="9" t="str">
        <f>IF(E4502="Cancelled","Excluded",IF(D4502="",IF((SLA_Policy!$B$8-B4502)*24&gt;X4502,"Open - Breached","Open - On Track"),IF((D4502-B4502)*24&lt;=X4502,"Met","Breached")))</f>
        <v>Met</v>
      </c>
    </row>
    <row r="4503" spans="1:25" x14ac:dyDescent="0.25">
      <c r="A4503" s="9" t="s">
        <v>7936</v>
      </c>
      <c r="B4503" s="23">
        <v>46062.586805555598</v>
      </c>
      <c r="C4503" s="23">
        <v>46062.636805555601</v>
      </c>
      <c r="D4503" s="23">
        <v>46063.347222222197</v>
      </c>
      <c r="E4503" s="9" t="s">
        <v>212</v>
      </c>
      <c r="F4503" s="9" t="s">
        <v>188</v>
      </c>
      <c r="G4503" s="9" t="s">
        <v>213</v>
      </c>
      <c r="H4503" s="9" t="s">
        <v>165</v>
      </c>
      <c r="I4503" s="9" t="s">
        <v>567</v>
      </c>
      <c r="J4503" s="9" t="s">
        <v>7068</v>
      </c>
      <c r="K4503" s="9" t="s">
        <v>262</v>
      </c>
      <c r="L4503" s="9" t="s">
        <v>104</v>
      </c>
      <c r="M4503" s="9" t="s">
        <v>6090</v>
      </c>
      <c r="N4503" s="9" t="s">
        <v>196</v>
      </c>
      <c r="O4503" s="9" t="s">
        <v>176</v>
      </c>
      <c r="P4503" s="9" t="s">
        <v>1159</v>
      </c>
      <c r="Q4503" s="9" t="s">
        <v>273</v>
      </c>
      <c r="R4503" s="9">
        <v>0</v>
      </c>
      <c r="S4503" s="9">
        <v>11</v>
      </c>
      <c r="U4503" s="9" t="s">
        <v>230</v>
      </c>
      <c r="X4503" s="9">
        <f>INDEX(SLA_Policy!$D$2:$D$5,MATCH(F4503,SLA_Policy!$A$2:$A$5,0))</f>
        <v>72</v>
      </c>
      <c r="Y4503" s="9" t="str">
        <f>IF(E4503="Cancelled","Excluded",IF(D4503="",IF((SLA_Policy!$B$8-B4503)*24&gt;X4503,"Open - Breached","Open - On Track"),IF((D4503-B4503)*24&lt;=X4503,"Met","Breached")))</f>
        <v>Met</v>
      </c>
    </row>
    <row r="4504" spans="1:25" x14ac:dyDescent="0.25">
      <c r="A4504" s="9" t="s">
        <v>7937</v>
      </c>
      <c r="B4504" s="23">
        <v>46062.588888888902</v>
      </c>
      <c r="C4504" s="23">
        <v>46062.709027777797</v>
      </c>
      <c r="D4504" s="23">
        <v>46066.345138888901</v>
      </c>
      <c r="E4504" s="9" t="s">
        <v>212</v>
      </c>
      <c r="F4504" s="9" t="s">
        <v>189</v>
      </c>
      <c r="G4504" s="9" t="s">
        <v>213</v>
      </c>
      <c r="H4504" s="9" t="s">
        <v>162</v>
      </c>
      <c r="I4504" s="9" t="s">
        <v>345</v>
      </c>
      <c r="J4504" s="9" t="s">
        <v>3913</v>
      </c>
      <c r="K4504" s="9" t="s">
        <v>246</v>
      </c>
      <c r="L4504" s="9" t="s">
        <v>216</v>
      </c>
      <c r="M4504" s="9" t="s">
        <v>4771</v>
      </c>
      <c r="N4504" s="9" t="s">
        <v>197</v>
      </c>
      <c r="O4504" s="9" t="s">
        <v>179</v>
      </c>
      <c r="P4504" s="9" t="s">
        <v>264</v>
      </c>
      <c r="Q4504" s="9" t="s">
        <v>219</v>
      </c>
      <c r="R4504" s="9">
        <v>0</v>
      </c>
      <c r="S4504" s="9">
        <v>12</v>
      </c>
      <c r="U4504" s="9" t="s">
        <v>266</v>
      </c>
      <c r="X4504" s="9">
        <f>INDEX(SLA_Policy!$D$2:$D$5,MATCH(F4504,SLA_Policy!$A$2:$A$5,0))</f>
        <v>120</v>
      </c>
      <c r="Y4504" s="9" t="str">
        <f>IF(E4504="Cancelled","Excluded",IF(D4504="",IF((SLA_Policy!$B$8-B4504)*24&gt;X4504,"Open - Breached","Open - On Track"),IF((D4504-B4504)*24&lt;=X4504,"Met","Breached")))</f>
        <v>Met</v>
      </c>
    </row>
    <row r="4505" spans="1:25" x14ac:dyDescent="0.25">
      <c r="A4505" s="9" t="s">
        <v>7938</v>
      </c>
      <c r="B4505" s="23">
        <v>46062.588888888902</v>
      </c>
      <c r="C4505" s="23">
        <v>46062.6159722222</v>
      </c>
      <c r="D4505" s="23">
        <v>46063.413888888899</v>
      </c>
      <c r="E4505" s="9" t="s">
        <v>212</v>
      </c>
      <c r="F4505" s="9" t="s">
        <v>188</v>
      </c>
      <c r="G4505" s="9" t="s">
        <v>213</v>
      </c>
      <c r="H4505" s="9" t="s">
        <v>88</v>
      </c>
      <c r="I4505" s="9" t="s">
        <v>268</v>
      </c>
      <c r="J4505" s="9" t="s">
        <v>269</v>
      </c>
      <c r="K4505" s="9" t="s">
        <v>215</v>
      </c>
      <c r="L4505" s="9" t="s">
        <v>216</v>
      </c>
      <c r="M4505" s="9" t="s">
        <v>623</v>
      </c>
      <c r="N4505" s="9" t="s">
        <v>196</v>
      </c>
      <c r="O4505" s="9" t="s">
        <v>178</v>
      </c>
      <c r="P4505" s="9" t="s">
        <v>427</v>
      </c>
      <c r="Q4505" s="9" t="s">
        <v>219</v>
      </c>
      <c r="R4505" s="9">
        <v>0</v>
      </c>
      <c r="S4505" s="9">
        <v>33</v>
      </c>
      <c r="T4505" s="9" t="s">
        <v>136</v>
      </c>
      <c r="U4505" s="9" t="s">
        <v>376</v>
      </c>
      <c r="X4505" s="9">
        <f>INDEX(SLA_Policy!$D$2:$D$5,MATCH(F4505,SLA_Policy!$A$2:$A$5,0))</f>
        <v>72</v>
      </c>
      <c r="Y4505" s="9" t="str">
        <f>IF(E4505="Cancelled","Excluded",IF(D4505="",IF((SLA_Policy!$B$8-B4505)*24&gt;X4505,"Open - Breached","Open - On Track"),IF((D4505-B4505)*24&lt;=X4505,"Met","Breached")))</f>
        <v>Met</v>
      </c>
    </row>
    <row r="4506" spans="1:25" x14ac:dyDescent="0.25">
      <c r="A4506" s="9" t="s">
        <v>7939</v>
      </c>
      <c r="B4506" s="23">
        <v>46062.597222222197</v>
      </c>
      <c r="C4506" s="23">
        <v>46062.6069444444</v>
      </c>
      <c r="D4506" s="23">
        <v>46063.394444444399</v>
      </c>
      <c r="E4506" s="9" t="s">
        <v>212</v>
      </c>
      <c r="F4506" s="9" t="s">
        <v>188</v>
      </c>
      <c r="G4506" s="9" t="s">
        <v>213</v>
      </c>
      <c r="H4506" s="9" t="s">
        <v>88</v>
      </c>
      <c r="I4506" s="9" t="s">
        <v>92</v>
      </c>
      <c r="J4506" s="9" t="s">
        <v>7940</v>
      </c>
      <c r="K4506" s="9" t="s">
        <v>303</v>
      </c>
      <c r="L4506" s="9" t="s">
        <v>104</v>
      </c>
      <c r="M4506" s="9" t="s">
        <v>4380</v>
      </c>
      <c r="N4506" s="9" t="s">
        <v>198</v>
      </c>
      <c r="O4506" s="9" t="s">
        <v>116</v>
      </c>
      <c r="P4506" s="9" t="s">
        <v>590</v>
      </c>
      <c r="Q4506" s="9" t="s">
        <v>219</v>
      </c>
      <c r="R4506" s="9">
        <v>1</v>
      </c>
      <c r="S4506" s="9">
        <v>41</v>
      </c>
      <c r="T4506" s="9" t="s">
        <v>229</v>
      </c>
      <c r="U4506" s="9" t="s">
        <v>266</v>
      </c>
      <c r="X4506" s="9">
        <f>INDEX(SLA_Policy!$D$2:$D$5,MATCH(F4506,SLA_Policy!$A$2:$A$5,0))</f>
        <v>72</v>
      </c>
      <c r="Y4506" s="9" t="str">
        <f>IF(E4506="Cancelled","Excluded",IF(D4506="",IF((SLA_Policy!$B$8-B4506)*24&gt;X4506,"Open - Breached","Open - On Track"),IF((D4506-B4506)*24&lt;=X4506,"Met","Breached")))</f>
        <v>Met</v>
      </c>
    </row>
    <row r="4507" spans="1:25" x14ac:dyDescent="0.25">
      <c r="A4507" s="9" t="s">
        <v>7941</v>
      </c>
      <c r="B4507" s="23">
        <v>46062.599305555603</v>
      </c>
      <c r="C4507" s="23">
        <v>46062.620833333298</v>
      </c>
      <c r="D4507" s="23">
        <v>46063.363194444399</v>
      </c>
      <c r="E4507" s="9" t="s">
        <v>212</v>
      </c>
      <c r="F4507" s="9" t="s">
        <v>188</v>
      </c>
      <c r="G4507" s="9" t="s">
        <v>213</v>
      </c>
      <c r="H4507" s="9" t="s">
        <v>162</v>
      </c>
      <c r="I4507" s="9" t="s">
        <v>345</v>
      </c>
      <c r="J4507" s="9" t="s">
        <v>1556</v>
      </c>
      <c r="K4507" s="9" t="s">
        <v>215</v>
      </c>
      <c r="L4507" s="9" t="s">
        <v>216</v>
      </c>
      <c r="M4507" s="9" t="s">
        <v>2728</v>
      </c>
      <c r="N4507" s="9" t="s">
        <v>196</v>
      </c>
      <c r="O4507" s="9" t="s">
        <v>179</v>
      </c>
      <c r="P4507" s="9" t="s">
        <v>264</v>
      </c>
      <c r="Q4507" s="9" t="s">
        <v>219</v>
      </c>
      <c r="R4507" s="9">
        <v>0</v>
      </c>
      <c r="S4507" s="9">
        <v>42</v>
      </c>
      <c r="U4507" s="9" t="s">
        <v>266</v>
      </c>
      <c r="X4507" s="9">
        <f>INDEX(SLA_Policy!$D$2:$D$5,MATCH(F4507,SLA_Policy!$A$2:$A$5,0))</f>
        <v>72</v>
      </c>
      <c r="Y4507" s="9" t="str">
        <f>IF(E4507="Cancelled","Excluded",IF(D4507="",IF((SLA_Policy!$B$8-B4507)*24&gt;X4507,"Open - Breached","Open - On Track"),IF((D4507-B4507)*24&lt;=X4507,"Met","Breached")))</f>
        <v>Met</v>
      </c>
    </row>
    <row r="4508" spans="1:25" x14ac:dyDescent="0.25">
      <c r="A4508" s="9" t="s">
        <v>7942</v>
      </c>
      <c r="B4508" s="23">
        <v>46062.601388888899</v>
      </c>
      <c r="C4508" s="23">
        <v>46062.606249999997</v>
      </c>
      <c r="D4508" s="23">
        <v>46063.386111111096</v>
      </c>
      <c r="E4508" s="9" t="s">
        <v>212</v>
      </c>
      <c r="F4508" s="9" t="s">
        <v>188</v>
      </c>
      <c r="G4508" s="9" t="s">
        <v>213</v>
      </c>
      <c r="H4508" s="9" t="s">
        <v>162</v>
      </c>
      <c r="I4508" s="9" t="s">
        <v>345</v>
      </c>
      <c r="J4508" s="9" t="s">
        <v>5634</v>
      </c>
      <c r="K4508" s="9" t="s">
        <v>215</v>
      </c>
      <c r="L4508" s="9" t="s">
        <v>104</v>
      </c>
      <c r="M4508" s="9" t="s">
        <v>3144</v>
      </c>
      <c r="N4508" s="9" t="s">
        <v>199</v>
      </c>
      <c r="O4508" s="9" t="s">
        <v>116</v>
      </c>
      <c r="P4508" s="9" t="s">
        <v>525</v>
      </c>
      <c r="Q4508" s="9" t="s">
        <v>219</v>
      </c>
      <c r="R4508" s="9">
        <v>0</v>
      </c>
      <c r="S4508" s="9">
        <v>17</v>
      </c>
      <c r="U4508" s="9" t="s">
        <v>376</v>
      </c>
      <c r="X4508" s="9">
        <f>INDEX(SLA_Policy!$D$2:$D$5,MATCH(F4508,SLA_Policy!$A$2:$A$5,0))</f>
        <v>72</v>
      </c>
      <c r="Y4508" s="9" t="str">
        <f>IF(E4508="Cancelled","Excluded",IF(D4508="",IF((SLA_Policy!$B$8-B4508)*24&gt;X4508,"Open - Breached","Open - On Track"),IF((D4508-B4508)*24&lt;=X4508,"Met","Breached")))</f>
        <v>Met</v>
      </c>
    </row>
    <row r="4509" spans="1:25" x14ac:dyDescent="0.25">
      <c r="A4509" s="9" t="s">
        <v>7943</v>
      </c>
      <c r="B4509" s="23">
        <v>46062.625</v>
      </c>
      <c r="C4509" s="23">
        <v>46062.627083333296</v>
      </c>
      <c r="D4509" s="23">
        <v>46063.382638888899</v>
      </c>
      <c r="E4509" s="9" t="s">
        <v>212</v>
      </c>
      <c r="F4509" s="9" t="s">
        <v>188</v>
      </c>
      <c r="G4509" s="9" t="s">
        <v>213</v>
      </c>
      <c r="H4509" s="9" t="s">
        <v>88</v>
      </c>
      <c r="I4509" s="9" t="s">
        <v>268</v>
      </c>
      <c r="J4509" s="9" t="s">
        <v>269</v>
      </c>
      <c r="K4509" s="9" t="s">
        <v>303</v>
      </c>
      <c r="L4509" s="9" t="s">
        <v>282</v>
      </c>
      <c r="M4509" s="9" t="s">
        <v>2774</v>
      </c>
      <c r="N4509" s="9" t="s">
        <v>198</v>
      </c>
      <c r="O4509" s="9" t="s">
        <v>178</v>
      </c>
      <c r="P4509" s="9" t="s">
        <v>272</v>
      </c>
      <c r="Q4509" s="9" t="s">
        <v>273</v>
      </c>
      <c r="R4509" s="9">
        <v>0</v>
      </c>
      <c r="S4509" s="9">
        <v>14</v>
      </c>
      <c r="T4509" s="9" t="s">
        <v>136</v>
      </c>
      <c r="U4509" s="9" t="s">
        <v>140</v>
      </c>
      <c r="V4509" s="9" t="s">
        <v>7700</v>
      </c>
      <c r="W4509" s="9">
        <v>4</v>
      </c>
      <c r="X4509" s="9">
        <f>INDEX(SLA_Policy!$D$2:$D$5,MATCH(F4509,SLA_Policy!$A$2:$A$5,0))</f>
        <v>72</v>
      </c>
      <c r="Y4509" s="9" t="str">
        <f>IF(E4509="Cancelled","Excluded",IF(D4509="",IF((SLA_Policy!$B$8-B4509)*24&gt;X4509,"Open - Breached","Open - On Track"),IF((D4509-B4509)*24&lt;=X4509,"Met","Breached")))</f>
        <v>Met</v>
      </c>
    </row>
    <row r="4510" spans="1:25" x14ac:dyDescent="0.25">
      <c r="A4510" s="9" t="s">
        <v>7944</v>
      </c>
      <c r="B4510" s="23">
        <v>46062.628472222197</v>
      </c>
      <c r="C4510" s="23">
        <v>46062.645138888904</v>
      </c>
      <c r="D4510" s="23">
        <v>46063.319444444503</v>
      </c>
      <c r="E4510" s="9" t="s">
        <v>212</v>
      </c>
      <c r="F4510" s="9" t="s">
        <v>189</v>
      </c>
      <c r="G4510" s="9" t="s">
        <v>213</v>
      </c>
      <c r="H4510" s="9" t="s">
        <v>163</v>
      </c>
      <c r="I4510" s="9" t="s">
        <v>223</v>
      </c>
      <c r="J4510" s="9" t="s">
        <v>1331</v>
      </c>
      <c r="K4510" s="9" t="s">
        <v>215</v>
      </c>
      <c r="L4510" s="9" t="s">
        <v>311</v>
      </c>
      <c r="M4510" s="9" t="s">
        <v>2362</v>
      </c>
      <c r="N4510" s="9" t="s">
        <v>199</v>
      </c>
      <c r="O4510" s="9" t="s">
        <v>176</v>
      </c>
      <c r="P4510" s="9" t="s">
        <v>419</v>
      </c>
      <c r="Q4510" s="9" t="s">
        <v>219</v>
      </c>
      <c r="R4510" s="9">
        <v>0</v>
      </c>
      <c r="S4510" s="9">
        <v>13</v>
      </c>
      <c r="T4510" s="9" t="s">
        <v>220</v>
      </c>
      <c r="U4510" s="9" t="s">
        <v>230</v>
      </c>
      <c r="X4510" s="9">
        <f>INDEX(SLA_Policy!$D$2:$D$5,MATCH(F4510,SLA_Policy!$A$2:$A$5,0))</f>
        <v>120</v>
      </c>
      <c r="Y4510" s="9" t="str">
        <f>IF(E4510="Cancelled","Excluded",IF(D4510="",IF((SLA_Policy!$B$8-B4510)*24&gt;X4510,"Open - Breached","Open - On Track"),IF((D4510-B4510)*24&lt;=X4510,"Met","Breached")))</f>
        <v>Met</v>
      </c>
    </row>
    <row r="4511" spans="1:25" x14ac:dyDescent="0.25">
      <c r="A4511" s="9" t="s">
        <v>7945</v>
      </c>
      <c r="B4511" s="23">
        <v>46062.646527777797</v>
      </c>
      <c r="C4511" s="23">
        <v>46062.648611111101</v>
      </c>
      <c r="D4511" s="23">
        <v>46063.338194444397</v>
      </c>
      <c r="E4511" s="9" t="s">
        <v>212</v>
      </c>
      <c r="F4511" s="9" t="s">
        <v>188</v>
      </c>
      <c r="G4511" s="9" t="s">
        <v>213</v>
      </c>
      <c r="H4511" s="9" t="s">
        <v>163</v>
      </c>
      <c r="I4511" s="9" t="s">
        <v>250</v>
      </c>
      <c r="J4511" s="9" t="s">
        <v>7946</v>
      </c>
      <c r="K4511" s="9" t="s">
        <v>239</v>
      </c>
      <c r="L4511" s="9" t="s">
        <v>226</v>
      </c>
      <c r="M4511" s="9" t="s">
        <v>7035</v>
      </c>
      <c r="N4511" s="9" t="s">
        <v>198</v>
      </c>
      <c r="O4511" s="9" t="s">
        <v>176</v>
      </c>
      <c r="P4511" s="9" t="s">
        <v>419</v>
      </c>
      <c r="Q4511" s="9" t="s">
        <v>219</v>
      </c>
      <c r="R4511" s="9">
        <v>0</v>
      </c>
      <c r="S4511" s="9">
        <v>79</v>
      </c>
      <c r="T4511" s="9" t="s">
        <v>229</v>
      </c>
      <c r="U4511" s="9" t="s">
        <v>290</v>
      </c>
      <c r="X4511" s="9">
        <f>INDEX(SLA_Policy!$D$2:$D$5,MATCH(F4511,SLA_Policy!$A$2:$A$5,0))</f>
        <v>72</v>
      </c>
      <c r="Y4511" s="9" t="str">
        <f>IF(E4511="Cancelled","Excluded",IF(D4511="",IF((SLA_Policy!$B$8-B4511)*24&gt;X4511,"Open - Breached","Open - On Track"),IF((D4511-B4511)*24&lt;=X4511,"Met","Breached")))</f>
        <v>Met</v>
      </c>
    </row>
    <row r="4512" spans="1:25" x14ac:dyDescent="0.25">
      <c r="A4512" s="9" t="s">
        <v>7947</v>
      </c>
      <c r="B4512" s="23">
        <v>46062.6472222222</v>
      </c>
      <c r="C4512" s="23">
        <v>46062.649305555598</v>
      </c>
      <c r="D4512" s="23">
        <v>46062.6652777778</v>
      </c>
      <c r="E4512" s="9" t="s">
        <v>212</v>
      </c>
      <c r="F4512" s="9" t="s">
        <v>187</v>
      </c>
      <c r="G4512" s="9" t="s">
        <v>213</v>
      </c>
      <c r="H4512" s="9" t="s">
        <v>161</v>
      </c>
      <c r="I4512" s="9" t="s">
        <v>454</v>
      </c>
      <c r="J4512" s="9" t="s">
        <v>3538</v>
      </c>
      <c r="K4512" s="9" t="s">
        <v>246</v>
      </c>
      <c r="L4512" s="9" t="s">
        <v>226</v>
      </c>
      <c r="M4512" s="9" t="s">
        <v>1507</v>
      </c>
      <c r="N4512" s="9" t="s">
        <v>198</v>
      </c>
      <c r="O4512" s="9" t="s">
        <v>177</v>
      </c>
      <c r="P4512" s="9" t="s">
        <v>300</v>
      </c>
      <c r="Q4512" s="9" t="s">
        <v>273</v>
      </c>
      <c r="R4512" s="9">
        <v>0</v>
      </c>
      <c r="S4512" s="9">
        <v>4</v>
      </c>
      <c r="U4512" s="9" t="s">
        <v>290</v>
      </c>
      <c r="X4512" s="9">
        <f>INDEX(SLA_Policy!$D$2:$D$5,MATCH(F4512,SLA_Policy!$A$2:$A$5,0))</f>
        <v>8</v>
      </c>
      <c r="Y4512" s="9" t="str">
        <f>IF(E4512="Cancelled","Excluded",IF(D4512="",IF((SLA_Policy!$B$8-B4512)*24&gt;X4512,"Open - Breached","Open - On Track"),IF((D4512-B4512)*24&lt;=X4512,"Met","Breached")))</f>
        <v>Met</v>
      </c>
    </row>
    <row r="4513" spans="1:25" x14ac:dyDescent="0.25">
      <c r="A4513" s="9" t="s">
        <v>7948</v>
      </c>
      <c r="B4513" s="23">
        <v>46062.652083333298</v>
      </c>
      <c r="C4513" s="23">
        <v>46062.7055555556</v>
      </c>
      <c r="D4513" s="23">
        <v>46063.411805555603</v>
      </c>
      <c r="E4513" s="9" t="s">
        <v>212</v>
      </c>
      <c r="F4513" s="9" t="s">
        <v>188</v>
      </c>
      <c r="G4513" s="9" t="s">
        <v>213</v>
      </c>
      <c r="H4513" s="9" t="s">
        <v>162</v>
      </c>
      <c r="I4513" s="9" t="s">
        <v>244</v>
      </c>
      <c r="J4513" s="9" t="s">
        <v>3212</v>
      </c>
      <c r="K4513" s="9" t="s">
        <v>215</v>
      </c>
      <c r="L4513" s="9" t="s">
        <v>104</v>
      </c>
      <c r="M4513" s="9" t="s">
        <v>1442</v>
      </c>
      <c r="N4513" s="9" t="s">
        <v>196</v>
      </c>
      <c r="O4513" s="9" t="s">
        <v>179</v>
      </c>
      <c r="P4513" s="9" t="s">
        <v>264</v>
      </c>
      <c r="Q4513" s="9" t="s">
        <v>219</v>
      </c>
      <c r="R4513" s="9">
        <v>0</v>
      </c>
      <c r="S4513" s="9">
        <v>26</v>
      </c>
      <c r="U4513" s="9" t="s">
        <v>266</v>
      </c>
      <c r="X4513" s="9">
        <f>INDEX(SLA_Policy!$D$2:$D$5,MATCH(F4513,SLA_Policy!$A$2:$A$5,0))</f>
        <v>72</v>
      </c>
      <c r="Y4513" s="9" t="str">
        <f>IF(E4513="Cancelled","Excluded",IF(D4513="",IF((SLA_Policy!$B$8-B4513)*24&gt;X4513,"Open - Breached","Open - On Track"),IF((D4513-B4513)*24&lt;=X4513,"Met","Breached")))</f>
        <v>Met</v>
      </c>
    </row>
    <row r="4514" spans="1:25" x14ac:dyDescent="0.25">
      <c r="A4514" s="9" t="s">
        <v>7949</v>
      </c>
      <c r="B4514" s="23">
        <v>46062.654861111099</v>
      </c>
      <c r="C4514" s="23">
        <v>46063.331250000003</v>
      </c>
      <c r="D4514" s="23">
        <v>46063.354861111096</v>
      </c>
      <c r="E4514" s="9" t="s">
        <v>212</v>
      </c>
      <c r="F4514" s="9" t="s">
        <v>189</v>
      </c>
      <c r="G4514" s="9" t="s">
        <v>213</v>
      </c>
      <c r="H4514" s="9" t="s">
        <v>166</v>
      </c>
      <c r="I4514" s="9" t="s">
        <v>286</v>
      </c>
      <c r="J4514" s="9" t="s">
        <v>7950</v>
      </c>
      <c r="K4514" s="9" t="s">
        <v>246</v>
      </c>
      <c r="L4514" s="9" t="s">
        <v>293</v>
      </c>
      <c r="M4514" s="9" t="s">
        <v>3789</v>
      </c>
      <c r="N4514" s="9" t="s">
        <v>197</v>
      </c>
      <c r="O4514" s="9" t="s">
        <v>181</v>
      </c>
      <c r="P4514" s="9" t="s">
        <v>668</v>
      </c>
      <c r="Q4514" s="9" t="s">
        <v>219</v>
      </c>
      <c r="R4514" s="9">
        <v>0</v>
      </c>
      <c r="S4514" s="9">
        <v>3</v>
      </c>
      <c r="U4514" s="9" t="s">
        <v>376</v>
      </c>
      <c r="W4514" s="9">
        <v>3</v>
      </c>
      <c r="X4514" s="9">
        <f>INDEX(SLA_Policy!$D$2:$D$5,MATCH(F4514,SLA_Policy!$A$2:$A$5,0))</f>
        <v>120</v>
      </c>
      <c r="Y4514" s="9" t="str">
        <f>IF(E4514="Cancelled","Excluded",IF(D4514="",IF((SLA_Policy!$B$8-B4514)*24&gt;X4514,"Open - Breached","Open - On Track"),IF((D4514-B4514)*24&lt;=X4514,"Met","Breached")))</f>
        <v>Met</v>
      </c>
    </row>
    <row r="4515" spans="1:25" x14ac:dyDescent="0.25">
      <c r="A4515" s="9" t="s">
        <v>7951</v>
      </c>
      <c r="B4515" s="23">
        <v>46062.654861111099</v>
      </c>
      <c r="C4515" s="23">
        <v>46062.668055555601</v>
      </c>
      <c r="D4515" s="23">
        <v>46064.410416666702</v>
      </c>
      <c r="E4515" s="9" t="s">
        <v>212</v>
      </c>
      <c r="F4515" s="9" t="s">
        <v>188</v>
      </c>
      <c r="G4515" s="9" t="s">
        <v>213</v>
      </c>
      <c r="H4515" s="9" t="s">
        <v>166</v>
      </c>
      <c r="I4515" s="9" t="s">
        <v>378</v>
      </c>
      <c r="J4515" s="9" t="s">
        <v>3174</v>
      </c>
      <c r="K4515" s="9" t="s">
        <v>262</v>
      </c>
      <c r="L4515" s="9" t="s">
        <v>226</v>
      </c>
      <c r="M4515" s="9" t="s">
        <v>930</v>
      </c>
      <c r="N4515" s="9" t="s">
        <v>197</v>
      </c>
      <c r="O4515" s="9" t="s">
        <v>181</v>
      </c>
      <c r="P4515" s="9" t="s">
        <v>449</v>
      </c>
      <c r="Q4515" s="9" t="s">
        <v>219</v>
      </c>
      <c r="R4515" s="9">
        <v>1</v>
      </c>
      <c r="S4515" s="9">
        <v>93</v>
      </c>
      <c r="T4515" s="9" t="s">
        <v>229</v>
      </c>
      <c r="U4515" s="9" t="s">
        <v>290</v>
      </c>
      <c r="W4515" s="9">
        <v>3</v>
      </c>
      <c r="X4515" s="9">
        <f>INDEX(SLA_Policy!$D$2:$D$5,MATCH(F4515,SLA_Policy!$A$2:$A$5,0))</f>
        <v>72</v>
      </c>
      <c r="Y4515" s="9" t="str">
        <f>IF(E4515="Cancelled","Excluded",IF(D4515="",IF((SLA_Policy!$B$8-B4515)*24&gt;X4515,"Open - Breached","Open - On Track"),IF((D4515-B4515)*24&lt;=X4515,"Met","Breached")))</f>
        <v>Met</v>
      </c>
    </row>
    <row r="4516" spans="1:25" x14ac:dyDescent="0.25">
      <c r="A4516" s="9" t="s">
        <v>7952</v>
      </c>
      <c r="B4516" s="23">
        <v>46062.65625</v>
      </c>
      <c r="C4516" s="23">
        <v>46062.721527777801</v>
      </c>
      <c r="D4516" s="23">
        <v>46064.316666666702</v>
      </c>
      <c r="E4516" s="9" t="s">
        <v>212</v>
      </c>
      <c r="F4516" s="9" t="s">
        <v>189</v>
      </c>
      <c r="G4516" s="9" t="s">
        <v>236</v>
      </c>
      <c r="H4516" s="9" t="s">
        <v>167</v>
      </c>
      <c r="I4516" s="9" t="s">
        <v>255</v>
      </c>
      <c r="J4516" s="9" t="s">
        <v>6304</v>
      </c>
      <c r="K4516" s="9" t="s">
        <v>246</v>
      </c>
      <c r="L4516" s="9" t="s">
        <v>104</v>
      </c>
      <c r="M4516" s="9" t="s">
        <v>467</v>
      </c>
      <c r="N4516" s="9" t="s">
        <v>196</v>
      </c>
      <c r="O4516" s="9" t="s">
        <v>116</v>
      </c>
      <c r="P4516" s="9" t="s">
        <v>218</v>
      </c>
      <c r="Q4516" s="9" t="s">
        <v>219</v>
      </c>
      <c r="R4516" s="9">
        <v>0</v>
      </c>
      <c r="S4516" s="9">
        <v>51</v>
      </c>
      <c r="U4516" s="9" t="s">
        <v>242</v>
      </c>
      <c r="X4516" s="9">
        <f>INDEX(SLA_Policy!$D$2:$D$5,MATCH(F4516,SLA_Policy!$A$2:$A$5,0))</f>
        <v>120</v>
      </c>
      <c r="Y4516" s="9" t="str">
        <f>IF(E4516="Cancelled","Excluded",IF(D4516="",IF((SLA_Policy!$B$8-B4516)*24&gt;X4516,"Open - Breached","Open - On Track"),IF((D4516-B4516)*24&lt;=X4516,"Met","Breached")))</f>
        <v>Met</v>
      </c>
    </row>
    <row r="4517" spans="1:25" x14ac:dyDescent="0.25">
      <c r="A4517" s="9" t="s">
        <v>7953</v>
      </c>
      <c r="B4517" s="23">
        <v>46062.656944444498</v>
      </c>
      <c r="C4517" s="23">
        <v>46062.737500000003</v>
      </c>
      <c r="D4517" s="23">
        <v>46063.403472222199</v>
      </c>
      <c r="E4517" s="9" t="s">
        <v>212</v>
      </c>
      <c r="F4517" s="9" t="s">
        <v>188</v>
      </c>
      <c r="G4517" s="9" t="s">
        <v>236</v>
      </c>
      <c r="H4517" s="9" t="s">
        <v>161</v>
      </c>
      <c r="I4517" s="9" t="s">
        <v>237</v>
      </c>
      <c r="J4517" s="9" t="s">
        <v>238</v>
      </c>
      <c r="K4517" s="9" t="s">
        <v>262</v>
      </c>
      <c r="L4517" s="9" t="s">
        <v>226</v>
      </c>
      <c r="M4517" s="9" t="s">
        <v>2074</v>
      </c>
      <c r="N4517" s="9" t="s">
        <v>197</v>
      </c>
      <c r="O4517" s="9" t="s">
        <v>177</v>
      </c>
      <c r="P4517" s="9" t="s">
        <v>457</v>
      </c>
      <c r="Q4517" s="9" t="s">
        <v>219</v>
      </c>
      <c r="R4517" s="9">
        <v>0</v>
      </c>
      <c r="S4517" s="9">
        <v>48</v>
      </c>
      <c r="U4517" s="9" t="s">
        <v>242</v>
      </c>
      <c r="W4517" s="9">
        <v>4</v>
      </c>
      <c r="X4517" s="9">
        <f>INDEX(SLA_Policy!$D$2:$D$5,MATCH(F4517,SLA_Policy!$A$2:$A$5,0))</f>
        <v>72</v>
      </c>
      <c r="Y4517" s="9" t="str">
        <f>IF(E4517="Cancelled","Excluded",IF(D4517="",IF((SLA_Policy!$B$8-B4517)*24&gt;X4517,"Open - Breached","Open - On Track"),IF((D4517-B4517)*24&lt;=X4517,"Met","Breached")))</f>
        <v>Met</v>
      </c>
    </row>
    <row r="4518" spans="1:25" x14ac:dyDescent="0.25">
      <c r="A4518" s="9" t="s">
        <v>7954</v>
      </c>
      <c r="B4518" s="23">
        <v>46062.657638888901</v>
      </c>
      <c r="C4518" s="23">
        <v>46062.6875</v>
      </c>
      <c r="D4518" s="23">
        <v>46063.416666666701</v>
      </c>
      <c r="E4518" s="9" t="s">
        <v>212</v>
      </c>
      <c r="F4518" s="9" t="s">
        <v>188</v>
      </c>
      <c r="G4518" s="9" t="s">
        <v>236</v>
      </c>
      <c r="H4518" s="9" t="s">
        <v>164</v>
      </c>
      <c r="I4518" s="9" t="s">
        <v>421</v>
      </c>
      <c r="J4518" s="9" t="s">
        <v>2054</v>
      </c>
      <c r="K4518" s="9" t="s">
        <v>215</v>
      </c>
      <c r="L4518" s="9" t="s">
        <v>104</v>
      </c>
      <c r="M4518" s="9" t="s">
        <v>1621</v>
      </c>
      <c r="N4518" s="9" t="s">
        <v>196</v>
      </c>
      <c r="O4518" s="9" t="s">
        <v>180</v>
      </c>
      <c r="P4518" s="9" t="s">
        <v>368</v>
      </c>
      <c r="Q4518" s="9" t="s">
        <v>219</v>
      </c>
      <c r="R4518" s="9">
        <v>0</v>
      </c>
      <c r="S4518" s="9">
        <v>25</v>
      </c>
      <c r="T4518" s="9" t="s">
        <v>464</v>
      </c>
      <c r="U4518" s="9" t="s">
        <v>242</v>
      </c>
      <c r="X4518" s="9">
        <f>INDEX(SLA_Policy!$D$2:$D$5,MATCH(F4518,SLA_Policy!$A$2:$A$5,0))</f>
        <v>72</v>
      </c>
      <c r="Y4518" s="9" t="str">
        <f>IF(E4518="Cancelled","Excluded",IF(D4518="",IF((SLA_Policy!$B$8-B4518)*24&gt;X4518,"Open - Breached","Open - On Track"),IF((D4518-B4518)*24&lt;=X4518,"Met","Breached")))</f>
        <v>Met</v>
      </c>
    </row>
    <row r="4519" spans="1:25" x14ac:dyDescent="0.25">
      <c r="A4519" s="9" t="s">
        <v>7955</v>
      </c>
      <c r="B4519" s="23">
        <v>46062.679861111101</v>
      </c>
      <c r="C4519" s="23">
        <v>46062.756249999999</v>
      </c>
      <c r="D4519" s="23">
        <v>46063.293749999997</v>
      </c>
      <c r="E4519" s="9" t="s">
        <v>212</v>
      </c>
      <c r="F4519" s="9" t="s">
        <v>189</v>
      </c>
      <c r="G4519" s="9" t="s">
        <v>236</v>
      </c>
      <c r="H4519" s="9" t="s">
        <v>161</v>
      </c>
      <c r="I4519" s="9" t="s">
        <v>237</v>
      </c>
      <c r="J4519" s="9" t="s">
        <v>7956</v>
      </c>
      <c r="K4519" s="9" t="s">
        <v>262</v>
      </c>
      <c r="L4519" s="9" t="s">
        <v>395</v>
      </c>
      <c r="M4519" s="9" t="s">
        <v>396</v>
      </c>
      <c r="N4519" s="9" t="s">
        <v>196</v>
      </c>
      <c r="O4519" s="9" t="s">
        <v>177</v>
      </c>
      <c r="P4519" s="9" t="s">
        <v>241</v>
      </c>
      <c r="Q4519" s="9" t="s">
        <v>219</v>
      </c>
      <c r="R4519" s="9">
        <v>0</v>
      </c>
      <c r="S4519" s="9">
        <v>9</v>
      </c>
      <c r="U4519" s="9" t="s">
        <v>242</v>
      </c>
      <c r="X4519" s="9">
        <f>INDEX(SLA_Policy!$D$2:$D$5,MATCH(F4519,SLA_Policy!$A$2:$A$5,0))</f>
        <v>120</v>
      </c>
      <c r="Y4519" s="9" t="str">
        <f>IF(E4519="Cancelled","Excluded",IF(D4519="",IF((SLA_Policy!$B$8-B4519)*24&gt;X4519,"Open - Breached","Open - On Track"),IF((D4519-B4519)*24&lt;=X4519,"Met","Breached")))</f>
        <v>Met</v>
      </c>
    </row>
    <row r="4520" spans="1:25" x14ac:dyDescent="0.25">
      <c r="A4520" s="9" t="s">
        <v>7957</v>
      </c>
      <c r="B4520" s="23">
        <v>46062.679861111101</v>
      </c>
      <c r="C4520" s="23">
        <v>46063.399305555598</v>
      </c>
      <c r="D4520" s="23">
        <v>46063.534722222197</v>
      </c>
      <c r="E4520" s="9" t="s">
        <v>212</v>
      </c>
      <c r="F4520" s="9" t="s">
        <v>188</v>
      </c>
      <c r="G4520" s="9" t="s">
        <v>213</v>
      </c>
      <c r="H4520" s="9" t="s">
        <v>161</v>
      </c>
      <c r="I4520" s="9" t="s">
        <v>389</v>
      </c>
      <c r="J4520" s="9" t="s">
        <v>1581</v>
      </c>
      <c r="K4520" s="9" t="s">
        <v>276</v>
      </c>
      <c r="L4520" s="9" t="s">
        <v>270</v>
      </c>
      <c r="M4520" s="9" t="s">
        <v>6504</v>
      </c>
      <c r="N4520" s="9" t="s">
        <v>197</v>
      </c>
      <c r="O4520" s="9" t="s">
        <v>116</v>
      </c>
      <c r="P4520" s="9" t="s">
        <v>574</v>
      </c>
      <c r="Q4520" s="9" t="s">
        <v>219</v>
      </c>
      <c r="R4520" s="9">
        <v>2</v>
      </c>
      <c r="S4520" s="9">
        <v>18</v>
      </c>
      <c r="U4520" s="9" t="s">
        <v>290</v>
      </c>
      <c r="X4520" s="9">
        <f>INDEX(SLA_Policy!$D$2:$D$5,MATCH(F4520,SLA_Policy!$A$2:$A$5,0))</f>
        <v>72</v>
      </c>
      <c r="Y4520" s="9" t="str">
        <f>IF(E4520="Cancelled","Excluded",IF(D4520="",IF((SLA_Policy!$B$8-B4520)*24&gt;X4520,"Open - Breached","Open - On Track"),IF((D4520-B4520)*24&lt;=X4520,"Met","Breached")))</f>
        <v>Met</v>
      </c>
    </row>
    <row r="4521" spans="1:25" x14ac:dyDescent="0.25">
      <c r="A4521" s="9" t="s">
        <v>7958</v>
      </c>
      <c r="B4521" s="23">
        <v>46062.697222222203</v>
      </c>
      <c r="C4521" s="23">
        <v>46063.372916666704</v>
      </c>
      <c r="D4521" s="23">
        <v>46064.620833333298</v>
      </c>
      <c r="E4521" s="9" t="s">
        <v>212</v>
      </c>
      <c r="F4521" s="9" t="s">
        <v>188</v>
      </c>
      <c r="G4521" s="9" t="s">
        <v>213</v>
      </c>
      <c r="H4521" s="9" t="s">
        <v>164</v>
      </c>
      <c r="I4521" s="9" t="s">
        <v>260</v>
      </c>
      <c r="J4521" s="9" t="s">
        <v>7959</v>
      </c>
      <c r="K4521" s="9" t="s">
        <v>410</v>
      </c>
      <c r="L4521" s="9" t="s">
        <v>226</v>
      </c>
      <c r="M4521" s="9" t="s">
        <v>630</v>
      </c>
      <c r="N4521" s="9" t="s">
        <v>196</v>
      </c>
      <c r="O4521" s="9" t="s">
        <v>179</v>
      </c>
      <c r="P4521" s="9" t="s">
        <v>264</v>
      </c>
      <c r="Q4521" s="9" t="s">
        <v>219</v>
      </c>
      <c r="R4521" s="9">
        <v>0</v>
      </c>
      <c r="S4521" s="9">
        <v>50</v>
      </c>
      <c r="T4521" s="9" t="s">
        <v>265</v>
      </c>
      <c r="U4521" s="9" t="s">
        <v>290</v>
      </c>
      <c r="W4521" s="9">
        <v>5</v>
      </c>
      <c r="X4521" s="9">
        <f>INDEX(SLA_Policy!$D$2:$D$5,MATCH(F4521,SLA_Policy!$A$2:$A$5,0))</f>
        <v>72</v>
      </c>
      <c r="Y4521" s="9" t="str">
        <f>IF(E4521="Cancelled","Excluded",IF(D4521="",IF((SLA_Policy!$B$8-B4521)*24&gt;X4521,"Open - Breached","Open - On Track"),IF((D4521-B4521)*24&lt;=X4521,"Met","Breached")))</f>
        <v>Met</v>
      </c>
    </row>
    <row r="4522" spans="1:25" x14ac:dyDescent="0.25">
      <c r="A4522" s="9" t="s">
        <v>7960</v>
      </c>
      <c r="B4522" s="23">
        <v>46062.715972222199</v>
      </c>
      <c r="C4522" s="23">
        <v>46062.718055555597</v>
      </c>
      <c r="D4522" s="23">
        <v>46063.411805555603</v>
      </c>
      <c r="E4522" s="9" t="s">
        <v>212</v>
      </c>
      <c r="F4522" s="9" t="s">
        <v>188</v>
      </c>
      <c r="G4522" s="9" t="s">
        <v>213</v>
      </c>
      <c r="H4522" s="9" t="s">
        <v>164</v>
      </c>
      <c r="I4522" s="9" t="s">
        <v>339</v>
      </c>
      <c r="J4522" s="9" t="s">
        <v>5082</v>
      </c>
      <c r="K4522" s="9" t="s">
        <v>239</v>
      </c>
      <c r="L4522" s="9" t="s">
        <v>307</v>
      </c>
      <c r="M4522" s="9" t="s">
        <v>3395</v>
      </c>
      <c r="N4522" s="9" t="s">
        <v>198</v>
      </c>
      <c r="O4522" s="9" t="s">
        <v>180</v>
      </c>
      <c r="P4522" s="9" t="s">
        <v>368</v>
      </c>
      <c r="Q4522" s="9" t="s">
        <v>219</v>
      </c>
      <c r="R4522" s="9">
        <v>0</v>
      </c>
      <c r="S4522" s="9">
        <v>7</v>
      </c>
      <c r="T4522" s="9" t="s">
        <v>464</v>
      </c>
      <c r="U4522" s="9" t="s">
        <v>266</v>
      </c>
      <c r="W4522" s="9">
        <v>5</v>
      </c>
      <c r="X4522" s="9">
        <f>INDEX(SLA_Policy!$D$2:$D$5,MATCH(F4522,SLA_Policy!$A$2:$A$5,0))</f>
        <v>72</v>
      </c>
      <c r="Y4522" s="9" t="str">
        <f>IF(E4522="Cancelled","Excluded",IF(D4522="",IF((SLA_Policy!$B$8-B4522)*24&gt;X4522,"Open - Breached","Open - On Track"),IF((D4522-B4522)*24&lt;=X4522,"Met","Breached")))</f>
        <v>Met</v>
      </c>
    </row>
    <row r="4523" spans="1:25" x14ac:dyDescent="0.25">
      <c r="A4523" s="9" t="s">
        <v>7961</v>
      </c>
      <c r="B4523" s="23">
        <v>46062.718055555597</v>
      </c>
      <c r="C4523" s="23">
        <v>46063.297222222202</v>
      </c>
      <c r="D4523" s="23">
        <v>46063.380555555603</v>
      </c>
      <c r="E4523" s="9" t="s">
        <v>212</v>
      </c>
      <c r="F4523" s="9" t="s">
        <v>188</v>
      </c>
      <c r="G4523" s="9" t="s">
        <v>213</v>
      </c>
      <c r="H4523" s="9" t="s">
        <v>162</v>
      </c>
      <c r="I4523" s="9" t="s">
        <v>244</v>
      </c>
      <c r="J4523" s="9" t="s">
        <v>3520</v>
      </c>
      <c r="K4523" s="9" t="s">
        <v>215</v>
      </c>
      <c r="L4523" s="9" t="s">
        <v>311</v>
      </c>
      <c r="M4523" s="9" t="s">
        <v>538</v>
      </c>
      <c r="N4523" s="9" t="s">
        <v>197</v>
      </c>
      <c r="O4523" s="9" t="s">
        <v>116</v>
      </c>
      <c r="P4523" s="9" t="s">
        <v>258</v>
      </c>
      <c r="Q4523" s="9" t="s">
        <v>219</v>
      </c>
      <c r="R4523" s="9">
        <v>0</v>
      </c>
      <c r="S4523" s="9">
        <v>35</v>
      </c>
      <c r="U4523" s="9" t="s">
        <v>248</v>
      </c>
      <c r="X4523" s="9">
        <f>INDEX(SLA_Policy!$D$2:$D$5,MATCH(F4523,SLA_Policy!$A$2:$A$5,0))</f>
        <v>72</v>
      </c>
      <c r="Y4523" s="9" t="str">
        <f>IF(E4523="Cancelled","Excluded",IF(D4523="",IF((SLA_Policy!$B$8-B4523)*24&gt;X4523,"Open - Breached","Open - On Track"),IF((D4523-B4523)*24&lt;=X4523,"Met","Breached")))</f>
        <v>Met</v>
      </c>
    </row>
    <row r="4524" spans="1:25" x14ac:dyDescent="0.25">
      <c r="A4524" s="9" t="s">
        <v>7962</v>
      </c>
      <c r="B4524" s="23">
        <v>46062.727083333302</v>
      </c>
      <c r="C4524" s="23">
        <v>46062.781944444498</v>
      </c>
      <c r="D4524" s="23">
        <v>46063.391666666699</v>
      </c>
      <c r="E4524" s="9" t="s">
        <v>212</v>
      </c>
      <c r="F4524" s="9" t="s">
        <v>188</v>
      </c>
      <c r="G4524" s="9" t="s">
        <v>213</v>
      </c>
      <c r="H4524" s="9" t="s">
        <v>167</v>
      </c>
      <c r="I4524" s="9" t="s">
        <v>362</v>
      </c>
      <c r="J4524" s="9" t="s">
        <v>752</v>
      </c>
      <c r="K4524" s="9" t="s">
        <v>246</v>
      </c>
      <c r="L4524" s="9" t="s">
        <v>226</v>
      </c>
      <c r="M4524" s="9" t="s">
        <v>826</v>
      </c>
      <c r="N4524" s="9" t="s">
        <v>197</v>
      </c>
      <c r="O4524" s="9" t="s">
        <v>176</v>
      </c>
      <c r="P4524" s="9" t="s">
        <v>570</v>
      </c>
      <c r="Q4524" s="9" t="s">
        <v>219</v>
      </c>
      <c r="R4524" s="9">
        <v>0</v>
      </c>
      <c r="S4524" s="9">
        <v>27</v>
      </c>
      <c r="U4524" s="9" t="s">
        <v>290</v>
      </c>
      <c r="X4524" s="9">
        <f>INDEX(SLA_Policy!$D$2:$D$5,MATCH(F4524,SLA_Policy!$A$2:$A$5,0))</f>
        <v>72</v>
      </c>
      <c r="Y4524" s="9" t="str">
        <f>IF(E4524="Cancelled","Excluded",IF(D4524="",IF((SLA_Policy!$B$8-B4524)*24&gt;X4524,"Open - Breached","Open - On Track"),IF((D4524-B4524)*24&lt;=X4524,"Met","Breached")))</f>
        <v>Met</v>
      </c>
    </row>
    <row r="4525" spans="1:25" x14ac:dyDescent="0.25">
      <c r="A4525" s="9" t="s">
        <v>7963</v>
      </c>
      <c r="B4525" s="23">
        <v>46062.742361111101</v>
      </c>
      <c r="C4525" s="23">
        <v>46062.779861111099</v>
      </c>
      <c r="D4525" s="23">
        <v>46063.359027777798</v>
      </c>
      <c r="E4525" s="9" t="s">
        <v>212</v>
      </c>
      <c r="F4525" s="9" t="s">
        <v>188</v>
      </c>
      <c r="G4525" s="9" t="s">
        <v>213</v>
      </c>
      <c r="H4525" s="9" t="s">
        <v>165</v>
      </c>
      <c r="I4525" s="9" t="s">
        <v>567</v>
      </c>
      <c r="J4525" s="9" t="s">
        <v>4872</v>
      </c>
      <c r="K4525" s="9" t="s">
        <v>303</v>
      </c>
      <c r="L4525" s="9" t="s">
        <v>104</v>
      </c>
      <c r="M4525" s="9" t="s">
        <v>4380</v>
      </c>
      <c r="N4525" s="9" t="s">
        <v>196</v>
      </c>
      <c r="O4525" s="9" t="s">
        <v>176</v>
      </c>
      <c r="P4525" s="9" t="s">
        <v>503</v>
      </c>
      <c r="Q4525" s="9" t="s">
        <v>219</v>
      </c>
      <c r="R4525" s="9">
        <v>0</v>
      </c>
      <c r="S4525" s="9">
        <v>30</v>
      </c>
      <c r="U4525" s="9" t="s">
        <v>230</v>
      </c>
      <c r="X4525" s="9">
        <f>INDEX(SLA_Policy!$D$2:$D$5,MATCH(F4525,SLA_Policy!$A$2:$A$5,0))</f>
        <v>72</v>
      </c>
      <c r="Y4525" s="9" t="str">
        <f>IF(E4525="Cancelled","Excluded",IF(D4525="",IF((SLA_Policy!$B$8-B4525)*24&gt;X4525,"Open - Breached","Open - On Track"),IF((D4525-B4525)*24&lt;=X4525,"Met","Breached")))</f>
        <v>Met</v>
      </c>
    </row>
    <row r="4526" spans="1:25" x14ac:dyDescent="0.25">
      <c r="A4526" s="9" t="s">
        <v>7964</v>
      </c>
      <c r="B4526" s="23">
        <v>46062.767361111102</v>
      </c>
      <c r="C4526" s="23">
        <v>46062.787499999999</v>
      </c>
      <c r="D4526" s="23">
        <v>46063.375</v>
      </c>
      <c r="E4526" s="9" t="s">
        <v>212</v>
      </c>
      <c r="F4526" s="9" t="s">
        <v>189</v>
      </c>
      <c r="G4526" s="9" t="s">
        <v>213</v>
      </c>
      <c r="H4526" s="9" t="s">
        <v>161</v>
      </c>
      <c r="I4526" s="9" t="s">
        <v>389</v>
      </c>
      <c r="J4526" s="9" t="s">
        <v>7965</v>
      </c>
      <c r="K4526" s="9" t="s">
        <v>215</v>
      </c>
      <c r="L4526" s="9" t="s">
        <v>282</v>
      </c>
      <c r="M4526" s="9" t="s">
        <v>4134</v>
      </c>
      <c r="N4526" s="9" t="s">
        <v>199</v>
      </c>
      <c r="O4526" s="9" t="s">
        <v>116</v>
      </c>
      <c r="P4526" s="9" t="s">
        <v>218</v>
      </c>
      <c r="Q4526" s="9" t="s">
        <v>219</v>
      </c>
      <c r="R4526" s="9">
        <v>0</v>
      </c>
      <c r="S4526" s="9">
        <v>8</v>
      </c>
      <c r="U4526" s="9" t="s">
        <v>290</v>
      </c>
      <c r="X4526" s="9">
        <f>INDEX(SLA_Policy!$D$2:$D$5,MATCH(F4526,SLA_Policy!$A$2:$A$5,0))</f>
        <v>120</v>
      </c>
      <c r="Y4526" s="9" t="str">
        <f>IF(E4526="Cancelled","Excluded",IF(D4526="",IF((SLA_Policy!$B$8-B4526)*24&gt;X4526,"Open - Breached","Open - On Track"),IF((D4526-B4526)*24&lt;=X4526,"Met","Breached")))</f>
        <v>Met</v>
      </c>
    </row>
    <row r="4527" spans="1:25" x14ac:dyDescent="0.25">
      <c r="A4527" s="9" t="s">
        <v>7966</v>
      </c>
      <c r="B4527" s="23">
        <v>46063.029861111099</v>
      </c>
      <c r="C4527" s="23">
        <v>46063.334027777797</v>
      </c>
      <c r="D4527" s="23">
        <v>46063.343055555597</v>
      </c>
      <c r="E4527" s="9" t="s">
        <v>212</v>
      </c>
      <c r="F4527" s="9" t="s">
        <v>188</v>
      </c>
      <c r="G4527" s="9" t="s">
        <v>213</v>
      </c>
      <c r="H4527" s="9" t="s">
        <v>164</v>
      </c>
      <c r="I4527" s="9" t="s">
        <v>478</v>
      </c>
      <c r="J4527" s="9" t="s">
        <v>7967</v>
      </c>
      <c r="K4527" s="9" t="s">
        <v>246</v>
      </c>
      <c r="L4527" s="9" t="s">
        <v>104</v>
      </c>
      <c r="M4527" s="9" t="s">
        <v>3474</v>
      </c>
      <c r="N4527" s="9" t="s">
        <v>198</v>
      </c>
      <c r="O4527" s="9" t="s">
        <v>116</v>
      </c>
      <c r="P4527" s="9" t="s">
        <v>234</v>
      </c>
      <c r="Q4527" s="9" t="s">
        <v>219</v>
      </c>
      <c r="R4527" s="9">
        <v>0</v>
      </c>
      <c r="S4527" s="9">
        <v>28</v>
      </c>
      <c r="T4527" s="9" t="s">
        <v>343</v>
      </c>
      <c r="U4527" s="9" t="s">
        <v>266</v>
      </c>
      <c r="W4527" s="9">
        <v>4</v>
      </c>
      <c r="X4527" s="9">
        <f>INDEX(SLA_Policy!$D$2:$D$5,MATCH(F4527,SLA_Policy!$A$2:$A$5,0))</f>
        <v>72</v>
      </c>
      <c r="Y4527" s="9" t="str">
        <f>IF(E4527="Cancelled","Excluded",IF(D4527="",IF((SLA_Policy!$B$8-B4527)*24&gt;X4527,"Open - Breached","Open - On Track"),IF((D4527-B4527)*24&lt;=X4527,"Met","Breached")))</f>
        <v>Met</v>
      </c>
    </row>
    <row r="4528" spans="1:25" x14ac:dyDescent="0.25">
      <c r="A4528" s="9" t="s">
        <v>7968</v>
      </c>
      <c r="B4528" s="23">
        <v>46063.268750000003</v>
      </c>
      <c r="C4528" s="23">
        <v>46063.308333333298</v>
      </c>
      <c r="D4528" s="23">
        <v>46064.356249999997</v>
      </c>
      <c r="E4528" s="9" t="s">
        <v>212</v>
      </c>
      <c r="F4528" s="9" t="s">
        <v>188</v>
      </c>
      <c r="G4528" s="9" t="s">
        <v>213</v>
      </c>
      <c r="H4528" s="9" t="s">
        <v>167</v>
      </c>
      <c r="I4528" s="9" t="s">
        <v>362</v>
      </c>
      <c r="J4528" s="9" t="s">
        <v>4627</v>
      </c>
      <c r="K4528" s="9" t="s">
        <v>303</v>
      </c>
      <c r="L4528" s="9" t="s">
        <v>351</v>
      </c>
      <c r="M4528" s="9" t="s">
        <v>5657</v>
      </c>
      <c r="N4528" s="9" t="s">
        <v>198</v>
      </c>
      <c r="O4528" s="9" t="s">
        <v>116</v>
      </c>
      <c r="P4528" s="9" t="s">
        <v>551</v>
      </c>
      <c r="Q4528" s="9" t="s">
        <v>219</v>
      </c>
      <c r="R4528" s="9">
        <v>0</v>
      </c>
      <c r="S4528" s="9">
        <v>38</v>
      </c>
      <c r="U4528" s="9" t="s">
        <v>266</v>
      </c>
      <c r="X4528" s="9">
        <f>INDEX(SLA_Policy!$D$2:$D$5,MATCH(F4528,SLA_Policy!$A$2:$A$5,0))</f>
        <v>72</v>
      </c>
      <c r="Y4528" s="9" t="str">
        <f>IF(E4528="Cancelled","Excluded",IF(D4528="",IF((SLA_Policy!$B$8-B4528)*24&gt;X4528,"Open - Breached","Open - On Track"),IF((D4528-B4528)*24&lt;=X4528,"Met","Breached")))</f>
        <v>Met</v>
      </c>
    </row>
    <row r="4529" spans="1:25" x14ac:dyDescent="0.25">
      <c r="A4529" s="9" t="s">
        <v>7969</v>
      </c>
      <c r="B4529" s="23">
        <v>46063.323611111096</v>
      </c>
      <c r="C4529" s="23">
        <v>46063.402777777803</v>
      </c>
      <c r="D4529" s="23">
        <v>46064.368750000001</v>
      </c>
      <c r="E4529" s="9" t="s">
        <v>212</v>
      </c>
      <c r="F4529" s="9" t="s">
        <v>188</v>
      </c>
      <c r="G4529" s="9" t="s">
        <v>213</v>
      </c>
      <c r="H4529" s="9" t="s">
        <v>166</v>
      </c>
      <c r="I4529" s="9" t="s">
        <v>378</v>
      </c>
      <c r="J4529" s="9" t="s">
        <v>4830</v>
      </c>
      <c r="K4529" s="9" t="s">
        <v>262</v>
      </c>
      <c r="L4529" s="9" t="s">
        <v>307</v>
      </c>
      <c r="M4529" s="9" t="s">
        <v>2895</v>
      </c>
      <c r="N4529" s="9" t="s">
        <v>197</v>
      </c>
      <c r="O4529" s="9" t="s">
        <v>180</v>
      </c>
      <c r="P4529" s="9" t="s">
        <v>368</v>
      </c>
      <c r="Q4529" s="9" t="s">
        <v>219</v>
      </c>
      <c r="R4529" s="9">
        <v>0</v>
      </c>
      <c r="S4529" s="9">
        <v>46</v>
      </c>
      <c r="T4529" s="9" t="s">
        <v>322</v>
      </c>
      <c r="U4529" s="9" t="s">
        <v>376</v>
      </c>
      <c r="W4529" s="9">
        <v>4</v>
      </c>
      <c r="X4529" s="9">
        <f>INDEX(SLA_Policy!$D$2:$D$5,MATCH(F4529,SLA_Policy!$A$2:$A$5,0))</f>
        <v>72</v>
      </c>
      <c r="Y4529" s="9" t="str">
        <f>IF(E4529="Cancelled","Excluded",IF(D4529="",IF((SLA_Policy!$B$8-B4529)*24&gt;X4529,"Open - Breached","Open - On Track"),IF((D4529-B4529)*24&lt;=X4529,"Met","Breached")))</f>
        <v>Met</v>
      </c>
    </row>
    <row r="4530" spans="1:25" x14ac:dyDescent="0.25">
      <c r="A4530" s="9" t="s">
        <v>7970</v>
      </c>
      <c r="B4530" s="23">
        <v>46063.3347222222</v>
      </c>
      <c r="C4530" s="23">
        <v>46063.336111111101</v>
      </c>
      <c r="D4530" s="23">
        <v>46063.873611111099</v>
      </c>
      <c r="E4530" s="9" t="s">
        <v>212</v>
      </c>
      <c r="F4530" s="9" t="s">
        <v>187</v>
      </c>
      <c r="G4530" s="9" t="s">
        <v>213</v>
      </c>
      <c r="H4530" s="9" t="s">
        <v>164</v>
      </c>
      <c r="I4530" s="9" t="s">
        <v>260</v>
      </c>
      <c r="J4530" s="9" t="s">
        <v>961</v>
      </c>
      <c r="K4530" s="9" t="s">
        <v>410</v>
      </c>
      <c r="L4530" s="9" t="s">
        <v>307</v>
      </c>
      <c r="M4530" s="9" t="s">
        <v>787</v>
      </c>
      <c r="N4530" s="9" t="s">
        <v>199</v>
      </c>
      <c r="O4530" s="9" t="s">
        <v>179</v>
      </c>
      <c r="P4530" s="9" t="s">
        <v>284</v>
      </c>
      <c r="Q4530" s="9" t="s">
        <v>273</v>
      </c>
      <c r="R4530" s="9">
        <v>0</v>
      </c>
      <c r="S4530" s="9">
        <v>36</v>
      </c>
      <c r="T4530" s="9" t="s">
        <v>265</v>
      </c>
      <c r="U4530" s="9" t="s">
        <v>266</v>
      </c>
      <c r="W4530" s="9">
        <v>3</v>
      </c>
      <c r="X4530" s="9">
        <f>INDEX(SLA_Policy!$D$2:$D$5,MATCH(F4530,SLA_Policy!$A$2:$A$5,0))</f>
        <v>8</v>
      </c>
      <c r="Y4530" s="9" t="str">
        <f>IF(E4530="Cancelled","Excluded",IF(D4530="",IF((SLA_Policy!$B$8-B4530)*24&gt;X4530,"Open - Breached","Open - On Track"),IF((D4530-B4530)*24&lt;=X4530,"Met","Breached")))</f>
        <v>Breached</v>
      </c>
    </row>
    <row r="4531" spans="1:25" x14ac:dyDescent="0.25">
      <c r="A4531" s="9" t="s">
        <v>7971</v>
      </c>
      <c r="B4531" s="23">
        <v>46063.347222222197</v>
      </c>
      <c r="C4531" s="23">
        <v>46063.415972222203</v>
      </c>
      <c r="D4531" s="23">
        <v>46063.5</v>
      </c>
      <c r="E4531" s="9" t="s">
        <v>212</v>
      </c>
      <c r="F4531" s="9" t="s">
        <v>188</v>
      </c>
      <c r="G4531" s="9" t="s">
        <v>213</v>
      </c>
      <c r="H4531" s="9" t="s">
        <v>161</v>
      </c>
      <c r="I4531" s="9" t="s">
        <v>389</v>
      </c>
      <c r="J4531" s="9" t="s">
        <v>5529</v>
      </c>
      <c r="K4531" s="9" t="s">
        <v>239</v>
      </c>
      <c r="L4531" s="9" t="s">
        <v>226</v>
      </c>
      <c r="M4531" s="9" t="s">
        <v>7972</v>
      </c>
      <c r="N4531" s="9" t="s">
        <v>197</v>
      </c>
      <c r="O4531" s="9" t="s">
        <v>116</v>
      </c>
      <c r="P4531" s="9" t="s">
        <v>295</v>
      </c>
      <c r="Q4531" s="9" t="s">
        <v>219</v>
      </c>
      <c r="R4531" s="9">
        <v>1</v>
      </c>
      <c r="S4531" s="9">
        <v>14</v>
      </c>
      <c r="U4531" s="9" t="s">
        <v>376</v>
      </c>
      <c r="W4531" s="9">
        <v>4</v>
      </c>
      <c r="X4531" s="9">
        <f>INDEX(SLA_Policy!$D$2:$D$5,MATCH(F4531,SLA_Policy!$A$2:$A$5,0))</f>
        <v>72</v>
      </c>
      <c r="Y4531" s="9" t="str">
        <f>IF(E4531="Cancelled","Excluded",IF(D4531="",IF((SLA_Policy!$B$8-B4531)*24&gt;X4531,"Open - Breached","Open - On Track"),IF((D4531-B4531)*24&lt;=X4531,"Met","Breached")))</f>
        <v>Met</v>
      </c>
    </row>
    <row r="4532" spans="1:25" x14ac:dyDescent="0.25">
      <c r="A4532" s="9" t="s">
        <v>7973</v>
      </c>
      <c r="B4532" s="23">
        <v>46063.363888888904</v>
      </c>
      <c r="C4532" s="23">
        <v>46063.366666666698</v>
      </c>
      <c r="D4532" s="23">
        <v>46063.734027777798</v>
      </c>
      <c r="E4532" s="9" t="s">
        <v>212</v>
      </c>
      <c r="F4532" s="9" t="s">
        <v>188</v>
      </c>
      <c r="G4532" s="9" t="s">
        <v>213</v>
      </c>
      <c r="H4532" s="9" t="s">
        <v>162</v>
      </c>
      <c r="I4532" s="9" t="s">
        <v>345</v>
      </c>
      <c r="J4532" s="9" t="s">
        <v>2421</v>
      </c>
      <c r="K4532" s="9" t="s">
        <v>246</v>
      </c>
      <c r="L4532" s="9" t="s">
        <v>226</v>
      </c>
      <c r="M4532" s="9" t="s">
        <v>1327</v>
      </c>
      <c r="N4532" s="9" t="s">
        <v>198</v>
      </c>
      <c r="O4532" s="9" t="s">
        <v>116</v>
      </c>
      <c r="P4532" s="9" t="s">
        <v>590</v>
      </c>
      <c r="Q4532" s="9" t="s">
        <v>219</v>
      </c>
      <c r="R4532" s="9">
        <v>0</v>
      </c>
      <c r="S4532" s="9">
        <v>32</v>
      </c>
      <c r="U4532" s="9" t="s">
        <v>376</v>
      </c>
      <c r="W4532" s="9">
        <v>5</v>
      </c>
      <c r="X4532" s="9">
        <f>INDEX(SLA_Policy!$D$2:$D$5,MATCH(F4532,SLA_Policy!$A$2:$A$5,0))</f>
        <v>72</v>
      </c>
      <c r="Y4532" s="9" t="str">
        <f>IF(E4532="Cancelled","Excluded",IF(D4532="",IF((SLA_Policy!$B$8-B4532)*24&gt;X4532,"Open - Breached","Open - On Track"),IF((D4532-B4532)*24&lt;=X4532,"Met","Breached")))</f>
        <v>Met</v>
      </c>
    </row>
    <row r="4533" spans="1:25" x14ac:dyDescent="0.25">
      <c r="A4533" s="9" t="s">
        <v>7974</v>
      </c>
      <c r="B4533" s="23">
        <v>46063.368750000001</v>
      </c>
      <c r="C4533" s="23">
        <v>46063.484722222202</v>
      </c>
      <c r="D4533" s="23">
        <v>46063.727083333302</v>
      </c>
      <c r="E4533" s="9" t="s">
        <v>212</v>
      </c>
      <c r="F4533" s="9" t="s">
        <v>189</v>
      </c>
      <c r="G4533" s="9" t="s">
        <v>213</v>
      </c>
      <c r="H4533" s="9" t="s">
        <v>166</v>
      </c>
      <c r="I4533" s="9" t="s">
        <v>286</v>
      </c>
      <c r="J4533" s="9" t="s">
        <v>7212</v>
      </c>
      <c r="K4533" s="9" t="s">
        <v>246</v>
      </c>
      <c r="L4533" s="9" t="s">
        <v>104</v>
      </c>
      <c r="M4533" s="9" t="s">
        <v>721</v>
      </c>
      <c r="N4533" s="9" t="s">
        <v>197</v>
      </c>
      <c r="O4533" s="9" t="s">
        <v>181</v>
      </c>
      <c r="P4533" s="9" t="s">
        <v>289</v>
      </c>
      <c r="Q4533" s="9" t="s">
        <v>219</v>
      </c>
      <c r="R4533" s="9">
        <v>0</v>
      </c>
      <c r="S4533" s="9">
        <v>8</v>
      </c>
      <c r="U4533" s="9" t="s">
        <v>248</v>
      </c>
      <c r="W4533" s="9">
        <v>5</v>
      </c>
      <c r="X4533" s="9">
        <f>INDEX(SLA_Policy!$D$2:$D$5,MATCH(F4533,SLA_Policy!$A$2:$A$5,0))</f>
        <v>120</v>
      </c>
      <c r="Y4533" s="9" t="str">
        <f>IF(E4533="Cancelled","Excluded",IF(D4533="",IF((SLA_Policy!$B$8-B4533)*24&gt;X4533,"Open - Breached","Open - On Track"),IF((D4533-B4533)*24&lt;=X4533,"Met","Breached")))</f>
        <v>Met</v>
      </c>
    </row>
    <row r="4534" spans="1:25" x14ac:dyDescent="0.25">
      <c r="A4534" s="9" t="s">
        <v>7975</v>
      </c>
      <c r="B4534" s="23">
        <v>46063.370138888902</v>
      </c>
      <c r="C4534" s="23">
        <v>46063.399305555598</v>
      </c>
      <c r="D4534" s="23">
        <v>46064.590277777803</v>
      </c>
      <c r="E4534" s="9" t="s">
        <v>212</v>
      </c>
      <c r="F4534" s="9" t="s">
        <v>188</v>
      </c>
      <c r="G4534" s="9" t="s">
        <v>213</v>
      </c>
      <c r="H4534" s="9" t="s">
        <v>164</v>
      </c>
      <c r="I4534" s="9" t="s">
        <v>260</v>
      </c>
      <c r="J4534" s="9" t="s">
        <v>7976</v>
      </c>
      <c r="K4534" s="9" t="s">
        <v>303</v>
      </c>
      <c r="L4534" s="9" t="s">
        <v>293</v>
      </c>
      <c r="M4534" s="9" t="s">
        <v>2244</v>
      </c>
      <c r="N4534" s="9" t="s">
        <v>196</v>
      </c>
      <c r="O4534" s="9" t="s">
        <v>180</v>
      </c>
      <c r="P4534" s="9" t="s">
        <v>368</v>
      </c>
      <c r="Q4534" s="9" t="s">
        <v>219</v>
      </c>
      <c r="R4534" s="9">
        <v>0</v>
      </c>
      <c r="S4534" s="9">
        <v>51</v>
      </c>
      <c r="T4534" s="9" t="s">
        <v>265</v>
      </c>
      <c r="U4534" s="9" t="s">
        <v>266</v>
      </c>
      <c r="X4534" s="9">
        <f>INDEX(SLA_Policy!$D$2:$D$5,MATCH(F4534,SLA_Policy!$A$2:$A$5,0))</f>
        <v>72</v>
      </c>
      <c r="Y4534" s="9" t="str">
        <f>IF(E4534="Cancelled","Excluded",IF(D4534="",IF((SLA_Policy!$B$8-B4534)*24&gt;X4534,"Open - Breached","Open - On Track"),IF((D4534-B4534)*24&lt;=X4534,"Met","Breached")))</f>
        <v>Met</v>
      </c>
    </row>
    <row r="4535" spans="1:25" x14ac:dyDescent="0.25">
      <c r="A4535" s="9" t="s">
        <v>7977</v>
      </c>
      <c r="B4535" s="23">
        <v>46063.371527777803</v>
      </c>
      <c r="C4535" s="23">
        <v>46063.372916666704</v>
      </c>
      <c r="D4535" s="23">
        <v>46063.454861111102</v>
      </c>
      <c r="E4535" s="9" t="s">
        <v>212</v>
      </c>
      <c r="F4535" s="9" t="s">
        <v>188</v>
      </c>
      <c r="G4535" s="9" t="s">
        <v>213</v>
      </c>
      <c r="H4535" s="9" t="s">
        <v>161</v>
      </c>
      <c r="I4535" s="9" t="s">
        <v>389</v>
      </c>
      <c r="J4535" s="9" t="s">
        <v>1243</v>
      </c>
      <c r="K4535" s="9" t="s">
        <v>215</v>
      </c>
      <c r="L4535" s="9" t="s">
        <v>293</v>
      </c>
      <c r="M4535" s="9" t="s">
        <v>4076</v>
      </c>
      <c r="N4535" s="9" t="s">
        <v>198</v>
      </c>
      <c r="O4535" s="9" t="s">
        <v>116</v>
      </c>
      <c r="P4535" s="9" t="s">
        <v>525</v>
      </c>
      <c r="Q4535" s="9" t="s">
        <v>219</v>
      </c>
      <c r="R4535" s="9">
        <v>1</v>
      </c>
      <c r="S4535" s="9">
        <v>15</v>
      </c>
      <c r="U4535" s="9" t="s">
        <v>290</v>
      </c>
      <c r="X4535" s="9">
        <f>INDEX(SLA_Policy!$D$2:$D$5,MATCH(F4535,SLA_Policy!$A$2:$A$5,0))</f>
        <v>72</v>
      </c>
      <c r="Y4535" s="9" t="str">
        <f>IF(E4535="Cancelled","Excluded",IF(D4535="",IF((SLA_Policy!$B$8-B4535)*24&gt;X4535,"Open - Breached","Open - On Track"),IF((D4535-B4535)*24&lt;=X4535,"Met","Breached")))</f>
        <v>Met</v>
      </c>
    </row>
    <row r="4536" spans="1:25" x14ac:dyDescent="0.25">
      <c r="A4536" s="9" t="s">
        <v>7978</v>
      </c>
      <c r="B4536" s="23">
        <v>46063.376388888901</v>
      </c>
      <c r="C4536" s="23">
        <v>46063.377083333296</v>
      </c>
      <c r="D4536" s="23">
        <v>46063.632638888899</v>
      </c>
      <c r="E4536" s="9" t="s">
        <v>212</v>
      </c>
      <c r="F4536" s="9" t="s">
        <v>188</v>
      </c>
      <c r="G4536" s="9" t="s">
        <v>213</v>
      </c>
      <c r="H4536" s="9" t="s">
        <v>162</v>
      </c>
      <c r="I4536" s="9" t="s">
        <v>345</v>
      </c>
      <c r="J4536" s="9" t="s">
        <v>3392</v>
      </c>
      <c r="K4536" s="9" t="s">
        <v>246</v>
      </c>
      <c r="L4536" s="9" t="s">
        <v>216</v>
      </c>
      <c r="M4536" s="9" t="s">
        <v>4826</v>
      </c>
      <c r="N4536" s="9" t="s">
        <v>198</v>
      </c>
      <c r="O4536" s="9" t="s">
        <v>179</v>
      </c>
      <c r="P4536" s="9" t="s">
        <v>337</v>
      </c>
      <c r="Q4536" s="9" t="s">
        <v>219</v>
      </c>
      <c r="R4536" s="9">
        <v>0</v>
      </c>
      <c r="S4536" s="9">
        <v>11</v>
      </c>
      <c r="U4536" s="9" t="s">
        <v>290</v>
      </c>
      <c r="X4536" s="9">
        <f>INDEX(SLA_Policy!$D$2:$D$5,MATCH(F4536,SLA_Policy!$A$2:$A$5,0))</f>
        <v>72</v>
      </c>
      <c r="Y4536" s="9" t="str">
        <f>IF(E4536="Cancelled","Excluded",IF(D4536="",IF((SLA_Policy!$B$8-B4536)*24&gt;X4536,"Open - Breached","Open - On Track"),IF((D4536-B4536)*24&lt;=X4536,"Met","Breached")))</f>
        <v>Met</v>
      </c>
    </row>
    <row r="4537" spans="1:25" x14ac:dyDescent="0.25">
      <c r="A4537" s="9" t="s">
        <v>7979</v>
      </c>
      <c r="B4537" s="23">
        <v>46063.389583333301</v>
      </c>
      <c r="C4537" s="23">
        <v>46063.393750000003</v>
      </c>
      <c r="D4537" s="23">
        <v>46063.757638888899</v>
      </c>
      <c r="E4537" s="9" t="s">
        <v>212</v>
      </c>
      <c r="F4537" s="9" t="s">
        <v>188</v>
      </c>
      <c r="G4537" s="9" t="s">
        <v>236</v>
      </c>
      <c r="H4537" s="9" t="s">
        <v>164</v>
      </c>
      <c r="I4537" s="9" t="s">
        <v>421</v>
      </c>
      <c r="J4537" s="9" t="s">
        <v>1858</v>
      </c>
      <c r="K4537" s="9" t="s">
        <v>303</v>
      </c>
      <c r="L4537" s="9" t="s">
        <v>216</v>
      </c>
      <c r="M4537" s="9" t="s">
        <v>1186</v>
      </c>
      <c r="N4537" s="9" t="s">
        <v>198</v>
      </c>
      <c r="O4537" s="9" t="s">
        <v>180</v>
      </c>
      <c r="P4537" s="9" t="s">
        <v>381</v>
      </c>
      <c r="Q4537" s="9" t="s">
        <v>219</v>
      </c>
      <c r="R4537" s="9">
        <v>0</v>
      </c>
      <c r="S4537" s="9">
        <v>17</v>
      </c>
      <c r="T4537" s="9" t="s">
        <v>343</v>
      </c>
      <c r="U4537" s="9" t="s">
        <v>242</v>
      </c>
      <c r="W4537" s="9">
        <v>5</v>
      </c>
      <c r="X4537" s="9">
        <f>INDEX(SLA_Policy!$D$2:$D$5,MATCH(F4537,SLA_Policy!$A$2:$A$5,0))</f>
        <v>72</v>
      </c>
      <c r="Y4537" s="9" t="str">
        <f>IF(E4537="Cancelled","Excluded",IF(D4537="",IF((SLA_Policy!$B$8-B4537)*24&gt;X4537,"Open - Breached","Open - On Track"),IF((D4537-B4537)*24&lt;=X4537,"Met","Breached")))</f>
        <v>Met</v>
      </c>
    </row>
    <row r="4538" spans="1:25" x14ac:dyDescent="0.25">
      <c r="A4538" s="9" t="s">
        <v>7980</v>
      </c>
      <c r="B4538" s="23">
        <v>46063.394444444399</v>
      </c>
      <c r="C4538" s="23">
        <v>46063.421527777798</v>
      </c>
      <c r="D4538" s="23">
        <v>46065.400694444397</v>
      </c>
      <c r="E4538" s="9" t="s">
        <v>212</v>
      </c>
      <c r="F4538" s="9" t="s">
        <v>189</v>
      </c>
      <c r="G4538" s="9" t="s">
        <v>236</v>
      </c>
      <c r="H4538" s="9" t="s">
        <v>167</v>
      </c>
      <c r="I4538" s="9" t="s">
        <v>255</v>
      </c>
      <c r="J4538" s="9" t="s">
        <v>7981</v>
      </c>
      <c r="K4538" s="9" t="s">
        <v>303</v>
      </c>
      <c r="L4538" s="9" t="s">
        <v>104</v>
      </c>
      <c r="M4538" s="9" t="s">
        <v>6339</v>
      </c>
      <c r="N4538" s="9" t="s">
        <v>196</v>
      </c>
      <c r="O4538" s="9" t="s">
        <v>116</v>
      </c>
      <c r="P4538" s="9" t="s">
        <v>590</v>
      </c>
      <c r="Q4538" s="9" t="s">
        <v>219</v>
      </c>
      <c r="R4538" s="9">
        <v>0</v>
      </c>
      <c r="S4538" s="9">
        <v>23</v>
      </c>
      <c r="U4538" s="9" t="s">
        <v>242</v>
      </c>
      <c r="X4538" s="9">
        <f>INDEX(SLA_Policy!$D$2:$D$5,MATCH(F4538,SLA_Policy!$A$2:$A$5,0))</f>
        <v>120</v>
      </c>
      <c r="Y4538" s="9" t="str">
        <f>IF(E4538="Cancelled","Excluded",IF(D4538="",IF((SLA_Policy!$B$8-B4538)*24&gt;X4538,"Open - Breached","Open - On Track"),IF((D4538-B4538)*24&lt;=X4538,"Met","Breached")))</f>
        <v>Met</v>
      </c>
    </row>
    <row r="4539" spans="1:25" x14ac:dyDescent="0.25">
      <c r="A4539" s="9" t="s">
        <v>7982</v>
      </c>
      <c r="B4539" s="23">
        <v>46063.395833333299</v>
      </c>
      <c r="C4539" s="23">
        <v>46063.398611111101</v>
      </c>
      <c r="D4539" s="23">
        <v>46063.628472222197</v>
      </c>
      <c r="E4539" s="9" t="s">
        <v>212</v>
      </c>
      <c r="F4539" s="9" t="s">
        <v>188</v>
      </c>
      <c r="G4539" s="9" t="s">
        <v>213</v>
      </c>
      <c r="H4539" s="9" t="s">
        <v>161</v>
      </c>
      <c r="I4539" s="9" t="s">
        <v>389</v>
      </c>
      <c r="J4539" s="9" t="s">
        <v>5627</v>
      </c>
      <c r="K4539" s="9" t="s">
        <v>262</v>
      </c>
      <c r="L4539" s="9" t="s">
        <v>311</v>
      </c>
      <c r="M4539" s="9" t="s">
        <v>3618</v>
      </c>
      <c r="N4539" s="9" t="s">
        <v>198</v>
      </c>
      <c r="O4539" s="9" t="s">
        <v>116</v>
      </c>
      <c r="P4539" s="9" t="s">
        <v>342</v>
      </c>
      <c r="Q4539" s="9" t="s">
        <v>219</v>
      </c>
      <c r="R4539" s="9">
        <v>0</v>
      </c>
      <c r="S4539" s="9">
        <v>7</v>
      </c>
      <c r="U4539" s="9" t="s">
        <v>290</v>
      </c>
      <c r="W4539" s="9">
        <v>5</v>
      </c>
      <c r="X4539" s="9">
        <f>INDEX(SLA_Policy!$D$2:$D$5,MATCH(F4539,SLA_Policy!$A$2:$A$5,0))</f>
        <v>72</v>
      </c>
      <c r="Y4539" s="9" t="str">
        <f>IF(E4539="Cancelled","Excluded",IF(D4539="",IF((SLA_Policy!$B$8-B4539)*24&gt;X4539,"Open - Breached","Open - On Track"),IF((D4539-B4539)*24&lt;=X4539,"Met","Breached")))</f>
        <v>Met</v>
      </c>
    </row>
    <row r="4540" spans="1:25" x14ac:dyDescent="0.25">
      <c r="A4540" s="9" t="s">
        <v>7983</v>
      </c>
      <c r="B4540" s="23">
        <v>46063.395833333299</v>
      </c>
      <c r="C4540" s="23">
        <v>46063.416666666701</v>
      </c>
      <c r="D4540" s="23">
        <v>46070.354166666701</v>
      </c>
      <c r="E4540" s="9" t="s">
        <v>212</v>
      </c>
      <c r="F4540" s="9" t="s">
        <v>189</v>
      </c>
      <c r="G4540" s="9" t="s">
        <v>213</v>
      </c>
      <c r="H4540" s="9" t="s">
        <v>167</v>
      </c>
      <c r="I4540" s="9" t="s">
        <v>362</v>
      </c>
      <c r="J4540" s="9" t="s">
        <v>2238</v>
      </c>
      <c r="K4540" s="9" t="s">
        <v>239</v>
      </c>
      <c r="L4540" s="9" t="s">
        <v>104</v>
      </c>
      <c r="M4540" s="9" t="s">
        <v>1788</v>
      </c>
      <c r="N4540" s="9" t="s">
        <v>196</v>
      </c>
      <c r="O4540" s="9" t="s">
        <v>180</v>
      </c>
      <c r="P4540" s="9" t="s">
        <v>368</v>
      </c>
      <c r="Q4540" s="9" t="s">
        <v>219</v>
      </c>
      <c r="R4540" s="9">
        <v>0</v>
      </c>
      <c r="S4540" s="9">
        <v>47</v>
      </c>
      <c r="U4540" s="9" t="s">
        <v>248</v>
      </c>
      <c r="X4540" s="9">
        <f>INDEX(SLA_Policy!$D$2:$D$5,MATCH(F4540,SLA_Policy!$A$2:$A$5,0))</f>
        <v>120</v>
      </c>
      <c r="Y4540" s="9" t="str">
        <f>IF(E4540="Cancelled","Excluded",IF(D4540="",IF((SLA_Policy!$B$8-B4540)*24&gt;X4540,"Open - Breached","Open - On Track"),IF((D4540-B4540)*24&lt;=X4540,"Met","Breached")))</f>
        <v>Breached</v>
      </c>
    </row>
    <row r="4541" spans="1:25" x14ac:dyDescent="0.25">
      <c r="A4541" s="9" t="s">
        <v>7984</v>
      </c>
      <c r="B4541" s="23">
        <v>46063.403472222199</v>
      </c>
      <c r="C4541" s="23">
        <v>46063.405555555597</v>
      </c>
      <c r="D4541" s="23">
        <v>46063.619444444397</v>
      </c>
      <c r="E4541" s="9" t="s">
        <v>212</v>
      </c>
      <c r="F4541" s="9" t="s">
        <v>188</v>
      </c>
      <c r="G4541" s="9" t="s">
        <v>213</v>
      </c>
      <c r="H4541" s="9" t="s">
        <v>162</v>
      </c>
      <c r="I4541" s="9" t="s">
        <v>345</v>
      </c>
      <c r="J4541" s="9" t="s">
        <v>1556</v>
      </c>
      <c r="K4541" s="9" t="s">
        <v>303</v>
      </c>
      <c r="L4541" s="9" t="s">
        <v>104</v>
      </c>
      <c r="M4541" s="9" t="s">
        <v>3316</v>
      </c>
      <c r="N4541" s="9" t="s">
        <v>198</v>
      </c>
      <c r="O4541" s="9" t="s">
        <v>179</v>
      </c>
      <c r="P4541" s="9" t="s">
        <v>313</v>
      </c>
      <c r="Q4541" s="9" t="s">
        <v>273</v>
      </c>
      <c r="R4541" s="9">
        <v>0</v>
      </c>
      <c r="S4541" s="9">
        <v>11</v>
      </c>
      <c r="U4541" s="9" t="s">
        <v>266</v>
      </c>
      <c r="X4541" s="9">
        <f>INDEX(SLA_Policy!$D$2:$D$5,MATCH(F4541,SLA_Policy!$A$2:$A$5,0))</f>
        <v>72</v>
      </c>
      <c r="Y4541" s="9" t="str">
        <f>IF(E4541="Cancelled","Excluded",IF(D4541="",IF((SLA_Policy!$B$8-B4541)*24&gt;X4541,"Open - Breached","Open - On Track"),IF((D4541-B4541)*24&lt;=X4541,"Met","Breached")))</f>
        <v>Met</v>
      </c>
    </row>
    <row r="4542" spans="1:25" x14ac:dyDescent="0.25">
      <c r="A4542" s="9" t="s">
        <v>7985</v>
      </c>
      <c r="B4542" s="23">
        <v>46063.436805555597</v>
      </c>
      <c r="C4542" s="23">
        <v>46063.447916666701</v>
      </c>
      <c r="D4542" s="23">
        <v>46063.480555555601</v>
      </c>
      <c r="E4542" s="9" t="s">
        <v>212</v>
      </c>
      <c r="F4542" s="9" t="s">
        <v>187</v>
      </c>
      <c r="G4542" s="9" t="s">
        <v>213</v>
      </c>
      <c r="H4542" s="9" t="s">
        <v>166</v>
      </c>
      <c r="I4542" s="9" t="s">
        <v>286</v>
      </c>
      <c r="J4542" s="9" t="s">
        <v>6789</v>
      </c>
      <c r="K4542" s="9" t="s">
        <v>246</v>
      </c>
      <c r="L4542" s="9" t="s">
        <v>311</v>
      </c>
      <c r="M4542" s="9" t="s">
        <v>4235</v>
      </c>
      <c r="N4542" s="9" t="s">
        <v>196</v>
      </c>
      <c r="O4542" s="9" t="s">
        <v>181</v>
      </c>
      <c r="P4542" s="9" t="s">
        <v>449</v>
      </c>
      <c r="Q4542" s="9" t="s">
        <v>273</v>
      </c>
      <c r="R4542" s="9">
        <v>0</v>
      </c>
      <c r="S4542" s="9">
        <v>8</v>
      </c>
      <c r="U4542" s="9" t="s">
        <v>376</v>
      </c>
      <c r="W4542" s="9">
        <v>4</v>
      </c>
      <c r="X4542" s="9">
        <f>INDEX(SLA_Policy!$D$2:$D$5,MATCH(F4542,SLA_Policy!$A$2:$A$5,0))</f>
        <v>8</v>
      </c>
      <c r="Y4542" s="9" t="str">
        <f>IF(E4542="Cancelled","Excluded",IF(D4542="",IF((SLA_Policy!$B$8-B4542)*24&gt;X4542,"Open - Breached","Open - On Track"),IF((D4542-B4542)*24&lt;=X4542,"Met","Breached")))</f>
        <v>Met</v>
      </c>
    </row>
    <row r="4543" spans="1:25" x14ac:dyDescent="0.25">
      <c r="A4543" s="9" t="s">
        <v>7986</v>
      </c>
      <c r="B4543" s="23">
        <v>46063.456944444399</v>
      </c>
      <c r="C4543" s="23">
        <v>46063.460416666698</v>
      </c>
      <c r="D4543" s="23">
        <v>46064.371527777803</v>
      </c>
      <c r="E4543" s="9" t="s">
        <v>212</v>
      </c>
      <c r="F4543" s="9" t="s">
        <v>188</v>
      </c>
      <c r="G4543" s="9" t="s">
        <v>213</v>
      </c>
      <c r="H4543" s="9" t="s">
        <v>164</v>
      </c>
      <c r="I4543" s="9" t="s">
        <v>339</v>
      </c>
      <c r="J4543" s="9" t="s">
        <v>4059</v>
      </c>
      <c r="K4543" s="9" t="s">
        <v>225</v>
      </c>
      <c r="L4543" s="9" t="s">
        <v>216</v>
      </c>
      <c r="M4543" s="9" t="s">
        <v>4714</v>
      </c>
      <c r="N4543" s="9" t="s">
        <v>200</v>
      </c>
      <c r="O4543" s="9" t="s">
        <v>116</v>
      </c>
      <c r="P4543" s="9" t="s">
        <v>218</v>
      </c>
      <c r="Q4543" s="9" t="s">
        <v>219</v>
      </c>
      <c r="R4543" s="9">
        <v>0</v>
      </c>
      <c r="S4543" s="9">
        <v>8</v>
      </c>
      <c r="T4543" s="9" t="s">
        <v>343</v>
      </c>
      <c r="U4543" s="9" t="s">
        <v>266</v>
      </c>
      <c r="X4543" s="9">
        <f>INDEX(SLA_Policy!$D$2:$D$5,MATCH(F4543,SLA_Policy!$A$2:$A$5,0))</f>
        <v>72</v>
      </c>
      <c r="Y4543" s="9" t="str">
        <f>IF(E4543="Cancelled","Excluded",IF(D4543="",IF((SLA_Policy!$B$8-B4543)*24&gt;X4543,"Open - Breached","Open - On Track"),IF((D4543-B4543)*24&lt;=X4543,"Met","Breached")))</f>
        <v>Met</v>
      </c>
    </row>
    <row r="4544" spans="1:25" x14ac:dyDescent="0.25">
      <c r="A4544" s="9" t="s">
        <v>7987</v>
      </c>
      <c r="B4544" s="23">
        <v>46063.488194444399</v>
      </c>
      <c r="C4544" s="23">
        <v>46063.646527777797</v>
      </c>
      <c r="D4544" s="23">
        <v>46065.315972222197</v>
      </c>
      <c r="E4544" s="9" t="s">
        <v>212</v>
      </c>
      <c r="F4544" s="9" t="s">
        <v>189</v>
      </c>
      <c r="G4544" s="9" t="s">
        <v>213</v>
      </c>
      <c r="H4544" s="9" t="s">
        <v>163</v>
      </c>
      <c r="I4544" s="9" t="s">
        <v>250</v>
      </c>
      <c r="J4544" s="9" t="s">
        <v>451</v>
      </c>
      <c r="K4544" s="9" t="s">
        <v>239</v>
      </c>
      <c r="L4544" s="9" t="s">
        <v>351</v>
      </c>
      <c r="M4544" s="9" t="s">
        <v>7988</v>
      </c>
      <c r="N4544" s="9" t="s">
        <v>196</v>
      </c>
      <c r="O4544" s="9" t="s">
        <v>176</v>
      </c>
      <c r="P4544" s="9" t="s">
        <v>419</v>
      </c>
      <c r="Q4544" s="9" t="s">
        <v>219</v>
      </c>
      <c r="R4544" s="9">
        <v>0</v>
      </c>
      <c r="S4544" s="9">
        <v>34</v>
      </c>
      <c r="T4544" s="9" t="s">
        <v>229</v>
      </c>
      <c r="U4544" s="9" t="s">
        <v>230</v>
      </c>
      <c r="X4544" s="9">
        <f>INDEX(SLA_Policy!$D$2:$D$5,MATCH(F4544,SLA_Policy!$A$2:$A$5,0))</f>
        <v>120</v>
      </c>
      <c r="Y4544" s="9" t="str">
        <f>IF(E4544="Cancelled","Excluded",IF(D4544="",IF((SLA_Policy!$B$8-B4544)*24&gt;X4544,"Open - Breached","Open - On Track"),IF((D4544-B4544)*24&lt;=X4544,"Met","Breached")))</f>
        <v>Met</v>
      </c>
    </row>
    <row r="4545" spans="1:25" x14ac:dyDescent="0.25">
      <c r="A4545" s="9" t="s">
        <v>7989</v>
      </c>
      <c r="B4545" s="23">
        <v>46063.488888888904</v>
      </c>
      <c r="C4545" s="23">
        <v>46063.495833333298</v>
      </c>
      <c r="D4545" s="23">
        <v>46064.322222222203</v>
      </c>
      <c r="E4545" s="9" t="s">
        <v>212</v>
      </c>
      <c r="F4545" s="9" t="s">
        <v>188</v>
      </c>
      <c r="G4545" s="9" t="s">
        <v>213</v>
      </c>
      <c r="H4545" s="9" t="s">
        <v>163</v>
      </c>
      <c r="I4545" s="9" t="s">
        <v>405</v>
      </c>
      <c r="J4545" s="9" t="s">
        <v>6540</v>
      </c>
      <c r="K4545" s="9" t="s">
        <v>303</v>
      </c>
      <c r="L4545" s="9" t="s">
        <v>104</v>
      </c>
      <c r="M4545" s="9" t="s">
        <v>4749</v>
      </c>
      <c r="N4545" s="9" t="s">
        <v>200</v>
      </c>
      <c r="O4545" s="9" t="s">
        <v>176</v>
      </c>
      <c r="P4545" s="9" t="s">
        <v>228</v>
      </c>
      <c r="Q4545" s="9" t="s">
        <v>219</v>
      </c>
      <c r="R4545" s="9">
        <v>0</v>
      </c>
      <c r="S4545" s="9">
        <v>13</v>
      </c>
      <c r="U4545" s="9" t="s">
        <v>376</v>
      </c>
      <c r="X4545" s="9">
        <f>INDEX(SLA_Policy!$D$2:$D$5,MATCH(F4545,SLA_Policy!$A$2:$A$5,0))</f>
        <v>72</v>
      </c>
      <c r="Y4545" s="9" t="str">
        <f>IF(E4545="Cancelled","Excluded",IF(D4545="",IF((SLA_Policy!$B$8-B4545)*24&gt;X4545,"Open - Breached","Open - On Track"),IF((D4545-B4545)*24&lt;=X4545,"Met","Breached")))</f>
        <v>Met</v>
      </c>
    </row>
    <row r="4546" spans="1:25" x14ac:dyDescent="0.25">
      <c r="A4546" s="9" t="s">
        <v>7990</v>
      </c>
      <c r="B4546" s="23">
        <v>46063.489583333299</v>
      </c>
      <c r="C4546" s="23">
        <v>46063.510416666701</v>
      </c>
      <c r="D4546" s="23">
        <v>46070.386111111096</v>
      </c>
      <c r="E4546" s="9" t="s">
        <v>212</v>
      </c>
      <c r="F4546" s="9" t="s">
        <v>188</v>
      </c>
      <c r="G4546" s="9" t="s">
        <v>236</v>
      </c>
      <c r="H4546" s="9" t="s">
        <v>164</v>
      </c>
      <c r="I4546" s="9" t="s">
        <v>421</v>
      </c>
      <c r="J4546" s="9" t="s">
        <v>1733</v>
      </c>
      <c r="K4546" s="9" t="s">
        <v>262</v>
      </c>
      <c r="L4546" s="9" t="s">
        <v>282</v>
      </c>
      <c r="M4546" s="9" t="s">
        <v>4387</v>
      </c>
      <c r="N4546" s="9" t="s">
        <v>196</v>
      </c>
      <c r="O4546" s="9" t="s">
        <v>180</v>
      </c>
      <c r="P4546" s="9" t="s">
        <v>318</v>
      </c>
      <c r="Q4546" s="9" t="s">
        <v>219</v>
      </c>
      <c r="R4546" s="9">
        <v>0</v>
      </c>
      <c r="S4546" s="9">
        <v>15</v>
      </c>
      <c r="T4546" s="9" t="s">
        <v>343</v>
      </c>
      <c r="U4546" s="9" t="s">
        <v>242</v>
      </c>
      <c r="X4546" s="9">
        <f>INDEX(SLA_Policy!$D$2:$D$5,MATCH(F4546,SLA_Policy!$A$2:$A$5,0))</f>
        <v>72</v>
      </c>
      <c r="Y4546" s="9" t="str">
        <f>IF(E4546="Cancelled","Excluded",IF(D4546="",IF((SLA_Policy!$B$8-B4546)*24&gt;X4546,"Open - Breached","Open - On Track"),IF((D4546-B4546)*24&lt;=X4546,"Met","Breached")))</f>
        <v>Breached</v>
      </c>
    </row>
    <row r="4547" spans="1:25" x14ac:dyDescent="0.25">
      <c r="A4547" s="9" t="s">
        <v>7991</v>
      </c>
      <c r="B4547" s="23">
        <v>46063.490277777797</v>
      </c>
      <c r="C4547" s="23">
        <v>46063.496527777803</v>
      </c>
      <c r="D4547" s="23">
        <v>46063.686111111099</v>
      </c>
      <c r="E4547" s="9" t="s">
        <v>212</v>
      </c>
      <c r="F4547" s="9" t="s">
        <v>188</v>
      </c>
      <c r="G4547" s="9" t="s">
        <v>213</v>
      </c>
      <c r="H4547" s="9" t="s">
        <v>162</v>
      </c>
      <c r="I4547" s="9" t="s">
        <v>345</v>
      </c>
      <c r="J4547" s="9" t="s">
        <v>1556</v>
      </c>
      <c r="K4547" s="9" t="s">
        <v>246</v>
      </c>
      <c r="L4547" s="9" t="s">
        <v>104</v>
      </c>
      <c r="M4547" s="9" t="s">
        <v>2412</v>
      </c>
      <c r="N4547" s="9" t="s">
        <v>196</v>
      </c>
      <c r="O4547" s="9" t="s">
        <v>116</v>
      </c>
      <c r="P4547" s="9" t="s">
        <v>590</v>
      </c>
      <c r="Q4547" s="9" t="s">
        <v>219</v>
      </c>
      <c r="R4547" s="9">
        <v>0</v>
      </c>
      <c r="S4547" s="9">
        <v>26</v>
      </c>
      <c r="U4547" s="9" t="s">
        <v>266</v>
      </c>
      <c r="X4547" s="9">
        <f>INDEX(SLA_Policy!$D$2:$D$5,MATCH(F4547,SLA_Policy!$A$2:$A$5,0))</f>
        <v>72</v>
      </c>
      <c r="Y4547" s="9" t="str">
        <f>IF(E4547="Cancelled","Excluded",IF(D4547="",IF((SLA_Policy!$B$8-B4547)*24&gt;X4547,"Open - Breached","Open - On Track"),IF((D4547-B4547)*24&lt;=X4547,"Met","Breached")))</f>
        <v>Met</v>
      </c>
    </row>
    <row r="4548" spans="1:25" x14ac:dyDescent="0.25">
      <c r="A4548" s="9" t="s">
        <v>7992</v>
      </c>
      <c r="B4548" s="23">
        <v>46063.498611111099</v>
      </c>
      <c r="C4548" s="23">
        <v>46063.538888888899</v>
      </c>
      <c r="D4548" s="23">
        <v>46064.318055555603</v>
      </c>
      <c r="E4548" s="9" t="s">
        <v>212</v>
      </c>
      <c r="F4548" s="9" t="s">
        <v>188</v>
      </c>
      <c r="G4548" s="9" t="s">
        <v>236</v>
      </c>
      <c r="H4548" s="9" t="s">
        <v>161</v>
      </c>
      <c r="I4548" s="9" t="s">
        <v>237</v>
      </c>
      <c r="J4548" s="9" t="s">
        <v>1728</v>
      </c>
      <c r="K4548" s="9" t="s">
        <v>303</v>
      </c>
      <c r="L4548" s="9" t="s">
        <v>216</v>
      </c>
      <c r="M4548" s="9" t="s">
        <v>2333</v>
      </c>
      <c r="N4548" s="9" t="s">
        <v>196</v>
      </c>
      <c r="O4548" s="9" t="s">
        <v>177</v>
      </c>
      <c r="P4548" s="9" t="s">
        <v>457</v>
      </c>
      <c r="Q4548" s="9" t="s">
        <v>219</v>
      </c>
      <c r="R4548" s="9">
        <v>0</v>
      </c>
      <c r="S4548" s="9">
        <v>19</v>
      </c>
      <c r="U4548" s="9" t="s">
        <v>242</v>
      </c>
      <c r="W4548" s="9">
        <v>5</v>
      </c>
      <c r="X4548" s="9">
        <f>INDEX(SLA_Policy!$D$2:$D$5,MATCH(F4548,SLA_Policy!$A$2:$A$5,0))</f>
        <v>72</v>
      </c>
      <c r="Y4548" s="9" t="str">
        <f>IF(E4548="Cancelled","Excluded",IF(D4548="",IF((SLA_Policy!$B$8-B4548)*24&gt;X4548,"Open - Breached","Open - On Track"),IF((D4548-B4548)*24&lt;=X4548,"Met","Breached")))</f>
        <v>Met</v>
      </c>
    </row>
    <row r="4549" spans="1:25" x14ac:dyDescent="0.25">
      <c r="A4549" s="9" t="s">
        <v>7993</v>
      </c>
      <c r="B4549" s="23">
        <v>46063.547222222202</v>
      </c>
      <c r="C4549" s="23">
        <v>46063.621527777803</v>
      </c>
      <c r="D4549" s="23">
        <v>46064.338888888902</v>
      </c>
      <c r="E4549" s="9" t="s">
        <v>212</v>
      </c>
      <c r="F4549" s="9" t="s">
        <v>189</v>
      </c>
      <c r="G4549" s="9" t="s">
        <v>236</v>
      </c>
      <c r="H4549" s="9" t="s">
        <v>167</v>
      </c>
      <c r="I4549" s="9" t="s">
        <v>255</v>
      </c>
      <c r="J4549" s="9" t="s">
        <v>3938</v>
      </c>
      <c r="K4549" s="9" t="s">
        <v>239</v>
      </c>
      <c r="L4549" s="9" t="s">
        <v>216</v>
      </c>
      <c r="M4549" s="9" t="s">
        <v>516</v>
      </c>
      <c r="N4549" s="9" t="s">
        <v>196</v>
      </c>
      <c r="O4549" s="9" t="s">
        <v>116</v>
      </c>
      <c r="P4549" s="9" t="s">
        <v>525</v>
      </c>
      <c r="Q4549" s="9" t="s">
        <v>219</v>
      </c>
      <c r="R4549" s="9">
        <v>0</v>
      </c>
      <c r="S4549" s="9">
        <v>13</v>
      </c>
      <c r="U4549" s="9" t="s">
        <v>242</v>
      </c>
      <c r="X4549" s="9">
        <f>INDEX(SLA_Policy!$D$2:$D$5,MATCH(F4549,SLA_Policy!$A$2:$A$5,0))</f>
        <v>120</v>
      </c>
      <c r="Y4549" s="9" t="str">
        <f>IF(E4549="Cancelled","Excluded",IF(D4549="",IF((SLA_Policy!$B$8-B4549)*24&gt;X4549,"Open - Breached","Open - On Track"),IF((D4549-B4549)*24&lt;=X4549,"Met","Breached")))</f>
        <v>Met</v>
      </c>
    </row>
    <row r="4550" spans="1:25" x14ac:dyDescent="0.25">
      <c r="A4550" s="9" t="s">
        <v>7994</v>
      </c>
      <c r="B4550" s="23">
        <v>46063.554861111101</v>
      </c>
      <c r="C4550" s="23">
        <v>46063.565972222197</v>
      </c>
      <c r="D4550" s="23">
        <v>46065.379166666702</v>
      </c>
      <c r="E4550" s="9" t="s">
        <v>212</v>
      </c>
      <c r="F4550" s="9" t="s">
        <v>189</v>
      </c>
      <c r="G4550" s="9" t="s">
        <v>213</v>
      </c>
      <c r="H4550" s="9" t="s">
        <v>88</v>
      </c>
      <c r="I4550" s="9" t="s">
        <v>354</v>
      </c>
      <c r="J4550" s="9" t="s">
        <v>7995</v>
      </c>
      <c r="K4550" s="9" t="s">
        <v>225</v>
      </c>
      <c r="L4550" s="9" t="s">
        <v>104</v>
      </c>
      <c r="M4550" s="9" t="s">
        <v>1008</v>
      </c>
      <c r="N4550" s="9" t="s">
        <v>199</v>
      </c>
      <c r="O4550" s="9" t="s">
        <v>180</v>
      </c>
      <c r="P4550" s="9" t="s">
        <v>381</v>
      </c>
      <c r="Q4550" s="9" t="s">
        <v>219</v>
      </c>
      <c r="R4550" s="9">
        <v>0</v>
      </c>
      <c r="S4550" s="9">
        <v>28</v>
      </c>
      <c r="T4550" s="9" t="s">
        <v>229</v>
      </c>
      <c r="U4550" s="9" t="s">
        <v>661</v>
      </c>
      <c r="X4550" s="9">
        <f>INDEX(SLA_Policy!$D$2:$D$5,MATCH(F4550,SLA_Policy!$A$2:$A$5,0))</f>
        <v>120</v>
      </c>
      <c r="Y4550" s="9" t="str">
        <f>IF(E4550="Cancelled","Excluded",IF(D4550="",IF((SLA_Policy!$B$8-B4550)*24&gt;X4550,"Open - Breached","Open - On Track"),IF((D4550-B4550)*24&lt;=X4550,"Met","Breached")))</f>
        <v>Met</v>
      </c>
    </row>
    <row r="4551" spans="1:25" x14ac:dyDescent="0.25">
      <c r="A4551" s="9" t="s">
        <v>7996</v>
      </c>
      <c r="B4551" s="23">
        <v>46063.563194444498</v>
      </c>
      <c r="C4551" s="23">
        <v>46063.590277777803</v>
      </c>
      <c r="D4551" s="23">
        <v>46064.327777777798</v>
      </c>
      <c r="E4551" s="9" t="s">
        <v>212</v>
      </c>
      <c r="F4551" s="9" t="s">
        <v>188</v>
      </c>
      <c r="G4551" s="9" t="s">
        <v>213</v>
      </c>
      <c r="H4551" s="9" t="s">
        <v>162</v>
      </c>
      <c r="I4551" s="9" t="s">
        <v>393</v>
      </c>
      <c r="J4551" s="9" t="s">
        <v>1326</v>
      </c>
      <c r="K4551" s="9" t="s">
        <v>215</v>
      </c>
      <c r="L4551" s="9" t="s">
        <v>307</v>
      </c>
      <c r="M4551" s="9" t="s">
        <v>2439</v>
      </c>
      <c r="N4551" s="9" t="s">
        <v>196</v>
      </c>
      <c r="O4551" s="9" t="s">
        <v>176</v>
      </c>
      <c r="P4551" s="9" t="s">
        <v>253</v>
      </c>
      <c r="Q4551" s="9" t="s">
        <v>219</v>
      </c>
      <c r="R4551" s="9">
        <v>0</v>
      </c>
      <c r="S4551" s="9">
        <v>16</v>
      </c>
      <c r="U4551" s="9" t="s">
        <v>248</v>
      </c>
      <c r="W4551" s="9">
        <v>4</v>
      </c>
      <c r="X4551" s="9">
        <f>INDEX(SLA_Policy!$D$2:$D$5,MATCH(F4551,SLA_Policy!$A$2:$A$5,0))</f>
        <v>72</v>
      </c>
      <c r="Y4551" s="9" t="str">
        <f>IF(E4551="Cancelled","Excluded",IF(D4551="",IF((SLA_Policy!$B$8-B4551)*24&gt;X4551,"Open - Breached","Open - On Track"),IF((D4551-B4551)*24&lt;=X4551,"Met","Breached")))</f>
        <v>Met</v>
      </c>
    </row>
    <row r="4552" spans="1:25" x14ac:dyDescent="0.25">
      <c r="A4552" s="9" t="s">
        <v>7997</v>
      </c>
      <c r="B4552" s="23">
        <v>46063.565277777801</v>
      </c>
      <c r="C4552" s="23">
        <v>46063.565972222197</v>
      </c>
      <c r="D4552" s="23">
        <v>46064.341666666704</v>
      </c>
      <c r="E4552" s="9" t="s">
        <v>212</v>
      </c>
      <c r="F4552" s="9" t="s">
        <v>188</v>
      </c>
      <c r="G4552" s="9" t="s">
        <v>213</v>
      </c>
      <c r="H4552" s="9" t="s">
        <v>163</v>
      </c>
      <c r="I4552" s="9" t="s">
        <v>405</v>
      </c>
      <c r="J4552" s="9" t="s">
        <v>1760</v>
      </c>
      <c r="K4552" s="9" t="s">
        <v>246</v>
      </c>
      <c r="L4552" s="9" t="s">
        <v>216</v>
      </c>
      <c r="M4552" s="9" t="s">
        <v>1772</v>
      </c>
      <c r="N4552" s="9" t="s">
        <v>198</v>
      </c>
      <c r="O4552" s="9" t="s">
        <v>176</v>
      </c>
      <c r="P4552" s="9" t="s">
        <v>419</v>
      </c>
      <c r="Q4552" s="9" t="s">
        <v>219</v>
      </c>
      <c r="R4552" s="9">
        <v>0</v>
      </c>
      <c r="S4552" s="9">
        <v>37</v>
      </c>
      <c r="U4552" s="9" t="s">
        <v>230</v>
      </c>
      <c r="X4552" s="9">
        <f>INDEX(SLA_Policy!$D$2:$D$5,MATCH(F4552,SLA_Policy!$A$2:$A$5,0))</f>
        <v>72</v>
      </c>
      <c r="Y4552" s="9" t="str">
        <f>IF(E4552="Cancelled","Excluded",IF(D4552="",IF((SLA_Policy!$B$8-B4552)*24&gt;X4552,"Open - Breached","Open - On Track"),IF((D4552-B4552)*24&lt;=X4552,"Met","Breached")))</f>
        <v>Met</v>
      </c>
    </row>
    <row r="4553" spans="1:25" x14ac:dyDescent="0.25">
      <c r="A4553" s="9" t="s">
        <v>7998</v>
      </c>
      <c r="B4553" s="23">
        <v>46063.567361111098</v>
      </c>
      <c r="C4553" s="23">
        <v>46063.568055555603</v>
      </c>
      <c r="D4553" s="23">
        <v>46063.627083333296</v>
      </c>
      <c r="E4553" s="9" t="s">
        <v>212</v>
      </c>
      <c r="F4553" s="9" t="s">
        <v>186</v>
      </c>
      <c r="G4553" s="9" t="s">
        <v>213</v>
      </c>
      <c r="H4553" s="9" t="s">
        <v>88</v>
      </c>
      <c r="I4553" s="9" t="s">
        <v>92</v>
      </c>
      <c r="J4553" s="9" t="s">
        <v>7999</v>
      </c>
      <c r="K4553" s="9" t="s">
        <v>215</v>
      </c>
      <c r="L4553" s="9" t="s">
        <v>104</v>
      </c>
      <c r="M4553" s="9" t="s">
        <v>3825</v>
      </c>
      <c r="N4553" s="9" t="s">
        <v>198</v>
      </c>
      <c r="O4553" s="9" t="s">
        <v>178</v>
      </c>
      <c r="P4553" s="9" t="s">
        <v>360</v>
      </c>
      <c r="Q4553" s="9" t="s">
        <v>273</v>
      </c>
      <c r="R4553" s="9">
        <v>0</v>
      </c>
      <c r="S4553" s="9">
        <v>14</v>
      </c>
      <c r="T4553" s="9" t="s">
        <v>220</v>
      </c>
      <c r="U4553" s="9" t="s">
        <v>266</v>
      </c>
      <c r="W4553" s="9">
        <v>5</v>
      </c>
      <c r="X4553" s="9">
        <f>INDEX(SLA_Policy!$D$2:$D$5,MATCH(F4553,SLA_Policy!$A$2:$A$5,0))</f>
        <v>4</v>
      </c>
      <c r="Y4553" s="9" t="str">
        <f>IF(E4553="Cancelled","Excluded",IF(D4553="",IF((SLA_Policy!$B$8-B4553)*24&gt;X4553,"Open - Breached","Open - On Track"),IF((D4553-B4553)*24&lt;=X4553,"Met","Breached")))</f>
        <v>Met</v>
      </c>
    </row>
    <row r="4554" spans="1:25" x14ac:dyDescent="0.25">
      <c r="A4554" s="9" t="s">
        <v>8000</v>
      </c>
      <c r="B4554" s="23">
        <v>46063.577777777798</v>
      </c>
      <c r="C4554" s="23">
        <v>46063.578472222202</v>
      </c>
      <c r="D4554" s="23">
        <v>46063.640277777798</v>
      </c>
      <c r="E4554" s="9" t="s">
        <v>212</v>
      </c>
      <c r="F4554" s="9" t="s">
        <v>188</v>
      </c>
      <c r="G4554" s="9" t="s">
        <v>213</v>
      </c>
      <c r="H4554" s="9" t="s">
        <v>161</v>
      </c>
      <c r="I4554" s="9" t="s">
        <v>454</v>
      </c>
      <c r="J4554" s="9" t="s">
        <v>2116</v>
      </c>
      <c r="K4554" s="9" t="s">
        <v>246</v>
      </c>
      <c r="L4554" s="9" t="s">
        <v>226</v>
      </c>
      <c r="M4554" s="9" t="s">
        <v>2186</v>
      </c>
      <c r="N4554" s="9" t="s">
        <v>198</v>
      </c>
      <c r="O4554" s="9" t="s">
        <v>116</v>
      </c>
      <c r="P4554" s="9" t="s">
        <v>342</v>
      </c>
      <c r="Q4554" s="9" t="s">
        <v>219</v>
      </c>
      <c r="R4554" s="9">
        <v>0</v>
      </c>
      <c r="S4554" s="9">
        <v>4</v>
      </c>
      <c r="U4554" s="9" t="s">
        <v>290</v>
      </c>
      <c r="X4554" s="9">
        <f>INDEX(SLA_Policy!$D$2:$D$5,MATCH(F4554,SLA_Policy!$A$2:$A$5,0))</f>
        <v>72</v>
      </c>
      <c r="Y4554" s="9" t="str">
        <f>IF(E4554="Cancelled","Excluded",IF(D4554="",IF((SLA_Policy!$B$8-B4554)*24&gt;X4554,"Open - Breached","Open - On Track"),IF((D4554-B4554)*24&lt;=X4554,"Met","Breached")))</f>
        <v>Met</v>
      </c>
    </row>
    <row r="4555" spans="1:25" x14ac:dyDescent="0.25">
      <c r="A4555" s="9" t="s">
        <v>8001</v>
      </c>
      <c r="B4555" s="23">
        <v>46063.579861111102</v>
      </c>
      <c r="C4555" s="23">
        <v>46063.652777777803</v>
      </c>
      <c r="D4555" s="23">
        <v>46063.677777777797</v>
      </c>
      <c r="E4555" s="9" t="s">
        <v>212</v>
      </c>
      <c r="F4555" s="9" t="s">
        <v>188</v>
      </c>
      <c r="G4555" s="9" t="s">
        <v>236</v>
      </c>
      <c r="H4555" s="9" t="s">
        <v>167</v>
      </c>
      <c r="I4555" s="9" t="s">
        <v>255</v>
      </c>
      <c r="J4555" s="9" t="s">
        <v>8002</v>
      </c>
      <c r="K4555" s="9" t="s">
        <v>246</v>
      </c>
      <c r="L4555" s="9" t="s">
        <v>226</v>
      </c>
      <c r="M4555" s="9" t="s">
        <v>3073</v>
      </c>
      <c r="N4555" s="9" t="s">
        <v>199</v>
      </c>
      <c r="O4555" s="9" t="s">
        <v>176</v>
      </c>
      <c r="P4555" s="9" t="s">
        <v>228</v>
      </c>
      <c r="Q4555" s="9" t="s">
        <v>273</v>
      </c>
      <c r="R4555" s="9">
        <v>0</v>
      </c>
      <c r="S4555" s="9">
        <v>16</v>
      </c>
      <c r="U4555" s="9" t="s">
        <v>242</v>
      </c>
      <c r="X4555" s="9">
        <f>INDEX(SLA_Policy!$D$2:$D$5,MATCH(F4555,SLA_Policy!$A$2:$A$5,0))</f>
        <v>72</v>
      </c>
      <c r="Y4555" s="9" t="str">
        <f>IF(E4555="Cancelled","Excluded",IF(D4555="",IF((SLA_Policy!$B$8-B4555)*24&gt;X4555,"Open - Breached","Open - On Track"),IF((D4555-B4555)*24&lt;=X4555,"Met","Breached")))</f>
        <v>Met</v>
      </c>
    </row>
    <row r="4556" spans="1:25" x14ac:dyDescent="0.25">
      <c r="A4556" s="9" t="s">
        <v>8003</v>
      </c>
      <c r="B4556" s="23">
        <v>46063.5805555556</v>
      </c>
      <c r="C4556" s="23">
        <v>46063.621527777803</v>
      </c>
      <c r="D4556" s="23">
        <v>46064.399305555598</v>
      </c>
      <c r="E4556" s="9" t="s">
        <v>212</v>
      </c>
      <c r="F4556" s="9" t="s">
        <v>189</v>
      </c>
      <c r="G4556" s="9" t="s">
        <v>213</v>
      </c>
      <c r="H4556" s="9" t="s">
        <v>162</v>
      </c>
      <c r="I4556" s="9" t="s">
        <v>345</v>
      </c>
      <c r="J4556" s="9" t="s">
        <v>1151</v>
      </c>
      <c r="K4556" s="9" t="s">
        <v>215</v>
      </c>
      <c r="L4556" s="9" t="s">
        <v>216</v>
      </c>
      <c r="M4556" s="9" t="s">
        <v>1044</v>
      </c>
      <c r="N4556" s="9" t="s">
        <v>196</v>
      </c>
      <c r="O4556" s="9" t="s">
        <v>179</v>
      </c>
      <c r="P4556" s="9" t="s">
        <v>264</v>
      </c>
      <c r="Q4556" s="9" t="s">
        <v>219</v>
      </c>
      <c r="R4556" s="9">
        <v>0</v>
      </c>
      <c r="S4556" s="9">
        <v>16</v>
      </c>
      <c r="U4556" s="9" t="s">
        <v>290</v>
      </c>
      <c r="W4556" s="9">
        <v>5</v>
      </c>
      <c r="X4556" s="9">
        <f>INDEX(SLA_Policy!$D$2:$D$5,MATCH(F4556,SLA_Policy!$A$2:$A$5,0))</f>
        <v>120</v>
      </c>
      <c r="Y4556" s="9" t="str">
        <f>IF(E4556="Cancelled","Excluded",IF(D4556="",IF((SLA_Policy!$B$8-B4556)*24&gt;X4556,"Open - Breached","Open - On Track"),IF((D4556-B4556)*24&lt;=X4556,"Met","Breached")))</f>
        <v>Met</v>
      </c>
    </row>
    <row r="4557" spans="1:25" x14ac:dyDescent="0.25">
      <c r="A4557" s="9" t="s">
        <v>8004</v>
      </c>
      <c r="B4557" s="23">
        <v>46063.599305555603</v>
      </c>
      <c r="C4557" s="23">
        <v>46063.600694444503</v>
      </c>
      <c r="D4557" s="23">
        <v>46064.412499999999</v>
      </c>
      <c r="E4557" s="9" t="s">
        <v>212</v>
      </c>
      <c r="F4557" s="9" t="s">
        <v>188</v>
      </c>
      <c r="G4557" s="9" t="s">
        <v>236</v>
      </c>
      <c r="H4557" s="9" t="s">
        <v>167</v>
      </c>
      <c r="I4557" s="9" t="s">
        <v>255</v>
      </c>
      <c r="J4557" s="9" t="s">
        <v>1315</v>
      </c>
      <c r="K4557" s="9" t="s">
        <v>246</v>
      </c>
      <c r="L4557" s="9" t="s">
        <v>216</v>
      </c>
      <c r="M4557" s="9" t="s">
        <v>2504</v>
      </c>
      <c r="N4557" s="9" t="s">
        <v>198</v>
      </c>
      <c r="O4557" s="9" t="s">
        <v>176</v>
      </c>
      <c r="P4557" s="9" t="s">
        <v>570</v>
      </c>
      <c r="Q4557" s="9" t="s">
        <v>273</v>
      </c>
      <c r="R4557" s="9">
        <v>0</v>
      </c>
      <c r="S4557" s="9">
        <v>16</v>
      </c>
      <c r="U4557" s="9" t="s">
        <v>242</v>
      </c>
      <c r="X4557" s="9">
        <f>INDEX(SLA_Policy!$D$2:$D$5,MATCH(F4557,SLA_Policy!$A$2:$A$5,0))</f>
        <v>72</v>
      </c>
      <c r="Y4557" s="9" t="str">
        <f>IF(E4557="Cancelled","Excluded",IF(D4557="",IF((SLA_Policy!$B$8-B4557)*24&gt;X4557,"Open - Breached","Open - On Track"),IF((D4557-B4557)*24&lt;=X4557,"Met","Breached")))</f>
        <v>Met</v>
      </c>
    </row>
    <row r="4558" spans="1:25" x14ac:dyDescent="0.25">
      <c r="A4558" s="9" t="s">
        <v>8005</v>
      </c>
      <c r="B4558" s="23">
        <v>46063.604166666701</v>
      </c>
      <c r="C4558" s="23">
        <v>46063.6069444444</v>
      </c>
      <c r="D4558" s="23">
        <v>46063.618055555598</v>
      </c>
      <c r="E4558" s="9" t="s">
        <v>212</v>
      </c>
      <c r="F4558" s="9" t="s">
        <v>188</v>
      </c>
      <c r="G4558" s="9" t="s">
        <v>213</v>
      </c>
      <c r="H4558" s="9" t="s">
        <v>161</v>
      </c>
      <c r="I4558" s="9" t="s">
        <v>389</v>
      </c>
      <c r="J4558" s="9" t="s">
        <v>1402</v>
      </c>
      <c r="K4558" s="9" t="s">
        <v>303</v>
      </c>
      <c r="L4558" s="9" t="s">
        <v>216</v>
      </c>
      <c r="M4558" s="9" t="s">
        <v>2388</v>
      </c>
      <c r="N4558" s="9" t="s">
        <v>198</v>
      </c>
      <c r="O4558" s="9" t="s">
        <v>116</v>
      </c>
      <c r="P4558" s="9" t="s">
        <v>258</v>
      </c>
      <c r="Q4558" s="9" t="s">
        <v>219</v>
      </c>
      <c r="R4558" s="9">
        <v>0</v>
      </c>
      <c r="S4558" s="9">
        <v>4</v>
      </c>
      <c r="U4558" s="9" t="s">
        <v>221</v>
      </c>
      <c r="X4558" s="9">
        <f>INDEX(SLA_Policy!$D$2:$D$5,MATCH(F4558,SLA_Policy!$A$2:$A$5,0))</f>
        <v>72</v>
      </c>
      <c r="Y4558" s="9" t="str">
        <f>IF(E4558="Cancelled","Excluded",IF(D4558="",IF((SLA_Policy!$B$8-B4558)*24&gt;X4558,"Open - Breached","Open - On Track"),IF((D4558-B4558)*24&lt;=X4558,"Met","Breached")))</f>
        <v>Met</v>
      </c>
    </row>
    <row r="4559" spans="1:25" x14ac:dyDescent="0.25">
      <c r="A4559" s="9" t="s">
        <v>8006</v>
      </c>
      <c r="B4559" s="23">
        <v>46063.614583333299</v>
      </c>
      <c r="C4559" s="23">
        <v>46063.663888888899</v>
      </c>
      <c r="D4559" s="23">
        <v>46064.350694444503</v>
      </c>
      <c r="E4559" s="9" t="s">
        <v>212</v>
      </c>
      <c r="F4559" s="9" t="s">
        <v>188</v>
      </c>
      <c r="G4559" s="9" t="s">
        <v>213</v>
      </c>
      <c r="H4559" s="9" t="s">
        <v>162</v>
      </c>
      <c r="I4559" s="9" t="s">
        <v>244</v>
      </c>
      <c r="J4559" s="9" t="s">
        <v>3212</v>
      </c>
      <c r="K4559" s="9" t="s">
        <v>246</v>
      </c>
      <c r="L4559" s="9" t="s">
        <v>351</v>
      </c>
      <c r="M4559" s="9" t="s">
        <v>1660</v>
      </c>
      <c r="N4559" s="9" t="s">
        <v>197</v>
      </c>
      <c r="O4559" s="9" t="s">
        <v>116</v>
      </c>
      <c r="P4559" s="9" t="s">
        <v>218</v>
      </c>
      <c r="Q4559" s="9" t="s">
        <v>219</v>
      </c>
      <c r="R4559" s="9">
        <v>0</v>
      </c>
      <c r="S4559" s="9">
        <v>61</v>
      </c>
      <c r="U4559" s="9" t="s">
        <v>376</v>
      </c>
      <c r="X4559" s="9">
        <f>INDEX(SLA_Policy!$D$2:$D$5,MATCH(F4559,SLA_Policy!$A$2:$A$5,0))</f>
        <v>72</v>
      </c>
      <c r="Y4559" s="9" t="str">
        <f>IF(E4559="Cancelled","Excluded",IF(D4559="",IF((SLA_Policy!$B$8-B4559)*24&gt;X4559,"Open - Breached","Open - On Track"),IF((D4559-B4559)*24&lt;=X4559,"Met","Breached")))</f>
        <v>Met</v>
      </c>
    </row>
    <row r="4560" spans="1:25" x14ac:dyDescent="0.25">
      <c r="A4560" s="9" t="s">
        <v>8007</v>
      </c>
      <c r="B4560" s="23">
        <v>46063.618055555598</v>
      </c>
      <c r="C4560" s="23">
        <v>46063.621527777803</v>
      </c>
      <c r="D4560" s="23">
        <v>46063.649305555598</v>
      </c>
      <c r="E4560" s="9" t="s">
        <v>212</v>
      </c>
      <c r="F4560" s="9" t="s">
        <v>189</v>
      </c>
      <c r="G4560" s="9" t="s">
        <v>213</v>
      </c>
      <c r="H4560" s="9" t="s">
        <v>161</v>
      </c>
      <c r="I4560" s="9" t="s">
        <v>454</v>
      </c>
      <c r="J4560" s="9" t="s">
        <v>8008</v>
      </c>
      <c r="K4560" s="9" t="s">
        <v>225</v>
      </c>
      <c r="L4560" s="9" t="s">
        <v>351</v>
      </c>
      <c r="M4560" s="9" t="s">
        <v>6660</v>
      </c>
      <c r="N4560" s="9" t="s">
        <v>198</v>
      </c>
      <c r="O4560" s="9" t="s">
        <v>116</v>
      </c>
      <c r="P4560" s="9" t="s">
        <v>258</v>
      </c>
      <c r="Q4560" s="9" t="s">
        <v>219</v>
      </c>
      <c r="R4560" s="9">
        <v>0</v>
      </c>
      <c r="S4560" s="9">
        <v>5</v>
      </c>
      <c r="U4560" s="9" t="s">
        <v>290</v>
      </c>
      <c r="X4560" s="9">
        <f>INDEX(SLA_Policy!$D$2:$D$5,MATCH(F4560,SLA_Policy!$A$2:$A$5,0))</f>
        <v>120</v>
      </c>
      <c r="Y4560" s="9" t="str">
        <f>IF(E4560="Cancelled","Excluded",IF(D4560="",IF((SLA_Policy!$B$8-B4560)*24&gt;X4560,"Open - Breached","Open - On Track"),IF((D4560-B4560)*24&lt;=X4560,"Met","Breached")))</f>
        <v>Met</v>
      </c>
    </row>
    <row r="4561" spans="1:25" x14ac:dyDescent="0.25">
      <c r="A4561" s="9" t="s">
        <v>8009</v>
      </c>
      <c r="B4561" s="23">
        <v>46063.633333333302</v>
      </c>
      <c r="C4561" s="23">
        <v>46063.643750000003</v>
      </c>
      <c r="D4561" s="23">
        <v>46066.746527777803</v>
      </c>
      <c r="E4561" s="9" t="s">
        <v>212</v>
      </c>
      <c r="F4561" s="9" t="s">
        <v>188</v>
      </c>
      <c r="G4561" s="9" t="s">
        <v>213</v>
      </c>
      <c r="H4561" s="9" t="s">
        <v>167</v>
      </c>
      <c r="I4561" s="9" t="s">
        <v>536</v>
      </c>
      <c r="J4561" s="9" t="s">
        <v>5934</v>
      </c>
      <c r="K4561" s="9" t="s">
        <v>246</v>
      </c>
      <c r="L4561" s="9" t="s">
        <v>371</v>
      </c>
      <c r="M4561" s="9" t="s">
        <v>2222</v>
      </c>
      <c r="N4561" s="9" t="s">
        <v>199</v>
      </c>
      <c r="O4561" s="9" t="s">
        <v>176</v>
      </c>
      <c r="P4561" s="9" t="s">
        <v>419</v>
      </c>
      <c r="Q4561" s="9" t="s">
        <v>273</v>
      </c>
      <c r="R4561" s="9">
        <v>0</v>
      </c>
      <c r="S4561" s="9">
        <v>17</v>
      </c>
      <c r="T4561" s="9" t="s">
        <v>220</v>
      </c>
      <c r="U4561" s="9" t="s">
        <v>266</v>
      </c>
      <c r="X4561" s="9">
        <f>INDEX(SLA_Policy!$D$2:$D$5,MATCH(F4561,SLA_Policy!$A$2:$A$5,0))</f>
        <v>72</v>
      </c>
      <c r="Y4561" s="9" t="str">
        <f>IF(E4561="Cancelled","Excluded",IF(D4561="",IF((SLA_Policy!$B$8-B4561)*24&gt;X4561,"Open - Breached","Open - On Track"),IF((D4561-B4561)*24&lt;=X4561,"Met","Breached")))</f>
        <v>Breached</v>
      </c>
    </row>
    <row r="4562" spans="1:25" x14ac:dyDescent="0.25">
      <c r="A4562" s="9" t="s">
        <v>8010</v>
      </c>
      <c r="B4562" s="23">
        <v>46063.641666666699</v>
      </c>
      <c r="C4562" s="23">
        <v>46063.653472222199</v>
      </c>
      <c r="D4562" s="23">
        <v>46063.6875</v>
      </c>
      <c r="E4562" s="9" t="s">
        <v>212</v>
      </c>
      <c r="F4562" s="9" t="s">
        <v>188</v>
      </c>
      <c r="G4562" s="9" t="s">
        <v>213</v>
      </c>
      <c r="H4562" s="9" t="s">
        <v>161</v>
      </c>
      <c r="I4562" s="9" t="s">
        <v>454</v>
      </c>
      <c r="J4562" s="9" t="s">
        <v>3261</v>
      </c>
      <c r="K4562" s="9" t="s">
        <v>215</v>
      </c>
      <c r="L4562" s="9" t="s">
        <v>216</v>
      </c>
      <c r="M4562" s="9" t="s">
        <v>5176</v>
      </c>
      <c r="N4562" s="9" t="s">
        <v>198</v>
      </c>
      <c r="O4562" s="9" t="s">
        <v>116</v>
      </c>
      <c r="P4562" s="9" t="s">
        <v>218</v>
      </c>
      <c r="Q4562" s="9" t="s">
        <v>219</v>
      </c>
      <c r="R4562" s="9">
        <v>0</v>
      </c>
      <c r="S4562" s="9">
        <v>8</v>
      </c>
      <c r="U4562" s="9" t="s">
        <v>290</v>
      </c>
      <c r="X4562" s="9">
        <f>INDEX(SLA_Policy!$D$2:$D$5,MATCH(F4562,SLA_Policy!$A$2:$A$5,0))</f>
        <v>72</v>
      </c>
      <c r="Y4562" s="9" t="str">
        <f>IF(E4562="Cancelled","Excluded",IF(D4562="",IF((SLA_Policy!$B$8-B4562)*24&gt;X4562,"Open - Breached","Open - On Track"),IF((D4562-B4562)*24&lt;=X4562,"Met","Breached")))</f>
        <v>Met</v>
      </c>
    </row>
    <row r="4563" spans="1:25" x14ac:dyDescent="0.25">
      <c r="A4563" s="9" t="s">
        <v>8011</v>
      </c>
      <c r="B4563" s="23">
        <v>46063.642361111102</v>
      </c>
      <c r="C4563" s="23">
        <v>46063.694444444503</v>
      </c>
      <c r="D4563" s="23">
        <v>46064.404861111099</v>
      </c>
      <c r="E4563" s="9" t="s">
        <v>212</v>
      </c>
      <c r="F4563" s="9" t="s">
        <v>188</v>
      </c>
      <c r="G4563" s="9" t="s">
        <v>213</v>
      </c>
      <c r="H4563" s="9" t="s">
        <v>167</v>
      </c>
      <c r="I4563" s="9" t="s">
        <v>536</v>
      </c>
      <c r="J4563" s="9" t="s">
        <v>558</v>
      </c>
      <c r="K4563" s="9" t="s">
        <v>225</v>
      </c>
      <c r="L4563" s="9" t="s">
        <v>293</v>
      </c>
      <c r="M4563" s="9" t="s">
        <v>4240</v>
      </c>
      <c r="N4563" s="9" t="s">
        <v>197</v>
      </c>
      <c r="O4563" s="9" t="s">
        <v>180</v>
      </c>
      <c r="P4563" s="9" t="s">
        <v>368</v>
      </c>
      <c r="Q4563" s="9" t="s">
        <v>273</v>
      </c>
      <c r="R4563" s="9">
        <v>0</v>
      </c>
      <c r="S4563" s="9">
        <v>31</v>
      </c>
      <c r="T4563" s="9" t="s">
        <v>136</v>
      </c>
      <c r="U4563" s="9" t="s">
        <v>266</v>
      </c>
      <c r="W4563" s="9">
        <v>3</v>
      </c>
      <c r="X4563" s="9">
        <f>INDEX(SLA_Policy!$D$2:$D$5,MATCH(F4563,SLA_Policy!$A$2:$A$5,0))</f>
        <v>72</v>
      </c>
      <c r="Y4563" s="9" t="str">
        <f>IF(E4563="Cancelled","Excluded",IF(D4563="",IF((SLA_Policy!$B$8-B4563)*24&gt;X4563,"Open - Breached","Open - On Track"),IF((D4563-B4563)*24&lt;=X4563,"Met","Breached")))</f>
        <v>Met</v>
      </c>
    </row>
    <row r="4564" spans="1:25" x14ac:dyDescent="0.25">
      <c r="A4564" s="9" t="s">
        <v>8012</v>
      </c>
      <c r="B4564" s="23">
        <v>46063.645138888904</v>
      </c>
      <c r="C4564" s="23">
        <v>46063.652777777803</v>
      </c>
      <c r="D4564" s="23">
        <v>46064.389583333301</v>
      </c>
      <c r="E4564" s="9" t="s">
        <v>212</v>
      </c>
      <c r="F4564" s="9" t="s">
        <v>188</v>
      </c>
      <c r="G4564" s="9" t="s">
        <v>213</v>
      </c>
      <c r="H4564" s="9" t="s">
        <v>163</v>
      </c>
      <c r="I4564" s="9" t="s">
        <v>405</v>
      </c>
      <c r="J4564" s="9" t="s">
        <v>2417</v>
      </c>
      <c r="K4564" s="9" t="s">
        <v>215</v>
      </c>
      <c r="L4564" s="9" t="s">
        <v>104</v>
      </c>
      <c r="M4564" s="9" t="s">
        <v>1442</v>
      </c>
      <c r="N4564" s="9" t="s">
        <v>196</v>
      </c>
      <c r="O4564" s="9" t="s">
        <v>176</v>
      </c>
      <c r="P4564" s="9" t="s">
        <v>228</v>
      </c>
      <c r="Q4564" s="9" t="s">
        <v>273</v>
      </c>
      <c r="R4564" s="9">
        <v>0</v>
      </c>
      <c r="S4564" s="9">
        <v>32</v>
      </c>
      <c r="U4564" s="9" t="s">
        <v>266</v>
      </c>
      <c r="X4564" s="9">
        <f>INDEX(SLA_Policy!$D$2:$D$5,MATCH(F4564,SLA_Policy!$A$2:$A$5,0))</f>
        <v>72</v>
      </c>
      <c r="Y4564" s="9" t="str">
        <f>IF(E4564="Cancelled","Excluded",IF(D4564="",IF((SLA_Policy!$B$8-B4564)*24&gt;X4564,"Open - Breached","Open - On Track"),IF((D4564-B4564)*24&lt;=X4564,"Met","Breached")))</f>
        <v>Met</v>
      </c>
    </row>
    <row r="4565" spans="1:25" x14ac:dyDescent="0.25">
      <c r="A4565" s="9" t="s">
        <v>8013</v>
      </c>
      <c r="B4565" s="23">
        <v>46063.679861111101</v>
      </c>
      <c r="C4565" s="23">
        <v>46063.694444444503</v>
      </c>
      <c r="D4565" s="23">
        <v>46063.749305555597</v>
      </c>
      <c r="E4565" s="9" t="s">
        <v>212</v>
      </c>
      <c r="F4565" s="9" t="s">
        <v>188</v>
      </c>
      <c r="G4565" s="9" t="s">
        <v>213</v>
      </c>
      <c r="H4565" s="9" t="s">
        <v>162</v>
      </c>
      <c r="I4565" s="9" t="s">
        <v>393</v>
      </c>
      <c r="J4565" s="9" t="s">
        <v>5370</v>
      </c>
      <c r="K4565" s="9" t="s">
        <v>215</v>
      </c>
      <c r="L4565" s="9" t="s">
        <v>104</v>
      </c>
      <c r="M4565" s="9" t="s">
        <v>2594</v>
      </c>
      <c r="N4565" s="9" t="s">
        <v>196</v>
      </c>
      <c r="O4565" s="9" t="s">
        <v>116</v>
      </c>
      <c r="P4565" s="9" t="s">
        <v>342</v>
      </c>
      <c r="Q4565" s="9" t="s">
        <v>219</v>
      </c>
      <c r="R4565" s="9">
        <v>0</v>
      </c>
      <c r="S4565" s="9">
        <v>7</v>
      </c>
      <c r="U4565" s="9" t="s">
        <v>248</v>
      </c>
      <c r="X4565" s="9">
        <f>INDEX(SLA_Policy!$D$2:$D$5,MATCH(F4565,SLA_Policy!$A$2:$A$5,0))</f>
        <v>72</v>
      </c>
      <c r="Y4565" s="9" t="str">
        <f>IF(E4565="Cancelled","Excluded",IF(D4565="",IF((SLA_Policy!$B$8-B4565)*24&gt;X4565,"Open - Breached","Open - On Track"),IF((D4565-B4565)*24&lt;=X4565,"Met","Breached")))</f>
        <v>Met</v>
      </c>
    </row>
    <row r="4566" spans="1:25" x14ac:dyDescent="0.25">
      <c r="A4566" s="9" t="s">
        <v>8014</v>
      </c>
      <c r="B4566" s="23">
        <v>46063.693055555603</v>
      </c>
      <c r="C4566" s="23">
        <v>46063.780555555597</v>
      </c>
      <c r="D4566" s="23">
        <v>46065.439583333296</v>
      </c>
      <c r="E4566" s="9" t="s">
        <v>212</v>
      </c>
      <c r="F4566" s="9" t="s">
        <v>189</v>
      </c>
      <c r="G4566" s="9" t="s">
        <v>236</v>
      </c>
      <c r="H4566" s="9" t="s">
        <v>164</v>
      </c>
      <c r="I4566" s="9" t="s">
        <v>421</v>
      </c>
      <c r="J4566" s="9" t="s">
        <v>3522</v>
      </c>
      <c r="K4566" s="9" t="s">
        <v>246</v>
      </c>
      <c r="L4566" s="9" t="s">
        <v>293</v>
      </c>
      <c r="M4566" s="9" t="s">
        <v>8015</v>
      </c>
      <c r="N4566" s="9" t="s">
        <v>196</v>
      </c>
      <c r="O4566" s="9" t="s">
        <v>180</v>
      </c>
      <c r="P4566" s="9" t="s">
        <v>318</v>
      </c>
      <c r="Q4566" s="9" t="s">
        <v>219</v>
      </c>
      <c r="R4566" s="9">
        <v>1</v>
      </c>
      <c r="S4566" s="9">
        <v>27</v>
      </c>
      <c r="T4566" s="9" t="s">
        <v>343</v>
      </c>
      <c r="U4566" s="9" t="s">
        <v>242</v>
      </c>
      <c r="W4566" s="9">
        <v>4</v>
      </c>
      <c r="X4566" s="9">
        <f>INDEX(SLA_Policy!$D$2:$D$5,MATCH(F4566,SLA_Policy!$A$2:$A$5,0))</f>
        <v>120</v>
      </c>
      <c r="Y4566" s="9" t="str">
        <f>IF(E4566="Cancelled","Excluded",IF(D4566="",IF((SLA_Policy!$B$8-B4566)*24&gt;X4566,"Open - Breached","Open - On Track"),IF((D4566-B4566)*24&lt;=X4566,"Met","Breached")))</f>
        <v>Met</v>
      </c>
    </row>
    <row r="4567" spans="1:25" x14ac:dyDescent="0.25">
      <c r="A4567" s="9" t="s">
        <v>8016</v>
      </c>
      <c r="B4567" s="23">
        <v>46063.697222222203</v>
      </c>
      <c r="C4567" s="23">
        <v>46063.697916666701</v>
      </c>
      <c r="D4567" s="23">
        <v>46063.858333333301</v>
      </c>
      <c r="E4567" s="9" t="s">
        <v>212</v>
      </c>
      <c r="F4567" s="9" t="s">
        <v>187</v>
      </c>
      <c r="G4567" s="9" t="s">
        <v>213</v>
      </c>
      <c r="H4567" s="9" t="s">
        <v>163</v>
      </c>
      <c r="I4567" s="9" t="s">
        <v>223</v>
      </c>
      <c r="J4567" s="9" t="s">
        <v>805</v>
      </c>
      <c r="K4567" s="9" t="s">
        <v>239</v>
      </c>
      <c r="L4567" s="9" t="s">
        <v>395</v>
      </c>
      <c r="M4567" s="9" t="s">
        <v>2399</v>
      </c>
      <c r="N4567" s="9" t="s">
        <v>198</v>
      </c>
      <c r="O4567" s="9" t="s">
        <v>176</v>
      </c>
      <c r="P4567" s="9" t="s">
        <v>330</v>
      </c>
      <c r="Q4567" s="9" t="s">
        <v>273</v>
      </c>
      <c r="R4567" s="9">
        <v>0</v>
      </c>
      <c r="S4567" s="9">
        <v>53</v>
      </c>
      <c r="T4567" s="9" t="s">
        <v>229</v>
      </c>
      <c r="U4567" s="9" t="s">
        <v>230</v>
      </c>
      <c r="X4567" s="9">
        <f>INDEX(SLA_Policy!$D$2:$D$5,MATCH(F4567,SLA_Policy!$A$2:$A$5,0))</f>
        <v>8</v>
      </c>
      <c r="Y4567" s="9" t="str">
        <f>IF(E4567="Cancelled","Excluded",IF(D4567="",IF((SLA_Policy!$B$8-B4567)*24&gt;X4567,"Open - Breached","Open - On Track"),IF((D4567-B4567)*24&lt;=X4567,"Met","Breached")))</f>
        <v>Met</v>
      </c>
    </row>
    <row r="4568" spans="1:25" x14ac:dyDescent="0.25">
      <c r="A4568" s="9" t="s">
        <v>8017</v>
      </c>
      <c r="B4568" s="23">
        <v>46063.7319444444</v>
      </c>
      <c r="C4568" s="23">
        <v>46063.745138888902</v>
      </c>
      <c r="D4568" s="23">
        <v>46064.397916666698</v>
      </c>
      <c r="E4568" s="9" t="s">
        <v>212</v>
      </c>
      <c r="F4568" s="9" t="s">
        <v>189</v>
      </c>
      <c r="G4568" s="9" t="s">
        <v>213</v>
      </c>
      <c r="H4568" s="9" t="s">
        <v>161</v>
      </c>
      <c r="I4568" s="9" t="s">
        <v>297</v>
      </c>
      <c r="J4568" s="9" t="s">
        <v>512</v>
      </c>
      <c r="K4568" s="9" t="s">
        <v>303</v>
      </c>
      <c r="L4568" s="9" t="s">
        <v>104</v>
      </c>
      <c r="M4568" s="9" t="s">
        <v>491</v>
      </c>
      <c r="N4568" s="9" t="s">
        <v>200</v>
      </c>
      <c r="O4568" s="9" t="s">
        <v>177</v>
      </c>
      <c r="P4568" s="9" t="s">
        <v>300</v>
      </c>
      <c r="Q4568" s="9" t="s">
        <v>219</v>
      </c>
      <c r="R4568" s="9">
        <v>0</v>
      </c>
      <c r="S4568" s="9">
        <v>21</v>
      </c>
      <c r="U4568" s="9" t="s">
        <v>266</v>
      </c>
      <c r="X4568" s="9">
        <f>INDEX(SLA_Policy!$D$2:$D$5,MATCH(F4568,SLA_Policy!$A$2:$A$5,0))</f>
        <v>120</v>
      </c>
      <c r="Y4568" s="9" t="str">
        <f>IF(E4568="Cancelled","Excluded",IF(D4568="",IF((SLA_Policy!$B$8-B4568)*24&gt;X4568,"Open - Breached","Open - On Track"),IF((D4568-B4568)*24&lt;=X4568,"Met","Breached")))</f>
        <v>Met</v>
      </c>
    </row>
    <row r="4569" spans="1:25" x14ac:dyDescent="0.25">
      <c r="A4569" s="9" t="s">
        <v>8018</v>
      </c>
      <c r="B4569" s="23">
        <v>46063.734027777798</v>
      </c>
      <c r="C4569" s="23">
        <v>46064.348611111098</v>
      </c>
      <c r="D4569" s="23">
        <v>46064.363888888904</v>
      </c>
      <c r="E4569" s="9" t="s">
        <v>212</v>
      </c>
      <c r="F4569" s="9" t="s">
        <v>188</v>
      </c>
      <c r="G4569" s="9" t="s">
        <v>236</v>
      </c>
      <c r="H4569" s="9" t="s">
        <v>164</v>
      </c>
      <c r="I4569" s="9" t="s">
        <v>421</v>
      </c>
      <c r="J4569" s="9" t="s">
        <v>1858</v>
      </c>
      <c r="K4569" s="9" t="s">
        <v>262</v>
      </c>
      <c r="L4569" s="9" t="s">
        <v>311</v>
      </c>
      <c r="M4569" s="9" t="s">
        <v>1370</v>
      </c>
      <c r="N4569" s="9" t="s">
        <v>196</v>
      </c>
      <c r="O4569" s="9" t="s">
        <v>180</v>
      </c>
      <c r="P4569" s="9" t="s">
        <v>278</v>
      </c>
      <c r="Q4569" s="9" t="s">
        <v>219</v>
      </c>
      <c r="R4569" s="9">
        <v>0</v>
      </c>
      <c r="S4569" s="9">
        <v>47</v>
      </c>
      <c r="T4569" s="9" t="s">
        <v>343</v>
      </c>
      <c r="U4569" s="9" t="s">
        <v>242</v>
      </c>
      <c r="W4569" s="9">
        <v>3</v>
      </c>
      <c r="X4569" s="9">
        <f>INDEX(SLA_Policy!$D$2:$D$5,MATCH(F4569,SLA_Policy!$A$2:$A$5,0))</f>
        <v>72</v>
      </c>
      <c r="Y4569" s="9" t="str">
        <f>IF(E4569="Cancelled","Excluded",IF(D4569="",IF((SLA_Policy!$B$8-B4569)*24&gt;X4569,"Open - Breached","Open - On Track"),IF((D4569-B4569)*24&lt;=X4569,"Met","Breached")))</f>
        <v>Met</v>
      </c>
    </row>
    <row r="4570" spans="1:25" x14ac:dyDescent="0.25">
      <c r="A4570" s="9" t="s">
        <v>8019</v>
      </c>
      <c r="B4570" s="23">
        <v>46063.749305555597</v>
      </c>
      <c r="C4570" s="23">
        <v>46063.767361111102</v>
      </c>
      <c r="D4570" s="23">
        <v>46064.324999999997</v>
      </c>
      <c r="E4570" s="9" t="s">
        <v>212</v>
      </c>
      <c r="F4570" s="9" t="s">
        <v>188</v>
      </c>
      <c r="G4570" s="9" t="s">
        <v>236</v>
      </c>
      <c r="H4570" s="9" t="s">
        <v>162</v>
      </c>
      <c r="I4570" s="9" t="s">
        <v>280</v>
      </c>
      <c r="J4570" s="9" t="s">
        <v>2971</v>
      </c>
      <c r="K4570" s="9" t="s">
        <v>246</v>
      </c>
      <c r="L4570" s="9" t="s">
        <v>351</v>
      </c>
      <c r="M4570" s="9" t="s">
        <v>436</v>
      </c>
      <c r="N4570" s="9" t="s">
        <v>196</v>
      </c>
      <c r="O4570" s="9" t="s">
        <v>179</v>
      </c>
      <c r="P4570" s="9" t="s">
        <v>337</v>
      </c>
      <c r="Q4570" s="9" t="s">
        <v>219</v>
      </c>
      <c r="R4570" s="9">
        <v>0</v>
      </c>
      <c r="S4570" s="9">
        <v>20</v>
      </c>
      <c r="U4570" s="9" t="s">
        <v>242</v>
      </c>
      <c r="W4570" s="9">
        <v>3</v>
      </c>
      <c r="X4570" s="9">
        <f>INDEX(SLA_Policy!$D$2:$D$5,MATCH(F4570,SLA_Policy!$A$2:$A$5,0))</f>
        <v>72</v>
      </c>
      <c r="Y4570" s="9" t="str">
        <f>IF(E4570="Cancelled","Excluded",IF(D4570="",IF((SLA_Policy!$B$8-B4570)*24&gt;X4570,"Open - Breached","Open - On Track"),IF((D4570-B4570)*24&lt;=X4570,"Met","Breached")))</f>
        <v>Met</v>
      </c>
    </row>
    <row r="4571" spans="1:25" x14ac:dyDescent="0.25">
      <c r="A4571" s="9" t="s">
        <v>8020</v>
      </c>
      <c r="B4571" s="23">
        <v>46063.927777777797</v>
      </c>
      <c r="C4571" s="23">
        <v>46064.313888888901</v>
      </c>
      <c r="D4571" s="23">
        <v>46065.438194444498</v>
      </c>
      <c r="E4571" s="9" t="s">
        <v>212</v>
      </c>
      <c r="F4571" s="9" t="s">
        <v>188</v>
      </c>
      <c r="G4571" s="9" t="s">
        <v>236</v>
      </c>
      <c r="H4571" s="9" t="s">
        <v>163</v>
      </c>
      <c r="I4571" s="9" t="s">
        <v>315</v>
      </c>
      <c r="J4571" s="9" t="s">
        <v>932</v>
      </c>
      <c r="K4571" s="9" t="s">
        <v>215</v>
      </c>
      <c r="L4571" s="9" t="s">
        <v>226</v>
      </c>
      <c r="M4571" s="9" t="s">
        <v>636</v>
      </c>
      <c r="N4571" s="9" t="s">
        <v>196</v>
      </c>
      <c r="O4571" s="9" t="s">
        <v>180</v>
      </c>
      <c r="P4571" s="9" t="s">
        <v>278</v>
      </c>
      <c r="Q4571" s="9" t="s">
        <v>219</v>
      </c>
      <c r="R4571" s="9">
        <v>0</v>
      </c>
      <c r="S4571" s="9">
        <v>55</v>
      </c>
      <c r="T4571" s="9" t="s">
        <v>229</v>
      </c>
      <c r="U4571" s="9" t="s">
        <v>242</v>
      </c>
      <c r="X4571" s="9">
        <f>INDEX(SLA_Policy!$D$2:$D$5,MATCH(F4571,SLA_Policy!$A$2:$A$5,0))</f>
        <v>72</v>
      </c>
      <c r="Y4571" s="9" t="str">
        <f>IF(E4571="Cancelled","Excluded",IF(D4571="",IF((SLA_Policy!$B$8-B4571)*24&gt;X4571,"Open - Breached","Open - On Track"),IF((D4571-B4571)*24&lt;=X4571,"Met","Breached")))</f>
        <v>Met</v>
      </c>
    </row>
    <row r="4572" spans="1:25" x14ac:dyDescent="0.25">
      <c r="A4572" s="9" t="s">
        <v>8021</v>
      </c>
      <c r="B4572" s="23">
        <v>46063.9465277778</v>
      </c>
      <c r="C4572" s="23">
        <v>46064.345138888901</v>
      </c>
      <c r="D4572" s="23">
        <v>46064.441666666702</v>
      </c>
      <c r="E4572" s="9" t="s">
        <v>212</v>
      </c>
      <c r="F4572" s="9" t="s">
        <v>188</v>
      </c>
      <c r="G4572" s="9" t="s">
        <v>213</v>
      </c>
      <c r="H4572" s="9" t="s">
        <v>162</v>
      </c>
      <c r="I4572" s="9" t="s">
        <v>345</v>
      </c>
      <c r="J4572" s="9" t="s">
        <v>1556</v>
      </c>
      <c r="K4572" s="9" t="s">
        <v>215</v>
      </c>
      <c r="L4572" s="9" t="s">
        <v>216</v>
      </c>
      <c r="M4572" s="9" t="s">
        <v>341</v>
      </c>
      <c r="N4572" s="9" t="s">
        <v>196</v>
      </c>
      <c r="O4572" s="9" t="s">
        <v>116</v>
      </c>
      <c r="P4572" s="9" t="s">
        <v>234</v>
      </c>
      <c r="Q4572" s="9" t="s">
        <v>219</v>
      </c>
      <c r="R4572" s="9">
        <v>0</v>
      </c>
      <c r="S4572" s="9">
        <v>36</v>
      </c>
      <c r="U4572" s="9" t="s">
        <v>248</v>
      </c>
      <c r="X4572" s="9">
        <f>INDEX(SLA_Policy!$D$2:$D$5,MATCH(F4572,SLA_Policy!$A$2:$A$5,0))</f>
        <v>72</v>
      </c>
      <c r="Y4572" s="9" t="str">
        <f>IF(E4572="Cancelled","Excluded",IF(D4572="",IF((SLA_Policy!$B$8-B4572)*24&gt;X4572,"Open - Breached","Open - On Track"),IF((D4572-B4572)*24&lt;=X4572,"Met","Breached")))</f>
        <v>Met</v>
      </c>
    </row>
    <row r="4573" spans="1:25" x14ac:dyDescent="0.25">
      <c r="A4573" s="9" t="s">
        <v>8022</v>
      </c>
      <c r="B4573" s="23">
        <v>46064.2590277778</v>
      </c>
      <c r="C4573" s="23">
        <v>46064.363888888904</v>
      </c>
      <c r="D4573" s="23">
        <v>46064.388888888898</v>
      </c>
      <c r="E4573" s="9" t="s">
        <v>212</v>
      </c>
      <c r="F4573" s="9" t="s">
        <v>188</v>
      </c>
      <c r="G4573" s="9" t="s">
        <v>213</v>
      </c>
      <c r="H4573" s="9" t="s">
        <v>161</v>
      </c>
      <c r="I4573" s="9" t="s">
        <v>389</v>
      </c>
      <c r="J4573" s="9" t="s">
        <v>7427</v>
      </c>
      <c r="K4573" s="9" t="s">
        <v>262</v>
      </c>
      <c r="L4573" s="9" t="s">
        <v>307</v>
      </c>
      <c r="M4573" s="9" t="s">
        <v>2895</v>
      </c>
      <c r="N4573" s="9" t="s">
        <v>199</v>
      </c>
      <c r="O4573" s="9" t="s">
        <v>116</v>
      </c>
      <c r="P4573" s="9" t="s">
        <v>525</v>
      </c>
      <c r="Q4573" s="9" t="s">
        <v>219</v>
      </c>
      <c r="R4573" s="9">
        <v>0</v>
      </c>
      <c r="S4573" s="9">
        <v>2</v>
      </c>
      <c r="U4573" s="9" t="s">
        <v>290</v>
      </c>
      <c r="W4573" s="9">
        <v>5</v>
      </c>
      <c r="X4573" s="9">
        <f>INDEX(SLA_Policy!$D$2:$D$5,MATCH(F4573,SLA_Policy!$A$2:$A$5,0))</f>
        <v>72</v>
      </c>
      <c r="Y4573" s="9" t="str">
        <f>IF(E4573="Cancelled","Excluded",IF(D4573="",IF((SLA_Policy!$B$8-B4573)*24&gt;X4573,"Open - Breached","Open - On Track"),IF((D4573-B4573)*24&lt;=X4573,"Met","Breached")))</f>
        <v>Met</v>
      </c>
    </row>
    <row r="4574" spans="1:25" x14ac:dyDescent="0.25">
      <c r="A4574" s="9" t="s">
        <v>8023</v>
      </c>
      <c r="B4574" s="23">
        <v>46064.3125</v>
      </c>
      <c r="C4574" s="23">
        <v>46064.337500000001</v>
      </c>
      <c r="D4574" s="23">
        <v>46064.360416666699</v>
      </c>
      <c r="E4574" s="9" t="s">
        <v>212</v>
      </c>
      <c r="F4574" s="9" t="s">
        <v>186</v>
      </c>
      <c r="G4574" s="9" t="s">
        <v>213</v>
      </c>
      <c r="H4574" s="9" t="s">
        <v>162</v>
      </c>
      <c r="I4574" s="9" t="s">
        <v>345</v>
      </c>
      <c r="J4574" s="9" t="s">
        <v>794</v>
      </c>
      <c r="K4574" s="9" t="s">
        <v>239</v>
      </c>
      <c r="L4574" s="9" t="s">
        <v>371</v>
      </c>
      <c r="M4574" s="9" t="s">
        <v>1345</v>
      </c>
      <c r="N4574" s="9" t="s">
        <v>196</v>
      </c>
      <c r="O4574" s="9" t="s">
        <v>116</v>
      </c>
      <c r="P4574" s="9" t="s">
        <v>525</v>
      </c>
      <c r="Q4574" s="9" t="s">
        <v>273</v>
      </c>
      <c r="R4574" s="9">
        <v>0</v>
      </c>
      <c r="S4574" s="9">
        <v>15</v>
      </c>
      <c r="U4574" s="9" t="s">
        <v>266</v>
      </c>
      <c r="X4574" s="9">
        <f>INDEX(SLA_Policy!$D$2:$D$5,MATCH(F4574,SLA_Policy!$A$2:$A$5,0))</f>
        <v>4</v>
      </c>
      <c r="Y4574" s="9" t="str">
        <f>IF(E4574="Cancelled","Excluded",IF(D4574="",IF((SLA_Policy!$B$8-B4574)*24&gt;X4574,"Open - Breached","Open - On Track"),IF((D4574-B4574)*24&lt;=X4574,"Met","Breached")))</f>
        <v>Met</v>
      </c>
    </row>
    <row r="4575" spans="1:25" x14ac:dyDescent="0.25">
      <c r="A4575" s="9" t="s">
        <v>8024</v>
      </c>
      <c r="B4575" s="23">
        <v>46064.3215277778</v>
      </c>
      <c r="C4575" s="23">
        <v>46064.497916666704</v>
      </c>
      <c r="D4575" s="23">
        <v>46065.335416666698</v>
      </c>
      <c r="E4575" s="9" t="s">
        <v>212</v>
      </c>
      <c r="F4575" s="9" t="s">
        <v>189</v>
      </c>
      <c r="G4575" s="9" t="s">
        <v>236</v>
      </c>
      <c r="H4575" s="9" t="s">
        <v>164</v>
      </c>
      <c r="I4575" s="9" t="s">
        <v>421</v>
      </c>
      <c r="J4575" s="9" t="s">
        <v>1010</v>
      </c>
      <c r="K4575" s="9" t="s">
        <v>215</v>
      </c>
      <c r="L4575" s="9" t="s">
        <v>270</v>
      </c>
      <c r="M4575" s="9" t="s">
        <v>981</v>
      </c>
      <c r="N4575" s="9" t="s">
        <v>199</v>
      </c>
      <c r="O4575" s="9" t="s">
        <v>116</v>
      </c>
      <c r="P4575" s="9" t="s">
        <v>295</v>
      </c>
      <c r="Q4575" s="9" t="s">
        <v>219</v>
      </c>
      <c r="R4575" s="9">
        <v>0</v>
      </c>
      <c r="S4575" s="9">
        <v>44</v>
      </c>
      <c r="T4575" s="9" t="s">
        <v>464</v>
      </c>
      <c r="U4575" s="9" t="s">
        <v>242</v>
      </c>
      <c r="W4575" s="9">
        <v>5</v>
      </c>
      <c r="X4575" s="9">
        <f>INDEX(SLA_Policy!$D$2:$D$5,MATCH(F4575,SLA_Policy!$A$2:$A$5,0))</f>
        <v>120</v>
      </c>
      <c r="Y4575" s="9" t="str">
        <f>IF(E4575="Cancelled","Excluded",IF(D4575="",IF((SLA_Policy!$B$8-B4575)*24&gt;X4575,"Open - Breached","Open - On Track"),IF((D4575-B4575)*24&lt;=X4575,"Met","Breached")))</f>
        <v>Met</v>
      </c>
    </row>
    <row r="4576" spans="1:25" x14ac:dyDescent="0.25">
      <c r="A4576" s="9" t="s">
        <v>8025</v>
      </c>
      <c r="B4576" s="23">
        <v>46064.346527777801</v>
      </c>
      <c r="C4576" s="23">
        <v>46064.355555555601</v>
      </c>
      <c r="D4576" s="23">
        <v>46065.404861111099</v>
      </c>
      <c r="E4576" s="9" t="s">
        <v>212</v>
      </c>
      <c r="F4576" s="9" t="s">
        <v>188</v>
      </c>
      <c r="G4576" s="9" t="s">
        <v>213</v>
      </c>
      <c r="H4576" s="9" t="s">
        <v>164</v>
      </c>
      <c r="I4576" s="9" t="s">
        <v>478</v>
      </c>
      <c r="J4576" s="9" t="s">
        <v>8026</v>
      </c>
      <c r="K4576" s="9" t="s">
        <v>246</v>
      </c>
      <c r="L4576" s="9" t="s">
        <v>104</v>
      </c>
      <c r="M4576" s="9" t="s">
        <v>3593</v>
      </c>
      <c r="N4576" s="9" t="s">
        <v>200</v>
      </c>
      <c r="O4576" s="9" t="s">
        <v>116</v>
      </c>
      <c r="P4576" s="9" t="s">
        <v>234</v>
      </c>
      <c r="Q4576" s="9" t="s">
        <v>219</v>
      </c>
      <c r="R4576" s="9">
        <v>0</v>
      </c>
      <c r="S4576" s="9">
        <v>8</v>
      </c>
      <c r="T4576" s="9" t="s">
        <v>343</v>
      </c>
      <c r="U4576" s="9" t="s">
        <v>376</v>
      </c>
      <c r="W4576" s="9">
        <v>5</v>
      </c>
      <c r="X4576" s="9">
        <f>INDEX(SLA_Policy!$D$2:$D$5,MATCH(F4576,SLA_Policy!$A$2:$A$5,0))</f>
        <v>72</v>
      </c>
      <c r="Y4576" s="9" t="str">
        <f>IF(E4576="Cancelled","Excluded",IF(D4576="",IF((SLA_Policy!$B$8-B4576)*24&gt;X4576,"Open - Breached","Open - On Track"),IF((D4576-B4576)*24&lt;=X4576,"Met","Breached")))</f>
        <v>Met</v>
      </c>
    </row>
    <row r="4577" spans="1:25" x14ac:dyDescent="0.25">
      <c r="A4577" s="9" t="s">
        <v>8027</v>
      </c>
      <c r="B4577" s="23">
        <v>46064.349305555603</v>
      </c>
      <c r="C4577" s="23">
        <v>46064.372916666704</v>
      </c>
      <c r="D4577" s="23">
        <v>46066.442361111098</v>
      </c>
      <c r="E4577" s="9" t="s">
        <v>212</v>
      </c>
      <c r="F4577" s="9" t="s">
        <v>188</v>
      </c>
      <c r="G4577" s="9" t="s">
        <v>236</v>
      </c>
      <c r="H4577" s="9" t="s">
        <v>163</v>
      </c>
      <c r="I4577" s="9" t="s">
        <v>315</v>
      </c>
      <c r="J4577" s="9" t="s">
        <v>3287</v>
      </c>
      <c r="K4577" s="9" t="s">
        <v>246</v>
      </c>
      <c r="L4577" s="9" t="s">
        <v>293</v>
      </c>
      <c r="M4577" s="9" t="s">
        <v>709</v>
      </c>
      <c r="N4577" s="9" t="s">
        <v>197</v>
      </c>
      <c r="O4577" s="9" t="s">
        <v>180</v>
      </c>
      <c r="P4577" s="9" t="s">
        <v>318</v>
      </c>
      <c r="Q4577" s="9" t="s">
        <v>219</v>
      </c>
      <c r="R4577" s="9">
        <v>0</v>
      </c>
      <c r="S4577" s="9">
        <v>131</v>
      </c>
      <c r="T4577" s="9" t="s">
        <v>322</v>
      </c>
      <c r="U4577" s="9" t="s">
        <v>242</v>
      </c>
      <c r="X4577" s="9">
        <f>INDEX(SLA_Policy!$D$2:$D$5,MATCH(F4577,SLA_Policy!$A$2:$A$5,0))</f>
        <v>72</v>
      </c>
      <c r="Y4577" s="9" t="str">
        <f>IF(E4577="Cancelled","Excluded",IF(D4577="",IF((SLA_Policy!$B$8-B4577)*24&gt;X4577,"Open - Breached","Open - On Track"),IF((D4577-B4577)*24&lt;=X4577,"Met","Breached")))</f>
        <v>Met</v>
      </c>
    </row>
    <row r="4578" spans="1:25" x14ac:dyDescent="0.25">
      <c r="A4578" s="9" t="s">
        <v>8028</v>
      </c>
      <c r="B4578" s="23">
        <v>46064.358333333301</v>
      </c>
      <c r="E4578" s="9" t="s">
        <v>649</v>
      </c>
      <c r="F4578" s="9" t="s">
        <v>188</v>
      </c>
      <c r="G4578" s="9" t="s">
        <v>213</v>
      </c>
      <c r="H4578" s="9" t="s">
        <v>88</v>
      </c>
      <c r="I4578" s="9" t="s">
        <v>92</v>
      </c>
      <c r="J4578" s="9" t="s">
        <v>7107</v>
      </c>
      <c r="K4578" s="9" t="s">
        <v>215</v>
      </c>
      <c r="L4578" s="9" t="s">
        <v>226</v>
      </c>
      <c r="M4578" s="9" t="s">
        <v>233</v>
      </c>
      <c r="N4578" s="9" t="s">
        <v>198</v>
      </c>
      <c r="O4578" s="9" t="s">
        <v>178</v>
      </c>
      <c r="P4578" s="9" t="s">
        <v>272</v>
      </c>
      <c r="Q4578" s="9" t="s">
        <v>219</v>
      </c>
      <c r="R4578" s="9">
        <v>0</v>
      </c>
      <c r="S4578" s="9">
        <v>0</v>
      </c>
      <c r="T4578" s="9" t="s">
        <v>136</v>
      </c>
      <c r="X4578" s="9">
        <f>INDEX(SLA_Policy!$D$2:$D$5,MATCH(F4578,SLA_Policy!$A$2:$A$5,0))</f>
        <v>72</v>
      </c>
      <c r="Y4578" s="9" t="str">
        <f>IF(E4578="Cancelled","Excluded",IF(D4578="",IF((SLA_Policy!$B$8-B4578)*24&gt;X4578,"Open - Breached","Open - On Track"),IF((D4578-B4578)*24&lt;=X4578,"Met","Breached")))</f>
        <v>Excluded</v>
      </c>
    </row>
    <row r="4579" spans="1:25" x14ac:dyDescent="0.25">
      <c r="A4579" s="9" t="s">
        <v>8029</v>
      </c>
      <c r="B4579" s="23">
        <v>46064.362500000003</v>
      </c>
      <c r="C4579" s="23">
        <v>46064.440972222197</v>
      </c>
      <c r="D4579" s="23">
        <v>46064.693055555603</v>
      </c>
      <c r="E4579" s="9" t="s">
        <v>212</v>
      </c>
      <c r="F4579" s="9" t="s">
        <v>188</v>
      </c>
      <c r="G4579" s="9" t="s">
        <v>213</v>
      </c>
      <c r="H4579" s="9" t="s">
        <v>164</v>
      </c>
      <c r="I4579" s="9" t="s">
        <v>339</v>
      </c>
      <c r="J4579" s="9" t="s">
        <v>8030</v>
      </c>
      <c r="K4579" s="9" t="s">
        <v>215</v>
      </c>
      <c r="L4579" s="9" t="s">
        <v>226</v>
      </c>
      <c r="M4579" s="9" t="s">
        <v>2466</v>
      </c>
      <c r="N4579" s="9" t="s">
        <v>197</v>
      </c>
      <c r="O4579" s="9" t="s">
        <v>116</v>
      </c>
      <c r="P4579" s="9" t="s">
        <v>295</v>
      </c>
      <c r="Q4579" s="9" t="s">
        <v>219</v>
      </c>
      <c r="R4579" s="9">
        <v>1</v>
      </c>
      <c r="S4579" s="9">
        <v>22</v>
      </c>
      <c r="T4579" s="9" t="s">
        <v>343</v>
      </c>
      <c r="U4579" s="9" t="s">
        <v>266</v>
      </c>
      <c r="X4579" s="9">
        <f>INDEX(SLA_Policy!$D$2:$D$5,MATCH(F4579,SLA_Policy!$A$2:$A$5,0))</f>
        <v>72</v>
      </c>
      <c r="Y4579" s="9" t="str">
        <f>IF(E4579="Cancelled","Excluded",IF(D4579="",IF((SLA_Policy!$B$8-B4579)*24&gt;X4579,"Open - Breached","Open - On Track"),IF((D4579-B4579)*24&lt;=X4579,"Met","Breached")))</f>
        <v>Met</v>
      </c>
    </row>
    <row r="4580" spans="1:25" x14ac:dyDescent="0.25">
      <c r="A4580" s="9" t="s">
        <v>8031</v>
      </c>
      <c r="B4580" s="23">
        <v>46064.367361111101</v>
      </c>
      <c r="C4580" s="23">
        <v>46064.442361111098</v>
      </c>
      <c r="D4580" s="23">
        <v>46064.6027777778</v>
      </c>
      <c r="E4580" s="9" t="s">
        <v>212</v>
      </c>
      <c r="F4580" s="9" t="s">
        <v>188</v>
      </c>
      <c r="G4580" s="9" t="s">
        <v>236</v>
      </c>
      <c r="H4580" s="9" t="s">
        <v>162</v>
      </c>
      <c r="I4580" s="9" t="s">
        <v>280</v>
      </c>
      <c r="J4580" s="9" t="s">
        <v>5124</v>
      </c>
      <c r="K4580" s="9" t="s">
        <v>246</v>
      </c>
      <c r="L4580" s="9" t="s">
        <v>226</v>
      </c>
      <c r="M4580" s="9" t="s">
        <v>4881</v>
      </c>
      <c r="N4580" s="9" t="s">
        <v>196</v>
      </c>
      <c r="O4580" s="9" t="s">
        <v>179</v>
      </c>
      <c r="P4580" s="9" t="s">
        <v>284</v>
      </c>
      <c r="Q4580" s="9" t="s">
        <v>273</v>
      </c>
      <c r="R4580" s="9">
        <v>0</v>
      </c>
      <c r="S4580" s="9">
        <v>23</v>
      </c>
      <c r="U4580" s="9" t="s">
        <v>242</v>
      </c>
      <c r="X4580" s="9">
        <f>INDEX(SLA_Policy!$D$2:$D$5,MATCH(F4580,SLA_Policy!$A$2:$A$5,0))</f>
        <v>72</v>
      </c>
      <c r="Y4580" s="9" t="str">
        <f>IF(E4580="Cancelled","Excluded",IF(D4580="",IF((SLA_Policy!$B$8-B4580)*24&gt;X4580,"Open - Breached","Open - On Track"),IF((D4580-B4580)*24&lt;=X4580,"Met","Breached")))</f>
        <v>Met</v>
      </c>
    </row>
    <row r="4581" spans="1:25" x14ac:dyDescent="0.25">
      <c r="A4581" s="9" t="s">
        <v>8032</v>
      </c>
      <c r="B4581" s="23">
        <v>46064.381944444503</v>
      </c>
      <c r="C4581" s="23">
        <v>46064.385416666701</v>
      </c>
      <c r="D4581" s="23">
        <v>46064.391666666699</v>
      </c>
      <c r="E4581" s="9" t="s">
        <v>212</v>
      </c>
      <c r="F4581" s="9" t="s">
        <v>188</v>
      </c>
      <c r="G4581" s="9" t="s">
        <v>213</v>
      </c>
      <c r="H4581" s="9" t="s">
        <v>161</v>
      </c>
      <c r="I4581" s="9" t="s">
        <v>454</v>
      </c>
      <c r="J4581" s="9" t="s">
        <v>4182</v>
      </c>
      <c r="K4581" s="9" t="s">
        <v>225</v>
      </c>
      <c r="L4581" s="9" t="s">
        <v>216</v>
      </c>
      <c r="M4581" s="9" t="s">
        <v>965</v>
      </c>
      <c r="N4581" s="9" t="s">
        <v>198</v>
      </c>
      <c r="O4581" s="9" t="s">
        <v>116</v>
      </c>
      <c r="P4581" s="9" t="s">
        <v>574</v>
      </c>
      <c r="Q4581" s="9" t="s">
        <v>219</v>
      </c>
      <c r="R4581" s="9">
        <v>0</v>
      </c>
      <c r="S4581" s="9">
        <v>12</v>
      </c>
      <c r="U4581" s="9" t="s">
        <v>290</v>
      </c>
      <c r="W4581" s="9">
        <v>5</v>
      </c>
      <c r="X4581" s="9">
        <f>INDEX(SLA_Policy!$D$2:$D$5,MATCH(F4581,SLA_Policy!$A$2:$A$5,0))</f>
        <v>72</v>
      </c>
      <c r="Y4581" s="9" t="str">
        <f>IF(E4581="Cancelled","Excluded",IF(D4581="",IF((SLA_Policy!$B$8-B4581)*24&gt;X4581,"Open - Breached","Open - On Track"),IF((D4581-B4581)*24&lt;=X4581,"Met","Breached")))</f>
        <v>Met</v>
      </c>
    </row>
    <row r="4582" spans="1:25" x14ac:dyDescent="0.25">
      <c r="A4582" s="9" t="s">
        <v>8033</v>
      </c>
      <c r="B4582" s="23">
        <v>46064.391666666699</v>
      </c>
      <c r="C4582" s="23">
        <v>46064.4284722222</v>
      </c>
      <c r="D4582" s="23">
        <v>46066.391666666699</v>
      </c>
      <c r="E4582" s="9" t="s">
        <v>212</v>
      </c>
      <c r="F4582" s="9" t="s">
        <v>189</v>
      </c>
      <c r="G4582" s="9" t="s">
        <v>213</v>
      </c>
      <c r="H4582" s="9" t="s">
        <v>88</v>
      </c>
      <c r="I4582" s="9" t="s">
        <v>354</v>
      </c>
      <c r="J4582" s="9" t="s">
        <v>8034</v>
      </c>
      <c r="K4582" s="9" t="s">
        <v>246</v>
      </c>
      <c r="L4582" s="9" t="s">
        <v>216</v>
      </c>
      <c r="M4582" s="9" t="s">
        <v>5680</v>
      </c>
      <c r="N4582" s="9" t="s">
        <v>197</v>
      </c>
      <c r="O4582" s="9" t="s">
        <v>178</v>
      </c>
      <c r="P4582" s="9" t="s">
        <v>321</v>
      </c>
      <c r="Q4582" s="9" t="s">
        <v>219</v>
      </c>
      <c r="R4582" s="9">
        <v>0</v>
      </c>
      <c r="S4582" s="9">
        <v>18</v>
      </c>
      <c r="T4582" s="9" t="s">
        <v>322</v>
      </c>
      <c r="U4582" s="9" t="s">
        <v>290</v>
      </c>
      <c r="W4582" s="9">
        <v>4</v>
      </c>
      <c r="X4582" s="9">
        <f>INDEX(SLA_Policy!$D$2:$D$5,MATCH(F4582,SLA_Policy!$A$2:$A$5,0))</f>
        <v>120</v>
      </c>
      <c r="Y4582" s="9" t="str">
        <f>IF(E4582="Cancelled","Excluded",IF(D4582="",IF((SLA_Policy!$B$8-B4582)*24&gt;X4582,"Open - Breached","Open - On Track"),IF((D4582-B4582)*24&lt;=X4582,"Met","Breached")))</f>
        <v>Met</v>
      </c>
    </row>
    <row r="4583" spans="1:25" x14ac:dyDescent="0.25">
      <c r="A4583" s="9" t="s">
        <v>8035</v>
      </c>
      <c r="B4583" s="23">
        <v>46064.394444444399</v>
      </c>
      <c r="C4583" s="23">
        <v>46064.556944444397</v>
      </c>
      <c r="D4583" s="23">
        <v>46065.326388888898</v>
      </c>
      <c r="E4583" s="9" t="s">
        <v>212</v>
      </c>
      <c r="F4583" s="9" t="s">
        <v>189</v>
      </c>
      <c r="G4583" s="9" t="s">
        <v>213</v>
      </c>
      <c r="H4583" s="9" t="s">
        <v>164</v>
      </c>
      <c r="I4583" s="9" t="s">
        <v>339</v>
      </c>
      <c r="J4583" s="9" t="s">
        <v>8036</v>
      </c>
      <c r="K4583" s="9" t="s">
        <v>225</v>
      </c>
      <c r="L4583" s="9" t="s">
        <v>216</v>
      </c>
      <c r="M4583" s="9" t="s">
        <v>620</v>
      </c>
      <c r="N4583" s="9" t="s">
        <v>197</v>
      </c>
      <c r="O4583" s="9" t="s">
        <v>116</v>
      </c>
      <c r="P4583" s="9" t="s">
        <v>551</v>
      </c>
      <c r="Q4583" s="9" t="s">
        <v>219</v>
      </c>
      <c r="R4583" s="9">
        <v>0</v>
      </c>
      <c r="S4583" s="9">
        <v>15</v>
      </c>
      <c r="T4583" s="9" t="s">
        <v>343</v>
      </c>
      <c r="U4583" s="9" t="s">
        <v>266</v>
      </c>
      <c r="X4583" s="9">
        <f>INDEX(SLA_Policy!$D$2:$D$5,MATCH(F4583,SLA_Policy!$A$2:$A$5,0))</f>
        <v>120</v>
      </c>
      <c r="Y4583" s="9" t="str">
        <f>IF(E4583="Cancelled","Excluded",IF(D4583="",IF((SLA_Policy!$B$8-B4583)*24&gt;X4583,"Open - Breached","Open - On Track"),IF((D4583-B4583)*24&lt;=X4583,"Met","Breached")))</f>
        <v>Met</v>
      </c>
    </row>
    <row r="4584" spans="1:25" x14ac:dyDescent="0.25">
      <c r="A4584" s="9" t="s">
        <v>8037</v>
      </c>
      <c r="B4584" s="23">
        <v>46064.3972222222</v>
      </c>
      <c r="C4584" s="23">
        <v>46064.405555555597</v>
      </c>
      <c r="D4584" s="23">
        <v>46064.418749999997</v>
      </c>
      <c r="E4584" s="9" t="s">
        <v>212</v>
      </c>
      <c r="F4584" s="9" t="s">
        <v>189</v>
      </c>
      <c r="G4584" s="9" t="s">
        <v>213</v>
      </c>
      <c r="H4584" s="9" t="s">
        <v>161</v>
      </c>
      <c r="I4584" s="9" t="s">
        <v>389</v>
      </c>
      <c r="J4584" s="9" t="s">
        <v>4464</v>
      </c>
      <c r="K4584" s="9" t="s">
        <v>246</v>
      </c>
      <c r="L4584" s="9" t="s">
        <v>293</v>
      </c>
      <c r="M4584" s="9" t="s">
        <v>2857</v>
      </c>
      <c r="N4584" s="9" t="s">
        <v>198</v>
      </c>
      <c r="O4584" s="9" t="s">
        <v>116</v>
      </c>
      <c r="P4584" s="9" t="s">
        <v>525</v>
      </c>
      <c r="Q4584" s="9" t="s">
        <v>219</v>
      </c>
      <c r="R4584" s="9">
        <v>0</v>
      </c>
      <c r="S4584" s="9">
        <v>3</v>
      </c>
      <c r="U4584" s="9" t="s">
        <v>290</v>
      </c>
      <c r="X4584" s="9">
        <f>INDEX(SLA_Policy!$D$2:$D$5,MATCH(F4584,SLA_Policy!$A$2:$A$5,0))</f>
        <v>120</v>
      </c>
      <c r="Y4584" s="9" t="str">
        <f>IF(E4584="Cancelled","Excluded",IF(D4584="",IF((SLA_Policy!$B$8-B4584)*24&gt;X4584,"Open - Breached","Open - On Track"),IF((D4584-B4584)*24&lt;=X4584,"Met","Breached")))</f>
        <v>Met</v>
      </c>
    </row>
    <row r="4585" spans="1:25" x14ac:dyDescent="0.25">
      <c r="A4585" s="9" t="s">
        <v>8038</v>
      </c>
      <c r="B4585" s="23">
        <v>46064.398611111101</v>
      </c>
      <c r="C4585" s="23">
        <v>46065.338194444397</v>
      </c>
      <c r="D4585" s="23">
        <v>46070.400000000001</v>
      </c>
      <c r="E4585" s="9" t="s">
        <v>212</v>
      </c>
      <c r="F4585" s="9" t="s">
        <v>189</v>
      </c>
      <c r="G4585" s="9" t="s">
        <v>236</v>
      </c>
      <c r="H4585" s="9" t="s">
        <v>161</v>
      </c>
      <c r="I4585" s="9" t="s">
        <v>482</v>
      </c>
      <c r="J4585" s="9" t="s">
        <v>2297</v>
      </c>
      <c r="K4585" s="9" t="s">
        <v>246</v>
      </c>
      <c r="L4585" s="9" t="s">
        <v>104</v>
      </c>
      <c r="M4585" s="9" t="s">
        <v>1229</v>
      </c>
      <c r="N4585" s="9" t="s">
        <v>197</v>
      </c>
      <c r="O4585" s="9" t="s">
        <v>177</v>
      </c>
      <c r="P4585" s="9" t="s">
        <v>300</v>
      </c>
      <c r="Q4585" s="9" t="s">
        <v>219</v>
      </c>
      <c r="R4585" s="9">
        <v>0</v>
      </c>
      <c r="S4585" s="9">
        <v>32</v>
      </c>
      <c r="U4585" s="9" t="s">
        <v>242</v>
      </c>
      <c r="X4585" s="9">
        <f>INDEX(SLA_Policy!$D$2:$D$5,MATCH(F4585,SLA_Policy!$A$2:$A$5,0))</f>
        <v>120</v>
      </c>
      <c r="Y4585" s="9" t="str">
        <f>IF(E4585="Cancelled","Excluded",IF(D4585="",IF((SLA_Policy!$B$8-B4585)*24&gt;X4585,"Open - Breached","Open - On Track"),IF((D4585-B4585)*24&lt;=X4585,"Met","Breached")))</f>
        <v>Breached</v>
      </c>
    </row>
    <row r="4586" spans="1:25" x14ac:dyDescent="0.25">
      <c r="A4586" s="9" t="s">
        <v>8039</v>
      </c>
      <c r="B4586" s="23">
        <v>46064.404166666704</v>
      </c>
      <c r="C4586" s="23">
        <v>46064.488888888904</v>
      </c>
      <c r="D4586" s="23">
        <v>46064.524305555598</v>
      </c>
      <c r="E4586" s="9" t="s">
        <v>212</v>
      </c>
      <c r="F4586" s="9" t="s">
        <v>188</v>
      </c>
      <c r="G4586" s="9" t="s">
        <v>213</v>
      </c>
      <c r="H4586" s="9" t="s">
        <v>161</v>
      </c>
      <c r="I4586" s="9" t="s">
        <v>454</v>
      </c>
      <c r="J4586" s="9" t="s">
        <v>4263</v>
      </c>
      <c r="K4586" s="9" t="s">
        <v>215</v>
      </c>
      <c r="L4586" s="9" t="s">
        <v>216</v>
      </c>
      <c r="M4586" s="9" t="s">
        <v>2089</v>
      </c>
      <c r="N4586" s="9" t="s">
        <v>196</v>
      </c>
      <c r="O4586" s="9" t="s">
        <v>116</v>
      </c>
      <c r="P4586" s="9" t="s">
        <v>551</v>
      </c>
      <c r="Q4586" s="9" t="s">
        <v>219</v>
      </c>
      <c r="R4586" s="9">
        <v>0</v>
      </c>
      <c r="S4586" s="9">
        <v>4</v>
      </c>
      <c r="U4586" s="9" t="s">
        <v>221</v>
      </c>
      <c r="X4586" s="9">
        <f>INDEX(SLA_Policy!$D$2:$D$5,MATCH(F4586,SLA_Policy!$A$2:$A$5,0))</f>
        <v>72</v>
      </c>
      <c r="Y4586" s="9" t="str">
        <f>IF(E4586="Cancelled","Excluded",IF(D4586="",IF((SLA_Policy!$B$8-B4586)*24&gt;X4586,"Open - Breached","Open - On Track"),IF((D4586-B4586)*24&lt;=X4586,"Met","Breached")))</f>
        <v>Met</v>
      </c>
    </row>
    <row r="4587" spans="1:25" x14ac:dyDescent="0.25">
      <c r="A4587" s="9" t="s">
        <v>8040</v>
      </c>
      <c r="B4587" s="23">
        <v>46064.404861111099</v>
      </c>
      <c r="C4587" s="23">
        <v>46064.452083333301</v>
      </c>
      <c r="D4587" s="23">
        <v>46065.355555555601</v>
      </c>
      <c r="E4587" s="9" t="s">
        <v>212</v>
      </c>
      <c r="F4587" s="9" t="s">
        <v>188</v>
      </c>
      <c r="G4587" s="9" t="s">
        <v>213</v>
      </c>
      <c r="H4587" s="9" t="s">
        <v>162</v>
      </c>
      <c r="I4587" s="9" t="s">
        <v>244</v>
      </c>
      <c r="J4587" s="9" t="s">
        <v>2828</v>
      </c>
      <c r="K4587" s="9" t="s">
        <v>246</v>
      </c>
      <c r="L4587" s="9" t="s">
        <v>104</v>
      </c>
      <c r="M4587" s="9" t="s">
        <v>3879</v>
      </c>
      <c r="N4587" s="9" t="s">
        <v>199</v>
      </c>
      <c r="O4587" s="9" t="s">
        <v>116</v>
      </c>
      <c r="P4587" s="9" t="s">
        <v>342</v>
      </c>
      <c r="Q4587" s="9" t="s">
        <v>219</v>
      </c>
      <c r="R4587" s="9">
        <v>0</v>
      </c>
      <c r="S4587" s="9">
        <v>44</v>
      </c>
      <c r="U4587" s="9" t="s">
        <v>248</v>
      </c>
      <c r="X4587" s="9">
        <f>INDEX(SLA_Policy!$D$2:$D$5,MATCH(F4587,SLA_Policy!$A$2:$A$5,0))</f>
        <v>72</v>
      </c>
      <c r="Y4587" s="9" t="str">
        <f>IF(E4587="Cancelled","Excluded",IF(D4587="",IF((SLA_Policy!$B$8-B4587)*24&gt;X4587,"Open - Breached","Open - On Track"),IF((D4587-B4587)*24&lt;=X4587,"Met","Breached")))</f>
        <v>Met</v>
      </c>
    </row>
    <row r="4588" spans="1:25" x14ac:dyDescent="0.25">
      <c r="A4588" s="9" t="s">
        <v>8041</v>
      </c>
      <c r="B4588" s="23">
        <v>46064.408333333296</v>
      </c>
      <c r="C4588" s="23">
        <v>46064.539583333302</v>
      </c>
      <c r="D4588" s="23">
        <v>46066.377083333296</v>
      </c>
      <c r="E4588" s="9" t="s">
        <v>212</v>
      </c>
      <c r="F4588" s="9" t="s">
        <v>189</v>
      </c>
      <c r="G4588" s="9" t="s">
        <v>236</v>
      </c>
      <c r="H4588" s="9" t="s">
        <v>161</v>
      </c>
      <c r="I4588" s="9" t="s">
        <v>237</v>
      </c>
      <c r="J4588" s="9" t="s">
        <v>4389</v>
      </c>
      <c r="K4588" s="9" t="s">
        <v>246</v>
      </c>
      <c r="L4588" s="9" t="s">
        <v>226</v>
      </c>
      <c r="M4588" s="9" t="s">
        <v>2251</v>
      </c>
      <c r="N4588" s="9" t="s">
        <v>197</v>
      </c>
      <c r="O4588" s="9" t="s">
        <v>177</v>
      </c>
      <c r="P4588" s="9" t="s">
        <v>457</v>
      </c>
      <c r="Q4588" s="9" t="s">
        <v>219</v>
      </c>
      <c r="R4588" s="9">
        <v>0</v>
      </c>
      <c r="S4588" s="9">
        <v>26</v>
      </c>
      <c r="U4588" s="9" t="s">
        <v>242</v>
      </c>
      <c r="W4588" s="9">
        <v>5</v>
      </c>
      <c r="X4588" s="9">
        <f>INDEX(SLA_Policy!$D$2:$D$5,MATCH(F4588,SLA_Policy!$A$2:$A$5,0))</f>
        <v>120</v>
      </c>
      <c r="Y4588" s="9" t="str">
        <f>IF(E4588="Cancelled","Excluded",IF(D4588="",IF((SLA_Policy!$B$8-B4588)*24&gt;X4588,"Open - Breached","Open - On Track"),IF((D4588-B4588)*24&lt;=X4588,"Met","Breached")))</f>
        <v>Met</v>
      </c>
    </row>
    <row r="4589" spans="1:25" x14ac:dyDescent="0.25">
      <c r="A4589" s="9" t="s">
        <v>8042</v>
      </c>
      <c r="B4589" s="23">
        <v>46064.425000000003</v>
      </c>
      <c r="C4589" s="23">
        <v>46064.555555555598</v>
      </c>
      <c r="D4589" s="23">
        <v>46065.612500000003</v>
      </c>
      <c r="E4589" s="9" t="s">
        <v>212</v>
      </c>
      <c r="F4589" s="9" t="s">
        <v>188</v>
      </c>
      <c r="G4589" s="9" t="s">
        <v>213</v>
      </c>
      <c r="H4589" s="9" t="s">
        <v>162</v>
      </c>
      <c r="I4589" s="9" t="s">
        <v>244</v>
      </c>
      <c r="J4589" s="9" t="s">
        <v>4500</v>
      </c>
      <c r="K4589" s="9" t="s">
        <v>246</v>
      </c>
      <c r="L4589" s="9" t="s">
        <v>216</v>
      </c>
      <c r="M4589" s="9" t="s">
        <v>3604</v>
      </c>
      <c r="N4589" s="9" t="s">
        <v>196</v>
      </c>
      <c r="O4589" s="9" t="s">
        <v>179</v>
      </c>
      <c r="P4589" s="9" t="s">
        <v>284</v>
      </c>
      <c r="Q4589" s="9" t="s">
        <v>273</v>
      </c>
      <c r="R4589" s="9">
        <v>0</v>
      </c>
      <c r="S4589" s="9">
        <v>16</v>
      </c>
      <c r="U4589" s="9" t="s">
        <v>376</v>
      </c>
      <c r="X4589" s="9">
        <f>INDEX(SLA_Policy!$D$2:$D$5,MATCH(F4589,SLA_Policy!$A$2:$A$5,0))</f>
        <v>72</v>
      </c>
      <c r="Y4589" s="9" t="str">
        <f>IF(E4589="Cancelled","Excluded",IF(D4589="",IF((SLA_Policy!$B$8-B4589)*24&gt;X4589,"Open - Breached","Open - On Track"),IF((D4589-B4589)*24&lt;=X4589,"Met","Breached")))</f>
        <v>Met</v>
      </c>
    </row>
    <row r="4590" spans="1:25" x14ac:dyDescent="0.25">
      <c r="A4590" s="9" t="s">
        <v>8043</v>
      </c>
      <c r="B4590" s="23">
        <v>46064.425000000003</v>
      </c>
      <c r="C4590" s="23">
        <v>46064.454861111102</v>
      </c>
      <c r="D4590" s="23">
        <v>46065.749305555597</v>
      </c>
      <c r="E4590" s="9" t="s">
        <v>212</v>
      </c>
      <c r="F4590" s="9" t="s">
        <v>188</v>
      </c>
      <c r="G4590" s="9" t="s">
        <v>213</v>
      </c>
      <c r="H4590" s="9" t="s">
        <v>164</v>
      </c>
      <c r="I4590" s="9" t="s">
        <v>478</v>
      </c>
      <c r="J4590" s="9" t="s">
        <v>8026</v>
      </c>
      <c r="K4590" s="9" t="s">
        <v>303</v>
      </c>
      <c r="L4590" s="9" t="s">
        <v>104</v>
      </c>
      <c r="M4590" s="9" t="s">
        <v>304</v>
      </c>
      <c r="N4590" s="9" t="s">
        <v>196</v>
      </c>
      <c r="O4590" s="9" t="s">
        <v>178</v>
      </c>
      <c r="P4590" s="9" t="s">
        <v>272</v>
      </c>
      <c r="Q4590" s="9" t="s">
        <v>219</v>
      </c>
      <c r="R4590" s="9">
        <v>0</v>
      </c>
      <c r="S4590" s="9">
        <v>25</v>
      </c>
      <c r="T4590" s="9" t="s">
        <v>464</v>
      </c>
      <c r="U4590" s="9" t="s">
        <v>290</v>
      </c>
      <c r="W4590" s="9">
        <v>4</v>
      </c>
      <c r="X4590" s="9">
        <f>INDEX(SLA_Policy!$D$2:$D$5,MATCH(F4590,SLA_Policy!$A$2:$A$5,0))</f>
        <v>72</v>
      </c>
      <c r="Y4590" s="9" t="str">
        <f>IF(E4590="Cancelled","Excluded",IF(D4590="",IF((SLA_Policy!$B$8-B4590)*24&gt;X4590,"Open - Breached","Open - On Track"),IF((D4590-B4590)*24&lt;=X4590,"Met","Breached")))</f>
        <v>Met</v>
      </c>
    </row>
    <row r="4591" spans="1:25" x14ac:dyDescent="0.25">
      <c r="A4591" s="9" t="s">
        <v>8044</v>
      </c>
      <c r="B4591" s="23">
        <v>46064.434722222199</v>
      </c>
      <c r="C4591" s="23">
        <v>46064.749305555597</v>
      </c>
      <c r="D4591" s="23">
        <v>46066.683333333298</v>
      </c>
      <c r="E4591" s="9" t="s">
        <v>212</v>
      </c>
      <c r="F4591" s="9" t="s">
        <v>189</v>
      </c>
      <c r="G4591" s="9" t="s">
        <v>213</v>
      </c>
      <c r="H4591" s="9" t="s">
        <v>165</v>
      </c>
      <c r="I4591" s="9" t="s">
        <v>567</v>
      </c>
      <c r="J4591" s="9" t="s">
        <v>3526</v>
      </c>
      <c r="K4591" s="9" t="s">
        <v>246</v>
      </c>
      <c r="L4591" s="9" t="s">
        <v>311</v>
      </c>
      <c r="M4591" s="9" t="s">
        <v>1949</v>
      </c>
      <c r="N4591" s="9" t="s">
        <v>197</v>
      </c>
      <c r="O4591" s="9" t="s">
        <v>176</v>
      </c>
      <c r="P4591" s="9" t="s">
        <v>330</v>
      </c>
      <c r="Q4591" s="9" t="s">
        <v>219</v>
      </c>
      <c r="R4591" s="9">
        <v>1</v>
      </c>
      <c r="S4591" s="9">
        <v>25</v>
      </c>
      <c r="U4591" s="9" t="s">
        <v>376</v>
      </c>
      <c r="X4591" s="9">
        <f>INDEX(SLA_Policy!$D$2:$D$5,MATCH(F4591,SLA_Policy!$A$2:$A$5,0))</f>
        <v>120</v>
      </c>
      <c r="Y4591" s="9" t="str">
        <f>IF(E4591="Cancelled","Excluded",IF(D4591="",IF((SLA_Policy!$B$8-B4591)*24&gt;X4591,"Open - Breached","Open - On Track"),IF((D4591-B4591)*24&lt;=X4591,"Met","Breached")))</f>
        <v>Met</v>
      </c>
    </row>
    <row r="4592" spans="1:25" x14ac:dyDescent="0.25">
      <c r="A4592" s="9" t="s">
        <v>8045</v>
      </c>
      <c r="B4592" s="23">
        <v>46064.438194444498</v>
      </c>
      <c r="C4592" s="23">
        <v>46064.476388888899</v>
      </c>
      <c r="D4592" s="23">
        <v>46064.479166666701</v>
      </c>
      <c r="E4592" s="9" t="s">
        <v>212</v>
      </c>
      <c r="F4592" s="9" t="s">
        <v>188</v>
      </c>
      <c r="G4592" s="9" t="s">
        <v>213</v>
      </c>
      <c r="H4592" s="9" t="s">
        <v>161</v>
      </c>
      <c r="I4592" s="9" t="s">
        <v>389</v>
      </c>
      <c r="J4592" s="9" t="s">
        <v>8046</v>
      </c>
      <c r="K4592" s="9" t="s">
        <v>246</v>
      </c>
      <c r="L4592" s="9" t="s">
        <v>307</v>
      </c>
      <c r="M4592" s="9" t="s">
        <v>908</v>
      </c>
      <c r="N4592" s="9" t="s">
        <v>196</v>
      </c>
      <c r="O4592" s="9" t="s">
        <v>116</v>
      </c>
      <c r="P4592" s="9" t="s">
        <v>218</v>
      </c>
      <c r="Q4592" s="9" t="s">
        <v>219</v>
      </c>
      <c r="R4592" s="9">
        <v>0</v>
      </c>
      <c r="S4592" s="9">
        <v>6</v>
      </c>
      <c r="U4592" s="9" t="s">
        <v>290</v>
      </c>
      <c r="X4592" s="9">
        <f>INDEX(SLA_Policy!$D$2:$D$5,MATCH(F4592,SLA_Policy!$A$2:$A$5,0))</f>
        <v>72</v>
      </c>
      <c r="Y4592" s="9" t="str">
        <f>IF(E4592="Cancelled","Excluded",IF(D4592="",IF((SLA_Policy!$B$8-B4592)*24&gt;X4592,"Open - Breached","Open - On Track"),IF((D4592-B4592)*24&lt;=X4592,"Met","Breached")))</f>
        <v>Met</v>
      </c>
    </row>
    <row r="4593" spans="1:25" x14ac:dyDescent="0.25">
      <c r="A4593" s="9" t="s">
        <v>8047</v>
      </c>
      <c r="B4593" s="23">
        <v>46064.442361111098</v>
      </c>
      <c r="C4593" s="23">
        <v>46064.568749999999</v>
      </c>
      <c r="D4593" s="23">
        <v>46065.375694444498</v>
      </c>
      <c r="E4593" s="9" t="s">
        <v>212</v>
      </c>
      <c r="F4593" s="9" t="s">
        <v>189</v>
      </c>
      <c r="G4593" s="9" t="s">
        <v>236</v>
      </c>
      <c r="H4593" s="9" t="s">
        <v>167</v>
      </c>
      <c r="I4593" s="9" t="s">
        <v>255</v>
      </c>
      <c r="J4593" s="9" t="s">
        <v>8048</v>
      </c>
      <c r="K4593" s="9" t="s">
        <v>303</v>
      </c>
      <c r="L4593" s="9" t="s">
        <v>293</v>
      </c>
      <c r="M4593" s="9" t="s">
        <v>5024</v>
      </c>
      <c r="N4593" s="9" t="s">
        <v>196</v>
      </c>
      <c r="O4593" s="9" t="s">
        <v>176</v>
      </c>
      <c r="P4593" s="9" t="s">
        <v>228</v>
      </c>
      <c r="Q4593" s="9" t="s">
        <v>219</v>
      </c>
      <c r="R4593" s="9">
        <v>0</v>
      </c>
      <c r="S4593" s="9">
        <v>21</v>
      </c>
      <c r="U4593" s="9" t="s">
        <v>242</v>
      </c>
      <c r="W4593" s="9">
        <v>5</v>
      </c>
      <c r="X4593" s="9">
        <f>INDEX(SLA_Policy!$D$2:$D$5,MATCH(F4593,SLA_Policy!$A$2:$A$5,0))</f>
        <v>120</v>
      </c>
      <c r="Y4593" s="9" t="str">
        <f>IF(E4593="Cancelled","Excluded",IF(D4593="",IF((SLA_Policy!$B$8-B4593)*24&gt;X4593,"Open - Breached","Open - On Track"),IF((D4593-B4593)*24&lt;=X4593,"Met","Breached")))</f>
        <v>Met</v>
      </c>
    </row>
    <row r="4594" spans="1:25" x14ac:dyDescent="0.25">
      <c r="A4594" s="9" t="s">
        <v>8049</v>
      </c>
      <c r="B4594" s="23">
        <v>46064.447916666701</v>
      </c>
      <c r="C4594" s="23">
        <v>46064.487500000003</v>
      </c>
      <c r="D4594" s="23">
        <v>46065.401388888902</v>
      </c>
      <c r="E4594" s="9" t="s">
        <v>212</v>
      </c>
      <c r="F4594" s="9" t="s">
        <v>188</v>
      </c>
      <c r="G4594" s="9" t="s">
        <v>213</v>
      </c>
      <c r="H4594" s="9" t="s">
        <v>163</v>
      </c>
      <c r="I4594" s="9" t="s">
        <v>405</v>
      </c>
      <c r="J4594" s="9" t="s">
        <v>8050</v>
      </c>
      <c r="K4594" s="9" t="s">
        <v>303</v>
      </c>
      <c r="L4594" s="9" t="s">
        <v>216</v>
      </c>
      <c r="M4594" s="9" t="s">
        <v>2680</v>
      </c>
      <c r="N4594" s="9" t="s">
        <v>196</v>
      </c>
      <c r="O4594" s="9" t="s">
        <v>116</v>
      </c>
      <c r="P4594" s="9" t="s">
        <v>234</v>
      </c>
      <c r="Q4594" s="9" t="s">
        <v>219</v>
      </c>
      <c r="R4594" s="9">
        <v>0</v>
      </c>
      <c r="S4594" s="9">
        <v>14</v>
      </c>
      <c r="U4594" s="9" t="s">
        <v>230</v>
      </c>
      <c r="W4594" s="9">
        <v>4</v>
      </c>
      <c r="X4594" s="9">
        <f>INDEX(SLA_Policy!$D$2:$D$5,MATCH(F4594,SLA_Policy!$A$2:$A$5,0))</f>
        <v>72</v>
      </c>
      <c r="Y4594" s="9" t="str">
        <f>IF(E4594="Cancelled","Excluded",IF(D4594="",IF((SLA_Policy!$B$8-B4594)*24&gt;X4594,"Open - Breached","Open - On Track"),IF((D4594-B4594)*24&lt;=X4594,"Met","Breached")))</f>
        <v>Met</v>
      </c>
    </row>
    <row r="4595" spans="1:25" x14ac:dyDescent="0.25">
      <c r="A4595" s="9" t="s">
        <v>8051</v>
      </c>
      <c r="B4595" s="23">
        <v>46064.448611111096</v>
      </c>
      <c r="C4595" s="23">
        <v>46064.498611111099</v>
      </c>
      <c r="D4595" s="23">
        <v>46064.770833333299</v>
      </c>
      <c r="E4595" s="9" t="s">
        <v>212</v>
      </c>
      <c r="F4595" s="9" t="s">
        <v>189</v>
      </c>
      <c r="G4595" s="9" t="s">
        <v>213</v>
      </c>
      <c r="H4595" s="9" t="s">
        <v>88</v>
      </c>
      <c r="I4595" s="9" t="s">
        <v>268</v>
      </c>
      <c r="J4595" s="9" t="s">
        <v>2188</v>
      </c>
      <c r="K4595" s="9" t="s">
        <v>215</v>
      </c>
      <c r="L4595" s="9" t="s">
        <v>371</v>
      </c>
      <c r="M4595" s="9" t="s">
        <v>372</v>
      </c>
      <c r="N4595" s="9" t="s">
        <v>196</v>
      </c>
      <c r="O4595" s="9" t="s">
        <v>176</v>
      </c>
      <c r="P4595" s="9" t="s">
        <v>503</v>
      </c>
      <c r="Q4595" s="9" t="s">
        <v>219</v>
      </c>
      <c r="R4595" s="9">
        <v>0</v>
      </c>
      <c r="S4595" s="9">
        <v>6</v>
      </c>
      <c r="T4595" s="9" t="s">
        <v>229</v>
      </c>
      <c r="U4595" s="9" t="s">
        <v>661</v>
      </c>
      <c r="X4595" s="9">
        <f>INDEX(SLA_Policy!$D$2:$D$5,MATCH(F4595,SLA_Policy!$A$2:$A$5,0))</f>
        <v>120</v>
      </c>
      <c r="Y4595" s="9" t="str">
        <f>IF(E4595="Cancelled","Excluded",IF(D4595="",IF((SLA_Policy!$B$8-B4595)*24&gt;X4595,"Open - Breached","Open - On Track"),IF((D4595-B4595)*24&lt;=X4595,"Met","Breached")))</f>
        <v>Met</v>
      </c>
    </row>
    <row r="4596" spans="1:25" x14ac:dyDescent="0.25">
      <c r="A4596" s="9" t="s">
        <v>8052</v>
      </c>
      <c r="B4596" s="23">
        <v>46064.4868055556</v>
      </c>
      <c r="C4596" s="23">
        <v>46064.495833333298</v>
      </c>
      <c r="D4596" s="23">
        <v>46064.5180555556</v>
      </c>
      <c r="E4596" s="9" t="s">
        <v>212</v>
      </c>
      <c r="F4596" s="9" t="s">
        <v>189</v>
      </c>
      <c r="G4596" s="9" t="s">
        <v>213</v>
      </c>
      <c r="H4596" s="9" t="s">
        <v>161</v>
      </c>
      <c r="I4596" s="9" t="s">
        <v>389</v>
      </c>
      <c r="J4596" s="9" t="s">
        <v>1206</v>
      </c>
      <c r="K4596" s="9" t="s">
        <v>239</v>
      </c>
      <c r="L4596" s="9" t="s">
        <v>282</v>
      </c>
      <c r="M4596" s="9" t="s">
        <v>3467</v>
      </c>
      <c r="N4596" s="9" t="s">
        <v>198</v>
      </c>
      <c r="O4596" s="9" t="s">
        <v>116</v>
      </c>
      <c r="P4596" s="9" t="s">
        <v>590</v>
      </c>
      <c r="Q4596" s="9" t="s">
        <v>219</v>
      </c>
      <c r="R4596" s="9">
        <v>0</v>
      </c>
      <c r="S4596" s="9">
        <v>6</v>
      </c>
      <c r="U4596" s="9" t="s">
        <v>290</v>
      </c>
      <c r="W4596" s="9">
        <v>5</v>
      </c>
      <c r="X4596" s="9">
        <f>INDEX(SLA_Policy!$D$2:$D$5,MATCH(F4596,SLA_Policy!$A$2:$A$5,0))</f>
        <v>120</v>
      </c>
      <c r="Y4596" s="9" t="str">
        <f>IF(E4596="Cancelled","Excluded",IF(D4596="",IF((SLA_Policy!$B$8-B4596)*24&gt;X4596,"Open - Breached","Open - On Track"),IF((D4596-B4596)*24&lt;=X4596,"Met","Breached")))</f>
        <v>Met</v>
      </c>
    </row>
    <row r="4597" spans="1:25" x14ac:dyDescent="0.25">
      <c r="A4597" s="9" t="s">
        <v>8053</v>
      </c>
      <c r="B4597" s="23">
        <v>46064.493750000001</v>
      </c>
      <c r="C4597" s="23">
        <v>46064.565277777801</v>
      </c>
      <c r="D4597" s="23">
        <v>46066.588888888902</v>
      </c>
      <c r="E4597" s="9" t="s">
        <v>212</v>
      </c>
      <c r="F4597" s="9" t="s">
        <v>188</v>
      </c>
      <c r="G4597" s="9" t="s">
        <v>213</v>
      </c>
      <c r="H4597" s="9" t="s">
        <v>162</v>
      </c>
      <c r="I4597" s="9" t="s">
        <v>244</v>
      </c>
      <c r="J4597" s="9" t="s">
        <v>1170</v>
      </c>
      <c r="K4597" s="9" t="s">
        <v>303</v>
      </c>
      <c r="L4597" s="9" t="s">
        <v>104</v>
      </c>
      <c r="M4597" s="9" t="s">
        <v>8054</v>
      </c>
      <c r="N4597" s="9" t="s">
        <v>196</v>
      </c>
      <c r="O4597" s="9" t="s">
        <v>179</v>
      </c>
      <c r="P4597" s="9" t="s">
        <v>284</v>
      </c>
      <c r="Q4597" s="9" t="s">
        <v>219</v>
      </c>
      <c r="R4597" s="9">
        <v>0</v>
      </c>
      <c r="S4597" s="9">
        <v>17</v>
      </c>
      <c r="U4597" s="9" t="s">
        <v>248</v>
      </c>
      <c r="X4597" s="9">
        <f>INDEX(SLA_Policy!$D$2:$D$5,MATCH(F4597,SLA_Policy!$A$2:$A$5,0))</f>
        <v>72</v>
      </c>
      <c r="Y4597" s="9" t="str">
        <f>IF(E4597="Cancelled","Excluded",IF(D4597="",IF((SLA_Policy!$B$8-B4597)*24&gt;X4597,"Open - Breached","Open - On Track"),IF((D4597-B4597)*24&lt;=X4597,"Met","Breached")))</f>
        <v>Met</v>
      </c>
    </row>
    <row r="4598" spans="1:25" x14ac:dyDescent="0.25">
      <c r="A4598" s="9" t="s">
        <v>8055</v>
      </c>
      <c r="B4598" s="23">
        <v>46064.536111111098</v>
      </c>
      <c r="C4598" s="23">
        <v>46064.547222222202</v>
      </c>
      <c r="D4598" s="23">
        <v>46066.5534722222</v>
      </c>
      <c r="E4598" s="9" t="s">
        <v>212</v>
      </c>
      <c r="F4598" s="9" t="s">
        <v>189</v>
      </c>
      <c r="G4598" s="9" t="s">
        <v>236</v>
      </c>
      <c r="H4598" s="9" t="s">
        <v>161</v>
      </c>
      <c r="I4598" s="9" t="s">
        <v>237</v>
      </c>
      <c r="J4598" s="9" t="s">
        <v>3982</v>
      </c>
      <c r="K4598" s="9" t="s">
        <v>246</v>
      </c>
      <c r="L4598" s="9" t="s">
        <v>104</v>
      </c>
      <c r="M4598" s="9" t="s">
        <v>2938</v>
      </c>
      <c r="N4598" s="9" t="s">
        <v>196</v>
      </c>
      <c r="O4598" s="9" t="s">
        <v>177</v>
      </c>
      <c r="P4598" s="9" t="s">
        <v>241</v>
      </c>
      <c r="Q4598" s="9" t="s">
        <v>219</v>
      </c>
      <c r="R4598" s="9">
        <v>0</v>
      </c>
      <c r="S4598" s="9">
        <v>57</v>
      </c>
      <c r="U4598" s="9" t="s">
        <v>242</v>
      </c>
      <c r="X4598" s="9">
        <f>INDEX(SLA_Policy!$D$2:$D$5,MATCH(F4598,SLA_Policy!$A$2:$A$5,0))</f>
        <v>120</v>
      </c>
      <c r="Y4598" s="9" t="str">
        <f>IF(E4598="Cancelled","Excluded",IF(D4598="",IF((SLA_Policy!$B$8-B4598)*24&gt;X4598,"Open - Breached","Open - On Track"),IF((D4598-B4598)*24&lt;=X4598,"Met","Breached")))</f>
        <v>Met</v>
      </c>
    </row>
    <row r="4599" spans="1:25" x14ac:dyDescent="0.25">
      <c r="A4599" s="9" t="s">
        <v>8056</v>
      </c>
      <c r="B4599" s="23">
        <v>46064.543749999997</v>
      </c>
      <c r="C4599" s="23">
        <v>46064.561805555597</v>
      </c>
      <c r="D4599" s="23">
        <v>46071.323611111096</v>
      </c>
      <c r="E4599" s="9" t="s">
        <v>212</v>
      </c>
      <c r="F4599" s="9" t="s">
        <v>188</v>
      </c>
      <c r="G4599" s="9" t="s">
        <v>236</v>
      </c>
      <c r="H4599" s="9" t="s">
        <v>164</v>
      </c>
      <c r="I4599" s="9" t="s">
        <v>421</v>
      </c>
      <c r="J4599" s="9" t="s">
        <v>422</v>
      </c>
      <c r="K4599" s="9" t="s">
        <v>215</v>
      </c>
      <c r="L4599" s="9" t="s">
        <v>104</v>
      </c>
      <c r="M4599" s="9" t="s">
        <v>3302</v>
      </c>
      <c r="N4599" s="9" t="s">
        <v>196</v>
      </c>
      <c r="O4599" s="9" t="s">
        <v>180</v>
      </c>
      <c r="P4599" s="9" t="s">
        <v>368</v>
      </c>
      <c r="Q4599" s="9" t="s">
        <v>219</v>
      </c>
      <c r="R4599" s="9">
        <v>0</v>
      </c>
      <c r="S4599" s="9">
        <v>19</v>
      </c>
      <c r="T4599" s="9" t="s">
        <v>464</v>
      </c>
      <c r="U4599" s="9" t="s">
        <v>242</v>
      </c>
      <c r="X4599" s="9">
        <f>INDEX(SLA_Policy!$D$2:$D$5,MATCH(F4599,SLA_Policy!$A$2:$A$5,0))</f>
        <v>72</v>
      </c>
      <c r="Y4599" s="9" t="str">
        <f>IF(E4599="Cancelled","Excluded",IF(D4599="",IF((SLA_Policy!$B$8-B4599)*24&gt;X4599,"Open - Breached","Open - On Track"),IF((D4599-B4599)*24&lt;=X4599,"Met","Breached")))</f>
        <v>Breached</v>
      </c>
    </row>
    <row r="4600" spans="1:25" x14ac:dyDescent="0.25">
      <c r="A4600" s="9" t="s">
        <v>8057</v>
      </c>
      <c r="B4600" s="23">
        <v>46064.5756944444</v>
      </c>
      <c r="C4600" s="23">
        <v>46064.579861111102</v>
      </c>
      <c r="D4600" s="23">
        <v>46064.604166666701</v>
      </c>
      <c r="E4600" s="9" t="s">
        <v>212</v>
      </c>
      <c r="F4600" s="9" t="s">
        <v>189</v>
      </c>
      <c r="G4600" s="9" t="s">
        <v>213</v>
      </c>
      <c r="H4600" s="9" t="s">
        <v>161</v>
      </c>
      <c r="I4600" s="9" t="s">
        <v>389</v>
      </c>
      <c r="J4600" s="9" t="s">
        <v>2007</v>
      </c>
      <c r="K4600" s="9" t="s">
        <v>239</v>
      </c>
      <c r="L4600" s="9" t="s">
        <v>311</v>
      </c>
      <c r="M4600" s="9" t="s">
        <v>4422</v>
      </c>
      <c r="N4600" s="9" t="s">
        <v>200</v>
      </c>
      <c r="O4600" s="9" t="s">
        <v>116</v>
      </c>
      <c r="P4600" s="9" t="s">
        <v>295</v>
      </c>
      <c r="Q4600" s="9" t="s">
        <v>219</v>
      </c>
      <c r="R4600" s="9">
        <v>0</v>
      </c>
      <c r="S4600" s="9">
        <v>6</v>
      </c>
      <c r="U4600" s="9" t="s">
        <v>221</v>
      </c>
      <c r="X4600" s="9">
        <f>INDEX(SLA_Policy!$D$2:$D$5,MATCH(F4600,SLA_Policy!$A$2:$A$5,0))</f>
        <v>120</v>
      </c>
      <c r="Y4600" s="9" t="str">
        <f>IF(E4600="Cancelled","Excluded",IF(D4600="",IF((SLA_Policy!$B$8-B4600)*24&gt;X4600,"Open - Breached","Open - On Track"),IF((D4600-B4600)*24&lt;=X4600,"Met","Breached")))</f>
        <v>Met</v>
      </c>
    </row>
    <row r="4601" spans="1:25" x14ac:dyDescent="0.25">
      <c r="A4601" s="9" t="s">
        <v>8058</v>
      </c>
      <c r="B4601" s="23">
        <v>46064.586111111101</v>
      </c>
      <c r="C4601" s="23">
        <v>46064.6027777778</v>
      </c>
      <c r="D4601" s="23">
        <v>46064.635416666701</v>
      </c>
      <c r="E4601" s="9" t="s">
        <v>212</v>
      </c>
      <c r="F4601" s="9" t="s">
        <v>188</v>
      </c>
      <c r="G4601" s="9" t="s">
        <v>213</v>
      </c>
      <c r="H4601" s="9" t="s">
        <v>161</v>
      </c>
      <c r="I4601" s="9" t="s">
        <v>389</v>
      </c>
      <c r="J4601" s="9" t="s">
        <v>390</v>
      </c>
      <c r="K4601" s="9" t="s">
        <v>246</v>
      </c>
      <c r="L4601" s="9" t="s">
        <v>311</v>
      </c>
      <c r="M4601" s="9" t="s">
        <v>832</v>
      </c>
      <c r="N4601" s="9" t="s">
        <v>197</v>
      </c>
      <c r="O4601" s="9" t="s">
        <v>116</v>
      </c>
      <c r="P4601" s="9" t="s">
        <v>574</v>
      </c>
      <c r="Q4601" s="9" t="s">
        <v>219</v>
      </c>
      <c r="R4601" s="9">
        <v>0</v>
      </c>
      <c r="S4601" s="9">
        <v>6</v>
      </c>
      <c r="U4601" s="9" t="s">
        <v>376</v>
      </c>
      <c r="X4601" s="9">
        <f>INDEX(SLA_Policy!$D$2:$D$5,MATCH(F4601,SLA_Policy!$A$2:$A$5,0))</f>
        <v>72</v>
      </c>
      <c r="Y4601" s="9" t="str">
        <f>IF(E4601="Cancelled","Excluded",IF(D4601="",IF((SLA_Policy!$B$8-B4601)*24&gt;X4601,"Open - Breached","Open - On Track"),IF((D4601-B4601)*24&lt;=X4601,"Met","Breached")))</f>
        <v>Met</v>
      </c>
    </row>
    <row r="4602" spans="1:25" x14ac:dyDescent="0.25">
      <c r="A4602" s="9" t="s">
        <v>8059</v>
      </c>
      <c r="B4602" s="23">
        <v>46064.606249999997</v>
      </c>
      <c r="C4602" s="23">
        <v>46064.610416666699</v>
      </c>
      <c r="D4602" s="23">
        <v>46064.641666666699</v>
      </c>
      <c r="E4602" s="9" t="s">
        <v>212</v>
      </c>
      <c r="F4602" s="9" t="s">
        <v>187</v>
      </c>
      <c r="G4602" s="9" t="s">
        <v>213</v>
      </c>
      <c r="H4602" s="9" t="s">
        <v>166</v>
      </c>
      <c r="I4602" s="9" t="s">
        <v>286</v>
      </c>
      <c r="J4602" s="9" t="s">
        <v>4074</v>
      </c>
      <c r="K4602" s="9" t="s">
        <v>246</v>
      </c>
      <c r="L4602" s="9" t="s">
        <v>282</v>
      </c>
      <c r="M4602" s="9" t="s">
        <v>3229</v>
      </c>
      <c r="N4602" s="9" t="s">
        <v>197</v>
      </c>
      <c r="O4602" s="9" t="s">
        <v>181</v>
      </c>
      <c r="P4602" s="9" t="s">
        <v>449</v>
      </c>
      <c r="Q4602" s="9" t="s">
        <v>273</v>
      </c>
      <c r="R4602" s="9">
        <v>0</v>
      </c>
      <c r="S4602" s="9">
        <v>13</v>
      </c>
      <c r="U4602" s="9" t="s">
        <v>290</v>
      </c>
      <c r="W4602" s="9">
        <v>4</v>
      </c>
      <c r="X4602" s="9">
        <f>INDEX(SLA_Policy!$D$2:$D$5,MATCH(F4602,SLA_Policy!$A$2:$A$5,0))</f>
        <v>8</v>
      </c>
      <c r="Y4602" s="9" t="str">
        <f>IF(E4602="Cancelled","Excluded",IF(D4602="",IF((SLA_Policy!$B$8-B4602)*24&gt;X4602,"Open - Breached","Open - On Track"),IF((D4602-B4602)*24&lt;=X4602,"Met","Breached")))</f>
        <v>Met</v>
      </c>
    </row>
    <row r="4603" spans="1:25" x14ac:dyDescent="0.25">
      <c r="A4603" s="9" t="s">
        <v>8060</v>
      </c>
      <c r="B4603" s="23">
        <v>46064.622222222199</v>
      </c>
      <c r="C4603" s="23">
        <v>46064.629166666702</v>
      </c>
      <c r="D4603" s="23">
        <v>46064.693749999999</v>
      </c>
      <c r="E4603" s="9" t="s">
        <v>212</v>
      </c>
      <c r="F4603" s="9" t="s">
        <v>188</v>
      </c>
      <c r="G4603" s="9" t="s">
        <v>213</v>
      </c>
      <c r="H4603" s="9" t="s">
        <v>161</v>
      </c>
      <c r="I4603" s="9" t="s">
        <v>297</v>
      </c>
      <c r="J4603" s="9" t="s">
        <v>6730</v>
      </c>
      <c r="K4603" s="9" t="s">
        <v>262</v>
      </c>
      <c r="L4603" s="9" t="s">
        <v>104</v>
      </c>
      <c r="M4603" s="9" t="s">
        <v>8061</v>
      </c>
      <c r="N4603" s="9" t="s">
        <v>198</v>
      </c>
      <c r="O4603" s="9" t="s">
        <v>177</v>
      </c>
      <c r="P4603" s="9" t="s">
        <v>457</v>
      </c>
      <c r="Q4603" s="9" t="s">
        <v>219</v>
      </c>
      <c r="R4603" s="9">
        <v>0</v>
      </c>
      <c r="S4603" s="9">
        <v>6</v>
      </c>
      <c r="U4603" s="9" t="s">
        <v>266</v>
      </c>
      <c r="W4603" s="9">
        <v>4</v>
      </c>
      <c r="X4603" s="9">
        <f>INDEX(SLA_Policy!$D$2:$D$5,MATCH(F4603,SLA_Policy!$A$2:$A$5,0))</f>
        <v>72</v>
      </c>
      <c r="Y4603" s="9" t="str">
        <f>IF(E4603="Cancelled","Excluded",IF(D4603="",IF((SLA_Policy!$B$8-B4603)*24&gt;X4603,"Open - Breached","Open - On Track"),IF((D4603-B4603)*24&lt;=X4603,"Met","Breached")))</f>
        <v>Met</v>
      </c>
    </row>
    <row r="4604" spans="1:25" x14ac:dyDescent="0.25">
      <c r="A4604" s="9" t="s">
        <v>8062</v>
      </c>
      <c r="B4604" s="23">
        <v>46064.623611111099</v>
      </c>
      <c r="C4604" s="23">
        <v>46064.673611111102</v>
      </c>
      <c r="D4604" s="23">
        <v>46065.6118055556</v>
      </c>
      <c r="E4604" s="9" t="s">
        <v>212</v>
      </c>
      <c r="F4604" s="9" t="s">
        <v>189</v>
      </c>
      <c r="G4604" s="9" t="s">
        <v>236</v>
      </c>
      <c r="H4604" s="9" t="s">
        <v>167</v>
      </c>
      <c r="I4604" s="9" t="s">
        <v>255</v>
      </c>
      <c r="J4604" s="9" t="s">
        <v>8063</v>
      </c>
      <c r="K4604" s="9" t="s">
        <v>262</v>
      </c>
      <c r="L4604" s="9" t="s">
        <v>270</v>
      </c>
      <c r="M4604" s="9" t="s">
        <v>2080</v>
      </c>
      <c r="N4604" s="9" t="s">
        <v>196</v>
      </c>
      <c r="O4604" s="9" t="s">
        <v>180</v>
      </c>
      <c r="P4604" s="9" t="s">
        <v>278</v>
      </c>
      <c r="Q4604" s="9" t="s">
        <v>273</v>
      </c>
      <c r="R4604" s="9">
        <v>0</v>
      </c>
      <c r="S4604" s="9">
        <v>49</v>
      </c>
      <c r="U4604" s="9" t="s">
        <v>242</v>
      </c>
      <c r="X4604" s="9">
        <f>INDEX(SLA_Policy!$D$2:$D$5,MATCH(F4604,SLA_Policy!$A$2:$A$5,0))</f>
        <v>120</v>
      </c>
      <c r="Y4604" s="9" t="str">
        <f>IF(E4604="Cancelled","Excluded",IF(D4604="",IF((SLA_Policy!$B$8-B4604)*24&gt;X4604,"Open - Breached","Open - On Track"),IF((D4604-B4604)*24&lt;=X4604,"Met","Breached")))</f>
        <v>Met</v>
      </c>
    </row>
    <row r="4605" spans="1:25" x14ac:dyDescent="0.25">
      <c r="A4605" s="9" t="s">
        <v>8064</v>
      </c>
      <c r="B4605" s="23">
        <v>46064.627083333296</v>
      </c>
      <c r="C4605" s="23">
        <v>46064.636111111096</v>
      </c>
      <c r="D4605" s="23">
        <v>46065.340972222199</v>
      </c>
      <c r="E4605" s="9" t="s">
        <v>212</v>
      </c>
      <c r="F4605" s="9" t="s">
        <v>189</v>
      </c>
      <c r="G4605" s="9" t="s">
        <v>236</v>
      </c>
      <c r="H4605" s="9" t="s">
        <v>161</v>
      </c>
      <c r="I4605" s="9" t="s">
        <v>237</v>
      </c>
      <c r="J4605" s="9" t="s">
        <v>2321</v>
      </c>
      <c r="K4605" s="9" t="s">
        <v>239</v>
      </c>
      <c r="L4605" s="9" t="s">
        <v>226</v>
      </c>
      <c r="M4605" s="9" t="s">
        <v>1641</v>
      </c>
      <c r="N4605" s="9" t="s">
        <v>199</v>
      </c>
      <c r="O4605" s="9" t="s">
        <v>177</v>
      </c>
      <c r="P4605" s="9" t="s">
        <v>300</v>
      </c>
      <c r="Q4605" s="9" t="s">
        <v>219</v>
      </c>
      <c r="R4605" s="9">
        <v>0</v>
      </c>
      <c r="S4605" s="9">
        <v>6</v>
      </c>
      <c r="U4605" s="9" t="s">
        <v>242</v>
      </c>
      <c r="X4605" s="9">
        <f>INDEX(SLA_Policy!$D$2:$D$5,MATCH(F4605,SLA_Policy!$A$2:$A$5,0))</f>
        <v>120</v>
      </c>
      <c r="Y4605" s="9" t="str">
        <f>IF(E4605="Cancelled","Excluded",IF(D4605="",IF((SLA_Policy!$B$8-B4605)*24&gt;X4605,"Open - Breached","Open - On Track"),IF((D4605-B4605)*24&lt;=X4605,"Met","Breached")))</f>
        <v>Met</v>
      </c>
    </row>
    <row r="4606" spans="1:25" x14ac:dyDescent="0.25">
      <c r="A4606" s="9" t="s">
        <v>8065</v>
      </c>
      <c r="B4606" s="23">
        <v>46064.632638888899</v>
      </c>
      <c r="C4606" s="23">
        <v>46064.651388888902</v>
      </c>
      <c r="D4606" s="23">
        <v>46064.715277777803</v>
      </c>
      <c r="E4606" s="9" t="s">
        <v>212</v>
      </c>
      <c r="F4606" s="9" t="s">
        <v>188</v>
      </c>
      <c r="G4606" s="9" t="s">
        <v>213</v>
      </c>
      <c r="H4606" s="9" t="s">
        <v>162</v>
      </c>
      <c r="I4606" s="9" t="s">
        <v>393</v>
      </c>
      <c r="J4606" s="9" t="s">
        <v>8066</v>
      </c>
      <c r="K4606" s="9" t="s">
        <v>246</v>
      </c>
      <c r="L4606" s="9" t="s">
        <v>216</v>
      </c>
      <c r="M4606" s="9" t="s">
        <v>8067</v>
      </c>
      <c r="N4606" s="9" t="s">
        <v>196</v>
      </c>
      <c r="O4606" s="9" t="s">
        <v>116</v>
      </c>
      <c r="P4606" s="9" t="s">
        <v>525</v>
      </c>
      <c r="Q4606" s="9" t="s">
        <v>219</v>
      </c>
      <c r="R4606" s="9">
        <v>0</v>
      </c>
      <c r="S4606" s="9">
        <v>15</v>
      </c>
      <c r="U4606" s="9" t="s">
        <v>290</v>
      </c>
      <c r="X4606" s="9">
        <f>INDEX(SLA_Policy!$D$2:$D$5,MATCH(F4606,SLA_Policy!$A$2:$A$5,0))</f>
        <v>72</v>
      </c>
      <c r="Y4606" s="9" t="str">
        <f>IF(E4606="Cancelled","Excluded",IF(D4606="",IF((SLA_Policy!$B$8-B4606)*24&gt;X4606,"Open - Breached","Open - On Track"),IF((D4606-B4606)*24&lt;=X4606,"Met","Breached")))</f>
        <v>Met</v>
      </c>
    </row>
    <row r="4607" spans="1:25" x14ac:dyDescent="0.25">
      <c r="A4607" s="9" t="s">
        <v>8068</v>
      </c>
      <c r="B4607" s="23">
        <v>46064.647916666698</v>
      </c>
      <c r="C4607" s="23">
        <v>46064.652083333298</v>
      </c>
      <c r="D4607" s="23">
        <v>46065.375</v>
      </c>
      <c r="E4607" s="9" t="s">
        <v>212</v>
      </c>
      <c r="F4607" s="9" t="s">
        <v>189</v>
      </c>
      <c r="G4607" s="9" t="s">
        <v>213</v>
      </c>
      <c r="H4607" s="9" t="s">
        <v>161</v>
      </c>
      <c r="I4607" s="9" t="s">
        <v>389</v>
      </c>
      <c r="J4607" s="9" t="s">
        <v>767</v>
      </c>
      <c r="K4607" s="9" t="s">
        <v>303</v>
      </c>
      <c r="L4607" s="9" t="s">
        <v>216</v>
      </c>
      <c r="M4607" s="9" t="s">
        <v>679</v>
      </c>
      <c r="N4607" s="9" t="s">
        <v>198</v>
      </c>
      <c r="O4607" s="9" t="s">
        <v>116</v>
      </c>
      <c r="P4607" s="9" t="s">
        <v>590</v>
      </c>
      <c r="Q4607" s="9" t="s">
        <v>219</v>
      </c>
      <c r="R4607" s="9">
        <v>1</v>
      </c>
      <c r="S4607" s="9">
        <v>8</v>
      </c>
      <c r="U4607" s="9" t="s">
        <v>290</v>
      </c>
      <c r="W4607" s="9">
        <v>4</v>
      </c>
      <c r="X4607" s="9">
        <f>INDEX(SLA_Policy!$D$2:$D$5,MATCH(F4607,SLA_Policy!$A$2:$A$5,0))</f>
        <v>120</v>
      </c>
      <c r="Y4607" s="9" t="str">
        <f>IF(E4607="Cancelled","Excluded",IF(D4607="",IF((SLA_Policy!$B$8-B4607)*24&gt;X4607,"Open - Breached","Open - On Track"),IF((D4607-B4607)*24&lt;=X4607,"Met","Breached")))</f>
        <v>Met</v>
      </c>
    </row>
    <row r="4608" spans="1:25" x14ac:dyDescent="0.25">
      <c r="A4608" s="9" t="s">
        <v>8069</v>
      </c>
      <c r="B4608" s="23">
        <v>46064.651388888902</v>
      </c>
      <c r="C4608" s="23">
        <v>46064.683333333298</v>
      </c>
      <c r="D4608" s="23">
        <v>46065.359722222202</v>
      </c>
      <c r="E4608" s="9" t="s">
        <v>212</v>
      </c>
      <c r="F4608" s="9" t="s">
        <v>188</v>
      </c>
      <c r="G4608" s="9" t="s">
        <v>213</v>
      </c>
      <c r="H4608" s="9" t="s">
        <v>88</v>
      </c>
      <c r="I4608" s="9" t="s">
        <v>92</v>
      </c>
      <c r="J4608" s="9" t="s">
        <v>1082</v>
      </c>
      <c r="K4608" s="9" t="s">
        <v>215</v>
      </c>
      <c r="L4608" s="9" t="s">
        <v>270</v>
      </c>
      <c r="M4608" s="9" t="s">
        <v>657</v>
      </c>
      <c r="N4608" s="9" t="s">
        <v>197</v>
      </c>
      <c r="O4608" s="9" t="s">
        <v>178</v>
      </c>
      <c r="P4608" s="9" t="s">
        <v>414</v>
      </c>
      <c r="Q4608" s="9" t="s">
        <v>219</v>
      </c>
      <c r="R4608" s="9">
        <v>0</v>
      </c>
      <c r="S4608" s="9">
        <v>28</v>
      </c>
      <c r="T4608" s="9" t="s">
        <v>229</v>
      </c>
      <c r="U4608" s="9" t="s">
        <v>266</v>
      </c>
      <c r="W4608" s="9">
        <v>5</v>
      </c>
      <c r="X4608" s="9">
        <f>INDEX(SLA_Policy!$D$2:$D$5,MATCH(F4608,SLA_Policy!$A$2:$A$5,0))</f>
        <v>72</v>
      </c>
      <c r="Y4608" s="9" t="str">
        <f>IF(E4608="Cancelled","Excluded",IF(D4608="",IF((SLA_Policy!$B$8-B4608)*24&gt;X4608,"Open - Breached","Open - On Track"),IF((D4608-B4608)*24&lt;=X4608,"Met","Breached")))</f>
        <v>Met</v>
      </c>
    </row>
    <row r="4609" spans="1:25" x14ac:dyDescent="0.25">
      <c r="A4609" s="9" t="s">
        <v>8070</v>
      </c>
      <c r="B4609" s="23">
        <v>46064.660416666702</v>
      </c>
      <c r="C4609" s="23">
        <v>46064.664583333302</v>
      </c>
      <c r="D4609" s="23">
        <v>46064.733333333301</v>
      </c>
      <c r="E4609" s="9" t="s">
        <v>212</v>
      </c>
      <c r="F4609" s="9" t="s">
        <v>187</v>
      </c>
      <c r="G4609" s="9" t="s">
        <v>213</v>
      </c>
      <c r="H4609" s="9" t="s">
        <v>164</v>
      </c>
      <c r="I4609" s="9" t="s">
        <v>260</v>
      </c>
      <c r="J4609" s="9" t="s">
        <v>2270</v>
      </c>
      <c r="K4609" s="9" t="s">
        <v>410</v>
      </c>
      <c r="L4609" s="9" t="s">
        <v>226</v>
      </c>
      <c r="M4609" s="9" t="s">
        <v>630</v>
      </c>
      <c r="N4609" s="9" t="s">
        <v>196</v>
      </c>
      <c r="O4609" s="9" t="s">
        <v>179</v>
      </c>
      <c r="P4609" s="9" t="s">
        <v>337</v>
      </c>
      <c r="Q4609" s="9" t="s">
        <v>273</v>
      </c>
      <c r="R4609" s="9">
        <v>0</v>
      </c>
      <c r="S4609" s="9">
        <v>37</v>
      </c>
      <c r="T4609" s="9" t="s">
        <v>265</v>
      </c>
      <c r="U4609" s="9" t="s">
        <v>376</v>
      </c>
      <c r="X4609" s="9">
        <f>INDEX(SLA_Policy!$D$2:$D$5,MATCH(F4609,SLA_Policy!$A$2:$A$5,0))</f>
        <v>8</v>
      </c>
      <c r="Y4609" s="9" t="str">
        <f>IF(E4609="Cancelled","Excluded",IF(D4609="",IF((SLA_Policy!$B$8-B4609)*24&gt;X4609,"Open - Breached","Open - On Track"),IF((D4609-B4609)*24&lt;=X4609,"Met","Breached")))</f>
        <v>Met</v>
      </c>
    </row>
    <row r="4610" spans="1:25" x14ac:dyDescent="0.25">
      <c r="A4610" s="9" t="s">
        <v>8071</v>
      </c>
      <c r="B4610" s="23">
        <v>46064.671527777798</v>
      </c>
      <c r="C4610" s="23">
        <v>46064.688888888901</v>
      </c>
      <c r="D4610" s="23">
        <v>46065.388888888898</v>
      </c>
      <c r="E4610" s="9" t="s">
        <v>212</v>
      </c>
      <c r="F4610" s="9" t="s">
        <v>189</v>
      </c>
      <c r="G4610" s="9" t="s">
        <v>213</v>
      </c>
      <c r="H4610" s="9" t="s">
        <v>161</v>
      </c>
      <c r="I4610" s="9" t="s">
        <v>389</v>
      </c>
      <c r="J4610" s="9" t="s">
        <v>786</v>
      </c>
      <c r="K4610" s="9" t="s">
        <v>239</v>
      </c>
      <c r="L4610" s="9" t="s">
        <v>104</v>
      </c>
      <c r="M4610" s="9" t="s">
        <v>2268</v>
      </c>
      <c r="N4610" s="9" t="s">
        <v>198</v>
      </c>
      <c r="O4610" s="9" t="s">
        <v>116</v>
      </c>
      <c r="P4610" s="9" t="s">
        <v>295</v>
      </c>
      <c r="Q4610" s="9" t="s">
        <v>219</v>
      </c>
      <c r="R4610" s="9">
        <v>0</v>
      </c>
      <c r="S4610" s="9">
        <v>10</v>
      </c>
      <c r="U4610" s="9" t="s">
        <v>266</v>
      </c>
      <c r="X4610" s="9">
        <f>INDEX(SLA_Policy!$D$2:$D$5,MATCH(F4610,SLA_Policy!$A$2:$A$5,0))</f>
        <v>120</v>
      </c>
      <c r="Y4610" s="9" t="str">
        <f>IF(E4610="Cancelled","Excluded",IF(D4610="",IF((SLA_Policy!$B$8-B4610)*24&gt;X4610,"Open - Breached","Open - On Track"),IF((D4610-B4610)*24&lt;=X4610,"Met","Breached")))</f>
        <v>Met</v>
      </c>
    </row>
    <row r="4611" spans="1:25" x14ac:dyDescent="0.25">
      <c r="A4611" s="9" t="s">
        <v>8072</v>
      </c>
      <c r="B4611" s="23">
        <v>46064.675694444399</v>
      </c>
      <c r="C4611" s="23">
        <v>46064.722222222197</v>
      </c>
      <c r="D4611" s="23">
        <v>46065.359027777798</v>
      </c>
      <c r="E4611" s="9" t="s">
        <v>212</v>
      </c>
      <c r="F4611" s="9" t="s">
        <v>188</v>
      </c>
      <c r="G4611" s="9" t="s">
        <v>213</v>
      </c>
      <c r="H4611" s="9" t="s">
        <v>166</v>
      </c>
      <c r="I4611" s="9" t="s">
        <v>286</v>
      </c>
      <c r="J4611" s="9" t="s">
        <v>2859</v>
      </c>
      <c r="K4611" s="9" t="s">
        <v>246</v>
      </c>
      <c r="L4611" s="9" t="s">
        <v>282</v>
      </c>
      <c r="M4611" s="9" t="s">
        <v>1367</v>
      </c>
      <c r="N4611" s="9" t="s">
        <v>197</v>
      </c>
      <c r="O4611" s="9" t="s">
        <v>181</v>
      </c>
      <c r="P4611" s="9" t="s">
        <v>449</v>
      </c>
      <c r="Q4611" s="9" t="s">
        <v>219</v>
      </c>
      <c r="R4611" s="9">
        <v>0</v>
      </c>
      <c r="S4611" s="9">
        <v>9</v>
      </c>
      <c r="U4611" s="9" t="s">
        <v>290</v>
      </c>
      <c r="X4611" s="9">
        <f>INDEX(SLA_Policy!$D$2:$D$5,MATCH(F4611,SLA_Policy!$A$2:$A$5,0))</f>
        <v>72</v>
      </c>
      <c r="Y4611" s="9" t="str">
        <f>IF(E4611="Cancelled","Excluded",IF(D4611="",IF((SLA_Policy!$B$8-B4611)*24&gt;X4611,"Open - Breached","Open - On Track"),IF((D4611-B4611)*24&lt;=X4611,"Met","Breached")))</f>
        <v>Met</v>
      </c>
    </row>
    <row r="4612" spans="1:25" x14ac:dyDescent="0.25">
      <c r="A4612" s="9" t="s">
        <v>8073</v>
      </c>
      <c r="B4612" s="23">
        <v>46064.693055555603</v>
      </c>
      <c r="C4612" s="23">
        <v>46064.722222222197</v>
      </c>
      <c r="D4612" s="23">
        <v>46065.382638888899</v>
      </c>
      <c r="E4612" s="9" t="s">
        <v>212</v>
      </c>
      <c r="F4612" s="9" t="s">
        <v>188</v>
      </c>
      <c r="G4612" s="9" t="s">
        <v>213</v>
      </c>
      <c r="H4612" s="9" t="s">
        <v>166</v>
      </c>
      <c r="I4612" s="9" t="s">
        <v>286</v>
      </c>
      <c r="J4612" s="9" t="s">
        <v>7599</v>
      </c>
      <c r="K4612" s="9" t="s">
        <v>239</v>
      </c>
      <c r="L4612" s="9" t="s">
        <v>371</v>
      </c>
      <c r="M4612" s="9" t="s">
        <v>1345</v>
      </c>
      <c r="N4612" s="9" t="s">
        <v>197</v>
      </c>
      <c r="O4612" s="9" t="s">
        <v>181</v>
      </c>
      <c r="P4612" s="9" t="s">
        <v>289</v>
      </c>
      <c r="Q4612" s="9" t="s">
        <v>219</v>
      </c>
      <c r="R4612" s="9">
        <v>0</v>
      </c>
      <c r="S4612" s="9">
        <v>16</v>
      </c>
      <c r="U4612" s="9" t="s">
        <v>376</v>
      </c>
      <c r="X4612" s="9">
        <f>INDEX(SLA_Policy!$D$2:$D$5,MATCH(F4612,SLA_Policy!$A$2:$A$5,0))</f>
        <v>72</v>
      </c>
      <c r="Y4612" s="9" t="str">
        <f>IF(E4612="Cancelled","Excluded",IF(D4612="",IF((SLA_Policy!$B$8-B4612)*24&gt;X4612,"Open - Breached","Open - On Track"),IF((D4612-B4612)*24&lt;=X4612,"Met","Breached")))</f>
        <v>Met</v>
      </c>
    </row>
    <row r="4613" spans="1:25" x14ac:dyDescent="0.25">
      <c r="A4613" s="9" t="s">
        <v>8074</v>
      </c>
      <c r="B4613" s="23">
        <v>46064.701388888898</v>
      </c>
      <c r="C4613" s="23">
        <v>46064.710416666698</v>
      </c>
      <c r="D4613" s="23">
        <v>46065.35</v>
      </c>
      <c r="E4613" s="9" t="s">
        <v>212</v>
      </c>
      <c r="F4613" s="9" t="s">
        <v>189</v>
      </c>
      <c r="G4613" s="9" t="s">
        <v>236</v>
      </c>
      <c r="H4613" s="9" t="s">
        <v>161</v>
      </c>
      <c r="I4613" s="9" t="s">
        <v>482</v>
      </c>
      <c r="J4613" s="9" t="s">
        <v>2068</v>
      </c>
      <c r="K4613" s="9" t="s">
        <v>239</v>
      </c>
      <c r="L4613" s="9" t="s">
        <v>311</v>
      </c>
      <c r="M4613" s="9" t="s">
        <v>862</v>
      </c>
      <c r="N4613" s="9" t="s">
        <v>196</v>
      </c>
      <c r="O4613" s="9" t="s">
        <v>177</v>
      </c>
      <c r="P4613" s="9" t="s">
        <v>457</v>
      </c>
      <c r="Q4613" s="9" t="s">
        <v>273</v>
      </c>
      <c r="R4613" s="9">
        <v>0</v>
      </c>
      <c r="S4613" s="9">
        <v>32</v>
      </c>
      <c r="U4613" s="9" t="s">
        <v>242</v>
      </c>
      <c r="X4613" s="9">
        <f>INDEX(SLA_Policy!$D$2:$D$5,MATCH(F4613,SLA_Policy!$A$2:$A$5,0))</f>
        <v>120</v>
      </c>
      <c r="Y4613" s="9" t="str">
        <f>IF(E4613="Cancelled","Excluded",IF(D4613="",IF((SLA_Policy!$B$8-B4613)*24&gt;X4613,"Open - Breached","Open - On Track"),IF((D4613-B4613)*24&lt;=X4613,"Met","Breached")))</f>
        <v>Met</v>
      </c>
    </row>
    <row r="4614" spans="1:25" x14ac:dyDescent="0.25">
      <c r="A4614" s="9" t="s">
        <v>8075</v>
      </c>
      <c r="B4614" s="23">
        <v>46064.706250000003</v>
      </c>
      <c r="C4614" s="23">
        <v>46064.745138888902</v>
      </c>
      <c r="D4614" s="23">
        <v>46070.409027777801</v>
      </c>
      <c r="E4614" s="9" t="s">
        <v>212</v>
      </c>
      <c r="F4614" s="9" t="s">
        <v>189</v>
      </c>
      <c r="G4614" s="9" t="s">
        <v>213</v>
      </c>
      <c r="H4614" s="9" t="s">
        <v>163</v>
      </c>
      <c r="I4614" s="9" t="s">
        <v>223</v>
      </c>
      <c r="J4614" s="9" t="s">
        <v>8076</v>
      </c>
      <c r="K4614" s="9" t="s">
        <v>303</v>
      </c>
      <c r="L4614" s="9" t="s">
        <v>307</v>
      </c>
      <c r="M4614" s="9" t="s">
        <v>544</v>
      </c>
      <c r="N4614" s="9" t="s">
        <v>196</v>
      </c>
      <c r="O4614" s="9" t="s">
        <v>176</v>
      </c>
      <c r="P4614" s="9" t="s">
        <v>419</v>
      </c>
      <c r="Q4614" s="9" t="s">
        <v>219</v>
      </c>
      <c r="R4614" s="9">
        <v>0</v>
      </c>
      <c r="S4614" s="9">
        <v>39</v>
      </c>
      <c r="T4614" s="9" t="s">
        <v>136</v>
      </c>
      <c r="U4614" s="9" t="s">
        <v>230</v>
      </c>
      <c r="X4614" s="9">
        <f>INDEX(SLA_Policy!$D$2:$D$5,MATCH(F4614,SLA_Policy!$A$2:$A$5,0))</f>
        <v>120</v>
      </c>
      <c r="Y4614" s="9" t="str">
        <f>IF(E4614="Cancelled","Excluded",IF(D4614="",IF((SLA_Policy!$B$8-B4614)*24&gt;X4614,"Open - Breached","Open - On Track"),IF((D4614-B4614)*24&lt;=X4614,"Met","Breached")))</f>
        <v>Breached</v>
      </c>
    </row>
    <row r="4615" spans="1:25" x14ac:dyDescent="0.25">
      <c r="A4615" s="9" t="s">
        <v>8077</v>
      </c>
      <c r="B4615" s="23">
        <v>46064.711805555598</v>
      </c>
      <c r="C4615" s="23">
        <v>46064.724305555603</v>
      </c>
      <c r="D4615" s="23">
        <v>46065.348611111098</v>
      </c>
      <c r="E4615" s="9" t="s">
        <v>212</v>
      </c>
      <c r="F4615" s="9" t="s">
        <v>188</v>
      </c>
      <c r="G4615" s="9" t="s">
        <v>213</v>
      </c>
      <c r="H4615" s="9" t="s">
        <v>167</v>
      </c>
      <c r="I4615" s="9" t="s">
        <v>684</v>
      </c>
      <c r="J4615" s="9" t="s">
        <v>8078</v>
      </c>
      <c r="K4615" s="9" t="s">
        <v>215</v>
      </c>
      <c r="L4615" s="9" t="s">
        <v>216</v>
      </c>
      <c r="M4615" s="9" t="s">
        <v>1463</v>
      </c>
      <c r="N4615" s="9" t="s">
        <v>196</v>
      </c>
      <c r="O4615" s="9" t="s">
        <v>116</v>
      </c>
      <c r="P4615" s="9" t="s">
        <v>295</v>
      </c>
      <c r="Q4615" s="9" t="s">
        <v>219</v>
      </c>
      <c r="R4615" s="9">
        <v>0</v>
      </c>
      <c r="S4615" s="9">
        <v>10</v>
      </c>
      <c r="U4615" s="9" t="s">
        <v>376</v>
      </c>
      <c r="X4615" s="9">
        <f>INDEX(SLA_Policy!$D$2:$D$5,MATCH(F4615,SLA_Policy!$A$2:$A$5,0))</f>
        <v>72</v>
      </c>
      <c r="Y4615" s="9" t="str">
        <f>IF(E4615="Cancelled","Excluded",IF(D4615="",IF((SLA_Policy!$B$8-B4615)*24&gt;X4615,"Open - Breached","Open - On Track"),IF((D4615-B4615)*24&lt;=X4615,"Met","Breached")))</f>
        <v>Met</v>
      </c>
    </row>
    <row r="4616" spans="1:25" x14ac:dyDescent="0.25">
      <c r="A4616" s="9" t="s">
        <v>8079</v>
      </c>
      <c r="B4616" s="23">
        <v>46064.716666666704</v>
      </c>
      <c r="C4616" s="23">
        <v>46064.7680555556</v>
      </c>
      <c r="D4616" s="23">
        <v>46065.332638888904</v>
      </c>
      <c r="E4616" s="9" t="s">
        <v>212</v>
      </c>
      <c r="F4616" s="9" t="s">
        <v>188</v>
      </c>
      <c r="G4616" s="9" t="s">
        <v>213</v>
      </c>
      <c r="H4616" s="9" t="s">
        <v>163</v>
      </c>
      <c r="I4616" s="9" t="s">
        <v>405</v>
      </c>
      <c r="J4616" s="9" t="s">
        <v>884</v>
      </c>
      <c r="K4616" s="9" t="s">
        <v>303</v>
      </c>
      <c r="L4616" s="9" t="s">
        <v>282</v>
      </c>
      <c r="M4616" s="9" t="s">
        <v>367</v>
      </c>
      <c r="N4616" s="9" t="s">
        <v>196</v>
      </c>
      <c r="O4616" s="9" t="s">
        <v>176</v>
      </c>
      <c r="P4616" s="9" t="s">
        <v>228</v>
      </c>
      <c r="Q4616" s="9" t="s">
        <v>219</v>
      </c>
      <c r="R4616" s="9">
        <v>0</v>
      </c>
      <c r="S4616" s="9">
        <v>7</v>
      </c>
      <c r="U4616" s="9" t="s">
        <v>230</v>
      </c>
      <c r="X4616" s="9">
        <f>INDEX(SLA_Policy!$D$2:$D$5,MATCH(F4616,SLA_Policy!$A$2:$A$5,0))</f>
        <v>72</v>
      </c>
      <c r="Y4616" s="9" t="str">
        <f>IF(E4616="Cancelled","Excluded",IF(D4616="",IF((SLA_Policy!$B$8-B4616)*24&gt;X4616,"Open - Breached","Open - On Track"),IF((D4616-B4616)*24&lt;=X4616,"Met","Breached")))</f>
        <v>Met</v>
      </c>
    </row>
    <row r="4617" spans="1:25" x14ac:dyDescent="0.25">
      <c r="A4617" s="9" t="s">
        <v>8080</v>
      </c>
      <c r="B4617" s="23">
        <v>46064.804166666698</v>
      </c>
      <c r="E4617" s="9" t="s">
        <v>649</v>
      </c>
      <c r="F4617" s="9" t="s">
        <v>189</v>
      </c>
      <c r="G4617" s="9" t="s">
        <v>213</v>
      </c>
      <c r="H4617" s="9" t="s">
        <v>88</v>
      </c>
      <c r="I4617" s="9" t="s">
        <v>354</v>
      </c>
      <c r="J4617" s="9" t="s">
        <v>2954</v>
      </c>
      <c r="K4617" s="9" t="s">
        <v>215</v>
      </c>
      <c r="L4617" s="9" t="s">
        <v>216</v>
      </c>
      <c r="M4617" s="9" t="s">
        <v>3203</v>
      </c>
      <c r="N4617" s="9" t="s">
        <v>197</v>
      </c>
      <c r="O4617" s="9" t="s">
        <v>178</v>
      </c>
      <c r="P4617" s="9" t="s">
        <v>360</v>
      </c>
      <c r="Q4617" s="9" t="s">
        <v>219</v>
      </c>
      <c r="R4617" s="9">
        <v>0</v>
      </c>
      <c r="S4617" s="9">
        <v>4</v>
      </c>
      <c r="T4617" s="9" t="s">
        <v>220</v>
      </c>
      <c r="X4617" s="9">
        <f>INDEX(SLA_Policy!$D$2:$D$5,MATCH(F4617,SLA_Policy!$A$2:$A$5,0))</f>
        <v>120</v>
      </c>
      <c r="Y4617" s="9" t="str">
        <f>IF(E4617="Cancelled","Excluded",IF(D4617="",IF((SLA_Policy!$B$8-B4617)*24&gt;X4617,"Open - Breached","Open - On Track"),IF((D4617-B4617)*24&lt;=X4617,"Met","Breached")))</f>
        <v>Excluded</v>
      </c>
    </row>
    <row r="4618" spans="1:25" x14ac:dyDescent="0.25">
      <c r="A4618" s="9" t="s">
        <v>8081</v>
      </c>
      <c r="B4618" s="23">
        <v>46065.258333333302</v>
      </c>
      <c r="C4618" s="23">
        <v>46065.322222222203</v>
      </c>
      <c r="D4618" s="23">
        <v>46070.363888888904</v>
      </c>
      <c r="E4618" s="9" t="s">
        <v>212</v>
      </c>
      <c r="F4618" s="9" t="s">
        <v>189</v>
      </c>
      <c r="G4618" s="9" t="s">
        <v>213</v>
      </c>
      <c r="H4618" s="9" t="s">
        <v>167</v>
      </c>
      <c r="I4618" s="9" t="s">
        <v>362</v>
      </c>
      <c r="J4618" s="9" t="s">
        <v>4098</v>
      </c>
      <c r="K4618" s="9" t="s">
        <v>225</v>
      </c>
      <c r="L4618" s="9" t="s">
        <v>226</v>
      </c>
      <c r="M4618" s="9" t="s">
        <v>227</v>
      </c>
      <c r="N4618" s="9" t="s">
        <v>199</v>
      </c>
      <c r="O4618" s="9" t="s">
        <v>176</v>
      </c>
      <c r="P4618" s="9" t="s">
        <v>228</v>
      </c>
      <c r="Q4618" s="9" t="s">
        <v>219</v>
      </c>
      <c r="R4618" s="9">
        <v>0</v>
      </c>
      <c r="S4618" s="9">
        <v>27</v>
      </c>
      <c r="T4618" s="9" t="s">
        <v>220</v>
      </c>
      <c r="U4618" s="9" t="s">
        <v>248</v>
      </c>
      <c r="X4618" s="9">
        <f>INDEX(SLA_Policy!$D$2:$D$5,MATCH(F4618,SLA_Policy!$A$2:$A$5,0))</f>
        <v>120</v>
      </c>
      <c r="Y4618" s="9" t="str">
        <f>IF(E4618="Cancelled","Excluded",IF(D4618="",IF((SLA_Policy!$B$8-B4618)*24&gt;X4618,"Open - Breached","Open - On Track"),IF((D4618-B4618)*24&lt;=X4618,"Met","Breached")))</f>
        <v>Breached</v>
      </c>
    </row>
    <row r="4619" spans="1:25" x14ac:dyDescent="0.25">
      <c r="A4619" s="9" t="s">
        <v>8082</v>
      </c>
      <c r="B4619" s="23">
        <v>46065.292361111096</v>
      </c>
      <c r="C4619" s="23">
        <v>46065.3</v>
      </c>
      <c r="D4619" s="23">
        <v>46066.374305555597</v>
      </c>
      <c r="E4619" s="9" t="s">
        <v>212</v>
      </c>
      <c r="F4619" s="9" t="s">
        <v>188</v>
      </c>
      <c r="G4619" s="9" t="s">
        <v>213</v>
      </c>
      <c r="H4619" s="9" t="s">
        <v>163</v>
      </c>
      <c r="I4619" s="9" t="s">
        <v>405</v>
      </c>
      <c r="J4619" s="9" t="s">
        <v>8083</v>
      </c>
      <c r="K4619" s="9" t="s">
        <v>246</v>
      </c>
      <c r="L4619" s="9" t="s">
        <v>216</v>
      </c>
      <c r="M4619" s="9" t="s">
        <v>3030</v>
      </c>
      <c r="N4619" s="9" t="s">
        <v>198</v>
      </c>
      <c r="O4619" s="9" t="s">
        <v>176</v>
      </c>
      <c r="P4619" s="9" t="s">
        <v>253</v>
      </c>
      <c r="Q4619" s="9" t="s">
        <v>219</v>
      </c>
      <c r="R4619" s="9">
        <v>0</v>
      </c>
      <c r="S4619" s="9">
        <v>13</v>
      </c>
      <c r="U4619" s="9" t="s">
        <v>230</v>
      </c>
      <c r="W4619" s="9">
        <v>3</v>
      </c>
      <c r="X4619" s="9">
        <f>INDEX(SLA_Policy!$D$2:$D$5,MATCH(F4619,SLA_Policy!$A$2:$A$5,0))</f>
        <v>72</v>
      </c>
      <c r="Y4619" s="9" t="str">
        <f>IF(E4619="Cancelled","Excluded",IF(D4619="",IF((SLA_Policy!$B$8-B4619)*24&gt;X4619,"Open - Breached","Open - On Track"),IF((D4619-B4619)*24&lt;=X4619,"Met","Breached")))</f>
        <v>Met</v>
      </c>
    </row>
    <row r="4620" spans="1:25" x14ac:dyDescent="0.25">
      <c r="A4620" s="9" t="s">
        <v>8084</v>
      </c>
      <c r="B4620" s="23">
        <v>46065.340277777803</v>
      </c>
      <c r="C4620" s="23">
        <v>46065.344444444498</v>
      </c>
      <c r="D4620" s="23">
        <v>46065.418749999997</v>
      </c>
      <c r="E4620" s="9" t="s">
        <v>212</v>
      </c>
      <c r="F4620" s="9" t="s">
        <v>188</v>
      </c>
      <c r="G4620" s="9" t="s">
        <v>213</v>
      </c>
      <c r="H4620" s="9" t="s">
        <v>164</v>
      </c>
      <c r="I4620" s="9" t="s">
        <v>339</v>
      </c>
      <c r="J4620" s="9" t="s">
        <v>459</v>
      </c>
      <c r="K4620" s="9" t="s">
        <v>215</v>
      </c>
      <c r="L4620" s="9" t="s">
        <v>216</v>
      </c>
      <c r="M4620" s="9" t="s">
        <v>1313</v>
      </c>
      <c r="N4620" s="9" t="s">
        <v>198</v>
      </c>
      <c r="O4620" s="9" t="s">
        <v>116</v>
      </c>
      <c r="P4620" s="9" t="s">
        <v>590</v>
      </c>
      <c r="Q4620" s="9" t="s">
        <v>219</v>
      </c>
      <c r="R4620" s="9">
        <v>0</v>
      </c>
      <c r="S4620" s="9">
        <v>12</v>
      </c>
      <c r="T4620" s="9" t="s">
        <v>343</v>
      </c>
      <c r="U4620" s="9" t="s">
        <v>248</v>
      </c>
      <c r="X4620" s="9">
        <f>INDEX(SLA_Policy!$D$2:$D$5,MATCH(F4620,SLA_Policy!$A$2:$A$5,0))</f>
        <v>72</v>
      </c>
      <c r="Y4620" s="9" t="str">
        <f>IF(E4620="Cancelled","Excluded",IF(D4620="",IF((SLA_Policy!$B$8-B4620)*24&gt;X4620,"Open - Breached","Open - On Track"),IF((D4620-B4620)*24&lt;=X4620,"Met","Breached")))</f>
        <v>Met</v>
      </c>
    </row>
    <row r="4621" spans="1:25" x14ac:dyDescent="0.25">
      <c r="A4621" s="9" t="s">
        <v>8085</v>
      </c>
      <c r="B4621" s="23">
        <v>46065.348611111098</v>
      </c>
      <c r="C4621" s="23">
        <v>46065.354166666701</v>
      </c>
      <c r="D4621" s="23">
        <v>46066.326388888898</v>
      </c>
      <c r="E4621" s="9" t="s">
        <v>212</v>
      </c>
      <c r="F4621" s="9" t="s">
        <v>188</v>
      </c>
      <c r="G4621" s="9" t="s">
        <v>213</v>
      </c>
      <c r="H4621" s="9" t="s">
        <v>167</v>
      </c>
      <c r="I4621" s="9" t="s">
        <v>362</v>
      </c>
      <c r="J4621" s="9" t="s">
        <v>8086</v>
      </c>
      <c r="K4621" s="9" t="s">
        <v>303</v>
      </c>
      <c r="L4621" s="9" t="s">
        <v>216</v>
      </c>
      <c r="M4621" s="9" t="s">
        <v>1287</v>
      </c>
      <c r="N4621" s="9" t="s">
        <v>199</v>
      </c>
      <c r="O4621" s="9" t="s">
        <v>176</v>
      </c>
      <c r="P4621" s="9" t="s">
        <v>228</v>
      </c>
      <c r="Q4621" s="9" t="s">
        <v>219</v>
      </c>
      <c r="R4621" s="9">
        <v>0</v>
      </c>
      <c r="S4621" s="9">
        <v>22</v>
      </c>
      <c r="U4621" s="9" t="s">
        <v>290</v>
      </c>
      <c r="W4621" s="9">
        <v>4</v>
      </c>
      <c r="X4621" s="9">
        <f>INDEX(SLA_Policy!$D$2:$D$5,MATCH(F4621,SLA_Policy!$A$2:$A$5,0))</f>
        <v>72</v>
      </c>
      <c r="Y4621" s="9" t="str">
        <f>IF(E4621="Cancelled","Excluded",IF(D4621="",IF((SLA_Policy!$B$8-B4621)*24&gt;X4621,"Open - Breached","Open - On Track"),IF((D4621-B4621)*24&lt;=X4621,"Met","Breached")))</f>
        <v>Met</v>
      </c>
    </row>
    <row r="4622" spans="1:25" x14ac:dyDescent="0.25">
      <c r="A4622" s="9" t="s">
        <v>8087</v>
      </c>
      <c r="B4622" s="23">
        <v>46065.353472222203</v>
      </c>
      <c r="C4622" s="23">
        <v>46065.354861111096</v>
      </c>
      <c r="D4622" s="23">
        <v>46066.390277777798</v>
      </c>
      <c r="E4622" s="9" t="s">
        <v>212</v>
      </c>
      <c r="F4622" s="9" t="s">
        <v>188</v>
      </c>
      <c r="G4622" s="9" t="s">
        <v>236</v>
      </c>
      <c r="H4622" s="9" t="s">
        <v>163</v>
      </c>
      <c r="I4622" s="9" t="s">
        <v>315</v>
      </c>
      <c r="J4622" s="9" t="s">
        <v>4801</v>
      </c>
      <c r="K4622" s="9" t="s">
        <v>246</v>
      </c>
      <c r="L4622" s="9" t="s">
        <v>282</v>
      </c>
      <c r="M4622" s="9" t="s">
        <v>2172</v>
      </c>
      <c r="N4622" s="9" t="s">
        <v>199</v>
      </c>
      <c r="O4622" s="9" t="s">
        <v>176</v>
      </c>
      <c r="P4622" s="9" t="s">
        <v>419</v>
      </c>
      <c r="Q4622" s="9" t="s">
        <v>219</v>
      </c>
      <c r="R4622" s="9">
        <v>0</v>
      </c>
      <c r="S4622" s="9">
        <v>59</v>
      </c>
      <c r="T4622" s="9" t="s">
        <v>136</v>
      </c>
      <c r="U4622" s="9" t="s">
        <v>242</v>
      </c>
      <c r="X4622" s="9">
        <f>INDEX(SLA_Policy!$D$2:$D$5,MATCH(F4622,SLA_Policy!$A$2:$A$5,0))</f>
        <v>72</v>
      </c>
      <c r="Y4622" s="9" t="str">
        <f>IF(E4622="Cancelled","Excluded",IF(D4622="",IF((SLA_Policy!$B$8-B4622)*24&gt;X4622,"Open - Breached","Open - On Track"),IF((D4622-B4622)*24&lt;=X4622,"Met","Breached")))</f>
        <v>Met</v>
      </c>
    </row>
    <row r="4623" spans="1:25" x14ac:dyDescent="0.25">
      <c r="A4623" s="9" t="s">
        <v>8088</v>
      </c>
      <c r="B4623" s="23">
        <v>46065.3569444444</v>
      </c>
      <c r="C4623" s="23">
        <v>46065.370138888902</v>
      </c>
      <c r="D4623" s="23">
        <v>46065.563888888901</v>
      </c>
      <c r="E4623" s="9" t="s">
        <v>212</v>
      </c>
      <c r="F4623" s="9" t="s">
        <v>188</v>
      </c>
      <c r="G4623" s="9" t="s">
        <v>213</v>
      </c>
      <c r="H4623" s="9" t="s">
        <v>165</v>
      </c>
      <c r="I4623" s="9" t="s">
        <v>567</v>
      </c>
      <c r="J4623" s="9" t="s">
        <v>8089</v>
      </c>
      <c r="K4623" s="9" t="s">
        <v>303</v>
      </c>
      <c r="L4623" s="9" t="s">
        <v>351</v>
      </c>
      <c r="M4623" s="9" t="s">
        <v>603</v>
      </c>
      <c r="N4623" s="9" t="s">
        <v>196</v>
      </c>
      <c r="O4623" s="9" t="s">
        <v>176</v>
      </c>
      <c r="P4623" s="9" t="s">
        <v>228</v>
      </c>
      <c r="Q4623" s="9" t="s">
        <v>219</v>
      </c>
      <c r="R4623" s="9">
        <v>0</v>
      </c>
      <c r="S4623" s="9">
        <v>13</v>
      </c>
      <c r="U4623" s="9" t="s">
        <v>266</v>
      </c>
      <c r="W4623" s="9">
        <v>4</v>
      </c>
      <c r="X4623" s="9">
        <f>INDEX(SLA_Policy!$D$2:$D$5,MATCH(F4623,SLA_Policy!$A$2:$A$5,0))</f>
        <v>72</v>
      </c>
      <c r="Y4623" s="9" t="str">
        <f>IF(E4623="Cancelled","Excluded",IF(D4623="",IF((SLA_Policy!$B$8-B4623)*24&gt;X4623,"Open - Breached","Open - On Track"),IF((D4623-B4623)*24&lt;=X4623,"Met","Breached")))</f>
        <v>Met</v>
      </c>
    </row>
    <row r="4624" spans="1:25" x14ac:dyDescent="0.25">
      <c r="A4624" s="9" t="s">
        <v>8090</v>
      </c>
      <c r="B4624" s="23">
        <v>46065.372222222199</v>
      </c>
      <c r="C4624" s="23">
        <v>46065.385416666701</v>
      </c>
      <c r="D4624" s="23">
        <v>46065.414583333302</v>
      </c>
      <c r="E4624" s="9" t="s">
        <v>212</v>
      </c>
      <c r="F4624" s="9" t="s">
        <v>187</v>
      </c>
      <c r="G4624" s="9" t="s">
        <v>213</v>
      </c>
      <c r="H4624" s="9" t="s">
        <v>161</v>
      </c>
      <c r="I4624" s="9" t="s">
        <v>454</v>
      </c>
      <c r="J4624" s="9" t="s">
        <v>455</v>
      </c>
      <c r="K4624" s="9" t="s">
        <v>303</v>
      </c>
      <c r="L4624" s="9" t="s">
        <v>104</v>
      </c>
      <c r="M4624" s="9" t="s">
        <v>6339</v>
      </c>
      <c r="N4624" s="9" t="s">
        <v>198</v>
      </c>
      <c r="O4624" s="9" t="s">
        <v>116</v>
      </c>
      <c r="P4624" s="9" t="s">
        <v>551</v>
      </c>
      <c r="Q4624" s="9" t="s">
        <v>219</v>
      </c>
      <c r="R4624" s="9">
        <v>0</v>
      </c>
      <c r="S4624" s="9">
        <v>8</v>
      </c>
      <c r="U4624" s="9" t="s">
        <v>221</v>
      </c>
      <c r="X4624" s="9">
        <f>INDEX(SLA_Policy!$D$2:$D$5,MATCH(F4624,SLA_Policy!$A$2:$A$5,0))</f>
        <v>8</v>
      </c>
      <c r="Y4624" s="9" t="str">
        <f>IF(E4624="Cancelled","Excluded",IF(D4624="",IF((SLA_Policy!$B$8-B4624)*24&gt;X4624,"Open - Breached","Open - On Track"),IF((D4624-B4624)*24&lt;=X4624,"Met","Breached")))</f>
        <v>Met</v>
      </c>
    </row>
    <row r="4625" spans="1:25" x14ac:dyDescent="0.25">
      <c r="A4625" s="9" t="s">
        <v>8091</v>
      </c>
      <c r="B4625" s="23">
        <v>46065.373611111099</v>
      </c>
      <c r="C4625" s="23">
        <v>46065.411805555603</v>
      </c>
      <c r="D4625" s="23">
        <v>46070.353472222203</v>
      </c>
      <c r="E4625" s="9" t="s">
        <v>212</v>
      </c>
      <c r="F4625" s="9" t="s">
        <v>189</v>
      </c>
      <c r="G4625" s="9" t="s">
        <v>236</v>
      </c>
      <c r="H4625" s="9" t="s">
        <v>164</v>
      </c>
      <c r="I4625" s="9" t="s">
        <v>421</v>
      </c>
      <c r="J4625" s="9" t="s">
        <v>2960</v>
      </c>
      <c r="K4625" s="9" t="s">
        <v>303</v>
      </c>
      <c r="L4625" s="9" t="s">
        <v>104</v>
      </c>
      <c r="M4625" s="9" t="s">
        <v>3316</v>
      </c>
      <c r="N4625" s="9" t="s">
        <v>196</v>
      </c>
      <c r="O4625" s="9" t="s">
        <v>180</v>
      </c>
      <c r="P4625" s="9" t="s">
        <v>278</v>
      </c>
      <c r="Q4625" s="9" t="s">
        <v>219</v>
      </c>
      <c r="R4625" s="9">
        <v>0</v>
      </c>
      <c r="S4625" s="9">
        <v>14</v>
      </c>
      <c r="T4625" s="9" t="s">
        <v>343</v>
      </c>
      <c r="U4625" s="9" t="s">
        <v>242</v>
      </c>
      <c r="X4625" s="9">
        <f>INDEX(SLA_Policy!$D$2:$D$5,MATCH(F4625,SLA_Policy!$A$2:$A$5,0))</f>
        <v>120</v>
      </c>
      <c r="Y4625" s="9" t="str">
        <f>IF(E4625="Cancelled","Excluded",IF(D4625="",IF((SLA_Policy!$B$8-B4625)*24&gt;X4625,"Open - Breached","Open - On Track"),IF((D4625-B4625)*24&lt;=X4625,"Met","Breached")))</f>
        <v>Met</v>
      </c>
    </row>
    <row r="4626" spans="1:25" x14ac:dyDescent="0.25">
      <c r="A4626" s="9" t="s">
        <v>8092</v>
      </c>
      <c r="B4626" s="23">
        <v>46065.374305555597</v>
      </c>
      <c r="C4626" s="23">
        <v>46065.375694444498</v>
      </c>
      <c r="D4626" s="23">
        <v>46065.497222222199</v>
      </c>
      <c r="E4626" s="9" t="s">
        <v>212</v>
      </c>
      <c r="F4626" s="9" t="s">
        <v>188</v>
      </c>
      <c r="G4626" s="9" t="s">
        <v>213</v>
      </c>
      <c r="H4626" s="9" t="s">
        <v>164</v>
      </c>
      <c r="I4626" s="9" t="s">
        <v>478</v>
      </c>
      <c r="J4626" s="9" t="s">
        <v>1768</v>
      </c>
      <c r="K4626" s="9" t="s">
        <v>239</v>
      </c>
      <c r="L4626" s="9" t="s">
        <v>104</v>
      </c>
      <c r="M4626" s="9" t="s">
        <v>4973</v>
      </c>
      <c r="N4626" s="9" t="s">
        <v>200</v>
      </c>
      <c r="O4626" s="9" t="s">
        <v>116</v>
      </c>
      <c r="P4626" s="9" t="s">
        <v>525</v>
      </c>
      <c r="Q4626" s="9" t="s">
        <v>219</v>
      </c>
      <c r="R4626" s="9">
        <v>0</v>
      </c>
      <c r="S4626" s="9">
        <v>33</v>
      </c>
      <c r="T4626" s="9" t="s">
        <v>343</v>
      </c>
      <c r="U4626" s="9" t="s">
        <v>248</v>
      </c>
      <c r="W4626" s="9">
        <v>5</v>
      </c>
      <c r="X4626" s="9">
        <f>INDEX(SLA_Policy!$D$2:$D$5,MATCH(F4626,SLA_Policy!$A$2:$A$5,0))</f>
        <v>72</v>
      </c>
      <c r="Y4626" s="9" t="str">
        <f>IF(E4626="Cancelled","Excluded",IF(D4626="",IF((SLA_Policy!$B$8-B4626)*24&gt;X4626,"Open - Breached","Open - On Track"),IF((D4626-B4626)*24&lt;=X4626,"Met","Breached")))</f>
        <v>Met</v>
      </c>
    </row>
    <row r="4627" spans="1:25" x14ac:dyDescent="0.25">
      <c r="A4627" s="9" t="s">
        <v>8093</v>
      </c>
      <c r="B4627" s="23">
        <v>46065.375694444498</v>
      </c>
      <c r="C4627" s="23">
        <v>46065.420138888898</v>
      </c>
      <c r="D4627" s="23">
        <v>46066.363194444399</v>
      </c>
      <c r="E4627" s="9" t="s">
        <v>212</v>
      </c>
      <c r="F4627" s="9" t="s">
        <v>189</v>
      </c>
      <c r="G4627" s="9" t="s">
        <v>213</v>
      </c>
      <c r="H4627" s="9" t="s">
        <v>162</v>
      </c>
      <c r="I4627" s="9" t="s">
        <v>244</v>
      </c>
      <c r="J4627" s="9" t="s">
        <v>5076</v>
      </c>
      <c r="K4627" s="9" t="s">
        <v>225</v>
      </c>
      <c r="L4627" s="9" t="s">
        <v>311</v>
      </c>
      <c r="M4627" s="9" t="s">
        <v>1117</v>
      </c>
      <c r="N4627" s="9" t="s">
        <v>196</v>
      </c>
      <c r="O4627" s="9" t="s">
        <v>179</v>
      </c>
      <c r="P4627" s="9" t="s">
        <v>337</v>
      </c>
      <c r="Q4627" s="9" t="s">
        <v>219</v>
      </c>
      <c r="R4627" s="9">
        <v>0</v>
      </c>
      <c r="S4627" s="9">
        <v>36</v>
      </c>
      <c r="U4627" s="9" t="s">
        <v>290</v>
      </c>
      <c r="X4627" s="9">
        <f>INDEX(SLA_Policy!$D$2:$D$5,MATCH(F4627,SLA_Policy!$A$2:$A$5,0))</f>
        <v>120</v>
      </c>
      <c r="Y4627" s="9" t="str">
        <f>IF(E4627="Cancelled","Excluded",IF(D4627="",IF((SLA_Policy!$B$8-B4627)*24&gt;X4627,"Open - Breached","Open - On Track"),IF((D4627-B4627)*24&lt;=X4627,"Met","Breached")))</f>
        <v>Met</v>
      </c>
    </row>
    <row r="4628" spans="1:25" x14ac:dyDescent="0.25">
      <c r="A4628" s="9" t="s">
        <v>8094</v>
      </c>
      <c r="B4628" s="23">
        <v>46065.381249999999</v>
      </c>
      <c r="C4628" s="23">
        <v>46065.396527777797</v>
      </c>
      <c r="D4628" s="23">
        <v>46066.315277777801</v>
      </c>
      <c r="E4628" s="9" t="s">
        <v>212</v>
      </c>
      <c r="F4628" s="9" t="s">
        <v>189</v>
      </c>
      <c r="G4628" s="9" t="s">
        <v>236</v>
      </c>
      <c r="H4628" s="9" t="s">
        <v>167</v>
      </c>
      <c r="I4628" s="9" t="s">
        <v>255</v>
      </c>
      <c r="J4628" s="9" t="s">
        <v>2458</v>
      </c>
      <c r="K4628" s="9" t="s">
        <v>246</v>
      </c>
      <c r="L4628" s="9" t="s">
        <v>216</v>
      </c>
      <c r="M4628" s="9" t="s">
        <v>808</v>
      </c>
      <c r="N4628" s="9" t="s">
        <v>196</v>
      </c>
      <c r="O4628" s="9" t="s">
        <v>176</v>
      </c>
      <c r="P4628" s="9" t="s">
        <v>253</v>
      </c>
      <c r="Q4628" s="9" t="s">
        <v>219</v>
      </c>
      <c r="R4628" s="9">
        <v>1</v>
      </c>
      <c r="S4628" s="9">
        <v>47</v>
      </c>
      <c r="U4628" s="9" t="s">
        <v>242</v>
      </c>
      <c r="W4628" s="9">
        <v>4</v>
      </c>
      <c r="X4628" s="9">
        <f>INDEX(SLA_Policy!$D$2:$D$5,MATCH(F4628,SLA_Policy!$A$2:$A$5,0))</f>
        <v>120</v>
      </c>
      <c r="Y4628" s="9" t="str">
        <f>IF(E4628="Cancelled","Excluded",IF(D4628="",IF((SLA_Policy!$B$8-B4628)*24&gt;X4628,"Open - Breached","Open - On Track"),IF((D4628-B4628)*24&lt;=X4628,"Met","Breached")))</f>
        <v>Met</v>
      </c>
    </row>
    <row r="4629" spans="1:25" x14ac:dyDescent="0.25">
      <c r="A4629" s="9" t="s">
        <v>8095</v>
      </c>
      <c r="B4629" s="23">
        <v>46065.395833333299</v>
      </c>
      <c r="C4629" s="23">
        <v>46065.401388888902</v>
      </c>
      <c r="D4629" s="23">
        <v>46065.613194444399</v>
      </c>
      <c r="E4629" s="9" t="s">
        <v>212</v>
      </c>
      <c r="F4629" s="9" t="s">
        <v>186</v>
      </c>
      <c r="G4629" s="9" t="s">
        <v>213</v>
      </c>
      <c r="H4629" s="9" t="s">
        <v>88</v>
      </c>
      <c r="I4629" s="9" t="s">
        <v>92</v>
      </c>
      <c r="J4629" s="9" t="s">
        <v>1900</v>
      </c>
      <c r="K4629" s="9" t="s">
        <v>215</v>
      </c>
      <c r="L4629" s="9" t="s">
        <v>371</v>
      </c>
      <c r="M4629" s="9" t="s">
        <v>4189</v>
      </c>
      <c r="N4629" s="9" t="s">
        <v>197</v>
      </c>
      <c r="O4629" s="9" t="s">
        <v>178</v>
      </c>
      <c r="P4629" s="9" t="s">
        <v>360</v>
      </c>
      <c r="Q4629" s="9" t="s">
        <v>273</v>
      </c>
      <c r="R4629" s="9">
        <v>1</v>
      </c>
      <c r="S4629" s="9">
        <v>79</v>
      </c>
      <c r="T4629" s="9" t="s">
        <v>220</v>
      </c>
      <c r="U4629" s="9" t="s">
        <v>661</v>
      </c>
      <c r="W4629" s="9">
        <v>2</v>
      </c>
      <c r="X4629" s="9">
        <f>INDEX(SLA_Policy!$D$2:$D$5,MATCH(F4629,SLA_Policy!$A$2:$A$5,0))</f>
        <v>4</v>
      </c>
      <c r="Y4629" s="9" t="str">
        <f>IF(E4629="Cancelled","Excluded",IF(D4629="",IF((SLA_Policy!$B$8-B4629)*24&gt;X4629,"Open - Breached","Open - On Track"),IF((D4629-B4629)*24&lt;=X4629,"Met","Breached")))</f>
        <v>Breached</v>
      </c>
    </row>
    <row r="4630" spans="1:25" x14ac:dyDescent="0.25">
      <c r="A4630" s="9" t="s">
        <v>8096</v>
      </c>
      <c r="B4630" s="23">
        <v>46065.396527777797</v>
      </c>
      <c r="C4630" s="23">
        <v>46065.4</v>
      </c>
      <c r="D4630" s="23">
        <v>46066.322916666701</v>
      </c>
      <c r="E4630" s="9" t="s">
        <v>212</v>
      </c>
      <c r="F4630" s="9" t="s">
        <v>188</v>
      </c>
      <c r="G4630" s="9" t="s">
        <v>213</v>
      </c>
      <c r="H4630" s="9" t="s">
        <v>165</v>
      </c>
      <c r="I4630" s="9" t="s">
        <v>567</v>
      </c>
      <c r="J4630" s="9" t="s">
        <v>8097</v>
      </c>
      <c r="K4630" s="9" t="s">
        <v>239</v>
      </c>
      <c r="L4630" s="9" t="s">
        <v>226</v>
      </c>
      <c r="M4630" s="9" t="s">
        <v>1641</v>
      </c>
      <c r="N4630" s="9" t="s">
        <v>199</v>
      </c>
      <c r="O4630" s="9" t="s">
        <v>176</v>
      </c>
      <c r="P4630" s="9" t="s">
        <v>419</v>
      </c>
      <c r="Q4630" s="9" t="s">
        <v>219</v>
      </c>
      <c r="R4630" s="9">
        <v>0</v>
      </c>
      <c r="S4630" s="9">
        <v>18</v>
      </c>
      <c r="U4630" s="9" t="s">
        <v>266</v>
      </c>
      <c r="X4630" s="9">
        <f>INDEX(SLA_Policy!$D$2:$D$5,MATCH(F4630,SLA_Policy!$A$2:$A$5,0))</f>
        <v>72</v>
      </c>
      <c r="Y4630" s="9" t="str">
        <f>IF(E4630="Cancelled","Excluded",IF(D4630="",IF((SLA_Policy!$B$8-B4630)*24&gt;X4630,"Open - Breached","Open - On Track"),IF((D4630-B4630)*24&lt;=X4630,"Met","Breached")))</f>
        <v>Met</v>
      </c>
    </row>
    <row r="4631" spans="1:25" x14ac:dyDescent="0.25">
      <c r="A4631" s="9" t="s">
        <v>8098</v>
      </c>
      <c r="B4631" s="23">
        <v>46065.401388888902</v>
      </c>
      <c r="C4631" s="23">
        <v>46065.507638888899</v>
      </c>
      <c r="D4631" s="23">
        <v>46070.361111111102</v>
      </c>
      <c r="E4631" s="9" t="s">
        <v>212</v>
      </c>
      <c r="F4631" s="9" t="s">
        <v>188</v>
      </c>
      <c r="G4631" s="9" t="s">
        <v>213</v>
      </c>
      <c r="H4631" s="9" t="s">
        <v>163</v>
      </c>
      <c r="I4631" s="9" t="s">
        <v>405</v>
      </c>
      <c r="J4631" s="9" t="s">
        <v>8099</v>
      </c>
      <c r="K4631" s="9" t="s">
        <v>246</v>
      </c>
      <c r="L4631" s="9" t="s">
        <v>216</v>
      </c>
      <c r="M4631" s="9" t="s">
        <v>1587</v>
      </c>
      <c r="N4631" s="9" t="s">
        <v>196</v>
      </c>
      <c r="O4631" s="9" t="s">
        <v>176</v>
      </c>
      <c r="P4631" s="9" t="s">
        <v>503</v>
      </c>
      <c r="Q4631" s="9" t="s">
        <v>219</v>
      </c>
      <c r="R4631" s="9">
        <v>0</v>
      </c>
      <c r="S4631" s="9">
        <v>14</v>
      </c>
      <c r="U4631" s="9" t="s">
        <v>230</v>
      </c>
      <c r="X4631" s="9">
        <f>INDEX(SLA_Policy!$D$2:$D$5,MATCH(F4631,SLA_Policy!$A$2:$A$5,0))</f>
        <v>72</v>
      </c>
      <c r="Y4631" s="9" t="str">
        <f>IF(E4631="Cancelled","Excluded",IF(D4631="",IF((SLA_Policy!$B$8-B4631)*24&gt;X4631,"Open - Breached","Open - On Track"),IF((D4631-B4631)*24&lt;=X4631,"Met","Breached")))</f>
        <v>Breached</v>
      </c>
    </row>
    <row r="4632" spans="1:25" x14ac:dyDescent="0.25">
      <c r="A4632" s="9" t="s">
        <v>8100</v>
      </c>
      <c r="B4632" s="23">
        <v>46065.402777777803</v>
      </c>
      <c r="C4632" s="23">
        <v>46065.449305555601</v>
      </c>
      <c r="D4632" s="23">
        <v>46065.7631944444</v>
      </c>
      <c r="E4632" s="9" t="s">
        <v>212</v>
      </c>
      <c r="F4632" s="9" t="s">
        <v>188</v>
      </c>
      <c r="G4632" s="9" t="s">
        <v>213</v>
      </c>
      <c r="H4632" s="9" t="s">
        <v>163</v>
      </c>
      <c r="I4632" s="9" t="s">
        <v>250</v>
      </c>
      <c r="J4632" s="9" t="s">
        <v>8101</v>
      </c>
      <c r="K4632" s="9" t="s">
        <v>239</v>
      </c>
      <c r="L4632" s="9" t="s">
        <v>216</v>
      </c>
      <c r="M4632" s="9" t="s">
        <v>743</v>
      </c>
      <c r="N4632" s="9" t="s">
        <v>196</v>
      </c>
      <c r="O4632" s="9" t="s">
        <v>176</v>
      </c>
      <c r="P4632" s="9" t="s">
        <v>228</v>
      </c>
      <c r="Q4632" s="9" t="s">
        <v>219</v>
      </c>
      <c r="R4632" s="9">
        <v>0</v>
      </c>
      <c r="S4632" s="9">
        <v>35</v>
      </c>
      <c r="T4632" s="9" t="s">
        <v>136</v>
      </c>
      <c r="U4632" s="9" t="s">
        <v>230</v>
      </c>
      <c r="X4632" s="9">
        <f>INDEX(SLA_Policy!$D$2:$D$5,MATCH(F4632,SLA_Policy!$A$2:$A$5,0))</f>
        <v>72</v>
      </c>
      <c r="Y4632" s="9" t="str">
        <f>IF(E4632="Cancelled","Excluded",IF(D4632="",IF((SLA_Policy!$B$8-B4632)*24&gt;X4632,"Open - Breached","Open - On Track"),IF((D4632-B4632)*24&lt;=X4632,"Met","Breached")))</f>
        <v>Met</v>
      </c>
    </row>
    <row r="4633" spans="1:25" x14ac:dyDescent="0.25">
      <c r="A4633" s="9" t="s">
        <v>8102</v>
      </c>
      <c r="B4633" s="23">
        <v>46065.405555555597</v>
      </c>
      <c r="C4633" s="23">
        <v>46065.409722222197</v>
      </c>
      <c r="D4633" s="23">
        <v>46066.407638888901</v>
      </c>
      <c r="E4633" s="9" t="s">
        <v>212</v>
      </c>
      <c r="F4633" s="9" t="s">
        <v>188</v>
      </c>
      <c r="G4633" s="9" t="s">
        <v>213</v>
      </c>
      <c r="H4633" s="9" t="s">
        <v>161</v>
      </c>
      <c r="I4633" s="9" t="s">
        <v>297</v>
      </c>
      <c r="J4633" s="9" t="s">
        <v>8103</v>
      </c>
      <c r="K4633" s="9" t="s">
        <v>246</v>
      </c>
      <c r="L4633" s="9" t="s">
        <v>216</v>
      </c>
      <c r="M4633" s="9" t="s">
        <v>2860</v>
      </c>
      <c r="N4633" s="9" t="s">
        <v>198</v>
      </c>
      <c r="O4633" s="9" t="s">
        <v>177</v>
      </c>
      <c r="P4633" s="9" t="s">
        <v>457</v>
      </c>
      <c r="Q4633" s="9" t="s">
        <v>219</v>
      </c>
      <c r="R4633" s="9">
        <v>0</v>
      </c>
      <c r="S4633" s="9">
        <v>22</v>
      </c>
      <c r="U4633" s="9" t="s">
        <v>290</v>
      </c>
      <c r="W4633" s="9">
        <v>4</v>
      </c>
      <c r="X4633" s="9">
        <f>INDEX(SLA_Policy!$D$2:$D$5,MATCH(F4633,SLA_Policy!$A$2:$A$5,0))</f>
        <v>72</v>
      </c>
      <c r="Y4633" s="9" t="str">
        <f>IF(E4633="Cancelled","Excluded",IF(D4633="",IF((SLA_Policy!$B$8-B4633)*24&gt;X4633,"Open - Breached","Open - On Track"),IF((D4633-B4633)*24&lt;=X4633,"Met","Breached")))</f>
        <v>Met</v>
      </c>
    </row>
    <row r="4634" spans="1:25" x14ac:dyDescent="0.25">
      <c r="A4634" s="9" t="s">
        <v>8104</v>
      </c>
      <c r="B4634" s="23">
        <v>46065.405555555597</v>
      </c>
      <c r="C4634" s="23">
        <v>46065.431944444397</v>
      </c>
      <c r="D4634" s="23">
        <v>46070.365277777797</v>
      </c>
      <c r="E4634" s="9" t="s">
        <v>212</v>
      </c>
      <c r="F4634" s="9" t="s">
        <v>188</v>
      </c>
      <c r="G4634" s="9" t="s">
        <v>236</v>
      </c>
      <c r="H4634" s="9" t="s">
        <v>163</v>
      </c>
      <c r="I4634" s="9" t="s">
        <v>315</v>
      </c>
      <c r="J4634" s="9" t="s">
        <v>2968</v>
      </c>
      <c r="K4634" s="9" t="s">
        <v>215</v>
      </c>
      <c r="L4634" s="9" t="s">
        <v>104</v>
      </c>
      <c r="M4634" s="9" t="s">
        <v>320</v>
      </c>
      <c r="N4634" s="9" t="s">
        <v>196</v>
      </c>
      <c r="O4634" s="9" t="s">
        <v>176</v>
      </c>
      <c r="P4634" s="9" t="s">
        <v>253</v>
      </c>
      <c r="Q4634" s="9" t="s">
        <v>219</v>
      </c>
      <c r="R4634" s="9">
        <v>0</v>
      </c>
      <c r="S4634" s="9">
        <v>155</v>
      </c>
      <c r="T4634" s="9" t="s">
        <v>229</v>
      </c>
      <c r="U4634" s="9" t="s">
        <v>242</v>
      </c>
      <c r="X4634" s="9">
        <f>INDEX(SLA_Policy!$D$2:$D$5,MATCH(F4634,SLA_Policy!$A$2:$A$5,0))</f>
        <v>72</v>
      </c>
      <c r="Y4634" s="9" t="str">
        <f>IF(E4634="Cancelled","Excluded",IF(D4634="",IF((SLA_Policy!$B$8-B4634)*24&gt;X4634,"Open - Breached","Open - On Track"),IF((D4634-B4634)*24&lt;=X4634,"Met","Breached")))</f>
        <v>Breached</v>
      </c>
    </row>
    <row r="4635" spans="1:25" x14ac:dyDescent="0.25">
      <c r="A4635" s="9" t="s">
        <v>8105</v>
      </c>
      <c r="B4635" s="23">
        <v>46065.409027777801</v>
      </c>
      <c r="C4635" s="23">
        <v>46065.466666666704</v>
      </c>
      <c r="D4635" s="23">
        <v>46065.582638888904</v>
      </c>
      <c r="E4635" s="9" t="s">
        <v>212</v>
      </c>
      <c r="F4635" s="9" t="s">
        <v>189</v>
      </c>
      <c r="G4635" s="9" t="s">
        <v>213</v>
      </c>
      <c r="H4635" s="9" t="s">
        <v>88</v>
      </c>
      <c r="I4635" s="9" t="s">
        <v>268</v>
      </c>
      <c r="J4635" s="9" t="s">
        <v>6109</v>
      </c>
      <c r="K4635" s="9" t="s">
        <v>215</v>
      </c>
      <c r="L4635" s="9" t="s">
        <v>216</v>
      </c>
      <c r="M4635" s="9" t="s">
        <v>5909</v>
      </c>
      <c r="N4635" s="9" t="s">
        <v>196</v>
      </c>
      <c r="O4635" s="9" t="s">
        <v>178</v>
      </c>
      <c r="P4635" s="9" t="s">
        <v>427</v>
      </c>
      <c r="Q4635" s="9" t="s">
        <v>219</v>
      </c>
      <c r="R4635" s="9">
        <v>0</v>
      </c>
      <c r="S4635" s="9">
        <v>12</v>
      </c>
      <c r="T4635" s="9" t="s">
        <v>220</v>
      </c>
      <c r="U4635" s="9" t="s">
        <v>376</v>
      </c>
      <c r="X4635" s="9">
        <f>INDEX(SLA_Policy!$D$2:$D$5,MATCH(F4635,SLA_Policy!$A$2:$A$5,0))</f>
        <v>120</v>
      </c>
      <c r="Y4635" s="9" t="str">
        <f>IF(E4635="Cancelled","Excluded",IF(D4635="",IF((SLA_Policy!$B$8-B4635)*24&gt;X4635,"Open - Breached","Open - On Track"),IF((D4635-B4635)*24&lt;=X4635,"Met","Breached")))</f>
        <v>Met</v>
      </c>
    </row>
    <row r="4636" spans="1:25" x14ac:dyDescent="0.25">
      <c r="A4636" s="9" t="s">
        <v>8106</v>
      </c>
      <c r="B4636" s="23">
        <v>46065.412499999999</v>
      </c>
      <c r="C4636" s="23">
        <v>46065.416666666701</v>
      </c>
      <c r="D4636" s="23">
        <v>46065.537499999999</v>
      </c>
      <c r="E4636" s="9" t="s">
        <v>212</v>
      </c>
      <c r="F4636" s="9" t="s">
        <v>188</v>
      </c>
      <c r="G4636" s="9" t="s">
        <v>213</v>
      </c>
      <c r="H4636" s="9" t="s">
        <v>161</v>
      </c>
      <c r="I4636" s="9" t="s">
        <v>454</v>
      </c>
      <c r="J4636" s="9" t="s">
        <v>5794</v>
      </c>
      <c r="K4636" s="9" t="s">
        <v>246</v>
      </c>
      <c r="L4636" s="9" t="s">
        <v>307</v>
      </c>
      <c r="M4636" s="9" t="s">
        <v>8107</v>
      </c>
      <c r="N4636" s="9" t="s">
        <v>198</v>
      </c>
      <c r="O4636" s="9" t="s">
        <v>116</v>
      </c>
      <c r="P4636" s="9" t="s">
        <v>234</v>
      </c>
      <c r="Q4636" s="9" t="s">
        <v>219</v>
      </c>
      <c r="R4636" s="9">
        <v>2</v>
      </c>
      <c r="S4636" s="9">
        <v>9</v>
      </c>
      <c r="U4636" s="9" t="s">
        <v>290</v>
      </c>
      <c r="X4636" s="9">
        <f>INDEX(SLA_Policy!$D$2:$D$5,MATCH(F4636,SLA_Policy!$A$2:$A$5,0))</f>
        <v>72</v>
      </c>
      <c r="Y4636" s="9" t="str">
        <f>IF(E4636="Cancelled","Excluded",IF(D4636="",IF((SLA_Policy!$B$8-B4636)*24&gt;X4636,"Open - Breached","Open - On Track"),IF((D4636-B4636)*24&lt;=X4636,"Met","Breached")))</f>
        <v>Met</v>
      </c>
    </row>
    <row r="4637" spans="1:25" x14ac:dyDescent="0.25">
      <c r="A4637" s="9" t="s">
        <v>8108</v>
      </c>
      <c r="B4637" s="23">
        <v>46065.4152777778</v>
      </c>
      <c r="C4637" s="23">
        <v>46065.4284722222</v>
      </c>
      <c r="D4637" s="23">
        <v>46066.768750000003</v>
      </c>
      <c r="E4637" s="9" t="s">
        <v>212</v>
      </c>
      <c r="F4637" s="9" t="s">
        <v>189</v>
      </c>
      <c r="G4637" s="9" t="s">
        <v>236</v>
      </c>
      <c r="H4637" s="9" t="s">
        <v>167</v>
      </c>
      <c r="I4637" s="9" t="s">
        <v>255</v>
      </c>
      <c r="J4637" s="9" t="s">
        <v>1428</v>
      </c>
      <c r="K4637" s="9" t="s">
        <v>215</v>
      </c>
      <c r="L4637" s="9" t="s">
        <v>311</v>
      </c>
      <c r="M4637" s="9" t="s">
        <v>2362</v>
      </c>
      <c r="N4637" s="9" t="s">
        <v>198</v>
      </c>
      <c r="O4637" s="9" t="s">
        <v>116</v>
      </c>
      <c r="P4637" s="9" t="s">
        <v>590</v>
      </c>
      <c r="Q4637" s="9" t="s">
        <v>219</v>
      </c>
      <c r="R4637" s="9">
        <v>0</v>
      </c>
      <c r="S4637" s="9">
        <v>27</v>
      </c>
      <c r="U4637" s="9" t="s">
        <v>242</v>
      </c>
      <c r="X4637" s="9">
        <f>INDEX(SLA_Policy!$D$2:$D$5,MATCH(F4637,SLA_Policy!$A$2:$A$5,0))</f>
        <v>120</v>
      </c>
      <c r="Y4637" s="9" t="str">
        <f>IF(E4637="Cancelled","Excluded",IF(D4637="",IF((SLA_Policy!$B$8-B4637)*24&gt;X4637,"Open - Breached","Open - On Track"),IF((D4637-B4637)*24&lt;=X4637,"Met","Breached")))</f>
        <v>Met</v>
      </c>
    </row>
    <row r="4638" spans="1:25" x14ac:dyDescent="0.25">
      <c r="A4638" s="9" t="s">
        <v>8109</v>
      </c>
      <c r="B4638" s="23">
        <v>46065.417361111096</v>
      </c>
      <c r="C4638" s="23">
        <v>46065.471527777801</v>
      </c>
      <c r="E4638" s="9" t="s">
        <v>649</v>
      </c>
      <c r="F4638" s="9" t="s">
        <v>189</v>
      </c>
      <c r="G4638" s="9" t="s">
        <v>213</v>
      </c>
      <c r="H4638" s="9" t="s">
        <v>165</v>
      </c>
      <c r="I4638" s="9" t="s">
        <v>469</v>
      </c>
      <c r="J4638" s="9" t="s">
        <v>5987</v>
      </c>
      <c r="K4638" s="9" t="s">
        <v>246</v>
      </c>
      <c r="L4638" s="9" t="s">
        <v>104</v>
      </c>
      <c r="M4638" s="9" t="s">
        <v>814</v>
      </c>
      <c r="N4638" s="9" t="s">
        <v>197</v>
      </c>
      <c r="O4638" s="9" t="s">
        <v>176</v>
      </c>
      <c r="P4638" s="9" t="s">
        <v>1159</v>
      </c>
      <c r="Q4638" s="9" t="s">
        <v>219</v>
      </c>
      <c r="R4638" s="9">
        <v>0</v>
      </c>
      <c r="S4638" s="9">
        <v>4</v>
      </c>
      <c r="X4638" s="9">
        <f>INDEX(SLA_Policy!$D$2:$D$5,MATCH(F4638,SLA_Policy!$A$2:$A$5,0))</f>
        <v>120</v>
      </c>
      <c r="Y4638" s="9" t="str">
        <f>IF(E4638="Cancelled","Excluded",IF(D4638="",IF((SLA_Policy!$B$8-B4638)*24&gt;X4638,"Open - Breached","Open - On Track"),IF((D4638-B4638)*24&lt;=X4638,"Met","Breached")))</f>
        <v>Excluded</v>
      </c>
    </row>
    <row r="4639" spans="1:25" x14ac:dyDescent="0.25">
      <c r="A4639" s="9" t="s">
        <v>8110</v>
      </c>
      <c r="B4639" s="23">
        <v>46065.418749999997</v>
      </c>
      <c r="C4639" s="23">
        <v>46065.438194444498</v>
      </c>
      <c r="D4639" s="23">
        <v>46065.5</v>
      </c>
      <c r="E4639" s="9" t="s">
        <v>212</v>
      </c>
      <c r="F4639" s="9" t="s">
        <v>189</v>
      </c>
      <c r="G4639" s="9" t="s">
        <v>213</v>
      </c>
      <c r="H4639" s="9" t="s">
        <v>162</v>
      </c>
      <c r="I4639" s="9" t="s">
        <v>393</v>
      </c>
      <c r="J4639" s="9" t="s">
        <v>1718</v>
      </c>
      <c r="K4639" s="9" t="s">
        <v>246</v>
      </c>
      <c r="L4639" s="9" t="s">
        <v>226</v>
      </c>
      <c r="M4639" s="9" t="s">
        <v>1873</v>
      </c>
      <c r="N4639" s="9" t="s">
        <v>197</v>
      </c>
      <c r="O4639" s="9" t="s">
        <v>179</v>
      </c>
      <c r="P4639" s="9" t="s">
        <v>337</v>
      </c>
      <c r="Q4639" s="9" t="s">
        <v>219</v>
      </c>
      <c r="R4639" s="9">
        <v>0</v>
      </c>
      <c r="S4639" s="9">
        <v>34</v>
      </c>
      <c r="U4639" s="9" t="s">
        <v>266</v>
      </c>
      <c r="W4639" s="9">
        <v>4</v>
      </c>
      <c r="X4639" s="9">
        <f>INDEX(SLA_Policy!$D$2:$D$5,MATCH(F4639,SLA_Policy!$A$2:$A$5,0))</f>
        <v>120</v>
      </c>
      <c r="Y4639" s="9" t="str">
        <f>IF(E4639="Cancelled","Excluded",IF(D4639="",IF((SLA_Policy!$B$8-B4639)*24&gt;X4639,"Open - Breached","Open - On Track"),IF((D4639-B4639)*24&lt;=X4639,"Met","Breached")))</f>
        <v>Met</v>
      </c>
    </row>
    <row r="4640" spans="1:25" x14ac:dyDescent="0.25">
      <c r="A4640" s="9" t="s">
        <v>8111</v>
      </c>
      <c r="B4640" s="23">
        <v>46065.434722222199</v>
      </c>
      <c r="C4640" s="23">
        <v>46065.4465277778</v>
      </c>
      <c r="D4640" s="23">
        <v>46065.579166666699</v>
      </c>
      <c r="E4640" s="9" t="s">
        <v>212</v>
      </c>
      <c r="F4640" s="9" t="s">
        <v>188</v>
      </c>
      <c r="G4640" s="9" t="s">
        <v>213</v>
      </c>
      <c r="H4640" s="9" t="s">
        <v>166</v>
      </c>
      <c r="I4640" s="9" t="s">
        <v>286</v>
      </c>
      <c r="J4640" s="9" t="s">
        <v>3607</v>
      </c>
      <c r="K4640" s="9" t="s">
        <v>262</v>
      </c>
      <c r="L4640" s="9" t="s">
        <v>104</v>
      </c>
      <c r="M4640" s="9" t="s">
        <v>1394</v>
      </c>
      <c r="N4640" s="9" t="s">
        <v>197</v>
      </c>
      <c r="O4640" s="9" t="s">
        <v>181</v>
      </c>
      <c r="P4640" s="9" t="s">
        <v>289</v>
      </c>
      <c r="Q4640" s="9" t="s">
        <v>219</v>
      </c>
      <c r="R4640" s="9">
        <v>0</v>
      </c>
      <c r="S4640" s="9">
        <v>16</v>
      </c>
      <c r="U4640" s="9" t="s">
        <v>376</v>
      </c>
      <c r="X4640" s="9">
        <f>INDEX(SLA_Policy!$D$2:$D$5,MATCH(F4640,SLA_Policy!$A$2:$A$5,0))</f>
        <v>72</v>
      </c>
      <c r="Y4640" s="9" t="str">
        <f>IF(E4640="Cancelled","Excluded",IF(D4640="",IF((SLA_Policy!$B$8-B4640)*24&gt;X4640,"Open - Breached","Open - On Track"),IF((D4640-B4640)*24&lt;=X4640,"Met","Breached")))</f>
        <v>Met</v>
      </c>
    </row>
    <row r="4641" spans="1:25" x14ac:dyDescent="0.25">
      <c r="A4641" s="9" t="s">
        <v>8112</v>
      </c>
      <c r="B4641" s="23">
        <v>46065.436111111099</v>
      </c>
      <c r="C4641" s="23">
        <v>46065.529166666704</v>
      </c>
      <c r="D4641" s="23">
        <v>46065.531944444498</v>
      </c>
      <c r="E4641" s="9" t="s">
        <v>212</v>
      </c>
      <c r="F4641" s="9" t="s">
        <v>189</v>
      </c>
      <c r="G4641" s="9" t="s">
        <v>213</v>
      </c>
      <c r="H4641" s="9" t="s">
        <v>161</v>
      </c>
      <c r="I4641" s="9" t="s">
        <v>389</v>
      </c>
      <c r="J4641" s="9" t="s">
        <v>7427</v>
      </c>
      <c r="K4641" s="9" t="s">
        <v>262</v>
      </c>
      <c r="L4641" s="9" t="s">
        <v>307</v>
      </c>
      <c r="M4641" s="9" t="s">
        <v>4398</v>
      </c>
      <c r="N4641" s="9" t="s">
        <v>196</v>
      </c>
      <c r="O4641" s="9" t="s">
        <v>116</v>
      </c>
      <c r="P4641" s="9" t="s">
        <v>551</v>
      </c>
      <c r="Q4641" s="9" t="s">
        <v>219</v>
      </c>
      <c r="R4641" s="9">
        <v>0</v>
      </c>
      <c r="S4641" s="9">
        <v>6</v>
      </c>
      <c r="U4641" s="9" t="s">
        <v>221</v>
      </c>
      <c r="W4641" s="9">
        <v>4</v>
      </c>
      <c r="X4641" s="9">
        <f>INDEX(SLA_Policy!$D$2:$D$5,MATCH(F4641,SLA_Policy!$A$2:$A$5,0))</f>
        <v>120</v>
      </c>
      <c r="Y4641" s="9" t="str">
        <f>IF(E4641="Cancelled","Excluded",IF(D4641="",IF((SLA_Policy!$B$8-B4641)*24&gt;X4641,"Open - Breached","Open - On Track"),IF((D4641-B4641)*24&lt;=X4641,"Met","Breached")))</f>
        <v>Met</v>
      </c>
    </row>
    <row r="4642" spans="1:25" x14ac:dyDescent="0.25">
      <c r="A4642" s="9" t="s">
        <v>8113</v>
      </c>
      <c r="B4642" s="23">
        <v>46065.460416666698</v>
      </c>
      <c r="C4642" s="23">
        <v>46065.466666666704</v>
      </c>
      <c r="D4642" s="23">
        <v>46065.604166666701</v>
      </c>
      <c r="E4642" s="9" t="s">
        <v>212</v>
      </c>
      <c r="F4642" s="9" t="s">
        <v>189</v>
      </c>
      <c r="G4642" s="9" t="s">
        <v>213</v>
      </c>
      <c r="H4642" s="9" t="s">
        <v>88</v>
      </c>
      <c r="I4642" s="9" t="s">
        <v>92</v>
      </c>
      <c r="J4642" s="9" t="s">
        <v>7906</v>
      </c>
      <c r="K4642" s="9" t="s">
        <v>215</v>
      </c>
      <c r="L4642" s="9" t="s">
        <v>104</v>
      </c>
      <c r="M4642" s="9" t="s">
        <v>1534</v>
      </c>
      <c r="N4642" s="9" t="s">
        <v>198</v>
      </c>
      <c r="O4642" s="9" t="s">
        <v>178</v>
      </c>
      <c r="P4642" s="9" t="s">
        <v>360</v>
      </c>
      <c r="Q4642" s="9" t="s">
        <v>219</v>
      </c>
      <c r="R4642" s="9">
        <v>0</v>
      </c>
      <c r="S4642" s="9">
        <v>35</v>
      </c>
      <c r="T4642" s="9" t="s">
        <v>322</v>
      </c>
      <c r="U4642" s="9" t="s">
        <v>230</v>
      </c>
      <c r="X4642" s="9">
        <f>INDEX(SLA_Policy!$D$2:$D$5,MATCH(F4642,SLA_Policy!$A$2:$A$5,0))</f>
        <v>120</v>
      </c>
      <c r="Y4642" s="9" t="str">
        <f>IF(E4642="Cancelled","Excluded",IF(D4642="",IF((SLA_Policy!$B$8-B4642)*24&gt;X4642,"Open - Breached","Open - On Track"),IF((D4642-B4642)*24&lt;=X4642,"Met","Breached")))</f>
        <v>Met</v>
      </c>
    </row>
    <row r="4643" spans="1:25" x14ac:dyDescent="0.25">
      <c r="A4643" s="9" t="s">
        <v>8114</v>
      </c>
      <c r="B4643" s="23">
        <v>46065.479166666701</v>
      </c>
      <c r="C4643" s="23">
        <v>46065.507638888899</v>
      </c>
      <c r="D4643" s="23">
        <v>46065.689583333296</v>
      </c>
      <c r="E4643" s="9" t="s">
        <v>212</v>
      </c>
      <c r="F4643" s="9" t="s">
        <v>188</v>
      </c>
      <c r="G4643" s="9" t="s">
        <v>236</v>
      </c>
      <c r="H4643" s="9" t="s">
        <v>164</v>
      </c>
      <c r="I4643" s="9" t="s">
        <v>421</v>
      </c>
      <c r="J4643" s="9" t="s">
        <v>1349</v>
      </c>
      <c r="K4643" s="9" t="s">
        <v>215</v>
      </c>
      <c r="L4643" s="9" t="s">
        <v>311</v>
      </c>
      <c r="M4643" s="9" t="s">
        <v>3168</v>
      </c>
      <c r="N4643" s="9" t="s">
        <v>196</v>
      </c>
      <c r="O4643" s="9" t="s">
        <v>180</v>
      </c>
      <c r="P4643" s="9" t="s">
        <v>318</v>
      </c>
      <c r="Q4643" s="9" t="s">
        <v>219</v>
      </c>
      <c r="R4643" s="9">
        <v>0</v>
      </c>
      <c r="S4643" s="9">
        <v>43</v>
      </c>
      <c r="T4643" s="9" t="s">
        <v>343</v>
      </c>
      <c r="U4643" s="9" t="s">
        <v>242</v>
      </c>
      <c r="W4643" s="9">
        <v>4</v>
      </c>
      <c r="X4643" s="9">
        <f>INDEX(SLA_Policy!$D$2:$D$5,MATCH(F4643,SLA_Policy!$A$2:$A$5,0))</f>
        <v>72</v>
      </c>
      <c r="Y4643" s="9" t="str">
        <f>IF(E4643="Cancelled","Excluded",IF(D4643="",IF((SLA_Policy!$B$8-B4643)*24&gt;X4643,"Open - Breached","Open - On Track"),IF((D4643-B4643)*24&lt;=X4643,"Met","Breached")))</f>
        <v>Met</v>
      </c>
    </row>
    <row r="4644" spans="1:25" x14ac:dyDescent="0.25">
      <c r="A4644" s="9" t="s">
        <v>8115</v>
      </c>
      <c r="B4644" s="23">
        <v>46065.499305555597</v>
      </c>
      <c r="C4644" s="23">
        <v>46065.789583333302</v>
      </c>
      <c r="D4644" s="23">
        <v>46071.327083333301</v>
      </c>
      <c r="E4644" s="9" t="s">
        <v>212</v>
      </c>
      <c r="F4644" s="9" t="s">
        <v>189</v>
      </c>
      <c r="G4644" s="9" t="s">
        <v>236</v>
      </c>
      <c r="H4644" s="9" t="s">
        <v>164</v>
      </c>
      <c r="I4644" s="9" t="s">
        <v>421</v>
      </c>
      <c r="J4644" s="9" t="s">
        <v>2690</v>
      </c>
      <c r="K4644" s="9" t="s">
        <v>303</v>
      </c>
      <c r="L4644" s="9" t="s">
        <v>311</v>
      </c>
      <c r="M4644" s="9" t="s">
        <v>496</v>
      </c>
      <c r="N4644" s="9" t="s">
        <v>196</v>
      </c>
      <c r="O4644" s="9" t="s">
        <v>180</v>
      </c>
      <c r="P4644" s="9" t="s">
        <v>368</v>
      </c>
      <c r="Q4644" s="9" t="s">
        <v>219</v>
      </c>
      <c r="R4644" s="9">
        <v>1</v>
      </c>
      <c r="S4644" s="9">
        <v>54</v>
      </c>
      <c r="T4644" s="9" t="s">
        <v>464</v>
      </c>
      <c r="U4644" s="9" t="s">
        <v>242</v>
      </c>
      <c r="X4644" s="9">
        <f>INDEX(SLA_Policy!$D$2:$D$5,MATCH(F4644,SLA_Policy!$A$2:$A$5,0))</f>
        <v>120</v>
      </c>
      <c r="Y4644" s="9" t="str">
        <f>IF(E4644="Cancelled","Excluded",IF(D4644="",IF((SLA_Policy!$B$8-B4644)*24&gt;X4644,"Open - Breached","Open - On Track"),IF((D4644-B4644)*24&lt;=X4644,"Met","Breached")))</f>
        <v>Breached</v>
      </c>
    </row>
    <row r="4645" spans="1:25" x14ac:dyDescent="0.25">
      <c r="A4645" s="9" t="s">
        <v>8116</v>
      </c>
      <c r="B4645" s="23">
        <v>46065.506944444503</v>
      </c>
      <c r="C4645" s="23">
        <v>46065.611111111102</v>
      </c>
      <c r="D4645" s="23">
        <v>46066.3618055556</v>
      </c>
      <c r="E4645" s="9" t="s">
        <v>212</v>
      </c>
      <c r="F4645" s="9" t="s">
        <v>189</v>
      </c>
      <c r="G4645" s="9" t="s">
        <v>236</v>
      </c>
      <c r="H4645" s="9" t="s">
        <v>161</v>
      </c>
      <c r="I4645" s="9" t="s">
        <v>482</v>
      </c>
      <c r="J4645" s="9" t="s">
        <v>8117</v>
      </c>
      <c r="K4645" s="9" t="s">
        <v>225</v>
      </c>
      <c r="L4645" s="9" t="s">
        <v>104</v>
      </c>
      <c r="M4645" s="9" t="s">
        <v>4482</v>
      </c>
      <c r="N4645" s="9" t="s">
        <v>196</v>
      </c>
      <c r="O4645" s="9" t="s">
        <v>116</v>
      </c>
      <c r="P4645" s="9" t="s">
        <v>295</v>
      </c>
      <c r="Q4645" s="9" t="s">
        <v>219</v>
      </c>
      <c r="R4645" s="9">
        <v>0</v>
      </c>
      <c r="S4645" s="9">
        <v>69</v>
      </c>
      <c r="U4645" s="9" t="s">
        <v>242</v>
      </c>
      <c r="X4645" s="9">
        <f>INDEX(SLA_Policy!$D$2:$D$5,MATCH(F4645,SLA_Policy!$A$2:$A$5,0))</f>
        <v>120</v>
      </c>
      <c r="Y4645" s="9" t="str">
        <f>IF(E4645="Cancelled","Excluded",IF(D4645="",IF((SLA_Policy!$B$8-B4645)*24&gt;X4645,"Open - Breached","Open - On Track"),IF((D4645-B4645)*24&lt;=X4645,"Met","Breached")))</f>
        <v>Met</v>
      </c>
    </row>
    <row r="4646" spans="1:25" x14ac:dyDescent="0.25">
      <c r="A4646" s="9" t="s">
        <v>8118</v>
      </c>
      <c r="B4646" s="23">
        <v>46065.506944444503</v>
      </c>
      <c r="C4646" s="23">
        <v>46065.529861111099</v>
      </c>
      <c r="D4646" s="23">
        <v>46065.537499999999</v>
      </c>
      <c r="E4646" s="9" t="s">
        <v>212</v>
      </c>
      <c r="F4646" s="9" t="s">
        <v>189</v>
      </c>
      <c r="G4646" s="9" t="s">
        <v>213</v>
      </c>
      <c r="H4646" s="9" t="s">
        <v>161</v>
      </c>
      <c r="I4646" s="9" t="s">
        <v>389</v>
      </c>
      <c r="J4646" s="9" t="s">
        <v>435</v>
      </c>
      <c r="K4646" s="9" t="s">
        <v>246</v>
      </c>
      <c r="L4646" s="9" t="s">
        <v>104</v>
      </c>
      <c r="M4646" s="9" t="s">
        <v>2144</v>
      </c>
      <c r="N4646" s="9" t="s">
        <v>198</v>
      </c>
      <c r="O4646" s="9" t="s">
        <v>116</v>
      </c>
      <c r="P4646" s="9" t="s">
        <v>218</v>
      </c>
      <c r="Q4646" s="9" t="s">
        <v>219</v>
      </c>
      <c r="R4646" s="9">
        <v>0</v>
      </c>
      <c r="S4646" s="9">
        <v>5</v>
      </c>
      <c r="U4646" s="9" t="s">
        <v>290</v>
      </c>
      <c r="X4646" s="9">
        <f>INDEX(SLA_Policy!$D$2:$D$5,MATCH(F4646,SLA_Policy!$A$2:$A$5,0))</f>
        <v>120</v>
      </c>
      <c r="Y4646" s="9" t="str">
        <f>IF(E4646="Cancelled","Excluded",IF(D4646="",IF((SLA_Policy!$B$8-B4646)*24&gt;X4646,"Open - Breached","Open - On Track"),IF((D4646-B4646)*24&lt;=X4646,"Met","Breached")))</f>
        <v>Met</v>
      </c>
    </row>
    <row r="4647" spans="1:25" x14ac:dyDescent="0.25">
      <c r="A4647" s="9" t="s">
        <v>8119</v>
      </c>
      <c r="B4647" s="23">
        <v>46065.511111111096</v>
      </c>
      <c r="C4647" s="23">
        <v>46065.535416666702</v>
      </c>
      <c r="D4647" s="23">
        <v>46070.402777777803</v>
      </c>
      <c r="E4647" s="9" t="s">
        <v>212</v>
      </c>
      <c r="F4647" s="9" t="s">
        <v>189</v>
      </c>
      <c r="G4647" s="9" t="s">
        <v>213</v>
      </c>
      <c r="H4647" s="9" t="s">
        <v>165</v>
      </c>
      <c r="I4647" s="9" t="s">
        <v>469</v>
      </c>
      <c r="J4647" s="9" t="s">
        <v>837</v>
      </c>
      <c r="K4647" s="9" t="s">
        <v>303</v>
      </c>
      <c r="L4647" s="9" t="s">
        <v>270</v>
      </c>
      <c r="M4647" s="9" t="s">
        <v>2094</v>
      </c>
      <c r="N4647" s="9" t="s">
        <v>197</v>
      </c>
      <c r="O4647" s="9" t="s">
        <v>176</v>
      </c>
      <c r="P4647" s="9" t="s">
        <v>228</v>
      </c>
      <c r="Q4647" s="9" t="s">
        <v>219</v>
      </c>
      <c r="R4647" s="9">
        <v>0</v>
      </c>
      <c r="S4647" s="9">
        <v>11</v>
      </c>
      <c r="U4647" s="9" t="s">
        <v>230</v>
      </c>
      <c r="X4647" s="9">
        <f>INDEX(SLA_Policy!$D$2:$D$5,MATCH(F4647,SLA_Policy!$A$2:$A$5,0))</f>
        <v>120</v>
      </c>
      <c r="Y4647" s="9" t="str">
        <f>IF(E4647="Cancelled","Excluded",IF(D4647="",IF((SLA_Policy!$B$8-B4647)*24&gt;X4647,"Open - Breached","Open - On Track"),IF((D4647-B4647)*24&lt;=X4647,"Met","Breached")))</f>
        <v>Met</v>
      </c>
    </row>
    <row r="4648" spans="1:25" x14ac:dyDescent="0.25">
      <c r="A4648" s="9" t="s">
        <v>8120</v>
      </c>
      <c r="B4648" s="23">
        <v>46065.515972222202</v>
      </c>
      <c r="C4648" s="23">
        <v>46065.570833333302</v>
      </c>
      <c r="D4648" s="23">
        <v>46066.335416666698</v>
      </c>
      <c r="E4648" s="9" t="s">
        <v>212</v>
      </c>
      <c r="F4648" s="9" t="s">
        <v>189</v>
      </c>
      <c r="G4648" s="9" t="s">
        <v>213</v>
      </c>
      <c r="H4648" s="9" t="s">
        <v>164</v>
      </c>
      <c r="I4648" s="9" t="s">
        <v>339</v>
      </c>
      <c r="J4648" s="9" t="s">
        <v>340</v>
      </c>
      <c r="K4648" s="9" t="s">
        <v>246</v>
      </c>
      <c r="L4648" s="9" t="s">
        <v>293</v>
      </c>
      <c r="M4648" s="9" t="s">
        <v>1669</v>
      </c>
      <c r="N4648" s="9" t="s">
        <v>196</v>
      </c>
      <c r="O4648" s="9" t="s">
        <v>180</v>
      </c>
      <c r="P4648" s="9" t="s">
        <v>381</v>
      </c>
      <c r="Q4648" s="9" t="s">
        <v>219</v>
      </c>
      <c r="R4648" s="9">
        <v>0</v>
      </c>
      <c r="S4648" s="9">
        <v>28</v>
      </c>
      <c r="T4648" s="9" t="s">
        <v>343</v>
      </c>
      <c r="U4648" s="9" t="s">
        <v>290</v>
      </c>
      <c r="X4648" s="9">
        <f>INDEX(SLA_Policy!$D$2:$D$5,MATCH(F4648,SLA_Policy!$A$2:$A$5,0))</f>
        <v>120</v>
      </c>
      <c r="Y4648" s="9" t="str">
        <f>IF(E4648="Cancelled","Excluded",IF(D4648="",IF((SLA_Policy!$B$8-B4648)*24&gt;X4648,"Open - Breached","Open - On Track"),IF((D4648-B4648)*24&lt;=X4648,"Met","Breached")))</f>
        <v>Met</v>
      </c>
    </row>
    <row r="4649" spans="1:25" x14ac:dyDescent="0.25">
      <c r="A4649" s="9" t="s">
        <v>8121</v>
      </c>
      <c r="B4649" s="23">
        <v>46065.5180555556</v>
      </c>
      <c r="C4649" s="23">
        <v>46065.573611111096</v>
      </c>
      <c r="D4649" s="23">
        <v>46066.375</v>
      </c>
      <c r="E4649" s="9" t="s">
        <v>212</v>
      </c>
      <c r="F4649" s="9" t="s">
        <v>188</v>
      </c>
      <c r="G4649" s="9" t="s">
        <v>213</v>
      </c>
      <c r="H4649" s="9" t="s">
        <v>167</v>
      </c>
      <c r="I4649" s="9" t="s">
        <v>362</v>
      </c>
      <c r="J4649" s="9" t="s">
        <v>374</v>
      </c>
      <c r="K4649" s="9" t="s">
        <v>262</v>
      </c>
      <c r="L4649" s="9" t="s">
        <v>104</v>
      </c>
      <c r="M4649" s="9" t="s">
        <v>2635</v>
      </c>
      <c r="N4649" s="9" t="s">
        <v>196</v>
      </c>
      <c r="O4649" s="9" t="s">
        <v>116</v>
      </c>
      <c r="P4649" s="9" t="s">
        <v>234</v>
      </c>
      <c r="Q4649" s="9" t="s">
        <v>219</v>
      </c>
      <c r="R4649" s="9">
        <v>1</v>
      </c>
      <c r="S4649" s="9">
        <v>35</v>
      </c>
      <c r="T4649" s="9" t="s">
        <v>220</v>
      </c>
      <c r="U4649" s="9" t="s">
        <v>266</v>
      </c>
      <c r="X4649" s="9">
        <f>INDEX(SLA_Policy!$D$2:$D$5,MATCH(F4649,SLA_Policy!$A$2:$A$5,0))</f>
        <v>72</v>
      </c>
      <c r="Y4649" s="9" t="str">
        <f>IF(E4649="Cancelled","Excluded",IF(D4649="",IF((SLA_Policy!$B$8-B4649)*24&gt;X4649,"Open - Breached","Open - On Track"),IF((D4649-B4649)*24&lt;=X4649,"Met","Breached")))</f>
        <v>Met</v>
      </c>
    </row>
    <row r="4650" spans="1:25" x14ac:dyDescent="0.25">
      <c r="A4650" s="9" t="s">
        <v>8122</v>
      </c>
      <c r="B4650" s="23">
        <v>46065.548611111102</v>
      </c>
      <c r="C4650" s="23">
        <v>46065.563888888901</v>
      </c>
      <c r="D4650" s="23">
        <v>46065.718055555597</v>
      </c>
      <c r="E4650" s="9" t="s">
        <v>212</v>
      </c>
      <c r="F4650" s="9" t="s">
        <v>188</v>
      </c>
      <c r="G4650" s="9" t="s">
        <v>213</v>
      </c>
      <c r="H4650" s="9" t="s">
        <v>163</v>
      </c>
      <c r="I4650" s="9" t="s">
        <v>250</v>
      </c>
      <c r="J4650" s="9" t="s">
        <v>251</v>
      </c>
      <c r="K4650" s="9" t="s">
        <v>239</v>
      </c>
      <c r="L4650" s="9" t="s">
        <v>216</v>
      </c>
      <c r="M4650" s="9" t="s">
        <v>733</v>
      </c>
      <c r="N4650" s="9" t="s">
        <v>196</v>
      </c>
      <c r="O4650" s="9" t="s">
        <v>176</v>
      </c>
      <c r="P4650" s="9" t="s">
        <v>1159</v>
      </c>
      <c r="Q4650" s="9" t="s">
        <v>219</v>
      </c>
      <c r="R4650" s="9">
        <v>0</v>
      </c>
      <c r="S4650" s="9">
        <v>20</v>
      </c>
      <c r="T4650" s="9" t="s">
        <v>229</v>
      </c>
      <c r="U4650" s="9" t="s">
        <v>230</v>
      </c>
      <c r="X4650" s="9">
        <f>INDEX(SLA_Policy!$D$2:$D$5,MATCH(F4650,SLA_Policy!$A$2:$A$5,0))</f>
        <v>72</v>
      </c>
      <c r="Y4650" s="9" t="str">
        <f>IF(E4650="Cancelled","Excluded",IF(D4650="",IF((SLA_Policy!$B$8-B4650)*24&gt;X4650,"Open - Breached","Open - On Track"),IF((D4650-B4650)*24&lt;=X4650,"Met","Breached")))</f>
        <v>Met</v>
      </c>
    </row>
    <row r="4651" spans="1:25" x14ac:dyDescent="0.25">
      <c r="A4651" s="9" t="s">
        <v>8123</v>
      </c>
      <c r="B4651" s="23">
        <v>46065.5715277778</v>
      </c>
      <c r="C4651" s="23">
        <v>46065.590277777803</v>
      </c>
      <c r="D4651" s="23">
        <v>46066.397916666698</v>
      </c>
      <c r="E4651" s="9" t="s">
        <v>212</v>
      </c>
      <c r="F4651" s="9" t="s">
        <v>189</v>
      </c>
      <c r="G4651" s="9" t="s">
        <v>213</v>
      </c>
      <c r="H4651" s="9" t="s">
        <v>166</v>
      </c>
      <c r="I4651" s="9" t="s">
        <v>286</v>
      </c>
      <c r="J4651" s="9" t="s">
        <v>3513</v>
      </c>
      <c r="K4651" s="9" t="s">
        <v>215</v>
      </c>
      <c r="L4651" s="9" t="s">
        <v>216</v>
      </c>
      <c r="M4651" s="9" t="s">
        <v>4174</v>
      </c>
      <c r="N4651" s="9" t="s">
        <v>196</v>
      </c>
      <c r="O4651" s="9" t="s">
        <v>181</v>
      </c>
      <c r="P4651" s="9" t="s">
        <v>289</v>
      </c>
      <c r="Q4651" s="9" t="s">
        <v>219</v>
      </c>
      <c r="R4651" s="9">
        <v>0</v>
      </c>
      <c r="S4651" s="9">
        <v>7</v>
      </c>
      <c r="U4651" s="9" t="s">
        <v>376</v>
      </c>
      <c r="W4651" s="9">
        <v>5</v>
      </c>
      <c r="X4651" s="9">
        <f>INDEX(SLA_Policy!$D$2:$D$5,MATCH(F4651,SLA_Policy!$A$2:$A$5,0))</f>
        <v>120</v>
      </c>
      <c r="Y4651" s="9" t="str">
        <f>IF(E4651="Cancelled","Excluded",IF(D4651="",IF((SLA_Policy!$B$8-B4651)*24&gt;X4651,"Open - Breached","Open - On Track"),IF((D4651-B4651)*24&lt;=X4651,"Met","Breached")))</f>
        <v>Met</v>
      </c>
    </row>
    <row r="4652" spans="1:25" x14ac:dyDescent="0.25">
      <c r="A4652" s="9" t="s">
        <v>8124</v>
      </c>
      <c r="B4652" s="23">
        <v>46065.579166666699</v>
      </c>
      <c r="C4652" s="23">
        <v>46065.581944444399</v>
      </c>
      <c r="D4652" s="23">
        <v>46066.401388888902</v>
      </c>
      <c r="E4652" s="9" t="s">
        <v>212</v>
      </c>
      <c r="F4652" s="9" t="s">
        <v>189</v>
      </c>
      <c r="G4652" s="9" t="s">
        <v>213</v>
      </c>
      <c r="H4652" s="9" t="s">
        <v>162</v>
      </c>
      <c r="I4652" s="9" t="s">
        <v>393</v>
      </c>
      <c r="J4652" s="9" t="s">
        <v>8125</v>
      </c>
      <c r="K4652" s="9" t="s">
        <v>239</v>
      </c>
      <c r="L4652" s="9" t="s">
        <v>311</v>
      </c>
      <c r="M4652" s="9" t="s">
        <v>4422</v>
      </c>
      <c r="N4652" s="9" t="s">
        <v>198</v>
      </c>
      <c r="O4652" s="9" t="s">
        <v>179</v>
      </c>
      <c r="P4652" s="9" t="s">
        <v>264</v>
      </c>
      <c r="Q4652" s="9" t="s">
        <v>273</v>
      </c>
      <c r="R4652" s="9">
        <v>0</v>
      </c>
      <c r="S4652" s="9">
        <v>15</v>
      </c>
      <c r="U4652" s="9" t="s">
        <v>266</v>
      </c>
      <c r="X4652" s="9">
        <f>INDEX(SLA_Policy!$D$2:$D$5,MATCH(F4652,SLA_Policy!$A$2:$A$5,0))</f>
        <v>120</v>
      </c>
      <c r="Y4652" s="9" t="str">
        <f>IF(E4652="Cancelled","Excluded",IF(D4652="",IF((SLA_Policy!$B$8-B4652)*24&gt;X4652,"Open - Breached","Open - On Track"),IF((D4652-B4652)*24&lt;=X4652,"Met","Breached")))</f>
        <v>Met</v>
      </c>
    </row>
    <row r="4653" spans="1:25" x14ac:dyDescent="0.25">
      <c r="A4653" s="9" t="s">
        <v>8126</v>
      </c>
      <c r="B4653" s="23">
        <v>46065.590277777803</v>
      </c>
      <c r="C4653" s="23">
        <v>46065.604166666701</v>
      </c>
      <c r="D4653" s="23">
        <v>46066.7097222222</v>
      </c>
      <c r="E4653" s="9" t="s">
        <v>212</v>
      </c>
      <c r="F4653" s="9" t="s">
        <v>188</v>
      </c>
      <c r="G4653" s="9" t="s">
        <v>213</v>
      </c>
      <c r="H4653" s="9" t="s">
        <v>167</v>
      </c>
      <c r="I4653" s="9" t="s">
        <v>362</v>
      </c>
      <c r="J4653" s="9" t="s">
        <v>8127</v>
      </c>
      <c r="K4653" s="9" t="s">
        <v>262</v>
      </c>
      <c r="L4653" s="9" t="s">
        <v>104</v>
      </c>
      <c r="M4653" s="9" t="s">
        <v>1142</v>
      </c>
      <c r="N4653" s="9" t="s">
        <v>196</v>
      </c>
      <c r="O4653" s="9" t="s">
        <v>176</v>
      </c>
      <c r="P4653" s="9" t="s">
        <v>228</v>
      </c>
      <c r="Q4653" s="9" t="s">
        <v>219</v>
      </c>
      <c r="R4653" s="9">
        <v>1</v>
      </c>
      <c r="S4653" s="9">
        <v>19</v>
      </c>
      <c r="U4653" s="9" t="s">
        <v>248</v>
      </c>
      <c r="X4653" s="9">
        <f>INDEX(SLA_Policy!$D$2:$D$5,MATCH(F4653,SLA_Policy!$A$2:$A$5,0))</f>
        <v>72</v>
      </c>
      <c r="Y4653" s="9" t="str">
        <f>IF(E4653="Cancelled","Excluded",IF(D4653="",IF((SLA_Policy!$B$8-B4653)*24&gt;X4653,"Open - Breached","Open - On Track"),IF((D4653-B4653)*24&lt;=X4653,"Met","Breached")))</f>
        <v>Met</v>
      </c>
    </row>
    <row r="4654" spans="1:25" x14ac:dyDescent="0.25">
      <c r="A4654" s="9" t="s">
        <v>8128</v>
      </c>
      <c r="B4654" s="23">
        <v>46065.590972222199</v>
      </c>
      <c r="C4654" s="23">
        <v>46065.657638888901</v>
      </c>
      <c r="D4654" s="23">
        <v>46066.315972222197</v>
      </c>
      <c r="E4654" s="9" t="s">
        <v>212</v>
      </c>
      <c r="F4654" s="9" t="s">
        <v>189</v>
      </c>
      <c r="G4654" s="9" t="s">
        <v>213</v>
      </c>
      <c r="H4654" s="9" t="s">
        <v>162</v>
      </c>
      <c r="I4654" s="9" t="s">
        <v>244</v>
      </c>
      <c r="J4654" s="9" t="s">
        <v>3624</v>
      </c>
      <c r="K4654" s="9" t="s">
        <v>246</v>
      </c>
      <c r="L4654" s="9" t="s">
        <v>311</v>
      </c>
      <c r="M4654" s="9" t="s">
        <v>1708</v>
      </c>
      <c r="N4654" s="9" t="s">
        <v>196</v>
      </c>
      <c r="O4654" s="9" t="s">
        <v>179</v>
      </c>
      <c r="P4654" s="9" t="s">
        <v>313</v>
      </c>
      <c r="Q4654" s="9" t="s">
        <v>219</v>
      </c>
      <c r="R4654" s="9">
        <v>0</v>
      </c>
      <c r="S4654" s="9">
        <v>35</v>
      </c>
      <c r="U4654" s="9" t="s">
        <v>661</v>
      </c>
      <c r="X4654" s="9">
        <f>INDEX(SLA_Policy!$D$2:$D$5,MATCH(F4654,SLA_Policy!$A$2:$A$5,0))</f>
        <v>120</v>
      </c>
      <c r="Y4654" s="9" t="str">
        <f>IF(E4654="Cancelled","Excluded",IF(D4654="",IF((SLA_Policy!$B$8-B4654)*24&gt;X4654,"Open - Breached","Open - On Track"),IF((D4654-B4654)*24&lt;=X4654,"Met","Breached")))</f>
        <v>Met</v>
      </c>
    </row>
    <row r="4655" spans="1:25" x14ac:dyDescent="0.25">
      <c r="A4655" s="9" t="s">
        <v>8129</v>
      </c>
      <c r="B4655" s="23">
        <v>46065.610416666699</v>
      </c>
      <c r="C4655" s="23">
        <v>46065.636111111096</v>
      </c>
      <c r="D4655" s="23">
        <v>46065.730555555601</v>
      </c>
      <c r="E4655" s="9" t="s">
        <v>212</v>
      </c>
      <c r="F4655" s="9" t="s">
        <v>188</v>
      </c>
      <c r="G4655" s="9" t="s">
        <v>213</v>
      </c>
      <c r="H4655" s="9" t="s">
        <v>166</v>
      </c>
      <c r="I4655" s="9" t="s">
        <v>286</v>
      </c>
      <c r="J4655" s="9" t="s">
        <v>8130</v>
      </c>
      <c r="K4655" s="9" t="s">
        <v>246</v>
      </c>
      <c r="L4655" s="9" t="s">
        <v>293</v>
      </c>
      <c r="M4655" s="9" t="s">
        <v>3789</v>
      </c>
      <c r="N4655" s="9" t="s">
        <v>197</v>
      </c>
      <c r="O4655" s="9" t="s">
        <v>181</v>
      </c>
      <c r="P4655" s="9" t="s">
        <v>668</v>
      </c>
      <c r="Q4655" s="9" t="s">
        <v>219</v>
      </c>
      <c r="R4655" s="9">
        <v>0</v>
      </c>
      <c r="S4655" s="9">
        <v>14</v>
      </c>
      <c r="U4655" s="9" t="s">
        <v>376</v>
      </c>
      <c r="W4655" s="9">
        <v>4</v>
      </c>
      <c r="X4655" s="9">
        <f>INDEX(SLA_Policy!$D$2:$D$5,MATCH(F4655,SLA_Policy!$A$2:$A$5,0))</f>
        <v>72</v>
      </c>
      <c r="Y4655" s="9" t="str">
        <f>IF(E4655="Cancelled","Excluded",IF(D4655="",IF((SLA_Policy!$B$8-B4655)*24&gt;X4655,"Open - Breached","Open - On Track"),IF((D4655-B4655)*24&lt;=X4655,"Met","Breached")))</f>
        <v>Met</v>
      </c>
    </row>
    <row r="4656" spans="1:25" x14ac:dyDescent="0.25">
      <c r="A4656" s="9" t="s">
        <v>8131</v>
      </c>
      <c r="B4656" s="23">
        <v>46065.613888888904</v>
      </c>
      <c r="C4656" s="23">
        <v>46065.623611111099</v>
      </c>
      <c r="D4656" s="23">
        <v>46065.693055555603</v>
      </c>
      <c r="E4656" s="9" t="s">
        <v>212</v>
      </c>
      <c r="F4656" s="9" t="s">
        <v>187</v>
      </c>
      <c r="G4656" s="9" t="s">
        <v>236</v>
      </c>
      <c r="H4656" s="9" t="s">
        <v>164</v>
      </c>
      <c r="I4656" s="9" t="s">
        <v>421</v>
      </c>
      <c r="J4656" s="9" t="s">
        <v>1733</v>
      </c>
      <c r="K4656" s="9" t="s">
        <v>262</v>
      </c>
      <c r="L4656" s="9" t="s">
        <v>293</v>
      </c>
      <c r="M4656" s="9" t="s">
        <v>3197</v>
      </c>
      <c r="N4656" s="9" t="s">
        <v>197</v>
      </c>
      <c r="O4656" s="9" t="s">
        <v>180</v>
      </c>
      <c r="P4656" s="9" t="s">
        <v>318</v>
      </c>
      <c r="Q4656" s="9" t="s">
        <v>273</v>
      </c>
      <c r="R4656" s="9">
        <v>0</v>
      </c>
      <c r="S4656" s="9">
        <v>29</v>
      </c>
      <c r="T4656" s="9" t="s">
        <v>343</v>
      </c>
      <c r="U4656" s="9" t="s">
        <v>242</v>
      </c>
      <c r="W4656" s="9">
        <v>5</v>
      </c>
      <c r="X4656" s="9">
        <f>INDEX(SLA_Policy!$D$2:$D$5,MATCH(F4656,SLA_Policy!$A$2:$A$5,0))</f>
        <v>8</v>
      </c>
      <c r="Y4656" s="9" t="str">
        <f>IF(E4656="Cancelled","Excluded",IF(D4656="",IF((SLA_Policy!$B$8-B4656)*24&gt;X4656,"Open - Breached","Open - On Track"),IF((D4656-B4656)*24&lt;=X4656,"Met","Breached")))</f>
        <v>Met</v>
      </c>
    </row>
    <row r="4657" spans="1:25" x14ac:dyDescent="0.25">
      <c r="A4657" s="9" t="s">
        <v>8132</v>
      </c>
      <c r="B4657" s="23">
        <v>46065.625694444498</v>
      </c>
      <c r="C4657" s="23">
        <v>46065.65</v>
      </c>
      <c r="D4657" s="23">
        <v>46066.322222222203</v>
      </c>
      <c r="E4657" s="9" t="s">
        <v>212</v>
      </c>
      <c r="F4657" s="9" t="s">
        <v>189</v>
      </c>
      <c r="G4657" s="9" t="s">
        <v>236</v>
      </c>
      <c r="H4657" s="9" t="s">
        <v>161</v>
      </c>
      <c r="I4657" s="9" t="s">
        <v>237</v>
      </c>
      <c r="J4657" s="9" t="s">
        <v>238</v>
      </c>
      <c r="K4657" s="9" t="s">
        <v>239</v>
      </c>
      <c r="L4657" s="9" t="s">
        <v>270</v>
      </c>
      <c r="M4657" s="9" t="s">
        <v>3750</v>
      </c>
      <c r="N4657" s="9" t="s">
        <v>196</v>
      </c>
      <c r="O4657" s="9" t="s">
        <v>177</v>
      </c>
      <c r="P4657" s="9" t="s">
        <v>457</v>
      </c>
      <c r="Q4657" s="9" t="s">
        <v>219</v>
      </c>
      <c r="R4657" s="9">
        <v>0</v>
      </c>
      <c r="S4657" s="9">
        <v>11</v>
      </c>
      <c r="U4657" s="9" t="s">
        <v>242</v>
      </c>
      <c r="X4657" s="9">
        <f>INDEX(SLA_Policy!$D$2:$D$5,MATCH(F4657,SLA_Policy!$A$2:$A$5,0))</f>
        <v>120</v>
      </c>
      <c r="Y4657" s="9" t="str">
        <f>IF(E4657="Cancelled","Excluded",IF(D4657="",IF((SLA_Policy!$B$8-B4657)*24&gt;X4657,"Open - Breached","Open - On Track"),IF((D4657-B4657)*24&lt;=X4657,"Met","Breached")))</f>
        <v>Met</v>
      </c>
    </row>
    <row r="4658" spans="1:25" x14ac:dyDescent="0.25">
      <c r="A4658" s="9" t="s">
        <v>8133</v>
      </c>
      <c r="B4658" s="23">
        <v>46065.626388888901</v>
      </c>
      <c r="C4658" s="23">
        <v>46065.631944444503</v>
      </c>
      <c r="D4658" s="23">
        <v>46066.338888888902</v>
      </c>
      <c r="E4658" s="9" t="s">
        <v>212</v>
      </c>
      <c r="F4658" s="9" t="s">
        <v>189</v>
      </c>
      <c r="G4658" s="9" t="s">
        <v>236</v>
      </c>
      <c r="H4658" s="9" t="s">
        <v>167</v>
      </c>
      <c r="I4658" s="9" t="s">
        <v>255</v>
      </c>
      <c r="J4658" s="9" t="s">
        <v>4313</v>
      </c>
      <c r="K4658" s="9" t="s">
        <v>246</v>
      </c>
      <c r="L4658" s="9" t="s">
        <v>282</v>
      </c>
      <c r="M4658" s="9" t="s">
        <v>1128</v>
      </c>
      <c r="N4658" s="9" t="s">
        <v>198</v>
      </c>
      <c r="O4658" s="9" t="s">
        <v>176</v>
      </c>
      <c r="P4658" s="9" t="s">
        <v>228</v>
      </c>
      <c r="Q4658" s="9" t="s">
        <v>219</v>
      </c>
      <c r="R4658" s="9">
        <v>0</v>
      </c>
      <c r="S4658" s="9">
        <v>22</v>
      </c>
      <c r="U4658" s="9" t="s">
        <v>242</v>
      </c>
      <c r="X4658" s="9">
        <f>INDEX(SLA_Policy!$D$2:$D$5,MATCH(F4658,SLA_Policy!$A$2:$A$5,0))</f>
        <v>120</v>
      </c>
      <c r="Y4658" s="9" t="str">
        <f>IF(E4658="Cancelled","Excluded",IF(D4658="",IF((SLA_Policy!$B$8-B4658)*24&gt;X4658,"Open - Breached","Open - On Track"),IF((D4658-B4658)*24&lt;=X4658,"Met","Breached")))</f>
        <v>Met</v>
      </c>
    </row>
    <row r="4659" spans="1:25" x14ac:dyDescent="0.25">
      <c r="A4659" s="9" t="s">
        <v>8134</v>
      </c>
      <c r="B4659" s="23">
        <v>46065.6381944444</v>
      </c>
      <c r="C4659" s="23">
        <v>46065.645833333299</v>
      </c>
      <c r="D4659" s="23">
        <v>46066.379861111098</v>
      </c>
      <c r="E4659" s="9" t="s">
        <v>212</v>
      </c>
      <c r="F4659" s="9" t="s">
        <v>188</v>
      </c>
      <c r="G4659" s="9" t="s">
        <v>213</v>
      </c>
      <c r="H4659" s="9" t="s">
        <v>165</v>
      </c>
      <c r="I4659" s="9" t="s">
        <v>567</v>
      </c>
      <c r="J4659" s="9" t="s">
        <v>1919</v>
      </c>
      <c r="K4659" s="9" t="s">
        <v>246</v>
      </c>
      <c r="L4659" s="9" t="s">
        <v>104</v>
      </c>
      <c r="M4659" s="9" t="s">
        <v>1547</v>
      </c>
      <c r="N4659" s="9" t="s">
        <v>199</v>
      </c>
      <c r="O4659" s="9" t="s">
        <v>176</v>
      </c>
      <c r="P4659" s="9" t="s">
        <v>228</v>
      </c>
      <c r="Q4659" s="9" t="s">
        <v>219</v>
      </c>
      <c r="R4659" s="9">
        <v>0</v>
      </c>
      <c r="S4659" s="9">
        <v>27</v>
      </c>
      <c r="U4659" s="9" t="s">
        <v>266</v>
      </c>
      <c r="X4659" s="9">
        <f>INDEX(SLA_Policy!$D$2:$D$5,MATCH(F4659,SLA_Policy!$A$2:$A$5,0))</f>
        <v>72</v>
      </c>
      <c r="Y4659" s="9" t="str">
        <f>IF(E4659="Cancelled","Excluded",IF(D4659="",IF((SLA_Policy!$B$8-B4659)*24&gt;X4659,"Open - Breached","Open - On Track"),IF((D4659-B4659)*24&lt;=X4659,"Met","Breached")))</f>
        <v>Met</v>
      </c>
    </row>
    <row r="4660" spans="1:25" x14ac:dyDescent="0.25">
      <c r="A4660" s="9" t="s">
        <v>8135</v>
      </c>
      <c r="B4660" s="23">
        <v>46065.639583333301</v>
      </c>
      <c r="C4660" s="23">
        <v>46065.644444444399</v>
      </c>
      <c r="D4660" s="23">
        <v>46066.6381944444</v>
      </c>
      <c r="E4660" s="9" t="s">
        <v>212</v>
      </c>
      <c r="F4660" s="9" t="s">
        <v>188</v>
      </c>
      <c r="G4660" s="9" t="s">
        <v>213</v>
      </c>
      <c r="H4660" s="9" t="s">
        <v>163</v>
      </c>
      <c r="I4660" s="9" t="s">
        <v>223</v>
      </c>
      <c r="J4660" s="9" t="s">
        <v>6943</v>
      </c>
      <c r="K4660" s="9" t="s">
        <v>215</v>
      </c>
      <c r="L4660" s="9" t="s">
        <v>307</v>
      </c>
      <c r="M4660" s="9" t="s">
        <v>1076</v>
      </c>
      <c r="N4660" s="9" t="s">
        <v>199</v>
      </c>
      <c r="O4660" s="9" t="s">
        <v>176</v>
      </c>
      <c r="P4660" s="9" t="s">
        <v>330</v>
      </c>
      <c r="Q4660" s="9" t="s">
        <v>219</v>
      </c>
      <c r="R4660" s="9">
        <v>0</v>
      </c>
      <c r="S4660" s="9">
        <v>52</v>
      </c>
      <c r="T4660" s="9" t="s">
        <v>229</v>
      </c>
      <c r="U4660" s="9" t="s">
        <v>266</v>
      </c>
      <c r="X4660" s="9">
        <f>INDEX(SLA_Policy!$D$2:$D$5,MATCH(F4660,SLA_Policy!$A$2:$A$5,0))</f>
        <v>72</v>
      </c>
      <c r="Y4660" s="9" t="str">
        <f>IF(E4660="Cancelled","Excluded",IF(D4660="",IF((SLA_Policy!$B$8-B4660)*24&gt;X4660,"Open - Breached","Open - On Track"),IF((D4660-B4660)*24&lt;=X4660,"Met","Breached")))</f>
        <v>Met</v>
      </c>
    </row>
    <row r="4661" spans="1:25" x14ac:dyDescent="0.25">
      <c r="A4661" s="9" t="s">
        <v>8136</v>
      </c>
      <c r="B4661" s="23">
        <v>46065.644444444399</v>
      </c>
      <c r="C4661" s="23">
        <v>46065.676388888904</v>
      </c>
      <c r="D4661" s="23">
        <v>46066.352083333302</v>
      </c>
      <c r="E4661" s="9" t="s">
        <v>212</v>
      </c>
      <c r="F4661" s="9" t="s">
        <v>188</v>
      </c>
      <c r="G4661" s="9" t="s">
        <v>236</v>
      </c>
      <c r="H4661" s="9" t="s">
        <v>164</v>
      </c>
      <c r="I4661" s="9" t="s">
        <v>421</v>
      </c>
      <c r="J4661" s="9" t="s">
        <v>861</v>
      </c>
      <c r="K4661" s="9" t="s">
        <v>215</v>
      </c>
      <c r="L4661" s="9" t="s">
        <v>311</v>
      </c>
      <c r="M4661" s="9" t="s">
        <v>1126</v>
      </c>
      <c r="N4661" s="9" t="s">
        <v>196</v>
      </c>
      <c r="O4661" s="9" t="s">
        <v>116</v>
      </c>
      <c r="P4661" s="9" t="s">
        <v>218</v>
      </c>
      <c r="Q4661" s="9" t="s">
        <v>219</v>
      </c>
      <c r="R4661" s="9">
        <v>0</v>
      </c>
      <c r="S4661" s="9">
        <v>29</v>
      </c>
      <c r="T4661" s="9" t="s">
        <v>343</v>
      </c>
      <c r="U4661" s="9" t="s">
        <v>242</v>
      </c>
      <c r="W4661" s="9">
        <v>4</v>
      </c>
      <c r="X4661" s="9">
        <f>INDEX(SLA_Policy!$D$2:$D$5,MATCH(F4661,SLA_Policy!$A$2:$A$5,0))</f>
        <v>72</v>
      </c>
      <c r="Y4661" s="9" t="str">
        <f>IF(E4661="Cancelled","Excluded",IF(D4661="",IF((SLA_Policy!$B$8-B4661)*24&gt;X4661,"Open - Breached","Open - On Track"),IF((D4661-B4661)*24&lt;=X4661,"Met","Breached")))</f>
        <v>Met</v>
      </c>
    </row>
    <row r="4662" spans="1:25" x14ac:dyDescent="0.25">
      <c r="A4662" s="9" t="s">
        <v>8137</v>
      </c>
      <c r="B4662" s="23">
        <v>46065.651388888902</v>
      </c>
      <c r="C4662" s="23">
        <v>46065.656944444498</v>
      </c>
      <c r="D4662" s="23">
        <v>46066.327083333301</v>
      </c>
      <c r="E4662" s="9" t="s">
        <v>212</v>
      </c>
      <c r="F4662" s="9" t="s">
        <v>188</v>
      </c>
      <c r="G4662" s="9" t="s">
        <v>213</v>
      </c>
      <c r="H4662" s="9" t="s">
        <v>167</v>
      </c>
      <c r="I4662" s="9" t="s">
        <v>362</v>
      </c>
      <c r="J4662" s="9" t="s">
        <v>2687</v>
      </c>
      <c r="K4662" s="9" t="s">
        <v>262</v>
      </c>
      <c r="L4662" s="9" t="s">
        <v>371</v>
      </c>
      <c r="M4662" s="9" t="s">
        <v>4214</v>
      </c>
      <c r="N4662" s="9" t="s">
        <v>198</v>
      </c>
      <c r="O4662" s="9" t="s">
        <v>176</v>
      </c>
      <c r="P4662" s="9" t="s">
        <v>253</v>
      </c>
      <c r="Q4662" s="9" t="s">
        <v>219</v>
      </c>
      <c r="R4662" s="9">
        <v>0</v>
      </c>
      <c r="S4662" s="9">
        <v>39</v>
      </c>
      <c r="U4662" s="9" t="s">
        <v>266</v>
      </c>
      <c r="W4662" s="9">
        <v>4</v>
      </c>
      <c r="X4662" s="9">
        <f>INDEX(SLA_Policy!$D$2:$D$5,MATCH(F4662,SLA_Policy!$A$2:$A$5,0))</f>
        <v>72</v>
      </c>
      <c r="Y4662" s="9" t="str">
        <f>IF(E4662="Cancelled","Excluded",IF(D4662="",IF((SLA_Policy!$B$8-B4662)*24&gt;X4662,"Open - Breached","Open - On Track"),IF((D4662-B4662)*24&lt;=X4662,"Met","Breached")))</f>
        <v>Met</v>
      </c>
    </row>
    <row r="4663" spans="1:25" x14ac:dyDescent="0.25">
      <c r="A4663" s="9" t="s">
        <v>8138</v>
      </c>
      <c r="B4663" s="23">
        <v>46065.658333333296</v>
      </c>
      <c r="C4663" s="23">
        <v>46066.367361111101</v>
      </c>
      <c r="D4663" s="23">
        <v>46066.395138888904</v>
      </c>
      <c r="E4663" s="9" t="s">
        <v>212</v>
      </c>
      <c r="F4663" s="9" t="s">
        <v>189</v>
      </c>
      <c r="G4663" s="9" t="s">
        <v>236</v>
      </c>
      <c r="H4663" s="9" t="s">
        <v>161</v>
      </c>
      <c r="I4663" s="9" t="s">
        <v>482</v>
      </c>
      <c r="J4663" s="9" t="s">
        <v>2529</v>
      </c>
      <c r="K4663" s="9" t="s">
        <v>246</v>
      </c>
      <c r="L4663" s="9" t="s">
        <v>216</v>
      </c>
      <c r="M4663" s="9" t="s">
        <v>4157</v>
      </c>
      <c r="N4663" s="9" t="s">
        <v>196</v>
      </c>
      <c r="O4663" s="9" t="s">
        <v>116</v>
      </c>
      <c r="P4663" s="9" t="s">
        <v>218</v>
      </c>
      <c r="Q4663" s="9" t="s">
        <v>219</v>
      </c>
      <c r="R4663" s="9">
        <v>0</v>
      </c>
      <c r="S4663" s="9">
        <v>25</v>
      </c>
      <c r="U4663" s="9" t="s">
        <v>242</v>
      </c>
      <c r="X4663" s="9">
        <f>INDEX(SLA_Policy!$D$2:$D$5,MATCH(F4663,SLA_Policy!$A$2:$A$5,0))</f>
        <v>120</v>
      </c>
      <c r="Y4663" s="9" t="str">
        <f>IF(E4663="Cancelled","Excluded",IF(D4663="",IF((SLA_Policy!$B$8-B4663)*24&gt;X4663,"Open - Breached","Open - On Track"),IF((D4663-B4663)*24&lt;=X4663,"Met","Breached")))</f>
        <v>Met</v>
      </c>
    </row>
    <row r="4664" spans="1:25" x14ac:dyDescent="0.25">
      <c r="A4664" s="9" t="s">
        <v>8139</v>
      </c>
      <c r="B4664" s="23">
        <v>46065.667361111096</v>
      </c>
      <c r="C4664" s="23">
        <v>46065.670833333301</v>
      </c>
      <c r="E4664" s="9" t="s">
        <v>649</v>
      </c>
      <c r="F4664" s="9" t="s">
        <v>188</v>
      </c>
      <c r="G4664" s="9" t="s">
        <v>213</v>
      </c>
      <c r="H4664" s="9" t="s">
        <v>88</v>
      </c>
      <c r="I4664" s="9" t="s">
        <v>268</v>
      </c>
      <c r="J4664" s="9" t="s">
        <v>269</v>
      </c>
      <c r="K4664" s="9" t="s">
        <v>303</v>
      </c>
      <c r="L4664" s="9" t="s">
        <v>104</v>
      </c>
      <c r="M4664" s="9" t="s">
        <v>1201</v>
      </c>
      <c r="N4664" s="9" t="s">
        <v>196</v>
      </c>
      <c r="O4664" s="9" t="s">
        <v>178</v>
      </c>
      <c r="P4664" s="9" t="s">
        <v>360</v>
      </c>
      <c r="Q4664" s="9" t="s">
        <v>219</v>
      </c>
      <c r="R4664" s="9">
        <v>0</v>
      </c>
      <c r="S4664" s="9">
        <v>5</v>
      </c>
      <c r="T4664" s="9" t="s">
        <v>136</v>
      </c>
      <c r="X4664" s="9">
        <f>INDEX(SLA_Policy!$D$2:$D$5,MATCH(F4664,SLA_Policy!$A$2:$A$5,0))</f>
        <v>72</v>
      </c>
      <c r="Y4664" s="9" t="str">
        <f>IF(E4664="Cancelled","Excluded",IF(D4664="",IF((SLA_Policy!$B$8-B4664)*24&gt;X4664,"Open - Breached","Open - On Track"),IF((D4664-B4664)*24&lt;=X4664,"Met","Breached")))</f>
        <v>Excluded</v>
      </c>
    </row>
    <row r="4665" spans="1:25" x14ac:dyDescent="0.25">
      <c r="A4665" s="9" t="s">
        <v>8140</v>
      </c>
      <c r="B4665" s="23">
        <v>46065.668749999997</v>
      </c>
      <c r="C4665" s="23">
        <v>46065.671527777798</v>
      </c>
      <c r="D4665" s="23">
        <v>46065.756944444503</v>
      </c>
      <c r="E4665" s="9" t="s">
        <v>212</v>
      </c>
      <c r="F4665" s="9" t="s">
        <v>187</v>
      </c>
      <c r="G4665" s="9" t="s">
        <v>213</v>
      </c>
      <c r="H4665" s="9" t="s">
        <v>88</v>
      </c>
      <c r="I4665" s="9" t="s">
        <v>92</v>
      </c>
      <c r="J4665" s="9" t="s">
        <v>842</v>
      </c>
      <c r="K4665" s="9" t="s">
        <v>303</v>
      </c>
      <c r="L4665" s="9" t="s">
        <v>104</v>
      </c>
      <c r="M4665" s="9" t="s">
        <v>3316</v>
      </c>
      <c r="N4665" s="9" t="s">
        <v>196</v>
      </c>
      <c r="O4665" s="9" t="s">
        <v>178</v>
      </c>
      <c r="P4665" s="9" t="s">
        <v>321</v>
      </c>
      <c r="Q4665" s="9" t="s">
        <v>273</v>
      </c>
      <c r="R4665" s="9">
        <v>0</v>
      </c>
      <c r="S4665" s="9">
        <v>46</v>
      </c>
      <c r="T4665" s="9" t="s">
        <v>136</v>
      </c>
      <c r="U4665" s="9" t="s">
        <v>661</v>
      </c>
      <c r="X4665" s="9">
        <f>INDEX(SLA_Policy!$D$2:$D$5,MATCH(F4665,SLA_Policy!$A$2:$A$5,0))</f>
        <v>8</v>
      </c>
      <c r="Y4665" s="9" t="str">
        <f>IF(E4665="Cancelled","Excluded",IF(D4665="",IF((SLA_Policy!$B$8-B4665)*24&gt;X4665,"Open - Breached","Open - On Track"),IF((D4665-B4665)*24&lt;=X4665,"Met","Breached")))</f>
        <v>Met</v>
      </c>
    </row>
    <row r="4666" spans="1:25" x14ac:dyDescent="0.25">
      <c r="A4666" s="9" t="s">
        <v>8141</v>
      </c>
      <c r="B4666" s="23">
        <v>46065.679166666698</v>
      </c>
      <c r="C4666" s="23">
        <v>46065.688194444498</v>
      </c>
      <c r="D4666" s="23">
        <v>46065.720833333296</v>
      </c>
      <c r="E4666" s="9" t="s">
        <v>212</v>
      </c>
      <c r="F4666" s="9" t="s">
        <v>187</v>
      </c>
      <c r="G4666" s="9" t="s">
        <v>213</v>
      </c>
      <c r="H4666" s="9" t="s">
        <v>166</v>
      </c>
      <c r="I4666" s="9" t="s">
        <v>286</v>
      </c>
      <c r="J4666" s="9" t="s">
        <v>666</v>
      </c>
      <c r="K4666" s="9" t="s">
        <v>239</v>
      </c>
      <c r="L4666" s="9" t="s">
        <v>351</v>
      </c>
      <c r="M4666" s="9" t="s">
        <v>2336</v>
      </c>
      <c r="N4666" s="9" t="s">
        <v>197</v>
      </c>
      <c r="O4666" s="9" t="s">
        <v>181</v>
      </c>
      <c r="P4666" s="9" t="s">
        <v>289</v>
      </c>
      <c r="Q4666" s="9" t="s">
        <v>273</v>
      </c>
      <c r="R4666" s="9">
        <v>0</v>
      </c>
      <c r="S4666" s="9">
        <v>12</v>
      </c>
      <c r="U4666" s="9" t="s">
        <v>376</v>
      </c>
      <c r="W4666" s="9">
        <v>4</v>
      </c>
      <c r="X4666" s="9">
        <f>INDEX(SLA_Policy!$D$2:$D$5,MATCH(F4666,SLA_Policy!$A$2:$A$5,0))</f>
        <v>8</v>
      </c>
      <c r="Y4666" s="9" t="str">
        <f>IF(E4666="Cancelled","Excluded",IF(D4666="",IF((SLA_Policy!$B$8-B4666)*24&gt;X4666,"Open - Breached","Open - On Track"),IF((D4666-B4666)*24&lt;=X4666,"Met","Breached")))</f>
        <v>Met</v>
      </c>
    </row>
    <row r="4667" spans="1:25" x14ac:dyDescent="0.25">
      <c r="A4667" s="9" t="s">
        <v>8142</v>
      </c>
      <c r="B4667" s="23">
        <v>46065.697222222203</v>
      </c>
      <c r="C4667" s="23">
        <v>46065.706944444399</v>
      </c>
      <c r="D4667" s="23">
        <v>46066.305555555598</v>
      </c>
      <c r="E4667" s="9" t="s">
        <v>212</v>
      </c>
      <c r="F4667" s="9" t="s">
        <v>188</v>
      </c>
      <c r="G4667" s="9" t="s">
        <v>236</v>
      </c>
      <c r="H4667" s="9" t="s">
        <v>167</v>
      </c>
      <c r="I4667" s="9" t="s">
        <v>255</v>
      </c>
      <c r="J4667" s="9" t="s">
        <v>5358</v>
      </c>
      <c r="K4667" s="9" t="s">
        <v>246</v>
      </c>
      <c r="L4667" s="9" t="s">
        <v>270</v>
      </c>
      <c r="M4667" s="9" t="s">
        <v>2046</v>
      </c>
      <c r="N4667" s="9" t="s">
        <v>196</v>
      </c>
      <c r="O4667" s="9" t="s">
        <v>180</v>
      </c>
      <c r="P4667" s="9" t="s">
        <v>368</v>
      </c>
      <c r="Q4667" s="9" t="s">
        <v>219</v>
      </c>
      <c r="R4667" s="9">
        <v>0</v>
      </c>
      <c r="S4667" s="9">
        <v>28</v>
      </c>
      <c r="U4667" s="9" t="s">
        <v>242</v>
      </c>
      <c r="W4667" s="9">
        <v>4</v>
      </c>
      <c r="X4667" s="9">
        <f>INDEX(SLA_Policy!$D$2:$D$5,MATCH(F4667,SLA_Policy!$A$2:$A$5,0))</f>
        <v>72</v>
      </c>
      <c r="Y4667" s="9" t="str">
        <f>IF(E4667="Cancelled","Excluded",IF(D4667="",IF((SLA_Policy!$B$8-B4667)*24&gt;X4667,"Open - Breached","Open - On Track"),IF((D4667-B4667)*24&lt;=X4667,"Met","Breached")))</f>
        <v>Met</v>
      </c>
    </row>
    <row r="4668" spans="1:25" x14ac:dyDescent="0.25">
      <c r="A4668" s="9" t="s">
        <v>8143</v>
      </c>
      <c r="B4668" s="23">
        <v>46065.704861111102</v>
      </c>
      <c r="C4668" s="23">
        <v>46066.374305555597</v>
      </c>
      <c r="D4668" s="23">
        <v>46066.718055555597</v>
      </c>
      <c r="E4668" s="9" t="s">
        <v>212</v>
      </c>
      <c r="F4668" s="9" t="s">
        <v>189</v>
      </c>
      <c r="G4668" s="9" t="s">
        <v>213</v>
      </c>
      <c r="H4668" s="9" t="s">
        <v>165</v>
      </c>
      <c r="I4668" s="9" t="s">
        <v>567</v>
      </c>
      <c r="J4668" s="9" t="s">
        <v>1451</v>
      </c>
      <c r="K4668" s="9" t="s">
        <v>246</v>
      </c>
      <c r="L4668" s="9" t="s">
        <v>104</v>
      </c>
      <c r="M4668" s="9" t="s">
        <v>1398</v>
      </c>
      <c r="N4668" s="9" t="s">
        <v>197</v>
      </c>
      <c r="O4668" s="9" t="s">
        <v>176</v>
      </c>
      <c r="P4668" s="9" t="s">
        <v>503</v>
      </c>
      <c r="Q4668" s="9" t="s">
        <v>219</v>
      </c>
      <c r="R4668" s="9">
        <v>0</v>
      </c>
      <c r="S4668" s="9">
        <v>23</v>
      </c>
      <c r="U4668" s="9" t="s">
        <v>266</v>
      </c>
      <c r="W4668" s="9">
        <v>4</v>
      </c>
      <c r="X4668" s="9">
        <f>INDEX(SLA_Policy!$D$2:$D$5,MATCH(F4668,SLA_Policy!$A$2:$A$5,0))</f>
        <v>120</v>
      </c>
      <c r="Y4668" s="9" t="str">
        <f>IF(E4668="Cancelled","Excluded",IF(D4668="",IF((SLA_Policy!$B$8-B4668)*24&gt;X4668,"Open - Breached","Open - On Track"),IF((D4668-B4668)*24&lt;=X4668,"Met","Breached")))</f>
        <v>Met</v>
      </c>
    </row>
    <row r="4669" spans="1:25" x14ac:dyDescent="0.25">
      <c r="A4669" s="9" t="s">
        <v>8144</v>
      </c>
      <c r="B4669" s="23">
        <v>46065.708333333299</v>
      </c>
      <c r="C4669" s="23">
        <v>46065.7097222222</v>
      </c>
      <c r="D4669" s="23">
        <v>46066.390972222202</v>
      </c>
      <c r="E4669" s="9" t="s">
        <v>212</v>
      </c>
      <c r="F4669" s="9" t="s">
        <v>187</v>
      </c>
      <c r="G4669" s="9" t="s">
        <v>213</v>
      </c>
      <c r="H4669" s="9" t="s">
        <v>88</v>
      </c>
      <c r="I4669" s="9" t="s">
        <v>92</v>
      </c>
      <c r="J4669" s="9" t="s">
        <v>5899</v>
      </c>
      <c r="K4669" s="9" t="s">
        <v>246</v>
      </c>
      <c r="L4669" s="9" t="s">
        <v>270</v>
      </c>
      <c r="M4669" s="9" t="s">
        <v>8145</v>
      </c>
      <c r="N4669" s="9" t="s">
        <v>198</v>
      </c>
      <c r="O4669" s="9" t="s">
        <v>178</v>
      </c>
      <c r="P4669" s="9" t="s">
        <v>321</v>
      </c>
      <c r="Q4669" s="9" t="s">
        <v>273</v>
      </c>
      <c r="R4669" s="9">
        <v>0</v>
      </c>
      <c r="S4669" s="9">
        <v>20</v>
      </c>
      <c r="T4669" s="9" t="s">
        <v>220</v>
      </c>
      <c r="U4669" s="9" t="s">
        <v>266</v>
      </c>
      <c r="X4669" s="9">
        <f>INDEX(SLA_Policy!$D$2:$D$5,MATCH(F4669,SLA_Policy!$A$2:$A$5,0))</f>
        <v>8</v>
      </c>
      <c r="Y4669" s="9" t="str">
        <f>IF(E4669="Cancelled","Excluded",IF(D4669="",IF((SLA_Policy!$B$8-B4669)*24&gt;X4669,"Open - Breached","Open - On Track"),IF((D4669-B4669)*24&lt;=X4669,"Met","Breached")))</f>
        <v>Breached</v>
      </c>
    </row>
    <row r="4670" spans="1:25" x14ac:dyDescent="0.25">
      <c r="A4670" s="9" t="s">
        <v>8146</v>
      </c>
      <c r="B4670" s="23">
        <v>46065.727083333302</v>
      </c>
      <c r="C4670" s="23">
        <v>46065.7722222222</v>
      </c>
      <c r="D4670" s="23">
        <v>46066.3881944444</v>
      </c>
      <c r="E4670" s="9" t="s">
        <v>212</v>
      </c>
      <c r="F4670" s="9" t="s">
        <v>188</v>
      </c>
      <c r="G4670" s="9" t="s">
        <v>213</v>
      </c>
      <c r="H4670" s="9" t="s">
        <v>163</v>
      </c>
      <c r="I4670" s="9" t="s">
        <v>250</v>
      </c>
      <c r="J4670" s="9" t="s">
        <v>1407</v>
      </c>
      <c r="K4670" s="9" t="s">
        <v>262</v>
      </c>
      <c r="L4670" s="9" t="s">
        <v>226</v>
      </c>
      <c r="M4670" s="9" t="s">
        <v>439</v>
      </c>
      <c r="N4670" s="9" t="s">
        <v>197</v>
      </c>
      <c r="O4670" s="9" t="s">
        <v>176</v>
      </c>
      <c r="P4670" s="9" t="s">
        <v>419</v>
      </c>
      <c r="Q4670" s="9" t="s">
        <v>219</v>
      </c>
      <c r="R4670" s="9">
        <v>0</v>
      </c>
      <c r="S4670" s="9">
        <v>28</v>
      </c>
      <c r="T4670" s="9" t="s">
        <v>229</v>
      </c>
      <c r="U4670" s="9" t="s">
        <v>290</v>
      </c>
      <c r="X4670" s="9">
        <f>INDEX(SLA_Policy!$D$2:$D$5,MATCH(F4670,SLA_Policy!$A$2:$A$5,0))</f>
        <v>72</v>
      </c>
      <c r="Y4670" s="9" t="str">
        <f>IF(E4670="Cancelled","Excluded",IF(D4670="",IF((SLA_Policy!$B$8-B4670)*24&gt;X4670,"Open - Breached","Open - On Track"),IF((D4670-B4670)*24&lt;=X4670,"Met","Breached")))</f>
        <v>Met</v>
      </c>
    </row>
    <row r="4671" spans="1:25" x14ac:dyDescent="0.25">
      <c r="A4671" s="9" t="s">
        <v>8147</v>
      </c>
      <c r="B4671" s="23">
        <v>46065.746527777803</v>
      </c>
      <c r="C4671" s="23">
        <v>46065.756944444503</v>
      </c>
      <c r="D4671" s="23">
        <v>46066.3972222222</v>
      </c>
      <c r="E4671" s="9" t="s">
        <v>212</v>
      </c>
      <c r="F4671" s="9" t="s">
        <v>188</v>
      </c>
      <c r="G4671" s="9" t="s">
        <v>213</v>
      </c>
      <c r="H4671" s="9" t="s">
        <v>161</v>
      </c>
      <c r="I4671" s="9" t="s">
        <v>454</v>
      </c>
      <c r="J4671" s="9" t="s">
        <v>2010</v>
      </c>
      <c r="K4671" s="9" t="s">
        <v>303</v>
      </c>
      <c r="L4671" s="9" t="s">
        <v>216</v>
      </c>
      <c r="M4671" s="9" t="s">
        <v>1287</v>
      </c>
      <c r="N4671" s="9" t="s">
        <v>196</v>
      </c>
      <c r="O4671" s="9" t="s">
        <v>116</v>
      </c>
      <c r="P4671" s="9" t="s">
        <v>295</v>
      </c>
      <c r="Q4671" s="9" t="s">
        <v>219</v>
      </c>
      <c r="R4671" s="9">
        <v>0</v>
      </c>
      <c r="S4671" s="9">
        <v>10</v>
      </c>
      <c r="U4671" s="9" t="s">
        <v>221</v>
      </c>
      <c r="X4671" s="9">
        <f>INDEX(SLA_Policy!$D$2:$D$5,MATCH(F4671,SLA_Policy!$A$2:$A$5,0))</f>
        <v>72</v>
      </c>
      <c r="Y4671" s="9" t="str">
        <f>IF(E4671="Cancelled","Excluded",IF(D4671="",IF((SLA_Policy!$B$8-B4671)*24&gt;X4671,"Open - Breached","Open - On Track"),IF((D4671-B4671)*24&lt;=X4671,"Met","Breached")))</f>
        <v>Met</v>
      </c>
    </row>
    <row r="4672" spans="1:25" x14ac:dyDescent="0.25">
      <c r="A4672" s="9" t="s">
        <v>8148</v>
      </c>
      <c r="B4672" s="23">
        <v>46065.790972222203</v>
      </c>
      <c r="C4672" s="23">
        <v>46066.3527777778</v>
      </c>
      <c r="D4672" s="23">
        <v>46072.745138888902</v>
      </c>
      <c r="E4672" s="9" t="s">
        <v>212</v>
      </c>
      <c r="F4672" s="9" t="s">
        <v>189</v>
      </c>
      <c r="G4672" s="9" t="s">
        <v>236</v>
      </c>
      <c r="H4672" s="9" t="s">
        <v>167</v>
      </c>
      <c r="I4672" s="9" t="s">
        <v>255</v>
      </c>
      <c r="J4672" s="9" t="s">
        <v>3954</v>
      </c>
      <c r="K4672" s="9" t="s">
        <v>225</v>
      </c>
      <c r="L4672" s="9" t="s">
        <v>104</v>
      </c>
      <c r="M4672" s="9" t="s">
        <v>1705</v>
      </c>
      <c r="N4672" s="9" t="s">
        <v>197</v>
      </c>
      <c r="O4672" s="9" t="s">
        <v>116</v>
      </c>
      <c r="P4672" s="9" t="s">
        <v>258</v>
      </c>
      <c r="Q4672" s="9" t="s">
        <v>219</v>
      </c>
      <c r="R4672" s="9">
        <v>3</v>
      </c>
      <c r="S4672" s="9">
        <v>60</v>
      </c>
      <c r="U4672" s="9" t="s">
        <v>242</v>
      </c>
      <c r="X4672" s="9">
        <f>INDEX(SLA_Policy!$D$2:$D$5,MATCH(F4672,SLA_Policy!$A$2:$A$5,0))</f>
        <v>120</v>
      </c>
      <c r="Y4672" s="9" t="str">
        <f>IF(E4672="Cancelled","Excluded",IF(D4672="",IF((SLA_Policy!$B$8-B4672)*24&gt;X4672,"Open - Breached","Open - On Track"),IF((D4672-B4672)*24&lt;=X4672,"Met","Breached")))</f>
        <v>Breached</v>
      </c>
    </row>
    <row r="4673" spans="1:25" x14ac:dyDescent="0.25">
      <c r="A4673" s="9" t="s">
        <v>8149</v>
      </c>
      <c r="B4673" s="23">
        <v>46065.815972222197</v>
      </c>
      <c r="C4673" s="23">
        <v>46066.301388888904</v>
      </c>
      <c r="D4673" s="23">
        <v>46066.3256944444</v>
      </c>
      <c r="E4673" s="9" t="s">
        <v>212</v>
      </c>
      <c r="F4673" s="9" t="s">
        <v>187</v>
      </c>
      <c r="G4673" s="9" t="s">
        <v>213</v>
      </c>
      <c r="H4673" s="9" t="s">
        <v>163</v>
      </c>
      <c r="I4673" s="9" t="s">
        <v>250</v>
      </c>
      <c r="J4673" s="9" t="s">
        <v>5970</v>
      </c>
      <c r="K4673" s="9" t="s">
        <v>225</v>
      </c>
      <c r="L4673" s="9" t="s">
        <v>351</v>
      </c>
      <c r="M4673" s="9" t="s">
        <v>1758</v>
      </c>
      <c r="N4673" s="9" t="s">
        <v>198</v>
      </c>
      <c r="O4673" s="9" t="s">
        <v>176</v>
      </c>
      <c r="P4673" s="9" t="s">
        <v>570</v>
      </c>
      <c r="Q4673" s="9" t="s">
        <v>273</v>
      </c>
      <c r="R4673" s="9">
        <v>0</v>
      </c>
      <c r="S4673" s="9">
        <v>29</v>
      </c>
      <c r="T4673" s="9" t="s">
        <v>136</v>
      </c>
      <c r="U4673" s="9" t="s">
        <v>230</v>
      </c>
      <c r="X4673" s="9">
        <f>INDEX(SLA_Policy!$D$2:$D$5,MATCH(F4673,SLA_Policy!$A$2:$A$5,0))</f>
        <v>8</v>
      </c>
      <c r="Y4673" s="9" t="str">
        <f>IF(E4673="Cancelled","Excluded",IF(D4673="",IF((SLA_Policy!$B$8-B4673)*24&gt;X4673,"Open - Breached","Open - On Track"),IF((D4673-B4673)*24&lt;=X4673,"Met","Breached")))</f>
        <v>Breached</v>
      </c>
    </row>
    <row r="4674" spans="1:25" x14ac:dyDescent="0.25">
      <c r="A4674" s="9" t="s">
        <v>8150</v>
      </c>
      <c r="B4674" s="23">
        <v>46065.831250000003</v>
      </c>
      <c r="C4674" s="23">
        <v>46066.2993055556</v>
      </c>
      <c r="D4674" s="23">
        <v>46066.302777777797</v>
      </c>
      <c r="E4674" s="9" t="s">
        <v>212</v>
      </c>
      <c r="F4674" s="9" t="s">
        <v>189</v>
      </c>
      <c r="G4674" s="9" t="s">
        <v>213</v>
      </c>
      <c r="H4674" s="9" t="s">
        <v>163</v>
      </c>
      <c r="I4674" s="9" t="s">
        <v>405</v>
      </c>
      <c r="J4674" s="9" t="s">
        <v>406</v>
      </c>
      <c r="K4674" s="9" t="s">
        <v>215</v>
      </c>
      <c r="L4674" s="9" t="s">
        <v>216</v>
      </c>
      <c r="M4674" s="9" t="s">
        <v>2089</v>
      </c>
      <c r="N4674" s="9" t="s">
        <v>197</v>
      </c>
      <c r="O4674" s="9" t="s">
        <v>176</v>
      </c>
      <c r="P4674" s="9" t="s">
        <v>419</v>
      </c>
      <c r="Q4674" s="9" t="s">
        <v>219</v>
      </c>
      <c r="R4674" s="9">
        <v>0</v>
      </c>
      <c r="S4674" s="9">
        <v>8</v>
      </c>
      <c r="U4674" s="9" t="s">
        <v>376</v>
      </c>
      <c r="W4674" s="9">
        <v>4</v>
      </c>
      <c r="X4674" s="9">
        <f>INDEX(SLA_Policy!$D$2:$D$5,MATCH(F4674,SLA_Policy!$A$2:$A$5,0))</f>
        <v>120</v>
      </c>
      <c r="Y4674" s="9" t="str">
        <f>IF(E4674="Cancelled","Excluded",IF(D4674="",IF((SLA_Policy!$B$8-B4674)*24&gt;X4674,"Open - Breached","Open - On Track"),IF((D4674-B4674)*24&lt;=X4674,"Met","Breached")))</f>
        <v>Met</v>
      </c>
    </row>
    <row r="4675" spans="1:25" x14ac:dyDescent="0.25">
      <c r="A4675" s="9" t="s">
        <v>8151</v>
      </c>
      <c r="B4675" s="23">
        <v>46066.297916666699</v>
      </c>
      <c r="C4675" s="23">
        <v>46066.300694444399</v>
      </c>
      <c r="D4675" s="23">
        <v>46066.409027777801</v>
      </c>
      <c r="E4675" s="9" t="s">
        <v>212</v>
      </c>
      <c r="F4675" s="9" t="s">
        <v>188</v>
      </c>
      <c r="G4675" s="9" t="s">
        <v>213</v>
      </c>
      <c r="H4675" s="9" t="s">
        <v>167</v>
      </c>
      <c r="I4675" s="9" t="s">
        <v>684</v>
      </c>
      <c r="J4675" s="9" t="s">
        <v>5467</v>
      </c>
      <c r="K4675" s="9" t="s">
        <v>215</v>
      </c>
      <c r="L4675" s="9" t="s">
        <v>311</v>
      </c>
      <c r="M4675" s="9" t="s">
        <v>5870</v>
      </c>
      <c r="N4675" s="9" t="s">
        <v>199</v>
      </c>
      <c r="O4675" s="9" t="s">
        <v>116</v>
      </c>
      <c r="P4675" s="9" t="s">
        <v>295</v>
      </c>
      <c r="Q4675" s="9" t="s">
        <v>219</v>
      </c>
      <c r="R4675" s="9">
        <v>0</v>
      </c>
      <c r="S4675" s="9">
        <v>11</v>
      </c>
      <c r="U4675" s="9" t="s">
        <v>376</v>
      </c>
      <c r="X4675" s="9">
        <f>INDEX(SLA_Policy!$D$2:$D$5,MATCH(F4675,SLA_Policy!$A$2:$A$5,0))</f>
        <v>72</v>
      </c>
      <c r="Y4675" s="9" t="str">
        <f>IF(E4675="Cancelled","Excluded",IF(D4675="",IF((SLA_Policy!$B$8-B4675)*24&gt;X4675,"Open - Breached","Open - On Track"),IF((D4675-B4675)*24&lt;=X4675,"Met","Breached")))</f>
        <v>Met</v>
      </c>
    </row>
    <row r="4676" spans="1:25" x14ac:dyDescent="0.25">
      <c r="A4676" s="9" t="s">
        <v>8152</v>
      </c>
      <c r="B4676" s="23">
        <v>46066.298611111102</v>
      </c>
      <c r="C4676" s="23">
        <v>46066.308333333298</v>
      </c>
      <c r="D4676" s="23">
        <v>46070.348611111098</v>
      </c>
      <c r="E4676" s="9" t="s">
        <v>212</v>
      </c>
      <c r="F4676" s="9" t="s">
        <v>189</v>
      </c>
      <c r="G4676" s="9" t="s">
        <v>213</v>
      </c>
      <c r="H4676" s="9" t="s">
        <v>162</v>
      </c>
      <c r="I4676" s="9" t="s">
        <v>416</v>
      </c>
      <c r="J4676" s="9" t="s">
        <v>967</v>
      </c>
      <c r="K4676" s="9" t="s">
        <v>225</v>
      </c>
      <c r="L4676" s="9" t="s">
        <v>371</v>
      </c>
      <c r="M4676" s="9" t="s">
        <v>4629</v>
      </c>
      <c r="N4676" s="9" t="s">
        <v>196</v>
      </c>
      <c r="O4676" s="9" t="s">
        <v>176</v>
      </c>
      <c r="P4676" s="9" t="s">
        <v>419</v>
      </c>
      <c r="Q4676" s="9" t="s">
        <v>219</v>
      </c>
      <c r="R4676" s="9">
        <v>0</v>
      </c>
      <c r="S4676" s="9">
        <v>21</v>
      </c>
      <c r="U4676" s="9" t="s">
        <v>266</v>
      </c>
      <c r="X4676" s="9">
        <f>INDEX(SLA_Policy!$D$2:$D$5,MATCH(F4676,SLA_Policy!$A$2:$A$5,0))</f>
        <v>120</v>
      </c>
      <c r="Y4676" s="9" t="str">
        <f>IF(E4676="Cancelled","Excluded",IF(D4676="",IF((SLA_Policy!$B$8-B4676)*24&gt;X4676,"Open - Breached","Open - On Track"),IF((D4676-B4676)*24&lt;=X4676,"Met","Breached")))</f>
        <v>Met</v>
      </c>
    </row>
    <row r="4677" spans="1:25" x14ac:dyDescent="0.25">
      <c r="A4677" s="9" t="s">
        <v>8153</v>
      </c>
      <c r="B4677" s="23">
        <v>46066.322916666701</v>
      </c>
      <c r="C4677" s="23">
        <v>46066.370138888902</v>
      </c>
      <c r="D4677" s="23">
        <v>46066.372222222199</v>
      </c>
      <c r="E4677" s="9" t="s">
        <v>212</v>
      </c>
      <c r="F4677" s="9" t="s">
        <v>188</v>
      </c>
      <c r="G4677" s="9" t="s">
        <v>213</v>
      </c>
      <c r="H4677" s="9" t="s">
        <v>161</v>
      </c>
      <c r="I4677" s="9" t="s">
        <v>389</v>
      </c>
      <c r="J4677" s="9" t="s">
        <v>786</v>
      </c>
      <c r="K4677" s="9" t="s">
        <v>262</v>
      </c>
      <c r="L4677" s="9" t="s">
        <v>216</v>
      </c>
      <c r="M4677" s="9" t="s">
        <v>867</v>
      </c>
      <c r="N4677" s="9" t="s">
        <v>196</v>
      </c>
      <c r="O4677" s="9" t="s">
        <v>116</v>
      </c>
      <c r="P4677" s="9" t="s">
        <v>234</v>
      </c>
      <c r="Q4677" s="9" t="s">
        <v>219</v>
      </c>
      <c r="R4677" s="9">
        <v>0</v>
      </c>
      <c r="S4677" s="9">
        <v>4</v>
      </c>
      <c r="U4677" s="9" t="s">
        <v>221</v>
      </c>
      <c r="X4677" s="9">
        <f>INDEX(SLA_Policy!$D$2:$D$5,MATCH(F4677,SLA_Policy!$A$2:$A$5,0))</f>
        <v>72</v>
      </c>
      <c r="Y4677" s="9" t="str">
        <f>IF(E4677="Cancelled","Excluded",IF(D4677="",IF((SLA_Policy!$B$8-B4677)*24&gt;X4677,"Open - Breached","Open - On Track"),IF((D4677-B4677)*24&lt;=X4677,"Met","Breached")))</f>
        <v>Met</v>
      </c>
    </row>
    <row r="4678" spans="1:25" x14ac:dyDescent="0.25">
      <c r="A4678" s="9" t="s">
        <v>8154</v>
      </c>
      <c r="B4678" s="23">
        <v>46066.324999999997</v>
      </c>
      <c r="C4678" s="23">
        <v>46066.404166666704</v>
      </c>
      <c r="D4678" s="23">
        <v>46070.395833333299</v>
      </c>
      <c r="E4678" s="9" t="s">
        <v>212</v>
      </c>
      <c r="F4678" s="9" t="s">
        <v>189</v>
      </c>
      <c r="G4678" s="9" t="s">
        <v>213</v>
      </c>
      <c r="H4678" s="9" t="s">
        <v>88</v>
      </c>
      <c r="I4678" s="9" t="s">
        <v>354</v>
      </c>
      <c r="J4678" s="9" t="s">
        <v>564</v>
      </c>
      <c r="K4678" s="9" t="s">
        <v>239</v>
      </c>
      <c r="L4678" s="9" t="s">
        <v>307</v>
      </c>
      <c r="M4678" s="9" t="s">
        <v>1823</v>
      </c>
      <c r="N4678" s="9" t="s">
        <v>197</v>
      </c>
      <c r="O4678" s="9" t="s">
        <v>178</v>
      </c>
      <c r="P4678" s="9" t="s">
        <v>360</v>
      </c>
      <c r="Q4678" s="9" t="s">
        <v>219</v>
      </c>
      <c r="R4678" s="9">
        <v>0</v>
      </c>
      <c r="S4678" s="9">
        <v>23</v>
      </c>
      <c r="T4678" s="9" t="s">
        <v>136</v>
      </c>
      <c r="U4678" s="9" t="s">
        <v>221</v>
      </c>
      <c r="X4678" s="9">
        <f>INDEX(SLA_Policy!$D$2:$D$5,MATCH(F4678,SLA_Policy!$A$2:$A$5,0))</f>
        <v>120</v>
      </c>
      <c r="Y4678" s="9" t="str">
        <f>IF(E4678="Cancelled","Excluded",IF(D4678="",IF((SLA_Policy!$B$8-B4678)*24&gt;X4678,"Open - Breached","Open - On Track"),IF((D4678-B4678)*24&lt;=X4678,"Met","Breached")))</f>
        <v>Met</v>
      </c>
    </row>
    <row r="4679" spans="1:25" x14ac:dyDescent="0.25">
      <c r="A4679" s="9" t="s">
        <v>8155</v>
      </c>
      <c r="B4679" s="23">
        <v>46066.341666666704</v>
      </c>
      <c r="C4679" s="23">
        <v>46066.352083333302</v>
      </c>
      <c r="D4679" s="23">
        <v>46070.3659722222</v>
      </c>
      <c r="E4679" s="9" t="s">
        <v>212</v>
      </c>
      <c r="F4679" s="9" t="s">
        <v>188</v>
      </c>
      <c r="G4679" s="9" t="s">
        <v>213</v>
      </c>
      <c r="H4679" s="9" t="s">
        <v>164</v>
      </c>
      <c r="I4679" s="9" t="s">
        <v>478</v>
      </c>
      <c r="J4679" s="9" t="s">
        <v>1725</v>
      </c>
      <c r="K4679" s="9" t="s">
        <v>215</v>
      </c>
      <c r="L4679" s="9" t="s">
        <v>311</v>
      </c>
      <c r="M4679" s="9" t="s">
        <v>2704</v>
      </c>
      <c r="N4679" s="9" t="s">
        <v>196</v>
      </c>
      <c r="O4679" s="9" t="s">
        <v>116</v>
      </c>
      <c r="P4679" s="9" t="s">
        <v>295</v>
      </c>
      <c r="Q4679" s="9" t="s">
        <v>219</v>
      </c>
      <c r="R4679" s="9">
        <v>0</v>
      </c>
      <c r="S4679" s="9">
        <v>24</v>
      </c>
      <c r="T4679" s="9" t="s">
        <v>343</v>
      </c>
      <c r="U4679" s="9" t="s">
        <v>290</v>
      </c>
      <c r="X4679" s="9">
        <f>INDEX(SLA_Policy!$D$2:$D$5,MATCH(F4679,SLA_Policy!$A$2:$A$5,0))</f>
        <v>72</v>
      </c>
      <c r="Y4679" s="9" t="str">
        <f>IF(E4679="Cancelled","Excluded",IF(D4679="",IF((SLA_Policy!$B$8-B4679)*24&gt;X4679,"Open - Breached","Open - On Track"),IF((D4679-B4679)*24&lt;=X4679,"Met","Breached")))</f>
        <v>Breached</v>
      </c>
    </row>
    <row r="4680" spans="1:25" x14ac:dyDescent="0.25">
      <c r="A4680" s="9" t="s">
        <v>8156</v>
      </c>
      <c r="B4680" s="23">
        <v>46066.346527777801</v>
      </c>
      <c r="C4680" s="23">
        <v>46066.350694444503</v>
      </c>
      <c r="D4680" s="23">
        <v>46066.520833333299</v>
      </c>
      <c r="E4680" s="9" t="s">
        <v>212</v>
      </c>
      <c r="F4680" s="9" t="s">
        <v>188</v>
      </c>
      <c r="G4680" s="9" t="s">
        <v>213</v>
      </c>
      <c r="H4680" s="9" t="s">
        <v>88</v>
      </c>
      <c r="I4680" s="9" t="s">
        <v>92</v>
      </c>
      <c r="J4680" s="9" t="s">
        <v>1082</v>
      </c>
      <c r="K4680" s="9" t="s">
        <v>215</v>
      </c>
      <c r="L4680" s="9" t="s">
        <v>104</v>
      </c>
      <c r="M4680" s="9" t="s">
        <v>747</v>
      </c>
      <c r="N4680" s="9" t="s">
        <v>199</v>
      </c>
      <c r="O4680" s="9" t="s">
        <v>178</v>
      </c>
      <c r="P4680" s="9" t="s">
        <v>321</v>
      </c>
      <c r="Q4680" s="9" t="s">
        <v>273</v>
      </c>
      <c r="R4680" s="9">
        <v>0</v>
      </c>
      <c r="S4680" s="9">
        <v>23</v>
      </c>
      <c r="T4680" s="9" t="s">
        <v>220</v>
      </c>
      <c r="U4680" s="9" t="s">
        <v>230</v>
      </c>
      <c r="W4680" s="9">
        <v>4</v>
      </c>
      <c r="X4680" s="9">
        <f>INDEX(SLA_Policy!$D$2:$D$5,MATCH(F4680,SLA_Policy!$A$2:$A$5,0))</f>
        <v>72</v>
      </c>
      <c r="Y4680" s="9" t="str">
        <f>IF(E4680="Cancelled","Excluded",IF(D4680="",IF((SLA_Policy!$B$8-B4680)*24&gt;X4680,"Open - Breached","Open - On Track"),IF((D4680-B4680)*24&lt;=X4680,"Met","Breached")))</f>
        <v>Met</v>
      </c>
    </row>
    <row r="4681" spans="1:25" x14ac:dyDescent="0.25">
      <c r="A4681" s="9" t="s">
        <v>8157</v>
      </c>
      <c r="B4681" s="23">
        <v>46066.347222222197</v>
      </c>
      <c r="C4681" s="23">
        <v>46066.381249999999</v>
      </c>
      <c r="D4681" s="23">
        <v>46070.407638888901</v>
      </c>
      <c r="E4681" s="9" t="s">
        <v>212</v>
      </c>
      <c r="F4681" s="9" t="s">
        <v>188</v>
      </c>
      <c r="G4681" s="9" t="s">
        <v>213</v>
      </c>
      <c r="H4681" s="9" t="s">
        <v>167</v>
      </c>
      <c r="I4681" s="9" t="s">
        <v>349</v>
      </c>
      <c r="J4681" s="9" t="s">
        <v>8158</v>
      </c>
      <c r="K4681" s="9" t="s">
        <v>246</v>
      </c>
      <c r="L4681" s="9" t="s">
        <v>311</v>
      </c>
      <c r="M4681" s="9" t="s">
        <v>5447</v>
      </c>
      <c r="N4681" s="9" t="s">
        <v>196</v>
      </c>
      <c r="O4681" s="9" t="s">
        <v>116</v>
      </c>
      <c r="P4681" s="9" t="s">
        <v>590</v>
      </c>
      <c r="Q4681" s="9" t="s">
        <v>219</v>
      </c>
      <c r="R4681" s="9">
        <v>0</v>
      </c>
      <c r="S4681" s="9">
        <v>15</v>
      </c>
      <c r="U4681" s="9" t="s">
        <v>290</v>
      </c>
      <c r="X4681" s="9">
        <f>INDEX(SLA_Policy!$D$2:$D$5,MATCH(F4681,SLA_Policy!$A$2:$A$5,0))</f>
        <v>72</v>
      </c>
      <c r="Y4681" s="9" t="str">
        <f>IF(E4681="Cancelled","Excluded",IF(D4681="",IF((SLA_Policy!$B$8-B4681)*24&gt;X4681,"Open - Breached","Open - On Track"),IF((D4681-B4681)*24&lt;=X4681,"Met","Breached")))</f>
        <v>Breached</v>
      </c>
    </row>
    <row r="4682" spans="1:25" x14ac:dyDescent="0.25">
      <c r="A4682" s="9" t="s">
        <v>8159</v>
      </c>
      <c r="B4682" s="23">
        <v>46066.3659722222</v>
      </c>
      <c r="C4682" s="23">
        <v>46066.374305555597</v>
      </c>
      <c r="D4682" s="23">
        <v>46070.347916666702</v>
      </c>
      <c r="E4682" s="9" t="s">
        <v>212</v>
      </c>
      <c r="F4682" s="9" t="s">
        <v>189</v>
      </c>
      <c r="G4682" s="9" t="s">
        <v>213</v>
      </c>
      <c r="H4682" s="9" t="s">
        <v>165</v>
      </c>
      <c r="I4682" s="9" t="s">
        <v>567</v>
      </c>
      <c r="J4682" s="9" t="s">
        <v>1154</v>
      </c>
      <c r="K4682" s="9" t="s">
        <v>246</v>
      </c>
      <c r="L4682" s="9" t="s">
        <v>311</v>
      </c>
      <c r="M4682" s="9" t="s">
        <v>1183</v>
      </c>
      <c r="N4682" s="9" t="s">
        <v>198</v>
      </c>
      <c r="O4682" s="9" t="s">
        <v>116</v>
      </c>
      <c r="P4682" s="9" t="s">
        <v>218</v>
      </c>
      <c r="Q4682" s="9" t="s">
        <v>219</v>
      </c>
      <c r="R4682" s="9">
        <v>0</v>
      </c>
      <c r="S4682" s="9">
        <v>14</v>
      </c>
      <c r="U4682" s="9" t="s">
        <v>230</v>
      </c>
      <c r="W4682" s="9">
        <v>4</v>
      </c>
      <c r="X4682" s="9">
        <f>INDEX(SLA_Policy!$D$2:$D$5,MATCH(F4682,SLA_Policy!$A$2:$A$5,0))</f>
        <v>120</v>
      </c>
      <c r="Y4682" s="9" t="str">
        <f>IF(E4682="Cancelled","Excluded",IF(D4682="",IF((SLA_Policy!$B$8-B4682)*24&gt;X4682,"Open - Breached","Open - On Track"),IF((D4682-B4682)*24&lt;=X4682,"Met","Breached")))</f>
        <v>Met</v>
      </c>
    </row>
    <row r="4683" spans="1:25" x14ac:dyDescent="0.25">
      <c r="A4683" s="9" t="s">
        <v>8160</v>
      </c>
      <c r="B4683" s="23">
        <v>46066.370138888902</v>
      </c>
      <c r="C4683" s="23">
        <v>46066.425000000003</v>
      </c>
      <c r="D4683" s="23">
        <v>46070.368055555598</v>
      </c>
      <c r="E4683" s="9" t="s">
        <v>212</v>
      </c>
      <c r="F4683" s="9" t="s">
        <v>188</v>
      </c>
      <c r="G4683" s="9" t="s">
        <v>213</v>
      </c>
      <c r="H4683" s="9" t="s">
        <v>164</v>
      </c>
      <c r="I4683" s="9" t="s">
        <v>339</v>
      </c>
      <c r="J4683" s="9" t="s">
        <v>4792</v>
      </c>
      <c r="K4683" s="9" t="s">
        <v>303</v>
      </c>
      <c r="L4683" s="9" t="s">
        <v>311</v>
      </c>
      <c r="M4683" s="9" t="s">
        <v>8161</v>
      </c>
      <c r="N4683" s="9" t="s">
        <v>196</v>
      </c>
      <c r="O4683" s="9" t="s">
        <v>116</v>
      </c>
      <c r="P4683" s="9" t="s">
        <v>218</v>
      </c>
      <c r="Q4683" s="9" t="s">
        <v>219</v>
      </c>
      <c r="R4683" s="9">
        <v>0</v>
      </c>
      <c r="S4683" s="9">
        <v>15</v>
      </c>
      <c r="T4683" s="9" t="s">
        <v>464</v>
      </c>
      <c r="U4683" s="9" t="s">
        <v>290</v>
      </c>
      <c r="X4683" s="9">
        <f>INDEX(SLA_Policy!$D$2:$D$5,MATCH(F4683,SLA_Policy!$A$2:$A$5,0))</f>
        <v>72</v>
      </c>
      <c r="Y4683" s="9" t="str">
        <f>IF(E4683="Cancelled","Excluded",IF(D4683="",IF((SLA_Policy!$B$8-B4683)*24&gt;X4683,"Open - Breached","Open - On Track"),IF((D4683-B4683)*24&lt;=X4683,"Met","Breached")))</f>
        <v>Breached</v>
      </c>
    </row>
    <row r="4684" spans="1:25" x14ac:dyDescent="0.25">
      <c r="A4684" s="9" t="s">
        <v>8162</v>
      </c>
      <c r="B4684" s="23">
        <v>46066.373611111099</v>
      </c>
      <c r="C4684" s="23">
        <v>46066.454166666699</v>
      </c>
      <c r="D4684" s="23">
        <v>46066.693749999999</v>
      </c>
      <c r="E4684" s="9" t="s">
        <v>212</v>
      </c>
      <c r="F4684" s="9" t="s">
        <v>188</v>
      </c>
      <c r="G4684" s="9" t="s">
        <v>236</v>
      </c>
      <c r="H4684" s="9" t="s">
        <v>161</v>
      </c>
      <c r="I4684" s="9" t="s">
        <v>505</v>
      </c>
      <c r="J4684" s="9" t="s">
        <v>2460</v>
      </c>
      <c r="K4684" s="9" t="s">
        <v>215</v>
      </c>
      <c r="L4684" s="9" t="s">
        <v>216</v>
      </c>
      <c r="M4684" s="9" t="s">
        <v>1906</v>
      </c>
      <c r="N4684" s="9" t="s">
        <v>197</v>
      </c>
      <c r="O4684" s="9" t="s">
        <v>177</v>
      </c>
      <c r="P4684" s="9" t="s">
        <v>241</v>
      </c>
      <c r="Q4684" s="9" t="s">
        <v>219</v>
      </c>
      <c r="R4684" s="9">
        <v>0</v>
      </c>
      <c r="S4684" s="9">
        <v>45</v>
      </c>
      <c r="U4684" s="9" t="s">
        <v>242</v>
      </c>
      <c r="X4684" s="9">
        <f>INDEX(SLA_Policy!$D$2:$D$5,MATCH(F4684,SLA_Policy!$A$2:$A$5,0))</f>
        <v>72</v>
      </c>
      <c r="Y4684" s="9" t="str">
        <f>IF(E4684="Cancelled","Excluded",IF(D4684="",IF((SLA_Policy!$B$8-B4684)*24&gt;X4684,"Open - Breached","Open - On Track"),IF((D4684-B4684)*24&lt;=X4684,"Met","Breached")))</f>
        <v>Met</v>
      </c>
    </row>
    <row r="4685" spans="1:25" x14ac:dyDescent="0.25">
      <c r="A4685" s="9" t="s">
        <v>8163</v>
      </c>
      <c r="B4685" s="23">
        <v>46066.390972222202</v>
      </c>
      <c r="C4685" s="23">
        <v>46066.402083333298</v>
      </c>
      <c r="D4685" s="23">
        <v>46066.454861111102</v>
      </c>
      <c r="E4685" s="9" t="s">
        <v>212</v>
      </c>
      <c r="F4685" s="9" t="s">
        <v>187</v>
      </c>
      <c r="G4685" s="9" t="s">
        <v>213</v>
      </c>
      <c r="H4685" s="9" t="s">
        <v>88</v>
      </c>
      <c r="I4685" s="9" t="s">
        <v>354</v>
      </c>
      <c r="J4685" s="9" t="s">
        <v>2429</v>
      </c>
      <c r="K4685" s="9" t="s">
        <v>246</v>
      </c>
      <c r="L4685" s="9" t="s">
        <v>395</v>
      </c>
      <c r="M4685" s="9" t="s">
        <v>1898</v>
      </c>
      <c r="N4685" s="9" t="s">
        <v>196</v>
      </c>
      <c r="O4685" s="9" t="s">
        <v>178</v>
      </c>
      <c r="P4685" s="9" t="s">
        <v>360</v>
      </c>
      <c r="Q4685" s="9" t="s">
        <v>273</v>
      </c>
      <c r="R4685" s="9">
        <v>0</v>
      </c>
      <c r="S4685" s="9">
        <v>19</v>
      </c>
      <c r="T4685" s="9" t="s">
        <v>220</v>
      </c>
      <c r="U4685" s="9" t="s">
        <v>266</v>
      </c>
      <c r="X4685" s="9">
        <f>INDEX(SLA_Policy!$D$2:$D$5,MATCH(F4685,SLA_Policy!$A$2:$A$5,0))</f>
        <v>8</v>
      </c>
      <c r="Y4685" s="9" t="str">
        <f>IF(E4685="Cancelled","Excluded",IF(D4685="",IF((SLA_Policy!$B$8-B4685)*24&gt;X4685,"Open - Breached","Open - On Track"),IF((D4685-B4685)*24&lt;=X4685,"Met","Breached")))</f>
        <v>Met</v>
      </c>
    </row>
    <row r="4686" spans="1:25" x14ac:dyDescent="0.25">
      <c r="A4686" s="9" t="s">
        <v>8164</v>
      </c>
      <c r="B4686" s="23">
        <v>46066.391666666699</v>
      </c>
      <c r="C4686" s="23">
        <v>46066.412499999999</v>
      </c>
      <c r="D4686" s="23">
        <v>46070.368055555598</v>
      </c>
      <c r="E4686" s="9" t="s">
        <v>212</v>
      </c>
      <c r="F4686" s="9" t="s">
        <v>188</v>
      </c>
      <c r="G4686" s="9" t="s">
        <v>213</v>
      </c>
      <c r="H4686" s="9" t="s">
        <v>88</v>
      </c>
      <c r="I4686" s="9" t="s">
        <v>268</v>
      </c>
      <c r="J4686" s="9" t="s">
        <v>2188</v>
      </c>
      <c r="K4686" s="9" t="s">
        <v>246</v>
      </c>
      <c r="L4686" s="9" t="s">
        <v>216</v>
      </c>
      <c r="M4686" s="9" t="s">
        <v>1050</v>
      </c>
      <c r="N4686" s="9" t="s">
        <v>197</v>
      </c>
      <c r="O4686" s="9" t="s">
        <v>178</v>
      </c>
      <c r="P4686" s="9" t="s">
        <v>427</v>
      </c>
      <c r="Q4686" s="9" t="s">
        <v>219</v>
      </c>
      <c r="R4686" s="9">
        <v>0</v>
      </c>
      <c r="S4686" s="9">
        <v>20</v>
      </c>
      <c r="T4686" s="9" t="s">
        <v>220</v>
      </c>
      <c r="U4686" s="9" t="s">
        <v>661</v>
      </c>
      <c r="W4686" s="9">
        <v>3</v>
      </c>
      <c r="X4686" s="9">
        <f>INDEX(SLA_Policy!$D$2:$D$5,MATCH(F4686,SLA_Policy!$A$2:$A$5,0))</f>
        <v>72</v>
      </c>
      <c r="Y4686" s="9" t="str">
        <f>IF(E4686="Cancelled","Excluded",IF(D4686="",IF((SLA_Policy!$B$8-B4686)*24&gt;X4686,"Open - Breached","Open - On Track"),IF((D4686-B4686)*24&lt;=X4686,"Met","Breached")))</f>
        <v>Breached</v>
      </c>
    </row>
    <row r="4687" spans="1:25" x14ac:dyDescent="0.25">
      <c r="A4687" s="9" t="s">
        <v>8165</v>
      </c>
      <c r="B4687" s="23">
        <v>46066.398611111101</v>
      </c>
      <c r="C4687" s="23">
        <v>46066.402083333298</v>
      </c>
      <c r="D4687" s="23">
        <v>46070.357638888898</v>
      </c>
      <c r="E4687" s="9" t="s">
        <v>212</v>
      </c>
      <c r="F4687" s="9" t="s">
        <v>188</v>
      </c>
      <c r="G4687" s="9" t="s">
        <v>213</v>
      </c>
      <c r="H4687" s="9" t="s">
        <v>165</v>
      </c>
      <c r="I4687" s="9" t="s">
        <v>567</v>
      </c>
      <c r="J4687" s="9" t="s">
        <v>8166</v>
      </c>
      <c r="K4687" s="9" t="s">
        <v>262</v>
      </c>
      <c r="L4687" s="9" t="s">
        <v>216</v>
      </c>
      <c r="M4687" s="9" t="s">
        <v>263</v>
      </c>
      <c r="N4687" s="9" t="s">
        <v>199</v>
      </c>
      <c r="O4687" s="9" t="s">
        <v>176</v>
      </c>
      <c r="P4687" s="9" t="s">
        <v>570</v>
      </c>
      <c r="Q4687" s="9" t="s">
        <v>219</v>
      </c>
      <c r="R4687" s="9">
        <v>0</v>
      </c>
      <c r="S4687" s="9">
        <v>13</v>
      </c>
      <c r="U4687" s="9" t="s">
        <v>230</v>
      </c>
      <c r="X4687" s="9">
        <f>INDEX(SLA_Policy!$D$2:$D$5,MATCH(F4687,SLA_Policy!$A$2:$A$5,0))</f>
        <v>72</v>
      </c>
      <c r="Y4687" s="9" t="str">
        <f>IF(E4687="Cancelled","Excluded",IF(D4687="",IF((SLA_Policy!$B$8-B4687)*24&gt;X4687,"Open - Breached","Open - On Track"),IF((D4687-B4687)*24&lt;=X4687,"Met","Breached")))</f>
        <v>Breached</v>
      </c>
    </row>
    <row r="4688" spans="1:25" x14ac:dyDescent="0.25">
      <c r="A4688" s="9" t="s">
        <v>8167</v>
      </c>
      <c r="B4688" s="23">
        <v>46066.410416666702</v>
      </c>
      <c r="C4688" s="23">
        <v>46066.411111111098</v>
      </c>
      <c r="D4688" s="23">
        <v>46066.481249999997</v>
      </c>
      <c r="E4688" s="9" t="s">
        <v>212</v>
      </c>
      <c r="F4688" s="9" t="s">
        <v>187</v>
      </c>
      <c r="G4688" s="9" t="s">
        <v>213</v>
      </c>
      <c r="H4688" s="9" t="s">
        <v>162</v>
      </c>
      <c r="I4688" s="9" t="s">
        <v>244</v>
      </c>
      <c r="J4688" s="9" t="s">
        <v>335</v>
      </c>
      <c r="K4688" s="9" t="s">
        <v>246</v>
      </c>
      <c r="L4688" s="9" t="s">
        <v>270</v>
      </c>
      <c r="M4688" s="9" t="s">
        <v>2046</v>
      </c>
      <c r="N4688" s="9" t="s">
        <v>198</v>
      </c>
      <c r="O4688" s="9" t="s">
        <v>179</v>
      </c>
      <c r="P4688" s="9" t="s">
        <v>313</v>
      </c>
      <c r="Q4688" s="9" t="s">
        <v>273</v>
      </c>
      <c r="R4688" s="9">
        <v>0</v>
      </c>
      <c r="S4688" s="9">
        <v>16</v>
      </c>
      <c r="U4688" s="9" t="s">
        <v>266</v>
      </c>
      <c r="X4688" s="9">
        <f>INDEX(SLA_Policy!$D$2:$D$5,MATCH(F4688,SLA_Policy!$A$2:$A$5,0))</f>
        <v>8</v>
      </c>
      <c r="Y4688" s="9" t="str">
        <f>IF(E4688="Cancelled","Excluded",IF(D4688="",IF((SLA_Policy!$B$8-B4688)*24&gt;X4688,"Open - Breached","Open - On Track"),IF((D4688-B4688)*24&lt;=X4688,"Met","Breached")))</f>
        <v>Met</v>
      </c>
    </row>
    <row r="4689" spans="1:25" x14ac:dyDescent="0.25">
      <c r="A4689" s="9" t="s">
        <v>8168</v>
      </c>
      <c r="B4689" s="23">
        <v>46066.412499999999</v>
      </c>
      <c r="C4689" s="23">
        <v>46066.456250000003</v>
      </c>
      <c r="D4689" s="23">
        <v>46070.378472222197</v>
      </c>
      <c r="E4689" s="9" t="s">
        <v>212</v>
      </c>
      <c r="F4689" s="9" t="s">
        <v>188</v>
      </c>
      <c r="G4689" s="9" t="s">
        <v>213</v>
      </c>
      <c r="H4689" s="9" t="s">
        <v>88</v>
      </c>
      <c r="I4689" s="9" t="s">
        <v>354</v>
      </c>
      <c r="J4689" s="9" t="s">
        <v>8169</v>
      </c>
      <c r="K4689" s="9" t="s">
        <v>246</v>
      </c>
      <c r="L4689" s="9" t="s">
        <v>311</v>
      </c>
      <c r="M4689" s="9" t="s">
        <v>3569</v>
      </c>
      <c r="N4689" s="9" t="s">
        <v>197</v>
      </c>
      <c r="O4689" s="9" t="s">
        <v>178</v>
      </c>
      <c r="P4689" s="9" t="s">
        <v>272</v>
      </c>
      <c r="Q4689" s="9" t="s">
        <v>219</v>
      </c>
      <c r="R4689" s="9">
        <v>0</v>
      </c>
      <c r="S4689" s="9">
        <v>23</v>
      </c>
      <c r="T4689" s="9" t="s">
        <v>220</v>
      </c>
      <c r="U4689" s="9" t="s">
        <v>266</v>
      </c>
      <c r="X4689" s="9">
        <f>INDEX(SLA_Policy!$D$2:$D$5,MATCH(F4689,SLA_Policy!$A$2:$A$5,0))</f>
        <v>72</v>
      </c>
      <c r="Y4689" s="9" t="str">
        <f>IF(E4689="Cancelled","Excluded",IF(D4689="",IF((SLA_Policy!$B$8-B4689)*24&gt;X4689,"Open - Breached","Open - On Track"),IF((D4689-B4689)*24&lt;=X4689,"Met","Breached")))</f>
        <v>Breached</v>
      </c>
    </row>
    <row r="4690" spans="1:25" x14ac:dyDescent="0.25">
      <c r="A4690" s="9" t="s">
        <v>8170</v>
      </c>
      <c r="B4690" s="23">
        <v>46066.440972222197</v>
      </c>
      <c r="C4690" s="23">
        <v>46066.547222222202</v>
      </c>
      <c r="D4690" s="23">
        <v>46070.3256944444</v>
      </c>
      <c r="E4690" s="9" t="s">
        <v>212</v>
      </c>
      <c r="F4690" s="9" t="s">
        <v>189</v>
      </c>
      <c r="G4690" s="9" t="s">
        <v>236</v>
      </c>
      <c r="H4690" s="9" t="s">
        <v>167</v>
      </c>
      <c r="I4690" s="9" t="s">
        <v>255</v>
      </c>
      <c r="J4690" s="9" t="s">
        <v>8171</v>
      </c>
      <c r="K4690" s="9" t="s">
        <v>246</v>
      </c>
      <c r="L4690" s="9" t="s">
        <v>104</v>
      </c>
      <c r="M4690" s="9" t="s">
        <v>1432</v>
      </c>
      <c r="N4690" s="9" t="s">
        <v>196</v>
      </c>
      <c r="O4690" s="9" t="s">
        <v>176</v>
      </c>
      <c r="P4690" s="9" t="s">
        <v>253</v>
      </c>
      <c r="Q4690" s="9" t="s">
        <v>219</v>
      </c>
      <c r="R4690" s="9">
        <v>0</v>
      </c>
      <c r="S4690" s="9">
        <v>35</v>
      </c>
      <c r="U4690" s="9" t="s">
        <v>242</v>
      </c>
      <c r="X4690" s="9">
        <f>INDEX(SLA_Policy!$D$2:$D$5,MATCH(F4690,SLA_Policy!$A$2:$A$5,0))</f>
        <v>120</v>
      </c>
      <c r="Y4690" s="9" t="str">
        <f>IF(E4690="Cancelled","Excluded",IF(D4690="",IF((SLA_Policy!$B$8-B4690)*24&gt;X4690,"Open - Breached","Open - On Track"),IF((D4690-B4690)*24&lt;=X4690,"Met","Breached")))</f>
        <v>Met</v>
      </c>
    </row>
    <row r="4691" spans="1:25" x14ac:dyDescent="0.25">
      <c r="A4691" s="9" t="s">
        <v>8172</v>
      </c>
      <c r="B4691" s="23">
        <v>46066.451388888898</v>
      </c>
      <c r="C4691" s="23">
        <v>46066.470138888901</v>
      </c>
      <c r="D4691" s="23">
        <v>46066.680555555598</v>
      </c>
      <c r="E4691" s="9" t="s">
        <v>212</v>
      </c>
      <c r="F4691" s="9" t="s">
        <v>187</v>
      </c>
      <c r="G4691" s="9" t="s">
        <v>213</v>
      </c>
      <c r="H4691" s="9" t="s">
        <v>165</v>
      </c>
      <c r="I4691" s="9" t="s">
        <v>567</v>
      </c>
      <c r="J4691" s="9" t="s">
        <v>8173</v>
      </c>
      <c r="K4691" s="9" t="s">
        <v>246</v>
      </c>
      <c r="L4691" s="9" t="s">
        <v>351</v>
      </c>
      <c r="M4691" s="9" t="s">
        <v>3438</v>
      </c>
      <c r="N4691" s="9" t="s">
        <v>197</v>
      </c>
      <c r="O4691" s="9" t="s">
        <v>176</v>
      </c>
      <c r="P4691" s="9" t="s">
        <v>419</v>
      </c>
      <c r="Q4691" s="9" t="s">
        <v>273</v>
      </c>
      <c r="R4691" s="9">
        <v>0</v>
      </c>
      <c r="S4691" s="9">
        <v>13</v>
      </c>
      <c r="U4691" s="9" t="s">
        <v>266</v>
      </c>
      <c r="X4691" s="9">
        <f>INDEX(SLA_Policy!$D$2:$D$5,MATCH(F4691,SLA_Policy!$A$2:$A$5,0))</f>
        <v>8</v>
      </c>
      <c r="Y4691" s="9" t="str">
        <f>IF(E4691="Cancelled","Excluded",IF(D4691="",IF((SLA_Policy!$B$8-B4691)*24&gt;X4691,"Open - Breached","Open - On Track"),IF((D4691-B4691)*24&lt;=X4691,"Met","Breached")))</f>
        <v>Met</v>
      </c>
    </row>
    <row r="4692" spans="1:25" x14ac:dyDescent="0.25">
      <c r="A4692" s="9" t="s">
        <v>8174</v>
      </c>
      <c r="B4692" s="23">
        <v>46066.4555555556</v>
      </c>
      <c r="C4692" s="23">
        <v>46066.4819444444</v>
      </c>
      <c r="D4692" s="23">
        <v>46070.363194444399</v>
      </c>
      <c r="E4692" s="9" t="s">
        <v>212</v>
      </c>
      <c r="F4692" s="9" t="s">
        <v>188</v>
      </c>
      <c r="G4692" s="9" t="s">
        <v>236</v>
      </c>
      <c r="H4692" s="9" t="s">
        <v>161</v>
      </c>
      <c r="I4692" s="9" t="s">
        <v>237</v>
      </c>
      <c r="J4692" s="9" t="s">
        <v>5463</v>
      </c>
      <c r="K4692" s="9" t="s">
        <v>246</v>
      </c>
      <c r="L4692" s="9" t="s">
        <v>226</v>
      </c>
      <c r="M4692" s="9" t="s">
        <v>826</v>
      </c>
      <c r="N4692" s="9" t="s">
        <v>196</v>
      </c>
      <c r="O4692" s="9" t="s">
        <v>179</v>
      </c>
      <c r="P4692" s="9" t="s">
        <v>284</v>
      </c>
      <c r="Q4692" s="9" t="s">
        <v>219</v>
      </c>
      <c r="R4692" s="9">
        <v>0</v>
      </c>
      <c r="S4692" s="9">
        <v>28</v>
      </c>
      <c r="U4692" s="9" t="s">
        <v>242</v>
      </c>
      <c r="W4692" s="9">
        <v>3</v>
      </c>
      <c r="X4692" s="9">
        <f>INDEX(SLA_Policy!$D$2:$D$5,MATCH(F4692,SLA_Policy!$A$2:$A$5,0))</f>
        <v>72</v>
      </c>
      <c r="Y4692" s="9" t="str">
        <f>IF(E4692="Cancelled","Excluded",IF(D4692="",IF((SLA_Policy!$B$8-B4692)*24&gt;X4692,"Open - Breached","Open - On Track"),IF((D4692-B4692)*24&lt;=X4692,"Met","Breached")))</f>
        <v>Breached</v>
      </c>
    </row>
    <row r="4693" spans="1:25" x14ac:dyDescent="0.25">
      <c r="A4693" s="9" t="s">
        <v>8175</v>
      </c>
      <c r="B4693" s="23">
        <v>46066.468055555597</v>
      </c>
      <c r="C4693" s="23">
        <v>46066.481249999997</v>
      </c>
      <c r="D4693" s="23">
        <v>46070.402777777803</v>
      </c>
      <c r="E4693" s="9" t="s">
        <v>212</v>
      </c>
      <c r="F4693" s="9" t="s">
        <v>188</v>
      </c>
      <c r="G4693" s="9" t="s">
        <v>213</v>
      </c>
      <c r="H4693" s="9" t="s">
        <v>163</v>
      </c>
      <c r="I4693" s="9" t="s">
        <v>250</v>
      </c>
      <c r="J4693" s="9" t="s">
        <v>935</v>
      </c>
      <c r="K4693" s="9" t="s">
        <v>303</v>
      </c>
      <c r="L4693" s="9" t="s">
        <v>282</v>
      </c>
      <c r="M4693" s="9" t="s">
        <v>2714</v>
      </c>
      <c r="N4693" s="9" t="s">
        <v>199</v>
      </c>
      <c r="O4693" s="9" t="s">
        <v>176</v>
      </c>
      <c r="P4693" s="9" t="s">
        <v>503</v>
      </c>
      <c r="Q4693" s="9" t="s">
        <v>219</v>
      </c>
      <c r="R4693" s="9">
        <v>0</v>
      </c>
      <c r="S4693" s="9">
        <v>43</v>
      </c>
      <c r="T4693" s="9" t="s">
        <v>136</v>
      </c>
      <c r="U4693" s="9" t="s">
        <v>230</v>
      </c>
      <c r="X4693" s="9">
        <f>INDEX(SLA_Policy!$D$2:$D$5,MATCH(F4693,SLA_Policy!$A$2:$A$5,0))</f>
        <v>72</v>
      </c>
      <c r="Y4693" s="9" t="str">
        <f>IF(E4693="Cancelled","Excluded",IF(D4693="",IF((SLA_Policy!$B$8-B4693)*24&gt;X4693,"Open - Breached","Open - On Track"),IF((D4693-B4693)*24&lt;=X4693,"Met","Breached")))</f>
        <v>Breached</v>
      </c>
    </row>
    <row r="4694" spans="1:25" x14ac:dyDescent="0.25">
      <c r="A4694" s="9" t="s">
        <v>8176</v>
      </c>
      <c r="B4694" s="23">
        <v>46066.482638888898</v>
      </c>
      <c r="C4694" s="23">
        <v>46066.484027777798</v>
      </c>
      <c r="E4694" s="9" t="s">
        <v>649</v>
      </c>
      <c r="F4694" s="9" t="s">
        <v>188</v>
      </c>
      <c r="G4694" s="9" t="s">
        <v>213</v>
      </c>
      <c r="H4694" s="9" t="s">
        <v>166</v>
      </c>
      <c r="I4694" s="9" t="s">
        <v>286</v>
      </c>
      <c r="J4694" s="9" t="s">
        <v>8177</v>
      </c>
      <c r="K4694" s="9" t="s">
        <v>215</v>
      </c>
      <c r="L4694" s="9" t="s">
        <v>216</v>
      </c>
      <c r="M4694" s="9" t="s">
        <v>651</v>
      </c>
      <c r="N4694" s="9" t="s">
        <v>198</v>
      </c>
      <c r="O4694" s="9" t="s">
        <v>181</v>
      </c>
      <c r="P4694" s="9" t="s">
        <v>289</v>
      </c>
      <c r="Q4694" s="9" t="s">
        <v>219</v>
      </c>
      <c r="R4694" s="9">
        <v>1</v>
      </c>
      <c r="S4694" s="9">
        <v>1</v>
      </c>
      <c r="X4694" s="9">
        <f>INDEX(SLA_Policy!$D$2:$D$5,MATCH(F4694,SLA_Policy!$A$2:$A$5,0))</f>
        <v>72</v>
      </c>
      <c r="Y4694" s="9" t="str">
        <f>IF(E4694="Cancelled","Excluded",IF(D4694="",IF((SLA_Policy!$B$8-B4694)*24&gt;X4694,"Open - Breached","Open - On Track"),IF((D4694-B4694)*24&lt;=X4694,"Met","Breached")))</f>
        <v>Excluded</v>
      </c>
    </row>
    <row r="4695" spans="1:25" x14ac:dyDescent="0.25">
      <c r="A4695" s="9" t="s">
        <v>8178</v>
      </c>
      <c r="B4695" s="23">
        <v>46066.490277777797</v>
      </c>
      <c r="C4695" s="23">
        <v>46066.504166666702</v>
      </c>
      <c r="D4695" s="23">
        <v>46066.683333333298</v>
      </c>
      <c r="E4695" s="9" t="s">
        <v>212</v>
      </c>
      <c r="F4695" s="9" t="s">
        <v>188</v>
      </c>
      <c r="G4695" s="9" t="s">
        <v>213</v>
      </c>
      <c r="H4695" s="9" t="s">
        <v>161</v>
      </c>
      <c r="I4695" s="9" t="s">
        <v>454</v>
      </c>
      <c r="J4695" s="9" t="s">
        <v>2010</v>
      </c>
      <c r="K4695" s="9" t="s">
        <v>262</v>
      </c>
      <c r="L4695" s="9" t="s">
        <v>216</v>
      </c>
      <c r="M4695" s="9" t="s">
        <v>507</v>
      </c>
      <c r="N4695" s="9" t="s">
        <v>198</v>
      </c>
      <c r="O4695" s="9" t="s">
        <v>116</v>
      </c>
      <c r="P4695" s="9" t="s">
        <v>218</v>
      </c>
      <c r="Q4695" s="9" t="s">
        <v>219</v>
      </c>
      <c r="R4695" s="9">
        <v>0</v>
      </c>
      <c r="S4695" s="9">
        <v>7</v>
      </c>
      <c r="U4695" s="9" t="s">
        <v>266</v>
      </c>
      <c r="W4695" s="9">
        <v>4</v>
      </c>
      <c r="X4695" s="9">
        <f>INDEX(SLA_Policy!$D$2:$D$5,MATCH(F4695,SLA_Policy!$A$2:$A$5,0))</f>
        <v>72</v>
      </c>
      <c r="Y4695" s="9" t="str">
        <f>IF(E4695="Cancelled","Excluded",IF(D4695="",IF((SLA_Policy!$B$8-B4695)*24&gt;X4695,"Open - Breached","Open - On Track"),IF((D4695-B4695)*24&lt;=X4695,"Met","Breached")))</f>
        <v>Met</v>
      </c>
    </row>
    <row r="4696" spans="1:25" x14ac:dyDescent="0.25">
      <c r="A4696" s="9" t="s">
        <v>8179</v>
      </c>
      <c r="B4696" s="23">
        <v>46066.501388888901</v>
      </c>
      <c r="C4696" s="23">
        <v>46066.502083333296</v>
      </c>
      <c r="D4696" s="23">
        <v>46066.659722222197</v>
      </c>
      <c r="E4696" s="9" t="s">
        <v>212</v>
      </c>
      <c r="F4696" s="9" t="s">
        <v>188</v>
      </c>
      <c r="G4696" s="9" t="s">
        <v>213</v>
      </c>
      <c r="H4696" s="9" t="s">
        <v>88</v>
      </c>
      <c r="I4696" s="9" t="s">
        <v>92</v>
      </c>
      <c r="J4696" s="9" t="s">
        <v>214</v>
      </c>
      <c r="K4696" s="9" t="s">
        <v>303</v>
      </c>
      <c r="L4696" s="9" t="s">
        <v>216</v>
      </c>
      <c r="M4696" s="9" t="s">
        <v>7171</v>
      </c>
      <c r="N4696" s="9" t="s">
        <v>200</v>
      </c>
      <c r="O4696" s="9" t="s">
        <v>116</v>
      </c>
      <c r="P4696" s="9" t="s">
        <v>234</v>
      </c>
      <c r="Q4696" s="9" t="s">
        <v>219</v>
      </c>
      <c r="R4696" s="9">
        <v>0</v>
      </c>
      <c r="S4696" s="9">
        <v>34</v>
      </c>
      <c r="T4696" s="9" t="s">
        <v>136</v>
      </c>
      <c r="U4696" s="9" t="s">
        <v>661</v>
      </c>
      <c r="X4696" s="9">
        <f>INDEX(SLA_Policy!$D$2:$D$5,MATCH(F4696,SLA_Policy!$A$2:$A$5,0))</f>
        <v>72</v>
      </c>
      <c r="Y4696" s="9" t="str">
        <f>IF(E4696="Cancelled","Excluded",IF(D4696="",IF((SLA_Policy!$B$8-B4696)*24&gt;X4696,"Open - Breached","Open - On Track"),IF((D4696-B4696)*24&lt;=X4696,"Met","Breached")))</f>
        <v>Met</v>
      </c>
    </row>
    <row r="4697" spans="1:25" x14ac:dyDescent="0.25">
      <c r="A4697" s="9" t="s">
        <v>8180</v>
      </c>
      <c r="B4697" s="23">
        <v>46066.546527777798</v>
      </c>
      <c r="C4697" s="23">
        <v>46066.586111111101</v>
      </c>
      <c r="D4697" s="23">
        <v>46091.699305555601</v>
      </c>
      <c r="E4697" s="9" t="s">
        <v>212</v>
      </c>
      <c r="F4697" s="9" t="s">
        <v>189</v>
      </c>
      <c r="G4697" s="9" t="s">
        <v>236</v>
      </c>
      <c r="H4697" s="9" t="s">
        <v>163</v>
      </c>
      <c r="I4697" s="9" t="s">
        <v>315</v>
      </c>
      <c r="J4697" s="9" t="s">
        <v>608</v>
      </c>
      <c r="K4697" s="9" t="s">
        <v>303</v>
      </c>
      <c r="L4697" s="9" t="s">
        <v>293</v>
      </c>
      <c r="M4697" s="9" t="s">
        <v>6803</v>
      </c>
      <c r="N4697" s="9" t="s">
        <v>197</v>
      </c>
      <c r="O4697" s="9" t="s">
        <v>180</v>
      </c>
      <c r="P4697" s="9" t="s">
        <v>278</v>
      </c>
      <c r="Q4697" s="9" t="s">
        <v>219</v>
      </c>
      <c r="R4697" s="9">
        <v>0</v>
      </c>
      <c r="S4697" s="9">
        <v>161</v>
      </c>
      <c r="T4697" s="9" t="s">
        <v>136</v>
      </c>
      <c r="U4697" s="9" t="s">
        <v>242</v>
      </c>
      <c r="W4697" s="9">
        <v>3</v>
      </c>
      <c r="X4697" s="9">
        <f>INDEX(SLA_Policy!$D$2:$D$5,MATCH(F4697,SLA_Policy!$A$2:$A$5,0))</f>
        <v>120</v>
      </c>
      <c r="Y4697" s="9" t="str">
        <f>IF(E4697="Cancelled","Excluded",IF(D4697="",IF((SLA_Policy!$B$8-B4697)*24&gt;X4697,"Open - Breached","Open - On Track"),IF((D4697-B4697)*24&lt;=X4697,"Met","Breached")))</f>
        <v>Breached</v>
      </c>
    </row>
    <row r="4698" spans="1:25" x14ac:dyDescent="0.25">
      <c r="A4698" s="9" t="s">
        <v>8181</v>
      </c>
      <c r="B4698" s="23">
        <v>46066.546527777798</v>
      </c>
      <c r="C4698" s="23">
        <v>46066.599305555603</v>
      </c>
      <c r="D4698" s="23">
        <v>46070.329166666699</v>
      </c>
      <c r="E4698" s="9" t="s">
        <v>212</v>
      </c>
      <c r="F4698" s="9" t="s">
        <v>188</v>
      </c>
      <c r="G4698" s="9" t="s">
        <v>213</v>
      </c>
      <c r="H4698" s="9" t="s">
        <v>163</v>
      </c>
      <c r="I4698" s="9" t="s">
        <v>223</v>
      </c>
      <c r="J4698" s="9" t="s">
        <v>805</v>
      </c>
      <c r="K4698" s="9" t="s">
        <v>215</v>
      </c>
      <c r="L4698" s="9" t="s">
        <v>270</v>
      </c>
      <c r="M4698" s="9" t="s">
        <v>1266</v>
      </c>
      <c r="N4698" s="9" t="s">
        <v>196</v>
      </c>
      <c r="O4698" s="9" t="s">
        <v>176</v>
      </c>
      <c r="P4698" s="9" t="s">
        <v>1159</v>
      </c>
      <c r="Q4698" s="9" t="s">
        <v>219</v>
      </c>
      <c r="R4698" s="9">
        <v>0</v>
      </c>
      <c r="S4698" s="9">
        <v>21</v>
      </c>
      <c r="T4698" s="9" t="s">
        <v>322</v>
      </c>
      <c r="U4698" s="9" t="s">
        <v>230</v>
      </c>
      <c r="W4698" s="9">
        <v>2</v>
      </c>
      <c r="X4698" s="9">
        <f>INDEX(SLA_Policy!$D$2:$D$5,MATCH(F4698,SLA_Policy!$A$2:$A$5,0))</f>
        <v>72</v>
      </c>
      <c r="Y4698" s="9" t="str">
        <f>IF(E4698="Cancelled","Excluded",IF(D4698="",IF((SLA_Policy!$B$8-B4698)*24&gt;X4698,"Open - Breached","Open - On Track"),IF((D4698-B4698)*24&lt;=X4698,"Met","Breached")))</f>
        <v>Breached</v>
      </c>
    </row>
    <row r="4699" spans="1:25" x14ac:dyDescent="0.25">
      <c r="A4699" s="9" t="s">
        <v>8182</v>
      </c>
      <c r="B4699" s="23">
        <v>46066.55</v>
      </c>
      <c r="E4699" s="9" t="s">
        <v>649</v>
      </c>
      <c r="F4699" s="9" t="s">
        <v>188</v>
      </c>
      <c r="G4699" s="9" t="s">
        <v>213</v>
      </c>
      <c r="H4699" s="9" t="s">
        <v>164</v>
      </c>
      <c r="I4699" s="9" t="s">
        <v>339</v>
      </c>
      <c r="J4699" s="9" t="s">
        <v>340</v>
      </c>
      <c r="K4699" s="9" t="s">
        <v>303</v>
      </c>
      <c r="L4699" s="9" t="s">
        <v>216</v>
      </c>
      <c r="M4699" s="9" t="s">
        <v>1097</v>
      </c>
      <c r="N4699" s="9" t="s">
        <v>198</v>
      </c>
      <c r="O4699" s="9" t="s">
        <v>116</v>
      </c>
      <c r="P4699" s="9" t="s">
        <v>551</v>
      </c>
      <c r="Q4699" s="9" t="s">
        <v>219</v>
      </c>
      <c r="R4699" s="9">
        <v>0</v>
      </c>
      <c r="S4699" s="9">
        <v>4</v>
      </c>
      <c r="T4699" s="9" t="s">
        <v>464</v>
      </c>
      <c r="X4699" s="9">
        <f>INDEX(SLA_Policy!$D$2:$D$5,MATCH(F4699,SLA_Policy!$A$2:$A$5,0))</f>
        <v>72</v>
      </c>
      <c r="Y4699" s="9" t="str">
        <f>IF(E4699="Cancelled","Excluded",IF(D4699="",IF((SLA_Policy!$B$8-B4699)*24&gt;X4699,"Open - Breached","Open - On Track"),IF((D4699-B4699)*24&lt;=X4699,"Met","Breached")))</f>
        <v>Excluded</v>
      </c>
    </row>
    <row r="4700" spans="1:25" x14ac:dyDescent="0.25">
      <c r="A4700" s="9" t="s">
        <v>8183</v>
      </c>
      <c r="B4700" s="23">
        <v>46066.5534722222</v>
      </c>
      <c r="C4700" s="23">
        <v>46066.598611111098</v>
      </c>
      <c r="D4700" s="23">
        <v>46070.3569444444</v>
      </c>
      <c r="E4700" s="9" t="s">
        <v>212</v>
      </c>
      <c r="F4700" s="9" t="s">
        <v>188</v>
      </c>
      <c r="G4700" s="9" t="s">
        <v>213</v>
      </c>
      <c r="H4700" s="9" t="s">
        <v>163</v>
      </c>
      <c r="I4700" s="9" t="s">
        <v>250</v>
      </c>
      <c r="J4700" s="9" t="s">
        <v>935</v>
      </c>
      <c r="K4700" s="9" t="s">
        <v>246</v>
      </c>
      <c r="L4700" s="9" t="s">
        <v>216</v>
      </c>
      <c r="M4700" s="9" t="s">
        <v>1853</v>
      </c>
      <c r="N4700" s="9" t="s">
        <v>197</v>
      </c>
      <c r="O4700" s="9" t="s">
        <v>176</v>
      </c>
      <c r="P4700" s="9" t="s">
        <v>253</v>
      </c>
      <c r="Q4700" s="9" t="s">
        <v>219</v>
      </c>
      <c r="R4700" s="9">
        <v>0</v>
      </c>
      <c r="S4700" s="9">
        <v>24</v>
      </c>
      <c r="T4700" s="9" t="s">
        <v>220</v>
      </c>
      <c r="U4700" s="9" t="s">
        <v>376</v>
      </c>
      <c r="W4700" s="9">
        <v>4</v>
      </c>
      <c r="X4700" s="9">
        <f>INDEX(SLA_Policy!$D$2:$D$5,MATCH(F4700,SLA_Policy!$A$2:$A$5,0))</f>
        <v>72</v>
      </c>
      <c r="Y4700" s="9" t="str">
        <f>IF(E4700="Cancelled","Excluded",IF(D4700="",IF((SLA_Policy!$B$8-B4700)*24&gt;X4700,"Open - Breached","Open - On Track"),IF((D4700-B4700)*24&lt;=X4700,"Met","Breached")))</f>
        <v>Breached</v>
      </c>
    </row>
    <row r="4701" spans="1:25" x14ac:dyDescent="0.25">
      <c r="A4701" s="9" t="s">
        <v>8184</v>
      </c>
      <c r="B4701" s="23">
        <v>46066.561111111099</v>
      </c>
      <c r="C4701" s="23">
        <v>46066.561805555597</v>
      </c>
      <c r="D4701" s="23">
        <v>46066.788194444503</v>
      </c>
      <c r="E4701" s="9" t="s">
        <v>212</v>
      </c>
      <c r="F4701" s="9" t="s">
        <v>187</v>
      </c>
      <c r="G4701" s="9" t="s">
        <v>213</v>
      </c>
      <c r="H4701" s="9" t="s">
        <v>163</v>
      </c>
      <c r="I4701" s="9" t="s">
        <v>223</v>
      </c>
      <c r="J4701" s="9" t="s">
        <v>1366</v>
      </c>
      <c r="K4701" s="9" t="s">
        <v>246</v>
      </c>
      <c r="L4701" s="9" t="s">
        <v>216</v>
      </c>
      <c r="M4701" s="9" t="s">
        <v>2860</v>
      </c>
      <c r="N4701" s="9" t="s">
        <v>198</v>
      </c>
      <c r="O4701" s="9" t="s">
        <v>180</v>
      </c>
      <c r="P4701" s="9" t="s">
        <v>318</v>
      </c>
      <c r="Q4701" s="9" t="s">
        <v>273</v>
      </c>
      <c r="R4701" s="9">
        <v>0</v>
      </c>
      <c r="S4701" s="9">
        <v>30</v>
      </c>
      <c r="T4701" s="9" t="s">
        <v>322</v>
      </c>
      <c r="U4701" s="9" t="s">
        <v>230</v>
      </c>
      <c r="X4701" s="9">
        <f>INDEX(SLA_Policy!$D$2:$D$5,MATCH(F4701,SLA_Policy!$A$2:$A$5,0))</f>
        <v>8</v>
      </c>
      <c r="Y4701" s="9" t="str">
        <f>IF(E4701="Cancelled","Excluded",IF(D4701="",IF((SLA_Policy!$B$8-B4701)*24&gt;X4701,"Open - Breached","Open - On Track"),IF((D4701-B4701)*24&lt;=X4701,"Met","Breached")))</f>
        <v>Met</v>
      </c>
    </row>
    <row r="4702" spans="1:25" x14ac:dyDescent="0.25">
      <c r="A4702" s="9" t="s">
        <v>8185</v>
      </c>
      <c r="B4702" s="23">
        <v>46066.561111111099</v>
      </c>
      <c r="C4702" s="23">
        <v>46066.566666666702</v>
      </c>
      <c r="D4702" s="23">
        <v>46066.570833333302</v>
      </c>
      <c r="E4702" s="9" t="s">
        <v>212</v>
      </c>
      <c r="F4702" s="9" t="s">
        <v>188</v>
      </c>
      <c r="G4702" s="9" t="s">
        <v>213</v>
      </c>
      <c r="H4702" s="9" t="s">
        <v>161</v>
      </c>
      <c r="I4702" s="9" t="s">
        <v>389</v>
      </c>
      <c r="J4702" s="9" t="s">
        <v>786</v>
      </c>
      <c r="K4702" s="9" t="s">
        <v>239</v>
      </c>
      <c r="L4702" s="9" t="s">
        <v>293</v>
      </c>
      <c r="M4702" s="9" t="s">
        <v>7185</v>
      </c>
      <c r="N4702" s="9" t="s">
        <v>198</v>
      </c>
      <c r="O4702" s="9" t="s">
        <v>116</v>
      </c>
      <c r="P4702" s="9" t="s">
        <v>342</v>
      </c>
      <c r="Q4702" s="9" t="s">
        <v>219</v>
      </c>
      <c r="R4702" s="9">
        <v>0</v>
      </c>
      <c r="S4702" s="9">
        <v>4</v>
      </c>
      <c r="U4702" s="9" t="s">
        <v>290</v>
      </c>
      <c r="X4702" s="9">
        <f>INDEX(SLA_Policy!$D$2:$D$5,MATCH(F4702,SLA_Policy!$A$2:$A$5,0))</f>
        <v>72</v>
      </c>
      <c r="Y4702" s="9" t="str">
        <f>IF(E4702="Cancelled","Excluded",IF(D4702="",IF((SLA_Policy!$B$8-B4702)*24&gt;X4702,"Open - Breached","Open - On Track"),IF((D4702-B4702)*24&lt;=X4702,"Met","Breached")))</f>
        <v>Met</v>
      </c>
    </row>
    <row r="4703" spans="1:25" x14ac:dyDescent="0.25">
      <c r="A4703" s="9" t="s">
        <v>8186</v>
      </c>
      <c r="B4703" s="23">
        <v>46066.578472222202</v>
      </c>
      <c r="C4703" s="23">
        <v>46066.582638888904</v>
      </c>
      <c r="D4703" s="23">
        <v>46066.645138888904</v>
      </c>
      <c r="E4703" s="9" t="s">
        <v>212</v>
      </c>
      <c r="F4703" s="9" t="s">
        <v>187</v>
      </c>
      <c r="G4703" s="9" t="s">
        <v>213</v>
      </c>
      <c r="H4703" s="9" t="s">
        <v>162</v>
      </c>
      <c r="I4703" s="9" t="s">
        <v>345</v>
      </c>
      <c r="J4703" s="9" t="s">
        <v>1501</v>
      </c>
      <c r="K4703" s="9" t="s">
        <v>246</v>
      </c>
      <c r="L4703" s="9" t="s">
        <v>307</v>
      </c>
      <c r="M4703" s="9" t="s">
        <v>2969</v>
      </c>
      <c r="N4703" s="9" t="s">
        <v>197</v>
      </c>
      <c r="O4703" s="9" t="s">
        <v>179</v>
      </c>
      <c r="P4703" s="9" t="s">
        <v>264</v>
      </c>
      <c r="Q4703" s="9" t="s">
        <v>273</v>
      </c>
      <c r="R4703" s="9">
        <v>0</v>
      </c>
      <c r="S4703" s="9">
        <v>12</v>
      </c>
      <c r="U4703" s="9" t="s">
        <v>266</v>
      </c>
      <c r="W4703" s="9">
        <v>5</v>
      </c>
      <c r="X4703" s="9">
        <f>INDEX(SLA_Policy!$D$2:$D$5,MATCH(F4703,SLA_Policy!$A$2:$A$5,0))</f>
        <v>8</v>
      </c>
      <c r="Y4703" s="9" t="str">
        <f>IF(E4703="Cancelled","Excluded",IF(D4703="",IF((SLA_Policy!$B$8-B4703)*24&gt;X4703,"Open - Breached","Open - On Track"),IF((D4703-B4703)*24&lt;=X4703,"Met","Breached")))</f>
        <v>Met</v>
      </c>
    </row>
    <row r="4704" spans="1:25" x14ac:dyDescent="0.25">
      <c r="A4704" s="9" t="s">
        <v>8187</v>
      </c>
      <c r="B4704" s="23">
        <v>46066.602083333302</v>
      </c>
      <c r="C4704" s="23">
        <v>46066.6027777778</v>
      </c>
      <c r="D4704" s="23">
        <v>46066.755555555603</v>
      </c>
      <c r="E4704" s="9" t="s">
        <v>212</v>
      </c>
      <c r="F4704" s="9" t="s">
        <v>188</v>
      </c>
      <c r="G4704" s="9" t="s">
        <v>213</v>
      </c>
      <c r="H4704" s="9" t="s">
        <v>162</v>
      </c>
      <c r="I4704" s="9" t="s">
        <v>393</v>
      </c>
      <c r="J4704" s="9" t="s">
        <v>8188</v>
      </c>
      <c r="K4704" s="9" t="s">
        <v>246</v>
      </c>
      <c r="L4704" s="9" t="s">
        <v>311</v>
      </c>
      <c r="M4704" s="9" t="s">
        <v>903</v>
      </c>
      <c r="N4704" s="9" t="s">
        <v>198</v>
      </c>
      <c r="O4704" s="9" t="s">
        <v>176</v>
      </c>
      <c r="P4704" s="9" t="s">
        <v>419</v>
      </c>
      <c r="Q4704" s="9" t="s">
        <v>219</v>
      </c>
      <c r="R4704" s="9">
        <v>0</v>
      </c>
      <c r="S4704" s="9">
        <v>9</v>
      </c>
      <c r="U4704" s="9" t="s">
        <v>376</v>
      </c>
      <c r="X4704" s="9">
        <f>INDEX(SLA_Policy!$D$2:$D$5,MATCH(F4704,SLA_Policy!$A$2:$A$5,0))</f>
        <v>72</v>
      </c>
      <c r="Y4704" s="9" t="str">
        <f>IF(E4704="Cancelled","Excluded",IF(D4704="",IF((SLA_Policy!$B$8-B4704)*24&gt;X4704,"Open - Breached","Open - On Track"),IF((D4704-B4704)*24&lt;=X4704,"Met","Breached")))</f>
        <v>Met</v>
      </c>
    </row>
    <row r="4705" spans="1:25" x14ac:dyDescent="0.25">
      <c r="A4705" s="9" t="s">
        <v>8189</v>
      </c>
      <c r="B4705" s="23">
        <v>46066.6027777778</v>
      </c>
      <c r="C4705" s="23">
        <v>46066.616666666698</v>
      </c>
      <c r="D4705" s="23">
        <v>46066.746527777803</v>
      </c>
      <c r="E4705" s="9" t="s">
        <v>212</v>
      </c>
      <c r="F4705" s="9" t="s">
        <v>188</v>
      </c>
      <c r="G4705" s="9" t="s">
        <v>213</v>
      </c>
      <c r="H4705" s="9" t="s">
        <v>163</v>
      </c>
      <c r="I4705" s="9" t="s">
        <v>405</v>
      </c>
      <c r="J4705" s="9" t="s">
        <v>406</v>
      </c>
      <c r="K4705" s="9" t="s">
        <v>246</v>
      </c>
      <c r="L4705" s="9" t="s">
        <v>351</v>
      </c>
      <c r="M4705" s="9" t="s">
        <v>5228</v>
      </c>
      <c r="N4705" s="9" t="s">
        <v>198</v>
      </c>
      <c r="O4705" s="9" t="s">
        <v>176</v>
      </c>
      <c r="P4705" s="9" t="s">
        <v>570</v>
      </c>
      <c r="Q4705" s="9" t="s">
        <v>219</v>
      </c>
      <c r="R4705" s="9">
        <v>0</v>
      </c>
      <c r="S4705" s="9">
        <v>22</v>
      </c>
      <c r="U4705" s="9" t="s">
        <v>266</v>
      </c>
      <c r="W4705" s="9">
        <v>5</v>
      </c>
      <c r="X4705" s="9">
        <f>INDEX(SLA_Policy!$D$2:$D$5,MATCH(F4705,SLA_Policy!$A$2:$A$5,0))</f>
        <v>72</v>
      </c>
      <c r="Y4705" s="9" t="str">
        <f>IF(E4705="Cancelled","Excluded",IF(D4705="",IF((SLA_Policy!$B$8-B4705)*24&gt;X4705,"Open - Breached","Open - On Track"),IF((D4705-B4705)*24&lt;=X4705,"Met","Breached")))</f>
        <v>Met</v>
      </c>
    </row>
    <row r="4706" spans="1:25" x14ac:dyDescent="0.25">
      <c r="A4706" s="9" t="s">
        <v>8190</v>
      </c>
      <c r="B4706" s="23">
        <v>46066.632638888899</v>
      </c>
      <c r="C4706" s="23">
        <v>46066.6340277778</v>
      </c>
      <c r="D4706" s="23">
        <v>46070.315277777801</v>
      </c>
      <c r="E4706" s="9" t="s">
        <v>212</v>
      </c>
      <c r="F4706" s="9" t="s">
        <v>188</v>
      </c>
      <c r="G4706" s="9" t="s">
        <v>213</v>
      </c>
      <c r="H4706" s="9" t="s">
        <v>162</v>
      </c>
      <c r="I4706" s="9" t="s">
        <v>393</v>
      </c>
      <c r="J4706" s="9" t="s">
        <v>4451</v>
      </c>
      <c r="K4706" s="9" t="s">
        <v>215</v>
      </c>
      <c r="L4706" s="9" t="s">
        <v>104</v>
      </c>
      <c r="M4706" s="9" t="s">
        <v>7266</v>
      </c>
      <c r="N4706" s="9" t="s">
        <v>198</v>
      </c>
      <c r="O4706" s="9" t="s">
        <v>179</v>
      </c>
      <c r="P4706" s="9" t="s">
        <v>264</v>
      </c>
      <c r="Q4706" s="9" t="s">
        <v>219</v>
      </c>
      <c r="R4706" s="9">
        <v>0</v>
      </c>
      <c r="S4706" s="9">
        <v>8</v>
      </c>
      <c r="U4706" s="9" t="s">
        <v>266</v>
      </c>
      <c r="X4706" s="9">
        <f>INDEX(SLA_Policy!$D$2:$D$5,MATCH(F4706,SLA_Policy!$A$2:$A$5,0))</f>
        <v>72</v>
      </c>
      <c r="Y4706" s="9" t="str">
        <f>IF(E4706="Cancelled","Excluded",IF(D4706="",IF((SLA_Policy!$B$8-B4706)*24&gt;X4706,"Open - Breached","Open - On Track"),IF((D4706-B4706)*24&lt;=X4706,"Met","Breached")))</f>
        <v>Breached</v>
      </c>
    </row>
    <row r="4707" spans="1:25" x14ac:dyDescent="0.25">
      <c r="A4707" s="9" t="s">
        <v>8191</v>
      </c>
      <c r="B4707" s="23">
        <v>46066.659027777801</v>
      </c>
      <c r="C4707" s="23">
        <v>46066.711111111101</v>
      </c>
      <c r="D4707" s="23">
        <v>46070.411805555603</v>
      </c>
      <c r="E4707" s="9" t="s">
        <v>212</v>
      </c>
      <c r="F4707" s="9" t="s">
        <v>189</v>
      </c>
      <c r="G4707" s="9" t="s">
        <v>236</v>
      </c>
      <c r="H4707" s="9" t="s">
        <v>167</v>
      </c>
      <c r="I4707" s="9" t="s">
        <v>255</v>
      </c>
      <c r="J4707" s="9" t="s">
        <v>1018</v>
      </c>
      <c r="K4707" s="9" t="s">
        <v>303</v>
      </c>
      <c r="L4707" s="9" t="s">
        <v>216</v>
      </c>
      <c r="M4707" s="9" t="s">
        <v>1097</v>
      </c>
      <c r="N4707" s="9" t="s">
        <v>196</v>
      </c>
      <c r="O4707" s="9" t="s">
        <v>180</v>
      </c>
      <c r="P4707" s="9" t="s">
        <v>368</v>
      </c>
      <c r="Q4707" s="9" t="s">
        <v>219</v>
      </c>
      <c r="R4707" s="9">
        <v>0</v>
      </c>
      <c r="S4707" s="9">
        <v>51</v>
      </c>
      <c r="U4707" s="9" t="s">
        <v>242</v>
      </c>
      <c r="W4707" s="9">
        <v>4</v>
      </c>
      <c r="X4707" s="9">
        <f>INDEX(SLA_Policy!$D$2:$D$5,MATCH(F4707,SLA_Policy!$A$2:$A$5,0))</f>
        <v>120</v>
      </c>
      <c r="Y4707" s="9" t="str">
        <f>IF(E4707="Cancelled","Excluded",IF(D4707="",IF((SLA_Policy!$B$8-B4707)*24&gt;X4707,"Open - Breached","Open - On Track"),IF((D4707-B4707)*24&lt;=X4707,"Met","Breached")))</f>
        <v>Met</v>
      </c>
    </row>
    <row r="4708" spans="1:25" x14ac:dyDescent="0.25">
      <c r="A4708" s="9" t="s">
        <v>8192</v>
      </c>
      <c r="B4708" s="23">
        <v>46066.659722222197</v>
      </c>
      <c r="C4708" s="23">
        <v>46066.6652777778</v>
      </c>
      <c r="D4708" s="23">
        <v>46070.634722222203</v>
      </c>
      <c r="E4708" s="9" t="s">
        <v>212</v>
      </c>
      <c r="F4708" s="9" t="s">
        <v>188</v>
      </c>
      <c r="G4708" s="9" t="s">
        <v>236</v>
      </c>
      <c r="H4708" s="9" t="s">
        <v>164</v>
      </c>
      <c r="I4708" s="9" t="s">
        <v>421</v>
      </c>
      <c r="J4708" s="9" t="s">
        <v>1349</v>
      </c>
      <c r="K4708" s="9" t="s">
        <v>246</v>
      </c>
      <c r="L4708" s="9" t="s">
        <v>351</v>
      </c>
      <c r="M4708" s="9" t="s">
        <v>1660</v>
      </c>
      <c r="N4708" s="9" t="s">
        <v>196</v>
      </c>
      <c r="O4708" s="9" t="s">
        <v>180</v>
      </c>
      <c r="P4708" s="9" t="s">
        <v>278</v>
      </c>
      <c r="Q4708" s="9" t="s">
        <v>273</v>
      </c>
      <c r="R4708" s="9">
        <v>1</v>
      </c>
      <c r="S4708" s="9">
        <v>65</v>
      </c>
      <c r="T4708" s="9" t="s">
        <v>343</v>
      </c>
      <c r="U4708" s="9" t="s">
        <v>242</v>
      </c>
      <c r="X4708" s="9">
        <f>INDEX(SLA_Policy!$D$2:$D$5,MATCH(F4708,SLA_Policy!$A$2:$A$5,0))</f>
        <v>72</v>
      </c>
      <c r="Y4708" s="9" t="str">
        <f>IF(E4708="Cancelled","Excluded",IF(D4708="",IF((SLA_Policy!$B$8-B4708)*24&gt;X4708,"Open - Breached","Open - On Track"),IF((D4708-B4708)*24&lt;=X4708,"Met","Breached")))</f>
        <v>Breached</v>
      </c>
    </row>
    <row r="4709" spans="1:25" x14ac:dyDescent="0.25">
      <c r="A4709" s="9" t="s">
        <v>8193</v>
      </c>
      <c r="B4709" s="23">
        <v>46066.662499999999</v>
      </c>
      <c r="C4709" s="23">
        <v>46066.670833333301</v>
      </c>
      <c r="D4709" s="23">
        <v>46066.751388888901</v>
      </c>
      <c r="E4709" s="9" t="s">
        <v>212</v>
      </c>
      <c r="F4709" s="9" t="s">
        <v>187</v>
      </c>
      <c r="G4709" s="9" t="s">
        <v>213</v>
      </c>
      <c r="H4709" s="9" t="s">
        <v>165</v>
      </c>
      <c r="I4709" s="9" t="s">
        <v>567</v>
      </c>
      <c r="J4709" s="9" t="s">
        <v>2098</v>
      </c>
      <c r="K4709" s="9" t="s">
        <v>246</v>
      </c>
      <c r="L4709" s="9" t="s">
        <v>395</v>
      </c>
      <c r="M4709" s="9" t="s">
        <v>4951</v>
      </c>
      <c r="N4709" s="9" t="s">
        <v>199</v>
      </c>
      <c r="O4709" s="9" t="s">
        <v>176</v>
      </c>
      <c r="P4709" s="9" t="s">
        <v>419</v>
      </c>
      <c r="Q4709" s="9" t="s">
        <v>273</v>
      </c>
      <c r="R4709" s="9">
        <v>0</v>
      </c>
      <c r="S4709" s="9">
        <v>63</v>
      </c>
      <c r="U4709" s="9" t="s">
        <v>290</v>
      </c>
      <c r="W4709" s="9">
        <v>4</v>
      </c>
      <c r="X4709" s="9">
        <f>INDEX(SLA_Policy!$D$2:$D$5,MATCH(F4709,SLA_Policy!$A$2:$A$5,0))</f>
        <v>8</v>
      </c>
      <c r="Y4709" s="9" t="str">
        <f>IF(E4709="Cancelled","Excluded",IF(D4709="",IF((SLA_Policy!$B$8-B4709)*24&gt;X4709,"Open - Breached","Open - On Track"),IF((D4709-B4709)*24&lt;=X4709,"Met","Breached")))</f>
        <v>Met</v>
      </c>
    </row>
    <row r="4710" spans="1:25" x14ac:dyDescent="0.25">
      <c r="A4710" s="9" t="s">
        <v>8194</v>
      </c>
      <c r="B4710" s="23">
        <v>46066.665972222203</v>
      </c>
      <c r="C4710" s="23">
        <v>46066.702083333301</v>
      </c>
      <c r="D4710" s="23">
        <v>46070.352083333302</v>
      </c>
      <c r="E4710" s="9" t="s">
        <v>212</v>
      </c>
      <c r="F4710" s="9" t="s">
        <v>189</v>
      </c>
      <c r="G4710" s="9" t="s">
        <v>213</v>
      </c>
      <c r="H4710" s="9" t="s">
        <v>162</v>
      </c>
      <c r="I4710" s="9" t="s">
        <v>345</v>
      </c>
      <c r="J4710" s="9" t="s">
        <v>3129</v>
      </c>
      <c r="K4710" s="9" t="s">
        <v>303</v>
      </c>
      <c r="L4710" s="9" t="s">
        <v>104</v>
      </c>
      <c r="M4710" s="9" t="s">
        <v>3990</v>
      </c>
      <c r="N4710" s="9" t="s">
        <v>196</v>
      </c>
      <c r="O4710" s="9" t="s">
        <v>179</v>
      </c>
      <c r="P4710" s="9" t="s">
        <v>264</v>
      </c>
      <c r="Q4710" s="9" t="s">
        <v>219</v>
      </c>
      <c r="R4710" s="9">
        <v>0</v>
      </c>
      <c r="S4710" s="9">
        <v>27</v>
      </c>
      <c r="U4710" s="9" t="s">
        <v>266</v>
      </c>
      <c r="X4710" s="9">
        <f>INDEX(SLA_Policy!$D$2:$D$5,MATCH(F4710,SLA_Policy!$A$2:$A$5,0))</f>
        <v>120</v>
      </c>
      <c r="Y4710" s="9" t="str">
        <f>IF(E4710="Cancelled","Excluded",IF(D4710="",IF((SLA_Policy!$B$8-B4710)*24&gt;X4710,"Open - Breached","Open - On Track"),IF((D4710-B4710)*24&lt;=X4710,"Met","Breached")))</f>
        <v>Met</v>
      </c>
    </row>
    <row r="4711" spans="1:25" x14ac:dyDescent="0.25">
      <c r="A4711" s="9" t="s">
        <v>8195</v>
      </c>
      <c r="B4711" s="23">
        <v>46066.672222222202</v>
      </c>
      <c r="C4711" s="23">
        <v>46066.679166666698</v>
      </c>
      <c r="D4711" s="23">
        <v>46070.358333333301</v>
      </c>
      <c r="E4711" s="9" t="s">
        <v>212</v>
      </c>
      <c r="F4711" s="9" t="s">
        <v>188</v>
      </c>
      <c r="G4711" s="9" t="s">
        <v>213</v>
      </c>
      <c r="H4711" s="9" t="s">
        <v>88</v>
      </c>
      <c r="I4711" s="9" t="s">
        <v>354</v>
      </c>
      <c r="J4711" s="9" t="s">
        <v>2403</v>
      </c>
      <c r="K4711" s="9" t="s">
        <v>246</v>
      </c>
      <c r="L4711" s="9" t="s">
        <v>270</v>
      </c>
      <c r="M4711" s="9" t="s">
        <v>1032</v>
      </c>
      <c r="N4711" s="9" t="s">
        <v>196</v>
      </c>
      <c r="O4711" s="9" t="s">
        <v>180</v>
      </c>
      <c r="P4711" s="9" t="s">
        <v>368</v>
      </c>
      <c r="Q4711" s="9" t="s">
        <v>219</v>
      </c>
      <c r="R4711" s="9">
        <v>0</v>
      </c>
      <c r="S4711" s="9">
        <v>36</v>
      </c>
      <c r="T4711" s="9" t="s">
        <v>136</v>
      </c>
      <c r="U4711" s="9" t="s">
        <v>661</v>
      </c>
      <c r="X4711" s="9">
        <f>INDEX(SLA_Policy!$D$2:$D$5,MATCH(F4711,SLA_Policy!$A$2:$A$5,0))</f>
        <v>72</v>
      </c>
      <c r="Y4711" s="9" t="str">
        <f>IF(E4711="Cancelled","Excluded",IF(D4711="",IF((SLA_Policy!$B$8-B4711)*24&gt;X4711,"Open - Breached","Open - On Track"),IF((D4711-B4711)*24&lt;=X4711,"Met","Breached")))</f>
        <v>Breached</v>
      </c>
    </row>
    <row r="4712" spans="1:25" x14ac:dyDescent="0.25">
      <c r="A4712" s="9" t="s">
        <v>8196</v>
      </c>
      <c r="B4712" s="23">
        <v>46066.699305555601</v>
      </c>
      <c r="C4712" s="23">
        <v>46070.334027777797</v>
      </c>
      <c r="D4712" s="23">
        <v>46070.353472222203</v>
      </c>
      <c r="E4712" s="9" t="s">
        <v>212</v>
      </c>
      <c r="F4712" s="9" t="s">
        <v>188</v>
      </c>
      <c r="G4712" s="9" t="s">
        <v>213</v>
      </c>
      <c r="H4712" s="9" t="s">
        <v>163</v>
      </c>
      <c r="I4712" s="9" t="s">
        <v>250</v>
      </c>
      <c r="J4712" s="9" t="s">
        <v>251</v>
      </c>
      <c r="K4712" s="9" t="s">
        <v>239</v>
      </c>
      <c r="L4712" s="9" t="s">
        <v>216</v>
      </c>
      <c r="M4712" s="9" t="s">
        <v>2030</v>
      </c>
      <c r="N4712" s="9" t="s">
        <v>197</v>
      </c>
      <c r="O4712" s="9" t="s">
        <v>176</v>
      </c>
      <c r="P4712" s="9" t="s">
        <v>503</v>
      </c>
      <c r="Q4712" s="9" t="s">
        <v>219</v>
      </c>
      <c r="R4712" s="9">
        <v>0</v>
      </c>
      <c r="S4712" s="9">
        <v>28</v>
      </c>
      <c r="T4712" s="9" t="s">
        <v>322</v>
      </c>
      <c r="U4712" s="9" t="s">
        <v>230</v>
      </c>
      <c r="W4712" s="9">
        <v>4</v>
      </c>
      <c r="X4712" s="9">
        <f>INDEX(SLA_Policy!$D$2:$D$5,MATCH(F4712,SLA_Policy!$A$2:$A$5,0))</f>
        <v>72</v>
      </c>
      <c r="Y4712" s="9" t="str">
        <f>IF(E4712="Cancelled","Excluded",IF(D4712="",IF((SLA_Policy!$B$8-B4712)*24&gt;X4712,"Open - Breached","Open - On Track"),IF((D4712-B4712)*24&lt;=X4712,"Met","Breached")))</f>
        <v>Breached</v>
      </c>
    </row>
    <row r="4713" spans="1:25" x14ac:dyDescent="0.25">
      <c r="A4713" s="9" t="s">
        <v>8197</v>
      </c>
      <c r="B4713" s="23">
        <v>46066.724305555603</v>
      </c>
      <c r="C4713" s="23">
        <v>46066.726388888899</v>
      </c>
      <c r="D4713" s="23">
        <v>46070.391666666699</v>
      </c>
      <c r="E4713" s="9" t="s">
        <v>212</v>
      </c>
      <c r="F4713" s="9" t="s">
        <v>188</v>
      </c>
      <c r="G4713" s="9" t="s">
        <v>213</v>
      </c>
      <c r="H4713" s="9" t="s">
        <v>162</v>
      </c>
      <c r="I4713" s="9" t="s">
        <v>416</v>
      </c>
      <c r="J4713" s="9" t="s">
        <v>8198</v>
      </c>
      <c r="K4713" s="9" t="s">
        <v>246</v>
      </c>
      <c r="L4713" s="9" t="s">
        <v>104</v>
      </c>
      <c r="M4713" s="9" t="s">
        <v>1068</v>
      </c>
      <c r="N4713" s="9" t="s">
        <v>199</v>
      </c>
      <c r="O4713" s="9" t="s">
        <v>176</v>
      </c>
      <c r="P4713" s="9" t="s">
        <v>570</v>
      </c>
      <c r="Q4713" s="9" t="s">
        <v>219</v>
      </c>
      <c r="R4713" s="9">
        <v>0</v>
      </c>
      <c r="S4713" s="9">
        <v>17</v>
      </c>
      <c r="U4713" s="9" t="s">
        <v>290</v>
      </c>
      <c r="X4713" s="9">
        <f>INDEX(SLA_Policy!$D$2:$D$5,MATCH(F4713,SLA_Policy!$A$2:$A$5,0))</f>
        <v>72</v>
      </c>
      <c r="Y4713" s="9" t="str">
        <f>IF(E4713="Cancelled","Excluded",IF(D4713="",IF((SLA_Policy!$B$8-B4713)*24&gt;X4713,"Open - Breached","Open - On Track"),IF((D4713-B4713)*24&lt;=X4713,"Met","Breached")))</f>
        <v>Breached</v>
      </c>
    </row>
    <row r="4714" spans="1:25" x14ac:dyDescent="0.25">
      <c r="A4714" s="9" t="s">
        <v>8199</v>
      </c>
      <c r="B4714" s="23">
        <v>46066.727083333302</v>
      </c>
      <c r="C4714" s="23">
        <v>46070.306250000001</v>
      </c>
      <c r="D4714" s="23">
        <v>46070.335416666698</v>
      </c>
      <c r="E4714" s="9" t="s">
        <v>212</v>
      </c>
      <c r="F4714" s="9" t="s">
        <v>188</v>
      </c>
      <c r="G4714" s="9" t="s">
        <v>236</v>
      </c>
      <c r="H4714" s="9" t="s">
        <v>161</v>
      </c>
      <c r="I4714" s="9" t="s">
        <v>237</v>
      </c>
      <c r="J4714" s="9" t="s">
        <v>4218</v>
      </c>
      <c r="K4714" s="9" t="s">
        <v>239</v>
      </c>
      <c r="L4714" s="9" t="s">
        <v>371</v>
      </c>
      <c r="M4714" s="9" t="s">
        <v>1345</v>
      </c>
      <c r="N4714" s="9" t="s">
        <v>197</v>
      </c>
      <c r="O4714" s="9" t="s">
        <v>179</v>
      </c>
      <c r="P4714" s="9" t="s">
        <v>284</v>
      </c>
      <c r="Q4714" s="9" t="s">
        <v>219</v>
      </c>
      <c r="R4714" s="9">
        <v>0</v>
      </c>
      <c r="S4714" s="9">
        <v>53</v>
      </c>
      <c r="U4714" s="9" t="s">
        <v>242</v>
      </c>
      <c r="X4714" s="9">
        <f>INDEX(SLA_Policy!$D$2:$D$5,MATCH(F4714,SLA_Policy!$A$2:$A$5,0))</f>
        <v>72</v>
      </c>
      <c r="Y4714" s="9" t="str">
        <f>IF(E4714="Cancelled","Excluded",IF(D4714="",IF((SLA_Policy!$B$8-B4714)*24&gt;X4714,"Open - Breached","Open - On Track"),IF((D4714-B4714)*24&lt;=X4714,"Met","Breached")))</f>
        <v>Breached</v>
      </c>
    </row>
    <row r="4715" spans="1:25" x14ac:dyDescent="0.25">
      <c r="A4715" s="9" t="s">
        <v>8200</v>
      </c>
      <c r="B4715" s="23">
        <v>46066.763888888898</v>
      </c>
      <c r="C4715" s="23">
        <v>46070.297916666699</v>
      </c>
      <c r="D4715" s="23">
        <v>46070.318749999999</v>
      </c>
      <c r="E4715" s="9" t="s">
        <v>212</v>
      </c>
      <c r="F4715" s="9" t="s">
        <v>189</v>
      </c>
      <c r="G4715" s="9" t="s">
        <v>236</v>
      </c>
      <c r="H4715" s="9" t="s">
        <v>162</v>
      </c>
      <c r="I4715" s="9" t="s">
        <v>280</v>
      </c>
      <c r="J4715" s="9" t="s">
        <v>310</v>
      </c>
      <c r="K4715" s="9" t="s">
        <v>303</v>
      </c>
      <c r="L4715" s="9" t="s">
        <v>216</v>
      </c>
      <c r="M4715" s="9" t="s">
        <v>3483</v>
      </c>
      <c r="N4715" s="9" t="s">
        <v>196</v>
      </c>
      <c r="O4715" s="9" t="s">
        <v>179</v>
      </c>
      <c r="P4715" s="9" t="s">
        <v>337</v>
      </c>
      <c r="Q4715" s="9" t="s">
        <v>219</v>
      </c>
      <c r="R4715" s="9">
        <v>0</v>
      </c>
      <c r="S4715" s="9">
        <v>23</v>
      </c>
      <c r="U4715" s="9" t="s">
        <v>242</v>
      </c>
      <c r="X4715" s="9">
        <f>INDEX(SLA_Policy!$D$2:$D$5,MATCH(F4715,SLA_Policy!$A$2:$A$5,0))</f>
        <v>120</v>
      </c>
      <c r="Y4715" s="9" t="str">
        <f>IF(E4715="Cancelled","Excluded",IF(D4715="",IF((SLA_Policy!$B$8-B4715)*24&gt;X4715,"Open - Breached","Open - On Track"),IF((D4715-B4715)*24&lt;=X4715,"Met","Breached")))</f>
        <v>Met</v>
      </c>
    </row>
    <row r="4716" spans="1:25" x14ac:dyDescent="0.25">
      <c r="A4716" s="9" t="s">
        <v>8201</v>
      </c>
      <c r="B4716" s="23">
        <v>46066.813888888901</v>
      </c>
      <c r="C4716" s="23">
        <v>46070.3305555556</v>
      </c>
      <c r="D4716" s="23">
        <v>46070.410416666702</v>
      </c>
      <c r="E4716" s="9" t="s">
        <v>212</v>
      </c>
      <c r="F4716" s="9" t="s">
        <v>188</v>
      </c>
      <c r="G4716" s="9" t="s">
        <v>213</v>
      </c>
      <c r="H4716" s="9" t="s">
        <v>161</v>
      </c>
      <c r="I4716" s="9" t="s">
        <v>389</v>
      </c>
      <c r="J4716" s="9" t="s">
        <v>1581</v>
      </c>
      <c r="K4716" s="9" t="s">
        <v>215</v>
      </c>
      <c r="L4716" s="9" t="s">
        <v>311</v>
      </c>
      <c r="M4716" s="9" t="s">
        <v>1420</v>
      </c>
      <c r="N4716" s="9" t="s">
        <v>199</v>
      </c>
      <c r="O4716" s="9" t="s">
        <v>116</v>
      </c>
      <c r="P4716" s="9" t="s">
        <v>590</v>
      </c>
      <c r="Q4716" s="9" t="s">
        <v>219</v>
      </c>
      <c r="R4716" s="9">
        <v>1</v>
      </c>
      <c r="S4716" s="9">
        <v>21</v>
      </c>
      <c r="U4716" s="9" t="s">
        <v>376</v>
      </c>
      <c r="X4716" s="9">
        <f>INDEX(SLA_Policy!$D$2:$D$5,MATCH(F4716,SLA_Policy!$A$2:$A$5,0))</f>
        <v>72</v>
      </c>
      <c r="Y4716" s="9" t="str">
        <f>IF(E4716="Cancelled","Excluded",IF(D4716="",IF((SLA_Policy!$B$8-B4716)*24&gt;X4716,"Open - Breached","Open - On Track"),IF((D4716-B4716)*24&lt;=X4716,"Met","Breached")))</f>
        <v>Breached</v>
      </c>
    </row>
    <row r="4717" spans="1:25" x14ac:dyDescent="0.25">
      <c r="A4717" s="9" t="s">
        <v>8202</v>
      </c>
      <c r="B4717" s="23">
        <v>46067.213888888902</v>
      </c>
      <c r="C4717" s="23">
        <v>46070.371527777803</v>
      </c>
      <c r="D4717" s="23">
        <v>46070.3881944444</v>
      </c>
      <c r="E4717" s="9" t="s">
        <v>212</v>
      </c>
      <c r="F4717" s="9" t="s">
        <v>189</v>
      </c>
      <c r="G4717" s="9" t="s">
        <v>213</v>
      </c>
      <c r="H4717" s="9" t="s">
        <v>165</v>
      </c>
      <c r="I4717" s="9" t="s">
        <v>2034</v>
      </c>
      <c r="J4717" s="9" t="s">
        <v>4710</v>
      </c>
      <c r="K4717" s="9" t="s">
        <v>246</v>
      </c>
      <c r="L4717" s="9" t="s">
        <v>216</v>
      </c>
      <c r="M4717" s="9" t="s">
        <v>3714</v>
      </c>
      <c r="N4717" s="9" t="s">
        <v>196</v>
      </c>
      <c r="O4717" s="9" t="s">
        <v>176</v>
      </c>
      <c r="P4717" s="9" t="s">
        <v>419</v>
      </c>
      <c r="Q4717" s="9" t="s">
        <v>219</v>
      </c>
      <c r="R4717" s="9">
        <v>0</v>
      </c>
      <c r="S4717" s="9">
        <v>89</v>
      </c>
      <c r="U4717" s="9" t="s">
        <v>290</v>
      </c>
      <c r="X4717" s="9">
        <f>INDEX(SLA_Policy!$D$2:$D$5,MATCH(F4717,SLA_Policy!$A$2:$A$5,0))</f>
        <v>120</v>
      </c>
      <c r="Y4717" s="9" t="str">
        <f>IF(E4717="Cancelled","Excluded",IF(D4717="",IF((SLA_Policy!$B$8-B4717)*24&gt;X4717,"Open - Breached","Open - On Track"),IF((D4717-B4717)*24&lt;=X4717,"Met","Breached")))</f>
        <v>Met</v>
      </c>
    </row>
    <row r="4718" spans="1:25" x14ac:dyDescent="0.25">
      <c r="A4718" s="9" t="s">
        <v>8203</v>
      </c>
      <c r="B4718" s="23">
        <v>46067.462500000001</v>
      </c>
      <c r="C4718" s="23">
        <v>46070.363888888904</v>
      </c>
      <c r="D4718" s="23">
        <v>46083.372222222199</v>
      </c>
      <c r="E4718" s="9" t="s">
        <v>212</v>
      </c>
      <c r="F4718" s="9" t="s">
        <v>189</v>
      </c>
      <c r="G4718" s="9" t="s">
        <v>213</v>
      </c>
      <c r="H4718" s="9" t="s">
        <v>167</v>
      </c>
      <c r="I4718" s="9" t="s">
        <v>536</v>
      </c>
      <c r="J4718" s="9" t="s">
        <v>8204</v>
      </c>
      <c r="K4718" s="9" t="s">
        <v>246</v>
      </c>
      <c r="L4718" s="9" t="s">
        <v>104</v>
      </c>
      <c r="M4718" s="9" t="s">
        <v>5339</v>
      </c>
      <c r="N4718" s="9" t="s">
        <v>197</v>
      </c>
      <c r="O4718" s="9" t="s">
        <v>180</v>
      </c>
      <c r="P4718" s="9" t="s">
        <v>368</v>
      </c>
      <c r="Q4718" s="9" t="s">
        <v>219</v>
      </c>
      <c r="R4718" s="9">
        <v>1</v>
      </c>
      <c r="S4718" s="9">
        <v>112</v>
      </c>
      <c r="T4718" s="9" t="s">
        <v>136</v>
      </c>
      <c r="U4718" s="9" t="s">
        <v>266</v>
      </c>
      <c r="W4718" s="9">
        <v>2</v>
      </c>
      <c r="X4718" s="9">
        <f>INDEX(SLA_Policy!$D$2:$D$5,MATCH(F4718,SLA_Policy!$A$2:$A$5,0))</f>
        <v>120</v>
      </c>
      <c r="Y4718" s="9" t="str">
        <f>IF(E4718="Cancelled","Excluded",IF(D4718="",IF((SLA_Policy!$B$8-B4718)*24&gt;X4718,"Open - Breached","Open - On Track"),IF((D4718-B4718)*24&lt;=X4718,"Met","Breached")))</f>
        <v>Breached</v>
      </c>
    </row>
    <row r="4719" spans="1:25" x14ac:dyDescent="0.25">
      <c r="A4719" s="9" t="s">
        <v>8205</v>
      </c>
      <c r="B4719" s="23">
        <v>46067.513888888898</v>
      </c>
      <c r="C4719" s="23">
        <v>46070.371527777803</v>
      </c>
      <c r="D4719" s="23">
        <v>46070.380555555603</v>
      </c>
      <c r="E4719" s="9" t="s">
        <v>212</v>
      </c>
      <c r="F4719" s="9" t="s">
        <v>188</v>
      </c>
      <c r="G4719" s="9" t="s">
        <v>213</v>
      </c>
      <c r="H4719" s="9" t="s">
        <v>165</v>
      </c>
      <c r="I4719" s="9" t="s">
        <v>567</v>
      </c>
      <c r="J4719" s="9" t="s">
        <v>1154</v>
      </c>
      <c r="K4719" s="9" t="s">
        <v>246</v>
      </c>
      <c r="L4719" s="9" t="s">
        <v>226</v>
      </c>
      <c r="M4719" s="9" t="s">
        <v>2643</v>
      </c>
      <c r="N4719" s="9" t="s">
        <v>198</v>
      </c>
      <c r="O4719" s="9" t="s">
        <v>176</v>
      </c>
      <c r="P4719" s="9" t="s">
        <v>330</v>
      </c>
      <c r="Q4719" s="9" t="s">
        <v>219</v>
      </c>
      <c r="R4719" s="9">
        <v>0</v>
      </c>
      <c r="S4719" s="9">
        <v>9</v>
      </c>
      <c r="U4719" s="9" t="s">
        <v>230</v>
      </c>
      <c r="X4719" s="9">
        <f>INDEX(SLA_Policy!$D$2:$D$5,MATCH(F4719,SLA_Policy!$A$2:$A$5,0))</f>
        <v>72</v>
      </c>
      <c r="Y4719" s="9" t="str">
        <f>IF(E4719="Cancelled","Excluded",IF(D4719="",IF((SLA_Policy!$B$8-B4719)*24&gt;X4719,"Open - Breached","Open - On Track"),IF((D4719-B4719)*24&lt;=X4719,"Met","Breached")))</f>
        <v>Met</v>
      </c>
    </row>
    <row r="4720" spans="1:25" x14ac:dyDescent="0.25">
      <c r="A4720" s="9" t="s">
        <v>8206</v>
      </c>
      <c r="B4720" s="23">
        <v>46067.95</v>
      </c>
      <c r="C4720" s="23">
        <v>46070.346527777801</v>
      </c>
      <c r="D4720" s="23">
        <v>46070.375694444498</v>
      </c>
      <c r="E4720" s="9" t="s">
        <v>212</v>
      </c>
      <c r="F4720" s="9" t="s">
        <v>188</v>
      </c>
      <c r="G4720" s="9" t="s">
        <v>236</v>
      </c>
      <c r="H4720" s="9" t="s">
        <v>161</v>
      </c>
      <c r="I4720" s="9" t="s">
        <v>505</v>
      </c>
      <c r="J4720" s="9" t="s">
        <v>3410</v>
      </c>
      <c r="K4720" s="9" t="s">
        <v>262</v>
      </c>
      <c r="L4720" s="9" t="s">
        <v>371</v>
      </c>
      <c r="M4720" s="9" t="s">
        <v>1914</v>
      </c>
      <c r="N4720" s="9" t="s">
        <v>196</v>
      </c>
      <c r="O4720" s="9" t="s">
        <v>177</v>
      </c>
      <c r="P4720" s="9" t="s">
        <v>457</v>
      </c>
      <c r="Q4720" s="9" t="s">
        <v>219</v>
      </c>
      <c r="R4720" s="9">
        <v>0</v>
      </c>
      <c r="S4720" s="9">
        <v>36</v>
      </c>
      <c r="U4720" s="9" t="s">
        <v>242</v>
      </c>
      <c r="X4720" s="9">
        <f>INDEX(SLA_Policy!$D$2:$D$5,MATCH(F4720,SLA_Policy!$A$2:$A$5,0))</f>
        <v>72</v>
      </c>
      <c r="Y4720" s="9" t="str">
        <f>IF(E4720="Cancelled","Excluded",IF(D4720="",IF((SLA_Policy!$B$8-B4720)*24&gt;X4720,"Open - Breached","Open - On Track"),IF((D4720-B4720)*24&lt;=X4720,"Met","Breached")))</f>
        <v>Met</v>
      </c>
    </row>
    <row r="4721" spans="1:25" x14ac:dyDescent="0.25">
      <c r="A4721" s="9" t="s">
        <v>8207</v>
      </c>
      <c r="B4721" s="23">
        <v>46068.313194444498</v>
      </c>
      <c r="C4721" s="23">
        <v>46070.350694444503</v>
      </c>
      <c r="D4721" s="23">
        <v>46070.377777777801</v>
      </c>
      <c r="E4721" s="9" t="s">
        <v>212</v>
      </c>
      <c r="F4721" s="9" t="s">
        <v>187</v>
      </c>
      <c r="G4721" s="9" t="s">
        <v>213</v>
      </c>
      <c r="H4721" s="9" t="s">
        <v>162</v>
      </c>
      <c r="I4721" s="9" t="s">
        <v>244</v>
      </c>
      <c r="J4721" s="9" t="s">
        <v>561</v>
      </c>
      <c r="K4721" s="9" t="s">
        <v>246</v>
      </c>
      <c r="L4721" s="9" t="s">
        <v>216</v>
      </c>
      <c r="M4721" s="9" t="s">
        <v>2860</v>
      </c>
      <c r="N4721" s="9" t="s">
        <v>197</v>
      </c>
      <c r="O4721" s="9" t="s">
        <v>116</v>
      </c>
      <c r="P4721" s="9" t="s">
        <v>342</v>
      </c>
      <c r="Q4721" s="9" t="s">
        <v>219</v>
      </c>
      <c r="R4721" s="9">
        <v>0</v>
      </c>
      <c r="S4721" s="9">
        <v>36</v>
      </c>
      <c r="U4721" s="9" t="s">
        <v>661</v>
      </c>
      <c r="X4721" s="9">
        <f>INDEX(SLA_Policy!$D$2:$D$5,MATCH(F4721,SLA_Policy!$A$2:$A$5,0))</f>
        <v>8</v>
      </c>
      <c r="Y4721" s="9" t="str">
        <f>IF(E4721="Cancelled","Excluded",IF(D4721="",IF((SLA_Policy!$B$8-B4721)*24&gt;X4721,"Open - Breached","Open - On Track"),IF((D4721-B4721)*24&lt;=X4721,"Met","Breached")))</f>
        <v>Breached</v>
      </c>
    </row>
    <row r="4722" spans="1:25" x14ac:dyDescent="0.25">
      <c r="A4722" s="9" t="s">
        <v>8208</v>
      </c>
      <c r="B4722" s="23">
        <v>46068.589583333298</v>
      </c>
      <c r="C4722" s="23">
        <v>46070.324999999997</v>
      </c>
      <c r="D4722" s="23">
        <v>46077.471527777801</v>
      </c>
      <c r="E4722" s="9" t="s">
        <v>212</v>
      </c>
      <c r="F4722" s="9" t="s">
        <v>189</v>
      </c>
      <c r="G4722" s="9" t="s">
        <v>236</v>
      </c>
      <c r="H4722" s="9" t="s">
        <v>164</v>
      </c>
      <c r="I4722" s="9" t="s">
        <v>421</v>
      </c>
      <c r="J4722" s="9" t="s">
        <v>2202</v>
      </c>
      <c r="K4722" s="9" t="s">
        <v>246</v>
      </c>
      <c r="L4722" s="9" t="s">
        <v>104</v>
      </c>
      <c r="M4722" s="9" t="s">
        <v>698</v>
      </c>
      <c r="N4722" s="9" t="s">
        <v>197</v>
      </c>
      <c r="O4722" s="9" t="s">
        <v>180</v>
      </c>
      <c r="P4722" s="9" t="s">
        <v>318</v>
      </c>
      <c r="Q4722" s="9" t="s">
        <v>219</v>
      </c>
      <c r="R4722" s="9">
        <v>1</v>
      </c>
      <c r="S4722" s="9">
        <v>42</v>
      </c>
      <c r="T4722" s="9" t="s">
        <v>464</v>
      </c>
      <c r="U4722" s="9" t="s">
        <v>242</v>
      </c>
      <c r="X4722" s="9">
        <f>INDEX(SLA_Policy!$D$2:$D$5,MATCH(F4722,SLA_Policy!$A$2:$A$5,0))</f>
        <v>120</v>
      </c>
      <c r="Y4722" s="9" t="str">
        <f>IF(E4722="Cancelled","Excluded",IF(D4722="",IF((SLA_Policy!$B$8-B4722)*24&gt;X4722,"Open - Breached","Open - On Track"),IF((D4722-B4722)*24&lt;=X4722,"Met","Breached")))</f>
        <v>Breached</v>
      </c>
    </row>
    <row r="4723" spans="1:25" x14ac:dyDescent="0.25">
      <c r="A4723" s="9" t="s">
        <v>8209</v>
      </c>
      <c r="B4723" s="23">
        <v>46069.352083333302</v>
      </c>
      <c r="C4723" s="23">
        <v>46070.3659722222</v>
      </c>
      <c r="D4723" s="23">
        <v>46070.377083333296</v>
      </c>
      <c r="E4723" s="9" t="s">
        <v>212</v>
      </c>
      <c r="F4723" s="9" t="s">
        <v>188</v>
      </c>
      <c r="G4723" s="9" t="s">
        <v>213</v>
      </c>
      <c r="H4723" s="9" t="s">
        <v>88</v>
      </c>
      <c r="I4723" s="9" t="s">
        <v>354</v>
      </c>
      <c r="J4723" s="9" t="s">
        <v>1558</v>
      </c>
      <c r="K4723" s="9" t="s">
        <v>215</v>
      </c>
      <c r="L4723" s="9" t="s">
        <v>216</v>
      </c>
      <c r="M4723" s="9" t="s">
        <v>3469</v>
      </c>
      <c r="N4723" s="9" t="s">
        <v>197</v>
      </c>
      <c r="O4723" s="9" t="s">
        <v>180</v>
      </c>
      <c r="P4723" s="9" t="s">
        <v>381</v>
      </c>
      <c r="Q4723" s="9" t="s">
        <v>219</v>
      </c>
      <c r="R4723" s="9">
        <v>0</v>
      </c>
      <c r="S4723" s="9">
        <v>31</v>
      </c>
      <c r="T4723" s="9" t="s">
        <v>220</v>
      </c>
      <c r="U4723" s="9" t="s">
        <v>266</v>
      </c>
      <c r="X4723" s="9">
        <f>INDEX(SLA_Policy!$D$2:$D$5,MATCH(F4723,SLA_Policy!$A$2:$A$5,0))</f>
        <v>72</v>
      </c>
      <c r="Y4723" s="9" t="str">
        <f>IF(E4723="Cancelled","Excluded",IF(D4723="",IF((SLA_Policy!$B$8-B4723)*24&gt;X4723,"Open - Breached","Open - On Track"),IF((D4723-B4723)*24&lt;=X4723,"Met","Breached")))</f>
        <v>Met</v>
      </c>
    </row>
    <row r="4724" spans="1:25" x14ac:dyDescent="0.25">
      <c r="A4724" s="9" t="s">
        <v>8210</v>
      </c>
      <c r="B4724" s="23">
        <v>46069.4194444444</v>
      </c>
      <c r="C4724" s="23">
        <v>46070.371527777803</v>
      </c>
      <c r="D4724" s="23">
        <v>46072.415972222203</v>
      </c>
      <c r="E4724" s="9" t="s">
        <v>212</v>
      </c>
      <c r="F4724" s="9" t="s">
        <v>188</v>
      </c>
      <c r="G4724" s="9" t="s">
        <v>213</v>
      </c>
      <c r="H4724" s="9" t="s">
        <v>165</v>
      </c>
      <c r="I4724" s="9" t="s">
        <v>469</v>
      </c>
      <c r="J4724" s="9" t="s">
        <v>8211</v>
      </c>
      <c r="K4724" s="9" t="s">
        <v>246</v>
      </c>
      <c r="L4724" s="9" t="s">
        <v>270</v>
      </c>
      <c r="M4724" s="9" t="s">
        <v>3722</v>
      </c>
      <c r="N4724" s="9" t="s">
        <v>196</v>
      </c>
      <c r="O4724" s="9" t="s">
        <v>176</v>
      </c>
      <c r="P4724" s="9" t="s">
        <v>419</v>
      </c>
      <c r="Q4724" s="9" t="s">
        <v>219</v>
      </c>
      <c r="R4724" s="9">
        <v>2</v>
      </c>
      <c r="S4724" s="9">
        <v>49</v>
      </c>
      <c r="U4724" s="9" t="s">
        <v>266</v>
      </c>
      <c r="X4724" s="9">
        <f>INDEX(SLA_Policy!$D$2:$D$5,MATCH(F4724,SLA_Policy!$A$2:$A$5,0))</f>
        <v>72</v>
      </c>
      <c r="Y4724" s="9" t="str">
        <f>IF(E4724="Cancelled","Excluded",IF(D4724="",IF((SLA_Policy!$B$8-B4724)*24&gt;X4724,"Open - Breached","Open - On Track"),IF((D4724-B4724)*24&lt;=X4724,"Met","Breached")))</f>
        <v>Met</v>
      </c>
    </row>
    <row r="4725" spans="1:25" x14ac:dyDescent="0.25">
      <c r="A4725" s="9" t="s">
        <v>8212</v>
      </c>
      <c r="B4725" s="23">
        <v>46069.425694444399</v>
      </c>
      <c r="C4725" s="23">
        <v>46070.305555555598</v>
      </c>
      <c r="D4725" s="23">
        <v>46070.315277777801</v>
      </c>
      <c r="E4725" s="9" t="s">
        <v>212</v>
      </c>
      <c r="F4725" s="9" t="s">
        <v>188</v>
      </c>
      <c r="G4725" s="9" t="s">
        <v>213</v>
      </c>
      <c r="H4725" s="9" t="s">
        <v>163</v>
      </c>
      <c r="I4725" s="9" t="s">
        <v>250</v>
      </c>
      <c r="J4725" s="9" t="s">
        <v>8213</v>
      </c>
      <c r="K4725" s="9" t="s">
        <v>246</v>
      </c>
      <c r="L4725" s="9" t="s">
        <v>311</v>
      </c>
      <c r="M4725" s="9" t="s">
        <v>1281</v>
      </c>
      <c r="N4725" s="9" t="s">
        <v>199</v>
      </c>
      <c r="O4725" s="9" t="s">
        <v>176</v>
      </c>
      <c r="P4725" s="9" t="s">
        <v>228</v>
      </c>
      <c r="Q4725" s="9" t="s">
        <v>219</v>
      </c>
      <c r="R4725" s="9">
        <v>0</v>
      </c>
      <c r="S4725" s="9">
        <v>22</v>
      </c>
      <c r="T4725" s="9" t="s">
        <v>229</v>
      </c>
      <c r="U4725" s="9" t="s">
        <v>266</v>
      </c>
      <c r="X4725" s="9">
        <f>INDEX(SLA_Policy!$D$2:$D$5,MATCH(F4725,SLA_Policy!$A$2:$A$5,0))</f>
        <v>72</v>
      </c>
      <c r="Y4725" s="9" t="str">
        <f>IF(E4725="Cancelled","Excluded",IF(D4725="",IF((SLA_Policy!$B$8-B4725)*24&gt;X4725,"Open - Breached","Open - On Track"),IF((D4725-B4725)*24&lt;=X4725,"Met","Breached")))</f>
        <v>Met</v>
      </c>
    </row>
    <row r="4726" spans="1:25" x14ac:dyDescent="0.25">
      <c r="A4726" s="9" t="s">
        <v>8214</v>
      </c>
      <c r="B4726" s="23">
        <v>46069.506249999999</v>
      </c>
      <c r="C4726" s="23">
        <v>46070.370833333298</v>
      </c>
      <c r="D4726" s="23">
        <v>46070.399305555598</v>
      </c>
      <c r="E4726" s="9" t="s">
        <v>212</v>
      </c>
      <c r="F4726" s="9" t="s">
        <v>188</v>
      </c>
      <c r="G4726" s="9" t="s">
        <v>213</v>
      </c>
      <c r="H4726" s="9" t="s">
        <v>88</v>
      </c>
      <c r="I4726" s="9" t="s">
        <v>92</v>
      </c>
      <c r="J4726" s="9" t="s">
        <v>8215</v>
      </c>
      <c r="K4726" s="9" t="s">
        <v>303</v>
      </c>
      <c r="L4726" s="9" t="s">
        <v>282</v>
      </c>
      <c r="M4726" s="9" t="s">
        <v>1678</v>
      </c>
      <c r="N4726" s="9" t="s">
        <v>200</v>
      </c>
      <c r="O4726" s="9" t="s">
        <v>178</v>
      </c>
      <c r="P4726" s="9" t="s">
        <v>414</v>
      </c>
      <c r="Q4726" s="9" t="s">
        <v>219</v>
      </c>
      <c r="R4726" s="9">
        <v>0</v>
      </c>
      <c r="S4726" s="9">
        <v>33</v>
      </c>
      <c r="T4726" s="9" t="s">
        <v>136</v>
      </c>
      <c r="U4726" s="9" t="s">
        <v>661</v>
      </c>
      <c r="X4726" s="9">
        <f>INDEX(SLA_Policy!$D$2:$D$5,MATCH(F4726,SLA_Policy!$A$2:$A$5,0))</f>
        <v>72</v>
      </c>
      <c r="Y4726" s="9" t="str">
        <f>IF(E4726="Cancelled","Excluded",IF(D4726="",IF((SLA_Policy!$B$8-B4726)*24&gt;X4726,"Open - Breached","Open - On Track"),IF((D4726-B4726)*24&lt;=X4726,"Met","Breached")))</f>
        <v>Met</v>
      </c>
    </row>
    <row r="4727" spans="1:25" x14ac:dyDescent="0.25">
      <c r="A4727" s="9" t="s">
        <v>8216</v>
      </c>
      <c r="B4727" s="23">
        <v>46069.543055555601</v>
      </c>
      <c r="C4727" s="23">
        <v>46070.314583333296</v>
      </c>
      <c r="D4727" s="23">
        <v>46070.342361111099</v>
      </c>
      <c r="E4727" s="9" t="s">
        <v>212</v>
      </c>
      <c r="F4727" s="9" t="s">
        <v>188</v>
      </c>
      <c r="G4727" s="9" t="s">
        <v>213</v>
      </c>
      <c r="H4727" s="9" t="s">
        <v>161</v>
      </c>
      <c r="I4727" s="9" t="s">
        <v>389</v>
      </c>
      <c r="J4727" s="9" t="s">
        <v>2787</v>
      </c>
      <c r="K4727" s="9" t="s">
        <v>246</v>
      </c>
      <c r="L4727" s="9" t="s">
        <v>307</v>
      </c>
      <c r="M4727" s="9" t="s">
        <v>8217</v>
      </c>
      <c r="N4727" s="9" t="s">
        <v>198</v>
      </c>
      <c r="O4727" s="9" t="s">
        <v>116</v>
      </c>
      <c r="P4727" s="9" t="s">
        <v>551</v>
      </c>
      <c r="Q4727" s="9" t="s">
        <v>219</v>
      </c>
      <c r="R4727" s="9">
        <v>0</v>
      </c>
      <c r="S4727" s="9">
        <v>11</v>
      </c>
      <c r="U4727" s="9" t="s">
        <v>376</v>
      </c>
      <c r="W4727" s="9">
        <v>5</v>
      </c>
      <c r="X4727" s="9">
        <f>INDEX(SLA_Policy!$D$2:$D$5,MATCH(F4727,SLA_Policy!$A$2:$A$5,0))</f>
        <v>72</v>
      </c>
      <c r="Y4727" s="9" t="str">
        <f>IF(E4727="Cancelled","Excluded",IF(D4727="",IF((SLA_Policy!$B$8-B4727)*24&gt;X4727,"Open - Breached","Open - On Track"),IF((D4727-B4727)*24&lt;=X4727,"Met","Breached")))</f>
        <v>Met</v>
      </c>
    </row>
    <row r="4728" spans="1:25" x14ac:dyDescent="0.25">
      <c r="A4728" s="9" t="s">
        <v>8218</v>
      </c>
      <c r="B4728" s="23">
        <v>46070.334027777797</v>
      </c>
      <c r="C4728" s="23">
        <v>46070.432638888902</v>
      </c>
      <c r="D4728" s="23">
        <v>46070.435416666704</v>
      </c>
      <c r="E4728" s="9" t="s">
        <v>212</v>
      </c>
      <c r="F4728" s="9" t="s">
        <v>188</v>
      </c>
      <c r="G4728" s="9" t="s">
        <v>213</v>
      </c>
      <c r="H4728" s="9" t="s">
        <v>162</v>
      </c>
      <c r="I4728" s="9" t="s">
        <v>393</v>
      </c>
      <c r="J4728" s="9" t="s">
        <v>1529</v>
      </c>
      <c r="K4728" s="9" t="s">
        <v>246</v>
      </c>
      <c r="L4728" s="9" t="s">
        <v>395</v>
      </c>
      <c r="M4728" s="9" t="s">
        <v>792</v>
      </c>
      <c r="N4728" s="9" t="s">
        <v>196</v>
      </c>
      <c r="O4728" s="9" t="s">
        <v>116</v>
      </c>
      <c r="P4728" s="9" t="s">
        <v>590</v>
      </c>
      <c r="Q4728" s="9" t="s">
        <v>219</v>
      </c>
      <c r="R4728" s="9">
        <v>0</v>
      </c>
      <c r="S4728" s="9">
        <v>25</v>
      </c>
      <c r="U4728" s="9" t="s">
        <v>290</v>
      </c>
      <c r="X4728" s="9">
        <f>INDEX(SLA_Policy!$D$2:$D$5,MATCH(F4728,SLA_Policy!$A$2:$A$5,0))</f>
        <v>72</v>
      </c>
      <c r="Y4728" s="9" t="str">
        <f>IF(E4728="Cancelled","Excluded",IF(D4728="",IF((SLA_Policy!$B$8-B4728)*24&gt;X4728,"Open - Breached","Open - On Track"),IF((D4728-B4728)*24&lt;=X4728,"Met","Breached")))</f>
        <v>Met</v>
      </c>
    </row>
    <row r="4729" spans="1:25" x14ac:dyDescent="0.25">
      <c r="A4729" s="9" t="s">
        <v>8219</v>
      </c>
      <c r="B4729" s="23">
        <v>46070.336805555598</v>
      </c>
      <c r="C4729" s="23">
        <v>46070.524305555598</v>
      </c>
      <c r="D4729" s="23">
        <v>46072.672222222202</v>
      </c>
      <c r="E4729" s="9" t="s">
        <v>212</v>
      </c>
      <c r="F4729" s="9" t="s">
        <v>189</v>
      </c>
      <c r="G4729" s="9" t="s">
        <v>213</v>
      </c>
      <c r="H4729" s="9" t="s">
        <v>165</v>
      </c>
      <c r="I4729" s="9" t="s">
        <v>567</v>
      </c>
      <c r="J4729" s="9" t="s">
        <v>8220</v>
      </c>
      <c r="K4729" s="9" t="s">
        <v>246</v>
      </c>
      <c r="L4729" s="9" t="s">
        <v>216</v>
      </c>
      <c r="M4729" s="9" t="s">
        <v>1809</v>
      </c>
      <c r="N4729" s="9" t="s">
        <v>197</v>
      </c>
      <c r="O4729" s="9" t="s">
        <v>116</v>
      </c>
      <c r="P4729" s="9" t="s">
        <v>295</v>
      </c>
      <c r="Q4729" s="9" t="s">
        <v>219</v>
      </c>
      <c r="R4729" s="9">
        <v>0</v>
      </c>
      <c r="S4729" s="9">
        <v>7</v>
      </c>
      <c r="U4729" s="9" t="s">
        <v>290</v>
      </c>
      <c r="X4729" s="9">
        <f>INDEX(SLA_Policy!$D$2:$D$5,MATCH(F4729,SLA_Policy!$A$2:$A$5,0))</f>
        <v>120</v>
      </c>
      <c r="Y4729" s="9" t="str">
        <f>IF(E4729="Cancelled","Excluded",IF(D4729="",IF((SLA_Policy!$B$8-B4729)*24&gt;X4729,"Open - Breached","Open - On Track"),IF((D4729-B4729)*24&lt;=X4729,"Met","Breached")))</f>
        <v>Met</v>
      </c>
    </row>
    <row r="4730" spans="1:25" x14ac:dyDescent="0.25">
      <c r="A4730" s="9" t="s">
        <v>8221</v>
      </c>
      <c r="B4730" s="23">
        <v>46070.338194444397</v>
      </c>
      <c r="C4730" s="23">
        <v>46070.341666666704</v>
      </c>
      <c r="D4730" s="23">
        <v>46070.349305555603</v>
      </c>
      <c r="E4730" s="9" t="s">
        <v>212</v>
      </c>
      <c r="F4730" s="9" t="s">
        <v>188</v>
      </c>
      <c r="G4730" s="9" t="s">
        <v>213</v>
      </c>
      <c r="H4730" s="9" t="s">
        <v>161</v>
      </c>
      <c r="I4730" s="9" t="s">
        <v>389</v>
      </c>
      <c r="J4730" s="9" t="s">
        <v>1581</v>
      </c>
      <c r="K4730" s="9" t="s">
        <v>239</v>
      </c>
      <c r="L4730" s="9" t="s">
        <v>293</v>
      </c>
      <c r="M4730" s="9" t="s">
        <v>3920</v>
      </c>
      <c r="N4730" s="9" t="s">
        <v>200</v>
      </c>
      <c r="O4730" s="9" t="s">
        <v>116</v>
      </c>
      <c r="P4730" s="9" t="s">
        <v>590</v>
      </c>
      <c r="Q4730" s="9" t="s">
        <v>219</v>
      </c>
      <c r="R4730" s="9">
        <v>0</v>
      </c>
      <c r="S4730" s="9">
        <v>9</v>
      </c>
      <c r="U4730" s="9" t="s">
        <v>221</v>
      </c>
      <c r="X4730" s="9">
        <f>INDEX(SLA_Policy!$D$2:$D$5,MATCH(F4730,SLA_Policy!$A$2:$A$5,0))</f>
        <v>72</v>
      </c>
      <c r="Y4730" s="9" t="str">
        <f>IF(E4730="Cancelled","Excluded",IF(D4730="",IF((SLA_Policy!$B$8-B4730)*24&gt;X4730,"Open - Breached","Open - On Track"),IF((D4730-B4730)*24&lt;=X4730,"Met","Breached")))</f>
        <v>Met</v>
      </c>
    </row>
    <row r="4731" spans="1:25" x14ac:dyDescent="0.25">
      <c r="A4731" s="9" t="s">
        <v>8222</v>
      </c>
      <c r="B4731" s="23">
        <v>46070.338888888902</v>
      </c>
      <c r="C4731" s="23">
        <v>46070.346527777801</v>
      </c>
      <c r="D4731" s="23">
        <v>46071.320833333302</v>
      </c>
      <c r="E4731" s="9" t="s">
        <v>212</v>
      </c>
      <c r="F4731" s="9" t="s">
        <v>188</v>
      </c>
      <c r="G4731" s="9" t="s">
        <v>213</v>
      </c>
      <c r="H4731" s="9" t="s">
        <v>163</v>
      </c>
      <c r="I4731" s="9" t="s">
        <v>223</v>
      </c>
      <c r="J4731" s="9" t="s">
        <v>3893</v>
      </c>
      <c r="K4731" s="9" t="s">
        <v>215</v>
      </c>
      <c r="L4731" s="9" t="s">
        <v>226</v>
      </c>
      <c r="M4731" s="9" t="s">
        <v>911</v>
      </c>
      <c r="N4731" s="9" t="s">
        <v>199</v>
      </c>
      <c r="O4731" s="9" t="s">
        <v>176</v>
      </c>
      <c r="P4731" s="9" t="s">
        <v>419</v>
      </c>
      <c r="Q4731" s="9" t="s">
        <v>219</v>
      </c>
      <c r="R4731" s="9">
        <v>0</v>
      </c>
      <c r="S4731" s="9">
        <v>39</v>
      </c>
      <c r="T4731" s="9" t="s">
        <v>229</v>
      </c>
      <c r="U4731" s="9" t="s">
        <v>376</v>
      </c>
      <c r="X4731" s="9">
        <f>INDEX(SLA_Policy!$D$2:$D$5,MATCH(F4731,SLA_Policy!$A$2:$A$5,0))</f>
        <v>72</v>
      </c>
      <c r="Y4731" s="9" t="str">
        <f>IF(E4731="Cancelled","Excluded",IF(D4731="",IF((SLA_Policy!$B$8-B4731)*24&gt;X4731,"Open - Breached","Open - On Track"),IF((D4731-B4731)*24&lt;=X4731,"Met","Breached")))</f>
        <v>Met</v>
      </c>
    </row>
    <row r="4732" spans="1:25" x14ac:dyDescent="0.25">
      <c r="A4732" s="9" t="s">
        <v>8223</v>
      </c>
      <c r="B4732" s="23">
        <v>46070.345833333296</v>
      </c>
      <c r="C4732" s="23">
        <v>46070.352083333302</v>
      </c>
      <c r="D4732" s="23">
        <v>46070.508333333302</v>
      </c>
      <c r="E4732" s="9" t="s">
        <v>212</v>
      </c>
      <c r="F4732" s="9" t="s">
        <v>188</v>
      </c>
      <c r="G4732" s="9" t="s">
        <v>213</v>
      </c>
      <c r="H4732" s="9" t="s">
        <v>163</v>
      </c>
      <c r="I4732" s="9" t="s">
        <v>223</v>
      </c>
      <c r="J4732" s="9" t="s">
        <v>3546</v>
      </c>
      <c r="K4732" s="9" t="s">
        <v>215</v>
      </c>
      <c r="L4732" s="9" t="s">
        <v>216</v>
      </c>
      <c r="M4732" s="9" t="s">
        <v>3647</v>
      </c>
      <c r="N4732" s="9" t="s">
        <v>198</v>
      </c>
      <c r="O4732" s="9" t="s">
        <v>176</v>
      </c>
      <c r="P4732" s="9" t="s">
        <v>228</v>
      </c>
      <c r="Q4732" s="9" t="s">
        <v>219</v>
      </c>
      <c r="R4732" s="9">
        <v>0</v>
      </c>
      <c r="S4732" s="9">
        <v>56</v>
      </c>
      <c r="T4732" s="9" t="s">
        <v>229</v>
      </c>
      <c r="U4732" s="9" t="s">
        <v>230</v>
      </c>
      <c r="W4732" s="9">
        <v>5</v>
      </c>
      <c r="X4732" s="9">
        <f>INDEX(SLA_Policy!$D$2:$D$5,MATCH(F4732,SLA_Policy!$A$2:$A$5,0))</f>
        <v>72</v>
      </c>
      <c r="Y4732" s="9" t="str">
        <f>IF(E4732="Cancelled","Excluded",IF(D4732="",IF((SLA_Policy!$B$8-B4732)*24&gt;X4732,"Open - Breached","Open - On Track"),IF((D4732-B4732)*24&lt;=X4732,"Met","Breached")))</f>
        <v>Met</v>
      </c>
    </row>
    <row r="4733" spans="1:25" x14ac:dyDescent="0.25">
      <c r="A4733" s="9" t="s">
        <v>8224</v>
      </c>
      <c r="B4733" s="23">
        <v>46070.349305555603</v>
      </c>
      <c r="C4733" s="23">
        <v>46070.409722222197</v>
      </c>
      <c r="D4733" s="23">
        <v>46070.461805555598</v>
      </c>
      <c r="E4733" s="9" t="s">
        <v>212</v>
      </c>
      <c r="F4733" s="9" t="s">
        <v>189</v>
      </c>
      <c r="G4733" s="9" t="s">
        <v>236</v>
      </c>
      <c r="H4733" s="9" t="s">
        <v>167</v>
      </c>
      <c r="I4733" s="9" t="s">
        <v>255</v>
      </c>
      <c r="J4733" s="9" t="s">
        <v>8225</v>
      </c>
      <c r="K4733" s="9" t="s">
        <v>239</v>
      </c>
      <c r="L4733" s="9" t="s">
        <v>226</v>
      </c>
      <c r="M4733" s="9" t="s">
        <v>757</v>
      </c>
      <c r="N4733" s="9" t="s">
        <v>196</v>
      </c>
      <c r="O4733" s="9" t="s">
        <v>176</v>
      </c>
      <c r="P4733" s="9" t="s">
        <v>253</v>
      </c>
      <c r="Q4733" s="9" t="s">
        <v>219</v>
      </c>
      <c r="R4733" s="9">
        <v>0</v>
      </c>
      <c r="S4733" s="9">
        <v>28</v>
      </c>
      <c r="U4733" s="9" t="s">
        <v>242</v>
      </c>
      <c r="W4733" s="9">
        <v>5</v>
      </c>
      <c r="X4733" s="9">
        <f>INDEX(SLA_Policy!$D$2:$D$5,MATCH(F4733,SLA_Policy!$A$2:$A$5,0))</f>
        <v>120</v>
      </c>
      <c r="Y4733" s="9" t="str">
        <f>IF(E4733="Cancelled","Excluded",IF(D4733="",IF((SLA_Policy!$B$8-B4733)*24&gt;X4733,"Open - Breached","Open - On Track"),IF((D4733-B4733)*24&lt;=X4733,"Met","Breached")))</f>
        <v>Met</v>
      </c>
    </row>
    <row r="4734" spans="1:25" x14ac:dyDescent="0.25">
      <c r="A4734" s="9" t="s">
        <v>8226</v>
      </c>
      <c r="B4734" s="23">
        <v>46070.359722222202</v>
      </c>
      <c r="C4734" s="23">
        <v>46070.365277777797</v>
      </c>
      <c r="D4734" s="23">
        <v>46070.422222222202</v>
      </c>
      <c r="E4734" s="9" t="s">
        <v>212</v>
      </c>
      <c r="F4734" s="9" t="s">
        <v>187</v>
      </c>
      <c r="G4734" s="9" t="s">
        <v>213</v>
      </c>
      <c r="H4734" s="9" t="s">
        <v>161</v>
      </c>
      <c r="I4734" s="9" t="s">
        <v>297</v>
      </c>
      <c r="J4734" s="9" t="s">
        <v>4203</v>
      </c>
      <c r="K4734" s="9" t="s">
        <v>246</v>
      </c>
      <c r="L4734" s="9" t="s">
        <v>104</v>
      </c>
      <c r="M4734" s="9" t="s">
        <v>1891</v>
      </c>
      <c r="N4734" s="9" t="s">
        <v>196</v>
      </c>
      <c r="O4734" s="9" t="s">
        <v>177</v>
      </c>
      <c r="P4734" s="9" t="s">
        <v>457</v>
      </c>
      <c r="Q4734" s="9" t="s">
        <v>273</v>
      </c>
      <c r="R4734" s="9">
        <v>0</v>
      </c>
      <c r="S4734" s="9">
        <v>25</v>
      </c>
      <c r="U4734" s="9" t="s">
        <v>290</v>
      </c>
      <c r="W4734" s="9">
        <v>4</v>
      </c>
      <c r="X4734" s="9">
        <f>INDEX(SLA_Policy!$D$2:$D$5,MATCH(F4734,SLA_Policy!$A$2:$A$5,0))</f>
        <v>8</v>
      </c>
      <c r="Y4734" s="9" t="str">
        <f>IF(E4734="Cancelled","Excluded",IF(D4734="",IF((SLA_Policy!$B$8-B4734)*24&gt;X4734,"Open - Breached","Open - On Track"),IF((D4734-B4734)*24&lt;=X4734,"Met","Breached")))</f>
        <v>Met</v>
      </c>
    </row>
    <row r="4735" spans="1:25" x14ac:dyDescent="0.25">
      <c r="A4735" s="9" t="s">
        <v>8227</v>
      </c>
      <c r="B4735" s="23">
        <v>46070.361111111102</v>
      </c>
      <c r="C4735" s="23">
        <v>46070.438194444498</v>
      </c>
      <c r="D4735" s="23">
        <v>46072.6472222222</v>
      </c>
      <c r="E4735" s="9" t="s">
        <v>212</v>
      </c>
      <c r="F4735" s="9" t="s">
        <v>189</v>
      </c>
      <c r="G4735" s="9" t="s">
        <v>236</v>
      </c>
      <c r="H4735" s="9" t="s">
        <v>164</v>
      </c>
      <c r="I4735" s="9" t="s">
        <v>421</v>
      </c>
      <c r="J4735" s="9" t="s">
        <v>1858</v>
      </c>
      <c r="K4735" s="9" t="s">
        <v>246</v>
      </c>
      <c r="L4735" s="9" t="s">
        <v>351</v>
      </c>
      <c r="M4735" s="9" t="s">
        <v>3021</v>
      </c>
      <c r="N4735" s="9" t="s">
        <v>196</v>
      </c>
      <c r="O4735" s="9" t="s">
        <v>180</v>
      </c>
      <c r="P4735" s="9" t="s">
        <v>278</v>
      </c>
      <c r="Q4735" s="9" t="s">
        <v>219</v>
      </c>
      <c r="R4735" s="9">
        <v>0</v>
      </c>
      <c r="S4735" s="9">
        <v>29</v>
      </c>
      <c r="T4735" s="9" t="s">
        <v>343</v>
      </c>
      <c r="U4735" s="9" t="s">
        <v>242</v>
      </c>
      <c r="X4735" s="9">
        <f>INDEX(SLA_Policy!$D$2:$D$5,MATCH(F4735,SLA_Policy!$A$2:$A$5,0))</f>
        <v>120</v>
      </c>
      <c r="Y4735" s="9" t="str">
        <f>IF(E4735="Cancelled","Excluded",IF(D4735="",IF((SLA_Policy!$B$8-B4735)*24&gt;X4735,"Open - Breached","Open - On Track"),IF((D4735-B4735)*24&lt;=X4735,"Met","Breached")))</f>
        <v>Met</v>
      </c>
    </row>
    <row r="4736" spans="1:25" x14ac:dyDescent="0.25">
      <c r="A4736" s="9" t="s">
        <v>8228</v>
      </c>
      <c r="B4736" s="23">
        <v>46070.3618055556</v>
      </c>
      <c r="C4736" s="23">
        <v>46070.363194444399</v>
      </c>
      <c r="D4736" s="23">
        <v>46071.368750000001</v>
      </c>
      <c r="E4736" s="9" t="s">
        <v>212</v>
      </c>
      <c r="F4736" s="9" t="s">
        <v>188</v>
      </c>
      <c r="G4736" s="9" t="s">
        <v>213</v>
      </c>
      <c r="H4736" s="9" t="s">
        <v>165</v>
      </c>
      <c r="I4736" s="9" t="s">
        <v>567</v>
      </c>
      <c r="J4736" s="9" t="s">
        <v>3492</v>
      </c>
      <c r="K4736" s="9" t="s">
        <v>246</v>
      </c>
      <c r="L4736" s="9" t="s">
        <v>226</v>
      </c>
      <c r="M4736" s="9" t="s">
        <v>5256</v>
      </c>
      <c r="N4736" s="9" t="s">
        <v>198</v>
      </c>
      <c r="O4736" s="9" t="s">
        <v>176</v>
      </c>
      <c r="P4736" s="9" t="s">
        <v>570</v>
      </c>
      <c r="Q4736" s="9" t="s">
        <v>219</v>
      </c>
      <c r="R4736" s="9">
        <v>0</v>
      </c>
      <c r="S4736" s="9">
        <v>20</v>
      </c>
      <c r="U4736" s="9" t="s">
        <v>266</v>
      </c>
      <c r="X4736" s="9">
        <f>INDEX(SLA_Policy!$D$2:$D$5,MATCH(F4736,SLA_Policy!$A$2:$A$5,0))</f>
        <v>72</v>
      </c>
      <c r="Y4736" s="9" t="str">
        <f>IF(E4736="Cancelled","Excluded",IF(D4736="",IF((SLA_Policy!$B$8-B4736)*24&gt;X4736,"Open - Breached","Open - On Track"),IF((D4736-B4736)*24&lt;=X4736,"Met","Breached")))</f>
        <v>Met</v>
      </c>
    </row>
    <row r="4737" spans="1:25" x14ac:dyDescent="0.25">
      <c r="A4737" s="9" t="s">
        <v>8229</v>
      </c>
      <c r="B4737" s="23">
        <v>46070.3840277778</v>
      </c>
      <c r="C4737" s="23">
        <v>46070.387499999997</v>
      </c>
      <c r="D4737" s="23">
        <v>46070.601388888899</v>
      </c>
      <c r="E4737" s="9" t="s">
        <v>212</v>
      </c>
      <c r="F4737" s="9" t="s">
        <v>189</v>
      </c>
      <c r="G4737" s="9" t="s">
        <v>213</v>
      </c>
      <c r="H4737" s="9" t="s">
        <v>161</v>
      </c>
      <c r="I4737" s="9" t="s">
        <v>297</v>
      </c>
      <c r="J4737" s="9" t="s">
        <v>8230</v>
      </c>
      <c r="K4737" s="9" t="s">
        <v>215</v>
      </c>
      <c r="L4737" s="9" t="s">
        <v>270</v>
      </c>
      <c r="M4737" s="9" t="s">
        <v>981</v>
      </c>
      <c r="N4737" s="9" t="s">
        <v>198</v>
      </c>
      <c r="O4737" s="9" t="s">
        <v>177</v>
      </c>
      <c r="P4737" s="9" t="s">
        <v>300</v>
      </c>
      <c r="Q4737" s="9" t="s">
        <v>219</v>
      </c>
      <c r="R4737" s="9">
        <v>0</v>
      </c>
      <c r="S4737" s="9">
        <v>7</v>
      </c>
      <c r="U4737" s="9" t="s">
        <v>221</v>
      </c>
      <c r="X4737" s="9">
        <f>INDEX(SLA_Policy!$D$2:$D$5,MATCH(F4737,SLA_Policy!$A$2:$A$5,0))</f>
        <v>120</v>
      </c>
      <c r="Y4737" s="9" t="str">
        <f>IF(E4737="Cancelled","Excluded",IF(D4737="",IF((SLA_Policy!$B$8-B4737)*24&gt;X4737,"Open - Breached","Open - On Track"),IF((D4737-B4737)*24&lt;=X4737,"Met","Breached")))</f>
        <v>Met</v>
      </c>
    </row>
    <row r="4738" spans="1:25" x14ac:dyDescent="0.25">
      <c r="A4738" s="9" t="s">
        <v>8231</v>
      </c>
      <c r="B4738" s="23">
        <v>46070.386111111096</v>
      </c>
      <c r="C4738" s="23">
        <v>46070.390277777798</v>
      </c>
      <c r="D4738" s="23">
        <v>46070.53125</v>
      </c>
      <c r="E4738" s="9" t="s">
        <v>212</v>
      </c>
      <c r="F4738" s="9" t="s">
        <v>188</v>
      </c>
      <c r="G4738" s="9" t="s">
        <v>213</v>
      </c>
      <c r="H4738" s="9" t="s">
        <v>88</v>
      </c>
      <c r="I4738" s="9" t="s">
        <v>92</v>
      </c>
      <c r="J4738" s="9" t="s">
        <v>8215</v>
      </c>
      <c r="K4738" s="9" t="s">
        <v>215</v>
      </c>
      <c r="L4738" s="9" t="s">
        <v>282</v>
      </c>
      <c r="M4738" s="9" t="s">
        <v>8232</v>
      </c>
      <c r="N4738" s="9" t="s">
        <v>198</v>
      </c>
      <c r="O4738" s="9" t="s">
        <v>178</v>
      </c>
      <c r="P4738" s="9" t="s">
        <v>360</v>
      </c>
      <c r="Q4738" s="9" t="s">
        <v>219</v>
      </c>
      <c r="R4738" s="9">
        <v>0</v>
      </c>
      <c r="S4738" s="9">
        <v>83</v>
      </c>
      <c r="T4738" s="9" t="s">
        <v>136</v>
      </c>
      <c r="U4738" s="9" t="s">
        <v>290</v>
      </c>
      <c r="X4738" s="9">
        <f>INDEX(SLA_Policy!$D$2:$D$5,MATCH(F4738,SLA_Policy!$A$2:$A$5,0))</f>
        <v>72</v>
      </c>
      <c r="Y4738" s="9" t="str">
        <f>IF(E4738="Cancelled","Excluded",IF(D4738="",IF((SLA_Policy!$B$8-B4738)*24&gt;X4738,"Open - Breached","Open - On Track"),IF((D4738-B4738)*24&lt;=X4738,"Met","Breached")))</f>
        <v>Met</v>
      </c>
    </row>
    <row r="4739" spans="1:25" x14ac:dyDescent="0.25">
      <c r="A4739" s="9" t="s">
        <v>8233</v>
      </c>
      <c r="B4739" s="23">
        <v>46070.386805555601</v>
      </c>
      <c r="C4739" s="23">
        <v>46070.445833333302</v>
      </c>
      <c r="D4739" s="23">
        <v>46072.672916666699</v>
      </c>
      <c r="E4739" s="9" t="s">
        <v>212</v>
      </c>
      <c r="F4739" s="9" t="s">
        <v>188</v>
      </c>
      <c r="G4739" s="9" t="s">
        <v>213</v>
      </c>
      <c r="H4739" s="9" t="s">
        <v>167</v>
      </c>
      <c r="I4739" s="9" t="s">
        <v>362</v>
      </c>
      <c r="J4739" s="9" t="s">
        <v>1743</v>
      </c>
      <c r="K4739" s="9" t="s">
        <v>303</v>
      </c>
      <c r="L4739" s="9" t="s">
        <v>104</v>
      </c>
      <c r="M4739" s="9" t="s">
        <v>304</v>
      </c>
      <c r="N4739" s="9" t="s">
        <v>197</v>
      </c>
      <c r="O4739" s="9" t="s">
        <v>116</v>
      </c>
      <c r="P4739" s="9" t="s">
        <v>295</v>
      </c>
      <c r="Q4739" s="9" t="s">
        <v>219</v>
      </c>
      <c r="R4739" s="9">
        <v>0</v>
      </c>
      <c r="S4739" s="9">
        <v>59</v>
      </c>
      <c r="T4739" s="9" t="s">
        <v>220</v>
      </c>
      <c r="U4739" s="9" t="s">
        <v>248</v>
      </c>
      <c r="X4739" s="9">
        <f>INDEX(SLA_Policy!$D$2:$D$5,MATCH(F4739,SLA_Policy!$A$2:$A$5,0))</f>
        <v>72</v>
      </c>
      <c r="Y4739" s="9" t="str">
        <f>IF(E4739="Cancelled","Excluded",IF(D4739="",IF((SLA_Policy!$B$8-B4739)*24&gt;X4739,"Open - Breached","Open - On Track"),IF((D4739-B4739)*24&lt;=X4739,"Met","Breached")))</f>
        <v>Met</v>
      </c>
    </row>
    <row r="4740" spans="1:25" x14ac:dyDescent="0.25">
      <c r="A4740" s="9" t="s">
        <v>8234</v>
      </c>
      <c r="B4740" s="23">
        <v>46070.406944444498</v>
      </c>
      <c r="C4740" s="23">
        <v>46070.420138888898</v>
      </c>
      <c r="D4740" s="23">
        <v>46070.520138888904</v>
      </c>
      <c r="E4740" s="9" t="s">
        <v>212</v>
      </c>
      <c r="F4740" s="9" t="s">
        <v>189</v>
      </c>
      <c r="G4740" s="9" t="s">
        <v>213</v>
      </c>
      <c r="H4740" s="9" t="s">
        <v>162</v>
      </c>
      <c r="I4740" s="9" t="s">
        <v>393</v>
      </c>
      <c r="J4740" s="9" t="s">
        <v>8235</v>
      </c>
      <c r="K4740" s="9" t="s">
        <v>262</v>
      </c>
      <c r="L4740" s="9" t="s">
        <v>282</v>
      </c>
      <c r="M4740" s="9" t="s">
        <v>3106</v>
      </c>
      <c r="N4740" s="9" t="s">
        <v>199</v>
      </c>
      <c r="O4740" s="9" t="s">
        <v>116</v>
      </c>
      <c r="P4740" s="9" t="s">
        <v>551</v>
      </c>
      <c r="Q4740" s="9" t="s">
        <v>219</v>
      </c>
      <c r="R4740" s="9">
        <v>0</v>
      </c>
      <c r="S4740" s="9">
        <v>16</v>
      </c>
      <c r="U4740" s="9" t="s">
        <v>248</v>
      </c>
      <c r="X4740" s="9">
        <f>INDEX(SLA_Policy!$D$2:$D$5,MATCH(F4740,SLA_Policy!$A$2:$A$5,0))</f>
        <v>120</v>
      </c>
      <c r="Y4740" s="9" t="str">
        <f>IF(E4740="Cancelled","Excluded",IF(D4740="",IF((SLA_Policy!$B$8-B4740)*24&gt;X4740,"Open - Breached","Open - On Track"),IF((D4740-B4740)*24&lt;=X4740,"Met","Breached")))</f>
        <v>Met</v>
      </c>
    </row>
    <row r="4741" spans="1:25" x14ac:dyDescent="0.25">
      <c r="A4741" s="9" t="s">
        <v>8236</v>
      </c>
      <c r="B4741" s="23">
        <v>46070.409722222197</v>
      </c>
      <c r="C4741" s="23">
        <v>46070.454861111102</v>
      </c>
      <c r="D4741" s="23">
        <v>46070.653472222199</v>
      </c>
      <c r="E4741" s="9" t="s">
        <v>212</v>
      </c>
      <c r="F4741" s="9" t="s">
        <v>189</v>
      </c>
      <c r="G4741" s="9" t="s">
        <v>213</v>
      </c>
      <c r="H4741" s="9" t="s">
        <v>162</v>
      </c>
      <c r="I4741" s="9" t="s">
        <v>345</v>
      </c>
      <c r="J4741" s="9" t="s">
        <v>3017</v>
      </c>
      <c r="K4741" s="9" t="s">
        <v>246</v>
      </c>
      <c r="L4741" s="9" t="s">
        <v>226</v>
      </c>
      <c r="M4741" s="9" t="s">
        <v>1092</v>
      </c>
      <c r="N4741" s="9" t="s">
        <v>196</v>
      </c>
      <c r="O4741" s="9" t="s">
        <v>179</v>
      </c>
      <c r="P4741" s="9" t="s">
        <v>284</v>
      </c>
      <c r="Q4741" s="9" t="s">
        <v>219</v>
      </c>
      <c r="R4741" s="9">
        <v>0</v>
      </c>
      <c r="S4741" s="9">
        <v>13</v>
      </c>
      <c r="U4741" s="9" t="s">
        <v>290</v>
      </c>
      <c r="X4741" s="9">
        <f>INDEX(SLA_Policy!$D$2:$D$5,MATCH(F4741,SLA_Policy!$A$2:$A$5,0))</f>
        <v>120</v>
      </c>
      <c r="Y4741" s="9" t="str">
        <f>IF(E4741="Cancelled","Excluded",IF(D4741="",IF((SLA_Policy!$B$8-B4741)*24&gt;X4741,"Open - Breached","Open - On Track"),IF((D4741-B4741)*24&lt;=X4741,"Met","Breached")))</f>
        <v>Met</v>
      </c>
    </row>
    <row r="4742" spans="1:25" x14ac:dyDescent="0.25">
      <c r="A4742" s="9" t="s">
        <v>8237</v>
      </c>
      <c r="B4742" s="23">
        <v>46070.413194444503</v>
      </c>
      <c r="C4742" s="23">
        <v>46070.445833333302</v>
      </c>
      <c r="D4742" s="23">
        <v>46070.596527777801</v>
      </c>
      <c r="E4742" s="9" t="s">
        <v>212</v>
      </c>
      <c r="F4742" s="9" t="s">
        <v>188</v>
      </c>
      <c r="G4742" s="9" t="s">
        <v>213</v>
      </c>
      <c r="H4742" s="9" t="s">
        <v>166</v>
      </c>
      <c r="I4742" s="9" t="s">
        <v>286</v>
      </c>
      <c r="J4742" s="9" t="s">
        <v>4074</v>
      </c>
      <c r="K4742" s="9" t="s">
        <v>246</v>
      </c>
      <c r="L4742" s="9" t="s">
        <v>104</v>
      </c>
      <c r="M4742" s="9" t="s">
        <v>1937</v>
      </c>
      <c r="N4742" s="9" t="s">
        <v>197</v>
      </c>
      <c r="O4742" s="9" t="s">
        <v>181</v>
      </c>
      <c r="P4742" s="9" t="s">
        <v>449</v>
      </c>
      <c r="Q4742" s="9" t="s">
        <v>219</v>
      </c>
      <c r="R4742" s="9">
        <v>0</v>
      </c>
      <c r="S4742" s="9">
        <v>13</v>
      </c>
      <c r="U4742" s="9" t="s">
        <v>290</v>
      </c>
      <c r="X4742" s="9">
        <f>INDEX(SLA_Policy!$D$2:$D$5,MATCH(F4742,SLA_Policy!$A$2:$A$5,0))</f>
        <v>72</v>
      </c>
      <c r="Y4742" s="9" t="str">
        <f>IF(E4742="Cancelled","Excluded",IF(D4742="",IF((SLA_Policy!$B$8-B4742)*24&gt;X4742,"Open - Breached","Open - On Track"),IF((D4742-B4742)*24&lt;=X4742,"Met","Breached")))</f>
        <v>Met</v>
      </c>
    </row>
    <row r="4743" spans="1:25" x14ac:dyDescent="0.25">
      <c r="A4743" s="9" t="s">
        <v>8238</v>
      </c>
      <c r="B4743" s="23">
        <v>46070.4243055556</v>
      </c>
      <c r="C4743" s="23">
        <v>46070.434722222199</v>
      </c>
      <c r="D4743" s="23">
        <v>46070.518750000003</v>
      </c>
      <c r="E4743" s="9" t="s">
        <v>212</v>
      </c>
      <c r="F4743" s="9" t="s">
        <v>189</v>
      </c>
      <c r="G4743" s="9" t="s">
        <v>213</v>
      </c>
      <c r="H4743" s="9" t="s">
        <v>164</v>
      </c>
      <c r="I4743" s="9" t="s">
        <v>260</v>
      </c>
      <c r="J4743" s="9" t="s">
        <v>961</v>
      </c>
      <c r="K4743" s="9" t="s">
        <v>410</v>
      </c>
      <c r="L4743" s="9" t="s">
        <v>104</v>
      </c>
      <c r="M4743" s="9" t="s">
        <v>706</v>
      </c>
      <c r="N4743" s="9" t="s">
        <v>198</v>
      </c>
      <c r="O4743" s="9" t="s">
        <v>179</v>
      </c>
      <c r="P4743" s="9" t="s">
        <v>264</v>
      </c>
      <c r="Q4743" s="9" t="s">
        <v>219</v>
      </c>
      <c r="R4743" s="9">
        <v>0</v>
      </c>
      <c r="S4743" s="9">
        <v>18</v>
      </c>
      <c r="T4743" s="9" t="s">
        <v>265</v>
      </c>
      <c r="U4743" s="9" t="s">
        <v>290</v>
      </c>
      <c r="W4743" s="9">
        <v>4</v>
      </c>
      <c r="X4743" s="9">
        <f>INDEX(SLA_Policy!$D$2:$D$5,MATCH(F4743,SLA_Policy!$A$2:$A$5,0))</f>
        <v>120</v>
      </c>
      <c r="Y4743" s="9" t="str">
        <f>IF(E4743="Cancelled","Excluded",IF(D4743="",IF((SLA_Policy!$B$8-B4743)*24&gt;X4743,"Open - Breached","Open - On Track"),IF((D4743-B4743)*24&lt;=X4743,"Met","Breached")))</f>
        <v>Met</v>
      </c>
    </row>
    <row r="4744" spans="1:25" x14ac:dyDescent="0.25">
      <c r="A4744" s="9" t="s">
        <v>8239</v>
      </c>
      <c r="B4744" s="23">
        <v>46070.432638888902</v>
      </c>
      <c r="C4744" s="23">
        <v>46070.596527777801</v>
      </c>
      <c r="D4744" s="23">
        <v>46070.618055555598</v>
      </c>
      <c r="E4744" s="9" t="s">
        <v>212</v>
      </c>
      <c r="F4744" s="9" t="s">
        <v>188</v>
      </c>
      <c r="G4744" s="9" t="s">
        <v>236</v>
      </c>
      <c r="H4744" s="9" t="s">
        <v>164</v>
      </c>
      <c r="I4744" s="9" t="s">
        <v>421</v>
      </c>
      <c r="J4744" s="9" t="s">
        <v>2690</v>
      </c>
      <c r="K4744" s="9" t="s">
        <v>215</v>
      </c>
      <c r="L4744" s="9" t="s">
        <v>216</v>
      </c>
      <c r="M4744" s="9" t="s">
        <v>8240</v>
      </c>
      <c r="N4744" s="9" t="s">
        <v>196</v>
      </c>
      <c r="O4744" s="9" t="s">
        <v>116</v>
      </c>
      <c r="P4744" s="9" t="s">
        <v>525</v>
      </c>
      <c r="Q4744" s="9" t="s">
        <v>219</v>
      </c>
      <c r="R4744" s="9">
        <v>0</v>
      </c>
      <c r="S4744" s="9">
        <v>14</v>
      </c>
      <c r="T4744" s="9" t="s">
        <v>343</v>
      </c>
      <c r="U4744" s="9" t="s">
        <v>242</v>
      </c>
      <c r="X4744" s="9">
        <f>INDEX(SLA_Policy!$D$2:$D$5,MATCH(F4744,SLA_Policy!$A$2:$A$5,0))</f>
        <v>72</v>
      </c>
      <c r="Y4744" s="9" t="str">
        <f>IF(E4744="Cancelled","Excluded",IF(D4744="",IF((SLA_Policy!$B$8-B4744)*24&gt;X4744,"Open - Breached","Open - On Track"),IF((D4744-B4744)*24&lt;=X4744,"Met","Breached")))</f>
        <v>Met</v>
      </c>
    </row>
    <row r="4745" spans="1:25" x14ac:dyDescent="0.25">
      <c r="A4745" s="9" t="s">
        <v>8241</v>
      </c>
      <c r="B4745" s="23">
        <v>46070.438888888901</v>
      </c>
      <c r="C4745" s="23">
        <v>46070.472916666702</v>
      </c>
      <c r="D4745" s="23">
        <v>46071.357638888898</v>
      </c>
      <c r="E4745" s="9" t="s">
        <v>212</v>
      </c>
      <c r="F4745" s="9" t="s">
        <v>188</v>
      </c>
      <c r="G4745" s="9" t="s">
        <v>236</v>
      </c>
      <c r="H4745" s="9" t="s">
        <v>161</v>
      </c>
      <c r="I4745" s="9" t="s">
        <v>505</v>
      </c>
      <c r="J4745" s="9" t="s">
        <v>1591</v>
      </c>
      <c r="K4745" s="9" t="s">
        <v>262</v>
      </c>
      <c r="L4745" s="9" t="s">
        <v>371</v>
      </c>
      <c r="M4745" s="9" t="s">
        <v>6761</v>
      </c>
      <c r="N4745" s="9" t="s">
        <v>196</v>
      </c>
      <c r="O4745" s="9" t="s">
        <v>177</v>
      </c>
      <c r="P4745" s="9" t="s">
        <v>457</v>
      </c>
      <c r="Q4745" s="9" t="s">
        <v>219</v>
      </c>
      <c r="R4745" s="9">
        <v>0</v>
      </c>
      <c r="S4745" s="9">
        <v>58</v>
      </c>
      <c r="U4745" s="9" t="s">
        <v>242</v>
      </c>
      <c r="W4745" s="9">
        <v>4</v>
      </c>
      <c r="X4745" s="9">
        <f>INDEX(SLA_Policy!$D$2:$D$5,MATCH(F4745,SLA_Policy!$A$2:$A$5,0))</f>
        <v>72</v>
      </c>
      <c r="Y4745" s="9" t="str">
        <f>IF(E4745="Cancelled","Excluded",IF(D4745="",IF((SLA_Policy!$B$8-B4745)*24&gt;X4745,"Open - Breached","Open - On Track"),IF((D4745-B4745)*24&lt;=X4745,"Met","Breached")))</f>
        <v>Met</v>
      </c>
    </row>
    <row r="4746" spans="1:25" x14ac:dyDescent="0.25">
      <c r="A4746" s="9" t="s">
        <v>8242</v>
      </c>
      <c r="B4746" s="23">
        <v>46070.438888888901</v>
      </c>
      <c r="C4746" s="23">
        <v>46070.554166666698</v>
      </c>
      <c r="D4746" s="23">
        <v>46071.322222222203</v>
      </c>
      <c r="E4746" s="9" t="s">
        <v>212</v>
      </c>
      <c r="F4746" s="9" t="s">
        <v>189</v>
      </c>
      <c r="G4746" s="9" t="s">
        <v>213</v>
      </c>
      <c r="H4746" s="9" t="s">
        <v>164</v>
      </c>
      <c r="I4746" s="9" t="s">
        <v>260</v>
      </c>
      <c r="J4746" s="9" t="s">
        <v>961</v>
      </c>
      <c r="K4746" s="9" t="s">
        <v>215</v>
      </c>
      <c r="L4746" s="9" t="s">
        <v>293</v>
      </c>
      <c r="M4746" s="9" t="s">
        <v>2329</v>
      </c>
      <c r="N4746" s="9" t="s">
        <v>196</v>
      </c>
      <c r="O4746" s="9" t="s">
        <v>179</v>
      </c>
      <c r="P4746" s="9" t="s">
        <v>264</v>
      </c>
      <c r="Q4746" s="9" t="s">
        <v>219</v>
      </c>
      <c r="R4746" s="9">
        <v>0</v>
      </c>
      <c r="S4746" s="9">
        <v>21</v>
      </c>
      <c r="T4746" s="9" t="s">
        <v>265</v>
      </c>
      <c r="U4746" s="9" t="s">
        <v>290</v>
      </c>
      <c r="X4746" s="9">
        <f>INDEX(SLA_Policy!$D$2:$D$5,MATCH(F4746,SLA_Policy!$A$2:$A$5,0))</f>
        <v>120</v>
      </c>
      <c r="Y4746" s="9" t="str">
        <f>IF(E4746="Cancelled","Excluded",IF(D4746="",IF((SLA_Policy!$B$8-B4746)*24&gt;X4746,"Open - Breached","Open - On Track"),IF((D4746-B4746)*24&lt;=X4746,"Met","Breached")))</f>
        <v>Met</v>
      </c>
    </row>
    <row r="4747" spans="1:25" x14ac:dyDescent="0.25">
      <c r="A4747" s="9" t="s">
        <v>8243</v>
      </c>
      <c r="B4747" s="23">
        <v>46070.440277777801</v>
      </c>
      <c r="C4747" s="23">
        <v>46070.499305555597</v>
      </c>
      <c r="D4747" s="23">
        <v>46070.667361111096</v>
      </c>
      <c r="E4747" s="9" t="s">
        <v>212</v>
      </c>
      <c r="F4747" s="9" t="s">
        <v>188</v>
      </c>
      <c r="G4747" s="9" t="s">
        <v>213</v>
      </c>
      <c r="H4747" s="9" t="s">
        <v>165</v>
      </c>
      <c r="I4747" s="9" t="s">
        <v>567</v>
      </c>
      <c r="J4747" s="9" t="s">
        <v>697</v>
      </c>
      <c r="K4747" s="9" t="s">
        <v>303</v>
      </c>
      <c r="L4747" s="9" t="s">
        <v>270</v>
      </c>
      <c r="M4747" s="9" t="s">
        <v>5614</v>
      </c>
      <c r="N4747" s="9" t="s">
        <v>196</v>
      </c>
      <c r="O4747" s="9" t="s">
        <v>176</v>
      </c>
      <c r="P4747" s="9" t="s">
        <v>503</v>
      </c>
      <c r="Q4747" s="9" t="s">
        <v>219</v>
      </c>
      <c r="R4747" s="9">
        <v>0</v>
      </c>
      <c r="S4747" s="9">
        <v>28</v>
      </c>
      <c r="U4747" s="9" t="s">
        <v>266</v>
      </c>
      <c r="X4747" s="9">
        <f>INDEX(SLA_Policy!$D$2:$D$5,MATCH(F4747,SLA_Policy!$A$2:$A$5,0))</f>
        <v>72</v>
      </c>
      <c r="Y4747" s="9" t="str">
        <f>IF(E4747="Cancelled","Excluded",IF(D4747="",IF((SLA_Policy!$B$8-B4747)*24&gt;X4747,"Open - Breached","Open - On Track"),IF((D4747-B4747)*24&lt;=X4747,"Met","Breached")))</f>
        <v>Met</v>
      </c>
    </row>
    <row r="4748" spans="1:25" x14ac:dyDescent="0.25">
      <c r="A4748" s="9" t="s">
        <v>8244</v>
      </c>
      <c r="B4748" s="23">
        <v>46070.444444444503</v>
      </c>
      <c r="C4748" s="23">
        <v>46070.489583333299</v>
      </c>
      <c r="D4748" s="23">
        <v>46073.406944444498</v>
      </c>
      <c r="E4748" s="9" t="s">
        <v>212</v>
      </c>
      <c r="F4748" s="9" t="s">
        <v>188</v>
      </c>
      <c r="G4748" s="9" t="s">
        <v>236</v>
      </c>
      <c r="H4748" s="9" t="s">
        <v>161</v>
      </c>
      <c r="I4748" s="9" t="s">
        <v>237</v>
      </c>
      <c r="J4748" s="9" t="s">
        <v>8245</v>
      </c>
      <c r="K4748" s="9" t="s">
        <v>246</v>
      </c>
      <c r="L4748" s="9" t="s">
        <v>226</v>
      </c>
      <c r="M4748" s="9" t="s">
        <v>7430</v>
      </c>
      <c r="N4748" s="9" t="s">
        <v>196</v>
      </c>
      <c r="O4748" s="9" t="s">
        <v>177</v>
      </c>
      <c r="P4748" s="9" t="s">
        <v>300</v>
      </c>
      <c r="Q4748" s="9" t="s">
        <v>219</v>
      </c>
      <c r="R4748" s="9">
        <v>0</v>
      </c>
      <c r="S4748" s="9">
        <v>9</v>
      </c>
      <c r="U4748" s="9" t="s">
        <v>242</v>
      </c>
      <c r="X4748" s="9">
        <f>INDEX(SLA_Policy!$D$2:$D$5,MATCH(F4748,SLA_Policy!$A$2:$A$5,0))</f>
        <v>72</v>
      </c>
      <c r="Y4748" s="9" t="str">
        <f>IF(E4748="Cancelled","Excluded",IF(D4748="",IF((SLA_Policy!$B$8-B4748)*24&gt;X4748,"Open - Breached","Open - On Track"),IF((D4748-B4748)*24&lt;=X4748,"Met","Breached")))</f>
        <v>Met</v>
      </c>
    </row>
    <row r="4749" spans="1:25" x14ac:dyDescent="0.25">
      <c r="A4749" s="9" t="s">
        <v>8246</v>
      </c>
      <c r="B4749" s="23">
        <v>46070.457638888904</v>
      </c>
      <c r="C4749" s="23">
        <v>46070.460416666698</v>
      </c>
      <c r="D4749" s="23">
        <v>46070.691666666702</v>
      </c>
      <c r="E4749" s="9" t="s">
        <v>212</v>
      </c>
      <c r="F4749" s="9" t="s">
        <v>187</v>
      </c>
      <c r="G4749" s="9" t="s">
        <v>213</v>
      </c>
      <c r="H4749" s="9" t="s">
        <v>167</v>
      </c>
      <c r="I4749" s="9" t="s">
        <v>362</v>
      </c>
      <c r="J4749" s="9" t="s">
        <v>8247</v>
      </c>
      <c r="K4749" s="9" t="s">
        <v>303</v>
      </c>
      <c r="L4749" s="9" t="s">
        <v>282</v>
      </c>
      <c r="M4749" s="9" t="s">
        <v>2714</v>
      </c>
      <c r="N4749" s="9" t="s">
        <v>196</v>
      </c>
      <c r="O4749" s="9" t="s">
        <v>176</v>
      </c>
      <c r="P4749" s="9" t="s">
        <v>503</v>
      </c>
      <c r="Q4749" s="9" t="s">
        <v>273</v>
      </c>
      <c r="R4749" s="9">
        <v>1</v>
      </c>
      <c r="S4749" s="9">
        <v>47</v>
      </c>
      <c r="U4749" s="9" t="s">
        <v>290</v>
      </c>
      <c r="X4749" s="9">
        <f>INDEX(SLA_Policy!$D$2:$D$5,MATCH(F4749,SLA_Policy!$A$2:$A$5,0))</f>
        <v>8</v>
      </c>
      <c r="Y4749" s="9" t="str">
        <f>IF(E4749="Cancelled","Excluded",IF(D4749="",IF((SLA_Policy!$B$8-B4749)*24&gt;X4749,"Open - Breached","Open - On Track"),IF((D4749-B4749)*24&lt;=X4749,"Met","Breached")))</f>
        <v>Met</v>
      </c>
    </row>
    <row r="4750" spans="1:25" x14ac:dyDescent="0.25">
      <c r="A4750" s="9" t="s">
        <v>8248</v>
      </c>
      <c r="B4750" s="23">
        <v>46070.474999999999</v>
      </c>
      <c r="C4750" s="23">
        <v>46070.487500000003</v>
      </c>
      <c r="D4750" s="23">
        <v>46071.3215277778</v>
      </c>
      <c r="E4750" s="9" t="s">
        <v>212</v>
      </c>
      <c r="F4750" s="9" t="s">
        <v>188</v>
      </c>
      <c r="G4750" s="9" t="s">
        <v>236</v>
      </c>
      <c r="H4750" s="9" t="s">
        <v>167</v>
      </c>
      <c r="I4750" s="9" t="s">
        <v>255</v>
      </c>
      <c r="J4750" s="9" t="s">
        <v>8249</v>
      </c>
      <c r="K4750" s="9" t="s">
        <v>262</v>
      </c>
      <c r="L4750" s="9" t="s">
        <v>311</v>
      </c>
      <c r="M4750" s="9" t="s">
        <v>444</v>
      </c>
      <c r="N4750" s="9" t="s">
        <v>199</v>
      </c>
      <c r="O4750" s="9" t="s">
        <v>180</v>
      </c>
      <c r="P4750" s="9" t="s">
        <v>368</v>
      </c>
      <c r="Q4750" s="9" t="s">
        <v>219</v>
      </c>
      <c r="R4750" s="9">
        <v>0</v>
      </c>
      <c r="S4750" s="9">
        <v>34</v>
      </c>
      <c r="U4750" s="9" t="s">
        <v>242</v>
      </c>
      <c r="W4750" s="9">
        <v>5</v>
      </c>
      <c r="X4750" s="9">
        <f>INDEX(SLA_Policy!$D$2:$D$5,MATCH(F4750,SLA_Policy!$A$2:$A$5,0))</f>
        <v>72</v>
      </c>
      <c r="Y4750" s="9" t="str">
        <f>IF(E4750="Cancelled","Excluded",IF(D4750="",IF((SLA_Policy!$B$8-B4750)*24&gt;X4750,"Open - Breached","Open - On Track"),IF((D4750-B4750)*24&lt;=X4750,"Met","Breached")))</f>
        <v>Met</v>
      </c>
    </row>
    <row r="4751" spans="1:25" x14ac:dyDescent="0.25">
      <c r="A4751" s="9" t="s">
        <v>8250</v>
      </c>
      <c r="B4751" s="23">
        <v>46070.4819444444</v>
      </c>
      <c r="C4751" s="23">
        <v>46070.596527777801</v>
      </c>
      <c r="D4751" s="23">
        <v>46076.343055555597</v>
      </c>
      <c r="E4751" s="9" t="s">
        <v>212</v>
      </c>
      <c r="F4751" s="9" t="s">
        <v>189</v>
      </c>
      <c r="G4751" s="9" t="s">
        <v>236</v>
      </c>
      <c r="H4751" s="9" t="s">
        <v>164</v>
      </c>
      <c r="I4751" s="9" t="s">
        <v>421</v>
      </c>
      <c r="J4751" s="9" t="s">
        <v>4015</v>
      </c>
      <c r="K4751" s="9" t="s">
        <v>246</v>
      </c>
      <c r="L4751" s="9" t="s">
        <v>282</v>
      </c>
      <c r="M4751" s="9" t="s">
        <v>2484</v>
      </c>
      <c r="N4751" s="9" t="s">
        <v>197</v>
      </c>
      <c r="O4751" s="9" t="s">
        <v>180</v>
      </c>
      <c r="P4751" s="9" t="s">
        <v>318</v>
      </c>
      <c r="Q4751" s="9" t="s">
        <v>219</v>
      </c>
      <c r="R4751" s="9">
        <v>0</v>
      </c>
      <c r="S4751" s="9">
        <v>18</v>
      </c>
      <c r="T4751" s="9" t="s">
        <v>343</v>
      </c>
      <c r="U4751" s="9" t="s">
        <v>242</v>
      </c>
      <c r="X4751" s="9">
        <f>INDEX(SLA_Policy!$D$2:$D$5,MATCH(F4751,SLA_Policy!$A$2:$A$5,0))</f>
        <v>120</v>
      </c>
      <c r="Y4751" s="9" t="str">
        <f>IF(E4751="Cancelled","Excluded",IF(D4751="",IF((SLA_Policy!$B$8-B4751)*24&gt;X4751,"Open - Breached","Open - On Track"),IF((D4751-B4751)*24&lt;=X4751,"Met","Breached")))</f>
        <v>Breached</v>
      </c>
    </row>
    <row r="4752" spans="1:25" x14ac:dyDescent="0.25">
      <c r="A4752" s="9" t="s">
        <v>8251</v>
      </c>
      <c r="B4752" s="23">
        <v>46070.493750000001</v>
      </c>
      <c r="C4752" s="23">
        <v>46070.504166666702</v>
      </c>
      <c r="D4752" s="23">
        <v>46070.529166666704</v>
      </c>
      <c r="E4752" s="9" t="s">
        <v>212</v>
      </c>
      <c r="F4752" s="9" t="s">
        <v>188</v>
      </c>
      <c r="G4752" s="9" t="s">
        <v>213</v>
      </c>
      <c r="H4752" s="9" t="s">
        <v>161</v>
      </c>
      <c r="I4752" s="9" t="s">
        <v>389</v>
      </c>
      <c r="J4752" s="9" t="s">
        <v>1581</v>
      </c>
      <c r="K4752" s="9" t="s">
        <v>262</v>
      </c>
      <c r="L4752" s="9" t="s">
        <v>371</v>
      </c>
      <c r="M4752" s="9" t="s">
        <v>1914</v>
      </c>
      <c r="N4752" s="9" t="s">
        <v>198</v>
      </c>
      <c r="O4752" s="9" t="s">
        <v>116</v>
      </c>
      <c r="P4752" s="9" t="s">
        <v>551</v>
      </c>
      <c r="Q4752" s="9" t="s">
        <v>219</v>
      </c>
      <c r="R4752" s="9">
        <v>0</v>
      </c>
      <c r="S4752" s="9">
        <v>6</v>
      </c>
      <c r="U4752" s="9" t="s">
        <v>290</v>
      </c>
      <c r="X4752" s="9">
        <f>INDEX(SLA_Policy!$D$2:$D$5,MATCH(F4752,SLA_Policy!$A$2:$A$5,0))</f>
        <v>72</v>
      </c>
      <c r="Y4752" s="9" t="str">
        <f>IF(E4752="Cancelled","Excluded",IF(D4752="",IF((SLA_Policy!$B$8-B4752)*24&gt;X4752,"Open - Breached","Open - On Track"),IF((D4752-B4752)*24&lt;=X4752,"Met","Breached")))</f>
        <v>Met</v>
      </c>
    </row>
    <row r="4753" spans="1:25" x14ac:dyDescent="0.25">
      <c r="A4753" s="9" t="s">
        <v>8252</v>
      </c>
      <c r="B4753" s="23">
        <v>46070.498611111099</v>
      </c>
      <c r="C4753" s="23">
        <v>46070.538194444503</v>
      </c>
      <c r="D4753" s="23">
        <v>46070.545833333301</v>
      </c>
      <c r="E4753" s="9" t="s">
        <v>212</v>
      </c>
      <c r="F4753" s="9" t="s">
        <v>189</v>
      </c>
      <c r="G4753" s="9" t="s">
        <v>213</v>
      </c>
      <c r="H4753" s="9" t="s">
        <v>161</v>
      </c>
      <c r="I4753" s="9" t="s">
        <v>389</v>
      </c>
      <c r="J4753" s="9" t="s">
        <v>1981</v>
      </c>
      <c r="K4753" s="9" t="s">
        <v>246</v>
      </c>
      <c r="L4753" s="9" t="s">
        <v>216</v>
      </c>
      <c r="M4753" s="9" t="s">
        <v>4771</v>
      </c>
      <c r="N4753" s="9" t="s">
        <v>198</v>
      </c>
      <c r="O4753" s="9" t="s">
        <v>116</v>
      </c>
      <c r="P4753" s="9" t="s">
        <v>551</v>
      </c>
      <c r="Q4753" s="9" t="s">
        <v>219</v>
      </c>
      <c r="R4753" s="9">
        <v>0</v>
      </c>
      <c r="S4753" s="9">
        <v>10</v>
      </c>
      <c r="U4753" s="9" t="s">
        <v>290</v>
      </c>
      <c r="X4753" s="9">
        <f>INDEX(SLA_Policy!$D$2:$D$5,MATCH(F4753,SLA_Policy!$A$2:$A$5,0))</f>
        <v>120</v>
      </c>
      <c r="Y4753" s="9" t="str">
        <f>IF(E4753="Cancelled","Excluded",IF(D4753="",IF((SLA_Policy!$B$8-B4753)*24&gt;X4753,"Open - Breached","Open - On Track"),IF((D4753-B4753)*24&lt;=X4753,"Met","Breached")))</f>
        <v>Met</v>
      </c>
    </row>
    <row r="4754" spans="1:25" x14ac:dyDescent="0.25">
      <c r="A4754" s="9" t="s">
        <v>8253</v>
      </c>
      <c r="B4754" s="23">
        <v>46070.514583333301</v>
      </c>
      <c r="C4754" s="23">
        <v>46070.610416666699</v>
      </c>
      <c r="D4754" s="23">
        <v>46072.4152777778</v>
      </c>
      <c r="E4754" s="9" t="s">
        <v>212</v>
      </c>
      <c r="F4754" s="9" t="s">
        <v>189</v>
      </c>
      <c r="G4754" s="9" t="s">
        <v>236</v>
      </c>
      <c r="H4754" s="9" t="s">
        <v>162</v>
      </c>
      <c r="I4754" s="9" t="s">
        <v>280</v>
      </c>
      <c r="J4754" s="9" t="s">
        <v>8254</v>
      </c>
      <c r="K4754" s="9" t="s">
        <v>410</v>
      </c>
      <c r="L4754" s="9" t="s">
        <v>293</v>
      </c>
      <c r="M4754" s="9" t="s">
        <v>1103</v>
      </c>
      <c r="N4754" s="9" t="s">
        <v>197</v>
      </c>
      <c r="O4754" s="9" t="s">
        <v>179</v>
      </c>
      <c r="P4754" s="9" t="s">
        <v>284</v>
      </c>
      <c r="Q4754" s="9" t="s">
        <v>219</v>
      </c>
      <c r="R4754" s="9">
        <v>0</v>
      </c>
      <c r="S4754" s="9">
        <v>19</v>
      </c>
      <c r="U4754" s="9" t="s">
        <v>242</v>
      </c>
      <c r="W4754" s="9">
        <v>3</v>
      </c>
      <c r="X4754" s="9">
        <f>INDEX(SLA_Policy!$D$2:$D$5,MATCH(F4754,SLA_Policy!$A$2:$A$5,0))</f>
        <v>120</v>
      </c>
      <c r="Y4754" s="9" t="str">
        <f>IF(E4754="Cancelled","Excluded",IF(D4754="",IF((SLA_Policy!$B$8-B4754)*24&gt;X4754,"Open - Breached","Open - On Track"),IF((D4754-B4754)*24&lt;=X4754,"Met","Breached")))</f>
        <v>Met</v>
      </c>
    </row>
    <row r="4755" spans="1:25" x14ac:dyDescent="0.25">
      <c r="A4755" s="9" t="s">
        <v>8255</v>
      </c>
      <c r="B4755" s="23">
        <v>46070.537499999999</v>
      </c>
      <c r="C4755" s="23">
        <v>46070.538194444503</v>
      </c>
      <c r="D4755" s="23">
        <v>46070.543749999997</v>
      </c>
      <c r="E4755" s="9" t="s">
        <v>212</v>
      </c>
      <c r="F4755" s="9" t="s">
        <v>187</v>
      </c>
      <c r="G4755" s="9" t="s">
        <v>213</v>
      </c>
      <c r="H4755" s="9" t="s">
        <v>161</v>
      </c>
      <c r="I4755" s="9" t="s">
        <v>389</v>
      </c>
      <c r="J4755" s="9" t="s">
        <v>435</v>
      </c>
      <c r="K4755" s="9" t="s">
        <v>215</v>
      </c>
      <c r="L4755" s="9" t="s">
        <v>216</v>
      </c>
      <c r="M4755" s="9" t="s">
        <v>2064</v>
      </c>
      <c r="N4755" s="9" t="s">
        <v>198</v>
      </c>
      <c r="O4755" s="9" t="s">
        <v>116</v>
      </c>
      <c r="P4755" s="9" t="s">
        <v>218</v>
      </c>
      <c r="Q4755" s="9" t="s">
        <v>219</v>
      </c>
      <c r="R4755" s="9">
        <v>0</v>
      </c>
      <c r="S4755" s="9">
        <v>8</v>
      </c>
      <c r="U4755" s="9" t="s">
        <v>376</v>
      </c>
      <c r="X4755" s="9">
        <f>INDEX(SLA_Policy!$D$2:$D$5,MATCH(F4755,SLA_Policy!$A$2:$A$5,0))</f>
        <v>8</v>
      </c>
      <c r="Y4755" s="9" t="str">
        <f>IF(E4755="Cancelled","Excluded",IF(D4755="",IF((SLA_Policy!$B$8-B4755)*24&gt;X4755,"Open - Breached","Open - On Track"),IF((D4755-B4755)*24&lt;=X4755,"Met","Breached")))</f>
        <v>Met</v>
      </c>
    </row>
    <row r="4756" spans="1:25" x14ac:dyDescent="0.25">
      <c r="A4756" s="9" t="s">
        <v>8256</v>
      </c>
      <c r="B4756" s="23">
        <v>46070.538888888899</v>
      </c>
      <c r="C4756" s="23">
        <v>46070.552083333299</v>
      </c>
      <c r="E4756" s="9" t="s">
        <v>649</v>
      </c>
      <c r="F4756" s="9" t="s">
        <v>189</v>
      </c>
      <c r="G4756" s="9" t="s">
        <v>213</v>
      </c>
      <c r="H4756" s="9" t="s">
        <v>163</v>
      </c>
      <c r="I4756" s="9" t="s">
        <v>405</v>
      </c>
      <c r="J4756" s="9" t="s">
        <v>4697</v>
      </c>
      <c r="K4756" s="9" t="s">
        <v>246</v>
      </c>
      <c r="L4756" s="9" t="s">
        <v>293</v>
      </c>
      <c r="M4756" s="9" t="s">
        <v>1059</v>
      </c>
      <c r="N4756" s="9" t="s">
        <v>196</v>
      </c>
      <c r="O4756" s="9" t="s">
        <v>176</v>
      </c>
      <c r="P4756" s="9" t="s">
        <v>253</v>
      </c>
      <c r="Q4756" s="9" t="s">
        <v>273</v>
      </c>
      <c r="R4756" s="9">
        <v>0</v>
      </c>
      <c r="S4756" s="9">
        <v>5</v>
      </c>
      <c r="X4756" s="9">
        <f>INDEX(SLA_Policy!$D$2:$D$5,MATCH(F4756,SLA_Policy!$A$2:$A$5,0))</f>
        <v>120</v>
      </c>
      <c r="Y4756" s="9" t="str">
        <f>IF(E4756="Cancelled","Excluded",IF(D4756="",IF((SLA_Policy!$B$8-B4756)*24&gt;X4756,"Open - Breached","Open - On Track"),IF((D4756-B4756)*24&lt;=X4756,"Met","Breached")))</f>
        <v>Excluded</v>
      </c>
    </row>
    <row r="4757" spans="1:25" x14ac:dyDescent="0.25">
      <c r="A4757" s="9" t="s">
        <v>8257</v>
      </c>
      <c r="B4757" s="23">
        <v>46070.5625</v>
      </c>
      <c r="C4757" s="23">
        <v>46070.590972222199</v>
      </c>
      <c r="D4757" s="23">
        <v>46071.386805555601</v>
      </c>
      <c r="E4757" s="9" t="s">
        <v>212</v>
      </c>
      <c r="F4757" s="9" t="s">
        <v>188</v>
      </c>
      <c r="G4757" s="9" t="s">
        <v>213</v>
      </c>
      <c r="H4757" s="9" t="s">
        <v>165</v>
      </c>
      <c r="I4757" s="9" t="s">
        <v>469</v>
      </c>
      <c r="J4757" s="9" t="s">
        <v>1007</v>
      </c>
      <c r="K4757" s="9" t="s">
        <v>246</v>
      </c>
      <c r="L4757" s="9" t="s">
        <v>226</v>
      </c>
      <c r="M4757" s="9" t="s">
        <v>2251</v>
      </c>
      <c r="N4757" s="9" t="s">
        <v>196</v>
      </c>
      <c r="O4757" s="9" t="s">
        <v>176</v>
      </c>
      <c r="P4757" s="9" t="s">
        <v>419</v>
      </c>
      <c r="Q4757" s="9" t="s">
        <v>219</v>
      </c>
      <c r="R4757" s="9">
        <v>0</v>
      </c>
      <c r="S4757" s="9">
        <v>32</v>
      </c>
      <c r="U4757" s="9" t="s">
        <v>266</v>
      </c>
      <c r="W4757" s="9">
        <v>4</v>
      </c>
      <c r="X4757" s="9">
        <f>INDEX(SLA_Policy!$D$2:$D$5,MATCH(F4757,SLA_Policy!$A$2:$A$5,0))</f>
        <v>72</v>
      </c>
      <c r="Y4757" s="9" t="str">
        <f>IF(E4757="Cancelled","Excluded",IF(D4757="",IF((SLA_Policy!$B$8-B4757)*24&gt;X4757,"Open - Breached","Open - On Track"),IF((D4757-B4757)*24&lt;=X4757,"Met","Breached")))</f>
        <v>Met</v>
      </c>
    </row>
    <row r="4758" spans="1:25" x14ac:dyDescent="0.25">
      <c r="A4758" s="9" t="s">
        <v>8258</v>
      </c>
      <c r="B4758" s="23">
        <v>46070.563888888901</v>
      </c>
      <c r="C4758" s="23">
        <v>46070.611111111102</v>
      </c>
      <c r="D4758" s="23">
        <v>46072.347916666702</v>
      </c>
      <c r="E4758" s="9" t="s">
        <v>212</v>
      </c>
      <c r="F4758" s="9" t="s">
        <v>189</v>
      </c>
      <c r="G4758" s="9" t="s">
        <v>213</v>
      </c>
      <c r="H4758" s="9" t="s">
        <v>162</v>
      </c>
      <c r="I4758" s="9" t="s">
        <v>345</v>
      </c>
      <c r="J4758" s="9" t="s">
        <v>1136</v>
      </c>
      <c r="K4758" s="9" t="s">
        <v>246</v>
      </c>
      <c r="L4758" s="9" t="s">
        <v>270</v>
      </c>
      <c r="M4758" s="9" t="s">
        <v>1032</v>
      </c>
      <c r="N4758" s="9" t="s">
        <v>198</v>
      </c>
      <c r="O4758" s="9" t="s">
        <v>179</v>
      </c>
      <c r="P4758" s="9" t="s">
        <v>264</v>
      </c>
      <c r="Q4758" s="9" t="s">
        <v>273</v>
      </c>
      <c r="R4758" s="9">
        <v>1</v>
      </c>
      <c r="S4758" s="9">
        <v>22</v>
      </c>
      <c r="U4758" s="9" t="s">
        <v>290</v>
      </c>
      <c r="W4758" s="9">
        <v>3</v>
      </c>
      <c r="X4758" s="9">
        <f>INDEX(SLA_Policy!$D$2:$D$5,MATCH(F4758,SLA_Policy!$A$2:$A$5,0))</f>
        <v>120</v>
      </c>
      <c r="Y4758" s="9" t="str">
        <f>IF(E4758="Cancelled","Excluded",IF(D4758="",IF((SLA_Policy!$B$8-B4758)*24&gt;X4758,"Open - Breached","Open - On Track"),IF((D4758-B4758)*24&lt;=X4758,"Met","Breached")))</f>
        <v>Met</v>
      </c>
    </row>
    <row r="4759" spans="1:25" x14ac:dyDescent="0.25">
      <c r="A4759" s="9" t="s">
        <v>8259</v>
      </c>
      <c r="B4759" s="23">
        <v>46070.563888888901</v>
      </c>
      <c r="C4759" s="23">
        <v>46070.65</v>
      </c>
      <c r="D4759" s="23">
        <v>46071.359722222202</v>
      </c>
      <c r="E4759" s="9" t="s">
        <v>212</v>
      </c>
      <c r="F4759" s="9" t="s">
        <v>189</v>
      </c>
      <c r="G4759" s="9" t="s">
        <v>236</v>
      </c>
      <c r="H4759" s="9" t="s">
        <v>161</v>
      </c>
      <c r="I4759" s="9" t="s">
        <v>237</v>
      </c>
      <c r="J4759" s="9" t="s">
        <v>1533</v>
      </c>
      <c r="K4759" s="9" t="s">
        <v>246</v>
      </c>
      <c r="L4759" s="9" t="s">
        <v>307</v>
      </c>
      <c r="M4759" s="9" t="s">
        <v>3710</v>
      </c>
      <c r="N4759" s="9" t="s">
        <v>196</v>
      </c>
      <c r="O4759" s="9" t="s">
        <v>177</v>
      </c>
      <c r="P4759" s="9" t="s">
        <v>457</v>
      </c>
      <c r="Q4759" s="9" t="s">
        <v>219</v>
      </c>
      <c r="R4759" s="9">
        <v>0</v>
      </c>
      <c r="S4759" s="9">
        <v>26</v>
      </c>
      <c r="U4759" s="9" t="s">
        <v>242</v>
      </c>
      <c r="W4759" s="9">
        <v>5</v>
      </c>
      <c r="X4759" s="9">
        <f>INDEX(SLA_Policy!$D$2:$D$5,MATCH(F4759,SLA_Policy!$A$2:$A$5,0))</f>
        <v>120</v>
      </c>
      <c r="Y4759" s="9" t="str">
        <f>IF(E4759="Cancelled","Excluded",IF(D4759="",IF((SLA_Policy!$B$8-B4759)*24&gt;X4759,"Open - Breached","Open - On Track"),IF((D4759-B4759)*24&lt;=X4759,"Met","Breached")))</f>
        <v>Met</v>
      </c>
    </row>
    <row r="4760" spans="1:25" x14ac:dyDescent="0.25">
      <c r="A4760" s="9" t="s">
        <v>8260</v>
      </c>
      <c r="B4760" s="23">
        <v>46070.567361111098</v>
      </c>
      <c r="C4760" s="23">
        <v>46070.572222222203</v>
      </c>
      <c r="D4760" s="23">
        <v>46070.577777777798</v>
      </c>
      <c r="E4760" s="9" t="s">
        <v>212</v>
      </c>
      <c r="F4760" s="9" t="s">
        <v>187</v>
      </c>
      <c r="G4760" s="9" t="s">
        <v>213</v>
      </c>
      <c r="H4760" s="9" t="s">
        <v>161</v>
      </c>
      <c r="I4760" s="9" t="s">
        <v>454</v>
      </c>
      <c r="J4760" s="9" t="s">
        <v>2290</v>
      </c>
      <c r="K4760" s="9" t="s">
        <v>246</v>
      </c>
      <c r="L4760" s="9" t="s">
        <v>104</v>
      </c>
      <c r="M4760" s="9" t="s">
        <v>583</v>
      </c>
      <c r="N4760" s="9" t="s">
        <v>196</v>
      </c>
      <c r="O4760" s="9" t="s">
        <v>116</v>
      </c>
      <c r="P4760" s="9" t="s">
        <v>342</v>
      </c>
      <c r="Q4760" s="9" t="s">
        <v>219</v>
      </c>
      <c r="R4760" s="9">
        <v>0</v>
      </c>
      <c r="S4760" s="9">
        <v>8</v>
      </c>
      <c r="U4760" s="9" t="s">
        <v>221</v>
      </c>
      <c r="X4760" s="9">
        <f>INDEX(SLA_Policy!$D$2:$D$5,MATCH(F4760,SLA_Policy!$A$2:$A$5,0))</f>
        <v>8</v>
      </c>
      <c r="Y4760" s="9" t="str">
        <f>IF(E4760="Cancelled","Excluded",IF(D4760="",IF((SLA_Policy!$B$8-B4760)*24&gt;X4760,"Open - Breached","Open - On Track"),IF((D4760-B4760)*24&lt;=X4760,"Met","Breached")))</f>
        <v>Met</v>
      </c>
    </row>
    <row r="4761" spans="1:25" x14ac:dyDescent="0.25">
      <c r="A4761" s="9" t="s">
        <v>8261</v>
      </c>
      <c r="B4761" s="23">
        <v>46070.572916666701</v>
      </c>
      <c r="C4761" s="23">
        <v>46070.573611111096</v>
      </c>
      <c r="D4761" s="23">
        <v>46070.6</v>
      </c>
      <c r="E4761" s="9" t="s">
        <v>212</v>
      </c>
      <c r="F4761" s="9" t="s">
        <v>188</v>
      </c>
      <c r="G4761" s="9" t="s">
        <v>213</v>
      </c>
      <c r="H4761" s="9" t="s">
        <v>161</v>
      </c>
      <c r="I4761" s="9" t="s">
        <v>389</v>
      </c>
      <c r="J4761" s="9" t="s">
        <v>2096</v>
      </c>
      <c r="K4761" s="9" t="s">
        <v>239</v>
      </c>
      <c r="L4761" s="9" t="s">
        <v>226</v>
      </c>
      <c r="M4761" s="9" t="s">
        <v>973</v>
      </c>
      <c r="N4761" s="9" t="s">
        <v>198</v>
      </c>
      <c r="O4761" s="9" t="s">
        <v>116</v>
      </c>
      <c r="P4761" s="9" t="s">
        <v>551</v>
      </c>
      <c r="Q4761" s="9" t="s">
        <v>219</v>
      </c>
      <c r="R4761" s="9">
        <v>0</v>
      </c>
      <c r="S4761" s="9">
        <v>7</v>
      </c>
      <c r="U4761" s="9" t="s">
        <v>266</v>
      </c>
      <c r="X4761" s="9">
        <f>INDEX(SLA_Policy!$D$2:$D$5,MATCH(F4761,SLA_Policy!$A$2:$A$5,0))</f>
        <v>72</v>
      </c>
      <c r="Y4761" s="9" t="str">
        <f>IF(E4761="Cancelled","Excluded",IF(D4761="",IF((SLA_Policy!$B$8-B4761)*24&gt;X4761,"Open - Breached","Open - On Track"),IF((D4761-B4761)*24&lt;=X4761,"Met","Breached")))</f>
        <v>Met</v>
      </c>
    </row>
    <row r="4762" spans="1:25" x14ac:dyDescent="0.25">
      <c r="A4762" s="9" t="s">
        <v>8262</v>
      </c>
      <c r="B4762" s="23">
        <v>46070.587500000001</v>
      </c>
      <c r="C4762" s="23">
        <v>46070.590277777803</v>
      </c>
      <c r="D4762" s="23">
        <v>46070.704166666699</v>
      </c>
      <c r="E4762" s="9" t="s">
        <v>212</v>
      </c>
      <c r="F4762" s="9" t="s">
        <v>188</v>
      </c>
      <c r="G4762" s="9" t="s">
        <v>213</v>
      </c>
      <c r="H4762" s="9" t="s">
        <v>88</v>
      </c>
      <c r="I4762" s="9" t="s">
        <v>92</v>
      </c>
      <c r="J4762" s="9" t="s">
        <v>1900</v>
      </c>
      <c r="K4762" s="9" t="s">
        <v>215</v>
      </c>
      <c r="L4762" s="9" t="s">
        <v>226</v>
      </c>
      <c r="M4762" s="9" t="s">
        <v>8263</v>
      </c>
      <c r="N4762" s="9" t="s">
        <v>198</v>
      </c>
      <c r="O4762" s="9" t="s">
        <v>178</v>
      </c>
      <c r="P4762" s="9" t="s">
        <v>414</v>
      </c>
      <c r="Q4762" s="9" t="s">
        <v>219</v>
      </c>
      <c r="R4762" s="9">
        <v>0</v>
      </c>
      <c r="S4762" s="9">
        <v>25</v>
      </c>
      <c r="T4762" s="9" t="s">
        <v>220</v>
      </c>
      <c r="U4762" s="9" t="s">
        <v>266</v>
      </c>
      <c r="X4762" s="9">
        <f>INDEX(SLA_Policy!$D$2:$D$5,MATCH(F4762,SLA_Policy!$A$2:$A$5,0))</f>
        <v>72</v>
      </c>
      <c r="Y4762" s="9" t="str">
        <f>IF(E4762="Cancelled","Excluded",IF(D4762="",IF((SLA_Policy!$B$8-B4762)*24&gt;X4762,"Open - Breached","Open - On Track"),IF((D4762-B4762)*24&lt;=X4762,"Met","Breached")))</f>
        <v>Met</v>
      </c>
    </row>
    <row r="4763" spans="1:25" x14ac:dyDescent="0.25">
      <c r="A4763" s="9" t="s">
        <v>8264</v>
      </c>
      <c r="B4763" s="23">
        <v>46070.604166666701</v>
      </c>
      <c r="C4763" s="23">
        <v>46070.672916666699</v>
      </c>
      <c r="D4763" s="23">
        <v>46071.520833333299</v>
      </c>
      <c r="E4763" s="9" t="s">
        <v>212</v>
      </c>
      <c r="F4763" s="9" t="s">
        <v>188</v>
      </c>
      <c r="G4763" s="9" t="s">
        <v>213</v>
      </c>
      <c r="H4763" s="9" t="s">
        <v>162</v>
      </c>
      <c r="I4763" s="9" t="s">
        <v>244</v>
      </c>
      <c r="J4763" s="9" t="s">
        <v>5188</v>
      </c>
      <c r="K4763" s="9" t="s">
        <v>239</v>
      </c>
      <c r="L4763" s="9" t="s">
        <v>282</v>
      </c>
      <c r="M4763" s="9" t="s">
        <v>426</v>
      </c>
      <c r="N4763" s="9" t="s">
        <v>197</v>
      </c>
      <c r="O4763" s="9" t="s">
        <v>179</v>
      </c>
      <c r="P4763" s="9" t="s">
        <v>264</v>
      </c>
      <c r="Q4763" s="9" t="s">
        <v>219</v>
      </c>
      <c r="R4763" s="9">
        <v>0</v>
      </c>
      <c r="S4763" s="9">
        <v>30</v>
      </c>
      <c r="U4763" s="9" t="s">
        <v>290</v>
      </c>
      <c r="X4763" s="9">
        <f>INDEX(SLA_Policy!$D$2:$D$5,MATCH(F4763,SLA_Policy!$A$2:$A$5,0))</f>
        <v>72</v>
      </c>
      <c r="Y4763" s="9" t="str">
        <f>IF(E4763="Cancelled","Excluded",IF(D4763="",IF((SLA_Policy!$B$8-B4763)*24&gt;X4763,"Open - Breached","Open - On Track"),IF((D4763-B4763)*24&lt;=X4763,"Met","Breached")))</f>
        <v>Met</v>
      </c>
    </row>
    <row r="4764" spans="1:25" x14ac:dyDescent="0.25">
      <c r="A4764" s="9" t="s">
        <v>8265</v>
      </c>
      <c r="B4764" s="23">
        <v>46070.607638888898</v>
      </c>
      <c r="C4764" s="23">
        <v>46070.627083333296</v>
      </c>
      <c r="D4764" s="23">
        <v>46073.326388888898</v>
      </c>
      <c r="E4764" s="9" t="s">
        <v>212</v>
      </c>
      <c r="F4764" s="9" t="s">
        <v>189</v>
      </c>
      <c r="G4764" s="9" t="s">
        <v>236</v>
      </c>
      <c r="H4764" s="9" t="s">
        <v>163</v>
      </c>
      <c r="I4764" s="9" t="s">
        <v>315</v>
      </c>
      <c r="J4764" s="9" t="s">
        <v>3686</v>
      </c>
      <c r="K4764" s="9" t="s">
        <v>246</v>
      </c>
      <c r="L4764" s="9" t="s">
        <v>216</v>
      </c>
      <c r="M4764" s="9" t="s">
        <v>1979</v>
      </c>
      <c r="N4764" s="9" t="s">
        <v>196</v>
      </c>
      <c r="O4764" s="9" t="s">
        <v>180</v>
      </c>
      <c r="P4764" s="9" t="s">
        <v>278</v>
      </c>
      <c r="Q4764" s="9" t="s">
        <v>219</v>
      </c>
      <c r="R4764" s="9">
        <v>0</v>
      </c>
      <c r="S4764" s="9">
        <v>49</v>
      </c>
      <c r="T4764" s="9" t="s">
        <v>136</v>
      </c>
      <c r="U4764" s="9" t="s">
        <v>242</v>
      </c>
      <c r="W4764" s="9">
        <v>3</v>
      </c>
      <c r="X4764" s="9">
        <f>INDEX(SLA_Policy!$D$2:$D$5,MATCH(F4764,SLA_Policy!$A$2:$A$5,0))</f>
        <v>120</v>
      </c>
      <c r="Y4764" s="9" t="str">
        <f>IF(E4764="Cancelled","Excluded",IF(D4764="",IF((SLA_Policy!$B$8-B4764)*24&gt;X4764,"Open - Breached","Open - On Track"),IF((D4764-B4764)*24&lt;=X4764,"Met","Breached")))</f>
        <v>Met</v>
      </c>
    </row>
    <row r="4765" spans="1:25" x14ac:dyDescent="0.25">
      <c r="A4765" s="9" t="s">
        <v>8266</v>
      </c>
      <c r="B4765" s="23">
        <v>46070.6118055556</v>
      </c>
      <c r="C4765" s="23">
        <v>46070.694444444503</v>
      </c>
      <c r="D4765" s="23">
        <v>46071.408333333296</v>
      </c>
      <c r="E4765" s="9" t="s">
        <v>212</v>
      </c>
      <c r="F4765" s="9" t="s">
        <v>188</v>
      </c>
      <c r="G4765" s="9" t="s">
        <v>213</v>
      </c>
      <c r="H4765" s="9" t="s">
        <v>164</v>
      </c>
      <c r="I4765" s="9" t="s">
        <v>478</v>
      </c>
      <c r="J4765" s="9" t="s">
        <v>1768</v>
      </c>
      <c r="K4765" s="9" t="s">
        <v>262</v>
      </c>
      <c r="L4765" s="9" t="s">
        <v>104</v>
      </c>
      <c r="M4765" s="9" t="s">
        <v>4141</v>
      </c>
      <c r="N4765" s="9" t="s">
        <v>197</v>
      </c>
      <c r="O4765" s="9" t="s">
        <v>116</v>
      </c>
      <c r="P4765" s="9" t="s">
        <v>590</v>
      </c>
      <c r="Q4765" s="9" t="s">
        <v>219</v>
      </c>
      <c r="R4765" s="9">
        <v>0</v>
      </c>
      <c r="S4765" s="9">
        <v>40</v>
      </c>
      <c r="T4765" s="9" t="s">
        <v>464</v>
      </c>
      <c r="U4765" s="9" t="s">
        <v>266</v>
      </c>
      <c r="W4765" s="9">
        <v>5</v>
      </c>
      <c r="X4765" s="9">
        <f>INDEX(SLA_Policy!$D$2:$D$5,MATCH(F4765,SLA_Policy!$A$2:$A$5,0))</f>
        <v>72</v>
      </c>
      <c r="Y4765" s="9" t="str">
        <f>IF(E4765="Cancelled","Excluded",IF(D4765="",IF((SLA_Policy!$B$8-B4765)*24&gt;X4765,"Open - Breached","Open - On Track"),IF((D4765-B4765)*24&lt;=X4765,"Met","Breached")))</f>
        <v>Met</v>
      </c>
    </row>
    <row r="4766" spans="1:25" x14ac:dyDescent="0.25">
      <c r="A4766" s="9" t="s">
        <v>8267</v>
      </c>
      <c r="B4766" s="23">
        <v>46070.614583333299</v>
      </c>
      <c r="C4766" s="23">
        <v>46070.636111111096</v>
      </c>
      <c r="D4766" s="23">
        <v>46070.663888888899</v>
      </c>
      <c r="E4766" s="9" t="s">
        <v>212</v>
      </c>
      <c r="F4766" s="9" t="s">
        <v>189</v>
      </c>
      <c r="G4766" s="9" t="s">
        <v>213</v>
      </c>
      <c r="H4766" s="9" t="s">
        <v>161</v>
      </c>
      <c r="I4766" s="9" t="s">
        <v>389</v>
      </c>
      <c r="J4766" s="9" t="s">
        <v>2888</v>
      </c>
      <c r="K4766" s="9" t="s">
        <v>239</v>
      </c>
      <c r="L4766" s="9" t="s">
        <v>293</v>
      </c>
      <c r="M4766" s="9" t="s">
        <v>3920</v>
      </c>
      <c r="N4766" s="9" t="s">
        <v>198</v>
      </c>
      <c r="O4766" s="9" t="s">
        <v>116</v>
      </c>
      <c r="P4766" s="9" t="s">
        <v>342</v>
      </c>
      <c r="Q4766" s="9" t="s">
        <v>219</v>
      </c>
      <c r="R4766" s="9">
        <v>0</v>
      </c>
      <c r="S4766" s="9">
        <v>7</v>
      </c>
      <c r="U4766" s="9" t="s">
        <v>376</v>
      </c>
      <c r="W4766" s="9">
        <v>5</v>
      </c>
      <c r="X4766" s="9">
        <f>INDEX(SLA_Policy!$D$2:$D$5,MATCH(F4766,SLA_Policy!$A$2:$A$5,0))</f>
        <v>120</v>
      </c>
      <c r="Y4766" s="9" t="str">
        <f>IF(E4766="Cancelled","Excluded",IF(D4766="",IF((SLA_Policy!$B$8-B4766)*24&gt;X4766,"Open - Breached","Open - On Track"),IF((D4766-B4766)*24&lt;=X4766,"Met","Breached")))</f>
        <v>Met</v>
      </c>
    </row>
    <row r="4767" spans="1:25" x14ac:dyDescent="0.25">
      <c r="A4767" s="9" t="s">
        <v>8268</v>
      </c>
      <c r="B4767" s="23">
        <v>46070.615277777797</v>
      </c>
      <c r="C4767" s="23">
        <v>46070.627083333296</v>
      </c>
      <c r="D4767" s="23">
        <v>46071.3347222222</v>
      </c>
      <c r="E4767" s="9" t="s">
        <v>212</v>
      </c>
      <c r="F4767" s="9" t="s">
        <v>189</v>
      </c>
      <c r="G4767" s="9" t="s">
        <v>236</v>
      </c>
      <c r="H4767" s="9" t="s">
        <v>167</v>
      </c>
      <c r="I4767" s="9" t="s">
        <v>255</v>
      </c>
      <c r="J4767" s="9" t="s">
        <v>2637</v>
      </c>
      <c r="K4767" s="9" t="s">
        <v>303</v>
      </c>
      <c r="L4767" s="9" t="s">
        <v>216</v>
      </c>
      <c r="M4767" s="9" t="s">
        <v>2216</v>
      </c>
      <c r="N4767" s="9" t="s">
        <v>196</v>
      </c>
      <c r="O4767" s="9" t="s">
        <v>176</v>
      </c>
      <c r="P4767" s="9" t="s">
        <v>330</v>
      </c>
      <c r="Q4767" s="9" t="s">
        <v>219</v>
      </c>
      <c r="R4767" s="9">
        <v>0</v>
      </c>
      <c r="S4767" s="9">
        <v>25</v>
      </c>
      <c r="U4767" s="9" t="s">
        <v>242</v>
      </c>
      <c r="X4767" s="9">
        <f>INDEX(SLA_Policy!$D$2:$D$5,MATCH(F4767,SLA_Policy!$A$2:$A$5,0))</f>
        <v>120</v>
      </c>
      <c r="Y4767" s="9" t="str">
        <f>IF(E4767="Cancelled","Excluded",IF(D4767="",IF((SLA_Policy!$B$8-B4767)*24&gt;X4767,"Open - Breached","Open - On Track"),IF((D4767-B4767)*24&lt;=X4767,"Met","Breached")))</f>
        <v>Met</v>
      </c>
    </row>
    <row r="4768" spans="1:25" x14ac:dyDescent="0.25">
      <c r="A4768" s="9" t="s">
        <v>8269</v>
      </c>
      <c r="B4768" s="23">
        <v>46070.629861111098</v>
      </c>
      <c r="C4768" s="23">
        <v>46070.631249999999</v>
      </c>
      <c r="D4768" s="23">
        <v>46071.372222222199</v>
      </c>
      <c r="E4768" s="9" t="s">
        <v>212</v>
      </c>
      <c r="F4768" s="9" t="s">
        <v>189</v>
      </c>
      <c r="G4768" s="9" t="s">
        <v>213</v>
      </c>
      <c r="H4768" s="9" t="s">
        <v>164</v>
      </c>
      <c r="I4768" s="9" t="s">
        <v>478</v>
      </c>
      <c r="J4768" s="9" t="s">
        <v>2168</v>
      </c>
      <c r="K4768" s="9" t="s">
        <v>225</v>
      </c>
      <c r="L4768" s="9" t="s">
        <v>216</v>
      </c>
      <c r="M4768" s="9" t="s">
        <v>1559</v>
      </c>
      <c r="N4768" s="9" t="s">
        <v>198</v>
      </c>
      <c r="O4768" s="9" t="s">
        <v>178</v>
      </c>
      <c r="P4768" s="9" t="s">
        <v>321</v>
      </c>
      <c r="Q4768" s="9" t="s">
        <v>219</v>
      </c>
      <c r="R4768" s="9">
        <v>0</v>
      </c>
      <c r="S4768" s="9">
        <v>12</v>
      </c>
      <c r="T4768" s="9" t="s">
        <v>464</v>
      </c>
      <c r="U4768" s="9" t="s">
        <v>266</v>
      </c>
      <c r="X4768" s="9">
        <f>INDEX(SLA_Policy!$D$2:$D$5,MATCH(F4768,SLA_Policy!$A$2:$A$5,0))</f>
        <v>120</v>
      </c>
      <c r="Y4768" s="9" t="str">
        <f>IF(E4768="Cancelled","Excluded",IF(D4768="",IF((SLA_Policy!$B$8-B4768)*24&gt;X4768,"Open - Breached","Open - On Track"),IF((D4768-B4768)*24&lt;=X4768,"Met","Breached")))</f>
        <v>Met</v>
      </c>
    </row>
    <row r="4769" spans="1:25" x14ac:dyDescent="0.25">
      <c r="A4769" s="9" t="s">
        <v>8270</v>
      </c>
      <c r="B4769" s="23">
        <v>46070.644444444399</v>
      </c>
      <c r="C4769" s="23">
        <v>46070.654166666704</v>
      </c>
      <c r="D4769" s="23">
        <v>46070.811805555597</v>
      </c>
      <c r="E4769" s="9" t="s">
        <v>212</v>
      </c>
      <c r="F4769" s="9" t="s">
        <v>187</v>
      </c>
      <c r="G4769" s="9" t="s">
        <v>213</v>
      </c>
      <c r="H4769" s="9" t="s">
        <v>162</v>
      </c>
      <c r="I4769" s="9" t="s">
        <v>393</v>
      </c>
      <c r="J4769" s="9" t="s">
        <v>1693</v>
      </c>
      <c r="K4769" s="9" t="s">
        <v>246</v>
      </c>
      <c r="L4769" s="9" t="s">
        <v>293</v>
      </c>
      <c r="M4769" s="9" t="s">
        <v>709</v>
      </c>
      <c r="N4769" s="9" t="s">
        <v>197</v>
      </c>
      <c r="O4769" s="9" t="s">
        <v>116</v>
      </c>
      <c r="P4769" s="9" t="s">
        <v>525</v>
      </c>
      <c r="Q4769" s="9" t="s">
        <v>219</v>
      </c>
      <c r="R4769" s="9">
        <v>0</v>
      </c>
      <c r="S4769" s="9">
        <v>4</v>
      </c>
      <c r="U4769" s="9" t="s">
        <v>376</v>
      </c>
      <c r="X4769" s="9">
        <f>INDEX(SLA_Policy!$D$2:$D$5,MATCH(F4769,SLA_Policy!$A$2:$A$5,0))</f>
        <v>8</v>
      </c>
      <c r="Y4769" s="9" t="str">
        <f>IF(E4769="Cancelled","Excluded",IF(D4769="",IF((SLA_Policy!$B$8-B4769)*24&gt;X4769,"Open - Breached","Open - On Track"),IF((D4769-B4769)*24&lt;=X4769,"Met","Breached")))</f>
        <v>Met</v>
      </c>
    </row>
    <row r="4770" spans="1:25" x14ac:dyDescent="0.25">
      <c r="A4770" s="9" t="s">
        <v>8271</v>
      </c>
      <c r="B4770" s="23">
        <v>46070.6472222222</v>
      </c>
      <c r="C4770" s="23">
        <v>46071.313194444498</v>
      </c>
      <c r="D4770" s="23">
        <v>46076.383333333302</v>
      </c>
      <c r="E4770" s="9" t="s">
        <v>212</v>
      </c>
      <c r="F4770" s="9" t="s">
        <v>189</v>
      </c>
      <c r="G4770" s="9" t="s">
        <v>213</v>
      </c>
      <c r="H4770" s="9" t="s">
        <v>164</v>
      </c>
      <c r="I4770" s="9" t="s">
        <v>339</v>
      </c>
      <c r="J4770" s="9" t="s">
        <v>340</v>
      </c>
      <c r="K4770" s="9" t="s">
        <v>246</v>
      </c>
      <c r="L4770" s="9" t="s">
        <v>293</v>
      </c>
      <c r="M4770" s="9" t="s">
        <v>1065</v>
      </c>
      <c r="N4770" s="9" t="s">
        <v>197</v>
      </c>
      <c r="O4770" s="9" t="s">
        <v>116</v>
      </c>
      <c r="P4770" s="9" t="s">
        <v>551</v>
      </c>
      <c r="Q4770" s="9" t="s">
        <v>219</v>
      </c>
      <c r="R4770" s="9">
        <v>0</v>
      </c>
      <c r="S4770" s="9">
        <v>11</v>
      </c>
      <c r="T4770" s="9" t="s">
        <v>343</v>
      </c>
      <c r="U4770" s="9" t="s">
        <v>290</v>
      </c>
      <c r="X4770" s="9">
        <f>INDEX(SLA_Policy!$D$2:$D$5,MATCH(F4770,SLA_Policy!$A$2:$A$5,0))</f>
        <v>120</v>
      </c>
      <c r="Y4770" s="9" t="str">
        <f>IF(E4770="Cancelled","Excluded",IF(D4770="",IF((SLA_Policy!$B$8-B4770)*24&gt;X4770,"Open - Breached","Open - On Track"),IF((D4770-B4770)*24&lt;=X4770,"Met","Breached")))</f>
        <v>Breached</v>
      </c>
    </row>
    <row r="4771" spans="1:25" x14ac:dyDescent="0.25">
      <c r="A4771" s="9" t="s">
        <v>8272</v>
      </c>
      <c r="B4771" s="23">
        <v>46070.647916666698</v>
      </c>
      <c r="C4771" s="23">
        <v>46070.695138888899</v>
      </c>
      <c r="D4771" s="23">
        <v>46071.402777777803</v>
      </c>
      <c r="E4771" s="9" t="s">
        <v>212</v>
      </c>
      <c r="F4771" s="9" t="s">
        <v>188</v>
      </c>
      <c r="G4771" s="9" t="s">
        <v>236</v>
      </c>
      <c r="H4771" s="9" t="s">
        <v>167</v>
      </c>
      <c r="I4771" s="9" t="s">
        <v>255</v>
      </c>
      <c r="J4771" s="9" t="s">
        <v>8273</v>
      </c>
      <c r="K4771" s="9" t="s">
        <v>215</v>
      </c>
      <c r="L4771" s="9" t="s">
        <v>270</v>
      </c>
      <c r="M4771" s="9" t="s">
        <v>657</v>
      </c>
      <c r="N4771" s="9" t="s">
        <v>196</v>
      </c>
      <c r="O4771" s="9" t="s">
        <v>180</v>
      </c>
      <c r="P4771" s="9" t="s">
        <v>318</v>
      </c>
      <c r="Q4771" s="9" t="s">
        <v>219</v>
      </c>
      <c r="R4771" s="9">
        <v>0</v>
      </c>
      <c r="S4771" s="9">
        <v>32</v>
      </c>
      <c r="U4771" s="9" t="s">
        <v>242</v>
      </c>
      <c r="X4771" s="9">
        <f>INDEX(SLA_Policy!$D$2:$D$5,MATCH(F4771,SLA_Policy!$A$2:$A$5,0))</f>
        <v>72</v>
      </c>
      <c r="Y4771" s="9" t="str">
        <f>IF(E4771="Cancelled","Excluded",IF(D4771="",IF((SLA_Policy!$B$8-B4771)*24&gt;X4771,"Open - Breached","Open - On Track"),IF((D4771-B4771)*24&lt;=X4771,"Met","Breached")))</f>
        <v>Met</v>
      </c>
    </row>
    <row r="4772" spans="1:25" x14ac:dyDescent="0.25">
      <c r="A4772" s="9" t="s">
        <v>8274</v>
      </c>
      <c r="B4772" s="23">
        <v>46070.648611111101</v>
      </c>
      <c r="C4772" s="23">
        <v>46070.685416666704</v>
      </c>
      <c r="D4772" s="23">
        <v>46071.504861111098</v>
      </c>
      <c r="E4772" s="9" t="s">
        <v>212</v>
      </c>
      <c r="F4772" s="9" t="s">
        <v>189</v>
      </c>
      <c r="G4772" s="9" t="s">
        <v>213</v>
      </c>
      <c r="H4772" s="9" t="s">
        <v>162</v>
      </c>
      <c r="I4772" s="9" t="s">
        <v>244</v>
      </c>
      <c r="J4772" s="9" t="s">
        <v>561</v>
      </c>
      <c r="K4772" s="9" t="s">
        <v>215</v>
      </c>
      <c r="L4772" s="9" t="s">
        <v>311</v>
      </c>
      <c r="M4772" s="9" t="s">
        <v>1420</v>
      </c>
      <c r="N4772" s="9" t="s">
        <v>197</v>
      </c>
      <c r="O4772" s="9" t="s">
        <v>179</v>
      </c>
      <c r="P4772" s="9" t="s">
        <v>284</v>
      </c>
      <c r="Q4772" s="9" t="s">
        <v>219</v>
      </c>
      <c r="R4772" s="9">
        <v>0</v>
      </c>
      <c r="S4772" s="9">
        <v>23</v>
      </c>
      <c r="U4772" s="9" t="s">
        <v>266</v>
      </c>
      <c r="W4772" s="9">
        <v>5</v>
      </c>
      <c r="X4772" s="9">
        <f>INDEX(SLA_Policy!$D$2:$D$5,MATCH(F4772,SLA_Policy!$A$2:$A$5,0))</f>
        <v>120</v>
      </c>
      <c r="Y4772" s="9" t="str">
        <f>IF(E4772="Cancelled","Excluded",IF(D4772="",IF((SLA_Policy!$B$8-B4772)*24&gt;X4772,"Open - Breached","Open - On Track"),IF((D4772-B4772)*24&lt;=X4772,"Met","Breached")))</f>
        <v>Met</v>
      </c>
    </row>
    <row r="4773" spans="1:25" x14ac:dyDescent="0.25">
      <c r="A4773" s="9" t="s">
        <v>8275</v>
      </c>
      <c r="B4773" s="23">
        <v>46070.660416666702</v>
      </c>
      <c r="C4773" s="23">
        <v>46070.675694444399</v>
      </c>
      <c r="D4773" s="23">
        <v>46076.336111111101</v>
      </c>
      <c r="E4773" s="9" t="s">
        <v>212</v>
      </c>
      <c r="F4773" s="9" t="s">
        <v>188</v>
      </c>
      <c r="G4773" s="9" t="s">
        <v>236</v>
      </c>
      <c r="H4773" s="9" t="s">
        <v>163</v>
      </c>
      <c r="I4773" s="9" t="s">
        <v>315</v>
      </c>
      <c r="J4773" s="9" t="s">
        <v>475</v>
      </c>
      <c r="K4773" s="9" t="s">
        <v>215</v>
      </c>
      <c r="L4773" s="9" t="s">
        <v>311</v>
      </c>
      <c r="M4773" s="9" t="s">
        <v>2882</v>
      </c>
      <c r="N4773" s="9" t="s">
        <v>196</v>
      </c>
      <c r="O4773" s="9" t="s">
        <v>180</v>
      </c>
      <c r="P4773" s="9" t="s">
        <v>368</v>
      </c>
      <c r="Q4773" s="9" t="s">
        <v>219</v>
      </c>
      <c r="R4773" s="9">
        <v>0</v>
      </c>
      <c r="S4773" s="9">
        <v>79</v>
      </c>
      <c r="T4773" s="9" t="s">
        <v>229</v>
      </c>
      <c r="U4773" s="9" t="s">
        <v>242</v>
      </c>
      <c r="X4773" s="9">
        <f>INDEX(SLA_Policy!$D$2:$D$5,MATCH(F4773,SLA_Policy!$A$2:$A$5,0))</f>
        <v>72</v>
      </c>
      <c r="Y4773" s="9" t="str">
        <f>IF(E4773="Cancelled","Excluded",IF(D4773="",IF((SLA_Policy!$B$8-B4773)*24&gt;X4773,"Open - Breached","Open - On Track"),IF((D4773-B4773)*24&lt;=X4773,"Met","Breached")))</f>
        <v>Breached</v>
      </c>
    </row>
    <row r="4774" spans="1:25" x14ac:dyDescent="0.25">
      <c r="A4774" s="9" t="s">
        <v>8276</v>
      </c>
      <c r="B4774" s="23">
        <v>46070.663888888899</v>
      </c>
      <c r="C4774" s="23">
        <v>46070.683333333298</v>
      </c>
      <c r="D4774" s="23">
        <v>46070.735416666699</v>
      </c>
      <c r="E4774" s="9" t="s">
        <v>212</v>
      </c>
      <c r="F4774" s="9" t="s">
        <v>189</v>
      </c>
      <c r="G4774" s="9" t="s">
        <v>236</v>
      </c>
      <c r="H4774" s="9" t="s">
        <v>167</v>
      </c>
      <c r="I4774" s="9" t="s">
        <v>255</v>
      </c>
      <c r="J4774" s="9" t="s">
        <v>4774</v>
      </c>
      <c r="K4774" s="9" t="s">
        <v>246</v>
      </c>
      <c r="L4774" s="9" t="s">
        <v>293</v>
      </c>
      <c r="M4774" s="9" t="s">
        <v>2199</v>
      </c>
      <c r="N4774" s="9" t="s">
        <v>196</v>
      </c>
      <c r="O4774" s="9" t="s">
        <v>116</v>
      </c>
      <c r="P4774" s="9" t="s">
        <v>234</v>
      </c>
      <c r="Q4774" s="9" t="s">
        <v>219</v>
      </c>
      <c r="R4774" s="9">
        <v>0</v>
      </c>
      <c r="S4774" s="9">
        <v>23</v>
      </c>
      <c r="U4774" s="9" t="s">
        <v>242</v>
      </c>
      <c r="X4774" s="9">
        <f>INDEX(SLA_Policy!$D$2:$D$5,MATCH(F4774,SLA_Policy!$A$2:$A$5,0))</f>
        <v>120</v>
      </c>
      <c r="Y4774" s="9" t="str">
        <f>IF(E4774="Cancelled","Excluded",IF(D4774="",IF((SLA_Policy!$B$8-B4774)*24&gt;X4774,"Open - Breached","Open - On Track"),IF((D4774-B4774)*24&lt;=X4774,"Met","Breached")))</f>
        <v>Met</v>
      </c>
    </row>
    <row r="4775" spans="1:25" x14ac:dyDescent="0.25">
      <c r="A4775" s="9" t="s">
        <v>8277</v>
      </c>
      <c r="B4775" s="23">
        <v>46070.664583333302</v>
      </c>
      <c r="C4775" s="23">
        <v>46070.665972222203</v>
      </c>
      <c r="D4775" s="23">
        <v>46070.876388888901</v>
      </c>
      <c r="E4775" s="9" t="s">
        <v>212</v>
      </c>
      <c r="F4775" s="9" t="s">
        <v>187</v>
      </c>
      <c r="G4775" s="9" t="s">
        <v>213</v>
      </c>
      <c r="H4775" s="9" t="s">
        <v>167</v>
      </c>
      <c r="I4775" s="9" t="s">
        <v>362</v>
      </c>
      <c r="J4775" s="9" t="s">
        <v>7771</v>
      </c>
      <c r="K4775" s="9" t="s">
        <v>246</v>
      </c>
      <c r="L4775" s="9" t="s">
        <v>216</v>
      </c>
      <c r="M4775" s="9" t="s">
        <v>8278</v>
      </c>
      <c r="N4775" s="9" t="s">
        <v>199</v>
      </c>
      <c r="O4775" s="9" t="s">
        <v>176</v>
      </c>
      <c r="P4775" s="9" t="s">
        <v>330</v>
      </c>
      <c r="Q4775" s="9" t="s">
        <v>273</v>
      </c>
      <c r="R4775" s="9">
        <v>0</v>
      </c>
      <c r="S4775" s="9">
        <v>26</v>
      </c>
      <c r="U4775" s="9" t="s">
        <v>266</v>
      </c>
      <c r="X4775" s="9">
        <f>INDEX(SLA_Policy!$D$2:$D$5,MATCH(F4775,SLA_Policy!$A$2:$A$5,0))</f>
        <v>8</v>
      </c>
      <c r="Y4775" s="9" t="str">
        <f>IF(E4775="Cancelled","Excluded",IF(D4775="",IF((SLA_Policy!$B$8-B4775)*24&gt;X4775,"Open - Breached","Open - On Track"),IF((D4775-B4775)*24&lt;=X4775,"Met","Breached")))</f>
        <v>Met</v>
      </c>
    </row>
    <row r="4776" spans="1:25" x14ac:dyDescent="0.25">
      <c r="A4776" s="9" t="s">
        <v>8279</v>
      </c>
      <c r="B4776" s="23">
        <v>46070.681250000001</v>
      </c>
      <c r="C4776" s="23">
        <v>46070.686111111099</v>
      </c>
      <c r="D4776" s="23">
        <v>46071.315277777801</v>
      </c>
      <c r="E4776" s="9" t="s">
        <v>212</v>
      </c>
      <c r="F4776" s="9" t="s">
        <v>188</v>
      </c>
      <c r="G4776" s="9" t="s">
        <v>213</v>
      </c>
      <c r="H4776" s="9" t="s">
        <v>161</v>
      </c>
      <c r="I4776" s="9" t="s">
        <v>389</v>
      </c>
      <c r="J4776" s="9" t="s">
        <v>786</v>
      </c>
      <c r="K4776" s="9" t="s">
        <v>303</v>
      </c>
      <c r="L4776" s="9" t="s">
        <v>282</v>
      </c>
      <c r="M4776" s="9" t="s">
        <v>2774</v>
      </c>
      <c r="N4776" s="9" t="s">
        <v>198</v>
      </c>
      <c r="O4776" s="9" t="s">
        <v>177</v>
      </c>
      <c r="P4776" s="9" t="s">
        <v>300</v>
      </c>
      <c r="Q4776" s="9" t="s">
        <v>219</v>
      </c>
      <c r="R4776" s="9">
        <v>0</v>
      </c>
      <c r="S4776" s="9">
        <v>17</v>
      </c>
      <c r="U4776" s="9" t="s">
        <v>290</v>
      </c>
      <c r="X4776" s="9">
        <f>INDEX(SLA_Policy!$D$2:$D$5,MATCH(F4776,SLA_Policy!$A$2:$A$5,0))</f>
        <v>72</v>
      </c>
      <c r="Y4776" s="9" t="str">
        <f>IF(E4776="Cancelled","Excluded",IF(D4776="",IF((SLA_Policy!$B$8-B4776)*24&gt;X4776,"Open - Breached","Open - On Track"),IF((D4776-B4776)*24&lt;=X4776,"Met","Breached")))</f>
        <v>Met</v>
      </c>
    </row>
    <row r="4777" spans="1:25" x14ac:dyDescent="0.25">
      <c r="A4777" s="9" t="s">
        <v>8280</v>
      </c>
      <c r="B4777" s="23">
        <v>46070.698611111096</v>
      </c>
      <c r="C4777" s="23">
        <v>46070.7</v>
      </c>
      <c r="D4777" s="23">
        <v>46071.363888888904</v>
      </c>
      <c r="E4777" s="9" t="s">
        <v>212</v>
      </c>
      <c r="F4777" s="9" t="s">
        <v>187</v>
      </c>
      <c r="G4777" s="9" t="s">
        <v>213</v>
      </c>
      <c r="H4777" s="9" t="s">
        <v>162</v>
      </c>
      <c r="I4777" s="9" t="s">
        <v>345</v>
      </c>
      <c r="J4777" s="9" t="s">
        <v>2999</v>
      </c>
      <c r="K4777" s="9" t="s">
        <v>239</v>
      </c>
      <c r="L4777" s="9" t="s">
        <v>226</v>
      </c>
      <c r="M4777" s="9" t="s">
        <v>1651</v>
      </c>
      <c r="N4777" s="9" t="s">
        <v>198</v>
      </c>
      <c r="O4777" s="9" t="s">
        <v>179</v>
      </c>
      <c r="P4777" s="9" t="s">
        <v>264</v>
      </c>
      <c r="Q4777" s="9" t="s">
        <v>273</v>
      </c>
      <c r="R4777" s="9">
        <v>0</v>
      </c>
      <c r="S4777" s="9">
        <v>24</v>
      </c>
      <c r="U4777" s="9" t="s">
        <v>290</v>
      </c>
      <c r="X4777" s="9">
        <f>INDEX(SLA_Policy!$D$2:$D$5,MATCH(F4777,SLA_Policy!$A$2:$A$5,0))</f>
        <v>8</v>
      </c>
      <c r="Y4777" s="9" t="str">
        <f>IF(E4777="Cancelled","Excluded",IF(D4777="",IF((SLA_Policy!$B$8-B4777)*24&gt;X4777,"Open - Breached","Open - On Track"),IF((D4777-B4777)*24&lt;=X4777,"Met","Breached")))</f>
        <v>Breached</v>
      </c>
    </row>
    <row r="4778" spans="1:25" x14ac:dyDescent="0.25">
      <c r="A4778" s="9" t="s">
        <v>8281</v>
      </c>
      <c r="B4778" s="23">
        <v>46070.707638888904</v>
      </c>
      <c r="C4778" s="23">
        <v>46070.713888888902</v>
      </c>
      <c r="D4778" s="23">
        <v>46071.340972222199</v>
      </c>
      <c r="E4778" s="9" t="s">
        <v>212</v>
      </c>
      <c r="F4778" s="9" t="s">
        <v>188</v>
      </c>
      <c r="G4778" s="9" t="s">
        <v>213</v>
      </c>
      <c r="H4778" s="9" t="s">
        <v>162</v>
      </c>
      <c r="I4778" s="9" t="s">
        <v>393</v>
      </c>
      <c r="J4778" s="9" t="s">
        <v>840</v>
      </c>
      <c r="K4778" s="9" t="s">
        <v>246</v>
      </c>
      <c r="L4778" s="9" t="s">
        <v>270</v>
      </c>
      <c r="M4778" s="9" t="s">
        <v>3722</v>
      </c>
      <c r="N4778" s="9" t="s">
        <v>199</v>
      </c>
      <c r="O4778" s="9" t="s">
        <v>176</v>
      </c>
      <c r="P4778" s="9" t="s">
        <v>503</v>
      </c>
      <c r="Q4778" s="9" t="s">
        <v>219</v>
      </c>
      <c r="R4778" s="9">
        <v>0</v>
      </c>
      <c r="S4778" s="9">
        <v>15</v>
      </c>
      <c r="U4778" s="9" t="s">
        <v>376</v>
      </c>
      <c r="W4778" s="9">
        <v>5</v>
      </c>
      <c r="X4778" s="9">
        <f>INDEX(SLA_Policy!$D$2:$D$5,MATCH(F4778,SLA_Policy!$A$2:$A$5,0))</f>
        <v>72</v>
      </c>
      <c r="Y4778" s="9" t="str">
        <f>IF(E4778="Cancelled","Excluded",IF(D4778="",IF((SLA_Policy!$B$8-B4778)*24&gt;X4778,"Open - Breached","Open - On Track"),IF((D4778-B4778)*24&lt;=X4778,"Met","Breached")))</f>
        <v>Met</v>
      </c>
    </row>
    <row r="4779" spans="1:25" x14ac:dyDescent="0.25">
      <c r="A4779" s="9" t="s">
        <v>8282</v>
      </c>
      <c r="B4779" s="23">
        <v>46070.713888888902</v>
      </c>
      <c r="C4779" s="23">
        <v>46070.731249999997</v>
      </c>
      <c r="D4779" s="23">
        <v>46071.324999999997</v>
      </c>
      <c r="E4779" s="9" t="s">
        <v>212</v>
      </c>
      <c r="F4779" s="9" t="s">
        <v>189</v>
      </c>
      <c r="G4779" s="9" t="s">
        <v>213</v>
      </c>
      <c r="H4779" s="9" t="s">
        <v>161</v>
      </c>
      <c r="I4779" s="9" t="s">
        <v>454</v>
      </c>
      <c r="J4779" s="9" t="s">
        <v>2414</v>
      </c>
      <c r="K4779" s="9" t="s">
        <v>215</v>
      </c>
      <c r="L4779" s="9" t="s">
        <v>311</v>
      </c>
      <c r="M4779" s="9" t="s">
        <v>7568</v>
      </c>
      <c r="N4779" s="9" t="s">
        <v>198</v>
      </c>
      <c r="O4779" s="9" t="s">
        <v>116</v>
      </c>
      <c r="P4779" s="9" t="s">
        <v>258</v>
      </c>
      <c r="Q4779" s="9" t="s">
        <v>219</v>
      </c>
      <c r="R4779" s="9">
        <v>0</v>
      </c>
      <c r="S4779" s="9">
        <v>2</v>
      </c>
      <c r="U4779" s="9" t="s">
        <v>290</v>
      </c>
      <c r="X4779" s="9">
        <f>INDEX(SLA_Policy!$D$2:$D$5,MATCH(F4779,SLA_Policy!$A$2:$A$5,0))</f>
        <v>120</v>
      </c>
      <c r="Y4779" s="9" t="str">
        <f>IF(E4779="Cancelled","Excluded",IF(D4779="",IF((SLA_Policy!$B$8-B4779)*24&gt;X4779,"Open - Breached","Open - On Track"),IF((D4779-B4779)*24&lt;=X4779,"Met","Breached")))</f>
        <v>Met</v>
      </c>
    </row>
    <row r="4780" spans="1:25" x14ac:dyDescent="0.25">
      <c r="A4780" s="9" t="s">
        <v>8283</v>
      </c>
      <c r="B4780" s="23">
        <v>46070.714583333298</v>
      </c>
      <c r="C4780" s="23">
        <v>46071.295138888898</v>
      </c>
      <c r="D4780" s="23">
        <v>46071.324305555601</v>
      </c>
      <c r="E4780" s="9" t="s">
        <v>212</v>
      </c>
      <c r="F4780" s="9" t="s">
        <v>189</v>
      </c>
      <c r="G4780" s="9" t="s">
        <v>236</v>
      </c>
      <c r="H4780" s="9" t="s">
        <v>164</v>
      </c>
      <c r="I4780" s="9" t="s">
        <v>421</v>
      </c>
      <c r="J4780" s="9" t="s">
        <v>2054</v>
      </c>
      <c r="K4780" s="9" t="s">
        <v>246</v>
      </c>
      <c r="L4780" s="9" t="s">
        <v>216</v>
      </c>
      <c r="M4780" s="9" t="s">
        <v>1050</v>
      </c>
      <c r="N4780" s="9" t="s">
        <v>196</v>
      </c>
      <c r="O4780" s="9" t="s">
        <v>180</v>
      </c>
      <c r="P4780" s="9" t="s">
        <v>318</v>
      </c>
      <c r="Q4780" s="9" t="s">
        <v>219</v>
      </c>
      <c r="R4780" s="9">
        <v>0</v>
      </c>
      <c r="S4780" s="9">
        <v>16</v>
      </c>
      <c r="T4780" s="9" t="s">
        <v>343</v>
      </c>
      <c r="U4780" s="9" t="s">
        <v>242</v>
      </c>
      <c r="X4780" s="9">
        <f>INDEX(SLA_Policy!$D$2:$D$5,MATCH(F4780,SLA_Policy!$A$2:$A$5,0))</f>
        <v>120</v>
      </c>
      <c r="Y4780" s="9" t="str">
        <f>IF(E4780="Cancelled","Excluded",IF(D4780="",IF((SLA_Policy!$B$8-B4780)*24&gt;X4780,"Open - Breached","Open - On Track"),IF((D4780-B4780)*24&lt;=X4780,"Met","Breached")))</f>
        <v>Met</v>
      </c>
    </row>
    <row r="4781" spans="1:25" x14ac:dyDescent="0.25">
      <c r="A4781" s="9" t="s">
        <v>8284</v>
      </c>
      <c r="B4781" s="23">
        <v>46070.719444444498</v>
      </c>
      <c r="C4781" s="23">
        <v>46070.738888888904</v>
      </c>
      <c r="D4781" s="23">
        <v>46071.661805555603</v>
      </c>
      <c r="E4781" s="9" t="s">
        <v>212</v>
      </c>
      <c r="F4781" s="9" t="s">
        <v>189</v>
      </c>
      <c r="G4781" s="9" t="s">
        <v>213</v>
      </c>
      <c r="H4781" s="9" t="s">
        <v>162</v>
      </c>
      <c r="I4781" s="9" t="s">
        <v>416</v>
      </c>
      <c r="J4781" s="9" t="s">
        <v>8285</v>
      </c>
      <c r="K4781" s="9" t="s">
        <v>239</v>
      </c>
      <c r="L4781" s="9" t="s">
        <v>307</v>
      </c>
      <c r="M4781" s="9" t="s">
        <v>1350</v>
      </c>
      <c r="N4781" s="9" t="s">
        <v>196</v>
      </c>
      <c r="O4781" s="9" t="s">
        <v>179</v>
      </c>
      <c r="P4781" s="9" t="s">
        <v>284</v>
      </c>
      <c r="Q4781" s="9" t="s">
        <v>273</v>
      </c>
      <c r="R4781" s="9">
        <v>0</v>
      </c>
      <c r="S4781" s="9">
        <v>17</v>
      </c>
      <c r="U4781" s="9" t="s">
        <v>290</v>
      </c>
      <c r="X4781" s="9">
        <f>INDEX(SLA_Policy!$D$2:$D$5,MATCH(F4781,SLA_Policy!$A$2:$A$5,0))</f>
        <v>120</v>
      </c>
      <c r="Y4781" s="9" t="str">
        <f>IF(E4781="Cancelled","Excluded",IF(D4781="",IF((SLA_Policy!$B$8-B4781)*24&gt;X4781,"Open - Breached","Open - On Track"),IF((D4781-B4781)*24&lt;=X4781,"Met","Breached")))</f>
        <v>Met</v>
      </c>
    </row>
    <row r="4782" spans="1:25" x14ac:dyDescent="0.25">
      <c r="A4782" s="9" t="s">
        <v>8286</v>
      </c>
      <c r="B4782" s="23">
        <v>46070.738888888904</v>
      </c>
      <c r="C4782" s="23">
        <v>46071.358333333301</v>
      </c>
      <c r="D4782" s="23">
        <v>46071.372916666704</v>
      </c>
      <c r="E4782" s="9" t="s">
        <v>212</v>
      </c>
      <c r="F4782" s="9" t="s">
        <v>188</v>
      </c>
      <c r="G4782" s="9" t="s">
        <v>213</v>
      </c>
      <c r="H4782" s="9" t="s">
        <v>164</v>
      </c>
      <c r="I4782" s="9" t="s">
        <v>339</v>
      </c>
      <c r="J4782" s="9" t="s">
        <v>3769</v>
      </c>
      <c r="K4782" s="9" t="s">
        <v>239</v>
      </c>
      <c r="L4782" s="9" t="s">
        <v>104</v>
      </c>
      <c r="M4782" s="9" t="s">
        <v>1589</v>
      </c>
      <c r="N4782" s="9" t="s">
        <v>197</v>
      </c>
      <c r="O4782" s="9" t="s">
        <v>116</v>
      </c>
      <c r="P4782" s="9" t="s">
        <v>551</v>
      </c>
      <c r="Q4782" s="9" t="s">
        <v>219</v>
      </c>
      <c r="R4782" s="9">
        <v>0</v>
      </c>
      <c r="S4782" s="9">
        <v>16</v>
      </c>
      <c r="T4782" s="9" t="s">
        <v>343</v>
      </c>
      <c r="U4782" s="9" t="s">
        <v>248</v>
      </c>
      <c r="W4782" s="9">
        <v>3</v>
      </c>
      <c r="X4782" s="9">
        <f>INDEX(SLA_Policy!$D$2:$D$5,MATCH(F4782,SLA_Policy!$A$2:$A$5,0))</f>
        <v>72</v>
      </c>
      <c r="Y4782" s="9" t="str">
        <f>IF(E4782="Cancelled","Excluded",IF(D4782="",IF((SLA_Policy!$B$8-B4782)*24&gt;X4782,"Open - Breached","Open - On Track"),IF((D4782-B4782)*24&lt;=X4782,"Met","Breached")))</f>
        <v>Met</v>
      </c>
    </row>
    <row r="4783" spans="1:25" x14ac:dyDescent="0.25">
      <c r="A4783" s="9" t="s">
        <v>8287</v>
      </c>
      <c r="B4783" s="23">
        <v>46070.779861111099</v>
      </c>
      <c r="C4783" s="23">
        <v>46070.782638888901</v>
      </c>
      <c r="D4783" s="23">
        <v>46071.322916666701</v>
      </c>
      <c r="E4783" s="9" t="s">
        <v>212</v>
      </c>
      <c r="F4783" s="9" t="s">
        <v>188</v>
      </c>
      <c r="G4783" s="9" t="s">
        <v>236</v>
      </c>
      <c r="H4783" s="9" t="s">
        <v>161</v>
      </c>
      <c r="I4783" s="9" t="s">
        <v>237</v>
      </c>
      <c r="J4783" s="9" t="s">
        <v>8288</v>
      </c>
      <c r="K4783" s="9" t="s">
        <v>246</v>
      </c>
      <c r="L4783" s="9" t="s">
        <v>104</v>
      </c>
      <c r="M4783" s="9" t="s">
        <v>5629</v>
      </c>
      <c r="N4783" s="9" t="s">
        <v>199</v>
      </c>
      <c r="O4783" s="9" t="s">
        <v>177</v>
      </c>
      <c r="P4783" s="9" t="s">
        <v>942</v>
      </c>
      <c r="Q4783" s="9" t="s">
        <v>219</v>
      </c>
      <c r="R4783" s="9">
        <v>0</v>
      </c>
      <c r="S4783" s="9">
        <v>20</v>
      </c>
      <c r="U4783" s="9" t="s">
        <v>242</v>
      </c>
      <c r="W4783" s="9">
        <v>5</v>
      </c>
      <c r="X4783" s="9">
        <f>INDEX(SLA_Policy!$D$2:$D$5,MATCH(F4783,SLA_Policy!$A$2:$A$5,0))</f>
        <v>72</v>
      </c>
      <c r="Y4783" s="9" t="str">
        <f>IF(E4783="Cancelled","Excluded",IF(D4783="",IF((SLA_Policy!$B$8-B4783)*24&gt;X4783,"Open - Breached","Open - On Track"),IF((D4783-B4783)*24&lt;=X4783,"Met","Breached")))</f>
        <v>Met</v>
      </c>
    </row>
    <row r="4784" spans="1:25" x14ac:dyDescent="0.25">
      <c r="A4784" s="9" t="s">
        <v>8289</v>
      </c>
      <c r="B4784" s="23">
        <v>46070.802777777797</v>
      </c>
      <c r="C4784" s="23">
        <v>46071.348611111098</v>
      </c>
      <c r="D4784" s="23">
        <v>46072.343055555597</v>
      </c>
      <c r="E4784" s="9" t="s">
        <v>212</v>
      </c>
      <c r="F4784" s="9" t="s">
        <v>189</v>
      </c>
      <c r="G4784" s="9" t="s">
        <v>213</v>
      </c>
      <c r="H4784" s="9" t="s">
        <v>166</v>
      </c>
      <c r="I4784" s="9" t="s">
        <v>286</v>
      </c>
      <c r="J4784" s="9" t="s">
        <v>8290</v>
      </c>
      <c r="K4784" s="9" t="s">
        <v>246</v>
      </c>
      <c r="L4784" s="9" t="s">
        <v>311</v>
      </c>
      <c r="M4784" s="9" t="s">
        <v>2613</v>
      </c>
      <c r="N4784" s="9" t="s">
        <v>197</v>
      </c>
      <c r="O4784" s="9" t="s">
        <v>181</v>
      </c>
      <c r="P4784" s="9" t="s">
        <v>445</v>
      </c>
      <c r="Q4784" s="9" t="s">
        <v>219</v>
      </c>
      <c r="R4784" s="9">
        <v>0</v>
      </c>
      <c r="S4784" s="9">
        <v>24</v>
      </c>
      <c r="U4784" s="9" t="s">
        <v>266</v>
      </c>
      <c r="X4784" s="9">
        <f>INDEX(SLA_Policy!$D$2:$D$5,MATCH(F4784,SLA_Policy!$A$2:$A$5,0))</f>
        <v>120</v>
      </c>
      <c r="Y4784" s="9" t="str">
        <f>IF(E4784="Cancelled","Excluded",IF(D4784="",IF((SLA_Policy!$B$8-B4784)*24&gt;X4784,"Open - Breached","Open - On Track"),IF((D4784-B4784)*24&lt;=X4784,"Met","Breached")))</f>
        <v>Met</v>
      </c>
    </row>
    <row r="4785" spans="1:25" x14ac:dyDescent="0.25">
      <c r="A4785" s="9" t="s">
        <v>8291</v>
      </c>
      <c r="B4785" s="23">
        <v>46070.859027777798</v>
      </c>
      <c r="C4785" s="23">
        <v>46071.3125</v>
      </c>
      <c r="D4785" s="23">
        <v>46071.333333333299</v>
      </c>
      <c r="E4785" s="9" t="s">
        <v>212</v>
      </c>
      <c r="F4785" s="9" t="s">
        <v>188</v>
      </c>
      <c r="G4785" s="9" t="s">
        <v>213</v>
      </c>
      <c r="H4785" s="9" t="s">
        <v>166</v>
      </c>
      <c r="I4785" s="9" t="s">
        <v>286</v>
      </c>
      <c r="J4785" s="9" t="s">
        <v>6553</v>
      </c>
      <c r="K4785" s="9" t="s">
        <v>246</v>
      </c>
      <c r="L4785" s="9" t="s">
        <v>307</v>
      </c>
      <c r="M4785" s="9" t="s">
        <v>908</v>
      </c>
      <c r="N4785" s="9" t="s">
        <v>197</v>
      </c>
      <c r="O4785" s="9" t="s">
        <v>181</v>
      </c>
      <c r="P4785" s="9" t="s">
        <v>449</v>
      </c>
      <c r="Q4785" s="9" t="s">
        <v>219</v>
      </c>
      <c r="R4785" s="9">
        <v>0</v>
      </c>
      <c r="S4785" s="9">
        <v>7</v>
      </c>
      <c r="U4785" s="9" t="s">
        <v>376</v>
      </c>
      <c r="W4785" s="9">
        <v>3</v>
      </c>
      <c r="X4785" s="9">
        <f>INDEX(SLA_Policy!$D$2:$D$5,MATCH(F4785,SLA_Policy!$A$2:$A$5,0))</f>
        <v>72</v>
      </c>
      <c r="Y4785" s="9" t="str">
        <f>IF(E4785="Cancelled","Excluded",IF(D4785="",IF((SLA_Policy!$B$8-B4785)*24&gt;X4785,"Open - Breached","Open - On Track"),IF((D4785-B4785)*24&lt;=X4785,"Met","Breached")))</f>
        <v>Met</v>
      </c>
    </row>
    <row r="4786" spans="1:25" x14ac:dyDescent="0.25">
      <c r="A4786" s="9" t="s">
        <v>8292</v>
      </c>
      <c r="B4786" s="23">
        <v>46070.902083333298</v>
      </c>
      <c r="C4786" s="23">
        <v>46071.344444444498</v>
      </c>
      <c r="D4786" s="23">
        <v>46071.363888888904</v>
      </c>
      <c r="E4786" s="9" t="s">
        <v>212</v>
      </c>
      <c r="F4786" s="9" t="s">
        <v>189</v>
      </c>
      <c r="G4786" s="9" t="s">
        <v>213</v>
      </c>
      <c r="H4786" s="9" t="s">
        <v>165</v>
      </c>
      <c r="I4786" s="9" t="s">
        <v>567</v>
      </c>
      <c r="J4786" s="9" t="s">
        <v>1451</v>
      </c>
      <c r="K4786" s="9" t="s">
        <v>303</v>
      </c>
      <c r="L4786" s="9" t="s">
        <v>311</v>
      </c>
      <c r="M4786" s="9" t="s">
        <v>4425</v>
      </c>
      <c r="N4786" s="9" t="s">
        <v>196</v>
      </c>
      <c r="O4786" s="9" t="s">
        <v>176</v>
      </c>
      <c r="P4786" s="9" t="s">
        <v>253</v>
      </c>
      <c r="Q4786" s="9" t="s">
        <v>219</v>
      </c>
      <c r="R4786" s="9">
        <v>0</v>
      </c>
      <c r="S4786" s="9">
        <v>14</v>
      </c>
      <c r="U4786" s="9" t="s">
        <v>290</v>
      </c>
      <c r="X4786" s="9">
        <f>INDEX(SLA_Policy!$D$2:$D$5,MATCH(F4786,SLA_Policy!$A$2:$A$5,0))</f>
        <v>120</v>
      </c>
      <c r="Y4786" s="9" t="str">
        <f>IF(E4786="Cancelled","Excluded",IF(D4786="",IF((SLA_Policy!$B$8-B4786)*24&gt;X4786,"Open - Breached","Open - On Track"),IF((D4786-B4786)*24&lt;=X4786,"Met","Breached")))</f>
        <v>Met</v>
      </c>
    </row>
    <row r="4787" spans="1:25" x14ac:dyDescent="0.25">
      <c r="A4787" s="9" t="s">
        <v>8293</v>
      </c>
      <c r="B4787" s="23">
        <v>46071.264583333301</v>
      </c>
      <c r="C4787" s="23">
        <v>46071.297916666699</v>
      </c>
      <c r="D4787" s="23">
        <v>46072.632638888899</v>
      </c>
      <c r="E4787" s="9" t="s">
        <v>212</v>
      </c>
      <c r="F4787" s="9" t="s">
        <v>188</v>
      </c>
      <c r="G4787" s="9" t="s">
        <v>213</v>
      </c>
      <c r="H4787" s="9" t="s">
        <v>88</v>
      </c>
      <c r="I4787" s="9" t="s">
        <v>354</v>
      </c>
      <c r="J4787" s="9" t="s">
        <v>3828</v>
      </c>
      <c r="K4787" s="9" t="s">
        <v>246</v>
      </c>
      <c r="L4787" s="9" t="s">
        <v>293</v>
      </c>
      <c r="M4787" s="9" t="s">
        <v>1106</v>
      </c>
      <c r="N4787" s="9" t="s">
        <v>196</v>
      </c>
      <c r="O4787" s="9" t="s">
        <v>180</v>
      </c>
      <c r="P4787" s="9" t="s">
        <v>368</v>
      </c>
      <c r="Q4787" s="9" t="s">
        <v>219</v>
      </c>
      <c r="R4787" s="9">
        <v>0</v>
      </c>
      <c r="S4787" s="9">
        <v>26</v>
      </c>
      <c r="T4787" s="9" t="s">
        <v>220</v>
      </c>
      <c r="U4787" s="9" t="s">
        <v>290</v>
      </c>
      <c r="X4787" s="9">
        <f>INDEX(SLA_Policy!$D$2:$D$5,MATCH(F4787,SLA_Policy!$A$2:$A$5,0))</f>
        <v>72</v>
      </c>
      <c r="Y4787" s="9" t="str">
        <f>IF(E4787="Cancelled","Excluded",IF(D4787="",IF((SLA_Policy!$B$8-B4787)*24&gt;X4787,"Open - Breached","Open - On Track"),IF((D4787-B4787)*24&lt;=X4787,"Met","Breached")))</f>
        <v>Met</v>
      </c>
    </row>
    <row r="4788" spans="1:25" x14ac:dyDescent="0.25">
      <c r="A4788" s="9" t="s">
        <v>8294</v>
      </c>
      <c r="B4788" s="23">
        <v>46071.295138888898</v>
      </c>
      <c r="C4788" s="23">
        <v>46071.298611111102</v>
      </c>
      <c r="D4788" s="23">
        <v>46071.493750000001</v>
      </c>
      <c r="E4788" s="9" t="s">
        <v>212</v>
      </c>
      <c r="F4788" s="9" t="s">
        <v>188</v>
      </c>
      <c r="G4788" s="9" t="s">
        <v>213</v>
      </c>
      <c r="H4788" s="9" t="s">
        <v>161</v>
      </c>
      <c r="I4788" s="9" t="s">
        <v>297</v>
      </c>
      <c r="J4788" s="9" t="s">
        <v>3141</v>
      </c>
      <c r="K4788" s="9" t="s">
        <v>246</v>
      </c>
      <c r="L4788" s="9" t="s">
        <v>216</v>
      </c>
      <c r="M4788" s="9" t="s">
        <v>676</v>
      </c>
      <c r="N4788" s="9" t="s">
        <v>198</v>
      </c>
      <c r="O4788" s="9" t="s">
        <v>177</v>
      </c>
      <c r="P4788" s="9" t="s">
        <v>457</v>
      </c>
      <c r="Q4788" s="9" t="s">
        <v>219</v>
      </c>
      <c r="R4788" s="9">
        <v>1</v>
      </c>
      <c r="S4788" s="9">
        <v>17</v>
      </c>
      <c r="U4788" s="9" t="s">
        <v>290</v>
      </c>
      <c r="W4788" s="9">
        <v>4</v>
      </c>
      <c r="X4788" s="9">
        <f>INDEX(SLA_Policy!$D$2:$D$5,MATCH(F4788,SLA_Policy!$A$2:$A$5,0))</f>
        <v>72</v>
      </c>
      <c r="Y4788" s="9" t="str">
        <f>IF(E4788="Cancelled","Excluded",IF(D4788="",IF((SLA_Policy!$B$8-B4788)*24&gt;X4788,"Open - Breached","Open - On Track"),IF((D4788-B4788)*24&lt;=X4788,"Met","Breached")))</f>
        <v>Met</v>
      </c>
    </row>
    <row r="4789" spans="1:25" x14ac:dyDescent="0.25">
      <c r="A4789" s="9" t="s">
        <v>8295</v>
      </c>
      <c r="B4789" s="23">
        <v>46071.297222222202</v>
      </c>
      <c r="C4789" s="23">
        <v>46071.298611111102</v>
      </c>
      <c r="D4789" s="23">
        <v>46071.3930555556</v>
      </c>
      <c r="E4789" s="9" t="s">
        <v>212</v>
      </c>
      <c r="F4789" s="9" t="s">
        <v>187</v>
      </c>
      <c r="G4789" s="9" t="s">
        <v>213</v>
      </c>
      <c r="H4789" s="9" t="s">
        <v>88</v>
      </c>
      <c r="I4789" s="9" t="s">
        <v>92</v>
      </c>
      <c r="J4789" s="9" t="s">
        <v>96</v>
      </c>
      <c r="K4789" s="9" t="s">
        <v>215</v>
      </c>
      <c r="L4789" s="9" t="s">
        <v>293</v>
      </c>
      <c r="M4789" s="9" t="s">
        <v>1592</v>
      </c>
      <c r="N4789" s="9" t="s">
        <v>199</v>
      </c>
      <c r="O4789" s="9" t="s">
        <v>178</v>
      </c>
      <c r="P4789" s="9" t="s">
        <v>321</v>
      </c>
      <c r="Q4789" s="9" t="s">
        <v>273</v>
      </c>
      <c r="R4789" s="9">
        <v>0</v>
      </c>
      <c r="S4789" s="9">
        <v>21</v>
      </c>
      <c r="T4789" s="9" t="s">
        <v>229</v>
      </c>
      <c r="U4789" s="9" t="s">
        <v>221</v>
      </c>
      <c r="X4789" s="9">
        <f>INDEX(SLA_Policy!$D$2:$D$5,MATCH(F4789,SLA_Policy!$A$2:$A$5,0))</f>
        <v>8</v>
      </c>
      <c r="Y4789" s="9" t="str">
        <f>IF(E4789="Cancelled","Excluded",IF(D4789="",IF((SLA_Policy!$B$8-B4789)*24&gt;X4789,"Open - Breached","Open - On Track"),IF((D4789-B4789)*24&lt;=X4789,"Met","Breached")))</f>
        <v>Met</v>
      </c>
    </row>
    <row r="4790" spans="1:25" x14ac:dyDescent="0.25">
      <c r="A4790" s="9" t="s">
        <v>8296</v>
      </c>
      <c r="B4790" s="23">
        <v>46071.305555555598</v>
      </c>
      <c r="C4790" s="23">
        <v>46071.3125</v>
      </c>
      <c r="D4790" s="23">
        <v>46071.335416666698</v>
      </c>
      <c r="E4790" s="9" t="s">
        <v>212</v>
      </c>
      <c r="F4790" s="9" t="s">
        <v>188</v>
      </c>
      <c r="G4790" s="9" t="s">
        <v>213</v>
      </c>
      <c r="H4790" s="9" t="s">
        <v>88</v>
      </c>
      <c r="I4790" s="9" t="s">
        <v>92</v>
      </c>
      <c r="J4790" s="9" t="s">
        <v>413</v>
      </c>
      <c r="K4790" s="9" t="s">
        <v>303</v>
      </c>
      <c r="L4790" s="9" t="s">
        <v>226</v>
      </c>
      <c r="M4790" s="9" t="s">
        <v>2818</v>
      </c>
      <c r="N4790" s="9" t="s">
        <v>198</v>
      </c>
      <c r="O4790" s="9" t="s">
        <v>178</v>
      </c>
      <c r="P4790" s="9" t="s">
        <v>360</v>
      </c>
      <c r="Q4790" s="9" t="s">
        <v>219</v>
      </c>
      <c r="R4790" s="9">
        <v>0</v>
      </c>
      <c r="S4790" s="9">
        <v>18</v>
      </c>
      <c r="T4790" s="9" t="s">
        <v>136</v>
      </c>
      <c r="U4790" s="9" t="s">
        <v>290</v>
      </c>
      <c r="X4790" s="9">
        <f>INDEX(SLA_Policy!$D$2:$D$5,MATCH(F4790,SLA_Policy!$A$2:$A$5,0))</f>
        <v>72</v>
      </c>
      <c r="Y4790" s="9" t="str">
        <f>IF(E4790="Cancelled","Excluded",IF(D4790="",IF((SLA_Policy!$B$8-B4790)*24&gt;X4790,"Open - Breached","Open - On Track"),IF((D4790-B4790)*24&lt;=X4790,"Met","Breached")))</f>
        <v>Met</v>
      </c>
    </row>
    <row r="4791" spans="1:25" x14ac:dyDescent="0.25">
      <c r="A4791" s="9" t="s">
        <v>8297</v>
      </c>
      <c r="B4791" s="23">
        <v>46071.309722222199</v>
      </c>
      <c r="C4791" s="23">
        <v>46071.375694444498</v>
      </c>
      <c r="D4791" s="23">
        <v>46072.3972222222</v>
      </c>
      <c r="E4791" s="9" t="s">
        <v>212</v>
      </c>
      <c r="F4791" s="9" t="s">
        <v>189</v>
      </c>
      <c r="G4791" s="9" t="s">
        <v>213</v>
      </c>
      <c r="H4791" s="9" t="s">
        <v>166</v>
      </c>
      <c r="I4791" s="9" t="s">
        <v>286</v>
      </c>
      <c r="J4791" s="9" t="s">
        <v>383</v>
      </c>
      <c r="K4791" s="9" t="s">
        <v>246</v>
      </c>
      <c r="L4791" s="9" t="s">
        <v>104</v>
      </c>
      <c r="M4791" s="9" t="s">
        <v>1398</v>
      </c>
      <c r="N4791" s="9" t="s">
        <v>197</v>
      </c>
      <c r="O4791" s="9" t="s">
        <v>181</v>
      </c>
      <c r="P4791" s="9" t="s">
        <v>445</v>
      </c>
      <c r="Q4791" s="9" t="s">
        <v>219</v>
      </c>
      <c r="R4791" s="9">
        <v>0</v>
      </c>
      <c r="S4791" s="9">
        <v>7</v>
      </c>
      <c r="U4791" s="9" t="s">
        <v>248</v>
      </c>
      <c r="X4791" s="9">
        <f>INDEX(SLA_Policy!$D$2:$D$5,MATCH(F4791,SLA_Policy!$A$2:$A$5,0))</f>
        <v>120</v>
      </c>
      <c r="Y4791" s="9" t="str">
        <f>IF(E4791="Cancelled","Excluded",IF(D4791="",IF((SLA_Policy!$B$8-B4791)*24&gt;X4791,"Open - Breached","Open - On Track"),IF((D4791-B4791)*24&lt;=X4791,"Met","Breached")))</f>
        <v>Met</v>
      </c>
    </row>
    <row r="4792" spans="1:25" x14ac:dyDescent="0.25">
      <c r="A4792" s="9" t="s">
        <v>8298</v>
      </c>
      <c r="B4792" s="23">
        <v>46071.313194444498</v>
      </c>
      <c r="C4792" s="23">
        <v>46071.326388888898</v>
      </c>
      <c r="D4792" s="23">
        <v>46071.4909722222</v>
      </c>
      <c r="E4792" s="9" t="s">
        <v>212</v>
      </c>
      <c r="F4792" s="9" t="s">
        <v>189</v>
      </c>
      <c r="G4792" s="9" t="s">
        <v>213</v>
      </c>
      <c r="H4792" s="9" t="s">
        <v>162</v>
      </c>
      <c r="I4792" s="9" t="s">
        <v>393</v>
      </c>
      <c r="J4792" s="9" t="s">
        <v>1718</v>
      </c>
      <c r="K4792" s="9" t="s">
        <v>239</v>
      </c>
      <c r="L4792" s="9" t="s">
        <v>104</v>
      </c>
      <c r="M4792" s="9" t="s">
        <v>2407</v>
      </c>
      <c r="N4792" s="9" t="s">
        <v>198</v>
      </c>
      <c r="O4792" s="9" t="s">
        <v>116</v>
      </c>
      <c r="P4792" s="9" t="s">
        <v>342</v>
      </c>
      <c r="Q4792" s="9" t="s">
        <v>219</v>
      </c>
      <c r="R4792" s="9">
        <v>0</v>
      </c>
      <c r="S4792" s="9">
        <v>5</v>
      </c>
      <c r="U4792" s="9" t="s">
        <v>290</v>
      </c>
      <c r="W4792" s="9">
        <v>5</v>
      </c>
      <c r="X4792" s="9">
        <f>INDEX(SLA_Policy!$D$2:$D$5,MATCH(F4792,SLA_Policy!$A$2:$A$5,0))</f>
        <v>120</v>
      </c>
      <c r="Y4792" s="9" t="str">
        <f>IF(E4792="Cancelled","Excluded",IF(D4792="",IF((SLA_Policy!$B$8-B4792)*24&gt;X4792,"Open - Breached","Open - On Track"),IF((D4792-B4792)*24&lt;=X4792,"Met","Breached")))</f>
        <v>Met</v>
      </c>
    </row>
    <row r="4793" spans="1:25" x14ac:dyDescent="0.25">
      <c r="A4793" s="9" t="s">
        <v>8299</v>
      </c>
      <c r="B4793" s="23">
        <v>46071.315972222197</v>
      </c>
      <c r="C4793" s="23">
        <v>46071.316666666702</v>
      </c>
      <c r="D4793" s="23">
        <v>46071.427777777797</v>
      </c>
      <c r="E4793" s="9" t="s">
        <v>212</v>
      </c>
      <c r="F4793" s="9" t="s">
        <v>187</v>
      </c>
      <c r="G4793" s="9" t="s">
        <v>213</v>
      </c>
      <c r="H4793" s="9" t="s">
        <v>164</v>
      </c>
      <c r="I4793" s="9" t="s">
        <v>260</v>
      </c>
      <c r="J4793" s="9" t="s">
        <v>6092</v>
      </c>
      <c r="K4793" s="9" t="s">
        <v>410</v>
      </c>
      <c r="L4793" s="9" t="s">
        <v>307</v>
      </c>
      <c r="M4793" s="9" t="s">
        <v>787</v>
      </c>
      <c r="N4793" s="9" t="s">
        <v>198</v>
      </c>
      <c r="O4793" s="9" t="s">
        <v>180</v>
      </c>
      <c r="P4793" s="9" t="s">
        <v>368</v>
      </c>
      <c r="Q4793" s="9" t="s">
        <v>273</v>
      </c>
      <c r="R4793" s="9">
        <v>0</v>
      </c>
      <c r="S4793" s="9">
        <v>40</v>
      </c>
      <c r="T4793" s="9" t="s">
        <v>265</v>
      </c>
      <c r="U4793" s="9" t="s">
        <v>248</v>
      </c>
      <c r="X4793" s="9">
        <f>INDEX(SLA_Policy!$D$2:$D$5,MATCH(F4793,SLA_Policy!$A$2:$A$5,0))</f>
        <v>8</v>
      </c>
      <c r="Y4793" s="9" t="str">
        <f>IF(E4793="Cancelled","Excluded",IF(D4793="",IF((SLA_Policy!$B$8-B4793)*24&gt;X4793,"Open - Breached","Open - On Track"),IF((D4793-B4793)*24&lt;=X4793,"Met","Breached")))</f>
        <v>Met</v>
      </c>
    </row>
    <row r="4794" spans="1:25" x14ac:dyDescent="0.25">
      <c r="A4794" s="9" t="s">
        <v>8300</v>
      </c>
      <c r="B4794" s="23">
        <v>46071.317361111098</v>
      </c>
      <c r="C4794" s="23">
        <v>46071.423611111102</v>
      </c>
      <c r="D4794" s="23">
        <v>46076.335416666698</v>
      </c>
      <c r="E4794" s="9" t="s">
        <v>212</v>
      </c>
      <c r="F4794" s="9" t="s">
        <v>189</v>
      </c>
      <c r="G4794" s="9" t="s">
        <v>236</v>
      </c>
      <c r="H4794" s="9" t="s">
        <v>164</v>
      </c>
      <c r="I4794" s="9" t="s">
        <v>421</v>
      </c>
      <c r="J4794" s="9" t="s">
        <v>902</v>
      </c>
      <c r="K4794" s="9" t="s">
        <v>246</v>
      </c>
      <c r="L4794" s="9" t="s">
        <v>311</v>
      </c>
      <c r="M4794" s="9" t="s">
        <v>2478</v>
      </c>
      <c r="N4794" s="9" t="s">
        <v>196</v>
      </c>
      <c r="O4794" s="9" t="s">
        <v>180</v>
      </c>
      <c r="P4794" s="9" t="s">
        <v>278</v>
      </c>
      <c r="Q4794" s="9" t="s">
        <v>219</v>
      </c>
      <c r="R4794" s="9">
        <v>1</v>
      </c>
      <c r="S4794" s="9">
        <v>55</v>
      </c>
      <c r="T4794" s="9" t="s">
        <v>464</v>
      </c>
      <c r="U4794" s="9" t="s">
        <v>242</v>
      </c>
      <c r="X4794" s="9">
        <f>INDEX(SLA_Policy!$D$2:$D$5,MATCH(F4794,SLA_Policy!$A$2:$A$5,0))</f>
        <v>120</v>
      </c>
      <c r="Y4794" s="9" t="str">
        <f>IF(E4794="Cancelled","Excluded",IF(D4794="",IF((SLA_Policy!$B$8-B4794)*24&gt;X4794,"Open - Breached","Open - On Track"),IF((D4794-B4794)*24&lt;=X4794,"Met","Breached")))</f>
        <v>Breached</v>
      </c>
    </row>
    <row r="4795" spans="1:25" x14ac:dyDescent="0.25">
      <c r="A4795" s="9" t="s">
        <v>8301</v>
      </c>
      <c r="B4795" s="23">
        <v>46071.318749999999</v>
      </c>
      <c r="C4795" s="23">
        <v>46071.3305555556</v>
      </c>
      <c r="D4795" s="23">
        <v>46072.335416666698</v>
      </c>
      <c r="E4795" s="9" t="s">
        <v>212</v>
      </c>
      <c r="F4795" s="9" t="s">
        <v>188</v>
      </c>
      <c r="G4795" s="9" t="s">
        <v>213</v>
      </c>
      <c r="H4795" s="9" t="s">
        <v>167</v>
      </c>
      <c r="I4795" s="9" t="s">
        <v>349</v>
      </c>
      <c r="J4795" s="9" t="s">
        <v>8302</v>
      </c>
      <c r="K4795" s="9" t="s">
        <v>246</v>
      </c>
      <c r="L4795" s="9" t="s">
        <v>216</v>
      </c>
      <c r="M4795" s="9" t="s">
        <v>4123</v>
      </c>
      <c r="N4795" s="9" t="s">
        <v>196</v>
      </c>
      <c r="O4795" s="9" t="s">
        <v>116</v>
      </c>
      <c r="P4795" s="9" t="s">
        <v>234</v>
      </c>
      <c r="Q4795" s="9" t="s">
        <v>219</v>
      </c>
      <c r="R4795" s="9">
        <v>1</v>
      </c>
      <c r="S4795" s="9">
        <v>17</v>
      </c>
      <c r="U4795" s="9" t="s">
        <v>248</v>
      </c>
      <c r="W4795" s="9">
        <v>4</v>
      </c>
      <c r="X4795" s="9">
        <f>INDEX(SLA_Policy!$D$2:$D$5,MATCH(F4795,SLA_Policy!$A$2:$A$5,0))</f>
        <v>72</v>
      </c>
      <c r="Y4795" s="9" t="str">
        <f>IF(E4795="Cancelled","Excluded",IF(D4795="",IF((SLA_Policy!$B$8-B4795)*24&gt;X4795,"Open - Breached","Open - On Track"),IF((D4795-B4795)*24&lt;=X4795,"Met","Breached")))</f>
        <v>Met</v>
      </c>
    </row>
    <row r="4796" spans="1:25" x14ac:dyDescent="0.25">
      <c r="A4796" s="9" t="s">
        <v>8303</v>
      </c>
      <c r="B4796" s="23">
        <v>46071.328472222202</v>
      </c>
      <c r="C4796" s="23">
        <v>46071.338194444397</v>
      </c>
      <c r="D4796" s="23">
        <v>46071.442361111098</v>
      </c>
      <c r="E4796" s="9" t="s">
        <v>212</v>
      </c>
      <c r="F4796" s="9" t="s">
        <v>188</v>
      </c>
      <c r="G4796" s="9" t="s">
        <v>213</v>
      </c>
      <c r="H4796" s="9" t="s">
        <v>162</v>
      </c>
      <c r="I4796" s="9" t="s">
        <v>244</v>
      </c>
      <c r="J4796" s="9" t="s">
        <v>8304</v>
      </c>
      <c r="K4796" s="9" t="s">
        <v>246</v>
      </c>
      <c r="L4796" s="9" t="s">
        <v>104</v>
      </c>
      <c r="M4796" s="9" t="s">
        <v>1937</v>
      </c>
      <c r="N4796" s="9" t="s">
        <v>199</v>
      </c>
      <c r="O4796" s="9" t="s">
        <v>179</v>
      </c>
      <c r="P4796" s="9" t="s">
        <v>264</v>
      </c>
      <c r="Q4796" s="9" t="s">
        <v>219</v>
      </c>
      <c r="R4796" s="9">
        <v>0</v>
      </c>
      <c r="S4796" s="9">
        <v>38</v>
      </c>
      <c r="U4796" s="9" t="s">
        <v>266</v>
      </c>
      <c r="W4796" s="9">
        <v>5</v>
      </c>
      <c r="X4796" s="9">
        <f>INDEX(SLA_Policy!$D$2:$D$5,MATCH(F4796,SLA_Policy!$A$2:$A$5,0))</f>
        <v>72</v>
      </c>
      <c r="Y4796" s="9" t="str">
        <f>IF(E4796="Cancelled","Excluded",IF(D4796="",IF((SLA_Policy!$B$8-B4796)*24&gt;X4796,"Open - Breached","Open - On Track"),IF((D4796-B4796)*24&lt;=X4796,"Met","Breached")))</f>
        <v>Met</v>
      </c>
    </row>
    <row r="4797" spans="1:25" x14ac:dyDescent="0.25">
      <c r="A4797" s="9" t="s">
        <v>8305</v>
      </c>
      <c r="B4797" s="23">
        <v>46071.343055555597</v>
      </c>
      <c r="C4797" s="23">
        <v>46071.35</v>
      </c>
      <c r="D4797" s="23">
        <v>46071.449305555601</v>
      </c>
      <c r="E4797" s="9" t="s">
        <v>212</v>
      </c>
      <c r="F4797" s="9" t="s">
        <v>188</v>
      </c>
      <c r="G4797" s="9" t="s">
        <v>213</v>
      </c>
      <c r="H4797" s="9" t="s">
        <v>161</v>
      </c>
      <c r="I4797" s="9" t="s">
        <v>454</v>
      </c>
      <c r="J4797" s="9" t="s">
        <v>5152</v>
      </c>
      <c r="K4797" s="9" t="s">
        <v>215</v>
      </c>
      <c r="L4797" s="9" t="s">
        <v>270</v>
      </c>
      <c r="M4797" s="9" t="s">
        <v>384</v>
      </c>
      <c r="N4797" s="9" t="s">
        <v>199</v>
      </c>
      <c r="O4797" s="9" t="s">
        <v>116</v>
      </c>
      <c r="P4797" s="9" t="s">
        <v>590</v>
      </c>
      <c r="Q4797" s="9" t="s">
        <v>219</v>
      </c>
      <c r="R4797" s="9">
        <v>0</v>
      </c>
      <c r="S4797" s="9">
        <v>8</v>
      </c>
      <c r="U4797" s="9" t="s">
        <v>221</v>
      </c>
      <c r="W4797" s="9">
        <v>4</v>
      </c>
      <c r="X4797" s="9">
        <f>INDEX(SLA_Policy!$D$2:$D$5,MATCH(F4797,SLA_Policy!$A$2:$A$5,0))</f>
        <v>72</v>
      </c>
      <c r="Y4797" s="9" t="str">
        <f>IF(E4797="Cancelled","Excluded",IF(D4797="",IF((SLA_Policy!$B$8-B4797)*24&gt;X4797,"Open - Breached","Open - On Track"),IF((D4797-B4797)*24&lt;=X4797,"Met","Breached")))</f>
        <v>Met</v>
      </c>
    </row>
    <row r="4798" spans="1:25" x14ac:dyDescent="0.25">
      <c r="A4798" s="9" t="s">
        <v>8306</v>
      </c>
      <c r="B4798" s="23">
        <v>46071.351388888899</v>
      </c>
      <c r="C4798" s="23">
        <v>46071.464583333298</v>
      </c>
      <c r="D4798" s="23">
        <v>46072.393750000003</v>
      </c>
      <c r="E4798" s="9" t="s">
        <v>212</v>
      </c>
      <c r="F4798" s="9" t="s">
        <v>189</v>
      </c>
      <c r="G4798" s="9" t="s">
        <v>213</v>
      </c>
      <c r="H4798" s="9" t="s">
        <v>162</v>
      </c>
      <c r="I4798" s="9" t="s">
        <v>393</v>
      </c>
      <c r="J4798" s="9" t="s">
        <v>1693</v>
      </c>
      <c r="K4798" s="9" t="s">
        <v>246</v>
      </c>
      <c r="L4798" s="9" t="s">
        <v>104</v>
      </c>
      <c r="M4798" s="9" t="s">
        <v>1618</v>
      </c>
      <c r="N4798" s="9" t="s">
        <v>198</v>
      </c>
      <c r="O4798" s="9" t="s">
        <v>116</v>
      </c>
      <c r="P4798" s="9" t="s">
        <v>218</v>
      </c>
      <c r="Q4798" s="9" t="s">
        <v>219</v>
      </c>
      <c r="R4798" s="9">
        <v>0</v>
      </c>
      <c r="S4798" s="9">
        <v>16</v>
      </c>
      <c r="U4798" s="9" t="s">
        <v>290</v>
      </c>
      <c r="W4798" s="9">
        <v>4</v>
      </c>
      <c r="X4798" s="9">
        <f>INDEX(SLA_Policy!$D$2:$D$5,MATCH(F4798,SLA_Policy!$A$2:$A$5,0))</f>
        <v>120</v>
      </c>
      <c r="Y4798" s="9" t="str">
        <f>IF(E4798="Cancelled","Excluded",IF(D4798="",IF((SLA_Policy!$B$8-B4798)*24&gt;X4798,"Open - Breached","Open - On Track"),IF((D4798-B4798)*24&lt;=X4798,"Met","Breached")))</f>
        <v>Met</v>
      </c>
    </row>
    <row r="4799" spans="1:25" x14ac:dyDescent="0.25">
      <c r="A4799" s="9" t="s">
        <v>8307</v>
      </c>
      <c r="B4799" s="23">
        <v>46071.353472222203</v>
      </c>
      <c r="C4799" s="23">
        <v>46071.40625</v>
      </c>
      <c r="D4799" s="23">
        <v>46072.397916666698</v>
      </c>
      <c r="E4799" s="9" t="s">
        <v>212</v>
      </c>
      <c r="F4799" s="9" t="s">
        <v>188</v>
      </c>
      <c r="G4799" s="9" t="s">
        <v>236</v>
      </c>
      <c r="H4799" s="9" t="s">
        <v>163</v>
      </c>
      <c r="I4799" s="9" t="s">
        <v>315</v>
      </c>
      <c r="J4799" s="9" t="s">
        <v>402</v>
      </c>
      <c r="K4799" s="9" t="s">
        <v>246</v>
      </c>
      <c r="L4799" s="9" t="s">
        <v>226</v>
      </c>
      <c r="M4799" s="9" t="s">
        <v>2251</v>
      </c>
      <c r="N4799" s="9" t="s">
        <v>196</v>
      </c>
      <c r="O4799" s="9" t="s">
        <v>176</v>
      </c>
      <c r="P4799" s="9" t="s">
        <v>503</v>
      </c>
      <c r="Q4799" s="9" t="s">
        <v>219</v>
      </c>
      <c r="R4799" s="9">
        <v>0</v>
      </c>
      <c r="S4799" s="9">
        <v>158</v>
      </c>
      <c r="T4799" s="9" t="s">
        <v>220</v>
      </c>
      <c r="U4799" s="9" t="s">
        <v>242</v>
      </c>
      <c r="W4799" s="9">
        <v>3</v>
      </c>
      <c r="X4799" s="9">
        <f>INDEX(SLA_Policy!$D$2:$D$5,MATCH(F4799,SLA_Policy!$A$2:$A$5,0))</f>
        <v>72</v>
      </c>
      <c r="Y4799" s="9" t="str">
        <f>IF(E4799="Cancelled","Excluded",IF(D4799="",IF((SLA_Policy!$B$8-B4799)*24&gt;X4799,"Open - Breached","Open - On Track"),IF((D4799-B4799)*24&lt;=X4799,"Met","Breached")))</f>
        <v>Met</v>
      </c>
    </row>
    <row r="4800" spans="1:25" x14ac:dyDescent="0.25">
      <c r="A4800" s="9" t="s">
        <v>8308</v>
      </c>
      <c r="B4800" s="23">
        <v>46071.362500000003</v>
      </c>
      <c r="C4800" s="23">
        <v>46071.363888888904</v>
      </c>
      <c r="D4800" s="23">
        <v>46071.504861111098</v>
      </c>
      <c r="E4800" s="9" t="s">
        <v>212</v>
      </c>
      <c r="F4800" s="9" t="s">
        <v>188</v>
      </c>
      <c r="G4800" s="9" t="s">
        <v>213</v>
      </c>
      <c r="H4800" s="9" t="s">
        <v>88</v>
      </c>
      <c r="I4800" s="9" t="s">
        <v>92</v>
      </c>
      <c r="J4800" s="9" t="s">
        <v>5311</v>
      </c>
      <c r="K4800" s="9" t="s">
        <v>246</v>
      </c>
      <c r="L4800" s="9" t="s">
        <v>104</v>
      </c>
      <c r="M4800" s="9" t="s">
        <v>8309</v>
      </c>
      <c r="N4800" s="9" t="s">
        <v>198</v>
      </c>
      <c r="O4800" s="9" t="s">
        <v>178</v>
      </c>
      <c r="P4800" s="9" t="s">
        <v>360</v>
      </c>
      <c r="Q4800" s="9" t="s">
        <v>219</v>
      </c>
      <c r="R4800" s="9">
        <v>0</v>
      </c>
      <c r="S4800" s="9">
        <v>18</v>
      </c>
      <c r="T4800" s="9" t="s">
        <v>136</v>
      </c>
      <c r="U4800" s="9" t="s">
        <v>221</v>
      </c>
      <c r="W4800" s="9">
        <v>5</v>
      </c>
      <c r="X4800" s="9">
        <f>INDEX(SLA_Policy!$D$2:$D$5,MATCH(F4800,SLA_Policy!$A$2:$A$5,0))</f>
        <v>72</v>
      </c>
      <c r="Y4800" s="9" t="str">
        <f>IF(E4800="Cancelled","Excluded",IF(D4800="",IF((SLA_Policy!$B$8-B4800)*24&gt;X4800,"Open - Breached","Open - On Track"),IF((D4800-B4800)*24&lt;=X4800,"Met","Breached")))</f>
        <v>Met</v>
      </c>
    </row>
    <row r="4801" spans="1:25" x14ac:dyDescent="0.25">
      <c r="A4801" s="9" t="s">
        <v>8310</v>
      </c>
      <c r="B4801" s="23">
        <v>46071.368750000001</v>
      </c>
      <c r="C4801" s="23">
        <v>46071.369444444397</v>
      </c>
      <c r="D4801" s="23">
        <v>46071.382638888899</v>
      </c>
      <c r="E4801" s="9" t="s">
        <v>212</v>
      </c>
      <c r="F4801" s="9" t="s">
        <v>188</v>
      </c>
      <c r="G4801" s="9" t="s">
        <v>213</v>
      </c>
      <c r="H4801" s="9" t="s">
        <v>161</v>
      </c>
      <c r="I4801" s="9" t="s">
        <v>389</v>
      </c>
      <c r="J4801" s="9" t="s">
        <v>1243</v>
      </c>
      <c r="K4801" s="9" t="s">
        <v>225</v>
      </c>
      <c r="L4801" s="9" t="s">
        <v>371</v>
      </c>
      <c r="M4801" s="9" t="s">
        <v>4245</v>
      </c>
      <c r="N4801" s="9" t="s">
        <v>200</v>
      </c>
      <c r="O4801" s="9" t="s">
        <v>116</v>
      </c>
      <c r="P4801" s="9" t="s">
        <v>525</v>
      </c>
      <c r="Q4801" s="9" t="s">
        <v>219</v>
      </c>
      <c r="R4801" s="9">
        <v>0</v>
      </c>
      <c r="S4801" s="9">
        <v>8</v>
      </c>
      <c r="U4801" s="9" t="s">
        <v>221</v>
      </c>
      <c r="X4801" s="9">
        <f>INDEX(SLA_Policy!$D$2:$D$5,MATCH(F4801,SLA_Policy!$A$2:$A$5,0))</f>
        <v>72</v>
      </c>
      <c r="Y4801" s="9" t="str">
        <f>IF(E4801="Cancelled","Excluded",IF(D4801="",IF((SLA_Policy!$B$8-B4801)*24&gt;X4801,"Open - Breached","Open - On Track"),IF((D4801-B4801)*24&lt;=X4801,"Met","Breached")))</f>
        <v>Met</v>
      </c>
    </row>
    <row r="4802" spans="1:25" x14ac:dyDescent="0.25">
      <c r="A4802" s="9" t="s">
        <v>8311</v>
      </c>
      <c r="B4802" s="23">
        <v>46071.372916666704</v>
      </c>
      <c r="C4802" s="23">
        <v>46071.390277777798</v>
      </c>
      <c r="D4802" s="23">
        <v>46072.379166666702</v>
      </c>
      <c r="E4802" s="9" t="s">
        <v>212</v>
      </c>
      <c r="F4802" s="9" t="s">
        <v>189</v>
      </c>
      <c r="G4802" s="9" t="s">
        <v>213</v>
      </c>
      <c r="H4802" s="9" t="s">
        <v>162</v>
      </c>
      <c r="I4802" s="9" t="s">
        <v>416</v>
      </c>
      <c r="J4802" s="9" t="s">
        <v>8312</v>
      </c>
      <c r="K4802" s="9" t="s">
        <v>246</v>
      </c>
      <c r="L4802" s="9" t="s">
        <v>226</v>
      </c>
      <c r="M4802" s="9" t="s">
        <v>1507</v>
      </c>
      <c r="N4802" s="9" t="s">
        <v>197</v>
      </c>
      <c r="O4802" s="9" t="s">
        <v>176</v>
      </c>
      <c r="P4802" s="9" t="s">
        <v>253</v>
      </c>
      <c r="Q4802" s="9" t="s">
        <v>219</v>
      </c>
      <c r="R4802" s="9">
        <v>0</v>
      </c>
      <c r="S4802" s="9">
        <v>26</v>
      </c>
      <c r="U4802" s="9" t="s">
        <v>266</v>
      </c>
      <c r="X4802" s="9">
        <f>INDEX(SLA_Policy!$D$2:$D$5,MATCH(F4802,SLA_Policy!$A$2:$A$5,0))</f>
        <v>120</v>
      </c>
      <c r="Y4802" s="9" t="str">
        <f>IF(E4802="Cancelled","Excluded",IF(D4802="",IF((SLA_Policy!$B$8-B4802)*24&gt;X4802,"Open - Breached","Open - On Track"),IF((D4802-B4802)*24&lt;=X4802,"Met","Breached")))</f>
        <v>Met</v>
      </c>
    </row>
    <row r="4803" spans="1:25" x14ac:dyDescent="0.25">
      <c r="A4803" s="9" t="s">
        <v>8313</v>
      </c>
      <c r="B4803" s="23">
        <v>46071.379166666702</v>
      </c>
      <c r="C4803" s="23">
        <v>46071.5625</v>
      </c>
      <c r="D4803" s="23">
        <v>46073.345833333296</v>
      </c>
      <c r="E4803" s="9" t="s">
        <v>212</v>
      </c>
      <c r="F4803" s="9" t="s">
        <v>189</v>
      </c>
      <c r="G4803" s="9" t="s">
        <v>213</v>
      </c>
      <c r="H4803" s="9" t="s">
        <v>167</v>
      </c>
      <c r="I4803" s="9" t="s">
        <v>536</v>
      </c>
      <c r="J4803" s="9" t="s">
        <v>6452</v>
      </c>
      <c r="K4803" s="9" t="s">
        <v>239</v>
      </c>
      <c r="L4803" s="9" t="s">
        <v>104</v>
      </c>
      <c r="M4803" s="9" t="s">
        <v>5131</v>
      </c>
      <c r="N4803" s="9" t="s">
        <v>197</v>
      </c>
      <c r="O4803" s="9" t="s">
        <v>180</v>
      </c>
      <c r="P4803" s="9" t="s">
        <v>381</v>
      </c>
      <c r="Q4803" s="9" t="s">
        <v>273</v>
      </c>
      <c r="R4803" s="9">
        <v>0</v>
      </c>
      <c r="S4803" s="9">
        <v>62</v>
      </c>
      <c r="T4803" s="9" t="s">
        <v>136</v>
      </c>
      <c r="U4803" s="9" t="s">
        <v>266</v>
      </c>
      <c r="X4803" s="9">
        <f>INDEX(SLA_Policy!$D$2:$D$5,MATCH(F4803,SLA_Policy!$A$2:$A$5,0))</f>
        <v>120</v>
      </c>
      <c r="Y4803" s="9" t="str">
        <f>IF(E4803="Cancelled","Excluded",IF(D4803="",IF((SLA_Policy!$B$8-B4803)*24&gt;X4803,"Open - Breached","Open - On Track"),IF((D4803-B4803)*24&lt;=X4803,"Met","Breached")))</f>
        <v>Met</v>
      </c>
    </row>
    <row r="4804" spans="1:25" x14ac:dyDescent="0.25">
      <c r="A4804" s="9" t="s">
        <v>8314</v>
      </c>
      <c r="B4804" s="23">
        <v>46071.381944444503</v>
      </c>
      <c r="C4804" s="23">
        <v>46071.713888888902</v>
      </c>
      <c r="D4804" s="23">
        <v>46072.315972222197</v>
      </c>
      <c r="E4804" s="9" t="s">
        <v>212</v>
      </c>
      <c r="F4804" s="9" t="s">
        <v>189</v>
      </c>
      <c r="G4804" s="9" t="s">
        <v>236</v>
      </c>
      <c r="H4804" s="9" t="s">
        <v>161</v>
      </c>
      <c r="I4804" s="9" t="s">
        <v>237</v>
      </c>
      <c r="J4804" s="9" t="s">
        <v>8315</v>
      </c>
      <c r="K4804" s="9" t="s">
        <v>246</v>
      </c>
      <c r="L4804" s="9" t="s">
        <v>293</v>
      </c>
      <c r="M4804" s="9" t="s">
        <v>2393</v>
      </c>
      <c r="N4804" s="9" t="s">
        <v>196</v>
      </c>
      <c r="O4804" s="9" t="s">
        <v>177</v>
      </c>
      <c r="P4804" s="9" t="s">
        <v>241</v>
      </c>
      <c r="Q4804" s="9" t="s">
        <v>219</v>
      </c>
      <c r="R4804" s="9">
        <v>0</v>
      </c>
      <c r="S4804" s="9">
        <v>9</v>
      </c>
      <c r="U4804" s="9" t="s">
        <v>242</v>
      </c>
      <c r="X4804" s="9">
        <f>INDEX(SLA_Policy!$D$2:$D$5,MATCH(F4804,SLA_Policy!$A$2:$A$5,0))</f>
        <v>120</v>
      </c>
      <c r="Y4804" s="9" t="str">
        <f>IF(E4804="Cancelled","Excluded",IF(D4804="",IF((SLA_Policy!$B$8-B4804)*24&gt;X4804,"Open - Breached","Open - On Track"),IF((D4804-B4804)*24&lt;=X4804,"Met","Breached")))</f>
        <v>Met</v>
      </c>
    </row>
    <row r="4805" spans="1:25" x14ac:dyDescent="0.25">
      <c r="A4805" s="9" t="s">
        <v>8316</v>
      </c>
      <c r="B4805" s="23">
        <v>46071.386805555601</v>
      </c>
      <c r="C4805" s="23">
        <v>46071.388888888898</v>
      </c>
      <c r="D4805" s="23">
        <v>46071.393750000003</v>
      </c>
      <c r="E4805" s="9" t="s">
        <v>212</v>
      </c>
      <c r="F4805" s="9" t="s">
        <v>188</v>
      </c>
      <c r="G4805" s="9" t="s">
        <v>213</v>
      </c>
      <c r="H4805" s="9" t="s">
        <v>161</v>
      </c>
      <c r="I4805" s="9" t="s">
        <v>389</v>
      </c>
      <c r="J4805" s="9" t="s">
        <v>2441</v>
      </c>
      <c r="K4805" s="9" t="s">
        <v>246</v>
      </c>
      <c r="L4805" s="9" t="s">
        <v>216</v>
      </c>
      <c r="M4805" s="9" t="s">
        <v>4266</v>
      </c>
      <c r="N4805" s="9" t="s">
        <v>198</v>
      </c>
      <c r="O4805" s="9" t="s">
        <v>116</v>
      </c>
      <c r="P4805" s="9" t="s">
        <v>218</v>
      </c>
      <c r="Q4805" s="9" t="s">
        <v>219</v>
      </c>
      <c r="R4805" s="9">
        <v>0</v>
      </c>
      <c r="S4805" s="9">
        <v>5</v>
      </c>
      <c r="U4805" s="9" t="s">
        <v>266</v>
      </c>
      <c r="X4805" s="9">
        <f>INDEX(SLA_Policy!$D$2:$D$5,MATCH(F4805,SLA_Policy!$A$2:$A$5,0))</f>
        <v>72</v>
      </c>
      <c r="Y4805" s="9" t="str">
        <f>IF(E4805="Cancelled","Excluded",IF(D4805="",IF((SLA_Policy!$B$8-B4805)*24&gt;X4805,"Open - Breached","Open - On Track"),IF((D4805-B4805)*24&lt;=X4805,"Met","Breached")))</f>
        <v>Met</v>
      </c>
    </row>
    <row r="4806" spans="1:25" x14ac:dyDescent="0.25">
      <c r="A4806" s="9" t="s">
        <v>8317</v>
      </c>
      <c r="B4806" s="23">
        <v>46071.390972222202</v>
      </c>
      <c r="C4806" s="23">
        <v>46071.394444444399</v>
      </c>
      <c r="D4806" s="23">
        <v>46071.4597222222</v>
      </c>
      <c r="E4806" s="9" t="s">
        <v>212</v>
      </c>
      <c r="F4806" s="9" t="s">
        <v>188</v>
      </c>
      <c r="G4806" s="9" t="s">
        <v>213</v>
      </c>
      <c r="H4806" s="9" t="s">
        <v>161</v>
      </c>
      <c r="I4806" s="9" t="s">
        <v>389</v>
      </c>
      <c r="J4806" s="9" t="s">
        <v>1177</v>
      </c>
      <c r="K4806" s="9" t="s">
        <v>215</v>
      </c>
      <c r="L4806" s="9" t="s">
        <v>226</v>
      </c>
      <c r="M4806" s="9" t="s">
        <v>8263</v>
      </c>
      <c r="N4806" s="9" t="s">
        <v>198</v>
      </c>
      <c r="O4806" s="9" t="s">
        <v>116</v>
      </c>
      <c r="P4806" s="9" t="s">
        <v>525</v>
      </c>
      <c r="Q4806" s="9" t="s">
        <v>219</v>
      </c>
      <c r="R4806" s="9">
        <v>0</v>
      </c>
      <c r="S4806" s="9">
        <v>3</v>
      </c>
      <c r="U4806" s="9" t="s">
        <v>221</v>
      </c>
      <c r="X4806" s="9">
        <f>INDEX(SLA_Policy!$D$2:$D$5,MATCH(F4806,SLA_Policy!$A$2:$A$5,0))</f>
        <v>72</v>
      </c>
      <c r="Y4806" s="9" t="str">
        <f>IF(E4806="Cancelled","Excluded",IF(D4806="",IF((SLA_Policy!$B$8-B4806)*24&gt;X4806,"Open - Breached","Open - On Track"),IF((D4806-B4806)*24&lt;=X4806,"Met","Breached")))</f>
        <v>Met</v>
      </c>
    </row>
    <row r="4807" spans="1:25" x14ac:dyDescent="0.25">
      <c r="A4807" s="9" t="s">
        <v>8318</v>
      </c>
      <c r="B4807" s="23">
        <v>46071.393750000003</v>
      </c>
      <c r="C4807" s="23">
        <v>46071.4868055556</v>
      </c>
      <c r="D4807" s="23">
        <v>46071.523611111101</v>
      </c>
      <c r="E4807" s="9" t="s">
        <v>212</v>
      </c>
      <c r="F4807" s="9" t="s">
        <v>188</v>
      </c>
      <c r="G4807" s="9" t="s">
        <v>236</v>
      </c>
      <c r="H4807" s="9" t="s">
        <v>167</v>
      </c>
      <c r="I4807" s="9" t="s">
        <v>255</v>
      </c>
      <c r="J4807" s="9" t="s">
        <v>1723</v>
      </c>
      <c r="K4807" s="9" t="s">
        <v>262</v>
      </c>
      <c r="L4807" s="9" t="s">
        <v>226</v>
      </c>
      <c r="M4807" s="9" t="s">
        <v>3162</v>
      </c>
      <c r="N4807" s="9" t="s">
        <v>196</v>
      </c>
      <c r="O4807" s="9" t="s">
        <v>176</v>
      </c>
      <c r="P4807" s="9" t="s">
        <v>503</v>
      </c>
      <c r="Q4807" s="9" t="s">
        <v>219</v>
      </c>
      <c r="R4807" s="9">
        <v>0</v>
      </c>
      <c r="S4807" s="9">
        <v>23</v>
      </c>
      <c r="U4807" s="9" t="s">
        <v>242</v>
      </c>
      <c r="X4807" s="9">
        <f>INDEX(SLA_Policy!$D$2:$D$5,MATCH(F4807,SLA_Policy!$A$2:$A$5,0))</f>
        <v>72</v>
      </c>
      <c r="Y4807" s="9" t="str">
        <f>IF(E4807="Cancelled","Excluded",IF(D4807="",IF((SLA_Policy!$B$8-B4807)*24&gt;X4807,"Open - Breached","Open - On Track"),IF((D4807-B4807)*24&lt;=X4807,"Met","Breached")))</f>
        <v>Met</v>
      </c>
    </row>
    <row r="4808" spans="1:25" x14ac:dyDescent="0.25">
      <c r="A4808" s="9" t="s">
        <v>8319</v>
      </c>
      <c r="B4808" s="23">
        <v>46071.405555555597</v>
      </c>
      <c r="C4808" s="23">
        <v>46071.45</v>
      </c>
      <c r="D4808" s="23">
        <v>46072.355555555601</v>
      </c>
      <c r="E4808" s="9" t="s">
        <v>212</v>
      </c>
      <c r="F4808" s="9" t="s">
        <v>189</v>
      </c>
      <c r="G4808" s="9" t="s">
        <v>213</v>
      </c>
      <c r="H4808" s="9" t="s">
        <v>163</v>
      </c>
      <c r="I4808" s="9" t="s">
        <v>405</v>
      </c>
      <c r="J4808" s="9" t="s">
        <v>8320</v>
      </c>
      <c r="K4808" s="9" t="s">
        <v>303</v>
      </c>
      <c r="L4808" s="9" t="s">
        <v>216</v>
      </c>
      <c r="M4808" s="9" t="s">
        <v>3327</v>
      </c>
      <c r="N4808" s="9" t="s">
        <v>196</v>
      </c>
      <c r="O4808" s="9" t="s">
        <v>176</v>
      </c>
      <c r="P4808" s="9" t="s">
        <v>330</v>
      </c>
      <c r="Q4808" s="9" t="s">
        <v>219</v>
      </c>
      <c r="R4808" s="9">
        <v>0</v>
      </c>
      <c r="S4808" s="9">
        <v>9</v>
      </c>
      <c r="U4808" s="9" t="s">
        <v>230</v>
      </c>
      <c r="X4808" s="9">
        <f>INDEX(SLA_Policy!$D$2:$D$5,MATCH(F4808,SLA_Policy!$A$2:$A$5,0))</f>
        <v>120</v>
      </c>
      <c r="Y4808" s="9" t="str">
        <f>IF(E4808="Cancelled","Excluded",IF(D4808="",IF((SLA_Policy!$B$8-B4808)*24&gt;X4808,"Open - Breached","Open - On Track"),IF((D4808-B4808)*24&lt;=X4808,"Met","Breached")))</f>
        <v>Met</v>
      </c>
    </row>
    <row r="4809" spans="1:25" x14ac:dyDescent="0.25">
      <c r="A4809" s="9" t="s">
        <v>8321</v>
      </c>
      <c r="B4809" s="23">
        <v>46071.405555555597</v>
      </c>
      <c r="C4809" s="23">
        <v>46071.433333333298</v>
      </c>
      <c r="D4809" s="23">
        <v>46071.525694444397</v>
      </c>
      <c r="E4809" s="9" t="s">
        <v>212</v>
      </c>
      <c r="F4809" s="9" t="s">
        <v>188</v>
      </c>
      <c r="G4809" s="9" t="s">
        <v>213</v>
      </c>
      <c r="H4809" s="9" t="s">
        <v>161</v>
      </c>
      <c r="I4809" s="9" t="s">
        <v>297</v>
      </c>
      <c r="J4809" s="9" t="s">
        <v>1248</v>
      </c>
      <c r="K4809" s="9" t="s">
        <v>239</v>
      </c>
      <c r="L4809" s="9" t="s">
        <v>282</v>
      </c>
      <c r="M4809" s="9" t="s">
        <v>1484</v>
      </c>
      <c r="N4809" s="9" t="s">
        <v>196</v>
      </c>
      <c r="O4809" s="9" t="s">
        <v>116</v>
      </c>
      <c r="P4809" s="9" t="s">
        <v>218</v>
      </c>
      <c r="Q4809" s="9" t="s">
        <v>219</v>
      </c>
      <c r="R4809" s="9">
        <v>0</v>
      </c>
      <c r="S4809" s="9">
        <v>14</v>
      </c>
      <c r="U4809" s="9" t="s">
        <v>221</v>
      </c>
      <c r="X4809" s="9">
        <f>INDEX(SLA_Policy!$D$2:$D$5,MATCH(F4809,SLA_Policy!$A$2:$A$5,0))</f>
        <v>72</v>
      </c>
      <c r="Y4809" s="9" t="str">
        <f>IF(E4809="Cancelled","Excluded",IF(D4809="",IF((SLA_Policy!$B$8-B4809)*24&gt;X4809,"Open - Breached","Open - On Track"),IF((D4809-B4809)*24&lt;=X4809,"Met","Breached")))</f>
        <v>Met</v>
      </c>
    </row>
    <row r="4810" spans="1:25" x14ac:dyDescent="0.25">
      <c r="A4810" s="9" t="s">
        <v>8322</v>
      </c>
      <c r="B4810" s="23">
        <v>46071.4152777778</v>
      </c>
      <c r="C4810" s="23">
        <v>46071.636111111096</v>
      </c>
      <c r="D4810" s="23">
        <v>46071.652777777803</v>
      </c>
      <c r="E4810" s="9" t="s">
        <v>212</v>
      </c>
      <c r="F4810" s="9" t="s">
        <v>189</v>
      </c>
      <c r="G4810" s="9" t="s">
        <v>213</v>
      </c>
      <c r="H4810" s="9" t="s">
        <v>166</v>
      </c>
      <c r="I4810" s="9" t="s">
        <v>286</v>
      </c>
      <c r="J4810" s="9" t="s">
        <v>6288</v>
      </c>
      <c r="K4810" s="9" t="s">
        <v>215</v>
      </c>
      <c r="L4810" s="9" t="s">
        <v>307</v>
      </c>
      <c r="M4810" s="9" t="s">
        <v>1195</v>
      </c>
      <c r="N4810" s="9" t="s">
        <v>197</v>
      </c>
      <c r="O4810" s="9" t="s">
        <v>181</v>
      </c>
      <c r="P4810" s="9" t="s">
        <v>668</v>
      </c>
      <c r="Q4810" s="9" t="s">
        <v>219</v>
      </c>
      <c r="R4810" s="9">
        <v>0</v>
      </c>
      <c r="S4810" s="9">
        <v>13</v>
      </c>
      <c r="U4810" s="9" t="s">
        <v>290</v>
      </c>
      <c r="X4810" s="9">
        <f>INDEX(SLA_Policy!$D$2:$D$5,MATCH(F4810,SLA_Policy!$A$2:$A$5,0))</f>
        <v>120</v>
      </c>
      <c r="Y4810" s="9" t="str">
        <f>IF(E4810="Cancelled","Excluded",IF(D4810="",IF((SLA_Policy!$B$8-B4810)*24&gt;X4810,"Open - Breached","Open - On Track"),IF((D4810-B4810)*24&lt;=X4810,"Met","Breached")))</f>
        <v>Met</v>
      </c>
    </row>
    <row r="4811" spans="1:25" x14ac:dyDescent="0.25">
      <c r="A4811" s="9" t="s">
        <v>8323</v>
      </c>
      <c r="B4811" s="23">
        <v>46071.426388888904</v>
      </c>
      <c r="C4811" s="23">
        <v>46071.464583333298</v>
      </c>
      <c r="D4811" s="23">
        <v>46071.609722222202</v>
      </c>
      <c r="E4811" s="9" t="s">
        <v>212</v>
      </c>
      <c r="F4811" s="9" t="s">
        <v>188</v>
      </c>
      <c r="G4811" s="9" t="s">
        <v>213</v>
      </c>
      <c r="H4811" s="9" t="s">
        <v>164</v>
      </c>
      <c r="I4811" s="9" t="s">
        <v>339</v>
      </c>
      <c r="J4811" s="9" t="s">
        <v>340</v>
      </c>
      <c r="K4811" s="9" t="s">
        <v>246</v>
      </c>
      <c r="L4811" s="9" t="s">
        <v>216</v>
      </c>
      <c r="M4811" s="9" t="s">
        <v>1050</v>
      </c>
      <c r="N4811" s="9" t="s">
        <v>196</v>
      </c>
      <c r="O4811" s="9" t="s">
        <v>116</v>
      </c>
      <c r="P4811" s="9" t="s">
        <v>295</v>
      </c>
      <c r="Q4811" s="9" t="s">
        <v>219</v>
      </c>
      <c r="R4811" s="9">
        <v>0</v>
      </c>
      <c r="S4811" s="9">
        <v>13</v>
      </c>
      <c r="T4811" s="9" t="s">
        <v>343</v>
      </c>
      <c r="U4811" s="9" t="s">
        <v>290</v>
      </c>
      <c r="X4811" s="9">
        <f>INDEX(SLA_Policy!$D$2:$D$5,MATCH(F4811,SLA_Policy!$A$2:$A$5,0))</f>
        <v>72</v>
      </c>
      <c r="Y4811" s="9" t="str">
        <f>IF(E4811="Cancelled","Excluded",IF(D4811="",IF((SLA_Policy!$B$8-B4811)*24&gt;X4811,"Open - Breached","Open - On Track"),IF((D4811-B4811)*24&lt;=X4811,"Met","Breached")))</f>
        <v>Met</v>
      </c>
    </row>
    <row r="4812" spans="1:25" x14ac:dyDescent="0.25">
      <c r="A4812" s="9" t="s">
        <v>8324</v>
      </c>
      <c r="B4812" s="23">
        <v>46071.441666666702</v>
      </c>
      <c r="C4812" s="23">
        <v>46071.46875</v>
      </c>
      <c r="D4812" s="23">
        <v>46071.663888888899</v>
      </c>
      <c r="E4812" s="9" t="s">
        <v>212</v>
      </c>
      <c r="F4812" s="9" t="s">
        <v>188</v>
      </c>
      <c r="G4812" s="9" t="s">
        <v>213</v>
      </c>
      <c r="H4812" s="9" t="s">
        <v>162</v>
      </c>
      <c r="I4812" s="9" t="s">
        <v>393</v>
      </c>
      <c r="J4812" s="9" t="s">
        <v>1040</v>
      </c>
      <c r="K4812" s="9" t="s">
        <v>246</v>
      </c>
      <c r="L4812" s="9" t="s">
        <v>371</v>
      </c>
      <c r="M4812" s="9" t="s">
        <v>1612</v>
      </c>
      <c r="N4812" s="9" t="s">
        <v>199</v>
      </c>
      <c r="O4812" s="9" t="s">
        <v>176</v>
      </c>
      <c r="P4812" s="9" t="s">
        <v>503</v>
      </c>
      <c r="Q4812" s="9" t="s">
        <v>219</v>
      </c>
      <c r="R4812" s="9">
        <v>0</v>
      </c>
      <c r="S4812" s="9">
        <v>10</v>
      </c>
      <c r="U4812" s="9" t="s">
        <v>248</v>
      </c>
      <c r="X4812" s="9">
        <f>INDEX(SLA_Policy!$D$2:$D$5,MATCH(F4812,SLA_Policy!$A$2:$A$5,0))</f>
        <v>72</v>
      </c>
      <c r="Y4812" s="9" t="str">
        <f>IF(E4812="Cancelled","Excluded",IF(D4812="",IF((SLA_Policy!$B$8-B4812)*24&gt;X4812,"Open - Breached","Open - On Track"),IF((D4812-B4812)*24&lt;=X4812,"Met","Breached")))</f>
        <v>Met</v>
      </c>
    </row>
    <row r="4813" spans="1:25" x14ac:dyDescent="0.25">
      <c r="A4813" s="9" t="s">
        <v>8325</v>
      </c>
      <c r="B4813" s="23">
        <v>46071.443055555603</v>
      </c>
      <c r="C4813" s="23">
        <v>46071.4465277778</v>
      </c>
      <c r="D4813" s="23">
        <v>46072.389583333301</v>
      </c>
      <c r="E4813" s="9" t="s">
        <v>212</v>
      </c>
      <c r="F4813" s="9" t="s">
        <v>189</v>
      </c>
      <c r="G4813" s="9" t="s">
        <v>213</v>
      </c>
      <c r="H4813" s="9" t="s">
        <v>163</v>
      </c>
      <c r="I4813" s="9" t="s">
        <v>223</v>
      </c>
      <c r="J4813" s="9" t="s">
        <v>6355</v>
      </c>
      <c r="K4813" s="9" t="s">
        <v>246</v>
      </c>
      <c r="L4813" s="9" t="s">
        <v>351</v>
      </c>
      <c r="M4813" s="9" t="s">
        <v>400</v>
      </c>
      <c r="N4813" s="9" t="s">
        <v>198</v>
      </c>
      <c r="O4813" s="9" t="s">
        <v>176</v>
      </c>
      <c r="P4813" s="9" t="s">
        <v>228</v>
      </c>
      <c r="Q4813" s="9" t="s">
        <v>219</v>
      </c>
      <c r="R4813" s="9">
        <v>0</v>
      </c>
      <c r="S4813" s="9">
        <v>59</v>
      </c>
      <c r="T4813" s="9" t="s">
        <v>136</v>
      </c>
      <c r="U4813" s="9" t="s">
        <v>376</v>
      </c>
      <c r="W4813" s="9">
        <v>4</v>
      </c>
      <c r="X4813" s="9">
        <f>INDEX(SLA_Policy!$D$2:$D$5,MATCH(F4813,SLA_Policy!$A$2:$A$5,0))</f>
        <v>120</v>
      </c>
      <c r="Y4813" s="9" t="str">
        <f>IF(E4813="Cancelled","Excluded",IF(D4813="",IF((SLA_Policy!$B$8-B4813)*24&gt;X4813,"Open - Breached","Open - On Track"),IF((D4813-B4813)*24&lt;=X4813,"Met","Breached")))</f>
        <v>Met</v>
      </c>
    </row>
    <row r="4814" spans="1:25" x14ac:dyDescent="0.25">
      <c r="A4814" s="9" t="s">
        <v>8326</v>
      </c>
      <c r="B4814" s="23">
        <v>46071.464583333298</v>
      </c>
      <c r="C4814" s="23">
        <v>46071.470833333296</v>
      </c>
      <c r="D4814" s="23">
        <v>46071.507638888899</v>
      </c>
      <c r="E4814" s="9" t="s">
        <v>212</v>
      </c>
      <c r="F4814" s="9" t="s">
        <v>189</v>
      </c>
      <c r="G4814" s="9" t="s">
        <v>213</v>
      </c>
      <c r="H4814" s="9" t="s">
        <v>161</v>
      </c>
      <c r="I4814" s="9" t="s">
        <v>389</v>
      </c>
      <c r="J4814" s="9" t="s">
        <v>2045</v>
      </c>
      <c r="K4814" s="9" t="s">
        <v>215</v>
      </c>
      <c r="L4814" s="9" t="s">
        <v>216</v>
      </c>
      <c r="M4814" s="9" t="s">
        <v>4769</v>
      </c>
      <c r="N4814" s="9" t="s">
        <v>198</v>
      </c>
      <c r="O4814" s="9" t="s">
        <v>116</v>
      </c>
      <c r="P4814" s="9" t="s">
        <v>234</v>
      </c>
      <c r="Q4814" s="9" t="s">
        <v>219</v>
      </c>
      <c r="R4814" s="9">
        <v>0</v>
      </c>
      <c r="S4814" s="9">
        <v>3</v>
      </c>
      <c r="U4814" s="9" t="s">
        <v>266</v>
      </c>
      <c r="X4814" s="9">
        <f>INDEX(SLA_Policy!$D$2:$D$5,MATCH(F4814,SLA_Policy!$A$2:$A$5,0))</f>
        <v>120</v>
      </c>
      <c r="Y4814" s="9" t="str">
        <f>IF(E4814="Cancelled","Excluded",IF(D4814="",IF((SLA_Policy!$B$8-B4814)*24&gt;X4814,"Open - Breached","Open - On Track"),IF((D4814-B4814)*24&lt;=X4814,"Met","Breached")))</f>
        <v>Met</v>
      </c>
    </row>
    <row r="4815" spans="1:25" x14ac:dyDescent="0.25">
      <c r="A4815" s="9" t="s">
        <v>8327</v>
      </c>
      <c r="B4815" s="23">
        <v>46071.465972222199</v>
      </c>
      <c r="C4815" s="23">
        <v>46071.468055555597</v>
      </c>
      <c r="D4815" s="23">
        <v>46071.6430555556</v>
      </c>
      <c r="E4815" s="9" t="s">
        <v>212</v>
      </c>
      <c r="F4815" s="9" t="s">
        <v>189</v>
      </c>
      <c r="G4815" s="9" t="s">
        <v>213</v>
      </c>
      <c r="H4815" s="9" t="s">
        <v>165</v>
      </c>
      <c r="I4815" s="9" t="s">
        <v>567</v>
      </c>
      <c r="J4815" s="9" t="s">
        <v>4048</v>
      </c>
      <c r="K4815" s="9" t="s">
        <v>246</v>
      </c>
      <c r="L4815" s="9" t="s">
        <v>311</v>
      </c>
      <c r="M4815" s="9" t="s">
        <v>903</v>
      </c>
      <c r="N4815" s="9" t="s">
        <v>200</v>
      </c>
      <c r="O4815" s="9" t="s">
        <v>116</v>
      </c>
      <c r="P4815" s="9" t="s">
        <v>234</v>
      </c>
      <c r="Q4815" s="9" t="s">
        <v>219</v>
      </c>
      <c r="R4815" s="9">
        <v>0</v>
      </c>
      <c r="S4815" s="9">
        <v>28</v>
      </c>
      <c r="U4815" s="9" t="s">
        <v>266</v>
      </c>
      <c r="X4815" s="9">
        <f>INDEX(SLA_Policy!$D$2:$D$5,MATCH(F4815,SLA_Policy!$A$2:$A$5,0))</f>
        <v>120</v>
      </c>
      <c r="Y4815" s="9" t="str">
        <f>IF(E4815="Cancelled","Excluded",IF(D4815="",IF((SLA_Policy!$B$8-B4815)*24&gt;X4815,"Open - Breached","Open - On Track"),IF((D4815-B4815)*24&lt;=X4815,"Met","Breached")))</f>
        <v>Met</v>
      </c>
    </row>
    <row r="4816" spans="1:25" x14ac:dyDescent="0.25">
      <c r="A4816" s="9" t="s">
        <v>8328</v>
      </c>
      <c r="B4816" s="23">
        <v>46071.484027777798</v>
      </c>
      <c r="C4816" s="23">
        <v>46071.489583333299</v>
      </c>
      <c r="D4816" s="23">
        <v>46071.622916666704</v>
      </c>
      <c r="E4816" s="9" t="s">
        <v>212</v>
      </c>
      <c r="F4816" s="9" t="s">
        <v>188</v>
      </c>
      <c r="G4816" s="9" t="s">
        <v>213</v>
      </c>
      <c r="H4816" s="9" t="s">
        <v>164</v>
      </c>
      <c r="I4816" s="9" t="s">
        <v>339</v>
      </c>
      <c r="J4816" s="9" t="s">
        <v>459</v>
      </c>
      <c r="K4816" s="9" t="s">
        <v>246</v>
      </c>
      <c r="L4816" s="9" t="s">
        <v>216</v>
      </c>
      <c r="M4816" s="9" t="s">
        <v>1259</v>
      </c>
      <c r="N4816" s="9" t="s">
        <v>200</v>
      </c>
      <c r="O4816" s="9" t="s">
        <v>116</v>
      </c>
      <c r="P4816" s="9" t="s">
        <v>590</v>
      </c>
      <c r="Q4816" s="9" t="s">
        <v>219</v>
      </c>
      <c r="R4816" s="9">
        <v>0</v>
      </c>
      <c r="S4816" s="9">
        <v>24</v>
      </c>
      <c r="T4816" s="9" t="s">
        <v>464</v>
      </c>
      <c r="U4816" s="9" t="s">
        <v>290</v>
      </c>
      <c r="W4816" s="9">
        <v>4</v>
      </c>
      <c r="X4816" s="9">
        <f>INDEX(SLA_Policy!$D$2:$D$5,MATCH(F4816,SLA_Policy!$A$2:$A$5,0))</f>
        <v>72</v>
      </c>
      <c r="Y4816" s="9" t="str">
        <f>IF(E4816="Cancelled","Excluded",IF(D4816="",IF((SLA_Policy!$B$8-B4816)*24&gt;X4816,"Open - Breached","Open - On Track"),IF((D4816-B4816)*24&lt;=X4816,"Met","Breached")))</f>
        <v>Met</v>
      </c>
    </row>
    <row r="4817" spans="1:25" x14ac:dyDescent="0.25">
      <c r="A4817" s="9" t="s">
        <v>8329</v>
      </c>
      <c r="B4817" s="23">
        <v>46071.488194444399</v>
      </c>
      <c r="C4817" s="23">
        <v>46071.511805555601</v>
      </c>
      <c r="D4817" s="23">
        <v>46072.375694444498</v>
      </c>
      <c r="E4817" s="9" t="s">
        <v>212</v>
      </c>
      <c r="F4817" s="9" t="s">
        <v>189</v>
      </c>
      <c r="G4817" s="9" t="s">
        <v>213</v>
      </c>
      <c r="H4817" s="9" t="s">
        <v>167</v>
      </c>
      <c r="I4817" s="9" t="s">
        <v>362</v>
      </c>
      <c r="J4817" s="9" t="s">
        <v>4360</v>
      </c>
      <c r="K4817" s="9" t="s">
        <v>246</v>
      </c>
      <c r="L4817" s="9" t="s">
        <v>104</v>
      </c>
      <c r="M4817" s="9" t="s">
        <v>467</v>
      </c>
      <c r="N4817" s="9" t="s">
        <v>199</v>
      </c>
      <c r="O4817" s="9" t="s">
        <v>180</v>
      </c>
      <c r="P4817" s="9" t="s">
        <v>368</v>
      </c>
      <c r="Q4817" s="9" t="s">
        <v>219</v>
      </c>
      <c r="R4817" s="9">
        <v>0</v>
      </c>
      <c r="S4817" s="9">
        <v>17</v>
      </c>
      <c r="U4817" s="9" t="s">
        <v>266</v>
      </c>
      <c r="X4817" s="9">
        <f>INDEX(SLA_Policy!$D$2:$D$5,MATCH(F4817,SLA_Policy!$A$2:$A$5,0))</f>
        <v>120</v>
      </c>
      <c r="Y4817" s="9" t="str">
        <f>IF(E4817="Cancelled","Excluded",IF(D4817="",IF((SLA_Policy!$B$8-B4817)*24&gt;X4817,"Open - Breached","Open - On Track"),IF((D4817-B4817)*24&lt;=X4817,"Met","Breached")))</f>
        <v>Met</v>
      </c>
    </row>
    <row r="4818" spans="1:25" x14ac:dyDescent="0.25">
      <c r="A4818" s="9" t="s">
        <v>8330</v>
      </c>
      <c r="B4818" s="23">
        <v>46071.493055555598</v>
      </c>
      <c r="C4818" s="23">
        <v>46071.590972222199</v>
      </c>
      <c r="D4818" s="23">
        <v>46072.393750000003</v>
      </c>
      <c r="E4818" s="9" t="s">
        <v>212</v>
      </c>
      <c r="F4818" s="9" t="s">
        <v>188</v>
      </c>
      <c r="G4818" s="9" t="s">
        <v>213</v>
      </c>
      <c r="H4818" s="9" t="s">
        <v>164</v>
      </c>
      <c r="I4818" s="9" t="s">
        <v>260</v>
      </c>
      <c r="J4818" s="9" t="s">
        <v>8331</v>
      </c>
      <c r="K4818" s="9" t="s">
        <v>410</v>
      </c>
      <c r="L4818" s="9" t="s">
        <v>104</v>
      </c>
      <c r="M4818" s="9" t="s">
        <v>706</v>
      </c>
      <c r="N4818" s="9" t="s">
        <v>196</v>
      </c>
      <c r="O4818" s="9" t="s">
        <v>180</v>
      </c>
      <c r="P4818" s="9" t="s">
        <v>368</v>
      </c>
      <c r="Q4818" s="9" t="s">
        <v>219</v>
      </c>
      <c r="R4818" s="9">
        <v>0</v>
      </c>
      <c r="S4818" s="9">
        <v>28</v>
      </c>
      <c r="T4818" s="9" t="s">
        <v>265</v>
      </c>
      <c r="U4818" s="9" t="s">
        <v>266</v>
      </c>
      <c r="X4818" s="9">
        <f>INDEX(SLA_Policy!$D$2:$D$5,MATCH(F4818,SLA_Policy!$A$2:$A$5,0))</f>
        <v>72</v>
      </c>
      <c r="Y4818" s="9" t="str">
        <f>IF(E4818="Cancelled","Excluded",IF(D4818="",IF((SLA_Policy!$B$8-B4818)*24&gt;X4818,"Open - Breached","Open - On Track"),IF((D4818-B4818)*24&lt;=X4818,"Met","Breached")))</f>
        <v>Met</v>
      </c>
    </row>
    <row r="4819" spans="1:25" x14ac:dyDescent="0.25">
      <c r="A4819" s="9" t="s">
        <v>8332</v>
      </c>
      <c r="B4819" s="23">
        <v>46071.545833333301</v>
      </c>
      <c r="C4819" s="23">
        <v>46071.578472222202</v>
      </c>
      <c r="D4819" s="23">
        <v>46072.393750000003</v>
      </c>
      <c r="E4819" s="9" t="s">
        <v>212</v>
      </c>
      <c r="F4819" s="9" t="s">
        <v>189</v>
      </c>
      <c r="G4819" s="9" t="s">
        <v>236</v>
      </c>
      <c r="H4819" s="9" t="s">
        <v>167</v>
      </c>
      <c r="I4819" s="9" t="s">
        <v>255</v>
      </c>
      <c r="J4819" s="9" t="s">
        <v>8333</v>
      </c>
      <c r="K4819" s="9" t="s">
        <v>246</v>
      </c>
      <c r="L4819" s="9" t="s">
        <v>104</v>
      </c>
      <c r="M4819" s="9" t="s">
        <v>2114</v>
      </c>
      <c r="N4819" s="9" t="s">
        <v>196</v>
      </c>
      <c r="O4819" s="9" t="s">
        <v>116</v>
      </c>
      <c r="P4819" s="9" t="s">
        <v>234</v>
      </c>
      <c r="Q4819" s="9" t="s">
        <v>219</v>
      </c>
      <c r="R4819" s="9">
        <v>0</v>
      </c>
      <c r="S4819" s="9">
        <v>25</v>
      </c>
      <c r="U4819" s="9" t="s">
        <v>242</v>
      </c>
      <c r="X4819" s="9">
        <f>INDEX(SLA_Policy!$D$2:$D$5,MATCH(F4819,SLA_Policy!$A$2:$A$5,0))</f>
        <v>120</v>
      </c>
      <c r="Y4819" s="9" t="str">
        <f>IF(E4819="Cancelled","Excluded",IF(D4819="",IF((SLA_Policy!$B$8-B4819)*24&gt;X4819,"Open - Breached","Open - On Track"),IF((D4819-B4819)*24&lt;=X4819,"Met","Breached")))</f>
        <v>Met</v>
      </c>
    </row>
    <row r="4820" spans="1:25" x14ac:dyDescent="0.25">
      <c r="A4820" s="9" t="s">
        <v>8334</v>
      </c>
      <c r="B4820" s="23">
        <v>46071.550694444399</v>
      </c>
      <c r="C4820" s="23">
        <v>46071.6118055556</v>
      </c>
      <c r="D4820" s="23">
        <v>46072.547222222202</v>
      </c>
      <c r="E4820" s="9" t="s">
        <v>212</v>
      </c>
      <c r="F4820" s="9" t="s">
        <v>189</v>
      </c>
      <c r="G4820" s="9" t="s">
        <v>236</v>
      </c>
      <c r="H4820" s="9" t="s">
        <v>167</v>
      </c>
      <c r="I4820" s="9" t="s">
        <v>255</v>
      </c>
      <c r="J4820" s="9" t="s">
        <v>1179</v>
      </c>
      <c r="K4820" s="9" t="s">
        <v>246</v>
      </c>
      <c r="L4820" s="9" t="s">
        <v>351</v>
      </c>
      <c r="M4820" s="9" t="s">
        <v>1572</v>
      </c>
      <c r="N4820" s="9" t="s">
        <v>197</v>
      </c>
      <c r="O4820" s="9" t="s">
        <v>180</v>
      </c>
      <c r="P4820" s="9" t="s">
        <v>278</v>
      </c>
      <c r="Q4820" s="9" t="s">
        <v>219</v>
      </c>
      <c r="R4820" s="9">
        <v>0</v>
      </c>
      <c r="S4820" s="9">
        <v>49</v>
      </c>
      <c r="U4820" s="9" t="s">
        <v>242</v>
      </c>
      <c r="W4820" s="9">
        <v>5</v>
      </c>
      <c r="X4820" s="9">
        <f>INDEX(SLA_Policy!$D$2:$D$5,MATCH(F4820,SLA_Policy!$A$2:$A$5,0))</f>
        <v>120</v>
      </c>
      <c r="Y4820" s="9" t="str">
        <f>IF(E4820="Cancelled","Excluded",IF(D4820="",IF((SLA_Policy!$B$8-B4820)*24&gt;X4820,"Open - Breached","Open - On Track"),IF((D4820-B4820)*24&lt;=X4820,"Met","Breached")))</f>
        <v>Met</v>
      </c>
    </row>
    <row r="4821" spans="1:25" x14ac:dyDescent="0.25">
      <c r="A4821" s="9" t="s">
        <v>8335</v>
      </c>
      <c r="B4821" s="23">
        <v>46071.550694444399</v>
      </c>
      <c r="C4821" s="23">
        <v>46071.565972222197</v>
      </c>
      <c r="D4821" s="23">
        <v>46072.347222222197</v>
      </c>
      <c r="E4821" s="9" t="s">
        <v>212</v>
      </c>
      <c r="F4821" s="9" t="s">
        <v>188</v>
      </c>
      <c r="G4821" s="9" t="s">
        <v>213</v>
      </c>
      <c r="H4821" s="9" t="s">
        <v>165</v>
      </c>
      <c r="I4821" s="9" t="s">
        <v>2034</v>
      </c>
      <c r="J4821" s="9" t="s">
        <v>8336</v>
      </c>
      <c r="K4821" s="9" t="s">
        <v>262</v>
      </c>
      <c r="L4821" s="9" t="s">
        <v>226</v>
      </c>
      <c r="M4821" s="9" t="s">
        <v>6193</v>
      </c>
      <c r="N4821" s="9" t="s">
        <v>196</v>
      </c>
      <c r="O4821" s="9" t="s">
        <v>176</v>
      </c>
      <c r="P4821" s="9" t="s">
        <v>253</v>
      </c>
      <c r="Q4821" s="9" t="s">
        <v>219</v>
      </c>
      <c r="R4821" s="9">
        <v>0</v>
      </c>
      <c r="S4821" s="9">
        <v>106</v>
      </c>
      <c r="U4821" s="9" t="s">
        <v>230</v>
      </c>
      <c r="X4821" s="9">
        <f>INDEX(SLA_Policy!$D$2:$D$5,MATCH(F4821,SLA_Policy!$A$2:$A$5,0))</f>
        <v>72</v>
      </c>
      <c r="Y4821" s="9" t="str">
        <f>IF(E4821="Cancelled","Excluded",IF(D4821="",IF((SLA_Policy!$B$8-B4821)*24&gt;X4821,"Open - Breached","Open - On Track"),IF((D4821-B4821)*24&lt;=X4821,"Met","Breached")))</f>
        <v>Met</v>
      </c>
    </row>
    <row r="4822" spans="1:25" x14ac:dyDescent="0.25">
      <c r="A4822" s="9" t="s">
        <v>8337</v>
      </c>
      <c r="B4822" s="23">
        <v>46071.558333333298</v>
      </c>
      <c r="C4822" s="23">
        <v>46071.618055555598</v>
      </c>
      <c r="D4822" s="23">
        <v>46071.747222222199</v>
      </c>
      <c r="E4822" s="9" t="s">
        <v>212</v>
      </c>
      <c r="F4822" s="9" t="s">
        <v>188</v>
      </c>
      <c r="G4822" s="9" t="s">
        <v>213</v>
      </c>
      <c r="H4822" s="9" t="s">
        <v>164</v>
      </c>
      <c r="I4822" s="9" t="s">
        <v>339</v>
      </c>
      <c r="J4822" s="9" t="s">
        <v>340</v>
      </c>
      <c r="K4822" s="9" t="s">
        <v>303</v>
      </c>
      <c r="L4822" s="9" t="s">
        <v>293</v>
      </c>
      <c r="M4822" s="9" t="s">
        <v>2244</v>
      </c>
      <c r="N4822" s="9" t="s">
        <v>196</v>
      </c>
      <c r="O4822" s="9" t="s">
        <v>116</v>
      </c>
      <c r="P4822" s="9" t="s">
        <v>525</v>
      </c>
      <c r="Q4822" s="9" t="s">
        <v>219</v>
      </c>
      <c r="R4822" s="9">
        <v>0</v>
      </c>
      <c r="S4822" s="9">
        <v>17</v>
      </c>
      <c r="T4822" s="9" t="s">
        <v>464</v>
      </c>
      <c r="U4822" s="9" t="s">
        <v>290</v>
      </c>
      <c r="W4822" s="9">
        <v>4</v>
      </c>
      <c r="X4822" s="9">
        <f>INDEX(SLA_Policy!$D$2:$D$5,MATCH(F4822,SLA_Policy!$A$2:$A$5,0))</f>
        <v>72</v>
      </c>
      <c r="Y4822" s="9" t="str">
        <f>IF(E4822="Cancelled","Excluded",IF(D4822="",IF((SLA_Policy!$B$8-B4822)*24&gt;X4822,"Open - Breached","Open - On Track"),IF((D4822-B4822)*24&lt;=X4822,"Met","Breached")))</f>
        <v>Met</v>
      </c>
    </row>
    <row r="4823" spans="1:25" x14ac:dyDescent="0.25">
      <c r="A4823" s="9" t="s">
        <v>8338</v>
      </c>
      <c r="B4823" s="23">
        <v>46071.568055555603</v>
      </c>
      <c r="C4823" s="23">
        <v>46071.597222222197</v>
      </c>
      <c r="D4823" s="23">
        <v>46072.370138888902</v>
      </c>
      <c r="E4823" s="9" t="s">
        <v>212</v>
      </c>
      <c r="F4823" s="9" t="s">
        <v>189</v>
      </c>
      <c r="G4823" s="9" t="s">
        <v>213</v>
      </c>
      <c r="H4823" s="9" t="s">
        <v>167</v>
      </c>
      <c r="I4823" s="9" t="s">
        <v>684</v>
      </c>
      <c r="J4823" s="9" t="s">
        <v>8078</v>
      </c>
      <c r="K4823" s="9" t="s">
        <v>239</v>
      </c>
      <c r="L4823" s="9" t="s">
        <v>104</v>
      </c>
      <c r="M4823" s="9" t="s">
        <v>8339</v>
      </c>
      <c r="N4823" s="9" t="s">
        <v>199</v>
      </c>
      <c r="O4823" s="9" t="s">
        <v>116</v>
      </c>
      <c r="P4823" s="9" t="s">
        <v>218</v>
      </c>
      <c r="Q4823" s="9" t="s">
        <v>219</v>
      </c>
      <c r="R4823" s="9">
        <v>0</v>
      </c>
      <c r="S4823" s="9">
        <v>8</v>
      </c>
      <c r="U4823" s="9" t="s">
        <v>266</v>
      </c>
      <c r="X4823" s="9">
        <f>INDEX(SLA_Policy!$D$2:$D$5,MATCH(F4823,SLA_Policy!$A$2:$A$5,0))</f>
        <v>120</v>
      </c>
      <c r="Y4823" s="9" t="str">
        <f>IF(E4823="Cancelled","Excluded",IF(D4823="",IF((SLA_Policy!$B$8-B4823)*24&gt;X4823,"Open - Breached","Open - On Track"),IF((D4823-B4823)*24&lt;=X4823,"Met","Breached")))</f>
        <v>Met</v>
      </c>
    </row>
    <row r="4824" spans="1:25" x14ac:dyDescent="0.25">
      <c r="A4824" s="9" t="s">
        <v>8340</v>
      </c>
      <c r="B4824" s="23">
        <v>46071.577777777798</v>
      </c>
      <c r="C4824" s="23">
        <v>46072.347222222197</v>
      </c>
      <c r="D4824" s="23">
        <v>46073.386805555601</v>
      </c>
      <c r="E4824" s="9" t="s">
        <v>212</v>
      </c>
      <c r="F4824" s="9" t="s">
        <v>189</v>
      </c>
      <c r="G4824" s="9" t="s">
        <v>236</v>
      </c>
      <c r="H4824" s="9" t="s">
        <v>161</v>
      </c>
      <c r="I4824" s="9" t="s">
        <v>237</v>
      </c>
      <c r="J4824" s="9" t="s">
        <v>775</v>
      </c>
      <c r="K4824" s="9" t="s">
        <v>215</v>
      </c>
      <c r="L4824" s="9" t="s">
        <v>311</v>
      </c>
      <c r="M4824" s="9" t="s">
        <v>538</v>
      </c>
      <c r="N4824" s="9" t="s">
        <v>196</v>
      </c>
      <c r="O4824" s="9" t="s">
        <v>177</v>
      </c>
      <c r="P4824" s="9" t="s">
        <v>942</v>
      </c>
      <c r="Q4824" s="9" t="s">
        <v>219</v>
      </c>
      <c r="R4824" s="9">
        <v>0</v>
      </c>
      <c r="S4824" s="9">
        <v>22</v>
      </c>
      <c r="U4824" s="9" t="s">
        <v>242</v>
      </c>
      <c r="W4824" s="9">
        <v>3</v>
      </c>
      <c r="X4824" s="9">
        <f>INDEX(SLA_Policy!$D$2:$D$5,MATCH(F4824,SLA_Policy!$A$2:$A$5,0))</f>
        <v>120</v>
      </c>
      <c r="Y4824" s="9" t="str">
        <f>IF(E4824="Cancelled","Excluded",IF(D4824="",IF((SLA_Policy!$B$8-B4824)*24&gt;X4824,"Open - Breached","Open - On Track"),IF((D4824-B4824)*24&lt;=X4824,"Met","Breached")))</f>
        <v>Met</v>
      </c>
    </row>
    <row r="4825" spans="1:25" x14ac:dyDescent="0.25">
      <c r="A4825" s="9" t="s">
        <v>8341</v>
      </c>
      <c r="B4825" s="23">
        <v>46071.585416666698</v>
      </c>
      <c r="C4825" s="23">
        <v>46071.59375</v>
      </c>
      <c r="D4825" s="23">
        <v>46072.343055555597</v>
      </c>
      <c r="E4825" s="9" t="s">
        <v>212</v>
      </c>
      <c r="F4825" s="9" t="s">
        <v>188</v>
      </c>
      <c r="G4825" s="9" t="s">
        <v>213</v>
      </c>
      <c r="H4825" s="9" t="s">
        <v>88</v>
      </c>
      <c r="I4825" s="9" t="s">
        <v>268</v>
      </c>
      <c r="J4825" s="9" t="s">
        <v>8342</v>
      </c>
      <c r="K4825" s="9" t="s">
        <v>246</v>
      </c>
      <c r="L4825" s="9" t="s">
        <v>351</v>
      </c>
      <c r="M4825" s="9" t="s">
        <v>1660</v>
      </c>
      <c r="N4825" s="9" t="s">
        <v>198</v>
      </c>
      <c r="O4825" s="9" t="s">
        <v>178</v>
      </c>
      <c r="P4825" s="9" t="s">
        <v>272</v>
      </c>
      <c r="Q4825" s="9" t="s">
        <v>219</v>
      </c>
      <c r="R4825" s="9">
        <v>0</v>
      </c>
      <c r="S4825" s="9">
        <v>12</v>
      </c>
      <c r="T4825" s="9" t="s">
        <v>136</v>
      </c>
      <c r="U4825" s="9" t="s">
        <v>290</v>
      </c>
      <c r="X4825" s="9">
        <f>INDEX(SLA_Policy!$D$2:$D$5,MATCH(F4825,SLA_Policy!$A$2:$A$5,0))</f>
        <v>72</v>
      </c>
      <c r="Y4825" s="9" t="str">
        <f>IF(E4825="Cancelled","Excluded",IF(D4825="",IF((SLA_Policy!$B$8-B4825)*24&gt;X4825,"Open - Breached","Open - On Track"),IF((D4825-B4825)*24&lt;=X4825,"Met","Breached")))</f>
        <v>Met</v>
      </c>
    </row>
    <row r="4826" spans="1:25" x14ac:dyDescent="0.25">
      <c r="A4826" s="9" t="s">
        <v>8343</v>
      </c>
      <c r="B4826" s="23">
        <v>46071.604861111096</v>
      </c>
      <c r="C4826" s="23">
        <v>46071.688194444498</v>
      </c>
      <c r="D4826" s="23">
        <v>46072.372222222199</v>
      </c>
      <c r="E4826" s="9" t="s">
        <v>212</v>
      </c>
      <c r="F4826" s="9" t="s">
        <v>189</v>
      </c>
      <c r="G4826" s="9" t="s">
        <v>213</v>
      </c>
      <c r="H4826" s="9" t="s">
        <v>162</v>
      </c>
      <c r="I4826" s="9" t="s">
        <v>393</v>
      </c>
      <c r="J4826" s="9" t="s">
        <v>1031</v>
      </c>
      <c r="K4826" s="9" t="s">
        <v>262</v>
      </c>
      <c r="L4826" s="9" t="s">
        <v>270</v>
      </c>
      <c r="M4826" s="9" t="s">
        <v>271</v>
      </c>
      <c r="N4826" s="9" t="s">
        <v>196</v>
      </c>
      <c r="O4826" s="9" t="s">
        <v>116</v>
      </c>
      <c r="P4826" s="9" t="s">
        <v>342</v>
      </c>
      <c r="Q4826" s="9" t="s">
        <v>219</v>
      </c>
      <c r="R4826" s="9">
        <v>0</v>
      </c>
      <c r="S4826" s="9">
        <v>28</v>
      </c>
      <c r="U4826" s="9" t="s">
        <v>290</v>
      </c>
      <c r="X4826" s="9">
        <f>INDEX(SLA_Policy!$D$2:$D$5,MATCH(F4826,SLA_Policy!$A$2:$A$5,0))</f>
        <v>120</v>
      </c>
      <c r="Y4826" s="9" t="str">
        <f>IF(E4826="Cancelled","Excluded",IF(D4826="",IF((SLA_Policy!$B$8-B4826)*24&gt;X4826,"Open - Breached","Open - On Track"),IF((D4826-B4826)*24&lt;=X4826,"Met","Breached")))</f>
        <v>Met</v>
      </c>
    </row>
    <row r="4827" spans="1:25" x14ac:dyDescent="0.25">
      <c r="A4827" s="9" t="s">
        <v>8344</v>
      </c>
      <c r="B4827" s="23">
        <v>46071.614583333299</v>
      </c>
      <c r="C4827" s="23">
        <v>46071.618750000001</v>
      </c>
      <c r="D4827" s="23">
        <v>46072.341666666704</v>
      </c>
      <c r="E4827" s="9" t="s">
        <v>212</v>
      </c>
      <c r="F4827" s="9" t="s">
        <v>189</v>
      </c>
      <c r="G4827" s="9" t="s">
        <v>213</v>
      </c>
      <c r="H4827" s="9" t="s">
        <v>161</v>
      </c>
      <c r="I4827" s="9" t="s">
        <v>297</v>
      </c>
      <c r="J4827" s="9" t="s">
        <v>735</v>
      </c>
      <c r="K4827" s="9" t="s">
        <v>239</v>
      </c>
      <c r="L4827" s="9" t="s">
        <v>104</v>
      </c>
      <c r="M4827" s="9" t="s">
        <v>4070</v>
      </c>
      <c r="N4827" s="9" t="s">
        <v>200</v>
      </c>
      <c r="O4827" s="9" t="s">
        <v>116</v>
      </c>
      <c r="P4827" s="9" t="s">
        <v>525</v>
      </c>
      <c r="Q4827" s="9" t="s">
        <v>219</v>
      </c>
      <c r="R4827" s="9">
        <v>0</v>
      </c>
      <c r="S4827" s="9">
        <v>70</v>
      </c>
      <c r="U4827" s="9" t="s">
        <v>290</v>
      </c>
      <c r="X4827" s="9">
        <f>INDEX(SLA_Policy!$D$2:$D$5,MATCH(F4827,SLA_Policy!$A$2:$A$5,0))</f>
        <v>120</v>
      </c>
      <c r="Y4827" s="9" t="str">
        <f>IF(E4827="Cancelled","Excluded",IF(D4827="",IF((SLA_Policy!$B$8-B4827)*24&gt;X4827,"Open - Breached","Open - On Track"),IF((D4827-B4827)*24&lt;=X4827,"Met","Breached")))</f>
        <v>Met</v>
      </c>
    </row>
    <row r="4828" spans="1:25" x14ac:dyDescent="0.25">
      <c r="A4828" s="9" t="s">
        <v>8345</v>
      </c>
      <c r="B4828" s="23">
        <v>46071.615277777797</v>
      </c>
      <c r="C4828" s="23">
        <v>46071.627083333296</v>
      </c>
      <c r="D4828" s="23">
        <v>46072.411111111098</v>
      </c>
      <c r="E4828" s="9" t="s">
        <v>212</v>
      </c>
      <c r="F4828" s="9" t="s">
        <v>188</v>
      </c>
      <c r="G4828" s="9" t="s">
        <v>213</v>
      </c>
      <c r="H4828" s="9" t="s">
        <v>162</v>
      </c>
      <c r="I4828" s="9" t="s">
        <v>345</v>
      </c>
      <c r="J4828" s="9" t="s">
        <v>429</v>
      </c>
      <c r="K4828" s="9" t="s">
        <v>246</v>
      </c>
      <c r="L4828" s="9" t="s">
        <v>216</v>
      </c>
      <c r="M4828" s="9" t="s">
        <v>4444</v>
      </c>
      <c r="N4828" s="9" t="s">
        <v>196</v>
      </c>
      <c r="O4828" s="9" t="s">
        <v>179</v>
      </c>
      <c r="P4828" s="9" t="s">
        <v>264</v>
      </c>
      <c r="Q4828" s="9" t="s">
        <v>219</v>
      </c>
      <c r="R4828" s="9">
        <v>0</v>
      </c>
      <c r="S4828" s="9">
        <v>15</v>
      </c>
      <c r="U4828" s="9" t="s">
        <v>290</v>
      </c>
      <c r="X4828" s="9">
        <f>INDEX(SLA_Policy!$D$2:$D$5,MATCH(F4828,SLA_Policy!$A$2:$A$5,0))</f>
        <v>72</v>
      </c>
      <c r="Y4828" s="9" t="str">
        <f>IF(E4828="Cancelled","Excluded",IF(D4828="",IF((SLA_Policy!$B$8-B4828)*24&gt;X4828,"Open - Breached","Open - On Track"),IF((D4828-B4828)*24&lt;=X4828,"Met","Breached")))</f>
        <v>Met</v>
      </c>
    </row>
    <row r="4829" spans="1:25" x14ac:dyDescent="0.25">
      <c r="A4829" s="9" t="s">
        <v>8346</v>
      </c>
      <c r="B4829" s="23">
        <v>46071.631249999999</v>
      </c>
      <c r="C4829" s="23">
        <v>46071.661805555603</v>
      </c>
      <c r="D4829" s="23">
        <v>46072.389583333301</v>
      </c>
      <c r="E4829" s="9" t="s">
        <v>212</v>
      </c>
      <c r="F4829" s="9" t="s">
        <v>188</v>
      </c>
      <c r="G4829" s="9" t="s">
        <v>213</v>
      </c>
      <c r="H4829" s="9" t="s">
        <v>165</v>
      </c>
      <c r="I4829" s="9" t="s">
        <v>2034</v>
      </c>
      <c r="J4829" s="9" t="s">
        <v>8347</v>
      </c>
      <c r="K4829" s="9" t="s">
        <v>246</v>
      </c>
      <c r="L4829" s="9" t="s">
        <v>216</v>
      </c>
      <c r="M4829" s="9" t="s">
        <v>7261</v>
      </c>
      <c r="N4829" s="9" t="s">
        <v>197</v>
      </c>
      <c r="O4829" s="9" t="s">
        <v>176</v>
      </c>
      <c r="P4829" s="9" t="s">
        <v>503</v>
      </c>
      <c r="Q4829" s="9" t="s">
        <v>219</v>
      </c>
      <c r="R4829" s="9">
        <v>0</v>
      </c>
      <c r="S4829" s="9">
        <v>16</v>
      </c>
      <c r="U4829" s="9" t="s">
        <v>266</v>
      </c>
      <c r="W4829" s="9">
        <v>4</v>
      </c>
      <c r="X4829" s="9">
        <f>INDEX(SLA_Policy!$D$2:$D$5,MATCH(F4829,SLA_Policy!$A$2:$A$5,0))</f>
        <v>72</v>
      </c>
      <c r="Y4829" s="9" t="str">
        <f>IF(E4829="Cancelled","Excluded",IF(D4829="",IF((SLA_Policy!$B$8-B4829)*24&gt;X4829,"Open - Breached","Open - On Track"),IF((D4829-B4829)*24&lt;=X4829,"Met","Breached")))</f>
        <v>Met</v>
      </c>
    </row>
    <row r="4830" spans="1:25" x14ac:dyDescent="0.25">
      <c r="A4830" s="9" t="s">
        <v>8348</v>
      </c>
      <c r="B4830" s="23">
        <v>46071.632638888899</v>
      </c>
      <c r="C4830" s="23">
        <v>46071.635416666701</v>
      </c>
      <c r="D4830" s="23">
        <v>46072.367361111101</v>
      </c>
      <c r="E4830" s="9" t="s">
        <v>212</v>
      </c>
      <c r="F4830" s="9" t="s">
        <v>189</v>
      </c>
      <c r="G4830" s="9" t="s">
        <v>213</v>
      </c>
      <c r="H4830" s="9" t="s">
        <v>165</v>
      </c>
      <c r="I4830" s="9" t="s">
        <v>469</v>
      </c>
      <c r="J4830" s="9" t="s">
        <v>8349</v>
      </c>
      <c r="K4830" s="9" t="s">
        <v>246</v>
      </c>
      <c r="L4830" s="9" t="s">
        <v>216</v>
      </c>
      <c r="M4830" s="9" t="s">
        <v>1800</v>
      </c>
      <c r="N4830" s="9" t="s">
        <v>198</v>
      </c>
      <c r="O4830" s="9" t="s">
        <v>176</v>
      </c>
      <c r="P4830" s="9" t="s">
        <v>330</v>
      </c>
      <c r="Q4830" s="9" t="s">
        <v>219</v>
      </c>
      <c r="R4830" s="9">
        <v>0</v>
      </c>
      <c r="S4830" s="9">
        <v>90</v>
      </c>
      <c r="U4830" s="9" t="s">
        <v>230</v>
      </c>
      <c r="W4830" s="9">
        <v>5</v>
      </c>
      <c r="X4830" s="9">
        <f>INDEX(SLA_Policy!$D$2:$D$5,MATCH(F4830,SLA_Policy!$A$2:$A$5,0))</f>
        <v>120</v>
      </c>
      <c r="Y4830" s="9" t="str">
        <f>IF(E4830="Cancelled","Excluded",IF(D4830="",IF((SLA_Policy!$B$8-B4830)*24&gt;X4830,"Open - Breached","Open - On Track"),IF((D4830-B4830)*24&lt;=X4830,"Met","Breached")))</f>
        <v>Met</v>
      </c>
    </row>
    <row r="4831" spans="1:25" x14ac:dyDescent="0.25">
      <c r="A4831" s="9" t="s">
        <v>8350</v>
      </c>
      <c r="B4831" s="23">
        <v>46071.645833333299</v>
      </c>
      <c r="C4831" s="23">
        <v>46072.313888888901</v>
      </c>
      <c r="D4831" s="23">
        <v>46072.317361111098</v>
      </c>
      <c r="E4831" s="9" t="s">
        <v>212</v>
      </c>
      <c r="F4831" s="9" t="s">
        <v>189</v>
      </c>
      <c r="G4831" s="9" t="s">
        <v>213</v>
      </c>
      <c r="H4831" s="9" t="s">
        <v>166</v>
      </c>
      <c r="I4831" s="9" t="s">
        <v>286</v>
      </c>
      <c r="J4831" s="9" t="s">
        <v>632</v>
      </c>
      <c r="K4831" s="9" t="s">
        <v>239</v>
      </c>
      <c r="L4831" s="9" t="s">
        <v>282</v>
      </c>
      <c r="M4831" s="9" t="s">
        <v>3467</v>
      </c>
      <c r="N4831" s="9" t="s">
        <v>196</v>
      </c>
      <c r="O4831" s="9" t="s">
        <v>181</v>
      </c>
      <c r="P4831" s="9" t="s">
        <v>289</v>
      </c>
      <c r="Q4831" s="9" t="s">
        <v>219</v>
      </c>
      <c r="R4831" s="9">
        <v>0</v>
      </c>
      <c r="S4831" s="9">
        <v>6</v>
      </c>
      <c r="U4831" s="9" t="s">
        <v>376</v>
      </c>
      <c r="X4831" s="9">
        <f>INDEX(SLA_Policy!$D$2:$D$5,MATCH(F4831,SLA_Policy!$A$2:$A$5,0))</f>
        <v>120</v>
      </c>
      <c r="Y4831" s="9" t="str">
        <f>IF(E4831="Cancelled","Excluded",IF(D4831="",IF((SLA_Policy!$B$8-B4831)*24&gt;X4831,"Open - Breached","Open - On Track"),IF((D4831-B4831)*24&lt;=X4831,"Met","Breached")))</f>
        <v>Met</v>
      </c>
    </row>
    <row r="4832" spans="1:25" x14ac:dyDescent="0.25">
      <c r="A4832" s="9" t="s">
        <v>8351</v>
      </c>
      <c r="B4832" s="23">
        <v>46071.656944444498</v>
      </c>
      <c r="C4832" s="23">
        <v>46071.661111111098</v>
      </c>
      <c r="D4832" s="23">
        <v>46072.386111111096</v>
      </c>
      <c r="E4832" s="9" t="s">
        <v>212</v>
      </c>
      <c r="F4832" s="9" t="s">
        <v>188</v>
      </c>
      <c r="G4832" s="9" t="s">
        <v>213</v>
      </c>
      <c r="H4832" s="9" t="s">
        <v>161</v>
      </c>
      <c r="I4832" s="9" t="s">
        <v>297</v>
      </c>
      <c r="J4832" s="9" t="s">
        <v>8230</v>
      </c>
      <c r="K4832" s="9" t="s">
        <v>246</v>
      </c>
      <c r="L4832" s="9" t="s">
        <v>293</v>
      </c>
      <c r="M4832" s="9" t="s">
        <v>8352</v>
      </c>
      <c r="N4832" s="9" t="s">
        <v>198</v>
      </c>
      <c r="O4832" s="9" t="s">
        <v>116</v>
      </c>
      <c r="P4832" s="9" t="s">
        <v>342</v>
      </c>
      <c r="Q4832" s="9" t="s">
        <v>219</v>
      </c>
      <c r="R4832" s="9">
        <v>0</v>
      </c>
      <c r="S4832" s="9">
        <v>9</v>
      </c>
      <c r="U4832" s="9" t="s">
        <v>221</v>
      </c>
      <c r="X4832" s="9">
        <f>INDEX(SLA_Policy!$D$2:$D$5,MATCH(F4832,SLA_Policy!$A$2:$A$5,0))</f>
        <v>72</v>
      </c>
      <c r="Y4832" s="9" t="str">
        <f>IF(E4832="Cancelled","Excluded",IF(D4832="",IF((SLA_Policy!$B$8-B4832)*24&gt;X4832,"Open - Breached","Open - On Track"),IF((D4832-B4832)*24&lt;=X4832,"Met","Breached")))</f>
        <v>Met</v>
      </c>
    </row>
    <row r="4833" spans="1:25" x14ac:dyDescent="0.25">
      <c r="A4833" s="9" t="s">
        <v>8353</v>
      </c>
      <c r="B4833" s="23">
        <v>46071.664583333302</v>
      </c>
      <c r="C4833" s="23">
        <v>46071.667361111096</v>
      </c>
      <c r="D4833" s="23">
        <v>46071.718055555597</v>
      </c>
      <c r="E4833" s="9" t="s">
        <v>212</v>
      </c>
      <c r="F4833" s="9" t="s">
        <v>188</v>
      </c>
      <c r="G4833" s="9" t="s">
        <v>213</v>
      </c>
      <c r="H4833" s="9" t="s">
        <v>161</v>
      </c>
      <c r="I4833" s="9" t="s">
        <v>454</v>
      </c>
      <c r="J4833" s="9" t="s">
        <v>3949</v>
      </c>
      <c r="K4833" s="9" t="s">
        <v>246</v>
      </c>
      <c r="L4833" s="9" t="s">
        <v>351</v>
      </c>
      <c r="M4833" s="9" t="s">
        <v>1496</v>
      </c>
      <c r="N4833" s="9" t="s">
        <v>200</v>
      </c>
      <c r="O4833" s="9" t="s">
        <v>177</v>
      </c>
      <c r="P4833" s="9" t="s">
        <v>942</v>
      </c>
      <c r="Q4833" s="9" t="s">
        <v>219</v>
      </c>
      <c r="R4833" s="9">
        <v>0</v>
      </c>
      <c r="S4833" s="9">
        <v>5</v>
      </c>
      <c r="U4833" s="9" t="s">
        <v>221</v>
      </c>
      <c r="W4833" s="9">
        <v>4</v>
      </c>
      <c r="X4833" s="9">
        <f>INDEX(SLA_Policy!$D$2:$D$5,MATCH(F4833,SLA_Policy!$A$2:$A$5,0))</f>
        <v>72</v>
      </c>
      <c r="Y4833" s="9" t="str">
        <f>IF(E4833="Cancelled","Excluded",IF(D4833="",IF((SLA_Policy!$B$8-B4833)*24&gt;X4833,"Open - Breached","Open - On Track"),IF((D4833-B4833)*24&lt;=X4833,"Met","Breached")))</f>
        <v>Met</v>
      </c>
    </row>
    <row r="4834" spans="1:25" x14ac:dyDescent="0.25">
      <c r="A4834" s="9" t="s">
        <v>8354</v>
      </c>
      <c r="B4834" s="23">
        <v>46071.679861111101</v>
      </c>
      <c r="C4834" s="23">
        <v>46071.701388888898</v>
      </c>
      <c r="D4834" s="23">
        <v>46073.382638888899</v>
      </c>
      <c r="E4834" s="9" t="s">
        <v>212</v>
      </c>
      <c r="F4834" s="9" t="s">
        <v>188</v>
      </c>
      <c r="G4834" s="9" t="s">
        <v>236</v>
      </c>
      <c r="H4834" s="9" t="s">
        <v>167</v>
      </c>
      <c r="I4834" s="9" t="s">
        <v>255</v>
      </c>
      <c r="J4834" s="9" t="s">
        <v>8355</v>
      </c>
      <c r="K4834" s="9" t="s">
        <v>246</v>
      </c>
      <c r="L4834" s="9" t="s">
        <v>104</v>
      </c>
      <c r="M4834" s="9" t="s">
        <v>1756</v>
      </c>
      <c r="N4834" s="9" t="s">
        <v>196</v>
      </c>
      <c r="O4834" s="9" t="s">
        <v>116</v>
      </c>
      <c r="P4834" s="9" t="s">
        <v>218</v>
      </c>
      <c r="Q4834" s="9" t="s">
        <v>219</v>
      </c>
      <c r="R4834" s="9">
        <v>0</v>
      </c>
      <c r="S4834" s="9">
        <v>30</v>
      </c>
      <c r="U4834" s="9" t="s">
        <v>242</v>
      </c>
      <c r="X4834" s="9">
        <f>INDEX(SLA_Policy!$D$2:$D$5,MATCH(F4834,SLA_Policy!$A$2:$A$5,0))</f>
        <v>72</v>
      </c>
      <c r="Y4834" s="9" t="str">
        <f>IF(E4834="Cancelled","Excluded",IF(D4834="",IF((SLA_Policy!$B$8-B4834)*24&gt;X4834,"Open - Breached","Open - On Track"),IF((D4834-B4834)*24&lt;=X4834,"Met","Breached")))</f>
        <v>Met</v>
      </c>
    </row>
    <row r="4835" spans="1:25" x14ac:dyDescent="0.25">
      <c r="A4835" s="9" t="s">
        <v>8356</v>
      </c>
      <c r="B4835" s="23">
        <v>46071.706944444399</v>
      </c>
      <c r="C4835" s="23">
        <v>46071.710416666698</v>
      </c>
      <c r="D4835" s="23">
        <v>46072.333333333299</v>
      </c>
      <c r="E4835" s="9" t="s">
        <v>212</v>
      </c>
      <c r="F4835" s="9" t="s">
        <v>188</v>
      </c>
      <c r="G4835" s="9" t="s">
        <v>213</v>
      </c>
      <c r="H4835" s="9" t="s">
        <v>161</v>
      </c>
      <c r="I4835" s="9" t="s">
        <v>297</v>
      </c>
      <c r="J4835" s="9" t="s">
        <v>3141</v>
      </c>
      <c r="K4835" s="9" t="s">
        <v>246</v>
      </c>
      <c r="L4835" s="9" t="s">
        <v>104</v>
      </c>
      <c r="M4835" s="9" t="s">
        <v>3296</v>
      </c>
      <c r="N4835" s="9" t="s">
        <v>198</v>
      </c>
      <c r="O4835" s="9" t="s">
        <v>177</v>
      </c>
      <c r="P4835" s="9" t="s">
        <v>300</v>
      </c>
      <c r="Q4835" s="9" t="s">
        <v>219</v>
      </c>
      <c r="R4835" s="9">
        <v>0</v>
      </c>
      <c r="S4835" s="9">
        <v>19</v>
      </c>
      <c r="U4835" s="9" t="s">
        <v>266</v>
      </c>
      <c r="W4835" s="9">
        <v>5</v>
      </c>
      <c r="X4835" s="9">
        <f>INDEX(SLA_Policy!$D$2:$D$5,MATCH(F4835,SLA_Policy!$A$2:$A$5,0))</f>
        <v>72</v>
      </c>
      <c r="Y4835" s="9" t="str">
        <f>IF(E4835="Cancelled","Excluded",IF(D4835="",IF((SLA_Policy!$B$8-B4835)*24&gt;X4835,"Open - Breached","Open - On Track"),IF((D4835-B4835)*24&lt;=X4835,"Met","Breached")))</f>
        <v>Met</v>
      </c>
    </row>
    <row r="4836" spans="1:25" x14ac:dyDescent="0.25">
      <c r="A4836" s="9" t="s">
        <v>8357</v>
      </c>
      <c r="B4836" s="23">
        <v>46071.752083333296</v>
      </c>
      <c r="C4836" s="23">
        <v>46072.309722222199</v>
      </c>
      <c r="D4836" s="23">
        <v>46077.396527777797</v>
      </c>
      <c r="E4836" s="9" t="s">
        <v>212</v>
      </c>
      <c r="F4836" s="9" t="s">
        <v>189</v>
      </c>
      <c r="G4836" s="9" t="s">
        <v>213</v>
      </c>
      <c r="H4836" s="9" t="s">
        <v>88</v>
      </c>
      <c r="I4836" s="9" t="s">
        <v>486</v>
      </c>
      <c r="J4836" s="9" t="s">
        <v>8358</v>
      </c>
      <c r="K4836" s="9" t="s">
        <v>303</v>
      </c>
      <c r="L4836" s="9" t="s">
        <v>282</v>
      </c>
      <c r="M4836" s="9" t="s">
        <v>550</v>
      </c>
      <c r="N4836" s="9" t="s">
        <v>196</v>
      </c>
      <c r="O4836" s="9" t="s">
        <v>178</v>
      </c>
      <c r="P4836" s="9" t="s">
        <v>414</v>
      </c>
      <c r="Q4836" s="9" t="s">
        <v>219</v>
      </c>
      <c r="R4836" s="9">
        <v>1</v>
      </c>
      <c r="S4836" s="9">
        <v>23</v>
      </c>
      <c r="U4836" s="9" t="s">
        <v>376</v>
      </c>
      <c r="W4836" s="9">
        <v>2</v>
      </c>
      <c r="X4836" s="9">
        <f>INDEX(SLA_Policy!$D$2:$D$5,MATCH(F4836,SLA_Policy!$A$2:$A$5,0))</f>
        <v>120</v>
      </c>
      <c r="Y4836" s="9" t="str">
        <f>IF(E4836="Cancelled","Excluded",IF(D4836="",IF((SLA_Policy!$B$8-B4836)*24&gt;X4836,"Open - Breached","Open - On Track"),IF((D4836-B4836)*24&lt;=X4836,"Met","Breached")))</f>
        <v>Breached</v>
      </c>
    </row>
    <row r="4837" spans="1:25" x14ac:dyDescent="0.25">
      <c r="A4837" s="9" t="s">
        <v>8359</v>
      </c>
      <c r="B4837" s="23">
        <v>46071.777083333298</v>
      </c>
      <c r="C4837" s="23">
        <v>46072.309722222199</v>
      </c>
      <c r="D4837" s="23">
        <v>46072.337500000001</v>
      </c>
      <c r="E4837" s="9" t="s">
        <v>212</v>
      </c>
      <c r="F4837" s="9" t="s">
        <v>188</v>
      </c>
      <c r="G4837" s="9" t="s">
        <v>213</v>
      </c>
      <c r="H4837" s="9" t="s">
        <v>161</v>
      </c>
      <c r="I4837" s="9" t="s">
        <v>389</v>
      </c>
      <c r="J4837" s="9" t="s">
        <v>1581</v>
      </c>
      <c r="K4837" s="9" t="s">
        <v>246</v>
      </c>
      <c r="L4837" s="9" t="s">
        <v>311</v>
      </c>
      <c r="M4837" s="9" t="s">
        <v>2613</v>
      </c>
      <c r="N4837" s="9" t="s">
        <v>196</v>
      </c>
      <c r="O4837" s="9" t="s">
        <v>116</v>
      </c>
      <c r="P4837" s="9" t="s">
        <v>342</v>
      </c>
      <c r="Q4837" s="9" t="s">
        <v>219</v>
      </c>
      <c r="R4837" s="9">
        <v>0</v>
      </c>
      <c r="S4837" s="9">
        <v>6</v>
      </c>
      <c r="U4837" s="9" t="s">
        <v>290</v>
      </c>
      <c r="W4837" s="9">
        <v>5</v>
      </c>
      <c r="X4837" s="9">
        <f>INDEX(SLA_Policy!$D$2:$D$5,MATCH(F4837,SLA_Policy!$A$2:$A$5,0))</f>
        <v>72</v>
      </c>
      <c r="Y4837" s="9" t="str">
        <f>IF(E4837="Cancelled","Excluded",IF(D4837="",IF((SLA_Policy!$B$8-B4837)*24&gt;X4837,"Open - Breached","Open - On Track"),IF((D4837-B4837)*24&lt;=X4837,"Met","Breached")))</f>
        <v>Met</v>
      </c>
    </row>
    <row r="4838" spans="1:25" x14ac:dyDescent="0.25">
      <c r="A4838" s="9" t="s">
        <v>8360</v>
      </c>
      <c r="B4838" s="23">
        <v>46071.849305555603</v>
      </c>
      <c r="C4838" s="23">
        <v>46072.35</v>
      </c>
      <c r="D4838" s="23">
        <v>46072.354861111096</v>
      </c>
      <c r="E4838" s="9" t="s">
        <v>212</v>
      </c>
      <c r="F4838" s="9" t="s">
        <v>188</v>
      </c>
      <c r="G4838" s="9" t="s">
        <v>213</v>
      </c>
      <c r="H4838" s="9" t="s">
        <v>166</v>
      </c>
      <c r="I4838" s="9" t="s">
        <v>286</v>
      </c>
      <c r="J4838" s="9" t="s">
        <v>383</v>
      </c>
      <c r="K4838" s="9" t="s">
        <v>239</v>
      </c>
      <c r="L4838" s="9" t="s">
        <v>216</v>
      </c>
      <c r="M4838" s="9" t="s">
        <v>743</v>
      </c>
      <c r="N4838" s="9" t="s">
        <v>197</v>
      </c>
      <c r="O4838" s="9" t="s">
        <v>181</v>
      </c>
      <c r="P4838" s="9" t="s">
        <v>289</v>
      </c>
      <c r="Q4838" s="9" t="s">
        <v>219</v>
      </c>
      <c r="R4838" s="9">
        <v>0</v>
      </c>
      <c r="S4838" s="9">
        <v>11</v>
      </c>
      <c r="U4838" s="9" t="s">
        <v>290</v>
      </c>
      <c r="X4838" s="9">
        <f>INDEX(SLA_Policy!$D$2:$D$5,MATCH(F4838,SLA_Policy!$A$2:$A$5,0))</f>
        <v>72</v>
      </c>
      <c r="Y4838" s="9" t="str">
        <f>IF(E4838="Cancelled","Excluded",IF(D4838="",IF((SLA_Policy!$B$8-B4838)*24&gt;X4838,"Open - Breached","Open - On Track"),IF((D4838-B4838)*24&lt;=X4838,"Met","Breached")))</f>
        <v>Met</v>
      </c>
    </row>
    <row r="4839" spans="1:25" x14ac:dyDescent="0.25">
      <c r="A4839" s="9" t="s">
        <v>8361</v>
      </c>
      <c r="B4839" s="23">
        <v>46071.879861111098</v>
      </c>
      <c r="C4839" s="23">
        <v>46072.374305555597</v>
      </c>
      <c r="D4839" s="23">
        <v>46072.389583333301</v>
      </c>
      <c r="E4839" s="9" t="s">
        <v>212</v>
      </c>
      <c r="F4839" s="9" t="s">
        <v>189</v>
      </c>
      <c r="G4839" s="9" t="s">
        <v>213</v>
      </c>
      <c r="H4839" s="9" t="s">
        <v>167</v>
      </c>
      <c r="I4839" s="9" t="s">
        <v>349</v>
      </c>
      <c r="J4839" s="9" t="s">
        <v>8362</v>
      </c>
      <c r="K4839" s="9" t="s">
        <v>225</v>
      </c>
      <c r="L4839" s="9" t="s">
        <v>311</v>
      </c>
      <c r="M4839" s="9" t="s">
        <v>3292</v>
      </c>
      <c r="N4839" s="9" t="s">
        <v>196</v>
      </c>
      <c r="O4839" s="9" t="s">
        <v>180</v>
      </c>
      <c r="P4839" s="9" t="s">
        <v>368</v>
      </c>
      <c r="Q4839" s="9" t="s">
        <v>219</v>
      </c>
      <c r="R4839" s="9">
        <v>0</v>
      </c>
      <c r="S4839" s="9">
        <v>45</v>
      </c>
      <c r="U4839" s="9" t="s">
        <v>376</v>
      </c>
      <c r="X4839" s="9">
        <f>INDEX(SLA_Policy!$D$2:$D$5,MATCH(F4839,SLA_Policy!$A$2:$A$5,0))</f>
        <v>120</v>
      </c>
      <c r="Y4839" s="9" t="str">
        <f>IF(E4839="Cancelled","Excluded",IF(D4839="",IF((SLA_Policy!$B$8-B4839)*24&gt;X4839,"Open - Breached","Open - On Track"),IF((D4839-B4839)*24&lt;=X4839,"Met","Breached")))</f>
        <v>Met</v>
      </c>
    </row>
    <row r="4840" spans="1:25" x14ac:dyDescent="0.25">
      <c r="A4840" s="9" t="s">
        <v>8363</v>
      </c>
      <c r="B4840" s="23">
        <v>46072.293749999997</v>
      </c>
      <c r="C4840" s="23">
        <v>46072.328472222202</v>
      </c>
      <c r="D4840" s="23">
        <v>46076.3659722222</v>
      </c>
      <c r="E4840" s="9" t="s">
        <v>212</v>
      </c>
      <c r="F4840" s="9" t="s">
        <v>188</v>
      </c>
      <c r="G4840" s="9" t="s">
        <v>213</v>
      </c>
      <c r="H4840" s="9" t="s">
        <v>163</v>
      </c>
      <c r="I4840" s="9" t="s">
        <v>223</v>
      </c>
      <c r="J4840" s="9" t="s">
        <v>324</v>
      </c>
      <c r="K4840" s="9" t="s">
        <v>303</v>
      </c>
      <c r="L4840" s="9" t="s">
        <v>216</v>
      </c>
      <c r="M4840" s="9" t="s">
        <v>8364</v>
      </c>
      <c r="N4840" s="9" t="s">
        <v>199</v>
      </c>
      <c r="O4840" s="9" t="s">
        <v>176</v>
      </c>
      <c r="P4840" s="9" t="s">
        <v>330</v>
      </c>
      <c r="Q4840" s="9" t="s">
        <v>219</v>
      </c>
      <c r="R4840" s="9">
        <v>0</v>
      </c>
      <c r="S4840" s="9">
        <v>69</v>
      </c>
      <c r="T4840" s="9" t="s">
        <v>229</v>
      </c>
      <c r="U4840" s="9" t="s">
        <v>266</v>
      </c>
      <c r="X4840" s="9">
        <f>INDEX(SLA_Policy!$D$2:$D$5,MATCH(F4840,SLA_Policy!$A$2:$A$5,0))</f>
        <v>72</v>
      </c>
      <c r="Y4840" s="9" t="str">
        <f>IF(E4840="Cancelled","Excluded",IF(D4840="",IF((SLA_Policy!$B$8-B4840)*24&gt;X4840,"Open - Breached","Open - On Track"),IF((D4840-B4840)*24&lt;=X4840,"Met","Breached")))</f>
        <v>Breached</v>
      </c>
    </row>
    <row r="4841" spans="1:25" x14ac:dyDescent="0.25">
      <c r="A4841" s="9" t="s">
        <v>8365</v>
      </c>
      <c r="B4841" s="23">
        <v>46072.295833333301</v>
      </c>
      <c r="C4841" s="23">
        <v>46072.3125</v>
      </c>
      <c r="D4841" s="23">
        <v>46073.570833333302</v>
      </c>
      <c r="E4841" s="9" t="s">
        <v>212</v>
      </c>
      <c r="F4841" s="9" t="s">
        <v>189</v>
      </c>
      <c r="G4841" s="9" t="s">
        <v>213</v>
      </c>
      <c r="H4841" s="9" t="s">
        <v>165</v>
      </c>
      <c r="I4841" s="9" t="s">
        <v>469</v>
      </c>
      <c r="J4841" s="9" t="s">
        <v>6524</v>
      </c>
      <c r="K4841" s="9" t="s">
        <v>225</v>
      </c>
      <c r="L4841" s="9" t="s">
        <v>351</v>
      </c>
      <c r="M4841" s="9" t="s">
        <v>968</v>
      </c>
      <c r="N4841" s="9" t="s">
        <v>199</v>
      </c>
      <c r="O4841" s="9" t="s">
        <v>176</v>
      </c>
      <c r="P4841" s="9" t="s">
        <v>570</v>
      </c>
      <c r="Q4841" s="9" t="s">
        <v>219</v>
      </c>
      <c r="R4841" s="9">
        <v>1</v>
      </c>
      <c r="S4841" s="9">
        <v>17</v>
      </c>
      <c r="U4841" s="9" t="s">
        <v>266</v>
      </c>
      <c r="X4841" s="9">
        <f>INDEX(SLA_Policy!$D$2:$D$5,MATCH(F4841,SLA_Policy!$A$2:$A$5,0))</f>
        <v>120</v>
      </c>
      <c r="Y4841" s="9" t="str">
        <f>IF(E4841="Cancelled","Excluded",IF(D4841="",IF((SLA_Policy!$B$8-B4841)*24&gt;X4841,"Open - Breached","Open - On Track"),IF((D4841-B4841)*24&lt;=X4841,"Met","Breached")))</f>
        <v>Met</v>
      </c>
    </row>
    <row r="4842" spans="1:25" x14ac:dyDescent="0.25">
      <c r="A4842" s="9" t="s">
        <v>8366</v>
      </c>
      <c r="B4842" s="23">
        <v>46072.318055555603</v>
      </c>
      <c r="C4842" s="23">
        <v>46072.404166666704</v>
      </c>
      <c r="D4842" s="23">
        <v>46078.711111111101</v>
      </c>
      <c r="E4842" s="9" t="s">
        <v>212</v>
      </c>
      <c r="F4842" s="9" t="s">
        <v>189</v>
      </c>
      <c r="G4842" s="9" t="s">
        <v>236</v>
      </c>
      <c r="H4842" s="9" t="s">
        <v>163</v>
      </c>
      <c r="I4842" s="9" t="s">
        <v>315</v>
      </c>
      <c r="J4842" s="9" t="s">
        <v>8367</v>
      </c>
      <c r="K4842" s="9" t="s">
        <v>225</v>
      </c>
      <c r="L4842" s="9" t="s">
        <v>216</v>
      </c>
      <c r="M4842" s="9" t="s">
        <v>1240</v>
      </c>
      <c r="N4842" s="9" t="s">
        <v>196</v>
      </c>
      <c r="O4842" s="9" t="s">
        <v>180</v>
      </c>
      <c r="P4842" s="9" t="s">
        <v>381</v>
      </c>
      <c r="Q4842" s="9" t="s">
        <v>219</v>
      </c>
      <c r="R4842" s="9">
        <v>0</v>
      </c>
      <c r="S4842" s="9">
        <v>48</v>
      </c>
      <c r="T4842" s="9" t="s">
        <v>136</v>
      </c>
      <c r="U4842" s="9" t="s">
        <v>242</v>
      </c>
      <c r="X4842" s="9">
        <f>INDEX(SLA_Policy!$D$2:$D$5,MATCH(F4842,SLA_Policy!$A$2:$A$5,0))</f>
        <v>120</v>
      </c>
      <c r="Y4842" s="9" t="str">
        <f>IF(E4842="Cancelled","Excluded",IF(D4842="",IF((SLA_Policy!$B$8-B4842)*24&gt;X4842,"Open - Breached","Open - On Track"),IF((D4842-B4842)*24&lt;=X4842,"Met","Breached")))</f>
        <v>Breached</v>
      </c>
    </row>
    <row r="4843" spans="1:25" x14ac:dyDescent="0.25">
      <c r="A4843" s="9" t="s">
        <v>8368</v>
      </c>
      <c r="B4843" s="23">
        <v>46072.3347222222</v>
      </c>
      <c r="C4843" s="23">
        <v>46072.528472222199</v>
      </c>
      <c r="D4843" s="23">
        <v>46076.362500000003</v>
      </c>
      <c r="E4843" s="9" t="s">
        <v>212</v>
      </c>
      <c r="F4843" s="9" t="s">
        <v>188</v>
      </c>
      <c r="G4843" s="9" t="s">
        <v>213</v>
      </c>
      <c r="H4843" s="9" t="s">
        <v>167</v>
      </c>
      <c r="I4843" s="9" t="s">
        <v>349</v>
      </c>
      <c r="J4843" s="9" t="s">
        <v>8369</v>
      </c>
      <c r="K4843" s="9" t="s">
        <v>246</v>
      </c>
      <c r="L4843" s="9" t="s">
        <v>307</v>
      </c>
      <c r="M4843" s="9" t="s">
        <v>2855</v>
      </c>
      <c r="N4843" s="9" t="s">
        <v>197</v>
      </c>
      <c r="O4843" s="9" t="s">
        <v>180</v>
      </c>
      <c r="P4843" s="9" t="s">
        <v>278</v>
      </c>
      <c r="Q4843" s="9" t="s">
        <v>219</v>
      </c>
      <c r="R4843" s="9">
        <v>0</v>
      </c>
      <c r="S4843" s="9">
        <v>31</v>
      </c>
      <c r="U4843" s="9" t="s">
        <v>140</v>
      </c>
      <c r="V4843" s="9" t="s">
        <v>8370</v>
      </c>
      <c r="X4843" s="9">
        <f>INDEX(SLA_Policy!$D$2:$D$5,MATCH(F4843,SLA_Policy!$A$2:$A$5,0))</f>
        <v>72</v>
      </c>
      <c r="Y4843" s="9" t="str">
        <f>IF(E4843="Cancelled","Excluded",IF(D4843="",IF((SLA_Policy!$B$8-B4843)*24&gt;X4843,"Open - Breached","Open - On Track"),IF((D4843-B4843)*24&lt;=X4843,"Met","Breached")))</f>
        <v>Breached</v>
      </c>
    </row>
    <row r="4844" spans="1:25" x14ac:dyDescent="0.25">
      <c r="A4844" s="9" t="s">
        <v>8371</v>
      </c>
      <c r="B4844" s="23">
        <v>46072.352083333302</v>
      </c>
      <c r="C4844" s="23">
        <v>46072.413888888899</v>
      </c>
      <c r="D4844" s="23">
        <v>46076.318055555603</v>
      </c>
      <c r="E4844" s="9" t="s">
        <v>212</v>
      </c>
      <c r="F4844" s="9" t="s">
        <v>189</v>
      </c>
      <c r="G4844" s="9" t="s">
        <v>236</v>
      </c>
      <c r="H4844" s="9" t="s">
        <v>161</v>
      </c>
      <c r="I4844" s="9" t="s">
        <v>482</v>
      </c>
      <c r="J4844" s="9" t="s">
        <v>2297</v>
      </c>
      <c r="K4844" s="9" t="s">
        <v>246</v>
      </c>
      <c r="L4844" s="9" t="s">
        <v>104</v>
      </c>
      <c r="M4844" s="9" t="s">
        <v>1455</v>
      </c>
      <c r="N4844" s="9" t="s">
        <v>196</v>
      </c>
      <c r="O4844" s="9" t="s">
        <v>177</v>
      </c>
      <c r="P4844" s="9" t="s">
        <v>457</v>
      </c>
      <c r="Q4844" s="9" t="s">
        <v>219</v>
      </c>
      <c r="R4844" s="9">
        <v>0</v>
      </c>
      <c r="S4844" s="9">
        <v>41</v>
      </c>
      <c r="U4844" s="9" t="s">
        <v>242</v>
      </c>
      <c r="X4844" s="9">
        <f>INDEX(SLA_Policy!$D$2:$D$5,MATCH(F4844,SLA_Policy!$A$2:$A$5,0))</f>
        <v>120</v>
      </c>
      <c r="Y4844" s="9" t="str">
        <f>IF(E4844="Cancelled","Excluded",IF(D4844="",IF((SLA_Policy!$B$8-B4844)*24&gt;X4844,"Open - Breached","Open - On Track"),IF((D4844-B4844)*24&lt;=X4844,"Met","Breached")))</f>
        <v>Met</v>
      </c>
    </row>
    <row r="4845" spans="1:25" x14ac:dyDescent="0.25">
      <c r="A4845" s="9" t="s">
        <v>8372</v>
      </c>
      <c r="B4845" s="23">
        <v>46072.352083333302</v>
      </c>
      <c r="C4845" s="23">
        <v>46072.389583333301</v>
      </c>
      <c r="D4845" s="23">
        <v>46072.670833333301</v>
      </c>
      <c r="E4845" s="9" t="s">
        <v>212</v>
      </c>
      <c r="F4845" s="9" t="s">
        <v>188</v>
      </c>
      <c r="G4845" s="9" t="s">
        <v>213</v>
      </c>
      <c r="H4845" s="9" t="s">
        <v>167</v>
      </c>
      <c r="I4845" s="9" t="s">
        <v>349</v>
      </c>
      <c r="J4845" s="9" t="s">
        <v>656</v>
      </c>
      <c r="K4845" s="9" t="s">
        <v>246</v>
      </c>
      <c r="L4845" s="9" t="s">
        <v>104</v>
      </c>
      <c r="M4845" s="9" t="s">
        <v>1665</v>
      </c>
      <c r="N4845" s="9" t="s">
        <v>196</v>
      </c>
      <c r="O4845" s="9" t="s">
        <v>180</v>
      </c>
      <c r="P4845" s="9" t="s">
        <v>318</v>
      </c>
      <c r="Q4845" s="9" t="s">
        <v>219</v>
      </c>
      <c r="R4845" s="9">
        <v>0</v>
      </c>
      <c r="S4845" s="9">
        <v>19</v>
      </c>
      <c r="U4845" s="9" t="s">
        <v>140</v>
      </c>
      <c r="V4845" s="9" t="s">
        <v>8370</v>
      </c>
      <c r="X4845" s="9">
        <f>INDEX(SLA_Policy!$D$2:$D$5,MATCH(F4845,SLA_Policy!$A$2:$A$5,0))</f>
        <v>72</v>
      </c>
      <c r="Y4845" s="9" t="str">
        <f>IF(E4845="Cancelled","Excluded",IF(D4845="",IF((SLA_Policy!$B$8-B4845)*24&gt;X4845,"Open - Breached","Open - On Track"),IF((D4845-B4845)*24&lt;=X4845,"Met","Breached")))</f>
        <v>Met</v>
      </c>
    </row>
    <row r="4846" spans="1:25" x14ac:dyDescent="0.25">
      <c r="A4846" s="9" t="s">
        <v>8373</v>
      </c>
      <c r="B4846" s="23">
        <v>46072.3527777778</v>
      </c>
      <c r="C4846" s="23">
        <v>46072.362500000003</v>
      </c>
      <c r="D4846" s="23">
        <v>46072.443749999999</v>
      </c>
      <c r="E4846" s="9" t="s">
        <v>212</v>
      </c>
      <c r="F4846" s="9" t="s">
        <v>187</v>
      </c>
      <c r="G4846" s="9" t="s">
        <v>213</v>
      </c>
      <c r="H4846" s="9" t="s">
        <v>167</v>
      </c>
      <c r="I4846" s="9" t="s">
        <v>349</v>
      </c>
      <c r="J4846" s="9" t="s">
        <v>656</v>
      </c>
      <c r="K4846" s="9" t="s">
        <v>246</v>
      </c>
      <c r="L4846" s="9" t="s">
        <v>371</v>
      </c>
      <c r="M4846" s="9" t="s">
        <v>2941</v>
      </c>
      <c r="N4846" s="9" t="s">
        <v>196</v>
      </c>
      <c r="O4846" s="9" t="s">
        <v>116</v>
      </c>
      <c r="P4846" s="9" t="s">
        <v>218</v>
      </c>
      <c r="Q4846" s="9" t="s">
        <v>219</v>
      </c>
      <c r="R4846" s="9">
        <v>0</v>
      </c>
      <c r="S4846" s="9">
        <v>28</v>
      </c>
      <c r="U4846" s="9" t="s">
        <v>140</v>
      </c>
      <c r="V4846" s="9" t="s">
        <v>8370</v>
      </c>
      <c r="X4846" s="9">
        <f>INDEX(SLA_Policy!$D$2:$D$5,MATCH(F4846,SLA_Policy!$A$2:$A$5,0))</f>
        <v>8</v>
      </c>
      <c r="Y4846" s="9" t="str">
        <f>IF(E4846="Cancelled","Excluded",IF(D4846="",IF((SLA_Policy!$B$8-B4846)*24&gt;X4846,"Open - Breached","Open - On Track"),IF((D4846-B4846)*24&lt;=X4846,"Met","Breached")))</f>
        <v>Met</v>
      </c>
    </row>
    <row r="4847" spans="1:25" x14ac:dyDescent="0.25">
      <c r="A4847" s="9" t="s">
        <v>8374</v>
      </c>
      <c r="B4847" s="23">
        <v>46072.354166666701</v>
      </c>
      <c r="C4847" s="23">
        <v>46072.368750000001</v>
      </c>
      <c r="D4847" s="23">
        <v>46077.351388888899</v>
      </c>
      <c r="E4847" s="9" t="s">
        <v>212</v>
      </c>
      <c r="F4847" s="9" t="s">
        <v>188</v>
      </c>
      <c r="G4847" s="9" t="s">
        <v>236</v>
      </c>
      <c r="H4847" s="9" t="s">
        <v>163</v>
      </c>
      <c r="I4847" s="9" t="s">
        <v>315</v>
      </c>
      <c r="J4847" s="9" t="s">
        <v>3287</v>
      </c>
      <c r="K4847" s="9" t="s">
        <v>239</v>
      </c>
      <c r="L4847" s="9" t="s">
        <v>307</v>
      </c>
      <c r="M4847" s="9" t="s">
        <v>1823</v>
      </c>
      <c r="N4847" s="9" t="s">
        <v>196</v>
      </c>
      <c r="O4847" s="9" t="s">
        <v>180</v>
      </c>
      <c r="P4847" s="9" t="s">
        <v>278</v>
      </c>
      <c r="Q4847" s="9" t="s">
        <v>219</v>
      </c>
      <c r="R4847" s="9">
        <v>0</v>
      </c>
      <c r="S4847" s="9">
        <v>76</v>
      </c>
      <c r="T4847" s="9" t="s">
        <v>229</v>
      </c>
      <c r="U4847" s="9" t="s">
        <v>242</v>
      </c>
      <c r="X4847" s="9">
        <f>INDEX(SLA_Policy!$D$2:$D$5,MATCH(F4847,SLA_Policy!$A$2:$A$5,0))</f>
        <v>72</v>
      </c>
      <c r="Y4847" s="9" t="str">
        <f>IF(E4847="Cancelled","Excluded",IF(D4847="",IF((SLA_Policy!$B$8-B4847)*24&gt;X4847,"Open - Breached","Open - On Track"),IF((D4847-B4847)*24&lt;=X4847,"Met","Breached")))</f>
        <v>Breached</v>
      </c>
    </row>
    <row r="4848" spans="1:25" x14ac:dyDescent="0.25">
      <c r="A4848" s="9" t="s">
        <v>8375</v>
      </c>
      <c r="B4848" s="23">
        <v>46072.355555555601</v>
      </c>
      <c r="C4848" s="23">
        <v>46072.368750000001</v>
      </c>
      <c r="D4848" s="23">
        <v>46073.567361111098</v>
      </c>
      <c r="E4848" s="9" t="s">
        <v>212</v>
      </c>
      <c r="F4848" s="9" t="s">
        <v>188</v>
      </c>
      <c r="G4848" s="9" t="s">
        <v>213</v>
      </c>
      <c r="H4848" s="9" t="s">
        <v>163</v>
      </c>
      <c r="I4848" s="9" t="s">
        <v>223</v>
      </c>
      <c r="J4848" s="9" t="s">
        <v>8376</v>
      </c>
      <c r="K4848" s="9" t="s">
        <v>246</v>
      </c>
      <c r="L4848" s="9" t="s">
        <v>104</v>
      </c>
      <c r="M4848" s="9" t="s">
        <v>2938</v>
      </c>
      <c r="N4848" s="9" t="s">
        <v>198</v>
      </c>
      <c r="O4848" s="9" t="s">
        <v>176</v>
      </c>
      <c r="P4848" s="9" t="s">
        <v>330</v>
      </c>
      <c r="Q4848" s="9" t="s">
        <v>219</v>
      </c>
      <c r="R4848" s="9">
        <v>0</v>
      </c>
      <c r="S4848" s="9">
        <v>69</v>
      </c>
      <c r="T4848" s="9" t="s">
        <v>229</v>
      </c>
      <c r="U4848" s="9" t="s">
        <v>230</v>
      </c>
      <c r="W4848" s="9">
        <v>5</v>
      </c>
      <c r="X4848" s="9">
        <f>INDEX(SLA_Policy!$D$2:$D$5,MATCH(F4848,SLA_Policy!$A$2:$A$5,0))</f>
        <v>72</v>
      </c>
      <c r="Y4848" s="9" t="str">
        <f>IF(E4848="Cancelled","Excluded",IF(D4848="",IF((SLA_Policy!$B$8-B4848)*24&gt;X4848,"Open - Breached","Open - On Track"),IF((D4848-B4848)*24&lt;=X4848,"Met","Breached")))</f>
        <v>Met</v>
      </c>
    </row>
    <row r="4849" spans="1:25" x14ac:dyDescent="0.25">
      <c r="A4849" s="9" t="s">
        <v>8377</v>
      </c>
      <c r="B4849" s="23">
        <v>46072.380555555603</v>
      </c>
      <c r="C4849" s="23">
        <v>46072.382638888899</v>
      </c>
      <c r="D4849" s="23">
        <v>46073.589583333298</v>
      </c>
      <c r="E4849" s="9" t="s">
        <v>212</v>
      </c>
      <c r="F4849" s="9" t="s">
        <v>188</v>
      </c>
      <c r="G4849" s="9" t="s">
        <v>213</v>
      </c>
      <c r="H4849" s="9" t="s">
        <v>166</v>
      </c>
      <c r="I4849" s="9" t="s">
        <v>286</v>
      </c>
      <c r="J4849" s="9" t="s">
        <v>2022</v>
      </c>
      <c r="K4849" s="9" t="s">
        <v>225</v>
      </c>
      <c r="L4849" s="9" t="s">
        <v>104</v>
      </c>
      <c r="M4849" s="9" t="s">
        <v>403</v>
      </c>
      <c r="N4849" s="9" t="s">
        <v>199</v>
      </c>
      <c r="O4849" s="9" t="s">
        <v>181</v>
      </c>
      <c r="P4849" s="9" t="s">
        <v>449</v>
      </c>
      <c r="Q4849" s="9" t="s">
        <v>219</v>
      </c>
      <c r="R4849" s="9">
        <v>3</v>
      </c>
      <c r="S4849" s="9">
        <v>73</v>
      </c>
      <c r="U4849" s="9" t="s">
        <v>290</v>
      </c>
      <c r="W4849" s="9">
        <v>2</v>
      </c>
      <c r="X4849" s="9">
        <f>INDEX(SLA_Policy!$D$2:$D$5,MATCH(F4849,SLA_Policy!$A$2:$A$5,0))</f>
        <v>72</v>
      </c>
      <c r="Y4849" s="9" t="str">
        <f>IF(E4849="Cancelled","Excluded",IF(D4849="",IF((SLA_Policy!$B$8-B4849)*24&gt;X4849,"Open - Breached","Open - On Track"),IF((D4849-B4849)*24&lt;=X4849,"Met","Breached")))</f>
        <v>Met</v>
      </c>
    </row>
    <row r="4850" spans="1:25" x14ac:dyDescent="0.25">
      <c r="A4850" s="9" t="s">
        <v>8378</v>
      </c>
      <c r="B4850" s="23">
        <v>46072.390972222202</v>
      </c>
      <c r="C4850" s="23">
        <v>46072.401388888902</v>
      </c>
      <c r="D4850" s="23">
        <v>46072.725694444503</v>
      </c>
      <c r="E4850" s="9" t="s">
        <v>212</v>
      </c>
      <c r="F4850" s="9" t="s">
        <v>188</v>
      </c>
      <c r="G4850" s="9" t="s">
        <v>213</v>
      </c>
      <c r="H4850" s="9" t="s">
        <v>164</v>
      </c>
      <c r="I4850" s="9" t="s">
        <v>339</v>
      </c>
      <c r="J4850" s="9" t="s">
        <v>2475</v>
      </c>
      <c r="K4850" s="9" t="s">
        <v>246</v>
      </c>
      <c r="L4850" s="9" t="s">
        <v>216</v>
      </c>
      <c r="M4850" s="9" t="s">
        <v>448</v>
      </c>
      <c r="N4850" s="9" t="s">
        <v>196</v>
      </c>
      <c r="O4850" s="9" t="s">
        <v>180</v>
      </c>
      <c r="P4850" s="9" t="s">
        <v>368</v>
      </c>
      <c r="Q4850" s="9" t="s">
        <v>219</v>
      </c>
      <c r="R4850" s="9">
        <v>0</v>
      </c>
      <c r="S4850" s="9">
        <v>10</v>
      </c>
      <c r="T4850" s="9" t="s">
        <v>464</v>
      </c>
      <c r="U4850" s="9" t="s">
        <v>290</v>
      </c>
      <c r="X4850" s="9">
        <f>INDEX(SLA_Policy!$D$2:$D$5,MATCH(F4850,SLA_Policy!$A$2:$A$5,0))</f>
        <v>72</v>
      </c>
      <c r="Y4850" s="9" t="str">
        <f>IF(E4850="Cancelled","Excluded",IF(D4850="",IF((SLA_Policy!$B$8-B4850)*24&gt;X4850,"Open - Breached","Open - On Track"),IF((D4850-B4850)*24&lt;=X4850,"Met","Breached")))</f>
        <v>Met</v>
      </c>
    </row>
    <row r="4851" spans="1:25" x14ac:dyDescent="0.25">
      <c r="A4851" s="9" t="s">
        <v>8379</v>
      </c>
      <c r="B4851" s="23">
        <v>46072.408333333296</v>
      </c>
      <c r="C4851" s="23">
        <v>46072.542361111096</v>
      </c>
      <c r="D4851" s="23">
        <v>46073.615277777797</v>
      </c>
      <c r="E4851" s="9" t="s">
        <v>212</v>
      </c>
      <c r="F4851" s="9" t="s">
        <v>189</v>
      </c>
      <c r="G4851" s="9" t="s">
        <v>213</v>
      </c>
      <c r="H4851" s="9" t="s">
        <v>162</v>
      </c>
      <c r="I4851" s="9" t="s">
        <v>416</v>
      </c>
      <c r="J4851" s="9" t="s">
        <v>8380</v>
      </c>
      <c r="K4851" s="9" t="s">
        <v>303</v>
      </c>
      <c r="L4851" s="9" t="s">
        <v>104</v>
      </c>
      <c r="M4851" s="9" t="s">
        <v>1201</v>
      </c>
      <c r="N4851" s="9" t="s">
        <v>197</v>
      </c>
      <c r="O4851" s="9" t="s">
        <v>179</v>
      </c>
      <c r="P4851" s="9" t="s">
        <v>284</v>
      </c>
      <c r="Q4851" s="9" t="s">
        <v>219</v>
      </c>
      <c r="R4851" s="9">
        <v>1</v>
      </c>
      <c r="S4851" s="9">
        <v>12</v>
      </c>
      <c r="U4851" s="9" t="s">
        <v>376</v>
      </c>
      <c r="W4851" s="9">
        <v>3</v>
      </c>
      <c r="X4851" s="9">
        <f>INDEX(SLA_Policy!$D$2:$D$5,MATCH(F4851,SLA_Policy!$A$2:$A$5,0))</f>
        <v>120</v>
      </c>
      <c r="Y4851" s="9" t="str">
        <f>IF(E4851="Cancelled","Excluded",IF(D4851="",IF((SLA_Policy!$B$8-B4851)*24&gt;X4851,"Open - Breached","Open - On Track"),IF((D4851-B4851)*24&lt;=X4851,"Met","Breached")))</f>
        <v>Met</v>
      </c>
    </row>
    <row r="4852" spans="1:25" x14ac:dyDescent="0.25">
      <c r="A4852" s="9" t="s">
        <v>8381</v>
      </c>
      <c r="B4852" s="23">
        <v>46072.408333333296</v>
      </c>
      <c r="C4852" s="23">
        <v>46072.465972222199</v>
      </c>
      <c r="D4852" s="23">
        <v>46076.318749999999</v>
      </c>
      <c r="E4852" s="9" t="s">
        <v>212</v>
      </c>
      <c r="F4852" s="9" t="s">
        <v>188</v>
      </c>
      <c r="G4852" s="9" t="s">
        <v>213</v>
      </c>
      <c r="H4852" s="9" t="s">
        <v>167</v>
      </c>
      <c r="I4852" s="9" t="s">
        <v>349</v>
      </c>
      <c r="J4852" s="9" t="s">
        <v>8382</v>
      </c>
      <c r="K4852" s="9" t="s">
        <v>246</v>
      </c>
      <c r="L4852" s="9" t="s">
        <v>311</v>
      </c>
      <c r="M4852" s="9" t="s">
        <v>639</v>
      </c>
      <c r="N4852" s="9" t="s">
        <v>196</v>
      </c>
      <c r="O4852" s="9" t="s">
        <v>180</v>
      </c>
      <c r="P4852" s="9" t="s">
        <v>278</v>
      </c>
      <c r="Q4852" s="9" t="s">
        <v>219</v>
      </c>
      <c r="R4852" s="9">
        <v>0</v>
      </c>
      <c r="S4852" s="9">
        <v>26</v>
      </c>
      <c r="U4852" s="9" t="s">
        <v>140</v>
      </c>
      <c r="V4852" s="9" t="s">
        <v>8370</v>
      </c>
      <c r="W4852" s="9">
        <v>3</v>
      </c>
      <c r="X4852" s="9">
        <f>INDEX(SLA_Policy!$D$2:$D$5,MATCH(F4852,SLA_Policy!$A$2:$A$5,0))</f>
        <v>72</v>
      </c>
      <c r="Y4852" s="9" t="str">
        <f>IF(E4852="Cancelled","Excluded",IF(D4852="",IF((SLA_Policy!$B$8-B4852)*24&gt;X4852,"Open - Breached","Open - On Track"),IF((D4852-B4852)*24&lt;=X4852,"Met","Breached")))</f>
        <v>Breached</v>
      </c>
    </row>
    <row r="4853" spans="1:25" x14ac:dyDescent="0.25">
      <c r="A4853" s="9" t="s">
        <v>8383</v>
      </c>
      <c r="B4853" s="23">
        <v>46072.411111111098</v>
      </c>
      <c r="C4853" s="23">
        <v>46072.453472222202</v>
      </c>
      <c r="D4853" s="23">
        <v>46072.735416666699</v>
      </c>
      <c r="E4853" s="9" t="s">
        <v>212</v>
      </c>
      <c r="F4853" s="9" t="s">
        <v>188</v>
      </c>
      <c r="G4853" s="9" t="s">
        <v>213</v>
      </c>
      <c r="H4853" s="9" t="s">
        <v>167</v>
      </c>
      <c r="I4853" s="9" t="s">
        <v>349</v>
      </c>
      <c r="J4853" s="9" t="s">
        <v>8384</v>
      </c>
      <c r="K4853" s="9" t="s">
        <v>246</v>
      </c>
      <c r="L4853" s="9" t="s">
        <v>104</v>
      </c>
      <c r="M4853" s="9" t="s">
        <v>814</v>
      </c>
      <c r="N4853" s="9" t="s">
        <v>196</v>
      </c>
      <c r="O4853" s="9" t="s">
        <v>180</v>
      </c>
      <c r="P4853" s="9" t="s">
        <v>368</v>
      </c>
      <c r="Q4853" s="9" t="s">
        <v>273</v>
      </c>
      <c r="R4853" s="9">
        <v>0</v>
      </c>
      <c r="S4853" s="9">
        <v>24</v>
      </c>
      <c r="U4853" s="9" t="s">
        <v>140</v>
      </c>
      <c r="V4853" s="9" t="s">
        <v>8370</v>
      </c>
      <c r="X4853" s="9">
        <f>INDEX(SLA_Policy!$D$2:$D$5,MATCH(F4853,SLA_Policy!$A$2:$A$5,0))</f>
        <v>72</v>
      </c>
      <c r="Y4853" s="9" t="str">
        <f>IF(E4853="Cancelled","Excluded",IF(D4853="",IF((SLA_Policy!$B$8-B4853)*24&gt;X4853,"Open - Breached","Open - On Track"),IF((D4853-B4853)*24&lt;=X4853,"Met","Breached")))</f>
        <v>Met</v>
      </c>
    </row>
    <row r="4854" spans="1:25" x14ac:dyDescent="0.25">
      <c r="A4854" s="9" t="s">
        <v>8385</v>
      </c>
      <c r="B4854" s="23">
        <v>46072.420833333301</v>
      </c>
      <c r="C4854" s="23">
        <v>46072.460416666698</v>
      </c>
      <c r="D4854" s="23">
        <v>46072.488888888904</v>
      </c>
      <c r="E4854" s="9" t="s">
        <v>212</v>
      </c>
      <c r="F4854" s="9" t="s">
        <v>188</v>
      </c>
      <c r="G4854" s="9" t="s">
        <v>213</v>
      </c>
      <c r="H4854" s="9" t="s">
        <v>162</v>
      </c>
      <c r="I4854" s="9" t="s">
        <v>393</v>
      </c>
      <c r="J4854" s="9" t="s">
        <v>1040</v>
      </c>
      <c r="K4854" s="9" t="s">
        <v>246</v>
      </c>
      <c r="L4854" s="9" t="s">
        <v>293</v>
      </c>
      <c r="M4854" s="9" t="s">
        <v>8015</v>
      </c>
      <c r="N4854" s="9" t="s">
        <v>196</v>
      </c>
      <c r="O4854" s="9" t="s">
        <v>116</v>
      </c>
      <c r="P4854" s="9" t="s">
        <v>234</v>
      </c>
      <c r="Q4854" s="9" t="s">
        <v>219</v>
      </c>
      <c r="R4854" s="9">
        <v>0</v>
      </c>
      <c r="S4854" s="9">
        <v>27</v>
      </c>
      <c r="U4854" s="9" t="s">
        <v>248</v>
      </c>
      <c r="X4854" s="9">
        <f>INDEX(SLA_Policy!$D$2:$D$5,MATCH(F4854,SLA_Policy!$A$2:$A$5,0))</f>
        <v>72</v>
      </c>
      <c r="Y4854" s="9" t="str">
        <f>IF(E4854="Cancelled","Excluded",IF(D4854="",IF((SLA_Policy!$B$8-B4854)*24&gt;X4854,"Open - Breached","Open - On Track"),IF((D4854-B4854)*24&lt;=X4854,"Met","Breached")))</f>
        <v>Met</v>
      </c>
    </row>
    <row r="4855" spans="1:25" x14ac:dyDescent="0.25">
      <c r="A4855" s="9" t="s">
        <v>8386</v>
      </c>
      <c r="B4855" s="23">
        <v>46072.422222222202</v>
      </c>
      <c r="C4855" s="23">
        <v>46072.4555555556</v>
      </c>
      <c r="D4855" s="23">
        <v>46076.409027777801</v>
      </c>
      <c r="E4855" s="9" t="s">
        <v>212</v>
      </c>
      <c r="F4855" s="9" t="s">
        <v>189</v>
      </c>
      <c r="G4855" s="9" t="s">
        <v>213</v>
      </c>
      <c r="H4855" s="9" t="s">
        <v>167</v>
      </c>
      <c r="I4855" s="9" t="s">
        <v>349</v>
      </c>
      <c r="J4855" s="9" t="s">
        <v>656</v>
      </c>
      <c r="K4855" s="9" t="s">
        <v>246</v>
      </c>
      <c r="L4855" s="9" t="s">
        <v>226</v>
      </c>
      <c r="M4855" s="9" t="s">
        <v>1092</v>
      </c>
      <c r="N4855" s="9" t="s">
        <v>198</v>
      </c>
      <c r="O4855" s="9" t="s">
        <v>180</v>
      </c>
      <c r="P4855" s="9" t="s">
        <v>278</v>
      </c>
      <c r="Q4855" s="9" t="s">
        <v>219</v>
      </c>
      <c r="R4855" s="9">
        <v>0</v>
      </c>
      <c r="S4855" s="9">
        <v>33</v>
      </c>
      <c r="U4855" s="9" t="s">
        <v>140</v>
      </c>
      <c r="V4855" s="9" t="s">
        <v>8370</v>
      </c>
      <c r="W4855" s="9">
        <v>4</v>
      </c>
      <c r="X4855" s="9">
        <f>INDEX(SLA_Policy!$D$2:$D$5,MATCH(F4855,SLA_Policy!$A$2:$A$5,0))</f>
        <v>120</v>
      </c>
      <c r="Y4855" s="9" t="str">
        <f>IF(E4855="Cancelled","Excluded",IF(D4855="",IF((SLA_Policy!$B$8-B4855)*24&gt;X4855,"Open - Breached","Open - On Track"),IF((D4855-B4855)*24&lt;=X4855,"Met","Breached")))</f>
        <v>Met</v>
      </c>
    </row>
    <row r="4856" spans="1:25" x14ac:dyDescent="0.25">
      <c r="A4856" s="9" t="s">
        <v>8387</v>
      </c>
      <c r="B4856" s="23">
        <v>46072.457638888904</v>
      </c>
      <c r="C4856" s="23">
        <v>46072.474999999999</v>
      </c>
      <c r="D4856" s="23">
        <v>46072.501388888901</v>
      </c>
      <c r="E4856" s="9" t="s">
        <v>212</v>
      </c>
      <c r="F4856" s="9" t="s">
        <v>189</v>
      </c>
      <c r="G4856" s="9" t="s">
        <v>213</v>
      </c>
      <c r="H4856" s="9" t="s">
        <v>161</v>
      </c>
      <c r="I4856" s="9" t="s">
        <v>389</v>
      </c>
      <c r="J4856" s="9" t="s">
        <v>2170</v>
      </c>
      <c r="K4856" s="9" t="s">
        <v>215</v>
      </c>
      <c r="L4856" s="9" t="s">
        <v>226</v>
      </c>
      <c r="M4856" s="9" t="s">
        <v>1244</v>
      </c>
      <c r="N4856" s="9" t="s">
        <v>198</v>
      </c>
      <c r="O4856" s="9" t="s">
        <v>116</v>
      </c>
      <c r="P4856" s="9" t="s">
        <v>295</v>
      </c>
      <c r="Q4856" s="9" t="s">
        <v>219</v>
      </c>
      <c r="R4856" s="9">
        <v>0</v>
      </c>
      <c r="S4856" s="9">
        <v>3</v>
      </c>
      <c r="U4856" s="9" t="s">
        <v>290</v>
      </c>
      <c r="X4856" s="9">
        <f>INDEX(SLA_Policy!$D$2:$D$5,MATCH(F4856,SLA_Policy!$A$2:$A$5,0))</f>
        <v>120</v>
      </c>
      <c r="Y4856" s="9" t="str">
        <f>IF(E4856="Cancelled","Excluded",IF(D4856="",IF((SLA_Policy!$B$8-B4856)*24&gt;X4856,"Open - Breached","Open - On Track"),IF((D4856-B4856)*24&lt;=X4856,"Met","Breached")))</f>
        <v>Met</v>
      </c>
    </row>
    <row r="4857" spans="1:25" x14ac:dyDescent="0.25">
      <c r="A4857" s="9" t="s">
        <v>8388</v>
      </c>
      <c r="B4857" s="23">
        <v>46072.461111111101</v>
      </c>
      <c r="C4857" s="23">
        <v>46072.5090277778</v>
      </c>
      <c r="D4857" s="23">
        <v>46072.648611111101</v>
      </c>
      <c r="E4857" s="9" t="s">
        <v>212</v>
      </c>
      <c r="F4857" s="9" t="s">
        <v>188</v>
      </c>
      <c r="G4857" s="9" t="s">
        <v>236</v>
      </c>
      <c r="H4857" s="9" t="s">
        <v>161</v>
      </c>
      <c r="I4857" s="9" t="s">
        <v>237</v>
      </c>
      <c r="J4857" s="9" t="s">
        <v>775</v>
      </c>
      <c r="K4857" s="9" t="s">
        <v>262</v>
      </c>
      <c r="L4857" s="9" t="s">
        <v>293</v>
      </c>
      <c r="M4857" s="9" t="s">
        <v>4833</v>
      </c>
      <c r="N4857" s="9" t="s">
        <v>196</v>
      </c>
      <c r="O4857" s="9" t="s">
        <v>179</v>
      </c>
      <c r="P4857" s="9" t="s">
        <v>337</v>
      </c>
      <c r="Q4857" s="9" t="s">
        <v>273</v>
      </c>
      <c r="R4857" s="9">
        <v>0</v>
      </c>
      <c r="S4857" s="9">
        <v>69</v>
      </c>
      <c r="U4857" s="9" t="s">
        <v>242</v>
      </c>
      <c r="W4857" s="9">
        <v>3</v>
      </c>
      <c r="X4857" s="9">
        <f>INDEX(SLA_Policy!$D$2:$D$5,MATCH(F4857,SLA_Policy!$A$2:$A$5,0))</f>
        <v>72</v>
      </c>
      <c r="Y4857" s="9" t="str">
        <f>IF(E4857="Cancelled","Excluded",IF(D4857="",IF((SLA_Policy!$B$8-B4857)*24&gt;X4857,"Open - Breached","Open - On Track"),IF((D4857-B4857)*24&lt;=X4857,"Met","Breached")))</f>
        <v>Met</v>
      </c>
    </row>
    <row r="4858" spans="1:25" x14ac:dyDescent="0.25">
      <c r="A4858" s="9" t="s">
        <v>8389</v>
      </c>
      <c r="B4858" s="23">
        <v>46072.470138888901</v>
      </c>
      <c r="C4858" s="23">
        <v>46072.547916666699</v>
      </c>
      <c r="D4858" s="23">
        <v>46076.383333333302</v>
      </c>
      <c r="E4858" s="9" t="s">
        <v>212</v>
      </c>
      <c r="F4858" s="9" t="s">
        <v>188</v>
      </c>
      <c r="G4858" s="9" t="s">
        <v>213</v>
      </c>
      <c r="H4858" s="9" t="s">
        <v>167</v>
      </c>
      <c r="I4858" s="9" t="s">
        <v>349</v>
      </c>
      <c r="J4858" s="9" t="s">
        <v>1197</v>
      </c>
      <c r="K4858" s="9" t="s">
        <v>246</v>
      </c>
      <c r="L4858" s="9" t="s">
        <v>351</v>
      </c>
      <c r="M4858" s="9" t="s">
        <v>1226</v>
      </c>
      <c r="N4858" s="9" t="s">
        <v>197</v>
      </c>
      <c r="O4858" s="9" t="s">
        <v>116</v>
      </c>
      <c r="P4858" s="9" t="s">
        <v>574</v>
      </c>
      <c r="Q4858" s="9" t="s">
        <v>219</v>
      </c>
      <c r="R4858" s="9">
        <v>1</v>
      </c>
      <c r="S4858" s="9">
        <v>50</v>
      </c>
      <c r="U4858" s="9" t="s">
        <v>140</v>
      </c>
      <c r="V4858" s="9" t="s">
        <v>8370</v>
      </c>
      <c r="W4858" s="9">
        <v>3</v>
      </c>
      <c r="X4858" s="9">
        <f>INDEX(SLA_Policy!$D$2:$D$5,MATCH(F4858,SLA_Policy!$A$2:$A$5,0))</f>
        <v>72</v>
      </c>
      <c r="Y4858" s="9" t="str">
        <f>IF(E4858="Cancelled","Excluded",IF(D4858="",IF((SLA_Policy!$B$8-B4858)*24&gt;X4858,"Open - Breached","Open - On Track"),IF((D4858-B4858)*24&lt;=X4858,"Met","Breached")))</f>
        <v>Breached</v>
      </c>
    </row>
    <row r="4859" spans="1:25" x14ac:dyDescent="0.25">
      <c r="A4859" s="9" t="s">
        <v>8390</v>
      </c>
      <c r="B4859" s="23">
        <v>46072.472916666702</v>
      </c>
      <c r="C4859" s="23">
        <v>46072.482638888898</v>
      </c>
      <c r="D4859" s="23">
        <v>46072.518750000003</v>
      </c>
      <c r="E4859" s="9" t="s">
        <v>212</v>
      </c>
      <c r="F4859" s="9" t="s">
        <v>188</v>
      </c>
      <c r="G4859" s="9" t="s">
        <v>213</v>
      </c>
      <c r="H4859" s="9" t="s">
        <v>88</v>
      </c>
      <c r="I4859" s="9" t="s">
        <v>92</v>
      </c>
      <c r="J4859" s="9" t="s">
        <v>3189</v>
      </c>
      <c r="K4859" s="9" t="s">
        <v>410</v>
      </c>
      <c r="L4859" s="9" t="s">
        <v>311</v>
      </c>
      <c r="M4859" s="9" t="s">
        <v>2902</v>
      </c>
      <c r="N4859" s="9" t="s">
        <v>198</v>
      </c>
      <c r="O4859" s="9" t="s">
        <v>116</v>
      </c>
      <c r="P4859" s="9" t="s">
        <v>258</v>
      </c>
      <c r="Q4859" s="9" t="s">
        <v>219</v>
      </c>
      <c r="R4859" s="9">
        <v>0</v>
      </c>
      <c r="S4859" s="9">
        <v>24</v>
      </c>
      <c r="T4859" s="9" t="s">
        <v>322</v>
      </c>
      <c r="U4859" s="9" t="s">
        <v>266</v>
      </c>
      <c r="X4859" s="9">
        <f>INDEX(SLA_Policy!$D$2:$D$5,MATCH(F4859,SLA_Policy!$A$2:$A$5,0))</f>
        <v>72</v>
      </c>
      <c r="Y4859" s="9" t="str">
        <f>IF(E4859="Cancelled","Excluded",IF(D4859="",IF((SLA_Policy!$B$8-B4859)*24&gt;X4859,"Open - Breached","Open - On Track"),IF((D4859-B4859)*24&lt;=X4859,"Met","Breached")))</f>
        <v>Met</v>
      </c>
    </row>
    <row r="4860" spans="1:25" x14ac:dyDescent="0.25">
      <c r="A4860" s="9" t="s">
        <v>8391</v>
      </c>
      <c r="B4860" s="23">
        <v>46072.484722222202</v>
      </c>
      <c r="C4860" s="23">
        <v>46072.503472222197</v>
      </c>
      <c r="D4860" s="23">
        <v>46072.601388888899</v>
      </c>
      <c r="E4860" s="9" t="s">
        <v>212</v>
      </c>
      <c r="F4860" s="9" t="s">
        <v>188</v>
      </c>
      <c r="G4860" s="9" t="s">
        <v>213</v>
      </c>
      <c r="H4860" s="9" t="s">
        <v>161</v>
      </c>
      <c r="I4860" s="9" t="s">
        <v>389</v>
      </c>
      <c r="J4860" s="9" t="s">
        <v>1418</v>
      </c>
      <c r="K4860" s="9" t="s">
        <v>215</v>
      </c>
      <c r="L4860" s="9" t="s">
        <v>270</v>
      </c>
      <c r="M4860" s="9" t="s">
        <v>981</v>
      </c>
      <c r="N4860" s="9" t="s">
        <v>196</v>
      </c>
      <c r="O4860" s="9" t="s">
        <v>116</v>
      </c>
      <c r="P4860" s="9" t="s">
        <v>295</v>
      </c>
      <c r="Q4860" s="9" t="s">
        <v>219</v>
      </c>
      <c r="R4860" s="9">
        <v>0</v>
      </c>
      <c r="S4860" s="9">
        <v>5</v>
      </c>
      <c r="U4860" s="9" t="s">
        <v>221</v>
      </c>
      <c r="W4860" s="9">
        <v>5</v>
      </c>
      <c r="X4860" s="9">
        <f>INDEX(SLA_Policy!$D$2:$D$5,MATCH(F4860,SLA_Policy!$A$2:$A$5,0))</f>
        <v>72</v>
      </c>
      <c r="Y4860" s="9" t="str">
        <f>IF(E4860="Cancelled","Excluded",IF(D4860="",IF((SLA_Policy!$B$8-B4860)*24&gt;X4860,"Open - Breached","Open - On Track"),IF((D4860-B4860)*24&lt;=X4860,"Met","Breached")))</f>
        <v>Met</v>
      </c>
    </row>
    <row r="4861" spans="1:25" x14ac:dyDescent="0.25">
      <c r="A4861" s="9" t="s">
        <v>8392</v>
      </c>
      <c r="B4861" s="23">
        <v>46072.488194444399</v>
      </c>
      <c r="C4861" s="23">
        <v>46072.491666666698</v>
      </c>
      <c r="D4861" s="23">
        <v>46073.342361111099</v>
      </c>
      <c r="E4861" s="9" t="s">
        <v>212</v>
      </c>
      <c r="F4861" s="9" t="s">
        <v>188</v>
      </c>
      <c r="G4861" s="9" t="s">
        <v>213</v>
      </c>
      <c r="H4861" s="9" t="s">
        <v>88</v>
      </c>
      <c r="I4861" s="9" t="s">
        <v>92</v>
      </c>
      <c r="J4861" s="9" t="s">
        <v>834</v>
      </c>
      <c r="K4861" s="9" t="s">
        <v>215</v>
      </c>
      <c r="L4861" s="9" t="s">
        <v>311</v>
      </c>
      <c r="M4861" s="9" t="s">
        <v>6953</v>
      </c>
      <c r="N4861" s="9" t="s">
        <v>199</v>
      </c>
      <c r="O4861" s="9" t="s">
        <v>116</v>
      </c>
      <c r="P4861" s="9" t="s">
        <v>574</v>
      </c>
      <c r="Q4861" s="9" t="s">
        <v>219</v>
      </c>
      <c r="R4861" s="9">
        <v>0</v>
      </c>
      <c r="S4861" s="9">
        <v>19</v>
      </c>
      <c r="T4861" s="9" t="s">
        <v>220</v>
      </c>
      <c r="U4861" s="9" t="s">
        <v>290</v>
      </c>
      <c r="X4861" s="9">
        <f>INDEX(SLA_Policy!$D$2:$D$5,MATCH(F4861,SLA_Policy!$A$2:$A$5,0))</f>
        <v>72</v>
      </c>
      <c r="Y4861" s="9" t="str">
        <f>IF(E4861="Cancelled","Excluded",IF(D4861="",IF((SLA_Policy!$B$8-B4861)*24&gt;X4861,"Open - Breached","Open - On Track"),IF((D4861-B4861)*24&lt;=X4861,"Met","Breached")))</f>
        <v>Met</v>
      </c>
    </row>
    <row r="4862" spans="1:25" x14ac:dyDescent="0.25">
      <c r="A4862" s="9" t="s">
        <v>8393</v>
      </c>
      <c r="B4862" s="23">
        <v>46072.500694444498</v>
      </c>
      <c r="C4862" s="23">
        <v>46072.557638888902</v>
      </c>
      <c r="D4862" s="23">
        <v>46073.468055555597</v>
      </c>
      <c r="E4862" s="9" t="s">
        <v>212</v>
      </c>
      <c r="F4862" s="9" t="s">
        <v>189</v>
      </c>
      <c r="G4862" s="9" t="s">
        <v>213</v>
      </c>
      <c r="H4862" s="9" t="s">
        <v>162</v>
      </c>
      <c r="I4862" s="9" t="s">
        <v>416</v>
      </c>
      <c r="J4862" s="9" t="s">
        <v>8394</v>
      </c>
      <c r="K4862" s="9" t="s">
        <v>239</v>
      </c>
      <c r="L4862" s="9" t="s">
        <v>226</v>
      </c>
      <c r="M4862" s="9" t="s">
        <v>757</v>
      </c>
      <c r="N4862" s="9" t="s">
        <v>196</v>
      </c>
      <c r="O4862" s="9" t="s">
        <v>176</v>
      </c>
      <c r="P4862" s="9" t="s">
        <v>570</v>
      </c>
      <c r="Q4862" s="9" t="s">
        <v>219</v>
      </c>
      <c r="R4862" s="9">
        <v>0</v>
      </c>
      <c r="S4862" s="9">
        <v>22</v>
      </c>
      <c r="U4862" s="9" t="s">
        <v>290</v>
      </c>
      <c r="X4862" s="9">
        <f>INDEX(SLA_Policy!$D$2:$D$5,MATCH(F4862,SLA_Policy!$A$2:$A$5,0))</f>
        <v>120</v>
      </c>
      <c r="Y4862" s="9" t="str">
        <f>IF(E4862="Cancelled","Excluded",IF(D4862="",IF((SLA_Policy!$B$8-B4862)*24&gt;X4862,"Open - Breached","Open - On Track"),IF((D4862-B4862)*24&lt;=X4862,"Met","Breached")))</f>
        <v>Met</v>
      </c>
    </row>
    <row r="4863" spans="1:25" x14ac:dyDescent="0.25">
      <c r="A4863" s="9" t="s">
        <v>8395</v>
      </c>
      <c r="B4863" s="23">
        <v>46072.513888888898</v>
      </c>
      <c r="C4863" s="23">
        <v>46072.5847222222</v>
      </c>
      <c r="D4863" s="23">
        <v>46076.407638888901</v>
      </c>
      <c r="E4863" s="9" t="s">
        <v>212</v>
      </c>
      <c r="F4863" s="9" t="s">
        <v>189</v>
      </c>
      <c r="G4863" s="9" t="s">
        <v>213</v>
      </c>
      <c r="H4863" s="9" t="s">
        <v>167</v>
      </c>
      <c r="I4863" s="9" t="s">
        <v>362</v>
      </c>
      <c r="J4863" s="9" t="s">
        <v>3194</v>
      </c>
      <c r="K4863" s="9" t="s">
        <v>215</v>
      </c>
      <c r="L4863" s="9" t="s">
        <v>270</v>
      </c>
      <c r="M4863" s="9" t="s">
        <v>5520</v>
      </c>
      <c r="N4863" s="9" t="s">
        <v>197</v>
      </c>
      <c r="O4863" s="9" t="s">
        <v>116</v>
      </c>
      <c r="P4863" s="9" t="s">
        <v>234</v>
      </c>
      <c r="Q4863" s="9" t="s">
        <v>219</v>
      </c>
      <c r="R4863" s="9">
        <v>0</v>
      </c>
      <c r="S4863" s="9">
        <v>66</v>
      </c>
      <c r="T4863" s="9" t="s">
        <v>322</v>
      </c>
      <c r="U4863" s="9" t="s">
        <v>248</v>
      </c>
      <c r="X4863" s="9">
        <f>INDEX(SLA_Policy!$D$2:$D$5,MATCH(F4863,SLA_Policy!$A$2:$A$5,0))</f>
        <v>120</v>
      </c>
      <c r="Y4863" s="9" t="str">
        <f>IF(E4863="Cancelled","Excluded",IF(D4863="",IF((SLA_Policy!$B$8-B4863)*24&gt;X4863,"Open - Breached","Open - On Track"),IF((D4863-B4863)*24&lt;=X4863,"Met","Breached")))</f>
        <v>Met</v>
      </c>
    </row>
    <row r="4864" spans="1:25" x14ac:dyDescent="0.25">
      <c r="A4864" s="9" t="s">
        <v>8396</v>
      </c>
      <c r="B4864" s="23">
        <v>46072.546527777798</v>
      </c>
      <c r="C4864" s="23">
        <v>46072.568055555603</v>
      </c>
      <c r="D4864" s="23">
        <v>46076.319444444503</v>
      </c>
      <c r="E4864" s="9" t="s">
        <v>212</v>
      </c>
      <c r="F4864" s="9" t="s">
        <v>189</v>
      </c>
      <c r="G4864" s="9" t="s">
        <v>213</v>
      </c>
      <c r="H4864" s="9" t="s">
        <v>88</v>
      </c>
      <c r="I4864" s="9" t="s">
        <v>92</v>
      </c>
      <c r="J4864" s="9" t="s">
        <v>8397</v>
      </c>
      <c r="K4864" s="9" t="s">
        <v>215</v>
      </c>
      <c r="L4864" s="9" t="s">
        <v>104</v>
      </c>
      <c r="M4864" s="9" t="s">
        <v>747</v>
      </c>
      <c r="N4864" s="9" t="s">
        <v>199</v>
      </c>
      <c r="O4864" s="9" t="s">
        <v>178</v>
      </c>
      <c r="P4864" s="9" t="s">
        <v>272</v>
      </c>
      <c r="Q4864" s="9" t="s">
        <v>219</v>
      </c>
      <c r="R4864" s="9">
        <v>0</v>
      </c>
      <c r="S4864" s="9">
        <v>20</v>
      </c>
      <c r="T4864" s="9" t="s">
        <v>136</v>
      </c>
      <c r="U4864" s="9" t="s">
        <v>661</v>
      </c>
      <c r="X4864" s="9">
        <f>INDEX(SLA_Policy!$D$2:$D$5,MATCH(F4864,SLA_Policy!$A$2:$A$5,0))</f>
        <v>120</v>
      </c>
      <c r="Y4864" s="9" t="str">
        <f>IF(E4864="Cancelled","Excluded",IF(D4864="",IF((SLA_Policy!$B$8-B4864)*24&gt;X4864,"Open - Breached","Open - On Track"),IF((D4864-B4864)*24&lt;=X4864,"Met","Breached")))</f>
        <v>Met</v>
      </c>
    </row>
    <row r="4865" spans="1:25" x14ac:dyDescent="0.25">
      <c r="A4865" s="9" t="s">
        <v>8398</v>
      </c>
      <c r="B4865" s="23">
        <v>46072.547222222202</v>
      </c>
      <c r="C4865" s="23">
        <v>46072.579861111102</v>
      </c>
      <c r="D4865" s="23">
        <v>46072.640972222202</v>
      </c>
      <c r="E4865" s="9" t="s">
        <v>212</v>
      </c>
      <c r="F4865" s="9" t="s">
        <v>187</v>
      </c>
      <c r="G4865" s="9" t="s">
        <v>213</v>
      </c>
      <c r="H4865" s="9" t="s">
        <v>88</v>
      </c>
      <c r="I4865" s="9" t="s">
        <v>354</v>
      </c>
      <c r="J4865" s="9" t="s">
        <v>8399</v>
      </c>
      <c r="K4865" s="9" t="s">
        <v>215</v>
      </c>
      <c r="L4865" s="9" t="s">
        <v>216</v>
      </c>
      <c r="M4865" s="9" t="s">
        <v>623</v>
      </c>
      <c r="N4865" s="9" t="s">
        <v>196</v>
      </c>
      <c r="O4865" s="9" t="s">
        <v>178</v>
      </c>
      <c r="P4865" s="9" t="s">
        <v>360</v>
      </c>
      <c r="Q4865" s="9" t="s">
        <v>273</v>
      </c>
      <c r="R4865" s="9">
        <v>0</v>
      </c>
      <c r="S4865" s="9">
        <v>18</v>
      </c>
      <c r="T4865" s="9" t="s">
        <v>229</v>
      </c>
      <c r="U4865" s="9" t="s">
        <v>661</v>
      </c>
      <c r="X4865" s="9">
        <f>INDEX(SLA_Policy!$D$2:$D$5,MATCH(F4865,SLA_Policy!$A$2:$A$5,0))</f>
        <v>8</v>
      </c>
      <c r="Y4865" s="9" t="str">
        <f>IF(E4865="Cancelled","Excluded",IF(D4865="",IF((SLA_Policy!$B$8-B4865)*24&gt;X4865,"Open - Breached","Open - On Track"),IF((D4865-B4865)*24&lt;=X4865,"Met","Breached")))</f>
        <v>Met</v>
      </c>
    </row>
    <row r="4866" spans="1:25" x14ac:dyDescent="0.25">
      <c r="A4866" s="9" t="s">
        <v>8400</v>
      </c>
      <c r="B4866" s="23">
        <v>46072.558333333298</v>
      </c>
      <c r="C4866" s="23">
        <v>46072.695138888899</v>
      </c>
      <c r="D4866" s="23">
        <v>46076.3125</v>
      </c>
      <c r="E4866" s="9" t="s">
        <v>212</v>
      </c>
      <c r="F4866" s="9" t="s">
        <v>189</v>
      </c>
      <c r="G4866" s="9" t="s">
        <v>213</v>
      </c>
      <c r="H4866" s="9" t="s">
        <v>167</v>
      </c>
      <c r="I4866" s="9" t="s">
        <v>349</v>
      </c>
      <c r="J4866" s="9" t="s">
        <v>8401</v>
      </c>
      <c r="K4866" s="9" t="s">
        <v>410</v>
      </c>
      <c r="L4866" s="9" t="s">
        <v>307</v>
      </c>
      <c r="M4866" s="9" t="s">
        <v>787</v>
      </c>
      <c r="N4866" s="9" t="s">
        <v>197</v>
      </c>
      <c r="O4866" s="9" t="s">
        <v>180</v>
      </c>
      <c r="P4866" s="9" t="s">
        <v>278</v>
      </c>
      <c r="Q4866" s="9" t="s">
        <v>219</v>
      </c>
      <c r="R4866" s="9">
        <v>0</v>
      </c>
      <c r="S4866" s="9">
        <v>22</v>
      </c>
      <c r="U4866" s="9" t="s">
        <v>140</v>
      </c>
      <c r="V4866" s="9" t="s">
        <v>8370</v>
      </c>
      <c r="X4866" s="9">
        <f>INDEX(SLA_Policy!$D$2:$D$5,MATCH(F4866,SLA_Policy!$A$2:$A$5,0))</f>
        <v>120</v>
      </c>
      <c r="Y4866" s="9" t="str">
        <f>IF(E4866="Cancelled","Excluded",IF(D4866="",IF((SLA_Policy!$B$8-B4866)*24&gt;X4866,"Open - Breached","Open - On Track"),IF((D4866-B4866)*24&lt;=X4866,"Met","Breached")))</f>
        <v>Met</v>
      </c>
    </row>
    <row r="4867" spans="1:25" x14ac:dyDescent="0.25">
      <c r="A4867" s="9" t="s">
        <v>8402</v>
      </c>
      <c r="B4867" s="23">
        <v>46072.561111111099</v>
      </c>
      <c r="C4867" s="23">
        <v>46072.603472222203</v>
      </c>
      <c r="D4867" s="23">
        <v>46073.395833333299</v>
      </c>
      <c r="E4867" s="9" t="s">
        <v>212</v>
      </c>
      <c r="F4867" s="9" t="s">
        <v>188</v>
      </c>
      <c r="G4867" s="9" t="s">
        <v>236</v>
      </c>
      <c r="H4867" s="9" t="s">
        <v>161</v>
      </c>
      <c r="I4867" s="9" t="s">
        <v>237</v>
      </c>
      <c r="J4867" s="9" t="s">
        <v>5186</v>
      </c>
      <c r="K4867" s="9" t="s">
        <v>239</v>
      </c>
      <c r="L4867" s="9" t="s">
        <v>226</v>
      </c>
      <c r="M4867" s="9" t="s">
        <v>4415</v>
      </c>
      <c r="N4867" s="9" t="s">
        <v>196</v>
      </c>
      <c r="O4867" s="9" t="s">
        <v>177</v>
      </c>
      <c r="P4867" s="9" t="s">
        <v>241</v>
      </c>
      <c r="Q4867" s="9" t="s">
        <v>273</v>
      </c>
      <c r="R4867" s="9">
        <v>0</v>
      </c>
      <c r="S4867" s="9">
        <v>42</v>
      </c>
      <c r="U4867" s="9" t="s">
        <v>242</v>
      </c>
      <c r="X4867" s="9">
        <f>INDEX(SLA_Policy!$D$2:$D$5,MATCH(F4867,SLA_Policy!$A$2:$A$5,0))</f>
        <v>72</v>
      </c>
      <c r="Y4867" s="9" t="str">
        <f>IF(E4867="Cancelled","Excluded",IF(D4867="",IF((SLA_Policy!$B$8-B4867)*24&gt;X4867,"Open - Breached","Open - On Track"),IF((D4867-B4867)*24&lt;=X4867,"Met","Breached")))</f>
        <v>Met</v>
      </c>
    </row>
    <row r="4868" spans="1:25" x14ac:dyDescent="0.25">
      <c r="A4868" s="9" t="s">
        <v>8403</v>
      </c>
      <c r="B4868" s="23">
        <v>46072.564583333296</v>
      </c>
      <c r="C4868" s="23">
        <v>46072.570833333302</v>
      </c>
      <c r="D4868" s="23">
        <v>46073.354166666701</v>
      </c>
      <c r="E4868" s="9" t="s">
        <v>212</v>
      </c>
      <c r="F4868" s="9" t="s">
        <v>188</v>
      </c>
      <c r="G4868" s="9" t="s">
        <v>213</v>
      </c>
      <c r="H4868" s="9" t="s">
        <v>167</v>
      </c>
      <c r="I4868" s="9" t="s">
        <v>349</v>
      </c>
      <c r="J4868" s="9" t="s">
        <v>656</v>
      </c>
      <c r="K4868" s="9" t="s">
        <v>246</v>
      </c>
      <c r="L4868" s="9" t="s">
        <v>104</v>
      </c>
      <c r="M4868" s="9" t="s">
        <v>8404</v>
      </c>
      <c r="N4868" s="9" t="s">
        <v>199</v>
      </c>
      <c r="O4868" s="9" t="s">
        <v>116</v>
      </c>
      <c r="P4868" s="9" t="s">
        <v>342</v>
      </c>
      <c r="Q4868" s="9" t="s">
        <v>219</v>
      </c>
      <c r="R4868" s="9">
        <v>0</v>
      </c>
      <c r="S4868" s="9">
        <v>21</v>
      </c>
      <c r="U4868" s="9" t="s">
        <v>140</v>
      </c>
      <c r="V4868" s="9" t="s">
        <v>8370</v>
      </c>
      <c r="X4868" s="9">
        <f>INDEX(SLA_Policy!$D$2:$D$5,MATCH(F4868,SLA_Policy!$A$2:$A$5,0))</f>
        <v>72</v>
      </c>
      <c r="Y4868" s="9" t="str">
        <f>IF(E4868="Cancelled","Excluded",IF(D4868="",IF((SLA_Policy!$B$8-B4868)*24&gt;X4868,"Open - Breached","Open - On Track"),IF((D4868-B4868)*24&lt;=X4868,"Met","Breached")))</f>
        <v>Met</v>
      </c>
    </row>
    <row r="4869" spans="1:25" x14ac:dyDescent="0.25">
      <c r="A4869" s="9" t="s">
        <v>8405</v>
      </c>
      <c r="B4869" s="23">
        <v>46072.572916666701</v>
      </c>
      <c r="C4869" s="23">
        <v>46072.591666666704</v>
      </c>
      <c r="D4869" s="23">
        <v>46072.739583333299</v>
      </c>
      <c r="E4869" s="9" t="s">
        <v>212</v>
      </c>
      <c r="F4869" s="9" t="s">
        <v>187</v>
      </c>
      <c r="G4869" s="9" t="s">
        <v>213</v>
      </c>
      <c r="H4869" s="9" t="s">
        <v>167</v>
      </c>
      <c r="I4869" s="9" t="s">
        <v>349</v>
      </c>
      <c r="J4869" s="9" t="s">
        <v>8406</v>
      </c>
      <c r="K4869" s="9" t="s">
        <v>246</v>
      </c>
      <c r="L4869" s="9" t="s">
        <v>311</v>
      </c>
      <c r="M4869" s="9" t="s">
        <v>3591</v>
      </c>
      <c r="N4869" s="9" t="s">
        <v>197</v>
      </c>
      <c r="O4869" s="9" t="s">
        <v>116</v>
      </c>
      <c r="P4869" s="9" t="s">
        <v>342</v>
      </c>
      <c r="Q4869" s="9" t="s">
        <v>219</v>
      </c>
      <c r="R4869" s="9">
        <v>0</v>
      </c>
      <c r="S4869" s="9">
        <v>13</v>
      </c>
      <c r="U4869" s="9" t="s">
        <v>290</v>
      </c>
      <c r="X4869" s="9">
        <f>INDEX(SLA_Policy!$D$2:$D$5,MATCH(F4869,SLA_Policy!$A$2:$A$5,0))</f>
        <v>8</v>
      </c>
      <c r="Y4869" s="9" t="str">
        <f>IF(E4869="Cancelled","Excluded",IF(D4869="",IF((SLA_Policy!$B$8-B4869)*24&gt;X4869,"Open - Breached","Open - On Track"),IF((D4869-B4869)*24&lt;=X4869,"Met","Breached")))</f>
        <v>Met</v>
      </c>
    </row>
    <row r="4870" spans="1:25" x14ac:dyDescent="0.25">
      <c r="A4870" s="9" t="s">
        <v>8407</v>
      </c>
      <c r="B4870" s="23">
        <v>46072.578472222202</v>
      </c>
      <c r="C4870" s="23">
        <v>46072.6027777778</v>
      </c>
      <c r="D4870" s="23">
        <v>46073.468055555597</v>
      </c>
      <c r="E4870" s="9" t="s">
        <v>212</v>
      </c>
      <c r="F4870" s="9" t="s">
        <v>189</v>
      </c>
      <c r="G4870" s="9" t="s">
        <v>213</v>
      </c>
      <c r="H4870" s="9" t="s">
        <v>165</v>
      </c>
      <c r="I4870" s="9" t="s">
        <v>567</v>
      </c>
      <c r="J4870" s="9" t="s">
        <v>3422</v>
      </c>
      <c r="K4870" s="9" t="s">
        <v>239</v>
      </c>
      <c r="L4870" s="9" t="s">
        <v>371</v>
      </c>
      <c r="M4870" s="9" t="s">
        <v>3844</v>
      </c>
      <c r="N4870" s="9" t="s">
        <v>199</v>
      </c>
      <c r="O4870" s="9" t="s">
        <v>116</v>
      </c>
      <c r="P4870" s="9" t="s">
        <v>525</v>
      </c>
      <c r="Q4870" s="9" t="s">
        <v>219</v>
      </c>
      <c r="R4870" s="9">
        <v>0</v>
      </c>
      <c r="S4870" s="9">
        <v>16</v>
      </c>
      <c r="U4870" s="9" t="s">
        <v>266</v>
      </c>
      <c r="X4870" s="9">
        <f>INDEX(SLA_Policy!$D$2:$D$5,MATCH(F4870,SLA_Policy!$A$2:$A$5,0))</f>
        <v>120</v>
      </c>
      <c r="Y4870" s="9" t="str">
        <f>IF(E4870="Cancelled","Excluded",IF(D4870="",IF((SLA_Policy!$B$8-B4870)*24&gt;X4870,"Open - Breached","Open - On Track"),IF((D4870-B4870)*24&lt;=X4870,"Met","Breached")))</f>
        <v>Met</v>
      </c>
    </row>
    <row r="4871" spans="1:25" x14ac:dyDescent="0.25">
      <c r="A4871" s="9" t="s">
        <v>8408</v>
      </c>
      <c r="B4871" s="23">
        <v>46072.584027777797</v>
      </c>
      <c r="C4871" s="23">
        <v>46072.5847222222</v>
      </c>
      <c r="D4871" s="23">
        <v>46073.342361111099</v>
      </c>
      <c r="E4871" s="9" t="s">
        <v>212</v>
      </c>
      <c r="F4871" s="9" t="s">
        <v>188</v>
      </c>
      <c r="G4871" s="9" t="s">
        <v>213</v>
      </c>
      <c r="H4871" s="9" t="s">
        <v>167</v>
      </c>
      <c r="I4871" s="9" t="s">
        <v>362</v>
      </c>
      <c r="J4871" s="9" t="s">
        <v>8409</v>
      </c>
      <c r="K4871" s="9" t="s">
        <v>246</v>
      </c>
      <c r="L4871" s="9" t="s">
        <v>104</v>
      </c>
      <c r="M4871" s="9" t="s">
        <v>2057</v>
      </c>
      <c r="N4871" s="9" t="s">
        <v>200</v>
      </c>
      <c r="O4871" s="9" t="s">
        <v>116</v>
      </c>
      <c r="P4871" s="9" t="s">
        <v>218</v>
      </c>
      <c r="Q4871" s="9" t="s">
        <v>219</v>
      </c>
      <c r="R4871" s="9">
        <v>0</v>
      </c>
      <c r="S4871" s="9">
        <v>24</v>
      </c>
      <c r="T4871" s="9" t="s">
        <v>322</v>
      </c>
      <c r="U4871" s="9" t="s">
        <v>266</v>
      </c>
      <c r="W4871" s="9">
        <v>4</v>
      </c>
      <c r="X4871" s="9">
        <f>INDEX(SLA_Policy!$D$2:$D$5,MATCH(F4871,SLA_Policy!$A$2:$A$5,0))</f>
        <v>72</v>
      </c>
      <c r="Y4871" s="9" t="str">
        <f>IF(E4871="Cancelled","Excluded",IF(D4871="",IF((SLA_Policy!$B$8-B4871)*24&gt;X4871,"Open - Breached","Open - On Track"),IF((D4871-B4871)*24&lt;=X4871,"Met","Breached")))</f>
        <v>Met</v>
      </c>
    </row>
    <row r="4872" spans="1:25" x14ac:dyDescent="0.25">
      <c r="A4872" s="9" t="s">
        <v>8410</v>
      </c>
      <c r="B4872" s="23">
        <v>46072.595138888901</v>
      </c>
      <c r="C4872" s="23">
        <v>46072.606249999997</v>
      </c>
      <c r="D4872" s="23">
        <v>46076.35</v>
      </c>
      <c r="E4872" s="9" t="s">
        <v>212</v>
      </c>
      <c r="F4872" s="9" t="s">
        <v>188</v>
      </c>
      <c r="G4872" s="9" t="s">
        <v>213</v>
      </c>
      <c r="H4872" s="9" t="s">
        <v>167</v>
      </c>
      <c r="I4872" s="9" t="s">
        <v>349</v>
      </c>
      <c r="J4872" s="9" t="s">
        <v>4128</v>
      </c>
      <c r="K4872" s="9" t="s">
        <v>303</v>
      </c>
      <c r="L4872" s="9" t="s">
        <v>216</v>
      </c>
      <c r="M4872" s="9" t="s">
        <v>2216</v>
      </c>
      <c r="N4872" s="9" t="s">
        <v>196</v>
      </c>
      <c r="O4872" s="9" t="s">
        <v>180</v>
      </c>
      <c r="P4872" s="9" t="s">
        <v>381</v>
      </c>
      <c r="Q4872" s="9" t="s">
        <v>219</v>
      </c>
      <c r="R4872" s="9">
        <v>0</v>
      </c>
      <c r="S4872" s="9">
        <v>23</v>
      </c>
      <c r="U4872" s="9" t="s">
        <v>140</v>
      </c>
      <c r="V4872" s="9" t="s">
        <v>8370</v>
      </c>
      <c r="X4872" s="9">
        <f>INDEX(SLA_Policy!$D$2:$D$5,MATCH(F4872,SLA_Policy!$A$2:$A$5,0))</f>
        <v>72</v>
      </c>
      <c r="Y4872" s="9" t="str">
        <f>IF(E4872="Cancelled","Excluded",IF(D4872="",IF((SLA_Policy!$B$8-B4872)*24&gt;X4872,"Open - Breached","Open - On Track"),IF((D4872-B4872)*24&lt;=X4872,"Met","Breached")))</f>
        <v>Breached</v>
      </c>
    </row>
    <row r="4873" spans="1:25" x14ac:dyDescent="0.25">
      <c r="A4873" s="9" t="s">
        <v>8411</v>
      </c>
      <c r="B4873" s="23">
        <v>46072.605555555601</v>
      </c>
      <c r="C4873" s="23">
        <v>46072.788194444503</v>
      </c>
      <c r="D4873" s="23">
        <v>46073.659027777801</v>
      </c>
      <c r="E4873" s="9" t="s">
        <v>212</v>
      </c>
      <c r="F4873" s="9" t="s">
        <v>189</v>
      </c>
      <c r="G4873" s="9" t="s">
        <v>213</v>
      </c>
      <c r="H4873" s="9" t="s">
        <v>162</v>
      </c>
      <c r="I4873" s="9" t="s">
        <v>244</v>
      </c>
      <c r="J4873" s="9" t="s">
        <v>561</v>
      </c>
      <c r="K4873" s="9" t="s">
        <v>239</v>
      </c>
      <c r="L4873" s="9" t="s">
        <v>216</v>
      </c>
      <c r="M4873" s="9" t="s">
        <v>1952</v>
      </c>
      <c r="N4873" s="9" t="s">
        <v>197</v>
      </c>
      <c r="O4873" s="9" t="s">
        <v>116</v>
      </c>
      <c r="P4873" s="9" t="s">
        <v>590</v>
      </c>
      <c r="Q4873" s="9" t="s">
        <v>219</v>
      </c>
      <c r="R4873" s="9">
        <v>0</v>
      </c>
      <c r="S4873" s="9">
        <v>22</v>
      </c>
      <c r="U4873" s="9" t="s">
        <v>290</v>
      </c>
      <c r="X4873" s="9">
        <f>INDEX(SLA_Policy!$D$2:$D$5,MATCH(F4873,SLA_Policy!$A$2:$A$5,0))</f>
        <v>120</v>
      </c>
      <c r="Y4873" s="9" t="str">
        <f>IF(E4873="Cancelled","Excluded",IF(D4873="",IF((SLA_Policy!$B$8-B4873)*24&gt;X4873,"Open - Breached","Open - On Track"),IF((D4873-B4873)*24&lt;=X4873,"Met","Breached")))</f>
        <v>Met</v>
      </c>
    </row>
    <row r="4874" spans="1:25" x14ac:dyDescent="0.25">
      <c r="A4874" s="9" t="s">
        <v>8412</v>
      </c>
      <c r="B4874" s="23">
        <v>46072.622916666704</v>
      </c>
      <c r="C4874" s="23">
        <v>46072.625</v>
      </c>
      <c r="D4874" s="23">
        <v>46073.379166666702</v>
      </c>
      <c r="E4874" s="9" t="s">
        <v>212</v>
      </c>
      <c r="F4874" s="9" t="s">
        <v>188</v>
      </c>
      <c r="G4874" s="9" t="s">
        <v>213</v>
      </c>
      <c r="H4874" s="9" t="s">
        <v>164</v>
      </c>
      <c r="I4874" s="9" t="s">
        <v>339</v>
      </c>
      <c r="J4874" s="9" t="s">
        <v>8413</v>
      </c>
      <c r="K4874" s="9" t="s">
        <v>215</v>
      </c>
      <c r="L4874" s="9" t="s">
        <v>216</v>
      </c>
      <c r="M4874" s="9" t="s">
        <v>2103</v>
      </c>
      <c r="N4874" s="9" t="s">
        <v>198</v>
      </c>
      <c r="O4874" s="9" t="s">
        <v>116</v>
      </c>
      <c r="P4874" s="9" t="s">
        <v>218</v>
      </c>
      <c r="Q4874" s="9" t="s">
        <v>219</v>
      </c>
      <c r="R4874" s="9">
        <v>0</v>
      </c>
      <c r="S4874" s="9">
        <v>8</v>
      </c>
      <c r="T4874" s="9" t="s">
        <v>343</v>
      </c>
      <c r="U4874" s="9" t="s">
        <v>266</v>
      </c>
      <c r="X4874" s="9">
        <f>INDEX(SLA_Policy!$D$2:$D$5,MATCH(F4874,SLA_Policy!$A$2:$A$5,0))</f>
        <v>72</v>
      </c>
      <c r="Y4874" s="9" t="str">
        <f>IF(E4874="Cancelled","Excluded",IF(D4874="",IF((SLA_Policy!$B$8-B4874)*24&gt;X4874,"Open - Breached","Open - On Track"),IF((D4874-B4874)*24&lt;=X4874,"Met","Breached")))</f>
        <v>Met</v>
      </c>
    </row>
    <row r="4875" spans="1:25" x14ac:dyDescent="0.25">
      <c r="A4875" s="9" t="s">
        <v>8414</v>
      </c>
      <c r="B4875" s="23">
        <v>46072.627777777801</v>
      </c>
      <c r="C4875" s="23">
        <v>46072.629166666702</v>
      </c>
      <c r="D4875" s="23">
        <v>46072.650694444397</v>
      </c>
      <c r="E4875" s="9" t="s">
        <v>212</v>
      </c>
      <c r="F4875" s="9" t="s">
        <v>188</v>
      </c>
      <c r="G4875" s="9" t="s">
        <v>213</v>
      </c>
      <c r="H4875" s="9" t="s">
        <v>161</v>
      </c>
      <c r="I4875" s="9" t="s">
        <v>454</v>
      </c>
      <c r="J4875" s="9" t="s">
        <v>813</v>
      </c>
      <c r="K4875" s="9" t="s">
        <v>246</v>
      </c>
      <c r="L4875" s="9" t="s">
        <v>226</v>
      </c>
      <c r="M4875" s="9" t="s">
        <v>1676</v>
      </c>
      <c r="N4875" s="9" t="s">
        <v>198</v>
      </c>
      <c r="O4875" s="9" t="s">
        <v>116</v>
      </c>
      <c r="P4875" s="9" t="s">
        <v>342</v>
      </c>
      <c r="Q4875" s="9" t="s">
        <v>219</v>
      </c>
      <c r="R4875" s="9">
        <v>0</v>
      </c>
      <c r="S4875" s="9">
        <v>5</v>
      </c>
      <c r="U4875" s="9" t="s">
        <v>290</v>
      </c>
      <c r="W4875" s="9">
        <v>5</v>
      </c>
      <c r="X4875" s="9">
        <f>INDEX(SLA_Policy!$D$2:$D$5,MATCH(F4875,SLA_Policy!$A$2:$A$5,0))</f>
        <v>72</v>
      </c>
      <c r="Y4875" s="9" t="str">
        <f>IF(E4875="Cancelled","Excluded",IF(D4875="",IF((SLA_Policy!$B$8-B4875)*24&gt;X4875,"Open - Breached","Open - On Track"),IF((D4875-B4875)*24&lt;=X4875,"Met","Breached")))</f>
        <v>Met</v>
      </c>
    </row>
    <row r="4876" spans="1:25" x14ac:dyDescent="0.25">
      <c r="A4876" s="9" t="s">
        <v>8415</v>
      </c>
      <c r="B4876" s="23">
        <v>46072.627777777801</v>
      </c>
      <c r="C4876" s="23">
        <v>46072.688194444498</v>
      </c>
      <c r="D4876" s="23">
        <v>46076.326388888898</v>
      </c>
      <c r="E4876" s="9" t="s">
        <v>212</v>
      </c>
      <c r="F4876" s="9" t="s">
        <v>189</v>
      </c>
      <c r="G4876" s="9" t="s">
        <v>213</v>
      </c>
      <c r="H4876" s="9" t="s">
        <v>167</v>
      </c>
      <c r="I4876" s="9" t="s">
        <v>349</v>
      </c>
      <c r="J4876" s="9" t="s">
        <v>8416</v>
      </c>
      <c r="K4876" s="9" t="s">
        <v>215</v>
      </c>
      <c r="L4876" s="9" t="s">
        <v>104</v>
      </c>
      <c r="M4876" s="9" t="s">
        <v>1534</v>
      </c>
      <c r="N4876" s="9" t="s">
        <v>197</v>
      </c>
      <c r="O4876" s="9" t="s">
        <v>180</v>
      </c>
      <c r="P4876" s="9" t="s">
        <v>368</v>
      </c>
      <c r="Q4876" s="9" t="s">
        <v>219</v>
      </c>
      <c r="R4876" s="9">
        <v>0</v>
      </c>
      <c r="S4876" s="9">
        <v>23</v>
      </c>
      <c r="U4876" s="9" t="s">
        <v>140</v>
      </c>
      <c r="V4876" s="9" t="s">
        <v>8370</v>
      </c>
      <c r="X4876" s="9">
        <f>INDEX(SLA_Policy!$D$2:$D$5,MATCH(F4876,SLA_Policy!$A$2:$A$5,0))</f>
        <v>120</v>
      </c>
      <c r="Y4876" s="9" t="str">
        <f>IF(E4876="Cancelled","Excluded",IF(D4876="",IF((SLA_Policy!$B$8-B4876)*24&gt;X4876,"Open - Breached","Open - On Track"),IF((D4876-B4876)*24&lt;=X4876,"Met","Breached")))</f>
        <v>Met</v>
      </c>
    </row>
    <row r="4877" spans="1:25" x14ac:dyDescent="0.25">
      <c r="A4877" s="9" t="s">
        <v>8417</v>
      </c>
      <c r="B4877" s="23">
        <v>46072.634722222203</v>
      </c>
      <c r="C4877" s="23">
        <v>46072.715972222199</v>
      </c>
      <c r="D4877" s="23">
        <v>46073.588888888902</v>
      </c>
      <c r="E4877" s="9" t="s">
        <v>212</v>
      </c>
      <c r="F4877" s="9" t="s">
        <v>188</v>
      </c>
      <c r="G4877" s="9" t="s">
        <v>213</v>
      </c>
      <c r="H4877" s="9" t="s">
        <v>167</v>
      </c>
      <c r="I4877" s="9" t="s">
        <v>349</v>
      </c>
      <c r="J4877" s="9" t="s">
        <v>1197</v>
      </c>
      <c r="K4877" s="9" t="s">
        <v>215</v>
      </c>
      <c r="L4877" s="9" t="s">
        <v>311</v>
      </c>
      <c r="M4877" s="9" t="s">
        <v>2179</v>
      </c>
      <c r="N4877" s="9" t="s">
        <v>196</v>
      </c>
      <c r="O4877" s="9" t="s">
        <v>116</v>
      </c>
      <c r="P4877" s="9" t="s">
        <v>234</v>
      </c>
      <c r="Q4877" s="9" t="s">
        <v>219</v>
      </c>
      <c r="R4877" s="9">
        <v>0</v>
      </c>
      <c r="S4877" s="9">
        <v>41</v>
      </c>
      <c r="U4877" s="9" t="s">
        <v>140</v>
      </c>
      <c r="V4877" s="9" t="s">
        <v>8370</v>
      </c>
      <c r="X4877" s="9">
        <f>INDEX(SLA_Policy!$D$2:$D$5,MATCH(F4877,SLA_Policy!$A$2:$A$5,0))</f>
        <v>72</v>
      </c>
      <c r="Y4877" s="9" t="str">
        <f>IF(E4877="Cancelled","Excluded",IF(D4877="",IF((SLA_Policy!$B$8-B4877)*24&gt;X4877,"Open - Breached","Open - On Track"),IF((D4877-B4877)*24&lt;=X4877,"Met","Breached")))</f>
        <v>Met</v>
      </c>
    </row>
    <row r="4878" spans="1:25" x14ac:dyDescent="0.25">
      <c r="A4878" s="9" t="s">
        <v>8418</v>
      </c>
      <c r="B4878" s="23">
        <v>46072.652777777803</v>
      </c>
      <c r="C4878" s="23">
        <v>46072.681944444397</v>
      </c>
      <c r="D4878" s="23">
        <v>46072.767361111102</v>
      </c>
      <c r="E4878" s="9" t="s">
        <v>212</v>
      </c>
      <c r="F4878" s="9" t="s">
        <v>189</v>
      </c>
      <c r="G4878" s="9" t="s">
        <v>213</v>
      </c>
      <c r="H4878" s="9" t="s">
        <v>162</v>
      </c>
      <c r="I4878" s="9" t="s">
        <v>393</v>
      </c>
      <c r="J4878" s="9" t="s">
        <v>1326</v>
      </c>
      <c r="K4878" s="9" t="s">
        <v>225</v>
      </c>
      <c r="L4878" s="9" t="s">
        <v>307</v>
      </c>
      <c r="M4878" s="9" t="s">
        <v>3811</v>
      </c>
      <c r="N4878" s="9" t="s">
        <v>197</v>
      </c>
      <c r="O4878" s="9" t="s">
        <v>116</v>
      </c>
      <c r="P4878" s="9" t="s">
        <v>590</v>
      </c>
      <c r="Q4878" s="9" t="s">
        <v>219</v>
      </c>
      <c r="R4878" s="9">
        <v>0</v>
      </c>
      <c r="S4878" s="9">
        <v>9</v>
      </c>
      <c r="U4878" s="9" t="s">
        <v>290</v>
      </c>
      <c r="X4878" s="9">
        <f>INDEX(SLA_Policy!$D$2:$D$5,MATCH(F4878,SLA_Policy!$A$2:$A$5,0))</f>
        <v>120</v>
      </c>
      <c r="Y4878" s="9" t="str">
        <f>IF(E4878="Cancelled","Excluded",IF(D4878="",IF((SLA_Policy!$B$8-B4878)*24&gt;X4878,"Open - Breached","Open - On Track"),IF((D4878-B4878)*24&lt;=X4878,"Met","Breached")))</f>
        <v>Met</v>
      </c>
    </row>
    <row r="4879" spans="1:25" x14ac:dyDescent="0.25">
      <c r="A4879" s="9" t="s">
        <v>8419</v>
      </c>
      <c r="B4879" s="23">
        <v>46072.670833333301</v>
      </c>
      <c r="C4879" s="23">
        <v>46072.688888888901</v>
      </c>
      <c r="D4879" s="23">
        <v>46076.374305555597</v>
      </c>
      <c r="E4879" s="9" t="s">
        <v>212</v>
      </c>
      <c r="F4879" s="9" t="s">
        <v>189</v>
      </c>
      <c r="G4879" s="9" t="s">
        <v>236</v>
      </c>
      <c r="H4879" s="9" t="s">
        <v>161</v>
      </c>
      <c r="I4879" s="9" t="s">
        <v>237</v>
      </c>
      <c r="J4879" s="9" t="s">
        <v>8420</v>
      </c>
      <c r="K4879" s="9" t="s">
        <v>246</v>
      </c>
      <c r="L4879" s="9" t="s">
        <v>270</v>
      </c>
      <c r="M4879" s="9" t="s">
        <v>1032</v>
      </c>
      <c r="N4879" s="9" t="s">
        <v>199</v>
      </c>
      <c r="O4879" s="9" t="s">
        <v>177</v>
      </c>
      <c r="P4879" s="9" t="s">
        <v>241</v>
      </c>
      <c r="Q4879" s="9" t="s">
        <v>219</v>
      </c>
      <c r="R4879" s="9">
        <v>2</v>
      </c>
      <c r="S4879" s="9">
        <v>23</v>
      </c>
      <c r="U4879" s="9" t="s">
        <v>242</v>
      </c>
      <c r="X4879" s="9">
        <f>INDEX(SLA_Policy!$D$2:$D$5,MATCH(F4879,SLA_Policy!$A$2:$A$5,0))</f>
        <v>120</v>
      </c>
      <c r="Y4879" s="9" t="str">
        <f>IF(E4879="Cancelled","Excluded",IF(D4879="",IF((SLA_Policy!$B$8-B4879)*24&gt;X4879,"Open - Breached","Open - On Track"),IF((D4879-B4879)*24&lt;=X4879,"Met","Breached")))</f>
        <v>Met</v>
      </c>
    </row>
    <row r="4880" spans="1:25" x14ac:dyDescent="0.25">
      <c r="A4880" s="9" t="s">
        <v>8421</v>
      </c>
      <c r="B4880" s="23">
        <v>46072.673611111102</v>
      </c>
      <c r="C4880" s="23">
        <v>46072.738194444399</v>
      </c>
      <c r="D4880" s="23">
        <v>46073.516666666699</v>
      </c>
      <c r="E4880" s="9" t="s">
        <v>212</v>
      </c>
      <c r="F4880" s="9" t="s">
        <v>189</v>
      </c>
      <c r="G4880" s="9" t="s">
        <v>213</v>
      </c>
      <c r="H4880" s="9" t="s">
        <v>167</v>
      </c>
      <c r="I4880" s="9" t="s">
        <v>536</v>
      </c>
      <c r="J4880" s="9" t="s">
        <v>2940</v>
      </c>
      <c r="K4880" s="9" t="s">
        <v>262</v>
      </c>
      <c r="L4880" s="9" t="s">
        <v>293</v>
      </c>
      <c r="M4880" s="9" t="s">
        <v>3197</v>
      </c>
      <c r="N4880" s="9" t="s">
        <v>197</v>
      </c>
      <c r="O4880" s="9" t="s">
        <v>176</v>
      </c>
      <c r="P4880" s="9" t="s">
        <v>419</v>
      </c>
      <c r="Q4880" s="9" t="s">
        <v>219</v>
      </c>
      <c r="R4880" s="9">
        <v>0</v>
      </c>
      <c r="S4880" s="9">
        <v>33</v>
      </c>
      <c r="T4880" s="9" t="s">
        <v>136</v>
      </c>
      <c r="U4880" s="9" t="s">
        <v>376</v>
      </c>
      <c r="X4880" s="9">
        <f>INDEX(SLA_Policy!$D$2:$D$5,MATCH(F4880,SLA_Policy!$A$2:$A$5,0))</f>
        <v>120</v>
      </c>
      <c r="Y4880" s="9" t="str">
        <f>IF(E4880="Cancelled","Excluded",IF(D4880="",IF((SLA_Policy!$B$8-B4880)*24&gt;X4880,"Open - Breached","Open - On Track"),IF((D4880-B4880)*24&lt;=X4880,"Met","Breached")))</f>
        <v>Met</v>
      </c>
    </row>
    <row r="4881" spans="1:25" x14ac:dyDescent="0.25">
      <c r="A4881" s="9" t="s">
        <v>8422</v>
      </c>
      <c r="B4881" s="23">
        <v>46072.703472222202</v>
      </c>
      <c r="C4881" s="23">
        <v>46072.706250000003</v>
      </c>
      <c r="D4881" s="23">
        <v>46072.787499999999</v>
      </c>
      <c r="E4881" s="9" t="s">
        <v>212</v>
      </c>
      <c r="F4881" s="9" t="s">
        <v>187</v>
      </c>
      <c r="G4881" s="9" t="s">
        <v>213</v>
      </c>
      <c r="H4881" s="9" t="s">
        <v>166</v>
      </c>
      <c r="I4881" s="9" t="s">
        <v>398</v>
      </c>
      <c r="J4881" s="9" t="s">
        <v>8423</v>
      </c>
      <c r="K4881" s="9" t="s">
        <v>303</v>
      </c>
      <c r="L4881" s="9" t="s">
        <v>293</v>
      </c>
      <c r="M4881" s="9" t="s">
        <v>750</v>
      </c>
      <c r="N4881" s="9" t="s">
        <v>199</v>
      </c>
      <c r="O4881" s="9" t="s">
        <v>181</v>
      </c>
      <c r="P4881" s="9" t="s">
        <v>289</v>
      </c>
      <c r="Q4881" s="9" t="s">
        <v>273</v>
      </c>
      <c r="R4881" s="9">
        <v>0</v>
      </c>
      <c r="S4881" s="9">
        <v>28</v>
      </c>
      <c r="U4881" s="9" t="s">
        <v>290</v>
      </c>
      <c r="X4881" s="9">
        <f>INDEX(SLA_Policy!$D$2:$D$5,MATCH(F4881,SLA_Policy!$A$2:$A$5,0))</f>
        <v>8</v>
      </c>
      <c r="Y4881" s="9" t="str">
        <f>IF(E4881="Cancelled","Excluded",IF(D4881="",IF((SLA_Policy!$B$8-B4881)*24&gt;X4881,"Open - Breached","Open - On Track"),IF((D4881-B4881)*24&lt;=X4881,"Met","Breached")))</f>
        <v>Met</v>
      </c>
    </row>
    <row r="4882" spans="1:25" x14ac:dyDescent="0.25">
      <c r="A4882" s="9" t="s">
        <v>8424</v>
      </c>
      <c r="B4882" s="23">
        <v>46072.720833333296</v>
      </c>
      <c r="C4882" s="23">
        <v>46072.7631944444</v>
      </c>
      <c r="D4882" s="23">
        <v>46073.388888888898</v>
      </c>
      <c r="E4882" s="9" t="s">
        <v>212</v>
      </c>
      <c r="F4882" s="9" t="s">
        <v>188</v>
      </c>
      <c r="G4882" s="9" t="s">
        <v>213</v>
      </c>
      <c r="H4882" s="9" t="s">
        <v>167</v>
      </c>
      <c r="I4882" s="9" t="s">
        <v>684</v>
      </c>
      <c r="J4882" s="9" t="s">
        <v>8425</v>
      </c>
      <c r="K4882" s="9" t="s">
        <v>262</v>
      </c>
      <c r="L4882" s="9" t="s">
        <v>226</v>
      </c>
      <c r="M4882" s="9" t="s">
        <v>3199</v>
      </c>
      <c r="N4882" s="9" t="s">
        <v>197</v>
      </c>
      <c r="O4882" s="9" t="s">
        <v>116</v>
      </c>
      <c r="P4882" s="9" t="s">
        <v>525</v>
      </c>
      <c r="Q4882" s="9" t="s">
        <v>219</v>
      </c>
      <c r="R4882" s="9">
        <v>0</v>
      </c>
      <c r="S4882" s="9">
        <v>15</v>
      </c>
      <c r="U4882" s="9" t="s">
        <v>290</v>
      </c>
      <c r="X4882" s="9">
        <f>INDEX(SLA_Policy!$D$2:$D$5,MATCH(F4882,SLA_Policy!$A$2:$A$5,0))</f>
        <v>72</v>
      </c>
      <c r="Y4882" s="9" t="str">
        <f>IF(E4882="Cancelled","Excluded",IF(D4882="",IF((SLA_Policy!$B$8-B4882)*24&gt;X4882,"Open - Breached","Open - On Track"),IF((D4882-B4882)*24&lt;=X4882,"Met","Breached")))</f>
        <v>Met</v>
      </c>
    </row>
    <row r="4883" spans="1:25" x14ac:dyDescent="0.25">
      <c r="A4883" s="9" t="s">
        <v>8426</v>
      </c>
      <c r="B4883" s="23">
        <v>46072.724305555603</v>
      </c>
      <c r="C4883" s="23">
        <v>46072.726388888899</v>
      </c>
      <c r="D4883" s="23">
        <v>46073.395138888904</v>
      </c>
      <c r="E4883" s="9" t="s">
        <v>212</v>
      </c>
      <c r="F4883" s="9" t="s">
        <v>188</v>
      </c>
      <c r="G4883" s="9" t="s">
        <v>213</v>
      </c>
      <c r="H4883" s="9" t="s">
        <v>163</v>
      </c>
      <c r="I4883" s="9" t="s">
        <v>223</v>
      </c>
      <c r="J4883" s="9" t="s">
        <v>2295</v>
      </c>
      <c r="K4883" s="9" t="s">
        <v>246</v>
      </c>
      <c r="L4883" s="9" t="s">
        <v>351</v>
      </c>
      <c r="M4883" s="9" t="s">
        <v>400</v>
      </c>
      <c r="N4883" s="9" t="s">
        <v>200</v>
      </c>
      <c r="O4883" s="9" t="s">
        <v>176</v>
      </c>
      <c r="P4883" s="9" t="s">
        <v>228</v>
      </c>
      <c r="Q4883" s="9" t="s">
        <v>219</v>
      </c>
      <c r="R4883" s="9">
        <v>0</v>
      </c>
      <c r="S4883" s="9">
        <v>103</v>
      </c>
      <c r="T4883" s="9" t="s">
        <v>136</v>
      </c>
      <c r="U4883" s="9" t="s">
        <v>230</v>
      </c>
      <c r="X4883" s="9">
        <f>INDEX(SLA_Policy!$D$2:$D$5,MATCH(F4883,SLA_Policy!$A$2:$A$5,0))</f>
        <v>72</v>
      </c>
      <c r="Y4883" s="9" t="str">
        <f>IF(E4883="Cancelled","Excluded",IF(D4883="",IF((SLA_Policy!$B$8-B4883)*24&gt;X4883,"Open - Breached","Open - On Track"),IF((D4883-B4883)*24&lt;=X4883,"Met","Breached")))</f>
        <v>Met</v>
      </c>
    </row>
    <row r="4884" spans="1:25" x14ac:dyDescent="0.25">
      <c r="A4884" s="9" t="s">
        <v>8427</v>
      </c>
      <c r="B4884" s="23">
        <v>46072.886805555601</v>
      </c>
      <c r="C4884" s="23">
        <v>46073.317361111098</v>
      </c>
      <c r="D4884" s="23">
        <v>46073.324999999997</v>
      </c>
      <c r="E4884" s="9" t="s">
        <v>212</v>
      </c>
      <c r="F4884" s="9" t="s">
        <v>189</v>
      </c>
      <c r="G4884" s="9" t="s">
        <v>213</v>
      </c>
      <c r="H4884" s="9" t="s">
        <v>161</v>
      </c>
      <c r="I4884" s="9" t="s">
        <v>454</v>
      </c>
      <c r="J4884" s="9" t="s">
        <v>813</v>
      </c>
      <c r="K4884" s="9" t="s">
        <v>246</v>
      </c>
      <c r="L4884" s="9" t="s">
        <v>282</v>
      </c>
      <c r="M4884" s="9" t="s">
        <v>1128</v>
      </c>
      <c r="N4884" s="9" t="s">
        <v>200</v>
      </c>
      <c r="O4884" s="9" t="s">
        <v>116</v>
      </c>
      <c r="P4884" s="9" t="s">
        <v>551</v>
      </c>
      <c r="Q4884" s="9" t="s">
        <v>219</v>
      </c>
      <c r="R4884" s="9">
        <v>0</v>
      </c>
      <c r="S4884" s="9">
        <v>5</v>
      </c>
      <c r="U4884" s="9" t="s">
        <v>221</v>
      </c>
      <c r="X4884" s="9">
        <f>INDEX(SLA_Policy!$D$2:$D$5,MATCH(F4884,SLA_Policy!$A$2:$A$5,0))</f>
        <v>120</v>
      </c>
      <c r="Y4884" s="9" t="str">
        <f>IF(E4884="Cancelled","Excluded",IF(D4884="",IF((SLA_Policy!$B$8-B4884)*24&gt;X4884,"Open - Breached","Open - On Track"),IF((D4884-B4884)*24&lt;=X4884,"Met","Breached")))</f>
        <v>Met</v>
      </c>
    </row>
    <row r="4885" spans="1:25" x14ac:dyDescent="0.25">
      <c r="A4885" s="9" t="s">
        <v>8428</v>
      </c>
      <c r="B4885" s="23">
        <v>46072.943749999999</v>
      </c>
      <c r="C4885" s="23">
        <v>46073.315972222197</v>
      </c>
      <c r="D4885" s="23">
        <v>46076.556250000001</v>
      </c>
      <c r="E4885" s="9" t="s">
        <v>212</v>
      </c>
      <c r="F4885" s="9" t="s">
        <v>189</v>
      </c>
      <c r="G4885" s="9" t="s">
        <v>236</v>
      </c>
      <c r="H4885" s="9" t="s">
        <v>163</v>
      </c>
      <c r="I4885" s="9" t="s">
        <v>315</v>
      </c>
      <c r="J4885" s="9" t="s">
        <v>316</v>
      </c>
      <c r="K4885" s="9" t="s">
        <v>303</v>
      </c>
      <c r="L4885" s="9" t="s">
        <v>104</v>
      </c>
      <c r="M4885" s="9" t="s">
        <v>5905</v>
      </c>
      <c r="N4885" s="9" t="s">
        <v>199</v>
      </c>
      <c r="O4885" s="9" t="s">
        <v>180</v>
      </c>
      <c r="P4885" s="9" t="s">
        <v>368</v>
      </c>
      <c r="Q4885" s="9" t="s">
        <v>219</v>
      </c>
      <c r="R4885" s="9">
        <v>0</v>
      </c>
      <c r="S4885" s="9">
        <v>133</v>
      </c>
      <c r="T4885" s="9" t="s">
        <v>136</v>
      </c>
      <c r="U4885" s="9" t="s">
        <v>242</v>
      </c>
      <c r="X4885" s="9">
        <f>INDEX(SLA_Policy!$D$2:$D$5,MATCH(F4885,SLA_Policy!$A$2:$A$5,0))</f>
        <v>120</v>
      </c>
      <c r="Y4885" s="9" t="str">
        <f>IF(E4885="Cancelled","Excluded",IF(D4885="",IF((SLA_Policy!$B$8-B4885)*24&gt;X4885,"Open - Breached","Open - On Track"),IF((D4885-B4885)*24&lt;=X4885,"Met","Breached")))</f>
        <v>Met</v>
      </c>
    </row>
    <row r="4886" spans="1:25" x14ac:dyDescent="0.25">
      <c r="A4886" s="9" t="s">
        <v>8429</v>
      </c>
      <c r="B4886" s="23">
        <v>46073.3034722222</v>
      </c>
      <c r="C4886" s="23">
        <v>46073.341666666704</v>
      </c>
      <c r="D4886" s="23">
        <v>46073.538888888899</v>
      </c>
      <c r="E4886" s="9" t="s">
        <v>212</v>
      </c>
      <c r="F4886" s="9" t="s">
        <v>189</v>
      </c>
      <c r="G4886" s="9" t="s">
        <v>213</v>
      </c>
      <c r="H4886" s="9" t="s">
        <v>164</v>
      </c>
      <c r="I4886" s="9" t="s">
        <v>260</v>
      </c>
      <c r="J4886" s="9" t="s">
        <v>2616</v>
      </c>
      <c r="K4886" s="9" t="s">
        <v>410</v>
      </c>
      <c r="L4886" s="9" t="s">
        <v>307</v>
      </c>
      <c r="M4886" s="9" t="s">
        <v>787</v>
      </c>
      <c r="N4886" s="9" t="s">
        <v>199</v>
      </c>
      <c r="O4886" s="9" t="s">
        <v>180</v>
      </c>
      <c r="P4886" s="9" t="s">
        <v>278</v>
      </c>
      <c r="Q4886" s="9" t="s">
        <v>219</v>
      </c>
      <c r="R4886" s="9">
        <v>0</v>
      </c>
      <c r="S4886" s="9">
        <v>47</v>
      </c>
      <c r="T4886" s="9" t="s">
        <v>265</v>
      </c>
      <c r="U4886" s="9" t="s">
        <v>248</v>
      </c>
      <c r="W4886" s="9">
        <v>5</v>
      </c>
      <c r="X4886" s="9">
        <f>INDEX(SLA_Policy!$D$2:$D$5,MATCH(F4886,SLA_Policy!$A$2:$A$5,0))</f>
        <v>120</v>
      </c>
      <c r="Y4886" s="9" t="str">
        <f>IF(E4886="Cancelled","Excluded",IF(D4886="",IF((SLA_Policy!$B$8-B4886)*24&gt;X4886,"Open - Breached","Open - On Track"),IF((D4886-B4886)*24&lt;=X4886,"Met","Breached")))</f>
        <v>Met</v>
      </c>
    </row>
    <row r="4887" spans="1:25" x14ac:dyDescent="0.25">
      <c r="A4887" s="9" t="s">
        <v>8430</v>
      </c>
      <c r="B4887" s="23">
        <v>46073.3256944444</v>
      </c>
      <c r="C4887" s="23">
        <v>46073.406944444498</v>
      </c>
      <c r="D4887" s="23">
        <v>46076.322222222203</v>
      </c>
      <c r="E4887" s="9" t="s">
        <v>212</v>
      </c>
      <c r="F4887" s="9" t="s">
        <v>188</v>
      </c>
      <c r="G4887" s="9" t="s">
        <v>236</v>
      </c>
      <c r="H4887" s="9" t="s">
        <v>161</v>
      </c>
      <c r="I4887" s="9" t="s">
        <v>237</v>
      </c>
      <c r="J4887" s="9" t="s">
        <v>8431</v>
      </c>
      <c r="K4887" s="9" t="s">
        <v>303</v>
      </c>
      <c r="L4887" s="9" t="s">
        <v>311</v>
      </c>
      <c r="M4887" s="9" t="s">
        <v>496</v>
      </c>
      <c r="N4887" s="9" t="s">
        <v>196</v>
      </c>
      <c r="O4887" s="9" t="s">
        <v>177</v>
      </c>
      <c r="P4887" s="9" t="s">
        <v>457</v>
      </c>
      <c r="Q4887" s="9" t="s">
        <v>219</v>
      </c>
      <c r="R4887" s="9">
        <v>0</v>
      </c>
      <c r="S4887" s="9">
        <v>11</v>
      </c>
      <c r="U4887" s="9" t="s">
        <v>242</v>
      </c>
      <c r="W4887" s="9">
        <v>3</v>
      </c>
      <c r="X4887" s="9">
        <f>INDEX(SLA_Policy!$D$2:$D$5,MATCH(F4887,SLA_Policy!$A$2:$A$5,0))</f>
        <v>72</v>
      </c>
      <c r="Y4887" s="9" t="str">
        <f>IF(E4887="Cancelled","Excluded",IF(D4887="",IF((SLA_Policy!$B$8-B4887)*24&gt;X4887,"Open - Breached","Open - On Track"),IF((D4887-B4887)*24&lt;=X4887,"Met","Breached")))</f>
        <v>Met</v>
      </c>
    </row>
    <row r="4888" spans="1:25" x14ac:dyDescent="0.25">
      <c r="A4888" s="9" t="s">
        <v>8432</v>
      </c>
      <c r="B4888" s="23">
        <v>46073.3305555556</v>
      </c>
      <c r="C4888" s="23">
        <v>46073.331250000003</v>
      </c>
      <c r="D4888" s="23">
        <v>46073.381249999999</v>
      </c>
      <c r="E4888" s="9" t="s">
        <v>212</v>
      </c>
      <c r="F4888" s="9" t="s">
        <v>186</v>
      </c>
      <c r="G4888" s="9" t="s">
        <v>213</v>
      </c>
      <c r="H4888" s="9" t="s">
        <v>164</v>
      </c>
      <c r="I4888" s="9" t="s">
        <v>260</v>
      </c>
      <c r="J4888" s="9" t="s">
        <v>8433</v>
      </c>
      <c r="K4888" s="9" t="s">
        <v>410</v>
      </c>
      <c r="L4888" s="9" t="s">
        <v>311</v>
      </c>
      <c r="M4888" s="9" t="s">
        <v>2902</v>
      </c>
      <c r="N4888" s="9" t="s">
        <v>198</v>
      </c>
      <c r="O4888" s="9" t="s">
        <v>179</v>
      </c>
      <c r="P4888" s="9" t="s">
        <v>337</v>
      </c>
      <c r="Q4888" s="9" t="s">
        <v>273</v>
      </c>
      <c r="R4888" s="9">
        <v>0</v>
      </c>
      <c r="S4888" s="9">
        <v>13</v>
      </c>
      <c r="T4888" s="9" t="s">
        <v>265</v>
      </c>
      <c r="U4888" s="9" t="s">
        <v>376</v>
      </c>
      <c r="X4888" s="9">
        <f>INDEX(SLA_Policy!$D$2:$D$5,MATCH(F4888,SLA_Policy!$A$2:$A$5,0))</f>
        <v>4</v>
      </c>
      <c r="Y4888" s="9" t="str">
        <f>IF(E4888="Cancelled","Excluded",IF(D4888="",IF((SLA_Policy!$B$8-B4888)*24&gt;X4888,"Open - Breached","Open - On Track"),IF((D4888-B4888)*24&lt;=X4888,"Met","Breached")))</f>
        <v>Met</v>
      </c>
    </row>
    <row r="4889" spans="1:25" x14ac:dyDescent="0.25">
      <c r="A4889" s="9" t="s">
        <v>8434</v>
      </c>
      <c r="B4889" s="23">
        <v>46073.347916666702</v>
      </c>
      <c r="C4889" s="23">
        <v>46073.354861111096</v>
      </c>
      <c r="D4889" s="23">
        <v>46073.4375</v>
      </c>
      <c r="E4889" s="9" t="s">
        <v>212</v>
      </c>
      <c r="F4889" s="9" t="s">
        <v>188</v>
      </c>
      <c r="G4889" s="9" t="s">
        <v>213</v>
      </c>
      <c r="H4889" s="9" t="s">
        <v>161</v>
      </c>
      <c r="I4889" s="9" t="s">
        <v>297</v>
      </c>
      <c r="J4889" s="9" t="s">
        <v>735</v>
      </c>
      <c r="K4889" s="9" t="s">
        <v>262</v>
      </c>
      <c r="L4889" s="9" t="s">
        <v>104</v>
      </c>
      <c r="M4889" s="9" t="s">
        <v>4007</v>
      </c>
      <c r="N4889" s="9" t="s">
        <v>196</v>
      </c>
      <c r="O4889" s="9" t="s">
        <v>116</v>
      </c>
      <c r="P4889" s="9" t="s">
        <v>590</v>
      </c>
      <c r="Q4889" s="9" t="s">
        <v>219</v>
      </c>
      <c r="R4889" s="9">
        <v>0</v>
      </c>
      <c r="S4889" s="9">
        <v>11</v>
      </c>
      <c r="U4889" s="9" t="s">
        <v>376</v>
      </c>
      <c r="X4889" s="9">
        <f>INDEX(SLA_Policy!$D$2:$D$5,MATCH(F4889,SLA_Policy!$A$2:$A$5,0))</f>
        <v>72</v>
      </c>
      <c r="Y4889" s="9" t="str">
        <f>IF(E4889="Cancelled","Excluded",IF(D4889="",IF((SLA_Policy!$B$8-B4889)*24&gt;X4889,"Open - Breached","Open - On Track"),IF((D4889-B4889)*24&lt;=X4889,"Met","Breached")))</f>
        <v>Met</v>
      </c>
    </row>
    <row r="4890" spans="1:25" x14ac:dyDescent="0.25">
      <c r="A4890" s="9" t="s">
        <v>8435</v>
      </c>
      <c r="B4890" s="23">
        <v>46073.348611111098</v>
      </c>
      <c r="C4890" s="23">
        <v>46073.350694444503</v>
      </c>
      <c r="D4890" s="23">
        <v>46073.457638888904</v>
      </c>
      <c r="E4890" s="9" t="s">
        <v>212</v>
      </c>
      <c r="F4890" s="9" t="s">
        <v>188</v>
      </c>
      <c r="G4890" s="9" t="s">
        <v>213</v>
      </c>
      <c r="H4890" s="9" t="s">
        <v>161</v>
      </c>
      <c r="I4890" s="9" t="s">
        <v>389</v>
      </c>
      <c r="J4890" s="9" t="s">
        <v>1243</v>
      </c>
      <c r="K4890" s="9" t="s">
        <v>410</v>
      </c>
      <c r="L4890" s="9" t="s">
        <v>307</v>
      </c>
      <c r="M4890" s="9" t="s">
        <v>787</v>
      </c>
      <c r="N4890" s="9" t="s">
        <v>198</v>
      </c>
      <c r="O4890" s="9" t="s">
        <v>116</v>
      </c>
      <c r="P4890" s="9" t="s">
        <v>234</v>
      </c>
      <c r="Q4890" s="9" t="s">
        <v>219</v>
      </c>
      <c r="R4890" s="9">
        <v>0</v>
      </c>
      <c r="S4890" s="9">
        <v>9</v>
      </c>
      <c r="U4890" s="9" t="s">
        <v>290</v>
      </c>
      <c r="X4890" s="9">
        <f>INDEX(SLA_Policy!$D$2:$D$5,MATCH(F4890,SLA_Policy!$A$2:$A$5,0))</f>
        <v>72</v>
      </c>
      <c r="Y4890" s="9" t="str">
        <f>IF(E4890="Cancelled","Excluded",IF(D4890="",IF((SLA_Policy!$B$8-B4890)*24&gt;X4890,"Open - Breached","Open - On Track"),IF((D4890-B4890)*24&lt;=X4890,"Met","Breached")))</f>
        <v>Met</v>
      </c>
    </row>
    <row r="4891" spans="1:25" x14ac:dyDescent="0.25">
      <c r="A4891" s="9" t="s">
        <v>8436</v>
      </c>
      <c r="B4891" s="23">
        <v>46073.353472222203</v>
      </c>
      <c r="C4891" s="23">
        <v>46073.354861111096</v>
      </c>
      <c r="D4891" s="23">
        <v>46076.3659722222</v>
      </c>
      <c r="E4891" s="9" t="s">
        <v>212</v>
      </c>
      <c r="F4891" s="9" t="s">
        <v>189</v>
      </c>
      <c r="G4891" s="9" t="s">
        <v>213</v>
      </c>
      <c r="H4891" s="9" t="s">
        <v>163</v>
      </c>
      <c r="I4891" s="9" t="s">
        <v>405</v>
      </c>
      <c r="J4891" s="9" t="s">
        <v>2483</v>
      </c>
      <c r="K4891" s="9" t="s">
        <v>225</v>
      </c>
      <c r="L4891" s="9" t="s">
        <v>104</v>
      </c>
      <c r="M4891" s="9" t="s">
        <v>577</v>
      </c>
      <c r="N4891" s="9" t="s">
        <v>200</v>
      </c>
      <c r="O4891" s="9" t="s">
        <v>116</v>
      </c>
      <c r="P4891" s="9" t="s">
        <v>525</v>
      </c>
      <c r="Q4891" s="9" t="s">
        <v>219</v>
      </c>
      <c r="R4891" s="9">
        <v>0</v>
      </c>
      <c r="S4891" s="9">
        <v>15</v>
      </c>
      <c r="U4891" s="9" t="s">
        <v>230</v>
      </c>
      <c r="X4891" s="9">
        <f>INDEX(SLA_Policy!$D$2:$D$5,MATCH(F4891,SLA_Policy!$A$2:$A$5,0))</f>
        <v>120</v>
      </c>
      <c r="Y4891" s="9" t="str">
        <f>IF(E4891="Cancelled","Excluded",IF(D4891="",IF((SLA_Policy!$B$8-B4891)*24&gt;X4891,"Open - Breached","Open - On Track"),IF((D4891-B4891)*24&lt;=X4891,"Met","Breached")))</f>
        <v>Met</v>
      </c>
    </row>
    <row r="4892" spans="1:25" x14ac:dyDescent="0.25">
      <c r="A4892" s="9" t="s">
        <v>8437</v>
      </c>
      <c r="B4892" s="23">
        <v>46073.359722222202</v>
      </c>
      <c r="C4892" s="23">
        <v>46073.429861111101</v>
      </c>
      <c r="D4892" s="23">
        <v>46076.326388888898</v>
      </c>
      <c r="E4892" s="9" t="s">
        <v>212</v>
      </c>
      <c r="F4892" s="9" t="s">
        <v>189</v>
      </c>
      <c r="G4892" s="9" t="s">
        <v>213</v>
      </c>
      <c r="H4892" s="9" t="s">
        <v>88</v>
      </c>
      <c r="I4892" s="9" t="s">
        <v>92</v>
      </c>
      <c r="J4892" s="9" t="s">
        <v>1082</v>
      </c>
      <c r="K4892" s="9" t="s">
        <v>246</v>
      </c>
      <c r="L4892" s="9" t="s">
        <v>216</v>
      </c>
      <c r="M4892" s="9" t="s">
        <v>715</v>
      </c>
      <c r="N4892" s="9" t="s">
        <v>198</v>
      </c>
      <c r="O4892" s="9" t="s">
        <v>178</v>
      </c>
      <c r="P4892" s="9" t="s">
        <v>272</v>
      </c>
      <c r="Q4892" s="9" t="s">
        <v>273</v>
      </c>
      <c r="R4892" s="9">
        <v>0</v>
      </c>
      <c r="S4892" s="9">
        <v>37</v>
      </c>
      <c r="T4892" s="9" t="s">
        <v>136</v>
      </c>
      <c r="U4892" s="9" t="s">
        <v>266</v>
      </c>
      <c r="X4892" s="9">
        <f>INDEX(SLA_Policy!$D$2:$D$5,MATCH(F4892,SLA_Policy!$A$2:$A$5,0))</f>
        <v>120</v>
      </c>
      <c r="Y4892" s="9" t="str">
        <f>IF(E4892="Cancelled","Excluded",IF(D4892="",IF((SLA_Policy!$B$8-B4892)*24&gt;X4892,"Open - Breached","Open - On Track"),IF((D4892-B4892)*24&lt;=X4892,"Met","Breached")))</f>
        <v>Met</v>
      </c>
    </row>
    <row r="4893" spans="1:25" x14ac:dyDescent="0.25">
      <c r="A4893" s="9" t="s">
        <v>8438</v>
      </c>
      <c r="B4893" s="23">
        <v>46073.363194444399</v>
      </c>
      <c r="C4893" s="23">
        <v>46073.367361111101</v>
      </c>
      <c r="D4893" s="23">
        <v>46073.4506944444</v>
      </c>
      <c r="E4893" s="9" t="s">
        <v>212</v>
      </c>
      <c r="F4893" s="9" t="s">
        <v>189</v>
      </c>
      <c r="G4893" s="9" t="s">
        <v>213</v>
      </c>
      <c r="H4893" s="9" t="s">
        <v>161</v>
      </c>
      <c r="I4893" s="9" t="s">
        <v>389</v>
      </c>
      <c r="J4893" s="9" t="s">
        <v>2193</v>
      </c>
      <c r="K4893" s="9" t="s">
        <v>246</v>
      </c>
      <c r="L4893" s="9" t="s">
        <v>216</v>
      </c>
      <c r="M4893" s="9" t="s">
        <v>257</v>
      </c>
      <c r="N4893" s="9" t="s">
        <v>200</v>
      </c>
      <c r="O4893" s="9" t="s">
        <v>116</v>
      </c>
      <c r="P4893" s="9" t="s">
        <v>295</v>
      </c>
      <c r="Q4893" s="9" t="s">
        <v>219</v>
      </c>
      <c r="R4893" s="9">
        <v>0</v>
      </c>
      <c r="S4893" s="9">
        <v>3</v>
      </c>
      <c r="U4893" s="9" t="s">
        <v>221</v>
      </c>
      <c r="W4893" s="9">
        <v>4</v>
      </c>
      <c r="X4893" s="9">
        <f>INDEX(SLA_Policy!$D$2:$D$5,MATCH(F4893,SLA_Policy!$A$2:$A$5,0))</f>
        <v>120</v>
      </c>
      <c r="Y4893" s="9" t="str">
        <f>IF(E4893="Cancelled","Excluded",IF(D4893="",IF((SLA_Policy!$B$8-B4893)*24&gt;X4893,"Open - Breached","Open - On Track"),IF((D4893-B4893)*24&lt;=X4893,"Met","Breached")))</f>
        <v>Met</v>
      </c>
    </row>
    <row r="4894" spans="1:25" x14ac:dyDescent="0.25">
      <c r="A4894" s="9" t="s">
        <v>8439</v>
      </c>
      <c r="B4894" s="23">
        <v>46073.370138888902</v>
      </c>
      <c r="C4894" s="23">
        <v>46073.390972222202</v>
      </c>
      <c r="D4894" s="23">
        <v>46077.328472222202</v>
      </c>
      <c r="E4894" s="9" t="s">
        <v>212</v>
      </c>
      <c r="F4894" s="9" t="s">
        <v>189</v>
      </c>
      <c r="G4894" s="9" t="s">
        <v>236</v>
      </c>
      <c r="H4894" s="9" t="s">
        <v>162</v>
      </c>
      <c r="I4894" s="9" t="s">
        <v>280</v>
      </c>
      <c r="J4894" s="9" t="s">
        <v>8440</v>
      </c>
      <c r="K4894" s="9" t="s">
        <v>225</v>
      </c>
      <c r="L4894" s="9" t="s">
        <v>104</v>
      </c>
      <c r="M4894" s="9" t="s">
        <v>1705</v>
      </c>
      <c r="N4894" s="9" t="s">
        <v>196</v>
      </c>
      <c r="O4894" s="9" t="s">
        <v>179</v>
      </c>
      <c r="P4894" s="9" t="s">
        <v>284</v>
      </c>
      <c r="Q4894" s="9" t="s">
        <v>219</v>
      </c>
      <c r="R4894" s="9">
        <v>0</v>
      </c>
      <c r="S4894" s="9">
        <v>6</v>
      </c>
      <c r="U4894" s="9" t="s">
        <v>242</v>
      </c>
      <c r="W4894" s="9">
        <v>5</v>
      </c>
      <c r="X4894" s="9">
        <f>INDEX(SLA_Policy!$D$2:$D$5,MATCH(F4894,SLA_Policy!$A$2:$A$5,0))</f>
        <v>120</v>
      </c>
      <c r="Y4894" s="9" t="str">
        <f>IF(E4894="Cancelled","Excluded",IF(D4894="",IF((SLA_Policy!$B$8-B4894)*24&gt;X4894,"Open - Breached","Open - On Track"),IF((D4894-B4894)*24&lt;=X4894,"Met","Breached")))</f>
        <v>Met</v>
      </c>
    </row>
    <row r="4895" spans="1:25" x14ac:dyDescent="0.25">
      <c r="A4895" s="9" t="s">
        <v>8441</v>
      </c>
      <c r="B4895" s="23">
        <v>46073.373611111099</v>
      </c>
      <c r="C4895" s="23">
        <v>46073.374305555597</v>
      </c>
      <c r="D4895" s="23">
        <v>46073.411111111098</v>
      </c>
      <c r="E4895" s="9" t="s">
        <v>212</v>
      </c>
      <c r="F4895" s="9" t="s">
        <v>188</v>
      </c>
      <c r="G4895" s="9" t="s">
        <v>213</v>
      </c>
      <c r="H4895" s="9" t="s">
        <v>161</v>
      </c>
      <c r="I4895" s="9" t="s">
        <v>454</v>
      </c>
      <c r="J4895" s="9" t="s">
        <v>2313</v>
      </c>
      <c r="K4895" s="9" t="s">
        <v>246</v>
      </c>
      <c r="L4895" s="9" t="s">
        <v>104</v>
      </c>
      <c r="M4895" s="9" t="s">
        <v>2915</v>
      </c>
      <c r="N4895" s="9" t="s">
        <v>200</v>
      </c>
      <c r="O4895" s="9" t="s">
        <v>116</v>
      </c>
      <c r="P4895" s="9" t="s">
        <v>218</v>
      </c>
      <c r="Q4895" s="9" t="s">
        <v>219</v>
      </c>
      <c r="R4895" s="9">
        <v>0</v>
      </c>
      <c r="S4895" s="9">
        <v>7</v>
      </c>
      <c r="U4895" s="9" t="s">
        <v>290</v>
      </c>
      <c r="W4895" s="9">
        <v>5</v>
      </c>
      <c r="X4895" s="9">
        <f>INDEX(SLA_Policy!$D$2:$D$5,MATCH(F4895,SLA_Policy!$A$2:$A$5,0))</f>
        <v>72</v>
      </c>
      <c r="Y4895" s="9" t="str">
        <f>IF(E4895="Cancelled","Excluded",IF(D4895="",IF((SLA_Policy!$B$8-B4895)*24&gt;X4895,"Open - Breached","Open - On Track"),IF((D4895-B4895)*24&lt;=X4895,"Met","Breached")))</f>
        <v>Met</v>
      </c>
    </row>
    <row r="4896" spans="1:25" x14ac:dyDescent="0.25">
      <c r="A4896" s="9" t="s">
        <v>8442</v>
      </c>
      <c r="B4896" s="23">
        <v>46073.376388888901</v>
      </c>
      <c r="C4896" s="23">
        <v>46073.4152777778</v>
      </c>
      <c r="D4896" s="23">
        <v>46076.3659722222</v>
      </c>
      <c r="E4896" s="9" t="s">
        <v>212</v>
      </c>
      <c r="F4896" s="9" t="s">
        <v>188</v>
      </c>
      <c r="G4896" s="9" t="s">
        <v>213</v>
      </c>
      <c r="H4896" s="9" t="s">
        <v>164</v>
      </c>
      <c r="I4896" s="9" t="s">
        <v>478</v>
      </c>
      <c r="J4896" s="9" t="s">
        <v>1768</v>
      </c>
      <c r="K4896" s="9" t="s">
        <v>215</v>
      </c>
      <c r="L4896" s="9" t="s">
        <v>216</v>
      </c>
      <c r="M4896" s="9" t="s">
        <v>1073</v>
      </c>
      <c r="N4896" s="9" t="s">
        <v>196</v>
      </c>
      <c r="O4896" s="9" t="s">
        <v>178</v>
      </c>
      <c r="P4896" s="9" t="s">
        <v>272</v>
      </c>
      <c r="Q4896" s="9" t="s">
        <v>219</v>
      </c>
      <c r="R4896" s="9">
        <v>0</v>
      </c>
      <c r="S4896" s="9">
        <v>24</v>
      </c>
      <c r="T4896" s="9" t="s">
        <v>343</v>
      </c>
      <c r="U4896" s="9" t="s">
        <v>266</v>
      </c>
      <c r="X4896" s="9">
        <f>INDEX(SLA_Policy!$D$2:$D$5,MATCH(F4896,SLA_Policy!$A$2:$A$5,0))</f>
        <v>72</v>
      </c>
      <c r="Y4896" s="9" t="str">
        <f>IF(E4896="Cancelled","Excluded",IF(D4896="",IF((SLA_Policy!$B$8-B4896)*24&gt;X4896,"Open - Breached","Open - On Track"),IF((D4896-B4896)*24&lt;=X4896,"Met","Breached")))</f>
        <v>Met</v>
      </c>
    </row>
    <row r="4897" spans="1:25" x14ac:dyDescent="0.25">
      <c r="A4897" s="9" t="s">
        <v>8443</v>
      </c>
      <c r="B4897" s="23">
        <v>46073.386111111096</v>
      </c>
      <c r="C4897" s="23">
        <v>46073.389583333301</v>
      </c>
      <c r="D4897" s="23">
        <v>46073.400694444397</v>
      </c>
      <c r="E4897" s="9" t="s">
        <v>212</v>
      </c>
      <c r="F4897" s="9" t="s">
        <v>188</v>
      </c>
      <c r="G4897" s="9" t="s">
        <v>213</v>
      </c>
      <c r="H4897" s="9" t="s">
        <v>161</v>
      </c>
      <c r="I4897" s="9" t="s">
        <v>389</v>
      </c>
      <c r="J4897" s="9" t="s">
        <v>767</v>
      </c>
      <c r="K4897" s="9" t="s">
        <v>239</v>
      </c>
      <c r="L4897" s="9" t="s">
        <v>311</v>
      </c>
      <c r="M4897" s="9" t="s">
        <v>2049</v>
      </c>
      <c r="N4897" s="9" t="s">
        <v>198</v>
      </c>
      <c r="O4897" s="9" t="s">
        <v>116</v>
      </c>
      <c r="P4897" s="9" t="s">
        <v>218</v>
      </c>
      <c r="Q4897" s="9" t="s">
        <v>219</v>
      </c>
      <c r="R4897" s="9">
        <v>0</v>
      </c>
      <c r="S4897" s="9">
        <v>11</v>
      </c>
      <c r="U4897" s="9" t="s">
        <v>221</v>
      </c>
      <c r="X4897" s="9">
        <f>INDEX(SLA_Policy!$D$2:$D$5,MATCH(F4897,SLA_Policy!$A$2:$A$5,0))</f>
        <v>72</v>
      </c>
      <c r="Y4897" s="9" t="str">
        <f>IF(E4897="Cancelled","Excluded",IF(D4897="",IF((SLA_Policy!$B$8-B4897)*24&gt;X4897,"Open - Breached","Open - On Track"),IF((D4897-B4897)*24&lt;=X4897,"Met","Breached")))</f>
        <v>Met</v>
      </c>
    </row>
    <row r="4898" spans="1:25" x14ac:dyDescent="0.25">
      <c r="A4898" s="9" t="s">
        <v>8444</v>
      </c>
      <c r="B4898" s="23">
        <v>46073.386111111096</v>
      </c>
      <c r="C4898" s="23">
        <v>46073.412499999999</v>
      </c>
      <c r="D4898" s="23">
        <v>46076.361111111102</v>
      </c>
      <c r="E4898" s="9" t="s">
        <v>212</v>
      </c>
      <c r="F4898" s="9" t="s">
        <v>188</v>
      </c>
      <c r="G4898" s="9" t="s">
        <v>236</v>
      </c>
      <c r="H4898" s="9" t="s">
        <v>167</v>
      </c>
      <c r="I4898" s="9" t="s">
        <v>255</v>
      </c>
      <c r="J4898" s="9" t="s">
        <v>2304</v>
      </c>
      <c r="K4898" s="9" t="s">
        <v>246</v>
      </c>
      <c r="L4898" s="9" t="s">
        <v>293</v>
      </c>
      <c r="M4898" s="9" t="s">
        <v>1065</v>
      </c>
      <c r="N4898" s="9" t="s">
        <v>196</v>
      </c>
      <c r="O4898" s="9" t="s">
        <v>176</v>
      </c>
      <c r="P4898" s="9" t="s">
        <v>330</v>
      </c>
      <c r="Q4898" s="9" t="s">
        <v>219</v>
      </c>
      <c r="R4898" s="9">
        <v>0</v>
      </c>
      <c r="S4898" s="9">
        <v>13</v>
      </c>
      <c r="U4898" s="9" t="s">
        <v>242</v>
      </c>
      <c r="X4898" s="9">
        <f>INDEX(SLA_Policy!$D$2:$D$5,MATCH(F4898,SLA_Policy!$A$2:$A$5,0))</f>
        <v>72</v>
      </c>
      <c r="Y4898" s="9" t="str">
        <f>IF(E4898="Cancelled","Excluded",IF(D4898="",IF((SLA_Policy!$B$8-B4898)*24&gt;X4898,"Open - Breached","Open - On Track"),IF((D4898-B4898)*24&lt;=X4898,"Met","Breached")))</f>
        <v>Met</v>
      </c>
    </row>
    <row r="4899" spans="1:25" x14ac:dyDescent="0.25">
      <c r="A4899" s="9" t="s">
        <v>8445</v>
      </c>
      <c r="B4899" s="23">
        <v>46073.386805555601</v>
      </c>
      <c r="C4899" s="23">
        <v>46073.404166666704</v>
      </c>
      <c r="D4899" s="23">
        <v>46083.370833333298</v>
      </c>
      <c r="E4899" s="9" t="s">
        <v>212</v>
      </c>
      <c r="F4899" s="9" t="s">
        <v>188</v>
      </c>
      <c r="G4899" s="9" t="s">
        <v>236</v>
      </c>
      <c r="H4899" s="9" t="s">
        <v>163</v>
      </c>
      <c r="I4899" s="9" t="s">
        <v>315</v>
      </c>
      <c r="J4899" s="9" t="s">
        <v>932</v>
      </c>
      <c r="K4899" s="9" t="s">
        <v>303</v>
      </c>
      <c r="L4899" s="9" t="s">
        <v>395</v>
      </c>
      <c r="M4899" s="9" t="s">
        <v>5952</v>
      </c>
      <c r="N4899" s="9" t="s">
        <v>196</v>
      </c>
      <c r="O4899" s="9" t="s">
        <v>180</v>
      </c>
      <c r="P4899" s="9" t="s">
        <v>368</v>
      </c>
      <c r="Q4899" s="9" t="s">
        <v>219</v>
      </c>
      <c r="R4899" s="9">
        <v>0</v>
      </c>
      <c r="S4899" s="9">
        <v>104</v>
      </c>
      <c r="T4899" s="9" t="s">
        <v>136</v>
      </c>
      <c r="U4899" s="9" t="s">
        <v>242</v>
      </c>
      <c r="W4899" s="9">
        <v>4</v>
      </c>
      <c r="X4899" s="9">
        <f>INDEX(SLA_Policy!$D$2:$D$5,MATCH(F4899,SLA_Policy!$A$2:$A$5,0))</f>
        <v>72</v>
      </c>
      <c r="Y4899" s="9" t="str">
        <f>IF(E4899="Cancelled","Excluded",IF(D4899="",IF((SLA_Policy!$B$8-B4899)*24&gt;X4899,"Open - Breached","Open - On Track"),IF((D4899-B4899)*24&lt;=X4899,"Met","Breached")))</f>
        <v>Breached</v>
      </c>
    </row>
    <row r="4900" spans="1:25" x14ac:dyDescent="0.25">
      <c r="A4900" s="9" t="s">
        <v>8446</v>
      </c>
      <c r="B4900" s="23">
        <v>46073.390277777798</v>
      </c>
      <c r="C4900" s="23">
        <v>46073.397916666698</v>
      </c>
      <c r="D4900" s="23">
        <v>46073.493055555598</v>
      </c>
      <c r="E4900" s="9" t="s">
        <v>212</v>
      </c>
      <c r="F4900" s="9" t="s">
        <v>187</v>
      </c>
      <c r="G4900" s="9" t="s">
        <v>213</v>
      </c>
      <c r="H4900" s="9" t="s">
        <v>166</v>
      </c>
      <c r="I4900" s="9" t="s">
        <v>398</v>
      </c>
      <c r="J4900" s="9" t="s">
        <v>1811</v>
      </c>
      <c r="K4900" s="9" t="s">
        <v>262</v>
      </c>
      <c r="L4900" s="9" t="s">
        <v>311</v>
      </c>
      <c r="M4900" s="9" t="s">
        <v>3618</v>
      </c>
      <c r="N4900" s="9" t="s">
        <v>196</v>
      </c>
      <c r="O4900" s="9" t="s">
        <v>181</v>
      </c>
      <c r="P4900" s="9" t="s">
        <v>445</v>
      </c>
      <c r="Q4900" s="9" t="s">
        <v>273</v>
      </c>
      <c r="R4900" s="9">
        <v>0</v>
      </c>
      <c r="S4900" s="9">
        <v>72</v>
      </c>
      <c r="U4900" s="9" t="s">
        <v>266</v>
      </c>
      <c r="W4900" s="9">
        <v>5</v>
      </c>
      <c r="X4900" s="9">
        <f>INDEX(SLA_Policy!$D$2:$D$5,MATCH(F4900,SLA_Policy!$A$2:$A$5,0))</f>
        <v>8</v>
      </c>
      <c r="Y4900" s="9" t="str">
        <f>IF(E4900="Cancelled","Excluded",IF(D4900="",IF((SLA_Policy!$B$8-B4900)*24&gt;X4900,"Open - Breached","Open - On Track"),IF((D4900-B4900)*24&lt;=X4900,"Met","Breached")))</f>
        <v>Met</v>
      </c>
    </row>
    <row r="4901" spans="1:25" x14ac:dyDescent="0.25">
      <c r="A4901" s="9" t="s">
        <v>8447</v>
      </c>
      <c r="B4901" s="23">
        <v>46073.409722222197</v>
      </c>
      <c r="C4901" s="23">
        <v>46073.413194444503</v>
      </c>
      <c r="D4901" s="23">
        <v>46073.454861111102</v>
      </c>
      <c r="E4901" s="9" t="s">
        <v>212</v>
      </c>
      <c r="F4901" s="9" t="s">
        <v>189</v>
      </c>
      <c r="G4901" s="9" t="s">
        <v>213</v>
      </c>
      <c r="H4901" s="9" t="s">
        <v>161</v>
      </c>
      <c r="I4901" s="9" t="s">
        <v>389</v>
      </c>
      <c r="J4901" s="9" t="s">
        <v>3024</v>
      </c>
      <c r="K4901" s="9" t="s">
        <v>246</v>
      </c>
      <c r="L4901" s="9" t="s">
        <v>216</v>
      </c>
      <c r="M4901" s="9" t="s">
        <v>817</v>
      </c>
      <c r="N4901" s="9" t="s">
        <v>198</v>
      </c>
      <c r="O4901" s="9" t="s">
        <v>116</v>
      </c>
      <c r="P4901" s="9" t="s">
        <v>218</v>
      </c>
      <c r="Q4901" s="9" t="s">
        <v>219</v>
      </c>
      <c r="R4901" s="9">
        <v>0</v>
      </c>
      <c r="S4901" s="9">
        <v>10</v>
      </c>
      <c r="U4901" s="9" t="s">
        <v>221</v>
      </c>
      <c r="X4901" s="9">
        <f>INDEX(SLA_Policy!$D$2:$D$5,MATCH(F4901,SLA_Policy!$A$2:$A$5,0))</f>
        <v>120</v>
      </c>
      <c r="Y4901" s="9" t="str">
        <f>IF(E4901="Cancelled","Excluded",IF(D4901="",IF((SLA_Policy!$B$8-B4901)*24&gt;X4901,"Open - Breached","Open - On Track"),IF((D4901-B4901)*24&lt;=X4901,"Met","Breached")))</f>
        <v>Met</v>
      </c>
    </row>
    <row r="4902" spans="1:25" x14ac:dyDescent="0.25">
      <c r="A4902" s="9" t="s">
        <v>8448</v>
      </c>
      <c r="B4902" s="23">
        <v>46073.410416666702</v>
      </c>
      <c r="C4902" s="23">
        <v>46073.420138888898</v>
      </c>
      <c r="D4902" s="23">
        <v>46073.452777777798</v>
      </c>
      <c r="E4902" s="9" t="s">
        <v>212</v>
      </c>
      <c r="F4902" s="9" t="s">
        <v>188</v>
      </c>
      <c r="G4902" s="9" t="s">
        <v>213</v>
      </c>
      <c r="H4902" s="9" t="s">
        <v>161</v>
      </c>
      <c r="I4902" s="9" t="s">
        <v>389</v>
      </c>
      <c r="J4902" s="9" t="s">
        <v>6630</v>
      </c>
      <c r="K4902" s="9" t="s">
        <v>303</v>
      </c>
      <c r="L4902" s="9" t="s">
        <v>282</v>
      </c>
      <c r="M4902" s="9" t="s">
        <v>541</v>
      </c>
      <c r="N4902" s="9" t="s">
        <v>198</v>
      </c>
      <c r="O4902" s="9" t="s">
        <v>116</v>
      </c>
      <c r="P4902" s="9" t="s">
        <v>218</v>
      </c>
      <c r="Q4902" s="9" t="s">
        <v>219</v>
      </c>
      <c r="R4902" s="9">
        <v>1</v>
      </c>
      <c r="S4902" s="9">
        <v>14</v>
      </c>
      <c r="U4902" s="9" t="s">
        <v>376</v>
      </c>
      <c r="X4902" s="9">
        <f>INDEX(SLA_Policy!$D$2:$D$5,MATCH(F4902,SLA_Policy!$A$2:$A$5,0))</f>
        <v>72</v>
      </c>
      <c r="Y4902" s="9" t="str">
        <f>IF(E4902="Cancelled","Excluded",IF(D4902="",IF((SLA_Policy!$B$8-B4902)*24&gt;X4902,"Open - Breached","Open - On Track"),IF((D4902-B4902)*24&lt;=X4902,"Met","Breached")))</f>
        <v>Met</v>
      </c>
    </row>
    <row r="4903" spans="1:25" x14ac:dyDescent="0.25">
      <c r="A4903" s="9" t="s">
        <v>8449</v>
      </c>
      <c r="B4903" s="23">
        <v>46073.422222222202</v>
      </c>
      <c r="C4903" s="23">
        <v>46073.436111111099</v>
      </c>
      <c r="D4903" s="23">
        <v>46076.4</v>
      </c>
      <c r="E4903" s="9" t="s">
        <v>212</v>
      </c>
      <c r="F4903" s="9" t="s">
        <v>188</v>
      </c>
      <c r="G4903" s="9" t="s">
        <v>213</v>
      </c>
      <c r="H4903" s="9" t="s">
        <v>163</v>
      </c>
      <c r="I4903" s="9" t="s">
        <v>223</v>
      </c>
      <c r="J4903" s="9" t="s">
        <v>6355</v>
      </c>
      <c r="K4903" s="9" t="s">
        <v>246</v>
      </c>
      <c r="L4903" s="9" t="s">
        <v>104</v>
      </c>
      <c r="M4903" s="9" t="s">
        <v>2938</v>
      </c>
      <c r="N4903" s="9" t="s">
        <v>198</v>
      </c>
      <c r="O4903" s="9" t="s">
        <v>176</v>
      </c>
      <c r="P4903" s="9" t="s">
        <v>570</v>
      </c>
      <c r="Q4903" s="9" t="s">
        <v>219</v>
      </c>
      <c r="R4903" s="9">
        <v>0</v>
      </c>
      <c r="S4903" s="9">
        <v>85</v>
      </c>
      <c r="T4903" s="9" t="s">
        <v>229</v>
      </c>
      <c r="U4903" s="9" t="s">
        <v>230</v>
      </c>
      <c r="X4903" s="9">
        <f>INDEX(SLA_Policy!$D$2:$D$5,MATCH(F4903,SLA_Policy!$A$2:$A$5,0))</f>
        <v>72</v>
      </c>
      <c r="Y4903" s="9" t="str">
        <f>IF(E4903="Cancelled","Excluded",IF(D4903="",IF((SLA_Policy!$B$8-B4903)*24&gt;X4903,"Open - Breached","Open - On Track"),IF((D4903-B4903)*24&lt;=X4903,"Met","Breached")))</f>
        <v>Met</v>
      </c>
    </row>
    <row r="4904" spans="1:25" x14ac:dyDescent="0.25">
      <c r="A4904" s="9" t="s">
        <v>8450</v>
      </c>
      <c r="B4904" s="23">
        <v>46073.422222222202</v>
      </c>
      <c r="C4904" s="23">
        <v>46073.650694444397</v>
      </c>
      <c r="D4904" s="23">
        <v>46076.409027777801</v>
      </c>
      <c r="E4904" s="9" t="s">
        <v>212</v>
      </c>
      <c r="F4904" s="9" t="s">
        <v>189</v>
      </c>
      <c r="G4904" s="9" t="s">
        <v>236</v>
      </c>
      <c r="H4904" s="9" t="s">
        <v>161</v>
      </c>
      <c r="I4904" s="9" t="s">
        <v>505</v>
      </c>
      <c r="J4904" s="9" t="s">
        <v>7688</v>
      </c>
      <c r="K4904" s="9" t="s">
        <v>303</v>
      </c>
      <c r="L4904" s="9" t="s">
        <v>311</v>
      </c>
      <c r="M4904" s="9" t="s">
        <v>496</v>
      </c>
      <c r="N4904" s="9" t="s">
        <v>197</v>
      </c>
      <c r="O4904" s="9" t="s">
        <v>177</v>
      </c>
      <c r="P4904" s="9" t="s">
        <v>457</v>
      </c>
      <c r="Q4904" s="9" t="s">
        <v>219</v>
      </c>
      <c r="R4904" s="9">
        <v>1</v>
      </c>
      <c r="S4904" s="9">
        <v>37</v>
      </c>
      <c r="U4904" s="9" t="s">
        <v>242</v>
      </c>
      <c r="X4904" s="9">
        <f>INDEX(SLA_Policy!$D$2:$D$5,MATCH(F4904,SLA_Policy!$A$2:$A$5,0))</f>
        <v>120</v>
      </c>
      <c r="Y4904" s="9" t="str">
        <f>IF(E4904="Cancelled","Excluded",IF(D4904="",IF((SLA_Policy!$B$8-B4904)*24&gt;X4904,"Open - Breached","Open - On Track"),IF((D4904-B4904)*24&lt;=X4904,"Met","Breached")))</f>
        <v>Met</v>
      </c>
    </row>
    <row r="4905" spans="1:25" x14ac:dyDescent="0.25">
      <c r="A4905" s="9" t="s">
        <v>8451</v>
      </c>
      <c r="B4905" s="23">
        <v>46073.431250000001</v>
      </c>
      <c r="C4905" s="23">
        <v>46073.433333333298</v>
      </c>
      <c r="D4905" s="23">
        <v>46073.734722222202</v>
      </c>
      <c r="E4905" s="9" t="s">
        <v>212</v>
      </c>
      <c r="F4905" s="9" t="s">
        <v>188</v>
      </c>
      <c r="G4905" s="9" t="s">
        <v>213</v>
      </c>
      <c r="H4905" s="9" t="s">
        <v>167</v>
      </c>
      <c r="I4905" s="9" t="s">
        <v>349</v>
      </c>
      <c r="J4905" s="9" t="s">
        <v>8452</v>
      </c>
      <c r="K4905" s="9" t="s">
        <v>246</v>
      </c>
      <c r="L4905" s="9" t="s">
        <v>351</v>
      </c>
      <c r="M4905" s="9" t="s">
        <v>1624</v>
      </c>
      <c r="N4905" s="9" t="s">
        <v>198</v>
      </c>
      <c r="O4905" s="9" t="s">
        <v>116</v>
      </c>
      <c r="P4905" s="9" t="s">
        <v>525</v>
      </c>
      <c r="Q4905" s="9" t="s">
        <v>219</v>
      </c>
      <c r="R4905" s="9">
        <v>0</v>
      </c>
      <c r="S4905" s="9">
        <v>23</v>
      </c>
      <c r="U4905" s="9" t="s">
        <v>140</v>
      </c>
      <c r="V4905" s="9" t="s">
        <v>8370</v>
      </c>
      <c r="W4905" s="9">
        <v>5</v>
      </c>
      <c r="X4905" s="9">
        <f>INDEX(SLA_Policy!$D$2:$D$5,MATCH(F4905,SLA_Policy!$A$2:$A$5,0))</f>
        <v>72</v>
      </c>
      <c r="Y4905" s="9" t="str">
        <f>IF(E4905="Cancelled","Excluded",IF(D4905="",IF((SLA_Policy!$B$8-B4905)*24&gt;X4905,"Open - Breached","Open - On Track"),IF((D4905-B4905)*24&lt;=X4905,"Met","Breached")))</f>
        <v>Met</v>
      </c>
    </row>
    <row r="4906" spans="1:25" x14ac:dyDescent="0.25">
      <c r="A4906" s="9" t="s">
        <v>8453</v>
      </c>
      <c r="B4906" s="23">
        <v>46073.431944444397</v>
      </c>
      <c r="C4906" s="23">
        <v>46073.447916666701</v>
      </c>
      <c r="D4906" s="23">
        <v>46073.570833333302</v>
      </c>
      <c r="E4906" s="9" t="s">
        <v>212</v>
      </c>
      <c r="F4906" s="9" t="s">
        <v>188</v>
      </c>
      <c r="G4906" s="9" t="s">
        <v>213</v>
      </c>
      <c r="H4906" s="9" t="s">
        <v>166</v>
      </c>
      <c r="I4906" s="9" t="s">
        <v>286</v>
      </c>
      <c r="J4906" s="9" t="s">
        <v>447</v>
      </c>
      <c r="K4906" s="9" t="s">
        <v>215</v>
      </c>
      <c r="L4906" s="9" t="s">
        <v>104</v>
      </c>
      <c r="M4906" s="9" t="s">
        <v>3577</v>
      </c>
      <c r="N4906" s="9" t="s">
        <v>196</v>
      </c>
      <c r="O4906" s="9" t="s">
        <v>181</v>
      </c>
      <c r="P4906" s="9" t="s">
        <v>449</v>
      </c>
      <c r="Q4906" s="9" t="s">
        <v>219</v>
      </c>
      <c r="R4906" s="9">
        <v>0</v>
      </c>
      <c r="S4906" s="9">
        <v>11</v>
      </c>
      <c r="U4906" s="9" t="s">
        <v>376</v>
      </c>
      <c r="X4906" s="9">
        <f>INDEX(SLA_Policy!$D$2:$D$5,MATCH(F4906,SLA_Policy!$A$2:$A$5,0))</f>
        <v>72</v>
      </c>
      <c r="Y4906" s="9" t="str">
        <f>IF(E4906="Cancelled","Excluded",IF(D4906="",IF((SLA_Policy!$B$8-B4906)*24&gt;X4906,"Open - Breached","Open - On Track"),IF((D4906-B4906)*24&lt;=X4906,"Met","Breached")))</f>
        <v>Met</v>
      </c>
    </row>
    <row r="4907" spans="1:25" x14ac:dyDescent="0.25">
      <c r="A4907" s="9" t="s">
        <v>8454</v>
      </c>
      <c r="B4907" s="23">
        <v>46073.434027777803</v>
      </c>
      <c r="C4907" s="23">
        <v>46073.435416666704</v>
      </c>
      <c r="D4907" s="23">
        <v>46073.452083333301</v>
      </c>
      <c r="E4907" s="9" t="s">
        <v>212</v>
      </c>
      <c r="F4907" s="9" t="s">
        <v>188</v>
      </c>
      <c r="G4907" s="9" t="s">
        <v>213</v>
      </c>
      <c r="H4907" s="9" t="s">
        <v>161</v>
      </c>
      <c r="I4907" s="9" t="s">
        <v>454</v>
      </c>
      <c r="J4907" s="9" t="s">
        <v>1549</v>
      </c>
      <c r="K4907" s="9" t="s">
        <v>239</v>
      </c>
      <c r="L4907" s="9" t="s">
        <v>351</v>
      </c>
      <c r="M4907" s="9" t="s">
        <v>7988</v>
      </c>
      <c r="N4907" s="9" t="s">
        <v>198</v>
      </c>
      <c r="O4907" s="9" t="s">
        <v>177</v>
      </c>
      <c r="P4907" s="9" t="s">
        <v>457</v>
      </c>
      <c r="Q4907" s="9" t="s">
        <v>219</v>
      </c>
      <c r="R4907" s="9">
        <v>0</v>
      </c>
      <c r="S4907" s="9">
        <v>4</v>
      </c>
      <c r="U4907" s="9" t="s">
        <v>266</v>
      </c>
      <c r="X4907" s="9">
        <f>INDEX(SLA_Policy!$D$2:$D$5,MATCH(F4907,SLA_Policy!$A$2:$A$5,0))</f>
        <v>72</v>
      </c>
      <c r="Y4907" s="9" t="str">
        <f>IF(E4907="Cancelled","Excluded",IF(D4907="",IF((SLA_Policy!$B$8-B4907)*24&gt;X4907,"Open - Breached","Open - On Track"),IF((D4907-B4907)*24&lt;=X4907,"Met","Breached")))</f>
        <v>Met</v>
      </c>
    </row>
    <row r="4908" spans="1:25" x14ac:dyDescent="0.25">
      <c r="A4908" s="9" t="s">
        <v>8455</v>
      </c>
      <c r="B4908" s="23">
        <v>46073.435416666704</v>
      </c>
      <c r="C4908" s="23">
        <v>46073.472916666702</v>
      </c>
      <c r="D4908" s="23">
        <v>46078.721527777801</v>
      </c>
      <c r="E4908" s="9" t="s">
        <v>212</v>
      </c>
      <c r="F4908" s="9" t="s">
        <v>189</v>
      </c>
      <c r="G4908" s="9" t="s">
        <v>213</v>
      </c>
      <c r="H4908" s="9" t="s">
        <v>167</v>
      </c>
      <c r="I4908" s="9" t="s">
        <v>349</v>
      </c>
      <c r="J4908" s="9" t="s">
        <v>3752</v>
      </c>
      <c r="K4908" s="9" t="s">
        <v>246</v>
      </c>
      <c r="L4908" s="9" t="s">
        <v>282</v>
      </c>
      <c r="M4908" s="9" t="s">
        <v>1128</v>
      </c>
      <c r="N4908" s="9" t="s">
        <v>196</v>
      </c>
      <c r="O4908" s="9" t="s">
        <v>116</v>
      </c>
      <c r="P4908" s="9" t="s">
        <v>551</v>
      </c>
      <c r="Q4908" s="9" t="s">
        <v>219</v>
      </c>
      <c r="R4908" s="9">
        <v>0</v>
      </c>
      <c r="S4908" s="9">
        <v>24</v>
      </c>
      <c r="U4908" s="9" t="s">
        <v>140</v>
      </c>
      <c r="V4908" s="9" t="s">
        <v>8370</v>
      </c>
      <c r="X4908" s="9">
        <f>INDEX(SLA_Policy!$D$2:$D$5,MATCH(F4908,SLA_Policy!$A$2:$A$5,0))</f>
        <v>120</v>
      </c>
      <c r="Y4908" s="9" t="str">
        <f>IF(E4908="Cancelled","Excluded",IF(D4908="",IF((SLA_Policy!$B$8-B4908)*24&gt;X4908,"Open - Breached","Open - On Track"),IF((D4908-B4908)*24&lt;=X4908,"Met","Breached")))</f>
        <v>Breached</v>
      </c>
    </row>
    <row r="4909" spans="1:25" x14ac:dyDescent="0.25">
      <c r="A4909" s="9" t="s">
        <v>8456</v>
      </c>
      <c r="B4909" s="23">
        <v>46073.4465277778</v>
      </c>
      <c r="C4909" s="23">
        <v>46073.453472222202</v>
      </c>
      <c r="D4909" s="23">
        <v>46076.382638888899</v>
      </c>
      <c r="E4909" s="9" t="s">
        <v>212</v>
      </c>
      <c r="F4909" s="9" t="s">
        <v>188</v>
      </c>
      <c r="G4909" s="9" t="s">
        <v>213</v>
      </c>
      <c r="H4909" s="9" t="s">
        <v>88</v>
      </c>
      <c r="I4909" s="9" t="s">
        <v>268</v>
      </c>
      <c r="J4909" s="9" t="s">
        <v>8457</v>
      </c>
      <c r="K4909" s="9" t="s">
        <v>215</v>
      </c>
      <c r="L4909" s="9" t="s">
        <v>226</v>
      </c>
      <c r="M4909" s="9" t="s">
        <v>2039</v>
      </c>
      <c r="N4909" s="9" t="s">
        <v>198</v>
      </c>
      <c r="O4909" s="9" t="s">
        <v>178</v>
      </c>
      <c r="P4909" s="9" t="s">
        <v>321</v>
      </c>
      <c r="Q4909" s="9" t="s">
        <v>273</v>
      </c>
      <c r="R4909" s="9">
        <v>0</v>
      </c>
      <c r="S4909" s="9">
        <v>24</v>
      </c>
      <c r="T4909" s="9" t="s">
        <v>136</v>
      </c>
      <c r="U4909" s="9" t="s">
        <v>266</v>
      </c>
      <c r="X4909" s="9">
        <f>INDEX(SLA_Policy!$D$2:$D$5,MATCH(F4909,SLA_Policy!$A$2:$A$5,0))</f>
        <v>72</v>
      </c>
      <c r="Y4909" s="9" t="str">
        <f>IF(E4909="Cancelled","Excluded",IF(D4909="",IF((SLA_Policy!$B$8-B4909)*24&gt;X4909,"Open - Breached","Open - On Track"),IF((D4909-B4909)*24&lt;=X4909,"Met","Breached")))</f>
        <v>Met</v>
      </c>
    </row>
    <row r="4910" spans="1:25" x14ac:dyDescent="0.25">
      <c r="A4910" s="9" t="s">
        <v>8458</v>
      </c>
      <c r="B4910" s="23">
        <v>46073.465277777803</v>
      </c>
      <c r="C4910" s="23">
        <v>46073.472916666702</v>
      </c>
      <c r="D4910" s="23">
        <v>46077.407638888901</v>
      </c>
      <c r="E4910" s="9" t="s">
        <v>212</v>
      </c>
      <c r="F4910" s="9" t="s">
        <v>189</v>
      </c>
      <c r="G4910" s="9" t="s">
        <v>213</v>
      </c>
      <c r="H4910" s="9" t="s">
        <v>163</v>
      </c>
      <c r="I4910" s="9" t="s">
        <v>223</v>
      </c>
      <c r="J4910" s="9" t="s">
        <v>7041</v>
      </c>
      <c r="K4910" s="9" t="s">
        <v>246</v>
      </c>
      <c r="L4910" s="9" t="s">
        <v>311</v>
      </c>
      <c r="M4910" s="9" t="s">
        <v>3591</v>
      </c>
      <c r="N4910" s="9" t="s">
        <v>198</v>
      </c>
      <c r="O4910" s="9" t="s">
        <v>176</v>
      </c>
      <c r="P4910" s="9" t="s">
        <v>1159</v>
      </c>
      <c r="Q4910" s="9" t="s">
        <v>219</v>
      </c>
      <c r="R4910" s="9">
        <v>1</v>
      </c>
      <c r="S4910" s="9">
        <v>160</v>
      </c>
      <c r="T4910" s="9" t="s">
        <v>136</v>
      </c>
      <c r="U4910" s="9" t="s">
        <v>230</v>
      </c>
      <c r="X4910" s="9">
        <f>INDEX(SLA_Policy!$D$2:$D$5,MATCH(F4910,SLA_Policy!$A$2:$A$5,0))</f>
        <v>120</v>
      </c>
      <c r="Y4910" s="9" t="str">
        <f>IF(E4910="Cancelled","Excluded",IF(D4910="",IF((SLA_Policy!$B$8-B4910)*24&gt;X4910,"Open - Breached","Open - On Track"),IF((D4910-B4910)*24&lt;=X4910,"Met","Breached")))</f>
        <v>Met</v>
      </c>
    </row>
    <row r="4911" spans="1:25" x14ac:dyDescent="0.25">
      <c r="A4911" s="9" t="s">
        <v>8459</v>
      </c>
      <c r="B4911" s="23">
        <v>46073.465277777803</v>
      </c>
      <c r="C4911" s="23">
        <v>46073.465972222199</v>
      </c>
      <c r="D4911" s="23">
        <v>46073.730555555601</v>
      </c>
      <c r="E4911" s="9" t="s">
        <v>212</v>
      </c>
      <c r="F4911" s="9" t="s">
        <v>188</v>
      </c>
      <c r="G4911" s="9" t="s">
        <v>213</v>
      </c>
      <c r="H4911" s="9" t="s">
        <v>161</v>
      </c>
      <c r="I4911" s="9" t="s">
        <v>297</v>
      </c>
      <c r="J4911" s="9" t="s">
        <v>6401</v>
      </c>
      <c r="K4911" s="9" t="s">
        <v>225</v>
      </c>
      <c r="L4911" s="9" t="s">
        <v>216</v>
      </c>
      <c r="M4911" s="9" t="s">
        <v>1240</v>
      </c>
      <c r="N4911" s="9" t="s">
        <v>200</v>
      </c>
      <c r="O4911" s="9" t="s">
        <v>177</v>
      </c>
      <c r="P4911" s="9" t="s">
        <v>942</v>
      </c>
      <c r="Q4911" s="9" t="s">
        <v>219</v>
      </c>
      <c r="R4911" s="9">
        <v>0</v>
      </c>
      <c r="S4911" s="9">
        <v>35</v>
      </c>
      <c r="U4911" s="9" t="s">
        <v>290</v>
      </c>
      <c r="W4911" s="9">
        <v>5</v>
      </c>
      <c r="X4911" s="9">
        <f>INDEX(SLA_Policy!$D$2:$D$5,MATCH(F4911,SLA_Policy!$A$2:$A$5,0))</f>
        <v>72</v>
      </c>
      <c r="Y4911" s="9" t="str">
        <f>IF(E4911="Cancelled","Excluded",IF(D4911="",IF((SLA_Policy!$B$8-B4911)*24&gt;X4911,"Open - Breached","Open - On Track"),IF((D4911-B4911)*24&lt;=X4911,"Met","Breached")))</f>
        <v>Met</v>
      </c>
    </row>
    <row r="4912" spans="1:25" x14ac:dyDescent="0.25">
      <c r="A4912" s="9" t="s">
        <v>8460</v>
      </c>
      <c r="B4912" s="23">
        <v>46073.465972222199</v>
      </c>
      <c r="C4912" s="23">
        <v>46073.495138888902</v>
      </c>
      <c r="D4912" s="23">
        <v>46079.372222222199</v>
      </c>
      <c r="E4912" s="9" t="s">
        <v>212</v>
      </c>
      <c r="F4912" s="9" t="s">
        <v>189</v>
      </c>
      <c r="G4912" s="9" t="s">
        <v>236</v>
      </c>
      <c r="H4912" s="9" t="s">
        <v>162</v>
      </c>
      <c r="I4912" s="9" t="s">
        <v>280</v>
      </c>
      <c r="J4912" s="9" t="s">
        <v>8461</v>
      </c>
      <c r="K4912" s="9" t="s">
        <v>262</v>
      </c>
      <c r="L4912" s="9" t="s">
        <v>104</v>
      </c>
      <c r="M4912" s="9" t="s">
        <v>4007</v>
      </c>
      <c r="N4912" s="9" t="s">
        <v>196</v>
      </c>
      <c r="O4912" s="9" t="s">
        <v>179</v>
      </c>
      <c r="P4912" s="9" t="s">
        <v>284</v>
      </c>
      <c r="Q4912" s="9" t="s">
        <v>219</v>
      </c>
      <c r="R4912" s="9">
        <v>3</v>
      </c>
      <c r="S4912" s="9">
        <v>20</v>
      </c>
      <c r="U4912" s="9" t="s">
        <v>242</v>
      </c>
      <c r="W4912" s="9">
        <v>1</v>
      </c>
      <c r="X4912" s="9">
        <f>INDEX(SLA_Policy!$D$2:$D$5,MATCH(F4912,SLA_Policy!$A$2:$A$5,0))</f>
        <v>120</v>
      </c>
      <c r="Y4912" s="9" t="str">
        <f>IF(E4912="Cancelled","Excluded",IF(D4912="",IF((SLA_Policy!$B$8-B4912)*24&gt;X4912,"Open - Breached","Open - On Track"),IF((D4912-B4912)*24&lt;=X4912,"Met","Breached")))</f>
        <v>Breached</v>
      </c>
    </row>
    <row r="4913" spans="1:25" x14ac:dyDescent="0.25">
      <c r="A4913" s="9" t="s">
        <v>8462</v>
      </c>
      <c r="B4913" s="23">
        <v>46073.467361111099</v>
      </c>
      <c r="C4913" s="23">
        <v>46073.538194444503</v>
      </c>
      <c r="D4913" s="23">
        <v>46076.356249999997</v>
      </c>
      <c r="E4913" s="9" t="s">
        <v>212</v>
      </c>
      <c r="F4913" s="9" t="s">
        <v>189</v>
      </c>
      <c r="G4913" s="9" t="s">
        <v>213</v>
      </c>
      <c r="H4913" s="9" t="s">
        <v>162</v>
      </c>
      <c r="I4913" s="9" t="s">
        <v>393</v>
      </c>
      <c r="J4913" s="9" t="s">
        <v>2947</v>
      </c>
      <c r="K4913" s="9" t="s">
        <v>303</v>
      </c>
      <c r="L4913" s="9" t="s">
        <v>270</v>
      </c>
      <c r="M4913" s="9" t="s">
        <v>8463</v>
      </c>
      <c r="N4913" s="9" t="s">
        <v>196</v>
      </c>
      <c r="O4913" s="9" t="s">
        <v>116</v>
      </c>
      <c r="P4913" s="9" t="s">
        <v>342</v>
      </c>
      <c r="Q4913" s="9" t="s">
        <v>219</v>
      </c>
      <c r="R4913" s="9">
        <v>0</v>
      </c>
      <c r="S4913" s="9">
        <v>10</v>
      </c>
      <c r="U4913" s="9" t="s">
        <v>376</v>
      </c>
      <c r="W4913" s="9">
        <v>4</v>
      </c>
      <c r="X4913" s="9">
        <f>INDEX(SLA_Policy!$D$2:$D$5,MATCH(F4913,SLA_Policy!$A$2:$A$5,0))</f>
        <v>120</v>
      </c>
      <c r="Y4913" s="9" t="str">
        <f>IF(E4913="Cancelled","Excluded",IF(D4913="",IF((SLA_Policy!$B$8-B4913)*24&gt;X4913,"Open - Breached","Open - On Track"),IF((D4913-B4913)*24&lt;=X4913,"Met","Breached")))</f>
        <v>Met</v>
      </c>
    </row>
    <row r="4914" spans="1:25" x14ac:dyDescent="0.25">
      <c r="A4914" s="9" t="s">
        <v>8464</v>
      </c>
      <c r="B4914" s="23">
        <v>46073.474305555603</v>
      </c>
      <c r="C4914" s="23">
        <v>46073.480555555601</v>
      </c>
      <c r="D4914" s="23">
        <v>46073.5</v>
      </c>
      <c r="E4914" s="9" t="s">
        <v>212</v>
      </c>
      <c r="F4914" s="9" t="s">
        <v>188</v>
      </c>
      <c r="G4914" s="9" t="s">
        <v>213</v>
      </c>
      <c r="H4914" s="9" t="s">
        <v>161</v>
      </c>
      <c r="I4914" s="9" t="s">
        <v>389</v>
      </c>
      <c r="J4914" s="9" t="s">
        <v>2568</v>
      </c>
      <c r="K4914" s="9" t="s">
        <v>246</v>
      </c>
      <c r="L4914" s="9" t="s">
        <v>395</v>
      </c>
      <c r="M4914" s="9" t="s">
        <v>5493</v>
      </c>
      <c r="N4914" s="9" t="s">
        <v>198</v>
      </c>
      <c r="O4914" s="9" t="s">
        <v>116</v>
      </c>
      <c r="P4914" s="9" t="s">
        <v>295</v>
      </c>
      <c r="Q4914" s="9" t="s">
        <v>219</v>
      </c>
      <c r="R4914" s="9">
        <v>0</v>
      </c>
      <c r="S4914" s="9">
        <v>12</v>
      </c>
      <c r="U4914" s="9" t="s">
        <v>290</v>
      </c>
      <c r="W4914" s="9">
        <v>5</v>
      </c>
      <c r="X4914" s="9">
        <f>INDEX(SLA_Policy!$D$2:$D$5,MATCH(F4914,SLA_Policy!$A$2:$A$5,0))</f>
        <v>72</v>
      </c>
      <c r="Y4914" s="9" t="str">
        <f>IF(E4914="Cancelled","Excluded",IF(D4914="",IF((SLA_Policy!$B$8-B4914)*24&gt;X4914,"Open - Breached","Open - On Track"),IF((D4914-B4914)*24&lt;=X4914,"Met","Breached")))</f>
        <v>Met</v>
      </c>
    </row>
    <row r="4915" spans="1:25" x14ac:dyDescent="0.25">
      <c r="A4915" s="9" t="s">
        <v>8465</v>
      </c>
      <c r="B4915" s="23">
        <v>46073.480555555601</v>
      </c>
      <c r="C4915" s="23">
        <v>46073.5534722222</v>
      </c>
      <c r="D4915" s="23">
        <v>46076.322222222203</v>
      </c>
      <c r="E4915" s="9" t="s">
        <v>212</v>
      </c>
      <c r="F4915" s="9" t="s">
        <v>189</v>
      </c>
      <c r="G4915" s="9" t="s">
        <v>213</v>
      </c>
      <c r="H4915" s="9" t="s">
        <v>167</v>
      </c>
      <c r="I4915" s="9" t="s">
        <v>349</v>
      </c>
      <c r="J4915" s="9" t="s">
        <v>1197</v>
      </c>
      <c r="K4915" s="9" t="s">
        <v>246</v>
      </c>
      <c r="L4915" s="9" t="s">
        <v>104</v>
      </c>
      <c r="M4915" s="9" t="s">
        <v>1285</v>
      </c>
      <c r="N4915" s="9" t="s">
        <v>196</v>
      </c>
      <c r="O4915" s="9" t="s">
        <v>180</v>
      </c>
      <c r="P4915" s="9" t="s">
        <v>278</v>
      </c>
      <c r="Q4915" s="9" t="s">
        <v>219</v>
      </c>
      <c r="R4915" s="9">
        <v>0</v>
      </c>
      <c r="S4915" s="9">
        <v>62</v>
      </c>
      <c r="U4915" s="9" t="s">
        <v>290</v>
      </c>
      <c r="X4915" s="9">
        <f>INDEX(SLA_Policy!$D$2:$D$5,MATCH(F4915,SLA_Policy!$A$2:$A$5,0))</f>
        <v>120</v>
      </c>
      <c r="Y4915" s="9" t="str">
        <f>IF(E4915="Cancelled","Excluded",IF(D4915="",IF((SLA_Policy!$B$8-B4915)*24&gt;X4915,"Open - Breached","Open - On Track"),IF((D4915-B4915)*24&lt;=X4915,"Met","Breached")))</f>
        <v>Met</v>
      </c>
    </row>
    <row r="4916" spans="1:25" x14ac:dyDescent="0.25">
      <c r="A4916" s="9" t="s">
        <v>8466</v>
      </c>
      <c r="B4916" s="23">
        <v>46073.4819444444</v>
      </c>
      <c r="C4916" s="23">
        <v>46073.493750000001</v>
      </c>
      <c r="D4916" s="23">
        <v>46073.766666666699</v>
      </c>
      <c r="E4916" s="9" t="s">
        <v>212</v>
      </c>
      <c r="F4916" s="9" t="s">
        <v>188</v>
      </c>
      <c r="G4916" s="9" t="s">
        <v>213</v>
      </c>
      <c r="H4916" s="9" t="s">
        <v>164</v>
      </c>
      <c r="I4916" s="9" t="s">
        <v>339</v>
      </c>
      <c r="J4916" s="9" t="s">
        <v>340</v>
      </c>
      <c r="K4916" s="9" t="s">
        <v>246</v>
      </c>
      <c r="L4916" s="9" t="s">
        <v>311</v>
      </c>
      <c r="M4916" s="9" t="s">
        <v>5447</v>
      </c>
      <c r="N4916" s="9" t="s">
        <v>196</v>
      </c>
      <c r="O4916" s="9" t="s">
        <v>116</v>
      </c>
      <c r="P4916" s="9" t="s">
        <v>258</v>
      </c>
      <c r="Q4916" s="9" t="s">
        <v>219</v>
      </c>
      <c r="R4916" s="9">
        <v>0</v>
      </c>
      <c r="S4916" s="9">
        <v>5</v>
      </c>
      <c r="T4916" s="9" t="s">
        <v>464</v>
      </c>
      <c r="U4916" s="9" t="s">
        <v>266</v>
      </c>
      <c r="W4916" s="9">
        <v>4</v>
      </c>
      <c r="X4916" s="9">
        <f>INDEX(SLA_Policy!$D$2:$D$5,MATCH(F4916,SLA_Policy!$A$2:$A$5,0))</f>
        <v>72</v>
      </c>
      <c r="Y4916" s="9" t="str">
        <f>IF(E4916="Cancelled","Excluded",IF(D4916="",IF((SLA_Policy!$B$8-B4916)*24&gt;X4916,"Open - Breached","Open - On Track"),IF((D4916-B4916)*24&lt;=X4916,"Met","Breached")))</f>
        <v>Met</v>
      </c>
    </row>
    <row r="4917" spans="1:25" x14ac:dyDescent="0.25">
      <c r="A4917" s="9" t="s">
        <v>8467</v>
      </c>
      <c r="B4917" s="23">
        <v>46073.495833333298</v>
      </c>
      <c r="C4917" s="23">
        <v>46073.577777777798</v>
      </c>
      <c r="D4917" s="23">
        <v>46076.396527777797</v>
      </c>
      <c r="E4917" s="9" t="s">
        <v>212</v>
      </c>
      <c r="F4917" s="9" t="s">
        <v>189</v>
      </c>
      <c r="G4917" s="9" t="s">
        <v>213</v>
      </c>
      <c r="H4917" s="9" t="s">
        <v>165</v>
      </c>
      <c r="I4917" s="9" t="s">
        <v>469</v>
      </c>
      <c r="J4917" s="9" t="s">
        <v>2671</v>
      </c>
      <c r="K4917" s="9" t="s">
        <v>262</v>
      </c>
      <c r="L4917" s="9" t="s">
        <v>311</v>
      </c>
      <c r="M4917" s="9" t="s">
        <v>3967</v>
      </c>
      <c r="N4917" s="9" t="s">
        <v>196</v>
      </c>
      <c r="O4917" s="9" t="s">
        <v>176</v>
      </c>
      <c r="P4917" s="9" t="s">
        <v>1159</v>
      </c>
      <c r="Q4917" s="9" t="s">
        <v>219</v>
      </c>
      <c r="R4917" s="9">
        <v>0</v>
      </c>
      <c r="S4917" s="9">
        <v>13</v>
      </c>
      <c r="U4917" s="9" t="s">
        <v>266</v>
      </c>
      <c r="X4917" s="9">
        <f>INDEX(SLA_Policy!$D$2:$D$5,MATCH(F4917,SLA_Policy!$A$2:$A$5,0))</f>
        <v>120</v>
      </c>
      <c r="Y4917" s="9" t="str">
        <f>IF(E4917="Cancelled","Excluded",IF(D4917="",IF((SLA_Policy!$B$8-B4917)*24&gt;X4917,"Open - Breached","Open - On Track"),IF((D4917-B4917)*24&lt;=X4917,"Met","Breached")))</f>
        <v>Met</v>
      </c>
    </row>
    <row r="4918" spans="1:25" x14ac:dyDescent="0.25">
      <c r="A4918" s="9" t="s">
        <v>8468</v>
      </c>
      <c r="B4918" s="23">
        <v>46073.507638888899</v>
      </c>
      <c r="C4918" s="23">
        <v>46073.511805555601</v>
      </c>
      <c r="D4918" s="23">
        <v>46076.327777777798</v>
      </c>
      <c r="E4918" s="9" t="s">
        <v>212</v>
      </c>
      <c r="F4918" s="9" t="s">
        <v>188</v>
      </c>
      <c r="G4918" s="9" t="s">
        <v>213</v>
      </c>
      <c r="H4918" s="9" t="s">
        <v>167</v>
      </c>
      <c r="I4918" s="9" t="s">
        <v>349</v>
      </c>
      <c r="J4918" s="9" t="s">
        <v>1197</v>
      </c>
      <c r="K4918" s="9" t="s">
        <v>215</v>
      </c>
      <c r="L4918" s="9" t="s">
        <v>216</v>
      </c>
      <c r="M4918" s="9" t="s">
        <v>8469</v>
      </c>
      <c r="N4918" s="9" t="s">
        <v>198</v>
      </c>
      <c r="O4918" s="9" t="s">
        <v>116</v>
      </c>
      <c r="P4918" s="9" t="s">
        <v>218</v>
      </c>
      <c r="Q4918" s="9" t="s">
        <v>219</v>
      </c>
      <c r="R4918" s="9">
        <v>0</v>
      </c>
      <c r="S4918" s="9">
        <v>26</v>
      </c>
      <c r="U4918" s="9" t="s">
        <v>140</v>
      </c>
      <c r="V4918" s="9" t="s">
        <v>8370</v>
      </c>
      <c r="W4918" s="9">
        <v>5</v>
      </c>
      <c r="X4918" s="9">
        <f>INDEX(SLA_Policy!$D$2:$D$5,MATCH(F4918,SLA_Policy!$A$2:$A$5,0))</f>
        <v>72</v>
      </c>
      <c r="Y4918" s="9" t="str">
        <f>IF(E4918="Cancelled","Excluded",IF(D4918="",IF((SLA_Policy!$B$8-B4918)*24&gt;X4918,"Open - Breached","Open - On Track"),IF((D4918-B4918)*24&lt;=X4918,"Met","Breached")))</f>
        <v>Met</v>
      </c>
    </row>
    <row r="4919" spans="1:25" x14ac:dyDescent="0.25">
      <c r="A4919" s="9" t="s">
        <v>8470</v>
      </c>
      <c r="B4919" s="23">
        <v>46073.5090277778</v>
      </c>
      <c r="C4919" s="23">
        <v>46073.5131944444</v>
      </c>
      <c r="D4919" s="23">
        <v>46076.390972222202</v>
      </c>
      <c r="E4919" s="9" t="s">
        <v>212</v>
      </c>
      <c r="F4919" s="9" t="s">
        <v>189</v>
      </c>
      <c r="G4919" s="9" t="s">
        <v>213</v>
      </c>
      <c r="H4919" s="9" t="s">
        <v>165</v>
      </c>
      <c r="I4919" s="9" t="s">
        <v>567</v>
      </c>
      <c r="J4919" s="9" t="s">
        <v>1454</v>
      </c>
      <c r="K4919" s="9" t="s">
        <v>246</v>
      </c>
      <c r="L4919" s="9" t="s">
        <v>282</v>
      </c>
      <c r="M4919" s="9" t="s">
        <v>1521</v>
      </c>
      <c r="N4919" s="9" t="s">
        <v>198</v>
      </c>
      <c r="O4919" s="9" t="s">
        <v>176</v>
      </c>
      <c r="P4919" s="9" t="s">
        <v>253</v>
      </c>
      <c r="Q4919" s="9" t="s">
        <v>219</v>
      </c>
      <c r="R4919" s="9">
        <v>0</v>
      </c>
      <c r="S4919" s="9">
        <v>11</v>
      </c>
      <c r="U4919" s="9" t="s">
        <v>230</v>
      </c>
      <c r="W4919" s="9">
        <v>4</v>
      </c>
      <c r="X4919" s="9">
        <f>INDEX(SLA_Policy!$D$2:$D$5,MATCH(F4919,SLA_Policy!$A$2:$A$5,0))</f>
        <v>120</v>
      </c>
      <c r="Y4919" s="9" t="str">
        <f>IF(E4919="Cancelled","Excluded",IF(D4919="",IF((SLA_Policy!$B$8-B4919)*24&gt;X4919,"Open - Breached","Open - On Track"),IF((D4919-B4919)*24&lt;=X4919,"Met","Breached")))</f>
        <v>Met</v>
      </c>
    </row>
    <row r="4920" spans="1:25" x14ac:dyDescent="0.25">
      <c r="A4920" s="9" t="s">
        <v>8471</v>
      </c>
      <c r="B4920" s="23">
        <v>46073.518750000003</v>
      </c>
      <c r="C4920" s="23">
        <v>46073.538194444503</v>
      </c>
      <c r="D4920" s="23">
        <v>46077.354861111096</v>
      </c>
      <c r="E4920" s="9" t="s">
        <v>212</v>
      </c>
      <c r="F4920" s="9" t="s">
        <v>188</v>
      </c>
      <c r="G4920" s="9" t="s">
        <v>213</v>
      </c>
      <c r="H4920" s="9" t="s">
        <v>167</v>
      </c>
      <c r="I4920" s="9" t="s">
        <v>349</v>
      </c>
      <c r="J4920" s="9" t="s">
        <v>656</v>
      </c>
      <c r="K4920" s="9" t="s">
        <v>262</v>
      </c>
      <c r="L4920" s="9" t="s">
        <v>104</v>
      </c>
      <c r="M4920" s="9" t="s">
        <v>6090</v>
      </c>
      <c r="N4920" s="9" t="s">
        <v>196</v>
      </c>
      <c r="O4920" s="9" t="s">
        <v>180</v>
      </c>
      <c r="P4920" s="9" t="s">
        <v>278</v>
      </c>
      <c r="Q4920" s="9" t="s">
        <v>219</v>
      </c>
      <c r="R4920" s="9">
        <v>0</v>
      </c>
      <c r="S4920" s="9">
        <v>55</v>
      </c>
      <c r="U4920" s="9" t="s">
        <v>140</v>
      </c>
      <c r="V4920" s="9" t="s">
        <v>8370</v>
      </c>
      <c r="X4920" s="9">
        <f>INDEX(SLA_Policy!$D$2:$D$5,MATCH(F4920,SLA_Policy!$A$2:$A$5,0))</f>
        <v>72</v>
      </c>
      <c r="Y4920" s="9" t="str">
        <f>IF(E4920="Cancelled","Excluded",IF(D4920="",IF((SLA_Policy!$B$8-B4920)*24&gt;X4920,"Open - Breached","Open - On Track"),IF((D4920-B4920)*24&lt;=X4920,"Met","Breached")))</f>
        <v>Breached</v>
      </c>
    </row>
    <row r="4921" spans="1:25" x14ac:dyDescent="0.25">
      <c r="A4921" s="9" t="s">
        <v>8472</v>
      </c>
      <c r="B4921" s="23">
        <v>46073.546527777798</v>
      </c>
      <c r="C4921" s="23">
        <v>46073.547916666699</v>
      </c>
      <c r="D4921" s="23">
        <v>46073.597916666702</v>
      </c>
      <c r="E4921" s="9" t="s">
        <v>212</v>
      </c>
      <c r="F4921" s="9" t="s">
        <v>188</v>
      </c>
      <c r="G4921" s="9" t="s">
        <v>213</v>
      </c>
      <c r="H4921" s="9" t="s">
        <v>161</v>
      </c>
      <c r="I4921" s="9" t="s">
        <v>389</v>
      </c>
      <c r="J4921" s="9" t="s">
        <v>1872</v>
      </c>
      <c r="K4921" s="9" t="s">
        <v>225</v>
      </c>
      <c r="L4921" s="9" t="s">
        <v>216</v>
      </c>
      <c r="M4921" s="9" t="s">
        <v>488</v>
      </c>
      <c r="N4921" s="9" t="s">
        <v>198</v>
      </c>
      <c r="O4921" s="9" t="s">
        <v>116</v>
      </c>
      <c r="P4921" s="9" t="s">
        <v>342</v>
      </c>
      <c r="Q4921" s="9" t="s">
        <v>219</v>
      </c>
      <c r="R4921" s="9">
        <v>0</v>
      </c>
      <c r="S4921" s="9">
        <v>10</v>
      </c>
      <c r="U4921" s="9" t="s">
        <v>221</v>
      </c>
      <c r="W4921" s="9">
        <v>4</v>
      </c>
      <c r="X4921" s="9">
        <f>INDEX(SLA_Policy!$D$2:$D$5,MATCH(F4921,SLA_Policy!$A$2:$A$5,0))</f>
        <v>72</v>
      </c>
      <c r="Y4921" s="9" t="str">
        <f>IF(E4921="Cancelled","Excluded",IF(D4921="",IF((SLA_Policy!$B$8-B4921)*24&gt;X4921,"Open - Breached","Open - On Track"),IF((D4921-B4921)*24&lt;=X4921,"Met","Breached")))</f>
        <v>Met</v>
      </c>
    </row>
    <row r="4922" spans="1:25" x14ac:dyDescent="0.25">
      <c r="A4922" s="9" t="s">
        <v>8473</v>
      </c>
      <c r="B4922" s="23">
        <v>46073.547222222202</v>
      </c>
      <c r="C4922" s="23">
        <v>46076.309027777803</v>
      </c>
      <c r="D4922" s="23">
        <v>46076.318055555603</v>
      </c>
      <c r="E4922" s="9" t="s">
        <v>212</v>
      </c>
      <c r="F4922" s="9" t="s">
        <v>188</v>
      </c>
      <c r="G4922" s="9" t="s">
        <v>213</v>
      </c>
      <c r="H4922" s="9" t="s">
        <v>162</v>
      </c>
      <c r="I4922" s="9" t="s">
        <v>416</v>
      </c>
      <c r="J4922" s="9" t="s">
        <v>4751</v>
      </c>
      <c r="K4922" s="9" t="s">
        <v>246</v>
      </c>
      <c r="L4922" s="9" t="s">
        <v>311</v>
      </c>
      <c r="M4922" s="9" t="s">
        <v>1281</v>
      </c>
      <c r="N4922" s="9" t="s">
        <v>196</v>
      </c>
      <c r="O4922" s="9" t="s">
        <v>179</v>
      </c>
      <c r="P4922" s="9" t="s">
        <v>284</v>
      </c>
      <c r="Q4922" s="9" t="s">
        <v>219</v>
      </c>
      <c r="R4922" s="9">
        <v>0</v>
      </c>
      <c r="S4922" s="9">
        <v>15</v>
      </c>
      <c r="U4922" s="9" t="s">
        <v>661</v>
      </c>
      <c r="X4922" s="9">
        <f>INDEX(SLA_Policy!$D$2:$D$5,MATCH(F4922,SLA_Policy!$A$2:$A$5,0))</f>
        <v>72</v>
      </c>
      <c r="Y4922" s="9" t="str">
        <f>IF(E4922="Cancelled","Excluded",IF(D4922="",IF((SLA_Policy!$B$8-B4922)*24&gt;X4922,"Open - Breached","Open - On Track"),IF((D4922-B4922)*24&lt;=X4922,"Met","Breached")))</f>
        <v>Met</v>
      </c>
    </row>
    <row r="4923" spans="1:25" x14ac:dyDescent="0.25">
      <c r="A4923" s="9" t="s">
        <v>8474</v>
      </c>
      <c r="B4923" s="23">
        <v>46073.558333333298</v>
      </c>
      <c r="C4923" s="23">
        <v>46073.588194444397</v>
      </c>
      <c r="D4923" s="23">
        <v>46077.359722222202</v>
      </c>
      <c r="E4923" s="9" t="s">
        <v>212</v>
      </c>
      <c r="F4923" s="9" t="s">
        <v>189</v>
      </c>
      <c r="G4923" s="9" t="s">
        <v>213</v>
      </c>
      <c r="H4923" s="9" t="s">
        <v>167</v>
      </c>
      <c r="I4923" s="9" t="s">
        <v>349</v>
      </c>
      <c r="J4923" s="9" t="s">
        <v>8475</v>
      </c>
      <c r="K4923" s="9" t="s">
        <v>303</v>
      </c>
      <c r="L4923" s="9" t="s">
        <v>226</v>
      </c>
      <c r="M4923" s="9" t="s">
        <v>418</v>
      </c>
      <c r="N4923" s="9" t="s">
        <v>196</v>
      </c>
      <c r="O4923" s="9" t="s">
        <v>180</v>
      </c>
      <c r="P4923" s="9" t="s">
        <v>278</v>
      </c>
      <c r="Q4923" s="9" t="s">
        <v>219</v>
      </c>
      <c r="R4923" s="9">
        <v>0</v>
      </c>
      <c r="S4923" s="9">
        <v>38</v>
      </c>
      <c r="U4923" s="9" t="s">
        <v>140</v>
      </c>
      <c r="V4923" s="9" t="s">
        <v>8370</v>
      </c>
      <c r="X4923" s="9">
        <f>INDEX(SLA_Policy!$D$2:$D$5,MATCH(F4923,SLA_Policy!$A$2:$A$5,0))</f>
        <v>120</v>
      </c>
      <c r="Y4923" s="9" t="str">
        <f>IF(E4923="Cancelled","Excluded",IF(D4923="",IF((SLA_Policy!$B$8-B4923)*24&gt;X4923,"Open - Breached","Open - On Track"),IF((D4923-B4923)*24&lt;=X4923,"Met","Breached")))</f>
        <v>Met</v>
      </c>
    </row>
    <row r="4924" spans="1:25" x14ac:dyDescent="0.25">
      <c r="A4924" s="9" t="s">
        <v>8476</v>
      </c>
      <c r="B4924" s="23">
        <v>46073.563194444498</v>
      </c>
      <c r="C4924" s="23">
        <v>46073.567361111098</v>
      </c>
      <c r="D4924" s="23">
        <v>46076.318055555603</v>
      </c>
      <c r="E4924" s="9" t="s">
        <v>212</v>
      </c>
      <c r="F4924" s="9" t="s">
        <v>188</v>
      </c>
      <c r="G4924" s="9" t="s">
        <v>213</v>
      </c>
      <c r="H4924" s="9" t="s">
        <v>166</v>
      </c>
      <c r="I4924" s="9" t="s">
        <v>398</v>
      </c>
      <c r="J4924" s="9" t="s">
        <v>1731</v>
      </c>
      <c r="K4924" s="9" t="s">
        <v>239</v>
      </c>
      <c r="L4924" s="9" t="s">
        <v>311</v>
      </c>
      <c r="M4924" s="9" t="s">
        <v>1087</v>
      </c>
      <c r="N4924" s="9" t="s">
        <v>198</v>
      </c>
      <c r="O4924" s="9" t="s">
        <v>181</v>
      </c>
      <c r="P4924" s="9" t="s">
        <v>289</v>
      </c>
      <c r="Q4924" s="9" t="s">
        <v>219</v>
      </c>
      <c r="R4924" s="9">
        <v>0</v>
      </c>
      <c r="S4924" s="9">
        <v>37</v>
      </c>
      <c r="U4924" s="9" t="s">
        <v>266</v>
      </c>
      <c r="X4924" s="9">
        <f>INDEX(SLA_Policy!$D$2:$D$5,MATCH(F4924,SLA_Policy!$A$2:$A$5,0))</f>
        <v>72</v>
      </c>
      <c r="Y4924" s="9" t="str">
        <f>IF(E4924="Cancelled","Excluded",IF(D4924="",IF((SLA_Policy!$B$8-B4924)*24&gt;X4924,"Open - Breached","Open - On Track"),IF((D4924-B4924)*24&lt;=X4924,"Met","Breached")))</f>
        <v>Met</v>
      </c>
    </row>
    <row r="4925" spans="1:25" x14ac:dyDescent="0.25">
      <c r="A4925" s="9" t="s">
        <v>8477</v>
      </c>
      <c r="B4925" s="23">
        <v>46073.565277777801</v>
      </c>
      <c r="C4925" s="23">
        <v>46073.598611111098</v>
      </c>
      <c r="D4925" s="23">
        <v>46076.3527777778</v>
      </c>
      <c r="E4925" s="9" t="s">
        <v>212</v>
      </c>
      <c r="F4925" s="9" t="s">
        <v>189</v>
      </c>
      <c r="G4925" s="9" t="s">
        <v>213</v>
      </c>
      <c r="H4925" s="9" t="s">
        <v>167</v>
      </c>
      <c r="I4925" s="9" t="s">
        <v>349</v>
      </c>
      <c r="J4925" s="9" t="s">
        <v>8478</v>
      </c>
      <c r="K4925" s="9" t="s">
        <v>215</v>
      </c>
      <c r="L4925" s="9" t="s">
        <v>371</v>
      </c>
      <c r="M4925" s="9" t="s">
        <v>372</v>
      </c>
      <c r="N4925" s="9" t="s">
        <v>196</v>
      </c>
      <c r="O4925" s="9" t="s">
        <v>180</v>
      </c>
      <c r="P4925" s="9" t="s">
        <v>278</v>
      </c>
      <c r="Q4925" s="9" t="s">
        <v>219</v>
      </c>
      <c r="R4925" s="9">
        <v>0</v>
      </c>
      <c r="S4925" s="9">
        <v>16</v>
      </c>
      <c r="U4925" s="9" t="s">
        <v>140</v>
      </c>
      <c r="V4925" s="9" t="s">
        <v>8370</v>
      </c>
      <c r="X4925" s="9">
        <f>INDEX(SLA_Policy!$D$2:$D$5,MATCH(F4925,SLA_Policy!$A$2:$A$5,0))</f>
        <v>120</v>
      </c>
      <c r="Y4925" s="9" t="str">
        <f>IF(E4925="Cancelled","Excluded",IF(D4925="",IF((SLA_Policy!$B$8-B4925)*24&gt;X4925,"Open - Breached","Open - On Track"),IF((D4925-B4925)*24&lt;=X4925,"Met","Breached")))</f>
        <v>Met</v>
      </c>
    </row>
    <row r="4926" spans="1:25" x14ac:dyDescent="0.25">
      <c r="A4926" s="9" t="s">
        <v>8479</v>
      </c>
      <c r="B4926" s="23">
        <v>46073.570833333302</v>
      </c>
      <c r="C4926" s="23">
        <v>46073.600694444503</v>
      </c>
      <c r="D4926" s="23">
        <v>46073.659027777801</v>
      </c>
      <c r="E4926" s="9" t="s">
        <v>212</v>
      </c>
      <c r="F4926" s="9" t="s">
        <v>188</v>
      </c>
      <c r="G4926" s="9" t="s">
        <v>213</v>
      </c>
      <c r="H4926" s="9" t="s">
        <v>162</v>
      </c>
      <c r="I4926" s="9" t="s">
        <v>416</v>
      </c>
      <c r="J4926" s="9" t="s">
        <v>8480</v>
      </c>
      <c r="K4926" s="9" t="s">
        <v>246</v>
      </c>
      <c r="L4926" s="9" t="s">
        <v>226</v>
      </c>
      <c r="M4926" s="9" t="s">
        <v>5660</v>
      </c>
      <c r="N4926" s="9" t="s">
        <v>199</v>
      </c>
      <c r="O4926" s="9" t="s">
        <v>176</v>
      </c>
      <c r="P4926" s="9" t="s">
        <v>253</v>
      </c>
      <c r="Q4926" s="9" t="s">
        <v>219</v>
      </c>
      <c r="R4926" s="9">
        <v>0</v>
      </c>
      <c r="S4926" s="9">
        <v>13</v>
      </c>
      <c r="U4926" s="9" t="s">
        <v>661</v>
      </c>
      <c r="W4926" s="9">
        <v>4</v>
      </c>
      <c r="X4926" s="9">
        <f>INDEX(SLA_Policy!$D$2:$D$5,MATCH(F4926,SLA_Policy!$A$2:$A$5,0))</f>
        <v>72</v>
      </c>
      <c r="Y4926" s="9" t="str">
        <f>IF(E4926="Cancelled","Excluded",IF(D4926="",IF((SLA_Policy!$B$8-B4926)*24&gt;X4926,"Open - Breached","Open - On Track"),IF((D4926-B4926)*24&lt;=X4926,"Met","Breached")))</f>
        <v>Met</v>
      </c>
    </row>
    <row r="4927" spans="1:25" x14ac:dyDescent="0.25">
      <c r="A4927" s="9" t="s">
        <v>8481</v>
      </c>
      <c r="B4927" s="23">
        <v>46073.578472222202</v>
      </c>
      <c r="C4927" s="23">
        <v>46073.622916666704</v>
      </c>
      <c r="D4927" s="23">
        <v>46076.3125</v>
      </c>
      <c r="E4927" s="9" t="s">
        <v>212</v>
      </c>
      <c r="F4927" s="9" t="s">
        <v>189</v>
      </c>
      <c r="G4927" s="9" t="s">
        <v>213</v>
      </c>
      <c r="H4927" s="9" t="s">
        <v>167</v>
      </c>
      <c r="I4927" s="9" t="s">
        <v>684</v>
      </c>
      <c r="J4927" s="9" t="s">
        <v>8078</v>
      </c>
      <c r="K4927" s="9" t="s">
        <v>239</v>
      </c>
      <c r="L4927" s="9" t="s">
        <v>293</v>
      </c>
      <c r="M4927" s="9" t="s">
        <v>7185</v>
      </c>
      <c r="N4927" s="9" t="s">
        <v>196</v>
      </c>
      <c r="O4927" s="9" t="s">
        <v>116</v>
      </c>
      <c r="P4927" s="9" t="s">
        <v>258</v>
      </c>
      <c r="Q4927" s="9" t="s">
        <v>219</v>
      </c>
      <c r="R4927" s="9">
        <v>0</v>
      </c>
      <c r="S4927" s="9">
        <v>17</v>
      </c>
      <c r="U4927" s="9" t="s">
        <v>248</v>
      </c>
      <c r="X4927" s="9">
        <f>INDEX(SLA_Policy!$D$2:$D$5,MATCH(F4927,SLA_Policy!$A$2:$A$5,0))</f>
        <v>120</v>
      </c>
      <c r="Y4927" s="9" t="str">
        <f>IF(E4927="Cancelled","Excluded",IF(D4927="",IF((SLA_Policy!$B$8-B4927)*24&gt;X4927,"Open - Breached","Open - On Track"),IF((D4927-B4927)*24&lt;=X4927,"Met","Breached")))</f>
        <v>Met</v>
      </c>
    </row>
    <row r="4928" spans="1:25" x14ac:dyDescent="0.25">
      <c r="A4928" s="9" t="s">
        <v>8482</v>
      </c>
      <c r="B4928" s="23">
        <v>46073.579861111102</v>
      </c>
      <c r="C4928" s="23">
        <v>46073.600694444503</v>
      </c>
      <c r="D4928" s="23">
        <v>46076.340277777803</v>
      </c>
      <c r="E4928" s="9" t="s">
        <v>212</v>
      </c>
      <c r="F4928" s="9" t="s">
        <v>189</v>
      </c>
      <c r="G4928" s="9" t="s">
        <v>213</v>
      </c>
      <c r="H4928" s="9" t="s">
        <v>164</v>
      </c>
      <c r="I4928" s="9" t="s">
        <v>260</v>
      </c>
      <c r="J4928" s="9" t="s">
        <v>8483</v>
      </c>
      <c r="K4928" s="9" t="s">
        <v>410</v>
      </c>
      <c r="L4928" s="9" t="s">
        <v>307</v>
      </c>
      <c r="M4928" s="9" t="s">
        <v>787</v>
      </c>
      <c r="N4928" s="9" t="s">
        <v>196</v>
      </c>
      <c r="O4928" s="9" t="s">
        <v>180</v>
      </c>
      <c r="P4928" s="9" t="s">
        <v>278</v>
      </c>
      <c r="Q4928" s="9" t="s">
        <v>219</v>
      </c>
      <c r="R4928" s="9">
        <v>0</v>
      </c>
      <c r="S4928" s="9">
        <v>15</v>
      </c>
      <c r="T4928" s="9" t="s">
        <v>265</v>
      </c>
      <c r="U4928" s="9" t="s">
        <v>266</v>
      </c>
      <c r="X4928" s="9">
        <f>INDEX(SLA_Policy!$D$2:$D$5,MATCH(F4928,SLA_Policy!$A$2:$A$5,0))</f>
        <v>120</v>
      </c>
      <c r="Y4928" s="9" t="str">
        <f>IF(E4928="Cancelled","Excluded",IF(D4928="",IF((SLA_Policy!$B$8-B4928)*24&gt;X4928,"Open - Breached","Open - On Track"),IF((D4928-B4928)*24&lt;=X4928,"Met","Breached")))</f>
        <v>Met</v>
      </c>
    </row>
    <row r="4929" spans="1:25" x14ac:dyDescent="0.25">
      <c r="A4929" s="9" t="s">
        <v>8484</v>
      </c>
      <c r="B4929" s="23">
        <v>46073.586111111101</v>
      </c>
      <c r="C4929" s="23">
        <v>46073.608333333301</v>
      </c>
      <c r="D4929" s="23">
        <v>46076.317361111098</v>
      </c>
      <c r="E4929" s="9" t="s">
        <v>212</v>
      </c>
      <c r="F4929" s="9" t="s">
        <v>188</v>
      </c>
      <c r="G4929" s="9" t="s">
        <v>213</v>
      </c>
      <c r="H4929" s="9" t="s">
        <v>162</v>
      </c>
      <c r="I4929" s="9" t="s">
        <v>393</v>
      </c>
      <c r="J4929" s="9" t="s">
        <v>3848</v>
      </c>
      <c r="K4929" s="9" t="s">
        <v>215</v>
      </c>
      <c r="L4929" s="9" t="s">
        <v>104</v>
      </c>
      <c r="M4929" s="9" t="s">
        <v>835</v>
      </c>
      <c r="N4929" s="9" t="s">
        <v>196</v>
      </c>
      <c r="O4929" s="9" t="s">
        <v>179</v>
      </c>
      <c r="P4929" s="9" t="s">
        <v>284</v>
      </c>
      <c r="Q4929" s="9" t="s">
        <v>219</v>
      </c>
      <c r="R4929" s="9">
        <v>0</v>
      </c>
      <c r="S4929" s="9">
        <v>12</v>
      </c>
      <c r="U4929" s="9" t="s">
        <v>266</v>
      </c>
      <c r="X4929" s="9">
        <f>INDEX(SLA_Policy!$D$2:$D$5,MATCH(F4929,SLA_Policy!$A$2:$A$5,0))</f>
        <v>72</v>
      </c>
      <c r="Y4929" s="9" t="str">
        <f>IF(E4929="Cancelled","Excluded",IF(D4929="",IF((SLA_Policy!$B$8-B4929)*24&gt;X4929,"Open - Breached","Open - On Track"),IF((D4929-B4929)*24&lt;=X4929,"Met","Breached")))</f>
        <v>Met</v>
      </c>
    </row>
    <row r="4930" spans="1:25" x14ac:dyDescent="0.25">
      <c r="A4930" s="9" t="s">
        <v>8485</v>
      </c>
      <c r="B4930" s="23">
        <v>46073.591666666704</v>
      </c>
      <c r="C4930" s="23">
        <v>46073.671527777798</v>
      </c>
      <c r="D4930" s="23">
        <v>46076.329861111102</v>
      </c>
      <c r="E4930" s="9" t="s">
        <v>212</v>
      </c>
      <c r="F4930" s="9" t="s">
        <v>188</v>
      </c>
      <c r="G4930" s="9" t="s">
        <v>213</v>
      </c>
      <c r="H4930" s="9" t="s">
        <v>167</v>
      </c>
      <c r="I4930" s="9" t="s">
        <v>349</v>
      </c>
      <c r="J4930" s="9" t="s">
        <v>8486</v>
      </c>
      <c r="K4930" s="9" t="s">
        <v>303</v>
      </c>
      <c r="L4930" s="9" t="s">
        <v>104</v>
      </c>
      <c r="M4930" s="9" t="s">
        <v>5262</v>
      </c>
      <c r="N4930" s="9" t="s">
        <v>197</v>
      </c>
      <c r="O4930" s="9" t="s">
        <v>116</v>
      </c>
      <c r="P4930" s="9" t="s">
        <v>590</v>
      </c>
      <c r="Q4930" s="9" t="s">
        <v>219</v>
      </c>
      <c r="R4930" s="9">
        <v>0</v>
      </c>
      <c r="S4930" s="9">
        <v>34</v>
      </c>
      <c r="U4930" s="9" t="s">
        <v>140</v>
      </c>
      <c r="V4930" s="9" t="s">
        <v>8370</v>
      </c>
      <c r="X4930" s="9">
        <f>INDEX(SLA_Policy!$D$2:$D$5,MATCH(F4930,SLA_Policy!$A$2:$A$5,0))</f>
        <v>72</v>
      </c>
      <c r="Y4930" s="9" t="str">
        <f>IF(E4930="Cancelled","Excluded",IF(D4930="",IF((SLA_Policy!$B$8-B4930)*24&gt;X4930,"Open - Breached","Open - On Track"),IF((D4930-B4930)*24&lt;=X4930,"Met","Breached")))</f>
        <v>Met</v>
      </c>
    </row>
    <row r="4931" spans="1:25" x14ac:dyDescent="0.25">
      <c r="A4931" s="9" t="s">
        <v>8487</v>
      </c>
      <c r="B4931" s="23">
        <v>46073.592361111099</v>
      </c>
      <c r="C4931" s="23">
        <v>46073.59375</v>
      </c>
      <c r="D4931" s="23">
        <v>46073.658333333296</v>
      </c>
      <c r="E4931" s="9" t="s">
        <v>212</v>
      </c>
      <c r="F4931" s="9" t="s">
        <v>188</v>
      </c>
      <c r="G4931" s="9" t="s">
        <v>213</v>
      </c>
      <c r="H4931" s="9" t="s">
        <v>161</v>
      </c>
      <c r="I4931" s="9" t="s">
        <v>454</v>
      </c>
      <c r="J4931" s="9" t="s">
        <v>2390</v>
      </c>
      <c r="K4931" s="9" t="s">
        <v>303</v>
      </c>
      <c r="L4931" s="9" t="s">
        <v>226</v>
      </c>
      <c r="M4931" s="9" t="s">
        <v>8488</v>
      </c>
      <c r="N4931" s="9" t="s">
        <v>200</v>
      </c>
      <c r="O4931" s="9" t="s">
        <v>116</v>
      </c>
      <c r="P4931" s="9" t="s">
        <v>234</v>
      </c>
      <c r="Q4931" s="9" t="s">
        <v>219</v>
      </c>
      <c r="R4931" s="9">
        <v>0</v>
      </c>
      <c r="S4931" s="9">
        <v>11</v>
      </c>
      <c r="U4931" s="9" t="s">
        <v>290</v>
      </c>
      <c r="W4931" s="9">
        <v>4</v>
      </c>
      <c r="X4931" s="9">
        <f>INDEX(SLA_Policy!$D$2:$D$5,MATCH(F4931,SLA_Policy!$A$2:$A$5,0))</f>
        <v>72</v>
      </c>
      <c r="Y4931" s="9" t="str">
        <f>IF(E4931="Cancelled","Excluded",IF(D4931="",IF((SLA_Policy!$B$8-B4931)*24&gt;X4931,"Open - Breached","Open - On Track"),IF((D4931-B4931)*24&lt;=X4931,"Met","Breached")))</f>
        <v>Met</v>
      </c>
    </row>
    <row r="4932" spans="1:25" x14ac:dyDescent="0.25">
      <c r="A4932" s="9" t="s">
        <v>8489</v>
      </c>
      <c r="B4932" s="23">
        <v>46073.607638888898</v>
      </c>
      <c r="C4932" s="23">
        <v>46073.6118055556</v>
      </c>
      <c r="D4932" s="23">
        <v>46076.354861111096</v>
      </c>
      <c r="E4932" s="9" t="s">
        <v>212</v>
      </c>
      <c r="F4932" s="9" t="s">
        <v>188</v>
      </c>
      <c r="G4932" s="9" t="s">
        <v>213</v>
      </c>
      <c r="H4932" s="9" t="s">
        <v>167</v>
      </c>
      <c r="I4932" s="9" t="s">
        <v>349</v>
      </c>
      <c r="J4932" s="9" t="s">
        <v>1197</v>
      </c>
      <c r="K4932" s="9" t="s">
        <v>303</v>
      </c>
      <c r="L4932" s="9" t="s">
        <v>104</v>
      </c>
      <c r="M4932" s="9" t="s">
        <v>2326</v>
      </c>
      <c r="N4932" s="9" t="s">
        <v>198</v>
      </c>
      <c r="O4932" s="9" t="s">
        <v>116</v>
      </c>
      <c r="P4932" s="9" t="s">
        <v>295</v>
      </c>
      <c r="Q4932" s="9" t="s">
        <v>219</v>
      </c>
      <c r="R4932" s="9">
        <v>0</v>
      </c>
      <c r="S4932" s="9">
        <v>26</v>
      </c>
      <c r="U4932" s="9" t="s">
        <v>248</v>
      </c>
      <c r="X4932" s="9">
        <f>INDEX(SLA_Policy!$D$2:$D$5,MATCH(F4932,SLA_Policy!$A$2:$A$5,0))</f>
        <v>72</v>
      </c>
      <c r="Y4932" s="9" t="str">
        <f>IF(E4932="Cancelled","Excluded",IF(D4932="",IF((SLA_Policy!$B$8-B4932)*24&gt;X4932,"Open - Breached","Open - On Track"),IF((D4932-B4932)*24&lt;=X4932,"Met","Breached")))</f>
        <v>Met</v>
      </c>
    </row>
    <row r="4933" spans="1:25" x14ac:dyDescent="0.25">
      <c r="A4933" s="9" t="s">
        <v>8490</v>
      </c>
      <c r="B4933" s="23">
        <v>46073.613888888904</v>
      </c>
      <c r="C4933" s="23">
        <v>46073.633333333302</v>
      </c>
      <c r="D4933" s="23">
        <v>46073.654166666704</v>
      </c>
      <c r="E4933" s="9" t="s">
        <v>212</v>
      </c>
      <c r="F4933" s="9" t="s">
        <v>188</v>
      </c>
      <c r="G4933" s="9" t="s">
        <v>213</v>
      </c>
      <c r="H4933" s="9" t="s">
        <v>161</v>
      </c>
      <c r="I4933" s="9" t="s">
        <v>389</v>
      </c>
      <c r="J4933" s="9" t="s">
        <v>435</v>
      </c>
      <c r="K4933" s="9" t="s">
        <v>303</v>
      </c>
      <c r="L4933" s="9" t="s">
        <v>104</v>
      </c>
      <c r="M4933" s="9" t="s">
        <v>304</v>
      </c>
      <c r="N4933" s="9" t="s">
        <v>196</v>
      </c>
      <c r="O4933" s="9" t="s">
        <v>116</v>
      </c>
      <c r="P4933" s="9" t="s">
        <v>551</v>
      </c>
      <c r="Q4933" s="9" t="s">
        <v>219</v>
      </c>
      <c r="R4933" s="9">
        <v>0</v>
      </c>
      <c r="S4933" s="9">
        <v>7</v>
      </c>
      <c r="U4933" s="9" t="s">
        <v>290</v>
      </c>
      <c r="X4933" s="9">
        <f>INDEX(SLA_Policy!$D$2:$D$5,MATCH(F4933,SLA_Policy!$A$2:$A$5,0))</f>
        <v>72</v>
      </c>
      <c r="Y4933" s="9" t="str">
        <f>IF(E4933="Cancelled","Excluded",IF(D4933="",IF((SLA_Policy!$B$8-B4933)*24&gt;X4933,"Open - Breached","Open - On Track"),IF((D4933-B4933)*24&lt;=X4933,"Met","Breached")))</f>
        <v>Met</v>
      </c>
    </row>
    <row r="4934" spans="1:25" x14ac:dyDescent="0.25">
      <c r="A4934" s="9" t="s">
        <v>8491</v>
      </c>
      <c r="B4934" s="23">
        <v>46073.620138888902</v>
      </c>
      <c r="C4934" s="23">
        <v>46073.668055555601</v>
      </c>
      <c r="D4934" s="23">
        <v>46076.3569444444</v>
      </c>
      <c r="E4934" s="9" t="s">
        <v>212</v>
      </c>
      <c r="F4934" s="9" t="s">
        <v>189</v>
      </c>
      <c r="G4934" s="9" t="s">
        <v>213</v>
      </c>
      <c r="H4934" s="9" t="s">
        <v>88</v>
      </c>
      <c r="I4934" s="9" t="s">
        <v>268</v>
      </c>
      <c r="J4934" s="9" t="s">
        <v>7136</v>
      </c>
      <c r="K4934" s="9" t="s">
        <v>262</v>
      </c>
      <c r="L4934" s="9" t="s">
        <v>307</v>
      </c>
      <c r="M4934" s="9" t="s">
        <v>4968</v>
      </c>
      <c r="N4934" s="9" t="s">
        <v>199</v>
      </c>
      <c r="O4934" s="9" t="s">
        <v>178</v>
      </c>
      <c r="P4934" s="9" t="s">
        <v>272</v>
      </c>
      <c r="Q4934" s="9" t="s">
        <v>219</v>
      </c>
      <c r="R4934" s="9">
        <v>0</v>
      </c>
      <c r="S4934" s="9">
        <v>16</v>
      </c>
      <c r="T4934" s="9" t="s">
        <v>136</v>
      </c>
      <c r="U4934" s="9" t="s">
        <v>290</v>
      </c>
      <c r="X4934" s="9">
        <f>INDEX(SLA_Policy!$D$2:$D$5,MATCH(F4934,SLA_Policy!$A$2:$A$5,0))</f>
        <v>120</v>
      </c>
      <c r="Y4934" s="9" t="str">
        <f>IF(E4934="Cancelled","Excluded",IF(D4934="",IF((SLA_Policy!$B$8-B4934)*24&gt;X4934,"Open - Breached","Open - On Track"),IF((D4934-B4934)*24&lt;=X4934,"Met","Breached")))</f>
        <v>Met</v>
      </c>
    </row>
    <row r="4935" spans="1:25" x14ac:dyDescent="0.25">
      <c r="A4935" s="9" t="s">
        <v>8492</v>
      </c>
      <c r="B4935" s="23">
        <v>46073.628472222197</v>
      </c>
      <c r="C4935" s="23">
        <v>46073.737500000003</v>
      </c>
      <c r="D4935" s="23">
        <v>46076.388888888898</v>
      </c>
      <c r="E4935" s="9" t="s">
        <v>212</v>
      </c>
      <c r="F4935" s="9" t="s">
        <v>189</v>
      </c>
      <c r="G4935" s="9" t="s">
        <v>213</v>
      </c>
      <c r="H4935" s="9" t="s">
        <v>165</v>
      </c>
      <c r="I4935" s="9" t="s">
        <v>469</v>
      </c>
      <c r="J4935" s="9" t="s">
        <v>8493</v>
      </c>
      <c r="K4935" s="9" t="s">
        <v>239</v>
      </c>
      <c r="L4935" s="9" t="s">
        <v>311</v>
      </c>
      <c r="M4935" s="9" t="s">
        <v>6657</v>
      </c>
      <c r="N4935" s="9" t="s">
        <v>196</v>
      </c>
      <c r="O4935" s="9" t="s">
        <v>176</v>
      </c>
      <c r="P4935" s="9" t="s">
        <v>228</v>
      </c>
      <c r="Q4935" s="9" t="s">
        <v>219</v>
      </c>
      <c r="R4935" s="9">
        <v>0</v>
      </c>
      <c r="S4935" s="9">
        <v>24</v>
      </c>
      <c r="U4935" s="9" t="s">
        <v>230</v>
      </c>
      <c r="W4935" s="9">
        <v>4</v>
      </c>
      <c r="X4935" s="9">
        <f>INDEX(SLA_Policy!$D$2:$D$5,MATCH(F4935,SLA_Policy!$A$2:$A$5,0))</f>
        <v>120</v>
      </c>
      <c r="Y4935" s="9" t="str">
        <f>IF(E4935="Cancelled","Excluded",IF(D4935="",IF((SLA_Policy!$B$8-B4935)*24&gt;X4935,"Open - Breached","Open - On Track"),IF((D4935-B4935)*24&lt;=X4935,"Met","Breached")))</f>
        <v>Met</v>
      </c>
    </row>
    <row r="4936" spans="1:25" x14ac:dyDescent="0.25">
      <c r="A4936" s="9" t="s">
        <v>8494</v>
      </c>
      <c r="B4936" s="23">
        <v>46073.631944444503</v>
      </c>
      <c r="C4936" s="23">
        <v>46073.692361111098</v>
      </c>
      <c r="D4936" s="23">
        <v>46073.7409722222</v>
      </c>
      <c r="E4936" s="9" t="s">
        <v>212</v>
      </c>
      <c r="F4936" s="9" t="s">
        <v>188</v>
      </c>
      <c r="G4936" s="9" t="s">
        <v>213</v>
      </c>
      <c r="H4936" s="9" t="s">
        <v>167</v>
      </c>
      <c r="I4936" s="9" t="s">
        <v>349</v>
      </c>
      <c r="J4936" s="9" t="s">
        <v>8495</v>
      </c>
      <c r="K4936" s="9" t="s">
        <v>262</v>
      </c>
      <c r="L4936" s="9" t="s">
        <v>226</v>
      </c>
      <c r="M4936" s="9" t="s">
        <v>2802</v>
      </c>
      <c r="N4936" s="9" t="s">
        <v>197</v>
      </c>
      <c r="O4936" s="9" t="s">
        <v>116</v>
      </c>
      <c r="P4936" s="9" t="s">
        <v>551</v>
      </c>
      <c r="Q4936" s="9" t="s">
        <v>219</v>
      </c>
      <c r="R4936" s="9">
        <v>0</v>
      </c>
      <c r="S4936" s="9">
        <v>26</v>
      </c>
      <c r="U4936" s="9" t="s">
        <v>140</v>
      </c>
      <c r="V4936" s="9" t="s">
        <v>8370</v>
      </c>
      <c r="X4936" s="9">
        <f>INDEX(SLA_Policy!$D$2:$D$5,MATCH(F4936,SLA_Policy!$A$2:$A$5,0))</f>
        <v>72</v>
      </c>
      <c r="Y4936" s="9" t="str">
        <f>IF(E4936="Cancelled","Excluded",IF(D4936="",IF((SLA_Policy!$B$8-B4936)*24&gt;X4936,"Open - Breached","Open - On Track"),IF((D4936-B4936)*24&lt;=X4936,"Met","Breached")))</f>
        <v>Met</v>
      </c>
    </row>
    <row r="4937" spans="1:25" x14ac:dyDescent="0.25">
      <c r="A4937" s="9" t="s">
        <v>8496</v>
      </c>
      <c r="B4937" s="23">
        <v>46073.670138888898</v>
      </c>
      <c r="E4937" s="9" t="s">
        <v>649</v>
      </c>
      <c r="F4937" s="9" t="s">
        <v>189</v>
      </c>
      <c r="G4937" s="9" t="s">
        <v>213</v>
      </c>
      <c r="H4937" s="9" t="s">
        <v>167</v>
      </c>
      <c r="I4937" s="9" t="s">
        <v>349</v>
      </c>
      <c r="J4937" s="9" t="s">
        <v>8497</v>
      </c>
      <c r="K4937" s="9" t="s">
        <v>225</v>
      </c>
      <c r="L4937" s="9" t="s">
        <v>104</v>
      </c>
      <c r="M4937" s="9" t="s">
        <v>1062</v>
      </c>
      <c r="N4937" s="9" t="s">
        <v>200</v>
      </c>
      <c r="O4937" s="9" t="s">
        <v>180</v>
      </c>
      <c r="P4937" s="9" t="s">
        <v>278</v>
      </c>
      <c r="Q4937" s="9" t="s">
        <v>219</v>
      </c>
      <c r="R4937" s="9">
        <v>0</v>
      </c>
      <c r="S4937" s="9">
        <v>1</v>
      </c>
      <c r="V4937" s="9" t="s">
        <v>8370</v>
      </c>
      <c r="X4937" s="9">
        <f>INDEX(SLA_Policy!$D$2:$D$5,MATCH(F4937,SLA_Policy!$A$2:$A$5,0))</f>
        <v>120</v>
      </c>
      <c r="Y4937" s="9" t="str">
        <f>IF(E4937="Cancelled","Excluded",IF(D4937="",IF((SLA_Policy!$B$8-B4937)*24&gt;X4937,"Open - Breached","Open - On Track"),IF((D4937-B4937)*24&lt;=X4937,"Met","Breached")))</f>
        <v>Excluded</v>
      </c>
    </row>
    <row r="4938" spans="1:25" x14ac:dyDescent="0.25">
      <c r="A4938" s="9" t="s">
        <v>8498</v>
      </c>
      <c r="B4938" s="23">
        <v>46073.688888888901</v>
      </c>
      <c r="C4938" s="23">
        <v>46073.699305555601</v>
      </c>
      <c r="D4938" s="23">
        <v>46076.377083333296</v>
      </c>
      <c r="E4938" s="9" t="s">
        <v>212</v>
      </c>
      <c r="F4938" s="9" t="s">
        <v>188</v>
      </c>
      <c r="G4938" s="9" t="s">
        <v>213</v>
      </c>
      <c r="H4938" s="9" t="s">
        <v>167</v>
      </c>
      <c r="I4938" s="9" t="s">
        <v>349</v>
      </c>
      <c r="J4938" s="9" t="s">
        <v>8499</v>
      </c>
      <c r="K4938" s="9" t="s">
        <v>225</v>
      </c>
      <c r="L4938" s="9" t="s">
        <v>226</v>
      </c>
      <c r="M4938" s="9" t="s">
        <v>892</v>
      </c>
      <c r="N4938" s="9" t="s">
        <v>196</v>
      </c>
      <c r="O4938" s="9" t="s">
        <v>116</v>
      </c>
      <c r="P4938" s="9" t="s">
        <v>590</v>
      </c>
      <c r="Q4938" s="9" t="s">
        <v>219</v>
      </c>
      <c r="R4938" s="9">
        <v>0</v>
      </c>
      <c r="S4938" s="9">
        <v>43</v>
      </c>
      <c r="U4938" s="9" t="s">
        <v>140</v>
      </c>
      <c r="V4938" s="9" t="s">
        <v>8370</v>
      </c>
      <c r="W4938" s="9">
        <v>4</v>
      </c>
      <c r="X4938" s="9">
        <f>INDEX(SLA_Policy!$D$2:$D$5,MATCH(F4938,SLA_Policy!$A$2:$A$5,0))</f>
        <v>72</v>
      </c>
      <c r="Y4938" s="9" t="str">
        <f>IF(E4938="Cancelled","Excluded",IF(D4938="",IF((SLA_Policy!$B$8-B4938)*24&gt;X4938,"Open - Breached","Open - On Track"),IF((D4938-B4938)*24&lt;=X4938,"Met","Breached")))</f>
        <v>Met</v>
      </c>
    </row>
    <row r="4939" spans="1:25" x14ac:dyDescent="0.25">
      <c r="A4939" s="9" t="s">
        <v>8500</v>
      </c>
      <c r="B4939" s="23">
        <v>46073.694444444503</v>
      </c>
      <c r="C4939" s="23">
        <v>46073.695833333302</v>
      </c>
      <c r="D4939" s="23">
        <v>46073.747222222199</v>
      </c>
      <c r="E4939" s="9" t="s">
        <v>212</v>
      </c>
      <c r="F4939" s="9" t="s">
        <v>187</v>
      </c>
      <c r="G4939" s="9" t="s">
        <v>213</v>
      </c>
      <c r="H4939" s="9" t="s">
        <v>165</v>
      </c>
      <c r="I4939" s="9" t="s">
        <v>567</v>
      </c>
      <c r="J4939" s="9" t="s">
        <v>1699</v>
      </c>
      <c r="K4939" s="9" t="s">
        <v>246</v>
      </c>
      <c r="L4939" s="9" t="s">
        <v>104</v>
      </c>
      <c r="M4939" s="9" t="s">
        <v>1976</v>
      </c>
      <c r="N4939" s="9" t="s">
        <v>198</v>
      </c>
      <c r="O4939" s="9" t="s">
        <v>116</v>
      </c>
      <c r="P4939" s="9" t="s">
        <v>258</v>
      </c>
      <c r="Q4939" s="9" t="s">
        <v>219</v>
      </c>
      <c r="R4939" s="9">
        <v>0</v>
      </c>
      <c r="S4939" s="9">
        <v>42</v>
      </c>
      <c r="U4939" s="9" t="s">
        <v>230</v>
      </c>
      <c r="X4939" s="9">
        <f>INDEX(SLA_Policy!$D$2:$D$5,MATCH(F4939,SLA_Policy!$A$2:$A$5,0))</f>
        <v>8</v>
      </c>
      <c r="Y4939" s="9" t="str">
        <f>IF(E4939="Cancelled","Excluded",IF(D4939="",IF((SLA_Policy!$B$8-B4939)*24&gt;X4939,"Open - Breached","Open - On Track"),IF((D4939-B4939)*24&lt;=X4939,"Met","Breached")))</f>
        <v>Met</v>
      </c>
    </row>
    <row r="4940" spans="1:25" x14ac:dyDescent="0.25">
      <c r="A4940" s="9" t="s">
        <v>8501</v>
      </c>
      <c r="B4940" s="23">
        <v>46073.717361111099</v>
      </c>
      <c r="C4940" s="23">
        <v>46073.727083333302</v>
      </c>
      <c r="D4940" s="23">
        <v>46076.402777777803</v>
      </c>
      <c r="E4940" s="9" t="s">
        <v>212</v>
      </c>
      <c r="F4940" s="9" t="s">
        <v>188</v>
      </c>
      <c r="G4940" s="9" t="s">
        <v>213</v>
      </c>
      <c r="H4940" s="9" t="s">
        <v>167</v>
      </c>
      <c r="I4940" s="9" t="s">
        <v>349</v>
      </c>
      <c r="J4940" s="9" t="s">
        <v>8502</v>
      </c>
      <c r="K4940" s="9" t="s">
        <v>225</v>
      </c>
      <c r="L4940" s="9" t="s">
        <v>282</v>
      </c>
      <c r="M4940" s="9" t="s">
        <v>2799</v>
      </c>
      <c r="N4940" s="9" t="s">
        <v>196</v>
      </c>
      <c r="O4940" s="9" t="s">
        <v>116</v>
      </c>
      <c r="P4940" s="9" t="s">
        <v>574</v>
      </c>
      <c r="Q4940" s="9" t="s">
        <v>219</v>
      </c>
      <c r="R4940" s="9">
        <v>0</v>
      </c>
      <c r="S4940" s="9">
        <v>15</v>
      </c>
      <c r="U4940" s="9" t="s">
        <v>140</v>
      </c>
      <c r="V4940" s="9" t="s">
        <v>8370</v>
      </c>
      <c r="X4940" s="9">
        <f>INDEX(SLA_Policy!$D$2:$D$5,MATCH(F4940,SLA_Policy!$A$2:$A$5,0))</f>
        <v>72</v>
      </c>
      <c r="Y4940" s="9" t="str">
        <f>IF(E4940="Cancelled","Excluded",IF(D4940="",IF((SLA_Policy!$B$8-B4940)*24&gt;X4940,"Open - Breached","Open - On Track"),IF((D4940-B4940)*24&lt;=X4940,"Met","Breached")))</f>
        <v>Met</v>
      </c>
    </row>
    <row r="4941" spans="1:25" x14ac:dyDescent="0.25">
      <c r="A4941" s="9" t="s">
        <v>8503</v>
      </c>
      <c r="B4941" s="23">
        <v>46073.719444444498</v>
      </c>
      <c r="C4941" s="23">
        <v>46073.756944444503</v>
      </c>
      <c r="D4941" s="23">
        <v>46075.250694444498</v>
      </c>
      <c r="E4941" s="9" t="s">
        <v>212</v>
      </c>
      <c r="F4941" s="9" t="s">
        <v>187</v>
      </c>
      <c r="G4941" s="9" t="s">
        <v>236</v>
      </c>
      <c r="H4941" s="9" t="s">
        <v>163</v>
      </c>
      <c r="I4941" s="9" t="s">
        <v>315</v>
      </c>
      <c r="J4941" s="9" t="s">
        <v>2607</v>
      </c>
      <c r="K4941" s="9" t="s">
        <v>225</v>
      </c>
      <c r="L4941" s="9" t="s">
        <v>216</v>
      </c>
      <c r="M4941" s="9" t="s">
        <v>2721</v>
      </c>
      <c r="N4941" s="9" t="s">
        <v>196</v>
      </c>
      <c r="O4941" s="9" t="s">
        <v>180</v>
      </c>
      <c r="P4941" s="9" t="s">
        <v>368</v>
      </c>
      <c r="Q4941" s="9" t="s">
        <v>273</v>
      </c>
      <c r="R4941" s="9">
        <v>0</v>
      </c>
      <c r="S4941" s="9">
        <v>38</v>
      </c>
      <c r="T4941" s="9" t="s">
        <v>229</v>
      </c>
      <c r="U4941" s="9" t="s">
        <v>242</v>
      </c>
      <c r="W4941" s="9">
        <v>4</v>
      </c>
      <c r="X4941" s="9">
        <f>INDEX(SLA_Policy!$D$2:$D$5,MATCH(F4941,SLA_Policy!$A$2:$A$5,0))</f>
        <v>8</v>
      </c>
      <c r="Y4941" s="9" t="str">
        <f>IF(E4941="Cancelled","Excluded",IF(D4941="",IF((SLA_Policy!$B$8-B4941)*24&gt;X4941,"Open - Breached","Open - On Track"),IF((D4941-B4941)*24&lt;=X4941,"Met","Breached")))</f>
        <v>Breached</v>
      </c>
    </row>
    <row r="4942" spans="1:25" x14ac:dyDescent="0.25">
      <c r="A4942" s="9" t="s">
        <v>8504</v>
      </c>
      <c r="B4942" s="23">
        <v>46073.726388888899</v>
      </c>
      <c r="C4942" s="23">
        <v>46073.755555555603</v>
      </c>
      <c r="D4942" s="23">
        <v>46076.397916666698</v>
      </c>
      <c r="E4942" s="9" t="s">
        <v>212</v>
      </c>
      <c r="F4942" s="9" t="s">
        <v>188</v>
      </c>
      <c r="G4942" s="9" t="s">
        <v>236</v>
      </c>
      <c r="H4942" s="9" t="s">
        <v>164</v>
      </c>
      <c r="I4942" s="9" t="s">
        <v>421</v>
      </c>
      <c r="J4942" s="9" t="s">
        <v>1733</v>
      </c>
      <c r="K4942" s="9" t="s">
        <v>239</v>
      </c>
      <c r="L4942" s="9" t="s">
        <v>351</v>
      </c>
      <c r="M4942" s="9" t="s">
        <v>2415</v>
      </c>
      <c r="N4942" s="9" t="s">
        <v>196</v>
      </c>
      <c r="O4942" s="9" t="s">
        <v>116</v>
      </c>
      <c r="P4942" s="9" t="s">
        <v>218</v>
      </c>
      <c r="Q4942" s="9" t="s">
        <v>219</v>
      </c>
      <c r="R4942" s="9">
        <v>0</v>
      </c>
      <c r="S4942" s="9">
        <v>18</v>
      </c>
      <c r="T4942" s="9" t="s">
        <v>464</v>
      </c>
      <c r="U4942" s="9" t="s">
        <v>242</v>
      </c>
      <c r="W4942" s="9">
        <v>5</v>
      </c>
      <c r="X4942" s="9">
        <f>INDEX(SLA_Policy!$D$2:$D$5,MATCH(F4942,SLA_Policy!$A$2:$A$5,0))</f>
        <v>72</v>
      </c>
      <c r="Y4942" s="9" t="str">
        <f>IF(E4942="Cancelled","Excluded",IF(D4942="",IF((SLA_Policy!$B$8-B4942)*24&gt;X4942,"Open - Breached","Open - On Track"),IF((D4942-B4942)*24&lt;=X4942,"Met","Breached")))</f>
        <v>Met</v>
      </c>
    </row>
    <row r="4943" spans="1:25" x14ac:dyDescent="0.25">
      <c r="A4943" s="9" t="s">
        <v>8505</v>
      </c>
      <c r="B4943" s="23">
        <v>46073.7277777778</v>
      </c>
      <c r="C4943" s="23">
        <v>46073.7722222222</v>
      </c>
      <c r="D4943" s="23">
        <v>46076.314583333296</v>
      </c>
      <c r="E4943" s="9" t="s">
        <v>212</v>
      </c>
      <c r="F4943" s="9" t="s">
        <v>189</v>
      </c>
      <c r="G4943" s="9" t="s">
        <v>213</v>
      </c>
      <c r="H4943" s="9" t="s">
        <v>164</v>
      </c>
      <c r="I4943" s="9" t="s">
        <v>339</v>
      </c>
      <c r="J4943" s="9" t="s">
        <v>1655</v>
      </c>
      <c r="K4943" s="9" t="s">
        <v>246</v>
      </c>
      <c r="L4943" s="9" t="s">
        <v>371</v>
      </c>
      <c r="M4943" s="9" t="s">
        <v>2222</v>
      </c>
      <c r="N4943" s="9" t="s">
        <v>196</v>
      </c>
      <c r="O4943" s="9" t="s">
        <v>116</v>
      </c>
      <c r="P4943" s="9" t="s">
        <v>295</v>
      </c>
      <c r="Q4943" s="9" t="s">
        <v>219</v>
      </c>
      <c r="R4943" s="9">
        <v>0</v>
      </c>
      <c r="S4943" s="9">
        <v>16</v>
      </c>
      <c r="T4943" s="9" t="s">
        <v>343</v>
      </c>
      <c r="U4943" s="9" t="s">
        <v>248</v>
      </c>
      <c r="X4943" s="9">
        <f>INDEX(SLA_Policy!$D$2:$D$5,MATCH(F4943,SLA_Policy!$A$2:$A$5,0))</f>
        <v>120</v>
      </c>
      <c r="Y4943" s="9" t="str">
        <f>IF(E4943="Cancelled","Excluded",IF(D4943="",IF((SLA_Policy!$B$8-B4943)*24&gt;X4943,"Open - Breached","Open - On Track"),IF((D4943-B4943)*24&lt;=X4943,"Met","Breached")))</f>
        <v>Met</v>
      </c>
    </row>
    <row r="4944" spans="1:25" x14ac:dyDescent="0.25">
      <c r="A4944" s="9" t="s">
        <v>8506</v>
      </c>
      <c r="B4944" s="23">
        <v>46073.742361111101</v>
      </c>
      <c r="C4944" s="23">
        <v>46073.765972222202</v>
      </c>
      <c r="D4944" s="23">
        <v>46076.333333333299</v>
      </c>
      <c r="E4944" s="9" t="s">
        <v>212</v>
      </c>
      <c r="F4944" s="9" t="s">
        <v>188</v>
      </c>
      <c r="G4944" s="9" t="s">
        <v>213</v>
      </c>
      <c r="H4944" s="9" t="s">
        <v>162</v>
      </c>
      <c r="I4944" s="9" t="s">
        <v>244</v>
      </c>
      <c r="J4944" s="9" t="s">
        <v>292</v>
      </c>
      <c r="K4944" s="9" t="s">
        <v>239</v>
      </c>
      <c r="L4944" s="9" t="s">
        <v>216</v>
      </c>
      <c r="M4944" s="9" t="s">
        <v>3434</v>
      </c>
      <c r="N4944" s="9" t="s">
        <v>197</v>
      </c>
      <c r="O4944" s="9" t="s">
        <v>179</v>
      </c>
      <c r="P4944" s="9" t="s">
        <v>264</v>
      </c>
      <c r="Q4944" s="9" t="s">
        <v>219</v>
      </c>
      <c r="R4944" s="9">
        <v>0</v>
      </c>
      <c r="S4944" s="9">
        <v>24</v>
      </c>
      <c r="U4944" s="9" t="s">
        <v>266</v>
      </c>
      <c r="W4944" s="9">
        <v>4</v>
      </c>
      <c r="X4944" s="9">
        <f>INDEX(SLA_Policy!$D$2:$D$5,MATCH(F4944,SLA_Policy!$A$2:$A$5,0))</f>
        <v>72</v>
      </c>
      <c r="Y4944" s="9" t="str">
        <f>IF(E4944="Cancelled","Excluded",IF(D4944="",IF((SLA_Policy!$B$8-B4944)*24&gt;X4944,"Open - Breached","Open - On Track"),IF((D4944-B4944)*24&lt;=X4944,"Met","Breached")))</f>
        <v>Met</v>
      </c>
    </row>
    <row r="4945" spans="1:25" x14ac:dyDescent="0.25">
      <c r="A4945" s="9" t="s">
        <v>8507</v>
      </c>
      <c r="B4945" s="23">
        <v>46073.787499999999</v>
      </c>
      <c r="C4945" s="23">
        <v>46076.345138888901</v>
      </c>
      <c r="D4945" s="23">
        <v>46076.372916666704</v>
      </c>
      <c r="E4945" s="9" t="s">
        <v>212</v>
      </c>
      <c r="F4945" s="9" t="s">
        <v>188</v>
      </c>
      <c r="G4945" s="9" t="s">
        <v>213</v>
      </c>
      <c r="H4945" s="9" t="s">
        <v>163</v>
      </c>
      <c r="I4945" s="9" t="s">
        <v>223</v>
      </c>
      <c r="J4945" s="9" t="s">
        <v>805</v>
      </c>
      <c r="K4945" s="9" t="s">
        <v>303</v>
      </c>
      <c r="L4945" s="9" t="s">
        <v>104</v>
      </c>
      <c r="M4945" s="9" t="s">
        <v>304</v>
      </c>
      <c r="N4945" s="9" t="s">
        <v>198</v>
      </c>
      <c r="O4945" s="9" t="s">
        <v>176</v>
      </c>
      <c r="P4945" s="9" t="s">
        <v>228</v>
      </c>
      <c r="Q4945" s="9" t="s">
        <v>219</v>
      </c>
      <c r="R4945" s="9">
        <v>0</v>
      </c>
      <c r="S4945" s="9">
        <v>42</v>
      </c>
      <c r="T4945" s="9" t="s">
        <v>136</v>
      </c>
      <c r="U4945" s="9" t="s">
        <v>230</v>
      </c>
      <c r="X4945" s="9">
        <f>INDEX(SLA_Policy!$D$2:$D$5,MATCH(F4945,SLA_Policy!$A$2:$A$5,0))</f>
        <v>72</v>
      </c>
      <c r="Y4945" s="9" t="str">
        <f>IF(E4945="Cancelled","Excluded",IF(D4945="",IF((SLA_Policy!$B$8-B4945)*24&gt;X4945,"Open - Breached","Open - On Track"),IF((D4945-B4945)*24&lt;=X4945,"Met","Breached")))</f>
        <v>Met</v>
      </c>
    </row>
    <row r="4946" spans="1:25" x14ac:dyDescent="0.25">
      <c r="A4946" s="9" t="s">
        <v>8508</v>
      </c>
      <c r="B4946" s="23">
        <v>46074.061111111099</v>
      </c>
      <c r="C4946" s="23">
        <v>46076.323611111096</v>
      </c>
      <c r="D4946" s="23">
        <v>46076.34375</v>
      </c>
      <c r="E4946" s="9" t="s">
        <v>212</v>
      </c>
      <c r="F4946" s="9" t="s">
        <v>189</v>
      </c>
      <c r="G4946" s="9" t="s">
        <v>236</v>
      </c>
      <c r="H4946" s="9" t="s">
        <v>161</v>
      </c>
      <c r="I4946" s="9" t="s">
        <v>237</v>
      </c>
      <c r="J4946" s="9" t="s">
        <v>238</v>
      </c>
      <c r="K4946" s="9" t="s">
        <v>239</v>
      </c>
      <c r="L4946" s="9" t="s">
        <v>104</v>
      </c>
      <c r="M4946" s="9" t="s">
        <v>456</v>
      </c>
      <c r="N4946" s="9" t="s">
        <v>196</v>
      </c>
      <c r="O4946" s="9" t="s">
        <v>177</v>
      </c>
      <c r="P4946" s="9" t="s">
        <v>300</v>
      </c>
      <c r="Q4946" s="9" t="s">
        <v>219</v>
      </c>
      <c r="R4946" s="9">
        <v>0</v>
      </c>
      <c r="S4946" s="9">
        <v>13</v>
      </c>
      <c r="U4946" s="9" t="s">
        <v>242</v>
      </c>
      <c r="X4946" s="9">
        <f>INDEX(SLA_Policy!$D$2:$D$5,MATCH(F4946,SLA_Policy!$A$2:$A$5,0))</f>
        <v>120</v>
      </c>
      <c r="Y4946" s="9" t="str">
        <f>IF(E4946="Cancelled","Excluded",IF(D4946="",IF((SLA_Policy!$B$8-B4946)*24&gt;X4946,"Open - Breached","Open - On Track"),IF((D4946-B4946)*24&lt;=X4946,"Met","Breached")))</f>
        <v>Met</v>
      </c>
    </row>
    <row r="4947" spans="1:25" x14ac:dyDescent="0.25">
      <c r="A4947" s="9" t="s">
        <v>8509</v>
      </c>
      <c r="B4947" s="23">
        <v>46074.1381944444</v>
      </c>
      <c r="C4947" s="23">
        <v>46076.355555555601</v>
      </c>
      <c r="D4947" s="23">
        <v>46076.370833333298</v>
      </c>
      <c r="E4947" s="9" t="s">
        <v>212</v>
      </c>
      <c r="F4947" s="9" t="s">
        <v>189</v>
      </c>
      <c r="G4947" s="9" t="s">
        <v>213</v>
      </c>
      <c r="H4947" s="9" t="s">
        <v>162</v>
      </c>
      <c r="I4947" s="9" t="s">
        <v>345</v>
      </c>
      <c r="J4947" s="9" t="s">
        <v>5046</v>
      </c>
      <c r="K4947" s="9" t="s">
        <v>303</v>
      </c>
      <c r="L4947" s="9" t="s">
        <v>216</v>
      </c>
      <c r="M4947" s="9" t="s">
        <v>2490</v>
      </c>
      <c r="N4947" s="9" t="s">
        <v>200</v>
      </c>
      <c r="O4947" s="9" t="s">
        <v>116</v>
      </c>
      <c r="P4947" s="9" t="s">
        <v>295</v>
      </c>
      <c r="Q4947" s="9" t="s">
        <v>219</v>
      </c>
      <c r="R4947" s="9">
        <v>0</v>
      </c>
      <c r="S4947" s="9">
        <v>24</v>
      </c>
      <c r="U4947" s="9" t="s">
        <v>266</v>
      </c>
      <c r="X4947" s="9">
        <f>INDEX(SLA_Policy!$D$2:$D$5,MATCH(F4947,SLA_Policy!$A$2:$A$5,0))</f>
        <v>120</v>
      </c>
      <c r="Y4947" s="9" t="str">
        <f>IF(E4947="Cancelled","Excluded",IF(D4947="",IF((SLA_Policy!$B$8-B4947)*24&gt;X4947,"Open - Breached","Open - On Track"),IF((D4947-B4947)*24&lt;=X4947,"Met","Breached")))</f>
        <v>Met</v>
      </c>
    </row>
    <row r="4948" spans="1:25" x14ac:dyDescent="0.25">
      <c r="A4948" s="9" t="s">
        <v>8510</v>
      </c>
      <c r="B4948" s="23">
        <v>46074.420138888898</v>
      </c>
      <c r="C4948" s="23">
        <v>46076.306944444397</v>
      </c>
      <c r="D4948" s="23">
        <v>46076.323611111096</v>
      </c>
      <c r="E4948" s="9" t="s">
        <v>212</v>
      </c>
      <c r="F4948" s="9" t="s">
        <v>188</v>
      </c>
      <c r="G4948" s="9" t="s">
        <v>213</v>
      </c>
      <c r="H4948" s="9" t="s">
        <v>161</v>
      </c>
      <c r="I4948" s="9" t="s">
        <v>389</v>
      </c>
      <c r="J4948" s="9" t="s">
        <v>1581</v>
      </c>
      <c r="K4948" s="9" t="s">
        <v>246</v>
      </c>
      <c r="L4948" s="9" t="s">
        <v>216</v>
      </c>
      <c r="M4948" s="9" t="s">
        <v>8511</v>
      </c>
      <c r="N4948" s="9" t="s">
        <v>199</v>
      </c>
      <c r="O4948" s="9" t="s">
        <v>116</v>
      </c>
      <c r="P4948" s="9" t="s">
        <v>525</v>
      </c>
      <c r="Q4948" s="9" t="s">
        <v>219</v>
      </c>
      <c r="R4948" s="9">
        <v>0</v>
      </c>
      <c r="S4948" s="9">
        <v>4</v>
      </c>
      <c r="U4948" s="9" t="s">
        <v>290</v>
      </c>
      <c r="X4948" s="9">
        <f>INDEX(SLA_Policy!$D$2:$D$5,MATCH(F4948,SLA_Policy!$A$2:$A$5,0))</f>
        <v>72</v>
      </c>
      <c r="Y4948" s="9" t="str">
        <f>IF(E4948="Cancelled","Excluded",IF(D4948="",IF((SLA_Policy!$B$8-B4948)*24&gt;X4948,"Open - Breached","Open - On Track"),IF((D4948-B4948)*24&lt;=X4948,"Met","Breached")))</f>
        <v>Met</v>
      </c>
    </row>
    <row r="4949" spans="1:25" x14ac:dyDescent="0.25">
      <c r="A4949" s="9" t="s">
        <v>8512</v>
      </c>
      <c r="B4949" s="23">
        <v>46074.432638888902</v>
      </c>
      <c r="C4949" s="23">
        <v>46076.365277777797</v>
      </c>
      <c r="D4949" s="23">
        <v>46076.375</v>
      </c>
      <c r="E4949" s="9" t="s">
        <v>212</v>
      </c>
      <c r="F4949" s="9" t="s">
        <v>188</v>
      </c>
      <c r="G4949" s="9" t="s">
        <v>236</v>
      </c>
      <c r="H4949" s="9" t="s">
        <v>163</v>
      </c>
      <c r="I4949" s="9" t="s">
        <v>315</v>
      </c>
      <c r="J4949" s="9" t="s">
        <v>6263</v>
      </c>
      <c r="K4949" s="9" t="s">
        <v>246</v>
      </c>
      <c r="L4949" s="9" t="s">
        <v>216</v>
      </c>
      <c r="M4949" s="9" t="s">
        <v>2136</v>
      </c>
      <c r="N4949" s="9" t="s">
        <v>199</v>
      </c>
      <c r="O4949" s="9" t="s">
        <v>176</v>
      </c>
      <c r="P4949" s="9" t="s">
        <v>570</v>
      </c>
      <c r="Q4949" s="9" t="s">
        <v>219</v>
      </c>
      <c r="R4949" s="9">
        <v>0</v>
      </c>
      <c r="S4949" s="9">
        <v>126</v>
      </c>
      <c r="T4949" s="9" t="s">
        <v>322</v>
      </c>
      <c r="U4949" s="9" t="s">
        <v>242</v>
      </c>
      <c r="X4949" s="9">
        <f>INDEX(SLA_Policy!$D$2:$D$5,MATCH(F4949,SLA_Policy!$A$2:$A$5,0))</f>
        <v>72</v>
      </c>
      <c r="Y4949" s="9" t="str">
        <f>IF(E4949="Cancelled","Excluded",IF(D4949="",IF((SLA_Policy!$B$8-B4949)*24&gt;X4949,"Open - Breached","Open - On Track"),IF((D4949-B4949)*24&lt;=X4949,"Met","Breached")))</f>
        <v>Met</v>
      </c>
    </row>
    <row r="4950" spans="1:25" x14ac:dyDescent="0.25">
      <c r="A4950" s="9" t="s">
        <v>8513</v>
      </c>
      <c r="B4950" s="23">
        <v>46074.783333333296</v>
      </c>
      <c r="C4950" s="23">
        <v>46076.368750000001</v>
      </c>
      <c r="D4950" s="23">
        <v>46076.377083333296</v>
      </c>
      <c r="E4950" s="9" t="s">
        <v>212</v>
      </c>
      <c r="F4950" s="9" t="s">
        <v>188</v>
      </c>
      <c r="G4950" s="9" t="s">
        <v>213</v>
      </c>
      <c r="H4950" s="9" t="s">
        <v>88</v>
      </c>
      <c r="I4950" s="9" t="s">
        <v>92</v>
      </c>
      <c r="J4950" s="9" t="s">
        <v>4875</v>
      </c>
      <c r="K4950" s="9" t="s">
        <v>303</v>
      </c>
      <c r="L4950" s="9" t="s">
        <v>104</v>
      </c>
      <c r="M4950" s="9" t="s">
        <v>1053</v>
      </c>
      <c r="N4950" s="9" t="s">
        <v>198</v>
      </c>
      <c r="O4950" s="9" t="s">
        <v>178</v>
      </c>
      <c r="P4950" s="9" t="s">
        <v>272</v>
      </c>
      <c r="Q4950" s="9" t="s">
        <v>219</v>
      </c>
      <c r="R4950" s="9">
        <v>0</v>
      </c>
      <c r="S4950" s="9">
        <v>26</v>
      </c>
      <c r="T4950" s="9" t="s">
        <v>220</v>
      </c>
      <c r="U4950" s="9" t="s">
        <v>376</v>
      </c>
      <c r="X4950" s="9">
        <f>INDEX(SLA_Policy!$D$2:$D$5,MATCH(F4950,SLA_Policy!$A$2:$A$5,0))</f>
        <v>72</v>
      </c>
      <c r="Y4950" s="9" t="str">
        <f>IF(E4950="Cancelled","Excluded",IF(D4950="",IF((SLA_Policy!$B$8-B4950)*24&gt;X4950,"Open - Breached","Open - On Track"),IF((D4950-B4950)*24&lt;=X4950,"Met","Breached")))</f>
        <v>Met</v>
      </c>
    </row>
    <row r="4951" spans="1:25" x14ac:dyDescent="0.25">
      <c r="A4951" s="9" t="s">
        <v>8514</v>
      </c>
      <c r="B4951" s="23">
        <v>46074.995138888902</v>
      </c>
      <c r="C4951" s="23">
        <v>46076.340277777803</v>
      </c>
      <c r="D4951" s="23">
        <v>46076.358333333301</v>
      </c>
      <c r="E4951" s="9" t="s">
        <v>212</v>
      </c>
      <c r="F4951" s="9" t="s">
        <v>188</v>
      </c>
      <c r="G4951" s="9" t="s">
        <v>213</v>
      </c>
      <c r="H4951" s="9" t="s">
        <v>162</v>
      </c>
      <c r="I4951" s="9" t="s">
        <v>244</v>
      </c>
      <c r="J4951" s="9" t="s">
        <v>335</v>
      </c>
      <c r="K4951" s="9" t="s">
        <v>246</v>
      </c>
      <c r="L4951" s="9" t="s">
        <v>216</v>
      </c>
      <c r="M4951" s="9" t="s">
        <v>1094</v>
      </c>
      <c r="N4951" s="9" t="s">
        <v>199</v>
      </c>
      <c r="O4951" s="9" t="s">
        <v>179</v>
      </c>
      <c r="P4951" s="9" t="s">
        <v>337</v>
      </c>
      <c r="Q4951" s="9" t="s">
        <v>273</v>
      </c>
      <c r="R4951" s="9">
        <v>0</v>
      </c>
      <c r="S4951" s="9">
        <v>87</v>
      </c>
      <c r="U4951" s="9" t="s">
        <v>248</v>
      </c>
      <c r="W4951" s="9">
        <v>4</v>
      </c>
      <c r="X4951" s="9">
        <f>INDEX(SLA_Policy!$D$2:$D$5,MATCH(F4951,SLA_Policy!$A$2:$A$5,0))</f>
        <v>72</v>
      </c>
      <c r="Y4951" s="9" t="str">
        <f>IF(E4951="Cancelled","Excluded",IF(D4951="",IF((SLA_Policy!$B$8-B4951)*24&gt;X4951,"Open - Breached","Open - On Track"),IF((D4951-B4951)*24&lt;=X4951,"Met","Breached")))</f>
        <v>Met</v>
      </c>
    </row>
    <row r="4952" spans="1:25" x14ac:dyDescent="0.25">
      <c r="A4952" s="9" t="s">
        <v>8515</v>
      </c>
      <c r="B4952" s="23">
        <v>46075.140277777798</v>
      </c>
      <c r="C4952" s="23">
        <v>46076.339583333298</v>
      </c>
      <c r="D4952" s="23">
        <v>46076.363194444399</v>
      </c>
      <c r="E4952" s="9" t="s">
        <v>212</v>
      </c>
      <c r="F4952" s="9" t="s">
        <v>188</v>
      </c>
      <c r="G4952" s="9" t="s">
        <v>213</v>
      </c>
      <c r="H4952" s="9" t="s">
        <v>162</v>
      </c>
      <c r="I4952" s="9" t="s">
        <v>345</v>
      </c>
      <c r="J4952" s="9" t="s">
        <v>1556</v>
      </c>
      <c r="K4952" s="9" t="s">
        <v>303</v>
      </c>
      <c r="L4952" s="9" t="s">
        <v>270</v>
      </c>
      <c r="M4952" s="9" t="s">
        <v>5614</v>
      </c>
      <c r="N4952" s="9" t="s">
        <v>196</v>
      </c>
      <c r="O4952" s="9" t="s">
        <v>116</v>
      </c>
      <c r="P4952" s="9" t="s">
        <v>590</v>
      </c>
      <c r="Q4952" s="9" t="s">
        <v>219</v>
      </c>
      <c r="R4952" s="9">
        <v>0</v>
      </c>
      <c r="S4952" s="9">
        <v>16</v>
      </c>
      <c r="U4952" s="9" t="s">
        <v>266</v>
      </c>
      <c r="W4952" s="9">
        <v>4</v>
      </c>
      <c r="X4952" s="9">
        <f>INDEX(SLA_Policy!$D$2:$D$5,MATCH(F4952,SLA_Policy!$A$2:$A$5,0))</f>
        <v>72</v>
      </c>
      <c r="Y4952" s="9" t="str">
        <f>IF(E4952="Cancelled","Excluded",IF(D4952="",IF((SLA_Policy!$B$8-B4952)*24&gt;X4952,"Open - Breached","Open - On Track"),IF((D4952-B4952)*24&lt;=X4952,"Met","Breached")))</f>
        <v>Met</v>
      </c>
    </row>
    <row r="4953" spans="1:25" x14ac:dyDescent="0.25">
      <c r="A4953" s="9" t="s">
        <v>8516</v>
      </c>
      <c r="B4953" s="23">
        <v>46075.389583333301</v>
      </c>
      <c r="C4953" s="23">
        <v>46076.3569444444</v>
      </c>
      <c r="D4953" s="23">
        <v>46076.377083333296</v>
      </c>
      <c r="E4953" s="9" t="s">
        <v>212</v>
      </c>
      <c r="F4953" s="9" t="s">
        <v>188</v>
      </c>
      <c r="G4953" s="9" t="s">
        <v>213</v>
      </c>
      <c r="H4953" s="9" t="s">
        <v>165</v>
      </c>
      <c r="I4953" s="9" t="s">
        <v>567</v>
      </c>
      <c r="J4953" s="9" t="s">
        <v>1334</v>
      </c>
      <c r="K4953" s="9" t="s">
        <v>215</v>
      </c>
      <c r="L4953" s="9" t="s">
        <v>311</v>
      </c>
      <c r="M4953" s="9" t="s">
        <v>6953</v>
      </c>
      <c r="N4953" s="9" t="s">
        <v>196</v>
      </c>
      <c r="O4953" s="9" t="s">
        <v>116</v>
      </c>
      <c r="P4953" s="9" t="s">
        <v>551</v>
      </c>
      <c r="Q4953" s="9" t="s">
        <v>219</v>
      </c>
      <c r="R4953" s="9">
        <v>0</v>
      </c>
      <c r="S4953" s="9">
        <v>30</v>
      </c>
      <c r="U4953" s="9" t="s">
        <v>266</v>
      </c>
      <c r="W4953" s="9">
        <v>4</v>
      </c>
      <c r="X4953" s="9">
        <f>INDEX(SLA_Policy!$D$2:$D$5,MATCH(F4953,SLA_Policy!$A$2:$A$5,0))</f>
        <v>72</v>
      </c>
      <c r="Y4953" s="9" t="str">
        <f>IF(E4953="Cancelled","Excluded",IF(D4953="",IF((SLA_Policy!$B$8-B4953)*24&gt;X4953,"Open - Breached","Open - On Track"),IF((D4953-B4953)*24&lt;=X4953,"Met","Breached")))</f>
        <v>Met</v>
      </c>
    </row>
    <row r="4954" spans="1:25" x14ac:dyDescent="0.25">
      <c r="A4954" s="9" t="s">
        <v>8517</v>
      </c>
      <c r="B4954" s="23">
        <v>46075.5805555556</v>
      </c>
      <c r="C4954" s="23">
        <v>46076.336111111101</v>
      </c>
      <c r="D4954" s="23">
        <v>46077.353472222203</v>
      </c>
      <c r="E4954" s="9" t="s">
        <v>212</v>
      </c>
      <c r="F4954" s="9" t="s">
        <v>189</v>
      </c>
      <c r="G4954" s="9" t="s">
        <v>213</v>
      </c>
      <c r="H4954" s="9" t="s">
        <v>163</v>
      </c>
      <c r="I4954" s="9" t="s">
        <v>250</v>
      </c>
      <c r="J4954" s="9" t="s">
        <v>8518</v>
      </c>
      <c r="K4954" s="9" t="s">
        <v>246</v>
      </c>
      <c r="L4954" s="9" t="s">
        <v>351</v>
      </c>
      <c r="M4954" s="9" t="s">
        <v>2530</v>
      </c>
      <c r="N4954" s="9" t="s">
        <v>196</v>
      </c>
      <c r="O4954" s="9" t="s">
        <v>176</v>
      </c>
      <c r="P4954" s="9" t="s">
        <v>228</v>
      </c>
      <c r="Q4954" s="9" t="s">
        <v>219</v>
      </c>
      <c r="R4954" s="9">
        <v>0</v>
      </c>
      <c r="S4954" s="9">
        <v>18</v>
      </c>
      <c r="T4954" s="9" t="s">
        <v>220</v>
      </c>
      <c r="U4954" s="9" t="s">
        <v>230</v>
      </c>
      <c r="W4954" s="9">
        <v>5</v>
      </c>
      <c r="X4954" s="9">
        <f>INDEX(SLA_Policy!$D$2:$D$5,MATCH(F4954,SLA_Policy!$A$2:$A$5,0))</f>
        <v>120</v>
      </c>
      <c r="Y4954" s="9" t="str">
        <f>IF(E4954="Cancelled","Excluded",IF(D4954="",IF((SLA_Policy!$B$8-B4954)*24&gt;X4954,"Open - Breached","Open - On Track"),IF((D4954-B4954)*24&lt;=X4954,"Met","Breached")))</f>
        <v>Met</v>
      </c>
    </row>
    <row r="4955" spans="1:25" x14ac:dyDescent="0.25">
      <c r="A4955" s="9" t="s">
        <v>8519</v>
      </c>
      <c r="B4955" s="23">
        <v>46075.636111111096</v>
      </c>
      <c r="C4955" s="23">
        <v>46076.3</v>
      </c>
      <c r="D4955" s="23">
        <v>46076.472222222197</v>
      </c>
      <c r="E4955" s="9" t="s">
        <v>212</v>
      </c>
      <c r="F4955" s="9" t="s">
        <v>188</v>
      </c>
      <c r="G4955" s="9" t="s">
        <v>213</v>
      </c>
      <c r="H4955" s="9" t="s">
        <v>165</v>
      </c>
      <c r="I4955" s="9" t="s">
        <v>567</v>
      </c>
      <c r="J4955" s="9" t="s">
        <v>8520</v>
      </c>
      <c r="K4955" s="9" t="s">
        <v>262</v>
      </c>
      <c r="L4955" s="9" t="s">
        <v>307</v>
      </c>
      <c r="M4955" s="9" t="s">
        <v>673</v>
      </c>
      <c r="N4955" s="9" t="s">
        <v>196</v>
      </c>
      <c r="O4955" s="9" t="s">
        <v>176</v>
      </c>
      <c r="P4955" s="9" t="s">
        <v>570</v>
      </c>
      <c r="Q4955" s="9" t="s">
        <v>219</v>
      </c>
      <c r="R4955" s="9">
        <v>1</v>
      </c>
      <c r="S4955" s="9">
        <v>56</v>
      </c>
      <c r="U4955" s="9" t="s">
        <v>230</v>
      </c>
      <c r="X4955" s="9">
        <f>INDEX(SLA_Policy!$D$2:$D$5,MATCH(F4955,SLA_Policy!$A$2:$A$5,0))</f>
        <v>72</v>
      </c>
      <c r="Y4955" s="9" t="str">
        <f>IF(E4955="Cancelled","Excluded",IF(D4955="",IF((SLA_Policy!$B$8-B4955)*24&gt;X4955,"Open - Breached","Open - On Track"),IF((D4955-B4955)*24&lt;=X4955,"Met","Breached")))</f>
        <v>Met</v>
      </c>
    </row>
    <row r="4956" spans="1:25" x14ac:dyDescent="0.25">
      <c r="A4956" s="9" t="s">
        <v>8521</v>
      </c>
      <c r="B4956" s="23">
        <v>46075.6652777778</v>
      </c>
      <c r="C4956" s="23">
        <v>46076.331944444399</v>
      </c>
      <c r="D4956" s="23">
        <v>46076.345833333296</v>
      </c>
      <c r="E4956" s="9" t="s">
        <v>212</v>
      </c>
      <c r="F4956" s="9" t="s">
        <v>189</v>
      </c>
      <c r="G4956" s="9" t="s">
        <v>213</v>
      </c>
      <c r="H4956" s="9" t="s">
        <v>161</v>
      </c>
      <c r="I4956" s="9" t="s">
        <v>389</v>
      </c>
      <c r="J4956" s="9" t="s">
        <v>5650</v>
      </c>
      <c r="K4956" s="9" t="s">
        <v>303</v>
      </c>
      <c r="L4956" s="9" t="s">
        <v>282</v>
      </c>
      <c r="M4956" s="9" t="s">
        <v>2714</v>
      </c>
      <c r="N4956" s="9" t="s">
        <v>198</v>
      </c>
      <c r="O4956" s="9" t="s">
        <v>116</v>
      </c>
      <c r="P4956" s="9" t="s">
        <v>218</v>
      </c>
      <c r="Q4956" s="9" t="s">
        <v>219</v>
      </c>
      <c r="R4956" s="9">
        <v>0</v>
      </c>
      <c r="S4956" s="9">
        <v>2</v>
      </c>
      <c r="U4956" s="9" t="s">
        <v>290</v>
      </c>
      <c r="X4956" s="9">
        <f>INDEX(SLA_Policy!$D$2:$D$5,MATCH(F4956,SLA_Policy!$A$2:$A$5,0))</f>
        <v>120</v>
      </c>
      <c r="Y4956" s="9" t="str">
        <f>IF(E4956="Cancelled","Excluded",IF(D4956="",IF((SLA_Policy!$B$8-B4956)*24&gt;X4956,"Open - Breached","Open - On Track"),IF((D4956-B4956)*24&lt;=X4956,"Met","Breached")))</f>
        <v>Met</v>
      </c>
    </row>
    <row r="4957" spans="1:25" x14ac:dyDescent="0.25">
      <c r="A4957" s="9" t="s">
        <v>8522</v>
      </c>
      <c r="B4957" s="23">
        <v>46076.254166666702</v>
      </c>
      <c r="C4957" s="23">
        <v>46076.354861111096</v>
      </c>
      <c r="D4957" s="23">
        <v>46077.338194444397</v>
      </c>
      <c r="E4957" s="9" t="s">
        <v>212</v>
      </c>
      <c r="F4957" s="9" t="s">
        <v>187</v>
      </c>
      <c r="G4957" s="9" t="s">
        <v>236</v>
      </c>
      <c r="H4957" s="9" t="s">
        <v>163</v>
      </c>
      <c r="I4957" s="9" t="s">
        <v>315</v>
      </c>
      <c r="J4957" s="9" t="s">
        <v>2968</v>
      </c>
      <c r="K4957" s="9" t="s">
        <v>239</v>
      </c>
      <c r="L4957" s="9" t="s">
        <v>104</v>
      </c>
      <c r="M4957" s="9" t="s">
        <v>5131</v>
      </c>
      <c r="N4957" s="9" t="s">
        <v>196</v>
      </c>
      <c r="O4957" s="9" t="s">
        <v>180</v>
      </c>
      <c r="P4957" s="9" t="s">
        <v>278</v>
      </c>
      <c r="Q4957" s="9" t="s">
        <v>273</v>
      </c>
      <c r="R4957" s="9">
        <v>0</v>
      </c>
      <c r="S4957" s="9">
        <v>56</v>
      </c>
      <c r="T4957" s="9" t="s">
        <v>136</v>
      </c>
      <c r="U4957" s="9" t="s">
        <v>242</v>
      </c>
      <c r="X4957" s="9">
        <f>INDEX(SLA_Policy!$D$2:$D$5,MATCH(F4957,SLA_Policy!$A$2:$A$5,0))</f>
        <v>8</v>
      </c>
      <c r="Y4957" s="9" t="str">
        <f>IF(E4957="Cancelled","Excluded",IF(D4957="",IF((SLA_Policy!$B$8-B4957)*24&gt;X4957,"Open - Breached","Open - On Track"),IF((D4957-B4957)*24&lt;=X4957,"Met","Breached")))</f>
        <v>Breached</v>
      </c>
    </row>
    <row r="4958" spans="1:25" x14ac:dyDescent="0.25">
      <c r="A4958" s="9" t="s">
        <v>8523</v>
      </c>
      <c r="B4958" s="23">
        <v>46076.2993055556</v>
      </c>
      <c r="C4958" s="23">
        <v>46076.308333333298</v>
      </c>
      <c r="D4958" s="23">
        <v>46076.386805555601</v>
      </c>
      <c r="E4958" s="9" t="s">
        <v>212</v>
      </c>
      <c r="F4958" s="9" t="s">
        <v>189</v>
      </c>
      <c r="G4958" s="9" t="s">
        <v>213</v>
      </c>
      <c r="H4958" s="9" t="s">
        <v>88</v>
      </c>
      <c r="I4958" s="9" t="s">
        <v>92</v>
      </c>
      <c r="J4958" s="9" t="s">
        <v>834</v>
      </c>
      <c r="K4958" s="9" t="s">
        <v>246</v>
      </c>
      <c r="L4958" s="9" t="s">
        <v>104</v>
      </c>
      <c r="M4958" s="9" t="s">
        <v>1618</v>
      </c>
      <c r="N4958" s="9" t="s">
        <v>198</v>
      </c>
      <c r="O4958" s="9" t="s">
        <v>116</v>
      </c>
      <c r="P4958" s="9" t="s">
        <v>551</v>
      </c>
      <c r="Q4958" s="9" t="s">
        <v>219</v>
      </c>
      <c r="R4958" s="9">
        <v>0</v>
      </c>
      <c r="S4958" s="9">
        <v>26</v>
      </c>
      <c r="T4958" s="9" t="s">
        <v>229</v>
      </c>
      <c r="U4958" s="9" t="s">
        <v>266</v>
      </c>
      <c r="W4958" s="9">
        <v>5</v>
      </c>
      <c r="X4958" s="9">
        <f>INDEX(SLA_Policy!$D$2:$D$5,MATCH(F4958,SLA_Policy!$A$2:$A$5,0))</f>
        <v>120</v>
      </c>
      <c r="Y4958" s="9" t="str">
        <f>IF(E4958="Cancelled","Excluded",IF(D4958="",IF((SLA_Policy!$B$8-B4958)*24&gt;X4958,"Open - Breached","Open - On Track"),IF((D4958-B4958)*24&lt;=X4958,"Met","Breached")))</f>
        <v>Met</v>
      </c>
    </row>
    <row r="4959" spans="1:25" x14ac:dyDescent="0.25">
      <c r="A4959" s="9" t="s">
        <v>8524</v>
      </c>
      <c r="B4959" s="23">
        <v>46076.305555555598</v>
      </c>
      <c r="C4959" s="23">
        <v>46076.311805555597</v>
      </c>
      <c r="D4959" s="23">
        <v>46076.336805555598</v>
      </c>
      <c r="E4959" s="9" t="s">
        <v>212</v>
      </c>
      <c r="F4959" s="9" t="s">
        <v>188</v>
      </c>
      <c r="G4959" s="9" t="s">
        <v>213</v>
      </c>
      <c r="H4959" s="9" t="s">
        <v>161</v>
      </c>
      <c r="I4959" s="9" t="s">
        <v>454</v>
      </c>
      <c r="J4959" s="9" t="s">
        <v>2015</v>
      </c>
      <c r="K4959" s="9" t="s">
        <v>303</v>
      </c>
      <c r="L4959" s="9" t="s">
        <v>104</v>
      </c>
      <c r="M4959" s="9" t="s">
        <v>1681</v>
      </c>
      <c r="N4959" s="9" t="s">
        <v>196</v>
      </c>
      <c r="O4959" s="9" t="s">
        <v>116</v>
      </c>
      <c r="P4959" s="9" t="s">
        <v>218</v>
      </c>
      <c r="Q4959" s="9" t="s">
        <v>219</v>
      </c>
      <c r="R4959" s="9">
        <v>0</v>
      </c>
      <c r="S4959" s="9">
        <v>3</v>
      </c>
      <c r="U4959" s="9" t="s">
        <v>221</v>
      </c>
      <c r="X4959" s="9">
        <f>INDEX(SLA_Policy!$D$2:$D$5,MATCH(F4959,SLA_Policy!$A$2:$A$5,0))</f>
        <v>72</v>
      </c>
      <c r="Y4959" s="9" t="str">
        <f>IF(E4959="Cancelled","Excluded",IF(D4959="",IF((SLA_Policy!$B$8-B4959)*24&gt;X4959,"Open - Breached","Open - On Track"),IF((D4959-B4959)*24&lt;=X4959,"Met","Breached")))</f>
        <v>Met</v>
      </c>
    </row>
    <row r="4960" spans="1:25" x14ac:dyDescent="0.25">
      <c r="A4960" s="9" t="s">
        <v>8525</v>
      </c>
      <c r="B4960" s="23">
        <v>46076.338888888902</v>
      </c>
      <c r="C4960" s="23">
        <v>46076.35</v>
      </c>
      <c r="D4960" s="23">
        <v>46076.391666666699</v>
      </c>
      <c r="E4960" s="9" t="s">
        <v>212</v>
      </c>
      <c r="F4960" s="9" t="s">
        <v>188</v>
      </c>
      <c r="G4960" s="9" t="s">
        <v>213</v>
      </c>
      <c r="H4960" s="9" t="s">
        <v>162</v>
      </c>
      <c r="I4960" s="9" t="s">
        <v>393</v>
      </c>
      <c r="J4960" s="9" t="s">
        <v>553</v>
      </c>
      <c r="K4960" s="9" t="s">
        <v>303</v>
      </c>
      <c r="L4960" s="9" t="s">
        <v>311</v>
      </c>
      <c r="M4960" s="9" t="s">
        <v>1740</v>
      </c>
      <c r="N4960" s="9" t="s">
        <v>199</v>
      </c>
      <c r="O4960" s="9" t="s">
        <v>116</v>
      </c>
      <c r="P4960" s="9" t="s">
        <v>218</v>
      </c>
      <c r="Q4960" s="9" t="s">
        <v>219</v>
      </c>
      <c r="R4960" s="9">
        <v>0</v>
      </c>
      <c r="S4960" s="9">
        <v>10</v>
      </c>
      <c r="U4960" s="9" t="s">
        <v>376</v>
      </c>
      <c r="X4960" s="9">
        <f>INDEX(SLA_Policy!$D$2:$D$5,MATCH(F4960,SLA_Policy!$A$2:$A$5,0))</f>
        <v>72</v>
      </c>
      <c r="Y4960" s="9" t="str">
        <f>IF(E4960="Cancelled","Excluded",IF(D4960="",IF((SLA_Policy!$B$8-B4960)*24&gt;X4960,"Open - Breached","Open - On Track"),IF((D4960-B4960)*24&lt;=X4960,"Met","Breached")))</f>
        <v>Met</v>
      </c>
    </row>
    <row r="4961" spans="1:25" x14ac:dyDescent="0.25">
      <c r="A4961" s="9" t="s">
        <v>8526</v>
      </c>
      <c r="B4961" s="23">
        <v>46076.338888888902</v>
      </c>
      <c r="C4961" s="23">
        <v>46076.356249999997</v>
      </c>
      <c r="D4961" s="23">
        <v>46076.667361111096</v>
      </c>
      <c r="E4961" s="9" t="s">
        <v>212</v>
      </c>
      <c r="F4961" s="9" t="s">
        <v>188</v>
      </c>
      <c r="G4961" s="9" t="s">
        <v>213</v>
      </c>
      <c r="H4961" s="9" t="s">
        <v>164</v>
      </c>
      <c r="I4961" s="9" t="s">
        <v>478</v>
      </c>
      <c r="J4961" s="9" t="s">
        <v>7073</v>
      </c>
      <c r="K4961" s="9" t="s">
        <v>239</v>
      </c>
      <c r="L4961" s="9" t="s">
        <v>311</v>
      </c>
      <c r="M4961" s="9" t="s">
        <v>1145</v>
      </c>
      <c r="N4961" s="9" t="s">
        <v>199</v>
      </c>
      <c r="O4961" s="9" t="s">
        <v>116</v>
      </c>
      <c r="P4961" s="9" t="s">
        <v>551</v>
      </c>
      <c r="Q4961" s="9" t="s">
        <v>219</v>
      </c>
      <c r="R4961" s="9">
        <v>0</v>
      </c>
      <c r="S4961" s="9">
        <v>11</v>
      </c>
      <c r="T4961" s="9" t="s">
        <v>343</v>
      </c>
      <c r="U4961" s="9" t="s">
        <v>248</v>
      </c>
      <c r="W4961" s="9">
        <v>4</v>
      </c>
      <c r="X4961" s="9">
        <f>INDEX(SLA_Policy!$D$2:$D$5,MATCH(F4961,SLA_Policy!$A$2:$A$5,0))</f>
        <v>72</v>
      </c>
      <c r="Y4961" s="9" t="str">
        <f>IF(E4961="Cancelled","Excluded",IF(D4961="",IF((SLA_Policy!$B$8-B4961)*24&gt;X4961,"Open - Breached","Open - On Track"),IF((D4961-B4961)*24&lt;=X4961,"Met","Breached")))</f>
        <v>Met</v>
      </c>
    </row>
    <row r="4962" spans="1:25" x14ac:dyDescent="0.25">
      <c r="A4962" s="9" t="s">
        <v>8527</v>
      </c>
      <c r="B4962" s="23">
        <v>46076.345138888901</v>
      </c>
      <c r="C4962" s="23">
        <v>46076.347916666702</v>
      </c>
      <c r="D4962" s="23">
        <v>46076.367361111101</v>
      </c>
      <c r="E4962" s="9" t="s">
        <v>212</v>
      </c>
      <c r="F4962" s="9" t="s">
        <v>187</v>
      </c>
      <c r="G4962" s="9" t="s">
        <v>213</v>
      </c>
      <c r="H4962" s="9" t="s">
        <v>166</v>
      </c>
      <c r="I4962" s="9" t="s">
        <v>286</v>
      </c>
      <c r="J4962" s="9" t="s">
        <v>1627</v>
      </c>
      <c r="K4962" s="9" t="s">
        <v>262</v>
      </c>
      <c r="L4962" s="9" t="s">
        <v>371</v>
      </c>
      <c r="M4962" s="9" t="s">
        <v>1914</v>
      </c>
      <c r="N4962" s="9" t="s">
        <v>198</v>
      </c>
      <c r="O4962" s="9" t="s">
        <v>181</v>
      </c>
      <c r="P4962" s="9" t="s">
        <v>449</v>
      </c>
      <c r="Q4962" s="9" t="s">
        <v>273</v>
      </c>
      <c r="R4962" s="9">
        <v>0</v>
      </c>
      <c r="S4962" s="9">
        <v>21</v>
      </c>
      <c r="U4962" s="9" t="s">
        <v>290</v>
      </c>
      <c r="X4962" s="9">
        <f>INDEX(SLA_Policy!$D$2:$D$5,MATCH(F4962,SLA_Policy!$A$2:$A$5,0))</f>
        <v>8</v>
      </c>
      <c r="Y4962" s="9" t="str">
        <f>IF(E4962="Cancelled","Excluded",IF(D4962="",IF((SLA_Policy!$B$8-B4962)*24&gt;X4962,"Open - Breached","Open - On Track"),IF((D4962-B4962)*24&lt;=X4962,"Met","Breached")))</f>
        <v>Met</v>
      </c>
    </row>
    <row r="4963" spans="1:25" x14ac:dyDescent="0.25">
      <c r="A4963" s="9" t="s">
        <v>8528</v>
      </c>
      <c r="B4963" s="23">
        <v>46076.346527777801</v>
      </c>
      <c r="C4963" s="23">
        <v>46076.347222222197</v>
      </c>
      <c r="D4963" s="23">
        <v>46076.430555555598</v>
      </c>
      <c r="E4963" s="9" t="s">
        <v>212</v>
      </c>
      <c r="F4963" s="9" t="s">
        <v>186</v>
      </c>
      <c r="G4963" s="9" t="s">
        <v>213</v>
      </c>
      <c r="H4963" s="9" t="s">
        <v>163</v>
      </c>
      <c r="I4963" s="9" t="s">
        <v>223</v>
      </c>
      <c r="J4963" s="9" t="s">
        <v>8529</v>
      </c>
      <c r="K4963" s="9" t="s">
        <v>246</v>
      </c>
      <c r="L4963" s="9" t="s">
        <v>311</v>
      </c>
      <c r="M4963" s="9" t="s">
        <v>3010</v>
      </c>
      <c r="N4963" s="9" t="s">
        <v>198</v>
      </c>
      <c r="O4963" s="9" t="s">
        <v>176</v>
      </c>
      <c r="P4963" s="9" t="s">
        <v>570</v>
      </c>
      <c r="Q4963" s="9" t="s">
        <v>273</v>
      </c>
      <c r="R4963" s="9">
        <v>0</v>
      </c>
      <c r="S4963" s="9">
        <v>31</v>
      </c>
      <c r="T4963" s="9" t="s">
        <v>136</v>
      </c>
      <c r="U4963" s="9" t="s">
        <v>230</v>
      </c>
      <c r="X4963" s="9">
        <f>INDEX(SLA_Policy!$D$2:$D$5,MATCH(F4963,SLA_Policy!$A$2:$A$5,0))</f>
        <v>4</v>
      </c>
      <c r="Y4963" s="9" t="str">
        <f>IF(E4963="Cancelled","Excluded",IF(D4963="",IF((SLA_Policy!$B$8-B4963)*24&gt;X4963,"Open - Breached","Open - On Track"),IF((D4963-B4963)*24&lt;=X4963,"Met","Breached")))</f>
        <v>Met</v>
      </c>
    </row>
    <row r="4964" spans="1:25" x14ac:dyDescent="0.25">
      <c r="A4964" s="9" t="s">
        <v>8530</v>
      </c>
      <c r="B4964" s="23">
        <v>46076.347222222197</v>
      </c>
      <c r="C4964" s="23">
        <v>46076.467361111099</v>
      </c>
      <c r="D4964" s="23">
        <v>46078.341666666704</v>
      </c>
      <c r="E4964" s="9" t="s">
        <v>212</v>
      </c>
      <c r="F4964" s="9" t="s">
        <v>189</v>
      </c>
      <c r="G4964" s="9" t="s">
        <v>236</v>
      </c>
      <c r="H4964" s="9" t="s">
        <v>161</v>
      </c>
      <c r="I4964" s="9" t="s">
        <v>237</v>
      </c>
      <c r="J4964" s="9" t="s">
        <v>2936</v>
      </c>
      <c r="K4964" s="9" t="s">
        <v>246</v>
      </c>
      <c r="L4964" s="9" t="s">
        <v>282</v>
      </c>
      <c r="M4964" s="9" t="s">
        <v>987</v>
      </c>
      <c r="N4964" s="9" t="s">
        <v>196</v>
      </c>
      <c r="O4964" s="9" t="s">
        <v>179</v>
      </c>
      <c r="P4964" s="9" t="s">
        <v>264</v>
      </c>
      <c r="Q4964" s="9" t="s">
        <v>219</v>
      </c>
      <c r="R4964" s="9">
        <v>0</v>
      </c>
      <c r="S4964" s="9">
        <v>12</v>
      </c>
      <c r="U4964" s="9" t="s">
        <v>242</v>
      </c>
      <c r="W4964" s="9">
        <v>4</v>
      </c>
      <c r="X4964" s="9">
        <f>INDEX(SLA_Policy!$D$2:$D$5,MATCH(F4964,SLA_Policy!$A$2:$A$5,0))</f>
        <v>120</v>
      </c>
      <c r="Y4964" s="9" t="str">
        <f>IF(E4964="Cancelled","Excluded",IF(D4964="",IF((SLA_Policy!$B$8-B4964)*24&gt;X4964,"Open - Breached","Open - On Track"),IF((D4964-B4964)*24&lt;=X4964,"Met","Breached")))</f>
        <v>Met</v>
      </c>
    </row>
    <row r="4965" spans="1:25" x14ac:dyDescent="0.25">
      <c r="A4965" s="9" t="s">
        <v>8531</v>
      </c>
      <c r="B4965" s="23">
        <v>46076.349305555603</v>
      </c>
      <c r="C4965" s="23">
        <v>46076.355555555601</v>
      </c>
      <c r="D4965" s="23">
        <v>46076.542361111096</v>
      </c>
      <c r="E4965" s="9" t="s">
        <v>212</v>
      </c>
      <c r="F4965" s="9" t="s">
        <v>188</v>
      </c>
      <c r="G4965" s="9" t="s">
        <v>213</v>
      </c>
      <c r="H4965" s="9" t="s">
        <v>88</v>
      </c>
      <c r="I4965" s="9" t="s">
        <v>486</v>
      </c>
      <c r="J4965" s="9" t="s">
        <v>487</v>
      </c>
      <c r="K4965" s="9" t="s">
        <v>246</v>
      </c>
      <c r="L4965" s="9" t="s">
        <v>293</v>
      </c>
      <c r="M4965" s="9" t="s">
        <v>2393</v>
      </c>
      <c r="N4965" s="9" t="s">
        <v>198</v>
      </c>
      <c r="O4965" s="9" t="s">
        <v>178</v>
      </c>
      <c r="P4965" s="9" t="s">
        <v>272</v>
      </c>
      <c r="Q4965" s="9" t="s">
        <v>219</v>
      </c>
      <c r="R4965" s="9">
        <v>0</v>
      </c>
      <c r="S4965" s="9">
        <v>68</v>
      </c>
      <c r="U4965" s="9" t="s">
        <v>230</v>
      </c>
      <c r="X4965" s="9">
        <f>INDEX(SLA_Policy!$D$2:$D$5,MATCH(F4965,SLA_Policy!$A$2:$A$5,0))</f>
        <v>72</v>
      </c>
      <c r="Y4965" s="9" t="str">
        <f>IF(E4965="Cancelled","Excluded",IF(D4965="",IF((SLA_Policy!$B$8-B4965)*24&gt;X4965,"Open - Breached","Open - On Track"),IF((D4965-B4965)*24&lt;=X4965,"Met","Breached")))</f>
        <v>Met</v>
      </c>
    </row>
    <row r="4966" spans="1:25" x14ac:dyDescent="0.25">
      <c r="A4966" s="9" t="s">
        <v>8532</v>
      </c>
      <c r="B4966" s="23">
        <v>46076.349305555603</v>
      </c>
      <c r="C4966" s="23">
        <v>46076.366666666698</v>
      </c>
      <c r="D4966" s="23">
        <v>46077.380555555603</v>
      </c>
      <c r="E4966" s="9" t="s">
        <v>212</v>
      </c>
      <c r="F4966" s="9" t="s">
        <v>188</v>
      </c>
      <c r="G4966" s="9" t="s">
        <v>213</v>
      </c>
      <c r="H4966" s="9" t="s">
        <v>167</v>
      </c>
      <c r="I4966" s="9" t="s">
        <v>349</v>
      </c>
      <c r="J4966" s="9" t="s">
        <v>8533</v>
      </c>
      <c r="K4966" s="9" t="s">
        <v>410</v>
      </c>
      <c r="L4966" s="9" t="s">
        <v>104</v>
      </c>
      <c r="M4966" s="9" t="s">
        <v>706</v>
      </c>
      <c r="N4966" s="9" t="s">
        <v>199</v>
      </c>
      <c r="O4966" s="9" t="s">
        <v>116</v>
      </c>
      <c r="P4966" s="9" t="s">
        <v>234</v>
      </c>
      <c r="Q4966" s="9" t="s">
        <v>219</v>
      </c>
      <c r="R4966" s="9">
        <v>1</v>
      </c>
      <c r="S4966" s="9">
        <v>47</v>
      </c>
      <c r="U4966" s="9" t="s">
        <v>140</v>
      </c>
      <c r="V4966" s="9" t="s">
        <v>8370</v>
      </c>
      <c r="W4966" s="9">
        <v>2</v>
      </c>
      <c r="X4966" s="9">
        <f>INDEX(SLA_Policy!$D$2:$D$5,MATCH(F4966,SLA_Policy!$A$2:$A$5,0))</f>
        <v>72</v>
      </c>
      <c r="Y4966" s="9" t="str">
        <f>IF(E4966="Cancelled","Excluded",IF(D4966="",IF((SLA_Policy!$B$8-B4966)*24&gt;X4966,"Open - Breached","Open - On Track"),IF((D4966-B4966)*24&lt;=X4966,"Met","Breached")))</f>
        <v>Met</v>
      </c>
    </row>
    <row r="4967" spans="1:25" x14ac:dyDescent="0.25">
      <c r="A4967" s="9" t="s">
        <v>8534</v>
      </c>
      <c r="B4967" s="23">
        <v>46076.373611111099</v>
      </c>
      <c r="C4967" s="23">
        <v>46076.374305555597</v>
      </c>
      <c r="D4967" s="23">
        <v>46076.484027777798</v>
      </c>
      <c r="E4967" s="9" t="s">
        <v>212</v>
      </c>
      <c r="F4967" s="9" t="s">
        <v>187</v>
      </c>
      <c r="G4967" s="9" t="s">
        <v>213</v>
      </c>
      <c r="H4967" s="9" t="s">
        <v>162</v>
      </c>
      <c r="I4967" s="9" t="s">
        <v>244</v>
      </c>
      <c r="J4967" s="9" t="s">
        <v>7621</v>
      </c>
      <c r="K4967" s="9" t="s">
        <v>246</v>
      </c>
      <c r="L4967" s="9" t="s">
        <v>270</v>
      </c>
      <c r="M4967" s="9" t="s">
        <v>3067</v>
      </c>
      <c r="N4967" s="9" t="s">
        <v>198</v>
      </c>
      <c r="O4967" s="9" t="s">
        <v>179</v>
      </c>
      <c r="P4967" s="9" t="s">
        <v>264</v>
      </c>
      <c r="Q4967" s="9" t="s">
        <v>273</v>
      </c>
      <c r="R4967" s="9">
        <v>0</v>
      </c>
      <c r="S4967" s="9">
        <v>25</v>
      </c>
      <c r="U4967" s="9" t="s">
        <v>266</v>
      </c>
      <c r="X4967" s="9">
        <f>INDEX(SLA_Policy!$D$2:$D$5,MATCH(F4967,SLA_Policy!$A$2:$A$5,0))</f>
        <v>8</v>
      </c>
      <c r="Y4967" s="9" t="str">
        <f>IF(E4967="Cancelled","Excluded",IF(D4967="",IF((SLA_Policy!$B$8-B4967)*24&gt;X4967,"Open - Breached","Open - On Track"),IF((D4967-B4967)*24&lt;=X4967,"Met","Breached")))</f>
        <v>Met</v>
      </c>
    </row>
    <row r="4968" spans="1:25" x14ac:dyDescent="0.25">
      <c r="A4968" s="9" t="s">
        <v>8535</v>
      </c>
      <c r="B4968" s="23">
        <v>46076.374305555597</v>
      </c>
      <c r="C4968" s="23">
        <v>46077.3618055556</v>
      </c>
      <c r="D4968" s="23">
        <v>46077.384722222203</v>
      </c>
      <c r="E4968" s="9" t="s">
        <v>212</v>
      </c>
      <c r="F4968" s="9" t="s">
        <v>189</v>
      </c>
      <c r="G4968" s="9" t="s">
        <v>236</v>
      </c>
      <c r="H4968" s="9" t="s">
        <v>167</v>
      </c>
      <c r="I4968" s="9" t="s">
        <v>255</v>
      </c>
      <c r="J4968" s="9" t="s">
        <v>5522</v>
      </c>
      <c r="K4968" s="9" t="s">
        <v>225</v>
      </c>
      <c r="L4968" s="9" t="s">
        <v>216</v>
      </c>
      <c r="M4968" s="9" t="s">
        <v>620</v>
      </c>
      <c r="N4968" s="9" t="s">
        <v>197</v>
      </c>
      <c r="O4968" s="9" t="s">
        <v>176</v>
      </c>
      <c r="P4968" s="9" t="s">
        <v>570</v>
      </c>
      <c r="Q4968" s="9" t="s">
        <v>219</v>
      </c>
      <c r="R4968" s="9">
        <v>0</v>
      </c>
      <c r="S4968" s="9">
        <v>38</v>
      </c>
      <c r="U4968" s="9" t="s">
        <v>242</v>
      </c>
      <c r="X4968" s="9">
        <f>INDEX(SLA_Policy!$D$2:$D$5,MATCH(F4968,SLA_Policy!$A$2:$A$5,0))</f>
        <v>120</v>
      </c>
      <c r="Y4968" s="9" t="str">
        <f>IF(E4968="Cancelled","Excluded",IF(D4968="",IF((SLA_Policy!$B$8-B4968)*24&gt;X4968,"Open - Breached","Open - On Track"),IF((D4968-B4968)*24&lt;=X4968,"Met","Breached")))</f>
        <v>Met</v>
      </c>
    </row>
    <row r="4969" spans="1:25" x14ac:dyDescent="0.25">
      <c r="A4969" s="9" t="s">
        <v>8536</v>
      </c>
      <c r="B4969" s="23">
        <v>46076.375694444498</v>
      </c>
      <c r="C4969" s="23">
        <v>46076.376388888901</v>
      </c>
      <c r="D4969" s="23">
        <v>46076.475694444503</v>
      </c>
      <c r="E4969" s="9" t="s">
        <v>212</v>
      </c>
      <c r="F4969" s="9" t="s">
        <v>187</v>
      </c>
      <c r="G4969" s="9" t="s">
        <v>213</v>
      </c>
      <c r="H4969" s="9" t="s">
        <v>166</v>
      </c>
      <c r="I4969" s="9" t="s">
        <v>398</v>
      </c>
      <c r="J4969" s="9" t="s">
        <v>7187</v>
      </c>
      <c r="K4969" s="9" t="s">
        <v>246</v>
      </c>
      <c r="L4969" s="9" t="s">
        <v>216</v>
      </c>
      <c r="M4969" s="9" t="s">
        <v>2246</v>
      </c>
      <c r="N4969" s="9" t="s">
        <v>198</v>
      </c>
      <c r="O4969" s="9" t="s">
        <v>181</v>
      </c>
      <c r="P4969" s="9" t="s">
        <v>449</v>
      </c>
      <c r="Q4969" s="9" t="s">
        <v>273</v>
      </c>
      <c r="R4969" s="9">
        <v>0</v>
      </c>
      <c r="S4969" s="9">
        <v>78</v>
      </c>
      <c r="U4969" s="9" t="s">
        <v>266</v>
      </c>
      <c r="X4969" s="9">
        <f>INDEX(SLA_Policy!$D$2:$D$5,MATCH(F4969,SLA_Policy!$A$2:$A$5,0))</f>
        <v>8</v>
      </c>
      <c r="Y4969" s="9" t="str">
        <f>IF(E4969="Cancelled","Excluded",IF(D4969="",IF((SLA_Policy!$B$8-B4969)*24&gt;X4969,"Open - Breached","Open - On Track"),IF((D4969-B4969)*24&lt;=X4969,"Met","Breached")))</f>
        <v>Met</v>
      </c>
    </row>
    <row r="4970" spans="1:25" x14ac:dyDescent="0.25">
      <c r="A4970" s="9" t="s">
        <v>8537</v>
      </c>
      <c r="B4970" s="23">
        <v>46076.378472222197</v>
      </c>
      <c r="C4970" s="23">
        <v>46077.313888888901</v>
      </c>
      <c r="D4970" s="23">
        <v>46077.531944444498</v>
      </c>
      <c r="E4970" s="9" t="s">
        <v>212</v>
      </c>
      <c r="F4970" s="9" t="s">
        <v>189</v>
      </c>
      <c r="G4970" s="9" t="s">
        <v>213</v>
      </c>
      <c r="H4970" s="9" t="s">
        <v>167</v>
      </c>
      <c r="I4970" s="9" t="s">
        <v>349</v>
      </c>
      <c r="J4970" s="9" t="s">
        <v>8538</v>
      </c>
      <c r="K4970" s="9" t="s">
        <v>246</v>
      </c>
      <c r="L4970" s="9" t="s">
        <v>311</v>
      </c>
      <c r="M4970" s="9" t="s">
        <v>1708</v>
      </c>
      <c r="N4970" s="9" t="s">
        <v>196</v>
      </c>
      <c r="O4970" s="9" t="s">
        <v>180</v>
      </c>
      <c r="P4970" s="9" t="s">
        <v>381</v>
      </c>
      <c r="Q4970" s="9" t="s">
        <v>219</v>
      </c>
      <c r="R4970" s="9">
        <v>0</v>
      </c>
      <c r="S4970" s="9">
        <v>22</v>
      </c>
      <c r="U4970" s="9" t="s">
        <v>248</v>
      </c>
      <c r="X4970" s="9">
        <f>INDEX(SLA_Policy!$D$2:$D$5,MATCH(F4970,SLA_Policy!$A$2:$A$5,0))</f>
        <v>120</v>
      </c>
      <c r="Y4970" s="9" t="str">
        <f>IF(E4970="Cancelled","Excluded",IF(D4970="",IF((SLA_Policy!$B$8-B4970)*24&gt;X4970,"Open - Breached","Open - On Track"),IF((D4970-B4970)*24&lt;=X4970,"Met","Breached")))</f>
        <v>Met</v>
      </c>
    </row>
    <row r="4971" spans="1:25" x14ac:dyDescent="0.25">
      <c r="A4971" s="9" t="s">
        <v>8539</v>
      </c>
      <c r="B4971" s="23">
        <v>46076.378472222197</v>
      </c>
      <c r="C4971" s="23">
        <v>46076.379166666702</v>
      </c>
      <c r="D4971" s="23">
        <v>46076.434722222199</v>
      </c>
      <c r="E4971" s="9" t="s">
        <v>212</v>
      </c>
      <c r="F4971" s="9" t="s">
        <v>187</v>
      </c>
      <c r="G4971" s="9" t="s">
        <v>213</v>
      </c>
      <c r="H4971" s="9" t="s">
        <v>164</v>
      </c>
      <c r="I4971" s="9" t="s">
        <v>260</v>
      </c>
      <c r="J4971" s="9" t="s">
        <v>8540</v>
      </c>
      <c r="K4971" s="9" t="s">
        <v>410</v>
      </c>
      <c r="L4971" s="9" t="s">
        <v>307</v>
      </c>
      <c r="M4971" s="9" t="s">
        <v>787</v>
      </c>
      <c r="N4971" s="9" t="s">
        <v>199</v>
      </c>
      <c r="O4971" s="9" t="s">
        <v>179</v>
      </c>
      <c r="P4971" s="9" t="s">
        <v>337</v>
      </c>
      <c r="Q4971" s="9" t="s">
        <v>273</v>
      </c>
      <c r="R4971" s="9">
        <v>0</v>
      </c>
      <c r="S4971" s="9">
        <v>46</v>
      </c>
      <c r="T4971" s="9" t="s">
        <v>265</v>
      </c>
      <c r="U4971" s="9" t="s">
        <v>376</v>
      </c>
      <c r="W4971" s="9">
        <v>4</v>
      </c>
      <c r="X4971" s="9">
        <f>INDEX(SLA_Policy!$D$2:$D$5,MATCH(F4971,SLA_Policy!$A$2:$A$5,0))</f>
        <v>8</v>
      </c>
      <c r="Y4971" s="9" t="str">
        <f>IF(E4971="Cancelled","Excluded",IF(D4971="",IF((SLA_Policy!$B$8-B4971)*24&gt;X4971,"Open - Breached","Open - On Track"),IF((D4971-B4971)*24&lt;=X4971,"Met","Breached")))</f>
        <v>Met</v>
      </c>
    </row>
    <row r="4972" spans="1:25" x14ac:dyDescent="0.25">
      <c r="A4972" s="9" t="s">
        <v>8541</v>
      </c>
      <c r="B4972" s="23">
        <v>46076.381944444503</v>
      </c>
      <c r="C4972" s="23">
        <v>46076.501388888901</v>
      </c>
      <c r="D4972" s="23">
        <v>46076.578472222202</v>
      </c>
      <c r="E4972" s="9" t="s">
        <v>212</v>
      </c>
      <c r="F4972" s="9" t="s">
        <v>188</v>
      </c>
      <c r="G4972" s="9" t="s">
        <v>236</v>
      </c>
      <c r="H4972" s="9" t="s">
        <v>167</v>
      </c>
      <c r="I4972" s="9" t="s">
        <v>255</v>
      </c>
      <c r="J4972" s="9" t="s">
        <v>8542</v>
      </c>
      <c r="K4972" s="9" t="s">
        <v>246</v>
      </c>
      <c r="L4972" s="9" t="s">
        <v>216</v>
      </c>
      <c r="M4972" s="9" t="s">
        <v>1094</v>
      </c>
      <c r="N4972" s="9" t="s">
        <v>197</v>
      </c>
      <c r="O4972" s="9" t="s">
        <v>116</v>
      </c>
      <c r="P4972" s="9" t="s">
        <v>295</v>
      </c>
      <c r="Q4972" s="9" t="s">
        <v>219</v>
      </c>
      <c r="R4972" s="9">
        <v>0</v>
      </c>
      <c r="S4972" s="9">
        <v>22</v>
      </c>
      <c r="U4972" s="9" t="s">
        <v>242</v>
      </c>
      <c r="X4972" s="9">
        <f>INDEX(SLA_Policy!$D$2:$D$5,MATCH(F4972,SLA_Policy!$A$2:$A$5,0))</f>
        <v>72</v>
      </c>
      <c r="Y4972" s="9" t="str">
        <f>IF(E4972="Cancelled","Excluded",IF(D4972="",IF((SLA_Policy!$B$8-B4972)*24&gt;X4972,"Open - Breached","Open - On Track"),IF((D4972-B4972)*24&lt;=X4972,"Met","Breached")))</f>
        <v>Met</v>
      </c>
    </row>
    <row r="4973" spans="1:25" x14ac:dyDescent="0.25">
      <c r="A4973" s="9" t="s">
        <v>8543</v>
      </c>
      <c r="B4973" s="23">
        <v>46076.390277777798</v>
      </c>
      <c r="C4973" s="23">
        <v>46076.392361111102</v>
      </c>
      <c r="D4973" s="23">
        <v>46076.4284722222</v>
      </c>
      <c r="E4973" s="9" t="s">
        <v>212</v>
      </c>
      <c r="F4973" s="9" t="s">
        <v>188</v>
      </c>
      <c r="G4973" s="9" t="s">
        <v>213</v>
      </c>
      <c r="H4973" s="9" t="s">
        <v>161</v>
      </c>
      <c r="I4973" s="9" t="s">
        <v>389</v>
      </c>
      <c r="J4973" s="9" t="s">
        <v>2025</v>
      </c>
      <c r="K4973" s="9" t="s">
        <v>239</v>
      </c>
      <c r="L4973" s="9" t="s">
        <v>311</v>
      </c>
      <c r="M4973" s="9" t="s">
        <v>862</v>
      </c>
      <c r="N4973" s="9" t="s">
        <v>198</v>
      </c>
      <c r="O4973" s="9" t="s">
        <v>116</v>
      </c>
      <c r="P4973" s="9" t="s">
        <v>574</v>
      </c>
      <c r="Q4973" s="9" t="s">
        <v>219</v>
      </c>
      <c r="R4973" s="9">
        <v>1</v>
      </c>
      <c r="S4973" s="9">
        <v>6</v>
      </c>
      <c r="U4973" s="9" t="s">
        <v>221</v>
      </c>
      <c r="X4973" s="9">
        <f>INDEX(SLA_Policy!$D$2:$D$5,MATCH(F4973,SLA_Policy!$A$2:$A$5,0))</f>
        <v>72</v>
      </c>
      <c r="Y4973" s="9" t="str">
        <f>IF(E4973="Cancelled","Excluded",IF(D4973="",IF((SLA_Policy!$B$8-B4973)*24&gt;X4973,"Open - Breached","Open - On Track"),IF((D4973-B4973)*24&lt;=X4973,"Met","Breached")))</f>
        <v>Met</v>
      </c>
    </row>
    <row r="4974" spans="1:25" x14ac:dyDescent="0.25">
      <c r="A4974" s="9" t="s">
        <v>8544</v>
      </c>
      <c r="B4974" s="23">
        <v>46076.392361111102</v>
      </c>
      <c r="C4974" s="23">
        <v>46076.393750000003</v>
      </c>
      <c r="D4974" s="23">
        <v>46077.389583333301</v>
      </c>
      <c r="E4974" s="9" t="s">
        <v>212</v>
      </c>
      <c r="F4974" s="9" t="s">
        <v>188</v>
      </c>
      <c r="G4974" s="9" t="s">
        <v>213</v>
      </c>
      <c r="H4974" s="9" t="s">
        <v>167</v>
      </c>
      <c r="I4974" s="9" t="s">
        <v>362</v>
      </c>
      <c r="J4974" s="9" t="s">
        <v>8545</v>
      </c>
      <c r="K4974" s="9" t="s">
        <v>303</v>
      </c>
      <c r="L4974" s="9" t="s">
        <v>216</v>
      </c>
      <c r="M4974" s="9" t="s">
        <v>5356</v>
      </c>
      <c r="N4974" s="9" t="s">
        <v>198</v>
      </c>
      <c r="O4974" s="9" t="s">
        <v>116</v>
      </c>
      <c r="P4974" s="9" t="s">
        <v>590</v>
      </c>
      <c r="Q4974" s="9" t="s">
        <v>219</v>
      </c>
      <c r="R4974" s="9">
        <v>0</v>
      </c>
      <c r="S4974" s="9">
        <v>19</v>
      </c>
      <c r="U4974" s="9" t="s">
        <v>290</v>
      </c>
      <c r="W4974" s="9">
        <v>5</v>
      </c>
      <c r="X4974" s="9">
        <f>INDEX(SLA_Policy!$D$2:$D$5,MATCH(F4974,SLA_Policy!$A$2:$A$5,0))</f>
        <v>72</v>
      </c>
      <c r="Y4974" s="9" t="str">
        <f>IF(E4974="Cancelled","Excluded",IF(D4974="",IF((SLA_Policy!$B$8-B4974)*24&gt;X4974,"Open - Breached","Open - On Track"),IF((D4974-B4974)*24&lt;=X4974,"Met","Breached")))</f>
        <v>Met</v>
      </c>
    </row>
    <row r="4975" spans="1:25" x14ac:dyDescent="0.25">
      <c r="A4975" s="9" t="s">
        <v>8546</v>
      </c>
      <c r="B4975" s="23">
        <v>46076.392361111102</v>
      </c>
      <c r="C4975" s="23">
        <v>46076.432638888902</v>
      </c>
      <c r="D4975" s="23">
        <v>46076.623611111099</v>
      </c>
      <c r="E4975" s="9" t="s">
        <v>212</v>
      </c>
      <c r="F4975" s="9" t="s">
        <v>188</v>
      </c>
      <c r="G4975" s="9" t="s">
        <v>213</v>
      </c>
      <c r="H4975" s="9" t="s">
        <v>88</v>
      </c>
      <c r="I4975" s="9" t="s">
        <v>268</v>
      </c>
      <c r="J4975" s="9" t="s">
        <v>269</v>
      </c>
      <c r="K4975" s="9" t="s">
        <v>225</v>
      </c>
      <c r="L4975" s="9" t="s">
        <v>216</v>
      </c>
      <c r="M4975" s="9" t="s">
        <v>1324</v>
      </c>
      <c r="N4975" s="9" t="s">
        <v>197</v>
      </c>
      <c r="O4975" s="9" t="s">
        <v>178</v>
      </c>
      <c r="P4975" s="9" t="s">
        <v>321</v>
      </c>
      <c r="Q4975" s="9" t="s">
        <v>219</v>
      </c>
      <c r="R4975" s="9">
        <v>0</v>
      </c>
      <c r="S4975" s="9">
        <v>20</v>
      </c>
      <c r="T4975" s="9" t="s">
        <v>229</v>
      </c>
      <c r="U4975" s="9" t="s">
        <v>290</v>
      </c>
      <c r="X4975" s="9">
        <f>INDEX(SLA_Policy!$D$2:$D$5,MATCH(F4975,SLA_Policy!$A$2:$A$5,0))</f>
        <v>72</v>
      </c>
      <c r="Y4975" s="9" t="str">
        <f>IF(E4975="Cancelled","Excluded",IF(D4975="",IF((SLA_Policy!$B$8-B4975)*24&gt;X4975,"Open - Breached","Open - On Track"),IF((D4975-B4975)*24&lt;=X4975,"Met","Breached")))</f>
        <v>Met</v>
      </c>
    </row>
    <row r="4976" spans="1:25" x14ac:dyDescent="0.25">
      <c r="A4976" s="9" t="s">
        <v>8547</v>
      </c>
      <c r="B4976" s="23">
        <v>46076.403472222199</v>
      </c>
      <c r="C4976" s="23">
        <v>46076.4243055556</v>
      </c>
      <c r="D4976" s="23">
        <v>46077.320833333302</v>
      </c>
      <c r="E4976" s="9" t="s">
        <v>212</v>
      </c>
      <c r="F4976" s="9" t="s">
        <v>188</v>
      </c>
      <c r="G4976" s="9" t="s">
        <v>213</v>
      </c>
      <c r="H4976" s="9" t="s">
        <v>162</v>
      </c>
      <c r="I4976" s="9" t="s">
        <v>393</v>
      </c>
      <c r="J4976" s="9" t="s">
        <v>840</v>
      </c>
      <c r="K4976" s="9" t="s">
        <v>262</v>
      </c>
      <c r="L4976" s="9" t="s">
        <v>104</v>
      </c>
      <c r="M4976" s="9" t="s">
        <v>2153</v>
      </c>
      <c r="N4976" s="9" t="s">
        <v>196</v>
      </c>
      <c r="O4976" s="9" t="s">
        <v>179</v>
      </c>
      <c r="P4976" s="9" t="s">
        <v>337</v>
      </c>
      <c r="Q4976" s="9" t="s">
        <v>219</v>
      </c>
      <c r="R4976" s="9">
        <v>1</v>
      </c>
      <c r="S4976" s="9">
        <v>13</v>
      </c>
      <c r="U4976" s="9" t="s">
        <v>376</v>
      </c>
      <c r="W4976" s="9">
        <v>4</v>
      </c>
      <c r="X4976" s="9">
        <f>INDEX(SLA_Policy!$D$2:$D$5,MATCH(F4976,SLA_Policy!$A$2:$A$5,0))</f>
        <v>72</v>
      </c>
      <c r="Y4976" s="9" t="str">
        <f>IF(E4976="Cancelled","Excluded",IF(D4976="",IF((SLA_Policy!$B$8-B4976)*24&gt;X4976,"Open - Breached","Open - On Track"),IF((D4976-B4976)*24&lt;=X4976,"Met","Breached")))</f>
        <v>Met</v>
      </c>
    </row>
    <row r="4977" spans="1:25" x14ac:dyDescent="0.25">
      <c r="A4977" s="9" t="s">
        <v>8548</v>
      </c>
      <c r="B4977" s="23">
        <v>46076.426388888904</v>
      </c>
      <c r="C4977" s="23">
        <v>46076.429861111101</v>
      </c>
      <c r="D4977" s="23">
        <v>46076.710416666698</v>
      </c>
      <c r="E4977" s="9" t="s">
        <v>212</v>
      </c>
      <c r="F4977" s="9" t="s">
        <v>188</v>
      </c>
      <c r="G4977" s="9" t="s">
        <v>213</v>
      </c>
      <c r="H4977" s="9" t="s">
        <v>161</v>
      </c>
      <c r="I4977" s="9" t="s">
        <v>389</v>
      </c>
      <c r="J4977" s="9" t="s">
        <v>1243</v>
      </c>
      <c r="K4977" s="9" t="s">
        <v>215</v>
      </c>
      <c r="L4977" s="9" t="s">
        <v>216</v>
      </c>
      <c r="M4977" s="9" t="s">
        <v>317</v>
      </c>
      <c r="N4977" s="9" t="s">
        <v>198</v>
      </c>
      <c r="O4977" s="9" t="s">
        <v>116</v>
      </c>
      <c r="P4977" s="9" t="s">
        <v>218</v>
      </c>
      <c r="Q4977" s="9" t="s">
        <v>219</v>
      </c>
      <c r="R4977" s="9">
        <v>0</v>
      </c>
      <c r="S4977" s="9">
        <v>2</v>
      </c>
      <c r="U4977" s="9" t="s">
        <v>290</v>
      </c>
      <c r="X4977" s="9">
        <f>INDEX(SLA_Policy!$D$2:$D$5,MATCH(F4977,SLA_Policy!$A$2:$A$5,0))</f>
        <v>72</v>
      </c>
      <c r="Y4977" s="9" t="str">
        <f>IF(E4977="Cancelled","Excluded",IF(D4977="",IF((SLA_Policy!$B$8-B4977)*24&gt;X4977,"Open - Breached","Open - On Track"),IF((D4977-B4977)*24&lt;=X4977,"Met","Breached")))</f>
        <v>Met</v>
      </c>
    </row>
    <row r="4978" spans="1:25" x14ac:dyDescent="0.25">
      <c r="A4978" s="9" t="s">
        <v>8549</v>
      </c>
      <c r="B4978" s="23">
        <v>46076.435416666704</v>
      </c>
      <c r="C4978" s="23">
        <v>46076.443749999999</v>
      </c>
      <c r="D4978" s="23">
        <v>46076.475694444503</v>
      </c>
      <c r="E4978" s="9" t="s">
        <v>212</v>
      </c>
      <c r="F4978" s="9" t="s">
        <v>188</v>
      </c>
      <c r="G4978" s="9" t="s">
        <v>213</v>
      </c>
      <c r="H4978" s="9" t="s">
        <v>161</v>
      </c>
      <c r="I4978" s="9" t="s">
        <v>389</v>
      </c>
      <c r="J4978" s="9" t="s">
        <v>2096</v>
      </c>
      <c r="K4978" s="9" t="s">
        <v>246</v>
      </c>
      <c r="L4978" s="9" t="s">
        <v>270</v>
      </c>
      <c r="M4978" s="9" t="s">
        <v>1746</v>
      </c>
      <c r="N4978" s="9" t="s">
        <v>198</v>
      </c>
      <c r="O4978" s="9" t="s">
        <v>116</v>
      </c>
      <c r="P4978" s="9" t="s">
        <v>525</v>
      </c>
      <c r="Q4978" s="9" t="s">
        <v>219</v>
      </c>
      <c r="R4978" s="9">
        <v>0</v>
      </c>
      <c r="S4978" s="9">
        <v>4</v>
      </c>
      <c r="U4978" s="9" t="s">
        <v>221</v>
      </c>
      <c r="X4978" s="9">
        <f>INDEX(SLA_Policy!$D$2:$D$5,MATCH(F4978,SLA_Policy!$A$2:$A$5,0))</f>
        <v>72</v>
      </c>
      <c r="Y4978" s="9" t="str">
        <f>IF(E4978="Cancelled","Excluded",IF(D4978="",IF((SLA_Policy!$B$8-B4978)*24&gt;X4978,"Open - Breached","Open - On Track"),IF((D4978-B4978)*24&lt;=X4978,"Met","Breached")))</f>
        <v>Met</v>
      </c>
    </row>
    <row r="4979" spans="1:25" x14ac:dyDescent="0.25">
      <c r="A4979" s="9" t="s">
        <v>8550</v>
      </c>
      <c r="B4979" s="23">
        <v>46076.444444444503</v>
      </c>
      <c r="C4979" s="23">
        <v>46076.465972222199</v>
      </c>
      <c r="D4979" s="23">
        <v>46077.349305555603</v>
      </c>
      <c r="E4979" s="9" t="s">
        <v>212</v>
      </c>
      <c r="F4979" s="9" t="s">
        <v>188</v>
      </c>
      <c r="G4979" s="9" t="s">
        <v>213</v>
      </c>
      <c r="H4979" s="9" t="s">
        <v>163</v>
      </c>
      <c r="I4979" s="9" t="s">
        <v>250</v>
      </c>
      <c r="J4979" s="9" t="s">
        <v>6344</v>
      </c>
      <c r="K4979" s="9" t="s">
        <v>246</v>
      </c>
      <c r="L4979" s="9" t="s">
        <v>371</v>
      </c>
      <c r="M4979" s="9" t="s">
        <v>996</v>
      </c>
      <c r="N4979" s="9" t="s">
        <v>196</v>
      </c>
      <c r="O4979" s="9" t="s">
        <v>176</v>
      </c>
      <c r="P4979" s="9" t="s">
        <v>228</v>
      </c>
      <c r="Q4979" s="9" t="s">
        <v>219</v>
      </c>
      <c r="R4979" s="9">
        <v>0</v>
      </c>
      <c r="S4979" s="9">
        <v>36</v>
      </c>
      <c r="T4979" s="9" t="s">
        <v>220</v>
      </c>
      <c r="U4979" s="9" t="s">
        <v>230</v>
      </c>
      <c r="W4979" s="9">
        <v>3</v>
      </c>
      <c r="X4979" s="9">
        <f>INDEX(SLA_Policy!$D$2:$D$5,MATCH(F4979,SLA_Policy!$A$2:$A$5,0))</f>
        <v>72</v>
      </c>
      <c r="Y4979" s="9" t="str">
        <f>IF(E4979="Cancelled","Excluded",IF(D4979="",IF((SLA_Policy!$B$8-B4979)*24&gt;X4979,"Open - Breached","Open - On Track"),IF((D4979-B4979)*24&lt;=X4979,"Met","Breached")))</f>
        <v>Met</v>
      </c>
    </row>
    <row r="4980" spans="1:25" x14ac:dyDescent="0.25">
      <c r="A4980" s="9" t="s">
        <v>8551</v>
      </c>
      <c r="B4980" s="23">
        <v>46076.445138888899</v>
      </c>
      <c r="C4980" s="23">
        <v>46076.461111111101</v>
      </c>
      <c r="D4980" s="23">
        <v>46076.574305555601</v>
      </c>
      <c r="E4980" s="9" t="s">
        <v>212</v>
      </c>
      <c r="F4980" s="9" t="s">
        <v>188</v>
      </c>
      <c r="G4980" s="9" t="s">
        <v>213</v>
      </c>
      <c r="H4980" s="9" t="s">
        <v>164</v>
      </c>
      <c r="I4980" s="9" t="s">
        <v>339</v>
      </c>
      <c r="J4980" s="9" t="s">
        <v>6251</v>
      </c>
      <c r="K4980" s="9" t="s">
        <v>246</v>
      </c>
      <c r="L4980" s="9" t="s">
        <v>307</v>
      </c>
      <c r="M4980" s="9" t="s">
        <v>2969</v>
      </c>
      <c r="N4980" s="9" t="s">
        <v>197</v>
      </c>
      <c r="O4980" s="9" t="s">
        <v>116</v>
      </c>
      <c r="P4980" s="9" t="s">
        <v>218</v>
      </c>
      <c r="Q4980" s="9" t="s">
        <v>219</v>
      </c>
      <c r="R4980" s="9">
        <v>0</v>
      </c>
      <c r="S4980" s="9">
        <v>7</v>
      </c>
      <c r="T4980" s="9" t="s">
        <v>343</v>
      </c>
      <c r="U4980" s="9" t="s">
        <v>266</v>
      </c>
      <c r="X4980" s="9">
        <f>INDEX(SLA_Policy!$D$2:$D$5,MATCH(F4980,SLA_Policy!$A$2:$A$5,0))</f>
        <v>72</v>
      </c>
      <c r="Y4980" s="9" t="str">
        <f>IF(E4980="Cancelled","Excluded",IF(D4980="",IF((SLA_Policy!$B$8-B4980)*24&gt;X4980,"Open - Breached","Open - On Track"),IF((D4980-B4980)*24&lt;=X4980,"Met","Breached")))</f>
        <v>Met</v>
      </c>
    </row>
    <row r="4981" spans="1:25" x14ac:dyDescent="0.25">
      <c r="A4981" s="9" t="s">
        <v>8552</v>
      </c>
      <c r="B4981" s="23">
        <v>46076.461805555598</v>
      </c>
      <c r="C4981" s="23">
        <v>46076.471527777801</v>
      </c>
      <c r="D4981" s="23">
        <v>46076.598611111098</v>
      </c>
      <c r="E4981" s="9" t="s">
        <v>212</v>
      </c>
      <c r="F4981" s="9" t="s">
        <v>188</v>
      </c>
      <c r="G4981" s="9" t="s">
        <v>213</v>
      </c>
      <c r="H4981" s="9" t="s">
        <v>163</v>
      </c>
      <c r="I4981" s="9" t="s">
        <v>223</v>
      </c>
      <c r="J4981" s="9" t="s">
        <v>224</v>
      </c>
      <c r="K4981" s="9" t="s">
        <v>239</v>
      </c>
      <c r="L4981" s="9" t="s">
        <v>216</v>
      </c>
      <c r="M4981" s="9" t="s">
        <v>3502</v>
      </c>
      <c r="N4981" s="9" t="s">
        <v>198</v>
      </c>
      <c r="O4981" s="9" t="s">
        <v>176</v>
      </c>
      <c r="P4981" s="9" t="s">
        <v>570</v>
      </c>
      <c r="Q4981" s="9" t="s">
        <v>219</v>
      </c>
      <c r="R4981" s="9">
        <v>0</v>
      </c>
      <c r="S4981" s="9">
        <v>73</v>
      </c>
      <c r="T4981" s="9" t="s">
        <v>136</v>
      </c>
      <c r="U4981" s="9" t="s">
        <v>230</v>
      </c>
      <c r="W4981" s="9">
        <v>4</v>
      </c>
      <c r="X4981" s="9">
        <f>INDEX(SLA_Policy!$D$2:$D$5,MATCH(F4981,SLA_Policy!$A$2:$A$5,0))</f>
        <v>72</v>
      </c>
      <c r="Y4981" s="9" t="str">
        <f>IF(E4981="Cancelled","Excluded",IF(D4981="",IF((SLA_Policy!$B$8-B4981)*24&gt;X4981,"Open - Breached","Open - On Track"),IF((D4981-B4981)*24&lt;=X4981,"Met","Breached")))</f>
        <v>Met</v>
      </c>
    </row>
    <row r="4982" spans="1:25" x14ac:dyDescent="0.25">
      <c r="A4982" s="9" t="s">
        <v>8553</v>
      </c>
      <c r="B4982" s="23">
        <v>46076.461805555598</v>
      </c>
      <c r="C4982" s="23">
        <v>46076.563194444498</v>
      </c>
      <c r="D4982" s="23">
        <v>46077.318055555603</v>
      </c>
      <c r="E4982" s="9" t="s">
        <v>212</v>
      </c>
      <c r="F4982" s="9" t="s">
        <v>189</v>
      </c>
      <c r="G4982" s="9" t="s">
        <v>213</v>
      </c>
      <c r="H4982" s="9" t="s">
        <v>167</v>
      </c>
      <c r="I4982" s="9" t="s">
        <v>362</v>
      </c>
      <c r="J4982" s="9" t="s">
        <v>8554</v>
      </c>
      <c r="K4982" s="9" t="s">
        <v>246</v>
      </c>
      <c r="L4982" s="9" t="s">
        <v>351</v>
      </c>
      <c r="M4982" s="9" t="s">
        <v>1812</v>
      </c>
      <c r="N4982" s="9" t="s">
        <v>196</v>
      </c>
      <c r="O4982" s="9" t="s">
        <v>116</v>
      </c>
      <c r="P4982" s="9" t="s">
        <v>590</v>
      </c>
      <c r="Q4982" s="9" t="s">
        <v>219</v>
      </c>
      <c r="R4982" s="9">
        <v>0</v>
      </c>
      <c r="S4982" s="9">
        <v>63</v>
      </c>
      <c r="U4982" s="9" t="s">
        <v>248</v>
      </c>
      <c r="X4982" s="9">
        <f>INDEX(SLA_Policy!$D$2:$D$5,MATCH(F4982,SLA_Policy!$A$2:$A$5,0))</f>
        <v>120</v>
      </c>
      <c r="Y4982" s="9" t="str">
        <f>IF(E4982="Cancelled","Excluded",IF(D4982="",IF((SLA_Policy!$B$8-B4982)*24&gt;X4982,"Open - Breached","Open - On Track"),IF((D4982-B4982)*24&lt;=X4982,"Met","Breached")))</f>
        <v>Met</v>
      </c>
    </row>
    <row r="4983" spans="1:25" x14ac:dyDescent="0.25">
      <c r="A4983" s="9" t="s">
        <v>8555</v>
      </c>
      <c r="B4983" s="23">
        <v>46076.461805555598</v>
      </c>
      <c r="C4983" s="23">
        <v>46076.506249999999</v>
      </c>
      <c r="D4983" s="23">
        <v>46077.404861111099</v>
      </c>
      <c r="E4983" s="9" t="s">
        <v>212</v>
      </c>
      <c r="F4983" s="9" t="s">
        <v>188</v>
      </c>
      <c r="G4983" s="9" t="s">
        <v>213</v>
      </c>
      <c r="H4983" s="9" t="s">
        <v>162</v>
      </c>
      <c r="I4983" s="9" t="s">
        <v>416</v>
      </c>
      <c r="J4983" s="9" t="s">
        <v>7926</v>
      </c>
      <c r="K4983" s="9" t="s">
        <v>246</v>
      </c>
      <c r="L4983" s="9" t="s">
        <v>282</v>
      </c>
      <c r="M4983" s="9" t="s">
        <v>1521</v>
      </c>
      <c r="N4983" s="9" t="s">
        <v>196</v>
      </c>
      <c r="O4983" s="9" t="s">
        <v>176</v>
      </c>
      <c r="P4983" s="9" t="s">
        <v>330</v>
      </c>
      <c r="Q4983" s="9" t="s">
        <v>219</v>
      </c>
      <c r="R4983" s="9">
        <v>0</v>
      </c>
      <c r="S4983" s="9">
        <v>24</v>
      </c>
      <c r="U4983" s="9" t="s">
        <v>290</v>
      </c>
      <c r="X4983" s="9">
        <f>INDEX(SLA_Policy!$D$2:$D$5,MATCH(F4983,SLA_Policy!$A$2:$A$5,0))</f>
        <v>72</v>
      </c>
      <c r="Y4983" s="9" t="str">
        <f>IF(E4983="Cancelled","Excluded",IF(D4983="",IF((SLA_Policy!$B$8-B4983)*24&gt;X4983,"Open - Breached","Open - On Track"),IF((D4983-B4983)*24&lt;=X4983,"Met","Breached")))</f>
        <v>Met</v>
      </c>
    </row>
    <row r="4984" spans="1:25" x14ac:dyDescent="0.25">
      <c r="A4984" s="9" t="s">
        <v>8556</v>
      </c>
      <c r="B4984" s="23">
        <v>46076.482638888898</v>
      </c>
      <c r="C4984" s="23">
        <v>46076.484027777798</v>
      </c>
      <c r="D4984" s="23">
        <v>46077.389583333301</v>
      </c>
      <c r="E4984" s="9" t="s">
        <v>212</v>
      </c>
      <c r="F4984" s="9" t="s">
        <v>188</v>
      </c>
      <c r="G4984" s="9" t="s">
        <v>213</v>
      </c>
      <c r="H4984" s="9" t="s">
        <v>88</v>
      </c>
      <c r="I4984" s="9" t="s">
        <v>268</v>
      </c>
      <c r="J4984" s="9" t="s">
        <v>8557</v>
      </c>
      <c r="K4984" s="9" t="s">
        <v>246</v>
      </c>
      <c r="L4984" s="9" t="s">
        <v>282</v>
      </c>
      <c r="M4984" s="9" t="s">
        <v>5050</v>
      </c>
      <c r="N4984" s="9" t="s">
        <v>199</v>
      </c>
      <c r="O4984" s="9" t="s">
        <v>178</v>
      </c>
      <c r="P4984" s="9" t="s">
        <v>272</v>
      </c>
      <c r="Q4984" s="9" t="s">
        <v>219</v>
      </c>
      <c r="R4984" s="9">
        <v>0</v>
      </c>
      <c r="S4984" s="9">
        <v>23</v>
      </c>
      <c r="T4984" s="9" t="s">
        <v>220</v>
      </c>
      <c r="U4984" s="9" t="s">
        <v>230</v>
      </c>
      <c r="X4984" s="9">
        <f>INDEX(SLA_Policy!$D$2:$D$5,MATCH(F4984,SLA_Policy!$A$2:$A$5,0))</f>
        <v>72</v>
      </c>
      <c r="Y4984" s="9" t="str">
        <f>IF(E4984="Cancelled","Excluded",IF(D4984="",IF((SLA_Policy!$B$8-B4984)*24&gt;X4984,"Open - Breached","Open - On Track"),IF((D4984-B4984)*24&lt;=X4984,"Met","Breached")))</f>
        <v>Met</v>
      </c>
    </row>
    <row r="4985" spans="1:25" x14ac:dyDescent="0.25">
      <c r="A4985" s="9" t="s">
        <v>8558</v>
      </c>
      <c r="B4985" s="23">
        <v>46076.489583333299</v>
      </c>
      <c r="C4985" s="23">
        <v>46076.542361111096</v>
      </c>
      <c r="D4985" s="23">
        <v>46077.417361111096</v>
      </c>
      <c r="E4985" s="9" t="s">
        <v>212</v>
      </c>
      <c r="F4985" s="9" t="s">
        <v>189</v>
      </c>
      <c r="G4985" s="9" t="s">
        <v>213</v>
      </c>
      <c r="H4985" s="9" t="s">
        <v>162</v>
      </c>
      <c r="I4985" s="9" t="s">
        <v>393</v>
      </c>
      <c r="J4985" s="9" t="s">
        <v>1040</v>
      </c>
      <c r="K4985" s="9" t="s">
        <v>246</v>
      </c>
      <c r="L4985" s="9" t="s">
        <v>311</v>
      </c>
      <c r="M4985" s="9" t="s">
        <v>8559</v>
      </c>
      <c r="N4985" s="9" t="s">
        <v>196</v>
      </c>
      <c r="O4985" s="9" t="s">
        <v>179</v>
      </c>
      <c r="P4985" s="9" t="s">
        <v>337</v>
      </c>
      <c r="Q4985" s="9" t="s">
        <v>219</v>
      </c>
      <c r="R4985" s="9">
        <v>0</v>
      </c>
      <c r="S4985" s="9">
        <v>7</v>
      </c>
      <c r="U4985" s="9" t="s">
        <v>248</v>
      </c>
      <c r="X4985" s="9">
        <f>INDEX(SLA_Policy!$D$2:$D$5,MATCH(F4985,SLA_Policy!$A$2:$A$5,0))</f>
        <v>120</v>
      </c>
      <c r="Y4985" s="9" t="str">
        <f>IF(E4985="Cancelled","Excluded",IF(D4985="",IF((SLA_Policy!$B$8-B4985)*24&gt;X4985,"Open - Breached","Open - On Track"),IF((D4985-B4985)*24&lt;=X4985,"Met","Breached")))</f>
        <v>Met</v>
      </c>
    </row>
    <row r="4986" spans="1:25" x14ac:dyDescent="0.25">
      <c r="A4986" s="9" t="s">
        <v>8560</v>
      </c>
      <c r="B4986" s="23">
        <v>46076.502083333296</v>
      </c>
      <c r="C4986" s="23">
        <v>46076.507638888899</v>
      </c>
      <c r="D4986" s="23">
        <v>46077.375694444498</v>
      </c>
      <c r="E4986" s="9" t="s">
        <v>212</v>
      </c>
      <c r="F4986" s="9" t="s">
        <v>189</v>
      </c>
      <c r="G4986" s="9" t="s">
        <v>236</v>
      </c>
      <c r="H4986" s="9" t="s">
        <v>161</v>
      </c>
      <c r="I4986" s="9" t="s">
        <v>237</v>
      </c>
      <c r="J4986" s="9" t="s">
        <v>8561</v>
      </c>
      <c r="K4986" s="9" t="s">
        <v>215</v>
      </c>
      <c r="L4986" s="9" t="s">
        <v>351</v>
      </c>
      <c r="M4986" s="9" t="s">
        <v>1955</v>
      </c>
      <c r="N4986" s="9" t="s">
        <v>198</v>
      </c>
      <c r="O4986" s="9" t="s">
        <v>177</v>
      </c>
      <c r="P4986" s="9" t="s">
        <v>241</v>
      </c>
      <c r="Q4986" s="9" t="s">
        <v>219</v>
      </c>
      <c r="R4986" s="9">
        <v>0</v>
      </c>
      <c r="S4986" s="9">
        <v>9</v>
      </c>
      <c r="U4986" s="9" t="s">
        <v>242</v>
      </c>
      <c r="W4986" s="9">
        <v>5</v>
      </c>
      <c r="X4986" s="9">
        <f>INDEX(SLA_Policy!$D$2:$D$5,MATCH(F4986,SLA_Policy!$A$2:$A$5,0))</f>
        <v>120</v>
      </c>
      <c r="Y4986" s="9" t="str">
        <f>IF(E4986="Cancelled","Excluded",IF(D4986="",IF((SLA_Policy!$B$8-B4986)*24&gt;X4986,"Open - Breached","Open - On Track"),IF((D4986-B4986)*24&lt;=X4986,"Met","Breached")))</f>
        <v>Met</v>
      </c>
    </row>
    <row r="4987" spans="1:25" x14ac:dyDescent="0.25">
      <c r="A4987" s="9" t="s">
        <v>8562</v>
      </c>
      <c r="B4987" s="23">
        <v>46076.5090277778</v>
      </c>
      <c r="C4987" s="23">
        <v>46076.6381944444</v>
      </c>
      <c r="D4987" s="23">
        <v>46076.680555555598</v>
      </c>
      <c r="E4987" s="9" t="s">
        <v>212</v>
      </c>
      <c r="F4987" s="9" t="s">
        <v>188</v>
      </c>
      <c r="G4987" s="9" t="s">
        <v>213</v>
      </c>
      <c r="H4987" s="9" t="s">
        <v>161</v>
      </c>
      <c r="I4987" s="9" t="s">
        <v>297</v>
      </c>
      <c r="J4987" s="9" t="s">
        <v>6436</v>
      </c>
      <c r="K4987" s="9" t="s">
        <v>215</v>
      </c>
      <c r="L4987" s="9" t="s">
        <v>351</v>
      </c>
      <c r="M4987" s="9" t="s">
        <v>2661</v>
      </c>
      <c r="N4987" s="9" t="s">
        <v>196</v>
      </c>
      <c r="O4987" s="9" t="s">
        <v>177</v>
      </c>
      <c r="P4987" s="9" t="s">
        <v>457</v>
      </c>
      <c r="Q4987" s="9" t="s">
        <v>219</v>
      </c>
      <c r="R4987" s="9">
        <v>0</v>
      </c>
      <c r="S4987" s="9">
        <v>19</v>
      </c>
      <c r="U4987" s="9" t="s">
        <v>266</v>
      </c>
      <c r="W4987" s="9">
        <v>4</v>
      </c>
      <c r="X4987" s="9">
        <f>INDEX(SLA_Policy!$D$2:$D$5,MATCH(F4987,SLA_Policy!$A$2:$A$5,0))</f>
        <v>72</v>
      </c>
      <c r="Y4987" s="9" t="str">
        <f>IF(E4987="Cancelled","Excluded",IF(D4987="",IF((SLA_Policy!$B$8-B4987)*24&gt;X4987,"Open - Breached","Open - On Track"),IF((D4987-B4987)*24&lt;=X4987,"Met","Breached")))</f>
        <v>Met</v>
      </c>
    </row>
    <row r="4988" spans="1:25" x14ac:dyDescent="0.25">
      <c r="A4988" s="9" t="s">
        <v>8563</v>
      </c>
      <c r="B4988" s="23">
        <v>46076.5131944444</v>
      </c>
      <c r="C4988" s="23">
        <v>46076.515972222202</v>
      </c>
      <c r="D4988" s="23">
        <v>46076.570833333302</v>
      </c>
      <c r="E4988" s="9" t="s">
        <v>212</v>
      </c>
      <c r="F4988" s="9" t="s">
        <v>188</v>
      </c>
      <c r="G4988" s="9" t="s">
        <v>213</v>
      </c>
      <c r="H4988" s="9" t="s">
        <v>167</v>
      </c>
      <c r="I4988" s="9" t="s">
        <v>684</v>
      </c>
      <c r="J4988" s="9" t="s">
        <v>3394</v>
      </c>
      <c r="K4988" s="9" t="s">
        <v>225</v>
      </c>
      <c r="L4988" s="9" t="s">
        <v>216</v>
      </c>
      <c r="M4988" s="9" t="s">
        <v>886</v>
      </c>
      <c r="N4988" s="9" t="s">
        <v>198</v>
      </c>
      <c r="O4988" s="9" t="s">
        <v>116</v>
      </c>
      <c r="P4988" s="9" t="s">
        <v>525</v>
      </c>
      <c r="Q4988" s="9" t="s">
        <v>219</v>
      </c>
      <c r="R4988" s="9">
        <v>0</v>
      </c>
      <c r="S4988" s="9">
        <v>14</v>
      </c>
      <c r="U4988" s="9" t="s">
        <v>290</v>
      </c>
      <c r="X4988" s="9">
        <f>INDEX(SLA_Policy!$D$2:$D$5,MATCH(F4988,SLA_Policy!$A$2:$A$5,0))</f>
        <v>72</v>
      </c>
      <c r="Y4988" s="9" t="str">
        <f>IF(E4988="Cancelled","Excluded",IF(D4988="",IF((SLA_Policy!$B$8-B4988)*24&gt;X4988,"Open - Breached","Open - On Track"),IF((D4988-B4988)*24&lt;=X4988,"Met","Breached")))</f>
        <v>Met</v>
      </c>
    </row>
    <row r="4989" spans="1:25" x14ac:dyDescent="0.25">
      <c r="A4989" s="9" t="s">
        <v>8564</v>
      </c>
      <c r="B4989" s="23">
        <v>46076.523611111101</v>
      </c>
      <c r="C4989" s="23">
        <v>46076.5493055556</v>
      </c>
      <c r="D4989" s="23">
        <v>46076.7277777778</v>
      </c>
      <c r="E4989" s="9" t="s">
        <v>212</v>
      </c>
      <c r="F4989" s="9" t="s">
        <v>188</v>
      </c>
      <c r="G4989" s="9" t="s">
        <v>213</v>
      </c>
      <c r="H4989" s="9" t="s">
        <v>167</v>
      </c>
      <c r="I4989" s="9" t="s">
        <v>684</v>
      </c>
      <c r="J4989" s="9" t="s">
        <v>5421</v>
      </c>
      <c r="K4989" s="9" t="s">
        <v>215</v>
      </c>
      <c r="L4989" s="9" t="s">
        <v>104</v>
      </c>
      <c r="M4989" s="9" t="s">
        <v>391</v>
      </c>
      <c r="N4989" s="9" t="s">
        <v>197</v>
      </c>
      <c r="O4989" s="9" t="s">
        <v>116</v>
      </c>
      <c r="P4989" s="9" t="s">
        <v>234</v>
      </c>
      <c r="Q4989" s="9" t="s">
        <v>219</v>
      </c>
      <c r="R4989" s="9">
        <v>0</v>
      </c>
      <c r="S4989" s="9">
        <v>14</v>
      </c>
      <c r="U4989" s="9" t="s">
        <v>376</v>
      </c>
      <c r="W4989" s="9">
        <v>4</v>
      </c>
      <c r="X4989" s="9">
        <f>INDEX(SLA_Policy!$D$2:$D$5,MATCH(F4989,SLA_Policy!$A$2:$A$5,0))</f>
        <v>72</v>
      </c>
      <c r="Y4989" s="9" t="str">
        <f>IF(E4989="Cancelled","Excluded",IF(D4989="",IF((SLA_Policy!$B$8-B4989)*24&gt;X4989,"Open - Breached","Open - On Track"),IF((D4989-B4989)*24&lt;=X4989,"Met","Breached")))</f>
        <v>Met</v>
      </c>
    </row>
    <row r="4990" spans="1:25" x14ac:dyDescent="0.25">
      <c r="A4990" s="9" t="s">
        <v>8565</v>
      </c>
      <c r="B4990" s="23">
        <v>46076.545138888898</v>
      </c>
      <c r="C4990" s="23">
        <v>46076.59375</v>
      </c>
      <c r="D4990" s="23">
        <v>46077.372222222199</v>
      </c>
      <c r="E4990" s="9" t="s">
        <v>212</v>
      </c>
      <c r="F4990" s="9" t="s">
        <v>188</v>
      </c>
      <c r="G4990" s="9" t="s">
        <v>213</v>
      </c>
      <c r="H4990" s="9" t="s">
        <v>88</v>
      </c>
      <c r="I4990" s="9" t="s">
        <v>354</v>
      </c>
      <c r="J4990" s="9" t="s">
        <v>8566</v>
      </c>
      <c r="K4990" s="9" t="s">
        <v>262</v>
      </c>
      <c r="L4990" s="9" t="s">
        <v>311</v>
      </c>
      <c r="M4990" s="9" t="s">
        <v>3967</v>
      </c>
      <c r="N4990" s="9" t="s">
        <v>196</v>
      </c>
      <c r="O4990" s="9" t="s">
        <v>178</v>
      </c>
      <c r="P4990" s="9" t="s">
        <v>321</v>
      </c>
      <c r="Q4990" s="9" t="s">
        <v>219</v>
      </c>
      <c r="R4990" s="9">
        <v>0</v>
      </c>
      <c r="S4990" s="9">
        <v>32</v>
      </c>
      <c r="T4990" s="9" t="s">
        <v>136</v>
      </c>
      <c r="U4990" s="9" t="s">
        <v>290</v>
      </c>
      <c r="X4990" s="9">
        <f>INDEX(SLA_Policy!$D$2:$D$5,MATCH(F4990,SLA_Policy!$A$2:$A$5,0))</f>
        <v>72</v>
      </c>
      <c r="Y4990" s="9" t="str">
        <f>IF(E4990="Cancelled","Excluded",IF(D4990="",IF((SLA_Policy!$B$8-B4990)*24&gt;X4990,"Open - Breached","Open - On Track"),IF((D4990-B4990)*24&lt;=X4990,"Met","Breached")))</f>
        <v>Met</v>
      </c>
    </row>
    <row r="4991" spans="1:25" x14ac:dyDescent="0.25">
      <c r="A4991" s="9" t="s">
        <v>8567</v>
      </c>
      <c r="B4991" s="23">
        <v>46076.552083333299</v>
      </c>
      <c r="C4991" s="23">
        <v>46076.586805555598</v>
      </c>
      <c r="D4991" s="23">
        <v>46077.601388888899</v>
      </c>
      <c r="E4991" s="9" t="s">
        <v>212</v>
      </c>
      <c r="F4991" s="9" t="s">
        <v>189</v>
      </c>
      <c r="G4991" s="9" t="s">
        <v>213</v>
      </c>
      <c r="H4991" s="9" t="s">
        <v>162</v>
      </c>
      <c r="I4991" s="9" t="s">
        <v>244</v>
      </c>
      <c r="J4991" s="9" t="s">
        <v>3061</v>
      </c>
      <c r="K4991" s="9" t="s">
        <v>239</v>
      </c>
      <c r="L4991" s="9" t="s">
        <v>216</v>
      </c>
      <c r="M4991" s="9" t="s">
        <v>1609</v>
      </c>
      <c r="N4991" s="9" t="s">
        <v>196</v>
      </c>
      <c r="O4991" s="9" t="s">
        <v>179</v>
      </c>
      <c r="P4991" s="9" t="s">
        <v>284</v>
      </c>
      <c r="Q4991" s="9" t="s">
        <v>219</v>
      </c>
      <c r="R4991" s="9">
        <v>0</v>
      </c>
      <c r="S4991" s="9">
        <v>36</v>
      </c>
      <c r="U4991" s="9" t="s">
        <v>248</v>
      </c>
      <c r="X4991" s="9">
        <f>INDEX(SLA_Policy!$D$2:$D$5,MATCH(F4991,SLA_Policy!$A$2:$A$5,0))</f>
        <v>120</v>
      </c>
      <c r="Y4991" s="9" t="str">
        <f>IF(E4991="Cancelled","Excluded",IF(D4991="",IF((SLA_Policy!$B$8-B4991)*24&gt;X4991,"Open - Breached","Open - On Track"),IF((D4991-B4991)*24&lt;=X4991,"Met","Breached")))</f>
        <v>Met</v>
      </c>
    </row>
    <row r="4992" spans="1:25" x14ac:dyDescent="0.25">
      <c r="A4992" s="9" t="s">
        <v>8568</v>
      </c>
      <c r="B4992" s="23">
        <v>46076.552777777797</v>
      </c>
      <c r="C4992" s="23">
        <v>46076.579166666699</v>
      </c>
      <c r="D4992" s="23">
        <v>46078.352083333302</v>
      </c>
      <c r="E4992" s="9" t="s">
        <v>212</v>
      </c>
      <c r="F4992" s="9" t="s">
        <v>189</v>
      </c>
      <c r="G4992" s="9" t="s">
        <v>236</v>
      </c>
      <c r="H4992" s="9" t="s">
        <v>161</v>
      </c>
      <c r="I4992" s="9" t="s">
        <v>237</v>
      </c>
      <c r="J4992" s="9" t="s">
        <v>555</v>
      </c>
      <c r="K4992" s="9" t="s">
        <v>246</v>
      </c>
      <c r="L4992" s="9" t="s">
        <v>371</v>
      </c>
      <c r="M4992" s="9" t="s">
        <v>8569</v>
      </c>
      <c r="N4992" s="9" t="s">
        <v>196</v>
      </c>
      <c r="O4992" s="9" t="s">
        <v>177</v>
      </c>
      <c r="P4992" s="9" t="s">
        <v>300</v>
      </c>
      <c r="Q4992" s="9" t="s">
        <v>219</v>
      </c>
      <c r="R4992" s="9">
        <v>0</v>
      </c>
      <c r="S4992" s="9">
        <v>10</v>
      </c>
      <c r="U4992" s="9" t="s">
        <v>242</v>
      </c>
      <c r="X4992" s="9">
        <f>INDEX(SLA_Policy!$D$2:$D$5,MATCH(F4992,SLA_Policy!$A$2:$A$5,0))</f>
        <v>120</v>
      </c>
      <c r="Y4992" s="9" t="str">
        <f>IF(E4992="Cancelled","Excluded",IF(D4992="",IF((SLA_Policy!$B$8-B4992)*24&gt;X4992,"Open - Breached","Open - On Track"),IF((D4992-B4992)*24&lt;=X4992,"Met","Breached")))</f>
        <v>Met</v>
      </c>
    </row>
    <row r="4993" spans="1:25" x14ac:dyDescent="0.25">
      <c r="A4993" s="9" t="s">
        <v>8570</v>
      </c>
      <c r="B4993" s="23">
        <v>46076.5625</v>
      </c>
      <c r="C4993" s="23">
        <v>46076.574999999997</v>
      </c>
      <c r="D4993" s="23">
        <v>46077.408333333296</v>
      </c>
      <c r="E4993" s="9" t="s">
        <v>212</v>
      </c>
      <c r="F4993" s="9" t="s">
        <v>188</v>
      </c>
      <c r="G4993" s="9" t="s">
        <v>213</v>
      </c>
      <c r="H4993" s="9" t="s">
        <v>165</v>
      </c>
      <c r="I4993" s="9" t="s">
        <v>567</v>
      </c>
      <c r="J4993" s="9" t="s">
        <v>4872</v>
      </c>
      <c r="K4993" s="9" t="s">
        <v>246</v>
      </c>
      <c r="L4993" s="9" t="s">
        <v>311</v>
      </c>
      <c r="M4993" s="9" t="s">
        <v>1531</v>
      </c>
      <c r="N4993" s="9" t="s">
        <v>199</v>
      </c>
      <c r="O4993" s="9" t="s">
        <v>116</v>
      </c>
      <c r="P4993" s="9" t="s">
        <v>342</v>
      </c>
      <c r="Q4993" s="9" t="s">
        <v>219</v>
      </c>
      <c r="R4993" s="9">
        <v>0</v>
      </c>
      <c r="S4993" s="9">
        <v>23</v>
      </c>
      <c r="U4993" s="9" t="s">
        <v>266</v>
      </c>
      <c r="W4993" s="9">
        <v>5</v>
      </c>
      <c r="X4993" s="9">
        <f>INDEX(SLA_Policy!$D$2:$D$5,MATCH(F4993,SLA_Policy!$A$2:$A$5,0))</f>
        <v>72</v>
      </c>
      <c r="Y4993" s="9" t="str">
        <f>IF(E4993="Cancelled","Excluded",IF(D4993="",IF((SLA_Policy!$B$8-B4993)*24&gt;X4993,"Open - Breached","Open - On Track"),IF((D4993-B4993)*24&lt;=X4993,"Met","Breached")))</f>
        <v>Met</v>
      </c>
    </row>
    <row r="4994" spans="1:25" x14ac:dyDescent="0.25">
      <c r="A4994" s="9" t="s">
        <v>8571</v>
      </c>
      <c r="B4994" s="23">
        <v>46076.581250000003</v>
      </c>
      <c r="C4994" s="23">
        <v>46076.584027777797</v>
      </c>
      <c r="D4994" s="23">
        <v>46076.706944444399</v>
      </c>
      <c r="E4994" s="9" t="s">
        <v>212</v>
      </c>
      <c r="F4994" s="9" t="s">
        <v>188</v>
      </c>
      <c r="G4994" s="9" t="s">
        <v>213</v>
      </c>
      <c r="H4994" s="9" t="s">
        <v>162</v>
      </c>
      <c r="I4994" s="9" t="s">
        <v>345</v>
      </c>
      <c r="J4994" s="9" t="s">
        <v>4140</v>
      </c>
      <c r="K4994" s="9" t="s">
        <v>303</v>
      </c>
      <c r="L4994" s="9" t="s">
        <v>282</v>
      </c>
      <c r="M4994" s="9" t="s">
        <v>5079</v>
      </c>
      <c r="N4994" s="9" t="s">
        <v>199</v>
      </c>
      <c r="O4994" s="9" t="s">
        <v>116</v>
      </c>
      <c r="P4994" s="9" t="s">
        <v>342</v>
      </c>
      <c r="Q4994" s="9" t="s">
        <v>219</v>
      </c>
      <c r="R4994" s="9">
        <v>0</v>
      </c>
      <c r="S4994" s="9">
        <v>16</v>
      </c>
      <c r="U4994" s="9" t="s">
        <v>661</v>
      </c>
      <c r="X4994" s="9">
        <f>INDEX(SLA_Policy!$D$2:$D$5,MATCH(F4994,SLA_Policy!$A$2:$A$5,0))</f>
        <v>72</v>
      </c>
      <c r="Y4994" s="9" t="str">
        <f>IF(E4994="Cancelled","Excluded",IF(D4994="",IF((SLA_Policy!$B$8-B4994)*24&gt;X4994,"Open - Breached","Open - On Track"),IF((D4994-B4994)*24&lt;=X4994,"Met","Breached")))</f>
        <v>Met</v>
      </c>
    </row>
    <row r="4995" spans="1:25" x14ac:dyDescent="0.25">
      <c r="A4995" s="9" t="s">
        <v>8572</v>
      </c>
      <c r="B4995" s="23">
        <v>46076.587500000001</v>
      </c>
      <c r="C4995" s="23">
        <v>46076.645138888904</v>
      </c>
      <c r="D4995" s="23">
        <v>46078.451388888898</v>
      </c>
      <c r="E4995" s="9" t="s">
        <v>212</v>
      </c>
      <c r="F4995" s="9" t="s">
        <v>188</v>
      </c>
      <c r="G4995" s="9" t="s">
        <v>213</v>
      </c>
      <c r="H4995" s="9" t="s">
        <v>88</v>
      </c>
      <c r="I4995" s="9" t="s">
        <v>268</v>
      </c>
      <c r="J4995" s="9" t="s">
        <v>1908</v>
      </c>
      <c r="K4995" s="9" t="s">
        <v>262</v>
      </c>
      <c r="L4995" s="9" t="s">
        <v>311</v>
      </c>
      <c r="M4995" s="9" t="s">
        <v>1249</v>
      </c>
      <c r="N4995" s="9" t="s">
        <v>197</v>
      </c>
      <c r="O4995" s="9" t="s">
        <v>178</v>
      </c>
      <c r="P4995" s="9" t="s">
        <v>360</v>
      </c>
      <c r="Q4995" s="9" t="s">
        <v>219</v>
      </c>
      <c r="R4995" s="9">
        <v>0</v>
      </c>
      <c r="S4995" s="9">
        <v>44</v>
      </c>
      <c r="T4995" s="9" t="s">
        <v>220</v>
      </c>
      <c r="U4995" s="9" t="s">
        <v>221</v>
      </c>
      <c r="X4995" s="9">
        <f>INDEX(SLA_Policy!$D$2:$D$5,MATCH(F4995,SLA_Policy!$A$2:$A$5,0))</f>
        <v>72</v>
      </c>
      <c r="Y4995" s="9" t="str">
        <f>IF(E4995="Cancelled","Excluded",IF(D4995="",IF((SLA_Policy!$B$8-B4995)*24&gt;X4995,"Open - Breached","Open - On Track"),IF((D4995-B4995)*24&lt;=X4995,"Met","Breached")))</f>
        <v>Met</v>
      </c>
    </row>
    <row r="4996" spans="1:25" x14ac:dyDescent="0.25">
      <c r="A4996" s="9" t="s">
        <v>8573</v>
      </c>
      <c r="B4996" s="23">
        <v>46076.6069444444</v>
      </c>
      <c r="C4996" s="23">
        <v>46076.607638888898</v>
      </c>
      <c r="D4996" s="23">
        <v>46077.34375</v>
      </c>
      <c r="E4996" s="9" t="s">
        <v>212</v>
      </c>
      <c r="F4996" s="9" t="s">
        <v>188</v>
      </c>
      <c r="G4996" s="9" t="s">
        <v>213</v>
      </c>
      <c r="H4996" s="9" t="s">
        <v>167</v>
      </c>
      <c r="I4996" s="9" t="s">
        <v>349</v>
      </c>
      <c r="J4996" s="9" t="s">
        <v>8574</v>
      </c>
      <c r="K4996" s="9" t="s">
        <v>303</v>
      </c>
      <c r="L4996" s="9" t="s">
        <v>216</v>
      </c>
      <c r="M4996" s="9" t="s">
        <v>3327</v>
      </c>
      <c r="N4996" s="9" t="s">
        <v>198</v>
      </c>
      <c r="O4996" s="9" t="s">
        <v>116</v>
      </c>
      <c r="P4996" s="9" t="s">
        <v>295</v>
      </c>
      <c r="Q4996" s="9" t="s">
        <v>219</v>
      </c>
      <c r="R4996" s="9">
        <v>0</v>
      </c>
      <c r="S4996" s="9">
        <v>29</v>
      </c>
      <c r="U4996" s="9" t="s">
        <v>140</v>
      </c>
      <c r="V4996" s="9" t="s">
        <v>8370</v>
      </c>
      <c r="W4996" s="9">
        <v>4</v>
      </c>
      <c r="X4996" s="9">
        <f>INDEX(SLA_Policy!$D$2:$D$5,MATCH(F4996,SLA_Policy!$A$2:$A$5,0))</f>
        <v>72</v>
      </c>
      <c r="Y4996" s="9" t="str">
        <f>IF(E4996="Cancelled","Excluded",IF(D4996="",IF((SLA_Policy!$B$8-B4996)*24&gt;X4996,"Open - Breached","Open - On Track"),IF((D4996-B4996)*24&lt;=X4996,"Met","Breached")))</f>
        <v>Met</v>
      </c>
    </row>
    <row r="4997" spans="1:25" x14ac:dyDescent="0.25">
      <c r="A4997" s="9" t="s">
        <v>8575</v>
      </c>
      <c r="B4997" s="23">
        <v>46076.608333333301</v>
      </c>
      <c r="C4997" s="23">
        <v>46076.6472222222</v>
      </c>
      <c r="D4997" s="23">
        <v>46076.7006944444</v>
      </c>
      <c r="E4997" s="9" t="s">
        <v>212</v>
      </c>
      <c r="F4997" s="9" t="s">
        <v>188</v>
      </c>
      <c r="G4997" s="9" t="s">
        <v>213</v>
      </c>
      <c r="H4997" s="9" t="s">
        <v>88</v>
      </c>
      <c r="I4997" s="9" t="s">
        <v>268</v>
      </c>
      <c r="J4997" s="9" t="s">
        <v>269</v>
      </c>
      <c r="K4997" s="9" t="s">
        <v>303</v>
      </c>
      <c r="L4997" s="9" t="s">
        <v>270</v>
      </c>
      <c r="M4997" s="9" t="s">
        <v>1298</v>
      </c>
      <c r="N4997" s="9" t="s">
        <v>197</v>
      </c>
      <c r="O4997" s="9" t="s">
        <v>178</v>
      </c>
      <c r="P4997" s="9" t="s">
        <v>414</v>
      </c>
      <c r="Q4997" s="9" t="s">
        <v>219</v>
      </c>
      <c r="R4997" s="9">
        <v>0</v>
      </c>
      <c r="S4997" s="9">
        <v>12</v>
      </c>
      <c r="T4997" s="9" t="s">
        <v>136</v>
      </c>
      <c r="U4997" s="9" t="s">
        <v>376</v>
      </c>
      <c r="W4997" s="9">
        <v>4</v>
      </c>
      <c r="X4997" s="9">
        <f>INDEX(SLA_Policy!$D$2:$D$5,MATCH(F4997,SLA_Policy!$A$2:$A$5,0))</f>
        <v>72</v>
      </c>
      <c r="Y4997" s="9" t="str">
        <f>IF(E4997="Cancelled","Excluded",IF(D4997="",IF((SLA_Policy!$B$8-B4997)*24&gt;X4997,"Open - Breached","Open - On Track"),IF((D4997-B4997)*24&lt;=X4997,"Met","Breached")))</f>
        <v>Met</v>
      </c>
    </row>
    <row r="4998" spans="1:25" x14ac:dyDescent="0.25">
      <c r="A4998" s="9" t="s">
        <v>8576</v>
      </c>
      <c r="B4998" s="23">
        <v>46076.609722222202</v>
      </c>
      <c r="C4998" s="23">
        <v>46076.622916666704</v>
      </c>
      <c r="D4998" s="23">
        <v>46077.395138888904</v>
      </c>
      <c r="E4998" s="9" t="s">
        <v>212</v>
      </c>
      <c r="F4998" s="9" t="s">
        <v>188</v>
      </c>
      <c r="G4998" s="9" t="s">
        <v>236</v>
      </c>
      <c r="H4998" s="9" t="s">
        <v>161</v>
      </c>
      <c r="I4998" s="9" t="s">
        <v>505</v>
      </c>
      <c r="J4998" s="9" t="s">
        <v>2460</v>
      </c>
      <c r="K4998" s="9" t="s">
        <v>303</v>
      </c>
      <c r="L4998" s="9" t="s">
        <v>311</v>
      </c>
      <c r="M4998" s="9" t="s">
        <v>1539</v>
      </c>
      <c r="N4998" s="9" t="s">
        <v>196</v>
      </c>
      <c r="O4998" s="9" t="s">
        <v>177</v>
      </c>
      <c r="P4998" s="9" t="s">
        <v>457</v>
      </c>
      <c r="Q4998" s="9" t="s">
        <v>273</v>
      </c>
      <c r="R4998" s="9">
        <v>0</v>
      </c>
      <c r="S4998" s="9">
        <v>86</v>
      </c>
      <c r="U4998" s="9" t="s">
        <v>242</v>
      </c>
      <c r="X4998" s="9">
        <f>INDEX(SLA_Policy!$D$2:$D$5,MATCH(F4998,SLA_Policy!$A$2:$A$5,0))</f>
        <v>72</v>
      </c>
      <c r="Y4998" s="9" t="str">
        <f>IF(E4998="Cancelled","Excluded",IF(D4998="",IF((SLA_Policy!$B$8-B4998)*24&gt;X4998,"Open - Breached","Open - On Track"),IF((D4998-B4998)*24&lt;=X4998,"Met","Breached")))</f>
        <v>Met</v>
      </c>
    </row>
    <row r="4999" spans="1:25" x14ac:dyDescent="0.25">
      <c r="A4999" s="9" t="s">
        <v>8577</v>
      </c>
      <c r="B4999" s="23">
        <v>46076.614583333299</v>
      </c>
      <c r="C4999" s="23">
        <v>46077.372916666704</v>
      </c>
      <c r="D4999" s="23">
        <v>46078.328472222202</v>
      </c>
      <c r="E4999" s="9" t="s">
        <v>212</v>
      </c>
      <c r="F4999" s="9" t="s">
        <v>189</v>
      </c>
      <c r="G4999" s="9" t="s">
        <v>213</v>
      </c>
      <c r="H4999" s="9" t="s">
        <v>163</v>
      </c>
      <c r="I4999" s="9" t="s">
        <v>223</v>
      </c>
      <c r="J4999" s="9" t="s">
        <v>1796</v>
      </c>
      <c r="K4999" s="9" t="s">
        <v>215</v>
      </c>
      <c r="L4999" s="9" t="s">
        <v>311</v>
      </c>
      <c r="M4999" s="9" t="s">
        <v>1420</v>
      </c>
      <c r="N4999" s="9" t="s">
        <v>196</v>
      </c>
      <c r="O4999" s="9" t="s">
        <v>176</v>
      </c>
      <c r="P4999" s="9" t="s">
        <v>228</v>
      </c>
      <c r="Q4999" s="9" t="s">
        <v>219</v>
      </c>
      <c r="R4999" s="9">
        <v>0</v>
      </c>
      <c r="S4999" s="9">
        <v>102</v>
      </c>
      <c r="T4999" s="9" t="s">
        <v>220</v>
      </c>
      <c r="U4999" s="9" t="s">
        <v>230</v>
      </c>
      <c r="X4999" s="9">
        <f>INDEX(SLA_Policy!$D$2:$D$5,MATCH(F4999,SLA_Policy!$A$2:$A$5,0))</f>
        <v>120</v>
      </c>
      <c r="Y4999" s="9" t="str">
        <f>IF(E4999="Cancelled","Excluded",IF(D4999="",IF((SLA_Policy!$B$8-B4999)*24&gt;X4999,"Open - Breached","Open - On Track"),IF((D4999-B4999)*24&lt;=X4999,"Met","Breached")))</f>
        <v>Met</v>
      </c>
    </row>
    <row r="5000" spans="1:25" x14ac:dyDescent="0.25">
      <c r="A5000" s="9" t="s">
        <v>8578</v>
      </c>
      <c r="B5000" s="23">
        <v>46076.626388888901</v>
      </c>
      <c r="C5000" s="23">
        <v>46076.655555555597</v>
      </c>
      <c r="D5000" s="23">
        <v>46078.372916666704</v>
      </c>
      <c r="E5000" s="9" t="s">
        <v>212</v>
      </c>
      <c r="F5000" s="9" t="s">
        <v>188</v>
      </c>
      <c r="G5000" s="9" t="s">
        <v>213</v>
      </c>
      <c r="H5000" s="9" t="s">
        <v>167</v>
      </c>
      <c r="I5000" s="9" t="s">
        <v>362</v>
      </c>
      <c r="J5000" s="9" t="s">
        <v>1743</v>
      </c>
      <c r="K5000" s="9" t="s">
        <v>225</v>
      </c>
      <c r="L5000" s="9" t="s">
        <v>104</v>
      </c>
      <c r="M5000" s="9" t="s">
        <v>3736</v>
      </c>
      <c r="N5000" s="9" t="s">
        <v>197</v>
      </c>
      <c r="O5000" s="9" t="s">
        <v>176</v>
      </c>
      <c r="P5000" s="9" t="s">
        <v>570</v>
      </c>
      <c r="Q5000" s="9" t="s">
        <v>219</v>
      </c>
      <c r="R5000" s="9">
        <v>2</v>
      </c>
      <c r="S5000" s="9">
        <v>60</v>
      </c>
      <c r="U5000" s="9" t="s">
        <v>248</v>
      </c>
      <c r="X5000" s="9">
        <f>INDEX(SLA_Policy!$D$2:$D$5,MATCH(F5000,SLA_Policy!$A$2:$A$5,0))</f>
        <v>72</v>
      </c>
      <c r="Y5000" s="9" t="str">
        <f>IF(E5000="Cancelled","Excluded",IF(D5000="",IF((SLA_Policy!$B$8-B5000)*24&gt;X5000,"Open - Breached","Open - On Track"),IF((D5000-B5000)*24&lt;=X5000,"Met","Breached")))</f>
        <v>Met</v>
      </c>
    </row>
    <row r="5001" spans="1:25" x14ac:dyDescent="0.25">
      <c r="A5001" s="9" t="s">
        <v>8579</v>
      </c>
      <c r="B5001" s="23">
        <v>46076.627777777801</v>
      </c>
      <c r="C5001" s="23">
        <v>46076.641666666699</v>
      </c>
      <c r="D5001" s="23">
        <v>46083.3347222222</v>
      </c>
      <c r="E5001" s="9" t="s">
        <v>212</v>
      </c>
      <c r="F5001" s="9" t="s">
        <v>188</v>
      </c>
      <c r="G5001" s="9" t="s">
        <v>236</v>
      </c>
      <c r="H5001" s="9" t="s">
        <v>164</v>
      </c>
      <c r="I5001" s="9" t="s">
        <v>421</v>
      </c>
      <c r="J5001" s="9" t="s">
        <v>778</v>
      </c>
      <c r="K5001" s="9" t="s">
        <v>246</v>
      </c>
      <c r="L5001" s="9" t="s">
        <v>216</v>
      </c>
      <c r="M5001" s="9" t="s">
        <v>2928</v>
      </c>
      <c r="N5001" s="9" t="s">
        <v>196</v>
      </c>
      <c r="O5001" s="9" t="s">
        <v>180</v>
      </c>
      <c r="P5001" s="9" t="s">
        <v>368</v>
      </c>
      <c r="Q5001" s="9" t="s">
        <v>219</v>
      </c>
      <c r="R5001" s="9">
        <v>0</v>
      </c>
      <c r="S5001" s="9">
        <v>21</v>
      </c>
      <c r="T5001" s="9" t="s">
        <v>343</v>
      </c>
      <c r="U5001" s="9" t="s">
        <v>242</v>
      </c>
      <c r="X5001" s="9">
        <f>INDEX(SLA_Policy!$D$2:$D$5,MATCH(F5001,SLA_Policy!$A$2:$A$5,0))</f>
        <v>72</v>
      </c>
      <c r="Y5001" s="9" t="str">
        <f>IF(E5001="Cancelled","Excluded",IF(D5001="",IF((SLA_Policy!$B$8-B5001)*24&gt;X5001,"Open - Breached","Open - On Track"),IF((D5001-B5001)*24&lt;=X5001,"Met","Breached")))</f>
        <v>Breached</v>
      </c>
    </row>
    <row r="5002" spans="1:25" x14ac:dyDescent="0.25">
      <c r="A5002" s="9" t="s">
        <v>8580</v>
      </c>
      <c r="B5002" s="23">
        <v>46076.629166666702</v>
      </c>
      <c r="C5002" s="23">
        <v>46076.692361111098</v>
      </c>
      <c r="D5002" s="23">
        <v>46076.720138888901</v>
      </c>
      <c r="E5002" s="9" t="s">
        <v>212</v>
      </c>
      <c r="F5002" s="9" t="s">
        <v>188</v>
      </c>
      <c r="G5002" s="9" t="s">
        <v>213</v>
      </c>
      <c r="H5002" s="9" t="s">
        <v>165</v>
      </c>
      <c r="I5002" s="9" t="s">
        <v>567</v>
      </c>
      <c r="J5002" s="9" t="s">
        <v>7757</v>
      </c>
      <c r="K5002" s="9" t="s">
        <v>303</v>
      </c>
      <c r="L5002" s="9" t="s">
        <v>104</v>
      </c>
      <c r="M5002" s="9" t="s">
        <v>4380</v>
      </c>
      <c r="N5002" s="9" t="s">
        <v>197</v>
      </c>
      <c r="O5002" s="9" t="s">
        <v>116</v>
      </c>
      <c r="P5002" s="9" t="s">
        <v>218</v>
      </c>
      <c r="Q5002" s="9" t="s">
        <v>219</v>
      </c>
      <c r="R5002" s="9">
        <v>0</v>
      </c>
      <c r="S5002" s="9">
        <v>32</v>
      </c>
      <c r="U5002" s="9" t="s">
        <v>266</v>
      </c>
      <c r="W5002" s="9">
        <v>4</v>
      </c>
      <c r="X5002" s="9">
        <f>INDEX(SLA_Policy!$D$2:$D$5,MATCH(F5002,SLA_Policy!$A$2:$A$5,0))</f>
        <v>72</v>
      </c>
      <c r="Y5002" s="9" t="str">
        <f>IF(E5002="Cancelled","Excluded",IF(D5002="",IF((SLA_Policy!$B$8-B5002)*24&gt;X5002,"Open - Breached","Open - On Track"),IF((D5002-B5002)*24&lt;=X5002,"Met","Breached")))</f>
        <v>Met</v>
      </c>
    </row>
    <row r="5003" spans="1:25" x14ac:dyDescent="0.25">
      <c r="A5003" s="9" t="s">
        <v>8581</v>
      </c>
      <c r="B5003" s="23">
        <v>46076.644444444399</v>
      </c>
      <c r="C5003" s="23">
        <v>46076.724999999999</v>
      </c>
      <c r="D5003" s="23">
        <v>46077.366666666698</v>
      </c>
      <c r="E5003" s="9" t="s">
        <v>212</v>
      </c>
      <c r="F5003" s="9" t="s">
        <v>188</v>
      </c>
      <c r="G5003" s="9" t="s">
        <v>213</v>
      </c>
      <c r="H5003" s="9" t="s">
        <v>167</v>
      </c>
      <c r="I5003" s="9" t="s">
        <v>349</v>
      </c>
      <c r="J5003" s="9" t="s">
        <v>8582</v>
      </c>
      <c r="K5003" s="9" t="s">
        <v>215</v>
      </c>
      <c r="L5003" s="9" t="s">
        <v>104</v>
      </c>
      <c r="M5003" s="9" t="s">
        <v>391</v>
      </c>
      <c r="N5003" s="9" t="s">
        <v>197</v>
      </c>
      <c r="O5003" s="9" t="s">
        <v>116</v>
      </c>
      <c r="P5003" s="9" t="s">
        <v>590</v>
      </c>
      <c r="Q5003" s="9" t="s">
        <v>219</v>
      </c>
      <c r="R5003" s="9">
        <v>0</v>
      </c>
      <c r="S5003" s="9">
        <v>18</v>
      </c>
      <c r="U5003" s="9" t="s">
        <v>140</v>
      </c>
      <c r="V5003" s="9" t="s">
        <v>8370</v>
      </c>
      <c r="W5003" s="9">
        <v>5</v>
      </c>
      <c r="X5003" s="9">
        <f>INDEX(SLA_Policy!$D$2:$D$5,MATCH(F5003,SLA_Policy!$A$2:$A$5,0))</f>
        <v>72</v>
      </c>
      <c r="Y5003" s="9" t="str">
        <f>IF(E5003="Cancelled","Excluded",IF(D5003="",IF((SLA_Policy!$B$8-B5003)*24&gt;X5003,"Open - Breached","Open - On Track"),IF((D5003-B5003)*24&lt;=X5003,"Met","Breached")))</f>
        <v>Met</v>
      </c>
    </row>
    <row r="5004" spans="1:25" x14ac:dyDescent="0.25">
      <c r="A5004" s="9" t="s">
        <v>8583</v>
      </c>
      <c r="B5004" s="23">
        <v>46076.651388888902</v>
      </c>
      <c r="C5004" s="23">
        <v>46076.712500000001</v>
      </c>
      <c r="D5004" s="23">
        <v>46079.683333333298</v>
      </c>
      <c r="E5004" s="9" t="s">
        <v>212</v>
      </c>
      <c r="F5004" s="9" t="s">
        <v>189</v>
      </c>
      <c r="G5004" s="9" t="s">
        <v>236</v>
      </c>
      <c r="H5004" s="9" t="s">
        <v>167</v>
      </c>
      <c r="I5004" s="9" t="s">
        <v>255</v>
      </c>
      <c r="J5004" s="9" t="s">
        <v>1517</v>
      </c>
      <c r="K5004" s="9" t="s">
        <v>246</v>
      </c>
      <c r="L5004" s="9" t="s">
        <v>351</v>
      </c>
      <c r="M5004" s="9" t="s">
        <v>6877</v>
      </c>
      <c r="N5004" s="9" t="s">
        <v>196</v>
      </c>
      <c r="O5004" s="9" t="s">
        <v>176</v>
      </c>
      <c r="P5004" s="9" t="s">
        <v>419</v>
      </c>
      <c r="Q5004" s="9" t="s">
        <v>219</v>
      </c>
      <c r="R5004" s="9">
        <v>1</v>
      </c>
      <c r="S5004" s="9">
        <v>31</v>
      </c>
      <c r="U5004" s="9" t="s">
        <v>242</v>
      </c>
      <c r="W5004" s="9">
        <v>3</v>
      </c>
      <c r="X5004" s="9">
        <f>INDEX(SLA_Policy!$D$2:$D$5,MATCH(F5004,SLA_Policy!$A$2:$A$5,0))</f>
        <v>120</v>
      </c>
      <c r="Y5004" s="9" t="str">
        <f>IF(E5004="Cancelled","Excluded",IF(D5004="",IF((SLA_Policy!$B$8-B5004)*24&gt;X5004,"Open - Breached","Open - On Track"),IF((D5004-B5004)*24&lt;=X5004,"Met","Breached")))</f>
        <v>Met</v>
      </c>
    </row>
    <row r="5005" spans="1:25" x14ac:dyDescent="0.25">
      <c r="A5005" s="9" t="s">
        <v>8584</v>
      </c>
      <c r="B5005" s="23">
        <v>46076.659722222197</v>
      </c>
      <c r="C5005" s="23">
        <v>46076.663888888899</v>
      </c>
      <c r="D5005" s="23">
        <v>46077.3930555556</v>
      </c>
      <c r="E5005" s="9" t="s">
        <v>212</v>
      </c>
      <c r="F5005" s="9" t="s">
        <v>189</v>
      </c>
      <c r="G5005" s="9" t="s">
        <v>236</v>
      </c>
      <c r="H5005" s="9" t="s">
        <v>167</v>
      </c>
      <c r="I5005" s="9" t="s">
        <v>255</v>
      </c>
      <c r="J5005" s="9" t="s">
        <v>2458</v>
      </c>
      <c r="K5005" s="9" t="s">
        <v>215</v>
      </c>
      <c r="L5005" s="9" t="s">
        <v>104</v>
      </c>
      <c r="M5005" s="9" t="s">
        <v>1171</v>
      </c>
      <c r="N5005" s="9" t="s">
        <v>198</v>
      </c>
      <c r="O5005" s="9" t="s">
        <v>180</v>
      </c>
      <c r="P5005" s="9" t="s">
        <v>368</v>
      </c>
      <c r="Q5005" s="9" t="s">
        <v>219</v>
      </c>
      <c r="R5005" s="9">
        <v>0</v>
      </c>
      <c r="S5005" s="9">
        <v>31</v>
      </c>
      <c r="U5005" s="9" t="s">
        <v>242</v>
      </c>
      <c r="X5005" s="9">
        <f>INDEX(SLA_Policy!$D$2:$D$5,MATCH(F5005,SLA_Policy!$A$2:$A$5,0))</f>
        <v>120</v>
      </c>
      <c r="Y5005" s="9" t="str">
        <f>IF(E5005="Cancelled","Excluded",IF(D5005="",IF((SLA_Policy!$B$8-B5005)*24&gt;X5005,"Open - Breached","Open - On Track"),IF((D5005-B5005)*24&lt;=X5005,"Met","Breached")))</f>
        <v>Met</v>
      </c>
    </row>
    <row r="5006" spans="1:25" x14ac:dyDescent="0.25">
      <c r="A5006" s="9" t="s">
        <v>8585</v>
      </c>
      <c r="B5006" s="23">
        <v>46076.675694444399</v>
      </c>
      <c r="C5006" s="23">
        <v>46076.689583333296</v>
      </c>
      <c r="D5006" s="23">
        <v>46077.484722222202</v>
      </c>
      <c r="E5006" s="9" t="s">
        <v>212</v>
      </c>
      <c r="F5006" s="9" t="s">
        <v>188</v>
      </c>
      <c r="G5006" s="9" t="s">
        <v>213</v>
      </c>
      <c r="H5006" s="9" t="s">
        <v>163</v>
      </c>
      <c r="I5006" s="9" t="s">
        <v>223</v>
      </c>
      <c r="J5006" s="9" t="s">
        <v>4637</v>
      </c>
      <c r="K5006" s="9" t="s">
        <v>303</v>
      </c>
      <c r="L5006" s="9" t="s">
        <v>216</v>
      </c>
      <c r="M5006" s="9" t="s">
        <v>2216</v>
      </c>
      <c r="N5006" s="9" t="s">
        <v>198</v>
      </c>
      <c r="O5006" s="9" t="s">
        <v>176</v>
      </c>
      <c r="P5006" s="9" t="s">
        <v>228</v>
      </c>
      <c r="Q5006" s="9" t="s">
        <v>219</v>
      </c>
      <c r="R5006" s="9">
        <v>0</v>
      </c>
      <c r="S5006" s="9">
        <v>49</v>
      </c>
      <c r="T5006" s="9" t="s">
        <v>220</v>
      </c>
      <c r="U5006" s="9" t="s">
        <v>230</v>
      </c>
      <c r="X5006" s="9">
        <f>INDEX(SLA_Policy!$D$2:$D$5,MATCH(F5006,SLA_Policy!$A$2:$A$5,0))</f>
        <v>72</v>
      </c>
      <c r="Y5006" s="9" t="str">
        <f>IF(E5006="Cancelled","Excluded",IF(D5006="",IF((SLA_Policy!$B$8-B5006)*24&gt;X5006,"Open - Breached","Open - On Track"),IF((D5006-B5006)*24&lt;=X5006,"Met","Breached")))</f>
        <v>Met</v>
      </c>
    </row>
    <row r="5007" spans="1:25" x14ac:dyDescent="0.25">
      <c r="A5007" s="9" t="s">
        <v>8586</v>
      </c>
      <c r="B5007" s="23">
        <v>46076.677777777797</v>
      </c>
      <c r="C5007" s="23">
        <v>46077.368055555598</v>
      </c>
      <c r="D5007" s="23">
        <v>46077.395138888904</v>
      </c>
      <c r="E5007" s="9" t="s">
        <v>212</v>
      </c>
      <c r="F5007" s="9" t="s">
        <v>189</v>
      </c>
      <c r="G5007" s="9" t="s">
        <v>213</v>
      </c>
      <c r="H5007" s="9" t="s">
        <v>88</v>
      </c>
      <c r="I5007" s="9" t="s">
        <v>268</v>
      </c>
      <c r="J5007" s="9" t="s">
        <v>1386</v>
      </c>
      <c r="K5007" s="9" t="s">
        <v>262</v>
      </c>
      <c r="L5007" s="9" t="s">
        <v>311</v>
      </c>
      <c r="M5007" s="9" t="s">
        <v>8587</v>
      </c>
      <c r="N5007" s="9" t="s">
        <v>196</v>
      </c>
      <c r="O5007" s="9" t="s">
        <v>176</v>
      </c>
      <c r="P5007" s="9" t="s">
        <v>570</v>
      </c>
      <c r="Q5007" s="9" t="s">
        <v>273</v>
      </c>
      <c r="R5007" s="9">
        <v>0</v>
      </c>
      <c r="S5007" s="9">
        <v>13</v>
      </c>
      <c r="T5007" s="9" t="s">
        <v>229</v>
      </c>
      <c r="U5007" s="9" t="s">
        <v>661</v>
      </c>
      <c r="X5007" s="9">
        <f>INDEX(SLA_Policy!$D$2:$D$5,MATCH(F5007,SLA_Policy!$A$2:$A$5,0))</f>
        <v>120</v>
      </c>
      <c r="Y5007" s="9" t="str">
        <f>IF(E5007="Cancelled","Excluded",IF(D5007="",IF((SLA_Policy!$B$8-B5007)*24&gt;X5007,"Open - Breached","Open - On Track"),IF((D5007-B5007)*24&lt;=X5007,"Met","Breached")))</f>
        <v>Met</v>
      </c>
    </row>
    <row r="5008" spans="1:25" x14ac:dyDescent="0.25">
      <c r="A5008" s="9" t="s">
        <v>8588</v>
      </c>
      <c r="B5008" s="23">
        <v>46076.683333333298</v>
      </c>
      <c r="C5008" s="23">
        <v>46076.688194444498</v>
      </c>
      <c r="D5008" s="23">
        <v>46077.427083333299</v>
      </c>
      <c r="E5008" s="9" t="s">
        <v>212</v>
      </c>
      <c r="F5008" s="9" t="s">
        <v>188</v>
      </c>
      <c r="G5008" s="9" t="s">
        <v>213</v>
      </c>
      <c r="H5008" s="9" t="s">
        <v>161</v>
      </c>
      <c r="I5008" s="9" t="s">
        <v>454</v>
      </c>
      <c r="J5008" s="9" t="s">
        <v>2010</v>
      </c>
      <c r="K5008" s="9" t="s">
        <v>246</v>
      </c>
      <c r="L5008" s="9" t="s">
        <v>351</v>
      </c>
      <c r="M5008" s="9" t="s">
        <v>1572</v>
      </c>
      <c r="N5008" s="9" t="s">
        <v>198</v>
      </c>
      <c r="O5008" s="9" t="s">
        <v>177</v>
      </c>
      <c r="P5008" s="9" t="s">
        <v>942</v>
      </c>
      <c r="Q5008" s="9" t="s">
        <v>219</v>
      </c>
      <c r="R5008" s="9">
        <v>3</v>
      </c>
      <c r="S5008" s="9">
        <v>19</v>
      </c>
      <c r="U5008" s="9" t="s">
        <v>290</v>
      </c>
      <c r="W5008" s="9">
        <v>2</v>
      </c>
      <c r="X5008" s="9">
        <f>INDEX(SLA_Policy!$D$2:$D$5,MATCH(F5008,SLA_Policy!$A$2:$A$5,0))</f>
        <v>72</v>
      </c>
      <c r="Y5008" s="9" t="str">
        <f>IF(E5008="Cancelled","Excluded",IF(D5008="",IF((SLA_Policy!$B$8-B5008)*24&gt;X5008,"Open - Breached","Open - On Track"),IF((D5008-B5008)*24&lt;=X5008,"Met","Breached")))</f>
        <v>Met</v>
      </c>
    </row>
    <row r="5009" spans="1:25" x14ac:dyDescent="0.25">
      <c r="A5009" s="9" t="s">
        <v>8589</v>
      </c>
      <c r="B5009" s="23">
        <v>46076.688194444498</v>
      </c>
      <c r="C5009" s="23">
        <v>46076.708333333299</v>
      </c>
      <c r="D5009" s="23">
        <v>46077.347222222197</v>
      </c>
      <c r="E5009" s="9" t="s">
        <v>212</v>
      </c>
      <c r="F5009" s="9" t="s">
        <v>188</v>
      </c>
      <c r="G5009" s="9" t="s">
        <v>213</v>
      </c>
      <c r="H5009" s="9" t="s">
        <v>166</v>
      </c>
      <c r="I5009" s="9" t="s">
        <v>286</v>
      </c>
      <c r="J5009" s="9" t="s">
        <v>383</v>
      </c>
      <c r="K5009" s="9" t="s">
        <v>303</v>
      </c>
      <c r="L5009" s="9" t="s">
        <v>282</v>
      </c>
      <c r="M5009" s="9" t="s">
        <v>550</v>
      </c>
      <c r="N5009" s="9" t="s">
        <v>197</v>
      </c>
      <c r="O5009" s="9" t="s">
        <v>181</v>
      </c>
      <c r="P5009" s="9" t="s">
        <v>449</v>
      </c>
      <c r="Q5009" s="9" t="s">
        <v>273</v>
      </c>
      <c r="R5009" s="9">
        <v>0</v>
      </c>
      <c r="S5009" s="9">
        <v>18</v>
      </c>
      <c r="U5009" s="9" t="s">
        <v>290</v>
      </c>
      <c r="W5009" s="9">
        <v>4</v>
      </c>
      <c r="X5009" s="9">
        <f>INDEX(SLA_Policy!$D$2:$D$5,MATCH(F5009,SLA_Policy!$A$2:$A$5,0))</f>
        <v>72</v>
      </c>
      <c r="Y5009" s="9" t="str">
        <f>IF(E5009="Cancelled","Excluded",IF(D5009="",IF((SLA_Policy!$B$8-B5009)*24&gt;X5009,"Open - Breached","Open - On Track"),IF((D5009-B5009)*24&lt;=X5009,"Met","Breached")))</f>
        <v>Met</v>
      </c>
    </row>
    <row r="5010" spans="1:25" x14ac:dyDescent="0.25">
      <c r="A5010" s="9" t="s">
        <v>8590</v>
      </c>
      <c r="B5010" s="23">
        <v>46076.724305555603</v>
      </c>
      <c r="C5010" s="23">
        <v>46076.7277777778</v>
      </c>
      <c r="D5010" s="23">
        <v>46077.338888888902</v>
      </c>
      <c r="E5010" s="9" t="s">
        <v>212</v>
      </c>
      <c r="F5010" s="9" t="s">
        <v>188</v>
      </c>
      <c r="G5010" s="9" t="s">
        <v>213</v>
      </c>
      <c r="H5010" s="9" t="s">
        <v>162</v>
      </c>
      <c r="I5010" s="9" t="s">
        <v>345</v>
      </c>
      <c r="J5010" s="9" t="s">
        <v>1151</v>
      </c>
      <c r="K5010" s="9" t="s">
        <v>246</v>
      </c>
      <c r="L5010" s="9" t="s">
        <v>104</v>
      </c>
      <c r="M5010" s="9" t="s">
        <v>1478</v>
      </c>
      <c r="N5010" s="9" t="s">
        <v>196</v>
      </c>
      <c r="O5010" s="9" t="s">
        <v>116</v>
      </c>
      <c r="P5010" s="9" t="s">
        <v>342</v>
      </c>
      <c r="Q5010" s="9" t="s">
        <v>219</v>
      </c>
      <c r="R5010" s="9">
        <v>0</v>
      </c>
      <c r="S5010" s="9">
        <v>46</v>
      </c>
      <c r="U5010" s="9" t="s">
        <v>376</v>
      </c>
      <c r="X5010" s="9">
        <f>INDEX(SLA_Policy!$D$2:$D$5,MATCH(F5010,SLA_Policy!$A$2:$A$5,0))</f>
        <v>72</v>
      </c>
      <c r="Y5010" s="9" t="str">
        <f>IF(E5010="Cancelled","Excluded",IF(D5010="",IF((SLA_Policy!$B$8-B5010)*24&gt;X5010,"Open - Breached","Open - On Track"),IF((D5010-B5010)*24&lt;=X5010,"Met","Breached")))</f>
        <v>Met</v>
      </c>
    </row>
    <row r="5011" spans="1:25" x14ac:dyDescent="0.25">
      <c r="A5011" s="9" t="s">
        <v>8591</v>
      </c>
      <c r="B5011" s="23">
        <v>46076.7319444444</v>
      </c>
      <c r="C5011" s="23">
        <v>46077.354861111096</v>
      </c>
      <c r="D5011" s="23">
        <v>46077.381249999999</v>
      </c>
      <c r="E5011" s="9" t="s">
        <v>212</v>
      </c>
      <c r="F5011" s="9" t="s">
        <v>189</v>
      </c>
      <c r="G5011" s="9" t="s">
        <v>213</v>
      </c>
      <c r="H5011" s="9" t="s">
        <v>167</v>
      </c>
      <c r="I5011" s="9" t="s">
        <v>684</v>
      </c>
      <c r="J5011" s="9" t="s">
        <v>2364</v>
      </c>
      <c r="K5011" s="9" t="s">
        <v>246</v>
      </c>
      <c r="L5011" s="9" t="s">
        <v>216</v>
      </c>
      <c r="M5011" s="9" t="s">
        <v>1800</v>
      </c>
      <c r="N5011" s="9" t="s">
        <v>197</v>
      </c>
      <c r="O5011" s="9" t="s">
        <v>116</v>
      </c>
      <c r="P5011" s="9" t="s">
        <v>525</v>
      </c>
      <c r="Q5011" s="9" t="s">
        <v>219</v>
      </c>
      <c r="R5011" s="9">
        <v>0</v>
      </c>
      <c r="S5011" s="9">
        <v>21</v>
      </c>
      <c r="U5011" s="9" t="s">
        <v>376</v>
      </c>
      <c r="X5011" s="9">
        <f>INDEX(SLA_Policy!$D$2:$D$5,MATCH(F5011,SLA_Policy!$A$2:$A$5,0))</f>
        <v>120</v>
      </c>
      <c r="Y5011" s="9" t="str">
        <f>IF(E5011="Cancelled","Excluded",IF(D5011="",IF((SLA_Policy!$B$8-B5011)*24&gt;X5011,"Open - Breached","Open - On Track"),IF((D5011-B5011)*24&lt;=X5011,"Met","Breached")))</f>
        <v>Met</v>
      </c>
    </row>
    <row r="5012" spans="1:25" x14ac:dyDescent="0.25">
      <c r="A5012" s="9" t="s">
        <v>8592</v>
      </c>
      <c r="B5012" s="23">
        <v>46076.7368055556</v>
      </c>
      <c r="C5012" s="23">
        <v>46077.3</v>
      </c>
      <c r="D5012" s="23">
        <v>46077.346527777801</v>
      </c>
      <c r="E5012" s="9" t="s">
        <v>212</v>
      </c>
      <c r="F5012" s="9" t="s">
        <v>188</v>
      </c>
      <c r="G5012" s="9" t="s">
        <v>213</v>
      </c>
      <c r="H5012" s="9" t="s">
        <v>167</v>
      </c>
      <c r="I5012" s="9" t="s">
        <v>349</v>
      </c>
      <c r="J5012" s="9" t="s">
        <v>1197</v>
      </c>
      <c r="K5012" s="9" t="s">
        <v>239</v>
      </c>
      <c r="L5012" s="9" t="s">
        <v>351</v>
      </c>
      <c r="M5012" s="9" t="s">
        <v>3100</v>
      </c>
      <c r="N5012" s="9" t="s">
        <v>196</v>
      </c>
      <c r="O5012" s="9" t="s">
        <v>116</v>
      </c>
      <c r="P5012" s="9" t="s">
        <v>295</v>
      </c>
      <c r="Q5012" s="9" t="s">
        <v>219</v>
      </c>
      <c r="R5012" s="9">
        <v>0</v>
      </c>
      <c r="S5012" s="9">
        <v>22</v>
      </c>
      <c r="U5012" s="9" t="s">
        <v>140</v>
      </c>
      <c r="V5012" s="9" t="s">
        <v>8370</v>
      </c>
      <c r="X5012" s="9">
        <f>INDEX(SLA_Policy!$D$2:$D$5,MATCH(F5012,SLA_Policy!$A$2:$A$5,0))</f>
        <v>72</v>
      </c>
      <c r="Y5012" s="9" t="str">
        <f>IF(E5012="Cancelled","Excluded",IF(D5012="",IF((SLA_Policy!$B$8-B5012)*24&gt;X5012,"Open - Breached","Open - On Track"),IF((D5012-B5012)*24&lt;=X5012,"Met","Breached")))</f>
        <v>Met</v>
      </c>
    </row>
    <row r="5013" spans="1:25" x14ac:dyDescent="0.25">
      <c r="A5013" s="9" t="s">
        <v>8593</v>
      </c>
      <c r="B5013" s="23">
        <v>46076.7409722222</v>
      </c>
      <c r="C5013" s="23">
        <v>46076.787499999999</v>
      </c>
      <c r="D5013" s="23">
        <v>46077.382638888899</v>
      </c>
      <c r="E5013" s="9" t="s">
        <v>212</v>
      </c>
      <c r="F5013" s="9" t="s">
        <v>188</v>
      </c>
      <c r="G5013" s="9" t="s">
        <v>213</v>
      </c>
      <c r="H5013" s="9" t="s">
        <v>161</v>
      </c>
      <c r="I5013" s="9" t="s">
        <v>454</v>
      </c>
      <c r="J5013" s="9" t="s">
        <v>3261</v>
      </c>
      <c r="K5013" s="9" t="s">
        <v>246</v>
      </c>
      <c r="L5013" s="9" t="s">
        <v>216</v>
      </c>
      <c r="M5013" s="9" t="s">
        <v>4946</v>
      </c>
      <c r="N5013" s="9" t="s">
        <v>196</v>
      </c>
      <c r="O5013" s="9" t="s">
        <v>116</v>
      </c>
      <c r="P5013" s="9" t="s">
        <v>574</v>
      </c>
      <c r="Q5013" s="9" t="s">
        <v>219</v>
      </c>
      <c r="R5013" s="9">
        <v>0</v>
      </c>
      <c r="S5013" s="9">
        <v>11</v>
      </c>
      <c r="U5013" s="9" t="s">
        <v>221</v>
      </c>
      <c r="X5013" s="9">
        <f>INDEX(SLA_Policy!$D$2:$D$5,MATCH(F5013,SLA_Policy!$A$2:$A$5,0))</f>
        <v>72</v>
      </c>
      <c r="Y5013" s="9" t="str">
        <f>IF(E5013="Cancelled","Excluded",IF(D5013="",IF((SLA_Policy!$B$8-B5013)*24&gt;X5013,"Open - Breached","Open - On Track"),IF((D5013-B5013)*24&lt;=X5013,"Met","Breached")))</f>
        <v>Met</v>
      </c>
    </row>
    <row r="5014" spans="1:25" x14ac:dyDescent="0.25">
      <c r="A5014" s="9" t="s">
        <v>8594</v>
      </c>
      <c r="B5014" s="23">
        <v>46076.7590277778</v>
      </c>
      <c r="C5014" s="23">
        <v>46076.7631944444</v>
      </c>
      <c r="D5014" s="23">
        <v>46077.409722222197</v>
      </c>
      <c r="E5014" s="9" t="s">
        <v>212</v>
      </c>
      <c r="F5014" s="9" t="s">
        <v>188</v>
      </c>
      <c r="G5014" s="9" t="s">
        <v>213</v>
      </c>
      <c r="H5014" s="9" t="s">
        <v>161</v>
      </c>
      <c r="I5014" s="9" t="s">
        <v>389</v>
      </c>
      <c r="J5014" s="9" t="s">
        <v>2787</v>
      </c>
      <c r="K5014" s="9" t="s">
        <v>239</v>
      </c>
      <c r="L5014" s="9" t="s">
        <v>216</v>
      </c>
      <c r="M5014" s="9" t="s">
        <v>1609</v>
      </c>
      <c r="N5014" s="9" t="s">
        <v>198</v>
      </c>
      <c r="O5014" s="9" t="s">
        <v>116</v>
      </c>
      <c r="P5014" s="9" t="s">
        <v>574</v>
      </c>
      <c r="Q5014" s="9" t="s">
        <v>219</v>
      </c>
      <c r="R5014" s="9">
        <v>0</v>
      </c>
      <c r="S5014" s="9">
        <v>3</v>
      </c>
      <c r="U5014" s="9" t="s">
        <v>221</v>
      </c>
      <c r="X5014" s="9">
        <f>INDEX(SLA_Policy!$D$2:$D$5,MATCH(F5014,SLA_Policy!$A$2:$A$5,0))</f>
        <v>72</v>
      </c>
      <c r="Y5014" s="9" t="str">
        <f>IF(E5014="Cancelled","Excluded",IF(D5014="",IF((SLA_Policy!$B$8-B5014)*24&gt;X5014,"Open - Breached","Open - On Track"),IF((D5014-B5014)*24&lt;=X5014,"Met","Breached")))</f>
        <v>Met</v>
      </c>
    </row>
    <row r="5015" spans="1:25" x14ac:dyDescent="0.25">
      <c r="A5015" s="9" t="s">
        <v>8595</v>
      </c>
      <c r="B5015" s="23">
        <v>46076.840277777803</v>
      </c>
      <c r="C5015" s="23">
        <v>46076.8659722222</v>
      </c>
      <c r="D5015" s="23">
        <v>46077.4</v>
      </c>
      <c r="E5015" s="9" t="s">
        <v>212</v>
      </c>
      <c r="F5015" s="9" t="s">
        <v>187</v>
      </c>
      <c r="G5015" s="9" t="s">
        <v>213</v>
      </c>
      <c r="H5015" s="9" t="s">
        <v>165</v>
      </c>
      <c r="I5015" s="9" t="s">
        <v>567</v>
      </c>
      <c r="J5015" s="9" t="s">
        <v>8520</v>
      </c>
      <c r="K5015" s="9" t="s">
        <v>246</v>
      </c>
      <c r="L5015" s="9" t="s">
        <v>104</v>
      </c>
      <c r="M5015" s="9" t="s">
        <v>698</v>
      </c>
      <c r="N5015" s="9" t="s">
        <v>197</v>
      </c>
      <c r="O5015" s="9" t="s">
        <v>176</v>
      </c>
      <c r="P5015" s="9" t="s">
        <v>570</v>
      </c>
      <c r="Q5015" s="9" t="s">
        <v>273</v>
      </c>
      <c r="R5015" s="9">
        <v>1</v>
      </c>
      <c r="S5015" s="9">
        <v>32</v>
      </c>
      <c r="U5015" s="9" t="s">
        <v>290</v>
      </c>
      <c r="X5015" s="9">
        <f>INDEX(SLA_Policy!$D$2:$D$5,MATCH(F5015,SLA_Policy!$A$2:$A$5,0))</f>
        <v>8</v>
      </c>
      <c r="Y5015" s="9" t="str">
        <f>IF(E5015="Cancelled","Excluded",IF(D5015="",IF((SLA_Policy!$B$8-B5015)*24&gt;X5015,"Open - Breached","Open - On Track"),IF((D5015-B5015)*24&lt;=X5015,"Met","Breached")))</f>
        <v>Breached</v>
      </c>
    </row>
    <row r="5016" spans="1:25" x14ac:dyDescent="0.25">
      <c r="A5016" s="9" t="s">
        <v>8596</v>
      </c>
      <c r="B5016" s="23">
        <v>46077.287499999999</v>
      </c>
      <c r="C5016" s="23">
        <v>46077.297916666699</v>
      </c>
      <c r="D5016" s="23">
        <v>46077.362500000003</v>
      </c>
      <c r="E5016" s="9" t="s">
        <v>212</v>
      </c>
      <c r="F5016" s="9" t="s">
        <v>188</v>
      </c>
      <c r="G5016" s="9" t="s">
        <v>213</v>
      </c>
      <c r="H5016" s="9" t="s">
        <v>161</v>
      </c>
      <c r="I5016" s="9" t="s">
        <v>454</v>
      </c>
      <c r="J5016" s="9" t="s">
        <v>2015</v>
      </c>
      <c r="K5016" s="9" t="s">
        <v>239</v>
      </c>
      <c r="L5016" s="9" t="s">
        <v>216</v>
      </c>
      <c r="M5016" s="9" t="s">
        <v>976</v>
      </c>
      <c r="N5016" s="9" t="s">
        <v>198</v>
      </c>
      <c r="O5016" s="9" t="s">
        <v>116</v>
      </c>
      <c r="P5016" s="9" t="s">
        <v>218</v>
      </c>
      <c r="Q5016" s="9" t="s">
        <v>219</v>
      </c>
      <c r="R5016" s="9">
        <v>0</v>
      </c>
      <c r="S5016" s="9">
        <v>6</v>
      </c>
      <c r="U5016" s="9" t="s">
        <v>290</v>
      </c>
      <c r="X5016" s="9">
        <f>INDEX(SLA_Policy!$D$2:$D$5,MATCH(F5016,SLA_Policy!$A$2:$A$5,0))</f>
        <v>72</v>
      </c>
      <c r="Y5016" s="9" t="str">
        <f>IF(E5016="Cancelled","Excluded",IF(D5016="",IF((SLA_Policy!$B$8-B5016)*24&gt;X5016,"Open - Breached","Open - On Track"),IF((D5016-B5016)*24&lt;=X5016,"Met","Breached")))</f>
        <v>Met</v>
      </c>
    </row>
    <row r="5017" spans="1:25" x14ac:dyDescent="0.25">
      <c r="A5017" s="9" t="s">
        <v>8597</v>
      </c>
      <c r="B5017" s="23">
        <v>46077.3256944444</v>
      </c>
      <c r="C5017" s="23">
        <v>46077.410416666702</v>
      </c>
      <c r="D5017" s="23">
        <v>46077.756944444503</v>
      </c>
      <c r="E5017" s="9" t="s">
        <v>212</v>
      </c>
      <c r="F5017" s="9" t="s">
        <v>188</v>
      </c>
      <c r="G5017" s="9" t="s">
        <v>213</v>
      </c>
      <c r="H5017" s="9" t="s">
        <v>163</v>
      </c>
      <c r="I5017" s="9" t="s">
        <v>250</v>
      </c>
      <c r="J5017" s="9" t="s">
        <v>8598</v>
      </c>
      <c r="K5017" s="9" t="s">
        <v>239</v>
      </c>
      <c r="L5017" s="9" t="s">
        <v>216</v>
      </c>
      <c r="M5017" s="9" t="s">
        <v>8599</v>
      </c>
      <c r="N5017" s="9" t="s">
        <v>196</v>
      </c>
      <c r="O5017" s="9" t="s">
        <v>176</v>
      </c>
      <c r="P5017" s="9" t="s">
        <v>253</v>
      </c>
      <c r="Q5017" s="9" t="s">
        <v>219</v>
      </c>
      <c r="R5017" s="9">
        <v>0</v>
      </c>
      <c r="S5017" s="9">
        <v>17</v>
      </c>
      <c r="T5017" s="9" t="s">
        <v>229</v>
      </c>
      <c r="U5017" s="9" t="s">
        <v>376</v>
      </c>
      <c r="X5017" s="9">
        <f>INDEX(SLA_Policy!$D$2:$D$5,MATCH(F5017,SLA_Policy!$A$2:$A$5,0))</f>
        <v>72</v>
      </c>
      <c r="Y5017" s="9" t="str">
        <f>IF(E5017="Cancelled","Excluded",IF(D5017="",IF((SLA_Policy!$B$8-B5017)*24&gt;X5017,"Open - Breached","Open - On Track"),IF((D5017-B5017)*24&lt;=X5017,"Met","Breached")))</f>
        <v>Met</v>
      </c>
    </row>
    <row r="5018" spans="1:25" x14ac:dyDescent="0.25">
      <c r="A5018" s="9" t="s">
        <v>8600</v>
      </c>
      <c r="B5018" s="23">
        <v>46077.328472222202</v>
      </c>
      <c r="C5018" s="23">
        <v>46077.338194444397</v>
      </c>
      <c r="D5018" s="23">
        <v>46077.583333333299</v>
      </c>
      <c r="E5018" s="9" t="s">
        <v>212</v>
      </c>
      <c r="F5018" s="9" t="s">
        <v>188</v>
      </c>
      <c r="G5018" s="9" t="s">
        <v>213</v>
      </c>
      <c r="H5018" s="9" t="s">
        <v>164</v>
      </c>
      <c r="I5018" s="9" t="s">
        <v>260</v>
      </c>
      <c r="J5018" s="9" t="s">
        <v>2270</v>
      </c>
      <c r="K5018" s="9" t="s">
        <v>410</v>
      </c>
      <c r="L5018" s="9" t="s">
        <v>293</v>
      </c>
      <c r="M5018" s="9" t="s">
        <v>1103</v>
      </c>
      <c r="N5018" s="9" t="s">
        <v>196</v>
      </c>
      <c r="O5018" s="9" t="s">
        <v>179</v>
      </c>
      <c r="P5018" s="9" t="s">
        <v>337</v>
      </c>
      <c r="Q5018" s="9" t="s">
        <v>219</v>
      </c>
      <c r="R5018" s="9">
        <v>0</v>
      </c>
      <c r="S5018" s="9">
        <v>20</v>
      </c>
      <c r="T5018" s="9" t="s">
        <v>265</v>
      </c>
      <c r="U5018" s="9" t="s">
        <v>248</v>
      </c>
      <c r="X5018" s="9">
        <f>INDEX(SLA_Policy!$D$2:$D$5,MATCH(F5018,SLA_Policy!$A$2:$A$5,0))</f>
        <v>72</v>
      </c>
      <c r="Y5018" s="9" t="str">
        <f>IF(E5018="Cancelled","Excluded",IF(D5018="",IF((SLA_Policy!$B$8-B5018)*24&gt;X5018,"Open - Breached","Open - On Track"),IF((D5018-B5018)*24&lt;=X5018,"Met","Breached")))</f>
        <v>Met</v>
      </c>
    </row>
    <row r="5019" spans="1:25" x14ac:dyDescent="0.25">
      <c r="A5019" s="9" t="s">
        <v>8601</v>
      </c>
      <c r="B5019" s="23">
        <v>46077.331250000003</v>
      </c>
      <c r="C5019" s="23">
        <v>46077.465972222199</v>
      </c>
      <c r="D5019" s="23">
        <v>46079.386111111096</v>
      </c>
      <c r="E5019" s="9" t="s">
        <v>212</v>
      </c>
      <c r="F5019" s="9" t="s">
        <v>189</v>
      </c>
      <c r="G5019" s="9" t="s">
        <v>213</v>
      </c>
      <c r="H5019" s="9" t="s">
        <v>165</v>
      </c>
      <c r="I5019" s="9" t="s">
        <v>2034</v>
      </c>
      <c r="J5019" s="9" t="s">
        <v>7305</v>
      </c>
      <c r="K5019" s="9" t="s">
        <v>246</v>
      </c>
      <c r="L5019" s="9" t="s">
        <v>216</v>
      </c>
      <c r="M5019" s="9" t="s">
        <v>817</v>
      </c>
      <c r="N5019" s="9" t="s">
        <v>197</v>
      </c>
      <c r="O5019" s="9" t="s">
        <v>176</v>
      </c>
      <c r="P5019" s="9" t="s">
        <v>503</v>
      </c>
      <c r="Q5019" s="9" t="s">
        <v>219</v>
      </c>
      <c r="R5019" s="9">
        <v>0</v>
      </c>
      <c r="S5019" s="9">
        <v>66</v>
      </c>
      <c r="U5019" s="9" t="s">
        <v>266</v>
      </c>
      <c r="W5019" s="9">
        <v>5</v>
      </c>
      <c r="X5019" s="9">
        <f>INDEX(SLA_Policy!$D$2:$D$5,MATCH(F5019,SLA_Policy!$A$2:$A$5,0))</f>
        <v>120</v>
      </c>
      <c r="Y5019" s="9" t="str">
        <f>IF(E5019="Cancelled","Excluded",IF(D5019="",IF((SLA_Policy!$B$8-B5019)*24&gt;X5019,"Open - Breached","Open - On Track"),IF((D5019-B5019)*24&lt;=X5019,"Met","Breached")))</f>
        <v>Met</v>
      </c>
    </row>
    <row r="5020" spans="1:25" x14ac:dyDescent="0.25">
      <c r="A5020" s="9" t="s">
        <v>8602</v>
      </c>
      <c r="B5020" s="23">
        <v>46077.3347222222</v>
      </c>
      <c r="C5020" s="23">
        <v>46077.338194444397</v>
      </c>
      <c r="D5020" s="23">
        <v>46078.372222222199</v>
      </c>
      <c r="E5020" s="9" t="s">
        <v>212</v>
      </c>
      <c r="F5020" s="9" t="s">
        <v>188</v>
      </c>
      <c r="G5020" s="9" t="s">
        <v>213</v>
      </c>
      <c r="H5020" s="9" t="s">
        <v>163</v>
      </c>
      <c r="I5020" s="9" t="s">
        <v>223</v>
      </c>
      <c r="J5020" s="9" t="s">
        <v>5282</v>
      </c>
      <c r="K5020" s="9" t="s">
        <v>246</v>
      </c>
      <c r="L5020" s="9" t="s">
        <v>293</v>
      </c>
      <c r="M5020" s="9" t="s">
        <v>3403</v>
      </c>
      <c r="N5020" s="9" t="s">
        <v>198</v>
      </c>
      <c r="O5020" s="9" t="s">
        <v>176</v>
      </c>
      <c r="P5020" s="9" t="s">
        <v>253</v>
      </c>
      <c r="Q5020" s="9" t="s">
        <v>219</v>
      </c>
      <c r="R5020" s="9">
        <v>0</v>
      </c>
      <c r="S5020" s="9">
        <v>39</v>
      </c>
      <c r="T5020" s="9" t="s">
        <v>229</v>
      </c>
      <c r="U5020" s="9" t="s">
        <v>230</v>
      </c>
      <c r="X5020" s="9">
        <f>INDEX(SLA_Policy!$D$2:$D$5,MATCH(F5020,SLA_Policy!$A$2:$A$5,0))</f>
        <v>72</v>
      </c>
      <c r="Y5020" s="9" t="str">
        <f>IF(E5020="Cancelled","Excluded",IF(D5020="",IF((SLA_Policy!$B$8-B5020)*24&gt;X5020,"Open - Breached","Open - On Track"),IF((D5020-B5020)*24&lt;=X5020,"Met","Breached")))</f>
        <v>Met</v>
      </c>
    </row>
    <row r="5021" spans="1:25" x14ac:dyDescent="0.25">
      <c r="A5021" s="9" t="s">
        <v>8603</v>
      </c>
      <c r="B5021" s="23">
        <v>46077.338194444397</v>
      </c>
      <c r="C5021" s="23">
        <v>46077.383333333302</v>
      </c>
      <c r="D5021" s="23">
        <v>46078.344444444498</v>
      </c>
      <c r="E5021" s="9" t="s">
        <v>212</v>
      </c>
      <c r="F5021" s="9" t="s">
        <v>189</v>
      </c>
      <c r="G5021" s="9" t="s">
        <v>213</v>
      </c>
      <c r="H5021" s="9" t="s">
        <v>167</v>
      </c>
      <c r="I5021" s="9" t="s">
        <v>536</v>
      </c>
      <c r="J5021" s="9" t="s">
        <v>8604</v>
      </c>
      <c r="K5021" s="9" t="s">
        <v>246</v>
      </c>
      <c r="L5021" s="9" t="s">
        <v>371</v>
      </c>
      <c r="M5021" s="9" t="s">
        <v>996</v>
      </c>
      <c r="N5021" s="9" t="s">
        <v>199</v>
      </c>
      <c r="O5021" s="9" t="s">
        <v>180</v>
      </c>
      <c r="P5021" s="9" t="s">
        <v>318</v>
      </c>
      <c r="Q5021" s="9" t="s">
        <v>273</v>
      </c>
      <c r="R5021" s="9">
        <v>0</v>
      </c>
      <c r="S5021" s="9">
        <v>37</v>
      </c>
      <c r="T5021" s="9" t="s">
        <v>220</v>
      </c>
      <c r="U5021" s="9" t="s">
        <v>376</v>
      </c>
      <c r="X5021" s="9">
        <f>INDEX(SLA_Policy!$D$2:$D$5,MATCH(F5021,SLA_Policy!$A$2:$A$5,0))</f>
        <v>120</v>
      </c>
      <c r="Y5021" s="9" t="str">
        <f>IF(E5021="Cancelled","Excluded",IF(D5021="",IF((SLA_Policy!$B$8-B5021)*24&gt;X5021,"Open - Breached","Open - On Track"),IF((D5021-B5021)*24&lt;=X5021,"Met","Breached")))</f>
        <v>Met</v>
      </c>
    </row>
    <row r="5022" spans="1:25" x14ac:dyDescent="0.25">
      <c r="A5022" s="9" t="s">
        <v>8605</v>
      </c>
      <c r="B5022" s="23">
        <v>46077.339583333298</v>
      </c>
      <c r="C5022" s="23">
        <v>46077.383333333302</v>
      </c>
      <c r="D5022" s="23">
        <v>46077.631944444503</v>
      </c>
      <c r="E5022" s="9" t="s">
        <v>212</v>
      </c>
      <c r="F5022" s="9" t="s">
        <v>188</v>
      </c>
      <c r="G5022" s="9" t="s">
        <v>213</v>
      </c>
      <c r="H5022" s="9" t="s">
        <v>162</v>
      </c>
      <c r="I5022" s="9" t="s">
        <v>345</v>
      </c>
      <c r="J5022" s="9" t="s">
        <v>7865</v>
      </c>
      <c r="K5022" s="9" t="s">
        <v>246</v>
      </c>
      <c r="L5022" s="9" t="s">
        <v>226</v>
      </c>
      <c r="M5022" s="9" t="s">
        <v>586</v>
      </c>
      <c r="N5022" s="9" t="s">
        <v>196</v>
      </c>
      <c r="O5022" s="9" t="s">
        <v>179</v>
      </c>
      <c r="P5022" s="9" t="s">
        <v>284</v>
      </c>
      <c r="Q5022" s="9" t="s">
        <v>219</v>
      </c>
      <c r="R5022" s="9">
        <v>0</v>
      </c>
      <c r="S5022" s="9">
        <v>8</v>
      </c>
      <c r="U5022" s="9" t="s">
        <v>376</v>
      </c>
      <c r="X5022" s="9">
        <f>INDEX(SLA_Policy!$D$2:$D$5,MATCH(F5022,SLA_Policy!$A$2:$A$5,0))</f>
        <v>72</v>
      </c>
      <c r="Y5022" s="9" t="str">
        <f>IF(E5022="Cancelled","Excluded",IF(D5022="",IF((SLA_Policy!$B$8-B5022)*24&gt;X5022,"Open - Breached","Open - On Track"),IF((D5022-B5022)*24&lt;=X5022,"Met","Breached")))</f>
        <v>Met</v>
      </c>
    </row>
    <row r="5023" spans="1:25" x14ac:dyDescent="0.25">
      <c r="A5023" s="9" t="s">
        <v>8606</v>
      </c>
      <c r="B5023" s="23">
        <v>46077.341666666704</v>
      </c>
      <c r="C5023" s="23">
        <v>46077.370833333298</v>
      </c>
      <c r="D5023" s="23">
        <v>46077.618055555598</v>
      </c>
      <c r="E5023" s="9" t="s">
        <v>212</v>
      </c>
      <c r="F5023" s="9" t="s">
        <v>188</v>
      </c>
      <c r="G5023" s="9" t="s">
        <v>213</v>
      </c>
      <c r="H5023" s="9" t="s">
        <v>162</v>
      </c>
      <c r="I5023" s="9" t="s">
        <v>244</v>
      </c>
      <c r="J5023" s="9" t="s">
        <v>292</v>
      </c>
      <c r="K5023" s="9" t="s">
        <v>215</v>
      </c>
      <c r="L5023" s="9" t="s">
        <v>282</v>
      </c>
      <c r="M5023" s="9" t="s">
        <v>4860</v>
      </c>
      <c r="N5023" s="9" t="s">
        <v>196</v>
      </c>
      <c r="O5023" s="9" t="s">
        <v>179</v>
      </c>
      <c r="P5023" s="9" t="s">
        <v>284</v>
      </c>
      <c r="Q5023" s="9" t="s">
        <v>219</v>
      </c>
      <c r="R5023" s="9">
        <v>0</v>
      </c>
      <c r="S5023" s="9">
        <v>36</v>
      </c>
      <c r="U5023" s="9" t="s">
        <v>266</v>
      </c>
      <c r="W5023" s="9">
        <v>2</v>
      </c>
      <c r="X5023" s="9">
        <f>INDEX(SLA_Policy!$D$2:$D$5,MATCH(F5023,SLA_Policy!$A$2:$A$5,0))</f>
        <v>72</v>
      </c>
      <c r="Y5023" s="9" t="str">
        <f>IF(E5023="Cancelled","Excluded",IF(D5023="",IF((SLA_Policy!$B$8-B5023)*24&gt;X5023,"Open - Breached","Open - On Track"),IF((D5023-B5023)*24&lt;=X5023,"Met","Breached")))</f>
        <v>Met</v>
      </c>
    </row>
    <row r="5024" spans="1:25" x14ac:dyDescent="0.25">
      <c r="A5024" s="9" t="s">
        <v>8607</v>
      </c>
      <c r="B5024" s="23">
        <v>46077.349305555603</v>
      </c>
      <c r="C5024" s="23">
        <v>46077.371527777803</v>
      </c>
      <c r="D5024" s="23">
        <v>46077.485416666699</v>
      </c>
      <c r="E5024" s="9" t="s">
        <v>212</v>
      </c>
      <c r="F5024" s="9" t="s">
        <v>189</v>
      </c>
      <c r="G5024" s="9" t="s">
        <v>213</v>
      </c>
      <c r="H5024" s="9" t="s">
        <v>88</v>
      </c>
      <c r="I5024" s="9" t="s">
        <v>268</v>
      </c>
      <c r="J5024" s="9" t="s">
        <v>738</v>
      </c>
      <c r="K5024" s="9" t="s">
        <v>246</v>
      </c>
      <c r="L5024" s="9" t="s">
        <v>216</v>
      </c>
      <c r="M5024" s="9" t="s">
        <v>1050</v>
      </c>
      <c r="N5024" s="9" t="s">
        <v>199</v>
      </c>
      <c r="O5024" s="9" t="s">
        <v>178</v>
      </c>
      <c r="P5024" s="9" t="s">
        <v>272</v>
      </c>
      <c r="Q5024" s="9" t="s">
        <v>219</v>
      </c>
      <c r="R5024" s="9">
        <v>0</v>
      </c>
      <c r="S5024" s="9">
        <v>15</v>
      </c>
      <c r="T5024" s="9" t="s">
        <v>136</v>
      </c>
      <c r="U5024" s="9" t="s">
        <v>266</v>
      </c>
      <c r="X5024" s="9">
        <f>INDEX(SLA_Policy!$D$2:$D$5,MATCH(F5024,SLA_Policy!$A$2:$A$5,0))</f>
        <v>120</v>
      </c>
      <c r="Y5024" s="9" t="str">
        <f>IF(E5024="Cancelled","Excluded",IF(D5024="",IF((SLA_Policy!$B$8-B5024)*24&gt;X5024,"Open - Breached","Open - On Track"),IF((D5024-B5024)*24&lt;=X5024,"Met","Breached")))</f>
        <v>Met</v>
      </c>
    </row>
    <row r="5025" spans="1:25" x14ac:dyDescent="0.25">
      <c r="A5025" s="9" t="s">
        <v>8608</v>
      </c>
      <c r="B5025" s="23">
        <v>46077.354166666701</v>
      </c>
      <c r="C5025" s="23">
        <v>46077.457638888904</v>
      </c>
      <c r="D5025" s="23">
        <v>46077.654861111099</v>
      </c>
      <c r="E5025" s="9" t="s">
        <v>212</v>
      </c>
      <c r="F5025" s="9" t="s">
        <v>189</v>
      </c>
      <c r="G5025" s="9" t="s">
        <v>213</v>
      </c>
      <c r="H5025" s="9" t="s">
        <v>162</v>
      </c>
      <c r="I5025" s="9" t="s">
        <v>345</v>
      </c>
      <c r="J5025" s="9" t="s">
        <v>1501</v>
      </c>
      <c r="K5025" s="9" t="s">
        <v>246</v>
      </c>
      <c r="L5025" s="9" t="s">
        <v>311</v>
      </c>
      <c r="M5025" s="9" t="s">
        <v>950</v>
      </c>
      <c r="N5025" s="9" t="s">
        <v>197</v>
      </c>
      <c r="O5025" s="9" t="s">
        <v>116</v>
      </c>
      <c r="P5025" s="9" t="s">
        <v>525</v>
      </c>
      <c r="Q5025" s="9" t="s">
        <v>219</v>
      </c>
      <c r="R5025" s="9">
        <v>0</v>
      </c>
      <c r="S5025" s="9">
        <v>7</v>
      </c>
      <c r="U5025" s="9" t="s">
        <v>248</v>
      </c>
      <c r="X5025" s="9">
        <f>INDEX(SLA_Policy!$D$2:$D$5,MATCH(F5025,SLA_Policy!$A$2:$A$5,0))</f>
        <v>120</v>
      </c>
      <c r="Y5025" s="9" t="str">
        <f>IF(E5025="Cancelled","Excluded",IF(D5025="",IF((SLA_Policy!$B$8-B5025)*24&gt;X5025,"Open - Breached","Open - On Track"),IF((D5025-B5025)*24&lt;=X5025,"Met","Breached")))</f>
        <v>Met</v>
      </c>
    </row>
    <row r="5026" spans="1:25" x14ac:dyDescent="0.25">
      <c r="A5026" s="9" t="s">
        <v>8609</v>
      </c>
      <c r="B5026" s="23">
        <v>46077.354166666701</v>
      </c>
      <c r="C5026" s="23">
        <v>46077.354861111096</v>
      </c>
      <c r="D5026" s="23">
        <v>46077.380555555603</v>
      </c>
      <c r="E5026" s="9" t="s">
        <v>212</v>
      </c>
      <c r="F5026" s="9" t="s">
        <v>188</v>
      </c>
      <c r="G5026" s="9" t="s">
        <v>213</v>
      </c>
      <c r="H5026" s="9" t="s">
        <v>161</v>
      </c>
      <c r="I5026" s="9" t="s">
        <v>454</v>
      </c>
      <c r="J5026" s="9" t="s">
        <v>2015</v>
      </c>
      <c r="K5026" s="9" t="s">
        <v>246</v>
      </c>
      <c r="L5026" s="9" t="s">
        <v>351</v>
      </c>
      <c r="M5026" s="9" t="s">
        <v>1572</v>
      </c>
      <c r="N5026" s="9" t="s">
        <v>200</v>
      </c>
      <c r="O5026" s="9" t="s">
        <v>116</v>
      </c>
      <c r="P5026" s="9" t="s">
        <v>295</v>
      </c>
      <c r="Q5026" s="9" t="s">
        <v>219</v>
      </c>
      <c r="R5026" s="9">
        <v>0</v>
      </c>
      <c r="S5026" s="9">
        <v>8</v>
      </c>
      <c r="U5026" s="9" t="s">
        <v>266</v>
      </c>
      <c r="X5026" s="9">
        <f>INDEX(SLA_Policy!$D$2:$D$5,MATCH(F5026,SLA_Policy!$A$2:$A$5,0))</f>
        <v>72</v>
      </c>
      <c r="Y5026" s="9" t="str">
        <f>IF(E5026="Cancelled","Excluded",IF(D5026="",IF((SLA_Policy!$B$8-B5026)*24&gt;X5026,"Open - Breached","Open - On Track"),IF((D5026-B5026)*24&lt;=X5026,"Met","Breached")))</f>
        <v>Met</v>
      </c>
    </row>
    <row r="5027" spans="1:25" x14ac:dyDescent="0.25">
      <c r="A5027" s="9" t="s">
        <v>8610</v>
      </c>
      <c r="B5027" s="23">
        <v>46077.370138888902</v>
      </c>
      <c r="C5027" s="23">
        <v>46077.396527777797</v>
      </c>
      <c r="D5027" s="23">
        <v>46079.409027777801</v>
      </c>
      <c r="E5027" s="9" t="s">
        <v>212</v>
      </c>
      <c r="F5027" s="9" t="s">
        <v>188</v>
      </c>
      <c r="G5027" s="9" t="s">
        <v>213</v>
      </c>
      <c r="H5027" s="9" t="s">
        <v>162</v>
      </c>
      <c r="I5027" s="9" t="s">
        <v>244</v>
      </c>
      <c r="J5027" s="9" t="s">
        <v>1939</v>
      </c>
      <c r="K5027" s="9" t="s">
        <v>246</v>
      </c>
      <c r="L5027" s="9" t="s">
        <v>104</v>
      </c>
      <c r="M5027" s="9" t="s">
        <v>814</v>
      </c>
      <c r="N5027" s="9" t="s">
        <v>196</v>
      </c>
      <c r="O5027" s="9" t="s">
        <v>179</v>
      </c>
      <c r="P5027" s="9" t="s">
        <v>264</v>
      </c>
      <c r="Q5027" s="9" t="s">
        <v>219</v>
      </c>
      <c r="R5027" s="9">
        <v>0</v>
      </c>
      <c r="S5027" s="9">
        <v>21</v>
      </c>
      <c r="U5027" s="9" t="s">
        <v>661</v>
      </c>
      <c r="X5027" s="9">
        <f>INDEX(SLA_Policy!$D$2:$D$5,MATCH(F5027,SLA_Policy!$A$2:$A$5,0))</f>
        <v>72</v>
      </c>
      <c r="Y5027" s="9" t="str">
        <f>IF(E5027="Cancelled","Excluded",IF(D5027="",IF((SLA_Policy!$B$8-B5027)*24&gt;X5027,"Open - Breached","Open - On Track"),IF((D5027-B5027)*24&lt;=X5027,"Met","Breached")))</f>
        <v>Met</v>
      </c>
    </row>
    <row r="5028" spans="1:25" x14ac:dyDescent="0.25">
      <c r="A5028" s="9" t="s">
        <v>8611</v>
      </c>
      <c r="B5028" s="23">
        <v>46077.375</v>
      </c>
      <c r="C5028" s="23">
        <v>46077.387499999997</v>
      </c>
      <c r="D5028" s="23">
        <v>46077.616666666698</v>
      </c>
      <c r="E5028" s="9" t="s">
        <v>212</v>
      </c>
      <c r="F5028" s="9" t="s">
        <v>188</v>
      </c>
      <c r="G5028" s="9" t="s">
        <v>236</v>
      </c>
      <c r="H5028" s="9" t="s">
        <v>161</v>
      </c>
      <c r="I5028" s="9" t="s">
        <v>237</v>
      </c>
      <c r="J5028" s="9" t="s">
        <v>238</v>
      </c>
      <c r="K5028" s="9" t="s">
        <v>303</v>
      </c>
      <c r="L5028" s="9" t="s">
        <v>226</v>
      </c>
      <c r="M5028" s="9" t="s">
        <v>2818</v>
      </c>
      <c r="N5028" s="9" t="s">
        <v>196</v>
      </c>
      <c r="O5028" s="9" t="s">
        <v>177</v>
      </c>
      <c r="P5028" s="9" t="s">
        <v>300</v>
      </c>
      <c r="Q5028" s="9" t="s">
        <v>219</v>
      </c>
      <c r="R5028" s="9">
        <v>0</v>
      </c>
      <c r="S5028" s="9">
        <v>21</v>
      </c>
      <c r="U5028" s="9" t="s">
        <v>242</v>
      </c>
      <c r="X5028" s="9">
        <f>INDEX(SLA_Policy!$D$2:$D$5,MATCH(F5028,SLA_Policy!$A$2:$A$5,0))</f>
        <v>72</v>
      </c>
      <c r="Y5028" s="9" t="str">
        <f>IF(E5028="Cancelled","Excluded",IF(D5028="",IF((SLA_Policy!$B$8-B5028)*24&gt;X5028,"Open - Breached","Open - On Track"),IF((D5028-B5028)*24&lt;=X5028,"Met","Breached")))</f>
        <v>Met</v>
      </c>
    </row>
    <row r="5029" spans="1:25" x14ac:dyDescent="0.25">
      <c r="A5029" s="9" t="s">
        <v>8612</v>
      </c>
      <c r="B5029" s="23">
        <v>46077.377777777801</v>
      </c>
      <c r="C5029" s="23">
        <v>46077.3930555556</v>
      </c>
      <c r="D5029" s="23">
        <v>46077.581250000003</v>
      </c>
      <c r="E5029" s="9" t="s">
        <v>212</v>
      </c>
      <c r="F5029" s="9" t="s">
        <v>187</v>
      </c>
      <c r="G5029" s="9" t="s">
        <v>213</v>
      </c>
      <c r="H5029" s="9" t="s">
        <v>166</v>
      </c>
      <c r="I5029" s="9" t="s">
        <v>378</v>
      </c>
      <c r="J5029" s="9" t="s">
        <v>3330</v>
      </c>
      <c r="K5029" s="9" t="s">
        <v>303</v>
      </c>
      <c r="L5029" s="9" t="s">
        <v>104</v>
      </c>
      <c r="M5029" s="9" t="s">
        <v>8613</v>
      </c>
      <c r="N5029" s="9" t="s">
        <v>197</v>
      </c>
      <c r="O5029" s="9" t="s">
        <v>180</v>
      </c>
      <c r="P5029" s="9" t="s">
        <v>318</v>
      </c>
      <c r="Q5029" s="9" t="s">
        <v>273</v>
      </c>
      <c r="R5029" s="9">
        <v>0</v>
      </c>
      <c r="S5029" s="9">
        <v>38</v>
      </c>
      <c r="T5029" s="9" t="s">
        <v>136</v>
      </c>
      <c r="U5029" s="9" t="s">
        <v>290</v>
      </c>
      <c r="X5029" s="9">
        <f>INDEX(SLA_Policy!$D$2:$D$5,MATCH(F5029,SLA_Policy!$A$2:$A$5,0))</f>
        <v>8</v>
      </c>
      <c r="Y5029" s="9" t="str">
        <f>IF(E5029="Cancelled","Excluded",IF(D5029="",IF((SLA_Policy!$B$8-B5029)*24&gt;X5029,"Open - Breached","Open - On Track"),IF((D5029-B5029)*24&lt;=X5029,"Met","Breached")))</f>
        <v>Met</v>
      </c>
    </row>
    <row r="5030" spans="1:25" x14ac:dyDescent="0.25">
      <c r="A5030" s="9" t="s">
        <v>8614</v>
      </c>
      <c r="B5030" s="23">
        <v>46077.384722222203</v>
      </c>
      <c r="C5030" s="23">
        <v>46077.386805555601</v>
      </c>
      <c r="D5030" s="23">
        <v>46078.392361111102</v>
      </c>
      <c r="E5030" s="9" t="s">
        <v>212</v>
      </c>
      <c r="F5030" s="9" t="s">
        <v>188</v>
      </c>
      <c r="G5030" s="9" t="s">
        <v>236</v>
      </c>
      <c r="H5030" s="9" t="s">
        <v>161</v>
      </c>
      <c r="I5030" s="9" t="s">
        <v>237</v>
      </c>
      <c r="J5030" s="9" t="s">
        <v>1467</v>
      </c>
      <c r="K5030" s="9" t="s">
        <v>246</v>
      </c>
      <c r="L5030" s="9" t="s">
        <v>351</v>
      </c>
      <c r="M5030" s="9" t="s">
        <v>436</v>
      </c>
      <c r="N5030" s="9" t="s">
        <v>200</v>
      </c>
      <c r="O5030" s="9" t="s">
        <v>179</v>
      </c>
      <c r="P5030" s="9" t="s">
        <v>264</v>
      </c>
      <c r="Q5030" s="9" t="s">
        <v>219</v>
      </c>
      <c r="R5030" s="9">
        <v>0</v>
      </c>
      <c r="S5030" s="9">
        <v>11</v>
      </c>
      <c r="U5030" s="9" t="s">
        <v>242</v>
      </c>
      <c r="X5030" s="9">
        <f>INDEX(SLA_Policy!$D$2:$D$5,MATCH(F5030,SLA_Policy!$A$2:$A$5,0))</f>
        <v>72</v>
      </c>
      <c r="Y5030" s="9" t="str">
        <f>IF(E5030="Cancelled","Excluded",IF(D5030="",IF((SLA_Policy!$B$8-B5030)*24&gt;X5030,"Open - Breached","Open - On Track"),IF((D5030-B5030)*24&lt;=X5030,"Met","Breached")))</f>
        <v>Met</v>
      </c>
    </row>
    <row r="5031" spans="1:25" x14ac:dyDescent="0.25">
      <c r="A5031" s="9" t="s">
        <v>8615</v>
      </c>
      <c r="B5031" s="23">
        <v>46077.385416666701</v>
      </c>
      <c r="C5031" s="23">
        <v>46077.395138888904</v>
      </c>
      <c r="D5031" s="23">
        <v>46077.409722222197</v>
      </c>
      <c r="E5031" s="9" t="s">
        <v>212</v>
      </c>
      <c r="F5031" s="9" t="s">
        <v>188</v>
      </c>
      <c r="G5031" s="9" t="s">
        <v>213</v>
      </c>
      <c r="H5031" s="9" t="s">
        <v>161</v>
      </c>
      <c r="I5031" s="9" t="s">
        <v>389</v>
      </c>
      <c r="J5031" s="9" t="s">
        <v>435</v>
      </c>
      <c r="K5031" s="9" t="s">
        <v>246</v>
      </c>
      <c r="L5031" s="9" t="s">
        <v>307</v>
      </c>
      <c r="M5031" s="9" t="s">
        <v>1766</v>
      </c>
      <c r="N5031" s="9" t="s">
        <v>198</v>
      </c>
      <c r="O5031" s="9" t="s">
        <v>116</v>
      </c>
      <c r="P5031" s="9" t="s">
        <v>218</v>
      </c>
      <c r="Q5031" s="9" t="s">
        <v>219</v>
      </c>
      <c r="R5031" s="9">
        <v>0</v>
      </c>
      <c r="S5031" s="9">
        <v>3</v>
      </c>
      <c r="U5031" s="9" t="s">
        <v>221</v>
      </c>
      <c r="X5031" s="9">
        <f>INDEX(SLA_Policy!$D$2:$D$5,MATCH(F5031,SLA_Policy!$A$2:$A$5,0))</f>
        <v>72</v>
      </c>
      <c r="Y5031" s="9" t="str">
        <f>IF(E5031="Cancelled","Excluded",IF(D5031="",IF((SLA_Policy!$B$8-B5031)*24&gt;X5031,"Open - Breached","Open - On Track"),IF((D5031-B5031)*24&lt;=X5031,"Met","Breached")))</f>
        <v>Met</v>
      </c>
    </row>
    <row r="5032" spans="1:25" x14ac:dyDescent="0.25">
      <c r="A5032" s="9" t="s">
        <v>8616</v>
      </c>
      <c r="B5032" s="23">
        <v>46077.386111111096</v>
      </c>
      <c r="C5032" s="23">
        <v>46077.432638888902</v>
      </c>
      <c r="D5032" s="23">
        <v>46077.688888888901</v>
      </c>
      <c r="E5032" s="9" t="s">
        <v>212</v>
      </c>
      <c r="F5032" s="9" t="s">
        <v>189</v>
      </c>
      <c r="G5032" s="9" t="s">
        <v>213</v>
      </c>
      <c r="H5032" s="9" t="s">
        <v>162</v>
      </c>
      <c r="I5032" s="9" t="s">
        <v>416</v>
      </c>
      <c r="J5032" s="9" t="s">
        <v>967</v>
      </c>
      <c r="K5032" s="9" t="s">
        <v>246</v>
      </c>
      <c r="L5032" s="9" t="s">
        <v>226</v>
      </c>
      <c r="M5032" s="9" t="s">
        <v>4051</v>
      </c>
      <c r="N5032" s="9" t="s">
        <v>197</v>
      </c>
      <c r="O5032" s="9" t="s">
        <v>176</v>
      </c>
      <c r="P5032" s="9" t="s">
        <v>253</v>
      </c>
      <c r="Q5032" s="9" t="s">
        <v>219</v>
      </c>
      <c r="R5032" s="9">
        <v>0</v>
      </c>
      <c r="S5032" s="9">
        <v>28</v>
      </c>
      <c r="U5032" s="9" t="s">
        <v>266</v>
      </c>
      <c r="X5032" s="9">
        <f>INDEX(SLA_Policy!$D$2:$D$5,MATCH(F5032,SLA_Policy!$A$2:$A$5,0))</f>
        <v>120</v>
      </c>
      <c r="Y5032" s="9" t="str">
        <f>IF(E5032="Cancelled","Excluded",IF(D5032="",IF((SLA_Policy!$B$8-B5032)*24&gt;X5032,"Open - Breached","Open - On Track"),IF((D5032-B5032)*24&lt;=X5032,"Met","Breached")))</f>
        <v>Met</v>
      </c>
    </row>
    <row r="5033" spans="1:25" x14ac:dyDescent="0.25">
      <c r="A5033" s="9" t="s">
        <v>8617</v>
      </c>
      <c r="B5033" s="23">
        <v>46077.3881944444</v>
      </c>
      <c r="C5033" s="23">
        <v>46077.441666666702</v>
      </c>
      <c r="D5033" s="23">
        <v>46077.672916666699</v>
      </c>
      <c r="E5033" s="9" t="s">
        <v>212</v>
      </c>
      <c r="F5033" s="9" t="s">
        <v>189</v>
      </c>
      <c r="G5033" s="9" t="s">
        <v>236</v>
      </c>
      <c r="H5033" s="9" t="s">
        <v>167</v>
      </c>
      <c r="I5033" s="9" t="s">
        <v>255</v>
      </c>
      <c r="J5033" s="9" t="s">
        <v>8618</v>
      </c>
      <c r="K5033" s="9" t="s">
        <v>246</v>
      </c>
      <c r="L5033" s="9" t="s">
        <v>104</v>
      </c>
      <c r="M5033" s="9" t="s">
        <v>7242</v>
      </c>
      <c r="N5033" s="9" t="s">
        <v>197</v>
      </c>
      <c r="O5033" s="9" t="s">
        <v>116</v>
      </c>
      <c r="P5033" s="9" t="s">
        <v>342</v>
      </c>
      <c r="Q5033" s="9" t="s">
        <v>219</v>
      </c>
      <c r="R5033" s="9">
        <v>0</v>
      </c>
      <c r="S5033" s="9">
        <v>23</v>
      </c>
      <c r="U5033" s="9" t="s">
        <v>242</v>
      </c>
      <c r="X5033" s="9">
        <f>INDEX(SLA_Policy!$D$2:$D$5,MATCH(F5033,SLA_Policy!$A$2:$A$5,0))</f>
        <v>120</v>
      </c>
      <c r="Y5033" s="9" t="str">
        <f>IF(E5033="Cancelled","Excluded",IF(D5033="",IF((SLA_Policy!$B$8-B5033)*24&gt;X5033,"Open - Breached","Open - On Track"),IF((D5033-B5033)*24&lt;=X5033,"Met","Breached")))</f>
        <v>Met</v>
      </c>
    </row>
    <row r="5034" spans="1:25" x14ac:dyDescent="0.25">
      <c r="A5034" s="9" t="s">
        <v>8619</v>
      </c>
      <c r="B5034" s="23">
        <v>46077.390972222202</v>
      </c>
      <c r="C5034" s="23">
        <v>46077.415972222203</v>
      </c>
      <c r="D5034" s="23">
        <v>46077.558333333298</v>
      </c>
      <c r="E5034" s="9" t="s">
        <v>212</v>
      </c>
      <c r="F5034" s="9" t="s">
        <v>188</v>
      </c>
      <c r="G5034" s="9" t="s">
        <v>213</v>
      </c>
      <c r="H5034" s="9" t="s">
        <v>161</v>
      </c>
      <c r="I5034" s="9" t="s">
        <v>389</v>
      </c>
      <c r="J5034" s="9" t="s">
        <v>1243</v>
      </c>
      <c r="K5034" s="9" t="s">
        <v>215</v>
      </c>
      <c r="L5034" s="9" t="s">
        <v>311</v>
      </c>
      <c r="M5034" s="9" t="s">
        <v>1126</v>
      </c>
      <c r="N5034" s="9" t="s">
        <v>196</v>
      </c>
      <c r="O5034" s="9" t="s">
        <v>116</v>
      </c>
      <c r="P5034" s="9" t="s">
        <v>574</v>
      </c>
      <c r="Q5034" s="9" t="s">
        <v>219</v>
      </c>
      <c r="R5034" s="9">
        <v>2</v>
      </c>
      <c r="S5034" s="9">
        <v>19</v>
      </c>
      <c r="U5034" s="9" t="s">
        <v>221</v>
      </c>
      <c r="X5034" s="9">
        <f>INDEX(SLA_Policy!$D$2:$D$5,MATCH(F5034,SLA_Policy!$A$2:$A$5,0))</f>
        <v>72</v>
      </c>
      <c r="Y5034" s="9" t="str">
        <f>IF(E5034="Cancelled","Excluded",IF(D5034="",IF((SLA_Policy!$B$8-B5034)*24&gt;X5034,"Open - Breached","Open - On Track"),IF((D5034-B5034)*24&lt;=X5034,"Met","Breached")))</f>
        <v>Met</v>
      </c>
    </row>
    <row r="5035" spans="1:25" x14ac:dyDescent="0.25">
      <c r="A5035" s="9" t="s">
        <v>8620</v>
      </c>
      <c r="B5035" s="23">
        <v>46077.399305555598</v>
      </c>
      <c r="C5035" s="23">
        <v>46077.409722222197</v>
      </c>
      <c r="D5035" s="23">
        <v>46078.361111111102</v>
      </c>
      <c r="E5035" s="9" t="s">
        <v>212</v>
      </c>
      <c r="F5035" s="9" t="s">
        <v>188</v>
      </c>
      <c r="G5035" s="9" t="s">
        <v>213</v>
      </c>
      <c r="H5035" s="9" t="s">
        <v>167</v>
      </c>
      <c r="I5035" s="9" t="s">
        <v>349</v>
      </c>
      <c r="J5035" s="9" t="s">
        <v>1049</v>
      </c>
      <c r="K5035" s="9" t="s">
        <v>246</v>
      </c>
      <c r="L5035" s="9" t="s">
        <v>216</v>
      </c>
      <c r="M5035" s="9" t="s">
        <v>1114</v>
      </c>
      <c r="N5035" s="9" t="s">
        <v>196</v>
      </c>
      <c r="O5035" s="9" t="s">
        <v>116</v>
      </c>
      <c r="P5035" s="9" t="s">
        <v>342</v>
      </c>
      <c r="Q5035" s="9" t="s">
        <v>219</v>
      </c>
      <c r="R5035" s="9">
        <v>0</v>
      </c>
      <c r="S5035" s="9">
        <v>37</v>
      </c>
      <c r="U5035" s="9" t="s">
        <v>140</v>
      </c>
      <c r="V5035" s="9" t="s">
        <v>8370</v>
      </c>
      <c r="X5035" s="9">
        <f>INDEX(SLA_Policy!$D$2:$D$5,MATCH(F5035,SLA_Policy!$A$2:$A$5,0))</f>
        <v>72</v>
      </c>
      <c r="Y5035" s="9" t="str">
        <f>IF(E5035="Cancelled","Excluded",IF(D5035="",IF((SLA_Policy!$B$8-B5035)*24&gt;X5035,"Open - Breached","Open - On Track"),IF((D5035-B5035)*24&lt;=X5035,"Met","Breached")))</f>
        <v>Met</v>
      </c>
    </row>
    <row r="5036" spans="1:25" x14ac:dyDescent="0.25">
      <c r="A5036" s="9" t="s">
        <v>8621</v>
      </c>
      <c r="B5036" s="23">
        <v>46077.400694444397</v>
      </c>
      <c r="C5036" s="23">
        <v>46077.4597222222</v>
      </c>
      <c r="D5036" s="23">
        <v>46083.370138888902</v>
      </c>
      <c r="E5036" s="9" t="s">
        <v>212</v>
      </c>
      <c r="F5036" s="9" t="s">
        <v>188</v>
      </c>
      <c r="G5036" s="9" t="s">
        <v>236</v>
      </c>
      <c r="H5036" s="9" t="s">
        <v>164</v>
      </c>
      <c r="I5036" s="9" t="s">
        <v>421</v>
      </c>
      <c r="J5036" s="9" t="s">
        <v>2960</v>
      </c>
      <c r="K5036" s="9" t="s">
        <v>246</v>
      </c>
      <c r="L5036" s="9" t="s">
        <v>226</v>
      </c>
      <c r="M5036" s="9" t="s">
        <v>1311</v>
      </c>
      <c r="N5036" s="9" t="s">
        <v>196</v>
      </c>
      <c r="O5036" s="9" t="s">
        <v>180</v>
      </c>
      <c r="P5036" s="9" t="s">
        <v>318</v>
      </c>
      <c r="Q5036" s="9" t="s">
        <v>219</v>
      </c>
      <c r="R5036" s="9">
        <v>0</v>
      </c>
      <c r="S5036" s="9">
        <v>28</v>
      </c>
      <c r="T5036" s="9" t="s">
        <v>343</v>
      </c>
      <c r="U5036" s="9" t="s">
        <v>242</v>
      </c>
      <c r="X5036" s="9">
        <f>INDEX(SLA_Policy!$D$2:$D$5,MATCH(F5036,SLA_Policy!$A$2:$A$5,0))</f>
        <v>72</v>
      </c>
      <c r="Y5036" s="9" t="str">
        <f>IF(E5036="Cancelled","Excluded",IF(D5036="",IF((SLA_Policy!$B$8-B5036)*24&gt;X5036,"Open - Breached","Open - On Track"),IF((D5036-B5036)*24&lt;=X5036,"Met","Breached")))</f>
        <v>Breached</v>
      </c>
    </row>
    <row r="5037" spans="1:25" x14ac:dyDescent="0.25">
      <c r="A5037" s="9" t="s">
        <v>8622</v>
      </c>
      <c r="B5037" s="23">
        <v>46077.4152777778</v>
      </c>
      <c r="C5037" s="23">
        <v>46077.418055555601</v>
      </c>
      <c r="D5037" s="23">
        <v>46077.440972222197</v>
      </c>
      <c r="E5037" s="9" t="s">
        <v>212</v>
      </c>
      <c r="F5037" s="9" t="s">
        <v>188</v>
      </c>
      <c r="G5037" s="9" t="s">
        <v>213</v>
      </c>
      <c r="H5037" s="9" t="s">
        <v>161</v>
      </c>
      <c r="I5037" s="9" t="s">
        <v>389</v>
      </c>
      <c r="J5037" s="9" t="s">
        <v>435</v>
      </c>
      <c r="K5037" s="9" t="s">
        <v>246</v>
      </c>
      <c r="L5037" s="9" t="s">
        <v>216</v>
      </c>
      <c r="M5037" s="9" t="s">
        <v>4771</v>
      </c>
      <c r="N5037" s="9" t="s">
        <v>200</v>
      </c>
      <c r="O5037" s="9" t="s">
        <v>116</v>
      </c>
      <c r="P5037" s="9" t="s">
        <v>574</v>
      </c>
      <c r="Q5037" s="9" t="s">
        <v>219</v>
      </c>
      <c r="R5037" s="9">
        <v>0</v>
      </c>
      <c r="S5037" s="9">
        <v>11</v>
      </c>
      <c r="U5037" s="9" t="s">
        <v>221</v>
      </c>
      <c r="W5037" s="9">
        <v>4</v>
      </c>
      <c r="X5037" s="9">
        <f>INDEX(SLA_Policy!$D$2:$D$5,MATCH(F5037,SLA_Policy!$A$2:$A$5,0))</f>
        <v>72</v>
      </c>
      <c r="Y5037" s="9" t="str">
        <f>IF(E5037="Cancelled","Excluded",IF(D5037="",IF((SLA_Policy!$B$8-B5037)*24&gt;X5037,"Open - Breached","Open - On Track"),IF((D5037-B5037)*24&lt;=X5037,"Met","Breached")))</f>
        <v>Met</v>
      </c>
    </row>
    <row r="5038" spans="1:25" x14ac:dyDescent="0.25">
      <c r="A5038" s="9" t="s">
        <v>8623</v>
      </c>
      <c r="B5038" s="23">
        <v>46077.417361111096</v>
      </c>
      <c r="C5038" s="23">
        <v>46077.443055555603</v>
      </c>
      <c r="D5038" s="23">
        <v>46078.353472222203</v>
      </c>
      <c r="E5038" s="9" t="s">
        <v>212</v>
      </c>
      <c r="F5038" s="9" t="s">
        <v>188</v>
      </c>
      <c r="G5038" s="9" t="s">
        <v>213</v>
      </c>
      <c r="H5038" s="9" t="s">
        <v>165</v>
      </c>
      <c r="I5038" s="9" t="s">
        <v>567</v>
      </c>
      <c r="J5038" s="9" t="s">
        <v>1157</v>
      </c>
      <c r="K5038" s="9" t="s">
        <v>276</v>
      </c>
      <c r="L5038" s="9" t="s">
        <v>351</v>
      </c>
      <c r="M5038" s="9" t="s">
        <v>5419</v>
      </c>
      <c r="N5038" s="9" t="s">
        <v>196</v>
      </c>
      <c r="O5038" s="9" t="s">
        <v>176</v>
      </c>
      <c r="P5038" s="9" t="s">
        <v>253</v>
      </c>
      <c r="Q5038" s="9" t="s">
        <v>219</v>
      </c>
      <c r="R5038" s="9">
        <v>0</v>
      </c>
      <c r="S5038" s="9">
        <v>22</v>
      </c>
      <c r="U5038" s="9" t="s">
        <v>266</v>
      </c>
      <c r="X5038" s="9">
        <f>INDEX(SLA_Policy!$D$2:$D$5,MATCH(F5038,SLA_Policy!$A$2:$A$5,0))</f>
        <v>72</v>
      </c>
      <c r="Y5038" s="9" t="str">
        <f>IF(E5038="Cancelled","Excluded",IF(D5038="",IF((SLA_Policy!$B$8-B5038)*24&gt;X5038,"Open - Breached","Open - On Track"),IF((D5038-B5038)*24&lt;=X5038,"Met","Breached")))</f>
        <v>Met</v>
      </c>
    </row>
    <row r="5039" spans="1:25" x14ac:dyDescent="0.25">
      <c r="A5039" s="9" t="s">
        <v>8624</v>
      </c>
      <c r="B5039" s="23">
        <v>46077.421527777798</v>
      </c>
      <c r="C5039" s="23">
        <v>46077.483333333301</v>
      </c>
      <c r="D5039" s="23">
        <v>46078.365277777797</v>
      </c>
      <c r="E5039" s="9" t="s">
        <v>212</v>
      </c>
      <c r="F5039" s="9" t="s">
        <v>188</v>
      </c>
      <c r="G5039" s="9" t="s">
        <v>213</v>
      </c>
      <c r="H5039" s="9" t="s">
        <v>163</v>
      </c>
      <c r="I5039" s="9" t="s">
        <v>405</v>
      </c>
      <c r="J5039" s="9" t="s">
        <v>8625</v>
      </c>
      <c r="K5039" s="9" t="s">
        <v>225</v>
      </c>
      <c r="L5039" s="9" t="s">
        <v>104</v>
      </c>
      <c r="M5039" s="9" t="s">
        <v>8626</v>
      </c>
      <c r="N5039" s="9" t="s">
        <v>196</v>
      </c>
      <c r="O5039" s="9" t="s">
        <v>176</v>
      </c>
      <c r="P5039" s="9" t="s">
        <v>228</v>
      </c>
      <c r="Q5039" s="9" t="s">
        <v>219</v>
      </c>
      <c r="R5039" s="9">
        <v>0</v>
      </c>
      <c r="S5039" s="9">
        <v>10</v>
      </c>
      <c r="U5039" s="9" t="s">
        <v>376</v>
      </c>
      <c r="W5039" s="9">
        <v>5</v>
      </c>
      <c r="X5039" s="9">
        <f>INDEX(SLA_Policy!$D$2:$D$5,MATCH(F5039,SLA_Policy!$A$2:$A$5,0))</f>
        <v>72</v>
      </c>
      <c r="Y5039" s="9" t="str">
        <f>IF(E5039="Cancelled","Excluded",IF(D5039="",IF((SLA_Policy!$B$8-B5039)*24&gt;X5039,"Open - Breached","Open - On Track"),IF((D5039-B5039)*24&lt;=X5039,"Met","Breached")))</f>
        <v>Met</v>
      </c>
    </row>
    <row r="5040" spans="1:25" x14ac:dyDescent="0.25">
      <c r="A5040" s="9" t="s">
        <v>8627</v>
      </c>
      <c r="B5040" s="23">
        <v>46077.431944444397</v>
      </c>
      <c r="C5040" s="23">
        <v>46077.542361111096</v>
      </c>
      <c r="D5040" s="23">
        <v>46079.711805555598</v>
      </c>
      <c r="E5040" s="9" t="s">
        <v>212</v>
      </c>
      <c r="F5040" s="9" t="s">
        <v>188</v>
      </c>
      <c r="G5040" s="9" t="s">
        <v>213</v>
      </c>
      <c r="H5040" s="9" t="s">
        <v>167</v>
      </c>
      <c r="I5040" s="9" t="s">
        <v>349</v>
      </c>
      <c r="J5040" s="9" t="s">
        <v>8628</v>
      </c>
      <c r="K5040" s="9" t="s">
        <v>303</v>
      </c>
      <c r="L5040" s="9" t="s">
        <v>216</v>
      </c>
      <c r="M5040" s="9" t="s">
        <v>2680</v>
      </c>
      <c r="N5040" s="9" t="s">
        <v>197</v>
      </c>
      <c r="O5040" s="9" t="s">
        <v>180</v>
      </c>
      <c r="P5040" s="9" t="s">
        <v>381</v>
      </c>
      <c r="Q5040" s="9" t="s">
        <v>219</v>
      </c>
      <c r="R5040" s="9">
        <v>1</v>
      </c>
      <c r="S5040" s="9">
        <v>32</v>
      </c>
      <c r="U5040" s="9" t="s">
        <v>140</v>
      </c>
      <c r="V5040" s="9" t="s">
        <v>8370</v>
      </c>
      <c r="X5040" s="9">
        <f>INDEX(SLA_Policy!$D$2:$D$5,MATCH(F5040,SLA_Policy!$A$2:$A$5,0))</f>
        <v>72</v>
      </c>
      <c r="Y5040" s="9" t="str">
        <f>IF(E5040="Cancelled","Excluded",IF(D5040="",IF((SLA_Policy!$B$8-B5040)*24&gt;X5040,"Open - Breached","Open - On Track"),IF((D5040-B5040)*24&lt;=X5040,"Met","Breached")))</f>
        <v>Met</v>
      </c>
    </row>
    <row r="5041" spans="1:25" x14ac:dyDescent="0.25">
      <c r="A5041" s="9" t="s">
        <v>8629</v>
      </c>
      <c r="B5041" s="23">
        <v>46077.4465277778</v>
      </c>
      <c r="C5041" s="23">
        <v>46077.473611111098</v>
      </c>
      <c r="D5041" s="23">
        <v>46078.329861111102</v>
      </c>
      <c r="E5041" s="9" t="s">
        <v>212</v>
      </c>
      <c r="F5041" s="9" t="s">
        <v>189</v>
      </c>
      <c r="G5041" s="9" t="s">
        <v>213</v>
      </c>
      <c r="H5041" s="9" t="s">
        <v>167</v>
      </c>
      <c r="I5041" s="9" t="s">
        <v>684</v>
      </c>
      <c r="J5041" s="9" t="s">
        <v>3394</v>
      </c>
      <c r="K5041" s="9" t="s">
        <v>215</v>
      </c>
      <c r="L5041" s="9" t="s">
        <v>104</v>
      </c>
      <c r="M5041" s="9" t="s">
        <v>5250</v>
      </c>
      <c r="N5041" s="9" t="s">
        <v>196</v>
      </c>
      <c r="O5041" s="9" t="s">
        <v>116</v>
      </c>
      <c r="P5041" s="9" t="s">
        <v>258</v>
      </c>
      <c r="Q5041" s="9" t="s">
        <v>219</v>
      </c>
      <c r="R5041" s="9">
        <v>0</v>
      </c>
      <c r="S5041" s="9">
        <v>5</v>
      </c>
      <c r="U5041" s="9" t="s">
        <v>290</v>
      </c>
      <c r="W5041" s="9">
        <v>4</v>
      </c>
      <c r="X5041" s="9">
        <f>INDEX(SLA_Policy!$D$2:$D$5,MATCH(F5041,SLA_Policy!$A$2:$A$5,0))</f>
        <v>120</v>
      </c>
      <c r="Y5041" s="9" t="str">
        <f>IF(E5041="Cancelled","Excluded",IF(D5041="",IF((SLA_Policy!$B$8-B5041)*24&gt;X5041,"Open - Breached","Open - On Track"),IF((D5041-B5041)*24&lt;=X5041,"Met","Breached")))</f>
        <v>Met</v>
      </c>
    </row>
    <row r="5042" spans="1:25" x14ac:dyDescent="0.25">
      <c r="A5042" s="9" t="s">
        <v>8630</v>
      </c>
      <c r="B5042" s="23">
        <v>46077.4465277778</v>
      </c>
      <c r="C5042" s="23">
        <v>46077.479861111096</v>
      </c>
      <c r="D5042" s="23">
        <v>46077.748611111099</v>
      </c>
      <c r="E5042" s="9" t="s">
        <v>212</v>
      </c>
      <c r="F5042" s="9" t="s">
        <v>189</v>
      </c>
      <c r="G5042" s="9" t="s">
        <v>213</v>
      </c>
      <c r="H5042" s="9" t="s">
        <v>163</v>
      </c>
      <c r="I5042" s="9" t="s">
        <v>250</v>
      </c>
      <c r="J5042" s="9" t="s">
        <v>2119</v>
      </c>
      <c r="K5042" s="9" t="s">
        <v>225</v>
      </c>
      <c r="L5042" s="9" t="s">
        <v>104</v>
      </c>
      <c r="M5042" s="9" t="s">
        <v>442</v>
      </c>
      <c r="N5042" s="9" t="s">
        <v>198</v>
      </c>
      <c r="O5042" s="9" t="s">
        <v>176</v>
      </c>
      <c r="P5042" s="9" t="s">
        <v>1159</v>
      </c>
      <c r="Q5042" s="9" t="s">
        <v>273</v>
      </c>
      <c r="R5042" s="9">
        <v>0</v>
      </c>
      <c r="S5042" s="9">
        <v>60</v>
      </c>
      <c r="T5042" s="9" t="s">
        <v>220</v>
      </c>
      <c r="U5042" s="9" t="s">
        <v>230</v>
      </c>
      <c r="W5042" s="9">
        <v>4</v>
      </c>
      <c r="X5042" s="9">
        <f>INDEX(SLA_Policy!$D$2:$D$5,MATCH(F5042,SLA_Policy!$A$2:$A$5,0))</f>
        <v>120</v>
      </c>
      <c r="Y5042" s="9" t="str">
        <f>IF(E5042="Cancelled","Excluded",IF(D5042="",IF((SLA_Policy!$B$8-B5042)*24&gt;X5042,"Open - Breached","Open - On Track"),IF((D5042-B5042)*24&lt;=X5042,"Met","Breached")))</f>
        <v>Met</v>
      </c>
    </row>
    <row r="5043" spans="1:25" x14ac:dyDescent="0.25">
      <c r="A5043" s="9" t="s">
        <v>8631</v>
      </c>
      <c r="B5043" s="23">
        <v>46077.45</v>
      </c>
      <c r="C5043" s="23">
        <v>46077.730555555601</v>
      </c>
      <c r="D5043" s="23">
        <v>46078.615277777797</v>
      </c>
      <c r="E5043" s="9" t="s">
        <v>212</v>
      </c>
      <c r="F5043" s="9" t="s">
        <v>189</v>
      </c>
      <c r="G5043" s="9" t="s">
        <v>213</v>
      </c>
      <c r="H5043" s="9" t="s">
        <v>167</v>
      </c>
      <c r="I5043" s="9" t="s">
        <v>349</v>
      </c>
      <c r="J5043" s="9" t="s">
        <v>8632</v>
      </c>
      <c r="K5043" s="9" t="s">
        <v>246</v>
      </c>
      <c r="L5043" s="9" t="s">
        <v>351</v>
      </c>
      <c r="M5043" s="9" t="s">
        <v>1624</v>
      </c>
      <c r="N5043" s="9" t="s">
        <v>197</v>
      </c>
      <c r="O5043" s="9" t="s">
        <v>180</v>
      </c>
      <c r="P5043" s="9" t="s">
        <v>368</v>
      </c>
      <c r="Q5043" s="9" t="s">
        <v>219</v>
      </c>
      <c r="R5043" s="9">
        <v>0</v>
      </c>
      <c r="S5043" s="9">
        <v>28</v>
      </c>
      <c r="U5043" s="9" t="s">
        <v>248</v>
      </c>
      <c r="X5043" s="9">
        <f>INDEX(SLA_Policy!$D$2:$D$5,MATCH(F5043,SLA_Policy!$A$2:$A$5,0))</f>
        <v>120</v>
      </c>
      <c r="Y5043" s="9" t="str">
        <f>IF(E5043="Cancelled","Excluded",IF(D5043="",IF((SLA_Policy!$B$8-B5043)*24&gt;X5043,"Open - Breached","Open - On Track"),IF((D5043-B5043)*24&lt;=X5043,"Met","Breached")))</f>
        <v>Met</v>
      </c>
    </row>
    <row r="5044" spans="1:25" x14ac:dyDescent="0.25">
      <c r="A5044" s="9" t="s">
        <v>8633</v>
      </c>
      <c r="B5044" s="23">
        <v>46077.466666666704</v>
      </c>
      <c r="C5044" s="23">
        <v>46077.512499999997</v>
      </c>
      <c r="D5044" s="23">
        <v>46077.6472222222</v>
      </c>
      <c r="E5044" s="9" t="s">
        <v>212</v>
      </c>
      <c r="F5044" s="9" t="s">
        <v>188</v>
      </c>
      <c r="G5044" s="9" t="s">
        <v>236</v>
      </c>
      <c r="H5044" s="9" t="s">
        <v>161</v>
      </c>
      <c r="I5044" s="9" t="s">
        <v>237</v>
      </c>
      <c r="J5044" s="9" t="s">
        <v>8634</v>
      </c>
      <c r="K5044" s="9" t="s">
        <v>276</v>
      </c>
      <c r="L5044" s="9" t="s">
        <v>293</v>
      </c>
      <c r="M5044" s="9" t="s">
        <v>4662</v>
      </c>
      <c r="N5044" s="9" t="s">
        <v>197</v>
      </c>
      <c r="O5044" s="9" t="s">
        <v>177</v>
      </c>
      <c r="P5044" s="9" t="s">
        <v>457</v>
      </c>
      <c r="Q5044" s="9" t="s">
        <v>219</v>
      </c>
      <c r="R5044" s="9">
        <v>0</v>
      </c>
      <c r="S5044" s="9">
        <v>23</v>
      </c>
      <c r="U5044" s="9" t="s">
        <v>242</v>
      </c>
      <c r="W5044" s="9">
        <v>4</v>
      </c>
      <c r="X5044" s="9">
        <f>INDEX(SLA_Policy!$D$2:$D$5,MATCH(F5044,SLA_Policy!$A$2:$A$5,0))</f>
        <v>72</v>
      </c>
      <c r="Y5044" s="9" t="str">
        <f>IF(E5044="Cancelled","Excluded",IF(D5044="",IF((SLA_Policy!$B$8-B5044)*24&gt;X5044,"Open - Breached","Open - On Track"),IF((D5044-B5044)*24&lt;=X5044,"Met","Breached")))</f>
        <v>Met</v>
      </c>
    </row>
    <row r="5045" spans="1:25" x14ac:dyDescent="0.25">
      <c r="A5045" s="9" t="s">
        <v>8635</v>
      </c>
      <c r="B5045" s="23">
        <v>46077.468055555597</v>
      </c>
      <c r="C5045" s="23">
        <v>46077.484722222202</v>
      </c>
      <c r="D5045" s="23">
        <v>46077.5625</v>
      </c>
      <c r="E5045" s="9" t="s">
        <v>212</v>
      </c>
      <c r="F5045" s="9" t="s">
        <v>188</v>
      </c>
      <c r="G5045" s="9" t="s">
        <v>213</v>
      </c>
      <c r="H5045" s="9" t="s">
        <v>161</v>
      </c>
      <c r="I5045" s="9" t="s">
        <v>389</v>
      </c>
      <c r="J5045" s="9" t="s">
        <v>1243</v>
      </c>
      <c r="K5045" s="9" t="s">
        <v>246</v>
      </c>
      <c r="L5045" s="9" t="s">
        <v>226</v>
      </c>
      <c r="M5045" s="9" t="s">
        <v>2655</v>
      </c>
      <c r="N5045" s="9" t="s">
        <v>196</v>
      </c>
      <c r="O5045" s="9" t="s">
        <v>116</v>
      </c>
      <c r="P5045" s="9" t="s">
        <v>258</v>
      </c>
      <c r="Q5045" s="9" t="s">
        <v>219</v>
      </c>
      <c r="R5045" s="9">
        <v>0</v>
      </c>
      <c r="S5045" s="9">
        <v>3</v>
      </c>
      <c r="U5045" s="9" t="s">
        <v>221</v>
      </c>
      <c r="W5045" s="9">
        <v>5</v>
      </c>
      <c r="X5045" s="9">
        <f>INDEX(SLA_Policy!$D$2:$D$5,MATCH(F5045,SLA_Policy!$A$2:$A$5,0))</f>
        <v>72</v>
      </c>
      <c r="Y5045" s="9" t="str">
        <f>IF(E5045="Cancelled","Excluded",IF(D5045="",IF((SLA_Policy!$B$8-B5045)*24&gt;X5045,"Open - Breached","Open - On Track"),IF((D5045-B5045)*24&lt;=X5045,"Met","Breached")))</f>
        <v>Met</v>
      </c>
    </row>
    <row r="5046" spans="1:25" x14ac:dyDescent="0.25">
      <c r="A5046" s="9" t="s">
        <v>8636</v>
      </c>
      <c r="B5046" s="23">
        <v>46077.477083333302</v>
      </c>
      <c r="C5046" s="23">
        <v>46077.604861111096</v>
      </c>
      <c r="D5046" s="23">
        <v>46078.405555555597</v>
      </c>
      <c r="E5046" s="9" t="s">
        <v>212</v>
      </c>
      <c r="F5046" s="9" t="s">
        <v>189</v>
      </c>
      <c r="G5046" s="9" t="s">
        <v>213</v>
      </c>
      <c r="H5046" s="9" t="s">
        <v>162</v>
      </c>
      <c r="I5046" s="9" t="s">
        <v>345</v>
      </c>
      <c r="J5046" s="9" t="s">
        <v>5634</v>
      </c>
      <c r="K5046" s="9" t="s">
        <v>239</v>
      </c>
      <c r="L5046" s="9" t="s">
        <v>307</v>
      </c>
      <c r="M5046" s="9" t="s">
        <v>3127</v>
      </c>
      <c r="N5046" s="9" t="s">
        <v>197</v>
      </c>
      <c r="O5046" s="9" t="s">
        <v>179</v>
      </c>
      <c r="P5046" s="9" t="s">
        <v>313</v>
      </c>
      <c r="Q5046" s="9" t="s">
        <v>219</v>
      </c>
      <c r="R5046" s="9">
        <v>0</v>
      </c>
      <c r="S5046" s="9">
        <v>21</v>
      </c>
      <c r="U5046" s="9" t="s">
        <v>248</v>
      </c>
      <c r="X5046" s="9">
        <f>INDEX(SLA_Policy!$D$2:$D$5,MATCH(F5046,SLA_Policy!$A$2:$A$5,0))</f>
        <v>120</v>
      </c>
      <c r="Y5046" s="9" t="str">
        <f>IF(E5046="Cancelled","Excluded",IF(D5046="",IF((SLA_Policy!$B$8-B5046)*24&gt;X5046,"Open - Breached","Open - On Track"),IF((D5046-B5046)*24&lt;=X5046,"Met","Breached")))</f>
        <v>Met</v>
      </c>
    </row>
    <row r="5047" spans="1:25" x14ac:dyDescent="0.25">
      <c r="A5047" s="9" t="s">
        <v>8637</v>
      </c>
      <c r="B5047" s="23">
        <v>46077.479861111096</v>
      </c>
      <c r="C5047" s="23">
        <v>46077.520138888904</v>
      </c>
      <c r="D5047" s="23">
        <v>46078.3659722222</v>
      </c>
      <c r="E5047" s="9" t="s">
        <v>212</v>
      </c>
      <c r="F5047" s="9" t="s">
        <v>189</v>
      </c>
      <c r="G5047" s="9" t="s">
        <v>236</v>
      </c>
      <c r="H5047" s="9" t="s">
        <v>167</v>
      </c>
      <c r="I5047" s="9" t="s">
        <v>255</v>
      </c>
      <c r="J5047" s="9" t="s">
        <v>4276</v>
      </c>
      <c r="K5047" s="9" t="s">
        <v>246</v>
      </c>
      <c r="L5047" s="9" t="s">
        <v>104</v>
      </c>
      <c r="M5047" s="9" t="s">
        <v>5339</v>
      </c>
      <c r="N5047" s="9" t="s">
        <v>196</v>
      </c>
      <c r="O5047" s="9" t="s">
        <v>176</v>
      </c>
      <c r="P5047" s="9" t="s">
        <v>419</v>
      </c>
      <c r="Q5047" s="9" t="s">
        <v>219</v>
      </c>
      <c r="R5047" s="9">
        <v>0</v>
      </c>
      <c r="S5047" s="9">
        <v>25</v>
      </c>
      <c r="U5047" s="9" t="s">
        <v>242</v>
      </c>
      <c r="W5047" s="9">
        <v>4</v>
      </c>
      <c r="X5047" s="9">
        <f>INDEX(SLA_Policy!$D$2:$D$5,MATCH(F5047,SLA_Policy!$A$2:$A$5,0))</f>
        <v>120</v>
      </c>
      <c r="Y5047" s="9" t="str">
        <f>IF(E5047="Cancelled","Excluded",IF(D5047="",IF((SLA_Policy!$B$8-B5047)*24&gt;X5047,"Open - Breached","Open - On Track"),IF((D5047-B5047)*24&lt;=X5047,"Met","Breached")))</f>
        <v>Met</v>
      </c>
    </row>
    <row r="5048" spans="1:25" x14ac:dyDescent="0.25">
      <c r="A5048" s="9" t="s">
        <v>8638</v>
      </c>
      <c r="B5048" s="23">
        <v>46077.495833333298</v>
      </c>
      <c r="C5048" s="23">
        <v>46077.5444444444</v>
      </c>
      <c r="D5048" s="23">
        <v>46079.423611111102</v>
      </c>
      <c r="E5048" s="9" t="s">
        <v>212</v>
      </c>
      <c r="F5048" s="9" t="s">
        <v>188</v>
      </c>
      <c r="G5048" s="9" t="s">
        <v>213</v>
      </c>
      <c r="H5048" s="9" t="s">
        <v>88</v>
      </c>
      <c r="I5048" s="9" t="s">
        <v>354</v>
      </c>
      <c r="J5048" s="9" t="s">
        <v>4449</v>
      </c>
      <c r="K5048" s="9" t="s">
        <v>225</v>
      </c>
      <c r="L5048" s="9" t="s">
        <v>307</v>
      </c>
      <c r="M5048" s="9" t="s">
        <v>308</v>
      </c>
      <c r="N5048" s="9" t="s">
        <v>196</v>
      </c>
      <c r="O5048" s="9" t="s">
        <v>178</v>
      </c>
      <c r="P5048" s="9" t="s">
        <v>321</v>
      </c>
      <c r="Q5048" s="9" t="s">
        <v>273</v>
      </c>
      <c r="R5048" s="9">
        <v>0</v>
      </c>
      <c r="S5048" s="9">
        <v>58</v>
      </c>
      <c r="T5048" s="9" t="s">
        <v>229</v>
      </c>
      <c r="U5048" s="9" t="s">
        <v>661</v>
      </c>
      <c r="W5048" s="9">
        <v>5</v>
      </c>
      <c r="X5048" s="9">
        <f>INDEX(SLA_Policy!$D$2:$D$5,MATCH(F5048,SLA_Policy!$A$2:$A$5,0))</f>
        <v>72</v>
      </c>
      <c r="Y5048" s="9" t="str">
        <f>IF(E5048="Cancelled","Excluded",IF(D5048="",IF((SLA_Policy!$B$8-B5048)*24&gt;X5048,"Open - Breached","Open - On Track"),IF((D5048-B5048)*24&lt;=X5048,"Met","Breached")))</f>
        <v>Met</v>
      </c>
    </row>
    <row r="5049" spans="1:25" x14ac:dyDescent="0.25">
      <c r="A5049" s="9" t="s">
        <v>8639</v>
      </c>
      <c r="B5049" s="23">
        <v>46077.501388888901</v>
      </c>
      <c r="C5049" s="23">
        <v>46077.504166666702</v>
      </c>
      <c r="D5049" s="23">
        <v>46079.356249999997</v>
      </c>
      <c r="E5049" s="9" t="s">
        <v>212</v>
      </c>
      <c r="F5049" s="9" t="s">
        <v>188</v>
      </c>
      <c r="G5049" s="9" t="s">
        <v>213</v>
      </c>
      <c r="H5049" s="9" t="s">
        <v>162</v>
      </c>
      <c r="I5049" s="9" t="s">
        <v>244</v>
      </c>
      <c r="J5049" s="9" t="s">
        <v>561</v>
      </c>
      <c r="K5049" s="9" t="s">
        <v>303</v>
      </c>
      <c r="L5049" s="9" t="s">
        <v>104</v>
      </c>
      <c r="M5049" s="9" t="s">
        <v>2262</v>
      </c>
      <c r="N5049" s="9" t="s">
        <v>198</v>
      </c>
      <c r="O5049" s="9" t="s">
        <v>179</v>
      </c>
      <c r="P5049" s="9" t="s">
        <v>284</v>
      </c>
      <c r="Q5049" s="9" t="s">
        <v>219</v>
      </c>
      <c r="R5049" s="9">
        <v>2</v>
      </c>
      <c r="S5049" s="9">
        <v>47</v>
      </c>
      <c r="U5049" s="9" t="s">
        <v>266</v>
      </c>
      <c r="W5049" s="9">
        <v>3</v>
      </c>
      <c r="X5049" s="9">
        <f>INDEX(SLA_Policy!$D$2:$D$5,MATCH(F5049,SLA_Policy!$A$2:$A$5,0))</f>
        <v>72</v>
      </c>
      <c r="Y5049" s="9" t="str">
        <f>IF(E5049="Cancelled","Excluded",IF(D5049="",IF((SLA_Policy!$B$8-B5049)*24&gt;X5049,"Open - Breached","Open - On Track"),IF((D5049-B5049)*24&lt;=X5049,"Met","Breached")))</f>
        <v>Met</v>
      </c>
    </row>
    <row r="5050" spans="1:25" x14ac:dyDescent="0.25">
      <c r="A5050" s="9" t="s">
        <v>8640</v>
      </c>
      <c r="B5050" s="23">
        <v>46077.517361111102</v>
      </c>
      <c r="C5050" s="23">
        <v>46077.542361111096</v>
      </c>
      <c r="D5050" s="23">
        <v>46078.315277777801</v>
      </c>
      <c r="E5050" s="9" t="s">
        <v>212</v>
      </c>
      <c r="F5050" s="9" t="s">
        <v>188</v>
      </c>
      <c r="G5050" s="9" t="s">
        <v>236</v>
      </c>
      <c r="H5050" s="9" t="s">
        <v>162</v>
      </c>
      <c r="I5050" s="9" t="s">
        <v>280</v>
      </c>
      <c r="J5050" s="9" t="s">
        <v>8641</v>
      </c>
      <c r="K5050" s="9" t="s">
        <v>246</v>
      </c>
      <c r="L5050" s="9" t="s">
        <v>351</v>
      </c>
      <c r="M5050" s="9" t="s">
        <v>1750</v>
      </c>
      <c r="N5050" s="9" t="s">
        <v>197</v>
      </c>
      <c r="O5050" s="9" t="s">
        <v>179</v>
      </c>
      <c r="P5050" s="9" t="s">
        <v>264</v>
      </c>
      <c r="Q5050" s="9" t="s">
        <v>219</v>
      </c>
      <c r="R5050" s="9">
        <v>0</v>
      </c>
      <c r="S5050" s="9">
        <v>16</v>
      </c>
      <c r="U5050" s="9" t="s">
        <v>242</v>
      </c>
      <c r="X5050" s="9">
        <f>INDEX(SLA_Policy!$D$2:$D$5,MATCH(F5050,SLA_Policy!$A$2:$A$5,0))</f>
        <v>72</v>
      </c>
      <c r="Y5050" s="9" t="str">
        <f>IF(E5050="Cancelled","Excluded",IF(D5050="",IF((SLA_Policy!$B$8-B5050)*24&gt;X5050,"Open - Breached","Open - On Track"),IF((D5050-B5050)*24&lt;=X5050,"Met","Breached")))</f>
        <v>Met</v>
      </c>
    </row>
    <row r="5051" spans="1:25" x14ac:dyDescent="0.25">
      <c r="A5051" s="9" t="s">
        <v>8642</v>
      </c>
      <c r="B5051" s="23">
        <v>46077.53125</v>
      </c>
      <c r="C5051" s="23">
        <v>46077.573611111096</v>
      </c>
      <c r="D5051" s="23">
        <v>46079.361111111102</v>
      </c>
      <c r="E5051" s="9" t="s">
        <v>212</v>
      </c>
      <c r="F5051" s="9" t="s">
        <v>188</v>
      </c>
      <c r="G5051" s="9" t="s">
        <v>213</v>
      </c>
      <c r="H5051" s="9" t="s">
        <v>167</v>
      </c>
      <c r="I5051" s="9" t="s">
        <v>349</v>
      </c>
      <c r="J5051" s="9" t="s">
        <v>1197</v>
      </c>
      <c r="K5051" s="9" t="s">
        <v>246</v>
      </c>
      <c r="L5051" s="9" t="s">
        <v>216</v>
      </c>
      <c r="M5051" s="9" t="s">
        <v>5300</v>
      </c>
      <c r="N5051" s="9" t="s">
        <v>196</v>
      </c>
      <c r="O5051" s="9" t="s">
        <v>180</v>
      </c>
      <c r="P5051" s="9" t="s">
        <v>381</v>
      </c>
      <c r="Q5051" s="9" t="s">
        <v>219</v>
      </c>
      <c r="R5051" s="9">
        <v>0</v>
      </c>
      <c r="S5051" s="9">
        <v>23</v>
      </c>
      <c r="U5051" s="9" t="s">
        <v>140</v>
      </c>
      <c r="V5051" s="9" t="s">
        <v>8370</v>
      </c>
      <c r="X5051" s="9">
        <f>INDEX(SLA_Policy!$D$2:$D$5,MATCH(F5051,SLA_Policy!$A$2:$A$5,0))</f>
        <v>72</v>
      </c>
      <c r="Y5051" s="9" t="str">
        <f>IF(E5051="Cancelled","Excluded",IF(D5051="",IF((SLA_Policy!$B$8-B5051)*24&gt;X5051,"Open - Breached","Open - On Track"),IF((D5051-B5051)*24&lt;=X5051,"Met","Breached")))</f>
        <v>Met</v>
      </c>
    </row>
    <row r="5052" spans="1:25" x14ac:dyDescent="0.25">
      <c r="A5052" s="9" t="s">
        <v>8643</v>
      </c>
      <c r="B5052" s="23">
        <v>46077.552083333299</v>
      </c>
      <c r="C5052" s="23">
        <v>46077.563888888901</v>
      </c>
      <c r="D5052" s="23">
        <v>46079.757638888899</v>
      </c>
      <c r="E5052" s="9" t="s">
        <v>212</v>
      </c>
      <c r="F5052" s="9" t="s">
        <v>189</v>
      </c>
      <c r="G5052" s="9" t="s">
        <v>213</v>
      </c>
      <c r="H5052" s="9" t="s">
        <v>88</v>
      </c>
      <c r="I5052" s="9" t="s">
        <v>486</v>
      </c>
      <c r="J5052" s="9" t="s">
        <v>8644</v>
      </c>
      <c r="K5052" s="9" t="s">
        <v>239</v>
      </c>
      <c r="L5052" s="9" t="s">
        <v>282</v>
      </c>
      <c r="M5052" s="9" t="s">
        <v>2401</v>
      </c>
      <c r="N5052" s="9" t="s">
        <v>198</v>
      </c>
      <c r="O5052" s="9" t="s">
        <v>178</v>
      </c>
      <c r="P5052" s="9" t="s">
        <v>414</v>
      </c>
      <c r="Q5052" s="9" t="s">
        <v>219</v>
      </c>
      <c r="R5052" s="9">
        <v>0</v>
      </c>
      <c r="S5052" s="9">
        <v>28</v>
      </c>
      <c r="U5052" s="9" t="s">
        <v>376</v>
      </c>
      <c r="X5052" s="9">
        <f>INDEX(SLA_Policy!$D$2:$D$5,MATCH(F5052,SLA_Policy!$A$2:$A$5,0))</f>
        <v>120</v>
      </c>
      <c r="Y5052" s="9" t="str">
        <f>IF(E5052="Cancelled","Excluded",IF(D5052="",IF((SLA_Policy!$B$8-B5052)*24&gt;X5052,"Open - Breached","Open - On Track"),IF((D5052-B5052)*24&lt;=X5052,"Met","Breached")))</f>
        <v>Met</v>
      </c>
    </row>
    <row r="5053" spans="1:25" x14ac:dyDescent="0.25">
      <c r="A5053" s="9" t="s">
        <v>8645</v>
      </c>
      <c r="B5053" s="23">
        <v>46077.558333333298</v>
      </c>
      <c r="C5053" s="23">
        <v>46077.588194444397</v>
      </c>
      <c r="D5053" s="23">
        <v>46078.415972222203</v>
      </c>
      <c r="E5053" s="9" t="s">
        <v>212</v>
      </c>
      <c r="F5053" s="9" t="s">
        <v>188</v>
      </c>
      <c r="G5053" s="9" t="s">
        <v>213</v>
      </c>
      <c r="H5053" s="9" t="s">
        <v>167</v>
      </c>
      <c r="I5053" s="9" t="s">
        <v>349</v>
      </c>
      <c r="J5053" s="9" t="s">
        <v>8646</v>
      </c>
      <c r="K5053" s="9" t="s">
        <v>262</v>
      </c>
      <c r="L5053" s="9" t="s">
        <v>307</v>
      </c>
      <c r="M5053" s="9" t="s">
        <v>673</v>
      </c>
      <c r="N5053" s="9" t="s">
        <v>196</v>
      </c>
      <c r="O5053" s="9" t="s">
        <v>116</v>
      </c>
      <c r="P5053" s="9" t="s">
        <v>258</v>
      </c>
      <c r="Q5053" s="9" t="s">
        <v>219</v>
      </c>
      <c r="R5053" s="9">
        <v>0</v>
      </c>
      <c r="S5053" s="9">
        <v>46</v>
      </c>
      <c r="U5053" s="9" t="s">
        <v>140</v>
      </c>
      <c r="V5053" s="9" t="s">
        <v>8370</v>
      </c>
      <c r="W5053" s="9">
        <v>4</v>
      </c>
      <c r="X5053" s="9">
        <f>INDEX(SLA_Policy!$D$2:$D$5,MATCH(F5053,SLA_Policy!$A$2:$A$5,0))</f>
        <v>72</v>
      </c>
      <c r="Y5053" s="9" t="str">
        <f>IF(E5053="Cancelled","Excluded",IF(D5053="",IF((SLA_Policy!$B$8-B5053)*24&gt;X5053,"Open - Breached","Open - On Track"),IF((D5053-B5053)*24&lt;=X5053,"Met","Breached")))</f>
        <v>Met</v>
      </c>
    </row>
    <row r="5054" spans="1:25" x14ac:dyDescent="0.25">
      <c r="A5054" s="9" t="s">
        <v>8647</v>
      </c>
      <c r="B5054" s="23">
        <v>46077.560416666704</v>
      </c>
      <c r="C5054" s="23">
        <v>46077.600694444503</v>
      </c>
      <c r="D5054" s="23">
        <v>46077.656944444498</v>
      </c>
      <c r="E5054" s="9" t="s">
        <v>212</v>
      </c>
      <c r="F5054" s="9" t="s">
        <v>188</v>
      </c>
      <c r="G5054" s="9" t="s">
        <v>213</v>
      </c>
      <c r="H5054" s="9" t="s">
        <v>161</v>
      </c>
      <c r="I5054" s="9" t="s">
        <v>454</v>
      </c>
      <c r="J5054" s="9" t="s">
        <v>3498</v>
      </c>
      <c r="K5054" s="9" t="s">
        <v>246</v>
      </c>
      <c r="L5054" s="9" t="s">
        <v>216</v>
      </c>
      <c r="M5054" s="9" t="s">
        <v>4826</v>
      </c>
      <c r="N5054" s="9" t="s">
        <v>197</v>
      </c>
      <c r="O5054" s="9" t="s">
        <v>177</v>
      </c>
      <c r="P5054" s="9" t="s">
        <v>241</v>
      </c>
      <c r="Q5054" s="9" t="s">
        <v>219</v>
      </c>
      <c r="R5054" s="9">
        <v>1</v>
      </c>
      <c r="S5054" s="9">
        <v>12</v>
      </c>
      <c r="U5054" s="9" t="s">
        <v>221</v>
      </c>
      <c r="X5054" s="9">
        <f>INDEX(SLA_Policy!$D$2:$D$5,MATCH(F5054,SLA_Policy!$A$2:$A$5,0))</f>
        <v>72</v>
      </c>
      <c r="Y5054" s="9" t="str">
        <f>IF(E5054="Cancelled","Excluded",IF(D5054="",IF((SLA_Policy!$B$8-B5054)*24&gt;X5054,"Open - Breached","Open - On Track"),IF((D5054-B5054)*24&lt;=X5054,"Met","Breached")))</f>
        <v>Met</v>
      </c>
    </row>
    <row r="5055" spans="1:25" x14ac:dyDescent="0.25">
      <c r="A5055" s="9" t="s">
        <v>8648</v>
      </c>
      <c r="B5055" s="23">
        <v>46077.566666666702</v>
      </c>
      <c r="C5055" s="23">
        <v>46077.653472222199</v>
      </c>
      <c r="D5055" s="23">
        <v>46079.313194444498</v>
      </c>
      <c r="E5055" s="9" t="s">
        <v>212</v>
      </c>
      <c r="F5055" s="9" t="s">
        <v>189</v>
      </c>
      <c r="G5055" s="9" t="s">
        <v>236</v>
      </c>
      <c r="H5055" s="9" t="s">
        <v>161</v>
      </c>
      <c r="I5055" s="9" t="s">
        <v>482</v>
      </c>
      <c r="J5055" s="9" t="s">
        <v>6791</v>
      </c>
      <c r="K5055" s="9" t="s">
        <v>239</v>
      </c>
      <c r="L5055" s="9" t="s">
        <v>216</v>
      </c>
      <c r="M5055" s="9" t="s">
        <v>806</v>
      </c>
      <c r="N5055" s="9" t="s">
        <v>196</v>
      </c>
      <c r="O5055" s="9" t="s">
        <v>177</v>
      </c>
      <c r="P5055" s="9" t="s">
        <v>457</v>
      </c>
      <c r="Q5055" s="9" t="s">
        <v>219</v>
      </c>
      <c r="R5055" s="9">
        <v>0</v>
      </c>
      <c r="S5055" s="9">
        <v>40</v>
      </c>
      <c r="U5055" s="9" t="s">
        <v>242</v>
      </c>
      <c r="X5055" s="9">
        <f>INDEX(SLA_Policy!$D$2:$D$5,MATCH(F5055,SLA_Policy!$A$2:$A$5,0))</f>
        <v>120</v>
      </c>
      <c r="Y5055" s="9" t="str">
        <f>IF(E5055="Cancelled","Excluded",IF(D5055="",IF((SLA_Policy!$B$8-B5055)*24&gt;X5055,"Open - Breached","Open - On Track"),IF((D5055-B5055)*24&lt;=X5055,"Met","Breached")))</f>
        <v>Met</v>
      </c>
    </row>
    <row r="5056" spans="1:25" x14ac:dyDescent="0.25">
      <c r="A5056" s="9" t="s">
        <v>8649</v>
      </c>
      <c r="B5056" s="23">
        <v>46077.577777777798</v>
      </c>
      <c r="C5056" s="23">
        <v>46077.752083333296</v>
      </c>
      <c r="D5056" s="23">
        <v>46091.372222222199</v>
      </c>
      <c r="E5056" s="9" t="s">
        <v>212</v>
      </c>
      <c r="F5056" s="9" t="s">
        <v>189</v>
      </c>
      <c r="G5056" s="9" t="s">
        <v>236</v>
      </c>
      <c r="H5056" s="9" t="s">
        <v>163</v>
      </c>
      <c r="I5056" s="9" t="s">
        <v>315</v>
      </c>
      <c r="J5056" s="9" t="s">
        <v>711</v>
      </c>
      <c r="K5056" s="9" t="s">
        <v>246</v>
      </c>
      <c r="L5056" s="9" t="s">
        <v>311</v>
      </c>
      <c r="M5056" s="9" t="s">
        <v>1400</v>
      </c>
      <c r="N5056" s="9" t="s">
        <v>196</v>
      </c>
      <c r="O5056" s="9" t="s">
        <v>180</v>
      </c>
      <c r="P5056" s="9" t="s">
        <v>318</v>
      </c>
      <c r="Q5056" s="9" t="s">
        <v>219</v>
      </c>
      <c r="R5056" s="9">
        <v>0</v>
      </c>
      <c r="S5056" s="9">
        <v>113</v>
      </c>
      <c r="T5056" s="9" t="s">
        <v>322</v>
      </c>
      <c r="U5056" s="9" t="s">
        <v>242</v>
      </c>
      <c r="X5056" s="9">
        <f>INDEX(SLA_Policy!$D$2:$D$5,MATCH(F5056,SLA_Policy!$A$2:$A$5,0))</f>
        <v>120</v>
      </c>
      <c r="Y5056" s="9" t="str">
        <f>IF(E5056="Cancelled","Excluded",IF(D5056="",IF((SLA_Policy!$B$8-B5056)*24&gt;X5056,"Open - Breached","Open - On Track"),IF((D5056-B5056)*24&lt;=X5056,"Met","Breached")))</f>
        <v>Breached</v>
      </c>
    </row>
    <row r="5057" spans="1:25" x14ac:dyDescent="0.25">
      <c r="A5057" s="9" t="s">
        <v>8650</v>
      </c>
      <c r="B5057" s="23">
        <v>46077.581250000003</v>
      </c>
      <c r="C5057" s="23">
        <v>46077.614583333299</v>
      </c>
      <c r="D5057" s="23">
        <v>46078.392361111102</v>
      </c>
      <c r="E5057" s="9" t="s">
        <v>212</v>
      </c>
      <c r="F5057" s="9" t="s">
        <v>189</v>
      </c>
      <c r="G5057" s="9" t="s">
        <v>213</v>
      </c>
      <c r="H5057" s="9" t="s">
        <v>164</v>
      </c>
      <c r="I5057" s="9" t="s">
        <v>339</v>
      </c>
      <c r="J5057" s="9" t="s">
        <v>8651</v>
      </c>
      <c r="K5057" s="9" t="s">
        <v>215</v>
      </c>
      <c r="L5057" s="9" t="s">
        <v>216</v>
      </c>
      <c r="M5057" s="9" t="s">
        <v>7549</v>
      </c>
      <c r="N5057" s="9" t="s">
        <v>196</v>
      </c>
      <c r="O5057" s="9" t="s">
        <v>116</v>
      </c>
      <c r="P5057" s="9" t="s">
        <v>234</v>
      </c>
      <c r="Q5057" s="9" t="s">
        <v>219</v>
      </c>
      <c r="R5057" s="9">
        <v>0</v>
      </c>
      <c r="S5057" s="9">
        <v>14</v>
      </c>
      <c r="T5057" s="9" t="s">
        <v>343</v>
      </c>
      <c r="U5057" s="9" t="s">
        <v>266</v>
      </c>
      <c r="W5057" s="9">
        <v>5</v>
      </c>
      <c r="X5057" s="9">
        <f>INDEX(SLA_Policy!$D$2:$D$5,MATCH(F5057,SLA_Policy!$A$2:$A$5,0))</f>
        <v>120</v>
      </c>
      <c r="Y5057" s="9" t="str">
        <f>IF(E5057="Cancelled","Excluded",IF(D5057="",IF((SLA_Policy!$B$8-B5057)*24&gt;X5057,"Open - Breached","Open - On Track"),IF((D5057-B5057)*24&lt;=X5057,"Met","Breached")))</f>
        <v>Met</v>
      </c>
    </row>
    <row r="5058" spans="1:25" x14ac:dyDescent="0.25">
      <c r="A5058" s="9" t="s">
        <v>8652</v>
      </c>
      <c r="B5058" s="23">
        <v>46077.581944444399</v>
      </c>
      <c r="C5058" s="23">
        <v>46077.590972222199</v>
      </c>
      <c r="D5058" s="23">
        <v>46083.331250000003</v>
      </c>
      <c r="E5058" s="9" t="s">
        <v>212</v>
      </c>
      <c r="F5058" s="9" t="s">
        <v>189</v>
      </c>
      <c r="G5058" s="9" t="s">
        <v>236</v>
      </c>
      <c r="H5058" s="9" t="s">
        <v>162</v>
      </c>
      <c r="I5058" s="9" t="s">
        <v>280</v>
      </c>
      <c r="J5058" s="9" t="s">
        <v>2971</v>
      </c>
      <c r="K5058" s="9" t="s">
        <v>246</v>
      </c>
      <c r="L5058" s="9" t="s">
        <v>270</v>
      </c>
      <c r="M5058" s="9" t="s">
        <v>3054</v>
      </c>
      <c r="N5058" s="9" t="s">
        <v>199</v>
      </c>
      <c r="O5058" s="9" t="s">
        <v>179</v>
      </c>
      <c r="P5058" s="9" t="s">
        <v>284</v>
      </c>
      <c r="Q5058" s="9" t="s">
        <v>219</v>
      </c>
      <c r="R5058" s="9">
        <v>1</v>
      </c>
      <c r="S5058" s="9">
        <v>36</v>
      </c>
      <c r="U5058" s="9" t="s">
        <v>242</v>
      </c>
      <c r="X5058" s="9">
        <f>INDEX(SLA_Policy!$D$2:$D$5,MATCH(F5058,SLA_Policy!$A$2:$A$5,0))</f>
        <v>120</v>
      </c>
      <c r="Y5058" s="9" t="str">
        <f>IF(E5058="Cancelled","Excluded",IF(D5058="",IF((SLA_Policy!$B$8-B5058)*24&gt;X5058,"Open - Breached","Open - On Track"),IF((D5058-B5058)*24&lt;=X5058,"Met","Breached")))</f>
        <v>Breached</v>
      </c>
    </row>
    <row r="5059" spans="1:25" x14ac:dyDescent="0.25">
      <c r="A5059" s="9" t="s">
        <v>8653</v>
      </c>
      <c r="B5059" s="23">
        <v>46077.582638888904</v>
      </c>
      <c r="C5059" s="23">
        <v>46077.586805555598</v>
      </c>
      <c r="D5059" s="23">
        <v>46077.760416666701</v>
      </c>
      <c r="E5059" s="9" t="s">
        <v>212</v>
      </c>
      <c r="F5059" s="9" t="s">
        <v>189</v>
      </c>
      <c r="G5059" s="9" t="s">
        <v>236</v>
      </c>
      <c r="H5059" s="9" t="s">
        <v>161</v>
      </c>
      <c r="I5059" s="9" t="s">
        <v>505</v>
      </c>
      <c r="J5059" s="9" t="s">
        <v>7688</v>
      </c>
      <c r="K5059" s="9" t="s">
        <v>215</v>
      </c>
      <c r="L5059" s="9" t="s">
        <v>371</v>
      </c>
      <c r="M5059" s="9" t="s">
        <v>4189</v>
      </c>
      <c r="N5059" s="9" t="s">
        <v>198</v>
      </c>
      <c r="O5059" s="9" t="s">
        <v>177</v>
      </c>
      <c r="P5059" s="9" t="s">
        <v>241</v>
      </c>
      <c r="Q5059" s="9" t="s">
        <v>273</v>
      </c>
      <c r="R5059" s="9">
        <v>0</v>
      </c>
      <c r="S5059" s="9">
        <v>17</v>
      </c>
      <c r="U5059" s="9" t="s">
        <v>242</v>
      </c>
      <c r="W5059" s="9">
        <v>5</v>
      </c>
      <c r="X5059" s="9">
        <f>INDEX(SLA_Policy!$D$2:$D$5,MATCH(F5059,SLA_Policy!$A$2:$A$5,0))</f>
        <v>120</v>
      </c>
      <c r="Y5059" s="9" t="str">
        <f>IF(E5059="Cancelled","Excluded",IF(D5059="",IF((SLA_Policy!$B$8-B5059)*24&gt;X5059,"Open - Breached","Open - On Track"),IF((D5059-B5059)*24&lt;=X5059,"Met","Breached")))</f>
        <v>Met</v>
      </c>
    </row>
    <row r="5060" spans="1:25" x14ac:dyDescent="0.25">
      <c r="A5060" s="9" t="s">
        <v>8654</v>
      </c>
      <c r="B5060" s="23">
        <v>46077.586805555598</v>
      </c>
      <c r="C5060" s="23">
        <v>46077.593055555597</v>
      </c>
      <c r="D5060" s="23">
        <v>46078.413194444503</v>
      </c>
      <c r="E5060" s="9" t="s">
        <v>212</v>
      </c>
      <c r="F5060" s="9" t="s">
        <v>189</v>
      </c>
      <c r="G5060" s="9" t="s">
        <v>213</v>
      </c>
      <c r="H5060" s="9" t="s">
        <v>165</v>
      </c>
      <c r="I5060" s="9" t="s">
        <v>567</v>
      </c>
      <c r="J5060" s="9" t="s">
        <v>4680</v>
      </c>
      <c r="K5060" s="9" t="s">
        <v>246</v>
      </c>
      <c r="L5060" s="9" t="s">
        <v>104</v>
      </c>
      <c r="M5060" s="9" t="s">
        <v>814</v>
      </c>
      <c r="N5060" s="9" t="s">
        <v>198</v>
      </c>
      <c r="O5060" s="9" t="s">
        <v>116</v>
      </c>
      <c r="P5060" s="9" t="s">
        <v>258</v>
      </c>
      <c r="Q5060" s="9" t="s">
        <v>219</v>
      </c>
      <c r="R5060" s="9">
        <v>0</v>
      </c>
      <c r="S5060" s="9">
        <v>17</v>
      </c>
      <c r="U5060" s="9" t="s">
        <v>230</v>
      </c>
      <c r="W5060" s="9">
        <v>3</v>
      </c>
      <c r="X5060" s="9">
        <f>INDEX(SLA_Policy!$D$2:$D$5,MATCH(F5060,SLA_Policy!$A$2:$A$5,0))</f>
        <v>120</v>
      </c>
      <c r="Y5060" s="9" t="str">
        <f>IF(E5060="Cancelled","Excluded",IF(D5060="",IF((SLA_Policy!$B$8-B5060)*24&gt;X5060,"Open - Breached","Open - On Track"),IF((D5060-B5060)*24&lt;=X5060,"Met","Breached")))</f>
        <v>Met</v>
      </c>
    </row>
    <row r="5061" spans="1:25" x14ac:dyDescent="0.25">
      <c r="A5061" s="9" t="s">
        <v>8655</v>
      </c>
      <c r="B5061" s="23">
        <v>46077.591666666704</v>
      </c>
      <c r="C5061" s="23">
        <v>46077.720833333296</v>
      </c>
      <c r="D5061" s="23">
        <v>46078.370833333298</v>
      </c>
      <c r="E5061" s="9" t="s">
        <v>212</v>
      </c>
      <c r="F5061" s="9" t="s">
        <v>189</v>
      </c>
      <c r="G5061" s="9" t="s">
        <v>236</v>
      </c>
      <c r="H5061" s="9" t="s">
        <v>167</v>
      </c>
      <c r="I5061" s="9" t="s">
        <v>255</v>
      </c>
      <c r="J5061" s="9" t="s">
        <v>4313</v>
      </c>
      <c r="K5061" s="9" t="s">
        <v>246</v>
      </c>
      <c r="L5061" s="9" t="s">
        <v>216</v>
      </c>
      <c r="M5061" s="9" t="s">
        <v>1140</v>
      </c>
      <c r="N5061" s="9" t="s">
        <v>196</v>
      </c>
      <c r="O5061" s="9" t="s">
        <v>116</v>
      </c>
      <c r="P5061" s="9" t="s">
        <v>525</v>
      </c>
      <c r="Q5061" s="9" t="s">
        <v>219</v>
      </c>
      <c r="R5061" s="9">
        <v>0</v>
      </c>
      <c r="S5061" s="9">
        <v>39</v>
      </c>
      <c r="U5061" s="9" t="s">
        <v>242</v>
      </c>
      <c r="X5061" s="9">
        <f>INDEX(SLA_Policy!$D$2:$D$5,MATCH(F5061,SLA_Policy!$A$2:$A$5,0))</f>
        <v>120</v>
      </c>
      <c r="Y5061" s="9" t="str">
        <f>IF(E5061="Cancelled","Excluded",IF(D5061="",IF((SLA_Policy!$B$8-B5061)*24&gt;X5061,"Open - Breached","Open - On Track"),IF((D5061-B5061)*24&lt;=X5061,"Met","Breached")))</f>
        <v>Met</v>
      </c>
    </row>
    <row r="5062" spans="1:25" x14ac:dyDescent="0.25">
      <c r="A5062" s="9" t="s">
        <v>8656</v>
      </c>
      <c r="B5062" s="23">
        <v>46077.597222222197</v>
      </c>
      <c r="C5062" s="23">
        <v>46077.6652777778</v>
      </c>
      <c r="D5062" s="23">
        <v>46078.704861111102</v>
      </c>
      <c r="E5062" s="9" t="s">
        <v>212</v>
      </c>
      <c r="F5062" s="9" t="s">
        <v>189</v>
      </c>
      <c r="G5062" s="9" t="s">
        <v>236</v>
      </c>
      <c r="H5062" s="9" t="s">
        <v>163</v>
      </c>
      <c r="I5062" s="9" t="s">
        <v>327</v>
      </c>
      <c r="J5062" s="9" t="s">
        <v>328</v>
      </c>
      <c r="K5062" s="9" t="s">
        <v>246</v>
      </c>
      <c r="L5062" s="9" t="s">
        <v>216</v>
      </c>
      <c r="M5062" s="9" t="s">
        <v>1259</v>
      </c>
      <c r="N5062" s="9" t="s">
        <v>196</v>
      </c>
      <c r="O5062" s="9" t="s">
        <v>176</v>
      </c>
      <c r="P5062" s="9" t="s">
        <v>330</v>
      </c>
      <c r="Q5062" s="9" t="s">
        <v>219</v>
      </c>
      <c r="R5062" s="9">
        <v>0</v>
      </c>
      <c r="S5062" s="9">
        <v>20</v>
      </c>
      <c r="U5062" s="9" t="s">
        <v>242</v>
      </c>
      <c r="X5062" s="9">
        <f>INDEX(SLA_Policy!$D$2:$D$5,MATCH(F5062,SLA_Policy!$A$2:$A$5,0))</f>
        <v>120</v>
      </c>
      <c r="Y5062" s="9" t="str">
        <f>IF(E5062="Cancelled","Excluded",IF(D5062="",IF((SLA_Policy!$B$8-B5062)*24&gt;X5062,"Open - Breached","Open - On Track"),IF((D5062-B5062)*24&lt;=X5062,"Met","Breached")))</f>
        <v>Met</v>
      </c>
    </row>
    <row r="5063" spans="1:25" x14ac:dyDescent="0.25">
      <c r="A5063" s="9" t="s">
        <v>8657</v>
      </c>
      <c r="B5063" s="23">
        <v>46077.623611111099</v>
      </c>
      <c r="C5063" s="23">
        <v>46077.660416666702</v>
      </c>
      <c r="D5063" s="23">
        <v>46078.7590277778</v>
      </c>
      <c r="E5063" s="9" t="s">
        <v>212</v>
      </c>
      <c r="F5063" s="9" t="s">
        <v>188</v>
      </c>
      <c r="G5063" s="9" t="s">
        <v>236</v>
      </c>
      <c r="H5063" s="9" t="s">
        <v>167</v>
      </c>
      <c r="I5063" s="9" t="s">
        <v>255</v>
      </c>
      <c r="J5063" s="9" t="s">
        <v>8658</v>
      </c>
      <c r="K5063" s="9" t="s">
        <v>225</v>
      </c>
      <c r="L5063" s="9" t="s">
        <v>311</v>
      </c>
      <c r="M5063" s="9" t="s">
        <v>8659</v>
      </c>
      <c r="N5063" s="9" t="s">
        <v>197</v>
      </c>
      <c r="O5063" s="9" t="s">
        <v>116</v>
      </c>
      <c r="P5063" s="9" t="s">
        <v>590</v>
      </c>
      <c r="Q5063" s="9" t="s">
        <v>219</v>
      </c>
      <c r="R5063" s="9">
        <v>0</v>
      </c>
      <c r="S5063" s="9">
        <v>14</v>
      </c>
      <c r="U5063" s="9" t="s">
        <v>242</v>
      </c>
      <c r="W5063" s="9">
        <v>5</v>
      </c>
      <c r="X5063" s="9">
        <f>INDEX(SLA_Policy!$D$2:$D$5,MATCH(F5063,SLA_Policy!$A$2:$A$5,0))</f>
        <v>72</v>
      </c>
      <c r="Y5063" s="9" t="str">
        <f>IF(E5063="Cancelled","Excluded",IF(D5063="",IF((SLA_Policy!$B$8-B5063)*24&gt;X5063,"Open - Breached","Open - On Track"),IF((D5063-B5063)*24&lt;=X5063,"Met","Breached")))</f>
        <v>Met</v>
      </c>
    </row>
    <row r="5064" spans="1:25" x14ac:dyDescent="0.25">
      <c r="A5064" s="9" t="s">
        <v>8660</v>
      </c>
      <c r="B5064" s="23">
        <v>46077.624305555597</v>
      </c>
      <c r="C5064" s="23">
        <v>46077.647916666698</v>
      </c>
      <c r="D5064" s="23">
        <v>46077.739583333299</v>
      </c>
      <c r="E5064" s="9" t="s">
        <v>212</v>
      </c>
      <c r="F5064" s="9" t="s">
        <v>188</v>
      </c>
      <c r="G5064" s="9" t="s">
        <v>213</v>
      </c>
      <c r="H5064" s="9" t="s">
        <v>164</v>
      </c>
      <c r="I5064" s="9" t="s">
        <v>260</v>
      </c>
      <c r="J5064" s="9" t="s">
        <v>6011</v>
      </c>
      <c r="K5064" s="9" t="s">
        <v>410</v>
      </c>
      <c r="L5064" s="9" t="s">
        <v>311</v>
      </c>
      <c r="M5064" s="9" t="s">
        <v>2699</v>
      </c>
      <c r="N5064" s="9" t="s">
        <v>196</v>
      </c>
      <c r="O5064" s="9" t="s">
        <v>179</v>
      </c>
      <c r="P5064" s="9" t="s">
        <v>284</v>
      </c>
      <c r="Q5064" s="9" t="s">
        <v>219</v>
      </c>
      <c r="R5064" s="9">
        <v>0</v>
      </c>
      <c r="S5064" s="9">
        <v>31</v>
      </c>
      <c r="T5064" s="9" t="s">
        <v>265</v>
      </c>
      <c r="U5064" s="9" t="s">
        <v>266</v>
      </c>
      <c r="X5064" s="9">
        <f>INDEX(SLA_Policy!$D$2:$D$5,MATCH(F5064,SLA_Policy!$A$2:$A$5,0))</f>
        <v>72</v>
      </c>
      <c r="Y5064" s="9" t="str">
        <f>IF(E5064="Cancelled","Excluded",IF(D5064="",IF((SLA_Policy!$B$8-B5064)*24&gt;X5064,"Open - Breached","Open - On Track"),IF((D5064-B5064)*24&lt;=X5064,"Met","Breached")))</f>
        <v>Met</v>
      </c>
    </row>
    <row r="5065" spans="1:25" x14ac:dyDescent="0.25">
      <c r="A5065" s="9" t="s">
        <v>8661</v>
      </c>
      <c r="B5065" s="23">
        <v>46077.632638888899</v>
      </c>
      <c r="C5065" s="23">
        <v>46077.679861111101</v>
      </c>
      <c r="D5065" s="23">
        <v>46078.414583333302</v>
      </c>
      <c r="E5065" s="9" t="s">
        <v>212</v>
      </c>
      <c r="F5065" s="9" t="s">
        <v>188</v>
      </c>
      <c r="G5065" s="9" t="s">
        <v>213</v>
      </c>
      <c r="H5065" s="9" t="s">
        <v>166</v>
      </c>
      <c r="I5065" s="9" t="s">
        <v>286</v>
      </c>
      <c r="J5065" s="9" t="s">
        <v>8662</v>
      </c>
      <c r="K5065" s="9" t="s">
        <v>262</v>
      </c>
      <c r="L5065" s="9" t="s">
        <v>216</v>
      </c>
      <c r="M5065" s="9" t="s">
        <v>3680</v>
      </c>
      <c r="N5065" s="9" t="s">
        <v>197</v>
      </c>
      <c r="O5065" s="9" t="s">
        <v>181</v>
      </c>
      <c r="P5065" s="9" t="s">
        <v>445</v>
      </c>
      <c r="Q5065" s="9" t="s">
        <v>219</v>
      </c>
      <c r="R5065" s="9">
        <v>0</v>
      </c>
      <c r="S5065" s="9">
        <v>16</v>
      </c>
      <c r="U5065" s="9" t="s">
        <v>248</v>
      </c>
      <c r="X5065" s="9">
        <f>INDEX(SLA_Policy!$D$2:$D$5,MATCH(F5065,SLA_Policy!$A$2:$A$5,0))</f>
        <v>72</v>
      </c>
      <c r="Y5065" s="9" t="str">
        <f>IF(E5065="Cancelled","Excluded",IF(D5065="",IF((SLA_Policy!$B$8-B5065)*24&gt;X5065,"Open - Breached","Open - On Track"),IF((D5065-B5065)*24&lt;=X5065,"Met","Breached")))</f>
        <v>Met</v>
      </c>
    </row>
    <row r="5066" spans="1:25" x14ac:dyDescent="0.25">
      <c r="A5066" s="9" t="s">
        <v>8663</v>
      </c>
      <c r="B5066" s="23">
        <v>46077.6472222222</v>
      </c>
      <c r="C5066" s="23">
        <v>46077.683333333298</v>
      </c>
      <c r="D5066" s="23">
        <v>46078.339583333298</v>
      </c>
      <c r="E5066" s="9" t="s">
        <v>212</v>
      </c>
      <c r="F5066" s="9" t="s">
        <v>188</v>
      </c>
      <c r="G5066" s="9" t="s">
        <v>213</v>
      </c>
      <c r="H5066" s="9" t="s">
        <v>162</v>
      </c>
      <c r="I5066" s="9" t="s">
        <v>345</v>
      </c>
      <c r="J5066" s="9" t="s">
        <v>8664</v>
      </c>
      <c r="K5066" s="9" t="s">
        <v>303</v>
      </c>
      <c r="L5066" s="9" t="s">
        <v>226</v>
      </c>
      <c r="M5066" s="9" t="s">
        <v>1029</v>
      </c>
      <c r="N5066" s="9" t="s">
        <v>199</v>
      </c>
      <c r="O5066" s="9" t="s">
        <v>179</v>
      </c>
      <c r="P5066" s="9" t="s">
        <v>337</v>
      </c>
      <c r="Q5066" s="9" t="s">
        <v>219</v>
      </c>
      <c r="R5066" s="9">
        <v>0</v>
      </c>
      <c r="S5066" s="9">
        <v>7</v>
      </c>
      <c r="U5066" s="9" t="s">
        <v>248</v>
      </c>
      <c r="X5066" s="9">
        <f>INDEX(SLA_Policy!$D$2:$D$5,MATCH(F5066,SLA_Policy!$A$2:$A$5,0))</f>
        <v>72</v>
      </c>
      <c r="Y5066" s="9" t="str">
        <f>IF(E5066="Cancelled","Excluded",IF(D5066="",IF((SLA_Policy!$B$8-B5066)*24&gt;X5066,"Open - Breached","Open - On Track"),IF((D5066-B5066)*24&lt;=X5066,"Met","Breached")))</f>
        <v>Met</v>
      </c>
    </row>
    <row r="5067" spans="1:25" x14ac:dyDescent="0.25">
      <c r="A5067" s="9" t="s">
        <v>8665</v>
      </c>
      <c r="B5067" s="23">
        <v>46077.661805555603</v>
      </c>
      <c r="C5067" s="23">
        <v>46077.6694444444</v>
      </c>
      <c r="D5067" s="23">
        <v>46078.338194444397</v>
      </c>
      <c r="E5067" s="9" t="s">
        <v>212</v>
      </c>
      <c r="F5067" s="9" t="s">
        <v>189</v>
      </c>
      <c r="G5067" s="9" t="s">
        <v>213</v>
      </c>
      <c r="H5067" s="9" t="s">
        <v>164</v>
      </c>
      <c r="I5067" s="9" t="s">
        <v>339</v>
      </c>
      <c r="J5067" s="9" t="s">
        <v>340</v>
      </c>
      <c r="K5067" s="9" t="s">
        <v>303</v>
      </c>
      <c r="L5067" s="9" t="s">
        <v>216</v>
      </c>
      <c r="M5067" s="9" t="s">
        <v>2388</v>
      </c>
      <c r="N5067" s="9" t="s">
        <v>198</v>
      </c>
      <c r="O5067" s="9" t="s">
        <v>180</v>
      </c>
      <c r="P5067" s="9" t="s">
        <v>368</v>
      </c>
      <c r="Q5067" s="9" t="s">
        <v>219</v>
      </c>
      <c r="R5067" s="9">
        <v>0</v>
      </c>
      <c r="S5067" s="9">
        <v>6</v>
      </c>
      <c r="T5067" s="9" t="s">
        <v>343</v>
      </c>
      <c r="U5067" s="9" t="s">
        <v>248</v>
      </c>
      <c r="X5067" s="9">
        <f>INDEX(SLA_Policy!$D$2:$D$5,MATCH(F5067,SLA_Policy!$A$2:$A$5,0))</f>
        <v>120</v>
      </c>
      <c r="Y5067" s="9" t="str">
        <f>IF(E5067="Cancelled","Excluded",IF(D5067="",IF((SLA_Policy!$B$8-B5067)*24&gt;X5067,"Open - Breached","Open - On Track"),IF((D5067-B5067)*24&lt;=X5067,"Met","Breached")))</f>
        <v>Met</v>
      </c>
    </row>
    <row r="5068" spans="1:25" x14ac:dyDescent="0.25">
      <c r="A5068" s="9" t="s">
        <v>8666</v>
      </c>
      <c r="B5068" s="23">
        <v>46077.662499999999</v>
      </c>
      <c r="C5068" s="23">
        <v>46077.6784722222</v>
      </c>
      <c r="D5068" s="23">
        <v>46080.397916666698</v>
      </c>
      <c r="E5068" s="9" t="s">
        <v>212</v>
      </c>
      <c r="F5068" s="9" t="s">
        <v>188</v>
      </c>
      <c r="G5068" s="9" t="s">
        <v>213</v>
      </c>
      <c r="H5068" s="9" t="s">
        <v>167</v>
      </c>
      <c r="I5068" s="9" t="s">
        <v>536</v>
      </c>
      <c r="J5068" s="9" t="s">
        <v>558</v>
      </c>
      <c r="K5068" s="9" t="s">
        <v>303</v>
      </c>
      <c r="L5068" s="9" t="s">
        <v>395</v>
      </c>
      <c r="M5068" s="9" t="s">
        <v>2571</v>
      </c>
      <c r="N5068" s="9" t="s">
        <v>196</v>
      </c>
      <c r="O5068" s="9" t="s">
        <v>180</v>
      </c>
      <c r="P5068" s="9" t="s">
        <v>318</v>
      </c>
      <c r="Q5068" s="9" t="s">
        <v>219</v>
      </c>
      <c r="R5068" s="9">
        <v>0</v>
      </c>
      <c r="S5068" s="9">
        <v>32</v>
      </c>
      <c r="T5068" s="9" t="s">
        <v>322</v>
      </c>
      <c r="U5068" s="9" t="s">
        <v>266</v>
      </c>
      <c r="X5068" s="9">
        <f>INDEX(SLA_Policy!$D$2:$D$5,MATCH(F5068,SLA_Policy!$A$2:$A$5,0))</f>
        <v>72</v>
      </c>
      <c r="Y5068" s="9" t="str">
        <f>IF(E5068="Cancelled","Excluded",IF(D5068="",IF((SLA_Policy!$B$8-B5068)*24&gt;X5068,"Open - Breached","Open - On Track"),IF((D5068-B5068)*24&lt;=X5068,"Met","Breached")))</f>
        <v>Met</v>
      </c>
    </row>
    <row r="5069" spans="1:25" x14ac:dyDescent="0.25">
      <c r="A5069" s="9" t="s">
        <v>8667</v>
      </c>
      <c r="B5069" s="23">
        <v>46077.662499999999</v>
      </c>
      <c r="C5069" s="23">
        <v>46077.680555555598</v>
      </c>
      <c r="D5069" s="23">
        <v>46078.313888888901</v>
      </c>
      <c r="E5069" s="9" t="s">
        <v>212</v>
      </c>
      <c r="F5069" s="9" t="s">
        <v>188</v>
      </c>
      <c r="G5069" s="9" t="s">
        <v>236</v>
      </c>
      <c r="H5069" s="9" t="s">
        <v>163</v>
      </c>
      <c r="I5069" s="9" t="s">
        <v>327</v>
      </c>
      <c r="J5069" s="9" t="s">
        <v>3735</v>
      </c>
      <c r="K5069" s="9" t="s">
        <v>262</v>
      </c>
      <c r="L5069" s="9" t="s">
        <v>293</v>
      </c>
      <c r="M5069" s="9" t="s">
        <v>6115</v>
      </c>
      <c r="N5069" s="9" t="s">
        <v>196</v>
      </c>
      <c r="O5069" s="9" t="s">
        <v>180</v>
      </c>
      <c r="P5069" s="9" t="s">
        <v>318</v>
      </c>
      <c r="Q5069" s="9" t="s">
        <v>219</v>
      </c>
      <c r="R5069" s="9">
        <v>0</v>
      </c>
      <c r="S5069" s="9">
        <v>19</v>
      </c>
      <c r="U5069" s="9" t="s">
        <v>242</v>
      </c>
      <c r="W5069" s="9">
        <v>5</v>
      </c>
      <c r="X5069" s="9">
        <f>INDEX(SLA_Policy!$D$2:$D$5,MATCH(F5069,SLA_Policy!$A$2:$A$5,0))</f>
        <v>72</v>
      </c>
      <c r="Y5069" s="9" t="str">
        <f>IF(E5069="Cancelled","Excluded",IF(D5069="",IF((SLA_Policy!$B$8-B5069)*24&gt;X5069,"Open - Breached","Open - On Track"),IF((D5069-B5069)*24&lt;=X5069,"Met","Breached")))</f>
        <v>Met</v>
      </c>
    </row>
    <row r="5070" spans="1:25" x14ac:dyDescent="0.25">
      <c r="A5070" s="9" t="s">
        <v>8668</v>
      </c>
      <c r="B5070" s="23">
        <v>46077.667361111096</v>
      </c>
      <c r="C5070" s="23">
        <v>46077.707638888904</v>
      </c>
      <c r="D5070" s="23">
        <v>46078.378472222197</v>
      </c>
      <c r="E5070" s="9" t="s">
        <v>212</v>
      </c>
      <c r="F5070" s="9" t="s">
        <v>188</v>
      </c>
      <c r="G5070" s="9" t="s">
        <v>213</v>
      </c>
      <c r="H5070" s="9" t="s">
        <v>165</v>
      </c>
      <c r="I5070" s="9" t="s">
        <v>567</v>
      </c>
      <c r="J5070" s="9" t="s">
        <v>8669</v>
      </c>
      <c r="K5070" s="9" t="s">
        <v>262</v>
      </c>
      <c r="L5070" s="9" t="s">
        <v>104</v>
      </c>
      <c r="M5070" s="9" t="s">
        <v>2077</v>
      </c>
      <c r="N5070" s="9" t="s">
        <v>197</v>
      </c>
      <c r="O5070" s="9" t="s">
        <v>176</v>
      </c>
      <c r="P5070" s="9" t="s">
        <v>253</v>
      </c>
      <c r="Q5070" s="9" t="s">
        <v>219</v>
      </c>
      <c r="R5070" s="9">
        <v>0</v>
      </c>
      <c r="S5070" s="9">
        <v>11</v>
      </c>
      <c r="U5070" s="9" t="s">
        <v>266</v>
      </c>
      <c r="X5070" s="9">
        <f>INDEX(SLA_Policy!$D$2:$D$5,MATCH(F5070,SLA_Policy!$A$2:$A$5,0))</f>
        <v>72</v>
      </c>
      <c r="Y5070" s="9" t="str">
        <f>IF(E5070="Cancelled","Excluded",IF(D5070="",IF((SLA_Policy!$B$8-B5070)*24&gt;X5070,"Open - Breached","Open - On Track"),IF((D5070-B5070)*24&lt;=X5070,"Met","Breached")))</f>
        <v>Met</v>
      </c>
    </row>
    <row r="5071" spans="1:25" x14ac:dyDescent="0.25">
      <c r="A5071" s="9" t="s">
        <v>8670</v>
      </c>
      <c r="B5071" s="23">
        <v>46077.677777777797</v>
      </c>
      <c r="C5071" s="23">
        <v>46077.735416666699</v>
      </c>
      <c r="D5071" s="23">
        <v>46078.734027777798</v>
      </c>
      <c r="E5071" s="9" t="s">
        <v>212</v>
      </c>
      <c r="F5071" s="9" t="s">
        <v>189</v>
      </c>
      <c r="G5071" s="9" t="s">
        <v>213</v>
      </c>
      <c r="H5071" s="9" t="s">
        <v>165</v>
      </c>
      <c r="I5071" s="9" t="s">
        <v>469</v>
      </c>
      <c r="J5071" s="9" t="s">
        <v>837</v>
      </c>
      <c r="K5071" s="9" t="s">
        <v>246</v>
      </c>
      <c r="L5071" s="9" t="s">
        <v>311</v>
      </c>
      <c r="M5071" s="9" t="s">
        <v>1949</v>
      </c>
      <c r="N5071" s="9" t="s">
        <v>196</v>
      </c>
      <c r="O5071" s="9" t="s">
        <v>176</v>
      </c>
      <c r="P5071" s="9" t="s">
        <v>253</v>
      </c>
      <c r="Q5071" s="9" t="s">
        <v>219</v>
      </c>
      <c r="R5071" s="9">
        <v>1</v>
      </c>
      <c r="S5071" s="9">
        <v>24</v>
      </c>
      <c r="U5071" s="9" t="s">
        <v>266</v>
      </c>
      <c r="X5071" s="9">
        <f>INDEX(SLA_Policy!$D$2:$D$5,MATCH(F5071,SLA_Policy!$A$2:$A$5,0))</f>
        <v>120</v>
      </c>
      <c r="Y5071" s="9" t="str">
        <f>IF(E5071="Cancelled","Excluded",IF(D5071="",IF((SLA_Policy!$B$8-B5071)*24&gt;X5071,"Open - Breached","Open - On Track"),IF((D5071-B5071)*24&lt;=X5071,"Met","Breached")))</f>
        <v>Met</v>
      </c>
    </row>
    <row r="5072" spans="1:25" x14ac:dyDescent="0.25">
      <c r="A5072" s="9" t="s">
        <v>8671</v>
      </c>
      <c r="B5072" s="23">
        <v>46077.685416666704</v>
      </c>
      <c r="C5072" s="23">
        <v>46077.686111111099</v>
      </c>
      <c r="D5072" s="23">
        <v>46078.333333333299</v>
      </c>
      <c r="E5072" s="9" t="s">
        <v>212</v>
      </c>
      <c r="F5072" s="9" t="s">
        <v>188</v>
      </c>
      <c r="G5072" s="9" t="s">
        <v>213</v>
      </c>
      <c r="H5072" s="9" t="s">
        <v>167</v>
      </c>
      <c r="I5072" s="9" t="s">
        <v>362</v>
      </c>
      <c r="J5072" s="9" t="s">
        <v>1765</v>
      </c>
      <c r="K5072" s="9" t="s">
        <v>225</v>
      </c>
      <c r="L5072" s="9" t="s">
        <v>104</v>
      </c>
      <c r="M5072" s="9" t="s">
        <v>2676</v>
      </c>
      <c r="N5072" s="9" t="s">
        <v>199</v>
      </c>
      <c r="O5072" s="9" t="s">
        <v>176</v>
      </c>
      <c r="P5072" s="9" t="s">
        <v>503</v>
      </c>
      <c r="Q5072" s="9" t="s">
        <v>219</v>
      </c>
      <c r="R5072" s="9">
        <v>0</v>
      </c>
      <c r="S5072" s="9">
        <v>54</v>
      </c>
      <c r="U5072" s="9" t="s">
        <v>266</v>
      </c>
      <c r="W5072" s="9">
        <v>5</v>
      </c>
      <c r="X5072" s="9">
        <f>INDEX(SLA_Policy!$D$2:$D$5,MATCH(F5072,SLA_Policy!$A$2:$A$5,0))</f>
        <v>72</v>
      </c>
      <c r="Y5072" s="9" t="str">
        <f>IF(E5072="Cancelled","Excluded",IF(D5072="",IF((SLA_Policy!$B$8-B5072)*24&gt;X5072,"Open - Breached","Open - On Track"),IF((D5072-B5072)*24&lt;=X5072,"Met","Breached")))</f>
        <v>Met</v>
      </c>
    </row>
    <row r="5073" spans="1:25" x14ac:dyDescent="0.25">
      <c r="A5073" s="9" t="s">
        <v>8672</v>
      </c>
      <c r="B5073" s="23">
        <v>46077.688194444498</v>
      </c>
      <c r="C5073" s="23">
        <v>46077.7277777778</v>
      </c>
      <c r="D5073" s="23">
        <v>46079.332638888904</v>
      </c>
      <c r="E5073" s="9" t="s">
        <v>212</v>
      </c>
      <c r="F5073" s="9" t="s">
        <v>189</v>
      </c>
      <c r="G5073" s="9" t="s">
        <v>236</v>
      </c>
      <c r="H5073" s="9" t="s">
        <v>161</v>
      </c>
      <c r="I5073" s="9" t="s">
        <v>482</v>
      </c>
      <c r="J5073" s="9" t="s">
        <v>2944</v>
      </c>
      <c r="K5073" s="9" t="s">
        <v>262</v>
      </c>
      <c r="L5073" s="9" t="s">
        <v>216</v>
      </c>
      <c r="M5073" s="9" t="s">
        <v>2349</v>
      </c>
      <c r="N5073" s="9" t="s">
        <v>196</v>
      </c>
      <c r="O5073" s="9" t="s">
        <v>177</v>
      </c>
      <c r="P5073" s="9" t="s">
        <v>457</v>
      </c>
      <c r="Q5073" s="9" t="s">
        <v>219</v>
      </c>
      <c r="R5073" s="9">
        <v>0</v>
      </c>
      <c r="S5073" s="9">
        <v>162</v>
      </c>
      <c r="U5073" s="9" t="s">
        <v>242</v>
      </c>
      <c r="X5073" s="9">
        <f>INDEX(SLA_Policy!$D$2:$D$5,MATCH(F5073,SLA_Policy!$A$2:$A$5,0))</f>
        <v>120</v>
      </c>
      <c r="Y5073" s="9" t="str">
        <f>IF(E5073="Cancelled","Excluded",IF(D5073="",IF((SLA_Policy!$B$8-B5073)*24&gt;X5073,"Open - Breached","Open - On Track"),IF((D5073-B5073)*24&lt;=X5073,"Met","Breached")))</f>
        <v>Met</v>
      </c>
    </row>
    <row r="5074" spans="1:25" x14ac:dyDescent="0.25">
      <c r="A5074" s="9" t="s">
        <v>8673</v>
      </c>
      <c r="B5074" s="23">
        <v>46077.698611111096</v>
      </c>
      <c r="C5074" s="23">
        <v>46077.699305555601</v>
      </c>
      <c r="D5074" s="23">
        <v>46077.834027777797</v>
      </c>
      <c r="E5074" s="9" t="s">
        <v>212</v>
      </c>
      <c r="F5074" s="9" t="s">
        <v>187</v>
      </c>
      <c r="G5074" s="9" t="s">
        <v>213</v>
      </c>
      <c r="H5074" s="9" t="s">
        <v>166</v>
      </c>
      <c r="I5074" s="9" t="s">
        <v>1238</v>
      </c>
      <c r="J5074" s="9" t="s">
        <v>3348</v>
      </c>
      <c r="K5074" s="9" t="s">
        <v>215</v>
      </c>
      <c r="L5074" s="9" t="s">
        <v>216</v>
      </c>
      <c r="M5074" s="9" t="s">
        <v>2397</v>
      </c>
      <c r="N5074" s="9" t="s">
        <v>198</v>
      </c>
      <c r="O5074" s="9" t="s">
        <v>181</v>
      </c>
      <c r="P5074" s="9" t="s">
        <v>445</v>
      </c>
      <c r="Q5074" s="9" t="s">
        <v>273</v>
      </c>
      <c r="R5074" s="9">
        <v>0</v>
      </c>
      <c r="S5074" s="9">
        <v>77</v>
      </c>
      <c r="T5074" s="9" t="s">
        <v>136</v>
      </c>
      <c r="U5074" s="9" t="s">
        <v>376</v>
      </c>
      <c r="X5074" s="9">
        <f>INDEX(SLA_Policy!$D$2:$D$5,MATCH(F5074,SLA_Policy!$A$2:$A$5,0))</f>
        <v>8</v>
      </c>
      <c r="Y5074" s="9" t="str">
        <f>IF(E5074="Cancelled","Excluded",IF(D5074="",IF((SLA_Policy!$B$8-B5074)*24&gt;X5074,"Open - Breached","Open - On Track"),IF((D5074-B5074)*24&lt;=X5074,"Met","Breached")))</f>
        <v>Met</v>
      </c>
    </row>
    <row r="5075" spans="1:25" x14ac:dyDescent="0.25">
      <c r="A5075" s="9" t="s">
        <v>8674</v>
      </c>
      <c r="B5075" s="23">
        <v>46077.7055555556</v>
      </c>
      <c r="C5075" s="23">
        <v>46077.712500000001</v>
      </c>
      <c r="D5075" s="23">
        <v>46078.356249999997</v>
      </c>
      <c r="E5075" s="9" t="s">
        <v>212</v>
      </c>
      <c r="F5075" s="9" t="s">
        <v>188</v>
      </c>
      <c r="G5075" s="9" t="s">
        <v>213</v>
      </c>
      <c r="H5075" s="9" t="s">
        <v>88</v>
      </c>
      <c r="I5075" s="9" t="s">
        <v>92</v>
      </c>
      <c r="J5075" s="9" t="s">
        <v>5311</v>
      </c>
      <c r="K5075" s="9" t="s">
        <v>215</v>
      </c>
      <c r="L5075" s="9" t="s">
        <v>351</v>
      </c>
      <c r="M5075" s="9" t="s">
        <v>1955</v>
      </c>
      <c r="N5075" s="9" t="s">
        <v>199</v>
      </c>
      <c r="O5075" s="9" t="s">
        <v>178</v>
      </c>
      <c r="P5075" s="9" t="s">
        <v>414</v>
      </c>
      <c r="Q5075" s="9" t="s">
        <v>219</v>
      </c>
      <c r="R5075" s="9">
        <v>0</v>
      </c>
      <c r="S5075" s="9">
        <v>10</v>
      </c>
      <c r="T5075" s="9" t="s">
        <v>136</v>
      </c>
      <c r="U5075" s="9" t="s">
        <v>290</v>
      </c>
      <c r="X5075" s="9">
        <f>INDEX(SLA_Policy!$D$2:$D$5,MATCH(F5075,SLA_Policy!$A$2:$A$5,0))</f>
        <v>72</v>
      </c>
      <c r="Y5075" s="9" t="str">
        <f>IF(E5075="Cancelled","Excluded",IF(D5075="",IF((SLA_Policy!$B$8-B5075)*24&gt;X5075,"Open - Breached","Open - On Track"),IF((D5075-B5075)*24&lt;=X5075,"Met","Breached")))</f>
        <v>Met</v>
      </c>
    </row>
    <row r="5076" spans="1:25" x14ac:dyDescent="0.25">
      <c r="A5076" s="9" t="s">
        <v>8675</v>
      </c>
      <c r="B5076" s="23">
        <v>46077.774305555598</v>
      </c>
      <c r="C5076" s="23">
        <v>46078.373611111099</v>
      </c>
      <c r="D5076" s="23">
        <v>46078.380555555603</v>
      </c>
      <c r="E5076" s="9" t="s">
        <v>212</v>
      </c>
      <c r="F5076" s="9" t="s">
        <v>188</v>
      </c>
      <c r="G5076" s="9" t="s">
        <v>213</v>
      </c>
      <c r="H5076" s="9" t="s">
        <v>166</v>
      </c>
      <c r="I5076" s="9" t="s">
        <v>286</v>
      </c>
      <c r="J5076" s="9" t="s">
        <v>1936</v>
      </c>
      <c r="K5076" s="9" t="s">
        <v>246</v>
      </c>
      <c r="L5076" s="9" t="s">
        <v>104</v>
      </c>
      <c r="M5076" s="9" t="s">
        <v>2114</v>
      </c>
      <c r="N5076" s="9" t="s">
        <v>197</v>
      </c>
      <c r="O5076" s="9" t="s">
        <v>181</v>
      </c>
      <c r="P5076" s="9" t="s">
        <v>449</v>
      </c>
      <c r="Q5076" s="9" t="s">
        <v>219</v>
      </c>
      <c r="R5076" s="9">
        <v>0</v>
      </c>
      <c r="S5076" s="9">
        <v>11</v>
      </c>
      <c r="U5076" s="9" t="s">
        <v>266</v>
      </c>
      <c r="X5076" s="9">
        <f>INDEX(SLA_Policy!$D$2:$D$5,MATCH(F5076,SLA_Policy!$A$2:$A$5,0))</f>
        <v>72</v>
      </c>
      <c r="Y5076" s="9" t="str">
        <f>IF(E5076="Cancelled","Excluded",IF(D5076="",IF((SLA_Policy!$B$8-B5076)*24&gt;X5076,"Open - Breached","Open - On Track"),IF((D5076-B5076)*24&lt;=X5076,"Met","Breached")))</f>
        <v>Met</v>
      </c>
    </row>
    <row r="5077" spans="1:25" x14ac:dyDescent="0.25">
      <c r="A5077" s="9" t="s">
        <v>8676</v>
      </c>
      <c r="B5077" s="23">
        <v>46077.929861111101</v>
      </c>
      <c r="C5077" s="23">
        <v>46078.310416666704</v>
      </c>
      <c r="D5077" s="23">
        <v>46078.320138888899</v>
      </c>
      <c r="E5077" s="9" t="s">
        <v>212</v>
      </c>
      <c r="F5077" s="9" t="s">
        <v>188</v>
      </c>
      <c r="G5077" s="9" t="s">
        <v>213</v>
      </c>
      <c r="H5077" s="9" t="s">
        <v>167</v>
      </c>
      <c r="I5077" s="9" t="s">
        <v>362</v>
      </c>
      <c r="J5077" s="9" t="s">
        <v>8677</v>
      </c>
      <c r="K5077" s="9" t="s">
        <v>225</v>
      </c>
      <c r="L5077" s="9" t="s">
        <v>311</v>
      </c>
      <c r="M5077" s="9" t="s">
        <v>4473</v>
      </c>
      <c r="N5077" s="9" t="s">
        <v>199</v>
      </c>
      <c r="O5077" s="9" t="s">
        <v>176</v>
      </c>
      <c r="P5077" s="9" t="s">
        <v>503</v>
      </c>
      <c r="Q5077" s="9" t="s">
        <v>273</v>
      </c>
      <c r="R5077" s="9">
        <v>0</v>
      </c>
      <c r="S5077" s="9">
        <v>17</v>
      </c>
      <c r="T5077" s="9" t="s">
        <v>136</v>
      </c>
      <c r="U5077" s="9" t="s">
        <v>266</v>
      </c>
      <c r="W5077" s="9">
        <v>4</v>
      </c>
      <c r="X5077" s="9">
        <f>INDEX(SLA_Policy!$D$2:$D$5,MATCH(F5077,SLA_Policy!$A$2:$A$5,0))</f>
        <v>72</v>
      </c>
      <c r="Y5077" s="9" t="str">
        <f>IF(E5077="Cancelled","Excluded",IF(D5077="",IF((SLA_Policy!$B$8-B5077)*24&gt;X5077,"Open - Breached","Open - On Track"),IF((D5077-B5077)*24&lt;=X5077,"Met","Breached")))</f>
        <v>Met</v>
      </c>
    </row>
    <row r="5078" spans="1:25" x14ac:dyDescent="0.25">
      <c r="A5078" s="9" t="s">
        <v>8678</v>
      </c>
      <c r="B5078" s="23">
        <v>46078.267361111102</v>
      </c>
      <c r="C5078" s="23">
        <v>46078.350694444503</v>
      </c>
      <c r="D5078" s="23">
        <v>46079.324305555601</v>
      </c>
      <c r="E5078" s="9" t="s">
        <v>212</v>
      </c>
      <c r="F5078" s="9" t="s">
        <v>188</v>
      </c>
      <c r="G5078" s="9" t="s">
        <v>213</v>
      </c>
      <c r="H5078" s="9" t="s">
        <v>167</v>
      </c>
      <c r="I5078" s="9" t="s">
        <v>684</v>
      </c>
      <c r="J5078" s="9" t="s">
        <v>5445</v>
      </c>
      <c r="K5078" s="9" t="s">
        <v>246</v>
      </c>
      <c r="L5078" s="9" t="s">
        <v>226</v>
      </c>
      <c r="M5078" s="9" t="s">
        <v>1092</v>
      </c>
      <c r="N5078" s="9" t="s">
        <v>196</v>
      </c>
      <c r="O5078" s="9" t="s">
        <v>116</v>
      </c>
      <c r="P5078" s="9" t="s">
        <v>295</v>
      </c>
      <c r="Q5078" s="9" t="s">
        <v>219</v>
      </c>
      <c r="R5078" s="9">
        <v>0</v>
      </c>
      <c r="S5078" s="9">
        <v>10</v>
      </c>
      <c r="U5078" s="9" t="s">
        <v>266</v>
      </c>
      <c r="X5078" s="9">
        <f>INDEX(SLA_Policy!$D$2:$D$5,MATCH(F5078,SLA_Policy!$A$2:$A$5,0))</f>
        <v>72</v>
      </c>
      <c r="Y5078" s="9" t="str">
        <f>IF(E5078="Cancelled","Excluded",IF(D5078="",IF((SLA_Policy!$B$8-B5078)*24&gt;X5078,"Open - Breached","Open - On Track"),IF((D5078-B5078)*24&lt;=X5078,"Met","Breached")))</f>
        <v>Met</v>
      </c>
    </row>
    <row r="5079" spans="1:25" x14ac:dyDescent="0.25">
      <c r="A5079" s="9" t="s">
        <v>8679</v>
      </c>
      <c r="B5079" s="23">
        <v>46078.319444444503</v>
      </c>
      <c r="C5079" s="23">
        <v>46078.341666666704</v>
      </c>
      <c r="D5079" s="23">
        <v>46078.370833333298</v>
      </c>
      <c r="E5079" s="9" t="s">
        <v>212</v>
      </c>
      <c r="F5079" s="9" t="s">
        <v>187</v>
      </c>
      <c r="G5079" s="9" t="s">
        <v>213</v>
      </c>
      <c r="H5079" s="9" t="s">
        <v>88</v>
      </c>
      <c r="I5079" s="9" t="s">
        <v>92</v>
      </c>
      <c r="J5079" s="9" t="s">
        <v>2159</v>
      </c>
      <c r="K5079" s="9" t="s">
        <v>303</v>
      </c>
      <c r="L5079" s="9" t="s">
        <v>282</v>
      </c>
      <c r="M5079" s="9" t="s">
        <v>550</v>
      </c>
      <c r="N5079" s="9" t="s">
        <v>197</v>
      </c>
      <c r="O5079" s="9" t="s">
        <v>178</v>
      </c>
      <c r="P5079" s="9" t="s">
        <v>414</v>
      </c>
      <c r="Q5079" s="9" t="s">
        <v>273</v>
      </c>
      <c r="R5079" s="9">
        <v>0</v>
      </c>
      <c r="S5079" s="9">
        <v>28</v>
      </c>
      <c r="T5079" s="9" t="s">
        <v>136</v>
      </c>
      <c r="U5079" s="9" t="s">
        <v>230</v>
      </c>
      <c r="X5079" s="9">
        <f>INDEX(SLA_Policy!$D$2:$D$5,MATCH(F5079,SLA_Policy!$A$2:$A$5,0))</f>
        <v>8</v>
      </c>
      <c r="Y5079" s="9" t="str">
        <f>IF(E5079="Cancelled","Excluded",IF(D5079="",IF((SLA_Policy!$B$8-B5079)*24&gt;X5079,"Open - Breached","Open - On Track"),IF((D5079-B5079)*24&lt;=X5079,"Met","Breached")))</f>
        <v>Met</v>
      </c>
    </row>
    <row r="5080" spans="1:25" x14ac:dyDescent="0.25">
      <c r="A5080" s="9" t="s">
        <v>8680</v>
      </c>
      <c r="B5080" s="23">
        <v>46078.347222222197</v>
      </c>
      <c r="C5080" s="23">
        <v>46078.380555555603</v>
      </c>
      <c r="D5080" s="23">
        <v>46078.535416666702</v>
      </c>
      <c r="E5080" s="9" t="s">
        <v>212</v>
      </c>
      <c r="F5080" s="9" t="s">
        <v>189</v>
      </c>
      <c r="G5080" s="9" t="s">
        <v>213</v>
      </c>
      <c r="H5080" s="9" t="s">
        <v>161</v>
      </c>
      <c r="I5080" s="9" t="s">
        <v>297</v>
      </c>
      <c r="J5080" s="9" t="s">
        <v>6341</v>
      </c>
      <c r="K5080" s="9" t="s">
        <v>215</v>
      </c>
      <c r="L5080" s="9" t="s">
        <v>216</v>
      </c>
      <c r="M5080" s="9" t="s">
        <v>8681</v>
      </c>
      <c r="N5080" s="9" t="s">
        <v>198</v>
      </c>
      <c r="O5080" s="9" t="s">
        <v>177</v>
      </c>
      <c r="P5080" s="9" t="s">
        <v>457</v>
      </c>
      <c r="Q5080" s="9" t="s">
        <v>219</v>
      </c>
      <c r="R5080" s="9">
        <v>0</v>
      </c>
      <c r="S5080" s="9">
        <v>25</v>
      </c>
      <c r="U5080" s="9" t="s">
        <v>290</v>
      </c>
      <c r="W5080" s="9">
        <v>5</v>
      </c>
      <c r="X5080" s="9">
        <f>INDEX(SLA_Policy!$D$2:$D$5,MATCH(F5080,SLA_Policy!$A$2:$A$5,0))</f>
        <v>120</v>
      </c>
      <c r="Y5080" s="9" t="str">
        <f>IF(E5080="Cancelled","Excluded",IF(D5080="",IF((SLA_Policy!$B$8-B5080)*24&gt;X5080,"Open - Breached","Open - On Track"),IF((D5080-B5080)*24&lt;=X5080,"Met","Breached")))</f>
        <v>Met</v>
      </c>
    </row>
    <row r="5081" spans="1:25" x14ac:dyDescent="0.25">
      <c r="A5081" s="9" t="s">
        <v>8682</v>
      </c>
      <c r="B5081" s="23">
        <v>46078.3569444444</v>
      </c>
      <c r="C5081" s="23">
        <v>46078.368055555598</v>
      </c>
      <c r="D5081" s="23">
        <v>46078.372222222199</v>
      </c>
      <c r="E5081" s="9" t="s">
        <v>212</v>
      </c>
      <c r="F5081" s="9" t="s">
        <v>187</v>
      </c>
      <c r="G5081" s="9" t="s">
        <v>213</v>
      </c>
      <c r="H5081" s="9" t="s">
        <v>166</v>
      </c>
      <c r="I5081" s="9" t="s">
        <v>286</v>
      </c>
      <c r="J5081" s="9" t="s">
        <v>7613</v>
      </c>
      <c r="K5081" s="9" t="s">
        <v>246</v>
      </c>
      <c r="L5081" s="9" t="s">
        <v>226</v>
      </c>
      <c r="M5081" s="9" t="s">
        <v>3034</v>
      </c>
      <c r="N5081" s="9" t="s">
        <v>197</v>
      </c>
      <c r="O5081" s="9" t="s">
        <v>181</v>
      </c>
      <c r="P5081" s="9" t="s">
        <v>289</v>
      </c>
      <c r="Q5081" s="9" t="s">
        <v>273</v>
      </c>
      <c r="R5081" s="9">
        <v>0</v>
      </c>
      <c r="S5081" s="9">
        <v>18</v>
      </c>
      <c r="U5081" s="9" t="s">
        <v>290</v>
      </c>
      <c r="W5081" s="9">
        <v>5</v>
      </c>
      <c r="X5081" s="9">
        <f>INDEX(SLA_Policy!$D$2:$D$5,MATCH(F5081,SLA_Policy!$A$2:$A$5,0))</f>
        <v>8</v>
      </c>
      <c r="Y5081" s="9" t="str">
        <f>IF(E5081="Cancelled","Excluded",IF(D5081="",IF((SLA_Policy!$B$8-B5081)*24&gt;X5081,"Open - Breached","Open - On Track"),IF((D5081-B5081)*24&lt;=X5081,"Met","Breached")))</f>
        <v>Met</v>
      </c>
    </row>
    <row r="5082" spans="1:25" x14ac:dyDescent="0.25">
      <c r="A5082" s="9" t="s">
        <v>8683</v>
      </c>
      <c r="B5082" s="23">
        <v>46078.358333333301</v>
      </c>
      <c r="C5082" s="23">
        <v>46078.379861111098</v>
      </c>
      <c r="D5082" s="23">
        <v>46079.331250000003</v>
      </c>
      <c r="E5082" s="9" t="s">
        <v>212</v>
      </c>
      <c r="F5082" s="9" t="s">
        <v>188</v>
      </c>
      <c r="G5082" s="9" t="s">
        <v>213</v>
      </c>
      <c r="H5082" s="9" t="s">
        <v>166</v>
      </c>
      <c r="I5082" s="9" t="s">
        <v>398</v>
      </c>
      <c r="J5082" s="9" t="s">
        <v>7143</v>
      </c>
      <c r="K5082" s="9" t="s">
        <v>246</v>
      </c>
      <c r="L5082" s="9" t="s">
        <v>270</v>
      </c>
      <c r="M5082" s="9" t="s">
        <v>2046</v>
      </c>
      <c r="N5082" s="9" t="s">
        <v>196</v>
      </c>
      <c r="O5082" s="9" t="s">
        <v>181</v>
      </c>
      <c r="P5082" s="9" t="s">
        <v>449</v>
      </c>
      <c r="Q5082" s="9" t="s">
        <v>219</v>
      </c>
      <c r="R5082" s="9">
        <v>0</v>
      </c>
      <c r="S5082" s="9">
        <v>42</v>
      </c>
      <c r="U5082" s="9" t="s">
        <v>376</v>
      </c>
      <c r="X5082" s="9">
        <f>INDEX(SLA_Policy!$D$2:$D$5,MATCH(F5082,SLA_Policy!$A$2:$A$5,0))</f>
        <v>72</v>
      </c>
      <c r="Y5082" s="9" t="str">
        <f>IF(E5082="Cancelled","Excluded",IF(D5082="",IF((SLA_Policy!$B$8-B5082)*24&gt;X5082,"Open - Breached","Open - On Track"),IF((D5082-B5082)*24&lt;=X5082,"Met","Breached")))</f>
        <v>Met</v>
      </c>
    </row>
    <row r="5083" spans="1:25" x14ac:dyDescent="0.25">
      <c r="A5083" s="9" t="s">
        <v>8684</v>
      </c>
      <c r="B5083" s="23">
        <v>46078.359722222202</v>
      </c>
      <c r="C5083" s="23">
        <v>46078.360416666699</v>
      </c>
      <c r="D5083" s="23">
        <v>46078.463888888902</v>
      </c>
      <c r="E5083" s="9" t="s">
        <v>212</v>
      </c>
      <c r="F5083" s="9" t="s">
        <v>187</v>
      </c>
      <c r="G5083" s="9" t="s">
        <v>213</v>
      </c>
      <c r="H5083" s="9" t="s">
        <v>88</v>
      </c>
      <c r="I5083" s="9" t="s">
        <v>92</v>
      </c>
      <c r="J5083" s="9" t="s">
        <v>214</v>
      </c>
      <c r="K5083" s="9" t="s">
        <v>215</v>
      </c>
      <c r="L5083" s="9" t="s">
        <v>307</v>
      </c>
      <c r="M5083" s="9" t="s">
        <v>6372</v>
      </c>
      <c r="N5083" s="9" t="s">
        <v>198</v>
      </c>
      <c r="O5083" s="9" t="s">
        <v>178</v>
      </c>
      <c r="P5083" s="9" t="s">
        <v>414</v>
      </c>
      <c r="Q5083" s="9" t="s">
        <v>273</v>
      </c>
      <c r="R5083" s="9">
        <v>0</v>
      </c>
      <c r="S5083" s="9">
        <v>14</v>
      </c>
      <c r="T5083" s="9" t="s">
        <v>136</v>
      </c>
      <c r="U5083" s="9" t="s">
        <v>376</v>
      </c>
      <c r="X5083" s="9">
        <f>INDEX(SLA_Policy!$D$2:$D$5,MATCH(F5083,SLA_Policy!$A$2:$A$5,0))</f>
        <v>8</v>
      </c>
      <c r="Y5083" s="9" t="str">
        <f>IF(E5083="Cancelled","Excluded",IF(D5083="",IF((SLA_Policy!$B$8-B5083)*24&gt;X5083,"Open - Breached","Open - On Track"),IF((D5083-B5083)*24&lt;=X5083,"Met","Breached")))</f>
        <v>Met</v>
      </c>
    </row>
    <row r="5084" spans="1:25" x14ac:dyDescent="0.25">
      <c r="A5084" s="9" t="s">
        <v>8685</v>
      </c>
      <c r="B5084" s="23">
        <v>46078.360416666699</v>
      </c>
      <c r="C5084" s="23">
        <v>46078.372916666704</v>
      </c>
      <c r="D5084" s="23">
        <v>46078.434722222199</v>
      </c>
      <c r="E5084" s="9" t="s">
        <v>212</v>
      </c>
      <c r="F5084" s="9" t="s">
        <v>187</v>
      </c>
      <c r="G5084" s="9" t="s">
        <v>213</v>
      </c>
      <c r="H5084" s="9" t="s">
        <v>88</v>
      </c>
      <c r="I5084" s="9" t="s">
        <v>268</v>
      </c>
      <c r="J5084" s="9" t="s">
        <v>8686</v>
      </c>
      <c r="K5084" s="9" t="s">
        <v>246</v>
      </c>
      <c r="L5084" s="9" t="s">
        <v>293</v>
      </c>
      <c r="M5084" s="9" t="s">
        <v>1065</v>
      </c>
      <c r="N5084" s="9" t="s">
        <v>196</v>
      </c>
      <c r="O5084" s="9" t="s">
        <v>178</v>
      </c>
      <c r="P5084" s="9" t="s">
        <v>272</v>
      </c>
      <c r="Q5084" s="9" t="s">
        <v>273</v>
      </c>
      <c r="R5084" s="9">
        <v>0</v>
      </c>
      <c r="S5084" s="9">
        <v>25</v>
      </c>
      <c r="T5084" s="9" t="s">
        <v>229</v>
      </c>
      <c r="U5084" s="9" t="s">
        <v>221</v>
      </c>
      <c r="W5084" s="9">
        <v>4</v>
      </c>
      <c r="X5084" s="9">
        <f>INDEX(SLA_Policy!$D$2:$D$5,MATCH(F5084,SLA_Policy!$A$2:$A$5,0))</f>
        <v>8</v>
      </c>
      <c r="Y5084" s="9" t="str">
        <f>IF(E5084="Cancelled","Excluded",IF(D5084="",IF((SLA_Policy!$B$8-B5084)*24&gt;X5084,"Open - Breached","Open - On Track"),IF((D5084-B5084)*24&lt;=X5084,"Met","Breached")))</f>
        <v>Met</v>
      </c>
    </row>
    <row r="5085" spans="1:25" x14ac:dyDescent="0.25">
      <c r="A5085" s="9" t="s">
        <v>8687</v>
      </c>
      <c r="B5085" s="23">
        <v>46078.361111111102</v>
      </c>
      <c r="C5085" s="23">
        <v>46078.365277777797</v>
      </c>
      <c r="D5085" s="23">
        <v>46078.576388888898</v>
      </c>
      <c r="E5085" s="9" t="s">
        <v>212</v>
      </c>
      <c r="F5085" s="9" t="s">
        <v>188</v>
      </c>
      <c r="G5085" s="9" t="s">
        <v>213</v>
      </c>
      <c r="H5085" s="9" t="s">
        <v>161</v>
      </c>
      <c r="I5085" s="9" t="s">
        <v>389</v>
      </c>
      <c r="J5085" s="9" t="s">
        <v>1996</v>
      </c>
      <c r="K5085" s="9" t="s">
        <v>262</v>
      </c>
      <c r="L5085" s="9" t="s">
        <v>104</v>
      </c>
      <c r="M5085" s="9" t="s">
        <v>2631</v>
      </c>
      <c r="N5085" s="9" t="s">
        <v>198</v>
      </c>
      <c r="O5085" s="9" t="s">
        <v>177</v>
      </c>
      <c r="P5085" s="9" t="s">
        <v>457</v>
      </c>
      <c r="Q5085" s="9" t="s">
        <v>219</v>
      </c>
      <c r="R5085" s="9">
        <v>0</v>
      </c>
      <c r="S5085" s="9">
        <v>5</v>
      </c>
      <c r="U5085" s="9" t="s">
        <v>290</v>
      </c>
      <c r="X5085" s="9">
        <f>INDEX(SLA_Policy!$D$2:$D$5,MATCH(F5085,SLA_Policy!$A$2:$A$5,0))</f>
        <v>72</v>
      </c>
      <c r="Y5085" s="9" t="str">
        <f>IF(E5085="Cancelled","Excluded",IF(D5085="",IF((SLA_Policy!$B$8-B5085)*24&gt;X5085,"Open - Breached","Open - On Track"),IF((D5085-B5085)*24&lt;=X5085,"Met","Breached")))</f>
        <v>Met</v>
      </c>
    </row>
    <row r="5086" spans="1:25" x14ac:dyDescent="0.25">
      <c r="A5086" s="9" t="s">
        <v>8688</v>
      </c>
      <c r="B5086" s="23">
        <v>46078.3618055556</v>
      </c>
      <c r="C5086" s="23">
        <v>46078.363888888904</v>
      </c>
      <c r="E5086" s="9" t="s">
        <v>649</v>
      </c>
      <c r="F5086" s="9" t="s">
        <v>189</v>
      </c>
      <c r="G5086" s="9" t="s">
        <v>213</v>
      </c>
      <c r="H5086" s="9" t="s">
        <v>161</v>
      </c>
      <c r="I5086" s="9" t="s">
        <v>389</v>
      </c>
      <c r="J5086" s="9" t="s">
        <v>767</v>
      </c>
      <c r="K5086" s="9" t="s">
        <v>303</v>
      </c>
      <c r="L5086" s="9" t="s">
        <v>293</v>
      </c>
      <c r="M5086" s="9" t="s">
        <v>2470</v>
      </c>
      <c r="N5086" s="9" t="s">
        <v>198</v>
      </c>
      <c r="O5086" s="9" t="s">
        <v>116</v>
      </c>
      <c r="P5086" s="9" t="s">
        <v>342</v>
      </c>
      <c r="Q5086" s="9" t="s">
        <v>219</v>
      </c>
      <c r="R5086" s="9">
        <v>0</v>
      </c>
      <c r="S5086" s="9">
        <v>3</v>
      </c>
      <c r="X5086" s="9">
        <f>INDEX(SLA_Policy!$D$2:$D$5,MATCH(F5086,SLA_Policy!$A$2:$A$5,0))</f>
        <v>120</v>
      </c>
      <c r="Y5086" s="9" t="str">
        <f>IF(E5086="Cancelled","Excluded",IF(D5086="",IF((SLA_Policy!$B$8-B5086)*24&gt;X5086,"Open - Breached","Open - On Track"),IF((D5086-B5086)*24&lt;=X5086,"Met","Breached")))</f>
        <v>Excluded</v>
      </c>
    </row>
    <row r="5087" spans="1:25" x14ac:dyDescent="0.25">
      <c r="A5087" s="9" t="s">
        <v>8689</v>
      </c>
      <c r="B5087" s="23">
        <v>46078.370138888902</v>
      </c>
      <c r="C5087" s="23">
        <v>46078.381249999999</v>
      </c>
      <c r="D5087" s="23">
        <v>46079.752083333296</v>
      </c>
      <c r="E5087" s="9" t="s">
        <v>212</v>
      </c>
      <c r="F5087" s="9" t="s">
        <v>188</v>
      </c>
      <c r="G5087" s="9" t="s">
        <v>213</v>
      </c>
      <c r="H5087" s="9" t="s">
        <v>166</v>
      </c>
      <c r="I5087" s="9" t="s">
        <v>378</v>
      </c>
      <c r="J5087" s="9" t="s">
        <v>3174</v>
      </c>
      <c r="K5087" s="9" t="s">
        <v>225</v>
      </c>
      <c r="L5087" s="9" t="s">
        <v>351</v>
      </c>
      <c r="M5087" s="9" t="s">
        <v>3634</v>
      </c>
      <c r="N5087" s="9" t="s">
        <v>198</v>
      </c>
      <c r="O5087" s="9" t="s">
        <v>180</v>
      </c>
      <c r="P5087" s="9" t="s">
        <v>278</v>
      </c>
      <c r="Q5087" s="9" t="s">
        <v>219</v>
      </c>
      <c r="R5087" s="9">
        <v>0</v>
      </c>
      <c r="S5087" s="9">
        <v>21</v>
      </c>
      <c r="T5087" s="9" t="s">
        <v>229</v>
      </c>
      <c r="U5087" s="9" t="s">
        <v>266</v>
      </c>
      <c r="X5087" s="9">
        <f>INDEX(SLA_Policy!$D$2:$D$5,MATCH(F5087,SLA_Policy!$A$2:$A$5,0))</f>
        <v>72</v>
      </c>
      <c r="Y5087" s="9" t="str">
        <f>IF(E5087="Cancelled","Excluded",IF(D5087="",IF((SLA_Policy!$B$8-B5087)*24&gt;X5087,"Open - Breached","Open - On Track"),IF((D5087-B5087)*24&lt;=X5087,"Met","Breached")))</f>
        <v>Met</v>
      </c>
    </row>
    <row r="5088" spans="1:25" x14ac:dyDescent="0.25">
      <c r="A5088" s="9" t="s">
        <v>8690</v>
      </c>
      <c r="B5088" s="23">
        <v>46078.371527777803</v>
      </c>
      <c r="C5088" s="23">
        <v>46078.382638888899</v>
      </c>
      <c r="D5088" s="23">
        <v>46079.350694444503</v>
      </c>
      <c r="E5088" s="9" t="s">
        <v>212</v>
      </c>
      <c r="F5088" s="9" t="s">
        <v>188</v>
      </c>
      <c r="G5088" s="9" t="s">
        <v>213</v>
      </c>
      <c r="H5088" s="9" t="s">
        <v>162</v>
      </c>
      <c r="I5088" s="9" t="s">
        <v>345</v>
      </c>
      <c r="J5088" s="9" t="s">
        <v>1556</v>
      </c>
      <c r="K5088" s="9" t="s">
        <v>246</v>
      </c>
      <c r="L5088" s="9" t="s">
        <v>216</v>
      </c>
      <c r="M5088" s="9" t="s">
        <v>817</v>
      </c>
      <c r="N5088" s="9" t="s">
        <v>196</v>
      </c>
      <c r="O5088" s="9" t="s">
        <v>179</v>
      </c>
      <c r="P5088" s="9" t="s">
        <v>284</v>
      </c>
      <c r="Q5088" s="9" t="s">
        <v>219</v>
      </c>
      <c r="R5088" s="9">
        <v>0</v>
      </c>
      <c r="S5088" s="9">
        <v>14</v>
      </c>
      <c r="U5088" s="9" t="s">
        <v>290</v>
      </c>
      <c r="W5088" s="9">
        <v>4</v>
      </c>
      <c r="X5088" s="9">
        <f>INDEX(SLA_Policy!$D$2:$D$5,MATCH(F5088,SLA_Policy!$A$2:$A$5,0))</f>
        <v>72</v>
      </c>
      <c r="Y5088" s="9" t="str">
        <f>IF(E5088="Cancelled","Excluded",IF(D5088="",IF((SLA_Policy!$B$8-B5088)*24&gt;X5088,"Open - Breached","Open - On Track"),IF((D5088-B5088)*24&lt;=X5088,"Met","Breached")))</f>
        <v>Met</v>
      </c>
    </row>
    <row r="5089" spans="1:25" x14ac:dyDescent="0.25">
      <c r="A5089" s="9" t="s">
        <v>8691</v>
      </c>
      <c r="B5089" s="23">
        <v>46078.375694444498</v>
      </c>
      <c r="C5089" s="23">
        <v>46078.463888888902</v>
      </c>
      <c r="D5089" s="23">
        <v>46078.526388888902</v>
      </c>
      <c r="E5089" s="9" t="s">
        <v>212</v>
      </c>
      <c r="F5089" s="9" t="s">
        <v>188</v>
      </c>
      <c r="G5089" s="9" t="s">
        <v>236</v>
      </c>
      <c r="H5089" s="9" t="s">
        <v>167</v>
      </c>
      <c r="I5089" s="9" t="s">
        <v>255</v>
      </c>
      <c r="J5089" s="9" t="s">
        <v>8692</v>
      </c>
      <c r="K5089" s="9" t="s">
        <v>225</v>
      </c>
      <c r="L5089" s="9" t="s">
        <v>104</v>
      </c>
      <c r="M5089" s="9" t="s">
        <v>1705</v>
      </c>
      <c r="N5089" s="9" t="s">
        <v>196</v>
      </c>
      <c r="O5089" s="9" t="s">
        <v>116</v>
      </c>
      <c r="P5089" s="9" t="s">
        <v>295</v>
      </c>
      <c r="Q5089" s="9" t="s">
        <v>219</v>
      </c>
      <c r="R5089" s="9">
        <v>0</v>
      </c>
      <c r="S5089" s="9">
        <v>16</v>
      </c>
      <c r="U5089" s="9" t="s">
        <v>242</v>
      </c>
      <c r="X5089" s="9">
        <f>INDEX(SLA_Policy!$D$2:$D$5,MATCH(F5089,SLA_Policy!$A$2:$A$5,0))</f>
        <v>72</v>
      </c>
      <c r="Y5089" s="9" t="str">
        <f>IF(E5089="Cancelled","Excluded",IF(D5089="",IF((SLA_Policy!$B$8-B5089)*24&gt;X5089,"Open - Breached","Open - On Track"),IF((D5089-B5089)*24&lt;=X5089,"Met","Breached")))</f>
        <v>Met</v>
      </c>
    </row>
    <row r="5090" spans="1:25" x14ac:dyDescent="0.25">
      <c r="A5090" s="9" t="s">
        <v>8693</v>
      </c>
      <c r="B5090" s="23">
        <v>46078.376388888901</v>
      </c>
      <c r="C5090" s="23">
        <v>46078.447916666701</v>
      </c>
      <c r="D5090" s="23">
        <v>46078.463194444397</v>
      </c>
      <c r="E5090" s="9" t="s">
        <v>212</v>
      </c>
      <c r="F5090" s="9" t="s">
        <v>188</v>
      </c>
      <c r="G5090" s="9" t="s">
        <v>236</v>
      </c>
      <c r="H5090" s="9" t="s">
        <v>164</v>
      </c>
      <c r="I5090" s="9" t="s">
        <v>421</v>
      </c>
      <c r="J5090" s="9" t="s">
        <v>902</v>
      </c>
      <c r="K5090" s="9" t="s">
        <v>246</v>
      </c>
      <c r="L5090" s="9" t="s">
        <v>293</v>
      </c>
      <c r="M5090" s="9" t="s">
        <v>2199</v>
      </c>
      <c r="N5090" s="9" t="s">
        <v>196</v>
      </c>
      <c r="O5090" s="9" t="s">
        <v>116</v>
      </c>
      <c r="P5090" s="9" t="s">
        <v>551</v>
      </c>
      <c r="Q5090" s="9" t="s">
        <v>219</v>
      </c>
      <c r="R5090" s="9">
        <v>0</v>
      </c>
      <c r="S5090" s="9">
        <v>33</v>
      </c>
      <c r="T5090" s="9" t="s">
        <v>343</v>
      </c>
      <c r="U5090" s="9" t="s">
        <v>242</v>
      </c>
      <c r="X5090" s="9">
        <f>INDEX(SLA_Policy!$D$2:$D$5,MATCH(F5090,SLA_Policy!$A$2:$A$5,0))</f>
        <v>72</v>
      </c>
      <c r="Y5090" s="9" t="str">
        <f>IF(E5090="Cancelled","Excluded",IF(D5090="",IF((SLA_Policy!$B$8-B5090)*24&gt;X5090,"Open - Breached","Open - On Track"),IF((D5090-B5090)*24&lt;=X5090,"Met","Breached")))</f>
        <v>Met</v>
      </c>
    </row>
    <row r="5091" spans="1:25" x14ac:dyDescent="0.25">
      <c r="A5091" s="9" t="s">
        <v>8694</v>
      </c>
      <c r="B5091" s="23">
        <v>46078.386805555601</v>
      </c>
      <c r="C5091" s="23">
        <v>46078.581944444399</v>
      </c>
      <c r="D5091" s="23">
        <v>46079.402777777803</v>
      </c>
      <c r="E5091" s="9" t="s">
        <v>212</v>
      </c>
      <c r="F5091" s="9" t="s">
        <v>188</v>
      </c>
      <c r="G5091" s="9" t="s">
        <v>213</v>
      </c>
      <c r="H5091" s="9" t="s">
        <v>167</v>
      </c>
      <c r="I5091" s="9" t="s">
        <v>362</v>
      </c>
      <c r="J5091" s="9" t="s">
        <v>8695</v>
      </c>
      <c r="K5091" s="9" t="s">
        <v>246</v>
      </c>
      <c r="L5091" s="9" t="s">
        <v>293</v>
      </c>
      <c r="M5091" s="9" t="s">
        <v>299</v>
      </c>
      <c r="N5091" s="9" t="s">
        <v>196</v>
      </c>
      <c r="O5091" s="9" t="s">
        <v>116</v>
      </c>
      <c r="P5091" s="9" t="s">
        <v>218</v>
      </c>
      <c r="Q5091" s="9" t="s">
        <v>219</v>
      </c>
      <c r="R5091" s="9">
        <v>0</v>
      </c>
      <c r="S5091" s="9">
        <v>22</v>
      </c>
      <c r="U5091" s="9" t="s">
        <v>266</v>
      </c>
      <c r="X5091" s="9">
        <f>INDEX(SLA_Policy!$D$2:$D$5,MATCH(F5091,SLA_Policy!$A$2:$A$5,0))</f>
        <v>72</v>
      </c>
      <c r="Y5091" s="9" t="str">
        <f>IF(E5091="Cancelled","Excluded",IF(D5091="",IF((SLA_Policy!$B$8-B5091)*24&gt;X5091,"Open - Breached","Open - On Track"),IF((D5091-B5091)*24&lt;=X5091,"Met","Breached")))</f>
        <v>Met</v>
      </c>
    </row>
    <row r="5092" spans="1:25" x14ac:dyDescent="0.25">
      <c r="A5092" s="9" t="s">
        <v>8696</v>
      </c>
      <c r="B5092" s="23">
        <v>46078.399305555598</v>
      </c>
      <c r="C5092" s="23">
        <v>46078.420138888898</v>
      </c>
      <c r="D5092" s="23">
        <v>46079.320833333302</v>
      </c>
      <c r="E5092" s="9" t="s">
        <v>212</v>
      </c>
      <c r="F5092" s="9" t="s">
        <v>188</v>
      </c>
      <c r="G5092" s="9" t="s">
        <v>213</v>
      </c>
      <c r="H5092" s="9" t="s">
        <v>162</v>
      </c>
      <c r="I5092" s="9" t="s">
        <v>345</v>
      </c>
      <c r="J5092" s="9" t="s">
        <v>2982</v>
      </c>
      <c r="K5092" s="9" t="s">
        <v>246</v>
      </c>
      <c r="L5092" s="9" t="s">
        <v>311</v>
      </c>
      <c r="M5092" s="9" t="s">
        <v>1949</v>
      </c>
      <c r="N5092" s="9" t="s">
        <v>197</v>
      </c>
      <c r="O5092" s="9" t="s">
        <v>179</v>
      </c>
      <c r="P5092" s="9" t="s">
        <v>264</v>
      </c>
      <c r="Q5092" s="9" t="s">
        <v>219</v>
      </c>
      <c r="R5092" s="9">
        <v>0</v>
      </c>
      <c r="S5092" s="9">
        <v>38</v>
      </c>
      <c r="U5092" s="9" t="s">
        <v>248</v>
      </c>
      <c r="W5092" s="9">
        <v>5</v>
      </c>
      <c r="X5092" s="9">
        <f>INDEX(SLA_Policy!$D$2:$D$5,MATCH(F5092,SLA_Policy!$A$2:$A$5,0))</f>
        <v>72</v>
      </c>
      <c r="Y5092" s="9" t="str">
        <f>IF(E5092="Cancelled","Excluded",IF(D5092="",IF((SLA_Policy!$B$8-B5092)*24&gt;X5092,"Open - Breached","Open - On Track"),IF((D5092-B5092)*24&lt;=X5092,"Met","Breached")))</f>
        <v>Met</v>
      </c>
    </row>
    <row r="5093" spans="1:25" x14ac:dyDescent="0.25">
      <c r="A5093" s="9" t="s">
        <v>8697</v>
      </c>
      <c r="B5093" s="23">
        <v>46078.400694444397</v>
      </c>
      <c r="C5093" s="23">
        <v>46078.519444444399</v>
      </c>
      <c r="D5093" s="23">
        <v>46078.572222222203</v>
      </c>
      <c r="E5093" s="9" t="s">
        <v>212</v>
      </c>
      <c r="F5093" s="9" t="s">
        <v>189</v>
      </c>
      <c r="G5093" s="9" t="s">
        <v>213</v>
      </c>
      <c r="H5093" s="9" t="s">
        <v>164</v>
      </c>
      <c r="I5093" s="9" t="s">
        <v>260</v>
      </c>
      <c r="J5093" s="9" t="s">
        <v>961</v>
      </c>
      <c r="K5093" s="9" t="s">
        <v>410</v>
      </c>
      <c r="L5093" s="9" t="s">
        <v>293</v>
      </c>
      <c r="M5093" s="9" t="s">
        <v>1103</v>
      </c>
      <c r="N5093" s="9" t="s">
        <v>196</v>
      </c>
      <c r="O5093" s="9" t="s">
        <v>179</v>
      </c>
      <c r="P5093" s="9" t="s">
        <v>284</v>
      </c>
      <c r="Q5093" s="9" t="s">
        <v>219</v>
      </c>
      <c r="R5093" s="9">
        <v>0</v>
      </c>
      <c r="S5093" s="9">
        <v>101</v>
      </c>
      <c r="T5093" s="9" t="s">
        <v>265</v>
      </c>
      <c r="U5093" s="9" t="s">
        <v>290</v>
      </c>
      <c r="X5093" s="9">
        <f>INDEX(SLA_Policy!$D$2:$D$5,MATCH(F5093,SLA_Policy!$A$2:$A$5,0))</f>
        <v>120</v>
      </c>
      <c r="Y5093" s="9" t="str">
        <f>IF(E5093="Cancelled","Excluded",IF(D5093="",IF((SLA_Policy!$B$8-B5093)*24&gt;X5093,"Open - Breached","Open - On Track"),IF((D5093-B5093)*24&lt;=X5093,"Met","Breached")))</f>
        <v>Met</v>
      </c>
    </row>
    <row r="5094" spans="1:25" x14ac:dyDescent="0.25">
      <c r="A5094" s="9" t="s">
        <v>8698</v>
      </c>
      <c r="B5094" s="23">
        <v>46078.404861111099</v>
      </c>
      <c r="C5094" s="23">
        <v>46078.4152777778</v>
      </c>
      <c r="D5094" s="23">
        <v>46079.384722222203</v>
      </c>
      <c r="E5094" s="9" t="s">
        <v>212</v>
      </c>
      <c r="F5094" s="9" t="s">
        <v>188</v>
      </c>
      <c r="G5094" s="9" t="s">
        <v>213</v>
      </c>
      <c r="H5094" s="9" t="s">
        <v>161</v>
      </c>
      <c r="I5094" s="9" t="s">
        <v>297</v>
      </c>
      <c r="J5094" s="9" t="s">
        <v>6436</v>
      </c>
      <c r="K5094" s="9" t="s">
        <v>246</v>
      </c>
      <c r="L5094" s="9" t="s">
        <v>104</v>
      </c>
      <c r="M5094" s="9" t="s">
        <v>5629</v>
      </c>
      <c r="N5094" s="9" t="s">
        <v>198</v>
      </c>
      <c r="O5094" s="9" t="s">
        <v>177</v>
      </c>
      <c r="P5094" s="9" t="s">
        <v>300</v>
      </c>
      <c r="Q5094" s="9" t="s">
        <v>219</v>
      </c>
      <c r="R5094" s="9">
        <v>0</v>
      </c>
      <c r="S5094" s="9">
        <v>26</v>
      </c>
      <c r="U5094" s="9" t="s">
        <v>290</v>
      </c>
      <c r="X5094" s="9">
        <f>INDEX(SLA_Policy!$D$2:$D$5,MATCH(F5094,SLA_Policy!$A$2:$A$5,0))</f>
        <v>72</v>
      </c>
      <c r="Y5094" s="9" t="str">
        <f>IF(E5094="Cancelled","Excluded",IF(D5094="",IF((SLA_Policy!$B$8-B5094)*24&gt;X5094,"Open - Breached","Open - On Track"),IF((D5094-B5094)*24&lt;=X5094,"Met","Breached")))</f>
        <v>Met</v>
      </c>
    </row>
    <row r="5095" spans="1:25" x14ac:dyDescent="0.25">
      <c r="A5095" s="9" t="s">
        <v>8699</v>
      </c>
      <c r="B5095" s="23">
        <v>46078.421527777798</v>
      </c>
      <c r="C5095" s="23">
        <v>46078.537499999999</v>
      </c>
      <c r="D5095" s="23">
        <v>46080.407638888901</v>
      </c>
      <c r="E5095" s="9" t="s">
        <v>212</v>
      </c>
      <c r="F5095" s="9" t="s">
        <v>189</v>
      </c>
      <c r="G5095" s="9" t="s">
        <v>213</v>
      </c>
      <c r="H5095" s="9" t="s">
        <v>165</v>
      </c>
      <c r="I5095" s="9" t="s">
        <v>567</v>
      </c>
      <c r="J5095" s="9" t="s">
        <v>3453</v>
      </c>
      <c r="K5095" s="9" t="s">
        <v>246</v>
      </c>
      <c r="L5095" s="9" t="s">
        <v>104</v>
      </c>
      <c r="M5095" s="9" t="s">
        <v>1229</v>
      </c>
      <c r="N5095" s="9" t="s">
        <v>199</v>
      </c>
      <c r="O5095" s="9" t="s">
        <v>176</v>
      </c>
      <c r="P5095" s="9" t="s">
        <v>253</v>
      </c>
      <c r="Q5095" s="9" t="s">
        <v>219</v>
      </c>
      <c r="R5095" s="9">
        <v>0</v>
      </c>
      <c r="S5095" s="9">
        <v>13</v>
      </c>
      <c r="U5095" s="9" t="s">
        <v>230</v>
      </c>
      <c r="X5095" s="9">
        <f>INDEX(SLA_Policy!$D$2:$D$5,MATCH(F5095,SLA_Policy!$A$2:$A$5,0))</f>
        <v>120</v>
      </c>
      <c r="Y5095" s="9" t="str">
        <f>IF(E5095="Cancelled","Excluded",IF(D5095="",IF((SLA_Policy!$B$8-B5095)*24&gt;X5095,"Open - Breached","Open - On Track"),IF((D5095-B5095)*24&lt;=X5095,"Met","Breached")))</f>
        <v>Met</v>
      </c>
    </row>
    <row r="5096" spans="1:25" x14ac:dyDescent="0.25">
      <c r="A5096" s="9" t="s">
        <v>8700</v>
      </c>
      <c r="B5096" s="23">
        <v>46078.425000000003</v>
      </c>
      <c r="C5096" s="23">
        <v>46078.449305555601</v>
      </c>
      <c r="D5096" s="23">
        <v>46084.3972222222</v>
      </c>
      <c r="E5096" s="9" t="s">
        <v>212</v>
      </c>
      <c r="F5096" s="9" t="s">
        <v>189</v>
      </c>
      <c r="G5096" s="9" t="s">
        <v>213</v>
      </c>
      <c r="H5096" s="9" t="s">
        <v>163</v>
      </c>
      <c r="I5096" s="9" t="s">
        <v>405</v>
      </c>
      <c r="J5096" s="9" t="s">
        <v>884</v>
      </c>
      <c r="K5096" s="9" t="s">
        <v>303</v>
      </c>
      <c r="L5096" s="9" t="s">
        <v>226</v>
      </c>
      <c r="M5096" s="9" t="s">
        <v>418</v>
      </c>
      <c r="N5096" s="9" t="s">
        <v>199</v>
      </c>
      <c r="O5096" s="9" t="s">
        <v>176</v>
      </c>
      <c r="P5096" s="9" t="s">
        <v>330</v>
      </c>
      <c r="Q5096" s="9" t="s">
        <v>219</v>
      </c>
      <c r="R5096" s="9">
        <v>0</v>
      </c>
      <c r="S5096" s="9">
        <v>24</v>
      </c>
      <c r="U5096" s="9" t="s">
        <v>230</v>
      </c>
      <c r="X5096" s="9">
        <f>INDEX(SLA_Policy!$D$2:$D$5,MATCH(F5096,SLA_Policy!$A$2:$A$5,0))</f>
        <v>120</v>
      </c>
      <c r="Y5096" s="9" t="str">
        <f>IF(E5096="Cancelled","Excluded",IF(D5096="",IF((SLA_Policy!$B$8-B5096)*24&gt;X5096,"Open - Breached","Open - On Track"),IF((D5096-B5096)*24&lt;=X5096,"Met","Breached")))</f>
        <v>Breached</v>
      </c>
    </row>
    <row r="5097" spans="1:25" x14ac:dyDescent="0.25">
      <c r="A5097" s="9" t="s">
        <v>8701</v>
      </c>
      <c r="B5097" s="23">
        <v>46078.429861111101</v>
      </c>
      <c r="C5097" s="23">
        <v>46078.440277777801</v>
      </c>
      <c r="D5097" s="23">
        <v>46079.338194444397</v>
      </c>
      <c r="E5097" s="9" t="s">
        <v>212</v>
      </c>
      <c r="F5097" s="9" t="s">
        <v>189</v>
      </c>
      <c r="G5097" s="9" t="s">
        <v>213</v>
      </c>
      <c r="H5097" s="9" t="s">
        <v>167</v>
      </c>
      <c r="I5097" s="9" t="s">
        <v>684</v>
      </c>
      <c r="J5097" s="9" t="s">
        <v>4481</v>
      </c>
      <c r="K5097" s="9" t="s">
        <v>246</v>
      </c>
      <c r="L5097" s="9" t="s">
        <v>226</v>
      </c>
      <c r="M5097" s="9" t="s">
        <v>615</v>
      </c>
      <c r="N5097" s="9" t="s">
        <v>198</v>
      </c>
      <c r="O5097" s="9" t="s">
        <v>116</v>
      </c>
      <c r="P5097" s="9" t="s">
        <v>525</v>
      </c>
      <c r="Q5097" s="9" t="s">
        <v>219</v>
      </c>
      <c r="R5097" s="9">
        <v>0</v>
      </c>
      <c r="S5097" s="9">
        <v>6</v>
      </c>
      <c r="U5097" s="9" t="s">
        <v>266</v>
      </c>
      <c r="X5097" s="9">
        <f>INDEX(SLA_Policy!$D$2:$D$5,MATCH(F5097,SLA_Policy!$A$2:$A$5,0))</f>
        <v>120</v>
      </c>
      <c r="Y5097" s="9" t="str">
        <f>IF(E5097="Cancelled","Excluded",IF(D5097="",IF((SLA_Policy!$B$8-B5097)*24&gt;X5097,"Open - Breached","Open - On Track"),IF((D5097-B5097)*24&lt;=X5097,"Met","Breached")))</f>
        <v>Met</v>
      </c>
    </row>
    <row r="5098" spans="1:25" x14ac:dyDescent="0.25">
      <c r="A5098" s="9" t="s">
        <v>8702</v>
      </c>
      <c r="B5098" s="23">
        <v>46078.431250000001</v>
      </c>
      <c r="C5098" s="23">
        <v>46078.472222222197</v>
      </c>
      <c r="D5098" s="23">
        <v>46078.501388888901</v>
      </c>
      <c r="E5098" s="9" t="s">
        <v>212</v>
      </c>
      <c r="F5098" s="9" t="s">
        <v>189</v>
      </c>
      <c r="G5098" s="9" t="s">
        <v>213</v>
      </c>
      <c r="H5098" s="9" t="s">
        <v>161</v>
      </c>
      <c r="I5098" s="9" t="s">
        <v>389</v>
      </c>
      <c r="J5098" s="9" t="s">
        <v>1185</v>
      </c>
      <c r="K5098" s="9" t="s">
        <v>215</v>
      </c>
      <c r="L5098" s="9" t="s">
        <v>216</v>
      </c>
      <c r="M5098" s="9" t="s">
        <v>2397</v>
      </c>
      <c r="N5098" s="9" t="s">
        <v>198</v>
      </c>
      <c r="O5098" s="9" t="s">
        <v>177</v>
      </c>
      <c r="P5098" s="9" t="s">
        <v>457</v>
      </c>
      <c r="Q5098" s="9" t="s">
        <v>219</v>
      </c>
      <c r="R5098" s="9">
        <v>0</v>
      </c>
      <c r="S5098" s="9">
        <v>7</v>
      </c>
      <c r="U5098" s="9" t="s">
        <v>290</v>
      </c>
      <c r="X5098" s="9">
        <f>INDEX(SLA_Policy!$D$2:$D$5,MATCH(F5098,SLA_Policy!$A$2:$A$5,0))</f>
        <v>120</v>
      </c>
      <c r="Y5098" s="9" t="str">
        <f>IF(E5098="Cancelled","Excluded",IF(D5098="",IF((SLA_Policy!$B$8-B5098)*24&gt;X5098,"Open - Breached","Open - On Track"),IF((D5098-B5098)*24&lt;=X5098,"Met","Breached")))</f>
        <v>Met</v>
      </c>
    </row>
    <row r="5099" spans="1:25" x14ac:dyDescent="0.25">
      <c r="A5099" s="9" t="s">
        <v>8703</v>
      </c>
      <c r="B5099" s="23">
        <v>46078.432638888902</v>
      </c>
      <c r="C5099" s="23">
        <v>46078.6027777778</v>
      </c>
      <c r="D5099" s="23">
        <v>46083.334027777797</v>
      </c>
      <c r="E5099" s="9" t="s">
        <v>212</v>
      </c>
      <c r="F5099" s="9" t="s">
        <v>188</v>
      </c>
      <c r="G5099" s="9" t="s">
        <v>213</v>
      </c>
      <c r="H5099" s="9" t="s">
        <v>163</v>
      </c>
      <c r="I5099" s="9" t="s">
        <v>250</v>
      </c>
      <c r="J5099" s="9" t="s">
        <v>251</v>
      </c>
      <c r="K5099" s="9" t="s">
        <v>303</v>
      </c>
      <c r="L5099" s="9" t="s">
        <v>104</v>
      </c>
      <c r="M5099" s="9" t="s">
        <v>7871</v>
      </c>
      <c r="N5099" s="9" t="s">
        <v>197</v>
      </c>
      <c r="O5099" s="9" t="s">
        <v>176</v>
      </c>
      <c r="P5099" s="9" t="s">
        <v>330</v>
      </c>
      <c r="Q5099" s="9" t="s">
        <v>219</v>
      </c>
      <c r="R5099" s="9">
        <v>0</v>
      </c>
      <c r="S5099" s="9">
        <v>16</v>
      </c>
      <c r="T5099" s="9" t="s">
        <v>322</v>
      </c>
      <c r="U5099" s="9" t="s">
        <v>266</v>
      </c>
      <c r="X5099" s="9">
        <f>INDEX(SLA_Policy!$D$2:$D$5,MATCH(F5099,SLA_Policy!$A$2:$A$5,0))</f>
        <v>72</v>
      </c>
      <c r="Y5099" s="9" t="str">
        <f>IF(E5099="Cancelled","Excluded",IF(D5099="",IF((SLA_Policy!$B$8-B5099)*24&gt;X5099,"Open - Breached","Open - On Track"),IF((D5099-B5099)*24&lt;=X5099,"Met","Breached")))</f>
        <v>Breached</v>
      </c>
    </row>
    <row r="5100" spans="1:25" x14ac:dyDescent="0.25">
      <c r="A5100" s="9" t="s">
        <v>8704</v>
      </c>
      <c r="B5100" s="23">
        <v>46078.440277777801</v>
      </c>
      <c r="C5100" s="23">
        <v>46078.4465277778</v>
      </c>
      <c r="D5100" s="23">
        <v>46078.7</v>
      </c>
      <c r="E5100" s="9" t="s">
        <v>212</v>
      </c>
      <c r="F5100" s="9" t="s">
        <v>187</v>
      </c>
      <c r="G5100" s="9" t="s">
        <v>236</v>
      </c>
      <c r="H5100" s="9" t="s">
        <v>161</v>
      </c>
      <c r="I5100" s="9" t="s">
        <v>237</v>
      </c>
      <c r="J5100" s="9" t="s">
        <v>238</v>
      </c>
      <c r="K5100" s="9" t="s">
        <v>239</v>
      </c>
      <c r="L5100" s="9" t="s">
        <v>282</v>
      </c>
      <c r="M5100" s="9" t="s">
        <v>4820</v>
      </c>
      <c r="N5100" s="9" t="s">
        <v>196</v>
      </c>
      <c r="O5100" s="9" t="s">
        <v>179</v>
      </c>
      <c r="P5100" s="9" t="s">
        <v>264</v>
      </c>
      <c r="Q5100" s="9" t="s">
        <v>273</v>
      </c>
      <c r="R5100" s="9">
        <v>1</v>
      </c>
      <c r="S5100" s="9">
        <v>55</v>
      </c>
      <c r="U5100" s="9" t="s">
        <v>242</v>
      </c>
      <c r="X5100" s="9">
        <f>INDEX(SLA_Policy!$D$2:$D$5,MATCH(F5100,SLA_Policy!$A$2:$A$5,0))</f>
        <v>8</v>
      </c>
      <c r="Y5100" s="9" t="str">
        <f>IF(E5100="Cancelled","Excluded",IF(D5100="",IF((SLA_Policy!$B$8-B5100)*24&gt;X5100,"Open - Breached","Open - On Track"),IF((D5100-B5100)*24&lt;=X5100,"Met","Breached")))</f>
        <v>Met</v>
      </c>
    </row>
    <row r="5101" spans="1:25" x14ac:dyDescent="0.25">
      <c r="A5101" s="9" t="s">
        <v>8705</v>
      </c>
      <c r="B5101" s="23">
        <v>46078.440277777801</v>
      </c>
      <c r="C5101" s="23">
        <v>46078.447222222203</v>
      </c>
      <c r="D5101" s="23">
        <v>46078.681944444397</v>
      </c>
      <c r="E5101" s="9" t="s">
        <v>212</v>
      </c>
      <c r="F5101" s="9" t="s">
        <v>188</v>
      </c>
      <c r="G5101" s="9" t="s">
        <v>213</v>
      </c>
      <c r="H5101" s="9" t="s">
        <v>165</v>
      </c>
      <c r="I5101" s="9" t="s">
        <v>2034</v>
      </c>
      <c r="J5101" s="9" t="s">
        <v>8706</v>
      </c>
      <c r="K5101" s="9" t="s">
        <v>246</v>
      </c>
      <c r="L5101" s="9" t="s">
        <v>293</v>
      </c>
      <c r="M5101" s="9" t="s">
        <v>1930</v>
      </c>
      <c r="N5101" s="9" t="s">
        <v>196</v>
      </c>
      <c r="O5101" s="9" t="s">
        <v>176</v>
      </c>
      <c r="P5101" s="9" t="s">
        <v>503</v>
      </c>
      <c r="Q5101" s="9" t="s">
        <v>219</v>
      </c>
      <c r="R5101" s="9">
        <v>0</v>
      </c>
      <c r="S5101" s="9">
        <v>36</v>
      </c>
      <c r="U5101" s="9" t="s">
        <v>290</v>
      </c>
      <c r="X5101" s="9">
        <f>INDEX(SLA_Policy!$D$2:$D$5,MATCH(F5101,SLA_Policy!$A$2:$A$5,0))</f>
        <v>72</v>
      </c>
      <c r="Y5101" s="9" t="str">
        <f>IF(E5101="Cancelled","Excluded",IF(D5101="",IF((SLA_Policy!$B$8-B5101)*24&gt;X5101,"Open - Breached","Open - On Track"),IF((D5101-B5101)*24&lt;=X5101,"Met","Breached")))</f>
        <v>Met</v>
      </c>
    </row>
    <row r="5102" spans="1:25" x14ac:dyDescent="0.25">
      <c r="A5102" s="9" t="s">
        <v>8707</v>
      </c>
      <c r="B5102" s="23">
        <v>46078.451388888898</v>
      </c>
      <c r="C5102" s="23">
        <v>46078.452083333301</v>
      </c>
      <c r="D5102" s="23">
        <v>46078.457638888904</v>
      </c>
      <c r="E5102" s="9" t="s">
        <v>212</v>
      </c>
      <c r="F5102" s="9" t="s">
        <v>187</v>
      </c>
      <c r="G5102" s="9" t="s">
        <v>213</v>
      </c>
      <c r="H5102" s="9" t="s">
        <v>161</v>
      </c>
      <c r="I5102" s="9" t="s">
        <v>454</v>
      </c>
      <c r="J5102" s="9" t="s">
        <v>7538</v>
      </c>
      <c r="K5102" s="9" t="s">
        <v>246</v>
      </c>
      <c r="L5102" s="9" t="s">
        <v>216</v>
      </c>
      <c r="M5102" s="9" t="s">
        <v>1259</v>
      </c>
      <c r="N5102" s="9" t="s">
        <v>198</v>
      </c>
      <c r="O5102" s="9" t="s">
        <v>116</v>
      </c>
      <c r="P5102" s="9" t="s">
        <v>234</v>
      </c>
      <c r="Q5102" s="9" t="s">
        <v>219</v>
      </c>
      <c r="R5102" s="9">
        <v>0</v>
      </c>
      <c r="S5102" s="9">
        <v>9</v>
      </c>
      <c r="U5102" s="9" t="s">
        <v>290</v>
      </c>
      <c r="X5102" s="9">
        <f>INDEX(SLA_Policy!$D$2:$D$5,MATCH(F5102,SLA_Policy!$A$2:$A$5,0))</f>
        <v>8</v>
      </c>
      <c r="Y5102" s="9" t="str">
        <f>IF(E5102="Cancelled","Excluded",IF(D5102="",IF((SLA_Policy!$B$8-B5102)*24&gt;X5102,"Open - Breached","Open - On Track"),IF((D5102-B5102)*24&lt;=X5102,"Met","Breached")))</f>
        <v>Met</v>
      </c>
    </row>
    <row r="5103" spans="1:25" x14ac:dyDescent="0.25">
      <c r="A5103" s="9" t="s">
        <v>8708</v>
      </c>
      <c r="B5103" s="23">
        <v>46078.452083333301</v>
      </c>
      <c r="C5103" s="23">
        <v>46078.473611111098</v>
      </c>
      <c r="D5103" s="23">
        <v>46079.353472222203</v>
      </c>
      <c r="E5103" s="9" t="s">
        <v>212</v>
      </c>
      <c r="F5103" s="9" t="s">
        <v>189</v>
      </c>
      <c r="G5103" s="9" t="s">
        <v>213</v>
      </c>
      <c r="H5103" s="9" t="s">
        <v>167</v>
      </c>
      <c r="I5103" s="9" t="s">
        <v>349</v>
      </c>
      <c r="J5103" s="9" t="s">
        <v>8709</v>
      </c>
      <c r="K5103" s="9" t="s">
        <v>215</v>
      </c>
      <c r="L5103" s="9" t="s">
        <v>371</v>
      </c>
      <c r="M5103" s="9" t="s">
        <v>4189</v>
      </c>
      <c r="N5103" s="9" t="s">
        <v>198</v>
      </c>
      <c r="O5103" s="9" t="s">
        <v>180</v>
      </c>
      <c r="P5103" s="9" t="s">
        <v>381</v>
      </c>
      <c r="Q5103" s="9" t="s">
        <v>219</v>
      </c>
      <c r="R5103" s="9">
        <v>0</v>
      </c>
      <c r="S5103" s="9">
        <v>15</v>
      </c>
      <c r="U5103" s="9" t="s">
        <v>140</v>
      </c>
      <c r="V5103" s="9" t="s">
        <v>8370</v>
      </c>
      <c r="X5103" s="9">
        <f>INDEX(SLA_Policy!$D$2:$D$5,MATCH(F5103,SLA_Policy!$A$2:$A$5,0))</f>
        <v>120</v>
      </c>
      <c r="Y5103" s="9" t="str">
        <f>IF(E5103="Cancelled","Excluded",IF(D5103="",IF((SLA_Policy!$B$8-B5103)*24&gt;X5103,"Open - Breached","Open - On Track"),IF((D5103-B5103)*24&lt;=X5103,"Met","Breached")))</f>
        <v>Met</v>
      </c>
    </row>
    <row r="5104" spans="1:25" x14ac:dyDescent="0.25">
      <c r="A5104" s="9" t="s">
        <v>8710</v>
      </c>
      <c r="B5104" s="23">
        <v>46078.452777777798</v>
      </c>
      <c r="C5104" s="23">
        <v>46078.479166666701</v>
      </c>
      <c r="D5104" s="23">
        <v>46078.534722222197</v>
      </c>
      <c r="E5104" s="9" t="s">
        <v>212</v>
      </c>
      <c r="F5104" s="9" t="s">
        <v>188</v>
      </c>
      <c r="G5104" s="9" t="s">
        <v>213</v>
      </c>
      <c r="H5104" s="9" t="s">
        <v>167</v>
      </c>
      <c r="I5104" s="9" t="s">
        <v>362</v>
      </c>
      <c r="J5104" s="9" t="s">
        <v>1913</v>
      </c>
      <c r="K5104" s="9" t="s">
        <v>215</v>
      </c>
      <c r="L5104" s="9" t="s">
        <v>104</v>
      </c>
      <c r="M5104" s="9" t="s">
        <v>6545</v>
      </c>
      <c r="N5104" s="9" t="s">
        <v>197</v>
      </c>
      <c r="O5104" s="9" t="s">
        <v>116</v>
      </c>
      <c r="P5104" s="9" t="s">
        <v>218</v>
      </c>
      <c r="Q5104" s="9" t="s">
        <v>219</v>
      </c>
      <c r="R5104" s="9">
        <v>0</v>
      </c>
      <c r="S5104" s="9">
        <v>94</v>
      </c>
      <c r="U5104" s="9" t="s">
        <v>248</v>
      </c>
      <c r="X5104" s="9">
        <f>INDEX(SLA_Policy!$D$2:$D$5,MATCH(F5104,SLA_Policy!$A$2:$A$5,0))</f>
        <v>72</v>
      </c>
      <c r="Y5104" s="9" t="str">
        <f>IF(E5104="Cancelled","Excluded",IF(D5104="",IF((SLA_Policy!$B$8-B5104)*24&gt;X5104,"Open - Breached","Open - On Track"),IF((D5104-B5104)*24&lt;=X5104,"Met","Breached")))</f>
        <v>Met</v>
      </c>
    </row>
    <row r="5105" spans="1:25" x14ac:dyDescent="0.25">
      <c r="A5105" s="9" t="s">
        <v>8711</v>
      </c>
      <c r="B5105" s="23">
        <v>46078.456944444399</v>
      </c>
      <c r="C5105" s="23">
        <v>46078.504166666702</v>
      </c>
      <c r="D5105" s="23">
        <v>46080.341666666704</v>
      </c>
      <c r="E5105" s="9" t="s">
        <v>212</v>
      </c>
      <c r="F5105" s="9" t="s">
        <v>189</v>
      </c>
      <c r="G5105" s="9" t="s">
        <v>213</v>
      </c>
      <c r="H5105" s="9" t="s">
        <v>163</v>
      </c>
      <c r="I5105" s="9" t="s">
        <v>223</v>
      </c>
      <c r="J5105" s="9" t="s">
        <v>8712</v>
      </c>
      <c r="K5105" s="9" t="s">
        <v>262</v>
      </c>
      <c r="L5105" s="9" t="s">
        <v>311</v>
      </c>
      <c r="M5105" s="9" t="s">
        <v>3967</v>
      </c>
      <c r="N5105" s="9" t="s">
        <v>196</v>
      </c>
      <c r="O5105" s="9" t="s">
        <v>176</v>
      </c>
      <c r="P5105" s="9" t="s">
        <v>253</v>
      </c>
      <c r="Q5105" s="9" t="s">
        <v>219</v>
      </c>
      <c r="R5105" s="9">
        <v>0</v>
      </c>
      <c r="S5105" s="9">
        <v>54</v>
      </c>
      <c r="T5105" s="9" t="s">
        <v>136</v>
      </c>
      <c r="U5105" s="9" t="s">
        <v>230</v>
      </c>
      <c r="X5105" s="9">
        <f>INDEX(SLA_Policy!$D$2:$D$5,MATCH(F5105,SLA_Policy!$A$2:$A$5,0))</f>
        <v>120</v>
      </c>
      <c r="Y5105" s="9" t="str">
        <f>IF(E5105="Cancelled","Excluded",IF(D5105="",IF((SLA_Policy!$B$8-B5105)*24&gt;X5105,"Open - Breached","Open - On Track"),IF((D5105-B5105)*24&lt;=X5105,"Met","Breached")))</f>
        <v>Met</v>
      </c>
    </row>
    <row r="5106" spans="1:25" x14ac:dyDescent="0.25">
      <c r="A5106" s="9" t="s">
        <v>8713</v>
      </c>
      <c r="B5106" s="23">
        <v>46078.462500000001</v>
      </c>
      <c r="C5106" s="23">
        <v>46078.6381944444</v>
      </c>
      <c r="D5106" s="23">
        <v>46083.3569444444</v>
      </c>
      <c r="E5106" s="9" t="s">
        <v>212</v>
      </c>
      <c r="F5106" s="9" t="s">
        <v>188</v>
      </c>
      <c r="G5106" s="9" t="s">
        <v>236</v>
      </c>
      <c r="H5106" s="9" t="s">
        <v>163</v>
      </c>
      <c r="I5106" s="9" t="s">
        <v>315</v>
      </c>
      <c r="J5106" s="9" t="s">
        <v>4995</v>
      </c>
      <c r="K5106" s="9" t="s">
        <v>246</v>
      </c>
      <c r="L5106" s="9" t="s">
        <v>226</v>
      </c>
      <c r="M5106" s="9" t="s">
        <v>1974</v>
      </c>
      <c r="N5106" s="9" t="s">
        <v>196</v>
      </c>
      <c r="O5106" s="9" t="s">
        <v>176</v>
      </c>
      <c r="P5106" s="9" t="s">
        <v>330</v>
      </c>
      <c r="Q5106" s="9" t="s">
        <v>219</v>
      </c>
      <c r="R5106" s="9">
        <v>0</v>
      </c>
      <c r="S5106" s="9">
        <v>363</v>
      </c>
      <c r="T5106" s="9" t="s">
        <v>136</v>
      </c>
      <c r="U5106" s="9" t="s">
        <v>242</v>
      </c>
      <c r="X5106" s="9">
        <f>INDEX(SLA_Policy!$D$2:$D$5,MATCH(F5106,SLA_Policy!$A$2:$A$5,0))</f>
        <v>72</v>
      </c>
      <c r="Y5106" s="9" t="str">
        <f>IF(E5106="Cancelled","Excluded",IF(D5106="",IF((SLA_Policy!$B$8-B5106)*24&gt;X5106,"Open - Breached","Open - On Track"),IF((D5106-B5106)*24&lt;=X5106,"Met","Breached")))</f>
        <v>Breached</v>
      </c>
    </row>
    <row r="5107" spans="1:25" x14ac:dyDescent="0.25">
      <c r="A5107" s="9" t="s">
        <v>8714</v>
      </c>
      <c r="B5107" s="23">
        <v>46078.463194444397</v>
      </c>
      <c r="C5107" s="23">
        <v>46078.486111111102</v>
      </c>
      <c r="D5107" s="23">
        <v>46079.522916666698</v>
      </c>
      <c r="E5107" s="9" t="s">
        <v>212</v>
      </c>
      <c r="F5107" s="9" t="s">
        <v>189</v>
      </c>
      <c r="G5107" s="9" t="s">
        <v>213</v>
      </c>
      <c r="H5107" s="9" t="s">
        <v>162</v>
      </c>
      <c r="I5107" s="9" t="s">
        <v>244</v>
      </c>
      <c r="J5107" s="9" t="s">
        <v>5104</v>
      </c>
      <c r="K5107" s="9" t="s">
        <v>215</v>
      </c>
      <c r="L5107" s="9" t="s">
        <v>282</v>
      </c>
      <c r="M5107" s="9" t="s">
        <v>4860</v>
      </c>
      <c r="N5107" s="9" t="s">
        <v>199</v>
      </c>
      <c r="O5107" s="9" t="s">
        <v>116</v>
      </c>
      <c r="P5107" s="9" t="s">
        <v>574</v>
      </c>
      <c r="Q5107" s="9" t="s">
        <v>219</v>
      </c>
      <c r="R5107" s="9">
        <v>0</v>
      </c>
      <c r="S5107" s="9">
        <v>53</v>
      </c>
      <c r="U5107" s="9" t="s">
        <v>661</v>
      </c>
      <c r="W5107" s="9">
        <v>5</v>
      </c>
      <c r="X5107" s="9">
        <f>INDEX(SLA_Policy!$D$2:$D$5,MATCH(F5107,SLA_Policy!$A$2:$A$5,0))</f>
        <v>120</v>
      </c>
      <c r="Y5107" s="9" t="str">
        <f>IF(E5107="Cancelled","Excluded",IF(D5107="",IF((SLA_Policy!$B$8-B5107)*24&gt;X5107,"Open - Breached","Open - On Track"),IF((D5107-B5107)*24&lt;=X5107,"Met","Breached")))</f>
        <v>Met</v>
      </c>
    </row>
    <row r="5108" spans="1:25" x14ac:dyDescent="0.25">
      <c r="A5108" s="9" t="s">
        <v>8715</v>
      </c>
      <c r="B5108" s="23">
        <v>46078.463194444397</v>
      </c>
      <c r="C5108" s="23">
        <v>46078.513888888898</v>
      </c>
      <c r="D5108" s="23">
        <v>46079.341666666704</v>
      </c>
      <c r="E5108" s="9" t="s">
        <v>212</v>
      </c>
      <c r="F5108" s="9" t="s">
        <v>189</v>
      </c>
      <c r="G5108" s="9" t="s">
        <v>213</v>
      </c>
      <c r="H5108" s="9" t="s">
        <v>167</v>
      </c>
      <c r="I5108" s="9" t="s">
        <v>349</v>
      </c>
      <c r="J5108" s="9" t="s">
        <v>8716</v>
      </c>
      <c r="K5108" s="9" t="s">
        <v>246</v>
      </c>
      <c r="L5108" s="9" t="s">
        <v>216</v>
      </c>
      <c r="M5108" s="9" t="s">
        <v>695</v>
      </c>
      <c r="N5108" s="9" t="s">
        <v>196</v>
      </c>
      <c r="O5108" s="9" t="s">
        <v>116</v>
      </c>
      <c r="P5108" s="9" t="s">
        <v>525</v>
      </c>
      <c r="Q5108" s="9" t="s">
        <v>219</v>
      </c>
      <c r="R5108" s="9">
        <v>0</v>
      </c>
      <c r="S5108" s="9">
        <v>25</v>
      </c>
      <c r="U5108" s="9" t="s">
        <v>140</v>
      </c>
      <c r="V5108" s="9" t="s">
        <v>8370</v>
      </c>
      <c r="W5108" s="9">
        <v>5</v>
      </c>
      <c r="X5108" s="9">
        <f>INDEX(SLA_Policy!$D$2:$D$5,MATCH(F5108,SLA_Policy!$A$2:$A$5,0))</f>
        <v>120</v>
      </c>
      <c r="Y5108" s="9" t="str">
        <f>IF(E5108="Cancelled","Excluded",IF(D5108="",IF((SLA_Policy!$B$8-B5108)*24&gt;X5108,"Open - Breached","Open - On Track"),IF((D5108-B5108)*24&lt;=X5108,"Met","Breached")))</f>
        <v>Met</v>
      </c>
    </row>
    <row r="5109" spans="1:25" x14ac:dyDescent="0.25">
      <c r="A5109" s="9" t="s">
        <v>8717</v>
      </c>
      <c r="B5109" s="23">
        <v>46078.468055555597</v>
      </c>
      <c r="C5109" s="23">
        <v>46078.525694444397</v>
      </c>
      <c r="D5109" s="23">
        <v>46078.554166666698</v>
      </c>
      <c r="E5109" s="9" t="s">
        <v>212</v>
      </c>
      <c r="F5109" s="9" t="s">
        <v>188</v>
      </c>
      <c r="G5109" s="9" t="s">
        <v>213</v>
      </c>
      <c r="H5109" s="9" t="s">
        <v>161</v>
      </c>
      <c r="I5109" s="9" t="s">
        <v>454</v>
      </c>
      <c r="J5109" s="9" t="s">
        <v>1933</v>
      </c>
      <c r="K5109" s="9" t="s">
        <v>303</v>
      </c>
      <c r="L5109" s="9" t="s">
        <v>226</v>
      </c>
      <c r="M5109" s="9" t="s">
        <v>7827</v>
      </c>
      <c r="N5109" s="9" t="s">
        <v>196</v>
      </c>
      <c r="O5109" s="9" t="s">
        <v>116</v>
      </c>
      <c r="P5109" s="9" t="s">
        <v>525</v>
      </c>
      <c r="Q5109" s="9" t="s">
        <v>219</v>
      </c>
      <c r="R5109" s="9">
        <v>0</v>
      </c>
      <c r="S5109" s="9">
        <v>9</v>
      </c>
      <c r="U5109" s="9" t="s">
        <v>290</v>
      </c>
      <c r="X5109" s="9">
        <f>INDEX(SLA_Policy!$D$2:$D$5,MATCH(F5109,SLA_Policy!$A$2:$A$5,0))</f>
        <v>72</v>
      </c>
      <c r="Y5109" s="9" t="str">
        <f>IF(E5109="Cancelled","Excluded",IF(D5109="",IF((SLA_Policy!$B$8-B5109)*24&gt;X5109,"Open - Breached","Open - On Track"),IF((D5109-B5109)*24&lt;=X5109,"Met","Breached")))</f>
        <v>Met</v>
      </c>
    </row>
    <row r="5110" spans="1:25" x14ac:dyDescent="0.25">
      <c r="A5110" s="9" t="s">
        <v>8718</v>
      </c>
      <c r="B5110" s="23">
        <v>46078.474305555603</v>
      </c>
      <c r="C5110" s="23">
        <v>46078.660416666702</v>
      </c>
      <c r="D5110" s="23">
        <v>46078.752083333296</v>
      </c>
      <c r="E5110" s="9" t="s">
        <v>212</v>
      </c>
      <c r="F5110" s="9" t="s">
        <v>188</v>
      </c>
      <c r="G5110" s="9" t="s">
        <v>213</v>
      </c>
      <c r="H5110" s="9" t="s">
        <v>166</v>
      </c>
      <c r="I5110" s="9" t="s">
        <v>286</v>
      </c>
      <c r="J5110" s="9" t="s">
        <v>4896</v>
      </c>
      <c r="K5110" s="9" t="s">
        <v>239</v>
      </c>
      <c r="L5110" s="9" t="s">
        <v>307</v>
      </c>
      <c r="M5110" s="9" t="s">
        <v>1350</v>
      </c>
      <c r="N5110" s="9" t="s">
        <v>197</v>
      </c>
      <c r="O5110" s="9" t="s">
        <v>181</v>
      </c>
      <c r="P5110" s="9" t="s">
        <v>445</v>
      </c>
      <c r="Q5110" s="9" t="s">
        <v>219</v>
      </c>
      <c r="R5110" s="9">
        <v>1</v>
      </c>
      <c r="S5110" s="9">
        <v>13</v>
      </c>
      <c r="U5110" s="9" t="s">
        <v>290</v>
      </c>
      <c r="W5110" s="9">
        <v>4</v>
      </c>
      <c r="X5110" s="9">
        <f>INDEX(SLA_Policy!$D$2:$D$5,MATCH(F5110,SLA_Policy!$A$2:$A$5,0))</f>
        <v>72</v>
      </c>
      <c r="Y5110" s="9" t="str">
        <f>IF(E5110="Cancelled","Excluded",IF(D5110="",IF((SLA_Policy!$B$8-B5110)*24&gt;X5110,"Open - Breached","Open - On Track"),IF((D5110-B5110)*24&lt;=X5110,"Met","Breached")))</f>
        <v>Met</v>
      </c>
    </row>
    <row r="5111" spans="1:25" x14ac:dyDescent="0.25">
      <c r="A5111" s="9" t="s">
        <v>8719</v>
      </c>
      <c r="B5111" s="23">
        <v>46078.485416666699</v>
      </c>
      <c r="C5111" s="23">
        <v>46078.496527777803</v>
      </c>
      <c r="D5111" s="23">
        <v>46078.606249999997</v>
      </c>
      <c r="E5111" s="9" t="s">
        <v>212</v>
      </c>
      <c r="F5111" s="9" t="s">
        <v>187</v>
      </c>
      <c r="G5111" s="9" t="s">
        <v>213</v>
      </c>
      <c r="H5111" s="9" t="s">
        <v>166</v>
      </c>
      <c r="I5111" s="9" t="s">
        <v>398</v>
      </c>
      <c r="J5111" s="9" t="s">
        <v>1811</v>
      </c>
      <c r="K5111" s="9" t="s">
        <v>303</v>
      </c>
      <c r="L5111" s="9" t="s">
        <v>371</v>
      </c>
      <c r="M5111" s="9" t="s">
        <v>1570</v>
      </c>
      <c r="N5111" s="9" t="s">
        <v>196</v>
      </c>
      <c r="O5111" s="9" t="s">
        <v>181</v>
      </c>
      <c r="P5111" s="9" t="s">
        <v>449</v>
      </c>
      <c r="Q5111" s="9" t="s">
        <v>273</v>
      </c>
      <c r="R5111" s="9">
        <v>0</v>
      </c>
      <c r="S5111" s="9">
        <v>47</v>
      </c>
      <c r="U5111" s="9" t="s">
        <v>290</v>
      </c>
      <c r="X5111" s="9">
        <f>INDEX(SLA_Policy!$D$2:$D$5,MATCH(F5111,SLA_Policy!$A$2:$A$5,0))</f>
        <v>8</v>
      </c>
      <c r="Y5111" s="9" t="str">
        <f>IF(E5111="Cancelled","Excluded",IF(D5111="",IF((SLA_Policy!$B$8-B5111)*24&gt;X5111,"Open - Breached","Open - On Track"),IF((D5111-B5111)*24&lt;=X5111,"Met","Breached")))</f>
        <v>Met</v>
      </c>
    </row>
    <row r="5112" spans="1:25" x14ac:dyDescent="0.25">
      <c r="A5112" s="9" t="s">
        <v>8720</v>
      </c>
      <c r="B5112" s="23">
        <v>46078.493750000001</v>
      </c>
      <c r="C5112" s="23">
        <v>46078.5090277778</v>
      </c>
      <c r="D5112" s="23">
        <v>46080.4909722222</v>
      </c>
      <c r="E5112" s="9" t="s">
        <v>212</v>
      </c>
      <c r="F5112" s="9" t="s">
        <v>189</v>
      </c>
      <c r="G5112" s="9" t="s">
        <v>236</v>
      </c>
      <c r="H5112" s="9" t="s">
        <v>163</v>
      </c>
      <c r="I5112" s="9" t="s">
        <v>327</v>
      </c>
      <c r="J5112" s="9" t="s">
        <v>8721</v>
      </c>
      <c r="K5112" s="9" t="s">
        <v>246</v>
      </c>
      <c r="L5112" s="9" t="s">
        <v>311</v>
      </c>
      <c r="M5112" s="9" t="s">
        <v>768</v>
      </c>
      <c r="N5112" s="9" t="s">
        <v>199</v>
      </c>
      <c r="O5112" s="9" t="s">
        <v>176</v>
      </c>
      <c r="P5112" s="9" t="s">
        <v>330</v>
      </c>
      <c r="Q5112" s="9" t="s">
        <v>219</v>
      </c>
      <c r="R5112" s="9">
        <v>0</v>
      </c>
      <c r="S5112" s="9">
        <v>34</v>
      </c>
      <c r="U5112" s="9" t="s">
        <v>242</v>
      </c>
      <c r="X5112" s="9">
        <f>INDEX(SLA_Policy!$D$2:$D$5,MATCH(F5112,SLA_Policy!$A$2:$A$5,0))</f>
        <v>120</v>
      </c>
      <c r="Y5112" s="9" t="str">
        <f>IF(E5112="Cancelled","Excluded",IF(D5112="",IF((SLA_Policy!$B$8-B5112)*24&gt;X5112,"Open - Breached","Open - On Track"),IF((D5112-B5112)*24&lt;=X5112,"Met","Breached")))</f>
        <v>Met</v>
      </c>
    </row>
    <row r="5113" spans="1:25" x14ac:dyDescent="0.25">
      <c r="A5113" s="9" t="s">
        <v>8722</v>
      </c>
      <c r="B5113" s="23">
        <v>46078.502083333296</v>
      </c>
      <c r="C5113" s="23">
        <v>46078.515972222202</v>
      </c>
      <c r="D5113" s="23">
        <v>46078.557638888902</v>
      </c>
      <c r="E5113" s="9" t="s">
        <v>212</v>
      </c>
      <c r="F5113" s="9" t="s">
        <v>189</v>
      </c>
      <c r="G5113" s="9" t="s">
        <v>213</v>
      </c>
      <c r="H5113" s="9" t="s">
        <v>161</v>
      </c>
      <c r="I5113" s="9" t="s">
        <v>454</v>
      </c>
      <c r="J5113" s="9" t="s">
        <v>813</v>
      </c>
      <c r="K5113" s="9" t="s">
        <v>246</v>
      </c>
      <c r="L5113" s="9" t="s">
        <v>216</v>
      </c>
      <c r="M5113" s="9" t="s">
        <v>5003</v>
      </c>
      <c r="N5113" s="9" t="s">
        <v>198</v>
      </c>
      <c r="O5113" s="9" t="s">
        <v>177</v>
      </c>
      <c r="P5113" s="9" t="s">
        <v>241</v>
      </c>
      <c r="Q5113" s="9" t="s">
        <v>219</v>
      </c>
      <c r="R5113" s="9">
        <v>0</v>
      </c>
      <c r="S5113" s="9">
        <v>15</v>
      </c>
      <c r="U5113" s="9" t="s">
        <v>221</v>
      </c>
      <c r="X5113" s="9">
        <f>INDEX(SLA_Policy!$D$2:$D$5,MATCH(F5113,SLA_Policy!$A$2:$A$5,0))</f>
        <v>120</v>
      </c>
      <c r="Y5113" s="9" t="str">
        <f>IF(E5113="Cancelled","Excluded",IF(D5113="",IF((SLA_Policy!$B$8-B5113)*24&gt;X5113,"Open - Breached","Open - On Track"),IF((D5113-B5113)*24&lt;=X5113,"Met","Breached")))</f>
        <v>Met</v>
      </c>
    </row>
    <row r="5114" spans="1:25" x14ac:dyDescent="0.25">
      <c r="A5114" s="9" t="s">
        <v>8723</v>
      </c>
      <c r="B5114" s="23">
        <v>46078.503472222197</v>
      </c>
      <c r="C5114" s="23">
        <v>46078.528472222199</v>
      </c>
      <c r="D5114" s="23">
        <v>46079.556250000001</v>
      </c>
      <c r="E5114" s="9" t="s">
        <v>212</v>
      </c>
      <c r="F5114" s="9" t="s">
        <v>188</v>
      </c>
      <c r="G5114" s="9" t="s">
        <v>236</v>
      </c>
      <c r="H5114" s="9" t="s">
        <v>167</v>
      </c>
      <c r="I5114" s="9" t="s">
        <v>255</v>
      </c>
      <c r="J5114" s="9" t="s">
        <v>8273</v>
      </c>
      <c r="K5114" s="9" t="s">
        <v>262</v>
      </c>
      <c r="L5114" s="9" t="s">
        <v>293</v>
      </c>
      <c r="M5114" s="9" t="s">
        <v>6515</v>
      </c>
      <c r="N5114" s="9" t="s">
        <v>196</v>
      </c>
      <c r="O5114" s="9" t="s">
        <v>176</v>
      </c>
      <c r="P5114" s="9" t="s">
        <v>330</v>
      </c>
      <c r="Q5114" s="9" t="s">
        <v>219</v>
      </c>
      <c r="R5114" s="9">
        <v>0</v>
      </c>
      <c r="S5114" s="9">
        <v>12</v>
      </c>
      <c r="U5114" s="9" t="s">
        <v>242</v>
      </c>
      <c r="X5114" s="9">
        <f>INDEX(SLA_Policy!$D$2:$D$5,MATCH(F5114,SLA_Policy!$A$2:$A$5,0))</f>
        <v>72</v>
      </c>
      <c r="Y5114" s="9" t="str">
        <f>IF(E5114="Cancelled","Excluded",IF(D5114="",IF((SLA_Policy!$B$8-B5114)*24&gt;X5114,"Open - Breached","Open - On Track"),IF((D5114-B5114)*24&lt;=X5114,"Met","Breached")))</f>
        <v>Met</v>
      </c>
    </row>
    <row r="5115" spans="1:25" x14ac:dyDescent="0.25">
      <c r="A5115" s="9" t="s">
        <v>8724</v>
      </c>
      <c r="B5115" s="23">
        <v>46078.525694444397</v>
      </c>
      <c r="C5115" s="23">
        <v>46078.530555555597</v>
      </c>
      <c r="D5115" s="23">
        <v>46080.398611111101</v>
      </c>
      <c r="E5115" s="9" t="s">
        <v>212</v>
      </c>
      <c r="F5115" s="9" t="s">
        <v>189</v>
      </c>
      <c r="G5115" s="9" t="s">
        <v>213</v>
      </c>
      <c r="H5115" s="9" t="s">
        <v>163</v>
      </c>
      <c r="I5115" s="9" t="s">
        <v>223</v>
      </c>
      <c r="J5115" s="9" t="s">
        <v>8725</v>
      </c>
      <c r="K5115" s="9" t="s">
        <v>246</v>
      </c>
      <c r="L5115" s="9" t="s">
        <v>311</v>
      </c>
      <c r="M5115" s="9" t="s">
        <v>1509</v>
      </c>
      <c r="N5115" s="9" t="s">
        <v>198</v>
      </c>
      <c r="O5115" s="9" t="s">
        <v>176</v>
      </c>
      <c r="P5115" s="9" t="s">
        <v>330</v>
      </c>
      <c r="Q5115" s="9" t="s">
        <v>219</v>
      </c>
      <c r="R5115" s="9">
        <v>0</v>
      </c>
      <c r="S5115" s="9">
        <v>35</v>
      </c>
      <c r="T5115" s="9" t="s">
        <v>136</v>
      </c>
      <c r="U5115" s="9" t="s">
        <v>230</v>
      </c>
      <c r="X5115" s="9">
        <f>INDEX(SLA_Policy!$D$2:$D$5,MATCH(F5115,SLA_Policy!$A$2:$A$5,0))</f>
        <v>120</v>
      </c>
      <c r="Y5115" s="9" t="str">
        <f>IF(E5115="Cancelled","Excluded",IF(D5115="",IF((SLA_Policy!$B$8-B5115)*24&gt;X5115,"Open - Breached","Open - On Track"),IF((D5115-B5115)*24&lt;=X5115,"Met","Breached")))</f>
        <v>Met</v>
      </c>
    </row>
    <row r="5116" spans="1:25" x14ac:dyDescent="0.25">
      <c r="A5116" s="9" t="s">
        <v>8726</v>
      </c>
      <c r="B5116" s="23">
        <v>46078.528472222199</v>
      </c>
      <c r="C5116" s="23">
        <v>46078.6340277778</v>
      </c>
      <c r="D5116" s="23">
        <v>46079.407638888901</v>
      </c>
      <c r="E5116" s="9" t="s">
        <v>212</v>
      </c>
      <c r="F5116" s="9" t="s">
        <v>189</v>
      </c>
      <c r="G5116" s="9" t="s">
        <v>213</v>
      </c>
      <c r="H5116" s="9" t="s">
        <v>165</v>
      </c>
      <c r="I5116" s="9" t="s">
        <v>567</v>
      </c>
      <c r="J5116" s="9" t="s">
        <v>5672</v>
      </c>
      <c r="K5116" s="9" t="s">
        <v>246</v>
      </c>
      <c r="L5116" s="9" t="s">
        <v>293</v>
      </c>
      <c r="M5116" s="9" t="s">
        <v>2071</v>
      </c>
      <c r="N5116" s="9" t="s">
        <v>199</v>
      </c>
      <c r="O5116" s="9" t="s">
        <v>176</v>
      </c>
      <c r="P5116" s="9" t="s">
        <v>419</v>
      </c>
      <c r="Q5116" s="9" t="s">
        <v>219</v>
      </c>
      <c r="R5116" s="9">
        <v>0</v>
      </c>
      <c r="S5116" s="9">
        <v>21</v>
      </c>
      <c r="U5116" s="9" t="s">
        <v>266</v>
      </c>
      <c r="W5116" s="9">
        <v>5</v>
      </c>
      <c r="X5116" s="9">
        <f>INDEX(SLA_Policy!$D$2:$D$5,MATCH(F5116,SLA_Policy!$A$2:$A$5,0))</f>
        <v>120</v>
      </c>
      <c r="Y5116" s="9" t="str">
        <f>IF(E5116="Cancelled","Excluded",IF(D5116="",IF((SLA_Policy!$B$8-B5116)*24&gt;X5116,"Open - Breached","Open - On Track"),IF((D5116-B5116)*24&lt;=X5116,"Met","Breached")))</f>
        <v>Met</v>
      </c>
    </row>
    <row r="5117" spans="1:25" x14ac:dyDescent="0.25">
      <c r="A5117" s="9" t="s">
        <v>8727</v>
      </c>
      <c r="B5117" s="23">
        <v>46078.565972222197</v>
      </c>
      <c r="C5117" s="23">
        <v>46078.594444444498</v>
      </c>
      <c r="D5117" s="23">
        <v>46078.741666666698</v>
      </c>
      <c r="E5117" s="9" t="s">
        <v>212</v>
      </c>
      <c r="F5117" s="9" t="s">
        <v>188</v>
      </c>
      <c r="G5117" s="9" t="s">
        <v>213</v>
      </c>
      <c r="H5117" s="9" t="s">
        <v>88</v>
      </c>
      <c r="I5117" s="9" t="s">
        <v>354</v>
      </c>
      <c r="J5117" s="9" t="s">
        <v>8728</v>
      </c>
      <c r="K5117" s="9" t="s">
        <v>215</v>
      </c>
      <c r="L5117" s="9" t="s">
        <v>311</v>
      </c>
      <c r="M5117" s="9" t="s">
        <v>1356</v>
      </c>
      <c r="N5117" s="9" t="s">
        <v>196</v>
      </c>
      <c r="O5117" s="9" t="s">
        <v>178</v>
      </c>
      <c r="P5117" s="9" t="s">
        <v>272</v>
      </c>
      <c r="Q5117" s="9" t="s">
        <v>219</v>
      </c>
      <c r="R5117" s="9">
        <v>0</v>
      </c>
      <c r="S5117" s="9">
        <v>13</v>
      </c>
      <c r="T5117" s="9" t="s">
        <v>136</v>
      </c>
      <c r="U5117" s="9" t="s">
        <v>221</v>
      </c>
      <c r="X5117" s="9">
        <f>INDEX(SLA_Policy!$D$2:$D$5,MATCH(F5117,SLA_Policy!$A$2:$A$5,0))</f>
        <v>72</v>
      </c>
      <c r="Y5117" s="9" t="str">
        <f>IF(E5117="Cancelled","Excluded",IF(D5117="",IF((SLA_Policy!$B$8-B5117)*24&gt;X5117,"Open - Breached","Open - On Track"),IF((D5117-B5117)*24&lt;=X5117,"Met","Breached")))</f>
        <v>Met</v>
      </c>
    </row>
    <row r="5118" spans="1:25" x14ac:dyDescent="0.25">
      <c r="A5118" s="9" t="s">
        <v>8729</v>
      </c>
      <c r="B5118" s="23">
        <v>46078.566666666702</v>
      </c>
      <c r="C5118" s="23">
        <v>46078.754166666702</v>
      </c>
      <c r="D5118" s="23">
        <v>46080.3618055556</v>
      </c>
      <c r="E5118" s="9" t="s">
        <v>212</v>
      </c>
      <c r="F5118" s="9" t="s">
        <v>189</v>
      </c>
      <c r="G5118" s="9" t="s">
        <v>213</v>
      </c>
      <c r="H5118" s="9" t="s">
        <v>167</v>
      </c>
      <c r="I5118" s="9" t="s">
        <v>536</v>
      </c>
      <c r="J5118" s="9" t="s">
        <v>876</v>
      </c>
      <c r="K5118" s="9" t="s">
        <v>215</v>
      </c>
      <c r="L5118" s="9" t="s">
        <v>311</v>
      </c>
      <c r="M5118" s="9" t="s">
        <v>829</v>
      </c>
      <c r="N5118" s="9" t="s">
        <v>196</v>
      </c>
      <c r="O5118" s="9" t="s">
        <v>180</v>
      </c>
      <c r="P5118" s="9" t="s">
        <v>278</v>
      </c>
      <c r="Q5118" s="9" t="s">
        <v>219</v>
      </c>
      <c r="R5118" s="9">
        <v>0</v>
      </c>
      <c r="S5118" s="9">
        <v>14</v>
      </c>
      <c r="T5118" s="9" t="s">
        <v>322</v>
      </c>
      <c r="U5118" s="9" t="s">
        <v>248</v>
      </c>
      <c r="W5118" s="9">
        <v>4</v>
      </c>
      <c r="X5118" s="9">
        <f>INDEX(SLA_Policy!$D$2:$D$5,MATCH(F5118,SLA_Policy!$A$2:$A$5,0))</f>
        <v>120</v>
      </c>
      <c r="Y5118" s="9" t="str">
        <f>IF(E5118="Cancelled","Excluded",IF(D5118="",IF((SLA_Policy!$B$8-B5118)*24&gt;X5118,"Open - Breached","Open - On Track"),IF((D5118-B5118)*24&lt;=X5118,"Met","Breached")))</f>
        <v>Met</v>
      </c>
    </row>
    <row r="5119" spans="1:25" x14ac:dyDescent="0.25">
      <c r="A5119" s="9" t="s">
        <v>8730</v>
      </c>
      <c r="B5119" s="23">
        <v>46078.608333333301</v>
      </c>
      <c r="C5119" s="23">
        <v>46078.629861111098</v>
      </c>
      <c r="D5119" s="23">
        <v>46080.40625</v>
      </c>
      <c r="E5119" s="9" t="s">
        <v>212</v>
      </c>
      <c r="F5119" s="9" t="s">
        <v>189</v>
      </c>
      <c r="G5119" s="9" t="s">
        <v>213</v>
      </c>
      <c r="H5119" s="9" t="s">
        <v>163</v>
      </c>
      <c r="I5119" s="9" t="s">
        <v>223</v>
      </c>
      <c r="J5119" s="9" t="s">
        <v>2295</v>
      </c>
      <c r="K5119" s="9" t="s">
        <v>246</v>
      </c>
      <c r="L5119" s="9" t="s">
        <v>293</v>
      </c>
      <c r="M5119" s="9" t="s">
        <v>3891</v>
      </c>
      <c r="N5119" s="9" t="s">
        <v>199</v>
      </c>
      <c r="O5119" s="9" t="s">
        <v>180</v>
      </c>
      <c r="P5119" s="9" t="s">
        <v>278</v>
      </c>
      <c r="Q5119" s="9" t="s">
        <v>219</v>
      </c>
      <c r="R5119" s="9">
        <v>0</v>
      </c>
      <c r="S5119" s="9">
        <v>76</v>
      </c>
      <c r="T5119" s="9" t="s">
        <v>136</v>
      </c>
      <c r="U5119" s="9" t="s">
        <v>230</v>
      </c>
      <c r="X5119" s="9">
        <f>INDEX(SLA_Policy!$D$2:$D$5,MATCH(F5119,SLA_Policy!$A$2:$A$5,0))</f>
        <v>120</v>
      </c>
      <c r="Y5119" s="9" t="str">
        <f>IF(E5119="Cancelled","Excluded",IF(D5119="",IF((SLA_Policy!$B$8-B5119)*24&gt;X5119,"Open - Breached","Open - On Track"),IF((D5119-B5119)*24&lt;=X5119,"Met","Breached")))</f>
        <v>Met</v>
      </c>
    </row>
    <row r="5120" spans="1:25" x14ac:dyDescent="0.25">
      <c r="A5120" s="9" t="s">
        <v>8731</v>
      </c>
      <c r="B5120" s="23">
        <v>46078.609722222202</v>
      </c>
      <c r="C5120" s="23">
        <v>46078.673611111102</v>
      </c>
      <c r="D5120" s="23">
        <v>46080.363194444399</v>
      </c>
      <c r="E5120" s="9" t="s">
        <v>212</v>
      </c>
      <c r="F5120" s="9" t="s">
        <v>189</v>
      </c>
      <c r="G5120" s="9" t="s">
        <v>236</v>
      </c>
      <c r="H5120" s="9" t="s">
        <v>162</v>
      </c>
      <c r="I5120" s="9" t="s">
        <v>280</v>
      </c>
      <c r="J5120" s="9" t="s">
        <v>3304</v>
      </c>
      <c r="K5120" s="9" t="s">
        <v>262</v>
      </c>
      <c r="L5120" s="9" t="s">
        <v>226</v>
      </c>
      <c r="M5120" s="9" t="s">
        <v>923</v>
      </c>
      <c r="N5120" s="9" t="s">
        <v>196</v>
      </c>
      <c r="O5120" s="9" t="s">
        <v>179</v>
      </c>
      <c r="P5120" s="9" t="s">
        <v>313</v>
      </c>
      <c r="Q5120" s="9" t="s">
        <v>219</v>
      </c>
      <c r="R5120" s="9">
        <v>0</v>
      </c>
      <c r="S5120" s="9">
        <v>25</v>
      </c>
      <c r="U5120" s="9" t="s">
        <v>242</v>
      </c>
      <c r="X5120" s="9">
        <f>INDEX(SLA_Policy!$D$2:$D$5,MATCH(F5120,SLA_Policy!$A$2:$A$5,0))</f>
        <v>120</v>
      </c>
      <c r="Y5120" s="9" t="str">
        <f>IF(E5120="Cancelled","Excluded",IF(D5120="",IF((SLA_Policy!$B$8-B5120)*24&gt;X5120,"Open - Breached","Open - On Track"),IF((D5120-B5120)*24&lt;=X5120,"Met","Breached")))</f>
        <v>Met</v>
      </c>
    </row>
    <row r="5121" spans="1:25" x14ac:dyDescent="0.25">
      <c r="A5121" s="9" t="s">
        <v>8732</v>
      </c>
      <c r="B5121" s="23">
        <v>46078.629166666702</v>
      </c>
      <c r="C5121" s="23">
        <v>46078.643750000003</v>
      </c>
      <c r="D5121" s="23">
        <v>46079.411111111098</v>
      </c>
      <c r="E5121" s="9" t="s">
        <v>212</v>
      </c>
      <c r="F5121" s="9" t="s">
        <v>188</v>
      </c>
      <c r="G5121" s="9" t="s">
        <v>236</v>
      </c>
      <c r="H5121" s="9" t="s">
        <v>167</v>
      </c>
      <c r="I5121" s="9" t="s">
        <v>255</v>
      </c>
      <c r="J5121" s="9" t="s">
        <v>4527</v>
      </c>
      <c r="K5121" s="9" t="s">
        <v>410</v>
      </c>
      <c r="L5121" s="9" t="s">
        <v>311</v>
      </c>
      <c r="M5121" s="9" t="s">
        <v>480</v>
      </c>
      <c r="N5121" s="9" t="s">
        <v>196</v>
      </c>
      <c r="O5121" s="9" t="s">
        <v>116</v>
      </c>
      <c r="P5121" s="9" t="s">
        <v>258</v>
      </c>
      <c r="Q5121" s="9" t="s">
        <v>219</v>
      </c>
      <c r="R5121" s="9">
        <v>0</v>
      </c>
      <c r="S5121" s="9">
        <v>41</v>
      </c>
      <c r="U5121" s="9" t="s">
        <v>242</v>
      </c>
      <c r="X5121" s="9">
        <f>INDEX(SLA_Policy!$D$2:$D$5,MATCH(F5121,SLA_Policy!$A$2:$A$5,0))</f>
        <v>72</v>
      </c>
      <c r="Y5121" s="9" t="str">
        <f>IF(E5121="Cancelled","Excluded",IF(D5121="",IF((SLA_Policy!$B$8-B5121)*24&gt;X5121,"Open - Breached","Open - On Track"),IF((D5121-B5121)*24&lt;=X5121,"Met","Breached")))</f>
        <v>Met</v>
      </c>
    </row>
    <row r="5122" spans="1:25" x14ac:dyDescent="0.25">
      <c r="A5122" s="9" t="s">
        <v>8733</v>
      </c>
      <c r="B5122" s="23">
        <v>46078.6472222222</v>
      </c>
      <c r="C5122" s="23">
        <v>46078.65</v>
      </c>
      <c r="D5122" s="23">
        <v>46079.331944444399</v>
      </c>
      <c r="E5122" s="9" t="s">
        <v>212</v>
      </c>
      <c r="F5122" s="9" t="s">
        <v>188</v>
      </c>
      <c r="G5122" s="9" t="s">
        <v>213</v>
      </c>
      <c r="H5122" s="9" t="s">
        <v>164</v>
      </c>
      <c r="I5122" s="9" t="s">
        <v>260</v>
      </c>
      <c r="J5122" s="9" t="s">
        <v>961</v>
      </c>
      <c r="K5122" s="9" t="s">
        <v>410</v>
      </c>
      <c r="L5122" s="9" t="s">
        <v>307</v>
      </c>
      <c r="M5122" s="9" t="s">
        <v>1543</v>
      </c>
      <c r="N5122" s="9" t="s">
        <v>198</v>
      </c>
      <c r="O5122" s="9" t="s">
        <v>180</v>
      </c>
      <c r="P5122" s="9" t="s">
        <v>318</v>
      </c>
      <c r="Q5122" s="9" t="s">
        <v>219</v>
      </c>
      <c r="R5122" s="9">
        <v>0</v>
      </c>
      <c r="S5122" s="9">
        <v>15</v>
      </c>
      <c r="T5122" s="9" t="s">
        <v>265</v>
      </c>
      <c r="U5122" s="9" t="s">
        <v>248</v>
      </c>
      <c r="X5122" s="9">
        <f>INDEX(SLA_Policy!$D$2:$D$5,MATCH(F5122,SLA_Policy!$A$2:$A$5,0))</f>
        <v>72</v>
      </c>
      <c r="Y5122" s="9" t="str">
        <f>IF(E5122="Cancelled","Excluded",IF(D5122="",IF((SLA_Policy!$B$8-B5122)*24&gt;X5122,"Open - Breached","Open - On Track"),IF((D5122-B5122)*24&lt;=X5122,"Met","Breached")))</f>
        <v>Met</v>
      </c>
    </row>
    <row r="5123" spans="1:25" x14ac:dyDescent="0.25">
      <c r="A5123" s="9" t="s">
        <v>8734</v>
      </c>
      <c r="B5123" s="23">
        <v>46078.654861111099</v>
      </c>
      <c r="C5123" s="23">
        <v>46079.331944444399</v>
      </c>
      <c r="D5123" s="23">
        <v>46083.410416666702</v>
      </c>
      <c r="E5123" s="9" t="s">
        <v>212</v>
      </c>
      <c r="F5123" s="9" t="s">
        <v>189</v>
      </c>
      <c r="G5123" s="9" t="s">
        <v>236</v>
      </c>
      <c r="H5123" s="9" t="s">
        <v>161</v>
      </c>
      <c r="I5123" s="9" t="s">
        <v>237</v>
      </c>
      <c r="J5123" s="9" t="s">
        <v>681</v>
      </c>
      <c r="K5123" s="9" t="s">
        <v>246</v>
      </c>
      <c r="L5123" s="9" t="s">
        <v>293</v>
      </c>
      <c r="M5123" s="9" t="s">
        <v>8015</v>
      </c>
      <c r="N5123" s="9" t="s">
        <v>197</v>
      </c>
      <c r="O5123" s="9" t="s">
        <v>177</v>
      </c>
      <c r="P5123" s="9" t="s">
        <v>457</v>
      </c>
      <c r="Q5123" s="9" t="s">
        <v>219</v>
      </c>
      <c r="R5123" s="9">
        <v>0</v>
      </c>
      <c r="S5123" s="9">
        <v>31</v>
      </c>
      <c r="U5123" s="9" t="s">
        <v>242</v>
      </c>
      <c r="X5123" s="9">
        <f>INDEX(SLA_Policy!$D$2:$D$5,MATCH(F5123,SLA_Policy!$A$2:$A$5,0))</f>
        <v>120</v>
      </c>
      <c r="Y5123" s="9" t="str">
        <f>IF(E5123="Cancelled","Excluded",IF(D5123="",IF((SLA_Policy!$B$8-B5123)*24&gt;X5123,"Open - Breached","Open - On Track"),IF((D5123-B5123)*24&lt;=X5123,"Met","Breached")))</f>
        <v>Met</v>
      </c>
    </row>
    <row r="5124" spans="1:25" x14ac:dyDescent="0.25">
      <c r="A5124" s="9" t="s">
        <v>8735</v>
      </c>
      <c r="B5124" s="23">
        <v>46078.660416666702</v>
      </c>
      <c r="C5124" s="23">
        <v>46078.676388888904</v>
      </c>
      <c r="D5124" s="23">
        <v>46078.684722222199</v>
      </c>
      <c r="E5124" s="9" t="s">
        <v>212</v>
      </c>
      <c r="F5124" s="9" t="s">
        <v>189</v>
      </c>
      <c r="G5124" s="9" t="s">
        <v>213</v>
      </c>
      <c r="H5124" s="9" t="s">
        <v>161</v>
      </c>
      <c r="I5124" s="9" t="s">
        <v>454</v>
      </c>
      <c r="J5124" s="9" t="s">
        <v>1549</v>
      </c>
      <c r="K5124" s="9" t="s">
        <v>246</v>
      </c>
      <c r="L5124" s="9" t="s">
        <v>311</v>
      </c>
      <c r="M5124" s="9" t="s">
        <v>639</v>
      </c>
      <c r="N5124" s="9" t="s">
        <v>199</v>
      </c>
      <c r="O5124" s="9" t="s">
        <v>177</v>
      </c>
      <c r="P5124" s="9" t="s">
        <v>942</v>
      </c>
      <c r="Q5124" s="9" t="s">
        <v>219</v>
      </c>
      <c r="R5124" s="9">
        <v>0</v>
      </c>
      <c r="S5124" s="9">
        <v>7</v>
      </c>
      <c r="U5124" s="9" t="s">
        <v>266</v>
      </c>
      <c r="X5124" s="9">
        <f>INDEX(SLA_Policy!$D$2:$D$5,MATCH(F5124,SLA_Policy!$A$2:$A$5,0))</f>
        <v>120</v>
      </c>
      <c r="Y5124" s="9" t="str">
        <f>IF(E5124="Cancelled","Excluded",IF(D5124="",IF((SLA_Policy!$B$8-B5124)*24&gt;X5124,"Open - Breached","Open - On Track"),IF((D5124-B5124)*24&lt;=X5124,"Met","Breached")))</f>
        <v>Met</v>
      </c>
    </row>
    <row r="5125" spans="1:25" x14ac:dyDescent="0.25">
      <c r="A5125" s="9" t="s">
        <v>8736</v>
      </c>
      <c r="B5125" s="23">
        <v>46078.663888888899</v>
      </c>
      <c r="C5125" s="23">
        <v>46078.744444444397</v>
      </c>
      <c r="D5125" s="23">
        <v>46079.374305555597</v>
      </c>
      <c r="E5125" s="9" t="s">
        <v>212</v>
      </c>
      <c r="F5125" s="9" t="s">
        <v>188</v>
      </c>
      <c r="G5125" s="9" t="s">
        <v>213</v>
      </c>
      <c r="H5125" s="9" t="s">
        <v>162</v>
      </c>
      <c r="I5125" s="9" t="s">
        <v>244</v>
      </c>
      <c r="J5125" s="9" t="s">
        <v>8737</v>
      </c>
      <c r="K5125" s="9" t="s">
        <v>246</v>
      </c>
      <c r="L5125" s="9" t="s">
        <v>371</v>
      </c>
      <c r="M5125" s="9" t="s">
        <v>3449</v>
      </c>
      <c r="N5125" s="9" t="s">
        <v>197</v>
      </c>
      <c r="O5125" s="9" t="s">
        <v>179</v>
      </c>
      <c r="P5125" s="9" t="s">
        <v>284</v>
      </c>
      <c r="Q5125" s="9" t="s">
        <v>219</v>
      </c>
      <c r="R5125" s="9">
        <v>0</v>
      </c>
      <c r="S5125" s="9">
        <v>24</v>
      </c>
      <c r="U5125" s="9" t="s">
        <v>248</v>
      </c>
      <c r="X5125" s="9">
        <f>INDEX(SLA_Policy!$D$2:$D$5,MATCH(F5125,SLA_Policy!$A$2:$A$5,0))</f>
        <v>72</v>
      </c>
      <c r="Y5125" s="9" t="str">
        <f>IF(E5125="Cancelled","Excluded",IF(D5125="",IF((SLA_Policy!$B$8-B5125)*24&gt;X5125,"Open - Breached","Open - On Track"),IF((D5125-B5125)*24&lt;=X5125,"Met","Breached")))</f>
        <v>Met</v>
      </c>
    </row>
    <row r="5126" spans="1:25" x14ac:dyDescent="0.25">
      <c r="A5126" s="9" t="s">
        <v>8738</v>
      </c>
      <c r="B5126" s="23">
        <v>46078.670833333301</v>
      </c>
      <c r="C5126" s="23">
        <v>46078.679166666698</v>
      </c>
      <c r="D5126" s="23">
        <v>46078.688888888901</v>
      </c>
      <c r="E5126" s="9" t="s">
        <v>212</v>
      </c>
      <c r="F5126" s="9" t="s">
        <v>188</v>
      </c>
      <c r="G5126" s="9" t="s">
        <v>213</v>
      </c>
      <c r="H5126" s="9" t="s">
        <v>161</v>
      </c>
      <c r="I5126" s="9" t="s">
        <v>389</v>
      </c>
      <c r="J5126" s="9" t="s">
        <v>2787</v>
      </c>
      <c r="K5126" s="9" t="s">
        <v>246</v>
      </c>
      <c r="L5126" s="9" t="s">
        <v>104</v>
      </c>
      <c r="M5126" s="9" t="s">
        <v>8739</v>
      </c>
      <c r="N5126" s="9" t="s">
        <v>198</v>
      </c>
      <c r="O5126" s="9" t="s">
        <v>116</v>
      </c>
      <c r="P5126" s="9" t="s">
        <v>218</v>
      </c>
      <c r="Q5126" s="9" t="s">
        <v>219</v>
      </c>
      <c r="R5126" s="9">
        <v>0</v>
      </c>
      <c r="S5126" s="9">
        <v>16</v>
      </c>
      <c r="U5126" s="9" t="s">
        <v>376</v>
      </c>
      <c r="X5126" s="9">
        <f>INDEX(SLA_Policy!$D$2:$D$5,MATCH(F5126,SLA_Policy!$A$2:$A$5,0))</f>
        <v>72</v>
      </c>
      <c r="Y5126" s="9" t="str">
        <f>IF(E5126="Cancelled","Excluded",IF(D5126="",IF((SLA_Policy!$B$8-B5126)*24&gt;X5126,"Open - Breached","Open - On Track"),IF((D5126-B5126)*24&lt;=X5126,"Met","Breached")))</f>
        <v>Met</v>
      </c>
    </row>
    <row r="5127" spans="1:25" x14ac:dyDescent="0.25">
      <c r="A5127" s="9" t="s">
        <v>8740</v>
      </c>
      <c r="B5127" s="23">
        <v>46078.686805555597</v>
      </c>
      <c r="C5127" s="23">
        <v>46078.729166666701</v>
      </c>
      <c r="D5127" s="23">
        <v>46079.372222222199</v>
      </c>
      <c r="E5127" s="9" t="s">
        <v>212</v>
      </c>
      <c r="F5127" s="9" t="s">
        <v>188</v>
      </c>
      <c r="G5127" s="9" t="s">
        <v>236</v>
      </c>
      <c r="H5127" s="9" t="s">
        <v>167</v>
      </c>
      <c r="I5127" s="9" t="s">
        <v>255</v>
      </c>
      <c r="J5127" s="9" t="s">
        <v>5141</v>
      </c>
      <c r="K5127" s="9" t="s">
        <v>246</v>
      </c>
      <c r="L5127" s="9" t="s">
        <v>311</v>
      </c>
      <c r="M5127" s="9" t="s">
        <v>5447</v>
      </c>
      <c r="N5127" s="9" t="s">
        <v>196</v>
      </c>
      <c r="O5127" s="9" t="s">
        <v>176</v>
      </c>
      <c r="P5127" s="9" t="s">
        <v>503</v>
      </c>
      <c r="Q5127" s="9" t="s">
        <v>219</v>
      </c>
      <c r="R5127" s="9">
        <v>0</v>
      </c>
      <c r="S5127" s="9">
        <v>32</v>
      </c>
      <c r="U5127" s="9" t="s">
        <v>242</v>
      </c>
      <c r="W5127" s="9">
        <v>5</v>
      </c>
      <c r="X5127" s="9">
        <f>INDEX(SLA_Policy!$D$2:$D$5,MATCH(F5127,SLA_Policy!$A$2:$A$5,0))</f>
        <v>72</v>
      </c>
      <c r="Y5127" s="9" t="str">
        <f>IF(E5127="Cancelled","Excluded",IF(D5127="",IF((SLA_Policy!$B$8-B5127)*24&gt;X5127,"Open - Breached","Open - On Track"),IF((D5127-B5127)*24&lt;=X5127,"Met","Breached")))</f>
        <v>Met</v>
      </c>
    </row>
    <row r="5128" spans="1:25" x14ac:dyDescent="0.25">
      <c r="A5128" s="9" t="s">
        <v>8741</v>
      </c>
      <c r="B5128" s="23">
        <v>46078.692361111098</v>
      </c>
      <c r="C5128" s="23">
        <v>46078.783333333296</v>
      </c>
      <c r="D5128" s="23">
        <v>46080.324305555601</v>
      </c>
      <c r="E5128" s="9" t="s">
        <v>212</v>
      </c>
      <c r="F5128" s="9" t="s">
        <v>189</v>
      </c>
      <c r="G5128" s="9" t="s">
        <v>236</v>
      </c>
      <c r="H5128" s="9" t="s">
        <v>164</v>
      </c>
      <c r="I5128" s="9" t="s">
        <v>421</v>
      </c>
      <c r="J5128" s="9" t="s">
        <v>902</v>
      </c>
      <c r="K5128" s="9" t="s">
        <v>225</v>
      </c>
      <c r="L5128" s="9" t="s">
        <v>104</v>
      </c>
      <c r="M5128" s="9" t="s">
        <v>3171</v>
      </c>
      <c r="N5128" s="9" t="s">
        <v>197</v>
      </c>
      <c r="O5128" s="9" t="s">
        <v>180</v>
      </c>
      <c r="P5128" s="9" t="s">
        <v>368</v>
      </c>
      <c r="Q5128" s="9" t="s">
        <v>219</v>
      </c>
      <c r="R5128" s="9">
        <v>0</v>
      </c>
      <c r="S5128" s="9">
        <v>17</v>
      </c>
      <c r="T5128" s="9" t="s">
        <v>343</v>
      </c>
      <c r="U5128" s="9" t="s">
        <v>242</v>
      </c>
      <c r="X5128" s="9">
        <f>INDEX(SLA_Policy!$D$2:$D$5,MATCH(F5128,SLA_Policy!$A$2:$A$5,0))</f>
        <v>120</v>
      </c>
      <c r="Y5128" s="9" t="str">
        <f>IF(E5128="Cancelled","Excluded",IF(D5128="",IF((SLA_Policy!$B$8-B5128)*24&gt;X5128,"Open - Breached","Open - On Track"),IF((D5128-B5128)*24&lt;=X5128,"Met","Breached")))</f>
        <v>Met</v>
      </c>
    </row>
    <row r="5129" spans="1:25" x14ac:dyDescent="0.25">
      <c r="A5129" s="9" t="s">
        <v>8742</v>
      </c>
      <c r="B5129" s="23">
        <v>46078.715972222199</v>
      </c>
      <c r="C5129" s="23">
        <v>46078.722222222197</v>
      </c>
      <c r="D5129" s="23">
        <v>46079.3256944444</v>
      </c>
      <c r="E5129" s="9" t="s">
        <v>212</v>
      </c>
      <c r="F5129" s="9" t="s">
        <v>188</v>
      </c>
      <c r="G5129" s="9" t="s">
        <v>213</v>
      </c>
      <c r="H5129" s="9" t="s">
        <v>163</v>
      </c>
      <c r="I5129" s="9" t="s">
        <v>223</v>
      </c>
      <c r="J5129" s="9" t="s">
        <v>8712</v>
      </c>
      <c r="K5129" s="9" t="s">
        <v>246</v>
      </c>
      <c r="L5129" s="9" t="s">
        <v>351</v>
      </c>
      <c r="M5129" s="9" t="s">
        <v>436</v>
      </c>
      <c r="N5129" s="9" t="s">
        <v>198</v>
      </c>
      <c r="O5129" s="9" t="s">
        <v>176</v>
      </c>
      <c r="P5129" s="9" t="s">
        <v>419</v>
      </c>
      <c r="Q5129" s="9" t="s">
        <v>219</v>
      </c>
      <c r="R5129" s="9">
        <v>0</v>
      </c>
      <c r="S5129" s="9">
        <v>147</v>
      </c>
      <c r="T5129" s="9" t="s">
        <v>136</v>
      </c>
      <c r="U5129" s="9" t="s">
        <v>230</v>
      </c>
      <c r="X5129" s="9">
        <f>INDEX(SLA_Policy!$D$2:$D$5,MATCH(F5129,SLA_Policy!$A$2:$A$5,0))</f>
        <v>72</v>
      </c>
      <c r="Y5129" s="9" t="str">
        <f>IF(E5129="Cancelled","Excluded",IF(D5129="",IF((SLA_Policy!$B$8-B5129)*24&gt;X5129,"Open - Breached","Open - On Track"),IF((D5129-B5129)*24&lt;=X5129,"Met","Breached")))</f>
        <v>Met</v>
      </c>
    </row>
    <row r="5130" spans="1:25" x14ac:dyDescent="0.25">
      <c r="A5130" s="9" t="s">
        <v>8743</v>
      </c>
      <c r="B5130" s="23">
        <v>46078.7409722222</v>
      </c>
      <c r="C5130" s="23">
        <v>46078.765277777798</v>
      </c>
      <c r="D5130" s="23">
        <v>46080.5</v>
      </c>
      <c r="E5130" s="9" t="s">
        <v>212</v>
      </c>
      <c r="F5130" s="9" t="s">
        <v>188</v>
      </c>
      <c r="G5130" s="9" t="s">
        <v>213</v>
      </c>
      <c r="H5130" s="9" t="s">
        <v>162</v>
      </c>
      <c r="I5130" s="9" t="s">
        <v>416</v>
      </c>
      <c r="J5130" s="9" t="s">
        <v>8744</v>
      </c>
      <c r="K5130" s="9" t="s">
        <v>239</v>
      </c>
      <c r="L5130" s="9" t="s">
        <v>104</v>
      </c>
      <c r="M5130" s="9" t="s">
        <v>1788</v>
      </c>
      <c r="N5130" s="9" t="s">
        <v>197</v>
      </c>
      <c r="O5130" s="9" t="s">
        <v>179</v>
      </c>
      <c r="P5130" s="9" t="s">
        <v>284</v>
      </c>
      <c r="Q5130" s="9" t="s">
        <v>219</v>
      </c>
      <c r="R5130" s="9">
        <v>0</v>
      </c>
      <c r="S5130" s="9">
        <v>24</v>
      </c>
      <c r="U5130" s="9" t="s">
        <v>376</v>
      </c>
      <c r="X5130" s="9">
        <f>INDEX(SLA_Policy!$D$2:$D$5,MATCH(F5130,SLA_Policy!$A$2:$A$5,0))</f>
        <v>72</v>
      </c>
      <c r="Y5130" s="9" t="str">
        <f>IF(E5130="Cancelled","Excluded",IF(D5130="",IF((SLA_Policy!$B$8-B5130)*24&gt;X5130,"Open - Breached","Open - On Track"),IF((D5130-B5130)*24&lt;=X5130,"Met","Breached")))</f>
        <v>Met</v>
      </c>
    </row>
    <row r="5131" spans="1:25" x14ac:dyDescent="0.25">
      <c r="A5131" s="9" t="s">
        <v>8745</v>
      </c>
      <c r="B5131" s="23">
        <v>46078.746527777803</v>
      </c>
      <c r="C5131" s="23">
        <v>46078.776388888902</v>
      </c>
      <c r="D5131" s="23">
        <v>46079.375694444498</v>
      </c>
      <c r="E5131" s="9" t="s">
        <v>212</v>
      </c>
      <c r="F5131" s="9" t="s">
        <v>189</v>
      </c>
      <c r="G5131" s="9" t="s">
        <v>236</v>
      </c>
      <c r="H5131" s="9" t="s">
        <v>161</v>
      </c>
      <c r="I5131" s="9" t="s">
        <v>237</v>
      </c>
      <c r="J5131" s="9" t="s">
        <v>4201</v>
      </c>
      <c r="K5131" s="9" t="s">
        <v>246</v>
      </c>
      <c r="L5131" s="9" t="s">
        <v>104</v>
      </c>
      <c r="M5131" s="9" t="s">
        <v>336</v>
      </c>
      <c r="N5131" s="9" t="s">
        <v>196</v>
      </c>
      <c r="O5131" s="9" t="s">
        <v>177</v>
      </c>
      <c r="P5131" s="9" t="s">
        <v>457</v>
      </c>
      <c r="Q5131" s="9" t="s">
        <v>219</v>
      </c>
      <c r="R5131" s="9">
        <v>0</v>
      </c>
      <c r="S5131" s="9">
        <v>19</v>
      </c>
      <c r="U5131" s="9" t="s">
        <v>242</v>
      </c>
      <c r="X5131" s="9">
        <f>INDEX(SLA_Policy!$D$2:$D$5,MATCH(F5131,SLA_Policy!$A$2:$A$5,0))</f>
        <v>120</v>
      </c>
      <c r="Y5131" s="9" t="str">
        <f>IF(E5131="Cancelled","Excluded",IF(D5131="",IF((SLA_Policy!$B$8-B5131)*24&gt;X5131,"Open - Breached","Open - On Track"),IF((D5131-B5131)*24&lt;=X5131,"Met","Breached")))</f>
        <v>Met</v>
      </c>
    </row>
    <row r="5132" spans="1:25" x14ac:dyDescent="0.25">
      <c r="A5132" s="9" t="s">
        <v>8746</v>
      </c>
      <c r="B5132" s="23">
        <v>46078.749305555597</v>
      </c>
      <c r="C5132" s="23">
        <v>46078.769444444399</v>
      </c>
      <c r="D5132" s="23">
        <v>46079.538194444503</v>
      </c>
      <c r="E5132" s="9" t="s">
        <v>212</v>
      </c>
      <c r="F5132" s="9" t="s">
        <v>189</v>
      </c>
      <c r="G5132" s="9" t="s">
        <v>213</v>
      </c>
      <c r="H5132" s="9" t="s">
        <v>163</v>
      </c>
      <c r="I5132" s="9" t="s">
        <v>223</v>
      </c>
      <c r="J5132" s="9" t="s">
        <v>8747</v>
      </c>
      <c r="K5132" s="9" t="s">
        <v>246</v>
      </c>
      <c r="L5132" s="9" t="s">
        <v>104</v>
      </c>
      <c r="M5132" s="9" t="s">
        <v>4693</v>
      </c>
      <c r="N5132" s="9" t="s">
        <v>198</v>
      </c>
      <c r="O5132" s="9" t="s">
        <v>176</v>
      </c>
      <c r="P5132" s="9" t="s">
        <v>330</v>
      </c>
      <c r="Q5132" s="9" t="s">
        <v>219</v>
      </c>
      <c r="R5132" s="9">
        <v>0</v>
      </c>
      <c r="S5132" s="9">
        <v>43</v>
      </c>
      <c r="T5132" s="9" t="s">
        <v>136</v>
      </c>
      <c r="U5132" s="9" t="s">
        <v>230</v>
      </c>
      <c r="W5132" s="9">
        <v>3</v>
      </c>
      <c r="X5132" s="9">
        <f>INDEX(SLA_Policy!$D$2:$D$5,MATCH(F5132,SLA_Policy!$A$2:$A$5,0))</f>
        <v>120</v>
      </c>
      <c r="Y5132" s="9" t="str">
        <f>IF(E5132="Cancelled","Excluded",IF(D5132="",IF((SLA_Policy!$B$8-B5132)*24&gt;X5132,"Open - Breached","Open - On Track"),IF((D5132-B5132)*24&lt;=X5132,"Met","Breached")))</f>
        <v>Met</v>
      </c>
    </row>
    <row r="5133" spans="1:25" x14ac:dyDescent="0.25">
      <c r="A5133" s="9" t="s">
        <v>8748</v>
      </c>
      <c r="B5133" s="23">
        <v>46078.777777777803</v>
      </c>
      <c r="C5133" s="23">
        <v>46078.779166666704</v>
      </c>
      <c r="D5133" s="23">
        <v>46079.375694444498</v>
      </c>
      <c r="E5133" s="9" t="s">
        <v>212</v>
      </c>
      <c r="F5133" s="9" t="s">
        <v>188</v>
      </c>
      <c r="G5133" s="9" t="s">
        <v>213</v>
      </c>
      <c r="H5133" s="9" t="s">
        <v>161</v>
      </c>
      <c r="I5133" s="9" t="s">
        <v>454</v>
      </c>
      <c r="J5133" s="9" t="s">
        <v>455</v>
      </c>
      <c r="K5133" s="9" t="s">
        <v>303</v>
      </c>
      <c r="L5133" s="9" t="s">
        <v>104</v>
      </c>
      <c r="M5133" s="9" t="s">
        <v>2525</v>
      </c>
      <c r="N5133" s="9" t="s">
        <v>198</v>
      </c>
      <c r="O5133" s="9" t="s">
        <v>116</v>
      </c>
      <c r="P5133" s="9" t="s">
        <v>590</v>
      </c>
      <c r="Q5133" s="9" t="s">
        <v>219</v>
      </c>
      <c r="R5133" s="9">
        <v>0</v>
      </c>
      <c r="S5133" s="9">
        <v>12</v>
      </c>
      <c r="U5133" s="9" t="s">
        <v>221</v>
      </c>
      <c r="X5133" s="9">
        <f>INDEX(SLA_Policy!$D$2:$D$5,MATCH(F5133,SLA_Policy!$A$2:$A$5,0))</f>
        <v>72</v>
      </c>
      <c r="Y5133" s="9" t="str">
        <f>IF(E5133="Cancelled","Excluded",IF(D5133="",IF((SLA_Policy!$B$8-B5133)*24&gt;X5133,"Open - Breached","Open - On Track"),IF((D5133-B5133)*24&lt;=X5133,"Met","Breached")))</f>
        <v>Met</v>
      </c>
    </row>
    <row r="5134" spans="1:25" x14ac:dyDescent="0.25">
      <c r="A5134" s="9" t="s">
        <v>8749</v>
      </c>
      <c r="B5134" s="23">
        <v>46078.793749999997</v>
      </c>
      <c r="C5134" s="23">
        <v>46078.8</v>
      </c>
      <c r="D5134" s="23">
        <v>46078.823611111096</v>
      </c>
      <c r="E5134" s="9" t="s">
        <v>212</v>
      </c>
      <c r="F5134" s="9" t="s">
        <v>187</v>
      </c>
      <c r="G5134" s="9" t="s">
        <v>236</v>
      </c>
      <c r="H5134" s="9" t="s">
        <v>167</v>
      </c>
      <c r="I5134" s="9" t="s">
        <v>255</v>
      </c>
      <c r="J5134" s="9" t="s">
        <v>5363</v>
      </c>
      <c r="K5134" s="9" t="s">
        <v>215</v>
      </c>
      <c r="L5134" s="9" t="s">
        <v>216</v>
      </c>
      <c r="M5134" s="9" t="s">
        <v>3647</v>
      </c>
      <c r="N5134" s="9" t="s">
        <v>197</v>
      </c>
      <c r="O5134" s="9" t="s">
        <v>116</v>
      </c>
      <c r="P5134" s="9" t="s">
        <v>218</v>
      </c>
      <c r="Q5134" s="9" t="s">
        <v>219</v>
      </c>
      <c r="R5134" s="9">
        <v>0</v>
      </c>
      <c r="S5134" s="9">
        <v>12</v>
      </c>
      <c r="U5134" s="9" t="s">
        <v>242</v>
      </c>
      <c r="X5134" s="9">
        <f>INDEX(SLA_Policy!$D$2:$D$5,MATCH(F5134,SLA_Policy!$A$2:$A$5,0))</f>
        <v>8</v>
      </c>
      <c r="Y5134" s="9" t="str">
        <f>IF(E5134="Cancelled","Excluded",IF(D5134="",IF((SLA_Policy!$B$8-B5134)*24&gt;X5134,"Open - Breached","Open - On Track"),IF((D5134-B5134)*24&lt;=X5134,"Met","Breached")))</f>
        <v>Met</v>
      </c>
    </row>
    <row r="5135" spans="1:25" x14ac:dyDescent="0.25">
      <c r="A5135" s="9" t="s">
        <v>8750</v>
      </c>
      <c r="B5135" s="23">
        <v>46079.257638888899</v>
      </c>
      <c r="C5135" s="23">
        <v>46079.318055555603</v>
      </c>
      <c r="D5135" s="23">
        <v>46079.4506944444</v>
      </c>
      <c r="E5135" s="9" t="s">
        <v>212</v>
      </c>
      <c r="F5135" s="9" t="s">
        <v>189</v>
      </c>
      <c r="G5135" s="9" t="s">
        <v>213</v>
      </c>
      <c r="H5135" s="9" t="s">
        <v>161</v>
      </c>
      <c r="I5135" s="9" t="s">
        <v>297</v>
      </c>
      <c r="J5135" s="9" t="s">
        <v>8751</v>
      </c>
      <c r="K5135" s="9" t="s">
        <v>246</v>
      </c>
      <c r="L5135" s="9" t="s">
        <v>371</v>
      </c>
      <c r="M5135" s="9" t="s">
        <v>3449</v>
      </c>
      <c r="N5135" s="9" t="s">
        <v>198</v>
      </c>
      <c r="O5135" s="9" t="s">
        <v>116</v>
      </c>
      <c r="P5135" s="9" t="s">
        <v>525</v>
      </c>
      <c r="Q5135" s="9" t="s">
        <v>219</v>
      </c>
      <c r="R5135" s="9">
        <v>0</v>
      </c>
      <c r="S5135" s="9">
        <v>9</v>
      </c>
      <c r="U5135" s="9" t="s">
        <v>221</v>
      </c>
      <c r="X5135" s="9">
        <f>INDEX(SLA_Policy!$D$2:$D$5,MATCH(F5135,SLA_Policy!$A$2:$A$5,0))</f>
        <v>120</v>
      </c>
      <c r="Y5135" s="9" t="str">
        <f>IF(E5135="Cancelled","Excluded",IF(D5135="",IF((SLA_Policy!$B$8-B5135)*24&gt;X5135,"Open - Breached","Open - On Track"),IF((D5135-B5135)*24&lt;=X5135,"Met","Breached")))</f>
        <v>Met</v>
      </c>
    </row>
    <row r="5136" spans="1:25" x14ac:dyDescent="0.25">
      <c r="A5136" s="9" t="s">
        <v>8752</v>
      </c>
      <c r="B5136" s="23">
        <v>46079.284027777801</v>
      </c>
      <c r="C5136" s="23">
        <v>46079.371527777803</v>
      </c>
      <c r="D5136" s="23">
        <v>46079.4597222222</v>
      </c>
      <c r="E5136" s="9" t="s">
        <v>212</v>
      </c>
      <c r="F5136" s="9" t="s">
        <v>188</v>
      </c>
      <c r="G5136" s="9" t="s">
        <v>213</v>
      </c>
      <c r="H5136" s="9" t="s">
        <v>165</v>
      </c>
      <c r="I5136" s="9" t="s">
        <v>469</v>
      </c>
      <c r="J5136" s="9" t="s">
        <v>5112</v>
      </c>
      <c r="K5136" s="9" t="s">
        <v>246</v>
      </c>
      <c r="L5136" s="9" t="s">
        <v>293</v>
      </c>
      <c r="M5136" s="9" t="s">
        <v>1065</v>
      </c>
      <c r="N5136" s="9" t="s">
        <v>197</v>
      </c>
      <c r="O5136" s="9" t="s">
        <v>176</v>
      </c>
      <c r="P5136" s="9" t="s">
        <v>570</v>
      </c>
      <c r="Q5136" s="9" t="s">
        <v>273</v>
      </c>
      <c r="R5136" s="9">
        <v>0</v>
      </c>
      <c r="S5136" s="9">
        <v>20</v>
      </c>
      <c r="U5136" s="9" t="s">
        <v>266</v>
      </c>
      <c r="W5136" s="9">
        <v>5</v>
      </c>
      <c r="X5136" s="9">
        <f>INDEX(SLA_Policy!$D$2:$D$5,MATCH(F5136,SLA_Policy!$A$2:$A$5,0))</f>
        <v>72</v>
      </c>
      <c r="Y5136" s="9" t="str">
        <f>IF(E5136="Cancelled","Excluded",IF(D5136="",IF((SLA_Policy!$B$8-B5136)*24&gt;X5136,"Open - Breached","Open - On Track"),IF((D5136-B5136)*24&lt;=X5136,"Met","Breached")))</f>
        <v>Met</v>
      </c>
    </row>
    <row r="5137" spans="1:25" x14ac:dyDescent="0.25">
      <c r="A5137" s="9" t="s">
        <v>8753</v>
      </c>
      <c r="B5137" s="23">
        <v>46079.297222222202</v>
      </c>
      <c r="C5137" s="23">
        <v>46079.3034722222</v>
      </c>
      <c r="D5137" s="23">
        <v>46083.400694444397</v>
      </c>
      <c r="E5137" s="9" t="s">
        <v>212</v>
      </c>
      <c r="F5137" s="9" t="s">
        <v>188</v>
      </c>
      <c r="G5137" s="9" t="s">
        <v>213</v>
      </c>
      <c r="H5137" s="9" t="s">
        <v>164</v>
      </c>
      <c r="I5137" s="9" t="s">
        <v>260</v>
      </c>
      <c r="J5137" s="9" t="s">
        <v>2616</v>
      </c>
      <c r="K5137" s="9" t="s">
        <v>410</v>
      </c>
      <c r="L5137" s="9" t="s">
        <v>307</v>
      </c>
      <c r="M5137" s="9" t="s">
        <v>787</v>
      </c>
      <c r="N5137" s="9" t="s">
        <v>196</v>
      </c>
      <c r="O5137" s="9" t="s">
        <v>179</v>
      </c>
      <c r="P5137" s="9" t="s">
        <v>313</v>
      </c>
      <c r="Q5137" s="9" t="s">
        <v>219</v>
      </c>
      <c r="R5137" s="9">
        <v>2</v>
      </c>
      <c r="S5137" s="9">
        <v>50</v>
      </c>
      <c r="T5137" s="9" t="s">
        <v>265</v>
      </c>
      <c r="U5137" s="9" t="s">
        <v>266</v>
      </c>
      <c r="X5137" s="9">
        <f>INDEX(SLA_Policy!$D$2:$D$5,MATCH(F5137,SLA_Policy!$A$2:$A$5,0))</f>
        <v>72</v>
      </c>
      <c r="Y5137" s="9" t="str">
        <f>IF(E5137="Cancelled","Excluded",IF(D5137="",IF((SLA_Policy!$B$8-B5137)*24&gt;X5137,"Open - Breached","Open - On Track"),IF((D5137-B5137)*24&lt;=X5137,"Met","Breached")))</f>
        <v>Breached</v>
      </c>
    </row>
    <row r="5138" spans="1:25" x14ac:dyDescent="0.25">
      <c r="A5138" s="9" t="s">
        <v>8754</v>
      </c>
      <c r="B5138" s="23">
        <v>46079.308333333298</v>
      </c>
      <c r="C5138" s="23">
        <v>46079.340972222199</v>
      </c>
      <c r="D5138" s="23">
        <v>46094.3347222222</v>
      </c>
      <c r="E5138" s="9" t="s">
        <v>212</v>
      </c>
      <c r="F5138" s="9" t="s">
        <v>188</v>
      </c>
      <c r="G5138" s="9" t="s">
        <v>236</v>
      </c>
      <c r="H5138" s="9" t="s">
        <v>163</v>
      </c>
      <c r="I5138" s="9" t="s">
        <v>315</v>
      </c>
      <c r="J5138" s="9" t="s">
        <v>8755</v>
      </c>
      <c r="K5138" s="9" t="s">
        <v>215</v>
      </c>
      <c r="L5138" s="9" t="s">
        <v>216</v>
      </c>
      <c r="M5138" s="9" t="s">
        <v>2397</v>
      </c>
      <c r="N5138" s="9" t="s">
        <v>196</v>
      </c>
      <c r="O5138" s="9" t="s">
        <v>180</v>
      </c>
      <c r="P5138" s="9" t="s">
        <v>278</v>
      </c>
      <c r="Q5138" s="9" t="s">
        <v>219</v>
      </c>
      <c r="R5138" s="9">
        <v>0</v>
      </c>
      <c r="S5138" s="9">
        <v>65</v>
      </c>
      <c r="T5138" s="9" t="s">
        <v>220</v>
      </c>
      <c r="U5138" s="9" t="s">
        <v>242</v>
      </c>
      <c r="X5138" s="9">
        <f>INDEX(SLA_Policy!$D$2:$D$5,MATCH(F5138,SLA_Policy!$A$2:$A$5,0))</f>
        <v>72</v>
      </c>
      <c r="Y5138" s="9" t="str">
        <f>IF(E5138="Cancelled","Excluded",IF(D5138="",IF((SLA_Policy!$B$8-B5138)*24&gt;X5138,"Open - Breached","Open - On Track"),IF((D5138-B5138)*24&lt;=X5138,"Met","Breached")))</f>
        <v>Breached</v>
      </c>
    </row>
    <row r="5139" spans="1:25" x14ac:dyDescent="0.25">
      <c r="A5139" s="9" t="s">
        <v>8756</v>
      </c>
      <c r="B5139" s="23">
        <v>46079.313194444498</v>
      </c>
      <c r="C5139" s="23">
        <v>46079.333333333299</v>
      </c>
      <c r="D5139" s="23">
        <v>46083.390277777798</v>
      </c>
      <c r="E5139" s="9" t="s">
        <v>212</v>
      </c>
      <c r="F5139" s="9" t="s">
        <v>188</v>
      </c>
      <c r="G5139" s="9" t="s">
        <v>236</v>
      </c>
      <c r="H5139" s="9" t="s">
        <v>163</v>
      </c>
      <c r="I5139" s="9" t="s">
        <v>315</v>
      </c>
      <c r="J5139" s="9" t="s">
        <v>608</v>
      </c>
      <c r="K5139" s="9" t="s">
        <v>303</v>
      </c>
      <c r="L5139" s="9" t="s">
        <v>104</v>
      </c>
      <c r="M5139" s="9" t="s">
        <v>7051</v>
      </c>
      <c r="N5139" s="9" t="s">
        <v>196</v>
      </c>
      <c r="O5139" s="9" t="s">
        <v>180</v>
      </c>
      <c r="P5139" s="9" t="s">
        <v>318</v>
      </c>
      <c r="Q5139" s="9" t="s">
        <v>219</v>
      </c>
      <c r="R5139" s="9">
        <v>0</v>
      </c>
      <c r="S5139" s="9">
        <v>79</v>
      </c>
      <c r="T5139" s="9" t="s">
        <v>322</v>
      </c>
      <c r="U5139" s="9" t="s">
        <v>242</v>
      </c>
      <c r="X5139" s="9">
        <f>INDEX(SLA_Policy!$D$2:$D$5,MATCH(F5139,SLA_Policy!$A$2:$A$5,0))</f>
        <v>72</v>
      </c>
      <c r="Y5139" s="9" t="str">
        <f>IF(E5139="Cancelled","Excluded",IF(D5139="",IF((SLA_Policy!$B$8-B5139)*24&gt;X5139,"Open - Breached","Open - On Track"),IF((D5139-B5139)*24&lt;=X5139,"Met","Breached")))</f>
        <v>Breached</v>
      </c>
    </row>
    <row r="5140" spans="1:25" x14ac:dyDescent="0.25">
      <c r="A5140" s="9" t="s">
        <v>8757</v>
      </c>
      <c r="B5140" s="23">
        <v>46079.341666666704</v>
      </c>
      <c r="C5140" s="23">
        <v>46079.345138888901</v>
      </c>
      <c r="D5140" s="23">
        <v>46079.3840277778</v>
      </c>
      <c r="E5140" s="9" t="s">
        <v>212</v>
      </c>
      <c r="F5140" s="9" t="s">
        <v>188</v>
      </c>
      <c r="G5140" s="9" t="s">
        <v>213</v>
      </c>
      <c r="H5140" s="9" t="s">
        <v>166</v>
      </c>
      <c r="I5140" s="9" t="s">
        <v>1238</v>
      </c>
      <c r="J5140" s="9" t="s">
        <v>3348</v>
      </c>
      <c r="K5140" s="9" t="s">
        <v>239</v>
      </c>
      <c r="L5140" s="9" t="s">
        <v>371</v>
      </c>
      <c r="M5140" s="9" t="s">
        <v>609</v>
      </c>
      <c r="N5140" s="9" t="s">
        <v>200</v>
      </c>
      <c r="O5140" s="9" t="s">
        <v>181</v>
      </c>
      <c r="P5140" s="9" t="s">
        <v>449</v>
      </c>
      <c r="Q5140" s="9" t="s">
        <v>219</v>
      </c>
      <c r="R5140" s="9">
        <v>0</v>
      </c>
      <c r="S5140" s="9">
        <v>79</v>
      </c>
      <c r="T5140" s="9" t="s">
        <v>343</v>
      </c>
      <c r="U5140" s="9" t="s">
        <v>290</v>
      </c>
      <c r="X5140" s="9">
        <f>INDEX(SLA_Policy!$D$2:$D$5,MATCH(F5140,SLA_Policy!$A$2:$A$5,0))</f>
        <v>72</v>
      </c>
      <c r="Y5140" s="9" t="str">
        <f>IF(E5140="Cancelled","Excluded",IF(D5140="",IF((SLA_Policy!$B$8-B5140)*24&gt;X5140,"Open - Breached","Open - On Track"),IF((D5140-B5140)*24&lt;=X5140,"Met","Breached")))</f>
        <v>Met</v>
      </c>
    </row>
    <row r="5141" spans="1:25" x14ac:dyDescent="0.25">
      <c r="A5141" s="9" t="s">
        <v>8758</v>
      </c>
      <c r="B5141" s="23">
        <v>46079.345833333296</v>
      </c>
      <c r="C5141" s="23">
        <v>46079.405555555597</v>
      </c>
      <c r="D5141" s="23">
        <v>46079.747916666704</v>
      </c>
      <c r="E5141" s="9" t="s">
        <v>212</v>
      </c>
      <c r="F5141" s="9" t="s">
        <v>188</v>
      </c>
      <c r="G5141" s="9" t="s">
        <v>236</v>
      </c>
      <c r="H5141" s="9" t="s">
        <v>164</v>
      </c>
      <c r="I5141" s="9" t="s">
        <v>421</v>
      </c>
      <c r="J5141" s="9" t="s">
        <v>2202</v>
      </c>
      <c r="K5141" s="9" t="s">
        <v>410</v>
      </c>
      <c r="L5141" s="9" t="s">
        <v>104</v>
      </c>
      <c r="M5141" s="9" t="s">
        <v>3588</v>
      </c>
      <c r="N5141" s="9" t="s">
        <v>196</v>
      </c>
      <c r="O5141" s="9" t="s">
        <v>116</v>
      </c>
      <c r="P5141" s="9" t="s">
        <v>218</v>
      </c>
      <c r="Q5141" s="9" t="s">
        <v>219</v>
      </c>
      <c r="R5141" s="9">
        <v>0</v>
      </c>
      <c r="S5141" s="9">
        <v>62</v>
      </c>
      <c r="T5141" s="9" t="s">
        <v>464</v>
      </c>
      <c r="U5141" s="9" t="s">
        <v>242</v>
      </c>
      <c r="X5141" s="9">
        <f>INDEX(SLA_Policy!$D$2:$D$5,MATCH(F5141,SLA_Policy!$A$2:$A$5,0))</f>
        <v>72</v>
      </c>
      <c r="Y5141" s="9" t="str">
        <f>IF(E5141="Cancelled","Excluded",IF(D5141="",IF((SLA_Policy!$B$8-B5141)*24&gt;X5141,"Open - Breached","Open - On Track"),IF((D5141-B5141)*24&lt;=X5141,"Met","Breached")))</f>
        <v>Met</v>
      </c>
    </row>
    <row r="5142" spans="1:25" x14ac:dyDescent="0.25">
      <c r="A5142" s="9" t="s">
        <v>8759</v>
      </c>
      <c r="B5142" s="23">
        <v>46079.346527777801</v>
      </c>
      <c r="C5142" s="23">
        <v>46079.347916666702</v>
      </c>
      <c r="D5142" s="23">
        <v>46079.366666666698</v>
      </c>
      <c r="E5142" s="9" t="s">
        <v>212</v>
      </c>
      <c r="F5142" s="9" t="s">
        <v>188</v>
      </c>
      <c r="G5142" s="9" t="s">
        <v>213</v>
      </c>
      <c r="H5142" s="9" t="s">
        <v>161</v>
      </c>
      <c r="I5142" s="9" t="s">
        <v>389</v>
      </c>
      <c r="J5142" s="9" t="s">
        <v>3059</v>
      </c>
      <c r="K5142" s="9" t="s">
        <v>246</v>
      </c>
      <c r="L5142" s="9" t="s">
        <v>293</v>
      </c>
      <c r="M5142" s="9" t="s">
        <v>8760</v>
      </c>
      <c r="N5142" s="9" t="s">
        <v>198</v>
      </c>
      <c r="O5142" s="9" t="s">
        <v>116</v>
      </c>
      <c r="P5142" s="9" t="s">
        <v>525</v>
      </c>
      <c r="Q5142" s="9" t="s">
        <v>219</v>
      </c>
      <c r="R5142" s="9">
        <v>0</v>
      </c>
      <c r="S5142" s="9">
        <v>4</v>
      </c>
      <c r="U5142" s="9" t="s">
        <v>290</v>
      </c>
      <c r="X5142" s="9">
        <f>INDEX(SLA_Policy!$D$2:$D$5,MATCH(F5142,SLA_Policy!$A$2:$A$5,0))</f>
        <v>72</v>
      </c>
      <c r="Y5142" s="9" t="str">
        <f>IF(E5142="Cancelled","Excluded",IF(D5142="",IF((SLA_Policy!$B$8-B5142)*24&gt;X5142,"Open - Breached","Open - On Track"),IF((D5142-B5142)*24&lt;=X5142,"Met","Breached")))</f>
        <v>Met</v>
      </c>
    </row>
    <row r="5143" spans="1:25" x14ac:dyDescent="0.25">
      <c r="A5143" s="9" t="s">
        <v>8761</v>
      </c>
      <c r="B5143" s="23">
        <v>46079.354861111096</v>
      </c>
      <c r="C5143" s="23">
        <v>46079.359027777798</v>
      </c>
      <c r="D5143" s="23">
        <v>46079.366666666698</v>
      </c>
      <c r="E5143" s="9" t="s">
        <v>212</v>
      </c>
      <c r="F5143" s="9" t="s">
        <v>187</v>
      </c>
      <c r="G5143" s="9" t="s">
        <v>213</v>
      </c>
      <c r="H5143" s="9" t="s">
        <v>161</v>
      </c>
      <c r="I5143" s="9" t="s">
        <v>389</v>
      </c>
      <c r="J5143" s="9" t="s">
        <v>1402</v>
      </c>
      <c r="K5143" s="9" t="s">
        <v>246</v>
      </c>
      <c r="L5143" s="9" t="s">
        <v>216</v>
      </c>
      <c r="M5143" s="9" t="s">
        <v>3627</v>
      </c>
      <c r="N5143" s="9" t="s">
        <v>198</v>
      </c>
      <c r="O5143" s="9" t="s">
        <v>116</v>
      </c>
      <c r="P5143" s="9" t="s">
        <v>258</v>
      </c>
      <c r="Q5143" s="9" t="s">
        <v>219</v>
      </c>
      <c r="R5143" s="9">
        <v>0</v>
      </c>
      <c r="S5143" s="9">
        <v>6</v>
      </c>
      <c r="U5143" s="9" t="s">
        <v>266</v>
      </c>
      <c r="X5143" s="9">
        <f>INDEX(SLA_Policy!$D$2:$D$5,MATCH(F5143,SLA_Policy!$A$2:$A$5,0))</f>
        <v>8</v>
      </c>
      <c r="Y5143" s="9" t="str">
        <f>IF(E5143="Cancelled","Excluded",IF(D5143="",IF((SLA_Policy!$B$8-B5143)*24&gt;X5143,"Open - Breached","Open - On Track"),IF((D5143-B5143)*24&lt;=X5143,"Met","Breached")))</f>
        <v>Met</v>
      </c>
    </row>
    <row r="5144" spans="1:25" x14ac:dyDescent="0.25">
      <c r="A5144" s="9" t="s">
        <v>8762</v>
      </c>
      <c r="B5144" s="23">
        <v>46079.394444444399</v>
      </c>
      <c r="C5144" s="23">
        <v>46079.395833333299</v>
      </c>
      <c r="D5144" s="23">
        <v>46080.316666666702</v>
      </c>
      <c r="E5144" s="9" t="s">
        <v>212</v>
      </c>
      <c r="F5144" s="9" t="s">
        <v>188</v>
      </c>
      <c r="G5144" s="9" t="s">
        <v>213</v>
      </c>
      <c r="H5144" s="9" t="s">
        <v>166</v>
      </c>
      <c r="I5144" s="9" t="s">
        <v>378</v>
      </c>
      <c r="J5144" s="9" t="s">
        <v>8763</v>
      </c>
      <c r="K5144" s="9" t="s">
        <v>303</v>
      </c>
      <c r="L5144" s="9" t="s">
        <v>293</v>
      </c>
      <c r="M5144" s="9" t="s">
        <v>5024</v>
      </c>
      <c r="N5144" s="9" t="s">
        <v>200</v>
      </c>
      <c r="O5144" s="9" t="s">
        <v>180</v>
      </c>
      <c r="P5144" s="9" t="s">
        <v>381</v>
      </c>
      <c r="Q5144" s="9" t="s">
        <v>219</v>
      </c>
      <c r="R5144" s="9">
        <v>0</v>
      </c>
      <c r="S5144" s="9">
        <v>28</v>
      </c>
      <c r="T5144" s="9" t="s">
        <v>220</v>
      </c>
      <c r="U5144" s="9" t="s">
        <v>290</v>
      </c>
      <c r="W5144" s="9">
        <v>5</v>
      </c>
      <c r="X5144" s="9">
        <f>INDEX(SLA_Policy!$D$2:$D$5,MATCH(F5144,SLA_Policy!$A$2:$A$5,0))</f>
        <v>72</v>
      </c>
      <c r="Y5144" s="9" t="str">
        <f>IF(E5144="Cancelled","Excluded",IF(D5144="",IF((SLA_Policy!$B$8-B5144)*24&gt;X5144,"Open - Breached","Open - On Track"),IF((D5144-B5144)*24&lt;=X5144,"Met","Breached")))</f>
        <v>Met</v>
      </c>
    </row>
    <row r="5145" spans="1:25" x14ac:dyDescent="0.25">
      <c r="A5145" s="9" t="s">
        <v>8764</v>
      </c>
      <c r="B5145" s="23">
        <v>46079.395138888904</v>
      </c>
      <c r="C5145" s="23">
        <v>46079.490277777797</v>
      </c>
      <c r="D5145" s="23">
        <v>46079.688194444498</v>
      </c>
      <c r="E5145" s="9" t="s">
        <v>212</v>
      </c>
      <c r="F5145" s="9" t="s">
        <v>189</v>
      </c>
      <c r="G5145" s="9" t="s">
        <v>213</v>
      </c>
      <c r="H5145" s="9" t="s">
        <v>163</v>
      </c>
      <c r="I5145" s="9" t="s">
        <v>405</v>
      </c>
      <c r="J5145" s="9" t="s">
        <v>2746</v>
      </c>
      <c r="K5145" s="9" t="s">
        <v>215</v>
      </c>
      <c r="L5145" s="9" t="s">
        <v>307</v>
      </c>
      <c r="M5145" s="9" t="s">
        <v>1076</v>
      </c>
      <c r="N5145" s="9" t="s">
        <v>196</v>
      </c>
      <c r="O5145" s="9" t="s">
        <v>176</v>
      </c>
      <c r="P5145" s="9" t="s">
        <v>570</v>
      </c>
      <c r="Q5145" s="9" t="s">
        <v>219</v>
      </c>
      <c r="R5145" s="9">
        <v>0</v>
      </c>
      <c r="S5145" s="9">
        <v>18</v>
      </c>
      <c r="U5145" s="9" t="s">
        <v>230</v>
      </c>
      <c r="X5145" s="9">
        <f>INDEX(SLA_Policy!$D$2:$D$5,MATCH(F5145,SLA_Policy!$A$2:$A$5,0))</f>
        <v>120</v>
      </c>
      <c r="Y5145" s="9" t="str">
        <f>IF(E5145="Cancelled","Excluded",IF(D5145="",IF((SLA_Policy!$B$8-B5145)*24&gt;X5145,"Open - Breached","Open - On Track"),IF((D5145-B5145)*24&lt;=X5145,"Met","Breached")))</f>
        <v>Met</v>
      </c>
    </row>
    <row r="5146" spans="1:25" x14ac:dyDescent="0.25">
      <c r="A5146" s="9" t="s">
        <v>8765</v>
      </c>
      <c r="B5146" s="23">
        <v>46079.395833333299</v>
      </c>
      <c r="C5146" s="23">
        <v>46079.398611111101</v>
      </c>
      <c r="D5146" s="23">
        <v>46079.617361111101</v>
      </c>
      <c r="E5146" s="9" t="s">
        <v>212</v>
      </c>
      <c r="F5146" s="9" t="s">
        <v>188</v>
      </c>
      <c r="G5146" s="9" t="s">
        <v>213</v>
      </c>
      <c r="H5146" s="9" t="s">
        <v>163</v>
      </c>
      <c r="I5146" s="9" t="s">
        <v>250</v>
      </c>
      <c r="J5146" s="9" t="s">
        <v>7739</v>
      </c>
      <c r="K5146" s="9" t="s">
        <v>303</v>
      </c>
      <c r="L5146" s="9" t="s">
        <v>216</v>
      </c>
      <c r="M5146" s="9" t="s">
        <v>3483</v>
      </c>
      <c r="N5146" s="9" t="s">
        <v>198</v>
      </c>
      <c r="O5146" s="9" t="s">
        <v>176</v>
      </c>
      <c r="P5146" s="9" t="s">
        <v>253</v>
      </c>
      <c r="Q5146" s="9" t="s">
        <v>219</v>
      </c>
      <c r="R5146" s="9">
        <v>0</v>
      </c>
      <c r="S5146" s="9">
        <v>33</v>
      </c>
      <c r="T5146" s="9" t="s">
        <v>229</v>
      </c>
      <c r="U5146" s="9" t="s">
        <v>376</v>
      </c>
      <c r="W5146" s="9">
        <v>5</v>
      </c>
      <c r="X5146" s="9">
        <f>INDEX(SLA_Policy!$D$2:$D$5,MATCH(F5146,SLA_Policy!$A$2:$A$5,0))</f>
        <v>72</v>
      </c>
      <c r="Y5146" s="9" t="str">
        <f>IF(E5146="Cancelled","Excluded",IF(D5146="",IF((SLA_Policy!$B$8-B5146)*24&gt;X5146,"Open - Breached","Open - On Track"),IF((D5146-B5146)*24&lt;=X5146,"Met","Breached")))</f>
        <v>Met</v>
      </c>
    </row>
    <row r="5147" spans="1:25" x14ac:dyDescent="0.25">
      <c r="A5147" s="9" t="s">
        <v>8766</v>
      </c>
      <c r="B5147" s="23">
        <v>46079.396527777797</v>
      </c>
      <c r="C5147" s="23">
        <v>46079.402777777803</v>
      </c>
      <c r="D5147" s="23">
        <v>46080.395138888904</v>
      </c>
      <c r="E5147" s="9" t="s">
        <v>212</v>
      </c>
      <c r="F5147" s="9" t="s">
        <v>188</v>
      </c>
      <c r="G5147" s="9" t="s">
        <v>236</v>
      </c>
      <c r="H5147" s="9" t="s">
        <v>161</v>
      </c>
      <c r="I5147" s="9" t="s">
        <v>237</v>
      </c>
      <c r="J5147" s="9" t="s">
        <v>5682</v>
      </c>
      <c r="K5147" s="9" t="s">
        <v>262</v>
      </c>
      <c r="L5147" s="9" t="s">
        <v>311</v>
      </c>
      <c r="M5147" s="9" t="s">
        <v>3618</v>
      </c>
      <c r="N5147" s="9" t="s">
        <v>198</v>
      </c>
      <c r="O5147" s="9" t="s">
        <v>177</v>
      </c>
      <c r="P5147" s="9" t="s">
        <v>241</v>
      </c>
      <c r="Q5147" s="9" t="s">
        <v>219</v>
      </c>
      <c r="R5147" s="9">
        <v>0</v>
      </c>
      <c r="S5147" s="9">
        <v>13</v>
      </c>
      <c r="U5147" s="9" t="s">
        <v>242</v>
      </c>
      <c r="W5147" s="9">
        <v>4</v>
      </c>
      <c r="X5147" s="9">
        <f>INDEX(SLA_Policy!$D$2:$D$5,MATCH(F5147,SLA_Policy!$A$2:$A$5,0))</f>
        <v>72</v>
      </c>
      <c r="Y5147" s="9" t="str">
        <f>IF(E5147="Cancelled","Excluded",IF(D5147="",IF((SLA_Policy!$B$8-B5147)*24&gt;X5147,"Open - Breached","Open - On Track"),IF((D5147-B5147)*24&lt;=X5147,"Met","Breached")))</f>
        <v>Met</v>
      </c>
    </row>
    <row r="5148" spans="1:25" x14ac:dyDescent="0.25">
      <c r="A5148" s="9" t="s">
        <v>8767</v>
      </c>
      <c r="B5148" s="23">
        <v>46079.397916666698</v>
      </c>
      <c r="C5148" s="23">
        <v>46079.407638888901</v>
      </c>
      <c r="D5148" s="23">
        <v>46079.708333333299</v>
      </c>
      <c r="E5148" s="9" t="s">
        <v>212</v>
      </c>
      <c r="F5148" s="9" t="s">
        <v>188</v>
      </c>
      <c r="G5148" s="9" t="s">
        <v>213</v>
      </c>
      <c r="H5148" s="9" t="s">
        <v>162</v>
      </c>
      <c r="I5148" s="9" t="s">
        <v>416</v>
      </c>
      <c r="J5148" s="9" t="s">
        <v>957</v>
      </c>
      <c r="K5148" s="9" t="s">
        <v>225</v>
      </c>
      <c r="L5148" s="9" t="s">
        <v>395</v>
      </c>
      <c r="M5148" s="9" t="s">
        <v>700</v>
      </c>
      <c r="N5148" s="9" t="s">
        <v>196</v>
      </c>
      <c r="O5148" s="9" t="s">
        <v>179</v>
      </c>
      <c r="P5148" s="9" t="s">
        <v>313</v>
      </c>
      <c r="Q5148" s="9" t="s">
        <v>219</v>
      </c>
      <c r="R5148" s="9">
        <v>0</v>
      </c>
      <c r="S5148" s="9">
        <v>12</v>
      </c>
      <c r="U5148" s="9" t="s">
        <v>661</v>
      </c>
      <c r="X5148" s="9">
        <f>INDEX(SLA_Policy!$D$2:$D$5,MATCH(F5148,SLA_Policy!$A$2:$A$5,0))</f>
        <v>72</v>
      </c>
      <c r="Y5148" s="9" t="str">
        <f>IF(E5148="Cancelled","Excluded",IF(D5148="",IF((SLA_Policy!$B$8-B5148)*24&gt;X5148,"Open - Breached","Open - On Track"),IF((D5148-B5148)*24&lt;=X5148,"Met","Breached")))</f>
        <v>Met</v>
      </c>
    </row>
    <row r="5149" spans="1:25" x14ac:dyDescent="0.25">
      <c r="A5149" s="9" t="s">
        <v>8768</v>
      </c>
      <c r="B5149" s="23">
        <v>46079.398611111101</v>
      </c>
      <c r="C5149" s="23">
        <v>46079.410416666702</v>
      </c>
      <c r="D5149" s="23">
        <v>46083.386805555601</v>
      </c>
      <c r="E5149" s="9" t="s">
        <v>212</v>
      </c>
      <c r="F5149" s="9" t="s">
        <v>189</v>
      </c>
      <c r="G5149" s="9" t="s">
        <v>236</v>
      </c>
      <c r="H5149" s="9" t="s">
        <v>162</v>
      </c>
      <c r="I5149" s="9" t="s">
        <v>280</v>
      </c>
      <c r="J5149" s="9" t="s">
        <v>8769</v>
      </c>
      <c r="K5149" s="9" t="s">
        <v>262</v>
      </c>
      <c r="L5149" s="9" t="s">
        <v>311</v>
      </c>
      <c r="M5149" s="9" t="s">
        <v>8587</v>
      </c>
      <c r="N5149" s="9" t="s">
        <v>196</v>
      </c>
      <c r="O5149" s="9" t="s">
        <v>179</v>
      </c>
      <c r="P5149" s="9" t="s">
        <v>264</v>
      </c>
      <c r="Q5149" s="9" t="s">
        <v>219</v>
      </c>
      <c r="R5149" s="9">
        <v>1</v>
      </c>
      <c r="S5149" s="9">
        <v>32</v>
      </c>
      <c r="U5149" s="9" t="s">
        <v>242</v>
      </c>
      <c r="W5149" s="9">
        <v>4</v>
      </c>
      <c r="X5149" s="9">
        <f>INDEX(SLA_Policy!$D$2:$D$5,MATCH(F5149,SLA_Policy!$A$2:$A$5,0))</f>
        <v>120</v>
      </c>
      <c r="Y5149" s="9" t="str">
        <f>IF(E5149="Cancelled","Excluded",IF(D5149="",IF((SLA_Policy!$B$8-B5149)*24&gt;X5149,"Open - Breached","Open - On Track"),IF((D5149-B5149)*24&lt;=X5149,"Met","Breached")))</f>
        <v>Met</v>
      </c>
    </row>
    <row r="5150" spans="1:25" x14ac:dyDescent="0.25">
      <c r="A5150" s="9" t="s">
        <v>8770</v>
      </c>
      <c r="B5150" s="23">
        <v>46079.404861111099</v>
      </c>
      <c r="C5150" s="23">
        <v>46079.412499999999</v>
      </c>
      <c r="D5150" s="23">
        <v>46080.369444444397</v>
      </c>
      <c r="E5150" s="9" t="s">
        <v>212</v>
      </c>
      <c r="F5150" s="9" t="s">
        <v>188</v>
      </c>
      <c r="G5150" s="9" t="s">
        <v>213</v>
      </c>
      <c r="H5150" s="9" t="s">
        <v>167</v>
      </c>
      <c r="I5150" s="9" t="s">
        <v>362</v>
      </c>
      <c r="J5150" s="9" t="s">
        <v>8771</v>
      </c>
      <c r="K5150" s="9" t="s">
        <v>215</v>
      </c>
      <c r="L5150" s="9" t="s">
        <v>104</v>
      </c>
      <c r="M5150" s="9" t="s">
        <v>1582</v>
      </c>
      <c r="N5150" s="9" t="s">
        <v>198</v>
      </c>
      <c r="O5150" s="9" t="s">
        <v>116</v>
      </c>
      <c r="P5150" s="9" t="s">
        <v>258</v>
      </c>
      <c r="Q5150" s="9" t="s">
        <v>219</v>
      </c>
      <c r="R5150" s="9">
        <v>1</v>
      </c>
      <c r="S5150" s="9">
        <v>69</v>
      </c>
      <c r="U5150" s="9" t="s">
        <v>376</v>
      </c>
      <c r="X5150" s="9">
        <f>INDEX(SLA_Policy!$D$2:$D$5,MATCH(F5150,SLA_Policy!$A$2:$A$5,0))</f>
        <v>72</v>
      </c>
      <c r="Y5150" s="9" t="str">
        <f>IF(E5150="Cancelled","Excluded",IF(D5150="",IF((SLA_Policy!$B$8-B5150)*24&gt;X5150,"Open - Breached","Open - On Track"),IF((D5150-B5150)*24&lt;=X5150,"Met","Breached")))</f>
        <v>Met</v>
      </c>
    </row>
    <row r="5151" spans="1:25" x14ac:dyDescent="0.25">
      <c r="A5151" s="9" t="s">
        <v>8772</v>
      </c>
      <c r="B5151" s="23">
        <v>46079.411111111098</v>
      </c>
      <c r="C5151" s="23">
        <v>46079.465972222199</v>
      </c>
      <c r="D5151" s="23">
        <v>46080.489583333299</v>
      </c>
      <c r="E5151" s="9" t="s">
        <v>212</v>
      </c>
      <c r="F5151" s="9" t="s">
        <v>189</v>
      </c>
      <c r="G5151" s="9" t="s">
        <v>213</v>
      </c>
      <c r="H5151" s="9" t="s">
        <v>162</v>
      </c>
      <c r="I5151" s="9" t="s">
        <v>345</v>
      </c>
      <c r="J5151" s="9" t="s">
        <v>1136</v>
      </c>
      <c r="K5151" s="9" t="s">
        <v>246</v>
      </c>
      <c r="L5151" s="9" t="s">
        <v>371</v>
      </c>
      <c r="M5151" s="9" t="s">
        <v>644</v>
      </c>
      <c r="N5151" s="9" t="s">
        <v>196</v>
      </c>
      <c r="O5151" s="9" t="s">
        <v>179</v>
      </c>
      <c r="P5151" s="9" t="s">
        <v>284</v>
      </c>
      <c r="Q5151" s="9" t="s">
        <v>219</v>
      </c>
      <c r="R5151" s="9">
        <v>0</v>
      </c>
      <c r="S5151" s="9">
        <v>25</v>
      </c>
      <c r="U5151" s="9" t="s">
        <v>266</v>
      </c>
      <c r="X5151" s="9">
        <f>INDEX(SLA_Policy!$D$2:$D$5,MATCH(F5151,SLA_Policy!$A$2:$A$5,0))</f>
        <v>120</v>
      </c>
      <c r="Y5151" s="9" t="str">
        <f>IF(E5151="Cancelled","Excluded",IF(D5151="",IF((SLA_Policy!$B$8-B5151)*24&gt;X5151,"Open - Breached","Open - On Track"),IF((D5151-B5151)*24&lt;=X5151,"Met","Breached")))</f>
        <v>Met</v>
      </c>
    </row>
    <row r="5152" spans="1:25" x14ac:dyDescent="0.25">
      <c r="A5152" s="9" t="s">
        <v>8773</v>
      </c>
      <c r="B5152" s="23">
        <v>46079.412499999999</v>
      </c>
      <c r="C5152" s="23">
        <v>46079.4375</v>
      </c>
      <c r="D5152" s="23">
        <v>46079.613194444399</v>
      </c>
      <c r="E5152" s="9" t="s">
        <v>212</v>
      </c>
      <c r="F5152" s="9" t="s">
        <v>189</v>
      </c>
      <c r="G5152" s="9" t="s">
        <v>213</v>
      </c>
      <c r="H5152" s="9" t="s">
        <v>167</v>
      </c>
      <c r="I5152" s="9" t="s">
        <v>684</v>
      </c>
      <c r="J5152" s="9" t="s">
        <v>2364</v>
      </c>
      <c r="K5152" s="9" t="s">
        <v>239</v>
      </c>
      <c r="L5152" s="9" t="s">
        <v>226</v>
      </c>
      <c r="M5152" s="9" t="s">
        <v>973</v>
      </c>
      <c r="N5152" s="9" t="s">
        <v>200</v>
      </c>
      <c r="O5152" s="9" t="s">
        <v>116</v>
      </c>
      <c r="P5152" s="9" t="s">
        <v>551</v>
      </c>
      <c r="Q5152" s="9" t="s">
        <v>219</v>
      </c>
      <c r="R5152" s="9">
        <v>0</v>
      </c>
      <c r="S5152" s="9">
        <v>20</v>
      </c>
      <c r="U5152" s="9" t="s">
        <v>376</v>
      </c>
      <c r="X5152" s="9">
        <f>INDEX(SLA_Policy!$D$2:$D$5,MATCH(F5152,SLA_Policy!$A$2:$A$5,0))</f>
        <v>120</v>
      </c>
      <c r="Y5152" s="9" t="str">
        <f>IF(E5152="Cancelled","Excluded",IF(D5152="",IF((SLA_Policy!$B$8-B5152)*24&gt;X5152,"Open - Breached","Open - On Track"),IF((D5152-B5152)*24&lt;=X5152,"Met","Breached")))</f>
        <v>Met</v>
      </c>
    </row>
    <row r="5153" spans="1:25" x14ac:dyDescent="0.25">
      <c r="A5153" s="9" t="s">
        <v>8774</v>
      </c>
      <c r="B5153" s="23">
        <v>46079.420138888898</v>
      </c>
      <c r="C5153" s="23">
        <v>46079.492361111101</v>
      </c>
      <c r="D5153" s="23">
        <v>46080.313194444498</v>
      </c>
      <c r="E5153" s="9" t="s">
        <v>212</v>
      </c>
      <c r="F5153" s="9" t="s">
        <v>189</v>
      </c>
      <c r="G5153" s="9" t="s">
        <v>213</v>
      </c>
      <c r="H5153" s="9" t="s">
        <v>167</v>
      </c>
      <c r="I5153" s="9" t="s">
        <v>349</v>
      </c>
      <c r="J5153" s="9" t="s">
        <v>2105</v>
      </c>
      <c r="K5153" s="9" t="s">
        <v>246</v>
      </c>
      <c r="L5153" s="9" t="s">
        <v>371</v>
      </c>
      <c r="M5153" s="9" t="s">
        <v>375</v>
      </c>
      <c r="N5153" s="9" t="s">
        <v>196</v>
      </c>
      <c r="O5153" s="9" t="s">
        <v>180</v>
      </c>
      <c r="P5153" s="9" t="s">
        <v>278</v>
      </c>
      <c r="Q5153" s="9" t="s">
        <v>219</v>
      </c>
      <c r="R5153" s="9">
        <v>0</v>
      </c>
      <c r="S5153" s="9">
        <v>13</v>
      </c>
      <c r="U5153" s="9" t="s">
        <v>266</v>
      </c>
      <c r="X5153" s="9">
        <f>INDEX(SLA_Policy!$D$2:$D$5,MATCH(F5153,SLA_Policy!$A$2:$A$5,0))</f>
        <v>120</v>
      </c>
      <c r="Y5153" s="9" t="str">
        <f>IF(E5153="Cancelled","Excluded",IF(D5153="",IF((SLA_Policy!$B$8-B5153)*24&gt;X5153,"Open - Breached","Open - On Track"),IF((D5153-B5153)*24&lt;=X5153,"Met","Breached")))</f>
        <v>Met</v>
      </c>
    </row>
    <row r="5154" spans="1:25" x14ac:dyDescent="0.25">
      <c r="A5154" s="9" t="s">
        <v>8775</v>
      </c>
      <c r="B5154" s="23">
        <v>46079.426388888904</v>
      </c>
      <c r="C5154" s="23">
        <v>46079.442361111098</v>
      </c>
      <c r="D5154" s="23">
        <v>46080.659722222197</v>
      </c>
      <c r="E5154" s="9" t="s">
        <v>212</v>
      </c>
      <c r="F5154" s="9" t="s">
        <v>189</v>
      </c>
      <c r="G5154" s="9" t="s">
        <v>213</v>
      </c>
      <c r="H5154" s="9" t="s">
        <v>166</v>
      </c>
      <c r="I5154" s="9" t="s">
        <v>378</v>
      </c>
      <c r="J5154" s="9" t="s">
        <v>4830</v>
      </c>
      <c r="K5154" s="9" t="s">
        <v>246</v>
      </c>
      <c r="L5154" s="9" t="s">
        <v>270</v>
      </c>
      <c r="M5154" s="9" t="s">
        <v>1502</v>
      </c>
      <c r="N5154" s="9" t="s">
        <v>196</v>
      </c>
      <c r="O5154" s="9" t="s">
        <v>180</v>
      </c>
      <c r="P5154" s="9" t="s">
        <v>278</v>
      </c>
      <c r="Q5154" s="9" t="s">
        <v>219</v>
      </c>
      <c r="R5154" s="9">
        <v>0</v>
      </c>
      <c r="S5154" s="9">
        <v>149</v>
      </c>
      <c r="T5154" s="9" t="s">
        <v>220</v>
      </c>
      <c r="U5154" s="9" t="s">
        <v>290</v>
      </c>
      <c r="W5154" s="9">
        <v>4</v>
      </c>
      <c r="X5154" s="9">
        <f>INDEX(SLA_Policy!$D$2:$D$5,MATCH(F5154,SLA_Policy!$A$2:$A$5,0))</f>
        <v>120</v>
      </c>
      <c r="Y5154" s="9" t="str">
        <f>IF(E5154="Cancelled","Excluded",IF(D5154="",IF((SLA_Policy!$B$8-B5154)*24&gt;X5154,"Open - Breached","Open - On Track"),IF((D5154-B5154)*24&lt;=X5154,"Met","Breached")))</f>
        <v>Met</v>
      </c>
    </row>
    <row r="5155" spans="1:25" x14ac:dyDescent="0.25">
      <c r="A5155" s="9" t="s">
        <v>8776</v>
      </c>
      <c r="B5155" s="23">
        <v>46079.443749999999</v>
      </c>
      <c r="C5155" s="23">
        <v>46079.444444444503</v>
      </c>
      <c r="D5155" s="23">
        <v>46079.556944444397</v>
      </c>
      <c r="E5155" s="9" t="s">
        <v>212</v>
      </c>
      <c r="F5155" s="9" t="s">
        <v>187</v>
      </c>
      <c r="G5155" s="9" t="s">
        <v>213</v>
      </c>
      <c r="H5155" s="9" t="s">
        <v>163</v>
      </c>
      <c r="I5155" s="9" t="s">
        <v>223</v>
      </c>
      <c r="J5155" s="9" t="s">
        <v>8777</v>
      </c>
      <c r="K5155" s="9" t="s">
        <v>246</v>
      </c>
      <c r="L5155" s="9" t="s">
        <v>293</v>
      </c>
      <c r="M5155" s="9" t="s">
        <v>5669</v>
      </c>
      <c r="N5155" s="9" t="s">
        <v>198</v>
      </c>
      <c r="O5155" s="9" t="s">
        <v>176</v>
      </c>
      <c r="P5155" s="9" t="s">
        <v>253</v>
      </c>
      <c r="Q5155" s="9" t="s">
        <v>273</v>
      </c>
      <c r="R5155" s="9">
        <v>0</v>
      </c>
      <c r="S5155" s="9">
        <v>103</v>
      </c>
      <c r="T5155" s="9" t="s">
        <v>136</v>
      </c>
      <c r="U5155" s="9" t="s">
        <v>376</v>
      </c>
      <c r="W5155" s="9">
        <v>4</v>
      </c>
      <c r="X5155" s="9">
        <f>INDEX(SLA_Policy!$D$2:$D$5,MATCH(F5155,SLA_Policy!$A$2:$A$5,0))</f>
        <v>8</v>
      </c>
      <c r="Y5155" s="9" t="str">
        <f>IF(E5155="Cancelled","Excluded",IF(D5155="",IF((SLA_Policy!$B$8-B5155)*24&gt;X5155,"Open - Breached","Open - On Track"),IF((D5155-B5155)*24&lt;=X5155,"Met","Breached")))</f>
        <v>Met</v>
      </c>
    </row>
    <row r="5156" spans="1:25" x14ac:dyDescent="0.25">
      <c r="A5156" s="9" t="s">
        <v>8778</v>
      </c>
      <c r="B5156" s="23">
        <v>46079.445833333302</v>
      </c>
      <c r="C5156" s="23">
        <v>46079.451388888898</v>
      </c>
      <c r="D5156" s="23">
        <v>46079.509722222203</v>
      </c>
      <c r="E5156" s="9" t="s">
        <v>212</v>
      </c>
      <c r="F5156" s="9" t="s">
        <v>188</v>
      </c>
      <c r="G5156" s="9" t="s">
        <v>213</v>
      </c>
      <c r="H5156" s="9" t="s">
        <v>161</v>
      </c>
      <c r="I5156" s="9" t="s">
        <v>454</v>
      </c>
      <c r="J5156" s="9" t="s">
        <v>1549</v>
      </c>
      <c r="K5156" s="9" t="s">
        <v>225</v>
      </c>
      <c r="L5156" s="9" t="s">
        <v>311</v>
      </c>
      <c r="M5156" s="9" t="s">
        <v>3704</v>
      </c>
      <c r="N5156" s="9" t="s">
        <v>200</v>
      </c>
      <c r="O5156" s="9" t="s">
        <v>116</v>
      </c>
      <c r="P5156" s="9" t="s">
        <v>525</v>
      </c>
      <c r="Q5156" s="9" t="s">
        <v>219</v>
      </c>
      <c r="R5156" s="9">
        <v>0</v>
      </c>
      <c r="S5156" s="9">
        <v>12</v>
      </c>
      <c r="U5156" s="9" t="s">
        <v>376</v>
      </c>
      <c r="W5156" s="9">
        <v>5</v>
      </c>
      <c r="X5156" s="9">
        <f>INDEX(SLA_Policy!$D$2:$D$5,MATCH(F5156,SLA_Policy!$A$2:$A$5,0))</f>
        <v>72</v>
      </c>
      <c r="Y5156" s="9" t="str">
        <f>IF(E5156="Cancelled","Excluded",IF(D5156="",IF((SLA_Policy!$B$8-B5156)*24&gt;X5156,"Open - Breached","Open - On Track"),IF((D5156-B5156)*24&lt;=X5156,"Met","Breached")))</f>
        <v>Met</v>
      </c>
    </row>
    <row r="5157" spans="1:25" x14ac:dyDescent="0.25">
      <c r="A5157" s="9" t="s">
        <v>8779</v>
      </c>
      <c r="B5157" s="23">
        <v>46079.445833333302</v>
      </c>
      <c r="C5157" s="23">
        <v>46079.4506944444</v>
      </c>
      <c r="D5157" s="23">
        <v>46079.527083333298</v>
      </c>
      <c r="E5157" s="9" t="s">
        <v>212</v>
      </c>
      <c r="F5157" s="9" t="s">
        <v>186</v>
      </c>
      <c r="G5157" s="9" t="s">
        <v>213</v>
      </c>
      <c r="H5157" s="9" t="s">
        <v>162</v>
      </c>
      <c r="I5157" s="9" t="s">
        <v>244</v>
      </c>
      <c r="J5157" s="9" t="s">
        <v>561</v>
      </c>
      <c r="K5157" s="9" t="s">
        <v>246</v>
      </c>
      <c r="L5157" s="9" t="s">
        <v>216</v>
      </c>
      <c r="M5157" s="9" t="s">
        <v>2532</v>
      </c>
      <c r="N5157" s="9" t="s">
        <v>196</v>
      </c>
      <c r="O5157" s="9" t="s">
        <v>179</v>
      </c>
      <c r="P5157" s="9" t="s">
        <v>284</v>
      </c>
      <c r="Q5157" s="9" t="s">
        <v>273</v>
      </c>
      <c r="R5157" s="9">
        <v>1</v>
      </c>
      <c r="S5157" s="9">
        <v>109</v>
      </c>
      <c r="U5157" s="9" t="s">
        <v>248</v>
      </c>
      <c r="W5157" s="9">
        <v>2</v>
      </c>
      <c r="X5157" s="9">
        <f>INDEX(SLA_Policy!$D$2:$D$5,MATCH(F5157,SLA_Policy!$A$2:$A$5,0))</f>
        <v>4</v>
      </c>
      <c r="Y5157" s="9" t="str">
        <f>IF(E5157="Cancelled","Excluded",IF(D5157="",IF((SLA_Policy!$B$8-B5157)*24&gt;X5157,"Open - Breached","Open - On Track"),IF((D5157-B5157)*24&lt;=X5157,"Met","Breached")))</f>
        <v>Met</v>
      </c>
    </row>
    <row r="5158" spans="1:25" x14ac:dyDescent="0.25">
      <c r="A5158" s="9" t="s">
        <v>8780</v>
      </c>
      <c r="B5158" s="23">
        <v>46079.447222222203</v>
      </c>
      <c r="C5158" s="23">
        <v>46079.461805555598</v>
      </c>
      <c r="D5158" s="23">
        <v>46079.522916666698</v>
      </c>
      <c r="E5158" s="9" t="s">
        <v>212</v>
      </c>
      <c r="F5158" s="9" t="s">
        <v>188</v>
      </c>
      <c r="G5158" s="9" t="s">
        <v>213</v>
      </c>
      <c r="H5158" s="9" t="s">
        <v>161</v>
      </c>
      <c r="I5158" s="9" t="s">
        <v>389</v>
      </c>
      <c r="J5158" s="9" t="s">
        <v>1981</v>
      </c>
      <c r="K5158" s="9" t="s">
        <v>262</v>
      </c>
      <c r="L5158" s="9" t="s">
        <v>226</v>
      </c>
      <c r="M5158" s="9" t="s">
        <v>2802</v>
      </c>
      <c r="N5158" s="9" t="s">
        <v>196</v>
      </c>
      <c r="O5158" s="9" t="s">
        <v>116</v>
      </c>
      <c r="P5158" s="9" t="s">
        <v>218</v>
      </c>
      <c r="Q5158" s="9" t="s">
        <v>219</v>
      </c>
      <c r="R5158" s="9">
        <v>0</v>
      </c>
      <c r="S5158" s="9">
        <v>5</v>
      </c>
      <c r="U5158" s="9" t="s">
        <v>221</v>
      </c>
      <c r="X5158" s="9">
        <f>INDEX(SLA_Policy!$D$2:$D$5,MATCH(F5158,SLA_Policy!$A$2:$A$5,0))</f>
        <v>72</v>
      </c>
      <c r="Y5158" s="9" t="str">
        <f>IF(E5158="Cancelled","Excluded",IF(D5158="",IF((SLA_Policy!$B$8-B5158)*24&gt;X5158,"Open - Breached","Open - On Track"),IF((D5158-B5158)*24&lt;=X5158,"Met","Breached")))</f>
        <v>Met</v>
      </c>
    </row>
    <row r="5159" spans="1:25" x14ac:dyDescent="0.25">
      <c r="A5159" s="9" t="s">
        <v>8781</v>
      </c>
      <c r="B5159" s="23">
        <v>46079.461111111101</v>
      </c>
      <c r="C5159" s="23">
        <v>46079.593055555597</v>
      </c>
      <c r="D5159" s="23">
        <v>46083.322222222203</v>
      </c>
      <c r="E5159" s="9" t="s">
        <v>212</v>
      </c>
      <c r="F5159" s="9" t="s">
        <v>189</v>
      </c>
      <c r="G5159" s="9" t="s">
        <v>236</v>
      </c>
      <c r="H5159" s="9" t="s">
        <v>164</v>
      </c>
      <c r="I5159" s="9" t="s">
        <v>421</v>
      </c>
      <c r="J5159" s="9" t="s">
        <v>2202</v>
      </c>
      <c r="K5159" s="9" t="s">
        <v>246</v>
      </c>
      <c r="L5159" s="9" t="s">
        <v>311</v>
      </c>
      <c r="M5159" s="9" t="s">
        <v>510</v>
      </c>
      <c r="N5159" s="9" t="s">
        <v>196</v>
      </c>
      <c r="O5159" s="9" t="s">
        <v>180</v>
      </c>
      <c r="P5159" s="9" t="s">
        <v>318</v>
      </c>
      <c r="Q5159" s="9" t="s">
        <v>219</v>
      </c>
      <c r="R5159" s="9">
        <v>0</v>
      </c>
      <c r="S5159" s="9">
        <v>31</v>
      </c>
      <c r="T5159" s="9" t="s">
        <v>464</v>
      </c>
      <c r="U5159" s="9" t="s">
        <v>242</v>
      </c>
      <c r="X5159" s="9">
        <f>INDEX(SLA_Policy!$D$2:$D$5,MATCH(F5159,SLA_Policy!$A$2:$A$5,0))</f>
        <v>120</v>
      </c>
      <c r="Y5159" s="9" t="str">
        <f>IF(E5159="Cancelled","Excluded",IF(D5159="",IF((SLA_Policy!$B$8-B5159)*24&gt;X5159,"Open - Breached","Open - On Track"),IF((D5159-B5159)*24&lt;=X5159,"Met","Breached")))</f>
        <v>Met</v>
      </c>
    </row>
    <row r="5160" spans="1:25" x14ac:dyDescent="0.25">
      <c r="A5160" s="9" t="s">
        <v>8782</v>
      </c>
      <c r="B5160" s="23">
        <v>46079.471527777801</v>
      </c>
      <c r="C5160" s="23">
        <v>46079.606249999997</v>
      </c>
      <c r="D5160" s="23">
        <v>46079.693749999999</v>
      </c>
      <c r="E5160" s="9" t="s">
        <v>212</v>
      </c>
      <c r="F5160" s="9" t="s">
        <v>188</v>
      </c>
      <c r="G5160" s="9" t="s">
        <v>213</v>
      </c>
      <c r="H5160" s="9" t="s">
        <v>162</v>
      </c>
      <c r="I5160" s="9" t="s">
        <v>244</v>
      </c>
      <c r="J5160" s="9" t="s">
        <v>3212</v>
      </c>
      <c r="K5160" s="9" t="s">
        <v>262</v>
      </c>
      <c r="L5160" s="9" t="s">
        <v>104</v>
      </c>
      <c r="M5160" s="9" t="s">
        <v>3039</v>
      </c>
      <c r="N5160" s="9" t="s">
        <v>196</v>
      </c>
      <c r="O5160" s="9" t="s">
        <v>179</v>
      </c>
      <c r="P5160" s="9" t="s">
        <v>264</v>
      </c>
      <c r="Q5160" s="9" t="s">
        <v>219</v>
      </c>
      <c r="R5160" s="9">
        <v>0</v>
      </c>
      <c r="S5160" s="9">
        <v>31</v>
      </c>
      <c r="U5160" s="9" t="s">
        <v>248</v>
      </c>
      <c r="X5160" s="9">
        <f>INDEX(SLA_Policy!$D$2:$D$5,MATCH(F5160,SLA_Policy!$A$2:$A$5,0))</f>
        <v>72</v>
      </c>
      <c r="Y5160" s="9" t="str">
        <f>IF(E5160="Cancelled","Excluded",IF(D5160="",IF((SLA_Policy!$B$8-B5160)*24&gt;X5160,"Open - Breached","Open - On Track"),IF((D5160-B5160)*24&lt;=X5160,"Met","Breached")))</f>
        <v>Met</v>
      </c>
    </row>
    <row r="5161" spans="1:25" x14ac:dyDescent="0.25">
      <c r="A5161" s="9" t="s">
        <v>8783</v>
      </c>
      <c r="B5161" s="23">
        <v>46079.477083333302</v>
      </c>
      <c r="C5161" s="23">
        <v>46079.483333333301</v>
      </c>
      <c r="D5161" s="23">
        <v>46083.391666666699</v>
      </c>
      <c r="E5161" s="9" t="s">
        <v>212</v>
      </c>
      <c r="F5161" s="9" t="s">
        <v>188</v>
      </c>
      <c r="G5161" s="9" t="s">
        <v>213</v>
      </c>
      <c r="H5161" s="9" t="s">
        <v>164</v>
      </c>
      <c r="I5161" s="9" t="s">
        <v>260</v>
      </c>
      <c r="J5161" s="9" t="s">
        <v>5757</v>
      </c>
      <c r="K5161" s="9" t="s">
        <v>410</v>
      </c>
      <c r="L5161" s="9" t="s">
        <v>104</v>
      </c>
      <c r="M5161" s="9" t="s">
        <v>706</v>
      </c>
      <c r="N5161" s="9" t="s">
        <v>196</v>
      </c>
      <c r="O5161" s="9" t="s">
        <v>179</v>
      </c>
      <c r="P5161" s="9" t="s">
        <v>284</v>
      </c>
      <c r="Q5161" s="9" t="s">
        <v>273</v>
      </c>
      <c r="R5161" s="9">
        <v>0</v>
      </c>
      <c r="S5161" s="9">
        <v>37</v>
      </c>
      <c r="T5161" s="9" t="s">
        <v>265</v>
      </c>
      <c r="U5161" s="9" t="s">
        <v>266</v>
      </c>
      <c r="X5161" s="9">
        <f>INDEX(SLA_Policy!$D$2:$D$5,MATCH(F5161,SLA_Policy!$A$2:$A$5,0))</f>
        <v>72</v>
      </c>
      <c r="Y5161" s="9" t="str">
        <f>IF(E5161="Cancelled","Excluded",IF(D5161="",IF((SLA_Policy!$B$8-B5161)*24&gt;X5161,"Open - Breached","Open - On Track"),IF((D5161-B5161)*24&lt;=X5161,"Met","Breached")))</f>
        <v>Breached</v>
      </c>
    </row>
    <row r="5162" spans="1:25" x14ac:dyDescent="0.25">
      <c r="A5162" s="9" t="s">
        <v>8784</v>
      </c>
      <c r="B5162" s="23">
        <v>46079.530555555597</v>
      </c>
      <c r="C5162" s="23">
        <v>46079.535416666702</v>
      </c>
      <c r="D5162" s="23">
        <v>46079.645138888904</v>
      </c>
      <c r="E5162" s="9" t="s">
        <v>212</v>
      </c>
      <c r="F5162" s="9" t="s">
        <v>188</v>
      </c>
      <c r="G5162" s="9" t="s">
        <v>213</v>
      </c>
      <c r="H5162" s="9" t="s">
        <v>161</v>
      </c>
      <c r="I5162" s="9" t="s">
        <v>389</v>
      </c>
      <c r="J5162" s="9" t="s">
        <v>8785</v>
      </c>
      <c r="K5162" s="9" t="s">
        <v>239</v>
      </c>
      <c r="L5162" s="9" t="s">
        <v>307</v>
      </c>
      <c r="M5162" s="9" t="s">
        <v>1823</v>
      </c>
      <c r="N5162" s="9" t="s">
        <v>198</v>
      </c>
      <c r="O5162" s="9" t="s">
        <v>116</v>
      </c>
      <c r="P5162" s="9" t="s">
        <v>551</v>
      </c>
      <c r="Q5162" s="9" t="s">
        <v>219</v>
      </c>
      <c r="R5162" s="9">
        <v>1</v>
      </c>
      <c r="S5162" s="9">
        <v>6</v>
      </c>
      <c r="U5162" s="9" t="s">
        <v>290</v>
      </c>
      <c r="X5162" s="9">
        <f>INDEX(SLA_Policy!$D$2:$D$5,MATCH(F5162,SLA_Policy!$A$2:$A$5,0))</f>
        <v>72</v>
      </c>
      <c r="Y5162" s="9" t="str">
        <f>IF(E5162="Cancelled","Excluded",IF(D5162="",IF((SLA_Policy!$B$8-B5162)*24&gt;X5162,"Open - Breached","Open - On Track"),IF((D5162-B5162)*24&lt;=X5162,"Met","Breached")))</f>
        <v>Met</v>
      </c>
    </row>
    <row r="5163" spans="1:25" x14ac:dyDescent="0.25">
      <c r="A5163" s="9" t="s">
        <v>8786</v>
      </c>
      <c r="B5163" s="23">
        <v>46079.533333333296</v>
      </c>
      <c r="C5163" s="23">
        <v>46079.545138888898</v>
      </c>
      <c r="D5163" s="23">
        <v>46080.35</v>
      </c>
      <c r="E5163" s="9" t="s">
        <v>212</v>
      </c>
      <c r="F5163" s="9" t="s">
        <v>189</v>
      </c>
      <c r="G5163" s="9" t="s">
        <v>213</v>
      </c>
      <c r="H5163" s="9" t="s">
        <v>165</v>
      </c>
      <c r="I5163" s="9" t="s">
        <v>2034</v>
      </c>
      <c r="J5163" s="9" t="s">
        <v>7295</v>
      </c>
      <c r="K5163" s="9" t="s">
        <v>246</v>
      </c>
      <c r="L5163" s="9" t="s">
        <v>293</v>
      </c>
      <c r="M5163" s="9" t="s">
        <v>1065</v>
      </c>
      <c r="N5163" s="9" t="s">
        <v>196</v>
      </c>
      <c r="O5163" s="9" t="s">
        <v>176</v>
      </c>
      <c r="P5163" s="9" t="s">
        <v>503</v>
      </c>
      <c r="Q5163" s="9" t="s">
        <v>219</v>
      </c>
      <c r="R5163" s="9">
        <v>0</v>
      </c>
      <c r="S5163" s="9">
        <v>42</v>
      </c>
      <c r="U5163" s="9" t="s">
        <v>266</v>
      </c>
      <c r="X5163" s="9">
        <f>INDEX(SLA_Policy!$D$2:$D$5,MATCH(F5163,SLA_Policy!$A$2:$A$5,0))</f>
        <v>120</v>
      </c>
      <c r="Y5163" s="9" t="str">
        <f>IF(E5163="Cancelled","Excluded",IF(D5163="",IF((SLA_Policy!$B$8-B5163)*24&gt;X5163,"Open - Breached","Open - On Track"),IF((D5163-B5163)*24&lt;=X5163,"Met","Breached")))</f>
        <v>Met</v>
      </c>
    </row>
    <row r="5164" spans="1:25" x14ac:dyDescent="0.25">
      <c r="A5164" s="9" t="s">
        <v>8787</v>
      </c>
      <c r="B5164" s="23">
        <v>46079.533333333296</v>
      </c>
      <c r="C5164" s="23">
        <v>46079.5402777778</v>
      </c>
      <c r="D5164" s="23">
        <v>46080.390277777798</v>
      </c>
      <c r="E5164" s="9" t="s">
        <v>212</v>
      </c>
      <c r="F5164" s="9" t="s">
        <v>189</v>
      </c>
      <c r="G5164" s="9" t="s">
        <v>213</v>
      </c>
      <c r="H5164" s="9" t="s">
        <v>162</v>
      </c>
      <c r="I5164" s="9" t="s">
        <v>393</v>
      </c>
      <c r="J5164" s="9" t="s">
        <v>978</v>
      </c>
      <c r="K5164" s="9" t="s">
        <v>246</v>
      </c>
      <c r="L5164" s="9" t="s">
        <v>311</v>
      </c>
      <c r="M5164" s="9" t="s">
        <v>2435</v>
      </c>
      <c r="N5164" s="9" t="s">
        <v>200</v>
      </c>
      <c r="O5164" s="9" t="s">
        <v>179</v>
      </c>
      <c r="P5164" s="9" t="s">
        <v>284</v>
      </c>
      <c r="Q5164" s="9" t="s">
        <v>219</v>
      </c>
      <c r="R5164" s="9">
        <v>0</v>
      </c>
      <c r="S5164" s="9">
        <v>19</v>
      </c>
      <c r="U5164" s="9" t="s">
        <v>376</v>
      </c>
      <c r="W5164" s="9">
        <v>5</v>
      </c>
      <c r="X5164" s="9">
        <f>INDEX(SLA_Policy!$D$2:$D$5,MATCH(F5164,SLA_Policy!$A$2:$A$5,0))</f>
        <v>120</v>
      </c>
      <c r="Y5164" s="9" t="str">
        <f>IF(E5164="Cancelled","Excluded",IF(D5164="",IF((SLA_Policy!$B$8-B5164)*24&gt;X5164,"Open - Breached","Open - On Track"),IF((D5164-B5164)*24&lt;=X5164,"Met","Breached")))</f>
        <v>Met</v>
      </c>
    </row>
    <row r="5165" spans="1:25" x14ac:dyDescent="0.25">
      <c r="A5165" s="9" t="s">
        <v>8788</v>
      </c>
      <c r="B5165" s="23">
        <v>46079.537499999999</v>
      </c>
      <c r="C5165" s="23">
        <v>46079.5534722222</v>
      </c>
      <c r="D5165" s="23">
        <v>46080.552777777797</v>
      </c>
      <c r="E5165" s="9" t="s">
        <v>212</v>
      </c>
      <c r="F5165" s="9" t="s">
        <v>188</v>
      </c>
      <c r="G5165" s="9" t="s">
        <v>236</v>
      </c>
      <c r="H5165" s="9" t="s">
        <v>167</v>
      </c>
      <c r="I5165" s="9" t="s">
        <v>255</v>
      </c>
      <c r="J5165" s="9" t="s">
        <v>8789</v>
      </c>
      <c r="K5165" s="9" t="s">
        <v>215</v>
      </c>
      <c r="L5165" s="9" t="s">
        <v>395</v>
      </c>
      <c r="M5165" s="9" t="s">
        <v>484</v>
      </c>
      <c r="N5165" s="9" t="s">
        <v>196</v>
      </c>
      <c r="O5165" s="9" t="s">
        <v>176</v>
      </c>
      <c r="P5165" s="9" t="s">
        <v>330</v>
      </c>
      <c r="Q5165" s="9" t="s">
        <v>219</v>
      </c>
      <c r="R5165" s="9">
        <v>0</v>
      </c>
      <c r="S5165" s="9">
        <v>62</v>
      </c>
      <c r="U5165" s="9" t="s">
        <v>242</v>
      </c>
      <c r="X5165" s="9">
        <f>INDEX(SLA_Policy!$D$2:$D$5,MATCH(F5165,SLA_Policy!$A$2:$A$5,0))</f>
        <v>72</v>
      </c>
      <c r="Y5165" s="9" t="str">
        <f>IF(E5165="Cancelled","Excluded",IF(D5165="",IF((SLA_Policy!$B$8-B5165)*24&gt;X5165,"Open - Breached","Open - On Track"),IF((D5165-B5165)*24&lt;=X5165,"Met","Breached")))</f>
        <v>Met</v>
      </c>
    </row>
    <row r="5166" spans="1:25" x14ac:dyDescent="0.25">
      <c r="A5166" s="9" t="s">
        <v>8790</v>
      </c>
      <c r="B5166" s="23">
        <v>46079.547222222202</v>
      </c>
      <c r="C5166" s="23">
        <v>46079.604861111096</v>
      </c>
      <c r="D5166" s="23">
        <v>46080.378472222197</v>
      </c>
      <c r="E5166" s="9" t="s">
        <v>212</v>
      </c>
      <c r="F5166" s="9" t="s">
        <v>188</v>
      </c>
      <c r="G5166" s="9" t="s">
        <v>213</v>
      </c>
      <c r="H5166" s="9" t="s">
        <v>164</v>
      </c>
      <c r="I5166" s="9" t="s">
        <v>339</v>
      </c>
      <c r="J5166" s="9" t="s">
        <v>866</v>
      </c>
      <c r="K5166" s="9" t="s">
        <v>303</v>
      </c>
      <c r="L5166" s="9" t="s">
        <v>311</v>
      </c>
      <c r="M5166" s="9" t="s">
        <v>1137</v>
      </c>
      <c r="N5166" s="9" t="s">
        <v>196</v>
      </c>
      <c r="O5166" s="9" t="s">
        <v>180</v>
      </c>
      <c r="P5166" s="9" t="s">
        <v>368</v>
      </c>
      <c r="Q5166" s="9" t="s">
        <v>219</v>
      </c>
      <c r="R5166" s="9">
        <v>0</v>
      </c>
      <c r="S5166" s="9">
        <v>19</v>
      </c>
      <c r="T5166" s="9" t="s">
        <v>464</v>
      </c>
      <c r="U5166" s="9" t="s">
        <v>266</v>
      </c>
      <c r="X5166" s="9">
        <f>INDEX(SLA_Policy!$D$2:$D$5,MATCH(F5166,SLA_Policy!$A$2:$A$5,0))</f>
        <v>72</v>
      </c>
      <c r="Y5166" s="9" t="str">
        <f>IF(E5166="Cancelled","Excluded",IF(D5166="",IF((SLA_Policy!$B$8-B5166)*24&gt;X5166,"Open - Breached","Open - On Track"),IF((D5166-B5166)*24&lt;=X5166,"Met","Breached")))</f>
        <v>Met</v>
      </c>
    </row>
    <row r="5167" spans="1:25" x14ac:dyDescent="0.25">
      <c r="A5167" s="9" t="s">
        <v>8791</v>
      </c>
      <c r="B5167" s="23">
        <v>46079.561805555597</v>
      </c>
      <c r="C5167" s="23">
        <v>46079.576388888898</v>
      </c>
      <c r="D5167" s="23">
        <v>46083.326388888898</v>
      </c>
      <c r="E5167" s="9" t="s">
        <v>212</v>
      </c>
      <c r="F5167" s="9" t="s">
        <v>189</v>
      </c>
      <c r="G5167" s="9" t="s">
        <v>236</v>
      </c>
      <c r="H5167" s="9" t="s">
        <v>162</v>
      </c>
      <c r="I5167" s="9" t="s">
        <v>280</v>
      </c>
      <c r="J5167" s="9" t="s">
        <v>8254</v>
      </c>
      <c r="K5167" s="9" t="s">
        <v>246</v>
      </c>
      <c r="L5167" s="9" t="s">
        <v>351</v>
      </c>
      <c r="M5167" s="9" t="s">
        <v>436</v>
      </c>
      <c r="N5167" s="9" t="s">
        <v>196</v>
      </c>
      <c r="O5167" s="9" t="s">
        <v>179</v>
      </c>
      <c r="P5167" s="9" t="s">
        <v>313</v>
      </c>
      <c r="Q5167" s="9" t="s">
        <v>219</v>
      </c>
      <c r="R5167" s="9">
        <v>0</v>
      </c>
      <c r="S5167" s="9">
        <v>9</v>
      </c>
      <c r="U5167" s="9" t="s">
        <v>242</v>
      </c>
      <c r="X5167" s="9">
        <f>INDEX(SLA_Policy!$D$2:$D$5,MATCH(F5167,SLA_Policy!$A$2:$A$5,0))</f>
        <v>120</v>
      </c>
      <c r="Y5167" s="9" t="str">
        <f>IF(E5167="Cancelled","Excluded",IF(D5167="",IF((SLA_Policy!$B$8-B5167)*24&gt;X5167,"Open - Breached","Open - On Track"),IF((D5167-B5167)*24&lt;=X5167,"Met","Breached")))</f>
        <v>Met</v>
      </c>
    </row>
    <row r="5168" spans="1:25" x14ac:dyDescent="0.25">
      <c r="A5168" s="9" t="s">
        <v>8792</v>
      </c>
      <c r="B5168" s="23">
        <v>46079.563194444498</v>
      </c>
      <c r="C5168" s="23">
        <v>46079.570833333302</v>
      </c>
      <c r="D5168" s="23">
        <v>46080.355555555601</v>
      </c>
      <c r="E5168" s="9" t="s">
        <v>212</v>
      </c>
      <c r="F5168" s="9" t="s">
        <v>189</v>
      </c>
      <c r="G5168" s="9" t="s">
        <v>236</v>
      </c>
      <c r="H5168" s="9" t="s">
        <v>164</v>
      </c>
      <c r="I5168" s="9" t="s">
        <v>421</v>
      </c>
      <c r="J5168" s="9" t="s">
        <v>2093</v>
      </c>
      <c r="K5168" s="9" t="s">
        <v>246</v>
      </c>
      <c r="L5168" s="9" t="s">
        <v>311</v>
      </c>
      <c r="M5168" s="9" t="s">
        <v>2271</v>
      </c>
      <c r="N5168" s="9" t="s">
        <v>198</v>
      </c>
      <c r="O5168" s="9" t="s">
        <v>180</v>
      </c>
      <c r="P5168" s="9" t="s">
        <v>368</v>
      </c>
      <c r="Q5168" s="9" t="s">
        <v>219</v>
      </c>
      <c r="R5168" s="9">
        <v>0</v>
      </c>
      <c r="S5168" s="9">
        <v>30</v>
      </c>
      <c r="T5168" s="9" t="s">
        <v>464</v>
      </c>
      <c r="U5168" s="9" t="s">
        <v>242</v>
      </c>
      <c r="W5168" s="9">
        <v>5</v>
      </c>
      <c r="X5168" s="9">
        <f>INDEX(SLA_Policy!$D$2:$D$5,MATCH(F5168,SLA_Policy!$A$2:$A$5,0))</f>
        <v>120</v>
      </c>
      <c r="Y5168" s="9" t="str">
        <f>IF(E5168="Cancelled","Excluded",IF(D5168="",IF((SLA_Policy!$B$8-B5168)*24&gt;X5168,"Open - Breached","Open - On Track"),IF((D5168-B5168)*24&lt;=X5168,"Met","Breached")))</f>
        <v>Met</v>
      </c>
    </row>
    <row r="5169" spans="1:25" x14ac:dyDescent="0.25">
      <c r="A5169" s="9" t="s">
        <v>8793</v>
      </c>
      <c r="B5169" s="23">
        <v>46079.569444444503</v>
      </c>
      <c r="C5169" s="23">
        <v>46079.5715277778</v>
      </c>
      <c r="D5169" s="23">
        <v>46080.523611111101</v>
      </c>
      <c r="E5169" s="9" t="s">
        <v>212</v>
      </c>
      <c r="F5169" s="9" t="s">
        <v>188</v>
      </c>
      <c r="G5169" s="9" t="s">
        <v>213</v>
      </c>
      <c r="H5169" s="9" t="s">
        <v>167</v>
      </c>
      <c r="I5169" s="9" t="s">
        <v>349</v>
      </c>
      <c r="J5169" s="9" t="s">
        <v>8794</v>
      </c>
      <c r="K5169" s="9" t="s">
        <v>246</v>
      </c>
      <c r="L5169" s="9" t="s">
        <v>216</v>
      </c>
      <c r="M5169" s="9" t="s">
        <v>6261</v>
      </c>
      <c r="N5169" s="9" t="s">
        <v>200</v>
      </c>
      <c r="O5169" s="9" t="s">
        <v>180</v>
      </c>
      <c r="P5169" s="9" t="s">
        <v>318</v>
      </c>
      <c r="Q5169" s="9" t="s">
        <v>273</v>
      </c>
      <c r="R5169" s="9">
        <v>0</v>
      </c>
      <c r="S5169" s="9">
        <v>18</v>
      </c>
      <c r="U5169" s="9" t="s">
        <v>248</v>
      </c>
      <c r="X5169" s="9">
        <f>INDEX(SLA_Policy!$D$2:$D$5,MATCH(F5169,SLA_Policy!$A$2:$A$5,0))</f>
        <v>72</v>
      </c>
      <c r="Y5169" s="9" t="str">
        <f>IF(E5169="Cancelled","Excluded",IF(D5169="",IF((SLA_Policy!$B$8-B5169)*24&gt;X5169,"Open - Breached","Open - On Track"),IF((D5169-B5169)*24&lt;=X5169,"Met","Breached")))</f>
        <v>Met</v>
      </c>
    </row>
    <row r="5170" spans="1:25" x14ac:dyDescent="0.25">
      <c r="A5170" s="9" t="s">
        <v>8795</v>
      </c>
      <c r="B5170" s="23">
        <v>46079.572222222203</v>
      </c>
      <c r="C5170" s="23">
        <v>46079.588888888902</v>
      </c>
      <c r="D5170" s="23">
        <v>46079.644444444399</v>
      </c>
      <c r="E5170" s="9" t="s">
        <v>212</v>
      </c>
      <c r="F5170" s="9" t="s">
        <v>189</v>
      </c>
      <c r="G5170" s="9" t="s">
        <v>213</v>
      </c>
      <c r="H5170" s="9" t="s">
        <v>161</v>
      </c>
      <c r="I5170" s="9" t="s">
        <v>389</v>
      </c>
      <c r="J5170" s="9" t="s">
        <v>1581</v>
      </c>
      <c r="K5170" s="9" t="s">
        <v>239</v>
      </c>
      <c r="L5170" s="9" t="s">
        <v>307</v>
      </c>
      <c r="M5170" s="9" t="s">
        <v>2600</v>
      </c>
      <c r="N5170" s="9" t="s">
        <v>196</v>
      </c>
      <c r="O5170" s="9" t="s">
        <v>116</v>
      </c>
      <c r="P5170" s="9" t="s">
        <v>295</v>
      </c>
      <c r="Q5170" s="9" t="s">
        <v>219</v>
      </c>
      <c r="R5170" s="9">
        <v>0</v>
      </c>
      <c r="S5170" s="9">
        <v>6</v>
      </c>
      <c r="U5170" s="9" t="s">
        <v>376</v>
      </c>
      <c r="X5170" s="9">
        <f>INDEX(SLA_Policy!$D$2:$D$5,MATCH(F5170,SLA_Policy!$A$2:$A$5,0))</f>
        <v>120</v>
      </c>
      <c r="Y5170" s="9" t="str">
        <f>IF(E5170="Cancelled","Excluded",IF(D5170="",IF((SLA_Policy!$B$8-B5170)*24&gt;X5170,"Open - Breached","Open - On Track"),IF((D5170-B5170)*24&lt;=X5170,"Met","Breached")))</f>
        <v>Met</v>
      </c>
    </row>
    <row r="5171" spans="1:25" x14ac:dyDescent="0.25">
      <c r="A5171" s="9" t="s">
        <v>8796</v>
      </c>
      <c r="B5171" s="23">
        <v>46079.584027777797</v>
      </c>
      <c r="C5171" s="23">
        <v>46079.606249999997</v>
      </c>
      <c r="D5171" s="23">
        <v>46080.401388888902</v>
      </c>
      <c r="E5171" s="9" t="s">
        <v>212</v>
      </c>
      <c r="F5171" s="9" t="s">
        <v>189</v>
      </c>
      <c r="G5171" s="9" t="s">
        <v>213</v>
      </c>
      <c r="H5171" s="9" t="s">
        <v>166</v>
      </c>
      <c r="I5171" s="9" t="s">
        <v>398</v>
      </c>
      <c r="J5171" s="9" t="s">
        <v>1013</v>
      </c>
      <c r="K5171" s="9" t="s">
        <v>410</v>
      </c>
      <c r="L5171" s="9" t="s">
        <v>311</v>
      </c>
      <c r="M5171" s="9" t="s">
        <v>2902</v>
      </c>
      <c r="N5171" s="9" t="s">
        <v>196</v>
      </c>
      <c r="O5171" s="9" t="s">
        <v>181</v>
      </c>
      <c r="P5171" s="9" t="s">
        <v>445</v>
      </c>
      <c r="Q5171" s="9" t="s">
        <v>219</v>
      </c>
      <c r="R5171" s="9">
        <v>0</v>
      </c>
      <c r="S5171" s="9">
        <v>25</v>
      </c>
      <c r="U5171" s="9" t="s">
        <v>376</v>
      </c>
      <c r="X5171" s="9">
        <f>INDEX(SLA_Policy!$D$2:$D$5,MATCH(F5171,SLA_Policy!$A$2:$A$5,0))</f>
        <v>120</v>
      </c>
      <c r="Y5171" s="9" t="str">
        <f>IF(E5171="Cancelled","Excluded",IF(D5171="",IF((SLA_Policy!$B$8-B5171)*24&gt;X5171,"Open - Breached","Open - On Track"),IF((D5171-B5171)*24&lt;=X5171,"Met","Breached")))</f>
        <v>Met</v>
      </c>
    </row>
    <row r="5172" spans="1:25" x14ac:dyDescent="0.25">
      <c r="A5172" s="9" t="s">
        <v>8797</v>
      </c>
      <c r="B5172" s="23">
        <v>46079.590972222199</v>
      </c>
      <c r="C5172" s="23">
        <v>46079.59375</v>
      </c>
      <c r="D5172" s="23">
        <v>46080.317361111098</v>
      </c>
      <c r="E5172" s="9" t="s">
        <v>212</v>
      </c>
      <c r="F5172" s="9" t="s">
        <v>188</v>
      </c>
      <c r="G5172" s="9" t="s">
        <v>213</v>
      </c>
      <c r="H5172" s="9" t="s">
        <v>165</v>
      </c>
      <c r="I5172" s="9" t="s">
        <v>567</v>
      </c>
      <c r="J5172" s="9" t="s">
        <v>8798</v>
      </c>
      <c r="K5172" s="9" t="s">
        <v>303</v>
      </c>
      <c r="L5172" s="9" t="s">
        <v>395</v>
      </c>
      <c r="M5172" s="9" t="s">
        <v>5952</v>
      </c>
      <c r="N5172" s="9" t="s">
        <v>199</v>
      </c>
      <c r="O5172" s="9" t="s">
        <v>176</v>
      </c>
      <c r="P5172" s="9" t="s">
        <v>1159</v>
      </c>
      <c r="Q5172" s="9" t="s">
        <v>219</v>
      </c>
      <c r="R5172" s="9">
        <v>0</v>
      </c>
      <c r="S5172" s="9">
        <v>5</v>
      </c>
      <c r="U5172" s="9" t="s">
        <v>230</v>
      </c>
      <c r="W5172" s="9">
        <v>5</v>
      </c>
      <c r="X5172" s="9">
        <f>INDEX(SLA_Policy!$D$2:$D$5,MATCH(F5172,SLA_Policy!$A$2:$A$5,0))</f>
        <v>72</v>
      </c>
      <c r="Y5172" s="9" t="str">
        <f>IF(E5172="Cancelled","Excluded",IF(D5172="",IF((SLA_Policy!$B$8-B5172)*24&gt;X5172,"Open - Breached","Open - On Track"),IF((D5172-B5172)*24&lt;=X5172,"Met","Breached")))</f>
        <v>Met</v>
      </c>
    </row>
    <row r="5173" spans="1:25" x14ac:dyDescent="0.25">
      <c r="A5173" s="9" t="s">
        <v>8799</v>
      </c>
      <c r="B5173" s="23">
        <v>46079.59375</v>
      </c>
      <c r="C5173" s="23">
        <v>46079.602083333302</v>
      </c>
      <c r="D5173" s="23">
        <v>46079.7680555556</v>
      </c>
      <c r="E5173" s="9" t="s">
        <v>212</v>
      </c>
      <c r="F5173" s="9" t="s">
        <v>188</v>
      </c>
      <c r="G5173" s="9" t="s">
        <v>213</v>
      </c>
      <c r="H5173" s="9" t="s">
        <v>88</v>
      </c>
      <c r="I5173" s="9" t="s">
        <v>92</v>
      </c>
      <c r="J5173" s="9" t="s">
        <v>834</v>
      </c>
      <c r="K5173" s="9" t="s">
        <v>239</v>
      </c>
      <c r="L5173" s="9" t="s">
        <v>282</v>
      </c>
      <c r="M5173" s="9" t="s">
        <v>3467</v>
      </c>
      <c r="N5173" s="9" t="s">
        <v>200</v>
      </c>
      <c r="O5173" s="9" t="s">
        <v>178</v>
      </c>
      <c r="P5173" s="9" t="s">
        <v>360</v>
      </c>
      <c r="Q5173" s="9" t="s">
        <v>219</v>
      </c>
      <c r="R5173" s="9">
        <v>0</v>
      </c>
      <c r="S5173" s="9">
        <v>40</v>
      </c>
      <c r="T5173" s="9" t="s">
        <v>136</v>
      </c>
      <c r="U5173" s="9" t="s">
        <v>221</v>
      </c>
      <c r="W5173" s="9">
        <v>5</v>
      </c>
      <c r="X5173" s="9">
        <f>INDEX(SLA_Policy!$D$2:$D$5,MATCH(F5173,SLA_Policy!$A$2:$A$5,0))</f>
        <v>72</v>
      </c>
      <c r="Y5173" s="9" t="str">
        <f>IF(E5173="Cancelled","Excluded",IF(D5173="",IF((SLA_Policy!$B$8-B5173)*24&gt;X5173,"Open - Breached","Open - On Track"),IF((D5173-B5173)*24&lt;=X5173,"Met","Breached")))</f>
        <v>Met</v>
      </c>
    </row>
    <row r="5174" spans="1:25" x14ac:dyDescent="0.25">
      <c r="A5174" s="9" t="s">
        <v>8800</v>
      </c>
      <c r="B5174" s="23">
        <v>46079.6027777778</v>
      </c>
      <c r="C5174" s="23">
        <v>46079.6118055556</v>
      </c>
      <c r="D5174" s="23">
        <v>46080.724305555603</v>
      </c>
      <c r="E5174" s="9" t="s">
        <v>212</v>
      </c>
      <c r="F5174" s="9" t="s">
        <v>188</v>
      </c>
      <c r="G5174" s="9" t="s">
        <v>213</v>
      </c>
      <c r="H5174" s="9" t="s">
        <v>163</v>
      </c>
      <c r="I5174" s="9" t="s">
        <v>405</v>
      </c>
      <c r="J5174" s="9" t="s">
        <v>7401</v>
      </c>
      <c r="K5174" s="9" t="s">
        <v>225</v>
      </c>
      <c r="L5174" s="9" t="s">
        <v>216</v>
      </c>
      <c r="M5174" s="9" t="s">
        <v>1324</v>
      </c>
      <c r="N5174" s="9" t="s">
        <v>198</v>
      </c>
      <c r="O5174" s="9" t="s">
        <v>176</v>
      </c>
      <c r="P5174" s="9" t="s">
        <v>228</v>
      </c>
      <c r="Q5174" s="9" t="s">
        <v>219</v>
      </c>
      <c r="R5174" s="9">
        <v>2</v>
      </c>
      <c r="S5174" s="9">
        <v>18</v>
      </c>
      <c r="U5174" s="9" t="s">
        <v>230</v>
      </c>
      <c r="X5174" s="9">
        <f>INDEX(SLA_Policy!$D$2:$D$5,MATCH(F5174,SLA_Policy!$A$2:$A$5,0))</f>
        <v>72</v>
      </c>
      <c r="Y5174" s="9" t="str">
        <f>IF(E5174="Cancelled","Excluded",IF(D5174="",IF((SLA_Policy!$B$8-B5174)*24&gt;X5174,"Open - Breached","Open - On Track"),IF((D5174-B5174)*24&lt;=X5174,"Met","Breached")))</f>
        <v>Met</v>
      </c>
    </row>
    <row r="5175" spans="1:25" x14ac:dyDescent="0.25">
      <c r="A5175" s="9" t="s">
        <v>8801</v>
      </c>
      <c r="B5175" s="23">
        <v>46079.613194444399</v>
      </c>
      <c r="C5175" s="23">
        <v>46079.613888888904</v>
      </c>
      <c r="D5175" s="23">
        <v>46079.618055555598</v>
      </c>
      <c r="E5175" s="9" t="s">
        <v>212</v>
      </c>
      <c r="F5175" s="9" t="s">
        <v>186</v>
      </c>
      <c r="G5175" s="9" t="s">
        <v>213</v>
      </c>
      <c r="H5175" s="9" t="s">
        <v>161</v>
      </c>
      <c r="I5175" s="9" t="s">
        <v>454</v>
      </c>
      <c r="J5175" s="9" t="s">
        <v>1562</v>
      </c>
      <c r="K5175" s="9" t="s">
        <v>225</v>
      </c>
      <c r="L5175" s="9" t="s">
        <v>216</v>
      </c>
      <c r="M5175" s="9" t="s">
        <v>488</v>
      </c>
      <c r="N5175" s="9" t="s">
        <v>198</v>
      </c>
      <c r="O5175" s="9" t="s">
        <v>177</v>
      </c>
      <c r="P5175" s="9" t="s">
        <v>300</v>
      </c>
      <c r="Q5175" s="9" t="s">
        <v>273</v>
      </c>
      <c r="R5175" s="9">
        <v>0</v>
      </c>
      <c r="S5175" s="9">
        <v>8</v>
      </c>
      <c r="U5175" s="9" t="s">
        <v>376</v>
      </c>
      <c r="W5175" s="9">
        <v>5</v>
      </c>
      <c r="X5175" s="9">
        <f>INDEX(SLA_Policy!$D$2:$D$5,MATCH(F5175,SLA_Policy!$A$2:$A$5,0))</f>
        <v>4</v>
      </c>
      <c r="Y5175" s="9" t="str">
        <f>IF(E5175="Cancelled","Excluded",IF(D5175="",IF((SLA_Policy!$B$8-B5175)*24&gt;X5175,"Open - Breached","Open - On Track"),IF((D5175-B5175)*24&lt;=X5175,"Met","Breached")))</f>
        <v>Met</v>
      </c>
    </row>
    <row r="5176" spans="1:25" x14ac:dyDescent="0.25">
      <c r="A5176" s="9" t="s">
        <v>8802</v>
      </c>
      <c r="B5176" s="23">
        <v>46079.623611111099</v>
      </c>
      <c r="C5176" s="23">
        <v>46079.664583333302</v>
      </c>
      <c r="D5176" s="23">
        <v>46083.340277777803</v>
      </c>
      <c r="E5176" s="9" t="s">
        <v>212</v>
      </c>
      <c r="F5176" s="9" t="s">
        <v>188</v>
      </c>
      <c r="G5176" s="9" t="s">
        <v>213</v>
      </c>
      <c r="H5176" s="9" t="s">
        <v>163</v>
      </c>
      <c r="I5176" s="9" t="s">
        <v>250</v>
      </c>
      <c r="J5176" s="9" t="s">
        <v>935</v>
      </c>
      <c r="K5176" s="9" t="s">
        <v>246</v>
      </c>
      <c r="L5176" s="9" t="s">
        <v>216</v>
      </c>
      <c r="M5176" s="9" t="s">
        <v>247</v>
      </c>
      <c r="N5176" s="9" t="s">
        <v>196</v>
      </c>
      <c r="O5176" s="9" t="s">
        <v>176</v>
      </c>
      <c r="P5176" s="9" t="s">
        <v>570</v>
      </c>
      <c r="Q5176" s="9" t="s">
        <v>273</v>
      </c>
      <c r="R5176" s="9">
        <v>0</v>
      </c>
      <c r="S5176" s="9">
        <v>31</v>
      </c>
      <c r="T5176" s="9" t="s">
        <v>136</v>
      </c>
      <c r="U5176" s="9" t="s">
        <v>230</v>
      </c>
      <c r="X5176" s="9">
        <f>INDEX(SLA_Policy!$D$2:$D$5,MATCH(F5176,SLA_Policy!$A$2:$A$5,0))</f>
        <v>72</v>
      </c>
      <c r="Y5176" s="9" t="str">
        <f>IF(E5176="Cancelled","Excluded",IF(D5176="",IF((SLA_Policy!$B$8-B5176)*24&gt;X5176,"Open - Breached","Open - On Track"),IF((D5176-B5176)*24&lt;=X5176,"Met","Breached")))</f>
        <v>Breached</v>
      </c>
    </row>
    <row r="5177" spans="1:25" x14ac:dyDescent="0.25">
      <c r="A5177" s="9" t="s">
        <v>8803</v>
      </c>
      <c r="B5177" s="23">
        <v>46079.629166666702</v>
      </c>
      <c r="C5177" s="23">
        <v>46079.645833333299</v>
      </c>
      <c r="D5177" s="23">
        <v>46080.295833333301</v>
      </c>
      <c r="E5177" s="9" t="s">
        <v>212</v>
      </c>
      <c r="F5177" s="9" t="s">
        <v>188</v>
      </c>
      <c r="G5177" s="9" t="s">
        <v>213</v>
      </c>
      <c r="H5177" s="9" t="s">
        <v>163</v>
      </c>
      <c r="I5177" s="9" t="s">
        <v>405</v>
      </c>
      <c r="J5177" s="9" t="s">
        <v>1704</v>
      </c>
      <c r="K5177" s="9" t="s">
        <v>239</v>
      </c>
      <c r="L5177" s="9" t="s">
        <v>226</v>
      </c>
      <c r="M5177" s="9" t="s">
        <v>8804</v>
      </c>
      <c r="N5177" s="9" t="s">
        <v>199</v>
      </c>
      <c r="O5177" s="9" t="s">
        <v>176</v>
      </c>
      <c r="P5177" s="9" t="s">
        <v>228</v>
      </c>
      <c r="Q5177" s="9" t="s">
        <v>273</v>
      </c>
      <c r="R5177" s="9">
        <v>0</v>
      </c>
      <c r="S5177" s="9">
        <v>11</v>
      </c>
      <c r="U5177" s="9" t="s">
        <v>376</v>
      </c>
      <c r="X5177" s="9">
        <f>INDEX(SLA_Policy!$D$2:$D$5,MATCH(F5177,SLA_Policy!$A$2:$A$5,0))</f>
        <v>72</v>
      </c>
      <c r="Y5177" s="9" t="str">
        <f>IF(E5177="Cancelled","Excluded",IF(D5177="",IF((SLA_Policy!$B$8-B5177)*24&gt;X5177,"Open - Breached","Open - On Track"),IF((D5177-B5177)*24&lt;=X5177,"Met","Breached")))</f>
        <v>Met</v>
      </c>
    </row>
    <row r="5178" spans="1:25" x14ac:dyDescent="0.25">
      <c r="A5178" s="9" t="s">
        <v>8805</v>
      </c>
      <c r="B5178" s="23">
        <v>46079.65625</v>
      </c>
      <c r="C5178" s="23">
        <v>46079.670833333301</v>
      </c>
      <c r="D5178" s="23">
        <v>46080.322222222203</v>
      </c>
      <c r="E5178" s="9" t="s">
        <v>212</v>
      </c>
      <c r="F5178" s="9" t="s">
        <v>188</v>
      </c>
      <c r="G5178" s="9" t="s">
        <v>213</v>
      </c>
      <c r="H5178" s="9" t="s">
        <v>162</v>
      </c>
      <c r="I5178" s="9" t="s">
        <v>393</v>
      </c>
      <c r="J5178" s="9" t="s">
        <v>840</v>
      </c>
      <c r="K5178" s="9" t="s">
        <v>246</v>
      </c>
      <c r="L5178" s="9" t="s">
        <v>216</v>
      </c>
      <c r="M5178" s="9" t="s">
        <v>1785</v>
      </c>
      <c r="N5178" s="9" t="s">
        <v>199</v>
      </c>
      <c r="O5178" s="9" t="s">
        <v>116</v>
      </c>
      <c r="P5178" s="9" t="s">
        <v>525</v>
      </c>
      <c r="Q5178" s="9" t="s">
        <v>219</v>
      </c>
      <c r="R5178" s="9">
        <v>0</v>
      </c>
      <c r="S5178" s="9">
        <v>18</v>
      </c>
      <c r="U5178" s="9" t="s">
        <v>661</v>
      </c>
      <c r="W5178" s="9">
        <v>4</v>
      </c>
      <c r="X5178" s="9">
        <f>INDEX(SLA_Policy!$D$2:$D$5,MATCH(F5178,SLA_Policy!$A$2:$A$5,0))</f>
        <v>72</v>
      </c>
      <c r="Y5178" s="9" t="str">
        <f>IF(E5178="Cancelled","Excluded",IF(D5178="",IF((SLA_Policy!$B$8-B5178)*24&gt;X5178,"Open - Breached","Open - On Track"),IF((D5178-B5178)*24&lt;=X5178,"Met","Breached")))</f>
        <v>Met</v>
      </c>
    </row>
    <row r="5179" spans="1:25" x14ac:dyDescent="0.25">
      <c r="A5179" s="9" t="s">
        <v>8806</v>
      </c>
      <c r="B5179" s="23">
        <v>46079.681250000001</v>
      </c>
      <c r="C5179" s="23">
        <v>46079.683333333298</v>
      </c>
      <c r="D5179" s="23">
        <v>46080.329166666699</v>
      </c>
      <c r="E5179" s="9" t="s">
        <v>212</v>
      </c>
      <c r="F5179" s="9" t="s">
        <v>189</v>
      </c>
      <c r="G5179" s="9" t="s">
        <v>213</v>
      </c>
      <c r="H5179" s="9" t="s">
        <v>161</v>
      </c>
      <c r="I5179" s="9" t="s">
        <v>389</v>
      </c>
      <c r="J5179" s="9" t="s">
        <v>605</v>
      </c>
      <c r="K5179" s="9" t="s">
        <v>246</v>
      </c>
      <c r="L5179" s="9" t="s">
        <v>104</v>
      </c>
      <c r="M5179" s="9" t="s">
        <v>1547</v>
      </c>
      <c r="N5179" s="9" t="s">
        <v>198</v>
      </c>
      <c r="O5179" s="9" t="s">
        <v>116</v>
      </c>
      <c r="P5179" s="9" t="s">
        <v>551</v>
      </c>
      <c r="Q5179" s="9" t="s">
        <v>219</v>
      </c>
      <c r="R5179" s="9">
        <v>0</v>
      </c>
      <c r="S5179" s="9">
        <v>4</v>
      </c>
      <c r="U5179" s="9" t="s">
        <v>266</v>
      </c>
      <c r="W5179" s="9">
        <v>4</v>
      </c>
      <c r="X5179" s="9">
        <f>INDEX(SLA_Policy!$D$2:$D$5,MATCH(F5179,SLA_Policy!$A$2:$A$5,0))</f>
        <v>120</v>
      </c>
      <c r="Y5179" s="9" t="str">
        <f>IF(E5179="Cancelled","Excluded",IF(D5179="",IF((SLA_Policy!$B$8-B5179)*24&gt;X5179,"Open - Breached","Open - On Track"),IF((D5179-B5179)*24&lt;=X5179,"Met","Breached")))</f>
        <v>Met</v>
      </c>
    </row>
    <row r="5180" spans="1:25" x14ac:dyDescent="0.25">
      <c r="A5180" s="9" t="s">
        <v>8807</v>
      </c>
      <c r="B5180" s="23">
        <v>46079.684027777803</v>
      </c>
      <c r="C5180" s="23">
        <v>46079.728472222203</v>
      </c>
      <c r="D5180" s="23">
        <v>46080.404861111099</v>
      </c>
      <c r="E5180" s="9" t="s">
        <v>212</v>
      </c>
      <c r="F5180" s="9" t="s">
        <v>188</v>
      </c>
      <c r="G5180" s="9" t="s">
        <v>213</v>
      </c>
      <c r="H5180" s="9" t="s">
        <v>164</v>
      </c>
      <c r="I5180" s="9" t="s">
        <v>339</v>
      </c>
      <c r="J5180" s="9" t="s">
        <v>8808</v>
      </c>
      <c r="K5180" s="9" t="s">
        <v>239</v>
      </c>
      <c r="L5180" s="9" t="s">
        <v>351</v>
      </c>
      <c r="M5180" s="9" t="s">
        <v>562</v>
      </c>
      <c r="N5180" s="9" t="s">
        <v>196</v>
      </c>
      <c r="O5180" s="9" t="s">
        <v>116</v>
      </c>
      <c r="P5180" s="9" t="s">
        <v>218</v>
      </c>
      <c r="Q5180" s="9" t="s">
        <v>219</v>
      </c>
      <c r="R5180" s="9">
        <v>0</v>
      </c>
      <c r="S5180" s="9">
        <v>10</v>
      </c>
      <c r="T5180" s="9" t="s">
        <v>464</v>
      </c>
      <c r="U5180" s="9" t="s">
        <v>266</v>
      </c>
      <c r="W5180" s="9">
        <v>4</v>
      </c>
      <c r="X5180" s="9">
        <f>INDEX(SLA_Policy!$D$2:$D$5,MATCH(F5180,SLA_Policy!$A$2:$A$5,0))</f>
        <v>72</v>
      </c>
      <c r="Y5180" s="9" t="str">
        <f>IF(E5180="Cancelled","Excluded",IF(D5180="",IF((SLA_Policy!$B$8-B5180)*24&gt;X5180,"Open - Breached","Open - On Track"),IF((D5180-B5180)*24&lt;=X5180,"Met","Breached")))</f>
        <v>Met</v>
      </c>
    </row>
    <row r="5181" spans="1:25" x14ac:dyDescent="0.25">
      <c r="A5181" s="9" t="s">
        <v>8809</v>
      </c>
      <c r="B5181" s="23">
        <v>46079.686805555597</v>
      </c>
      <c r="C5181" s="23">
        <v>46079.730555555601</v>
      </c>
      <c r="D5181" s="23">
        <v>46080.629861111098</v>
      </c>
      <c r="E5181" s="9" t="s">
        <v>212</v>
      </c>
      <c r="F5181" s="9" t="s">
        <v>188</v>
      </c>
      <c r="G5181" s="9" t="s">
        <v>236</v>
      </c>
      <c r="H5181" s="9" t="s">
        <v>161</v>
      </c>
      <c r="I5181" s="9" t="s">
        <v>237</v>
      </c>
      <c r="J5181" s="9" t="s">
        <v>8810</v>
      </c>
      <c r="K5181" s="9" t="s">
        <v>303</v>
      </c>
      <c r="L5181" s="9" t="s">
        <v>226</v>
      </c>
      <c r="M5181" s="9" t="s">
        <v>2818</v>
      </c>
      <c r="N5181" s="9" t="s">
        <v>197</v>
      </c>
      <c r="O5181" s="9" t="s">
        <v>177</v>
      </c>
      <c r="P5181" s="9" t="s">
        <v>457</v>
      </c>
      <c r="Q5181" s="9" t="s">
        <v>219</v>
      </c>
      <c r="R5181" s="9">
        <v>1</v>
      </c>
      <c r="S5181" s="9">
        <v>16</v>
      </c>
      <c r="U5181" s="9" t="s">
        <v>242</v>
      </c>
      <c r="W5181" s="9">
        <v>3</v>
      </c>
      <c r="X5181" s="9">
        <f>INDEX(SLA_Policy!$D$2:$D$5,MATCH(F5181,SLA_Policy!$A$2:$A$5,0))</f>
        <v>72</v>
      </c>
      <c r="Y5181" s="9" t="str">
        <f>IF(E5181="Cancelled","Excluded",IF(D5181="",IF((SLA_Policy!$B$8-B5181)*24&gt;X5181,"Open - Breached","Open - On Track"),IF((D5181-B5181)*24&lt;=X5181,"Met","Breached")))</f>
        <v>Met</v>
      </c>
    </row>
    <row r="5182" spans="1:25" x14ac:dyDescent="0.25">
      <c r="A5182" s="9" t="s">
        <v>8811</v>
      </c>
      <c r="B5182" s="23">
        <v>46079.720138888901</v>
      </c>
      <c r="C5182" s="23">
        <v>46079.749305555597</v>
      </c>
      <c r="E5182" s="9" t="s">
        <v>649</v>
      </c>
      <c r="F5182" s="9" t="s">
        <v>189</v>
      </c>
      <c r="G5182" s="9" t="s">
        <v>213</v>
      </c>
      <c r="H5182" s="9" t="s">
        <v>162</v>
      </c>
      <c r="I5182" s="9" t="s">
        <v>345</v>
      </c>
      <c r="J5182" s="9" t="s">
        <v>1501</v>
      </c>
      <c r="K5182" s="9" t="s">
        <v>246</v>
      </c>
      <c r="L5182" s="9" t="s">
        <v>311</v>
      </c>
      <c r="M5182" s="9" t="s">
        <v>2617</v>
      </c>
      <c r="N5182" s="9" t="s">
        <v>197</v>
      </c>
      <c r="O5182" s="9" t="s">
        <v>116</v>
      </c>
      <c r="P5182" s="9" t="s">
        <v>590</v>
      </c>
      <c r="Q5182" s="9" t="s">
        <v>219</v>
      </c>
      <c r="R5182" s="9">
        <v>1</v>
      </c>
      <c r="S5182" s="9">
        <v>3</v>
      </c>
      <c r="X5182" s="9">
        <f>INDEX(SLA_Policy!$D$2:$D$5,MATCH(F5182,SLA_Policy!$A$2:$A$5,0))</f>
        <v>120</v>
      </c>
      <c r="Y5182" s="9" t="str">
        <f>IF(E5182="Cancelled","Excluded",IF(D5182="",IF((SLA_Policy!$B$8-B5182)*24&gt;X5182,"Open - Breached","Open - On Track"),IF((D5182-B5182)*24&lt;=X5182,"Met","Breached")))</f>
        <v>Excluded</v>
      </c>
    </row>
    <row r="5183" spans="1:25" x14ac:dyDescent="0.25">
      <c r="A5183" s="9" t="s">
        <v>8812</v>
      </c>
      <c r="B5183" s="23">
        <v>46079.902083333298</v>
      </c>
      <c r="C5183" s="23">
        <v>46080.342361111099</v>
      </c>
      <c r="D5183" s="23">
        <v>46080.370833333298</v>
      </c>
      <c r="E5183" s="9" t="s">
        <v>212</v>
      </c>
      <c r="F5183" s="9" t="s">
        <v>188</v>
      </c>
      <c r="G5183" s="9" t="s">
        <v>213</v>
      </c>
      <c r="H5183" s="9" t="s">
        <v>167</v>
      </c>
      <c r="I5183" s="9" t="s">
        <v>349</v>
      </c>
      <c r="J5183" s="9" t="s">
        <v>8813</v>
      </c>
      <c r="K5183" s="9" t="s">
        <v>246</v>
      </c>
      <c r="L5183" s="9" t="s">
        <v>307</v>
      </c>
      <c r="M5183" s="9" t="s">
        <v>2855</v>
      </c>
      <c r="N5183" s="9" t="s">
        <v>200</v>
      </c>
      <c r="O5183" s="9" t="s">
        <v>116</v>
      </c>
      <c r="P5183" s="9" t="s">
        <v>590</v>
      </c>
      <c r="Q5183" s="9" t="s">
        <v>219</v>
      </c>
      <c r="R5183" s="9">
        <v>0</v>
      </c>
      <c r="S5183" s="9">
        <v>34</v>
      </c>
      <c r="U5183" s="9" t="s">
        <v>266</v>
      </c>
      <c r="W5183" s="9">
        <v>4</v>
      </c>
      <c r="X5183" s="9">
        <f>INDEX(SLA_Policy!$D$2:$D$5,MATCH(F5183,SLA_Policy!$A$2:$A$5,0))</f>
        <v>72</v>
      </c>
      <c r="Y5183" s="9" t="str">
        <f>IF(E5183="Cancelled","Excluded",IF(D5183="",IF((SLA_Policy!$B$8-B5183)*24&gt;X5183,"Open - Breached","Open - On Track"),IF((D5183-B5183)*24&lt;=X5183,"Met","Breached")))</f>
        <v>Met</v>
      </c>
    </row>
    <row r="5184" spans="1:25" x14ac:dyDescent="0.25">
      <c r="A5184" s="9" t="s">
        <v>8814</v>
      </c>
      <c r="B5184" s="23">
        <v>46080.243750000001</v>
      </c>
      <c r="C5184" s="23">
        <v>46080.331250000003</v>
      </c>
      <c r="D5184" s="23">
        <v>46080.340972222199</v>
      </c>
      <c r="E5184" s="9" t="s">
        <v>212</v>
      </c>
      <c r="F5184" s="9" t="s">
        <v>188</v>
      </c>
      <c r="G5184" s="9" t="s">
        <v>213</v>
      </c>
      <c r="H5184" s="9" t="s">
        <v>161</v>
      </c>
      <c r="I5184" s="9" t="s">
        <v>389</v>
      </c>
      <c r="J5184" s="9" t="s">
        <v>1243</v>
      </c>
      <c r="K5184" s="9" t="s">
        <v>225</v>
      </c>
      <c r="L5184" s="9" t="s">
        <v>104</v>
      </c>
      <c r="M5184" s="9" t="s">
        <v>1062</v>
      </c>
      <c r="N5184" s="9" t="s">
        <v>198</v>
      </c>
      <c r="O5184" s="9" t="s">
        <v>116</v>
      </c>
      <c r="P5184" s="9" t="s">
        <v>574</v>
      </c>
      <c r="Q5184" s="9" t="s">
        <v>219</v>
      </c>
      <c r="R5184" s="9">
        <v>0</v>
      </c>
      <c r="S5184" s="9">
        <v>8</v>
      </c>
      <c r="U5184" s="9" t="s">
        <v>290</v>
      </c>
      <c r="X5184" s="9">
        <f>INDEX(SLA_Policy!$D$2:$D$5,MATCH(F5184,SLA_Policy!$A$2:$A$5,0))</f>
        <v>72</v>
      </c>
      <c r="Y5184" s="9" t="str">
        <f>IF(E5184="Cancelled","Excluded",IF(D5184="",IF((SLA_Policy!$B$8-B5184)*24&gt;X5184,"Open - Breached","Open - On Track"),IF((D5184-B5184)*24&lt;=X5184,"Met","Breached")))</f>
        <v>Met</v>
      </c>
    </row>
    <row r="5185" spans="1:25" x14ac:dyDescent="0.25">
      <c r="A5185" s="9" t="s">
        <v>8815</v>
      </c>
      <c r="B5185" s="23">
        <v>46080.246527777803</v>
      </c>
      <c r="C5185" s="23">
        <v>46080.3618055556</v>
      </c>
      <c r="D5185" s="23">
        <v>46080.761805555601</v>
      </c>
      <c r="E5185" s="9" t="s">
        <v>212</v>
      </c>
      <c r="F5185" s="9" t="s">
        <v>189</v>
      </c>
      <c r="G5185" s="9" t="s">
        <v>213</v>
      </c>
      <c r="H5185" s="9" t="s">
        <v>167</v>
      </c>
      <c r="I5185" s="9" t="s">
        <v>362</v>
      </c>
      <c r="J5185" s="9" t="s">
        <v>5547</v>
      </c>
      <c r="K5185" s="9" t="s">
        <v>239</v>
      </c>
      <c r="L5185" s="9" t="s">
        <v>226</v>
      </c>
      <c r="M5185" s="9" t="s">
        <v>757</v>
      </c>
      <c r="N5185" s="9" t="s">
        <v>198</v>
      </c>
      <c r="O5185" s="9" t="s">
        <v>180</v>
      </c>
      <c r="P5185" s="9" t="s">
        <v>368</v>
      </c>
      <c r="Q5185" s="9" t="s">
        <v>219</v>
      </c>
      <c r="R5185" s="9">
        <v>0</v>
      </c>
      <c r="S5185" s="9">
        <v>32</v>
      </c>
      <c r="U5185" s="9" t="s">
        <v>266</v>
      </c>
      <c r="W5185" s="9">
        <v>5</v>
      </c>
      <c r="X5185" s="9">
        <f>INDEX(SLA_Policy!$D$2:$D$5,MATCH(F5185,SLA_Policy!$A$2:$A$5,0))</f>
        <v>120</v>
      </c>
      <c r="Y5185" s="9" t="str">
        <f>IF(E5185="Cancelled","Excluded",IF(D5185="",IF((SLA_Policy!$B$8-B5185)*24&gt;X5185,"Open - Breached","Open - On Track"),IF((D5185-B5185)*24&lt;=X5185,"Met","Breached")))</f>
        <v>Met</v>
      </c>
    </row>
    <row r="5186" spans="1:25" x14ac:dyDescent="0.25">
      <c r="A5186" s="9" t="s">
        <v>8816</v>
      </c>
      <c r="B5186" s="23">
        <v>46080.320138888899</v>
      </c>
      <c r="C5186" s="23">
        <v>46080.366666666698</v>
      </c>
      <c r="D5186" s="23">
        <v>46083.395138888904</v>
      </c>
      <c r="E5186" s="9" t="s">
        <v>212</v>
      </c>
      <c r="F5186" s="9" t="s">
        <v>189</v>
      </c>
      <c r="G5186" s="9" t="s">
        <v>213</v>
      </c>
      <c r="H5186" s="9" t="s">
        <v>164</v>
      </c>
      <c r="I5186" s="9" t="s">
        <v>339</v>
      </c>
      <c r="J5186" s="9" t="s">
        <v>8817</v>
      </c>
      <c r="K5186" s="9" t="s">
        <v>215</v>
      </c>
      <c r="L5186" s="9" t="s">
        <v>226</v>
      </c>
      <c r="M5186" s="9" t="s">
        <v>911</v>
      </c>
      <c r="N5186" s="9" t="s">
        <v>199</v>
      </c>
      <c r="O5186" s="9" t="s">
        <v>116</v>
      </c>
      <c r="P5186" s="9" t="s">
        <v>342</v>
      </c>
      <c r="Q5186" s="9" t="s">
        <v>219</v>
      </c>
      <c r="R5186" s="9">
        <v>0</v>
      </c>
      <c r="S5186" s="9">
        <v>12</v>
      </c>
      <c r="T5186" s="9" t="s">
        <v>343</v>
      </c>
      <c r="U5186" s="9" t="s">
        <v>266</v>
      </c>
      <c r="X5186" s="9">
        <f>INDEX(SLA_Policy!$D$2:$D$5,MATCH(F5186,SLA_Policy!$A$2:$A$5,0))</f>
        <v>120</v>
      </c>
      <c r="Y5186" s="9" t="str">
        <f>IF(E5186="Cancelled","Excluded",IF(D5186="",IF((SLA_Policy!$B$8-B5186)*24&gt;X5186,"Open - Breached","Open - On Track"),IF((D5186-B5186)*24&lt;=X5186,"Met","Breached")))</f>
        <v>Met</v>
      </c>
    </row>
    <row r="5187" spans="1:25" x14ac:dyDescent="0.25">
      <c r="A5187" s="9" t="s">
        <v>8818</v>
      </c>
      <c r="B5187" s="23">
        <v>46080.354861111096</v>
      </c>
      <c r="C5187" s="23">
        <v>46080.359722222202</v>
      </c>
      <c r="D5187" s="23">
        <v>46080.440972222197</v>
      </c>
      <c r="E5187" s="9" t="s">
        <v>212</v>
      </c>
      <c r="F5187" s="9" t="s">
        <v>187</v>
      </c>
      <c r="G5187" s="9" t="s">
        <v>213</v>
      </c>
      <c r="H5187" s="9" t="s">
        <v>162</v>
      </c>
      <c r="I5187" s="9" t="s">
        <v>345</v>
      </c>
      <c r="J5187" s="9" t="s">
        <v>5875</v>
      </c>
      <c r="K5187" s="9" t="s">
        <v>225</v>
      </c>
      <c r="L5187" s="9" t="s">
        <v>395</v>
      </c>
      <c r="M5187" s="9" t="s">
        <v>1856</v>
      </c>
      <c r="N5187" s="9" t="s">
        <v>197</v>
      </c>
      <c r="O5187" s="9" t="s">
        <v>116</v>
      </c>
      <c r="P5187" s="9" t="s">
        <v>525</v>
      </c>
      <c r="Q5187" s="9" t="s">
        <v>219</v>
      </c>
      <c r="R5187" s="9">
        <v>0</v>
      </c>
      <c r="S5187" s="9">
        <v>28</v>
      </c>
      <c r="U5187" s="9" t="s">
        <v>661</v>
      </c>
      <c r="X5187" s="9">
        <f>INDEX(SLA_Policy!$D$2:$D$5,MATCH(F5187,SLA_Policy!$A$2:$A$5,0))</f>
        <v>8</v>
      </c>
      <c r="Y5187" s="9" t="str">
        <f>IF(E5187="Cancelled","Excluded",IF(D5187="",IF((SLA_Policy!$B$8-B5187)*24&gt;X5187,"Open - Breached","Open - On Track"),IF((D5187-B5187)*24&lt;=X5187,"Met","Breached")))</f>
        <v>Met</v>
      </c>
    </row>
    <row r="5188" spans="1:25" x14ac:dyDescent="0.25">
      <c r="A5188" s="9" t="s">
        <v>8819</v>
      </c>
      <c r="B5188" s="23">
        <v>46080.354861111096</v>
      </c>
      <c r="C5188" s="23">
        <v>46080.3659722222</v>
      </c>
      <c r="D5188" s="23">
        <v>46083.3618055556</v>
      </c>
      <c r="E5188" s="9" t="s">
        <v>212</v>
      </c>
      <c r="F5188" s="9" t="s">
        <v>188</v>
      </c>
      <c r="G5188" s="9" t="s">
        <v>213</v>
      </c>
      <c r="H5188" s="9" t="s">
        <v>163</v>
      </c>
      <c r="I5188" s="9" t="s">
        <v>223</v>
      </c>
      <c r="J5188" s="9" t="s">
        <v>8820</v>
      </c>
      <c r="K5188" s="9" t="s">
        <v>246</v>
      </c>
      <c r="L5188" s="9" t="s">
        <v>307</v>
      </c>
      <c r="M5188" s="9" t="s">
        <v>908</v>
      </c>
      <c r="N5188" s="9" t="s">
        <v>198</v>
      </c>
      <c r="O5188" s="9" t="s">
        <v>176</v>
      </c>
      <c r="P5188" s="9" t="s">
        <v>330</v>
      </c>
      <c r="Q5188" s="9" t="s">
        <v>219</v>
      </c>
      <c r="R5188" s="9">
        <v>0</v>
      </c>
      <c r="S5188" s="9">
        <v>50</v>
      </c>
      <c r="T5188" s="9" t="s">
        <v>136</v>
      </c>
      <c r="U5188" s="9" t="s">
        <v>230</v>
      </c>
      <c r="X5188" s="9">
        <f>INDEX(SLA_Policy!$D$2:$D$5,MATCH(F5188,SLA_Policy!$A$2:$A$5,0))</f>
        <v>72</v>
      </c>
      <c r="Y5188" s="9" t="str">
        <f>IF(E5188="Cancelled","Excluded",IF(D5188="",IF((SLA_Policy!$B$8-B5188)*24&gt;X5188,"Open - Breached","Open - On Track"),IF((D5188-B5188)*24&lt;=X5188,"Met","Breached")))</f>
        <v>Breached</v>
      </c>
    </row>
    <row r="5189" spans="1:25" x14ac:dyDescent="0.25">
      <c r="A5189" s="9" t="s">
        <v>8821</v>
      </c>
      <c r="B5189" s="23">
        <v>46080.356249999997</v>
      </c>
      <c r="C5189" s="23">
        <v>46080.365277777797</v>
      </c>
      <c r="D5189" s="23">
        <v>46083.345138888901</v>
      </c>
      <c r="E5189" s="9" t="s">
        <v>212</v>
      </c>
      <c r="F5189" s="9" t="s">
        <v>188</v>
      </c>
      <c r="G5189" s="9" t="s">
        <v>236</v>
      </c>
      <c r="H5189" s="9" t="s">
        <v>163</v>
      </c>
      <c r="I5189" s="9" t="s">
        <v>315</v>
      </c>
      <c r="J5189" s="9" t="s">
        <v>475</v>
      </c>
      <c r="K5189" s="9" t="s">
        <v>246</v>
      </c>
      <c r="L5189" s="9" t="s">
        <v>351</v>
      </c>
      <c r="M5189" s="9" t="s">
        <v>400</v>
      </c>
      <c r="N5189" s="9" t="s">
        <v>199</v>
      </c>
      <c r="O5189" s="9" t="s">
        <v>176</v>
      </c>
      <c r="P5189" s="9" t="s">
        <v>1159</v>
      </c>
      <c r="Q5189" s="9" t="s">
        <v>219</v>
      </c>
      <c r="R5189" s="9">
        <v>0</v>
      </c>
      <c r="S5189" s="9">
        <v>129</v>
      </c>
      <c r="T5189" s="9" t="s">
        <v>229</v>
      </c>
      <c r="U5189" s="9" t="s">
        <v>242</v>
      </c>
      <c r="X5189" s="9">
        <f>INDEX(SLA_Policy!$D$2:$D$5,MATCH(F5189,SLA_Policy!$A$2:$A$5,0))</f>
        <v>72</v>
      </c>
      <c r="Y5189" s="9" t="str">
        <f>IF(E5189="Cancelled","Excluded",IF(D5189="",IF((SLA_Policy!$B$8-B5189)*24&gt;X5189,"Open - Breached","Open - On Track"),IF((D5189-B5189)*24&lt;=X5189,"Met","Breached")))</f>
        <v>Met</v>
      </c>
    </row>
    <row r="5190" spans="1:25" x14ac:dyDescent="0.25">
      <c r="A5190" s="9" t="s">
        <v>8822</v>
      </c>
      <c r="B5190" s="23">
        <v>46080.356249999997</v>
      </c>
      <c r="C5190" s="23">
        <v>46080.4152777778</v>
      </c>
      <c r="D5190" s="23">
        <v>46083.413194444503</v>
      </c>
      <c r="E5190" s="9" t="s">
        <v>212</v>
      </c>
      <c r="F5190" s="9" t="s">
        <v>188</v>
      </c>
      <c r="G5190" s="9" t="s">
        <v>213</v>
      </c>
      <c r="H5190" s="9" t="s">
        <v>165</v>
      </c>
      <c r="I5190" s="9" t="s">
        <v>469</v>
      </c>
      <c r="J5190" s="9" t="s">
        <v>1233</v>
      </c>
      <c r="K5190" s="9" t="s">
        <v>246</v>
      </c>
      <c r="L5190" s="9" t="s">
        <v>216</v>
      </c>
      <c r="M5190" s="9" t="s">
        <v>703</v>
      </c>
      <c r="N5190" s="9" t="s">
        <v>197</v>
      </c>
      <c r="O5190" s="9" t="s">
        <v>176</v>
      </c>
      <c r="P5190" s="9" t="s">
        <v>330</v>
      </c>
      <c r="Q5190" s="9" t="s">
        <v>219</v>
      </c>
      <c r="R5190" s="9">
        <v>0</v>
      </c>
      <c r="S5190" s="9">
        <v>36</v>
      </c>
      <c r="U5190" s="9" t="s">
        <v>290</v>
      </c>
      <c r="X5190" s="9">
        <f>INDEX(SLA_Policy!$D$2:$D$5,MATCH(F5190,SLA_Policy!$A$2:$A$5,0))</f>
        <v>72</v>
      </c>
      <c r="Y5190" s="9" t="str">
        <f>IF(E5190="Cancelled","Excluded",IF(D5190="",IF((SLA_Policy!$B$8-B5190)*24&gt;X5190,"Open - Breached","Open - On Track"),IF((D5190-B5190)*24&lt;=X5190,"Met","Breached")))</f>
        <v>Breached</v>
      </c>
    </row>
    <row r="5191" spans="1:25" x14ac:dyDescent="0.25">
      <c r="A5191" s="9" t="s">
        <v>8823</v>
      </c>
      <c r="B5191" s="23">
        <v>46080.359027777798</v>
      </c>
      <c r="C5191" s="23">
        <v>46080.442361111098</v>
      </c>
      <c r="D5191" s="23">
        <v>46080.707638888904</v>
      </c>
      <c r="E5191" s="9" t="s">
        <v>212</v>
      </c>
      <c r="F5191" s="9" t="s">
        <v>188</v>
      </c>
      <c r="G5191" s="9" t="s">
        <v>236</v>
      </c>
      <c r="H5191" s="9" t="s">
        <v>164</v>
      </c>
      <c r="I5191" s="9" t="s">
        <v>421</v>
      </c>
      <c r="J5191" s="9" t="s">
        <v>1010</v>
      </c>
      <c r="K5191" s="9" t="s">
        <v>303</v>
      </c>
      <c r="L5191" s="9" t="s">
        <v>216</v>
      </c>
      <c r="M5191" s="9" t="s">
        <v>2490</v>
      </c>
      <c r="N5191" s="9" t="s">
        <v>196</v>
      </c>
      <c r="O5191" s="9" t="s">
        <v>180</v>
      </c>
      <c r="P5191" s="9" t="s">
        <v>368</v>
      </c>
      <c r="Q5191" s="9" t="s">
        <v>219</v>
      </c>
      <c r="R5191" s="9">
        <v>0</v>
      </c>
      <c r="S5191" s="9">
        <v>26</v>
      </c>
      <c r="T5191" s="9" t="s">
        <v>464</v>
      </c>
      <c r="U5191" s="9" t="s">
        <v>242</v>
      </c>
      <c r="X5191" s="9">
        <f>INDEX(SLA_Policy!$D$2:$D$5,MATCH(F5191,SLA_Policy!$A$2:$A$5,0))</f>
        <v>72</v>
      </c>
      <c r="Y5191" s="9" t="str">
        <f>IF(E5191="Cancelled","Excluded",IF(D5191="",IF((SLA_Policy!$B$8-B5191)*24&gt;X5191,"Open - Breached","Open - On Track"),IF((D5191-B5191)*24&lt;=X5191,"Met","Breached")))</f>
        <v>Met</v>
      </c>
    </row>
    <row r="5192" spans="1:25" x14ac:dyDescent="0.25">
      <c r="A5192" s="9" t="s">
        <v>8824</v>
      </c>
      <c r="B5192" s="23">
        <v>46080.360416666699</v>
      </c>
      <c r="C5192" s="23">
        <v>46080.368750000001</v>
      </c>
      <c r="D5192" s="23">
        <v>46080.620833333298</v>
      </c>
      <c r="E5192" s="9" t="s">
        <v>212</v>
      </c>
      <c r="F5192" s="9" t="s">
        <v>188</v>
      </c>
      <c r="G5192" s="9" t="s">
        <v>213</v>
      </c>
      <c r="H5192" s="9" t="s">
        <v>162</v>
      </c>
      <c r="I5192" s="9" t="s">
        <v>393</v>
      </c>
      <c r="J5192" s="9" t="s">
        <v>8825</v>
      </c>
      <c r="K5192" s="9" t="s">
        <v>303</v>
      </c>
      <c r="L5192" s="9" t="s">
        <v>104</v>
      </c>
      <c r="M5192" s="9" t="s">
        <v>803</v>
      </c>
      <c r="N5192" s="9" t="s">
        <v>198</v>
      </c>
      <c r="O5192" s="9" t="s">
        <v>179</v>
      </c>
      <c r="P5192" s="9" t="s">
        <v>264</v>
      </c>
      <c r="Q5192" s="9" t="s">
        <v>219</v>
      </c>
      <c r="R5192" s="9">
        <v>0</v>
      </c>
      <c r="S5192" s="9">
        <v>13</v>
      </c>
      <c r="U5192" s="9" t="s">
        <v>290</v>
      </c>
      <c r="X5192" s="9">
        <f>INDEX(SLA_Policy!$D$2:$D$5,MATCH(F5192,SLA_Policy!$A$2:$A$5,0))</f>
        <v>72</v>
      </c>
      <c r="Y5192" s="9" t="str">
        <f>IF(E5192="Cancelled","Excluded",IF(D5192="",IF((SLA_Policy!$B$8-B5192)*24&gt;X5192,"Open - Breached","Open - On Track"),IF((D5192-B5192)*24&lt;=X5192,"Met","Breached")))</f>
        <v>Met</v>
      </c>
    </row>
    <row r="5193" spans="1:25" x14ac:dyDescent="0.25">
      <c r="A5193" s="9" t="s">
        <v>8826</v>
      </c>
      <c r="B5193" s="23">
        <v>46080.375694444498</v>
      </c>
      <c r="C5193" s="23">
        <v>46080.378472222197</v>
      </c>
      <c r="D5193" s="23">
        <v>46080.382638888899</v>
      </c>
      <c r="E5193" s="9" t="s">
        <v>212</v>
      </c>
      <c r="F5193" s="9" t="s">
        <v>187</v>
      </c>
      <c r="G5193" s="9" t="s">
        <v>213</v>
      </c>
      <c r="H5193" s="9" t="s">
        <v>161</v>
      </c>
      <c r="I5193" s="9" t="s">
        <v>454</v>
      </c>
      <c r="J5193" s="9" t="s">
        <v>3285</v>
      </c>
      <c r="K5193" s="9" t="s">
        <v>262</v>
      </c>
      <c r="L5193" s="9" t="s">
        <v>216</v>
      </c>
      <c r="M5193" s="9" t="s">
        <v>3496</v>
      </c>
      <c r="N5193" s="9" t="s">
        <v>200</v>
      </c>
      <c r="O5193" s="9" t="s">
        <v>116</v>
      </c>
      <c r="P5193" s="9" t="s">
        <v>590</v>
      </c>
      <c r="Q5193" s="9" t="s">
        <v>219</v>
      </c>
      <c r="R5193" s="9">
        <v>0</v>
      </c>
      <c r="S5193" s="9">
        <v>11</v>
      </c>
      <c r="U5193" s="9" t="s">
        <v>290</v>
      </c>
      <c r="X5193" s="9">
        <f>INDEX(SLA_Policy!$D$2:$D$5,MATCH(F5193,SLA_Policy!$A$2:$A$5,0))</f>
        <v>8</v>
      </c>
      <c r="Y5193" s="9" t="str">
        <f>IF(E5193="Cancelled","Excluded",IF(D5193="",IF((SLA_Policy!$B$8-B5193)*24&gt;X5193,"Open - Breached","Open - On Track"),IF((D5193-B5193)*24&lt;=X5193,"Met","Breached")))</f>
        <v>Met</v>
      </c>
    </row>
    <row r="5194" spans="1:25" x14ac:dyDescent="0.25">
      <c r="A5194" s="9" t="s">
        <v>8827</v>
      </c>
      <c r="B5194" s="23">
        <v>46080.384722222203</v>
      </c>
      <c r="C5194" s="23">
        <v>46080.404166666704</v>
      </c>
      <c r="D5194" s="23">
        <v>46083.314583333296</v>
      </c>
      <c r="E5194" s="9" t="s">
        <v>212</v>
      </c>
      <c r="F5194" s="9" t="s">
        <v>188</v>
      </c>
      <c r="G5194" s="9" t="s">
        <v>213</v>
      </c>
      <c r="H5194" s="9" t="s">
        <v>164</v>
      </c>
      <c r="I5194" s="9" t="s">
        <v>260</v>
      </c>
      <c r="J5194" s="9" t="s">
        <v>8828</v>
      </c>
      <c r="K5194" s="9" t="s">
        <v>410</v>
      </c>
      <c r="L5194" s="9" t="s">
        <v>307</v>
      </c>
      <c r="M5194" s="9" t="s">
        <v>787</v>
      </c>
      <c r="N5194" s="9" t="s">
        <v>197</v>
      </c>
      <c r="O5194" s="9" t="s">
        <v>179</v>
      </c>
      <c r="P5194" s="9" t="s">
        <v>264</v>
      </c>
      <c r="Q5194" s="9" t="s">
        <v>219</v>
      </c>
      <c r="R5194" s="9">
        <v>0</v>
      </c>
      <c r="S5194" s="9">
        <v>15</v>
      </c>
      <c r="T5194" s="9" t="s">
        <v>265</v>
      </c>
      <c r="U5194" s="9" t="s">
        <v>266</v>
      </c>
      <c r="X5194" s="9">
        <f>INDEX(SLA_Policy!$D$2:$D$5,MATCH(F5194,SLA_Policy!$A$2:$A$5,0))</f>
        <v>72</v>
      </c>
      <c r="Y5194" s="9" t="str">
        <f>IF(E5194="Cancelled","Excluded",IF(D5194="",IF((SLA_Policy!$B$8-B5194)*24&gt;X5194,"Open - Breached","Open - On Track"),IF((D5194-B5194)*24&lt;=X5194,"Met","Breached")))</f>
        <v>Met</v>
      </c>
    </row>
    <row r="5195" spans="1:25" x14ac:dyDescent="0.25">
      <c r="A5195" s="9" t="s">
        <v>8829</v>
      </c>
      <c r="B5195" s="23">
        <v>46080.385416666701</v>
      </c>
      <c r="C5195" s="23">
        <v>46080.386111111096</v>
      </c>
      <c r="D5195" s="23">
        <v>46080.411111111098</v>
      </c>
      <c r="E5195" s="9" t="s">
        <v>212</v>
      </c>
      <c r="F5195" s="9" t="s">
        <v>187</v>
      </c>
      <c r="G5195" s="9" t="s">
        <v>213</v>
      </c>
      <c r="H5195" s="9" t="s">
        <v>166</v>
      </c>
      <c r="I5195" s="9" t="s">
        <v>286</v>
      </c>
      <c r="J5195" s="9" t="s">
        <v>8830</v>
      </c>
      <c r="K5195" s="9" t="s">
        <v>239</v>
      </c>
      <c r="L5195" s="9" t="s">
        <v>311</v>
      </c>
      <c r="M5195" s="9" t="s">
        <v>3360</v>
      </c>
      <c r="N5195" s="9" t="s">
        <v>198</v>
      </c>
      <c r="O5195" s="9" t="s">
        <v>181</v>
      </c>
      <c r="P5195" s="9" t="s">
        <v>449</v>
      </c>
      <c r="Q5195" s="9" t="s">
        <v>273</v>
      </c>
      <c r="R5195" s="9">
        <v>0</v>
      </c>
      <c r="S5195" s="9">
        <v>10</v>
      </c>
      <c r="U5195" s="9" t="s">
        <v>290</v>
      </c>
      <c r="W5195" s="9">
        <v>5</v>
      </c>
      <c r="X5195" s="9">
        <f>INDEX(SLA_Policy!$D$2:$D$5,MATCH(F5195,SLA_Policy!$A$2:$A$5,0))</f>
        <v>8</v>
      </c>
      <c r="Y5195" s="9" t="str">
        <f>IF(E5195="Cancelled","Excluded",IF(D5195="",IF((SLA_Policy!$B$8-B5195)*24&gt;X5195,"Open - Breached","Open - On Track"),IF((D5195-B5195)*24&lt;=X5195,"Met","Breached")))</f>
        <v>Met</v>
      </c>
    </row>
    <row r="5196" spans="1:25" x14ac:dyDescent="0.25">
      <c r="A5196" s="9" t="s">
        <v>8831</v>
      </c>
      <c r="B5196" s="23">
        <v>46080.386805555601</v>
      </c>
      <c r="C5196" s="23">
        <v>46080.3881944444</v>
      </c>
      <c r="D5196" s="23">
        <v>46083.517361111102</v>
      </c>
      <c r="E5196" s="9" t="s">
        <v>212</v>
      </c>
      <c r="F5196" s="9" t="s">
        <v>188</v>
      </c>
      <c r="G5196" s="9" t="s">
        <v>213</v>
      </c>
      <c r="H5196" s="9" t="s">
        <v>88</v>
      </c>
      <c r="I5196" s="9" t="s">
        <v>268</v>
      </c>
      <c r="J5196" s="9" t="s">
        <v>8832</v>
      </c>
      <c r="K5196" s="9" t="s">
        <v>225</v>
      </c>
      <c r="L5196" s="9" t="s">
        <v>311</v>
      </c>
      <c r="M5196" s="9" t="s">
        <v>1117</v>
      </c>
      <c r="N5196" s="9" t="s">
        <v>200</v>
      </c>
      <c r="O5196" s="9" t="s">
        <v>176</v>
      </c>
      <c r="P5196" s="9" t="s">
        <v>228</v>
      </c>
      <c r="Q5196" s="9" t="s">
        <v>219</v>
      </c>
      <c r="R5196" s="9">
        <v>1</v>
      </c>
      <c r="S5196" s="9">
        <v>39</v>
      </c>
      <c r="T5196" s="9" t="s">
        <v>136</v>
      </c>
      <c r="U5196" s="9" t="s">
        <v>221</v>
      </c>
      <c r="X5196" s="9">
        <f>INDEX(SLA_Policy!$D$2:$D$5,MATCH(F5196,SLA_Policy!$A$2:$A$5,0))</f>
        <v>72</v>
      </c>
      <c r="Y5196" s="9" t="str">
        <f>IF(E5196="Cancelled","Excluded",IF(D5196="",IF((SLA_Policy!$B$8-B5196)*24&gt;X5196,"Open - Breached","Open - On Track"),IF((D5196-B5196)*24&lt;=X5196,"Met","Breached")))</f>
        <v>Breached</v>
      </c>
    </row>
    <row r="5197" spans="1:25" x14ac:dyDescent="0.25">
      <c r="A5197" s="9" t="s">
        <v>8833</v>
      </c>
      <c r="B5197" s="23">
        <v>46080.402083333298</v>
      </c>
      <c r="C5197" s="23">
        <v>46080.402777777803</v>
      </c>
      <c r="D5197" s="23">
        <v>46080.413194444503</v>
      </c>
      <c r="E5197" s="9" t="s">
        <v>212</v>
      </c>
      <c r="F5197" s="9" t="s">
        <v>187</v>
      </c>
      <c r="G5197" s="9" t="s">
        <v>213</v>
      </c>
      <c r="H5197" s="9" t="s">
        <v>161</v>
      </c>
      <c r="I5197" s="9" t="s">
        <v>454</v>
      </c>
      <c r="J5197" s="9" t="s">
        <v>8834</v>
      </c>
      <c r="K5197" s="9" t="s">
        <v>239</v>
      </c>
      <c r="L5197" s="9" t="s">
        <v>307</v>
      </c>
      <c r="M5197" s="9" t="s">
        <v>2497</v>
      </c>
      <c r="N5197" s="9" t="s">
        <v>198</v>
      </c>
      <c r="O5197" s="9" t="s">
        <v>116</v>
      </c>
      <c r="P5197" s="9" t="s">
        <v>525</v>
      </c>
      <c r="Q5197" s="9" t="s">
        <v>219</v>
      </c>
      <c r="R5197" s="9">
        <v>0</v>
      </c>
      <c r="S5197" s="9">
        <v>6</v>
      </c>
      <c r="U5197" s="9" t="s">
        <v>290</v>
      </c>
      <c r="W5197" s="9">
        <v>5</v>
      </c>
      <c r="X5197" s="9">
        <f>INDEX(SLA_Policy!$D$2:$D$5,MATCH(F5197,SLA_Policy!$A$2:$A$5,0))</f>
        <v>8</v>
      </c>
      <c r="Y5197" s="9" t="str">
        <f>IF(E5197="Cancelled","Excluded",IF(D5197="",IF((SLA_Policy!$B$8-B5197)*24&gt;X5197,"Open - Breached","Open - On Track"),IF((D5197-B5197)*24&lt;=X5197,"Met","Breached")))</f>
        <v>Met</v>
      </c>
    </row>
    <row r="5198" spans="1:25" x14ac:dyDescent="0.25">
      <c r="A5198" s="9" t="s">
        <v>8835</v>
      </c>
      <c r="B5198" s="23">
        <v>46080.404166666704</v>
      </c>
      <c r="C5198" s="23">
        <v>46080.405555555597</v>
      </c>
      <c r="D5198" s="23">
        <v>46080.649305555598</v>
      </c>
      <c r="E5198" s="9" t="s">
        <v>212</v>
      </c>
      <c r="F5198" s="9" t="s">
        <v>188</v>
      </c>
      <c r="G5198" s="9" t="s">
        <v>213</v>
      </c>
      <c r="H5198" s="9" t="s">
        <v>88</v>
      </c>
      <c r="I5198" s="9" t="s">
        <v>92</v>
      </c>
      <c r="J5198" s="9" t="s">
        <v>3420</v>
      </c>
      <c r="K5198" s="9" t="s">
        <v>215</v>
      </c>
      <c r="L5198" s="9" t="s">
        <v>282</v>
      </c>
      <c r="M5198" s="9" t="s">
        <v>998</v>
      </c>
      <c r="N5198" s="9" t="s">
        <v>198</v>
      </c>
      <c r="O5198" s="9" t="s">
        <v>116</v>
      </c>
      <c r="P5198" s="9" t="s">
        <v>234</v>
      </c>
      <c r="Q5198" s="9" t="s">
        <v>219</v>
      </c>
      <c r="R5198" s="9">
        <v>0</v>
      </c>
      <c r="S5198" s="9">
        <v>14</v>
      </c>
      <c r="T5198" s="9" t="s">
        <v>136</v>
      </c>
      <c r="U5198" s="9" t="s">
        <v>266</v>
      </c>
      <c r="W5198" s="9">
        <v>5</v>
      </c>
      <c r="X5198" s="9">
        <f>INDEX(SLA_Policy!$D$2:$D$5,MATCH(F5198,SLA_Policy!$A$2:$A$5,0))</f>
        <v>72</v>
      </c>
      <c r="Y5198" s="9" t="str">
        <f>IF(E5198="Cancelled","Excluded",IF(D5198="",IF((SLA_Policy!$B$8-B5198)*24&gt;X5198,"Open - Breached","Open - On Track"),IF((D5198-B5198)*24&lt;=X5198,"Met","Breached")))</f>
        <v>Met</v>
      </c>
    </row>
    <row r="5199" spans="1:25" x14ac:dyDescent="0.25">
      <c r="A5199" s="9" t="s">
        <v>8836</v>
      </c>
      <c r="B5199" s="23">
        <v>46080.413888888899</v>
      </c>
      <c r="C5199" s="23">
        <v>46080.427083333299</v>
      </c>
      <c r="D5199" s="23">
        <v>46080.486111111102</v>
      </c>
      <c r="E5199" s="9" t="s">
        <v>212</v>
      </c>
      <c r="F5199" s="9" t="s">
        <v>189</v>
      </c>
      <c r="G5199" s="9" t="s">
        <v>236</v>
      </c>
      <c r="H5199" s="9" t="s">
        <v>164</v>
      </c>
      <c r="I5199" s="9" t="s">
        <v>421</v>
      </c>
      <c r="J5199" s="9" t="s">
        <v>1858</v>
      </c>
      <c r="K5199" s="9" t="s">
        <v>246</v>
      </c>
      <c r="L5199" s="9" t="s">
        <v>216</v>
      </c>
      <c r="M5199" s="9" t="s">
        <v>5680</v>
      </c>
      <c r="N5199" s="9" t="s">
        <v>196</v>
      </c>
      <c r="O5199" s="9" t="s">
        <v>116</v>
      </c>
      <c r="P5199" s="9" t="s">
        <v>218</v>
      </c>
      <c r="Q5199" s="9" t="s">
        <v>219</v>
      </c>
      <c r="R5199" s="9">
        <v>0</v>
      </c>
      <c r="S5199" s="9">
        <v>67</v>
      </c>
      <c r="T5199" s="9" t="s">
        <v>343</v>
      </c>
      <c r="U5199" s="9" t="s">
        <v>242</v>
      </c>
      <c r="X5199" s="9">
        <f>INDEX(SLA_Policy!$D$2:$D$5,MATCH(F5199,SLA_Policy!$A$2:$A$5,0))</f>
        <v>120</v>
      </c>
      <c r="Y5199" s="9" t="str">
        <f>IF(E5199="Cancelled","Excluded",IF(D5199="",IF((SLA_Policy!$B$8-B5199)*24&gt;X5199,"Open - Breached","Open - On Track"),IF((D5199-B5199)*24&lt;=X5199,"Met","Breached")))</f>
        <v>Met</v>
      </c>
    </row>
    <row r="5200" spans="1:25" x14ac:dyDescent="0.25">
      <c r="A5200" s="9" t="s">
        <v>8837</v>
      </c>
      <c r="B5200" s="23">
        <v>46080.445138888899</v>
      </c>
      <c r="C5200" s="23">
        <v>46080.4868055556</v>
      </c>
      <c r="D5200" s="23">
        <v>46083.331944444399</v>
      </c>
      <c r="E5200" s="9" t="s">
        <v>212</v>
      </c>
      <c r="F5200" s="9" t="s">
        <v>188</v>
      </c>
      <c r="G5200" s="9" t="s">
        <v>213</v>
      </c>
      <c r="H5200" s="9" t="s">
        <v>165</v>
      </c>
      <c r="I5200" s="9" t="s">
        <v>567</v>
      </c>
      <c r="J5200" s="9" t="s">
        <v>1451</v>
      </c>
      <c r="K5200" s="9" t="s">
        <v>246</v>
      </c>
      <c r="L5200" s="9" t="s">
        <v>104</v>
      </c>
      <c r="M5200" s="9" t="s">
        <v>838</v>
      </c>
      <c r="N5200" s="9" t="s">
        <v>196</v>
      </c>
      <c r="O5200" s="9" t="s">
        <v>176</v>
      </c>
      <c r="P5200" s="9" t="s">
        <v>570</v>
      </c>
      <c r="Q5200" s="9" t="s">
        <v>219</v>
      </c>
      <c r="R5200" s="9">
        <v>0</v>
      </c>
      <c r="S5200" s="9">
        <v>21</v>
      </c>
      <c r="U5200" s="9" t="s">
        <v>290</v>
      </c>
      <c r="X5200" s="9">
        <f>INDEX(SLA_Policy!$D$2:$D$5,MATCH(F5200,SLA_Policy!$A$2:$A$5,0))</f>
        <v>72</v>
      </c>
      <c r="Y5200" s="9" t="str">
        <f>IF(E5200="Cancelled","Excluded",IF(D5200="",IF((SLA_Policy!$B$8-B5200)*24&gt;X5200,"Open - Breached","Open - On Track"),IF((D5200-B5200)*24&lt;=X5200,"Met","Breached")))</f>
        <v>Met</v>
      </c>
    </row>
    <row r="5201" spans="1:25" x14ac:dyDescent="0.25">
      <c r="A5201" s="9" t="s">
        <v>8838</v>
      </c>
      <c r="B5201" s="23">
        <v>46080.452083333301</v>
      </c>
      <c r="C5201" s="23">
        <v>46080.472916666702</v>
      </c>
      <c r="D5201" s="23">
        <v>46080.5131944444</v>
      </c>
      <c r="E5201" s="9" t="s">
        <v>212</v>
      </c>
      <c r="F5201" s="9" t="s">
        <v>188</v>
      </c>
      <c r="G5201" s="9" t="s">
        <v>213</v>
      </c>
      <c r="H5201" s="9" t="s">
        <v>162</v>
      </c>
      <c r="I5201" s="9" t="s">
        <v>393</v>
      </c>
      <c r="J5201" s="9" t="s">
        <v>8839</v>
      </c>
      <c r="K5201" s="9" t="s">
        <v>246</v>
      </c>
      <c r="L5201" s="9" t="s">
        <v>104</v>
      </c>
      <c r="M5201" s="9" t="s">
        <v>4670</v>
      </c>
      <c r="N5201" s="9" t="s">
        <v>196</v>
      </c>
      <c r="O5201" s="9" t="s">
        <v>176</v>
      </c>
      <c r="P5201" s="9" t="s">
        <v>419</v>
      </c>
      <c r="Q5201" s="9" t="s">
        <v>219</v>
      </c>
      <c r="R5201" s="9">
        <v>0</v>
      </c>
      <c r="S5201" s="9">
        <v>9</v>
      </c>
      <c r="U5201" s="9" t="s">
        <v>290</v>
      </c>
      <c r="W5201" s="9">
        <v>4</v>
      </c>
      <c r="X5201" s="9">
        <f>INDEX(SLA_Policy!$D$2:$D$5,MATCH(F5201,SLA_Policy!$A$2:$A$5,0))</f>
        <v>72</v>
      </c>
      <c r="Y5201" s="9" t="str">
        <f>IF(E5201="Cancelled","Excluded",IF(D5201="",IF((SLA_Policy!$B$8-B5201)*24&gt;X5201,"Open - Breached","Open - On Track"),IF((D5201-B5201)*24&lt;=X5201,"Met","Breached")))</f>
        <v>Met</v>
      </c>
    </row>
    <row r="5202" spans="1:25" x14ac:dyDescent="0.25">
      <c r="A5202" s="9" t="s">
        <v>8840</v>
      </c>
      <c r="B5202" s="23">
        <v>46080.454861111102</v>
      </c>
      <c r="C5202" s="23">
        <v>46080.509722222203</v>
      </c>
      <c r="D5202" s="23">
        <v>46083.339583333298</v>
      </c>
      <c r="E5202" s="9" t="s">
        <v>212</v>
      </c>
      <c r="F5202" s="9" t="s">
        <v>188</v>
      </c>
      <c r="G5202" s="9" t="s">
        <v>236</v>
      </c>
      <c r="H5202" s="9" t="s">
        <v>163</v>
      </c>
      <c r="I5202" s="9" t="s">
        <v>315</v>
      </c>
      <c r="J5202" s="9" t="s">
        <v>4801</v>
      </c>
      <c r="K5202" s="9" t="s">
        <v>246</v>
      </c>
      <c r="L5202" s="9" t="s">
        <v>351</v>
      </c>
      <c r="M5202" s="9" t="s">
        <v>8841</v>
      </c>
      <c r="N5202" s="9" t="s">
        <v>196</v>
      </c>
      <c r="O5202" s="9" t="s">
        <v>180</v>
      </c>
      <c r="P5202" s="9" t="s">
        <v>278</v>
      </c>
      <c r="Q5202" s="9" t="s">
        <v>219</v>
      </c>
      <c r="R5202" s="9">
        <v>0</v>
      </c>
      <c r="S5202" s="9">
        <v>73</v>
      </c>
      <c r="T5202" s="9" t="s">
        <v>136</v>
      </c>
      <c r="U5202" s="9" t="s">
        <v>242</v>
      </c>
      <c r="X5202" s="9">
        <f>INDEX(SLA_Policy!$D$2:$D$5,MATCH(F5202,SLA_Policy!$A$2:$A$5,0))</f>
        <v>72</v>
      </c>
      <c r="Y5202" s="9" t="str">
        <f>IF(E5202="Cancelled","Excluded",IF(D5202="",IF((SLA_Policy!$B$8-B5202)*24&gt;X5202,"Open - Breached","Open - On Track"),IF((D5202-B5202)*24&lt;=X5202,"Met","Breached")))</f>
        <v>Met</v>
      </c>
    </row>
    <row r="5203" spans="1:25" x14ac:dyDescent="0.25">
      <c r="A5203" s="9" t="s">
        <v>8842</v>
      </c>
      <c r="B5203" s="23">
        <v>46080.461111111101</v>
      </c>
      <c r="C5203" s="23">
        <v>46080.506944444503</v>
      </c>
      <c r="D5203" s="23">
        <v>46083.401388888902</v>
      </c>
      <c r="E5203" s="9" t="s">
        <v>212</v>
      </c>
      <c r="F5203" s="9" t="s">
        <v>189</v>
      </c>
      <c r="G5203" s="9" t="s">
        <v>236</v>
      </c>
      <c r="H5203" s="9" t="s">
        <v>167</v>
      </c>
      <c r="I5203" s="9" t="s">
        <v>255</v>
      </c>
      <c r="J5203" s="9" t="s">
        <v>8843</v>
      </c>
      <c r="K5203" s="9" t="s">
        <v>215</v>
      </c>
      <c r="L5203" s="9" t="s">
        <v>293</v>
      </c>
      <c r="M5203" s="9" t="s">
        <v>294</v>
      </c>
      <c r="N5203" s="9" t="s">
        <v>196</v>
      </c>
      <c r="O5203" s="9" t="s">
        <v>116</v>
      </c>
      <c r="P5203" s="9" t="s">
        <v>551</v>
      </c>
      <c r="Q5203" s="9" t="s">
        <v>219</v>
      </c>
      <c r="R5203" s="9">
        <v>0</v>
      </c>
      <c r="S5203" s="9">
        <v>29</v>
      </c>
      <c r="U5203" s="9" t="s">
        <v>242</v>
      </c>
      <c r="X5203" s="9">
        <f>INDEX(SLA_Policy!$D$2:$D$5,MATCH(F5203,SLA_Policy!$A$2:$A$5,0))</f>
        <v>120</v>
      </c>
      <c r="Y5203" s="9" t="str">
        <f>IF(E5203="Cancelled","Excluded",IF(D5203="",IF((SLA_Policy!$B$8-B5203)*24&gt;X5203,"Open - Breached","Open - On Track"),IF((D5203-B5203)*24&lt;=X5203,"Met","Breached")))</f>
        <v>Met</v>
      </c>
    </row>
    <row r="5204" spans="1:25" x14ac:dyDescent="0.25">
      <c r="A5204" s="9" t="s">
        <v>8844</v>
      </c>
      <c r="B5204" s="23">
        <v>46080.479166666701</v>
      </c>
      <c r="C5204" s="23">
        <v>46080.507638888899</v>
      </c>
      <c r="D5204" s="23">
        <v>46083.391666666699</v>
      </c>
      <c r="E5204" s="9" t="s">
        <v>212</v>
      </c>
      <c r="F5204" s="9" t="s">
        <v>188</v>
      </c>
      <c r="G5204" s="9" t="s">
        <v>213</v>
      </c>
      <c r="H5204" s="9" t="s">
        <v>166</v>
      </c>
      <c r="I5204" s="9" t="s">
        <v>398</v>
      </c>
      <c r="J5204" s="9" t="s">
        <v>8845</v>
      </c>
      <c r="K5204" s="9" t="s">
        <v>215</v>
      </c>
      <c r="L5204" s="9" t="s">
        <v>216</v>
      </c>
      <c r="M5204" s="9" t="s">
        <v>1468</v>
      </c>
      <c r="N5204" s="9" t="s">
        <v>197</v>
      </c>
      <c r="O5204" s="9" t="s">
        <v>181</v>
      </c>
      <c r="P5204" s="9" t="s">
        <v>449</v>
      </c>
      <c r="Q5204" s="9" t="s">
        <v>273</v>
      </c>
      <c r="R5204" s="9">
        <v>0</v>
      </c>
      <c r="S5204" s="9">
        <v>30</v>
      </c>
      <c r="U5204" s="9" t="s">
        <v>290</v>
      </c>
      <c r="X5204" s="9">
        <f>INDEX(SLA_Policy!$D$2:$D$5,MATCH(F5204,SLA_Policy!$A$2:$A$5,0))</f>
        <v>72</v>
      </c>
      <c r="Y5204" s="9" t="str">
        <f>IF(E5204="Cancelled","Excluded",IF(D5204="",IF((SLA_Policy!$B$8-B5204)*24&gt;X5204,"Open - Breached","Open - On Track"),IF((D5204-B5204)*24&lt;=X5204,"Met","Breached")))</f>
        <v>Met</v>
      </c>
    </row>
    <row r="5205" spans="1:25" x14ac:dyDescent="0.25">
      <c r="A5205" s="9" t="s">
        <v>8846</v>
      </c>
      <c r="B5205" s="23">
        <v>46080.494444444397</v>
      </c>
      <c r="C5205" s="23">
        <v>46080.521527777797</v>
      </c>
      <c r="D5205" s="23">
        <v>46080.532638888901</v>
      </c>
      <c r="E5205" s="9" t="s">
        <v>212</v>
      </c>
      <c r="F5205" s="9" t="s">
        <v>188</v>
      </c>
      <c r="G5205" s="9" t="s">
        <v>213</v>
      </c>
      <c r="H5205" s="9" t="s">
        <v>162</v>
      </c>
      <c r="I5205" s="9" t="s">
        <v>345</v>
      </c>
      <c r="J5205" s="9" t="s">
        <v>2999</v>
      </c>
      <c r="K5205" s="9" t="s">
        <v>239</v>
      </c>
      <c r="L5205" s="9" t="s">
        <v>216</v>
      </c>
      <c r="M5205" s="9" t="s">
        <v>733</v>
      </c>
      <c r="N5205" s="9" t="s">
        <v>196</v>
      </c>
      <c r="O5205" s="9" t="s">
        <v>116</v>
      </c>
      <c r="P5205" s="9" t="s">
        <v>295</v>
      </c>
      <c r="Q5205" s="9" t="s">
        <v>219</v>
      </c>
      <c r="R5205" s="9">
        <v>0</v>
      </c>
      <c r="S5205" s="9">
        <v>39</v>
      </c>
      <c r="U5205" s="9" t="s">
        <v>266</v>
      </c>
      <c r="X5205" s="9">
        <f>INDEX(SLA_Policy!$D$2:$D$5,MATCH(F5205,SLA_Policy!$A$2:$A$5,0))</f>
        <v>72</v>
      </c>
      <c r="Y5205" s="9" t="str">
        <f>IF(E5205="Cancelled","Excluded",IF(D5205="",IF((SLA_Policy!$B$8-B5205)*24&gt;X5205,"Open - Breached","Open - On Track"),IF((D5205-B5205)*24&lt;=X5205,"Met","Breached")))</f>
        <v>Met</v>
      </c>
    </row>
    <row r="5206" spans="1:25" x14ac:dyDescent="0.25">
      <c r="A5206" s="9" t="s">
        <v>8847</v>
      </c>
      <c r="B5206" s="23">
        <v>46080.527083333298</v>
      </c>
      <c r="C5206" s="23">
        <v>46080.527777777803</v>
      </c>
      <c r="D5206" s="23">
        <v>46080.5402777778</v>
      </c>
      <c r="E5206" s="9" t="s">
        <v>212</v>
      </c>
      <c r="F5206" s="9" t="s">
        <v>187</v>
      </c>
      <c r="G5206" s="9" t="s">
        <v>213</v>
      </c>
      <c r="H5206" s="9" t="s">
        <v>161</v>
      </c>
      <c r="I5206" s="9" t="s">
        <v>454</v>
      </c>
      <c r="J5206" s="9" t="s">
        <v>2010</v>
      </c>
      <c r="K5206" s="9" t="s">
        <v>239</v>
      </c>
      <c r="L5206" s="9" t="s">
        <v>226</v>
      </c>
      <c r="M5206" s="9" t="s">
        <v>2825</v>
      </c>
      <c r="N5206" s="9" t="s">
        <v>198</v>
      </c>
      <c r="O5206" s="9" t="s">
        <v>116</v>
      </c>
      <c r="P5206" s="9" t="s">
        <v>525</v>
      </c>
      <c r="Q5206" s="9" t="s">
        <v>219</v>
      </c>
      <c r="R5206" s="9">
        <v>0</v>
      </c>
      <c r="S5206" s="9">
        <v>7</v>
      </c>
      <c r="U5206" s="9" t="s">
        <v>376</v>
      </c>
      <c r="W5206" s="9">
        <v>5</v>
      </c>
      <c r="X5206" s="9">
        <f>INDEX(SLA_Policy!$D$2:$D$5,MATCH(F5206,SLA_Policy!$A$2:$A$5,0))</f>
        <v>8</v>
      </c>
      <c r="Y5206" s="9" t="str">
        <f>IF(E5206="Cancelled","Excluded",IF(D5206="",IF((SLA_Policy!$B$8-B5206)*24&gt;X5206,"Open - Breached","Open - On Track"),IF((D5206-B5206)*24&lt;=X5206,"Met","Breached")))</f>
        <v>Met</v>
      </c>
    </row>
    <row r="5207" spans="1:25" x14ac:dyDescent="0.25">
      <c r="A5207" s="9" t="s">
        <v>8848</v>
      </c>
      <c r="B5207" s="23">
        <v>46080.534722222197</v>
      </c>
      <c r="C5207" s="23">
        <v>46080.542361111096</v>
      </c>
      <c r="D5207" s="23">
        <v>46083.331944444399</v>
      </c>
      <c r="E5207" s="9" t="s">
        <v>212</v>
      </c>
      <c r="F5207" s="9" t="s">
        <v>188</v>
      </c>
      <c r="G5207" s="9" t="s">
        <v>236</v>
      </c>
      <c r="H5207" s="9" t="s">
        <v>161</v>
      </c>
      <c r="I5207" s="9" t="s">
        <v>482</v>
      </c>
      <c r="J5207" s="9" t="s">
        <v>2068</v>
      </c>
      <c r="K5207" s="9" t="s">
        <v>246</v>
      </c>
      <c r="L5207" s="9" t="s">
        <v>216</v>
      </c>
      <c r="M5207" s="9" t="s">
        <v>5637</v>
      </c>
      <c r="N5207" s="9" t="s">
        <v>197</v>
      </c>
      <c r="O5207" s="9" t="s">
        <v>116</v>
      </c>
      <c r="P5207" s="9" t="s">
        <v>295</v>
      </c>
      <c r="Q5207" s="9" t="s">
        <v>219</v>
      </c>
      <c r="R5207" s="9">
        <v>1</v>
      </c>
      <c r="S5207" s="9">
        <v>94</v>
      </c>
      <c r="U5207" s="9" t="s">
        <v>242</v>
      </c>
      <c r="W5207" s="9">
        <v>2</v>
      </c>
      <c r="X5207" s="9">
        <f>INDEX(SLA_Policy!$D$2:$D$5,MATCH(F5207,SLA_Policy!$A$2:$A$5,0))</f>
        <v>72</v>
      </c>
      <c r="Y5207" s="9" t="str">
        <f>IF(E5207="Cancelled","Excluded",IF(D5207="",IF((SLA_Policy!$B$8-B5207)*24&gt;X5207,"Open - Breached","Open - On Track"),IF((D5207-B5207)*24&lt;=X5207,"Met","Breached")))</f>
        <v>Met</v>
      </c>
    </row>
    <row r="5208" spans="1:25" x14ac:dyDescent="0.25">
      <c r="A5208" s="9" t="s">
        <v>8849</v>
      </c>
      <c r="B5208" s="23">
        <v>46080.589583333298</v>
      </c>
      <c r="C5208" s="23">
        <v>46080.655555555597</v>
      </c>
      <c r="D5208" s="23">
        <v>46083.389583333301</v>
      </c>
      <c r="E5208" s="9" t="s">
        <v>212</v>
      </c>
      <c r="F5208" s="9" t="s">
        <v>188</v>
      </c>
      <c r="G5208" s="9" t="s">
        <v>213</v>
      </c>
      <c r="H5208" s="9" t="s">
        <v>167</v>
      </c>
      <c r="I5208" s="9" t="s">
        <v>362</v>
      </c>
      <c r="J5208" s="9" t="s">
        <v>8850</v>
      </c>
      <c r="K5208" s="9" t="s">
        <v>225</v>
      </c>
      <c r="L5208" s="9" t="s">
        <v>351</v>
      </c>
      <c r="M5208" s="9" t="s">
        <v>762</v>
      </c>
      <c r="N5208" s="9" t="s">
        <v>197</v>
      </c>
      <c r="O5208" s="9" t="s">
        <v>176</v>
      </c>
      <c r="P5208" s="9" t="s">
        <v>228</v>
      </c>
      <c r="Q5208" s="9" t="s">
        <v>219</v>
      </c>
      <c r="R5208" s="9">
        <v>0</v>
      </c>
      <c r="S5208" s="9">
        <v>34</v>
      </c>
      <c r="T5208" s="9" t="s">
        <v>136</v>
      </c>
      <c r="U5208" s="9" t="s">
        <v>376</v>
      </c>
      <c r="X5208" s="9">
        <f>INDEX(SLA_Policy!$D$2:$D$5,MATCH(F5208,SLA_Policy!$A$2:$A$5,0))</f>
        <v>72</v>
      </c>
      <c r="Y5208" s="9" t="str">
        <f>IF(E5208="Cancelled","Excluded",IF(D5208="",IF((SLA_Policy!$B$8-B5208)*24&gt;X5208,"Open - Breached","Open - On Track"),IF((D5208-B5208)*24&lt;=X5208,"Met","Breached")))</f>
        <v>Met</v>
      </c>
    </row>
    <row r="5209" spans="1:25" x14ac:dyDescent="0.25">
      <c r="A5209" s="9" t="s">
        <v>8851</v>
      </c>
      <c r="B5209" s="23">
        <v>46080.6069444444</v>
      </c>
      <c r="C5209" s="23">
        <v>46080.657638888901</v>
      </c>
      <c r="D5209" s="23">
        <v>46083.377083333296</v>
      </c>
      <c r="E5209" s="9" t="s">
        <v>212</v>
      </c>
      <c r="F5209" s="9" t="s">
        <v>188</v>
      </c>
      <c r="G5209" s="9" t="s">
        <v>213</v>
      </c>
      <c r="H5209" s="9" t="s">
        <v>162</v>
      </c>
      <c r="I5209" s="9" t="s">
        <v>345</v>
      </c>
      <c r="J5209" s="9" t="s">
        <v>1136</v>
      </c>
      <c r="K5209" s="9" t="s">
        <v>215</v>
      </c>
      <c r="L5209" s="9" t="s">
        <v>311</v>
      </c>
      <c r="M5209" s="9" t="s">
        <v>1126</v>
      </c>
      <c r="N5209" s="9" t="s">
        <v>197</v>
      </c>
      <c r="O5209" s="9" t="s">
        <v>116</v>
      </c>
      <c r="P5209" s="9" t="s">
        <v>342</v>
      </c>
      <c r="Q5209" s="9" t="s">
        <v>219</v>
      </c>
      <c r="R5209" s="9">
        <v>0</v>
      </c>
      <c r="S5209" s="9">
        <v>12</v>
      </c>
      <c r="U5209" s="9" t="s">
        <v>290</v>
      </c>
      <c r="X5209" s="9">
        <f>INDEX(SLA_Policy!$D$2:$D$5,MATCH(F5209,SLA_Policy!$A$2:$A$5,0))</f>
        <v>72</v>
      </c>
      <c r="Y5209" s="9" t="str">
        <f>IF(E5209="Cancelled","Excluded",IF(D5209="",IF((SLA_Policy!$B$8-B5209)*24&gt;X5209,"Open - Breached","Open - On Track"),IF((D5209-B5209)*24&lt;=X5209,"Met","Breached")))</f>
        <v>Met</v>
      </c>
    </row>
    <row r="5210" spans="1:25" x14ac:dyDescent="0.25">
      <c r="A5210" s="9" t="s">
        <v>8852</v>
      </c>
      <c r="B5210" s="23">
        <v>46080.609027777798</v>
      </c>
      <c r="C5210" s="23">
        <v>46080.621527777803</v>
      </c>
      <c r="D5210" s="23">
        <v>46083.368750000001</v>
      </c>
      <c r="E5210" s="9" t="s">
        <v>212</v>
      </c>
      <c r="F5210" s="9" t="s">
        <v>189</v>
      </c>
      <c r="G5210" s="9" t="s">
        <v>213</v>
      </c>
      <c r="H5210" s="9" t="s">
        <v>167</v>
      </c>
      <c r="I5210" s="9" t="s">
        <v>362</v>
      </c>
      <c r="J5210" s="9" t="s">
        <v>8853</v>
      </c>
      <c r="K5210" s="9" t="s">
        <v>215</v>
      </c>
      <c r="L5210" s="9" t="s">
        <v>282</v>
      </c>
      <c r="M5210" s="9" t="s">
        <v>4860</v>
      </c>
      <c r="N5210" s="9" t="s">
        <v>196</v>
      </c>
      <c r="O5210" s="9" t="s">
        <v>176</v>
      </c>
      <c r="P5210" s="9" t="s">
        <v>419</v>
      </c>
      <c r="Q5210" s="9" t="s">
        <v>219</v>
      </c>
      <c r="R5210" s="9">
        <v>0</v>
      </c>
      <c r="S5210" s="9">
        <v>47</v>
      </c>
      <c r="T5210" s="9" t="s">
        <v>229</v>
      </c>
      <c r="U5210" s="9" t="s">
        <v>290</v>
      </c>
      <c r="X5210" s="9">
        <f>INDEX(SLA_Policy!$D$2:$D$5,MATCH(F5210,SLA_Policy!$A$2:$A$5,0))</f>
        <v>120</v>
      </c>
      <c r="Y5210" s="9" t="str">
        <f>IF(E5210="Cancelled","Excluded",IF(D5210="",IF((SLA_Policy!$B$8-B5210)*24&gt;X5210,"Open - Breached","Open - On Track"),IF((D5210-B5210)*24&lt;=X5210,"Met","Breached")))</f>
        <v>Met</v>
      </c>
    </row>
    <row r="5211" spans="1:25" x14ac:dyDescent="0.25">
      <c r="A5211" s="9" t="s">
        <v>8854</v>
      </c>
      <c r="B5211" s="23">
        <v>46080.622222222199</v>
      </c>
      <c r="C5211" s="23">
        <v>46080.738888888904</v>
      </c>
      <c r="D5211" s="23">
        <v>46083.346527777801</v>
      </c>
      <c r="E5211" s="9" t="s">
        <v>212</v>
      </c>
      <c r="F5211" s="9" t="s">
        <v>188</v>
      </c>
      <c r="G5211" s="9" t="s">
        <v>213</v>
      </c>
      <c r="H5211" s="9" t="s">
        <v>163</v>
      </c>
      <c r="I5211" s="9" t="s">
        <v>250</v>
      </c>
      <c r="J5211" s="9" t="s">
        <v>7946</v>
      </c>
      <c r="K5211" s="9" t="s">
        <v>246</v>
      </c>
      <c r="L5211" s="9" t="s">
        <v>351</v>
      </c>
      <c r="M5211" s="9" t="s">
        <v>3622</v>
      </c>
      <c r="N5211" s="9" t="s">
        <v>197</v>
      </c>
      <c r="O5211" s="9" t="s">
        <v>176</v>
      </c>
      <c r="P5211" s="9" t="s">
        <v>419</v>
      </c>
      <c r="Q5211" s="9" t="s">
        <v>219</v>
      </c>
      <c r="R5211" s="9">
        <v>0</v>
      </c>
      <c r="S5211" s="9">
        <v>16</v>
      </c>
      <c r="T5211" s="9" t="s">
        <v>220</v>
      </c>
      <c r="U5211" s="9" t="s">
        <v>230</v>
      </c>
      <c r="W5211" s="9">
        <v>4</v>
      </c>
      <c r="X5211" s="9">
        <f>INDEX(SLA_Policy!$D$2:$D$5,MATCH(F5211,SLA_Policy!$A$2:$A$5,0))</f>
        <v>72</v>
      </c>
      <c r="Y5211" s="9" t="str">
        <f>IF(E5211="Cancelled","Excluded",IF(D5211="",IF((SLA_Policy!$B$8-B5211)*24&gt;X5211,"Open - Breached","Open - On Track"),IF((D5211-B5211)*24&lt;=X5211,"Met","Breached")))</f>
        <v>Met</v>
      </c>
    </row>
    <row r="5212" spans="1:25" x14ac:dyDescent="0.25">
      <c r="A5212" s="9" t="s">
        <v>8855</v>
      </c>
      <c r="B5212" s="23">
        <v>46080.629861111098</v>
      </c>
      <c r="C5212" s="23">
        <v>46080.644444444399</v>
      </c>
      <c r="D5212" s="23">
        <v>46083.415972222203</v>
      </c>
      <c r="E5212" s="9" t="s">
        <v>212</v>
      </c>
      <c r="F5212" s="9" t="s">
        <v>188</v>
      </c>
      <c r="G5212" s="9" t="s">
        <v>213</v>
      </c>
      <c r="H5212" s="9" t="s">
        <v>162</v>
      </c>
      <c r="I5212" s="9" t="s">
        <v>416</v>
      </c>
      <c r="J5212" s="9" t="s">
        <v>8856</v>
      </c>
      <c r="K5212" s="9" t="s">
        <v>246</v>
      </c>
      <c r="L5212" s="9" t="s">
        <v>371</v>
      </c>
      <c r="M5212" s="9" t="s">
        <v>4287</v>
      </c>
      <c r="N5212" s="9" t="s">
        <v>196</v>
      </c>
      <c r="O5212" s="9" t="s">
        <v>179</v>
      </c>
      <c r="P5212" s="9" t="s">
        <v>264</v>
      </c>
      <c r="Q5212" s="9" t="s">
        <v>219</v>
      </c>
      <c r="R5212" s="9">
        <v>0</v>
      </c>
      <c r="S5212" s="9">
        <v>15</v>
      </c>
      <c r="U5212" s="9" t="s">
        <v>290</v>
      </c>
      <c r="W5212" s="9">
        <v>5</v>
      </c>
      <c r="X5212" s="9">
        <f>INDEX(SLA_Policy!$D$2:$D$5,MATCH(F5212,SLA_Policy!$A$2:$A$5,0))</f>
        <v>72</v>
      </c>
      <c r="Y5212" s="9" t="str">
        <f>IF(E5212="Cancelled","Excluded",IF(D5212="",IF((SLA_Policy!$B$8-B5212)*24&gt;X5212,"Open - Breached","Open - On Track"),IF((D5212-B5212)*24&lt;=X5212,"Met","Breached")))</f>
        <v>Met</v>
      </c>
    </row>
    <row r="5213" spans="1:25" x14ac:dyDescent="0.25">
      <c r="A5213" s="9" t="s">
        <v>8857</v>
      </c>
      <c r="B5213" s="23">
        <v>46080.638888888898</v>
      </c>
      <c r="C5213" s="23">
        <v>46080.684722222199</v>
      </c>
      <c r="D5213" s="23">
        <v>46084.401388888902</v>
      </c>
      <c r="E5213" s="9" t="s">
        <v>212</v>
      </c>
      <c r="F5213" s="9" t="s">
        <v>189</v>
      </c>
      <c r="G5213" s="9" t="s">
        <v>213</v>
      </c>
      <c r="H5213" s="9" t="s">
        <v>165</v>
      </c>
      <c r="I5213" s="9" t="s">
        <v>567</v>
      </c>
      <c r="J5213" s="9" t="s">
        <v>2434</v>
      </c>
      <c r="K5213" s="9" t="s">
        <v>239</v>
      </c>
      <c r="L5213" s="9" t="s">
        <v>216</v>
      </c>
      <c r="M5213" s="9" t="s">
        <v>2539</v>
      </c>
      <c r="N5213" s="9" t="s">
        <v>197</v>
      </c>
      <c r="O5213" s="9" t="s">
        <v>116</v>
      </c>
      <c r="P5213" s="9" t="s">
        <v>295</v>
      </c>
      <c r="Q5213" s="9" t="s">
        <v>219</v>
      </c>
      <c r="R5213" s="9">
        <v>1</v>
      </c>
      <c r="S5213" s="9">
        <v>31</v>
      </c>
      <c r="U5213" s="9" t="s">
        <v>266</v>
      </c>
      <c r="X5213" s="9">
        <f>INDEX(SLA_Policy!$D$2:$D$5,MATCH(F5213,SLA_Policy!$A$2:$A$5,0))</f>
        <v>120</v>
      </c>
      <c r="Y5213" s="9" t="str">
        <f>IF(E5213="Cancelled","Excluded",IF(D5213="",IF((SLA_Policy!$B$8-B5213)*24&gt;X5213,"Open - Breached","Open - On Track"),IF((D5213-B5213)*24&lt;=X5213,"Met","Breached")))</f>
        <v>Met</v>
      </c>
    </row>
    <row r="5214" spans="1:25" x14ac:dyDescent="0.25">
      <c r="A5214" s="9" t="s">
        <v>8858</v>
      </c>
      <c r="B5214" s="23">
        <v>46080.640277777798</v>
      </c>
      <c r="C5214" s="23">
        <v>46080.640972222202</v>
      </c>
      <c r="D5214" s="23">
        <v>46083.548611111102</v>
      </c>
      <c r="E5214" s="9" t="s">
        <v>212</v>
      </c>
      <c r="F5214" s="9" t="s">
        <v>188</v>
      </c>
      <c r="G5214" s="9" t="s">
        <v>213</v>
      </c>
      <c r="H5214" s="9" t="s">
        <v>88</v>
      </c>
      <c r="I5214" s="9" t="s">
        <v>92</v>
      </c>
      <c r="J5214" s="9" t="s">
        <v>214</v>
      </c>
      <c r="K5214" s="9" t="s">
        <v>246</v>
      </c>
      <c r="L5214" s="9" t="s">
        <v>104</v>
      </c>
      <c r="M5214" s="9" t="s">
        <v>336</v>
      </c>
      <c r="N5214" s="9" t="s">
        <v>198</v>
      </c>
      <c r="O5214" s="9" t="s">
        <v>178</v>
      </c>
      <c r="P5214" s="9" t="s">
        <v>272</v>
      </c>
      <c r="Q5214" s="9" t="s">
        <v>219</v>
      </c>
      <c r="R5214" s="9">
        <v>1</v>
      </c>
      <c r="S5214" s="9">
        <v>50</v>
      </c>
      <c r="T5214" s="9" t="s">
        <v>220</v>
      </c>
      <c r="U5214" s="9" t="s">
        <v>266</v>
      </c>
      <c r="X5214" s="9">
        <f>INDEX(SLA_Policy!$D$2:$D$5,MATCH(F5214,SLA_Policy!$A$2:$A$5,0))</f>
        <v>72</v>
      </c>
      <c r="Y5214" s="9" t="str">
        <f>IF(E5214="Cancelled","Excluded",IF(D5214="",IF((SLA_Policy!$B$8-B5214)*24&gt;X5214,"Open - Breached","Open - On Track"),IF((D5214-B5214)*24&lt;=X5214,"Met","Breached")))</f>
        <v>Met</v>
      </c>
    </row>
    <row r="5215" spans="1:25" x14ac:dyDescent="0.25">
      <c r="A5215" s="9" t="s">
        <v>8859</v>
      </c>
      <c r="B5215" s="23">
        <v>46080.648611111101</v>
      </c>
      <c r="C5215" s="23">
        <v>46080.652083333298</v>
      </c>
      <c r="D5215" s="23">
        <v>46083.354166666701</v>
      </c>
      <c r="E5215" s="9" t="s">
        <v>212</v>
      </c>
      <c r="F5215" s="9" t="s">
        <v>188</v>
      </c>
      <c r="G5215" s="9" t="s">
        <v>213</v>
      </c>
      <c r="H5215" s="9" t="s">
        <v>164</v>
      </c>
      <c r="I5215" s="9" t="s">
        <v>339</v>
      </c>
      <c r="J5215" s="9" t="s">
        <v>340</v>
      </c>
      <c r="K5215" s="9" t="s">
        <v>215</v>
      </c>
      <c r="L5215" s="9" t="s">
        <v>311</v>
      </c>
      <c r="M5215" s="9" t="s">
        <v>538</v>
      </c>
      <c r="N5215" s="9" t="s">
        <v>199</v>
      </c>
      <c r="O5215" s="9" t="s">
        <v>116</v>
      </c>
      <c r="P5215" s="9" t="s">
        <v>218</v>
      </c>
      <c r="Q5215" s="9" t="s">
        <v>219</v>
      </c>
      <c r="R5215" s="9">
        <v>0</v>
      </c>
      <c r="S5215" s="9">
        <v>22</v>
      </c>
      <c r="T5215" s="9" t="s">
        <v>343</v>
      </c>
      <c r="U5215" s="9" t="s">
        <v>376</v>
      </c>
      <c r="W5215" s="9">
        <v>5</v>
      </c>
      <c r="X5215" s="9">
        <f>INDEX(SLA_Policy!$D$2:$D$5,MATCH(F5215,SLA_Policy!$A$2:$A$5,0))</f>
        <v>72</v>
      </c>
      <c r="Y5215" s="9" t="str">
        <f>IF(E5215="Cancelled","Excluded",IF(D5215="",IF((SLA_Policy!$B$8-B5215)*24&gt;X5215,"Open - Breached","Open - On Track"),IF((D5215-B5215)*24&lt;=X5215,"Met","Breached")))</f>
        <v>Met</v>
      </c>
    </row>
    <row r="5216" spans="1:25" x14ac:dyDescent="0.25">
      <c r="A5216" s="9" t="s">
        <v>8860</v>
      </c>
      <c r="B5216" s="23">
        <v>46080.654861111099</v>
      </c>
      <c r="C5216" s="23">
        <v>46080.679861111101</v>
      </c>
      <c r="D5216" s="23">
        <v>46083.359722222202</v>
      </c>
      <c r="E5216" s="9" t="s">
        <v>212</v>
      </c>
      <c r="F5216" s="9" t="s">
        <v>188</v>
      </c>
      <c r="G5216" s="9" t="s">
        <v>213</v>
      </c>
      <c r="H5216" s="9" t="s">
        <v>88</v>
      </c>
      <c r="I5216" s="9" t="s">
        <v>92</v>
      </c>
      <c r="J5216" s="9" t="s">
        <v>959</v>
      </c>
      <c r="K5216" s="9" t="s">
        <v>246</v>
      </c>
      <c r="L5216" s="9" t="s">
        <v>226</v>
      </c>
      <c r="M5216" s="9" t="s">
        <v>8861</v>
      </c>
      <c r="N5216" s="9" t="s">
        <v>196</v>
      </c>
      <c r="O5216" s="9" t="s">
        <v>178</v>
      </c>
      <c r="P5216" s="9" t="s">
        <v>414</v>
      </c>
      <c r="Q5216" s="9" t="s">
        <v>219</v>
      </c>
      <c r="R5216" s="9">
        <v>0</v>
      </c>
      <c r="S5216" s="9">
        <v>38</v>
      </c>
      <c r="T5216" s="9" t="s">
        <v>136</v>
      </c>
      <c r="U5216" s="9" t="s">
        <v>290</v>
      </c>
      <c r="X5216" s="9">
        <f>INDEX(SLA_Policy!$D$2:$D$5,MATCH(F5216,SLA_Policy!$A$2:$A$5,0))</f>
        <v>72</v>
      </c>
      <c r="Y5216" s="9" t="str">
        <f>IF(E5216="Cancelled","Excluded",IF(D5216="",IF((SLA_Policy!$B$8-B5216)*24&gt;X5216,"Open - Breached","Open - On Track"),IF((D5216-B5216)*24&lt;=X5216,"Met","Breached")))</f>
        <v>Met</v>
      </c>
    </row>
    <row r="5217" spans="1:25" x14ac:dyDescent="0.25">
      <c r="A5217" s="9" t="s">
        <v>8862</v>
      </c>
      <c r="B5217" s="23">
        <v>46080.673611111102</v>
      </c>
      <c r="C5217" s="23">
        <v>46080.745138888902</v>
      </c>
      <c r="D5217" s="23">
        <v>46083.377083333296</v>
      </c>
      <c r="E5217" s="9" t="s">
        <v>212</v>
      </c>
      <c r="F5217" s="9" t="s">
        <v>188</v>
      </c>
      <c r="G5217" s="9" t="s">
        <v>213</v>
      </c>
      <c r="H5217" s="9" t="s">
        <v>164</v>
      </c>
      <c r="I5217" s="9" t="s">
        <v>339</v>
      </c>
      <c r="J5217" s="9" t="s">
        <v>8863</v>
      </c>
      <c r="K5217" s="9" t="s">
        <v>246</v>
      </c>
      <c r="L5217" s="9" t="s">
        <v>104</v>
      </c>
      <c r="M5217" s="9" t="s">
        <v>4693</v>
      </c>
      <c r="N5217" s="9" t="s">
        <v>196</v>
      </c>
      <c r="O5217" s="9" t="s">
        <v>116</v>
      </c>
      <c r="P5217" s="9" t="s">
        <v>258</v>
      </c>
      <c r="Q5217" s="9" t="s">
        <v>219</v>
      </c>
      <c r="R5217" s="9">
        <v>0</v>
      </c>
      <c r="S5217" s="9">
        <v>16</v>
      </c>
      <c r="T5217" s="9" t="s">
        <v>464</v>
      </c>
      <c r="U5217" s="9" t="s">
        <v>248</v>
      </c>
      <c r="W5217" s="9">
        <v>5</v>
      </c>
      <c r="X5217" s="9">
        <f>INDEX(SLA_Policy!$D$2:$D$5,MATCH(F5217,SLA_Policy!$A$2:$A$5,0))</f>
        <v>72</v>
      </c>
      <c r="Y5217" s="9" t="str">
        <f>IF(E5217="Cancelled","Excluded",IF(D5217="",IF((SLA_Policy!$B$8-B5217)*24&gt;X5217,"Open - Breached","Open - On Track"),IF((D5217-B5217)*24&lt;=X5217,"Met","Breached")))</f>
        <v>Met</v>
      </c>
    </row>
    <row r="5218" spans="1:25" x14ac:dyDescent="0.25">
      <c r="A5218" s="9" t="s">
        <v>8864</v>
      </c>
      <c r="B5218" s="23">
        <v>46080.6743055556</v>
      </c>
      <c r="C5218" s="23">
        <v>46080.685416666704</v>
      </c>
      <c r="D5218" s="23">
        <v>46080.782638888901</v>
      </c>
      <c r="E5218" s="9" t="s">
        <v>212</v>
      </c>
      <c r="F5218" s="9" t="s">
        <v>187</v>
      </c>
      <c r="G5218" s="9" t="s">
        <v>213</v>
      </c>
      <c r="H5218" s="9" t="s">
        <v>167</v>
      </c>
      <c r="I5218" s="9" t="s">
        <v>349</v>
      </c>
      <c r="J5218" s="9" t="s">
        <v>4885</v>
      </c>
      <c r="K5218" s="9" t="s">
        <v>225</v>
      </c>
      <c r="L5218" s="9" t="s">
        <v>282</v>
      </c>
      <c r="M5218" s="9" t="s">
        <v>2016</v>
      </c>
      <c r="N5218" s="9" t="s">
        <v>197</v>
      </c>
      <c r="O5218" s="9" t="s">
        <v>116</v>
      </c>
      <c r="P5218" s="9" t="s">
        <v>525</v>
      </c>
      <c r="Q5218" s="9" t="s">
        <v>219</v>
      </c>
      <c r="R5218" s="9">
        <v>0</v>
      </c>
      <c r="S5218" s="9">
        <v>9</v>
      </c>
      <c r="U5218" s="9" t="s">
        <v>290</v>
      </c>
      <c r="W5218" s="9">
        <v>5</v>
      </c>
      <c r="X5218" s="9">
        <f>INDEX(SLA_Policy!$D$2:$D$5,MATCH(F5218,SLA_Policy!$A$2:$A$5,0))</f>
        <v>8</v>
      </c>
      <c r="Y5218" s="9" t="str">
        <f>IF(E5218="Cancelled","Excluded",IF(D5218="",IF((SLA_Policy!$B$8-B5218)*24&gt;X5218,"Open - Breached","Open - On Track"),IF((D5218-B5218)*24&lt;=X5218,"Met","Breached")))</f>
        <v>Met</v>
      </c>
    </row>
    <row r="5219" spans="1:25" x14ac:dyDescent="0.25">
      <c r="A5219" s="9" t="s">
        <v>8865</v>
      </c>
      <c r="B5219" s="23">
        <v>46080.740277777797</v>
      </c>
      <c r="C5219" s="23">
        <v>46080.744444444397</v>
      </c>
      <c r="E5219" s="9" t="s">
        <v>649</v>
      </c>
      <c r="F5219" s="9" t="s">
        <v>188</v>
      </c>
      <c r="G5219" s="9" t="s">
        <v>213</v>
      </c>
      <c r="H5219" s="9" t="s">
        <v>161</v>
      </c>
      <c r="I5219" s="9" t="s">
        <v>454</v>
      </c>
      <c r="J5219" s="9" t="s">
        <v>7616</v>
      </c>
      <c r="K5219" s="9" t="s">
        <v>225</v>
      </c>
      <c r="L5219" s="9" t="s">
        <v>216</v>
      </c>
      <c r="M5219" s="9" t="s">
        <v>620</v>
      </c>
      <c r="N5219" s="9" t="s">
        <v>198</v>
      </c>
      <c r="O5219" s="9" t="s">
        <v>116</v>
      </c>
      <c r="P5219" s="9" t="s">
        <v>295</v>
      </c>
      <c r="Q5219" s="9" t="s">
        <v>219</v>
      </c>
      <c r="R5219" s="9">
        <v>0</v>
      </c>
      <c r="S5219" s="9">
        <v>3</v>
      </c>
      <c r="X5219" s="9">
        <f>INDEX(SLA_Policy!$D$2:$D$5,MATCH(F5219,SLA_Policy!$A$2:$A$5,0))</f>
        <v>72</v>
      </c>
      <c r="Y5219" s="9" t="str">
        <f>IF(E5219="Cancelled","Excluded",IF(D5219="",IF((SLA_Policy!$B$8-B5219)*24&gt;X5219,"Open - Breached","Open - On Track"),IF((D5219-B5219)*24&lt;=X5219,"Met","Breached")))</f>
        <v>Excluded</v>
      </c>
    </row>
    <row r="5220" spans="1:25" x14ac:dyDescent="0.25">
      <c r="A5220" s="9" t="s">
        <v>8866</v>
      </c>
      <c r="B5220" s="23">
        <v>46080.756944444503</v>
      </c>
      <c r="C5220" s="23">
        <v>46083.337500000001</v>
      </c>
      <c r="D5220" s="23">
        <v>46083.361111111102</v>
      </c>
      <c r="E5220" s="9" t="s">
        <v>212</v>
      </c>
      <c r="F5220" s="9" t="s">
        <v>188</v>
      </c>
      <c r="G5220" s="9" t="s">
        <v>213</v>
      </c>
      <c r="H5220" s="9" t="s">
        <v>163</v>
      </c>
      <c r="I5220" s="9" t="s">
        <v>250</v>
      </c>
      <c r="J5220" s="9" t="s">
        <v>6279</v>
      </c>
      <c r="K5220" s="9" t="s">
        <v>303</v>
      </c>
      <c r="L5220" s="9" t="s">
        <v>104</v>
      </c>
      <c r="M5220" s="9" t="s">
        <v>4749</v>
      </c>
      <c r="N5220" s="9" t="s">
        <v>196</v>
      </c>
      <c r="O5220" s="9" t="s">
        <v>176</v>
      </c>
      <c r="P5220" s="9" t="s">
        <v>228</v>
      </c>
      <c r="Q5220" s="9" t="s">
        <v>219</v>
      </c>
      <c r="R5220" s="9">
        <v>0</v>
      </c>
      <c r="S5220" s="9">
        <v>46</v>
      </c>
      <c r="T5220" s="9" t="s">
        <v>229</v>
      </c>
      <c r="U5220" s="9" t="s">
        <v>230</v>
      </c>
      <c r="W5220" s="9">
        <v>5</v>
      </c>
      <c r="X5220" s="9">
        <f>INDEX(SLA_Policy!$D$2:$D$5,MATCH(F5220,SLA_Policy!$A$2:$A$5,0))</f>
        <v>72</v>
      </c>
      <c r="Y5220" s="9" t="str">
        <f>IF(E5220="Cancelled","Excluded",IF(D5220="",IF((SLA_Policy!$B$8-B5220)*24&gt;X5220,"Open - Breached","Open - On Track"),IF((D5220-B5220)*24&lt;=X5220,"Met","Breached")))</f>
        <v>Met</v>
      </c>
    </row>
    <row r="5221" spans="1:25" x14ac:dyDescent="0.25">
      <c r="A5221" s="9" t="s">
        <v>8867</v>
      </c>
      <c r="B5221" s="23">
        <v>46080.84375</v>
      </c>
      <c r="C5221" s="23">
        <v>46083.310416666704</v>
      </c>
      <c r="D5221" s="23">
        <v>46083.331944444399</v>
      </c>
      <c r="E5221" s="9" t="s">
        <v>212</v>
      </c>
      <c r="F5221" s="9" t="s">
        <v>189</v>
      </c>
      <c r="G5221" s="9" t="s">
        <v>236</v>
      </c>
      <c r="H5221" s="9" t="s">
        <v>167</v>
      </c>
      <c r="I5221" s="9" t="s">
        <v>255</v>
      </c>
      <c r="J5221" s="9" t="s">
        <v>8868</v>
      </c>
      <c r="K5221" s="9" t="s">
        <v>246</v>
      </c>
      <c r="L5221" s="9" t="s">
        <v>311</v>
      </c>
      <c r="M5221" s="9" t="s">
        <v>639</v>
      </c>
      <c r="N5221" s="9" t="s">
        <v>200</v>
      </c>
      <c r="O5221" s="9" t="s">
        <v>116</v>
      </c>
      <c r="P5221" s="9" t="s">
        <v>551</v>
      </c>
      <c r="Q5221" s="9" t="s">
        <v>219</v>
      </c>
      <c r="R5221" s="9">
        <v>0</v>
      </c>
      <c r="S5221" s="9">
        <v>21</v>
      </c>
      <c r="U5221" s="9" t="s">
        <v>242</v>
      </c>
      <c r="X5221" s="9">
        <f>INDEX(SLA_Policy!$D$2:$D$5,MATCH(F5221,SLA_Policy!$A$2:$A$5,0))</f>
        <v>120</v>
      </c>
      <c r="Y5221" s="9" t="str">
        <f>IF(E5221="Cancelled","Excluded",IF(D5221="",IF((SLA_Policy!$B$8-B5221)*24&gt;X5221,"Open - Breached","Open - On Track"),IF((D5221-B5221)*24&lt;=X5221,"Met","Breached")))</f>
        <v>Met</v>
      </c>
    </row>
    <row r="5222" spans="1:25" x14ac:dyDescent="0.25">
      <c r="A5222" s="9" t="s">
        <v>8869</v>
      </c>
      <c r="B5222" s="23">
        <v>46081.108333333301</v>
      </c>
      <c r="C5222" s="23">
        <v>46083.360416666699</v>
      </c>
      <c r="D5222" s="23">
        <v>46083.370833333298</v>
      </c>
      <c r="E5222" s="9" t="s">
        <v>212</v>
      </c>
      <c r="F5222" s="9" t="s">
        <v>189</v>
      </c>
      <c r="G5222" s="9" t="s">
        <v>213</v>
      </c>
      <c r="H5222" s="9" t="s">
        <v>163</v>
      </c>
      <c r="I5222" s="9" t="s">
        <v>405</v>
      </c>
      <c r="J5222" s="9" t="s">
        <v>884</v>
      </c>
      <c r="K5222" s="9" t="s">
        <v>246</v>
      </c>
      <c r="L5222" s="9" t="s">
        <v>104</v>
      </c>
      <c r="M5222" s="9" t="s">
        <v>364</v>
      </c>
      <c r="N5222" s="9" t="s">
        <v>198</v>
      </c>
      <c r="O5222" s="9" t="s">
        <v>176</v>
      </c>
      <c r="P5222" s="9" t="s">
        <v>419</v>
      </c>
      <c r="Q5222" s="9" t="s">
        <v>219</v>
      </c>
      <c r="R5222" s="9">
        <v>0</v>
      </c>
      <c r="S5222" s="9">
        <v>31</v>
      </c>
      <c r="U5222" s="9" t="s">
        <v>230</v>
      </c>
      <c r="W5222" s="9">
        <v>4</v>
      </c>
      <c r="X5222" s="9">
        <f>INDEX(SLA_Policy!$D$2:$D$5,MATCH(F5222,SLA_Policy!$A$2:$A$5,0))</f>
        <v>120</v>
      </c>
      <c r="Y5222" s="9" t="str">
        <f>IF(E5222="Cancelled","Excluded",IF(D5222="",IF((SLA_Policy!$B$8-B5222)*24&gt;X5222,"Open - Breached","Open - On Track"),IF((D5222-B5222)*24&lt;=X5222,"Met","Breached")))</f>
        <v>Met</v>
      </c>
    </row>
    <row r="5223" spans="1:25" x14ac:dyDescent="0.25">
      <c r="A5223" s="9" t="s">
        <v>8870</v>
      </c>
      <c r="B5223" s="23">
        <v>46081.349305555603</v>
      </c>
      <c r="C5223" s="23">
        <v>46083.362500000003</v>
      </c>
      <c r="D5223" s="23">
        <v>46083.368055555598</v>
      </c>
      <c r="E5223" s="9" t="s">
        <v>212</v>
      </c>
      <c r="F5223" s="9" t="s">
        <v>188</v>
      </c>
      <c r="G5223" s="9" t="s">
        <v>213</v>
      </c>
      <c r="H5223" s="9" t="s">
        <v>163</v>
      </c>
      <c r="I5223" s="9" t="s">
        <v>223</v>
      </c>
      <c r="J5223" s="9" t="s">
        <v>8871</v>
      </c>
      <c r="K5223" s="9" t="s">
        <v>246</v>
      </c>
      <c r="L5223" s="9" t="s">
        <v>216</v>
      </c>
      <c r="M5223" s="9" t="s">
        <v>2532</v>
      </c>
      <c r="N5223" s="9" t="s">
        <v>200</v>
      </c>
      <c r="O5223" s="9" t="s">
        <v>176</v>
      </c>
      <c r="P5223" s="9" t="s">
        <v>419</v>
      </c>
      <c r="Q5223" s="9" t="s">
        <v>219</v>
      </c>
      <c r="R5223" s="9">
        <v>0</v>
      </c>
      <c r="S5223" s="9">
        <v>41</v>
      </c>
      <c r="T5223" s="9" t="s">
        <v>322</v>
      </c>
      <c r="U5223" s="9" t="s">
        <v>230</v>
      </c>
      <c r="X5223" s="9">
        <f>INDEX(SLA_Policy!$D$2:$D$5,MATCH(F5223,SLA_Policy!$A$2:$A$5,0))</f>
        <v>72</v>
      </c>
      <c r="Y5223" s="9" t="str">
        <f>IF(E5223="Cancelled","Excluded",IF(D5223="",IF((SLA_Policy!$B$8-B5223)*24&gt;X5223,"Open - Breached","Open - On Track"),IF((D5223-B5223)*24&lt;=X5223,"Met","Breached")))</f>
        <v>Met</v>
      </c>
    </row>
    <row r="5224" spans="1:25" x14ac:dyDescent="0.25">
      <c r="A5224" s="9" t="s">
        <v>8872</v>
      </c>
      <c r="B5224" s="23">
        <v>46081.3840277778</v>
      </c>
      <c r="C5224" s="23">
        <v>46083.3256944444</v>
      </c>
      <c r="D5224" s="23">
        <v>46083.355555555601</v>
      </c>
      <c r="E5224" s="9" t="s">
        <v>212</v>
      </c>
      <c r="F5224" s="9" t="s">
        <v>188</v>
      </c>
      <c r="G5224" s="9" t="s">
        <v>213</v>
      </c>
      <c r="H5224" s="9" t="s">
        <v>162</v>
      </c>
      <c r="I5224" s="9" t="s">
        <v>416</v>
      </c>
      <c r="J5224" s="9" t="s">
        <v>1113</v>
      </c>
      <c r="K5224" s="9" t="s">
        <v>246</v>
      </c>
      <c r="L5224" s="9" t="s">
        <v>270</v>
      </c>
      <c r="M5224" s="9" t="s">
        <v>1865</v>
      </c>
      <c r="N5224" s="9" t="s">
        <v>196</v>
      </c>
      <c r="O5224" s="9" t="s">
        <v>176</v>
      </c>
      <c r="P5224" s="9" t="s">
        <v>330</v>
      </c>
      <c r="Q5224" s="9" t="s">
        <v>219</v>
      </c>
      <c r="R5224" s="9">
        <v>0</v>
      </c>
      <c r="S5224" s="9">
        <v>15</v>
      </c>
      <c r="U5224" s="9" t="s">
        <v>266</v>
      </c>
      <c r="X5224" s="9">
        <f>INDEX(SLA_Policy!$D$2:$D$5,MATCH(F5224,SLA_Policy!$A$2:$A$5,0))</f>
        <v>72</v>
      </c>
      <c r="Y5224" s="9" t="str">
        <f>IF(E5224="Cancelled","Excluded",IF(D5224="",IF((SLA_Policy!$B$8-B5224)*24&gt;X5224,"Open - Breached","Open - On Track"),IF((D5224-B5224)*24&lt;=X5224,"Met","Breached")))</f>
        <v>Met</v>
      </c>
    </row>
    <row r="5225" spans="1:25" x14ac:dyDescent="0.25">
      <c r="A5225" s="9" t="s">
        <v>8873</v>
      </c>
      <c r="B5225" s="23">
        <v>46081.625694444498</v>
      </c>
      <c r="C5225" s="23">
        <v>46083.3215277778</v>
      </c>
      <c r="D5225" s="23">
        <v>46083.332638888904</v>
      </c>
      <c r="E5225" s="9" t="s">
        <v>212</v>
      </c>
      <c r="F5225" s="9" t="s">
        <v>188</v>
      </c>
      <c r="G5225" s="9" t="s">
        <v>236</v>
      </c>
      <c r="H5225" s="9" t="s">
        <v>161</v>
      </c>
      <c r="I5225" s="9" t="s">
        <v>505</v>
      </c>
      <c r="J5225" s="9" t="s">
        <v>3674</v>
      </c>
      <c r="K5225" s="9" t="s">
        <v>262</v>
      </c>
      <c r="L5225" s="9" t="s">
        <v>311</v>
      </c>
      <c r="M5225" s="9" t="s">
        <v>3618</v>
      </c>
      <c r="N5225" s="9" t="s">
        <v>196</v>
      </c>
      <c r="O5225" s="9" t="s">
        <v>177</v>
      </c>
      <c r="P5225" s="9" t="s">
        <v>300</v>
      </c>
      <c r="Q5225" s="9" t="s">
        <v>219</v>
      </c>
      <c r="R5225" s="9">
        <v>0</v>
      </c>
      <c r="S5225" s="9">
        <v>106</v>
      </c>
      <c r="U5225" s="9" t="s">
        <v>242</v>
      </c>
      <c r="X5225" s="9">
        <f>INDEX(SLA_Policy!$D$2:$D$5,MATCH(F5225,SLA_Policy!$A$2:$A$5,0))</f>
        <v>72</v>
      </c>
      <c r="Y5225" s="9" t="str">
        <f>IF(E5225="Cancelled","Excluded",IF(D5225="",IF((SLA_Policy!$B$8-B5225)*24&gt;X5225,"Open - Breached","Open - On Track"),IF((D5225-B5225)*24&lt;=X5225,"Met","Breached")))</f>
        <v>Met</v>
      </c>
    </row>
    <row r="5226" spans="1:25" x14ac:dyDescent="0.25">
      <c r="A5226" s="9" t="s">
        <v>8874</v>
      </c>
      <c r="B5226" s="23">
        <v>46081.716666666704</v>
      </c>
      <c r="C5226" s="23">
        <v>46083.348611111098</v>
      </c>
      <c r="D5226" s="23">
        <v>46084.346527777801</v>
      </c>
      <c r="E5226" s="9" t="s">
        <v>212</v>
      </c>
      <c r="F5226" s="9" t="s">
        <v>189</v>
      </c>
      <c r="G5226" s="9" t="s">
        <v>213</v>
      </c>
      <c r="H5226" s="9" t="s">
        <v>163</v>
      </c>
      <c r="I5226" s="9" t="s">
        <v>223</v>
      </c>
      <c r="J5226" s="9" t="s">
        <v>8875</v>
      </c>
      <c r="K5226" s="9" t="s">
        <v>246</v>
      </c>
      <c r="L5226" s="9" t="s">
        <v>226</v>
      </c>
      <c r="M5226" s="9" t="s">
        <v>1676</v>
      </c>
      <c r="N5226" s="9" t="s">
        <v>200</v>
      </c>
      <c r="O5226" s="9" t="s">
        <v>176</v>
      </c>
      <c r="P5226" s="9" t="s">
        <v>253</v>
      </c>
      <c r="Q5226" s="9" t="s">
        <v>219</v>
      </c>
      <c r="R5226" s="9">
        <v>1</v>
      </c>
      <c r="S5226" s="9">
        <v>112</v>
      </c>
      <c r="T5226" s="9" t="s">
        <v>229</v>
      </c>
      <c r="U5226" s="9" t="s">
        <v>230</v>
      </c>
      <c r="W5226" s="9">
        <v>4</v>
      </c>
      <c r="X5226" s="9">
        <f>INDEX(SLA_Policy!$D$2:$D$5,MATCH(F5226,SLA_Policy!$A$2:$A$5,0))</f>
        <v>120</v>
      </c>
      <c r="Y5226" s="9" t="str">
        <f>IF(E5226="Cancelled","Excluded",IF(D5226="",IF((SLA_Policy!$B$8-B5226)*24&gt;X5226,"Open - Breached","Open - On Track"),IF((D5226-B5226)*24&lt;=X5226,"Met","Breached")))</f>
        <v>Met</v>
      </c>
    </row>
    <row r="5227" spans="1:25" x14ac:dyDescent="0.25">
      <c r="A5227" s="9" t="s">
        <v>8876</v>
      </c>
      <c r="B5227" s="23">
        <v>46081.720833333296</v>
      </c>
      <c r="C5227" s="23">
        <v>46083.2993055556</v>
      </c>
      <c r="D5227" s="23">
        <v>46083.499305555597</v>
      </c>
      <c r="E5227" s="9" t="s">
        <v>212</v>
      </c>
      <c r="F5227" s="9" t="s">
        <v>188</v>
      </c>
      <c r="G5227" s="9" t="s">
        <v>236</v>
      </c>
      <c r="H5227" s="9" t="s">
        <v>161</v>
      </c>
      <c r="I5227" s="9" t="s">
        <v>237</v>
      </c>
      <c r="J5227" s="9" t="s">
        <v>4218</v>
      </c>
      <c r="K5227" s="9" t="s">
        <v>246</v>
      </c>
      <c r="L5227" s="9" t="s">
        <v>270</v>
      </c>
      <c r="M5227" s="9" t="s">
        <v>3722</v>
      </c>
      <c r="N5227" s="9" t="s">
        <v>197</v>
      </c>
      <c r="O5227" s="9" t="s">
        <v>179</v>
      </c>
      <c r="P5227" s="9" t="s">
        <v>337</v>
      </c>
      <c r="Q5227" s="9" t="s">
        <v>219</v>
      </c>
      <c r="R5227" s="9">
        <v>1</v>
      </c>
      <c r="S5227" s="9">
        <v>39</v>
      </c>
      <c r="U5227" s="9" t="s">
        <v>242</v>
      </c>
      <c r="X5227" s="9">
        <f>INDEX(SLA_Policy!$D$2:$D$5,MATCH(F5227,SLA_Policy!$A$2:$A$5,0))</f>
        <v>72</v>
      </c>
      <c r="Y5227" s="9" t="str">
        <f>IF(E5227="Cancelled","Excluded",IF(D5227="",IF((SLA_Policy!$B$8-B5227)*24&gt;X5227,"Open - Breached","Open - On Track"),IF((D5227-B5227)*24&lt;=X5227,"Met","Breached")))</f>
        <v>Met</v>
      </c>
    </row>
    <row r="5228" spans="1:25" x14ac:dyDescent="0.25">
      <c r="A5228" s="9" t="s">
        <v>8877</v>
      </c>
      <c r="B5228" s="23">
        <v>46081.734027777798</v>
      </c>
      <c r="C5228" s="23">
        <v>46081.754166666702</v>
      </c>
      <c r="D5228" s="23">
        <v>46081.835416666698</v>
      </c>
      <c r="E5228" s="9" t="s">
        <v>212</v>
      </c>
      <c r="F5228" s="9" t="s">
        <v>187</v>
      </c>
      <c r="G5228" s="9" t="s">
        <v>213</v>
      </c>
      <c r="H5228" s="9" t="s">
        <v>166</v>
      </c>
      <c r="I5228" s="9" t="s">
        <v>398</v>
      </c>
      <c r="J5228" s="9" t="s">
        <v>1731</v>
      </c>
      <c r="K5228" s="9" t="s">
        <v>303</v>
      </c>
      <c r="L5228" s="9" t="s">
        <v>282</v>
      </c>
      <c r="M5228" s="9" t="s">
        <v>1209</v>
      </c>
      <c r="N5228" s="9" t="s">
        <v>196</v>
      </c>
      <c r="O5228" s="9" t="s">
        <v>181</v>
      </c>
      <c r="P5228" s="9" t="s">
        <v>445</v>
      </c>
      <c r="Q5228" s="9" t="s">
        <v>273</v>
      </c>
      <c r="R5228" s="9">
        <v>0</v>
      </c>
      <c r="S5228" s="9">
        <v>56</v>
      </c>
      <c r="U5228" s="9" t="s">
        <v>290</v>
      </c>
      <c r="W5228" s="9">
        <v>4</v>
      </c>
      <c r="X5228" s="9">
        <f>INDEX(SLA_Policy!$D$2:$D$5,MATCH(F5228,SLA_Policy!$A$2:$A$5,0))</f>
        <v>8</v>
      </c>
      <c r="Y5228" s="9" t="str">
        <f>IF(E5228="Cancelled","Excluded",IF(D5228="",IF((SLA_Policy!$B$8-B5228)*24&gt;X5228,"Open - Breached","Open - On Track"),IF((D5228-B5228)*24&lt;=X5228,"Met","Breached")))</f>
        <v>Met</v>
      </c>
    </row>
    <row r="5229" spans="1:25" x14ac:dyDescent="0.25">
      <c r="A5229" s="9" t="s">
        <v>8878</v>
      </c>
      <c r="B5229" s="23">
        <v>46082.822222222203</v>
      </c>
      <c r="C5229" s="23">
        <v>46083.301388888904</v>
      </c>
      <c r="D5229" s="23">
        <v>46083.306250000001</v>
      </c>
      <c r="E5229" s="9" t="s">
        <v>212</v>
      </c>
      <c r="F5229" s="9" t="s">
        <v>188</v>
      </c>
      <c r="G5229" s="9" t="s">
        <v>213</v>
      </c>
      <c r="H5229" s="9" t="s">
        <v>161</v>
      </c>
      <c r="I5229" s="9" t="s">
        <v>297</v>
      </c>
      <c r="J5229" s="9" t="s">
        <v>3012</v>
      </c>
      <c r="K5229" s="9" t="s">
        <v>246</v>
      </c>
      <c r="L5229" s="9" t="s">
        <v>226</v>
      </c>
      <c r="M5229" s="9" t="s">
        <v>826</v>
      </c>
      <c r="N5229" s="9" t="s">
        <v>198</v>
      </c>
      <c r="O5229" s="9" t="s">
        <v>177</v>
      </c>
      <c r="P5229" s="9" t="s">
        <v>241</v>
      </c>
      <c r="Q5229" s="9" t="s">
        <v>219</v>
      </c>
      <c r="R5229" s="9">
        <v>0</v>
      </c>
      <c r="S5229" s="9">
        <v>11</v>
      </c>
      <c r="U5229" s="9" t="s">
        <v>266</v>
      </c>
      <c r="X5229" s="9">
        <f>INDEX(SLA_Policy!$D$2:$D$5,MATCH(F5229,SLA_Policy!$A$2:$A$5,0))</f>
        <v>72</v>
      </c>
      <c r="Y5229" s="9" t="str">
        <f>IF(E5229="Cancelled","Excluded",IF(D5229="",IF((SLA_Policy!$B$8-B5229)*24&gt;X5229,"Open - Breached","Open - On Track"),IF((D5229-B5229)*24&lt;=X5229,"Met","Breached")))</f>
        <v>Met</v>
      </c>
    </row>
    <row r="5230" spans="1:25" x14ac:dyDescent="0.25">
      <c r="A5230" s="9" t="s">
        <v>8879</v>
      </c>
      <c r="B5230" s="23">
        <v>46083.269444444399</v>
      </c>
      <c r="C5230" s="23">
        <v>46083.435416666704</v>
      </c>
      <c r="D5230" s="23">
        <v>46085.379861111098</v>
      </c>
      <c r="E5230" s="9" t="s">
        <v>212</v>
      </c>
      <c r="F5230" s="9" t="s">
        <v>188</v>
      </c>
      <c r="G5230" s="9" t="s">
        <v>213</v>
      </c>
      <c r="H5230" s="9" t="s">
        <v>166</v>
      </c>
      <c r="I5230" s="9" t="s">
        <v>378</v>
      </c>
      <c r="J5230" s="9" t="s">
        <v>1994</v>
      </c>
      <c r="K5230" s="9" t="s">
        <v>246</v>
      </c>
      <c r="L5230" s="9" t="s">
        <v>104</v>
      </c>
      <c r="M5230" s="9" t="s">
        <v>1432</v>
      </c>
      <c r="N5230" s="9" t="s">
        <v>196</v>
      </c>
      <c r="O5230" s="9" t="s">
        <v>180</v>
      </c>
      <c r="P5230" s="9" t="s">
        <v>318</v>
      </c>
      <c r="Q5230" s="9" t="s">
        <v>219</v>
      </c>
      <c r="R5230" s="9">
        <v>0</v>
      </c>
      <c r="S5230" s="9">
        <v>25</v>
      </c>
      <c r="T5230" s="9" t="s">
        <v>136</v>
      </c>
      <c r="U5230" s="9" t="s">
        <v>376</v>
      </c>
      <c r="X5230" s="9">
        <f>INDEX(SLA_Policy!$D$2:$D$5,MATCH(F5230,SLA_Policy!$A$2:$A$5,0))</f>
        <v>72</v>
      </c>
      <c r="Y5230" s="9" t="str">
        <f>IF(E5230="Cancelled","Excluded",IF(D5230="",IF((SLA_Policy!$B$8-B5230)*24&gt;X5230,"Open - Breached","Open - On Track"),IF((D5230-B5230)*24&lt;=X5230,"Met","Breached")))</f>
        <v>Met</v>
      </c>
    </row>
    <row r="5231" spans="1:25" x14ac:dyDescent="0.25">
      <c r="A5231" s="9" t="s">
        <v>8880</v>
      </c>
      <c r="B5231" s="23">
        <v>46083.269444444399</v>
      </c>
      <c r="C5231" s="23">
        <v>46083.317361111098</v>
      </c>
      <c r="D5231" s="23">
        <v>46083.5222222222</v>
      </c>
      <c r="E5231" s="9" t="s">
        <v>212</v>
      </c>
      <c r="F5231" s="9" t="s">
        <v>189</v>
      </c>
      <c r="G5231" s="9" t="s">
        <v>213</v>
      </c>
      <c r="H5231" s="9" t="s">
        <v>165</v>
      </c>
      <c r="I5231" s="9" t="s">
        <v>469</v>
      </c>
      <c r="J5231" s="9" t="s">
        <v>6960</v>
      </c>
      <c r="K5231" s="9" t="s">
        <v>246</v>
      </c>
      <c r="L5231" s="9" t="s">
        <v>226</v>
      </c>
      <c r="M5231" s="9" t="s">
        <v>1676</v>
      </c>
      <c r="N5231" s="9" t="s">
        <v>199</v>
      </c>
      <c r="O5231" s="9" t="s">
        <v>176</v>
      </c>
      <c r="P5231" s="9" t="s">
        <v>330</v>
      </c>
      <c r="Q5231" s="9" t="s">
        <v>273</v>
      </c>
      <c r="R5231" s="9">
        <v>0</v>
      </c>
      <c r="S5231" s="9">
        <v>16</v>
      </c>
      <c r="U5231" s="9" t="s">
        <v>290</v>
      </c>
      <c r="X5231" s="9">
        <f>INDEX(SLA_Policy!$D$2:$D$5,MATCH(F5231,SLA_Policy!$A$2:$A$5,0))</f>
        <v>120</v>
      </c>
      <c r="Y5231" s="9" t="str">
        <f>IF(E5231="Cancelled","Excluded",IF(D5231="",IF((SLA_Policy!$B$8-B5231)*24&gt;X5231,"Open - Breached","Open - On Track"),IF((D5231-B5231)*24&lt;=X5231,"Met","Breached")))</f>
        <v>Met</v>
      </c>
    </row>
    <row r="5232" spans="1:25" x14ac:dyDescent="0.25">
      <c r="A5232" s="9" t="s">
        <v>8881</v>
      </c>
      <c r="B5232" s="23">
        <v>46083.286805555603</v>
      </c>
      <c r="C5232" s="23">
        <v>46083.295138888898</v>
      </c>
      <c r="D5232" s="23">
        <v>46083.7590277778</v>
      </c>
      <c r="E5232" s="9" t="s">
        <v>212</v>
      </c>
      <c r="F5232" s="9" t="s">
        <v>188</v>
      </c>
      <c r="G5232" s="9" t="s">
        <v>213</v>
      </c>
      <c r="H5232" s="9" t="s">
        <v>165</v>
      </c>
      <c r="I5232" s="9" t="s">
        <v>469</v>
      </c>
      <c r="J5232" s="9" t="s">
        <v>6524</v>
      </c>
      <c r="K5232" s="9" t="s">
        <v>239</v>
      </c>
      <c r="L5232" s="9" t="s">
        <v>311</v>
      </c>
      <c r="M5232" s="9" t="s">
        <v>2049</v>
      </c>
      <c r="N5232" s="9" t="s">
        <v>198</v>
      </c>
      <c r="O5232" s="9" t="s">
        <v>176</v>
      </c>
      <c r="P5232" s="9" t="s">
        <v>253</v>
      </c>
      <c r="Q5232" s="9" t="s">
        <v>219</v>
      </c>
      <c r="R5232" s="9">
        <v>0</v>
      </c>
      <c r="S5232" s="9">
        <v>23</v>
      </c>
      <c r="U5232" s="9" t="s">
        <v>266</v>
      </c>
      <c r="X5232" s="9">
        <f>INDEX(SLA_Policy!$D$2:$D$5,MATCH(F5232,SLA_Policy!$A$2:$A$5,0))</f>
        <v>72</v>
      </c>
      <c r="Y5232" s="9" t="str">
        <f>IF(E5232="Cancelled","Excluded",IF(D5232="",IF((SLA_Policy!$B$8-B5232)*24&gt;X5232,"Open - Breached","Open - On Track"),IF((D5232-B5232)*24&lt;=X5232,"Met","Breached")))</f>
        <v>Met</v>
      </c>
    </row>
    <row r="5233" spans="1:25" x14ac:dyDescent="0.25">
      <c r="A5233" s="9" t="s">
        <v>8882</v>
      </c>
      <c r="B5233" s="23">
        <v>46083.305555555598</v>
      </c>
      <c r="C5233" s="23">
        <v>46083.341666666704</v>
      </c>
      <c r="D5233" s="23">
        <v>46084.590972222199</v>
      </c>
      <c r="E5233" s="9" t="s">
        <v>212</v>
      </c>
      <c r="F5233" s="9" t="s">
        <v>189</v>
      </c>
      <c r="G5233" s="9" t="s">
        <v>236</v>
      </c>
      <c r="H5233" s="9" t="s">
        <v>161</v>
      </c>
      <c r="I5233" s="9" t="s">
        <v>237</v>
      </c>
      <c r="J5233" s="9" t="s">
        <v>3417</v>
      </c>
      <c r="K5233" s="9" t="s">
        <v>246</v>
      </c>
      <c r="L5233" s="9" t="s">
        <v>311</v>
      </c>
      <c r="M5233" s="9" t="s">
        <v>1183</v>
      </c>
      <c r="N5233" s="9" t="s">
        <v>197</v>
      </c>
      <c r="O5233" s="9" t="s">
        <v>179</v>
      </c>
      <c r="P5233" s="9" t="s">
        <v>264</v>
      </c>
      <c r="Q5233" s="9" t="s">
        <v>219</v>
      </c>
      <c r="R5233" s="9">
        <v>0</v>
      </c>
      <c r="S5233" s="9">
        <v>8</v>
      </c>
      <c r="U5233" s="9" t="s">
        <v>242</v>
      </c>
      <c r="X5233" s="9">
        <f>INDEX(SLA_Policy!$D$2:$D$5,MATCH(F5233,SLA_Policy!$A$2:$A$5,0))</f>
        <v>120</v>
      </c>
      <c r="Y5233" s="9" t="str">
        <f>IF(E5233="Cancelled","Excluded",IF(D5233="",IF((SLA_Policy!$B$8-B5233)*24&gt;X5233,"Open - Breached","Open - On Track"),IF((D5233-B5233)*24&lt;=X5233,"Met","Breached")))</f>
        <v>Met</v>
      </c>
    </row>
    <row r="5234" spans="1:25" x14ac:dyDescent="0.25">
      <c r="A5234" s="9" t="s">
        <v>8883</v>
      </c>
      <c r="B5234" s="23">
        <v>46083.316666666702</v>
      </c>
      <c r="C5234" s="23">
        <v>46083.482638888898</v>
      </c>
      <c r="D5234" s="23">
        <v>46086.619444444397</v>
      </c>
      <c r="E5234" s="9" t="s">
        <v>212</v>
      </c>
      <c r="F5234" s="9" t="s">
        <v>189</v>
      </c>
      <c r="G5234" s="9" t="s">
        <v>213</v>
      </c>
      <c r="H5234" s="9" t="s">
        <v>163</v>
      </c>
      <c r="I5234" s="9" t="s">
        <v>250</v>
      </c>
      <c r="J5234" s="9" t="s">
        <v>4669</v>
      </c>
      <c r="K5234" s="9" t="s">
        <v>303</v>
      </c>
      <c r="L5234" s="9" t="s">
        <v>104</v>
      </c>
      <c r="M5234" s="9" t="s">
        <v>5165</v>
      </c>
      <c r="N5234" s="9" t="s">
        <v>196</v>
      </c>
      <c r="O5234" s="9" t="s">
        <v>176</v>
      </c>
      <c r="P5234" s="9" t="s">
        <v>228</v>
      </c>
      <c r="Q5234" s="9" t="s">
        <v>219</v>
      </c>
      <c r="R5234" s="9">
        <v>0</v>
      </c>
      <c r="S5234" s="9">
        <v>32</v>
      </c>
      <c r="T5234" s="9" t="s">
        <v>136</v>
      </c>
      <c r="U5234" s="9" t="s">
        <v>290</v>
      </c>
      <c r="W5234" s="9">
        <v>4</v>
      </c>
      <c r="X5234" s="9">
        <f>INDEX(SLA_Policy!$D$2:$D$5,MATCH(F5234,SLA_Policy!$A$2:$A$5,0))</f>
        <v>120</v>
      </c>
      <c r="Y5234" s="9" t="str">
        <f>IF(E5234="Cancelled","Excluded",IF(D5234="",IF((SLA_Policy!$B$8-B5234)*24&gt;X5234,"Open - Breached","Open - On Track"),IF((D5234-B5234)*24&lt;=X5234,"Met","Breached")))</f>
        <v>Met</v>
      </c>
    </row>
    <row r="5235" spans="1:25" x14ac:dyDescent="0.25">
      <c r="A5235" s="9" t="s">
        <v>8884</v>
      </c>
      <c r="B5235" s="23">
        <v>46083.3215277778</v>
      </c>
      <c r="C5235" s="23">
        <v>46083.337500000001</v>
      </c>
      <c r="D5235" s="23">
        <v>46083.381944444503</v>
      </c>
      <c r="E5235" s="9" t="s">
        <v>212</v>
      </c>
      <c r="F5235" s="9" t="s">
        <v>188</v>
      </c>
      <c r="G5235" s="9" t="s">
        <v>213</v>
      </c>
      <c r="H5235" s="9" t="s">
        <v>161</v>
      </c>
      <c r="I5235" s="9" t="s">
        <v>389</v>
      </c>
      <c r="J5235" s="9" t="s">
        <v>8885</v>
      </c>
      <c r="K5235" s="9" t="s">
        <v>246</v>
      </c>
      <c r="L5235" s="9" t="s">
        <v>216</v>
      </c>
      <c r="M5235" s="9" t="s">
        <v>4533</v>
      </c>
      <c r="N5235" s="9" t="s">
        <v>200</v>
      </c>
      <c r="O5235" s="9" t="s">
        <v>116</v>
      </c>
      <c r="P5235" s="9" t="s">
        <v>295</v>
      </c>
      <c r="Q5235" s="9" t="s">
        <v>219</v>
      </c>
      <c r="R5235" s="9">
        <v>0</v>
      </c>
      <c r="S5235" s="9">
        <v>5</v>
      </c>
      <c r="U5235" s="9" t="s">
        <v>290</v>
      </c>
      <c r="W5235" s="9">
        <v>5</v>
      </c>
      <c r="X5235" s="9">
        <f>INDEX(SLA_Policy!$D$2:$D$5,MATCH(F5235,SLA_Policy!$A$2:$A$5,0))</f>
        <v>72</v>
      </c>
      <c r="Y5235" s="9" t="str">
        <f>IF(E5235="Cancelled","Excluded",IF(D5235="",IF((SLA_Policy!$B$8-B5235)*24&gt;X5235,"Open - Breached","Open - On Track"),IF((D5235-B5235)*24&lt;=X5235,"Met","Breached")))</f>
        <v>Met</v>
      </c>
    </row>
    <row r="5236" spans="1:25" x14ac:dyDescent="0.25">
      <c r="A5236" s="9" t="s">
        <v>8886</v>
      </c>
      <c r="B5236" s="23">
        <v>46083.329166666699</v>
      </c>
      <c r="C5236" s="23">
        <v>46083.334027777797</v>
      </c>
      <c r="D5236" s="23">
        <v>46083.722916666702</v>
      </c>
      <c r="E5236" s="9" t="s">
        <v>212</v>
      </c>
      <c r="F5236" s="9" t="s">
        <v>188</v>
      </c>
      <c r="G5236" s="9" t="s">
        <v>213</v>
      </c>
      <c r="H5236" s="9" t="s">
        <v>88</v>
      </c>
      <c r="I5236" s="9" t="s">
        <v>268</v>
      </c>
      <c r="J5236" s="9" t="s">
        <v>796</v>
      </c>
      <c r="K5236" s="9" t="s">
        <v>246</v>
      </c>
      <c r="L5236" s="9" t="s">
        <v>293</v>
      </c>
      <c r="M5236" s="9" t="s">
        <v>3288</v>
      </c>
      <c r="N5236" s="9" t="s">
        <v>200</v>
      </c>
      <c r="O5236" s="9" t="s">
        <v>178</v>
      </c>
      <c r="P5236" s="9" t="s">
        <v>360</v>
      </c>
      <c r="Q5236" s="9" t="s">
        <v>219</v>
      </c>
      <c r="R5236" s="9">
        <v>0</v>
      </c>
      <c r="S5236" s="9">
        <v>31</v>
      </c>
      <c r="T5236" s="9" t="s">
        <v>136</v>
      </c>
      <c r="U5236" s="9" t="s">
        <v>230</v>
      </c>
      <c r="W5236" s="9">
        <v>5</v>
      </c>
      <c r="X5236" s="9">
        <f>INDEX(SLA_Policy!$D$2:$D$5,MATCH(F5236,SLA_Policy!$A$2:$A$5,0))</f>
        <v>72</v>
      </c>
      <c r="Y5236" s="9" t="str">
        <f>IF(E5236="Cancelled","Excluded",IF(D5236="",IF((SLA_Policy!$B$8-B5236)*24&gt;X5236,"Open - Breached","Open - On Track"),IF((D5236-B5236)*24&lt;=X5236,"Met","Breached")))</f>
        <v>Met</v>
      </c>
    </row>
    <row r="5237" spans="1:25" x14ac:dyDescent="0.25">
      <c r="A5237" s="9" t="s">
        <v>8887</v>
      </c>
      <c r="B5237" s="23">
        <v>46083.332638888904</v>
      </c>
      <c r="C5237" s="23">
        <v>46083.340972222199</v>
      </c>
      <c r="D5237" s="23">
        <v>46083.440972222197</v>
      </c>
      <c r="E5237" s="9" t="s">
        <v>212</v>
      </c>
      <c r="F5237" s="9" t="s">
        <v>188</v>
      </c>
      <c r="G5237" s="9" t="s">
        <v>213</v>
      </c>
      <c r="H5237" s="9" t="s">
        <v>163</v>
      </c>
      <c r="I5237" s="9" t="s">
        <v>250</v>
      </c>
      <c r="J5237" s="9" t="s">
        <v>2119</v>
      </c>
      <c r="K5237" s="9" t="s">
        <v>246</v>
      </c>
      <c r="L5237" s="9" t="s">
        <v>216</v>
      </c>
      <c r="M5237" s="9" t="s">
        <v>1809</v>
      </c>
      <c r="N5237" s="9" t="s">
        <v>197</v>
      </c>
      <c r="O5237" s="9" t="s">
        <v>176</v>
      </c>
      <c r="P5237" s="9" t="s">
        <v>330</v>
      </c>
      <c r="Q5237" s="9" t="s">
        <v>219</v>
      </c>
      <c r="R5237" s="9">
        <v>0</v>
      </c>
      <c r="S5237" s="9">
        <v>19</v>
      </c>
      <c r="T5237" s="9" t="s">
        <v>220</v>
      </c>
      <c r="U5237" s="9" t="s">
        <v>230</v>
      </c>
      <c r="X5237" s="9">
        <f>INDEX(SLA_Policy!$D$2:$D$5,MATCH(F5237,SLA_Policy!$A$2:$A$5,0))</f>
        <v>72</v>
      </c>
      <c r="Y5237" s="9" t="str">
        <f>IF(E5237="Cancelled","Excluded",IF(D5237="",IF((SLA_Policy!$B$8-B5237)*24&gt;X5237,"Open - Breached","Open - On Track"),IF((D5237-B5237)*24&lt;=X5237,"Met","Breached")))</f>
        <v>Met</v>
      </c>
    </row>
    <row r="5238" spans="1:25" x14ac:dyDescent="0.25">
      <c r="A5238" s="9" t="s">
        <v>8888</v>
      </c>
      <c r="B5238" s="23">
        <v>46083.333333333299</v>
      </c>
      <c r="C5238" s="23">
        <v>46083.334027777797</v>
      </c>
      <c r="D5238" s="23">
        <v>46083.504861111098</v>
      </c>
      <c r="E5238" s="9" t="s">
        <v>212</v>
      </c>
      <c r="F5238" s="9" t="s">
        <v>188</v>
      </c>
      <c r="G5238" s="9" t="s">
        <v>213</v>
      </c>
      <c r="H5238" s="9" t="s">
        <v>162</v>
      </c>
      <c r="I5238" s="9" t="s">
        <v>244</v>
      </c>
      <c r="J5238" s="9" t="s">
        <v>970</v>
      </c>
      <c r="K5238" s="9" t="s">
        <v>246</v>
      </c>
      <c r="L5238" s="9" t="s">
        <v>293</v>
      </c>
      <c r="M5238" s="9" t="s">
        <v>8015</v>
      </c>
      <c r="N5238" s="9" t="s">
        <v>198</v>
      </c>
      <c r="O5238" s="9" t="s">
        <v>116</v>
      </c>
      <c r="P5238" s="9" t="s">
        <v>551</v>
      </c>
      <c r="Q5238" s="9" t="s">
        <v>219</v>
      </c>
      <c r="R5238" s="9">
        <v>1</v>
      </c>
      <c r="S5238" s="9">
        <v>48</v>
      </c>
      <c r="U5238" s="9" t="s">
        <v>376</v>
      </c>
      <c r="W5238" s="9">
        <v>4</v>
      </c>
      <c r="X5238" s="9">
        <f>INDEX(SLA_Policy!$D$2:$D$5,MATCH(F5238,SLA_Policy!$A$2:$A$5,0))</f>
        <v>72</v>
      </c>
      <c r="Y5238" s="9" t="str">
        <f>IF(E5238="Cancelled","Excluded",IF(D5238="",IF((SLA_Policy!$B$8-B5238)*24&gt;X5238,"Open - Breached","Open - On Track"),IF((D5238-B5238)*24&lt;=X5238,"Met","Breached")))</f>
        <v>Met</v>
      </c>
    </row>
    <row r="5239" spans="1:25" x14ac:dyDescent="0.25">
      <c r="A5239" s="9" t="s">
        <v>8889</v>
      </c>
      <c r="B5239" s="23">
        <v>46083.344444444498</v>
      </c>
      <c r="C5239" s="23">
        <v>46083.35</v>
      </c>
      <c r="D5239" s="23">
        <v>46084.501388888901</v>
      </c>
      <c r="E5239" s="9" t="s">
        <v>212</v>
      </c>
      <c r="F5239" s="9" t="s">
        <v>189</v>
      </c>
      <c r="G5239" s="9" t="s">
        <v>213</v>
      </c>
      <c r="H5239" s="9" t="s">
        <v>162</v>
      </c>
      <c r="I5239" s="9" t="s">
        <v>416</v>
      </c>
      <c r="J5239" s="9" t="s">
        <v>920</v>
      </c>
      <c r="K5239" s="9" t="s">
        <v>239</v>
      </c>
      <c r="L5239" s="9" t="s">
        <v>226</v>
      </c>
      <c r="M5239" s="9" t="s">
        <v>1641</v>
      </c>
      <c r="N5239" s="9" t="s">
        <v>198</v>
      </c>
      <c r="O5239" s="9" t="s">
        <v>179</v>
      </c>
      <c r="P5239" s="9" t="s">
        <v>264</v>
      </c>
      <c r="Q5239" s="9" t="s">
        <v>273</v>
      </c>
      <c r="R5239" s="9">
        <v>0</v>
      </c>
      <c r="S5239" s="9">
        <v>6</v>
      </c>
      <c r="U5239" s="9" t="s">
        <v>376</v>
      </c>
      <c r="X5239" s="9">
        <f>INDEX(SLA_Policy!$D$2:$D$5,MATCH(F5239,SLA_Policy!$A$2:$A$5,0))</f>
        <v>120</v>
      </c>
      <c r="Y5239" s="9" t="str">
        <f>IF(E5239="Cancelled","Excluded",IF(D5239="",IF((SLA_Policy!$B$8-B5239)*24&gt;X5239,"Open - Breached","Open - On Track"),IF((D5239-B5239)*24&lt;=X5239,"Met","Breached")))</f>
        <v>Met</v>
      </c>
    </row>
    <row r="5240" spans="1:25" x14ac:dyDescent="0.25">
      <c r="A5240" s="9" t="s">
        <v>8890</v>
      </c>
      <c r="B5240" s="23">
        <v>46083.355555555601</v>
      </c>
      <c r="C5240" s="23">
        <v>46083.371527777803</v>
      </c>
      <c r="D5240" s="23">
        <v>46084.657638888901</v>
      </c>
      <c r="E5240" s="9" t="s">
        <v>212</v>
      </c>
      <c r="F5240" s="9" t="s">
        <v>188</v>
      </c>
      <c r="G5240" s="9" t="s">
        <v>236</v>
      </c>
      <c r="H5240" s="9" t="s">
        <v>167</v>
      </c>
      <c r="I5240" s="9" t="s">
        <v>255</v>
      </c>
      <c r="J5240" s="9" t="s">
        <v>4066</v>
      </c>
      <c r="K5240" s="9" t="s">
        <v>239</v>
      </c>
      <c r="L5240" s="9" t="s">
        <v>311</v>
      </c>
      <c r="M5240" s="9" t="s">
        <v>2196</v>
      </c>
      <c r="N5240" s="9" t="s">
        <v>196</v>
      </c>
      <c r="O5240" s="9" t="s">
        <v>116</v>
      </c>
      <c r="P5240" s="9" t="s">
        <v>295</v>
      </c>
      <c r="Q5240" s="9" t="s">
        <v>219</v>
      </c>
      <c r="R5240" s="9">
        <v>0</v>
      </c>
      <c r="S5240" s="9">
        <v>16</v>
      </c>
      <c r="U5240" s="9" t="s">
        <v>242</v>
      </c>
      <c r="X5240" s="9">
        <f>INDEX(SLA_Policy!$D$2:$D$5,MATCH(F5240,SLA_Policy!$A$2:$A$5,0))</f>
        <v>72</v>
      </c>
      <c r="Y5240" s="9" t="str">
        <f>IF(E5240="Cancelled","Excluded",IF(D5240="",IF((SLA_Policy!$B$8-B5240)*24&gt;X5240,"Open - Breached","Open - On Track"),IF((D5240-B5240)*24&lt;=X5240,"Met","Breached")))</f>
        <v>Met</v>
      </c>
    </row>
    <row r="5241" spans="1:25" x14ac:dyDescent="0.25">
      <c r="A5241" s="9" t="s">
        <v>8891</v>
      </c>
      <c r="B5241" s="23">
        <v>46083.363194444399</v>
      </c>
      <c r="C5241" s="23">
        <v>46083.407638888901</v>
      </c>
      <c r="D5241" s="23">
        <v>46085.318749999999</v>
      </c>
      <c r="E5241" s="9" t="s">
        <v>212</v>
      </c>
      <c r="F5241" s="9" t="s">
        <v>188</v>
      </c>
      <c r="G5241" s="9" t="s">
        <v>213</v>
      </c>
      <c r="H5241" s="9" t="s">
        <v>163</v>
      </c>
      <c r="I5241" s="9" t="s">
        <v>405</v>
      </c>
      <c r="J5241" s="9" t="s">
        <v>884</v>
      </c>
      <c r="K5241" s="9" t="s">
        <v>246</v>
      </c>
      <c r="L5241" s="9" t="s">
        <v>216</v>
      </c>
      <c r="M5241" s="9" t="s">
        <v>1050</v>
      </c>
      <c r="N5241" s="9" t="s">
        <v>196</v>
      </c>
      <c r="O5241" s="9" t="s">
        <v>176</v>
      </c>
      <c r="P5241" s="9" t="s">
        <v>330</v>
      </c>
      <c r="Q5241" s="9" t="s">
        <v>219</v>
      </c>
      <c r="R5241" s="9">
        <v>0</v>
      </c>
      <c r="S5241" s="9">
        <v>20</v>
      </c>
      <c r="U5241" s="9" t="s">
        <v>290</v>
      </c>
      <c r="W5241" s="9">
        <v>5</v>
      </c>
      <c r="X5241" s="9">
        <f>INDEX(SLA_Policy!$D$2:$D$5,MATCH(F5241,SLA_Policy!$A$2:$A$5,0))</f>
        <v>72</v>
      </c>
      <c r="Y5241" s="9" t="str">
        <f>IF(E5241="Cancelled","Excluded",IF(D5241="",IF((SLA_Policy!$B$8-B5241)*24&gt;X5241,"Open - Breached","Open - On Track"),IF((D5241-B5241)*24&lt;=X5241,"Met","Breached")))</f>
        <v>Met</v>
      </c>
    </row>
    <row r="5242" spans="1:25" x14ac:dyDescent="0.25">
      <c r="A5242" s="9" t="s">
        <v>8892</v>
      </c>
      <c r="B5242" s="23">
        <v>46083.366666666698</v>
      </c>
      <c r="C5242" s="23">
        <v>46083.368750000001</v>
      </c>
      <c r="D5242" s="23">
        <v>46087.663194444503</v>
      </c>
      <c r="E5242" s="9" t="s">
        <v>212</v>
      </c>
      <c r="F5242" s="9" t="s">
        <v>189</v>
      </c>
      <c r="G5242" s="9" t="s">
        <v>213</v>
      </c>
      <c r="H5242" s="9" t="s">
        <v>162</v>
      </c>
      <c r="I5242" s="9" t="s">
        <v>345</v>
      </c>
      <c r="J5242" s="9" t="s">
        <v>4404</v>
      </c>
      <c r="K5242" s="9" t="s">
        <v>239</v>
      </c>
      <c r="L5242" s="9" t="s">
        <v>216</v>
      </c>
      <c r="M5242" s="9" t="s">
        <v>1609</v>
      </c>
      <c r="N5242" s="9" t="s">
        <v>198</v>
      </c>
      <c r="O5242" s="9" t="s">
        <v>179</v>
      </c>
      <c r="P5242" s="9" t="s">
        <v>264</v>
      </c>
      <c r="Q5242" s="9" t="s">
        <v>219</v>
      </c>
      <c r="R5242" s="9">
        <v>0</v>
      </c>
      <c r="S5242" s="9">
        <v>22</v>
      </c>
      <c r="U5242" s="9" t="s">
        <v>290</v>
      </c>
      <c r="W5242" s="9">
        <v>4</v>
      </c>
      <c r="X5242" s="9">
        <f>INDEX(SLA_Policy!$D$2:$D$5,MATCH(F5242,SLA_Policy!$A$2:$A$5,0))</f>
        <v>120</v>
      </c>
      <c r="Y5242" s="9" t="str">
        <f>IF(E5242="Cancelled","Excluded",IF(D5242="",IF((SLA_Policy!$B$8-B5242)*24&gt;X5242,"Open - Breached","Open - On Track"),IF((D5242-B5242)*24&lt;=X5242,"Met","Breached")))</f>
        <v>Met</v>
      </c>
    </row>
    <row r="5243" spans="1:25" x14ac:dyDescent="0.25">
      <c r="A5243" s="9" t="s">
        <v>8893</v>
      </c>
      <c r="B5243" s="23">
        <v>46083.373611111099</v>
      </c>
      <c r="C5243" s="23">
        <v>46083.378472222197</v>
      </c>
      <c r="D5243" s="23">
        <v>46085.407638888901</v>
      </c>
      <c r="E5243" s="9" t="s">
        <v>212</v>
      </c>
      <c r="F5243" s="9" t="s">
        <v>189</v>
      </c>
      <c r="G5243" s="9" t="s">
        <v>213</v>
      </c>
      <c r="H5243" s="9" t="s">
        <v>88</v>
      </c>
      <c r="I5243" s="9" t="s">
        <v>92</v>
      </c>
      <c r="J5243" s="9" t="s">
        <v>834</v>
      </c>
      <c r="K5243" s="9" t="s">
        <v>246</v>
      </c>
      <c r="L5243" s="9" t="s">
        <v>216</v>
      </c>
      <c r="M5243" s="9" t="s">
        <v>3564</v>
      </c>
      <c r="N5243" s="9" t="s">
        <v>200</v>
      </c>
      <c r="O5243" s="9" t="s">
        <v>116</v>
      </c>
      <c r="P5243" s="9" t="s">
        <v>295</v>
      </c>
      <c r="Q5243" s="9" t="s">
        <v>219</v>
      </c>
      <c r="R5243" s="9">
        <v>1</v>
      </c>
      <c r="S5243" s="9">
        <v>39</v>
      </c>
      <c r="T5243" s="9" t="s">
        <v>136</v>
      </c>
      <c r="U5243" s="9" t="s">
        <v>266</v>
      </c>
      <c r="W5243" s="9">
        <v>4</v>
      </c>
      <c r="X5243" s="9">
        <f>INDEX(SLA_Policy!$D$2:$D$5,MATCH(F5243,SLA_Policy!$A$2:$A$5,0))</f>
        <v>120</v>
      </c>
      <c r="Y5243" s="9" t="str">
        <f>IF(E5243="Cancelled","Excluded",IF(D5243="",IF((SLA_Policy!$B$8-B5243)*24&gt;X5243,"Open - Breached","Open - On Track"),IF((D5243-B5243)*24&lt;=X5243,"Met","Breached")))</f>
        <v>Met</v>
      </c>
    </row>
    <row r="5244" spans="1:25" x14ac:dyDescent="0.25">
      <c r="A5244" s="9" t="s">
        <v>8894</v>
      </c>
      <c r="B5244" s="23">
        <v>46083.378472222197</v>
      </c>
      <c r="C5244" s="23">
        <v>46083.381944444503</v>
      </c>
      <c r="D5244" s="23">
        <v>46083.494444444397</v>
      </c>
      <c r="E5244" s="9" t="s">
        <v>212</v>
      </c>
      <c r="F5244" s="9" t="s">
        <v>188</v>
      </c>
      <c r="G5244" s="9" t="s">
        <v>213</v>
      </c>
      <c r="H5244" s="9" t="s">
        <v>165</v>
      </c>
      <c r="I5244" s="9" t="s">
        <v>567</v>
      </c>
      <c r="J5244" s="9" t="s">
        <v>8895</v>
      </c>
      <c r="K5244" s="9" t="s">
        <v>246</v>
      </c>
      <c r="L5244" s="9" t="s">
        <v>216</v>
      </c>
      <c r="M5244" s="9" t="s">
        <v>5680</v>
      </c>
      <c r="N5244" s="9" t="s">
        <v>198</v>
      </c>
      <c r="O5244" s="9" t="s">
        <v>176</v>
      </c>
      <c r="P5244" s="9" t="s">
        <v>330</v>
      </c>
      <c r="Q5244" s="9" t="s">
        <v>219</v>
      </c>
      <c r="R5244" s="9">
        <v>0</v>
      </c>
      <c r="S5244" s="9">
        <v>7</v>
      </c>
      <c r="U5244" s="9" t="s">
        <v>230</v>
      </c>
      <c r="W5244" s="9">
        <v>4</v>
      </c>
      <c r="X5244" s="9">
        <f>INDEX(SLA_Policy!$D$2:$D$5,MATCH(F5244,SLA_Policy!$A$2:$A$5,0))</f>
        <v>72</v>
      </c>
      <c r="Y5244" s="9" t="str">
        <f>IF(E5244="Cancelled","Excluded",IF(D5244="",IF((SLA_Policy!$B$8-B5244)*24&gt;X5244,"Open - Breached","Open - On Track"),IF((D5244-B5244)*24&lt;=X5244,"Met","Breached")))</f>
        <v>Met</v>
      </c>
    </row>
    <row r="5245" spans="1:25" x14ac:dyDescent="0.25">
      <c r="A5245" s="9" t="s">
        <v>8896</v>
      </c>
      <c r="B5245" s="23">
        <v>46083.379861111098</v>
      </c>
      <c r="C5245" s="23">
        <v>46083.418749999997</v>
      </c>
      <c r="D5245" s="23">
        <v>46083.421527777798</v>
      </c>
      <c r="E5245" s="9" t="s">
        <v>212</v>
      </c>
      <c r="F5245" s="9" t="s">
        <v>189</v>
      </c>
      <c r="G5245" s="9" t="s">
        <v>213</v>
      </c>
      <c r="H5245" s="9" t="s">
        <v>161</v>
      </c>
      <c r="I5245" s="9" t="s">
        <v>389</v>
      </c>
      <c r="J5245" s="9" t="s">
        <v>5386</v>
      </c>
      <c r="K5245" s="9" t="s">
        <v>215</v>
      </c>
      <c r="L5245" s="9" t="s">
        <v>351</v>
      </c>
      <c r="M5245" s="9" t="s">
        <v>990</v>
      </c>
      <c r="N5245" s="9" t="s">
        <v>196</v>
      </c>
      <c r="O5245" s="9" t="s">
        <v>116</v>
      </c>
      <c r="P5245" s="9" t="s">
        <v>218</v>
      </c>
      <c r="Q5245" s="9" t="s">
        <v>219</v>
      </c>
      <c r="R5245" s="9">
        <v>0</v>
      </c>
      <c r="S5245" s="9">
        <v>5</v>
      </c>
      <c r="U5245" s="9" t="s">
        <v>290</v>
      </c>
      <c r="X5245" s="9">
        <f>INDEX(SLA_Policy!$D$2:$D$5,MATCH(F5245,SLA_Policy!$A$2:$A$5,0))</f>
        <v>120</v>
      </c>
      <c r="Y5245" s="9" t="str">
        <f>IF(E5245="Cancelled","Excluded",IF(D5245="",IF((SLA_Policy!$B$8-B5245)*24&gt;X5245,"Open - Breached","Open - On Track"),IF((D5245-B5245)*24&lt;=X5245,"Met","Breached")))</f>
        <v>Met</v>
      </c>
    </row>
    <row r="5246" spans="1:25" x14ac:dyDescent="0.25">
      <c r="A5246" s="9" t="s">
        <v>8897</v>
      </c>
      <c r="B5246" s="23">
        <v>46083.387499999997</v>
      </c>
      <c r="C5246" s="23">
        <v>46083.402083333298</v>
      </c>
      <c r="D5246" s="23">
        <v>46083.590972222199</v>
      </c>
      <c r="E5246" s="9" t="s">
        <v>212</v>
      </c>
      <c r="F5246" s="9" t="s">
        <v>189</v>
      </c>
      <c r="G5246" s="9" t="s">
        <v>213</v>
      </c>
      <c r="H5246" s="9" t="s">
        <v>161</v>
      </c>
      <c r="I5246" s="9" t="s">
        <v>389</v>
      </c>
      <c r="J5246" s="9" t="s">
        <v>1983</v>
      </c>
      <c r="K5246" s="9" t="s">
        <v>215</v>
      </c>
      <c r="L5246" s="9" t="s">
        <v>307</v>
      </c>
      <c r="M5246" s="9" t="s">
        <v>3613</v>
      </c>
      <c r="N5246" s="9" t="s">
        <v>198</v>
      </c>
      <c r="O5246" s="9" t="s">
        <v>116</v>
      </c>
      <c r="P5246" s="9" t="s">
        <v>525</v>
      </c>
      <c r="Q5246" s="9" t="s">
        <v>219</v>
      </c>
      <c r="R5246" s="9">
        <v>0</v>
      </c>
      <c r="S5246" s="9">
        <v>4</v>
      </c>
      <c r="U5246" s="9" t="s">
        <v>221</v>
      </c>
      <c r="X5246" s="9">
        <f>INDEX(SLA_Policy!$D$2:$D$5,MATCH(F5246,SLA_Policy!$A$2:$A$5,0))</f>
        <v>120</v>
      </c>
      <c r="Y5246" s="9" t="str">
        <f>IF(E5246="Cancelled","Excluded",IF(D5246="",IF((SLA_Policy!$B$8-B5246)*24&gt;X5246,"Open - Breached","Open - On Track"),IF((D5246-B5246)*24&lt;=X5246,"Met","Breached")))</f>
        <v>Met</v>
      </c>
    </row>
    <row r="5247" spans="1:25" x14ac:dyDescent="0.25">
      <c r="A5247" s="9" t="s">
        <v>8898</v>
      </c>
      <c r="B5247" s="23">
        <v>46083.394444444399</v>
      </c>
      <c r="C5247" s="23">
        <v>46083.3972222222</v>
      </c>
      <c r="D5247" s="23">
        <v>46083.604166666701</v>
      </c>
      <c r="E5247" s="9" t="s">
        <v>212</v>
      </c>
      <c r="F5247" s="9" t="s">
        <v>189</v>
      </c>
      <c r="G5247" s="9" t="s">
        <v>213</v>
      </c>
      <c r="H5247" s="9" t="s">
        <v>88</v>
      </c>
      <c r="I5247" s="9" t="s">
        <v>268</v>
      </c>
      <c r="J5247" s="9" t="s">
        <v>638</v>
      </c>
      <c r="K5247" s="9" t="s">
        <v>239</v>
      </c>
      <c r="L5247" s="9" t="s">
        <v>226</v>
      </c>
      <c r="M5247" s="9" t="s">
        <v>8899</v>
      </c>
      <c r="N5247" s="9" t="s">
        <v>198</v>
      </c>
      <c r="O5247" s="9" t="s">
        <v>178</v>
      </c>
      <c r="P5247" s="9" t="s">
        <v>360</v>
      </c>
      <c r="Q5247" s="9" t="s">
        <v>219</v>
      </c>
      <c r="R5247" s="9">
        <v>0</v>
      </c>
      <c r="S5247" s="9">
        <v>21</v>
      </c>
      <c r="T5247" s="9" t="s">
        <v>322</v>
      </c>
      <c r="U5247" s="9" t="s">
        <v>266</v>
      </c>
      <c r="W5247" s="9">
        <v>5</v>
      </c>
      <c r="X5247" s="9">
        <f>INDEX(SLA_Policy!$D$2:$D$5,MATCH(F5247,SLA_Policy!$A$2:$A$5,0))</f>
        <v>120</v>
      </c>
      <c r="Y5247" s="9" t="str">
        <f>IF(E5247="Cancelled","Excluded",IF(D5247="",IF((SLA_Policy!$B$8-B5247)*24&gt;X5247,"Open - Breached","Open - On Track"),IF((D5247-B5247)*24&lt;=X5247,"Met","Breached")))</f>
        <v>Met</v>
      </c>
    </row>
    <row r="5248" spans="1:25" x14ac:dyDescent="0.25">
      <c r="A5248" s="9" t="s">
        <v>8900</v>
      </c>
      <c r="B5248" s="23">
        <v>46083.3972222222</v>
      </c>
      <c r="C5248" s="23">
        <v>46083.399305555598</v>
      </c>
      <c r="D5248" s="23">
        <v>46083.409027777801</v>
      </c>
      <c r="E5248" s="9" t="s">
        <v>212</v>
      </c>
      <c r="F5248" s="9" t="s">
        <v>188</v>
      </c>
      <c r="G5248" s="9" t="s">
        <v>213</v>
      </c>
      <c r="H5248" s="9" t="s">
        <v>161</v>
      </c>
      <c r="I5248" s="9" t="s">
        <v>454</v>
      </c>
      <c r="J5248" s="9" t="s">
        <v>2015</v>
      </c>
      <c r="K5248" s="9" t="s">
        <v>262</v>
      </c>
      <c r="L5248" s="9" t="s">
        <v>104</v>
      </c>
      <c r="M5248" s="9" t="s">
        <v>1394</v>
      </c>
      <c r="N5248" s="9" t="s">
        <v>198</v>
      </c>
      <c r="O5248" s="9" t="s">
        <v>116</v>
      </c>
      <c r="P5248" s="9" t="s">
        <v>218</v>
      </c>
      <c r="Q5248" s="9" t="s">
        <v>219</v>
      </c>
      <c r="R5248" s="9">
        <v>0</v>
      </c>
      <c r="S5248" s="9">
        <v>4</v>
      </c>
      <c r="U5248" s="9" t="s">
        <v>221</v>
      </c>
      <c r="X5248" s="9">
        <f>INDEX(SLA_Policy!$D$2:$D$5,MATCH(F5248,SLA_Policy!$A$2:$A$5,0))</f>
        <v>72</v>
      </c>
      <c r="Y5248" s="9" t="str">
        <f>IF(E5248="Cancelled","Excluded",IF(D5248="",IF((SLA_Policy!$B$8-B5248)*24&gt;X5248,"Open - Breached","Open - On Track"),IF((D5248-B5248)*24&lt;=X5248,"Met","Breached")))</f>
        <v>Met</v>
      </c>
    </row>
    <row r="5249" spans="1:25" x14ac:dyDescent="0.25">
      <c r="A5249" s="9" t="s">
        <v>8901</v>
      </c>
      <c r="B5249" s="23">
        <v>46083.404861111099</v>
      </c>
      <c r="C5249" s="23">
        <v>46083.418749999997</v>
      </c>
      <c r="D5249" s="23">
        <v>46083.55</v>
      </c>
      <c r="E5249" s="9" t="s">
        <v>212</v>
      </c>
      <c r="F5249" s="9" t="s">
        <v>188</v>
      </c>
      <c r="G5249" s="9" t="s">
        <v>213</v>
      </c>
      <c r="H5249" s="9" t="s">
        <v>163</v>
      </c>
      <c r="I5249" s="9" t="s">
        <v>250</v>
      </c>
      <c r="J5249" s="9" t="s">
        <v>451</v>
      </c>
      <c r="K5249" s="9" t="s">
        <v>215</v>
      </c>
      <c r="L5249" s="9" t="s">
        <v>226</v>
      </c>
      <c r="M5249" s="9" t="s">
        <v>2472</v>
      </c>
      <c r="N5249" s="9" t="s">
        <v>199</v>
      </c>
      <c r="O5249" s="9" t="s">
        <v>176</v>
      </c>
      <c r="P5249" s="9" t="s">
        <v>253</v>
      </c>
      <c r="Q5249" s="9" t="s">
        <v>219</v>
      </c>
      <c r="R5249" s="9">
        <v>0</v>
      </c>
      <c r="S5249" s="9">
        <v>27</v>
      </c>
      <c r="T5249" s="9" t="s">
        <v>136</v>
      </c>
      <c r="U5249" s="9" t="s">
        <v>230</v>
      </c>
      <c r="W5249" s="9">
        <v>4</v>
      </c>
      <c r="X5249" s="9">
        <f>INDEX(SLA_Policy!$D$2:$D$5,MATCH(F5249,SLA_Policy!$A$2:$A$5,0))</f>
        <v>72</v>
      </c>
      <c r="Y5249" s="9" t="str">
        <f>IF(E5249="Cancelled","Excluded",IF(D5249="",IF((SLA_Policy!$B$8-B5249)*24&gt;X5249,"Open - Breached","Open - On Track"),IF((D5249-B5249)*24&lt;=X5249,"Met","Breached")))</f>
        <v>Met</v>
      </c>
    </row>
    <row r="5250" spans="1:25" x14ac:dyDescent="0.25">
      <c r="A5250" s="9" t="s">
        <v>8902</v>
      </c>
      <c r="B5250" s="23">
        <v>46083.405555555597</v>
      </c>
      <c r="C5250" s="23">
        <v>46083.411805555603</v>
      </c>
      <c r="D5250" s="23">
        <v>46083.730555555601</v>
      </c>
      <c r="E5250" s="9" t="s">
        <v>212</v>
      </c>
      <c r="F5250" s="9" t="s">
        <v>187</v>
      </c>
      <c r="G5250" s="9" t="s">
        <v>213</v>
      </c>
      <c r="H5250" s="9" t="s">
        <v>167</v>
      </c>
      <c r="I5250" s="9" t="s">
        <v>536</v>
      </c>
      <c r="J5250" s="9" t="s">
        <v>995</v>
      </c>
      <c r="K5250" s="9" t="s">
        <v>303</v>
      </c>
      <c r="L5250" s="9" t="s">
        <v>216</v>
      </c>
      <c r="M5250" s="9" t="s">
        <v>2680</v>
      </c>
      <c r="N5250" s="9" t="s">
        <v>196</v>
      </c>
      <c r="O5250" s="9" t="s">
        <v>180</v>
      </c>
      <c r="P5250" s="9" t="s">
        <v>368</v>
      </c>
      <c r="Q5250" s="9" t="s">
        <v>273</v>
      </c>
      <c r="R5250" s="9">
        <v>0</v>
      </c>
      <c r="S5250" s="9">
        <v>28</v>
      </c>
      <c r="T5250" s="9" t="s">
        <v>220</v>
      </c>
      <c r="U5250" s="9" t="s">
        <v>266</v>
      </c>
      <c r="W5250" s="9">
        <v>4</v>
      </c>
      <c r="X5250" s="9">
        <f>INDEX(SLA_Policy!$D$2:$D$5,MATCH(F5250,SLA_Policy!$A$2:$A$5,0))</f>
        <v>8</v>
      </c>
      <c r="Y5250" s="9" t="str">
        <f>IF(E5250="Cancelled","Excluded",IF(D5250="",IF((SLA_Policy!$B$8-B5250)*24&gt;X5250,"Open - Breached","Open - On Track"),IF((D5250-B5250)*24&lt;=X5250,"Met","Breached")))</f>
        <v>Met</v>
      </c>
    </row>
    <row r="5251" spans="1:25" x14ac:dyDescent="0.25">
      <c r="A5251" s="9" t="s">
        <v>8903</v>
      </c>
      <c r="B5251" s="23">
        <v>46083.425694444399</v>
      </c>
      <c r="C5251" s="23">
        <v>46083.5180555556</v>
      </c>
      <c r="D5251" s="23">
        <v>46083.551388888904</v>
      </c>
      <c r="E5251" s="9" t="s">
        <v>212</v>
      </c>
      <c r="F5251" s="9" t="s">
        <v>189</v>
      </c>
      <c r="G5251" s="9" t="s">
        <v>236</v>
      </c>
      <c r="H5251" s="9" t="s">
        <v>167</v>
      </c>
      <c r="I5251" s="9" t="s">
        <v>255</v>
      </c>
      <c r="J5251" s="9" t="s">
        <v>8063</v>
      </c>
      <c r="K5251" s="9" t="s">
        <v>215</v>
      </c>
      <c r="L5251" s="9" t="s">
        <v>311</v>
      </c>
      <c r="M5251" s="9" t="s">
        <v>2580</v>
      </c>
      <c r="N5251" s="9" t="s">
        <v>196</v>
      </c>
      <c r="O5251" s="9" t="s">
        <v>116</v>
      </c>
      <c r="P5251" s="9" t="s">
        <v>295</v>
      </c>
      <c r="Q5251" s="9" t="s">
        <v>219</v>
      </c>
      <c r="R5251" s="9">
        <v>0</v>
      </c>
      <c r="S5251" s="9">
        <v>14</v>
      </c>
      <c r="U5251" s="9" t="s">
        <v>242</v>
      </c>
      <c r="X5251" s="9">
        <f>INDEX(SLA_Policy!$D$2:$D$5,MATCH(F5251,SLA_Policy!$A$2:$A$5,0))</f>
        <v>120</v>
      </c>
      <c r="Y5251" s="9" t="str">
        <f>IF(E5251="Cancelled","Excluded",IF(D5251="",IF((SLA_Policy!$B$8-B5251)*24&gt;X5251,"Open - Breached","Open - On Track"),IF((D5251-B5251)*24&lt;=X5251,"Met","Breached")))</f>
        <v>Met</v>
      </c>
    </row>
    <row r="5252" spans="1:25" x14ac:dyDescent="0.25">
      <c r="A5252" s="9" t="s">
        <v>8904</v>
      </c>
      <c r="B5252" s="23">
        <v>46083.4284722222</v>
      </c>
      <c r="C5252" s="23">
        <v>46083.434027777803</v>
      </c>
      <c r="D5252" s="23">
        <v>46083.440972222197</v>
      </c>
      <c r="E5252" s="9" t="s">
        <v>212</v>
      </c>
      <c r="F5252" s="9" t="s">
        <v>188</v>
      </c>
      <c r="G5252" s="9" t="s">
        <v>213</v>
      </c>
      <c r="H5252" s="9" t="s">
        <v>161</v>
      </c>
      <c r="I5252" s="9" t="s">
        <v>389</v>
      </c>
      <c r="J5252" s="9" t="s">
        <v>4464</v>
      </c>
      <c r="K5252" s="9" t="s">
        <v>239</v>
      </c>
      <c r="L5252" s="9" t="s">
        <v>104</v>
      </c>
      <c r="M5252" s="9" t="s">
        <v>8905</v>
      </c>
      <c r="N5252" s="9" t="s">
        <v>200</v>
      </c>
      <c r="O5252" s="9" t="s">
        <v>116</v>
      </c>
      <c r="P5252" s="9" t="s">
        <v>590</v>
      </c>
      <c r="Q5252" s="9" t="s">
        <v>219</v>
      </c>
      <c r="R5252" s="9">
        <v>0</v>
      </c>
      <c r="S5252" s="9">
        <v>3</v>
      </c>
      <c r="U5252" s="9" t="s">
        <v>221</v>
      </c>
      <c r="W5252" s="9">
        <v>5</v>
      </c>
      <c r="X5252" s="9">
        <f>INDEX(SLA_Policy!$D$2:$D$5,MATCH(F5252,SLA_Policy!$A$2:$A$5,0))</f>
        <v>72</v>
      </c>
      <c r="Y5252" s="9" t="str">
        <f>IF(E5252="Cancelled","Excluded",IF(D5252="",IF((SLA_Policy!$B$8-B5252)*24&gt;X5252,"Open - Breached","Open - On Track"),IF((D5252-B5252)*24&lt;=X5252,"Met","Breached")))</f>
        <v>Met</v>
      </c>
    </row>
    <row r="5253" spans="1:25" x14ac:dyDescent="0.25">
      <c r="A5253" s="9" t="s">
        <v>8906</v>
      </c>
      <c r="B5253" s="23">
        <v>46083.444444444503</v>
      </c>
      <c r="C5253" s="23">
        <v>46083.448611111096</v>
      </c>
      <c r="D5253" s="23">
        <v>46084.3930555556</v>
      </c>
      <c r="E5253" s="9" t="s">
        <v>212</v>
      </c>
      <c r="F5253" s="9" t="s">
        <v>188</v>
      </c>
      <c r="G5253" s="9" t="s">
        <v>213</v>
      </c>
      <c r="H5253" s="9" t="s">
        <v>163</v>
      </c>
      <c r="I5253" s="9" t="s">
        <v>405</v>
      </c>
      <c r="J5253" s="9" t="s">
        <v>884</v>
      </c>
      <c r="K5253" s="9" t="s">
        <v>262</v>
      </c>
      <c r="L5253" s="9" t="s">
        <v>311</v>
      </c>
      <c r="M5253" s="9" t="s">
        <v>5892</v>
      </c>
      <c r="N5253" s="9" t="s">
        <v>198</v>
      </c>
      <c r="O5253" s="9" t="s">
        <v>176</v>
      </c>
      <c r="P5253" s="9" t="s">
        <v>503</v>
      </c>
      <c r="Q5253" s="9" t="s">
        <v>219</v>
      </c>
      <c r="R5253" s="9">
        <v>0</v>
      </c>
      <c r="S5253" s="9">
        <v>15</v>
      </c>
      <c r="U5253" s="9" t="s">
        <v>230</v>
      </c>
      <c r="X5253" s="9">
        <f>INDEX(SLA_Policy!$D$2:$D$5,MATCH(F5253,SLA_Policy!$A$2:$A$5,0))</f>
        <v>72</v>
      </c>
      <c r="Y5253" s="9" t="str">
        <f>IF(E5253="Cancelled","Excluded",IF(D5253="",IF((SLA_Policy!$B$8-B5253)*24&gt;X5253,"Open - Breached","Open - On Track"),IF((D5253-B5253)*24&lt;=X5253,"Met","Breached")))</f>
        <v>Met</v>
      </c>
    </row>
    <row r="5254" spans="1:25" x14ac:dyDescent="0.25">
      <c r="A5254" s="9" t="s">
        <v>8907</v>
      </c>
      <c r="B5254" s="23">
        <v>46083.454861111102</v>
      </c>
      <c r="C5254" s="23">
        <v>46083.478472222203</v>
      </c>
      <c r="D5254" s="23">
        <v>46083.711111111101</v>
      </c>
      <c r="E5254" s="9" t="s">
        <v>212</v>
      </c>
      <c r="F5254" s="9" t="s">
        <v>189</v>
      </c>
      <c r="G5254" s="9" t="s">
        <v>213</v>
      </c>
      <c r="H5254" s="9" t="s">
        <v>165</v>
      </c>
      <c r="I5254" s="9" t="s">
        <v>469</v>
      </c>
      <c r="J5254" s="9" t="s">
        <v>8908</v>
      </c>
      <c r="K5254" s="9" t="s">
        <v>239</v>
      </c>
      <c r="L5254" s="9" t="s">
        <v>104</v>
      </c>
      <c r="M5254" s="9" t="s">
        <v>2106</v>
      </c>
      <c r="N5254" s="9" t="s">
        <v>199</v>
      </c>
      <c r="O5254" s="9" t="s">
        <v>176</v>
      </c>
      <c r="P5254" s="9" t="s">
        <v>228</v>
      </c>
      <c r="Q5254" s="9" t="s">
        <v>219</v>
      </c>
      <c r="R5254" s="9">
        <v>0</v>
      </c>
      <c r="S5254" s="9">
        <v>22</v>
      </c>
      <c r="U5254" s="9" t="s">
        <v>376</v>
      </c>
      <c r="X5254" s="9">
        <f>INDEX(SLA_Policy!$D$2:$D$5,MATCH(F5254,SLA_Policy!$A$2:$A$5,0))</f>
        <v>120</v>
      </c>
      <c r="Y5254" s="9" t="str">
        <f>IF(E5254="Cancelled","Excluded",IF(D5254="",IF((SLA_Policy!$B$8-B5254)*24&gt;X5254,"Open - Breached","Open - On Track"),IF((D5254-B5254)*24&lt;=X5254,"Met","Breached")))</f>
        <v>Met</v>
      </c>
    </row>
    <row r="5255" spans="1:25" x14ac:dyDescent="0.25">
      <c r="A5255" s="9" t="s">
        <v>8909</v>
      </c>
      <c r="B5255" s="23">
        <v>46083.460416666698</v>
      </c>
      <c r="C5255" s="23">
        <v>46083.478472222203</v>
      </c>
      <c r="D5255" s="23">
        <v>46085.531944444498</v>
      </c>
      <c r="E5255" s="9" t="s">
        <v>212</v>
      </c>
      <c r="F5255" s="9" t="s">
        <v>188</v>
      </c>
      <c r="G5255" s="9" t="s">
        <v>213</v>
      </c>
      <c r="H5255" s="9" t="s">
        <v>163</v>
      </c>
      <c r="I5255" s="9" t="s">
        <v>223</v>
      </c>
      <c r="J5255" s="9" t="s">
        <v>8910</v>
      </c>
      <c r="K5255" s="9" t="s">
        <v>262</v>
      </c>
      <c r="L5255" s="9" t="s">
        <v>104</v>
      </c>
      <c r="M5255" s="9" t="s">
        <v>2077</v>
      </c>
      <c r="N5255" s="9" t="s">
        <v>198</v>
      </c>
      <c r="O5255" s="9" t="s">
        <v>176</v>
      </c>
      <c r="P5255" s="9" t="s">
        <v>253</v>
      </c>
      <c r="Q5255" s="9" t="s">
        <v>219</v>
      </c>
      <c r="R5255" s="9">
        <v>0</v>
      </c>
      <c r="S5255" s="9">
        <v>131</v>
      </c>
      <c r="T5255" s="9" t="s">
        <v>136</v>
      </c>
      <c r="U5255" s="9" t="s">
        <v>230</v>
      </c>
      <c r="W5255" s="9">
        <v>5</v>
      </c>
      <c r="X5255" s="9">
        <f>INDEX(SLA_Policy!$D$2:$D$5,MATCH(F5255,SLA_Policy!$A$2:$A$5,0))</f>
        <v>72</v>
      </c>
      <c r="Y5255" s="9" t="str">
        <f>IF(E5255="Cancelled","Excluded",IF(D5255="",IF((SLA_Policy!$B$8-B5255)*24&gt;X5255,"Open - Breached","Open - On Track"),IF((D5255-B5255)*24&lt;=X5255,"Met","Breached")))</f>
        <v>Met</v>
      </c>
    </row>
    <row r="5256" spans="1:25" x14ac:dyDescent="0.25">
      <c r="A5256" s="9" t="s">
        <v>8911</v>
      </c>
      <c r="B5256" s="23">
        <v>46083.465972222199</v>
      </c>
      <c r="C5256" s="23">
        <v>46083.466666666704</v>
      </c>
      <c r="D5256" s="23">
        <v>46085.512499999997</v>
      </c>
      <c r="E5256" s="9" t="s">
        <v>212</v>
      </c>
      <c r="F5256" s="9" t="s">
        <v>188</v>
      </c>
      <c r="G5256" s="9" t="s">
        <v>213</v>
      </c>
      <c r="H5256" s="9" t="s">
        <v>167</v>
      </c>
      <c r="I5256" s="9" t="s">
        <v>349</v>
      </c>
      <c r="J5256" s="9" t="s">
        <v>8912</v>
      </c>
      <c r="K5256" s="9" t="s">
        <v>246</v>
      </c>
      <c r="L5256" s="9" t="s">
        <v>216</v>
      </c>
      <c r="M5256" s="9" t="s">
        <v>715</v>
      </c>
      <c r="N5256" s="9" t="s">
        <v>198</v>
      </c>
      <c r="O5256" s="9" t="s">
        <v>180</v>
      </c>
      <c r="P5256" s="9" t="s">
        <v>318</v>
      </c>
      <c r="Q5256" s="9" t="s">
        <v>219</v>
      </c>
      <c r="R5256" s="9">
        <v>0</v>
      </c>
      <c r="S5256" s="9">
        <v>14</v>
      </c>
      <c r="U5256" s="9" t="s">
        <v>290</v>
      </c>
      <c r="X5256" s="9">
        <f>INDEX(SLA_Policy!$D$2:$D$5,MATCH(F5256,SLA_Policy!$A$2:$A$5,0))</f>
        <v>72</v>
      </c>
      <c r="Y5256" s="9" t="str">
        <f>IF(E5256="Cancelled","Excluded",IF(D5256="",IF((SLA_Policy!$B$8-B5256)*24&gt;X5256,"Open - Breached","Open - On Track"),IF((D5256-B5256)*24&lt;=X5256,"Met","Breached")))</f>
        <v>Met</v>
      </c>
    </row>
    <row r="5257" spans="1:25" x14ac:dyDescent="0.25">
      <c r="A5257" s="9" t="s">
        <v>8913</v>
      </c>
      <c r="B5257" s="23">
        <v>46083.478472222203</v>
      </c>
      <c r="C5257" s="23">
        <v>46083.501388888901</v>
      </c>
      <c r="D5257" s="23">
        <v>46084.5402777778</v>
      </c>
      <c r="E5257" s="9" t="s">
        <v>212</v>
      </c>
      <c r="F5257" s="9" t="s">
        <v>189</v>
      </c>
      <c r="G5257" s="9" t="s">
        <v>213</v>
      </c>
      <c r="H5257" s="9" t="s">
        <v>88</v>
      </c>
      <c r="I5257" s="9" t="s">
        <v>268</v>
      </c>
      <c r="J5257" s="9" t="s">
        <v>269</v>
      </c>
      <c r="K5257" s="9" t="s">
        <v>246</v>
      </c>
      <c r="L5257" s="9" t="s">
        <v>104</v>
      </c>
      <c r="M5257" s="9" t="s">
        <v>4693</v>
      </c>
      <c r="N5257" s="9" t="s">
        <v>199</v>
      </c>
      <c r="O5257" s="9" t="s">
        <v>178</v>
      </c>
      <c r="P5257" s="9" t="s">
        <v>360</v>
      </c>
      <c r="Q5257" s="9" t="s">
        <v>219</v>
      </c>
      <c r="R5257" s="9">
        <v>0</v>
      </c>
      <c r="S5257" s="9">
        <v>18</v>
      </c>
      <c r="T5257" s="9" t="s">
        <v>136</v>
      </c>
      <c r="U5257" s="9" t="s">
        <v>661</v>
      </c>
      <c r="X5257" s="9">
        <f>INDEX(SLA_Policy!$D$2:$D$5,MATCH(F5257,SLA_Policy!$A$2:$A$5,0))</f>
        <v>120</v>
      </c>
      <c r="Y5257" s="9" t="str">
        <f>IF(E5257="Cancelled","Excluded",IF(D5257="",IF((SLA_Policy!$B$8-B5257)*24&gt;X5257,"Open - Breached","Open - On Track"),IF((D5257-B5257)*24&lt;=X5257,"Met","Breached")))</f>
        <v>Met</v>
      </c>
    </row>
    <row r="5258" spans="1:25" x14ac:dyDescent="0.25">
      <c r="A5258" s="9" t="s">
        <v>8914</v>
      </c>
      <c r="B5258" s="23">
        <v>46083.478472222203</v>
      </c>
      <c r="C5258" s="23">
        <v>46083.479861111096</v>
      </c>
      <c r="D5258" s="23">
        <v>46084.610416666699</v>
      </c>
      <c r="E5258" s="9" t="s">
        <v>212</v>
      </c>
      <c r="F5258" s="9" t="s">
        <v>188</v>
      </c>
      <c r="G5258" s="9" t="s">
        <v>236</v>
      </c>
      <c r="H5258" s="9" t="s">
        <v>161</v>
      </c>
      <c r="I5258" s="9" t="s">
        <v>482</v>
      </c>
      <c r="J5258" s="9" t="s">
        <v>1208</v>
      </c>
      <c r="K5258" s="9" t="s">
        <v>262</v>
      </c>
      <c r="L5258" s="9" t="s">
        <v>104</v>
      </c>
      <c r="M5258" s="9" t="s">
        <v>4850</v>
      </c>
      <c r="N5258" s="9" t="s">
        <v>200</v>
      </c>
      <c r="O5258" s="9" t="s">
        <v>177</v>
      </c>
      <c r="P5258" s="9" t="s">
        <v>300</v>
      </c>
      <c r="Q5258" s="9" t="s">
        <v>219</v>
      </c>
      <c r="R5258" s="9">
        <v>0</v>
      </c>
      <c r="S5258" s="9">
        <v>53</v>
      </c>
      <c r="U5258" s="9" t="s">
        <v>242</v>
      </c>
      <c r="X5258" s="9">
        <f>INDEX(SLA_Policy!$D$2:$D$5,MATCH(F5258,SLA_Policy!$A$2:$A$5,0))</f>
        <v>72</v>
      </c>
      <c r="Y5258" s="9" t="str">
        <f>IF(E5258="Cancelled","Excluded",IF(D5258="",IF((SLA_Policy!$B$8-B5258)*24&gt;X5258,"Open - Breached","Open - On Track"),IF((D5258-B5258)*24&lt;=X5258,"Met","Breached")))</f>
        <v>Met</v>
      </c>
    </row>
    <row r="5259" spans="1:25" x14ac:dyDescent="0.25">
      <c r="A5259" s="9" t="s">
        <v>8915</v>
      </c>
      <c r="B5259" s="23">
        <v>46083.488888888904</v>
      </c>
      <c r="C5259" s="23">
        <v>46083.501388888901</v>
      </c>
      <c r="D5259" s="23">
        <v>46083.621527777803</v>
      </c>
      <c r="E5259" s="9" t="s">
        <v>212</v>
      </c>
      <c r="F5259" s="9" t="s">
        <v>189</v>
      </c>
      <c r="G5259" s="9" t="s">
        <v>213</v>
      </c>
      <c r="H5259" s="9" t="s">
        <v>88</v>
      </c>
      <c r="I5259" s="9" t="s">
        <v>92</v>
      </c>
      <c r="J5259" s="9" t="s">
        <v>1082</v>
      </c>
      <c r="K5259" s="9" t="s">
        <v>246</v>
      </c>
      <c r="L5259" s="9" t="s">
        <v>104</v>
      </c>
      <c r="M5259" s="9" t="s">
        <v>336</v>
      </c>
      <c r="N5259" s="9" t="s">
        <v>198</v>
      </c>
      <c r="O5259" s="9" t="s">
        <v>178</v>
      </c>
      <c r="P5259" s="9" t="s">
        <v>321</v>
      </c>
      <c r="Q5259" s="9" t="s">
        <v>219</v>
      </c>
      <c r="R5259" s="9">
        <v>0</v>
      </c>
      <c r="S5259" s="9">
        <v>14</v>
      </c>
      <c r="T5259" s="9" t="s">
        <v>220</v>
      </c>
      <c r="U5259" s="9" t="s">
        <v>376</v>
      </c>
      <c r="X5259" s="9">
        <f>INDEX(SLA_Policy!$D$2:$D$5,MATCH(F5259,SLA_Policy!$A$2:$A$5,0))</f>
        <v>120</v>
      </c>
      <c r="Y5259" s="9" t="str">
        <f>IF(E5259="Cancelled","Excluded",IF(D5259="",IF((SLA_Policy!$B$8-B5259)*24&gt;X5259,"Open - Breached","Open - On Track"),IF((D5259-B5259)*24&lt;=X5259,"Met","Breached")))</f>
        <v>Met</v>
      </c>
    </row>
    <row r="5260" spans="1:25" x14ac:dyDescent="0.25">
      <c r="A5260" s="9" t="s">
        <v>8916</v>
      </c>
      <c r="B5260" s="23">
        <v>46083.504861111098</v>
      </c>
      <c r="C5260" s="23">
        <v>46083.506249999999</v>
      </c>
      <c r="D5260" s="23">
        <v>46083.639583333301</v>
      </c>
      <c r="E5260" s="9" t="s">
        <v>212</v>
      </c>
      <c r="F5260" s="9" t="s">
        <v>188</v>
      </c>
      <c r="G5260" s="9" t="s">
        <v>213</v>
      </c>
      <c r="H5260" s="9" t="s">
        <v>163</v>
      </c>
      <c r="I5260" s="9" t="s">
        <v>223</v>
      </c>
      <c r="J5260" s="9" t="s">
        <v>8917</v>
      </c>
      <c r="K5260" s="9" t="s">
        <v>303</v>
      </c>
      <c r="L5260" s="9" t="s">
        <v>226</v>
      </c>
      <c r="M5260" s="9" t="s">
        <v>2818</v>
      </c>
      <c r="N5260" s="9" t="s">
        <v>198</v>
      </c>
      <c r="O5260" s="9" t="s">
        <v>176</v>
      </c>
      <c r="P5260" s="9" t="s">
        <v>330</v>
      </c>
      <c r="Q5260" s="9" t="s">
        <v>219</v>
      </c>
      <c r="R5260" s="9">
        <v>0</v>
      </c>
      <c r="S5260" s="9">
        <v>48</v>
      </c>
      <c r="T5260" s="9" t="s">
        <v>220</v>
      </c>
      <c r="U5260" s="9" t="s">
        <v>266</v>
      </c>
      <c r="X5260" s="9">
        <f>INDEX(SLA_Policy!$D$2:$D$5,MATCH(F5260,SLA_Policy!$A$2:$A$5,0))</f>
        <v>72</v>
      </c>
      <c r="Y5260" s="9" t="str">
        <f>IF(E5260="Cancelled","Excluded",IF(D5260="",IF((SLA_Policy!$B$8-B5260)*24&gt;X5260,"Open - Breached","Open - On Track"),IF((D5260-B5260)*24&lt;=X5260,"Met","Breached")))</f>
        <v>Met</v>
      </c>
    </row>
    <row r="5261" spans="1:25" x14ac:dyDescent="0.25">
      <c r="A5261" s="9" t="s">
        <v>8918</v>
      </c>
      <c r="B5261" s="23">
        <v>46083.5222222222</v>
      </c>
      <c r="C5261" s="23">
        <v>46083.522916666698</v>
      </c>
      <c r="D5261" s="23">
        <v>46083.641666666699</v>
      </c>
      <c r="E5261" s="9" t="s">
        <v>212</v>
      </c>
      <c r="F5261" s="9" t="s">
        <v>188</v>
      </c>
      <c r="G5261" s="9" t="s">
        <v>213</v>
      </c>
      <c r="H5261" s="9" t="s">
        <v>167</v>
      </c>
      <c r="I5261" s="9" t="s">
        <v>362</v>
      </c>
      <c r="J5261" s="9" t="s">
        <v>8919</v>
      </c>
      <c r="K5261" s="9" t="s">
        <v>239</v>
      </c>
      <c r="L5261" s="9" t="s">
        <v>282</v>
      </c>
      <c r="M5261" s="9" t="s">
        <v>1408</v>
      </c>
      <c r="N5261" s="9" t="s">
        <v>200</v>
      </c>
      <c r="O5261" s="9" t="s">
        <v>116</v>
      </c>
      <c r="P5261" s="9" t="s">
        <v>258</v>
      </c>
      <c r="Q5261" s="9" t="s">
        <v>219</v>
      </c>
      <c r="R5261" s="9">
        <v>0</v>
      </c>
      <c r="S5261" s="9">
        <v>62</v>
      </c>
      <c r="U5261" s="9" t="s">
        <v>290</v>
      </c>
      <c r="W5261" s="9">
        <v>5</v>
      </c>
      <c r="X5261" s="9">
        <f>INDEX(SLA_Policy!$D$2:$D$5,MATCH(F5261,SLA_Policy!$A$2:$A$5,0))</f>
        <v>72</v>
      </c>
      <c r="Y5261" s="9" t="str">
        <f>IF(E5261="Cancelled","Excluded",IF(D5261="",IF((SLA_Policy!$B$8-B5261)*24&gt;X5261,"Open - Breached","Open - On Track"),IF((D5261-B5261)*24&lt;=X5261,"Met","Breached")))</f>
        <v>Met</v>
      </c>
    </row>
    <row r="5262" spans="1:25" x14ac:dyDescent="0.25">
      <c r="A5262" s="9" t="s">
        <v>8920</v>
      </c>
      <c r="B5262" s="23">
        <v>46083.539583333302</v>
      </c>
      <c r="C5262" s="23">
        <v>46083.609027777798</v>
      </c>
      <c r="D5262" s="23">
        <v>46083.6118055556</v>
      </c>
      <c r="E5262" s="9" t="s">
        <v>212</v>
      </c>
      <c r="F5262" s="9" t="s">
        <v>188</v>
      </c>
      <c r="G5262" s="9" t="s">
        <v>213</v>
      </c>
      <c r="H5262" s="9" t="s">
        <v>161</v>
      </c>
      <c r="I5262" s="9" t="s">
        <v>454</v>
      </c>
      <c r="J5262" s="9" t="s">
        <v>455</v>
      </c>
      <c r="K5262" s="9" t="s">
        <v>246</v>
      </c>
      <c r="L5262" s="9" t="s">
        <v>311</v>
      </c>
      <c r="M5262" s="9" t="s">
        <v>2374</v>
      </c>
      <c r="N5262" s="9" t="s">
        <v>197</v>
      </c>
      <c r="O5262" s="9" t="s">
        <v>116</v>
      </c>
      <c r="P5262" s="9" t="s">
        <v>295</v>
      </c>
      <c r="Q5262" s="9" t="s">
        <v>219</v>
      </c>
      <c r="R5262" s="9">
        <v>0</v>
      </c>
      <c r="S5262" s="9">
        <v>7</v>
      </c>
      <c r="U5262" s="9" t="s">
        <v>266</v>
      </c>
      <c r="X5262" s="9">
        <f>INDEX(SLA_Policy!$D$2:$D$5,MATCH(F5262,SLA_Policy!$A$2:$A$5,0))</f>
        <v>72</v>
      </c>
      <c r="Y5262" s="9" t="str">
        <f>IF(E5262="Cancelled","Excluded",IF(D5262="",IF((SLA_Policy!$B$8-B5262)*24&gt;X5262,"Open - Breached","Open - On Track"),IF((D5262-B5262)*24&lt;=X5262,"Met","Breached")))</f>
        <v>Met</v>
      </c>
    </row>
    <row r="5263" spans="1:25" x14ac:dyDescent="0.25">
      <c r="A5263" s="9" t="s">
        <v>8921</v>
      </c>
      <c r="B5263" s="23">
        <v>46083.551388888904</v>
      </c>
      <c r="C5263" s="23">
        <v>46083.621527777803</v>
      </c>
      <c r="D5263" s="23">
        <v>46106.413888888899</v>
      </c>
      <c r="E5263" s="9" t="s">
        <v>212</v>
      </c>
      <c r="F5263" s="9" t="s">
        <v>189</v>
      </c>
      <c r="G5263" s="9" t="s">
        <v>236</v>
      </c>
      <c r="H5263" s="9" t="s">
        <v>163</v>
      </c>
      <c r="I5263" s="9" t="s">
        <v>315</v>
      </c>
      <c r="J5263" s="9" t="s">
        <v>8922</v>
      </c>
      <c r="K5263" s="9" t="s">
        <v>276</v>
      </c>
      <c r="L5263" s="9" t="s">
        <v>104</v>
      </c>
      <c r="M5263" s="9" t="s">
        <v>3786</v>
      </c>
      <c r="N5263" s="9" t="s">
        <v>196</v>
      </c>
      <c r="O5263" s="9" t="s">
        <v>180</v>
      </c>
      <c r="P5263" s="9" t="s">
        <v>318</v>
      </c>
      <c r="Q5263" s="9" t="s">
        <v>219</v>
      </c>
      <c r="R5263" s="9">
        <v>0</v>
      </c>
      <c r="S5263" s="9">
        <v>74</v>
      </c>
      <c r="T5263" s="9" t="s">
        <v>136</v>
      </c>
      <c r="U5263" s="9" t="s">
        <v>242</v>
      </c>
      <c r="W5263" s="9">
        <v>4</v>
      </c>
      <c r="X5263" s="9">
        <f>INDEX(SLA_Policy!$D$2:$D$5,MATCH(F5263,SLA_Policy!$A$2:$A$5,0))</f>
        <v>120</v>
      </c>
      <c r="Y5263" s="9" t="str">
        <f>IF(E5263="Cancelled","Excluded",IF(D5263="",IF((SLA_Policy!$B$8-B5263)*24&gt;X5263,"Open - Breached","Open - On Track"),IF((D5263-B5263)*24&lt;=X5263,"Met","Breached")))</f>
        <v>Breached</v>
      </c>
    </row>
    <row r="5264" spans="1:25" x14ac:dyDescent="0.25">
      <c r="A5264" s="9" t="s">
        <v>8923</v>
      </c>
      <c r="B5264" s="23">
        <v>46083.592361111099</v>
      </c>
      <c r="C5264" s="23">
        <v>46083.649305555598</v>
      </c>
      <c r="E5264" s="9" t="s">
        <v>649</v>
      </c>
      <c r="F5264" s="9" t="s">
        <v>189</v>
      </c>
      <c r="G5264" s="9" t="s">
        <v>213</v>
      </c>
      <c r="H5264" s="9" t="s">
        <v>162</v>
      </c>
      <c r="I5264" s="9" t="s">
        <v>345</v>
      </c>
      <c r="J5264" s="9" t="s">
        <v>3919</v>
      </c>
      <c r="K5264" s="9" t="s">
        <v>215</v>
      </c>
      <c r="L5264" s="9" t="s">
        <v>226</v>
      </c>
      <c r="M5264" s="9" t="s">
        <v>4757</v>
      </c>
      <c r="N5264" s="9" t="s">
        <v>197</v>
      </c>
      <c r="O5264" s="9" t="s">
        <v>116</v>
      </c>
      <c r="P5264" s="9" t="s">
        <v>234</v>
      </c>
      <c r="Q5264" s="9" t="s">
        <v>219</v>
      </c>
      <c r="R5264" s="9">
        <v>0</v>
      </c>
      <c r="S5264" s="9">
        <v>0</v>
      </c>
      <c r="X5264" s="9">
        <f>INDEX(SLA_Policy!$D$2:$D$5,MATCH(F5264,SLA_Policy!$A$2:$A$5,0))</f>
        <v>120</v>
      </c>
      <c r="Y5264" s="9" t="str">
        <f>IF(E5264="Cancelled","Excluded",IF(D5264="",IF((SLA_Policy!$B$8-B5264)*24&gt;X5264,"Open - Breached","Open - On Track"),IF((D5264-B5264)*24&lt;=X5264,"Met","Breached")))</f>
        <v>Excluded</v>
      </c>
    </row>
    <row r="5265" spans="1:25" x14ac:dyDescent="0.25">
      <c r="A5265" s="9" t="s">
        <v>8924</v>
      </c>
      <c r="B5265" s="23">
        <v>46083.6</v>
      </c>
      <c r="C5265" s="23">
        <v>46083.611111111102</v>
      </c>
      <c r="D5265" s="23">
        <v>46085.3618055556</v>
      </c>
      <c r="E5265" s="9" t="s">
        <v>212</v>
      </c>
      <c r="F5265" s="9" t="s">
        <v>188</v>
      </c>
      <c r="G5265" s="9" t="s">
        <v>213</v>
      </c>
      <c r="H5265" s="9" t="s">
        <v>162</v>
      </c>
      <c r="I5265" s="9" t="s">
        <v>345</v>
      </c>
      <c r="J5265" s="9" t="s">
        <v>8925</v>
      </c>
      <c r="K5265" s="9" t="s">
        <v>239</v>
      </c>
      <c r="L5265" s="9" t="s">
        <v>104</v>
      </c>
      <c r="M5265" s="9" t="s">
        <v>894</v>
      </c>
      <c r="N5265" s="9" t="s">
        <v>197</v>
      </c>
      <c r="O5265" s="9" t="s">
        <v>179</v>
      </c>
      <c r="P5265" s="9" t="s">
        <v>264</v>
      </c>
      <c r="Q5265" s="9" t="s">
        <v>219</v>
      </c>
      <c r="R5265" s="9">
        <v>1</v>
      </c>
      <c r="S5265" s="9">
        <v>24</v>
      </c>
      <c r="U5265" s="9" t="s">
        <v>266</v>
      </c>
      <c r="X5265" s="9">
        <f>INDEX(SLA_Policy!$D$2:$D$5,MATCH(F5265,SLA_Policy!$A$2:$A$5,0))</f>
        <v>72</v>
      </c>
      <c r="Y5265" s="9" t="str">
        <f>IF(E5265="Cancelled","Excluded",IF(D5265="",IF((SLA_Policy!$B$8-B5265)*24&gt;X5265,"Open - Breached","Open - On Track"),IF((D5265-B5265)*24&lt;=X5265,"Met","Breached")))</f>
        <v>Met</v>
      </c>
    </row>
    <row r="5266" spans="1:25" x14ac:dyDescent="0.25">
      <c r="A5266" s="9" t="s">
        <v>8926</v>
      </c>
      <c r="B5266" s="23">
        <v>46083.612500000003</v>
      </c>
      <c r="C5266" s="23">
        <v>46083.656944444498</v>
      </c>
      <c r="D5266" s="23">
        <v>46086.316666666702</v>
      </c>
      <c r="E5266" s="9" t="s">
        <v>212</v>
      </c>
      <c r="F5266" s="9" t="s">
        <v>189</v>
      </c>
      <c r="G5266" s="9" t="s">
        <v>213</v>
      </c>
      <c r="H5266" s="9" t="s">
        <v>163</v>
      </c>
      <c r="I5266" s="9" t="s">
        <v>250</v>
      </c>
      <c r="J5266" s="9" t="s">
        <v>935</v>
      </c>
      <c r="K5266" s="9" t="s">
        <v>239</v>
      </c>
      <c r="L5266" s="9" t="s">
        <v>216</v>
      </c>
      <c r="M5266" s="9" t="s">
        <v>524</v>
      </c>
      <c r="N5266" s="9" t="s">
        <v>197</v>
      </c>
      <c r="O5266" s="9" t="s">
        <v>176</v>
      </c>
      <c r="P5266" s="9" t="s">
        <v>228</v>
      </c>
      <c r="Q5266" s="9" t="s">
        <v>273</v>
      </c>
      <c r="R5266" s="9">
        <v>1</v>
      </c>
      <c r="S5266" s="9">
        <v>36</v>
      </c>
      <c r="T5266" s="9" t="s">
        <v>322</v>
      </c>
      <c r="U5266" s="9" t="s">
        <v>266</v>
      </c>
      <c r="X5266" s="9">
        <f>INDEX(SLA_Policy!$D$2:$D$5,MATCH(F5266,SLA_Policy!$A$2:$A$5,0))</f>
        <v>120</v>
      </c>
      <c r="Y5266" s="9" t="str">
        <f>IF(E5266="Cancelled","Excluded",IF(D5266="",IF((SLA_Policy!$B$8-B5266)*24&gt;X5266,"Open - Breached","Open - On Track"),IF((D5266-B5266)*24&lt;=X5266,"Met","Breached")))</f>
        <v>Met</v>
      </c>
    </row>
    <row r="5267" spans="1:25" x14ac:dyDescent="0.25">
      <c r="A5267" s="9" t="s">
        <v>8927</v>
      </c>
      <c r="B5267" s="23">
        <v>46083.627083333296</v>
      </c>
      <c r="C5267" s="23">
        <v>46083.649305555598</v>
      </c>
      <c r="D5267" s="23">
        <v>46084.379861111098</v>
      </c>
      <c r="E5267" s="9" t="s">
        <v>212</v>
      </c>
      <c r="F5267" s="9" t="s">
        <v>188</v>
      </c>
      <c r="G5267" s="9" t="s">
        <v>213</v>
      </c>
      <c r="H5267" s="9" t="s">
        <v>162</v>
      </c>
      <c r="I5267" s="9" t="s">
        <v>393</v>
      </c>
      <c r="J5267" s="9" t="s">
        <v>8928</v>
      </c>
      <c r="K5267" s="9" t="s">
        <v>303</v>
      </c>
      <c r="L5267" s="9" t="s">
        <v>282</v>
      </c>
      <c r="M5267" s="9" t="s">
        <v>1536</v>
      </c>
      <c r="N5267" s="9" t="s">
        <v>197</v>
      </c>
      <c r="O5267" s="9" t="s">
        <v>116</v>
      </c>
      <c r="P5267" s="9" t="s">
        <v>590</v>
      </c>
      <c r="Q5267" s="9" t="s">
        <v>219</v>
      </c>
      <c r="R5267" s="9">
        <v>0</v>
      </c>
      <c r="S5267" s="9">
        <v>11</v>
      </c>
      <c r="U5267" s="9" t="s">
        <v>248</v>
      </c>
      <c r="X5267" s="9">
        <f>INDEX(SLA_Policy!$D$2:$D$5,MATCH(F5267,SLA_Policy!$A$2:$A$5,0))</f>
        <v>72</v>
      </c>
      <c r="Y5267" s="9" t="str">
        <f>IF(E5267="Cancelled","Excluded",IF(D5267="",IF((SLA_Policy!$B$8-B5267)*24&gt;X5267,"Open - Breached","Open - On Track"),IF((D5267-B5267)*24&lt;=X5267,"Met","Breached")))</f>
        <v>Met</v>
      </c>
    </row>
    <row r="5268" spans="1:25" x14ac:dyDescent="0.25">
      <c r="A5268" s="9" t="s">
        <v>8929</v>
      </c>
      <c r="B5268" s="23">
        <v>46083.638888888898</v>
      </c>
      <c r="C5268" s="23">
        <v>46083.647916666698</v>
      </c>
      <c r="D5268" s="23">
        <v>46090.404861111099</v>
      </c>
      <c r="E5268" s="9" t="s">
        <v>212</v>
      </c>
      <c r="F5268" s="9" t="s">
        <v>188</v>
      </c>
      <c r="G5268" s="9" t="s">
        <v>236</v>
      </c>
      <c r="H5268" s="9" t="s">
        <v>164</v>
      </c>
      <c r="I5268" s="9" t="s">
        <v>421</v>
      </c>
      <c r="J5268" s="9" t="s">
        <v>2202</v>
      </c>
      <c r="K5268" s="9" t="s">
        <v>246</v>
      </c>
      <c r="L5268" s="9" t="s">
        <v>311</v>
      </c>
      <c r="M5268" s="9" t="s">
        <v>1949</v>
      </c>
      <c r="N5268" s="9" t="s">
        <v>196</v>
      </c>
      <c r="O5268" s="9" t="s">
        <v>180</v>
      </c>
      <c r="P5268" s="9" t="s">
        <v>278</v>
      </c>
      <c r="Q5268" s="9" t="s">
        <v>219</v>
      </c>
      <c r="R5268" s="9">
        <v>0</v>
      </c>
      <c r="S5268" s="9">
        <v>13</v>
      </c>
      <c r="T5268" s="9" t="s">
        <v>343</v>
      </c>
      <c r="U5268" s="9" t="s">
        <v>242</v>
      </c>
      <c r="X5268" s="9">
        <f>INDEX(SLA_Policy!$D$2:$D$5,MATCH(F5268,SLA_Policy!$A$2:$A$5,0))</f>
        <v>72</v>
      </c>
      <c r="Y5268" s="9" t="str">
        <f>IF(E5268="Cancelled","Excluded",IF(D5268="",IF((SLA_Policy!$B$8-B5268)*24&gt;X5268,"Open - Breached","Open - On Track"),IF((D5268-B5268)*24&lt;=X5268,"Met","Breached")))</f>
        <v>Breached</v>
      </c>
    </row>
    <row r="5269" spans="1:25" x14ac:dyDescent="0.25">
      <c r="A5269" s="9" t="s">
        <v>8930</v>
      </c>
      <c r="B5269" s="23">
        <v>46083.640277777798</v>
      </c>
      <c r="C5269" s="23">
        <v>46083.693749999999</v>
      </c>
      <c r="D5269" s="23">
        <v>46084.372916666704</v>
      </c>
      <c r="E5269" s="9" t="s">
        <v>212</v>
      </c>
      <c r="F5269" s="9" t="s">
        <v>188</v>
      </c>
      <c r="G5269" s="9" t="s">
        <v>213</v>
      </c>
      <c r="H5269" s="9" t="s">
        <v>167</v>
      </c>
      <c r="I5269" s="9" t="s">
        <v>362</v>
      </c>
      <c r="J5269" s="9" t="s">
        <v>4081</v>
      </c>
      <c r="K5269" s="9" t="s">
        <v>215</v>
      </c>
      <c r="L5269" s="9" t="s">
        <v>216</v>
      </c>
      <c r="M5269" s="9" t="s">
        <v>1044</v>
      </c>
      <c r="N5269" s="9" t="s">
        <v>196</v>
      </c>
      <c r="O5269" s="9" t="s">
        <v>116</v>
      </c>
      <c r="P5269" s="9" t="s">
        <v>551</v>
      </c>
      <c r="Q5269" s="9" t="s">
        <v>219</v>
      </c>
      <c r="R5269" s="9">
        <v>0</v>
      </c>
      <c r="S5269" s="9">
        <v>16</v>
      </c>
      <c r="U5269" s="9" t="s">
        <v>290</v>
      </c>
      <c r="W5269" s="9">
        <v>5</v>
      </c>
      <c r="X5269" s="9">
        <f>INDEX(SLA_Policy!$D$2:$D$5,MATCH(F5269,SLA_Policy!$A$2:$A$5,0))</f>
        <v>72</v>
      </c>
      <c r="Y5269" s="9" t="str">
        <f>IF(E5269="Cancelled","Excluded",IF(D5269="",IF((SLA_Policy!$B$8-B5269)*24&gt;X5269,"Open - Breached","Open - On Track"),IF((D5269-B5269)*24&lt;=X5269,"Met","Breached")))</f>
        <v>Met</v>
      </c>
    </row>
    <row r="5270" spans="1:25" x14ac:dyDescent="0.25">
      <c r="A5270" s="9" t="s">
        <v>8931</v>
      </c>
      <c r="B5270" s="23">
        <v>46083.645833333299</v>
      </c>
      <c r="C5270" s="23">
        <v>46083.679166666698</v>
      </c>
      <c r="D5270" s="23">
        <v>46085.403472222199</v>
      </c>
      <c r="E5270" s="9" t="s">
        <v>212</v>
      </c>
      <c r="F5270" s="9" t="s">
        <v>189</v>
      </c>
      <c r="G5270" s="9" t="s">
        <v>213</v>
      </c>
      <c r="H5270" s="9" t="s">
        <v>88</v>
      </c>
      <c r="I5270" s="9" t="s">
        <v>92</v>
      </c>
      <c r="J5270" s="9" t="s">
        <v>3115</v>
      </c>
      <c r="K5270" s="9" t="s">
        <v>215</v>
      </c>
      <c r="L5270" s="9" t="s">
        <v>104</v>
      </c>
      <c r="M5270" s="9" t="s">
        <v>6511</v>
      </c>
      <c r="N5270" s="9" t="s">
        <v>198</v>
      </c>
      <c r="O5270" s="9" t="s">
        <v>178</v>
      </c>
      <c r="P5270" s="9" t="s">
        <v>321</v>
      </c>
      <c r="Q5270" s="9" t="s">
        <v>219</v>
      </c>
      <c r="R5270" s="9">
        <v>2</v>
      </c>
      <c r="S5270" s="9">
        <v>32</v>
      </c>
      <c r="T5270" s="9" t="s">
        <v>136</v>
      </c>
      <c r="U5270" s="9" t="s">
        <v>290</v>
      </c>
      <c r="X5270" s="9">
        <f>INDEX(SLA_Policy!$D$2:$D$5,MATCH(F5270,SLA_Policy!$A$2:$A$5,0))</f>
        <v>120</v>
      </c>
      <c r="Y5270" s="9" t="str">
        <f>IF(E5270="Cancelled","Excluded",IF(D5270="",IF((SLA_Policy!$B$8-B5270)*24&gt;X5270,"Open - Breached","Open - On Track"),IF((D5270-B5270)*24&lt;=X5270,"Met","Breached")))</f>
        <v>Met</v>
      </c>
    </row>
    <row r="5271" spans="1:25" x14ac:dyDescent="0.25">
      <c r="A5271" s="9" t="s">
        <v>8932</v>
      </c>
      <c r="B5271" s="23">
        <v>46083.652777777803</v>
      </c>
      <c r="C5271" s="23">
        <v>46083.722916666702</v>
      </c>
      <c r="D5271" s="23">
        <v>46083.742361111101</v>
      </c>
      <c r="E5271" s="9" t="s">
        <v>212</v>
      </c>
      <c r="F5271" s="9" t="s">
        <v>188</v>
      </c>
      <c r="G5271" s="9" t="s">
        <v>213</v>
      </c>
      <c r="H5271" s="9" t="s">
        <v>167</v>
      </c>
      <c r="I5271" s="9" t="s">
        <v>684</v>
      </c>
      <c r="J5271" s="9" t="s">
        <v>7164</v>
      </c>
      <c r="K5271" s="9" t="s">
        <v>225</v>
      </c>
      <c r="L5271" s="9" t="s">
        <v>216</v>
      </c>
      <c r="M5271" s="9" t="s">
        <v>1324</v>
      </c>
      <c r="N5271" s="9" t="s">
        <v>197</v>
      </c>
      <c r="O5271" s="9" t="s">
        <v>116</v>
      </c>
      <c r="P5271" s="9" t="s">
        <v>342</v>
      </c>
      <c r="Q5271" s="9" t="s">
        <v>219</v>
      </c>
      <c r="R5271" s="9">
        <v>0</v>
      </c>
      <c r="S5271" s="9">
        <v>14</v>
      </c>
      <c r="U5271" s="9" t="s">
        <v>290</v>
      </c>
      <c r="X5271" s="9">
        <f>INDEX(SLA_Policy!$D$2:$D$5,MATCH(F5271,SLA_Policy!$A$2:$A$5,0))</f>
        <v>72</v>
      </c>
      <c r="Y5271" s="9" t="str">
        <f>IF(E5271="Cancelled","Excluded",IF(D5271="",IF((SLA_Policy!$B$8-B5271)*24&gt;X5271,"Open - Breached","Open - On Track"),IF((D5271-B5271)*24&lt;=X5271,"Met","Breached")))</f>
        <v>Met</v>
      </c>
    </row>
    <row r="5272" spans="1:25" x14ac:dyDescent="0.25">
      <c r="A5272" s="9" t="s">
        <v>8933</v>
      </c>
      <c r="B5272" s="23">
        <v>46083.657638888901</v>
      </c>
      <c r="C5272" s="23">
        <v>46083.7590277778</v>
      </c>
      <c r="D5272" s="23">
        <v>46084.377777777801</v>
      </c>
      <c r="E5272" s="9" t="s">
        <v>212</v>
      </c>
      <c r="F5272" s="9" t="s">
        <v>189</v>
      </c>
      <c r="G5272" s="9" t="s">
        <v>236</v>
      </c>
      <c r="H5272" s="9" t="s">
        <v>161</v>
      </c>
      <c r="I5272" s="9" t="s">
        <v>237</v>
      </c>
      <c r="J5272" s="9" t="s">
        <v>3982</v>
      </c>
      <c r="K5272" s="9" t="s">
        <v>225</v>
      </c>
      <c r="L5272" s="9" t="s">
        <v>216</v>
      </c>
      <c r="M5272" s="9" t="s">
        <v>3243</v>
      </c>
      <c r="N5272" s="9" t="s">
        <v>197</v>
      </c>
      <c r="O5272" s="9" t="s">
        <v>177</v>
      </c>
      <c r="P5272" s="9" t="s">
        <v>457</v>
      </c>
      <c r="Q5272" s="9" t="s">
        <v>219</v>
      </c>
      <c r="R5272" s="9">
        <v>0</v>
      </c>
      <c r="S5272" s="9">
        <v>8</v>
      </c>
      <c r="U5272" s="9" t="s">
        <v>242</v>
      </c>
      <c r="W5272" s="9">
        <v>5</v>
      </c>
      <c r="X5272" s="9">
        <f>INDEX(SLA_Policy!$D$2:$D$5,MATCH(F5272,SLA_Policy!$A$2:$A$5,0))</f>
        <v>120</v>
      </c>
      <c r="Y5272" s="9" t="str">
        <f>IF(E5272="Cancelled","Excluded",IF(D5272="",IF((SLA_Policy!$B$8-B5272)*24&gt;X5272,"Open - Breached","Open - On Track"),IF((D5272-B5272)*24&lt;=X5272,"Met","Breached")))</f>
        <v>Met</v>
      </c>
    </row>
    <row r="5273" spans="1:25" x14ac:dyDescent="0.25">
      <c r="A5273" s="9" t="s">
        <v>8934</v>
      </c>
      <c r="B5273" s="23">
        <v>46083.682638888902</v>
      </c>
      <c r="C5273" s="23">
        <v>46083.78125</v>
      </c>
      <c r="D5273" s="23">
        <v>46090.402777777803</v>
      </c>
      <c r="E5273" s="9" t="s">
        <v>212</v>
      </c>
      <c r="F5273" s="9" t="s">
        <v>189</v>
      </c>
      <c r="G5273" s="9" t="s">
        <v>213</v>
      </c>
      <c r="H5273" s="9" t="s">
        <v>164</v>
      </c>
      <c r="I5273" s="9" t="s">
        <v>260</v>
      </c>
      <c r="J5273" s="9" t="s">
        <v>961</v>
      </c>
      <c r="K5273" s="9" t="s">
        <v>410</v>
      </c>
      <c r="L5273" s="9" t="s">
        <v>307</v>
      </c>
      <c r="M5273" s="9" t="s">
        <v>1543</v>
      </c>
      <c r="N5273" s="9" t="s">
        <v>196</v>
      </c>
      <c r="O5273" s="9" t="s">
        <v>179</v>
      </c>
      <c r="P5273" s="9" t="s">
        <v>264</v>
      </c>
      <c r="Q5273" s="9" t="s">
        <v>219</v>
      </c>
      <c r="R5273" s="9">
        <v>0</v>
      </c>
      <c r="S5273" s="9">
        <v>24</v>
      </c>
      <c r="T5273" s="9" t="s">
        <v>265</v>
      </c>
      <c r="U5273" s="9" t="s">
        <v>248</v>
      </c>
      <c r="X5273" s="9">
        <f>INDEX(SLA_Policy!$D$2:$D$5,MATCH(F5273,SLA_Policy!$A$2:$A$5,0))</f>
        <v>120</v>
      </c>
      <c r="Y5273" s="9" t="str">
        <f>IF(E5273="Cancelled","Excluded",IF(D5273="",IF((SLA_Policy!$B$8-B5273)*24&gt;X5273,"Open - Breached","Open - On Track"),IF((D5273-B5273)*24&lt;=X5273,"Met","Breached")))</f>
        <v>Breached</v>
      </c>
    </row>
    <row r="5274" spans="1:25" x14ac:dyDescent="0.25">
      <c r="A5274" s="9" t="s">
        <v>8935</v>
      </c>
      <c r="B5274" s="23">
        <v>46083.686111111099</v>
      </c>
      <c r="C5274" s="23">
        <v>46083.692361111098</v>
      </c>
      <c r="D5274" s="23">
        <v>46084.359722222202</v>
      </c>
      <c r="E5274" s="9" t="s">
        <v>212</v>
      </c>
      <c r="F5274" s="9" t="s">
        <v>188</v>
      </c>
      <c r="G5274" s="9" t="s">
        <v>213</v>
      </c>
      <c r="H5274" s="9" t="s">
        <v>167</v>
      </c>
      <c r="I5274" s="9" t="s">
        <v>362</v>
      </c>
      <c r="J5274" s="9" t="s">
        <v>3817</v>
      </c>
      <c r="K5274" s="9" t="s">
        <v>246</v>
      </c>
      <c r="L5274" s="9" t="s">
        <v>226</v>
      </c>
      <c r="M5274" s="9" t="s">
        <v>4881</v>
      </c>
      <c r="N5274" s="9" t="s">
        <v>196</v>
      </c>
      <c r="O5274" s="9" t="s">
        <v>116</v>
      </c>
      <c r="P5274" s="9" t="s">
        <v>590</v>
      </c>
      <c r="Q5274" s="9" t="s">
        <v>219</v>
      </c>
      <c r="R5274" s="9">
        <v>0</v>
      </c>
      <c r="S5274" s="9">
        <v>26</v>
      </c>
      <c r="U5274" s="9" t="s">
        <v>290</v>
      </c>
      <c r="X5274" s="9">
        <f>INDEX(SLA_Policy!$D$2:$D$5,MATCH(F5274,SLA_Policy!$A$2:$A$5,0))</f>
        <v>72</v>
      </c>
      <c r="Y5274" s="9" t="str">
        <f>IF(E5274="Cancelled","Excluded",IF(D5274="",IF((SLA_Policy!$B$8-B5274)*24&gt;X5274,"Open - Breached","Open - On Track"),IF((D5274-B5274)*24&lt;=X5274,"Met","Breached")))</f>
        <v>Met</v>
      </c>
    </row>
    <row r="5275" spans="1:25" x14ac:dyDescent="0.25">
      <c r="A5275" s="9" t="s">
        <v>8936</v>
      </c>
      <c r="B5275" s="23">
        <v>46083.698611111096</v>
      </c>
      <c r="C5275" s="23">
        <v>46083.699305555601</v>
      </c>
      <c r="D5275" s="23">
        <v>46084.377777777801</v>
      </c>
      <c r="E5275" s="9" t="s">
        <v>212</v>
      </c>
      <c r="F5275" s="9" t="s">
        <v>188</v>
      </c>
      <c r="G5275" s="9" t="s">
        <v>213</v>
      </c>
      <c r="H5275" s="9" t="s">
        <v>88</v>
      </c>
      <c r="I5275" s="9" t="s">
        <v>92</v>
      </c>
      <c r="J5275" s="9" t="s">
        <v>7695</v>
      </c>
      <c r="K5275" s="9" t="s">
        <v>246</v>
      </c>
      <c r="L5275" s="9" t="s">
        <v>216</v>
      </c>
      <c r="M5275" s="9" t="s">
        <v>695</v>
      </c>
      <c r="N5275" s="9" t="s">
        <v>198</v>
      </c>
      <c r="O5275" s="9" t="s">
        <v>178</v>
      </c>
      <c r="P5275" s="9" t="s">
        <v>272</v>
      </c>
      <c r="Q5275" s="9" t="s">
        <v>219</v>
      </c>
      <c r="R5275" s="9">
        <v>0</v>
      </c>
      <c r="S5275" s="9">
        <v>21</v>
      </c>
      <c r="T5275" s="9" t="s">
        <v>136</v>
      </c>
      <c r="U5275" s="9" t="s">
        <v>376</v>
      </c>
      <c r="X5275" s="9">
        <f>INDEX(SLA_Policy!$D$2:$D$5,MATCH(F5275,SLA_Policy!$A$2:$A$5,0))</f>
        <v>72</v>
      </c>
      <c r="Y5275" s="9" t="str">
        <f>IF(E5275="Cancelled","Excluded",IF(D5275="",IF((SLA_Policy!$B$8-B5275)*24&gt;X5275,"Open - Breached","Open - On Track"),IF((D5275-B5275)*24&lt;=X5275,"Met","Breached")))</f>
        <v>Met</v>
      </c>
    </row>
    <row r="5276" spans="1:25" x14ac:dyDescent="0.25">
      <c r="A5276" s="9" t="s">
        <v>8937</v>
      </c>
      <c r="B5276" s="23">
        <v>46083.702777777798</v>
      </c>
      <c r="C5276" s="23">
        <v>46083.704166666699</v>
      </c>
      <c r="D5276" s="23">
        <v>46083.761111111096</v>
      </c>
      <c r="E5276" s="9" t="s">
        <v>212</v>
      </c>
      <c r="F5276" s="9" t="s">
        <v>188</v>
      </c>
      <c r="G5276" s="9" t="s">
        <v>213</v>
      </c>
      <c r="H5276" s="9" t="s">
        <v>161</v>
      </c>
      <c r="I5276" s="9" t="s">
        <v>454</v>
      </c>
      <c r="J5276" s="9" t="s">
        <v>7348</v>
      </c>
      <c r="K5276" s="9" t="s">
        <v>215</v>
      </c>
      <c r="L5276" s="9" t="s">
        <v>104</v>
      </c>
      <c r="M5276" s="9" t="s">
        <v>1621</v>
      </c>
      <c r="N5276" s="9" t="s">
        <v>198</v>
      </c>
      <c r="O5276" s="9" t="s">
        <v>116</v>
      </c>
      <c r="P5276" s="9" t="s">
        <v>234</v>
      </c>
      <c r="Q5276" s="9" t="s">
        <v>219</v>
      </c>
      <c r="R5276" s="9">
        <v>0</v>
      </c>
      <c r="S5276" s="9">
        <v>11</v>
      </c>
      <c r="U5276" s="9" t="s">
        <v>290</v>
      </c>
      <c r="X5276" s="9">
        <f>INDEX(SLA_Policy!$D$2:$D$5,MATCH(F5276,SLA_Policy!$A$2:$A$5,0))</f>
        <v>72</v>
      </c>
      <c r="Y5276" s="9" t="str">
        <f>IF(E5276="Cancelled","Excluded",IF(D5276="",IF((SLA_Policy!$B$8-B5276)*24&gt;X5276,"Open - Breached","Open - On Track"),IF((D5276-B5276)*24&lt;=X5276,"Met","Breached")))</f>
        <v>Met</v>
      </c>
    </row>
    <row r="5277" spans="1:25" x14ac:dyDescent="0.25">
      <c r="A5277" s="9" t="s">
        <v>8938</v>
      </c>
      <c r="B5277" s="23">
        <v>46083.707638888904</v>
      </c>
      <c r="C5277" s="23">
        <v>46083.709027777797</v>
      </c>
      <c r="D5277" s="23">
        <v>46084.401388888902</v>
      </c>
      <c r="E5277" s="9" t="s">
        <v>212</v>
      </c>
      <c r="F5277" s="9" t="s">
        <v>189</v>
      </c>
      <c r="G5277" s="9" t="s">
        <v>213</v>
      </c>
      <c r="H5277" s="9" t="s">
        <v>88</v>
      </c>
      <c r="I5277" s="9" t="s">
        <v>92</v>
      </c>
      <c r="J5277" s="9" t="s">
        <v>5819</v>
      </c>
      <c r="K5277" s="9" t="s">
        <v>215</v>
      </c>
      <c r="L5277" s="9" t="s">
        <v>311</v>
      </c>
      <c r="M5277" s="9" t="s">
        <v>1120</v>
      </c>
      <c r="N5277" s="9" t="s">
        <v>198</v>
      </c>
      <c r="O5277" s="9" t="s">
        <v>178</v>
      </c>
      <c r="P5277" s="9" t="s">
        <v>414</v>
      </c>
      <c r="Q5277" s="9" t="s">
        <v>219</v>
      </c>
      <c r="R5277" s="9">
        <v>0</v>
      </c>
      <c r="S5277" s="9">
        <v>17</v>
      </c>
      <c r="T5277" s="9" t="s">
        <v>220</v>
      </c>
      <c r="U5277" s="9" t="s">
        <v>661</v>
      </c>
      <c r="X5277" s="9">
        <f>INDEX(SLA_Policy!$D$2:$D$5,MATCH(F5277,SLA_Policy!$A$2:$A$5,0))</f>
        <v>120</v>
      </c>
      <c r="Y5277" s="9" t="str">
        <f>IF(E5277="Cancelled","Excluded",IF(D5277="",IF((SLA_Policy!$B$8-B5277)*24&gt;X5277,"Open - Breached","Open - On Track"),IF((D5277-B5277)*24&lt;=X5277,"Met","Breached")))</f>
        <v>Met</v>
      </c>
    </row>
    <row r="5278" spans="1:25" x14ac:dyDescent="0.25">
      <c r="A5278" s="9" t="s">
        <v>8939</v>
      </c>
      <c r="B5278" s="23">
        <v>46083.738194444399</v>
      </c>
      <c r="C5278" s="23">
        <v>46083.739583333299</v>
      </c>
      <c r="D5278" s="23">
        <v>46084.313888888901</v>
      </c>
      <c r="E5278" s="9" t="s">
        <v>212</v>
      </c>
      <c r="F5278" s="9" t="s">
        <v>189</v>
      </c>
      <c r="G5278" s="9" t="s">
        <v>213</v>
      </c>
      <c r="H5278" s="9" t="s">
        <v>161</v>
      </c>
      <c r="I5278" s="9" t="s">
        <v>389</v>
      </c>
      <c r="J5278" s="9" t="s">
        <v>5524</v>
      </c>
      <c r="K5278" s="9" t="s">
        <v>246</v>
      </c>
      <c r="L5278" s="9" t="s">
        <v>311</v>
      </c>
      <c r="M5278" s="9" t="s">
        <v>1293</v>
      </c>
      <c r="N5278" s="9" t="s">
        <v>200</v>
      </c>
      <c r="O5278" s="9" t="s">
        <v>116</v>
      </c>
      <c r="P5278" s="9" t="s">
        <v>218</v>
      </c>
      <c r="Q5278" s="9" t="s">
        <v>219</v>
      </c>
      <c r="R5278" s="9">
        <v>0</v>
      </c>
      <c r="S5278" s="9">
        <v>7</v>
      </c>
      <c r="U5278" s="9" t="s">
        <v>266</v>
      </c>
      <c r="X5278" s="9">
        <f>INDEX(SLA_Policy!$D$2:$D$5,MATCH(F5278,SLA_Policy!$A$2:$A$5,0))</f>
        <v>120</v>
      </c>
      <c r="Y5278" s="9" t="str">
        <f>IF(E5278="Cancelled","Excluded",IF(D5278="",IF((SLA_Policy!$B$8-B5278)*24&gt;X5278,"Open - Breached","Open - On Track"),IF((D5278-B5278)*24&lt;=X5278,"Met","Breached")))</f>
        <v>Met</v>
      </c>
    </row>
    <row r="5279" spans="1:25" x14ac:dyDescent="0.25">
      <c r="A5279" s="9" t="s">
        <v>8940</v>
      </c>
      <c r="B5279" s="23">
        <v>46083.793749999997</v>
      </c>
      <c r="C5279" s="23">
        <v>46084.347222222197</v>
      </c>
      <c r="D5279" s="23">
        <v>46084.376388888901</v>
      </c>
      <c r="E5279" s="9" t="s">
        <v>212</v>
      </c>
      <c r="F5279" s="9" t="s">
        <v>189</v>
      </c>
      <c r="G5279" s="9" t="s">
        <v>213</v>
      </c>
      <c r="H5279" s="9" t="s">
        <v>161</v>
      </c>
      <c r="I5279" s="9" t="s">
        <v>389</v>
      </c>
      <c r="J5279" s="9" t="s">
        <v>1983</v>
      </c>
      <c r="K5279" s="9" t="s">
        <v>225</v>
      </c>
      <c r="L5279" s="9" t="s">
        <v>216</v>
      </c>
      <c r="M5279" s="9" t="s">
        <v>1559</v>
      </c>
      <c r="N5279" s="9" t="s">
        <v>196</v>
      </c>
      <c r="O5279" s="9" t="s">
        <v>116</v>
      </c>
      <c r="P5279" s="9" t="s">
        <v>574</v>
      </c>
      <c r="Q5279" s="9" t="s">
        <v>219</v>
      </c>
      <c r="R5279" s="9">
        <v>0</v>
      </c>
      <c r="S5279" s="9">
        <v>11</v>
      </c>
      <c r="U5279" s="9" t="s">
        <v>376</v>
      </c>
      <c r="X5279" s="9">
        <f>INDEX(SLA_Policy!$D$2:$D$5,MATCH(F5279,SLA_Policy!$A$2:$A$5,0))</f>
        <v>120</v>
      </c>
      <c r="Y5279" s="9" t="str">
        <f>IF(E5279="Cancelled","Excluded",IF(D5279="",IF((SLA_Policy!$B$8-B5279)*24&gt;X5279,"Open - Breached","Open - On Track"),IF((D5279-B5279)*24&lt;=X5279,"Met","Breached")))</f>
        <v>Met</v>
      </c>
    </row>
    <row r="5280" spans="1:25" x14ac:dyDescent="0.25">
      <c r="A5280" s="9" t="s">
        <v>8941</v>
      </c>
      <c r="B5280" s="23">
        <v>46083.845833333296</v>
      </c>
      <c r="C5280" s="23">
        <v>46084.331250000003</v>
      </c>
      <c r="D5280" s="23">
        <v>46084.340972222199</v>
      </c>
      <c r="E5280" s="9" t="s">
        <v>212</v>
      </c>
      <c r="F5280" s="9" t="s">
        <v>189</v>
      </c>
      <c r="G5280" s="9" t="s">
        <v>213</v>
      </c>
      <c r="H5280" s="9" t="s">
        <v>161</v>
      </c>
      <c r="I5280" s="9" t="s">
        <v>389</v>
      </c>
      <c r="J5280" s="9" t="s">
        <v>1243</v>
      </c>
      <c r="K5280" s="9" t="s">
        <v>246</v>
      </c>
      <c r="L5280" s="9" t="s">
        <v>104</v>
      </c>
      <c r="M5280" s="9" t="s">
        <v>918</v>
      </c>
      <c r="N5280" s="9" t="s">
        <v>196</v>
      </c>
      <c r="O5280" s="9" t="s">
        <v>116</v>
      </c>
      <c r="P5280" s="9" t="s">
        <v>525</v>
      </c>
      <c r="Q5280" s="9" t="s">
        <v>219</v>
      </c>
      <c r="R5280" s="9">
        <v>0</v>
      </c>
      <c r="S5280" s="9">
        <v>3</v>
      </c>
      <c r="U5280" s="9" t="s">
        <v>290</v>
      </c>
      <c r="W5280" s="9">
        <v>4</v>
      </c>
      <c r="X5280" s="9">
        <f>INDEX(SLA_Policy!$D$2:$D$5,MATCH(F5280,SLA_Policy!$A$2:$A$5,0))</f>
        <v>120</v>
      </c>
      <c r="Y5280" s="9" t="str">
        <f>IF(E5280="Cancelled","Excluded",IF(D5280="",IF((SLA_Policy!$B$8-B5280)*24&gt;X5280,"Open - Breached","Open - On Track"),IF((D5280-B5280)*24&lt;=X5280,"Met","Breached")))</f>
        <v>Met</v>
      </c>
    </row>
    <row r="5281" spans="1:25" x14ac:dyDescent="0.25">
      <c r="A5281" s="9" t="s">
        <v>8942</v>
      </c>
      <c r="B5281" s="23">
        <v>46083.974305555603</v>
      </c>
      <c r="C5281" s="23">
        <v>46084.320833333302</v>
      </c>
      <c r="D5281" s="23">
        <v>46084.337500000001</v>
      </c>
      <c r="E5281" s="9" t="s">
        <v>212</v>
      </c>
      <c r="F5281" s="9" t="s">
        <v>188</v>
      </c>
      <c r="G5281" s="9" t="s">
        <v>213</v>
      </c>
      <c r="H5281" s="9" t="s">
        <v>88</v>
      </c>
      <c r="I5281" s="9" t="s">
        <v>268</v>
      </c>
      <c r="J5281" s="9" t="s">
        <v>8943</v>
      </c>
      <c r="K5281" s="9" t="s">
        <v>246</v>
      </c>
      <c r="L5281" s="9" t="s">
        <v>371</v>
      </c>
      <c r="M5281" s="9" t="s">
        <v>993</v>
      </c>
      <c r="N5281" s="9" t="s">
        <v>196</v>
      </c>
      <c r="O5281" s="9" t="s">
        <v>178</v>
      </c>
      <c r="P5281" s="9" t="s">
        <v>272</v>
      </c>
      <c r="Q5281" s="9" t="s">
        <v>219</v>
      </c>
      <c r="R5281" s="9">
        <v>0</v>
      </c>
      <c r="S5281" s="9">
        <v>12</v>
      </c>
      <c r="T5281" s="9" t="s">
        <v>229</v>
      </c>
      <c r="U5281" s="9" t="s">
        <v>290</v>
      </c>
      <c r="X5281" s="9">
        <f>INDEX(SLA_Policy!$D$2:$D$5,MATCH(F5281,SLA_Policy!$A$2:$A$5,0))</f>
        <v>72</v>
      </c>
      <c r="Y5281" s="9" t="str">
        <f>IF(E5281="Cancelled","Excluded",IF(D5281="",IF((SLA_Policy!$B$8-B5281)*24&gt;X5281,"Open - Breached","Open - On Track"),IF((D5281-B5281)*24&lt;=X5281,"Met","Breached")))</f>
        <v>Met</v>
      </c>
    </row>
    <row r="5282" spans="1:25" x14ac:dyDescent="0.25">
      <c r="A5282" s="9" t="s">
        <v>8944</v>
      </c>
      <c r="B5282" s="23">
        <v>46084.309722222199</v>
      </c>
      <c r="C5282" s="23">
        <v>46084.313194444498</v>
      </c>
      <c r="D5282" s="23">
        <v>46084.716666666704</v>
      </c>
      <c r="E5282" s="9" t="s">
        <v>212</v>
      </c>
      <c r="F5282" s="9" t="s">
        <v>188</v>
      </c>
      <c r="G5282" s="9" t="s">
        <v>213</v>
      </c>
      <c r="H5282" s="9" t="s">
        <v>163</v>
      </c>
      <c r="I5282" s="9" t="s">
        <v>223</v>
      </c>
      <c r="J5282" s="9" t="s">
        <v>805</v>
      </c>
      <c r="K5282" s="9" t="s">
        <v>246</v>
      </c>
      <c r="L5282" s="9" t="s">
        <v>351</v>
      </c>
      <c r="M5282" s="9" t="s">
        <v>1812</v>
      </c>
      <c r="N5282" s="9" t="s">
        <v>198</v>
      </c>
      <c r="O5282" s="9" t="s">
        <v>176</v>
      </c>
      <c r="P5282" s="9" t="s">
        <v>330</v>
      </c>
      <c r="Q5282" s="9" t="s">
        <v>219</v>
      </c>
      <c r="R5282" s="9">
        <v>0</v>
      </c>
      <c r="S5282" s="9">
        <v>60</v>
      </c>
      <c r="T5282" s="9" t="s">
        <v>322</v>
      </c>
      <c r="U5282" s="9" t="s">
        <v>230</v>
      </c>
      <c r="X5282" s="9">
        <f>INDEX(SLA_Policy!$D$2:$D$5,MATCH(F5282,SLA_Policy!$A$2:$A$5,0))</f>
        <v>72</v>
      </c>
      <c r="Y5282" s="9" t="str">
        <f>IF(E5282="Cancelled","Excluded",IF(D5282="",IF((SLA_Policy!$B$8-B5282)*24&gt;X5282,"Open - Breached","Open - On Track"),IF((D5282-B5282)*24&lt;=X5282,"Met","Breached")))</f>
        <v>Met</v>
      </c>
    </row>
    <row r="5283" spans="1:25" x14ac:dyDescent="0.25">
      <c r="A5283" s="9" t="s">
        <v>8945</v>
      </c>
      <c r="B5283" s="23">
        <v>46084.323611111096</v>
      </c>
      <c r="C5283" s="23">
        <v>46084.332638888904</v>
      </c>
      <c r="D5283" s="23">
        <v>46085.411805555603</v>
      </c>
      <c r="E5283" s="9" t="s">
        <v>212</v>
      </c>
      <c r="F5283" s="9" t="s">
        <v>189</v>
      </c>
      <c r="G5283" s="9" t="s">
        <v>213</v>
      </c>
      <c r="H5283" s="9" t="s">
        <v>162</v>
      </c>
      <c r="I5283" s="9" t="s">
        <v>416</v>
      </c>
      <c r="J5283" s="9" t="s">
        <v>3754</v>
      </c>
      <c r="K5283" s="9" t="s">
        <v>303</v>
      </c>
      <c r="L5283" s="9" t="s">
        <v>270</v>
      </c>
      <c r="M5283" s="9" t="s">
        <v>3887</v>
      </c>
      <c r="N5283" s="9" t="s">
        <v>198</v>
      </c>
      <c r="O5283" s="9" t="s">
        <v>176</v>
      </c>
      <c r="P5283" s="9" t="s">
        <v>228</v>
      </c>
      <c r="Q5283" s="9" t="s">
        <v>219</v>
      </c>
      <c r="R5283" s="9">
        <v>0</v>
      </c>
      <c r="S5283" s="9">
        <v>10</v>
      </c>
      <c r="U5283" s="9" t="s">
        <v>248</v>
      </c>
      <c r="W5283" s="9">
        <v>4</v>
      </c>
      <c r="X5283" s="9">
        <f>INDEX(SLA_Policy!$D$2:$D$5,MATCH(F5283,SLA_Policy!$A$2:$A$5,0))</f>
        <v>120</v>
      </c>
      <c r="Y5283" s="9" t="str">
        <f>IF(E5283="Cancelled","Excluded",IF(D5283="",IF((SLA_Policy!$B$8-B5283)*24&gt;X5283,"Open - Breached","Open - On Track"),IF((D5283-B5283)*24&lt;=X5283,"Met","Breached")))</f>
        <v>Met</v>
      </c>
    </row>
    <row r="5284" spans="1:25" x14ac:dyDescent="0.25">
      <c r="A5284" s="9" t="s">
        <v>8946</v>
      </c>
      <c r="B5284" s="23">
        <v>46084.3256944444</v>
      </c>
      <c r="C5284" s="23">
        <v>46084.345833333296</v>
      </c>
      <c r="D5284" s="23">
        <v>46084.532638888901</v>
      </c>
      <c r="E5284" s="9" t="s">
        <v>212</v>
      </c>
      <c r="F5284" s="9" t="s">
        <v>187</v>
      </c>
      <c r="G5284" s="9" t="s">
        <v>213</v>
      </c>
      <c r="H5284" s="9" t="s">
        <v>167</v>
      </c>
      <c r="I5284" s="9" t="s">
        <v>536</v>
      </c>
      <c r="J5284" s="9" t="s">
        <v>8947</v>
      </c>
      <c r="K5284" s="9" t="s">
        <v>246</v>
      </c>
      <c r="L5284" s="9" t="s">
        <v>311</v>
      </c>
      <c r="M5284" s="9" t="s">
        <v>1175</v>
      </c>
      <c r="N5284" s="9" t="s">
        <v>197</v>
      </c>
      <c r="O5284" s="9" t="s">
        <v>180</v>
      </c>
      <c r="P5284" s="9" t="s">
        <v>278</v>
      </c>
      <c r="Q5284" s="9" t="s">
        <v>273</v>
      </c>
      <c r="R5284" s="9">
        <v>0</v>
      </c>
      <c r="S5284" s="9">
        <v>101</v>
      </c>
      <c r="T5284" s="9" t="s">
        <v>229</v>
      </c>
      <c r="U5284" s="9" t="s">
        <v>290</v>
      </c>
      <c r="W5284" s="9">
        <v>5</v>
      </c>
      <c r="X5284" s="9">
        <f>INDEX(SLA_Policy!$D$2:$D$5,MATCH(F5284,SLA_Policy!$A$2:$A$5,0))</f>
        <v>8</v>
      </c>
      <c r="Y5284" s="9" t="str">
        <f>IF(E5284="Cancelled","Excluded",IF(D5284="",IF((SLA_Policy!$B$8-B5284)*24&gt;X5284,"Open - Breached","Open - On Track"),IF((D5284-B5284)*24&lt;=X5284,"Met","Breached")))</f>
        <v>Met</v>
      </c>
    </row>
    <row r="5285" spans="1:25" x14ac:dyDescent="0.25">
      <c r="A5285" s="9" t="s">
        <v>8948</v>
      </c>
      <c r="B5285" s="23">
        <v>46084.3256944444</v>
      </c>
      <c r="C5285" s="23">
        <v>46084.357638888898</v>
      </c>
      <c r="D5285" s="23">
        <v>46086.650694444397</v>
      </c>
      <c r="E5285" s="9" t="s">
        <v>212</v>
      </c>
      <c r="F5285" s="9" t="s">
        <v>189</v>
      </c>
      <c r="G5285" s="9" t="s">
        <v>236</v>
      </c>
      <c r="H5285" s="9" t="s">
        <v>162</v>
      </c>
      <c r="I5285" s="9" t="s">
        <v>280</v>
      </c>
      <c r="J5285" s="9" t="s">
        <v>2378</v>
      </c>
      <c r="K5285" s="9" t="s">
        <v>246</v>
      </c>
      <c r="L5285" s="9" t="s">
        <v>371</v>
      </c>
      <c r="M5285" s="9" t="s">
        <v>644</v>
      </c>
      <c r="N5285" s="9" t="s">
        <v>196</v>
      </c>
      <c r="O5285" s="9" t="s">
        <v>179</v>
      </c>
      <c r="P5285" s="9" t="s">
        <v>284</v>
      </c>
      <c r="Q5285" s="9" t="s">
        <v>273</v>
      </c>
      <c r="R5285" s="9">
        <v>0</v>
      </c>
      <c r="S5285" s="9">
        <v>18</v>
      </c>
      <c r="U5285" s="9" t="s">
        <v>242</v>
      </c>
      <c r="X5285" s="9">
        <f>INDEX(SLA_Policy!$D$2:$D$5,MATCH(F5285,SLA_Policy!$A$2:$A$5,0))</f>
        <v>120</v>
      </c>
      <c r="Y5285" s="9" t="str">
        <f>IF(E5285="Cancelled","Excluded",IF(D5285="",IF((SLA_Policy!$B$8-B5285)*24&gt;X5285,"Open - Breached","Open - On Track"),IF((D5285-B5285)*24&lt;=X5285,"Met","Breached")))</f>
        <v>Met</v>
      </c>
    </row>
    <row r="5286" spans="1:25" x14ac:dyDescent="0.25">
      <c r="A5286" s="9" t="s">
        <v>8949</v>
      </c>
      <c r="B5286" s="23">
        <v>46084.336805555598</v>
      </c>
      <c r="C5286" s="23">
        <v>46084.35</v>
      </c>
      <c r="D5286" s="23">
        <v>46086.411111111098</v>
      </c>
      <c r="E5286" s="9" t="s">
        <v>212</v>
      </c>
      <c r="F5286" s="9" t="s">
        <v>188</v>
      </c>
      <c r="G5286" s="9" t="s">
        <v>236</v>
      </c>
      <c r="H5286" s="9" t="s">
        <v>163</v>
      </c>
      <c r="I5286" s="9" t="s">
        <v>315</v>
      </c>
      <c r="J5286" s="9" t="s">
        <v>1902</v>
      </c>
      <c r="K5286" s="9" t="s">
        <v>246</v>
      </c>
      <c r="L5286" s="9" t="s">
        <v>270</v>
      </c>
      <c r="M5286" s="9" t="s">
        <v>528</v>
      </c>
      <c r="N5286" s="9" t="s">
        <v>199</v>
      </c>
      <c r="O5286" s="9" t="s">
        <v>176</v>
      </c>
      <c r="P5286" s="9" t="s">
        <v>253</v>
      </c>
      <c r="Q5286" s="9" t="s">
        <v>219</v>
      </c>
      <c r="R5286" s="9">
        <v>0</v>
      </c>
      <c r="S5286" s="9">
        <v>126</v>
      </c>
      <c r="T5286" s="9" t="s">
        <v>136</v>
      </c>
      <c r="U5286" s="9" t="s">
        <v>242</v>
      </c>
      <c r="X5286" s="9">
        <f>INDEX(SLA_Policy!$D$2:$D$5,MATCH(F5286,SLA_Policy!$A$2:$A$5,0))</f>
        <v>72</v>
      </c>
      <c r="Y5286" s="9" t="str">
        <f>IF(E5286="Cancelled","Excluded",IF(D5286="",IF((SLA_Policy!$B$8-B5286)*24&gt;X5286,"Open - Breached","Open - On Track"),IF((D5286-B5286)*24&lt;=X5286,"Met","Breached")))</f>
        <v>Met</v>
      </c>
    </row>
    <row r="5287" spans="1:25" x14ac:dyDescent="0.25">
      <c r="A5287" s="9" t="s">
        <v>8950</v>
      </c>
      <c r="B5287" s="23">
        <v>46084.340972222199</v>
      </c>
      <c r="C5287" s="23">
        <v>46084.364583333299</v>
      </c>
      <c r="D5287" s="23">
        <v>46084.749305555597</v>
      </c>
      <c r="E5287" s="9" t="s">
        <v>212</v>
      </c>
      <c r="F5287" s="9" t="s">
        <v>188</v>
      </c>
      <c r="G5287" s="9" t="s">
        <v>213</v>
      </c>
      <c r="H5287" s="9" t="s">
        <v>167</v>
      </c>
      <c r="I5287" s="9" t="s">
        <v>536</v>
      </c>
      <c r="J5287" s="9" t="s">
        <v>2940</v>
      </c>
      <c r="K5287" s="9" t="s">
        <v>215</v>
      </c>
      <c r="L5287" s="9" t="s">
        <v>270</v>
      </c>
      <c r="M5287" s="9" t="s">
        <v>5021</v>
      </c>
      <c r="N5287" s="9" t="s">
        <v>197</v>
      </c>
      <c r="O5287" s="9" t="s">
        <v>176</v>
      </c>
      <c r="P5287" s="9" t="s">
        <v>228</v>
      </c>
      <c r="Q5287" s="9" t="s">
        <v>219</v>
      </c>
      <c r="R5287" s="9">
        <v>0</v>
      </c>
      <c r="S5287" s="9">
        <v>111</v>
      </c>
      <c r="T5287" s="9" t="s">
        <v>322</v>
      </c>
      <c r="U5287" s="9" t="s">
        <v>266</v>
      </c>
      <c r="W5287" s="9">
        <v>5</v>
      </c>
      <c r="X5287" s="9">
        <f>INDEX(SLA_Policy!$D$2:$D$5,MATCH(F5287,SLA_Policy!$A$2:$A$5,0))</f>
        <v>72</v>
      </c>
      <c r="Y5287" s="9" t="str">
        <f>IF(E5287="Cancelled","Excluded",IF(D5287="",IF((SLA_Policy!$B$8-B5287)*24&gt;X5287,"Open - Breached","Open - On Track"),IF((D5287-B5287)*24&lt;=X5287,"Met","Breached")))</f>
        <v>Met</v>
      </c>
    </row>
    <row r="5288" spans="1:25" x14ac:dyDescent="0.25">
      <c r="A5288" s="9" t="s">
        <v>8951</v>
      </c>
      <c r="B5288" s="23">
        <v>46084.340972222199</v>
      </c>
      <c r="C5288" s="23">
        <v>46084.347222222197</v>
      </c>
      <c r="D5288" s="23">
        <v>46085.329166666699</v>
      </c>
      <c r="E5288" s="9" t="s">
        <v>212</v>
      </c>
      <c r="F5288" s="9" t="s">
        <v>189</v>
      </c>
      <c r="G5288" s="9" t="s">
        <v>213</v>
      </c>
      <c r="H5288" s="9" t="s">
        <v>165</v>
      </c>
      <c r="I5288" s="9" t="s">
        <v>469</v>
      </c>
      <c r="J5288" s="9" t="s">
        <v>8952</v>
      </c>
      <c r="K5288" s="9" t="s">
        <v>246</v>
      </c>
      <c r="L5288" s="9" t="s">
        <v>104</v>
      </c>
      <c r="M5288" s="9" t="s">
        <v>1478</v>
      </c>
      <c r="N5288" s="9" t="s">
        <v>200</v>
      </c>
      <c r="O5288" s="9" t="s">
        <v>176</v>
      </c>
      <c r="P5288" s="9" t="s">
        <v>570</v>
      </c>
      <c r="Q5288" s="9" t="s">
        <v>219</v>
      </c>
      <c r="R5288" s="9">
        <v>0</v>
      </c>
      <c r="S5288" s="9">
        <v>20</v>
      </c>
      <c r="U5288" s="9" t="s">
        <v>230</v>
      </c>
      <c r="W5288" s="9">
        <v>5</v>
      </c>
      <c r="X5288" s="9">
        <f>INDEX(SLA_Policy!$D$2:$D$5,MATCH(F5288,SLA_Policy!$A$2:$A$5,0))</f>
        <v>120</v>
      </c>
      <c r="Y5288" s="9" t="str">
        <f>IF(E5288="Cancelled","Excluded",IF(D5288="",IF((SLA_Policy!$B$8-B5288)*24&gt;X5288,"Open - Breached","Open - On Track"),IF((D5288-B5288)*24&lt;=X5288,"Met","Breached")))</f>
        <v>Met</v>
      </c>
    </row>
    <row r="5289" spans="1:25" x14ac:dyDescent="0.25">
      <c r="A5289" s="9" t="s">
        <v>8953</v>
      </c>
      <c r="B5289" s="23">
        <v>46084.341666666704</v>
      </c>
      <c r="C5289" s="23">
        <v>46084.3527777778</v>
      </c>
      <c r="D5289" s="23">
        <v>46084.656944444498</v>
      </c>
      <c r="E5289" s="9" t="s">
        <v>212</v>
      </c>
      <c r="F5289" s="9" t="s">
        <v>189</v>
      </c>
      <c r="G5289" s="9" t="s">
        <v>213</v>
      </c>
      <c r="H5289" s="9" t="s">
        <v>163</v>
      </c>
      <c r="I5289" s="9" t="s">
        <v>223</v>
      </c>
      <c r="J5289" s="9" t="s">
        <v>8954</v>
      </c>
      <c r="K5289" s="9" t="s">
        <v>246</v>
      </c>
      <c r="L5289" s="9" t="s">
        <v>311</v>
      </c>
      <c r="M5289" s="9" t="s">
        <v>1281</v>
      </c>
      <c r="N5289" s="9" t="s">
        <v>199</v>
      </c>
      <c r="O5289" s="9" t="s">
        <v>176</v>
      </c>
      <c r="P5289" s="9" t="s">
        <v>1159</v>
      </c>
      <c r="Q5289" s="9" t="s">
        <v>219</v>
      </c>
      <c r="R5289" s="9">
        <v>0</v>
      </c>
      <c r="S5289" s="9">
        <v>67</v>
      </c>
      <c r="T5289" s="9" t="s">
        <v>220</v>
      </c>
      <c r="U5289" s="9" t="s">
        <v>376</v>
      </c>
      <c r="X5289" s="9">
        <f>INDEX(SLA_Policy!$D$2:$D$5,MATCH(F5289,SLA_Policy!$A$2:$A$5,0))</f>
        <v>120</v>
      </c>
      <c r="Y5289" s="9" t="str">
        <f>IF(E5289="Cancelled","Excluded",IF(D5289="",IF((SLA_Policy!$B$8-B5289)*24&gt;X5289,"Open - Breached","Open - On Track"),IF((D5289-B5289)*24&lt;=X5289,"Met","Breached")))</f>
        <v>Met</v>
      </c>
    </row>
    <row r="5290" spans="1:25" x14ac:dyDescent="0.25">
      <c r="A5290" s="9" t="s">
        <v>8955</v>
      </c>
      <c r="B5290" s="23">
        <v>46084.348611111098</v>
      </c>
      <c r="C5290" s="23">
        <v>46084.413888888899</v>
      </c>
      <c r="D5290" s="23">
        <v>46085.364583333299</v>
      </c>
      <c r="E5290" s="9" t="s">
        <v>212</v>
      </c>
      <c r="F5290" s="9" t="s">
        <v>189</v>
      </c>
      <c r="G5290" s="9" t="s">
        <v>236</v>
      </c>
      <c r="H5290" s="9" t="s">
        <v>167</v>
      </c>
      <c r="I5290" s="9" t="s">
        <v>255</v>
      </c>
      <c r="J5290" s="9" t="s">
        <v>3954</v>
      </c>
      <c r="K5290" s="9" t="s">
        <v>303</v>
      </c>
      <c r="L5290" s="9" t="s">
        <v>282</v>
      </c>
      <c r="M5290" s="9" t="s">
        <v>367</v>
      </c>
      <c r="N5290" s="9" t="s">
        <v>197</v>
      </c>
      <c r="O5290" s="9" t="s">
        <v>116</v>
      </c>
      <c r="P5290" s="9" t="s">
        <v>525</v>
      </c>
      <c r="Q5290" s="9" t="s">
        <v>219</v>
      </c>
      <c r="R5290" s="9">
        <v>0</v>
      </c>
      <c r="S5290" s="9">
        <v>54</v>
      </c>
      <c r="U5290" s="9" t="s">
        <v>242</v>
      </c>
      <c r="X5290" s="9">
        <f>INDEX(SLA_Policy!$D$2:$D$5,MATCH(F5290,SLA_Policy!$A$2:$A$5,0))</f>
        <v>120</v>
      </c>
      <c r="Y5290" s="9" t="str">
        <f>IF(E5290="Cancelled","Excluded",IF(D5290="",IF((SLA_Policy!$B$8-B5290)*24&gt;X5290,"Open - Breached","Open - On Track"),IF((D5290-B5290)*24&lt;=X5290,"Met","Breached")))</f>
        <v>Met</v>
      </c>
    </row>
    <row r="5291" spans="1:25" x14ac:dyDescent="0.25">
      <c r="A5291" s="9" t="s">
        <v>8956</v>
      </c>
      <c r="B5291" s="23">
        <v>46084.350694444503</v>
      </c>
      <c r="C5291" s="23">
        <v>46084.407638888901</v>
      </c>
      <c r="D5291" s="23">
        <v>46085.409027777801</v>
      </c>
      <c r="E5291" s="9" t="s">
        <v>212</v>
      </c>
      <c r="F5291" s="9" t="s">
        <v>189</v>
      </c>
      <c r="G5291" s="9" t="s">
        <v>213</v>
      </c>
      <c r="H5291" s="9" t="s">
        <v>88</v>
      </c>
      <c r="I5291" s="9" t="s">
        <v>354</v>
      </c>
      <c r="J5291" s="9" t="s">
        <v>8957</v>
      </c>
      <c r="K5291" s="9" t="s">
        <v>246</v>
      </c>
      <c r="L5291" s="9" t="s">
        <v>371</v>
      </c>
      <c r="M5291" s="9" t="s">
        <v>4806</v>
      </c>
      <c r="N5291" s="9" t="s">
        <v>196</v>
      </c>
      <c r="O5291" s="9" t="s">
        <v>178</v>
      </c>
      <c r="P5291" s="9" t="s">
        <v>272</v>
      </c>
      <c r="Q5291" s="9" t="s">
        <v>219</v>
      </c>
      <c r="R5291" s="9">
        <v>0</v>
      </c>
      <c r="S5291" s="9">
        <v>18</v>
      </c>
      <c r="T5291" s="9" t="s">
        <v>220</v>
      </c>
      <c r="U5291" s="9" t="s">
        <v>230</v>
      </c>
      <c r="X5291" s="9">
        <f>INDEX(SLA_Policy!$D$2:$D$5,MATCH(F5291,SLA_Policy!$A$2:$A$5,0))</f>
        <v>120</v>
      </c>
      <c r="Y5291" s="9" t="str">
        <f>IF(E5291="Cancelled","Excluded",IF(D5291="",IF((SLA_Policy!$B$8-B5291)*24&gt;X5291,"Open - Breached","Open - On Track"),IF((D5291-B5291)*24&lt;=X5291,"Met","Breached")))</f>
        <v>Met</v>
      </c>
    </row>
    <row r="5292" spans="1:25" x14ac:dyDescent="0.25">
      <c r="A5292" s="9" t="s">
        <v>8958</v>
      </c>
      <c r="B5292" s="23">
        <v>46084.362500000003</v>
      </c>
      <c r="C5292" s="23">
        <v>46084.3659722222</v>
      </c>
      <c r="D5292" s="23">
        <v>46084.40625</v>
      </c>
      <c r="E5292" s="9" t="s">
        <v>212</v>
      </c>
      <c r="F5292" s="9" t="s">
        <v>188</v>
      </c>
      <c r="G5292" s="9" t="s">
        <v>213</v>
      </c>
      <c r="H5292" s="9" t="s">
        <v>161</v>
      </c>
      <c r="I5292" s="9" t="s">
        <v>297</v>
      </c>
      <c r="J5292" s="9" t="s">
        <v>3824</v>
      </c>
      <c r="K5292" s="9" t="s">
        <v>246</v>
      </c>
      <c r="L5292" s="9" t="s">
        <v>293</v>
      </c>
      <c r="M5292" s="9" t="s">
        <v>3891</v>
      </c>
      <c r="N5292" s="9" t="s">
        <v>198</v>
      </c>
      <c r="O5292" s="9" t="s">
        <v>177</v>
      </c>
      <c r="P5292" s="9" t="s">
        <v>300</v>
      </c>
      <c r="Q5292" s="9" t="s">
        <v>219</v>
      </c>
      <c r="R5292" s="9">
        <v>0</v>
      </c>
      <c r="S5292" s="9">
        <v>24</v>
      </c>
      <c r="U5292" s="9" t="s">
        <v>221</v>
      </c>
      <c r="W5292" s="9">
        <v>5</v>
      </c>
      <c r="X5292" s="9">
        <f>INDEX(SLA_Policy!$D$2:$D$5,MATCH(F5292,SLA_Policy!$A$2:$A$5,0))</f>
        <v>72</v>
      </c>
      <c r="Y5292" s="9" t="str">
        <f>IF(E5292="Cancelled","Excluded",IF(D5292="",IF((SLA_Policy!$B$8-B5292)*24&gt;X5292,"Open - Breached","Open - On Track"),IF((D5292-B5292)*24&lt;=X5292,"Met","Breached")))</f>
        <v>Met</v>
      </c>
    </row>
    <row r="5293" spans="1:25" x14ac:dyDescent="0.25">
      <c r="A5293" s="9" t="s">
        <v>8959</v>
      </c>
      <c r="B5293" s="23">
        <v>46084.367361111101</v>
      </c>
      <c r="C5293" s="23">
        <v>46084.500694444498</v>
      </c>
      <c r="D5293" s="23">
        <v>46085.3215277778</v>
      </c>
      <c r="E5293" s="9" t="s">
        <v>212</v>
      </c>
      <c r="F5293" s="9" t="s">
        <v>189</v>
      </c>
      <c r="G5293" s="9" t="s">
        <v>236</v>
      </c>
      <c r="H5293" s="9" t="s">
        <v>164</v>
      </c>
      <c r="I5293" s="9" t="s">
        <v>421</v>
      </c>
      <c r="J5293" s="9" t="s">
        <v>3522</v>
      </c>
      <c r="K5293" s="9" t="s">
        <v>246</v>
      </c>
      <c r="L5293" s="9" t="s">
        <v>216</v>
      </c>
      <c r="M5293" s="9" t="s">
        <v>1050</v>
      </c>
      <c r="N5293" s="9" t="s">
        <v>197</v>
      </c>
      <c r="O5293" s="9" t="s">
        <v>180</v>
      </c>
      <c r="P5293" s="9" t="s">
        <v>278</v>
      </c>
      <c r="Q5293" s="9" t="s">
        <v>219</v>
      </c>
      <c r="R5293" s="9">
        <v>0</v>
      </c>
      <c r="S5293" s="9">
        <v>23</v>
      </c>
      <c r="T5293" s="9" t="s">
        <v>343</v>
      </c>
      <c r="U5293" s="9" t="s">
        <v>242</v>
      </c>
      <c r="X5293" s="9">
        <f>INDEX(SLA_Policy!$D$2:$D$5,MATCH(F5293,SLA_Policy!$A$2:$A$5,0))</f>
        <v>120</v>
      </c>
      <c r="Y5293" s="9" t="str">
        <f>IF(E5293="Cancelled","Excluded",IF(D5293="",IF((SLA_Policy!$B$8-B5293)*24&gt;X5293,"Open - Breached","Open - On Track"),IF((D5293-B5293)*24&lt;=X5293,"Met","Breached")))</f>
        <v>Met</v>
      </c>
    </row>
    <row r="5294" spans="1:25" x14ac:dyDescent="0.25">
      <c r="A5294" s="9" t="s">
        <v>8960</v>
      </c>
      <c r="B5294" s="23">
        <v>46084.370833333298</v>
      </c>
      <c r="C5294" s="23">
        <v>46084.377083333296</v>
      </c>
      <c r="D5294" s="23">
        <v>46084.561805555597</v>
      </c>
      <c r="E5294" s="9" t="s">
        <v>212</v>
      </c>
      <c r="F5294" s="9" t="s">
        <v>188</v>
      </c>
      <c r="G5294" s="9" t="s">
        <v>213</v>
      </c>
      <c r="H5294" s="9" t="s">
        <v>166</v>
      </c>
      <c r="I5294" s="9" t="s">
        <v>286</v>
      </c>
      <c r="J5294" s="9" t="s">
        <v>383</v>
      </c>
      <c r="K5294" s="9" t="s">
        <v>215</v>
      </c>
      <c r="L5294" s="9" t="s">
        <v>216</v>
      </c>
      <c r="M5294" s="9" t="s">
        <v>2089</v>
      </c>
      <c r="N5294" s="9" t="s">
        <v>198</v>
      </c>
      <c r="O5294" s="9" t="s">
        <v>181</v>
      </c>
      <c r="P5294" s="9" t="s">
        <v>449</v>
      </c>
      <c r="Q5294" s="9" t="s">
        <v>219</v>
      </c>
      <c r="R5294" s="9">
        <v>0</v>
      </c>
      <c r="S5294" s="9">
        <v>9</v>
      </c>
      <c r="U5294" s="9" t="s">
        <v>290</v>
      </c>
      <c r="W5294" s="9">
        <v>4</v>
      </c>
      <c r="X5294" s="9">
        <f>INDEX(SLA_Policy!$D$2:$D$5,MATCH(F5294,SLA_Policy!$A$2:$A$5,0))</f>
        <v>72</v>
      </c>
      <c r="Y5294" s="9" t="str">
        <f>IF(E5294="Cancelled","Excluded",IF(D5294="",IF((SLA_Policy!$B$8-B5294)*24&gt;X5294,"Open - Breached","Open - On Track"),IF((D5294-B5294)*24&lt;=X5294,"Met","Breached")))</f>
        <v>Met</v>
      </c>
    </row>
    <row r="5295" spans="1:25" x14ac:dyDescent="0.25">
      <c r="A5295" s="9" t="s">
        <v>8961</v>
      </c>
      <c r="B5295" s="23">
        <v>46084.377777777801</v>
      </c>
      <c r="C5295" s="23">
        <v>46084.4194444444</v>
      </c>
      <c r="D5295" s="23">
        <v>46085.399305555598</v>
      </c>
      <c r="E5295" s="9" t="s">
        <v>212</v>
      </c>
      <c r="F5295" s="9" t="s">
        <v>189</v>
      </c>
      <c r="G5295" s="9" t="s">
        <v>213</v>
      </c>
      <c r="H5295" s="9" t="s">
        <v>88</v>
      </c>
      <c r="I5295" s="9" t="s">
        <v>354</v>
      </c>
      <c r="J5295" s="9" t="s">
        <v>4449</v>
      </c>
      <c r="K5295" s="9" t="s">
        <v>225</v>
      </c>
      <c r="L5295" s="9" t="s">
        <v>104</v>
      </c>
      <c r="M5295" s="9" t="s">
        <v>2023</v>
      </c>
      <c r="N5295" s="9" t="s">
        <v>196</v>
      </c>
      <c r="O5295" s="9" t="s">
        <v>178</v>
      </c>
      <c r="P5295" s="9" t="s">
        <v>360</v>
      </c>
      <c r="Q5295" s="9" t="s">
        <v>219</v>
      </c>
      <c r="R5295" s="9">
        <v>0</v>
      </c>
      <c r="S5295" s="9">
        <v>23</v>
      </c>
      <c r="T5295" s="9" t="s">
        <v>136</v>
      </c>
      <c r="U5295" s="9" t="s">
        <v>290</v>
      </c>
      <c r="X5295" s="9">
        <f>INDEX(SLA_Policy!$D$2:$D$5,MATCH(F5295,SLA_Policy!$A$2:$A$5,0))</f>
        <v>120</v>
      </c>
      <c r="Y5295" s="9" t="str">
        <f>IF(E5295="Cancelled","Excluded",IF(D5295="",IF((SLA_Policy!$B$8-B5295)*24&gt;X5295,"Open - Breached","Open - On Track"),IF((D5295-B5295)*24&lt;=X5295,"Met","Breached")))</f>
        <v>Met</v>
      </c>
    </row>
    <row r="5296" spans="1:25" x14ac:dyDescent="0.25">
      <c r="A5296" s="9" t="s">
        <v>8962</v>
      </c>
      <c r="B5296" s="23">
        <v>46084.381944444503</v>
      </c>
      <c r="C5296" s="23">
        <v>46084.423611111102</v>
      </c>
      <c r="D5296" s="23">
        <v>46087.361111111102</v>
      </c>
      <c r="E5296" s="9" t="s">
        <v>212</v>
      </c>
      <c r="F5296" s="9" t="s">
        <v>188</v>
      </c>
      <c r="G5296" s="9" t="s">
        <v>236</v>
      </c>
      <c r="H5296" s="9" t="s">
        <v>163</v>
      </c>
      <c r="I5296" s="9" t="s">
        <v>315</v>
      </c>
      <c r="J5296" s="9" t="s">
        <v>585</v>
      </c>
      <c r="K5296" s="9" t="s">
        <v>246</v>
      </c>
      <c r="L5296" s="9" t="s">
        <v>270</v>
      </c>
      <c r="M5296" s="9" t="s">
        <v>2046</v>
      </c>
      <c r="N5296" s="9" t="s">
        <v>196</v>
      </c>
      <c r="O5296" s="9" t="s">
        <v>180</v>
      </c>
      <c r="P5296" s="9" t="s">
        <v>368</v>
      </c>
      <c r="Q5296" s="9" t="s">
        <v>219</v>
      </c>
      <c r="R5296" s="9">
        <v>0</v>
      </c>
      <c r="S5296" s="9">
        <v>121</v>
      </c>
      <c r="T5296" s="9" t="s">
        <v>229</v>
      </c>
      <c r="U5296" s="9" t="s">
        <v>242</v>
      </c>
      <c r="X5296" s="9">
        <f>INDEX(SLA_Policy!$D$2:$D$5,MATCH(F5296,SLA_Policy!$A$2:$A$5,0))</f>
        <v>72</v>
      </c>
      <c r="Y5296" s="9" t="str">
        <f>IF(E5296="Cancelled","Excluded",IF(D5296="",IF((SLA_Policy!$B$8-B5296)*24&gt;X5296,"Open - Breached","Open - On Track"),IF((D5296-B5296)*24&lt;=X5296,"Met","Breached")))</f>
        <v>Met</v>
      </c>
    </row>
    <row r="5297" spans="1:25" x14ac:dyDescent="0.25">
      <c r="A5297" s="9" t="s">
        <v>8963</v>
      </c>
      <c r="B5297" s="23">
        <v>46084.386111111096</v>
      </c>
      <c r="C5297" s="23">
        <v>46084.423611111102</v>
      </c>
      <c r="D5297" s="23">
        <v>46085.34375</v>
      </c>
      <c r="E5297" s="9" t="s">
        <v>212</v>
      </c>
      <c r="F5297" s="9" t="s">
        <v>189</v>
      </c>
      <c r="G5297" s="9" t="s">
        <v>236</v>
      </c>
      <c r="H5297" s="9" t="s">
        <v>162</v>
      </c>
      <c r="I5297" s="9" t="s">
        <v>280</v>
      </c>
      <c r="J5297" s="9" t="s">
        <v>8964</v>
      </c>
      <c r="K5297" s="9" t="s">
        <v>225</v>
      </c>
      <c r="L5297" s="9" t="s">
        <v>216</v>
      </c>
      <c r="M5297" s="9" t="s">
        <v>8965</v>
      </c>
      <c r="N5297" s="9" t="s">
        <v>196</v>
      </c>
      <c r="O5297" s="9" t="s">
        <v>179</v>
      </c>
      <c r="P5297" s="9" t="s">
        <v>284</v>
      </c>
      <c r="Q5297" s="9" t="s">
        <v>219</v>
      </c>
      <c r="R5297" s="9">
        <v>0</v>
      </c>
      <c r="S5297" s="9">
        <v>12</v>
      </c>
      <c r="U5297" s="9" t="s">
        <v>242</v>
      </c>
      <c r="X5297" s="9">
        <f>INDEX(SLA_Policy!$D$2:$D$5,MATCH(F5297,SLA_Policy!$A$2:$A$5,0))</f>
        <v>120</v>
      </c>
      <c r="Y5297" s="9" t="str">
        <f>IF(E5297="Cancelled","Excluded",IF(D5297="",IF((SLA_Policy!$B$8-B5297)*24&gt;X5297,"Open - Breached","Open - On Track"),IF((D5297-B5297)*24&lt;=X5297,"Met","Breached")))</f>
        <v>Met</v>
      </c>
    </row>
    <row r="5298" spans="1:25" x14ac:dyDescent="0.25">
      <c r="A5298" s="9" t="s">
        <v>8966</v>
      </c>
      <c r="B5298" s="23">
        <v>46084.398611111101</v>
      </c>
      <c r="C5298" s="23">
        <v>46084.468055555597</v>
      </c>
      <c r="D5298" s="23">
        <v>46084.480555555601</v>
      </c>
      <c r="E5298" s="9" t="s">
        <v>212</v>
      </c>
      <c r="F5298" s="9" t="s">
        <v>188</v>
      </c>
      <c r="G5298" s="9" t="s">
        <v>213</v>
      </c>
      <c r="H5298" s="9" t="s">
        <v>161</v>
      </c>
      <c r="I5298" s="9" t="s">
        <v>389</v>
      </c>
      <c r="J5298" s="9" t="s">
        <v>2373</v>
      </c>
      <c r="K5298" s="9" t="s">
        <v>246</v>
      </c>
      <c r="L5298" s="9" t="s">
        <v>104</v>
      </c>
      <c r="M5298" s="9" t="s">
        <v>2139</v>
      </c>
      <c r="N5298" s="9" t="s">
        <v>196</v>
      </c>
      <c r="O5298" s="9" t="s">
        <v>116</v>
      </c>
      <c r="P5298" s="9" t="s">
        <v>295</v>
      </c>
      <c r="Q5298" s="9" t="s">
        <v>219</v>
      </c>
      <c r="R5298" s="9">
        <v>0</v>
      </c>
      <c r="S5298" s="9">
        <v>10</v>
      </c>
      <c r="U5298" s="9" t="s">
        <v>221</v>
      </c>
      <c r="W5298" s="9">
        <v>5</v>
      </c>
      <c r="X5298" s="9">
        <f>INDEX(SLA_Policy!$D$2:$D$5,MATCH(F5298,SLA_Policy!$A$2:$A$5,0))</f>
        <v>72</v>
      </c>
      <c r="Y5298" s="9" t="str">
        <f>IF(E5298="Cancelled","Excluded",IF(D5298="",IF((SLA_Policy!$B$8-B5298)*24&gt;X5298,"Open - Breached","Open - On Track"),IF((D5298-B5298)*24&lt;=X5298,"Met","Breached")))</f>
        <v>Met</v>
      </c>
    </row>
    <row r="5299" spans="1:25" x14ac:dyDescent="0.25">
      <c r="A5299" s="9" t="s">
        <v>8967</v>
      </c>
      <c r="B5299" s="23">
        <v>46084.402777777803</v>
      </c>
      <c r="C5299" s="23">
        <v>46084.405555555597</v>
      </c>
      <c r="D5299" s="23">
        <v>46084.531944444498</v>
      </c>
      <c r="E5299" s="9" t="s">
        <v>212</v>
      </c>
      <c r="F5299" s="9" t="s">
        <v>187</v>
      </c>
      <c r="G5299" s="9" t="s">
        <v>213</v>
      </c>
      <c r="H5299" s="9" t="s">
        <v>163</v>
      </c>
      <c r="I5299" s="9" t="s">
        <v>223</v>
      </c>
      <c r="J5299" s="9" t="s">
        <v>2627</v>
      </c>
      <c r="K5299" s="9" t="s">
        <v>225</v>
      </c>
      <c r="L5299" s="9" t="s">
        <v>216</v>
      </c>
      <c r="M5299" s="9" t="s">
        <v>488</v>
      </c>
      <c r="N5299" s="9" t="s">
        <v>198</v>
      </c>
      <c r="O5299" s="9" t="s">
        <v>176</v>
      </c>
      <c r="P5299" s="9" t="s">
        <v>419</v>
      </c>
      <c r="Q5299" s="9" t="s">
        <v>273</v>
      </c>
      <c r="R5299" s="9">
        <v>0</v>
      </c>
      <c r="S5299" s="9">
        <v>59</v>
      </c>
      <c r="T5299" s="9" t="s">
        <v>220</v>
      </c>
      <c r="U5299" s="9" t="s">
        <v>376</v>
      </c>
      <c r="X5299" s="9">
        <f>INDEX(SLA_Policy!$D$2:$D$5,MATCH(F5299,SLA_Policy!$A$2:$A$5,0))</f>
        <v>8</v>
      </c>
      <c r="Y5299" s="9" t="str">
        <f>IF(E5299="Cancelled","Excluded",IF(D5299="",IF((SLA_Policy!$B$8-B5299)*24&gt;X5299,"Open - Breached","Open - On Track"),IF((D5299-B5299)*24&lt;=X5299,"Met","Breached")))</f>
        <v>Met</v>
      </c>
    </row>
    <row r="5300" spans="1:25" x14ac:dyDescent="0.25">
      <c r="A5300" s="9" t="s">
        <v>8968</v>
      </c>
      <c r="B5300" s="23">
        <v>46084.404166666704</v>
      </c>
      <c r="C5300" s="23">
        <v>46084.434722222199</v>
      </c>
      <c r="D5300" s="23">
        <v>46084.502083333296</v>
      </c>
      <c r="E5300" s="9" t="s">
        <v>212</v>
      </c>
      <c r="F5300" s="9" t="s">
        <v>188</v>
      </c>
      <c r="G5300" s="9" t="s">
        <v>213</v>
      </c>
      <c r="H5300" s="9" t="s">
        <v>88</v>
      </c>
      <c r="I5300" s="9" t="s">
        <v>92</v>
      </c>
      <c r="J5300" s="9" t="s">
        <v>8969</v>
      </c>
      <c r="K5300" s="9" t="s">
        <v>215</v>
      </c>
      <c r="L5300" s="9" t="s">
        <v>104</v>
      </c>
      <c r="M5300" s="9" t="s">
        <v>391</v>
      </c>
      <c r="N5300" s="9" t="s">
        <v>199</v>
      </c>
      <c r="O5300" s="9" t="s">
        <v>116</v>
      </c>
      <c r="P5300" s="9" t="s">
        <v>551</v>
      </c>
      <c r="Q5300" s="9" t="s">
        <v>219</v>
      </c>
      <c r="R5300" s="9">
        <v>0</v>
      </c>
      <c r="S5300" s="9">
        <v>19</v>
      </c>
      <c r="T5300" s="9" t="s">
        <v>220</v>
      </c>
      <c r="U5300" s="9" t="s">
        <v>376</v>
      </c>
      <c r="X5300" s="9">
        <f>INDEX(SLA_Policy!$D$2:$D$5,MATCH(F5300,SLA_Policy!$A$2:$A$5,0))</f>
        <v>72</v>
      </c>
      <c r="Y5300" s="9" t="str">
        <f>IF(E5300="Cancelled","Excluded",IF(D5300="",IF((SLA_Policy!$B$8-B5300)*24&gt;X5300,"Open - Breached","Open - On Track"),IF((D5300-B5300)*24&lt;=X5300,"Met","Breached")))</f>
        <v>Met</v>
      </c>
    </row>
    <row r="5301" spans="1:25" x14ac:dyDescent="0.25">
      <c r="A5301" s="9" t="s">
        <v>8970</v>
      </c>
      <c r="B5301" s="23">
        <v>46084.4284722222</v>
      </c>
      <c r="C5301" s="23">
        <v>46084.429861111101</v>
      </c>
      <c r="D5301" s="23">
        <v>46084.499305555597</v>
      </c>
      <c r="E5301" s="9" t="s">
        <v>212</v>
      </c>
      <c r="F5301" s="9" t="s">
        <v>188</v>
      </c>
      <c r="G5301" s="9" t="s">
        <v>213</v>
      </c>
      <c r="H5301" s="9" t="s">
        <v>161</v>
      </c>
      <c r="I5301" s="9" t="s">
        <v>389</v>
      </c>
      <c r="J5301" s="9" t="s">
        <v>2568</v>
      </c>
      <c r="K5301" s="9" t="s">
        <v>303</v>
      </c>
      <c r="L5301" s="9" t="s">
        <v>216</v>
      </c>
      <c r="M5301" s="9" t="s">
        <v>2388</v>
      </c>
      <c r="N5301" s="9" t="s">
        <v>198</v>
      </c>
      <c r="O5301" s="9" t="s">
        <v>116</v>
      </c>
      <c r="P5301" s="9" t="s">
        <v>590</v>
      </c>
      <c r="Q5301" s="9" t="s">
        <v>219</v>
      </c>
      <c r="R5301" s="9">
        <v>0</v>
      </c>
      <c r="S5301" s="9">
        <v>2</v>
      </c>
      <c r="U5301" s="9" t="s">
        <v>266</v>
      </c>
      <c r="W5301" s="9">
        <v>5</v>
      </c>
      <c r="X5301" s="9">
        <f>INDEX(SLA_Policy!$D$2:$D$5,MATCH(F5301,SLA_Policy!$A$2:$A$5,0))</f>
        <v>72</v>
      </c>
      <c r="Y5301" s="9" t="str">
        <f>IF(E5301="Cancelled","Excluded",IF(D5301="",IF((SLA_Policy!$B$8-B5301)*24&gt;X5301,"Open - Breached","Open - On Track"),IF((D5301-B5301)*24&lt;=X5301,"Met","Breached")))</f>
        <v>Met</v>
      </c>
    </row>
    <row r="5302" spans="1:25" x14ac:dyDescent="0.25">
      <c r="A5302" s="9" t="s">
        <v>8971</v>
      </c>
      <c r="B5302" s="23">
        <v>46084.431250000001</v>
      </c>
      <c r="C5302" s="23">
        <v>46084.4868055556</v>
      </c>
      <c r="D5302" s="23">
        <v>46084.515277777798</v>
      </c>
      <c r="E5302" s="9" t="s">
        <v>212</v>
      </c>
      <c r="F5302" s="9" t="s">
        <v>189</v>
      </c>
      <c r="G5302" s="9" t="s">
        <v>213</v>
      </c>
      <c r="H5302" s="9" t="s">
        <v>162</v>
      </c>
      <c r="I5302" s="9" t="s">
        <v>393</v>
      </c>
      <c r="J5302" s="9" t="s">
        <v>8972</v>
      </c>
      <c r="K5302" s="9" t="s">
        <v>246</v>
      </c>
      <c r="L5302" s="9" t="s">
        <v>216</v>
      </c>
      <c r="M5302" s="9" t="s">
        <v>2532</v>
      </c>
      <c r="N5302" s="9" t="s">
        <v>198</v>
      </c>
      <c r="O5302" s="9" t="s">
        <v>176</v>
      </c>
      <c r="P5302" s="9" t="s">
        <v>330</v>
      </c>
      <c r="Q5302" s="9" t="s">
        <v>219</v>
      </c>
      <c r="R5302" s="9">
        <v>0</v>
      </c>
      <c r="S5302" s="9">
        <v>11</v>
      </c>
      <c r="U5302" s="9" t="s">
        <v>661</v>
      </c>
      <c r="W5302" s="9">
        <v>5</v>
      </c>
      <c r="X5302" s="9">
        <f>INDEX(SLA_Policy!$D$2:$D$5,MATCH(F5302,SLA_Policy!$A$2:$A$5,0))</f>
        <v>120</v>
      </c>
      <c r="Y5302" s="9" t="str">
        <f>IF(E5302="Cancelled","Excluded",IF(D5302="",IF((SLA_Policy!$B$8-B5302)*24&gt;X5302,"Open - Breached","Open - On Track"),IF((D5302-B5302)*24&lt;=X5302,"Met","Breached")))</f>
        <v>Met</v>
      </c>
    </row>
    <row r="5303" spans="1:25" x14ac:dyDescent="0.25">
      <c r="A5303" s="9" t="s">
        <v>8973</v>
      </c>
      <c r="B5303" s="23">
        <v>46084.434027777803</v>
      </c>
      <c r="C5303" s="23">
        <v>46084.469444444498</v>
      </c>
      <c r="D5303" s="23">
        <v>46085.4152777778</v>
      </c>
      <c r="E5303" s="9" t="s">
        <v>212</v>
      </c>
      <c r="F5303" s="9" t="s">
        <v>189</v>
      </c>
      <c r="G5303" s="9" t="s">
        <v>213</v>
      </c>
      <c r="H5303" s="9" t="s">
        <v>165</v>
      </c>
      <c r="I5303" s="9" t="s">
        <v>567</v>
      </c>
      <c r="J5303" s="9" t="s">
        <v>1190</v>
      </c>
      <c r="K5303" s="9" t="s">
        <v>246</v>
      </c>
      <c r="L5303" s="9" t="s">
        <v>216</v>
      </c>
      <c r="M5303" s="9" t="s">
        <v>3854</v>
      </c>
      <c r="N5303" s="9" t="s">
        <v>196</v>
      </c>
      <c r="O5303" s="9" t="s">
        <v>116</v>
      </c>
      <c r="P5303" s="9" t="s">
        <v>551</v>
      </c>
      <c r="Q5303" s="9" t="s">
        <v>219</v>
      </c>
      <c r="R5303" s="9">
        <v>0</v>
      </c>
      <c r="S5303" s="9">
        <v>37</v>
      </c>
      <c r="U5303" s="9" t="s">
        <v>266</v>
      </c>
      <c r="X5303" s="9">
        <f>INDEX(SLA_Policy!$D$2:$D$5,MATCH(F5303,SLA_Policy!$A$2:$A$5,0))</f>
        <v>120</v>
      </c>
      <c r="Y5303" s="9" t="str">
        <f>IF(E5303="Cancelled","Excluded",IF(D5303="",IF((SLA_Policy!$B$8-B5303)*24&gt;X5303,"Open - Breached","Open - On Track"),IF((D5303-B5303)*24&lt;=X5303,"Met","Breached")))</f>
        <v>Met</v>
      </c>
    </row>
    <row r="5304" spans="1:25" x14ac:dyDescent="0.25">
      <c r="A5304" s="9" t="s">
        <v>8974</v>
      </c>
      <c r="B5304" s="23">
        <v>46084.434722222199</v>
      </c>
      <c r="C5304" s="23">
        <v>46084.451388888898</v>
      </c>
      <c r="D5304" s="23">
        <v>46084.589583333298</v>
      </c>
      <c r="E5304" s="9" t="s">
        <v>212</v>
      </c>
      <c r="F5304" s="9" t="s">
        <v>188</v>
      </c>
      <c r="G5304" s="9" t="s">
        <v>213</v>
      </c>
      <c r="H5304" s="9" t="s">
        <v>162</v>
      </c>
      <c r="I5304" s="9" t="s">
        <v>345</v>
      </c>
      <c r="J5304" s="9" t="s">
        <v>4028</v>
      </c>
      <c r="K5304" s="9" t="s">
        <v>246</v>
      </c>
      <c r="L5304" s="9" t="s">
        <v>104</v>
      </c>
      <c r="M5304" s="9" t="s">
        <v>2412</v>
      </c>
      <c r="N5304" s="9" t="s">
        <v>196</v>
      </c>
      <c r="O5304" s="9" t="s">
        <v>116</v>
      </c>
      <c r="P5304" s="9" t="s">
        <v>258</v>
      </c>
      <c r="Q5304" s="9" t="s">
        <v>219</v>
      </c>
      <c r="R5304" s="9">
        <v>0</v>
      </c>
      <c r="S5304" s="9">
        <v>8</v>
      </c>
      <c r="U5304" s="9" t="s">
        <v>266</v>
      </c>
      <c r="W5304" s="9">
        <v>3</v>
      </c>
      <c r="X5304" s="9">
        <f>INDEX(SLA_Policy!$D$2:$D$5,MATCH(F5304,SLA_Policy!$A$2:$A$5,0))</f>
        <v>72</v>
      </c>
      <c r="Y5304" s="9" t="str">
        <f>IF(E5304="Cancelled","Excluded",IF(D5304="",IF((SLA_Policy!$B$8-B5304)*24&gt;X5304,"Open - Breached","Open - On Track"),IF((D5304-B5304)*24&lt;=X5304,"Met","Breached")))</f>
        <v>Met</v>
      </c>
    </row>
    <row r="5305" spans="1:25" x14ac:dyDescent="0.25">
      <c r="A5305" s="9" t="s">
        <v>8975</v>
      </c>
      <c r="B5305" s="23">
        <v>46084.447916666701</v>
      </c>
      <c r="C5305" s="23">
        <v>46084.462500000001</v>
      </c>
      <c r="D5305" s="23">
        <v>46085.329166666699</v>
      </c>
      <c r="E5305" s="9" t="s">
        <v>212</v>
      </c>
      <c r="F5305" s="9" t="s">
        <v>188</v>
      </c>
      <c r="G5305" s="9" t="s">
        <v>213</v>
      </c>
      <c r="H5305" s="9" t="s">
        <v>163</v>
      </c>
      <c r="I5305" s="9" t="s">
        <v>223</v>
      </c>
      <c r="J5305" s="9" t="s">
        <v>8976</v>
      </c>
      <c r="K5305" s="9" t="s">
        <v>246</v>
      </c>
      <c r="L5305" s="9" t="s">
        <v>371</v>
      </c>
      <c r="M5305" s="9" t="s">
        <v>5062</v>
      </c>
      <c r="N5305" s="9" t="s">
        <v>198</v>
      </c>
      <c r="O5305" s="9" t="s">
        <v>180</v>
      </c>
      <c r="P5305" s="9" t="s">
        <v>318</v>
      </c>
      <c r="Q5305" s="9" t="s">
        <v>219</v>
      </c>
      <c r="R5305" s="9">
        <v>0</v>
      </c>
      <c r="S5305" s="9">
        <v>14</v>
      </c>
      <c r="T5305" s="9" t="s">
        <v>136</v>
      </c>
      <c r="U5305" s="9" t="s">
        <v>230</v>
      </c>
      <c r="X5305" s="9">
        <f>INDEX(SLA_Policy!$D$2:$D$5,MATCH(F5305,SLA_Policy!$A$2:$A$5,0))</f>
        <v>72</v>
      </c>
      <c r="Y5305" s="9" t="str">
        <f>IF(E5305="Cancelled","Excluded",IF(D5305="",IF((SLA_Policy!$B$8-B5305)*24&gt;X5305,"Open - Breached","Open - On Track"),IF((D5305-B5305)*24&lt;=X5305,"Met","Breached")))</f>
        <v>Met</v>
      </c>
    </row>
    <row r="5306" spans="1:25" x14ac:dyDescent="0.25">
      <c r="A5306" s="9" t="s">
        <v>8977</v>
      </c>
      <c r="B5306" s="23">
        <v>46084.451388888898</v>
      </c>
      <c r="C5306" s="23">
        <v>46084.531944444498</v>
      </c>
      <c r="D5306" s="23">
        <v>46086.554861111101</v>
      </c>
      <c r="E5306" s="9" t="s">
        <v>212</v>
      </c>
      <c r="F5306" s="9" t="s">
        <v>188</v>
      </c>
      <c r="G5306" s="9" t="s">
        <v>213</v>
      </c>
      <c r="H5306" s="9" t="s">
        <v>88</v>
      </c>
      <c r="I5306" s="9" t="s">
        <v>268</v>
      </c>
      <c r="J5306" s="9" t="s">
        <v>8978</v>
      </c>
      <c r="K5306" s="9" t="s">
        <v>303</v>
      </c>
      <c r="L5306" s="9" t="s">
        <v>307</v>
      </c>
      <c r="M5306" s="9" t="s">
        <v>544</v>
      </c>
      <c r="N5306" s="9" t="s">
        <v>197</v>
      </c>
      <c r="O5306" s="9" t="s">
        <v>178</v>
      </c>
      <c r="P5306" s="9" t="s">
        <v>321</v>
      </c>
      <c r="Q5306" s="9" t="s">
        <v>219</v>
      </c>
      <c r="R5306" s="9">
        <v>0</v>
      </c>
      <c r="S5306" s="9">
        <v>23</v>
      </c>
      <c r="T5306" s="9" t="s">
        <v>220</v>
      </c>
      <c r="U5306" s="9" t="s">
        <v>230</v>
      </c>
      <c r="X5306" s="9">
        <f>INDEX(SLA_Policy!$D$2:$D$5,MATCH(F5306,SLA_Policy!$A$2:$A$5,0))</f>
        <v>72</v>
      </c>
      <c r="Y5306" s="9" t="str">
        <f>IF(E5306="Cancelled","Excluded",IF(D5306="",IF((SLA_Policy!$B$8-B5306)*24&gt;X5306,"Open - Breached","Open - On Track"),IF((D5306-B5306)*24&lt;=X5306,"Met","Breached")))</f>
        <v>Met</v>
      </c>
    </row>
    <row r="5307" spans="1:25" x14ac:dyDescent="0.25">
      <c r="A5307" s="9" t="s">
        <v>8979</v>
      </c>
      <c r="B5307" s="23">
        <v>46084.454166666699</v>
      </c>
      <c r="C5307" s="23">
        <v>46084.470138888901</v>
      </c>
      <c r="D5307" s="23">
        <v>46085.364583333299</v>
      </c>
      <c r="E5307" s="9" t="s">
        <v>212</v>
      </c>
      <c r="F5307" s="9" t="s">
        <v>188</v>
      </c>
      <c r="G5307" s="9" t="s">
        <v>213</v>
      </c>
      <c r="H5307" s="9" t="s">
        <v>88</v>
      </c>
      <c r="I5307" s="9" t="s">
        <v>486</v>
      </c>
      <c r="J5307" s="9" t="s">
        <v>7239</v>
      </c>
      <c r="K5307" s="9" t="s">
        <v>246</v>
      </c>
      <c r="L5307" s="9" t="s">
        <v>104</v>
      </c>
      <c r="M5307" s="9" t="s">
        <v>955</v>
      </c>
      <c r="N5307" s="9" t="s">
        <v>198</v>
      </c>
      <c r="O5307" s="9" t="s">
        <v>178</v>
      </c>
      <c r="P5307" s="9" t="s">
        <v>272</v>
      </c>
      <c r="Q5307" s="9" t="s">
        <v>219</v>
      </c>
      <c r="R5307" s="9">
        <v>0</v>
      </c>
      <c r="S5307" s="9">
        <v>32</v>
      </c>
      <c r="U5307" s="9" t="s">
        <v>661</v>
      </c>
      <c r="W5307" s="9">
        <v>4</v>
      </c>
      <c r="X5307" s="9">
        <f>INDEX(SLA_Policy!$D$2:$D$5,MATCH(F5307,SLA_Policy!$A$2:$A$5,0))</f>
        <v>72</v>
      </c>
      <c r="Y5307" s="9" t="str">
        <f>IF(E5307="Cancelled","Excluded",IF(D5307="",IF((SLA_Policy!$B$8-B5307)*24&gt;X5307,"Open - Breached","Open - On Track"),IF((D5307-B5307)*24&lt;=X5307,"Met","Breached")))</f>
        <v>Met</v>
      </c>
    </row>
    <row r="5308" spans="1:25" x14ac:dyDescent="0.25">
      <c r="A5308" s="9" t="s">
        <v>8980</v>
      </c>
      <c r="B5308" s="23">
        <v>46084.474305555603</v>
      </c>
      <c r="C5308" s="23">
        <v>46084.491666666698</v>
      </c>
      <c r="D5308" s="23">
        <v>46086.400694444397</v>
      </c>
      <c r="E5308" s="9" t="s">
        <v>212</v>
      </c>
      <c r="F5308" s="9" t="s">
        <v>188</v>
      </c>
      <c r="G5308" s="9" t="s">
        <v>213</v>
      </c>
      <c r="H5308" s="9" t="s">
        <v>162</v>
      </c>
      <c r="I5308" s="9" t="s">
        <v>345</v>
      </c>
      <c r="J5308" s="9" t="s">
        <v>4651</v>
      </c>
      <c r="K5308" s="9" t="s">
        <v>246</v>
      </c>
      <c r="L5308" s="9" t="s">
        <v>311</v>
      </c>
      <c r="M5308" s="9" t="s">
        <v>4454</v>
      </c>
      <c r="N5308" s="9" t="s">
        <v>197</v>
      </c>
      <c r="O5308" s="9" t="s">
        <v>179</v>
      </c>
      <c r="P5308" s="9" t="s">
        <v>313</v>
      </c>
      <c r="Q5308" s="9" t="s">
        <v>219</v>
      </c>
      <c r="R5308" s="9">
        <v>0</v>
      </c>
      <c r="S5308" s="9">
        <v>10</v>
      </c>
      <c r="U5308" s="9" t="s">
        <v>266</v>
      </c>
      <c r="X5308" s="9">
        <f>INDEX(SLA_Policy!$D$2:$D$5,MATCH(F5308,SLA_Policy!$A$2:$A$5,0))</f>
        <v>72</v>
      </c>
      <c r="Y5308" s="9" t="str">
        <f>IF(E5308="Cancelled","Excluded",IF(D5308="",IF((SLA_Policy!$B$8-B5308)*24&gt;X5308,"Open - Breached","Open - On Track"),IF((D5308-B5308)*24&lt;=X5308,"Met","Breached")))</f>
        <v>Met</v>
      </c>
    </row>
    <row r="5309" spans="1:25" x14ac:dyDescent="0.25">
      <c r="A5309" s="9" t="s">
        <v>8981</v>
      </c>
      <c r="B5309" s="23">
        <v>46084.477083333302</v>
      </c>
      <c r="C5309" s="23">
        <v>46084.490277777797</v>
      </c>
      <c r="D5309" s="23">
        <v>46085.400694444397</v>
      </c>
      <c r="E5309" s="9" t="s">
        <v>212</v>
      </c>
      <c r="F5309" s="9" t="s">
        <v>188</v>
      </c>
      <c r="G5309" s="9" t="s">
        <v>236</v>
      </c>
      <c r="H5309" s="9" t="s">
        <v>161</v>
      </c>
      <c r="I5309" s="9" t="s">
        <v>237</v>
      </c>
      <c r="J5309" s="9" t="s">
        <v>2351</v>
      </c>
      <c r="K5309" s="9" t="s">
        <v>246</v>
      </c>
      <c r="L5309" s="9" t="s">
        <v>293</v>
      </c>
      <c r="M5309" s="9" t="s">
        <v>2043</v>
      </c>
      <c r="N5309" s="9" t="s">
        <v>196</v>
      </c>
      <c r="O5309" s="9" t="s">
        <v>177</v>
      </c>
      <c r="P5309" s="9" t="s">
        <v>300</v>
      </c>
      <c r="Q5309" s="9" t="s">
        <v>219</v>
      </c>
      <c r="R5309" s="9">
        <v>0</v>
      </c>
      <c r="S5309" s="9">
        <v>11</v>
      </c>
      <c r="U5309" s="9" t="s">
        <v>242</v>
      </c>
      <c r="X5309" s="9">
        <f>INDEX(SLA_Policy!$D$2:$D$5,MATCH(F5309,SLA_Policy!$A$2:$A$5,0))</f>
        <v>72</v>
      </c>
      <c r="Y5309" s="9" t="str">
        <f>IF(E5309="Cancelled","Excluded",IF(D5309="",IF((SLA_Policy!$B$8-B5309)*24&gt;X5309,"Open - Breached","Open - On Track"),IF((D5309-B5309)*24&lt;=X5309,"Met","Breached")))</f>
        <v>Met</v>
      </c>
    </row>
    <row r="5310" spans="1:25" x14ac:dyDescent="0.25">
      <c r="A5310" s="9" t="s">
        <v>8982</v>
      </c>
      <c r="B5310" s="23">
        <v>46084.4819444444</v>
      </c>
      <c r="C5310" s="23">
        <v>46084.497222222199</v>
      </c>
      <c r="D5310" s="23">
        <v>46086.381249999999</v>
      </c>
      <c r="E5310" s="9" t="s">
        <v>212</v>
      </c>
      <c r="F5310" s="9" t="s">
        <v>189</v>
      </c>
      <c r="G5310" s="9" t="s">
        <v>236</v>
      </c>
      <c r="H5310" s="9" t="s">
        <v>161</v>
      </c>
      <c r="I5310" s="9" t="s">
        <v>482</v>
      </c>
      <c r="J5310" s="9" t="s">
        <v>6965</v>
      </c>
      <c r="K5310" s="9" t="s">
        <v>246</v>
      </c>
      <c r="L5310" s="9" t="s">
        <v>104</v>
      </c>
      <c r="M5310" s="9" t="s">
        <v>336</v>
      </c>
      <c r="N5310" s="9" t="s">
        <v>196</v>
      </c>
      <c r="O5310" s="9" t="s">
        <v>177</v>
      </c>
      <c r="P5310" s="9" t="s">
        <v>457</v>
      </c>
      <c r="Q5310" s="9" t="s">
        <v>219</v>
      </c>
      <c r="R5310" s="9">
        <v>0</v>
      </c>
      <c r="S5310" s="9">
        <v>25</v>
      </c>
      <c r="U5310" s="9" t="s">
        <v>242</v>
      </c>
      <c r="X5310" s="9">
        <f>INDEX(SLA_Policy!$D$2:$D$5,MATCH(F5310,SLA_Policy!$A$2:$A$5,0))</f>
        <v>120</v>
      </c>
      <c r="Y5310" s="9" t="str">
        <f>IF(E5310="Cancelled","Excluded",IF(D5310="",IF((SLA_Policy!$B$8-B5310)*24&gt;X5310,"Open - Breached","Open - On Track"),IF((D5310-B5310)*24&lt;=X5310,"Met","Breached")))</f>
        <v>Met</v>
      </c>
    </row>
    <row r="5311" spans="1:25" x14ac:dyDescent="0.25">
      <c r="A5311" s="9" t="s">
        <v>8983</v>
      </c>
      <c r="B5311" s="23">
        <v>46084.497916666704</v>
      </c>
      <c r="C5311" s="23">
        <v>46084.505555555603</v>
      </c>
      <c r="D5311" s="23">
        <v>46094.745833333298</v>
      </c>
      <c r="E5311" s="9" t="s">
        <v>212</v>
      </c>
      <c r="F5311" s="9" t="s">
        <v>189</v>
      </c>
      <c r="G5311" s="9" t="s">
        <v>236</v>
      </c>
      <c r="H5311" s="9" t="s">
        <v>163</v>
      </c>
      <c r="I5311" s="9" t="s">
        <v>315</v>
      </c>
      <c r="J5311" s="9" t="s">
        <v>2824</v>
      </c>
      <c r="K5311" s="9" t="s">
        <v>215</v>
      </c>
      <c r="L5311" s="9" t="s">
        <v>351</v>
      </c>
      <c r="M5311" s="9" t="s">
        <v>352</v>
      </c>
      <c r="N5311" s="9" t="s">
        <v>198</v>
      </c>
      <c r="O5311" s="9" t="s">
        <v>180</v>
      </c>
      <c r="P5311" s="9" t="s">
        <v>368</v>
      </c>
      <c r="Q5311" s="9" t="s">
        <v>219</v>
      </c>
      <c r="R5311" s="9">
        <v>0</v>
      </c>
      <c r="S5311" s="9">
        <v>65</v>
      </c>
      <c r="T5311" s="9" t="s">
        <v>229</v>
      </c>
      <c r="U5311" s="9" t="s">
        <v>242</v>
      </c>
      <c r="W5311" s="9">
        <v>3</v>
      </c>
      <c r="X5311" s="9">
        <f>INDEX(SLA_Policy!$D$2:$D$5,MATCH(F5311,SLA_Policy!$A$2:$A$5,0))</f>
        <v>120</v>
      </c>
      <c r="Y5311" s="9" t="str">
        <f>IF(E5311="Cancelled","Excluded",IF(D5311="",IF((SLA_Policy!$B$8-B5311)*24&gt;X5311,"Open - Breached","Open - On Track"),IF((D5311-B5311)*24&lt;=X5311,"Met","Breached")))</f>
        <v>Breached</v>
      </c>
    </row>
    <row r="5312" spans="1:25" x14ac:dyDescent="0.25">
      <c r="A5312" s="9" t="s">
        <v>8984</v>
      </c>
      <c r="B5312" s="23">
        <v>46084.498611111099</v>
      </c>
      <c r="C5312" s="23">
        <v>46084.539583333302</v>
      </c>
      <c r="D5312" s="23">
        <v>46085.695833333302</v>
      </c>
      <c r="E5312" s="9" t="s">
        <v>212</v>
      </c>
      <c r="F5312" s="9" t="s">
        <v>189</v>
      </c>
      <c r="G5312" s="9" t="s">
        <v>213</v>
      </c>
      <c r="H5312" s="9" t="s">
        <v>165</v>
      </c>
      <c r="I5312" s="9" t="s">
        <v>469</v>
      </c>
      <c r="J5312" s="9" t="s">
        <v>8985</v>
      </c>
      <c r="K5312" s="9" t="s">
        <v>262</v>
      </c>
      <c r="L5312" s="9" t="s">
        <v>216</v>
      </c>
      <c r="M5312" s="9" t="s">
        <v>1863</v>
      </c>
      <c r="N5312" s="9" t="s">
        <v>197</v>
      </c>
      <c r="O5312" s="9" t="s">
        <v>176</v>
      </c>
      <c r="P5312" s="9" t="s">
        <v>419</v>
      </c>
      <c r="Q5312" s="9" t="s">
        <v>219</v>
      </c>
      <c r="R5312" s="9">
        <v>0</v>
      </c>
      <c r="S5312" s="9">
        <v>13</v>
      </c>
      <c r="U5312" s="9" t="s">
        <v>266</v>
      </c>
      <c r="W5312" s="9">
        <v>4</v>
      </c>
      <c r="X5312" s="9">
        <f>INDEX(SLA_Policy!$D$2:$D$5,MATCH(F5312,SLA_Policy!$A$2:$A$5,0))</f>
        <v>120</v>
      </c>
      <c r="Y5312" s="9" t="str">
        <f>IF(E5312="Cancelled","Excluded",IF(D5312="",IF((SLA_Policy!$B$8-B5312)*24&gt;X5312,"Open - Breached","Open - On Track"),IF((D5312-B5312)*24&lt;=X5312,"Met","Breached")))</f>
        <v>Met</v>
      </c>
    </row>
    <row r="5313" spans="1:25" x14ac:dyDescent="0.25">
      <c r="A5313" s="9" t="s">
        <v>8986</v>
      </c>
      <c r="B5313" s="23">
        <v>46084.502777777801</v>
      </c>
      <c r="C5313" s="23">
        <v>46084.504166666702</v>
      </c>
      <c r="D5313" s="23">
        <v>46086.529166666704</v>
      </c>
      <c r="E5313" s="9" t="s">
        <v>212</v>
      </c>
      <c r="F5313" s="9" t="s">
        <v>188</v>
      </c>
      <c r="G5313" s="9" t="s">
        <v>213</v>
      </c>
      <c r="H5313" s="9" t="s">
        <v>162</v>
      </c>
      <c r="I5313" s="9" t="s">
        <v>244</v>
      </c>
      <c r="J5313" s="9" t="s">
        <v>4849</v>
      </c>
      <c r="K5313" s="9" t="s">
        <v>246</v>
      </c>
      <c r="L5313" s="9" t="s">
        <v>226</v>
      </c>
      <c r="M5313" s="9" t="s">
        <v>1841</v>
      </c>
      <c r="N5313" s="9" t="s">
        <v>200</v>
      </c>
      <c r="O5313" s="9" t="s">
        <v>179</v>
      </c>
      <c r="P5313" s="9" t="s">
        <v>264</v>
      </c>
      <c r="Q5313" s="9" t="s">
        <v>219</v>
      </c>
      <c r="R5313" s="9">
        <v>2</v>
      </c>
      <c r="S5313" s="9">
        <v>57</v>
      </c>
      <c r="U5313" s="9" t="s">
        <v>376</v>
      </c>
      <c r="W5313" s="9">
        <v>3</v>
      </c>
      <c r="X5313" s="9">
        <f>INDEX(SLA_Policy!$D$2:$D$5,MATCH(F5313,SLA_Policy!$A$2:$A$5,0))</f>
        <v>72</v>
      </c>
      <c r="Y5313" s="9" t="str">
        <f>IF(E5313="Cancelled","Excluded",IF(D5313="",IF((SLA_Policy!$B$8-B5313)*24&gt;X5313,"Open - Breached","Open - On Track"),IF((D5313-B5313)*24&lt;=X5313,"Met","Breached")))</f>
        <v>Met</v>
      </c>
    </row>
    <row r="5314" spans="1:25" x14ac:dyDescent="0.25">
      <c r="A5314" s="9" t="s">
        <v>8987</v>
      </c>
      <c r="B5314" s="23">
        <v>46084.504166666702</v>
      </c>
      <c r="C5314" s="23">
        <v>46084.515277777798</v>
      </c>
      <c r="D5314" s="23">
        <v>46084.532638888901</v>
      </c>
      <c r="E5314" s="9" t="s">
        <v>212</v>
      </c>
      <c r="F5314" s="9" t="s">
        <v>188</v>
      </c>
      <c r="G5314" s="9" t="s">
        <v>213</v>
      </c>
      <c r="H5314" s="9" t="s">
        <v>88</v>
      </c>
      <c r="I5314" s="9" t="s">
        <v>92</v>
      </c>
      <c r="J5314" s="9" t="s">
        <v>4941</v>
      </c>
      <c r="K5314" s="9" t="s">
        <v>225</v>
      </c>
      <c r="L5314" s="9" t="s">
        <v>226</v>
      </c>
      <c r="M5314" s="9" t="s">
        <v>1604</v>
      </c>
      <c r="N5314" s="9" t="s">
        <v>198</v>
      </c>
      <c r="O5314" s="9" t="s">
        <v>178</v>
      </c>
      <c r="P5314" s="9" t="s">
        <v>414</v>
      </c>
      <c r="Q5314" s="9" t="s">
        <v>219</v>
      </c>
      <c r="R5314" s="9">
        <v>0</v>
      </c>
      <c r="S5314" s="9">
        <v>33</v>
      </c>
      <c r="T5314" s="9" t="s">
        <v>229</v>
      </c>
      <c r="U5314" s="9" t="s">
        <v>230</v>
      </c>
      <c r="W5314" s="9">
        <v>5</v>
      </c>
      <c r="X5314" s="9">
        <f>INDEX(SLA_Policy!$D$2:$D$5,MATCH(F5314,SLA_Policy!$A$2:$A$5,0))</f>
        <v>72</v>
      </c>
      <c r="Y5314" s="9" t="str">
        <f>IF(E5314="Cancelled","Excluded",IF(D5314="",IF((SLA_Policy!$B$8-B5314)*24&gt;X5314,"Open - Breached","Open - On Track"),IF((D5314-B5314)*24&lt;=X5314,"Met","Breached")))</f>
        <v>Met</v>
      </c>
    </row>
    <row r="5315" spans="1:25" x14ac:dyDescent="0.25">
      <c r="A5315" s="9" t="s">
        <v>8988</v>
      </c>
      <c r="B5315" s="23">
        <v>46084.539583333302</v>
      </c>
      <c r="C5315" s="23">
        <v>46084.542361111096</v>
      </c>
      <c r="D5315" s="23">
        <v>46084.605555555601</v>
      </c>
      <c r="E5315" s="9" t="s">
        <v>212</v>
      </c>
      <c r="F5315" s="9" t="s">
        <v>188</v>
      </c>
      <c r="G5315" s="9" t="s">
        <v>213</v>
      </c>
      <c r="H5315" s="9" t="s">
        <v>161</v>
      </c>
      <c r="I5315" s="9" t="s">
        <v>389</v>
      </c>
      <c r="J5315" s="9" t="s">
        <v>767</v>
      </c>
      <c r="K5315" s="9" t="s">
        <v>215</v>
      </c>
      <c r="L5315" s="9" t="s">
        <v>293</v>
      </c>
      <c r="M5315" s="9" t="s">
        <v>4076</v>
      </c>
      <c r="N5315" s="9" t="s">
        <v>199</v>
      </c>
      <c r="O5315" s="9" t="s">
        <v>116</v>
      </c>
      <c r="P5315" s="9" t="s">
        <v>342</v>
      </c>
      <c r="Q5315" s="9" t="s">
        <v>219</v>
      </c>
      <c r="R5315" s="9">
        <v>0</v>
      </c>
      <c r="S5315" s="9">
        <v>3</v>
      </c>
      <c r="U5315" s="9" t="s">
        <v>221</v>
      </c>
      <c r="X5315" s="9">
        <f>INDEX(SLA_Policy!$D$2:$D$5,MATCH(F5315,SLA_Policy!$A$2:$A$5,0))</f>
        <v>72</v>
      </c>
      <c r="Y5315" s="9" t="str">
        <f>IF(E5315="Cancelled","Excluded",IF(D5315="",IF((SLA_Policy!$B$8-B5315)*24&gt;X5315,"Open - Breached","Open - On Track"),IF((D5315-B5315)*24&lt;=X5315,"Met","Breached")))</f>
        <v>Met</v>
      </c>
    </row>
    <row r="5316" spans="1:25" x14ac:dyDescent="0.25">
      <c r="A5316" s="9" t="s">
        <v>8989</v>
      </c>
      <c r="B5316" s="23">
        <v>46084.558333333298</v>
      </c>
      <c r="C5316" s="23">
        <v>46084.604861111096</v>
      </c>
      <c r="D5316" s="23">
        <v>46084.663194444503</v>
      </c>
      <c r="E5316" s="9" t="s">
        <v>212</v>
      </c>
      <c r="F5316" s="9" t="s">
        <v>189</v>
      </c>
      <c r="G5316" s="9" t="s">
        <v>213</v>
      </c>
      <c r="H5316" s="9" t="s">
        <v>162</v>
      </c>
      <c r="I5316" s="9" t="s">
        <v>393</v>
      </c>
      <c r="J5316" s="9" t="s">
        <v>8066</v>
      </c>
      <c r="K5316" s="9" t="s">
        <v>303</v>
      </c>
      <c r="L5316" s="9" t="s">
        <v>216</v>
      </c>
      <c r="M5316" s="9" t="s">
        <v>2333</v>
      </c>
      <c r="N5316" s="9" t="s">
        <v>196</v>
      </c>
      <c r="O5316" s="9" t="s">
        <v>116</v>
      </c>
      <c r="P5316" s="9" t="s">
        <v>525</v>
      </c>
      <c r="Q5316" s="9" t="s">
        <v>219</v>
      </c>
      <c r="R5316" s="9">
        <v>0</v>
      </c>
      <c r="S5316" s="9">
        <v>6</v>
      </c>
      <c r="U5316" s="9" t="s">
        <v>266</v>
      </c>
      <c r="X5316" s="9">
        <f>INDEX(SLA_Policy!$D$2:$D$5,MATCH(F5316,SLA_Policy!$A$2:$A$5,0))</f>
        <v>120</v>
      </c>
      <c r="Y5316" s="9" t="str">
        <f>IF(E5316="Cancelled","Excluded",IF(D5316="",IF((SLA_Policy!$B$8-B5316)*24&gt;X5316,"Open - Breached","Open - On Track"),IF((D5316-B5316)*24&lt;=X5316,"Met","Breached")))</f>
        <v>Met</v>
      </c>
    </row>
    <row r="5317" spans="1:25" x14ac:dyDescent="0.25">
      <c r="A5317" s="9" t="s">
        <v>8990</v>
      </c>
      <c r="B5317" s="23">
        <v>46084.563194444498</v>
      </c>
      <c r="C5317" s="23">
        <v>46084.6381944444</v>
      </c>
      <c r="D5317" s="23">
        <v>46090.387499999997</v>
      </c>
      <c r="E5317" s="9" t="s">
        <v>212</v>
      </c>
      <c r="F5317" s="9" t="s">
        <v>189</v>
      </c>
      <c r="G5317" s="9" t="s">
        <v>213</v>
      </c>
      <c r="H5317" s="9" t="s">
        <v>165</v>
      </c>
      <c r="I5317" s="9" t="s">
        <v>567</v>
      </c>
      <c r="J5317" s="9" t="s">
        <v>5550</v>
      </c>
      <c r="K5317" s="9" t="s">
        <v>225</v>
      </c>
      <c r="L5317" s="9" t="s">
        <v>104</v>
      </c>
      <c r="M5317" s="9" t="s">
        <v>3171</v>
      </c>
      <c r="N5317" s="9" t="s">
        <v>196</v>
      </c>
      <c r="O5317" s="9" t="s">
        <v>176</v>
      </c>
      <c r="P5317" s="9" t="s">
        <v>570</v>
      </c>
      <c r="Q5317" s="9" t="s">
        <v>219</v>
      </c>
      <c r="R5317" s="9">
        <v>0</v>
      </c>
      <c r="S5317" s="9">
        <v>18</v>
      </c>
      <c r="U5317" s="9" t="s">
        <v>230</v>
      </c>
      <c r="X5317" s="9">
        <f>INDEX(SLA_Policy!$D$2:$D$5,MATCH(F5317,SLA_Policy!$A$2:$A$5,0))</f>
        <v>120</v>
      </c>
      <c r="Y5317" s="9" t="str">
        <f>IF(E5317="Cancelled","Excluded",IF(D5317="",IF((SLA_Policy!$B$8-B5317)*24&gt;X5317,"Open - Breached","Open - On Track"),IF((D5317-B5317)*24&lt;=X5317,"Met","Breached")))</f>
        <v>Breached</v>
      </c>
    </row>
    <row r="5318" spans="1:25" x14ac:dyDescent="0.25">
      <c r="A5318" s="9" t="s">
        <v>8991</v>
      </c>
      <c r="B5318" s="23">
        <v>46084.586805555598</v>
      </c>
      <c r="C5318" s="23">
        <v>46084.6</v>
      </c>
      <c r="D5318" s="23">
        <v>46085.690972222197</v>
      </c>
      <c r="E5318" s="9" t="s">
        <v>212</v>
      </c>
      <c r="F5318" s="9" t="s">
        <v>188</v>
      </c>
      <c r="G5318" s="9" t="s">
        <v>213</v>
      </c>
      <c r="H5318" s="9" t="s">
        <v>163</v>
      </c>
      <c r="I5318" s="9" t="s">
        <v>405</v>
      </c>
      <c r="J5318" s="9" t="s">
        <v>884</v>
      </c>
      <c r="K5318" s="9" t="s">
        <v>246</v>
      </c>
      <c r="L5318" s="9" t="s">
        <v>311</v>
      </c>
      <c r="M5318" s="9" t="s">
        <v>2212</v>
      </c>
      <c r="N5318" s="9" t="s">
        <v>197</v>
      </c>
      <c r="O5318" s="9" t="s">
        <v>176</v>
      </c>
      <c r="P5318" s="9" t="s">
        <v>330</v>
      </c>
      <c r="Q5318" s="9" t="s">
        <v>219</v>
      </c>
      <c r="R5318" s="9">
        <v>0</v>
      </c>
      <c r="S5318" s="9">
        <v>21</v>
      </c>
      <c r="U5318" s="9" t="s">
        <v>230</v>
      </c>
      <c r="W5318" s="9">
        <v>4</v>
      </c>
      <c r="X5318" s="9">
        <f>INDEX(SLA_Policy!$D$2:$D$5,MATCH(F5318,SLA_Policy!$A$2:$A$5,0))</f>
        <v>72</v>
      </c>
      <c r="Y5318" s="9" t="str">
        <f>IF(E5318="Cancelled","Excluded",IF(D5318="",IF((SLA_Policy!$B$8-B5318)*24&gt;X5318,"Open - Breached","Open - On Track"),IF((D5318-B5318)*24&lt;=X5318,"Met","Breached")))</f>
        <v>Met</v>
      </c>
    </row>
    <row r="5319" spans="1:25" x14ac:dyDescent="0.25">
      <c r="A5319" s="9" t="s">
        <v>8992</v>
      </c>
      <c r="B5319" s="23">
        <v>46084.594444444498</v>
      </c>
      <c r="C5319" s="23">
        <v>46084.605555555601</v>
      </c>
      <c r="D5319" s="23">
        <v>46087.295138888898</v>
      </c>
      <c r="E5319" s="9" t="s">
        <v>212</v>
      </c>
      <c r="F5319" s="9" t="s">
        <v>188</v>
      </c>
      <c r="G5319" s="9" t="s">
        <v>213</v>
      </c>
      <c r="H5319" s="9" t="s">
        <v>163</v>
      </c>
      <c r="I5319" s="9" t="s">
        <v>223</v>
      </c>
      <c r="J5319" s="9" t="s">
        <v>7610</v>
      </c>
      <c r="K5319" s="9" t="s">
        <v>303</v>
      </c>
      <c r="L5319" s="9" t="s">
        <v>395</v>
      </c>
      <c r="M5319" s="9" t="s">
        <v>2571</v>
      </c>
      <c r="N5319" s="9" t="s">
        <v>196</v>
      </c>
      <c r="O5319" s="9" t="s">
        <v>180</v>
      </c>
      <c r="P5319" s="9" t="s">
        <v>318</v>
      </c>
      <c r="Q5319" s="9" t="s">
        <v>273</v>
      </c>
      <c r="R5319" s="9">
        <v>0</v>
      </c>
      <c r="S5319" s="9">
        <v>100</v>
      </c>
      <c r="T5319" s="9" t="s">
        <v>136</v>
      </c>
      <c r="U5319" s="9" t="s">
        <v>230</v>
      </c>
      <c r="X5319" s="9">
        <f>INDEX(SLA_Policy!$D$2:$D$5,MATCH(F5319,SLA_Policy!$A$2:$A$5,0))</f>
        <v>72</v>
      </c>
      <c r="Y5319" s="9" t="str">
        <f>IF(E5319="Cancelled","Excluded",IF(D5319="",IF((SLA_Policy!$B$8-B5319)*24&gt;X5319,"Open - Breached","Open - On Track"),IF((D5319-B5319)*24&lt;=X5319,"Met","Breached")))</f>
        <v>Met</v>
      </c>
    </row>
    <row r="5320" spans="1:25" x14ac:dyDescent="0.25">
      <c r="A5320" s="9" t="s">
        <v>8993</v>
      </c>
      <c r="B5320" s="23">
        <v>46084.601388888899</v>
      </c>
      <c r="C5320" s="23">
        <v>46084.6472222222</v>
      </c>
      <c r="D5320" s="23">
        <v>46085.660416666702</v>
      </c>
      <c r="E5320" s="9" t="s">
        <v>212</v>
      </c>
      <c r="F5320" s="9" t="s">
        <v>188</v>
      </c>
      <c r="G5320" s="9" t="s">
        <v>213</v>
      </c>
      <c r="H5320" s="9" t="s">
        <v>163</v>
      </c>
      <c r="I5320" s="9" t="s">
        <v>250</v>
      </c>
      <c r="J5320" s="9" t="s">
        <v>821</v>
      </c>
      <c r="K5320" s="9" t="s">
        <v>246</v>
      </c>
      <c r="L5320" s="9" t="s">
        <v>226</v>
      </c>
      <c r="M5320" s="9" t="s">
        <v>1841</v>
      </c>
      <c r="N5320" s="9" t="s">
        <v>196</v>
      </c>
      <c r="O5320" s="9" t="s">
        <v>176</v>
      </c>
      <c r="P5320" s="9" t="s">
        <v>253</v>
      </c>
      <c r="Q5320" s="9" t="s">
        <v>219</v>
      </c>
      <c r="R5320" s="9">
        <v>0</v>
      </c>
      <c r="S5320" s="9">
        <v>12</v>
      </c>
      <c r="T5320" s="9" t="s">
        <v>229</v>
      </c>
      <c r="U5320" s="9" t="s">
        <v>230</v>
      </c>
      <c r="W5320" s="9">
        <v>5</v>
      </c>
      <c r="X5320" s="9">
        <f>INDEX(SLA_Policy!$D$2:$D$5,MATCH(F5320,SLA_Policy!$A$2:$A$5,0))</f>
        <v>72</v>
      </c>
      <c r="Y5320" s="9" t="str">
        <f>IF(E5320="Cancelled","Excluded",IF(D5320="",IF((SLA_Policy!$B$8-B5320)*24&gt;X5320,"Open - Breached","Open - On Track"),IF((D5320-B5320)*24&lt;=X5320,"Met","Breached")))</f>
        <v>Met</v>
      </c>
    </row>
    <row r="5321" spans="1:25" x14ac:dyDescent="0.25">
      <c r="A5321" s="9" t="s">
        <v>8994</v>
      </c>
      <c r="B5321" s="23">
        <v>46084.622916666704</v>
      </c>
      <c r="C5321" s="23">
        <v>46084.627777777801</v>
      </c>
      <c r="D5321" s="23">
        <v>46085.404861111099</v>
      </c>
      <c r="E5321" s="9" t="s">
        <v>212</v>
      </c>
      <c r="F5321" s="9" t="s">
        <v>188</v>
      </c>
      <c r="G5321" s="9" t="s">
        <v>236</v>
      </c>
      <c r="H5321" s="9" t="s">
        <v>162</v>
      </c>
      <c r="I5321" s="9" t="s">
        <v>280</v>
      </c>
      <c r="J5321" s="9" t="s">
        <v>2591</v>
      </c>
      <c r="K5321" s="9" t="s">
        <v>215</v>
      </c>
      <c r="L5321" s="9" t="s">
        <v>270</v>
      </c>
      <c r="M5321" s="9" t="s">
        <v>1648</v>
      </c>
      <c r="N5321" s="9" t="s">
        <v>196</v>
      </c>
      <c r="O5321" s="9" t="s">
        <v>179</v>
      </c>
      <c r="P5321" s="9" t="s">
        <v>264</v>
      </c>
      <c r="Q5321" s="9" t="s">
        <v>273</v>
      </c>
      <c r="R5321" s="9">
        <v>0</v>
      </c>
      <c r="S5321" s="9">
        <v>33</v>
      </c>
      <c r="U5321" s="9" t="s">
        <v>242</v>
      </c>
      <c r="X5321" s="9">
        <f>INDEX(SLA_Policy!$D$2:$D$5,MATCH(F5321,SLA_Policy!$A$2:$A$5,0))</f>
        <v>72</v>
      </c>
      <c r="Y5321" s="9" t="str">
        <f>IF(E5321="Cancelled","Excluded",IF(D5321="",IF((SLA_Policy!$B$8-B5321)*24&gt;X5321,"Open - Breached","Open - On Track"),IF((D5321-B5321)*24&lt;=X5321,"Met","Breached")))</f>
        <v>Met</v>
      </c>
    </row>
    <row r="5322" spans="1:25" x14ac:dyDescent="0.25">
      <c r="A5322" s="9" t="s">
        <v>8995</v>
      </c>
      <c r="B5322" s="23">
        <v>46084.627777777801</v>
      </c>
      <c r="C5322" s="23">
        <v>46084.629861111098</v>
      </c>
      <c r="D5322" s="23">
        <v>46084.854166666701</v>
      </c>
      <c r="E5322" s="9" t="s">
        <v>212</v>
      </c>
      <c r="F5322" s="9" t="s">
        <v>187</v>
      </c>
      <c r="G5322" s="9" t="s">
        <v>213</v>
      </c>
      <c r="H5322" s="9" t="s">
        <v>163</v>
      </c>
      <c r="I5322" s="9" t="s">
        <v>250</v>
      </c>
      <c r="J5322" s="9" t="s">
        <v>251</v>
      </c>
      <c r="K5322" s="9" t="s">
        <v>246</v>
      </c>
      <c r="L5322" s="9" t="s">
        <v>216</v>
      </c>
      <c r="M5322" s="9" t="s">
        <v>7261</v>
      </c>
      <c r="N5322" s="9" t="s">
        <v>197</v>
      </c>
      <c r="O5322" s="9" t="s">
        <v>176</v>
      </c>
      <c r="P5322" s="9" t="s">
        <v>228</v>
      </c>
      <c r="Q5322" s="9" t="s">
        <v>273</v>
      </c>
      <c r="R5322" s="9">
        <v>0</v>
      </c>
      <c r="S5322" s="9">
        <v>14</v>
      </c>
      <c r="T5322" s="9" t="s">
        <v>220</v>
      </c>
      <c r="U5322" s="9" t="s">
        <v>230</v>
      </c>
      <c r="X5322" s="9">
        <f>INDEX(SLA_Policy!$D$2:$D$5,MATCH(F5322,SLA_Policy!$A$2:$A$5,0))</f>
        <v>8</v>
      </c>
      <c r="Y5322" s="9" t="str">
        <f>IF(E5322="Cancelled","Excluded",IF(D5322="",IF((SLA_Policy!$B$8-B5322)*24&gt;X5322,"Open - Breached","Open - On Track"),IF((D5322-B5322)*24&lt;=X5322,"Met","Breached")))</f>
        <v>Met</v>
      </c>
    </row>
    <row r="5323" spans="1:25" x14ac:dyDescent="0.25">
      <c r="A5323" s="9" t="s">
        <v>8996</v>
      </c>
      <c r="B5323" s="23">
        <v>46084.638888888898</v>
      </c>
      <c r="C5323" s="23">
        <v>46084.641666666699</v>
      </c>
      <c r="D5323" s="23">
        <v>46084.721527777801</v>
      </c>
      <c r="E5323" s="9" t="s">
        <v>212</v>
      </c>
      <c r="F5323" s="9" t="s">
        <v>186</v>
      </c>
      <c r="G5323" s="9" t="s">
        <v>213</v>
      </c>
      <c r="H5323" s="9" t="s">
        <v>162</v>
      </c>
      <c r="I5323" s="9" t="s">
        <v>393</v>
      </c>
      <c r="J5323" s="9" t="s">
        <v>874</v>
      </c>
      <c r="K5323" s="9" t="s">
        <v>246</v>
      </c>
      <c r="L5323" s="9" t="s">
        <v>307</v>
      </c>
      <c r="M5323" s="9" t="s">
        <v>3710</v>
      </c>
      <c r="N5323" s="9" t="s">
        <v>196</v>
      </c>
      <c r="O5323" s="9" t="s">
        <v>116</v>
      </c>
      <c r="P5323" s="9" t="s">
        <v>295</v>
      </c>
      <c r="Q5323" s="9" t="s">
        <v>273</v>
      </c>
      <c r="R5323" s="9">
        <v>0</v>
      </c>
      <c r="S5323" s="9">
        <v>17</v>
      </c>
      <c r="U5323" s="9" t="s">
        <v>376</v>
      </c>
      <c r="X5323" s="9">
        <f>INDEX(SLA_Policy!$D$2:$D$5,MATCH(F5323,SLA_Policy!$A$2:$A$5,0))</f>
        <v>4</v>
      </c>
      <c r="Y5323" s="9" t="str">
        <f>IF(E5323="Cancelled","Excluded",IF(D5323="",IF((SLA_Policy!$B$8-B5323)*24&gt;X5323,"Open - Breached","Open - On Track"),IF((D5323-B5323)*24&lt;=X5323,"Met","Breached")))</f>
        <v>Met</v>
      </c>
    </row>
    <row r="5324" spans="1:25" x14ac:dyDescent="0.25">
      <c r="A5324" s="9" t="s">
        <v>8997</v>
      </c>
      <c r="B5324" s="23">
        <v>46084.65625</v>
      </c>
      <c r="C5324" s="23">
        <v>46085.3</v>
      </c>
      <c r="D5324" s="23">
        <v>46085.302777777797</v>
      </c>
      <c r="E5324" s="9" t="s">
        <v>212</v>
      </c>
      <c r="F5324" s="9" t="s">
        <v>189</v>
      </c>
      <c r="G5324" s="9" t="s">
        <v>213</v>
      </c>
      <c r="H5324" s="9" t="s">
        <v>161</v>
      </c>
      <c r="I5324" s="9" t="s">
        <v>454</v>
      </c>
      <c r="J5324" s="9" t="s">
        <v>8998</v>
      </c>
      <c r="K5324" s="9" t="s">
        <v>246</v>
      </c>
      <c r="L5324" s="9" t="s">
        <v>311</v>
      </c>
      <c r="M5324" s="9" t="s">
        <v>2613</v>
      </c>
      <c r="N5324" s="9" t="s">
        <v>196</v>
      </c>
      <c r="O5324" s="9" t="s">
        <v>116</v>
      </c>
      <c r="P5324" s="9" t="s">
        <v>551</v>
      </c>
      <c r="Q5324" s="9" t="s">
        <v>219</v>
      </c>
      <c r="R5324" s="9">
        <v>0</v>
      </c>
      <c r="S5324" s="9">
        <v>11</v>
      </c>
      <c r="U5324" s="9" t="s">
        <v>221</v>
      </c>
      <c r="X5324" s="9">
        <f>INDEX(SLA_Policy!$D$2:$D$5,MATCH(F5324,SLA_Policy!$A$2:$A$5,0))</f>
        <v>120</v>
      </c>
      <c r="Y5324" s="9" t="str">
        <f>IF(E5324="Cancelled","Excluded",IF(D5324="",IF((SLA_Policy!$B$8-B5324)*24&gt;X5324,"Open - Breached","Open - On Track"),IF((D5324-B5324)*24&lt;=X5324,"Met","Breached")))</f>
        <v>Met</v>
      </c>
    </row>
    <row r="5325" spans="1:25" x14ac:dyDescent="0.25">
      <c r="A5325" s="9" t="s">
        <v>8999</v>
      </c>
      <c r="B5325" s="23">
        <v>46084.659027777801</v>
      </c>
      <c r="C5325" s="23">
        <v>46084.686805555597</v>
      </c>
      <c r="D5325" s="23">
        <v>46084.717361111099</v>
      </c>
      <c r="E5325" s="9" t="s">
        <v>212</v>
      </c>
      <c r="F5325" s="9" t="s">
        <v>188</v>
      </c>
      <c r="G5325" s="9" t="s">
        <v>213</v>
      </c>
      <c r="H5325" s="9" t="s">
        <v>161</v>
      </c>
      <c r="I5325" s="9" t="s">
        <v>389</v>
      </c>
      <c r="J5325" s="9" t="s">
        <v>1581</v>
      </c>
      <c r="K5325" s="9" t="s">
        <v>246</v>
      </c>
      <c r="L5325" s="9" t="s">
        <v>104</v>
      </c>
      <c r="M5325" s="9" t="s">
        <v>814</v>
      </c>
      <c r="N5325" s="9" t="s">
        <v>199</v>
      </c>
      <c r="O5325" s="9" t="s">
        <v>116</v>
      </c>
      <c r="P5325" s="9" t="s">
        <v>258</v>
      </c>
      <c r="Q5325" s="9" t="s">
        <v>219</v>
      </c>
      <c r="R5325" s="9">
        <v>0</v>
      </c>
      <c r="S5325" s="9">
        <v>5</v>
      </c>
      <c r="U5325" s="9" t="s">
        <v>221</v>
      </c>
      <c r="X5325" s="9">
        <f>INDEX(SLA_Policy!$D$2:$D$5,MATCH(F5325,SLA_Policy!$A$2:$A$5,0))</f>
        <v>72</v>
      </c>
      <c r="Y5325" s="9" t="str">
        <f>IF(E5325="Cancelled","Excluded",IF(D5325="",IF((SLA_Policy!$B$8-B5325)*24&gt;X5325,"Open - Breached","Open - On Track"),IF((D5325-B5325)*24&lt;=X5325,"Met","Breached")))</f>
        <v>Met</v>
      </c>
    </row>
    <row r="5326" spans="1:25" x14ac:dyDescent="0.25">
      <c r="A5326" s="9" t="s">
        <v>9000</v>
      </c>
      <c r="B5326" s="23">
        <v>46084.693749999999</v>
      </c>
      <c r="C5326" s="23">
        <v>46084.697916666701</v>
      </c>
      <c r="D5326" s="23">
        <v>46085.432638888902</v>
      </c>
      <c r="E5326" s="9" t="s">
        <v>212</v>
      </c>
      <c r="F5326" s="9" t="s">
        <v>188</v>
      </c>
      <c r="G5326" s="9" t="s">
        <v>213</v>
      </c>
      <c r="H5326" s="9" t="s">
        <v>163</v>
      </c>
      <c r="I5326" s="9" t="s">
        <v>250</v>
      </c>
      <c r="J5326" s="9" t="s">
        <v>2119</v>
      </c>
      <c r="K5326" s="9" t="s">
        <v>225</v>
      </c>
      <c r="L5326" s="9" t="s">
        <v>226</v>
      </c>
      <c r="M5326" s="9" t="s">
        <v>2672</v>
      </c>
      <c r="N5326" s="9" t="s">
        <v>198</v>
      </c>
      <c r="O5326" s="9" t="s">
        <v>176</v>
      </c>
      <c r="P5326" s="9" t="s">
        <v>570</v>
      </c>
      <c r="Q5326" s="9" t="s">
        <v>219</v>
      </c>
      <c r="R5326" s="9">
        <v>0</v>
      </c>
      <c r="S5326" s="9">
        <v>30</v>
      </c>
      <c r="T5326" s="9" t="s">
        <v>229</v>
      </c>
      <c r="U5326" s="9" t="s">
        <v>230</v>
      </c>
      <c r="W5326" s="9">
        <v>5</v>
      </c>
      <c r="X5326" s="9">
        <f>INDEX(SLA_Policy!$D$2:$D$5,MATCH(F5326,SLA_Policy!$A$2:$A$5,0))</f>
        <v>72</v>
      </c>
      <c r="Y5326" s="9" t="str">
        <f>IF(E5326="Cancelled","Excluded",IF(D5326="",IF((SLA_Policy!$B$8-B5326)*24&gt;X5326,"Open - Breached","Open - On Track"),IF((D5326-B5326)*24&lt;=X5326,"Met","Breached")))</f>
        <v>Met</v>
      </c>
    </row>
    <row r="5327" spans="1:25" x14ac:dyDescent="0.25">
      <c r="A5327" s="9" t="s">
        <v>9001</v>
      </c>
      <c r="B5327" s="23">
        <v>46084.715972222199</v>
      </c>
      <c r="C5327" s="23">
        <v>46084.726388888899</v>
      </c>
      <c r="D5327" s="23">
        <v>46085.3256944444</v>
      </c>
      <c r="E5327" s="9" t="s">
        <v>212</v>
      </c>
      <c r="F5327" s="9" t="s">
        <v>188</v>
      </c>
      <c r="G5327" s="9" t="s">
        <v>213</v>
      </c>
      <c r="H5327" s="9" t="s">
        <v>164</v>
      </c>
      <c r="I5327" s="9" t="s">
        <v>260</v>
      </c>
      <c r="J5327" s="9" t="s">
        <v>9002</v>
      </c>
      <c r="K5327" s="9" t="s">
        <v>410</v>
      </c>
      <c r="L5327" s="9" t="s">
        <v>307</v>
      </c>
      <c r="M5327" s="9" t="s">
        <v>787</v>
      </c>
      <c r="N5327" s="9" t="s">
        <v>196</v>
      </c>
      <c r="O5327" s="9" t="s">
        <v>179</v>
      </c>
      <c r="P5327" s="9" t="s">
        <v>264</v>
      </c>
      <c r="Q5327" s="9" t="s">
        <v>219</v>
      </c>
      <c r="R5327" s="9">
        <v>0</v>
      </c>
      <c r="S5327" s="9">
        <v>29</v>
      </c>
      <c r="T5327" s="9" t="s">
        <v>265</v>
      </c>
      <c r="U5327" s="9" t="s">
        <v>290</v>
      </c>
      <c r="X5327" s="9">
        <f>INDEX(SLA_Policy!$D$2:$D$5,MATCH(F5327,SLA_Policy!$A$2:$A$5,0))</f>
        <v>72</v>
      </c>
      <c r="Y5327" s="9" t="str">
        <f>IF(E5327="Cancelled","Excluded",IF(D5327="",IF((SLA_Policy!$B$8-B5327)*24&gt;X5327,"Open - Breached","Open - On Track"),IF((D5327-B5327)*24&lt;=X5327,"Met","Breached")))</f>
        <v>Met</v>
      </c>
    </row>
    <row r="5328" spans="1:25" x14ac:dyDescent="0.25">
      <c r="A5328" s="9" t="s">
        <v>9003</v>
      </c>
      <c r="B5328" s="23">
        <v>46084.7319444444</v>
      </c>
      <c r="C5328" s="23">
        <v>46084.7722222222</v>
      </c>
      <c r="D5328" s="23">
        <v>46085.390972222202</v>
      </c>
      <c r="E5328" s="9" t="s">
        <v>212</v>
      </c>
      <c r="F5328" s="9" t="s">
        <v>188</v>
      </c>
      <c r="G5328" s="9" t="s">
        <v>213</v>
      </c>
      <c r="H5328" s="9" t="s">
        <v>164</v>
      </c>
      <c r="I5328" s="9" t="s">
        <v>260</v>
      </c>
      <c r="J5328" s="9" t="s">
        <v>9004</v>
      </c>
      <c r="K5328" s="9" t="s">
        <v>410</v>
      </c>
      <c r="L5328" s="9" t="s">
        <v>307</v>
      </c>
      <c r="M5328" s="9" t="s">
        <v>787</v>
      </c>
      <c r="N5328" s="9" t="s">
        <v>197</v>
      </c>
      <c r="O5328" s="9" t="s">
        <v>179</v>
      </c>
      <c r="P5328" s="9" t="s">
        <v>284</v>
      </c>
      <c r="Q5328" s="9" t="s">
        <v>219</v>
      </c>
      <c r="R5328" s="9">
        <v>0</v>
      </c>
      <c r="S5328" s="9">
        <v>68</v>
      </c>
      <c r="T5328" s="9" t="s">
        <v>265</v>
      </c>
      <c r="U5328" s="9" t="s">
        <v>266</v>
      </c>
      <c r="X5328" s="9">
        <f>INDEX(SLA_Policy!$D$2:$D$5,MATCH(F5328,SLA_Policy!$A$2:$A$5,0))</f>
        <v>72</v>
      </c>
      <c r="Y5328" s="9" t="str">
        <f>IF(E5328="Cancelled","Excluded",IF(D5328="",IF((SLA_Policy!$B$8-B5328)*24&gt;X5328,"Open - Breached","Open - On Track"),IF((D5328-B5328)*24&lt;=X5328,"Met","Breached")))</f>
        <v>Met</v>
      </c>
    </row>
    <row r="5329" spans="1:25" x14ac:dyDescent="0.25">
      <c r="A5329" s="9" t="s">
        <v>9005</v>
      </c>
      <c r="B5329" s="23">
        <v>46084.809722222199</v>
      </c>
      <c r="C5329" s="23">
        <v>46085.345138888901</v>
      </c>
      <c r="D5329" s="23">
        <v>46085.362500000003</v>
      </c>
      <c r="E5329" s="9" t="s">
        <v>212</v>
      </c>
      <c r="F5329" s="9" t="s">
        <v>187</v>
      </c>
      <c r="G5329" s="9" t="s">
        <v>236</v>
      </c>
      <c r="H5329" s="9" t="s">
        <v>167</v>
      </c>
      <c r="I5329" s="9" t="s">
        <v>255</v>
      </c>
      <c r="J5329" s="9" t="s">
        <v>4276</v>
      </c>
      <c r="K5329" s="9" t="s">
        <v>246</v>
      </c>
      <c r="L5329" s="9" t="s">
        <v>395</v>
      </c>
      <c r="M5329" s="9" t="s">
        <v>531</v>
      </c>
      <c r="N5329" s="9" t="s">
        <v>196</v>
      </c>
      <c r="O5329" s="9" t="s">
        <v>116</v>
      </c>
      <c r="P5329" s="9" t="s">
        <v>218</v>
      </c>
      <c r="Q5329" s="9" t="s">
        <v>219</v>
      </c>
      <c r="R5329" s="9">
        <v>0</v>
      </c>
      <c r="S5329" s="9">
        <v>16</v>
      </c>
      <c r="U5329" s="9" t="s">
        <v>242</v>
      </c>
      <c r="W5329" s="9">
        <v>3</v>
      </c>
      <c r="X5329" s="9">
        <f>INDEX(SLA_Policy!$D$2:$D$5,MATCH(F5329,SLA_Policy!$A$2:$A$5,0))</f>
        <v>8</v>
      </c>
      <c r="Y5329" s="9" t="str">
        <f>IF(E5329="Cancelled","Excluded",IF(D5329="",IF((SLA_Policy!$B$8-B5329)*24&gt;X5329,"Open - Breached","Open - On Track"),IF((D5329-B5329)*24&lt;=X5329,"Met","Breached")))</f>
        <v>Breached</v>
      </c>
    </row>
    <row r="5330" spans="1:25" x14ac:dyDescent="0.25">
      <c r="A5330" s="9" t="s">
        <v>9006</v>
      </c>
      <c r="B5330" s="23">
        <v>46085.253472222197</v>
      </c>
      <c r="E5330" s="9" t="s">
        <v>649</v>
      </c>
      <c r="F5330" s="9" t="s">
        <v>189</v>
      </c>
      <c r="G5330" s="9" t="s">
        <v>213</v>
      </c>
      <c r="H5330" s="9" t="s">
        <v>161</v>
      </c>
      <c r="I5330" s="9" t="s">
        <v>297</v>
      </c>
      <c r="J5330" s="9" t="s">
        <v>512</v>
      </c>
      <c r="K5330" s="9" t="s">
        <v>246</v>
      </c>
      <c r="L5330" s="9" t="s">
        <v>104</v>
      </c>
      <c r="M5330" s="9" t="s">
        <v>1967</v>
      </c>
      <c r="N5330" s="9" t="s">
        <v>199</v>
      </c>
      <c r="O5330" s="9" t="s">
        <v>177</v>
      </c>
      <c r="P5330" s="9" t="s">
        <v>241</v>
      </c>
      <c r="Q5330" s="9" t="s">
        <v>219</v>
      </c>
      <c r="R5330" s="9">
        <v>0</v>
      </c>
      <c r="S5330" s="9">
        <v>1</v>
      </c>
      <c r="X5330" s="9">
        <f>INDEX(SLA_Policy!$D$2:$D$5,MATCH(F5330,SLA_Policy!$A$2:$A$5,0))</f>
        <v>120</v>
      </c>
      <c r="Y5330" s="9" t="str">
        <f>IF(E5330="Cancelled","Excluded",IF(D5330="",IF((SLA_Policy!$B$8-B5330)*24&gt;X5330,"Open - Breached","Open - On Track"),IF((D5330-B5330)*24&lt;=X5330,"Met","Breached")))</f>
        <v>Excluded</v>
      </c>
    </row>
    <row r="5331" spans="1:25" x14ac:dyDescent="0.25">
      <c r="A5331" s="9" t="s">
        <v>9007</v>
      </c>
      <c r="B5331" s="23">
        <v>46085.254166666702</v>
      </c>
      <c r="C5331" s="23">
        <v>46085.358333333301</v>
      </c>
      <c r="D5331" s="23">
        <v>46086.411805555603</v>
      </c>
      <c r="E5331" s="9" t="s">
        <v>212</v>
      </c>
      <c r="F5331" s="9" t="s">
        <v>188</v>
      </c>
      <c r="G5331" s="9" t="s">
        <v>213</v>
      </c>
      <c r="H5331" s="9" t="s">
        <v>163</v>
      </c>
      <c r="I5331" s="9" t="s">
        <v>250</v>
      </c>
      <c r="J5331" s="9" t="s">
        <v>2119</v>
      </c>
      <c r="K5331" s="9" t="s">
        <v>246</v>
      </c>
      <c r="L5331" s="9" t="s">
        <v>371</v>
      </c>
      <c r="M5331" s="9" t="s">
        <v>644</v>
      </c>
      <c r="N5331" s="9" t="s">
        <v>196</v>
      </c>
      <c r="O5331" s="9" t="s">
        <v>176</v>
      </c>
      <c r="P5331" s="9" t="s">
        <v>253</v>
      </c>
      <c r="Q5331" s="9" t="s">
        <v>219</v>
      </c>
      <c r="R5331" s="9">
        <v>0</v>
      </c>
      <c r="S5331" s="9">
        <v>35</v>
      </c>
      <c r="T5331" s="9" t="s">
        <v>229</v>
      </c>
      <c r="U5331" s="9" t="s">
        <v>230</v>
      </c>
      <c r="W5331" s="9">
        <v>5</v>
      </c>
      <c r="X5331" s="9">
        <f>INDEX(SLA_Policy!$D$2:$D$5,MATCH(F5331,SLA_Policy!$A$2:$A$5,0))</f>
        <v>72</v>
      </c>
      <c r="Y5331" s="9" t="str">
        <f>IF(E5331="Cancelled","Excluded",IF(D5331="",IF((SLA_Policy!$B$8-B5331)*24&gt;X5331,"Open - Breached","Open - On Track"),IF((D5331-B5331)*24&lt;=X5331,"Met","Breached")))</f>
        <v>Met</v>
      </c>
    </row>
    <row r="5332" spans="1:25" x14ac:dyDescent="0.25">
      <c r="A5332" s="9" t="s">
        <v>9008</v>
      </c>
      <c r="B5332" s="23">
        <v>46085.256249999999</v>
      </c>
      <c r="C5332" s="23">
        <v>46085.346527777801</v>
      </c>
      <c r="D5332" s="23">
        <v>46085.365277777797</v>
      </c>
      <c r="E5332" s="9" t="s">
        <v>212</v>
      </c>
      <c r="F5332" s="9" t="s">
        <v>188</v>
      </c>
      <c r="G5332" s="9" t="s">
        <v>213</v>
      </c>
      <c r="H5332" s="9" t="s">
        <v>166</v>
      </c>
      <c r="I5332" s="9" t="s">
        <v>286</v>
      </c>
      <c r="J5332" s="9" t="s">
        <v>3359</v>
      </c>
      <c r="K5332" s="9" t="s">
        <v>239</v>
      </c>
      <c r="L5332" s="9" t="s">
        <v>226</v>
      </c>
      <c r="M5332" s="9" t="s">
        <v>7035</v>
      </c>
      <c r="N5332" s="9" t="s">
        <v>198</v>
      </c>
      <c r="O5332" s="9" t="s">
        <v>181</v>
      </c>
      <c r="P5332" s="9" t="s">
        <v>449</v>
      </c>
      <c r="Q5332" s="9" t="s">
        <v>219</v>
      </c>
      <c r="R5332" s="9">
        <v>0</v>
      </c>
      <c r="S5332" s="9">
        <v>18</v>
      </c>
      <c r="U5332" s="9" t="s">
        <v>290</v>
      </c>
      <c r="X5332" s="9">
        <f>INDEX(SLA_Policy!$D$2:$D$5,MATCH(F5332,SLA_Policy!$A$2:$A$5,0))</f>
        <v>72</v>
      </c>
      <c r="Y5332" s="9" t="str">
        <f>IF(E5332="Cancelled","Excluded",IF(D5332="",IF((SLA_Policy!$B$8-B5332)*24&gt;X5332,"Open - Breached","Open - On Track"),IF((D5332-B5332)*24&lt;=X5332,"Met","Breached")))</f>
        <v>Met</v>
      </c>
    </row>
    <row r="5333" spans="1:25" x14ac:dyDescent="0.25">
      <c r="A5333" s="9" t="s">
        <v>9009</v>
      </c>
      <c r="B5333" s="23">
        <v>46085.256944444503</v>
      </c>
      <c r="C5333" s="23">
        <v>46085.336805555598</v>
      </c>
      <c r="D5333" s="23">
        <v>46085.506249999999</v>
      </c>
      <c r="E5333" s="9" t="s">
        <v>212</v>
      </c>
      <c r="F5333" s="9" t="s">
        <v>188</v>
      </c>
      <c r="G5333" s="9" t="s">
        <v>213</v>
      </c>
      <c r="H5333" s="9" t="s">
        <v>167</v>
      </c>
      <c r="I5333" s="9" t="s">
        <v>684</v>
      </c>
      <c r="J5333" s="9" t="s">
        <v>9010</v>
      </c>
      <c r="K5333" s="9" t="s">
        <v>215</v>
      </c>
      <c r="L5333" s="9" t="s">
        <v>282</v>
      </c>
      <c r="M5333" s="9" t="s">
        <v>1429</v>
      </c>
      <c r="N5333" s="9" t="s">
        <v>196</v>
      </c>
      <c r="O5333" s="9" t="s">
        <v>116</v>
      </c>
      <c r="P5333" s="9" t="s">
        <v>234</v>
      </c>
      <c r="Q5333" s="9" t="s">
        <v>219</v>
      </c>
      <c r="R5333" s="9">
        <v>1</v>
      </c>
      <c r="S5333" s="9">
        <v>17</v>
      </c>
      <c r="U5333" s="9" t="s">
        <v>290</v>
      </c>
      <c r="X5333" s="9">
        <f>INDEX(SLA_Policy!$D$2:$D$5,MATCH(F5333,SLA_Policy!$A$2:$A$5,0))</f>
        <v>72</v>
      </c>
      <c r="Y5333" s="9" t="str">
        <f>IF(E5333="Cancelled","Excluded",IF(D5333="",IF((SLA_Policy!$B$8-B5333)*24&gt;X5333,"Open - Breached","Open - On Track"),IF((D5333-B5333)*24&lt;=X5333,"Met","Breached")))</f>
        <v>Met</v>
      </c>
    </row>
    <row r="5334" spans="1:25" x14ac:dyDescent="0.25">
      <c r="A5334" s="9" t="s">
        <v>9011</v>
      </c>
      <c r="B5334" s="23">
        <v>46085.320138888899</v>
      </c>
      <c r="C5334" s="23">
        <v>46085.35</v>
      </c>
      <c r="D5334" s="23">
        <v>46086.370833333298</v>
      </c>
      <c r="E5334" s="9" t="s">
        <v>212</v>
      </c>
      <c r="F5334" s="9" t="s">
        <v>188</v>
      </c>
      <c r="G5334" s="9" t="s">
        <v>213</v>
      </c>
      <c r="H5334" s="9" t="s">
        <v>162</v>
      </c>
      <c r="I5334" s="9" t="s">
        <v>345</v>
      </c>
      <c r="J5334" s="9" t="s">
        <v>3691</v>
      </c>
      <c r="K5334" s="9" t="s">
        <v>225</v>
      </c>
      <c r="L5334" s="9" t="s">
        <v>104</v>
      </c>
      <c r="M5334" s="9" t="s">
        <v>1705</v>
      </c>
      <c r="N5334" s="9" t="s">
        <v>196</v>
      </c>
      <c r="O5334" s="9" t="s">
        <v>179</v>
      </c>
      <c r="P5334" s="9" t="s">
        <v>264</v>
      </c>
      <c r="Q5334" s="9" t="s">
        <v>219</v>
      </c>
      <c r="R5334" s="9">
        <v>0</v>
      </c>
      <c r="S5334" s="9">
        <v>21</v>
      </c>
      <c r="U5334" s="9" t="s">
        <v>290</v>
      </c>
      <c r="X5334" s="9">
        <f>INDEX(SLA_Policy!$D$2:$D$5,MATCH(F5334,SLA_Policy!$A$2:$A$5,0))</f>
        <v>72</v>
      </c>
      <c r="Y5334" s="9" t="str">
        <f>IF(E5334="Cancelled","Excluded",IF(D5334="",IF((SLA_Policy!$B$8-B5334)*24&gt;X5334,"Open - Breached","Open - On Track"),IF((D5334-B5334)*24&lt;=X5334,"Met","Breached")))</f>
        <v>Met</v>
      </c>
    </row>
    <row r="5335" spans="1:25" x14ac:dyDescent="0.25">
      <c r="A5335" s="9" t="s">
        <v>9012</v>
      </c>
      <c r="B5335" s="23">
        <v>46085.323611111096</v>
      </c>
      <c r="C5335" s="23">
        <v>46085.462500000001</v>
      </c>
      <c r="D5335" s="23">
        <v>46086.331250000003</v>
      </c>
      <c r="E5335" s="9" t="s">
        <v>212</v>
      </c>
      <c r="F5335" s="9" t="s">
        <v>189</v>
      </c>
      <c r="G5335" s="9" t="s">
        <v>236</v>
      </c>
      <c r="H5335" s="9" t="s">
        <v>161</v>
      </c>
      <c r="I5335" s="9" t="s">
        <v>237</v>
      </c>
      <c r="J5335" s="9" t="s">
        <v>9013</v>
      </c>
      <c r="K5335" s="9" t="s">
        <v>246</v>
      </c>
      <c r="L5335" s="9" t="s">
        <v>226</v>
      </c>
      <c r="M5335" s="9" t="s">
        <v>3034</v>
      </c>
      <c r="N5335" s="9" t="s">
        <v>196</v>
      </c>
      <c r="O5335" s="9" t="s">
        <v>179</v>
      </c>
      <c r="P5335" s="9" t="s">
        <v>284</v>
      </c>
      <c r="Q5335" s="9" t="s">
        <v>219</v>
      </c>
      <c r="R5335" s="9">
        <v>0</v>
      </c>
      <c r="S5335" s="9">
        <v>42</v>
      </c>
      <c r="U5335" s="9" t="s">
        <v>242</v>
      </c>
      <c r="W5335" s="9">
        <v>4</v>
      </c>
      <c r="X5335" s="9">
        <f>INDEX(SLA_Policy!$D$2:$D$5,MATCH(F5335,SLA_Policy!$A$2:$A$5,0))</f>
        <v>120</v>
      </c>
      <c r="Y5335" s="9" t="str">
        <f>IF(E5335="Cancelled","Excluded",IF(D5335="",IF((SLA_Policy!$B$8-B5335)*24&gt;X5335,"Open - Breached","Open - On Track"),IF((D5335-B5335)*24&lt;=X5335,"Met","Breached")))</f>
        <v>Met</v>
      </c>
    </row>
    <row r="5336" spans="1:25" x14ac:dyDescent="0.25">
      <c r="A5336" s="9" t="s">
        <v>9014</v>
      </c>
      <c r="B5336" s="23">
        <v>46085.346527777801</v>
      </c>
      <c r="C5336" s="23">
        <v>46085.378472222197</v>
      </c>
      <c r="D5336" s="23">
        <v>46085.670138888898</v>
      </c>
      <c r="E5336" s="9" t="s">
        <v>212</v>
      </c>
      <c r="F5336" s="9" t="s">
        <v>188</v>
      </c>
      <c r="G5336" s="9" t="s">
        <v>213</v>
      </c>
      <c r="H5336" s="9" t="s">
        <v>163</v>
      </c>
      <c r="I5336" s="9" t="s">
        <v>405</v>
      </c>
      <c r="J5336" s="9" t="s">
        <v>9015</v>
      </c>
      <c r="K5336" s="9" t="s">
        <v>246</v>
      </c>
      <c r="L5336" s="9" t="s">
        <v>226</v>
      </c>
      <c r="M5336" s="9" t="s">
        <v>615</v>
      </c>
      <c r="N5336" s="9" t="s">
        <v>196</v>
      </c>
      <c r="O5336" s="9" t="s">
        <v>176</v>
      </c>
      <c r="P5336" s="9" t="s">
        <v>253</v>
      </c>
      <c r="Q5336" s="9" t="s">
        <v>273</v>
      </c>
      <c r="R5336" s="9">
        <v>0</v>
      </c>
      <c r="S5336" s="9">
        <v>19</v>
      </c>
      <c r="U5336" s="9" t="s">
        <v>230</v>
      </c>
      <c r="W5336" s="9">
        <v>5</v>
      </c>
      <c r="X5336" s="9">
        <f>INDEX(SLA_Policy!$D$2:$D$5,MATCH(F5336,SLA_Policy!$A$2:$A$5,0))</f>
        <v>72</v>
      </c>
      <c r="Y5336" s="9" t="str">
        <f>IF(E5336="Cancelled","Excluded",IF(D5336="",IF((SLA_Policy!$B$8-B5336)*24&gt;X5336,"Open - Breached","Open - On Track"),IF((D5336-B5336)*24&lt;=X5336,"Met","Breached")))</f>
        <v>Met</v>
      </c>
    </row>
    <row r="5337" spans="1:25" x14ac:dyDescent="0.25">
      <c r="A5337" s="9" t="s">
        <v>9016</v>
      </c>
      <c r="B5337" s="23">
        <v>46085.350694444503</v>
      </c>
      <c r="C5337" s="23">
        <v>46085.365277777797</v>
      </c>
      <c r="D5337" s="23">
        <v>46085.682638888902</v>
      </c>
      <c r="E5337" s="9" t="s">
        <v>212</v>
      </c>
      <c r="F5337" s="9" t="s">
        <v>188</v>
      </c>
      <c r="G5337" s="9" t="s">
        <v>213</v>
      </c>
      <c r="H5337" s="9" t="s">
        <v>162</v>
      </c>
      <c r="I5337" s="9" t="s">
        <v>244</v>
      </c>
      <c r="J5337" s="9" t="s">
        <v>9017</v>
      </c>
      <c r="K5337" s="9" t="s">
        <v>225</v>
      </c>
      <c r="L5337" s="9" t="s">
        <v>216</v>
      </c>
      <c r="M5337" s="9" t="s">
        <v>612</v>
      </c>
      <c r="N5337" s="9" t="s">
        <v>196</v>
      </c>
      <c r="O5337" s="9" t="s">
        <v>179</v>
      </c>
      <c r="P5337" s="9" t="s">
        <v>264</v>
      </c>
      <c r="Q5337" s="9" t="s">
        <v>219</v>
      </c>
      <c r="R5337" s="9">
        <v>0</v>
      </c>
      <c r="S5337" s="9">
        <v>25</v>
      </c>
      <c r="U5337" s="9" t="s">
        <v>290</v>
      </c>
      <c r="X5337" s="9">
        <f>INDEX(SLA_Policy!$D$2:$D$5,MATCH(F5337,SLA_Policy!$A$2:$A$5,0))</f>
        <v>72</v>
      </c>
      <c r="Y5337" s="9" t="str">
        <f>IF(E5337="Cancelled","Excluded",IF(D5337="",IF((SLA_Policy!$B$8-B5337)*24&gt;X5337,"Open - Breached","Open - On Track"),IF((D5337-B5337)*24&lt;=X5337,"Met","Breached")))</f>
        <v>Met</v>
      </c>
    </row>
    <row r="5338" spans="1:25" x14ac:dyDescent="0.25">
      <c r="A5338" s="9" t="s">
        <v>9018</v>
      </c>
      <c r="B5338" s="23">
        <v>46085.3569444444</v>
      </c>
      <c r="C5338" s="23">
        <v>46085.436805555597</v>
      </c>
      <c r="D5338" s="23">
        <v>46085.630555555603</v>
      </c>
      <c r="E5338" s="9" t="s">
        <v>212</v>
      </c>
      <c r="F5338" s="9" t="s">
        <v>188</v>
      </c>
      <c r="G5338" s="9" t="s">
        <v>213</v>
      </c>
      <c r="H5338" s="9" t="s">
        <v>88</v>
      </c>
      <c r="I5338" s="9" t="s">
        <v>486</v>
      </c>
      <c r="J5338" s="9" t="s">
        <v>1664</v>
      </c>
      <c r="K5338" s="9" t="s">
        <v>303</v>
      </c>
      <c r="L5338" s="9" t="s">
        <v>226</v>
      </c>
      <c r="M5338" s="9" t="s">
        <v>534</v>
      </c>
      <c r="N5338" s="9" t="s">
        <v>196</v>
      </c>
      <c r="O5338" s="9" t="s">
        <v>178</v>
      </c>
      <c r="P5338" s="9" t="s">
        <v>414</v>
      </c>
      <c r="Q5338" s="9" t="s">
        <v>273</v>
      </c>
      <c r="R5338" s="9">
        <v>0</v>
      </c>
      <c r="S5338" s="9">
        <v>42</v>
      </c>
      <c r="U5338" s="9" t="s">
        <v>290</v>
      </c>
      <c r="X5338" s="9">
        <f>INDEX(SLA_Policy!$D$2:$D$5,MATCH(F5338,SLA_Policy!$A$2:$A$5,0))</f>
        <v>72</v>
      </c>
      <c r="Y5338" s="9" t="str">
        <f>IF(E5338="Cancelled","Excluded",IF(D5338="",IF((SLA_Policy!$B$8-B5338)*24&gt;X5338,"Open - Breached","Open - On Track"),IF((D5338-B5338)*24&lt;=X5338,"Met","Breached")))</f>
        <v>Met</v>
      </c>
    </row>
    <row r="5339" spans="1:25" x14ac:dyDescent="0.25">
      <c r="A5339" s="9" t="s">
        <v>9019</v>
      </c>
      <c r="B5339" s="23">
        <v>46085.372916666704</v>
      </c>
      <c r="C5339" s="23">
        <v>46085.40625</v>
      </c>
      <c r="D5339" s="23">
        <v>46085.552083333299</v>
      </c>
      <c r="E5339" s="9" t="s">
        <v>212</v>
      </c>
      <c r="F5339" s="9" t="s">
        <v>188</v>
      </c>
      <c r="G5339" s="9" t="s">
        <v>213</v>
      </c>
      <c r="H5339" s="9" t="s">
        <v>164</v>
      </c>
      <c r="I5339" s="9" t="s">
        <v>260</v>
      </c>
      <c r="J5339" s="9" t="s">
        <v>9020</v>
      </c>
      <c r="K5339" s="9" t="s">
        <v>410</v>
      </c>
      <c r="L5339" s="9" t="s">
        <v>104</v>
      </c>
      <c r="M5339" s="9" t="s">
        <v>3588</v>
      </c>
      <c r="N5339" s="9" t="s">
        <v>196</v>
      </c>
      <c r="O5339" s="9" t="s">
        <v>179</v>
      </c>
      <c r="P5339" s="9" t="s">
        <v>264</v>
      </c>
      <c r="Q5339" s="9" t="s">
        <v>219</v>
      </c>
      <c r="R5339" s="9">
        <v>0</v>
      </c>
      <c r="S5339" s="9">
        <v>18</v>
      </c>
      <c r="T5339" s="9" t="s">
        <v>265</v>
      </c>
      <c r="U5339" s="9" t="s">
        <v>376</v>
      </c>
      <c r="X5339" s="9">
        <f>INDEX(SLA_Policy!$D$2:$D$5,MATCH(F5339,SLA_Policy!$A$2:$A$5,0))</f>
        <v>72</v>
      </c>
      <c r="Y5339" s="9" t="str">
        <f>IF(E5339="Cancelled","Excluded",IF(D5339="",IF((SLA_Policy!$B$8-B5339)*24&gt;X5339,"Open - Breached","Open - On Track"),IF((D5339-B5339)*24&lt;=X5339,"Met","Breached")))</f>
        <v>Met</v>
      </c>
    </row>
    <row r="5340" spans="1:25" x14ac:dyDescent="0.25">
      <c r="A5340" s="9" t="s">
        <v>9021</v>
      </c>
      <c r="B5340" s="23">
        <v>46085.380555555603</v>
      </c>
      <c r="C5340" s="23">
        <v>46085.383333333302</v>
      </c>
      <c r="D5340" s="23">
        <v>46085.500694444498</v>
      </c>
      <c r="E5340" s="9" t="s">
        <v>212</v>
      </c>
      <c r="F5340" s="9" t="s">
        <v>188</v>
      </c>
      <c r="G5340" s="9" t="s">
        <v>213</v>
      </c>
      <c r="H5340" s="9" t="s">
        <v>162</v>
      </c>
      <c r="I5340" s="9" t="s">
        <v>345</v>
      </c>
      <c r="J5340" s="9" t="s">
        <v>3689</v>
      </c>
      <c r="K5340" s="9" t="s">
        <v>246</v>
      </c>
      <c r="L5340" s="9" t="s">
        <v>351</v>
      </c>
      <c r="M5340" s="9" t="s">
        <v>3021</v>
      </c>
      <c r="N5340" s="9" t="s">
        <v>199</v>
      </c>
      <c r="O5340" s="9" t="s">
        <v>116</v>
      </c>
      <c r="P5340" s="9" t="s">
        <v>551</v>
      </c>
      <c r="Q5340" s="9" t="s">
        <v>219</v>
      </c>
      <c r="R5340" s="9">
        <v>0</v>
      </c>
      <c r="S5340" s="9">
        <v>29</v>
      </c>
      <c r="U5340" s="9" t="s">
        <v>290</v>
      </c>
      <c r="W5340" s="9">
        <v>5</v>
      </c>
      <c r="X5340" s="9">
        <f>INDEX(SLA_Policy!$D$2:$D$5,MATCH(F5340,SLA_Policy!$A$2:$A$5,0))</f>
        <v>72</v>
      </c>
      <c r="Y5340" s="9" t="str">
        <f>IF(E5340="Cancelled","Excluded",IF(D5340="",IF((SLA_Policy!$B$8-B5340)*24&gt;X5340,"Open - Breached","Open - On Track"),IF((D5340-B5340)*24&lt;=X5340,"Met","Breached")))</f>
        <v>Met</v>
      </c>
    </row>
    <row r="5341" spans="1:25" x14ac:dyDescent="0.25">
      <c r="A5341" s="9" t="s">
        <v>9022</v>
      </c>
      <c r="B5341" s="23">
        <v>46085.383333333302</v>
      </c>
      <c r="C5341" s="23">
        <v>46085.6027777778</v>
      </c>
      <c r="D5341" s="23">
        <v>46087.520138888904</v>
      </c>
      <c r="E5341" s="9" t="s">
        <v>212</v>
      </c>
      <c r="F5341" s="9" t="s">
        <v>189</v>
      </c>
      <c r="G5341" s="9" t="s">
        <v>213</v>
      </c>
      <c r="H5341" s="9" t="s">
        <v>164</v>
      </c>
      <c r="I5341" s="9" t="s">
        <v>339</v>
      </c>
      <c r="J5341" s="9" t="s">
        <v>340</v>
      </c>
      <c r="K5341" s="9" t="s">
        <v>410</v>
      </c>
      <c r="L5341" s="9" t="s">
        <v>351</v>
      </c>
      <c r="M5341" s="9" t="s">
        <v>1224</v>
      </c>
      <c r="N5341" s="9" t="s">
        <v>196</v>
      </c>
      <c r="O5341" s="9" t="s">
        <v>180</v>
      </c>
      <c r="P5341" s="9" t="s">
        <v>368</v>
      </c>
      <c r="Q5341" s="9" t="s">
        <v>219</v>
      </c>
      <c r="R5341" s="9">
        <v>0</v>
      </c>
      <c r="S5341" s="9">
        <v>14</v>
      </c>
      <c r="T5341" s="9" t="s">
        <v>343</v>
      </c>
      <c r="U5341" s="9" t="s">
        <v>248</v>
      </c>
      <c r="X5341" s="9">
        <f>INDEX(SLA_Policy!$D$2:$D$5,MATCH(F5341,SLA_Policy!$A$2:$A$5,0))</f>
        <v>120</v>
      </c>
      <c r="Y5341" s="9" t="str">
        <f>IF(E5341="Cancelled","Excluded",IF(D5341="",IF((SLA_Policy!$B$8-B5341)*24&gt;X5341,"Open - Breached","Open - On Track"),IF((D5341-B5341)*24&lt;=X5341,"Met","Breached")))</f>
        <v>Met</v>
      </c>
    </row>
    <row r="5342" spans="1:25" x14ac:dyDescent="0.25">
      <c r="A5342" s="9" t="s">
        <v>9023</v>
      </c>
      <c r="B5342" s="23">
        <v>46085.383333333302</v>
      </c>
      <c r="C5342" s="23">
        <v>46085.388888888898</v>
      </c>
      <c r="D5342" s="23">
        <v>46085.447916666701</v>
      </c>
      <c r="E5342" s="9" t="s">
        <v>212</v>
      </c>
      <c r="F5342" s="9" t="s">
        <v>188</v>
      </c>
      <c r="G5342" s="9" t="s">
        <v>213</v>
      </c>
      <c r="H5342" s="9" t="s">
        <v>166</v>
      </c>
      <c r="I5342" s="9" t="s">
        <v>286</v>
      </c>
      <c r="J5342" s="9" t="s">
        <v>7599</v>
      </c>
      <c r="K5342" s="9" t="s">
        <v>225</v>
      </c>
      <c r="L5342" s="9" t="s">
        <v>216</v>
      </c>
      <c r="M5342" s="9" t="s">
        <v>9024</v>
      </c>
      <c r="N5342" s="9" t="s">
        <v>196</v>
      </c>
      <c r="O5342" s="9" t="s">
        <v>181</v>
      </c>
      <c r="P5342" s="9" t="s">
        <v>445</v>
      </c>
      <c r="Q5342" s="9" t="s">
        <v>219</v>
      </c>
      <c r="R5342" s="9">
        <v>0</v>
      </c>
      <c r="S5342" s="9">
        <v>4</v>
      </c>
      <c r="U5342" s="9" t="s">
        <v>376</v>
      </c>
      <c r="W5342" s="9">
        <v>5</v>
      </c>
      <c r="X5342" s="9">
        <f>INDEX(SLA_Policy!$D$2:$D$5,MATCH(F5342,SLA_Policy!$A$2:$A$5,0))</f>
        <v>72</v>
      </c>
      <c r="Y5342" s="9" t="str">
        <f>IF(E5342="Cancelled","Excluded",IF(D5342="",IF((SLA_Policy!$B$8-B5342)*24&gt;X5342,"Open - Breached","Open - On Track"),IF((D5342-B5342)*24&lt;=X5342,"Met","Breached")))</f>
        <v>Met</v>
      </c>
    </row>
    <row r="5343" spans="1:25" x14ac:dyDescent="0.25">
      <c r="A5343" s="9" t="s">
        <v>9025</v>
      </c>
      <c r="B5343" s="23">
        <v>46085.3840277778</v>
      </c>
      <c r="C5343" s="23">
        <v>46085.474305555603</v>
      </c>
      <c r="D5343" s="23">
        <v>46085.494444444397</v>
      </c>
      <c r="E5343" s="9" t="s">
        <v>212</v>
      </c>
      <c r="F5343" s="9" t="s">
        <v>189</v>
      </c>
      <c r="G5343" s="9" t="s">
        <v>213</v>
      </c>
      <c r="H5343" s="9" t="s">
        <v>161</v>
      </c>
      <c r="I5343" s="9" t="s">
        <v>389</v>
      </c>
      <c r="J5343" s="9" t="s">
        <v>786</v>
      </c>
      <c r="K5343" s="9" t="s">
        <v>215</v>
      </c>
      <c r="L5343" s="9" t="s">
        <v>293</v>
      </c>
      <c r="M5343" s="9" t="s">
        <v>1701</v>
      </c>
      <c r="N5343" s="9" t="s">
        <v>197</v>
      </c>
      <c r="O5343" s="9" t="s">
        <v>116</v>
      </c>
      <c r="P5343" s="9" t="s">
        <v>218</v>
      </c>
      <c r="Q5343" s="9" t="s">
        <v>219</v>
      </c>
      <c r="R5343" s="9">
        <v>0</v>
      </c>
      <c r="S5343" s="9">
        <v>5</v>
      </c>
      <c r="U5343" s="9" t="s">
        <v>376</v>
      </c>
      <c r="X5343" s="9">
        <f>INDEX(SLA_Policy!$D$2:$D$5,MATCH(F5343,SLA_Policy!$A$2:$A$5,0))</f>
        <v>120</v>
      </c>
      <c r="Y5343" s="9" t="str">
        <f>IF(E5343="Cancelled","Excluded",IF(D5343="",IF((SLA_Policy!$B$8-B5343)*24&gt;X5343,"Open - Breached","Open - On Track"),IF((D5343-B5343)*24&lt;=X5343,"Met","Breached")))</f>
        <v>Met</v>
      </c>
    </row>
    <row r="5344" spans="1:25" x14ac:dyDescent="0.25">
      <c r="A5344" s="9" t="s">
        <v>9026</v>
      </c>
      <c r="B5344" s="23">
        <v>46085.385416666701</v>
      </c>
      <c r="C5344" s="23">
        <v>46085.406944444498</v>
      </c>
      <c r="D5344" s="23">
        <v>46085.502777777801</v>
      </c>
      <c r="E5344" s="9" t="s">
        <v>212</v>
      </c>
      <c r="F5344" s="9" t="s">
        <v>189</v>
      </c>
      <c r="G5344" s="9" t="s">
        <v>236</v>
      </c>
      <c r="H5344" s="9" t="s">
        <v>167</v>
      </c>
      <c r="I5344" s="9" t="s">
        <v>255</v>
      </c>
      <c r="J5344" s="9" t="s">
        <v>9027</v>
      </c>
      <c r="K5344" s="9" t="s">
        <v>246</v>
      </c>
      <c r="L5344" s="9" t="s">
        <v>216</v>
      </c>
      <c r="M5344" s="9" t="s">
        <v>3323</v>
      </c>
      <c r="N5344" s="9" t="s">
        <v>196</v>
      </c>
      <c r="O5344" s="9" t="s">
        <v>176</v>
      </c>
      <c r="P5344" s="9" t="s">
        <v>330</v>
      </c>
      <c r="Q5344" s="9" t="s">
        <v>219</v>
      </c>
      <c r="R5344" s="9">
        <v>0</v>
      </c>
      <c r="S5344" s="9">
        <v>26</v>
      </c>
      <c r="U5344" s="9" t="s">
        <v>242</v>
      </c>
      <c r="W5344" s="9">
        <v>5</v>
      </c>
      <c r="X5344" s="9">
        <f>INDEX(SLA_Policy!$D$2:$D$5,MATCH(F5344,SLA_Policy!$A$2:$A$5,0))</f>
        <v>120</v>
      </c>
      <c r="Y5344" s="9" t="str">
        <f>IF(E5344="Cancelled","Excluded",IF(D5344="",IF((SLA_Policy!$B$8-B5344)*24&gt;X5344,"Open - Breached","Open - On Track"),IF((D5344-B5344)*24&lt;=X5344,"Met","Breached")))</f>
        <v>Met</v>
      </c>
    </row>
    <row r="5345" spans="1:25" x14ac:dyDescent="0.25">
      <c r="A5345" s="9" t="s">
        <v>9028</v>
      </c>
      <c r="B5345" s="23">
        <v>46085.402083333298</v>
      </c>
      <c r="C5345" s="23">
        <v>46085.404166666704</v>
      </c>
      <c r="D5345" s="23">
        <v>46085.497222222199</v>
      </c>
      <c r="E5345" s="9" t="s">
        <v>212</v>
      </c>
      <c r="F5345" s="9" t="s">
        <v>188</v>
      </c>
      <c r="G5345" s="9" t="s">
        <v>213</v>
      </c>
      <c r="H5345" s="9" t="s">
        <v>161</v>
      </c>
      <c r="I5345" s="9" t="s">
        <v>297</v>
      </c>
      <c r="J5345" s="9" t="s">
        <v>6587</v>
      </c>
      <c r="K5345" s="9" t="s">
        <v>246</v>
      </c>
      <c r="L5345" s="9" t="s">
        <v>226</v>
      </c>
      <c r="M5345" s="9" t="s">
        <v>615</v>
      </c>
      <c r="N5345" s="9" t="s">
        <v>200</v>
      </c>
      <c r="O5345" s="9" t="s">
        <v>116</v>
      </c>
      <c r="P5345" s="9" t="s">
        <v>234</v>
      </c>
      <c r="Q5345" s="9" t="s">
        <v>219</v>
      </c>
      <c r="R5345" s="9">
        <v>0</v>
      </c>
      <c r="S5345" s="9">
        <v>20</v>
      </c>
      <c r="U5345" s="9" t="s">
        <v>376</v>
      </c>
      <c r="X5345" s="9">
        <f>INDEX(SLA_Policy!$D$2:$D$5,MATCH(F5345,SLA_Policy!$A$2:$A$5,0))</f>
        <v>72</v>
      </c>
      <c r="Y5345" s="9" t="str">
        <f>IF(E5345="Cancelled","Excluded",IF(D5345="",IF((SLA_Policy!$B$8-B5345)*24&gt;X5345,"Open - Breached","Open - On Track"),IF((D5345-B5345)*24&lt;=X5345,"Met","Breached")))</f>
        <v>Met</v>
      </c>
    </row>
    <row r="5346" spans="1:25" x14ac:dyDescent="0.25">
      <c r="A5346" s="9" t="s">
        <v>9029</v>
      </c>
      <c r="B5346" s="23">
        <v>46085.404166666704</v>
      </c>
      <c r="C5346" s="23">
        <v>46085.406944444498</v>
      </c>
      <c r="D5346" s="23">
        <v>46085.659027777801</v>
      </c>
      <c r="E5346" s="9" t="s">
        <v>212</v>
      </c>
      <c r="F5346" s="9" t="s">
        <v>188</v>
      </c>
      <c r="G5346" s="9" t="s">
        <v>213</v>
      </c>
      <c r="H5346" s="9" t="s">
        <v>88</v>
      </c>
      <c r="I5346" s="9" t="s">
        <v>354</v>
      </c>
      <c r="J5346" s="9" t="s">
        <v>4018</v>
      </c>
      <c r="K5346" s="9" t="s">
        <v>246</v>
      </c>
      <c r="L5346" s="9" t="s">
        <v>216</v>
      </c>
      <c r="M5346" s="9" t="s">
        <v>2807</v>
      </c>
      <c r="N5346" s="9" t="s">
        <v>199</v>
      </c>
      <c r="O5346" s="9" t="s">
        <v>180</v>
      </c>
      <c r="P5346" s="9" t="s">
        <v>368</v>
      </c>
      <c r="Q5346" s="9" t="s">
        <v>219</v>
      </c>
      <c r="R5346" s="9">
        <v>0</v>
      </c>
      <c r="S5346" s="9">
        <v>19</v>
      </c>
      <c r="T5346" s="9" t="s">
        <v>220</v>
      </c>
      <c r="U5346" s="9" t="s">
        <v>266</v>
      </c>
      <c r="X5346" s="9">
        <f>INDEX(SLA_Policy!$D$2:$D$5,MATCH(F5346,SLA_Policy!$A$2:$A$5,0))</f>
        <v>72</v>
      </c>
      <c r="Y5346" s="9" t="str">
        <f>IF(E5346="Cancelled","Excluded",IF(D5346="",IF((SLA_Policy!$B$8-B5346)*24&gt;X5346,"Open - Breached","Open - On Track"),IF((D5346-B5346)*24&lt;=X5346,"Met","Breached")))</f>
        <v>Met</v>
      </c>
    </row>
    <row r="5347" spans="1:25" x14ac:dyDescent="0.25">
      <c r="A5347" s="9" t="s">
        <v>9030</v>
      </c>
      <c r="B5347" s="23">
        <v>46085.406944444498</v>
      </c>
      <c r="C5347" s="23">
        <v>46085.416666666701</v>
      </c>
      <c r="D5347" s="23">
        <v>46085.502083333296</v>
      </c>
      <c r="E5347" s="9" t="s">
        <v>212</v>
      </c>
      <c r="F5347" s="9" t="s">
        <v>187</v>
      </c>
      <c r="G5347" s="9" t="s">
        <v>213</v>
      </c>
      <c r="H5347" s="9" t="s">
        <v>166</v>
      </c>
      <c r="I5347" s="9" t="s">
        <v>398</v>
      </c>
      <c r="J5347" s="9" t="s">
        <v>1811</v>
      </c>
      <c r="K5347" s="9" t="s">
        <v>239</v>
      </c>
      <c r="L5347" s="9" t="s">
        <v>216</v>
      </c>
      <c r="M5347" s="9" t="s">
        <v>806</v>
      </c>
      <c r="N5347" s="9" t="s">
        <v>197</v>
      </c>
      <c r="O5347" s="9" t="s">
        <v>181</v>
      </c>
      <c r="P5347" s="9" t="s">
        <v>449</v>
      </c>
      <c r="Q5347" s="9" t="s">
        <v>273</v>
      </c>
      <c r="R5347" s="9">
        <v>0</v>
      </c>
      <c r="S5347" s="9">
        <v>76</v>
      </c>
      <c r="U5347" s="9" t="s">
        <v>290</v>
      </c>
      <c r="X5347" s="9">
        <f>INDEX(SLA_Policy!$D$2:$D$5,MATCH(F5347,SLA_Policy!$A$2:$A$5,0))</f>
        <v>8</v>
      </c>
      <c r="Y5347" s="9" t="str">
        <f>IF(E5347="Cancelled","Excluded",IF(D5347="",IF((SLA_Policy!$B$8-B5347)*24&gt;X5347,"Open - Breached","Open - On Track"),IF((D5347-B5347)*24&lt;=X5347,"Met","Breached")))</f>
        <v>Met</v>
      </c>
    </row>
    <row r="5348" spans="1:25" x14ac:dyDescent="0.25">
      <c r="A5348" s="9" t="s">
        <v>9031</v>
      </c>
      <c r="B5348" s="23">
        <v>46085.414583333302</v>
      </c>
      <c r="C5348" s="23">
        <v>46085.4375</v>
      </c>
      <c r="D5348" s="23">
        <v>46085.447916666701</v>
      </c>
      <c r="E5348" s="9" t="s">
        <v>212</v>
      </c>
      <c r="F5348" s="9" t="s">
        <v>189</v>
      </c>
      <c r="G5348" s="9" t="s">
        <v>213</v>
      </c>
      <c r="H5348" s="9" t="s">
        <v>161</v>
      </c>
      <c r="I5348" s="9" t="s">
        <v>389</v>
      </c>
      <c r="J5348" s="9" t="s">
        <v>767</v>
      </c>
      <c r="K5348" s="9" t="s">
        <v>303</v>
      </c>
      <c r="L5348" s="9" t="s">
        <v>282</v>
      </c>
      <c r="M5348" s="9" t="s">
        <v>367</v>
      </c>
      <c r="N5348" s="9" t="s">
        <v>198</v>
      </c>
      <c r="O5348" s="9" t="s">
        <v>116</v>
      </c>
      <c r="P5348" s="9" t="s">
        <v>295</v>
      </c>
      <c r="Q5348" s="9" t="s">
        <v>219</v>
      </c>
      <c r="R5348" s="9">
        <v>0</v>
      </c>
      <c r="S5348" s="9">
        <v>2</v>
      </c>
      <c r="U5348" s="9" t="s">
        <v>290</v>
      </c>
      <c r="X5348" s="9">
        <f>INDEX(SLA_Policy!$D$2:$D$5,MATCH(F5348,SLA_Policy!$A$2:$A$5,0))</f>
        <v>120</v>
      </c>
      <c r="Y5348" s="9" t="str">
        <f>IF(E5348="Cancelled","Excluded",IF(D5348="",IF((SLA_Policy!$B$8-B5348)*24&gt;X5348,"Open - Breached","Open - On Track"),IF((D5348-B5348)*24&lt;=X5348,"Met","Breached")))</f>
        <v>Met</v>
      </c>
    </row>
    <row r="5349" spans="1:25" x14ac:dyDescent="0.25">
      <c r="A5349" s="9" t="s">
        <v>9032</v>
      </c>
      <c r="B5349" s="23">
        <v>46085.427777777797</v>
      </c>
      <c r="C5349" s="23">
        <v>46085.434722222199</v>
      </c>
      <c r="D5349" s="23">
        <v>46085.635416666701</v>
      </c>
      <c r="E5349" s="9" t="s">
        <v>212</v>
      </c>
      <c r="F5349" s="9" t="s">
        <v>189</v>
      </c>
      <c r="G5349" s="9" t="s">
        <v>213</v>
      </c>
      <c r="H5349" s="9" t="s">
        <v>161</v>
      </c>
      <c r="I5349" s="9" t="s">
        <v>389</v>
      </c>
      <c r="J5349" s="9" t="s">
        <v>1459</v>
      </c>
      <c r="K5349" s="9" t="s">
        <v>239</v>
      </c>
      <c r="L5349" s="9" t="s">
        <v>226</v>
      </c>
      <c r="M5349" s="9" t="s">
        <v>3838</v>
      </c>
      <c r="N5349" s="9" t="s">
        <v>200</v>
      </c>
      <c r="O5349" s="9" t="s">
        <v>116</v>
      </c>
      <c r="P5349" s="9" t="s">
        <v>258</v>
      </c>
      <c r="Q5349" s="9" t="s">
        <v>219</v>
      </c>
      <c r="R5349" s="9">
        <v>0</v>
      </c>
      <c r="S5349" s="9">
        <v>5</v>
      </c>
      <c r="U5349" s="9" t="s">
        <v>221</v>
      </c>
      <c r="X5349" s="9">
        <f>INDEX(SLA_Policy!$D$2:$D$5,MATCH(F5349,SLA_Policy!$A$2:$A$5,0))</f>
        <v>120</v>
      </c>
      <c r="Y5349" s="9" t="str">
        <f>IF(E5349="Cancelled","Excluded",IF(D5349="",IF((SLA_Policy!$B$8-B5349)*24&gt;X5349,"Open - Breached","Open - On Track"),IF((D5349-B5349)*24&lt;=X5349,"Met","Breached")))</f>
        <v>Met</v>
      </c>
    </row>
    <row r="5350" spans="1:25" x14ac:dyDescent="0.25">
      <c r="A5350" s="9" t="s">
        <v>9033</v>
      </c>
      <c r="B5350" s="23">
        <v>46085.433333333298</v>
      </c>
      <c r="C5350" s="23">
        <v>46085.547916666699</v>
      </c>
      <c r="D5350" s="23">
        <v>46085.770833333299</v>
      </c>
      <c r="E5350" s="9" t="s">
        <v>212</v>
      </c>
      <c r="F5350" s="9" t="s">
        <v>188</v>
      </c>
      <c r="G5350" s="9" t="s">
        <v>213</v>
      </c>
      <c r="H5350" s="9" t="s">
        <v>88</v>
      </c>
      <c r="I5350" s="9" t="s">
        <v>92</v>
      </c>
      <c r="J5350" s="9" t="s">
        <v>9034</v>
      </c>
      <c r="K5350" s="9" t="s">
        <v>215</v>
      </c>
      <c r="L5350" s="9" t="s">
        <v>226</v>
      </c>
      <c r="M5350" s="9" t="s">
        <v>843</v>
      </c>
      <c r="N5350" s="9" t="s">
        <v>196</v>
      </c>
      <c r="O5350" s="9" t="s">
        <v>116</v>
      </c>
      <c r="P5350" s="9" t="s">
        <v>551</v>
      </c>
      <c r="Q5350" s="9" t="s">
        <v>219</v>
      </c>
      <c r="R5350" s="9">
        <v>0</v>
      </c>
      <c r="S5350" s="9">
        <v>51</v>
      </c>
      <c r="T5350" s="9" t="s">
        <v>229</v>
      </c>
      <c r="U5350" s="9" t="s">
        <v>290</v>
      </c>
      <c r="X5350" s="9">
        <f>INDEX(SLA_Policy!$D$2:$D$5,MATCH(F5350,SLA_Policy!$A$2:$A$5,0))</f>
        <v>72</v>
      </c>
      <c r="Y5350" s="9" t="str">
        <f>IF(E5350="Cancelled","Excluded",IF(D5350="",IF((SLA_Policy!$B$8-B5350)*24&gt;X5350,"Open - Breached","Open - On Track"),IF((D5350-B5350)*24&lt;=X5350,"Met","Breached")))</f>
        <v>Met</v>
      </c>
    </row>
    <row r="5351" spans="1:25" x14ac:dyDescent="0.25">
      <c r="A5351" s="9" t="s">
        <v>9035</v>
      </c>
      <c r="B5351" s="23">
        <v>46085.459027777797</v>
      </c>
      <c r="C5351" s="23">
        <v>46085.463888888902</v>
      </c>
      <c r="D5351" s="23">
        <v>46086.340277777803</v>
      </c>
      <c r="E5351" s="9" t="s">
        <v>212</v>
      </c>
      <c r="F5351" s="9" t="s">
        <v>188</v>
      </c>
      <c r="G5351" s="9" t="s">
        <v>213</v>
      </c>
      <c r="H5351" s="9" t="s">
        <v>166</v>
      </c>
      <c r="I5351" s="9" t="s">
        <v>286</v>
      </c>
      <c r="J5351" s="9" t="s">
        <v>383</v>
      </c>
      <c r="K5351" s="9" t="s">
        <v>246</v>
      </c>
      <c r="L5351" s="9" t="s">
        <v>270</v>
      </c>
      <c r="M5351" s="9" t="s">
        <v>3722</v>
      </c>
      <c r="N5351" s="9" t="s">
        <v>199</v>
      </c>
      <c r="O5351" s="9" t="s">
        <v>181</v>
      </c>
      <c r="P5351" s="9" t="s">
        <v>445</v>
      </c>
      <c r="Q5351" s="9" t="s">
        <v>219</v>
      </c>
      <c r="R5351" s="9">
        <v>0</v>
      </c>
      <c r="S5351" s="9">
        <v>17</v>
      </c>
      <c r="U5351" s="9" t="s">
        <v>290</v>
      </c>
      <c r="W5351" s="9">
        <v>5</v>
      </c>
      <c r="X5351" s="9">
        <f>INDEX(SLA_Policy!$D$2:$D$5,MATCH(F5351,SLA_Policy!$A$2:$A$5,0))</f>
        <v>72</v>
      </c>
      <c r="Y5351" s="9" t="str">
        <f>IF(E5351="Cancelled","Excluded",IF(D5351="",IF((SLA_Policy!$B$8-B5351)*24&gt;X5351,"Open - Breached","Open - On Track"),IF((D5351-B5351)*24&lt;=X5351,"Met","Breached")))</f>
        <v>Met</v>
      </c>
    </row>
    <row r="5352" spans="1:25" x14ac:dyDescent="0.25">
      <c r="A5352" s="9" t="s">
        <v>9036</v>
      </c>
      <c r="B5352" s="23">
        <v>46085.461805555598</v>
      </c>
      <c r="C5352" s="23">
        <v>46085.534722222197</v>
      </c>
      <c r="D5352" s="23">
        <v>46086.409027777801</v>
      </c>
      <c r="E5352" s="9" t="s">
        <v>212</v>
      </c>
      <c r="F5352" s="9" t="s">
        <v>188</v>
      </c>
      <c r="G5352" s="9" t="s">
        <v>213</v>
      </c>
      <c r="H5352" s="9" t="s">
        <v>161</v>
      </c>
      <c r="I5352" s="9" t="s">
        <v>297</v>
      </c>
      <c r="J5352" s="9" t="s">
        <v>521</v>
      </c>
      <c r="K5352" s="9" t="s">
        <v>215</v>
      </c>
      <c r="L5352" s="9" t="s">
        <v>216</v>
      </c>
      <c r="M5352" s="9" t="s">
        <v>317</v>
      </c>
      <c r="N5352" s="9" t="s">
        <v>197</v>
      </c>
      <c r="O5352" s="9" t="s">
        <v>177</v>
      </c>
      <c r="P5352" s="9" t="s">
        <v>300</v>
      </c>
      <c r="Q5352" s="9" t="s">
        <v>219</v>
      </c>
      <c r="R5352" s="9">
        <v>0</v>
      </c>
      <c r="S5352" s="9">
        <v>8</v>
      </c>
      <c r="U5352" s="9" t="s">
        <v>290</v>
      </c>
      <c r="X5352" s="9">
        <f>INDEX(SLA_Policy!$D$2:$D$5,MATCH(F5352,SLA_Policy!$A$2:$A$5,0))</f>
        <v>72</v>
      </c>
      <c r="Y5352" s="9" t="str">
        <f>IF(E5352="Cancelled","Excluded",IF(D5352="",IF((SLA_Policy!$B$8-B5352)*24&gt;X5352,"Open - Breached","Open - On Track"),IF((D5352-B5352)*24&lt;=X5352,"Met","Breached")))</f>
        <v>Met</v>
      </c>
    </row>
    <row r="5353" spans="1:25" x14ac:dyDescent="0.25">
      <c r="A5353" s="9" t="s">
        <v>9037</v>
      </c>
      <c r="B5353" s="23">
        <v>46085.469444444498</v>
      </c>
      <c r="C5353" s="23">
        <v>46085.471527777801</v>
      </c>
      <c r="D5353" s="23">
        <v>46085.557638888902</v>
      </c>
      <c r="E5353" s="9" t="s">
        <v>212</v>
      </c>
      <c r="F5353" s="9" t="s">
        <v>187</v>
      </c>
      <c r="G5353" s="9" t="s">
        <v>213</v>
      </c>
      <c r="H5353" s="9" t="s">
        <v>163</v>
      </c>
      <c r="I5353" s="9" t="s">
        <v>250</v>
      </c>
      <c r="J5353" s="9" t="s">
        <v>2535</v>
      </c>
      <c r="K5353" s="9" t="s">
        <v>246</v>
      </c>
      <c r="L5353" s="9" t="s">
        <v>311</v>
      </c>
      <c r="M5353" s="9" t="s">
        <v>1554</v>
      </c>
      <c r="N5353" s="9" t="s">
        <v>198</v>
      </c>
      <c r="O5353" s="9" t="s">
        <v>176</v>
      </c>
      <c r="P5353" s="9" t="s">
        <v>419</v>
      </c>
      <c r="Q5353" s="9" t="s">
        <v>273</v>
      </c>
      <c r="R5353" s="9">
        <v>0</v>
      </c>
      <c r="S5353" s="9">
        <v>14</v>
      </c>
      <c r="T5353" s="9" t="s">
        <v>136</v>
      </c>
      <c r="U5353" s="9" t="s">
        <v>230</v>
      </c>
      <c r="X5353" s="9">
        <f>INDEX(SLA_Policy!$D$2:$D$5,MATCH(F5353,SLA_Policy!$A$2:$A$5,0))</f>
        <v>8</v>
      </c>
      <c r="Y5353" s="9" t="str">
        <f>IF(E5353="Cancelled","Excluded",IF(D5353="",IF((SLA_Policy!$B$8-B5353)*24&gt;X5353,"Open - Breached","Open - On Track"),IF((D5353-B5353)*24&lt;=X5353,"Met","Breached")))</f>
        <v>Met</v>
      </c>
    </row>
    <row r="5354" spans="1:25" x14ac:dyDescent="0.25">
      <c r="A5354" s="9" t="s">
        <v>9038</v>
      </c>
      <c r="B5354" s="23">
        <v>46085.475694444503</v>
      </c>
      <c r="C5354" s="23">
        <v>46085.497916666704</v>
      </c>
      <c r="D5354" s="23">
        <v>46085.502083333296</v>
      </c>
      <c r="E5354" s="9" t="s">
        <v>212</v>
      </c>
      <c r="F5354" s="9" t="s">
        <v>188</v>
      </c>
      <c r="G5354" s="9" t="s">
        <v>213</v>
      </c>
      <c r="H5354" s="9" t="s">
        <v>165</v>
      </c>
      <c r="I5354" s="9" t="s">
        <v>567</v>
      </c>
      <c r="J5354" s="9" t="s">
        <v>1190</v>
      </c>
      <c r="K5354" s="9" t="s">
        <v>239</v>
      </c>
      <c r="L5354" s="9" t="s">
        <v>371</v>
      </c>
      <c r="M5354" s="9" t="s">
        <v>1345</v>
      </c>
      <c r="N5354" s="9" t="s">
        <v>197</v>
      </c>
      <c r="O5354" s="9" t="s">
        <v>176</v>
      </c>
      <c r="P5354" s="9" t="s">
        <v>503</v>
      </c>
      <c r="Q5354" s="9" t="s">
        <v>219</v>
      </c>
      <c r="R5354" s="9">
        <v>0</v>
      </c>
      <c r="S5354" s="9">
        <v>6</v>
      </c>
      <c r="U5354" s="9" t="s">
        <v>290</v>
      </c>
      <c r="X5354" s="9">
        <f>INDEX(SLA_Policy!$D$2:$D$5,MATCH(F5354,SLA_Policy!$A$2:$A$5,0))</f>
        <v>72</v>
      </c>
      <c r="Y5354" s="9" t="str">
        <f>IF(E5354="Cancelled","Excluded",IF(D5354="",IF((SLA_Policy!$B$8-B5354)*24&gt;X5354,"Open - Breached","Open - On Track"),IF((D5354-B5354)*24&lt;=X5354,"Met","Breached")))</f>
        <v>Met</v>
      </c>
    </row>
    <row r="5355" spans="1:25" x14ac:dyDescent="0.25">
      <c r="A5355" s="9" t="s">
        <v>9039</v>
      </c>
      <c r="B5355" s="23">
        <v>46085.479861111096</v>
      </c>
      <c r="C5355" s="23">
        <v>46085.588888888902</v>
      </c>
      <c r="D5355" s="23">
        <v>46087.327777777798</v>
      </c>
      <c r="E5355" s="9" t="s">
        <v>212</v>
      </c>
      <c r="F5355" s="9" t="s">
        <v>188</v>
      </c>
      <c r="G5355" s="9" t="s">
        <v>213</v>
      </c>
      <c r="H5355" s="9" t="s">
        <v>164</v>
      </c>
      <c r="I5355" s="9" t="s">
        <v>260</v>
      </c>
      <c r="J5355" s="9" t="s">
        <v>9040</v>
      </c>
      <c r="K5355" s="9" t="s">
        <v>410</v>
      </c>
      <c r="L5355" s="9" t="s">
        <v>307</v>
      </c>
      <c r="M5355" s="9" t="s">
        <v>787</v>
      </c>
      <c r="N5355" s="9" t="s">
        <v>196</v>
      </c>
      <c r="O5355" s="9" t="s">
        <v>179</v>
      </c>
      <c r="P5355" s="9" t="s">
        <v>337</v>
      </c>
      <c r="Q5355" s="9" t="s">
        <v>219</v>
      </c>
      <c r="R5355" s="9">
        <v>0</v>
      </c>
      <c r="S5355" s="9">
        <v>26</v>
      </c>
      <c r="T5355" s="9" t="s">
        <v>265</v>
      </c>
      <c r="U5355" s="9" t="s">
        <v>248</v>
      </c>
      <c r="X5355" s="9">
        <f>INDEX(SLA_Policy!$D$2:$D$5,MATCH(F5355,SLA_Policy!$A$2:$A$5,0))</f>
        <v>72</v>
      </c>
      <c r="Y5355" s="9" t="str">
        <f>IF(E5355="Cancelled","Excluded",IF(D5355="",IF((SLA_Policy!$B$8-B5355)*24&gt;X5355,"Open - Breached","Open - On Track"),IF((D5355-B5355)*24&lt;=X5355,"Met","Breached")))</f>
        <v>Met</v>
      </c>
    </row>
    <row r="5356" spans="1:25" x14ac:dyDescent="0.25">
      <c r="A5356" s="9" t="s">
        <v>9041</v>
      </c>
      <c r="B5356" s="23">
        <v>46085.480555555601</v>
      </c>
      <c r="C5356" s="23">
        <v>46085.482638888898</v>
      </c>
      <c r="D5356" s="23">
        <v>46085.603472222203</v>
      </c>
      <c r="E5356" s="9" t="s">
        <v>212</v>
      </c>
      <c r="F5356" s="9" t="s">
        <v>188</v>
      </c>
      <c r="G5356" s="9" t="s">
        <v>213</v>
      </c>
      <c r="H5356" s="9" t="s">
        <v>88</v>
      </c>
      <c r="I5356" s="9" t="s">
        <v>268</v>
      </c>
      <c r="J5356" s="9" t="s">
        <v>638</v>
      </c>
      <c r="K5356" s="9" t="s">
        <v>246</v>
      </c>
      <c r="L5356" s="9" t="s">
        <v>226</v>
      </c>
      <c r="M5356" s="9" t="s">
        <v>559</v>
      </c>
      <c r="N5356" s="9" t="s">
        <v>198</v>
      </c>
      <c r="O5356" s="9" t="s">
        <v>176</v>
      </c>
      <c r="P5356" s="9" t="s">
        <v>503</v>
      </c>
      <c r="Q5356" s="9" t="s">
        <v>219</v>
      </c>
      <c r="R5356" s="9">
        <v>0</v>
      </c>
      <c r="S5356" s="9">
        <v>24</v>
      </c>
      <c r="T5356" s="9" t="s">
        <v>136</v>
      </c>
      <c r="U5356" s="9" t="s">
        <v>221</v>
      </c>
      <c r="X5356" s="9">
        <f>INDEX(SLA_Policy!$D$2:$D$5,MATCH(F5356,SLA_Policy!$A$2:$A$5,0))</f>
        <v>72</v>
      </c>
      <c r="Y5356" s="9" t="str">
        <f>IF(E5356="Cancelled","Excluded",IF(D5356="",IF((SLA_Policy!$B$8-B5356)*24&gt;X5356,"Open - Breached","Open - On Track"),IF((D5356-B5356)*24&lt;=X5356,"Met","Breached")))</f>
        <v>Met</v>
      </c>
    </row>
    <row r="5357" spans="1:25" x14ac:dyDescent="0.25">
      <c r="A5357" s="9" t="s">
        <v>9042</v>
      </c>
      <c r="B5357" s="23">
        <v>46085.496527777803</v>
      </c>
      <c r="C5357" s="23">
        <v>46085.498611111099</v>
      </c>
      <c r="D5357" s="23">
        <v>46085.525694444397</v>
      </c>
      <c r="E5357" s="9" t="s">
        <v>212</v>
      </c>
      <c r="F5357" s="9" t="s">
        <v>188</v>
      </c>
      <c r="G5357" s="9" t="s">
        <v>213</v>
      </c>
      <c r="H5357" s="9" t="s">
        <v>161</v>
      </c>
      <c r="I5357" s="9" t="s">
        <v>454</v>
      </c>
      <c r="J5357" s="9" t="s">
        <v>1174</v>
      </c>
      <c r="K5357" s="9" t="s">
        <v>215</v>
      </c>
      <c r="L5357" s="9" t="s">
        <v>104</v>
      </c>
      <c r="M5357" s="9" t="s">
        <v>3577</v>
      </c>
      <c r="N5357" s="9" t="s">
        <v>198</v>
      </c>
      <c r="O5357" s="9" t="s">
        <v>116</v>
      </c>
      <c r="P5357" s="9" t="s">
        <v>525</v>
      </c>
      <c r="Q5357" s="9" t="s">
        <v>219</v>
      </c>
      <c r="R5357" s="9">
        <v>0</v>
      </c>
      <c r="S5357" s="9">
        <v>13</v>
      </c>
      <c r="U5357" s="9" t="s">
        <v>221</v>
      </c>
      <c r="X5357" s="9">
        <f>INDEX(SLA_Policy!$D$2:$D$5,MATCH(F5357,SLA_Policy!$A$2:$A$5,0))</f>
        <v>72</v>
      </c>
      <c r="Y5357" s="9" t="str">
        <f>IF(E5357="Cancelled","Excluded",IF(D5357="",IF((SLA_Policy!$B$8-B5357)*24&gt;X5357,"Open - Breached","Open - On Track"),IF((D5357-B5357)*24&lt;=X5357,"Met","Breached")))</f>
        <v>Met</v>
      </c>
    </row>
    <row r="5358" spans="1:25" x14ac:dyDescent="0.25">
      <c r="A5358" s="9" t="s">
        <v>9043</v>
      </c>
      <c r="B5358" s="23">
        <v>46085.519444444399</v>
      </c>
      <c r="C5358" s="23">
        <v>46085.534027777801</v>
      </c>
      <c r="D5358" s="23">
        <v>46086.327777777798</v>
      </c>
      <c r="E5358" s="9" t="s">
        <v>212</v>
      </c>
      <c r="F5358" s="9" t="s">
        <v>188</v>
      </c>
      <c r="G5358" s="9" t="s">
        <v>213</v>
      </c>
      <c r="H5358" s="9" t="s">
        <v>166</v>
      </c>
      <c r="I5358" s="9" t="s">
        <v>398</v>
      </c>
      <c r="J5358" s="9" t="s">
        <v>7187</v>
      </c>
      <c r="K5358" s="9" t="s">
        <v>303</v>
      </c>
      <c r="L5358" s="9" t="s">
        <v>216</v>
      </c>
      <c r="M5358" s="9" t="s">
        <v>5033</v>
      </c>
      <c r="N5358" s="9" t="s">
        <v>199</v>
      </c>
      <c r="O5358" s="9" t="s">
        <v>181</v>
      </c>
      <c r="P5358" s="9" t="s">
        <v>289</v>
      </c>
      <c r="Q5358" s="9" t="s">
        <v>273</v>
      </c>
      <c r="R5358" s="9">
        <v>0</v>
      </c>
      <c r="S5358" s="9">
        <v>110</v>
      </c>
      <c r="U5358" s="9" t="s">
        <v>290</v>
      </c>
      <c r="X5358" s="9">
        <f>INDEX(SLA_Policy!$D$2:$D$5,MATCH(F5358,SLA_Policy!$A$2:$A$5,0))</f>
        <v>72</v>
      </c>
      <c r="Y5358" s="9" t="str">
        <f>IF(E5358="Cancelled","Excluded",IF(D5358="",IF((SLA_Policy!$B$8-B5358)*24&gt;X5358,"Open - Breached","Open - On Track"),IF((D5358-B5358)*24&lt;=X5358,"Met","Breached")))</f>
        <v>Met</v>
      </c>
    </row>
    <row r="5359" spans="1:25" x14ac:dyDescent="0.25">
      <c r="A5359" s="9" t="s">
        <v>9044</v>
      </c>
      <c r="B5359" s="23">
        <v>46085.545138888898</v>
      </c>
      <c r="C5359" s="23">
        <v>46085.574999999997</v>
      </c>
      <c r="D5359" s="23">
        <v>46085.604166666701</v>
      </c>
      <c r="E5359" s="9" t="s">
        <v>212</v>
      </c>
      <c r="F5359" s="9" t="s">
        <v>188</v>
      </c>
      <c r="G5359" s="9" t="s">
        <v>213</v>
      </c>
      <c r="H5359" s="9" t="s">
        <v>166</v>
      </c>
      <c r="I5359" s="9" t="s">
        <v>286</v>
      </c>
      <c r="J5359" s="9" t="s">
        <v>7613</v>
      </c>
      <c r="K5359" s="9" t="s">
        <v>246</v>
      </c>
      <c r="L5359" s="9" t="s">
        <v>216</v>
      </c>
      <c r="M5359" s="9" t="s">
        <v>676</v>
      </c>
      <c r="N5359" s="9" t="s">
        <v>196</v>
      </c>
      <c r="O5359" s="9" t="s">
        <v>181</v>
      </c>
      <c r="P5359" s="9" t="s">
        <v>445</v>
      </c>
      <c r="Q5359" s="9" t="s">
        <v>219</v>
      </c>
      <c r="R5359" s="9">
        <v>0</v>
      </c>
      <c r="S5359" s="9">
        <v>13</v>
      </c>
      <c r="U5359" s="9" t="s">
        <v>290</v>
      </c>
      <c r="X5359" s="9">
        <f>INDEX(SLA_Policy!$D$2:$D$5,MATCH(F5359,SLA_Policy!$A$2:$A$5,0))</f>
        <v>72</v>
      </c>
      <c r="Y5359" s="9" t="str">
        <f>IF(E5359="Cancelled","Excluded",IF(D5359="",IF((SLA_Policy!$B$8-B5359)*24&gt;X5359,"Open - Breached","Open - On Track"),IF((D5359-B5359)*24&lt;=X5359,"Met","Breached")))</f>
        <v>Met</v>
      </c>
    </row>
    <row r="5360" spans="1:25" x14ac:dyDescent="0.25">
      <c r="A5360" s="9" t="s">
        <v>9045</v>
      </c>
      <c r="B5360" s="23">
        <v>46085.554166666698</v>
      </c>
      <c r="C5360" s="23">
        <v>46085.5847222222</v>
      </c>
      <c r="D5360" s="23">
        <v>46085.760416666701</v>
      </c>
      <c r="E5360" s="9" t="s">
        <v>212</v>
      </c>
      <c r="F5360" s="9" t="s">
        <v>188</v>
      </c>
      <c r="G5360" s="9" t="s">
        <v>236</v>
      </c>
      <c r="H5360" s="9" t="s">
        <v>161</v>
      </c>
      <c r="I5360" s="9" t="s">
        <v>237</v>
      </c>
      <c r="J5360" s="9" t="s">
        <v>2351</v>
      </c>
      <c r="K5360" s="9" t="s">
        <v>303</v>
      </c>
      <c r="L5360" s="9" t="s">
        <v>104</v>
      </c>
      <c r="M5360" s="9" t="s">
        <v>2262</v>
      </c>
      <c r="N5360" s="9" t="s">
        <v>197</v>
      </c>
      <c r="O5360" s="9" t="s">
        <v>179</v>
      </c>
      <c r="P5360" s="9" t="s">
        <v>284</v>
      </c>
      <c r="Q5360" s="9" t="s">
        <v>219</v>
      </c>
      <c r="R5360" s="9">
        <v>0</v>
      </c>
      <c r="S5360" s="9">
        <v>18</v>
      </c>
      <c r="U5360" s="9" t="s">
        <v>242</v>
      </c>
      <c r="X5360" s="9">
        <f>INDEX(SLA_Policy!$D$2:$D$5,MATCH(F5360,SLA_Policy!$A$2:$A$5,0))</f>
        <v>72</v>
      </c>
      <c r="Y5360" s="9" t="str">
        <f>IF(E5360="Cancelled","Excluded",IF(D5360="",IF((SLA_Policy!$B$8-B5360)*24&gt;X5360,"Open - Breached","Open - On Track"),IF((D5360-B5360)*24&lt;=X5360,"Met","Breached")))</f>
        <v>Met</v>
      </c>
    </row>
    <row r="5361" spans="1:25" x14ac:dyDescent="0.25">
      <c r="A5361" s="9" t="s">
        <v>9046</v>
      </c>
      <c r="B5361" s="23">
        <v>46085.554861111101</v>
      </c>
      <c r="C5361" s="23">
        <v>46085.561805555597</v>
      </c>
      <c r="D5361" s="23">
        <v>46086.4152777778</v>
      </c>
      <c r="E5361" s="9" t="s">
        <v>212</v>
      </c>
      <c r="F5361" s="9" t="s">
        <v>189</v>
      </c>
      <c r="G5361" s="9" t="s">
        <v>213</v>
      </c>
      <c r="H5361" s="9" t="s">
        <v>165</v>
      </c>
      <c r="I5361" s="9" t="s">
        <v>567</v>
      </c>
      <c r="J5361" s="9" t="s">
        <v>6482</v>
      </c>
      <c r="K5361" s="9" t="s">
        <v>246</v>
      </c>
      <c r="L5361" s="9" t="s">
        <v>104</v>
      </c>
      <c r="M5361" s="9" t="s">
        <v>1229</v>
      </c>
      <c r="N5361" s="9" t="s">
        <v>198</v>
      </c>
      <c r="O5361" s="9" t="s">
        <v>176</v>
      </c>
      <c r="P5361" s="9" t="s">
        <v>228</v>
      </c>
      <c r="Q5361" s="9" t="s">
        <v>219</v>
      </c>
      <c r="R5361" s="9">
        <v>0</v>
      </c>
      <c r="S5361" s="9">
        <v>16</v>
      </c>
      <c r="U5361" s="9" t="s">
        <v>230</v>
      </c>
      <c r="W5361" s="9">
        <v>5</v>
      </c>
      <c r="X5361" s="9">
        <f>INDEX(SLA_Policy!$D$2:$D$5,MATCH(F5361,SLA_Policy!$A$2:$A$5,0))</f>
        <v>120</v>
      </c>
      <c r="Y5361" s="9" t="str">
        <f>IF(E5361="Cancelled","Excluded",IF(D5361="",IF((SLA_Policy!$B$8-B5361)*24&gt;X5361,"Open - Breached","Open - On Track"),IF((D5361-B5361)*24&lt;=X5361,"Met","Breached")))</f>
        <v>Met</v>
      </c>
    </row>
    <row r="5362" spans="1:25" x14ac:dyDescent="0.25">
      <c r="A5362" s="9" t="s">
        <v>9047</v>
      </c>
      <c r="B5362" s="23">
        <v>46085.561111111099</v>
      </c>
      <c r="C5362" s="23">
        <v>46085.566666666702</v>
      </c>
      <c r="D5362" s="23">
        <v>46085.750694444498</v>
      </c>
      <c r="E5362" s="9" t="s">
        <v>212</v>
      </c>
      <c r="F5362" s="9" t="s">
        <v>188</v>
      </c>
      <c r="G5362" s="9" t="s">
        <v>236</v>
      </c>
      <c r="H5362" s="9" t="s">
        <v>161</v>
      </c>
      <c r="I5362" s="9" t="s">
        <v>237</v>
      </c>
      <c r="J5362" s="9" t="s">
        <v>4391</v>
      </c>
      <c r="K5362" s="9" t="s">
        <v>225</v>
      </c>
      <c r="L5362" s="9" t="s">
        <v>216</v>
      </c>
      <c r="M5362" s="9" t="s">
        <v>1324</v>
      </c>
      <c r="N5362" s="9" t="s">
        <v>199</v>
      </c>
      <c r="O5362" s="9" t="s">
        <v>177</v>
      </c>
      <c r="P5362" s="9" t="s">
        <v>241</v>
      </c>
      <c r="Q5362" s="9" t="s">
        <v>219</v>
      </c>
      <c r="R5362" s="9">
        <v>0</v>
      </c>
      <c r="S5362" s="9">
        <v>7</v>
      </c>
      <c r="U5362" s="9" t="s">
        <v>242</v>
      </c>
      <c r="X5362" s="9">
        <f>INDEX(SLA_Policy!$D$2:$D$5,MATCH(F5362,SLA_Policy!$A$2:$A$5,0))</f>
        <v>72</v>
      </c>
      <c r="Y5362" s="9" t="str">
        <f>IF(E5362="Cancelled","Excluded",IF(D5362="",IF((SLA_Policy!$B$8-B5362)*24&gt;X5362,"Open - Breached","Open - On Track"),IF((D5362-B5362)*24&lt;=X5362,"Met","Breached")))</f>
        <v>Met</v>
      </c>
    </row>
    <row r="5363" spans="1:25" x14ac:dyDescent="0.25">
      <c r="A5363" s="9" t="s">
        <v>9048</v>
      </c>
      <c r="B5363" s="23">
        <v>46085.565277777801</v>
      </c>
      <c r="C5363" s="23">
        <v>46085.600694444503</v>
      </c>
      <c r="D5363" s="23">
        <v>46085.718055555597</v>
      </c>
      <c r="E5363" s="9" t="s">
        <v>212</v>
      </c>
      <c r="F5363" s="9" t="s">
        <v>189</v>
      </c>
      <c r="G5363" s="9" t="s">
        <v>236</v>
      </c>
      <c r="H5363" s="9" t="s">
        <v>167</v>
      </c>
      <c r="I5363" s="9" t="s">
        <v>255</v>
      </c>
      <c r="J5363" s="9" t="s">
        <v>9049</v>
      </c>
      <c r="K5363" s="9" t="s">
        <v>246</v>
      </c>
      <c r="L5363" s="9" t="s">
        <v>282</v>
      </c>
      <c r="M5363" s="9" t="s">
        <v>3229</v>
      </c>
      <c r="N5363" s="9" t="s">
        <v>196</v>
      </c>
      <c r="O5363" s="9" t="s">
        <v>116</v>
      </c>
      <c r="P5363" s="9" t="s">
        <v>525</v>
      </c>
      <c r="Q5363" s="9" t="s">
        <v>219</v>
      </c>
      <c r="R5363" s="9">
        <v>0</v>
      </c>
      <c r="S5363" s="9">
        <v>23</v>
      </c>
      <c r="U5363" s="9" t="s">
        <v>242</v>
      </c>
      <c r="X5363" s="9">
        <f>INDEX(SLA_Policy!$D$2:$D$5,MATCH(F5363,SLA_Policy!$A$2:$A$5,0))</f>
        <v>120</v>
      </c>
      <c r="Y5363" s="9" t="str">
        <f>IF(E5363="Cancelled","Excluded",IF(D5363="",IF((SLA_Policy!$B$8-B5363)*24&gt;X5363,"Open - Breached","Open - On Track"),IF((D5363-B5363)*24&lt;=X5363,"Met","Breached")))</f>
        <v>Met</v>
      </c>
    </row>
    <row r="5364" spans="1:25" x14ac:dyDescent="0.25">
      <c r="A5364" s="9" t="s">
        <v>9050</v>
      </c>
      <c r="B5364" s="23">
        <v>46085.570138888899</v>
      </c>
      <c r="C5364" s="23">
        <v>46085.663888888899</v>
      </c>
      <c r="D5364" s="23">
        <v>46086.364583333299</v>
      </c>
      <c r="E5364" s="9" t="s">
        <v>212</v>
      </c>
      <c r="F5364" s="9" t="s">
        <v>188</v>
      </c>
      <c r="G5364" s="9" t="s">
        <v>213</v>
      </c>
      <c r="H5364" s="9" t="s">
        <v>163</v>
      </c>
      <c r="I5364" s="9" t="s">
        <v>250</v>
      </c>
      <c r="J5364" s="9" t="s">
        <v>2535</v>
      </c>
      <c r="K5364" s="9" t="s">
        <v>303</v>
      </c>
      <c r="L5364" s="9" t="s">
        <v>311</v>
      </c>
      <c r="M5364" s="9" t="s">
        <v>2945</v>
      </c>
      <c r="N5364" s="9" t="s">
        <v>196</v>
      </c>
      <c r="O5364" s="9" t="s">
        <v>176</v>
      </c>
      <c r="P5364" s="9" t="s">
        <v>228</v>
      </c>
      <c r="Q5364" s="9" t="s">
        <v>273</v>
      </c>
      <c r="R5364" s="9">
        <v>0</v>
      </c>
      <c r="S5364" s="9">
        <v>37</v>
      </c>
      <c r="T5364" s="9" t="s">
        <v>136</v>
      </c>
      <c r="U5364" s="9" t="s">
        <v>230</v>
      </c>
      <c r="X5364" s="9">
        <f>INDEX(SLA_Policy!$D$2:$D$5,MATCH(F5364,SLA_Policy!$A$2:$A$5,0))</f>
        <v>72</v>
      </c>
      <c r="Y5364" s="9" t="str">
        <f>IF(E5364="Cancelled","Excluded",IF(D5364="",IF((SLA_Policy!$B$8-B5364)*24&gt;X5364,"Open - Breached","Open - On Track"),IF((D5364-B5364)*24&lt;=X5364,"Met","Breached")))</f>
        <v>Met</v>
      </c>
    </row>
    <row r="5365" spans="1:25" x14ac:dyDescent="0.25">
      <c r="A5365" s="9" t="s">
        <v>9051</v>
      </c>
      <c r="B5365" s="23">
        <v>46085.576388888898</v>
      </c>
      <c r="C5365" s="23">
        <v>46085.581944444399</v>
      </c>
      <c r="D5365" s="23">
        <v>46086.349305555603</v>
      </c>
      <c r="E5365" s="9" t="s">
        <v>212</v>
      </c>
      <c r="F5365" s="9" t="s">
        <v>189</v>
      </c>
      <c r="G5365" s="9" t="s">
        <v>213</v>
      </c>
      <c r="H5365" s="9" t="s">
        <v>167</v>
      </c>
      <c r="I5365" s="9" t="s">
        <v>349</v>
      </c>
      <c r="J5365" s="9" t="s">
        <v>1028</v>
      </c>
      <c r="K5365" s="9" t="s">
        <v>215</v>
      </c>
      <c r="L5365" s="9" t="s">
        <v>293</v>
      </c>
      <c r="M5365" s="9" t="s">
        <v>6935</v>
      </c>
      <c r="N5365" s="9" t="s">
        <v>198</v>
      </c>
      <c r="O5365" s="9" t="s">
        <v>116</v>
      </c>
      <c r="P5365" s="9" t="s">
        <v>342</v>
      </c>
      <c r="Q5365" s="9" t="s">
        <v>219</v>
      </c>
      <c r="R5365" s="9">
        <v>0</v>
      </c>
      <c r="S5365" s="9">
        <v>8</v>
      </c>
      <c r="U5365" s="9" t="s">
        <v>376</v>
      </c>
      <c r="W5365" s="9">
        <v>4</v>
      </c>
      <c r="X5365" s="9">
        <f>INDEX(SLA_Policy!$D$2:$D$5,MATCH(F5365,SLA_Policy!$A$2:$A$5,0))</f>
        <v>120</v>
      </c>
      <c r="Y5365" s="9" t="str">
        <f>IF(E5365="Cancelled","Excluded",IF(D5365="",IF((SLA_Policy!$B$8-B5365)*24&gt;X5365,"Open - Breached","Open - On Track"),IF((D5365-B5365)*24&lt;=X5365,"Met","Breached")))</f>
        <v>Met</v>
      </c>
    </row>
    <row r="5366" spans="1:25" x14ac:dyDescent="0.25">
      <c r="A5366" s="9" t="s">
        <v>9052</v>
      </c>
      <c r="B5366" s="23">
        <v>46085.59375</v>
      </c>
      <c r="C5366" s="23">
        <v>46085.729166666701</v>
      </c>
      <c r="D5366" s="23">
        <v>46087.386111111096</v>
      </c>
      <c r="E5366" s="9" t="s">
        <v>212</v>
      </c>
      <c r="F5366" s="9" t="s">
        <v>189</v>
      </c>
      <c r="G5366" s="9" t="s">
        <v>213</v>
      </c>
      <c r="H5366" s="9" t="s">
        <v>167</v>
      </c>
      <c r="I5366" s="9" t="s">
        <v>362</v>
      </c>
      <c r="J5366" s="9" t="s">
        <v>9053</v>
      </c>
      <c r="K5366" s="9" t="s">
        <v>215</v>
      </c>
      <c r="L5366" s="9" t="s">
        <v>282</v>
      </c>
      <c r="M5366" s="9" t="s">
        <v>998</v>
      </c>
      <c r="N5366" s="9" t="s">
        <v>196</v>
      </c>
      <c r="O5366" s="9" t="s">
        <v>176</v>
      </c>
      <c r="P5366" s="9" t="s">
        <v>228</v>
      </c>
      <c r="Q5366" s="9" t="s">
        <v>219</v>
      </c>
      <c r="R5366" s="9">
        <v>0</v>
      </c>
      <c r="S5366" s="9">
        <v>36</v>
      </c>
      <c r="U5366" s="9" t="s">
        <v>376</v>
      </c>
      <c r="X5366" s="9">
        <f>INDEX(SLA_Policy!$D$2:$D$5,MATCH(F5366,SLA_Policy!$A$2:$A$5,0))</f>
        <v>120</v>
      </c>
      <c r="Y5366" s="9" t="str">
        <f>IF(E5366="Cancelled","Excluded",IF(D5366="",IF((SLA_Policy!$B$8-B5366)*24&gt;X5366,"Open - Breached","Open - On Track"),IF((D5366-B5366)*24&lt;=X5366,"Met","Breached")))</f>
        <v>Met</v>
      </c>
    </row>
    <row r="5367" spans="1:25" x14ac:dyDescent="0.25">
      <c r="A5367" s="9" t="s">
        <v>9054</v>
      </c>
      <c r="B5367" s="23">
        <v>46085.595138888901</v>
      </c>
      <c r="C5367" s="23">
        <v>46085.644444444399</v>
      </c>
      <c r="D5367" s="23">
        <v>46087.578472222202</v>
      </c>
      <c r="E5367" s="9" t="s">
        <v>212</v>
      </c>
      <c r="F5367" s="9" t="s">
        <v>189</v>
      </c>
      <c r="G5367" s="9" t="s">
        <v>236</v>
      </c>
      <c r="H5367" s="9" t="s">
        <v>164</v>
      </c>
      <c r="I5367" s="9" t="s">
        <v>421</v>
      </c>
      <c r="J5367" s="9" t="s">
        <v>2690</v>
      </c>
      <c r="K5367" s="9" t="s">
        <v>246</v>
      </c>
      <c r="L5367" s="9" t="s">
        <v>311</v>
      </c>
      <c r="M5367" s="9" t="s">
        <v>1183</v>
      </c>
      <c r="N5367" s="9" t="s">
        <v>196</v>
      </c>
      <c r="O5367" s="9" t="s">
        <v>180</v>
      </c>
      <c r="P5367" s="9" t="s">
        <v>368</v>
      </c>
      <c r="Q5367" s="9" t="s">
        <v>219</v>
      </c>
      <c r="R5367" s="9">
        <v>0</v>
      </c>
      <c r="S5367" s="9">
        <v>17</v>
      </c>
      <c r="T5367" s="9" t="s">
        <v>464</v>
      </c>
      <c r="U5367" s="9" t="s">
        <v>242</v>
      </c>
      <c r="X5367" s="9">
        <f>INDEX(SLA_Policy!$D$2:$D$5,MATCH(F5367,SLA_Policy!$A$2:$A$5,0))</f>
        <v>120</v>
      </c>
      <c r="Y5367" s="9" t="str">
        <f>IF(E5367="Cancelled","Excluded",IF(D5367="",IF((SLA_Policy!$B$8-B5367)*24&gt;X5367,"Open - Breached","Open - On Track"),IF((D5367-B5367)*24&lt;=X5367,"Met","Breached")))</f>
        <v>Met</v>
      </c>
    </row>
    <row r="5368" spans="1:25" x14ac:dyDescent="0.25">
      <c r="A5368" s="9" t="s">
        <v>9055</v>
      </c>
      <c r="B5368" s="23">
        <v>46085.601388888899</v>
      </c>
      <c r="C5368" s="23">
        <v>46085.612500000003</v>
      </c>
      <c r="D5368" s="23">
        <v>46086.625694444498</v>
      </c>
      <c r="E5368" s="9" t="s">
        <v>212</v>
      </c>
      <c r="F5368" s="9" t="s">
        <v>188</v>
      </c>
      <c r="G5368" s="9" t="s">
        <v>236</v>
      </c>
      <c r="H5368" s="9" t="s">
        <v>161</v>
      </c>
      <c r="I5368" s="9" t="s">
        <v>237</v>
      </c>
      <c r="J5368" s="9" t="s">
        <v>3342</v>
      </c>
      <c r="K5368" s="9" t="s">
        <v>215</v>
      </c>
      <c r="L5368" s="9" t="s">
        <v>226</v>
      </c>
      <c r="M5368" s="9" t="s">
        <v>6750</v>
      </c>
      <c r="N5368" s="9" t="s">
        <v>198</v>
      </c>
      <c r="O5368" s="9" t="s">
        <v>177</v>
      </c>
      <c r="P5368" s="9" t="s">
        <v>942</v>
      </c>
      <c r="Q5368" s="9" t="s">
        <v>219</v>
      </c>
      <c r="R5368" s="9">
        <v>0</v>
      </c>
      <c r="S5368" s="9">
        <v>17</v>
      </c>
      <c r="U5368" s="9" t="s">
        <v>242</v>
      </c>
      <c r="W5368" s="9">
        <v>5</v>
      </c>
      <c r="X5368" s="9">
        <f>INDEX(SLA_Policy!$D$2:$D$5,MATCH(F5368,SLA_Policy!$A$2:$A$5,0))</f>
        <v>72</v>
      </c>
      <c r="Y5368" s="9" t="str">
        <f>IF(E5368="Cancelled","Excluded",IF(D5368="",IF((SLA_Policy!$B$8-B5368)*24&gt;X5368,"Open - Breached","Open - On Track"),IF((D5368-B5368)*24&lt;=X5368,"Met","Breached")))</f>
        <v>Met</v>
      </c>
    </row>
    <row r="5369" spans="1:25" x14ac:dyDescent="0.25">
      <c r="A5369" s="9" t="s">
        <v>9056</v>
      </c>
      <c r="B5369" s="23">
        <v>46085.622222222199</v>
      </c>
      <c r="C5369" s="23">
        <v>46085.636805555601</v>
      </c>
      <c r="D5369" s="23">
        <v>46086.368055555598</v>
      </c>
      <c r="E5369" s="9" t="s">
        <v>212</v>
      </c>
      <c r="F5369" s="9" t="s">
        <v>188</v>
      </c>
      <c r="G5369" s="9" t="s">
        <v>213</v>
      </c>
      <c r="H5369" s="9" t="s">
        <v>161</v>
      </c>
      <c r="I5369" s="9" t="s">
        <v>389</v>
      </c>
      <c r="J5369" s="9" t="s">
        <v>767</v>
      </c>
      <c r="K5369" s="9" t="s">
        <v>225</v>
      </c>
      <c r="L5369" s="9" t="s">
        <v>104</v>
      </c>
      <c r="M5369" s="9" t="s">
        <v>2023</v>
      </c>
      <c r="N5369" s="9" t="s">
        <v>197</v>
      </c>
      <c r="O5369" s="9" t="s">
        <v>116</v>
      </c>
      <c r="P5369" s="9" t="s">
        <v>590</v>
      </c>
      <c r="Q5369" s="9" t="s">
        <v>219</v>
      </c>
      <c r="R5369" s="9">
        <v>0</v>
      </c>
      <c r="S5369" s="9">
        <v>23</v>
      </c>
      <c r="U5369" s="9" t="s">
        <v>376</v>
      </c>
      <c r="W5369" s="9">
        <v>5</v>
      </c>
      <c r="X5369" s="9">
        <f>INDEX(SLA_Policy!$D$2:$D$5,MATCH(F5369,SLA_Policy!$A$2:$A$5,0))</f>
        <v>72</v>
      </c>
      <c r="Y5369" s="9" t="str">
        <f>IF(E5369="Cancelled","Excluded",IF(D5369="",IF((SLA_Policy!$B$8-B5369)*24&gt;X5369,"Open - Breached","Open - On Track"),IF((D5369-B5369)*24&lt;=X5369,"Met","Breached")))</f>
        <v>Met</v>
      </c>
    </row>
    <row r="5370" spans="1:25" x14ac:dyDescent="0.25">
      <c r="A5370" s="9" t="s">
        <v>9057</v>
      </c>
      <c r="B5370" s="23">
        <v>46085.627083333296</v>
      </c>
      <c r="C5370" s="23">
        <v>46085.627777777801</v>
      </c>
      <c r="D5370" s="23">
        <v>46086.367361111101</v>
      </c>
      <c r="E5370" s="9" t="s">
        <v>212</v>
      </c>
      <c r="F5370" s="9" t="s">
        <v>188</v>
      </c>
      <c r="G5370" s="9" t="s">
        <v>213</v>
      </c>
      <c r="H5370" s="9" t="s">
        <v>164</v>
      </c>
      <c r="I5370" s="9" t="s">
        <v>339</v>
      </c>
      <c r="J5370" s="9" t="s">
        <v>2570</v>
      </c>
      <c r="K5370" s="9" t="s">
        <v>246</v>
      </c>
      <c r="L5370" s="9" t="s">
        <v>293</v>
      </c>
      <c r="M5370" s="9" t="s">
        <v>8352</v>
      </c>
      <c r="N5370" s="9" t="s">
        <v>200</v>
      </c>
      <c r="O5370" s="9" t="s">
        <v>180</v>
      </c>
      <c r="P5370" s="9" t="s">
        <v>278</v>
      </c>
      <c r="Q5370" s="9" t="s">
        <v>219</v>
      </c>
      <c r="R5370" s="9">
        <v>0</v>
      </c>
      <c r="S5370" s="9">
        <v>10</v>
      </c>
      <c r="T5370" s="9" t="s">
        <v>464</v>
      </c>
      <c r="U5370" s="9" t="s">
        <v>248</v>
      </c>
      <c r="W5370" s="9">
        <v>4</v>
      </c>
      <c r="X5370" s="9">
        <f>INDEX(SLA_Policy!$D$2:$D$5,MATCH(F5370,SLA_Policy!$A$2:$A$5,0))</f>
        <v>72</v>
      </c>
      <c r="Y5370" s="9" t="str">
        <f>IF(E5370="Cancelled","Excluded",IF(D5370="",IF((SLA_Policy!$B$8-B5370)*24&gt;X5370,"Open - Breached","Open - On Track"),IF((D5370-B5370)*24&lt;=X5370,"Met","Breached")))</f>
        <v>Met</v>
      </c>
    </row>
    <row r="5371" spans="1:25" x14ac:dyDescent="0.25">
      <c r="A5371" s="9" t="s">
        <v>9058</v>
      </c>
      <c r="B5371" s="23">
        <v>46085.6430555556</v>
      </c>
      <c r="C5371" s="23">
        <v>46085.661805555603</v>
      </c>
      <c r="D5371" s="23">
        <v>46087.318055555603</v>
      </c>
      <c r="E5371" s="9" t="s">
        <v>212</v>
      </c>
      <c r="F5371" s="9" t="s">
        <v>189</v>
      </c>
      <c r="G5371" s="9" t="s">
        <v>213</v>
      </c>
      <c r="H5371" s="9" t="s">
        <v>88</v>
      </c>
      <c r="I5371" s="9" t="s">
        <v>92</v>
      </c>
      <c r="J5371" s="9" t="s">
        <v>549</v>
      </c>
      <c r="K5371" s="9" t="s">
        <v>246</v>
      </c>
      <c r="L5371" s="9" t="s">
        <v>351</v>
      </c>
      <c r="M5371" s="9" t="s">
        <v>5228</v>
      </c>
      <c r="N5371" s="9" t="s">
        <v>198</v>
      </c>
      <c r="O5371" s="9" t="s">
        <v>178</v>
      </c>
      <c r="P5371" s="9" t="s">
        <v>272</v>
      </c>
      <c r="Q5371" s="9" t="s">
        <v>219</v>
      </c>
      <c r="R5371" s="9">
        <v>0</v>
      </c>
      <c r="S5371" s="9">
        <v>29</v>
      </c>
      <c r="T5371" s="9" t="s">
        <v>136</v>
      </c>
      <c r="U5371" s="9" t="s">
        <v>661</v>
      </c>
      <c r="X5371" s="9">
        <f>INDEX(SLA_Policy!$D$2:$D$5,MATCH(F5371,SLA_Policy!$A$2:$A$5,0))</f>
        <v>120</v>
      </c>
      <c r="Y5371" s="9" t="str">
        <f>IF(E5371="Cancelled","Excluded",IF(D5371="",IF((SLA_Policy!$B$8-B5371)*24&gt;X5371,"Open - Breached","Open - On Track"),IF((D5371-B5371)*24&lt;=X5371,"Met","Breached")))</f>
        <v>Met</v>
      </c>
    </row>
    <row r="5372" spans="1:25" x14ac:dyDescent="0.25">
      <c r="A5372" s="9" t="s">
        <v>9059</v>
      </c>
      <c r="B5372" s="23">
        <v>46085.643750000003</v>
      </c>
      <c r="C5372" s="23">
        <v>46085.651388888902</v>
      </c>
      <c r="D5372" s="23">
        <v>46086.441666666702</v>
      </c>
      <c r="E5372" s="9" t="s">
        <v>212</v>
      </c>
      <c r="F5372" s="9" t="s">
        <v>188</v>
      </c>
      <c r="G5372" s="9" t="s">
        <v>213</v>
      </c>
      <c r="H5372" s="9" t="s">
        <v>88</v>
      </c>
      <c r="I5372" s="9" t="s">
        <v>92</v>
      </c>
      <c r="J5372" s="9" t="s">
        <v>842</v>
      </c>
      <c r="K5372" s="9" t="s">
        <v>215</v>
      </c>
      <c r="L5372" s="9" t="s">
        <v>307</v>
      </c>
      <c r="M5372" s="9" t="s">
        <v>2439</v>
      </c>
      <c r="N5372" s="9" t="s">
        <v>198</v>
      </c>
      <c r="O5372" s="9" t="s">
        <v>116</v>
      </c>
      <c r="P5372" s="9" t="s">
        <v>234</v>
      </c>
      <c r="Q5372" s="9" t="s">
        <v>219</v>
      </c>
      <c r="R5372" s="9">
        <v>1</v>
      </c>
      <c r="S5372" s="9">
        <v>27</v>
      </c>
      <c r="T5372" s="9" t="s">
        <v>136</v>
      </c>
      <c r="U5372" s="9" t="s">
        <v>266</v>
      </c>
      <c r="X5372" s="9">
        <f>INDEX(SLA_Policy!$D$2:$D$5,MATCH(F5372,SLA_Policy!$A$2:$A$5,0))</f>
        <v>72</v>
      </c>
      <c r="Y5372" s="9" t="str">
        <f>IF(E5372="Cancelled","Excluded",IF(D5372="",IF((SLA_Policy!$B$8-B5372)*24&gt;X5372,"Open - Breached","Open - On Track"),IF((D5372-B5372)*24&lt;=X5372,"Met","Breached")))</f>
        <v>Met</v>
      </c>
    </row>
    <row r="5373" spans="1:25" x14ac:dyDescent="0.25">
      <c r="A5373" s="9" t="s">
        <v>9060</v>
      </c>
      <c r="B5373" s="23">
        <v>46085.673611111102</v>
      </c>
      <c r="C5373" s="23">
        <v>46085.695138888899</v>
      </c>
      <c r="D5373" s="23">
        <v>46085.713194444397</v>
      </c>
      <c r="E5373" s="9" t="s">
        <v>212</v>
      </c>
      <c r="F5373" s="9" t="s">
        <v>187</v>
      </c>
      <c r="G5373" s="9" t="s">
        <v>213</v>
      </c>
      <c r="H5373" s="9" t="s">
        <v>162</v>
      </c>
      <c r="I5373" s="9" t="s">
        <v>393</v>
      </c>
      <c r="J5373" s="9" t="s">
        <v>896</v>
      </c>
      <c r="K5373" s="9" t="s">
        <v>225</v>
      </c>
      <c r="L5373" s="9" t="s">
        <v>311</v>
      </c>
      <c r="M5373" s="9" t="s">
        <v>2885</v>
      </c>
      <c r="N5373" s="9" t="s">
        <v>197</v>
      </c>
      <c r="O5373" s="9" t="s">
        <v>116</v>
      </c>
      <c r="P5373" s="9" t="s">
        <v>342</v>
      </c>
      <c r="Q5373" s="9" t="s">
        <v>219</v>
      </c>
      <c r="R5373" s="9">
        <v>0</v>
      </c>
      <c r="S5373" s="9">
        <v>7</v>
      </c>
      <c r="U5373" s="9" t="s">
        <v>290</v>
      </c>
      <c r="X5373" s="9">
        <f>INDEX(SLA_Policy!$D$2:$D$5,MATCH(F5373,SLA_Policy!$A$2:$A$5,0))</f>
        <v>8</v>
      </c>
      <c r="Y5373" s="9" t="str">
        <f>IF(E5373="Cancelled","Excluded",IF(D5373="",IF((SLA_Policy!$B$8-B5373)*24&gt;X5373,"Open - Breached","Open - On Track"),IF((D5373-B5373)*24&lt;=X5373,"Met","Breached")))</f>
        <v>Met</v>
      </c>
    </row>
    <row r="5374" spans="1:25" x14ac:dyDescent="0.25">
      <c r="A5374" s="9" t="s">
        <v>9061</v>
      </c>
      <c r="B5374" s="23">
        <v>46085.685416666704</v>
      </c>
      <c r="C5374" s="23">
        <v>46085.699305555601</v>
      </c>
      <c r="D5374" s="23">
        <v>46087.328472222202</v>
      </c>
      <c r="E5374" s="9" t="s">
        <v>212</v>
      </c>
      <c r="F5374" s="9" t="s">
        <v>189</v>
      </c>
      <c r="G5374" s="9" t="s">
        <v>213</v>
      </c>
      <c r="H5374" s="9" t="s">
        <v>162</v>
      </c>
      <c r="I5374" s="9" t="s">
        <v>393</v>
      </c>
      <c r="J5374" s="9" t="s">
        <v>1718</v>
      </c>
      <c r="K5374" s="9" t="s">
        <v>215</v>
      </c>
      <c r="L5374" s="9" t="s">
        <v>311</v>
      </c>
      <c r="M5374" s="9" t="s">
        <v>2882</v>
      </c>
      <c r="N5374" s="9" t="s">
        <v>196</v>
      </c>
      <c r="O5374" s="9" t="s">
        <v>179</v>
      </c>
      <c r="P5374" s="9" t="s">
        <v>264</v>
      </c>
      <c r="Q5374" s="9" t="s">
        <v>219</v>
      </c>
      <c r="R5374" s="9">
        <v>0</v>
      </c>
      <c r="S5374" s="9">
        <v>12</v>
      </c>
      <c r="U5374" s="9" t="s">
        <v>290</v>
      </c>
      <c r="X5374" s="9">
        <f>INDEX(SLA_Policy!$D$2:$D$5,MATCH(F5374,SLA_Policy!$A$2:$A$5,0))</f>
        <v>120</v>
      </c>
      <c r="Y5374" s="9" t="str">
        <f>IF(E5374="Cancelled","Excluded",IF(D5374="",IF((SLA_Policy!$B$8-B5374)*24&gt;X5374,"Open - Breached","Open - On Track"),IF((D5374-B5374)*24&lt;=X5374,"Met","Breached")))</f>
        <v>Met</v>
      </c>
    </row>
    <row r="5375" spans="1:25" x14ac:dyDescent="0.25">
      <c r="A5375" s="9" t="s">
        <v>9062</v>
      </c>
      <c r="B5375" s="23">
        <v>46085.704166666699</v>
      </c>
      <c r="C5375" s="23">
        <v>46085.707638888904</v>
      </c>
      <c r="D5375" s="23">
        <v>46086.375694444498</v>
      </c>
      <c r="E5375" s="9" t="s">
        <v>212</v>
      </c>
      <c r="F5375" s="9" t="s">
        <v>188</v>
      </c>
      <c r="G5375" s="9" t="s">
        <v>213</v>
      </c>
      <c r="H5375" s="9" t="s">
        <v>162</v>
      </c>
      <c r="I5375" s="9" t="s">
        <v>393</v>
      </c>
      <c r="J5375" s="9" t="s">
        <v>8188</v>
      </c>
      <c r="K5375" s="9" t="s">
        <v>239</v>
      </c>
      <c r="L5375" s="9" t="s">
        <v>226</v>
      </c>
      <c r="M5375" s="9" t="s">
        <v>3838</v>
      </c>
      <c r="N5375" s="9" t="s">
        <v>198</v>
      </c>
      <c r="O5375" s="9" t="s">
        <v>116</v>
      </c>
      <c r="P5375" s="9" t="s">
        <v>525</v>
      </c>
      <c r="Q5375" s="9" t="s">
        <v>219</v>
      </c>
      <c r="R5375" s="9">
        <v>0</v>
      </c>
      <c r="S5375" s="9">
        <v>6</v>
      </c>
      <c r="U5375" s="9" t="s">
        <v>248</v>
      </c>
      <c r="X5375" s="9">
        <f>INDEX(SLA_Policy!$D$2:$D$5,MATCH(F5375,SLA_Policy!$A$2:$A$5,0))</f>
        <v>72</v>
      </c>
      <c r="Y5375" s="9" t="str">
        <f>IF(E5375="Cancelled","Excluded",IF(D5375="",IF((SLA_Policy!$B$8-B5375)*24&gt;X5375,"Open - Breached","Open - On Track"),IF((D5375-B5375)*24&lt;=X5375,"Met","Breached")))</f>
        <v>Met</v>
      </c>
    </row>
    <row r="5376" spans="1:25" x14ac:dyDescent="0.25">
      <c r="A5376" s="9" t="s">
        <v>9063</v>
      </c>
      <c r="B5376" s="23">
        <v>46085.706250000003</v>
      </c>
      <c r="C5376" s="23">
        <v>46085.782638888901</v>
      </c>
      <c r="D5376" s="23">
        <v>46086.3347222222</v>
      </c>
      <c r="E5376" s="9" t="s">
        <v>212</v>
      </c>
      <c r="F5376" s="9" t="s">
        <v>189</v>
      </c>
      <c r="G5376" s="9" t="s">
        <v>236</v>
      </c>
      <c r="H5376" s="9" t="s">
        <v>164</v>
      </c>
      <c r="I5376" s="9" t="s">
        <v>421</v>
      </c>
      <c r="J5376" s="9" t="s">
        <v>2556</v>
      </c>
      <c r="K5376" s="9" t="s">
        <v>246</v>
      </c>
      <c r="L5376" s="9" t="s">
        <v>104</v>
      </c>
      <c r="M5376" s="9" t="s">
        <v>2057</v>
      </c>
      <c r="N5376" s="9" t="s">
        <v>196</v>
      </c>
      <c r="O5376" s="9" t="s">
        <v>116</v>
      </c>
      <c r="P5376" s="9" t="s">
        <v>295</v>
      </c>
      <c r="Q5376" s="9" t="s">
        <v>219</v>
      </c>
      <c r="R5376" s="9">
        <v>0</v>
      </c>
      <c r="S5376" s="9">
        <v>15</v>
      </c>
      <c r="T5376" s="9" t="s">
        <v>343</v>
      </c>
      <c r="U5376" s="9" t="s">
        <v>242</v>
      </c>
      <c r="X5376" s="9">
        <f>INDEX(SLA_Policy!$D$2:$D$5,MATCH(F5376,SLA_Policy!$A$2:$A$5,0))</f>
        <v>120</v>
      </c>
      <c r="Y5376" s="9" t="str">
        <f>IF(E5376="Cancelled","Excluded",IF(D5376="",IF((SLA_Policy!$B$8-B5376)*24&gt;X5376,"Open - Breached","Open - On Track"),IF((D5376-B5376)*24&lt;=X5376,"Met","Breached")))</f>
        <v>Met</v>
      </c>
    </row>
    <row r="5377" spans="1:25" x14ac:dyDescent="0.25">
      <c r="A5377" s="9" t="s">
        <v>9064</v>
      </c>
      <c r="B5377" s="23">
        <v>46085.756249999999</v>
      </c>
      <c r="C5377" s="23">
        <v>46086.311111111099</v>
      </c>
      <c r="D5377" s="23">
        <v>46087.394444444399</v>
      </c>
      <c r="E5377" s="9" t="s">
        <v>212</v>
      </c>
      <c r="F5377" s="9" t="s">
        <v>188</v>
      </c>
      <c r="G5377" s="9" t="s">
        <v>213</v>
      </c>
      <c r="H5377" s="9" t="s">
        <v>161</v>
      </c>
      <c r="I5377" s="9" t="s">
        <v>297</v>
      </c>
      <c r="J5377" s="9" t="s">
        <v>6587</v>
      </c>
      <c r="K5377" s="9" t="s">
        <v>246</v>
      </c>
      <c r="L5377" s="9" t="s">
        <v>351</v>
      </c>
      <c r="M5377" s="9" t="s">
        <v>4290</v>
      </c>
      <c r="N5377" s="9" t="s">
        <v>196</v>
      </c>
      <c r="O5377" s="9" t="s">
        <v>177</v>
      </c>
      <c r="P5377" s="9" t="s">
        <v>457</v>
      </c>
      <c r="Q5377" s="9" t="s">
        <v>219</v>
      </c>
      <c r="R5377" s="9">
        <v>0</v>
      </c>
      <c r="S5377" s="9">
        <v>13</v>
      </c>
      <c r="U5377" s="9" t="s">
        <v>266</v>
      </c>
      <c r="W5377" s="9">
        <v>4</v>
      </c>
      <c r="X5377" s="9">
        <f>INDEX(SLA_Policy!$D$2:$D$5,MATCH(F5377,SLA_Policy!$A$2:$A$5,0))</f>
        <v>72</v>
      </c>
      <c r="Y5377" s="9" t="str">
        <f>IF(E5377="Cancelled","Excluded",IF(D5377="",IF((SLA_Policy!$B$8-B5377)*24&gt;X5377,"Open - Breached","Open - On Track"),IF((D5377-B5377)*24&lt;=X5377,"Met","Breached")))</f>
        <v>Met</v>
      </c>
    </row>
    <row r="5378" spans="1:25" x14ac:dyDescent="0.25">
      <c r="A5378" s="9" t="s">
        <v>9065</v>
      </c>
      <c r="B5378" s="23">
        <v>46086.291666666701</v>
      </c>
      <c r="C5378" s="23">
        <v>46086.295138888898</v>
      </c>
      <c r="D5378" s="23">
        <v>46087.408333333296</v>
      </c>
      <c r="E5378" s="9" t="s">
        <v>212</v>
      </c>
      <c r="F5378" s="9" t="s">
        <v>188</v>
      </c>
      <c r="G5378" s="9" t="s">
        <v>213</v>
      </c>
      <c r="H5378" s="9" t="s">
        <v>88</v>
      </c>
      <c r="I5378" s="9" t="s">
        <v>268</v>
      </c>
      <c r="J5378" s="9" t="s">
        <v>2188</v>
      </c>
      <c r="K5378" s="9" t="s">
        <v>246</v>
      </c>
      <c r="L5378" s="9" t="s">
        <v>371</v>
      </c>
      <c r="M5378" s="9" t="s">
        <v>1612</v>
      </c>
      <c r="N5378" s="9" t="s">
        <v>198</v>
      </c>
      <c r="O5378" s="9" t="s">
        <v>178</v>
      </c>
      <c r="P5378" s="9" t="s">
        <v>360</v>
      </c>
      <c r="Q5378" s="9" t="s">
        <v>219</v>
      </c>
      <c r="R5378" s="9">
        <v>0</v>
      </c>
      <c r="S5378" s="9">
        <v>18</v>
      </c>
      <c r="T5378" s="9" t="s">
        <v>220</v>
      </c>
      <c r="U5378" s="9" t="s">
        <v>230</v>
      </c>
      <c r="X5378" s="9">
        <f>INDEX(SLA_Policy!$D$2:$D$5,MATCH(F5378,SLA_Policy!$A$2:$A$5,0))</f>
        <v>72</v>
      </c>
      <c r="Y5378" s="9" t="str">
        <f>IF(E5378="Cancelled","Excluded",IF(D5378="",IF((SLA_Policy!$B$8-B5378)*24&gt;X5378,"Open - Breached","Open - On Track"),IF((D5378-B5378)*24&lt;=X5378,"Met","Breached")))</f>
        <v>Met</v>
      </c>
    </row>
    <row r="5379" spans="1:25" x14ac:dyDescent="0.25">
      <c r="A5379" s="9" t="s">
        <v>9066</v>
      </c>
      <c r="B5379" s="23">
        <v>46086.354861111096</v>
      </c>
      <c r="C5379" s="23">
        <v>46086.456944444399</v>
      </c>
      <c r="D5379" s="23">
        <v>46087.355555555601</v>
      </c>
      <c r="E5379" s="9" t="s">
        <v>212</v>
      </c>
      <c r="F5379" s="9" t="s">
        <v>188</v>
      </c>
      <c r="G5379" s="9" t="s">
        <v>236</v>
      </c>
      <c r="H5379" s="9" t="s">
        <v>161</v>
      </c>
      <c r="I5379" s="9" t="s">
        <v>237</v>
      </c>
      <c r="J5379" s="9" t="s">
        <v>1336</v>
      </c>
      <c r="K5379" s="9" t="s">
        <v>215</v>
      </c>
      <c r="L5379" s="9" t="s">
        <v>104</v>
      </c>
      <c r="M5379" s="9" t="s">
        <v>320</v>
      </c>
      <c r="N5379" s="9" t="s">
        <v>197</v>
      </c>
      <c r="O5379" s="9" t="s">
        <v>177</v>
      </c>
      <c r="P5379" s="9" t="s">
        <v>300</v>
      </c>
      <c r="Q5379" s="9" t="s">
        <v>219</v>
      </c>
      <c r="R5379" s="9">
        <v>1</v>
      </c>
      <c r="S5379" s="9">
        <v>30</v>
      </c>
      <c r="U5379" s="9" t="s">
        <v>242</v>
      </c>
      <c r="W5379" s="9">
        <v>4</v>
      </c>
      <c r="X5379" s="9">
        <f>INDEX(SLA_Policy!$D$2:$D$5,MATCH(F5379,SLA_Policy!$A$2:$A$5,0))</f>
        <v>72</v>
      </c>
      <c r="Y5379" s="9" t="str">
        <f>IF(E5379="Cancelled","Excluded",IF(D5379="",IF((SLA_Policy!$B$8-B5379)*24&gt;X5379,"Open - Breached","Open - On Track"),IF((D5379-B5379)*24&lt;=X5379,"Met","Breached")))</f>
        <v>Met</v>
      </c>
    </row>
    <row r="5380" spans="1:25" x14ac:dyDescent="0.25">
      <c r="A5380" s="9" t="s">
        <v>9067</v>
      </c>
      <c r="B5380" s="23">
        <v>46086.358333333301</v>
      </c>
      <c r="C5380" s="23">
        <v>46086.367361111101</v>
      </c>
      <c r="D5380" s="23">
        <v>46087.338888888902</v>
      </c>
      <c r="E5380" s="9" t="s">
        <v>212</v>
      </c>
      <c r="F5380" s="9" t="s">
        <v>189</v>
      </c>
      <c r="G5380" s="9" t="s">
        <v>236</v>
      </c>
      <c r="H5380" s="9" t="s">
        <v>161</v>
      </c>
      <c r="I5380" s="9" t="s">
        <v>237</v>
      </c>
      <c r="J5380" s="9" t="s">
        <v>7619</v>
      </c>
      <c r="K5380" s="9" t="s">
        <v>246</v>
      </c>
      <c r="L5380" s="9" t="s">
        <v>293</v>
      </c>
      <c r="M5380" s="9" t="s">
        <v>3891</v>
      </c>
      <c r="N5380" s="9" t="s">
        <v>200</v>
      </c>
      <c r="O5380" s="9" t="s">
        <v>177</v>
      </c>
      <c r="P5380" s="9" t="s">
        <v>457</v>
      </c>
      <c r="Q5380" s="9" t="s">
        <v>219</v>
      </c>
      <c r="R5380" s="9">
        <v>0</v>
      </c>
      <c r="S5380" s="9">
        <v>7</v>
      </c>
      <c r="U5380" s="9" t="s">
        <v>242</v>
      </c>
      <c r="X5380" s="9">
        <f>INDEX(SLA_Policy!$D$2:$D$5,MATCH(F5380,SLA_Policy!$A$2:$A$5,0))</f>
        <v>120</v>
      </c>
      <c r="Y5380" s="9" t="str">
        <f>IF(E5380="Cancelled","Excluded",IF(D5380="",IF((SLA_Policy!$B$8-B5380)*24&gt;X5380,"Open - Breached","Open - On Track"),IF((D5380-B5380)*24&lt;=X5380,"Met","Breached")))</f>
        <v>Met</v>
      </c>
    </row>
    <row r="5381" spans="1:25" x14ac:dyDescent="0.25">
      <c r="A5381" s="9" t="s">
        <v>9068</v>
      </c>
      <c r="B5381" s="23">
        <v>46086.365277777797</v>
      </c>
      <c r="C5381" s="23">
        <v>46086.392361111102</v>
      </c>
      <c r="D5381" s="23">
        <v>46086.536805555603</v>
      </c>
      <c r="E5381" s="9" t="s">
        <v>212</v>
      </c>
      <c r="F5381" s="9" t="s">
        <v>188</v>
      </c>
      <c r="G5381" s="9" t="s">
        <v>236</v>
      </c>
      <c r="H5381" s="9" t="s">
        <v>167</v>
      </c>
      <c r="I5381" s="9" t="s">
        <v>255</v>
      </c>
      <c r="J5381" s="9" t="s">
        <v>9069</v>
      </c>
      <c r="K5381" s="9" t="s">
        <v>225</v>
      </c>
      <c r="L5381" s="9" t="s">
        <v>216</v>
      </c>
      <c r="M5381" s="9" t="s">
        <v>620</v>
      </c>
      <c r="N5381" s="9" t="s">
        <v>197</v>
      </c>
      <c r="O5381" s="9" t="s">
        <v>176</v>
      </c>
      <c r="P5381" s="9" t="s">
        <v>330</v>
      </c>
      <c r="Q5381" s="9" t="s">
        <v>219</v>
      </c>
      <c r="R5381" s="9">
        <v>0</v>
      </c>
      <c r="S5381" s="9">
        <v>18</v>
      </c>
      <c r="U5381" s="9" t="s">
        <v>242</v>
      </c>
      <c r="X5381" s="9">
        <f>INDEX(SLA_Policy!$D$2:$D$5,MATCH(F5381,SLA_Policy!$A$2:$A$5,0))</f>
        <v>72</v>
      </c>
      <c r="Y5381" s="9" t="str">
        <f>IF(E5381="Cancelled","Excluded",IF(D5381="",IF((SLA_Policy!$B$8-B5381)*24&gt;X5381,"Open - Breached","Open - On Track"),IF((D5381-B5381)*24&lt;=X5381,"Met","Breached")))</f>
        <v>Met</v>
      </c>
    </row>
    <row r="5382" spans="1:25" x14ac:dyDescent="0.25">
      <c r="A5382" s="9" t="s">
        <v>9070</v>
      </c>
      <c r="B5382" s="23">
        <v>46086.377083333296</v>
      </c>
      <c r="C5382" s="23">
        <v>46086.470833333296</v>
      </c>
      <c r="D5382" s="23">
        <v>46086.734027777798</v>
      </c>
      <c r="E5382" s="9" t="s">
        <v>212</v>
      </c>
      <c r="F5382" s="9" t="s">
        <v>188</v>
      </c>
      <c r="G5382" s="9" t="s">
        <v>236</v>
      </c>
      <c r="H5382" s="9" t="s">
        <v>167</v>
      </c>
      <c r="I5382" s="9" t="s">
        <v>255</v>
      </c>
      <c r="J5382" s="9" t="s">
        <v>9071</v>
      </c>
      <c r="K5382" s="9" t="s">
        <v>262</v>
      </c>
      <c r="L5382" s="9" t="s">
        <v>104</v>
      </c>
      <c r="M5382" s="9" t="s">
        <v>9072</v>
      </c>
      <c r="N5382" s="9" t="s">
        <v>196</v>
      </c>
      <c r="O5382" s="9" t="s">
        <v>116</v>
      </c>
      <c r="P5382" s="9" t="s">
        <v>218</v>
      </c>
      <c r="Q5382" s="9" t="s">
        <v>219</v>
      </c>
      <c r="R5382" s="9">
        <v>0</v>
      </c>
      <c r="S5382" s="9">
        <v>24</v>
      </c>
      <c r="U5382" s="9" t="s">
        <v>242</v>
      </c>
      <c r="X5382" s="9">
        <f>INDEX(SLA_Policy!$D$2:$D$5,MATCH(F5382,SLA_Policy!$A$2:$A$5,0))</f>
        <v>72</v>
      </c>
      <c r="Y5382" s="9" t="str">
        <f>IF(E5382="Cancelled","Excluded",IF(D5382="",IF((SLA_Policy!$B$8-B5382)*24&gt;X5382,"Open - Breached","Open - On Track"),IF((D5382-B5382)*24&lt;=X5382,"Met","Breached")))</f>
        <v>Met</v>
      </c>
    </row>
    <row r="5383" spans="1:25" x14ac:dyDescent="0.25">
      <c r="A5383" s="9" t="s">
        <v>9073</v>
      </c>
      <c r="B5383" s="23">
        <v>46086.381944444503</v>
      </c>
      <c r="C5383" s="23">
        <v>46086.4506944444</v>
      </c>
      <c r="D5383" s="23">
        <v>46087.341666666704</v>
      </c>
      <c r="E5383" s="9" t="s">
        <v>212</v>
      </c>
      <c r="F5383" s="9" t="s">
        <v>189</v>
      </c>
      <c r="G5383" s="9" t="s">
        <v>213</v>
      </c>
      <c r="H5383" s="9" t="s">
        <v>161</v>
      </c>
      <c r="I5383" s="9" t="s">
        <v>297</v>
      </c>
      <c r="J5383" s="9" t="s">
        <v>7840</v>
      </c>
      <c r="K5383" s="9" t="s">
        <v>246</v>
      </c>
      <c r="L5383" s="9" t="s">
        <v>104</v>
      </c>
      <c r="M5383" s="9" t="s">
        <v>1068</v>
      </c>
      <c r="N5383" s="9" t="s">
        <v>196</v>
      </c>
      <c r="O5383" s="9" t="s">
        <v>116</v>
      </c>
      <c r="P5383" s="9" t="s">
        <v>218</v>
      </c>
      <c r="Q5383" s="9" t="s">
        <v>219</v>
      </c>
      <c r="R5383" s="9">
        <v>0</v>
      </c>
      <c r="S5383" s="9">
        <v>26</v>
      </c>
      <c r="U5383" s="9" t="s">
        <v>266</v>
      </c>
      <c r="W5383" s="9">
        <v>3</v>
      </c>
      <c r="X5383" s="9">
        <f>INDEX(SLA_Policy!$D$2:$D$5,MATCH(F5383,SLA_Policy!$A$2:$A$5,0))</f>
        <v>120</v>
      </c>
      <c r="Y5383" s="9" t="str">
        <f>IF(E5383="Cancelled","Excluded",IF(D5383="",IF((SLA_Policy!$B$8-B5383)*24&gt;X5383,"Open - Breached","Open - On Track"),IF((D5383-B5383)*24&lt;=X5383,"Met","Breached")))</f>
        <v>Met</v>
      </c>
    </row>
    <row r="5384" spans="1:25" x14ac:dyDescent="0.25">
      <c r="A5384" s="9" t="s">
        <v>9074</v>
      </c>
      <c r="B5384" s="23">
        <v>46086.3881944444</v>
      </c>
      <c r="C5384" s="23">
        <v>46086.493750000001</v>
      </c>
      <c r="D5384" s="23">
        <v>46087.349305555603</v>
      </c>
      <c r="E5384" s="9" t="s">
        <v>212</v>
      </c>
      <c r="F5384" s="9" t="s">
        <v>189</v>
      </c>
      <c r="G5384" s="9" t="s">
        <v>213</v>
      </c>
      <c r="H5384" s="9" t="s">
        <v>88</v>
      </c>
      <c r="I5384" s="9" t="s">
        <v>92</v>
      </c>
      <c r="J5384" s="9" t="s">
        <v>214</v>
      </c>
      <c r="K5384" s="9" t="s">
        <v>215</v>
      </c>
      <c r="L5384" s="9" t="s">
        <v>216</v>
      </c>
      <c r="M5384" s="9" t="s">
        <v>718</v>
      </c>
      <c r="N5384" s="9" t="s">
        <v>196</v>
      </c>
      <c r="O5384" s="9" t="s">
        <v>178</v>
      </c>
      <c r="P5384" s="9" t="s">
        <v>272</v>
      </c>
      <c r="Q5384" s="9" t="s">
        <v>219</v>
      </c>
      <c r="R5384" s="9">
        <v>0</v>
      </c>
      <c r="S5384" s="9">
        <v>10</v>
      </c>
      <c r="T5384" s="9" t="s">
        <v>220</v>
      </c>
      <c r="U5384" s="9" t="s">
        <v>376</v>
      </c>
      <c r="W5384" s="9">
        <v>4</v>
      </c>
      <c r="X5384" s="9">
        <f>INDEX(SLA_Policy!$D$2:$D$5,MATCH(F5384,SLA_Policy!$A$2:$A$5,0))</f>
        <v>120</v>
      </c>
      <c r="Y5384" s="9" t="str">
        <f>IF(E5384="Cancelled","Excluded",IF(D5384="",IF((SLA_Policy!$B$8-B5384)*24&gt;X5384,"Open - Breached","Open - On Track"),IF((D5384-B5384)*24&lt;=X5384,"Met","Breached")))</f>
        <v>Met</v>
      </c>
    </row>
    <row r="5385" spans="1:25" x14ac:dyDescent="0.25">
      <c r="A5385" s="9" t="s">
        <v>9075</v>
      </c>
      <c r="B5385" s="23">
        <v>46086.395833333299</v>
      </c>
      <c r="C5385" s="23">
        <v>46086.4375</v>
      </c>
      <c r="D5385" s="23">
        <v>46087.300694444399</v>
      </c>
      <c r="E5385" s="9" t="s">
        <v>212</v>
      </c>
      <c r="F5385" s="9" t="s">
        <v>188</v>
      </c>
      <c r="G5385" s="9" t="s">
        <v>236</v>
      </c>
      <c r="H5385" s="9" t="s">
        <v>161</v>
      </c>
      <c r="I5385" s="9" t="s">
        <v>237</v>
      </c>
      <c r="J5385" s="9" t="s">
        <v>3793</v>
      </c>
      <c r="K5385" s="9" t="s">
        <v>262</v>
      </c>
      <c r="L5385" s="9" t="s">
        <v>226</v>
      </c>
      <c r="M5385" s="9" t="s">
        <v>1131</v>
      </c>
      <c r="N5385" s="9" t="s">
        <v>197</v>
      </c>
      <c r="O5385" s="9" t="s">
        <v>177</v>
      </c>
      <c r="P5385" s="9" t="s">
        <v>300</v>
      </c>
      <c r="Q5385" s="9" t="s">
        <v>219</v>
      </c>
      <c r="R5385" s="9">
        <v>0</v>
      </c>
      <c r="S5385" s="9">
        <v>21</v>
      </c>
      <c r="U5385" s="9" t="s">
        <v>242</v>
      </c>
      <c r="X5385" s="9">
        <f>INDEX(SLA_Policy!$D$2:$D$5,MATCH(F5385,SLA_Policy!$A$2:$A$5,0))</f>
        <v>72</v>
      </c>
      <c r="Y5385" s="9" t="str">
        <f>IF(E5385="Cancelled","Excluded",IF(D5385="",IF((SLA_Policy!$B$8-B5385)*24&gt;X5385,"Open - Breached","Open - On Track"),IF((D5385-B5385)*24&lt;=X5385,"Met","Breached")))</f>
        <v>Met</v>
      </c>
    </row>
    <row r="5386" spans="1:25" x14ac:dyDescent="0.25">
      <c r="A5386" s="9" t="s">
        <v>9076</v>
      </c>
      <c r="B5386" s="23">
        <v>46086.404861111099</v>
      </c>
      <c r="C5386" s="23">
        <v>46086.454861111102</v>
      </c>
      <c r="D5386" s="23">
        <v>46087.391666666699</v>
      </c>
      <c r="E5386" s="9" t="s">
        <v>212</v>
      </c>
      <c r="F5386" s="9" t="s">
        <v>189</v>
      </c>
      <c r="G5386" s="9" t="s">
        <v>236</v>
      </c>
      <c r="H5386" s="9" t="s">
        <v>161</v>
      </c>
      <c r="I5386" s="9" t="s">
        <v>482</v>
      </c>
      <c r="J5386" s="9" t="s">
        <v>2068</v>
      </c>
      <c r="K5386" s="9" t="s">
        <v>246</v>
      </c>
      <c r="L5386" s="9" t="s">
        <v>226</v>
      </c>
      <c r="M5386" s="9" t="s">
        <v>2511</v>
      </c>
      <c r="N5386" s="9" t="s">
        <v>196</v>
      </c>
      <c r="O5386" s="9" t="s">
        <v>116</v>
      </c>
      <c r="P5386" s="9" t="s">
        <v>590</v>
      </c>
      <c r="Q5386" s="9" t="s">
        <v>219</v>
      </c>
      <c r="R5386" s="9">
        <v>0</v>
      </c>
      <c r="S5386" s="9">
        <v>60</v>
      </c>
      <c r="U5386" s="9" t="s">
        <v>242</v>
      </c>
      <c r="W5386" s="9">
        <v>4</v>
      </c>
      <c r="X5386" s="9">
        <f>INDEX(SLA_Policy!$D$2:$D$5,MATCH(F5386,SLA_Policy!$A$2:$A$5,0))</f>
        <v>120</v>
      </c>
      <c r="Y5386" s="9" t="str">
        <f>IF(E5386="Cancelled","Excluded",IF(D5386="",IF((SLA_Policy!$B$8-B5386)*24&gt;X5386,"Open - Breached","Open - On Track"),IF((D5386-B5386)*24&lt;=X5386,"Met","Breached")))</f>
        <v>Met</v>
      </c>
    </row>
    <row r="5387" spans="1:25" x14ac:dyDescent="0.25">
      <c r="A5387" s="9" t="s">
        <v>9077</v>
      </c>
      <c r="B5387" s="23">
        <v>46086.413194444503</v>
      </c>
      <c r="C5387" s="23">
        <v>46086.4152777778</v>
      </c>
      <c r="D5387" s="23">
        <v>46086.461111111101</v>
      </c>
      <c r="E5387" s="9" t="s">
        <v>212</v>
      </c>
      <c r="F5387" s="9" t="s">
        <v>189</v>
      </c>
      <c r="G5387" s="9" t="s">
        <v>213</v>
      </c>
      <c r="H5387" s="9" t="s">
        <v>161</v>
      </c>
      <c r="I5387" s="9" t="s">
        <v>389</v>
      </c>
      <c r="J5387" s="9" t="s">
        <v>2195</v>
      </c>
      <c r="K5387" s="9" t="s">
        <v>246</v>
      </c>
      <c r="L5387" s="9" t="s">
        <v>270</v>
      </c>
      <c r="M5387" s="9" t="s">
        <v>7213</v>
      </c>
      <c r="N5387" s="9" t="s">
        <v>198</v>
      </c>
      <c r="O5387" s="9" t="s">
        <v>116</v>
      </c>
      <c r="P5387" s="9" t="s">
        <v>551</v>
      </c>
      <c r="Q5387" s="9" t="s">
        <v>219</v>
      </c>
      <c r="R5387" s="9">
        <v>0</v>
      </c>
      <c r="S5387" s="9">
        <v>7</v>
      </c>
      <c r="U5387" s="9" t="s">
        <v>290</v>
      </c>
      <c r="X5387" s="9">
        <f>INDEX(SLA_Policy!$D$2:$D$5,MATCH(F5387,SLA_Policy!$A$2:$A$5,0))</f>
        <v>120</v>
      </c>
      <c r="Y5387" s="9" t="str">
        <f>IF(E5387="Cancelled","Excluded",IF(D5387="",IF((SLA_Policy!$B$8-B5387)*24&gt;X5387,"Open - Breached","Open - On Track"),IF((D5387-B5387)*24&lt;=X5387,"Met","Breached")))</f>
        <v>Met</v>
      </c>
    </row>
    <row r="5388" spans="1:25" x14ac:dyDescent="0.25">
      <c r="A5388" s="9" t="s">
        <v>9078</v>
      </c>
      <c r="B5388" s="23">
        <v>46086.427083333299</v>
      </c>
      <c r="C5388" s="23">
        <v>46086.496527777803</v>
      </c>
      <c r="D5388" s="23">
        <v>46087.386111111096</v>
      </c>
      <c r="E5388" s="9" t="s">
        <v>212</v>
      </c>
      <c r="F5388" s="9" t="s">
        <v>188</v>
      </c>
      <c r="G5388" s="9" t="s">
        <v>213</v>
      </c>
      <c r="H5388" s="9" t="s">
        <v>167</v>
      </c>
      <c r="I5388" s="9" t="s">
        <v>362</v>
      </c>
      <c r="J5388" s="9" t="s">
        <v>9079</v>
      </c>
      <c r="K5388" s="9" t="s">
        <v>262</v>
      </c>
      <c r="L5388" s="9" t="s">
        <v>104</v>
      </c>
      <c r="M5388" s="9" t="s">
        <v>2353</v>
      </c>
      <c r="N5388" s="9" t="s">
        <v>196</v>
      </c>
      <c r="O5388" s="9" t="s">
        <v>176</v>
      </c>
      <c r="P5388" s="9" t="s">
        <v>253</v>
      </c>
      <c r="Q5388" s="9" t="s">
        <v>219</v>
      </c>
      <c r="R5388" s="9">
        <v>0</v>
      </c>
      <c r="S5388" s="9">
        <v>22</v>
      </c>
      <c r="U5388" s="9" t="s">
        <v>266</v>
      </c>
      <c r="X5388" s="9">
        <f>INDEX(SLA_Policy!$D$2:$D$5,MATCH(F5388,SLA_Policy!$A$2:$A$5,0))</f>
        <v>72</v>
      </c>
      <c r="Y5388" s="9" t="str">
        <f>IF(E5388="Cancelled","Excluded",IF(D5388="",IF((SLA_Policy!$B$8-B5388)*24&gt;X5388,"Open - Breached","Open - On Track"),IF((D5388-B5388)*24&lt;=X5388,"Met","Breached")))</f>
        <v>Met</v>
      </c>
    </row>
    <row r="5389" spans="1:25" x14ac:dyDescent="0.25">
      <c r="A5389" s="9" t="s">
        <v>9080</v>
      </c>
      <c r="B5389" s="23">
        <v>46086.433333333298</v>
      </c>
      <c r="C5389" s="23">
        <v>46086.440277777801</v>
      </c>
      <c r="D5389" s="23">
        <v>46090.371527777803</v>
      </c>
      <c r="E5389" s="9" t="s">
        <v>212</v>
      </c>
      <c r="F5389" s="9" t="s">
        <v>188</v>
      </c>
      <c r="G5389" s="9" t="s">
        <v>213</v>
      </c>
      <c r="H5389" s="9" t="s">
        <v>88</v>
      </c>
      <c r="I5389" s="9" t="s">
        <v>92</v>
      </c>
      <c r="J5389" s="9" t="s">
        <v>5327</v>
      </c>
      <c r="K5389" s="9" t="s">
        <v>225</v>
      </c>
      <c r="L5389" s="9" t="s">
        <v>351</v>
      </c>
      <c r="M5389" s="9" t="s">
        <v>2868</v>
      </c>
      <c r="N5389" s="9" t="s">
        <v>200</v>
      </c>
      <c r="O5389" s="9" t="s">
        <v>178</v>
      </c>
      <c r="P5389" s="9" t="s">
        <v>414</v>
      </c>
      <c r="Q5389" s="9" t="s">
        <v>219</v>
      </c>
      <c r="R5389" s="9">
        <v>1</v>
      </c>
      <c r="S5389" s="9">
        <v>44</v>
      </c>
      <c r="T5389" s="9" t="s">
        <v>229</v>
      </c>
      <c r="U5389" s="9" t="s">
        <v>266</v>
      </c>
      <c r="W5389" s="9">
        <v>3</v>
      </c>
      <c r="X5389" s="9">
        <f>INDEX(SLA_Policy!$D$2:$D$5,MATCH(F5389,SLA_Policy!$A$2:$A$5,0))</f>
        <v>72</v>
      </c>
      <c r="Y5389" s="9" t="str">
        <f>IF(E5389="Cancelled","Excluded",IF(D5389="",IF((SLA_Policy!$B$8-B5389)*24&gt;X5389,"Open - Breached","Open - On Track"),IF((D5389-B5389)*24&lt;=X5389,"Met","Breached")))</f>
        <v>Breached</v>
      </c>
    </row>
    <row r="5390" spans="1:25" x14ac:dyDescent="0.25">
      <c r="A5390" s="9" t="s">
        <v>9081</v>
      </c>
      <c r="B5390" s="23">
        <v>46086.438194444498</v>
      </c>
      <c r="C5390" s="23">
        <v>46086.493750000001</v>
      </c>
      <c r="D5390" s="23">
        <v>46094.537499999999</v>
      </c>
      <c r="E5390" s="9" t="s">
        <v>212</v>
      </c>
      <c r="F5390" s="9" t="s">
        <v>189</v>
      </c>
      <c r="G5390" s="9" t="s">
        <v>213</v>
      </c>
      <c r="H5390" s="9" t="s">
        <v>88</v>
      </c>
      <c r="I5390" s="9" t="s">
        <v>268</v>
      </c>
      <c r="J5390" s="9" t="s">
        <v>8943</v>
      </c>
      <c r="K5390" s="9" t="s">
        <v>239</v>
      </c>
      <c r="L5390" s="9" t="s">
        <v>311</v>
      </c>
      <c r="M5390" s="9" t="s">
        <v>1145</v>
      </c>
      <c r="N5390" s="9" t="s">
        <v>197</v>
      </c>
      <c r="O5390" s="9" t="s">
        <v>178</v>
      </c>
      <c r="P5390" s="9" t="s">
        <v>414</v>
      </c>
      <c r="Q5390" s="9" t="s">
        <v>219</v>
      </c>
      <c r="R5390" s="9">
        <v>0</v>
      </c>
      <c r="S5390" s="9">
        <v>18</v>
      </c>
      <c r="T5390" s="9" t="s">
        <v>220</v>
      </c>
      <c r="U5390" s="9" t="s">
        <v>221</v>
      </c>
      <c r="X5390" s="9">
        <f>INDEX(SLA_Policy!$D$2:$D$5,MATCH(F5390,SLA_Policy!$A$2:$A$5,0))</f>
        <v>120</v>
      </c>
      <c r="Y5390" s="9" t="str">
        <f>IF(E5390="Cancelled","Excluded",IF(D5390="",IF((SLA_Policy!$B$8-B5390)*24&gt;X5390,"Open - Breached","Open - On Track"),IF((D5390-B5390)*24&lt;=X5390,"Met","Breached")))</f>
        <v>Breached</v>
      </c>
    </row>
    <row r="5391" spans="1:25" x14ac:dyDescent="0.25">
      <c r="A5391" s="9" t="s">
        <v>9082</v>
      </c>
      <c r="B5391" s="23">
        <v>46086.4777777778</v>
      </c>
      <c r="C5391" s="23">
        <v>46086.511805555601</v>
      </c>
      <c r="D5391" s="23">
        <v>46086.668055555601</v>
      </c>
      <c r="E5391" s="9" t="s">
        <v>212</v>
      </c>
      <c r="F5391" s="9" t="s">
        <v>188</v>
      </c>
      <c r="G5391" s="9" t="s">
        <v>213</v>
      </c>
      <c r="H5391" s="9" t="s">
        <v>166</v>
      </c>
      <c r="I5391" s="9" t="s">
        <v>286</v>
      </c>
      <c r="J5391" s="9" t="s">
        <v>287</v>
      </c>
      <c r="K5391" s="9" t="s">
        <v>246</v>
      </c>
      <c r="L5391" s="9" t="s">
        <v>216</v>
      </c>
      <c r="M5391" s="9" t="s">
        <v>1382</v>
      </c>
      <c r="N5391" s="9" t="s">
        <v>196</v>
      </c>
      <c r="O5391" s="9" t="s">
        <v>181</v>
      </c>
      <c r="P5391" s="9" t="s">
        <v>445</v>
      </c>
      <c r="Q5391" s="9" t="s">
        <v>219</v>
      </c>
      <c r="R5391" s="9">
        <v>0</v>
      </c>
      <c r="S5391" s="9">
        <v>12</v>
      </c>
      <c r="U5391" s="9" t="s">
        <v>290</v>
      </c>
      <c r="X5391" s="9">
        <f>INDEX(SLA_Policy!$D$2:$D$5,MATCH(F5391,SLA_Policy!$A$2:$A$5,0))</f>
        <v>72</v>
      </c>
      <c r="Y5391" s="9" t="str">
        <f>IF(E5391="Cancelled","Excluded",IF(D5391="",IF((SLA_Policy!$B$8-B5391)*24&gt;X5391,"Open - Breached","Open - On Track"),IF((D5391-B5391)*24&lt;=X5391,"Met","Breached")))</f>
        <v>Met</v>
      </c>
    </row>
    <row r="5392" spans="1:25" x14ac:dyDescent="0.25">
      <c r="A5392" s="9" t="s">
        <v>9083</v>
      </c>
      <c r="B5392" s="23">
        <v>46086.513888888898</v>
      </c>
      <c r="C5392" s="23">
        <v>46086.525000000001</v>
      </c>
      <c r="D5392" s="23">
        <v>46087.385416666701</v>
      </c>
      <c r="E5392" s="9" t="s">
        <v>212</v>
      </c>
      <c r="F5392" s="9" t="s">
        <v>188</v>
      </c>
      <c r="G5392" s="9" t="s">
        <v>213</v>
      </c>
      <c r="H5392" s="9" t="s">
        <v>88</v>
      </c>
      <c r="I5392" s="9" t="s">
        <v>486</v>
      </c>
      <c r="J5392" s="9" t="s">
        <v>9084</v>
      </c>
      <c r="K5392" s="9" t="s">
        <v>246</v>
      </c>
      <c r="L5392" s="9" t="s">
        <v>282</v>
      </c>
      <c r="M5392" s="9" t="s">
        <v>2172</v>
      </c>
      <c r="N5392" s="9" t="s">
        <v>200</v>
      </c>
      <c r="O5392" s="9" t="s">
        <v>178</v>
      </c>
      <c r="P5392" s="9" t="s">
        <v>272</v>
      </c>
      <c r="Q5392" s="9" t="s">
        <v>219</v>
      </c>
      <c r="R5392" s="9">
        <v>0</v>
      </c>
      <c r="S5392" s="9">
        <v>25</v>
      </c>
      <c r="U5392" s="9" t="s">
        <v>661</v>
      </c>
      <c r="W5392" s="9">
        <v>5</v>
      </c>
      <c r="X5392" s="9">
        <f>INDEX(SLA_Policy!$D$2:$D$5,MATCH(F5392,SLA_Policy!$A$2:$A$5,0))</f>
        <v>72</v>
      </c>
      <c r="Y5392" s="9" t="str">
        <f>IF(E5392="Cancelled","Excluded",IF(D5392="",IF((SLA_Policy!$B$8-B5392)*24&gt;X5392,"Open - Breached","Open - On Track"),IF((D5392-B5392)*24&lt;=X5392,"Met","Breached")))</f>
        <v>Met</v>
      </c>
    </row>
    <row r="5393" spans="1:25" x14ac:dyDescent="0.25">
      <c r="A5393" s="9" t="s">
        <v>9085</v>
      </c>
      <c r="B5393" s="23">
        <v>46086.527083333298</v>
      </c>
      <c r="E5393" s="9" t="s">
        <v>649</v>
      </c>
      <c r="F5393" s="9" t="s">
        <v>188</v>
      </c>
      <c r="G5393" s="9" t="s">
        <v>236</v>
      </c>
      <c r="H5393" s="9" t="s">
        <v>161</v>
      </c>
      <c r="I5393" s="9" t="s">
        <v>237</v>
      </c>
      <c r="J5393" s="9" t="s">
        <v>9086</v>
      </c>
      <c r="K5393" s="9" t="s">
        <v>303</v>
      </c>
      <c r="L5393" s="9" t="s">
        <v>226</v>
      </c>
      <c r="M5393" s="9" t="s">
        <v>452</v>
      </c>
      <c r="N5393" s="9" t="s">
        <v>196</v>
      </c>
      <c r="O5393" s="9" t="s">
        <v>177</v>
      </c>
      <c r="P5393" s="9" t="s">
        <v>300</v>
      </c>
      <c r="Q5393" s="9" t="s">
        <v>219</v>
      </c>
      <c r="R5393" s="9">
        <v>0</v>
      </c>
      <c r="S5393" s="9">
        <v>3</v>
      </c>
      <c r="X5393" s="9">
        <f>INDEX(SLA_Policy!$D$2:$D$5,MATCH(F5393,SLA_Policy!$A$2:$A$5,0))</f>
        <v>72</v>
      </c>
      <c r="Y5393" s="9" t="str">
        <f>IF(E5393="Cancelled","Excluded",IF(D5393="",IF((SLA_Policy!$B$8-B5393)*24&gt;X5393,"Open - Breached","Open - On Track"),IF((D5393-B5393)*24&lt;=X5393,"Met","Breached")))</f>
        <v>Excluded</v>
      </c>
    </row>
    <row r="5394" spans="1:25" x14ac:dyDescent="0.25">
      <c r="A5394" s="9" t="s">
        <v>9087</v>
      </c>
      <c r="B5394" s="23">
        <v>46086.55</v>
      </c>
      <c r="C5394" s="23">
        <v>46086.554861111101</v>
      </c>
      <c r="D5394" s="23">
        <v>46087.390972222202</v>
      </c>
      <c r="E5394" s="9" t="s">
        <v>212</v>
      </c>
      <c r="F5394" s="9" t="s">
        <v>188</v>
      </c>
      <c r="G5394" s="9" t="s">
        <v>213</v>
      </c>
      <c r="H5394" s="9" t="s">
        <v>88</v>
      </c>
      <c r="I5394" s="9" t="s">
        <v>92</v>
      </c>
      <c r="J5394" s="9" t="s">
        <v>9088</v>
      </c>
      <c r="K5394" s="9" t="s">
        <v>215</v>
      </c>
      <c r="L5394" s="9" t="s">
        <v>216</v>
      </c>
      <c r="M5394" s="9" t="s">
        <v>3469</v>
      </c>
      <c r="N5394" s="9" t="s">
        <v>198</v>
      </c>
      <c r="O5394" s="9" t="s">
        <v>178</v>
      </c>
      <c r="P5394" s="9" t="s">
        <v>272</v>
      </c>
      <c r="Q5394" s="9" t="s">
        <v>219</v>
      </c>
      <c r="R5394" s="9">
        <v>1</v>
      </c>
      <c r="S5394" s="9">
        <v>14</v>
      </c>
      <c r="T5394" s="9" t="s">
        <v>136</v>
      </c>
      <c r="U5394" s="9" t="s">
        <v>230</v>
      </c>
      <c r="X5394" s="9">
        <f>INDEX(SLA_Policy!$D$2:$D$5,MATCH(F5394,SLA_Policy!$A$2:$A$5,0))</f>
        <v>72</v>
      </c>
      <c r="Y5394" s="9" t="str">
        <f>IF(E5394="Cancelled","Excluded",IF(D5394="",IF((SLA_Policy!$B$8-B5394)*24&gt;X5394,"Open - Breached","Open - On Track"),IF((D5394-B5394)*24&lt;=X5394,"Met","Breached")))</f>
        <v>Met</v>
      </c>
    </row>
    <row r="5395" spans="1:25" x14ac:dyDescent="0.25">
      <c r="A5395" s="9" t="s">
        <v>9089</v>
      </c>
      <c r="B5395" s="23">
        <v>46086.556944444397</v>
      </c>
      <c r="C5395" s="23">
        <v>46086.563888888901</v>
      </c>
      <c r="D5395" s="23">
        <v>46086.771527777797</v>
      </c>
      <c r="E5395" s="9" t="s">
        <v>212</v>
      </c>
      <c r="F5395" s="9" t="s">
        <v>187</v>
      </c>
      <c r="G5395" s="9" t="s">
        <v>213</v>
      </c>
      <c r="H5395" s="9" t="s">
        <v>88</v>
      </c>
      <c r="I5395" s="9" t="s">
        <v>354</v>
      </c>
      <c r="J5395" s="9" t="s">
        <v>9090</v>
      </c>
      <c r="K5395" s="9" t="s">
        <v>246</v>
      </c>
      <c r="L5395" s="9" t="s">
        <v>104</v>
      </c>
      <c r="M5395" s="9" t="s">
        <v>9091</v>
      </c>
      <c r="N5395" s="9" t="s">
        <v>196</v>
      </c>
      <c r="O5395" s="9" t="s">
        <v>180</v>
      </c>
      <c r="P5395" s="9" t="s">
        <v>318</v>
      </c>
      <c r="Q5395" s="9" t="s">
        <v>273</v>
      </c>
      <c r="R5395" s="9">
        <v>0</v>
      </c>
      <c r="S5395" s="9">
        <v>13</v>
      </c>
      <c r="T5395" s="9" t="s">
        <v>136</v>
      </c>
      <c r="U5395" s="9" t="s">
        <v>290</v>
      </c>
      <c r="W5395" s="9">
        <v>4</v>
      </c>
      <c r="X5395" s="9">
        <f>INDEX(SLA_Policy!$D$2:$D$5,MATCH(F5395,SLA_Policy!$A$2:$A$5,0))</f>
        <v>8</v>
      </c>
      <c r="Y5395" s="9" t="str">
        <f>IF(E5395="Cancelled","Excluded",IF(D5395="",IF((SLA_Policy!$B$8-B5395)*24&gt;X5395,"Open - Breached","Open - On Track"),IF((D5395-B5395)*24&lt;=X5395,"Met","Breached")))</f>
        <v>Met</v>
      </c>
    </row>
    <row r="5396" spans="1:25" x14ac:dyDescent="0.25">
      <c r="A5396" s="9" t="s">
        <v>9092</v>
      </c>
      <c r="B5396" s="23">
        <v>46086.558333333298</v>
      </c>
      <c r="C5396" s="23">
        <v>46086.590277777803</v>
      </c>
      <c r="D5396" s="23">
        <v>46087.365277777797</v>
      </c>
      <c r="E5396" s="9" t="s">
        <v>212</v>
      </c>
      <c r="F5396" s="9" t="s">
        <v>188</v>
      </c>
      <c r="G5396" s="9" t="s">
        <v>213</v>
      </c>
      <c r="H5396" s="9" t="s">
        <v>162</v>
      </c>
      <c r="I5396" s="9" t="s">
        <v>244</v>
      </c>
      <c r="J5396" s="9" t="s">
        <v>746</v>
      </c>
      <c r="K5396" s="9" t="s">
        <v>215</v>
      </c>
      <c r="L5396" s="9" t="s">
        <v>226</v>
      </c>
      <c r="M5396" s="9" t="s">
        <v>1515</v>
      </c>
      <c r="N5396" s="9" t="s">
        <v>196</v>
      </c>
      <c r="O5396" s="9" t="s">
        <v>179</v>
      </c>
      <c r="P5396" s="9" t="s">
        <v>337</v>
      </c>
      <c r="Q5396" s="9" t="s">
        <v>219</v>
      </c>
      <c r="R5396" s="9">
        <v>0</v>
      </c>
      <c r="S5396" s="9">
        <v>28</v>
      </c>
      <c r="U5396" s="9" t="s">
        <v>248</v>
      </c>
      <c r="W5396" s="9">
        <v>5</v>
      </c>
      <c r="X5396" s="9">
        <f>INDEX(SLA_Policy!$D$2:$D$5,MATCH(F5396,SLA_Policy!$A$2:$A$5,0))</f>
        <v>72</v>
      </c>
      <c r="Y5396" s="9" t="str">
        <f>IF(E5396="Cancelled","Excluded",IF(D5396="",IF((SLA_Policy!$B$8-B5396)*24&gt;X5396,"Open - Breached","Open - On Track"),IF((D5396-B5396)*24&lt;=X5396,"Met","Breached")))</f>
        <v>Met</v>
      </c>
    </row>
    <row r="5397" spans="1:25" x14ac:dyDescent="0.25">
      <c r="A5397" s="9" t="s">
        <v>9093</v>
      </c>
      <c r="B5397" s="23">
        <v>46086.581944444399</v>
      </c>
      <c r="C5397" s="23">
        <v>46086.616666666698</v>
      </c>
      <c r="D5397" s="23">
        <v>46087.379861111098</v>
      </c>
      <c r="E5397" s="9" t="s">
        <v>212</v>
      </c>
      <c r="F5397" s="9" t="s">
        <v>188</v>
      </c>
      <c r="G5397" s="9" t="s">
        <v>236</v>
      </c>
      <c r="H5397" s="9" t="s">
        <v>163</v>
      </c>
      <c r="I5397" s="9" t="s">
        <v>327</v>
      </c>
      <c r="J5397" s="9" t="s">
        <v>5296</v>
      </c>
      <c r="K5397" s="9" t="s">
        <v>303</v>
      </c>
      <c r="L5397" s="9" t="s">
        <v>395</v>
      </c>
      <c r="M5397" s="9" t="s">
        <v>2571</v>
      </c>
      <c r="N5397" s="9" t="s">
        <v>196</v>
      </c>
      <c r="O5397" s="9" t="s">
        <v>180</v>
      </c>
      <c r="P5397" s="9" t="s">
        <v>278</v>
      </c>
      <c r="Q5397" s="9" t="s">
        <v>219</v>
      </c>
      <c r="R5397" s="9">
        <v>0</v>
      </c>
      <c r="S5397" s="9">
        <v>16</v>
      </c>
      <c r="U5397" s="9" t="s">
        <v>242</v>
      </c>
      <c r="W5397" s="9">
        <v>4</v>
      </c>
      <c r="X5397" s="9">
        <f>INDEX(SLA_Policy!$D$2:$D$5,MATCH(F5397,SLA_Policy!$A$2:$A$5,0))</f>
        <v>72</v>
      </c>
      <c r="Y5397" s="9" t="str">
        <f>IF(E5397="Cancelled","Excluded",IF(D5397="",IF((SLA_Policy!$B$8-B5397)*24&gt;X5397,"Open - Breached","Open - On Track"),IF((D5397-B5397)*24&lt;=X5397,"Met","Breached")))</f>
        <v>Met</v>
      </c>
    </row>
    <row r="5398" spans="1:25" x14ac:dyDescent="0.25">
      <c r="A5398" s="9" t="s">
        <v>9094</v>
      </c>
      <c r="B5398" s="23">
        <v>46086.581944444399</v>
      </c>
      <c r="C5398" s="23">
        <v>46086.604166666701</v>
      </c>
      <c r="D5398" s="23">
        <v>46087.558333333298</v>
      </c>
      <c r="E5398" s="9" t="s">
        <v>212</v>
      </c>
      <c r="F5398" s="9" t="s">
        <v>189</v>
      </c>
      <c r="G5398" s="9" t="s">
        <v>213</v>
      </c>
      <c r="H5398" s="9" t="s">
        <v>161</v>
      </c>
      <c r="I5398" s="9" t="s">
        <v>389</v>
      </c>
      <c r="J5398" s="9" t="s">
        <v>786</v>
      </c>
      <c r="K5398" s="9" t="s">
        <v>215</v>
      </c>
      <c r="L5398" s="9" t="s">
        <v>311</v>
      </c>
      <c r="M5398" s="9" t="s">
        <v>2362</v>
      </c>
      <c r="N5398" s="9" t="s">
        <v>198</v>
      </c>
      <c r="O5398" s="9" t="s">
        <v>116</v>
      </c>
      <c r="P5398" s="9" t="s">
        <v>525</v>
      </c>
      <c r="Q5398" s="9" t="s">
        <v>219</v>
      </c>
      <c r="R5398" s="9">
        <v>1</v>
      </c>
      <c r="S5398" s="9">
        <v>5</v>
      </c>
      <c r="U5398" s="9" t="s">
        <v>221</v>
      </c>
      <c r="W5398" s="9">
        <v>3</v>
      </c>
      <c r="X5398" s="9">
        <f>INDEX(SLA_Policy!$D$2:$D$5,MATCH(F5398,SLA_Policy!$A$2:$A$5,0))</f>
        <v>120</v>
      </c>
      <c r="Y5398" s="9" t="str">
        <f>IF(E5398="Cancelled","Excluded",IF(D5398="",IF((SLA_Policy!$B$8-B5398)*24&gt;X5398,"Open - Breached","Open - On Track"),IF((D5398-B5398)*24&lt;=X5398,"Met","Breached")))</f>
        <v>Met</v>
      </c>
    </row>
    <row r="5399" spans="1:25" x14ac:dyDescent="0.25">
      <c r="A5399" s="9" t="s">
        <v>9095</v>
      </c>
      <c r="B5399" s="23">
        <v>46086.611111111102</v>
      </c>
      <c r="C5399" s="23">
        <v>46086.613194444399</v>
      </c>
      <c r="D5399" s="23">
        <v>46087.324305555601</v>
      </c>
      <c r="E5399" s="9" t="s">
        <v>212</v>
      </c>
      <c r="F5399" s="9" t="s">
        <v>189</v>
      </c>
      <c r="G5399" s="9" t="s">
        <v>236</v>
      </c>
      <c r="H5399" s="9" t="s">
        <v>164</v>
      </c>
      <c r="I5399" s="9" t="s">
        <v>421</v>
      </c>
      <c r="J5399" s="9" t="s">
        <v>3731</v>
      </c>
      <c r="K5399" s="9" t="s">
        <v>239</v>
      </c>
      <c r="L5399" s="9" t="s">
        <v>311</v>
      </c>
      <c r="M5399" s="9" t="s">
        <v>1145</v>
      </c>
      <c r="N5399" s="9" t="s">
        <v>198</v>
      </c>
      <c r="O5399" s="9" t="s">
        <v>180</v>
      </c>
      <c r="P5399" s="9" t="s">
        <v>381</v>
      </c>
      <c r="Q5399" s="9" t="s">
        <v>219</v>
      </c>
      <c r="R5399" s="9">
        <v>0</v>
      </c>
      <c r="S5399" s="9">
        <v>10</v>
      </c>
      <c r="T5399" s="9" t="s">
        <v>343</v>
      </c>
      <c r="U5399" s="9" t="s">
        <v>242</v>
      </c>
      <c r="W5399" s="9">
        <v>4</v>
      </c>
      <c r="X5399" s="9">
        <f>INDEX(SLA_Policy!$D$2:$D$5,MATCH(F5399,SLA_Policy!$A$2:$A$5,0))</f>
        <v>120</v>
      </c>
      <c r="Y5399" s="9" t="str">
        <f>IF(E5399="Cancelled","Excluded",IF(D5399="",IF((SLA_Policy!$B$8-B5399)*24&gt;X5399,"Open - Breached","Open - On Track"),IF((D5399-B5399)*24&lt;=X5399,"Met","Breached")))</f>
        <v>Met</v>
      </c>
    </row>
    <row r="5400" spans="1:25" x14ac:dyDescent="0.25">
      <c r="A5400" s="9" t="s">
        <v>9096</v>
      </c>
      <c r="B5400" s="23">
        <v>46086.622222222199</v>
      </c>
      <c r="C5400" s="23">
        <v>46086.6652777778</v>
      </c>
      <c r="D5400" s="23">
        <v>46087.3659722222</v>
      </c>
      <c r="E5400" s="9" t="s">
        <v>212</v>
      </c>
      <c r="F5400" s="9" t="s">
        <v>189</v>
      </c>
      <c r="G5400" s="9" t="s">
        <v>236</v>
      </c>
      <c r="H5400" s="9" t="s">
        <v>161</v>
      </c>
      <c r="I5400" s="9" t="s">
        <v>237</v>
      </c>
      <c r="J5400" s="9" t="s">
        <v>9097</v>
      </c>
      <c r="K5400" s="9" t="s">
        <v>215</v>
      </c>
      <c r="L5400" s="9" t="s">
        <v>311</v>
      </c>
      <c r="M5400" s="9" t="s">
        <v>2362</v>
      </c>
      <c r="N5400" s="9" t="s">
        <v>196</v>
      </c>
      <c r="O5400" s="9" t="s">
        <v>177</v>
      </c>
      <c r="P5400" s="9" t="s">
        <v>457</v>
      </c>
      <c r="Q5400" s="9" t="s">
        <v>219</v>
      </c>
      <c r="R5400" s="9">
        <v>0</v>
      </c>
      <c r="S5400" s="9">
        <v>26</v>
      </c>
      <c r="U5400" s="9" t="s">
        <v>242</v>
      </c>
      <c r="W5400" s="9">
        <v>4</v>
      </c>
      <c r="X5400" s="9">
        <f>INDEX(SLA_Policy!$D$2:$D$5,MATCH(F5400,SLA_Policy!$A$2:$A$5,0))</f>
        <v>120</v>
      </c>
      <c r="Y5400" s="9" t="str">
        <f>IF(E5400="Cancelled","Excluded",IF(D5400="",IF((SLA_Policy!$B$8-B5400)*24&gt;X5400,"Open - Breached","Open - On Track"),IF((D5400-B5400)*24&lt;=X5400,"Met","Breached")))</f>
        <v>Met</v>
      </c>
    </row>
    <row r="5401" spans="1:25" x14ac:dyDescent="0.25">
      <c r="A5401" s="9" t="s">
        <v>9098</v>
      </c>
      <c r="B5401" s="23">
        <v>46086.647916666698</v>
      </c>
      <c r="C5401" s="23">
        <v>46086.65</v>
      </c>
      <c r="D5401" s="23">
        <v>46087.613194444399</v>
      </c>
      <c r="E5401" s="9" t="s">
        <v>212</v>
      </c>
      <c r="F5401" s="9" t="s">
        <v>189</v>
      </c>
      <c r="G5401" s="9" t="s">
        <v>213</v>
      </c>
      <c r="H5401" s="9" t="s">
        <v>162</v>
      </c>
      <c r="I5401" s="9" t="s">
        <v>393</v>
      </c>
      <c r="J5401" s="9" t="s">
        <v>840</v>
      </c>
      <c r="K5401" s="9" t="s">
        <v>246</v>
      </c>
      <c r="L5401" s="9" t="s">
        <v>311</v>
      </c>
      <c r="M5401" s="9" t="s">
        <v>2435</v>
      </c>
      <c r="N5401" s="9" t="s">
        <v>198</v>
      </c>
      <c r="O5401" s="9" t="s">
        <v>116</v>
      </c>
      <c r="P5401" s="9" t="s">
        <v>551</v>
      </c>
      <c r="Q5401" s="9" t="s">
        <v>219</v>
      </c>
      <c r="R5401" s="9">
        <v>0</v>
      </c>
      <c r="S5401" s="9">
        <v>13</v>
      </c>
      <c r="U5401" s="9" t="s">
        <v>248</v>
      </c>
      <c r="X5401" s="9">
        <f>INDEX(SLA_Policy!$D$2:$D$5,MATCH(F5401,SLA_Policy!$A$2:$A$5,0))</f>
        <v>120</v>
      </c>
      <c r="Y5401" s="9" t="str">
        <f>IF(E5401="Cancelled","Excluded",IF(D5401="",IF((SLA_Policy!$B$8-B5401)*24&gt;X5401,"Open - Breached","Open - On Track"),IF((D5401-B5401)*24&lt;=X5401,"Met","Breached")))</f>
        <v>Met</v>
      </c>
    </row>
    <row r="5402" spans="1:25" x14ac:dyDescent="0.25">
      <c r="A5402" s="9" t="s">
        <v>9099</v>
      </c>
      <c r="B5402" s="23">
        <v>46086.661805555603</v>
      </c>
      <c r="C5402" s="23">
        <v>46086.675000000003</v>
      </c>
      <c r="D5402" s="23">
        <v>46087.364583333299</v>
      </c>
      <c r="E5402" s="9" t="s">
        <v>212</v>
      </c>
      <c r="F5402" s="9" t="s">
        <v>188</v>
      </c>
      <c r="G5402" s="9" t="s">
        <v>213</v>
      </c>
      <c r="H5402" s="9" t="s">
        <v>162</v>
      </c>
      <c r="I5402" s="9" t="s">
        <v>345</v>
      </c>
      <c r="J5402" s="9" t="s">
        <v>1136</v>
      </c>
      <c r="K5402" s="9" t="s">
        <v>246</v>
      </c>
      <c r="L5402" s="9" t="s">
        <v>104</v>
      </c>
      <c r="M5402" s="9" t="s">
        <v>1597</v>
      </c>
      <c r="N5402" s="9" t="s">
        <v>199</v>
      </c>
      <c r="O5402" s="9" t="s">
        <v>179</v>
      </c>
      <c r="P5402" s="9" t="s">
        <v>264</v>
      </c>
      <c r="Q5402" s="9" t="s">
        <v>219</v>
      </c>
      <c r="R5402" s="9">
        <v>0</v>
      </c>
      <c r="S5402" s="9">
        <v>21</v>
      </c>
      <c r="U5402" s="9" t="s">
        <v>248</v>
      </c>
      <c r="X5402" s="9">
        <f>INDEX(SLA_Policy!$D$2:$D$5,MATCH(F5402,SLA_Policy!$A$2:$A$5,0))</f>
        <v>72</v>
      </c>
      <c r="Y5402" s="9" t="str">
        <f>IF(E5402="Cancelled","Excluded",IF(D5402="",IF((SLA_Policy!$B$8-B5402)*24&gt;X5402,"Open - Breached","Open - On Track"),IF((D5402-B5402)*24&lt;=X5402,"Met","Breached")))</f>
        <v>Met</v>
      </c>
    </row>
    <row r="5403" spans="1:25" x14ac:dyDescent="0.25">
      <c r="A5403" s="9" t="s">
        <v>9100</v>
      </c>
      <c r="B5403" s="23">
        <v>46086.691666666702</v>
      </c>
      <c r="C5403" s="23">
        <v>46086.703472222202</v>
      </c>
      <c r="D5403" s="23">
        <v>46087.347222222197</v>
      </c>
      <c r="E5403" s="9" t="s">
        <v>212</v>
      </c>
      <c r="F5403" s="9" t="s">
        <v>188</v>
      </c>
      <c r="G5403" s="9" t="s">
        <v>213</v>
      </c>
      <c r="H5403" s="9" t="s">
        <v>163</v>
      </c>
      <c r="I5403" s="9" t="s">
        <v>250</v>
      </c>
      <c r="J5403" s="9" t="s">
        <v>3377</v>
      </c>
      <c r="K5403" s="9" t="s">
        <v>246</v>
      </c>
      <c r="L5403" s="9" t="s">
        <v>216</v>
      </c>
      <c r="M5403" s="9" t="s">
        <v>4325</v>
      </c>
      <c r="N5403" s="9" t="s">
        <v>196</v>
      </c>
      <c r="O5403" s="9" t="s">
        <v>176</v>
      </c>
      <c r="P5403" s="9" t="s">
        <v>570</v>
      </c>
      <c r="Q5403" s="9" t="s">
        <v>219</v>
      </c>
      <c r="R5403" s="9">
        <v>0</v>
      </c>
      <c r="S5403" s="9">
        <v>15</v>
      </c>
      <c r="T5403" s="9" t="s">
        <v>136</v>
      </c>
      <c r="U5403" s="9" t="s">
        <v>230</v>
      </c>
      <c r="X5403" s="9">
        <f>INDEX(SLA_Policy!$D$2:$D$5,MATCH(F5403,SLA_Policy!$A$2:$A$5,0))</f>
        <v>72</v>
      </c>
      <c r="Y5403" s="9" t="str">
        <f>IF(E5403="Cancelled","Excluded",IF(D5403="",IF((SLA_Policy!$B$8-B5403)*24&gt;X5403,"Open - Breached","Open - On Track"),IF((D5403-B5403)*24&lt;=X5403,"Met","Breached")))</f>
        <v>Met</v>
      </c>
    </row>
    <row r="5404" spans="1:25" x14ac:dyDescent="0.25">
      <c r="A5404" s="9" t="s">
        <v>9101</v>
      </c>
      <c r="B5404" s="23">
        <v>46086.694444444503</v>
      </c>
      <c r="C5404" s="23">
        <v>46086.701388888898</v>
      </c>
      <c r="D5404" s="23">
        <v>46090.389583333301</v>
      </c>
      <c r="E5404" s="9" t="s">
        <v>212</v>
      </c>
      <c r="F5404" s="9" t="s">
        <v>189</v>
      </c>
      <c r="G5404" s="9" t="s">
        <v>236</v>
      </c>
      <c r="H5404" s="9" t="s">
        <v>164</v>
      </c>
      <c r="I5404" s="9" t="s">
        <v>421</v>
      </c>
      <c r="J5404" s="9" t="s">
        <v>778</v>
      </c>
      <c r="K5404" s="9" t="s">
        <v>215</v>
      </c>
      <c r="L5404" s="9" t="s">
        <v>216</v>
      </c>
      <c r="M5404" s="9" t="s">
        <v>580</v>
      </c>
      <c r="N5404" s="9" t="s">
        <v>198</v>
      </c>
      <c r="O5404" s="9" t="s">
        <v>180</v>
      </c>
      <c r="P5404" s="9" t="s">
        <v>368</v>
      </c>
      <c r="Q5404" s="9" t="s">
        <v>219</v>
      </c>
      <c r="R5404" s="9">
        <v>0</v>
      </c>
      <c r="S5404" s="9">
        <v>17</v>
      </c>
      <c r="T5404" s="9" t="s">
        <v>343</v>
      </c>
      <c r="U5404" s="9" t="s">
        <v>242</v>
      </c>
      <c r="X5404" s="9">
        <f>INDEX(SLA_Policy!$D$2:$D$5,MATCH(F5404,SLA_Policy!$A$2:$A$5,0))</f>
        <v>120</v>
      </c>
      <c r="Y5404" s="9" t="str">
        <f>IF(E5404="Cancelled","Excluded",IF(D5404="",IF((SLA_Policy!$B$8-B5404)*24&gt;X5404,"Open - Breached","Open - On Track"),IF((D5404-B5404)*24&lt;=X5404,"Met","Breached")))</f>
        <v>Met</v>
      </c>
    </row>
    <row r="5405" spans="1:25" x14ac:dyDescent="0.25">
      <c r="A5405" s="9" t="s">
        <v>9102</v>
      </c>
      <c r="B5405" s="23">
        <v>46086.702777777798</v>
      </c>
      <c r="C5405" s="23">
        <v>46086.706944444399</v>
      </c>
      <c r="D5405" s="23">
        <v>46087.587500000001</v>
      </c>
      <c r="E5405" s="9" t="s">
        <v>212</v>
      </c>
      <c r="F5405" s="9" t="s">
        <v>189</v>
      </c>
      <c r="G5405" s="9" t="s">
        <v>236</v>
      </c>
      <c r="H5405" s="9" t="s">
        <v>161</v>
      </c>
      <c r="I5405" s="9" t="s">
        <v>237</v>
      </c>
      <c r="J5405" s="9" t="s">
        <v>2977</v>
      </c>
      <c r="K5405" s="9" t="s">
        <v>246</v>
      </c>
      <c r="L5405" s="9" t="s">
        <v>311</v>
      </c>
      <c r="M5405" s="9" t="s">
        <v>1364</v>
      </c>
      <c r="N5405" s="9" t="s">
        <v>196</v>
      </c>
      <c r="O5405" s="9" t="s">
        <v>177</v>
      </c>
      <c r="P5405" s="9" t="s">
        <v>241</v>
      </c>
      <c r="Q5405" s="9" t="s">
        <v>219</v>
      </c>
      <c r="R5405" s="9">
        <v>0</v>
      </c>
      <c r="S5405" s="9">
        <v>9</v>
      </c>
      <c r="U5405" s="9" t="s">
        <v>242</v>
      </c>
      <c r="X5405" s="9">
        <f>INDEX(SLA_Policy!$D$2:$D$5,MATCH(F5405,SLA_Policy!$A$2:$A$5,0))</f>
        <v>120</v>
      </c>
      <c r="Y5405" s="9" t="str">
        <f>IF(E5405="Cancelled","Excluded",IF(D5405="",IF((SLA_Policy!$B$8-B5405)*24&gt;X5405,"Open - Breached","Open - On Track"),IF((D5405-B5405)*24&lt;=X5405,"Met","Breached")))</f>
        <v>Met</v>
      </c>
    </row>
    <row r="5406" spans="1:25" x14ac:dyDescent="0.25">
      <c r="A5406" s="9" t="s">
        <v>9103</v>
      </c>
      <c r="B5406" s="23">
        <v>46086.749305555597</v>
      </c>
      <c r="C5406" s="23">
        <v>46086.783333333296</v>
      </c>
      <c r="E5406" s="9" t="s">
        <v>649</v>
      </c>
      <c r="F5406" s="9" t="s">
        <v>188</v>
      </c>
      <c r="G5406" s="9" t="s">
        <v>236</v>
      </c>
      <c r="H5406" s="9" t="s">
        <v>161</v>
      </c>
      <c r="I5406" s="9" t="s">
        <v>237</v>
      </c>
      <c r="J5406" s="9" t="s">
        <v>3511</v>
      </c>
      <c r="K5406" s="9" t="s">
        <v>246</v>
      </c>
      <c r="L5406" s="9" t="s">
        <v>226</v>
      </c>
      <c r="M5406" s="9" t="s">
        <v>1092</v>
      </c>
      <c r="N5406" s="9" t="s">
        <v>199</v>
      </c>
      <c r="O5406" s="9" t="s">
        <v>177</v>
      </c>
      <c r="P5406" s="9" t="s">
        <v>457</v>
      </c>
      <c r="Q5406" s="9" t="s">
        <v>219</v>
      </c>
      <c r="R5406" s="9">
        <v>0</v>
      </c>
      <c r="S5406" s="9">
        <v>4</v>
      </c>
      <c r="X5406" s="9">
        <f>INDEX(SLA_Policy!$D$2:$D$5,MATCH(F5406,SLA_Policy!$A$2:$A$5,0))</f>
        <v>72</v>
      </c>
      <c r="Y5406" s="9" t="str">
        <f>IF(E5406="Cancelled","Excluded",IF(D5406="",IF((SLA_Policy!$B$8-B5406)*24&gt;X5406,"Open - Breached","Open - On Track"),IF((D5406-B5406)*24&lt;=X5406,"Met","Breached")))</f>
        <v>Excluded</v>
      </c>
    </row>
    <row r="5407" spans="1:25" x14ac:dyDescent="0.25">
      <c r="A5407" s="9" t="s">
        <v>9104</v>
      </c>
      <c r="B5407" s="23">
        <v>46087.252083333296</v>
      </c>
      <c r="C5407" s="23">
        <v>46087.333333333299</v>
      </c>
      <c r="D5407" s="23">
        <v>46087.337500000001</v>
      </c>
      <c r="E5407" s="9" t="s">
        <v>212</v>
      </c>
      <c r="F5407" s="9" t="s">
        <v>188</v>
      </c>
      <c r="G5407" s="9" t="s">
        <v>213</v>
      </c>
      <c r="H5407" s="9" t="s">
        <v>162</v>
      </c>
      <c r="I5407" s="9" t="s">
        <v>345</v>
      </c>
      <c r="J5407" s="9" t="s">
        <v>614</v>
      </c>
      <c r="K5407" s="9" t="s">
        <v>239</v>
      </c>
      <c r="L5407" s="9" t="s">
        <v>282</v>
      </c>
      <c r="M5407" s="9" t="s">
        <v>2401</v>
      </c>
      <c r="N5407" s="9" t="s">
        <v>197</v>
      </c>
      <c r="O5407" s="9" t="s">
        <v>116</v>
      </c>
      <c r="P5407" s="9" t="s">
        <v>218</v>
      </c>
      <c r="Q5407" s="9" t="s">
        <v>219</v>
      </c>
      <c r="R5407" s="9">
        <v>0</v>
      </c>
      <c r="S5407" s="9">
        <v>27</v>
      </c>
      <c r="U5407" s="9" t="s">
        <v>661</v>
      </c>
      <c r="X5407" s="9">
        <f>INDEX(SLA_Policy!$D$2:$D$5,MATCH(F5407,SLA_Policy!$A$2:$A$5,0))</f>
        <v>72</v>
      </c>
      <c r="Y5407" s="9" t="str">
        <f>IF(E5407="Cancelled","Excluded",IF(D5407="",IF((SLA_Policy!$B$8-B5407)*24&gt;X5407,"Open - Breached","Open - On Track"),IF((D5407-B5407)*24&lt;=X5407,"Met","Breached")))</f>
        <v>Met</v>
      </c>
    </row>
    <row r="5408" spans="1:25" x14ac:dyDescent="0.25">
      <c r="A5408" s="9" t="s">
        <v>9105</v>
      </c>
      <c r="B5408" s="23">
        <v>46087.270833333299</v>
      </c>
      <c r="C5408" s="23">
        <v>46087.34375</v>
      </c>
      <c r="D5408" s="23">
        <v>46090.3256944444</v>
      </c>
      <c r="E5408" s="9" t="s">
        <v>212</v>
      </c>
      <c r="F5408" s="9" t="s">
        <v>188</v>
      </c>
      <c r="G5408" s="9" t="s">
        <v>213</v>
      </c>
      <c r="H5408" s="9" t="s">
        <v>163</v>
      </c>
      <c r="I5408" s="9" t="s">
        <v>250</v>
      </c>
      <c r="J5408" s="9" t="s">
        <v>6279</v>
      </c>
      <c r="K5408" s="9" t="s">
        <v>246</v>
      </c>
      <c r="L5408" s="9" t="s">
        <v>351</v>
      </c>
      <c r="M5408" s="9" t="s">
        <v>1660</v>
      </c>
      <c r="N5408" s="9" t="s">
        <v>196</v>
      </c>
      <c r="O5408" s="9" t="s">
        <v>176</v>
      </c>
      <c r="P5408" s="9" t="s">
        <v>228</v>
      </c>
      <c r="Q5408" s="9" t="s">
        <v>219</v>
      </c>
      <c r="R5408" s="9">
        <v>0</v>
      </c>
      <c r="S5408" s="9">
        <v>24</v>
      </c>
      <c r="T5408" s="9" t="s">
        <v>220</v>
      </c>
      <c r="U5408" s="9" t="s">
        <v>376</v>
      </c>
      <c r="X5408" s="9">
        <f>INDEX(SLA_Policy!$D$2:$D$5,MATCH(F5408,SLA_Policy!$A$2:$A$5,0))</f>
        <v>72</v>
      </c>
      <c r="Y5408" s="9" t="str">
        <f>IF(E5408="Cancelled","Excluded",IF(D5408="",IF((SLA_Policy!$B$8-B5408)*24&gt;X5408,"Open - Breached","Open - On Track"),IF((D5408-B5408)*24&lt;=X5408,"Met","Breached")))</f>
        <v>Breached</v>
      </c>
    </row>
    <row r="5409" spans="1:25" x14ac:dyDescent="0.25">
      <c r="A5409" s="9" t="s">
        <v>9106</v>
      </c>
      <c r="B5409" s="23">
        <v>46087.284722222197</v>
      </c>
      <c r="C5409" s="23">
        <v>46087.406944444498</v>
      </c>
      <c r="D5409" s="23">
        <v>46090.331944444399</v>
      </c>
      <c r="E5409" s="9" t="s">
        <v>212</v>
      </c>
      <c r="F5409" s="9" t="s">
        <v>188</v>
      </c>
      <c r="G5409" s="9" t="s">
        <v>213</v>
      </c>
      <c r="H5409" s="9" t="s">
        <v>88</v>
      </c>
      <c r="I5409" s="9" t="s">
        <v>486</v>
      </c>
      <c r="J5409" s="9" t="s">
        <v>5675</v>
      </c>
      <c r="K5409" s="9" t="s">
        <v>246</v>
      </c>
      <c r="L5409" s="9" t="s">
        <v>216</v>
      </c>
      <c r="M5409" s="9" t="s">
        <v>4893</v>
      </c>
      <c r="N5409" s="9" t="s">
        <v>196</v>
      </c>
      <c r="O5409" s="9" t="s">
        <v>178</v>
      </c>
      <c r="P5409" s="9" t="s">
        <v>360</v>
      </c>
      <c r="Q5409" s="9" t="s">
        <v>219</v>
      </c>
      <c r="R5409" s="9">
        <v>0</v>
      </c>
      <c r="S5409" s="9">
        <v>101</v>
      </c>
      <c r="U5409" s="9" t="s">
        <v>661</v>
      </c>
      <c r="X5409" s="9">
        <f>INDEX(SLA_Policy!$D$2:$D$5,MATCH(F5409,SLA_Policy!$A$2:$A$5,0))</f>
        <v>72</v>
      </c>
      <c r="Y5409" s="9" t="str">
        <f>IF(E5409="Cancelled","Excluded",IF(D5409="",IF((SLA_Policy!$B$8-B5409)*24&gt;X5409,"Open - Breached","Open - On Track"),IF((D5409-B5409)*24&lt;=X5409,"Met","Breached")))</f>
        <v>Breached</v>
      </c>
    </row>
    <row r="5410" spans="1:25" x14ac:dyDescent="0.25">
      <c r="A5410" s="9" t="s">
        <v>9107</v>
      </c>
      <c r="B5410" s="23">
        <v>46087.3</v>
      </c>
      <c r="C5410" s="23">
        <v>46087.318055555603</v>
      </c>
      <c r="D5410" s="23">
        <v>46087.452083333301</v>
      </c>
      <c r="E5410" s="9" t="s">
        <v>212</v>
      </c>
      <c r="F5410" s="9" t="s">
        <v>187</v>
      </c>
      <c r="G5410" s="9" t="s">
        <v>236</v>
      </c>
      <c r="H5410" s="9" t="s">
        <v>161</v>
      </c>
      <c r="I5410" s="9" t="s">
        <v>482</v>
      </c>
      <c r="J5410" s="9" t="s">
        <v>9108</v>
      </c>
      <c r="K5410" s="9" t="s">
        <v>215</v>
      </c>
      <c r="L5410" s="9" t="s">
        <v>311</v>
      </c>
      <c r="M5410" s="9" t="s">
        <v>1085</v>
      </c>
      <c r="N5410" s="9" t="s">
        <v>196</v>
      </c>
      <c r="O5410" s="9" t="s">
        <v>116</v>
      </c>
      <c r="P5410" s="9" t="s">
        <v>342</v>
      </c>
      <c r="Q5410" s="9" t="s">
        <v>219</v>
      </c>
      <c r="R5410" s="9">
        <v>0</v>
      </c>
      <c r="S5410" s="9">
        <v>71</v>
      </c>
      <c r="U5410" s="9" t="s">
        <v>242</v>
      </c>
      <c r="W5410" s="9">
        <v>5</v>
      </c>
      <c r="X5410" s="9">
        <f>INDEX(SLA_Policy!$D$2:$D$5,MATCH(F5410,SLA_Policy!$A$2:$A$5,0))</f>
        <v>8</v>
      </c>
      <c r="Y5410" s="9" t="str">
        <f>IF(E5410="Cancelled","Excluded",IF(D5410="",IF((SLA_Policy!$B$8-B5410)*24&gt;X5410,"Open - Breached","Open - On Track"),IF((D5410-B5410)*24&lt;=X5410,"Met","Breached")))</f>
        <v>Met</v>
      </c>
    </row>
    <row r="5411" spans="1:25" x14ac:dyDescent="0.25">
      <c r="A5411" s="9" t="s">
        <v>9109</v>
      </c>
      <c r="B5411" s="23">
        <v>46087.314583333296</v>
      </c>
      <c r="C5411" s="23">
        <v>46087.372916666704</v>
      </c>
      <c r="D5411" s="23">
        <v>46087.632638888899</v>
      </c>
      <c r="E5411" s="9" t="s">
        <v>212</v>
      </c>
      <c r="F5411" s="9" t="s">
        <v>188</v>
      </c>
      <c r="G5411" s="9" t="s">
        <v>236</v>
      </c>
      <c r="H5411" s="9" t="s">
        <v>162</v>
      </c>
      <c r="I5411" s="9" t="s">
        <v>280</v>
      </c>
      <c r="J5411" s="9" t="s">
        <v>4396</v>
      </c>
      <c r="K5411" s="9" t="s">
        <v>239</v>
      </c>
      <c r="L5411" s="9" t="s">
        <v>371</v>
      </c>
      <c r="M5411" s="9" t="s">
        <v>3844</v>
      </c>
      <c r="N5411" s="9" t="s">
        <v>196</v>
      </c>
      <c r="O5411" s="9" t="s">
        <v>179</v>
      </c>
      <c r="P5411" s="9" t="s">
        <v>264</v>
      </c>
      <c r="Q5411" s="9" t="s">
        <v>219</v>
      </c>
      <c r="R5411" s="9">
        <v>0</v>
      </c>
      <c r="S5411" s="9">
        <v>19</v>
      </c>
      <c r="U5411" s="9" t="s">
        <v>242</v>
      </c>
      <c r="W5411" s="9">
        <v>4</v>
      </c>
      <c r="X5411" s="9">
        <f>INDEX(SLA_Policy!$D$2:$D$5,MATCH(F5411,SLA_Policy!$A$2:$A$5,0))</f>
        <v>72</v>
      </c>
      <c r="Y5411" s="9" t="str">
        <f>IF(E5411="Cancelled","Excluded",IF(D5411="",IF((SLA_Policy!$B$8-B5411)*24&gt;X5411,"Open - Breached","Open - On Track"),IF((D5411-B5411)*24&lt;=X5411,"Met","Breached")))</f>
        <v>Met</v>
      </c>
    </row>
    <row r="5412" spans="1:25" x14ac:dyDescent="0.25">
      <c r="A5412" s="9" t="s">
        <v>9110</v>
      </c>
      <c r="B5412" s="23">
        <v>46087.342361111099</v>
      </c>
      <c r="C5412" s="23">
        <v>46087.452777777798</v>
      </c>
      <c r="D5412" s="23">
        <v>46090.3125</v>
      </c>
      <c r="E5412" s="9" t="s">
        <v>212</v>
      </c>
      <c r="F5412" s="9" t="s">
        <v>189</v>
      </c>
      <c r="G5412" s="9" t="s">
        <v>213</v>
      </c>
      <c r="H5412" s="9" t="s">
        <v>162</v>
      </c>
      <c r="I5412" s="9" t="s">
        <v>393</v>
      </c>
      <c r="J5412" s="9" t="s">
        <v>9111</v>
      </c>
      <c r="K5412" s="9" t="s">
        <v>215</v>
      </c>
      <c r="L5412" s="9" t="s">
        <v>226</v>
      </c>
      <c r="M5412" s="9" t="s">
        <v>2039</v>
      </c>
      <c r="N5412" s="9" t="s">
        <v>197</v>
      </c>
      <c r="O5412" s="9" t="s">
        <v>116</v>
      </c>
      <c r="P5412" s="9" t="s">
        <v>551</v>
      </c>
      <c r="Q5412" s="9" t="s">
        <v>219</v>
      </c>
      <c r="R5412" s="9">
        <v>0</v>
      </c>
      <c r="S5412" s="9">
        <v>32</v>
      </c>
      <c r="U5412" s="9" t="s">
        <v>248</v>
      </c>
      <c r="X5412" s="9">
        <f>INDEX(SLA_Policy!$D$2:$D$5,MATCH(F5412,SLA_Policy!$A$2:$A$5,0))</f>
        <v>120</v>
      </c>
      <c r="Y5412" s="9" t="str">
        <f>IF(E5412="Cancelled","Excluded",IF(D5412="",IF((SLA_Policy!$B$8-B5412)*24&gt;X5412,"Open - Breached","Open - On Track"),IF((D5412-B5412)*24&lt;=X5412,"Met","Breached")))</f>
        <v>Met</v>
      </c>
    </row>
    <row r="5413" spans="1:25" x14ac:dyDescent="0.25">
      <c r="A5413" s="9" t="s">
        <v>9112</v>
      </c>
      <c r="B5413" s="23">
        <v>46087.34375</v>
      </c>
      <c r="C5413" s="23">
        <v>46087.345138888901</v>
      </c>
      <c r="D5413" s="23">
        <v>46087.589583333298</v>
      </c>
      <c r="E5413" s="9" t="s">
        <v>212</v>
      </c>
      <c r="F5413" s="9" t="s">
        <v>188</v>
      </c>
      <c r="G5413" s="9" t="s">
        <v>213</v>
      </c>
      <c r="H5413" s="9" t="s">
        <v>88</v>
      </c>
      <c r="I5413" s="9" t="s">
        <v>92</v>
      </c>
      <c r="J5413" s="9" t="s">
        <v>2230</v>
      </c>
      <c r="K5413" s="9" t="s">
        <v>303</v>
      </c>
      <c r="L5413" s="9" t="s">
        <v>216</v>
      </c>
      <c r="M5413" s="9" t="s">
        <v>460</v>
      </c>
      <c r="N5413" s="9" t="s">
        <v>198</v>
      </c>
      <c r="O5413" s="9" t="s">
        <v>178</v>
      </c>
      <c r="P5413" s="9" t="s">
        <v>272</v>
      </c>
      <c r="Q5413" s="9" t="s">
        <v>219</v>
      </c>
      <c r="R5413" s="9">
        <v>0</v>
      </c>
      <c r="S5413" s="9">
        <v>9</v>
      </c>
      <c r="T5413" s="9" t="s">
        <v>136</v>
      </c>
      <c r="U5413" s="9" t="s">
        <v>290</v>
      </c>
      <c r="X5413" s="9">
        <f>INDEX(SLA_Policy!$D$2:$D$5,MATCH(F5413,SLA_Policy!$A$2:$A$5,0))</f>
        <v>72</v>
      </c>
      <c r="Y5413" s="9" t="str">
        <f>IF(E5413="Cancelled","Excluded",IF(D5413="",IF((SLA_Policy!$B$8-B5413)*24&gt;X5413,"Open - Breached","Open - On Track"),IF((D5413-B5413)*24&lt;=X5413,"Met","Breached")))</f>
        <v>Met</v>
      </c>
    </row>
    <row r="5414" spans="1:25" x14ac:dyDescent="0.25">
      <c r="A5414" s="9" t="s">
        <v>9113</v>
      </c>
      <c r="B5414" s="23">
        <v>46087.350694444503</v>
      </c>
      <c r="C5414" s="23">
        <v>46087.440972222197</v>
      </c>
      <c r="D5414" s="23">
        <v>46093.626388888901</v>
      </c>
      <c r="E5414" s="9" t="s">
        <v>212</v>
      </c>
      <c r="F5414" s="9" t="s">
        <v>188</v>
      </c>
      <c r="G5414" s="9" t="s">
        <v>236</v>
      </c>
      <c r="H5414" s="9" t="s">
        <v>161</v>
      </c>
      <c r="I5414" s="9" t="s">
        <v>482</v>
      </c>
      <c r="J5414" s="9" t="s">
        <v>2297</v>
      </c>
      <c r="K5414" s="9" t="s">
        <v>239</v>
      </c>
      <c r="L5414" s="9" t="s">
        <v>282</v>
      </c>
      <c r="M5414" s="9" t="s">
        <v>3467</v>
      </c>
      <c r="N5414" s="9" t="s">
        <v>197</v>
      </c>
      <c r="O5414" s="9" t="s">
        <v>116</v>
      </c>
      <c r="P5414" s="9" t="s">
        <v>525</v>
      </c>
      <c r="Q5414" s="9" t="s">
        <v>219</v>
      </c>
      <c r="R5414" s="9">
        <v>2</v>
      </c>
      <c r="S5414" s="9">
        <v>148</v>
      </c>
      <c r="U5414" s="9" t="s">
        <v>242</v>
      </c>
      <c r="X5414" s="9">
        <f>INDEX(SLA_Policy!$D$2:$D$5,MATCH(F5414,SLA_Policy!$A$2:$A$5,0))</f>
        <v>72</v>
      </c>
      <c r="Y5414" s="9" t="str">
        <f>IF(E5414="Cancelled","Excluded",IF(D5414="",IF((SLA_Policy!$B$8-B5414)*24&gt;X5414,"Open - Breached","Open - On Track"),IF((D5414-B5414)*24&lt;=X5414,"Met","Breached")))</f>
        <v>Breached</v>
      </c>
    </row>
    <row r="5415" spans="1:25" x14ac:dyDescent="0.25">
      <c r="A5415" s="9" t="s">
        <v>9114</v>
      </c>
      <c r="B5415" s="23">
        <v>46087.361111111102</v>
      </c>
      <c r="C5415" s="23">
        <v>46087.375</v>
      </c>
      <c r="D5415" s="23">
        <v>46087.404861111099</v>
      </c>
      <c r="E5415" s="9" t="s">
        <v>212</v>
      </c>
      <c r="F5415" s="9" t="s">
        <v>188</v>
      </c>
      <c r="G5415" s="9" t="s">
        <v>213</v>
      </c>
      <c r="H5415" s="9" t="s">
        <v>161</v>
      </c>
      <c r="I5415" s="9" t="s">
        <v>454</v>
      </c>
      <c r="J5415" s="9" t="s">
        <v>3014</v>
      </c>
      <c r="K5415" s="9" t="s">
        <v>246</v>
      </c>
      <c r="L5415" s="9" t="s">
        <v>104</v>
      </c>
      <c r="M5415" s="9" t="s">
        <v>364</v>
      </c>
      <c r="N5415" s="9" t="s">
        <v>200</v>
      </c>
      <c r="O5415" s="9" t="s">
        <v>177</v>
      </c>
      <c r="P5415" s="9" t="s">
        <v>300</v>
      </c>
      <c r="Q5415" s="9" t="s">
        <v>219</v>
      </c>
      <c r="R5415" s="9">
        <v>0</v>
      </c>
      <c r="S5415" s="9">
        <v>5</v>
      </c>
      <c r="U5415" s="9" t="s">
        <v>290</v>
      </c>
      <c r="X5415" s="9">
        <f>INDEX(SLA_Policy!$D$2:$D$5,MATCH(F5415,SLA_Policy!$A$2:$A$5,0))</f>
        <v>72</v>
      </c>
      <c r="Y5415" s="9" t="str">
        <f>IF(E5415="Cancelled","Excluded",IF(D5415="",IF((SLA_Policy!$B$8-B5415)*24&gt;X5415,"Open - Breached","Open - On Track"),IF((D5415-B5415)*24&lt;=X5415,"Met","Breached")))</f>
        <v>Met</v>
      </c>
    </row>
    <row r="5416" spans="1:25" x14ac:dyDescent="0.25">
      <c r="A5416" s="9" t="s">
        <v>9115</v>
      </c>
      <c r="B5416" s="23">
        <v>46087.361111111102</v>
      </c>
      <c r="C5416" s="23">
        <v>46087.363888888904</v>
      </c>
      <c r="D5416" s="23">
        <v>46087.390277777798</v>
      </c>
      <c r="E5416" s="9" t="s">
        <v>212</v>
      </c>
      <c r="F5416" s="9" t="s">
        <v>188</v>
      </c>
      <c r="G5416" s="9" t="s">
        <v>213</v>
      </c>
      <c r="H5416" s="9" t="s">
        <v>162</v>
      </c>
      <c r="I5416" s="9" t="s">
        <v>393</v>
      </c>
      <c r="J5416" s="9" t="s">
        <v>9116</v>
      </c>
      <c r="K5416" s="9" t="s">
        <v>246</v>
      </c>
      <c r="L5416" s="9" t="s">
        <v>216</v>
      </c>
      <c r="M5416" s="9" t="s">
        <v>4893</v>
      </c>
      <c r="N5416" s="9" t="s">
        <v>198</v>
      </c>
      <c r="O5416" s="9" t="s">
        <v>116</v>
      </c>
      <c r="P5416" s="9" t="s">
        <v>590</v>
      </c>
      <c r="Q5416" s="9" t="s">
        <v>219</v>
      </c>
      <c r="R5416" s="9">
        <v>0</v>
      </c>
      <c r="S5416" s="9">
        <v>7</v>
      </c>
      <c r="U5416" s="9" t="s">
        <v>290</v>
      </c>
      <c r="W5416" s="9">
        <v>5</v>
      </c>
      <c r="X5416" s="9">
        <f>INDEX(SLA_Policy!$D$2:$D$5,MATCH(F5416,SLA_Policy!$A$2:$A$5,0))</f>
        <v>72</v>
      </c>
      <c r="Y5416" s="9" t="str">
        <f>IF(E5416="Cancelled","Excluded",IF(D5416="",IF((SLA_Policy!$B$8-B5416)*24&gt;X5416,"Open - Breached","Open - On Track"),IF((D5416-B5416)*24&lt;=X5416,"Met","Breached")))</f>
        <v>Met</v>
      </c>
    </row>
    <row r="5417" spans="1:25" x14ac:dyDescent="0.25">
      <c r="A5417" s="9" t="s">
        <v>9117</v>
      </c>
      <c r="B5417" s="23">
        <v>46087.381249999999</v>
      </c>
      <c r="C5417" s="23">
        <v>46087.404861111099</v>
      </c>
      <c r="D5417" s="23">
        <v>46091.452083333301</v>
      </c>
      <c r="E5417" s="9" t="s">
        <v>212</v>
      </c>
      <c r="F5417" s="9" t="s">
        <v>188</v>
      </c>
      <c r="G5417" s="9" t="s">
        <v>213</v>
      </c>
      <c r="H5417" s="9" t="s">
        <v>165</v>
      </c>
      <c r="I5417" s="9" t="s">
        <v>2034</v>
      </c>
      <c r="J5417" s="9" t="s">
        <v>7297</v>
      </c>
      <c r="K5417" s="9" t="s">
        <v>239</v>
      </c>
      <c r="L5417" s="9" t="s">
        <v>351</v>
      </c>
      <c r="M5417" s="9" t="s">
        <v>3100</v>
      </c>
      <c r="N5417" s="9" t="s">
        <v>196</v>
      </c>
      <c r="O5417" s="9" t="s">
        <v>176</v>
      </c>
      <c r="P5417" s="9" t="s">
        <v>503</v>
      </c>
      <c r="Q5417" s="9" t="s">
        <v>219</v>
      </c>
      <c r="R5417" s="9">
        <v>2</v>
      </c>
      <c r="S5417" s="9">
        <v>50</v>
      </c>
      <c r="U5417" s="9" t="s">
        <v>290</v>
      </c>
      <c r="W5417" s="9">
        <v>2</v>
      </c>
      <c r="X5417" s="9">
        <f>INDEX(SLA_Policy!$D$2:$D$5,MATCH(F5417,SLA_Policy!$A$2:$A$5,0))</f>
        <v>72</v>
      </c>
      <c r="Y5417" s="9" t="str">
        <f>IF(E5417="Cancelled","Excluded",IF(D5417="",IF((SLA_Policy!$B$8-B5417)*24&gt;X5417,"Open - Breached","Open - On Track"),IF((D5417-B5417)*24&lt;=X5417,"Met","Breached")))</f>
        <v>Breached</v>
      </c>
    </row>
    <row r="5418" spans="1:25" x14ac:dyDescent="0.25">
      <c r="A5418" s="9" t="s">
        <v>9118</v>
      </c>
      <c r="B5418" s="23">
        <v>46087.392361111102</v>
      </c>
      <c r="C5418" s="23">
        <v>46087.394444444399</v>
      </c>
      <c r="D5418" s="23">
        <v>46087.5847222222</v>
      </c>
      <c r="E5418" s="9" t="s">
        <v>212</v>
      </c>
      <c r="F5418" s="9" t="s">
        <v>188</v>
      </c>
      <c r="G5418" s="9" t="s">
        <v>213</v>
      </c>
      <c r="H5418" s="9" t="s">
        <v>163</v>
      </c>
      <c r="I5418" s="9" t="s">
        <v>250</v>
      </c>
      <c r="J5418" s="9" t="s">
        <v>4538</v>
      </c>
      <c r="K5418" s="9" t="s">
        <v>303</v>
      </c>
      <c r="L5418" s="9" t="s">
        <v>104</v>
      </c>
      <c r="M5418" s="9" t="s">
        <v>7871</v>
      </c>
      <c r="N5418" s="9" t="s">
        <v>198</v>
      </c>
      <c r="O5418" s="9" t="s">
        <v>176</v>
      </c>
      <c r="P5418" s="9" t="s">
        <v>330</v>
      </c>
      <c r="Q5418" s="9" t="s">
        <v>219</v>
      </c>
      <c r="R5418" s="9">
        <v>0</v>
      </c>
      <c r="S5418" s="9">
        <v>31</v>
      </c>
      <c r="T5418" s="9" t="s">
        <v>229</v>
      </c>
      <c r="U5418" s="9" t="s">
        <v>266</v>
      </c>
      <c r="X5418" s="9">
        <f>INDEX(SLA_Policy!$D$2:$D$5,MATCH(F5418,SLA_Policy!$A$2:$A$5,0))</f>
        <v>72</v>
      </c>
      <c r="Y5418" s="9" t="str">
        <f>IF(E5418="Cancelled","Excluded",IF(D5418="",IF((SLA_Policy!$B$8-B5418)*24&gt;X5418,"Open - Breached","Open - On Track"),IF((D5418-B5418)*24&lt;=X5418,"Met","Breached")))</f>
        <v>Met</v>
      </c>
    </row>
    <row r="5419" spans="1:25" x14ac:dyDescent="0.25">
      <c r="A5419" s="9" t="s">
        <v>9119</v>
      </c>
      <c r="B5419" s="23">
        <v>46087.395833333299</v>
      </c>
      <c r="C5419" s="23">
        <v>46087.397916666698</v>
      </c>
      <c r="D5419" s="23">
        <v>46087.627083333296</v>
      </c>
      <c r="E5419" s="9" t="s">
        <v>212</v>
      </c>
      <c r="F5419" s="9" t="s">
        <v>188</v>
      </c>
      <c r="G5419" s="9" t="s">
        <v>213</v>
      </c>
      <c r="H5419" s="9" t="s">
        <v>163</v>
      </c>
      <c r="I5419" s="9" t="s">
        <v>223</v>
      </c>
      <c r="J5419" s="9" t="s">
        <v>805</v>
      </c>
      <c r="K5419" s="9" t="s">
        <v>215</v>
      </c>
      <c r="L5419" s="9" t="s">
        <v>226</v>
      </c>
      <c r="M5419" s="9" t="s">
        <v>9120</v>
      </c>
      <c r="N5419" s="9" t="s">
        <v>198</v>
      </c>
      <c r="O5419" s="9" t="s">
        <v>176</v>
      </c>
      <c r="P5419" s="9" t="s">
        <v>503</v>
      </c>
      <c r="Q5419" s="9" t="s">
        <v>219</v>
      </c>
      <c r="R5419" s="9">
        <v>0</v>
      </c>
      <c r="S5419" s="9">
        <v>32</v>
      </c>
      <c r="T5419" s="9" t="s">
        <v>229</v>
      </c>
      <c r="U5419" s="9" t="s">
        <v>230</v>
      </c>
      <c r="X5419" s="9">
        <f>INDEX(SLA_Policy!$D$2:$D$5,MATCH(F5419,SLA_Policy!$A$2:$A$5,0))</f>
        <v>72</v>
      </c>
      <c r="Y5419" s="9" t="str">
        <f>IF(E5419="Cancelled","Excluded",IF(D5419="",IF((SLA_Policy!$B$8-B5419)*24&gt;X5419,"Open - Breached","Open - On Track"),IF((D5419-B5419)*24&lt;=X5419,"Met","Breached")))</f>
        <v>Met</v>
      </c>
    </row>
    <row r="5420" spans="1:25" x14ac:dyDescent="0.25">
      <c r="A5420" s="9" t="s">
        <v>9121</v>
      </c>
      <c r="B5420" s="23">
        <v>46087.404166666704</v>
      </c>
      <c r="C5420" s="23">
        <v>46087.4152777778</v>
      </c>
      <c r="D5420" s="23">
        <v>46087.510416666701</v>
      </c>
      <c r="E5420" s="9" t="s">
        <v>212</v>
      </c>
      <c r="F5420" s="9" t="s">
        <v>188</v>
      </c>
      <c r="G5420" s="9" t="s">
        <v>213</v>
      </c>
      <c r="H5420" s="9" t="s">
        <v>164</v>
      </c>
      <c r="I5420" s="9" t="s">
        <v>339</v>
      </c>
      <c r="J5420" s="9" t="s">
        <v>3008</v>
      </c>
      <c r="K5420" s="9" t="s">
        <v>239</v>
      </c>
      <c r="L5420" s="9" t="s">
        <v>104</v>
      </c>
      <c r="M5420" s="9" t="s">
        <v>765</v>
      </c>
      <c r="N5420" s="9" t="s">
        <v>197</v>
      </c>
      <c r="O5420" s="9" t="s">
        <v>116</v>
      </c>
      <c r="P5420" s="9" t="s">
        <v>525</v>
      </c>
      <c r="Q5420" s="9" t="s">
        <v>219</v>
      </c>
      <c r="R5420" s="9">
        <v>0</v>
      </c>
      <c r="S5420" s="9">
        <v>10</v>
      </c>
      <c r="T5420" s="9" t="s">
        <v>343</v>
      </c>
      <c r="U5420" s="9" t="s">
        <v>290</v>
      </c>
      <c r="W5420" s="9">
        <v>5</v>
      </c>
      <c r="X5420" s="9">
        <f>INDEX(SLA_Policy!$D$2:$D$5,MATCH(F5420,SLA_Policy!$A$2:$A$5,0))</f>
        <v>72</v>
      </c>
      <c r="Y5420" s="9" t="str">
        <f>IF(E5420="Cancelled","Excluded",IF(D5420="",IF((SLA_Policy!$B$8-B5420)*24&gt;X5420,"Open - Breached","Open - On Track"),IF((D5420-B5420)*24&lt;=X5420,"Met","Breached")))</f>
        <v>Met</v>
      </c>
    </row>
    <row r="5421" spans="1:25" x14ac:dyDescent="0.25">
      <c r="A5421" s="9" t="s">
        <v>9122</v>
      </c>
      <c r="B5421" s="23">
        <v>46087.411111111098</v>
      </c>
      <c r="C5421" s="23">
        <v>46087.456944444399</v>
      </c>
      <c r="D5421" s="23">
        <v>46090.3881944444</v>
      </c>
      <c r="E5421" s="9" t="s">
        <v>212</v>
      </c>
      <c r="F5421" s="9" t="s">
        <v>188</v>
      </c>
      <c r="G5421" s="9" t="s">
        <v>236</v>
      </c>
      <c r="H5421" s="9" t="s">
        <v>161</v>
      </c>
      <c r="I5421" s="9" t="s">
        <v>237</v>
      </c>
      <c r="J5421" s="9" t="s">
        <v>9123</v>
      </c>
      <c r="K5421" s="9" t="s">
        <v>246</v>
      </c>
      <c r="L5421" s="9" t="s">
        <v>293</v>
      </c>
      <c r="M5421" s="9" t="s">
        <v>7078</v>
      </c>
      <c r="N5421" s="9" t="s">
        <v>196</v>
      </c>
      <c r="O5421" s="9" t="s">
        <v>179</v>
      </c>
      <c r="P5421" s="9" t="s">
        <v>284</v>
      </c>
      <c r="Q5421" s="9" t="s">
        <v>219</v>
      </c>
      <c r="R5421" s="9">
        <v>0</v>
      </c>
      <c r="S5421" s="9">
        <v>7</v>
      </c>
      <c r="U5421" s="9" t="s">
        <v>242</v>
      </c>
      <c r="X5421" s="9">
        <f>INDEX(SLA_Policy!$D$2:$D$5,MATCH(F5421,SLA_Policy!$A$2:$A$5,0))</f>
        <v>72</v>
      </c>
      <c r="Y5421" s="9" t="str">
        <f>IF(E5421="Cancelled","Excluded",IF(D5421="",IF((SLA_Policy!$B$8-B5421)*24&gt;X5421,"Open - Breached","Open - On Track"),IF((D5421-B5421)*24&lt;=X5421,"Met","Breached")))</f>
        <v>Met</v>
      </c>
    </row>
    <row r="5422" spans="1:25" x14ac:dyDescent="0.25">
      <c r="A5422" s="9" t="s">
        <v>9124</v>
      </c>
      <c r="B5422" s="23">
        <v>46087.413888888899</v>
      </c>
      <c r="C5422" s="23">
        <v>46087.414583333302</v>
      </c>
      <c r="D5422" s="23">
        <v>46087.440972222197</v>
      </c>
      <c r="E5422" s="9" t="s">
        <v>212</v>
      </c>
      <c r="F5422" s="9" t="s">
        <v>188</v>
      </c>
      <c r="G5422" s="9" t="s">
        <v>213</v>
      </c>
      <c r="H5422" s="9" t="s">
        <v>161</v>
      </c>
      <c r="I5422" s="9" t="s">
        <v>454</v>
      </c>
      <c r="J5422" s="9" t="s">
        <v>2015</v>
      </c>
      <c r="K5422" s="9" t="s">
        <v>303</v>
      </c>
      <c r="L5422" s="9" t="s">
        <v>216</v>
      </c>
      <c r="M5422" s="9" t="s">
        <v>2216</v>
      </c>
      <c r="N5422" s="9" t="s">
        <v>200</v>
      </c>
      <c r="O5422" s="9" t="s">
        <v>116</v>
      </c>
      <c r="P5422" s="9" t="s">
        <v>295</v>
      </c>
      <c r="Q5422" s="9" t="s">
        <v>219</v>
      </c>
      <c r="R5422" s="9">
        <v>0</v>
      </c>
      <c r="S5422" s="9">
        <v>8</v>
      </c>
      <c r="U5422" s="9" t="s">
        <v>290</v>
      </c>
      <c r="W5422" s="9">
        <v>3</v>
      </c>
      <c r="X5422" s="9">
        <f>INDEX(SLA_Policy!$D$2:$D$5,MATCH(F5422,SLA_Policy!$A$2:$A$5,0))</f>
        <v>72</v>
      </c>
      <c r="Y5422" s="9" t="str">
        <f>IF(E5422="Cancelled","Excluded",IF(D5422="",IF((SLA_Policy!$B$8-B5422)*24&gt;X5422,"Open - Breached","Open - On Track"),IF((D5422-B5422)*24&lt;=X5422,"Met","Breached")))</f>
        <v>Met</v>
      </c>
    </row>
    <row r="5423" spans="1:25" x14ac:dyDescent="0.25">
      <c r="A5423" s="9" t="s">
        <v>9125</v>
      </c>
      <c r="B5423" s="23">
        <v>46087.416666666701</v>
      </c>
      <c r="C5423" s="23">
        <v>46087.4819444444</v>
      </c>
      <c r="D5423" s="23">
        <v>46090.390972222202</v>
      </c>
      <c r="E5423" s="9" t="s">
        <v>212</v>
      </c>
      <c r="F5423" s="9" t="s">
        <v>188</v>
      </c>
      <c r="G5423" s="9" t="s">
        <v>213</v>
      </c>
      <c r="H5423" s="9" t="s">
        <v>162</v>
      </c>
      <c r="I5423" s="9" t="s">
        <v>244</v>
      </c>
      <c r="J5423" s="9" t="s">
        <v>9126</v>
      </c>
      <c r="K5423" s="9" t="s">
        <v>246</v>
      </c>
      <c r="L5423" s="9" t="s">
        <v>282</v>
      </c>
      <c r="M5423" s="9" t="s">
        <v>3229</v>
      </c>
      <c r="N5423" s="9" t="s">
        <v>196</v>
      </c>
      <c r="O5423" s="9" t="s">
        <v>179</v>
      </c>
      <c r="P5423" s="9" t="s">
        <v>264</v>
      </c>
      <c r="Q5423" s="9" t="s">
        <v>219</v>
      </c>
      <c r="R5423" s="9">
        <v>0</v>
      </c>
      <c r="S5423" s="9">
        <v>20</v>
      </c>
      <c r="U5423" s="9" t="s">
        <v>290</v>
      </c>
      <c r="W5423" s="9">
        <v>5</v>
      </c>
      <c r="X5423" s="9">
        <f>INDEX(SLA_Policy!$D$2:$D$5,MATCH(F5423,SLA_Policy!$A$2:$A$5,0))</f>
        <v>72</v>
      </c>
      <c r="Y5423" s="9" t="str">
        <f>IF(E5423="Cancelled","Excluded",IF(D5423="",IF((SLA_Policy!$B$8-B5423)*24&gt;X5423,"Open - Breached","Open - On Track"),IF((D5423-B5423)*24&lt;=X5423,"Met","Breached")))</f>
        <v>Met</v>
      </c>
    </row>
    <row r="5424" spans="1:25" x14ac:dyDescent="0.25">
      <c r="A5424" s="9" t="s">
        <v>9127</v>
      </c>
      <c r="B5424" s="23">
        <v>46087.4284722222</v>
      </c>
      <c r="C5424" s="23">
        <v>46087.434027777803</v>
      </c>
      <c r="E5424" s="9" t="s">
        <v>649</v>
      </c>
      <c r="F5424" s="9" t="s">
        <v>188</v>
      </c>
      <c r="G5424" s="9" t="s">
        <v>213</v>
      </c>
      <c r="H5424" s="9" t="s">
        <v>161</v>
      </c>
      <c r="I5424" s="9" t="s">
        <v>389</v>
      </c>
      <c r="J5424" s="9" t="s">
        <v>1878</v>
      </c>
      <c r="K5424" s="9" t="s">
        <v>215</v>
      </c>
      <c r="L5424" s="9" t="s">
        <v>216</v>
      </c>
      <c r="M5424" s="9" t="s">
        <v>580</v>
      </c>
      <c r="N5424" s="9" t="s">
        <v>196</v>
      </c>
      <c r="O5424" s="9" t="s">
        <v>116</v>
      </c>
      <c r="P5424" s="9" t="s">
        <v>551</v>
      </c>
      <c r="Q5424" s="9" t="s">
        <v>219</v>
      </c>
      <c r="R5424" s="9">
        <v>0</v>
      </c>
      <c r="S5424" s="9">
        <v>4</v>
      </c>
      <c r="X5424" s="9">
        <f>INDEX(SLA_Policy!$D$2:$D$5,MATCH(F5424,SLA_Policy!$A$2:$A$5,0))</f>
        <v>72</v>
      </c>
      <c r="Y5424" s="9" t="str">
        <f>IF(E5424="Cancelled","Excluded",IF(D5424="",IF((SLA_Policy!$B$8-B5424)*24&gt;X5424,"Open - Breached","Open - On Track"),IF((D5424-B5424)*24&lt;=X5424,"Met","Breached")))</f>
        <v>Excluded</v>
      </c>
    </row>
    <row r="5425" spans="1:25" x14ac:dyDescent="0.25">
      <c r="A5425" s="9" t="s">
        <v>9128</v>
      </c>
      <c r="B5425" s="23">
        <v>46087.436805555597</v>
      </c>
      <c r="C5425" s="23">
        <v>46087.440972222197</v>
      </c>
      <c r="D5425" s="23">
        <v>46087.59375</v>
      </c>
      <c r="E5425" s="9" t="s">
        <v>212</v>
      </c>
      <c r="F5425" s="9" t="s">
        <v>188</v>
      </c>
      <c r="G5425" s="9" t="s">
        <v>213</v>
      </c>
      <c r="H5425" s="9" t="s">
        <v>162</v>
      </c>
      <c r="I5425" s="9" t="s">
        <v>244</v>
      </c>
      <c r="J5425" s="9" t="s">
        <v>6501</v>
      </c>
      <c r="K5425" s="9" t="s">
        <v>246</v>
      </c>
      <c r="L5425" s="9" t="s">
        <v>104</v>
      </c>
      <c r="M5425" s="9" t="s">
        <v>1665</v>
      </c>
      <c r="N5425" s="9" t="s">
        <v>199</v>
      </c>
      <c r="O5425" s="9" t="s">
        <v>179</v>
      </c>
      <c r="P5425" s="9" t="s">
        <v>337</v>
      </c>
      <c r="Q5425" s="9" t="s">
        <v>219</v>
      </c>
      <c r="R5425" s="9">
        <v>0</v>
      </c>
      <c r="S5425" s="9">
        <v>39</v>
      </c>
      <c r="U5425" s="9" t="s">
        <v>248</v>
      </c>
      <c r="X5425" s="9">
        <f>INDEX(SLA_Policy!$D$2:$D$5,MATCH(F5425,SLA_Policy!$A$2:$A$5,0))</f>
        <v>72</v>
      </c>
      <c r="Y5425" s="9" t="str">
        <f>IF(E5425="Cancelled","Excluded",IF(D5425="",IF((SLA_Policy!$B$8-B5425)*24&gt;X5425,"Open - Breached","Open - On Track"),IF((D5425-B5425)*24&lt;=X5425,"Met","Breached")))</f>
        <v>Met</v>
      </c>
    </row>
    <row r="5426" spans="1:25" x14ac:dyDescent="0.25">
      <c r="A5426" s="9" t="s">
        <v>9129</v>
      </c>
      <c r="B5426" s="23">
        <v>46087.445833333302</v>
      </c>
      <c r="C5426" s="23">
        <v>46087.4465277778</v>
      </c>
      <c r="D5426" s="23">
        <v>46090.333333333299</v>
      </c>
      <c r="E5426" s="9" t="s">
        <v>212</v>
      </c>
      <c r="F5426" s="9" t="s">
        <v>188</v>
      </c>
      <c r="G5426" s="9" t="s">
        <v>213</v>
      </c>
      <c r="H5426" s="9" t="s">
        <v>88</v>
      </c>
      <c r="I5426" s="9" t="s">
        <v>92</v>
      </c>
      <c r="J5426" s="9" t="s">
        <v>3941</v>
      </c>
      <c r="K5426" s="9" t="s">
        <v>215</v>
      </c>
      <c r="L5426" s="9" t="s">
        <v>216</v>
      </c>
      <c r="M5426" s="9" t="s">
        <v>580</v>
      </c>
      <c r="N5426" s="9" t="s">
        <v>198</v>
      </c>
      <c r="O5426" s="9" t="s">
        <v>178</v>
      </c>
      <c r="P5426" s="9" t="s">
        <v>414</v>
      </c>
      <c r="Q5426" s="9" t="s">
        <v>219</v>
      </c>
      <c r="R5426" s="9">
        <v>0</v>
      </c>
      <c r="S5426" s="9">
        <v>40</v>
      </c>
      <c r="T5426" s="9" t="s">
        <v>229</v>
      </c>
      <c r="U5426" s="9" t="s">
        <v>290</v>
      </c>
      <c r="W5426" s="9">
        <v>5</v>
      </c>
      <c r="X5426" s="9">
        <f>INDEX(SLA_Policy!$D$2:$D$5,MATCH(F5426,SLA_Policy!$A$2:$A$5,0))</f>
        <v>72</v>
      </c>
      <c r="Y5426" s="9" t="str">
        <f>IF(E5426="Cancelled","Excluded",IF(D5426="",IF((SLA_Policy!$B$8-B5426)*24&gt;X5426,"Open - Breached","Open - On Track"),IF((D5426-B5426)*24&lt;=X5426,"Met","Breached")))</f>
        <v>Met</v>
      </c>
    </row>
    <row r="5427" spans="1:25" x14ac:dyDescent="0.25">
      <c r="A5427" s="9" t="s">
        <v>9130</v>
      </c>
      <c r="B5427" s="23">
        <v>46087.454166666699</v>
      </c>
      <c r="C5427" s="23">
        <v>46087.754861111098</v>
      </c>
      <c r="D5427" s="23">
        <v>46090.338888888902</v>
      </c>
      <c r="E5427" s="9" t="s">
        <v>212</v>
      </c>
      <c r="F5427" s="9" t="s">
        <v>189</v>
      </c>
      <c r="G5427" s="9" t="s">
        <v>213</v>
      </c>
      <c r="H5427" s="9" t="s">
        <v>163</v>
      </c>
      <c r="I5427" s="9" t="s">
        <v>250</v>
      </c>
      <c r="J5427" s="9" t="s">
        <v>9131</v>
      </c>
      <c r="K5427" s="9" t="s">
        <v>246</v>
      </c>
      <c r="L5427" s="9" t="s">
        <v>351</v>
      </c>
      <c r="M5427" s="9" t="s">
        <v>1624</v>
      </c>
      <c r="N5427" s="9" t="s">
        <v>197</v>
      </c>
      <c r="O5427" s="9" t="s">
        <v>176</v>
      </c>
      <c r="P5427" s="9" t="s">
        <v>419</v>
      </c>
      <c r="Q5427" s="9" t="s">
        <v>219</v>
      </c>
      <c r="R5427" s="9">
        <v>0</v>
      </c>
      <c r="S5427" s="9">
        <v>18</v>
      </c>
      <c r="T5427" s="9" t="s">
        <v>136</v>
      </c>
      <c r="U5427" s="9" t="s">
        <v>230</v>
      </c>
      <c r="X5427" s="9">
        <f>INDEX(SLA_Policy!$D$2:$D$5,MATCH(F5427,SLA_Policy!$A$2:$A$5,0))</f>
        <v>120</v>
      </c>
      <c r="Y5427" s="9" t="str">
        <f>IF(E5427="Cancelled","Excluded",IF(D5427="",IF((SLA_Policy!$B$8-B5427)*24&gt;X5427,"Open - Breached","Open - On Track"),IF((D5427-B5427)*24&lt;=X5427,"Met","Breached")))</f>
        <v>Met</v>
      </c>
    </row>
    <row r="5428" spans="1:25" x14ac:dyDescent="0.25">
      <c r="A5428" s="9" t="s">
        <v>9132</v>
      </c>
      <c r="B5428" s="23">
        <v>46087.4555555556</v>
      </c>
      <c r="C5428" s="23">
        <v>46087.478472222203</v>
      </c>
      <c r="D5428" s="23">
        <v>46087.502083333296</v>
      </c>
      <c r="E5428" s="9" t="s">
        <v>212</v>
      </c>
      <c r="F5428" s="9" t="s">
        <v>188</v>
      </c>
      <c r="G5428" s="9" t="s">
        <v>213</v>
      </c>
      <c r="H5428" s="9" t="s">
        <v>161</v>
      </c>
      <c r="I5428" s="9" t="s">
        <v>454</v>
      </c>
      <c r="J5428" s="9" t="s">
        <v>1549</v>
      </c>
      <c r="K5428" s="9" t="s">
        <v>246</v>
      </c>
      <c r="L5428" s="9" t="s">
        <v>104</v>
      </c>
      <c r="M5428" s="9" t="s">
        <v>364</v>
      </c>
      <c r="N5428" s="9" t="s">
        <v>196</v>
      </c>
      <c r="O5428" s="9" t="s">
        <v>116</v>
      </c>
      <c r="P5428" s="9" t="s">
        <v>218</v>
      </c>
      <c r="Q5428" s="9" t="s">
        <v>219</v>
      </c>
      <c r="R5428" s="9">
        <v>0</v>
      </c>
      <c r="S5428" s="9">
        <v>7</v>
      </c>
      <c r="U5428" s="9" t="s">
        <v>290</v>
      </c>
      <c r="X5428" s="9">
        <f>INDEX(SLA_Policy!$D$2:$D$5,MATCH(F5428,SLA_Policy!$A$2:$A$5,0))</f>
        <v>72</v>
      </c>
      <c r="Y5428" s="9" t="str">
        <f>IF(E5428="Cancelled","Excluded",IF(D5428="",IF((SLA_Policy!$B$8-B5428)*24&gt;X5428,"Open - Breached","Open - On Track"),IF((D5428-B5428)*24&lt;=X5428,"Met","Breached")))</f>
        <v>Met</v>
      </c>
    </row>
    <row r="5429" spans="1:25" x14ac:dyDescent="0.25">
      <c r="A5429" s="9" t="s">
        <v>9133</v>
      </c>
      <c r="B5429" s="23">
        <v>46087.477083333302</v>
      </c>
      <c r="C5429" s="23">
        <v>46087.495833333298</v>
      </c>
      <c r="D5429" s="23">
        <v>46087.622916666704</v>
      </c>
      <c r="E5429" s="9" t="s">
        <v>212</v>
      </c>
      <c r="F5429" s="9" t="s">
        <v>188</v>
      </c>
      <c r="G5429" s="9" t="s">
        <v>213</v>
      </c>
      <c r="H5429" s="9" t="s">
        <v>162</v>
      </c>
      <c r="I5429" s="9" t="s">
        <v>345</v>
      </c>
      <c r="J5429" s="9" t="s">
        <v>429</v>
      </c>
      <c r="K5429" s="9" t="s">
        <v>215</v>
      </c>
      <c r="L5429" s="9" t="s">
        <v>351</v>
      </c>
      <c r="M5429" s="9" t="s">
        <v>3631</v>
      </c>
      <c r="N5429" s="9" t="s">
        <v>196</v>
      </c>
      <c r="O5429" s="9" t="s">
        <v>179</v>
      </c>
      <c r="P5429" s="9" t="s">
        <v>313</v>
      </c>
      <c r="Q5429" s="9" t="s">
        <v>219</v>
      </c>
      <c r="R5429" s="9">
        <v>0</v>
      </c>
      <c r="S5429" s="9">
        <v>24</v>
      </c>
      <c r="U5429" s="9" t="s">
        <v>266</v>
      </c>
      <c r="W5429" s="9">
        <v>5</v>
      </c>
      <c r="X5429" s="9">
        <f>INDEX(SLA_Policy!$D$2:$D$5,MATCH(F5429,SLA_Policy!$A$2:$A$5,0))</f>
        <v>72</v>
      </c>
      <c r="Y5429" s="9" t="str">
        <f>IF(E5429="Cancelled","Excluded",IF(D5429="",IF((SLA_Policy!$B$8-B5429)*24&gt;X5429,"Open - Breached","Open - On Track"),IF((D5429-B5429)*24&lt;=X5429,"Met","Breached")))</f>
        <v>Met</v>
      </c>
    </row>
    <row r="5430" spans="1:25" x14ac:dyDescent="0.25">
      <c r="A5430" s="9" t="s">
        <v>9134</v>
      </c>
      <c r="B5430" s="23">
        <v>46087.483333333301</v>
      </c>
      <c r="C5430" s="23">
        <v>46087.498611111099</v>
      </c>
      <c r="D5430" s="23">
        <v>46087.754166666702</v>
      </c>
      <c r="E5430" s="9" t="s">
        <v>212</v>
      </c>
      <c r="F5430" s="9" t="s">
        <v>189</v>
      </c>
      <c r="G5430" s="9" t="s">
        <v>213</v>
      </c>
      <c r="H5430" s="9" t="s">
        <v>161</v>
      </c>
      <c r="I5430" s="9" t="s">
        <v>389</v>
      </c>
      <c r="J5430" s="9" t="s">
        <v>786</v>
      </c>
      <c r="K5430" s="9" t="s">
        <v>246</v>
      </c>
      <c r="L5430" s="9" t="s">
        <v>395</v>
      </c>
      <c r="M5430" s="9" t="s">
        <v>792</v>
      </c>
      <c r="N5430" s="9" t="s">
        <v>196</v>
      </c>
      <c r="O5430" s="9" t="s">
        <v>116</v>
      </c>
      <c r="P5430" s="9" t="s">
        <v>295</v>
      </c>
      <c r="Q5430" s="9" t="s">
        <v>219</v>
      </c>
      <c r="R5430" s="9">
        <v>0</v>
      </c>
      <c r="S5430" s="9">
        <v>5</v>
      </c>
      <c r="U5430" s="9" t="s">
        <v>290</v>
      </c>
      <c r="X5430" s="9">
        <f>INDEX(SLA_Policy!$D$2:$D$5,MATCH(F5430,SLA_Policy!$A$2:$A$5,0))</f>
        <v>120</v>
      </c>
      <c r="Y5430" s="9" t="str">
        <f>IF(E5430="Cancelled","Excluded",IF(D5430="",IF((SLA_Policy!$B$8-B5430)*24&gt;X5430,"Open - Breached","Open - On Track"),IF((D5430-B5430)*24&lt;=X5430,"Met","Breached")))</f>
        <v>Met</v>
      </c>
    </row>
    <row r="5431" spans="1:25" x14ac:dyDescent="0.25">
      <c r="A5431" s="9" t="s">
        <v>9135</v>
      </c>
      <c r="B5431" s="23">
        <v>46087.543055555601</v>
      </c>
      <c r="C5431" s="23">
        <v>46087.570138888899</v>
      </c>
      <c r="D5431" s="23">
        <v>46090.356249999997</v>
      </c>
      <c r="E5431" s="9" t="s">
        <v>212</v>
      </c>
      <c r="F5431" s="9" t="s">
        <v>189</v>
      </c>
      <c r="G5431" s="9" t="s">
        <v>236</v>
      </c>
      <c r="H5431" s="9" t="s">
        <v>164</v>
      </c>
      <c r="I5431" s="9" t="s">
        <v>421</v>
      </c>
      <c r="J5431" s="9" t="s">
        <v>2690</v>
      </c>
      <c r="K5431" s="9" t="s">
        <v>262</v>
      </c>
      <c r="L5431" s="9" t="s">
        <v>226</v>
      </c>
      <c r="M5431" s="9" t="s">
        <v>6193</v>
      </c>
      <c r="N5431" s="9" t="s">
        <v>196</v>
      </c>
      <c r="O5431" s="9" t="s">
        <v>116</v>
      </c>
      <c r="P5431" s="9" t="s">
        <v>590</v>
      </c>
      <c r="Q5431" s="9" t="s">
        <v>219</v>
      </c>
      <c r="R5431" s="9">
        <v>0</v>
      </c>
      <c r="S5431" s="9">
        <v>20</v>
      </c>
      <c r="T5431" s="9" t="s">
        <v>464</v>
      </c>
      <c r="U5431" s="9" t="s">
        <v>242</v>
      </c>
      <c r="X5431" s="9">
        <f>INDEX(SLA_Policy!$D$2:$D$5,MATCH(F5431,SLA_Policy!$A$2:$A$5,0))</f>
        <v>120</v>
      </c>
      <c r="Y5431" s="9" t="str">
        <f>IF(E5431="Cancelled","Excluded",IF(D5431="",IF((SLA_Policy!$B$8-B5431)*24&gt;X5431,"Open - Breached","Open - On Track"),IF((D5431-B5431)*24&lt;=X5431,"Met","Breached")))</f>
        <v>Met</v>
      </c>
    </row>
    <row r="5432" spans="1:25" x14ac:dyDescent="0.25">
      <c r="A5432" s="9" t="s">
        <v>9136</v>
      </c>
      <c r="B5432" s="23">
        <v>46087.5534722222</v>
      </c>
      <c r="C5432" s="23">
        <v>46087.578472222202</v>
      </c>
      <c r="D5432" s="23">
        <v>46087.628472222197</v>
      </c>
      <c r="E5432" s="9" t="s">
        <v>212</v>
      </c>
      <c r="F5432" s="9" t="s">
        <v>187</v>
      </c>
      <c r="G5432" s="9" t="s">
        <v>213</v>
      </c>
      <c r="H5432" s="9" t="s">
        <v>162</v>
      </c>
      <c r="I5432" s="9" t="s">
        <v>345</v>
      </c>
      <c r="J5432" s="9" t="s">
        <v>2804</v>
      </c>
      <c r="K5432" s="9" t="s">
        <v>215</v>
      </c>
      <c r="L5432" s="9" t="s">
        <v>226</v>
      </c>
      <c r="M5432" s="9" t="s">
        <v>877</v>
      </c>
      <c r="N5432" s="9" t="s">
        <v>196</v>
      </c>
      <c r="O5432" s="9" t="s">
        <v>116</v>
      </c>
      <c r="P5432" s="9" t="s">
        <v>234</v>
      </c>
      <c r="Q5432" s="9" t="s">
        <v>219</v>
      </c>
      <c r="R5432" s="9">
        <v>0</v>
      </c>
      <c r="S5432" s="9">
        <v>14</v>
      </c>
      <c r="U5432" s="9" t="s">
        <v>661</v>
      </c>
      <c r="W5432" s="9">
        <v>5</v>
      </c>
      <c r="X5432" s="9">
        <f>INDEX(SLA_Policy!$D$2:$D$5,MATCH(F5432,SLA_Policy!$A$2:$A$5,0))</f>
        <v>8</v>
      </c>
      <c r="Y5432" s="9" t="str">
        <f>IF(E5432="Cancelled","Excluded",IF(D5432="",IF((SLA_Policy!$B$8-B5432)*24&gt;X5432,"Open - Breached","Open - On Track"),IF((D5432-B5432)*24&lt;=X5432,"Met","Breached")))</f>
        <v>Met</v>
      </c>
    </row>
    <row r="5433" spans="1:25" x14ac:dyDescent="0.25">
      <c r="A5433" s="9" t="s">
        <v>9137</v>
      </c>
      <c r="B5433" s="23">
        <v>46087.576388888898</v>
      </c>
      <c r="C5433" s="23">
        <v>46087.5847222222</v>
      </c>
      <c r="D5433" s="23">
        <v>46090.356249999997</v>
      </c>
      <c r="E5433" s="9" t="s">
        <v>212</v>
      </c>
      <c r="F5433" s="9" t="s">
        <v>188</v>
      </c>
      <c r="G5433" s="9" t="s">
        <v>213</v>
      </c>
      <c r="H5433" s="9" t="s">
        <v>163</v>
      </c>
      <c r="I5433" s="9" t="s">
        <v>405</v>
      </c>
      <c r="J5433" s="9" t="s">
        <v>9138</v>
      </c>
      <c r="K5433" s="9" t="s">
        <v>303</v>
      </c>
      <c r="L5433" s="9" t="s">
        <v>282</v>
      </c>
      <c r="M5433" s="9" t="s">
        <v>550</v>
      </c>
      <c r="N5433" s="9" t="s">
        <v>196</v>
      </c>
      <c r="O5433" s="9" t="s">
        <v>176</v>
      </c>
      <c r="P5433" s="9" t="s">
        <v>503</v>
      </c>
      <c r="Q5433" s="9" t="s">
        <v>219</v>
      </c>
      <c r="R5433" s="9">
        <v>0</v>
      </c>
      <c r="S5433" s="9">
        <v>15</v>
      </c>
      <c r="U5433" s="9" t="s">
        <v>230</v>
      </c>
      <c r="X5433" s="9">
        <f>INDEX(SLA_Policy!$D$2:$D$5,MATCH(F5433,SLA_Policy!$A$2:$A$5,0))</f>
        <v>72</v>
      </c>
      <c r="Y5433" s="9" t="str">
        <f>IF(E5433="Cancelled","Excluded",IF(D5433="",IF((SLA_Policy!$B$8-B5433)*24&gt;X5433,"Open - Breached","Open - On Track"),IF((D5433-B5433)*24&lt;=X5433,"Met","Breached")))</f>
        <v>Met</v>
      </c>
    </row>
    <row r="5434" spans="1:25" x14ac:dyDescent="0.25">
      <c r="A5434" s="9" t="s">
        <v>9139</v>
      </c>
      <c r="B5434" s="23">
        <v>46087.577777777798</v>
      </c>
      <c r="C5434" s="23">
        <v>46087.615277777797</v>
      </c>
      <c r="D5434" s="23">
        <v>46090.400694444397</v>
      </c>
      <c r="E5434" s="9" t="s">
        <v>212</v>
      </c>
      <c r="F5434" s="9" t="s">
        <v>189</v>
      </c>
      <c r="G5434" s="9" t="s">
        <v>213</v>
      </c>
      <c r="H5434" s="9" t="s">
        <v>167</v>
      </c>
      <c r="I5434" s="9" t="s">
        <v>362</v>
      </c>
      <c r="J5434" s="9" t="s">
        <v>3146</v>
      </c>
      <c r="K5434" s="9" t="s">
        <v>215</v>
      </c>
      <c r="L5434" s="9" t="s">
        <v>270</v>
      </c>
      <c r="M5434" s="9" t="s">
        <v>981</v>
      </c>
      <c r="N5434" s="9" t="s">
        <v>196</v>
      </c>
      <c r="O5434" s="9" t="s">
        <v>176</v>
      </c>
      <c r="P5434" s="9" t="s">
        <v>419</v>
      </c>
      <c r="Q5434" s="9" t="s">
        <v>219</v>
      </c>
      <c r="R5434" s="9">
        <v>0</v>
      </c>
      <c r="S5434" s="9">
        <v>42</v>
      </c>
      <c r="U5434" s="9" t="s">
        <v>290</v>
      </c>
      <c r="W5434" s="9">
        <v>5</v>
      </c>
      <c r="X5434" s="9">
        <f>INDEX(SLA_Policy!$D$2:$D$5,MATCH(F5434,SLA_Policy!$A$2:$A$5,0))</f>
        <v>120</v>
      </c>
      <c r="Y5434" s="9" t="str">
        <f>IF(E5434="Cancelled","Excluded",IF(D5434="",IF((SLA_Policy!$B$8-B5434)*24&gt;X5434,"Open - Breached","Open - On Track"),IF((D5434-B5434)*24&lt;=X5434,"Met","Breached")))</f>
        <v>Met</v>
      </c>
    </row>
    <row r="5435" spans="1:25" x14ac:dyDescent="0.25">
      <c r="A5435" s="9" t="s">
        <v>9140</v>
      </c>
      <c r="B5435" s="23">
        <v>46087.628472222197</v>
      </c>
      <c r="C5435" s="23">
        <v>46087.630555555603</v>
      </c>
      <c r="D5435" s="23">
        <v>46090.313194444498</v>
      </c>
      <c r="E5435" s="9" t="s">
        <v>212</v>
      </c>
      <c r="F5435" s="9" t="s">
        <v>188</v>
      </c>
      <c r="G5435" s="9" t="s">
        <v>213</v>
      </c>
      <c r="H5435" s="9" t="s">
        <v>161</v>
      </c>
      <c r="I5435" s="9" t="s">
        <v>297</v>
      </c>
      <c r="J5435" s="9" t="s">
        <v>1248</v>
      </c>
      <c r="K5435" s="9" t="s">
        <v>246</v>
      </c>
      <c r="L5435" s="9" t="s">
        <v>104</v>
      </c>
      <c r="M5435" s="9" t="s">
        <v>7242</v>
      </c>
      <c r="N5435" s="9" t="s">
        <v>198</v>
      </c>
      <c r="O5435" s="9" t="s">
        <v>116</v>
      </c>
      <c r="P5435" s="9" t="s">
        <v>295</v>
      </c>
      <c r="Q5435" s="9" t="s">
        <v>219</v>
      </c>
      <c r="R5435" s="9">
        <v>0</v>
      </c>
      <c r="S5435" s="9">
        <v>14</v>
      </c>
      <c r="U5435" s="9" t="s">
        <v>290</v>
      </c>
      <c r="X5435" s="9">
        <f>INDEX(SLA_Policy!$D$2:$D$5,MATCH(F5435,SLA_Policy!$A$2:$A$5,0))</f>
        <v>72</v>
      </c>
      <c r="Y5435" s="9" t="str">
        <f>IF(E5435="Cancelled","Excluded",IF(D5435="",IF((SLA_Policy!$B$8-B5435)*24&gt;X5435,"Open - Breached","Open - On Track"),IF((D5435-B5435)*24&lt;=X5435,"Met","Breached")))</f>
        <v>Met</v>
      </c>
    </row>
    <row r="5436" spans="1:25" x14ac:dyDescent="0.25">
      <c r="A5436" s="9" t="s">
        <v>9141</v>
      </c>
      <c r="B5436" s="23">
        <v>46087.644444444399</v>
      </c>
      <c r="C5436" s="23">
        <v>46087.694444444503</v>
      </c>
      <c r="D5436" s="23">
        <v>46090.313888888901</v>
      </c>
      <c r="E5436" s="9" t="s">
        <v>212</v>
      </c>
      <c r="F5436" s="9" t="s">
        <v>188</v>
      </c>
      <c r="G5436" s="9" t="s">
        <v>213</v>
      </c>
      <c r="H5436" s="9" t="s">
        <v>167</v>
      </c>
      <c r="I5436" s="9" t="s">
        <v>536</v>
      </c>
      <c r="J5436" s="9" t="s">
        <v>641</v>
      </c>
      <c r="K5436" s="9" t="s">
        <v>215</v>
      </c>
      <c r="L5436" s="9" t="s">
        <v>270</v>
      </c>
      <c r="M5436" s="9" t="s">
        <v>1266</v>
      </c>
      <c r="N5436" s="9" t="s">
        <v>196</v>
      </c>
      <c r="O5436" s="9" t="s">
        <v>180</v>
      </c>
      <c r="P5436" s="9" t="s">
        <v>278</v>
      </c>
      <c r="Q5436" s="9" t="s">
        <v>219</v>
      </c>
      <c r="R5436" s="9">
        <v>0</v>
      </c>
      <c r="S5436" s="9">
        <v>56</v>
      </c>
      <c r="T5436" s="9" t="s">
        <v>322</v>
      </c>
      <c r="U5436" s="9" t="s">
        <v>266</v>
      </c>
      <c r="X5436" s="9">
        <f>INDEX(SLA_Policy!$D$2:$D$5,MATCH(F5436,SLA_Policy!$A$2:$A$5,0))</f>
        <v>72</v>
      </c>
      <c r="Y5436" s="9" t="str">
        <f>IF(E5436="Cancelled","Excluded",IF(D5436="",IF((SLA_Policy!$B$8-B5436)*24&gt;X5436,"Open - Breached","Open - On Track"),IF((D5436-B5436)*24&lt;=X5436,"Met","Breached")))</f>
        <v>Met</v>
      </c>
    </row>
    <row r="5437" spans="1:25" x14ac:dyDescent="0.25">
      <c r="A5437" s="9" t="s">
        <v>9142</v>
      </c>
      <c r="B5437" s="23">
        <v>46087.654166666704</v>
      </c>
      <c r="C5437" s="23">
        <v>46087.654861111099</v>
      </c>
      <c r="D5437" s="23">
        <v>46087.770833333299</v>
      </c>
      <c r="E5437" s="9" t="s">
        <v>212</v>
      </c>
      <c r="F5437" s="9" t="s">
        <v>187</v>
      </c>
      <c r="G5437" s="9" t="s">
        <v>213</v>
      </c>
      <c r="H5437" s="9" t="s">
        <v>163</v>
      </c>
      <c r="I5437" s="9" t="s">
        <v>223</v>
      </c>
      <c r="J5437" s="9" t="s">
        <v>3707</v>
      </c>
      <c r="K5437" s="9" t="s">
        <v>246</v>
      </c>
      <c r="L5437" s="9" t="s">
        <v>307</v>
      </c>
      <c r="M5437" s="9" t="s">
        <v>3572</v>
      </c>
      <c r="N5437" s="9" t="s">
        <v>200</v>
      </c>
      <c r="O5437" s="9" t="s">
        <v>176</v>
      </c>
      <c r="P5437" s="9" t="s">
        <v>503</v>
      </c>
      <c r="Q5437" s="9" t="s">
        <v>273</v>
      </c>
      <c r="R5437" s="9">
        <v>0</v>
      </c>
      <c r="S5437" s="9">
        <v>27</v>
      </c>
      <c r="T5437" s="9" t="s">
        <v>136</v>
      </c>
      <c r="U5437" s="9" t="s">
        <v>230</v>
      </c>
      <c r="W5437" s="9">
        <v>5</v>
      </c>
      <c r="X5437" s="9">
        <f>INDEX(SLA_Policy!$D$2:$D$5,MATCH(F5437,SLA_Policy!$A$2:$A$5,0))</f>
        <v>8</v>
      </c>
      <c r="Y5437" s="9" t="str">
        <f>IF(E5437="Cancelled","Excluded",IF(D5437="",IF((SLA_Policy!$B$8-B5437)*24&gt;X5437,"Open - Breached","Open - On Track"),IF((D5437-B5437)*24&lt;=X5437,"Met","Breached")))</f>
        <v>Met</v>
      </c>
    </row>
    <row r="5438" spans="1:25" x14ac:dyDescent="0.25">
      <c r="A5438" s="9" t="s">
        <v>9143</v>
      </c>
      <c r="B5438" s="23">
        <v>46087.676388888904</v>
      </c>
      <c r="C5438" s="23">
        <v>46087.690972222197</v>
      </c>
      <c r="D5438" s="23">
        <v>46090.360416666699</v>
      </c>
      <c r="E5438" s="9" t="s">
        <v>212</v>
      </c>
      <c r="F5438" s="9" t="s">
        <v>188</v>
      </c>
      <c r="G5438" s="9" t="s">
        <v>213</v>
      </c>
      <c r="H5438" s="9" t="s">
        <v>88</v>
      </c>
      <c r="I5438" s="9" t="s">
        <v>92</v>
      </c>
      <c r="J5438" s="9" t="s">
        <v>2924</v>
      </c>
      <c r="K5438" s="9" t="s">
        <v>246</v>
      </c>
      <c r="L5438" s="9" t="s">
        <v>104</v>
      </c>
      <c r="M5438" s="9" t="s">
        <v>1041</v>
      </c>
      <c r="N5438" s="9" t="s">
        <v>198</v>
      </c>
      <c r="O5438" s="9" t="s">
        <v>178</v>
      </c>
      <c r="P5438" s="9" t="s">
        <v>414</v>
      </c>
      <c r="Q5438" s="9" t="s">
        <v>219</v>
      </c>
      <c r="R5438" s="9">
        <v>0</v>
      </c>
      <c r="S5438" s="9">
        <v>16</v>
      </c>
      <c r="T5438" s="9" t="s">
        <v>220</v>
      </c>
      <c r="U5438" s="9" t="s">
        <v>266</v>
      </c>
      <c r="X5438" s="9">
        <f>INDEX(SLA_Policy!$D$2:$D$5,MATCH(F5438,SLA_Policy!$A$2:$A$5,0))</f>
        <v>72</v>
      </c>
      <c r="Y5438" s="9" t="str">
        <f>IF(E5438="Cancelled","Excluded",IF(D5438="",IF((SLA_Policy!$B$8-B5438)*24&gt;X5438,"Open - Breached","Open - On Track"),IF((D5438-B5438)*24&lt;=X5438,"Met","Breached")))</f>
        <v>Met</v>
      </c>
    </row>
    <row r="5439" spans="1:25" x14ac:dyDescent="0.25">
      <c r="A5439" s="9" t="s">
        <v>9144</v>
      </c>
      <c r="B5439" s="23">
        <v>46087.683333333298</v>
      </c>
      <c r="C5439" s="23">
        <v>46090.336805555598</v>
      </c>
      <c r="D5439" s="23">
        <v>46090.34375</v>
      </c>
      <c r="E5439" s="9" t="s">
        <v>212</v>
      </c>
      <c r="F5439" s="9" t="s">
        <v>189</v>
      </c>
      <c r="G5439" s="9" t="s">
        <v>213</v>
      </c>
      <c r="H5439" s="9" t="s">
        <v>165</v>
      </c>
      <c r="I5439" s="9" t="s">
        <v>567</v>
      </c>
      <c r="J5439" s="9" t="s">
        <v>7010</v>
      </c>
      <c r="K5439" s="9" t="s">
        <v>225</v>
      </c>
      <c r="L5439" s="9" t="s">
        <v>371</v>
      </c>
      <c r="M5439" s="9" t="s">
        <v>9145</v>
      </c>
      <c r="N5439" s="9" t="s">
        <v>197</v>
      </c>
      <c r="O5439" s="9" t="s">
        <v>176</v>
      </c>
      <c r="P5439" s="9" t="s">
        <v>330</v>
      </c>
      <c r="Q5439" s="9" t="s">
        <v>219</v>
      </c>
      <c r="R5439" s="9">
        <v>0</v>
      </c>
      <c r="S5439" s="9">
        <v>20</v>
      </c>
      <c r="U5439" s="9" t="s">
        <v>230</v>
      </c>
      <c r="X5439" s="9">
        <f>INDEX(SLA_Policy!$D$2:$D$5,MATCH(F5439,SLA_Policy!$A$2:$A$5,0))</f>
        <v>120</v>
      </c>
      <c r="Y5439" s="9" t="str">
        <f>IF(E5439="Cancelled","Excluded",IF(D5439="",IF((SLA_Policy!$B$8-B5439)*24&gt;X5439,"Open - Breached","Open - On Track"),IF((D5439-B5439)*24&lt;=X5439,"Met","Breached")))</f>
        <v>Met</v>
      </c>
    </row>
    <row r="5440" spans="1:25" x14ac:dyDescent="0.25">
      <c r="A5440" s="9" t="s">
        <v>9146</v>
      </c>
      <c r="B5440" s="23">
        <v>46087.6875</v>
      </c>
      <c r="C5440" s="23">
        <v>46087.689583333296</v>
      </c>
      <c r="D5440" s="23">
        <v>46090.3305555556</v>
      </c>
      <c r="E5440" s="9" t="s">
        <v>212</v>
      </c>
      <c r="F5440" s="9" t="s">
        <v>189</v>
      </c>
      <c r="G5440" s="9" t="s">
        <v>213</v>
      </c>
      <c r="H5440" s="9" t="s">
        <v>162</v>
      </c>
      <c r="I5440" s="9" t="s">
        <v>244</v>
      </c>
      <c r="J5440" s="9" t="s">
        <v>2149</v>
      </c>
      <c r="K5440" s="9" t="s">
        <v>262</v>
      </c>
      <c r="L5440" s="9" t="s">
        <v>226</v>
      </c>
      <c r="M5440" s="9" t="s">
        <v>930</v>
      </c>
      <c r="N5440" s="9" t="s">
        <v>200</v>
      </c>
      <c r="O5440" s="9" t="s">
        <v>179</v>
      </c>
      <c r="P5440" s="9" t="s">
        <v>284</v>
      </c>
      <c r="Q5440" s="9" t="s">
        <v>219</v>
      </c>
      <c r="R5440" s="9">
        <v>0</v>
      </c>
      <c r="S5440" s="9">
        <v>37</v>
      </c>
      <c r="U5440" s="9" t="s">
        <v>266</v>
      </c>
      <c r="W5440" s="9">
        <v>4</v>
      </c>
      <c r="X5440" s="9">
        <f>INDEX(SLA_Policy!$D$2:$D$5,MATCH(F5440,SLA_Policy!$A$2:$A$5,0))</f>
        <v>120</v>
      </c>
      <c r="Y5440" s="9" t="str">
        <f>IF(E5440="Cancelled","Excluded",IF(D5440="",IF((SLA_Policy!$B$8-B5440)*24&gt;X5440,"Open - Breached","Open - On Track"),IF((D5440-B5440)*24&lt;=X5440,"Met","Breached")))</f>
        <v>Met</v>
      </c>
    </row>
    <row r="5441" spans="1:25" x14ac:dyDescent="0.25">
      <c r="A5441" s="9" t="s">
        <v>9147</v>
      </c>
      <c r="B5441" s="23">
        <v>46087.694444444503</v>
      </c>
      <c r="C5441" s="23">
        <v>46087.715277777803</v>
      </c>
      <c r="D5441" s="23">
        <v>46090.376388888901</v>
      </c>
      <c r="E5441" s="9" t="s">
        <v>212</v>
      </c>
      <c r="F5441" s="9" t="s">
        <v>189</v>
      </c>
      <c r="G5441" s="9" t="s">
        <v>213</v>
      </c>
      <c r="H5441" s="9" t="s">
        <v>164</v>
      </c>
      <c r="I5441" s="9" t="s">
        <v>478</v>
      </c>
      <c r="J5441" s="9" t="s">
        <v>1725</v>
      </c>
      <c r="K5441" s="9" t="s">
        <v>239</v>
      </c>
      <c r="L5441" s="9" t="s">
        <v>351</v>
      </c>
      <c r="M5441" s="9" t="s">
        <v>6023</v>
      </c>
      <c r="N5441" s="9" t="s">
        <v>197</v>
      </c>
      <c r="O5441" s="9" t="s">
        <v>178</v>
      </c>
      <c r="P5441" s="9" t="s">
        <v>360</v>
      </c>
      <c r="Q5441" s="9" t="s">
        <v>219</v>
      </c>
      <c r="R5441" s="9">
        <v>0</v>
      </c>
      <c r="S5441" s="9">
        <v>7</v>
      </c>
      <c r="T5441" s="9" t="s">
        <v>464</v>
      </c>
      <c r="U5441" s="9" t="s">
        <v>376</v>
      </c>
      <c r="X5441" s="9">
        <f>INDEX(SLA_Policy!$D$2:$D$5,MATCH(F5441,SLA_Policy!$A$2:$A$5,0))</f>
        <v>120</v>
      </c>
      <c r="Y5441" s="9" t="str">
        <f>IF(E5441="Cancelled","Excluded",IF(D5441="",IF((SLA_Policy!$B$8-B5441)*24&gt;X5441,"Open - Breached","Open - On Track"),IF((D5441-B5441)*24&lt;=X5441,"Met","Breached")))</f>
        <v>Met</v>
      </c>
    </row>
    <row r="5442" spans="1:25" x14ac:dyDescent="0.25">
      <c r="A5442" s="9" t="s">
        <v>9148</v>
      </c>
      <c r="B5442" s="23">
        <v>46087.706944444399</v>
      </c>
      <c r="C5442" s="23">
        <v>46087.7590277778</v>
      </c>
      <c r="D5442" s="23">
        <v>46090.369444444397</v>
      </c>
      <c r="E5442" s="9" t="s">
        <v>212</v>
      </c>
      <c r="F5442" s="9" t="s">
        <v>189</v>
      </c>
      <c r="G5442" s="9" t="s">
        <v>213</v>
      </c>
      <c r="H5442" s="9" t="s">
        <v>161</v>
      </c>
      <c r="I5442" s="9" t="s">
        <v>389</v>
      </c>
      <c r="J5442" s="9" t="s">
        <v>1402</v>
      </c>
      <c r="K5442" s="9" t="s">
        <v>246</v>
      </c>
      <c r="L5442" s="9" t="s">
        <v>311</v>
      </c>
      <c r="M5442" s="9" t="s">
        <v>832</v>
      </c>
      <c r="N5442" s="9" t="s">
        <v>196</v>
      </c>
      <c r="O5442" s="9" t="s">
        <v>116</v>
      </c>
      <c r="P5442" s="9" t="s">
        <v>590</v>
      </c>
      <c r="Q5442" s="9" t="s">
        <v>219</v>
      </c>
      <c r="R5442" s="9">
        <v>0</v>
      </c>
      <c r="S5442" s="9">
        <v>7</v>
      </c>
      <c r="U5442" s="9" t="s">
        <v>290</v>
      </c>
      <c r="X5442" s="9">
        <f>INDEX(SLA_Policy!$D$2:$D$5,MATCH(F5442,SLA_Policy!$A$2:$A$5,0))</f>
        <v>120</v>
      </c>
      <c r="Y5442" s="9" t="str">
        <f>IF(E5442="Cancelled","Excluded",IF(D5442="",IF((SLA_Policy!$B$8-B5442)*24&gt;X5442,"Open - Breached","Open - On Track"),IF((D5442-B5442)*24&lt;=X5442,"Met","Breached")))</f>
        <v>Met</v>
      </c>
    </row>
    <row r="5443" spans="1:25" x14ac:dyDescent="0.25">
      <c r="A5443" s="9" t="s">
        <v>9149</v>
      </c>
      <c r="B5443" s="23">
        <v>46087.747916666704</v>
      </c>
      <c r="E5443" s="9" t="s">
        <v>649</v>
      </c>
      <c r="F5443" s="9" t="s">
        <v>188</v>
      </c>
      <c r="G5443" s="9" t="s">
        <v>213</v>
      </c>
      <c r="H5443" s="9" t="s">
        <v>164</v>
      </c>
      <c r="I5443" s="9" t="s">
        <v>339</v>
      </c>
      <c r="J5443" s="9" t="s">
        <v>9150</v>
      </c>
      <c r="K5443" s="9" t="s">
        <v>246</v>
      </c>
      <c r="L5443" s="9" t="s">
        <v>216</v>
      </c>
      <c r="M5443" s="9" t="s">
        <v>4123</v>
      </c>
      <c r="N5443" s="9" t="s">
        <v>200</v>
      </c>
      <c r="O5443" s="9" t="s">
        <v>116</v>
      </c>
      <c r="P5443" s="9" t="s">
        <v>218</v>
      </c>
      <c r="Q5443" s="9" t="s">
        <v>219</v>
      </c>
      <c r="R5443" s="9">
        <v>0</v>
      </c>
      <c r="S5443" s="9">
        <v>2</v>
      </c>
      <c r="T5443" s="9" t="s">
        <v>464</v>
      </c>
      <c r="X5443" s="9">
        <f>INDEX(SLA_Policy!$D$2:$D$5,MATCH(F5443,SLA_Policy!$A$2:$A$5,0))</f>
        <v>72</v>
      </c>
      <c r="Y5443" s="9" t="str">
        <f>IF(E5443="Cancelled","Excluded",IF(D5443="",IF((SLA_Policy!$B$8-B5443)*24&gt;X5443,"Open - Breached","Open - On Track"),IF((D5443-B5443)*24&lt;=X5443,"Met","Breached")))</f>
        <v>Excluded</v>
      </c>
    </row>
    <row r="5444" spans="1:25" x14ac:dyDescent="0.25">
      <c r="A5444" s="9" t="s">
        <v>9151</v>
      </c>
      <c r="B5444" s="23">
        <v>46088.46875</v>
      </c>
      <c r="C5444" s="23">
        <v>46090.3347222222</v>
      </c>
      <c r="D5444" s="23">
        <v>46090.341666666704</v>
      </c>
      <c r="E5444" s="9" t="s">
        <v>212</v>
      </c>
      <c r="F5444" s="9" t="s">
        <v>188</v>
      </c>
      <c r="G5444" s="9" t="s">
        <v>213</v>
      </c>
      <c r="H5444" s="9" t="s">
        <v>88</v>
      </c>
      <c r="I5444" s="9" t="s">
        <v>268</v>
      </c>
      <c r="J5444" s="9" t="s">
        <v>4591</v>
      </c>
      <c r="K5444" s="9" t="s">
        <v>246</v>
      </c>
      <c r="L5444" s="9" t="s">
        <v>226</v>
      </c>
      <c r="M5444" s="9" t="s">
        <v>3858</v>
      </c>
      <c r="N5444" s="9" t="s">
        <v>196</v>
      </c>
      <c r="O5444" s="9" t="s">
        <v>178</v>
      </c>
      <c r="P5444" s="9" t="s">
        <v>414</v>
      </c>
      <c r="Q5444" s="9" t="s">
        <v>219</v>
      </c>
      <c r="R5444" s="9">
        <v>0</v>
      </c>
      <c r="S5444" s="9">
        <v>15</v>
      </c>
      <c r="T5444" s="9" t="s">
        <v>322</v>
      </c>
      <c r="U5444" s="9" t="s">
        <v>266</v>
      </c>
      <c r="X5444" s="9">
        <f>INDEX(SLA_Policy!$D$2:$D$5,MATCH(F5444,SLA_Policy!$A$2:$A$5,0))</f>
        <v>72</v>
      </c>
      <c r="Y5444" s="9" t="str">
        <f>IF(E5444="Cancelled","Excluded",IF(D5444="",IF((SLA_Policy!$B$8-B5444)*24&gt;X5444,"Open - Breached","Open - On Track"),IF((D5444-B5444)*24&lt;=X5444,"Met","Breached")))</f>
        <v>Met</v>
      </c>
    </row>
    <row r="5445" spans="1:25" x14ac:dyDescent="0.25">
      <c r="A5445" s="9" t="s">
        <v>9152</v>
      </c>
      <c r="B5445" s="23">
        <v>46088.618750000001</v>
      </c>
      <c r="C5445" s="23">
        <v>46090.309722222199</v>
      </c>
      <c r="D5445" s="23">
        <v>46090.335416666698</v>
      </c>
      <c r="E5445" s="9" t="s">
        <v>212</v>
      </c>
      <c r="F5445" s="9" t="s">
        <v>188</v>
      </c>
      <c r="G5445" s="9" t="s">
        <v>213</v>
      </c>
      <c r="H5445" s="9" t="s">
        <v>162</v>
      </c>
      <c r="I5445" s="9" t="s">
        <v>345</v>
      </c>
      <c r="J5445" s="9" t="s">
        <v>3524</v>
      </c>
      <c r="K5445" s="9" t="s">
        <v>303</v>
      </c>
      <c r="L5445" s="9" t="s">
        <v>216</v>
      </c>
      <c r="M5445" s="9" t="s">
        <v>3582</v>
      </c>
      <c r="N5445" s="9" t="s">
        <v>196</v>
      </c>
      <c r="O5445" s="9" t="s">
        <v>116</v>
      </c>
      <c r="P5445" s="9" t="s">
        <v>551</v>
      </c>
      <c r="Q5445" s="9" t="s">
        <v>219</v>
      </c>
      <c r="R5445" s="9">
        <v>0</v>
      </c>
      <c r="S5445" s="9">
        <v>68</v>
      </c>
      <c r="U5445" s="9" t="s">
        <v>266</v>
      </c>
      <c r="X5445" s="9">
        <f>INDEX(SLA_Policy!$D$2:$D$5,MATCH(F5445,SLA_Policy!$A$2:$A$5,0))</f>
        <v>72</v>
      </c>
      <c r="Y5445" s="9" t="str">
        <f>IF(E5445="Cancelled","Excluded",IF(D5445="",IF((SLA_Policy!$B$8-B5445)*24&gt;X5445,"Open - Breached","Open - On Track"),IF((D5445-B5445)*24&lt;=X5445,"Met","Breached")))</f>
        <v>Met</v>
      </c>
    </row>
    <row r="5446" spans="1:25" x14ac:dyDescent="0.25">
      <c r="A5446" s="9" t="s">
        <v>9153</v>
      </c>
      <c r="B5446" s="23">
        <v>46088.691666666702</v>
      </c>
      <c r="C5446" s="23">
        <v>46090.318055555603</v>
      </c>
      <c r="D5446" s="23">
        <v>46090.327083333301</v>
      </c>
      <c r="E5446" s="9" t="s">
        <v>212</v>
      </c>
      <c r="F5446" s="9" t="s">
        <v>188</v>
      </c>
      <c r="G5446" s="9" t="s">
        <v>213</v>
      </c>
      <c r="H5446" s="9" t="s">
        <v>163</v>
      </c>
      <c r="I5446" s="9" t="s">
        <v>405</v>
      </c>
      <c r="J5446" s="9" t="s">
        <v>845</v>
      </c>
      <c r="K5446" s="9" t="s">
        <v>225</v>
      </c>
      <c r="L5446" s="9" t="s">
        <v>216</v>
      </c>
      <c r="M5446" s="9" t="s">
        <v>6450</v>
      </c>
      <c r="N5446" s="9" t="s">
        <v>196</v>
      </c>
      <c r="O5446" s="9" t="s">
        <v>176</v>
      </c>
      <c r="P5446" s="9" t="s">
        <v>330</v>
      </c>
      <c r="Q5446" s="9" t="s">
        <v>219</v>
      </c>
      <c r="R5446" s="9">
        <v>0</v>
      </c>
      <c r="S5446" s="9">
        <v>38</v>
      </c>
      <c r="U5446" s="9" t="s">
        <v>230</v>
      </c>
      <c r="X5446" s="9">
        <f>INDEX(SLA_Policy!$D$2:$D$5,MATCH(F5446,SLA_Policy!$A$2:$A$5,0))</f>
        <v>72</v>
      </c>
      <c r="Y5446" s="9" t="str">
        <f>IF(E5446="Cancelled","Excluded",IF(D5446="",IF((SLA_Policy!$B$8-B5446)*24&gt;X5446,"Open - Breached","Open - On Track"),IF((D5446-B5446)*24&lt;=X5446,"Met","Breached")))</f>
        <v>Met</v>
      </c>
    </row>
    <row r="5447" spans="1:25" x14ac:dyDescent="0.25">
      <c r="A5447" s="9" t="s">
        <v>9154</v>
      </c>
      <c r="B5447" s="23">
        <v>46088.695138888899</v>
      </c>
      <c r="C5447" s="23">
        <v>46090.295138888898</v>
      </c>
      <c r="D5447" s="23">
        <v>46091.525000000001</v>
      </c>
      <c r="E5447" s="9" t="s">
        <v>212</v>
      </c>
      <c r="F5447" s="9" t="s">
        <v>189</v>
      </c>
      <c r="G5447" s="9" t="s">
        <v>213</v>
      </c>
      <c r="H5447" s="9" t="s">
        <v>165</v>
      </c>
      <c r="I5447" s="9" t="s">
        <v>567</v>
      </c>
      <c r="J5447" s="9" t="s">
        <v>1454</v>
      </c>
      <c r="K5447" s="9" t="s">
        <v>303</v>
      </c>
      <c r="L5447" s="9" t="s">
        <v>293</v>
      </c>
      <c r="M5447" s="9" t="s">
        <v>1211</v>
      </c>
      <c r="N5447" s="9" t="s">
        <v>196</v>
      </c>
      <c r="O5447" s="9" t="s">
        <v>176</v>
      </c>
      <c r="P5447" s="9" t="s">
        <v>503</v>
      </c>
      <c r="Q5447" s="9" t="s">
        <v>219</v>
      </c>
      <c r="R5447" s="9">
        <v>0</v>
      </c>
      <c r="S5447" s="9">
        <v>37</v>
      </c>
      <c r="U5447" s="9" t="s">
        <v>230</v>
      </c>
      <c r="X5447" s="9">
        <f>INDEX(SLA_Policy!$D$2:$D$5,MATCH(F5447,SLA_Policy!$A$2:$A$5,0))</f>
        <v>120</v>
      </c>
      <c r="Y5447" s="9" t="str">
        <f>IF(E5447="Cancelled","Excluded",IF(D5447="",IF((SLA_Policy!$B$8-B5447)*24&gt;X5447,"Open - Breached","Open - On Track"),IF((D5447-B5447)*24&lt;=X5447,"Met","Breached")))</f>
        <v>Met</v>
      </c>
    </row>
    <row r="5448" spans="1:25" x14ac:dyDescent="0.25">
      <c r="A5448" s="9" t="s">
        <v>9155</v>
      </c>
      <c r="B5448" s="23">
        <v>46088.870138888902</v>
      </c>
      <c r="C5448" s="23">
        <v>46090.362500000003</v>
      </c>
      <c r="D5448" s="23">
        <v>46090.366666666698</v>
      </c>
      <c r="E5448" s="9" t="s">
        <v>212</v>
      </c>
      <c r="F5448" s="9" t="s">
        <v>188</v>
      </c>
      <c r="G5448" s="9" t="s">
        <v>213</v>
      </c>
      <c r="H5448" s="9" t="s">
        <v>163</v>
      </c>
      <c r="I5448" s="9" t="s">
        <v>223</v>
      </c>
      <c r="J5448" s="9" t="s">
        <v>324</v>
      </c>
      <c r="K5448" s="9" t="s">
        <v>225</v>
      </c>
      <c r="L5448" s="9" t="s">
        <v>395</v>
      </c>
      <c r="M5448" s="9" t="s">
        <v>1856</v>
      </c>
      <c r="N5448" s="9" t="s">
        <v>196</v>
      </c>
      <c r="O5448" s="9" t="s">
        <v>176</v>
      </c>
      <c r="P5448" s="9" t="s">
        <v>330</v>
      </c>
      <c r="Q5448" s="9" t="s">
        <v>219</v>
      </c>
      <c r="R5448" s="9">
        <v>0</v>
      </c>
      <c r="S5448" s="9">
        <v>64</v>
      </c>
      <c r="T5448" s="9" t="s">
        <v>229</v>
      </c>
      <c r="U5448" s="9" t="s">
        <v>376</v>
      </c>
      <c r="X5448" s="9">
        <f>INDEX(SLA_Policy!$D$2:$D$5,MATCH(F5448,SLA_Policy!$A$2:$A$5,0))</f>
        <v>72</v>
      </c>
      <c r="Y5448" s="9" t="str">
        <f>IF(E5448="Cancelled","Excluded",IF(D5448="",IF((SLA_Policy!$B$8-B5448)*24&gt;X5448,"Open - Breached","Open - On Track"),IF((D5448-B5448)*24&lt;=X5448,"Met","Breached")))</f>
        <v>Met</v>
      </c>
    </row>
    <row r="5449" spans="1:25" x14ac:dyDescent="0.25">
      <c r="A5449" s="9" t="s">
        <v>9156</v>
      </c>
      <c r="B5449" s="23">
        <v>46089.432638888902</v>
      </c>
      <c r="C5449" s="23">
        <v>46090.329861111102</v>
      </c>
      <c r="D5449" s="23">
        <v>46090.336805555598</v>
      </c>
      <c r="E5449" s="9" t="s">
        <v>212</v>
      </c>
      <c r="F5449" s="9" t="s">
        <v>188</v>
      </c>
      <c r="G5449" s="9" t="s">
        <v>213</v>
      </c>
      <c r="H5449" s="9" t="s">
        <v>161</v>
      </c>
      <c r="I5449" s="9" t="s">
        <v>389</v>
      </c>
      <c r="J5449" s="9" t="s">
        <v>786</v>
      </c>
      <c r="K5449" s="9" t="s">
        <v>225</v>
      </c>
      <c r="L5449" s="9" t="s">
        <v>351</v>
      </c>
      <c r="M5449" s="9" t="s">
        <v>2868</v>
      </c>
      <c r="N5449" s="9" t="s">
        <v>198</v>
      </c>
      <c r="O5449" s="9" t="s">
        <v>116</v>
      </c>
      <c r="P5449" s="9" t="s">
        <v>342</v>
      </c>
      <c r="Q5449" s="9" t="s">
        <v>219</v>
      </c>
      <c r="R5449" s="9">
        <v>0</v>
      </c>
      <c r="S5449" s="9">
        <v>6</v>
      </c>
      <c r="U5449" s="9" t="s">
        <v>221</v>
      </c>
      <c r="X5449" s="9">
        <f>INDEX(SLA_Policy!$D$2:$D$5,MATCH(F5449,SLA_Policy!$A$2:$A$5,0))</f>
        <v>72</v>
      </c>
      <c r="Y5449" s="9" t="str">
        <f>IF(E5449="Cancelled","Excluded",IF(D5449="",IF((SLA_Policy!$B$8-B5449)*24&gt;X5449,"Open - Breached","Open - On Track"),IF((D5449-B5449)*24&lt;=X5449,"Met","Breached")))</f>
        <v>Met</v>
      </c>
    </row>
    <row r="5450" spans="1:25" x14ac:dyDescent="0.25">
      <c r="A5450" s="9" t="s">
        <v>9157</v>
      </c>
      <c r="B5450" s="23">
        <v>46089.508333333302</v>
      </c>
      <c r="C5450" s="23">
        <v>46090.296527777798</v>
      </c>
      <c r="D5450" s="23">
        <v>46090.305555555598</v>
      </c>
      <c r="E5450" s="9" t="s">
        <v>212</v>
      </c>
      <c r="F5450" s="9" t="s">
        <v>188</v>
      </c>
      <c r="G5450" s="9" t="s">
        <v>213</v>
      </c>
      <c r="H5450" s="9" t="s">
        <v>164</v>
      </c>
      <c r="I5450" s="9" t="s">
        <v>339</v>
      </c>
      <c r="J5450" s="9" t="s">
        <v>6800</v>
      </c>
      <c r="K5450" s="9" t="s">
        <v>239</v>
      </c>
      <c r="L5450" s="9" t="s">
        <v>104</v>
      </c>
      <c r="M5450" s="9" t="s">
        <v>894</v>
      </c>
      <c r="N5450" s="9" t="s">
        <v>197</v>
      </c>
      <c r="O5450" s="9" t="s">
        <v>180</v>
      </c>
      <c r="P5450" s="9" t="s">
        <v>381</v>
      </c>
      <c r="Q5450" s="9" t="s">
        <v>219</v>
      </c>
      <c r="R5450" s="9">
        <v>0</v>
      </c>
      <c r="S5450" s="9">
        <v>38</v>
      </c>
      <c r="T5450" s="9" t="s">
        <v>464</v>
      </c>
      <c r="U5450" s="9" t="s">
        <v>376</v>
      </c>
      <c r="X5450" s="9">
        <f>INDEX(SLA_Policy!$D$2:$D$5,MATCH(F5450,SLA_Policy!$A$2:$A$5,0))</f>
        <v>72</v>
      </c>
      <c r="Y5450" s="9" t="str">
        <f>IF(E5450="Cancelled","Excluded",IF(D5450="",IF((SLA_Policy!$B$8-B5450)*24&gt;X5450,"Open - Breached","Open - On Track"),IF((D5450-B5450)*24&lt;=X5450,"Met","Breached")))</f>
        <v>Met</v>
      </c>
    </row>
    <row r="5451" spans="1:25" x14ac:dyDescent="0.25">
      <c r="A5451" s="9" t="s">
        <v>9158</v>
      </c>
      <c r="B5451" s="23">
        <v>46089.910416666702</v>
      </c>
      <c r="C5451" s="23">
        <v>46090.366666666698</v>
      </c>
      <c r="D5451" s="23">
        <v>46090.376388888901</v>
      </c>
      <c r="E5451" s="9" t="s">
        <v>212</v>
      </c>
      <c r="F5451" s="9" t="s">
        <v>189</v>
      </c>
      <c r="G5451" s="9" t="s">
        <v>213</v>
      </c>
      <c r="H5451" s="9" t="s">
        <v>88</v>
      </c>
      <c r="I5451" s="9" t="s">
        <v>354</v>
      </c>
      <c r="J5451" s="9" t="s">
        <v>4571</v>
      </c>
      <c r="K5451" s="9" t="s">
        <v>246</v>
      </c>
      <c r="L5451" s="9" t="s">
        <v>311</v>
      </c>
      <c r="M5451" s="9" t="s">
        <v>3569</v>
      </c>
      <c r="N5451" s="9" t="s">
        <v>196</v>
      </c>
      <c r="O5451" s="9" t="s">
        <v>178</v>
      </c>
      <c r="P5451" s="9" t="s">
        <v>321</v>
      </c>
      <c r="Q5451" s="9" t="s">
        <v>219</v>
      </c>
      <c r="R5451" s="9">
        <v>0</v>
      </c>
      <c r="S5451" s="9">
        <v>32</v>
      </c>
      <c r="T5451" s="9" t="s">
        <v>136</v>
      </c>
      <c r="U5451" s="9" t="s">
        <v>290</v>
      </c>
      <c r="W5451" s="9">
        <v>4</v>
      </c>
      <c r="X5451" s="9">
        <f>INDEX(SLA_Policy!$D$2:$D$5,MATCH(F5451,SLA_Policy!$A$2:$A$5,0))</f>
        <v>120</v>
      </c>
      <c r="Y5451" s="9" t="str">
        <f>IF(E5451="Cancelled","Excluded",IF(D5451="",IF((SLA_Policy!$B$8-B5451)*24&gt;X5451,"Open - Breached","Open - On Track"),IF((D5451-B5451)*24&lt;=X5451,"Met","Breached")))</f>
        <v>Met</v>
      </c>
    </row>
    <row r="5452" spans="1:25" x14ac:dyDescent="0.25">
      <c r="A5452" s="9" t="s">
        <v>9159</v>
      </c>
      <c r="B5452" s="23">
        <v>46090.286805555603</v>
      </c>
      <c r="C5452" s="23">
        <v>46090.318749999999</v>
      </c>
      <c r="D5452" s="23">
        <v>46090.6430555556</v>
      </c>
      <c r="E5452" s="9" t="s">
        <v>212</v>
      </c>
      <c r="F5452" s="9" t="s">
        <v>188</v>
      </c>
      <c r="G5452" s="9" t="s">
        <v>213</v>
      </c>
      <c r="H5452" s="9" t="s">
        <v>88</v>
      </c>
      <c r="I5452" s="9" t="s">
        <v>92</v>
      </c>
      <c r="J5452" s="9" t="s">
        <v>9160</v>
      </c>
      <c r="K5452" s="9" t="s">
        <v>215</v>
      </c>
      <c r="L5452" s="9" t="s">
        <v>226</v>
      </c>
      <c r="M5452" s="9" t="s">
        <v>843</v>
      </c>
      <c r="N5452" s="9" t="s">
        <v>198</v>
      </c>
      <c r="O5452" s="9" t="s">
        <v>178</v>
      </c>
      <c r="P5452" s="9" t="s">
        <v>427</v>
      </c>
      <c r="Q5452" s="9" t="s">
        <v>219</v>
      </c>
      <c r="R5452" s="9">
        <v>0</v>
      </c>
      <c r="S5452" s="9">
        <v>25</v>
      </c>
      <c r="T5452" s="9" t="s">
        <v>229</v>
      </c>
      <c r="U5452" s="9" t="s">
        <v>140</v>
      </c>
      <c r="V5452" s="9" t="s">
        <v>144</v>
      </c>
      <c r="X5452" s="9">
        <f>INDEX(SLA_Policy!$D$2:$D$5,MATCH(F5452,SLA_Policy!$A$2:$A$5,0))</f>
        <v>72</v>
      </c>
      <c r="Y5452" s="9" t="str">
        <f>IF(E5452="Cancelled","Excluded",IF(D5452="",IF((SLA_Policy!$B$8-B5452)*24&gt;X5452,"Open - Breached","Open - On Track"),IF((D5452-B5452)*24&lt;=X5452,"Met","Breached")))</f>
        <v>Met</v>
      </c>
    </row>
    <row r="5453" spans="1:25" x14ac:dyDescent="0.25">
      <c r="A5453" s="9" t="s">
        <v>9161</v>
      </c>
      <c r="B5453" s="23">
        <v>46090.293749999997</v>
      </c>
      <c r="C5453" s="23">
        <v>46090.2993055556</v>
      </c>
      <c r="D5453" s="23">
        <v>46091.513888888898</v>
      </c>
      <c r="E5453" s="9" t="s">
        <v>212</v>
      </c>
      <c r="F5453" s="9" t="s">
        <v>188</v>
      </c>
      <c r="G5453" s="9" t="s">
        <v>213</v>
      </c>
      <c r="H5453" s="9" t="s">
        <v>88</v>
      </c>
      <c r="I5453" s="9" t="s">
        <v>92</v>
      </c>
      <c r="J5453" s="9" t="s">
        <v>9162</v>
      </c>
      <c r="K5453" s="9" t="s">
        <v>246</v>
      </c>
      <c r="L5453" s="9" t="s">
        <v>293</v>
      </c>
      <c r="M5453" s="9" t="s">
        <v>2099</v>
      </c>
      <c r="N5453" s="9" t="s">
        <v>199</v>
      </c>
      <c r="O5453" s="9" t="s">
        <v>178</v>
      </c>
      <c r="P5453" s="9" t="s">
        <v>321</v>
      </c>
      <c r="Q5453" s="9" t="s">
        <v>219</v>
      </c>
      <c r="R5453" s="9">
        <v>0</v>
      </c>
      <c r="S5453" s="9">
        <v>23</v>
      </c>
      <c r="T5453" s="9" t="s">
        <v>136</v>
      </c>
      <c r="U5453" s="9" t="s">
        <v>140</v>
      </c>
      <c r="V5453" s="9" t="s">
        <v>144</v>
      </c>
      <c r="W5453" s="9">
        <v>4</v>
      </c>
      <c r="X5453" s="9">
        <f>INDEX(SLA_Policy!$D$2:$D$5,MATCH(F5453,SLA_Policy!$A$2:$A$5,0))</f>
        <v>72</v>
      </c>
      <c r="Y5453" s="9" t="str">
        <f>IF(E5453="Cancelled","Excluded",IF(D5453="",IF((SLA_Policy!$B$8-B5453)*24&gt;X5453,"Open - Breached","Open - On Track"),IF((D5453-B5453)*24&lt;=X5453,"Met","Breached")))</f>
        <v>Met</v>
      </c>
    </row>
    <row r="5454" spans="1:25" x14ac:dyDescent="0.25">
      <c r="A5454" s="9" t="s">
        <v>9163</v>
      </c>
      <c r="B5454" s="23">
        <v>46090.296527777798</v>
      </c>
      <c r="C5454" s="23">
        <v>46090.349305555603</v>
      </c>
      <c r="D5454" s="23">
        <v>46091.588194444397</v>
      </c>
      <c r="E5454" s="9" t="s">
        <v>212</v>
      </c>
      <c r="F5454" s="9" t="s">
        <v>188</v>
      </c>
      <c r="G5454" s="9" t="s">
        <v>213</v>
      </c>
      <c r="H5454" s="9" t="s">
        <v>88</v>
      </c>
      <c r="I5454" s="9" t="s">
        <v>92</v>
      </c>
      <c r="J5454" s="9" t="s">
        <v>9164</v>
      </c>
      <c r="K5454" s="9" t="s">
        <v>215</v>
      </c>
      <c r="L5454" s="9" t="s">
        <v>216</v>
      </c>
      <c r="M5454" s="9" t="s">
        <v>2089</v>
      </c>
      <c r="N5454" s="9" t="s">
        <v>196</v>
      </c>
      <c r="O5454" s="9" t="s">
        <v>178</v>
      </c>
      <c r="P5454" s="9" t="s">
        <v>272</v>
      </c>
      <c r="Q5454" s="9" t="s">
        <v>219</v>
      </c>
      <c r="R5454" s="9">
        <v>1</v>
      </c>
      <c r="S5454" s="9">
        <v>25</v>
      </c>
      <c r="T5454" s="9" t="s">
        <v>220</v>
      </c>
      <c r="U5454" s="9" t="s">
        <v>140</v>
      </c>
      <c r="V5454" s="9" t="s">
        <v>144</v>
      </c>
      <c r="X5454" s="9">
        <f>INDEX(SLA_Policy!$D$2:$D$5,MATCH(F5454,SLA_Policy!$A$2:$A$5,0))</f>
        <v>72</v>
      </c>
      <c r="Y5454" s="9" t="str">
        <f>IF(E5454="Cancelled","Excluded",IF(D5454="",IF((SLA_Policy!$B$8-B5454)*24&gt;X5454,"Open - Breached","Open - On Track"),IF((D5454-B5454)*24&lt;=X5454,"Met","Breached")))</f>
        <v>Met</v>
      </c>
    </row>
    <row r="5455" spans="1:25" x14ac:dyDescent="0.25">
      <c r="A5455" s="9" t="s">
        <v>9165</v>
      </c>
      <c r="B5455" s="23">
        <v>46090.298611111102</v>
      </c>
      <c r="C5455" s="23">
        <v>46090.342361111099</v>
      </c>
      <c r="D5455" s="23">
        <v>46091.392361111102</v>
      </c>
      <c r="E5455" s="9" t="s">
        <v>212</v>
      </c>
      <c r="F5455" s="9" t="s">
        <v>188</v>
      </c>
      <c r="G5455" s="9" t="s">
        <v>213</v>
      </c>
      <c r="H5455" s="9" t="s">
        <v>164</v>
      </c>
      <c r="I5455" s="9" t="s">
        <v>260</v>
      </c>
      <c r="J5455" s="9" t="s">
        <v>592</v>
      </c>
      <c r="K5455" s="9" t="s">
        <v>410</v>
      </c>
      <c r="L5455" s="9" t="s">
        <v>226</v>
      </c>
      <c r="M5455" s="9" t="s">
        <v>630</v>
      </c>
      <c r="N5455" s="9" t="s">
        <v>196</v>
      </c>
      <c r="O5455" s="9" t="s">
        <v>180</v>
      </c>
      <c r="P5455" s="9" t="s">
        <v>368</v>
      </c>
      <c r="Q5455" s="9" t="s">
        <v>219</v>
      </c>
      <c r="R5455" s="9">
        <v>0</v>
      </c>
      <c r="S5455" s="9">
        <v>19</v>
      </c>
      <c r="T5455" s="9" t="s">
        <v>265</v>
      </c>
      <c r="U5455" s="9" t="s">
        <v>266</v>
      </c>
      <c r="X5455" s="9">
        <f>INDEX(SLA_Policy!$D$2:$D$5,MATCH(F5455,SLA_Policy!$A$2:$A$5,0))</f>
        <v>72</v>
      </c>
      <c r="Y5455" s="9" t="str">
        <f>IF(E5455="Cancelled","Excluded",IF(D5455="",IF((SLA_Policy!$B$8-B5455)*24&gt;X5455,"Open - Breached","Open - On Track"),IF((D5455-B5455)*24&lt;=X5455,"Met","Breached")))</f>
        <v>Met</v>
      </c>
    </row>
    <row r="5456" spans="1:25" x14ac:dyDescent="0.25">
      <c r="A5456" s="9" t="s">
        <v>9166</v>
      </c>
      <c r="B5456" s="23">
        <v>46090.302777777797</v>
      </c>
      <c r="C5456" s="23">
        <v>46090.306250000001</v>
      </c>
      <c r="D5456" s="23">
        <v>46090.628472222197</v>
      </c>
      <c r="E5456" s="9" t="s">
        <v>212</v>
      </c>
      <c r="F5456" s="9" t="s">
        <v>188</v>
      </c>
      <c r="G5456" s="9" t="s">
        <v>213</v>
      </c>
      <c r="H5456" s="9" t="s">
        <v>88</v>
      </c>
      <c r="I5456" s="9" t="s">
        <v>92</v>
      </c>
      <c r="J5456" s="9" t="s">
        <v>9167</v>
      </c>
      <c r="K5456" s="9" t="s">
        <v>303</v>
      </c>
      <c r="L5456" s="9" t="s">
        <v>216</v>
      </c>
      <c r="M5456" s="9" t="s">
        <v>2680</v>
      </c>
      <c r="N5456" s="9" t="s">
        <v>199</v>
      </c>
      <c r="O5456" s="9" t="s">
        <v>116</v>
      </c>
      <c r="P5456" s="9" t="s">
        <v>295</v>
      </c>
      <c r="Q5456" s="9" t="s">
        <v>219</v>
      </c>
      <c r="R5456" s="9">
        <v>0</v>
      </c>
      <c r="S5456" s="9">
        <v>17</v>
      </c>
      <c r="T5456" s="9" t="s">
        <v>136</v>
      </c>
      <c r="U5456" s="9" t="s">
        <v>140</v>
      </c>
      <c r="V5456" s="9" t="s">
        <v>144</v>
      </c>
      <c r="X5456" s="9">
        <f>INDEX(SLA_Policy!$D$2:$D$5,MATCH(F5456,SLA_Policy!$A$2:$A$5,0))</f>
        <v>72</v>
      </c>
      <c r="Y5456" s="9" t="str">
        <f>IF(E5456="Cancelled","Excluded",IF(D5456="",IF((SLA_Policy!$B$8-B5456)*24&gt;X5456,"Open - Breached","Open - On Track"),IF((D5456-B5456)*24&lt;=X5456,"Met","Breached")))</f>
        <v>Met</v>
      </c>
    </row>
    <row r="5457" spans="1:25" x14ac:dyDescent="0.25">
      <c r="A5457" s="9" t="s">
        <v>9168</v>
      </c>
      <c r="B5457" s="23">
        <v>46090.3034722222</v>
      </c>
      <c r="C5457" s="23">
        <v>46090.395833333299</v>
      </c>
      <c r="D5457" s="23">
        <v>46091.618750000001</v>
      </c>
      <c r="E5457" s="9" t="s">
        <v>212</v>
      </c>
      <c r="F5457" s="9" t="s">
        <v>188</v>
      </c>
      <c r="G5457" s="9" t="s">
        <v>236</v>
      </c>
      <c r="H5457" s="9" t="s">
        <v>167</v>
      </c>
      <c r="I5457" s="9" t="s">
        <v>255</v>
      </c>
      <c r="J5457" s="9" t="s">
        <v>9169</v>
      </c>
      <c r="K5457" s="9" t="s">
        <v>246</v>
      </c>
      <c r="L5457" s="9" t="s">
        <v>104</v>
      </c>
      <c r="M5457" s="9" t="s">
        <v>2144</v>
      </c>
      <c r="N5457" s="9" t="s">
        <v>197</v>
      </c>
      <c r="O5457" s="9" t="s">
        <v>180</v>
      </c>
      <c r="P5457" s="9" t="s">
        <v>278</v>
      </c>
      <c r="Q5457" s="9" t="s">
        <v>219</v>
      </c>
      <c r="R5457" s="9">
        <v>0</v>
      </c>
      <c r="S5457" s="9">
        <v>20</v>
      </c>
      <c r="U5457" s="9" t="s">
        <v>242</v>
      </c>
      <c r="X5457" s="9">
        <f>INDEX(SLA_Policy!$D$2:$D$5,MATCH(F5457,SLA_Policy!$A$2:$A$5,0))</f>
        <v>72</v>
      </c>
      <c r="Y5457" s="9" t="str">
        <f>IF(E5457="Cancelled","Excluded",IF(D5457="",IF((SLA_Policy!$B$8-B5457)*24&gt;X5457,"Open - Breached","Open - On Track"),IF((D5457-B5457)*24&lt;=X5457,"Met","Breached")))</f>
        <v>Met</v>
      </c>
    </row>
    <row r="5458" spans="1:25" x14ac:dyDescent="0.25">
      <c r="A5458" s="9" t="s">
        <v>9170</v>
      </c>
      <c r="B5458" s="23">
        <v>46090.304861111101</v>
      </c>
      <c r="C5458" s="23">
        <v>46090.346527777801</v>
      </c>
      <c r="D5458" s="23">
        <v>46090.597222222197</v>
      </c>
      <c r="E5458" s="9" t="s">
        <v>212</v>
      </c>
      <c r="F5458" s="9" t="s">
        <v>188</v>
      </c>
      <c r="G5458" s="9" t="s">
        <v>213</v>
      </c>
      <c r="H5458" s="9" t="s">
        <v>88</v>
      </c>
      <c r="I5458" s="9" t="s">
        <v>92</v>
      </c>
      <c r="J5458" s="9" t="s">
        <v>9171</v>
      </c>
      <c r="K5458" s="9" t="s">
        <v>215</v>
      </c>
      <c r="L5458" s="9" t="s">
        <v>226</v>
      </c>
      <c r="M5458" s="9" t="s">
        <v>636</v>
      </c>
      <c r="N5458" s="9" t="s">
        <v>199</v>
      </c>
      <c r="O5458" s="9" t="s">
        <v>116</v>
      </c>
      <c r="P5458" s="9" t="s">
        <v>218</v>
      </c>
      <c r="Q5458" s="9" t="s">
        <v>219</v>
      </c>
      <c r="R5458" s="9">
        <v>0</v>
      </c>
      <c r="S5458" s="9">
        <v>31</v>
      </c>
      <c r="T5458" s="9" t="s">
        <v>136</v>
      </c>
      <c r="U5458" s="9" t="s">
        <v>140</v>
      </c>
      <c r="V5458" s="9" t="s">
        <v>144</v>
      </c>
      <c r="X5458" s="9">
        <f>INDEX(SLA_Policy!$D$2:$D$5,MATCH(F5458,SLA_Policy!$A$2:$A$5,0))</f>
        <v>72</v>
      </c>
      <c r="Y5458" s="9" t="str">
        <f>IF(E5458="Cancelled","Excluded",IF(D5458="",IF((SLA_Policy!$B$8-B5458)*24&gt;X5458,"Open - Breached","Open - On Track"),IF((D5458-B5458)*24&lt;=X5458,"Met","Breached")))</f>
        <v>Met</v>
      </c>
    </row>
    <row r="5459" spans="1:25" x14ac:dyDescent="0.25">
      <c r="A5459" s="9" t="s">
        <v>9172</v>
      </c>
      <c r="B5459" s="23">
        <v>46090.305555555598</v>
      </c>
      <c r="C5459" s="23">
        <v>46090.327777777798</v>
      </c>
      <c r="D5459" s="23">
        <v>46090.657638888901</v>
      </c>
      <c r="E5459" s="9" t="s">
        <v>212</v>
      </c>
      <c r="F5459" s="9" t="s">
        <v>188</v>
      </c>
      <c r="G5459" s="9" t="s">
        <v>213</v>
      </c>
      <c r="H5459" s="9" t="s">
        <v>166</v>
      </c>
      <c r="I5459" s="9" t="s">
        <v>378</v>
      </c>
      <c r="J5459" s="9" t="s">
        <v>4830</v>
      </c>
      <c r="K5459" s="9" t="s">
        <v>215</v>
      </c>
      <c r="L5459" s="9" t="s">
        <v>307</v>
      </c>
      <c r="M5459" s="9" t="s">
        <v>3381</v>
      </c>
      <c r="N5459" s="9" t="s">
        <v>196</v>
      </c>
      <c r="O5459" s="9" t="s">
        <v>180</v>
      </c>
      <c r="P5459" s="9" t="s">
        <v>368</v>
      </c>
      <c r="Q5459" s="9" t="s">
        <v>219</v>
      </c>
      <c r="R5459" s="9">
        <v>0</v>
      </c>
      <c r="S5459" s="9">
        <v>43</v>
      </c>
      <c r="T5459" s="9" t="s">
        <v>220</v>
      </c>
      <c r="U5459" s="9" t="s">
        <v>376</v>
      </c>
      <c r="W5459" s="9">
        <v>5</v>
      </c>
      <c r="X5459" s="9">
        <f>INDEX(SLA_Policy!$D$2:$D$5,MATCH(F5459,SLA_Policy!$A$2:$A$5,0))</f>
        <v>72</v>
      </c>
      <c r="Y5459" s="9" t="str">
        <f>IF(E5459="Cancelled","Excluded",IF(D5459="",IF((SLA_Policy!$B$8-B5459)*24&gt;X5459,"Open - Breached","Open - On Track"),IF((D5459-B5459)*24&lt;=X5459,"Met","Breached")))</f>
        <v>Met</v>
      </c>
    </row>
    <row r="5460" spans="1:25" x14ac:dyDescent="0.25">
      <c r="A5460" s="9" t="s">
        <v>9173</v>
      </c>
      <c r="B5460" s="23">
        <v>46090.3125</v>
      </c>
      <c r="C5460" s="23">
        <v>46090.403472222199</v>
      </c>
      <c r="D5460" s="23">
        <v>46091.6340277778</v>
      </c>
      <c r="E5460" s="9" t="s">
        <v>212</v>
      </c>
      <c r="F5460" s="9" t="s">
        <v>188</v>
      </c>
      <c r="G5460" s="9" t="s">
        <v>213</v>
      </c>
      <c r="H5460" s="9" t="s">
        <v>88</v>
      </c>
      <c r="I5460" s="9" t="s">
        <v>92</v>
      </c>
      <c r="J5460" s="9" t="s">
        <v>9167</v>
      </c>
      <c r="K5460" s="9" t="s">
        <v>225</v>
      </c>
      <c r="L5460" s="9" t="s">
        <v>226</v>
      </c>
      <c r="M5460" s="9" t="s">
        <v>892</v>
      </c>
      <c r="N5460" s="9" t="s">
        <v>196</v>
      </c>
      <c r="O5460" s="9" t="s">
        <v>178</v>
      </c>
      <c r="P5460" s="9" t="s">
        <v>272</v>
      </c>
      <c r="Q5460" s="9" t="s">
        <v>219</v>
      </c>
      <c r="R5460" s="9">
        <v>0</v>
      </c>
      <c r="S5460" s="9">
        <v>37</v>
      </c>
      <c r="T5460" s="9" t="s">
        <v>136</v>
      </c>
      <c r="U5460" s="9" t="s">
        <v>140</v>
      </c>
      <c r="V5460" s="9" t="s">
        <v>144</v>
      </c>
      <c r="X5460" s="9">
        <f>INDEX(SLA_Policy!$D$2:$D$5,MATCH(F5460,SLA_Policy!$A$2:$A$5,0))</f>
        <v>72</v>
      </c>
      <c r="Y5460" s="9" t="str">
        <f>IF(E5460="Cancelled","Excluded",IF(D5460="",IF((SLA_Policy!$B$8-B5460)*24&gt;X5460,"Open - Breached","Open - On Track"),IF((D5460-B5460)*24&lt;=X5460,"Met","Breached")))</f>
        <v>Met</v>
      </c>
    </row>
    <row r="5461" spans="1:25" x14ac:dyDescent="0.25">
      <c r="A5461" s="9" t="s">
        <v>9174</v>
      </c>
      <c r="B5461" s="23">
        <v>46090.322222222203</v>
      </c>
      <c r="C5461" s="23">
        <v>46090.323611111096</v>
      </c>
      <c r="D5461" s="23">
        <v>46090.327777777798</v>
      </c>
      <c r="E5461" s="9" t="s">
        <v>212</v>
      </c>
      <c r="F5461" s="9" t="s">
        <v>188</v>
      </c>
      <c r="G5461" s="9" t="s">
        <v>213</v>
      </c>
      <c r="H5461" s="9" t="s">
        <v>161</v>
      </c>
      <c r="I5461" s="9" t="s">
        <v>454</v>
      </c>
      <c r="J5461" s="9" t="s">
        <v>455</v>
      </c>
      <c r="K5461" s="9" t="s">
        <v>246</v>
      </c>
      <c r="L5461" s="9" t="s">
        <v>216</v>
      </c>
      <c r="M5461" s="9" t="s">
        <v>1809</v>
      </c>
      <c r="N5461" s="9" t="s">
        <v>198</v>
      </c>
      <c r="O5461" s="9" t="s">
        <v>116</v>
      </c>
      <c r="P5461" s="9" t="s">
        <v>574</v>
      </c>
      <c r="Q5461" s="9" t="s">
        <v>219</v>
      </c>
      <c r="R5461" s="9">
        <v>0</v>
      </c>
      <c r="S5461" s="9">
        <v>11</v>
      </c>
      <c r="U5461" s="9" t="s">
        <v>221</v>
      </c>
      <c r="X5461" s="9">
        <f>INDEX(SLA_Policy!$D$2:$D$5,MATCH(F5461,SLA_Policy!$A$2:$A$5,0))</f>
        <v>72</v>
      </c>
      <c r="Y5461" s="9" t="str">
        <f>IF(E5461="Cancelled","Excluded",IF(D5461="",IF((SLA_Policy!$B$8-B5461)*24&gt;X5461,"Open - Breached","Open - On Track"),IF((D5461-B5461)*24&lt;=X5461,"Met","Breached")))</f>
        <v>Met</v>
      </c>
    </row>
    <row r="5462" spans="1:25" x14ac:dyDescent="0.25">
      <c r="A5462" s="9" t="s">
        <v>9175</v>
      </c>
      <c r="B5462" s="23">
        <v>46090.322222222203</v>
      </c>
      <c r="C5462" s="23">
        <v>46090.371527777803</v>
      </c>
      <c r="D5462" s="23">
        <v>46091.379861111098</v>
      </c>
      <c r="E5462" s="9" t="s">
        <v>212</v>
      </c>
      <c r="F5462" s="9" t="s">
        <v>189</v>
      </c>
      <c r="G5462" s="9" t="s">
        <v>213</v>
      </c>
      <c r="H5462" s="9" t="s">
        <v>88</v>
      </c>
      <c r="I5462" s="9" t="s">
        <v>92</v>
      </c>
      <c r="J5462" s="9" t="s">
        <v>9167</v>
      </c>
      <c r="K5462" s="9" t="s">
        <v>215</v>
      </c>
      <c r="L5462" s="9" t="s">
        <v>104</v>
      </c>
      <c r="M5462" s="9" t="s">
        <v>320</v>
      </c>
      <c r="N5462" s="9" t="s">
        <v>196</v>
      </c>
      <c r="O5462" s="9" t="s">
        <v>178</v>
      </c>
      <c r="P5462" s="9" t="s">
        <v>360</v>
      </c>
      <c r="Q5462" s="9" t="s">
        <v>219</v>
      </c>
      <c r="R5462" s="9">
        <v>0</v>
      </c>
      <c r="S5462" s="9">
        <v>56</v>
      </c>
      <c r="T5462" s="9" t="s">
        <v>136</v>
      </c>
      <c r="U5462" s="9" t="s">
        <v>140</v>
      </c>
      <c r="V5462" s="9" t="s">
        <v>144</v>
      </c>
      <c r="X5462" s="9">
        <f>INDEX(SLA_Policy!$D$2:$D$5,MATCH(F5462,SLA_Policy!$A$2:$A$5,0))</f>
        <v>120</v>
      </c>
      <c r="Y5462" s="9" t="str">
        <f>IF(E5462="Cancelled","Excluded",IF(D5462="",IF((SLA_Policy!$B$8-B5462)*24&gt;X5462,"Open - Breached","Open - On Track"),IF((D5462-B5462)*24&lt;=X5462,"Met","Breached")))</f>
        <v>Met</v>
      </c>
    </row>
    <row r="5463" spans="1:25" x14ac:dyDescent="0.25">
      <c r="A5463" s="9" t="s">
        <v>9176</v>
      </c>
      <c r="B5463" s="23">
        <v>46090.324999999997</v>
      </c>
      <c r="C5463" s="23">
        <v>46090.329861111102</v>
      </c>
      <c r="D5463" s="23">
        <v>46090.670833333301</v>
      </c>
      <c r="E5463" s="9" t="s">
        <v>212</v>
      </c>
      <c r="F5463" s="9" t="s">
        <v>188</v>
      </c>
      <c r="G5463" s="9" t="s">
        <v>213</v>
      </c>
      <c r="H5463" s="9" t="s">
        <v>88</v>
      </c>
      <c r="I5463" s="9" t="s">
        <v>92</v>
      </c>
      <c r="J5463" s="9" t="s">
        <v>9162</v>
      </c>
      <c r="K5463" s="9" t="s">
        <v>225</v>
      </c>
      <c r="L5463" s="9" t="s">
        <v>226</v>
      </c>
      <c r="M5463" s="9" t="s">
        <v>1959</v>
      </c>
      <c r="N5463" s="9" t="s">
        <v>198</v>
      </c>
      <c r="O5463" s="9" t="s">
        <v>116</v>
      </c>
      <c r="P5463" s="9" t="s">
        <v>551</v>
      </c>
      <c r="Q5463" s="9" t="s">
        <v>219</v>
      </c>
      <c r="R5463" s="9">
        <v>0</v>
      </c>
      <c r="S5463" s="9">
        <v>53</v>
      </c>
      <c r="T5463" s="9" t="s">
        <v>136</v>
      </c>
      <c r="U5463" s="9" t="s">
        <v>140</v>
      </c>
      <c r="V5463" s="9" t="s">
        <v>144</v>
      </c>
      <c r="X5463" s="9">
        <f>INDEX(SLA_Policy!$D$2:$D$5,MATCH(F5463,SLA_Policy!$A$2:$A$5,0))</f>
        <v>72</v>
      </c>
      <c r="Y5463" s="9" t="str">
        <f>IF(E5463="Cancelled","Excluded",IF(D5463="",IF((SLA_Policy!$B$8-B5463)*24&gt;X5463,"Open - Breached","Open - On Track"),IF((D5463-B5463)*24&lt;=X5463,"Met","Breached")))</f>
        <v>Met</v>
      </c>
    </row>
    <row r="5464" spans="1:25" x14ac:dyDescent="0.25">
      <c r="A5464" s="9" t="s">
        <v>9177</v>
      </c>
      <c r="B5464" s="23">
        <v>46090.326388888898</v>
      </c>
      <c r="C5464" s="23">
        <v>46090.327083333301</v>
      </c>
      <c r="D5464" s="23">
        <v>46090.395833333299</v>
      </c>
      <c r="E5464" s="9" t="s">
        <v>212</v>
      </c>
      <c r="F5464" s="9" t="s">
        <v>187</v>
      </c>
      <c r="G5464" s="9" t="s">
        <v>213</v>
      </c>
      <c r="H5464" s="9" t="s">
        <v>88</v>
      </c>
      <c r="I5464" s="9" t="s">
        <v>92</v>
      </c>
      <c r="J5464" s="9" t="s">
        <v>9167</v>
      </c>
      <c r="K5464" s="9" t="s">
        <v>215</v>
      </c>
      <c r="L5464" s="9" t="s">
        <v>216</v>
      </c>
      <c r="M5464" s="9" t="s">
        <v>4769</v>
      </c>
      <c r="N5464" s="9" t="s">
        <v>198</v>
      </c>
      <c r="O5464" s="9" t="s">
        <v>178</v>
      </c>
      <c r="P5464" s="9" t="s">
        <v>360</v>
      </c>
      <c r="Q5464" s="9" t="s">
        <v>273</v>
      </c>
      <c r="R5464" s="9">
        <v>0</v>
      </c>
      <c r="S5464" s="9">
        <v>10</v>
      </c>
      <c r="T5464" s="9" t="s">
        <v>136</v>
      </c>
      <c r="U5464" s="9" t="s">
        <v>140</v>
      </c>
      <c r="V5464" s="9" t="s">
        <v>144</v>
      </c>
      <c r="W5464" s="9">
        <v>5</v>
      </c>
      <c r="X5464" s="9">
        <f>INDEX(SLA_Policy!$D$2:$D$5,MATCH(F5464,SLA_Policy!$A$2:$A$5,0))</f>
        <v>8</v>
      </c>
      <c r="Y5464" s="9" t="str">
        <f>IF(E5464="Cancelled","Excluded",IF(D5464="",IF((SLA_Policy!$B$8-B5464)*24&gt;X5464,"Open - Breached","Open - On Track"),IF((D5464-B5464)*24&lt;=X5464,"Met","Breached")))</f>
        <v>Met</v>
      </c>
    </row>
    <row r="5465" spans="1:25" x14ac:dyDescent="0.25">
      <c r="A5465" s="9" t="s">
        <v>9178</v>
      </c>
      <c r="B5465" s="23">
        <v>46090.327083333301</v>
      </c>
      <c r="C5465" s="23">
        <v>46090.399305555598</v>
      </c>
      <c r="D5465" s="23">
        <v>46091.335416666698</v>
      </c>
      <c r="E5465" s="9" t="s">
        <v>212</v>
      </c>
      <c r="F5465" s="9" t="s">
        <v>188</v>
      </c>
      <c r="G5465" s="9" t="s">
        <v>213</v>
      </c>
      <c r="H5465" s="9" t="s">
        <v>88</v>
      </c>
      <c r="I5465" s="9" t="s">
        <v>92</v>
      </c>
      <c r="J5465" s="9" t="s">
        <v>9171</v>
      </c>
      <c r="K5465" s="9" t="s">
        <v>262</v>
      </c>
      <c r="L5465" s="9" t="s">
        <v>104</v>
      </c>
      <c r="M5465" s="9" t="s">
        <v>2233</v>
      </c>
      <c r="N5465" s="9" t="s">
        <v>196</v>
      </c>
      <c r="O5465" s="9" t="s">
        <v>178</v>
      </c>
      <c r="P5465" s="9" t="s">
        <v>321</v>
      </c>
      <c r="Q5465" s="9" t="s">
        <v>219</v>
      </c>
      <c r="R5465" s="9">
        <v>0</v>
      </c>
      <c r="S5465" s="9">
        <v>26</v>
      </c>
      <c r="T5465" s="9" t="s">
        <v>136</v>
      </c>
      <c r="U5465" s="9" t="s">
        <v>140</v>
      </c>
      <c r="V5465" s="9" t="s">
        <v>144</v>
      </c>
      <c r="X5465" s="9">
        <f>INDEX(SLA_Policy!$D$2:$D$5,MATCH(F5465,SLA_Policy!$A$2:$A$5,0))</f>
        <v>72</v>
      </c>
      <c r="Y5465" s="9" t="str">
        <f>IF(E5465="Cancelled","Excluded",IF(D5465="",IF((SLA_Policy!$B$8-B5465)*24&gt;X5465,"Open - Breached","Open - On Track"),IF((D5465-B5465)*24&lt;=X5465,"Met","Breached")))</f>
        <v>Met</v>
      </c>
    </row>
    <row r="5466" spans="1:25" x14ac:dyDescent="0.25">
      <c r="A5466" s="9" t="s">
        <v>9179</v>
      </c>
      <c r="B5466" s="23">
        <v>46090.331250000003</v>
      </c>
      <c r="C5466" s="23">
        <v>46090.337500000001</v>
      </c>
      <c r="D5466" s="23">
        <v>46090.423611111102</v>
      </c>
      <c r="E5466" s="9" t="s">
        <v>212</v>
      </c>
      <c r="F5466" s="9" t="s">
        <v>187</v>
      </c>
      <c r="G5466" s="9" t="s">
        <v>213</v>
      </c>
      <c r="H5466" s="9" t="s">
        <v>88</v>
      </c>
      <c r="I5466" s="9" t="s">
        <v>92</v>
      </c>
      <c r="J5466" s="9" t="s">
        <v>9164</v>
      </c>
      <c r="K5466" s="9" t="s">
        <v>262</v>
      </c>
      <c r="L5466" s="9" t="s">
        <v>311</v>
      </c>
      <c r="M5466" s="9" t="s">
        <v>7606</v>
      </c>
      <c r="N5466" s="9" t="s">
        <v>198</v>
      </c>
      <c r="O5466" s="9" t="s">
        <v>178</v>
      </c>
      <c r="P5466" s="9" t="s">
        <v>360</v>
      </c>
      <c r="Q5466" s="9" t="s">
        <v>273</v>
      </c>
      <c r="R5466" s="9">
        <v>0</v>
      </c>
      <c r="S5466" s="9">
        <v>8</v>
      </c>
      <c r="T5466" s="9" t="s">
        <v>136</v>
      </c>
      <c r="U5466" s="9" t="s">
        <v>140</v>
      </c>
      <c r="V5466" s="9" t="s">
        <v>144</v>
      </c>
      <c r="X5466" s="9">
        <f>INDEX(SLA_Policy!$D$2:$D$5,MATCH(F5466,SLA_Policy!$A$2:$A$5,0))</f>
        <v>8</v>
      </c>
      <c r="Y5466" s="9" t="str">
        <f>IF(E5466="Cancelled","Excluded",IF(D5466="",IF((SLA_Policy!$B$8-B5466)*24&gt;X5466,"Open - Breached","Open - On Track"),IF((D5466-B5466)*24&lt;=X5466,"Met","Breached")))</f>
        <v>Met</v>
      </c>
    </row>
    <row r="5467" spans="1:25" x14ac:dyDescent="0.25">
      <c r="A5467" s="9" t="s">
        <v>9180</v>
      </c>
      <c r="B5467" s="23">
        <v>46090.333333333299</v>
      </c>
      <c r="C5467" s="23">
        <v>46090.340972222199</v>
      </c>
      <c r="D5467" s="23">
        <v>46121.751388888901</v>
      </c>
      <c r="E5467" s="9" t="s">
        <v>212</v>
      </c>
      <c r="F5467" s="9" t="s">
        <v>189</v>
      </c>
      <c r="G5467" s="9" t="s">
        <v>213</v>
      </c>
      <c r="H5467" s="9" t="s">
        <v>88</v>
      </c>
      <c r="I5467" s="9" t="s">
        <v>92</v>
      </c>
      <c r="J5467" s="9" t="s">
        <v>9181</v>
      </c>
      <c r="K5467" s="9" t="s">
        <v>225</v>
      </c>
      <c r="L5467" s="9" t="s">
        <v>104</v>
      </c>
      <c r="M5467" s="9" t="s">
        <v>577</v>
      </c>
      <c r="N5467" s="9" t="s">
        <v>198</v>
      </c>
      <c r="O5467" s="9" t="s">
        <v>178</v>
      </c>
      <c r="P5467" s="9" t="s">
        <v>272</v>
      </c>
      <c r="Q5467" s="9" t="s">
        <v>219</v>
      </c>
      <c r="R5467" s="9">
        <v>0</v>
      </c>
      <c r="S5467" s="9">
        <v>27</v>
      </c>
      <c r="T5467" s="9" t="s">
        <v>220</v>
      </c>
      <c r="U5467" s="9" t="s">
        <v>140</v>
      </c>
      <c r="V5467" s="9" t="s">
        <v>144</v>
      </c>
      <c r="X5467" s="9">
        <f>INDEX(SLA_Policy!$D$2:$D$5,MATCH(F5467,SLA_Policy!$A$2:$A$5,0))</f>
        <v>120</v>
      </c>
      <c r="Y5467" s="9" t="str">
        <f>IF(E5467="Cancelled","Excluded",IF(D5467="",IF((SLA_Policy!$B$8-B5467)*24&gt;X5467,"Open - Breached","Open - On Track"),IF((D5467-B5467)*24&lt;=X5467,"Met","Breached")))</f>
        <v>Breached</v>
      </c>
    </row>
    <row r="5468" spans="1:25" x14ac:dyDescent="0.25">
      <c r="A5468" s="9" t="s">
        <v>9182</v>
      </c>
      <c r="B5468" s="23">
        <v>46090.336111111101</v>
      </c>
      <c r="C5468" s="23">
        <v>46090.346527777801</v>
      </c>
      <c r="D5468" s="23">
        <v>46091.413194444503</v>
      </c>
      <c r="E5468" s="9" t="s">
        <v>212</v>
      </c>
      <c r="F5468" s="9" t="s">
        <v>188</v>
      </c>
      <c r="G5468" s="9" t="s">
        <v>213</v>
      </c>
      <c r="H5468" s="9" t="s">
        <v>88</v>
      </c>
      <c r="I5468" s="9" t="s">
        <v>92</v>
      </c>
      <c r="J5468" s="9" t="s">
        <v>9160</v>
      </c>
      <c r="K5468" s="9" t="s">
        <v>246</v>
      </c>
      <c r="L5468" s="9" t="s">
        <v>270</v>
      </c>
      <c r="M5468" s="9" t="s">
        <v>1502</v>
      </c>
      <c r="N5468" s="9" t="s">
        <v>198</v>
      </c>
      <c r="O5468" s="9" t="s">
        <v>178</v>
      </c>
      <c r="P5468" s="9" t="s">
        <v>360</v>
      </c>
      <c r="Q5468" s="9" t="s">
        <v>219</v>
      </c>
      <c r="R5468" s="9">
        <v>0</v>
      </c>
      <c r="S5468" s="9">
        <v>26</v>
      </c>
      <c r="T5468" s="9" t="s">
        <v>136</v>
      </c>
      <c r="U5468" s="9" t="s">
        <v>140</v>
      </c>
      <c r="V5468" s="9" t="s">
        <v>144</v>
      </c>
      <c r="W5468" s="9">
        <v>4</v>
      </c>
      <c r="X5468" s="9">
        <f>INDEX(SLA_Policy!$D$2:$D$5,MATCH(F5468,SLA_Policy!$A$2:$A$5,0))</f>
        <v>72</v>
      </c>
      <c r="Y5468" s="9" t="str">
        <f>IF(E5468="Cancelled","Excluded",IF(D5468="",IF((SLA_Policy!$B$8-B5468)*24&gt;X5468,"Open - Breached","Open - On Track"),IF((D5468-B5468)*24&lt;=X5468,"Met","Breached")))</f>
        <v>Met</v>
      </c>
    </row>
    <row r="5469" spans="1:25" x14ac:dyDescent="0.25">
      <c r="A5469" s="9" t="s">
        <v>9183</v>
      </c>
      <c r="B5469" s="23">
        <v>46090.338194444397</v>
      </c>
      <c r="C5469" s="23">
        <v>46090.3659722222</v>
      </c>
      <c r="D5469" s="23">
        <v>46091.372916666704</v>
      </c>
      <c r="E5469" s="9" t="s">
        <v>212</v>
      </c>
      <c r="F5469" s="9" t="s">
        <v>189</v>
      </c>
      <c r="G5469" s="9" t="s">
        <v>236</v>
      </c>
      <c r="H5469" s="9" t="s">
        <v>167</v>
      </c>
      <c r="I5469" s="9" t="s">
        <v>255</v>
      </c>
      <c r="J5469" s="9" t="s">
        <v>3960</v>
      </c>
      <c r="K5469" s="9" t="s">
        <v>246</v>
      </c>
      <c r="L5469" s="9" t="s">
        <v>395</v>
      </c>
      <c r="M5469" s="9" t="s">
        <v>9184</v>
      </c>
      <c r="N5469" s="9" t="s">
        <v>196</v>
      </c>
      <c r="O5469" s="9" t="s">
        <v>176</v>
      </c>
      <c r="P5469" s="9" t="s">
        <v>570</v>
      </c>
      <c r="Q5469" s="9" t="s">
        <v>219</v>
      </c>
      <c r="R5469" s="9">
        <v>0</v>
      </c>
      <c r="S5469" s="9">
        <v>12</v>
      </c>
      <c r="U5469" s="9" t="s">
        <v>242</v>
      </c>
      <c r="X5469" s="9">
        <f>INDEX(SLA_Policy!$D$2:$D$5,MATCH(F5469,SLA_Policy!$A$2:$A$5,0))</f>
        <v>120</v>
      </c>
      <c r="Y5469" s="9" t="str">
        <f>IF(E5469="Cancelled","Excluded",IF(D5469="",IF((SLA_Policy!$B$8-B5469)*24&gt;X5469,"Open - Breached","Open - On Track"),IF((D5469-B5469)*24&lt;=X5469,"Met","Breached")))</f>
        <v>Met</v>
      </c>
    </row>
    <row r="5470" spans="1:25" x14ac:dyDescent="0.25">
      <c r="A5470" s="9" t="s">
        <v>9185</v>
      </c>
      <c r="B5470" s="23">
        <v>46090.338888888902</v>
      </c>
      <c r="C5470" s="23">
        <v>46090.390972222202</v>
      </c>
      <c r="D5470" s="23">
        <v>46091.361111111102</v>
      </c>
      <c r="E5470" s="9" t="s">
        <v>212</v>
      </c>
      <c r="F5470" s="9" t="s">
        <v>188</v>
      </c>
      <c r="G5470" s="9" t="s">
        <v>213</v>
      </c>
      <c r="H5470" s="9" t="s">
        <v>167</v>
      </c>
      <c r="I5470" s="9" t="s">
        <v>536</v>
      </c>
      <c r="J5470" s="9" t="s">
        <v>558</v>
      </c>
      <c r="K5470" s="9" t="s">
        <v>246</v>
      </c>
      <c r="L5470" s="9" t="s">
        <v>104</v>
      </c>
      <c r="M5470" s="9" t="s">
        <v>3474</v>
      </c>
      <c r="N5470" s="9" t="s">
        <v>196</v>
      </c>
      <c r="O5470" s="9" t="s">
        <v>176</v>
      </c>
      <c r="P5470" s="9" t="s">
        <v>419</v>
      </c>
      <c r="Q5470" s="9" t="s">
        <v>219</v>
      </c>
      <c r="R5470" s="9">
        <v>0</v>
      </c>
      <c r="S5470" s="9">
        <v>114</v>
      </c>
      <c r="T5470" s="9" t="s">
        <v>136</v>
      </c>
      <c r="U5470" s="9" t="s">
        <v>248</v>
      </c>
      <c r="W5470" s="9">
        <v>4</v>
      </c>
      <c r="X5470" s="9">
        <f>INDEX(SLA_Policy!$D$2:$D$5,MATCH(F5470,SLA_Policy!$A$2:$A$5,0))</f>
        <v>72</v>
      </c>
      <c r="Y5470" s="9" t="str">
        <f>IF(E5470="Cancelled","Excluded",IF(D5470="",IF((SLA_Policy!$B$8-B5470)*24&gt;X5470,"Open - Breached","Open - On Track"),IF((D5470-B5470)*24&lt;=X5470,"Met","Breached")))</f>
        <v>Met</v>
      </c>
    </row>
    <row r="5471" spans="1:25" x14ac:dyDescent="0.25">
      <c r="A5471" s="9" t="s">
        <v>9186</v>
      </c>
      <c r="B5471" s="23">
        <v>46090.340277777803</v>
      </c>
      <c r="C5471" s="23">
        <v>46090.345138888901</v>
      </c>
      <c r="D5471" s="23">
        <v>46092.389583333301</v>
      </c>
      <c r="E5471" s="9" t="s">
        <v>212</v>
      </c>
      <c r="F5471" s="9" t="s">
        <v>188</v>
      </c>
      <c r="G5471" s="9" t="s">
        <v>213</v>
      </c>
      <c r="H5471" s="9" t="s">
        <v>88</v>
      </c>
      <c r="I5471" s="9" t="s">
        <v>92</v>
      </c>
      <c r="J5471" s="9" t="s">
        <v>9164</v>
      </c>
      <c r="K5471" s="9" t="s">
        <v>215</v>
      </c>
      <c r="L5471" s="9" t="s">
        <v>104</v>
      </c>
      <c r="M5471" s="9" t="s">
        <v>1922</v>
      </c>
      <c r="N5471" s="9" t="s">
        <v>196</v>
      </c>
      <c r="O5471" s="9" t="s">
        <v>178</v>
      </c>
      <c r="P5471" s="9" t="s">
        <v>272</v>
      </c>
      <c r="Q5471" s="9" t="s">
        <v>219</v>
      </c>
      <c r="R5471" s="9">
        <v>0</v>
      </c>
      <c r="S5471" s="9">
        <v>39</v>
      </c>
      <c r="T5471" s="9" t="s">
        <v>136</v>
      </c>
      <c r="U5471" s="9" t="s">
        <v>140</v>
      </c>
      <c r="V5471" s="9" t="s">
        <v>144</v>
      </c>
      <c r="X5471" s="9">
        <f>INDEX(SLA_Policy!$D$2:$D$5,MATCH(F5471,SLA_Policy!$A$2:$A$5,0))</f>
        <v>72</v>
      </c>
      <c r="Y5471" s="9" t="str">
        <f>IF(E5471="Cancelled","Excluded",IF(D5471="",IF((SLA_Policy!$B$8-B5471)*24&gt;X5471,"Open - Breached","Open - On Track"),IF((D5471-B5471)*24&lt;=X5471,"Met","Breached")))</f>
        <v>Met</v>
      </c>
    </row>
    <row r="5472" spans="1:25" x14ac:dyDescent="0.25">
      <c r="A5472" s="9" t="s">
        <v>9187</v>
      </c>
      <c r="B5472" s="23">
        <v>46090.340972222199</v>
      </c>
      <c r="C5472" s="23">
        <v>46090.372916666704</v>
      </c>
      <c r="D5472" s="23">
        <v>46090.500694444498</v>
      </c>
      <c r="E5472" s="9" t="s">
        <v>212</v>
      </c>
      <c r="F5472" s="9" t="s">
        <v>187</v>
      </c>
      <c r="G5472" s="9" t="s">
        <v>213</v>
      </c>
      <c r="H5472" s="9" t="s">
        <v>88</v>
      </c>
      <c r="I5472" s="9" t="s">
        <v>92</v>
      </c>
      <c r="J5472" s="9" t="s">
        <v>9167</v>
      </c>
      <c r="K5472" s="9" t="s">
        <v>215</v>
      </c>
      <c r="L5472" s="9" t="s">
        <v>307</v>
      </c>
      <c r="M5472" s="9" t="s">
        <v>1279</v>
      </c>
      <c r="N5472" s="9" t="s">
        <v>196</v>
      </c>
      <c r="O5472" s="9" t="s">
        <v>178</v>
      </c>
      <c r="P5472" s="9" t="s">
        <v>414</v>
      </c>
      <c r="Q5472" s="9" t="s">
        <v>273</v>
      </c>
      <c r="R5472" s="9">
        <v>0</v>
      </c>
      <c r="S5472" s="9">
        <v>37</v>
      </c>
      <c r="T5472" s="9" t="s">
        <v>136</v>
      </c>
      <c r="U5472" s="9" t="s">
        <v>140</v>
      </c>
      <c r="V5472" s="9" t="s">
        <v>144</v>
      </c>
      <c r="W5472" s="9">
        <v>5</v>
      </c>
      <c r="X5472" s="9">
        <f>INDEX(SLA_Policy!$D$2:$D$5,MATCH(F5472,SLA_Policy!$A$2:$A$5,0))</f>
        <v>8</v>
      </c>
      <c r="Y5472" s="9" t="str">
        <f>IF(E5472="Cancelled","Excluded",IF(D5472="",IF((SLA_Policy!$B$8-B5472)*24&gt;X5472,"Open - Breached","Open - On Track"),IF((D5472-B5472)*24&lt;=X5472,"Met","Breached")))</f>
        <v>Met</v>
      </c>
    </row>
    <row r="5473" spans="1:25" x14ac:dyDescent="0.25">
      <c r="A5473" s="9" t="s">
        <v>9188</v>
      </c>
      <c r="B5473" s="23">
        <v>46090.345833333296</v>
      </c>
      <c r="C5473" s="23">
        <v>46090.4243055556</v>
      </c>
      <c r="D5473" s="23">
        <v>46093.507638888899</v>
      </c>
      <c r="E5473" s="9" t="s">
        <v>212</v>
      </c>
      <c r="F5473" s="9" t="s">
        <v>188</v>
      </c>
      <c r="G5473" s="9" t="s">
        <v>213</v>
      </c>
      <c r="H5473" s="9" t="s">
        <v>88</v>
      </c>
      <c r="I5473" s="9" t="s">
        <v>92</v>
      </c>
      <c r="J5473" s="9" t="s">
        <v>9164</v>
      </c>
      <c r="K5473" s="9" t="s">
        <v>215</v>
      </c>
      <c r="L5473" s="9" t="s">
        <v>104</v>
      </c>
      <c r="M5473" s="9" t="s">
        <v>1582</v>
      </c>
      <c r="N5473" s="9" t="s">
        <v>197</v>
      </c>
      <c r="O5473" s="9" t="s">
        <v>178</v>
      </c>
      <c r="P5473" s="9" t="s">
        <v>321</v>
      </c>
      <c r="Q5473" s="9" t="s">
        <v>219</v>
      </c>
      <c r="R5473" s="9">
        <v>3</v>
      </c>
      <c r="S5473" s="9">
        <v>122</v>
      </c>
      <c r="T5473" s="9" t="s">
        <v>136</v>
      </c>
      <c r="U5473" s="9" t="s">
        <v>140</v>
      </c>
      <c r="V5473" s="9" t="s">
        <v>144</v>
      </c>
      <c r="W5473" s="9">
        <v>1</v>
      </c>
      <c r="X5473" s="9">
        <f>INDEX(SLA_Policy!$D$2:$D$5,MATCH(F5473,SLA_Policy!$A$2:$A$5,0))</f>
        <v>72</v>
      </c>
      <c r="Y5473" s="9" t="str">
        <f>IF(E5473="Cancelled","Excluded",IF(D5473="",IF((SLA_Policy!$B$8-B5473)*24&gt;X5473,"Open - Breached","Open - On Track"),IF((D5473-B5473)*24&lt;=X5473,"Met","Breached")))</f>
        <v>Breached</v>
      </c>
    </row>
    <row r="5474" spans="1:25" x14ac:dyDescent="0.25">
      <c r="A5474" s="9" t="s">
        <v>9189</v>
      </c>
      <c r="B5474" s="23">
        <v>46090.345833333296</v>
      </c>
      <c r="C5474" s="23">
        <v>46090.349305555603</v>
      </c>
      <c r="D5474" s="23">
        <v>46090.581944444399</v>
      </c>
      <c r="E5474" s="9" t="s">
        <v>212</v>
      </c>
      <c r="F5474" s="9" t="s">
        <v>188</v>
      </c>
      <c r="G5474" s="9" t="s">
        <v>213</v>
      </c>
      <c r="H5474" s="9" t="s">
        <v>88</v>
      </c>
      <c r="I5474" s="9" t="s">
        <v>92</v>
      </c>
      <c r="J5474" s="9" t="s">
        <v>9167</v>
      </c>
      <c r="K5474" s="9" t="s">
        <v>410</v>
      </c>
      <c r="L5474" s="9" t="s">
        <v>311</v>
      </c>
      <c r="M5474" s="9" t="s">
        <v>480</v>
      </c>
      <c r="N5474" s="9" t="s">
        <v>198</v>
      </c>
      <c r="O5474" s="9" t="s">
        <v>178</v>
      </c>
      <c r="P5474" s="9" t="s">
        <v>321</v>
      </c>
      <c r="Q5474" s="9" t="s">
        <v>219</v>
      </c>
      <c r="R5474" s="9">
        <v>0</v>
      </c>
      <c r="S5474" s="9">
        <v>19</v>
      </c>
      <c r="T5474" s="9" t="s">
        <v>136</v>
      </c>
      <c r="U5474" s="9" t="s">
        <v>140</v>
      </c>
      <c r="V5474" s="9" t="s">
        <v>144</v>
      </c>
      <c r="W5474" s="9">
        <v>5</v>
      </c>
      <c r="X5474" s="9">
        <f>INDEX(SLA_Policy!$D$2:$D$5,MATCH(F5474,SLA_Policy!$A$2:$A$5,0))</f>
        <v>72</v>
      </c>
      <c r="Y5474" s="9" t="str">
        <f>IF(E5474="Cancelled","Excluded",IF(D5474="",IF((SLA_Policy!$B$8-B5474)*24&gt;X5474,"Open - Breached","Open - On Track"),IF((D5474-B5474)*24&lt;=X5474,"Met","Breached")))</f>
        <v>Met</v>
      </c>
    </row>
    <row r="5475" spans="1:25" x14ac:dyDescent="0.25">
      <c r="A5475" s="9" t="s">
        <v>9190</v>
      </c>
      <c r="B5475" s="23">
        <v>46090.354166666701</v>
      </c>
      <c r="C5475" s="23">
        <v>46090.358333333301</v>
      </c>
      <c r="E5475" s="9" t="s">
        <v>649</v>
      </c>
      <c r="F5475" s="9" t="s">
        <v>188</v>
      </c>
      <c r="G5475" s="9" t="s">
        <v>213</v>
      </c>
      <c r="H5475" s="9" t="s">
        <v>88</v>
      </c>
      <c r="I5475" s="9" t="s">
        <v>92</v>
      </c>
      <c r="J5475" s="9" t="s">
        <v>9171</v>
      </c>
      <c r="K5475" s="9" t="s">
        <v>246</v>
      </c>
      <c r="L5475" s="9" t="s">
        <v>270</v>
      </c>
      <c r="M5475" s="9" t="s">
        <v>3054</v>
      </c>
      <c r="N5475" s="9" t="s">
        <v>199</v>
      </c>
      <c r="O5475" s="9" t="s">
        <v>116</v>
      </c>
      <c r="P5475" s="9" t="s">
        <v>590</v>
      </c>
      <c r="Q5475" s="9" t="s">
        <v>219</v>
      </c>
      <c r="R5475" s="9">
        <v>0</v>
      </c>
      <c r="S5475" s="9">
        <v>3</v>
      </c>
      <c r="T5475" s="9" t="s">
        <v>136</v>
      </c>
      <c r="V5475" s="9" t="s">
        <v>144</v>
      </c>
      <c r="X5475" s="9">
        <f>INDEX(SLA_Policy!$D$2:$D$5,MATCH(F5475,SLA_Policy!$A$2:$A$5,0))</f>
        <v>72</v>
      </c>
      <c r="Y5475" s="9" t="str">
        <f>IF(E5475="Cancelled","Excluded",IF(D5475="",IF((SLA_Policy!$B$8-B5475)*24&gt;X5475,"Open - Breached","Open - On Track"),IF((D5475-B5475)*24&lt;=X5475,"Met","Breached")))</f>
        <v>Excluded</v>
      </c>
    </row>
    <row r="5476" spans="1:25" x14ac:dyDescent="0.25">
      <c r="A5476" s="9" t="s">
        <v>9191</v>
      </c>
      <c r="B5476" s="23">
        <v>46090.358333333301</v>
      </c>
      <c r="C5476" s="23">
        <v>46090.364583333299</v>
      </c>
      <c r="D5476" s="23">
        <v>46092.3256944444</v>
      </c>
      <c r="E5476" s="9" t="s">
        <v>212</v>
      </c>
      <c r="F5476" s="9" t="s">
        <v>188</v>
      </c>
      <c r="G5476" s="9" t="s">
        <v>213</v>
      </c>
      <c r="H5476" s="9" t="s">
        <v>88</v>
      </c>
      <c r="I5476" s="9" t="s">
        <v>92</v>
      </c>
      <c r="J5476" s="9" t="s">
        <v>9192</v>
      </c>
      <c r="K5476" s="9" t="s">
        <v>215</v>
      </c>
      <c r="L5476" s="9" t="s">
        <v>307</v>
      </c>
      <c r="M5476" s="9" t="s">
        <v>1279</v>
      </c>
      <c r="N5476" s="9" t="s">
        <v>198</v>
      </c>
      <c r="O5476" s="9" t="s">
        <v>178</v>
      </c>
      <c r="P5476" s="9" t="s">
        <v>414</v>
      </c>
      <c r="Q5476" s="9" t="s">
        <v>219</v>
      </c>
      <c r="R5476" s="9">
        <v>1</v>
      </c>
      <c r="S5476" s="9">
        <v>53</v>
      </c>
      <c r="T5476" s="9" t="s">
        <v>136</v>
      </c>
      <c r="U5476" s="9" t="s">
        <v>140</v>
      </c>
      <c r="V5476" s="9" t="s">
        <v>144</v>
      </c>
      <c r="X5476" s="9">
        <f>INDEX(SLA_Policy!$D$2:$D$5,MATCH(F5476,SLA_Policy!$A$2:$A$5,0))</f>
        <v>72</v>
      </c>
      <c r="Y5476" s="9" t="str">
        <f>IF(E5476="Cancelled","Excluded",IF(D5476="",IF((SLA_Policy!$B$8-B5476)*24&gt;X5476,"Open - Breached","Open - On Track"),IF((D5476-B5476)*24&lt;=X5476,"Met","Breached")))</f>
        <v>Met</v>
      </c>
    </row>
    <row r="5477" spans="1:25" x14ac:dyDescent="0.25">
      <c r="A5477" s="9" t="s">
        <v>9193</v>
      </c>
      <c r="B5477" s="23">
        <v>46090.360416666699</v>
      </c>
      <c r="C5477" s="23">
        <v>46090.3618055556</v>
      </c>
      <c r="D5477" s="23">
        <v>46090.520833333299</v>
      </c>
      <c r="E5477" s="9" t="s">
        <v>212</v>
      </c>
      <c r="F5477" s="9" t="s">
        <v>187</v>
      </c>
      <c r="G5477" s="9" t="s">
        <v>213</v>
      </c>
      <c r="H5477" s="9" t="s">
        <v>163</v>
      </c>
      <c r="I5477" s="9" t="s">
        <v>223</v>
      </c>
      <c r="J5477" s="9" t="s">
        <v>9194</v>
      </c>
      <c r="K5477" s="9" t="s">
        <v>246</v>
      </c>
      <c r="L5477" s="9" t="s">
        <v>311</v>
      </c>
      <c r="M5477" s="9" t="s">
        <v>1860</v>
      </c>
      <c r="N5477" s="9" t="s">
        <v>199</v>
      </c>
      <c r="O5477" s="9" t="s">
        <v>176</v>
      </c>
      <c r="P5477" s="9" t="s">
        <v>253</v>
      </c>
      <c r="Q5477" s="9" t="s">
        <v>273</v>
      </c>
      <c r="R5477" s="9">
        <v>0</v>
      </c>
      <c r="S5477" s="9">
        <v>70</v>
      </c>
      <c r="T5477" s="9" t="s">
        <v>322</v>
      </c>
      <c r="U5477" s="9" t="s">
        <v>230</v>
      </c>
      <c r="W5477" s="9">
        <v>4</v>
      </c>
      <c r="X5477" s="9">
        <f>INDEX(SLA_Policy!$D$2:$D$5,MATCH(F5477,SLA_Policy!$A$2:$A$5,0))</f>
        <v>8</v>
      </c>
      <c r="Y5477" s="9" t="str">
        <f>IF(E5477="Cancelled","Excluded",IF(D5477="",IF((SLA_Policy!$B$8-B5477)*24&gt;X5477,"Open - Breached","Open - On Track"),IF((D5477-B5477)*24&lt;=X5477,"Met","Breached")))</f>
        <v>Met</v>
      </c>
    </row>
    <row r="5478" spans="1:25" x14ac:dyDescent="0.25">
      <c r="A5478" s="9" t="s">
        <v>9195</v>
      </c>
      <c r="B5478" s="23">
        <v>46090.361111111102</v>
      </c>
      <c r="C5478" s="23">
        <v>46090.368055555598</v>
      </c>
      <c r="D5478" s="23">
        <v>46090.435416666704</v>
      </c>
      <c r="E5478" s="9" t="s">
        <v>212</v>
      </c>
      <c r="F5478" s="9" t="s">
        <v>188</v>
      </c>
      <c r="G5478" s="9" t="s">
        <v>213</v>
      </c>
      <c r="H5478" s="9" t="s">
        <v>88</v>
      </c>
      <c r="I5478" s="9" t="s">
        <v>92</v>
      </c>
      <c r="J5478" s="9" t="s">
        <v>9171</v>
      </c>
      <c r="K5478" s="9" t="s">
        <v>215</v>
      </c>
      <c r="L5478" s="9" t="s">
        <v>311</v>
      </c>
      <c r="M5478" s="9" t="s">
        <v>829</v>
      </c>
      <c r="N5478" s="9" t="s">
        <v>198</v>
      </c>
      <c r="O5478" s="9" t="s">
        <v>178</v>
      </c>
      <c r="P5478" s="9" t="s">
        <v>272</v>
      </c>
      <c r="Q5478" s="9" t="s">
        <v>219</v>
      </c>
      <c r="R5478" s="9">
        <v>0</v>
      </c>
      <c r="S5478" s="9">
        <v>43</v>
      </c>
      <c r="T5478" s="9" t="s">
        <v>136</v>
      </c>
      <c r="U5478" s="9" t="s">
        <v>140</v>
      </c>
      <c r="V5478" s="9" t="s">
        <v>144</v>
      </c>
      <c r="W5478" s="9">
        <v>4</v>
      </c>
      <c r="X5478" s="9">
        <f>INDEX(SLA_Policy!$D$2:$D$5,MATCH(F5478,SLA_Policy!$A$2:$A$5,0))</f>
        <v>72</v>
      </c>
      <c r="Y5478" s="9" t="str">
        <f>IF(E5478="Cancelled","Excluded",IF(D5478="",IF((SLA_Policy!$B$8-B5478)*24&gt;X5478,"Open - Breached","Open - On Track"),IF((D5478-B5478)*24&lt;=X5478,"Met","Breached")))</f>
        <v>Met</v>
      </c>
    </row>
    <row r="5479" spans="1:25" x14ac:dyDescent="0.25">
      <c r="A5479" s="9" t="s">
        <v>9196</v>
      </c>
      <c r="B5479" s="23">
        <v>46090.364583333299</v>
      </c>
      <c r="C5479" s="23">
        <v>46090.375</v>
      </c>
      <c r="D5479" s="23">
        <v>46091.404861111099</v>
      </c>
      <c r="E5479" s="9" t="s">
        <v>212</v>
      </c>
      <c r="F5479" s="9" t="s">
        <v>188</v>
      </c>
      <c r="G5479" s="9" t="s">
        <v>213</v>
      </c>
      <c r="H5479" s="9" t="s">
        <v>88</v>
      </c>
      <c r="I5479" s="9" t="s">
        <v>92</v>
      </c>
      <c r="J5479" s="9" t="s">
        <v>9164</v>
      </c>
      <c r="K5479" s="9" t="s">
        <v>246</v>
      </c>
      <c r="L5479" s="9" t="s">
        <v>104</v>
      </c>
      <c r="M5479" s="9" t="s">
        <v>9091</v>
      </c>
      <c r="N5479" s="9" t="s">
        <v>196</v>
      </c>
      <c r="O5479" s="9" t="s">
        <v>178</v>
      </c>
      <c r="P5479" s="9" t="s">
        <v>272</v>
      </c>
      <c r="Q5479" s="9" t="s">
        <v>219</v>
      </c>
      <c r="R5479" s="9">
        <v>0</v>
      </c>
      <c r="S5479" s="9">
        <v>14</v>
      </c>
      <c r="T5479" s="9" t="s">
        <v>136</v>
      </c>
      <c r="U5479" s="9" t="s">
        <v>140</v>
      </c>
      <c r="V5479" s="9" t="s">
        <v>144</v>
      </c>
      <c r="X5479" s="9">
        <f>INDEX(SLA_Policy!$D$2:$D$5,MATCH(F5479,SLA_Policy!$A$2:$A$5,0))</f>
        <v>72</v>
      </c>
      <c r="Y5479" s="9" t="str">
        <f>IF(E5479="Cancelled","Excluded",IF(D5479="",IF((SLA_Policy!$B$8-B5479)*24&gt;X5479,"Open - Breached","Open - On Track"),IF((D5479-B5479)*24&lt;=X5479,"Met","Breached")))</f>
        <v>Met</v>
      </c>
    </row>
    <row r="5480" spans="1:25" x14ac:dyDescent="0.25">
      <c r="A5480" s="9" t="s">
        <v>9197</v>
      </c>
      <c r="B5480" s="23">
        <v>46090.365277777797</v>
      </c>
      <c r="C5480" s="23">
        <v>46090.3659722222</v>
      </c>
      <c r="D5480" s="23">
        <v>46090.390972222202</v>
      </c>
      <c r="E5480" s="9" t="s">
        <v>212</v>
      </c>
      <c r="F5480" s="9" t="s">
        <v>187</v>
      </c>
      <c r="G5480" s="9" t="s">
        <v>213</v>
      </c>
      <c r="H5480" s="9" t="s">
        <v>167</v>
      </c>
      <c r="I5480" s="9" t="s">
        <v>362</v>
      </c>
      <c r="J5480" s="9" t="s">
        <v>5744</v>
      </c>
      <c r="K5480" s="9" t="s">
        <v>246</v>
      </c>
      <c r="L5480" s="9" t="s">
        <v>216</v>
      </c>
      <c r="M5480" s="9" t="s">
        <v>1094</v>
      </c>
      <c r="N5480" s="9" t="s">
        <v>199</v>
      </c>
      <c r="O5480" s="9" t="s">
        <v>116</v>
      </c>
      <c r="P5480" s="9" t="s">
        <v>551</v>
      </c>
      <c r="Q5480" s="9" t="s">
        <v>219</v>
      </c>
      <c r="R5480" s="9">
        <v>0</v>
      </c>
      <c r="S5480" s="9">
        <v>28</v>
      </c>
      <c r="U5480" s="9" t="s">
        <v>266</v>
      </c>
      <c r="X5480" s="9">
        <f>INDEX(SLA_Policy!$D$2:$D$5,MATCH(F5480,SLA_Policy!$A$2:$A$5,0))</f>
        <v>8</v>
      </c>
      <c r="Y5480" s="9" t="str">
        <f>IF(E5480="Cancelled","Excluded",IF(D5480="",IF((SLA_Policy!$B$8-B5480)*24&gt;X5480,"Open - Breached","Open - On Track"),IF((D5480-B5480)*24&lt;=X5480,"Met","Breached")))</f>
        <v>Met</v>
      </c>
    </row>
    <row r="5481" spans="1:25" x14ac:dyDescent="0.25">
      <c r="A5481" s="9" t="s">
        <v>9198</v>
      </c>
      <c r="B5481" s="23">
        <v>46090.365277777797</v>
      </c>
      <c r="C5481" s="23">
        <v>46090.413194444503</v>
      </c>
      <c r="D5481" s="23">
        <v>46090.426388888904</v>
      </c>
      <c r="E5481" s="9" t="s">
        <v>212</v>
      </c>
      <c r="F5481" s="9" t="s">
        <v>187</v>
      </c>
      <c r="G5481" s="9" t="s">
        <v>213</v>
      </c>
      <c r="H5481" s="9" t="s">
        <v>88</v>
      </c>
      <c r="I5481" s="9" t="s">
        <v>92</v>
      </c>
      <c r="J5481" s="9" t="s">
        <v>9192</v>
      </c>
      <c r="K5481" s="9" t="s">
        <v>246</v>
      </c>
      <c r="L5481" s="9" t="s">
        <v>351</v>
      </c>
      <c r="M5481" s="9" t="s">
        <v>5762</v>
      </c>
      <c r="N5481" s="9" t="s">
        <v>196</v>
      </c>
      <c r="O5481" s="9" t="s">
        <v>116</v>
      </c>
      <c r="P5481" s="9" t="s">
        <v>342</v>
      </c>
      <c r="Q5481" s="9" t="s">
        <v>219</v>
      </c>
      <c r="R5481" s="9">
        <v>0</v>
      </c>
      <c r="S5481" s="9">
        <v>44</v>
      </c>
      <c r="T5481" s="9" t="s">
        <v>136</v>
      </c>
      <c r="U5481" s="9" t="s">
        <v>140</v>
      </c>
      <c r="V5481" s="9" t="s">
        <v>144</v>
      </c>
      <c r="X5481" s="9">
        <f>INDEX(SLA_Policy!$D$2:$D$5,MATCH(F5481,SLA_Policy!$A$2:$A$5,0))</f>
        <v>8</v>
      </c>
      <c r="Y5481" s="9" t="str">
        <f>IF(E5481="Cancelled","Excluded",IF(D5481="",IF((SLA_Policy!$B$8-B5481)*24&gt;X5481,"Open - Breached","Open - On Track"),IF((D5481-B5481)*24&lt;=X5481,"Met","Breached")))</f>
        <v>Met</v>
      </c>
    </row>
    <row r="5482" spans="1:25" x14ac:dyDescent="0.25">
      <c r="A5482" s="9" t="s">
        <v>9199</v>
      </c>
      <c r="B5482" s="23">
        <v>46090.367361111101</v>
      </c>
      <c r="C5482" s="23">
        <v>46090.390277777798</v>
      </c>
      <c r="D5482" s="23">
        <v>46090.71875</v>
      </c>
      <c r="E5482" s="9" t="s">
        <v>212</v>
      </c>
      <c r="F5482" s="9" t="s">
        <v>188</v>
      </c>
      <c r="G5482" s="9" t="s">
        <v>213</v>
      </c>
      <c r="H5482" s="9" t="s">
        <v>88</v>
      </c>
      <c r="I5482" s="9" t="s">
        <v>92</v>
      </c>
      <c r="J5482" s="9" t="s">
        <v>9160</v>
      </c>
      <c r="K5482" s="9" t="s">
        <v>246</v>
      </c>
      <c r="L5482" s="9" t="s">
        <v>270</v>
      </c>
      <c r="M5482" s="9" t="s">
        <v>4409</v>
      </c>
      <c r="N5482" s="9" t="s">
        <v>197</v>
      </c>
      <c r="O5482" s="9" t="s">
        <v>178</v>
      </c>
      <c r="P5482" s="9" t="s">
        <v>321</v>
      </c>
      <c r="Q5482" s="9" t="s">
        <v>219</v>
      </c>
      <c r="R5482" s="9">
        <v>0</v>
      </c>
      <c r="S5482" s="9">
        <v>65</v>
      </c>
      <c r="T5482" s="9" t="s">
        <v>136</v>
      </c>
      <c r="U5482" s="9" t="s">
        <v>140</v>
      </c>
      <c r="V5482" s="9" t="s">
        <v>144</v>
      </c>
      <c r="X5482" s="9">
        <f>INDEX(SLA_Policy!$D$2:$D$5,MATCH(F5482,SLA_Policy!$A$2:$A$5,0))</f>
        <v>72</v>
      </c>
      <c r="Y5482" s="9" t="str">
        <f>IF(E5482="Cancelled","Excluded",IF(D5482="",IF((SLA_Policy!$B$8-B5482)*24&gt;X5482,"Open - Breached","Open - On Track"),IF((D5482-B5482)*24&lt;=X5482,"Met","Breached")))</f>
        <v>Met</v>
      </c>
    </row>
    <row r="5483" spans="1:25" x14ac:dyDescent="0.25">
      <c r="A5483" s="9" t="s">
        <v>9200</v>
      </c>
      <c r="B5483" s="23">
        <v>46090.369444444397</v>
      </c>
      <c r="C5483" s="23">
        <v>46090.448611111096</v>
      </c>
      <c r="D5483" s="23">
        <v>46093.384722222203</v>
      </c>
      <c r="E5483" s="9" t="s">
        <v>212</v>
      </c>
      <c r="F5483" s="9" t="s">
        <v>188</v>
      </c>
      <c r="G5483" s="9" t="s">
        <v>213</v>
      </c>
      <c r="H5483" s="9" t="s">
        <v>88</v>
      </c>
      <c r="I5483" s="9" t="s">
        <v>92</v>
      </c>
      <c r="J5483" s="9" t="s">
        <v>9160</v>
      </c>
      <c r="K5483" s="9" t="s">
        <v>246</v>
      </c>
      <c r="L5483" s="9" t="s">
        <v>216</v>
      </c>
      <c r="M5483" s="9" t="s">
        <v>2011</v>
      </c>
      <c r="N5483" s="9" t="s">
        <v>196</v>
      </c>
      <c r="O5483" s="9" t="s">
        <v>178</v>
      </c>
      <c r="P5483" s="9" t="s">
        <v>427</v>
      </c>
      <c r="Q5483" s="9" t="s">
        <v>219</v>
      </c>
      <c r="R5483" s="9">
        <v>0</v>
      </c>
      <c r="S5483" s="9">
        <v>27</v>
      </c>
      <c r="T5483" s="9" t="s">
        <v>136</v>
      </c>
      <c r="U5483" s="9" t="s">
        <v>140</v>
      </c>
      <c r="V5483" s="9" t="s">
        <v>144</v>
      </c>
      <c r="X5483" s="9">
        <f>INDEX(SLA_Policy!$D$2:$D$5,MATCH(F5483,SLA_Policy!$A$2:$A$5,0))</f>
        <v>72</v>
      </c>
      <c r="Y5483" s="9" t="str">
        <f>IF(E5483="Cancelled","Excluded",IF(D5483="",IF((SLA_Policy!$B$8-B5483)*24&gt;X5483,"Open - Breached","Open - On Track"),IF((D5483-B5483)*24&lt;=X5483,"Met","Breached")))</f>
        <v>Breached</v>
      </c>
    </row>
    <row r="5484" spans="1:25" x14ac:dyDescent="0.25">
      <c r="A5484" s="9" t="s">
        <v>9201</v>
      </c>
      <c r="B5484" s="23">
        <v>46090.372222222199</v>
      </c>
      <c r="C5484" s="23">
        <v>46090.373611111099</v>
      </c>
      <c r="D5484" s="23">
        <v>46090.4555555556</v>
      </c>
      <c r="E5484" s="9" t="s">
        <v>212</v>
      </c>
      <c r="F5484" s="9" t="s">
        <v>188</v>
      </c>
      <c r="G5484" s="9" t="s">
        <v>213</v>
      </c>
      <c r="H5484" s="9" t="s">
        <v>162</v>
      </c>
      <c r="I5484" s="9" t="s">
        <v>393</v>
      </c>
      <c r="J5484" s="9" t="s">
        <v>3363</v>
      </c>
      <c r="K5484" s="9" t="s">
        <v>246</v>
      </c>
      <c r="L5484" s="9" t="s">
        <v>311</v>
      </c>
      <c r="M5484" s="9" t="s">
        <v>423</v>
      </c>
      <c r="N5484" s="9" t="s">
        <v>200</v>
      </c>
      <c r="O5484" s="9" t="s">
        <v>176</v>
      </c>
      <c r="P5484" s="9" t="s">
        <v>228</v>
      </c>
      <c r="Q5484" s="9" t="s">
        <v>273</v>
      </c>
      <c r="R5484" s="9">
        <v>0</v>
      </c>
      <c r="S5484" s="9">
        <v>18</v>
      </c>
      <c r="U5484" s="9" t="s">
        <v>266</v>
      </c>
      <c r="W5484" s="9">
        <v>4</v>
      </c>
      <c r="X5484" s="9">
        <f>INDEX(SLA_Policy!$D$2:$D$5,MATCH(F5484,SLA_Policy!$A$2:$A$5,0))</f>
        <v>72</v>
      </c>
      <c r="Y5484" s="9" t="str">
        <f>IF(E5484="Cancelled","Excluded",IF(D5484="",IF((SLA_Policy!$B$8-B5484)*24&gt;X5484,"Open - Breached","Open - On Track"),IF((D5484-B5484)*24&lt;=X5484,"Met","Breached")))</f>
        <v>Met</v>
      </c>
    </row>
    <row r="5485" spans="1:25" x14ac:dyDescent="0.25">
      <c r="A5485" s="9" t="s">
        <v>9202</v>
      </c>
      <c r="B5485" s="23">
        <v>46090.372916666704</v>
      </c>
      <c r="C5485" s="23">
        <v>46090.373611111099</v>
      </c>
      <c r="D5485" s="23">
        <v>46090.582638888904</v>
      </c>
      <c r="E5485" s="9" t="s">
        <v>212</v>
      </c>
      <c r="F5485" s="9" t="s">
        <v>187</v>
      </c>
      <c r="G5485" s="9" t="s">
        <v>213</v>
      </c>
      <c r="H5485" s="9" t="s">
        <v>88</v>
      </c>
      <c r="I5485" s="9" t="s">
        <v>92</v>
      </c>
      <c r="J5485" s="9" t="s">
        <v>9167</v>
      </c>
      <c r="K5485" s="9" t="s">
        <v>215</v>
      </c>
      <c r="L5485" s="9" t="s">
        <v>282</v>
      </c>
      <c r="M5485" s="9" t="s">
        <v>5012</v>
      </c>
      <c r="N5485" s="9" t="s">
        <v>198</v>
      </c>
      <c r="O5485" s="9" t="s">
        <v>178</v>
      </c>
      <c r="P5485" s="9" t="s">
        <v>414</v>
      </c>
      <c r="Q5485" s="9" t="s">
        <v>273</v>
      </c>
      <c r="R5485" s="9">
        <v>0</v>
      </c>
      <c r="S5485" s="9">
        <v>46</v>
      </c>
      <c r="T5485" s="9" t="s">
        <v>136</v>
      </c>
      <c r="U5485" s="9" t="s">
        <v>140</v>
      </c>
      <c r="V5485" s="9" t="s">
        <v>144</v>
      </c>
      <c r="X5485" s="9">
        <f>INDEX(SLA_Policy!$D$2:$D$5,MATCH(F5485,SLA_Policy!$A$2:$A$5,0))</f>
        <v>8</v>
      </c>
      <c r="Y5485" s="9" t="str">
        <f>IF(E5485="Cancelled","Excluded",IF(D5485="",IF((SLA_Policy!$B$8-B5485)*24&gt;X5485,"Open - Breached","Open - On Track"),IF((D5485-B5485)*24&lt;=X5485,"Met","Breached")))</f>
        <v>Met</v>
      </c>
    </row>
    <row r="5486" spans="1:25" x14ac:dyDescent="0.25">
      <c r="A5486" s="9" t="s">
        <v>9203</v>
      </c>
      <c r="B5486" s="23">
        <v>46090.373611111099</v>
      </c>
      <c r="C5486" s="23">
        <v>46090.381249999999</v>
      </c>
      <c r="D5486" s="23">
        <v>46090.652777777803</v>
      </c>
      <c r="E5486" s="9" t="s">
        <v>212</v>
      </c>
      <c r="F5486" s="9" t="s">
        <v>188</v>
      </c>
      <c r="G5486" s="9" t="s">
        <v>236</v>
      </c>
      <c r="H5486" s="9" t="s">
        <v>164</v>
      </c>
      <c r="I5486" s="9" t="s">
        <v>421</v>
      </c>
      <c r="J5486" s="9" t="s">
        <v>1858</v>
      </c>
      <c r="K5486" s="9" t="s">
        <v>225</v>
      </c>
      <c r="L5486" s="9" t="s">
        <v>311</v>
      </c>
      <c r="M5486" s="9" t="s">
        <v>2527</v>
      </c>
      <c r="N5486" s="9" t="s">
        <v>196</v>
      </c>
      <c r="O5486" s="9" t="s">
        <v>116</v>
      </c>
      <c r="P5486" s="9" t="s">
        <v>551</v>
      </c>
      <c r="Q5486" s="9" t="s">
        <v>219</v>
      </c>
      <c r="R5486" s="9">
        <v>0</v>
      </c>
      <c r="S5486" s="9">
        <v>22</v>
      </c>
      <c r="T5486" s="9" t="s">
        <v>343</v>
      </c>
      <c r="U5486" s="9" t="s">
        <v>242</v>
      </c>
      <c r="X5486" s="9">
        <f>INDEX(SLA_Policy!$D$2:$D$5,MATCH(F5486,SLA_Policy!$A$2:$A$5,0))</f>
        <v>72</v>
      </c>
      <c r="Y5486" s="9" t="str">
        <f>IF(E5486="Cancelled","Excluded",IF(D5486="",IF((SLA_Policy!$B$8-B5486)*24&gt;X5486,"Open - Breached","Open - On Track"),IF((D5486-B5486)*24&lt;=X5486,"Met","Breached")))</f>
        <v>Met</v>
      </c>
    </row>
    <row r="5487" spans="1:25" x14ac:dyDescent="0.25">
      <c r="A5487" s="9" t="s">
        <v>9204</v>
      </c>
      <c r="B5487" s="23">
        <v>46090.376388888901</v>
      </c>
      <c r="C5487" s="23">
        <v>46090.377083333296</v>
      </c>
      <c r="D5487" s="23">
        <v>46090.925694444399</v>
      </c>
      <c r="E5487" s="9" t="s">
        <v>212</v>
      </c>
      <c r="F5487" s="9" t="s">
        <v>187</v>
      </c>
      <c r="G5487" s="9" t="s">
        <v>213</v>
      </c>
      <c r="H5487" s="9" t="s">
        <v>88</v>
      </c>
      <c r="I5487" s="9" t="s">
        <v>92</v>
      </c>
      <c r="J5487" s="9" t="s">
        <v>9162</v>
      </c>
      <c r="K5487" s="9" t="s">
        <v>215</v>
      </c>
      <c r="L5487" s="9" t="s">
        <v>216</v>
      </c>
      <c r="M5487" s="9" t="s">
        <v>2728</v>
      </c>
      <c r="N5487" s="9" t="s">
        <v>198</v>
      </c>
      <c r="O5487" s="9" t="s">
        <v>178</v>
      </c>
      <c r="P5487" s="9" t="s">
        <v>427</v>
      </c>
      <c r="Q5487" s="9" t="s">
        <v>273</v>
      </c>
      <c r="R5487" s="9">
        <v>0</v>
      </c>
      <c r="S5487" s="9">
        <v>33</v>
      </c>
      <c r="T5487" s="9" t="s">
        <v>136</v>
      </c>
      <c r="U5487" s="9" t="s">
        <v>140</v>
      </c>
      <c r="V5487" s="9" t="s">
        <v>144</v>
      </c>
      <c r="W5487" s="9">
        <v>3</v>
      </c>
      <c r="X5487" s="9">
        <f>INDEX(SLA_Policy!$D$2:$D$5,MATCH(F5487,SLA_Policy!$A$2:$A$5,0))</f>
        <v>8</v>
      </c>
      <c r="Y5487" s="9" t="str">
        <f>IF(E5487="Cancelled","Excluded",IF(D5487="",IF((SLA_Policy!$B$8-B5487)*24&gt;X5487,"Open - Breached","Open - On Track"),IF((D5487-B5487)*24&lt;=X5487,"Met","Breached")))</f>
        <v>Breached</v>
      </c>
    </row>
    <row r="5488" spans="1:25" x14ac:dyDescent="0.25">
      <c r="A5488" s="9" t="s">
        <v>9205</v>
      </c>
      <c r="B5488" s="23">
        <v>46090.382638888899</v>
      </c>
      <c r="C5488" s="23">
        <v>46090.385416666701</v>
      </c>
      <c r="D5488" s="23">
        <v>46092.368750000001</v>
      </c>
      <c r="E5488" s="9" t="s">
        <v>212</v>
      </c>
      <c r="F5488" s="9" t="s">
        <v>188</v>
      </c>
      <c r="G5488" s="9" t="s">
        <v>213</v>
      </c>
      <c r="H5488" s="9" t="s">
        <v>167</v>
      </c>
      <c r="I5488" s="9" t="s">
        <v>536</v>
      </c>
      <c r="J5488" s="9" t="s">
        <v>641</v>
      </c>
      <c r="K5488" s="9" t="s">
        <v>225</v>
      </c>
      <c r="L5488" s="9" t="s">
        <v>226</v>
      </c>
      <c r="M5488" s="9" t="s">
        <v>356</v>
      </c>
      <c r="N5488" s="9" t="s">
        <v>199</v>
      </c>
      <c r="O5488" s="9" t="s">
        <v>176</v>
      </c>
      <c r="P5488" s="9" t="s">
        <v>503</v>
      </c>
      <c r="Q5488" s="9" t="s">
        <v>219</v>
      </c>
      <c r="R5488" s="9">
        <v>1</v>
      </c>
      <c r="S5488" s="9">
        <v>178</v>
      </c>
      <c r="T5488" s="9" t="s">
        <v>136</v>
      </c>
      <c r="U5488" s="9" t="s">
        <v>266</v>
      </c>
      <c r="W5488" s="9">
        <v>3</v>
      </c>
      <c r="X5488" s="9">
        <f>INDEX(SLA_Policy!$D$2:$D$5,MATCH(F5488,SLA_Policy!$A$2:$A$5,0))</f>
        <v>72</v>
      </c>
      <c r="Y5488" s="9" t="str">
        <f>IF(E5488="Cancelled","Excluded",IF(D5488="",IF((SLA_Policy!$B$8-B5488)*24&gt;X5488,"Open - Breached","Open - On Track"),IF((D5488-B5488)*24&lt;=X5488,"Met","Breached")))</f>
        <v>Met</v>
      </c>
    </row>
    <row r="5489" spans="1:25" x14ac:dyDescent="0.25">
      <c r="A5489" s="9" t="s">
        <v>9206</v>
      </c>
      <c r="B5489" s="23">
        <v>46090.386805555601</v>
      </c>
      <c r="C5489" s="23">
        <v>46090.416666666701</v>
      </c>
      <c r="D5489" s="23">
        <v>46090.504861111098</v>
      </c>
      <c r="E5489" s="9" t="s">
        <v>212</v>
      </c>
      <c r="F5489" s="9" t="s">
        <v>189</v>
      </c>
      <c r="G5489" s="9" t="s">
        <v>213</v>
      </c>
      <c r="H5489" s="9" t="s">
        <v>161</v>
      </c>
      <c r="I5489" s="9" t="s">
        <v>389</v>
      </c>
      <c r="J5489" s="9" t="s">
        <v>435</v>
      </c>
      <c r="K5489" s="9" t="s">
        <v>246</v>
      </c>
      <c r="L5489" s="9" t="s">
        <v>351</v>
      </c>
      <c r="M5489" s="9" t="s">
        <v>9207</v>
      </c>
      <c r="N5489" s="9" t="s">
        <v>197</v>
      </c>
      <c r="O5489" s="9" t="s">
        <v>116</v>
      </c>
      <c r="P5489" s="9" t="s">
        <v>525</v>
      </c>
      <c r="Q5489" s="9" t="s">
        <v>219</v>
      </c>
      <c r="R5489" s="9">
        <v>0</v>
      </c>
      <c r="S5489" s="9">
        <v>6</v>
      </c>
      <c r="U5489" s="9" t="s">
        <v>376</v>
      </c>
      <c r="X5489" s="9">
        <f>INDEX(SLA_Policy!$D$2:$D$5,MATCH(F5489,SLA_Policy!$A$2:$A$5,0))</f>
        <v>120</v>
      </c>
      <c r="Y5489" s="9" t="str">
        <f>IF(E5489="Cancelled","Excluded",IF(D5489="",IF((SLA_Policy!$B$8-B5489)*24&gt;X5489,"Open - Breached","Open - On Track"),IF((D5489-B5489)*24&lt;=X5489,"Met","Breached")))</f>
        <v>Met</v>
      </c>
    </row>
    <row r="5490" spans="1:25" x14ac:dyDescent="0.25">
      <c r="A5490" s="9" t="s">
        <v>9208</v>
      </c>
      <c r="B5490" s="23">
        <v>46090.386805555601</v>
      </c>
      <c r="C5490" s="23">
        <v>46090.427083333299</v>
      </c>
      <c r="D5490" s="23">
        <v>46107.566666666702</v>
      </c>
      <c r="E5490" s="9" t="s">
        <v>212</v>
      </c>
      <c r="F5490" s="9" t="s">
        <v>189</v>
      </c>
      <c r="G5490" s="9" t="s">
        <v>213</v>
      </c>
      <c r="H5490" s="9" t="s">
        <v>88</v>
      </c>
      <c r="I5490" s="9" t="s">
        <v>92</v>
      </c>
      <c r="J5490" s="9" t="s">
        <v>9181</v>
      </c>
      <c r="K5490" s="9" t="s">
        <v>246</v>
      </c>
      <c r="L5490" s="9" t="s">
        <v>216</v>
      </c>
      <c r="M5490" s="9" t="s">
        <v>1094</v>
      </c>
      <c r="N5490" s="9" t="s">
        <v>199</v>
      </c>
      <c r="O5490" s="9" t="s">
        <v>178</v>
      </c>
      <c r="P5490" s="9" t="s">
        <v>414</v>
      </c>
      <c r="Q5490" s="9" t="s">
        <v>219</v>
      </c>
      <c r="R5490" s="9">
        <v>0</v>
      </c>
      <c r="S5490" s="9">
        <v>56</v>
      </c>
      <c r="T5490" s="9" t="s">
        <v>322</v>
      </c>
      <c r="U5490" s="9" t="s">
        <v>140</v>
      </c>
      <c r="V5490" s="9" t="s">
        <v>144</v>
      </c>
      <c r="X5490" s="9">
        <f>INDEX(SLA_Policy!$D$2:$D$5,MATCH(F5490,SLA_Policy!$A$2:$A$5,0))</f>
        <v>120</v>
      </c>
      <c r="Y5490" s="9" t="str">
        <f>IF(E5490="Cancelled","Excluded",IF(D5490="",IF((SLA_Policy!$B$8-B5490)*24&gt;X5490,"Open - Breached","Open - On Track"),IF((D5490-B5490)*24&lt;=X5490,"Met","Breached")))</f>
        <v>Breached</v>
      </c>
    </row>
    <row r="5491" spans="1:25" x14ac:dyDescent="0.25">
      <c r="A5491" s="9" t="s">
        <v>9209</v>
      </c>
      <c r="B5491" s="23">
        <v>46090.386805555601</v>
      </c>
      <c r="C5491" s="23">
        <v>46090.417361111096</v>
      </c>
      <c r="D5491" s="23">
        <v>46094.714583333298</v>
      </c>
      <c r="E5491" s="9" t="s">
        <v>212</v>
      </c>
      <c r="F5491" s="9" t="s">
        <v>189</v>
      </c>
      <c r="G5491" s="9" t="s">
        <v>213</v>
      </c>
      <c r="H5491" s="9" t="s">
        <v>88</v>
      </c>
      <c r="I5491" s="9" t="s">
        <v>92</v>
      </c>
      <c r="J5491" s="9" t="s">
        <v>9160</v>
      </c>
      <c r="K5491" s="9" t="s">
        <v>246</v>
      </c>
      <c r="L5491" s="9" t="s">
        <v>216</v>
      </c>
      <c r="M5491" s="9" t="s">
        <v>4893</v>
      </c>
      <c r="N5491" s="9" t="s">
        <v>196</v>
      </c>
      <c r="O5491" s="9" t="s">
        <v>178</v>
      </c>
      <c r="P5491" s="9" t="s">
        <v>414</v>
      </c>
      <c r="Q5491" s="9" t="s">
        <v>219</v>
      </c>
      <c r="R5491" s="9">
        <v>1</v>
      </c>
      <c r="S5491" s="9">
        <v>58</v>
      </c>
      <c r="T5491" s="9" t="s">
        <v>136</v>
      </c>
      <c r="U5491" s="9" t="s">
        <v>140</v>
      </c>
      <c r="V5491" s="9" t="s">
        <v>144</v>
      </c>
      <c r="X5491" s="9">
        <f>INDEX(SLA_Policy!$D$2:$D$5,MATCH(F5491,SLA_Policy!$A$2:$A$5,0))</f>
        <v>120</v>
      </c>
      <c r="Y5491" s="9" t="str">
        <f>IF(E5491="Cancelled","Excluded",IF(D5491="",IF((SLA_Policy!$B$8-B5491)*24&gt;X5491,"Open - Breached","Open - On Track"),IF((D5491-B5491)*24&lt;=X5491,"Met","Breached")))</f>
        <v>Met</v>
      </c>
    </row>
    <row r="5492" spans="1:25" x14ac:dyDescent="0.25">
      <c r="A5492" s="9" t="s">
        <v>9210</v>
      </c>
      <c r="B5492" s="23">
        <v>46090.386805555601</v>
      </c>
      <c r="C5492" s="23">
        <v>46090.413888888899</v>
      </c>
      <c r="D5492" s="23">
        <v>46090.514583333301</v>
      </c>
      <c r="E5492" s="9" t="s">
        <v>212</v>
      </c>
      <c r="F5492" s="9" t="s">
        <v>189</v>
      </c>
      <c r="G5492" s="9" t="s">
        <v>213</v>
      </c>
      <c r="H5492" s="9" t="s">
        <v>88</v>
      </c>
      <c r="I5492" s="9" t="s">
        <v>92</v>
      </c>
      <c r="J5492" s="9" t="s">
        <v>9162</v>
      </c>
      <c r="K5492" s="9" t="s">
        <v>410</v>
      </c>
      <c r="L5492" s="9" t="s">
        <v>104</v>
      </c>
      <c r="M5492" s="9" t="s">
        <v>3588</v>
      </c>
      <c r="N5492" s="9" t="s">
        <v>198</v>
      </c>
      <c r="O5492" s="9" t="s">
        <v>178</v>
      </c>
      <c r="P5492" s="9" t="s">
        <v>321</v>
      </c>
      <c r="Q5492" s="9" t="s">
        <v>219</v>
      </c>
      <c r="R5492" s="9">
        <v>0</v>
      </c>
      <c r="S5492" s="9">
        <v>47</v>
      </c>
      <c r="T5492" s="9" t="s">
        <v>229</v>
      </c>
      <c r="U5492" s="9" t="s">
        <v>140</v>
      </c>
      <c r="V5492" s="9" t="s">
        <v>144</v>
      </c>
      <c r="W5492" s="9">
        <v>5</v>
      </c>
      <c r="X5492" s="9">
        <f>INDEX(SLA_Policy!$D$2:$D$5,MATCH(F5492,SLA_Policy!$A$2:$A$5,0))</f>
        <v>120</v>
      </c>
      <c r="Y5492" s="9" t="str">
        <f>IF(E5492="Cancelled","Excluded",IF(D5492="",IF((SLA_Policy!$B$8-B5492)*24&gt;X5492,"Open - Breached","Open - On Track"),IF((D5492-B5492)*24&lt;=X5492,"Met","Breached")))</f>
        <v>Met</v>
      </c>
    </row>
    <row r="5493" spans="1:25" x14ac:dyDescent="0.25">
      <c r="A5493" s="9" t="s">
        <v>9211</v>
      </c>
      <c r="B5493" s="23">
        <v>46090.3881944444</v>
      </c>
      <c r="C5493" s="23">
        <v>46090.389583333301</v>
      </c>
      <c r="D5493" s="23">
        <v>46090.495138888902</v>
      </c>
      <c r="E5493" s="9" t="s">
        <v>212</v>
      </c>
      <c r="F5493" s="9" t="s">
        <v>188</v>
      </c>
      <c r="G5493" s="9" t="s">
        <v>213</v>
      </c>
      <c r="H5493" s="9" t="s">
        <v>88</v>
      </c>
      <c r="I5493" s="9" t="s">
        <v>92</v>
      </c>
      <c r="J5493" s="9" t="s">
        <v>2159</v>
      </c>
      <c r="K5493" s="9" t="s">
        <v>303</v>
      </c>
      <c r="L5493" s="9" t="s">
        <v>216</v>
      </c>
      <c r="M5493" s="9" t="s">
        <v>2216</v>
      </c>
      <c r="N5493" s="9" t="s">
        <v>198</v>
      </c>
      <c r="O5493" s="9" t="s">
        <v>178</v>
      </c>
      <c r="P5493" s="9" t="s">
        <v>272</v>
      </c>
      <c r="Q5493" s="9" t="s">
        <v>219</v>
      </c>
      <c r="R5493" s="9">
        <v>0</v>
      </c>
      <c r="S5493" s="9">
        <v>24</v>
      </c>
      <c r="T5493" s="9" t="s">
        <v>220</v>
      </c>
      <c r="U5493" s="9" t="s">
        <v>221</v>
      </c>
      <c r="X5493" s="9">
        <f>INDEX(SLA_Policy!$D$2:$D$5,MATCH(F5493,SLA_Policy!$A$2:$A$5,0))</f>
        <v>72</v>
      </c>
      <c r="Y5493" s="9" t="str">
        <f>IF(E5493="Cancelled","Excluded",IF(D5493="",IF((SLA_Policy!$B$8-B5493)*24&gt;X5493,"Open - Breached","Open - On Track"),IF((D5493-B5493)*24&lt;=X5493,"Met","Breached")))</f>
        <v>Met</v>
      </c>
    </row>
    <row r="5494" spans="1:25" x14ac:dyDescent="0.25">
      <c r="A5494" s="9" t="s">
        <v>9212</v>
      </c>
      <c r="B5494" s="23">
        <v>46090.389583333301</v>
      </c>
      <c r="C5494" s="23">
        <v>46090.402777777803</v>
      </c>
      <c r="D5494" s="23">
        <v>46090.633333333302</v>
      </c>
      <c r="E5494" s="9" t="s">
        <v>212</v>
      </c>
      <c r="F5494" s="9" t="s">
        <v>187</v>
      </c>
      <c r="G5494" s="9" t="s">
        <v>213</v>
      </c>
      <c r="H5494" s="9" t="s">
        <v>88</v>
      </c>
      <c r="I5494" s="9" t="s">
        <v>92</v>
      </c>
      <c r="J5494" s="9" t="s">
        <v>9171</v>
      </c>
      <c r="K5494" s="9" t="s">
        <v>246</v>
      </c>
      <c r="L5494" s="9" t="s">
        <v>395</v>
      </c>
      <c r="M5494" s="9" t="s">
        <v>792</v>
      </c>
      <c r="N5494" s="9" t="s">
        <v>197</v>
      </c>
      <c r="O5494" s="9" t="s">
        <v>178</v>
      </c>
      <c r="P5494" s="9" t="s">
        <v>360</v>
      </c>
      <c r="Q5494" s="9" t="s">
        <v>273</v>
      </c>
      <c r="R5494" s="9">
        <v>0</v>
      </c>
      <c r="S5494" s="9">
        <v>20</v>
      </c>
      <c r="T5494" s="9" t="s">
        <v>136</v>
      </c>
      <c r="U5494" s="9" t="s">
        <v>140</v>
      </c>
      <c r="V5494" s="9" t="s">
        <v>144</v>
      </c>
      <c r="W5494" s="9">
        <v>5</v>
      </c>
      <c r="X5494" s="9">
        <f>INDEX(SLA_Policy!$D$2:$D$5,MATCH(F5494,SLA_Policy!$A$2:$A$5,0))</f>
        <v>8</v>
      </c>
      <c r="Y5494" s="9" t="str">
        <f>IF(E5494="Cancelled","Excluded",IF(D5494="",IF((SLA_Policy!$B$8-B5494)*24&gt;X5494,"Open - Breached","Open - On Track"),IF((D5494-B5494)*24&lt;=X5494,"Met","Breached")))</f>
        <v>Met</v>
      </c>
    </row>
    <row r="5495" spans="1:25" x14ac:dyDescent="0.25">
      <c r="A5495" s="9" t="s">
        <v>9213</v>
      </c>
      <c r="B5495" s="23">
        <v>46090.392361111102</v>
      </c>
      <c r="C5495" s="23">
        <v>46090.393750000003</v>
      </c>
      <c r="D5495" s="23">
        <v>46091.3972222222</v>
      </c>
      <c r="E5495" s="9" t="s">
        <v>212</v>
      </c>
      <c r="F5495" s="9" t="s">
        <v>188</v>
      </c>
      <c r="G5495" s="9" t="s">
        <v>213</v>
      </c>
      <c r="H5495" s="9" t="s">
        <v>88</v>
      </c>
      <c r="I5495" s="9" t="s">
        <v>92</v>
      </c>
      <c r="J5495" s="9" t="s">
        <v>9162</v>
      </c>
      <c r="K5495" s="9" t="s">
        <v>303</v>
      </c>
      <c r="L5495" s="9" t="s">
        <v>311</v>
      </c>
      <c r="M5495" s="9" t="s">
        <v>1740</v>
      </c>
      <c r="N5495" s="9" t="s">
        <v>198</v>
      </c>
      <c r="O5495" s="9" t="s">
        <v>178</v>
      </c>
      <c r="P5495" s="9" t="s">
        <v>321</v>
      </c>
      <c r="Q5495" s="9" t="s">
        <v>219</v>
      </c>
      <c r="R5495" s="9">
        <v>0</v>
      </c>
      <c r="S5495" s="9">
        <v>32</v>
      </c>
      <c r="T5495" s="9" t="s">
        <v>136</v>
      </c>
      <c r="U5495" s="9" t="s">
        <v>140</v>
      </c>
      <c r="V5495" s="9" t="s">
        <v>144</v>
      </c>
      <c r="W5495" s="9">
        <v>3</v>
      </c>
      <c r="X5495" s="9">
        <f>INDEX(SLA_Policy!$D$2:$D$5,MATCH(F5495,SLA_Policy!$A$2:$A$5,0))</f>
        <v>72</v>
      </c>
      <c r="Y5495" s="9" t="str">
        <f>IF(E5495="Cancelled","Excluded",IF(D5495="",IF((SLA_Policy!$B$8-B5495)*24&gt;X5495,"Open - Breached","Open - On Track"),IF((D5495-B5495)*24&lt;=X5495,"Met","Breached")))</f>
        <v>Met</v>
      </c>
    </row>
    <row r="5496" spans="1:25" x14ac:dyDescent="0.25">
      <c r="A5496" s="9" t="s">
        <v>9214</v>
      </c>
      <c r="B5496" s="23">
        <v>46090.395833333299</v>
      </c>
      <c r="C5496" s="23">
        <v>46090.439583333296</v>
      </c>
      <c r="D5496" s="23">
        <v>46090.493750000001</v>
      </c>
      <c r="E5496" s="9" t="s">
        <v>212</v>
      </c>
      <c r="F5496" s="9" t="s">
        <v>189</v>
      </c>
      <c r="G5496" s="9" t="s">
        <v>213</v>
      </c>
      <c r="H5496" s="9" t="s">
        <v>161</v>
      </c>
      <c r="I5496" s="9" t="s">
        <v>389</v>
      </c>
      <c r="J5496" s="9" t="s">
        <v>2596</v>
      </c>
      <c r="K5496" s="9" t="s">
        <v>225</v>
      </c>
      <c r="L5496" s="9" t="s">
        <v>282</v>
      </c>
      <c r="M5496" s="9" t="s">
        <v>2282</v>
      </c>
      <c r="N5496" s="9" t="s">
        <v>199</v>
      </c>
      <c r="O5496" s="9" t="s">
        <v>116</v>
      </c>
      <c r="P5496" s="9" t="s">
        <v>551</v>
      </c>
      <c r="Q5496" s="9" t="s">
        <v>219</v>
      </c>
      <c r="R5496" s="9">
        <v>1</v>
      </c>
      <c r="S5496" s="9">
        <v>16</v>
      </c>
      <c r="U5496" s="9" t="s">
        <v>290</v>
      </c>
      <c r="X5496" s="9">
        <f>INDEX(SLA_Policy!$D$2:$D$5,MATCH(F5496,SLA_Policy!$A$2:$A$5,0))</f>
        <v>120</v>
      </c>
      <c r="Y5496" s="9" t="str">
        <f>IF(E5496="Cancelled","Excluded",IF(D5496="",IF((SLA_Policy!$B$8-B5496)*24&gt;X5496,"Open - Breached","Open - On Track"),IF((D5496-B5496)*24&lt;=X5496,"Met","Breached")))</f>
        <v>Met</v>
      </c>
    </row>
    <row r="5497" spans="1:25" x14ac:dyDescent="0.25">
      <c r="A5497" s="9" t="s">
        <v>9215</v>
      </c>
      <c r="B5497" s="23">
        <v>46090.396527777797</v>
      </c>
      <c r="C5497" s="23">
        <v>46090.5625</v>
      </c>
      <c r="D5497" s="23">
        <v>46092.464583333298</v>
      </c>
      <c r="E5497" s="9" t="s">
        <v>212</v>
      </c>
      <c r="F5497" s="9" t="s">
        <v>189</v>
      </c>
      <c r="G5497" s="9" t="s">
        <v>213</v>
      </c>
      <c r="H5497" s="9" t="s">
        <v>88</v>
      </c>
      <c r="I5497" s="9" t="s">
        <v>92</v>
      </c>
      <c r="J5497" s="9" t="s">
        <v>9164</v>
      </c>
      <c r="K5497" s="9" t="s">
        <v>246</v>
      </c>
      <c r="L5497" s="9" t="s">
        <v>307</v>
      </c>
      <c r="M5497" s="9" t="s">
        <v>2855</v>
      </c>
      <c r="N5497" s="9" t="s">
        <v>197</v>
      </c>
      <c r="O5497" s="9" t="s">
        <v>178</v>
      </c>
      <c r="P5497" s="9" t="s">
        <v>272</v>
      </c>
      <c r="Q5497" s="9" t="s">
        <v>219</v>
      </c>
      <c r="R5497" s="9">
        <v>0</v>
      </c>
      <c r="S5497" s="9">
        <v>13</v>
      </c>
      <c r="T5497" s="9" t="s">
        <v>136</v>
      </c>
      <c r="U5497" s="9" t="s">
        <v>140</v>
      </c>
      <c r="V5497" s="9" t="s">
        <v>144</v>
      </c>
      <c r="X5497" s="9">
        <f>INDEX(SLA_Policy!$D$2:$D$5,MATCH(F5497,SLA_Policy!$A$2:$A$5,0))</f>
        <v>120</v>
      </c>
      <c r="Y5497" s="9" t="str">
        <f>IF(E5497="Cancelled","Excluded",IF(D5497="",IF((SLA_Policy!$B$8-B5497)*24&gt;X5497,"Open - Breached","Open - On Track"),IF((D5497-B5497)*24&lt;=X5497,"Met","Breached")))</f>
        <v>Met</v>
      </c>
    </row>
    <row r="5498" spans="1:25" x14ac:dyDescent="0.25">
      <c r="A5498" s="9" t="s">
        <v>9216</v>
      </c>
      <c r="B5498" s="23">
        <v>46090.3972222222</v>
      </c>
      <c r="C5498" s="23">
        <v>46090.401388888902</v>
      </c>
      <c r="D5498" s="23">
        <v>46090.595833333296</v>
      </c>
      <c r="E5498" s="9" t="s">
        <v>212</v>
      </c>
      <c r="F5498" s="9" t="s">
        <v>188</v>
      </c>
      <c r="G5498" s="9" t="s">
        <v>213</v>
      </c>
      <c r="H5498" s="9" t="s">
        <v>88</v>
      </c>
      <c r="I5498" s="9" t="s">
        <v>92</v>
      </c>
      <c r="J5498" s="9" t="s">
        <v>9162</v>
      </c>
      <c r="K5498" s="9" t="s">
        <v>215</v>
      </c>
      <c r="L5498" s="9" t="s">
        <v>311</v>
      </c>
      <c r="M5498" s="9" t="s">
        <v>1420</v>
      </c>
      <c r="N5498" s="9" t="s">
        <v>198</v>
      </c>
      <c r="O5498" s="9" t="s">
        <v>178</v>
      </c>
      <c r="P5498" s="9" t="s">
        <v>360</v>
      </c>
      <c r="Q5498" s="9" t="s">
        <v>219</v>
      </c>
      <c r="R5498" s="9">
        <v>0</v>
      </c>
      <c r="S5498" s="9">
        <v>12</v>
      </c>
      <c r="T5498" s="9" t="s">
        <v>136</v>
      </c>
      <c r="U5498" s="9" t="s">
        <v>140</v>
      </c>
      <c r="V5498" s="9" t="s">
        <v>144</v>
      </c>
      <c r="W5498" s="9">
        <v>5</v>
      </c>
      <c r="X5498" s="9">
        <f>INDEX(SLA_Policy!$D$2:$D$5,MATCH(F5498,SLA_Policy!$A$2:$A$5,0))</f>
        <v>72</v>
      </c>
      <c r="Y5498" s="9" t="str">
        <f>IF(E5498="Cancelled","Excluded",IF(D5498="",IF((SLA_Policy!$B$8-B5498)*24&gt;X5498,"Open - Breached","Open - On Track"),IF((D5498-B5498)*24&lt;=X5498,"Met","Breached")))</f>
        <v>Met</v>
      </c>
    </row>
    <row r="5499" spans="1:25" x14ac:dyDescent="0.25">
      <c r="A5499" s="9" t="s">
        <v>9217</v>
      </c>
      <c r="B5499" s="23">
        <v>46090.397916666698</v>
      </c>
      <c r="C5499" s="23">
        <v>46090.398611111101</v>
      </c>
      <c r="D5499" s="23">
        <v>46090.508333333302</v>
      </c>
      <c r="E5499" s="9" t="s">
        <v>212</v>
      </c>
      <c r="F5499" s="9" t="s">
        <v>188</v>
      </c>
      <c r="G5499" s="9" t="s">
        <v>213</v>
      </c>
      <c r="H5499" s="9" t="s">
        <v>88</v>
      </c>
      <c r="I5499" s="9" t="s">
        <v>92</v>
      </c>
      <c r="J5499" s="9" t="s">
        <v>9160</v>
      </c>
      <c r="K5499" s="9" t="s">
        <v>239</v>
      </c>
      <c r="L5499" s="9" t="s">
        <v>216</v>
      </c>
      <c r="M5499" s="9" t="s">
        <v>2550</v>
      </c>
      <c r="N5499" s="9" t="s">
        <v>198</v>
      </c>
      <c r="O5499" s="9" t="s">
        <v>178</v>
      </c>
      <c r="P5499" s="9" t="s">
        <v>272</v>
      </c>
      <c r="Q5499" s="9" t="s">
        <v>219</v>
      </c>
      <c r="R5499" s="9">
        <v>0</v>
      </c>
      <c r="S5499" s="9">
        <v>36</v>
      </c>
      <c r="T5499" s="9" t="s">
        <v>136</v>
      </c>
      <c r="U5499" s="9" t="s">
        <v>140</v>
      </c>
      <c r="V5499" s="9" t="s">
        <v>144</v>
      </c>
      <c r="X5499" s="9">
        <f>INDEX(SLA_Policy!$D$2:$D$5,MATCH(F5499,SLA_Policy!$A$2:$A$5,0))</f>
        <v>72</v>
      </c>
      <c r="Y5499" s="9" t="str">
        <f>IF(E5499="Cancelled","Excluded",IF(D5499="",IF((SLA_Policy!$B$8-B5499)*24&gt;X5499,"Open - Breached","Open - On Track"),IF((D5499-B5499)*24&lt;=X5499,"Met","Breached")))</f>
        <v>Met</v>
      </c>
    </row>
    <row r="5500" spans="1:25" x14ac:dyDescent="0.25">
      <c r="A5500" s="9" t="s">
        <v>9218</v>
      </c>
      <c r="B5500" s="23">
        <v>46090.401388888902</v>
      </c>
      <c r="C5500" s="23">
        <v>46090.422916666699</v>
      </c>
      <c r="D5500" s="23">
        <v>46090.688888888901</v>
      </c>
      <c r="E5500" s="9" t="s">
        <v>212</v>
      </c>
      <c r="F5500" s="9" t="s">
        <v>188</v>
      </c>
      <c r="G5500" s="9" t="s">
        <v>213</v>
      </c>
      <c r="H5500" s="9" t="s">
        <v>167</v>
      </c>
      <c r="I5500" s="9" t="s">
        <v>362</v>
      </c>
      <c r="J5500" s="9" t="s">
        <v>9219</v>
      </c>
      <c r="K5500" s="9" t="s">
        <v>246</v>
      </c>
      <c r="L5500" s="9" t="s">
        <v>216</v>
      </c>
      <c r="M5500" s="9" t="s">
        <v>2324</v>
      </c>
      <c r="N5500" s="9" t="s">
        <v>196</v>
      </c>
      <c r="O5500" s="9" t="s">
        <v>176</v>
      </c>
      <c r="P5500" s="9" t="s">
        <v>330</v>
      </c>
      <c r="Q5500" s="9" t="s">
        <v>219</v>
      </c>
      <c r="R5500" s="9">
        <v>0</v>
      </c>
      <c r="S5500" s="9">
        <v>45</v>
      </c>
      <c r="T5500" s="9" t="s">
        <v>229</v>
      </c>
      <c r="U5500" s="9" t="s">
        <v>248</v>
      </c>
      <c r="X5500" s="9">
        <f>INDEX(SLA_Policy!$D$2:$D$5,MATCH(F5500,SLA_Policy!$A$2:$A$5,0))</f>
        <v>72</v>
      </c>
      <c r="Y5500" s="9" t="str">
        <f>IF(E5500="Cancelled","Excluded",IF(D5500="",IF((SLA_Policy!$B$8-B5500)*24&gt;X5500,"Open - Breached","Open - On Track"),IF((D5500-B5500)*24&lt;=X5500,"Met","Breached")))</f>
        <v>Met</v>
      </c>
    </row>
    <row r="5501" spans="1:25" x14ac:dyDescent="0.25">
      <c r="A5501" s="9" t="s">
        <v>9220</v>
      </c>
      <c r="B5501" s="23">
        <v>46090.402083333298</v>
      </c>
      <c r="E5501" s="9" t="s">
        <v>649</v>
      </c>
      <c r="F5501" s="9" t="s">
        <v>188</v>
      </c>
      <c r="G5501" s="9" t="s">
        <v>213</v>
      </c>
      <c r="H5501" s="9" t="s">
        <v>88</v>
      </c>
      <c r="I5501" s="9" t="s">
        <v>92</v>
      </c>
      <c r="J5501" s="9" t="s">
        <v>9160</v>
      </c>
      <c r="K5501" s="9" t="s">
        <v>246</v>
      </c>
      <c r="L5501" s="9" t="s">
        <v>351</v>
      </c>
      <c r="M5501" s="9" t="s">
        <v>436</v>
      </c>
      <c r="N5501" s="9" t="s">
        <v>196</v>
      </c>
      <c r="O5501" s="9" t="s">
        <v>178</v>
      </c>
      <c r="P5501" s="9" t="s">
        <v>321</v>
      </c>
      <c r="Q5501" s="9" t="s">
        <v>219</v>
      </c>
      <c r="R5501" s="9">
        <v>0</v>
      </c>
      <c r="S5501" s="9">
        <v>3</v>
      </c>
      <c r="T5501" s="9" t="s">
        <v>136</v>
      </c>
      <c r="V5501" s="9" t="s">
        <v>144</v>
      </c>
      <c r="X5501" s="9">
        <f>INDEX(SLA_Policy!$D$2:$D$5,MATCH(F5501,SLA_Policy!$A$2:$A$5,0))</f>
        <v>72</v>
      </c>
      <c r="Y5501" s="9" t="str">
        <f>IF(E5501="Cancelled","Excluded",IF(D5501="",IF((SLA_Policy!$B$8-B5501)*24&gt;X5501,"Open - Breached","Open - On Track"),IF((D5501-B5501)*24&lt;=X5501,"Met","Breached")))</f>
        <v>Excluded</v>
      </c>
    </row>
    <row r="5502" spans="1:25" x14ac:dyDescent="0.25">
      <c r="A5502" s="9" t="s">
        <v>9221</v>
      </c>
      <c r="B5502" s="23">
        <v>46090.404166666704</v>
      </c>
      <c r="C5502" s="23">
        <v>46090.488194444399</v>
      </c>
      <c r="D5502" s="23">
        <v>46090.647916666698</v>
      </c>
      <c r="E5502" s="9" t="s">
        <v>212</v>
      </c>
      <c r="F5502" s="9" t="s">
        <v>188</v>
      </c>
      <c r="G5502" s="9" t="s">
        <v>213</v>
      </c>
      <c r="H5502" s="9" t="s">
        <v>88</v>
      </c>
      <c r="I5502" s="9" t="s">
        <v>92</v>
      </c>
      <c r="J5502" s="9" t="s">
        <v>9160</v>
      </c>
      <c r="K5502" s="9" t="s">
        <v>215</v>
      </c>
      <c r="L5502" s="9" t="s">
        <v>282</v>
      </c>
      <c r="M5502" s="9" t="s">
        <v>5053</v>
      </c>
      <c r="N5502" s="9" t="s">
        <v>197</v>
      </c>
      <c r="O5502" s="9" t="s">
        <v>116</v>
      </c>
      <c r="P5502" s="9" t="s">
        <v>218</v>
      </c>
      <c r="Q5502" s="9" t="s">
        <v>219</v>
      </c>
      <c r="R5502" s="9">
        <v>0</v>
      </c>
      <c r="S5502" s="9">
        <v>39</v>
      </c>
      <c r="T5502" s="9" t="s">
        <v>220</v>
      </c>
      <c r="U5502" s="9" t="s">
        <v>140</v>
      </c>
      <c r="V5502" s="9" t="s">
        <v>144</v>
      </c>
      <c r="X5502" s="9">
        <f>INDEX(SLA_Policy!$D$2:$D$5,MATCH(F5502,SLA_Policy!$A$2:$A$5,0))</f>
        <v>72</v>
      </c>
      <c r="Y5502" s="9" t="str">
        <f>IF(E5502="Cancelled","Excluded",IF(D5502="",IF((SLA_Policy!$B$8-B5502)*24&gt;X5502,"Open - Breached","Open - On Track"),IF((D5502-B5502)*24&lt;=X5502,"Met","Breached")))</f>
        <v>Met</v>
      </c>
    </row>
    <row r="5503" spans="1:25" x14ac:dyDescent="0.25">
      <c r="A5503" s="9" t="s">
        <v>9222</v>
      </c>
      <c r="B5503" s="23">
        <v>46090.405555555597</v>
      </c>
      <c r="C5503" s="23">
        <v>46090.411111111098</v>
      </c>
      <c r="D5503" s="23">
        <v>46090.4465277778</v>
      </c>
      <c r="E5503" s="9" t="s">
        <v>212</v>
      </c>
      <c r="F5503" s="9" t="s">
        <v>188</v>
      </c>
      <c r="G5503" s="9" t="s">
        <v>213</v>
      </c>
      <c r="H5503" s="9" t="s">
        <v>161</v>
      </c>
      <c r="I5503" s="9" t="s">
        <v>454</v>
      </c>
      <c r="J5503" s="9" t="s">
        <v>455</v>
      </c>
      <c r="K5503" s="9" t="s">
        <v>239</v>
      </c>
      <c r="L5503" s="9" t="s">
        <v>226</v>
      </c>
      <c r="M5503" s="9" t="s">
        <v>7035</v>
      </c>
      <c r="N5503" s="9" t="s">
        <v>198</v>
      </c>
      <c r="O5503" s="9" t="s">
        <v>116</v>
      </c>
      <c r="P5503" s="9" t="s">
        <v>258</v>
      </c>
      <c r="Q5503" s="9" t="s">
        <v>219</v>
      </c>
      <c r="R5503" s="9">
        <v>0</v>
      </c>
      <c r="S5503" s="9">
        <v>6</v>
      </c>
      <c r="U5503" s="9" t="s">
        <v>221</v>
      </c>
      <c r="X5503" s="9">
        <f>INDEX(SLA_Policy!$D$2:$D$5,MATCH(F5503,SLA_Policy!$A$2:$A$5,0))</f>
        <v>72</v>
      </c>
      <c r="Y5503" s="9" t="str">
        <f>IF(E5503="Cancelled","Excluded",IF(D5503="",IF((SLA_Policy!$B$8-B5503)*24&gt;X5503,"Open - Breached","Open - On Track"),IF((D5503-B5503)*24&lt;=X5503,"Met","Breached")))</f>
        <v>Met</v>
      </c>
    </row>
    <row r="5504" spans="1:25" x14ac:dyDescent="0.25">
      <c r="A5504" s="9" t="s">
        <v>9223</v>
      </c>
      <c r="B5504" s="23">
        <v>46090.409027777801</v>
      </c>
      <c r="C5504" s="23">
        <v>46090.420833333301</v>
      </c>
      <c r="D5504" s="23">
        <v>46090.636111111096</v>
      </c>
      <c r="E5504" s="9" t="s">
        <v>212</v>
      </c>
      <c r="F5504" s="9" t="s">
        <v>188</v>
      </c>
      <c r="G5504" s="9" t="s">
        <v>213</v>
      </c>
      <c r="H5504" s="9" t="s">
        <v>88</v>
      </c>
      <c r="I5504" s="9" t="s">
        <v>92</v>
      </c>
      <c r="J5504" s="9" t="s">
        <v>9192</v>
      </c>
      <c r="K5504" s="9" t="s">
        <v>215</v>
      </c>
      <c r="L5504" s="9" t="s">
        <v>293</v>
      </c>
      <c r="M5504" s="9" t="s">
        <v>2329</v>
      </c>
      <c r="N5504" s="9" t="s">
        <v>198</v>
      </c>
      <c r="O5504" s="9" t="s">
        <v>178</v>
      </c>
      <c r="P5504" s="9" t="s">
        <v>321</v>
      </c>
      <c r="Q5504" s="9" t="s">
        <v>219</v>
      </c>
      <c r="R5504" s="9">
        <v>0</v>
      </c>
      <c r="S5504" s="9">
        <v>45</v>
      </c>
      <c r="T5504" s="9" t="s">
        <v>322</v>
      </c>
      <c r="U5504" s="9" t="s">
        <v>140</v>
      </c>
      <c r="V5504" s="9" t="s">
        <v>144</v>
      </c>
      <c r="W5504" s="9">
        <v>5</v>
      </c>
      <c r="X5504" s="9">
        <f>INDEX(SLA_Policy!$D$2:$D$5,MATCH(F5504,SLA_Policy!$A$2:$A$5,0))</f>
        <v>72</v>
      </c>
      <c r="Y5504" s="9" t="str">
        <f>IF(E5504="Cancelled","Excluded",IF(D5504="",IF((SLA_Policy!$B$8-B5504)*24&gt;X5504,"Open - Breached","Open - On Track"),IF((D5504-B5504)*24&lt;=X5504,"Met","Breached")))</f>
        <v>Met</v>
      </c>
    </row>
    <row r="5505" spans="1:25" x14ac:dyDescent="0.25">
      <c r="A5505" s="9" t="s">
        <v>9224</v>
      </c>
      <c r="B5505" s="23">
        <v>46090.411111111098</v>
      </c>
      <c r="C5505" s="23">
        <v>46090.417361111096</v>
      </c>
      <c r="D5505" s="23">
        <v>46090.677083333299</v>
      </c>
      <c r="E5505" s="9" t="s">
        <v>212</v>
      </c>
      <c r="F5505" s="9" t="s">
        <v>188</v>
      </c>
      <c r="G5505" s="9" t="s">
        <v>213</v>
      </c>
      <c r="H5505" s="9" t="s">
        <v>88</v>
      </c>
      <c r="I5505" s="9" t="s">
        <v>92</v>
      </c>
      <c r="J5505" s="9" t="s">
        <v>9164</v>
      </c>
      <c r="K5505" s="9" t="s">
        <v>262</v>
      </c>
      <c r="L5505" s="9" t="s">
        <v>216</v>
      </c>
      <c r="M5505" s="9" t="s">
        <v>4554</v>
      </c>
      <c r="N5505" s="9" t="s">
        <v>199</v>
      </c>
      <c r="O5505" s="9" t="s">
        <v>178</v>
      </c>
      <c r="P5505" s="9" t="s">
        <v>360</v>
      </c>
      <c r="Q5505" s="9" t="s">
        <v>219</v>
      </c>
      <c r="R5505" s="9">
        <v>0</v>
      </c>
      <c r="S5505" s="9">
        <v>33</v>
      </c>
      <c r="T5505" s="9" t="s">
        <v>322</v>
      </c>
      <c r="U5505" s="9" t="s">
        <v>140</v>
      </c>
      <c r="V5505" s="9" t="s">
        <v>144</v>
      </c>
      <c r="W5505" s="9">
        <v>5</v>
      </c>
      <c r="X5505" s="9">
        <f>INDEX(SLA_Policy!$D$2:$D$5,MATCH(F5505,SLA_Policy!$A$2:$A$5,0))</f>
        <v>72</v>
      </c>
      <c r="Y5505" s="9" t="str">
        <f>IF(E5505="Cancelled","Excluded",IF(D5505="",IF((SLA_Policy!$B$8-B5505)*24&gt;X5505,"Open - Breached","Open - On Track"),IF((D5505-B5505)*24&lt;=X5505,"Met","Breached")))</f>
        <v>Met</v>
      </c>
    </row>
    <row r="5506" spans="1:25" x14ac:dyDescent="0.25">
      <c r="A5506" s="9" t="s">
        <v>9225</v>
      </c>
      <c r="B5506" s="23">
        <v>46090.412499999999</v>
      </c>
      <c r="C5506" s="23">
        <v>46090.482638888898</v>
      </c>
      <c r="D5506" s="23">
        <v>46091.391666666699</v>
      </c>
      <c r="E5506" s="9" t="s">
        <v>212</v>
      </c>
      <c r="F5506" s="9" t="s">
        <v>188</v>
      </c>
      <c r="G5506" s="9" t="s">
        <v>213</v>
      </c>
      <c r="H5506" s="9" t="s">
        <v>88</v>
      </c>
      <c r="I5506" s="9" t="s">
        <v>92</v>
      </c>
      <c r="J5506" s="9" t="s">
        <v>9160</v>
      </c>
      <c r="K5506" s="9" t="s">
        <v>225</v>
      </c>
      <c r="L5506" s="9" t="s">
        <v>104</v>
      </c>
      <c r="M5506" s="9" t="s">
        <v>1705</v>
      </c>
      <c r="N5506" s="9" t="s">
        <v>196</v>
      </c>
      <c r="O5506" s="9" t="s">
        <v>178</v>
      </c>
      <c r="P5506" s="9" t="s">
        <v>321</v>
      </c>
      <c r="Q5506" s="9" t="s">
        <v>219</v>
      </c>
      <c r="R5506" s="9">
        <v>0</v>
      </c>
      <c r="S5506" s="9">
        <v>28</v>
      </c>
      <c r="T5506" s="9" t="s">
        <v>136</v>
      </c>
      <c r="U5506" s="9" t="s">
        <v>140</v>
      </c>
      <c r="V5506" s="9" t="s">
        <v>144</v>
      </c>
      <c r="X5506" s="9">
        <f>INDEX(SLA_Policy!$D$2:$D$5,MATCH(F5506,SLA_Policy!$A$2:$A$5,0))</f>
        <v>72</v>
      </c>
      <c r="Y5506" s="9" t="str">
        <f>IF(E5506="Cancelled","Excluded",IF(D5506="",IF((SLA_Policy!$B$8-B5506)*24&gt;X5506,"Open - Breached","Open - On Track"),IF((D5506-B5506)*24&lt;=X5506,"Met","Breached")))</f>
        <v>Met</v>
      </c>
    </row>
    <row r="5507" spans="1:25" x14ac:dyDescent="0.25">
      <c r="A5507" s="9" t="s">
        <v>9226</v>
      </c>
      <c r="B5507" s="23">
        <v>46090.413888888899</v>
      </c>
      <c r="C5507" s="23">
        <v>46090.436111111099</v>
      </c>
      <c r="D5507" s="23">
        <v>46094.366666666698</v>
      </c>
      <c r="E5507" s="9" t="s">
        <v>212</v>
      </c>
      <c r="F5507" s="9" t="s">
        <v>189</v>
      </c>
      <c r="G5507" s="9" t="s">
        <v>213</v>
      </c>
      <c r="H5507" s="9" t="s">
        <v>88</v>
      </c>
      <c r="I5507" s="9" t="s">
        <v>92</v>
      </c>
      <c r="J5507" s="9" t="s">
        <v>9167</v>
      </c>
      <c r="K5507" s="9" t="s">
        <v>246</v>
      </c>
      <c r="L5507" s="9" t="s">
        <v>270</v>
      </c>
      <c r="M5507" s="9" t="s">
        <v>1711</v>
      </c>
      <c r="N5507" s="9" t="s">
        <v>199</v>
      </c>
      <c r="O5507" s="9" t="s">
        <v>178</v>
      </c>
      <c r="P5507" s="9" t="s">
        <v>321</v>
      </c>
      <c r="Q5507" s="9" t="s">
        <v>219</v>
      </c>
      <c r="R5507" s="9">
        <v>2</v>
      </c>
      <c r="S5507" s="9">
        <v>82</v>
      </c>
      <c r="T5507" s="9" t="s">
        <v>136</v>
      </c>
      <c r="U5507" s="9" t="s">
        <v>140</v>
      </c>
      <c r="V5507" s="9" t="s">
        <v>144</v>
      </c>
      <c r="X5507" s="9">
        <f>INDEX(SLA_Policy!$D$2:$D$5,MATCH(F5507,SLA_Policy!$A$2:$A$5,0))</f>
        <v>120</v>
      </c>
      <c r="Y5507" s="9" t="str">
        <f>IF(E5507="Cancelled","Excluded",IF(D5507="",IF((SLA_Policy!$B$8-B5507)*24&gt;X5507,"Open - Breached","Open - On Track"),IF((D5507-B5507)*24&lt;=X5507,"Met","Breached")))</f>
        <v>Met</v>
      </c>
    </row>
    <row r="5508" spans="1:25" x14ac:dyDescent="0.25">
      <c r="A5508" s="9" t="s">
        <v>9227</v>
      </c>
      <c r="B5508" s="23">
        <v>46090.414583333302</v>
      </c>
      <c r="C5508" s="23">
        <v>46090.416666666701</v>
      </c>
      <c r="D5508" s="23">
        <v>46091.376388888901</v>
      </c>
      <c r="E5508" s="9" t="s">
        <v>212</v>
      </c>
      <c r="F5508" s="9" t="s">
        <v>188</v>
      </c>
      <c r="G5508" s="9" t="s">
        <v>213</v>
      </c>
      <c r="H5508" s="9" t="s">
        <v>88</v>
      </c>
      <c r="I5508" s="9" t="s">
        <v>92</v>
      </c>
      <c r="J5508" s="9" t="s">
        <v>9192</v>
      </c>
      <c r="K5508" s="9" t="s">
        <v>215</v>
      </c>
      <c r="L5508" s="9" t="s">
        <v>311</v>
      </c>
      <c r="M5508" s="9" t="s">
        <v>538</v>
      </c>
      <c r="N5508" s="9" t="s">
        <v>198</v>
      </c>
      <c r="O5508" s="9" t="s">
        <v>178</v>
      </c>
      <c r="P5508" s="9" t="s">
        <v>360</v>
      </c>
      <c r="Q5508" s="9" t="s">
        <v>219</v>
      </c>
      <c r="R5508" s="9">
        <v>0</v>
      </c>
      <c r="S5508" s="9">
        <v>14</v>
      </c>
      <c r="T5508" s="9" t="s">
        <v>136</v>
      </c>
      <c r="U5508" s="9" t="s">
        <v>140</v>
      </c>
      <c r="V5508" s="9" t="s">
        <v>144</v>
      </c>
      <c r="X5508" s="9">
        <f>INDEX(SLA_Policy!$D$2:$D$5,MATCH(F5508,SLA_Policy!$A$2:$A$5,0))</f>
        <v>72</v>
      </c>
      <c r="Y5508" s="9" t="str">
        <f>IF(E5508="Cancelled","Excluded",IF(D5508="",IF((SLA_Policy!$B$8-B5508)*24&gt;X5508,"Open - Breached","Open - On Track"),IF((D5508-B5508)*24&lt;=X5508,"Met","Breached")))</f>
        <v>Met</v>
      </c>
    </row>
    <row r="5509" spans="1:25" x14ac:dyDescent="0.25">
      <c r="A5509" s="9" t="s">
        <v>9228</v>
      </c>
      <c r="B5509" s="23">
        <v>46090.414583333302</v>
      </c>
      <c r="C5509" s="23">
        <v>46090.429861111101</v>
      </c>
      <c r="D5509" s="23">
        <v>46091.411111111098</v>
      </c>
      <c r="E5509" s="9" t="s">
        <v>212</v>
      </c>
      <c r="F5509" s="9" t="s">
        <v>188</v>
      </c>
      <c r="G5509" s="9" t="s">
        <v>213</v>
      </c>
      <c r="H5509" s="9" t="s">
        <v>88</v>
      </c>
      <c r="I5509" s="9" t="s">
        <v>92</v>
      </c>
      <c r="J5509" s="9" t="s">
        <v>9171</v>
      </c>
      <c r="K5509" s="9" t="s">
        <v>246</v>
      </c>
      <c r="L5509" s="9" t="s">
        <v>226</v>
      </c>
      <c r="M5509" s="9" t="s">
        <v>3139</v>
      </c>
      <c r="N5509" s="9" t="s">
        <v>196</v>
      </c>
      <c r="O5509" s="9" t="s">
        <v>178</v>
      </c>
      <c r="P5509" s="9" t="s">
        <v>414</v>
      </c>
      <c r="Q5509" s="9" t="s">
        <v>273</v>
      </c>
      <c r="R5509" s="9">
        <v>0</v>
      </c>
      <c r="S5509" s="9">
        <v>44</v>
      </c>
      <c r="T5509" s="9" t="s">
        <v>322</v>
      </c>
      <c r="U5509" s="9" t="s">
        <v>140</v>
      </c>
      <c r="V5509" s="9" t="s">
        <v>144</v>
      </c>
      <c r="W5509" s="9">
        <v>5</v>
      </c>
      <c r="X5509" s="9">
        <f>INDEX(SLA_Policy!$D$2:$D$5,MATCH(F5509,SLA_Policy!$A$2:$A$5,0))</f>
        <v>72</v>
      </c>
      <c r="Y5509" s="9" t="str">
        <f>IF(E5509="Cancelled","Excluded",IF(D5509="",IF((SLA_Policy!$B$8-B5509)*24&gt;X5509,"Open - Breached","Open - On Track"),IF((D5509-B5509)*24&lt;=X5509,"Met","Breached")))</f>
        <v>Met</v>
      </c>
    </row>
    <row r="5510" spans="1:25" x14ac:dyDescent="0.25">
      <c r="A5510" s="9" t="s">
        <v>9229</v>
      </c>
      <c r="B5510" s="23">
        <v>46090.414583333302</v>
      </c>
      <c r="C5510" s="23">
        <v>46090.436111111099</v>
      </c>
      <c r="D5510" s="23">
        <v>46091.362500000003</v>
      </c>
      <c r="E5510" s="9" t="s">
        <v>212</v>
      </c>
      <c r="F5510" s="9" t="s">
        <v>188</v>
      </c>
      <c r="G5510" s="9" t="s">
        <v>213</v>
      </c>
      <c r="H5510" s="9" t="s">
        <v>88</v>
      </c>
      <c r="I5510" s="9" t="s">
        <v>92</v>
      </c>
      <c r="J5510" s="9" t="s">
        <v>9171</v>
      </c>
      <c r="K5510" s="9" t="s">
        <v>262</v>
      </c>
      <c r="L5510" s="9" t="s">
        <v>293</v>
      </c>
      <c r="M5510" s="9" t="s">
        <v>3197</v>
      </c>
      <c r="N5510" s="9" t="s">
        <v>197</v>
      </c>
      <c r="O5510" s="9" t="s">
        <v>178</v>
      </c>
      <c r="P5510" s="9" t="s">
        <v>360</v>
      </c>
      <c r="Q5510" s="9" t="s">
        <v>219</v>
      </c>
      <c r="R5510" s="9">
        <v>0</v>
      </c>
      <c r="S5510" s="9">
        <v>33</v>
      </c>
      <c r="T5510" s="9" t="s">
        <v>136</v>
      </c>
      <c r="U5510" s="9" t="s">
        <v>140</v>
      </c>
      <c r="V5510" s="9" t="s">
        <v>144</v>
      </c>
      <c r="X5510" s="9">
        <f>INDEX(SLA_Policy!$D$2:$D$5,MATCH(F5510,SLA_Policy!$A$2:$A$5,0))</f>
        <v>72</v>
      </c>
      <c r="Y5510" s="9" t="str">
        <f>IF(E5510="Cancelled","Excluded",IF(D5510="",IF((SLA_Policy!$B$8-B5510)*24&gt;X5510,"Open - Breached","Open - On Track"),IF((D5510-B5510)*24&lt;=X5510,"Met","Breached")))</f>
        <v>Met</v>
      </c>
    </row>
    <row r="5511" spans="1:25" x14ac:dyDescent="0.25">
      <c r="A5511" s="9" t="s">
        <v>9230</v>
      </c>
      <c r="B5511" s="23">
        <v>46090.418749999997</v>
      </c>
      <c r="C5511" s="23">
        <v>46090.4194444444</v>
      </c>
      <c r="D5511" s="23">
        <v>46091.474999999999</v>
      </c>
      <c r="E5511" s="9" t="s">
        <v>212</v>
      </c>
      <c r="F5511" s="9" t="s">
        <v>187</v>
      </c>
      <c r="G5511" s="9" t="s">
        <v>213</v>
      </c>
      <c r="H5511" s="9" t="s">
        <v>88</v>
      </c>
      <c r="I5511" s="9" t="s">
        <v>92</v>
      </c>
      <c r="J5511" s="9" t="s">
        <v>9164</v>
      </c>
      <c r="K5511" s="9" t="s">
        <v>215</v>
      </c>
      <c r="L5511" s="9" t="s">
        <v>216</v>
      </c>
      <c r="M5511" s="9" t="s">
        <v>5541</v>
      </c>
      <c r="N5511" s="9" t="s">
        <v>198</v>
      </c>
      <c r="O5511" s="9" t="s">
        <v>178</v>
      </c>
      <c r="P5511" s="9" t="s">
        <v>360</v>
      </c>
      <c r="Q5511" s="9" t="s">
        <v>273</v>
      </c>
      <c r="R5511" s="9">
        <v>1</v>
      </c>
      <c r="S5511" s="9">
        <v>39</v>
      </c>
      <c r="T5511" s="9" t="s">
        <v>136</v>
      </c>
      <c r="U5511" s="9" t="s">
        <v>140</v>
      </c>
      <c r="V5511" s="9" t="s">
        <v>144</v>
      </c>
      <c r="X5511" s="9">
        <f>INDEX(SLA_Policy!$D$2:$D$5,MATCH(F5511,SLA_Policy!$A$2:$A$5,0))</f>
        <v>8</v>
      </c>
      <c r="Y5511" s="9" t="str">
        <f>IF(E5511="Cancelled","Excluded",IF(D5511="",IF((SLA_Policy!$B$8-B5511)*24&gt;X5511,"Open - Breached","Open - On Track"),IF((D5511-B5511)*24&lt;=X5511,"Met","Breached")))</f>
        <v>Breached</v>
      </c>
    </row>
    <row r="5512" spans="1:25" x14ac:dyDescent="0.25">
      <c r="A5512" s="9" t="s">
        <v>9231</v>
      </c>
      <c r="B5512" s="23">
        <v>46090.4194444444</v>
      </c>
      <c r="C5512" s="23">
        <v>46090.420833333301</v>
      </c>
      <c r="D5512" s="23">
        <v>46092.358333333301</v>
      </c>
      <c r="E5512" s="9" t="s">
        <v>212</v>
      </c>
      <c r="F5512" s="9" t="s">
        <v>188</v>
      </c>
      <c r="G5512" s="9" t="s">
        <v>213</v>
      </c>
      <c r="H5512" s="9" t="s">
        <v>88</v>
      </c>
      <c r="I5512" s="9" t="s">
        <v>92</v>
      </c>
      <c r="J5512" s="9" t="s">
        <v>9160</v>
      </c>
      <c r="K5512" s="9" t="s">
        <v>215</v>
      </c>
      <c r="L5512" s="9" t="s">
        <v>311</v>
      </c>
      <c r="M5512" s="9" t="s">
        <v>1126</v>
      </c>
      <c r="N5512" s="9" t="s">
        <v>199</v>
      </c>
      <c r="O5512" s="9" t="s">
        <v>178</v>
      </c>
      <c r="P5512" s="9" t="s">
        <v>414</v>
      </c>
      <c r="Q5512" s="9" t="s">
        <v>219</v>
      </c>
      <c r="R5512" s="9">
        <v>0</v>
      </c>
      <c r="S5512" s="9">
        <v>20</v>
      </c>
      <c r="T5512" s="9" t="s">
        <v>136</v>
      </c>
      <c r="U5512" s="9" t="s">
        <v>140</v>
      </c>
      <c r="V5512" s="9" t="s">
        <v>144</v>
      </c>
      <c r="X5512" s="9">
        <f>INDEX(SLA_Policy!$D$2:$D$5,MATCH(F5512,SLA_Policy!$A$2:$A$5,0))</f>
        <v>72</v>
      </c>
      <c r="Y5512" s="9" t="str">
        <f>IF(E5512="Cancelled","Excluded",IF(D5512="",IF((SLA_Policy!$B$8-B5512)*24&gt;X5512,"Open - Breached","Open - On Track"),IF((D5512-B5512)*24&lt;=X5512,"Met","Breached")))</f>
        <v>Met</v>
      </c>
    </row>
    <row r="5513" spans="1:25" x14ac:dyDescent="0.25">
      <c r="A5513" s="9" t="s">
        <v>9232</v>
      </c>
      <c r="B5513" s="23">
        <v>46090.421527777798</v>
      </c>
      <c r="C5513" s="23">
        <v>46090.425000000003</v>
      </c>
      <c r="D5513" s="23">
        <v>46091.334027777797</v>
      </c>
      <c r="E5513" s="9" t="s">
        <v>212</v>
      </c>
      <c r="F5513" s="9" t="s">
        <v>188</v>
      </c>
      <c r="G5513" s="9" t="s">
        <v>213</v>
      </c>
      <c r="H5513" s="9" t="s">
        <v>88</v>
      </c>
      <c r="I5513" s="9" t="s">
        <v>92</v>
      </c>
      <c r="J5513" s="9" t="s">
        <v>9167</v>
      </c>
      <c r="K5513" s="9" t="s">
        <v>246</v>
      </c>
      <c r="L5513" s="9" t="s">
        <v>293</v>
      </c>
      <c r="M5513" s="9" t="s">
        <v>9233</v>
      </c>
      <c r="N5513" s="9" t="s">
        <v>198</v>
      </c>
      <c r="O5513" s="9" t="s">
        <v>178</v>
      </c>
      <c r="P5513" s="9" t="s">
        <v>360</v>
      </c>
      <c r="Q5513" s="9" t="s">
        <v>219</v>
      </c>
      <c r="R5513" s="9">
        <v>0</v>
      </c>
      <c r="S5513" s="9">
        <v>34</v>
      </c>
      <c r="T5513" s="9" t="s">
        <v>136</v>
      </c>
      <c r="U5513" s="9" t="s">
        <v>140</v>
      </c>
      <c r="V5513" s="9" t="s">
        <v>144</v>
      </c>
      <c r="W5513" s="9">
        <v>4</v>
      </c>
      <c r="X5513" s="9">
        <f>INDEX(SLA_Policy!$D$2:$D$5,MATCH(F5513,SLA_Policy!$A$2:$A$5,0))</f>
        <v>72</v>
      </c>
      <c r="Y5513" s="9" t="str">
        <f>IF(E5513="Cancelled","Excluded",IF(D5513="",IF((SLA_Policy!$B$8-B5513)*24&gt;X5513,"Open - Breached","Open - On Track"),IF((D5513-B5513)*24&lt;=X5513,"Met","Breached")))</f>
        <v>Met</v>
      </c>
    </row>
    <row r="5514" spans="1:25" x14ac:dyDescent="0.25">
      <c r="A5514" s="9" t="s">
        <v>9234</v>
      </c>
      <c r="B5514" s="23">
        <v>46090.4243055556</v>
      </c>
      <c r="C5514" s="23">
        <v>46090.441666666702</v>
      </c>
      <c r="D5514" s="23">
        <v>46090.708333333299</v>
      </c>
      <c r="E5514" s="9" t="s">
        <v>212</v>
      </c>
      <c r="F5514" s="9" t="s">
        <v>188</v>
      </c>
      <c r="G5514" s="9" t="s">
        <v>213</v>
      </c>
      <c r="H5514" s="9" t="s">
        <v>88</v>
      </c>
      <c r="I5514" s="9" t="s">
        <v>92</v>
      </c>
      <c r="J5514" s="9" t="s">
        <v>9164</v>
      </c>
      <c r="K5514" s="9" t="s">
        <v>303</v>
      </c>
      <c r="L5514" s="9" t="s">
        <v>311</v>
      </c>
      <c r="M5514" s="9" t="s">
        <v>496</v>
      </c>
      <c r="N5514" s="9" t="s">
        <v>198</v>
      </c>
      <c r="O5514" s="9" t="s">
        <v>178</v>
      </c>
      <c r="P5514" s="9" t="s">
        <v>414</v>
      </c>
      <c r="Q5514" s="9" t="s">
        <v>273</v>
      </c>
      <c r="R5514" s="9">
        <v>0</v>
      </c>
      <c r="S5514" s="9">
        <v>37</v>
      </c>
      <c r="T5514" s="9" t="s">
        <v>136</v>
      </c>
      <c r="U5514" s="9" t="s">
        <v>140</v>
      </c>
      <c r="V5514" s="9" t="s">
        <v>144</v>
      </c>
      <c r="W5514" s="9">
        <v>4</v>
      </c>
      <c r="X5514" s="9">
        <f>INDEX(SLA_Policy!$D$2:$D$5,MATCH(F5514,SLA_Policy!$A$2:$A$5,0))</f>
        <v>72</v>
      </c>
      <c r="Y5514" s="9" t="str">
        <f>IF(E5514="Cancelled","Excluded",IF(D5514="",IF((SLA_Policy!$B$8-B5514)*24&gt;X5514,"Open - Breached","Open - On Track"),IF((D5514-B5514)*24&lt;=X5514,"Met","Breached")))</f>
        <v>Met</v>
      </c>
    </row>
    <row r="5515" spans="1:25" x14ac:dyDescent="0.25">
      <c r="A5515" s="9" t="s">
        <v>9235</v>
      </c>
      <c r="B5515" s="23">
        <v>46090.425694444399</v>
      </c>
      <c r="C5515" s="23">
        <v>46090.429861111101</v>
      </c>
      <c r="D5515" s="23">
        <v>46090.503472222197</v>
      </c>
      <c r="E5515" s="9" t="s">
        <v>212</v>
      </c>
      <c r="F5515" s="9" t="s">
        <v>188</v>
      </c>
      <c r="G5515" s="9" t="s">
        <v>213</v>
      </c>
      <c r="H5515" s="9" t="s">
        <v>88</v>
      </c>
      <c r="I5515" s="9" t="s">
        <v>92</v>
      </c>
      <c r="J5515" s="9" t="s">
        <v>9171</v>
      </c>
      <c r="K5515" s="9" t="s">
        <v>246</v>
      </c>
      <c r="L5515" s="9" t="s">
        <v>311</v>
      </c>
      <c r="M5515" s="9" t="s">
        <v>1152</v>
      </c>
      <c r="N5515" s="9" t="s">
        <v>199</v>
      </c>
      <c r="O5515" s="9" t="s">
        <v>116</v>
      </c>
      <c r="P5515" s="9" t="s">
        <v>342</v>
      </c>
      <c r="Q5515" s="9" t="s">
        <v>219</v>
      </c>
      <c r="R5515" s="9">
        <v>0</v>
      </c>
      <c r="S5515" s="9">
        <v>25</v>
      </c>
      <c r="T5515" s="9" t="s">
        <v>136</v>
      </c>
      <c r="U5515" s="9" t="s">
        <v>140</v>
      </c>
      <c r="V5515" s="9" t="s">
        <v>144</v>
      </c>
      <c r="X5515" s="9">
        <f>INDEX(SLA_Policy!$D$2:$D$5,MATCH(F5515,SLA_Policy!$A$2:$A$5,0))</f>
        <v>72</v>
      </c>
      <c r="Y5515" s="9" t="str">
        <f>IF(E5515="Cancelled","Excluded",IF(D5515="",IF((SLA_Policy!$B$8-B5515)*24&gt;X5515,"Open - Breached","Open - On Track"),IF((D5515-B5515)*24&lt;=X5515,"Met","Breached")))</f>
        <v>Met</v>
      </c>
    </row>
    <row r="5516" spans="1:25" x14ac:dyDescent="0.25">
      <c r="A5516" s="9" t="s">
        <v>9236</v>
      </c>
      <c r="B5516" s="23">
        <v>46090.429861111101</v>
      </c>
      <c r="C5516" s="23">
        <v>46090.481249999997</v>
      </c>
      <c r="D5516" s="23">
        <v>46090.734027777798</v>
      </c>
      <c r="E5516" s="9" t="s">
        <v>212</v>
      </c>
      <c r="F5516" s="9" t="s">
        <v>188</v>
      </c>
      <c r="G5516" s="9" t="s">
        <v>213</v>
      </c>
      <c r="H5516" s="9" t="s">
        <v>88</v>
      </c>
      <c r="I5516" s="9" t="s">
        <v>92</v>
      </c>
      <c r="J5516" s="9" t="s">
        <v>9160</v>
      </c>
      <c r="K5516" s="9" t="s">
        <v>239</v>
      </c>
      <c r="L5516" s="9" t="s">
        <v>216</v>
      </c>
      <c r="M5516" s="9" t="s">
        <v>1158</v>
      </c>
      <c r="N5516" s="9" t="s">
        <v>196</v>
      </c>
      <c r="O5516" s="9" t="s">
        <v>178</v>
      </c>
      <c r="P5516" s="9" t="s">
        <v>360</v>
      </c>
      <c r="Q5516" s="9" t="s">
        <v>219</v>
      </c>
      <c r="R5516" s="9">
        <v>1</v>
      </c>
      <c r="S5516" s="9">
        <v>46</v>
      </c>
      <c r="T5516" s="9" t="s">
        <v>136</v>
      </c>
      <c r="U5516" s="9" t="s">
        <v>140</v>
      </c>
      <c r="V5516" s="9" t="s">
        <v>144</v>
      </c>
      <c r="X5516" s="9">
        <f>INDEX(SLA_Policy!$D$2:$D$5,MATCH(F5516,SLA_Policy!$A$2:$A$5,0))</f>
        <v>72</v>
      </c>
      <c r="Y5516" s="9" t="str">
        <f>IF(E5516="Cancelled","Excluded",IF(D5516="",IF((SLA_Policy!$B$8-B5516)*24&gt;X5516,"Open - Breached","Open - On Track"),IF((D5516-B5516)*24&lt;=X5516,"Met","Breached")))</f>
        <v>Met</v>
      </c>
    </row>
    <row r="5517" spans="1:25" x14ac:dyDescent="0.25">
      <c r="A5517" s="9" t="s">
        <v>9237</v>
      </c>
      <c r="B5517" s="23">
        <v>46090.431944444397</v>
      </c>
      <c r="C5517" s="23">
        <v>46090.439583333296</v>
      </c>
      <c r="D5517" s="23">
        <v>46090.440972222197</v>
      </c>
      <c r="E5517" s="9" t="s">
        <v>212</v>
      </c>
      <c r="F5517" s="9" t="s">
        <v>188</v>
      </c>
      <c r="G5517" s="9" t="s">
        <v>213</v>
      </c>
      <c r="H5517" s="9" t="s">
        <v>161</v>
      </c>
      <c r="I5517" s="9" t="s">
        <v>389</v>
      </c>
      <c r="J5517" s="9" t="s">
        <v>1459</v>
      </c>
      <c r="K5517" s="9" t="s">
        <v>246</v>
      </c>
      <c r="L5517" s="9" t="s">
        <v>311</v>
      </c>
      <c r="M5517" s="9" t="s">
        <v>2613</v>
      </c>
      <c r="N5517" s="9" t="s">
        <v>200</v>
      </c>
      <c r="O5517" s="9" t="s">
        <v>116</v>
      </c>
      <c r="P5517" s="9" t="s">
        <v>551</v>
      </c>
      <c r="Q5517" s="9" t="s">
        <v>219</v>
      </c>
      <c r="R5517" s="9">
        <v>0</v>
      </c>
      <c r="S5517" s="9">
        <v>6</v>
      </c>
      <c r="U5517" s="9" t="s">
        <v>290</v>
      </c>
      <c r="X5517" s="9">
        <f>INDEX(SLA_Policy!$D$2:$D$5,MATCH(F5517,SLA_Policy!$A$2:$A$5,0))</f>
        <v>72</v>
      </c>
      <c r="Y5517" s="9" t="str">
        <f>IF(E5517="Cancelled","Excluded",IF(D5517="",IF((SLA_Policy!$B$8-B5517)*24&gt;X5517,"Open - Breached","Open - On Track"),IF((D5517-B5517)*24&lt;=X5517,"Met","Breached")))</f>
        <v>Met</v>
      </c>
    </row>
    <row r="5518" spans="1:25" x14ac:dyDescent="0.25">
      <c r="A5518" s="9" t="s">
        <v>9238</v>
      </c>
      <c r="B5518" s="23">
        <v>46090.434027777803</v>
      </c>
      <c r="C5518" s="23">
        <v>46090.484722222202</v>
      </c>
      <c r="D5518" s="23">
        <v>46091.710416666698</v>
      </c>
      <c r="E5518" s="9" t="s">
        <v>212</v>
      </c>
      <c r="F5518" s="9" t="s">
        <v>189</v>
      </c>
      <c r="G5518" s="9" t="s">
        <v>213</v>
      </c>
      <c r="H5518" s="9" t="s">
        <v>162</v>
      </c>
      <c r="I5518" s="9" t="s">
        <v>416</v>
      </c>
      <c r="J5518" s="9" t="s">
        <v>2956</v>
      </c>
      <c r="K5518" s="9" t="s">
        <v>246</v>
      </c>
      <c r="L5518" s="9" t="s">
        <v>216</v>
      </c>
      <c r="M5518" s="9" t="s">
        <v>3933</v>
      </c>
      <c r="N5518" s="9" t="s">
        <v>196</v>
      </c>
      <c r="O5518" s="9" t="s">
        <v>179</v>
      </c>
      <c r="P5518" s="9" t="s">
        <v>264</v>
      </c>
      <c r="Q5518" s="9" t="s">
        <v>273</v>
      </c>
      <c r="R5518" s="9">
        <v>0</v>
      </c>
      <c r="S5518" s="9">
        <v>17</v>
      </c>
      <c r="U5518" s="9" t="s">
        <v>290</v>
      </c>
      <c r="X5518" s="9">
        <f>INDEX(SLA_Policy!$D$2:$D$5,MATCH(F5518,SLA_Policy!$A$2:$A$5,0))</f>
        <v>120</v>
      </c>
      <c r="Y5518" s="9" t="str">
        <f>IF(E5518="Cancelled","Excluded",IF(D5518="",IF((SLA_Policy!$B$8-B5518)*24&gt;X5518,"Open - Breached","Open - On Track"),IF((D5518-B5518)*24&lt;=X5518,"Met","Breached")))</f>
        <v>Met</v>
      </c>
    </row>
    <row r="5519" spans="1:25" x14ac:dyDescent="0.25">
      <c r="A5519" s="9" t="s">
        <v>9239</v>
      </c>
      <c r="B5519" s="23">
        <v>46090.436111111099</v>
      </c>
      <c r="C5519" s="23">
        <v>46090.534722222197</v>
      </c>
      <c r="D5519" s="23">
        <v>46091.365277777797</v>
      </c>
      <c r="E5519" s="9" t="s">
        <v>212</v>
      </c>
      <c r="F5519" s="9" t="s">
        <v>188</v>
      </c>
      <c r="G5519" s="9" t="s">
        <v>213</v>
      </c>
      <c r="H5519" s="9" t="s">
        <v>88</v>
      </c>
      <c r="I5519" s="9" t="s">
        <v>92</v>
      </c>
      <c r="J5519" s="9" t="s">
        <v>9192</v>
      </c>
      <c r="K5519" s="9" t="s">
        <v>262</v>
      </c>
      <c r="L5519" s="9" t="s">
        <v>226</v>
      </c>
      <c r="M5519" s="9" t="s">
        <v>930</v>
      </c>
      <c r="N5519" s="9" t="s">
        <v>196</v>
      </c>
      <c r="O5519" s="9" t="s">
        <v>116</v>
      </c>
      <c r="P5519" s="9" t="s">
        <v>551</v>
      </c>
      <c r="Q5519" s="9" t="s">
        <v>219</v>
      </c>
      <c r="R5519" s="9">
        <v>0</v>
      </c>
      <c r="S5519" s="9">
        <v>28</v>
      </c>
      <c r="T5519" s="9" t="s">
        <v>136</v>
      </c>
      <c r="U5519" s="9" t="s">
        <v>140</v>
      </c>
      <c r="V5519" s="9" t="s">
        <v>144</v>
      </c>
      <c r="W5519" s="9">
        <v>3</v>
      </c>
      <c r="X5519" s="9">
        <f>INDEX(SLA_Policy!$D$2:$D$5,MATCH(F5519,SLA_Policy!$A$2:$A$5,0))</f>
        <v>72</v>
      </c>
      <c r="Y5519" s="9" t="str">
        <f>IF(E5519="Cancelled","Excluded",IF(D5519="",IF((SLA_Policy!$B$8-B5519)*24&gt;X5519,"Open - Breached","Open - On Track"),IF((D5519-B5519)*24&lt;=X5519,"Met","Breached")))</f>
        <v>Met</v>
      </c>
    </row>
    <row r="5520" spans="1:25" x14ac:dyDescent="0.25">
      <c r="A5520" s="9" t="s">
        <v>9240</v>
      </c>
      <c r="B5520" s="23">
        <v>46090.436111111099</v>
      </c>
      <c r="C5520" s="23">
        <v>46090.593055555597</v>
      </c>
      <c r="D5520" s="23">
        <v>46091.5756944444</v>
      </c>
      <c r="E5520" s="9" t="s">
        <v>212</v>
      </c>
      <c r="F5520" s="9" t="s">
        <v>188</v>
      </c>
      <c r="G5520" s="9" t="s">
        <v>213</v>
      </c>
      <c r="H5520" s="9" t="s">
        <v>88</v>
      </c>
      <c r="I5520" s="9" t="s">
        <v>92</v>
      </c>
      <c r="J5520" s="9" t="s">
        <v>9181</v>
      </c>
      <c r="K5520" s="9" t="s">
        <v>303</v>
      </c>
      <c r="L5520" s="9" t="s">
        <v>104</v>
      </c>
      <c r="M5520" s="9" t="s">
        <v>5165</v>
      </c>
      <c r="N5520" s="9" t="s">
        <v>197</v>
      </c>
      <c r="O5520" s="9" t="s">
        <v>178</v>
      </c>
      <c r="P5520" s="9" t="s">
        <v>414</v>
      </c>
      <c r="Q5520" s="9" t="s">
        <v>219</v>
      </c>
      <c r="R5520" s="9">
        <v>2</v>
      </c>
      <c r="S5520" s="9">
        <v>61</v>
      </c>
      <c r="T5520" s="9" t="s">
        <v>136</v>
      </c>
      <c r="U5520" s="9" t="s">
        <v>140</v>
      </c>
      <c r="V5520" s="9" t="s">
        <v>144</v>
      </c>
      <c r="X5520" s="9">
        <f>INDEX(SLA_Policy!$D$2:$D$5,MATCH(F5520,SLA_Policy!$A$2:$A$5,0))</f>
        <v>72</v>
      </c>
      <c r="Y5520" s="9" t="str">
        <f>IF(E5520="Cancelled","Excluded",IF(D5520="",IF((SLA_Policy!$B$8-B5520)*24&gt;X5520,"Open - Breached","Open - On Track"),IF((D5520-B5520)*24&lt;=X5520,"Met","Breached")))</f>
        <v>Met</v>
      </c>
    </row>
    <row r="5521" spans="1:25" x14ac:dyDescent="0.25">
      <c r="A5521" s="9" t="s">
        <v>9241</v>
      </c>
      <c r="B5521" s="23">
        <v>46090.436805555597</v>
      </c>
      <c r="C5521" s="23">
        <v>46090.5</v>
      </c>
      <c r="D5521" s="23">
        <v>46090.528472222199</v>
      </c>
      <c r="E5521" s="9" t="s">
        <v>212</v>
      </c>
      <c r="F5521" s="9" t="s">
        <v>188</v>
      </c>
      <c r="G5521" s="9" t="s">
        <v>213</v>
      </c>
      <c r="H5521" s="9" t="s">
        <v>166</v>
      </c>
      <c r="I5521" s="9" t="s">
        <v>286</v>
      </c>
      <c r="J5521" s="9" t="s">
        <v>6288</v>
      </c>
      <c r="K5521" s="9" t="s">
        <v>239</v>
      </c>
      <c r="L5521" s="9" t="s">
        <v>104</v>
      </c>
      <c r="M5521" s="9" t="s">
        <v>456</v>
      </c>
      <c r="N5521" s="9" t="s">
        <v>197</v>
      </c>
      <c r="O5521" s="9" t="s">
        <v>181</v>
      </c>
      <c r="P5521" s="9" t="s">
        <v>445</v>
      </c>
      <c r="Q5521" s="9" t="s">
        <v>219</v>
      </c>
      <c r="R5521" s="9">
        <v>0</v>
      </c>
      <c r="S5521" s="9">
        <v>5</v>
      </c>
      <c r="U5521" s="9" t="s">
        <v>266</v>
      </c>
      <c r="X5521" s="9">
        <f>INDEX(SLA_Policy!$D$2:$D$5,MATCH(F5521,SLA_Policy!$A$2:$A$5,0))</f>
        <v>72</v>
      </c>
      <c r="Y5521" s="9" t="str">
        <f>IF(E5521="Cancelled","Excluded",IF(D5521="",IF((SLA_Policy!$B$8-B5521)*24&gt;X5521,"Open - Breached","Open - On Track"),IF((D5521-B5521)*24&lt;=X5521,"Met","Breached")))</f>
        <v>Met</v>
      </c>
    </row>
    <row r="5522" spans="1:25" x14ac:dyDescent="0.25">
      <c r="A5522" s="9" t="s">
        <v>9242</v>
      </c>
      <c r="B5522" s="23">
        <v>46090.4375</v>
      </c>
      <c r="C5522" s="23">
        <v>46090.440277777801</v>
      </c>
      <c r="D5522" s="23">
        <v>46091.386805555601</v>
      </c>
      <c r="E5522" s="9" t="s">
        <v>212</v>
      </c>
      <c r="F5522" s="9" t="s">
        <v>188</v>
      </c>
      <c r="G5522" s="9" t="s">
        <v>213</v>
      </c>
      <c r="H5522" s="9" t="s">
        <v>88</v>
      </c>
      <c r="I5522" s="9" t="s">
        <v>92</v>
      </c>
      <c r="J5522" s="9" t="s">
        <v>9160</v>
      </c>
      <c r="K5522" s="9" t="s">
        <v>246</v>
      </c>
      <c r="L5522" s="9" t="s">
        <v>104</v>
      </c>
      <c r="M5522" s="9" t="s">
        <v>1272</v>
      </c>
      <c r="N5522" s="9" t="s">
        <v>198</v>
      </c>
      <c r="O5522" s="9" t="s">
        <v>116</v>
      </c>
      <c r="P5522" s="9" t="s">
        <v>342</v>
      </c>
      <c r="Q5522" s="9" t="s">
        <v>219</v>
      </c>
      <c r="R5522" s="9">
        <v>2</v>
      </c>
      <c r="S5522" s="9">
        <v>81</v>
      </c>
      <c r="T5522" s="9" t="s">
        <v>136</v>
      </c>
      <c r="U5522" s="9" t="s">
        <v>140</v>
      </c>
      <c r="V5522" s="9" t="s">
        <v>144</v>
      </c>
      <c r="X5522" s="9">
        <f>INDEX(SLA_Policy!$D$2:$D$5,MATCH(F5522,SLA_Policy!$A$2:$A$5,0))</f>
        <v>72</v>
      </c>
      <c r="Y5522" s="9" t="str">
        <f>IF(E5522="Cancelled","Excluded",IF(D5522="",IF((SLA_Policy!$B$8-B5522)*24&gt;X5522,"Open - Breached","Open - On Track"),IF((D5522-B5522)*24&lt;=X5522,"Met","Breached")))</f>
        <v>Met</v>
      </c>
    </row>
    <row r="5523" spans="1:25" x14ac:dyDescent="0.25">
      <c r="A5523" s="9" t="s">
        <v>9243</v>
      </c>
      <c r="B5523" s="23">
        <v>46090.438888888901</v>
      </c>
      <c r="C5523" s="23">
        <v>46090.445833333302</v>
      </c>
      <c r="D5523" s="23">
        <v>46090.554861111101</v>
      </c>
      <c r="E5523" s="9" t="s">
        <v>212</v>
      </c>
      <c r="F5523" s="9" t="s">
        <v>188</v>
      </c>
      <c r="G5523" s="9" t="s">
        <v>213</v>
      </c>
      <c r="H5523" s="9" t="s">
        <v>88</v>
      </c>
      <c r="I5523" s="9" t="s">
        <v>92</v>
      </c>
      <c r="J5523" s="9" t="s">
        <v>9192</v>
      </c>
      <c r="K5523" s="9" t="s">
        <v>215</v>
      </c>
      <c r="L5523" s="9" t="s">
        <v>216</v>
      </c>
      <c r="M5523" s="9" t="s">
        <v>556</v>
      </c>
      <c r="N5523" s="9" t="s">
        <v>199</v>
      </c>
      <c r="O5523" s="9" t="s">
        <v>178</v>
      </c>
      <c r="P5523" s="9" t="s">
        <v>414</v>
      </c>
      <c r="Q5523" s="9" t="s">
        <v>219</v>
      </c>
      <c r="R5523" s="9">
        <v>0</v>
      </c>
      <c r="S5523" s="9">
        <v>42</v>
      </c>
      <c r="T5523" s="9" t="s">
        <v>136</v>
      </c>
      <c r="U5523" s="9" t="s">
        <v>140</v>
      </c>
      <c r="V5523" s="9" t="s">
        <v>144</v>
      </c>
      <c r="W5523" s="9">
        <v>5</v>
      </c>
      <c r="X5523" s="9">
        <f>INDEX(SLA_Policy!$D$2:$D$5,MATCH(F5523,SLA_Policy!$A$2:$A$5,0))</f>
        <v>72</v>
      </c>
      <c r="Y5523" s="9" t="str">
        <f>IF(E5523="Cancelled","Excluded",IF(D5523="",IF((SLA_Policy!$B$8-B5523)*24&gt;X5523,"Open - Breached","Open - On Track"),IF((D5523-B5523)*24&lt;=X5523,"Met","Breached")))</f>
        <v>Met</v>
      </c>
    </row>
    <row r="5524" spans="1:25" x14ac:dyDescent="0.25">
      <c r="A5524" s="9" t="s">
        <v>9244</v>
      </c>
      <c r="B5524" s="23">
        <v>46090.443749999999</v>
      </c>
      <c r="C5524" s="23">
        <v>46090.540972222203</v>
      </c>
      <c r="D5524" s="23">
        <v>46093.349305555603</v>
      </c>
      <c r="E5524" s="9" t="s">
        <v>212</v>
      </c>
      <c r="F5524" s="9" t="s">
        <v>189</v>
      </c>
      <c r="G5524" s="9" t="s">
        <v>236</v>
      </c>
      <c r="H5524" s="9" t="s">
        <v>161</v>
      </c>
      <c r="I5524" s="9" t="s">
        <v>482</v>
      </c>
      <c r="J5524" s="9" t="s">
        <v>5776</v>
      </c>
      <c r="K5524" s="9" t="s">
        <v>215</v>
      </c>
      <c r="L5524" s="9" t="s">
        <v>270</v>
      </c>
      <c r="M5524" s="9" t="s">
        <v>1266</v>
      </c>
      <c r="N5524" s="9" t="s">
        <v>196</v>
      </c>
      <c r="O5524" s="9" t="s">
        <v>177</v>
      </c>
      <c r="P5524" s="9" t="s">
        <v>300</v>
      </c>
      <c r="Q5524" s="9" t="s">
        <v>219</v>
      </c>
      <c r="R5524" s="9">
        <v>0</v>
      </c>
      <c r="S5524" s="9">
        <v>33</v>
      </c>
      <c r="U5524" s="9" t="s">
        <v>242</v>
      </c>
      <c r="X5524" s="9">
        <f>INDEX(SLA_Policy!$D$2:$D$5,MATCH(F5524,SLA_Policy!$A$2:$A$5,0))</f>
        <v>120</v>
      </c>
      <c r="Y5524" s="9" t="str">
        <f>IF(E5524="Cancelled","Excluded",IF(D5524="",IF((SLA_Policy!$B$8-B5524)*24&gt;X5524,"Open - Breached","Open - On Track"),IF((D5524-B5524)*24&lt;=X5524,"Met","Breached")))</f>
        <v>Met</v>
      </c>
    </row>
    <row r="5525" spans="1:25" x14ac:dyDescent="0.25">
      <c r="A5525" s="9" t="s">
        <v>9245</v>
      </c>
      <c r="B5525" s="23">
        <v>46090.443749999999</v>
      </c>
      <c r="C5525" s="23">
        <v>46090.464583333298</v>
      </c>
      <c r="D5525" s="23">
        <v>46090.565972222197</v>
      </c>
      <c r="E5525" s="9" t="s">
        <v>212</v>
      </c>
      <c r="F5525" s="9" t="s">
        <v>188</v>
      </c>
      <c r="G5525" s="9" t="s">
        <v>213</v>
      </c>
      <c r="H5525" s="9" t="s">
        <v>162</v>
      </c>
      <c r="I5525" s="9" t="s">
        <v>393</v>
      </c>
      <c r="J5525" s="9" t="s">
        <v>7005</v>
      </c>
      <c r="K5525" s="9" t="s">
        <v>246</v>
      </c>
      <c r="L5525" s="9" t="s">
        <v>282</v>
      </c>
      <c r="M5525" s="9" t="s">
        <v>4904</v>
      </c>
      <c r="N5525" s="9" t="s">
        <v>196</v>
      </c>
      <c r="O5525" s="9" t="s">
        <v>116</v>
      </c>
      <c r="P5525" s="9" t="s">
        <v>258</v>
      </c>
      <c r="Q5525" s="9" t="s">
        <v>219</v>
      </c>
      <c r="R5525" s="9">
        <v>0</v>
      </c>
      <c r="S5525" s="9">
        <v>14</v>
      </c>
      <c r="U5525" s="9" t="s">
        <v>248</v>
      </c>
      <c r="W5525" s="9">
        <v>3</v>
      </c>
      <c r="X5525" s="9">
        <f>INDEX(SLA_Policy!$D$2:$D$5,MATCH(F5525,SLA_Policy!$A$2:$A$5,0))</f>
        <v>72</v>
      </c>
      <c r="Y5525" s="9" t="str">
        <f>IF(E5525="Cancelled","Excluded",IF(D5525="",IF((SLA_Policy!$B$8-B5525)*24&gt;X5525,"Open - Breached","Open - On Track"),IF((D5525-B5525)*24&lt;=X5525,"Met","Breached")))</f>
        <v>Met</v>
      </c>
    </row>
    <row r="5526" spans="1:25" x14ac:dyDescent="0.25">
      <c r="A5526" s="9" t="s">
        <v>9246</v>
      </c>
      <c r="B5526" s="23">
        <v>46090.444444444503</v>
      </c>
      <c r="C5526" s="23">
        <v>46090.4506944444</v>
      </c>
      <c r="D5526" s="23">
        <v>46090.759722222203</v>
      </c>
      <c r="E5526" s="9" t="s">
        <v>212</v>
      </c>
      <c r="F5526" s="9" t="s">
        <v>188</v>
      </c>
      <c r="G5526" s="9" t="s">
        <v>213</v>
      </c>
      <c r="H5526" s="9" t="s">
        <v>88</v>
      </c>
      <c r="I5526" s="9" t="s">
        <v>92</v>
      </c>
      <c r="J5526" s="9" t="s">
        <v>9247</v>
      </c>
      <c r="K5526" s="9" t="s">
        <v>303</v>
      </c>
      <c r="L5526" s="9" t="s">
        <v>282</v>
      </c>
      <c r="M5526" s="9" t="s">
        <v>1536</v>
      </c>
      <c r="N5526" s="9" t="s">
        <v>198</v>
      </c>
      <c r="O5526" s="9" t="s">
        <v>178</v>
      </c>
      <c r="P5526" s="9" t="s">
        <v>414</v>
      </c>
      <c r="Q5526" s="9" t="s">
        <v>219</v>
      </c>
      <c r="R5526" s="9">
        <v>0</v>
      </c>
      <c r="S5526" s="9">
        <v>17</v>
      </c>
      <c r="T5526" s="9" t="s">
        <v>220</v>
      </c>
      <c r="U5526" s="9" t="s">
        <v>661</v>
      </c>
      <c r="X5526" s="9">
        <f>INDEX(SLA_Policy!$D$2:$D$5,MATCH(F5526,SLA_Policy!$A$2:$A$5,0))</f>
        <v>72</v>
      </c>
      <c r="Y5526" s="9" t="str">
        <f>IF(E5526="Cancelled","Excluded",IF(D5526="",IF((SLA_Policy!$B$8-B5526)*24&gt;X5526,"Open - Breached","Open - On Track"),IF((D5526-B5526)*24&lt;=X5526,"Met","Breached")))</f>
        <v>Met</v>
      </c>
    </row>
    <row r="5527" spans="1:25" x14ac:dyDescent="0.25">
      <c r="A5527" s="9" t="s">
        <v>9248</v>
      </c>
      <c r="B5527" s="23">
        <v>46090.451388888898</v>
      </c>
      <c r="C5527" s="23">
        <v>46090.480555555601</v>
      </c>
      <c r="D5527" s="23">
        <v>46091.370833333298</v>
      </c>
      <c r="E5527" s="9" t="s">
        <v>212</v>
      </c>
      <c r="F5527" s="9" t="s">
        <v>188</v>
      </c>
      <c r="G5527" s="9" t="s">
        <v>213</v>
      </c>
      <c r="H5527" s="9" t="s">
        <v>88</v>
      </c>
      <c r="I5527" s="9" t="s">
        <v>92</v>
      </c>
      <c r="J5527" s="9" t="s">
        <v>9171</v>
      </c>
      <c r="K5527" s="9" t="s">
        <v>246</v>
      </c>
      <c r="L5527" s="9" t="s">
        <v>270</v>
      </c>
      <c r="M5527" s="9" t="s">
        <v>1711</v>
      </c>
      <c r="N5527" s="9" t="s">
        <v>196</v>
      </c>
      <c r="O5527" s="9" t="s">
        <v>178</v>
      </c>
      <c r="P5527" s="9" t="s">
        <v>360</v>
      </c>
      <c r="Q5527" s="9" t="s">
        <v>219</v>
      </c>
      <c r="R5527" s="9">
        <v>1</v>
      </c>
      <c r="S5527" s="9">
        <v>141</v>
      </c>
      <c r="T5527" s="9" t="s">
        <v>136</v>
      </c>
      <c r="U5527" s="9" t="s">
        <v>140</v>
      </c>
      <c r="V5527" s="9" t="s">
        <v>144</v>
      </c>
      <c r="W5527" s="9">
        <v>5</v>
      </c>
      <c r="X5527" s="9">
        <f>INDEX(SLA_Policy!$D$2:$D$5,MATCH(F5527,SLA_Policy!$A$2:$A$5,0))</f>
        <v>72</v>
      </c>
      <c r="Y5527" s="9" t="str">
        <f>IF(E5527="Cancelled","Excluded",IF(D5527="",IF((SLA_Policy!$B$8-B5527)*24&gt;X5527,"Open - Breached","Open - On Track"),IF((D5527-B5527)*24&lt;=X5527,"Met","Breached")))</f>
        <v>Met</v>
      </c>
    </row>
    <row r="5528" spans="1:25" x14ac:dyDescent="0.25">
      <c r="A5528" s="9" t="s">
        <v>9249</v>
      </c>
      <c r="B5528" s="23">
        <v>46090.452777777798</v>
      </c>
      <c r="C5528" s="23">
        <v>46090.4555555556</v>
      </c>
      <c r="D5528" s="23">
        <v>46090.630555555603</v>
      </c>
      <c r="E5528" s="9" t="s">
        <v>212</v>
      </c>
      <c r="F5528" s="9" t="s">
        <v>188</v>
      </c>
      <c r="G5528" s="9" t="s">
        <v>213</v>
      </c>
      <c r="H5528" s="9" t="s">
        <v>88</v>
      </c>
      <c r="I5528" s="9" t="s">
        <v>92</v>
      </c>
      <c r="J5528" s="9" t="s">
        <v>9192</v>
      </c>
      <c r="K5528" s="9" t="s">
        <v>303</v>
      </c>
      <c r="L5528" s="9" t="s">
        <v>104</v>
      </c>
      <c r="M5528" s="9" t="s">
        <v>6339</v>
      </c>
      <c r="N5528" s="9" t="s">
        <v>198</v>
      </c>
      <c r="O5528" s="9" t="s">
        <v>178</v>
      </c>
      <c r="P5528" s="9" t="s">
        <v>272</v>
      </c>
      <c r="Q5528" s="9" t="s">
        <v>219</v>
      </c>
      <c r="R5528" s="9">
        <v>0</v>
      </c>
      <c r="S5528" s="9">
        <v>13</v>
      </c>
      <c r="T5528" s="9" t="s">
        <v>220</v>
      </c>
      <c r="U5528" s="9" t="s">
        <v>140</v>
      </c>
      <c r="V5528" s="9" t="s">
        <v>144</v>
      </c>
      <c r="X5528" s="9">
        <f>INDEX(SLA_Policy!$D$2:$D$5,MATCH(F5528,SLA_Policy!$A$2:$A$5,0))</f>
        <v>72</v>
      </c>
      <c r="Y5528" s="9" t="str">
        <f>IF(E5528="Cancelled","Excluded",IF(D5528="",IF((SLA_Policy!$B$8-B5528)*24&gt;X5528,"Open - Breached","Open - On Track"),IF((D5528-B5528)*24&lt;=X5528,"Met","Breached")))</f>
        <v>Met</v>
      </c>
    </row>
    <row r="5529" spans="1:25" x14ac:dyDescent="0.25">
      <c r="A5529" s="9" t="s">
        <v>9250</v>
      </c>
      <c r="B5529" s="23">
        <v>46090.453472222202</v>
      </c>
      <c r="C5529" s="23">
        <v>46090.474305555603</v>
      </c>
      <c r="D5529" s="23">
        <v>46093.394444444399</v>
      </c>
      <c r="E5529" s="9" t="s">
        <v>212</v>
      </c>
      <c r="F5529" s="9" t="s">
        <v>189</v>
      </c>
      <c r="G5529" s="9" t="s">
        <v>213</v>
      </c>
      <c r="H5529" s="9" t="s">
        <v>165</v>
      </c>
      <c r="I5529" s="9" t="s">
        <v>567</v>
      </c>
      <c r="J5529" s="9" t="s">
        <v>1451</v>
      </c>
      <c r="K5529" s="9" t="s">
        <v>303</v>
      </c>
      <c r="L5529" s="9" t="s">
        <v>311</v>
      </c>
      <c r="M5529" s="9" t="s">
        <v>1740</v>
      </c>
      <c r="N5529" s="9" t="s">
        <v>196</v>
      </c>
      <c r="O5529" s="9" t="s">
        <v>176</v>
      </c>
      <c r="P5529" s="9" t="s">
        <v>419</v>
      </c>
      <c r="Q5529" s="9" t="s">
        <v>219</v>
      </c>
      <c r="R5529" s="9">
        <v>0</v>
      </c>
      <c r="S5529" s="9">
        <v>16</v>
      </c>
      <c r="U5529" s="9" t="s">
        <v>230</v>
      </c>
      <c r="W5529" s="9">
        <v>5</v>
      </c>
      <c r="X5529" s="9">
        <f>INDEX(SLA_Policy!$D$2:$D$5,MATCH(F5529,SLA_Policy!$A$2:$A$5,0))</f>
        <v>120</v>
      </c>
      <c r="Y5529" s="9" t="str">
        <f>IF(E5529="Cancelled","Excluded",IF(D5529="",IF((SLA_Policy!$B$8-B5529)*24&gt;X5529,"Open - Breached","Open - On Track"),IF((D5529-B5529)*24&lt;=X5529,"Met","Breached")))</f>
        <v>Met</v>
      </c>
    </row>
    <row r="5530" spans="1:25" x14ac:dyDescent="0.25">
      <c r="A5530" s="9" t="s">
        <v>9251</v>
      </c>
      <c r="B5530" s="23">
        <v>46090.456250000003</v>
      </c>
      <c r="C5530" s="23">
        <v>46090.463194444397</v>
      </c>
      <c r="D5530" s="23">
        <v>46091.378472222197</v>
      </c>
      <c r="E5530" s="9" t="s">
        <v>212</v>
      </c>
      <c r="F5530" s="9" t="s">
        <v>188</v>
      </c>
      <c r="G5530" s="9" t="s">
        <v>213</v>
      </c>
      <c r="H5530" s="9" t="s">
        <v>88</v>
      </c>
      <c r="I5530" s="9" t="s">
        <v>92</v>
      </c>
      <c r="J5530" s="9" t="s">
        <v>9181</v>
      </c>
      <c r="K5530" s="9" t="s">
        <v>246</v>
      </c>
      <c r="L5530" s="9" t="s">
        <v>104</v>
      </c>
      <c r="M5530" s="9" t="s">
        <v>9252</v>
      </c>
      <c r="N5530" s="9" t="s">
        <v>198</v>
      </c>
      <c r="O5530" s="9" t="s">
        <v>178</v>
      </c>
      <c r="P5530" s="9" t="s">
        <v>360</v>
      </c>
      <c r="Q5530" s="9" t="s">
        <v>219</v>
      </c>
      <c r="R5530" s="9">
        <v>0</v>
      </c>
      <c r="S5530" s="9">
        <v>49</v>
      </c>
      <c r="T5530" s="9" t="s">
        <v>136</v>
      </c>
      <c r="U5530" s="9" t="s">
        <v>140</v>
      </c>
      <c r="V5530" s="9" t="s">
        <v>144</v>
      </c>
      <c r="W5530" s="9">
        <v>5</v>
      </c>
      <c r="X5530" s="9">
        <f>INDEX(SLA_Policy!$D$2:$D$5,MATCH(F5530,SLA_Policy!$A$2:$A$5,0))</f>
        <v>72</v>
      </c>
      <c r="Y5530" s="9" t="str">
        <f>IF(E5530="Cancelled","Excluded",IF(D5530="",IF((SLA_Policy!$B$8-B5530)*24&gt;X5530,"Open - Breached","Open - On Track"),IF((D5530-B5530)*24&lt;=X5530,"Met","Breached")))</f>
        <v>Met</v>
      </c>
    </row>
    <row r="5531" spans="1:25" x14ac:dyDescent="0.25">
      <c r="A5531" s="9" t="s">
        <v>9253</v>
      </c>
      <c r="B5531" s="23">
        <v>46090.457638888904</v>
      </c>
      <c r="C5531" s="23">
        <v>46090.479861111096</v>
      </c>
      <c r="D5531" s="23">
        <v>46090.6069444444</v>
      </c>
      <c r="E5531" s="9" t="s">
        <v>212</v>
      </c>
      <c r="F5531" s="9" t="s">
        <v>187</v>
      </c>
      <c r="G5531" s="9" t="s">
        <v>213</v>
      </c>
      <c r="H5531" s="9" t="s">
        <v>167</v>
      </c>
      <c r="I5531" s="9" t="s">
        <v>536</v>
      </c>
      <c r="J5531" s="9" t="s">
        <v>558</v>
      </c>
      <c r="K5531" s="9" t="s">
        <v>246</v>
      </c>
      <c r="L5531" s="9" t="s">
        <v>226</v>
      </c>
      <c r="M5531" s="9" t="s">
        <v>2515</v>
      </c>
      <c r="N5531" s="9" t="s">
        <v>197</v>
      </c>
      <c r="O5531" s="9" t="s">
        <v>180</v>
      </c>
      <c r="P5531" s="9" t="s">
        <v>381</v>
      </c>
      <c r="Q5531" s="9" t="s">
        <v>273</v>
      </c>
      <c r="R5531" s="9">
        <v>0</v>
      </c>
      <c r="S5531" s="9">
        <v>21</v>
      </c>
      <c r="T5531" s="9" t="s">
        <v>136</v>
      </c>
      <c r="U5531" s="9" t="s">
        <v>248</v>
      </c>
      <c r="X5531" s="9">
        <f>INDEX(SLA_Policy!$D$2:$D$5,MATCH(F5531,SLA_Policy!$A$2:$A$5,0))</f>
        <v>8</v>
      </c>
      <c r="Y5531" s="9" t="str">
        <f>IF(E5531="Cancelled","Excluded",IF(D5531="",IF((SLA_Policy!$B$8-B5531)*24&gt;X5531,"Open - Breached","Open - On Track"),IF((D5531-B5531)*24&lt;=X5531,"Met","Breached")))</f>
        <v>Met</v>
      </c>
    </row>
    <row r="5532" spans="1:25" x14ac:dyDescent="0.25">
      <c r="A5532" s="9" t="s">
        <v>9254</v>
      </c>
      <c r="B5532" s="23">
        <v>46090.457638888904</v>
      </c>
      <c r="C5532" s="23">
        <v>46090.458333333299</v>
      </c>
      <c r="D5532" s="23">
        <v>46090.581250000003</v>
      </c>
      <c r="E5532" s="9" t="s">
        <v>212</v>
      </c>
      <c r="F5532" s="9" t="s">
        <v>187</v>
      </c>
      <c r="G5532" s="9" t="s">
        <v>213</v>
      </c>
      <c r="H5532" s="9" t="s">
        <v>88</v>
      </c>
      <c r="I5532" s="9" t="s">
        <v>92</v>
      </c>
      <c r="J5532" s="9" t="s">
        <v>9171</v>
      </c>
      <c r="K5532" s="9" t="s">
        <v>215</v>
      </c>
      <c r="L5532" s="9" t="s">
        <v>293</v>
      </c>
      <c r="M5532" s="9" t="s">
        <v>3052</v>
      </c>
      <c r="N5532" s="9" t="s">
        <v>198</v>
      </c>
      <c r="O5532" s="9" t="s">
        <v>178</v>
      </c>
      <c r="P5532" s="9" t="s">
        <v>427</v>
      </c>
      <c r="Q5532" s="9" t="s">
        <v>273</v>
      </c>
      <c r="R5532" s="9">
        <v>0</v>
      </c>
      <c r="S5532" s="9">
        <v>14</v>
      </c>
      <c r="T5532" s="9" t="s">
        <v>136</v>
      </c>
      <c r="U5532" s="9" t="s">
        <v>140</v>
      </c>
      <c r="V5532" s="9" t="s">
        <v>144</v>
      </c>
      <c r="W5532" s="9">
        <v>3</v>
      </c>
      <c r="X5532" s="9">
        <f>INDEX(SLA_Policy!$D$2:$D$5,MATCH(F5532,SLA_Policy!$A$2:$A$5,0))</f>
        <v>8</v>
      </c>
      <c r="Y5532" s="9" t="str">
        <f>IF(E5532="Cancelled","Excluded",IF(D5532="",IF((SLA_Policy!$B$8-B5532)*24&gt;X5532,"Open - Breached","Open - On Track"),IF((D5532-B5532)*24&lt;=X5532,"Met","Breached")))</f>
        <v>Met</v>
      </c>
    </row>
    <row r="5533" spans="1:25" x14ac:dyDescent="0.25">
      <c r="A5533" s="9" t="s">
        <v>9255</v>
      </c>
      <c r="B5533" s="23">
        <v>46090.462500000001</v>
      </c>
      <c r="C5533" s="23">
        <v>46090.463888888902</v>
      </c>
      <c r="D5533" s="23">
        <v>46091.3569444444</v>
      </c>
      <c r="E5533" s="9" t="s">
        <v>212</v>
      </c>
      <c r="F5533" s="9" t="s">
        <v>188</v>
      </c>
      <c r="G5533" s="9" t="s">
        <v>213</v>
      </c>
      <c r="H5533" s="9" t="s">
        <v>88</v>
      </c>
      <c r="I5533" s="9" t="s">
        <v>92</v>
      </c>
      <c r="J5533" s="9" t="s">
        <v>9181</v>
      </c>
      <c r="K5533" s="9" t="s">
        <v>246</v>
      </c>
      <c r="L5533" s="9" t="s">
        <v>104</v>
      </c>
      <c r="M5533" s="9" t="s">
        <v>2938</v>
      </c>
      <c r="N5533" s="9" t="s">
        <v>200</v>
      </c>
      <c r="O5533" s="9" t="s">
        <v>178</v>
      </c>
      <c r="P5533" s="9" t="s">
        <v>272</v>
      </c>
      <c r="Q5533" s="9" t="s">
        <v>219</v>
      </c>
      <c r="R5533" s="9">
        <v>0</v>
      </c>
      <c r="S5533" s="9">
        <v>29</v>
      </c>
      <c r="T5533" s="9" t="s">
        <v>136</v>
      </c>
      <c r="U5533" s="9" t="s">
        <v>140</v>
      </c>
      <c r="V5533" s="9" t="s">
        <v>144</v>
      </c>
      <c r="W5533" s="9">
        <v>4</v>
      </c>
      <c r="X5533" s="9">
        <f>INDEX(SLA_Policy!$D$2:$D$5,MATCH(F5533,SLA_Policy!$A$2:$A$5,0))</f>
        <v>72</v>
      </c>
      <c r="Y5533" s="9" t="str">
        <f>IF(E5533="Cancelled","Excluded",IF(D5533="",IF((SLA_Policy!$B$8-B5533)*24&gt;X5533,"Open - Breached","Open - On Track"),IF((D5533-B5533)*24&lt;=X5533,"Met","Breached")))</f>
        <v>Met</v>
      </c>
    </row>
    <row r="5534" spans="1:25" x14ac:dyDescent="0.25">
      <c r="A5534" s="9" t="s">
        <v>9256</v>
      </c>
      <c r="B5534" s="23">
        <v>46090.465972222199</v>
      </c>
      <c r="C5534" s="23">
        <v>46090.469444444498</v>
      </c>
      <c r="D5534" s="23">
        <v>46093.322222222203</v>
      </c>
      <c r="E5534" s="9" t="s">
        <v>212</v>
      </c>
      <c r="F5534" s="9" t="s">
        <v>188</v>
      </c>
      <c r="G5534" s="9" t="s">
        <v>213</v>
      </c>
      <c r="H5534" s="9" t="s">
        <v>88</v>
      </c>
      <c r="I5534" s="9" t="s">
        <v>92</v>
      </c>
      <c r="J5534" s="9" t="s">
        <v>9162</v>
      </c>
      <c r="K5534" s="9" t="s">
        <v>215</v>
      </c>
      <c r="L5534" s="9" t="s">
        <v>351</v>
      </c>
      <c r="M5534" s="9" t="s">
        <v>5212</v>
      </c>
      <c r="N5534" s="9" t="s">
        <v>198</v>
      </c>
      <c r="O5534" s="9" t="s">
        <v>178</v>
      </c>
      <c r="P5534" s="9" t="s">
        <v>414</v>
      </c>
      <c r="Q5534" s="9" t="s">
        <v>219</v>
      </c>
      <c r="R5534" s="9">
        <v>0</v>
      </c>
      <c r="S5534" s="9">
        <v>43</v>
      </c>
      <c r="T5534" s="9" t="s">
        <v>136</v>
      </c>
      <c r="U5534" s="9" t="s">
        <v>140</v>
      </c>
      <c r="V5534" s="9" t="s">
        <v>144</v>
      </c>
      <c r="W5534" s="9">
        <v>3</v>
      </c>
      <c r="X5534" s="9">
        <f>INDEX(SLA_Policy!$D$2:$D$5,MATCH(F5534,SLA_Policy!$A$2:$A$5,0))</f>
        <v>72</v>
      </c>
      <c r="Y5534" s="9" t="str">
        <f>IF(E5534="Cancelled","Excluded",IF(D5534="",IF((SLA_Policy!$B$8-B5534)*24&gt;X5534,"Open - Breached","Open - On Track"),IF((D5534-B5534)*24&lt;=X5534,"Met","Breached")))</f>
        <v>Met</v>
      </c>
    </row>
    <row r="5535" spans="1:25" x14ac:dyDescent="0.25">
      <c r="A5535" s="9" t="s">
        <v>9257</v>
      </c>
      <c r="B5535" s="23">
        <v>46090.469444444498</v>
      </c>
      <c r="C5535" s="23">
        <v>46090.534027777801</v>
      </c>
      <c r="D5535" s="23">
        <v>46091.395138888904</v>
      </c>
      <c r="E5535" s="9" t="s">
        <v>212</v>
      </c>
      <c r="F5535" s="9" t="s">
        <v>188</v>
      </c>
      <c r="G5535" s="9" t="s">
        <v>213</v>
      </c>
      <c r="H5535" s="9" t="s">
        <v>163</v>
      </c>
      <c r="I5535" s="9" t="s">
        <v>223</v>
      </c>
      <c r="J5535" s="9" t="s">
        <v>4216</v>
      </c>
      <c r="K5535" s="9" t="s">
        <v>246</v>
      </c>
      <c r="L5535" s="9" t="s">
        <v>216</v>
      </c>
      <c r="M5535" s="9" t="s">
        <v>1180</v>
      </c>
      <c r="N5535" s="9" t="s">
        <v>196</v>
      </c>
      <c r="O5535" s="9" t="s">
        <v>180</v>
      </c>
      <c r="P5535" s="9" t="s">
        <v>318</v>
      </c>
      <c r="Q5535" s="9" t="s">
        <v>219</v>
      </c>
      <c r="R5535" s="9">
        <v>0</v>
      </c>
      <c r="S5535" s="9">
        <v>36</v>
      </c>
      <c r="T5535" s="9" t="s">
        <v>220</v>
      </c>
      <c r="U5535" s="9" t="s">
        <v>230</v>
      </c>
      <c r="W5535" s="9">
        <v>5</v>
      </c>
      <c r="X5535" s="9">
        <f>INDEX(SLA_Policy!$D$2:$D$5,MATCH(F5535,SLA_Policy!$A$2:$A$5,0))</f>
        <v>72</v>
      </c>
      <c r="Y5535" s="9" t="str">
        <f>IF(E5535="Cancelled","Excluded",IF(D5535="",IF((SLA_Policy!$B$8-B5535)*24&gt;X5535,"Open - Breached","Open - On Track"),IF((D5535-B5535)*24&lt;=X5535,"Met","Breached")))</f>
        <v>Met</v>
      </c>
    </row>
    <row r="5536" spans="1:25" x14ac:dyDescent="0.25">
      <c r="A5536" s="9" t="s">
        <v>9258</v>
      </c>
      <c r="B5536" s="23">
        <v>46090.472916666702</v>
      </c>
      <c r="C5536" s="23">
        <v>46090.567361111098</v>
      </c>
      <c r="D5536" s="23">
        <v>46091.329861111102</v>
      </c>
      <c r="E5536" s="9" t="s">
        <v>212</v>
      </c>
      <c r="F5536" s="9" t="s">
        <v>188</v>
      </c>
      <c r="G5536" s="9" t="s">
        <v>213</v>
      </c>
      <c r="H5536" s="9" t="s">
        <v>88</v>
      </c>
      <c r="I5536" s="9" t="s">
        <v>92</v>
      </c>
      <c r="J5536" s="9" t="s">
        <v>9192</v>
      </c>
      <c r="K5536" s="9" t="s">
        <v>246</v>
      </c>
      <c r="L5536" s="9" t="s">
        <v>270</v>
      </c>
      <c r="M5536" s="9" t="s">
        <v>7213</v>
      </c>
      <c r="N5536" s="9" t="s">
        <v>197</v>
      </c>
      <c r="O5536" s="9" t="s">
        <v>116</v>
      </c>
      <c r="P5536" s="9" t="s">
        <v>525</v>
      </c>
      <c r="Q5536" s="9" t="s">
        <v>219</v>
      </c>
      <c r="R5536" s="9">
        <v>0</v>
      </c>
      <c r="S5536" s="9">
        <v>28</v>
      </c>
      <c r="T5536" s="9" t="s">
        <v>136</v>
      </c>
      <c r="U5536" s="9" t="s">
        <v>140</v>
      </c>
      <c r="V5536" s="9" t="s">
        <v>144</v>
      </c>
      <c r="W5536" s="9">
        <v>5</v>
      </c>
      <c r="X5536" s="9">
        <f>INDEX(SLA_Policy!$D$2:$D$5,MATCH(F5536,SLA_Policy!$A$2:$A$5,0))</f>
        <v>72</v>
      </c>
      <c r="Y5536" s="9" t="str">
        <f>IF(E5536="Cancelled","Excluded",IF(D5536="",IF((SLA_Policy!$B$8-B5536)*24&gt;X5536,"Open - Breached","Open - On Track"),IF((D5536-B5536)*24&lt;=X5536,"Met","Breached")))</f>
        <v>Met</v>
      </c>
    </row>
    <row r="5537" spans="1:25" x14ac:dyDescent="0.25">
      <c r="A5537" s="9" t="s">
        <v>9259</v>
      </c>
      <c r="B5537" s="23">
        <v>46090.474305555603</v>
      </c>
      <c r="C5537" s="23">
        <v>46090.474999999999</v>
      </c>
      <c r="D5537" s="23">
        <v>46091.3347222222</v>
      </c>
      <c r="E5537" s="9" t="s">
        <v>212</v>
      </c>
      <c r="F5537" s="9" t="s">
        <v>188</v>
      </c>
      <c r="G5537" s="9" t="s">
        <v>213</v>
      </c>
      <c r="H5537" s="9" t="s">
        <v>163</v>
      </c>
      <c r="I5537" s="9" t="s">
        <v>405</v>
      </c>
      <c r="J5537" s="9" t="s">
        <v>9015</v>
      </c>
      <c r="K5537" s="9" t="s">
        <v>215</v>
      </c>
      <c r="L5537" s="9" t="s">
        <v>282</v>
      </c>
      <c r="M5537" s="9" t="s">
        <v>667</v>
      </c>
      <c r="N5537" s="9" t="s">
        <v>198</v>
      </c>
      <c r="O5537" s="9" t="s">
        <v>176</v>
      </c>
      <c r="P5537" s="9" t="s">
        <v>253</v>
      </c>
      <c r="Q5537" s="9" t="s">
        <v>219</v>
      </c>
      <c r="R5537" s="9">
        <v>0</v>
      </c>
      <c r="S5537" s="9">
        <v>11</v>
      </c>
      <c r="U5537" s="9" t="s">
        <v>230</v>
      </c>
      <c r="X5537" s="9">
        <f>INDEX(SLA_Policy!$D$2:$D$5,MATCH(F5537,SLA_Policy!$A$2:$A$5,0))</f>
        <v>72</v>
      </c>
      <c r="Y5537" s="9" t="str">
        <f>IF(E5537="Cancelled","Excluded",IF(D5537="",IF((SLA_Policy!$B$8-B5537)*24&gt;X5537,"Open - Breached","Open - On Track"),IF((D5537-B5537)*24&lt;=X5537,"Met","Breached")))</f>
        <v>Met</v>
      </c>
    </row>
    <row r="5538" spans="1:25" x14ac:dyDescent="0.25">
      <c r="A5538" s="9" t="s">
        <v>9260</v>
      </c>
      <c r="B5538" s="23">
        <v>46090.479166666701</v>
      </c>
      <c r="C5538" s="23">
        <v>46090.483333333301</v>
      </c>
      <c r="D5538" s="23">
        <v>46091.348611111098</v>
      </c>
      <c r="E5538" s="9" t="s">
        <v>212</v>
      </c>
      <c r="F5538" s="9" t="s">
        <v>188</v>
      </c>
      <c r="G5538" s="9" t="s">
        <v>213</v>
      </c>
      <c r="H5538" s="9" t="s">
        <v>88</v>
      </c>
      <c r="I5538" s="9" t="s">
        <v>92</v>
      </c>
      <c r="J5538" s="9" t="s">
        <v>9192</v>
      </c>
      <c r="K5538" s="9" t="s">
        <v>215</v>
      </c>
      <c r="L5538" s="9" t="s">
        <v>226</v>
      </c>
      <c r="M5538" s="9" t="s">
        <v>877</v>
      </c>
      <c r="N5538" s="9" t="s">
        <v>198</v>
      </c>
      <c r="O5538" s="9" t="s">
        <v>178</v>
      </c>
      <c r="P5538" s="9" t="s">
        <v>360</v>
      </c>
      <c r="Q5538" s="9" t="s">
        <v>219</v>
      </c>
      <c r="R5538" s="9">
        <v>0</v>
      </c>
      <c r="S5538" s="9">
        <v>46</v>
      </c>
      <c r="T5538" s="9" t="s">
        <v>136</v>
      </c>
      <c r="U5538" s="9" t="s">
        <v>140</v>
      </c>
      <c r="V5538" s="9" t="s">
        <v>144</v>
      </c>
      <c r="W5538" s="9">
        <v>5</v>
      </c>
      <c r="X5538" s="9">
        <f>INDEX(SLA_Policy!$D$2:$D$5,MATCH(F5538,SLA_Policy!$A$2:$A$5,0))</f>
        <v>72</v>
      </c>
      <c r="Y5538" s="9" t="str">
        <f>IF(E5538="Cancelled","Excluded",IF(D5538="",IF((SLA_Policy!$B$8-B5538)*24&gt;X5538,"Open - Breached","Open - On Track"),IF((D5538-B5538)*24&lt;=X5538,"Met","Breached")))</f>
        <v>Met</v>
      </c>
    </row>
    <row r="5539" spans="1:25" x14ac:dyDescent="0.25">
      <c r="A5539" s="9" t="s">
        <v>9261</v>
      </c>
      <c r="B5539" s="23">
        <v>46090.479166666701</v>
      </c>
      <c r="C5539" s="23">
        <v>46090.535416666702</v>
      </c>
      <c r="D5539" s="23">
        <v>46091.318749999999</v>
      </c>
      <c r="E5539" s="9" t="s">
        <v>212</v>
      </c>
      <c r="F5539" s="9" t="s">
        <v>188</v>
      </c>
      <c r="G5539" s="9" t="s">
        <v>213</v>
      </c>
      <c r="H5539" s="9" t="s">
        <v>88</v>
      </c>
      <c r="I5539" s="9" t="s">
        <v>92</v>
      </c>
      <c r="J5539" s="9" t="s">
        <v>9167</v>
      </c>
      <c r="K5539" s="9" t="s">
        <v>215</v>
      </c>
      <c r="L5539" s="9" t="s">
        <v>307</v>
      </c>
      <c r="M5539" s="9" t="s">
        <v>3613</v>
      </c>
      <c r="N5539" s="9" t="s">
        <v>197</v>
      </c>
      <c r="O5539" s="9" t="s">
        <v>178</v>
      </c>
      <c r="P5539" s="9" t="s">
        <v>321</v>
      </c>
      <c r="Q5539" s="9" t="s">
        <v>219</v>
      </c>
      <c r="R5539" s="9">
        <v>0</v>
      </c>
      <c r="S5539" s="9">
        <v>74</v>
      </c>
      <c r="T5539" s="9" t="s">
        <v>136</v>
      </c>
      <c r="U5539" s="9" t="s">
        <v>140</v>
      </c>
      <c r="V5539" s="9" t="s">
        <v>144</v>
      </c>
      <c r="X5539" s="9">
        <f>INDEX(SLA_Policy!$D$2:$D$5,MATCH(F5539,SLA_Policy!$A$2:$A$5,0))</f>
        <v>72</v>
      </c>
      <c r="Y5539" s="9" t="str">
        <f>IF(E5539="Cancelled","Excluded",IF(D5539="",IF((SLA_Policy!$B$8-B5539)*24&gt;X5539,"Open - Breached","Open - On Track"),IF((D5539-B5539)*24&lt;=X5539,"Met","Breached")))</f>
        <v>Met</v>
      </c>
    </row>
    <row r="5540" spans="1:25" x14ac:dyDescent="0.25">
      <c r="A5540" s="9" t="s">
        <v>9262</v>
      </c>
      <c r="B5540" s="23">
        <v>46090.484722222202</v>
      </c>
      <c r="C5540" s="23">
        <v>46090.494444444397</v>
      </c>
      <c r="D5540" s="23">
        <v>46098.702777777798</v>
      </c>
      <c r="E5540" s="9" t="s">
        <v>212</v>
      </c>
      <c r="F5540" s="9" t="s">
        <v>189</v>
      </c>
      <c r="G5540" s="9" t="s">
        <v>213</v>
      </c>
      <c r="H5540" s="9" t="s">
        <v>167</v>
      </c>
      <c r="I5540" s="9" t="s">
        <v>349</v>
      </c>
      <c r="J5540" s="9" t="s">
        <v>9263</v>
      </c>
      <c r="K5540" s="9" t="s">
        <v>225</v>
      </c>
      <c r="L5540" s="9" t="s">
        <v>307</v>
      </c>
      <c r="M5540" s="9" t="s">
        <v>308</v>
      </c>
      <c r="N5540" s="9" t="s">
        <v>199</v>
      </c>
      <c r="O5540" s="9" t="s">
        <v>180</v>
      </c>
      <c r="P5540" s="9" t="s">
        <v>278</v>
      </c>
      <c r="Q5540" s="9" t="s">
        <v>219</v>
      </c>
      <c r="R5540" s="9">
        <v>0</v>
      </c>
      <c r="S5540" s="9">
        <v>18</v>
      </c>
      <c r="U5540" s="9" t="s">
        <v>376</v>
      </c>
      <c r="W5540" s="9">
        <v>5</v>
      </c>
      <c r="X5540" s="9">
        <f>INDEX(SLA_Policy!$D$2:$D$5,MATCH(F5540,SLA_Policy!$A$2:$A$5,0))</f>
        <v>120</v>
      </c>
      <c r="Y5540" s="9" t="str">
        <f>IF(E5540="Cancelled","Excluded",IF(D5540="",IF((SLA_Policy!$B$8-B5540)*24&gt;X5540,"Open - Breached","Open - On Track"),IF((D5540-B5540)*24&lt;=X5540,"Met","Breached")))</f>
        <v>Breached</v>
      </c>
    </row>
    <row r="5541" spans="1:25" x14ac:dyDescent="0.25">
      <c r="A5541" s="9" t="s">
        <v>9264</v>
      </c>
      <c r="B5541" s="23">
        <v>46090.486111111102</v>
      </c>
      <c r="C5541" s="23">
        <v>46090.658333333296</v>
      </c>
      <c r="D5541" s="23">
        <v>46094.3215277778</v>
      </c>
      <c r="E5541" s="9" t="s">
        <v>212</v>
      </c>
      <c r="F5541" s="9" t="s">
        <v>189</v>
      </c>
      <c r="G5541" s="9" t="s">
        <v>213</v>
      </c>
      <c r="H5541" s="9" t="s">
        <v>88</v>
      </c>
      <c r="I5541" s="9" t="s">
        <v>92</v>
      </c>
      <c r="J5541" s="9" t="s">
        <v>9181</v>
      </c>
      <c r="K5541" s="9" t="s">
        <v>246</v>
      </c>
      <c r="L5541" s="9" t="s">
        <v>104</v>
      </c>
      <c r="M5541" s="9" t="s">
        <v>1198</v>
      </c>
      <c r="N5541" s="9" t="s">
        <v>196</v>
      </c>
      <c r="O5541" s="9" t="s">
        <v>178</v>
      </c>
      <c r="P5541" s="9" t="s">
        <v>360</v>
      </c>
      <c r="Q5541" s="9" t="s">
        <v>219</v>
      </c>
      <c r="R5541" s="9">
        <v>0</v>
      </c>
      <c r="S5541" s="9">
        <v>30</v>
      </c>
      <c r="T5541" s="9" t="s">
        <v>229</v>
      </c>
      <c r="U5541" s="9" t="s">
        <v>140</v>
      </c>
      <c r="V5541" s="9" t="s">
        <v>144</v>
      </c>
      <c r="W5541" s="9">
        <v>4</v>
      </c>
      <c r="X5541" s="9">
        <f>INDEX(SLA_Policy!$D$2:$D$5,MATCH(F5541,SLA_Policy!$A$2:$A$5,0))</f>
        <v>120</v>
      </c>
      <c r="Y5541" s="9" t="str">
        <f>IF(E5541="Cancelled","Excluded",IF(D5541="",IF((SLA_Policy!$B$8-B5541)*24&gt;X5541,"Open - Breached","Open - On Track"),IF((D5541-B5541)*24&lt;=X5541,"Met","Breached")))</f>
        <v>Met</v>
      </c>
    </row>
    <row r="5542" spans="1:25" x14ac:dyDescent="0.25">
      <c r="A5542" s="9" t="s">
        <v>9265</v>
      </c>
      <c r="B5542" s="23">
        <v>46090.4868055556</v>
      </c>
      <c r="C5542" s="23">
        <v>46090.505555555603</v>
      </c>
      <c r="D5542" s="23">
        <v>46090.625694444498</v>
      </c>
      <c r="E5542" s="9" t="s">
        <v>212</v>
      </c>
      <c r="F5542" s="9" t="s">
        <v>189</v>
      </c>
      <c r="G5542" s="9" t="s">
        <v>213</v>
      </c>
      <c r="H5542" s="9" t="s">
        <v>165</v>
      </c>
      <c r="I5542" s="9" t="s">
        <v>567</v>
      </c>
      <c r="J5542" s="9" t="s">
        <v>1451</v>
      </c>
      <c r="K5542" s="9" t="s">
        <v>239</v>
      </c>
      <c r="L5542" s="9" t="s">
        <v>226</v>
      </c>
      <c r="M5542" s="9" t="s">
        <v>2456</v>
      </c>
      <c r="N5542" s="9" t="s">
        <v>199</v>
      </c>
      <c r="O5542" s="9" t="s">
        <v>176</v>
      </c>
      <c r="P5542" s="9" t="s">
        <v>503</v>
      </c>
      <c r="Q5542" s="9" t="s">
        <v>219</v>
      </c>
      <c r="R5542" s="9">
        <v>0</v>
      </c>
      <c r="S5542" s="9">
        <v>17</v>
      </c>
      <c r="U5542" s="9" t="s">
        <v>290</v>
      </c>
      <c r="X5542" s="9">
        <f>INDEX(SLA_Policy!$D$2:$D$5,MATCH(F5542,SLA_Policy!$A$2:$A$5,0))</f>
        <v>120</v>
      </c>
      <c r="Y5542" s="9" t="str">
        <f>IF(E5542="Cancelled","Excluded",IF(D5542="",IF((SLA_Policy!$B$8-B5542)*24&gt;X5542,"Open - Breached","Open - On Track"),IF((D5542-B5542)*24&lt;=X5542,"Met","Breached")))</f>
        <v>Met</v>
      </c>
    </row>
    <row r="5543" spans="1:25" x14ac:dyDescent="0.25">
      <c r="A5543" s="9" t="s">
        <v>9266</v>
      </c>
      <c r="B5543" s="23">
        <v>46090.4868055556</v>
      </c>
      <c r="C5543" s="23">
        <v>46090.491666666698</v>
      </c>
      <c r="D5543" s="23">
        <v>46090.786805555603</v>
      </c>
      <c r="E5543" s="9" t="s">
        <v>212</v>
      </c>
      <c r="F5543" s="9" t="s">
        <v>187</v>
      </c>
      <c r="G5543" s="9" t="s">
        <v>213</v>
      </c>
      <c r="H5543" s="9" t="s">
        <v>88</v>
      </c>
      <c r="I5543" s="9" t="s">
        <v>92</v>
      </c>
      <c r="J5543" s="9" t="s">
        <v>9181</v>
      </c>
      <c r="K5543" s="9" t="s">
        <v>246</v>
      </c>
      <c r="L5543" s="9" t="s">
        <v>307</v>
      </c>
      <c r="M5543" s="9" t="s">
        <v>2855</v>
      </c>
      <c r="N5543" s="9" t="s">
        <v>196</v>
      </c>
      <c r="O5543" s="9" t="s">
        <v>178</v>
      </c>
      <c r="P5543" s="9" t="s">
        <v>427</v>
      </c>
      <c r="Q5543" s="9" t="s">
        <v>273</v>
      </c>
      <c r="R5543" s="9">
        <v>1</v>
      </c>
      <c r="S5543" s="9">
        <v>48</v>
      </c>
      <c r="T5543" s="9" t="s">
        <v>136</v>
      </c>
      <c r="U5543" s="9" t="s">
        <v>140</v>
      </c>
      <c r="V5543" s="9" t="s">
        <v>144</v>
      </c>
      <c r="W5543" s="9">
        <v>4</v>
      </c>
      <c r="X5543" s="9">
        <f>INDEX(SLA_Policy!$D$2:$D$5,MATCH(F5543,SLA_Policy!$A$2:$A$5,0))</f>
        <v>8</v>
      </c>
      <c r="Y5543" s="9" t="str">
        <f>IF(E5543="Cancelled","Excluded",IF(D5543="",IF((SLA_Policy!$B$8-B5543)*24&gt;X5543,"Open - Breached","Open - On Track"),IF((D5543-B5543)*24&lt;=X5543,"Met","Breached")))</f>
        <v>Met</v>
      </c>
    </row>
    <row r="5544" spans="1:25" x14ac:dyDescent="0.25">
      <c r="A5544" s="9" t="s">
        <v>9267</v>
      </c>
      <c r="B5544" s="23">
        <v>46090.493750000001</v>
      </c>
      <c r="C5544" s="23">
        <v>46090.494444444397</v>
      </c>
      <c r="D5544" s="23">
        <v>46090.545833333301</v>
      </c>
      <c r="E5544" s="9" t="s">
        <v>212</v>
      </c>
      <c r="F5544" s="9" t="s">
        <v>187</v>
      </c>
      <c r="G5544" s="9" t="s">
        <v>213</v>
      </c>
      <c r="H5544" s="9" t="s">
        <v>161</v>
      </c>
      <c r="I5544" s="9" t="s">
        <v>297</v>
      </c>
      <c r="J5544" s="9" t="s">
        <v>8751</v>
      </c>
      <c r="K5544" s="9" t="s">
        <v>225</v>
      </c>
      <c r="L5544" s="9" t="s">
        <v>216</v>
      </c>
      <c r="M5544" s="9" t="s">
        <v>6450</v>
      </c>
      <c r="N5544" s="9" t="s">
        <v>198</v>
      </c>
      <c r="O5544" s="9" t="s">
        <v>177</v>
      </c>
      <c r="P5544" s="9" t="s">
        <v>300</v>
      </c>
      <c r="Q5544" s="9" t="s">
        <v>273</v>
      </c>
      <c r="R5544" s="9">
        <v>0</v>
      </c>
      <c r="S5544" s="9">
        <v>13</v>
      </c>
      <c r="U5544" s="9" t="s">
        <v>290</v>
      </c>
      <c r="X5544" s="9">
        <f>INDEX(SLA_Policy!$D$2:$D$5,MATCH(F5544,SLA_Policy!$A$2:$A$5,0))</f>
        <v>8</v>
      </c>
      <c r="Y5544" s="9" t="str">
        <f>IF(E5544="Cancelled","Excluded",IF(D5544="",IF((SLA_Policy!$B$8-B5544)*24&gt;X5544,"Open - Breached","Open - On Track"),IF((D5544-B5544)*24&lt;=X5544,"Met","Breached")))</f>
        <v>Met</v>
      </c>
    </row>
    <row r="5545" spans="1:25" x14ac:dyDescent="0.25">
      <c r="A5545" s="9" t="s">
        <v>9268</v>
      </c>
      <c r="B5545" s="23">
        <v>46090.497222222199</v>
      </c>
      <c r="C5545" s="23">
        <v>46090.504861111098</v>
      </c>
      <c r="D5545" s="23">
        <v>46090.7409722222</v>
      </c>
      <c r="E5545" s="9" t="s">
        <v>212</v>
      </c>
      <c r="F5545" s="9" t="s">
        <v>188</v>
      </c>
      <c r="G5545" s="9" t="s">
        <v>213</v>
      </c>
      <c r="H5545" s="9" t="s">
        <v>88</v>
      </c>
      <c r="I5545" s="9" t="s">
        <v>92</v>
      </c>
      <c r="J5545" s="9" t="s">
        <v>9192</v>
      </c>
      <c r="K5545" s="9" t="s">
        <v>215</v>
      </c>
      <c r="L5545" s="9" t="s">
        <v>226</v>
      </c>
      <c r="M5545" s="9" t="s">
        <v>2039</v>
      </c>
      <c r="N5545" s="9" t="s">
        <v>198</v>
      </c>
      <c r="O5545" s="9" t="s">
        <v>178</v>
      </c>
      <c r="P5545" s="9" t="s">
        <v>427</v>
      </c>
      <c r="Q5545" s="9" t="s">
        <v>219</v>
      </c>
      <c r="R5545" s="9">
        <v>0</v>
      </c>
      <c r="S5545" s="9">
        <v>43</v>
      </c>
      <c r="T5545" s="9" t="s">
        <v>136</v>
      </c>
      <c r="U5545" s="9" t="s">
        <v>140</v>
      </c>
      <c r="V5545" s="9" t="s">
        <v>144</v>
      </c>
      <c r="X5545" s="9">
        <f>INDEX(SLA_Policy!$D$2:$D$5,MATCH(F5545,SLA_Policy!$A$2:$A$5,0))</f>
        <v>72</v>
      </c>
      <c r="Y5545" s="9" t="str">
        <f>IF(E5545="Cancelled","Excluded",IF(D5545="",IF((SLA_Policy!$B$8-B5545)*24&gt;X5545,"Open - Breached","Open - On Track"),IF((D5545-B5545)*24&lt;=X5545,"Met","Breached")))</f>
        <v>Met</v>
      </c>
    </row>
    <row r="5546" spans="1:25" x14ac:dyDescent="0.25">
      <c r="A5546" s="9" t="s">
        <v>9269</v>
      </c>
      <c r="B5546" s="23">
        <v>46090.502083333296</v>
      </c>
      <c r="C5546" s="23">
        <v>46090.533333333296</v>
      </c>
      <c r="D5546" s="23">
        <v>46091.329166666699</v>
      </c>
      <c r="E5546" s="9" t="s">
        <v>212</v>
      </c>
      <c r="F5546" s="9" t="s">
        <v>188</v>
      </c>
      <c r="G5546" s="9" t="s">
        <v>213</v>
      </c>
      <c r="H5546" s="9" t="s">
        <v>166</v>
      </c>
      <c r="I5546" s="9" t="s">
        <v>378</v>
      </c>
      <c r="J5546" s="9" t="s">
        <v>3174</v>
      </c>
      <c r="K5546" s="9" t="s">
        <v>246</v>
      </c>
      <c r="L5546" s="9" t="s">
        <v>226</v>
      </c>
      <c r="M5546" s="9" t="s">
        <v>1974</v>
      </c>
      <c r="N5546" s="9" t="s">
        <v>196</v>
      </c>
      <c r="O5546" s="9" t="s">
        <v>181</v>
      </c>
      <c r="P5546" s="9" t="s">
        <v>289</v>
      </c>
      <c r="Q5546" s="9" t="s">
        <v>273</v>
      </c>
      <c r="R5546" s="9">
        <v>0</v>
      </c>
      <c r="S5546" s="9">
        <v>45</v>
      </c>
      <c r="T5546" s="9" t="s">
        <v>229</v>
      </c>
      <c r="U5546" s="9" t="s">
        <v>290</v>
      </c>
      <c r="W5546" s="9">
        <v>5</v>
      </c>
      <c r="X5546" s="9">
        <f>INDEX(SLA_Policy!$D$2:$D$5,MATCH(F5546,SLA_Policy!$A$2:$A$5,0))</f>
        <v>72</v>
      </c>
      <c r="Y5546" s="9" t="str">
        <f>IF(E5546="Cancelled","Excluded",IF(D5546="",IF((SLA_Policy!$B$8-B5546)*24&gt;X5546,"Open - Breached","Open - On Track"),IF((D5546-B5546)*24&lt;=X5546,"Met","Breached")))</f>
        <v>Met</v>
      </c>
    </row>
    <row r="5547" spans="1:25" x14ac:dyDescent="0.25">
      <c r="A5547" s="9" t="s">
        <v>9270</v>
      </c>
      <c r="B5547" s="23">
        <v>46090.503472222197</v>
      </c>
      <c r="C5547" s="23">
        <v>46090.557638888902</v>
      </c>
      <c r="D5547" s="23">
        <v>46091.745833333298</v>
      </c>
      <c r="E5547" s="9" t="s">
        <v>212</v>
      </c>
      <c r="F5547" s="9" t="s">
        <v>188</v>
      </c>
      <c r="G5547" s="9" t="s">
        <v>213</v>
      </c>
      <c r="H5547" s="9" t="s">
        <v>88</v>
      </c>
      <c r="I5547" s="9" t="s">
        <v>92</v>
      </c>
      <c r="J5547" s="9" t="s">
        <v>9160</v>
      </c>
      <c r="K5547" s="9" t="s">
        <v>215</v>
      </c>
      <c r="L5547" s="9" t="s">
        <v>226</v>
      </c>
      <c r="M5547" s="9" t="s">
        <v>911</v>
      </c>
      <c r="N5547" s="9" t="s">
        <v>196</v>
      </c>
      <c r="O5547" s="9" t="s">
        <v>178</v>
      </c>
      <c r="P5547" s="9" t="s">
        <v>414</v>
      </c>
      <c r="Q5547" s="9" t="s">
        <v>219</v>
      </c>
      <c r="R5547" s="9">
        <v>0</v>
      </c>
      <c r="S5547" s="9">
        <v>10</v>
      </c>
      <c r="T5547" s="9" t="s">
        <v>136</v>
      </c>
      <c r="U5547" s="9" t="s">
        <v>140</v>
      </c>
      <c r="V5547" s="9" t="s">
        <v>144</v>
      </c>
      <c r="X5547" s="9">
        <f>INDEX(SLA_Policy!$D$2:$D$5,MATCH(F5547,SLA_Policy!$A$2:$A$5,0))</f>
        <v>72</v>
      </c>
      <c r="Y5547" s="9" t="str">
        <f>IF(E5547="Cancelled","Excluded",IF(D5547="",IF((SLA_Policy!$B$8-B5547)*24&gt;X5547,"Open - Breached","Open - On Track"),IF((D5547-B5547)*24&lt;=X5547,"Met","Breached")))</f>
        <v>Met</v>
      </c>
    </row>
    <row r="5548" spans="1:25" x14ac:dyDescent="0.25">
      <c r="A5548" s="9" t="s">
        <v>9271</v>
      </c>
      <c r="B5548" s="23">
        <v>46090.506944444503</v>
      </c>
      <c r="C5548" s="23">
        <v>46090.564583333296</v>
      </c>
      <c r="D5548" s="23">
        <v>46091.382638888899</v>
      </c>
      <c r="E5548" s="9" t="s">
        <v>212</v>
      </c>
      <c r="F5548" s="9" t="s">
        <v>189</v>
      </c>
      <c r="G5548" s="9" t="s">
        <v>213</v>
      </c>
      <c r="H5548" s="9" t="s">
        <v>88</v>
      </c>
      <c r="I5548" s="9" t="s">
        <v>92</v>
      </c>
      <c r="J5548" s="9" t="s">
        <v>9181</v>
      </c>
      <c r="K5548" s="9" t="s">
        <v>303</v>
      </c>
      <c r="L5548" s="9" t="s">
        <v>216</v>
      </c>
      <c r="M5548" s="9" t="s">
        <v>5356</v>
      </c>
      <c r="N5548" s="9" t="s">
        <v>196</v>
      </c>
      <c r="O5548" s="9" t="s">
        <v>116</v>
      </c>
      <c r="P5548" s="9" t="s">
        <v>258</v>
      </c>
      <c r="Q5548" s="9" t="s">
        <v>219</v>
      </c>
      <c r="R5548" s="9">
        <v>0</v>
      </c>
      <c r="S5548" s="9">
        <v>24</v>
      </c>
      <c r="T5548" s="9" t="s">
        <v>136</v>
      </c>
      <c r="U5548" s="9" t="s">
        <v>140</v>
      </c>
      <c r="V5548" s="9" t="s">
        <v>144</v>
      </c>
      <c r="W5548" s="9">
        <v>4</v>
      </c>
      <c r="X5548" s="9">
        <f>INDEX(SLA_Policy!$D$2:$D$5,MATCH(F5548,SLA_Policy!$A$2:$A$5,0))</f>
        <v>120</v>
      </c>
      <c r="Y5548" s="9" t="str">
        <f>IF(E5548="Cancelled","Excluded",IF(D5548="",IF((SLA_Policy!$B$8-B5548)*24&gt;X5548,"Open - Breached","Open - On Track"),IF((D5548-B5548)*24&lt;=X5548,"Met","Breached")))</f>
        <v>Met</v>
      </c>
    </row>
    <row r="5549" spans="1:25" x14ac:dyDescent="0.25">
      <c r="A5549" s="9" t="s">
        <v>9272</v>
      </c>
      <c r="B5549" s="23">
        <v>46090.509722222203</v>
      </c>
      <c r="C5549" s="23">
        <v>46090.522916666698</v>
      </c>
      <c r="D5549" s="23">
        <v>46091.475694444503</v>
      </c>
      <c r="E5549" s="9" t="s">
        <v>212</v>
      </c>
      <c r="F5549" s="9" t="s">
        <v>189</v>
      </c>
      <c r="G5549" s="9" t="s">
        <v>213</v>
      </c>
      <c r="H5549" s="9" t="s">
        <v>88</v>
      </c>
      <c r="I5549" s="9" t="s">
        <v>92</v>
      </c>
      <c r="J5549" s="9" t="s">
        <v>9181</v>
      </c>
      <c r="K5549" s="9" t="s">
        <v>246</v>
      </c>
      <c r="L5549" s="9" t="s">
        <v>371</v>
      </c>
      <c r="M5549" s="9" t="s">
        <v>1375</v>
      </c>
      <c r="N5549" s="9" t="s">
        <v>198</v>
      </c>
      <c r="O5549" s="9" t="s">
        <v>178</v>
      </c>
      <c r="P5549" s="9" t="s">
        <v>321</v>
      </c>
      <c r="Q5549" s="9" t="s">
        <v>219</v>
      </c>
      <c r="R5549" s="9">
        <v>1</v>
      </c>
      <c r="S5549" s="9">
        <v>59</v>
      </c>
      <c r="T5549" s="9" t="s">
        <v>136</v>
      </c>
      <c r="U5549" s="9" t="s">
        <v>140</v>
      </c>
      <c r="V5549" s="9" t="s">
        <v>144</v>
      </c>
      <c r="X5549" s="9">
        <f>INDEX(SLA_Policy!$D$2:$D$5,MATCH(F5549,SLA_Policy!$A$2:$A$5,0))</f>
        <v>120</v>
      </c>
      <c r="Y5549" s="9" t="str">
        <f>IF(E5549="Cancelled","Excluded",IF(D5549="",IF((SLA_Policy!$B$8-B5549)*24&gt;X5549,"Open - Breached","Open - On Track"),IF((D5549-B5549)*24&lt;=X5549,"Met","Breached")))</f>
        <v>Met</v>
      </c>
    </row>
    <row r="5550" spans="1:25" x14ac:dyDescent="0.25">
      <c r="A5550" s="9" t="s">
        <v>9273</v>
      </c>
      <c r="B5550" s="23">
        <v>46090.511805555601</v>
      </c>
      <c r="C5550" s="23">
        <v>46090.5131944444</v>
      </c>
      <c r="D5550" s="23">
        <v>46091.331944444399</v>
      </c>
      <c r="E5550" s="9" t="s">
        <v>212</v>
      </c>
      <c r="F5550" s="9" t="s">
        <v>188</v>
      </c>
      <c r="G5550" s="9" t="s">
        <v>213</v>
      </c>
      <c r="H5550" s="9" t="s">
        <v>88</v>
      </c>
      <c r="I5550" s="9" t="s">
        <v>92</v>
      </c>
      <c r="J5550" s="9" t="s">
        <v>9162</v>
      </c>
      <c r="K5550" s="9" t="s">
        <v>246</v>
      </c>
      <c r="L5550" s="9" t="s">
        <v>226</v>
      </c>
      <c r="M5550" s="9" t="s">
        <v>615</v>
      </c>
      <c r="N5550" s="9" t="s">
        <v>200</v>
      </c>
      <c r="O5550" s="9" t="s">
        <v>178</v>
      </c>
      <c r="P5550" s="9" t="s">
        <v>414</v>
      </c>
      <c r="Q5550" s="9" t="s">
        <v>219</v>
      </c>
      <c r="R5550" s="9">
        <v>0</v>
      </c>
      <c r="S5550" s="9">
        <v>43</v>
      </c>
      <c r="T5550" s="9" t="s">
        <v>136</v>
      </c>
      <c r="U5550" s="9" t="s">
        <v>140</v>
      </c>
      <c r="V5550" s="9" t="s">
        <v>144</v>
      </c>
      <c r="W5550" s="9">
        <v>4</v>
      </c>
      <c r="X5550" s="9">
        <f>INDEX(SLA_Policy!$D$2:$D$5,MATCH(F5550,SLA_Policy!$A$2:$A$5,0))</f>
        <v>72</v>
      </c>
      <c r="Y5550" s="9" t="str">
        <f>IF(E5550="Cancelled","Excluded",IF(D5550="",IF((SLA_Policy!$B$8-B5550)*24&gt;X5550,"Open - Breached","Open - On Track"),IF((D5550-B5550)*24&lt;=X5550,"Met","Breached")))</f>
        <v>Met</v>
      </c>
    </row>
    <row r="5551" spans="1:25" x14ac:dyDescent="0.25">
      <c r="A5551" s="9" t="s">
        <v>9274</v>
      </c>
      <c r="B5551" s="23">
        <v>46090.515277777798</v>
      </c>
      <c r="C5551" s="23">
        <v>46090.521527777797</v>
      </c>
      <c r="D5551" s="23">
        <v>46090.698611111096</v>
      </c>
      <c r="E5551" s="9" t="s">
        <v>212</v>
      </c>
      <c r="F5551" s="9" t="s">
        <v>188</v>
      </c>
      <c r="G5551" s="9" t="s">
        <v>213</v>
      </c>
      <c r="H5551" s="9" t="s">
        <v>88</v>
      </c>
      <c r="I5551" s="9" t="s">
        <v>92</v>
      </c>
      <c r="J5551" s="9" t="s">
        <v>9034</v>
      </c>
      <c r="K5551" s="9" t="s">
        <v>246</v>
      </c>
      <c r="L5551" s="9" t="s">
        <v>104</v>
      </c>
      <c r="M5551" s="9" t="s">
        <v>1478</v>
      </c>
      <c r="N5551" s="9" t="s">
        <v>199</v>
      </c>
      <c r="O5551" s="9" t="s">
        <v>178</v>
      </c>
      <c r="P5551" s="9" t="s">
        <v>360</v>
      </c>
      <c r="Q5551" s="9" t="s">
        <v>219</v>
      </c>
      <c r="R5551" s="9">
        <v>0</v>
      </c>
      <c r="S5551" s="9">
        <v>31</v>
      </c>
      <c r="T5551" s="9" t="s">
        <v>136</v>
      </c>
      <c r="U5551" s="9" t="s">
        <v>266</v>
      </c>
      <c r="X5551" s="9">
        <f>INDEX(SLA_Policy!$D$2:$D$5,MATCH(F5551,SLA_Policy!$A$2:$A$5,0))</f>
        <v>72</v>
      </c>
      <c r="Y5551" s="9" t="str">
        <f>IF(E5551="Cancelled","Excluded",IF(D5551="",IF((SLA_Policy!$B$8-B5551)*24&gt;X5551,"Open - Breached","Open - On Track"),IF((D5551-B5551)*24&lt;=X5551,"Met","Breached")))</f>
        <v>Met</v>
      </c>
    </row>
    <row r="5552" spans="1:25" x14ac:dyDescent="0.25">
      <c r="A5552" s="9" t="s">
        <v>9275</v>
      </c>
      <c r="B5552" s="23">
        <v>46090.5222222222</v>
      </c>
      <c r="C5552" s="23">
        <v>46090.527777777803</v>
      </c>
      <c r="D5552" s="23">
        <v>46097.668749999997</v>
      </c>
      <c r="E5552" s="9" t="s">
        <v>212</v>
      </c>
      <c r="F5552" s="9" t="s">
        <v>188</v>
      </c>
      <c r="G5552" s="9" t="s">
        <v>213</v>
      </c>
      <c r="H5552" s="9" t="s">
        <v>88</v>
      </c>
      <c r="I5552" s="9" t="s">
        <v>92</v>
      </c>
      <c r="J5552" s="9" t="s">
        <v>9171</v>
      </c>
      <c r="K5552" s="9" t="s">
        <v>246</v>
      </c>
      <c r="L5552" s="9" t="s">
        <v>311</v>
      </c>
      <c r="M5552" s="9" t="s">
        <v>9276</v>
      </c>
      <c r="N5552" s="9" t="s">
        <v>196</v>
      </c>
      <c r="O5552" s="9" t="s">
        <v>178</v>
      </c>
      <c r="P5552" s="9" t="s">
        <v>360</v>
      </c>
      <c r="Q5552" s="9" t="s">
        <v>219</v>
      </c>
      <c r="R5552" s="9">
        <v>0</v>
      </c>
      <c r="S5552" s="9">
        <v>20</v>
      </c>
      <c r="T5552" s="9" t="s">
        <v>136</v>
      </c>
      <c r="U5552" s="9" t="s">
        <v>140</v>
      </c>
      <c r="V5552" s="9" t="s">
        <v>144</v>
      </c>
      <c r="X5552" s="9">
        <f>INDEX(SLA_Policy!$D$2:$D$5,MATCH(F5552,SLA_Policy!$A$2:$A$5,0))</f>
        <v>72</v>
      </c>
      <c r="Y5552" s="9" t="str">
        <f>IF(E5552="Cancelled","Excluded",IF(D5552="",IF((SLA_Policy!$B$8-B5552)*24&gt;X5552,"Open - Breached","Open - On Track"),IF((D5552-B5552)*24&lt;=X5552,"Met","Breached")))</f>
        <v>Breached</v>
      </c>
    </row>
    <row r="5553" spans="1:25" x14ac:dyDescent="0.25">
      <c r="A5553" s="9" t="s">
        <v>9277</v>
      </c>
      <c r="B5553" s="23">
        <v>46090.531944444498</v>
      </c>
      <c r="C5553" s="23">
        <v>46090.537499999999</v>
      </c>
      <c r="D5553" s="23">
        <v>46090.662499999999</v>
      </c>
      <c r="E5553" s="9" t="s">
        <v>212</v>
      </c>
      <c r="F5553" s="9" t="s">
        <v>187</v>
      </c>
      <c r="G5553" s="9" t="s">
        <v>213</v>
      </c>
      <c r="H5553" s="9" t="s">
        <v>88</v>
      </c>
      <c r="I5553" s="9" t="s">
        <v>92</v>
      </c>
      <c r="J5553" s="9" t="s">
        <v>9171</v>
      </c>
      <c r="K5553" s="9" t="s">
        <v>246</v>
      </c>
      <c r="L5553" s="9" t="s">
        <v>311</v>
      </c>
      <c r="M5553" s="9" t="s">
        <v>7503</v>
      </c>
      <c r="N5553" s="9" t="s">
        <v>198</v>
      </c>
      <c r="O5553" s="9" t="s">
        <v>178</v>
      </c>
      <c r="P5553" s="9" t="s">
        <v>321</v>
      </c>
      <c r="Q5553" s="9" t="s">
        <v>273</v>
      </c>
      <c r="R5553" s="9">
        <v>0</v>
      </c>
      <c r="S5553" s="9">
        <v>15</v>
      </c>
      <c r="T5553" s="9" t="s">
        <v>136</v>
      </c>
      <c r="U5553" s="9" t="s">
        <v>140</v>
      </c>
      <c r="V5553" s="9" t="s">
        <v>144</v>
      </c>
      <c r="X5553" s="9">
        <f>INDEX(SLA_Policy!$D$2:$D$5,MATCH(F5553,SLA_Policy!$A$2:$A$5,0))</f>
        <v>8</v>
      </c>
      <c r="Y5553" s="9" t="str">
        <f>IF(E5553="Cancelled","Excluded",IF(D5553="",IF((SLA_Policy!$B$8-B5553)*24&gt;X5553,"Open - Breached","Open - On Track"),IF((D5553-B5553)*24&lt;=X5553,"Met","Breached")))</f>
        <v>Met</v>
      </c>
    </row>
    <row r="5554" spans="1:25" x14ac:dyDescent="0.25">
      <c r="A5554" s="9" t="s">
        <v>9278</v>
      </c>
      <c r="B5554" s="23">
        <v>46090.542361111096</v>
      </c>
      <c r="C5554" s="23">
        <v>46090.579861111102</v>
      </c>
      <c r="D5554" s="23">
        <v>46090.657638888901</v>
      </c>
      <c r="E5554" s="9" t="s">
        <v>212</v>
      </c>
      <c r="F5554" s="9" t="s">
        <v>189</v>
      </c>
      <c r="G5554" s="9" t="s">
        <v>213</v>
      </c>
      <c r="H5554" s="9" t="s">
        <v>162</v>
      </c>
      <c r="I5554" s="9" t="s">
        <v>393</v>
      </c>
      <c r="J5554" s="9" t="s">
        <v>840</v>
      </c>
      <c r="K5554" s="9" t="s">
        <v>246</v>
      </c>
      <c r="L5554" s="9" t="s">
        <v>104</v>
      </c>
      <c r="M5554" s="9" t="s">
        <v>1229</v>
      </c>
      <c r="N5554" s="9" t="s">
        <v>197</v>
      </c>
      <c r="O5554" s="9" t="s">
        <v>116</v>
      </c>
      <c r="P5554" s="9" t="s">
        <v>234</v>
      </c>
      <c r="Q5554" s="9" t="s">
        <v>219</v>
      </c>
      <c r="R5554" s="9">
        <v>0</v>
      </c>
      <c r="S5554" s="9">
        <v>25</v>
      </c>
      <c r="U5554" s="9" t="s">
        <v>290</v>
      </c>
      <c r="W5554" s="9">
        <v>4</v>
      </c>
      <c r="X5554" s="9">
        <f>INDEX(SLA_Policy!$D$2:$D$5,MATCH(F5554,SLA_Policy!$A$2:$A$5,0))</f>
        <v>120</v>
      </c>
      <c r="Y5554" s="9" t="str">
        <f>IF(E5554="Cancelled","Excluded",IF(D5554="",IF((SLA_Policy!$B$8-B5554)*24&gt;X5554,"Open - Breached","Open - On Track"),IF((D5554-B5554)*24&lt;=X5554,"Met","Breached")))</f>
        <v>Met</v>
      </c>
    </row>
    <row r="5555" spans="1:25" x14ac:dyDescent="0.25">
      <c r="A5555" s="9" t="s">
        <v>9279</v>
      </c>
      <c r="B5555" s="23">
        <v>46090.543749999997</v>
      </c>
      <c r="C5555" s="23">
        <v>46090.545833333301</v>
      </c>
      <c r="D5555" s="23">
        <v>46091.3659722222</v>
      </c>
      <c r="E5555" s="9" t="s">
        <v>212</v>
      </c>
      <c r="F5555" s="9" t="s">
        <v>188</v>
      </c>
      <c r="G5555" s="9" t="s">
        <v>213</v>
      </c>
      <c r="H5555" s="9" t="s">
        <v>88</v>
      </c>
      <c r="I5555" s="9" t="s">
        <v>92</v>
      </c>
      <c r="J5555" s="9" t="s">
        <v>9167</v>
      </c>
      <c r="K5555" s="9" t="s">
        <v>303</v>
      </c>
      <c r="L5555" s="9" t="s">
        <v>104</v>
      </c>
      <c r="M5555" s="9" t="s">
        <v>1681</v>
      </c>
      <c r="N5555" s="9" t="s">
        <v>198</v>
      </c>
      <c r="O5555" s="9" t="s">
        <v>178</v>
      </c>
      <c r="P5555" s="9" t="s">
        <v>414</v>
      </c>
      <c r="Q5555" s="9" t="s">
        <v>219</v>
      </c>
      <c r="R5555" s="9">
        <v>0</v>
      </c>
      <c r="S5555" s="9">
        <v>35</v>
      </c>
      <c r="T5555" s="9" t="s">
        <v>136</v>
      </c>
      <c r="U5555" s="9" t="s">
        <v>140</v>
      </c>
      <c r="V5555" s="9" t="s">
        <v>144</v>
      </c>
      <c r="X5555" s="9">
        <f>INDEX(SLA_Policy!$D$2:$D$5,MATCH(F5555,SLA_Policy!$A$2:$A$5,0))</f>
        <v>72</v>
      </c>
      <c r="Y5555" s="9" t="str">
        <f>IF(E5555="Cancelled","Excluded",IF(D5555="",IF((SLA_Policy!$B$8-B5555)*24&gt;X5555,"Open - Breached","Open - On Track"),IF((D5555-B5555)*24&lt;=X5555,"Met","Breached")))</f>
        <v>Met</v>
      </c>
    </row>
    <row r="5556" spans="1:25" x14ac:dyDescent="0.25">
      <c r="A5556" s="9" t="s">
        <v>9280</v>
      </c>
      <c r="B5556" s="23">
        <v>46090.545833333301</v>
      </c>
      <c r="C5556" s="23">
        <v>46090.546527777798</v>
      </c>
      <c r="D5556" s="23">
        <v>46091.402777777803</v>
      </c>
      <c r="E5556" s="9" t="s">
        <v>212</v>
      </c>
      <c r="F5556" s="9" t="s">
        <v>187</v>
      </c>
      <c r="G5556" s="9" t="s">
        <v>213</v>
      </c>
      <c r="H5556" s="9" t="s">
        <v>88</v>
      </c>
      <c r="I5556" s="9" t="s">
        <v>92</v>
      </c>
      <c r="J5556" s="9" t="s">
        <v>9160</v>
      </c>
      <c r="K5556" s="9" t="s">
        <v>215</v>
      </c>
      <c r="L5556" s="9" t="s">
        <v>293</v>
      </c>
      <c r="M5556" s="9" t="s">
        <v>6935</v>
      </c>
      <c r="N5556" s="9" t="s">
        <v>199</v>
      </c>
      <c r="O5556" s="9" t="s">
        <v>116</v>
      </c>
      <c r="P5556" s="9" t="s">
        <v>342</v>
      </c>
      <c r="Q5556" s="9" t="s">
        <v>219</v>
      </c>
      <c r="R5556" s="9">
        <v>3</v>
      </c>
      <c r="S5556" s="9">
        <v>98</v>
      </c>
      <c r="T5556" s="9" t="s">
        <v>229</v>
      </c>
      <c r="U5556" s="9" t="s">
        <v>140</v>
      </c>
      <c r="V5556" s="9" t="s">
        <v>144</v>
      </c>
      <c r="W5556" s="9">
        <v>1</v>
      </c>
      <c r="X5556" s="9">
        <f>INDEX(SLA_Policy!$D$2:$D$5,MATCH(F5556,SLA_Policy!$A$2:$A$5,0))</f>
        <v>8</v>
      </c>
      <c r="Y5556" s="9" t="str">
        <f>IF(E5556="Cancelled","Excluded",IF(D5556="",IF((SLA_Policy!$B$8-B5556)*24&gt;X5556,"Open - Breached","Open - On Track"),IF((D5556-B5556)*24&lt;=X5556,"Met","Breached")))</f>
        <v>Breached</v>
      </c>
    </row>
    <row r="5557" spans="1:25" x14ac:dyDescent="0.25">
      <c r="A5557" s="9" t="s">
        <v>9281</v>
      </c>
      <c r="B5557" s="23">
        <v>46090.547222222202</v>
      </c>
      <c r="C5557" s="23">
        <v>46090.675694444399</v>
      </c>
      <c r="D5557" s="23">
        <v>46090.758333333302</v>
      </c>
      <c r="E5557" s="9" t="s">
        <v>212</v>
      </c>
      <c r="F5557" s="9" t="s">
        <v>188</v>
      </c>
      <c r="G5557" s="9" t="s">
        <v>213</v>
      </c>
      <c r="H5557" s="9" t="s">
        <v>88</v>
      </c>
      <c r="I5557" s="9" t="s">
        <v>354</v>
      </c>
      <c r="J5557" s="9" t="s">
        <v>9282</v>
      </c>
      <c r="K5557" s="9" t="s">
        <v>246</v>
      </c>
      <c r="L5557" s="9" t="s">
        <v>104</v>
      </c>
      <c r="M5557" s="9" t="s">
        <v>1455</v>
      </c>
      <c r="N5557" s="9" t="s">
        <v>197</v>
      </c>
      <c r="O5557" s="9" t="s">
        <v>178</v>
      </c>
      <c r="P5557" s="9" t="s">
        <v>272</v>
      </c>
      <c r="Q5557" s="9" t="s">
        <v>219</v>
      </c>
      <c r="R5557" s="9">
        <v>0</v>
      </c>
      <c r="S5557" s="9">
        <v>13</v>
      </c>
      <c r="T5557" s="9" t="s">
        <v>136</v>
      </c>
      <c r="U5557" s="9" t="s">
        <v>266</v>
      </c>
      <c r="W5557" s="9">
        <v>4</v>
      </c>
      <c r="X5557" s="9">
        <f>INDEX(SLA_Policy!$D$2:$D$5,MATCH(F5557,SLA_Policy!$A$2:$A$5,0))</f>
        <v>72</v>
      </c>
      <c r="Y5557" s="9" t="str">
        <f>IF(E5557="Cancelled","Excluded",IF(D5557="",IF((SLA_Policy!$B$8-B5557)*24&gt;X5557,"Open - Breached","Open - On Track"),IF((D5557-B5557)*24&lt;=X5557,"Met","Breached")))</f>
        <v>Met</v>
      </c>
    </row>
    <row r="5558" spans="1:25" x14ac:dyDescent="0.25">
      <c r="A5558" s="9" t="s">
        <v>9283</v>
      </c>
      <c r="B5558" s="23">
        <v>46090.568749999999</v>
      </c>
      <c r="C5558" s="23">
        <v>46090.5805555556</v>
      </c>
      <c r="D5558" s="23">
        <v>46090.681944444397</v>
      </c>
      <c r="E5558" s="9" t="s">
        <v>212</v>
      </c>
      <c r="F5558" s="9" t="s">
        <v>188</v>
      </c>
      <c r="G5558" s="9" t="s">
        <v>213</v>
      </c>
      <c r="H5558" s="9" t="s">
        <v>161</v>
      </c>
      <c r="I5558" s="9" t="s">
        <v>389</v>
      </c>
      <c r="J5558" s="9" t="s">
        <v>1243</v>
      </c>
      <c r="K5558" s="9" t="s">
        <v>246</v>
      </c>
      <c r="L5558" s="9" t="s">
        <v>226</v>
      </c>
      <c r="M5558" s="9" t="s">
        <v>2384</v>
      </c>
      <c r="N5558" s="9" t="s">
        <v>198</v>
      </c>
      <c r="O5558" s="9" t="s">
        <v>116</v>
      </c>
      <c r="P5558" s="9" t="s">
        <v>295</v>
      </c>
      <c r="Q5558" s="9" t="s">
        <v>219</v>
      </c>
      <c r="R5558" s="9">
        <v>0</v>
      </c>
      <c r="S5558" s="9">
        <v>4</v>
      </c>
      <c r="U5558" s="9" t="s">
        <v>290</v>
      </c>
      <c r="X5558" s="9">
        <f>INDEX(SLA_Policy!$D$2:$D$5,MATCH(F5558,SLA_Policy!$A$2:$A$5,0))</f>
        <v>72</v>
      </c>
      <c r="Y5558" s="9" t="str">
        <f>IF(E5558="Cancelled","Excluded",IF(D5558="",IF((SLA_Policy!$B$8-B5558)*24&gt;X5558,"Open - Breached","Open - On Track"),IF((D5558-B5558)*24&lt;=X5558,"Met","Breached")))</f>
        <v>Met</v>
      </c>
    </row>
    <row r="5559" spans="1:25" x14ac:dyDescent="0.25">
      <c r="A5559" s="9" t="s">
        <v>9284</v>
      </c>
      <c r="B5559" s="23">
        <v>46090.570833333302</v>
      </c>
      <c r="C5559" s="23">
        <v>46090.572222222203</v>
      </c>
      <c r="D5559" s="23">
        <v>46091.645138888904</v>
      </c>
      <c r="E5559" s="9" t="s">
        <v>212</v>
      </c>
      <c r="F5559" s="9" t="s">
        <v>188</v>
      </c>
      <c r="G5559" s="9" t="s">
        <v>213</v>
      </c>
      <c r="H5559" s="9" t="s">
        <v>88</v>
      </c>
      <c r="I5559" s="9" t="s">
        <v>92</v>
      </c>
      <c r="J5559" s="9" t="s">
        <v>9160</v>
      </c>
      <c r="K5559" s="9" t="s">
        <v>215</v>
      </c>
      <c r="L5559" s="9" t="s">
        <v>307</v>
      </c>
      <c r="M5559" s="9" t="s">
        <v>1434</v>
      </c>
      <c r="N5559" s="9" t="s">
        <v>198</v>
      </c>
      <c r="O5559" s="9" t="s">
        <v>178</v>
      </c>
      <c r="P5559" s="9" t="s">
        <v>321</v>
      </c>
      <c r="Q5559" s="9" t="s">
        <v>273</v>
      </c>
      <c r="R5559" s="9">
        <v>1</v>
      </c>
      <c r="S5559" s="9">
        <v>36</v>
      </c>
      <c r="T5559" s="9" t="s">
        <v>220</v>
      </c>
      <c r="U5559" s="9" t="s">
        <v>140</v>
      </c>
      <c r="V5559" s="9" t="s">
        <v>144</v>
      </c>
      <c r="X5559" s="9">
        <f>INDEX(SLA_Policy!$D$2:$D$5,MATCH(F5559,SLA_Policy!$A$2:$A$5,0))</f>
        <v>72</v>
      </c>
      <c r="Y5559" s="9" t="str">
        <f>IF(E5559="Cancelled","Excluded",IF(D5559="",IF((SLA_Policy!$B$8-B5559)*24&gt;X5559,"Open - Breached","Open - On Track"),IF((D5559-B5559)*24&lt;=X5559,"Met","Breached")))</f>
        <v>Met</v>
      </c>
    </row>
    <row r="5560" spans="1:25" x14ac:dyDescent="0.25">
      <c r="A5560" s="9" t="s">
        <v>9285</v>
      </c>
      <c r="B5560" s="23">
        <v>46090.572222222203</v>
      </c>
      <c r="C5560" s="23">
        <v>46090.574999999997</v>
      </c>
      <c r="D5560" s="23">
        <v>46091.375694444498</v>
      </c>
      <c r="E5560" s="9" t="s">
        <v>212</v>
      </c>
      <c r="F5560" s="9" t="s">
        <v>188</v>
      </c>
      <c r="G5560" s="9" t="s">
        <v>213</v>
      </c>
      <c r="H5560" s="9" t="s">
        <v>88</v>
      </c>
      <c r="I5560" s="9" t="s">
        <v>92</v>
      </c>
      <c r="J5560" s="9" t="s">
        <v>9164</v>
      </c>
      <c r="K5560" s="9" t="s">
        <v>303</v>
      </c>
      <c r="L5560" s="9" t="s">
        <v>226</v>
      </c>
      <c r="M5560" s="9" t="s">
        <v>633</v>
      </c>
      <c r="N5560" s="9" t="s">
        <v>198</v>
      </c>
      <c r="O5560" s="9" t="s">
        <v>178</v>
      </c>
      <c r="P5560" s="9" t="s">
        <v>360</v>
      </c>
      <c r="Q5560" s="9" t="s">
        <v>219</v>
      </c>
      <c r="R5560" s="9">
        <v>0</v>
      </c>
      <c r="S5560" s="9">
        <v>27</v>
      </c>
      <c r="T5560" s="9" t="s">
        <v>136</v>
      </c>
      <c r="U5560" s="9" t="s">
        <v>140</v>
      </c>
      <c r="V5560" s="9" t="s">
        <v>144</v>
      </c>
      <c r="X5560" s="9">
        <f>INDEX(SLA_Policy!$D$2:$D$5,MATCH(F5560,SLA_Policy!$A$2:$A$5,0))</f>
        <v>72</v>
      </c>
      <c r="Y5560" s="9" t="str">
        <f>IF(E5560="Cancelled","Excluded",IF(D5560="",IF((SLA_Policy!$B$8-B5560)*24&gt;X5560,"Open - Breached","Open - On Track"),IF((D5560-B5560)*24&lt;=X5560,"Met","Breached")))</f>
        <v>Met</v>
      </c>
    </row>
    <row r="5561" spans="1:25" x14ac:dyDescent="0.25">
      <c r="A5561" s="9" t="s">
        <v>9286</v>
      </c>
      <c r="B5561" s="23">
        <v>46090.577083333301</v>
      </c>
      <c r="C5561" s="23">
        <v>46090.595833333296</v>
      </c>
      <c r="D5561" s="23">
        <v>46091.749305555597</v>
      </c>
      <c r="E5561" s="9" t="s">
        <v>212</v>
      </c>
      <c r="F5561" s="9" t="s">
        <v>188</v>
      </c>
      <c r="G5561" s="9" t="s">
        <v>213</v>
      </c>
      <c r="H5561" s="9" t="s">
        <v>166</v>
      </c>
      <c r="I5561" s="9" t="s">
        <v>286</v>
      </c>
      <c r="J5561" s="9" t="s">
        <v>3607</v>
      </c>
      <c r="K5561" s="9" t="s">
        <v>246</v>
      </c>
      <c r="L5561" s="9" t="s">
        <v>311</v>
      </c>
      <c r="M5561" s="9" t="s">
        <v>2212</v>
      </c>
      <c r="N5561" s="9" t="s">
        <v>197</v>
      </c>
      <c r="O5561" s="9" t="s">
        <v>181</v>
      </c>
      <c r="P5561" s="9" t="s">
        <v>289</v>
      </c>
      <c r="Q5561" s="9" t="s">
        <v>219</v>
      </c>
      <c r="R5561" s="9">
        <v>1</v>
      </c>
      <c r="S5561" s="9">
        <v>25</v>
      </c>
      <c r="U5561" s="9" t="s">
        <v>290</v>
      </c>
      <c r="X5561" s="9">
        <f>INDEX(SLA_Policy!$D$2:$D$5,MATCH(F5561,SLA_Policy!$A$2:$A$5,0))</f>
        <v>72</v>
      </c>
      <c r="Y5561" s="9" t="str">
        <f>IF(E5561="Cancelled","Excluded",IF(D5561="",IF((SLA_Policy!$B$8-B5561)*24&gt;X5561,"Open - Breached","Open - On Track"),IF((D5561-B5561)*24&lt;=X5561,"Met","Breached")))</f>
        <v>Met</v>
      </c>
    </row>
    <row r="5562" spans="1:25" x14ac:dyDescent="0.25">
      <c r="A5562" s="9" t="s">
        <v>9287</v>
      </c>
      <c r="B5562" s="23">
        <v>46090.586805555598</v>
      </c>
      <c r="C5562" s="23">
        <v>46090.588194444397</v>
      </c>
      <c r="D5562" s="23">
        <v>46090.621527777803</v>
      </c>
      <c r="E5562" s="9" t="s">
        <v>212</v>
      </c>
      <c r="F5562" s="9" t="s">
        <v>188</v>
      </c>
      <c r="G5562" s="9" t="s">
        <v>213</v>
      </c>
      <c r="H5562" s="9" t="s">
        <v>161</v>
      </c>
      <c r="I5562" s="9" t="s">
        <v>389</v>
      </c>
      <c r="J5562" s="9" t="s">
        <v>435</v>
      </c>
      <c r="K5562" s="9" t="s">
        <v>239</v>
      </c>
      <c r="L5562" s="9" t="s">
        <v>371</v>
      </c>
      <c r="M5562" s="9" t="s">
        <v>7371</v>
      </c>
      <c r="N5562" s="9" t="s">
        <v>200</v>
      </c>
      <c r="O5562" s="9" t="s">
        <v>116</v>
      </c>
      <c r="P5562" s="9" t="s">
        <v>218</v>
      </c>
      <c r="Q5562" s="9" t="s">
        <v>219</v>
      </c>
      <c r="R5562" s="9">
        <v>0</v>
      </c>
      <c r="S5562" s="9">
        <v>7</v>
      </c>
      <c r="U5562" s="9" t="s">
        <v>221</v>
      </c>
      <c r="X5562" s="9">
        <f>INDEX(SLA_Policy!$D$2:$D$5,MATCH(F5562,SLA_Policy!$A$2:$A$5,0))</f>
        <v>72</v>
      </c>
      <c r="Y5562" s="9" t="str">
        <f>IF(E5562="Cancelled","Excluded",IF(D5562="",IF((SLA_Policy!$B$8-B5562)*24&gt;X5562,"Open - Breached","Open - On Track"),IF((D5562-B5562)*24&lt;=X5562,"Met","Breached")))</f>
        <v>Met</v>
      </c>
    </row>
    <row r="5563" spans="1:25" x14ac:dyDescent="0.25">
      <c r="A5563" s="9" t="s">
        <v>9288</v>
      </c>
      <c r="B5563" s="23">
        <v>46090.589583333298</v>
      </c>
      <c r="C5563" s="23">
        <v>46090.593055555597</v>
      </c>
      <c r="D5563" s="23">
        <v>46091.335416666698</v>
      </c>
      <c r="E5563" s="9" t="s">
        <v>212</v>
      </c>
      <c r="F5563" s="9" t="s">
        <v>188</v>
      </c>
      <c r="G5563" s="9" t="s">
        <v>213</v>
      </c>
      <c r="H5563" s="9" t="s">
        <v>88</v>
      </c>
      <c r="I5563" s="9" t="s">
        <v>92</v>
      </c>
      <c r="J5563" s="9" t="s">
        <v>9162</v>
      </c>
      <c r="K5563" s="9" t="s">
        <v>215</v>
      </c>
      <c r="L5563" s="9" t="s">
        <v>216</v>
      </c>
      <c r="M5563" s="9" t="s">
        <v>1463</v>
      </c>
      <c r="N5563" s="9" t="s">
        <v>199</v>
      </c>
      <c r="O5563" s="9" t="s">
        <v>178</v>
      </c>
      <c r="P5563" s="9" t="s">
        <v>427</v>
      </c>
      <c r="Q5563" s="9" t="s">
        <v>219</v>
      </c>
      <c r="R5563" s="9">
        <v>0</v>
      </c>
      <c r="S5563" s="9">
        <v>19</v>
      </c>
      <c r="T5563" s="9" t="s">
        <v>136</v>
      </c>
      <c r="U5563" s="9" t="s">
        <v>140</v>
      </c>
      <c r="V5563" s="9" t="s">
        <v>144</v>
      </c>
      <c r="X5563" s="9">
        <f>INDEX(SLA_Policy!$D$2:$D$5,MATCH(F5563,SLA_Policy!$A$2:$A$5,0))</f>
        <v>72</v>
      </c>
      <c r="Y5563" s="9" t="str">
        <f>IF(E5563="Cancelled","Excluded",IF(D5563="",IF((SLA_Policy!$B$8-B5563)*24&gt;X5563,"Open - Breached","Open - On Track"),IF((D5563-B5563)*24&lt;=X5563,"Met","Breached")))</f>
        <v>Met</v>
      </c>
    </row>
    <row r="5564" spans="1:25" x14ac:dyDescent="0.25">
      <c r="A5564" s="9" t="s">
        <v>9289</v>
      </c>
      <c r="B5564" s="23">
        <v>46090.593055555597</v>
      </c>
      <c r="C5564" s="23">
        <v>46090.595138888901</v>
      </c>
      <c r="E5564" s="9" t="s">
        <v>649</v>
      </c>
      <c r="F5564" s="9" t="s">
        <v>187</v>
      </c>
      <c r="G5564" s="9" t="s">
        <v>213</v>
      </c>
      <c r="H5564" s="9" t="s">
        <v>88</v>
      </c>
      <c r="I5564" s="9" t="s">
        <v>92</v>
      </c>
      <c r="J5564" s="9" t="s">
        <v>9164</v>
      </c>
      <c r="K5564" s="9" t="s">
        <v>215</v>
      </c>
      <c r="L5564" s="9" t="s">
        <v>216</v>
      </c>
      <c r="M5564" s="9" t="s">
        <v>9290</v>
      </c>
      <c r="N5564" s="9" t="s">
        <v>198</v>
      </c>
      <c r="O5564" s="9" t="s">
        <v>178</v>
      </c>
      <c r="P5564" s="9" t="s">
        <v>360</v>
      </c>
      <c r="Q5564" s="9" t="s">
        <v>273</v>
      </c>
      <c r="R5564" s="9">
        <v>1</v>
      </c>
      <c r="S5564" s="9">
        <v>3</v>
      </c>
      <c r="T5564" s="9" t="s">
        <v>136</v>
      </c>
      <c r="V5564" s="9" t="s">
        <v>144</v>
      </c>
      <c r="X5564" s="9">
        <f>INDEX(SLA_Policy!$D$2:$D$5,MATCH(F5564,SLA_Policy!$A$2:$A$5,0))</f>
        <v>8</v>
      </c>
      <c r="Y5564" s="9" t="str">
        <f>IF(E5564="Cancelled","Excluded",IF(D5564="",IF((SLA_Policy!$B$8-B5564)*24&gt;X5564,"Open - Breached","Open - On Track"),IF((D5564-B5564)*24&lt;=X5564,"Met","Breached")))</f>
        <v>Excluded</v>
      </c>
    </row>
    <row r="5565" spans="1:25" x14ac:dyDescent="0.25">
      <c r="A5565" s="9" t="s">
        <v>9291</v>
      </c>
      <c r="B5565" s="23">
        <v>46090.593055555597</v>
      </c>
      <c r="C5565" s="23">
        <v>46090.617361111101</v>
      </c>
      <c r="D5565" s="23">
        <v>46091.408333333296</v>
      </c>
      <c r="E5565" s="9" t="s">
        <v>212</v>
      </c>
      <c r="F5565" s="9" t="s">
        <v>188</v>
      </c>
      <c r="G5565" s="9" t="s">
        <v>213</v>
      </c>
      <c r="H5565" s="9" t="s">
        <v>88</v>
      </c>
      <c r="I5565" s="9" t="s">
        <v>92</v>
      </c>
      <c r="J5565" s="9" t="s">
        <v>9192</v>
      </c>
      <c r="K5565" s="9" t="s">
        <v>215</v>
      </c>
      <c r="L5565" s="9" t="s">
        <v>104</v>
      </c>
      <c r="M5565" s="9" t="s">
        <v>3144</v>
      </c>
      <c r="N5565" s="9" t="s">
        <v>196</v>
      </c>
      <c r="O5565" s="9" t="s">
        <v>178</v>
      </c>
      <c r="P5565" s="9" t="s">
        <v>414</v>
      </c>
      <c r="Q5565" s="9" t="s">
        <v>219</v>
      </c>
      <c r="R5565" s="9">
        <v>0</v>
      </c>
      <c r="S5565" s="9">
        <v>74</v>
      </c>
      <c r="T5565" s="9" t="s">
        <v>136</v>
      </c>
      <c r="U5565" s="9" t="s">
        <v>140</v>
      </c>
      <c r="V5565" s="9" t="s">
        <v>144</v>
      </c>
      <c r="W5565" s="9">
        <v>4</v>
      </c>
      <c r="X5565" s="9">
        <f>INDEX(SLA_Policy!$D$2:$D$5,MATCH(F5565,SLA_Policy!$A$2:$A$5,0))</f>
        <v>72</v>
      </c>
      <c r="Y5565" s="9" t="str">
        <f>IF(E5565="Cancelled","Excluded",IF(D5565="",IF((SLA_Policy!$B$8-B5565)*24&gt;X5565,"Open - Breached","Open - On Track"),IF((D5565-B5565)*24&lt;=X5565,"Met","Breached")))</f>
        <v>Met</v>
      </c>
    </row>
    <row r="5566" spans="1:25" x14ac:dyDescent="0.25">
      <c r="A5566" s="9" t="s">
        <v>9292</v>
      </c>
      <c r="B5566" s="23">
        <v>46090.596527777801</v>
      </c>
      <c r="C5566" s="23">
        <v>46090.598611111098</v>
      </c>
      <c r="D5566" s="23">
        <v>46091.315277777801</v>
      </c>
      <c r="E5566" s="9" t="s">
        <v>212</v>
      </c>
      <c r="F5566" s="9" t="s">
        <v>188</v>
      </c>
      <c r="G5566" s="9" t="s">
        <v>213</v>
      </c>
      <c r="H5566" s="9" t="s">
        <v>88</v>
      </c>
      <c r="I5566" s="9" t="s">
        <v>92</v>
      </c>
      <c r="J5566" s="9" t="s">
        <v>9162</v>
      </c>
      <c r="K5566" s="9" t="s">
        <v>215</v>
      </c>
      <c r="L5566" s="9" t="s">
        <v>216</v>
      </c>
      <c r="M5566" s="9" t="s">
        <v>341</v>
      </c>
      <c r="N5566" s="9" t="s">
        <v>198</v>
      </c>
      <c r="O5566" s="9" t="s">
        <v>178</v>
      </c>
      <c r="P5566" s="9" t="s">
        <v>321</v>
      </c>
      <c r="Q5566" s="9" t="s">
        <v>273</v>
      </c>
      <c r="R5566" s="9">
        <v>0</v>
      </c>
      <c r="S5566" s="9">
        <v>63</v>
      </c>
      <c r="T5566" s="9" t="s">
        <v>136</v>
      </c>
      <c r="U5566" s="9" t="s">
        <v>140</v>
      </c>
      <c r="V5566" s="9" t="s">
        <v>144</v>
      </c>
      <c r="W5566" s="9">
        <v>4</v>
      </c>
      <c r="X5566" s="9">
        <f>INDEX(SLA_Policy!$D$2:$D$5,MATCH(F5566,SLA_Policy!$A$2:$A$5,0))</f>
        <v>72</v>
      </c>
      <c r="Y5566" s="9" t="str">
        <f>IF(E5566="Cancelled","Excluded",IF(D5566="",IF((SLA_Policy!$B$8-B5566)*24&gt;X5566,"Open - Breached","Open - On Track"),IF((D5566-B5566)*24&lt;=X5566,"Met","Breached")))</f>
        <v>Met</v>
      </c>
    </row>
    <row r="5567" spans="1:25" x14ac:dyDescent="0.25">
      <c r="A5567" s="9" t="s">
        <v>9293</v>
      </c>
      <c r="B5567" s="23">
        <v>46090.6</v>
      </c>
      <c r="C5567" s="23">
        <v>46090.685416666704</v>
      </c>
      <c r="D5567" s="23">
        <v>46093.354861111096</v>
      </c>
      <c r="E5567" s="9" t="s">
        <v>212</v>
      </c>
      <c r="F5567" s="9" t="s">
        <v>189</v>
      </c>
      <c r="G5567" s="9" t="s">
        <v>236</v>
      </c>
      <c r="H5567" s="9" t="s">
        <v>167</v>
      </c>
      <c r="I5567" s="9" t="s">
        <v>255</v>
      </c>
      <c r="J5567" s="9" t="s">
        <v>9294</v>
      </c>
      <c r="K5567" s="9" t="s">
        <v>215</v>
      </c>
      <c r="L5567" s="9" t="s">
        <v>311</v>
      </c>
      <c r="M5567" s="9" t="s">
        <v>1635</v>
      </c>
      <c r="N5567" s="9" t="s">
        <v>196</v>
      </c>
      <c r="O5567" s="9" t="s">
        <v>180</v>
      </c>
      <c r="P5567" s="9" t="s">
        <v>318</v>
      </c>
      <c r="Q5567" s="9" t="s">
        <v>219</v>
      </c>
      <c r="R5567" s="9">
        <v>0</v>
      </c>
      <c r="S5567" s="9">
        <v>23</v>
      </c>
      <c r="U5567" s="9" t="s">
        <v>242</v>
      </c>
      <c r="X5567" s="9">
        <f>INDEX(SLA_Policy!$D$2:$D$5,MATCH(F5567,SLA_Policy!$A$2:$A$5,0))</f>
        <v>120</v>
      </c>
      <c r="Y5567" s="9" t="str">
        <f>IF(E5567="Cancelled","Excluded",IF(D5567="",IF((SLA_Policy!$B$8-B5567)*24&gt;X5567,"Open - Breached","Open - On Track"),IF((D5567-B5567)*24&lt;=X5567,"Met","Breached")))</f>
        <v>Met</v>
      </c>
    </row>
    <row r="5568" spans="1:25" x14ac:dyDescent="0.25">
      <c r="A5568" s="9" t="s">
        <v>9295</v>
      </c>
      <c r="B5568" s="23">
        <v>46090.603472222203</v>
      </c>
      <c r="C5568" s="23">
        <v>46090.6430555556</v>
      </c>
      <c r="D5568" s="23">
        <v>46093.539583333302</v>
      </c>
      <c r="E5568" s="9" t="s">
        <v>212</v>
      </c>
      <c r="F5568" s="9" t="s">
        <v>188</v>
      </c>
      <c r="G5568" s="9" t="s">
        <v>213</v>
      </c>
      <c r="H5568" s="9" t="s">
        <v>88</v>
      </c>
      <c r="I5568" s="9" t="s">
        <v>92</v>
      </c>
      <c r="J5568" s="9" t="s">
        <v>9181</v>
      </c>
      <c r="K5568" s="9" t="s">
        <v>246</v>
      </c>
      <c r="L5568" s="9" t="s">
        <v>282</v>
      </c>
      <c r="M5568" s="9" t="s">
        <v>822</v>
      </c>
      <c r="N5568" s="9" t="s">
        <v>197</v>
      </c>
      <c r="O5568" s="9" t="s">
        <v>116</v>
      </c>
      <c r="P5568" s="9" t="s">
        <v>342</v>
      </c>
      <c r="Q5568" s="9" t="s">
        <v>219</v>
      </c>
      <c r="R5568" s="9">
        <v>0</v>
      </c>
      <c r="S5568" s="9">
        <v>77</v>
      </c>
      <c r="T5568" s="9" t="s">
        <v>322</v>
      </c>
      <c r="U5568" s="9" t="s">
        <v>140</v>
      </c>
      <c r="V5568" s="9" t="s">
        <v>144</v>
      </c>
      <c r="W5568" s="9">
        <v>5</v>
      </c>
      <c r="X5568" s="9">
        <f>INDEX(SLA_Policy!$D$2:$D$5,MATCH(F5568,SLA_Policy!$A$2:$A$5,0))</f>
        <v>72</v>
      </c>
      <c r="Y5568" s="9" t="str">
        <f>IF(E5568="Cancelled","Excluded",IF(D5568="",IF((SLA_Policy!$B$8-B5568)*24&gt;X5568,"Open - Breached","Open - On Track"),IF((D5568-B5568)*24&lt;=X5568,"Met","Breached")))</f>
        <v>Met</v>
      </c>
    </row>
    <row r="5569" spans="1:25" x14ac:dyDescent="0.25">
      <c r="A5569" s="9" t="s">
        <v>9296</v>
      </c>
      <c r="B5569" s="23">
        <v>46090.614583333299</v>
      </c>
      <c r="C5569" s="23">
        <v>46090.677083333299</v>
      </c>
      <c r="D5569" s="23">
        <v>46091.349305555603</v>
      </c>
      <c r="E5569" s="9" t="s">
        <v>212</v>
      </c>
      <c r="F5569" s="9" t="s">
        <v>189</v>
      </c>
      <c r="G5569" s="9" t="s">
        <v>236</v>
      </c>
      <c r="H5569" s="9" t="s">
        <v>167</v>
      </c>
      <c r="I5569" s="9" t="s">
        <v>255</v>
      </c>
      <c r="J5569" s="9" t="s">
        <v>9297</v>
      </c>
      <c r="K5569" s="9" t="s">
        <v>246</v>
      </c>
      <c r="L5569" s="9" t="s">
        <v>216</v>
      </c>
      <c r="M5569" s="9" t="s">
        <v>6261</v>
      </c>
      <c r="N5569" s="9" t="s">
        <v>196</v>
      </c>
      <c r="O5569" s="9" t="s">
        <v>116</v>
      </c>
      <c r="P5569" s="9" t="s">
        <v>342</v>
      </c>
      <c r="Q5569" s="9" t="s">
        <v>219</v>
      </c>
      <c r="R5569" s="9">
        <v>0</v>
      </c>
      <c r="S5569" s="9">
        <v>19</v>
      </c>
      <c r="U5569" s="9" t="s">
        <v>242</v>
      </c>
      <c r="W5569" s="9">
        <v>3</v>
      </c>
      <c r="X5569" s="9">
        <f>INDEX(SLA_Policy!$D$2:$D$5,MATCH(F5569,SLA_Policy!$A$2:$A$5,0))</f>
        <v>120</v>
      </c>
      <c r="Y5569" s="9" t="str">
        <f>IF(E5569="Cancelled","Excluded",IF(D5569="",IF((SLA_Policy!$B$8-B5569)*24&gt;X5569,"Open - Breached","Open - On Track"),IF((D5569-B5569)*24&lt;=X5569,"Met","Breached")))</f>
        <v>Met</v>
      </c>
    </row>
    <row r="5570" spans="1:25" x14ac:dyDescent="0.25">
      <c r="A5570" s="9" t="s">
        <v>9298</v>
      </c>
      <c r="B5570" s="23">
        <v>46090.614583333299</v>
      </c>
      <c r="C5570" s="23">
        <v>46090.620138888902</v>
      </c>
      <c r="D5570" s="23">
        <v>46091.318749999999</v>
      </c>
      <c r="E5570" s="9" t="s">
        <v>212</v>
      </c>
      <c r="F5570" s="9" t="s">
        <v>188</v>
      </c>
      <c r="G5570" s="9" t="s">
        <v>213</v>
      </c>
      <c r="H5570" s="9" t="s">
        <v>88</v>
      </c>
      <c r="I5570" s="9" t="s">
        <v>92</v>
      </c>
      <c r="J5570" s="9" t="s">
        <v>9164</v>
      </c>
      <c r="K5570" s="9" t="s">
        <v>303</v>
      </c>
      <c r="L5570" s="9" t="s">
        <v>282</v>
      </c>
      <c r="M5570" s="9" t="s">
        <v>541</v>
      </c>
      <c r="N5570" s="9" t="s">
        <v>198</v>
      </c>
      <c r="O5570" s="9" t="s">
        <v>178</v>
      </c>
      <c r="P5570" s="9" t="s">
        <v>272</v>
      </c>
      <c r="Q5570" s="9" t="s">
        <v>219</v>
      </c>
      <c r="R5570" s="9">
        <v>0</v>
      </c>
      <c r="S5570" s="9">
        <v>14</v>
      </c>
      <c r="T5570" s="9" t="s">
        <v>136</v>
      </c>
      <c r="U5570" s="9" t="s">
        <v>140</v>
      </c>
      <c r="V5570" s="9" t="s">
        <v>144</v>
      </c>
      <c r="W5570" s="9">
        <v>4</v>
      </c>
      <c r="X5570" s="9">
        <f>INDEX(SLA_Policy!$D$2:$D$5,MATCH(F5570,SLA_Policy!$A$2:$A$5,0))</f>
        <v>72</v>
      </c>
      <c r="Y5570" s="9" t="str">
        <f>IF(E5570="Cancelled","Excluded",IF(D5570="",IF((SLA_Policy!$B$8-B5570)*24&gt;X5570,"Open - Breached","Open - On Track"),IF((D5570-B5570)*24&lt;=X5570,"Met","Breached")))</f>
        <v>Met</v>
      </c>
    </row>
    <row r="5571" spans="1:25" x14ac:dyDescent="0.25">
      <c r="A5571" s="9" t="s">
        <v>9299</v>
      </c>
      <c r="B5571" s="23">
        <v>46090.617361111101</v>
      </c>
      <c r="C5571" s="23">
        <v>46090.619444444397</v>
      </c>
      <c r="D5571" s="23">
        <v>46090.720833333296</v>
      </c>
      <c r="E5571" s="9" t="s">
        <v>212</v>
      </c>
      <c r="F5571" s="9" t="s">
        <v>187</v>
      </c>
      <c r="G5571" s="9" t="s">
        <v>213</v>
      </c>
      <c r="H5571" s="9" t="s">
        <v>164</v>
      </c>
      <c r="I5571" s="9" t="s">
        <v>260</v>
      </c>
      <c r="J5571" s="9" t="s">
        <v>9300</v>
      </c>
      <c r="K5571" s="9" t="s">
        <v>246</v>
      </c>
      <c r="L5571" s="9" t="s">
        <v>311</v>
      </c>
      <c r="M5571" s="9" t="s">
        <v>9301</v>
      </c>
      <c r="N5571" s="9" t="s">
        <v>196</v>
      </c>
      <c r="O5571" s="9" t="s">
        <v>180</v>
      </c>
      <c r="P5571" s="9" t="s">
        <v>381</v>
      </c>
      <c r="Q5571" s="9" t="s">
        <v>273</v>
      </c>
      <c r="R5571" s="9">
        <v>0</v>
      </c>
      <c r="S5571" s="9">
        <v>110</v>
      </c>
      <c r="T5571" s="9" t="s">
        <v>265</v>
      </c>
      <c r="U5571" s="9" t="s">
        <v>266</v>
      </c>
      <c r="X5571" s="9">
        <f>INDEX(SLA_Policy!$D$2:$D$5,MATCH(F5571,SLA_Policy!$A$2:$A$5,0))</f>
        <v>8</v>
      </c>
      <c r="Y5571" s="9" t="str">
        <f>IF(E5571="Cancelled","Excluded",IF(D5571="",IF((SLA_Policy!$B$8-B5571)*24&gt;X5571,"Open - Breached","Open - On Track"),IF((D5571-B5571)*24&lt;=X5571,"Met","Breached")))</f>
        <v>Met</v>
      </c>
    </row>
    <row r="5572" spans="1:25" x14ac:dyDescent="0.25">
      <c r="A5572" s="9" t="s">
        <v>9302</v>
      </c>
      <c r="B5572" s="23">
        <v>46090.621527777803</v>
      </c>
      <c r="C5572" s="23">
        <v>46090.668055555601</v>
      </c>
      <c r="D5572" s="23">
        <v>46091.4</v>
      </c>
      <c r="E5572" s="9" t="s">
        <v>212</v>
      </c>
      <c r="F5572" s="9" t="s">
        <v>188</v>
      </c>
      <c r="G5572" s="9" t="s">
        <v>213</v>
      </c>
      <c r="H5572" s="9" t="s">
        <v>88</v>
      </c>
      <c r="I5572" s="9" t="s">
        <v>92</v>
      </c>
      <c r="J5572" s="9" t="s">
        <v>9171</v>
      </c>
      <c r="K5572" s="9" t="s">
        <v>262</v>
      </c>
      <c r="L5572" s="9" t="s">
        <v>104</v>
      </c>
      <c r="M5572" s="9" t="s">
        <v>1394</v>
      </c>
      <c r="N5572" s="9" t="s">
        <v>197</v>
      </c>
      <c r="O5572" s="9" t="s">
        <v>178</v>
      </c>
      <c r="P5572" s="9" t="s">
        <v>272</v>
      </c>
      <c r="Q5572" s="9" t="s">
        <v>273</v>
      </c>
      <c r="R5572" s="9">
        <v>0</v>
      </c>
      <c r="S5572" s="9">
        <v>48</v>
      </c>
      <c r="T5572" s="9" t="s">
        <v>322</v>
      </c>
      <c r="U5572" s="9" t="s">
        <v>140</v>
      </c>
      <c r="V5572" s="9" t="s">
        <v>144</v>
      </c>
      <c r="W5572" s="9">
        <v>5</v>
      </c>
      <c r="X5572" s="9">
        <f>INDEX(SLA_Policy!$D$2:$D$5,MATCH(F5572,SLA_Policy!$A$2:$A$5,0))</f>
        <v>72</v>
      </c>
      <c r="Y5572" s="9" t="str">
        <f>IF(E5572="Cancelled","Excluded",IF(D5572="",IF((SLA_Policy!$B$8-B5572)*24&gt;X5572,"Open - Breached","Open - On Track"),IF((D5572-B5572)*24&lt;=X5572,"Met","Breached")))</f>
        <v>Met</v>
      </c>
    </row>
    <row r="5573" spans="1:25" x14ac:dyDescent="0.25">
      <c r="A5573" s="9" t="s">
        <v>9303</v>
      </c>
      <c r="B5573" s="23">
        <v>46090.622222222199</v>
      </c>
      <c r="C5573" s="23">
        <v>46090.625</v>
      </c>
      <c r="D5573" s="23">
        <v>46091.381249999999</v>
      </c>
      <c r="E5573" s="9" t="s">
        <v>212</v>
      </c>
      <c r="F5573" s="9" t="s">
        <v>188</v>
      </c>
      <c r="G5573" s="9" t="s">
        <v>213</v>
      </c>
      <c r="H5573" s="9" t="s">
        <v>88</v>
      </c>
      <c r="I5573" s="9" t="s">
        <v>92</v>
      </c>
      <c r="J5573" s="9" t="s">
        <v>9192</v>
      </c>
      <c r="K5573" s="9" t="s">
        <v>239</v>
      </c>
      <c r="L5573" s="9" t="s">
        <v>104</v>
      </c>
      <c r="M5573" s="9" t="s">
        <v>8339</v>
      </c>
      <c r="N5573" s="9" t="s">
        <v>198</v>
      </c>
      <c r="O5573" s="9" t="s">
        <v>178</v>
      </c>
      <c r="P5573" s="9" t="s">
        <v>321</v>
      </c>
      <c r="Q5573" s="9" t="s">
        <v>219</v>
      </c>
      <c r="R5573" s="9">
        <v>0</v>
      </c>
      <c r="S5573" s="9">
        <v>46</v>
      </c>
      <c r="T5573" s="9" t="s">
        <v>136</v>
      </c>
      <c r="U5573" s="9" t="s">
        <v>140</v>
      </c>
      <c r="V5573" s="9" t="s">
        <v>144</v>
      </c>
      <c r="X5573" s="9">
        <f>INDEX(SLA_Policy!$D$2:$D$5,MATCH(F5573,SLA_Policy!$A$2:$A$5,0))</f>
        <v>72</v>
      </c>
      <c r="Y5573" s="9" t="str">
        <f>IF(E5573="Cancelled","Excluded",IF(D5573="",IF((SLA_Policy!$B$8-B5573)*24&gt;X5573,"Open - Breached","Open - On Track"),IF((D5573-B5573)*24&lt;=X5573,"Met","Breached")))</f>
        <v>Met</v>
      </c>
    </row>
    <row r="5574" spans="1:25" x14ac:dyDescent="0.25">
      <c r="A5574" s="9" t="s">
        <v>9304</v>
      </c>
      <c r="B5574" s="23">
        <v>46090.625</v>
      </c>
      <c r="C5574" s="23">
        <v>46090.627083333296</v>
      </c>
      <c r="D5574" s="23">
        <v>46092.372222222199</v>
      </c>
      <c r="E5574" s="9" t="s">
        <v>212</v>
      </c>
      <c r="F5574" s="9" t="s">
        <v>189</v>
      </c>
      <c r="G5574" s="9" t="s">
        <v>213</v>
      </c>
      <c r="H5574" s="9" t="s">
        <v>162</v>
      </c>
      <c r="I5574" s="9" t="s">
        <v>244</v>
      </c>
      <c r="J5574" s="9" t="s">
        <v>3212</v>
      </c>
      <c r="K5574" s="9" t="s">
        <v>246</v>
      </c>
      <c r="L5574" s="9" t="s">
        <v>216</v>
      </c>
      <c r="M5574" s="9" t="s">
        <v>900</v>
      </c>
      <c r="N5574" s="9" t="s">
        <v>200</v>
      </c>
      <c r="O5574" s="9" t="s">
        <v>179</v>
      </c>
      <c r="P5574" s="9" t="s">
        <v>284</v>
      </c>
      <c r="Q5574" s="9" t="s">
        <v>219</v>
      </c>
      <c r="R5574" s="9">
        <v>0</v>
      </c>
      <c r="S5574" s="9">
        <v>97</v>
      </c>
      <c r="U5574" s="9" t="s">
        <v>248</v>
      </c>
      <c r="W5574" s="9">
        <v>4</v>
      </c>
      <c r="X5574" s="9">
        <f>INDEX(SLA_Policy!$D$2:$D$5,MATCH(F5574,SLA_Policy!$A$2:$A$5,0))</f>
        <v>120</v>
      </c>
      <c r="Y5574" s="9" t="str">
        <f>IF(E5574="Cancelled","Excluded",IF(D5574="",IF((SLA_Policy!$B$8-B5574)*24&gt;X5574,"Open - Breached","Open - On Track"),IF((D5574-B5574)*24&lt;=X5574,"Met","Breached")))</f>
        <v>Met</v>
      </c>
    </row>
    <row r="5575" spans="1:25" x14ac:dyDescent="0.25">
      <c r="A5575" s="9" t="s">
        <v>9305</v>
      </c>
      <c r="B5575" s="23">
        <v>46090.626388888901</v>
      </c>
      <c r="C5575" s="23">
        <v>46090.637499999997</v>
      </c>
      <c r="D5575" s="23">
        <v>46092.613888888904</v>
      </c>
      <c r="E5575" s="9" t="s">
        <v>212</v>
      </c>
      <c r="F5575" s="9" t="s">
        <v>188</v>
      </c>
      <c r="G5575" s="9" t="s">
        <v>213</v>
      </c>
      <c r="H5575" s="9" t="s">
        <v>88</v>
      </c>
      <c r="I5575" s="9" t="s">
        <v>92</v>
      </c>
      <c r="J5575" s="9" t="s">
        <v>9164</v>
      </c>
      <c r="K5575" s="9" t="s">
        <v>215</v>
      </c>
      <c r="L5575" s="9" t="s">
        <v>311</v>
      </c>
      <c r="M5575" s="9" t="s">
        <v>2362</v>
      </c>
      <c r="N5575" s="9" t="s">
        <v>198</v>
      </c>
      <c r="O5575" s="9" t="s">
        <v>178</v>
      </c>
      <c r="P5575" s="9" t="s">
        <v>360</v>
      </c>
      <c r="Q5575" s="9" t="s">
        <v>219</v>
      </c>
      <c r="R5575" s="9">
        <v>1</v>
      </c>
      <c r="S5575" s="9">
        <v>78</v>
      </c>
      <c r="T5575" s="9" t="s">
        <v>136</v>
      </c>
      <c r="U5575" s="9" t="s">
        <v>140</v>
      </c>
      <c r="V5575" s="9" t="s">
        <v>144</v>
      </c>
      <c r="X5575" s="9">
        <f>INDEX(SLA_Policy!$D$2:$D$5,MATCH(F5575,SLA_Policy!$A$2:$A$5,0))</f>
        <v>72</v>
      </c>
      <c r="Y5575" s="9" t="str">
        <f>IF(E5575="Cancelled","Excluded",IF(D5575="",IF((SLA_Policy!$B$8-B5575)*24&gt;X5575,"Open - Breached","Open - On Track"),IF((D5575-B5575)*24&lt;=X5575,"Met","Breached")))</f>
        <v>Met</v>
      </c>
    </row>
    <row r="5576" spans="1:25" x14ac:dyDescent="0.25">
      <c r="A5576" s="9" t="s">
        <v>9306</v>
      </c>
      <c r="B5576" s="23">
        <v>46090.631944444503</v>
      </c>
      <c r="C5576" s="23">
        <v>46090.659027777801</v>
      </c>
      <c r="D5576" s="23">
        <v>46091.727083333302</v>
      </c>
      <c r="E5576" s="9" t="s">
        <v>212</v>
      </c>
      <c r="F5576" s="9" t="s">
        <v>188</v>
      </c>
      <c r="G5576" s="9" t="s">
        <v>213</v>
      </c>
      <c r="H5576" s="9" t="s">
        <v>163</v>
      </c>
      <c r="I5576" s="9" t="s">
        <v>250</v>
      </c>
      <c r="J5576" s="9" t="s">
        <v>8101</v>
      </c>
      <c r="K5576" s="9" t="s">
        <v>246</v>
      </c>
      <c r="L5576" s="9" t="s">
        <v>216</v>
      </c>
      <c r="M5576" s="9" t="s">
        <v>3821</v>
      </c>
      <c r="N5576" s="9" t="s">
        <v>197</v>
      </c>
      <c r="O5576" s="9" t="s">
        <v>176</v>
      </c>
      <c r="P5576" s="9" t="s">
        <v>253</v>
      </c>
      <c r="Q5576" s="9" t="s">
        <v>219</v>
      </c>
      <c r="R5576" s="9">
        <v>0</v>
      </c>
      <c r="S5576" s="9">
        <v>35</v>
      </c>
      <c r="T5576" s="9" t="s">
        <v>220</v>
      </c>
      <c r="U5576" s="9" t="s">
        <v>230</v>
      </c>
      <c r="X5576" s="9">
        <f>INDEX(SLA_Policy!$D$2:$D$5,MATCH(F5576,SLA_Policy!$A$2:$A$5,0))</f>
        <v>72</v>
      </c>
      <c r="Y5576" s="9" t="str">
        <f>IF(E5576="Cancelled","Excluded",IF(D5576="",IF((SLA_Policy!$B$8-B5576)*24&gt;X5576,"Open - Breached","Open - On Track"),IF((D5576-B5576)*24&lt;=X5576,"Met","Breached")))</f>
        <v>Met</v>
      </c>
    </row>
    <row r="5577" spans="1:25" x14ac:dyDescent="0.25">
      <c r="A5577" s="9" t="s">
        <v>9307</v>
      </c>
      <c r="B5577" s="23">
        <v>46090.634722222203</v>
      </c>
      <c r="C5577" s="23">
        <v>46090.638888888898</v>
      </c>
      <c r="D5577" s="23">
        <v>46090.777083333298</v>
      </c>
      <c r="E5577" s="9" t="s">
        <v>212</v>
      </c>
      <c r="F5577" s="9" t="s">
        <v>187</v>
      </c>
      <c r="G5577" s="9" t="s">
        <v>213</v>
      </c>
      <c r="H5577" s="9" t="s">
        <v>88</v>
      </c>
      <c r="I5577" s="9" t="s">
        <v>92</v>
      </c>
      <c r="J5577" s="9" t="s">
        <v>9167</v>
      </c>
      <c r="K5577" s="9" t="s">
        <v>215</v>
      </c>
      <c r="L5577" s="9" t="s">
        <v>282</v>
      </c>
      <c r="M5577" s="9" t="s">
        <v>667</v>
      </c>
      <c r="N5577" s="9" t="s">
        <v>196</v>
      </c>
      <c r="O5577" s="9" t="s">
        <v>178</v>
      </c>
      <c r="P5577" s="9" t="s">
        <v>321</v>
      </c>
      <c r="Q5577" s="9" t="s">
        <v>273</v>
      </c>
      <c r="R5577" s="9">
        <v>0</v>
      </c>
      <c r="S5577" s="9">
        <v>31</v>
      </c>
      <c r="T5577" s="9" t="s">
        <v>136</v>
      </c>
      <c r="U5577" s="9" t="s">
        <v>140</v>
      </c>
      <c r="V5577" s="9" t="s">
        <v>144</v>
      </c>
      <c r="X5577" s="9">
        <f>INDEX(SLA_Policy!$D$2:$D$5,MATCH(F5577,SLA_Policy!$A$2:$A$5,0))</f>
        <v>8</v>
      </c>
      <c r="Y5577" s="9" t="str">
        <f>IF(E5577="Cancelled","Excluded",IF(D5577="",IF((SLA_Policy!$B$8-B5577)*24&gt;X5577,"Open - Breached","Open - On Track"),IF((D5577-B5577)*24&lt;=X5577,"Met","Breached")))</f>
        <v>Met</v>
      </c>
    </row>
    <row r="5578" spans="1:25" x14ac:dyDescent="0.25">
      <c r="A5578" s="9" t="s">
        <v>9308</v>
      </c>
      <c r="B5578" s="23">
        <v>46090.636111111096</v>
      </c>
      <c r="C5578" s="23">
        <v>46090.652083333298</v>
      </c>
      <c r="D5578" s="23">
        <v>46091.3256944444</v>
      </c>
      <c r="E5578" s="9" t="s">
        <v>212</v>
      </c>
      <c r="F5578" s="9" t="s">
        <v>189</v>
      </c>
      <c r="G5578" s="9" t="s">
        <v>236</v>
      </c>
      <c r="H5578" s="9" t="s">
        <v>167</v>
      </c>
      <c r="I5578" s="9" t="s">
        <v>255</v>
      </c>
      <c r="J5578" s="9" t="s">
        <v>1814</v>
      </c>
      <c r="K5578" s="9" t="s">
        <v>303</v>
      </c>
      <c r="L5578" s="9" t="s">
        <v>282</v>
      </c>
      <c r="M5578" s="9" t="s">
        <v>541</v>
      </c>
      <c r="N5578" s="9" t="s">
        <v>196</v>
      </c>
      <c r="O5578" s="9" t="s">
        <v>180</v>
      </c>
      <c r="P5578" s="9" t="s">
        <v>318</v>
      </c>
      <c r="Q5578" s="9" t="s">
        <v>219</v>
      </c>
      <c r="R5578" s="9">
        <v>0</v>
      </c>
      <c r="S5578" s="9">
        <v>14</v>
      </c>
      <c r="U5578" s="9" t="s">
        <v>242</v>
      </c>
      <c r="X5578" s="9">
        <f>INDEX(SLA_Policy!$D$2:$D$5,MATCH(F5578,SLA_Policy!$A$2:$A$5,0))</f>
        <v>120</v>
      </c>
      <c r="Y5578" s="9" t="str">
        <f>IF(E5578="Cancelled","Excluded",IF(D5578="",IF((SLA_Policy!$B$8-B5578)*24&gt;X5578,"Open - Breached","Open - On Track"),IF((D5578-B5578)*24&lt;=X5578,"Met","Breached")))</f>
        <v>Met</v>
      </c>
    </row>
    <row r="5579" spans="1:25" x14ac:dyDescent="0.25">
      <c r="A5579" s="9" t="s">
        <v>9309</v>
      </c>
      <c r="B5579" s="23">
        <v>46090.637499999997</v>
      </c>
      <c r="C5579" s="23">
        <v>46090.6430555556</v>
      </c>
      <c r="D5579" s="23">
        <v>46092.3305555556</v>
      </c>
      <c r="E5579" s="9" t="s">
        <v>212</v>
      </c>
      <c r="F5579" s="9" t="s">
        <v>188</v>
      </c>
      <c r="G5579" s="9" t="s">
        <v>213</v>
      </c>
      <c r="H5579" s="9" t="s">
        <v>88</v>
      </c>
      <c r="I5579" s="9" t="s">
        <v>92</v>
      </c>
      <c r="J5579" s="9" t="s">
        <v>9162</v>
      </c>
      <c r="K5579" s="9" t="s">
        <v>215</v>
      </c>
      <c r="L5579" s="9" t="s">
        <v>311</v>
      </c>
      <c r="M5579" s="9" t="s">
        <v>829</v>
      </c>
      <c r="N5579" s="9" t="s">
        <v>198</v>
      </c>
      <c r="O5579" s="9" t="s">
        <v>178</v>
      </c>
      <c r="P5579" s="9" t="s">
        <v>321</v>
      </c>
      <c r="Q5579" s="9" t="s">
        <v>219</v>
      </c>
      <c r="R5579" s="9">
        <v>0</v>
      </c>
      <c r="S5579" s="9">
        <v>26</v>
      </c>
      <c r="T5579" s="9" t="s">
        <v>136</v>
      </c>
      <c r="U5579" s="9" t="s">
        <v>140</v>
      </c>
      <c r="V5579" s="9" t="s">
        <v>144</v>
      </c>
      <c r="X5579" s="9">
        <f>INDEX(SLA_Policy!$D$2:$D$5,MATCH(F5579,SLA_Policy!$A$2:$A$5,0))</f>
        <v>72</v>
      </c>
      <c r="Y5579" s="9" t="str">
        <f>IF(E5579="Cancelled","Excluded",IF(D5579="",IF((SLA_Policy!$B$8-B5579)*24&gt;X5579,"Open - Breached","Open - On Track"),IF((D5579-B5579)*24&lt;=X5579,"Met","Breached")))</f>
        <v>Met</v>
      </c>
    </row>
    <row r="5580" spans="1:25" x14ac:dyDescent="0.25">
      <c r="A5580" s="9" t="s">
        <v>9310</v>
      </c>
      <c r="B5580" s="23">
        <v>46090.638888888898</v>
      </c>
      <c r="C5580" s="23">
        <v>46091.326388888898</v>
      </c>
      <c r="D5580" s="23">
        <v>46091.346527777801</v>
      </c>
      <c r="E5580" s="9" t="s">
        <v>212</v>
      </c>
      <c r="F5580" s="9" t="s">
        <v>188</v>
      </c>
      <c r="G5580" s="9" t="s">
        <v>236</v>
      </c>
      <c r="H5580" s="9" t="s">
        <v>164</v>
      </c>
      <c r="I5580" s="9" t="s">
        <v>421</v>
      </c>
      <c r="J5580" s="9" t="s">
        <v>2690</v>
      </c>
      <c r="K5580" s="9" t="s">
        <v>215</v>
      </c>
      <c r="L5580" s="9" t="s">
        <v>311</v>
      </c>
      <c r="M5580" s="9" t="s">
        <v>1635</v>
      </c>
      <c r="N5580" s="9" t="s">
        <v>196</v>
      </c>
      <c r="O5580" s="9" t="s">
        <v>180</v>
      </c>
      <c r="P5580" s="9" t="s">
        <v>278</v>
      </c>
      <c r="Q5580" s="9" t="s">
        <v>219</v>
      </c>
      <c r="R5580" s="9">
        <v>0</v>
      </c>
      <c r="S5580" s="9">
        <v>34</v>
      </c>
      <c r="T5580" s="9" t="s">
        <v>343</v>
      </c>
      <c r="U5580" s="9" t="s">
        <v>242</v>
      </c>
      <c r="W5580" s="9">
        <v>3</v>
      </c>
      <c r="X5580" s="9">
        <f>INDEX(SLA_Policy!$D$2:$D$5,MATCH(F5580,SLA_Policy!$A$2:$A$5,0))</f>
        <v>72</v>
      </c>
      <c r="Y5580" s="9" t="str">
        <f>IF(E5580="Cancelled","Excluded",IF(D5580="",IF((SLA_Policy!$B$8-B5580)*24&gt;X5580,"Open - Breached","Open - On Track"),IF((D5580-B5580)*24&lt;=X5580,"Met","Breached")))</f>
        <v>Met</v>
      </c>
    </row>
    <row r="5581" spans="1:25" x14ac:dyDescent="0.25">
      <c r="A5581" s="9" t="s">
        <v>9311</v>
      </c>
      <c r="B5581" s="23">
        <v>46090.642361111102</v>
      </c>
      <c r="C5581" s="23">
        <v>46090.749305555597</v>
      </c>
      <c r="D5581" s="23">
        <v>46091.381944444503</v>
      </c>
      <c r="E5581" s="9" t="s">
        <v>212</v>
      </c>
      <c r="F5581" s="9" t="s">
        <v>188</v>
      </c>
      <c r="G5581" s="9" t="s">
        <v>213</v>
      </c>
      <c r="H5581" s="9" t="s">
        <v>162</v>
      </c>
      <c r="I5581" s="9" t="s">
        <v>393</v>
      </c>
      <c r="J5581" s="9" t="s">
        <v>4320</v>
      </c>
      <c r="K5581" s="9" t="s">
        <v>239</v>
      </c>
      <c r="L5581" s="9" t="s">
        <v>226</v>
      </c>
      <c r="M5581" s="9" t="s">
        <v>1651</v>
      </c>
      <c r="N5581" s="9" t="s">
        <v>196</v>
      </c>
      <c r="O5581" s="9" t="s">
        <v>116</v>
      </c>
      <c r="P5581" s="9" t="s">
        <v>218</v>
      </c>
      <c r="Q5581" s="9" t="s">
        <v>219</v>
      </c>
      <c r="R5581" s="9">
        <v>0</v>
      </c>
      <c r="S5581" s="9">
        <v>19</v>
      </c>
      <c r="U5581" s="9" t="s">
        <v>376</v>
      </c>
      <c r="X5581" s="9">
        <f>INDEX(SLA_Policy!$D$2:$D$5,MATCH(F5581,SLA_Policy!$A$2:$A$5,0))</f>
        <v>72</v>
      </c>
      <c r="Y5581" s="9" t="str">
        <f>IF(E5581="Cancelled","Excluded",IF(D5581="",IF((SLA_Policy!$B$8-B5581)*24&gt;X5581,"Open - Breached","Open - On Track"),IF((D5581-B5581)*24&lt;=X5581,"Met","Breached")))</f>
        <v>Met</v>
      </c>
    </row>
    <row r="5582" spans="1:25" x14ac:dyDescent="0.25">
      <c r="A5582" s="9" t="s">
        <v>9312</v>
      </c>
      <c r="B5582" s="23">
        <v>46090.646527777797</v>
      </c>
      <c r="C5582" s="23">
        <v>46090.672222222202</v>
      </c>
      <c r="D5582" s="23">
        <v>46091.692361111098</v>
      </c>
      <c r="E5582" s="9" t="s">
        <v>212</v>
      </c>
      <c r="F5582" s="9" t="s">
        <v>188</v>
      </c>
      <c r="G5582" s="9" t="s">
        <v>213</v>
      </c>
      <c r="H5582" s="9" t="s">
        <v>88</v>
      </c>
      <c r="I5582" s="9" t="s">
        <v>92</v>
      </c>
      <c r="J5582" s="9" t="s">
        <v>9160</v>
      </c>
      <c r="K5582" s="9" t="s">
        <v>262</v>
      </c>
      <c r="L5582" s="9" t="s">
        <v>311</v>
      </c>
      <c r="M5582" s="9" t="s">
        <v>7006</v>
      </c>
      <c r="N5582" s="9" t="s">
        <v>197</v>
      </c>
      <c r="O5582" s="9" t="s">
        <v>178</v>
      </c>
      <c r="P5582" s="9" t="s">
        <v>321</v>
      </c>
      <c r="Q5582" s="9" t="s">
        <v>219</v>
      </c>
      <c r="R5582" s="9">
        <v>0</v>
      </c>
      <c r="S5582" s="9">
        <v>18</v>
      </c>
      <c r="T5582" s="9" t="s">
        <v>136</v>
      </c>
      <c r="U5582" s="9" t="s">
        <v>140</v>
      </c>
      <c r="V5582" s="9" t="s">
        <v>144</v>
      </c>
      <c r="X5582" s="9">
        <f>INDEX(SLA_Policy!$D$2:$D$5,MATCH(F5582,SLA_Policy!$A$2:$A$5,0))</f>
        <v>72</v>
      </c>
      <c r="Y5582" s="9" t="str">
        <f>IF(E5582="Cancelled","Excluded",IF(D5582="",IF((SLA_Policy!$B$8-B5582)*24&gt;X5582,"Open - Breached","Open - On Track"),IF((D5582-B5582)*24&lt;=X5582,"Met","Breached")))</f>
        <v>Met</v>
      </c>
    </row>
    <row r="5583" spans="1:25" x14ac:dyDescent="0.25">
      <c r="A5583" s="9" t="s">
        <v>9313</v>
      </c>
      <c r="B5583" s="23">
        <v>46090.647916666698</v>
      </c>
      <c r="C5583" s="23">
        <v>46090.668749999997</v>
      </c>
      <c r="D5583" s="23">
        <v>46099.581944444399</v>
      </c>
      <c r="E5583" s="9" t="s">
        <v>212</v>
      </c>
      <c r="F5583" s="9" t="s">
        <v>189</v>
      </c>
      <c r="G5583" s="9" t="s">
        <v>213</v>
      </c>
      <c r="H5583" s="9" t="s">
        <v>88</v>
      </c>
      <c r="I5583" s="9" t="s">
        <v>92</v>
      </c>
      <c r="J5583" s="9" t="s">
        <v>9162</v>
      </c>
      <c r="K5583" s="9" t="s">
        <v>215</v>
      </c>
      <c r="L5583" s="9" t="s">
        <v>311</v>
      </c>
      <c r="M5583" s="9" t="s">
        <v>2362</v>
      </c>
      <c r="N5583" s="9" t="s">
        <v>198</v>
      </c>
      <c r="O5583" s="9" t="s">
        <v>178</v>
      </c>
      <c r="P5583" s="9" t="s">
        <v>360</v>
      </c>
      <c r="Q5583" s="9" t="s">
        <v>273</v>
      </c>
      <c r="R5583" s="9">
        <v>2</v>
      </c>
      <c r="S5583" s="9">
        <v>48</v>
      </c>
      <c r="T5583" s="9" t="s">
        <v>136</v>
      </c>
      <c r="U5583" s="9" t="s">
        <v>140</v>
      </c>
      <c r="V5583" s="9" t="s">
        <v>144</v>
      </c>
      <c r="X5583" s="9">
        <f>INDEX(SLA_Policy!$D$2:$D$5,MATCH(F5583,SLA_Policy!$A$2:$A$5,0))</f>
        <v>120</v>
      </c>
      <c r="Y5583" s="9" t="str">
        <f>IF(E5583="Cancelled","Excluded",IF(D5583="",IF((SLA_Policy!$B$8-B5583)*24&gt;X5583,"Open - Breached","Open - On Track"),IF((D5583-B5583)*24&lt;=X5583,"Met","Breached")))</f>
        <v>Breached</v>
      </c>
    </row>
    <row r="5584" spans="1:25" x14ac:dyDescent="0.25">
      <c r="A5584" s="9" t="s">
        <v>9314</v>
      </c>
      <c r="B5584" s="23">
        <v>46090.654861111099</v>
      </c>
      <c r="C5584" s="23">
        <v>46090.711805555598</v>
      </c>
      <c r="D5584" s="23">
        <v>46091.427083333299</v>
      </c>
      <c r="E5584" s="9" t="s">
        <v>212</v>
      </c>
      <c r="F5584" s="9" t="s">
        <v>187</v>
      </c>
      <c r="G5584" s="9" t="s">
        <v>213</v>
      </c>
      <c r="H5584" s="9" t="s">
        <v>88</v>
      </c>
      <c r="I5584" s="9" t="s">
        <v>92</v>
      </c>
      <c r="J5584" s="9" t="s">
        <v>9162</v>
      </c>
      <c r="K5584" s="9" t="s">
        <v>239</v>
      </c>
      <c r="L5584" s="9" t="s">
        <v>216</v>
      </c>
      <c r="M5584" s="9" t="s">
        <v>2539</v>
      </c>
      <c r="N5584" s="9" t="s">
        <v>196</v>
      </c>
      <c r="O5584" s="9" t="s">
        <v>178</v>
      </c>
      <c r="P5584" s="9" t="s">
        <v>414</v>
      </c>
      <c r="Q5584" s="9" t="s">
        <v>273</v>
      </c>
      <c r="R5584" s="9">
        <v>1</v>
      </c>
      <c r="S5584" s="9">
        <v>51</v>
      </c>
      <c r="T5584" s="9" t="s">
        <v>136</v>
      </c>
      <c r="U5584" s="9" t="s">
        <v>140</v>
      </c>
      <c r="V5584" s="9" t="s">
        <v>144</v>
      </c>
      <c r="W5584" s="9">
        <v>1</v>
      </c>
      <c r="X5584" s="9">
        <f>INDEX(SLA_Policy!$D$2:$D$5,MATCH(F5584,SLA_Policy!$A$2:$A$5,0))</f>
        <v>8</v>
      </c>
      <c r="Y5584" s="9" t="str">
        <f>IF(E5584="Cancelled","Excluded",IF(D5584="",IF((SLA_Policy!$B$8-B5584)*24&gt;X5584,"Open - Breached","Open - On Track"),IF((D5584-B5584)*24&lt;=X5584,"Met","Breached")))</f>
        <v>Breached</v>
      </c>
    </row>
    <row r="5585" spans="1:25" x14ac:dyDescent="0.25">
      <c r="A5585" s="9" t="s">
        <v>9315</v>
      </c>
      <c r="B5585" s="23">
        <v>46090.667361111096</v>
      </c>
      <c r="C5585" s="23">
        <v>46090.677083333299</v>
      </c>
      <c r="D5585" s="23">
        <v>46092.392361111102</v>
      </c>
      <c r="E5585" s="9" t="s">
        <v>212</v>
      </c>
      <c r="F5585" s="9" t="s">
        <v>189</v>
      </c>
      <c r="G5585" s="9" t="s">
        <v>213</v>
      </c>
      <c r="H5585" s="9" t="s">
        <v>88</v>
      </c>
      <c r="I5585" s="9" t="s">
        <v>92</v>
      </c>
      <c r="J5585" s="9" t="s">
        <v>9171</v>
      </c>
      <c r="K5585" s="9" t="s">
        <v>246</v>
      </c>
      <c r="L5585" s="9" t="s">
        <v>216</v>
      </c>
      <c r="M5585" s="9" t="s">
        <v>1094</v>
      </c>
      <c r="N5585" s="9" t="s">
        <v>196</v>
      </c>
      <c r="O5585" s="9" t="s">
        <v>178</v>
      </c>
      <c r="P5585" s="9" t="s">
        <v>272</v>
      </c>
      <c r="Q5585" s="9" t="s">
        <v>219</v>
      </c>
      <c r="R5585" s="9">
        <v>0</v>
      </c>
      <c r="S5585" s="9">
        <v>27</v>
      </c>
      <c r="T5585" s="9" t="s">
        <v>136</v>
      </c>
      <c r="U5585" s="9" t="s">
        <v>140</v>
      </c>
      <c r="V5585" s="9" t="s">
        <v>144</v>
      </c>
      <c r="X5585" s="9">
        <f>INDEX(SLA_Policy!$D$2:$D$5,MATCH(F5585,SLA_Policy!$A$2:$A$5,0))</f>
        <v>120</v>
      </c>
      <c r="Y5585" s="9" t="str">
        <f>IF(E5585="Cancelled","Excluded",IF(D5585="",IF((SLA_Policy!$B$8-B5585)*24&gt;X5585,"Open - Breached","Open - On Track"),IF((D5585-B5585)*24&lt;=X5585,"Met","Breached")))</f>
        <v>Met</v>
      </c>
    </row>
    <row r="5586" spans="1:25" x14ac:dyDescent="0.25">
      <c r="A5586" s="9" t="s">
        <v>9316</v>
      </c>
      <c r="B5586" s="23">
        <v>46090.690277777801</v>
      </c>
      <c r="C5586" s="23">
        <v>46090.71875</v>
      </c>
      <c r="D5586" s="23">
        <v>46091.360416666699</v>
      </c>
      <c r="E5586" s="9" t="s">
        <v>212</v>
      </c>
      <c r="F5586" s="9" t="s">
        <v>188</v>
      </c>
      <c r="G5586" s="9" t="s">
        <v>213</v>
      </c>
      <c r="H5586" s="9" t="s">
        <v>164</v>
      </c>
      <c r="I5586" s="9" t="s">
        <v>260</v>
      </c>
      <c r="J5586" s="9" t="s">
        <v>386</v>
      </c>
      <c r="K5586" s="9" t="s">
        <v>215</v>
      </c>
      <c r="L5586" s="9" t="s">
        <v>311</v>
      </c>
      <c r="M5586" s="9" t="s">
        <v>1356</v>
      </c>
      <c r="N5586" s="9" t="s">
        <v>199</v>
      </c>
      <c r="O5586" s="9" t="s">
        <v>179</v>
      </c>
      <c r="P5586" s="9" t="s">
        <v>284</v>
      </c>
      <c r="Q5586" s="9" t="s">
        <v>219</v>
      </c>
      <c r="R5586" s="9">
        <v>0</v>
      </c>
      <c r="S5586" s="9">
        <v>30</v>
      </c>
      <c r="T5586" s="9" t="s">
        <v>265</v>
      </c>
      <c r="U5586" s="9" t="s">
        <v>266</v>
      </c>
      <c r="W5586" s="9">
        <v>5</v>
      </c>
      <c r="X5586" s="9">
        <f>INDEX(SLA_Policy!$D$2:$D$5,MATCH(F5586,SLA_Policy!$A$2:$A$5,0))</f>
        <v>72</v>
      </c>
      <c r="Y5586" s="9" t="str">
        <f>IF(E5586="Cancelled","Excluded",IF(D5586="",IF((SLA_Policy!$B$8-B5586)*24&gt;X5586,"Open - Breached","Open - On Track"),IF((D5586-B5586)*24&lt;=X5586,"Met","Breached")))</f>
        <v>Met</v>
      </c>
    </row>
    <row r="5587" spans="1:25" x14ac:dyDescent="0.25">
      <c r="A5587" s="9" t="s">
        <v>9317</v>
      </c>
      <c r="B5587" s="23">
        <v>46090.695833333302</v>
      </c>
      <c r="C5587" s="23">
        <v>46090.701388888898</v>
      </c>
      <c r="D5587" s="23">
        <v>46091.661111111098</v>
      </c>
      <c r="E5587" s="9" t="s">
        <v>212</v>
      </c>
      <c r="F5587" s="9" t="s">
        <v>188</v>
      </c>
      <c r="G5587" s="9" t="s">
        <v>213</v>
      </c>
      <c r="H5587" s="9" t="s">
        <v>166</v>
      </c>
      <c r="I5587" s="9" t="s">
        <v>398</v>
      </c>
      <c r="J5587" s="9" t="s">
        <v>1811</v>
      </c>
      <c r="K5587" s="9" t="s">
        <v>246</v>
      </c>
      <c r="L5587" s="9" t="s">
        <v>395</v>
      </c>
      <c r="M5587" s="9" t="s">
        <v>4811</v>
      </c>
      <c r="N5587" s="9" t="s">
        <v>198</v>
      </c>
      <c r="O5587" s="9" t="s">
        <v>181</v>
      </c>
      <c r="P5587" s="9" t="s">
        <v>289</v>
      </c>
      <c r="Q5587" s="9" t="s">
        <v>219</v>
      </c>
      <c r="R5587" s="9">
        <v>1</v>
      </c>
      <c r="S5587" s="9">
        <v>80</v>
      </c>
      <c r="U5587" s="9" t="s">
        <v>290</v>
      </c>
      <c r="X5587" s="9">
        <f>INDEX(SLA_Policy!$D$2:$D$5,MATCH(F5587,SLA_Policy!$A$2:$A$5,0))</f>
        <v>72</v>
      </c>
      <c r="Y5587" s="9" t="str">
        <f>IF(E5587="Cancelled","Excluded",IF(D5587="",IF((SLA_Policy!$B$8-B5587)*24&gt;X5587,"Open - Breached","Open - On Track"),IF((D5587-B5587)*24&lt;=X5587,"Met","Breached")))</f>
        <v>Met</v>
      </c>
    </row>
    <row r="5588" spans="1:25" x14ac:dyDescent="0.25">
      <c r="A5588" s="9" t="s">
        <v>9318</v>
      </c>
      <c r="B5588" s="23">
        <v>46090.697916666701</v>
      </c>
      <c r="C5588" s="23">
        <v>46090.702083333301</v>
      </c>
      <c r="D5588" s="23">
        <v>46091.410416666702</v>
      </c>
      <c r="E5588" s="9" t="s">
        <v>212</v>
      </c>
      <c r="F5588" s="9" t="s">
        <v>188</v>
      </c>
      <c r="G5588" s="9" t="s">
        <v>213</v>
      </c>
      <c r="H5588" s="9" t="s">
        <v>88</v>
      </c>
      <c r="I5588" s="9" t="s">
        <v>92</v>
      </c>
      <c r="J5588" s="9" t="s">
        <v>9164</v>
      </c>
      <c r="K5588" s="9" t="s">
        <v>215</v>
      </c>
      <c r="L5588" s="9" t="s">
        <v>371</v>
      </c>
      <c r="M5588" s="9" t="s">
        <v>4189</v>
      </c>
      <c r="N5588" s="9" t="s">
        <v>199</v>
      </c>
      <c r="O5588" s="9" t="s">
        <v>178</v>
      </c>
      <c r="P5588" s="9" t="s">
        <v>360</v>
      </c>
      <c r="Q5588" s="9" t="s">
        <v>219</v>
      </c>
      <c r="R5588" s="9">
        <v>0</v>
      </c>
      <c r="S5588" s="9">
        <v>15</v>
      </c>
      <c r="T5588" s="9" t="s">
        <v>136</v>
      </c>
      <c r="U5588" s="9" t="s">
        <v>140</v>
      </c>
      <c r="V5588" s="9" t="s">
        <v>144</v>
      </c>
      <c r="X5588" s="9">
        <f>INDEX(SLA_Policy!$D$2:$D$5,MATCH(F5588,SLA_Policy!$A$2:$A$5,0))</f>
        <v>72</v>
      </c>
      <c r="Y5588" s="9" t="str">
        <f>IF(E5588="Cancelled","Excluded",IF(D5588="",IF((SLA_Policy!$B$8-B5588)*24&gt;X5588,"Open - Breached","Open - On Track"),IF((D5588-B5588)*24&lt;=X5588,"Met","Breached")))</f>
        <v>Met</v>
      </c>
    </row>
    <row r="5589" spans="1:25" x14ac:dyDescent="0.25">
      <c r="A5589" s="9" t="s">
        <v>9319</v>
      </c>
      <c r="B5589" s="23">
        <v>46090.7006944444</v>
      </c>
      <c r="C5589" s="23">
        <v>46090.7055555556</v>
      </c>
      <c r="D5589" s="23">
        <v>46093.340972222199</v>
      </c>
      <c r="E5589" s="9" t="s">
        <v>212</v>
      </c>
      <c r="F5589" s="9" t="s">
        <v>188</v>
      </c>
      <c r="G5589" s="9" t="s">
        <v>213</v>
      </c>
      <c r="H5589" s="9" t="s">
        <v>88</v>
      </c>
      <c r="I5589" s="9" t="s">
        <v>92</v>
      </c>
      <c r="J5589" s="9" t="s">
        <v>9167</v>
      </c>
      <c r="K5589" s="9" t="s">
        <v>239</v>
      </c>
      <c r="L5589" s="9" t="s">
        <v>104</v>
      </c>
      <c r="M5589" s="9" t="s">
        <v>2106</v>
      </c>
      <c r="N5589" s="9" t="s">
        <v>196</v>
      </c>
      <c r="O5589" s="9" t="s">
        <v>178</v>
      </c>
      <c r="P5589" s="9" t="s">
        <v>321</v>
      </c>
      <c r="Q5589" s="9" t="s">
        <v>219</v>
      </c>
      <c r="R5589" s="9">
        <v>0</v>
      </c>
      <c r="S5589" s="9">
        <v>36</v>
      </c>
      <c r="T5589" s="9" t="s">
        <v>136</v>
      </c>
      <c r="U5589" s="9" t="s">
        <v>140</v>
      </c>
      <c r="V5589" s="9" t="s">
        <v>144</v>
      </c>
      <c r="X5589" s="9">
        <f>INDEX(SLA_Policy!$D$2:$D$5,MATCH(F5589,SLA_Policy!$A$2:$A$5,0))</f>
        <v>72</v>
      </c>
      <c r="Y5589" s="9" t="str">
        <f>IF(E5589="Cancelled","Excluded",IF(D5589="",IF((SLA_Policy!$B$8-B5589)*24&gt;X5589,"Open - Breached","Open - On Track"),IF((D5589-B5589)*24&lt;=X5589,"Met","Breached")))</f>
        <v>Met</v>
      </c>
    </row>
    <row r="5590" spans="1:25" x14ac:dyDescent="0.25">
      <c r="A5590" s="9" t="s">
        <v>9320</v>
      </c>
      <c r="B5590" s="23">
        <v>46090.734027777798</v>
      </c>
      <c r="C5590" s="23">
        <v>46090.739583333299</v>
      </c>
      <c r="D5590" s="23">
        <v>46091.342361111099</v>
      </c>
      <c r="E5590" s="9" t="s">
        <v>212</v>
      </c>
      <c r="F5590" s="9" t="s">
        <v>188</v>
      </c>
      <c r="G5590" s="9" t="s">
        <v>213</v>
      </c>
      <c r="H5590" s="9" t="s">
        <v>88</v>
      </c>
      <c r="I5590" s="9" t="s">
        <v>92</v>
      </c>
      <c r="J5590" s="9" t="s">
        <v>9167</v>
      </c>
      <c r="K5590" s="9" t="s">
        <v>215</v>
      </c>
      <c r="L5590" s="9" t="s">
        <v>104</v>
      </c>
      <c r="M5590" s="9" t="s">
        <v>3675</v>
      </c>
      <c r="N5590" s="9" t="s">
        <v>198</v>
      </c>
      <c r="O5590" s="9" t="s">
        <v>178</v>
      </c>
      <c r="P5590" s="9" t="s">
        <v>360</v>
      </c>
      <c r="Q5590" s="9" t="s">
        <v>219</v>
      </c>
      <c r="R5590" s="9">
        <v>0</v>
      </c>
      <c r="S5590" s="9">
        <v>98</v>
      </c>
      <c r="T5590" s="9" t="s">
        <v>136</v>
      </c>
      <c r="U5590" s="9" t="s">
        <v>140</v>
      </c>
      <c r="V5590" s="9" t="s">
        <v>144</v>
      </c>
      <c r="X5590" s="9">
        <f>INDEX(SLA_Policy!$D$2:$D$5,MATCH(F5590,SLA_Policy!$A$2:$A$5,0))</f>
        <v>72</v>
      </c>
      <c r="Y5590" s="9" t="str">
        <f>IF(E5590="Cancelled","Excluded",IF(D5590="",IF((SLA_Policy!$B$8-B5590)*24&gt;X5590,"Open - Breached","Open - On Track"),IF((D5590-B5590)*24&lt;=X5590,"Met","Breached")))</f>
        <v>Met</v>
      </c>
    </row>
    <row r="5591" spans="1:25" x14ac:dyDescent="0.25">
      <c r="A5591" s="9" t="s">
        <v>9321</v>
      </c>
      <c r="B5591" s="23">
        <v>46090.7409722222</v>
      </c>
      <c r="C5591" s="23">
        <v>46090.743055555598</v>
      </c>
      <c r="D5591" s="23">
        <v>46091.3125</v>
      </c>
      <c r="E5591" s="9" t="s">
        <v>212</v>
      </c>
      <c r="F5591" s="9" t="s">
        <v>188</v>
      </c>
      <c r="G5591" s="9" t="s">
        <v>213</v>
      </c>
      <c r="H5591" s="9" t="s">
        <v>88</v>
      </c>
      <c r="I5591" s="9" t="s">
        <v>92</v>
      </c>
      <c r="J5591" s="9" t="s">
        <v>9164</v>
      </c>
      <c r="K5591" s="9" t="s">
        <v>215</v>
      </c>
      <c r="L5591" s="9" t="s">
        <v>270</v>
      </c>
      <c r="M5591" s="9" t="s">
        <v>657</v>
      </c>
      <c r="N5591" s="9" t="s">
        <v>198</v>
      </c>
      <c r="O5591" s="9" t="s">
        <v>178</v>
      </c>
      <c r="P5591" s="9" t="s">
        <v>360</v>
      </c>
      <c r="Q5591" s="9" t="s">
        <v>219</v>
      </c>
      <c r="R5591" s="9">
        <v>0</v>
      </c>
      <c r="S5591" s="9">
        <v>19</v>
      </c>
      <c r="T5591" s="9" t="s">
        <v>322</v>
      </c>
      <c r="U5591" s="9" t="s">
        <v>140</v>
      </c>
      <c r="V5591" s="9" t="s">
        <v>144</v>
      </c>
      <c r="X5591" s="9">
        <f>INDEX(SLA_Policy!$D$2:$D$5,MATCH(F5591,SLA_Policy!$A$2:$A$5,0))</f>
        <v>72</v>
      </c>
      <c r="Y5591" s="9" t="str">
        <f>IF(E5591="Cancelled","Excluded",IF(D5591="",IF((SLA_Policy!$B$8-B5591)*24&gt;X5591,"Open - Breached","Open - On Track"),IF((D5591-B5591)*24&lt;=X5591,"Met","Breached")))</f>
        <v>Met</v>
      </c>
    </row>
    <row r="5592" spans="1:25" x14ac:dyDescent="0.25">
      <c r="A5592" s="9" t="s">
        <v>9322</v>
      </c>
      <c r="B5592" s="23">
        <v>46090.742361111101</v>
      </c>
      <c r="C5592" s="23">
        <v>46090.753472222197</v>
      </c>
      <c r="D5592" s="23">
        <v>46091.418055555601</v>
      </c>
      <c r="E5592" s="9" t="s">
        <v>212</v>
      </c>
      <c r="F5592" s="9" t="s">
        <v>188</v>
      </c>
      <c r="G5592" s="9" t="s">
        <v>213</v>
      </c>
      <c r="H5592" s="9" t="s">
        <v>88</v>
      </c>
      <c r="I5592" s="9" t="s">
        <v>92</v>
      </c>
      <c r="J5592" s="9" t="s">
        <v>9192</v>
      </c>
      <c r="K5592" s="9" t="s">
        <v>246</v>
      </c>
      <c r="L5592" s="9" t="s">
        <v>395</v>
      </c>
      <c r="M5592" s="9" t="s">
        <v>2609</v>
      </c>
      <c r="N5592" s="9" t="s">
        <v>198</v>
      </c>
      <c r="O5592" s="9" t="s">
        <v>116</v>
      </c>
      <c r="P5592" s="9" t="s">
        <v>295</v>
      </c>
      <c r="Q5592" s="9" t="s">
        <v>219</v>
      </c>
      <c r="R5592" s="9">
        <v>0</v>
      </c>
      <c r="S5592" s="9">
        <v>82</v>
      </c>
      <c r="T5592" s="9" t="s">
        <v>136</v>
      </c>
      <c r="U5592" s="9" t="s">
        <v>140</v>
      </c>
      <c r="V5592" s="9" t="s">
        <v>144</v>
      </c>
      <c r="X5592" s="9">
        <f>INDEX(SLA_Policy!$D$2:$D$5,MATCH(F5592,SLA_Policy!$A$2:$A$5,0))</f>
        <v>72</v>
      </c>
      <c r="Y5592" s="9" t="str">
        <f>IF(E5592="Cancelled","Excluded",IF(D5592="",IF((SLA_Policy!$B$8-B5592)*24&gt;X5592,"Open - Breached","Open - On Track"),IF((D5592-B5592)*24&lt;=X5592,"Met","Breached")))</f>
        <v>Met</v>
      </c>
    </row>
    <row r="5593" spans="1:25" x14ac:dyDescent="0.25">
      <c r="A5593" s="9" t="s">
        <v>9323</v>
      </c>
      <c r="B5593" s="23">
        <v>46090.747916666704</v>
      </c>
      <c r="C5593" s="23">
        <v>46090.752083333296</v>
      </c>
      <c r="D5593" s="23">
        <v>46091.410416666702</v>
      </c>
      <c r="E5593" s="9" t="s">
        <v>212</v>
      </c>
      <c r="F5593" s="9" t="s">
        <v>188</v>
      </c>
      <c r="G5593" s="9" t="s">
        <v>213</v>
      </c>
      <c r="H5593" s="9" t="s">
        <v>88</v>
      </c>
      <c r="I5593" s="9" t="s">
        <v>92</v>
      </c>
      <c r="J5593" s="9" t="s">
        <v>9181</v>
      </c>
      <c r="K5593" s="9" t="s">
        <v>239</v>
      </c>
      <c r="L5593" s="9" t="s">
        <v>226</v>
      </c>
      <c r="M5593" s="9" t="s">
        <v>7972</v>
      </c>
      <c r="N5593" s="9" t="s">
        <v>198</v>
      </c>
      <c r="O5593" s="9" t="s">
        <v>178</v>
      </c>
      <c r="P5593" s="9" t="s">
        <v>272</v>
      </c>
      <c r="Q5593" s="9" t="s">
        <v>219</v>
      </c>
      <c r="R5593" s="9">
        <v>0</v>
      </c>
      <c r="S5593" s="9">
        <v>37</v>
      </c>
      <c r="T5593" s="9" t="s">
        <v>136</v>
      </c>
      <c r="U5593" s="9" t="s">
        <v>140</v>
      </c>
      <c r="V5593" s="9" t="s">
        <v>144</v>
      </c>
      <c r="X5593" s="9">
        <f>INDEX(SLA_Policy!$D$2:$D$5,MATCH(F5593,SLA_Policy!$A$2:$A$5,0))</f>
        <v>72</v>
      </c>
      <c r="Y5593" s="9" t="str">
        <f>IF(E5593="Cancelled","Excluded",IF(D5593="",IF((SLA_Policy!$B$8-B5593)*24&gt;X5593,"Open - Breached","Open - On Track"),IF((D5593-B5593)*24&lt;=X5593,"Met","Breached")))</f>
        <v>Met</v>
      </c>
    </row>
    <row r="5594" spans="1:25" x14ac:dyDescent="0.25">
      <c r="A5594" s="9" t="s">
        <v>9324</v>
      </c>
      <c r="B5594" s="23">
        <v>46090.752777777801</v>
      </c>
      <c r="C5594" s="23">
        <v>46090.786805555603</v>
      </c>
      <c r="D5594" s="23">
        <v>46091.322222222203</v>
      </c>
      <c r="E5594" s="9" t="s">
        <v>212</v>
      </c>
      <c r="F5594" s="9" t="s">
        <v>188</v>
      </c>
      <c r="G5594" s="9" t="s">
        <v>213</v>
      </c>
      <c r="H5594" s="9" t="s">
        <v>166</v>
      </c>
      <c r="I5594" s="9" t="s">
        <v>398</v>
      </c>
      <c r="J5594" s="9" t="s">
        <v>5868</v>
      </c>
      <c r="K5594" s="9" t="s">
        <v>215</v>
      </c>
      <c r="L5594" s="9" t="s">
        <v>216</v>
      </c>
      <c r="M5594" s="9" t="s">
        <v>2728</v>
      </c>
      <c r="N5594" s="9" t="s">
        <v>196</v>
      </c>
      <c r="O5594" s="9" t="s">
        <v>181</v>
      </c>
      <c r="P5594" s="9" t="s">
        <v>449</v>
      </c>
      <c r="Q5594" s="9" t="s">
        <v>219</v>
      </c>
      <c r="R5594" s="9">
        <v>0</v>
      </c>
      <c r="S5594" s="9">
        <v>22</v>
      </c>
      <c r="U5594" s="9" t="s">
        <v>290</v>
      </c>
      <c r="X5594" s="9">
        <f>INDEX(SLA_Policy!$D$2:$D$5,MATCH(F5594,SLA_Policy!$A$2:$A$5,0))</f>
        <v>72</v>
      </c>
      <c r="Y5594" s="9" t="str">
        <f>IF(E5594="Cancelled","Excluded",IF(D5594="",IF((SLA_Policy!$B$8-B5594)*24&gt;X5594,"Open - Breached","Open - On Track"),IF((D5594-B5594)*24&lt;=X5594,"Met","Breached")))</f>
        <v>Met</v>
      </c>
    </row>
    <row r="5595" spans="1:25" x14ac:dyDescent="0.25">
      <c r="A5595" s="9" t="s">
        <v>9325</v>
      </c>
      <c r="B5595" s="23">
        <v>46090.784027777801</v>
      </c>
      <c r="C5595" s="23">
        <v>46090.784722222197</v>
      </c>
      <c r="D5595" s="23">
        <v>46091.372222222199</v>
      </c>
      <c r="E5595" s="9" t="s">
        <v>212</v>
      </c>
      <c r="F5595" s="9" t="s">
        <v>187</v>
      </c>
      <c r="G5595" s="9" t="s">
        <v>213</v>
      </c>
      <c r="H5595" s="9" t="s">
        <v>88</v>
      </c>
      <c r="I5595" s="9" t="s">
        <v>92</v>
      </c>
      <c r="J5595" s="9" t="s">
        <v>9181</v>
      </c>
      <c r="K5595" s="9" t="s">
        <v>246</v>
      </c>
      <c r="L5595" s="9" t="s">
        <v>104</v>
      </c>
      <c r="M5595" s="9" t="s">
        <v>1056</v>
      </c>
      <c r="N5595" s="9" t="s">
        <v>198</v>
      </c>
      <c r="O5595" s="9" t="s">
        <v>178</v>
      </c>
      <c r="P5595" s="9" t="s">
        <v>360</v>
      </c>
      <c r="Q5595" s="9" t="s">
        <v>273</v>
      </c>
      <c r="R5595" s="9">
        <v>1</v>
      </c>
      <c r="S5595" s="9">
        <v>42</v>
      </c>
      <c r="T5595" s="9" t="s">
        <v>136</v>
      </c>
      <c r="U5595" s="9" t="s">
        <v>140</v>
      </c>
      <c r="V5595" s="9" t="s">
        <v>144</v>
      </c>
      <c r="W5595" s="9">
        <v>2</v>
      </c>
      <c r="X5595" s="9">
        <f>INDEX(SLA_Policy!$D$2:$D$5,MATCH(F5595,SLA_Policy!$A$2:$A$5,0))</f>
        <v>8</v>
      </c>
      <c r="Y5595" s="9" t="str">
        <f>IF(E5595="Cancelled","Excluded",IF(D5595="",IF((SLA_Policy!$B$8-B5595)*24&gt;X5595,"Open - Breached","Open - On Track"),IF((D5595-B5595)*24&lt;=X5595,"Met","Breached")))</f>
        <v>Breached</v>
      </c>
    </row>
    <row r="5596" spans="1:25" x14ac:dyDescent="0.25">
      <c r="A5596" s="9" t="s">
        <v>9326</v>
      </c>
      <c r="B5596" s="23">
        <v>46090.818749999999</v>
      </c>
      <c r="C5596" s="23">
        <v>46091.301388888904</v>
      </c>
      <c r="D5596" s="23">
        <v>46091.565277777801</v>
      </c>
      <c r="E5596" s="9" t="s">
        <v>212</v>
      </c>
      <c r="F5596" s="9" t="s">
        <v>188</v>
      </c>
      <c r="G5596" s="9" t="s">
        <v>213</v>
      </c>
      <c r="H5596" s="9" t="s">
        <v>88</v>
      </c>
      <c r="I5596" s="9" t="s">
        <v>268</v>
      </c>
      <c r="J5596" s="9" t="s">
        <v>796</v>
      </c>
      <c r="K5596" s="9" t="s">
        <v>246</v>
      </c>
      <c r="L5596" s="9" t="s">
        <v>282</v>
      </c>
      <c r="M5596" s="9" t="s">
        <v>6074</v>
      </c>
      <c r="N5596" s="9" t="s">
        <v>198</v>
      </c>
      <c r="O5596" s="9" t="s">
        <v>178</v>
      </c>
      <c r="P5596" s="9" t="s">
        <v>360</v>
      </c>
      <c r="Q5596" s="9" t="s">
        <v>219</v>
      </c>
      <c r="R5596" s="9">
        <v>0</v>
      </c>
      <c r="S5596" s="9">
        <v>64</v>
      </c>
      <c r="T5596" s="9" t="s">
        <v>136</v>
      </c>
      <c r="U5596" s="9" t="s">
        <v>376</v>
      </c>
      <c r="X5596" s="9">
        <f>INDEX(SLA_Policy!$D$2:$D$5,MATCH(F5596,SLA_Policy!$A$2:$A$5,0))</f>
        <v>72</v>
      </c>
      <c r="Y5596" s="9" t="str">
        <f>IF(E5596="Cancelled","Excluded",IF(D5596="",IF((SLA_Policy!$B$8-B5596)*24&gt;X5596,"Open - Breached","Open - On Track"),IF((D5596-B5596)*24&lt;=X5596,"Met","Breached")))</f>
        <v>Met</v>
      </c>
    </row>
    <row r="5597" spans="1:25" x14ac:dyDescent="0.25">
      <c r="A5597" s="9" t="s">
        <v>9327</v>
      </c>
      <c r="B5597" s="23">
        <v>46090.841666666704</v>
      </c>
      <c r="C5597" s="23">
        <v>46090.878472222197</v>
      </c>
      <c r="D5597" s="23">
        <v>46091.022916666698</v>
      </c>
      <c r="E5597" s="9" t="s">
        <v>212</v>
      </c>
      <c r="F5597" s="9" t="s">
        <v>187</v>
      </c>
      <c r="G5597" s="9" t="s">
        <v>213</v>
      </c>
      <c r="H5597" s="9" t="s">
        <v>88</v>
      </c>
      <c r="I5597" s="9" t="s">
        <v>92</v>
      </c>
      <c r="J5597" s="9" t="s">
        <v>9181</v>
      </c>
      <c r="K5597" s="9" t="s">
        <v>239</v>
      </c>
      <c r="L5597" s="9" t="s">
        <v>104</v>
      </c>
      <c r="M5597" s="9" t="s">
        <v>2106</v>
      </c>
      <c r="N5597" s="9" t="s">
        <v>196</v>
      </c>
      <c r="O5597" s="9" t="s">
        <v>178</v>
      </c>
      <c r="P5597" s="9" t="s">
        <v>272</v>
      </c>
      <c r="Q5597" s="9" t="s">
        <v>273</v>
      </c>
      <c r="R5597" s="9">
        <v>0</v>
      </c>
      <c r="S5597" s="9">
        <v>29</v>
      </c>
      <c r="T5597" s="9" t="s">
        <v>136</v>
      </c>
      <c r="U5597" s="9" t="s">
        <v>140</v>
      </c>
      <c r="V5597" s="9" t="s">
        <v>144</v>
      </c>
      <c r="X5597" s="9">
        <f>INDEX(SLA_Policy!$D$2:$D$5,MATCH(F5597,SLA_Policy!$A$2:$A$5,0))</f>
        <v>8</v>
      </c>
      <c r="Y5597" s="9" t="str">
        <f>IF(E5597="Cancelled","Excluded",IF(D5597="",IF((SLA_Policy!$B$8-B5597)*24&gt;X5597,"Open - Breached","Open - On Track"),IF((D5597-B5597)*24&lt;=X5597,"Met","Breached")))</f>
        <v>Met</v>
      </c>
    </row>
    <row r="5598" spans="1:25" x14ac:dyDescent="0.25">
      <c r="A5598" s="9" t="s">
        <v>9328</v>
      </c>
      <c r="B5598" s="23">
        <v>46090.870138888902</v>
      </c>
      <c r="C5598" s="23">
        <v>46091.320833333302</v>
      </c>
      <c r="D5598" s="23">
        <v>46092.623611111099</v>
      </c>
      <c r="E5598" s="9" t="s">
        <v>212</v>
      </c>
      <c r="F5598" s="9" t="s">
        <v>188</v>
      </c>
      <c r="G5598" s="9" t="s">
        <v>213</v>
      </c>
      <c r="H5598" s="9" t="s">
        <v>162</v>
      </c>
      <c r="I5598" s="9" t="s">
        <v>416</v>
      </c>
      <c r="J5598" s="9" t="s">
        <v>9329</v>
      </c>
      <c r="K5598" s="9" t="s">
        <v>246</v>
      </c>
      <c r="L5598" s="9" t="s">
        <v>104</v>
      </c>
      <c r="M5598" s="9" t="s">
        <v>1229</v>
      </c>
      <c r="N5598" s="9" t="s">
        <v>196</v>
      </c>
      <c r="O5598" s="9" t="s">
        <v>179</v>
      </c>
      <c r="P5598" s="9" t="s">
        <v>284</v>
      </c>
      <c r="Q5598" s="9" t="s">
        <v>219</v>
      </c>
      <c r="R5598" s="9">
        <v>2</v>
      </c>
      <c r="S5598" s="9">
        <v>61</v>
      </c>
      <c r="U5598" s="9" t="s">
        <v>266</v>
      </c>
      <c r="X5598" s="9">
        <f>INDEX(SLA_Policy!$D$2:$D$5,MATCH(F5598,SLA_Policy!$A$2:$A$5,0))</f>
        <v>72</v>
      </c>
      <c r="Y5598" s="9" t="str">
        <f>IF(E5598="Cancelled","Excluded",IF(D5598="",IF((SLA_Policy!$B$8-B5598)*24&gt;X5598,"Open - Breached","Open - On Track"),IF((D5598-B5598)*24&lt;=X5598,"Met","Breached")))</f>
        <v>Met</v>
      </c>
    </row>
    <row r="5599" spans="1:25" x14ac:dyDescent="0.25">
      <c r="A5599" s="9" t="s">
        <v>9330</v>
      </c>
      <c r="B5599" s="23">
        <v>46090.877777777801</v>
      </c>
      <c r="C5599" s="23">
        <v>46091.309027777803</v>
      </c>
      <c r="D5599" s="23">
        <v>46097.402083333298</v>
      </c>
      <c r="E5599" s="9" t="s">
        <v>212</v>
      </c>
      <c r="F5599" s="9" t="s">
        <v>188</v>
      </c>
      <c r="G5599" s="9" t="s">
        <v>213</v>
      </c>
      <c r="H5599" s="9" t="s">
        <v>164</v>
      </c>
      <c r="I5599" s="9" t="s">
        <v>260</v>
      </c>
      <c r="J5599" s="9" t="s">
        <v>2850</v>
      </c>
      <c r="K5599" s="9" t="s">
        <v>276</v>
      </c>
      <c r="L5599" s="9" t="s">
        <v>311</v>
      </c>
      <c r="M5599" s="9" t="s">
        <v>979</v>
      </c>
      <c r="N5599" s="9" t="s">
        <v>196</v>
      </c>
      <c r="O5599" s="9" t="s">
        <v>180</v>
      </c>
      <c r="P5599" s="9" t="s">
        <v>278</v>
      </c>
      <c r="Q5599" s="9" t="s">
        <v>219</v>
      </c>
      <c r="R5599" s="9">
        <v>3</v>
      </c>
      <c r="S5599" s="9">
        <v>58</v>
      </c>
      <c r="T5599" s="9" t="s">
        <v>265</v>
      </c>
      <c r="U5599" s="9" t="s">
        <v>376</v>
      </c>
      <c r="X5599" s="9">
        <f>INDEX(SLA_Policy!$D$2:$D$5,MATCH(F5599,SLA_Policy!$A$2:$A$5,0))</f>
        <v>72</v>
      </c>
      <c r="Y5599" s="9" t="str">
        <f>IF(E5599="Cancelled","Excluded",IF(D5599="",IF((SLA_Policy!$B$8-B5599)*24&gt;X5599,"Open - Breached","Open - On Track"),IF((D5599-B5599)*24&lt;=X5599,"Met","Breached")))</f>
        <v>Breached</v>
      </c>
    </row>
    <row r="5600" spans="1:25" x14ac:dyDescent="0.25">
      <c r="A5600" s="9" t="s">
        <v>9331</v>
      </c>
      <c r="B5600" s="23">
        <v>46090.943055555603</v>
      </c>
      <c r="C5600" s="23">
        <v>46091.341666666704</v>
      </c>
      <c r="D5600" s="23">
        <v>46091.369444444397</v>
      </c>
      <c r="E5600" s="9" t="s">
        <v>212</v>
      </c>
      <c r="F5600" s="9" t="s">
        <v>187</v>
      </c>
      <c r="G5600" s="9" t="s">
        <v>213</v>
      </c>
      <c r="H5600" s="9" t="s">
        <v>162</v>
      </c>
      <c r="I5600" s="9" t="s">
        <v>345</v>
      </c>
      <c r="J5600" s="9" t="s">
        <v>5366</v>
      </c>
      <c r="K5600" s="9" t="s">
        <v>225</v>
      </c>
      <c r="L5600" s="9" t="s">
        <v>293</v>
      </c>
      <c r="M5600" s="9" t="s">
        <v>1575</v>
      </c>
      <c r="N5600" s="9" t="s">
        <v>196</v>
      </c>
      <c r="O5600" s="9" t="s">
        <v>179</v>
      </c>
      <c r="P5600" s="9" t="s">
        <v>284</v>
      </c>
      <c r="Q5600" s="9" t="s">
        <v>273</v>
      </c>
      <c r="R5600" s="9">
        <v>0</v>
      </c>
      <c r="S5600" s="9">
        <v>19</v>
      </c>
      <c r="U5600" s="9" t="s">
        <v>376</v>
      </c>
      <c r="W5600" s="9">
        <v>4</v>
      </c>
      <c r="X5600" s="9">
        <f>INDEX(SLA_Policy!$D$2:$D$5,MATCH(F5600,SLA_Policy!$A$2:$A$5,0))</f>
        <v>8</v>
      </c>
      <c r="Y5600" s="9" t="str">
        <f>IF(E5600="Cancelled","Excluded",IF(D5600="",IF((SLA_Policy!$B$8-B5600)*24&gt;X5600,"Open - Breached","Open - On Track"),IF((D5600-B5600)*24&lt;=X5600,"Met","Breached")))</f>
        <v>Breached</v>
      </c>
    </row>
    <row r="5601" spans="1:25" x14ac:dyDescent="0.25">
      <c r="A5601" s="9" t="s">
        <v>9332</v>
      </c>
      <c r="B5601" s="23">
        <v>46090.966666666704</v>
      </c>
      <c r="C5601" s="23">
        <v>46090.985416666699</v>
      </c>
      <c r="D5601" s="23">
        <v>46091.113888888904</v>
      </c>
      <c r="E5601" s="9" t="s">
        <v>212</v>
      </c>
      <c r="F5601" s="9" t="s">
        <v>187</v>
      </c>
      <c r="G5601" s="9" t="s">
        <v>236</v>
      </c>
      <c r="H5601" s="9" t="s">
        <v>163</v>
      </c>
      <c r="I5601" s="9" t="s">
        <v>327</v>
      </c>
      <c r="J5601" s="9" t="s">
        <v>2755</v>
      </c>
      <c r="K5601" s="9" t="s">
        <v>225</v>
      </c>
      <c r="L5601" s="9" t="s">
        <v>216</v>
      </c>
      <c r="M5601" s="9" t="s">
        <v>4614</v>
      </c>
      <c r="N5601" s="9" t="s">
        <v>196</v>
      </c>
      <c r="O5601" s="9" t="s">
        <v>176</v>
      </c>
      <c r="P5601" s="9" t="s">
        <v>253</v>
      </c>
      <c r="Q5601" s="9" t="s">
        <v>273</v>
      </c>
      <c r="R5601" s="9">
        <v>0</v>
      </c>
      <c r="S5601" s="9">
        <v>27</v>
      </c>
      <c r="U5601" s="9" t="s">
        <v>242</v>
      </c>
      <c r="W5601" s="9">
        <v>5</v>
      </c>
      <c r="X5601" s="9">
        <f>INDEX(SLA_Policy!$D$2:$D$5,MATCH(F5601,SLA_Policy!$A$2:$A$5,0))</f>
        <v>8</v>
      </c>
      <c r="Y5601" s="9" t="str">
        <f>IF(E5601="Cancelled","Excluded",IF(D5601="",IF((SLA_Policy!$B$8-B5601)*24&gt;X5601,"Open - Breached","Open - On Track"),IF((D5601-B5601)*24&lt;=X5601,"Met","Breached")))</f>
        <v>Met</v>
      </c>
    </row>
    <row r="5602" spans="1:25" x14ac:dyDescent="0.25">
      <c r="A5602" s="9" t="s">
        <v>9333</v>
      </c>
      <c r="B5602" s="23">
        <v>46091.035416666702</v>
      </c>
      <c r="C5602" s="23">
        <v>46091.3125</v>
      </c>
      <c r="D5602" s="23">
        <v>46091.340277777803</v>
      </c>
      <c r="E5602" s="9" t="s">
        <v>212</v>
      </c>
      <c r="F5602" s="9" t="s">
        <v>188</v>
      </c>
      <c r="G5602" s="9" t="s">
        <v>213</v>
      </c>
      <c r="H5602" s="9" t="s">
        <v>88</v>
      </c>
      <c r="I5602" s="9" t="s">
        <v>92</v>
      </c>
      <c r="J5602" s="9" t="s">
        <v>549</v>
      </c>
      <c r="K5602" s="9" t="s">
        <v>215</v>
      </c>
      <c r="L5602" s="9" t="s">
        <v>293</v>
      </c>
      <c r="M5602" s="9" t="s">
        <v>294</v>
      </c>
      <c r="N5602" s="9" t="s">
        <v>196</v>
      </c>
      <c r="O5602" s="9" t="s">
        <v>178</v>
      </c>
      <c r="P5602" s="9" t="s">
        <v>272</v>
      </c>
      <c r="Q5602" s="9" t="s">
        <v>219</v>
      </c>
      <c r="R5602" s="9">
        <v>0</v>
      </c>
      <c r="S5602" s="9">
        <v>30</v>
      </c>
      <c r="T5602" s="9" t="s">
        <v>220</v>
      </c>
      <c r="U5602" s="9" t="s">
        <v>661</v>
      </c>
      <c r="X5602" s="9">
        <f>INDEX(SLA_Policy!$D$2:$D$5,MATCH(F5602,SLA_Policy!$A$2:$A$5,0))</f>
        <v>72</v>
      </c>
      <c r="Y5602" s="9" t="str">
        <f>IF(E5602="Cancelled","Excluded",IF(D5602="",IF((SLA_Policy!$B$8-B5602)*24&gt;X5602,"Open - Breached","Open - On Track"),IF((D5602-B5602)*24&lt;=X5602,"Met","Breached")))</f>
        <v>Met</v>
      </c>
    </row>
    <row r="5603" spans="1:25" x14ac:dyDescent="0.25">
      <c r="A5603" s="9" t="s">
        <v>9334</v>
      </c>
      <c r="B5603" s="23">
        <v>46091.211111111101</v>
      </c>
      <c r="C5603" s="23">
        <v>46091.352083333302</v>
      </c>
      <c r="D5603" s="23">
        <v>46093.6159722222</v>
      </c>
      <c r="E5603" s="9" t="s">
        <v>212</v>
      </c>
      <c r="F5603" s="9" t="s">
        <v>188</v>
      </c>
      <c r="G5603" s="9" t="s">
        <v>213</v>
      </c>
      <c r="H5603" s="9" t="s">
        <v>88</v>
      </c>
      <c r="I5603" s="9" t="s">
        <v>92</v>
      </c>
      <c r="J5603" s="9" t="s">
        <v>9167</v>
      </c>
      <c r="K5603" s="9" t="s">
        <v>246</v>
      </c>
      <c r="L5603" s="9" t="s">
        <v>311</v>
      </c>
      <c r="M5603" s="9" t="s">
        <v>5447</v>
      </c>
      <c r="N5603" s="9" t="s">
        <v>198</v>
      </c>
      <c r="O5603" s="9" t="s">
        <v>178</v>
      </c>
      <c r="P5603" s="9" t="s">
        <v>414</v>
      </c>
      <c r="Q5603" s="9" t="s">
        <v>219</v>
      </c>
      <c r="R5603" s="9">
        <v>3</v>
      </c>
      <c r="S5603" s="9">
        <v>111</v>
      </c>
      <c r="T5603" s="9" t="s">
        <v>136</v>
      </c>
      <c r="U5603" s="9" t="s">
        <v>140</v>
      </c>
      <c r="V5603" s="9" t="s">
        <v>144</v>
      </c>
      <c r="X5603" s="9">
        <f>INDEX(SLA_Policy!$D$2:$D$5,MATCH(F5603,SLA_Policy!$A$2:$A$5,0))</f>
        <v>72</v>
      </c>
      <c r="Y5603" s="9" t="str">
        <f>IF(E5603="Cancelled","Excluded",IF(D5603="",IF((SLA_Policy!$B$8-B5603)*24&gt;X5603,"Open - Breached","Open - On Track"),IF((D5603-B5603)*24&lt;=X5603,"Met","Breached")))</f>
        <v>Met</v>
      </c>
    </row>
    <row r="5604" spans="1:25" x14ac:dyDescent="0.25">
      <c r="A5604" s="9" t="s">
        <v>9335</v>
      </c>
      <c r="B5604" s="23">
        <v>46091.227083333302</v>
      </c>
      <c r="C5604" s="23">
        <v>46091.355555555601</v>
      </c>
      <c r="D5604" s="23">
        <v>46093.401388888902</v>
      </c>
      <c r="E5604" s="9" t="s">
        <v>212</v>
      </c>
      <c r="F5604" s="9" t="s">
        <v>188</v>
      </c>
      <c r="G5604" s="9" t="s">
        <v>213</v>
      </c>
      <c r="H5604" s="9" t="s">
        <v>167</v>
      </c>
      <c r="I5604" s="9" t="s">
        <v>362</v>
      </c>
      <c r="J5604" s="9" t="s">
        <v>3233</v>
      </c>
      <c r="K5604" s="9" t="s">
        <v>303</v>
      </c>
      <c r="L5604" s="9" t="s">
        <v>307</v>
      </c>
      <c r="M5604" s="9" t="s">
        <v>544</v>
      </c>
      <c r="N5604" s="9" t="s">
        <v>198</v>
      </c>
      <c r="O5604" s="9" t="s">
        <v>116</v>
      </c>
      <c r="P5604" s="9" t="s">
        <v>218</v>
      </c>
      <c r="Q5604" s="9" t="s">
        <v>219</v>
      </c>
      <c r="R5604" s="9">
        <v>0</v>
      </c>
      <c r="S5604" s="9">
        <v>67</v>
      </c>
      <c r="U5604" s="9" t="s">
        <v>290</v>
      </c>
      <c r="W5604" s="9">
        <v>5</v>
      </c>
      <c r="X5604" s="9">
        <f>INDEX(SLA_Policy!$D$2:$D$5,MATCH(F5604,SLA_Policy!$A$2:$A$5,0))</f>
        <v>72</v>
      </c>
      <c r="Y5604" s="9" t="str">
        <f>IF(E5604="Cancelled","Excluded",IF(D5604="",IF((SLA_Policy!$B$8-B5604)*24&gt;X5604,"Open - Breached","Open - On Track"),IF((D5604-B5604)*24&lt;=X5604,"Met","Breached")))</f>
        <v>Met</v>
      </c>
    </row>
    <row r="5605" spans="1:25" x14ac:dyDescent="0.25">
      <c r="A5605" s="9" t="s">
        <v>9336</v>
      </c>
      <c r="B5605" s="23">
        <v>46091.279861111099</v>
      </c>
      <c r="C5605" s="23">
        <v>46091.350694444503</v>
      </c>
      <c r="D5605" s="23">
        <v>46092.377083333296</v>
      </c>
      <c r="E5605" s="9" t="s">
        <v>212</v>
      </c>
      <c r="F5605" s="9" t="s">
        <v>188</v>
      </c>
      <c r="G5605" s="9" t="s">
        <v>213</v>
      </c>
      <c r="H5605" s="9" t="s">
        <v>88</v>
      </c>
      <c r="I5605" s="9" t="s">
        <v>92</v>
      </c>
      <c r="J5605" s="9" t="s">
        <v>9167</v>
      </c>
      <c r="K5605" s="9" t="s">
        <v>215</v>
      </c>
      <c r="L5605" s="9" t="s">
        <v>104</v>
      </c>
      <c r="M5605" s="9" t="s">
        <v>3825</v>
      </c>
      <c r="N5605" s="9" t="s">
        <v>198</v>
      </c>
      <c r="O5605" s="9" t="s">
        <v>116</v>
      </c>
      <c r="P5605" s="9" t="s">
        <v>590</v>
      </c>
      <c r="Q5605" s="9" t="s">
        <v>219</v>
      </c>
      <c r="R5605" s="9">
        <v>0</v>
      </c>
      <c r="S5605" s="9">
        <v>12</v>
      </c>
      <c r="T5605" s="9" t="s">
        <v>220</v>
      </c>
      <c r="U5605" s="9" t="s">
        <v>140</v>
      </c>
      <c r="V5605" s="9" t="s">
        <v>144</v>
      </c>
      <c r="X5605" s="9">
        <f>INDEX(SLA_Policy!$D$2:$D$5,MATCH(F5605,SLA_Policy!$A$2:$A$5,0))</f>
        <v>72</v>
      </c>
      <c r="Y5605" s="9" t="str">
        <f>IF(E5605="Cancelled","Excluded",IF(D5605="",IF((SLA_Policy!$B$8-B5605)*24&gt;X5605,"Open - Breached","Open - On Track"),IF((D5605-B5605)*24&lt;=X5605,"Met","Breached")))</f>
        <v>Met</v>
      </c>
    </row>
    <row r="5606" spans="1:25" x14ac:dyDescent="0.25">
      <c r="A5606" s="9" t="s">
        <v>9337</v>
      </c>
      <c r="B5606" s="23">
        <v>46091.283333333296</v>
      </c>
      <c r="C5606" s="23">
        <v>46091.365277777797</v>
      </c>
      <c r="D5606" s="23">
        <v>46091.6</v>
      </c>
      <c r="E5606" s="9" t="s">
        <v>212</v>
      </c>
      <c r="F5606" s="9" t="s">
        <v>188</v>
      </c>
      <c r="G5606" s="9" t="s">
        <v>213</v>
      </c>
      <c r="H5606" s="9" t="s">
        <v>166</v>
      </c>
      <c r="I5606" s="9" t="s">
        <v>286</v>
      </c>
      <c r="J5606" s="9" t="s">
        <v>5354</v>
      </c>
      <c r="K5606" s="9" t="s">
        <v>246</v>
      </c>
      <c r="L5606" s="9" t="s">
        <v>293</v>
      </c>
      <c r="M5606" s="9" t="s">
        <v>1669</v>
      </c>
      <c r="N5606" s="9" t="s">
        <v>196</v>
      </c>
      <c r="O5606" s="9" t="s">
        <v>181</v>
      </c>
      <c r="P5606" s="9" t="s">
        <v>668</v>
      </c>
      <c r="Q5606" s="9" t="s">
        <v>219</v>
      </c>
      <c r="R5606" s="9">
        <v>0</v>
      </c>
      <c r="S5606" s="9">
        <v>47</v>
      </c>
      <c r="U5606" s="9" t="s">
        <v>376</v>
      </c>
      <c r="X5606" s="9">
        <f>INDEX(SLA_Policy!$D$2:$D$5,MATCH(F5606,SLA_Policy!$A$2:$A$5,0))</f>
        <v>72</v>
      </c>
      <c r="Y5606" s="9" t="str">
        <f>IF(E5606="Cancelled","Excluded",IF(D5606="",IF((SLA_Policy!$B$8-B5606)*24&gt;X5606,"Open - Breached","Open - On Track"),IF((D5606-B5606)*24&lt;=X5606,"Met","Breached")))</f>
        <v>Met</v>
      </c>
    </row>
    <row r="5607" spans="1:25" x14ac:dyDescent="0.25">
      <c r="A5607" s="9" t="s">
        <v>9338</v>
      </c>
      <c r="B5607" s="23">
        <v>46091.293055555601</v>
      </c>
      <c r="C5607" s="23">
        <v>46091.302083333299</v>
      </c>
      <c r="D5607" s="23">
        <v>46093.402083333298</v>
      </c>
      <c r="E5607" s="9" t="s">
        <v>212</v>
      </c>
      <c r="F5607" s="9" t="s">
        <v>189</v>
      </c>
      <c r="G5607" s="9" t="s">
        <v>213</v>
      </c>
      <c r="H5607" s="9" t="s">
        <v>167</v>
      </c>
      <c r="I5607" s="9" t="s">
        <v>536</v>
      </c>
      <c r="J5607" s="9" t="s">
        <v>9339</v>
      </c>
      <c r="K5607" s="9" t="s">
        <v>225</v>
      </c>
      <c r="L5607" s="9" t="s">
        <v>311</v>
      </c>
      <c r="M5607" s="9" t="s">
        <v>1117</v>
      </c>
      <c r="N5607" s="9" t="s">
        <v>198</v>
      </c>
      <c r="O5607" s="9" t="s">
        <v>176</v>
      </c>
      <c r="P5607" s="9" t="s">
        <v>253</v>
      </c>
      <c r="Q5607" s="9" t="s">
        <v>219</v>
      </c>
      <c r="R5607" s="9">
        <v>0</v>
      </c>
      <c r="S5607" s="9">
        <v>53</v>
      </c>
      <c r="T5607" s="9" t="s">
        <v>136</v>
      </c>
      <c r="U5607" s="9" t="s">
        <v>290</v>
      </c>
      <c r="W5607" s="9">
        <v>5</v>
      </c>
      <c r="X5607" s="9">
        <f>INDEX(SLA_Policy!$D$2:$D$5,MATCH(F5607,SLA_Policy!$A$2:$A$5,0))</f>
        <v>120</v>
      </c>
      <c r="Y5607" s="9" t="str">
        <f>IF(E5607="Cancelled","Excluded",IF(D5607="",IF((SLA_Policy!$B$8-B5607)*24&gt;X5607,"Open - Breached","Open - On Track"),IF((D5607-B5607)*24&lt;=X5607,"Met","Breached")))</f>
        <v>Met</v>
      </c>
    </row>
    <row r="5608" spans="1:25" x14ac:dyDescent="0.25">
      <c r="A5608" s="9" t="s">
        <v>9340</v>
      </c>
      <c r="B5608" s="23">
        <v>46091.296527777798</v>
      </c>
      <c r="C5608" s="23">
        <v>46091.479166666701</v>
      </c>
      <c r="D5608" s="23">
        <v>46093.7</v>
      </c>
      <c r="E5608" s="9" t="s">
        <v>212</v>
      </c>
      <c r="F5608" s="9" t="s">
        <v>188</v>
      </c>
      <c r="G5608" s="9" t="s">
        <v>213</v>
      </c>
      <c r="H5608" s="9" t="s">
        <v>88</v>
      </c>
      <c r="I5608" s="9" t="s">
        <v>92</v>
      </c>
      <c r="J5608" s="9" t="s">
        <v>9192</v>
      </c>
      <c r="K5608" s="9" t="s">
        <v>246</v>
      </c>
      <c r="L5608" s="9" t="s">
        <v>226</v>
      </c>
      <c r="M5608" s="9" t="s">
        <v>3858</v>
      </c>
      <c r="N5608" s="9" t="s">
        <v>196</v>
      </c>
      <c r="O5608" s="9" t="s">
        <v>178</v>
      </c>
      <c r="P5608" s="9" t="s">
        <v>321</v>
      </c>
      <c r="Q5608" s="9" t="s">
        <v>219</v>
      </c>
      <c r="R5608" s="9">
        <v>0</v>
      </c>
      <c r="S5608" s="9">
        <v>60</v>
      </c>
      <c r="T5608" s="9" t="s">
        <v>136</v>
      </c>
      <c r="U5608" s="9" t="s">
        <v>140</v>
      </c>
      <c r="V5608" s="9" t="s">
        <v>144</v>
      </c>
      <c r="W5608" s="9">
        <v>4</v>
      </c>
      <c r="X5608" s="9">
        <f>INDEX(SLA_Policy!$D$2:$D$5,MATCH(F5608,SLA_Policy!$A$2:$A$5,0))</f>
        <v>72</v>
      </c>
      <c r="Y5608" s="9" t="str">
        <f>IF(E5608="Cancelled","Excluded",IF(D5608="",IF((SLA_Policy!$B$8-B5608)*24&gt;X5608,"Open - Breached","Open - On Track"),IF((D5608-B5608)*24&lt;=X5608,"Met","Breached")))</f>
        <v>Met</v>
      </c>
    </row>
    <row r="5609" spans="1:25" x14ac:dyDescent="0.25">
      <c r="A5609" s="9" t="s">
        <v>9341</v>
      </c>
      <c r="B5609" s="23">
        <v>46091.3</v>
      </c>
      <c r="C5609" s="23">
        <v>46091.311805555597</v>
      </c>
      <c r="D5609" s="23">
        <v>46092.3618055556</v>
      </c>
      <c r="E5609" s="9" t="s">
        <v>212</v>
      </c>
      <c r="F5609" s="9" t="s">
        <v>188</v>
      </c>
      <c r="G5609" s="9" t="s">
        <v>213</v>
      </c>
      <c r="H5609" s="9" t="s">
        <v>88</v>
      </c>
      <c r="I5609" s="9" t="s">
        <v>92</v>
      </c>
      <c r="J5609" s="9" t="s">
        <v>9164</v>
      </c>
      <c r="K5609" s="9" t="s">
        <v>246</v>
      </c>
      <c r="L5609" s="9" t="s">
        <v>282</v>
      </c>
      <c r="M5609" s="9" t="s">
        <v>1917</v>
      </c>
      <c r="N5609" s="9" t="s">
        <v>197</v>
      </c>
      <c r="O5609" s="9" t="s">
        <v>178</v>
      </c>
      <c r="P5609" s="9" t="s">
        <v>360</v>
      </c>
      <c r="Q5609" s="9" t="s">
        <v>219</v>
      </c>
      <c r="R5609" s="9">
        <v>1</v>
      </c>
      <c r="S5609" s="9">
        <v>41</v>
      </c>
      <c r="T5609" s="9" t="s">
        <v>136</v>
      </c>
      <c r="U5609" s="9" t="s">
        <v>140</v>
      </c>
      <c r="V5609" s="9" t="s">
        <v>144</v>
      </c>
      <c r="X5609" s="9">
        <f>INDEX(SLA_Policy!$D$2:$D$5,MATCH(F5609,SLA_Policy!$A$2:$A$5,0))</f>
        <v>72</v>
      </c>
      <c r="Y5609" s="9" t="str">
        <f>IF(E5609="Cancelled","Excluded",IF(D5609="",IF((SLA_Policy!$B$8-B5609)*24&gt;X5609,"Open - Breached","Open - On Track"),IF((D5609-B5609)*24&lt;=X5609,"Met","Breached")))</f>
        <v>Met</v>
      </c>
    </row>
    <row r="5610" spans="1:25" x14ac:dyDescent="0.25">
      <c r="A5610" s="9" t="s">
        <v>9342</v>
      </c>
      <c r="B5610" s="23">
        <v>46091.302777777797</v>
      </c>
      <c r="C5610" s="23">
        <v>46091.306944444397</v>
      </c>
      <c r="D5610" s="23">
        <v>46093.354861111096</v>
      </c>
      <c r="E5610" s="9" t="s">
        <v>212</v>
      </c>
      <c r="F5610" s="9" t="s">
        <v>188</v>
      </c>
      <c r="G5610" s="9" t="s">
        <v>213</v>
      </c>
      <c r="H5610" s="9" t="s">
        <v>88</v>
      </c>
      <c r="I5610" s="9" t="s">
        <v>92</v>
      </c>
      <c r="J5610" s="9" t="s">
        <v>9192</v>
      </c>
      <c r="K5610" s="9" t="s">
        <v>246</v>
      </c>
      <c r="L5610" s="9" t="s">
        <v>226</v>
      </c>
      <c r="M5610" s="9" t="s">
        <v>1092</v>
      </c>
      <c r="N5610" s="9" t="s">
        <v>198</v>
      </c>
      <c r="O5610" s="9" t="s">
        <v>178</v>
      </c>
      <c r="P5610" s="9" t="s">
        <v>272</v>
      </c>
      <c r="Q5610" s="9" t="s">
        <v>219</v>
      </c>
      <c r="R5610" s="9">
        <v>0</v>
      </c>
      <c r="S5610" s="9">
        <v>38</v>
      </c>
      <c r="T5610" s="9" t="s">
        <v>136</v>
      </c>
      <c r="U5610" s="9" t="s">
        <v>140</v>
      </c>
      <c r="V5610" s="9" t="s">
        <v>144</v>
      </c>
      <c r="X5610" s="9">
        <f>INDEX(SLA_Policy!$D$2:$D$5,MATCH(F5610,SLA_Policy!$A$2:$A$5,0))</f>
        <v>72</v>
      </c>
      <c r="Y5610" s="9" t="str">
        <f>IF(E5610="Cancelled","Excluded",IF(D5610="",IF((SLA_Policy!$B$8-B5610)*24&gt;X5610,"Open - Breached","Open - On Track"),IF((D5610-B5610)*24&lt;=X5610,"Met","Breached")))</f>
        <v>Met</v>
      </c>
    </row>
    <row r="5611" spans="1:25" x14ac:dyDescent="0.25">
      <c r="A5611" s="9" t="s">
        <v>9343</v>
      </c>
      <c r="B5611" s="23">
        <v>46091.309722222199</v>
      </c>
      <c r="C5611" s="23">
        <v>46091.436805555597</v>
      </c>
      <c r="D5611" s="23">
        <v>46092.411111111098</v>
      </c>
      <c r="E5611" s="9" t="s">
        <v>212</v>
      </c>
      <c r="F5611" s="9" t="s">
        <v>189</v>
      </c>
      <c r="G5611" s="9" t="s">
        <v>213</v>
      </c>
      <c r="H5611" s="9" t="s">
        <v>164</v>
      </c>
      <c r="I5611" s="9" t="s">
        <v>339</v>
      </c>
      <c r="J5611" s="9" t="s">
        <v>866</v>
      </c>
      <c r="K5611" s="9" t="s">
        <v>246</v>
      </c>
      <c r="L5611" s="9" t="s">
        <v>270</v>
      </c>
      <c r="M5611" s="9" t="s">
        <v>4409</v>
      </c>
      <c r="N5611" s="9" t="s">
        <v>196</v>
      </c>
      <c r="O5611" s="9" t="s">
        <v>180</v>
      </c>
      <c r="P5611" s="9" t="s">
        <v>278</v>
      </c>
      <c r="Q5611" s="9" t="s">
        <v>219</v>
      </c>
      <c r="R5611" s="9">
        <v>0</v>
      </c>
      <c r="S5611" s="9">
        <v>4</v>
      </c>
      <c r="T5611" s="9" t="s">
        <v>343</v>
      </c>
      <c r="U5611" s="9" t="s">
        <v>266</v>
      </c>
      <c r="W5611" s="9">
        <v>5</v>
      </c>
      <c r="X5611" s="9">
        <f>INDEX(SLA_Policy!$D$2:$D$5,MATCH(F5611,SLA_Policy!$A$2:$A$5,0))</f>
        <v>120</v>
      </c>
      <c r="Y5611" s="9" t="str">
        <f>IF(E5611="Cancelled","Excluded",IF(D5611="",IF((SLA_Policy!$B$8-B5611)*24&gt;X5611,"Open - Breached","Open - On Track"),IF((D5611-B5611)*24&lt;=X5611,"Met","Breached")))</f>
        <v>Met</v>
      </c>
    </row>
    <row r="5612" spans="1:25" x14ac:dyDescent="0.25">
      <c r="A5612" s="9" t="s">
        <v>9344</v>
      </c>
      <c r="B5612" s="23">
        <v>46091.310416666704</v>
      </c>
      <c r="C5612" s="23">
        <v>46091.314583333296</v>
      </c>
      <c r="D5612" s="23">
        <v>46091.436805555597</v>
      </c>
      <c r="E5612" s="9" t="s">
        <v>212</v>
      </c>
      <c r="F5612" s="9" t="s">
        <v>188</v>
      </c>
      <c r="G5612" s="9" t="s">
        <v>213</v>
      </c>
      <c r="H5612" s="9" t="s">
        <v>161</v>
      </c>
      <c r="I5612" s="9" t="s">
        <v>454</v>
      </c>
      <c r="J5612" s="9" t="s">
        <v>2414</v>
      </c>
      <c r="K5612" s="9" t="s">
        <v>239</v>
      </c>
      <c r="L5612" s="9" t="s">
        <v>293</v>
      </c>
      <c r="M5612" s="9" t="s">
        <v>7185</v>
      </c>
      <c r="N5612" s="9" t="s">
        <v>200</v>
      </c>
      <c r="O5612" s="9" t="s">
        <v>116</v>
      </c>
      <c r="P5612" s="9" t="s">
        <v>234</v>
      </c>
      <c r="Q5612" s="9" t="s">
        <v>219</v>
      </c>
      <c r="R5612" s="9">
        <v>0</v>
      </c>
      <c r="S5612" s="9">
        <v>8</v>
      </c>
      <c r="U5612" s="9" t="s">
        <v>266</v>
      </c>
      <c r="X5612" s="9">
        <f>INDEX(SLA_Policy!$D$2:$D$5,MATCH(F5612,SLA_Policy!$A$2:$A$5,0))</f>
        <v>72</v>
      </c>
      <c r="Y5612" s="9" t="str">
        <f>IF(E5612="Cancelled","Excluded",IF(D5612="",IF((SLA_Policy!$B$8-B5612)*24&gt;X5612,"Open - Breached","Open - On Track"),IF((D5612-B5612)*24&lt;=X5612,"Met","Breached")))</f>
        <v>Met</v>
      </c>
    </row>
    <row r="5613" spans="1:25" x14ac:dyDescent="0.25">
      <c r="A5613" s="9" t="s">
        <v>9345</v>
      </c>
      <c r="B5613" s="23">
        <v>46091.317361111098</v>
      </c>
      <c r="C5613" s="23">
        <v>46091.3215277778</v>
      </c>
      <c r="D5613" s="23">
        <v>46093.599999999999</v>
      </c>
      <c r="E5613" s="9" t="s">
        <v>212</v>
      </c>
      <c r="F5613" s="9" t="s">
        <v>188</v>
      </c>
      <c r="G5613" s="9" t="s">
        <v>213</v>
      </c>
      <c r="H5613" s="9" t="s">
        <v>88</v>
      </c>
      <c r="I5613" s="9" t="s">
        <v>92</v>
      </c>
      <c r="J5613" s="9" t="s">
        <v>9162</v>
      </c>
      <c r="K5613" s="9" t="s">
        <v>246</v>
      </c>
      <c r="L5613" s="9" t="s">
        <v>293</v>
      </c>
      <c r="M5613" s="9" t="s">
        <v>8015</v>
      </c>
      <c r="N5613" s="9" t="s">
        <v>199</v>
      </c>
      <c r="O5613" s="9" t="s">
        <v>178</v>
      </c>
      <c r="P5613" s="9" t="s">
        <v>321</v>
      </c>
      <c r="Q5613" s="9" t="s">
        <v>219</v>
      </c>
      <c r="R5613" s="9">
        <v>3</v>
      </c>
      <c r="S5613" s="9">
        <v>90</v>
      </c>
      <c r="T5613" s="9" t="s">
        <v>229</v>
      </c>
      <c r="U5613" s="9" t="s">
        <v>140</v>
      </c>
      <c r="V5613" s="9" t="s">
        <v>144</v>
      </c>
      <c r="W5613" s="9">
        <v>2</v>
      </c>
      <c r="X5613" s="9">
        <f>INDEX(SLA_Policy!$D$2:$D$5,MATCH(F5613,SLA_Policy!$A$2:$A$5,0))</f>
        <v>72</v>
      </c>
      <c r="Y5613" s="9" t="str">
        <f>IF(E5613="Cancelled","Excluded",IF(D5613="",IF((SLA_Policy!$B$8-B5613)*24&gt;X5613,"Open - Breached","Open - On Track"),IF((D5613-B5613)*24&lt;=X5613,"Met","Breached")))</f>
        <v>Met</v>
      </c>
    </row>
    <row r="5614" spans="1:25" x14ac:dyDescent="0.25">
      <c r="A5614" s="9" t="s">
        <v>9346</v>
      </c>
      <c r="B5614" s="23">
        <v>46091.319444444503</v>
      </c>
      <c r="C5614" s="23">
        <v>46091.323611111096</v>
      </c>
      <c r="D5614" s="23">
        <v>46091.361111111102</v>
      </c>
      <c r="E5614" s="9" t="s">
        <v>212</v>
      </c>
      <c r="F5614" s="9" t="s">
        <v>186</v>
      </c>
      <c r="G5614" s="9" t="s">
        <v>213</v>
      </c>
      <c r="H5614" s="9" t="s">
        <v>166</v>
      </c>
      <c r="I5614" s="9" t="s">
        <v>286</v>
      </c>
      <c r="J5614" s="9" t="s">
        <v>447</v>
      </c>
      <c r="K5614" s="9" t="s">
        <v>246</v>
      </c>
      <c r="L5614" s="9" t="s">
        <v>395</v>
      </c>
      <c r="M5614" s="9" t="s">
        <v>2422</v>
      </c>
      <c r="N5614" s="9" t="s">
        <v>197</v>
      </c>
      <c r="O5614" s="9" t="s">
        <v>181</v>
      </c>
      <c r="P5614" s="9" t="s">
        <v>289</v>
      </c>
      <c r="Q5614" s="9" t="s">
        <v>273</v>
      </c>
      <c r="R5614" s="9">
        <v>0</v>
      </c>
      <c r="S5614" s="9">
        <v>13</v>
      </c>
      <c r="U5614" s="9" t="s">
        <v>266</v>
      </c>
      <c r="X5614" s="9">
        <f>INDEX(SLA_Policy!$D$2:$D$5,MATCH(F5614,SLA_Policy!$A$2:$A$5,0))</f>
        <v>4</v>
      </c>
      <c r="Y5614" s="9" t="str">
        <f>IF(E5614="Cancelled","Excluded",IF(D5614="",IF((SLA_Policy!$B$8-B5614)*24&gt;X5614,"Open - Breached","Open - On Track"),IF((D5614-B5614)*24&lt;=X5614,"Met","Breached")))</f>
        <v>Met</v>
      </c>
    </row>
    <row r="5615" spans="1:25" x14ac:dyDescent="0.25">
      <c r="A5615" s="9" t="s">
        <v>9347</v>
      </c>
      <c r="B5615" s="23">
        <v>46091.338194444397</v>
      </c>
      <c r="C5615" s="23">
        <v>46091.340277777803</v>
      </c>
      <c r="D5615" s="23">
        <v>46092.343055555597</v>
      </c>
      <c r="E5615" s="9" t="s">
        <v>212</v>
      </c>
      <c r="F5615" s="9" t="s">
        <v>188</v>
      </c>
      <c r="G5615" s="9" t="s">
        <v>213</v>
      </c>
      <c r="H5615" s="9" t="s">
        <v>88</v>
      </c>
      <c r="I5615" s="9" t="s">
        <v>92</v>
      </c>
      <c r="J5615" s="9" t="s">
        <v>9181</v>
      </c>
      <c r="K5615" s="9" t="s">
        <v>215</v>
      </c>
      <c r="L5615" s="9" t="s">
        <v>282</v>
      </c>
      <c r="M5615" s="9" t="s">
        <v>2083</v>
      </c>
      <c r="N5615" s="9" t="s">
        <v>198</v>
      </c>
      <c r="O5615" s="9" t="s">
        <v>116</v>
      </c>
      <c r="P5615" s="9" t="s">
        <v>525</v>
      </c>
      <c r="Q5615" s="9" t="s">
        <v>219</v>
      </c>
      <c r="R5615" s="9">
        <v>0</v>
      </c>
      <c r="S5615" s="9">
        <v>13</v>
      </c>
      <c r="T5615" s="9" t="s">
        <v>136</v>
      </c>
      <c r="U5615" s="9" t="s">
        <v>140</v>
      </c>
      <c r="V5615" s="9" t="s">
        <v>144</v>
      </c>
      <c r="X5615" s="9">
        <f>INDEX(SLA_Policy!$D$2:$D$5,MATCH(F5615,SLA_Policy!$A$2:$A$5,0))</f>
        <v>72</v>
      </c>
      <c r="Y5615" s="9" t="str">
        <f>IF(E5615="Cancelled","Excluded",IF(D5615="",IF((SLA_Policy!$B$8-B5615)*24&gt;X5615,"Open - Breached","Open - On Track"),IF((D5615-B5615)*24&lt;=X5615,"Met","Breached")))</f>
        <v>Met</v>
      </c>
    </row>
    <row r="5616" spans="1:25" x14ac:dyDescent="0.25">
      <c r="A5616" s="9" t="s">
        <v>9348</v>
      </c>
      <c r="B5616" s="23">
        <v>46091.338888888902</v>
      </c>
      <c r="C5616" s="23">
        <v>46091.3569444444</v>
      </c>
      <c r="D5616" s="23">
        <v>46092.371527777803</v>
      </c>
      <c r="E5616" s="9" t="s">
        <v>212</v>
      </c>
      <c r="F5616" s="9" t="s">
        <v>188</v>
      </c>
      <c r="G5616" s="9" t="s">
        <v>213</v>
      </c>
      <c r="H5616" s="9" t="s">
        <v>88</v>
      </c>
      <c r="I5616" s="9" t="s">
        <v>92</v>
      </c>
      <c r="J5616" s="9" t="s">
        <v>9171</v>
      </c>
      <c r="K5616" s="9" t="s">
        <v>246</v>
      </c>
      <c r="L5616" s="9" t="s">
        <v>216</v>
      </c>
      <c r="M5616" s="9" t="s">
        <v>1785</v>
      </c>
      <c r="N5616" s="9" t="s">
        <v>199</v>
      </c>
      <c r="O5616" s="9" t="s">
        <v>116</v>
      </c>
      <c r="P5616" s="9" t="s">
        <v>525</v>
      </c>
      <c r="Q5616" s="9" t="s">
        <v>219</v>
      </c>
      <c r="R5616" s="9">
        <v>0</v>
      </c>
      <c r="S5616" s="9">
        <v>24</v>
      </c>
      <c r="T5616" s="9" t="s">
        <v>136</v>
      </c>
      <c r="U5616" s="9" t="s">
        <v>140</v>
      </c>
      <c r="V5616" s="9" t="s">
        <v>144</v>
      </c>
      <c r="W5616" s="9">
        <v>4</v>
      </c>
      <c r="X5616" s="9">
        <f>INDEX(SLA_Policy!$D$2:$D$5,MATCH(F5616,SLA_Policy!$A$2:$A$5,0))</f>
        <v>72</v>
      </c>
      <c r="Y5616" s="9" t="str">
        <f>IF(E5616="Cancelled","Excluded",IF(D5616="",IF((SLA_Policy!$B$8-B5616)*24&gt;X5616,"Open - Breached","Open - On Track"),IF((D5616-B5616)*24&lt;=X5616,"Met","Breached")))</f>
        <v>Met</v>
      </c>
    </row>
    <row r="5617" spans="1:25" x14ac:dyDescent="0.25">
      <c r="A5617" s="9" t="s">
        <v>9349</v>
      </c>
      <c r="B5617" s="23">
        <v>46091.340277777803</v>
      </c>
      <c r="C5617" s="23">
        <v>46091.379166666702</v>
      </c>
      <c r="D5617" s="23">
        <v>46092.7409722222</v>
      </c>
      <c r="E5617" s="9" t="s">
        <v>212</v>
      </c>
      <c r="F5617" s="9" t="s">
        <v>189</v>
      </c>
      <c r="G5617" s="9" t="s">
        <v>236</v>
      </c>
      <c r="H5617" s="9" t="s">
        <v>162</v>
      </c>
      <c r="I5617" s="9" t="s">
        <v>280</v>
      </c>
      <c r="J5617" s="9" t="s">
        <v>6266</v>
      </c>
      <c r="K5617" s="9" t="s">
        <v>303</v>
      </c>
      <c r="L5617" s="9" t="s">
        <v>311</v>
      </c>
      <c r="M5617" s="9" t="s">
        <v>1740</v>
      </c>
      <c r="N5617" s="9" t="s">
        <v>197</v>
      </c>
      <c r="O5617" s="9" t="s">
        <v>179</v>
      </c>
      <c r="P5617" s="9" t="s">
        <v>264</v>
      </c>
      <c r="Q5617" s="9" t="s">
        <v>219</v>
      </c>
      <c r="R5617" s="9">
        <v>0</v>
      </c>
      <c r="S5617" s="9">
        <v>11</v>
      </c>
      <c r="U5617" s="9" t="s">
        <v>242</v>
      </c>
      <c r="X5617" s="9">
        <f>INDEX(SLA_Policy!$D$2:$D$5,MATCH(F5617,SLA_Policy!$A$2:$A$5,0))</f>
        <v>120</v>
      </c>
      <c r="Y5617" s="9" t="str">
        <f>IF(E5617="Cancelled","Excluded",IF(D5617="",IF((SLA_Policy!$B$8-B5617)*24&gt;X5617,"Open - Breached","Open - On Track"),IF((D5617-B5617)*24&lt;=X5617,"Met","Breached")))</f>
        <v>Met</v>
      </c>
    </row>
    <row r="5618" spans="1:25" x14ac:dyDescent="0.25">
      <c r="A5618" s="9" t="s">
        <v>9350</v>
      </c>
      <c r="B5618" s="23">
        <v>46091.35</v>
      </c>
      <c r="C5618" s="23">
        <v>46091.353472222203</v>
      </c>
      <c r="D5618" s="23">
        <v>46092.680555555598</v>
      </c>
      <c r="E5618" s="9" t="s">
        <v>212</v>
      </c>
      <c r="F5618" s="9" t="s">
        <v>188</v>
      </c>
      <c r="G5618" s="9" t="s">
        <v>213</v>
      </c>
      <c r="H5618" s="9" t="s">
        <v>88</v>
      </c>
      <c r="I5618" s="9" t="s">
        <v>92</v>
      </c>
      <c r="J5618" s="9" t="s">
        <v>9162</v>
      </c>
      <c r="K5618" s="9" t="s">
        <v>215</v>
      </c>
      <c r="L5618" s="9" t="s">
        <v>293</v>
      </c>
      <c r="M5618" s="9" t="s">
        <v>2346</v>
      </c>
      <c r="N5618" s="9" t="s">
        <v>198</v>
      </c>
      <c r="O5618" s="9" t="s">
        <v>178</v>
      </c>
      <c r="P5618" s="9" t="s">
        <v>272</v>
      </c>
      <c r="Q5618" s="9" t="s">
        <v>219</v>
      </c>
      <c r="R5618" s="9">
        <v>0</v>
      </c>
      <c r="S5618" s="9">
        <v>28</v>
      </c>
      <c r="T5618" s="9" t="s">
        <v>136</v>
      </c>
      <c r="U5618" s="9" t="s">
        <v>140</v>
      </c>
      <c r="V5618" s="9" t="s">
        <v>144</v>
      </c>
      <c r="X5618" s="9">
        <f>INDEX(SLA_Policy!$D$2:$D$5,MATCH(F5618,SLA_Policy!$A$2:$A$5,0))</f>
        <v>72</v>
      </c>
      <c r="Y5618" s="9" t="str">
        <f>IF(E5618="Cancelled","Excluded",IF(D5618="",IF((SLA_Policy!$B$8-B5618)*24&gt;X5618,"Open - Breached","Open - On Track"),IF((D5618-B5618)*24&lt;=X5618,"Met","Breached")))</f>
        <v>Met</v>
      </c>
    </row>
    <row r="5619" spans="1:25" x14ac:dyDescent="0.25">
      <c r="A5619" s="9" t="s">
        <v>9351</v>
      </c>
      <c r="B5619" s="23">
        <v>46091.35</v>
      </c>
      <c r="C5619" s="23">
        <v>46091.4152777778</v>
      </c>
      <c r="D5619" s="23">
        <v>46097.347916666702</v>
      </c>
      <c r="E5619" s="9" t="s">
        <v>212</v>
      </c>
      <c r="F5619" s="9" t="s">
        <v>189</v>
      </c>
      <c r="G5619" s="9" t="s">
        <v>213</v>
      </c>
      <c r="H5619" s="9" t="s">
        <v>88</v>
      </c>
      <c r="I5619" s="9" t="s">
        <v>92</v>
      </c>
      <c r="J5619" s="9" t="s">
        <v>9162</v>
      </c>
      <c r="K5619" s="9" t="s">
        <v>246</v>
      </c>
      <c r="L5619" s="9" t="s">
        <v>270</v>
      </c>
      <c r="M5619" s="9" t="s">
        <v>8145</v>
      </c>
      <c r="N5619" s="9" t="s">
        <v>196</v>
      </c>
      <c r="O5619" s="9" t="s">
        <v>178</v>
      </c>
      <c r="P5619" s="9" t="s">
        <v>414</v>
      </c>
      <c r="Q5619" s="9" t="s">
        <v>273</v>
      </c>
      <c r="R5619" s="9">
        <v>0</v>
      </c>
      <c r="S5619" s="9">
        <v>25</v>
      </c>
      <c r="T5619" s="9" t="s">
        <v>136</v>
      </c>
      <c r="U5619" s="9" t="s">
        <v>140</v>
      </c>
      <c r="V5619" s="9" t="s">
        <v>144</v>
      </c>
      <c r="X5619" s="9">
        <f>INDEX(SLA_Policy!$D$2:$D$5,MATCH(F5619,SLA_Policy!$A$2:$A$5,0))</f>
        <v>120</v>
      </c>
      <c r="Y5619" s="9" t="str">
        <f>IF(E5619="Cancelled","Excluded",IF(D5619="",IF((SLA_Policy!$B$8-B5619)*24&gt;X5619,"Open - Breached","Open - On Track"),IF((D5619-B5619)*24&lt;=X5619,"Met","Breached")))</f>
        <v>Breached</v>
      </c>
    </row>
    <row r="5620" spans="1:25" x14ac:dyDescent="0.25">
      <c r="A5620" s="9" t="s">
        <v>9352</v>
      </c>
      <c r="B5620" s="23">
        <v>46091.350694444503</v>
      </c>
      <c r="C5620" s="23">
        <v>46091.3569444444</v>
      </c>
      <c r="D5620" s="23">
        <v>46093.642361111102</v>
      </c>
      <c r="E5620" s="9" t="s">
        <v>212</v>
      </c>
      <c r="F5620" s="9" t="s">
        <v>188</v>
      </c>
      <c r="G5620" s="9" t="s">
        <v>213</v>
      </c>
      <c r="H5620" s="9" t="s">
        <v>88</v>
      </c>
      <c r="I5620" s="9" t="s">
        <v>92</v>
      </c>
      <c r="J5620" s="9" t="s">
        <v>9181</v>
      </c>
      <c r="K5620" s="9" t="s">
        <v>246</v>
      </c>
      <c r="L5620" s="9" t="s">
        <v>351</v>
      </c>
      <c r="M5620" s="9" t="s">
        <v>3438</v>
      </c>
      <c r="N5620" s="9" t="s">
        <v>196</v>
      </c>
      <c r="O5620" s="9" t="s">
        <v>178</v>
      </c>
      <c r="P5620" s="9" t="s">
        <v>427</v>
      </c>
      <c r="Q5620" s="9" t="s">
        <v>219</v>
      </c>
      <c r="R5620" s="9">
        <v>0</v>
      </c>
      <c r="S5620" s="9">
        <v>89</v>
      </c>
      <c r="T5620" s="9" t="s">
        <v>136</v>
      </c>
      <c r="U5620" s="9" t="s">
        <v>140</v>
      </c>
      <c r="V5620" s="9" t="s">
        <v>144</v>
      </c>
      <c r="X5620" s="9">
        <f>INDEX(SLA_Policy!$D$2:$D$5,MATCH(F5620,SLA_Policy!$A$2:$A$5,0))</f>
        <v>72</v>
      </c>
      <c r="Y5620" s="9" t="str">
        <f>IF(E5620="Cancelled","Excluded",IF(D5620="",IF((SLA_Policy!$B$8-B5620)*24&gt;X5620,"Open - Breached","Open - On Track"),IF((D5620-B5620)*24&lt;=X5620,"Met","Breached")))</f>
        <v>Met</v>
      </c>
    </row>
    <row r="5621" spans="1:25" x14ac:dyDescent="0.25">
      <c r="A5621" s="9" t="s">
        <v>9353</v>
      </c>
      <c r="B5621" s="23">
        <v>46091.351388888899</v>
      </c>
      <c r="C5621" s="23">
        <v>46091.359722222202</v>
      </c>
      <c r="D5621" s="23">
        <v>46091.517361111102</v>
      </c>
      <c r="E5621" s="9" t="s">
        <v>212</v>
      </c>
      <c r="F5621" s="9" t="s">
        <v>188</v>
      </c>
      <c r="G5621" s="9" t="s">
        <v>213</v>
      </c>
      <c r="H5621" s="9" t="s">
        <v>88</v>
      </c>
      <c r="I5621" s="9" t="s">
        <v>92</v>
      </c>
      <c r="J5621" s="9" t="s">
        <v>9162</v>
      </c>
      <c r="K5621" s="9" t="s">
        <v>246</v>
      </c>
      <c r="L5621" s="9" t="s">
        <v>311</v>
      </c>
      <c r="M5621" s="9" t="s">
        <v>2613</v>
      </c>
      <c r="N5621" s="9" t="s">
        <v>198</v>
      </c>
      <c r="O5621" s="9" t="s">
        <v>116</v>
      </c>
      <c r="P5621" s="9" t="s">
        <v>590</v>
      </c>
      <c r="Q5621" s="9" t="s">
        <v>219</v>
      </c>
      <c r="R5621" s="9">
        <v>0</v>
      </c>
      <c r="S5621" s="9">
        <v>21</v>
      </c>
      <c r="T5621" s="9" t="s">
        <v>136</v>
      </c>
      <c r="U5621" s="9" t="s">
        <v>140</v>
      </c>
      <c r="V5621" s="9" t="s">
        <v>144</v>
      </c>
      <c r="X5621" s="9">
        <f>INDEX(SLA_Policy!$D$2:$D$5,MATCH(F5621,SLA_Policy!$A$2:$A$5,0))</f>
        <v>72</v>
      </c>
      <c r="Y5621" s="9" t="str">
        <f>IF(E5621="Cancelled","Excluded",IF(D5621="",IF((SLA_Policy!$B$8-B5621)*24&gt;X5621,"Open - Breached","Open - On Track"),IF((D5621-B5621)*24&lt;=X5621,"Met","Breached")))</f>
        <v>Met</v>
      </c>
    </row>
    <row r="5622" spans="1:25" x14ac:dyDescent="0.25">
      <c r="A5622" s="9" t="s">
        <v>9354</v>
      </c>
      <c r="B5622" s="23">
        <v>46091.351388888899</v>
      </c>
      <c r="C5622" s="23">
        <v>46091.360416666699</v>
      </c>
      <c r="D5622" s="23">
        <v>46091.577083333301</v>
      </c>
      <c r="E5622" s="9" t="s">
        <v>212</v>
      </c>
      <c r="F5622" s="9" t="s">
        <v>187</v>
      </c>
      <c r="G5622" s="9" t="s">
        <v>213</v>
      </c>
      <c r="H5622" s="9" t="s">
        <v>88</v>
      </c>
      <c r="I5622" s="9" t="s">
        <v>92</v>
      </c>
      <c r="J5622" s="9" t="s">
        <v>9162</v>
      </c>
      <c r="K5622" s="9" t="s">
        <v>215</v>
      </c>
      <c r="L5622" s="9" t="s">
        <v>216</v>
      </c>
      <c r="M5622" s="9" t="s">
        <v>8681</v>
      </c>
      <c r="N5622" s="9" t="s">
        <v>196</v>
      </c>
      <c r="O5622" s="9" t="s">
        <v>178</v>
      </c>
      <c r="P5622" s="9" t="s">
        <v>360</v>
      </c>
      <c r="Q5622" s="9" t="s">
        <v>273</v>
      </c>
      <c r="R5622" s="9">
        <v>1</v>
      </c>
      <c r="S5622" s="9">
        <v>39</v>
      </c>
      <c r="T5622" s="9" t="s">
        <v>136</v>
      </c>
      <c r="U5622" s="9" t="s">
        <v>140</v>
      </c>
      <c r="V5622" s="9" t="s">
        <v>144</v>
      </c>
      <c r="X5622" s="9">
        <f>INDEX(SLA_Policy!$D$2:$D$5,MATCH(F5622,SLA_Policy!$A$2:$A$5,0))</f>
        <v>8</v>
      </c>
      <c r="Y5622" s="9" t="str">
        <f>IF(E5622="Cancelled","Excluded",IF(D5622="",IF((SLA_Policy!$B$8-B5622)*24&gt;X5622,"Open - Breached","Open - On Track"),IF((D5622-B5622)*24&lt;=X5622,"Met","Breached")))</f>
        <v>Met</v>
      </c>
    </row>
    <row r="5623" spans="1:25" x14ac:dyDescent="0.25">
      <c r="A5623" s="9" t="s">
        <v>9355</v>
      </c>
      <c r="B5623" s="23">
        <v>46091.357638888898</v>
      </c>
      <c r="C5623" s="23">
        <v>46091.411805555603</v>
      </c>
      <c r="D5623" s="23">
        <v>46093.384722222203</v>
      </c>
      <c r="E5623" s="9" t="s">
        <v>212</v>
      </c>
      <c r="F5623" s="9" t="s">
        <v>188</v>
      </c>
      <c r="G5623" s="9" t="s">
        <v>213</v>
      </c>
      <c r="H5623" s="9" t="s">
        <v>88</v>
      </c>
      <c r="I5623" s="9" t="s">
        <v>92</v>
      </c>
      <c r="J5623" s="9" t="s">
        <v>9181</v>
      </c>
      <c r="K5623" s="9" t="s">
        <v>246</v>
      </c>
      <c r="L5623" s="9" t="s">
        <v>282</v>
      </c>
      <c r="M5623" s="9" t="s">
        <v>822</v>
      </c>
      <c r="N5623" s="9" t="s">
        <v>196</v>
      </c>
      <c r="O5623" s="9" t="s">
        <v>178</v>
      </c>
      <c r="P5623" s="9" t="s">
        <v>321</v>
      </c>
      <c r="Q5623" s="9" t="s">
        <v>219</v>
      </c>
      <c r="R5623" s="9">
        <v>0</v>
      </c>
      <c r="S5623" s="9">
        <v>34</v>
      </c>
      <c r="T5623" s="9" t="s">
        <v>136</v>
      </c>
      <c r="U5623" s="9" t="s">
        <v>140</v>
      </c>
      <c r="V5623" s="9" t="s">
        <v>144</v>
      </c>
      <c r="W5623" s="9">
        <v>5</v>
      </c>
      <c r="X5623" s="9">
        <f>INDEX(SLA_Policy!$D$2:$D$5,MATCH(F5623,SLA_Policy!$A$2:$A$5,0))</f>
        <v>72</v>
      </c>
      <c r="Y5623" s="9" t="str">
        <f>IF(E5623="Cancelled","Excluded",IF(D5623="",IF((SLA_Policy!$B$8-B5623)*24&gt;X5623,"Open - Breached","Open - On Track"),IF((D5623-B5623)*24&lt;=X5623,"Met","Breached")))</f>
        <v>Met</v>
      </c>
    </row>
    <row r="5624" spans="1:25" x14ac:dyDescent="0.25">
      <c r="A5624" s="9" t="s">
        <v>9356</v>
      </c>
      <c r="B5624" s="23">
        <v>46091.359027777798</v>
      </c>
      <c r="C5624" s="23">
        <v>46091.430555555598</v>
      </c>
      <c r="D5624" s="23">
        <v>46092.319444444503</v>
      </c>
      <c r="E5624" s="9" t="s">
        <v>212</v>
      </c>
      <c r="F5624" s="9" t="s">
        <v>188</v>
      </c>
      <c r="G5624" s="9" t="s">
        <v>213</v>
      </c>
      <c r="H5624" s="9" t="s">
        <v>88</v>
      </c>
      <c r="I5624" s="9" t="s">
        <v>92</v>
      </c>
      <c r="J5624" s="9" t="s">
        <v>9171</v>
      </c>
      <c r="K5624" s="9" t="s">
        <v>246</v>
      </c>
      <c r="L5624" s="9" t="s">
        <v>282</v>
      </c>
      <c r="M5624" s="9" t="s">
        <v>5050</v>
      </c>
      <c r="N5624" s="9" t="s">
        <v>197</v>
      </c>
      <c r="O5624" s="9" t="s">
        <v>178</v>
      </c>
      <c r="P5624" s="9" t="s">
        <v>360</v>
      </c>
      <c r="Q5624" s="9" t="s">
        <v>219</v>
      </c>
      <c r="R5624" s="9">
        <v>0</v>
      </c>
      <c r="S5624" s="9">
        <v>24</v>
      </c>
      <c r="T5624" s="9" t="s">
        <v>136</v>
      </c>
      <c r="U5624" s="9" t="s">
        <v>140</v>
      </c>
      <c r="V5624" s="9" t="s">
        <v>144</v>
      </c>
      <c r="W5624" s="9">
        <v>3</v>
      </c>
      <c r="X5624" s="9">
        <f>INDEX(SLA_Policy!$D$2:$D$5,MATCH(F5624,SLA_Policy!$A$2:$A$5,0))</f>
        <v>72</v>
      </c>
      <c r="Y5624" s="9" t="str">
        <f>IF(E5624="Cancelled","Excluded",IF(D5624="",IF((SLA_Policy!$B$8-B5624)*24&gt;X5624,"Open - Breached","Open - On Track"),IF((D5624-B5624)*24&lt;=X5624,"Met","Breached")))</f>
        <v>Met</v>
      </c>
    </row>
    <row r="5625" spans="1:25" x14ac:dyDescent="0.25">
      <c r="A5625" s="9" t="s">
        <v>9357</v>
      </c>
      <c r="B5625" s="23">
        <v>46091.360416666699</v>
      </c>
      <c r="E5625" s="9" t="s">
        <v>649</v>
      </c>
      <c r="F5625" s="9" t="s">
        <v>189</v>
      </c>
      <c r="G5625" s="9" t="s">
        <v>213</v>
      </c>
      <c r="H5625" s="9" t="s">
        <v>161</v>
      </c>
      <c r="I5625" s="9" t="s">
        <v>297</v>
      </c>
      <c r="J5625" s="9" t="s">
        <v>3141</v>
      </c>
      <c r="K5625" s="9" t="s">
        <v>246</v>
      </c>
      <c r="L5625" s="9" t="s">
        <v>216</v>
      </c>
      <c r="M5625" s="9" t="s">
        <v>3944</v>
      </c>
      <c r="N5625" s="9" t="s">
        <v>198</v>
      </c>
      <c r="O5625" s="9" t="s">
        <v>177</v>
      </c>
      <c r="P5625" s="9" t="s">
        <v>300</v>
      </c>
      <c r="Q5625" s="9" t="s">
        <v>219</v>
      </c>
      <c r="R5625" s="9">
        <v>0</v>
      </c>
      <c r="S5625" s="9">
        <v>4</v>
      </c>
      <c r="X5625" s="9">
        <f>INDEX(SLA_Policy!$D$2:$D$5,MATCH(F5625,SLA_Policy!$A$2:$A$5,0))</f>
        <v>120</v>
      </c>
      <c r="Y5625" s="9" t="str">
        <f>IF(E5625="Cancelled","Excluded",IF(D5625="",IF((SLA_Policy!$B$8-B5625)*24&gt;X5625,"Open - Breached","Open - On Track"),IF((D5625-B5625)*24&lt;=X5625,"Met","Breached")))</f>
        <v>Excluded</v>
      </c>
    </row>
    <row r="5626" spans="1:25" x14ac:dyDescent="0.25">
      <c r="A5626" s="9" t="s">
        <v>9358</v>
      </c>
      <c r="B5626" s="23">
        <v>46091.361111111102</v>
      </c>
      <c r="C5626" s="23">
        <v>46091.3930555556</v>
      </c>
      <c r="D5626" s="23">
        <v>46092.323611111096</v>
      </c>
      <c r="E5626" s="9" t="s">
        <v>212</v>
      </c>
      <c r="F5626" s="9" t="s">
        <v>188</v>
      </c>
      <c r="G5626" s="9" t="s">
        <v>213</v>
      </c>
      <c r="H5626" s="9" t="s">
        <v>88</v>
      </c>
      <c r="I5626" s="9" t="s">
        <v>92</v>
      </c>
      <c r="J5626" s="9" t="s">
        <v>9192</v>
      </c>
      <c r="K5626" s="9" t="s">
        <v>215</v>
      </c>
      <c r="L5626" s="9" t="s">
        <v>307</v>
      </c>
      <c r="M5626" s="9" t="s">
        <v>1279</v>
      </c>
      <c r="N5626" s="9" t="s">
        <v>196</v>
      </c>
      <c r="O5626" s="9" t="s">
        <v>178</v>
      </c>
      <c r="P5626" s="9" t="s">
        <v>272</v>
      </c>
      <c r="Q5626" s="9" t="s">
        <v>219</v>
      </c>
      <c r="R5626" s="9">
        <v>0</v>
      </c>
      <c r="S5626" s="9">
        <v>37</v>
      </c>
      <c r="T5626" s="9" t="s">
        <v>136</v>
      </c>
      <c r="U5626" s="9" t="s">
        <v>140</v>
      </c>
      <c r="V5626" s="9" t="s">
        <v>144</v>
      </c>
      <c r="W5626" s="9">
        <v>4</v>
      </c>
      <c r="X5626" s="9">
        <f>INDEX(SLA_Policy!$D$2:$D$5,MATCH(F5626,SLA_Policy!$A$2:$A$5,0))</f>
        <v>72</v>
      </c>
      <c r="Y5626" s="9" t="str">
        <f>IF(E5626="Cancelled","Excluded",IF(D5626="",IF((SLA_Policy!$B$8-B5626)*24&gt;X5626,"Open - Breached","Open - On Track"),IF((D5626-B5626)*24&lt;=X5626,"Met","Breached")))</f>
        <v>Met</v>
      </c>
    </row>
    <row r="5627" spans="1:25" x14ac:dyDescent="0.25">
      <c r="A5627" s="9" t="s">
        <v>9359</v>
      </c>
      <c r="B5627" s="23">
        <v>46091.363194444399</v>
      </c>
      <c r="C5627" s="23">
        <v>46091.418055555601</v>
      </c>
      <c r="D5627" s="23">
        <v>46091.688194444498</v>
      </c>
      <c r="E5627" s="9" t="s">
        <v>212</v>
      </c>
      <c r="F5627" s="9" t="s">
        <v>189</v>
      </c>
      <c r="G5627" s="9" t="s">
        <v>213</v>
      </c>
      <c r="H5627" s="9" t="s">
        <v>161</v>
      </c>
      <c r="I5627" s="9" t="s">
        <v>297</v>
      </c>
      <c r="J5627" s="9" t="s">
        <v>512</v>
      </c>
      <c r="K5627" s="9" t="s">
        <v>303</v>
      </c>
      <c r="L5627" s="9" t="s">
        <v>216</v>
      </c>
      <c r="M5627" s="9" t="s">
        <v>7171</v>
      </c>
      <c r="N5627" s="9" t="s">
        <v>199</v>
      </c>
      <c r="O5627" s="9" t="s">
        <v>177</v>
      </c>
      <c r="P5627" s="9" t="s">
        <v>241</v>
      </c>
      <c r="Q5627" s="9" t="s">
        <v>219</v>
      </c>
      <c r="R5627" s="9">
        <v>0</v>
      </c>
      <c r="S5627" s="9">
        <v>16</v>
      </c>
      <c r="U5627" s="9" t="s">
        <v>290</v>
      </c>
      <c r="W5627" s="9">
        <v>4</v>
      </c>
      <c r="X5627" s="9">
        <f>INDEX(SLA_Policy!$D$2:$D$5,MATCH(F5627,SLA_Policy!$A$2:$A$5,0))</f>
        <v>120</v>
      </c>
      <c r="Y5627" s="9" t="str">
        <f>IF(E5627="Cancelled","Excluded",IF(D5627="",IF((SLA_Policy!$B$8-B5627)*24&gt;X5627,"Open - Breached","Open - On Track"),IF((D5627-B5627)*24&lt;=X5627,"Met","Breached")))</f>
        <v>Met</v>
      </c>
    </row>
    <row r="5628" spans="1:25" x14ac:dyDescent="0.25">
      <c r="A5628" s="9" t="s">
        <v>9360</v>
      </c>
      <c r="B5628" s="23">
        <v>46091.370138888902</v>
      </c>
      <c r="C5628" s="23">
        <v>46091.379861111098</v>
      </c>
      <c r="D5628" s="23">
        <v>46091.5805555556</v>
      </c>
      <c r="E5628" s="9" t="s">
        <v>212</v>
      </c>
      <c r="F5628" s="9" t="s">
        <v>188</v>
      </c>
      <c r="G5628" s="9" t="s">
        <v>213</v>
      </c>
      <c r="H5628" s="9" t="s">
        <v>88</v>
      </c>
      <c r="I5628" s="9" t="s">
        <v>92</v>
      </c>
      <c r="J5628" s="9" t="s">
        <v>9167</v>
      </c>
      <c r="K5628" s="9" t="s">
        <v>246</v>
      </c>
      <c r="L5628" s="9" t="s">
        <v>311</v>
      </c>
      <c r="M5628" s="9" t="s">
        <v>1152</v>
      </c>
      <c r="N5628" s="9" t="s">
        <v>198</v>
      </c>
      <c r="O5628" s="9" t="s">
        <v>178</v>
      </c>
      <c r="P5628" s="9" t="s">
        <v>272</v>
      </c>
      <c r="Q5628" s="9" t="s">
        <v>219</v>
      </c>
      <c r="R5628" s="9">
        <v>0</v>
      </c>
      <c r="S5628" s="9">
        <v>25</v>
      </c>
      <c r="T5628" s="9" t="s">
        <v>136</v>
      </c>
      <c r="U5628" s="9" t="s">
        <v>140</v>
      </c>
      <c r="V5628" s="9" t="s">
        <v>144</v>
      </c>
      <c r="X5628" s="9">
        <f>INDEX(SLA_Policy!$D$2:$D$5,MATCH(F5628,SLA_Policy!$A$2:$A$5,0))</f>
        <v>72</v>
      </c>
      <c r="Y5628" s="9" t="str">
        <f>IF(E5628="Cancelled","Excluded",IF(D5628="",IF((SLA_Policy!$B$8-B5628)*24&gt;X5628,"Open - Breached","Open - On Track"),IF((D5628-B5628)*24&lt;=X5628,"Met","Breached")))</f>
        <v>Met</v>
      </c>
    </row>
    <row r="5629" spans="1:25" x14ac:dyDescent="0.25">
      <c r="A5629" s="9" t="s">
        <v>9361</v>
      </c>
      <c r="B5629" s="23">
        <v>46091.373611111099</v>
      </c>
      <c r="C5629" s="23">
        <v>46091.384722222203</v>
      </c>
      <c r="D5629" s="23">
        <v>46091.499305555597</v>
      </c>
      <c r="E5629" s="9" t="s">
        <v>212</v>
      </c>
      <c r="F5629" s="9" t="s">
        <v>188</v>
      </c>
      <c r="G5629" s="9" t="s">
        <v>213</v>
      </c>
      <c r="H5629" s="9" t="s">
        <v>166</v>
      </c>
      <c r="I5629" s="9" t="s">
        <v>286</v>
      </c>
      <c r="J5629" s="9" t="s">
        <v>4074</v>
      </c>
      <c r="K5629" s="9" t="s">
        <v>246</v>
      </c>
      <c r="L5629" s="9" t="s">
        <v>311</v>
      </c>
      <c r="M5629" s="9" t="s">
        <v>1400</v>
      </c>
      <c r="N5629" s="9" t="s">
        <v>196</v>
      </c>
      <c r="O5629" s="9" t="s">
        <v>181</v>
      </c>
      <c r="P5629" s="9" t="s">
        <v>445</v>
      </c>
      <c r="Q5629" s="9" t="s">
        <v>219</v>
      </c>
      <c r="R5629" s="9">
        <v>0</v>
      </c>
      <c r="S5629" s="9">
        <v>18</v>
      </c>
      <c r="U5629" s="9" t="s">
        <v>266</v>
      </c>
      <c r="W5629" s="9">
        <v>4</v>
      </c>
      <c r="X5629" s="9">
        <f>INDEX(SLA_Policy!$D$2:$D$5,MATCH(F5629,SLA_Policy!$A$2:$A$5,0))</f>
        <v>72</v>
      </c>
      <c r="Y5629" s="9" t="str">
        <f>IF(E5629="Cancelled","Excluded",IF(D5629="",IF((SLA_Policy!$B$8-B5629)*24&gt;X5629,"Open - Breached","Open - On Track"),IF((D5629-B5629)*24&lt;=X5629,"Met","Breached")))</f>
        <v>Met</v>
      </c>
    </row>
    <row r="5630" spans="1:25" x14ac:dyDescent="0.25">
      <c r="A5630" s="9" t="s">
        <v>9362</v>
      </c>
      <c r="B5630" s="23">
        <v>46091.377083333296</v>
      </c>
      <c r="C5630" s="23">
        <v>46091.378472222197</v>
      </c>
      <c r="D5630" s="23">
        <v>46091.725694444503</v>
      </c>
      <c r="E5630" s="9" t="s">
        <v>212</v>
      </c>
      <c r="F5630" s="9" t="s">
        <v>187</v>
      </c>
      <c r="G5630" s="9" t="s">
        <v>213</v>
      </c>
      <c r="H5630" s="9" t="s">
        <v>88</v>
      </c>
      <c r="I5630" s="9" t="s">
        <v>92</v>
      </c>
      <c r="J5630" s="9" t="s">
        <v>9162</v>
      </c>
      <c r="K5630" s="9" t="s">
        <v>303</v>
      </c>
      <c r="L5630" s="9" t="s">
        <v>311</v>
      </c>
      <c r="M5630" s="9" t="s">
        <v>496</v>
      </c>
      <c r="N5630" s="9" t="s">
        <v>198</v>
      </c>
      <c r="O5630" s="9" t="s">
        <v>178</v>
      </c>
      <c r="P5630" s="9" t="s">
        <v>321</v>
      </c>
      <c r="Q5630" s="9" t="s">
        <v>273</v>
      </c>
      <c r="R5630" s="9">
        <v>0</v>
      </c>
      <c r="S5630" s="9">
        <v>29</v>
      </c>
      <c r="T5630" s="9" t="s">
        <v>136</v>
      </c>
      <c r="U5630" s="9" t="s">
        <v>140</v>
      </c>
      <c r="V5630" s="9" t="s">
        <v>144</v>
      </c>
      <c r="X5630" s="9">
        <f>INDEX(SLA_Policy!$D$2:$D$5,MATCH(F5630,SLA_Policy!$A$2:$A$5,0))</f>
        <v>8</v>
      </c>
      <c r="Y5630" s="9" t="str">
        <f>IF(E5630="Cancelled","Excluded",IF(D5630="",IF((SLA_Policy!$B$8-B5630)*24&gt;X5630,"Open - Breached","Open - On Track"),IF((D5630-B5630)*24&lt;=X5630,"Met","Breached")))</f>
        <v>Breached</v>
      </c>
    </row>
    <row r="5631" spans="1:25" x14ac:dyDescent="0.25">
      <c r="A5631" s="9" t="s">
        <v>9363</v>
      </c>
      <c r="B5631" s="23">
        <v>46091.378472222197</v>
      </c>
      <c r="C5631" s="23">
        <v>46091.403472222199</v>
      </c>
      <c r="D5631" s="23">
        <v>46093.409027777801</v>
      </c>
      <c r="E5631" s="9" t="s">
        <v>212</v>
      </c>
      <c r="F5631" s="9" t="s">
        <v>188</v>
      </c>
      <c r="G5631" s="9" t="s">
        <v>213</v>
      </c>
      <c r="H5631" s="9" t="s">
        <v>88</v>
      </c>
      <c r="I5631" s="9" t="s">
        <v>92</v>
      </c>
      <c r="J5631" s="9" t="s">
        <v>9171</v>
      </c>
      <c r="K5631" s="9" t="s">
        <v>215</v>
      </c>
      <c r="L5631" s="9" t="s">
        <v>282</v>
      </c>
      <c r="M5631" s="9" t="s">
        <v>1726</v>
      </c>
      <c r="N5631" s="9" t="s">
        <v>197</v>
      </c>
      <c r="O5631" s="9" t="s">
        <v>178</v>
      </c>
      <c r="P5631" s="9" t="s">
        <v>272</v>
      </c>
      <c r="Q5631" s="9" t="s">
        <v>219</v>
      </c>
      <c r="R5631" s="9">
        <v>0</v>
      </c>
      <c r="S5631" s="9">
        <v>28</v>
      </c>
      <c r="T5631" s="9" t="s">
        <v>136</v>
      </c>
      <c r="U5631" s="9" t="s">
        <v>140</v>
      </c>
      <c r="V5631" s="9" t="s">
        <v>144</v>
      </c>
      <c r="X5631" s="9">
        <f>INDEX(SLA_Policy!$D$2:$D$5,MATCH(F5631,SLA_Policy!$A$2:$A$5,0))</f>
        <v>72</v>
      </c>
      <c r="Y5631" s="9" t="str">
        <f>IF(E5631="Cancelled","Excluded",IF(D5631="",IF((SLA_Policy!$B$8-B5631)*24&gt;X5631,"Open - Breached","Open - On Track"),IF((D5631-B5631)*24&lt;=X5631,"Met","Breached")))</f>
        <v>Met</v>
      </c>
    </row>
    <row r="5632" spans="1:25" x14ac:dyDescent="0.25">
      <c r="A5632" s="9" t="s">
        <v>9364</v>
      </c>
      <c r="B5632" s="23">
        <v>46091.380555555603</v>
      </c>
      <c r="C5632" s="23">
        <v>46091.3930555556</v>
      </c>
      <c r="D5632" s="23">
        <v>46092.681250000001</v>
      </c>
      <c r="E5632" s="9" t="s">
        <v>212</v>
      </c>
      <c r="F5632" s="9" t="s">
        <v>189</v>
      </c>
      <c r="G5632" s="9" t="s">
        <v>213</v>
      </c>
      <c r="H5632" s="9" t="s">
        <v>88</v>
      </c>
      <c r="I5632" s="9" t="s">
        <v>92</v>
      </c>
      <c r="J5632" s="9" t="s">
        <v>9167</v>
      </c>
      <c r="K5632" s="9" t="s">
        <v>215</v>
      </c>
      <c r="L5632" s="9" t="s">
        <v>216</v>
      </c>
      <c r="M5632" s="9" t="s">
        <v>712</v>
      </c>
      <c r="N5632" s="9" t="s">
        <v>198</v>
      </c>
      <c r="O5632" s="9" t="s">
        <v>178</v>
      </c>
      <c r="P5632" s="9" t="s">
        <v>321</v>
      </c>
      <c r="Q5632" s="9" t="s">
        <v>219</v>
      </c>
      <c r="R5632" s="9">
        <v>0</v>
      </c>
      <c r="S5632" s="9">
        <v>35</v>
      </c>
      <c r="T5632" s="9" t="s">
        <v>136</v>
      </c>
      <c r="U5632" s="9" t="s">
        <v>140</v>
      </c>
      <c r="V5632" s="9" t="s">
        <v>144</v>
      </c>
      <c r="X5632" s="9">
        <f>INDEX(SLA_Policy!$D$2:$D$5,MATCH(F5632,SLA_Policy!$A$2:$A$5,0))</f>
        <v>120</v>
      </c>
      <c r="Y5632" s="9" t="str">
        <f>IF(E5632="Cancelled","Excluded",IF(D5632="",IF((SLA_Policy!$B$8-B5632)*24&gt;X5632,"Open - Breached","Open - On Track"),IF((D5632-B5632)*24&lt;=X5632,"Met","Breached")))</f>
        <v>Met</v>
      </c>
    </row>
    <row r="5633" spans="1:25" x14ac:dyDescent="0.25">
      <c r="A5633" s="9" t="s">
        <v>9365</v>
      </c>
      <c r="B5633" s="23">
        <v>46091.381944444503</v>
      </c>
      <c r="C5633" s="23">
        <v>46091.404166666704</v>
      </c>
      <c r="D5633" s="23">
        <v>46091.565277777801</v>
      </c>
      <c r="E5633" s="9" t="s">
        <v>212</v>
      </c>
      <c r="F5633" s="9" t="s">
        <v>188</v>
      </c>
      <c r="G5633" s="9" t="s">
        <v>213</v>
      </c>
      <c r="H5633" s="9" t="s">
        <v>162</v>
      </c>
      <c r="I5633" s="9" t="s">
        <v>393</v>
      </c>
      <c r="J5633" s="9" t="s">
        <v>1040</v>
      </c>
      <c r="K5633" s="9" t="s">
        <v>215</v>
      </c>
      <c r="L5633" s="9" t="s">
        <v>351</v>
      </c>
      <c r="M5633" s="9" t="s">
        <v>3834</v>
      </c>
      <c r="N5633" s="9" t="s">
        <v>197</v>
      </c>
      <c r="O5633" s="9" t="s">
        <v>179</v>
      </c>
      <c r="P5633" s="9" t="s">
        <v>337</v>
      </c>
      <c r="Q5633" s="9" t="s">
        <v>273</v>
      </c>
      <c r="R5633" s="9">
        <v>0</v>
      </c>
      <c r="S5633" s="9">
        <v>12</v>
      </c>
      <c r="U5633" s="9" t="s">
        <v>248</v>
      </c>
      <c r="W5633" s="9">
        <v>5</v>
      </c>
      <c r="X5633" s="9">
        <f>INDEX(SLA_Policy!$D$2:$D$5,MATCH(F5633,SLA_Policy!$A$2:$A$5,0))</f>
        <v>72</v>
      </c>
      <c r="Y5633" s="9" t="str">
        <f>IF(E5633="Cancelled","Excluded",IF(D5633="",IF((SLA_Policy!$B$8-B5633)*24&gt;X5633,"Open - Breached","Open - On Track"),IF((D5633-B5633)*24&lt;=X5633,"Met","Breached")))</f>
        <v>Met</v>
      </c>
    </row>
    <row r="5634" spans="1:25" x14ac:dyDescent="0.25">
      <c r="A5634" s="9" t="s">
        <v>9366</v>
      </c>
      <c r="B5634" s="23">
        <v>46091.386111111096</v>
      </c>
      <c r="C5634" s="23">
        <v>46091.403472222199</v>
      </c>
      <c r="D5634" s="23">
        <v>46091.716666666704</v>
      </c>
      <c r="E5634" s="9" t="s">
        <v>212</v>
      </c>
      <c r="F5634" s="9" t="s">
        <v>188</v>
      </c>
      <c r="G5634" s="9" t="s">
        <v>213</v>
      </c>
      <c r="H5634" s="9" t="s">
        <v>88</v>
      </c>
      <c r="I5634" s="9" t="s">
        <v>92</v>
      </c>
      <c r="J5634" s="9" t="s">
        <v>9181</v>
      </c>
      <c r="K5634" s="9" t="s">
        <v>215</v>
      </c>
      <c r="L5634" s="9" t="s">
        <v>351</v>
      </c>
      <c r="M5634" s="9" t="s">
        <v>990</v>
      </c>
      <c r="N5634" s="9" t="s">
        <v>196</v>
      </c>
      <c r="O5634" s="9" t="s">
        <v>178</v>
      </c>
      <c r="P5634" s="9" t="s">
        <v>414</v>
      </c>
      <c r="Q5634" s="9" t="s">
        <v>219</v>
      </c>
      <c r="R5634" s="9">
        <v>0</v>
      </c>
      <c r="S5634" s="9">
        <v>43</v>
      </c>
      <c r="T5634" s="9" t="s">
        <v>136</v>
      </c>
      <c r="U5634" s="9" t="s">
        <v>140</v>
      </c>
      <c r="V5634" s="9" t="s">
        <v>144</v>
      </c>
      <c r="X5634" s="9">
        <f>INDEX(SLA_Policy!$D$2:$D$5,MATCH(F5634,SLA_Policy!$A$2:$A$5,0))</f>
        <v>72</v>
      </c>
      <c r="Y5634" s="9" t="str">
        <f>IF(E5634="Cancelled","Excluded",IF(D5634="",IF((SLA_Policy!$B$8-B5634)*24&gt;X5634,"Open - Breached","Open - On Track"),IF((D5634-B5634)*24&lt;=X5634,"Met","Breached")))</f>
        <v>Met</v>
      </c>
    </row>
    <row r="5635" spans="1:25" x14ac:dyDescent="0.25">
      <c r="A5635" s="9" t="s">
        <v>9367</v>
      </c>
      <c r="B5635" s="23">
        <v>46091.387499999997</v>
      </c>
      <c r="C5635" s="23">
        <v>46091.3881944444</v>
      </c>
      <c r="D5635" s="23">
        <v>46091.513888888898</v>
      </c>
      <c r="E5635" s="9" t="s">
        <v>212</v>
      </c>
      <c r="F5635" s="9" t="s">
        <v>187</v>
      </c>
      <c r="G5635" s="9" t="s">
        <v>213</v>
      </c>
      <c r="H5635" s="9" t="s">
        <v>88</v>
      </c>
      <c r="I5635" s="9" t="s">
        <v>92</v>
      </c>
      <c r="J5635" s="9" t="s">
        <v>9171</v>
      </c>
      <c r="K5635" s="9" t="s">
        <v>215</v>
      </c>
      <c r="L5635" s="9" t="s">
        <v>216</v>
      </c>
      <c r="M5635" s="9" t="s">
        <v>9290</v>
      </c>
      <c r="N5635" s="9" t="s">
        <v>198</v>
      </c>
      <c r="O5635" s="9" t="s">
        <v>116</v>
      </c>
      <c r="P5635" s="9" t="s">
        <v>342</v>
      </c>
      <c r="Q5635" s="9" t="s">
        <v>219</v>
      </c>
      <c r="R5635" s="9">
        <v>0</v>
      </c>
      <c r="S5635" s="9">
        <v>61</v>
      </c>
      <c r="T5635" s="9" t="s">
        <v>136</v>
      </c>
      <c r="U5635" s="9" t="s">
        <v>140</v>
      </c>
      <c r="V5635" s="9" t="s">
        <v>144</v>
      </c>
      <c r="W5635" s="9">
        <v>5</v>
      </c>
      <c r="X5635" s="9">
        <f>INDEX(SLA_Policy!$D$2:$D$5,MATCH(F5635,SLA_Policy!$A$2:$A$5,0))</f>
        <v>8</v>
      </c>
      <c r="Y5635" s="9" t="str">
        <f>IF(E5635="Cancelled","Excluded",IF(D5635="",IF((SLA_Policy!$B$8-B5635)*24&gt;X5635,"Open - Breached","Open - On Track"),IF((D5635-B5635)*24&lt;=X5635,"Met","Breached")))</f>
        <v>Met</v>
      </c>
    </row>
    <row r="5636" spans="1:25" x14ac:dyDescent="0.25">
      <c r="A5636" s="9" t="s">
        <v>9368</v>
      </c>
      <c r="B5636" s="23">
        <v>46091.3881944444</v>
      </c>
      <c r="C5636" s="23">
        <v>46091.395138888904</v>
      </c>
      <c r="D5636" s="23">
        <v>46091.6472222222</v>
      </c>
      <c r="E5636" s="9" t="s">
        <v>212</v>
      </c>
      <c r="F5636" s="9" t="s">
        <v>187</v>
      </c>
      <c r="G5636" s="9" t="s">
        <v>213</v>
      </c>
      <c r="H5636" s="9" t="s">
        <v>88</v>
      </c>
      <c r="I5636" s="9" t="s">
        <v>92</v>
      </c>
      <c r="J5636" s="9" t="s">
        <v>9160</v>
      </c>
      <c r="K5636" s="9" t="s">
        <v>303</v>
      </c>
      <c r="L5636" s="9" t="s">
        <v>216</v>
      </c>
      <c r="M5636" s="9" t="s">
        <v>5033</v>
      </c>
      <c r="N5636" s="9" t="s">
        <v>197</v>
      </c>
      <c r="O5636" s="9" t="s">
        <v>178</v>
      </c>
      <c r="P5636" s="9" t="s">
        <v>414</v>
      </c>
      <c r="Q5636" s="9" t="s">
        <v>273</v>
      </c>
      <c r="R5636" s="9">
        <v>0</v>
      </c>
      <c r="S5636" s="9">
        <v>19</v>
      </c>
      <c r="T5636" s="9" t="s">
        <v>136</v>
      </c>
      <c r="U5636" s="9" t="s">
        <v>140</v>
      </c>
      <c r="V5636" s="9" t="s">
        <v>144</v>
      </c>
      <c r="X5636" s="9">
        <f>INDEX(SLA_Policy!$D$2:$D$5,MATCH(F5636,SLA_Policy!$A$2:$A$5,0))</f>
        <v>8</v>
      </c>
      <c r="Y5636" s="9" t="str">
        <f>IF(E5636="Cancelled","Excluded",IF(D5636="",IF((SLA_Policy!$B$8-B5636)*24&gt;X5636,"Open - Breached","Open - On Track"),IF((D5636-B5636)*24&lt;=X5636,"Met","Breached")))</f>
        <v>Met</v>
      </c>
    </row>
    <row r="5637" spans="1:25" x14ac:dyDescent="0.25">
      <c r="A5637" s="9" t="s">
        <v>9369</v>
      </c>
      <c r="B5637" s="23">
        <v>46091.390277777798</v>
      </c>
      <c r="C5637" s="23">
        <v>46091.397916666698</v>
      </c>
      <c r="D5637" s="23">
        <v>46093.412499999999</v>
      </c>
      <c r="E5637" s="9" t="s">
        <v>212</v>
      </c>
      <c r="F5637" s="9" t="s">
        <v>188</v>
      </c>
      <c r="G5637" s="9" t="s">
        <v>213</v>
      </c>
      <c r="H5637" s="9" t="s">
        <v>88</v>
      </c>
      <c r="I5637" s="9" t="s">
        <v>92</v>
      </c>
      <c r="J5637" s="9" t="s">
        <v>9171</v>
      </c>
      <c r="K5637" s="9" t="s">
        <v>215</v>
      </c>
      <c r="L5637" s="9" t="s">
        <v>216</v>
      </c>
      <c r="M5637" s="9" t="s">
        <v>2379</v>
      </c>
      <c r="N5637" s="9" t="s">
        <v>198</v>
      </c>
      <c r="O5637" s="9" t="s">
        <v>178</v>
      </c>
      <c r="P5637" s="9" t="s">
        <v>272</v>
      </c>
      <c r="Q5637" s="9" t="s">
        <v>219</v>
      </c>
      <c r="R5637" s="9">
        <v>0</v>
      </c>
      <c r="S5637" s="9">
        <v>44</v>
      </c>
      <c r="T5637" s="9" t="s">
        <v>220</v>
      </c>
      <c r="U5637" s="9" t="s">
        <v>140</v>
      </c>
      <c r="V5637" s="9" t="s">
        <v>144</v>
      </c>
      <c r="X5637" s="9">
        <f>INDEX(SLA_Policy!$D$2:$D$5,MATCH(F5637,SLA_Policy!$A$2:$A$5,0))</f>
        <v>72</v>
      </c>
      <c r="Y5637" s="9" t="str">
        <f>IF(E5637="Cancelled","Excluded",IF(D5637="",IF((SLA_Policy!$B$8-B5637)*24&gt;X5637,"Open - Breached","Open - On Track"),IF((D5637-B5637)*24&lt;=X5637,"Met","Breached")))</f>
        <v>Met</v>
      </c>
    </row>
    <row r="5638" spans="1:25" x14ac:dyDescent="0.25">
      <c r="A5638" s="9" t="s">
        <v>9370</v>
      </c>
      <c r="B5638" s="23">
        <v>46091.390277777798</v>
      </c>
      <c r="C5638" s="23">
        <v>46091.396527777797</v>
      </c>
      <c r="D5638" s="23">
        <v>46092.360416666699</v>
      </c>
      <c r="E5638" s="9" t="s">
        <v>212</v>
      </c>
      <c r="F5638" s="9" t="s">
        <v>188</v>
      </c>
      <c r="G5638" s="9" t="s">
        <v>213</v>
      </c>
      <c r="H5638" s="9" t="s">
        <v>88</v>
      </c>
      <c r="I5638" s="9" t="s">
        <v>92</v>
      </c>
      <c r="J5638" s="9" t="s">
        <v>9164</v>
      </c>
      <c r="K5638" s="9" t="s">
        <v>246</v>
      </c>
      <c r="L5638" s="9" t="s">
        <v>395</v>
      </c>
      <c r="M5638" s="9" t="s">
        <v>3664</v>
      </c>
      <c r="N5638" s="9" t="s">
        <v>198</v>
      </c>
      <c r="O5638" s="9" t="s">
        <v>116</v>
      </c>
      <c r="P5638" s="9" t="s">
        <v>218</v>
      </c>
      <c r="Q5638" s="9" t="s">
        <v>219</v>
      </c>
      <c r="R5638" s="9">
        <v>0</v>
      </c>
      <c r="S5638" s="9">
        <v>29</v>
      </c>
      <c r="T5638" s="9" t="s">
        <v>136</v>
      </c>
      <c r="U5638" s="9" t="s">
        <v>140</v>
      </c>
      <c r="V5638" s="9" t="s">
        <v>144</v>
      </c>
      <c r="W5638" s="9">
        <v>4</v>
      </c>
      <c r="X5638" s="9">
        <f>INDEX(SLA_Policy!$D$2:$D$5,MATCH(F5638,SLA_Policy!$A$2:$A$5,0))</f>
        <v>72</v>
      </c>
      <c r="Y5638" s="9" t="str">
        <f>IF(E5638="Cancelled","Excluded",IF(D5638="",IF((SLA_Policy!$B$8-B5638)*24&gt;X5638,"Open - Breached","Open - On Track"),IF((D5638-B5638)*24&lt;=X5638,"Met","Breached")))</f>
        <v>Met</v>
      </c>
    </row>
    <row r="5639" spans="1:25" x14ac:dyDescent="0.25">
      <c r="A5639" s="9" t="s">
        <v>9371</v>
      </c>
      <c r="B5639" s="23">
        <v>46091.392361111102</v>
      </c>
      <c r="C5639" s="23">
        <v>46091.40625</v>
      </c>
      <c r="D5639" s="23">
        <v>46091.729861111096</v>
      </c>
      <c r="E5639" s="9" t="s">
        <v>212</v>
      </c>
      <c r="F5639" s="9" t="s">
        <v>188</v>
      </c>
      <c r="G5639" s="9" t="s">
        <v>213</v>
      </c>
      <c r="H5639" s="9" t="s">
        <v>88</v>
      </c>
      <c r="I5639" s="9" t="s">
        <v>92</v>
      </c>
      <c r="J5639" s="9" t="s">
        <v>9164</v>
      </c>
      <c r="K5639" s="9" t="s">
        <v>215</v>
      </c>
      <c r="L5639" s="9" t="s">
        <v>311</v>
      </c>
      <c r="M5639" s="9" t="s">
        <v>1420</v>
      </c>
      <c r="N5639" s="9" t="s">
        <v>198</v>
      </c>
      <c r="O5639" s="9" t="s">
        <v>178</v>
      </c>
      <c r="P5639" s="9" t="s">
        <v>414</v>
      </c>
      <c r="Q5639" s="9" t="s">
        <v>219</v>
      </c>
      <c r="R5639" s="9">
        <v>1</v>
      </c>
      <c r="S5639" s="9">
        <v>21</v>
      </c>
      <c r="T5639" s="9" t="s">
        <v>136</v>
      </c>
      <c r="U5639" s="9" t="s">
        <v>140</v>
      </c>
      <c r="V5639" s="9" t="s">
        <v>144</v>
      </c>
      <c r="W5639" s="9">
        <v>5</v>
      </c>
      <c r="X5639" s="9">
        <f>INDEX(SLA_Policy!$D$2:$D$5,MATCH(F5639,SLA_Policy!$A$2:$A$5,0))</f>
        <v>72</v>
      </c>
      <c r="Y5639" s="9" t="str">
        <f>IF(E5639="Cancelled","Excluded",IF(D5639="",IF((SLA_Policy!$B$8-B5639)*24&gt;X5639,"Open - Breached","Open - On Track"),IF((D5639-B5639)*24&lt;=X5639,"Met","Breached")))</f>
        <v>Met</v>
      </c>
    </row>
    <row r="5640" spans="1:25" x14ac:dyDescent="0.25">
      <c r="A5640" s="9" t="s">
        <v>9372</v>
      </c>
      <c r="B5640" s="23">
        <v>46091.3930555556</v>
      </c>
      <c r="C5640" s="23">
        <v>46091.401388888902</v>
      </c>
      <c r="D5640" s="23">
        <v>46094.736111111102</v>
      </c>
      <c r="E5640" s="9" t="s">
        <v>212</v>
      </c>
      <c r="F5640" s="9" t="s">
        <v>188</v>
      </c>
      <c r="G5640" s="9" t="s">
        <v>213</v>
      </c>
      <c r="H5640" s="9" t="s">
        <v>163</v>
      </c>
      <c r="I5640" s="9" t="s">
        <v>405</v>
      </c>
      <c r="J5640" s="9" t="s">
        <v>1760</v>
      </c>
      <c r="K5640" s="9" t="s">
        <v>246</v>
      </c>
      <c r="L5640" s="9" t="s">
        <v>311</v>
      </c>
      <c r="M5640" s="9" t="s">
        <v>6150</v>
      </c>
      <c r="N5640" s="9" t="s">
        <v>196</v>
      </c>
      <c r="O5640" s="9" t="s">
        <v>176</v>
      </c>
      <c r="P5640" s="9" t="s">
        <v>570</v>
      </c>
      <c r="Q5640" s="9" t="s">
        <v>219</v>
      </c>
      <c r="R5640" s="9">
        <v>0</v>
      </c>
      <c r="S5640" s="9">
        <v>13</v>
      </c>
      <c r="U5640" s="9" t="s">
        <v>230</v>
      </c>
      <c r="X5640" s="9">
        <f>INDEX(SLA_Policy!$D$2:$D$5,MATCH(F5640,SLA_Policy!$A$2:$A$5,0))</f>
        <v>72</v>
      </c>
      <c r="Y5640" s="9" t="str">
        <f>IF(E5640="Cancelled","Excluded",IF(D5640="",IF((SLA_Policy!$B$8-B5640)*24&gt;X5640,"Open - Breached","Open - On Track"),IF((D5640-B5640)*24&lt;=X5640,"Met","Breached")))</f>
        <v>Breached</v>
      </c>
    </row>
    <row r="5641" spans="1:25" x14ac:dyDescent="0.25">
      <c r="A5641" s="9" t="s">
        <v>9373</v>
      </c>
      <c r="B5641" s="23">
        <v>46091.395833333299</v>
      </c>
      <c r="C5641" s="23">
        <v>46091.400694444397</v>
      </c>
      <c r="D5641" s="23">
        <v>46091.645138888904</v>
      </c>
      <c r="E5641" s="9" t="s">
        <v>212</v>
      </c>
      <c r="F5641" s="9" t="s">
        <v>188</v>
      </c>
      <c r="G5641" s="9" t="s">
        <v>213</v>
      </c>
      <c r="H5641" s="9" t="s">
        <v>88</v>
      </c>
      <c r="I5641" s="9" t="s">
        <v>92</v>
      </c>
      <c r="J5641" s="9" t="s">
        <v>9162</v>
      </c>
      <c r="K5641" s="9" t="s">
        <v>215</v>
      </c>
      <c r="L5641" s="9" t="s">
        <v>216</v>
      </c>
      <c r="M5641" s="9" t="s">
        <v>1463</v>
      </c>
      <c r="N5641" s="9" t="s">
        <v>198</v>
      </c>
      <c r="O5641" s="9" t="s">
        <v>178</v>
      </c>
      <c r="P5641" s="9" t="s">
        <v>321</v>
      </c>
      <c r="Q5641" s="9" t="s">
        <v>219</v>
      </c>
      <c r="R5641" s="9">
        <v>0</v>
      </c>
      <c r="S5641" s="9">
        <v>10</v>
      </c>
      <c r="T5641" s="9" t="s">
        <v>136</v>
      </c>
      <c r="U5641" s="9" t="s">
        <v>140</v>
      </c>
      <c r="V5641" s="9" t="s">
        <v>144</v>
      </c>
      <c r="X5641" s="9">
        <f>INDEX(SLA_Policy!$D$2:$D$5,MATCH(F5641,SLA_Policy!$A$2:$A$5,0))</f>
        <v>72</v>
      </c>
      <c r="Y5641" s="9" t="str">
        <f>IF(E5641="Cancelled","Excluded",IF(D5641="",IF((SLA_Policy!$B$8-B5641)*24&gt;X5641,"Open - Breached","Open - On Track"),IF((D5641-B5641)*24&lt;=X5641,"Met","Breached")))</f>
        <v>Met</v>
      </c>
    </row>
    <row r="5642" spans="1:25" x14ac:dyDescent="0.25">
      <c r="A5642" s="9" t="s">
        <v>9374</v>
      </c>
      <c r="B5642" s="23">
        <v>46091.4</v>
      </c>
      <c r="C5642" s="23">
        <v>46091.401388888902</v>
      </c>
      <c r="D5642" s="23">
        <v>46091.779861111099</v>
      </c>
      <c r="E5642" s="9" t="s">
        <v>212</v>
      </c>
      <c r="F5642" s="9" t="s">
        <v>187</v>
      </c>
      <c r="G5642" s="9" t="s">
        <v>213</v>
      </c>
      <c r="H5642" s="9" t="s">
        <v>88</v>
      </c>
      <c r="I5642" s="9" t="s">
        <v>92</v>
      </c>
      <c r="J5642" s="9" t="s">
        <v>9162</v>
      </c>
      <c r="K5642" s="9" t="s">
        <v>246</v>
      </c>
      <c r="L5642" s="9" t="s">
        <v>226</v>
      </c>
      <c r="M5642" s="9" t="s">
        <v>2384</v>
      </c>
      <c r="N5642" s="9" t="s">
        <v>198</v>
      </c>
      <c r="O5642" s="9" t="s">
        <v>178</v>
      </c>
      <c r="P5642" s="9" t="s">
        <v>360</v>
      </c>
      <c r="Q5642" s="9" t="s">
        <v>273</v>
      </c>
      <c r="R5642" s="9">
        <v>0</v>
      </c>
      <c r="S5642" s="9">
        <v>39</v>
      </c>
      <c r="T5642" s="9" t="s">
        <v>136</v>
      </c>
      <c r="U5642" s="9" t="s">
        <v>140</v>
      </c>
      <c r="V5642" s="9" t="s">
        <v>144</v>
      </c>
      <c r="W5642" s="9">
        <v>3</v>
      </c>
      <c r="X5642" s="9">
        <f>INDEX(SLA_Policy!$D$2:$D$5,MATCH(F5642,SLA_Policy!$A$2:$A$5,0))</f>
        <v>8</v>
      </c>
      <c r="Y5642" s="9" t="str">
        <f>IF(E5642="Cancelled","Excluded",IF(D5642="",IF((SLA_Policy!$B$8-B5642)*24&gt;X5642,"Open - Breached","Open - On Track"),IF((D5642-B5642)*24&lt;=X5642,"Met","Breached")))</f>
        <v>Breached</v>
      </c>
    </row>
    <row r="5643" spans="1:25" x14ac:dyDescent="0.25">
      <c r="A5643" s="9" t="s">
        <v>9375</v>
      </c>
      <c r="B5643" s="23">
        <v>46091.4</v>
      </c>
      <c r="C5643" s="23">
        <v>46091.409027777801</v>
      </c>
      <c r="D5643" s="23">
        <v>46091.734722222202</v>
      </c>
      <c r="E5643" s="9" t="s">
        <v>212</v>
      </c>
      <c r="F5643" s="9" t="s">
        <v>188</v>
      </c>
      <c r="G5643" s="9" t="s">
        <v>213</v>
      </c>
      <c r="H5643" s="9" t="s">
        <v>88</v>
      </c>
      <c r="I5643" s="9" t="s">
        <v>92</v>
      </c>
      <c r="J5643" s="9" t="s">
        <v>9164</v>
      </c>
      <c r="K5643" s="9" t="s">
        <v>246</v>
      </c>
      <c r="L5643" s="9" t="s">
        <v>216</v>
      </c>
      <c r="M5643" s="9" t="s">
        <v>2860</v>
      </c>
      <c r="N5643" s="9" t="s">
        <v>197</v>
      </c>
      <c r="O5643" s="9" t="s">
        <v>178</v>
      </c>
      <c r="P5643" s="9" t="s">
        <v>360</v>
      </c>
      <c r="Q5643" s="9" t="s">
        <v>219</v>
      </c>
      <c r="R5643" s="9">
        <v>1</v>
      </c>
      <c r="S5643" s="9">
        <v>74</v>
      </c>
      <c r="T5643" s="9" t="s">
        <v>136</v>
      </c>
      <c r="U5643" s="9" t="s">
        <v>140</v>
      </c>
      <c r="V5643" s="9" t="s">
        <v>144</v>
      </c>
      <c r="X5643" s="9">
        <f>INDEX(SLA_Policy!$D$2:$D$5,MATCH(F5643,SLA_Policy!$A$2:$A$5,0))</f>
        <v>72</v>
      </c>
      <c r="Y5643" s="9" t="str">
        <f>IF(E5643="Cancelled","Excluded",IF(D5643="",IF((SLA_Policy!$B$8-B5643)*24&gt;X5643,"Open - Breached","Open - On Track"),IF((D5643-B5643)*24&lt;=X5643,"Met","Breached")))</f>
        <v>Met</v>
      </c>
    </row>
    <row r="5644" spans="1:25" x14ac:dyDescent="0.25">
      <c r="A5644" s="9" t="s">
        <v>9376</v>
      </c>
      <c r="B5644" s="23">
        <v>46091.402777777803</v>
      </c>
      <c r="C5644" s="23">
        <v>46091.418055555601</v>
      </c>
      <c r="D5644" s="23">
        <v>46092.3256944444</v>
      </c>
      <c r="E5644" s="9" t="s">
        <v>212</v>
      </c>
      <c r="F5644" s="9" t="s">
        <v>188</v>
      </c>
      <c r="G5644" s="9" t="s">
        <v>236</v>
      </c>
      <c r="H5644" s="9" t="s">
        <v>161</v>
      </c>
      <c r="I5644" s="9" t="s">
        <v>237</v>
      </c>
      <c r="J5644" s="9" t="s">
        <v>1680</v>
      </c>
      <c r="K5644" s="9" t="s">
        <v>246</v>
      </c>
      <c r="L5644" s="9" t="s">
        <v>311</v>
      </c>
      <c r="M5644" s="9" t="s">
        <v>832</v>
      </c>
      <c r="N5644" s="9" t="s">
        <v>197</v>
      </c>
      <c r="O5644" s="9" t="s">
        <v>179</v>
      </c>
      <c r="P5644" s="9" t="s">
        <v>284</v>
      </c>
      <c r="Q5644" s="9" t="s">
        <v>219</v>
      </c>
      <c r="R5644" s="9">
        <v>0</v>
      </c>
      <c r="S5644" s="9">
        <v>9</v>
      </c>
      <c r="U5644" s="9" t="s">
        <v>242</v>
      </c>
      <c r="W5644" s="9">
        <v>4</v>
      </c>
      <c r="X5644" s="9">
        <f>INDEX(SLA_Policy!$D$2:$D$5,MATCH(F5644,SLA_Policy!$A$2:$A$5,0))</f>
        <v>72</v>
      </c>
      <c r="Y5644" s="9" t="str">
        <f>IF(E5644="Cancelled","Excluded",IF(D5644="",IF((SLA_Policy!$B$8-B5644)*24&gt;X5644,"Open - Breached","Open - On Track"),IF((D5644-B5644)*24&lt;=X5644,"Met","Breached")))</f>
        <v>Met</v>
      </c>
    </row>
    <row r="5645" spans="1:25" x14ac:dyDescent="0.25">
      <c r="A5645" s="9" t="s">
        <v>9377</v>
      </c>
      <c r="B5645" s="23">
        <v>46091.403472222199</v>
      </c>
      <c r="C5645" s="23">
        <v>46091.418749999997</v>
      </c>
      <c r="D5645" s="23">
        <v>46091.532638888901</v>
      </c>
      <c r="E5645" s="9" t="s">
        <v>212</v>
      </c>
      <c r="F5645" s="9" t="s">
        <v>188</v>
      </c>
      <c r="G5645" s="9" t="s">
        <v>213</v>
      </c>
      <c r="H5645" s="9" t="s">
        <v>165</v>
      </c>
      <c r="I5645" s="9" t="s">
        <v>567</v>
      </c>
      <c r="J5645" s="9" t="s">
        <v>7912</v>
      </c>
      <c r="K5645" s="9" t="s">
        <v>239</v>
      </c>
      <c r="L5645" s="9" t="s">
        <v>216</v>
      </c>
      <c r="M5645" s="9" t="s">
        <v>1609</v>
      </c>
      <c r="N5645" s="9" t="s">
        <v>199</v>
      </c>
      <c r="O5645" s="9" t="s">
        <v>176</v>
      </c>
      <c r="P5645" s="9" t="s">
        <v>228</v>
      </c>
      <c r="Q5645" s="9" t="s">
        <v>219</v>
      </c>
      <c r="R5645" s="9">
        <v>0</v>
      </c>
      <c r="S5645" s="9">
        <v>14</v>
      </c>
      <c r="U5645" s="9" t="s">
        <v>266</v>
      </c>
      <c r="X5645" s="9">
        <f>INDEX(SLA_Policy!$D$2:$D$5,MATCH(F5645,SLA_Policy!$A$2:$A$5,0))</f>
        <v>72</v>
      </c>
      <c r="Y5645" s="9" t="str">
        <f>IF(E5645="Cancelled","Excluded",IF(D5645="",IF((SLA_Policy!$B$8-B5645)*24&gt;X5645,"Open - Breached","Open - On Track"),IF((D5645-B5645)*24&lt;=X5645,"Met","Breached")))</f>
        <v>Met</v>
      </c>
    </row>
    <row r="5646" spans="1:25" x14ac:dyDescent="0.25">
      <c r="A5646" s="9" t="s">
        <v>9378</v>
      </c>
      <c r="B5646" s="23">
        <v>46091.411111111098</v>
      </c>
      <c r="C5646" s="23">
        <v>46091.456250000003</v>
      </c>
      <c r="D5646" s="23">
        <v>46091.653472222199</v>
      </c>
      <c r="E5646" s="9" t="s">
        <v>212</v>
      </c>
      <c r="F5646" s="9" t="s">
        <v>188</v>
      </c>
      <c r="G5646" s="9" t="s">
        <v>213</v>
      </c>
      <c r="H5646" s="9" t="s">
        <v>167</v>
      </c>
      <c r="I5646" s="9" t="s">
        <v>362</v>
      </c>
      <c r="J5646" s="9" t="s">
        <v>1021</v>
      </c>
      <c r="K5646" s="9" t="s">
        <v>262</v>
      </c>
      <c r="L5646" s="9" t="s">
        <v>311</v>
      </c>
      <c r="M5646" s="9" t="s">
        <v>3618</v>
      </c>
      <c r="N5646" s="9" t="s">
        <v>196</v>
      </c>
      <c r="O5646" s="9" t="s">
        <v>176</v>
      </c>
      <c r="P5646" s="9" t="s">
        <v>253</v>
      </c>
      <c r="Q5646" s="9" t="s">
        <v>219</v>
      </c>
      <c r="R5646" s="9">
        <v>0</v>
      </c>
      <c r="S5646" s="9">
        <v>56</v>
      </c>
      <c r="T5646" s="9" t="s">
        <v>322</v>
      </c>
      <c r="U5646" s="9" t="s">
        <v>290</v>
      </c>
      <c r="X5646" s="9">
        <f>INDEX(SLA_Policy!$D$2:$D$5,MATCH(F5646,SLA_Policy!$A$2:$A$5,0))</f>
        <v>72</v>
      </c>
      <c r="Y5646" s="9" t="str">
        <f>IF(E5646="Cancelled","Excluded",IF(D5646="",IF((SLA_Policy!$B$8-B5646)*24&gt;X5646,"Open - Breached","Open - On Track"),IF((D5646-B5646)*24&lt;=X5646,"Met","Breached")))</f>
        <v>Met</v>
      </c>
    </row>
    <row r="5647" spans="1:25" x14ac:dyDescent="0.25">
      <c r="A5647" s="9" t="s">
        <v>9379</v>
      </c>
      <c r="B5647" s="23">
        <v>46091.412499999999</v>
      </c>
      <c r="C5647" s="23">
        <v>46091.416666666701</v>
      </c>
      <c r="D5647" s="23">
        <v>46092.409722222197</v>
      </c>
      <c r="E5647" s="9" t="s">
        <v>212</v>
      </c>
      <c r="F5647" s="9" t="s">
        <v>188</v>
      </c>
      <c r="G5647" s="9" t="s">
        <v>213</v>
      </c>
      <c r="H5647" s="9" t="s">
        <v>88</v>
      </c>
      <c r="I5647" s="9" t="s">
        <v>92</v>
      </c>
      <c r="J5647" s="9" t="s">
        <v>9160</v>
      </c>
      <c r="K5647" s="9" t="s">
        <v>246</v>
      </c>
      <c r="L5647" s="9" t="s">
        <v>371</v>
      </c>
      <c r="M5647" s="9" t="s">
        <v>3449</v>
      </c>
      <c r="N5647" s="9" t="s">
        <v>198</v>
      </c>
      <c r="O5647" s="9" t="s">
        <v>178</v>
      </c>
      <c r="P5647" s="9" t="s">
        <v>360</v>
      </c>
      <c r="Q5647" s="9" t="s">
        <v>273</v>
      </c>
      <c r="R5647" s="9">
        <v>0</v>
      </c>
      <c r="S5647" s="9">
        <v>21</v>
      </c>
      <c r="T5647" s="9" t="s">
        <v>136</v>
      </c>
      <c r="U5647" s="9" t="s">
        <v>140</v>
      </c>
      <c r="V5647" s="9" t="s">
        <v>144</v>
      </c>
      <c r="X5647" s="9">
        <f>INDEX(SLA_Policy!$D$2:$D$5,MATCH(F5647,SLA_Policy!$A$2:$A$5,0))</f>
        <v>72</v>
      </c>
      <c r="Y5647" s="9" t="str">
        <f>IF(E5647="Cancelled","Excluded",IF(D5647="",IF((SLA_Policy!$B$8-B5647)*24&gt;X5647,"Open - Breached","Open - On Track"),IF((D5647-B5647)*24&lt;=X5647,"Met","Breached")))</f>
        <v>Met</v>
      </c>
    </row>
    <row r="5648" spans="1:25" x14ac:dyDescent="0.25">
      <c r="A5648" s="9" t="s">
        <v>9380</v>
      </c>
      <c r="B5648" s="23">
        <v>46091.416666666701</v>
      </c>
      <c r="C5648" s="23">
        <v>46091.418749999997</v>
      </c>
      <c r="D5648" s="23">
        <v>46091.520833333299</v>
      </c>
      <c r="E5648" s="9" t="s">
        <v>212</v>
      </c>
      <c r="F5648" s="9" t="s">
        <v>188</v>
      </c>
      <c r="G5648" s="9" t="s">
        <v>213</v>
      </c>
      <c r="H5648" s="9" t="s">
        <v>162</v>
      </c>
      <c r="I5648" s="9" t="s">
        <v>393</v>
      </c>
      <c r="J5648" s="9" t="s">
        <v>1040</v>
      </c>
      <c r="K5648" s="9" t="s">
        <v>246</v>
      </c>
      <c r="L5648" s="9" t="s">
        <v>216</v>
      </c>
      <c r="M5648" s="9" t="s">
        <v>1587</v>
      </c>
      <c r="N5648" s="9" t="s">
        <v>198</v>
      </c>
      <c r="O5648" s="9" t="s">
        <v>116</v>
      </c>
      <c r="P5648" s="9" t="s">
        <v>234</v>
      </c>
      <c r="Q5648" s="9" t="s">
        <v>219</v>
      </c>
      <c r="R5648" s="9">
        <v>0</v>
      </c>
      <c r="S5648" s="9">
        <v>17</v>
      </c>
      <c r="U5648" s="9" t="s">
        <v>290</v>
      </c>
      <c r="X5648" s="9">
        <f>INDEX(SLA_Policy!$D$2:$D$5,MATCH(F5648,SLA_Policy!$A$2:$A$5,0))</f>
        <v>72</v>
      </c>
      <c r="Y5648" s="9" t="str">
        <f>IF(E5648="Cancelled","Excluded",IF(D5648="",IF((SLA_Policy!$B$8-B5648)*24&gt;X5648,"Open - Breached","Open - On Track"),IF((D5648-B5648)*24&lt;=X5648,"Met","Breached")))</f>
        <v>Met</v>
      </c>
    </row>
    <row r="5649" spans="1:25" x14ac:dyDescent="0.25">
      <c r="A5649" s="9" t="s">
        <v>9381</v>
      </c>
      <c r="B5649" s="23">
        <v>46091.416666666701</v>
      </c>
      <c r="C5649" s="23">
        <v>46091.417361111096</v>
      </c>
      <c r="D5649" s="23">
        <v>46091.611111111102</v>
      </c>
      <c r="E5649" s="9" t="s">
        <v>212</v>
      </c>
      <c r="F5649" s="9" t="s">
        <v>187</v>
      </c>
      <c r="G5649" s="9" t="s">
        <v>213</v>
      </c>
      <c r="H5649" s="9" t="s">
        <v>88</v>
      </c>
      <c r="I5649" s="9" t="s">
        <v>92</v>
      </c>
      <c r="J5649" s="9" t="s">
        <v>9181</v>
      </c>
      <c r="K5649" s="9" t="s">
        <v>246</v>
      </c>
      <c r="L5649" s="9" t="s">
        <v>104</v>
      </c>
      <c r="M5649" s="9" t="s">
        <v>3296</v>
      </c>
      <c r="N5649" s="9" t="s">
        <v>198</v>
      </c>
      <c r="O5649" s="9" t="s">
        <v>178</v>
      </c>
      <c r="P5649" s="9" t="s">
        <v>272</v>
      </c>
      <c r="Q5649" s="9" t="s">
        <v>273</v>
      </c>
      <c r="R5649" s="9">
        <v>0</v>
      </c>
      <c r="S5649" s="9">
        <v>29</v>
      </c>
      <c r="T5649" s="9" t="s">
        <v>229</v>
      </c>
      <c r="U5649" s="9" t="s">
        <v>140</v>
      </c>
      <c r="V5649" s="9" t="s">
        <v>144</v>
      </c>
      <c r="X5649" s="9">
        <f>INDEX(SLA_Policy!$D$2:$D$5,MATCH(F5649,SLA_Policy!$A$2:$A$5,0))</f>
        <v>8</v>
      </c>
      <c r="Y5649" s="9" t="str">
        <f>IF(E5649="Cancelled","Excluded",IF(D5649="",IF((SLA_Policy!$B$8-B5649)*24&gt;X5649,"Open - Breached","Open - On Track"),IF((D5649-B5649)*24&lt;=X5649,"Met","Breached")))</f>
        <v>Met</v>
      </c>
    </row>
    <row r="5650" spans="1:25" x14ac:dyDescent="0.25">
      <c r="A5650" s="9" t="s">
        <v>9382</v>
      </c>
      <c r="B5650" s="23">
        <v>46091.426388888904</v>
      </c>
      <c r="C5650" s="23">
        <v>46091.473611111098</v>
      </c>
      <c r="D5650" s="23">
        <v>46092.349305555603</v>
      </c>
      <c r="E5650" s="9" t="s">
        <v>212</v>
      </c>
      <c r="F5650" s="9" t="s">
        <v>188</v>
      </c>
      <c r="G5650" s="9" t="s">
        <v>213</v>
      </c>
      <c r="H5650" s="9" t="s">
        <v>88</v>
      </c>
      <c r="I5650" s="9" t="s">
        <v>92</v>
      </c>
      <c r="J5650" s="9" t="s">
        <v>9162</v>
      </c>
      <c r="K5650" s="9" t="s">
        <v>246</v>
      </c>
      <c r="L5650" s="9" t="s">
        <v>216</v>
      </c>
      <c r="M5650" s="9" t="s">
        <v>4325</v>
      </c>
      <c r="N5650" s="9" t="s">
        <v>199</v>
      </c>
      <c r="O5650" s="9" t="s">
        <v>178</v>
      </c>
      <c r="P5650" s="9" t="s">
        <v>360</v>
      </c>
      <c r="Q5650" s="9" t="s">
        <v>219</v>
      </c>
      <c r="R5650" s="9">
        <v>0</v>
      </c>
      <c r="S5650" s="9">
        <v>12</v>
      </c>
      <c r="T5650" s="9" t="s">
        <v>136</v>
      </c>
      <c r="U5650" s="9" t="s">
        <v>140</v>
      </c>
      <c r="V5650" s="9" t="s">
        <v>144</v>
      </c>
      <c r="X5650" s="9">
        <f>INDEX(SLA_Policy!$D$2:$D$5,MATCH(F5650,SLA_Policy!$A$2:$A$5,0))</f>
        <v>72</v>
      </c>
      <c r="Y5650" s="9" t="str">
        <f>IF(E5650="Cancelled","Excluded",IF(D5650="",IF((SLA_Policy!$B$8-B5650)*24&gt;X5650,"Open - Breached","Open - On Track"),IF((D5650-B5650)*24&lt;=X5650,"Met","Breached")))</f>
        <v>Met</v>
      </c>
    </row>
    <row r="5651" spans="1:25" x14ac:dyDescent="0.25">
      <c r="A5651" s="9" t="s">
        <v>9383</v>
      </c>
      <c r="B5651" s="23">
        <v>46091.426388888904</v>
      </c>
      <c r="C5651" s="23">
        <v>46091.436111111099</v>
      </c>
      <c r="D5651" s="23">
        <v>46091.552777777797</v>
      </c>
      <c r="E5651" s="9" t="s">
        <v>212</v>
      </c>
      <c r="F5651" s="9" t="s">
        <v>188</v>
      </c>
      <c r="G5651" s="9" t="s">
        <v>213</v>
      </c>
      <c r="H5651" s="9" t="s">
        <v>88</v>
      </c>
      <c r="I5651" s="9" t="s">
        <v>92</v>
      </c>
      <c r="J5651" s="9" t="s">
        <v>9160</v>
      </c>
      <c r="K5651" s="9" t="s">
        <v>215</v>
      </c>
      <c r="L5651" s="9" t="s">
        <v>351</v>
      </c>
      <c r="M5651" s="9" t="s">
        <v>3834</v>
      </c>
      <c r="N5651" s="9" t="s">
        <v>199</v>
      </c>
      <c r="O5651" s="9" t="s">
        <v>116</v>
      </c>
      <c r="P5651" s="9" t="s">
        <v>258</v>
      </c>
      <c r="Q5651" s="9" t="s">
        <v>219</v>
      </c>
      <c r="R5651" s="9">
        <v>0</v>
      </c>
      <c r="S5651" s="9">
        <v>38</v>
      </c>
      <c r="T5651" s="9" t="s">
        <v>136</v>
      </c>
      <c r="U5651" s="9" t="s">
        <v>140</v>
      </c>
      <c r="V5651" s="9" t="s">
        <v>144</v>
      </c>
      <c r="W5651" s="9">
        <v>5</v>
      </c>
      <c r="X5651" s="9">
        <f>INDEX(SLA_Policy!$D$2:$D$5,MATCH(F5651,SLA_Policy!$A$2:$A$5,0))</f>
        <v>72</v>
      </c>
      <c r="Y5651" s="9" t="str">
        <f>IF(E5651="Cancelled","Excluded",IF(D5651="",IF((SLA_Policy!$B$8-B5651)*24&gt;X5651,"Open - Breached","Open - On Track"),IF((D5651-B5651)*24&lt;=X5651,"Met","Breached")))</f>
        <v>Met</v>
      </c>
    </row>
    <row r="5652" spans="1:25" x14ac:dyDescent="0.25">
      <c r="A5652" s="9" t="s">
        <v>9384</v>
      </c>
      <c r="B5652" s="23">
        <v>46091.426388888904</v>
      </c>
      <c r="C5652" s="23">
        <v>46091.454166666699</v>
      </c>
      <c r="D5652" s="23">
        <v>46092.398611111101</v>
      </c>
      <c r="E5652" s="9" t="s">
        <v>212</v>
      </c>
      <c r="F5652" s="9" t="s">
        <v>189</v>
      </c>
      <c r="G5652" s="9" t="s">
        <v>213</v>
      </c>
      <c r="H5652" s="9" t="s">
        <v>88</v>
      </c>
      <c r="I5652" s="9" t="s">
        <v>92</v>
      </c>
      <c r="J5652" s="9" t="s">
        <v>9181</v>
      </c>
      <c r="K5652" s="9" t="s">
        <v>303</v>
      </c>
      <c r="L5652" s="9" t="s">
        <v>351</v>
      </c>
      <c r="M5652" s="9" t="s">
        <v>1601</v>
      </c>
      <c r="N5652" s="9" t="s">
        <v>196</v>
      </c>
      <c r="O5652" s="9" t="s">
        <v>178</v>
      </c>
      <c r="P5652" s="9" t="s">
        <v>272</v>
      </c>
      <c r="Q5652" s="9" t="s">
        <v>219</v>
      </c>
      <c r="R5652" s="9">
        <v>0</v>
      </c>
      <c r="S5652" s="9">
        <v>31</v>
      </c>
      <c r="T5652" s="9" t="s">
        <v>136</v>
      </c>
      <c r="U5652" s="9" t="s">
        <v>140</v>
      </c>
      <c r="V5652" s="9" t="s">
        <v>144</v>
      </c>
      <c r="X5652" s="9">
        <f>INDEX(SLA_Policy!$D$2:$D$5,MATCH(F5652,SLA_Policy!$A$2:$A$5,0))</f>
        <v>120</v>
      </c>
      <c r="Y5652" s="9" t="str">
        <f>IF(E5652="Cancelled","Excluded",IF(D5652="",IF((SLA_Policy!$B$8-B5652)*24&gt;X5652,"Open - Breached","Open - On Track"),IF((D5652-B5652)*24&lt;=X5652,"Met","Breached")))</f>
        <v>Met</v>
      </c>
    </row>
    <row r="5653" spans="1:25" x14ac:dyDescent="0.25">
      <c r="A5653" s="9" t="s">
        <v>9385</v>
      </c>
      <c r="B5653" s="23">
        <v>46091.427777777797</v>
      </c>
      <c r="C5653" s="23">
        <v>46091.438888888901</v>
      </c>
      <c r="D5653" s="23">
        <v>46092.404861111099</v>
      </c>
      <c r="E5653" s="9" t="s">
        <v>212</v>
      </c>
      <c r="F5653" s="9" t="s">
        <v>188</v>
      </c>
      <c r="G5653" s="9" t="s">
        <v>236</v>
      </c>
      <c r="H5653" s="9" t="s">
        <v>164</v>
      </c>
      <c r="I5653" s="9" t="s">
        <v>421</v>
      </c>
      <c r="J5653" s="9" t="s">
        <v>1858</v>
      </c>
      <c r="K5653" s="9" t="s">
        <v>303</v>
      </c>
      <c r="L5653" s="9" t="s">
        <v>216</v>
      </c>
      <c r="M5653" s="9" t="s">
        <v>1460</v>
      </c>
      <c r="N5653" s="9" t="s">
        <v>197</v>
      </c>
      <c r="O5653" s="9" t="s">
        <v>180</v>
      </c>
      <c r="P5653" s="9" t="s">
        <v>368</v>
      </c>
      <c r="Q5653" s="9" t="s">
        <v>273</v>
      </c>
      <c r="R5653" s="9">
        <v>0</v>
      </c>
      <c r="S5653" s="9">
        <v>20</v>
      </c>
      <c r="T5653" s="9" t="s">
        <v>464</v>
      </c>
      <c r="U5653" s="9" t="s">
        <v>242</v>
      </c>
      <c r="W5653" s="9">
        <v>3</v>
      </c>
      <c r="X5653" s="9">
        <f>INDEX(SLA_Policy!$D$2:$D$5,MATCH(F5653,SLA_Policy!$A$2:$A$5,0))</f>
        <v>72</v>
      </c>
      <c r="Y5653" s="9" t="str">
        <f>IF(E5653="Cancelled","Excluded",IF(D5653="",IF((SLA_Policy!$B$8-B5653)*24&gt;X5653,"Open - Breached","Open - On Track"),IF((D5653-B5653)*24&lt;=X5653,"Met","Breached")))</f>
        <v>Met</v>
      </c>
    </row>
    <row r="5654" spans="1:25" x14ac:dyDescent="0.25">
      <c r="A5654" s="9" t="s">
        <v>9386</v>
      </c>
      <c r="B5654" s="23">
        <v>46091.429166666698</v>
      </c>
      <c r="C5654" s="23">
        <v>46091.429861111101</v>
      </c>
      <c r="D5654" s="23">
        <v>46091.484722222202</v>
      </c>
      <c r="E5654" s="9" t="s">
        <v>212</v>
      </c>
      <c r="F5654" s="9" t="s">
        <v>188</v>
      </c>
      <c r="G5654" s="9" t="s">
        <v>213</v>
      </c>
      <c r="H5654" s="9" t="s">
        <v>165</v>
      </c>
      <c r="I5654" s="9" t="s">
        <v>567</v>
      </c>
      <c r="J5654" s="9" t="s">
        <v>9387</v>
      </c>
      <c r="K5654" s="9" t="s">
        <v>303</v>
      </c>
      <c r="L5654" s="9" t="s">
        <v>104</v>
      </c>
      <c r="M5654" s="9" t="s">
        <v>573</v>
      </c>
      <c r="N5654" s="9" t="s">
        <v>198</v>
      </c>
      <c r="O5654" s="9" t="s">
        <v>116</v>
      </c>
      <c r="P5654" s="9" t="s">
        <v>258</v>
      </c>
      <c r="Q5654" s="9" t="s">
        <v>219</v>
      </c>
      <c r="R5654" s="9">
        <v>0</v>
      </c>
      <c r="S5654" s="9">
        <v>39</v>
      </c>
      <c r="U5654" s="9" t="s">
        <v>266</v>
      </c>
      <c r="W5654" s="9">
        <v>4</v>
      </c>
      <c r="X5654" s="9">
        <f>INDEX(SLA_Policy!$D$2:$D$5,MATCH(F5654,SLA_Policy!$A$2:$A$5,0))</f>
        <v>72</v>
      </c>
      <c r="Y5654" s="9" t="str">
        <f>IF(E5654="Cancelled","Excluded",IF(D5654="",IF((SLA_Policy!$B$8-B5654)*24&gt;X5654,"Open - Breached","Open - On Track"),IF((D5654-B5654)*24&lt;=X5654,"Met","Breached")))</f>
        <v>Met</v>
      </c>
    </row>
    <row r="5655" spans="1:25" x14ac:dyDescent="0.25">
      <c r="A5655" s="9" t="s">
        <v>9388</v>
      </c>
      <c r="B5655" s="23">
        <v>46091.431944444397</v>
      </c>
      <c r="C5655" s="23">
        <v>46091.433333333298</v>
      </c>
      <c r="D5655" s="23">
        <v>46091.577777777798</v>
      </c>
      <c r="E5655" s="9" t="s">
        <v>212</v>
      </c>
      <c r="F5655" s="9" t="s">
        <v>187</v>
      </c>
      <c r="G5655" s="9" t="s">
        <v>213</v>
      </c>
      <c r="H5655" s="9" t="s">
        <v>88</v>
      </c>
      <c r="I5655" s="9" t="s">
        <v>92</v>
      </c>
      <c r="J5655" s="9" t="s">
        <v>9162</v>
      </c>
      <c r="K5655" s="9" t="s">
        <v>246</v>
      </c>
      <c r="L5655" s="9" t="s">
        <v>311</v>
      </c>
      <c r="M5655" s="9" t="s">
        <v>3219</v>
      </c>
      <c r="N5655" s="9" t="s">
        <v>199</v>
      </c>
      <c r="O5655" s="9" t="s">
        <v>178</v>
      </c>
      <c r="P5655" s="9" t="s">
        <v>272</v>
      </c>
      <c r="Q5655" s="9" t="s">
        <v>273</v>
      </c>
      <c r="R5655" s="9">
        <v>0</v>
      </c>
      <c r="S5655" s="9">
        <v>21</v>
      </c>
      <c r="T5655" s="9" t="s">
        <v>136</v>
      </c>
      <c r="U5655" s="9" t="s">
        <v>140</v>
      </c>
      <c r="V5655" s="9" t="s">
        <v>144</v>
      </c>
      <c r="X5655" s="9">
        <f>INDEX(SLA_Policy!$D$2:$D$5,MATCH(F5655,SLA_Policy!$A$2:$A$5,0))</f>
        <v>8</v>
      </c>
      <c r="Y5655" s="9" t="str">
        <f>IF(E5655="Cancelled","Excluded",IF(D5655="",IF((SLA_Policy!$B$8-B5655)*24&gt;X5655,"Open - Breached","Open - On Track"),IF((D5655-B5655)*24&lt;=X5655,"Met","Breached")))</f>
        <v>Met</v>
      </c>
    </row>
    <row r="5656" spans="1:25" x14ac:dyDescent="0.25">
      <c r="A5656" s="9" t="s">
        <v>9389</v>
      </c>
      <c r="B5656" s="23">
        <v>46091.440972222197</v>
      </c>
      <c r="C5656" s="23">
        <v>46091.441666666702</v>
      </c>
      <c r="D5656" s="23">
        <v>46091.538888888899</v>
      </c>
      <c r="E5656" s="9" t="s">
        <v>212</v>
      </c>
      <c r="F5656" s="9" t="s">
        <v>187</v>
      </c>
      <c r="G5656" s="9" t="s">
        <v>213</v>
      </c>
      <c r="H5656" s="9" t="s">
        <v>88</v>
      </c>
      <c r="I5656" s="9" t="s">
        <v>92</v>
      </c>
      <c r="J5656" s="9" t="s">
        <v>425</v>
      </c>
      <c r="K5656" s="9" t="s">
        <v>215</v>
      </c>
      <c r="L5656" s="9" t="s">
        <v>226</v>
      </c>
      <c r="M5656" s="9" t="s">
        <v>877</v>
      </c>
      <c r="N5656" s="9" t="s">
        <v>199</v>
      </c>
      <c r="O5656" s="9" t="s">
        <v>178</v>
      </c>
      <c r="P5656" s="9" t="s">
        <v>360</v>
      </c>
      <c r="Q5656" s="9" t="s">
        <v>273</v>
      </c>
      <c r="R5656" s="9">
        <v>0</v>
      </c>
      <c r="S5656" s="9">
        <v>14</v>
      </c>
      <c r="T5656" s="9" t="s">
        <v>220</v>
      </c>
      <c r="U5656" s="9" t="s">
        <v>661</v>
      </c>
      <c r="W5656" s="9">
        <v>5</v>
      </c>
      <c r="X5656" s="9">
        <f>INDEX(SLA_Policy!$D$2:$D$5,MATCH(F5656,SLA_Policy!$A$2:$A$5,0))</f>
        <v>8</v>
      </c>
      <c r="Y5656" s="9" t="str">
        <f>IF(E5656="Cancelled","Excluded",IF(D5656="",IF((SLA_Policy!$B$8-B5656)*24&gt;X5656,"Open - Breached","Open - On Track"),IF((D5656-B5656)*24&lt;=X5656,"Met","Breached")))</f>
        <v>Met</v>
      </c>
    </row>
    <row r="5657" spans="1:25" x14ac:dyDescent="0.25">
      <c r="A5657" s="9" t="s">
        <v>9390</v>
      </c>
      <c r="B5657" s="23">
        <v>46091.443055555603</v>
      </c>
      <c r="C5657" s="23">
        <v>46091.445138888899</v>
      </c>
      <c r="D5657" s="23">
        <v>46093.760416666701</v>
      </c>
      <c r="E5657" s="9" t="s">
        <v>212</v>
      </c>
      <c r="F5657" s="9" t="s">
        <v>189</v>
      </c>
      <c r="G5657" s="9" t="s">
        <v>236</v>
      </c>
      <c r="H5657" s="9" t="s">
        <v>162</v>
      </c>
      <c r="I5657" s="9" t="s">
        <v>280</v>
      </c>
      <c r="J5657" s="9" t="s">
        <v>1551</v>
      </c>
      <c r="K5657" s="9" t="s">
        <v>246</v>
      </c>
      <c r="L5657" s="9" t="s">
        <v>293</v>
      </c>
      <c r="M5657" s="9" t="s">
        <v>3343</v>
      </c>
      <c r="N5657" s="9" t="s">
        <v>198</v>
      </c>
      <c r="O5657" s="9" t="s">
        <v>179</v>
      </c>
      <c r="P5657" s="9" t="s">
        <v>284</v>
      </c>
      <c r="Q5657" s="9" t="s">
        <v>219</v>
      </c>
      <c r="R5657" s="9">
        <v>0</v>
      </c>
      <c r="S5657" s="9">
        <v>26</v>
      </c>
      <c r="U5657" s="9" t="s">
        <v>242</v>
      </c>
      <c r="X5657" s="9">
        <f>INDEX(SLA_Policy!$D$2:$D$5,MATCH(F5657,SLA_Policy!$A$2:$A$5,0))</f>
        <v>120</v>
      </c>
      <c r="Y5657" s="9" t="str">
        <f>IF(E5657="Cancelled","Excluded",IF(D5657="",IF((SLA_Policy!$B$8-B5657)*24&gt;X5657,"Open - Breached","Open - On Track"),IF((D5657-B5657)*24&lt;=X5657,"Met","Breached")))</f>
        <v>Met</v>
      </c>
    </row>
    <row r="5658" spans="1:25" x14ac:dyDescent="0.25">
      <c r="A5658" s="9" t="s">
        <v>9391</v>
      </c>
      <c r="B5658" s="23">
        <v>46091.447222222203</v>
      </c>
      <c r="C5658" s="23">
        <v>46091.466666666704</v>
      </c>
      <c r="D5658" s="23">
        <v>46091.561111111099</v>
      </c>
      <c r="E5658" s="9" t="s">
        <v>212</v>
      </c>
      <c r="F5658" s="9" t="s">
        <v>187</v>
      </c>
      <c r="G5658" s="9" t="s">
        <v>213</v>
      </c>
      <c r="H5658" s="9" t="s">
        <v>88</v>
      </c>
      <c r="I5658" s="9" t="s">
        <v>92</v>
      </c>
      <c r="J5658" s="9" t="s">
        <v>9164</v>
      </c>
      <c r="K5658" s="9" t="s">
        <v>215</v>
      </c>
      <c r="L5658" s="9" t="s">
        <v>226</v>
      </c>
      <c r="M5658" s="9" t="s">
        <v>1965</v>
      </c>
      <c r="N5658" s="9" t="s">
        <v>196</v>
      </c>
      <c r="O5658" s="9" t="s">
        <v>116</v>
      </c>
      <c r="P5658" s="9" t="s">
        <v>218</v>
      </c>
      <c r="Q5658" s="9" t="s">
        <v>219</v>
      </c>
      <c r="R5658" s="9">
        <v>0</v>
      </c>
      <c r="S5658" s="9">
        <v>39</v>
      </c>
      <c r="T5658" s="9" t="s">
        <v>136</v>
      </c>
      <c r="U5658" s="9" t="s">
        <v>140</v>
      </c>
      <c r="V5658" s="9" t="s">
        <v>144</v>
      </c>
      <c r="W5658" s="9">
        <v>3</v>
      </c>
      <c r="X5658" s="9">
        <f>INDEX(SLA_Policy!$D$2:$D$5,MATCH(F5658,SLA_Policy!$A$2:$A$5,0))</f>
        <v>8</v>
      </c>
      <c r="Y5658" s="9" t="str">
        <f>IF(E5658="Cancelled","Excluded",IF(D5658="",IF((SLA_Policy!$B$8-B5658)*24&gt;X5658,"Open - Breached","Open - On Track"),IF((D5658-B5658)*24&lt;=X5658,"Met","Breached")))</f>
        <v>Met</v>
      </c>
    </row>
    <row r="5659" spans="1:25" x14ac:dyDescent="0.25">
      <c r="A5659" s="9" t="s">
        <v>9392</v>
      </c>
      <c r="B5659" s="23">
        <v>46091.448611111096</v>
      </c>
      <c r="C5659" s="23">
        <v>46091.451388888898</v>
      </c>
      <c r="D5659" s="23">
        <v>46097.314583333296</v>
      </c>
      <c r="E5659" s="9" t="s">
        <v>212</v>
      </c>
      <c r="F5659" s="9" t="s">
        <v>188</v>
      </c>
      <c r="G5659" s="9" t="s">
        <v>213</v>
      </c>
      <c r="H5659" s="9" t="s">
        <v>88</v>
      </c>
      <c r="I5659" s="9" t="s">
        <v>92</v>
      </c>
      <c r="J5659" s="9" t="s">
        <v>9164</v>
      </c>
      <c r="K5659" s="9" t="s">
        <v>215</v>
      </c>
      <c r="L5659" s="9" t="s">
        <v>311</v>
      </c>
      <c r="M5659" s="9" t="s">
        <v>2899</v>
      </c>
      <c r="N5659" s="9" t="s">
        <v>199</v>
      </c>
      <c r="O5659" s="9" t="s">
        <v>178</v>
      </c>
      <c r="P5659" s="9" t="s">
        <v>272</v>
      </c>
      <c r="Q5659" s="9" t="s">
        <v>273</v>
      </c>
      <c r="R5659" s="9">
        <v>1</v>
      </c>
      <c r="S5659" s="9">
        <v>74</v>
      </c>
      <c r="T5659" s="9" t="s">
        <v>229</v>
      </c>
      <c r="U5659" s="9" t="s">
        <v>140</v>
      </c>
      <c r="V5659" s="9" t="s">
        <v>144</v>
      </c>
      <c r="X5659" s="9">
        <f>INDEX(SLA_Policy!$D$2:$D$5,MATCH(F5659,SLA_Policy!$A$2:$A$5,0))</f>
        <v>72</v>
      </c>
      <c r="Y5659" s="9" t="str">
        <f>IF(E5659="Cancelled","Excluded",IF(D5659="",IF((SLA_Policy!$B$8-B5659)*24&gt;X5659,"Open - Breached","Open - On Track"),IF((D5659-B5659)*24&lt;=X5659,"Met","Breached")))</f>
        <v>Breached</v>
      </c>
    </row>
    <row r="5660" spans="1:25" x14ac:dyDescent="0.25">
      <c r="A5660" s="9" t="s">
        <v>9393</v>
      </c>
      <c r="B5660" s="23">
        <v>46091.45</v>
      </c>
      <c r="C5660" s="23">
        <v>46091.4777777778</v>
      </c>
      <c r="D5660" s="23">
        <v>46092.355555555601</v>
      </c>
      <c r="E5660" s="9" t="s">
        <v>212</v>
      </c>
      <c r="F5660" s="9" t="s">
        <v>188</v>
      </c>
      <c r="G5660" s="9" t="s">
        <v>213</v>
      </c>
      <c r="H5660" s="9" t="s">
        <v>88</v>
      </c>
      <c r="I5660" s="9" t="s">
        <v>92</v>
      </c>
      <c r="J5660" s="9" t="s">
        <v>9192</v>
      </c>
      <c r="K5660" s="9" t="s">
        <v>215</v>
      </c>
      <c r="L5660" s="9" t="s">
        <v>351</v>
      </c>
      <c r="M5660" s="9" t="s">
        <v>5212</v>
      </c>
      <c r="N5660" s="9" t="s">
        <v>198</v>
      </c>
      <c r="O5660" s="9" t="s">
        <v>178</v>
      </c>
      <c r="P5660" s="9" t="s">
        <v>414</v>
      </c>
      <c r="Q5660" s="9" t="s">
        <v>219</v>
      </c>
      <c r="R5660" s="9">
        <v>0</v>
      </c>
      <c r="S5660" s="9">
        <v>29</v>
      </c>
      <c r="T5660" s="9" t="s">
        <v>322</v>
      </c>
      <c r="U5660" s="9" t="s">
        <v>140</v>
      </c>
      <c r="V5660" s="9" t="s">
        <v>144</v>
      </c>
      <c r="X5660" s="9">
        <f>INDEX(SLA_Policy!$D$2:$D$5,MATCH(F5660,SLA_Policy!$A$2:$A$5,0))</f>
        <v>72</v>
      </c>
      <c r="Y5660" s="9" t="str">
        <f>IF(E5660="Cancelled","Excluded",IF(D5660="",IF((SLA_Policy!$B$8-B5660)*24&gt;X5660,"Open - Breached","Open - On Track"),IF((D5660-B5660)*24&lt;=X5660,"Met","Breached")))</f>
        <v>Met</v>
      </c>
    </row>
    <row r="5661" spans="1:25" x14ac:dyDescent="0.25">
      <c r="A5661" s="9" t="s">
        <v>9394</v>
      </c>
      <c r="B5661" s="23">
        <v>46091.457638888904</v>
      </c>
      <c r="C5661" s="23">
        <v>46091.46875</v>
      </c>
      <c r="D5661" s="23">
        <v>46091.527083333298</v>
      </c>
      <c r="E5661" s="9" t="s">
        <v>212</v>
      </c>
      <c r="F5661" s="9" t="s">
        <v>188</v>
      </c>
      <c r="G5661" s="9" t="s">
        <v>213</v>
      </c>
      <c r="H5661" s="9" t="s">
        <v>161</v>
      </c>
      <c r="I5661" s="9" t="s">
        <v>389</v>
      </c>
      <c r="J5661" s="9" t="s">
        <v>786</v>
      </c>
      <c r="K5661" s="9" t="s">
        <v>246</v>
      </c>
      <c r="L5661" s="9" t="s">
        <v>282</v>
      </c>
      <c r="M5661" s="9" t="s">
        <v>606</v>
      </c>
      <c r="N5661" s="9" t="s">
        <v>196</v>
      </c>
      <c r="O5661" s="9" t="s">
        <v>116</v>
      </c>
      <c r="P5661" s="9" t="s">
        <v>551</v>
      </c>
      <c r="Q5661" s="9" t="s">
        <v>219</v>
      </c>
      <c r="R5661" s="9">
        <v>1</v>
      </c>
      <c r="S5661" s="9">
        <v>10</v>
      </c>
      <c r="U5661" s="9" t="s">
        <v>290</v>
      </c>
      <c r="X5661" s="9">
        <f>INDEX(SLA_Policy!$D$2:$D$5,MATCH(F5661,SLA_Policy!$A$2:$A$5,0))</f>
        <v>72</v>
      </c>
      <c r="Y5661" s="9" t="str">
        <f>IF(E5661="Cancelled","Excluded",IF(D5661="",IF((SLA_Policy!$B$8-B5661)*24&gt;X5661,"Open - Breached","Open - On Track"),IF((D5661-B5661)*24&lt;=X5661,"Met","Breached")))</f>
        <v>Met</v>
      </c>
    </row>
    <row r="5662" spans="1:25" x14ac:dyDescent="0.25">
      <c r="A5662" s="9" t="s">
        <v>9395</v>
      </c>
      <c r="B5662" s="23">
        <v>46091.458333333299</v>
      </c>
      <c r="C5662" s="23">
        <v>46091.460416666698</v>
      </c>
      <c r="D5662" s="23">
        <v>46091.536805555603</v>
      </c>
      <c r="E5662" s="9" t="s">
        <v>212</v>
      </c>
      <c r="F5662" s="9" t="s">
        <v>187</v>
      </c>
      <c r="G5662" s="9" t="s">
        <v>213</v>
      </c>
      <c r="H5662" s="9" t="s">
        <v>88</v>
      </c>
      <c r="I5662" s="9" t="s">
        <v>92</v>
      </c>
      <c r="J5662" s="9" t="s">
        <v>9181</v>
      </c>
      <c r="K5662" s="9" t="s">
        <v>262</v>
      </c>
      <c r="L5662" s="9" t="s">
        <v>270</v>
      </c>
      <c r="M5662" s="9" t="s">
        <v>271</v>
      </c>
      <c r="N5662" s="9" t="s">
        <v>198</v>
      </c>
      <c r="O5662" s="9" t="s">
        <v>178</v>
      </c>
      <c r="P5662" s="9" t="s">
        <v>272</v>
      </c>
      <c r="Q5662" s="9" t="s">
        <v>273</v>
      </c>
      <c r="R5662" s="9">
        <v>0</v>
      </c>
      <c r="S5662" s="9">
        <v>31</v>
      </c>
      <c r="T5662" s="9" t="s">
        <v>136</v>
      </c>
      <c r="U5662" s="9" t="s">
        <v>140</v>
      </c>
      <c r="V5662" s="9" t="s">
        <v>144</v>
      </c>
      <c r="X5662" s="9">
        <f>INDEX(SLA_Policy!$D$2:$D$5,MATCH(F5662,SLA_Policy!$A$2:$A$5,0))</f>
        <v>8</v>
      </c>
      <c r="Y5662" s="9" t="str">
        <f>IF(E5662="Cancelled","Excluded",IF(D5662="",IF((SLA_Policy!$B$8-B5662)*24&gt;X5662,"Open - Breached","Open - On Track"),IF((D5662-B5662)*24&lt;=X5662,"Met","Breached")))</f>
        <v>Met</v>
      </c>
    </row>
    <row r="5663" spans="1:25" x14ac:dyDescent="0.25">
      <c r="A5663" s="9" t="s">
        <v>9396</v>
      </c>
      <c r="B5663" s="23">
        <v>46091.458333333299</v>
      </c>
      <c r="C5663" s="23">
        <v>46091.461111111101</v>
      </c>
      <c r="D5663" s="23">
        <v>46092.407638888901</v>
      </c>
      <c r="E5663" s="9" t="s">
        <v>212</v>
      </c>
      <c r="F5663" s="9" t="s">
        <v>188</v>
      </c>
      <c r="G5663" s="9" t="s">
        <v>213</v>
      </c>
      <c r="H5663" s="9" t="s">
        <v>88</v>
      </c>
      <c r="I5663" s="9" t="s">
        <v>92</v>
      </c>
      <c r="J5663" s="9" t="s">
        <v>9164</v>
      </c>
      <c r="K5663" s="9" t="s">
        <v>246</v>
      </c>
      <c r="L5663" s="9" t="s">
        <v>216</v>
      </c>
      <c r="M5663" s="9" t="s">
        <v>9397</v>
      </c>
      <c r="N5663" s="9" t="s">
        <v>198</v>
      </c>
      <c r="O5663" s="9" t="s">
        <v>178</v>
      </c>
      <c r="P5663" s="9" t="s">
        <v>414</v>
      </c>
      <c r="Q5663" s="9" t="s">
        <v>273</v>
      </c>
      <c r="R5663" s="9">
        <v>0</v>
      </c>
      <c r="S5663" s="9">
        <v>21</v>
      </c>
      <c r="T5663" s="9" t="s">
        <v>136</v>
      </c>
      <c r="U5663" s="9" t="s">
        <v>140</v>
      </c>
      <c r="V5663" s="9" t="s">
        <v>144</v>
      </c>
      <c r="W5663" s="9">
        <v>4</v>
      </c>
      <c r="X5663" s="9">
        <f>INDEX(SLA_Policy!$D$2:$D$5,MATCH(F5663,SLA_Policy!$A$2:$A$5,0))</f>
        <v>72</v>
      </c>
      <c r="Y5663" s="9" t="str">
        <f>IF(E5663="Cancelled","Excluded",IF(D5663="",IF((SLA_Policy!$B$8-B5663)*24&gt;X5663,"Open - Breached","Open - On Track"),IF((D5663-B5663)*24&lt;=X5663,"Met","Breached")))</f>
        <v>Met</v>
      </c>
    </row>
    <row r="5664" spans="1:25" x14ac:dyDescent="0.25">
      <c r="A5664" s="9" t="s">
        <v>9398</v>
      </c>
      <c r="B5664" s="23">
        <v>46091.467361111099</v>
      </c>
      <c r="C5664" s="23">
        <v>46091.469444444498</v>
      </c>
      <c r="D5664" s="23">
        <v>46092.333333333299</v>
      </c>
      <c r="E5664" s="9" t="s">
        <v>212</v>
      </c>
      <c r="F5664" s="9" t="s">
        <v>188</v>
      </c>
      <c r="G5664" s="9" t="s">
        <v>213</v>
      </c>
      <c r="H5664" s="9" t="s">
        <v>88</v>
      </c>
      <c r="I5664" s="9" t="s">
        <v>92</v>
      </c>
      <c r="J5664" s="9" t="s">
        <v>9162</v>
      </c>
      <c r="K5664" s="9" t="s">
        <v>303</v>
      </c>
      <c r="L5664" s="9" t="s">
        <v>282</v>
      </c>
      <c r="M5664" s="9" t="s">
        <v>1481</v>
      </c>
      <c r="N5664" s="9" t="s">
        <v>198</v>
      </c>
      <c r="O5664" s="9" t="s">
        <v>178</v>
      </c>
      <c r="P5664" s="9" t="s">
        <v>360</v>
      </c>
      <c r="Q5664" s="9" t="s">
        <v>273</v>
      </c>
      <c r="R5664" s="9">
        <v>0</v>
      </c>
      <c r="S5664" s="9">
        <v>28</v>
      </c>
      <c r="T5664" s="9" t="s">
        <v>136</v>
      </c>
      <c r="U5664" s="9" t="s">
        <v>140</v>
      </c>
      <c r="V5664" s="9" t="s">
        <v>144</v>
      </c>
      <c r="W5664" s="9">
        <v>5</v>
      </c>
      <c r="X5664" s="9">
        <f>INDEX(SLA_Policy!$D$2:$D$5,MATCH(F5664,SLA_Policy!$A$2:$A$5,0))</f>
        <v>72</v>
      </c>
      <c r="Y5664" s="9" t="str">
        <f>IF(E5664="Cancelled","Excluded",IF(D5664="",IF((SLA_Policy!$B$8-B5664)*24&gt;X5664,"Open - Breached","Open - On Track"),IF((D5664-B5664)*24&lt;=X5664,"Met","Breached")))</f>
        <v>Met</v>
      </c>
    </row>
    <row r="5665" spans="1:25" x14ac:dyDescent="0.25">
      <c r="A5665" s="9" t="s">
        <v>9399</v>
      </c>
      <c r="B5665" s="23">
        <v>46091.467361111099</v>
      </c>
      <c r="C5665" s="23">
        <v>46091.46875</v>
      </c>
      <c r="E5665" s="9" t="s">
        <v>649</v>
      </c>
      <c r="F5665" s="9" t="s">
        <v>188</v>
      </c>
      <c r="G5665" s="9" t="s">
        <v>213</v>
      </c>
      <c r="H5665" s="9" t="s">
        <v>88</v>
      </c>
      <c r="I5665" s="9" t="s">
        <v>92</v>
      </c>
      <c r="J5665" s="9" t="s">
        <v>9160</v>
      </c>
      <c r="K5665" s="9" t="s">
        <v>215</v>
      </c>
      <c r="L5665" s="9" t="s">
        <v>371</v>
      </c>
      <c r="M5665" s="9" t="s">
        <v>2366</v>
      </c>
      <c r="N5665" s="9" t="s">
        <v>198</v>
      </c>
      <c r="O5665" s="9" t="s">
        <v>178</v>
      </c>
      <c r="P5665" s="9" t="s">
        <v>272</v>
      </c>
      <c r="Q5665" s="9" t="s">
        <v>219</v>
      </c>
      <c r="R5665" s="9">
        <v>0</v>
      </c>
      <c r="S5665" s="9">
        <v>5</v>
      </c>
      <c r="T5665" s="9" t="s">
        <v>136</v>
      </c>
      <c r="V5665" s="9" t="s">
        <v>144</v>
      </c>
      <c r="X5665" s="9">
        <f>INDEX(SLA_Policy!$D$2:$D$5,MATCH(F5665,SLA_Policy!$A$2:$A$5,0))</f>
        <v>72</v>
      </c>
      <c r="Y5665" s="9" t="str">
        <f>IF(E5665="Cancelled","Excluded",IF(D5665="",IF((SLA_Policy!$B$8-B5665)*24&gt;X5665,"Open - Breached","Open - On Track"),IF((D5665-B5665)*24&lt;=X5665,"Met","Breached")))</f>
        <v>Excluded</v>
      </c>
    </row>
    <row r="5666" spans="1:25" x14ac:dyDescent="0.25">
      <c r="A5666" s="9" t="s">
        <v>9400</v>
      </c>
      <c r="B5666" s="23">
        <v>46091.469444444498</v>
      </c>
      <c r="C5666" s="23">
        <v>46091.482638888898</v>
      </c>
      <c r="D5666" s="23">
        <v>46092.379861111098</v>
      </c>
      <c r="E5666" s="9" t="s">
        <v>212</v>
      </c>
      <c r="F5666" s="9" t="s">
        <v>189</v>
      </c>
      <c r="G5666" s="9" t="s">
        <v>213</v>
      </c>
      <c r="H5666" s="9" t="s">
        <v>166</v>
      </c>
      <c r="I5666" s="9" t="s">
        <v>286</v>
      </c>
      <c r="J5666" s="9" t="s">
        <v>666</v>
      </c>
      <c r="K5666" s="9" t="s">
        <v>246</v>
      </c>
      <c r="L5666" s="9" t="s">
        <v>216</v>
      </c>
      <c r="M5666" s="9" t="s">
        <v>448</v>
      </c>
      <c r="N5666" s="9" t="s">
        <v>199</v>
      </c>
      <c r="O5666" s="9" t="s">
        <v>181</v>
      </c>
      <c r="P5666" s="9" t="s">
        <v>449</v>
      </c>
      <c r="Q5666" s="9" t="s">
        <v>273</v>
      </c>
      <c r="R5666" s="9">
        <v>0</v>
      </c>
      <c r="S5666" s="9">
        <v>7</v>
      </c>
      <c r="U5666" s="9" t="s">
        <v>290</v>
      </c>
      <c r="W5666" s="9">
        <v>5</v>
      </c>
      <c r="X5666" s="9">
        <f>INDEX(SLA_Policy!$D$2:$D$5,MATCH(F5666,SLA_Policy!$A$2:$A$5,0))</f>
        <v>120</v>
      </c>
      <c r="Y5666" s="9" t="str">
        <f>IF(E5666="Cancelled","Excluded",IF(D5666="",IF((SLA_Policy!$B$8-B5666)*24&gt;X5666,"Open - Breached","Open - On Track"),IF((D5666-B5666)*24&lt;=X5666,"Met","Breached")))</f>
        <v>Met</v>
      </c>
    </row>
    <row r="5667" spans="1:25" x14ac:dyDescent="0.25">
      <c r="A5667" s="9" t="s">
        <v>9401</v>
      </c>
      <c r="B5667" s="23">
        <v>46091.469444444498</v>
      </c>
      <c r="C5667" s="23">
        <v>46091.472916666702</v>
      </c>
      <c r="D5667" s="23">
        <v>46091.497916666704</v>
      </c>
      <c r="E5667" s="9" t="s">
        <v>212</v>
      </c>
      <c r="F5667" s="9" t="s">
        <v>187</v>
      </c>
      <c r="G5667" s="9" t="s">
        <v>213</v>
      </c>
      <c r="H5667" s="9" t="s">
        <v>88</v>
      </c>
      <c r="I5667" s="9" t="s">
        <v>92</v>
      </c>
      <c r="J5667" s="9" t="s">
        <v>9181</v>
      </c>
      <c r="K5667" s="9" t="s">
        <v>225</v>
      </c>
      <c r="L5667" s="9" t="s">
        <v>216</v>
      </c>
      <c r="M5667" s="9" t="s">
        <v>9402</v>
      </c>
      <c r="N5667" s="9" t="s">
        <v>199</v>
      </c>
      <c r="O5667" s="9" t="s">
        <v>178</v>
      </c>
      <c r="P5667" s="9" t="s">
        <v>414</v>
      </c>
      <c r="Q5667" s="9" t="s">
        <v>273</v>
      </c>
      <c r="R5667" s="9">
        <v>0</v>
      </c>
      <c r="S5667" s="9">
        <v>25</v>
      </c>
      <c r="T5667" s="9" t="s">
        <v>136</v>
      </c>
      <c r="U5667" s="9" t="s">
        <v>140</v>
      </c>
      <c r="V5667" s="9" t="s">
        <v>144</v>
      </c>
      <c r="X5667" s="9">
        <f>INDEX(SLA_Policy!$D$2:$D$5,MATCH(F5667,SLA_Policy!$A$2:$A$5,0))</f>
        <v>8</v>
      </c>
      <c r="Y5667" s="9" t="str">
        <f>IF(E5667="Cancelled","Excluded",IF(D5667="",IF((SLA_Policy!$B$8-B5667)*24&gt;X5667,"Open - Breached","Open - On Track"),IF((D5667-B5667)*24&lt;=X5667,"Met","Breached")))</f>
        <v>Met</v>
      </c>
    </row>
    <row r="5668" spans="1:25" x14ac:dyDescent="0.25">
      <c r="A5668" s="9" t="s">
        <v>9403</v>
      </c>
      <c r="B5668" s="23">
        <v>46091.474305555603</v>
      </c>
      <c r="C5668" s="23">
        <v>46091.478472222203</v>
      </c>
      <c r="D5668" s="23">
        <v>46091.698611111096</v>
      </c>
      <c r="E5668" s="9" t="s">
        <v>212</v>
      </c>
      <c r="F5668" s="9" t="s">
        <v>189</v>
      </c>
      <c r="G5668" s="9" t="s">
        <v>213</v>
      </c>
      <c r="H5668" s="9" t="s">
        <v>88</v>
      </c>
      <c r="I5668" s="9" t="s">
        <v>92</v>
      </c>
      <c r="J5668" s="9" t="s">
        <v>9171</v>
      </c>
      <c r="K5668" s="9" t="s">
        <v>303</v>
      </c>
      <c r="L5668" s="9" t="s">
        <v>216</v>
      </c>
      <c r="M5668" s="9" t="s">
        <v>1097</v>
      </c>
      <c r="N5668" s="9" t="s">
        <v>198</v>
      </c>
      <c r="O5668" s="9" t="s">
        <v>178</v>
      </c>
      <c r="P5668" s="9" t="s">
        <v>360</v>
      </c>
      <c r="Q5668" s="9" t="s">
        <v>219</v>
      </c>
      <c r="R5668" s="9">
        <v>0</v>
      </c>
      <c r="S5668" s="9">
        <v>45</v>
      </c>
      <c r="T5668" s="9" t="s">
        <v>136</v>
      </c>
      <c r="U5668" s="9" t="s">
        <v>140</v>
      </c>
      <c r="V5668" s="9" t="s">
        <v>144</v>
      </c>
      <c r="X5668" s="9">
        <f>INDEX(SLA_Policy!$D$2:$D$5,MATCH(F5668,SLA_Policy!$A$2:$A$5,0))</f>
        <v>120</v>
      </c>
      <c r="Y5668" s="9" t="str">
        <f>IF(E5668="Cancelled","Excluded",IF(D5668="",IF((SLA_Policy!$B$8-B5668)*24&gt;X5668,"Open - Breached","Open - On Track"),IF((D5668-B5668)*24&lt;=X5668,"Met","Breached")))</f>
        <v>Met</v>
      </c>
    </row>
    <row r="5669" spans="1:25" x14ac:dyDescent="0.25">
      <c r="A5669" s="9" t="s">
        <v>9404</v>
      </c>
      <c r="B5669" s="23">
        <v>46091.484027777798</v>
      </c>
      <c r="C5669" s="23">
        <v>46091.504861111098</v>
      </c>
      <c r="D5669" s="23">
        <v>46092.472222222197</v>
      </c>
      <c r="E5669" s="9" t="s">
        <v>212</v>
      </c>
      <c r="F5669" s="9" t="s">
        <v>188</v>
      </c>
      <c r="G5669" s="9" t="s">
        <v>236</v>
      </c>
      <c r="H5669" s="9" t="s">
        <v>167</v>
      </c>
      <c r="I5669" s="9" t="s">
        <v>255</v>
      </c>
      <c r="J5669" s="9" t="s">
        <v>1875</v>
      </c>
      <c r="K5669" s="9" t="s">
        <v>246</v>
      </c>
      <c r="L5669" s="9" t="s">
        <v>104</v>
      </c>
      <c r="M5669" s="9" t="s">
        <v>8739</v>
      </c>
      <c r="N5669" s="9" t="s">
        <v>196</v>
      </c>
      <c r="O5669" s="9" t="s">
        <v>116</v>
      </c>
      <c r="P5669" s="9" t="s">
        <v>258</v>
      </c>
      <c r="Q5669" s="9" t="s">
        <v>219</v>
      </c>
      <c r="R5669" s="9">
        <v>0</v>
      </c>
      <c r="S5669" s="9">
        <v>47</v>
      </c>
      <c r="U5669" s="9" t="s">
        <v>242</v>
      </c>
      <c r="X5669" s="9">
        <f>INDEX(SLA_Policy!$D$2:$D$5,MATCH(F5669,SLA_Policy!$A$2:$A$5,0))</f>
        <v>72</v>
      </c>
      <c r="Y5669" s="9" t="str">
        <f>IF(E5669="Cancelled","Excluded",IF(D5669="",IF((SLA_Policy!$B$8-B5669)*24&gt;X5669,"Open - Breached","Open - On Track"),IF((D5669-B5669)*24&lt;=X5669,"Met","Breached")))</f>
        <v>Met</v>
      </c>
    </row>
    <row r="5670" spans="1:25" x14ac:dyDescent="0.25">
      <c r="A5670" s="9" t="s">
        <v>9405</v>
      </c>
      <c r="B5670" s="23">
        <v>46091.487500000003</v>
      </c>
      <c r="C5670" s="23">
        <v>46091.6875</v>
      </c>
      <c r="D5670" s="23">
        <v>46093.6159722222</v>
      </c>
      <c r="E5670" s="9" t="s">
        <v>212</v>
      </c>
      <c r="F5670" s="9" t="s">
        <v>189</v>
      </c>
      <c r="G5670" s="9" t="s">
        <v>236</v>
      </c>
      <c r="H5670" s="9" t="s">
        <v>167</v>
      </c>
      <c r="I5670" s="9" t="s">
        <v>255</v>
      </c>
      <c r="J5670" s="9" t="s">
        <v>1018</v>
      </c>
      <c r="K5670" s="9" t="s">
        <v>246</v>
      </c>
      <c r="L5670" s="9" t="s">
        <v>270</v>
      </c>
      <c r="M5670" s="9" t="s">
        <v>1927</v>
      </c>
      <c r="N5670" s="9" t="s">
        <v>197</v>
      </c>
      <c r="O5670" s="9" t="s">
        <v>116</v>
      </c>
      <c r="P5670" s="9" t="s">
        <v>525</v>
      </c>
      <c r="Q5670" s="9" t="s">
        <v>219</v>
      </c>
      <c r="R5670" s="9">
        <v>1</v>
      </c>
      <c r="S5670" s="9">
        <v>44</v>
      </c>
      <c r="U5670" s="9" t="s">
        <v>242</v>
      </c>
      <c r="X5670" s="9">
        <f>INDEX(SLA_Policy!$D$2:$D$5,MATCH(F5670,SLA_Policy!$A$2:$A$5,0))</f>
        <v>120</v>
      </c>
      <c r="Y5670" s="9" t="str">
        <f>IF(E5670="Cancelled","Excluded",IF(D5670="",IF((SLA_Policy!$B$8-B5670)*24&gt;X5670,"Open - Breached","Open - On Track"),IF((D5670-B5670)*24&lt;=X5670,"Met","Breached")))</f>
        <v>Met</v>
      </c>
    </row>
    <row r="5671" spans="1:25" x14ac:dyDescent="0.25">
      <c r="A5671" s="9" t="s">
        <v>9406</v>
      </c>
      <c r="B5671" s="23">
        <v>46091.488194444399</v>
      </c>
      <c r="C5671" s="23">
        <v>46091.490277777797</v>
      </c>
      <c r="D5671" s="23">
        <v>46092.415972222203</v>
      </c>
      <c r="E5671" s="9" t="s">
        <v>212</v>
      </c>
      <c r="F5671" s="9" t="s">
        <v>188</v>
      </c>
      <c r="G5671" s="9" t="s">
        <v>213</v>
      </c>
      <c r="H5671" s="9" t="s">
        <v>88</v>
      </c>
      <c r="I5671" s="9" t="s">
        <v>92</v>
      </c>
      <c r="J5671" s="9" t="s">
        <v>9164</v>
      </c>
      <c r="K5671" s="9" t="s">
        <v>215</v>
      </c>
      <c r="L5671" s="9" t="s">
        <v>216</v>
      </c>
      <c r="M5671" s="9" t="s">
        <v>1044</v>
      </c>
      <c r="N5671" s="9" t="s">
        <v>198</v>
      </c>
      <c r="O5671" s="9" t="s">
        <v>178</v>
      </c>
      <c r="P5671" s="9" t="s">
        <v>272</v>
      </c>
      <c r="Q5671" s="9" t="s">
        <v>219</v>
      </c>
      <c r="R5671" s="9">
        <v>1</v>
      </c>
      <c r="S5671" s="9">
        <v>62</v>
      </c>
      <c r="T5671" s="9" t="s">
        <v>136</v>
      </c>
      <c r="U5671" s="9" t="s">
        <v>140</v>
      </c>
      <c r="V5671" s="9" t="s">
        <v>144</v>
      </c>
      <c r="W5671" s="9">
        <v>3</v>
      </c>
      <c r="X5671" s="9">
        <f>INDEX(SLA_Policy!$D$2:$D$5,MATCH(F5671,SLA_Policy!$A$2:$A$5,0))</f>
        <v>72</v>
      </c>
      <c r="Y5671" s="9" t="str">
        <f>IF(E5671="Cancelled","Excluded",IF(D5671="",IF((SLA_Policy!$B$8-B5671)*24&gt;X5671,"Open - Breached","Open - On Track"),IF((D5671-B5671)*24&lt;=X5671,"Met","Breached")))</f>
        <v>Met</v>
      </c>
    </row>
    <row r="5672" spans="1:25" x14ac:dyDescent="0.25">
      <c r="A5672" s="9" t="s">
        <v>9407</v>
      </c>
      <c r="B5672" s="23">
        <v>46091.488888888904</v>
      </c>
      <c r="C5672" s="23">
        <v>46091.496527777803</v>
      </c>
      <c r="D5672" s="23">
        <v>46092.319444444503</v>
      </c>
      <c r="E5672" s="9" t="s">
        <v>212</v>
      </c>
      <c r="F5672" s="9" t="s">
        <v>188</v>
      </c>
      <c r="G5672" s="9" t="s">
        <v>213</v>
      </c>
      <c r="H5672" s="9" t="s">
        <v>163</v>
      </c>
      <c r="I5672" s="9" t="s">
        <v>405</v>
      </c>
      <c r="J5672" s="9" t="s">
        <v>3630</v>
      </c>
      <c r="K5672" s="9" t="s">
        <v>246</v>
      </c>
      <c r="L5672" s="9" t="s">
        <v>311</v>
      </c>
      <c r="M5672" s="9" t="s">
        <v>2435</v>
      </c>
      <c r="N5672" s="9" t="s">
        <v>198</v>
      </c>
      <c r="O5672" s="9" t="s">
        <v>176</v>
      </c>
      <c r="P5672" s="9" t="s">
        <v>1159</v>
      </c>
      <c r="Q5672" s="9" t="s">
        <v>219</v>
      </c>
      <c r="R5672" s="9">
        <v>0</v>
      </c>
      <c r="S5672" s="9">
        <v>9</v>
      </c>
      <c r="U5672" s="9" t="s">
        <v>230</v>
      </c>
      <c r="X5672" s="9">
        <f>INDEX(SLA_Policy!$D$2:$D$5,MATCH(F5672,SLA_Policy!$A$2:$A$5,0))</f>
        <v>72</v>
      </c>
      <c r="Y5672" s="9" t="str">
        <f>IF(E5672="Cancelled","Excluded",IF(D5672="",IF((SLA_Policy!$B$8-B5672)*24&gt;X5672,"Open - Breached","Open - On Track"),IF((D5672-B5672)*24&lt;=X5672,"Met","Breached")))</f>
        <v>Met</v>
      </c>
    </row>
    <row r="5673" spans="1:25" x14ac:dyDescent="0.25">
      <c r="A5673" s="9" t="s">
        <v>9408</v>
      </c>
      <c r="B5673" s="23">
        <v>46091.494444444397</v>
      </c>
      <c r="C5673" s="23">
        <v>46091.506249999999</v>
      </c>
      <c r="D5673" s="23">
        <v>46091.524305555598</v>
      </c>
      <c r="E5673" s="9" t="s">
        <v>212</v>
      </c>
      <c r="F5673" s="9" t="s">
        <v>188</v>
      </c>
      <c r="G5673" s="9" t="s">
        <v>213</v>
      </c>
      <c r="H5673" s="9" t="s">
        <v>161</v>
      </c>
      <c r="I5673" s="9" t="s">
        <v>389</v>
      </c>
      <c r="J5673" s="9" t="s">
        <v>940</v>
      </c>
      <c r="K5673" s="9" t="s">
        <v>262</v>
      </c>
      <c r="L5673" s="9" t="s">
        <v>282</v>
      </c>
      <c r="M5673" s="9" t="s">
        <v>3106</v>
      </c>
      <c r="N5673" s="9" t="s">
        <v>198</v>
      </c>
      <c r="O5673" s="9" t="s">
        <v>116</v>
      </c>
      <c r="P5673" s="9" t="s">
        <v>590</v>
      </c>
      <c r="Q5673" s="9" t="s">
        <v>219</v>
      </c>
      <c r="R5673" s="9">
        <v>0</v>
      </c>
      <c r="S5673" s="9">
        <v>7</v>
      </c>
      <c r="U5673" s="9" t="s">
        <v>221</v>
      </c>
      <c r="W5673" s="9">
        <v>4</v>
      </c>
      <c r="X5673" s="9">
        <f>INDEX(SLA_Policy!$D$2:$D$5,MATCH(F5673,SLA_Policy!$A$2:$A$5,0))</f>
        <v>72</v>
      </c>
      <c r="Y5673" s="9" t="str">
        <f>IF(E5673="Cancelled","Excluded",IF(D5673="",IF((SLA_Policy!$B$8-B5673)*24&gt;X5673,"Open - Breached","Open - On Track"),IF((D5673-B5673)*24&lt;=X5673,"Met","Breached")))</f>
        <v>Met</v>
      </c>
    </row>
    <row r="5674" spans="1:25" x14ac:dyDescent="0.25">
      <c r="A5674" s="9" t="s">
        <v>9409</v>
      </c>
      <c r="B5674" s="23">
        <v>46091.497916666704</v>
      </c>
      <c r="C5674" s="23">
        <v>46091.5402777778</v>
      </c>
      <c r="D5674" s="23">
        <v>46092.386111111096</v>
      </c>
      <c r="E5674" s="9" t="s">
        <v>212</v>
      </c>
      <c r="F5674" s="9" t="s">
        <v>189</v>
      </c>
      <c r="G5674" s="9" t="s">
        <v>213</v>
      </c>
      <c r="H5674" s="9" t="s">
        <v>88</v>
      </c>
      <c r="I5674" s="9" t="s">
        <v>92</v>
      </c>
      <c r="J5674" s="9" t="s">
        <v>9162</v>
      </c>
      <c r="K5674" s="9" t="s">
        <v>303</v>
      </c>
      <c r="L5674" s="9" t="s">
        <v>104</v>
      </c>
      <c r="M5674" s="9" t="s">
        <v>1681</v>
      </c>
      <c r="N5674" s="9" t="s">
        <v>196</v>
      </c>
      <c r="O5674" s="9" t="s">
        <v>178</v>
      </c>
      <c r="P5674" s="9" t="s">
        <v>360</v>
      </c>
      <c r="Q5674" s="9" t="s">
        <v>219</v>
      </c>
      <c r="R5674" s="9">
        <v>0</v>
      </c>
      <c r="S5674" s="9">
        <v>35</v>
      </c>
      <c r="T5674" s="9" t="s">
        <v>136</v>
      </c>
      <c r="U5674" s="9" t="s">
        <v>140</v>
      </c>
      <c r="V5674" s="9" t="s">
        <v>144</v>
      </c>
      <c r="W5674" s="9">
        <v>4</v>
      </c>
      <c r="X5674" s="9">
        <f>INDEX(SLA_Policy!$D$2:$D$5,MATCH(F5674,SLA_Policy!$A$2:$A$5,0))</f>
        <v>120</v>
      </c>
      <c r="Y5674" s="9" t="str">
        <f>IF(E5674="Cancelled","Excluded",IF(D5674="",IF((SLA_Policy!$B$8-B5674)*24&gt;X5674,"Open - Breached","Open - On Track"),IF((D5674-B5674)*24&lt;=X5674,"Met","Breached")))</f>
        <v>Met</v>
      </c>
    </row>
    <row r="5675" spans="1:25" x14ac:dyDescent="0.25">
      <c r="A5675" s="9" t="s">
        <v>9410</v>
      </c>
      <c r="B5675" s="23">
        <v>46091.5</v>
      </c>
      <c r="C5675" s="23">
        <v>46091.567361111098</v>
      </c>
      <c r="D5675" s="23">
        <v>46091.652777777803</v>
      </c>
      <c r="E5675" s="9" t="s">
        <v>212</v>
      </c>
      <c r="F5675" s="9" t="s">
        <v>188</v>
      </c>
      <c r="G5675" s="9" t="s">
        <v>213</v>
      </c>
      <c r="H5675" s="9" t="s">
        <v>88</v>
      </c>
      <c r="I5675" s="9" t="s">
        <v>92</v>
      </c>
      <c r="J5675" s="9" t="s">
        <v>9167</v>
      </c>
      <c r="K5675" s="9" t="s">
        <v>215</v>
      </c>
      <c r="L5675" s="9" t="s">
        <v>226</v>
      </c>
      <c r="M5675" s="9" t="s">
        <v>2472</v>
      </c>
      <c r="N5675" s="9" t="s">
        <v>196</v>
      </c>
      <c r="O5675" s="9" t="s">
        <v>178</v>
      </c>
      <c r="P5675" s="9" t="s">
        <v>414</v>
      </c>
      <c r="Q5675" s="9" t="s">
        <v>219</v>
      </c>
      <c r="R5675" s="9">
        <v>0</v>
      </c>
      <c r="S5675" s="9">
        <v>17</v>
      </c>
      <c r="T5675" s="9" t="s">
        <v>136</v>
      </c>
      <c r="U5675" s="9" t="s">
        <v>140</v>
      </c>
      <c r="V5675" s="9" t="s">
        <v>144</v>
      </c>
      <c r="X5675" s="9">
        <f>INDEX(SLA_Policy!$D$2:$D$5,MATCH(F5675,SLA_Policy!$A$2:$A$5,0))</f>
        <v>72</v>
      </c>
      <c r="Y5675" s="9" t="str">
        <f>IF(E5675="Cancelled","Excluded",IF(D5675="",IF((SLA_Policy!$B$8-B5675)*24&gt;X5675,"Open - Breached","Open - On Track"),IF((D5675-B5675)*24&lt;=X5675,"Met","Breached")))</f>
        <v>Met</v>
      </c>
    </row>
    <row r="5676" spans="1:25" x14ac:dyDescent="0.25">
      <c r="A5676" s="9" t="s">
        <v>9411</v>
      </c>
      <c r="B5676" s="23">
        <v>46091.509722222203</v>
      </c>
      <c r="C5676" s="23">
        <v>46091.517361111102</v>
      </c>
      <c r="D5676" s="23">
        <v>46091.6118055556</v>
      </c>
      <c r="E5676" s="9" t="s">
        <v>212</v>
      </c>
      <c r="F5676" s="9" t="s">
        <v>187</v>
      </c>
      <c r="G5676" s="9" t="s">
        <v>213</v>
      </c>
      <c r="H5676" s="9" t="s">
        <v>88</v>
      </c>
      <c r="I5676" s="9" t="s">
        <v>92</v>
      </c>
      <c r="J5676" s="9" t="s">
        <v>9164</v>
      </c>
      <c r="K5676" s="9" t="s">
        <v>215</v>
      </c>
      <c r="L5676" s="9" t="s">
        <v>104</v>
      </c>
      <c r="M5676" s="9" t="s">
        <v>2594</v>
      </c>
      <c r="N5676" s="9" t="s">
        <v>199</v>
      </c>
      <c r="O5676" s="9" t="s">
        <v>178</v>
      </c>
      <c r="P5676" s="9" t="s">
        <v>272</v>
      </c>
      <c r="Q5676" s="9" t="s">
        <v>273</v>
      </c>
      <c r="R5676" s="9">
        <v>0</v>
      </c>
      <c r="S5676" s="9">
        <v>27</v>
      </c>
      <c r="T5676" s="9" t="s">
        <v>322</v>
      </c>
      <c r="U5676" s="9" t="s">
        <v>140</v>
      </c>
      <c r="V5676" s="9" t="s">
        <v>144</v>
      </c>
      <c r="X5676" s="9">
        <f>INDEX(SLA_Policy!$D$2:$D$5,MATCH(F5676,SLA_Policy!$A$2:$A$5,0))</f>
        <v>8</v>
      </c>
      <c r="Y5676" s="9" t="str">
        <f>IF(E5676="Cancelled","Excluded",IF(D5676="",IF((SLA_Policy!$B$8-B5676)*24&gt;X5676,"Open - Breached","Open - On Track"),IF((D5676-B5676)*24&lt;=X5676,"Met","Breached")))</f>
        <v>Met</v>
      </c>
    </row>
    <row r="5677" spans="1:25" x14ac:dyDescent="0.25">
      <c r="A5677" s="9" t="s">
        <v>9412</v>
      </c>
      <c r="B5677" s="23">
        <v>46091.518750000003</v>
      </c>
      <c r="C5677" s="23">
        <v>46091.5222222222</v>
      </c>
      <c r="E5677" s="9" t="s">
        <v>649</v>
      </c>
      <c r="F5677" s="9" t="s">
        <v>188</v>
      </c>
      <c r="G5677" s="9" t="s">
        <v>213</v>
      </c>
      <c r="H5677" s="9" t="s">
        <v>88</v>
      </c>
      <c r="I5677" s="9" t="s">
        <v>354</v>
      </c>
      <c r="J5677" s="9" t="s">
        <v>6338</v>
      </c>
      <c r="K5677" s="9" t="s">
        <v>215</v>
      </c>
      <c r="L5677" s="9" t="s">
        <v>104</v>
      </c>
      <c r="M5677" s="9" t="s">
        <v>1171</v>
      </c>
      <c r="N5677" s="9" t="s">
        <v>198</v>
      </c>
      <c r="O5677" s="9" t="s">
        <v>180</v>
      </c>
      <c r="P5677" s="9" t="s">
        <v>368</v>
      </c>
      <c r="Q5677" s="9" t="s">
        <v>219</v>
      </c>
      <c r="R5677" s="9">
        <v>0</v>
      </c>
      <c r="S5677" s="9">
        <v>3</v>
      </c>
      <c r="T5677" s="9" t="s">
        <v>220</v>
      </c>
      <c r="X5677" s="9">
        <f>INDEX(SLA_Policy!$D$2:$D$5,MATCH(F5677,SLA_Policy!$A$2:$A$5,0))</f>
        <v>72</v>
      </c>
      <c r="Y5677" s="9" t="str">
        <f>IF(E5677="Cancelled","Excluded",IF(D5677="",IF((SLA_Policy!$B$8-B5677)*24&gt;X5677,"Open - Breached","Open - On Track"),IF((D5677-B5677)*24&lt;=X5677,"Met","Breached")))</f>
        <v>Excluded</v>
      </c>
    </row>
    <row r="5678" spans="1:25" x14ac:dyDescent="0.25">
      <c r="A5678" s="9" t="s">
        <v>9413</v>
      </c>
      <c r="B5678" s="23">
        <v>46091.526388888902</v>
      </c>
      <c r="C5678" s="23">
        <v>46091.595138888901</v>
      </c>
      <c r="D5678" s="23">
        <v>46094.515972222202</v>
      </c>
      <c r="E5678" s="9" t="s">
        <v>212</v>
      </c>
      <c r="F5678" s="9" t="s">
        <v>189</v>
      </c>
      <c r="G5678" s="9" t="s">
        <v>213</v>
      </c>
      <c r="H5678" s="9" t="s">
        <v>88</v>
      </c>
      <c r="I5678" s="9" t="s">
        <v>92</v>
      </c>
      <c r="J5678" s="9" t="s">
        <v>9164</v>
      </c>
      <c r="K5678" s="9" t="s">
        <v>215</v>
      </c>
      <c r="L5678" s="9" t="s">
        <v>311</v>
      </c>
      <c r="M5678" s="9" t="s">
        <v>538</v>
      </c>
      <c r="N5678" s="9" t="s">
        <v>196</v>
      </c>
      <c r="O5678" s="9" t="s">
        <v>178</v>
      </c>
      <c r="P5678" s="9" t="s">
        <v>427</v>
      </c>
      <c r="Q5678" s="9" t="s">
        <v>219</v>
      </c>
      <c r="R5678" s="9">
        <v>0</v>
      </c>
      <c r="S5678" s="9">
        <v>39</v>
      </c>
      <c r="T5678" s="9" t="s">
        <v>136</v>
      </c>
      <c r="U5678" s="9" t="s">
        <v>140</v>
      </c>
      <c r="V5678" s="9" t="s">
        <v>144</v>
      </c>
      <c r="X5678" s="9">
        <f>INDEX(SLA_Policy!$D$2:$D$5,MATCH(F5678,SLA_Policy!$A$2:$A$5,0))</f>
        <v>120</v>
      </c>
      <c r="Y5678" s="9" t="str">
        <f>IF(E5678="Cancelled","Excluded",IF(D5678="",IF((SLA_Policy!$B$8-B5678)*24&gt;X5678,"Open - Breached","Open - On Track"),IF((D5678-B5678)*24&lt;=X5678,"Met","Breached")))</f>
        <v>Met</v>
      </c>
    </row>
    <row r="5679" spans="1:25" x14ac:dyDescent="0.25">
      <c r="A5679" s="9" t="s">
        <v>9414</v>
      </c>
      <c r="B5679" s="23">
        <v>46091.532638888901</v>
      </c>
      <c r="C5679" s="23">
        <v>46091.534722222197</v>
      </c>
      <c r="D5679" s="23">
        <v>46091.729861111096</v>
      </c>
      <c r="E5679" s="9" t="s">
        <v>212</v>
      </c>
      <c r="F5679" s="9" t="s">
        <v>187</v>
      </c>
      <c r="G5679" s="9" t="s">
        <v>213</v>
      </c>
      <c r="H5679" s="9" t="s">
        <v>88</v>
      </c>
      <c r="I5679" s="9" t="s">
        <v>92</v>
      </c>
      <c r="J5679" s="9" t="s">
        <v>9162</v>
      </c>
      <c r="K5679" s="9" t="s">
        <v>262</v>
      </c>
      <c r="L5679" s="9" t="s">
        <v>104</v>
      </c>
      <c r="M5679" s="9" t="s">
        <v>407</v>
      </c>
      <c r="N5679" s="9" t="s">
        <v>198</v>
      </c>
      <c r="O5679" s="9" t="s">
        <v>178</v>
      </c>
      <c r="P5679" s="9" t="s">
        <v>321</v>
      </c>
      <c r="Q5679" s="9" t="s">
        <v>273</v>
      </c>
      <c r="R5679" s="9">
        <v>0</v>
      </c>
      <c r="S5679" s="9">
        <v>41</v>
      </c>
      <c r="T5679" s="9" t="s">
        <v>136</v>
      </c>
      <c r="U5679" s="9" t="s">
        <v>140</v>
      </c>
      <c r="V5679" s="9" t="s">
        <v>144</v>
      </c>
      <c r="X5679" s="9">
        <f>INDEX(SLA_Policy!$D$2:$D$5,MATCH(F5679,SLA_Policy!$A$2:$A$5,0))</f>
        <v>8</v>
      </c>
      <c r="Y5679" s="9" t="str">
        <f>IF(E5679="Cancelled","Excluded",IF(D5679="",IF((SLA_Policy!$B$8-B5679)*24&gt;X5679,"Open - Breached","Open - On Track"),IF((D5679-B5679)*24&lt;=X5679,"Met","Breached")))</f>
        <v>Met</v>
      </c>
    </row>
    <row r="5680" spans="1:25" x14ac:dyDescent="0.25">
      <c r="A5680" s="9" t="s">
        <v>9415</v>
      </c>
      <c r="B5680" s="23">
        <v>46091.545833333301</v>
      </c>
      <c r="C5680" s="23">
        <v>46091.586805555598</v>
      </c>
      <c r="D5680" s="23">
        <v>46097.340277777803</v>
      </c>
      <c r="E5680" s="9" t="s">
        <v>212</v>
      </c>
      <c r="F5680" s="9" t="s">
        <v>188</v>
      </c>
      <c r="G5680" s="9" t="s">
        <v>213</v>
      </c>
      <c r="H5680" s="9" t="s">
        <v>88</v>
      </c>
      <c r="I5680" s="9" t="s">
        <v>92</v>
      </c>
      <c r="J5680" s="9" t="s">
        <v>9162</v>
      </c>
      <c r="K5680" s="9" t="s">
        <v>215</v>
      </c>
      <c r="L5680" s="9" t="s">
        <v>226</v>
      </c>
      <c r="M5680" s="9" t="s">
        <v>1244</v>
      </c>
      <c r="N5680" s="9" t="s">
        <v>196</v>
      </c>
      <c r="O5680" s="9" t="s">
        <v>178</v>
      </c>
      <c r="P5680" s="9" t="s">
        <v>360</v>
      </c>
      <c r="Q5680" s="9" t="s">
        <v>219</v>
      </c>
      <c r="R5680" s="9">
        <v>1</v>
      </c>
      <c r="S5680" s="9">
        <v>31</v>
      </c>
      <c r="T5680" s="9" t="s">
        <v>136</v>
      </c>
      <c r="U5680" s="9" t="s">
        <v>140</v>
      </c>
      <c r="V5680" s="9" t="s">
        <v>144</v>
      </c>
      <c r="W5680" s="9">
        <v>3</v>
      </c>
      <c r="X5680" s="9">
        <f>INDEX(SLA_Policy!$D$2:$D$5,MATCH(F5680,SLA_Policy!$A$2:$A$5,0))</f>
        <v>72</v>
      </c>
      <c r="Y5680" s="9" t="str">
        <f>IF(E5680="Cancelled","Excluded",IF(D5680="",IF((SLA_Policy!$B$8-B5680)*24&gt;X5680,"Open - Breached","Open - On Track"),IF((D5680-B5680)*24&lt;=X5680,"Met","Breached")))</f>
        <v>Breached</v>
      </c>
    </row>
    <row r="5681" spans="1:25" x14ac:dyDescent="0.25">
      <c r="A5681" s="9" t="s">
        <v>9416</v>
      </c>
      <c r="B5681" s="23">
        <v>46091.5534722222</v>
      </c>
      <c r="C5681" s="23">
        <v>46091.556944444397</v>
      </c>
      <c r="D5681" s="23">
        <v>46092.384722222203</v>
      </c>
      <c r="E5681" s="9" t="s">
        <v>212</v>
      </c>
      <c r="F5681" s="9" t="s">
        <v>188</v>
      </c>
      <c r="G5681" s="9" t="s">
        <v>213</v>
      </c>
      <c r="H5681" s="9" t="s">
        <v>88</v>
      </c>
      <c r="I5681" s="9" t="s">
        <v>92</v>
      </c>
      <c r="J5681" s="9" t="s">
        <v>9162</v>
      </c>
      <c r="K5681" s="9" t="s">
        <v>246</v>
      </c>
      <c r="L5681" s="9" t="s">
        <v>216</v>
      </c>
      <c r="M5681" s="9" t="s">
        <v>1290</v>
      </c>
      <c r="N5681" s="9" t="s">
        <v>198</v>
      </c>
      <c r="O5681" s="9" t="s">
        <v>178</v>
      </c>
      <c r="P5681" s="9" t="s">
        <v>414</v>
      </c>
      <c r="Q5681" s="9" t="s">
        <v>219</v>
      </c>
      <c r="R5681" s="9">
        <v>0</v>
      </c>
      <c r="S5681" s="9">
        <v>33</v>
      </c>
      <c r="T5681" s="9" t="s">
        <v>136</v>
      </c>
      <c r="U5681" s="9" t="s">
        <v>140</v>
      </c>
      <c r="V5681" s="9" t="s">
        <v>144</v>
      </c>
      <c r="X5681" s="9">
        <f>INDEX(SLA_Policy!$D$2:$D$5,MATCH(F5681,SLA_Policy!$A$2:$A$5,0))</f>
        <v>72</v>
      </c>
      <c r="Y5681" s="9" t="str">
        <f>IF(E5681="Cancelled","Excluded",IF(D5681="",IF((SLA_Policy!$B$8-B5681)*24&gt;X5681,"Open - Breached","Open - On Track"),IF((D5681-B5681)*24&lt;=X5681,"Met","Breached")))</f>
        <v>Met</v>
      </c>
    </row>
    <row r="5682" spans="1:25" x14ac:dyDescent="0.25">
      <c r="A5682" s="9" t="s">
        <v>9417</v>
      </c>
      <c r="B5682" s="23">
        <v>46091.554166666698</v>
      </c>
      <c r="C5682" s="23">
        <v>46091.565277777801</v>
      </c>
      <c r="D5682" s="23">
        <v>46093.404166666704</v>
      </c>
      <c r="E5682" s="9" t="s">
        <v>212</v>
      </c>
      <c r="F5682" s="9" t="s">
        <v>189</v>
      </c>
      <c r="G5682" s="9" t="s">
        <v>213</v>
      </c>
      <c r="H5682" s="9" t="s">
        <v>164</v>
      </c>
      <c r="I5682" s="9" t="s">
        <v>339</v>
      </c>
      <c r="J5682" s="9" t="s">
        <v>9418</v>
      </c>
      <c r="K5682" s="9" t="s">
        <v>239</v>
      </c>
      <c r="L5682" s="9" t="s">
        <v>104</v>
      </c>
      <c r="M5682" s="9" t="s">
        <v>1942</v>
      </c>
      <c r="N5682" s="9" t="s">
        <v>198</v>
      </c>
      <c r="O5682" s="9" t="s">
        <v>180</v>
      </c>
      <c r="P5682" s="9" t="s">
        <v>318</v>
      </c>
      <c r="Q5682" s="9" t="s">
        <v>219</v>
      </c>
      <c r="R5682" s="9">
        <v>0</v>
      </c>
      <c r="S5682" s="9">
        <v>38</v>
      </c>
      <c r="T5682" s="9" t="s">
        <v>343</v>
      </c>
      <c r="U5682" s="9" t="s">
        <v>266</v>
      </c>
      <c r="W5682" s="9">
        <v>4</v>
      </c>
      <c r="X5682" s="9">
        <f>INDEX(SLA_Policy!$D$2:$D$5,MATCH(F5682,SLA_Policy!$A$2:$A$5,0))</f>
        <v>120</v>
      </c>
      <c r="Y5682" s="9" t="str">
        <f>IF(E5682="Cancelled","Excluded",IF(D5682="",IF((SLA_Policy!$B$8-B5682)*24&gt;X5682,"Open - Breached","Open - On Track"),IF((D5682-B5682)*24&lt;=X5682,"Met","Breached")))</f>
        <v>Met</v>
      </c>
    </row>
    <row r="5683" spans="1:25" x14ac:dyDescent="0.25">
      <c r="A5683" s="9" t="s">
        <v>9419</v>
      </c>
      <c r="B5683" s="23">
        <v>46091.554861111101</v>
      </c>
      <c r="C5683" s="23">
        <v>46091.560416666704</v>
      </c>
      <c r="D5683" s="23">
        <v>46091.676388888904</v>
      </c>
      <c r="E5683" s="9" t="s">
        <v>212</v>
      </c>
      <c r="F5683" s="9" t="s">
        <v>188</v>
      </c>
      <c r="G5683" s="9" t="s">
        <v>213</v>
      </c>
      <c r="H5683" s="9" t="s">
        <v>88</v>
      </c>
      <c r="I5683" s="9" t="s">
        <v>92</v>
      </c>
      <c r="J5683" s="9" t="s">
        <v>9181</v>
      </c>
      <c r="K5683" s="9" t="s">
        <v>215</v>
      </c>
      <c r="L5683" s="9" t="s">
        <v>307</v>
      </c>
      <c r="M5683" s="9" t="s">
        <v>1434</v>
      </c>
      <c r="N5683" s="9" t="s">
        <v>198</v>
      </c>
      <c r="O5683" s="9" t="s">
        <v>178</v>
      </c>
      <c r="P5683" s="9" t="s">
        <v>272</v>
      </c>
      <c r="Q5683" s="9" t="s">
        <v>219</v>
      </c>
      <c r="R5683" s="9">
        <v>0</v>
      </c>
      <c r="S5683" s="9">
        <v>30</v>
      </c>
      <c r="T5683" s="9" t="s">
        <v>136</v>
      </c>
      <c r="U5683" s="9" t="s">
        <v>140</v>
      </c>
      <c r="V5683" s="9" t="s">
        <v>144</v>
      </c>
      <c r="X5683" s="9">
        <f>INDEX(SLA_Policy!$D$2:$D$5,MATCH(F5683,SLA_Policy!$A$2:$A$5,0))</f>
        <v>72</v>
      </c>
      <c r="Y5683" s="9" t="str">
        <f>IF(E5683="Cancelled","Excluded",IF(D5683="",IF((SLA_Policy!$B$8-B5683)*24&gt;X5683,"Open - Breached","Open - On Track"),IF((D5683-B5683)*24&lt;=X5683,"Met","Breached")))</f>
        <v>Met</v>
      </c>
    </row>
    <row r="5684" spans="1:25" x14ac:dyDescent="0.25">
      <c r="A5684" s="9" t="s">
        <v>9420</v>
      </c>
      <c r="B5684" s="23">
        <v>46091.558333333298</v>
      </c>
      <c r="C5684" s="23">
        <v>46091.570138888899</v>
      </c>
      <c r="D5684" s="23">
        <v>46091.788194444503</v>
      </c>
      <c r="E5684" s="9" t="s">
        <v>212</v>
      </c>
      <c r="F5684" s="9" t="s">
        <v>187</v>
      </c>
      <c r="G5684" s="9" t="s">
        <v>213</v>
      </c>
      <c r="H5684" s="9" t="s">
        <v>88</v>
      </c>
      <c r="I5684" s="9" t="s">
        <v>92</v>
      </c>
      <c r="J5684" s="9" t="s">
        <v>9160</v>
      </c>
      <c r="K5684" s="9" t="s">
        <v>215</v>
      </c>
      <c r="L5684" s="9" t="s">
        <v>104</v>
      </c>
      <c r="M5684" s="9" t="s">
        <v>3825</v>
      </c>
      <c r="N5684" s="9" t="s">
        <v>197</v>
      </c>
      <c r="O5684" s="9" t="s">
        <v>178</v>
      </c>
      <c r="P5684" s="9" t="s">
        <v>414</v>
      </c>
      <c r="Q5684" s="9" t="s">
        <v>273</v>
      </c>
      <c r="R5684" s="9">
        <v>0</v>
      </c>
      <c r="S5684" s="9">
        <v>10</v>
      </c>
      <c r="T5684" s="9" t="s">
        <v>136</v>
      </c>
      <c r="U5684" s="9" t="s">
        <v>140</v>
      </c>
      <c r="V5684" s="9" t="s">
        <v>144</v>
      </c>
      <c r="X5684" s="9">
        <f>INDEX(SLA_Policy!$D$2:$D$5,MATCH(F5684,SLA_Policy!$A$2:$A$5,0))</f>
        <v>8</v>
      </c>
      <c r="Y5684" s="9" t="str">
        <f>IF(E5684="Cancelled","Excluded",IF(D5684="",IF((SLA_Policy!$B$8-B5684)*24&gt;X5684,"Open - Breached","Open - On Track"),IF((D5684-B5684)*24&lt;=X5684,"Met","Breached")))</f>
        <v>Met</v>
      </c>
    </row>
    <row r="5685" spans="1:25" x14ac:dyDescent="0.25">
      <c r="A5685" s="9" t="s">
        <v>9421</v>
      </c>
      <c r="B5685" s="23">
        <v>46091.5625</v>
      </c>
      <c r="C5685" s="23">
        <v>46091.568749999999</v>
      </c>
      <c r="D5685" s="23">
        <v>46094.336805555598</v>
      </c>
      <c r="E5685" s="9" t="s">
        <v>212</v>
      </c>
      <c r="F5685" s="9" t="s">
        <v>188</v>
      </c>
      <c r="G5685" s="9" t="s">
        <v>213</v>
      </c>
      <c r="H5685" s="9" t="s">
        <v>88</v>
      </c>
      <c r="I5685" s="9" t="s">
        <v>92</v>
      </c>
      <c r="J5685" s="9" t="s">
        <v>9171</v>
      </c>
      <c r="K5685" s="9" t="s">
        <v>215</v>
      </c>
      <c r="L5685" s="9" t="s">
        <v>226</v>
      </c>
      <c r="M5685" s="9" t="s">
        <v>4757</v>
      </c>
      <c r="N5685" s="9" t="s">
        <v>199</v>
      </c>
      <c r="O5685" s="9" t="s">
        <v>178</v>
      </c>
      <c r="P5685" s="9" t="s">
        <v>321</v>
      </c>
      <c r="Q5685" s="9" t="s">
        <v>219</v>
      </c>
      <c r="R5685" s="9">
        <v>0</v>
      </c>
      <c r="S5685" s="9">
        <v>30</v>
      </c>
      <c r="T5685" s="9" t="s">
        <v>136</v>
      </c>
      <c r="U5685" s="9" t="s">
        <v>140</v>
      </c>
      <c r="V5685" s="9" t="s">
        <v>144</v>
      </c>
      <c r="W5685" s="9">
        <v>5</v>
      </c>
      <c r="X5685" s="9">
        <f>INDEX(SLA_Policy!$D$2:$D$5,MATCH(F5685,SLA_Policy!$A$2:$A$5,0))</f>
        <v>72</v>
      </c>
      <c r="Y5685" s="9" t="str">
        <f>IF(E5685="Cancelled","Excluded",IF(D5685="",IF((SLA_Policy!$B$8-B5685)*24&gt;X5685,"Open - Breached","Open - On Track"),IF((D5685-B5685)*24&lt;=X5685,"Met","Breached")))</f>
        <v>Met</v>
      </c>
    </row>
    <row r="5686" spans="1:25" x14ac:dyDescent="0.25">
      <c r="A5686" s="9" t="s">
        <v>9422</v>
      </c>
      <c r="B5686" s="23">
        <v>46091.568055555603</v>
      </c>
      <c r="C5686" s="23">
        <v>46091.668749999997</v>
      </c>
      <c r="D5686" s="23">
        <v>46093.3618055556</v>
      </c>
      <c r="E5686" s="9" t="s">
        <v>212</v>
      </c>
      <c r="F5686" s="9" t="s">
        <v>188</v>
      </c>
      <c r="G5686" s="9" t="s">
        <v>213</v>
      </c>
      <c r="H5686" s="9" t="s">
        <v>88</v>
      </c>
      <c r="I5686" s="9" t="s">
        <v>92</v>
      </c>
      <c r="J5686" s="9" t="s">
        <v>9192</v>
      </c>
      <c r="K5686" s="9" t="s">
        <v>239</v>
      </c>
      <c r="L5686" s="9" t="s">
        <v>311</v>
      </c>
      <c r="M5686" s="9" t="s">
        <v>4422</v>
      </c>
      <c r="N5686" s="9" t="s">
        <v>196</v>
      </c>
      <c r="O5686" s="9" t="s">
        <v>178</v>
      </c>
      <c r="P5686" s="9" t="s">
        <v>360</v>
      </c>
      <c r="Q5686" s="9" t="s">
        <v>219</v>
      </c>
      <c r="R5686" s="9">
        <v>1</v>
      </c>
      <c r="S5686" s="9">
        <v>73</v>
      </c>
      <c r="T5686" s="9" t="s">
        <v>136</v>
      </c>
      <c r="U5686" s="9" t="s">
        <v>140</v>
      </c>
      <c r="V5686" s="9" t="s">
        <v>144</v>
      </c>
      <c r="X5686" s="9">
        <f>INDEX(SLA_Policy!$D$2:$D$5,MATCH(F5686,SLA_Policy!$A$2:$A$5,0))</f>
        <v>72</v>
      </c>
      <c r="Y5686" s="9" t="str">
        <f>IF(E5686="Cancelled","Excluded",IF(D5686="",IF((SLA_Policy!$B$8-B5686)*24&gt;X5686,"Open - Breached","Open - On Track"),IF((D5686-B5686)*24&lt;=X5686,"Met","Breached")))</f>
        <v>Met</v>
      </c>
    </row>
    <row r="5687" spans="1:25" x14ac:dyDescent="0.25">
      <c r="A5687" s="9" t="s">
        <v>9423</v>
      </c>
      <c r="B5687" s="23">
        <v>46091.576388888898</v>
      </c>
      <c r="C5687" s="23">
        <v>46091.584027777797</v>
      </c>
      <c r="D5687" s="23">
        <v>46091.743750000001</v>
      </c>
      <c r="E5687" s="9" t="s">
        <v>212</v>
      </c>
      <c r="F5687" s="9" t="s">
        <v>188</v>
      </c>
      <c r="G5687" s="9" t="s">
        <v>213</v>
      </c>
      <c r="H5687" s="9" t="s">
        <v>88</v>
      </c>
      <c r="I5687" s="9" t="s">
        <v>92</v>
      </c>
      <c r="J5687" s="9" t="s">
        <v>989</v>
      </c>
      <c r="K5687" s="9" t="s">
        <v>215</v>
      </c>
      <c r="L5687" s="9" t="s">
        <v>311</v>
      </c>
      <c r="M5687" s="9" t="s">
        <v>2362</v>
      </c>
      <c r="N5687" s="9" t="s">
        <v>198</v>
      </c>
      <c r="O5687" s="9" t="s">
        <v>178</v>
      </c>
      <c r="P5687" s="9" t="s">
        <v>272</v>
      </c>
      <c r="Q5687" s="9" t="s">
        <v>219</v>
      </c>
      <c r="R5687" s="9">
        <v>0</v>
      </c>
      <c r="S5687" s="9">
        <v>30</v>
      </c>
      <c r="T5687" s="9" t="s">
        <v>136</v>
      </c>
      <c r="U5687" s="9" t="s">
        <v>290</v>
      </c>
      <c r="X5687" s="9">
        <f>INDEX(SLA_Policy!$D$2:$D$5,MATCH(F5687,SLA_Policy!$A$2:$A$5,0))</f>
        <v>72</v>
      </c>
      <c r="Y5687" s="9" t="str">
        <f>IF(E5687="Cancelled","Excluded",IF(D5687="",IF((SLA_Policy!$B$8-B5687)*24&gt;X5687,"Open - Breached","Open - On Track"),IF((D5687-B5687)*24&lt;=X5687,"Met","Breached")))</f>
        <v>Met</v>
      </c>
    </row>
    <row r="5688" spans="1:25" x14ac:dyDescent="0.25">
      <c r="A5688" s="9" t="s">
        <v>9424</v>
      </c>
      <c r="B5688" s="23">
        <v>46091.579166666699</v>
      </c>
      <c r="C5688" s="23">
        <v>46091.584027777797</v>
      </c>
      <c r="D5688" s="23">
        <v>46097.414583333302</v>
      </c>
      <c r="E5688" s="9" t="s">
        <v>212</v>
      </c>
      <c r="F5688" s="9" t="s">
        <v>188</v>
      </c>
      <c r="G5688" s="9" t="s">
        <v>213</v>
      </c>
      <c r="H5688" s="9" t="s">
        <v>88</v>
      </c>
      <c r="I5688" s="9" t="s">
        <v>92</v>
      </c>
      <c r="J5688" s="9" t="s">
        <v>9192</v>
      </c>
      <c r="K5688" s="9" t="s">
        <v>246</v>
      </c>
      <c r="L5688" s="9" t="s">
        <v>226</v>
      </c>
      <c r="M5688" s="9" t="s">
        <v>855</v>
      </c>
      <c r="N5688" s="9" t="s">
        <v>198</v>
      </c>
      <c r="O5688" s="9" t="s">
        <v>178</v>
      </c>
      <c r="P5688" s="9" t="s">
        <v>272</v>
      </c>
      <c r="Q5688" s="9" t="s">
        <v>219</v>
      </c>
      <c r="R5688" s="9">
        <v>0</v>
      </c>
      <c r="S5688" s="9">
        <v>18</v>
      </c>
      <c r="T5688" s="9" t="s">
        <v>136</v>
      </c>
      <c r="U5688" s="9" t="s">
        <v>140</v>
      </c>
      <c r="V5688" s="9" t="s">
        <v>144</v>
      </c>
      <c r="X5688" s="9">
        <f>INDEX(SLA_Policy!$D$2:$D$5,MATCH(F5688,SLA_Policy!$A$2:$A$5,0))</f>
        <v>72</v>
      </c>
      <c r="Y5688" s="9" t="str">
        <f>IF(E5688="Cancelled","Excluded",IF(D5688="",IF((SLA_Policy!$B$8-B5688)*24&gt;X5688,"Open - Breached","Open - On Track"),IF((D5688-B5688)*24&lt;=X5688,"Met","Breached")))</f>
        <v>Breached</v>
      </c>
    </row>
    <row r="5689" spans="1:25" x14ac:dyDescent="0.25">
      <c r="A5689" s="9" t="s">
        <v>9425</v>
      </c>
      <c r="B5689" s="23">
        <v>46091.581944444399</v>
      </c>
      <c r="C5689" s="23">
        <v>46091.622916666704</v>
      </c>
      <c r="D5689" s="23">
        <v>46092.396527777797</v>
      </c>
      <c r="E5689" s="9" t="s">
        <v>212</v>
      </c>
      <c r="F5689" s="9" t="s">
        <v>188</v>
      </c>
      <c r="G5689" s="9" t="s">
        <v>213</v>
      </c>
      <c r="H5689" s="9" t="s">
        <v>164</v>
      </c>
      <c r="I5689" s="9" t="s">
        <v>260</v>
      </c>
      <c r="J5689" s="9" t="s">
        <v>9426</v>
      </c>
      <c r="K5689" s="9" t="s">
        <v>246</v>
      </c>
      <c r="L5689" s="9" t="s">
        <v>282</v>
      </c>
      <c r="M5689" s="9" t="s">
        <v>9427</v>
      </c>
      <c r="N5689" s="9" t="s">
        <v>196</v>
      </c>
      <c r="O5689" s="9" t="s">
        <v>180</v>
      </c>
      <c r="P5689" s="9" t="s">
        <v>368</v>
      </c>
      <c r="Q5689" s="9" t="s">
        <v>219</v>
      </c>
      <c r="R5689" s="9">
        <v>0</v>
      </c>
      <c r="S5689" s="9">
        <v>23</v>
      </c>
      <c r="T5689" s="9" t="s">
        <v>265</v>
      </c>
      <c r="U5689" s="9" t="s">
        <v>266</v>
      </c>
      <c r="W5689" s="9">
        <v>4</v>
      </c>
      <c r="X5689" s="9">
        <f>INDEX(SLA_Policy!$D$2:$D$5,MATCH(F5689,SLA_Policy!$A$2:$A$5,0))</f>
        <v>72</v>
      </c>
      <c r="Y5689" s="9" t="str">
        <f>IF(E5689="Cancelled","Excluded",IF(D5689="",IF((SLA_Policy!$B$8-B5689)*24&gt;X5689,"Open - Breached","Open - On Track"),IF((D5689-B5689)*24&lt;=X5689,"Met","Breached")))</f>
        <v>Met</v>
      </c>
    </row>
    <row r="5690" spans="1:25" x14ac:dyDescent="0.25">
      <c r="A5690" s="9" t="s">
        <v>9428</v>
      </c>
      <c r="B5690" s="23">
        <v>46091.59375</v>
      </c>
      <c r="C5690" s="23">
        <v>46091.607638888898</v>
      </c>
      <c r="D5690" s="23">
        <v>46093.350694444503</v>
      </c>
      <c r="E5690" s="9" t="s">
        <v>212</v>
      </c>
      <c r="F5690" s="9" t="s">
        <v>188</v>
      </c>
      <c r="G5690" s="9" t="s">
        <v>213</v>
      </c>
      <c r="H5690" s="9" t="s">
        <v>88</v>
      </c>
      <c r="I5690" s="9" t="s">
        <v>92</v>
      </c>
      <c r="J5690" s="9" t="s">
        <v>9167</v>
      </c>
      <c r="K5690" s="9" t="s">
        <v>410</v>
      </c>
      <c r="L5690" s="9" t="s">
        <v>104</v>
      </c>
      <c r="M5690" s="9" t="s">
        <v>3588</v>
      </c>
      <c r="N5690" s="9" t="s">
        <v>196</v>
      </c>
      <c r="O5690" s="9" t="s">
        <v>178</v>
      </c>
      <c r="P5690" s="9" t="s">
        <v>414</v>
      </c>
      <c r="Q5690" s="9" t="s">
        <v>219</v>
      </c>
      <c r="R5690" s="9">
        <v>2</v>
      </c>
      <c r="S5690" s="9">
        <v>53</v>
      </c>
      <c r="T5690" s="9" t="s">
        <v>136</v>
      </c>
      <c r="U5690" s="9" t="s">
        <v>140</v>
      </c>
      <c r="V5690" s="9" t="s">
        <v>144</v>
      </c>
      <c r="X5690" s="9">
        <f>INDEX(SLA_Policy!$D$2:$D$5,MATCH(F5690,SLA_Policy!$A$2:$A$5,0))</f>
        <v>72</v>
      </c>
      <c r="Y5690" s="9" t="str">
        <f>IF(E5690="Cancelled","Excluded",IF(D5690="",IF((SLA_Policy!$B$8-B5690)*24&gt;X5690,"Open - Breached","Open - On Track"),IF((D5690-B5690)*24&lt;=X5690,"Met","Breached")))</f>
        <v>Met</v>
      </c>
    </row>
    <row r="5691" spans="1:25" x14ac:dyDescent="0.25">
      <c r="A5691" s="9" t="s">
        <v>9429</v>
      </c>
      <c r="B5691" s="23">
        <v>46091.59375</v>
      </c>
      <c r="C5691" s="23">
        <v>46091.596527777801</v>
      </c>
      <c r="D5691" s="23">
        <v>46092.340972222199</v>
      </c>
      <c r="E5691" s="9" t="s">
        <v>212</v>
      </c>
      <c r="F5691" s="9" t="s">
        <v>188</v>
      </c>
      <c r="G5691" s="9" t="s">
        <v>213</v>
      </c>
      <c r="H5691" s="9" t="s">
        <v>88</v>
      </c>
      <c r="I5691" s="9" t="s">
        <v>92</v>
      </c>
      <c r="J5691" s="9" t="s">
        <v>9164</v>
      </c>
      <c r="K5691" s="9" t="s">
        <v>215</v>
      </c>
      <c r="L5691" s="9" t="s">
        <v>311</v>
      </c>
      <c r="M5691" s="9" t="s">
        <v>829</v>
      </c>
      <c r="N5691" s="9" t="s">
        <v>198</v>
      </c>
      <c r="O5691" s="9" t="s">
        <v>178</v>
      </c>
      <c r="P5691" s="9" t="s">
        <v>272</v>
      </c>
      <c r="Q5691" s="9" t="s">
        <v>219</v>
      </c>
      <c r="R5691" s="9">
        <v>0</v>
      </c>
      <c r="S5691" s="9">
        <v>21</v>
      </c>
      <c r="T5691" s="9" t="s">
        <v>322</v>
      </c>
      <c r="U5691" s="9" t="s">
        <v>140</v>
      </c>
      <c r="V5691" s="9" t="s">
        <v>144</v>
      </c>
      <c r="X5691" s="9">
        <f>INDEX(SLA_Policy!$D$2:$D$5,MATCH(F5691,SLA_Policy!$A$2:$A$5,0))</f>
        <v>72</v>
      </c>
      <c r="Y5691" s="9" t="str">
        <f>IF(E5691="Cancelled","Excluded",IF(D5691="",IF((SLA_Policy!$B$8-B5691)*24&gt;X5691,"Open - Breached","Open - On Track"),IF((D5691-B5691)*24&lt;=X5691,"Met","Breached")))</f>
        <v>Met</v>
      </c>
    </row>
    <row r="5692" spans="1:25" x14ac:dyDescent="0.25">
      <c r="A5692" s="9" t="s">
        <v>9430</v>
      </c>
      <c r="B5692" s="23">
        <v>46091.59375</v>
      </c>
      <c r="C5692" s="23">
        <v>46091.595833333296</v>
      </c>
      <c r="D5692" s="23">
        <v>46092.479861111096</v>
      </c>
      <c r="E5692" s="9" t="s">
        <v>212</v>
      </c>
      <c r="F5692" s="9" t="s">
        <v>188</v>
      </c>
      <c r="G5692" s="9" t="s">
        <v>213</v>
      </c>
      <c r="H5692" s="9" t="s">
        <v>88</v>
      </c>
      <c r="I5692" s="9" t="s">
        <v>92</v>
      </c>
      <c r="J5692" s="9" t="s">
        <v>9162</v>
      </c>
      <c r="K5692" s="9" t="s">
        <v>215</v>
      </c>
      <c r="L5692" s="9" t="s">
        <v>351</v>
      </c>
      <c r="M5692" s="9" t="s">
        <v>2661</v>
      </c>
      <c r="N5692" s="9" t="s">
        <v>198</v>
      </c>
      <c r="O5692" s="9" t="s">
        <v>178</v>
      </c>
      <c r="P5692" s="9" t="s">
        <v>360</v>
      </c>
      <c r="Q5692" s="9" t="s">
        <v>219</v>
      </c>
      <c r="R5692" s="9">
        <v>0</v>
      </c>
      <c r="S5692" s="9">
        <v>33</v>
      </c>
      <c r="T5692" s="9" t="s">
        <v>136</v>
      </c>
      <c r="U5692" s="9" t="s">
        <v>140</v>
      </c>
      <c r="V5692" s="9" t="s">
        <v>144</v>
      </c>
      <c r="W5692" s="9">
        <v>5</v>
      </c>
      <c r="X5692" s="9">
        <f>INDEX(SLA_Policy!$D$2:$D$5,MATCH(F5692,SLA_Policy!$A$2:$A$5,0))</f>
        <v>72</v>
      </c>
      <c r="Y5692" s="9" t="str">
        <f>IF(E5692="Cancelled","Excluded",IF(D5692="",IF((SLA_Policy!$B$8-B5692)*24&gt;X5692,"Open - Breached","Open - On Track"),IF((D5692-B5692)*24&lt;=X5692,"Met","Breached")))</f>
        <v>Met</v>
      </c>
    </row>
    <row r="5693" spans="1:25" x14ac:dyDescent="0.25">
      <c r="A5693" s="9" t="s">
        <v>9431</v>
      </c>
      <c r="B5693" s="23">
        <v>46091.597222222197</v>
      </c>
      <c r="C5693" s="23">
        <v>46091.613888888904</v>
      </c>
      <c r="D5693" s="23">
        <v>46094.371527777803</v>
      </c>
      <c r="E5693" s="9" t="s">
        <v>212</v>
      </c>
      <c r="F5693" s="9" t="s">
        <v>189</v>
      </c>
      <c r="G5693" s="9" t="s">
        <v>213</v>
      </c>
      <c r="H5693" s="9" t="s">
        <v>166</v>
      </c>
      <c r="I5693" s="9" t="s">
        <v>378</v>
      </c>
      <c r="J5693" s="9" t="s">
        <v>3330</v>
      </c>
      <c r="K5693" s="9" t="s">
        <v>303</v>
      </c>
      <c r="L5693" s="9" t="s">
        <v>216</v>
      </c>
      <c r="M5693" s="9" t="s">
        <v>6769</v>
      </c>
      <c r="N5693" s="9" t="s">
        <v>198</v>
      </c>
      <c r="O5693" s="9" t="s">
        <v>180</v>
      </c>
      <c r="P5693" s="9" t="s">
        <v>368</v>
      </c>
      <c r="Q5693" s="9" t="s">
        <v>273</v>
      </c>
      <c r="R5693" s="9">
        <v>0</v>
      </c>
      <c r="S5693" s="9">
        <v>52</v>
      </c>
      <c r="T5693" s="9" t="s">
        <v>220</v>
      </c>
      <c r="U5693" s="9" t="s">
        <v>290</v>
      </c>
      <c r="W5693" s="9">
        <v>5</v>
      </c>
      <c r="X5693" s="9">
        <f>INDEX(SLA_Policy!$D$2:$D$5,MATCH(F5693,SLA_Policy!$A$2:$A$5,0))</f>
        <v>120</v>
      </c>
      <c r="Y5693" s="9" t="str">
        <f>IF(E5693="Cancelled","Excluded",IF(D5693="",IF((SLA_Policy!$B$8-B5693)*24&gt;X5693,"Open - Breached","Open - On Track"),IF((D5693-B5693)*24&lt;=X5693,"Met","Breached")))</f>
        <v>Met</v>
      </c>
    </row>
    <row r="5694" spans="1:25" x14ac:dyDescent="0.25">
      <c r="A5694" s="9" t="s">
        <v>9432</v>
      </c>
      <c r="B5694" s="23">
        <v>46091.607638888898</v>
      </c>
      <c r="C5694" s="23">
        <v>46091.623611111099</v>
      </c>
      <c r="D5694" s="23">
        <v>46097.327777777798</v>
      </c>
      <c r="E5694" s="9" t="s">
        <v>212</v>
      </c>
      <c r="F5694" s="9" t="s">
        <v>189</v>
      </c>
      <c r="G5694" s="9" t="s">
        <v>213</v>
      </c>
      <c r="H5694" s="9" t="s">
        <v>163</v>
      </c>
      <c r="I5694" s="9" t="s">
        <v>223</v>
      </c>
      <c r="J5694" s="9" t="s">
        <v>3707</v>
      </c>
      <c r="K5694" s="9" t="s">
        <v>246</v>
      </c>
      <c r="L5694" s="9" t="s">
        <v>311</v>
      </c>
      <c r="M5694" s="9" t="s">
        <v>2613</v>
      </c>
      <c r="N5694" s="9" t="s">
        <v>198</v>
      </c>
      <c r="O5694" s="9" t="s">
        <v>176</v>
      </c>
      <c r="P5694" s="9" t="s">
        <v>228</v>
      </c>
      <c r="Q5694" s="9" t="s">
        <v>219</v>
      </c>
      <c r="R5694" s="9">
        <v>0</v>
      </c>
      <c r="S5694" s="9">
        <v>55</v>
      </c>
      <c r="T5694" s="9" t="s">
        <v>136</v>
      </c>
      <c r="U5694" s="9" t="s">
        <v>266</v>
      </c>
      <c r="W5694" s="9">
        <v>4</v>
      </c>
      <c r="X5694" s="9">
        <f>INDEX(SLA_Policy!$D$2:$D$5,MATCH(F5694,SLA_Policy!$A$2:$A$5,0))</f>
        <v>120</v>
      </c>
      <c r="Y5694" s="9" t="str">
        <f>IF(E5694="Cancelled","Excluded",IF(D5694="",IF((SLA_Policy!$B$8-B5694)*24&gt;X5694,"Open - Breached","Open - On Track"),IF((D5694-B5694)*24&lt;=X5694,"Met","Breached")))</f>
        <v>Breached</v>
      </c>
    </row>
    <row r="5695" spans="1:25" x14ac:dyDescent="0.25">
      <c r="A5695" s="9" t="s">
        <v>9433</v>
      </c>
      <c r="B5695" s="23">
        <v>46091.609722222202</v>
      </c>
      <c r="C5695" s="23">
        <v>46091.617361111101</v>
      </c>
      <c r="D5695" s="23">
        <v>46092.390972222202</v>
      </c>
      <c r="E5695" s="9" t="s">
        <v>212</v>
      </c>
      <c r="F5695" s="9" t="s">
        <v>189</v>
      </c>
      <c r="G5695" s="9" t="s">
        <v>213</v>
      </c>
      <c r="H5695" s="9" t="s">
        <v>162</v>
      </c>
      <c r="I5695" s="9" t="s">
        <v>416</v>
      </c>
      <c r="J5695" s="9" t="s">
        <v>9434</v>
      </c>
      <c r="K5695" s="9" t="s">
        <v>246</v>
      </c>
      <c r="L5695" s="9" t="s">
        <v>311</v>
      </c>
      <c r="M5695" s="9" t="s">
        <v>3591</v>
      </c>
      <c r="N5695" s="9" t="s">
        <v>198</v>
      </c>
      <c r="O5695" s="9" t="s">
        <v>179</v>
      </c>
      <c r="P5695" s="9" t="s">
        <v>264</v>
      </c>
      <c r="Q5695" s="9" t="s">
        <v>219</v>
      </c>
      <c r="R5695" s="9">
        <v>0</v>
      </c>
      <c r="S5695" s="9">
        <v>35</v>
      </c>
      <c r="U5695" s="9" t="s">
        <v>266</v>
      </c>
      <c r="X5695" s="9">
        <f>INDEX(SLA_Policy!$D$2:$D$5,MATCH(F5695,SLA_Policy!$A$2:$A$5,0))</f>
        <v>120</v>
      </c>
      <c r="Y5695" s="9" t="str">
        <f>IF(E5695="Cancelled","Excluded",IF(D5695="",IF((SLA_Policy!$B$8-B5695)*24&gt;X5695,"Open - Breached","Open - On Track"),IF((D5695-B5695)*24&lt;=X5695,"Met","Breached")))</f>
        <v>Met</v>
      </c>
    </row>
    <row r="5696" spans="1:25" x14ac:dyDescent="0.25">
      <c r="A5696" s="9" t="s">
        <v>9435</v>
      </c>
      <c r="B5696" s="23">
        <v>46091.615277777797</v>
      </c>
      <c r="C5696" s="23">
        <v>46091.640972222202</v>
      </c>
      <c r="D5696" s="23">
        <v>46091.65625</v>
      </c>
      <c r="E5696" s="9" t="s">
        <v>212</v>
      </c>
      <c r="F5696" s="9" t="s">
        <v>188</v>
      </c>
      <c r="G5696" s="9" t="s">
        <v>213</v>
      </c>
      <c r="H5696" s="9" t="s">
        <v>161</v>
      </c>
      <c r="I5696" s="9" t="s">
        <v>454</v>
      </c>
      <c r="J5696" s="9" t="s">
        <v>455</v>
      </c>
      <c r="K5696" s="9" t="s">
        <v>246</v>
      </c>
      <c r="L5696" s="9" t="s">
        <v>104</v>
      </c>
      <c r="M5696" s="9" t="s">
        <v>698</v>
      </c>
      <c r="N5696" s="9" t="s">
        <v>196</v>
      </c>
      <c r="O5696" s="9" t="s">
        <v>116</v>
      </c>
      <c r="P5696" s="9" t="s">
        <v>342</v>
      </c>
      <c r="Q5696" s="9" t="s">
        <v>219</v>
      </c>
      <c r="R5696" s="9">
        <v>0</v>
      </c>
      <c r="S5696" s="9">
        <v>4</v>
      </c>
      <c r="U5696" s="9" t="s">
        <v>290</v>
      </c>
      <c r="X5696" s="9">
        <f>INDEX(SLA_Policy!$D$2:$D$5,MATCH(F5696,SLA_Policy!$A$2:$A$5,0))</f>
        <v>72</v>
      </c>
      <c r="Y5696" s="9" t="str">
        <f>IF(E5696="Cancelled","Excluded",IF(D5696="",IF((SLA_Policy!$B$8-B5696)*24&gt;X5696,"Open - Breached","Open - On Track"),IF((D5696-B5696)*24&lt;=X5696,"Met","Breached")))</f>
        <v>Met</v>
      </c>
    </row>
    <row r="5697" spans="1:25" x14ac:dyDescent="0.25">
      <c r="A5697" s="9" t="s">
        <v>9436</v>
      </c>
      <c r="B5697" s="23">
        <v>46091.619444444397</v>
      </c>
      <c r="E5697" s="9" t="s">
        <v>649</v>
      </c>
      <c r="F5697" s="9" t="s">
        <v>188</v>
      </c>
      <c r="G5697" s="9" t="s">
        <v>213</v>
      </c>
      <c r="H5697" s="9" t="s">
        <v>88</v>
      </c>
      <c r="I5697" s="9" t="s">
        <v>92</v>
      </c>
      <c r="J5697" s="9" t="s">
        <v>9171</v>
      </c>
      <c r="K5697" s="9" t="s">
        <v>246</v>
      </c>
      <c r="L5697" s="9" t="s">
        <v>311</v>
      </c>
      <c r="M5697" s="9" t="s">
        <v>2435</v>
      </c>
      <c r="N5697" s="9" t="s">
        <v>198</v>
      </c>
      <c r="O5697" s="9" t="s">
        <v>178</v>
      </c>
      <c r="P5697" s="9" t="s">
        <v>360</v>
      </c>
      <c r="Q5697" s="9" t="s">
        <v>219</v>
      </c>
      <c r="R5697" s="9">
        <v>0</v>
      </c>
      <c r="S5697" s="9">
        <v>1</v>
      </c>
      <c r="T5697" s="9" t="s">
        <v>136</v>
      </c>
      <c r="V5697" s="9" t="s">
        <v>144</v>
      </c>
      <c r="X5697" s="9">
        <f>INDEX(SLA_Policy!$D$2:$D$5,MATCH(F5697,SLA_Policy!$A$2:$A$5,0))</f>
        <v>72</v>
      </c>
      <c r="Y5697" s="9" t="str">
        <f>IF(E5697="Cancelled","Excluded",IF(D5697="",IF((SLA_Policy!$B$8-B5697)*24&gt;X5697,"Open - Breached","Open - On Track"),IF((D5697-B5697)*24&lt;=X5697,"Met","Breached")))</f>
        <v>Excluded</v>
      </c>
    </row>
    <row r="5698" spans="1:25" x14ac:dyDescent="0.25">
      <c r="A5698" s="9" t="s">
        <v>9437</v>
      </c>
      <c r="B5698" s="23">
        <v>46091.623611111099</v>
      </c>
      <c r="C5698" s="23">
        <v>46091.673611111102</v>
      </c>
      <c r="D5698" s="23">
        <v>46092.331250000003</v>
      </c>
      <c r="E5698" s="9" t="s">
        <v>212</v>
      </c>
      <c r="F5698" s="9" t="s">
        <v>188</v>
      </c>
      <c r="G5698" s="9" t="s">
        <v>213</v>
      </c>
      <c r="H5698" s="9" t="s">
        <v>88</v>
      </c>
      <c r="I5698" s="9" t="s">
        <v>92</v>
      </c>
      <c r="J5698" s="9" t="s">
        <v>9181</v>
      </c>
      <c r="K5698" s="9" t="s">
        <v>246</v>
      </c>
      <c r="L5698" s="9" t="s">
        <v>216</v>
      </c>
      <c r="M5698" s="9" t="s">
        <v>2286</v>
      </c>
      <c r="N5698" s="9" t="s">
        <v>196</v>
      </c>
      <c r="O5698" s="9" t="s">
        <v>178</v>
      </c>
      <c r="P5698" s="9" t="s">
        <v>360</v>
      </c>
      <c r="Q5698" s="9" t="s">
        <v>219</v>
      </c>
      <c r="R5698" s="9">
        <v>0</v>
      </c>
      <c r="S5698" s="9">
        <v>27</v>
      </c>
      <c r="T5698" s="9" t="s">
        <v>136</v>
      </c>
      <c r="U5698" s="9" t="s">
        <v>140</v>
      </c>
      <c r="V5698" s="9" t="s">
        <v>144</v>
      </c>
      <c r="X5698" s="9">
        <f>INDEX(SLA_Policy!$D$2:$D$5,MATCH(F5698,SLA_Policy!$A$2:$A$5,0))</f>
        <v>72</v>
      </c>
      <c r="Y5698" s="9" t="str">
        <f>IF(E5698="Cancelled","Excluded",IF(D5698="",IF((SLA_Policy!$B$8-B5698)*24&gt;X5698,"Open - Breached","Open - On Track"),IF((D5698-B5698)*24&lt;=X5698,"Met","Breached")))</f>
        <v>Met</v>
      </c>
    </row>
    <row r="5699" spans="1:25" x14ac:dyDescent="0.25">
      <c r="A5699" s="9" t="s">
        <v>9438</v>
      </c>
      <c r="B5699" s="23">
        <v>46091.626388888901</v>
      </c>
      <c r="C5699" s="23">
        <v>46091.6340277778</v>
      </c>
      <c r="D5699" s="23">
        <v>46092.403472222199</v>
      </c>
      <c r="E5699" s="9" t="s">
        <v>212</v>
      </c>
      <c r="F5699" s="9" t="s">
        <v>189</v>
      </c>
      <c r="G5699" s="9" t="s">
        <v>236</v>
      </c>
      <c r="H5699" s="9" t="s">
        <v>162</v>
      </c>
      <c r="I5699" s="9" t="s">
        <v>280</v>
      </c>
      <c r="J5699" s="9" t="s">
        <v>5124</v>
      </c>
      <c r="K5699" s="9" t="s">
        <v>239</v>
      </c>
      <c r="L5699" s="9" t="s">
        <v>226</v>
      </c>
      <c r="M5699" s="9" t="s">
        <v>7035</v>
      </c>
      <c r="N5699" s="9" t="s">
        <v>198</v>
      </c>
      <c r="O5699" s="9" t="s">
        <v>179</v>
      </c>
      <c r="P5699" s="9" t="s">
        <v>284</v>
      </c>
      <c r="Q5699" s="9" t="s">
        <v>219</v>
      </c>
      <c r="R5699" s="9">
        <v>0</v>
      </c>
      <c r="S5699" s="9">
        <v>17</v>
      </c>
      <c r="U5699" s="9" t="s">
        <v>242</v>
      </c>
      <c r="X5699" s="9">
        <f>INDEX(SLA_Policy!$D$2:$D$5,MATCH(F5699,SLA_Policy!$A$2:$A$5,0))</f>
        <v>120</v>
      </c>
      <c r="Y5699" s="9" t="str">
        <f>IF(E5699="Cancelled","Excluded",IF(D5699="",IF((SLA_Policy!$B$8-B5699)*24&gt;X5699,"Open - Breached","Open - On Track"),IF((D5699-B5699)*24&lt;=X5699,"Met","Breached")))</f>
        <v>Met</v>
      </c>
    </row>
    <row r="5700" spans="1:25" x14ac:dyDescent="0.25">
      <c r="A5700" s="9" t="s">
        <v>9439</v>
      </c>
      <c r="B5700" s="23">
        <v>46091.628472222197</v>
      </c>
      <c r="C5700" s="23">
        <v>46091.629166666702</v>
      </c>
      <c r="E5700" s="9" t="s">
        <v>649</v>
      </c>
      <c r="F5700" s="9" t="s">
        <v>188</v>
      </c>
      <c r="G5700" s="9" t="s">
        <v>213</v>
      </c>
      <c r="H5700" s="9" t="s">
        <v>88</v>
      </c>
      <c r="I5700" s="9" t="s">
        <v>92</v>
      </c>
      <c r="J5700" s="9" t="s">
        <v>9167</v>
      </c>
      <c r="K5700" s="9" t="s">
        <v>246</v>
      </c>
      <c r="L5700" s="9" t="s">
        <v>270</v>
      </c>
      <c r="M5700" s="9" t="s">
        <v>947</v>
      </c>
      <c r="N5700" s="9" t="s">
        <v>198</v>
      </c>
      <c r="O5700" s="9" t="s">
        <v>178</v>
      </c>
      <c r="P5700" s="9" t="s">
        <v>360</v>
      </c>
      <c r="Q5700" s="9" t="s">
        <v>273</v>
      </c>
      <c r="R5700" s="9">
        <v>0</v>
      </c>
      <c r="S5700" s="9">
        <v>1</v>
      </c>
      <c r="T5700" s="9" t="s">
        <v>136</v>
      </c>
      <c r="V5700" s="9" t="s">
        <v>144</v>
      </c>
      <c r="X5700" s="9">
        <f>INDEX(SLA_Policy!$D$2:$D$5,MATCH(F5700,SLA_Policy!$A$2:$A$5,0))</f>
        <v>72</v>
      </c>
      <c r="Y5700" s="9" t="str">
        <f>IF(E5700="Cancelled","Excluded",IF(D5700="",IF((SLA_Policy!$B$8-B5700)*24&gt;X5700,"Open - Breached","Open - On Track"),IF((D5700-B5700)*24&lt;=X5700,"Met","Breached")))</f>
        <v>Excluded</v>
      </c>
    </row>
    <row r="5701" spans="1:25" x14ac:dyDescent="0.25">
      <c r="A5701" s="9" t="s">
        <v>9440</v>
      </c>
      <c r="B5701" s="23">
        <v>46091.640972222202</v>
      </c>
      <c r="C5701" s="23">
        <v>46091.6430555556</v>
      </c>
      <c r="D5701" s="23">
        <v>46092.376388888901</v>
      </c>
      <c r="E5701" s="9" t="s">
        <v>212</v>
      </c>
      <c r="F5701" s="9" t="s">
        <v>188</v>
      </c>
      <c r="G5701" s="9" t="s">
        <v>213</v>
      </c>
      <c r="H5701" s="9" t="s">
        <v>88</v>
      </c>
      <c r="I5701" s="9" t="s">
        <v>92</v>
      </c>
      <c r="J5701" s="9" t="s">
        <v>9164</v>
      </c>
      <c r="K5701" s="9" t="s">
        <v>246</v>
      </c>
      <c r="L5701" s="9" t="s">
        <v>282</v>
      </c>
      <c r="M5701" s="9" t="s">
        <v>3229</v>
      </c>
      <c r="N5701" s="9" t="s">
        <v>198</v>
      </c>
      <c r="O5701" s="9" t="s">
        <v>178</v>
      </c>
      <c r="P5701" s="9" t="s">
        <v>414</v>
      </c>
      <c r="Q5701" s="9" t="s">
        <v>273</v>
      </c>
      <c r="R5701" s="9">
        <v>0</v>
      </c>
      <c r="S5701" s="9">
        <v>20</v>
      </c>
      <c r="T5701" s="9" t="s">
        <v>136</v>
      </c>
      <c r="U5701" s="9" t="s">
        <v>140</v>
      </c>
      <c r="V5701" s="9" t="s">
        <v>144</v>
      </c>
      <c r="W5701" s="9">
        <v>5</v>
      </c>
      <c r="X5701" s="9">
        <f>INDEX(SLA_Policy!$D$2:$D$5,MATCH(F5701,SLA_Policy!$A$2:$A$5,0))</f>
        <v>72</v>
      </c>
      <c r="Y5701" s="9" t="str">
        <f>IF(E5701="Cancelled","Excluded",IF(D5701="",IF((SLA_Policy!$B$8-B5701)*24&gt;X5701,"Open - Breached","Open - On Track"),IF((D5701-B5701)*24&lt;=X5701,"Met","Breached")))</f>
        <v>Met</v>
      </c>
    </row>
    <row r="5702" spans="1:25" x14ac:dyDescent="0.25">
      <c r="A5702" s="9" t="s">
        <v>9441</v>
      </c>
      <c r="B5702" s="23">
        <v>46091.643750000003</v>
      </c>
      <c r="C5702" s="23">
        <v>46091.644444444399</v>
      </c>
      <c r="D5702" s="23">
        <v>46091.745833333298</v>
      </c>
      <c r="E5702" s="9" t="s">
        <v>212</v>
      </c>
      <c r="F5702" s="9" t="s">
        <v>188</v>
      </c>
      <c r="G5702" s="9" t="s">
        <v>213</v>
      </c>
      <c r="H5702" s="9" t="s">
        <v>88</v>
      </c>
      <c r="I5702" s="9" t="s">
        <v>92</v>
      </c>
      <c r="J5702" s="9" t="s">
        <v>9167</v>
      </c>
      <c r="K5702" s="9" t="s">
        <v>215</v>
      </c>
      <c r="L5702" s="9" t="s">
        <v>311</v>
      </c>
      <c r="M5702" s="9" t="s">
        <v>2362</v>
      </c>
      <c r="N5702" s="9" t="s">
        <v>198</v>
      </c>
      <c r="O5702" s="9" t="s">
        <v>178</v>
      </c>
      <c r="P5702" s="9" t="s">
        <v>414</v>
      </c>
      <c r="Q5702" s="9" t="s">
        <v>219</v>
      </c>
      <c r="R5702" s="9">
        <v>0</v>
      </c>
      <c r="S5702" s="9">
        <v>23</v>
      </c>
      <c r="T5702" s="9" t="s">
        <v>136</v>
      </c>
      <c r="U5702" s="9" t="s">
        <v>140</v>
      </c>
      <c r="V5702" s="9" t="s">
        <v>144</v>
      </c>
      <c r="W5702" s="9">
        <v>4</v>
      </c>
      <c r="X5702" s="9">
        <f>INDEX(SLA_Policy!$D$2:$D$5,MATCH(F5702,SLA_Policy!$A$2:$A$5,0))</f>
        <v>72</v>
      </c>
      <c r="Y5702" s="9" t="str">
        <f>IF(E5702="Cancelled","Excluded",IF(D5702="",IF((SLA_Policy!$B$8-B5702)*24&gt;X5702,"Open - Breached","Open - On Track"),IF((D5702-B5702)*24&lt;=X5702,"Met","Breached")))</f>
        <v>Met</v>
      </c>
    </row>
    <row r="5703" spans="1:25" x14ac:dyDescent="0.25">
      <c r="A5703" s="9" t="s">
        <v>9442</v>
      </c>
      <c r="B5703" s="23">
        <v>46091.6472222222</v>
      </c>
      <c r="C5703" s="23">
        <v>46091.652083333298</v>
      </c>
      <c r="D5703" s="23">
        <v>46092.415972222203</v>
      </c>
      <c r="E5703" s="9" t="s">
        <v>212</v>
      </c>
      <c r="F5703" s="9" t="s">
        <v>188</v>
      </c>
      <c r="G5703" s="9" t="s">
        <v>213</v>
      </c>
      <c r="H5703" s="9" t="s">
        <v>162</v>
      </c>
      <c r="I5703" s="9" t="s">
        <v>244</v>
      </c>
      <c r="J5703" s="9" t="s">
        <v>9443</v>
      </c>
      <c r="K5703" s="9" t="s">
        <v>303</v>
      </c>
      <c r="L5703" s="9" t="s">
        <v>270</v>
      </c>
      <c r="M5703" s="9" t="s">
        <v>5614</v>
      </c>
      <c r="N5703" s="9" t="s">
        <v>198</v>
      </c>
      <c r="O5703" s="9" t="s">
        <v>179</v>
      </c>
      <c r="P5703" s="9" t="s">
        <v>284</v>
      </c>
      <c r="Q5703" s="9" t="s">
        <v>273</v>
      </c>
      <c r="R5703" s="9">
        <v>0</v>
      </c>
      <c r="S5703" s="9">
        <v>36</v>
      </c>
      <c r="U5703" s="9" t="s">
        <v>376</v>
      </c>
      <c r="W5703" s="9">
        <v>3</v>
      </c>
      <c r="X5703" s="9">
        <f>INDEX(SLA_Policy!$D$2:$D$5,MATCH(F5703,SLA_Policy!$A$2:$A$5,0))</f>
        <v>72</v>
      </c>
      <c r="Y5703" s="9" t="str">
        <f>IF(E5703="Cancelled","Excluded",IF(D5703="",IF((SLA_Policy!$B$8-B5703)*24&gt;X5703,"Open - Breached","Open - On Track"),IF((D5703-B5703)*24&lt;=X5703,"Met","Breached")))</f>
        <v>Met</v>
      </c>
    </row>
    <row r="5704" spans="1:25" x14ac:dyDescent="0.25">
      <c r="A5704" s="9" t="s">
        <v>9444</v>
      </c>
      <c r="B5704" s="23">
        <v>46091.653472222199</v>
      </c>
      <c r="C5704" s="23">
        <v>46092.367361111101</v>
      </c>
      <c r="D5704" s="23">
        <v>46092.406944444498</v>
      </c>
      <c r="E5704" s="9" t="s">
        <v>212</v>
      </c>
      <c r="F5704" s="9" t="s">
        <v>189</v>
      </c>
      <c r="G5704" s="9" t="s">
        <v>213</v>
      </c>
      <c r="H5704" s="9" t="s">
        <v>162</v>
      </c>
      <c r="I5704" s="9" t="s">
        <v>244</v>
      </c>
      <c r="J5704" s="9" t="s">
        <v>6501</v>
      </c>
      <c r="K5704" s="9" t="s">
        <v>246</v>
      </c>
      <c r="L5704" s="9" t="s">
        <v>270</v>
      </c>
      <c r="M5704" s="9" t="s">
        <v>1032</v>
      </c>
      <c r="N5704" s="9" t="s">
        <v>197</v>
      </c>
      <c r="O5704" s="9" t="s">
        <v>179</v>
      </c>
      <c r="P5704" s="9" t="s">
        <v>337</v>
      </c>
      <c r="Q5704" s="9" t="s">
        <v>219</v>
      </c>
      <c r="R5704" s="9">
        <v>0</v>
      </c>
      <c r="S5704" s="9">
        <v>21</v>
      </c>
      <c r="U5704" s="9" t="s">
        <v>290</v>
      </c>
      <c r="X5704" s="9">
        <f>INDEX(SLA_Policy!$D$2:$D$5,MATCH(F5704,SLA_Policy!$A$2:$A$5,0))</f>
        <v>120</v>
      </c>
      <c r="Y5704" s="9" t="str">
        <f>IF(E5704="Cancelled","Excluded",IF(D5704="",IF((SLA_Policy!$B$8-B5704)*24&gt;X5704,"Open - Breached","Open - On Track"),IF((D5704-B5704)*24&lt;=X5704,"Met","Breached")))</f>
        <v>Met</v>
      </c>
    </row>
    <row r="5705" spans="1:25" x14ac:dyDescent="0.25">
      <c r="A5705" s="9" t="s">
        <v>9445</v>
      </c>
      <c r="B5705" s="23">
        <v>46091.654166666704</v>
      </c>
      <c r="C5705" s="23">
        <v>46091.658333333296</v>
      </c>
      <c r="D5705" s="23">
        <v>46092.364583333299</v>
      </c>
      <c r="E5705" s="9" t="s">
        <v>212</v>
      </c>
      <c r="F5705" s="9" t="s">
        <v>187</v>
      </c>
      <c r="G5705" s="9" t="s">
        <v>213</v>
      </c>
      <c r="H5705" s="9" t="s">
        <v>163</v>
      </c>
      <c r="I5705" s="9" t="s">
        <v>223</v>
      </c>
      <c r="J5705" s="9" t="s">
        <v>1796</v>
      </c>
      <c r="K5705" s="9" t="s">
        <v>215</v>
      </c>
      <c r="L5705" s="9" t="s">
        <v>216</v>
      </c>
      <c r="M5705" s="9" t="s">
        <v>2397</v>
      </c>
      <c r="N5705" s="9" t="s">
        <v>196</v>
      </c>
      <c r="O5705" s="9" t="s">
        <v>176</v>
      </c>
      <c r="P5705" s="9" t="s">
        <v>503</v>
      </c>
      <c r="Q5705" s="9" t="s">
        <v>273</v>
      </c>
      <c r="R5705" s="9">
        <v>0</v>
      </c>
      <c r="S5705" s="9">
        <v>42</v>
      </c>
      <c r="T5705" s="9" t="s">
        <v>136</v>
      </c>
      <c r="U5705" s="9" t="s">
        <v>230</v>
      </c>
      <c r="X5705" s="9">
        <f>INDEX(SLA_Policy!$D$2:$D$5,MATCH(F5705,SLA_Policy!$A$2:$A$5,0))</f>
        <v>8</v>
      </c>
      <c r="Y5705" s="9" t="str">
        <f>IF(E5705="Cancelled","Excluded",IF(D5705="",IF((SLA_Policy!$B$8-B5705)*24&gt;X5705,"Open - Breached","Open - On Track"),IF((D5705-B5705)*24&lt;=X5705,"Met","Breached")))</f>
        <v>Breached</v>
      </c>
    </row>
    <row r="5706" spans="1:25" x14ac:dyDescent="0.25">
      <c r="A5706" s="9" t="s">
        <v>9446</v>
      </c>
      <c r="B5706" s="23">
        <v>46091.656944444498</v>
      </c>
      <c r="C5706" s="23">
        <v>46091.658333333296</v>
      </c>
      <c r="D5706" s="23">
        <v>46092.343055555597</v>
      </c>
      <c r="E5706" s="9" t="s">
        <v>212</v>
      </c>
      <c r="F5706" s="9" t="s">
        <v>188</v>
      </c>
      <c r="G5706" s="9" t="s">
        <v>213</v>
      </c>
      <c r="H5706" s="9" t="s">
        <v>88</v>
      </c>
      <c r="I5706" s="9" t="s">
        <v>92</v>
      </c>
      <c r="J5706" s="9" t="s">
        <v>9164</v>
      </c>
      <c r="K5706" s="9" t="s">
        <v>246</v>
      </c>
      <c r="L5706" s="9" t="s">
        <v>311</v>
      </c>
      <c r="M5706" s="9" t="s">
        <v>726</v>
      </c>
      <c r="N5706" s="9" t="s">
        <v>198</v>
      </c>
      <c r="O5706" s="9" t="s">
        <v>178</v>
      </c>
      <c r="P5706" s="9" t="s">
        <v>321</v>
      </c>
      <c r="Q5706" s="9" t="s">
        <v>273</v>
      </c>
      <c r="R5706" s="9">
        <v>0</v>
      </c>
      <c r="S5706" s="9">
        <v>47</v>
      </c>
      <c r="T5706" s="9" t="s">
        <v>136</v>
      </c>
      <c r="U5706" s="9" t="s">
        <v>140</v>
      </c>
      <c r="V5706" s="9" t="s">
        <v>144</v>
      </c>
      <c r="X5706" s="9">
        <f>INDEX(SLA_Policy!$D$2:$D$5,MATCH(F5706,SLA_Policy!$A$2:$A$5,0))</f>
        <v>72</v>
      </c>
      <c r="Y5706" s="9" t="str">
        <f>IF(E5706="Cancelled","Excluded",IF(D5706="",IF((SLA_Policy!$B$8-B5706)*24&gt;X5706,"Open - Breached","Open - On Track"),IF((D5706-B5706)*24&lt;=X5706,"Met","Breached")))</f>
        <v>Met</v>
      </c>
    </row>
    <row r="5707" spans="1:25" x14ac:dyDescent="0.25">
      <c r="A5707" s="9" t="s">
        <v>9447</v>
      </c>
      <c r="B5707" s="23">
        <v>46091.660416666702</v>
      </c>
      <c r="C5707" s="23">
        <v>46091.663194444503</v>
      </c>
      <c r="D5707" s="23">
        <v>46092.387499999997</v>
      </c>
      <c r="E5707" s="9" t="s">
        <v>212</v>
      </c>
      <c r="F5707" s="9" t="s">
        <v>187</v>
      </c>
      <c r="G5707" s="9" t="s">
        <v>213</v>
      </c>
      <c r="H5707" s="9" t="s">
        <v>88</v>
      </c>
      <c r="I5707" s="9" t="s">
        <v>92</v>
      </c>
      <c r="J5707" s="9" t="s">
        <v>9167</v>
      </c>
      <c r="K5707" s="9" t="s">
        <v>215</v>
      </c>
      <c r="L5707" s="9" t="s">
        <v>311</v>
      </c>
      <c r="M5707" s="9" t="s">
        <v>538</v>
      </c>
      <c r="N5707" s="9" t="s">
        <v>198</v>
      </c>
      <c r="O5707" s="9" t="s">
        <v>178</v>
      </c>
      <c r="P5707" s="9" t="s">
        <v>414</v>
      </c>
      <c r="Q5707" s="9" t="s">
        <v>273</v>
      </c>
      <c r="R5707" s="9">
        <v>0</v>
      </c>
      <c r="S5707" s="9">
        <v>28</v>
      </c>
      <c r="T5707" s="9" t="s">
        <v>136</v>
      </c>
      <c r="U5707" s="9" t="s">
        <v>140</v>
      </c>
      <c r="V5707" s="9" t="s">
        <v>144</v>
      </c>
      <c r="X5707" s="9">
        <f>INDEX(SLA_Policy!$D$2:$D$5,MATCH(F5707,SLA_Policy!$A$2:$A$5,0))</f>
        <v>8</v>
      </c>
      <c r="Y5707" s="9" t="str">
        <f>IF(E5707="Cancelled","Excluded",IF(D5707="",IF((SLA_Policy!$B$8-B5707)*24&gt;X5707,"Open - Breached","Open - On Track"),IF((D5707-B5707)*24&lt;=X5707,"Met","Breached")))</f>
        <v>Breached</v>
      </c>
    </row>
    <row r="5708" spans="1:25" x14ac:dyDescent="0.25">
      <c r="A5708" s="9" t="s">
        <v>9448</v>
      </c>
      <c r="B5708" s="23">
        <v>46091.661111111098</v>
      </c>
      <c r="C5708" s="23">
        <v>46091.731249999997</v>
      </c>
      <c r="D5708" s="23">
        <v>46092.404861111099</v>
      </c>
      <c r="E5708" s="9" t="s">
        <v>212</v>
      </c>
      <c r="F5708" s="9" t="s">
        <v>188</v>
      </c>
      <c r="G5708" s="9" t="s">
        <v>213</v>
      </c>
      <c r="H5708" s="9" t="s">
        <v>162</v>
      </c>
      <c r="I5708" s="9" t="s">
        <v>393</v>
      </c>
      <c r="J5708" s="9" t="s">
        <v>9449</v>
      </c>
      <c r="K5708" s="9" t="s">
        <v>239</v>
      </c>
      <c r="L5708" s="9" t="s">
        <v>311</v>
      </c>
      <c r="M5708" s="9" t="s">
        <v>1145</v>
      </c>
      <c r="N5708" s="9" t="s">
        <v>197</v>
      </c>
      <c r="O5708" s="9" t="s">
        <v>116</v>
      </c>
      <c r="P5708" s="9" t="s">
        <v>551</v>
      </c>
      <c r="Q5708" s="9" t="s">
        <v>219</v>
      </c>
      <c r="R5708" s="9">
        <v>0</v>
      </c>
      <c r="S5708" s="9">
        <v>9</v>
      </c>
      <c r="U5708" s="9" t="s">
        <v>661</v>
      </c>
      <c r="X5708" s="9">
        <f>INDEX(SLA_Policy!$D$2:$D$5,MATCH(F5708,SLA_Policy!$A$2:$A$5,0))</f>
        <v>72</v>
      </c>
      <c r="Y5708" s="9" t="str">
        <f>IF(E5708="Cancelled","Excluded",IF(D5708="",IF((SLA_Policy!$B$8-B5708)*24&gt;X5708,"Open - Breached","Open - On Track"),IF((D5708-B5708)*24&lt;=X5708,"Met","Breached")))</f>
        <v>Met</v>
      </c>
    </row>
    <row r="5709" spans="1:25" x14ac:dyDescent="0.25">
      <c r="A5709" s="9" t="s">
        <v>9450</v>
      </c>
      <c r="B5709" s="23">
        <v>46091.6694444444</v>
      </c>
      <c r="C5709" s="23">
        <v>46091.7</v>
      </c>
      <c r="D5709" s="23">
        <v>46093.357638888898</v>
      </c>
      <c r="E5709" s="9" t="s">
        <v>212</v>
      </c>
      <c r="F5709" s="9" t="s">
        <v>188</v>
      </c>
      <c r="G5709" s="9" t="s">
        <v>213</v>
      </c>
      <c r="H5709" s="9" t="s">
        <v>88</v>
      </c>
      <c r="I5709" s="9" t="s">
        <v>92</v>
      </c>
      <c r="J5709" s="9" t="s">
        <v>9160</v>
      </c>
      <c r="K5709" s="9" t="s">
        <v>215</v>
      </c>
      <c r="L5709" s="9" t="s">
        <v>351</v>
      </c>
      <c r="M5709" s="9" t="s">
        <v>9451</v>
      </c>
      <c r="N5709" s="9" t="s">
        <v>196</v>
      </c>
      <c r="O5709" s="9" t="s">
        <v>178</v>
      </c>
      <c r="P5709" s="9" t="s">
        <v>321</v>
      </c>
      <c r="Q5709" s="9" t="s">
        <v>219</v>
      </c>
      <c r="R5709" s="9">
        <v>0</v>
      </c>
      <c r="S5709" s="9">
        <v>27</v>
      </c>
      <c r="T5709" s="9" t="s">
        <v>136</v>
      </c>
      <c r="U5709" s="9" t="s">
        <v>140</v>
      </c>
      <c r="V5709" s="9" t="s">
        <v>144</v>
      </c>
      <c r="W5709" s="9">
        <v>4</v>
      </c>
      <c r="X5709" s="9">
        <f>INDEX(SLA_Policy!$D$2:$D$5,MATCH(F5709,SLA_Policy!$A$2:$A$5,0))</f>
        <v>72</v>
      </c>
      <c r="Y5709" s="9" t="str">
        <f>IF(E5709="Cancelled","Excluded",IF(D5709="",IF((SLA_Policy!$B$8-B5709)*24&gt;X5709,"Open - Breached","Open - On Track"),IF((D5709-B5709)*24&lt;=X5709,"Met","Breached")))</f>
        <v>Met</v>
      </c>
    </row>
    <row r="5710" spans="1:25" x14ac:dyDescent="0.25">
      <c r="A5710" s="9" t="s">
        <v>9452</v>
      </c>
      <c r="B5710" s="23">
        <v>46091.677083333299</v>
      </c>
      <c r="C5710" s="23">
        <v>46091.684027777803</v>
      </c>
      <c r="D5710" s="23">
        <v>46092.354166666701</v>
      </c>
      <c r="E5710" s="9" t="s">
        <v>212</v>
      </c>
      <c r="F5710" s="9" t="s">
        <v>189</v>
      </c>
      <c r="G5710" s="9" t="s">
        <v>213</v>
      </c>
      <c r="H5710" s="9" t="s">
        <v>161</v>
      </c>
      <c r="I5710" s="9" t="s">
        <v>389</v>
      </c>
      <c r="J5710" s="9" t="s">
        <v>786</v>
      </c>
      <c r="K5710" s="9" t="s">
        <v>246</v>
      </c>
      <c r="L5710" s="9" t="s">
        <v>371</v>
      </c>
      <c r="M5710" s="9" t="s">
        <v>2222</v>
      </c>
      <c r="N5710" s="9" t="s">
        <v>196</v>
      </c>
      <c r="O5710" s="9" t="s">
        <v>116</v>
      </c>
      <c r="P5710" s="9" t="s">
        <v>342</v>
      </c>
      <c r="Q5710" s="9" t="s">
        <v>219</v>
      </c>
      <c r="R5710" s="9">
        <v>0</v>
      </c>
      <c r="S5710" s="9">
        <v>8</v>
      </c>
      <c r="U5710" s="9" t="s">
        <v>221</v>
      </c>
      <c r="X5710" s="9">
        <f>INDEX(SLA_Policy!$D$2:$D$5,MATCH(F5710,SLA_Policy!$A$2:$A$5,0))</f>
        <v>120</v>
      </c>
      <c r="Y5710" s="9" t="str">
        <f>IF(E5710="Cancelled","Excluded",IF(D5710="",IF((SLA_Policy!$B$8-B5710)*24&gt;X5710,"Open - Breached","Open - On Track"),IF((D5710-B5710)*24&lt;=X5710,"Met","Breached")))</f>
        <v>Met</v>
      </c>
    </row>
    <row r="5711" spans="1:25" x14ac:dyDescent="0.25">
      <c r="A5711" s="9" t="s">
        <v>9453</v>
      </c>
      <c r="B5711" s="23">
        <v>46091.677083333299</v>
      </c>
      <c r="C5711" s="23">
        <v>46091.761805555601</v>
      </c>
      <c r="D5711" s="23">
        <v>46092.5847222222</v>
      </c>
      <c r="E5711" s="9" t="s">
        <v>212</v>
      </c>
      <c r="F5711" s="9" t="s">
        <v>188</v>
      </c>
      <c r="G5711" s="9" t="s">
        <v>213</v>
      </c>
      <c r="H5711" s="9" t="s">
        <v>88</v>
      </c>
      <c r="I5711" s="9" t="s">
        <v>92</v>
      </c>
      <c r="J5711" s="9" t="s">
        <v>9192</v>
      </c>
      <c r="K5711" s="9" t="s">
        <v>262</v>
      </c>
      <c r="L5711" s="9" t="s">
        <v>216</v>
      </c>
      <c r="M5711" s="9" t="s">
        <v>4554</v>
      </c>
      <c r="N5711" s="9" t="s">
        <v>197</v>
      </c>
      <c r="O5711" s="9" t="s">
        <v>178</v>
      </c>
      <c r="P5711" s="9" t="s">
        <v>321</v>
      </c>
      <c r="Q5711" s="9" t="s">
        <v>219</v>
      </c>
      <c r="R5711" s="9">
        <v>0</v>
      </c>
      <c r="S5711" s="9">
        <v>49</v>
      </c>
      <c r="T5711" s="9" t="s">
        <v>136</v>
      </c>
      <c r="U5711" s="9" t="s">
        <v>140</v>
      </c>
      <c r="V5711" s="9" t="s">
        <v>144</v>
      </c>
      <c r="X5711" s="9">
        <f>INDEX(SLA_Policy!$D$2:$D$5,MATCH(F5711,SLA_Policy!$A$2:$A$5,0))</f>
        <v>72</v>
      </c>
      <c r="Y5711" s="9" t="str">
        <f>IF(E5711="Cancelled","Excluded",IF(D5711="",IF((SLA_Policy!$B$8-B5711)*24&gt;X5711,"Open - Breached","Open - On Track"),IF((D5711-B5711)*24&lt;=X5711,"Met","Breached")))</f>
        <v>Met</v>
      </c>
    </row>
    <row r="5712" spans="1:25" x14ac:dyDescent="0.25">
      <c r="A5712" s="9" t="s">
        <v>9454</v>
      </c>
      <c r="B5712" s="23">
        <v>46091.677083333299</v>
      </c>
      <c r="C5712" s="23">
        <v>46091.702083333301</v>
      </c>
      <c r="D5712" s="23">
        <v>46092.591666666704</v>
      </c>
      <c r="E5712" s="9" t="s">
        <v>212</v>
      </c>
      <c r="F5712" s="9" t="s">
        <v>188</v>
      </c>
      <c r="G5712" s="9" t="s">
        <v>213</v>
      </c>
      <c r="H5712" s="9" t="s">
        <v>88</v>
      </c>
      <c r="I5712" s="9" t="s">
        <v>92</v>
      </c>
      <c r="J5712" s="9" t="s">
        <v>9160</v>
      </c>
      <c r="K5712" s="9" t="s">
        <v>246</v>
      </c>
      <c r="L5712" s="9" t="s">
        <v>293</v>
      </c>
      <c r="M5712" s="9" t="s">
        <v>5740</v>
      </c>
      <c r="N5712" s="9" t="s">
        <v>196</v>
      </c>
      <c r="O5712" s="9" t="s">
        <v>178</v>
      </c>
      <c r="P5712" s="9" t="s">
        <v>414</v>
      </c>
      <c r="Q5712" s="9" t="s">
        <v>219</v>
      </c>
      <c r="R5712" s="9">
        <v>1</v>
      </c>
      <c r="S5712" s="9">
        <v>79</v>
      </c>
      <c r="T5712" s="9" t="s">
        <v>136</v>
      </c>
      <c r="U5712" s="9" t="s">
        <v>140</v>
      </c>
      <c r="V5712" s="9" t="s">
        <v>144</v>
      </c>
      <c r="X5712" s="9">
        <f>INDEX(SLA_Policy!$D$2:$D$5,MATCH(F5712,SLA_Policy!$A$2:$A$5,0))</f>
        <v>72</v>
      </c>
      <c r="Y5712" s="9" t="str">
        <f>IF(E5712="Cancelled","Excluded",IF(D5712="",IF((SLA_Policy!$B$8-B5712)*24&gt;X5712,"Open - Breached","Open - On Track"),IF((D5712-B5712)*24&lt;=X5712,"Met","Breached")))</f>
        <v>Met</v>
      </c>
    </row>
    <row r="5713" spans="1:25" x14ac:dyDescent="0.25">
      <c r="A5713" s="9" t="s">
        <v>9455</v>
      </c>
      <c r="B5713" s="23">
        <v>46091.679166666698</v>
      </c>
      <c r="C5713" s="23">
        <v>46091.752083333296</v>
      </c>
      <c r="D5713" s="23">
        <v>46093.315277777801</v>
      </c>
      <c r="E5713" s="9" t="s">
        <v>212</v>
      </c>
      <c r="F5713" s="9" t="s">
        <v>189</v>
      </c>
      <c r="G5713" s="9" t="s">
        <v>213</v>
      </c>
      <c r="H5713" s="9" t="s">
        <v>88</v>
      </c>
      <c r="I5713" s="9" t="s">
        <v>92</v>
      </c>
      <c r="J5713" s="9" t="s">
        <v>9171</v>
      </c>
      <c r="K5713" s="9" t="s">
        <v>246</v>
      </c>
      <c r="L5713" s="9" t="s">
        <v>226</v>
      </c>
      <c r="M5713" s="9" t="s">
        <v>4051</v>
      </c>
      <c r="N5713" s="9" t="s">
        <v>196</v>
      </c>
      <c r="O5713" s="9" t="s">
        <v>178</v>
      </c>
      <c r="P5713" s="9" t="s">
        <v>360</v>
      </c>
      <c r="Q5713" s="9" t="s">
        <v>219</v>
      </c>
      <c r="R5713" s="9">
        <v>0</v>
      </c>
      <c r="S5713" s="9">
        <v>21</v>
      </c>
      <c r="T5713" s="9" t="s">
        <v>136</v>
      </c>
      <c r="U5713" s="9" t="s">
        <v>140</v>
      </c>
      <c r="V5713" s="9" t="s">
        <v>144</v>
      </c>
      <c r="X5713" s="9">
        <f>INDEX(SLA_Policy!$D$2:$D$5,MATCH(F5713,SLA_Policy!$A$2:$A$5,0))</f>
        <v>120</v>
      </c>
      <c r="Y5713" s="9" t="str">
        <f>IF(E5713="Cancelled","Excluded",IF(D5713="",IF((SLA_Policy!$B$8-B5713)*24&gt;X5713,"Open - Breached","Open - On Track"),IF((D5713-B5713)*24&lt;=X5713,"Met","Breached")))</f>
        <v>Met</v>
      </c>
    </row>
    <row r="5714" spans="1:25" x14ac:dyDescent="0.25">
      <c r="A5714" s="9" t="s">
        <v>9456</v>
      </c>
      <c r="B5714" s="23">
        <v>46091.682638888902</v>
      </c>
      <c r="C5714" s="23">
        <v>46091.685416666704</v>
      </c>
      <c r="D5714" s="23">
        <v>46092.376388888901</v>
      </c>
      <c r="E5714" s="9" t="s">
        <v>212</v>
      </c>
      <c r="F5714" s="9" t="s">
        <v>188</v>
      </c>
      <c r="G5714" s="9" t="s">
        <v>213</v>
      </c>
      <c r="H5714" s="9" t="s">
        <v>88</v>
      </c>
      <c r="I5714" s="9" t="s">
        <v>92</v>
      </c>
      <c r="J5714" s="9" t="s">
        <v>1082</v>
      </c>
      <c r="K5714" s="9" t="s">
        <v>239</v>
      </c>
      <c r="L5714" s="9" t="s">
        <v>216</v>
      </c>
      <c r="M5714" s="9" t="s">
        <v>733</v>
      </c>
      <c r="N5714" s="9" t="s">
        <v>198</v>
      </c>
      <c r="O5714" s="9" t="s">
        <v>178</v>
      </c>
      <c r="P5714" s="9" t="s">
        <v>272</v>
      </c>
      <c r="Q5714" s="9" t="s">
        <v>219</v>
      </c>
      <c r="R5714" s="9">
        <v>0</v>
      </c>
      <c r="S5714" s="9">
        <v>14</v>
      </c>
      <c r="T5714" s="9" t="s">
        <v>136</v>
      </c>
      <c r="U5714" s="9" t="s">
        <v>266</v>
      </c>
      <c r="W5714" s="9">
        <v>5</v>
      </c>
      <c r="X5714" s="9">
        <f>INDEX(SLA_Policy!$D$2:$D$5,MATCH(F5714,SLA_Policy!$A$2:$A$5,0))</f>
        <v>72</v>
      </c>
      <c r="Y5714" s="9" t="str">
        <f>IF(E5714="Cancelled","Excluded",IF(D5714="",IF((SLA_Policy!$B$8-B5714)*24&gt;X5714,"Open - Breached","Open - On Track"),IF((D5714-B5714)*24&lt;=X5714,"Met","Breached")))</f>
        <v>Met</v>
      </c>
    </row>
    <row r="5715" spans="1:25" x14ac:dyDescent="0.25">
      <c r="A5715" s="9" t="s">
        <v>9457</v>
      </c>
      <c r="B5715" s="23">
        <v>46091.685416666704</v>
      </c>
      <c r="C5715" s="23">
        <v>46091.706944444399</v>
      </c>
      <c r="D5715" s="23">
        <v>46092.413194444503</v>
      </c>
      <c r="E5715" s="9" t="s">
        <v>212</v>
      </c>
      <c r="F5715" s="9" t="s">
        <v>188</v>
      </c>
      <c r="G5715" s="9" t="s">
        <v>213</v>
      </c>
      <c r="H5715" s="9" t="s">
        <v>88</v>
      </c>
      <c r="I5715" s="9" t="s">
        <v>92</v>
      </c>
      <c r="J5715" s="9" t="s">
        <v>9160</v>
      </c>
      <c r="K5715" s="9" t="s">
        <v>303</v>
      </c>
      <c r="L5715" s="9" t="s">
        <v>104</v>
      </c>
      <c r="M5715" s="9" t="s">
        <v>491</v>
      </c>
      <c r="N5715" s="9" t="s">
        <v>197</v>
      </c>
      <c r="O5715" s="9" t="s">
        <v>178</v>
      </c>
      <c r="P5715" s="9" t="s">
        <v>414</v>
      </c>
      <c r="Q5715" s="9" t="s">
        <v>273</v>
      </c>
      <c r="R5715" s="9">
        <v>0</v>
      </c>
      <c r="S5715" s="9">
        <v>14</v>
      </c>
      <c r="T5715" s="9" t="s">
        <v>220</v>
      </c>
      <c r="U5715" s="9" t="s">
        <v>140</v>
      </c>
      <c r="V5715" s="9" t="s">
        <v>144</v>
      </c>
      <c r="X5715" s="9">
        <f>INDEX(SLA_Policy!$D$2:$D$5,MATCH(F5715,SLA_Policy!$A$2:$A$5,0))</f>
        <v>72</v>
      </c>
      <c r="Y5715" s="9" t="str">
        <f>IF(E5715="Cancelled","Excluded",IF(D5715="",IF((SLA_Policy!$B$8-B5715)*24&gt;X5715,"Open - Breached","Open - On Track"),IF((D5715-B5715)*24&lt;=X5715,"Met","Breached")))</f>
        <v>Met</v>
      </c>
    </row>
    <row r="5716" spans="1:25" x14ac:dyDescent="0.25">
      <c r="A5716" s="9" t="s">
        <v>9458</v>
      </c>
      <c r="B5716" s="23">
        <v>46091.695138888899</v>
      </c>
      <c r="C5716" s="23">
        <v>46091.6965277778</v>
      </c>
      <c r="D5716" s="23">
        <v>46091.701388888898</v>
      </c>
      <c r="E5716" s="9" t="s">
        <v>212</v>
      </c>
      <c r="F5716" s="9" t="s">
        <v>189</v>
      </c>
      <c r="G5716" s="9" t="s">
        <v>213</v>
      </c>
      <c r="H5716" s="9" t="s">
        <v>161</v>
      </c>
      <c r="I5716" s="9" t="s">
        <v>389</v>
      </c>
      <c r="J5716" s="9" t="s">
        <v>435</v>
      </c>
      <c r="K5716" s="9" t="s">
        <v>239</v>
      </c>
      <c r="L5716" s="9" t="s">
        <v>226</v>
      </c>
      <c r="M5716" s="9" t="s">
        <v>1651</v>
      </c>
      <c r="N5716" s="9" t="s">
        <v>198</v>
      </c>
      <c r="O5716" s="9" t="s">
        <v>116</v>
      </c>
      <c r="P5716" s="9" t="s">
        <v>590</v>
      </c>
      <c r="Q5716" s="9" t="s">
        <v>219</v>
      </c>
      <c r="R5716" s="9">
        <v>0</v>
      </c>
      <c r="S5716" s="9">
        <v>8</v>
      </c>
      <c r="U5716" s="9" t="s">
        <v>266</v>
      </c>
      <c r="W5716" s="9">
        <v>4</v>
      </c>
      <c r="X5716" s="9">
        <f>INDEX(SLA_Policy!$D$2:$D$5,MATCH(F5716,SLA_Policy!$A$2:$A$5,0))</f>
        <v>120</v>
      </c>
      <c r="Y5716" s="9" t="str">
        <f>IF(E5716="Cancelled","Excluded",IF(D5716="",IF((SLA_Policy!$B$8-B5716)*24&gt;X5716,"Open - Breached","Open - On Track"),IF((D5716-B5716)*24&lt;=X5716,"Met","Breached")))</f>
        <v>Met</v>
      </c>
    </row>
    <row r="5717" spans="1:25" x14ac:dyDescent="0.25">
      <c r="A5717" s="9" t="s">
        <v>9459</v>
      </c>
      <c r="B5717" s="23">
        <v>46091.7</v>
      </c>
      <c r="C5717" s="23">
        <v>46091.745138888902</v>
      </c>
      <c r="D5717" s="23">
        <v>46094.379166666702</v>
      </c>
      <c r="E5717" s="9" t="s">
        <v>212</v>
      </c>
      <c r="F5717" s="9" t="s">
        <v>188</v>
      </c>
      <c r="G5717" s="9" t="s">
        <v>213</v>
      </c>
      <c r="H5717" s="9" t="s">
        <v>167</v>
      </c>
      <c r="I5717" s="9" t="s">
        <v>349</v>
      </c>
      <c r="J5717" s="9" t="s">
        <v>9460</v>
      </c>
      <c r="K5717" s="9" t="s">
        <v>246</v>
      </c>
      <c r="L5717" s="9" t="s">
        <v>226</v>
      </c>
      <c r="M5717" s="9" t="s">
        <v>826</v>
      </c>
      <c r="N5717" s="9" t="s">
        <v>196</v>
      </c>
      <c r="O5717" s="9" t="s">
        <v>180</v>
      </c>
      <c r="P5717" s="9" t="s">
        <v>278</v>
      </c>
      <c r="Q5717" s="9" t="s">
        <v>219</v>
      </c>
      <c r="R5717" s="9">
        <v>0</v>
      </c>
      <c r="S5717" s="9">
        <v>36</v>
      </c>
      <c r="U5717" s="9" t="s">
        <v>266</v>
      </c>
      <c r="W5717" s="9">
        <v>3</v>
      </c>
      <c r="X5717" s="9">
        <f>INDEX(SLA_Policy!$D$2:$D$5,MATCH(F5717,SLA_Policy!$A$2:$A$5,0))</f>
        <v>72</v>
      </c>
      <c r="Y5717" s="9" t="str">
        <f>IF(E5717="Cancelled","Excluded",IF(D5717="",IF((SLA_Policy!$B$8-B5717)*24&gt;X5717,"Open - Breached","Open - On Track"),IF((D5717-B5717)*24&lt;=X5717,"Met","Breached")))</f>
        <v>Met</v>
      </c>
    </row>
    <row r="5718" spans="1:25" x14ac:dyDescent="0.25">
      <c r="A5718" s="9" t="s">
        <v>9461</v>
      </c>
      <c r="B5718" s="23">
        <v>46091.704166666699</v>
      </c>
      <c r="C5718" s="23">
        <v>46091.752777777801</v>
      </c>
      <c r="D5718" s="23">
        <v>46092.327083333301</v>
      </c>
      <c r="E5718" s="9" t="s">
        <v>212</v>
      </c>
      <c r="F5718" s="9" t="s">
        <v>188</v>
      </c>
      <c r="G5718" s="9" t="s">
        <v>213</v>
      </c>
      <c r="H5718" s="9" t="s">
        <v>162</v>
      </c>
      <c r="I5718" s="9" t="s">
        <v>393</v>
      </c>
      <c r="J5718" s="9" t="s">
        <v>840</v>
      </c>
      <c r="K5718" s="9" t="s">
        <v>303</v>
      </c>
      <c r="L5718" s="9" t="s">
        <v>104</v>
      </c>
      <c r="M5718" s="9" t="s">
        <v>325</v>
      </c>
      <c r="N5718" s="9" t="s">
        <v>196</v>
      </c>
      <c r="O5718" s="9" t="s">
        <v>116</v>
      </c>
      <c r="P5718" s="9" t="s">
        <v>551</v>
      </c>
      <c r="Q5718" s="9" t="s">
        <v>219</v>
      </c>
      <c r="R5718" s="9">
        <v>0</v>
      </c>
      <c r="S5718" s="9">
        <v>12</v>
      </c>
      <c r="U5718" s="9" t="s">
        <v>661</v>
      </c>
      <c r="X5718" s="9">
        <f>INDEX(SLA_Policy!$D$2:$D$5,MATCH(F5718,SLA_Policy!$A$2:$A$5,0))</f>
        <v>72</v>
      </c>
      <c r="Y5718" s="9" t="str">
        <f>IF(E5718="Cancelled","Excluded",IF(D5718="",IF((SLA_Policy!$B$8-B5718)*24&gt;X5718,"Open - Breached","Open - On Track"),IF((D5718-B5718)*24&lt;=X5718,"Met","Breached")))</f>
        <v>Met</v>
      </c>
    </row>
    <row r="5719" spans="1:25" x14ac:dyDescent="0.25">
      <c r="A5719" s="9" t="s">
        <v>9462</v>
      </c>
      <c r="B5719" s="23">
        <v>46091.723611111098</v>
      </c>
      <c r="C5719" s="23">
        <v>46091.724999999999</v>
      </c>
      <c r="D5719" s="23">
        <v>46092.415972222203</v>
      </c>
      <c r="E5719" s="9" t="s">
        <v>212</v>
      </c>
      <c r="F5719" s="9" t="s">
        <v>188</v>
      </c>
      <c r="G5719" s="9" t="s">
        <v>213</v>
      </c>
      <c r="H5719" s="9" t="s">
        <v>88</v>
      </c>
      <c r="I5719" s="9" t="s">
        <v>92</v>
      </c>
      <c r="J5719" s="9" t="s">
        <v>9171</v>
      </c>
      <c r="K5719" s="9" t="s">
        <v>246</v>
      </c>
      <c r="L5719" s="9" t="s">
        <v>371</v>
      </c>
      <c r="M5719" s="9" t="s">
        <v>1612</v>
      </c>
      <c r="N5719" s="9" t="s">
        <v>199</v>
      </c>
      <c r="O5719" s="9" t="s">
        <v>178</v>
      </c>
      <c r="P5719" s="9" t="s">
        <v>360</v>
      </c>
      <c r="Q5719" s="9" t="s">
        <v>219</v>
      </c>
      <c r="R5719" s="9">
        <v>0</v>
      </c>
      <c r="S5719" s="9">
        <v>8</v>
      </c>
      <c r="T5719" s="9" t="s">
        <v>136</v>
      </c>
      <c r="U5719" s="9" t="s">
        <v>140</v>
      </c>
      <c r="V5719" s="9" t="s">
        <v>144</v>
      </c>
      <c r="X5719" s="9">
        <f>INDEX(SLA_Policy!$D$2:$D$5,MATCH(F5719,SLA_Policy!$A$2:$A$5,0))</f>
        <v>72</v>
      </c>
      <c r="Y5719" s="9" t="str">
        <f>IF(E5719="Cancelled","Excluded",IF(D5719="",IF((SLA_Policy!$B$8-B5719)*24&gt;X5719,"Open - Breached","Open - On Track"),IF((D5719-B5719)*24&lt;=X5719,"Met","Breached")))</f>
        <v>Met</v>
      </c>
    </row>
    <row r="5720" spans="1:25" x14ac:dyDescent="0.25">
      <c r="A5720" s="9" t="s">
        <v>9463</v>
      </c>
      <c r="B5720" s="23">
        <v>46091.732638888898</v>
      </c>
      <c r="C5720" s="23">
        <v>46091.738194444399</v>
      </c>
      <c r="D5720" s="23">
        <v>46092.364583333299</v>
      </c>
      <c r="E5720" s="9" t="s">
        <v>212</v>
      </c>
      <c r="F5720" s="9" t="s">
        <v>188</v>
      </c>
      <c r="G5720" s="9" t="s">
        <v>213</v>
      </c>
      <c r="H5720" s="9" t="s">
        <v>164</v>
      </c>
      <c r="I5720" s="9" t="s">
        <v>478</v>
      </c>
      <c r="J5720" s="9" t="s">
        <v>1964</v>
      </c>
      <c r="K5720" s="9" t="s">
        <v>215</v>
      </c>
      <c r="L5720" s="9" t="s">
        <v>270</v>
      </c>
      <c r="M5720" s="9" t="s">
        <v>1527</v>
      </c>
      <c r="N5720" s="9" t="s">
        <v>197</v>
      </c>
      <c r="O5720" s="9" t="s">
        <v>178</v>
      </c>
      <c r="P5720" s="9" t="s">
        <v>272</v>
      </c>
      <c r="Q5720" s="9" t="s">
        <v>219</v>
      </c>
      <c r="R5720" s="9">
        <v>0</v>
      </c>
      <c r="S5720" s="9">
        <v>22</v>
      </c>
      <c r="T5720" s="9" t="s">
        <v>343</v>
      </c>
      <c r="U5720" s="9" t="s">
        <v>266</v>
      </c>
      <c r="X5720" s="9">
        <f>INDEX(SLA_Policy!$D$2:$D$5,MATCH(F5720,SLA_Policy!$A$2:$A$5,0))</f>
        <v>72</v>
      </c>
      <c r="Y5720" s="9" t="str">
        <f>IF(E5720="Cancelled","Excluded",IF(D5720="",IF((SLA_Policy!$B$8-B5720)*24&gt;X5720,"Open - Breached","Open - On Track"),IF((D5720-B5720)*24&lt;=X5720,"Met","Breached")))</f>
        <v>Met</v>
      </c>
    </row>
    <row r="5721" spans="1:25" x14ac:dyDescent="0.25">
      <c r="A5721" s="9" t="s">
        <v>9464</v>
      </c>
      <c r="B5721" s="23">
        <v>46091.761111111096</v>
      </c>
      <c r="C5721" s="23">
        <v>46091.769444444399</v>
      </c>
      <c r="D5721" s="23">
        <v>46092.375</v>
      </c>
      <c r="E5721" s="9" t="s">
        <v>212</v>
      </c>
      <c r="F5721" s="9" t="s">
        <v>187</v>
      </c>
      <c r="G5721" s="9" t="s">
        <v>213</v>
      </c>
      <c r="H5721" s="9" t="s">
        <v>88</v>
      </c>
      <c r="I5721" s="9" t="s">
        <v>92</v>
      </c>
      <c r="J5721" s="9" t="s">
        <v>9192</v>
      </c>
      <c r="K5721" s="9" t="s">
        <v>303</v>
      </c>
      <c r="L5721" s="9" t="s">
        <v>282</v>
      </c>
      <c r="M5721" s="9" t="s">
        <v>9465</v>
      </c>
      <c r="N5721" s="9" t="s">
        <v>199</v>
      </c>
      <c r="O5721" s="9" t="s">
        <v>178</v>
      </c>
      <c r="P5721" s="9" t="s">
        <v>321</v>
      </c>
      <c r="Q5721" s="9" t="s">
        <v>273</v>
      </c>
      <c r="R5721" s="9">
        <v>0</v>
      </c>
      <c r="S5721" s="9">
        <v>27</v>
      </c>
      <c r="T5721" s="9" t="s">
        <v>136</v>
      </c>
      <c r="U5721" s="9" t="s">
        <v>140</v>
      </c>
      <c r="V5721" s="9" t="s">
        <v>144</v>
      </c>
      <c r="X5721" s="9">
        <f>INDEX(SLA_Policy!$D$2:$D$5,MATCH(F5721,SLA_Policy!$A$2:$A$5,0))</f>
        <v>8</v>
      </c>
      <c r="Y5721" s="9" t="str">
        <f>IF(E5721="Cancelled","Excluded",IF(D5721="",IF((SLA_Policy!$B$8-B5721)*24&gt;X5721,"Open - Breached","Open - On Track"),IF((D5721-B5721)*24&lt;=X5721,"Met","Breached")))</f>
        <v>Breached</v>
      </c>
    </row>
    <row r="5722" spans="1:25" x14ac:dyDescent="0.25">
      <c r="A5722" s="9" t="s">
        <v>9466</v>
      </c>
      <c r="B5722" s="23">
        <v>46091.761111111096</v>
      </c>
      <c r="C5722" s="23">
        <v>46091.773611111101</v>
      </c>
      <c r="D5722" s="23">
        <v>46092.586805555598</v>
      </c>
      <c r="E5722" s="9" t="s">
        <v>212</v>
      </c>
      <c r="F5722" s="9" t="s">
        <v>188</v>
      </c>
      <c r="G5722" s="9" t="s">
        <v>213</v>
      </c>
      <c r="H5722" s="9" t="s">
        <v>88</v>
      </c>
      <c r="I5722" s="9" t="s">
        <v>92</v>
      </c>
      <c r="J5722" s="9" t="s">
        <v>9160</v>
      </c>
      <c r="K5722" s="9" t="s">
        <v>239</v>
      </c>
      <c r="L5722" s="9" t="s">
        <v>104</v>
      </c>
      <c r="M5722" s="9" t="s">
        <v>456</v>
      </c>
      <c r="N5722" s="9" t="s">
        <v>199</v>
      </c>
      <c r="O5722" s="9" t="s">
        <v>178</v>
      </c>
      <c r="P5722" s="9" t="s">
        <v>427</v>
      </c>
      <c r="Q5722" s="9" t="s">
        <v>219</v>
      </c>
      <c r="R5722" s="9">
        <v>0</v>
      </c>
      <c r="S5722" s="9">
        <v>17</v>
      </c>
      <c r="T5722" s="9" t="s">
        <v>136</v>
      </c>
      <c r="U5722" s="9" t="s">
        <v>140</v>
      </c>
      <c r="V5722" s="9" t="s">
        <v>144</v>
      </c>
      <c r="X5722" s="9">
        <f>INDEX(SLA_Policy!$D$2:$D$5,MATCH(F5722,SLA_Policy!$A$2:$A$5,0))</f>
        <v>72</v>
      </c>
      <c r="Y5722" s="9" t="str">
        <f>IF(E5722="Cancelled","Excluded",IF(D5722="",IF((SLA_Policy!$B$8-B5722)*24&gt;X5722,"Open - Breached","Open - On Track"),IF((D5722-B5722)*24&lt;=X5722,"Met","Breached")))</f>
        <v>Met</v>
      </c>
    </row>
    <row r="5723" spans="1:25" x14ac:dyDescent="0.25">
      <c r="A5723" s="9" t="s">
        <v>9467</v>
      </c>
      <c r="B5723" s="23">
        <v>46091.777083333298</v>
      </c>
      <c r="C5723" s="23">
        <v>46092.370833333298</v>
      </c>
      <c r="D5723" s="23">
        <v>46093.334027777797</v>
      </c>
      <c r="E5723" s="9" t="s">
        <v>212</v>
      </c>
      <c r="F5723" s="9" t="s">
        <v>188</v>
      </c>
      <c r="G5723" s="9" t="s">
        <v>213</v>
      </c>
      <c r="H5723" s="9" t="s">
        <v>88</v>
      </c>
      <c r="I5723" s="9" t="s">
        <v>92</v>
      </c>
      <c r="J5723" s="9" t="s">
        <v>9167</v>
      </c>
      <c r="K5723" s="9" t="s">
        <v>246</v>
      </c>
      <c r="L5723" s="9" t="s">
        <v>226</v>
      </c>
      <c r="M5723" s="9" t="s">
        <v>1962</v>
      </c>
      <c r="N5723" s="9" t="s">
        <v>196</v>
      </c>
      <c r="O5723" s="9" t="s">
        <v>178</v>
      </c>
      <c r="P5723" s="9" t="s">
        <v>272</v>
      </c>
      <c r="Q5723" s="9" t="s">
        <v>219</v>
      </c>
      <c r="R5723" s="9">
        <v>0</v>
      </c>
      <c r="S5723" s="9">
        <v>24</v>
      </c>
      <c r="T5723" s="9" t="s">
        <v>136</v>
      </c>
      <c r="U5723" s="9" t="s">
        <v>140</v>
      </c>
      <c r="V5723" s="9" t="s">
        <v>144</v>
      </c>
      <c r="W5723" s="9">
        <v>5</v>
      </c>
      <c r="X5723" s="9">
        <f>INDEX(SLA_Policy!$D$2:$D$5,MATCH(F5723,SLA_Policy!$A$2:$A$5,0))</f>
        <v>72</v>
      </c>
      <c r="Y5723" s="9" t="str">
        <f>IF(E5723="Cancelled","Excluded",IF(D5723="",IF((SLA_Policy!$B$8-B5723)*24&gt;X5723,"Open - Breached","Open - On Track"),IF((D5723-B5723)*24&lt;=X5723,"Met","Breached")))</f>
        <v>Met</v>
      </c>
    </row>
    <row r="5724" spans="1:25" x14ac:dyDescent="0.25">
      <c r="A5724" s="9" t="s">
        <v>9468</v>
      </c>
      <c r="B5724" s="23">
        <v>46091.815277777801</v>
      </c>
      <c r="C5724" s="23">
        <v>46091.816666666702</v>
      </c>
      <c r="E5724" s="9" t="s">
        <v>649</v>
      </c>
      <c r="F5724" s="9" t="s">
        <v>187</v>
      </c>
      <c r="G5724" s="9" t="s">
        <v>213</v>
      </c>
      <c r="H5724" s="9" t="s">
        <v>88</v>
      </c>
      <c r="I5724" s="9" t="s">
        <v>92</v>
      </c>
      <c r="J5724" s="9" t="s">
        <v>9192</v>
      </c>
      <c r="K5724" s="9" t="s">
        <v>246</v>
      </c>
      <c r="L5724" s="9" t="s">
        <v>311</v>
      </c>
      <c r="M5724" s="9" t="s">
        <v>1175</v>
      </c>
      <c r="N5724" s="9" t="s">
        <v>198</v>
      </c>
      <c r="O5724" s="9" t="s">
        <v>178</v>
      </c>
      <c r="P5724" s="9" t="s">
        <v>414</v>
      </c>
      <c r="Q5724" s="9" t="s">
        <v>273</v>
      </c>
      <c r="R5724" s="9">
        <v>1</v>
      </c>
      <c r="S5724" s="9">
        <v>5</v>
      </c>
      <c r="T5724" s="9" t="s">
        <v>136</v>
      </c>
      <c r="V5724" s="9" t="s">
        <v>144</v>
      </c>
      <c r="X5724" s="9">
        <f>INDEX(SLA_Policy!$D$2:$D$5,MATCH(F5724,SLA_Policy!$A$2:$A$5,0))</f>
        <v>8</v>
      </c>
      <c r="Y5724" s="9" t="str">
        <f>IF(E5724="Cancelled","Excluded",IF(D5724="",IF((SLA_Policy!$B$8-B5724)*24&gt;X5724,"Open - Breached","Open - On Track"),IF((D5724-B5724)*24&lt;=X5724,"Met","Breached")))</f>
        <v>Excluded</v>
      </c>
    </row>
    <row r="5725" spans="1:25" x14ac:dyDescent="0.25">
      <c r="A5725" s="9" t="s">
        <v>9469</v>
      </c>
      <c r="B5725" s="23">
        <v>46091.898611111101</v>
      </c>
      <c r="C5725" s="23">
        <v>46092.2993055556</v>
      </c>
      <c r="D5725" s="23">
        <v>46094.5131944444</v>
      </c>
      <c r="E5725" s="9" t="s">
        <v>212</v>
      </c>
      <c r="F5725" s="9" t="s">
        <v>188</v>
      </c>
      <c r="G5725" s="9" t="s">
        <v>213</v>
      </c>
      <c r="H5725" s="9" t="s">
        <v>88</v>
      </c>
      <c r="I5725" s="9" t="s">
        <v>92</v>
      </c>
      <c r="J5725" s="9" t="s">
        <v>9162</v>
      </c>
      <c r="K5725" s="9" t="s">
        <v>246</v>
      </c>
      <c r="L5725" s="9" t="s">
        <v>216</v>
      </c>
      <c r="M5725" s="9" t="s">
        <v>2324</v>
      </c>
      <c r="N5725" s="9" t="s">
        <v>196</v>
      </c>
      <c r="O5725" s="9" t="s">
        <v>178</v>
      </c>
      <c r="P5725" s="9" t="s">
        <v>272</v>
      </c>
      <c r="Q5725" s="9" t="s">
        <v>219</v>
      </c>
      <c r="R5725" s="9">
        <v>0</v>
      </c>
      <c r="S5725" s="9">
        <v>50</v>
      </c>
      <c r="T5725" s="9" t="s">
        <v>136</v>
      </c>
      <c r="U5725" s="9" t="s">
        <v>140</v>
      </c>
      <c r="V5725" s="9" t="s">
        <v>144</v>
      </c>
      <c r="X5725" s="9">
        <f>INDEX(SLA_Policy!$D$2:$D$5,MATCH(F5725,SLA_Policy!$A$2:$A$5,0))</f>
        <v>72</v>
      </c>
      <c r="Y5725" s="9" t="str">
        <f>IF(E5725="Cancelled","Excluded",IF(D5725="",IF((SLA_Policy!$B$8-B5725)*24&gt;X5725,"Open - Breached","Open - On Track"),IF((D5725-B5725)*24&lt;=X5725,"Met","Breached")))</f>
        <v>Met</v>
      </c>
    </row>
    <row r="5726" spans="1:25" x14ac:dyDescent="0.25">
      <c r="A5726" s="9" t="s">
        <v>9470</v>
      </c>
      <c r="B5726" s="23">
        <v>46091.918055555601</v>
      </c>
      <c r="C5726" s="23">
        <v>46092.356249999997</v>
      </c>
      <c r="D5726" s="23">
        <v>46092.370833333298</v>
      </c>
      <c r="E5726" s="9" t="s">
        <v>212</v>
      </c>
      <c r="F5726" s="9" t="s">
        <v>187</v>
      </c>
      <c r="G5726" s="9" t="s">
        <v>213</v>
      </c>
      <c r="H5726" s="9" t="s">
        <v>163</v>
      </c>
      <c r="I5726" s="9" t="s">
        <v>223</v>
      </c>
      <c r="J5726" s="9" t="s">
        <v>1796</v>
      </c>
      <c r="K5726" s="9" t="s">
        <v>215</v>
      </c>
      <c r="L5726" s="9" t="s">
        <v>270</v>
      </c>
      <c r="M5726" s="9" t="s">
        <v>4297</v>
      </c>
      <c r="N5726" s="9" t="s">
        <v>197</v>
      </c>
      <c r="O5726" s="9" t="s">
        <v>176</v>
      </c>
      <c r="P5726" s="9" t="s">
        <v>330</v>
      </c>
      <c r="Q5726" s="9" t="s">
        <v>273</v>
      </c>
      <c r="R5726" s="9">
        <v>0</v>
      </c>
      <c r="S5726" s="9">
        <v>53</v>
      </c>
      <c r="T5726" s="9" t="s">
        <v>136</v>
      </c>
      <c r="U5726" s="9" t="s">
        <v>290</v>
      </c>
      <c r="W5726" s="9">
        <v>3</v>
      </c>
      <c r="X5726" s="9">
        <f>INDEX(SLA_Policy!$D$2:$D$5,MATCH(F5726,SLA_Policy!$A$2:$A$5,0))</f>
        <v>8</v>
      </c>
      <c r="Y5726" s="9" t="str">
        <f>IF(E5726="Cancelled","Excluded",IF(D5726="",IF((SLA_Policy!$B$8-B5726)*24&gt;X5726,"Open - Breached","Open - On Track"),IF((D5726-B5726)*24&lt;=X5726,"Met","Breached")))</f>
        <v>Breached</v>
      </c>
    </row>
    <row r="5727" spans="1:25" x14ac:dyDescent="0.25">
      <c r="A5727" s="9" t="s">
        <v>9471</v>
      </c>
      <c r="B5727" s="23">
        <v>46091.963194444397</v>
      </c>
      <c r="C5727" s="23">
        <v>46092.324305555601</v>
      </c>
      <c r="D5727" s="23">
        <v>46092.328472222202</v>
      </c>
      <c r="E5727" s="9" t="s">
        <v>212</v>
      </c>
      <c r="F5727" s="9" t="s">
        <v>189</v>
      </c>
      <c r="G5727" s="9" t="s">
        <v>213</v>
      </c>
      <c r="H5727" s="9" t="s">
        <v>161</v>
      </c>
      <c r="I5727" s="9" t="s">
        <v>389</v>
      </c>
      <c r="J5727" s="9" t="s">
        <v>9472</v>
      </c>
      <c r="K5727" s="9" t="s">
        <v>303</v>
      </c>
      <c r="L5727" s="9" t="s">
        <v>282</v>
      </c>
      <c r="M5727" s="9" t="s">
        <v>1536</v>
      </c>
      <c r="N5727" s="9" t="s">
        <v>198</v>
      </c>
      <c r="O5727" s="9" t="s">
        <v>116</v>
      </c>
      <c r="P5727" s="9" t="s">
        <v>551</v>
      </c>
      <c r="Q5727" s="9" t="s">
        <v>219</v>
      </c>
      <c r="R5727" s="9">
        <v>0</v>
      </c>
      <c r="S5727" s="9">
        <v>12</v>
      </c>
      <c r="U5727" s="9" t="s">
        <v>290</v>
      </c>
      <c r="X5727" s="9">
        <f>INDEX(SLA_Policy!$D$2:$D$5,MATCH(F5727,SLA_Policy!$A$2:$A$5,0))</f>
        <v>120</v>
      </c>
      <c r="Y5727" s="9" t="str">
        <f>IF(E5727="Cancelled","Excluded",IF(D5727="",IF((SLA_Policy!$B$8-B5727)*24&gt;X5727,"Open - Breached","Open - On Track"),IF((D5727-B5727)*24&lt;=X5727,"Met","Breached")))</f>
        <v>Met</v>
      </c>
    </row>
    <row r="5728" spans="1:25" x14ac:dyDescent="0.25">
      <c r="A5728" s="9" t="s">
        <v>9473</v>
      </c>
      <c r="B5728" s="23">
        <v>46092.040972222203</v>
      </c>
      <c r="C5728" s="23">
        <v>46092.070138888899</v>
      </c>
      <c r="D5728" s="23">
        <v>46092.279166666704</v>
      </c>
      <c r="E5728" s="9" t="s">
        <v>212</v>
      </c>
      <c r="F5728" s="9" t="s">
        <v>187</v>
      </c>
      <c r="G5728" s="9" t="s">
        <v>213</v>
      </c>
      <c r="H5728" s="9" t="s">
        <v>88</v>
      </c>
      <c r="I5728" s="9" t="s">
        <v>92</v>
      </c>
      <c r="J5728" s="9" t="s">
        <v>9167</v>
      </c>
      <c r="K5728" s="9" t="s">
        <v>246</v>
      </c>
      <c r="L5728" s="9" t="s">
        <v>371</v>
      </c>
      <c r="M5728" s="9" t="s">
        <v>3449</v>
      </c>
      <c r="N5728" s="9" t="s">
        <v>196</v>
      </c>
      <c r="O5728" s="9" t="s">
        <v>116</v>
      </c>
      <c r="P5728" s="9" t="s">
        <v>234</v>
      </c>
      <c r="Q5728" s="9" t="s">
        <v>219</v>
      </c>
      <c r="R5728" s="9">
        <v>0</v>
      </c>
      <c r="S5728" s="9">
        <v>89</v>
      </c>
      <c r="T5728" s="9" t="s">
        <v>136</v>
      </c>
      <c r="U5728" s="9" t="s">
        <v>140</v>
      </c>
      <c r="V5728" s="9" t="s">
        <v>144</v>
      </c>
      <c r="W5728" s="9">
        <v>4</v>
      </c>
      <c r="X5728" s="9">
        <f>INDEX(SLA_Policy!$D$2:$D$5,MATCH(F5728,SLA_Policy!$A$2:$A$5,0))</f>
        <v>8</v>
      </c>
      <c r="Y5728" s="9" t="str">
        <f>IF(E5728="Cancelled","Excluded",IF(D5728="",IF((SLA_Policy!$B$8-B5728)*24&gt;X5728,"Open - Breached","Open - On Track"),IF((D5728-B5728)*24&lt;=X5728,"Met","Breached")))</f>
        <v>Met</v>
      </c>
    </row>
    <row r="5729" spans="1:25" x14ac:dyDescent="0.25">
      <c r="A5729" s="9" t="s">
        <v>9474</v>
      </c>
      <c r="B5729" s="23">
        <v>46092.215972222199</v>
      </c>
      <c r="C5729" s="23">
        <v>46092.308333333298</v>
      </c>
      <c r="D5729" s="23">
        <v>46093.342361111099</v>
      </c>
      <c r="E5729" s="9" t="s">
        <v>212</v>
      </c>
      <c r="F5729" s="9" t="s">
        <v>189</v>
      </c>
      <c r="G5729" s="9" t="s">
        <v>213</v>
      </c>
      <c r="H5729" s="9" t="s">
        <v>162</v>
      </c>
      <c r="I5729" s="9" t="s">
        <v>244</v>
      </c>
      <c r="J5729" s="9" t="s">
        <v>6914</v>
      </c>
      <c r="K5729" s="9" t="s">
        <v>246</v>
      </c>
      <c r="L5729" s="9" t="s">
        <v>226</v>
      </c>
      <c r="M5729" s="9" t="s">
        <v>1327</v>
      </c>
      <c r="N5729" s="9" t="s">
        <v>198</v>
      </c>
      <c r="O5729" s="9" t="s">
        <v>179</v>
      </c>
      <c r="P5729" s="9" t="s">
        <v>284</v>
      </c>
      <c r="Q5729" s="9" t="s">
        <v>219</v>
      </c>
      <c r="R5729" s="9">
        <v>0</v>
      </c>
      <c r="S5729" s="9">
        <v>32</v>
      </c>
      <c r="U5729" s="9" t="s">
        <v>248</v>
      </c>
      <c r="W5729" s="9">
        <v>5</v>
      </c>
      <c r="X5729" s="9">
        <f>INDEX(SLA_Policy!$D$2:$D$5,MATCH(F5729,SLA_Policy!$A$2:$A$5,0))</f>
        <v>120</v>
      </c>
      <c r="Y5729" s="9" t="str">
        <f>IF(E5729="Cancelled","Excluded",IF(D5729="",IF((SLA_Policy!$B$8-B5729)*24&gt;X5729,"Open - Breached","Open - On Track"),IF((D5729-B5729)*24&lt;=X5729,"Met","Breached")))</f>
        <v>Met</v>
      </c>
    </row>
    <row r="5730" spans="1:25" x14ac:dyDescent="0.25">
      <c r="A5730" s="9" t="s">
        <v>9475</v>
      </c>
      <c r="B5730" s="23">
        <v>46092.254166666702</v>
      </c>
      <c r="C5730" s="23">
        <v>46092.364583333299</v>
      </c>
      <c r="D5730" s="23">
        <v>46093.365277777797</v>
      </c>
      <c r="E5730" s="9" t="s">
        <v>212</v>
      </c>
      <c r="F5730" s="9" t="s">
        <v>188</v>
      </c>
      <c r="G5730" s="9" t="s">
        <v>213</v>
      </c>
      <c r="H5730" s="9" t="s">
        <v>88</v>
      </c>
      <c r="I5730" s="9" t="s">
        <v>92</v>
      </c>
      <c r="J5730" s="9" t="s">
        <v>9160</v>
      </c>
      <c r="K5730" s="9" t="s">
        <v>215</v>
      </c>
      <c r="L5730" s="9" t="s">
        <v>307</v>
      </c>
      <c r="M5730" s="9" t="s">
        <v>3381</v>
      </c>
      <c r="N5730" s="9" t="s">
        <v>198</v>
      </c>
      <c r="O5730" s="9" t="s">
        <v>116</v>
      </c>
      <c r="P5730" s="9" t="s">
        <v>258</v>
      </c>
      <c r="Q5730" s="9" t="s">
        <v>219</v>
      </c>
      <c r="R5730" s="9">
        <v>1</v>
      </c>
      <c r="S5730" s="9">
        <v>28</v>
      </c>
      <c r="T5730" s="9" t="s">
        <v>136</v>
      </c>
      <c r="U5730" s="9" t="s">
        <v>140</v>
      </c>
      <c r="V5730" s="9" t="s">
        <v>144</v>
      </c>
      <c r="X5730" s="9">
        <f>INDEX(SLA_Policy!$D$2:$D$5,MATCH(F5730,SLA_Policy!$A$2:$A$5,0))</f>
        <v>72</v>
      </c>
      <c r="Y5730" s="9" t="str">
        <f>IF(E5730="Cancelled","Excluded",IF(D5730="",IF((SLA_Policy!$B$8-B5730)*24&gt;X5730,"Open - Breached","Open - On Track"),IF((D5730-B5730)*24&lt;=X5730,"Met","Breached")))</f>
        <v>Met</v>
      </c>
    </row>
    <row r="5731" spans="1:25" x14ac:dyDescent="0.25">
      <c r="A5731" s="9" t="s">
        <v>9476</v>
      </c>
      <c r="B5731" s="23">
        <v>46092.300694444399</v>
      </c>
      <c r="C5731" s="23">
        <v>46092.301388888904</v>
      </c>
      <c r="D5731" s="23">
        <v>46092.521527777797</v>
      </c>
      <c r="E5731" s="9" t="s">
        <v>212</v>
      </c>
      <c r="F5731" s="9" t="s">
        <v>188</v>
      </c>
      <c r="G5731" s="9" t="s">
        <v>213</v>
      </c>
      <c r="H5731" s="9" t="s">
        <v>88</v>
      </c>
      <c r="I5731" s="9" t="s">
        <v>92</v>
      </c>
      <c r="J5731" s="9" t="s">
        <v>9164</v>
      </c>
      <c r="K5731" s="9" t="s">
        <v>246</v>
      </c>
      <c r="L5731" s="9" t="s">
        <v>226</v>
      </c>
      <c r="M5731" s="9" t="s">
        <v>1327</v>
      </c>
      <c r="N5731" s="9" t="s">
        <v>198</v>
      </c>
      <c r="O5731" s="9" t="s">
        <v>178</v>
      </c>
      <c r="P5731" s="9" t="s">
        <v>272</v>
      </c>
      <c r="Q5731" s="9" t="s">
        <v>219</v>
      </c>
      <c r="R5731" s="9">
        <v>0</v>
      </c>
      <c r="S5731" s="9">
        <v>21</v>
      </c>
      <c r="T5731" s="9" t="s">
        <v>136</v>
      </c>
      <c r="U5731" s="9" t="s">
        <v>140</v>
      </c>
      <c r="V5731" s="9" t="s">
        <v>144</v>
      </c>
      <c r="X5731" s="9">
        <f>INDEX(SLA_Policy!$D$2:$D$5,MATCH(F5731,SLA_Policy!$A$2:$A$5,0))</f>
        <v>72</v>
      </c>
      <c r="Y5731" s="9" t="str">
        <f>IF(E5731="Cancelled","Excluded",IF(D5731="",IF((SLA_Policy!$B$8-B5731)*24&gt;X5731,"Open - Breached","Open - On Track"),IF((D5731-B5731)*24&lt;=X5731,"Met","Breached")))</f>
        <v>Met</v>
      </c>
    </row>
    <row r="5732" spans="1:25" x14ac:dyDescent="0.25">
      <c r="A5732" s="9" t="s">
        <v>9477</v>
      </c>
      <c r="B5732" s="23">
        <v>46092.307638888902</v>
      </c>
      <c r="C5732" s="23">
        <v>46092.372222222199</v>
      </c>
      <c r="D5732" s="23">
        <v>46097.3215277778</v>
      </c>
      <c r="E5732" s="9" t="s">
        <v>212</v>
      </c>
      <c r="F5732" s="9" t="s">
        <v>189</v>
      </c>
      <c r="G5732" s="9" t="s">
        <v>236</v>
      </c>
      <c r="H5732" s="9" t="s">
        <v>161</v>
      </c>
      <c r="I5732" s="9" t="s">
        <v>482</v>
      </c>
      <c r="J5732" s="9" t="s">
        <v>2297</v>
      </c>
      <c r="K5732" s="9" t="s">
        <v>246</v>
      </c>
      <c r="L5732" s="9" t="s">
        <v>216</v>
      </c>
      <c r="M5732" s="9" t="s">
        <v>9478</v>
      </c>
      <c r="N5732" s="9" t="s">
        <v>196</v>
      </c>
      <c r="O5732" s="9" t="s">
        <v>177</v>
      </c>
      <c r="P5732" s="9" t="s">
        <v>300</v>
      </c>
      <c r="Q5732" s="9" t="s">
        <v>219</v>
      </c>
      <c r="R5732" s="9">
        <v>2</v>
      </c>
      <c r="S5732" s="9">
        <v>160</v>
      </c>
      <c r="U5732" s="9" t="s">
        <v>242</v>
      </c>
      <c r="X5732" s="9">
        <f>INDEX(SLA_Policy!$D$2:$D$5,MATCH(F5732,SLA_Policy!$A$2:$A$5,0))</f>
        <v>120</v>
      </c>
      <c r="Y5732" s="9" t="str">
        <f>IF(E5732="Cancelled","Excluded",IF(D5732="",IF((SLA_Policy!$B$8-B5732)*24&gt;X5732,"Open - Breached","Open - On Track"),IF((D5732-B5732)*24&lt;=X5732,"Met","Breached")))</f>
        <v>Breached</v>
      </c>
    </row>
    <row r="5733" spans="1:25" x14ac:dyDescent="0.25">
      <c r="A5733" s="9" t="s">
        <v>9479</v>
      </c>
      <c r="B5733" s="23">
        <v>46092.310416666704</v>
      </c>
      <c r="C5733" s="23">
        <v>46092.311805555597</v>
      </c>
      <c r="D5733" s="23">
        <v>46093.323611111096</v>
      </c>
      <c r="E5733" s="9" t="s">
        <v>212</v>
      </c>
      <c r="F5733" s="9" t="s">
        <v>188</v>
      </c>
      <c r="G5733" s="9" t="s">
        <v>213</v>
      </c>
      <c r="H5733" s="9" t="s">
        <v>88</v>
      </c>
      <c r="I5733" s="9" t="s">
        <v>92</v>
      </c>
      <c r="J5733" s="9" t="s">
        <v>3274</v>
      </c>
      <c r="K5733" s="9" t="s">
        <v>246</v>
      </c>
      <c r="L5733" s="9" t="s">
        <v>104</v>
      </c>
      <c r="M5733" s="9" t="s">
        <v>329</v>
      </c>
      <c r="N5733" s="9" t="s">
        <v>198</v>
      </c>
      <c r="O5733" s="9" t="s">
        <v>178</v>
      </c>
      <c r="P5733" s="9" t="s">
        <v>272</v>
      </c>
      <c r="Q5733" s="9" t="s">
        <v>219</v>
      </c>
      <c r="R5733" s="9">
        <v>0</v>
      </c>
      <c r="S5733" s="9">
        <v>17</v>
      </c>
      <c r="T5733" s="9" t="s">
        <v>136</v>
      </c>
      <c r="U5733" s="9" t="s">
        <v>221</v>
      </c>
      <c r="X5733" s="9">
        <f>INDEX(SLA_Policy!$D$2:$D$5,MATCH(F5733,SLA_Policy!$A$2:$A$5,0))</f>
        <v>72</v>
      </c>
      <c r="Y5733" s="9" t="str">
        <f>IF(E5733="Cancelled","Excluded",IF(D5733="",IF((SLA_Policy!$B$8-B5733)*24&gt;X5733,"Open - Breached","Open - On Track"),IF((D5733-B5733)*24&lt;=X5733,"Met","Breached")))</f>
        <v>Met</v>
      </c>
    </row>
    <row r="5734" spans="1:25" x14ac:dyDescent="0.25">
      <c r="A5734" s="9" t="s">
        <v>9480</v>
      </c>
      <c r="B5734" s="23">
        <v>46092.339583333298</v>
      </c>
      <c r="C5734" s="23">
        <v>46092.340277777803</v>
      </c>
      <c r="D5734" s="23">
        <v>46092.738888888904</v>
      </c>
      <c r="E5734" s="9" t="s">
        <v>212</v>
      </c>
      <c r="F5734" s="9" t="s">
        <v>187</v>
      </c>
      <c r="G5734" s="9" t="s">
        <v>213</v>
      </c>
      <c r="H5734" s="9" t="s">
        <v>88</v>
      </c>
      <c r="I5734" s="9" t="s">
        <v>92</v>
      </c>
      <c r="J5734" s="9" t="s">
        <v>9167</v>
      </c>
      <c r="K5734" s="9" t="s">
        <v>303</v>
      </c>
      <c r="L5734" s="9" t="s">
        <v>270</v>
      </c>
      <c r="M5734" s="9" t="s">
        <v>1298</v>
      </c>
      <c r="N5734" s="9" t="s">
        <v>198</v>
      </c>
      <c r="O5734" s="9" t="s">
        <v>178</v>
      </c>
      <c r="P5734" s="9" t="s">
        <v>272</v>
      </c>
      <c r="Q5734" s="9" t="s">
        <v>273</v>
      </c>
      <c r="R5734" s="9">
        <v>1</v>
      </c>
      <c r="S5734" s="9">
        <v>27</v>
      </c>
      <c r="T5734" s="9" t="s">
        <v>136</v>
      </c>
      <c r="U5734" s="9" t="s">
        <v>140</v>
      </c>
      <c r="V5734" s="9" t="s">
        <v>144</v>
      </c>
      <c r="X5734" s="9">
        <f>INDEX(SLA_Policy!$D$2:$D$5,MATCH(F5734,SLA_Policy!$A$2:$A$5,0))</f>
        <v>8</v>
      </c>
      <c r="Y5734" s="9" t="str">
        <f>IF(E5734="Cancelled","Excluded",IF(D5734="",IF((SLA_Policy!$B$8-B5734)*24&gt;X5734,"Open - Breached","Open - On Track"),IF((D5734-B5734)*24&lt;=X5734,"Met","Breached")))</f>
        <v>Breached</v>
      </c>
    </row>
    <row r="5735" spans="1:25" x14ac:dyDescent="0.25">
      <c r="A5735" s="9" t="s">
        <v>9481</v>
      </c>
      <c r="B5735" s="23">
        <v>46092.34375</v>
      </c>
      <c r="C5735" s="23">
        <v>46092.3659722222</v>
      </c>
      <c r="D5735" s="23">
        <v>46092.4375</v>
      </c>
      <c r="E5735" s="9" t="s">
        <v>212</v>
      </c>
      <c r="F5735" s="9" t="s">
        <v>187</v>
      </c>
      <c r="G5735" s="9" t="s">
        <v>236</v>
      </c>
      <c r="H5735" s="9" t="s">
        <v>161</v>
      </c>
      <c r="I5735" s="9" t="s">
        <v>237</v>
      </c>
      <c r="J5735" s="9" t="s">
        <v>3511</v>
      </c>
      <c r="K5735" s="9" t="s">
        <v>246</v>
      </c>
      <c r="L5735" s="9" t="s">
        <v>395</v>
      </c>
      <c r="M5735" s="9" t="s">
        <v>531</v>
      </c>
      <c r="N5735" s="9" t="s">
        <v>196</v>
      </c>
      <c r="O5735" s="9" t="s">
        <v>177</v>
      </c>
      <c r="P5735" s="9" t="s">
        <v>241</v>
      </c>
      <c r="Q5735" s="9" t="s">
        <v>273</v>
      </c>
      <c r="R5735" s="9">
        <v>0</v>
      </c>
      <c r="S5735" s="9">
        <v>18</v>
      </c>
      <c r="U5735" s="9" t="s">
        <v>242</v>
      </c>
      <c r="X5735" s="9">
        <f>INDEX(SLA_Policy!$D$2:$D$5,MATCH(F5735,SLA_Policy!$A$2:$A$5,0))</f>
        <v>8</v>
      </c>
      <c r="Y5735" s="9" t="str">
        <f>IF(E5735="Cancelled","Excluded",IF(D5735="",IF((SLA_Policy!$B$8-B5735)*24&gt;X5735,"Open - Breached","Open - On Track"),IF((D5735-B5735)*24&lt;=X5735,"Met","Breached")))</f>
        <v>Met</v>
      </c>
    </row>
    <row r="5736" spans="1:25" x14ac:dyDescent="0.25">
      <c r="A5736" s="9" t="s">
        <v>9482</v>
      </c>
      <c r="B5736" s="23">
        <v>46092.347222222197</v>
      </c>
      <c r="C5736" s="23">
        <v>46092.411111111098</v>
      </c>
      <c r="D5736" s="23">
        <v>46094.3347222222</v>
      </c>
      <c r="E5736" s="9" t="s">
        <v>212</v>
      </c>
      <c r="F5736" s="9" t="s">
        <v>188</v>
      </c>
      <c r="G5736" s="9" t="s">
        <v>213</v>
      </c>
      <c r="H5736" s="9" t="s">
        <v>167</v>
      </c>
      <c r="I5736" s="9" t="s">
        <v>349</v>
      </c>
      <c r="J5736" s="9" t="s">
        <v>656</v>
      </c>
      <c r="K5736" s="9" t="s">
        <v>246</v>
      </c>
      <c r="L5736" s="9" t="s">
        <v>226</v>
      </c>
      <c r="M5736" s="9" t="s">
        <v>615</v>
      </c>
      <c r="N5736" s="9" t="s">
        <v>197</v>
      </c>
      <c r="O5736" s="9" t="s">
        <v>180</v>
      </c>
      <c r="P5736" s="9" t="s">
        <v>368</v>
      </c>
      <c r="Q5736" s="9" t="s">
        <v>219</v>
      </c>
      <c r="R5736" s="9">
        <v>0</v>
      </c>
      <c r="S5736" s="9">
        <v>5</v>
      </c>
      <c r="U5736" s="9" t="s">
        <v>266</v>
      </c>
      <c r="X5736" s="9">
        <f>INDEX(SLA_Policy!$D$2:$D$5,MATCH(F5736,SLA_Policy!$A$2:$A$5,0))</f>
        <v>72</v>
      </c>
      <c r="Y5736" s="9" t="str">
        <f>IF(E5736="Cancelled","Excluded",IF(D5736="",IF((SLA_Policy!$B$8-B5736)*24&gt;X5736,"Open - Breached","Open - On Track"),IF((D5736-B5736)*24&lt;=X5736,"Met","Breached")))</f>
        <v>Met</v>
      </c>
    </row>
    <row r="5737" spans="1:25" x14ac:dyDescent="0.25">
      <c r="A5737" s="9" t="s">
        <v>9483</v>
      </c>
      <c r="B5737" s="23">
        <v>46092.356249999997</v>
      </c>
      <c r="C5737" s="23">
        <v>46092.439583333296</v>
      </c>
      <c r="D5737" s="23">
        <v>46093.371527777803</v>
      </c>
      <c r="E5737" s="9" t="s">
        <v>212</v>
      </c>
      <c r="F5737" s="9" t="s">
        <v>189</v>
      </c>
      <c r="G5737" s="9" t="s">
        <v>213</v>
      </c>
      <c r="H5737" s="9" t="s">
        <v>162</v>
      </c>
      <c r="I5737" s="9" t="s">
        <v>393</v>
      </c>
      <c r="J5737" s="9" t="s">
        <v>1718</v>
      </c>
      <c r="K5737" s="9" t="s">
        <v>246</v>
      </c>
      <c r="L5737" s="9" t="s">
        <v>226</v>
      </c>
      <c r="M5737" s="9" t="s">
        <v>1384</v>
      </c>
      <c r="N5737" s="9" t="s">
        <v>196</v>
      </c>
      <c r="O5737" s="9" t="s">
        <v>116</v>
      </c>
      <c r="P5737" s="9" t="s">
        <v>295</v>
      </c>
      <c r="Q5737" s="9" t="s">
        <v>219</v>
      </c>
      <c r="R5737" s="9">
        <v>0</v>
      </c>
      <c r="S5737" s="9">
        <v>28</v>
      </c>
      <c r="U5737" s="9" t="s">
        <v>376</v>
      </c>
      <c r="X5737" s="9">
        <f>INDEX(SLA_Policy!$D$2:$D$5,MATCH(F5737,SLA_Policy!$A$2:$A$5,0))</f>
        <v>120</v>
      </c>
      <c r="Y5737" s="9" t="str">
        <f>IF(E5737="Cancelled","Excluded",IF(D5737="",IF((SLA_Policy!$B$8-B5737)*24&gt;X5737,"Open - Breached","Open - On Track"),IF((D5737-B5737)*24&lt;=X5737,"Met","Breached")))</f>
        <v>Met</v>
      </c>
    </row>
    <row r="5738" spans="1:25" x14ac:dyDescent="0.25">
      <c r="A5738" s="9" t="s">
        <v>9484</v>
      </c>
      <c r="B5738" s="23">
        <v>46092.3659722222</v>
      </c>
      <c r="C5738" s="23">
        <v>46092.4</v>
      </c>
      <c r="D5738" s="23">
        <v>46093.404166666704</v>
      </c>
      <c r="E5738" s="9" t="s">
        <v>212</v>
      </c>
      <c r="F5738" s="9" t="s">
        <v>188</v>
      </c>
      <c r="G5738" s="9" t="s">
        <v>213</v>
      </c>
      <c r="H5738" s="9" t="s">
        <v>88</v>
      </c>
      <c r="I5738" s="9" t="s">
        <v>92</v>
      </c>
      <c r="J5738" s="9" t="s">
        <v>9181</v>
      </c>
      <c r="K5738" s="9" t="s">
        <v>215</v>
      </c>
      <c r="L5738" s="9" t="s">
        <v>270</v>
      </c>
      <c r="M5738" s="9" t="s">
        <v>2707</v>
      </c>
      <c r="N5738" s="9" t="s">
        <v>197</v>
      </c>
      <c r="O5738" s="9" t="s">
        <v>178</v>
      </c>
      <c r="P5738" s="9" t="s">
        <v>414</v>
      </c>
      <c r="Q5738" s="9" t="s">
        <v>219</v>
      </c>
      <c r="R5738" s="9">
        <v>0</v>
      </c>
      <c r="S5738" s="9">
        <v>27</v>
      </c>
      <c r="T5738" s="9" t="s">
        <v>136</v>
      </c>
      <c r="U5738" s="9" t="s">
        <v>140</v>
      </c>
      <c r="V5738" s="9" t="s">
        <v>144</v>
      </c>
      <c r="X5738" s="9">
        <f>INDEX(SLA_Policy!$D$2:$D$5,MATCH(F5738,SLA_Policy!$A$2:$A$5,0))</f>
        <v>72</v>
      </c>
      <c r="Y5738" s="9" t="str">
        <f>IF(E5738="Cancelled","Excluded",IF(D5738="",IF((SLA_Policy!$B$8-B5738)*24&gt;X5738,"Open - Breached","Open - On Track"),IF((D5738-B5738)*24&lt;=X5738,"Met","Breached")))</f>
        <v>Met</v>
      </c>
    </row>
    <row r="5739" spans="1:25" x14ac:dyDescent="0.25">
      <c r="A5739" s="9" t="s">
        <v>9485</v>
      </c>
      <c r="B5739" s="23">
        <v>46092.366666666698</v>
      </c>
      <c r="C5739" s="23">
        <v>46092.372222222199</v>
      </c>
      <c r="D5739" s="23">
        <v>46092.454166666699</v>
      </c>
      <c r="E5739" s="9" t="s">
        <v>212</v>
      </c>
      <c r="F5739" s="9" t="s">
        <v>187</v>
      </c>
      <c r="G5739" s="9" t="s">
        <v>213</v>
      </c>
      <c r="H5739" s="9" t="s">
        <v>88</v>
      </c>
      <c r="I5739" s="9" t="s">
        <v>92</v>
      </c>
      <c r="J5739" s="9" t="s">
        <v>9162</v>
      </c>
      <c r="K5739" s="9" t="s">
        <v>246</v>
      </c>
      <c r="L5739" s="9" t="s">
        <v>395</v>
      </c>
      <c r="M5739" s="9" t="s">
        <v>7150</v>
      </c>
      <c r="N5739" s="9" t="s">
        <v>196</v>
      </c>
      <c r="O5739" s="9" t="s">
        <v>178</v>
      </c>
      <c r="P5739" s="9" t="s">
        <v>414</v>
      </c>
      <c r="Q5739" s="9" t="s">
        <v>273</v>
      </c>
      <c r="R5739" s="9">
        <v>0</v>
      </c>
      <c r="S5739" s="9">
        <v>45</v>
      </c>
      <c r="T5739" s="9" t="s">
        <v>136</v>
      </c>
      <c r="U5739" s="9" t="s">
        <v>140</v>
      </c>
      <c r="V5739" s="9" t="s">
        <v>144</v>
      </c>
      <c r="X5739" s="9">
        <f>INDEX(SLA_Policy!$D$2:$D$5,MATCH(F5739,SLA_Policy!$A$2:$A$5,0))</f>
        <v>8</v>
      </c>
      <c r="Y5739" s="9" t="str">
        <f>IF(E5739="Cancelled","Excluded",IF(D5739="",IF((SLA_Policy!$B$8-B5739)*24&gt;X5739,"Open - Breached","Open - On Track"),IF((D5739-B5739)*24&lt;=X5739,"Met","Breached")))</f>
        <v>Met</v>
      </c>
    </row>
    <row r="5740" spans="1:25" x14ac:dyDescent="0.25">
      <c r="A5740" s="9" t="s">
        <v>9486</v>
      </c>
      <c r="B5740" s="23">
        <v>46092.367361111101</v>
      </c>
      <c r="C5740" s="23">
        <v>46092.390972222202</v>
      </c>
      <c r="D5740" s="23">
        <v>46092.422222222202</v>
      </c>
      <c r="E5740" s="9" t="s">
        <v>212</v>
      </c>
      <c r="F5740" s="9" t="s">
        <v>189</v>
      </c>
      <c r="G5740" s="9" t="s">
        <v>213</v>
      </c>
      <c r="H5740" s="9" t="s">
        <v>88</v>
      </c>
      <c r="I5740" s="9" t="s">
        <v>486</v>
      </c>
      <c r="J5740" s="9" t="s">
        <v>1664</v>
      </c>
      <c r="K5740" s="9" t="s">
        <v>303</v>
      </c>
      <c r="L5740" s="9" t="s">
        <v>351</v>
      </c>
      <c r="M5740" s="9" t="s">
        <v>1601</v>
      </c>
      <c r="N5740" s="9" t="s">
        <v>198</v>
      </c>
      <c r="O5740" s="9" t="s">
        <v>178</v>
      </c>
      <c r="P5740" s="9" t="s">
        <v>414</v>
      </c>
      <c r="Q5740" s="9" t="s">
        <v>219</v>
      </c>
      <c r="R5740" s="9">
        <v>0</v>
      </c>
      <c r="S5740" s="9">
        <v>22</v>
      </c>
      <c r="U5740" s="9" t="s">
        <v>376</v>
      </c>
      <c r="W5740" s="9">
        <v>5</v>
      </c>
      <c r="X5740" s="9">
        <f>INDEX(SLA_Policy!$D$2:$D$5,MATCH(F5740,SLA_Policy!$A$2:$A$5,0))</f>
        <v>120</v>
      </c>
      <c r="Y5740" s="9" t="str">
        <f>IF(E5740="Cancelled","Excluded",IF(D5740="",IF((SLA_Policy!$B$8-B5740)*24&gt;X5740,"Open - Breached","Open - On Track"),IF((D5740-B5740)*24&lt;=X5740,"Met","Breached")))</f>
        <v>Met</v>
      </c>
    </row>
    <row r="5741" spans="1:25" x14ac:dyDescent="0.25">
      <c r="A5741" s="9" t="s">
        <v>9487</v>
      </c>
      <c r="B5741" s="23">
        <v>46092.368750000001</v>
      </c>
      <c r="C5741" s="23">
        <v>46092.375</v>
      </c>
      <c r="D5741" s="23">
        <v>46093.404861111099</v>
      </c>
      <c r="E5741" s="9" t="s">
        <v>212</v>
      </c>
      <c r="F5741" s="9" t="s">
        <v>188</v>
      </c>
      <c r="G5741" s="9" t="s">
        <v>213</v>
      </c>
      <c r="H5741" s="9" t="s">
        <v>88</v>
      </c>
      <c r="I5741" s="9" t="s">
        <v>92</v>
      </c>
      <c r="J5741" s="9" t="s">
        <v>9164</v>
      </c>
      <c r="K5741" s="9" t="s">
        <v>215</v>
      </c>
      <c r="L5741" s="9" t="s">
        <v>216</v>
      </c>
      <c r="M5741" s="9" t="s">
        <v>712</v>
      </c>
      <c r="N5741" s="9" t="s">
        <v>198</v>
      </c>
      <c r="O5741" s="9" t="s">
        <v>178</v>
      </c>
      <c r="P5741" s="9" t="s">
        <v>427</v>
      </c>
      <c r="Q5741" s="9" t="s">
        <v>219</v>
      </c>
      <c r="R5741" s="9">
        <v>0</v>
      </c>
      <c r="S5741" s="9">
        <v>14</v>
      </c>
      <c r="T5741" s="9" t="s">
        <v>136</v>
      </c>
      <c r="U5741" s="9" t="s">
        <v>140</v>
      </c>
      <c r="V5741" s="9" t="s">
        <v>144</v>
      </c>
      <c r="X5741" s="9">
        <f>INDEX(SLA_Policy!$D$2:$D$5,MATCH(F5741,SLA_Policy!$A$2:$A$5,0))</f>
        <v>72</v>
      </c>
      <c r="Y5741" s="9" t="str">
        <f>IF(E5741="Cancelled","Excluded",IF(D5741="",IF((SLA_Policy!$B$8-B5741)*24&gt;X5741,"Open - Breached","Open - On Track"),IF((D5741-B5741)*24&lt;=X5741,"Met","Breached")))</f>
        <v>Met</v>
      </c>
    </row>
    <row r="5742" spans="1:25" x14ac:dyDescent="0.25">
      <c r="A5742" s="9" t="s">
        <v>9488</v>
      </c>
      <c r="B5742" s="23">
        <v>46092.372916666704</v>
      </c>
      <c r="C5742" s="23">
        <v>46092.373611111099</v>
      </c>
      <c r="D5742" s="23">
        <v>46093.3569444444</v>
      </c>
      <c r="E5742" s="9" t="s">
        <v>212</v>
      </c>
      <c r="F5742" s="9" t="s">
        <v>188</v>
      </c>
      <c r="G5742" s="9" t="s">
        <v>213</v>
      </c>
      <c r="H5742" s="9" t="s">
        <v>88</v>
      </c>
      <c r="I5742" s="9" t="s">
        <v>92</v>
      </c>
      <c r="J5742" s="9" t="s">
        <v>9167</v>
      </c>
      <c r="K5742" s="9" t="s">
        <v>215</v>
      </c>
      <c r="L5742" s="9" t="s">
        <v>371</v>
      </c>
      <c r="M5742" s="9" t="s">
        <v>3867</v>
      </c>
      <c r="N5742" s="9" t="s">
        <v>198</v>
      </c>
      <c r="O5742" s="9" t="s">
        <v>178</v>
      </c>
      <c r="P5742" s="9" t="s">
        <v>321</v>
      </c>
      <c r="Q5742" s="9" t="s">
        <v>219</v>
      </c>
      <c r="R5742" s="9">
        <v>0</v>
      </c>
      <c r="S5742" s="9">
        <v>21</v>
      </c>
      <c r="T5742" s="9" t="s">
        <v>136</v>
      </c>
      <c r="U5742" s="9" t="s">
        <v>140</v>
      </c>
      <c r="V5742" s="9" t="s">
        <v>144</v>
      </c>
      <c r="W5742" s="9">
        <v>4</v>
      </c>
      <c r="X5742" s="9">
        <f>INDEX(SLA_Policy!$D$2:$D$5,MATCH(F5742,SLA_Policy!$A$2:$A$5,0))</f>
        <v>72</v>
      </c>
      <c r="Y5742" s="9" t="str">
        <f>IF(E5742="Cancelled","Excluded",IF(D5742="",IF((SLA_Policy!$B$8-B5742)*24&gt;X5742,"Open - Breached","Open - On Track"),IF((D5742-B5742)*24&lt;=X5742,"Met","Breached")))</f>
        <v>Met</v>
      </c>
    </row>
    <row r="5743" spans="1:25" x14ac:dyDescent="0.25">
      <c r="A5743" s="9" t="s">
        <v>9489</v>
      </c>
      <c r="B5743" s="23">
        <v>46092.374305555597</v>
      </c>
      <c r="C5743" s="23">
        <v>46092.4868055556</v>
      </c>
      <c r="D5743" s="23">
        <v>46100.4375</v>
      </c>
      <c r="E5743" s="9" t="s">
        <v>212</v>
      </c>
      <c r="F5743" s="9" t="s">
        <v>189</v>
      </c>
      <c r="G5743" s="9" t="s">
        <v>213</v>
      </c>
      <c r="H5743" s="9" t="s">
        <v>167</v>
      </c>
      <c r="I5743" s="9" t="s">
        <v>536</v>
      </c>
      <c r="J5743" s="9" t="s">
        <v>876</v>
      </c>
      <c r="K5743" s="9" t="s">
        <v>303</v>
      </c>
      <c r="L5743" s="9" t="s">
        <v>226</v>
      </c>
      <c r="M5743" s="9" t="s">
        <v>2818</v>
      </c>
      <c r="N5743" s="9" t="s">
        <v>196</v>
      </c>
      <c r="O5743" s="9" t="s">
        <v>180</v>
      </c>
      <c r="P5743" s="9" t="s">
        <v>381</v>
      </c>
      <c r="Q5743" s="9" t="s">
        <v>273</v>
      </c>
      <c r="R5743" s="9">
        <v>0</v>
      </c>
      <c r="S5743" s="9">
        <v>48</v>
      </c>
      <c r="T5743" s="9" t="s">
        <v>229</v>
      </c>
      <c r="U5743" s="9" t="s">
        <v>290</v>
      </c>
      <c r="X5743" s="9">
        <f>INDEX(SLA_Policy!$D$2:$D$5,MATCH(F5743,SLA_Policy!$A$2:$A$5,0))</f>
        <v>120</v>
      </c>
      <c r="Y5743" s="9" t="str">
        <f>IF(E5743="Cancelled","Excluded",IF(D5743="",IF((SLA_Policy!$B$8-B5743)*24&gt;X5743,"Open - Breached","Open - On Track"),IF((D5743-B5743)*24&lt;=X5743,"Met","Breached")))</f>
        <v>Breached</v>
      </c>
    </row>
    <row r="5744" spans="1:25" x14ac:dyDescent="0.25">
      <c r="A5744" s="9" t="s">
        <v>9490</v>
      </c>
      <c r="B5744" s="23">
        <v>46092.375</v>
      </c>
      <c r="C5744" s="23">
        <v>46092.381944444503</v>
      </c>
      <c r="D5744" s="23">
        <v>46092.630555555603</v>
      </c>
      <c r="E5744" s="9" t="s">
        <v>212</v>
      </c>
      <c r="F5744" s="9" t="s">
        <v>188</v>
      </c>
      <c r="G5744" s="9" t="s">
        <v>213</v>
      </c>
      <c r="H5744" s="9" t="s">
        <v>88</v>
      </c>
      <c r="I5744" s="9" t="s">
        <v>92</v>
      </c>
      <c r="J5744" s="9" t="s">
        <v>9160</v>
      </c>
      <c r="K5744" s="9" t="s">
        <v>215</v>
      </c>
      <c r="L5744" s="9" t="s">
        <v>282</v>
      </c>
      <c r="M5744" s="9" t="s">
        <v>998</v>
      </c>
      <c r="N5744" s="9" t="s">
        <v>199</v>
      </c>
      <c r="O5744" s="9" t="s">
        <v>116</v>
      </c>
      <c r="P5744" s="9" t="s">
        <v>295</v>
      </c>
      <c r="Q5744" s="9" t="s">
        <v>219</v>
      </c>
      <c r="R5744" s="9">
        <v>0</v>
      </c>
      <c r="S5744" s="9">
        <v>71</v>
      </c>
      <c r="T5744" s="9" t="s">
        <v>136</v>
      </c>
      <c r="U5744" s="9" t="s">
        <v>140</v>
      </c>
      <c r="V5744" s="9" t="s">
        <v>144</v>
      </c>
      <c r="X5744" s="9">
        <f>INDEX(SLA_Policy!$D$2:$D$5,MATCH(F5744,SLA_Policy!$A$2:$A$5,0))</f>
        <v>72</v>
      </c>
      <c r="Y5744" s="9" t="str">
        <f>IF(E5744="Cancelled","Excluded",IF(D5744="",IF((SLA_Policy!$B$8-B5744)*24&gt;X5744,"Open - Breached","Open - On Track"),IF((D5744-B5744)*24&lt;=X5744,"Met","Breached")))</f>
        <v>Met</v>
      </c>
    </row>
    <row r="5745" spans="1:25" x14ac:dyDescent="0.25">
      <c r="A5745" s="9" t="s">
        <v>9491</v>
      </c>
      <c r="B5745" s="23">
        <v>46092.375694444498</v>
      </c>
      <c r="C5745" s="23">
        <v>46092.378472222197</v>
      </c>
      <c r="D5745" s="23">
        <v>46092.486111111102</v>
      </c>
      <c r="E5745" s="9" t="s">
        <v>212</v>
      </c>
      <c r="F5745" s="9" t="s">
        <v>188</v>
      </c>
      <c r="G5745" s="9" t="s">
        <v>213</v>
      </c>
      <c r="H5745" s="9" t="s">
        <v>88</v>
      </c>
      <c r="I5745" s="9" t="s">
        <v>92</v>
      </c>
      <c r="J5745" s="9" t="s">
        <v>9164</v>
      </c>
      <c r="K5745" s="9" t="s">
        <v>246</v>
      </c>
      <c r="L5745" s="9" t="s">
        <v>216</v>
      </c>
      <c r="M5745" s="9" t="s">
        <v>3714</v>
      </c>
      <c r="N5745" s="9" t="s">
        <v>198</v>
      </c>
      <c r="O5745" s="9" t="s">
        <v>178</v>
      </c>
      <c r="P5745" s="9" t="s">
        <v>321</v>
      </c>
      <c r="Q5745" s="9" t="s">
        <v>219</v>
      </c>
      <c r="R5745" s="9">
        <v>0</v>
      </c>
      <c r="S5745" s="9">
        <v>35</v>
      </c>
      <c r="T5745" s="9" t="s">
        <v>220</v>
      </c>
      <c r="U5745" s="9" t="s">
        <v>140</v>
      </c>
      <c r="V5745" s="9" t="s">
        <v>144</v>
      </c>
      <c r="X5745" s="9">
        <f>INDEX(SLA_Policy!$D$2:$D$5,MATCH(F5745,SLA_Policy!$A$2:$A$5,0))</f>
        <v>72</v>
      </c>
      <c r="Y5745" s="9" t="str">
        <f>IF(E5745="Cancelled","Excluded",IF(D5745="",IF((SLA_Policy!$B$8-B5745)*24&gt;X5745,"Open - Breached","Open - On Track"),IF((D5745-B5745)*24&lt;=X5745,"Met","Breached")))</f>
        <v>Met</v>
      </c>
    </row>
    <row r="5746" spans="1:25" x14ac:dyDescent="0.25">
      <c r="A5746" s="9" t="s">
        <v>9492</v>
      </c>
      <c r="B5746" s="23">
        <v>46092.376388888901</v>
      </c>
      <c r="C5746" s="23">
        <v>46092.377777777801</v>
      </c>
      <c r="D5746" s="23">
        <v>46092.736111111102</v>
      </c>
      <c r="E5746" s="9" t="s">
        <v>212</v>
      </c>
      <c r="F5746" s="9" t="s">
        <v>188</v>
      </c>
      <c r="G5746" s="9" t="s">
        <v>213</v>
      </c>
      <c r="H5746" s="9" t="s">
        <v>88</v>
      </c>
      <c r="I5746" s="9" t="s">
        <v>92</v>
      </c>
      <c r="J5746" s="9" t="s">
        <v>9160</v>
      </c>
      <c r="K5746" s="9" t="s">
        <v>246</v>
      </c>
      <c r="L5746" s="9" t="s">
        <v>293</v>
      </c>
      <c r="M5746" s="9" t="s">
        <v>1065</v>
      </c>
      <c r="N5746" s="9" t="s">
        <v>198</v>
      </c>
      <c r="O5746" s="9" t="s">
        <v>178</v>
      </c>
      <c r="P5746" s="9" t="s">
        <v>360</v>
      </c>
      <c r="Q5746" s="9" t="s">
        <v>273</v>
      </c>
      <c r="R5746" s="9">
        <v>0</v>
      </c>
      <c r="S5746" s="9">
        <v>34</v>
      </c>
      <c r="T5746" s="9" t="s">
        <v>136</v>
      </c>
      <c r="U5746" s="9" t="s">
        <v>140</v>
      </c>
      <c r="V5746" s="9" t="s">
        <v>144</v>
      </c>
      <c r="X5746" s="9">
        <f>INDEX(SLA_Policy!$D$2:$D$5,MATCH(F5746,SLA_Policy!$A$2:$A$5,0))</f>
        <v>72</v>
      </c>
      <c r="Y5746" s="9" t="str">
        <f>IF(E5746="Cancelled","Excluded",IF(D5746="",IF((SLA_Policy!$B$8-B5746)*24&gt;X5746,"Open - Breached","Open - On Track"),IF((D5746-B5746)*24&lt;=X5746,"Met","Breached")))</f>
        <v>Met</v>
      </c>
    </row>
    <row r="5747" spans="1:25" x14ac:dyDescent="0.25">
      <c r="A5747" s="9" t="s">
        <v>9493</v>
      </c>
      <c r="B5747" s="23">
        <v>46092.381249999999</v>
      </c>
      <c r="C5747" s="23">
        <v>46092.415972222203</v>
      </c>
      <c r="D5747" s="23">
        <v>46094.319444444503</v>
      </c>
      <c r="E5747" s="9" t="s">
        <v>212</v>
      </c>
      <c r="F5747" s="9" t="s">
        <v>188</v>
      </c>
      <c r="G5747" s="9" t="s">
        <v>213</v>
      </c>
      <c r="H5747" s="9" t="s">
        <v>88</v>
      </c>
      <c r="I5747" s="9" t="s">
        <v>92</v>
      </c>
      <c r="J5747" s="9" t="s">
        <v>9167</v>
      </c>
      <c r="K5747" s="9" t="s">
        <v>246</v>
      </c>
      <c r="L5747" s="9" t="s">
        <v>293</v>
      </c>
      <c r="M5747" s="9" t="s">
        <v>299</v>
      </c>
      <c r="N5747" s="9" t="s">
        <v>196</v>
      </c>
      <c r="O5747" s="9" t="s">
        <v>116</v>
      </c>
      <c r="P5747" s="9" t="s">
        <v>342</v>
      </c>
      <c r="Q5747" s="9" t="s">
        <v>219</v>
      </c>
      <c r="R5747" s="9">
        <v>0</v>
      </c>
      <c r="S5747" s="9">
        <v>35</v>
      </c>
      <c r="T5747" s="9" t="s">
        <v>136</v>
      </c>
      <c r="U5747" s="9" t="s">
        <v>140</v>
      </c>
      <c r="V5747" s="9" t="s">
        <v>144</v>
      </c>
      <c r="X5747" s="9">
        <f>INDEX(SLA_Policy!$D$2:$D$5,MATCH(F5747,SLA_Policy!$A$2:$A$5,0))</f>
        <v>72</v>
      </c>
      <c r="Y5747" s="9" t="str">
        <f>IF(E5747="Cancelled","Excluded",IF(D5747="",IF((SLA_Policy!$B$8-B5747)*24&gt;X5747,"Open - Breached","Open - On Track"),IF((D5747-B5747)*24&lt;=X5747,"Met","Breached")))</f>
        <v>Met</v>
      </c>
    </row>
    <row r="5748" spans="1:25" x14ac:dyDescent="0.25">
      <c r="A5748" s="9" t="s">
        <v>9494</v>
      </c>
      <c r="B5748" s="23">
        <v>46092.381944444503</v>
      </c>
      <c r="C5748" s="23">
        <v>46092.413888888899</v>
      </c>
      <c r="D5748" s="23">
        <v>46093.3305555556</v>
      </c>
      <c r="E5748" s="9" t="s">
        <v>212</v>
      </c>
      <c r="F5748" s="9" t="s">
        <v>188</v>
      </c>
      <c r="G5748" s="9" t="s">
        <v>213</v>
      </c>
      <c r="H5748" s="9" t="s">
        <v>88</v>
      </c>
      <c r="I5748" s="9" t="s">
        <v>92</v>
      </c>
      <c r="J5748" s="9" t="s">
        <v>9162</v>
      </c>
      <c r="K5748" s="9" t="s">
        <v>215</v>
      </c>
      <c r="L5748" s="9" t="s">
        <v>104</v>
      </c>
      <c r="M5748" s="9" t="s">
        <v>3577</v>
      </c>
      <c r="N5748" s="9" t="s">
        <v>196</v>
      </c>
      <c r="O5748" s="9" t="s">
        <v>178</v>
      </c>
      <c r="P5748" s="9" t="s">
        <v>272</v>
      </c>
      <c r="Q5748" s="9" t="s">
        <v>219</v>
      </c>
      <c r="R5748" s="9">
        <v>0</v>
      </c>
      <c r="S5748" s="9">
        <v>54</v>
      </c>
      <c r="T5748" s="9" t="s">
        <v>136</v>
      </c>
      <c r="U5748" s="9" t="s">
        <v>140</v>
      </c>
      <c r="V5748" s="9" t="s">
        <v>144</v>
      </c>
      <c r="X5748" s="9">
        <f>INDEX(SLA_Policy!$D$2:$D$5,MATCH(F5748,SLA_Policy!$A$2:$A$5,0))</f>
        <v>72</v>
      </c>
      <c r="Y5748" s="9" t="str">
        <f>IF(E5748="Cancelled","Excluded",IF(D5748="",IF((SLA_Policy!$B$8-B5748)*24&gt;X5748,"Open - Breached","Open - On Track"),IF((D5748-B5748)*24&lt;=X5748,"Met","Breached")))</f>
        <v>Met</v>
      </c>
    </row>
    <row r="5749" spans="1:25" x14ac:dyDescent="0.25">
      <c r="A5749" s="9" t="s">
        <v>9495</v>
      </c>
      <c r="B5749" s="23">
        <v>46092.3840277778</v>
      </c>
      <c r="C5749" s="23">
        <v>46092.390277777798</v>
      </c>
      <c r="D5749" s="23">
        <v>46093.378472222197</v>
      </c>
      <c r="E5749" s="9" t="s">
        <v>212</v>
      </c>
      <c r="F5749" s="9" t="s">
        <v>188</v>
      </c>
      <c r="G5749" s="9" t="s">
        <v>213</v>
      </c>
      <c r="H5749" s="9" t="s">
        <v>164</v>
      </c>
      <c r="I5749" s="9" t="s">
        <v>478</v>
      </c>
      <c r="J5749" s="9" t="s">
        <v>9496</v>
      </c>
      <c r="K5749" s="9" t="s">
        <v>246</v>
      </c>
      <c r="L5749" s="9" t="s">
        <v>226</v>
      </c>
      <c r="M5749" s="9" t="s">
        <v>2395</v>
      </c>
      <c r="N5749" s="9" t="s">
        <v>199</v>
      </c>
      <c r="O5749" s="9" t="s">
        <v>116</v>
      </c>
      <c r="P5749" s="9" t="s">
        <v>525</v>
      </c>
      <c r="Q5749" s="9" t="s">
        <v>219</v>
      </c>
      <c r="R5749" s="9">
        <v>0</v>
      </c>
      <c r="S5749" s="9">
        <v>16</v>
      </c>
      <c r="T5749" s="9" t="s">
        <v>343</v>
      </c>
      <c r="U5749" s="9" t="s">
        <v>266</v>
      </c>
      <c r="X5749" s="9">
        <f>INDEX(SLA_Policy!$D$2:$D$5,MATCH(F5749,SLA_Policy!$A$2:$A$5,0))</f>
        <v>72</v>
      </c>
      <c r="Y5749" s="9" t="str">
        <f>IF(E5749="Cancelled","Excluded",IF(D5749="",IF((SLA_Policy!$B$8-B5749)*24&gt;X5749,"Open - Breached","Open - On Track"),IF((D5749-B5749)*24&lt;=X5749,"Met","Breached")))</f>
        <v>Met</v>
      </c>
    </row>
    <row r="5750" spans="1:25" x14ac:dyDescent="0.25">
      <c r="A5750" s="9" t="s">
        <v>9497</v>
      </c>
      <c r="B5750" s="23">
        <v>46092.385416666701</v>
      </c>
      <c r="C5750" s="23">
        <v>46092.494444444397</v>
      </c>
      <c r="D5750" s="23">
        <v>46097.326388888898</v>
      </c>
      <c r="E5750" s="9" t="s">
        <v>212</v>
      </c>
      <c r="F5750" s="9" t="s">
        <v>188</v>
      </c>
      <c r="G5750" s="9" t="s">
        <v>213</v>
      </c>
      <c r="H5750" s="9" t="s">
        <v>88</v>
      </c>
      <c r="I5750" s="9" t="s">
        <v>92</v>
      </c>
      <c r="J5750" s="9" t="s">
        <v>9162</v>
      </c>
      <c r="K5750" s="9" t="s">
        <v>215</v>
      </c>
      <c r="L5750" s="9" t="s">
        <v>104</v>
      </c>
      <c r="M5750" s="9" t="s">
        <v>1332</v>
      </c>
      <c r="N5750" s="9" t="s">
        <v>197</v>
      </c>
      <c r="O5750" s="9" t="s">
        <v>178</v>
      </c>
      <c r="P5750" s="9" t="s">
        <v>360</v>
      </c>
      <c r="Q5750" s="9" t="s">
        <v>219</v>
      </c>
      <c r="R5750" s="9">
        <v>2</v>
      </c>
      <c r="S5750" s="9">
        <v>50</v>
      </c>
      <c r="T5750" s="9" t="s">
        <v>136</v>
      </c>
      <c r="U5750" s="9" t="s">
        <v>140</v>
      </c>
      <c r="V5750" s="9" t="s">
        <v>144</v>
      </c>
      <c r="X5750" s="9">
        <f>INDEX(SLA_Policy!$D$2:$D$5,MATCH(F5750,SLA_Policy!$A$2:$A$5,0))</f>
        <v>72</v>
      </c>
      <c r="Y5750" s="9" t="str">
        <f>IF(E5750="Cancelled","Excluded",IF(D5750="",IF((SLA_Policy!$B$8-B5750)*24&gt;X5750,"Open - Breached","Open - On Track"),IF((D5750-B5750)*24&lt;=X5750,"Met","Breached")))</f>
        <v>Breached</v>
      </c>
    </row>
    <row r="5751" spans="1:25" x14ac:dyDescent="0.25">
      <c r="A5751" s="9" t="s">
        <v>9498</v>
      </c>
      <c r="B5751" s="23">
        <v>46092.386805555601</v>
      </c>
      <c r="C5751" s="23">
        <v>46092.452777777798</v>
      </c>
      <c r="D5751" s="23">
        <v>46093.574999999997</v>
      </c>
      <c r="E5751" s="9" t="s">
        <v>212</v>
      </c>
      <c r="F5751" s="9" t="s">
        <v>188</v>
      </c>
      <c r="G5751" s="9" t="s">
        <v>213</v>
      </c>
      <c r="H5751" s="9" t="s">
        <v>88</v>
      </c>
      <c r="I5751" s="9" t="s">
        <v>92</v>
      </c>
      <c r="J5751" s="9" t="s">
        <v>9181</v>
      </c>
      <c r="K5751" s="9" t="s">
        <v>246</v>
      </c>
      <c r="L5751" s="9" t="s">
        <v>351</v>
      </c>
      <c r="M5751" s="9" t="s">
        <v>2069</v>
      </c>
      <c r="N5751" s="9" t="s">
        <v>197</v>
      </c>
      <c r="O5751" s="9" t="s">
        <v>116</v>
      </c>
      <c r="P5751" s="9" t="s">
        <v>295</v>
      </c>
      <c r="Q5751" s="9" t="s">
        <v>219</v>
      </c>
      <c r="R5751" s="9">
        <v>1</v>
      </c>
      <c r="S5751" s="9">
        <v>23</v>
      </c>
      <c r="T5751" s="9" t="s">
        <v>136</v>
      </c>
      <c r="U5751" s="9" t="s">
        <v>140</v>
      </c>
      <c r="V5751" s="9" t="s">
        <v>144</v>
      </c>
      <c r="X5751" s="9">
        <f>INDEX(SLA_Policy!$D$2:$D$5,MATCH(F5751,SLA_Policy!$A$2:$A$5,0))</f>
        <v>72</v>
      </c>
      <c r="Y5751" s="9" t="str">
        <f>IF(E5751="Cancelled","Excluded",IF(D5751="",IF((SLA_Policy!$B$8-B5751)*24&gt;X5751,"Open - Breached","Open - On Track"),IF((D5751-B5751)*24&lt;=X5751,"Met","Breached")))</f>
        <v>Met</v>
      </c>
    </row>
    <row r="5752" spans="1:25" x14ac:dyDescent="0.25">
      <c r="A5752" s="9" t="s">
        <v>9499</v>
      </c>
      <c r="B5752" s="23">
        <v>46092.389583333301</v>
      </c>
      <c r="C5752" s="23">
        <v>46092.3930555556</v>
      </c>
      <c r="D5752" s="23">
        <v>46092.697222222203</v>
      </c>
      <c r="E5752" s="9" t="s">
        <v>212</v>
      </c>
      <c r="F5752" s="9" t="s">
        <v>188</v>
      </c>
      <c r="G5752" s="9" t="s">
        <v>213</v>
      </c>
      <c r="H5752" s="9" t="s">
        <v>88</v>
      </c>
      <c r="I5752" s="9" t="s">
        <v>92</v>
      </c>
      <c r="J5752" s="9" t="s">
        <v>9162</v>
      </c>
      <c r="K5752" s="9" t="s">
        <v>246</v>
      </c>
      <c r="L5752" s="9" t="s">
        <v>226</v>
      </c>
      <c r="M5752" s="9" t="s">
        <v>2395</v>
      </c>
      <c r="N5752" s="9" t="s">
        <v>198</v>
      </c>
      <c r="O5752" s="9" t="s">
        <v>116</v>
      </c>
      <c r="P5752" s="9" t="s">
        <v>551</v>
      </c>
      <c r="Q5752" s="9" t="s">
        <v>219</v>
      </c>
      <c r="R5752" s="9">
        <v>1</v>
      </c>
      <c r="S5752" s="9">
        <v>52</v>
      </c>
      <c r="T5752" s="9" t="s">
        <v>229</v>
      </c>
      <c r="U5752" s="9" t="s">
        <v>140</v>
      </c>
      <c r="V5752" s="9" t="s">
        <v>144</v>
      </c>
      <c r="W5752" s="9">
        <v>4</v>
      </c>
      <c r="X5752" s="9">
        <f>INDEX(SLA_Policy!$D$2:$D$5,MATCH(F5752,SLA_Policy!$A$2:$A$5,0))</f>
        <v>72</v>
      </c>
      <c r="Y5752" s="9" t="str">
        <f>IF(E5752="Cancelled","Excluded",IF(D5752="",IF((SLA_Policy!$B$8-B5752)*24&gt;X5752,"Open - Breached","Open - On Track"),IF((D5752-B5752)*24&lt;=X5752,"Met","Breached")))</f>
        <v>Met</v>
      </c>
    </row>
    <row r="5753" spans="1:25" x14ac:dyDescent="0.25">
      <c r="A5753" s="9" t="s">
        <v>9500</v>
      </c>
      <c r="B5753" s="23">
        <v>46092.389583333301</v>
      </c>
      <c r="C5753" s="23">
        <v>46092.390277777798</v>
      </c>
      <c r="D5753" s="23">
        <v>46092.514583333301</v>
      </c>
      <c r="E5753" s="9" t="s">
        <v>212</v>
      </c>
      <c r="F5753" s="9" t="s">
        <v>187</v>
      </c>
      <c r="G5753" s="9" t="s">
        <v>213</v>
      </c>
      <c r="H5753" s="9" t="s">
        <v>88</v>
      </c>
      <c r="I5753" s="9" t="s">
        <v>92</v>
      </c>
      <c r="J5753" s="9" t="s">
        <v>9171</v>
      </c>
      <c r="K5753" s="9" t="s">
        <v>215</v>
      </c>
      <c r="L5753" s="9" t="s">
        <v>311</v>
      </c>
      <c r="M5753" s="9" t="s">
        <v>6499</v>
      </c>
      <c r="N5753" s="9" t="s">
        <v>198</v>
      </c>
      <c r="O5753" s="9" t="s">
        <v>178</v>
      </c>
      <c r="P5753" s="9" t="s">
        <v>272</v>
      </c>
      <c r="Q5753" s="9" t="s">
        <v>273</v>
      </c>
      <c r="R5753" s="9">
        <v>0</v>
      </c>
      <c r="S5753" s="9">
        <v>26</v>
      </c>
      <c r="T5753" s="9" t="s">
        <v>136</v>
      </c>
      <c r="U5753" s="9" t="s">
        <v>140</v>
      </c>
      <c r="V5753" s="9" t="s">
        <v>144</v>
      </c>
      <c r="W5753" s="9">
        <v>5</v>
      </c>
      <c r="X5753" s="9">
        <f>INDEX(SLA_Policy!$D$2:$D$5,MATCH(F5753,SLA_Policy!$A$2:$A$5,0))</f>
        <v>8</v>
      </c>
      <c r="Y5753" s="9" t="str">
        <f>IF(E5753="Cancelled","Excluded",IF(D5753="",IF((SLA_Policy!$B$8-B5753)*24&gt;X5753,"Open - Breached","Open - On Track"),IF((D5753-B5753)*24&lt;=X5753,"Met","Breached")))</f>
        <v>Met</v>
      </c>
    </row>
    <row r="5754" spans="1:25" x14ac:dyDescent="0.25">
      <c r="A5754" s="9" t="s">
        <v>9501</v>
      </c>
      <c r="B5754" s="23">
        <v>46092.390277777798</v>
      </c>
      <c r="C5754" s="23">
        <v>46092.541666666701</v>
      </c>
      <c r="D5754" s="23">
        <v>46093.741666666698</v>
      </c>
      <c r="E5754" s="9" t="s">
        <v>212</v>
      </c>
      <c r="F5754" s="9" t="s">
        <v>189</v>
      </c>
      <c r="G5754" s="9" t="s">
        <v>213</v>
      </c>
      <c r="H5754" s="9" t="s">
        <v>88</v>
      </c>
      <c r="I5754" s="9" t="s">
        <v>92</v>
      </c>
      <c r="J5754" s="9" t="s">
        <v>9162</v>
      </c>
      <c r="K5754" s="9" t="s">
        <v>262</v>
      </c>
      <c r="L5754" s="9" t="s">
        <v>351</v>
      </c>
      <c r="M5754" s="9" t="s">
        <v>7461</v>
      </c>
      <c r="N5754" s="9" t="s">
        <v>196</v>
      </c>
      <c r="O5754" s="9" t="s">
        <v>178</v>
      </c>
      <c r="P5754" s="9" t="s">
        <v>360</v>
      </c>
      <c r="Q5754" s="9" t="s">
        <v>219</v>
      </c>
      <c r="R5754" s="9">
        <v>0</v>
      </c>
      <c r="S5754" s="9">
        <v>56</v>
      </c>
      <c r="T5754" s="9" t="s">
        <v>136</v>
      </c>
      <c r="U5754" s="9" t="s">
        <v>140</v>
      </c>
      <c r="V5754" s="9" t="s">
        <v>144</v>
      </c>
      <c r="X5754" s="9">
        <f>INDEX(SLA_Policy!$D$2:$D$5,MATCH(F5754,SLA_Policy!$A$2:$A$5,0))</f>
        <v>120</v>
      </c>
      <c r="Y5754" s="9" t="str">
        <f>IF(E5754="Cancelled","Excluded",IF(D5754="",IF((SLA_Policy!$B$8-B5754)*24&gt;X5754,"Open - Breached","Open - On Track"),IF((D5754-B5754)*24&lt;=X5754,"Met","Breached")))</f>
        <v>Met</v>
      </c>
    </row>
    <row r="5755" spans="1:25" x14ac:dyDescent="0.25">
      <c r="A5755" s="9" t="s">
        <v>9502</v>
      </c>
      <c r="B5755" s="23">
        <v>46092.390972222202</v>
      </c>
      <c r="C5755" s="23">
        <v>46092.407638888901</v>
      </c>
      <c r="D5755" s="23">
        <v>46092.638888888898</v>
      </c>
      <c r="E5755" s="9" t="s">
        <v>212</v>
      </c>
      <c r="F5755" s="9" t="s">
        <v>187</v>
      </c>
      <c r="G5755" s="9" t="s">
        <v>213</v>
      </c>
      <c r="H5755" s="9" t="s">
        <v>88</v>
      </c>
      <c r="I5755" s="9" t="s">
        <v>92</v>
      </c>
      <c r="J5755" s="9" t="s">
        <v>9171</v>
      </c>
      <c r="K5755" s="9" t="s">
        <v>215</v>
      </c>
      <c r="L5755" s="9" t="s">
        <v>395</v>
      </c>
      <c r="M5755" s="9" t="s">
        <v>2958</v>
      </c>
      <c r="N5755" s="9" t="s">
        <v>196</v>
      </c>
      <c r="O5755" s="9" t="s">
        <v>116</v>
      </c>
      <c r="P5755" s="9" t="s">
        <v>234</v>
      </c>
      <c r="Q5755" s="9" t="s">
        <v>219</v>
      </c>
      <c r="R5755" s="9">
        <v>1</v>
      </c>
      <c r="S5755" s="9">
        <v>48</v>
      </c>
      <c r="T5755" s="9" t="s">
        <v>136</v>
      </c>
      <c r="U5755" s="9" t="s">
        <v>140</v>
      </c>
      <c r="V5755" s="9" t="s">
        <v>144</v>
      </c>
      <c r="W5755" s="9">
        <v>4</v>
      </c>
      <c r="X5755" s="9">
        <f>INDEX(SLA_Policy!$D$2:$D$5,MATCH(F5755,SLA_Policy!$A$2:$A$5,0))</f>
        <v>8</v>
      </c>
      <c r="Y5755" s="9" t="str">
        <f>IF(E5755="Cancelled","Excluded",IF(D5755="",IF((SLA_Policy!$B$8-B5755)*24&gt;X5755,"Open - Breached","Open - On Track"),IF((D5755-B5755)*24&lt;=X5755,"Met","Breached")))</f>
        <v>Met</v>
      </c>
    </row>
    <row r="5756" spans="1:25" x14ac:dyDescent="0.25">
      <c r="A5756" s="9" t="s">
        <v>9503</v>
      </c>
      <c r="B5756" s="23">
        <v>46092.394444444399</v>
      </c>
      <c r="C5756" s="23">
        <v>46092.473611111098</v>
      </c>
      <c r="D5756" s="23">
        <v>46094.402083333298</v>
      </c>
      <c r="E5756" s="9" t="s">
        <v>212</v>
      </c>
      <c r="F5756" s="9" t="s">
        <v>188</v>
      </c>
      <c r="G5756" s="9" t="s">
        <v>213</v>
      </c>
      <c r="H5756" s="9" t="s">
        <v>88</v>
      </c>
      <c r="I5756" s="9" t="s">
        <v>92</v>
      </c>
      <c r="J5756" s="9" t="s">
        <v>9181</v>
      </c>
      <c r="K5756" s="9" t="s">
        <v>215</v>
      </c>
      <c r="L5756" s="9" t="s">
        <v>351</v>
      </c>
      <c r="M5756" s="9" t="s">
        <v>990</v>
      </c>
      <c r="N5756" s="9" t="s">
        <v>196</v>
      </c>
      <c r="O5756" s="9" t="s">
        <v>178</v>
      </c>
      <c r="P5756" s="9" t="s">
        <v>414</v>
      </c>
      <c r="Q5756" s="9" t="s">
        <v>219</v>
      </c>
      <c r="R5756" s="9">
        <v>2</v>
      </c>
      <c r="S5756" s="9">
        <v>122</v>
      </c>
      <c r="T5756" s="9" t="s">
        <v>322</v>
      </c>
      <c r="U5756" s="9" t="s">
        <v>140</v>
      </c>
      <c r="V5756" s="9" t="s">
        <v>144</v>
      </c>
      <c r="X5756" s="9">
        <f>INDEX(SLA_Policy!$D$2:$D$5,MATCH(F5756,SLA_Policy!$A$2:$A$5,0))</f>
        <v>72</v>
      </c>
      <c r="Y5756" s="9" t="str">
        <f>IF(E5756="Cancelled","Excluded",IF(D5756="",IF((SLA_Policy!$B$8-B5756)*24&gt;X5756,"Open - Breached","Open - On Track"),IF((D5756-B5756)*24&lt;=X5756,"Met","Breached")))</f>
        <v>Met</v>
      </c>
    </row>
    <row r="5757" spans="1:25" x14ac:dyDescent="0.25">
      <c r="A5757" s="9" t="s">
        <v>9504</v>
      </c>
      <c r="B5757" s="23">
        <v>46092.406944444498</v>
      </c>
      <c r="C5757" s="23">
        <v>46092.411111111098</v>
      </c>
      <c r="D5757" s="23">
        <v>46092.659722222197</v>
      </c>
      <c r="E5757" s="9" t="s">
        <v>212</v>
      </c>
      <c r="F5757" s="9" t="s">
        <v>189</v>
      </c>
      <c r="G5757" s="9" t="s">
        <v>213</v>
      </c>
      <c r="H5757" s="9" t="s">
        <v>163</v>
      </c>
      <c r="I5757" s="9" t="s">
        <v>405</v>
      </c>
      <c r="J5757" s="9" t="s">
        <v>9505</v>
      </c>
      <c r="K5757" s="9" t="s">
        <v>246</v>
      </c>
      <c r="L5757" s="9" t="s">
        <v>293</v>
      </c>
      <c r="M5757" s="9" t="s">
        <v>2199</v>
      </c>
      <c r="N5757" s="9" t="s">
        <v>198</v>
      </c>
      <c r="O5757" s="9" t="s">
        <v>176</v>
      </c>
      <c r="P5757" s="9" t="s">
        <v>253</v>
      </c>
      <c r="Q5757" s="9" t="s">
        <v>219</v>
      </c>
      <c r="R5757" s="9">
        <v>0</v>
      </c>
      <c r="S5757" s="9">
        <v>20</v>
      </c>
      <c r="U5757" s="9" t="s">
        <v>230</v>
      </c>
      <c r="W5757" s="9">
        <v>5</v>
      </c>
      <c r="X5757" s="9">
        <f>INDEX(SLA_Policy!$D$2:$D$5,MATCH(F5757,SLA_Policy!$A$2:$A$5,0))</f>
        <v>120</v>
      </c>
      <c r="Y5757" s="9" t="str">
        <f>IF(E5757="Cancelled","Excluded",IF(D5757="",IF((SLA_Policy!$B$8-B5757)*24&gt;X5757,"Open - Breached","Open - On Track"),IF((D5757-B5757)*24&lt;=X5757,"Met","Breached")))</f>
        <v>Met</v>
      </c>
    </row>
    <row r="5758" spans="1:25" x14ac:dyDescent="0.25">
      <c r="A5758" s="9" t="s">
        <v>9506</v>
      </c>
      <c r="B5758" s="23">
        <v>46092.411805555603</v>
      </c>
      <c r="C5758" s="23">
        <v>46092.526388888902</v>
      </c>
      <c r="D5758" s="23">
        <v>46093.331944444399</v>
      </c>
      <c r="E5758" s="9" t="s">
        <v>212</v>
      </c>
      <c r="F5758" s="9" t="s">
        <v>189</v>
      </c>
      <c r="G5758" s="9" t="s">
        <v>213</v>
      </c>
      <c r="H5758" s="9" t="s">
        <v>162</v>
      </c>
      <c r="I5758" s="9" t="s">
        <v>345</v>
      </c>
      <c r="J5758" s="9" t="s">
        <v>2982</v>
      </c>
      <c r="K5758" s="9" t="s">
        <v>246</v>
      </c>
      <c r="L5758" s="9" t="s">
        <v>307</v>
      </c>
      <c r="M5758" s="9" t="s">
        <v>2969</v>
      </c>
      <c r="N5758" s="9" t="s">
        <v>196</v>
      </c>
      <c r="O5758" s="9" t="s">
        <v>179</v>
      </c>
      <c r="P5758" s="9" t="s">
        <v>284</v>
      </c>
      <c r="Q5758" s="9" t="s">
        <v>219</v>
      </c>
      <c r="R5758" s="9">
        <v>0</v>
      </c>
      <c r="S5758" s="9">
        <v>11</v>
      </c>
      <c r="U5758" s="9" t="s">
        <v>248</v>
      </c>
      <c r="X5758" s="9">
        <f>INDEX(SLA_Policy!$D$2:$D$5,MATCH(F5758,SLA_Policy!$A$2:$A$5,0))</f>
        <v>120</v>
      </c>
      <c r="Y5758" s="9" t="str">
        <f>IF(E5758="Cancelled","Excluded",IF(D5758="",IF((SLA_Policy!$B$8-B5758)*24&gt;X5758,"Open - Breached","Open - On Track"),IF((D5758-B5758)*24&lt;=X5758,"Met","Breached")))</f>
        <v>Met</v>
      </c>
    </row>
    <row r="5759" spans="1:25" x14ac:dyDescent="0.25">
      <c r="A5759" s="9" t="s">
        <v>9507</v>
      </c>
      <c r="B5759" s="23">
        <v>46092.412499999999</v>
      </c>
      <c r="C5759" s="23">
        <v>46092.417361111096</v>
      </c>
      <c r="D5759" s="23">
        <v>46094.391666666699</v>
      </c>
      <c r="E5759" s="9" t="s">
        <v>212</v>
      </c>
      <c r="F5759" s="9" t="s">
        <v>188</v>
      </c>
      <c r="G5759" s="9" t="s">
        <v>213</v>
      </c>
      <c r="H5759" s="9" t="s">
        <v>88</v>
      </c>
      <c r="I5759" s="9" t="s">
        <v>92</v>
      </c>
      <c r="J5759" s="9" t="s">
        <v>9160</v>
      </c>
      <c r="K5759" s="9" t="s">
        <v>303</v>
      </c>
      <c r="L5759" s="9" t="s">
        <v>104</v>
      </c>
      <c r="M5759" s="9" t="s">
        <v>803</v>
      </c>
      <c r="N5759" s="9" t="s">
        <v>198</v>
      </c>
      <c r="O5759" s="9" t="s">
        <v>178</v>
      </c>
      <c r="P5759" s="9" t="s">
        <v>272</v>
      </c>
      <c r="Q5759" s="9" t="s">
        <v>219</v>
      </c>
      <c r="R5759" s="9">
        <v>0</v>
      </c>
      <c r="S5759" s="9">
        <v>47</v>
      </c>
      <c r="T5759" s="9" t="s">
        <v>136</v>
      </c>
      <c r="U5759" s="9" t="s">
        <v>140</v>
      </c>
      <c r="V5759" s="9" t="s">
        <v>144</v>
      </c>
      <c r="X5759" s="9">
        <f>INDEX(SLA_Policy!$D$2:$D$5,MATCH(F5759,SLA_Policy!$A$2:$A$5,0))</f>
        <v>72</v>
      </c>
      <c r="Y5759" s="9" t="str">
        <f>IF(E5759="Cancelled","Excluded",IF(D5759="",IF((SLA_Policy!$B$8-B5759)*24&gt;X5759,"Open - Breached","Open - On Track"),IF((D5759-B5759)*24&lt;=X5759,"Met","Breached")))</f>
        <v>Met</v>
      </c>
    </row>
    <row r="5760" spans="1:25" x14ac:dyDescent="0.25">
      <c r="A5760" s="9" t="s">
        <v>9508</v>
      </c>
      <c r="B5760" s="23">
        <v>46092.413194444503</v>
      </c>
      <c r="C5760" s="23">
        <v>46092.4375</v>
      </c>
      <c r="D5760" s="23">
        <v>46097.347916666702</v>
      </c>
      <c r="E5760" s="9" t="s">
        <v>212</v>
      </c>
      <c r="F5760" s="9" t="s">
        <v>188</v>
      </c>
      <c r="G5760" s="9" t="s">
        <v>213</v>
      </c>
      <c r="H5760" s="9" t="s">
        <v>88</v>
      </c>
      <c r="I5760" s="9" t="s">
        <v>92</v>
      </c>
      <c r="J5760" s="9" t="s">
        <v>9171</v>
      </c>
      <c r="K5760" s="9" t="s">
        <v>246</v>
      </c>
      <c r="L5760" s="9" t="s">
        <v>216</v>
      </c>
      <c r="M5760" s="9" t="s">
        <v>2860</v>
      </c>
      <c r="N5760" s="9" t="s">
        <v>196</v>
      </c>
      <c r="O5760" s="9" t="s">
        <v>178</v>
      </c>
      <c r="P5760" s="9" t="s">
        <v>272</v>
      </c>
      <c r="Q5760" s="9" t="s">
        <v>219</v>
      </c>
      <c r="R5760" s="9">
        <v>0</v>
      </c>
      <c r="S5760" s="9">
        <v>86</v>
      </c>
      <c r="T5760" s="9" t="s">
        <v>136</v>
      </c>
      <c r="U5760" s="9" t="s">
        <v>140</v>
      </c>
      <c r="V5760" s="9" t="s">
        <v>144</v>
      </c>
      <c r="W5760" s="9">
        <v>3</v>
      </c>
      <c r="X5760" s="9">
        <f>INDEX(SLA_Policy!$D$2:$D$5,MATCH(F5760,SLA_Policy!$A$2:$A$5,0))</f>
        <v>72</v>
      </c>
      <c r="Y5760" s="9" t="str">
        <f>IF(E5760="Cancelled","Excluded",IF(D5760="",IF((SLA_Policy!$B$8-B5760)*24&gt;X5760,"Open - Breached","Open - On Track"),IF((D5760-B5760)*24&lt;=X5760,"Met","Breached")))</f>
        <v>Breached</v>
      </c>
    </row>
    <row r="5761" spans="1:25" x14ac:dyDescent="0.25">
      <c r="A5761" s="9" t="s">
        <v>9509</v>
      </c>
      <c r="B5761" s="23">
        <v>46092.417361111096</v>
      </c>
      <c r="C5761" s="23">
        <v>46092.425694444399</v>
      </c>
      <c r="D5761" s="23">
        <v>46093.315972222197</v>
      </c>
      <c r="E5761" s="9" t="s">
        <v>212</v>
      </c>
      <c r="F5761" s="9" t="s">
        <v>189</v>
      </c>
      <c r="G5761" s="9" t="s">
        <v>236</v>
      </c>
      <c r="H5761" s="9" t="s">
        <v>167</v>
      </c>
      <c r="I5761" s="9" t="s">
        <v>255</v>
      </c>
      <c r="J5761" s="9" t="s">
        <v>1828</v>
      </c>
      <c r="K5761" s="9" t="s">
        <v>215</v>
      </c>
      <c r="L5761" s="9" t="s">
        <v>311</v>
      </c>
      <c r="M5761" s="9" t="s">
        <v>1126</v>
      </c>
      <c r="N5761" s="9" t="s">
        <v>198</v>
      </c>
      <c r="O5761" s="9" t="s">
        <v>176</v>
      </c>
      <c r="P5761" s="9" t="s">
        <v>503</v>
      </c>
      <c r="Q5761" s="9" t="s">
        <v>273</v>
      </c>
      <c r="R5761" s="9">
        <v>0</v>
      </c>
      <c r="S5761" s="9">
        <v>10</v>
      </c>
      <c r="U5761" s="9" t="s">
        <v>242</v>
      </c>
      <c r="X5761" s="9">
        <f>INDEX(SLA_Policy!$D$2:$D$5,MATCH(F5761,SLA_Policy!$A$2:$A$5,0))</f>
        <v>120</v>
      </c>
      <c r="Y5761" s="9" t="str">
        <f>IF(E5761="Cancelled","Excluded",IF(D5761="",IF((SLA_Policy!$B$8-B5761)*24&gt;X5761,"Open - Breached","Open - On Track"),IF((D5761-B5761)*24&lt;=X5761,"Met","Breached")))</f>
        <v>Met</v>
      </c>
    </row>
    <row r="5762" spans="1:25" x14ac:dyDescent="0.25">
      <c r="A5762" s="9" t="s">
        <v>9510</v>
      </c>
      <c r="B5762" s="23">
        <v>46092.418749999997</v>
      </c>
      <c r="C5762" s="23">
        <v>46092.4284722222</v>
      </c>
      <c r="D5762" s="23">
        <v>46092.5805555556</v>
      </c>
      <c r="E5762" s="9" t="s">
        <v>212</v>
      </c>
      <c r="F5762" s="9" t="s">
        <v>188</v>
      </c>
      <c r="G5762" s="9" t="s">
        <v>213</v>
      </c>
      <c r="H5762" s="9" t="s">
        <v>88</v>
      </c>
      <c r="I5762" s="9" t="s">
        <v>92</v>
      </c>
      <c r="J5762" s="9" t="s">
        <v>9167</v>
      </c>
      <c r="K5762" s="9" t="s">
        <v>246</v>
      </c>
      <c r="L5762" s="9" t="s">
        <v>351</v>
      </c>
      <c r="M5762" s="9" t="s">
        <v>436</v>
      </c>
      <c r="N5762" s="9" t="s">
        <v>198</v>
      </c>
      <c r="O5762" s="9" t="s">
        <v>178</v>
      </c>
      <c r="P5762" s="9" t="s">
        <v>360</v>
      </c>
      <c r="Q5762" s="9" t="s">
        <v>219</v>
      </c>
      <c r="R5762" s="9">
        <v>0</v>
      </c>
      <c r="S5762" s="9">
        <v>25</v>
      </c>
      <c r="T5762" s="9" t="s">
        <v>136</v>
      </c>
      <c r="U5762" s="9" t="s">
        <v>140</v>
      </c>
      <c r="V5762" s="9" t="s">
        <v>144</v>
      </c>
      <c r="X5762" s="9">
        <f>INDEX(SLA_Policy!$D$2:$D$5,MATCH(F5762,SLA_Policy!$A$2:$A$5,0))</f>
        <v>72</v>
      </c>
      <c r="Y5762" s="9" t="str">
        <f>IF(E5762="Cancelled","Excluded",IF(D5762="",IF((SLA_Policy!$B$8-B5762)*24&gt;X5762,"Open - Breached","Open - On Track"),IF((D5762-B5762)*24&lt;=X5762,"Met","Breached")))</f>
        <v>Met</v>
      </c>
    </row>
    <row r="5763" spans="1:25" x14ac:dyDescent="0.25">
      <c r="A5763" s="9" t="s">
        <v>9511</v>
      </c>
      <c r="B5763" s="23">
        <v>46092.4194444444</v>
      </c>
      <c r="E5763" s="9" t="s">
        <v>649</v>
      </c>
      <c r="F5763" s="9" t="s">
        <v>187</v>
      </c>
      <c r="G5763" s="9" t="s">
        <v>213</v>
      </c>
      <c r="H5763" s="9" t="s">
        <v>88</v>
      </c>
      <c r="I5763" s="9" t="s">
        <v>92</v>
      </c>
      <c r="J5763" s="9" t="s">
        <v>9167</v>
      </c>
      <c r="K5763" s="9" t="s">
        <v>246</v>
      </c>
      <c r="L5763" s="9" t="s">
        <v>104</v>
      </c>
      <c r="M5763" s="9" t="s">
        <v>583</v>
      </c>
      <c r="N5763" s="9" t="s">
        <v>198</v>
      </c>
      <c r="O5763" s="9" t="s">
        <v>178</v>
      </c>
      <c r="P5763" s="9" t="s">
        <v>414</v>
      </c>
      <c r="Q5763" s="9" t="s">
        <v>273</v>
      </c>
      <c r="R5763" s="9">
        <v>0</v>
      </c>
      <c r="S5763" s="9">
        <v>5</v>
      </c>
      <c r="T5763" s="9" t="s">
        <v>322</v>
      </c>
      <c r="V5763" s="9" t="s">
        <v>144</v>
      </c>
      <c r="X5763" s="9">
        <f>INDEX(SLA_Policy!$D$2:$D$5,MATCH(F5763,SLA_Policy!$A$2:$A$5,0))</f>
        <v>8</v>
      </c>
      <c r="Y5763" s="9" t="str">
        <f>IF(E5763="Cancelled","Excluded",IF(D5763="",IF((SLA_Policy!$B$8-B5763)*24&gt;X5763,"Open - Breached","Open - On Track"),IF((D5763-B5763)*24&lt;=X5763,"Met","Breached")))</f>
        <v>Excluded</v>
      </c>
    </row>
    <row r="5764" spans="1:25" x14ac:dyDescent="0.25">
      <c r="A5764" s="9" t="s">
        <v>9512</v>
      </c>
      <c r="B5764" s="23">
        <v>46092.4243055556</v>
      </c>
      <c r="C5764" s="23">
        <v>46092.474305555603</v>
      </c>
      <c r="D5764" s="23">
        <v>46092.629166666702</v>
      </c>
      <c r="E5764" s="9" t="s">
        <v>212</v>
      </c>
      <c r="F5764" s="9" t="s">
        <v>189</v>
      </c>
      <c r="G5764" s="9" t="s">
        <v>213</v>
      </c>
      <c r="H5764" s="9" t="s">
        <v>167</v>
      </c>
      <c r="I5764" s="9" t="s">
        <v>684</v>
      </c>
      <c r="J5764" s="9" t="s">
        <v>9513</v>
      </c>
      <c r="K5764" s="9" t="s">
        <v>225</v>
      </c>
      <c r="L5764" s="9" t="s">
        <v>104</v>
      </c>
      <c r="M5764" s="9" t="s">
        <v>594</v>
      </c>
      <c r="N5764" s="9" t="s">
        <v>196</v>
      </c>
      <c r="O5764" s="9" t="s">
        <v>116</v>
      </c>
      <c r="P5764" s="9" t="s">
        <v>525</v>
      </c>
      <c r="Q5764" s="9" t="s">
        <v>219</v>
      </c>
      <c r="R5764" s="9">
        <v>0</v>
      </c>
      <c r="S5764" s="9">
        <v>12</v>
      </c>
      <c r="U5764" s="9" t="s">
        <v>248</v>
      </c>
      <c r="W5764" s="9">
        <v>4</v>
      </c>
      <c r="X5764" s="9">
        <f>INDEX(SLA_Policy!$D$2:$D$5,MATCH(F5764,SLA_Policy!$A$2:$A$5,0))</f>
        <v>120</v>
      </c>
      <c r="Y5764" s="9" t="str">
        <f>IF(E5764="Cancelled","Excluded",IF(D5764="",IF((SLA_Policy!$B$8-B5764)*24&gt;X5764,"Open - Breached","Open - On Track"),IF((D5764-B5764)*24&lt;=X5764,"Met","Breached")))</f>
        <v>Met</v>
      </c>
    </row>
    <row r="5765" spans="1:25" x14ac:dyDescent="0.25">
      <c r="A5765" s="9" t="s">
        <v>9514</v>
      </c>
      <c r="B5765" s="23">
        <v>46092.427777777797</v>
      </c>
      <c r="C5765" s="23">
        <v>46092.430555555598</v>
      </c>
      <c r="D5765" s="23">
        <v>46092.476388888899</v>
      </c>
      <c r="E5765" s="9" t="s">
        <v>212</v>
      </c>
      <c r="F5765" s="9" t="s">
        <v>189</v>
      </c>
      <c r="G5765" s="9" t="s">
        <v>213</v>
      </c>
      <c r="H5765" s="9" t="s">
        <v>161</v>
      </c>
      <c r="I5765" s="9" t="s">
        <v>454</v>
      </c>
      <c r="J5765" s="9" t="s">
        <v>5128</v>
      </c>
      <c r="K5765" s="9" t="s">
        <v>246</v>
      </c>
      <c r="L5765" s="9" t="s">
        <v>226</v>
      </c>
      <c r="M5765" s="9" t="s">
        <v>8861</v>
      </c>
      <c r="N5765" s="9" t="s">
        <v>198</v>
      </c>
      <c r="O5765" s="9" t="s">
        <v>177</v>
      </c>
      <c r="P5765" s="9" t="s">
        <v>457</v>
      </c>
      <c r="Q5765" s="9" t="s">
        <v>219</v>
      </c>
      <c r="R5765" s="9">
        <v>0</v>
      </c>
      <c r="S5765" s="9">
        <v>8</v>
      </c>
      <c r="U5765" s="9" t="s">
        <v>221</v>
      </c>
      <c r="X5765" s="9">
        <f>INDEX(SLA_Policy!$D$2:$D$5,MATCH(F5765,SLA_Policy!$A$2:$A$5,0))</f>
        <v>120</v>
      </c>
      <c r="Y5765" s="9" t="str">
        <f>IF(E5765="Cancelled","Excluded",IF(D5765="",IF((SLA_Policy!$B$8-B5765)*24&gt;X5765,"Open - Breached","Open - On Track"),IF((D5765-B5765)*24&lt;=X5765,"Met","Breached")))</f>
        <v>Met</v>
      </c>
    </row>
    <row r="5766" spans="1:25" x14ac:dyDescent="0.25">
      <c r="A5766" s="9" t="s">
        <v>9515</v>
      </c>
      <c r="B5766" s="23">
        <v>46092.427777777797</v>
      </c>
      <c r="C5766" s="23">
        <v>46092.504861111098</v>
      </c>
      <c r="D5766" s="23">
        <v>46093.351388888899</v>
      </c>
      <c r="E5766" s="9" t="s">
        <v>212</v>
      </c>
      <c r="F5766" s="9" t="s">
        <v>189</v>
      </c>
      <c r="G5766" s="9" t="s">
        <v>213</v>
      </c>
      <c r="H5766" s="9" t="s">
        <v>167</v>
      </c>
      <c r="I5766" s="9" t="s">
        <v>684</v>
      </c>
      <c r="J5766" s="9" t="s">
        <v>9516</v>
      </c>
      <c r="K5766" s="9" t="s">
        <v>303</v>
      </c>
      <c r="L5766" s="9" t="s">
        <v>216</v>
      </c>
      <c r="M5766" s="9" t="s">
        <v>6769</v>
      </c>
      <c r="N5766" s="9" t="s">
        <v>196</v>
      </c>
      <c r="O5766" s="9" t="s">
        <v>176</v>
      </c>
      <c r="P5766" s="9" t="s">
        <v>570</v>
      </c>
      <c r="Q5766" s="9" t="s">
        <v>219</v>
      </c>
      <c r="R5766" s="9">
        <v>0</v>
      </c>
      <c r="S5766" s="9">
        <v>17</v>
      </c>
      <c r="U5766" s="9" t="s">
        <v>266</v>
      </c>
      <c r="W5766" s="9">
        <v>4</v>
      </c>
      <c r="X5766" s="9">
        <f>INDEX(SLA_Policy!$D$2:$D$5,MATCH(F5766,SLA_Policy!$A$2:$A$5,0))</f>
        <v>120</v>
      </c>
      <c r="Y5766" s="9" t="str">
        <f>IF(E5766="Cancelled","Excluded",IF(D5766="",IF((SLA_Policy!$B$8-B5766)*24&gt;X5766,"Open - Breached","Open - On Track"),IF((D5766-B5766)*24&lt;=X5766,"Met","Breached")))</f>
        <v>Met</v>
      </c>
    </row>
    <row r="5767" spans="1:25" x14ac:dyDescent="0.25">
      <c r="A5767" s="9" t="s">
        <v>9517</v>
      </c>
      <c r="B5767" s="23">
        <v>46092.431944444397</v>
      </c>
      <c r="C5767" s="23">
        <v>46092.434722222199</v>
      </c>
      <c r="D5767" s="23">
        <v>46092.762499999997</v>
      </c>
      <c r="E5767" s="9" t="s">
        <v>212</v>
      </c>
      <c r="F5767" s="9" t="s">
        <v>188</v>
      </c>
      <c r="G5767" s="9" t="s">
        <v>213</v>
      </c>
      <c r="H5767" s="9" t="s">
        <v>88</v>
      </c>
      <c r="I5767" s="9" t="s">
        <v>92</v>
      </c>
      <c r="J5767" s="9" t="s">
        <v>9181</v>
      </c>
      <c r="K5767" s="9" t="s">
        <v>246</v>
      </c>
      <c r="L5767" s="9" t="s">
        <v>216</v>
      </c>
      <c r="M5767" s="9" t="s">
        <v>1587</v>
      </c>
      <c r="N5767" s="9" t="s">
        <v>198</v>
      </c>
      <c r="O5767" s="9" t="s">
        <v>178</v>
      </c>
      <c r="P5767" s="9" t="s">
        <v>272</v>
      </c>
      <c r="Q5767" s="9" t="s">
        <v>219</v>
      </c>
      <c r="R5767" s="9">
        <v>0</v>
      </c>
      <c r="S5767" s="9">
        <v>48</v>
      </c>
      <c r="T5767" s="9" t="s">
        <v>136</v>
      </c>
      <c r="U5767" s="9" t="s">
        <v>140</v>
      </c>
      <c r="V5767" s="9" t="s">
        <v>144</v>
      </c>
      <c r="W5767" s="9">
        <v>4</v>
      </c>
      <c r="X5767" s="9">
        <f>INDEX(SLA_Policy!$D$2:$D$5,MATCH(F5767,SLA_Policy!$A$2:$A$5,0))</f>
        <v>72</v>
      </c>
      <c r="Y5767" s="9" t="str">
        <f>IF(E5767="Cancelled","Excluded",IF(D5767="",IF((SLA_Policy!$B$8-B5767)*24&gt;X5767,"Open - Breached","Open - On Track"),IF((D5767-B5767)*24&lt;=X5767,"Met","Breached")))</f>
        <v>Met</v>
      </c>
    </row>
    <row r="5768" spans="1:25" x14ac:dyDescent="0.25">
      <c r="A5768" s="9" t="s">
        <v>9518</v>
      </c>
      <c r="B5768" s="23">
        <v>46092.432638888902</v>
      </c>
      <c r="C5768" s="23">
        <v>46092.433333333298</v>
      </c>
      <c r="D5768" s="23">
        <v>46092.556944444397</v>
      </c>
      <c r="E5768" s="9" t="s">
        <v>212</v>
      </c>
      <c r="F5768" s="9" t="s">
        <v>187</v>
      </c>
      <c r="G5768" s="9" t="s">
        <v>213</v>
      </c>
      <c r="H5768" s="9" t="s">
        <v>88</v>
      </c>
      <c r="I5768" s="9" t="s">
        <v>92</v>
      </c>
      <c r="J5768" s="9" t="s">
        <v>9167</v>
      </c>
      <c r="K5768" s="9" t="s">
        <v>246</v>
      </c>
      <c r="L5768" s="9" t="s">
        <v>226</v>
      </c>
      <c r="M5768" s="9" t="s">
        <v>826</v>
      </c>
      <c r="N5768" s="9" t="s">
        <v>198</v>
      </c>
      <c r="O5768" s="9" t="s">
        <v>178</v>
      </c>
      <c r="P5768" s="9" t="s">
        <v>321</v>
      </c>
      <c r="Q5768" s="9" t="s">
        <v>273</v>
      </c>
      <c r="R5768" s="9">
        <v>0</v>
      </c>
      <c r="S5768" s="9">
        <v>33</v>
      </c>
      <c r="T5768" s="9" t="s">
        <v>220</v>
      </c>
      <c r="U5768" s="9" t="s">
        <v>140</v>
      </c>
      <c r="V5768" s="9" t="s">
        <v>144</v>
      </c>
      <c r="X5768" s="9">
        <f>INDEX(SLA_Policy!$D$2:$D$5,MATCH(F5768,SLA_Policy!$A$2:$A$5,0))</f>
        <v>8</v>
      </c>
      <c r="Y5768" s="9" t="str">
        <f>IF(E5768="Cancelled","Excluded",IF(D5768="",IF((SLA_Policy!$B$8-B5768)*24&gt;X5768,"Open - Breached","Open - On Track"),IF((D5768-B5768)*24&lt;=X5768,"Met","Breached")))</f>
        <v>Met</v>
      </c>
    </row>
    <row r="5769" spans="1:25" x14ac:dyDescent="0.25">
      <c r="A5769" s="9" t="s">
        <v>9519</v>
      </c>
      <c r="B5769" s="23">
        <v>46092.434027777803</v>
      </c>
      <c r="C5769" s="23">
        <v>46092.487500000003</v>
      </c>
      <c r="D5769" s="23">
        <v>46093.568749999999</v>
      </c>
      <c r="E5769" s="9" t="s">
        <v>212</v>
      </c>
      <c r="F5769" s="9" t="s">
        <v>188</v>
      </c>
      <c r="G5769" s="9" t="s">
        <v>213</v>
      </c>
      <c r="H5769" s="9" t="s">
        <v>162</v>
      </c>
      <c r="I5769" s="9" t="s">
        <v>393</v>
      </c>
      <c r="J5769" s="9" t="s">
        <v>840</v>
      </c>
      <c r="K5769" s="9" t="s">
        <v>215</v>
      </c>
      <c r="L5769" s="9" t="s">
        <v>282</v>
      </c>
      <c r="M5769" s="9" t="s">
        <v>998</v>
      </c>
      <c r="N5769" s="9" t="s">
        <v>197</v>
      </c>
      <c r="O5769" s="9" t="s">
        <v>179</v>
      </c>
      <c r="P5769" s="9" t="s">
        <v>264</v>
      </c>
      <c r="Q5769" s="9" t="s">
        <v>219</v>
      </c>
      <c r="R5769" s="9">
        <v>1</v>
      </c>
      <c r="S5769" s="9">
        <v>31</v>
      </c>
      <c r="U5769" s="9" t="s">
        <v>266</v>
      </c>
      <c r="W5769" s="9">
        <v>3</v>
      </c>
      <c r="X5769" s="9">
        <f>INDEX(SLA_Policy!$D$2:$D$5,MATCH(F5769,SLA_Policy!$A$2:$A$5,0))</f>
        <v>72</v>
      </c>
      <c r="Y5769" s="9" t="str">
        <f>IF(E5769="Cancelled","Excluded",IF(D5769="",IF((SLA_Policy!$B$8-B5769)*24&gt;X5769,"Open - Breached","Open - On Track"),IF((D5769-B5769)*24&lt;=X5769,"Met","Breached")))</f>
        <v>Met</v>
      </c>
    </row>
    <row r="5770" spans="1:25" x14ac:dyDescent="0.25">
      <c r="A5770" s="9" t="s">
        <v>9520</v>
      </c>
      <c r="B5770" s="23">
        <v>46092.435416666704</v>
      </c>
      <c r="C5770" s="23">
        <v>46092.445833333302</v>
      </c>
      <c r="D5770" s="23">
        <v>46093.3256944444</v>
      </c>
      <c r="E5770" s="9" t="s">
        <v>212</v>
      </c>
      <c r="F5770" s="9" t="s">
        <v>188</v>
      </c>
      <c r="G5770" s="9" t="s">
        <v>213</v>
      </c>
      <c r="H5770" s="9" t="s">
        <v>88</v>
      </c>
      <c r="I5770" s="9" t="s">
        <v>268</v>
      </c>
      <c r="J5770" s="9" t="s">
        <v>1862</v>
      </c>
      <c r="K5770" s="9" t="s">
        <v>215</v>
      </c>
      <c r="L5770" s="9" t="s">
        <v>270</v>
      </c>
      <c r="M5770" s="9" t="s">
        <v>3955</v>
      </c>
      <c r="N5770" s="9" t="s">
        <v>196</v>
      </c>
      <c r="O5770" s="9" t="s">
        <v>178</v>
      </c>
      <c r="P5770" s="9" t="s">
        <v>414</v>
      </c>
      <c r="Q5770" s="9" t="s">
        <v>273</v>
      </c>
      <c r="R5770" s="9">
        <v>0</v>
      </c>
      <c r="S5770" s="9">
        <v>18</v>
      </c>
      <c r="T5770" s="9" t="s">
        <v>136</v>
      </c>
      <c r="U5770" s="9" t="s">
        <v>266</v>
      </c>
      <c r="W5770" s="9">
        <v>3</v>
      </c>
      <c r="X5770" s="9">
        <f>INDEX(SLA_Policy!$D$2:$D$5,MATCH(F5770,SLA_Policy!$A$2:$A$5,0))</f>
        <v>72</v>
      </c>
      <c r="Y5770" s="9" t="str">
        <f>IF(E5770="Cancelled","Excluded",IF(D5770="",IF((SLA_Policy!$B$8-B5770)*24&gt;X5770,"Open - Breached","Open - On Track"),IF((D5770-B5770)*24&lt;=X5770,"Met","Breached")))</f>
        <v>Met</v>
      </c>
    </row>
    <row r="5771" spans="1:25" x14ac:dyDescent="0.25">
      <c r="A5771" s="9" t="s">
        <v>9521</v>
      </c>
      <c r="B5771" s="23">
        <v>46092.438194444498</v>
      </c>
      <c r="C5771" s="23">
        <v>46092.488888888904</v>
      </c>
      <c r="D5771" s="23">
        <v>46094.339583333298</v>
      </c>
      <c r="E5771" s="9" t="s">
        <v>212</v>
      </c>
      <c r="F5771" s="9" t="s">
        <v>188</v>
      </c>
      <c r="G5771" s="9" t="s">
        <v>236</v>
      </c>
      <c r="H5771" s="9" t="s">
        <v>163</v>
      </c>
      <c r="I5771" s="9" t="s">
        <v>315</v>
      </c>
      <c r="J5771" s="9" t="s">
        <v>9522</v>
      </c>
      <c r="K5771" s="9" t="s">
        <v>262</v>
      </c>
      <c r="L5771" s="9" t="s">
        <v>104</v>
      </c>
      <c r="M5771" s="9" t="s">
        <v>407</v>
      </c>
      <c r="N5771" s="9" t="s">
        <v>196</v>
      </c>
      <c r="O5771" s="9" t="s">
        <v>180</v>
      </c>
      <c r="P5771" s="9" t="s">
        <v>368</v>
      </c>
      <c r="Q5771" s="9" t="s">
        <v>219</v>
      </c>
      <c r="R5771" s="9">
        <v>0</v>
      </c>
      <c r="S5771" s="9">
        <v>161</v>
      </c>
      <c r="T5771" s="9" t="s">
        <v>229</v>
      </c>
      <c r="U5771" s="9" t="s">
        <v>242</v>
      </c>
      <c r="W5771" s="9">
        <v>4</v>
      </c>
      <c r="X5771" s="9">
        <f>INDEX(SLA_Policy!$D$2:$D$5,MATCH(F5771,SLA_Policy!$A$2:$A$5,0))</f>
        <v>72</v>
      </c>
      <c r="Y5771" s="9" t="str">
        <f>IF(E5771="Cancelled","Excluded",IF(D5771="",IF((SLA_Policy!$B$8-B5771)*24&gt;X5771,"Open - Breached","Open - On Track"),IF((D5771-B5771)*24&lt;=X5771,"Met","Breached")))</f>
        <v>Met</v>
      </c>
    </row>
    <row r="5772" spans="1:25" x14ac:dyDescent="0.25">
      <c r="A5772" s="9" t="s">
        <v>9523</v>
      </c>
      <c r="B5772" s="23">
        <v>46092.441666666702</v>
      </c>
      <c r="C5772" s="23">
        <v>46092.556250000001</v>
      </c>
      <c r="D5772" s="23">
        <v>46093.392361111102</v>
      </c>
      <c r="E5772" s="9" t="s">
        <v>212</v>
      </c>
      <c r="F5772" s="9" t="s">
        <v>188</v>
      </c>
      <c r="G5772" s="9" t="s">
        <v>213</v>
      </c>
      <c r="H5772" s="9" t="s">
        <v>88</v>
      </c>
      <c r="I5772" s="9" t="s">
        <v>92</v>
      </c>
      <c r="J5772" s="9" t="s">
        <v>9160</v>
      </c>
      <c r="K5772" s="9" t="s">
        <v>246</v>
      </c>
      <c r="L5772" s="9" t="s">
        <v>216</v>
      </c>
      <c r="M5772" s="9" t="s">
        <v>3933</v>
      </c>
      <c r="N5772" s="9" t="s">
        <v>196</v>
      </c>
      <c r="O5772" s="9" t="s">
        <v>178</v>
      </c>
      <c r="P5772" s="9" t="s">
        <v>272</v>
      </c>
      <c r="Q5772" s="9" t="s">
        <v>219</v>
      </c>
      <c r="R5772" s="9">
        <v>0</v>
      </c>
      <c r="S5772" s="9">
        <v>55</v>
      </c>
      <c r="T5772" s="9" t="s">
        <v>136</v>
      </c>
      <c r="U5772" s="9" t="s">
        <v>140</v>
      </c>
      <c r="V5772" s="9" t="s">
        <v>144</v>
      </c>
      <c r="W5772" s="9">
        <v>4</v>
      </c>
      <c r="X5772" s="9">
        <f>INDEX(SLA_Policy!$D$2:$D$5,MATCH(F5772,SLA_Policy!$A$2:$A$5,0))</f>
        <v>72</v>
      </c>
      <c r="Y5772" s="9" t="str">
        <f>IF(E5772="Cancelled","Excluded",IF(D5772="",IF((SLA_Policy!$B$8-B5772)*24&gt;X5772,"Open - Breached","Open - On Track"),IF((D5772-B5772)*24&lt;=X5772,"Met","Breached")))</f>
        <v>Met</v>
      </c>
    </row>
    <row r="5773" spans="1:25" x14ac:dyDescent="0.25">
      <c r="A5773" s="9" t="s">
        <v>9524</v>
      </c>
      <c r="B5773" s="23">
        <v>46092.444444444503</v>
      </c>
      <c r="C5773" s="23">
        <v>46092.445138888899</v>
      </c>
      <c r="D5773" s="23">
        <v>46093.318749999999</v>
      </c>
      <c r="E5773" s="9" t="s">
        <v>212</v>
      </c>
      <c r="F5773" s="9" t="s">
        <v>188</v>
      </c>
      <c r="G5773" s="9" t="s">
        <v>213</v>
      </c>
      <c r="H5773" s="9" t="s">
        <v>164</v>
      </c>
      <c r="I5773" s="9" t="s">
        <v>478</v>
      </c>
      <c r="J5773" s="9" t="s">
        <v>9525</v>
      </c>
      <c r="K5773" s="9" t="s">
        <v>246</v>
      </c>
      <c r="L5773" s="9" t="s">
        <v>216</v>
      </c>
      <c r="M5773" s="9" t="s">
        <v>1050</v>
      </c>
      <c r="N5773" s="9" t="s">
        <v>198</v>
      </c>
      <c r="O5773" s="9" t="s">
        <v>178</v>
      </c>
      <c r="P5773" s="9" t="s">
        <v>360</v>
      </c>
      <c r="Q5773" s="9" t="s">
        <v>219</v>
      </c>
      <c r="R5773" s="9">
        <v>0</v>
      </c>
      <c r="S5773" s="9">
        <v>41</v>
      </c>
      <c r="T5773" s="9" t="s">
        <v>343</v>
      </c>
      <c r="U5773" s="9" t="s">
        <v>290</v>
      </c>
      <c r="W5773" s="9">
        <v>5</v>
      </c>
      <c r="X5773" s="9">
        <f>INDEX(SLA_Policy!$D$2:$D$5,MATCH(F5773,SLA_Policy!$A$2:$A$5,0))</f>
        <v>72</v>
      </c>
      <c r="Y5773" s="9" t="str">
        <f>IF(E5773="Cancelled","Excluded",IF(D5773="",IF((SLA_Policy!$B$8-B5773)*24&gt;X5773,"Open - Breached","Open - On Track"),IF((D5773-B5773)*24&lt;=X5773,"Met","Breached")))</f>
        <v>Met</v>
      </c>
    </row>
    <row r="5774" spans="1:25" x14ac:dyDescent="0.25">
      <c r="A5774" s="9" t="s">
        <v>9526</v>
      </c>
      <c r="B5774" s="23">
        <v>46092.445138888899</v>
      </c>
      <c r="C5774" s="23">
        <v>46092.4506944444</v>
      </c>
      <c r="D5774" s="23">
        <v>46092.5402777778</v>
      </c>
      <c r="E5774" s="9" t="s">
        <v>212</v>
      </c>
      <c r="F5774" s="9" t="s">
        <v>188</v>
      </c>
      <c r="G5774" s="9" t="s">
        <v>213</v>
      </c>
      <c r="H5774" s="9" t="s">
        <v>88</v>
      </c>
      <c r="I5774" s="9" t="s">
        <v>92</v>
      </c>
      <c r="J5774" s="9" t="s">
        <v>9162</v>
      </c>
      <c r="K5774" s="9" t="s">
        <v>225</v>
      </c>
      <c r="L5774" s="9" t="s">
        <v>282</v>
      </c>
      <c r="M5774" s="9" t="s">
        <v>2282</v>
      </c>
      <c r="N5774" s="9" t="s">
        <v>198</v>
      </c>
      <c r="O5774" s="9" t="s">
        <v>116</v>
      </c>
      <c r="P5774" s="9" t="s">
        <v>525</v>
      </c>
      <c r="Q5774" s="9" t="s">
        <v>219</v>
      </c>
      <c r="R5774" s="9">
        <v>0</v>
      </c>
      <c r="S5774" s="9">
        <v>27</v>
      </c>
      <c r="T5774" s="9" t="s">
        <v>136</v>
      </c>
      <c r="U5774" s="9" t="s">
        <v>140</v>
      </c>
      <c r="V5774" s="9" t="s">
        <v>144</v>
      </c>
      <c r="W5774" s="9">
        <v>5</v>
      </c>
      <c r="X5774" s="9">
        <f>INDEX(SLA_Policy!$D$2:$D$5,MATCH(F5774,SLA_Policy!$A$2:$A$5,0))</f>
        <v>72</v>
      </c>
      <c r="Y5774" s="9" t="str">
        <f>IF(E5774="Cancelled","Excluded",IF(D5774="",IF((SLA_Policy!$B$8-B5774)*24&gt;X5774,"Open - Breached","Open - On Track"),IF((D5774-B5774)*24&lt;=X5774,"Met","Breached")))</f>
        <v>Met</v>
      </c>
    </row>
    <row r="5775" spans="1:25" x14ac:dyDescent="0.25">
      <c r="A5775" s="9" t="s">
        <v>9527</v>
      </c>
      <c r="B5775" s="23">
        <v>46092.445138888899</v>
      </c>
      <c r="C5775" s="23">
        <v>46092.449305555601</v>
      </c>
      <c r="D5775" s="23">
        <v>46093.357638888898</v>
      </c>
      <c r="E5775" s="9" t="s">
        <v>212</v>
      </c>
      <c r="F5775" s="9" t="s">
        <v>189</v>
      </c>
      <c r="G5775" s="9" t="s">
        <v>213</v>
      </c>
      <c r="H5775" s="9" t="s">
        <v>88</v>
      </c>
      <c r="I5775" s="9" t="s">
        <v>92</v>
      </c>
      <c r="J5775" s="9" t="s">
        <v>9164</v>
      </c>
      <c r="K5775" s="9" t="s">
        <v>239</v>
      </c>
      <c r="L5775" s="9" t="s">
        <v>270</v>
      </c>
      <c r="M5775" s="9" t="s">
        <v>4846</v>
      </c>
      <c r="N5775" s="9" t="s">
        <v>198</v>
      </c>
      <c r="O5775" s="9" t="s">
        <v>116</v>
      </c>
      <c r="P5775" s="9" t="s">
        <v>295</v>
      </c>
      <c r="Q5775" s="9" t="s">
        <v>219</v>
      </c>
      <c r="R5775" s="9">
        <v>0</v>
      </c>
      <c r="S5775" s="9">
        <v>29</v>
      </c>
      <c r="T5775" s="9" t="s">
        <v>136</v>
      </c>
      <c r="U5775" s="9" t="s">
        <v>140</v>
      </c>
      <c r="V5775" s="9" t="s">
        <v>144</v>
      </c>
      <c r="X5775" s="9">
        <f>INDEX(SLA_Policy!$D$2:$D$5,MATCH(F5775,SLA_Policy!$A$2:$A$5,0))</f>
        <v>120</v>
      </c>
      <c r="Y5775" s="9" t="str">
        <f>IF(E5775="Cancelled","Excluded",IF(D5775="",IF((SLA_Policy!$B$8-B5775)*24&gt;X5775,"Open - Breached","Open - On Track"),IF((D5775-B5775)*24&lt;=X5775,"Met","Breached")))</f>
        <v>Met</v>
      </c>
    </row>
    <row r="5776" spans="1:25" x14ac:dyDescent="0.25">
      <c r="A5776" s="9" t="s">
        <v>9528</v>
      </c>
      <c r="B5776" s="23">
        <v>46092.4465277778</v>
      </c>
      <c r="C5776" s="23">
        <v>46092.452777777798</v>
      </c>
      <c r="D5776" s="23">
        <v>46093.479861111096</v>
      </c>
      <c r="E5776" s="9" t="s">
        <v>212</v>
      </c>
      <c r="F5776" s="9" t="s">
        <v>188</v>
      </c>
      <c r="G5776" s="9" t="s">
        <v>213</v>
      </c>
      <c r="H5776" s="9" t="s">
        <v>88</v>
      </c>
      <c r="I5776" s="9" t="s">
        <v>92</v>
      </c>
      <c r="J5776" s="9" t="s">
        <v>9192</v>
      </c>
      <c r="K5776" s="9" t="s">
        <v>215</v>
      </c>
      <c r="L5776" s="9" t="s">
        <v>282</v>
      </c>
      <c r="M5776" s="9" t="s">
        <v>998</v>
      </c>
      <c r="N5776" s="9" t="s">
        <v>198</v>
      </c>
      <c r="O5776" s="9" t="s">
        <v>178</v>
      </c>
      <c r="P5776" s="9" t="s">
        <v>272</v>
      </c>
      <c r="Q5776" s="9" t="s">
        <v>219</v>
      </c>
      <c r="R5776" s="9">
        <v>1</v>
      </c>
      <c r="S5776" s="9">
        <v>102</v>
      </c>
      <c r="T5776" s="9" t="s">
        <v>136</v>
      </c>
      <c r="U5776" s="9" t="s">
        <v>140</v>
      </c>
      <c r="V5776" s="9" t="s">
        <v>144</v>
      </c>
      <c r="W5776" s="9">
        <v>3</v>
      </c>
      <c r="X5776" s="9">
        <f>INDEX(SLA_Policy!$D$2:$D$5,MATCH(F5776,SLA_Policy!$A$2:$A$5,0))</f>
        <v>72</v>
      </c>
      <c r="Y5776" s="9" t="str">
        <f>IF(E5776="Cancelled","Excluded",IF(D5776="",IF((SLA_Policy!$B$8-B5776)*24&gt;X5776,"Open - Breached","Open - On Track"),IF((D5776-B5776)*24&lt;=X5776,"Met","Breached")))</f>
        <v>Met</v>
      </c>
    </row>
    <row r="5777" spans="1:25" x14ac:dyDescent="0.25">
      <c r="A5777" s="9" t="s">
        <v>9529</v>
      </c>
      <c r="B5777" s="23">
        <v>46092.449305555601</v>
      </c>
      <c r="C5777" s="23">
        <v>46092.465972222199</v>
      </c>
      <c r="D5777" s="23">
        <v>46092.622916666704</v>
      </c>
      <c r="E5777" s="9" t="s">
        <v>212</v>
      </c>
      <c r="F5777" s="9" t="s">
        <v>188</v>
      </c>
      <c r="G5777" s="9" t="s">
        <v>213</v>
      </c>
      <c r="H5777" s="9" t="s">
        <v>164</v>
      </c>
      <c r="I5777" s="9" t="s">
        <v>478</v>
      </c>
      <c r="J5777" s="9" t="s">
        <v>1964</v>
      </c>
      <c r="K5777" s="9" t="s">
        <v>246</v>
      </c>
      <c r="L5777" s="9" t="s">
        <v>216</v>
      </c>
      <c r="M5777" s="9" t="s">
        <v>755</v>
      </c>
      <c r="N5777" s="9" t="s">
        <v>197</v>
      </c>
      <c r="O5777" s="9" t="s">
        <v>116</v>
      </c>
      <c r="P5777" s="9" t="s">
        <v>234</v>
      </c>
      <c r="Q5777" s="9" t="s">
        <v>219</v>
      </c>
      <c r="R5777" s="9">
        <v>0</v>
      </c>
      <c r="S5777" s="9">
        <v>25</v>
      </c>
      <c r="T5777" s="9" t="s">
        <v>343</v>
      </c>
      <c r="U5777" s="9" t="s">
        <v>266</v>
      </c>
      <c r="X5777" s="9">
        <f>INDEX(SLA_Policy!$D$2:$D$5,MATCH(F5777,SLA_Policy!$A$2:$A$5,0))</f>
        <v>72</v>
      </c>
      <c r="Y5777" s="9" t="str">
        <f>IF(E5777="Cancelled","Excluded",IF(D5777="",IF((SLA_Policy!$B$8-B5777)*24&gt;X5777,"Open - Breached","Open - On Track"),IF((D5777-B5777)*24&lt;=X5777,"Met","Breached")))</f>
        <v>Met</v>
      </c>
    </row>
    <row r="5778" spans="1:25" x14ac:dyDescent="0.25">
      <c r="A5778" s="9" t="s">
        <v>9530</v>
      </c>
      <c r="B5778" s="23">
        <v>46092.454861111102</v>
      </c>
      <c r="C5778" s="23">
        <v>46092.472222222197</v>
      </c>
      <c r="D5778" s="23">
        <v>46092.670833333301</v>
      </c>
      <c r="E5778" s="9" t="s">
        <v>212</v>
      </c>
      <c r="F5778" s="9" t="s">
        <v>188</v>
      </c>
      <c r="G5778" s="9" t="s">
        <v>213</v>
      </c>
      <c r="H5778" s="9" t="s">
        <v>88</v>
      </c>
      <c r="I5778" s="9" t="s">
        <v>92</v>
      </c>
      <c r="J5778" s="9" t="s">
        <v>9162</v>
      </c>
      <c r="K5778" s="9" t="s">
        <v>215</v>
      </c>
      <c r="L5778" s="9" t="s">
        <v>216</v>
      </c>
      <c r="M5778" s="9" t="s">
        <v>317</v>
      </c>
      <c r="N5778" s="9" t="s">
        <v>196</v>
      </c>
      <c r="O5778" s="9" t="s">
        <v>178</v>
      </c>
      <c r="P5778" s="9" t="s">
        <v>360</v>
      </c>
      <c r="Q5778" s="9" t="s">
        <v>273</v>
      </c>
      <c r="R5778" s="9">
        <v>0</v>
      </c>
      <c r="S5778" s="9">
        <v>37</v>
      </c>
      <c r="T5778" s="9" t="s">
        <v>322</v>
      </c>
      <c r="U5778" s="9" t="s">
        <v>140</v>
      </c>
      <c r="V5778" s="9" t="s">
        <v>144</v>
      </c>
      <c r="W5778" s="9">
        <v>3</v>
      </c>
      <c r="X5778" s="9">
        <f>INDEX(SLA_Policy!$D$2:$D$5,MATCH(F5778,SLA_Policy!$A$2:$A$5,0))</f>
        <v>72</v>
      </c>
      <c r="Y5778" s="9" t="str">
        <f>IF(E5778="Cancelled","Excluded",IF(D5778="",IF((SLA_Policy!$B$8-B5778)*24&gt;X5778,"Open - Breached","Open - On Track"),IF((D5778-B5778)*24&lt;=X5778,"Met","Breached")))</f>
        <v>Met</v>
      </c>
    </row>
    <row r="5779" spans="1:25" x14ac:dyDescent="0.25">
      <c r="A5779" s="9" t="s">
        <v>9531</v>
      </c>
      <c r="B5779" s="23">
        <v>46092.4555555556</v>
      </c>
      <c r="C5779" s="23">
        <v>46092.514583333301</v>
      </c>
      <c r="D5779" s="23">
        <v>46093.372916666704</v>
      </c>
      <c r="E5779" s="9" t="s">
        <v>212</v>
      </c>
      <c r="F5779" s="9" t="s">
        <v>188</v>
      </c>
      <c r="G5779" s="9" t="s">
        <v>213</v>
      </c>
      <c r="H5779" s="9" t="s">
        <v>163</v>
      </c>
      <c r="I5779" s="9" t="s">
        <v>250</v>
      </c>
      <c r="J5779" s="9" t="s">
        <v>8101</v>
      </c>
      <c r="K5779" s="9" t="s">
        <v>246</v>
      </c>
      <c r="L5779" s="9" t="s">
        <v>311</v>
      </c>
      <c r="M5779" s="9" t="s">
        <v>1860</v>
      </c>
      <c r="N5779" s="9" t="s">
        <v>196</v>
      </c>
      <c r="O5779" s="9" t="s">
        <v>176</v>
      </c>
      <c r="P5779" s="9" t="s">
        <v>253</v>
      </c>
      <c r="Q5779" s="9" t="s">
        <v>219</v>
      </c>
      <c r="R5779" s="9">
        <v>0</v>
      </c>
      <c r="S5779" s="9">
        <v>43</v>
      </c>
      <c r="T5779" s="9" t="s">
        <v>136</v>
      </c>
      <c r="U5779" s="9" t="s">
        <v>230</v>
      </c>
      <c r="X5779" s="9">
        <f>INDEX(SLA_Policy!$D$2:$D$5,MATCH(F5779,SLA_Policy!$A$2:$A$5,0))</f>
        <v>72</v>
      </c>
      <c r="Y5779" s="9" t="str">
        <f>IF(E5779="Cancelled","Excluded",IF(D5779="",IF((SLA_Policy!$B$8-B5779)*24&gt;X5779,"Open - Breached","Open - On Track"),IF((D5779-B5779)*24&lt;=X5779,"Met","Breached")))</f>
        <v>Met</v>
      </c>
    </row>
    <row r="5780" spans="1:25" x14ac:dyDescent="0.25">
      <c r="A5780" s="9" t="s">
        <v>9532</v>
      </c>
      <c r="B5780" s="23">
        <v>46092.458333333299</v>
      </c>
      <c r="C5780" s="23">
        <v>46092.463888888902</v>
      </c>
      <c r="D5780" s="23">
        <v>46093.391666666699</v>
      </c>
      <c r="E5780" s="9" t="s">
        <v>212</v>
      </c>
      <c r="F5780" s="9" t="s">
        <v>188</v>
      </c>
      <c r="G5780" s="9" t="s">
        <v>213</v>
      </c>
      <c r="H5780" s="9" t="s">
        <v>88</v>
      </c>
      <c r="I5780" s="9" t="s">
        <v>92</v>
      </c>
      <c r="J5780" s="9" t="s">
        <v>9192</v>
      </c>
      <c r="K5780" s="9" t="s">
        <v>246</v>
      </c>
      <c r="L5780" s="9" t="s">
        <v>216</v>
      </c>
      <c r="M5780" s="9" t="s">
        <v>3714</v>
      </c>
      <c r="N5780" s="9" t="s">
        <v>198</v>
      </c>
      <c r="O5780" s="9" t="s">
        <v>178</v>
      </c>
      <c r="P5780" s="9" t="s">
        <v>360</v>
      </c>
      <c r="Q5780" s="9" t="s">
        <v>219</v>
      </c>
      <c r="R5780" s="9">
        <v>0</v>
      </c>
      <c r="S5780" s="9">
        <v>32</v>
      </c>
      <c r="T5780" s="9" t="s">
        <v>136</v>
      </c>
      <c r="U5780" s="9" t="s">
        <v>140</v>
      </c>
      <c r="V5780" s="9" t="s">
        <v>144</v>
      </c>
      <c r="W5780" s="9">
        <v>5</v>
      </c>
      <c r="X5780" s="9">
        <f>INDEX(SLA_Policy!$D$2:$D$5,MATCH(F5780,SLA_Policy!$A$2:$A$5,0))</f>
        <v>72</v>
      </c>
      <c r="Y5780" s="9" t="str">
        <f>IF(E5780="Cancelled","Excluded",IF(D5780="",IF((SLA_Policy!$B$8-B5780)*24&gt;X5780,"Open - Breached","Open - On Track"),IF((D5780-B5780)*24&lt;=X5780,"Met","Breached")))</f>
        <v>Met</v>
      </c>
    </row>
    <row r="5781" spans="1:25" x14ac:dyDescent="0.25">
      <c r="A5781" s="9" t="s">
        <v>9533</v>
      </c>
      <c r="B5781" s="23">
        <v>46092.4777777778</v>
      </c>
      <c r="C5781" s="23">
        <v>46092.509722222203</v>
      </c>
      <c r="D5781" s="23">
        <v>46097.360416666699</v>
      </c>
      <c r="E5781" s="9" t="s">
        <v>212</v>
      </c>
      <c r="F5781" s="9" t="s">
        <v>189</v>
      </c>
      <c r="G5781" s="9" t="s">
        <v>213</v>
      </c>
      <c r="H5781" s="9" t="s">
        <v>88</v>
      </c>
      <c r="I5781" s="9" t="s">
        <v>92</v>
      </c>
      <c r="J5781" s="9" t="s">
        <v>9171</v>
      </c>
      <c r="K5781" s="9" t="s">
        <v>225</v>
      </c>
      <c r="L5781" s="9" t="s">
        <v>371</v>
      </c>
      <c r="M5781" s="9" t="s">
        <v>9145</v>
      </c>
      <c r="N5781" s="9" t="s">
        <v>198</v>
      </c>
      <c r="O5781" s="9" t="s">
        <v>116</v>
      </c>
      <c r="P5781" s="9" t="s">
        <v>218</v>
      </c>
      <c r="Q5781" s="9" t="s">
        <v>219</v>
      </c>
      <c r="R5781" s="9">
        <v>0</v>
      </c>
      <c r="S5781" s="9">
        <v>15</v>
      </c>
      <c r="T5781" s="9" t="s">
        <v>136</v>
      </c>
      <c r="U5781" s="9" t="s">
        <v>140</v>
      </c>
      <c r="V5781" s="9" t="s">
        <v>144</v>
      </c>
      <c r="X5781" s="9">
        <f>INDEX(SLA_Policy!$D$2:$D$5,MATCH(F5781,SLA_Policy!$A$2:$A$5,0))</f>
        <v>120</v>
      </c>
      <c r="Y5781" s="9" t="str">
        <f>IF(E5781="Cancelled","Excluded",IF(D5781="",IF((SLA_Policy!$B$8-B5781)*24&gt;X5781,"Open - Breached","Open - On Track"),IF((D5781-B5781)*24&lt;=X5781,"Met","Breached")))</f>
        <v>Met</v>
      </c>
    </row>
    <row r="5782" spans="1:25" x14ac:dyDescent="0.25">
      <c r="A5782" s="9" t="s">
        <v>9534</v>
      </c>
      <c r="B5782" s="23">
        <v>46092.480555555601</v>
      </c>
      <c r="C5782" s="23">
        <v>46092.4819444444</v>
      </c>
      <c r="D5782" s="23">
        <v>46092.630555555603</v>
      </c>
      <c r="E5782" s="9" t="s">
        <v>212</v>
      </c>
      <c r="F5782" s="9" t="s">
        <v>188</v>
      </c>
      <c r="G5782" s="9" t="s">
        <v>213</v>
      </c>
      <c r="H5782" s="9" t="s">
        <v>162</v>
      </c>
      <c r="I5782" s="9" t="s">
        <v>393</v>
      </c>
      <c r="J5782" s="9" t="s">
        <v>5843</v>
      </c>
      <c r="K5782" s="9" t="s">
        <v>215</v>
      </c>
      <c r="L5782" s="9" t="s">
        <v>270</v>
      </c>
      <c r="M5782" s="9" t="s">
        <v>4297</v>
      </c>
      <c r="N5782" s="9" t="s">
        <v>198</v>
      </c>
      <c r="O5782" s="9" t="s">
        <v>179</v>
      </c>
      <c r="P5782" s="9" t="s">
        <v>284</v>
      </c>
      <c r="Q5782" s="9" t="s">
        <v>219</v>
      </c>
      <c r="R5782" s="9">
        <v>0</v>
      </c>
      <c r="S5782" s="9">
        <v>25</v>
      </c>
      <c r="U5782" s="9" t="s">
        <v>290</v>
      </c>
      <c r="W5782" s="9">
        <v>5</v>
      </c>
      <c r="X5782" s="9">
        <f>INDEX(SLA_Policy!$D$2:$D$5,MATCH(F5782,SLA_Policy!$A$2:$A$5,0))</f>
        <v>72</v>
      </c>
      <c r="Y5782" s="9" t="str">
        <f>IF(E5782="Cancelled","Excluded",IF(D5782="",IF((SLA_Policy!$B$8-B5782)*24&gt;X5782,"Open - Breached","Open - On Track"),IF((D5782-B5782)*24&lt;=X5782,"Met","Breached")))</f>
        <v>Met</v>
      </c>
    </row>
    <row r="5783" spans="1:25" x14ac:dyDescent="0.25">
      <c r="A5783" s="9" t="s">
        <v>9535</v>
      </c>
      <c r="B5783" s="23">
        <v>46092.483333333301</v>
      </c>
      <c r="C5783" s="23">
        <v>46092.525000000001</v>
      </c>
      <c r="D5783" s="23">
        <v>46092.556250000001</v>
      </c>
      <c r="E5783" s="9" t="s">
        <v>212</v>
      </c>
      <c r="F5783" s="9" t="s">
        <v>189</v>
      </c>
      <c r="G5783" s="9" t="s">
        <v>213</v>
      </c>
      <c r="H5783" s="9" t="s">
        <v>161</v>
      </c>
      <c r="I5783" s="9" t="s">
        <v>389</v>
      </c>
      <c r="J5783" s="9" t="s">
        <v>767</v>
      </c>
      <c r="K5783" s="9" t="s">
        <v>225</v>
      </c>
      <c r="L5783" s="9" t="s">
        <v>311</v>
      </c>
      <c r="M5783" s="9" t="s">
        <v>4473</v>
      </c>
      <c r="N5783" s="9" t="s">
        <v>199</v>
      </c>
      <c r="O5783" s="9" t="s">
        <v>116</v>
      </c>
      <c r="P5783" s="9" t="s">
        <v>551</v>
      </c>
      <c r="Q5783" s="9" t="s">
        <v>219</v>
      </c>
      <c r="R5783" s="9">
        <v>0</v>
      </c>
      <c r="S5783" s="9">
        <v>18</v>
      </c>
      <c r="U5783" s="9" t="s">
        <v>290</v>
      </c>
      <c r="X5783" s="9">
        <f>INDEX(SLA_Policy!$D$2:$D$5,MATCH(F5783,SLA_Policy!$A$2:$A$5,0))</f>
        <v>120</v>
      </c>
      <c r="Y5783" s="9" t="str">
        <f>IF(E5783="Cancelled","Excluded",IF(D5783="",IF((SLA_Policy!$B$8-B5783)*24&gt;X5783,"Open - Breached","Open - On Track"),IF((D5783-B5783)*24&lt;=X5783,"Met","Breached")))</f>
        <v>Met</v>
      </c>
    </row>
    <row r="5784" spans="1:25" x14ac:dyDescent="0.25">
      <c r="A5784" s="9" t="s">
        <v>9536</v>
      </c>
      <c r="B5784" s="23">
        <v>46092.485416666699</v>
      </c>
      <c r="C5784" s="23">
        <v>46092.554166666698</v>
      </c>
      <c r="D5784" s="23">
        <v>46097.369444444397</v>
      </c>
      <c r="E5784" s="9" t="s">
        <v>212</v>
      </c>
      <c r="F5784" s="9" t="s">
        <v>189</v>
      </c>
      <c r="G5784" s="9" t="s">
        <v>213</v>
      </c>
      <c r="H5784" s="9" t="s">
        <v>163</v>
      </c>
      <c r="I5784" s="9" t="s">
        <v>250</v>
      </c>
      <c r="J5784" s="9" t="s">
        <v>5227</v>
      </c>
      <c r="K5784" s="9" t="s">
        <v>246</v>
      </c>
      <c r="L5784" s="9" t="s">
        <v>351</v>
      </c>
      <c r="M5784" s="9" t="s">
        <v>436</v>
      </c>
      <c r="N5784" s="9" t="s">
        <v>196</v>
      </c>
      <c r="O5784" s="9" t="s">
        <v>176</v>
      </c>
      <c r="P5784" s="9" t="s">
        <v>253</v>
      </c>
      <c r="Q5784" s="9" t="s">
        <v>219</v>
      </c>
      <c r="R5784" s="9">
        <v>0</v>
      </c>
      <c r="S5784" s="9">
        <v>24</v>
      </c>
      <c r="T5784" s="9" t="s">
        <v>229</v>
      </c>
      <c r="U5784" s="9" t="s">
        <v>230</v>
      </c>
      <c r="W5784" s="9">
        <v>5</v>
      </c>
      <c r="X5784" s="9">
        <f>INDEX(SLA_Policy!$D$2:$D$5,MATCH(F5784,SLA_Policy!$A$2:$A$5,0))</f>
        <v>120</v>
      </c>
      <c r="Y5784" s="9" t="str">
        <f>IF(E5784="Cancelled","Excluded",IF(D5784="",IF((SLA_Policy!$B$8-B5784)*24&gt;X5784,"Open - Breached","Open - On Track"),IF((D5784-B5784)*24&lt;=X5784,"Met","Breached")))</f>
        <v>Met</v>
      </c>
    </row>
    <row r="5785" spans="1:25" x14ac:dyDescent="0.25">
      <c r="A5785" s="9" t="s">
        <v>9537</v>
      </c>
      <c r="B5785" s="23">
        <v>46092.4868055556</v>
      </c>
      <c r="C5785" s="23">
        <v>46092.487500000003</v>
      </c>
      <c r="D5785" s="23">
        <v>46092.604861111096</v>
      </c>
      <c r="E5785" s="9" t="s">
        <v>212</v>
      </c>
      <c r="F5785" s="9" t="s">
        <v>187</v>
      </c>
      <c r="G5785" s="9" t="s">
        <v>213</v>
      </c>
      <c r="H5785" s="9" t="s">
        <v>88</v>
      </c>
      <c r="I5785" s="9" t="s">
        <v>92</v>
      </c>
      <c r="J5785" s="9" t="s">
        <v>9167</v>
      </c>
      <c r="K5785" s="9" t="s">
        <v>225</v>
      </c>
      <c r="L5785" s="9" t="s">
        <v>216</v>
      </c>
      <c r="M5785" s="9" t="s">
        <v>9402</v>
      </c>
      <c r="N5785" s="9" t="s">
        <v>198</v>
      </c>
      <c r="O5785" s="9" t="s">
        <v>116</v>
      </c>
      <c r="P5785" s="9" t="s">
        <v>295</v>
      </c>
      <c r="Q5785" s="9" t="s">
        <v>219</v>
      </c>
      <c r="R5785" s="9">
        <v>0</v>
      </c>
      <c r="S5785" s="9">
        <v>60</v>
      </c>
      <c r="T5785" s="9" t="s">
        <v>136</v>
      </c>
      <c r="U5785" s="9" t="s">
        <v>140</v>
      </c>
      <c r="V5785" s="9" t="s">
        <v>144</v>
      </c>
      <c r="W5785" s="9">
        <v>5</v>
      </c>
      <c r="X5785" s="9">
        <f>INDEX(SLA_Policy!$D$2:$D$5,MATCH(F5785,SLA_Policy!$A$2:$A$5,0))</f>
        <v>8</v>
      </c>
      <c r="Y5785" s="9" t="str">
        <f>IF(E5785="Cancelled","Excluded",IF(D5785="",IF((SLA_Policy!$B$8-B5785)*24&gt;X5785,"Open - Breached","Open - On Track"),IF((D5785-B5785)*24&lt;=X5785,"Met","Breached")))</f>
        <v>Met</v>
      </c>
    </row>
    <row r="5786" spans="1:25" x14ac:dyDescent="0.25">
      <c r="A5786" s="9" t="s">
        <v>9538</v>
      </c>
      <c r="B5786" s="23">
        <v>46092.4868055556</v>
      </c>
      <c r="C5786" s="23">
        <v>46092.616666666698</v>
      </c>
      <c r="D5786" s="23">
        <v>46092.646527777797</v>
      </c>
      <c r="E5786" s="9" t="s">
        <v>212</v>
      </c>
      <c r="F5786" s="9" t="s">
        <v>188</v>
      </c>
      <c r="G5786" s="9" t="s">
        <v>213</v>
      </c>
      <c r="H5786" s="9" t="s">
        <v>88</v>
      </c>
      <c r="I5786" s="9" t="s">
        <v>92</v>
      </c>
      <c r="J5786" s="9" t="s">
        <v>9171</v>
      </c>
      <c r="K5786" s="9" t="s">
        <v>239</v>
      </c>
      <c r="L5786" s="9" t="s">
        <v>307</v>
      </c>
      <c r="M5786" s="9" t="s">
        <v>2497</v>
      </c>
      <c r="N5786" s="9" t="s">
        <v>197</v>
      </c>
      <c r="O5786" s="9" t="s">
        <v>178</v>
      </c>
      <c r="P5786" s="9" t="s">
        <v>360</v>
      </c>
      <c r="Q5786" s="9" t="s">
        <v>219</v>
      </c>
      <c r="R5786" s="9">
        <v>0</v>
      </c>
      <c r="S5786" s="9">
        <v>36</v>
      </c>
      <c r="T5786" s="9" t="s">
        <v>136</v>
      </c>
      <c r="U5786" s="9" t="s">
        <v>140</v>
      </c>
      <c r="V5786" s="9" t="s">
        <v>144</v>
      </c>
      <c r="X5786" s="9">
        <f>INDEX(SLA_Policy!$D$2:$D$5,MATCH(F5786,SLA_Policy!$A$2:$A$5,0))</f>
        <v>72</v>
      </c>
      <c r="Y5786" s="9" t="str">
        <f>IF(E5786="Cancelled","Excluded",IF(D5786="",IF((SLA_Policy!$B$8-B5786)*24&gt;X5786,"Open - Breached","Open - On Track"),IF((D5786-B5786)*24&lt;=X5786,"Met","Breached")))</f>
        <v>Met</v>
      </c>
    </row>
    <row r="5787" spans="1:25" x14ac:dyDescent="0.25">
      <c r="A5787" s="9" t="s">
        <v>9539</v>
      </c>
      <c r="B5787" s="23">
        <v>46092.488194444399</v>
      </c>
      <c r="C5787" s="23">
        <v>46092.621527777803</v>
      </c>
      <c r="D5787" s="23">
        <v>46094.405555555597</v>
      </c>
      <c r="E5787" s="9" t="s">
        <v>212</v>
      </c>
      <c r="F5787" s="9" t="s">
        <v>189</v>
      </c>
      <c r="G5787" s="9" t="s">
        <v>213</v>
      </c>
      <c r="H5787" s="9" t="s">
        <v>88</v>
      </c>
      <c r="I5787" s="9" t="s">
        <v>92</v>
      </c>
      <c r="J5787" s="9" t="s">
        <v>9192</v>
      </c>
      <c r="K5787" s="9" t="s">
        <v>215</v>
      </c>
      <c r="L5787" s="9" t="s">
        <v>311</v>
      </c>
      <c r="M5787" s="9" t="s">
        <v>1635</v>
      </c>
      <c r="N5787" s="9" t="s">
        <v>197</v>
      </c>
      <c r="O5787" s="9" t="s">
        <v>178</v>
      </c>
      <c r="P5787" s="9" t="s">
        <v>272</v>
      </c>
      <c r="Q5787" s="9" t="s">
        <v>219</v>
      </c>
      <c r="R5787" s="9">
        <v>0</v>
      </c>
      <c r="S5787" s="9">
        <v>10</v>
      </c>
      <c r="T5787" s="9" t="s">
        <v>136</v>
      </c>
      <c r="U5787" s="9" t="s">
        <v>140</v>
      </c>
      <c r="V5787" s="9" t="s">
        <v>144</v>
      </c>
      <c r="X5787" s="9">
        <f>INDEX(SLA_Policy!$D$2:$D$5,MATCH(F5787,SLA_Policy!$A$2:$A$5,0))</f>
        <v>120</v>
      </c>
      <c r="Y5787" s="9" t="str">
        <f>IF(E5787="Cancelled","Excluded",IF(D5787="",IF((SLA_Policy!$B$8-B5787)*24&gt;X5787,"Open - Breached","Open - On Track"),IF((D5787-B5787)*24&lt;=X5787,"Met","Breached")))</f>
        <v>Met</v>
      </c>
    </row>
    <row r="5788" spans="1:25" x14ac:dyDescent="0.25">
      <c r="A5788" s="9" t="s">
        <v>9540</v>
      </c>
      <c r="B5788" s="23">
        <v>46092.492361111101</v>
      </c>
      <c r="C5788" s="23">
        <v>46092.514583333301</v>
      </c>
      <c r="D5788" s="23">
        <v>46092.554166666698</v>
      </c>
      <c r="E5788" s="9" t="s">
        <v>212</v>
      </c>
      <c r="F5788" s="9" t="s">
        <v>188</v>
      </c>
      <c r="G5788" s="9" t="s">
        <v>213</v>
      </c>
      <c r="H5788" s="9" t="s">
        <v>161</v>
      </c>
      <c r="I5788" s="9" t="s">
        <v>389</v>
      </c>
      <c r="J5788" s="9" t="s">
        <v>1243</v>
      </c>
      <c r="K5788" s="9" t="s">
        <v>215</v>
      </c>
      <c r="L5788" s="9" t="s">
        <v>270</v>
      </c>
      <c r="M5788" s="9" t="s">
        <v>2751</v>
      </c>
      <c r="N5788" s="9" t="s">
        <v>196</v>
      </c>
      <c r="O5788" s="9" t="s">
        <v>116</v>
      </c>
      <c r="P5788" s="9" t="s">
        <v>590</v>
      </c>
      <c r="Q5788" s="9" t="s">
        <v>219</v>
      </c>
      <c r="R5788" s="9">
        <v>0</v>
      </c>
      <c r="S5788" s="9">
        <v>6</v>
      </c>
      <c r="U5788" s="9" t="s">
        <v>290</v>
      </c>
      <c r="X5788" s="9">
        <f>INDEX(SLA_Policy!$D$2:$D$5,MATCH(F5788,SLA_Policy!$A$2:$A$5,0))</f>
        <v>72</v>
      </c>
      <c r="Y5788" s="9" t="str">
        <f>IF(E5788="Cancelled","Excluded",IF(D5788="",IF((SLA_Policy!$B$8-B5788)*24&gt;X5788,"Open - Breached","Open - On Track"),IF((D5788-B5788)*24&lt;=X5788,"Met","Breached")))</f>
        <v>Met</v>
      </c>
    </row>
    <row r="5789" spans="1:25" x14ac:dyDescent="0.25">
      <c r="A5789" s="9" t="s">
        <v>9541</v>
      </c>
      <c r="B5789" s="23">
        <v>46092.500694444498</v>
      </c>
      <c r="C5789" s="23">
        <v>46092.5805555556</v>
      </c>
      <c r="D5789" s="23">
        <v>46092.723611111098</v>
      </c>
      <c r="E5789" s="9" t="s">
        <v>212</v>
      </c>
      <c r="F5789" s="9" t="s">
        <v>188</v>
      </c>
      <c r="G5789" s="9" t="s">
        <v>236</v>
      </c>
      <c r="H5789" s="9" t="s">
        <v>163</v>
      </c>
      <c r="I5789" s="9" t="s">
        <v>327</v>
      </c>
      <c r="J5789" s="9" t="s">
        <v>4686</v>
      </c>
      <c r="K5789" s="9" t="s">
        <v>225</v>
      </c>
      <c r="L5789" s="9" t="s">
        <v>216</v>
      </c>
      <c r="M5789" s="9" t="s">
        <v>6300</v>
      </c>
      <c r="N5789" s="9" t="s">
        <v>197</v>
      </c>
      <c r="O5789" s="9" t="s">
        <v>176</v>
      </c>
      <c r="P5789" s="9" t="s">
        <v>503</v>
      </c>
      <c r="Q5789" s="9" t="s">
        <v>219</v>
      </c>
      <c r="R5789" s="9">
        <v>0</v>
      </c>
      <c r="S5789" s="9">
        <v>25</v>
      </c>
      <c r="U5789" s="9" t="s">
        <v>242</v>
      </c>
      <c r="X5789" s="9">
        <f>INDEX(SLA_Policy!$D$2:$D$5,MATCH(F5789,SLA_Policy!$A$2:$A$5,0))</f>
        <v>72</v>
      </c>
      <c r="Y5789" s="9" t="str">
        <f>IF(E5789="Cancelled","Excluded",IF(D5789="",IF((SLA_Policy!$B$8-B5789)*24&gt;X5789,"Open - Breached","Open - On Track"),IF((D5789-B5789)*24&lt;=X5789,"Met","Breached")))</f>
        <v>Met</v>
      </c>
    </row>
    <row r="5790" spans="1:25" x14ac:dyDescent="0.25">
      <c r="A5790" s="9" t="s">
        <v>9542</v>
      </c>
      <c r="B5790" s="23">
        <v>46092.529166666704</v>
      </c>
      <c r="C5790" s="23">
        <v>46092.532638888901</v>
      </c>
      <c r="D5790" s="23">
        <v>46092.7006944444</v>
      </c>
      <c r="E5790" s="9" t="s">
        <v>212</v>
      </c>
      <c r="F5790" s="9" t="s">
        <v>188</v>
      </c>
      <c r="G5790" s="9" t="s">
        <v>213</v>
      </c>
      <c r="H5790" s="9" t="s">
        <v>88</v>
      </c>
      <c r="I5790" s="9" t="s">
        <v>92</v>
      </c>
      <c r="J5790" s="9" t="s">
        <v>9160</v>
      </c>
      <c r="K5790" s="9" t="s">
        <v>225</v>
      </c>
      <c r="L5790" s="9" t="s">
        <v>351</v>
      </c>
      <c r="M5790" s="9" t="s">
        <v>968</v>
      </c>
      <c r="N5790" s="9" t="s">
        <v>198</v>
      </c>
      <c r="O5790" s="9" t="s">
        <v>178</v>
      </c>
      <c r="P5790" s="9" t="s">
        <v>414</v>
      </c>
      <c r="Q5790" s="9" t="s">
        <v>273</v>
      </c>
      <c r="R5790" s="9">
        <v>0</v>
      </c>
      <c r="S5790" s="9">
        <v>26</v>
      </c>
      <c r="T5790" s="9" t="s">
        <v>136</v>
      </c>
      <c r="U5790" s="9" t="s">
        <v>140</v>
      </c>
      <c r="V5790" s="9" t="s">
        <v>144</v>
      </c>
      <c r="W5790" s="9">
        <v>5</v>
      </c>
      <c r="X5790" s="9">
        <f>INDEX(SLA_Policy!$D$2:$D$5,MATCH(F5790,SLA_Policy!$A$2:$A$5,0))</f>
        <v>72</v>
      </c>
      <c r="Y5790" s="9" t="str">
        <f>IF(E5790="Cancelled","Excluded",IF(D5790="",IF((SLA_Policy!$B$8-B5790)*24&gt;X5790,"Open - Breached","Open - On Track"),IF((D5790-B5790)*24&lt;=X5790,"Met","Breached")))</f>
        <v>Met</v>
      </c>
    </row>
    <row r="5791" spans="1:25" x14ac:dyDescent="0.25">
      <c r="A5791" s="9" t="s">
        <v>9543</v>
      </c>
      <c r="B5791" s="23">
        <v>46092.535416666702</v>
      </c>
      <c r="C5791" s="23">
        <v>46092.556250000001</v>
      </c>
      <c r="D5791" s="23">
        <v>46093.2368055556</v>
      </c>
      <c r="E5791" s="9" t="s">
        <v>212</v>
      </c>
      <c r="F5791" s="9" t="s">
        <v>187</v>
      </c>
      <c r="G5791" s="9" t="s">
        <v>213</v>
      </c>
      <c r="H5791" s="9" t="s">
        <v>88</v>
      </c>
      <c r="I5791" s="9" t="s">
        <v>92</v>
      </c>
      <c r="J5791" s="9" t="s">
        <v>9171</v>
      </c>
      <c r="K5791" s="9" t="s">
        <v>215</v>
      </c>
      <c r="L5791" s="9" t="s">
        <v>226</v>
      </c>
      <c r="M5791" s="9" t="s">
        <v>2520</v>
      </c>
      <c r="N5791" s="9" t="s">
        <v>197</v>
      </c>
      <c r="O5791" s="9" t="s">
        <v>178</v>
      </c>
      <c r="P5791" s="9" t="s">
        <v>272</v>
      </c>
      <c r="Q5791" s="9" t="s">
        <v>273</v>
      </c>
      <c r="R5791" s="9">
        <v>0</v>
      </c>
      <c r="S5791" s="9">
        <v>23</v>
      </c>
      <c r="T5791" s="9" t="s">
        <v>229</v>
      </c>
      <c r="U5791" s="9" t="s">
        <v>140</v>
      </c>
      <c r="V5791" s="9" t="s">
        <v>144</v>
      </c>
      <c r="X5791" s="9">
        <f>INDEX(SLA_Policy!$D$2:$D$5,MATCH(F5791,SLA_Policy!$A$2:$A$5,0))</f>
        <v>8</v>
      </c>
      <c r="Y5791" s="9" t="str">
        <f>IF(E5791="Cancelled","Excluded",IF(D5791="",IF((SLA_Policy!$B$8-B5791)*24&gt;X5791,"Open - Breached","Open - On Track"),IF((D5791-B5791)*24&lt;=X5791,"Met","Breached")))</f>
        <v>Breached</v>
      </c>
    </row>
    <row r="5792" spans="1:25" x14ac:dyDescent="0.25">
      <c r="A5792" s="9" t="s">
        <v>9544</v>
      </c>
      <c r="B5792" s="23">
        <v>46092.537499999999</v>
      </c>
      <c r="C5792" s="23">
        <v>46092.545833333301</v>
      </c>
      <c r="D5792" s="23">
        <v>46097.3347222222</v>
      </c>
      <c r="E5792" s="9" t="s">
        <v>212</v>
      </c>
      <c r="F5792" s="9" t="s">
        <v>188</v>
      </c>
      <c r="G5792" s="9" t="s">
        <v>236</v>
      </c>
      <c r="H5792" s="9" t="s">
        <v>163</v>
      </c>
      <c r="I5792" s="9" t="s">
        <v>315</v>
      </c>
      <c r="J5792" s="9" t="s">
        <v>1902</v>
      </c>
      <c r="K5792" s="9" t="s">
        <v>246</v>
      </c>
      <c r="L5792" s="9" t="s">
        <v>104</v>
      </c>
      <c r="M5792" s="9" t="s">
        <v>1478</v>
      </c>
      <c r="N5792" s="9" t="s">
        <v>198</v>
      </c>
      <c r="O5792" s="9" t="s">
        <v>180</v>
      </c>
      <c r="P5792" s="9" t="s">
        <v>368</v>
      </c>
      <c r="Q5792" s="9" t="s">
        <v>219</v>
      </c>
      <c r="R5792" s="9">
        <v>0</v>
      </c>
      <c r="S5792" s="9">
        <v>114</v>
      </c>
      <c r="T5792" s="9" t="s">
        <v>229</v>
      </c>
      <c r="U5792" s="9" t="s">
        <v>242</v>
      </c>
      <c r="X5792" s="9">
        <f>INDEX(SLA_Policy!$D$2:$D$5,MATCH(F5792,SLA_Policy!$A$2:$A$5,0))</f>
        <v>72</v>
      </c>
      <c r="Y5792" s="9" t="str">
        <f>IF(E5792="Cancelled","Excluded",IF(D5792="",IF((SLA_Policy!$B$8-B5792)*24&gt;X5792,"Open - Breached","Open - On Track"),IF((D5792-B5792)*24&lt;=X5792,"Met","Breached")))</f>
        <v>Breached</v>
      </c>
    </row>
    <row r="5793" spans="1:25" x14ac:dyDescent="0.25">
      <c r="A5793" s="9" t="s">
        <v>9545</v>
      </c>
      <c r="B5793" s="23">
        <v>46092.538194444503</v>
      </c>
      <c r="C5793" s="23">
        <v>46092.577777777798</v>
      </c>
      <c r="D5793" s="23">
        <v>46093.323611111096</v>
      </c>
      <c r="E5793" s="9" t="s">
        <v>212</v>
      </c>
      <c r="F5793" s="9" t="s">
        <v>188</v>
      </c>
      <c r="G5793" s="9" t="s">
        <v>213</v>
      </c>
      <c r="H5793" s="9" t="s">
        <v>164</v>
      </c>
      <c r="I5793" s="9" t="s">
        <v>260</v>
      </c>
      <c r="J5793" s="9" t="s">
        <v>2616</v>
      </c>
      <c r="K5793" s="9" t="s">
        <v>246</v>
      </c>
      <c r="L5793" s="9" t="s">
        <v>226</v>
      </c>
      <c r="M5793" s="9" t="s">
        <v>2511</v>
      </c>
      <c r="N5793" s="9" t="s">
        <v>196</v>
      </c>
      <c r="O5793" s="9" t="s">
        <v>180</v>
      </c>
      <c r="P5793" s="9" t="s">
        <v>368</v>
      </c>
      <c r="Q5793" s="9" t="s">
        <v>219</v>
      </c>
      <c r="R5793" s="9">
        <v>0</v>
      </c>
      <c r="S5793" s="9">
        <v>24</v>
      </c>
      <c r="T5793" s="9" t="s">
        <v>265</v>
      </c>
      <c r="U5793" s="9" t="s">
        <v>266</v>
      </c>
      <c r="X5793" s="9">
        <f>INDEX(SLA_Policy!$D$2:$D$5,MATCH(F5793,SLA_Policy!$A$2:$A$5,0))</f>
        <v>72</v>
      </c>
      <c r="Y5793" s="9" t="str">
        <f>IF(E5793="Cancelled","Excluded",IF(D5793="",IF((SLA_Policy!$B$8-B5793)*24&gt;X5793,"Open - Breached","Open - On Track"),IF((D5793-B5793)*24&lt;=X5793,"Met","Breached")))</f>
        <v>Met</v>
      </c>
    </row>
    <row r="5794" spans="1:25" x14ac:dyDescent="0.25">
      <c r="A5794" s="9" t="s">
        <v>9546</v>
      </c>
      <c r="B5794" s="23">
        <v>46092.547222222202</v>
      </c>
      <c r="C5794" s="23">
        <v>46092.561805555597</v>
      </c>
      <c r="D5794" s="23">
        <v>46094.443055555603</v>
      </c>
      <c r="E5794" s="9" t="s">
        <v>212</v>
      </c>
      <c r="F5794" s="9" t="s">
        <v>188</v>
      </c>
      <c r="G5794" s="9" t="s">
        <v>213</v>
      </c>
      <c r="H5794" s="9" t="s">
        <v>88</v>
      </c>
      <c r="I5794" s="9" t="s">
        <v>92</v>
      </c>
      <c r="J5794" s="9" t="s">
        <v>9192</v>
      </c>
      <c r="K5794" s="9" t="s">
        <v>215</v>
      </c>
      <c r="L5794" s="9" t="s">
        <v>351</v>
      </c>
      <c r="M5794" s="9" t="s">
        <v>2661</v>
      </c>
      <c r="N5794" s="9" t="s">
        <v>198</v>
      </c>
      <c r="O5794" s="9" t="s">
        <v>116</v>
      </c>
      <c r="P5794" s="9" t="s">
        <v>525</v>
      </c>
      <c r="Q5794" s="9" t="s">
        <v>219</v>
      </c>
      <c r="R5794" s="9">
        <v>1</v>
      </c>
      <c r="S5794" s="9">
        <v>48</v>
      </c>
      <c r="T5794" s="9" t="s">
        <v>136</v>
      </c>
      <c r="U5794" s="9" t="s">
        <v>140</v>
      </c>
      <c r="V5794" s="9" t="s">
        <v>144</v>
      </c>
      <c r="X5794" s="9">
        <f>INDEX(SLA_Policy!$D$2:$D$5,MATCH(F5794,SLA_Policy!$A$2:$A$5,0))</f>
        <v>72</v>
      </c>
      <c r="Y5794" s="9" t="str">
        <f>IF(E5794="Cancelled","Excluded",IF(D5794="",IF((SLA_Policy!$B$8-B5794)*24&gt;X5794,"Open - Breached","Open - On Track"),IF((D5794-B5794)*24&lt;=X5794,"Met","Breached")))</f>
        <v>Met</v>
      </c>
    </row>
    <row r="5795" spans="1:25" x14ac:dyDescent="0.25">
      <c r="A5795" s="9" t="s">
        <v>9547</v>
      </c>
      <c r="B5795" s="23">
        <v>46092.5493055556</v>
      </c>
      <c r="C5795" s="23">
        <v>46092.578472222202</v>
      </c>
      <c r="D5795" s="23">
        <v>46092.6069444444</v>
      </c>
      <c r="E5795" s="9" t="s">
        <v>212</v>
      </c>
      <c r="F5795" s="9" t="s">
        <v>189</v>
      </c>
      <c r="G5795" s="9" t="s">
        <v>213</v>
      </c>
      <c r="H5795" s="9" t="s">
        <v>161</v>
      </c>
      <c r="I5795" s="9" t="s">
        <v>389</v>
      </c>
      <c r="J5795" s="9" t="s">
        <v>2025</v>
      </c>
      <c r="K5795" s="9" t="s">
        <v>239</v>
      </c>
      <c r="L5795" s="9" t="s">
        <v>282</v>
      </c>
      <c r="M5795" s="9" t="s">
        <v>1408</v>
      </c>
      <c r="N5795" s="9" t="s">
        <v>197</v>
      </c>
      <c r="O5795" s="9" t="s">
        <v>116</v>
      </c>
      <c r="P5795" s="9" t="s">
        <v>234</v>
      </c>
      <c r="Q5795" s="9" t="s">
        <v>219</v>
      </c>
      <c r="R5795" s="9">
        <v>0</v>
      </c>
      <c r="S5795" s="9">
        <v>5</v>
      </c>
      <c r="U5795" s="9" t="s">
        <v>266</v>
      </c>
      <c r="X5795" s="9">
        <f>INDEX(SLA_Policy!$D$2:$D$5,MATCH(F5795,SLA_Policy!$A$2:$A$5,0))</f>
        <v>120</v>
      </c>
      <c r="Y5795" s="9" t="str">
        <f>IF(E5795="Cancelled","Excluded",IF(D5795="",IF((SLA_Policy!$B$8-B5795)*24&gt;X5795,"Open - Breached","Open - On Track"),IF((D5795-B5795)*24&lt;=X5795,"Met","Breached")))</f>
        <v>Met</v>
      </c>
    </row>
    <row r="5796" spans="1:25" x14ac:dyDescent="0.25">
      <c r="A5796" s="9" t="s">
        <v>9548</v>
      </c>
      <c r="B5796" s="23">
        <v>46092.5493055556</v>
      </c>
      <c r="C5796" s="23">
        <v>46092.556944444397</v>
      </c>
      <c r="D5796" s="23">
        <v>46097.360416666699</v>
      </c>
      <c r="E5796" s="9" t="s">
        <v>212</v>
      </c>
      <c r="F5796" s="9" t="s">
        <v>188</v>
      </c>
      <c r="G5796" s="9" t="s">
        <v>213</v>
      </c>
      <c r="H5796" s="9" t="s">
        <v>88</v>
      </c>
      <c r="I5796" s="9" t="s">
        <v>92</v>
      </c>
      <c r="J5796" s="9" t="s">
        <v>9164</v>
      </c>
      <c r="K5796" s="9" t="s">
        <v>215</v>
      </c>
      <c r="L5796" s="9" t="s">
        <v>282</v>
      </c>
      <c r="M5796" s="9" t="s">
        <v>998</v>
      </c>
      <c r="N5796" s="9" t="s">
        <v>196</v>
      </c>
      <c r="O5796" s="9" t="s">
        <v>178</v>
      </c>
      <c r="P5796" s="9" t="s">
        <v>360</v>
      </c>
      <c r="Q5796" s="9" t="s">
        <v>219</v>
      </c>
      <c r="R5796" s="9">
        <v>0</v>
      </c>
      <c r="S5796" s="9">
        <v>22</v>
      </c>
      <c r="T5796" s="9" t="s">
        <v>136</v>
      </c>
      <c r="U5796" s="9" t="s">
        <v>140</v>
      </c>
      <c r="V5796" s="9" t="s">
        <v>144</v>
      </c>
      <c r="X5796" s="9">
        <f>INDEX(SLA_Policy!$D$2:$D$5,MATCH(F5796,SLA_Policy!$A$2:$A$5,0))</f>
        <v>72</v>
      </c>
      <c r="Y5796" s="9" t="str">
        <f>IF(E5796="Cancelled","Excluded",IF(D5796="",IF((SLA_Policy!$B$8-B5796)*24&gt;X5796,"Open - Breached","Open - On Track"),IF((D5796-B5796)*24&lt;=X5796,"Met","Breached")))</f>
        <v>Breached</v>
      </c>
    </row>
    <row r="5797" spans="1:25" x14ac:dyDescent="0.25">
      <c r="A5797" s="9" t="s">
        <v>9549</v>
      </c>
      <c r="B5797" s="23">
        <v>46092.5625</v>
      </c>
      <c r="C5797" s="23">
        <v>46092.563194444498</v>
      </c>
      <c r="D5797" s="23">
        <v>46094.717361111099</v>
      </c>
      <c r="E5797" s="9" t="s">
        <v>212</v>
      </c>
      <c r="F5797" s="9" t="s">
        <v>188</v>
      </c>
      <c r="G5797" s="9" t="s">
        <v>213</v>
      </c>
      <c r="H5797" s="9" t="s">
        <v>88</v>
      </c>
      <c r="I5797" s="9" t="s">
        <v>92</v>
      </c>
      <c r="J5797" s="9" t="s">
        <v>9167</v>
      </c>
      <c r="K5797" s="9" t="s">
        <v>215</v>
      </c>
      <c r="L5797" s="9" t="s">
        <v>311</v>
      </c>
      <c r="M5797" s="9" t="s">
        <v>2362</v>
      </c>
      <c r="N5797" s="9" t="s">
        <v>198</v>
      </c>
      <c r="O5797" s="9" t="s">
        <v>116</v>
      </c>
      <c r="P5797" s="9" t="s">
        <v>295</v>
      </c>
      <c r="Q5797" s="9" t="s">
        <v>219</v>
      </c>
      <c r="R5797" s="9">
        <v>2</v>
      </c>
      <c r="S5797" s="9">
        <v>142</v>
      </c>
      <c r="T5797" s="9" t="s">
        <v>136</v>
      </c>
      <c r="U5797" s="9" t="s">
        <v>140</v>
      </c>
      <c r="V5797" s="9" t="s">
        <v>144</v>
      </c>
      <c r="X5797" s="9">
        <f>INDEX(SLA_Policy!$D$2:$D$5,MATCH(F5797,SLA_Policy!$A$2:$A$5,0))</f>
        <v>72</v>
      </c>
      <c r="Y5797" s="9" t="str">
        <f>IF(E5797="Cancelled","Excluded",IF(D5797="",IF((SLA_Policy!$B$8-B5797)*24&gt;X5797,"Open - Breached","Open - On Track"),IF((D5797-B5797)*24&lt;=X5797,"Met","Breached")))</f>
        <v>Met</v>
      </c>
    </row>
    <row r="5798" spans="1:25" x14ac:dyDescent="0.25">
      <c r="A5798" s="9" t="s">
        <v>9550</v>
      </c>
      <c r="B5798" s="23">
        <v>46092.5625</v>
      </c>
      <c r="C5798" s="23">
        <v>46092.694444444503</v>
      </c>
      <c r="D5798" s="23">
        <v>46093.354861111096</v>
      </c>
      <c r="E5798" s="9" t="s">
        <v>212</v>
      </c>
      <c r="F5798" s="9" t="s">
        <v>188</v>
      </c>
      <c r="G5798" s="9" t="s">
        <v>213</v>
      </c>
      <c r="H5798" s="9" t="s">
        <v>88</v>
      </c>
      <c r="I5798" s="9" t="s">
        <v>92</v>
      </c>
      <c r="J5798" s="9" t="s">
        <v>9164</v>
      </c>
      <c r="K5798" s="9" t="s">
        <v>215</v>
      </c>
      <c r="L5798" s="9" t="s">
        <v>311</v>
      </c>
      <c r="M5798" s="9" t="s">
        <v>4708</v>
      </c>
      <c r="N5798" s="9" t="s">
        <v>196</v>
      </c>
      <c r="O5798" s="9" t="s">
        <v>178</v>
      </c>
      <c r="P5798" s="9" t="s">
        <v>360</v>
      </c>
      <c r="Q5798" s="9" t="s">
        <v>273</v>
      </c>
      <c r="R5798" s="9">
        <v>0</v>
      </c>
      <c r="S5798" s="9">
        <v>24</v>
      </c>
      <c r="T5798" s="9" t="s">
        <v>136</v>
      </c>
      <c r="U5798" s="9" t="s">
        <v>140</v>
      </c>
      <c r="V5798" s="9" t="s">
        <v>144</v>
      </c>
      <c r="X5798" s="9">
        <f>INDEX(SLA_Policy!$D$2:$D$5,MATCH(F5798,SLA_Policy!$A$2:$A$5,0))</f>
        <v>72</v>
      </c>
      <c r="Y5798" s="9" t="str">
        <f>IF(E5798="Cancelled","Excluded",IF(D5798="",IF((SLA_Policy!$B$8-B5798)*24&gt;X5798,"Open - Breached","Open - On Track"),IF((D5798-B5798)*24&lt;=X5798,"Met","Breached")))</f>
        <v>Met</v>
      </c>
    </row>
    <row r="5799" spans="1:25" x14ac:dyDescent="0.25">
      <c r="A5799" s="9" t="s">
        <v>9551</v>
      </c>
      <c r="B5799" s="23">
        <v>46092.565277777801</v>
      </c>
      <c r="C5799" s="23">
        <v>46092.572916666701</v>
      </c>
      <c r="D5799" s="23">
        <v>46092.663194444503</v>
      </c>
      <c r="E5799" s="9" t="s">
        <v>212</v>
      </c>
      <c r="F5799" s="9" t="s">
        <v>188</v>
      </c>
      <c r="G5799" s="9" t="s">
        <v>213</v>
      </c>
      <c r="H5799" s="9" t="s">
        <v>162</v>
      </c>
      <c r="I5799" s="9" t="s">
        <v>393</v>
      </c>
      <c r="J5799" s="9" t="s">
        <v>5940</v>
      </c>
      <c r="K5799" s="9" t="s">
        <v>262</v>
      </c>
      <c r="L5799" s="9" t="s">
        <v>104</v>
      </c>
      <c r="M5799" s="9" t="s">
        <v>1142</v>
      </c>
      <c r="N5799" s="9" t="s">
        <v>196</v>
      </c>
      <c r="O5799" s="9" t="s">
        <v>176</v>
      </c>
      <c r="P5799" s="9" t="s">
        <v>253</v>
      </c>
      <c r="Q5799" s="9" t="s">
        <v>219</v>
      </c>
      <c r="R5799" s="9">
        <v>0</v>
      </c>
      <c r="S5799" s="9">
        <v>10</v>
      </c>
      <c r="U5799" s="9" t="s">
        <v>266</v>
      </c>
      <c r="X5799" s="9">
        <f>INDEX(SLA_Policy!$D$2:$D$5,MATCH(F5799,SLA_Policy!$A$2:$A$5,0))</f>
        <v>72</v>
      </c>
      <c r="Y5799" s="9" t="str">
        <f>IF(E5799="Cancelled","Excluded",IF(D5799="",IF((SLA_Policy!$B$8-B5799)*24&gt;X5799,"Open - Breached","Open - On Track"),IF((D5799-B5799)*24&lt;=X5799,"Met","Breached")))</f>
        <v>Met</v>
      </c>
    </row>
    <row r="5800" spans="1:25" x14ac:dyDescent="0.25">
      <c r="A5800" s="9" t="s">
        <v>9552</v>
      </c>
      <c r="B5800" s="23">
        <v>46092.572222222203</v>
      </c>
      <c r="C5800" s="23">
        <v>46092.584027777797</v>
      </c>
      <c r="D5800" s="23">
        <v>46093.597222222197</v>
      </c>
      <c r="E5800" s="9" t="s">
        <v>212</v>
      </c>
      <c r="F5800" s="9" t="s">
        <v>188</v>
      </c>
      <c r="G5800" s="9" t="s">
        <v>213</v>
      </c>
      <c r="H5800" s="9" t="s">
        <v>88</v>
      </c>
      <c r="I5800" s="9" t="s">
        <v>92</v>
      </c>
      <c r="J5800" s="9" t="s">
        <v>9160</v>
      </c>
      <c r="K5800" s="9" t="s">
        <v>215</v>
      </c>
      <c r="L5800" s="9" t="s">
        <v>311</v>
      </c>
      <c r="M5800" s="9" t="s">
        <v>2768</v>
      </c>
      <c r="N5800" s="9" t="s">
        <v>196</v>
      </c>
      <c r="O5800" s="9" t="s">
        <v>178</v>
      </c>
      <c r="P5800" s="9" t="s">
        <v>321</v>
      </c>
      <c r="Q5800" s="9" t="s">
        <v>219</v>
      </c>
      <c r="R5800" s="9">
        <v>2</v>
      </c>
      <c r="S5800" s="9">
        <v>154</v>
      </c>
      <c r="T5800" s="9" t="s">
        <v>136</v>
      </c>
      <c r="U5800" s="9" t="s">
        <v>140</v>
      </c>
      <c r="V5800" s="9" t="s">
        <v>144</v>
      </c>
      <c r="X5800" s="9">
        <f>INDEX(SLA_Policy!$D$2:$D$5,MATCH(F5800,SLA_Policy!$A$2:$A$5,0))</f>
        <v>72</v>
      </c>
      <c r="Y5800" s="9" t="str">
        <f>IF(E5800="Cancelled","Excluded",IF(D5800="",IF((SLA_Policy!$B$8-B5800)*24&gt;X5800,"Open - Breached","Open - On Track"),IF((D5800-B5800)*24&lt;=X5800,"Met","Breached")))</f>
        <v>Met</v>
      </c>
    </row>
    <row r="5801" spans="1:25" x14ac:dyDescent="0.25">
      <c r="A5801" s="9" t="s">
        <v>9553</v>
      </c>
      <c r="B5801" s="23">
        <v>46092.582638888904</v>
      </c>
      <c r="C5801" s="23">
        <v>46092.587500000001</v>
      </c>
      <c r="D5801" s="23">
        <v>46093.400694444397</v>
      </c>
      <c r="E5801" s="9" t="s">
        <v>212</v>
      </c>
      <c r="F5801" s="9" t="s">
        <v>188</v>
      </c>
      <c r="G5801" s="9" t="s">
        <v>213</v>
      </c>
      <c r="H5801" s="9" t="s">
        <v>88</v>
      </c>
      <c r="I5801" s="9" t="s">
        <v>92</v>
      </c>
      <c r="J5801" s="9" t="s">
        <v>9160</v>
      </c>
      <c r="K5801" s="9" t="s">
        <v>215</v>
      </c>
      <c r="L5801" s="9" t="s">
        <v>307</v>
      </c>
      <c r="M5801" s="9" t="s">
        <v>1319</v>
      </c>
      <c r="N5801" s="9" t="s">
        <v>198</v>
      </c>
      <c r="O5801" s="9" t="s">
        <v>178</v>
      </c>
      <c r="P5801" s="9" t="s">
        <v>414</v>
      </c>
      <c r="Q5801" s="9" t="s">
        <v>219</v>
      </c>
      <c r="R5801" s="9">
        <v>1</v>
      </c>
      <c r="S5801" s="9">
        <v>15</v>
      </c>
      <c r="T5801" s="9" t="s">
        <v>136</v>
      </c>
      <c r="U5801" s="9" t="s">
        <v>140</v>
      </c>
      <c r="V5801" s="9" t="s">
        <v>144</v>
      </c>
      <c r="X5801" s="9">
        <f>INDEX(SLA_Policy!$D$2:$D$5,MATCH(F5801,SLA_Policy!$A$2:$A$5,0))</f>
        <v>72</v>
      </c>
      <c r="Y5801" s="9" t="str">
        <f>IF(E5801="Cancelled","Excluded",IF(D5801="",IF((SLA_Policy!$B$8-B5801)*24&gt;X5801,"Open - Breached","Open - On Track"),IF((D5801-B5801)*24&lt;=X5801,"Met","Breached")))</f>
        <v>Met</v>
      </c>
    </row>
    <row r="5802" spans="1:25" x14ac:dyDescent="0.25">
      <c r="A5802" s="9" t="s">
        <v>9554</v>
      </c>
      <c r="B5802" s="23">
        <v>46092.584027777797</v>
      </c>
      <c r="C5802" s="23">
        <v>46092.5847222222</v>
      </c>
      <c r="D5802" s="23">
        <v>46092.619444444397</v>
      </c>
      <c r="E5802" s="9" t="s">
        <v>212</v>
      </c>
      <c r="F5802" s="9" t="s">
        <v>188</v>
      </c>
      <c r="G5802" s="9" t="s">
        <v>213</v>
      </c>
      <c r="H5802" s="9" t="s">
        <v>161</v>
      </c>
      <c r="I5802" s="9" t="s">
        <v>389</v>
      </c>
      <c r="J5802" s="9" t="s">
        <v>1243</v>
      </c>
      <c r="K5802" s="9" t="s">
        <v>246</v>
      </c>
      <c r="L5802" s="9" t="s">
        <v>104</v>
      </c>
      <c r="M5802" s="9" t="s">
        <v>1937</v>
      </c>
      <c r="N5802" s="9" t="s">
        <v>198</v>
      </c>
      <c r="O5802" s="9" t="s">
        <v>116</v>
      </c>
      <c r="P5802" s="9" t="s">
        <v>590</v>
      </c>
      <c r="Q5802" s="9" t="s">
        <v>219</v>
      </c>
      <c r="R5802" s="9">
        <v>0</v>
      </c>
      <c r="S5802" s="9">
        <v>4</v>
      </c>
      <c r="U5802" s="9" t="s">
        <v>290</v>
      </c>
      <c r="X5802" s="9">
        <f>INDEX(SLA_Policy!$D$2:$D$5,MATCH(F5802,SLA_Policy!$A$2:$A$5,0))</f>
        <v>72</v>
      </c>
      <c r="Y5802" s="9" t="str">
        <f>IF(E5802="Cancelled","Excluded",IF(D5802="",IF((SLA_Policy!$B$8-B5802)*24&gt;X5802,"Open - Breached","Open - On Track"),IF((D5802-B5802)*24&lt;=X5802,"Met","Breached")))</f>
        <v>Met</v>
      </c>
    </row>
    <row r="5803" spans="1:25" x14ac:dyDescent="0.25">
      <c r="A5803" s="9" t="s">
        <v>9555</v>
      </c>
      <c r="B5803" s="23">
        <v>46092.585416666698</v>
      </c>
      <c r="C5803" s="23">
        <v>46092.592361111099</v>
      </c>
      <c r="D5803" s="23">
        <v>46092.614583333299</v>
      </c>
      <c r="E5803" s="9" t="s">
        <v>212</v>
      </c>
      <c r="F5803" s="9" t="s">
        <v>188</v>
      </c>
      <c r="G5803" s="9" t="s">
        <v>213</v>
      </c>
      <c r="H5803" s="9" t="s">
        <v>163</v>
      </c>
      <c r="I5803" s="9" t="s">
        <v>223</v>
      </c>
      <c r="J5803" s="9" t="s">
        <v>805</v>
      </c>
      <c r="K5803" s="9" t="s">
        <v>246</v>
      </c>
      <c r="L5803" s="9" t="s">
        <v>311</v>
      </c>
      <c r="M5803" s="9" t="s">
        <v>3539</v>
      </c>
      <c r="N5803" s="9" t="s">
        <v>198</v>
      </c>
      <c r="O5803" s="9" t="s">
        <v>176</v>
      </c>
      <c r="P5803" s="9" t="s">
        <v>330</v>
      </c>
      <c r="Q5803" s="9" t="s">
        <v>219</v>
      </c>
      <c r="R5803" s="9">
        <v>0</v>
      </c>
      <c r="S5803" s="9">
        <v>45</v>
      </c>
      <c r="T5803" s="9" t="s">
        <v>220</v>
      </c>
      <c r="U5803" s="9" t="s">
        <v>230</v>
      </c>
      <c r="X5803" s="9">
        <f>INDEX(SLA_Policy!$D$2:$D$5,MATCH(F5803,SLA_Policy!$A$2:$A$5,0))</f>
        <v>72</v>
      </c>
      <c r="Y5803" s="9" t="str">
        <f>IF(E5803="Cancelled","Excluded",IF(D5803="",IF((SLA_Policy!$B$8-B5803)*24&gt;X5803,"Open - Breached","Open - On Track"),IF((D5803-B5803)*24&lt;=X5803,"Met","Breached")))</f>
        <v>Met</v>
      </c>
    </row>
    <row r="5804" spans="1:25" x14ac:dyDescent="0.25">
      <c r="A5804" s="9" t="s">
        <v>9556</v>
      </c>
      <c r="B5804" s="23">
        <v>46092.590972222199</v>
      </c>
      <c r="C5804" s="23">
        <v>46092.641666666699</v>
      </c>
      <c r="D5804" s="23">
        <v>46093.396527777797</v>
      </c>
      <c r="E5804" s="9" t="s">
        <v>212</v>
      </c>
      <c r="F5804" s="9" t="s">
        <v>188</v>
      </c>
      <c r="G5804" s="9" t="s">
        <v>213</v>
      </c>
      <c r="H5804" s="9" t="s">
        <v>88</v>
      </c>
      <c r="I5804" s="9" t="s">
        <v>92</v>
      </c>
      <c r="J5804" s="9" t="s">
        <v>9164</v>
      </c>
      <c r="K5804" s="9" t="s">
        <v>303</v>
      </c>
      <c r="L5804" s="9" t="s">
        <v>293</v>
      </c>
      <c r="M5804" s="9" t="s">
        <v>2470</v>
      </c>
      <c r="N5804" s="9" t="s">
        <v>197</v>
      </c>
      <c r="O5804" s="9" t="s">
        <v>178</v>
      </c>
      <c r="P5804" s="9" t="s">
        <v>427</v>
      </c>
      <c r="Q5804" s="9" t="s">
        <v>219</v>
      </c>
      <c r="R5804" s="9">
        <v>0</v>
      </c>
      <c r="S5804" s="9">
        <v>63</v>
      </c>
      <c r="T5804" s="9" t="s">
        <v>136</v>
      </c>
      <c r="U5804" s="9" t="s">
        <v>140</v>
      </c>
      <c r="V5804" s="9" t="s">
        <v>144</v>
      </c>
      <c r="X5804" s="9">
        <f>INDEX(SLA_Policy!$D$2:$D$5,MATCH(F5804,SLA_Policy!$A$2:$A$5,0))</f>
        <v>72</v>
      </c>
      <c r="Y5804" s="9" t="str">
        <f>IF(E5804="Cancelled","Excluded",IF(D5804="",IF((SLA_Policy!$B$8-B5804)*24&gt;X5804,"Open - Breached","Open - On Track"),IF((D5804-B5804)*24&lt;=X5804,"Met","Breached")))</f>
        <v>Met</v>
      </c>
    </row>
    <row r="5805" spans="1:25" x14ac:dyDescent="0.25">
      <c r="A5805" s="9" t="s">
        <v>9557</v>
      </c>
      <c r="B5805" s="23">
        <v>46092.597222222197</v>
      </c>
      <c r="C5805" s="23">
        <v>46092.598611111098</v>
      </c>
      <c r="D5805" s="23">
        <v>46093.372916666704</v>
      </c>
      <c r="E5805" s="9" t="s">
        <v>212</v>
      </c>
      <c r="F5805" s="9" t="s">
        <v>188</v>
      </c>
      <c r="G5805" s="9" t="s">
        <v>213</v>
      </c>
      <c r="H5805" s="9" t="s">
        <v>88</v>
      </c>
      <c r="I5805" s="9" t="s">
        <v>92</v>
      </c>
      <c r="J5805" s="9" t="s">
        <v>9171</v>
      </c>
      <c r="K5805" s="9" t="s">
        <v>215</v>
      </c>
      <c r="L5805" s="9" t="s">
        <v>216</v>
      </c>
      <c r="M5805" s="9" t="s">
        <v>718</v>
      </c>
      <c r="N5805" s="9" t="s">
        <v>198</v>
      </c>
      <c r="O5805" s="9" t="s">
        <v>116</v>
      </c>
      <c r="P5805" s="9" t="s">
        <v>590</v>
      </c>
      <c r="Q5805" s="9" t="s">
        <v>219</v>
      </c>
      <c r="R5805" s="9">
        <v>0</v>
      </c>
      <c r="S5805" s="9">
        <v>27</v>
      </c>
      <c r="T5805" s="9" t="s">
        <v>136</v>
      </c>
      <c r="U5805" s="9" t="s">
        <v>140</v>
      </c>
      <c r="V5805" s="9" t="s">
        <v>144</v>
      </c>
      <c r="X5805" s="9">
        <f>INDEX(SLA_Policy!$D$2:$D$5,MATCH(F5805,SLA_Policy!$A$2:$A$5,0))</f>
        <v>72</v>
      </c>
      <c r="Y5805" s="9" t="str">
        <f>IF(E5805="Cancelled","Excluded",IF(D5805="",IF((SLA_Policy!$B$8-B5805)*24&gt;X5805,"Open - Breached","Open - On Track"),IF((D5805-B5805)*24&lt;=X5805,"Met","Breached")))</f>
        <v>Met</v>
      </c>
    </row>
    <row r="5806" spans="1:25" x14ac:dyDescent="0.25">
      <c r="A5806" s="9" t="s">
        <v>9558</v>
      </c>
      <c r="B5806" s="23">
        <v>46092.598611111098</v>
      </c>
      <c r="C5806" s="23">
        <v>46092.637499999997</v>
      </c>
      <c r="D5806" s="23">
        <v>46093.402777777803</v>
      </c>
      <c r="E5806" s="9" t="s">
        <v>212</v>
      </c>
      <c r="F5806" s="9" t="s">
        <v>189</v>
      </c>
      <c r="G5806" s="9" t="s">
        <v>213</v>
      </c>
      <c r="H5806" s="9" t="s">
        <v>88</v>
      </c>
      <c r="I5806" s="9" t="s">
        <v>268</v>
      </c>
      <c r="J5806" s="9" t="s">
        <v>638</v>
      </c>
      <c r="K5806" s="9" t="s">
        <v>246</v>
      </c>
      <c r="L5806" s="9" t="s">
        <v>104</v>
      </c>
      <c r="M5806" s="9" t="s">
        <v>838</v>
      </c>
      <c r="N5806" s="9" t="s">
        <v>196</v>
      </c>
      <c r="O5806" s="9" t="s">
        <v>178</v>
      </c>
      <c r="P5806" s="9" t="s">
        <v>272</v>
      </c>
      <c r="Q5806" s="9" t="s">
        <v>219</v>
      </c>
      <c r="R5806" s="9">
        <v>0</v>
      </c>
      <c r="S5806" s="9">
        <v>8</v>
      </c>
      <c r="T5806" s="9" t="s">
        <v>229</v>
      </c>
      <c r="U5806" s="9" t="s">
        <v>266</v>
      </c>
      <c r="X5806" s="9">
        <f>INDEX(SLA_Policy!$D$2:$D$5,MATCH(F5806,SLA_Policy!$A$2:$A$5,0))</f>
        <v>120</v>
      </c>
      <c r="Y5806" s="9" t="str">
        <f>IF(E5806="Cancelled","Excluded",IF(D5806="",IF((SLA_Policy!$B$8-B5806)*24&gt;X5806,"Open - Breached","Open - On Track"),IF((D5806-B5806)*24&lt;=X5806,"Met","Breached")))</f>
        <v>Met</v>
      </c>
    </row>
    <row r="5807" spans="1:25" x14ac:dyDescent="0.25">
      <c r="A5807" s="9" t="s">
        <v>9559</v>
      </c>
      <c r="B5807" s="23">
        <v>46092.6027777778</v>
      </c>
      <c r="C5807" s="23">
        <v>46092.625</v>
      </c>
      <c r="D5807" s="23">
        <v>46101.382638888899</v>
      </c>
      <c r="E5807" s="9" t="s">
        <v>212</v>
      </c>
      <c r="F5807" s="9" t="s">
        <v>188</v>
      </c>
      <c r="G5807" s="9" t="s">
        <v>236</v>
      </c>
      <c r="H5807" s="9" t="s">
        <v>163</v>
      </c>
      <c r="I5807" s="9" t="s">
        <v>315</v>
      </c>
      <c r="J5807" s="9" t="s">
        <v>585</v>
      </c>
      <c r="K5807" s="9" t="s">
        <v>246</v>
      </c>
      <c r="L5807" s="9" t="s">
        <v>104</v>
      </c>
      <c r="M5807" s="9" t="s">
        <v>1937</v>
      </c>
      <c r="N5807" s="9" t="s">
        <v>196</v>
      </c>
      <c r="O5807" s="9" t="s">
        <v>180</v>
      </c>
      <c r="P5807" s="9" t="s">
        <v>318</v>
      </c>
      <c r="Q5807" s="9" t="s">
        <v>219</v>
      </c>
      <c r="R5807" s="9">
        <v>0</v>
      </c>
      <c r="S5807" s="9">
        <v>208</v>
      </c>
      <c r="T5807" s="9" t="s">
        <v>229</v>
      </c>
      <c r="U5807" s="9" t="s">
        <v>242</v>
      </c>
      <c r="X5807" s="9">
        <f>INDEX(SLA_Policy!$D$2:$D$5,MATCH(F5807,SLA_Policy!$A$2:$A$5,0))</f>
        <v>72</v>
      </c>
      <c r="Y5807" s="9" t="str">
        <f>IF(E5807="Cancelled","Excluded",IF(D5807="",IF((SLA_Policy!$B$8-B5807)*24&gt;X5807,"Open - Breached","Open - On Track"),IF((D5807-B5807)*24&lt;=X5807,"Met","Breached")))</f>
        <v>Breached</v>
      </c>
    </row>
    <row r="5808" spans="1:25" x14ac:dyDescent="0.25">
      <c r="A5808" s="9" t="s">
        <v>9560</v>
      </c>
      <c r="B5808" s="23">
        <v>46092.6118055556</v>
      </c>
      <c r="C5808" s="23">
        <v>46092.615277777797</v>
      </c>
      <c r="D5808" s="23">
        <v>46093.347916666702</v>
      </c>
      <c r="E5808" s="9" t="s">
        <v>212</v>
      </c>
      <c r="F5808" s="9" t="s">
        <v>188</v>
      </c>
      <c r="G5808" s="9" t="s">
        <v>213</v>
      </c>
      <c r="H5808" s="9" t="s">
        <v>88</v>
      </c>
      <c r="I5808" s="9" t="s">
        <v>92</v>
      </c>
      <c r="J5808" s="9" t="s">
        <v>9192</v>
      </c>
      <c r="K5808" s="9" t="s">
        <v>246</v>
      </c>
      <c r="L5808" s="9" t="s">
        <v>104</v>
      </c>
      <c r="M5808" s="9" t="s">
        <v>583</v>
      </c>
      <c r="N5808" s="9" t="s">
        <v>199</v>
      </c>
      <c r="O5808" s="9" t="s">
        <v>116</v>
      </c>
      <c r="P5808" s="9" t="s">
        <v>574</v>
      </c>
      <c r="Q5808" s="9" t="s">
        <v>219</v>
      </c>
      <c r="R5808" s="9">
        <v>1</v>
      </c>
      <c r="S5808" s="9">
        <v>93</v>
      </c>
      <c r="T5808" s="9" t="s">
        <v>136</v>
      </c>
      <c r="U5808" s="9" t="s">
        <v>140</v>
      </c>
      <c r="V5808" s="9" t="s">
        <v>144</v>
      </c>
      <c r="X5808" s="9">
        <f>INDEX(SLA_Policy!$D$2:$D$5,MATCH(F5808,SLA_Policy!$A$2:$A$5,0))</f>
        <v>72</v>
      </c>
      <c r="Y5808" s="9" t="str">
        <f>IF(E5808="Cancelled","Excluded",IF(D5808="",IF((SLA_Policy!$B$8-B5808)*24&gt;X5808,"Open - Breached","Open - On Track"),IF((D5808-B5808)*24&lt;=X5808,"Met","Breached")))</f>
        <v>Met</v>
      </c>
    </row>
    <row r="5809" spans="1:25" x14ac:dyDescent="0.25">
      <c r="A5809" s="9" t="s">
        <v>9561</v>
      </c>
      <c r="B5809" s="23">
        <v>46092.636111111096</v>
      </c>
      <c r="C5809" s="23">
        <v>46092.639583333301</v>
      </c>
      <c r="D5809" s="23">
        <v>46093.3659722222</v>
      </c>
      <c r="E5809" s="9" t="s">
        <v>212</v>
      </c>
      <c r="F5809" s="9" t="s">
        <v>188</v>
      </c>
      <c r="G5809" s="9" t="s">
        <v>213</v>
      </c>
      <c r="H5809" s="9" t="s">
        <v>163</v>
      </c>
      <c r="I5809" s="9" t="s">
        <v>250</v>
      </c>
      <c r="J5809" s="9" t="s">
        <v>9562</v>
      </c>
      <c r="K5809" s="9" t="s">
        <v>246</v>
      </c>
      <c r="L5809" s="9" t="s">
        <v>216</v>
      </c>
      <c r="M5809" s="9" t="s">
        <v>2532</v>
      </c>
      <c r="N5809" s="9" t="s">
        <v>198</v>
      </c>
      <c r="O5809" s="9" t="s">
        <v>176</v>
      </c>
      <c r="P5809" s="9" t="s">
        <v>503</v>
      </c>
      <c r="Q5809" s="9" t="s">
        <v>219</v>
      </c>
      <c r="R5809" s="9">
        <v>0</v>
      </c>
      <c r="S5809" s="9">
        <v>27</v>
      </c>
      <c r="T5809" s="9" t="s">
        <v>220</v>
      </c>
      <c r="U5809" s="9" t="s">
        <v>230</v>
      </c>
      <c r="X5809" s="9">
        <f>INDEX(SLA_Policy!$D$2:$D$5,MATCH(F5809,SLA_Policy!$A$2:$A$5,0))</f>
        <v>72</v>
      </c>
      <c r="Y5809" s="9" t="str">
        <f>IF(E5809="Cancelled","Excluded",IF(D5809="",IF((SLA_Policy!$B$8-B5809)*24&gt;X5809,"Open - Breached","Open - On Track"),IF((D5809-B5809)*24&lt;=X5809,"Met","Breached")))</f>
        <v>Met</v>
      </c>
    </row>
    <row r="5810" spans="1:25" x14ac:dyDescent="0.25">
      <c r="A5810" s="9" t="s">
        <v>9563</v>
      </c>
      <c r="B5810" s="23">
        <v>46092.6430555556</v>
      </c>
      <c r="C5810" s="23">
        <v>46092.649305555598</v>
      </c>
      <c r="D5810" s="23">
        <v>46093.409722222197</v>
      </c>
      <c r="E5810" s="9" t="s">
        <v>212</v>
      </c>
      <c r="F5810" s="9" t="s">
        <v>187</v>
      </c>
      <c r="G5810" s="9" t="s">
        <v>213</v>
      </c>
      <c r="H5810" s="9" t="s">
        <v>88</v>
      </c>
      <c r="I5810" s="9" t="s">
        <v>92</v>
      </c>
      <c r="J5810" s="9" t="s">
        <v>9162</v>
      </c>
      <c r="K5810" s="9" t="s">
        <v>215</v>
      </c>
      <c r="L5810" s="9" t="s">
        <v>311</v>
      </c>
      <c r="M5810" s="9" t="s">
        <v>2842</v>
      </c>
      <c r="N5810" s="9" t="s">
        <v>196</v>
      </c>
      <c r="O5810" s="9" t="s">
        <v>178</v>
      </c>
      <c r="P5810" s="9" t="s">
        <v>321</v>
      </c>
      <c r="Q5810" s="9" t="s">
        <v>273</v>
      </c>
      <c r="R5810" s="9">
        <v>0</v>
      </c>
      <c r="S5810" s="9">
        <v>36</v>
      </c>
      <c r="T5810" s="9" t="s">
        <v>136</v>
      </c>
      <c r="U5810" s="9" t="s">
        <v>140</v>
      </c>
      <c r="V5810" s="9" t="s">
        <v>144</v>
      </c>
      <c r="W5810" s="9">
        <v>4</v>
      </c>
      <c r="X5810" s="9">
        <f>INDEX(SLA_Policy!$D$2:$D$5,MATCH(F5810,SLA_Policy!$A$2:$A$5,0))</f>
        <v>8</v>
      </c>
      <c r="Y5810" s="9" t="str">
        <f>IF(E5810="Cancelled","Excluded",IF(D5810="",IF((SLA_Policy!$B$8-B5810)*24&gt;X5810,"Open - Breached","Open - On Track"),IF((D5810-B5810)*24&lt;=X5810,"Met","Breached")))</f>
        <v>Breached</v>
      </c>
    </row>
    <row r="5811" spans="1:25" x14ac:dyDescent="0.25">
      <c r="A5811" s="9" t="s">
        <v>9564</v>
      </c>
      <c r="B5811" s="23">
        <v>46092.643750000003</v>
      </c>
      <c r="C5811" s="23">
        <v>46092.666666666701</v>
      </c>
      <c r="D5811" s="23">
        <v>46094.3347222222</v>
      </c>
      <c r="E5811" s="9" t="s">
        <v>212</v>
      </c>
      <c r="F5811" s="9" t="s">
        <v>188</v>
      </c>
      <c r="G5811" s="9" t="s">
        <v>213</v>
      </c>
      <c r="H5811" s="9" t="s">
        <v>88</v>
      </c>
      <c r="I5811" s="9" t="s">
        <v>92</v>
      </c>
      <c r="J5811" s="9" t="s">
        <v>9164</v>
      </c>
      <c r="K5811" s="9" t="s">
        <v>215</v>
      </c>
      <c r="L5811" s="9" t="s">
        <v>351</v>
      </c>
      <c r="M5811" s="9" t="s">
        <v>2661</v>
      </c>
      <c r="N5811" s="9" t="s">
        <v>196</v>
      </c>
      <c r="O5811" s="9" t="s">
        <v>178</v>
      </c>
      <c r="P5811" s="9" t="s">
        <v>414</v>
      </c>
      <c r="Q5811" s="9" t="s">
        <v>219</v>
      </c>
      <c r="R5811" s="9">
        <v>0</v>
      </c>
      <c r="S5811" s="9">
        <v>27</v>
      </c>
      <c r="T5811" s="9" t="s">
        <v>229</v>
      </c>
      <c r="U5811" s="9" t="s">
        <v>140</v>
      </c>
      <c r="V5811" s="9" t="s">
        <v>144</v>
      </c>
      <c r="W5811" s="9">
        <v>3</v>
      </c>
      <c r="X5811" s="9">
        <f>INDEX(SLA_Policy!$D$2:$D$5,MATCH(F5811,SLA_Policy!$A$2:$A$5,0))</f>
        <v>72</v>
      </c>
      <c r="Y5811" s="9" t="str">
        <f>IF(E5811="Cancelled","Excluded",IF(D5811="",IF((SLA_Policy!$B$8-B5811)*24&gt;X5811,"Open - Breached","Open - On Track"),IF((D5811-B5811)*24&lt;=X5811,"Met","Breached")))</f>
        <v>Met</v>
      </c>
    </row>
    <row r="5812" spans="1:25" x14ac:dyDescent="0.25">
      <c r="A5812" s="9" t="s">
        <v>9565</v>
      </c>
      <c r="B5812" s="23">
        <v>46092.644444444399</v>
      </c>
      <c r="C5812" s="23">
        <v>46093.363888888904</v>
      </c>
      <c r="D5812" s="23">
        <v>46093.377777777801</v>
      </c>
      <c r="E5812" s="9" t="s">
        <v>212</v>
      </c>
      <c r="F5812" s="9" t="s">
        <v>188</v>
      </c>
      <c r="G5812" s="9" t="s">
        <v>213</v>
      </c>
      <c r="H5812" s="9" t="s">
        <v>167</v>
      </c>
      <c r="I5812" s="9" t="s">
        <v>349</v>
      </c>
      <c r="J5812" s="9" t="s">
        <v>6047</v>
      </c>
      <c r="K5812" s="9" t="s">
        <v>246</v>
      </c>
      <c r="L5812" s="9" t="s">
        <v>270</v>
      </c>
      <c r="M5812" s="9" t="s">
        <v>528</v>
      </c>
      <c r="N5812" s="9" t="s">
        <v>196</v>
      </c>
      <c r="O5812" s="9" t="s">
        <v>116</v>
      </c>
      <c r="P5812" s="9" t="s">
        <v>234</v>
      </c>
      <c r="Q5812" s="9" t="s">
        <v>219</v>
      </c>
      <c r="R5812" s="9">
        <v>0</v>
      </c>
      <c r="S5812" s="9">
        <v>33</v>
      </c>
      <c r="U5812" s="9" t="s">
        <v>290</v>
      </c>
      <c r="X5812" s="9">
        <f>INDEX(SLA_Policy!$D$2:$D$5,MATCH(F5812,SLA_Policy!$A$2:$A$5,0))</f>
        <v>72</v>
      </c>
      <c r="Y5812" s="9" t="str">
        <f>IF(E5812="Cancelled","Excluded",IF(D5812="",IF((SLA_Policy!$B$8-B5812)*24&gt;X5812,"Open - Breached","Open - On Track"),IF((D5812-B5812)*24&lt;=X5812,"Met","Breached")))</f>
        <v>Met</v>
      </c>
    </row>
    <row r="5813" spans="1:25" x14ac:dyDescent="0.25">
      <c r="A5813" s="9" t="s">
        <v>9566</v>
      </c>
      <c r="B5813" s="23">
        <v>46092.65625</v>
      </c>
      <c r="C5813" s="23">
        <v>46092.657638888901</v>
      </c>
      <c r="D5813" s="23">
        <v>46092.756249999999</v>
      </c>
      <c r="E5813" s="9" t="s">
        <v>212</v>
      </c>
      <c r="F5813" s="9" t="s">
        <v>187</v>
      </c>
      <c r="G5813" s="9" t="s">
        <v>213</v>
      </c>
      <c r="H5813" s="9" t="s">
        <v>88</v>
      </c>
      <c r="I5813" s="9" t="s">
        <v>92</v>
      </c>
      <c r="J5813" s="9" t="s">
        <v>9171</v>
      </c>
      <c r="K5813" s="9" t="s">
        <v>215</v>
      </c>
      <c r="L5813" s="9" t="s">
        <v>104</v>
      </c>
      <c r="M5813" s="9" t="s">
        <v>835</v>
      </c>
      <c r="N5813" s="9" t="s">
        <v>198</v>
      </c>
      <c r="O5813" s="9" t="s">
        <v>178</v>
      </c>
      <c r="P5813" s="9" t="s">
        <v>360</v>
      </c>
      <c r="Q5813" s="9" t="s">
        <v>273</v>
      </c>
      <c r="R5813" s="9">
        <v>0</v>
      </c>
      <c r="S5813" s="9">
        <v>136</v>
      </c>
      <c r="T5813" s="9" t="s">
        <v>220</v>
      </c>
      <c r="U5813" s="9" t="s">
        <v>140</v>
      </c>
      <c r="V5813" s="9" t="s">
        <v>144</v>
      </c>
      <c r="W5813" s="9">
        <v>5</v>
      </c>
      <c r="X5813" s="9">
        <f>INDEX(SLA_Policy!$D$2:$D$5,MATCH(F5813,SLA_Policy!$A$2:$A$5,0))</f>
        <v>8</v>
      </c>
      <c r="Y5813" s="9" t="str">
        <f>IF(E5813="Cancelled","Excluded",IF(D5813="",IF((SLA_Policy!$B$8-B5813)*24&gt;X5813,"Open - Breached","Open - On Track"),IF((D5813-B5813)*24&lt;=X5813,"Met","Breached")))</f>
        <v>Met</v>
      </c>
    </row>
    <row r="5814" spans="1:25" x14ac:dyDescent="0.25">
      <c r="A5814" s="9" t="s">
        <v>9567</v>
      </c>
      <c r="B5814" s="23">
        <v>46092.656944444498</v>
      </c>
      <c r="C5814" s="23">
        <v>46092.6784722222</v>
      </c>
      <c r="E5814" s="9" t="s">
        <v>649</v>
      </c>
      <c r="F5814" s="9" t="s">
        <v>188</v>
      </c>
      <c r="G5814" s="9" t="s">
        <v>213</v>
      </c>
      <c r="H5814" s="9" t="s">
        <v>88</v>
      </c>
      <c r="I5814" s="9" t="s">
        <v>92</v>
      </c>
      <c r="J5814" s="9" t="s">
        <v>9160</v>
      </c>
      <c r="K5814" s="9" t="s">
        <v>225</v>
      </c>
      <c r="L5814" s="9" t="s">
        <v>216</v>
      </c>
      <c r="M5814" s="9" t="s">
        <v>9568</v>
      </c>
      <c r="N5814" s="9" t="s">
        <v>197</v>
      </c>
      <c r="O5814" s="9" t="s">
        <v>116</v>
      </c>
      <c r="P5814" s="9" t="s">
        <v>342</v>
      </c>
      <c r="Q5814" s="9" t="s">
        <v>219</v>
      </c>
      <c r="R5814" s="9">
        <v>0</v>
      </c>
      <c r="S5814" s="9">
        <v>2</v>
      </c>
      <c r="T5814" s="9" t="s">
        <v>136</v>
      </c>
      <c r="V5814" s="9" t="s">
        <v>144</v>
      </c>
      <c r="X5814" s="9">
        <f>INDEX(SLA_Policy!$D$2:$D$5,MATCH(F5814,SLA_Policy!$A$2:$A$5,0))</f>
        <v>72</v>
      </c>
      <c r="Y5814" s="9" t="str">
        <f>IF(E5814="Cancelled","Excluded",IF(D5814="",IF((SLA_Policy!$B$8-B5814)*24&gt;X5814,"Open - Breached","Open - On Track"),IF((D5814-B5814)*24&lt;=X5814,"Met","Breached")))</f>
        <v>Excluded</v>
      </c>
    </row>
    <row r="5815" spans="1:25" x14ac:dyDescent="0.25">
      <c r="A5815" s="9" t="s">
        <v>9569</v>
      </c>
      <c r="B5815" s="23">
        <v>46092.662499999999</v>
      </c>
      <c r="C5815" s="23">
        <v>46092.697916666701</v>
      </c>
      <c r="D5815" s="23">
        <v>46094.361111111102</v>
      </c>
      <c r="E5815" s="9" t="s">
        <v>212</v>
      </c>
      <c r="F5815" s="9" t="s">
        <v>188</v>
      </c>
      <c r="G5815" s="9" t="s">
        <v>213</v>
      </c>
      <c r="H5815" s="9" t="s">
        <v>88</v>
      </c>
      <c r="I5815" s="9" t="s">
        <v>92</v>
      </c>
      <c r="J5815" s="9" t="s">
        <v>9164</v>
      </c>
      <c r="K5815" s="9" t="s">
        <v>215</v>
      </c>
      <c r="L5815" s="9" t="s">
        <v>216</v>
      </c>
      <c r="M5815" s="9" t="s">
        <v>9290</v>
      </c>
      <c r="N5815" s="9" t="s">
        <v>196</v>
      </c>
      <c r="O5815" s="9" t="s">
        <v>178</v>
      </c>
      <c r="P5815" s="9" t="s">
        <v>360</v>
      </c>
      <c r="Q5815" s="9" t="s">
        <v>273</v>
      </c>
      <c r="R5815" s="9">
        <v>0</v>
      </c>
      <c r="S5815" s="9">
        <v>36</v>
      </c>
      <c r="T5815" s="9" t="s">
        <v>136</v>
      </c>
      <c r="U5815" s="9" t="s">
        <v>140</v>
      </c>
      <c r="V5815" s="9" t="s">
        <v>144</v>
      </c>
      <c r="W5815" s="9">
        <v>4</v>
      </c>
      <c r="X5815" s="9">
        <f>INDEX(SLA_Policy!$D$2:$D$5,MATCH(F5815,SLA_Policy!$A$2:$A$5,0))</f>
        <v>72</v>
      </c>
      <c r="Y5815" s="9" t="str">
        <f>IF(E5815="Cancelled","Excluded",IF(D5815="",IF((SLA_Policy!$B$8-B5815)*24&gt;X5815,"Open - Breached","Open - On Track"),IF((D5815-B5815)*24&lt;=X5815,"Met","Breached")))</f>
        <v>Met</v>
      </c>
    </row>
    <row r="5816" spans="1:25" x14ac:dyDescent="0.25">
      <c r="A5816" s="9" t="s">
        <v>9570</v>
      </c>
      <c r="B5816" s="23">
        <v>46092.668055555601</v>
      </c>
      <c r="C5816" s="23">
        <v>46092.6743055556</v>
      </c>
      <c r="D5816" s="23">
        <v>46093.467361111099</v>
      </c>
      <c r="E5816" s="9" t="s">
        <v>212</v>
      </c>
      <c r="F5816" s="9" t="s">
        <v>188</v>
      </c>
      <c r="G5816" s="9" t="s">
        <v>213</v>
      </c>
      <c r="H5816" s="9" t="s">
        <v>88</v>
      </c>
      <c r="I5816" s="9" t="s">
        <v>92</v>
      </c>
      <c r="J5816" s="9" t="s">
        <v>9171</v>
      </c>
      <c r="K5816" s="9" t="s">
        <v>215</v>
      </c>
      <c r="L5816" s="9" t="s">
        <v>216</v>
      </c>
      <c r="M5816" s="9" t="s">
        <v>4769</v>
      </c>
      <c r="N5816" s="9" t="s">
        <v>198</v>
      </c>
      <c r="O5816" s="9" t="s">
        <v>178</v>
      </c>
      <c r="P5816" s="9" t="s">
        <v>360</v>
      </c>
      <c r="Q5816" s="9" t="s">
        <v>219</v>
      </c>
      <c r="R5816" s="9">
        <v>0</v>
      </c>
      <c r="S5816" s="9">
        <v>62</v>
      </c>
      <c r="T5816" s="9" t="s">
        <v>136</v>
      </c>
      <c r="U5816" s="9" t="s">
        <v>140</v>
      </c>
      <c r="V5816" s="9" t="s">
        <v>144</v>
      </c>
      <c r="X5816" s="9">
        <f>INDEX(SLA_Policy!$D$2:$D$5,MATCH(F5816,SLA_Policy!$A$2:$A$5,0))</f>
        <v>72</v>
      </c>
      <c r="Y5816" s="9" t="str">
        <f>IF(E5816="Cancelled","Excluded",IF(D5816="",IF((SLA_Policy!$B$8-B5816)*24&gt;X5816,"Open - Breached","Open - On Track"),IF((D5816-B5816)*24&lt;=X5816,"Met","Breached")))</f>
        <v>Met</v>
      </c>
    </row>
    <row r="5817" spans="1:25" x14ac:dyDescent="0.25">
      <c r="A5817" s="9" t="s">
        <v>9571</v>
      </c>
      <c r="B5817" s="23">
        <v>46092.670833333301</v>
      </c>
      <c r="C5817" s="23">
        <v>46092.7055555556</v>
      </c>
      <c r="D5817" s="23">
        <v>46093.654861111099</v>
      </c>
      <c r="E5817" s="9" t="s">
        <v>212</v>
      </c>
      <c r="F5817" s="9" t="s">
        <v>188</v>
      </c>
      <c r="G5817" s="9" t="s">
        <v>213</v>
      </c>
      <c r="H5817" s="9" t="s">
        <v>88</v>
      </c>
      <c r="I5817" s="9" t="s">
        <v>92</v>
      </c>
      <c r="J5817" s="9" t="s">
        <v>9181</v>
      </c>
      <c r="K5817" s="9" t="s">
        <v>303</v>
      </c>
      <c r="L5817" s="9" t="s">
        <v>104</v>
      </c>
      <c r="M5817" s="9" t="s">
        <v>1499</v>
      </c>
      <c r="N5817" s="9" t="s">
        <v>196</v>
      </c>
      <c r="O5817" s="9" t="s">
        <v>178</v>
      </c>
      <c r="P5817" s="9" t="s">
        <v>360</v>
      </c>
      <c r="Q5817" s="9" t="s">
        <v>219</v>
      </c>
      <c r="R5817" s="9">
        <v>0</v>
      </c>
      <c r="S5817" s="9">
        <v>16</v>
      </c>
      <c r="T5817" s="9" t="s">
        <v>220</v>
      </c>
      <c r="U5817" s="9" t="s">
        <v>140</v>
      </c>
      <c r="V5817" s="9" t="s">
        <v>144</v>
      </c>
      <c r="W5817" s="9">
        <v>5</v>
      </c>
      <c r="X5817" s="9">
        <f>INDEX(SLA_Policy!$D$2:$D$5,MATCH(F5817,SLA_Policy!$A$2:$A$5,0))</f>
        <v>72</v>
      </c>
      <c r="Y5817" s="9" t="str">
        <f>IF(E5817="Cancelled","Excluded",IF(D5817="",IF((SLA_Policy!$B$8-B5817)*24&gt;X5817,"Open - Breached","Open - On Track"),IF((D5817-B5817)*24&lt;=X5817,"Met","Breached")))</f>
        <v>Met</v>
      </c>
    </row>
    <row r="5818" spans="1:25" x14ac:dyDescent="0.25">
      <c r="A5818" s="9" t="s">
        <v>9572</v>
      </c>
      <c r="B5818" s="23">
        <v>46092.6784722222</v>
      </c>
      <c r="C5818" s="23">
        <v>46092.681250000001</v>
      </c>
      <c r="D5818" s="23">
        <v>46093.3347222222</v>
      </c>
      <c r="E5818" s="9" t="s">
        <v>212</v>
      </c>
      <c r="F5818" s="9" t="s">
        <v>188</v>
      </c>
      <c r="G5818" s="9" t="s">
        <v>213</v>
      </c>
      <c r="H5818" s="9" t="s">
        <v>88</v>
      </c>
      <c r="I5818" s="9" t="s">
        <v>92</v>
      </c>
      <c r="J5818" s="9" t="s">
        <v>9167</v>
      </c>
      <c r="K5818" s="9" t="s">
        <v>246</v>
      </c>
      <c r="L5818" s="9" t="s">
        <v>351</v>
      </c>
      <c r="M5818" s="9" t="s">
        <v>400</v>
      </c>
      <c r="N5818" s="9" t="s">
        <v>198</v>
      </c>
      <c r="O5818" s="9" t="s">
        <v>116</v>
      </c>
      <c r="P5818" s="9" t="s">
        <v>551</v>
      </c>
      <c r="Q5818" s="9" t="s">
        <v>219</v>
      </c>
      <c r="R5818" s="9">
        <v>0</v>
      </c>
      <c r="S5818" s="9">
        <v>35</v>
      </c>
      <c r="T5818" s="9" t="s">
        <v>220</v>
      </c>
      <c r="U5818" s="9" t="s">
        <v>140</v>
      </c>
      <c r="V5818" s="9" t="s">
        <v>144</v>
      </c>
      <c r="X5818" s="9">
        <f>INDEX(SLA_Policy!$D$2:$D$5,MATCH(F5818,SLA_Policy!$A$2:$A$5,0))</f>
        <v>72</v>
      </c>
      <c r="Y5818" s="9" t="str">
        <f>IF(E5818="Cancelled","Excluded",IF(D5818="",IF((SLA_Policy!$B$8-B5818)*24&gt;X5818,"Open - Breached","Open - On Track"),IF((D5818-B5818)*24&lt;=X5818,"Met","Breached")))</f>
        <v>Met</v>
      </c>
    </row>
    <row r="5819" spans="1:25" x14ac:dyDescent="0.25">
      <c r="A5819" s="9" t="s">
        <v>9573</v>
      </c>
      <c r="B5819" s="23">
        <v>46092.681944444397</v>
      </c>
      <c r="C5819" s="23">
        <v>46092.745138888902</v>
      </c>
      <c r="D5819" s="23">
        <v>46093.376388888901</v>
      </c>
      <c r="E5819" s="9" t="s">
        <v>212</v>
      </c>
      <c r="F5819" s="9" t="s">
        <v>189</v>
      </c>
      <c r="G5819" s="9" t="s">
        <v>213</v>
      </c>
      <c r="H5819" s="9" t="s">
        <v>162</v>
      </c>
      <c r="I5819" s="9" t="s">
        <v>393</v>
      </c>
      <c r="J5819" s="9" t="s">
        <v>1326</v>
      </c>
      <c r="K5819" s="9" t="s">
        <v>225</v>
      </c>
      <c r="L5819" s="9" t="s">
        <v>307</v>
      </c>
      <c r="M5819" s="9" t="s">
        <v>2731</v>
      </c>
      <c r="N5819" s="9" t="s">
        <v>196</v>
      </c>
      <c r="O5819" s="9" t="s">
        <v>179</v>
      </c>
      <c r="P5819" s="9" t="s">
        <v>337</v>
      </c>
      <c r="Q5819" s="9" t="s">
        <v>219</v>
      </c>
      <c r="R5819" s="9">
        <v>0</v>
      </c>
      <c r="S5819" s="9">
        <v>28</v>
      </c>
      <c r="U5819" s="9" t="s">
        <v>266</v>
      </c>
      <c r="X5819" s="9">
        <f>INDEX(SLA_Policy!$D$2:$D$5,MATCH(F5819,SLA_Policy!$A$2:$A$5,0))</f>
        <v>120</v>
      </c>
      <c r="Y5819" s="9" t="str">
        <f>IF(E5819="Cancelled","Excluded",IF(D5819="",IF((SLA_Policy!$B$8-B5819)*24&gt;X5819,"Open - Breached","Open - On Track"),IF((D5819-B5819)*24&lt;=X5819,"Met","Breached")))</f>
        <v>Met</v>
      </c>
    </row>
    <row r="5820" spans="1:25" x14ac:dyDescent="0.25">
      <c r="A5820" s="9" t="s">
        <v>9574</v>
      </c>
      <c r="B5820" s="23">
        <v>46092.685416666704</v>
      </c>
      <c r="C5820" s="23">
        <v>46092.693055555603</v>
      </c>
      <c r="D5820" s="23">
        <v>46097.405555555597</v>
      </c>
      <c r="E5820" s="9" t="s">
        <v>212</v>
      </c>
      <c r="F5820" s="9" t="s">
        <v>189</v>
      </c>
      <c r="G5820" s="9" t="s">
        <v>213</v>
      </c>
      <c r="H5820" s="9" t="s">
        <v>163</v>
      </c>
      <c r="I5820" s="9" t="s">
        <v>223</v>
      </c>
      <c r="J5820" s="9" t="s">
        <v>9575</v>
      </c>
      <c r="K5820" s="9" t="s">
        <v>262</v>
      </c>
      <c r="L5820" s="9" t="s">
        <v>104</v>
      </c>
      <c r="M5820" s="9" t="s">
        <v>3039</v>
      </c>
      <c r="N5820" s="9" t="s">
        <v>198</v>
      </c>
      <c r="O5820" s="9" t="s">
        <v>176</v>
      </c>
      <c r="P5820" s="9" t="s">
        <v>228</v>
      </c>
      <c r="Q5820" s="9" t="s">
        <v>219</v>
      </c>
      <c r="R5820" s="9">
        <v>0</v>
      </c>
      <c r="S5820" s="9">
        <v>23</v>
      </c>
      <c r="T5820" s="9" t="s">
        <v>136</v>
      </c>
      <c r="U5820" s="9" t="s">
        <v>230</v>
      </c>
      <c r="W5820" s="9">
        <v>3</v>
      </c>
      <c r="X5820" s="9">
        <f>INDEX(SLA_Policy!$D$2:$D$5,MATCH(F5820,SLA_Policy!$A$2:$A$5,0))</f>
        <v>120</v>
      </c>
      <c r="Y5820" s="9" t="str">
        <f>IF(E5820="Cancelled","Excluded",IF(D5820="",IF((SLA_Policy!$B$8-B5820)*24&gt;X5820,"Open - Breached","Open - On Track"),IF((D5820-B5820)*24&lt;=X5820,"Met","Breached")))</f>
        <v>Met</v>
      </c>
    </row>
    <row r="5821" spans="1:25" x14ac:dyDescent="0.25">
      <c r="A5821" s="9" t="s">
        <v>9576</v>
      </c>
      <c r="B5821" s="23">
        <v>46092.693749999999</v>
      </c>
      <c r="C5821" s="23">
        <v>46092.7</v>
      </c>
      <c r="D5821" s="23">
        <v>46093.348611111098</v>
      </c>
      <c r="E5821" s="9" t="s">
        <v>212</v>
      </c>
      <c r="F5821" s="9" t="s">
        <v>188</v>
      </c>
      <c r="G5821" s="9" t="s">
        <v>236</v>
      </c>
      <c r="H5821" s="9" t="s">
        <v>162</v>
      </c>
      <c r="I5821" s="9" t="s">
        <v>280</v>
      </c>
      <c r="J5821" s="9" t="s">
        <v>1523</v>
      </c>
      <c r="K5821" s="9" t="s">
        <v>246</v>
      </c>
      <c r="L5821" s="9" t="s">
        <v>293</v>
      </c>
      <c r="M5821" s="9" t="s">
        <v>8760</v>
      </c>
      <c r="N5821" s="9" t="s">
        <v>198</v>
      </c>
      <c r="O5821" s="9" t="s">
        <v>179</v>
      </c>
      <c r="P5821" s="9" t="s">
        <v>337</v>
      </c>
      <c r="Q5821" s="9" t="s">
        <v>219</v>
      </c>
      <c r="R5821" s="9">
        <v>0</v>
      </c>
      <c r="S5821" s="9">
        <v>25</v>
      </c>
      <c r="U5821" s="9" t="s">
        <v>242</v>
      </c>
      <c r="W5821" s="9">
        <v>5</v>
      </c>
      <c r="X5821" s="9">
        <f>INDEX(SLA_Policy!$D$2:$D$5,MATCH(F5821,SLA_Policy!$A$2:$A$5,0))</f>
        <v>72</v>
      </c>
      <c r="Y5821" s="9" t="str">
        <f>IF(E5821="Cancelled","Excluded",IF(D5821="",IF((SLA_Policy!$B$8-B5821)*24&gt;X5821,"Open - Breached","Open - On Track"),IF((D5821-B5821)*24&lt;=X5821,"Met","Breached")))</f>
        <v>Met</v>
      </c>
    </row>
    <row r="5822" spans="1:25" x14ac:dyDescent="0.25">
      <c r="A5822" s="9" t="s">
        <v>9577</v>
      </c>
      <c r="B5822" s="23">
        <v>46092.701388888898</v>
      </c>
      <c r="C5822" s="23">
        <v>46092.736111111102</v>
      </c>
      <c r="D5822" s="23">
        <v>46093.3930555556</v>
      </c>
      <c r="E5822" s="9" t="s">
        <v>212</v>
      </c>
      <c r="F5822" s="9" t="s">
        <v>188</v>
      </c>
      <c r="G5822" s="9" t="s">
        <v>213</v>
      </c>
      <c r="H5822" s="9" t="s">
        <v>88</v>
      </c>
      <c r="I5822" s="9" t="s">
        <v>92</v>
      </c>
      <c r="J5822" s="9" t="s">
        <v>9162</v>
      </c>
      <c r="K5822" s="9" t="s">
        <v>246</v>
      </c>
      <c r="L5822" s="9" t="s">
        <v>311</v>
      </c>
      <c r="M5822" s="9" t="s">
        <v>1860</v>
      </c>
      <c r="N5822" s="9" t="s">
        <v>196</v>
      </c>
      <c r="O5822" s="9" t="s">
        <v>178</v>
      </c>
      <c r="P5822" s="9" t="s">
        <v>272</v>
      </c>
      <c r="Q5822" s="9" t="s">
        <v>219</v>
      </c>
      <c r="R5822" s="9">
        <v>0</v>
      </c>
      <c r="S5822" s="9">
        <v>35</v>
      </c>
      <c r="T5822" s="9" t="s">
        <v>136</v>
      </c>
      <c r="U5822" s="9" t="s">
        <v>140</v>
      </c>
      <c r="V5822" s="9" t="s">
        <v>144</v>
      </c>
      <c r="X5822" s="9">
        <f>INDEX(SLA_Policy!$D$2:$D$5,MATCH(F5822,SLA_Policy!$A$2:$A$5,0))</f>
        <v>72</v>
      </c>
      <c r="Y5822" s="9" t="str">
        <f>IF(E5822="Cancelled","Excluded",IF(D5822="",IF((SLA_Policy!$B$8-B5822)*24&gt;X5822,"Open - Breached","Open - On Track"),IF((D5822-B5822)*24&lt;=X5822,"Met","Breached")))</f>
        <v>Met</v>
      </c>
    </row>
    <row r="5823" spans="1:25" x14ac:dyDescent="0.25">
      <c r="A5823" s="9" t="s">
        <v>9578</v>
      </c>
      <c r="B5823" s="23">
        <v>46092.701388888898</v>
      </c>
      <c r="C5823" s="23">
        <v>46092.706250000003</v>
      </c>
      <c r="D5823" s="23">
        <v>46093.313888888901</v>
      </c>
      <c r="E5823" s="9" t="s">
        <v>212</v>
      </c>
      <c r="F5823" s="9" t="s">
        <v>188</v>
      </c>
      <c r="G5823" s="9" t="s">
        <v>213</v>
      </c>
      <c r="H5823" s="9" t="s">
        <v>88</v>
      </c>
      <c r="I5823" s="9" t="s">
        <v>92</v>
      </c>
      <c r="J5823" s="9" t="s">
        <v>9171</v>
      </c>
      <c r="K5823" s="9" t="s">
        <v>215</v>
      </c>
      <c r="L5823" s="9" t="s">
        <v>282</v>
      </c>
      <c r="M5823" s="9" t="s">
        <v>1726</v>
      </c>
      <c r="N5823" s="9" t="s">
        <v>198</v>
      </c>
      <c r="O5823" s="9" t="s">
        <v>116</v>
      </c>
      <c r="P5823" s="9" t="s">
        <v>218</v>
      </c>
      <c r="Q5823" s="9" t="s">
        <v>219</v>
      </c>
      <c r="R5823" s="9">
        <v>0</v>
      </c>
      <c r="S5823" s="9">
        <v>35</v>
      </c>
      <c r="T5823" s="9" t="s">
        <v>136</v>
      </c>
      <c r="U5823" s="9" t="s">
        <v>140</v>
      </c>
      <c r="V5823" s="9" t="s">
        <v>144</v>
      </c>
      <c r="W5823" s="9">
        <v>5</v>
      </c>
      <c r="X5823" s="9">
        <f>INDEX(SLA_Policy!$D$2:$D$5,MATCH(F5823,SLA_Policy!$A$2:$A$5,0))</f>
        <v>72</v>
      </c>
      <c r="Y5823" s="9" t="str">
        <f>IF(E5823="Cancelled","Excluded",IF(D5823="",IF((SLA_Policy!$B$8-B5823)*24&gt;X5823,"Open - Breached","Open - On Track"),IF((D5823-B5823)*24&lt;=X5823,"Met","Breached")))</f>
        <v>Met</v>
      </c>
    </row>
    <row r="5824" spans="1:25" x14ac:dyDescent="0.25">
      <c r="A5824" s="9" t="s">
        <v>9579</v>
      </c>
      <c r="B5824" s="23">
        <v>46092.708333333299</v>
      </c>
      <c r="C5824" s="23">
        <v>46092.715277777803</v>
      </c>
      <c r="D5824" s="23">
        <v>46093.390277777798</v>
      </c>
      <c r="E5824" s="9" t="s">
        <v>212</v>
      </c>
      <c r="F5824" s="9" t="s">
        <v>188</v>
      </c>
      <c r="G5824" s="9" t="s">
        <v>213</v>
      </c>
      <c r="H5824" s="9" t="s">
        <v>88</v>
      </c>
      <c r="I5824" s="9" t="s">
        <v>92</v>
      </c>
      <c r="J5824" s="9" t="s">
        <v>9164</v>
      </c>
      <c r="K5824" s="9" t="s">
        <v>215</v>
      </c>
      <c r="L5824" s="9" t="s">
        <v>311</v>
      </c>
      <c r="M5824" s="9" t="s">
        <v>3168</v>
      </c>
      <c r="N5824" s="9" t="s">
        <v>196</v>
      </c>
      <c r="O5824" s="9" t="s">
        <v>178</v>
      </c>
      <c r="P5824" s="9" t="s">
        <v>272</v>
      </c>
      <c r="Q5824" s="9" t="s">
        <v>219</v>
      </c>
      <c r="R5824" s="9">
        <v>0</v>
      </c>
      <c r="S5824" s="9">
        <v>31</v>
      </c>
      <c r="T5824" s="9" t="s">
        <v>136</v>
      </c>
      <c r="U5824" s="9" t="s">
        <v>140</v>
      </c>
      <c r="V5824" s="9" t="s">
        <v>144</v>
      </c>
      <c r="X5824" s="9">
        <f>INDEX(SLA_Policy!$D$2:$D$5,MATCH(F5824,SLA_Policy!$A$2:$A$5,0))</f>
        <v>72</v>
      </c>
      <c r="Y5824" s="9" t="str">
        <f>IF(E5824="Cancelled","Excluded",IF(D5824="",IF((SLA_Policy!$B$8-B5824)*24&gt;X5824,"Open - Breached","Open - On Track"),IF((D5824-B5824)*24&lt;=X5824,"Met","Breached")))</f>
        <v>Met</v>
      </c>
    </row>
    <row r="5825" spans="1:25" x14ac:dyDescent="0.25">
      <c r="A5825" s="9" t="s">
        <v>9580</v>
      </c>
      <c r="B5825" s="23">
        <v>46092.721527777801</v>
      </c>
      <c r="C5825" s="23">
        <v>46092.731249999997</v>
      </c>
      <c r="D5825" s="23">
        <v>46094.397916666698</v>
      </c>
      <c r="E5825" s="9" t="s">
        <v>212</v>
      </c>
      <c r="F5825" s="9" t="s">
        <v>189</v>
      </c>
      <c r="G5825" s="9" t="s">
        <v>213</v>
      </c>
      <c r="H5825" s="9" t="s">
        <v>162</v>
      </c>
      <c r="I5825" s="9" t="s">
        <v>244</v>
      </c>
      <c r="J5825" s="9" t="s">
        <v>561</v>
      </c>
      <c r="K5825" s="9" t="s">
        <v>303</v>
      </c>
      <c r="L5825" s="9" t="s">
        <v>351</v>
      </c>
      <c r="M5825" s="9" t="s">
        <v>1518</v>
      </c>
      <c r="N5825" s="9" t="s">
        <v>198</v>
      </c>
      <c r="O5825" s="9" t="s">
        <v>179</v>
      </c>
      <c r="P5825" s="9" t="s">
        <v>264</v>
      </c>
      <c r="Q5825" s="9" t="s">
        <v>219</v>
      </c>
      <c r="R5825" s="9">
        <v>1</v>
      </c>
      <c r="S5825" s="9">
        <v>29</v>
      </c>
      <c r="U5825" s="9" t="s">
        <v>266</v>
      </c>
      <c r="X5825" s="9">
        <f>INDEX(SLA_Policy!$D$2:$D$5,MATCH(F5825,SLA_Policy!$A$2:$A$5,0))</f>
        <v>120</v>
      </c>
      <c r="Y5825" s="9" t="str">
        <f>IF(E5825="Cancelled","Excluded",IF(D5825="",IF((SLA_Policy!$B$8-B5825)*24&gt;X5825,"Open - Breached","Open - On Track"),IF((D5825-B5825)*24&lt;=X5825,"Met","Breached")))</f>
        <v>Met</v>
      </c>
    </row>
    <row r="5826" spans="1:25" x14ac:dyDescent="0.25">
      <c r="A5826" s="9" t="s">
        <v>9581</v>
      </c>
      <c r="B5826" s="23">
        <v>46092.731249999997</v>
      </c>
      <c r="C5826" s="23">
        <v>46092.752777777801</v>
      </c>
      <c r="D5826" s="23">
        <v>46093.384722222203</v>
      </c>
      <c r="E5826" s="9" t="s">
        <v>212</v>
      </c>
      <c r="F5826" s="9" t="s">
        <v>188</v>
      </c>
      <c r="G5826" s="9" t="s">
        <v>213</v>
      </c>
      <c r="H5826" s="9" t="s">
        <v>88</v>
      </c>
      <c r="I5826" s="9" t="s">
        <v>92</v>
      </c>
      <c r="J5826" s="9" t="s">
        <v>9171</v>
      </c>
      <c r="K5826" s="9" t="s">
        <v>225</v>
      </c>
      <c r="L5826" s="9" t="s">
        <v>226</v>
      </c>
      <c r="M5826" s="9" t="s">
        <v>892</v>
      </c>
      <c r="N5826" s="9" t="s">
        <v>198</v>
      </c>
      <c r="O5826" s="9" t="s">
        <v>178</v>
      </c>
      <c r="P5826" s="9" t="s">
        <v>360</v>
      </c>
      <c r="Q5826" s="9" t="s">
        <v>219</v>
      </c>
      <c r="R5826" s="9">
        <v>0</v>
      </c>
      <c r="S5826" s="9">
        <v>26</v>
      </c>
      <c r="T5826" s="9" t="s">
        <v>136</v>
      </c>
      <c r="U5826" s="9" t="s">
        <v>140</v>
      </c>
      <c r="V5826" s="9" t="s">
        <v>144</v>
      </c>
      <c r="W5826" s="9">
        <v>5</v>
      </c>
      <c r="X5826" s="9">
        <f>INDEX(SLA_Policy!$D$2:$D$5,MATCH(F5826,SLA_Policy!$A$2:$A$5,0))</f>
        <v>72</v>
      </c>
      <c r="Y5826" s="9" t="str">
        <f>IF(E5826="Cancelled","Excluded",IF(D5826="",IF((SLA_Policy!$B$8-B5826)*24&gt;X5826,"Open - Breached","Open - On Track"),IF((D5826-B5826)*24&lt;=X5826,"Met","Breached")))</f>
        <v>Met</v>
      </c>
    </row>
    <row r="5827" spans="1:25" x14ac:dyDescent="0.25">
      <c r="A5827" s="9" t="s">
        <v>9582</v>
      </c>
      <c r="B5827" s="23">
        <v>46092.741666666698</v>
      </c>
      <c r="C5827" s="23">
        <v>46092.743750000001</v>
      </c>
      <c r="D5827" s="23">
        <v>46093.401388888902</v>
      </c>
      <c r="E5827" s="9" t="s">
        <v>212</v>
      </c>
      <c r="F5827" s="9" t="s">
        <v>188</v>
      </c>
      <c r="G5827" s="9" t="s">
        <v>213</v>
      </c>
      <c r="H5827" s="9" t="s">
        <v>88</v>
      </c>
      <c r="I5827" s="9" t="s">
        <v>92</v>
      </c>
      <c r="J5827" s="9" t="s">
        <v>9167</v>
      </c>
      <c r="K5827" s="9" t="s">
        <v>239</v>
      </c>
      <c r="L5827" s="9" t="s">
        <v>216</v>
      </c>
      <c r="M5827" s="9" t="s">
        <v>976</v>
      </c>
      <c r="N5827" s="9" t="s">
        <v>199</v>
      </c>
      <c r="O5827" s="9" t="s">
        <v>116</v>
      </c>
      <c r="P5827" s="9" t="s">
        <v>295</v>
      </c>
      <c r="Q5827" s="9" t="s">
        <v>219</v>
      </c>
      <c r="R5827" s="9">
        <v>0</v>
      </c>
      <c r="S5827" s="9">
        <v>26</v>
      </c>
      <c r="T5827" s="9" t="s">
        <v>322</v>
      </c>
      <c r="U5827" s="9" t="s">
        <v>140</v>
      </c>
      <c r="V5827" s="9" t="s">
        <v>144</v>
      </c>
      <c r="X5827" s="9">
        <f>INDEX(SLA_Policy!$D$2:$D$5,MATCH(F5827,SLA_Policy!$A$2:$A$5,0))</f>
        <v>72</v>
      </c>
      <c r="Y5827" s="9" t="str">
        <f>IF(E5827="Cancelled","Excluded",IF(D5827="",IF((SLA_Policy!$B$8-B5827)*24&gt;X5827,"Open - Breached","Open - On Track"),IF((D5827-B5827)*24&lt;=X5827,"Met","Breached")))</f>
        <v>Met</v>
      </c>
    </row>
    <row r="5828" spans="1:25" x14ac:dyDescent="0.25">
      <c r="A5828" s="9" t="s">
        <v>9583</v>
      </c>
      <c r="B5828" s="23">
        <v>46092.776388888902</v>
      </c>
      <c r="C5828" s="23">
        <v>46093.349305555603</v>
      </c>
      <c r="D5828" s="23">
        <v>46093.683333333298</v>
      </c>
      <c r="E5828" s="9" t="s">
        <v>212</v>
      </c>
      <c r="F5828" s="9" t="s">
        <v>189</v>
      </c>
      <c r="G5828" s="9" t="s">
        <v>213</v>
      </c>
      <c r="H5828" s="9" t="s">
        <v>166</v>
      </c>
      <c r="I5828" s="9" t="s">
        <v>286</v>
      </c>
      <c r="J5828" s="9" t="s">
        <v>5841</v>
      </c>
      <c r="K5828" s="9" t="s">
        <v>215</v>
      </c>
      <c r="L5828" s="9" t="s">
        <v>351</v>
      </c>
      <c r="M5828" s="9" t="s">
        <v>3631</v>
      </c>
      <c r="N5828" s="9" t="s">
        <v>197</v>
      </c>
      <c r="O5828" s="9" t="s">
        <v>181</v>
      </c>
      <c r="P5828" s="9" t="s">
        <v>445</v>
      </c>
      <c r="Q5828" s="9" t="s">
        <v>219</v>
      </c>
      <c r="R5828" s="9">
        <v>0</v>
      </c>
      <c r="S5828" s="9">
        <v>9</v>
      </c>
      <c r="U5828" s="9" t="s">
        <v>290</v>
      </c>
      <c r="X5828" s="9">
        <f>INDEX(SLA_Policy!$D$2:$D$5,MATCH(F5828,SLA_Policy!$A$2:$A$5,0))</f>
        <v>120</v>
      </c>
      <c r="Y5828" s="9" t="str">
        <f>IF(E5828="Cancelled","Excluded",IF(D5828="",IF((SLA_Policy!$B$8-B5828)*24&gt;X5828,"Open - Breached","Open - On Track"),IF((D5828-B5828)*24&lt;=X5828,"Met","Breached")))</f>
        <v>Met</v>
      </c>
    </row>
    <row r="5829" spans="1:25" x14ac:dyDescent="0.25">
      <c r="A5829" s="9" t="s">
        <v>9584</v>
      </c>
      <c r="B5829" s="23">
        <v>46092.780555555597</v>
      </c>
      <c r="C5829" s="23">
        <v>46092.781944444498</v>
      </c>
      <c r="D5829" s="23">
        <v>46092.986111111102</v>
      </c>
      <c r="E5829" s="9" t="s">
        <v>212</v>
      </c>
      <c r="F5829" s="9" t="s">
        <v>187</v>
      </c>
      <c r="G5829" s="9" t="s">
        <v>213</v>
      </c>
      <c r="H5829" s="9" t="s">
        <v>88</v>
      </c>
      <c r="I5829" s="9" t="s">
        <v>92</v>
      </c>
      <c r="J5829" s="9" t="s">
        <v>9167</v>
      </c>
      <c r="K5829" s="9" t="s">
        <v>303</v>
      </c>
      <c r="L5829" s="9" t="s">
        <v>395</v>
      </c>
      <c r="M5829" s="9" t="s">
        <v>2571</v>
      </c>
      <c r="N5829" s="9" t="s">
        <v>198</v>
      </c>
      <c r="O5829" s="9" t="s">
        <v>178</v>
      </c>
      <c r="P5829" s="9" t="s">
        <v>427</v>
      </c>
      <c r="Q5829" s="9" t="s">
        <v>273</v>
      </c>
      <c r="R5829" s="9">
        <v>0</v>
      </c>
      <c r="S5829" s="9">
        <v>22</v>
      </c>
      <c r="T5829" s="9" t="s">
        <v>136</v>
      </c>
      <c r="U5829" s="9" t="s">
        <v>140</v>
      </c>
      <c r="V5829" s="9" t="s">
        <v>144</v>
      </c>
      <c r="X5829" s="9">
        <f>INDEX(SLA_Policy!$D$2:$D$5,MATCH(F5829,SLA_Policy!$A$2:$A$5,0))</f>
        <v>8</v>
      </c>
      <c r="Y5829" s="9" t="str">
        <f>IF(E5829="Cancelled","Excluded",IF(D5829="",IF((SLA_Policy!$B$8-B5829)*24&gt;X5829,"Open - Breached","Open - On Track"),IF((D5829-B5829)*24&lt;=X5829,"Met","Breached")))</f>
        <v>Met</v>
      </c>
    </row>
    <row r="5830" spans="1:25" x14ac:dyDescent="0.25">
      <c r="A5830" s="9" t="s">
        <v>9585</v>
      </c>
      <c r="B5830" s="23">
        <v>46092.784722222197</v>
      </c>
      <c r="C5830" s="23">
        <v>46092.787499999999</v>
      </c>
      <c r="D5830" s="23">
        <v>46092.878472222197</v>
      </c>
      <c r="E5830" s="9" t="s">
        <v>212</v>
      </c>
      <c r="F5830" s="9" t="s">
        <v>187</v>
      </c>
      <c r="G5830" s="9" t="s">
        <v>213</v>
      </c>
      <c r="H5830" s="9" t="s">
        <v>88</v>
      </c>
      <c r="I5830" s="9" t="s">
        <v>92</v>
      </c>
      <c r="J5830" s="9" t="s">
        <v>9160</v>
      </c>
      <c r="K5830" s="9" t="s">
        <v>215</v>
      </c>
      <c r="L5830" s="9" t="s">
        <v>270</v>
      </c>
      <c r="M5830" s="9" t="s">
        <v>1266</v>
      </c>
      <c r="N5830" s="9" t="s">
        <v>198</v>
      </c>
      <c r="O5830" s="9" t="s">
        <v>178</v>
      </c>
      <c r="P5830" s="9" t="s">
        <v>272</v>
      </c>
      <c r="Q5830" s="9" t="s">
        <v>273</v>
      </c>
      <c r="R5830" s="9">
        <v>0</v>
      </c>
      <c r="S5830" s="9">
        <v>22</v>
      </c>
      <c r="T5830" s="9" t="s">
        <v>220</v>
      </c>
      <c r="U5830" s="9" t="s">
        <v>140</v>
      </c>
      <c r="V5830" s="9" t="s">
        <v>144</v>
      </c>
      <c r="X5830" s="9">
        <f>INDEX(SLA_Policy!$D$2:$D$5,MATCH(F5830,SLA_Policy!$A$2:$A$5,0))</f>
        <v>8</v>
      </c>
      <c r="Y5830" s="9" t="str">
        <f>IF(E5830="Cancelled","Excluded",IF(D5830="",IF((SLA_Policy!$B$8-B5830)*24&gt;X5830,"Open - Breached","Open - On Track"),IF((D5830-B5830)*24&lt;=X5830,"Met","Breached")))</f>
        <v>Met</v>
      </c>
    </row>
    <row r="5831" spans="1:25" x14ac:dyDescent="0.25">
      <c r="A5831" s="9" t="s">
        <v>9586</v>
      </c>
      <c r="B5831" s="23">
        <v>46092.804166666698</v>
      </c>
      <c r="C5831" s="23">
        <v>46093.352083333302</v>
      </c>
      <c r="D5831" s="23">
        <v>46093.557638888902</v>
      </c>
      <c r="E5831" s="9" t="s">
        <v>212</v>
      </c>
      <c r="F5831" s="9" t="s">
        <v>189</v>
      </c>
      <c r="G5831" s="9" t="s">
        <v>213</v>
      </c>
      <c r="H5831" s="9" t="s">
        <v>88</v>
      </c>
      <c r="I5831" s="9" t="s">
        <v>92</v>
      </c>
      <c r="J5831" s="9" t="s">
        <v>9192</v>
      </c>
      <c r="K5831" s="9" t="s">
        <v>246</v>
      </c>
      <c r="L5831" s="9" t="s">
        <v>216</v>
      </c>
      <c r="M5831" s="9" t="s">
        <v>2928</v>
      </c>
      <c r="N5831" s="9" t="s">
        <v>197</v>
      </c>
      <c r="O5831" s="9" t="s">
        <v>178</v>
      </c>
      <c r="P5831" s="9" t="s">
        <v>414</v>
      </c>
      <c r="Q5831" s="9" t="s">
        <v>219</v>
      </c>
      <c r="R5831" s="9">
        <v>0</v>
      </c>
      <c r="S5831" s="9">
        <v>20</v>
      </c>
      <c r="T5831" s="9" t="s">
        <v>136</v>
      </c>
      <c r="U5831" s="9" t="s">
        <v>140</v>
      </c>
      <c r="V5831" s="9" t="s">
        <v>144</v>
      </c>
      <c r="W5831" s="9">
        <v>4</v>
      </c>
      <c r="X5831" s="9">
        <f>INDEX(SLA_Policy!$D$2:$D$5,MATCH(F5831,SLA_Policy!$A$2:$A$5,0))</f>
        <v>120</v>
      </c>
      <c r="Y5831" s="9" t="str">
        <f>IF(E5831="Cancelled","Excluded",IF(D5831="",IF((SLA_Policy!$B$8-B5831)*24&gt;X5831,"Open - Breached","Open - On Track"),IF((D5831-B5831)*24&lt;=X5831,"Met","Breached")))</f>
        <v>Met</v>
      </c>
    </row>
    <row r="5832" spans="1:25" x14ac:dyDescent="0.25">
      <c r="A5832" s="9" t="s">
        <v>9587</v>
      </c>
      <c r="B5832" s="23">
        <v>46092.814583333296</v>
      </c>
      <c r="C5832" s="23">
        <v>46093.319444444503</v>
      </c>
      <c r="D5832" s="23">
        <v>46093.336111111101</v>
      </c>
      <c r="E5832" s="9" t="s">
        <v>212</v>
      </c>
      <c r="F5832" s="9" t="s">
        <v>188</v>
      </c>
      <c r="G5832" s="9" t="s">
        <v>213</v>
      </c>
      <c r="H5832" s="9" t="s">
        <v>162</v>
      </c>
      <c r="I5832" s="9" t="s">
        <v>345</v>
      </c>
      <c r="J5832" s="9" t="s">
        <v>3689</v>
      </c>
      <c r="K5832" s="9" t="s">
        <v>246</v>
      </c>
      <c r="L5832" s="9" t="s">
        <v>216</v>
      </c>
      <c r="M5832" s="9" t="s">
        <v>3821</v>
      </c>
      <c r="N5832" s="9" t="s">
        <v>197</v>
      </c>
      <c r="O5832" s="9" t="s">
        <v>179</v>
      </c>
      <c r="P5832" s="9" t="s">
        <v>264</v>
      </c>
      <c r="Q5832" s="9" t="s">
        <v>219</v>
      </c>
      <c r="R5832" s="9">
        <v>0</v>
      </c>
      <c r="S5832" s="9">
        <v>20</v>
      </c>
      <c r="U5832" s="9" t="s">
        <v>266</v>
      </c>
      <c r="X5832" s="9">
        <f>INDEX(SLA_Policy!$D$2:$D$5,MATCH(F5832,SLA_Policy!$A$2:$A$5,0))</f>
        <v>72</v>
      </c>
      <c r="Y5832" s="9" t="str">
        <f>IF(E5832="Cancelled","Excluded",IF(D5832="",IF((SLA_Policy!$B$8-B5832)*24&gt;X5832,"Open - Breached","Open - On Track"),IF((D5832-B5832)*24&lt;=X5832,"Met","Breached")))</f>
        <v>Met</v>
      </c>
    </row>
    <row r="5833" spans="1:25" x14ac:dyDescent="0.25">
      <c r="A5833" s="9" t="s">
        <v>9588</v>
      </c>
      <c r="B5833" s="23">
        <v>46092.839583333298</v>
      </c>
      <c r="C5833" s="23">
        <v>46093.352083333302</v>
      </c>
      <c r="D5833" s="23">
        <v>46093.561111111099</v>
      </c>
      <c r="E5833" s="9" t="s">
        <v>212</v>
      </c>
      <c r="F5833" s="9" t="s">
        <v>188</v>
      </c>
      <c r="G5833" s="9" t="s">
        <v>213</v>
      </c>
      <c r="H5833" s="9" t="s">
        <v>165</v>
      </c>
      <c r="I5833" s="9" t="s">
        <v>2034</v>
      </c>
      <c r="J5833" s="9" t="s">
        <v>9589</v>
      </c>
      <c r="K5833" s="9" t="s">
        <v>246</v>
      </c>
      <c r="L5833" s="9" t="s">
        <v>216</v>
      </c>
      <c r="M5833" s="9" t="s">
        <v>2036</v>
      </c>
      <c r="N5833" s="9" t="s">
        <v>198</v>
      </c>
      <c r="O5833" s="9" t="s">
        <v>176</v>
      </c>
      <c r="P5833" s="9" t="s">
        <v>330</v>
      </c>
      <c r="Q5833" s="9" t="s">
        <v>273</v>
      </c>
      <c r="R5833" s="9">
        <v>0</v>
      </c>
      <c r="S5833" s="9">
        <v>43</v>
      </c>
      <c r="U5833" s="9" t="s">
        <v>290</v>
      </c>
      <c r="X5833" s="9">
        <f>INDEX(SLA_Policy!$D$2:$D$5,MATCH(F5833,SLA_Policy!$A$2:$A$5,0))</f>
        <v>72</v>
      </c>
      <c r="Y5833" s="9" t="str">
        <f>IF(E5833="Cancelled","Excluded",IF(D5833="",IF((SLA_Policy!$B$8-B5833)*24&gt;X5833,"Open - Breached","Open - On Track"),IF((D5833-B5833)*24&lt;=X5833,"Met","Breached")))</f>
        <v>Met</v>
      </c>
    </row>
    <row r="5834" spans="1:25" x14ac:dyDescent="0.25">
      <c r="A5834" s="9" t="s">
        <v>9590</v>
      </c>
      <c r="B5834" s="23">
        <v>46092.8569444444</v>
      </c>
      <c r="C5834" s="23">
        <v>46093.355555555601</v>
      </c>
      <c r="D5834" s="23">
        <v>46097.409722222197</v>
      </c>
      <c r="E5834" s="9" t="s">
        <v>212</v>
      </c>
      <c r="F5834" s="9" t="s">
        <v>188</v>
      </c>
      <c r="G5834" s="9" t="s">
        <v>213</v>
      </c>
      <c r="H5834" s="9" t="s">
        <v>88</v>
      </c>
      <c r="I5834" s="9" t="s">
        <v>92</v>
      </c>
      <c r="J5834" s="9" t="s">
        <v>9167</v>
      </c>
      <c r="K5834" s="9" t="s">
        <v>246</v>
      </c>
      <c r="L5834" s="9" t="s">
        <v>104</v>
      </c>
      <c r="M5834" s="9" t="s">
        <v>1478</v>
      </c>
      <c r="N5834" s="9" t="s">
        <v>196</v>
      </c>
      <c r="O5834" s="9" t="s">
        <v>178</v>
      </c>
      <c r="P5834" s="9" t="s">
        <v>321</v>
      </c>
      <c r="Q5834" s="9" t="s">
        <v>219</v>
      </c>
      <c r="R5834" s="9">
        <v>0</v>
      </c>
      <c r="S5834" s="9">
        <v>44</v>
      </c>
      <c r="T5834" s="9" t="s">
        <v>229</v>
      </c>
      <c r="U5834" s="9" t="s">
        <v>140</v>
      </c>
      <c r="V5834" s="9" t="s">
        <v>144</v>
      </c>
      <c r="X5834" s="9">
        <f>INDEX(SLA_Policy!$D$2:$D$5,MATCH(F5834,SLA_Policy!$A$2:$A$5,0))</f>
        <v>72</v>
      </c>
      <c r="Y5834" s="9" t="str">
        <f>IF(E5834="Cancelled","Excluded",IF(D5834="",IF((SLA_Policy!$B$8-B5834)*24&gt;X5834,"Open - Breached","Open - On Track"),IF((D5834-B5834)*24&lt;=X5834,"Met","Breached")))</f>
        <v>Breached</v>
      </c>
    </row>
    <row r="5835" spans="1:25" x14ac:dyDescent="0.25">
      <c r="A5835" s="9" t="s">
        <v>9591</v>
      </c>
      <c r="B5835" s="23">
        <v>46093.036805555603</v>
      </c>
      <c r="C5835" s="23">
        <v>46093.037499999999</v>
      </c>
      <c r="D5835" s="23">
        <v>46093.1784722222</v>
      </c>
      <c r="E5835" s="9" t="s">
        <v>212</v>
      </c>
      <c r="F5835" s="9" t="s">
        <v>187</v>
      </c>
      <c r="G5835" s="9" t="s">
        <v>213</v>
      </c>
      <c r="H5835" s="9" t="s">
        <v>88</v>
      </c>
      <c r="I5835" s="9" t="s">
        <v>92</v>
      </c>
      <c r="J5835" s="9" t="s">
        <v>9167</v>
      </c>
      <c r="K5835" s="9" t="s">
        <v>225</v>
      </c>
      <c r="L5835" s="9" t="s">
        <v>371</v>
      </c>
      <c r="M5835" s="9" t="s">
        <v>4629</v>
      </c>
      <c r="N5835" s="9" t="s">
        <v>198</v>
      </c>
      <c r="O5835" s="9" t="s">
        <v>178</v>
      </c>
      <c r="P5835" s="9" t="s">
        <v>414</v>
      </c>
      <c r="Q5835" s="9" t="s">
        <v>273</v>
      </c>
      <c r="R5835" s="9">
        <v>0</v>
      </c>
      <c r="S5835" s="9">
        <v>45</v>
      </c>
      <c r="T5835" s="9" t="s">
        <v>136</v>
      </c>
      <c r="U5835" s="9" t="s">
        <v>140</v>
      </c>
      <c r="V5835" s="9" t="s">
        <v>144</v>
      </c>
      <c r="X5835" s="9">
        <f>INDEX(SLA_Policy!$D$2:$D$5,MATCH(F5835,SLA_Policy!$A$2:$A$5,0))</f>
        <v>8</v>
      </c>
      <c r="Y5835" s="9" t="str">
        <f>IF(E5835="Cancelled","Excluded",IF(D5835="",IF((SLA_Policy!$B$8-B5835)*24&gt;X5835,"Open - Breached","Open - On Track"),IF((D5835-B5835)*24&lt;=X5835,"Met","Breached")))</f>
        <v>Met</v>
      </c>
    </row>
    <row r="5836" spans="1:25" x14ac:dyDescent="0.25">
      <c r="A5836" s="9" t="s">
        <v>9592</v>
      </c>
      <c r="B5836" s="23">
        <v>46093.305555555598</v>
      </c>
      <c r="C5836" s="23">
        <v>46093.3125</v>
      </c>
      <c r="D5836" s="23">
        <v>46093.622222222199</v>
      </c>
      <c r="E5836" s="9" t="s">
        <v>212</v>
      </c>
      <c r="F5836" s="9" t="s">
        <v>188</v>
      </c>
      <c r="G5836" s="9" t="s">
        <v>213</v>
      </c>
      <c r="H5836" s="9" t="s">
        <v>88</v>
      </c>
      <c r="I5836" s="9" t="s">
        <v>92</v>
      </c>
      <c r="J5836" s="9" t="s">
        <v>9181</v>
      </c>
      <c r="K5836" s="9" t="s">
        <v>215</v>
      </c>
      <c r="L5836" s="9" t="s">
        <v>371</v>
      </c>
      <c r="M5836" s="9" t="s">
        <v>372</v>
      </c>
      <c r="N5836" s="9" t="s">
        <v>198</v>
      </c>
      <c r="O5836" s="9" t="s">
        <v>178</v>
      </c>
      <c r="P5836" s="9" t="s">
        <v>427</v>
      </c>
      <c r="Q5836" s="9" t="s">
        <v>273</v>
      </c>
      <c r="R5836" s="9">
        <v>0</v>
      </c>
      <c r="S5836" s="9">
        <v>23</v>
      </c>
      <c r="T5836" s="9" t="s">
        <v>136</v>
      </c>
      <c r="U5836" s="9" t="s">
        <v>140</v>
      </c>
      <c r="V5836" s="9" t="s">
        <v>144</v>
      </c>
      <c r="X5836" s="9">
        <f>INDEX(SLA_Policy!$D$2:$D$5,MATCH(F5836,SLA_Policy!$A$2:$A$5,0))</f>
        <v>72</v>
      </c>
      <c r="Y5836" s="9" t="str">
        <f>IF(E5836="Cancelled","Excluded",IF(D5836="",IF((SLA_Policy!$B$8-B5836)*24&gt;X5836,"Open - Breached","Open - On Track"),IF((D5836-B5836)*24&lt;=X5836,"Met","Breached")))</f>
        <v>Met</v>
      </c>
    </row>
    <row r="5837" spans="1:25" x14ac:dyDescent="0.25">
      <c r="A5837" s="9" t="s">
        <v>9593</v>
      </c>
      <c r="B5837" s="23">
        <v>46093.309027777803</v>
      </c>
      <c r="C5837" s="23">
        <v>46093.34375</v>
      </c>
      <c r="D5837" s="23">
        <v>46094.547222222202</v>
      </c>
      <c r="E5837" s="9" t="s">
        <v>212</v>
      </c>
      <c r="F5837" s="9" t="s">
        <v>188</v>
      </c>
      <c r="G5837" s="9" t="s">
        <v>213</v>
      </c>
      <c r="H5837" s="9" t="s">
        <v>88</v>
      </c>
      <c r="I5837" s="9" t="s">
        <v>92</v>
      </c>
      <c r="J5837" s="9" t="s">
        <v>9164</v>
      </c>
      <c r="K5837" s="9" t="s">
        <v>215</v>
      </c>
      <c r="L5837" s="9" t="s">
        <v>226</v>
      </c>
      <c r="M5837" s="9" t="s">
        <v>872</v>
      </c>
      <c r="N5837" s="9" t="s">
        <v>196</v>
      </c>
      <c r="O5837" s="9" t="s">
        <v>178</v>
      </c>
      <c r="P5837" s="9" t="s">
        <v>321</v>
      </c>
      <c r="Q5837" s="9" t="s">
        <v>219</v>
      </c>
      <c r="R5837" s="9">
        <v>0</v>
      </c>
      <c r="S5837" s="9">
        <v>34</v>
      </c>
      <c r="T5837" s="9" t="s">
        <v>229</v>
      </c>
      <c r="U5837" s="9" t="s">
        <v>140</v>
      </c>
      <c r="V5837" s="9" t="s">
        <v>144</v>
      </c>
      <c r="W5837" s="9">
        <v>5</v>
      </c>
      <c r="X5837" s="9">
        <f>INDEX(SLA_Policy!$D$2:$D$5,MATCH(F5837,SLA_Policy!$A$2:$A$5,0))</f>
        <v>72</v>
      </c>
      <c r="Y5837" s="9" t="str">
        <f>IF(E5837="Cancelled","Excluded",IF(D5837="",IF((SLA_Policy!$B$8-B5837)*24&gt;X5837,"Open - Breached","Open - On Track"),IF((D5837-B5837)*24&lt;=X5837,"Met","Breached")))</f>
        <v>Met</v>
      </c>
    </row>
    <row r="5838" spans="1:25" x14ac:dyDescent="0.25">
      <c r="A5838" s="9" t="s">
        <v>9594</v>
      </c>
      <c r="B5838" s="23">
        <v>46093.314583333296</v>
      </c>
      <c r="C5838" s="23">
        <v>46093.354861111096</v>
      </c>
      <c r="D5838" s="23">
        <v>46093.693055555603</v>
      </c>
      <c r="E5838" s="9" t="s">
        <v>212</v>
      </c>
      <c r="F5838" s="9" t="s">
        <v>189</v>
      </c>
      <c r="G5838" s="9" t="s">
        <v>213</v>
      </c>
      <c r="H5838" s="9" t="s">
        <v>88</v>
      </c>
      <c r="I5838" s="9" t="s">
        <v>92</v>
      </c>
      <c r="J5838" s="9" t="s">
        <v>9162</v>
      </c>
      <c r="K5838" s="9" t="s">
        <v>215</v>
      </c>
      <c r="L5838" s="9" t="s">
        <v>311</v>
      </c>
      <c r="M5838" s="9" t="s">
        <v>6953</v>
      </c>
      <c r="N5838" s="9" t="s">
        <v>198</v>
      </c>
      <c r="O5838" s="9" t="s">
        <v>178</v>
      </c>
      <c r="P5838" s="9" t="s">
        <v>321</v>
      </c>
      <c r="Q5838" s="9" t="s">
        <v>219</v>
      </c>
      <c r="R5838" s="9">
        <v>0</v>
      </c>
      <c r="S5838" s="9">
        <v>19</v>
      </c>
      <c r="T5838" s="9" t="s">
        <v>136</v>
      </c>
      <c r="U5838" s="9" t="s">
        <v>140</v>
      </c>
      <c r="V5838" s="9" t="s">
        <v>144</v>
      </c>
      <c r="W5838" s="9">
        <v>5</v>
      </c>
      <c r="X5838" s="9">
        <f>INDEX(SLA_Policy!$D$2:$D$5,MATCH(F5838,SLA_Policy!$A$2:$A$5,0))</f>
        <v>120</v>
      </c>
      <c r="Y5838" s="9" t="str">
        <f>IF(E5838="Cancelled","Excluded",IF(D5838="",IF((SLA_Policy!$B$8-B5838)*24&gt;X5838,"Open - Breached","Open - On Track"),IF((D5838-B5838)*24&lt;=X5838,"Met","Breached")))</f>
        <v>Met</v>
      </c>
    </row>
    <row r="5839" spans="1:25" x14ac:dyDescent="0.25">
      <c r="A5839" s="9" t="s">
        <v>9595</v>
      </c>
      <c r="B5839" s="23">
        <v>46093.320138888899</v>
      </c>
      <c r="C5839" s="23">
        <v>46093.354861111096</v>
      </c>
      <c r="D5839" s="23">
        <v>46097.413194444503</v>
      </c>
      <c r="E5839" s="9" t="s">
        <v>212</v>
      </c>
      <c r="F5839" s="9" t="s">
        <v>189</v>
      </c>
      <c r="G5839" s="9" t="s">
        <v>213</v>
      </c>
      <c r="H5839" s="9" t="s">
        <v>88</v>
      </c>
      <c r="I5839" s="9" t="s">
        <v>354</v>
      </c>
      <c r="J5839" s="9" t="s">
        <v>9596</v>
      </c>
      <c r="K5839" s="9" t="s">
        <v>246</v>
      </c>
      <c r="L5839" s="9" t="s">
        <v>293</v>
      </c>
      <c r="M5839" s="9" t="s">
        <v>1106</v>
      </c>
      <c r="N5839" s="9" t="s">
        <v>199</v>
      </c>
      <c r="O5839" s="9" t="s">
        <v>180</v>
      </c>
      <c r="P5839" s="9" t="s">
        <v>368</v>
      </c>
      <c r="Q5839" s="9" t="s">
        <v>219</v>
      </c>
      <c r="R5839" s="9">
        <v>0</v>
      </c>
      <c r="S5839" s="9">
        <v>15</v>
      </c>
      <c r="T5839" s="9" t="s">
        <v>220</v>
      </c>
      <c r="U5839" s="9" t="s">
        <v>266</v>
      </c>
      <c r="X5839" s="9">
        <f>INDEX(SLA_Policy!$D$2:$D$5,MATCH(F5839,SLA_Policy!$A$2:$A$5,0))</f>
        <v>120</v>
      </c>
      <c r="Y5839" s="9" t="str">
        <f>IF(E5839="Cancelled","Excluded",IF(D5839="",IF((SLA_Policy!$B$8-B5839)*24&gt;X5839,"Open - Breached","Open - On Track"),IF((D5839-B5839)*24&lt;=X5839,"Met","Breached")))</f>
        <v>Met</v>
      </c>
    </row>
    <row r="5840" spans="1:25" x14ac:dyDescent="0.25">
      <c r="A5840" s="9" t="s">
        <v>9597</v>
      </c>
      <c r="B5840" s="23">
        <v>46093.322222222203</v>
      </c>
      <c r="C5840" s="23">
        <v>46093.4506944444</v>
      </c>
      <c r="D5840" s="23">
        <v>46094.392361111102</v>
      </c>
      <c r="E5840" s="9" t="s">
        <v>212</v>
      </c>
      <c r="F5840" s="9" t="s">
        <v>189</v>
      </c>
      <c r="G5840" s="9" t="s">
        <v>236</v>
      </c>
      <c r="H5840" s="9" t="s">
        <v>161</v>
      </c>
      <c r="I5840" s="9" t="s">
        <v>237</v>
      </c>
      <c r="J5840" s="9" t="s">
        <v>9598</v>
      </c>
      <c r="K5840" s="9" t="s">
        <v>246</v>
      </c>
      <c r="L5840" s="9" t="s">
        <v>226</v>
      </c>
      <c r="M5840" s="9" t="s">
        <v>855</v>
      </c>
      <c r="N5840" s="9" t="s">
        <v>197</v>
      </c>
      <c r="O5840" s="9" t="s">
        <v>177</v>
      </c>
      <c r="P5840" s="9" t="s">
        <v>942</v>
      </c>
      <c r="Q5840" s="9" t="s">
        <v>219</v>
      </c>
      <c r="R5840" s="9">
        <v>0</v>
      </c>
      <c r="S5840" s="9">
        <v>33</v>
      </c>
      <c r="U5840" s="9" t="s">
        <v>242</v>
      </c>
      <c r="W5840" s="9">
        <v>3</v>
      </c>
      <c r="X5840" s="9">
        <f>INDEX(SLA_Policy!$D$2:$D$5,MATCH(F5840,SLA_Policy!$A$2:$A$5,0))</f>
        <v>120</v>
      </c>
      <c r="Y5840" s="9" t="str">
        <f>IF(E5840="Cancelled","Excluded",IF(D5840="",IF((SLA_Policy!$B$8-B5840)*24&gt;X5840,"Open - Breached","Open - On Track"),IF((D5840-B5840)*24&lt;=X5840,"Met","Breached")))</f>
        <v>Met</v>
      </c>
    </row>
    <row r="5841" spans="1:25" x14ac:dyDescent="0.25">
      <c r="A5841" s="9" t="s">
        <v>9599</v>
      </c>
      <c r="B5841" s="23">
        <v>46093.3347222222</v>
      </c>
      <c r="C5841" s="23">
        <v>46093.335416666698</v>
      </c>
      <c r="D5841" s="23">
        <v>46094.313194444498</v>
      </c>
      <c r="E5841" s="9" t="s">
        <v>212</v>
      </c>
      <c r="F5841" s="9" t="s">
        <v>188</v>
      </c>
      <c r="G5841" s="9" t="s">
        <v>213</v>
      </c>
      <c r="H5841" s="9" t="s">
        <v>88</v>
      </c>
      <c r="I5841" s="9" t="s">
        <v>92</v>
      </c>
      <c r="J5841" s="9" t="s">
        <v>9171</v>
      </c>
      <c r="K5841" s="9" t="s">
        <v>246</v>
      </c>
      <c r="L5841" s="9" t="s">
        <v>226</v>
      </c>
      <c r="M5841" s="9" t="s">
        <v>4881</v>
      </c>
      <c r="N5841" s="9" t="s">
        <v>198</v>
      </c>
      <c r="O5841" s="9" t="s">
        <v>178</v>
      </c>
      <c r="P5841" s="9" t="s">
        <v>272</v>
      </c>
      <c r="Q5841" s="9" t="s">
        <v>273</v>
      </c>
      <c r="R5841" s="9">
        <v>0</v>
      </c>
      <c r="S5841" s="9">
        <v>31</v>
      </c>
      <c r="T5841" s="9" t="s">
        <v>136</v>
      </c>
      <c r="U5841" s="9" t="s">
        <v>140</v>
      </c>
      <c r="V5841" s="9" t="s">
        <v>144</v>
      </c>
      <c r="X5841" s="9">
        <f>INDEX(SLA_Policy!$D$2:$D$5,MATCH(F5841,SLA_Policy!$A$2:$A$5,0))</f>
        <v>72</v>
      </c>
      <c r="Y5841" s="9" t="str">
        <f>IF(E5841="Cancelled","Excluded",IF(D5841="",IF((SLA_Policy!$B$8-B5841)*24&gt;X5841,"Open - Breached","Open - On Track"),IF((D5841-B5841)*24&lt;=X5841,"Met","Breached")))</f>
        <v>Met</v>
      </c>
    </row>
    <row r="5842" spans="1:25" x14ac:dyDescent="0.25">
      <c r="A5842" s="9" t="s">
        <v>9600</v>
      </c>
      <c r="B5842" s="23">
        <v>46093.338888888902</v>
      </c>
      <c r="C5842" s="23">
        <v>46093.347222222197</v>
      </c>
      <c r="D5842" s="23">
        <v>46094.380555555603</v>
      </c>
      <c r="E5842" s="9" t="s">
        <v>212</v>
      </c>
      <c r="F5842" s="9" t="s">
        <v>188</v>
      </c>
      <c r="G5842" s="9" t="s">
        <v>213</v>
      </c>
      <c r="H5842" s="9" t="s">
        <v>163</v>
      </c>
      <c r="I5842" s="9" t="s">
        <v>250</v>
      </c>
      <c r="J5842" s="9" t="s">
        <v>2119</v>
      </c>
      <c r="K5842" s="9" t="s">
        <v>303</v>
      </c>
      <c r="L5842" s="9" t="s">
        <v>216</v>
      </c>
      <c r="M5842" s="9" t="s">
        <v>3582</v>
      </c>
      <c r="N5842" s="9" t="s">
        <v>197</v>
      </c>
      <c r="O5842" s="9" t="s">
        <v>176</v>
      </c>
      <c r="P5842" s="9" t="s">
        <v>330</v>
      </c>
      <c r="Q5842" s="9" t="s">
        <v>219</v>
      </c>
      <c r="R5842" s="9">
        <v>0</v>
      </c>
      <c r="S5842" s="9">
        <v>14</v>
      </c>
      <c r="T5842" s="9" t="s">
        <v>136</v>
      </c>
      <c r="U5842" s="9" t="s">
        <v>230</v>
      </c>
      <c r="X5842" s="9">
        <f>INDEX(SLA_Policy!$D$2:$D$5,MATCH(F5842,SLA_Policy!$A$2:$A$5,0))</f>
        <v>72</v>
      </c>
      <c r="Y5842" s="9" t="str">
        <f>IF(E5842="Cancelled","Excluded",IF(D5842="",IF((SLA_Policy!$B$8-B5842)*24&gt;X5842,"Open - Breached","Open - On Track"),IF((D5842-B5842)*24&lt;=X5842,"Met","Breached")))</f>
        <v>Met</v>
      </c>
    </row>
    <row r="5843" spans="1:25" x14ac:dyDescent="0.25">
      <c r="A5843" s="9" t="s">
        <v>9601</v>
      </c>
      <c r="B5843" s="23">
        <v>46093.341666666704</v>
      </c>
      <c r="C5843" s="23">
        <v>46093.45</v>
      </c>
      <c r="D5843" s="23">
        <v>46111.322222222203</v>
      </c>
      <c r="E5843" s="9" t="s">
        <v>212</v>
      </c>
      <c r="F5843" s="9" t="s">
        <v>189</v>
      </c>
      <c r="G5843" s="9" t="s">
        <v>236</v>
      </c>
      <c r="H5843" s="9" t="s">
        <v>163</v>
      </c>
      <c r="I5843" s="9" t="s">
        <v>315</v>
      </c>
      <c r="J5843" s="9" t="s">
        <v>2152</v>
      </c>
      <c r="K5843" s="9" t="s">
        <v>215</v>
      </c>
      <c r="L5843" s="9" t="s">
        <v>293</v>
      </c>
      <c r="M5843" s="9" t="s">
        <v>739</v>
      </c>
      <c r="N5843" s="9" t="s">
        <v>196</v>
      </c>
      <c r="O5843" s="9" t="s">
        <v>180</v>
      </c>
      <c r="P5843" s="9" t="s">
        <v>368</v>
      </c>
      <c r="Q5843" s="9" t="s">
        <v>219</v>
      </c>
      <c r="R5843" s="9">
        <v>0</v>
      </c>
      <c r="S5843" s="9">
        <v>53</v>
      </c>
      <c r="T5843" s="9" t="s">
        <v>229</v>
      </c>
      <c r="U5843" s="9" t="s">
        <v>242</v>
      </c>
      <c r="X5843" s="9">
        <f>INDEX(SLA_Policy!$D$2:$D$5,MATCH(F5843,SLA_Policy!$A$2:$A$5,0))</f>
        <v>120</v>
      </c>
      <c r="Y5843" s="9" t="str">
        <f>IF(E5843="Cancelled","Excluded",IF(D5843="",IF((SLA_Policy!$B$8-B5843)*24&gt;X5843,"Open - Breached","Open - On Track"),IF((D5843-B5843)*24&lt;=X5843,"Met","Breached")))</f>
        <v>Breached</v>
      </c>
    </row>
    <row r="5844" spans="1:25" x14ac:dyDescent="0.25">
      <c r="A5844" s="9" t="s">
        <v>9602</v>
      </c>
      <c r="B5844" s="23">
        <v>46093.343055555597</v>
      </c>
      <c r="C5844" s="23">
        <v>46093.345138888901</v>
      </c>
      <c r="D5844" s="23">
        <v>46093.609722222202</v>
      </c>
      <c r="E5844" s="9" t="s">
        <v>212</v>
      </c>
      <c r="F5844" s="9" t="s">
        <v>188</v>
      </c>
      <c r="G5844" s="9" t="s">
        <v>213</v>
      </c>
      <c r="H5844" s="9" t="s">
        <v>88</v>
      </c>
      <c r="I5844" s="9" t="s">
        <v>92</v>
      </c>
      <c r="J5844" s="9" t="s">
        <v>9167</v>
      </c>
      <c r="K5844" s="9" t="s">
        <v>239</v>
      </c>
      <c r="L5844" s="9" t="s">
        <v>216</v>
      </c>
      <c r="M5844" s="9" t="s">
        <v>1036</v>
      </c>
      <c r="N5844" s="9" t="s">
        <v>199</v>
      </c>
      <c r="O5844" s="9" t="s">
        <v>178</v>
      </c>
      <c r="P5844" s="9" t="s">
        <v>272</v>
      </c>
      <c r="Q5844" s="9" t="s">
        <v>219</v>
      </c>
      <c r="R5844" s="9">
        <v>0</v>
      </c>
      <c r="S5844" s="9">
        <v>55</v>
      </c>
      <c r="T5844" s="9" t="s">
        <v>136</v>
      </c>
      <c r="U5844" s="9" t="s">
        <v>140</v>
      </c>
      <c r="V5844" s="9" t="s">
        <v>144</v>
      </c>
      <c r="X5844" s="9">
        <f>INDEX(SLA_Policy!$D$2:$D$5,MATCH(F5844,SLA_Policy!$A$2:$A$5,0))</f>
        <v>72</v>
      </c>
      <c r="Y5844" s="9" t="str">
        <f>IF(E5844="Cancelled","Excluded",IF(D5844="",IF((SLA_Policy!$B$8-B5844)*24&gt;X5844,"Open - Breached","Open - On Track"),IF((D5844-B5844)*24&lt;=X5844,"Met","Breached")))</f>
        <v>Met</v>
      </c>
    </row>
    <row r="5845" spans="1:25" x14ac:dyDescent="0.25">
      <c r="A5845" s="9" t="s">
        <v>9603</v>
      </c>
      <c r="B5845" s="23">
        <v>46093.34375</v>
      </c>
      <c r="C5845" s="23">
        <v>46093.345138888901</v>
      </c>
      <c r="D5845" s="23">
        <v>46093.646527777797</v>
      </c>
      <c r="E5845" s="9" t="s">
        <v>212</v>
      </c>
      <c r="F5845" s="9" t="s">
        <v>187</v>
      </c>
      <c r="G5845" s="9" t="s">
        <v>213</v>
      </c>
      <c r="H5845" s="9" t="s">
        <v>163</v>
      </c>
      <c r="I5845" s="9" t="s">
        <v>223</v>
      </c>
      <c r="J5845" s="9" t="s">
        <v>2295</v>
      </c>
      <c r="K5845" s="9" t="s">
        <v>239</v>
      </c>
      <c r="L5845" s="9" t="s">
        <v>104</v>
      </c>
      <c r="M5845" s="9" t="s">
        <v>765</v>
      </c>
      <c r="N5845" s="9" t="s">
        <v>198</v>
      </c>
      <c r="O5845" s="9" t="s">
        <v>176</v>
      </c>
      <c r="P5845" s="9" t="s">
        <v>253</v>
      </c>
      <c r="Q5845" s="9" t="s">
        <v>273</v>
      </c>
      <c r="R5845" s="9">
        <v>0</v>
      </c>
      <c r="S5845" s="9">
        <v>42</v>
      </c>
      <c r="T5845" s="9" t="s">
        <v>136</v>
      </c>
      <c r="U5845" s="9" t="s">
        <v>230</v>
      </c>
      <c r="W5845" s="9">
        <v>5</v>
      </c>
      <c r="X5845" s="9">
        <f>INDEX(SLA_Policy!$D$2:$D$5,MATCH(F5845,SLA_Policy!$A$2:$A$5,0))</f>
        <v>8</v>
      </c>
      <c r="Y5845" s="9" t="str">
        <f>IF(E5845="Cancelled","Excluded",IF(D5845="",IF((SLA_Policy!$B$8-B5845)*24&gt;X5845,"Open - Breached","Open - On Track"),IF((D5845-B5845)*24&lt;=X5845,"Met","Breached")))</f>
        <v>Met</v>
      </c>
    </row>
    <row r="5846" spans="1:25" x14ac:dyDescent="0.25">
      <c r="A5846" s="9" t="s">
        <v>9604</v>
      </c>
      <c r="B5846" s="23">
        <v>46093.34375</v>
      </c>
      <c r="C5846" s="23">
        <v>46093.354861111096</v>
      </c>
      <c r="D5846" s="23">
        <v>46094.425000000003</v>
      </c>
      <c r="E5846" s="9" t="s">
        <v>212</v>
      </c>
      <c r="F5846" s="9" t="s">
        <v>188</v>
      </c>
      <c r="G5846" s="9" t="s">
        <v>213</v>
      </c>
      <c r="H5846" s="9" t="s">
        <v>88</v>
      </c>
      <c r="I5846" s="9" t="s">
        <v>92</v>
      </c>
      <c r="J5846" s="9" t="s">
        <v>9164</v>
      </c>
      <c r="K5846" s="9" t="s">
        <v>246</v>
      </c>
      <c r="L5846" s="9" t="s">
        <v>226</v>
      </c>
      <c r="M5846" s="9" t="s">
        <v>569</v>
      </c>
      <c r="N5846" s="9" t="s">
        <v>199</v>
      </c>
      <c r="O5846" s="9" t="s">
        <v>178</v>
      </c>
      <c r="P5846" s="9" t="s">
        <v>321</v>
      </c>
      <c r="Q5846" s="9" t="s">
        <v>219</v>
      </c>
      <c r="R5846" s="9">
        <v>0</v>
      </c>
      <c r="S5846" s="9">
        <v>50</v>
      </c>
      <c r="T5846" s="9" t="s">
        <v>229</v>
      </c>
      <c r="U5846" s="9" t="s">
        <v>140</v>
      </c>
      <c r="V5846" s="9" t="s">
        <v>144</v>
      </c>
      <c r="W5846" s="9">
        <v>5</v>
      </c>
      <c r="X5846" s="9">
        <f>INDEX(SLA_Policy!$D$2:$D$5,MATCH(F5846,SLA_Policy!$A$2:$A$5,0))</f>
        <v>72</v>
      </c>
      <c r="Y5846" s="9" t="str">
        <f>IF(E5846="Cancelled","Excluded",IF(D5846="",IF((SLA_Policy!$B$8-B5846)*24&gt;X5846,"Open - Breached","Open - On Track"),IF((D5846-B5846)*24&lt;=X5846,"Met","Breached")))</f>
        <v>Met</v>
      </c>
    </row>
    <row r="5847" spans="1:25" x14ac:dyDescent="0.25">
      <c r="A5847" s="9" t="s">
        <v>9605</v>
      </c>
      <c r="B5847" s="23">
        <v>46093.344444444498</v>
      </c>
      <c r="C5847" s="23">
        <v>46093.345138888901</v>
      </c>
      <c r="D5847" s="23">
        <v>46094.324305555601</v>
      </c>
      <c r="E5847" s="9" t="s">
        <v>212</v>
      </c>
      <c r="F5847" s="9" t="s">
        <v>187</v>
      </c>
      <c r="G5847" s="9" t="s">
        <v>213</v>
      </c>
      <c r="H5847" s="9" t="s">
        <v>88</v>
      </c>
      <c r="I5847" s="9" t="s">
        <v>92</v>
      </c>
      <c r="J5847" s="9" t="s">
        <v>9181</v>
      </c>
      <c r="K5847" s="9" t="s">
        <v>215</v>
      </c>
      <c r="L5847" s="9" t="s">
        <v>216</v>
      </c>
      <c r="M5847" s="9" t="s">
        <v>712</v>
      </c>
      <c r="N5847" s="9" t="s">
        <v>199</v>
      </c>
      <c r="O5847" s="9" t="s">
        <v>178</v>
      </c>
      <c r="P5847" s="9" t="s">
        <v>272</v>
      </c>
      <c r="Q5847" s="9" t="s">
        <v>273</v>
      </c>
      <c r="R5847" s="9">
        <v>0</v>
      </c>
      <c r="S5847" s="9">
        <v>37</v>
      </c>
      <c r="T5847" s="9" t="s">
        <v>136</v>
      </c>
      <c r="U5847" s="9" t="s">
        <v>140</v>
      </c>
      <c r="V5847" s="9" t="s">
        <v>144</v>
      </c>
      <c r="X5847" s="9">
        <f>INDEX(SLA_Policy!$D$2:$D$5,MATCH(F5847,SLA_Policy!$A$2:$A$5,0))</f>
        <v>8</v>
      </c>
      <c r="Y5847" s="9" t="str">
        <f>IF(E5847="Cancelled","Excluded",IF(D5847="",IF((SLA_Policy!$B$8-B5847)*24&gt;X5847,"Open - Breached","Open - On Track"),IF((D5847-B5847)*24&lt;=X5847,"Met","Breached")))</f>
        <v>Breached</v>
      </c>
    </row>
    <row r="5848" spans="1:25" x14ac:dyDescent="0.25">
      <c r="A5848" s="9" t="s">
        <v>9606</v>
      </c>
      <c r="B5848" s="23">
        <v>46093.347916666702</v>
      </c>
      <c r="C5848" s="23">
        <v>46093.3659722222</v>
      </c>
      <c r="D5848" s="23">
        <v>46093.4152777778</v>
      </c>
      <c r="E5848" s="9" t="s">
        <v>212</v>
      </c>
      <c r="F5848" s="9" t="s">
        <v>189</v>
      </c>
      <c r="G5848" s="9" t="s">
        <v>213</v>
      </c>
      <c r="H5848" s="9" t="s">
        <v>161</v>
      </c>
      <c r="I5848" s="9" t="s">
        <v>389</v>
      </c>
      <c r="J5848" s="9" t="s">
        <v>767</v>
      </c>
      <c r="K5848" s="9" t="s">
        <v>239</v>
      </c>
      <c r="L5848" s="9" t="s">
        <v>104</v>
      </c>
      <c r="M5848" s="9" t="s">
        <v>2838</v>
      </c>
      <c r="N5848" s="9" t="s">
        <v>198</v>
      </c>
      <c r="O5848" s="9" t="s">
        <v>177</v>
      </c>
      <c r="P5848" s="9" t="s">
        <v>300</v>
      </c>
      <c r="Q5848" s="9" t="s">
        <v>219</v>
      </c>
      <c r="R5848" s="9">
        <v>0</v>
      </c>
      <c r="S5848" s="9">
        <v>5</v>
      </c>
      <c r="U5848" s="9" t="s">
        <v>290</v>
      </c>
      <c r="X5848" s="9">
        <f>INDEX(SLA_Policy!$D$2:$D$5,MATCH(F5848,SLA_Policy!$A$2:$A$5,0))</f>
        <v>120</v>
      </c>
      <c r="Y5848" s="9" t="str">
        <f>IF(E5848="Cancelled","Excluded",IF(D5848="",IF((SLA_Policy!$B$8-B5848)*24&gt;X5848,"Open - Breached","Open - On Track"),IF((D5848-B5848)*24&lt;=X5848,"Met","Breached")))</f>
        <v>Met</v>
      </c>
    </row>
    <row r="5849" spans="1:25" x14ac:dyDescent="0.25">
      <c r="A5849" s="9" t="s">
        <v>9607</v>
      </c>
      <c r="B5849" s="23">
        <v>46093.348611111098</v>
      </c>
      <c r="C5849" s="23">
        <v>46093.381944444503</v>
      </c>
      <c r="D5849" s="23">
        <v>46093.391666666699</v>
      </c>
      <c r="E5849" s="9" t="s">
        <v>212</v>
      </c>
      <c r="F5849" s="9" t="s">
        <v>188</v>
      </c>
      <c r="G5849" s="9" t="s">
        <v>213</v>
      </c>
      <c r="H5849" s="9" t="s">
        <v>161</v>
      </c>
      <c r="I5849" s="9" t="s">
        <v>454</v>
      </c>
      <c r="J5849" s="9" t="s">
        <v>455</v>
      </c>
      <c r="K5849" s="9" t="s">
        <v>303</v>
      </c>
      <c r="L5849" s="9" t="s">
        <v>293</v>
      </c>
      <c r="M5849" s="9" t="s">
        <v>750</v>
      </c>
      <c r="N5849" s="9" t="s">
        <v>197</v>
      </c>
      <c r="O5849" s="9" t="s">
        <v>116</v>
      </c>
      <c r="P5849" s="9" t="s">
        <v>218</v>
      </c>
      <c r="Q5849" s="9" t="s">
        <v>219</v>
      </c>
      <c r="R5849" s="9">
        <v>0</v>
      </c>
      <c r="S5849" s="9">
        <v>5</v>
      </c>
      <c r="U5849" s="9" t="s">
        <v>266</v>
      </c>
      <c r="X5849" s="9">
        <f>INDEX(SLA_Policy!$D$2:$D$5,MATCH(F5849,SLA_Policy!$A$2:$A$5,0))</f>
        <v>72</v>
      </c>
      <c r="Y5849" s="9" t="str">
        <f>IF(E5849="Cancelled","Excluded",IF(D5849="",IF((SLA_Policy!$B$8-B5849)*24&gt;X5849,"Open - Breached","Open - On Track"),IF((D5849-B5849)*24&lt;=X5849,"Met","Breached")))</f>
        <v>Met</v>
      </c>
    </row>
    <row r="5850" spans="1:25" x14ac:dyDescent="0.25">
      <c r="A5850" s="9" t="s">
        <v>9608</v>
      </c>
      <c r="B5850" s="23">
        <v>46093.349305555603</v>
      </c>
      <c r="C5850" s="23">
        <v>46093.397916666698</v>
      </c>
      <c r="D5850" s="23">
        <v>46094.3618055556</v>
      </c>
      <c r="E5850" s="9" t="s">
        <v>212</v>
      </c>
      <c r="F5850" s="9" t="s">
        <v>188</v>
      </c>
      <c r="G5850" s="9" t="s">
        <v>213</v>
      </c>
      <c r="H5850" s="9" t="s">
        <v>163</v>
      </c>
      <c r="I5850" s="9" t="s">
        <v>250</v>
      </c>
      <c r="J5850" s="9" t="s">
        <v>1407</v>
      </c>
      <c r="K5850" s="9" t="s">
        <v>262</v>
      </c>
      <c r="L5850" s="9" t="s">
        <v>311</v>
      </c>
      <c r="M5850" s="9" t="s">
        <v>3618</v>
      </c>
      <c r="N5850" s="9" t="s">
        <v>196</v>
      </c>
      <c r="O5850" s="9" t="s">
        <v>176</v>
      </c>
      <c r="P5850" s="9" t="s">
        <v>253</v>
      </c>
      <c r="Q5850" s="9" t="s">
        <v>219</v>
      </c>
      <c r="R5850" s="9">
        <v>0</v>
      </c>
      <c r="S5850" s="9">
        <v>32</v>
      </c>
      <c r="T5850" s="9" t="s">
        <v>322</v>
      </c>
      <c r="U5850" s="9" t="s">
        <v>230</v>
      </c>
      <c r="X5850" s="9">
        <f>INDEX(SLA_Policy!$D$2:$D$5,MATCH(F5850,SLA_Policy!$A$2:$A$5,0))</f>
        <v>72</v>
      </c>
      <c r="Y5850" s="9" t="str">
        <f>IF(E5850="Cancelled","Excluded",IF(D5850="",IF((SLA_Policy!$B$8-B5850)*24&gt;X5850,"Open - Breached","Open - On Track"),IF((D5850-B5850)*24&lt;=X5850,"Met","Breached")))</f>
        <v>Met</v>
      </c>
    </row>
    <row r="5851" spans="1:25" x14ac:dyDescent="0.25">
      <c r="A5851" s="9" t="s">
        <v>9609</v>
      </c>
      <c r="B5851" s="23">
        <v>46093.351388888899</v>
      </c>
      <c r="C5851" s="23">
        <v>46093.3527777778</v>
      </c>
      <c r="D5851" s="23">
        <v>46093.362500000003</v>
      </c>
      <c r="E5851" s="9" t="s">
        <v>212</v>
      </c>
      <c r="F5851" s="9" t="s">
        <v>189</v>
      </c>
      <c r="G5851" s="9" t="s">
        <v>213</v>
      </c>
      <c r="H5851" s="9" t="s">
        <v>161</v>
      </c>
      <c r="I5851" s="9" t="s">
        <v>389</v>
      </c>
      <c r="J5851" s="9" t="s">
        <v>1905</v>
      </c>
      <c r="K5851" s="9" t="s">
        <v>246</v>
      </c>
      <c r="L5851" s="9" t="s">
        <v>351</v>
      </c>
      <c r="M5851" s="9" t="s">
        <v>3622</v>
      </c>
      <c r="N5851" s="9" t="s">
        <v>200</v>
      </c>
      <c r="O5851" s="9" t="s">
        <v>116</v>
      </c>
      <c r="P5851" s="9" t="s">
        <v>234</v>
      </c>
      <c r="Q5851" s="9" t="s">
        <v>219</v>
      </c>
      <c r="R5851" s="9">
        <v>0</v>
      </c>
      <c r="S5851" s="9">
        <v>7</v>
      </c>
      <c r="U5851" s="9" t="s">
        <v>290</v>
      </c>
      <c r="X5851" s="9">
        <f>INDEX(SLA_Policy!$D$2:$D$5,MATCH(F5851,SLA_Policy!$A$2:$A$5,0))</f>
        <v>120</v>
      </c>
      <c r="Y5851" s="9" t="str">
        <f>IF(E5851="Cancelled","Excluded",IF(D5851="",IF((SLA_Policy!$B$8-B5851)*24&gt;X5851,"Open - Breached","Open - On Track"),IF((D5851-B5851)*24&lt;=X5851,"Met","Breached")))</f>
        <v>Met</v>
      </c>
    </row>
    <row r="5852" spans="1:25" x14ac:dyDescent="0.25">
      <c r="A5852" s="9" t="s">
        <v>9610</v>
      </c>
      <c r="B5852" s="23">
        <v>46093.355555555601</v>
      </c>
      <c r="C5852" s="23">
        <v>46093.361111111102</v>
      </c>
      <c r="E5852" s="9" t="s">
        <v>649</v>
      </c>
      <c r="F5852" s="9" t="s">
        <v>188</v>
      </c>
      <c r="G5852" s="9" t="s">
        <v>213</v>
      </c>
      <c r="H5852" s="9" t="s">
        <v>88</v>
      </c>
      <c r="I5852" s="9" t="s">
        <v>92</v>
      </c>
      <c r="J5852" s="9" t="s">
        <v>9171</v>
      </c>
      <c r="K5852" s="9" t="s">
        <v>215</v>
      </c>
      <c r="L5852" s="9" t="s">
        <v>311</v>
      </c>
      <c r="M5852" s="9" t="s">
        <v>1674</v>
      </c>
      <c r="N5852" s="9" t="s">
        <v>198</v>
      </c>
      <c r="O5852" s="9" t="s">
        <v>178</v>
      </c>
      <c r="P5852" s="9" t="s">
        <v>321</v>
      </c>
      <c r="Q5852" s="9" t="s">
        <v>273</v>
      </c>
      <c r="R5852" s="9">
        <v>0</v>
      </c>
      <c r="S5852" s="9">
        <v>2</v>
      </c>
      <c r="T5852" s="9" t="s">
        <v>136</v>
      </c>
      <c r="V5852" s="9" t="s">
        <v>144</v>
      </c>
      <c r="X5852" s="9">
        <f>INDEX(SLA_Policy!$D$2:$D$5,MATCH(F5852,SLA_Policy!$A$2:$A$5,0))</f>
        <v>72</v>
      </c>
      <c r="Y5852" s="9" t="str">
        <f>IF(E5852="Cancelled","Excluded",IF(D5852="",IF((SLA_Policy!$B$8-B5852)*24&gt;X5852,"Open - Breached","Open - On Track"),IF((D5852-B5852)*24&lt;=X5852,"Met","Breached")))</f>
        <v>Excluded</v>
      </c>
    </row>
    <row r="5853" spans="1:25" x14ac:dyDescent="0.25">
      <c r="A5853" s="9" t="s">
        <v>9611</v>
      </c>
      <c r="B5853" s="23">
        <v>46093.356249999997</v>
      </c>
      <c r="C5853" s="23">
        <v>46093.360416666699</v>
      </c>
      <c r="D5853" s="23">
        <v>46093.641666666699</v>
      </c>
      <c r="E5853" s="9" t="s">
        <v>212</v>
      </c>
      <c r="F5853" s="9" t="s">
        <v>188</v>
      </c>
      <c r="G5853" s="9" t="s">
        <v>213</v>
      </c>
      <c r="H5853" s="9" t="s">
        <v>166</v>
      </c>
      <c r="I5853" s="9" t="s">
        <v>286</v>
      </c>
      <c r="J5853" s="9" t="s">
        <v>4713</v>
      </c>
      <c r="K5853" s="9" t="s">
        <v>246</v>
      </c>
      <c r="L5853" s="9" t="s">
        <v>351</v>
      </c>
      <c r="M5853" s="9" t="s">
        <v>1628</v>
      </c>
      <c r="N5853" s="9" t="s">
        <v>196</v>
      </c>
      <c r="O5853" s="9" t="s">
        <v>181</v>
      </c>
      <c r="P5853" s="9" t="s">
        <v>289</v>
      </c>
      <c r="Q5853" s="9" t="s">
        <v>219</v>
      </c>
      <c r="R5853" s="9">
        <v>0</v>
      </c>
      <c r="S5853" s="9">
        <v>20</v>
      </c>
      <c r="U5853" s="9" t="s">
        <v>290</v>
      </c>
      <c r="X5853" s="9">
        <f>INDEX(SLA_Policy!$D$2:$D$5,MATCH(F5853,SLA_Policy!$A$2:$A$5,0))</f>
        <v>72</v>
      </c>
      <c r="Y5853" s="9" t="str">
        <f>IF(E5853="Cancelled","Excluded",IF(D5853="",IF((SLA_Policy!$B$8-B5853)*24&gt;X5853,"Open - Breached","Open - On Track"),IF((D5853-B5853)*24&lt;=X5853,"Met","Breached")))</f>
        <v>Met</v>
      </c>
    </row>
    <row r="5854" spans="1:25" x14ac:dyDescent="0.25">
      <c r="A5854" s="9" t="s">
        <v>9612</v>
      </c>
      <c r="B5854" s="23">
        <v>46093.3569444444</v>
      </c>
      <c r="C5854" s="23">
        <v>46093.372916666704</v>
      </c>
      <c r="D5854" s="23">
        <v>46094.513888888898</v>
      </c>
      <c r="E5854" s="9" t="s">
        <v>212</v>
      </c>
      <c r="F5854" s="9" t="s">
        <v>188</v>
      </c>
      <c r="G5854" s="9" t="s">
        <v>213</v>
      </c>
      <c r="H5854" s="9" t="s">
        <v>88</v>
      </c>
      <c r="I5854" s="9" t="s">
        <v>92</v>
      </c>
      <c r="J5854" s="9" t="s">
        <v>9181</v>
      </c>
      <c r="K5854" s="9" t="s">
        <v>246</v>
      </c>
      <c r="L5854" s="9" t="s">
        <v>311</v>
      </c>
      <c r="M5854" s="9" t="s">
        <v>800</v>
      </c>
      <c r="N5854" s="9" t="s">
        <v>198</v>
      </c>
      <c r="O5854" s="9" t="s">
        <v>116</v>
      </c>
      <c r="P5854" s="9" t="s">
        <v>295</v>
      </c>
      <c r="Q5854" s="9" t="s">
        <v>219</v>
      </c>
      <c r="R5854" s="9">
        <v>1</v>
      </c>
      <c r="S5854" s="9">
        <v>59</v>
      </c>
      <c r="T5854" s="9" t="s">
        <v>136</v>
      </c>
      <c r="U5854" s="9" t="s">
        <v>140</v>
      </c>
      <c r="V5854" s="9" t="s">
        <v>144</v>
      </c>
      <c r="X5854" s="9">
        <f>INDEX(SLA_Policy!$D$2:$D$5,MATCH(F5854,SLA_Policy!$A$2:$A$5,0))</f>
        <v>72</v>
      </c>
      <c r="Y5854" s="9" t="str">
        <f>IF(E5854="Cancelled","Excluded",IF(D5854="",IF((SLA_Policy!$B$8-B5854)*24&gt;X5854,"Open - Breached","Open - On Track"),IF((D5854-B5854)*24&lt;=X5854,"Met","Breached")))</f>
        <v>Met</v>
      </c>
    </row>
    <row r="5855" spans="1:25" x14ac:dyDescent="0.25">
      <c r="A5855" s="9" t="s">
        <v>9613</v>
      </c>
      <c r="B5855" s="23">
        <v>46093.360416666699</v>
      </c>
      <c r="C5855" s="23">
        <v>46093.438888888901</v>
      </c>
      <c r="D5855" s="23">
        <v>46093.518750000003</v>
      </c>
      <c r="E5855" s="9" t="s">
        <v>212</v>
      </c>
      <c r="F5855" s="9" t="s">
        <v>188</v>
      </c>
      <c r="G5855" s="9" t="s">
        <v>213</v>
      </c>
      <c r="H5855" s="9" t="s">
        <v>88</v>
      </c>
      <c r="I5855" s="9" t="s">
        <v>92</v>
      </c>
      <c r="J5855" s="9" t="s">
        <v>3083</v>
      </c>
      <c r="K5855" s="9" t="s">
        <v>215</v>
      </c>
      <c r="L5855" s="9" t="s">
        <v>311</v>
      </c>
      <c r="M5855" s="9" t="s">
        <v>1635</v>
      </c>
      <c r="N5855" s="9" t="s">
        <v>196</v>
      </c>
      <c r="O5855" s="9" t="s">
        <v>178</v>
      </c>
      <c r="P5855" s="9" t="s">
        <v>272</v>
      </c>
      <c r="Q5855" s="9" t="s">
        <v>219</v>
      </c>
      <c r="R5855" s="9">
        <v>0</v>
      </c>
      <c r="S5855" s="9">
        <v>34</v>
      </c>
      <c r="T5855" s="9" t="s">
        <v>220</v>
      </c>
      <c r="U5855" s="9" t="s">
        <v>290</v>
      </c>
      <c r="X5855" s="9">
        <f>INDEX(SLA_Policy!$D$2:$D$5,MATCH(F5855,SLA_Policy!$A$2:$A$5,0))</f>
        <v>72</v>
      </c>
      <c r="Y5855" s="9" t="str">
        <f>IF(E5855="Cancelled","Excluded",IF(D5855="",IF((SLA_Policy!$B$8-B5855)*24&gt;X5855,"Open - Breached","Open - On Track"),IF((D5855-B5855)*24&lt;=X5855,"Met","Breached")))</f>
        <v>Met</v>
      </c>
    </row>
    <row r="5856" spans="1:25" x14ac:dyDescent="0.25">
      <c r="A5856" s="9" t="s">
        <v>9614</v>
      </c>
      <c r="B5856" s="23">
        <v>46093.362500000003</v>
      </c>
      <c r="C5856" s="23">
        <v>46093.389583333301</v>
      </c>
      <c r="D5856" s="23">
        <v>46093.477083333302</v>
      </c>
      <c r="E5856" s="9" t="s">
        <v>212</v>
      </c>
      <c r="F5856" s="9" t="s">
        <v>188</v>
      </c>
      <c r="G5856" s="9" t="s">
        <v>213</v>
      </c>
      <c r="H5856" s="9" t="s">
        <v>166</v>
      </c>
      <c r="I5856" s="9" t="s">
        <v>286</v>
      </c>
      <c r="J5856" s="9" t="s">
        <v>1603</v>
      </c>
      <c r="K5856" s="9" t="s">
        <v>225</v>
      </c>
      <c r="L5856" s="9" t="s">
        <v>216</v>
      </c>
      <c r="M5856" s="9" t="s">
        <v>965</v>
      </c>
      <c r="N5856" s="9" t="s">
        <v>196</v>
      </c>
      <c r="O5856" s="9" t="s">
        <v>181</v>
      </c>
      <c r="P5856" s="9" t="s">
        <v>445</v>
      </c>
      <c r="Q5856" s="9" t="s">
        <v>219</v>
      </c>
      <c r="R5856" s="9">
        <v>1</v>
      </c>
      <c r="S5856" s="9">
        <v>14</v>
      </c>
      <c r="U5856" s="9" t="s">
        <v>290</v>
      </c>
      <c r="X5856" s="9">
        <f>INDEX(SLA_Policy!$D$2:$D$5,MATCH(F5856,SLA_Policy!$A$2:$A$5,0))</f>
        <v>72</v>
      </c>
      <c r="Y5856" s="9" t="str">
        <f>IF(E5856="Cancelled","Excluded",IF(D5856="",IF((SLA_Policy!$B$8-B5856)*24&gt;X5856,"Open - Breached","Open - On Track"),IF((D5856-B5856)*24&lt;=X5856,"Met","Breached")))</f>
        <v>Met</v>
      </c>
    </row>
    <row r="5857" spans="1:25" x14ac:dyDescent="0.25">
      <c r="A5857" s="9" t="s">
        <v>9615</v>
      </c>
      <c r="B5857" s="23">
        <v>46093.362500000003</v>
      </c>
      <c r="C5857" s="23">
        <v>46093.379166666702</v>
      </c>
      <c r="D5857" s="23">
        <v>46097.320138888899</v>
      </c>
      <c r="E5857" s="9" t="s">
        <v>212</v>
      </c>
      <c r="F5857" s="9" t="s">
        <v>188</v>
      </c>
      <c r="G5857" s="9" t="s">
        <v>213</v>
      </c>
      <c r="H5857" s="9" t="s">
        <v>88</v>
      </c>
      <c r="I5857" s="9" t="s">
        <v>92</v>
      </c>
      <c r="J5857" s="9" t="s">
        <v>9167</v>
      </c>
      <c r="K5857" s="9" t="s">
        <v>246</v>
      </c>
      <c r="L5857" s="9" t="s">
        <v>216</v>
      </c>
      <c r="M5857" s="9" t="s">
        <v>2256</v>
      </c>
      <c r="N5857" s="9" t="s">
        <v>198</v>
      </c>
      <c r="O5857" s="9" t="s">
        <v>178</v>
      </c>
      <c r="P5857" s="9" t="s">
        <v>360</v>
      </c>
      <c r="Q5857" s="9" t="s">
        <v>219</v>
      </c>
      <c r="R5857" s="9">
        <v>0</v>
      </c>
      <c r="S5857" s="9">
        <v>67</v>
      </c>
      <c r="T5857" s="9" t="s">
        <v>136</v>
      </c>
      <c r="U5857" s="9" t="s">
        <v>140</v>
      </c>
      <c r="V5857" s="9" t="s">
        <v>144</v>
      </c>
      <c r="X5857" s="9">
        <f>INDEX(SLA_Policy!$D$2:$D$5,MATCH(F5857,SLA_Policy!$A$2:$A$5,0))</f>
        <v>72</v>
      </c>
      <c r="Y5857" s="9" t="str">
        <f>IF(E5857="Cancelled","Excluded",IF(D5857="",IF((SLA_Policy!$B$8-B5857)*24&gt;X5857,"Open - Breached","Open - On Track"),IF((D5857-B5857)*24&lt;=X5857,"Met","Breached")))</f>
        <v>Breached</v>
      </c>
    </row>
    <row r="5858" spans="1:25" x14ac:dyDescent="0.25">
      <c r="A5858" s="9" t="s">
        <v>9616</v>
      </c>
      <c r="B5858" s="23">
        <v>46093.3659722222</v>
      </c>
      <c r="C5858" s="23">
        <v>46093.393750000003</v>
      </c>
      <c r="D5858" s="23">
        <v>46093.719444444498</v>
      </c>
      <c r="E5858" s="9" t="s">
        <v>212</v>
      </c>
      <c r="F5858" s="9" t="s">
        <v>188</v>
      </c>
      <c r="G5858" s="9" t="s">
        <v>213</v>
      </c>
      <c r="H5858" s="9" t="s">
        <v>163</v>
      </c>
      <c r="I5858" s="9" t="s">
        <v>405</v>
      </c>
      <c r="J5858" s="9" t="s">
        <v>1052</v>
      </c>
      <c r="K5858" s="9" t="s">
        <v>215</v>
      </c>
      <c r="L5858" s="9" t="s">
        <v>104</v>
      </c>
      <c r="M5858" s="9" t="s">
        <v>2594</v>
      </c>
      <c r="N5858" s="9" t="s">
        <v>197</v>
      </c>
      <c r="O5858" s="9" t="s">
        <v>116</v>
      </c>
      <c r="P5858" s="9" t="s">
        <v>525</v>
      </c>
      <c r="Q5858" s="9" t="s">
        <v>219</v>
      </c>
      <c r="R5858" s="9">
        <v>1</v>
      </c>
      <c r="S5858" s="9">
        <v>14</v>
      </c>
      <c r="U5858" s="9" t="s">
        <v>230</v>
      </c>
      <c r="W5858" s="9">
        <v>4</v>
      </c>
      <c r="X5858" s="9">
        <f>INDEX(SLA_Policy!$D$2:$D$5,MATCH(F5858,SLA_Policy!$A$2:$A$5,0))</f>
        <v>72</v>
      </c>
      <c r="Y5858" s="9" t="str">
        <f>IF(E5858="Cancelled","Excluded",IF(D5858="",IF((SLA_Policy!$B$8-B5858)*24&gt;X5858,"Open - Breached","Open - On Track"),IF((D5858-B5858)*24&lt;=X5858,"Met","Breached")))</f>
        <v>Met</v>
      </c>
    </row>
    <row r="5859" spans="1:25" x14ac:dyDescent="0.25">
      <c r="A5859" s="9" t="s">
        <v>9617</v>
      </c>
      <c r="B5859" s="23">
        <v>46093.367361111101</v>
      </c>
      <c r="C5859" s="23">
        <v>46093.395833333299</v>
      </c>
      <c r="D5859" s="23">
        <v>46097.661111111098</v>
      </c>
      <c r="E5859" s="9" t="s">
        <v>212</v>
      </c>
      <c r="F5859" s="9" t="s">
        <v>188</v>
      </c>
      <c r="G5859" s="9" t="s">
        <v>236</v>
      </c>
      <c r="H5859" s="9" t="s">
        <v>163</v>
      </c>
      <c r="I5859" s="9" t="s">
        <v>315</v>
      </c>
      <c r="J5859" s="9" t="s">
        <v>3287</v>
      </c>
      <c r="K5859" s="9" t="s">
        <v>225</v>
      </c>
      <c r="L5859" s="9" t="s">
        <v>216</v>
      </c>
      <c r="M5859" s="9" t="s">
        <v>1559</v>
      </c>
      <c r="N5859" s="9" t="s">
        <v>196</v>
      </c>
      <c r="O5859" s="9" t="s">
        <v>176</v>
      </c>
      <c r="P5859" s="9" t="s">
        <v>228</v>
      </c>
      <c r="Q5859" s="9" t="s">
        <v>219</v>
      </c>
      <c r="R5859" s="9">
        <v>0</v>
      </c>
      <c r="S5859" s="9">
        <v>319</v>
      </c>
      <c r="T5859" s="9" t="s">
        <v>229</v>
      </c>
      <c r="U5859" s="9" t="s">
        <v>242</v>
      </c>
      <c r="W5859" s="9">
        <v>5</v>
      </c>
      <c r="X5859" s="9">
        <f>INDEX(SLA_Policy!$D$2:$D$5,MATCH(F5859,SLA_Policy!$A$2:$A$5,0))</f>
        <v>72</v>
      </c>
      <c r="Y5859" s="9" t="str">
        <f>IF(E5859="Cancelled","Excluded",IF(D5859="",IF((SLA_Policy!$B$8-B5859)*24&gt;X5859,"Open - Breached","Open - On Track"),IF((D5859-B5859)*24&lt;=X5859,"Met","Breached")))</f>
        <v>Breached</v>
      </c>
    </row>
    <row r="5860" spans="1:25" x14ac:dyDescent="0.25">
      <c r="A5860" s="9" t="s">
        <v>9618</v>
      </c>
      <c r="B5860" s="23">
        <v>46093.372222222199</v>
      </c>
      <c r="C5860" s="23">
        <v>46093.5131944444</v>
      </c>
      <c r="D5860" s="23">
        <v>46094.7409722222</v>
      </c>
      <c r="E5860" s="9" t="s">
        <v>212</v>
      </c>
      <c r="F5860" s="9" t="s">
        <v>189</v>
      </c>
      <c r="G5860" s="9" t="s">
        <v>213</v>
      </c>
      <c r="H5860" s="9" t="s">
        <v>88</v>
      </c>
      <c r="I5860" s="9" t="s">
        <v>92</v>
      </c>
      <c r="J5860" s="9" t="s">
        <v>9164</v>
      </c>
      <c r="K5860" s="9" t="s">
        <v>303</v>
      </c>
      <c r="L5860" s="9" t="s">
        <v>282</v>
      </c>
      <c r="M5860" s="9" t="s">
        <v>1536</v>
      </c>
      <c r="N5860" s="9" t="s">
        <v>196</v>
      </c>
      <c r="O5860" s="9" t="s">
        <v>178</v>
      </c>
      <c r="P5860" s="9" t="s">
        <v>360</v>
      </c>
      <c r="Q5860" s="9" t="s">
        <v>219</v>
      </c>
      <c r="R5860" s="9">
        <v>1</v>
      </c>
      <c r="S5860" s="9">
        <v>44</v>
      </c>
      <c r="T5860" s="9" t="s">
        <v>136</v>
      </c>
      <c r="U5860" s="9" t="s">
        <v>140</v>
      </c>
      <c r="V5860" s="9" t="s">
        <v>144</v>
      </c>
      <c r="X5860" s="9">
        <f>INDEX(SLA_Policy!$D$2:$D$5,MATCH(F5860,SLA_Policy!$A$2:$A$5,0))</f>
        <v>120</v>
      </c>
      <c r="Y5860" s="9" t="str">
        <f>IF(E5860="Cancelled","Excluded",IF(D5860="",IF((SLA_Policy!$B$8-B5860)*24&gt;X5860,"Open - Breached","Open - On Track"),IF((D5860-B5860)*24&lt;=X5860,"Met","Breached")))</f>
        <v>Met</v>
      </c>
    </row>
    <row r="5861" spans="1:25" x14ac:dyDescent="0.25">
      <c r="A5861" s="9" t="s">
        <v>9619</v>
      </c>
      <c r="B5861" s="23">
        <v>46093.373611111099</v>
      </c>
      <c r="C5861" s="23">
        <v>46093.400694444397</v>
      </c>
      <c r="D5861" s="23">
        <v>46093.652083333298</v>
      </c>
      <c r="E5861" s="9" t="s">
        <v>212</v>
      </c>
      <c r="F5861" s="9" t="s">
        <v>188</v>
      </c>
      <c r="G5861" s="9" t="s">
        <v>213</v>
      </c>
      <c r="H5861" s="9" t="s">
        <v>88</v>
      </c>
      <c r="I5861" s="9" t="s">
        <v>92</v>
      </c>
      <c r="J5861" s="9" t="s">
        <v>9162</v>
      </c>
      <c r="K5861" s="9" t="s">
        <v>215</v>
      </c>
      <c r="L5861" s="9" t="s">
        <v>270</v>
      </c>
      <c r="M5861" s="9" t="s">
        <v>5021</v>
      </c>
      <c r="N5861" s="9" t="s">
        <v>197</v>
      </c>
      <c r="O5861" s="9" t="s">
        <v>178</v>
      </c>
      <c r="P5861" s="9" t="s">
        <v>360</v>
      </c>
      <c r="Q5861" s="9" t="s">
        <v>219</v>
      </c>
      <c r="R5861" s="9">
        <v>0</v>
      </c>
      <c r="S5861" s="9">
        <v>41</v>
      </c>
      <c r="T5861" s="9" t="s">
        <v>136</v>
      </c>
      <c r="U5861" s="9" t="s">
        <v>140</v>
      </c>
      <c r="V5861" s="9" t="s">
        <v>144</v>
      </c>
      <c r="W5861" s="9">
        <v>4</v>
      </c>
      <c r="X5861" s="9">
        <f>INDEX(SLA_Policy!$D$2:$D$5,MATCH(F5861,SLA_Policy!$A$2:$A$5,0))</f>
        <v>72</v>
      </c>
      <c r="Y5861" s="9" t="str">
        <f>IF(E5861="Cancelled","Excluded",IF(D5861="",IF((SLA_Policy!$B$8-B5861)*24&gt;X5861,"Open - Breached","Open - On Track"),IF((D5861-B5861)*24&lt;=X5861,"Met","Breached")))</f>
        <v>Met</v>
      </c>
    </row>
    <row r="5862" spans="1:25" x14ac:dyDescent="0.25">
      <c r="A5862" s="9" t="s">
        <v>9620</v>
      </c>
      <c r="B5862" s="23">
        <v>46093.377083333296</v>
      </c>
      <c r="C5862" s="23">
        <v>46093.709027777797</v>
      </c>
      <c r="D5862" s="23">
        <v>46094.335416666698</v>
      </c>
      <c r="E5862" s="9" t="s">
        <v>212</v>
      </c>
      <c r="F5862" s="9" t="s">
        <v>188</v>
      </c>
      <c r="G5862" s="9" t="s">
        <v>213</v>
      </c>
      <c r="H5862" s="9" t="s">
        <v>163</v>
      </c>
      <c r="I5862" s="9" t="s">
        <v>405</v>
      </c>
      <c r="J5862" s="9" t="s">
        <v>9138</v>
      </c>
      <c r="K5862" s="9" t="s">
        <v>303</v>
      </c>
      <c r="L5862" s="9" t="s">
        <v>216</v>
      </c>
      <c r="M5862" s="9" t="s">
        <v>4477</v>
      </c>
      <c r="N5862" s="9" t="s">
        <v>197</v>
      </c>
      <c r="O5862" s="9" t="s">
        <v>116</v>
      </c>
      <c r="P5862" s="9" t="s">
        <v>218</v>
      </c>
      <c r="Q5862" s="9" t="s">
        <v>219</v>
      </c>
      <c r="R5862" s="9">
        <v>0</v>
      </c>
      <c r="S5862" s="9">
        <v>63</v>
      </c>
      <c r="U5862" s="9" t="s">
        <v>230</v>
      </c>
      <c r="W5862" s="9">
        <v>5</v>
      </c>
      <c r="X5862" s="9">
        <f>INDEX(SLA_Policy!$D$2:$D$5,MATCH(F5862,SLA_Policy!$A$2:$A$5,0))</f>
        <v>72</v>
      </c>
      <c r="Y5862" s="9" t="str">
        <f>IF(E5862="Cancelled","Excluded",IF(D5862="",IF((SLA_Policy!$B$8-B5862)*24&gt;X5862,"Open - Breached","Open - On Track"),IF((D5862-B5862)*24&lt;=X5862,"Met","Breached")))</f>
        <v>Met</v>
      </c>
    </row>
    <row r="5863" spans="1:25" x14ac:dyDescent="0.25">
      <c r="A5863" s="9" t="s">
        <v>9621</v>
      </c>
      <c r="B5863" s="23">
        <v>46093.379861111098</v>
      </c>
      <c r="C5863" s="23">
        <v>46093.440277777801</v>
      </c>
      <c r="D5863" s="23">
        <v>46093.479861111096</v>
      </c>
      <c r="E5863" s="9" t="s">
        <v>212</v>
      </c>
      <c r="F5863" s="9" t="s">
        <v>188</v>
      </c>
      <c r="G5863" s="9" t="s">
        <v>213</v>
      </c>
      <c r="H5863" s="9" t="s">
        <v>88</v>
      </c>
      <c r="I5863" s="9" t="s">
        <v>92</v>
      </c>
      <c r="J5863" s="9" t="s">
        <v>9171</v>
      </c>
      <c r="K5863" s="9" t="s">
        <v>215</v>
      </c>
      <c r="L5863" s="9" t="s">
        <v>226</v>
      </c>
      <c r="M5863" s="9" t="s">
        <v>4729</v>
      </c>
      <c r="N5863" s="9" t="s">
        <v>196</v>
      </c>
      <c r="O5863" s="9" t="s">
        <v>178</v>
      </c>
      <c r="P5863" s="9" t="s">
        <v>427</v>
      </c>
      <c r="Q5863" s="9" t="s">
        <v>219</v>
      </c>
      <c r="R5863" s="9">
        <v>0</v>
      </c>
      <c r="S5863" s="9">
        <v>10</v>
      </c>
      <c r="T5863" s="9" t="s">
        <v>136</v>
      </c>
      <c r="U5863" s="9" t="s">
        <v>140</v>
      </c>
      <c r="V5863" s="9" t="s">
        <v>144</v>
      </c>
      <c r="W5863" s="9">
        <v>5</v>
      </c>
      <c r="X5863" s="9">
        <f>INDEX(SLA_Policy!$D$2:$D$5,MATCH(F5863,SLA_Policy!$A$2:$A$5,0))</f>
        <v>72</v>
      </c>
      <c r="Y5863" s="9" t="str">
        <f>IF(E5863="Cancelled","Excluded",IF(D5863="",IF((SLA_Policy!$B$8-B5863)*24&gt;X5863,"Open - Breached","Open - On Track"),IF((D5863-B5863)*24&lt;=X5863,"Met","Breached")))</f>
        <v>Met</v>
      </c>
    </row>
    <row r="5864" spans="1:25" x14ac:dyDescent="0.25">
      <c r="A5864" s="9" t="s">
        <v>9622</v>
      </c>
      <c r="B5864" s="23">
        <v>46093.384722222203</v>
      </c>
      <c r="C5864" s="23">
        <v>46093.404861111099</v>
      </c>
      <c r="D5864" s="23">
        <v>46093.644444444399</v>
      </c>
      <c r="E5864" s="9" t="s">
        <v>212</v>
      </c>
      <c r="F5864" s="9" t="s">
        <v>188</v>
      </c>
      <c r="G5864" s="9" t="s">
        <v>213</v>
      </c>
      <c r="H5864" s="9" t="s">
        <v>163</v>
      </c>
      <c r="I5864" s="9" t="s">
        <v>223</v>
      </c>
      <c r="J5864" s="9" t="s">
        <v>224</v>
      </c>
      <c r="K5864" s="9" t="s">
        <v>239</v>
      </c>
      <c r="L5864" s="9" t="s">
        <v>395</v>
      </c>
      <c r="M5864" s="9" t="s">
        <v>7467</v>
      </c>
      <c r="N5864" s="9" t="s">
        <v>196</v>
      </c>
      <c r="O5864" s="9" t="s">
        <v>176</v>
      </c>
      <c r="P5864" s="9" t="s">
        <v>228</v>
      </c>
      <c r="Q5864" s="9" t="s">
        <v>273</v>
      </c>
      <c r="R5864" s="9">
        <v>0</v>
      </c>
      <c r="S5864" s="9">
        <v>47</v>
      </c>
      <c r="T5864" s="9" t="s">
        <v>136</v>
      </c>
      <c r="U5864" s="9" t="s">
        <v>376</v>
      </c>
      <c r="X5864" s="9">
        <f>INDEX(SLA_Policy!$D$2:$D$5,MATCH(F5864,SLA_Policy!$A$2:$A$5,0))</f>
        <v>72</v>
      </c>
      <c r="Y5864" s="9" t="str">
        <f>IF(E5864="Cancelled","Excluded",IF(D5864="",IF((SLA_Policy!$B$8-B5864)*24&gt;X5864,"Open - Breached","Open - On Track"),IF((D5864-B5864)*24&lt;=X5864,"Met","Breached")))</f>
        <v>Met</v>
      </c>
    </row>
    <row r="5865" spans="1:25" x14ac:dyDescent="0.25">
      <c r="A5865" s="9" t="s">
        <v>9623</v>
      </c>
      <c r="B5865" s="23">
        <v>46093.385416666701</v>
      </c>
      <c r="C5865" s="23">
        <v>46093.393750000003</v>
      </c>
      <c r="D5865" s="23">
        <v>46093.517361111102</v>
      </c>
      <c r="E5865" s="9" t="s">
        <v>212</v>
      </c>
      <c r="F5865" s="9" t="s">
        <v>188</v>
      </c>
      <c r="G5865" s="9" t="s">
        <v>213</v>
      </c>
      <c r="H5865" s="9" t="s">
        <v>88</v>
      </c>
      <c r="I5865" s="9" t="s">
        <v>92</v>
      </c>
      <c r="J5865" s="9" t="s">
        <v>9192</v>
      </c>
      <c r="K5865" s="9" t="s">
        <v>215</v>
      </c>
      <c r="L5865" s="9" t="s">
        <v>311</v>
      </c>
      <c r="M5865" s="9" t="s">
        <v>2842</v>
      </c>
      <c r="N5865" s="9" t="s">
        <v>198</v>
      </c>
      <c r="O5865" s="9" t="s">
        <v>116</v>
      </c>
      <c r="P5865" s="9" t="s">
        <v>551</v>
      </c>
      <c r="Q5865" s="9" t="s">
        <v>219</v>
      </c>
      <c r="R5865" s="9">
        <v>0</v>
      </c>
      <c r="S5865" s="9">
        <v>45</v>
      </c>
      <c r="T5865" s="9" t="s">
        <v>220</v>
      </c>
      <c r="U5865" s="9" t="s">
        <v>140</v>
      </c>
      <c r="V5865" s="9" t="s">
        <v>144</v>
      </c>
      <c r="W5865" s="9">
        <v>4</v>
      </c>
      <c r="X5865" s="9">
        <f>INDEX(SLA_Policy!$D$2:$D$5,MATCH(F5865,SLA_Policy!$A$2:$A$5,0))</f>
        <v>72</v>
      </c>
      <c r="Y5865" s="9" t="str">
        <f>IF(E5865="Cancelled","Excluded",IF(D5865="",IF((SLA_Policy!$B$8-B5865)*24&gt;X5865,"Open - Breached","Open - On Track"),IF((D5865-B5865)*24&lt;=X5865,"Met","Breached")))</f>
        <v>Met</v>
      </c>
    </row>
    <row r="5866" spans="1:25" x14ac:dyDescent="0.25">
      <c r="A5866" s="9" t="s">
        <v>9624</v>
      </c>
      <c r="B5866" s="23">
        <v>46093.387499999997</v>
      </c>
      <c r="C5866" s="23">
        <v>46093.456250000003</v>
      </c>
      <c r="D5866" s="23">
        <v>46094.6965277778</v>
      </c>
      <c r="E5866" s="9" t="s">
        <v>212</v>
      </c>
      <c r="F5866" s="9" t="s">
        <v>188</v>
      </c>
      <c r="G5866" s="9" t="s">
        <v>213</v>
      </c>
      <c r="H5866" s="9" t="s">
        <v>88</v>
      </c>
      <c r="I5866" s="9" t="s">
        <v>92</v>
      </c>
      <c r="J5866" s="9" t="s">
        <v>9167</v>
      </c>
      <c r="K5866" s="9" t="s">
        <v>239</v>
      </c>
      <c r="L5866" s="9" t="s">
        <v>371</v>
      </c>
      <c r="M5866" s="9" t="s">
        <v>3844</v>
      </c>
      <c r="N5866" s="9" t="s">
        <v>197</v>
      </c>
      <c r="O5866" s="9" t="s">
        <v>178</v>
      </c>
      <c r="P5866" s="9" t="s">
        <v>272</v>
      </c>
      <c r="Q5866" s="9" t="s">
        <v>273</v>
      </c>
      <c r="R5866" s="9">
        <v>0</v>
      </c>
      <c r="S5866" s="9">
        <v>32</v>
      </c>
      <c r="T5866" s="9" t="s">
        <v>322</v>
      </c>
      <c r="U5866" s="9" t="s">
        <v>140</v>
      </c>
      <c r="V5866" s="9" t="s">
        <v>144</v>
      </c>
      <c r="X5866" s="9">
        <f>INDEX(SLA_Policy!$D$2:$D$5,MATCH(F5866,SLA_Policy!$A$2:$A$5,0))</f>
        <v>72</v>
      </c>
      <c r="Y5866" s="9" t="str">
        <f>IF(E5866="Cancelled","Excluded",IF(D5866="",IF((SLA_Policy!$B$8-B5866)*24&gt;X5866,"Open - Breached","Open - On Track"),IF((D5866-B5866)*24&lt;=X5866,"Met","Breached")))</f>
        <v>Met</v>
      </c>
    </row>
    <row r="5867" spans="1:25" x14ac:dyDescent="0.25">
      <c r="A5867" s="9" t="s">
        <v>9625</v>
      </c>
      <c r="B5867" s="23">
        <v>46093.3881944444</v>
      </c>
      <c r="C5867" s="23">
        <v>46093.425694444399</v>
      </c>
      <c r="D5867" s="23">
        <v>46094.346527777801</v>
      </c>
      <c r="E5867" s="9" t="s">
        <v>212</v>
      </c>
      <c r="F5867" s="9" t="s">
        <v>189</v>
      </c>
      <c r="G5867" s="9" t="s">
        <v>213</v>
      </c>
      <c r="H5867" s="9" t="s">
        <v>163</v>
      </c>
      <c r="I5867" s="9" t="s">
        <v>405</v>
      </c>
      <c r="J5867" s="9" t="s">
        <v>1704</v>
      </c>
      <c r="K5867" s="9" t="s">
        <v>262</v>
      </c>
      <c r="L5867" s="9" t="s">
        <v>371</v>
      </c>
      <c r="M5867" s="9" t="s">
        <v>6761</v>
      </c>
      <c r="N5867" s="9" t="s">
        <v>199</v>
      </c>
      <c r="O5867" s="9" t="s">
        <v>176</v>
      </c>
      <c r="P5867" s="9" t="s">
        <v>570</v>
      </c>
      <c r="Q5867" s="9" t="s">
        <v>219</v>
      </c>
      <c r="R5867" s="9">
        <v>0</v>
      </c>
      <c r="S5867" s="9">
        <v>22</v>
      </c>
      <c r="U5867" s="9" t="s">
        <v>230</v>
      </c>
      <c r="W5867" s="9">
        <v>4</v>
      </c>
      <c r="X5867" s="9">
        <f>INDEX(SLA_Policy!$D$2:$D$5,MATCH(F5867,SLA_Policy!$A$2:$A$5,0))</f>
        <v>120</v>
      </c>
      <c r="Y5867" s="9" t="str">
        <f>IF(E5867="Cancelled","Excluded",IF(D5867="",IF((SLA_Policy!$B$8-B5867)*24&gt;X5867,"Open - Breached","Open - On Track"),IF((D5867-B5867)*24&lt;=X5867,"Met","Breached")))</f>
        <v>Met</v>
      </c>
    </row>
    <row r="5868" spans="1:25" x14ac:dyDescent="0.25">
      <c r="A5868" s="9" t="s">
        <v>9626</v>
      </c>
      <c r="B5868" s="23">
        <v>46093.3881944444</v>
      </c>
      <c r="C5868" s="23">
        <v>46093.444444444503</v>
      </c>
      <c r="D5868" s="23">
        <v>46093.558333333298</v>
      </c>
      <c r="E5868" s="9" t="s">
        <v>212</v>
      </c>
      <c r="F5868" s="9" t="s">
        <v>188</v>
      </c>
      <c r="G5868" s="9" t="s">
        <v>213</v>
      </c>
      <c r="H5868" s="9" t="s">
        <v>88</v>
      </c>
      <c r="I5868" s="9" t="s">
        <v>92</v>
      </c>
      <c r="J5868" s="9" t="s">
        <v>9171</v>
      </c>
      <c r="K5868" s="9" t="s">
        <v>246</v>
      </c>
      <c r="L5868" s="9" t="s">
        <v>311</v>
      </c>
      <c r="M5868" s="9" t="s">
        <v>832</v>
      </c>
      <c r="N5868" s="9" t="s">
        <v>196</v>
      </c>
      <c r="O5868" s="9" t="s">
        <v>178</v>
      </c>
      <c r="P5868" s="9" t="s">
        <v>321</v>
      </c>
      <c r="Q5868" s="9" t="s">
        <v>219</v>
      </c>
      <c r="R5868" s="9">
        <v>0</v>
      </c>
      <c r="S5868" s="9">
        <v>28</v>
      </c>
      <c r="T5868" s="9" t="s">
        <v>136</v>
      </c>
      <c r="U5868" s="9" t="s">
        <v>140</v>
      </c>
      <c r="V5868" s="9" t="s">
        <v>144</v>
      </c>
      <c r="X5868" s="9">
        <f>INDEX(SLA_Policy!$D$2:$D$5,MATCH(F5868,SLA_Policy!$A$2:$A$5,0))</f>
        <v>72</v>
      </c>
      <c r="Y5868" s="9" t="str">
        <f>IF(E5868="Cancelled","Excluded",IF(D5868="",IF((SLA_Policy!$B$8-B5868)*24&gt;X5868,"Open - Breached","Open - On Track"),IF((D5868-B5868)*24&lt;=X5868,"Met","Breached")))</f>
        <v>Met</v>
      </c>
    </row>
    <row r="5869" spans="1:25" x14ac:dyDescent="0.25">
      <c r="A5869" s="9" t="s">
        <v>9627</v>
      </c>
      <c r="B5869" s="23">
        <v>46093.397916666698</v>
      </c>
      <c r="C5869" s="23">
        <v>46093.460416666698</v>
      </c>
      <c r="D5869" s="23">
        <v>46094.337500000001</v>
      </c>
      <c r="E5869" s="9" t="s">
        <v>212</v>
      </c>
      <c r="F5869" s="9" t="s">
        <v>188</v>
      </c>
      <c r="G5869" s="9" t="s">
        <v>213</v>
      </c>
      <c r="H5869" s="9" t="s">
        <v>88</v>
      </c>
      <c r="I5869" s="9" t="s">
        <v>92</v>
      </c>
      <c r="J5869" s="9" t="s">
        <v>9181</v>
      </c>
      <c r="K5869" s="9" t="s">
        <v>262</v>
      </c>
      <c r="L5869" s="9" t="s">
        <v>311</v>
      </c>
      <c r="M5869" s="9" t="s">
        <v>1370</v>
      </c>
      <c r="N5869" s="9" t="s">
        <v>196</v>
      </c>
      <c r="O5869" s="9" t="s">
        <v>178</v>
      </c>
      <c r="P5869" s="9" t="s">
        <v>414</v>
      </c>
      <c r="Q5869" s="9" t="s">
        <v>219</v>
      </c>
      <c r="R5869" s="9">
        <v>0</v>
      </c>
      <c r="S5869" s="9">
        <v>27</v>
      </c>
      <c r="T5869" s="9" t="s">
        <v>136</v>
      </c>
      <c r="U5869" s="9" t="s">
        <v>140</v>
      </c>
      <c r="V5869" s="9" t="s">
        <v>144</v>
      </c>
      <c r="X5869" s="9">
        <f>INDEX(SLA_Policy!$D$2:$D$5,MATCH(F5869,SLA_Policy!$A$2:$A$5,0))</f>
        <v>72</v>
      </c>
      <c r="Y5869" s="9" t="str">
        <f>IF(E5869="Cancelled","Excluded",IF(D5869="",IF((SLA_Policy!$B$8-B5869)*24&gt;X5869,"Open - Breached","Open - On Track"),IF((D5869-B5869)*24&lt;=X5869,"Met","Breached")))</f>
        <v>Met</v>
      </c>
    </row>
    <row r="5870" spans="1:25" x14ac:dyDescent="0.25">
      <c r="A5870" s="9" t="s">
        <v>9628</v>
      </c>
      <c r="B5870" s="23">
        <v>46093.398611111101</v>
      </c>
      <c r="C5870" s="23">
        <v>46093.410416666702</v>
      </c>
      <c r="D5870" s="23">
        <v>46093.613194444399</v>
      </c>
      <c r="E5870" s="9" t="s">
        <v>212</v>
      </c>
      <c r="F5870" s="9" t="s">
        <v>188</v>
      </c>
      <c r="G5870" s="9" t="s">
        <v>213</v>
      </c>
      <c r="H5870" s="9" t="s">
        <v>88</v>
      </c>
      <c r="I5870" s="9" t="s">
        <v>92</v>
      </c>
      <c r="J5870" s="9" t="s">
        <v>9171</v>
      </c>
      <c r="K5870" s="9" t="s">
        <v>215</v>
      </c>
      <c r="L5870" s="9" t="s">
        <v>104</v>
      </c>
      <c r="M5870" s="9" t="s">
        <v>1582</v>
      </c>
      <c r="N5870" s="9" t="s">
        <v>199</v>
      </c>
      <c r="O5870" s="9" t="s">
        <v>178</v>
      </c>
      <c r="P5870" s="9" t="s">
        <v>427</v>
      </c>
      <c r="Q5870" s="9" t="s">
        <v>273</v>
      </c>
      <c r="R5870" s="9">
        <v>0</v>
      </c>
      <c r="S5870" s="9">
        <v>19</v>
      </c>
      <c r="T5870" s="9" t="s">
        <v>136</v>
      </c>
      <c r="U5870" s="9" t="s">
        <v>140</v>
      </c>
      <c r="V5870" s="9" t="s">
        <v>144</v>
      </c>
      <c r="X5870" s="9">
        <f>INDEX(SLA_Policy!$D$2:$D$5,MATCH(F5870,SLA_Policy!$A$2:$A$5,0))</f>
        <v>72</v>
      </c>
      <c r="Y5870" s="9" t="str">
        <f>IF(E5870="Cancelled","Excluded",IF(D5870="",IF((SLA_Policy!$B$8-B5870)*24&gt;X5870,"Open - Breached","Open - On Track"),IF((D5870-B5870)*24&lt;=X5870,"Met","Breached")))</f>
        <v>Met</v>
      </c>
    </row>
    <row r="5871" spans="1:25" x14ac:dyDescent="0.25">
      <c r="A5871" s="9" t="s">
        <v>9629</v>
      </c>
      <c r="B5871" s="23">
        <v>46093.401388888902</v>
      </c>
      <c r="C5871" s="23">
        <v>46093.612500000003</v>
      </c>
      <c r="D5871" s="23">
        <v>46093.636111111096</v>
      </c>
      <c r="E5871" s="9" t="s">
        <v>212</v>
      </c>
      <c r="F5871" s="9" t="s">
        <v>189</v>
      </c>
      <c r="G5871" s="9" t="s">
        <v>213</v>
      </c>
      <c r="H5871" s="9" t="s">
        <v>88</v>
      </c>
      <c r="I5871" s="9" t="s">
        <v>268</v>
      </c>
      <c r="J5871" s="9" t="s">
        <v>7728</v>
      </c>
      <c r="K5871" s="9" t="s">
        <v>215</v>
      </c>
      <c r="L5871" s="9" t="s">
        <v>104</v>
      </c>
      <c r="M5871" s="9" t="s">
        <v>1582</v>
      </c>
      <c r="N5871" s="9" t="s">
        <v>196</v>
      </c>
      <c r="O5871" s="9" t="s">
        <v>178</v>
      </c>
      <c r="P5871" s="9" t="s">
        <v>272</v>
      </c>
      <c r="Q5871" s="9" t="s">
        <v>219</v>
      </c>
      <c r="R5871" s="9">
        <v>0</v>
      </c>
      <c r="S5871" s="9">
        <v>4</v>
      </c>
      <c r="T5871" s="9" t="s">
        <v>220</v>
      </c>
      <c r="U5871" s="9" t="s">
        <v>266</v>
      </c>
      <c r="X5871" s="9">
        <f>INDEX(SLA_Policy!$D$2:$D$5,MATCH(F5871,SLA_Policy!$A$2:$A$5,0))</f>
        <v>120</v>
      </c>
      <c r="Y5871" s="9" t="str">
        <f>IF(E5871="Cancelled","Excluded",IF(D5871="",IF((SLA_Policy!$B$8-B5871)*24&gt;X5871,"Open - Breached","Open - On Track"),IF((D5871-B5871)*24&lt;=X5871,"Met","Breached")))</f>
        <v>Met</v>
      </c>
    </row>
    <row r="5872" spans="1:25" x14ac:dyDescent="0.25">
      <c r="A5872" s="9" t="s">
        <v>9630</v>
      </c>
      <c r="B5872" s="23">
        <v>46093.402083333298</v>
      </c>
      <c r="C5872" s="23">
        <v>46093.402777777803</v>
      </c>
      <c r="D5872" s="23">
        <v>46093.566666666702</v>
      </c>
      <c r="E5872" s="9" t="s">
        <v>212</v>
      </c>
      <c r="F5872" s="9" t="s">
        <v>187</v>
      </c>
      <c r="G5872" s="9" t="s">
        <v>213</v>
      </c>
      <c r="H5872" s="9" t="s">
        <v>88</v>
      </c>
      <c r="I5872" s="9" t="s">
        <v>92</v>
      </c>
      <c r="J5872" s="9" t="s">
        <v>9162</v>
      </c>
      <c r="K5872" s="9" t="s">
        <v>303</v>
      </c>
      <c r="L5872" s="9" t="s">
        <v>395</v>
      </c>
      <c r="M5872" s="9" t="s">
        <v>2547</v>
      </c>
      <c r="N5872" s="9" t="s">
        <v>198</v>
      </c>
      <c r="O5872" s="9" t="s">
        <v>178</v>
      </c>
      <c r="P5872" s="9" t="s">
        <v>414</v>
      </c>
      <c r="Q5872" s="9" t="s">
        <v>273</v>
      </c>
      <c r="R5872" s="9">
        <v>0</v>
      </c>
      <c r="S5872" s="9">
        <v>29</v>
      </c>
      <c r="T5872" s="9" t="s">
        <v>136</v>
      </c>
      <c r="U5872" s="9" t="s">
        <v>140</v>
      </c>
      <c r="V5872" s="9" t="s">
        <v>144</v>
      </c>
      <c r="W5872" s="9">
        <v>5</v>
      </c>
      <c r="X5872" s="9">
        <f>INDEX(SLA_Policy!$D$2:$D$5,MATCH(F5872,SLA_Policy!$A$2:$A$5,0))</f>
        <v>8</v>
      </c>
      <c r="Y5872" s="9" t="str">
        <f>IF(E5872="Cancelled","Excluded",IF(D5872="",IF((SLA_Policy!$B$8-B5872)*24&gt;X5872,"Open - Breached","Open - On Track"),IF((D5872-B5872)*24&lt;=X5872,"Met","Breached")))</f>
        <v>Met</v>
      </c>
    </row>
    <row r="5873" spans="1:25" x14ac:dyDescent="0.25">
      <c r="A5873" s="9" t="s">
        <v>9631</v>
      </c>
      <c r="B5873" s="23">
        <v>46093.404166666704</v>
      </c>
      <c r="C5873" s="23">
        <v>46093.404861111099</v>
      </c>
      <c r="D5873" s="23">
        <v>46093.704166666699</v>
      </c>
      <c r="E5873" s="9" t="s">
        <v>212</v>
      </c>
      <c r="F5873" s="9" t="s">
        <v>188</v>
      </c>
      <c r="G5873" s="9" t="s">
        <v>213</v>
      </c>
      <c r="H5873" s="9" t="s">
        <v>161</v>
      </c>
      <c r="I5873" s="9" t="s">
        <v>297</v>
      </c>
      <c r="J5873" s="9" t="s">
        <v>3405</v>
      </c>
      <c r="K5873" s="9" t="s">
        <v>246</v>
      </c>
      <c r="L5873" s="9" t="s">
        <v>216</v>
      </c>
      <c r="M5873" s="9" t="s">
        <v>1094</v>
      </c>
      <c r="N5873" s="9" t="s">
        <v>198</v>
      </c>
      <c r="O5873" s="9" t="s">
        <v>177</v>
      </c>
      <c r="P5873" s="9" t="s">
        <v>241</v>
      </c>
      <c r="Q5873" s="9" t="s">
        <v>219</v>
      </c>
      <c r="R5873" s="9">
        <v>0</v>
      </c>
      <c r="S5873" s="9">
        <v>5</v>
      </c>
      <c r="U5873" s="9" t="s">
        <v>221</v>
      </c>
      <c r="X5873" s="9">
        <f>INDEX(SLA_Policy!$D$2:$D$5,MATCH(F5873,SLA_Policy!$A$2:$A$5,0))</f>
        <v>72</v>
      </c>
      <c r="Y5873" s="9" t="str">
        <f>IF(E5873="Cancelled","Excluded",IF(D5873="",IF((SLA_Policy!$B$8-B5873)*24&gt;X5873,"Open - Breached","Open - On Track"),IF((D5873-B5873)*24&lt;=X5873,"Met","Breached")))</f>
        <v>Met</v>
      </c>
    </row>
    <row r="5874" spans="1:25" x14ac:dyDescent="0.25">
      <c r="A5874" s="9" t="s">
        <v>9632</v>
      </c>
      <c r="B5874" s="23">
        <v>46093.409722222197</v>
      </c>
      <c r="C5874" s="23">
        <v>46093.427083333299</v>
      </c>
      <c r="D5874" s="23">
        <v>46093.626388888901</v>
      </c>
      <c r="E5874" s="9" t="s">
        <v>212</v>
      </c>
      <c r="F5874" s="9" t="s">
        <v>188</v>
      </c>
      <c r="G5874" s="9" t="s">
        <v>213</v>
      </c>
      <c r="H5874" s="9" t="s">
        <v>88</v>
      </c>
      <c r="I5874" s="9" t="s">
        <v>92</v>
      </c>
      <c r="J5874" s="9" t="s">
        <v>9162</v>
      </c>
      <c r="K5874" s="9" t="s">
        <v>246</v>
      </c>
      <c r="L5874" s="9" t="s">
        <v>226</v>
      </c>
      <c r="M5874" s="9" t="s">
        <v>1947</v>
      </c>
      <c r="N5874" s="9" t="s">
        <v>196</v>
      </c>
      <c r="O5874" s="9" t="s">
        <v>178</v>
      </c>
      <c r="P5874" s="9" t="s">
        <v>427</v>
      </c>
      <c r="Q5874" s="9" t="s">
        <v>219</v>
      </c>
      <c r="R5874" s="9">
        <v>0</v>
      </c>
      <c r="S5874" s="9">
        <v>22</v>
      </c>
      <c r="T5874" s="9" t="s">
        <v>136</v>
      </c>
      <c r="U5874" s="9" t="s">
        <v>140</v>
      </c>
      <c r="V5874" s="9" t="s">
        <v>144</v>
      </c>
      <c r="X5874" s="9">
        <f>INDEX(SLA_Policy!$D$2:$D$5,MATCH(F5874,SLA_Policy!$A$2:$A$5,0))</f>
        <v>72</v>
      </c>
      <c r="Y5874" s="9" t="str">
        <f>IF(E5874="Cancelled","Excluded",IF(D5874="",IF((SLA_Policy!$B$8-B5874)*24&gt;X5874,"Open - Breached","Open - On Track"),IF((D5874-B5874)*24&lt;=X5874,"Met","Breached")))</f>
        <v>Met</v>
      </c>
    </row>
    <row r="5875" spans="1:25" x14ac:dyDescent="0.25">
      <c r="A5875" s="9" t="s">
        <v>9633</v>
      </c>
      <c r="B5875" s="23">
        <v>46093.411111111098</v>
      </c>
      <c r="C5875" s="23">
        <v>46093.413194444503</v>
      </c>
      <c r="D5875" s="23">
        <v>46094.352083333302</v>
      </c>
      <c r="E5875" s="9" t="s">
        <v>212</v>
      </c>
      <c r="F5875" s="9" t="s">
        <v>188</v>
      </c>
      <c r="G5875" s="9" t="s">
        <v>213</v>
      </c>
      <c r="H5875" s="9" t="s">
        <v>88</v>
      </c>
      <c r="I5875" s="9" t="s">
        <v>92</v>
      </c>
      <c r="J5875" s="9" t="s">
        <v>9192</v>
      </c>
      <c r="K5875" s="9" t="s">
        <v>215</v>
      </c>
      <c r="L5875" s="9" t="s">
        <v>311</v>
      </c>
      <c r="M5875" s="9" t="s">
        <v>2362</v>
      </c>
      <c r="N5875" s="9" t="s">
        <v>198</v>
      </c>
      <c r="O5875" s="9" t="s">
        <v>178</v>
      </c>
      <c r="P5875" s="9" t="s">
        <v>360</v>
      </c>
      <c r="Q5875" s="9" t="s">
        <v>273</v>
      </c>
      <c r="R5875" s="9">
        <v>0</v>
      </c>
      <c r="S5875" s="9">
        <v>33</v>
      </c>
      <c r="T5875" s="9" t="s">
        <v>136</v>
      </c>
      <c r="U5875" s="9" t="s">
        <v>140</v>
      </c>
      <c r="V5875" s="9" t="s">
        <v>144</v>
      </c>
      <c r="X5875" s="9">
        <f>INDEX(SLA_Policy!$D$2:$D$5,MATCH(F5875,SLA_Policy!$A$2:$A$5,0))</f>
        <v>72</v>
      </c>
      <c r="Y5875" s="9" t="str">
        <f>IF(E5875="Cancelled","Excluded",IF(D5875="",IF((SLA_Policy!$B$8-B5875)*24&gt;X5875,"Open - Breached","Open - On Track"),IF((D5875-B5875)*24&lt;=X5875,"Met","Breached")))</f>
        <v>Met</v>
      </c>
    </row>
    <row r="5876" spans="1:25" x14ac:dyDescent="0.25">
      <c r="A5876" s="9" t="s">
        <v>9634</v>
      </c>
      <c r="B5876" s="23">
        <v>46093.411805555603</v>
      </c>
      <c r="C5876" s="23">
        <v>46093.472222222197</v>
      </c>
      <c r="D5876" s="23">
        <v>46094.332638888904</v>
      </c>
      <c r="E5876" s="9" t="s">
        <v>212</v>
      </c>
      <c r="F5876" s="9" t="s">
        <v>188</v>
      </c>
      <c r="G5876" s="9" t="s">
        <v>213</v>
      </c>
      <c r="H5876" s="9" t="s">
        <v>88</v>
      </c>
      <c r="I5876" s="9" t="s">
        <v>92</v>
      </c>
      <c r="J5876" s="9" t="s">
        <v>9164</v>
      </c>
      <c r="K5876" s="9" t="s">
        <v>246</v>
      </c>
      <c r="L5876" s="9" t="s">
        <v>282</v>
      </c>
      <c r="M5876" s="9" t="s">
        <v>1818</v>
      </c>
      <c r="N5876" s="9" t="s">
        <v>197</v>
      </c>
      <c r="O5876" s="9" t="s">
        <v>116</v>
      </c>
      <c r="P5876" s="9" t="s">
        <v>525</v>
      </c>
      <c r="Q5876" s="9" t="s">
        <v>219</v>
      </c>
      <c r="R5876" s="9">
        <v>0</v>
      </c>
      <c r="S5876" s="9">
        <v>41</v>
      </c>
      <c r="T5876" s="9" t="s">
        <v>136</v>
      </c>
      <c r="U5876" s="9" t="s">
        <v>140</v>
      </c>
      <c r="V5876" s="9" t="s">
        <v>144</v>
      </c>
      <c r="X5876" s="9">
        <f>INDEX(SLA_Policy!$D$2:$D$5,MATCH(F5876,SLA_Policy!$A$2:$A$5,0))</f>
        <v>72</v>
      </c>
      <c r="Y5876" s="9" t="str">
        <f>IF(E5876="Cancelled","Excluded",IF(D5876="",IF((SLA_Policy!$B$8-B5876)*24&gt;X5876,"Open - Breached","Open - On Track"),IF((D5876-B5876)*24&lt;=X5876,"Met","Breached")))</f>
        <v>Met</v>
      </c>
    </row>
    <row r="5877" spans="1:25" x14ac:dyDescent="0.25">
      <c r="A5877" s="9" t="s">
        <v>9635</v>
      </c>
      <c r="B5877" s="23">
        <v>46093.413194444503</v>
      </c>
      <c r="C5877" s="23">
        <v>46093.447222222203</v>
      </c>
      <c r="D5877" s="23">
        <v>46097.345833333296</v>
      </c>
      <c r="E5877" s="9" t="s">
        <v>212</v>
      </c>
      <c r="F5877" s="9" t="s">
        <v>188</v>
      </c>
      <c r="G5877" s="9" t="s">
        <v>213</v>
      </c>
      <c r="H5877" s="9" t="s">
        <v>88</v>
      </c>
      <c r="I5877" s="9" t="s">
        <v>92</v>
      </c>
      <c r="J5877" s="9" t="s">
        <v>9160</v>
      </c>
      <c r="K5877" s="9" t="s">
        <v>246</v>
      </c>
      <c r="L5877" s="9" t="s">
        <v>270</v>
      </c>
      <c r="M5877" s="9" t="s">
        <v>2046</v>
      </c>
      <c r="N5877" s="9" t="s">
        <v>197</v>
      </c>
      <c r="O5877" s="9" t="s">
        <v>116</v>
      </c>
      <c r="P5877" s="9" t="s">
        <v>590</v>
      </c>
      <c r="Q5877" s="9" t="s">
        <v>219</v>
      </c>
      <c r="R5877" s="9">
        <v>0</v>
      </c>
      <c r="S5877" s="9">
        <v>19</v>
      </c>
      <c r="T5877" s="9" t="s">
        <v>220</v>
      </c>
      <c r="U5877" s="9" t="s">
        <v>140</v>
      </c>
      <c r="V5877" s="9" t="s">
        <v>144</v>
      </c>
      <c r="W5877" s="9">
        <v>4</v>
      </c>
      <c r="X5877" s="9">
        <f>INDEX(SLA_Policy!$D$2:$D$5,MATCH(F5877,SLA_Policy!$A$2:$A$5,0))</f>
        <v>72</v>
      </c>
      <c r="Y5877" s="9" t="str">
        <f>IF(E5877="Cancelled","Excluded",IF(D5877="",IF((SLA_Policy!$B$8-B5877)*24&gt;X5877,"Open - Breached","Open - On Track"),IF((D5877-B5877)*24&lt;=X5877,"Met","Breached")))</f>
        <v>Breached</v>
      </c>
    </row>
    <row r="5878" spans="1:25" x14ac:dyDescent="0.25">
      <c r="A5878" s="9" t="s">
        <v>9636</v>
      </c>
      <c r="B5878" s="23">
        <v>46093.414583333302</v>
      </c>
      <c r="C5878" s="23">
        <v>46093.415972222203</v>
      </c>
      <c r="D5878" s="23">
        <v>46094.375</v>
      </c>
      <c r="E5878" s="9" t="s">
        <v>212</v>
      </c>
      <c r="F5878" s="9" t="s">
        <v>188</v>
      </c>
      <c r="G5878" s="9" t="s">
        <v>213</v>
      </c>
      <c r="H5878" s="9" t="s">
        <v>88</v>
      </c>
      <c r="I5878" s="9" t="s">
        <v>92</v>
      </c>
      <c r="J5878" s="9" t="s">
        <v>9171</v>
      </c>
      <c r="K5878" s="9" t="s">
        <v>225</v>
      </c>
      <c r="L5878" s="9" t="s">
        <v>270</v>
      </c>
      <c r="M5878" s="9" t="s">
        <v>5203</v>
      </c>
      <c r="N5878" s="9" t="s">
        <v>198</v>
      </c>
      <c r="O5878" s="9" t="s">
        <v>178</v>
      </c>
      <c r="P5878" s="9" t="s">
        <v>414</v>
      </c>
      <c r="Q5878" s="9" t="s">
        <v>219</v>
      </c>
      <c r="R5878" s="9">
        <v>0</v>
      </c>
      <c r="S5878" s="9">
        <v>12</v>
      </c>
      <c r="T5878" s="9" t="s">
        <v>136</v>
      </c>
      <c r="U5878" s="9" t="s">
        <v>140</v>
      </c>
      <c r="V5878" s="9" t="s">
        <v>144</v>
      </c>
      <c r="W5878" s="9">
        <v>4</v>
      </c>
      <c r="X5878" s="9">
        <f>INDEX(SLA_Policy!$D$2:$D$5,MATCH(F5878,SLA_Policy!$A$2:$A$5,0))</f>
        <v>72</v>
      </c>
      <c r="Y5878" s="9" t="str">
        <f>IF(E5878="Cancelled","Excluded",IF(D5878="",IF((SLA_Policy!$B$8-B5878)*24&gt;X5878,"Open - Breached","Open - On Track"),IF((D5878-B5878)*24&lt;=X5878,"Met","Breached")))</f>
        <v>Met</v>
      </c>
    </row>
    <row r="5879" spans="1:25" x14ac:dyDescent="0.25">
      <c r="A5879" s="9" t="s">
        <v>9637</v>
      </c>
      <c r="B5879" s="23">
        <v>46093.415972222203</v>
      </c>
      <c r="C5879" s="23">
        <v>46093.420138888898</v>
      </c>
      <c r="D5879" s="23">
        <v>46094.320833333302</v>
      </c>
      <c r="E5879" s="9" t="s">
        <v>212</v>
      </c>
      <c r="F5879" s="9" t="s">
        <v>188</v>
      </c>
      <c r="G5879" s="9" t="s">
        <v>213</v>
      </c>
      <c r="H5879" s="9" t="s">
        <v>88</v>
      </c>
      <c r="I5879" s="9" t="s">
        <v>92</v>
      </c>
      <c r="J5879" s="9" t="s">
        <v>9164</v>
      </c>
      <c r="K5879" s="9" t="s">
        <v>215</v>
      </c>
      <c r="L5879" s="9" t="s">
        <v>351</v>
      </c>
      <c r="M5879" s="9" t="s">
        <v>9451</v>
      </c>
      <c r="N5879" s="9" t="s">
        <v>198</v>
      </c>
      <c r="O5879" s="9" t="s">
        <v>116</v>
      </c>
      <c r="P5879" s="9" t="s">
        <v>295</v>
      </c>
      <c r="Q5879" s="9" t="s">
        <v>219</v>
      </c>
      <c r="R5879" s="9">
        <v>1</v>
      </c>
      <c r="S5879" s="9">
        <v>34</v>
      </c>
      <c r="T5879" s="9" t="s">
        <v>220</v>
      </c>
      <c r="U5879" s="9" t="s">
        <v>140</v>
      </c>
      <c r="V5879" s="9" t="s">
        <v>144</v>
      </c>
      <c r="X5879" s="9">
        <f>INDEX(SLA_Policy!$D$2:$D$5,MATCH(F5879,SLA_Policy!$A$2:$A$5,0))</f>
        <v>72</v>
      </c>
      <c r="Y5879" s="9" t="str">
        <f>IF(E5879="Cancelled","Excluded",IF(D5879="",IF((SLA_Policy!$B$8-B5879)*24&gt;X5879,"Open - Breached","Open - On Track"),IF((D5879-B5879)*24&lt;=X5879,"Met","Breached")))</f>
        <v>Met</v>
      </c>
    </row>
    <row r="5880" spans="1:25" x14ac:dyDescent="0.25">
      <c r="A5880" s="9" t="s">
        <v>9638</v>
      </c>
      <c r="B5880" s="23">
        <v>46093.417361111096</v>
      </c>
      <c r="C5880" s="23">
        <v>46093.418749999997</v>
      </c>
      <c r="D5880" s="23">
        <v>46097.338194444397</v>
      </c>
      <c r="E5880" s="9" t="s">
        <v>212</v>
      </c>
      <c r="F5880" s="9" t="s">
        <v>188</v>
      </c>
      <c r="G5880" s="9" t="s">
        <v>213</v>
      </c>
      <c r="H5880" s="9" t="s">
        <v>88</v>
      </c>
      <c r="I5880" s="9" t="s">
        <v>92</v>
      </c>
      <c r="J5880" s="9" t="s">
        <v>9181</v>
      </c>
      <c r="K5880" s="9" t="s">
        <v>246</v>
      </c>
      <c r="L5880" s="9" t="s">
        <v>307</v>
      </c>
      <c r="M5880" s="9" t="s">
        <v>2020</v>
      </c>
      <c r="N5880" s="9" t="s">
        <v>198</v>
      </c>
      <c r="O5880" s="9" t="s">
        <v>178</v>
      </c>
      <c r="P5880" s="9" t="s">
        <v>414</v>
      </c>
      <c r="Q5880" s="9" t="s">
        <v>219</v>
      </c>
      <c r="R5880" s="9">
        <v>2</v>
      </c>
      <c r="S5880" s="9">
        <v>48</v>
      </c>
      <c r="T5880" s="9" t="s">
        <v>229</v>
      </c>
      <c r="U5880" s="9" t="s">
        <v>140</v>
      </c>
      <c r="V5880" s="9" t="s">
        <v>144</v>
      </c>
      <c r="X5880" s="9">
        <f>INDEX(SLA_Policy!$D$2:$D$5,MATCH(F5880,SLA_Policy!$A$2:$A$5,0))</f>
        <v>72</v>
      </c>
      <c r="Y5880" s="9" t="str">
        <f>IF(E5880="Cancelled","Excluded",IF(D5880="",IF((SLA_Policy!$B$8-B5880)*24&gt;X5880,"Open - Breached","Open - On Track"),IF((D5880-B5880)*24&lt;=X5880,"Met","Breached")))</f>
        <v>Breached</v>
      </c>
    </row>
    <row r="5881" spans="1:25" x14ac:dyDescent="0.25">
      <c r="A5881" s="9" t="s">
        <v>9639</v>
      </c>
      <c r="B5881" s="23">
        <v>46093.422916666699</v>
      </c>
      <c r="C5881" s="23">
        <v>46093.430555555598</v>
      </c>
      <c r="E5881" s="9" t="s">
        <v>649</v>
      </c>
      <c r="F5881" s="9" t="s">
        <v>188</v>
      </c>
      <c r="G5881" s="9" t="s">
        <v>236</v>
      </c>
      <c r="H5881" s="9" t="s">
        <v>161</v>
      </c>
      <c r="I5881" s="9" t="s">
        <v>237</v>
      </c>
      <c r="J5881" s="9" t="s">
        <v>9640</v>
      </c>
      <c r="K5881" s="9" t="s">
        <v>246</v>
      </c>
      <c r="L5881" s="9" t="s">
        <v>104</v>
      </c>
      <c r="M5881" s="9" t="s">
        <v>8739</v>
      </c>
      <c r="N5881" s="9" t="s">
        <v>196</v>
      </c>
      <c r="O5881" s="9" t="s">
        <v>177</v>
      </c>
      <c r="P5881" s="9" t="s">
        <v>300</v>
      </c>
      <c r="Q5881" s="9" t="s">
        <v>219</v>
      </c>
      <c r="R5881" s="9">
        <v>0</v>
      </c>
      <c r="S5881" s="9">
        <v>5</v>
      </c>
      <c r="X5881" s="9">
        <f>INDEX(SLA_Policy!$D$2:$D$5,MATCH(F5881,SLA_Policy!$A$2:$A$5,0))</f>
        <v>72</v>
      </c>
      <c r="Y5881" s="9" t="str">
        <f>IF(E5881="Cancelled","Excluded",IF(D5881="",IF((SLA_Policy!$B$8-B5881)*24&gt;X5881,"Open - Breached","Open - On Track"),IF((D5881-B5881)*24&lt;=X5881,"Met","Breached")))</f>
        <v>Excluded</v>
      </c>
    </row>
    <row r="5882" spans="1:25" x14ac:dyDescent="0.25">
      <c r="A5882" s="9" t="s">
        <v>9641</v>
      </c>
      <c r="B5882" s="23">
        <v>46093.425694444399</v>
      </c>
      <c r="C5882" s="23">
        <v>46093.433333333298</v>
      </c>
      <c r="D5882" s="23">
        <v>46094.364583333299</v>
      </c>
      <c r="E5882" s="9" t="s">
        <v>212</v>
      </c>
      <c r="F5882" s="9" t="s">
        <v>188</v>
      </c>
      <c r="G5882" s="9" t="s">
        <v>213</v>
      </c>
      <c r="H5882" s="9" t="s">
        <v>88</v>
      </c>
      <c r="I5882" s="9" t="s">
        <v>92</v>
      </c>
      <c r="J5882" s="9" t="s">
        <v>9167</v>
      </c>
      <c r="K5882" s="9" t="s">
        <v>262</v>
      </c>
      <c r="L5882" s="9" t="s">
        <v>293</v>
      </c>
      <c r="M5882" s="9" t="s">
        <v>3197</v>
      </c>
      <c r="N5882" s="9" t="s">
        <v>197</v>
      </c>
      <c r="O5882" s="9" t="s">
        <v>178</v>
      </c>
      <c r="P5882" s="9" t="s">
        <v>272</v>
      </c>
      <c r="Q5882" s="9" t="s">
        <v>273</v>
      </c>
      <c r="R5882" s="9">
        <v>0</v>
      </c>
      <c r="S5882" s="9">
        <v>37</v>
      </c>
      <c r="T5882" s="9" t="s">
        <v>220</v>
      </c>
      <c r="U5882" s="9" t="s">
        <v>140</v>
      </c>
      <c r="V5882" s="9" t="s">
        <v>144</v>
      </c>
      <c r="X5882" s="9">
        <f>INDEX(SLA_Policy!$D$2:$D$5,MATCH(F5882,SLA_Policy!$A$2:$A$5,0))</f>
        <v>72</v>
      </c>
      <c r="Y5882" s="9" t="str">
        <f>IF(E5882="Cancelled","Excluded",IF(D5882="",IF((SLA_Policy!$B$8-B5882)*24&gt;X5882,"Open - Breached","Open - On Track"),IF((D5882-B5882)*24&lt;=X5882,"Met","Breached")))</f>
        <v>Met</v>
      </c>
    </row>
    <row r="5883" spans="1:25" x14ac:dyDescent="0.25">
      <c r="A5883" s="9" t="s">
        <v>9642</v>
      </c>
      <c r="B5883" s="23">
        <v>46093.427777777797</v>
      </c>
      <c r="C5883" s="23">
        <v>46093.431944444397</v>
      </c>
      <c r="D5883" s="23">
        <v>46094.378472222197</v>
      </c>
      <c r="E5883" s="9" t="s">
        <v>212</v>
      </c>
      <c r="F5883" s="9" t="s">
        <v>188</v>
      </c>
      <c r="G5883" s="9" t="s">
        <v>213</v>
      </c>
      <c r="H5883" s="9" t="s">
        <v>88</v>
      </c>
      <c r="I5883" s="9" t="s">
        <v>92</v>
      </c>
      <c r="J5883" s="9" t="s">
        <v>9171</v>
      </c>
      <c r="K5883" s="9" t="s">
        <v>215</v>
      </c>
      <c r="L5883" s="9" t="s">
        <v>226</v>
      </c>
      <c r="M5883" s="9" t="s">
        <v>636</v>
      </c>
      <c r="N5883" s="9" t="s">
        <v>198</v>
      </c>
      <c r="O5883" s="9" t="s">
        <v>178</v>
      </c>
      <c r="P5883" s="9" t="s">
        <v>414</v>
      </c>
      <c r="Q5883" s="9" t="s">
        <v>219</v>
      </c>
      <c r="R5883" s="9">
        <v>0</v>
      </c>
      <c r="S5883" s="9">
        <v>56</v>
      </c>
      <c r="T5883" s="9" t="s">
        <v>136</v>
      </c>
      <c r="U5883" s="9" t="s">
        <v>140</v>
      </c>
      <c r="V5883" s="9" t="s">
        <v>144</v>
      </c>
      <c r="X5883" s="9">
        <f>INDEX(SLA_Policy!$D$2:$D$5,MATCH(F5883,SLA_Policy!$A$2:$A$5,0))</f>
        <v>72</v>
      </c>
      <c r="Y5883" s="9" t="str">
        <f>IF(E5883="Cancelled","Excluded",IF(D5883="",IF((SLA_Policy!$B$8-B5883)*24&gt;X5883,"Open - Breached","Open - On Track"),IF((D5883-B5883)*24&lt;=X5883,"Met","Breached")))</f>
        <v>Met</v>
      </c>
    </row>
    <row r="5884" spans="1:25" x14ac:dyDescent="0.25">
      <c r="A5884" s="9" t="s">
        <v>9643</v>
      </c>
      <c r="B5884" s="23">
        <v>46093.429861111101</v>
      </c>
      <c r="C5884" s="23">
        <v>46093.466666666704</v>
      </c>
      <c r="D5884" s="23">
        <v>46094.351388888899</v>
      </c>
      <c r="E5884" s="9" t="s">
        <v>212</v>
      </c>
      <c r="F5884" s="9" t="s">
        <v>189</v>
      </c>
      <c r="G5884" s="9" t="s">
        <v>213</v>
      </c>
      <c r="H5884" s="9" t="s">
        <v>162</v>
      </c>
      <c r="I5884" s="9" t="s">
        <v>393</v>
      </c>
      <c r="J5884" s="9" t="s">
        <v>896</v>
      </c>
      <c r="K5884" s="9" t="s">
        <v>246</v>
      </c>
      <c r="L5884" s="9" t="s">
        <v>282</v>
      </c>
      <c r="M5884" s="9" t="s">
        <v>1128</v>
      </c>
      <c r="N5884" s="9" t="s">
        <v>198</v>
      </c>
      <c r="O5884" s="9" t="s">
        <v>116</v>
      </c>
      <c r="P5884" s="9" t="s">
        <v>551</v>
      </c>
      <c r="Q5884" s="9" t="s">
        <v>219</v>
      </c>
      <c r="R5884" s="9">
        <v>0</v>
      </c>
      <c r="S5884" s="9">
        <v>8</v>
      </c>
      <c r="U5884" s="9" t="s">
        <v>290</v>
      </c>
      <c r="W5884" s="9">
        <v>5</v>
      </c>
      <c r="X5884" s="9">
        <f>INDEX(SLA_Policy!$D$2:$D$5,MATCH(F5884,SLA_Policy!$A$2:$A$5,0))</f>
        <v>120</v>
      </c>
      <c r="Y5884" s="9" t="str">
        <f>IF(E5884="Cancelled","Excluded",IF(D5884="",IF((SLA_Policy!$B$8-B5884)*24&gt;X5884,"Open - Breached","Open - On Track"),IF((D5884-B5884)*24&lt;=X5884,"Met","Breached")))</f>
        <v>Met</v>
      </c>
    </row>
    <row r="5885" spans="1:25" x14ac:dyDescent="0.25">
      <c r="A5885" s="9" t="s">
        <v>9644</v>
      </c>
      <c r="B5885" s="23">
        <v>46093.430555555598</v>
      </c>
      <c r="C5885" s="23">
        <v>46093.4375</v>
      </c>
      <c r="D5885" s="23">
        <v>46093.666666666701</v>
      </c>
      <c r="E5885" s="9" t="s">
        <v>212</v>
      </c>
      <c r="F5885" s="9" t="s">
        <v>187</v>
      </c>
      <c r="G5885" s="9" t="s">
        <v>213</v>
      </c>
      <c r="H5885" s="9" t="s">
        <v>88</v>
      </c>
      <c r="I5885" s="9" t="s">
        <v>92</v>
      </c>
      <c r="J5885" s="9" t="s">
        <v>9164</v>
      </c>
      <c r="K5885" s="9" t="s">
        <v>215</v>
      </c>
      <c r="L5885" s="9" t="s">
        <v>293</v>
      </c>
      <c r="M5885" s="9" t="s">
        <v>9645</v>
      </c>
      <c r="N5885" s="9" t="s">
        <v>196</v>
      </c>
      <c r="O5885" s="9" t="s">
        <v>178</v>
      </c>
      <c r="P5885" s="9" t="s">
        <v>321</v>
      </c>
      <c r="Q5885" s="9" t="s">
        <v>273</v>
      </c>
      <c r="R5885" s="9">
        <v>0</v>
      </c>
      <c r="S5885" s="9">
        <v>18</v>
      </c>
      <c r="T5885" s="9" t="s">
        <v>136</v>
      </c>
      <c r="U5885" s="9" t="s">
        <v>140</v>
      </c>
      <c r="V5885" s="9" t="s">
        <v>144</v>
      </c>
      <c r="X5885" s="9">
        <f>INDEX(SLA_Policy!$D$2:$D$5,MATCH(F5885,SLA_Policy!$A$2:$A$5,0))</f>
        <v>8</v>
      </c>
      <c r="Y5885" s="9" t="str">
        <f>IF(E5885="Cancelled","Excluded",IF(D5885="",IF((SLA_Policy!$B$8-B5885)*24&gt;X5885,"Open - Breached","Open - On Track"),IF((D5885-B5885)*24&lt;=X5885,"Met","Breached")))</f>
        <v>Met</v>
      </c>
    </row>
    <row r="5886" spans="1:25" x14ac:dyDescent="0.25">
      <c r="A5886" s="9" t="s">
        <v>9646</v>
      </c>
      <c r="B5886" s="23">
        <v>46093.431944444397</v>
      </c>
      <c r="C5886" s="23">
        <v>46093.443749999999</v>
      </c>
      <c r="D5886" s="23">
        <v>46094.362500000003</v>
      </c>
      <c r="E5886" s="9" t="s">
        <v>212</v>
      </c>
      <c r="F5886" s="9" t="s">
        <v>188</v>
      </c>
      <c r="G5886" s="9" t="s">
        <v>213</v>
      </c>
      <c r="H5886" s="9" t="s">
        <v>88</v>
      </c>
      <c r="I5886" s="9" t="s">
        <v>92</v>
      </c>
      <c r="J5886" s="9" t="s">
        <v>9192</v>
      </c>
      <c r="K5886" s="9" t="s">
        <v>246</v>
      </c>
      <c r="L5886" s="9" t="s">
        <v>307</v>
      </c>
      <c r="M5886" s="9" t="s">
        <v>4064</v>
      </c>
      <c r="N5886" s="9" t="s">
        <v>199</v>
      </c>
      <c r="O5886" s="9" t="s">
        <v>178</v>
      </c>
      <c r="P5886" s="9" t="s">
        <v>360</v>
      </c>
      <c r="Q5886" s="9" t="s">
        <v>219</v>
      </c>
      <c r="R5886" s="9">
        <v>0</v>
      </c>
      <c r="S5886" s="9">
        <v>24</v>
      </c>
      <c r="T5886" s="9" t="s">
        <v>136</v>
      </c>
      <c r="U5886" s="9" t="s">
        <v>140</v>
      </c>
      <c r="V5886" s="9" t="s">
        <v>144</v>
      </c>
      <c r="W5886" s="9">
        <v>4</v>
      </c>
      <c r="X5886" s="9">
        <f>INDEX(SLA_Policy!$D$2:$D$5,MATCH(F5886,SLA_Policy!$A$2:$A$5,0))</f>
        <v>72</v>
      </c>
      <c r="Y5886" s="9" t="str">
        <f>IF(E5886="Cancelled","Excluded",IF(D5886="",IF((SLA_Policy!$B$8-B5886)*24&gt;X5886,"Open - Breached","Open - On Track"),IF((D5886-B5886)*24&lt;=X5886,"Met","Breached")))</f>
        <v>Met</v>
      </c>
    </row>
    <row r="5887" spans="1:25" x14ac:dyDescent="0.25">
      <c r="A5887" s="9" t="s">
        <v>9647</v>
      </c>
      <c r="B5887" s="23">
        <v>46093.4375</v>
      </c>
      <c r="C5887" s="23">
        <v>46093.4868055556</v>
      </c>
      <c r="D5887" s="23">
        <v>46093.71875</v>
      </c>
      <c r="E5887" s="9" t="s">
        <v>212</v>
      </c>
      <c r="F5887" s="9" t="s">
        <v>188</v>
      </c>
      <c r="G5887" s="9" t="s">
        <v>236</v>
      </c>
      <c r="H5887" s="9" t="s">
        <v>167</v>
      </c>
      <c r="I5887" s="9" t="s">
        <v>255</v>
      </c>
      <c r="J5887" s="9" t="s">
        <v>4760</v>
      </c>
      <c r="K5887" s="9" t="s">
        <v>225</v>
      </c>
      <c r="L5887" s="9" t="s">
        <v>226</v>
      </c>
      <c r="M5887" s="9" t="s">
        <v>892</v>
      </c>
      <c r="N5887" s="9" t="s">
        <v>196</v>
      </c>
      <c r="O5887" s="9" t="s">
        <v>116</v>
      </c>
      <c r="P5887" s="9" t="s">
        <v>342</v>
      </c>
      <c r="Q5887" s="9" t="s">
        <v>219</v>
      </c>
      <c r="R5887" s="9">
        <v>0</v>
      </c>
      <c r="S5887" s="9">
        <v>16</v>
      </c>
      <c r="U5887" s="9" t="s">
        <v>242</v>
      </c>
      <c r="X5887" s="9">
        <f>INDEX(SLA_Policy!$D$2:$D$5,MATCH(F5887,SLA_Policy!$A$2:$A$5,0))</f>
        <v>72</v>
      </c>
      <c r="Y5887" s="9" t="str">
        <f>IF(E5887="Cancelled","Excluded",IF(D5887="",IF((SLA_Policy!$B$8-B5887)*24&gt;X5887,"Open - Breached","Open - On Track"),IF((D5887-B5887)*24&lt;=X5887,"Met","Breached")))</f>
        <v>Met</v>
      </c>
    </row>
    <row r="5888" spans="1:25" x14ac:dyDescent="0.25">
      <c r="A5888" s="9" t="s">
        <v>9648</v>
      </c>
      <c r="B5888" s="23">
        <v>46093.4375</v>
      </c>
      <c r="C5888" s="23">
        <v>46093.457638888904</v>
      </c>
      <c r="D5888" s="23">
        <v>46093.631944444503</v>
      </c>
      <c r="E5888" s="9" t="s">
        <v>212</v>
      </c>
      <c r="F5888" s="9" t="s">
        <v>188</v>
      </c>
      <c r="G5888" s="9" t="s">
        <v>213</v>
      </c>
      <c r="H5888" s="9" t="s">
        <v>88</v>
      </c>
      <c r="I5888" s="9" t="s">
        <v>92</v>
      </c>
      <c r="J5888" s="9" t="s">
        <v>9160</v>
      </c>
      <c r="K5888" s="9" t="s">
        <v>246</v>
      </c>
      <c r="L5888" s="9" t="s">
        <v>311</v>
      </c>
      <c r="M5888" s="9" t="s">
        <v>950</v>
      </c>
      <c r="N5888" s="9" t="s">
        <v>198</v>
      </c>
      <c r="O5888" s="9" t="s">
        <v>178</v>
      </c>
      <c r="P5888" s="9" t="s">
        <v>427</v>
      </c>
      <c r="Q5888" s="9" t="s">
        <v>219</v>
      </c>
      <c r="R5888" s="9">
        <v>0</v>
      </c>
      <c r="S5888" s="9">
        <v>48</v>
      </c>
      <c r="T5888" s="9" t="s">
        <v>229</v>
      </c>
      <c r="U5888" s="9" t="s">
        <v>140</v>
      </c>
      <c r="V5888" s="9" t="s">
        <v>144</v>
      </c>
      <c r="W5888" s="9">
        <v>5</v>
      </c>
      <c r="X5888" s="9">
        <f>INDEX(SLA_Policy!$D$2:$D$5,MATCH(F5888,SLA_Policy!$A$2:$A$5,0))</f>
        <v>72</v>
      </c>
      <c r="Y5888" s="9" t="str">
        <f>IF(E5888="Cancelled","Excluded",IF(D5888="",IF((SLA_Policy!$B$8-B5888)*24&gt;X5888,"Open - Breached","Open - On Track"),IF((D5888-B5888)*24&lt;=X5888,"Met","Breached")))</f>
        <v>Met</v>
      </c>
    </row>
    <row r="5889" spans="1:25" x14ac:dyDescent="0.25">
      <c r="A5889" s="9" t="s">
        <v>9649</v>
      </c>
      <c r="B5889" s="23">
        <v>46093.4506944444</v>
      </c>
      <c r="C5889" s="23">
        <v>46093.539583333302</v>
      </c>
      <c r="D5889" s="23">
        <v>46094.387499999997</v>
      </c>
      <c r="E5889" s="9" t="s">
        <v>212</v>
      </c>
      <c r="F5889" s="9" t="s">
        <v>189</v>
      </c>
      <c r="G5889" s="9" t="s">
        <v>213</v>
      </c>
      <c r="H5889" s="9" t="s">
        <v>88</v>
      </c>
      <c r="I5889" s="9" t="s">
        <v>92</v>
      </c>
      <c r="J5889" s="9" t="s">
        <v>9162</v>
      </c>
      <c r="K5889" s="9" t="s">
        <v>215</v>
      </c>
      <c r="L5889" s="9" t="s">
        <v>307</v>
      </c>
      <c r="M5889" s="9" t="s">
        <v>3613</v>
      </c>
      <c r="N5889" s="9" t="s">
        <v>197</v>
      </c>
      <c r="O5889" s="9" t="s">
        <v>116</v>
      </c>
      <c r="P5889" s="9" t="s">
        <v>342</v>
      </c>
      <c r="Q5889" s="9" t="s">
        <v>219</v>
      </c>
      <c r="R5889" s="9">
        <v>0</v>
      </c>
      <c r="S5889" s="9">
        <v>41</v>
      </c>
      <c r="T5889" s="9" t="s">
        <v>322</v>
      </c>
      <c r="U5889" s="9" t="s">
        <v>140</v>
      </c>
      <c r="V5889" s="9" t="s">
        <v>144</v>
      </c>
      <c r="X5889" s="9">
        <f>INDEX(SLA_Policy!$D$2:$D$5,MATCH(F5889,SLA_Policy!$A$2:$A$5,0))</f>
        <v>120</v>
      </c>
      <c r="Y5889" s="9" t="str">
        <f>IF(E5889="Cancelled","Excluded",IF(D5889="",IF((SLA_Policy!$B$8-B5889)*24&gt;X5889,"Open - Breached","Open - On Track"),IF((D5889-B5889)*24&lt;=X5889,"Met","Breached")))</f>
        <v>Met</v>
      </c>
    </row>
    <row r="5890" spans="1:25" x14ac:dyDescent="0.25">
      <c r="A5890" s="9" t="s">
        <v>9650</v>
      </c>
      <c r="B5890" s="23">
        <v>46093.451388888898</v>
      </c>
      <c r="C5890" s="23">
        <v>46093.452083333301</v>
      </c>
      <c r="D5890" s="23">
        <v>46093.736111111102</v>
      </c>
      <c r="E5890" s="9" t="s">
        <v>212</v>
      </c>
      <c r="F5890" s="9" t="s">
        <v>187</v>
      </c>
      <c r="G5890" s="9" t="s">
        <v>213</v>
      </c>
      <c r="H5890" s="9" t="s">
        <v>163</v>
      </c>
      <c r="I5890" s="9" t="s">
        <v>223</v>
      </c>
      <c r="J5890" s="9" t="s">
        <v>9651</v>
      </c>
      <c r="K5890" s="9" t="s">
        <v>246</v>
      </c>
      <c r="L5890" s="9" t="s">
        <v>216</v>
      </c>
      <c r="M5890" s="9" t="s">
        <v>1452</v>
      </c>
      <c r="N5890" s="9" t="s">
        <v>200</v>
      </c>
      <c r="O5890" s="9" t="s">
        <v>180</v>
      </c>
      <c r="P5890" s="9" t="s">
        <v>368</v>
      </c>
      <c r="Q5890" s="9" t="s">
        <v>273</v>
      </c>
      <c r="R5890" s="9">
        <v>0</v>
      </c>
      <c r="S5890" s="9">
        <v>27</v>
      </c>
      <c r="T5890" s="9" t="s">
        <v>136</v>
      </c>
      <c r="U5890" s="9" t="s">
        <v>376</v>
      </c>
      <c r="W5890" s="9">
        <v>4</v>
      </c>
      <c r="X5890" s="9">
        <f>INDEX(SLA_Policy!$D$2:$D$5,MATCH(F5890,SLA_Policy!$A$2:$A$5,0))</f>
        <v>8</v>
      </c>
      <c r="Y5890" s="9" t="str">
        <f>IF(E5890="Cancelled","Excluded",IF(D5890="",IF((SLA_Policy!$B$8-B5890)*24&gt;X5890,"Open - Breached","Open - On Track"),IF((D5890-B5890)*24&lt;=X5890,"Met","Breached")))</f>
        <v>Met</v>
      </c>
    </row>
    <row r="5891" spans="1:25" x14ac:dyDescent="0.25">
      <c r="A5891" s="9" t="s">
        <v>9652</v>
      </c>
      <c r="B5891" s="23">
        <v>46093.471527777801</v>
      </c>
      <c r="C5891" s="23">
        <v>46093.514583333301</v>
      </c>
      <c r="D5891" s="23">
        <v>46094.59375</v>
      </c>
      <c r="E5891" s="9" t="s">
        <v>212</v>
      </c>
      <c r="F5891" s="9" t="s">
        <v>189</v>
      </c>
      <c r="G5891" s="9" t="s">
        <v>213</v>
      </c>
      <c r="H5891" s="9" t="s">
        <v>88</v>
      </c>
      <c r="I5891" s="9" t="s">
        <v>486</v>
      </c>
      <c r="J5891" s="9" t="s">
        <v>9653</v>
      </c>
      <c r="K5891" s="9" t="s">
        <v>239</v>
      </c>
      <c r="L5891" s="9" t="s">
        <v>307</v>
      </c>
      <c r="M5891" s="9" t="s">
        <v>2600</v>
      </c>
      <c r="N5891" s="9" t="s">
        <v>197</v>
      </c>
      <c r="O5891" s="9" t="s">
        <v>178</v>
      </c>
      <c r="P5891" s="9" t="s">
        <v>360</v>
      </c>
      <c r="Q5891" s="9" t="s">
        <v>273</v>
      </c>
      <c r="R5891" s="9">
        <v>1</v>
      </c>
      <c r="S5891" s="9">
        <v>50</v>
      </c>
      <c r="U5891" s="9" t="s">
        <v>266</v>
      </c>
      <c r="W5891" s="9">
        <v>3</v>
      </c>
      <c r="X5891" s="9">
        <f>INDEX(SLA_Policy!$D$2:$D$5,MATCH(F5891,SLA_Policy!$A$2:$A$5,0))</f>
        <v>120</v>
      </c>
      <c r="Y5891" s="9" t="str">
        <f>IF(E5891="Cancelled","Excluded",IF(D5891="",IF((SLA_Policy!$B$8-B5891)*24&gt;X5891,"Open - Breached","Open - On Track"),IF((D5891-B5891)*24&lt;=X5891,"Met","Breached")))</f>
        <v>Met</v>
      </c>
    </row>
    <row r="5892" spans="1:25" x14ac:dyDescent="0.25">
      <c r="A5892" s="9" t="s">
        <v>9654</v>
      </c>
      <c r="B5892" s="23">
        <v>46093.474999999999</v>
      </c>
      <c r="C5892" s="23">
        <v>46093.475694444503</v>
      </c>
      <c r="D5892" s="23">
        <v>46093.529166666704</v>
      </c>
      <c r="E5892" s="9" t="s">
        <v>212</v>
      </c>
      <c r="F5892" s="9" t="s">
        <v>187</v>
      </c>
      <c r="G5892" s="9" t="s">
        <v>213</v>
      </c>
      <c r="H5892" s="9" t="s">
        <v>88</v>
      </c>
      <c r="I5892" s="9" t="s">
        <v>92</v>
      </c>
      <c r="J5892" s="9" t="s">
        <v>834</v>
      </c>
      <c r="K5892" s="9" t="s">
        <v>215</v>
      </c>
      <c r="L5892" s="9" t="s">
        <v>226</v>
      </c>
      <c r="M5892" s="9" t="s">
        <v>1244</v>
      </c>
      <c r="N5892" s="9" t="s">
        <v>198</v>
      </c>
      <c r="O5892" s="9" t="s">
        <v>178</v>
      </c>
      <c r="P5892" s="9" t="s">
        <v>360</v>
      </c>
      <c r="Q5892" s="9" t="s">
        <v>273</v>
      </c>
      <c r="R5892" s="9">
        <v>0</v>
      </c>
      <c r="S5892" s="9">
        <v>18</v>
      </c>
      <c r="T5892" s="9" t="s">
        <v>220</v>
      </c>
      <c r="U5892" s="9" t="s">
        <v>661</v>
      </c>
      <c r="X5892" s="9">
        <f>INDEX(SLA_Policy!$D$2:$D$5,MATCH(F5892,SLA_Policy!$A$2:$A$5,0))</f>
        <v>8</v>
      </c>
      <c r="Y5892" s="9" t="str">
        <f>IF(E5892="Cancelled","Excluded",IF(D5892="",IF((SLA_Policy!$B$8-B5892)*24&gt;X5892,"Open - Breached","Open - On Track"),IF((D5892-B5892)*24&lt;=X5892,"Met","Breached")))</f>
        <v>Met</v>
      </c>
    </row>
    <row r="5893" spans="1:25" x14ac:dyDescent="0.25">
      <c r="A5893" s="9" t="s">
        <v>9655</v>
      </c>
      <c r="B5893" s="23">
        <v>46093.4777777778</v>
      </c>
      <c r="C5893" s="23">
        <v>46093.497916666704</v>
      </c>
      <c r="D5893" s="23">
        <v>46094.649305555598</v>
      </c>
      <c r="E5893" s="9" t="s">
        <v>212</v>
      </c>
      <c r="F5893" s="9" t="s">
        <v>189</v>
      </c>
      <c r="G5893" s="9" t="s">
        <v>213</v>
      </c>
      <c r="H5893" s="9" t="s">
        <v>167</v>
      </c>
      <c r="I5893" s="9" t="s">
        <v>349</v>
      </c>
      <c r="J5893" s="9" t="s">
        <v>9263</v>
      </c>
      <c r="K5893" s="9" t="s">
        <v>225</v>
      </c>
      <c r="L5893" s="9" t="s">
        <v>311</v>
      </c>
      <c r="M5893" s="9" t="s">
        <v>1117</v>
      </c>
      <c r="N5893" s="9" t="s">
        <v>199</v>
      </c>
      <c r="O5893" s="9" t="s">
        <v>116</v>
      </c>
      <c r="P5893" s="9" t="s">
        <v>234</v>
      </c>
      <c r="Q5893" s="9" t="s">
        <v>219</v>
      </c>
      <c r="R5893" s="9">
        <v>0</v>
      </c>
      <c r="S5893" s="9">
        <v>23</v>
      </c>
      <c r="U5893" s="9" t="s">
        <v>248</v>
      </c>
      <c r="W5893" s="9">
        <v>5</v>
      </c>
      <c r="X5893" s="9">
        <f>INDEX(SLA_Policy!$D$2:$D$5,MATCH(F5893,SLA_Policy!$A$2:$A$5,0))</f>
        <v>120</v>
      </c>
      <c r="Y5893" s="9" t="str">
        <f>IF(E5893="Cancelled","Excluded",IF(D5893="",IF((SLA_Policy!$B$8-B5893)*24&gt;X5893,"Open - Breached","Open - On Track"),IF((D5893-B5893)*24&lt;=X5893,"Met","Breached")))</f>
        <v>Met</v>
      </c>
    </row>
    <row r="5894" spans="1:25" x14ac:dyDescent="0.25">
      <c r="A5894" s="9" t="s">
        <v>9656</v>
      </c>
      <c r="B5894" s="23">
        <v>46093.479861111096</v>
      </c>
      <c r="C5894" s="23">
        <v>46093.480555555601</v>
      </c>
      <c r="D5894" s="23">
        <v>46093.593055555597</v>
      </c>
      <c r="E5894" s="9" t="s">
        <v>212</v>
      </c>
      <c r="F5894" s="9" t="s">
        <v>187</v>
      </c>
      <c r="G5894" s="9" t="s">
        <v>213</v>
      </c>
      <c r="H5894" s="9" t="s">
        <v>88</v>
      </c>
      <c r="I5894" s="9" t="s">
        <v>92</v>
      </c>
      <c r="J5894" s="9" t="s">
        <v>9171</v>
      </c>
      <c r="K5894" s="9" t="s">
        <v>215</v>
      </c>
      <c r="L5894" s="9" t="s">
        <v>293</v>
      </c>
      <c r="M5894" s="9" t="s">
        <v>2329</v>
      </c>
      <c r="N5894" s="9" t="s">
        <v>198</v>
      </c>
      <c r="O5894" s="9" t="s">
        <v>116</v>
      </c>
      <c r="P5894" s="9" t="s">
        <v>342</v>
      </c>
      <c r="Q5894" s="9" t="s">
        <v>219</v>
      </c>
      <c r="R5894" s="9">
        <v>0</v>
      </c>
      <c r="S5894" s="9">
        <v>36</v>
      </c>
      <c r="T5894" s="9" t="s">
        <v>136</v>
      </c>
      <c r="U5894" s="9" t="s">
        <v>140</v>
      </c>
      <c r="V5894" s="9" t="s">
        <v>144</v>
      </c>
      <c r="W5894" s="9">
        <v>5</v>
      </c>
      <c r="X5894" s="9">
        <f>INDEX(SLA_Policy!$D$2:$D$5,MATCH(F5894,SLA_Policy!$A$2:$A$5,0))</f>
        <v>8</v>
      </c>
      <c r="Y5894" s="9" t="str">
        <f>IF(E5894="Cancelled","Excluded",IF(D5894="",IF((SLA_Policy!$B$8-B5894)*24&gt;X5894,"Open - Breached","Open - On Track"),IF((D5894-B5894)*24&lt;=X5894,"Met","Breached")))</f>
        <v>Met</v>
      </c>
    </row>
    <row r="5895" spans="1:25" x14ac:dyDescent="0.25">
      <c r="A5895" s="9" t="s">
        <v>9657</v>
      </c>
      <c r="B5895" s="23">
        <v>46093.4868055556</v>
      </c>
      <c r="C5895" s="23">
        <v>46093.495833333298</v>
      </c>
      <c r="D5895" s="23">
        <v>46093.635416666701</v>
      </c>
      <c r="E5895" s="9" t="s">
        <v>212</v>
      </c>
      <c r="F5895" s="9" t="s">
        <v>188</v>
      </c>
      <c r="G5895" s="9" t="s">
        <v>213</v>
      </c>
      <c r="H5895" s="9" t="s">
        <v>164</v>
      </c>
      <c r="I5895" s="9" t="s">
        <v>478</v>
      </c>
      <c r="J5895" s="9" t="s">
        <v>1725</v>
      </c>
      <c r="K5895" s="9" t="s">
        <v>215</v>
      </c>
      <c r="L5895" s="9" t="s">
        <v>307</v>
      </c>
      <c r="M5895" s="9" t="s">
        <v>2834</v>
      </c>
      <c r="N5895" s="9" t="s">
        <v>198</v>
      </c>
      <c r="O5895" s="9" t="s">
        <v>178</v>
      </c>
      <c r="P5895" s="9" t="s">
        <v>427</v>
      </c>
      <c r="Q5895" s="9" t="s">
        <v>219</v>
      </c>
      <c r="R5895" s="9">
        <v>0</v>
      </c>
      <c r="S5895" s="9">
        <v>36</v>
      </c>
      <c r="T5895" s="9" t="s">
        <v>464</v>
      </c>
      <c r="U5895" s="9" t="s">
        <v>266</v>
      </c>
      <c r="X5895" s="9">
        <f>INDEX(SLA_Policy!$D$2:$D$5,MATCH(F5895,SLA_Policy!$A$2:$A$5,0))</f>
        <v>72</v>
      </c>
      <c r="Y5895" s="9" t="str">
        <f>IF(E5895="Cancelled","Excluded",IF(D5895="",IF((SLA_Policy!$B$8-B5895)*24&gt;X5895,"Open - Breached","Open - On Track"),IF((D5895-B5895)*24&lt;=X5895,"Met","Breached")))</f>
        <v>Met</v>
      </c>
    </row>
    <row r="5896" spans="1:25" x14ac:dyDescent="0.25">
      <c r="A5896" s="9" t="s">
        <v>9658</v>
      </c>
      <c r="B5896" s="23">
        <v>46093.4868055556</v>
      </c>
      <c r="C5896" s="23">
        <v>46094.526388888902</v>
      </c>
      <c r="D5896" s="23">
        <v>46098.394444444399</v>
      </c>
      <c r="E5896" s="9" t="s">
        <v>212</v>
      </c>
      <c r="F5896" s="9" t="s">
        <v>189</v>
      </c>
      <c r="G5896" s="9" t="s">
        <v>213</v>
      </c>
      <c r="H5896" s="9" t="s">
        <v>88</v>
      </c>
      <c r="I5896" s="9" t="s">
        <v>92</v>
      </c>
      <c r="J5896" s="9" t="s">
        <v>9164</v>
      </c>
      <c r="K5896" s="9" t="s">
        <v>239</v>
      </c>
      <c r="L5896" s="9" t="s">
        <v>395</v>
      </c>
      <c r="M5896" s="9" t="s">
        <v>2399</v>
      </c>
      <c r="N5896" s="9" t="s">
        <v>197</v>
      </c>
      <c r="O5896" s="9" t="s">
        <v>178</v>
      </c>
      <c r="P5896" s="9" t="s">
        <v>427</v>
      </c>
      <c r="Q5896" s="9" t="s">
        <v>219</v>
      </c>
      <c r="R5896" s="9">
        <v>0</v>
      </c>
      <c r="S5896" s="9">
        <v>27</v>
      </c>
      <c r="T5896" s="9" t="s">
        <v>136</v>
      </c>
      <c r="U5896" s="9" t="s">
        <v>140</v>
      </c>
      <c r="V5896" s="9" t="s">
        <v>144</v>
      </c>
      <c r="X5896" s="9">
        <f>INDEX(SLA_Policy!$D$2:$D$5,MATCH(F5896,SLA_Policy!$A$2:$A$5,0))</f>
        <v>120</v>
      </c>
      <c r="Y5896" s="9" t="str">
        <f>IF(E5896="Cancelled","Excluded",IF(D5896="",IF((SLA_Policy!$B$8-B5896)*24&gt;X5896,"Open - Breached","Open - On Track"),IF((D5896-B5896)*24&lt;=X5896,"Met","Breached")))</f>
        <v>Met</v>
      </c>
    </row>
    <row r="5897" spans="1:25" x14ac:dyDescent="0.25">
      <c r="A5897" s="9" t="s">
        <v>9659</v>
      </c>
      <c r="B5897" s="23">
        <v>46093.4868055556</v>
      </c>
      <c r="C5897" s="23">
        <v>46093.487500000003</v>
      </c>
      <c r="D5897" s="23">
        <v>46093.648611111101</v>
      </c>
      <c r="E5897" s="9" t="s">
        <v>212</v>
      </c>
      <c r="F5897" s="9" t="s">
        <v>187</v>
      </c>
      <c r="G5897" s="9" t="s">
        <v>213</v>
      </c>
      <c r="H5897" s="9" t="s">
        <v>88</v>
      </c>
      <c r="I5897" s="9" t="s">
        <v>92</v>
      </c>
      <c r="J5897" s="9" t="s">
        <v>9181</v>
      </c>
      <c r="K5897" s="9" t="s">
        <v>239</v>
      </c>
      <c r="L5897" s="9" t="s">
        <v>216</v>
      </c>
      <c r="M5897" s="9" t="s">
        <v>7737</v>
      </c>
      <c r="N5897" s="9" t="s">
        <v>198</v>
      </c>
      <c r="O5897" s="9" t="s">
        <v>116</v>
      </c>
      <c r="P5897" s="9" t="s">
        <v>342</v>
      </c>
      <c r="Q5897" s="9" t="s">
        <v>219</v>
      </c>
      <c r="R5897" s="9">
        <v>1</v>
      </c>
      <c r="S5897" s="9">
        <v>22</v>
      </c>
      <c r="T5897" s="9" t="s">
        <v>136</v>
      </c>
      <c r="U5897" s="9" t="s">
        <v>140</v>
      </c>
      <c r="V5897" s="9" t="s">
        <v>144</v>
      </c>
      <c r="X5897" s="9">
        <f>INDEX(SLA_Policy!$D$2:$D$5,MATCH(F5897,SLA_Policy!$A$2:$A$5,0))</f>
        <v>8</v>
      </c>
      <c r="Y5897" s="9" t="str">
        <f>IF(E5897="Cancelled","Excluded",IF(D5897="",IF((SLA_Policy!$B$8-B5897)*24&gt;X5897,"Open - Breached","Open - On Track"),IF((D5897-B5897)*24&lt;=X5897,"Met","Breached")))</f>
        <v>Met</v>
      </c>
    </row>
    <row r="5898" spans="1:25" x14ac:dyDescent="0.25">
      <c r="A5898" s="9" t="s">
        <v>9660</v>
      </c>
      <c r="B5898" s="23">
        <v>46093.488194444399</v>
      </c>
      <c r="C5898" s="23">
        <v>46093.498611111099</v>
      </c>
      <c r="D5898" s="23">
        <v>46093.634722222203</v>
      </c>
      <c r="E5898" s="9" t="s">
        <v>212</v>
      </c>
      <c r="F5898" s="9" t="s">
        <v>189</v>
      </c>
      <c r="G5898" s="9" t="s">
        <v>213</v>
      </c>
      <c r="H5898" s="9" t="s">
        <v>161</v>
      </c>
      <c r="I5898" s="9" t="s">
        <v>297</v>
      </c>
      <c r="J5898" s="9" t="s">
        <v>735</v>
      </c>
      <c r="K5898" s="9" t="s">
        <v>246</v>
      </c>
      <c r="L5898" s="9" t="s">
        <v>226</v>
      </c>
      <c r="M5898" s="9" t="s">
        <v>776</v>
      </c>
      <c r="N5898" s="9" t="s">
        <v>198</v>
      </c>
      <c r="O5898" s="9" t="s">
        <v>116</v>
      </c>
      <c r="P5898" s="9" t="s">
        <v>234</v>
      </c>
      <c r="Q5898" s="9" t="s">
        <v>219</v>
      </c>
      <c r="R5898" s="9">
        <v>0</v>
      </c>
      <c r="S5898" s="9">
        <v>20</v>
      </c>
      <c r="U5898" s="9" t="s">
        <v>221</v>
      </c>
      <c r="W5898" s="9">
        <v>5</v>
      </c>
      <c r="X5898" s="9">
        <f>INDEX(SLA_Policy!$D$2:$D$5,MATCH(F5898,SLA_Policy!$A$2:$A$5,0))</f>
        <v>120</v>
      </c>
      <c r="Y5898" s="9" t="str">
        <f>IF(E5898="Cancelled","Excluded",IF(D5898="",IF((SLA_Policy!$B$8-B5898)*24&gt;X5898,"Open - Breached","Open - On Track"),IF((D5898-B5898)*24&lt;=X5898,"Met","Breached")))</f>
        <v>Met</v>
      </c>
    </row>
    <row r="5899" spans="1:25" x14ac:dyDescent="0.25">
      <c r="A5899" s="9" t="s">
        <v>9661</v>
      </c>
      <c r="B5899" s="23">
        <v>46093.4909722222</v>
      </c>
      <c r="C5899" s="23">
        <v>46093.500694444498</v>
      </c>
      <c r="D5899" s="23">
        <v>46094.486111111102</v>
      </c>
      <c r="E5899" s="9" t="s">
        <v>212</v>
      </c>
      <c r="F5899" s="9" t="s">
        <v>188</v>
      </c>
      <c r="G5899" s="9" t="s">
        <v>213</v>
      </c>
      <c r="H5899" s="9" t="s">
        <v>88</v>
      </c>
      <c r="I5899" s="9" t="s">
        <v>92</v>
      </c>
      <c r="J5899" s="9" t="s">
        <v>9167</v>
      </c>
      <c r="K5899" s="9" t="s">
        <v>215</v>
      </c>
      <c r="L5899" s="9" t="s">
        <v>293</v>
      </c>
      <c r="M5899" s="9" t="s">
        <v>294</v>
      </c>
      <c r="N5899" s="9" t="s">
        <v>198</v>
      </c>
      <c r="O5899" s="9" t="s">
        <v>178</v>
      </c>
      <c r="P5899" s="9" t="s">
        <v>427</v>
      </c>
      <c r="Q5899" s="9" t="s">
        <v>219</v>
      </c>
      <c r="R5899" s="9">
        <v>0</v>
      </c>
      <c r="S5899" s="9">
        <v>27</v>
      </c>
      <c r="T5899" s="9" t="s">
        <v>136</v>
      </c>
      <c r="U5899" s="9" t="s">
        <v>140</v>
      </c>
      <c r="V5899" s="9" t="s">
        <v>144</v>
      </c>
      <c r="X5899" s="9">
        <f>INDEX(SLA_Policy!$D$2:$D$5,MATCH(F5899,SLA_Policy!$A$2:$A$5,0))</f>
        <v>72</v>
      </c>
      <c r="Y5899" s="9" t="str">
        <f>IF(E5899="Cancelled","Excluded",IF(D5899="",IF((SLA_Policy!$B$8-B5899)*24&gt;X5899,"Open - Breached","Open - On Track"),IF((D5899-B5899)*24&lt;=X5899,"Met","Breached")))</f>
        <v>Met</v>
      </c>
    </row>
    <row r="5900" spans="1:25" x14ac:dyDescent="0.25">
      <c r="A5900" s="9" t="s">
        <v>9662</v>
      </c>
      <c r="B5900" s="23">
        <v>46093.491666666698</v>
      </c>
      <c r="C5900" s="23">
        <v>46093.502777777801</v>
      </c>
      <c r="D5900" s="23">
        <v>46097.357638888898</v>
      </c>
      <c r="E5900" s="9" t="s">
        <v>212</v>
      </c>
      <c r="F5900" s="9" t="s">
        <v>188</v>
      </c>
      <c r="G5900" s="9" t="s">
        <v>213</v>
      </c>
      <c r="H5900" s="9" t="s">
        <v>88</v>
      </c>
      <c r="I5900" s="9" t="s">
        <v>268</v>
      </c>
      <c r="J5900" s="9" t="s">
        <v>2188</v>
      </c>
      <c r="K5900" s="9" t="s">
        <v>262</v>
      </c>
      <c r="L5900" s="9" t="s">
        <v>293</v>
      </c>
      <c r="M5900" s="9" t="s">
        <v>6515</v>
      </c>
      <c r="N5900" s="9" t="s">
        <v>196</v>
      </c>
      <c r="O5900" s="9" t="s">
        <v>178</v>
      </c>
      <c r="P5900" s="9" t="s">
        <v>360</v>
      </c>
      <c r="Q5900" s="9" t="s">
        <v>219</v>
      </c>
      <c r="R5900" s="9">
        <v>0</v>
      </c>
      <c r="S5900" s="9">
        <v>26</v>
      </c>
      <c r="T5900" s="9" t="s">
        <v>136</v>
      </c>
      <c r="U5900" s="9" t="s">
        <v>266</v>
      </c>
      <c r="X5900" s="9">
        <f>INDEX(SLA_Policy!$D$2:$D$5,MATCH(F5900,SLA_Policy!$A$2:$A$5,0))</f>
        <v>72</v>
      </c>
      <c r="Y5900" s="9" t="str">
        <f>IF(E5900="Cancelled","Excluded",IF(D5900="",IF((SLA_Policy!$B$8-B5900)*24&gt;X5900,"Open - Breached","Open - On Track"),IF((D5900-B5900)*24&lt;=X5900,"Met","Breached")))</f>
        <v>Breached</v>
      </c>
    </row>
    <row r="5901" spans="1:25" x14ac:dyDescent="0.25">
      <c r="A5901" s="9" t="s">
        <v>9663</v>
      </c>
      <c r="B5901" s="23">
        <v>46093.5</v>
      </c>
      <c r="C5901" s="23">
        <v>46093.546527777798</v>
      </c>
      <c r="D5901" s="23">
        <v>46093.5625</v>
      </c>
      <c r="E5901" s="9" t="s">
        <v>212</v>
      </c>
      <c r="F5901" s="9" t="s">
        <v>189</v>
      </c>
      <c r="G5901" s="9" t="s">
        <v>213</v>
      </c>
      <c r="H5901" s="9" t="s">
        <v>161</v>
      </c>
      <c r="I5901" s="9" t="s">
        <v>389</v>
      </c>
      <c r="J5901" s="9" t="s">
        <v>767</v>
      </c>
      <c r="K5901" s="9" t="s">
        <v>246</v>
      </c>
      <c r="L5901" s="9" t="s">
        <v>311</v>
      </c>
      <c r="M5901" s="9" t="s">
        <v>1183</v>
      </c>
      <c r="N5901" s="9" t="s">
        <v>196</v>
      </c>
      <c r="O5901" s="9" t="s">
        <v>116</v>
      </c>
      <c r="P5901" s="9" t="s">
        <v>234</v>
      </c>
      <c r="Q5901" s="9" t="s">
        <v>219</v>
      </c>
      <c r="R5901" s="9">
        <v>0</v>
      </c>
      <c r="S5901" s="9">
        <v>4</v>
      </c>
      <c r="U5901" s="9" t="s">
        <v>221</v>
      </c>
      <c r="X5901" s="9">
        <f>INDEX(SLA_Policy!$D$2:$D$5,MATCH(F5901,SLA_Policy!$A$2:$A$5,0))</f>
        <v>120</v>
      </c>
      <c r="Y5901" s="9" t="str">
        <f>IF(E5901="Cancelled","Excluded",IF(D5901="",IF((SLA_Policy!$B$8-B5901)*24&gt;X5901,"Open - Breached","Open - On Track"),IF((D5901-B5901)*24&lt;=X5901,"Met","Breached")))</f>
        <v>Met</v>
      </c>
    </row>
    <row r="5902" spans="1:25" x14ac:dyDescent="0.25">
      <c r="A5902" s="9" t="s">
        <v>9664</v>
      </c>
      <c r="B5902" s="23">
        <v>46093.514583333301</v>
      </c>
      <c r="C5902" s="23">
        <v>46093.517361111102</v>
      </c>
      <c r="D5902" s="23">
        <v>46094.377083333296</v>
      </c>
      <c r="E5902" s="9" t="s">
        <v>212</v>
      </c>
      <c r="F5902" s="9" t="s">
        <v>188</v>
      </c>
      <c r="G5902" s="9" t="s">
        <v>213</v>
      </c>
      <c r="H5902" s="9" t="s">
        <v>88</v>
      </c>
      <c r="I5902" s="9" t="s">
        <v>92</v>
      </c>
      <c r="J5902" s="9" t="s">
        <v>9171</v>
      </c>
      <c r="K5902" s="9" t="s">
        <v>303</v>
      </c>
      <c r="L5902" s="9" t="s">
        <v>216</v>
      </c>
      <c r="M5902" s="9" t="s">
        <v>647</v>
      </c>
      <c r="N5902" s="9" t="s">
        <v>199</v>
      </c>
      <c r="O5902" s="9" t="s">
        <v>178</v>
      </c>
      <c r="P5902" s="9" t="s">
        <v>272</v>
      </c>
      <c r="Q5902" s="9" t="s">
        <v>219</v>
      </c>
      <c r="R5902" s="9">
        <v>0</v>
      </c>
      <c r="S5902" s="9">
        <v>24</v>
      </c>
      <c r="T5902" s="9" t="s">
        <v>136</v>
      </c>
      <c r="U5902" s="9" t="s">
        <v>140</v>
      </c>
      <c r="V5902" s="9" t="s">
        <v>144</v>
      </c>
      <c r="X5902" s="9">
        <f>INDEX(SLA_Policy!$D$2:$D$5,MATCH(F5902,SLA_Policy!$A$2:$A$5,0))</f>
        <v>72</v>
      </c>
      <c r="Y5902" s="9" t="str">
        <f>IF(E5902="Cancelled","Excluded",IF(D5902="",IF((SLA_Policy!$B$8-B5902)*24&gt;X5902,"Open - Breached","Open - On Track"),IF((D5902-B5902)*24&lt;=X5902,"Met","Breached")))</f>
        <v>Met</v>
      </c>
    </row>
    <row r="5903" spans="1:25" x14ac:dyDescent="0.25">
      <c r="A5903" s="9" t="s">
        <v>9665</v>
      </c>
      <c r="B5903" s="23">
        <v>46093.520833333299</v>
      </c>
      <c r="C5903" s="23">
        <v>46093.525694444397</v>
      </c>
      <c r="D5903" s="23">
        <v>46094.354166666701</v>
      </c>
      <c r="E5903" s="9" t="s">
        <v>212</v>
      </c>
      <c r="F5903" s="9" t="s">
        <v>188</v>
      </c>
      <c r="G5903" s="9" t="s">
        <v>213</v>
      </c>
      <c r="H5903" s="9" t="s">
        <v>88</v>
      </c>
      <c r="I5903" s="9" t="s">
        <v>92</v>
      </c>
      <c r="J5903" s="9" t="s">
        <v>9181</v>
      </c>
      <c r="K5903" s="9" t="s">
        <v>215</v>
      </c>
      <c r="L5903" s="9" t="s">
        <v>104</v>
      </c>
      <c r="M5903" s="9" t="s">
        <v>3675</v>
      </c>
      <c r="N5903" s="9" t="s">
        <v>198</v>
      </c>
      <c r="O5903" s="9" t="s">
        <v>178</v>
      </c>
      <c r="P5903" s="9" t="s">
        <v>272</v>
      </c>
      <c r="Q5903" s="9" t="s">
        <v>219</v>
      </c>
      <c r="R5903" s="9">
        <v>0</v>
      </c>
      <c r="S5903" s="9">
        <v>54</v>
      </c>
      <c r="T5903" s="9" t="s">
        <v>136</v>
      </c>
      <c r="U5903" s="9" t="s">
        <v>140</v>
      </c>
      <c r="V5903" s="9" t="s">
        <v>144</v>
      </c>
      <c r="X5903" s="9">
        <f>INDEX(SLA_Policy!$D$2:$D$5,MATCH(F5903,SLA_Policy!$A$2:$A$5,0))</f>
        <v>72</v>
      </c>
      <c r="Y5903" s="9" t="str">
        <f>IF(E5903="Cancelled","Excluded",IF(D5903="",IF((SLA_Policy!$B$8-B5903)*24&gt;X5903,"Open - Breached","Open - On Track"),IF((D5903-B5903)*24&lt;=X5903,"Met","Breached")))</f>
        <v>Met</v>
      </c>
    </row>
    <row r="5904" spans="1:25" x14ac:dyDescent="0.25">
      <c r="A5904" s="9" t="s">
        <v>9666</v>
      </c>
      <c r="B5904" s="23">
        <v>46093.527083333298</v>
      </c>
      <c r="C5904" s="23">
        <v>46093.5402777778</v>
      </c>
      <c r="D5904" s="23">
        <v>46097.456250000003</v>
      </c>
      <c r="E5904" s="9" t="s">
        <v>212</v>
      </c>
      <c r="F5904" s="9" t="s">
        <v>188</v>
      </c>
      <c r="G5904" s="9" t="s">
        <v>213</v>
      </c>
      <c r="H5904" s="9" t="s">
        <v>88</v>
      </c>
      <c r="I5904" s="9" t="s">
        <v>92</v>
      </c>
      <c r="J5904" s="9" t="s">
        <v>9181</v>
      </c>
      <c r="K5904" s="9" t="s">
        <v>215</v>
      </c>
      <c r="L5904" s="9" t="s">
        <v>282</v>
      </c>
      <c r="M5904" s="9" t="s">
        <v>4134</v>
      </c>
      <c r="N5904" s="9" t="s">
        <v>199</v>
      </c>
      <c r="O5904" s="9" t="s">
        <v>116</v>
      </c>
      <c r="P5904" s="9" t="s">
        <v>258</v>
      </c>
      <c r="Q5904" s="9" t="s">
        <v>219</v>
      </c>
      <c r="R5904" s="9">
        <v>3</v>
      </c>
      <c r="S5904" s="9">
        <v>66</v>
      </c>
      <c r="T5904" s="9" t="s">
        <v>136</v>
      </c>
      <c r="U5904" s="9" t="s">
        <v>140</v>
      </c>
      <c r="V5904" s="9" t="s">
        <v>144</v>
      </c>
      <c r="X5904" s="9">
        <f>INDEX(SLA_Policy!$D$2:$D$5,MATCH(F5904,SLA_Policy!$A$2:$A$5,0))</f>
        <v>72</v>
      </c>
      <c r="Y5904" s="9" t="str">
        <f>IF(E5904="Cancelled","Excluded",IF(D5904="",IF((SLA_Policy!$B$8-B5904)*24&gt;X5904,"Open - Breached","Open - On Track"),IF((D5904-B5904)*24&lt;=X5904,"Met","Breached")))</f>
        <v>Breached</v>
      </c>
    </row>
    <row r="5905" spans="1:25" x14ac:dyDescent="0.25">
      <c r="A5905" s="9" t="s">
        <v>9667</v>
      </c>
      <c r="B5905" s="23">
        <v>46093.538888888899</v>
      </c>
      <c r="C5905" s="23">
        <v>46093.552777777797</v>
      </c>
      <c r="D5905" s="23">
        <v>46093.559027777803</v>
      </c>
      <c r="E5905" s="9" t="s">
        <v>212</v>
      </c>
      <c r="F5905" s="9" t="s">
        <v>189</v>
      </c>
      <c r="G5905" s="9" t="s">
        <v>213</v>
      </c>
      <c r="H5905" s="9" t="s">
        <v>161</v>
      </c>
      <c r="I5905" s="9" t="s">
        <v>454</v>
      </c>
      <c r="J5905" s="9" t="s">
        <v>2015</v>
      </c>
      <c r="K5905" s="9" t="s">
        <v>239</v>
      </c>
      <c r="L5905" s="9" t="s">
        <v>226</v>
      </c>
      <c r="M5905" s="9" t="s">
        <v>1111</v>
      </c>
      <c r="N5905" s="9" t="s">
        <v>198</v>
      </c>
      <c r="O5905" s="9" t="s">
        <v>116</v>
      </c>
      <c r="P5905" s="9" t="s">
        <v>258</v>
      </c>
      <c r="Q5905" s="9" t="s">
        <v>219</v>
      </c>
      <c r="R5905" s="9">
        <v>0</v>
      </c>
      <c r="S5905" s="9">
        <v>8</v>
      </c>
      <c r="U5905" s="9" t="s">
        <v>290</v>
      </c>
      <c r="X5905" s="9">
        <f>INDEX(SLA_Policy!$D$2:$D$5,MATCH(F5905,SLA_Policy!$A$2:$A$5,0))</f>
        <v>120</v>
      </c>
      <c r="Y5905" s="9" t="str">
        <f>IF(E5905="Cancelled","Excluded",IF(D5905="",IF((SLA_Policy!$B$8-B5905)*24&gt;X5905,"Open - Breached","Open - On Track"),IF((D5905-B5905)*24&lt;=X5905,"Met","Breached")))</f>
        <v>Met</v>
      </c>
    </row>
    <row r="5906" spans="1:25" x14ac:dyDescent="0.25">
      <c r="A5906" s="9" t="s">
        <v>9668</v>
      </c>
      <c r="B5906" s="23">
        <v>46093.547222222202</v>
      </c>
      <c r="C5906" s="23">
        <v>46093.581944444399</v>
      </c>
      <c r="D5906" s="23">
        <v>46094.320833333302</v>
      </c>
      <c r="E5906" s="9" t="s">
        <v>212</v>
      </c>
      <c r="F5906" s="9" t="s">
        <v>188</v>
      </c>
      <c r="G5906" s="9" t="s">
        <v>213</v>
      </c>
      <c r="H5906" s="9" t="s">
        <v>165</v>
      </c>
      <c r="I5906" s="9" t="s">
        <v>567</v>
      </c>
      <c r="J5906" s="9" t="s">
        <v>4680</v>
      </c>
      <c r="K5906" s="9" t="s">
        <v>239</v>
      </c>
      <c r="L5906" s="9" t="s">
        <v>226</v>
      </c>
      <c r="M5906" s="9" t="s">
        <v>3838</v>
      </c>
      <c r="N5906" s="9" t="s">
        <v>196</v>
      </c>
      <c r="O5906" s="9" t="s">
        <v>176</v>
      </c>
      <c r="P5906" s="9" t="s">
        <v>570</v>
      </c>
      <c r="Q5906" s="9" t="s">
        <v>219</v>
      </c>
      <c r="R5906" s="9">
        <v>0</v>
      </c>
      <c r="S5906" s="9">
        <v>27</v>
      </c>
      <c r="U5906" s="9" t="s">
        <v>230</v>
      </c>
      <c r="X5906" s="9">
        <f>INDEX(SLA_Policy!$D$2:$D$5,MATCH(F5906,SLA_Policy!$A$2:$A$5,0))</f>
        <v>72</v>
      </c>
      <c r="Y5906" s="9" t="str">
        <f>IF(E5906="Cancelled","Excluded",IF(D5906="",IF((SLA_Policy!$B$8-B5906)*24&gt;X5906,"Open - Breached","Open - On Track"),IF((D5906-B5906)*24&lt;=X5906,"Met","Breached")))</f>
        <v>Met</v>
      </c>
    </row>
    <row r="5907" spans="1:25" x14ac:dyDescent="0.25">
      <c r="A5907" s="9" t="s">
        <v>9669</v>
      </c>
      <c r="B5907" s="23">
        <v>46093.550694444399</v>
      </c>
      <c r="C5907" s="23">
        <v>46093.551388888904</v>
      </c>
      <c r="D5907" s="23">
        <v>46094.390277777798</v>
      </c>
      <c r="E5907" s="9" t="s">
        <v>212</v>
      </c>
      <c r="F5907" s="9" t="s">
        <v>188</v>
      </c>
      <c r="G5907" s="9" t="s">
        <v>236</v>
      </c>
      <c r="H5907" s="9" t="s">
        <v>161</v>
      </c>
      <c r="I5907" s="9" t="s">
        <v>237</v>
      </c>
      <c r="J5907" s="9" t="s">
        <v>1728</v>
      </c>
      <c r="K5907" s="9" t="s">
        <v>239</v>
      </c>
      <c r="L5907" s="9" t="s">
        <v>104</v>
      </c>
      <c r="M5907" s="9" t="s">
        <v>2589</v>
      </c>
      <c r="N5907" s="9" t="s">
        <v>198</v>
      </c>
      <c r="O5907" s="9" t="s">
        <v>177</v>
      </c>
      <c r="P5907" s="9" t="s">
        <v>457</v>
      </c>
      <c r="Q5907" s="9" t="s">
        <v>219</v>
      </c>
      <c r="R5907" s="9">
        <v>0</v>
      </c>
      <c r="S5907" s="9">
        <v>12</v>
      </c>
      <c r="U5907" s="9" t="s">
        <v>242</v>
      </c>
      <c r="W5907" s="9">
        <v>5</v>
      </c>
      <c r="X5907" s="9">
        <f>INDEX(SLA_Policy!$D$2:$D$5,MATCH(F5907,SLA_Policy!$A$2:$A$5,0))</f>
        <v>72</v>
      </c>
      <c r="Y5907" s="9" t="str">
        <f>IF(E5907="Cancelled","Excluded",IF(D5907="",IF((SLA_Policy!$B$8-B5907)*24&gt;X5907,"Open - Breached","Open - On Track"),IF((D5907-B5907)*24&lt;=X5907,"Met","Breached")))</f>
        <v>Met</v>
      </c>
    </row>
    <row r="5908" spans="1:25" x14ac:dyDescent="0.25">
      <c r="A5908" s="9" t="s">
        <v>9670</v>
      </c>
      <c r="B5908" s="23">
        <v>46093.554166666698</v>
      </c>
      <c r="C5908" s="23">
        <v>46093.559027777803</v>
      </c>
      <c r="D5908" s="23">
        <v>46097.679861111101</v>
      </c>
      <c r="E5908" s="9" t="s">
        <v>212</v>
      </c>
      <c r="F5908" s="9" t="s">
        <v>188</v>
      </c>
      <c r="G5908" s="9" t="s">
        <v>213</v>
      </c>
      <c r="H5908" s="9" t="s">
        <v>88</v>
      </c>
      <c r="I5908" s="9" t="s">
        <v>92</v>
      </c>
      <c r="J5908" s="9" t="s">
        <v>9181</v>
      </c>
      <c r="K5908" s="9" t="s">
        <v>246</v>
      </c>
      <c r="L5908" s="9" t="s">
        <v>351</v>
      </c>
      <c r="M5908" s="9" t="s">
        <v>436</v>
      </c>
      <c r="N5908" s="9" t="s">
        <v>198</v>
      </c>
      <c r="O5908" s="9" t="s">
        <v>178</v>
      </c>
      <c r="P5908" s="9" t="s">
        <v>321</v>
      </c>
      <c r="Q5908" s="9" t="s">
        <v>219</v>
      </c>
      <c r="R5908" s="9">
        <v>3</v>
      </c>
      <c r="S5908" s="9">
        <v>70</v>
      </c>
      <c r="T5908" s="9" t="s">
        <v>322</v>
      </c>
      <c r="U5908" s="9" t="s">
        <v>140</v>
      </c>
      <c r="V5908" s="9" t="s">
        <v>144</v>
      </c>
      <c r="W5908" s="9">
        <v>1</v>
      </c>
      <c r="X5908" s="9">
        <f>INDEX(SLA_Policy!$D$2:$D$5,MATCH(F5908,SLA_Policy!$A$2:$A$5,0))</f>
        <v>72</v>
      </c>
      <c r="Y5908" s="9" t="str">
        <f>IF(E5908="Cancelled","Excluded",IF(D5908="",IF((SLA_Policy!$B$8-B5908)*24&gt;X5908,"Open - Breached","Open - On Track"),IF((D5908-B5908)*24&lt;=X5908,"Met","Breached")))</f>
        <v>Breached</v>
      </c>
    </row>
    <row r="5909" spans="1:25" x14ac:dyDescent="0.25">
      <c r="A5909" s="9" t="s">
        <v>9671</v>
      </c>
      <c r="B5909" s="23">
        <v>46093.555555555598</v>
      </c>
      <c r="C5909" s="23">
        <v>46093.576388888898</v>
      </c>
      <c r="D5909" s="23">
        <v>46097.386805555601</v>
      </c>
      <c r="E5909" s="9" t="s">
        <v>212</v>
      </c>
      <c r="F5909" s="9" t="s">
        <v>189</v>
      </c>
      <c r="G5909" s="9" t="s">
        <v>213</v>
      </c>
      <c r="H5909" s="9" t="s">
        <v>167</v>
      </c>
      <c r="I5909" s="9" t="s">
        <v>684</v>
      </c>
      <c r="J5909" s="9" t="s">
        <v>6614</v>
      </c>
      <c r="K5909" s="9" t="s">
        <v>239</v>
      </c>
      <c r="L5909" s="9" t="s">
        <v>216</v>
      </c>
      <c r="M5909" s="9" t="s">
        <v>8599</v>
      </c>
      <c r="N5909" s="9" t="s">
        <v>196</v>
      </c>
      <c r="O5909" s="9" t="s">
        <v>116</v>
      </c>
      <c r="P5909" s="9" t="s">
        <v>218</v>
      </c>
      <c r="Q5909" s="9" t="s">
        <v>219</v>
      </c>
      <c r="R5909" s="9">
        <v>0</v>
      </c>
      <c r="S5909" s="9">
        <v>12</v>
      </c>
      <c r="U5909" s="9" t="s">
        <v>248</v>
      </c>
      <c r="X5909" s="9">
        <f>INDEX(SLA_Policy!$D$2:$D$5,MATCH(F5909,SLA_Policy!$A$2:$A$5,0))</f>
        <v>120</v>
      </c>
      <c r="Y5909" s="9" t="str">
        <f>IF(E5909="Cancelled","Excluded",IF(D5909="",IF((SLA_Policy!$B$8-B5909)*24&gt;X5909,"Open - Breached","Open - On Track"),IF((D5909-B5909)*24&lt;=X5909,"Met","Breached")))</f>
        <v>Met</v>
      </c>
    </row>
    <row r="5910" spans="1:25" x14ac:dyDescent="0.25">
      <c r="A5910" s="9" t="s">
        <v>9672</v>
      </c>
      <c r="B5910" s="23">
        <v>46093.561805555597</v>
      </c>
      <c r="C5910" s="23">
        <v>46094.353472222203</v>
      </c>
      <c r="D5910" s="23">
        <v>46097.324999999997</v>
      </c>
      <c r="E5910" s="9" t="s">
        <v>212</v>
      </c>
      <c r="F5910" s="9" t="s">
        <v>189</v>
      </c>
      <c r="G5910" s="9" t="s">
        <v>236</v>
      </c>
      <c r="H5910" s="9" t="s">
        <v>167</v>
      </c>
      <c r="I5910" s="9" t="s">
        <v>255</v>
      </c>
      <c r="J5910" s="9" t="s">
        <v>9673</v>
      </c>
      <c r="K5910" s="9" t="s">
        <v>239</v>
      </c>
      <c r="L5910" s="9" t="s">
        <v>282</v>
      </c>
      <c r="M5910" s="9" t="s">
        <v>3467</v>
      </c>
      <c r="N5910" s="9" t="s">
        <v>196</v>
      </c>
      <c r="O5910" s="9" t="s">
        <v>176</v>
      </c>
      <c r="P5910" s="9" t="s">
        <v>330</v>
      </c>
      <c r="Q5910" s="9" t="s">
        <v>219</v>
      </c>
      <c r="R5910" s="9">
        <v>0</v>
      </c>
      <c r="S5910" s="9">
        <v>22</v>
      </c>
      <c r="U5910" s="9" t="s">
        <v>242</v>
      </c>
      <c r="X5910" s="9">
        <f>INDEX(SLA_Policy!$D$2:$D$5,MATCH(F5910,SLA_Policy!$A$2:$A$5,0))</f>
        <v>120</v>
      </c>
      <c r="Y5910" s="9" t="str">
        <f>IF(E5910="Cancelled","Excluded",IF(D5910="",IF((SLA_Policy!$B$8-B5910)*24&gt;X5910,"Open - Breached","Open - On Track"),IF((D5910-B5910)*24&lt;=X5910,"Met","Breached")))</f>
        <v>Met</v>
      </c>
    </row>
    <row r="5911" spans="1:25" x14ac:dyDescent="0.25">
      <c r="A5911" s="9" t="s">
        <v>9674</v>
      </c>
      <c r="B5911" s="23">
        <v>46093.583333333299</v>
      </c>
      <c r="C5911" s="23">
        <v>46093.636111111096</v>
      </c>
      <c r="D5911" s="23">
        <v>46094.389583333301</v>
      </c>
      <c r="E5911" s="9" t="s">
        <v>212</v>
      </c>
      <c r="F5911" s="9" t="s">
        <v>188</v>
      </c>
      <c r="G5911" s="9" t="s">
        <v>213</v>
      </c>
      <c r="H5911" s="9" t="s">
        <v>88</v>
      </c>
      <c r="I5911" s="9" t="s">
        <v>92</v>
      </c>
      <c r="J5911" s="9" t="s">
        <v>5899</v>
      </c>
      <c r="K5911" s="9" t="s">
        <v>215</v>
      </c>
      <c r="L5911" s="9" t="s">
        <v>293</v>
      </c>
      <c r="M5911" s="9" t="s">
        <v>1790</v>
      </c>
      <c r="N5911" s="9" t="s">
        <v>198</v>
      </c>
      <c r="O5911" s="9" t="s">
        <v>178</v>
      </c>
      <c r="P5911" s="9" t="s">
        <v>414</v>
      </c>
      <c r="Q5911" s="9" t="s">
        <v>219</v>
      </c>
      <c r="R5911" s="9">
        <v>0</v>
      </c>
      <c r="S5911" s="9">
        <v>16</v>
      </c>
      <c r="T5911" s="9" t="s">
        <v>136</v>
      </c>
      <c r="U5911" s="9" t="s">
        <v>290</v>
      </c>
      <c r="X5911" s="9">
        <f>INDEX(SLA_Policy!$D$2:$D$5,MATCH(F5911,SLA_Policy!$A$2:$A$5,0))</f>
        <v>72</v>
      </c>
      <c r="Y5911" s="9" t="str">
        <f>IF(E5911="Cancelled","Excluded",IF(D5911="",IF((SLA_Policy!$B$8-B5911)*24&gt;X5911,"Open - Breached","Open - On Track"),IF((D5911-B5911)*24&lt;=X5911,"Met","Breached")))</f>
        <v>Met</v>
      </c>
    </row>
    <row r="5912" spans="1:25" x14ac:dyDescent="0.25">
      <c r="A5912" s="9" t="s">
        <v>9675</v>
      </c>
      <c r="B5912" s="23">
        <v>46093.585416666698</v>
      </c>
      <c r="C5912" s="23">
        <v>46093.586111111101</v>
      </c>
      <c r="D5912" s="23">
        <v>46094.661111111098</v>
      </c>
      <c r="E5912" s="9" t="s">
        <v>212</v>
      </c>
      <c r="F5912" s="9" t="s">
        <v>188</v>
      </c>
      <c r="G5912" s="9" t="s">
        <v>213</v>
      </c>
      <c r="H5912" s="9" t="s">
        <v>88</v>
      </c>
      <c r="I5912" s="9" t="s">
        <v>92</v>
      </c>
      <c r="J5912" s="9" t="s">
        <v>9167</v>
      </c>
      <c r="K5912" s="9" t="s">
        <v>246</v>
      </c>
      <c r="L5912" s="9" t="s">
        <v>311</v>
      </c>
      <c r="M5912" s="9" t="s">
        <v>2613</v>
      </c>
      <c r="N5912" s="9" t="s">
        <v>198</v>
      </c>
      <c r="O5912" s="9" t="s">
        <v>178</v>
      </c>
      <c r="P5912" s="9" t="s">
        <v>321</v>
      </c>
      <c r="Q5912" s="9" t="s">
        <v>219</v>
      </c>
      <c r="R5912" s="9">
        <v>0</v>
      </c>
      <c r="S5912" s="9">
        <v>30</v>
      </c>
      <c r="T5912" s="9" t="s">
        <v>220</v>
      </c>
      <c r="U5912" s="9" t="s">
        <v>140</v>
      </c>
      <c r="V5912" s="9" t="s">
        <v>144</v>
      </c>
      <c r="X5912" s="9">
        <f>INDEX(SLA_Policy!$D$2:$D$5,MATCH(F5912,SLA_Policy!$A$2:$A$5,0))</f>
        <v>72</v>
      </c>
      <c r="Y5912" s="9" t="str">
        <f>IF(E5912="Cancelled","Excluded",IF(D5912="",IF((SLA_Policy!$B$8-B5912)*24&gt;X5912,"Open - Breached","Open - On Track"),IF((D5912-B5912)*24&lt;=X5912,"Met","Breached")))</f>
        <v>Met</v>
      </c>
    </row>
    <row r="5913" spans="1:25" x14ac:dyDescent="0.25">
      <c r="A5913" s="9" t="s">
        <v>9676</v>
      </c>
      <c r="B5913" s="23">
        <v>46093.595138888901</v>
      </c>
      <c r="C5913" s="23">
        <v>46093.606249999997</v>
      </c>
      <c r="D5913" s="23">
        <v>46094.685416666704</v>
      </c>
      <c r="E5913" s="9" t="s">
        <v>212</v>
      </c>
      <c r="F5913" s="9" t="s">
        <v>188</v>
      </c>
      <c r="G5913" s="9" t="s">
        <v>213</v>
      </c>
      <c r="H5913" s="9" t="s">
        <v>88</v>
      </c>
      <c r="I5913" s="9" t="s">
        <v>268</v>
      </c>
      <c r="J5913" s="9" t="s">
        <v>9677</v>
      </c>
      <c r="K5913" s="9" t="s">
        <v>215</v>
      </c>
      <c r="L5913" s="9" t="s">
        <v>104</v>
      </c>
      <c r="M5913" s="9" t="s">
        <v>391</v>
      </c>
      <c r="N5913" s="9" t="s">
        <v>196</v>
      </c>
      <c r="O5913" s="9" t="s">
        <v>178</v>
      </c>
      <c r="P5913" s="9" t="s">
        <v>360</v>
      </c>
      <c r="Q5913" s="9" t="s">
        <v>219</v>
      </c>
      <c r="R5913" s="9">
        <v>0</v>
      </c>
      <c r="S5913" s="9">
        <v>26</v>
      </c>
      <c r="T5913" s="9" t="s">
        <v>220</v>
      </c>
      <c r="U5913" s="9" t="s">
        <v>266</v>
      </c>
      <c r="W5913" s="9">
        <v>5</v>
      </c>
      <c r="X5913" s="9">
        <f>INDEX(SLA_Policy!$D$2:$D$5,MATCH(F5913,SLA_Policy!$A$2:$A$5,0))</f>
        <v>72</v>
      </c>
      <c r="Y5913" s="9" t="str">
        <f>IF(E5913="Cancelled","Excluded",IF(D5913="",IF((SLA_Policy!$B$8-B5913)*24&gt;X5913,"Open - Breached","Open - On Track"),IF((D5913-B5913)*24&lt;=X5913,"Met","Breached")))</f>
        <v>Met</v>
      </c>
    </row>
    <row r="5914" spans="1:25" x14ac:dyDescent="0.25">
      <c r="A5914" s="9" t="s">
        <v>9678</v>
      </c>
      <c r="B5914" s="23">
        <v>46093.602083333302</v>
      </c>
      <c r="C5914" s="23">
        <v>46093.604861111096</v>
      </c>
      <c r="D5914" s="23">
        <v>46094.4597222222</v>
      </c>
      <c r="E5914" s="9" t="s">
        <v>212</v>
      </c>
      <c r="F5914" s="9" t="s">
        <v>188</v>
      </c>
      <c r="G5914" s="9" t="s">
        <v>213</v>
      </c>
      <c r="H5914" s="9" t="s">
        <v>88</v>
      </c>
      <c r="I5914" s="9" t="s">
        <v>92</v>
      </c>
      <c r="J5914" s="9" t="s">
        <v>9192</v>
      </c>
      <c r="K5914" s="9" t="s">
        <v>262</v>
      </c>
      <c r="L5914" s="9" t="s">
        <v>311</v>
      </c>
      <c r="M5914" s="9" t="s">
        <v>1249</v>
      </c>
      <c r="N5914" s="9" t="s">
        <v>200</v>
      </c>
      <c r="O5914" s="9" t="s">
        <v>178</v>
      </c>
      <c r="P5914" s="9" t="s">
        <v>272</v>
      </c>
      <c r="Q5914" s="9" t="s">
        <v>219</v>
      </c>
      <c r="R5914" s="9">
        <v>1</v>
      </c>
      <c r="S5914" s="9">
        <v>35</v>
      </c>
      <c r="T5914" s="9" t="s">
        <v>136</v>
      </c>
      <c r="U5914" s="9" t="s">
        <v>140</v>
      </c>
      <c r="V5914" s="9" t="s">
        <v>144</v>
      </c>
      <c r="W5914" s="9">
        <v>4</v>
      </c>
      <c r="X5914" s="9">
        <f>INDEX(SLA_Policy!$D$2:$D$5,MATCH(F5914,SLA_Policy!$A$2:$A$5,0))</f>
        <v>72</v>
      </c>
      <c r="Y5914" s="9" t="str">
        <f>IF(E5914="Cancelled","Excluded",IF(D5914="",IF((SLA_Policy!$B$8-B5914)*24&gt;X5914,"Open - Breached","Open - On Track"),IF((D5914-B5914)*24&lt;=X5914,"Met","Breached")))</f>
        <v>Met</v>
      </c>
    </row>
    <row r="5915" spans="1:25" x14ac:dyDescent="0.25">
      <c r="A5915" s="9" t="s">
        <v>9679</v>
      </c>
      <c r="B5915" s="23">
        <v>46093.609722222202</v>
      </c>
      <c r="C5915" s="23">
        <v>46093.640972222202</v>
      </c>
      <c r="D5915" s="23">
        <v>46094.377777777801</v>
      </c>
      <c r="E5915" s="9" t="s">
        <v>212</v>
      </c>
      <c r="F5915" s="9" t="s">
        <v>189</v>
      </c>
      <c r="G5915" s="9" t="s">
        <v>213</v>
      </c>
      <c r="H5915" s="9" t="s">
        <v>88</v>
      </c>
      <c r="I5915" s="9" t="s">
        <v>92</v>
      </c>
      <c r="J5915" s="9" t="s">
        <v>834</v>
      </c>
      <c r="K5915" s="9" t="s">
        <v>215</v>
      </c>
      <c r="L5915" s="9" t="s">
        <v>216</v>
      </c>
      <c r="M5915" s="9" t="s">
        <v>5092</v>
      </c>
      <c r="N5915" s="9" t="s">
        <v>197</v>
      </c>
      <c r="O5915" s="9" t="s">
        <v>178</v>
      </c>
      <c r="P5915" s="9" t="s">
        <v>321</v>
      </c>
      <c r="Q5915" s="9" t="s">
        <v>219</v>
      </c>
      <c r="R5915" s="9">
        <v>0</v>
      </c>
      <c r="S5915" s="9">
        <v>12</v>
      </c>
      <c r="T5915" s="9" t="s">
        <v>136</v>
      </c>
      <c r="U5915" s="9" t="s">
        <v>266</v>
      </c>
      <c r="W5915" s="9">
        <v>5</v>
      </c>
      <c r="X5915" s="9">
        <f>INDEX(SLA_Policy!$D$2:$D$5,MATCH(F5915,SLA_Policy!$A$2:$A$5,0))</f>
        <v>120</v>
      </c>
      <c r="Y5915" s="9" t="str">
        <f>IF(E5915="Cancelled","Excluded",IF(D5915="",IF((SLA_Policy!$B$8-B5915)*24&gt;X5915,"Open - Breached","Open - On Track"),IF((D5915-B5915)*24&lt;=X5915,"Met","Breached")))</f>
        <v>Met</v>
      </c>
    </row>
    <row r="5916" spans="1:25" x14ac:dyDescent="0.25">
      <c r="A5916" s="9" t="s">
        <v>9680</v>
      </c>
      <c r="B5916" s="23">
        <v>46093.618750000001</v>
      </c>
      <c r="C5916" s="23">
        <v>46093.627083333296</v>
      </c>
      <c r="D5916" s="23">
        <v>46094.338194444397</v>
      </c>
      <c r="E5916" s="9" t="s">
        <v>212</v>
      </c>
      <c r="F5916" s="9" t="s">
        <v>187</v>
      </c>
      <c r="G5916" s="9" t="s">
        <v>213</v>
      </c>
      <c r="H5916" s="9" t="s">
        <v>165</v>
      </c>
      <c r="I5916" s="9" t="s">
        <v>469</v>
      </c>
      <c r="J5916" s="9" t="s">
        <v>6149</v>
      </c>
      <c r="K5916" s="9" t="s">
        <v>225</v>
      </c>
      <c r="L5916" s="9" t="s">
        <v>226</v>
      </c>
      <c r="M5916" s="9" t="s">
        <v>6812</v>
      </c>
      <c r="N5916" s="9" t="s">
        <v>196</v>
      </c>
      <c r="O5916" s="9" t="s">
        <v>176</v>
      </c>
      <c r="P5916" s="9" t="s">
        <v>253</v>
      </c>
      <c r="Q5916" s="9" t="s">
        <v>273</v>
      </c>
      <c r="R5916" s="9">
        <v>0</v>
      </c>
      <c r="S5916" s="9">
        <v>10</v>
      </c>
      <c r="U5916" s="9" t="s">
        <v>376</v>
      </c>
      <c r="X5916" s="9">
        <f>INDEX(SLA_Policy!$D$2:$D$5,MATCH(F5916,SLA_Policy!$A$2:$A$5,0))</f>
        <v>8</v>
      </c>
      <c r="Y5916" s="9" t="str">
        <f>IF(E5916="Cancelled","Excluded",IF(D5916="",IF((SLA_Policy!$B$8-B5916)*24&gt;X5916,"Open - Breached","Open - On Track"),IF((D5916-B5916)*24&lt;=X5916,"Met","Breached")))</f>
        <v>Breached</v>
      </c>
    </row>
    <row r="5917" spans="1:25" x14ac:dyDescent="0.25">
      <c r="A5917" s="9" t="s">
        <v>9681</v>
      </c>
      <c r="B5917" s="23">
        <v>46093.633333333302</v>
      </c>
      <c r="C5917" s="23">
        <v>46093.638888888898</v>
      </c>
      <c r="D5917" s="23">
        <v>46094.697916666701</v>
      </c>
      <c r="E5917" s="9" t="s">
        <v>212</v>
      </c>
      <c r="F5917" s="9" t="s">
        <v>188</v>
      </c>
      <c r="G5917" s="9" t="s">
        <v>213</v>
      </c>
      <c r="H5917" s="9" t="s">
        <v>88</v>
      </c>
      <c r="I5917" s="9" t="s">
        <v>92</v>
      </c>
      <c r="J5917" s="9" t="s">
        <v>9171</v>
      </c>
      <c r="K5917" s="9" t="s">
        <v>303</v>
      </c>
      <c r="L5917" s="9" t="s">
        <v>270</v>
      </c>
      <c r="M5917" s="9" t="s">
        <v>1769</v>
      </c>
      <c r="N5917" s="9" t="s">
        <v>199</v>
      </c>
      <c r="O5917" s="9" t="s">
        <v>178</v>
      </c>
      <c r="P5917" s="9" t="s">
        <v>427</v>
      </c>
      <c r="Q5917" s="9" t="s">
        <v>219</v>
      </c>
      <c r="R5917" s="9">
        <v>1</v>
      </c>
      <c r="S5917" s="9">
        <v>45</v>
      </c>
      <c r="T5917" s="9" t="s">
        <v>136</v>
      </c>
      <c r="U5917" s="9" t="s">
        <v>140</v>
      </c>
      <c r="V5917" s="9" t="s">
        <v>144</v>
      </c>
      <c r="X5917" s="9">
        <f>INDEX(SLA_Policy!$D$2:$D$5,MATCH(F5917,SLA_Policy!$A$2:$A$5,0))</f>
        <v>72</v>
      </c>
      <c r="Y5917" s="9" t="str">
        <f>IF(E5917="Cancelled","Excluded",IF(D5917="",IF((SLA_Policy!$B$8-B5917)*24&gt;X5917,"Open - Breached","Open - On Track"),IF((D5917-B5917)*24&lt;=X5917,"Met","Breached")))</f>
        <v>Met</v>
      </c>
    </row>
    <row r="5918" spans="1:25" x14ac:dyDescent="0.25">
      <c r="A5918" s="9" t="s">
        <v>9682</v>
      </c>
      <c r="B5918" s="23">
        <v>46093.646527777797</v>
      </c>
      <c r="C5918" s="23">
        <v>46093.650694444397</v>
      </c>
      <c r="D5918" s="23">
        <v>46094.393750000003</v>
      </c>
      <c r="E5918" s="9" t="s">
        <v>212</v>
      </c>
      <c r="F5918" s="9" t="s">
        <v>188</v>
      </c>
      <c r="G5918" s="9" t="s">
        <v>213</v>
      </c>
      <c r="H5918" s="9" t="s">
        <v>161</v>
      </c>
      <c r="I5918" s="9" t="s">
        <v>297</v>
      </c>
      <c r="J5918" s="9" t="s">
        <v>5859</v>
      </c>
      <c r="K5918" s="9" t="s">
        <v>246</v>
      </c>
      <c r="L5918" s="9" t="s">
        <v>226</v>
      </c>
      <c r="M5918" s="9" t="s">
        <v>826</v>
      </c>
      <c r="N5918" s="9" t="s">
        <v>199</v>
      </c>
      <c r="O5918" s="9" t="s">
        <v>177</v>
      </c>
      <c r="P5918" s="9" t="s">
        <v>457</v>
      </c>
      <c r="Q5918" s="9" t="s">
        <v>219</v>
      </c>
      <c r="R5918" s="9">
        <v>0</v>
      </c>
      <c r="S5918" s="9">
        <v>11</v>
      </c>
      <c r="U5918" s="9" t="s">
        <v>376</v>
      </c>
      <c r="W5918" s="9">
        <v>4</v>
      </c>
      <c r="X5918" s="9">
        <f>INDEX(SLA_Policy!$D$2:$D$5,MATCH(F5918,SLA_Policy!$A$2:$A$5,0))</f>
        <v>72</v>
      </c>
      <c r="Y5918" s="9" t="str">
        <f>IF(E5918="Cancelled","Excluded",IF(D5918="",IF((SLA_Policy!$B$8-B5918)*24&gt;X5918,"Open - Breached","Open - On Track"),IF((D5918-B5918)*24&lt;=X5918,"Met","Breached")))</f>
        <v>Met</v>
      </c>
    </row>
    <row r="5919" spans="1:25" x14ac:dyDescent="0.25">
      <c r="A5919" s="9" t="s">
        <v>9683</v>
      </c>
      <c r="B5919" s="23">
        <v>46093.650694444397</v>
      </c>
      <c r="C5919" s="23">
        <v>46093.667361111096</v>
      </c>
      <c r="D5919" s="23">
        <v>46093.698611111096</v>
      </c>
      <c r="E5919" s="9" t="s">
        <v>212</v>
      </c>
      <c r="F5919" s="9" t="s">
        <v>189</v>
      </c>
      <c r="G5919" s="9" t="s">
        <v>213</v>
      </c>
      <c r="H5919" s="9" t="s">
        <v>161</v>
      </c>
      <c r="I5919" s="9" t="s">
        <v>389</v>
      </c>
      <c r="J5919" s="9" t="s">
        <v>1243</v>
      </c>
      <c r="K5919" s="9" t="s">
        <v>246</v>
      </c>
      <c r="L5919" s="9" t="s">
        <v>104</v>
      </c>
      <c r="M5919" s="9" t="s">
        <v>364</v>
      </c>
      <c r="N5919" s="9" t="s">
        <v>196</v>
      </c>
      <c r="O5919" s="9" t="s">
        <v>116</v>
      </c>
      <c r="P5919" s="9" t="s">
        <v>551</v>
      </c>
      <c r="Q5919" s="9" t="s">
        <v>219</v>
      </c>
      <c r="R5919" s="9">
        <v>0</v>
      </c>
      <c r="S5919" s="9">
        <v>6</v>
      </c>
      <c r="U5919" s="9" t="s">
        <v>290</v>
      </c>
      <c r="X5919" s="9">
        <f>INDEX(SLA_Policy!$D$2:$D$5,MATCH(F5919,SLA_Policy!$A$2:$A$5,0))</f>
        <v>120</v>
      </c>
      <c r="Y5919" s="9" t="str">
        <f>IF(E5919="Cancelled","Excluded",IF(D5919="",IF((SLA_Policy!$B$8-B5919)*24&gt;X5919,"Open - Breached","Open - On Track"),IF((D5919-B5919)*24&lt;=X5919,"Met","Breached")))</f>
        <v>Met</v>
      </c>
    </row>
    <row r="5920" spans="1:25" x14ac:dyDescent="0.25">
      <c r="A5920" s="9" t="s">
        <v>9684</v>
      </c>
      <c r="B5920" s="23">
        <v>46093.651388888902</v>
      </c>
      <c r="C5920" s="23">
        <v>46093.661805555603</v>
      </c>
      <c r="D5920" s="23">
        <v>46093.7680555556</v>
      </c>
      <c r="E5920" s="9" t="s">
        <v>212</v>
      </c>
      <c r="F5920" s="9" t="s">
        <v>188</v>
      </c>
      <c r="G5920" s="9" t="s">
        <v>213</v>
      </c>
      <c r="H5920" s="9" t="s">
        <v>88</v>
      </c>
      <c r="I5920" s="9" t="s">
        <v>92</v>
      </c>
      <c r="J5920" s="9" t="s">
        <v>9181</v>
      </c>
      <c r="K5920" s="9" t="s">
        <v>215</v>
      </c>
      <c r="L5920" s="9" t="s">
        <v>311</v>
      </c>
      <c r="M5920" s="9" t="s">
        <v>984</v>
      </c>
      <c r="N5920" s="9" t="s">
        <v>198</v>
      </c>
      <c r="O5920" s="9" t="s">
        <v>178</v>
      </c>
      <c r="P5920" s="9" t="s">
        <v>272</v>
      </c>
      <c r="Q5920" s="9" t="s">
        <v>219</v>
      </c>
      <c r="R5920" s="9">
        <v>0</v>
      </c>
      <c r="S5920" s="9">
        <v>29</v>
      </c>
      <c r="T5920" s="9" t="s">
        <v>136</v>
      </c>
      <c r="U5920" s="9" t="s">
        <v>140</v>
      </c>
      <c r="V5920" s="9" t="s">
        <v>144</v>
      </c>
      <c r="X5920" s="9">
        <f>INDEX(SLA_Policy!$D$2:$D$5,MATCH(F5920,SLA_Policy!$A$2:$A$5,0))</f>
        <v>72</v>
      </c>
      <c r="Y5920" s="9" t="str">
        <f>IF(E5920="Cancelled","Excluded",IF(D5920="",IF((SLA_Policy!$B$8-B5920)*24&gt;X5920,"Open - Breached","Open - On Track"),IF((D5920-B5920)*24&lt;=X5920,"Met","Breached")))</f>
        <v>Met</v>
      </c>
    </row>
    <row r="5921" spans="1:25" x14ac:dyDescent="0.25">
      <c r="A5921" s="9" t="s">
        <v>9685</v>
      </c>
      <c r="B5921" s="23">
        <v>46093.655555555597</v>
      </c>
      <c r="C5921" s="23">
        <v>46093.656944444498</v>
      </c>
      <c r="D5921" s="23">
        <v>46097.366666666698</v>
      </c>
      <c r="E5921" s="9" t="s">
        <v>212</v>
      </c>
      <c r="F5921" s="9" t="s">
        <v>188</v>
      </c>
      <c r="G5921" s="9" t="s">
        <v>213</v>
      </c>
      <c r="H5921" s="9" t="s">
        <v>88</v>
      </c>
      <c r="I5921" s="9" t="s">
        <v>92</v>
      </c>
      <c r="J5921" s="9" t="s">
        <v>9171</v>
      </c>
      <c r="K5921" s="9" t="s">
        <v>215</v>
      </c>
      <c r="L5921" s="9" t="s">
        <v>282</v>
      </c>
      <c r="M5921" s="9" t="s">
        <v>998</v>
      </c>
      <c r="N5921" s="9" t="s">
        <v>198</v>
      </c>
      <c r="O5921" s="9" t="s">
        <v>178</v>
      </c>
      <c r="P5921" s="9" t="s">
        <v>321</v>
      </c>
      <c r="Q5921" s="9" t="s">
        <v>219</v>
      </c>
      <c r="R5921" s="9">
        <v>3</v>
      </c>
      <c r="S5921" s="9">
        <v>79</v>
      </c>
      <c r="T5921" s="9" t="s">
        <v>136</v>
      </c>
      <c r="U5921" s="9" t="s">
        <v>140</v>
      </c>
      <c r="V5921" s="9" t="s">
        <v>144</v>
      </c>
      <c r="W5921" s="9">
        <v>2</v>
      </c>
      <c r="X5921" s="9">
        <f>INDEX(SLA_Policy!$D$2:$D$5,MATCH(F5921,SLA_Policy!$A$2:$A$5,0))</f>
        <v>72</v>
      </c>
      <c r="Y5921" s="9" t="str">
        <f>IF(E5921="Cancelled","Excluded",IF(D5921="",IF((SLA_Policy!$B$8-B5921)*24&gt;X5921,"Open - Breached","Open - On Track"),IF((D5921-B5921)*24&lt;=X5921,"Met","Breached")))</f>
        <v>Breached</v>
      </c>
    </row>
    <row r="5922" spans="1:25" x14ac:dyDescent="0.25">
      <c r="A5922" s="9" t="s">
        <v>9686</v>
      </c>
      <c r="B5922" s="23">
        <v>46093.65625</v>
      </c>
      <c r="C5922" s="23">
        <v>46093.659027777801</v>
      </c>
      <c r="D5922" s="23">
        <v>46094.338888888902</v>
      </c>
      <c r="E5922" s="9" t="s">
        <v>212</v>
      </c>
      <c r="F5922" s="9" t="s">
        <v>188</v>
      </c>
      <c r="G5922" s="9" t="s">
        <v>213</v>
      </c>
      <c r="H5922" s="9" t="s">
        <v>163</v>
      </c>
      <c r="I5922" s="9" t="s">
        <v>223</v>
      </c>
      <c r="J5922" s="9" t="s">
        <v>9687</v>
      </c>
      <c r="K5922" s="9" t="s">
        <v>215</v>
      </c>
      <c r="L5922" s="9" t="s">
        <v>351</v>
      </c>
      <c r="M5922" s="9" t="s">
        <v>2661</v>
      </c>
      <c r="N5922" s="9" t="s">
        <v>198</v>
      </c>
      <c r="O5922" s="9" t="s">
        <v>176</v>
      </c>
      <c r="P5922" s="9" t="s">
        <v>503</v>
      </c>
      <c r="Q5922" s="9" t="s">
        <v>219</v>
      </c>
      <c r="R5922" s="9">
        <v>0</v>
      </c>
      <c r="S5922" s="9">
        <v>53</v>
      </c>
      <c r="T5922" s="9" t="s">
        <v>220</v>
      </c>
      <c r="U5922" s="9" t="s">
        <v>230</v>
      </c>
      <c r="X5922" s="9">
        <f>INDEX(SLA_Policy!$D$2:$D$5,MATCH(F5922,SLA_Policy!$A$2:$A$5,0))</f>
        <v>72</v>
      </c>
      <c r="Y5922" s="9" t="str">
        <f>IF(E5922="Cancelled","Excluded",IF(D5922="",IF((SLA_Policy!$B$8-B5922)*24&gt;X5922,"Open - Breached","Open - On Track"),IF((D5922-B5922)*24&lt;=X5922,"Met","Breached")))</f>
        <v>Met</v>
      </c>
    </row>
    <row r="5923" spans="1:25" x14ac:dyDescent="0.25">
      <c r="A5923" s="9" t="s">
        <v>9688</v>
      </c>
      <c r="B5923" s="23">
        <v>46093.657638888901</v>
      </c>
      <c r="C5923" s="23">
        <v>46093.6784722222</v>
      </c>
      <c r="D5923" s="23">
        <v>46094.313888888901</v>
      </c>
      <c r="E5923" s="9" t="s">
        <v>212</v>
      </c>
      <c r="F5923" s="9" t="s">
        <v>189</v>
      </c>
      <c r="G5923" s="9" t="s">
        <v>213</v>
      </c>
      <c r="H5923" s="9" t="s">
        <v>162</v>
      </c>
      <c r="I5923" s="9" t="s">
        <v>345</v>
      </c>
      <c r="J5923" s="9" t="s">
        <v>1501</v>
      </c>
      <c r="K5923" s="9" t="s">
        <v>225</v>
      </c>
      <c r="L5923" s="9" t="s">
        <v>270</v>
      </c>
      <c r="M5923" s="9" t="s">
        <v>5203</v>
      </c>
      <c r="N5923" s="9" t="s">
        <v>196</v>
      </c>
      <c r="O5923" s="9" t="s">
        <v>179</v>
      </c>
      <c r="P5923" s="9" t="s">
        <v>264</v>
      </c>
      <c r="Q5923" s="9" t="s">
        <v>219</v>
      </c>
      <c r="R5923" s="9">
        <v>0</v>
      </c>
      <c r="S5923" s="9">
        <v>35</v>
      </c>
      <c r="U5923" s="9" t="s">
        <v>266</v>
      </c>
      <c r="W5923" s="9">
        <v>5</v>
      </c>
      <c r="X5923" s="9">
        <f>INDEX(SLA_Policy!$D$2:$D$5,MATCH(F5923,SLA_Policy!$A$2:$A$5,0))</f>
        <v>120</v>
      </c>
      <c r="Y5923" s="9" t="str">
        <f>IF(E5923="Cancelled","Excluded",IF(D5923="",IF((SLA_Policy!$B$8-B5923)*24&gt;X5923,"Open - Breached","Open - On Track"),IF((D5923-B5923)*24&lt;=X5923,"Met","Breached")))</f>
        <v>Met</v>
      </c>
    </row>
    <row r="5924" spans="1:25" x14ac:dyDescent="0.25">
      <c r="A5924" s="9" t="s">
        <v>9689</v>
      </c>
      <c r="B5924" s="23">
        <v>46093.665972222203</v>
      </c>
      <c r="C5924" s="23">
        <v>46093.668055555601</v>
      </c>
      <c r="D5924" s="23">
        <v>46094.572222222203</v>
      </c>
      <c r="E5924" s="9" t="s">
        <v>212</v>
      </c>
      <c r="F5924" s="9" t="s">
        <v>188</v>
      </c>
      <c r="G5924" s="9" t="s">
        <v>213</v>
      </c>
      <c r="H5924" s="9" t="s">
        <v>88</v>
      </c>
      <c r="I5924" s="9" t="s">
        <v>92</v>
      </c>
      <c r="J5924" s="9" t="s">
        <v>9167</v>
      </c>
      <c r="K5924" s="9" t="s">
        <v>246</v>
      </c>
      <c r="L5924" s="9" t="s">
        <v>216</v>
      </c>
      <c r="M5924" s="9" t="s">
        <v>9478</v>
      </c>
      <c r="N5924" s="9" t="s">
        <v>198</v>
      </c>
      <c r="O5924" s="9" t="s">
        <v>178</v>
      </c>
      <c r="P5924" s="9" t="s">
        <v>427</v>
      </c>
      <c r="Q5924" s="9" t="s">
        <v>219</v>
      </c>
      <c r="R5924" s="9">
        <v>0</v>
      </c>
      <c r="S5924" s="9">
        <v>21</v>
      </c>
      <c r="T5924" s="9" t="s">
        <v>220</v>
      </c>
      <c r="U5924" s="9" t="s">
        <v>140</v>
      </c>
      <c r="V5924" s="9" t="s">
        <v>144</v>
      </c>
      <c r="W5924" s="9">
        <v>5</v>
      </c>
      <c r="X5924" s="9">
        <f>INDEX(SLA_Policy!$D$2:$D$5,MATCH(F5924,SLA_Policy!$A$2:$A$5,0))</f>
        <v>72</v>
      </c>
      <c r="Y5924" s="9" t="str">
        <f>IF(E5924="Cancelled","Excluded",IF(D5924="",IF((SLA_Policy!$B$8-B5924)*24&gt;X5924,"Open - Breached","Open - On Track"),IF((D5924-B5924)*24&lt;=X5924,"Met","Breached")))</f>
        <v>Met</v>
      </c>
    </row>
    <row r="5925" spans="1:25" x14ac:dyDescent="0.25">
      <c r="A5925" s="9" t="s">
        <v>9690</v>
      </c>
      <c r="B5925" s="23">
        <v>46093.690277777801</v>
      </c>
      <c r="C5925" s="23">
        <v>46093.715277777803</v>
      </c>
      <c r="D5925" s="23">
        <v>46097.4152777778</v>
      </c>
      <c r="E5925" s="9" t="s">
        <v>212</v>
      </c>
      <c r="F5925" s="9" t="s">
        <v>189</v>
      </c>
      <c r="G5925" s="9" t="s">
        <v>236</v>
      </c>
      <c r="H5925" s="9" t="s">
        <v>161</v>
      </c>
      <c r="I5925" s="9" t="s">
        <v>237</v>
      </c>
      <c r="J5925" s="9" t="s">
        <v>775</v>
      </c>
      <c r="K5925" s="9" t="s">
        <v>225</v>
      </c>
      <c r="L5925" s="9" t="s">
        <v>216</v>
      </c>
      <c r="M5925" s="9" t="s">
        <v>965</v>
      </c>
      <c r="N5925" s="9" t="s">
        <v>197</v>
      </c>
      <c r="O5925" s="9" t="s">
        <v>177</v>
      </c>
      <c r="P5925" s="9" t="s">
        <v>457</v>
      </c>
      <c r="Q5925" s="9" t="s">
        <v>219</v>
      </c>
      <c r="R5925" s="9">
        <v>0</v>
      </c>
      <c r="S5925" s="9">
        <v>15</v>
      </c>
      <c r="U5925" s="9" t="s">
        <v>242</v>
      </c>
      <c r="X5925" s="9">
        <f>INDEX(SLA_Policy!$D$2:$D$5,MATCH(F5925,SLA_Policy!$A$2:$A$5,0))</f>
        <v>120</v>
      </c>
      <c r="Y5925" s="9" t="str">
        <f>IF(E5925="Cancelled","Excluded",IF(D5925="",IF((SLA_Policy!$B$8-B5925)*24&gt;X5925,"Open - Breached","Open - On Track"),IF((D5925-B5925)*24&lt;=X5925,"Met","Breached")))</f>
        <v>Met</v>
      </c>
    </row>
    <row r="5926" spans="1:25" x14ac:dyDescent="0.25">
      <c r="A5926" s="9" t="s">
        <v>9691</v>
      </c>
      <c r="B5926" s="23">
        <v>46093.694444444503</v>
      </c>
      <c r="C5926" s="23">
        <v>46093.697916666701</v>
      </c>
      <c r="D5926" s="23">
        <v>46097.351388888899</v>
      </c>
      <c r="E5926" s="9" t="s">
        <v>212</v>
      </c>
      <c r="F5926" s="9" t="s">
        <v>188</v>
      </c>
      <c r="G5926" s="9" t="s">
        <v>213</v>
      </c>
      <c r="H5926" s="9" t="s">
        <v>88</v>
      </c>
      <c r="I5926" s="9" t="s">
        <v>92</v>
      </c>
      <c r="J5926" s="9" t="s">
        <v>9160</v>
      </c>
      <c r="K5926" s="9" t="s">
        <v>303</v>
      </c>
      <c r="L5926" s="9" t="s">
        <v>311</v>
      </c>
      <c r="M5926" s="9" t="s">
        <v>2562</v>
      </c>
      <c r="N5926" s="9" t="s">
        <v>198</v>
      </c>
      <c r="O5926" s="9" t="s">
        <v>178</v>
      </c>
      <c r="P5926" s="9" t="s">
        <v>272</v>
      </c>
      <c r="Q5926" s="9" t="s">
        <v>219</v>
      </c>
      <c r="R5926" s="9">
        <v>0</v>
      </c>
      <c r="S5926" s="9">
        <v>12</v>
      </c>
      <c r="T5926" s="9" t="s">
        <v>136</v>
      </c>
      <c r="U5926" s="9" t="s">
        <v>140</v>
      </c>
      <c r="V5926" s="9" t="s">
        <v>144</v>
      </c>
      <c r="W5926" s="9">
        <v>4</v>
      </c>
      <c r="X5926" s="9">
        <f>INDEX(SLA_Policy!$D$2:$D$5,MATCH(F5926,SLA_Policy!$A$2:$A$5,0))</f>
        <v>72</v>
      </c>
      <c r="Y5926" s="9" t="str">
        <f>IF(E5926="Cancelled","Excluded",IF(D5926="",IF((SLA_Policy!$B$8-B5926)*24&gt;X5926,"Open - Breached","Open - On Track"),IF((D5926-B5926)*24&lt;=X5926,"Met","Breached")))</f>
        <v>Breached</v>
      </c>
    </row>
    <row r="5927" spans="1:25" x14ac:dyDescent="0.25">
      <c r="A5927" s="9" t="s">
        <v>9692</v>
      </c>
      <c r="B5927" s="23">
        <v>46093.697916666701</v>
      </c>
      <c r="C5927" s="23">
        <v>46093.7</v>
      </c>
      <c r="D5927" s="23">
        <v>46094.422222222202</v>
      </c>
      <c r="E5927" s="9" t="s">
        <v>212</v>
      </c>
      <c r="F5927" s="9" t="s">
        <v>188</v>
      </c>
      <c r="G5927" s="9" t="s">
        <v>213</v>
      </c>
      <c r="H5927" s="9" t="s">
        <v>163</v>
      </c>
      <c r="I5927" s="9" t="s">
        <v>405</v>
      </c>
      <c r="J5927" s="9" t="s">
        <v>1300</v>
      </c>
      <c r="K5927" s="9" t="s">
        <v>246</v>
      </c>
      <c r="L5927" s="9" t="s">
        <v>307</v>
      </c>
      <c r="M5927" s="9" t="s">
        <v>2855</v>
      </c>
      <c r="N5927" s="9" t="s">
        <v>200</v>
      </c>
      <c r="O5927" s="9" t="s">
        <v>116</v>
      </c>
      <c r="P5927" s="9" t="s">
        <v>342</v>
      </c>
      <c r="Q5927" s="9" t="s">
        <v>219</v>
      </c>
      <c r="R5927" s="9">
        <v>0</v>
      </c>
      <c r="S5927" s="9">
        <v>12</v>
      </c>
      <c r="U5927" s="9" t="s">
        <v>230</v>
      </c>
      <c r="X5927" s="9">
        <f>INDEX(SLA_Policy!$D$2:$D$5,MATCH(F5927,SLA_Policy!$A$2:$A$5,0))</f>
        <v>72</v>
      </c>
      <c r="Y5927" s="9" t="str">
        <f>IF(E5927="Cancelled","Excluded",IF(D5927="",IF((SLA_Policy!$B$8-B5927)*24&gt;X5927,"Open - Breached","Open - On Track"),IF((D5927-B5927)*24&lt;=X5927,"Met","Breached")))</f>
        <v>Met</v>
      </c>
    </row>
    <row r="5928" spans="1:25" x14ac:dyDescent="0.25">
      <c r="A5928" s="9" t="s">
        <v>9693</v>
      </c>
      <c r="B5928" s="23">
        <v>46093.701388888898</v>
      </c>
      <c r="C5928" s="23">
        <v>46093.704861111102</v>
      </c>
      <c r="D5928" s="23">
        <v>46094.747916666704</v>
      </c>
      <c r="E5928" s="9" t="s">
        <v>212</v>
      </c>
      <c r="F5928" s="9" t="s">
        <v>188</v>
      </c>
      <c r="G5928" s="9" t="s">
        <v>213</v>
      </c>
      <c r="H5928" s="9" t="s">
        <v>88</v>
      </c>
      <c r="I5928" s="9" t="s">
        <v>92</v>
      </c>
      <c r="J5928" s="9" t="s">
        <v>9167</v>
      </c>
      <c r="K5928" s="9" t="s">
        <v>225</v>
      </c>
      <c r="L5928" s="9" t="s">
        <v>282</v>
      </c>
      <c r="M5928" s="9" t="s">
        <v>2799</v>
      </c>
      <c r="N5928" s="9" t="s">
        <v>198</v>
      </c>
      <c r="O5928" s="9" t="s">
        <v>116</v>
      </c>
      <c r="P5928" s="9" t="s">
        <v>342</v>
      </c>
      <c r="Q5928" s="9" t="s">
        <v>219</v>
      </c>
      <c r="R5928" s="9">
        <v>0</v>
      </c>
      <c r="S5928" s="9">
        <v>25</v>
      </c>
      <c r="T5928" s="9" t="s">
        <v>136</v>
      </c>
      <c r="U5928" s="9" t="s">
        <v>140</v>
      </c>
      <c r="V5928" s="9" t="s">
        <v>144</v>
      </c>
      <c r="X5928" s="9">
        <f>INDEX(SLA_Policy!$D$2:$D$5,MATCH(F5928,SLA_Policy!$A$2:$A$5,0))</f>
        <v>72</v>
      </c>
      <c r="Y5928" s="9" t="str">
        <f>IF(E5928="Cancelled","Excluded",IF(D5928="",IF((SLA_Policy!$B$8-B5928)*24&gt;X5928,"Open - Breached","Open - On Track"),IF((D5928-B5928)*24&lt;=X5928,"Met","Breached")))</f>
        <v>Met</v>
      </c>
    </row>
    <row r="5929" spans="1:25" x14ac:dyDescent="0.25">
      <c r="A5929" s="9" t="s">
        <v>9694</v>
      </c>
      <c r="B5929" s="23">
        <v>46093.702777777798</v>
      </c>
      <c r="C5929" s="23">
        <v>46093.721527777801</v>
      </c>
      <c r="D5929" s="23">
        <v>46097.4152777778</v>
      </c>
      <c r="E5929" s="9" t="s">
        <v>212</v>
      </c>
      <c r="F5929" s="9" t="s">
        <v>189</v>
      </c>
      <c r="G5929" s="9" t="s">
        <v>213</v>
      </c>
      <c r="H5929" s="9" t="s">
        <v>162</v>
      </c>
      <c r="I5929" s="9" t="s">
        <v>345</v>
      </c>
      <c r="J5929" s="9" t="s">
        <v>1151</v>
      </c>
      <c r="K5929" s="9" t="s">
        <v>303</v>
      </c>
      <c r="L5929" s="9" t="s">
        <v>282</v>
      </c>
      <c r="M5929" s="9" t="s">
        <v>367</v>
      </c>
      <c r="N5929" s="9" t="s">
        <v>196</v>
      </c>
      <c r="O5929" s="9" t="s">
        <v>116</v>
      </c>
      <c r="P5929" s="9" t="s">
        <v>342</v>
      </c>
      <c r="Q5929" s="9" t="s">
        <v>219</v>
      </c>
      <c r="R5929" s="9">
        <v>0</v>
      </c>
      <c r="S5929" s="9">
        <v>13</v>
      </c>
      <c r="U5929" s="9" t="s">
        <v>290</v>
      </c>
      <c r="X5929" s="9">
        <f>INDEX(SLA_Policy!$D$2:$D$5,MATCH(F5929,SLA_Policy!$A$2:$A$5,0))</f>
        <v>120</v>
      </c>
      <c r="Y5929" s="9" t="str">
        <f>IF(E5929="Cancelled","Excluded",IF(D5929="",IF((SLA_Policy!$B$8-B5929)*24&gt;X5929,"Open - Breached","Open - On Track"),IF((D5929-B5929)*24&lt;=X5929,"Met","Breached")))</f>
        <v>Met</v>
      </c>
    </row>
    <row r="5930" spans="1:25" x14ac:dyDescent="0.25">
      <c r="A5930" s="9" t="s">
        <v>9695</v>
      </c>
      <c r="B5930" s="23">
        <v>46093.712500000001</v>
      </c>
      <c r="C5930" s="23">
        <v>46093.729166666701</v>
      </c>
      <c r="D5930" s="23">
        <v>46094.366666666698</v>
      </c>
      <c r="E5930" s="9" t="s">
        <v>212</v>
      </c>
      <c r="F5930" s="9" t="s">
        <v>188</v>
      </c>
      <c r="G5930" s="9" t="s">
        <v>213</v>
      </c>
      <c r="H5930" s="9" t="s">
        <v>88</v>
      </c>
      <c r="I5930" s="9" t="s">
        <v>92</v>
      </c>
      <c r="J5930" s="9" t="s">
        <v>9696</v>
      </c>
      <c r="K5930" s="9" t="s">
        <v>215</v>
      </c>
      <c r="L5930" s="9" t="s">
        <v>282</v>
      </c>
      <c r="M5930" s="9" t="s">
        <v>998</v>
      </c>
      <c r="N5930" s="9" t="s">
        <v>198</v>
      </c>
      <c r="O5930" s="9" t="s">
        <v>178</v>
      </c>
      <c r="P5930" s="9" t="s">
        <v>321</v>
      </c>
      <c r="Q5930" s="9" t="s">
        <v>219</v>
      </c>
      <c r="R5930" s="9">
        <v>0</v>
      </c>
      <c r="S5930" s="9">
        <v>13</v>
      </c>
      <c r="T5930" s="9" t="s">
        <v>136</v>
      </c>
      <c r="U5930" s="9" t="s">
        <v>221</v>
      </c>
      <c r="X5930" s="9">
        <f>INDEX(SLA_Policy!$D$2:$D$5,MATCH(F5930,SLA_Policy!$A$2:$A$5,0))</f>
        <v>72</v>
      </c>
      <c r="Y5930" s="9" t="str">
        <f>IF(E5930="Cancelled","Excluded",IF(D5930="",IF((SLA_Policy!$B$8-B5930)*24&gt;X5930,"Open - Breached","Open - On Track"),IF((D5930-B5930)*24&lt;=X5930,"Met","Breached")))</f>
        <v>Met</v>
      </c>
    </row>
    <row r="5931" spans="1:25" x14ac:dyDescent="0.25">
      <c r="A5931" s="9" t="s">
        <v>9697</v>
      </c>
      <c r="B5931" s="23">
        <v>46093.742361111101</v>
      </c>
      <c r="C5931" s="23">
        <v>46094.317361111098</v>
      </c>
      <c r="D5931" s="23">
        <v>46094.329861111102</v>
      </c>
      <c r="E5931" s="9" t="s">
        <v>212</v>
      </c>
      <c r="F5931" s="9" t="s">
        <v>189</v>
      </c>
      <c r="G5931" s="9" t="s">
        <v>236</v>
      </c>
      <c r="H5931" s="9" t="s">
        <v>167</v>
      </c>
      <c r="I5931" s="9" t="s">
        <v>255</v>
      </c>
      <c r="J5931" s="9" t="s">
        <v>9698</v>
      </c>
      <c r="K5931" s="9" t="s">
        <v>246</v>
      </c>
      <c r="L5931" s="9" t="s">
        <v>351</v>
      </c>
      <c r="M5931" s="9" t="s">
        <v>5228</v>
      </c>
      <c r="N5931" s="9" t="s">
        <v>199</v>
      </c>
      <c r="O5931" s="9" t="s">
        <v>176</v>
      </c>
      <c r="P5931" s="9" t="s">
        <v>330</v>
      </c>
      <c r="Q5931" s="9" t="s">
        <v>219</v>
      </c>
      <c r="R5931" s="9">
        <v>0</v>
      </c>
      <c r="S5931" s="9">
        <v>17</v>
      </c>
      <c r="U5931" s="9" t="s">
        <v>242</v>
      </c>
      <c r="X5931" s="9">
        <f>INDEX(SLA_Policy!$D$2:$D$5,MATCH(F5931,SLA_Policy!$A$2:$A$5,0))</f>
        <v>120</v>
      </c>
      <c r="Y5931" s="9" t="str">
        <f>IF(E5931="Cancelled","Excluded",IF(D5931="",IF((SLA_Policy!$B$8-B5931)*24&gt;X5931,"Open - Breached","Open - On Track"),IF((D5931-B5931)*24&lt;=X5931,"Met","Breached")))</f>
        <v>Met</v>
      </c>
    </row>
    <row r="5932" spans="1:25" x14ac:dyDescent="0.25">
      <c r="A5932" s="9" t="s">
        <v>9699</v>
      </c>
      <c r="B5932" s="23">
        <v>46093.749305555597</v>
      </c>
      <c r="C5932" s="23">
        <v>46093.7590277778</v>
      </c>
      <c r="D5932" s="23">
        <v>46094.347916666702</v>
      </c>
      <c r="E5932" s="9" t="s">
        <v>212</v>
      </c>
      <c r="F5932" s="9" t="s">
        <v>188</v>
      </c>
      <c r="G5932" s="9" t="s">
        <v>213</v>
      </c>
      <c r="H5932" s="9" t="s">
        <v>88</v>
      </c>
      <c r="I5932" s="9" t="s">
        <v>92</v>
      </c>
      <c r="J5932" s="9" t="s">
        <v>9181</v>
      </c>
      <c r="K5932" s="9" t="s">
        <v>215</v>
      </c>
      <c r="L5932" s="9" t="s">
        <v>311</v>
      </c>
      <c r="M5932" s="9" t="s">
        <v>2768</v>
      </c>
      <c r="N5932" s="9" t="s">
        <v>199</v>
      </c>
      <c r="O5932" s="9" t="s">
        <v>178</v>
      </c>
      <c r="P5932" s="9" t="s">
        <v>414</v>
      </c>
      <c r="Q5932" s="9" t="s">
        <v>273</v>
      </c>
      <c r="R5932" s="9">
        <v>0</v>
      </c>
      <c r="S5932" s="9">
        <v>42</v>
      </c>
      <c r="T5932" s="9" t="s">
        <v>136</v>
      </c>
      <c r="U5932" s="9" t="s">
        <v>140</v>
      </c>
      <c r="V5932" s="9" t="s">
        <v>144</v>
      </c>
      <c r="X5932" s="9">
        <f>INDEX(SLA_Policy!$D$2:$D$5,MATCH(F5932,SLA_Policy!$A$2:$A$5,0))</f>
        <v>72</v>
      </c>
      <c r="Y5932" s="9" t="str">
        <f>IF(E5932="Cancelled","Excluded",IF(D5932="",IF((SLA_Policy!$B$8-B5932)*24&gt;X5932,"Open - Breached","Open - On Track"),IF((D5932-B5932)*24&lt;=X5932,"Met","Breached")))</f>
        <v>Met</v>
      </c>
    </row>
    <row r="5933" spans="1:25" x14ac:dyDescent="0.25">
      <c r="A5933" s="9" t="s">
        <v>9700</v>
      </c>
      <c r="B5933" s="23">
        <v>46093.761805555601</v>
      </c>
      <c r="C5933" s="23">
        <v>46093.7631944444</v>
      </c>
      <c r="D5933" s="23">
        <v>46094.363194444399</v>
      </c>
      <c r="E5933" s="9" t="s">
        <v>212</v>
      </c>
      <c r="F5933" s="9" t="s">
        <v>188</v>
      </c>
      <c r="G5933" s="9" t="s">
        <v>213</v>
      </c>
      <c r="H5933" s="9" t="s">
        <v>88</v>
      </c>
      <c r="I5933" s="9" t="s">
        <v>92</v>
      </c>
      <c r="J5933" s="9" t="s">
        <v>9181</v>
      </c>
      <c r="K5933" s="9" t="s">
        <v>215</v>
      </c>
      <c r="L5933" s="9" t="s">
        <v>282</v>
      </c>
      <c r="M5933" s="9" t="s">
        <v>9701</v>
      </c>
      <c r="N5933" s="9" t="s">
        <v>198</v>
      </c>
      <c r="O5933" s="9" t="s">
        <v>178</v>
      </c>
      <c r="P5933" s="9" t="s">
        <v>321</v>
      </c>
      <c r="Q5933" s="9" t="s">
        <v>219</v>
      </c>
      <c r="R5933" s="9">
        <v>0</v>
      </c>
      <c r="S5933" s="9">
        <v>19</v>
      </c>
      <c r="T5933" s="9" t="s">
        <v>136</v>
      </c>
      <c r="U5933" s="9" t="s">
        <v>140</v>
      </c>
      <c r="V5933" s="9" t="s">
        <v>144</v>
      </c>
      <c r="X5933" s="9">
        <f>INDEX(SLA_Policy!$D$2:$D$5,MATCH(F5933,SLA_Policy!$A$2:$A$5,0))</f>
        <v>72</v>
      </c>
      <c r="Y5933" s="9" t="str">
        <f>IF(E5933="Cancelled","Excluded",IF(D5933="",IF((SLA_Policy!$B$8-B5933)*24&gt;X5933,"Open - Breached","Open - On Track"),IF((D5933-B5933)*24&lt;=X5933,"Met","Breached")))</f>
        <v>Met</v>
      </c>
    </row>
    <row r="5934" spans="1:25" x14ac:dyDescent="0.25">
      <c r="A5934" s="9" t="s">
        <v>9702</v>
      </c>
      <c r="B5934" s="23">
        <v>46093.788194444503</v>
      </c>
      <c r="C5934" s="23">
        <v>46093.790972222203</v>
      </c>
      <c r="D5934" s="23">
        <v>46094.385416666701</v>
      </c>
      <c r="E5934" s="9" t="s">
        <v>212</v>
      </c>
      <c r="F5934" s="9" t="s">
        <v>188</v>
      </c>
      <c r="G5934" s="9" t="s">
        <v>213</v>
      </c>
      <c r="H5934" s="9" t="s">
        <v>88</v>
      </c>
      <c r="I5934" s="9" t="s">
        <v>92</v>
      </c>
      <c r="J5934" s="9" t="s">
        <v>9162</v>
      </c>
      <c r="K5934" s="9" t="s">
        <v>303</v>
      </c>
      <c r="L5934" s="9" t="s">
        <v>216</v>
      </c>
      <c r="M5934" s="9" t="s">
        <v>736</v>
      </c>
      <c r="N5934" s="9" t="s">
        <v>198</v>
      </c>
      <c r="O5934" s="9" t="s">
        <v>178</v>
      </c>
      <c r="P5934" s="9" t="s">
        <v>321</v>
      </c>
      <c r="Q5934" s="9" t="s">
        <v>219</v>
      </c>
      <c r="R5934" s="9">
        <v>0</v>
      </c>
      <c r="S5934" s="9">
        <v>12</v>
      </c>
      <c r="T5934" s="9" t="s">
        <v>136</v>
      </c>
      <c r="U5934" s="9" t="s">
        <v>140</v>
      </c>
      <c r="V5934" s="9" t="s">
        <v>144</v>
      </c>
      <c r="X5934" s="9">
        <f>INDEX(SLA_Policy!$D$2:$D$5,MATCH(F5934,SLA_Policy!$A$2:$A$5,0))</f>
        <v>72</v>
      </c>
      <c r="Y5934" s="9" t="str">
        <f>IF(E5934="Cancelled","Excluded",IF(D5934="",IF((SLA_Policy!$B$8-B5934)*24&gt;X5934,"Open - Breached","Open - On Track"),IF((D5934-B5934)*24&lt;=X5934,"Met","Breached")))</f>
        <v>Met</v>
      </c>
    </row>
    <row r="5935" spans="1:25" x14ac:dyDescent="0.25">
      <c r="A5935" s="9" t="s">
        <v>9703</v>
      </c>
      <c r="B5935" s="23">
        <v>46094.2368055556</v>
      </c>
      <c r="C5935" s="23">
        <v>46094.320833333302</v>
      </c>
      <c r="D5935" s="23">
        <v>46094.529166666704</v>
      </c>
      <c r="E5935" s="9" t="s">
        <v>212</v>
      </c>
      <c r="F5935" s="9" t="s">
        <v>189</v>
      </c>
      <c r="G5935" s="9" t="s">
        <v>213</v>
      </c>
      <c r="H5935" s="9" t="s">
        <v>88</v>
      </c>
      <c r="I5935" s="9" t="s">
        <v>92</v>
      </c>
      <c r="J5935" s="9" t="s">
        <v>9181</v>
      </c>
      <c r="K5935" s="9" t="s">
        <v>215</v>
      </c>
      <c r="L5935" s="9" t="s">
        <v>226</v>
      </c>
      <c r="M5935" s="9" t="s">
        <v>872</v>
      </c>
      <c r="N5935" s="9" t="s">
        <v>198</v>
      </c>
      <c r="O5935" s="9" t="s">
        <v>178</v>
      </c>
      <c r="P5935" s="9" t="s">
        <v>321</v>
      </c>
      <c r="Q5935" s="9" t="s">
        <v>219</v>
      </c>
      <c r="R5935" s="9">
        <v>0</v>
      </c>
      <c r="S5935" s="9">
        <v>37</v>
      </c>
      <c r="T5935" s="9" t="s">
        <v>136</v>
      </c>
      <c r="U5935" s="9" t="s">
        <v>140</v>
      </c>
      <c r="V5935" s="9" t="s">
        <v>144</v>
      </c>
      <c r="X5935" s="9">
        <f>INDEX(SLA_Policy!$D$2:$D$5,MATCH(F5935,SLA_Policy!$A$2:$A$5,0))</f>
        <v>120</v>
      </c>
      <c r="Y5935" s="9" t="str">
        <f>IF(E5935="Cancelled","Excluded",IF(D5935="",IF((SLA_Policy!$B$8-B5935)*24&gt;X5935,"Open - Breached","Open - On Track"),IF((D5935-B5935)*24&lt;=X5935,"Met","Breached")))</f>
        <v>Met</v>
      </c>
    </row>
    <row r="5936" spans="1:25" x14ac:dyDescent="0.25">
      <c r="A5936" s="9" t="s">
        <v>9704</v>
      </c>
      <c r="B5936" s="23">
        <v>46094.291666666701</v>
      </c>
      <c r="C5936" s="23">
        <v>46094.306250000001</v>
      </c>
      <c r="D5936" s="23">
        <v>46097.399305555598</v>
      </c>
      <c r="E5936" s="9" t="s">
        <v>212</v>
      </c>
      <c r="F5936" s="9" t="s">
        <v>188</v>
      </c>
      <c r="G5936" s="9" t="s">
        <v>236</v>
      </c>
      <c r="H5936" s="9" t="s">
        <v>161</v>
      </c>
      <c r="I5936" s="9" t="s">
        <v>482</v>
      </c>
      <c r="J5936" s="9" t="s">
        <v>4617</v>
      </c>
      <c r="K5936" s="9" t="s">
        <v>246</v>
      </c>
      <c r="L5936" s="9" t="s">
        <v>371</v>
      </c>
      <c r="M5936" s="9" t="s">
        <v>4287</v>
      </c>
      <c r="N5936" s="9" t="s">
        <v>199</v>
      </c>
      <c r="O5936" s="9" t="s">
        <v>177</v>
      </c>
      <c r="P5936" s="9" t="s">
        <v>457</v>
      </c>
      <c r="Q5936" s="9" t="s">
        <v>219</v>
      </c>
      <c r="R5936" s="9">
        <v>0</v>
      </c>
      <c r="S5936" s="9">
        <v>56</v>
      </c>
      <c r="U5936" s="9" t="s">
        <v>242</v>
      </c>
      <c r="X5936" s="9">
        <f>INDEX(SLA_Policy!$D$2:$D$5,MATCH(F5936,SLA_Policy!$A$2:$A$5,0))</f>
        <v>72</v>
      </c>
      <c r="Y5936" s="9" t="str">
        <f>IF(E5936="Cancelled","Excluded",IF(D5936="",IF((SLA_Policy!$B$8-B5936)*24&gt;X5936,"Open - Breached","Open - On Track"),IF((D5936-B5936)*24&lt;=X5936,"Met","Breached")))</f>
        <v>Breached</v>
      </c>
    </row>
    <row r="5937" spans="1:25" x14ac:dyDescent="0.25">
      <c r="A5937" s="9" t="s">
        <v>9705</v>
      </c>
      <c r="B5937" s="23">
        <v>46094.292361111096</v>
      </c>
      <c r="C5937" s="23">
        <v>46094.293055555601</v>
      </c>
      <c r="D5937" s="23">
        <v>46094.387499999997</v>
      </c>
      <c r="E5937" s="9" t="s">
        <v>212</v>
      </c>
      <c r="F5937" s="9" t="s">
        <v>187</v>
      </c>
      <c r="G5937" s="9" t="s">
        <v>213</v>
      </c>
      <c r="H5937" s="9" t="s">
        <v>161</v>
      </c>
      <c r="I5937" s="9" t="s">
        <v>297</v>
      </c>
      <c r="J5937" s="9" t="s">
        <v>3611</v>
      </c>
      <c r="K5937" s="9" t="s">
        <v>303</v>
      </c>
      <c r="L5937" s="9" t="s">
        <v>104</v>
      </c>
      <c r="M5937" s="9" t="s">
        <v>6331</v>
      </c>
      <c r="N5937" s="9" t="s">
        <v>200</v>
      </c>
      <c r="O5937" s="9" t="s">
        <v>177</v>
      </c>
      <c r="P5937" s="9" t="s">
        <v>457</v>
      </c>
      <c r="Q5937" s="9" t="s">
        <v>273</v>
      </c>
      <c r="R5937" s="9">
        <v>0</v>
      </c>
      <c r="S5937" s="9">
        <v>34</v>
      </c>
      <c r="U5937" s="9" t="s">
        <v>290</v>
      </c>
      <c r="W5937" s="9">
        <v>5</v>
      </c>
      <c r="X5937" s="9">
        <f>INDEX(SLA_Policy!$D$2:$D$5,MATCH(F5937,SLA_Policy!$A$2:$A$5,0))</f>
        <v>8</v>
      </c>
      <c r="Y5937" s="9" t="str">
        <f>IF(E5937="Cancelled","Excluded",IF(D5937="",IF((SLA_Policy!$B$8-B5937)*24&gt;X5937,"Open - Breached","Open - On Track"),IF((D5937-B5937)*24&lt;=X5937,"Met","Breached")))</f>
        <v>Met</v>
      </c>
    </row>
    <row r="5938" spans="1:25" x14ac:dyDescent="0.25">
      <c r="A5938" s="9" t="s">
        <v>9706</v>
      </c>
      <c r="B5938" s="23">
        <v>46094.292361111096</v>
      </c>
      <c r="C5938" s="23">
        <v>46094.369444444397</v>
      </c>
      <c r="D5938" s="23">
        <v>46094.5131944444</v>
      </c>
      <c r="E5938" s="9" t="s">
        <v>212</v>
      </c>
      <c r="F5938" s="9" t="s">
        <v>189</v>
      </c>
      <c r="G5938" s="9" t="s">
        <v>213</v>
      </c>
      <c r="H5938" s="9" t="s">
        <v>166</v>
      </c>
      <c r="I5938" s="9" t="s">
        <v>286</v>
      </c>
      <c r="J5938" s="9" t="s">
        <v>632</v>
      </c>
      <c r="K5938" s="9" t="s">
        <v>239</v>
      </c>
      <c r="L5938" s="9" t="s">
        <v>311</v>
      </c>
      <c r="M5938" s="9" t="s">
        <v>3214</v>
      </c>
      <c r="N5938" s="9" t="s">
        <v>197</v>
      </c>
      <c r="O5938" s="9" t="s">
        <v>181</v>
      </c>
      <c r="P5938" s="9" t="s">
        <v>289</v>
      </c>
      <c r="Q5938" s="9" t="s">
        <v>273</v>
      </c>
      <c r="R5938" s="9">
        <v>0</v>
      </c>
      <c r="S5938" s="9">
        <v>12</v>
      </c>
      <c r="U5938" s="9" t="s">
        <v>290</v>
      </c>
      <c r="X5938" s="9">
        <f>INDEX(SLA_Policy!$D$2:$D$5,MATCH(F5938,SLA_Policy!$A$2:$A$5,0))</f>
        <v>120</v>
      </c>
      <c r="Y5938" s="9" t="str">
        <f>IF(E5938="Cancelled","Excluded",IF(D5938="",IF((SLA_Policy!$B$8-B5938)*24&gt;X5938,"Open - Breached","Open - On Track"),IF((D5938-B5938)*24&lt;=X5938,"Met","Breached")))</f>
        <v>Met</v>
      </c>
    </row>
    <row r="5939" spans="1:25" x14ac:dyDescent="0.25">
      <c r="A5939" s="9" t="s">
        <v>9707</v>
      </c>
      <c r="B5939" s="23">
        <v>46094.292361111096</v>
      </c>
      <c r="C5939" s="23">
        <v>46094.296527777798</v>
      </c>
      <c r="D5939" s="23">
        <v>46097.402777777803</v>
      </c>
      <c r="E5939" s="9" t="s">
        <v>212</v>
      </c>
      <c r="F5939" s="9" t="s">
        <v>189</v>
      </c>
      <c r="G5939" s="9" t="s">
        <v>213</v>
      </c>
      <c r="H5939" s="9" t="s">
        <v>88</v>
      </c>
      <c r="I5939" s="9" t="s">
        <v>92</v>
      </c>
      <c r="J5939" s="9" t="s">
        <v>9164</v>
      </c>
      <c r="K5939" s="9" t="s">
        <v>246</v>
      </c>
      <c r="L5939" s="9" t="s">
        <v>226</v>
      </c>
      <c r="M5939" s="9" t="s">
        <v>1307</v>
      </c>
      <c r="N5939" s="9" t="s">
        <v>198</v>
      </c>
      <c r="O5939" s="9" t="s">
        <v>178</v>
      </c>
      <c r="P5939" s="9" t="s">
        <v>414</v>
      </c>
      <c r="Q5939" s="9" t="s">
        <v>219</v>
      </c>
      <c r="R5939" s="9">
        <v>0</v>
      </c>
      <c r="S5939" s="9">
        <v>34</v>
      </c>
      <c r="T5939" s="9" t="s">
        <v>136</v>
      </c>
      <c r="U5939" s="9" t="s">
        <v>140</v>
      </c>
      <c r="V5939" s="9" t="s">
        <v>144</v>
      </c>
      <c r="W5939" s="9">
        <v>4</v>
      </c>
      <c r="X5939" s="9">
        <f>INDEX(SLA_Policy!$D$2:$D$5,MATCH(F5939,SLA_Policy!$A$2:$A$5,0))</f>
        <v>120</v>
      </c>
      <c r="Y5939" s="9" t="str">
        <f>IF(E5939="Cancelled","Excluded",IF(D5939="",IF((SLA_Policy!$B$8-B5939)*24&gt;X5939,"Open - Breached","Open - On Track"),IF((D5939-B5939)*24&lt;=X5939,"Met","Breached")))</f>
        <v>Met</v>
      </c>
    </row>
    <row r="5940" spans="1:25" x14ac:dyDescent="0.25">
      <c r="A5940" s="9" t="s">
        <v>9708</v>
      </c>
      <c r="B5940" s="23">
        <v>46094.3</v>
      </c>
      <c r="C5940" s="23">
        <v>46094.313194444498</v>
      </c>
      <c r="D5940" s="23">
        <v>46097.412499999999</v>
      </c>
      <c r="E5940" s="9" t="s">
        <v>212</v>
      </c>
      <c r="F5940" s="9" t="s">
        <v>188</v>
      </c>
      <c r="G5940" s="9" t="s">
        <v>213</v>
      </c>
      <c r="H5940" s="9" t="s">
        <v>88</v>
      </c>
      <c r="I5940" s="9" t="s">
        <v>92</v>
      </c>
      <c r="J5940" s="9" t="s">
        <v>9160</v>
      </c>
      <c r="K5940" s="9" t="s">
        <v>246</v>
      </c>
      <c r="L5940" s="9" t="s">
        <v>270</v>
      </c>
      <c r="M5940" s="9" t="s">
        <v>1711</v>
      </c>
      <c r="N5940" s="9" t="s">
        <v>197</v>
      </c>
      <c r="O5940" s="9" t="s">
        <v>178</v>
      </c>
      <c r="P5940" s="9" t="s">
        <v>321</v>
      </c>
      <c r="Q5940" s="9" t="s">
        <v>219</v>
      </c>
      <c r="R5940" s="9">
        <v>0</v>
      </c>
      <c r="S5940" s="9">
        <v>64</v>
      </c>
      <c r="T5940" s="9" t="s">
        <v>136</v>
      </c>
      <c r="U5940" s="9" t="s">
        <v>140</v>
      </c>
      <c r="V5940" s="9" t="s">
        <v>144</v>
      </c>
      <c r="X5940" s="9">
        <f>INDEX(SLA_Policy!$D$2:$D$5,MATCH(F5940,SLA_Policy!$A$2:$A$5,0))</f>
        <v>72</v>
      </c>
      <c r="Y5940" s="9" t="str">
        <f>IF(E5940="Cancelled","Excluded",IF(D5940="",IF((SLA_Policy!$B$8-B5940)*24&gt;X5940,"Open - Breached","Open - On Track"),IF((D5940-B5940)*24&lt;=X5940,"Met","Breached")))</f>
        <v>Breached</v>
      </c>
    </row>
    <row r="5941" spans="1:25" x14ac:dyDescent="0.25">
      <c r="A5941" s="9" t="s">
        <v>9709</v>
      </c>
      <c r="B5941" s="23">
        <v>46094.3347222222</v>
      </c>
      <c r="C5941" s="23">
        <v>46094.40625</v>
      </c>
      <c r="D5941" s="23">
        <v>46097.346527777801</v>
      </c>
      <c r="E5941" s="9" t="s">
        <v>212</v>
      </c>
      <c r="F5941" s="9" t="s">
        <v>189</v>
      </c>
      <c r="G5941" s="9" t="s">
        <v>213</v>
      </c>
      <c r="H5941" s="9" t="s">
        <v>166</v>
      </c>
      <c r="I5941" s="9" t="s">
        <v>398</v>
      </c>
      <c r="J5941" s="9" t="s">
        <v>9710</v>
      </c>
      <c r="K5941" s="9" t="s">
        <v>246</v>
      </c>
      <c r="L5941" s="9" t="s">
        <v>293</v>
      </c>
      <c r="M5941" s="9" t="s">
        <v>709</v>
      </c>
      <c r="N5941" s="9" t="s">
        <v>199</v>
      </c>
      <c r="O5941" s="9" t="s">
        <v>181</v>
      </c>
      <c r="P5941" s="9" t="s">
        <v>449</v>
      </c>
      <c r="Q5941" s="9" t="s">
        <v>219</v>
      </c>
      <c r="R5941" s="9">
        <v>0</v>
      </c>
      <c r="S5941" s="9">
        <v>36</v>
      </c>
      <c r="U5941" s="9" t="s">
        <v>376</v>
      </c>
      <c r="X5941" s="9">
        <f>INDEX(SLA_Policy!$D$2:$D$5,MATCH(F5941,SLA_Policy!$A$2:$A$5,0))</f>
        <v>120</v>
      </c>
      <c r="Y5941" s="9" t="str">
        <f>IF(E5941="Cancelled","Excluded",IF(D5941="",IF((SLA_Policy!$B$8-B5941)*24&gt;X5941,"Open - Breached","Open - On Track"),IF((D5941-B5941)*24&lt;=X5941,"Met","Breached")))</f>
        <v>Met</v>
      </c>
    </row>
    <row r="5942" spans="1:25" x14ac:dyDescent="0.25">
      <c r="A5942" s="9" t="s">
        <v>9711</v>
      </c>
      <c r="B5942" s="23">
        <v>46094.3347222222</v>
      </c>
      <c r="C5942" s="23">
        <v>46094.365277777797</v>
      </c>
      <c r="D5942" s="23">
        <v>46097.361111111102</v>
      </c>
      <c r="E5942" s="9" t="s">
        <v>212</v>
      </c>
      <c r="F5942" s="9" t="s">
        <v>188</v>
      </c>
      <c r="G5942" s="9" t="s">
        <v>213</v>
      </c>
      <c r="H5942" s="9" t="s">
        <v>166</v>
      </c>
      <c r="I5942" s="9" t="s">
        <v>378</v>
      </c>
      <c r="J5942" s="9" t="s">
        <v>3089</v>
      </c>
      <c r="K5942" s="9" t="s">
        <v>262</v>
      </c>
      <c r="L5942" s="9" t="s">
        <v>216</v>
      </c>
      <c r="M5942" s="9" t="s">
        <v>2349</v>
      </c>
      <c r="N5942" s="9" t="s">
        <v>197</v>
      </c>
      <c r="O5942" s="9" t="s">
        <v>180</v>
      </c>
      <c r="P5942" s="9" t="s">
        <v>278</v>
      </c>
      <c r="Q5942" s="9" t="s">
        <v>219</v>
      </c>
      <c r="R5942" s="9">
        <v>0</v>
      </c>
      <c r="S5942" s="9">
        <v>37</v>
      </c>
      <c r="T5942" s="9" t="s">
        <v>136</v>
      </c>
      <c r="U5942" s="9" t="s">
        <v>290</v>
      </c>
      <c r="X5942" s="9">
        <f>INDEX(SLA_Policy!$D$2:$D$5,MATCH(F5942,SLA_Policy!$A$2:$A$5,0))</f>
        <v>72</v>
      </c>
      <c r="Y5942" s="9" t="str">
        <f>IF(E5942="Cancelled","Excluded",IF(D5942="",IF((SLA_Policy!$B$8-B5942)*24&gt;X5942,"Open - Breached","Open - On Track"),IF((D5942-B5942)*24&lt;=X5942,"Met","Breached")))</f>
        <v>Breached</v>
      </c>
    </row>
    <row r="5943" spans="1:25" x14ac:dyDescent="0.25">
      <c r="A5943" s="9" t="s">
        <v>9712</v>
      </c>
      <c r="B5943" s="23">
        <v>46094.3347222222</v>
      </c>
      <c r="C5943" s="23">
        <v>46094.337500000001</v>
      </c>
      <c r="D5943" s="23">
        <v>46097.663194444503</v>
      </c>
      <c r="E5943" s="9" t="s">
        <v>212</v>
      </c>
      <c r="F5943" s="9" t="s">
        <v>188</v>
      </c>
      <c r="G5943" s="9" t="s">
        <v>213</v>
      </c>
      <c r="H5943" s="9" t="s">
        <v>88</v>
      </c>
      <c r="I5943" s="9" t="s">
        <v>92</v>
      </c>
      <c r="J5943" s="9" t="s">
        <v>9164</v>
      </c>
      <c r="K5943" s="9" t="s">
        <v>215</v>
      </c>
      <c r="L5943" s="9" t="s">
        <v>282</v>
      </c>
      <c r="M5943" s="9" t="s">
        <v>667</v>
      </c>
      <c r="N5943" s="9" t="s">
        <v>199</v>
      </c>
      <c r="O5943" s="9" t="s">
        <v>178</v>
      </c>
      <c r="P5943" s="9" t="s">
        <v>360</v>
      </c>
      <c r="Q5943" s="9" t="s">
        <v>273</v>
      </c>
      <c r="R5943" s="9">
        <v>1</v>
      </c>
      <c r="S5943" s="9">
        <v>42</v>
      </c>
      <c r="T5943" s="9" t="s">
        <v>136</v>
      </c>
      <c r="U5943" s="9" t="s">
        <v>140</v>
      </c>
      <c r="V5943" s="9" t="s">
        <v>144</v>
      </c>
      <c r="X5943" s="9">
        <f>INDEX(SLA_Policy!$D$2:$D$5,MATCH(F5943,SLA_Policy!$A$2:$A$5,0))</f>
        <v>72</v>
      </c>
      <c r="Y5943" s="9" t="str">
        <f>IF(E5943="Cancelled","Excluded",IF(D5943="",IF((SLA_Policy!$B$8-B5943)*24&gt;X5943,"Open - Breached","Open - On Track"),IF((D5943-B5943)*24&lt;=X5943,"Met","Breached")))</f>
        <v>Breached</v>
      </c>
    </row>
    <row r="5944" spans="1:25" x14ac:dyDescent="0.25">
      <c r="A5944" s="9" t="s">
        <v>9713</v>
      </c>
      <c r="B5944" s="23">
        <v>46094.336805555598</v>
      </c>
      <c r="C5944" s="23">
        <v>46094.357638888898</v>
      </c>
      <c r="D5944" s="23">
        <v>46094.610416666699</v>
      </c>
      <c r="E5944" s="9" t="s">
        <v>212</v>
      </c>
      <c r="F5944" s="9" t="s">
        <v>188</v>
      </c>
      <c r="G5944" s="9" t="s">
        <v>213</v>
      </c>
      <c r="H5944" s="9" t="s">
        <v>162</v>
      </c>
      <c r="I5944" s="9" t="s">
        <v>393</v>
      </c>
      <c r="J5944" s="9" t="s">
        <v>2696</v>
      </c>
      <c r="K5944" s="9" t="s">
        <v>246</v>
      </c>
      <c r="L5944" s="9" t="s">
        <v>351</v>
      </c>
      <c r="M5944" s="9" t="s">
        <v>2069</v>
      </c>
      <c r="N5944" s="9" t="s">
        <v>196</v>
      </c>
      <c r="O5944" s="9" t="s">
        <v>179</v>
      </c>
      <c r="P5944" s="9" t="s">
        <v>284</v>
      </c>
      <c r="Q5944" s="9" t="s">
        <v>219</v>
      </c>
      <c r="R5944" s="9">
        <v>0</v>
      </c>
      <c r="S5944" s="9">
        <v>10</v>
      </c>
      <c r="U5944" s="9" t="s">
        <v>290</v>
      </c>
      <c r="W5944" s="9">
        <v>5</v>
      </c>
      <c r="X5944" s="9">
        <f>INDEX(SLA_Policy!$D$2:$D$5,MATCH(F5944,SLA_Policy!$A$2:$A$5,0))</f>
        <v>72</v>
      </c>
      <c r="Y5944" s="9" t="str">
        <f>IF(E5944="Cancelled","Excluded",IF(D5944="",IF((SLA_Policy!$B$8-B5944)*24&gt;X5944,"Open - Breached","Open - On Track"),IF((D5944-B5944)*24&lt;=X5944,"Met","Breached")))</f>
        <v>Met</v>
      </c>
    </row>
    <row r="5945" spans="1:25" x14ac:dyDescent="0.25">
      <c r="A5945" s="9" t="s">
        <v>9714</v>
      </c>
      <c r="B5945" s="23">
        <v>46094.339583333298</v>
      </c>
      <c r="C5945" s="23">
        <v>46094.345833333296</v>
      </c>
      <c r="D5945" s="23">
        <v>46094.386111111096</v>
      </c>
      <c r="E5945" s="9" t="s">
        <v>212</v>
      </c>
      <c r="F5945" s="9" t="s">
        <v>188</v>
      </c>
      <c r="G5945" s="9" t="s">
        <v>213</v>
      </c>
      <c r="H5945" s="9" t="s">
        <v>162</v>
      </c>
      <c r="I5945" s="9" t="s">
        <v>345</v>
      </c>
      <c r="J5945" s="9" t="s">
        <v>1480</v>
      </c>
      <c r="K5945" s="9" t="s">
        <v>215</v>
      </c>
      <c r="L5945" s="9" t="s">
        <v>104</v>
      </c>
      <c r="M5945" s="9" t="s">
        <v>4242</v>
      </c>
      <c r="N5945" s="9" t="s">
        <v>198</v>
      </c>
      <c r="O5945" s="9" t="s">
        <v>179</v>
      </c>
      <c r="P5945" s="9" t="s">
        <v>284</v>
      </c>
      <c r="Q5945" s="9" t="s">
        <v>219</v>
      </c>
      <c r="R5945" s="9">
        <v>0</v>
      </c>
      <c r="S5945" s="9">
        <v>11</v>
      </c>
      <c r="U5945" s="9" t="s">
        <v>266</v>
      </c>
      <c r="X5945" s="9">
        <f>INDEX(SLA_Policy!$D$2:$D$5,MATCH(F5945,SLA_Policy!$A$2:$A$5,0))</f>
        <v>72</v>
      </c>
      <c r="Y5945" s="9" t="str">
        <f>IF(E5945="Cancelled","Excluded",IF(D5945="",IF((SLA_Policy!$B$8-B5945)*24&gt;X5945,"Open - Breached","Open - On Track"),IF((D5945-B5945)*24&lt;=X5945,"Met","Breached")))</f>
        <v>Met</v>
      </c>
    </row>
    <row r="5946" spans="1:25" x14ac:dyDescent="0.25">
      <c r="A5946" s="9" t="s">
        <v>9715</v>
      </c>
      <c r="B5946" s="23">
        <v>46094.345833333296</v>
      </c>
      <c r="C5946" s="23">
        <v>46094.354861111096</v>
      </c>
      <c r="D5946" s="23">
        <v>46094.3659722222</v>
      </c>
      <c r="E5946" s="9" t="s">
        <v>212</v>
      </c>
      <c r="F5946" s="9" t="s">
        <v>189</v>
      </c>
      <c r="G5946" s="9" t="s">
        <v>213</v>
      </c>
      <c r="H5946" s="9" t="s">
        <v>161</v>
      </c>
      <c r="I5946" s="9" t="s">
        <v>389</v>
      </c>
      <c r="J5946" s="9" t="s">
        <v>2170</v>
      </c>
      <c r="K5946" s="9" t="s">
        <v>239</v>
      </c>
      <c r="L5946" s="9" t="s">
        <v>311</v>
      </c>
      <c r="M5946" s="9" t="s">
        <v>2196</v>
      </c>
      <c r="N5946" s="9" t="s">
        <v>198</v>
      </c>
      <c r="O5946" s="9" t="s">
        <v>116</v>
      </c>
      <c r="P5946" s="9" t="s">
        <v>342</v>
      </c>
      <c r="Q5946" s="9" t="s">
        <v>219</v>
      </c>
      <c r="R5946" s="9">
        <v>0</v>
      </c>
      <c r="S5946" s="9">
        <v>4</v>
      </c>
      <c r="U5946" s="9" t="s">
        <v>290</v>
      </c>
      <c r="W5946" s="9">
        <v>5</v>
      </c>
      <c r="X5946" s="9">
        <f>INDEX(SLA_Policy!$D$2:$D$5,MATCH(F5946,SLA_Policy!$A$2:$A$5,0))</f>
        <v>120</v>
      </c>
      <c r="Y5946" s="9" t="str">
        <f>IF(E5946="Cancelled","Excluded",IF(D5946="",IF((SLA_Policy!$B$8-B5946)*24&gt;X5946,"Open - Breached","Open - On Track"),IF((D5946-B5946)*24&lt;=X5946,"Met","Breached")))</f>
        <v>Met</v>
      </c>
    </row>
    <row r="5947" spans="1:25" x14ac:dyDescent="0.25">
      <c r="A5947" s="9" t="s">
        <v>9716</v>
      </c>
      <c r="B5947" s="23">
        <v>46094.347222222197</v>
      </c>
      <c r="C5947" s="23">
        <v>46094.382638888899</v>
      </c>
      <c r="D5947" s="23">
        <v>46097.322222222203</v>
      </c>
      <c r="E5947" s="9" t="s">
        <v>212</v>
      </c>
      <c r="F5947" s="9" t="s">
        <v>188</v>
      </c>
      <c r="G5947" s="9" t="s">
        <v>236</v>
      </c>
      <c r="H5947" s="9" t="s">
        <v>161</v>
      </c>
      <c r="I5947" s="9" t="s">
        <v>237</v>
      </c>
      <c r="J5947" s="9" t="s">
        <v>9717</v>
      </c>
      <c r="K5947" s="9" t="s">
        <v>246</v>
      </c>
      <c r="L5947" s="9" t="s">
        <v>293</v>
      </c>
      <c r="M5947" s="9" t="s">
        <v>8352</v>
      </c>
      <c r="N5947" s="9" t="s">
        <v>196</v>
      </c>
      <c r="O5947" s="9" t="s">
        <v>177</v>
      </c>
      <c r="P5947" s="9" t="s">
        <v>300</v>
      </c>
      <c r="Q5947" s="9" t="s">
        <v>219</v>
      </c>
      <c r="R5947" s="9">
        <v>0</v>
      </c>
      <c r="S5947" s="9">
        <v>15</v>
      </c>
      <c r="U5947" s="9" t="s">
        <v>242</v>
      </c>
      <c r="X5947" s="9">
        <f>INDEX(SLA_Policy!$D$2:$D$5,MATCH(F5947,SLA_Policy!$A$2:$A$5,0))</f>
        <v>72</v>
      </c>
      <c r="Y5947" s="9" t="str">
        <f>IF(E5947="Cancelled","Excluded",IF(D5947="",IF((SLA_Policy!$B$8-B5947)*24&gt;X5947,"Open - Breached","Open - On Track"),IF((D5947-B5947)*24&lt;=X5947,"Met","Breached")))</f>
        <v>Met</v>
      </c>
    </row>
    <row r="5948" spans="1:25" x14ac:dyDescent="0.25">
      <c r="A5948" s="9" t="s">
        <v>9718</v>
      </c>
      <c r="B5948" s="23">
        <v>46094.356249999997</v>
      </c>
      <c r="C5948" s="23">
        <v>46094.3569444444</v>
      </c>
      <c r="D5948" s="23">
        <v>46097.361111111102</v>
      </c>
      <c r="E5948" s="9" t="s">
        <v>212</v>
      </c>
      <c r="F5948" s="9" t="s">
        <v>188</v>
      </c>
      <c r="G5948" s="9" t="s">
        <v>213</v>
      </c>
      <c r="H5948" s="9" t="s">
        <v>88</v>
      </c>
      <c r="I5948" s="9" t="s">
        <v>92</v>
      </c>
      <c r="J5948" s="9" t="s">
        <v>9164</v>
      </c>
      <c r="K5948" s="9" t="s">
        <v>225</v>
      </c>
      <c r="L5948" s="9" t="s">
        <v>270</v>
      </c>
      <c r="M5948" s="9" t="s">
        <v>811</v>
      </c>
      <c r="N5948" s="9" t="s">
        <v>198</v>
      </c>
      <c r="O5948" s="9" t="s">
        <v>178</v>
      </c>
      <c r="P5948" s="9" t="s">
        <v>272</v>
      </c>
      <c r="Q5948" s="9" t="s">
        <v>219</v>
      </c>
      <c r="R5948" s="9">
        <v>0</v>
      </c>
      <c r="S5948" s="9">
        <v>54</v>
      </c>
      <c r="T5948" s="9" t="s">
        <v>136</v>
      </c>
      <c r="U5948" s="9" t="s">
        <v>140</v>
      </c>
      <c r="V5948" s="9" t="s">
        <v>144</v>
      </c>
      <c r="X5948" s="9">
        <f>INDEX(SLA_Policy!$D$2:$D$5,MATCH(F5948,SLA_Policy!$A$2:$A$5,0))</f>
        <v>72</v>
      </c>
      <c r="Y5948" s="9" t="str">
        <f>IF(E5948="Cancelled","Excluded",IF(D5948="",IF((SLA_Policy!$B$8-B5948)*24&gt;X5948,"Open - Breached","Open - On Track"),IF((D5948-B5948)*24&lt;=X5948,"Met","Breached")))</f>
        <v>Breached</v>
      </c>
    </row>
    <row r="5949" spans="1:25" x14ac:dyDescent="0.25">
      <c r="A5949" s="9" t="s">
        <v>9719</v>
      </c>
      <c r="B5949" s="23">
        <v>46094.358333333301</v>
      </c>
      <c r="C5949" s="23">
        <v>46094.359722222202</v>
      </c>
      <c r="E5949" s="9" t="s">
        <v>649</v>
      </c>
      <c r="F5949" s="9" t="s">
        <v>187</v>
      </c>
      <c r="G5949" s="9" t="s">
        <v>213</v>
      </c>
      <c r="H5949" s="9" t="s">
        <v>88</v>
      </c>
      <c r="I5949" s="9" t="s">
        <v>92</v>
      </c>
      <c r="J5949" s="9" t="s">
        <v>9181</v>
      </c>
      <c r="K5949" s="9" t="s">
        <v>225</v>
      </c>
      <c r="L5949" s="9" t="s">
        <v>216</v>
      </c>
      <c r="M5949" s="9" t="s">
        <v>1246</v>
      </c>
      <c r="N5949" s="9" t="s">
        <v>198</v>
      </c>
      <c r="O5949" s="9" t="s">
        <v>178</v>
      </c>
      <c r="P5949" s="9" t="s">
        <v>272</v>
      </c>
      <c r="Q5949" s="9" t="s">
        <v>273</v>
      </c>
      <c r="R5949" s="9">
        <v>0</v>
      </c>
      <c r="S5949" s="9">
        <v>5</v>
      </c>
      <c r="T5949" s="9" t="s">
        <v>136</v>
      </c>
      <c r="V5949" s="9" t="s">
        <v>144</v>
      </c>
      <c r="X5949" s="9">
        <f>INDEX(SLA_Policy!$D$2:$D$5,MATCH(F5949,SLA_Policy!$A$2:$A$5,0))</f>
        <v>8</v>
      </c>
      <c r="Y5949" s="9" t="str">
        <f>IF(E5949="Cancelled","Excluded",IF(D5949="",IF((SLA_Policy!$B$8-B5949)*24&gt;X5949,"Open - Breached","Open - On Track"),IF((D5949-B5949)*24&lt;=X5949,"Met","Breached")))</f>
        <v>Excluded</v>
      </c>
    </row>
    <row r="5950" spans="1:25" x14ac:dyDescent="0.25">
      <c r="A5950" s="9" t="s">
        <v>9720</v>
      </c>
      <c r="B5950" s="23">
        <v>46094.363194444399</v>
      </c>
      <c r="C5950" s="23">
        <v>46094.370138888902</v>
      </c>
      <c r="D5950" s="23">
        <v>46094.381249999999</v>
      </c>
      <c r="E5950" s="9" t="s">
        <v>212</v>
      </c>
      <c r="F5950" s="9" t="s">
        <v>189</v>
      </c>
      <c r="G5950" s="9" t="s">
        <v>213</v>
      </c>
      <c r="H5950" s="9" t="s">
        <v>161</v>
      </c>
      <c r="I5950" s="9" t="s">
        <v>454</v>
      </c>
      <c r="J5950" s="9" t="s">
        <v>813</v>
      </c>
      <c r="K5950" s="9" t="s">
        <v>246</v>
      </c>
      <c r="L5950" s="9" t="s">
        <v>307</v>
      </c>
      <c r="M5950" s="9" t="s">
        <v>2020</v>
      </c>
      <c r="N5950" s="9" t="s">
        <v>198</v>
      </c>
      <c r="O5950" s="9" t="s">
        <v>116</v>
      </c>
      <c r="P5950" s="9" t="s">
        <v>551</v>
      </c>
      <c r="Q5950" s="9" t="s">
        <v>219</v>
      </c>
      <c r="R5950" s="9">
        <v>0</v>
      </c>
      <c r="S5950" s="9">
        <v>4</v>
      </c>
      <c r="U5950" s="9" t="s">
        <v>290</v>
      </c>
      <c r="W5950" s="9">
        <v>5</v>
      </c>
      <c r="X5950" s="9">
        <f>INDEX(SLA_Policy!$D$2:$D$5,MATCH(F5950,SLA_Policy!$A$2:$A$5,0))</f>
        <v>120</v>
      </c>
      <c r="Y5950" s="9" t="str">
        <f>IF(E5950="Cancelled","Excluded",IF(D5950="",IF((SLA_Policy!$B$8-B5950)*24&gt;X5950,"Open - Breached","Open - On Track"),IF((D5950-B5950)*24&lt;=X5950,"Met","Breached")))</f>
        <v>Met</v>
      </c>
    </row>
    <row r="5951" spans="1:25" x14ac:dyDescent="0.25">
      <c r="A5951" s="9" t="s">
        <v>9721</v>
      </c>
      <c r="B5951" s="23">
        <v>46094.365277777797</v>
      </c>
      <c r="C5951" s="23">
        <v>46094.374305555597</v>
      </c>
      <c r="D5951" s="23">
        <v>46094.397916666698</v>
      </c>
      <c r="E5951" s="9" t="s">
        <v>212</v>
      </c>
      <c r="F5951" s="9" t="s">
        <v>188</v>
      </c>
      <c r="G5951" s="9" t="s">
        <v>213</v>
      </c>
      <c r="H5951" s="9" t="s">
        <v>161</v>
      </c>
      <c r="I5951" s="9" t="s">
        <v>454</v>
      </c>
      <c r="J5951" s="9" t="s">
        <v>1549</v>
      </c>
      <c r="K5951" s="9" t="s">
        <v>239</v>
      </c>
      <c r="L5951" s="9" t="s">
        <v>311</v>
      </c>
      <c r="M5951" s="9" t="s">
        <v>1145</v>
      </c>
      <c r="N5951" s="9" t="s">
        <v>198</v>
      </c>
      <c r="O5951" s="9" t="s">
        <v>177</v>
      </c>
      <c r="P5951" s="9" t="s">
        <v>457</v>
      </c>
      <c r="Q5951" s="9" t="s">
        <v>219</v>
      </c>
      <c r="R5951" s="9">
        <v>0</v>
      </c>
      <c r="S5951" s="9">
        <v>9</v>
      </c>
      <c r="U5951" s="9" t="s">
        <v>290</v>
      </c>
      <c r="X5951" s="9">
        <f>INDEX(SLA_Policy!$D$2:$D$5,MATCH(F5951,SLA_Policy!$A$2:$A$5,0))</f>
        <v>72</v>
      </c>
      <c r="Y5951" s="9" t="str">
        <f>IF(E5951="Cancelled","Excluded",IF(D5951="",IF((SLA_Policy!$B$8-B5951)*24&gt;X5951,"Open - Breached","Open - On Track"),IF((D5951-B5951)*24&lt;=X5951,"Met","Breached")))</f>
        <v>Met</v>
      </c>
    </row>
    <row r="5952" spans="1:25" x14ac:dyDescent="0.25">
      <c r="A5952" s="9" t="s">
        <v>9722</v>
      </c>
      <c r="B5952" s="23">
        <v>46094.372916666704</v>
      </c>
      <c r="C5952" s="23">
        <v>46094.3930555556</v>
      </c>
      <c r="D5952" s="23">
        <v>46094.6965277778</v>
      </c>
      <c r="E5952" s="9" t="s">
        <v>212</v>
      </c>
      <c r="F5952" s="9" t="s">
        <v>189</v>
      </c>
      <c r="G5952" s="9" t="s">
        <v>213</v>
      </c>
      <c r="H5952" s="9" t="s">
        <v>167</v>
      </c>
      <c r="I5952" s="9" t="s">
        <v>684</v>
      </c>
      <c r="J5952" s="9" t="s">
        <v>7164</v>
      </c>
      <c r="K5952" s="9" t="s">
        <v>246</v>
      </c>
      <c r="L5952" s="9" t="s">
        <v>351</v>
      </c>
      <c r="M5952" s="9" t="s">
        <v>400</v>
      </c>
      <c r="N5952" s="9" t="s">
        <v>196</v>
      </c>
      <c r="O5952" s="9" t="s">
        <v>116</v>
      </c>
      <c r="P5952" s="9" t="s">
        <v>218</v>
      </c>
      <c r="Q5952" s="9" t="s">
        <v>219</v>
      </c>
      <c r="R5952" s="9">
        <v>0</v>
      </c>
      <c r="S5952" s="9">
        <v>16</v>
      </c>
      <c r="U5952" s="9" t="s">
        <v>290</v>
      </c>
      <c r="W5952" s="9">
        <v>3</v>
      </c>
      <c r="X5952" s="9">
        <f>INDEX(SLA_Policy!$D$2:$D$5,MATCH(F5952,SLA_Policy!$A$2:$A$5,0))</f>
        <v>120</v>
      </c>
      <c r="Y5952" s="9" t="str">
        <f>IF(E5952="Cancelled","Excluded",IF(D5952="",IF((SLA_Policy!$B$8-B5952)*24&gt;X5952,"Open - Breached","Open - On Track"),IF((D5952-B5952)*24&lt;=X5952,"Met","Breached")))</f>
        <v>Met</v>
      </c>
    </row>
    <row r="5953" spans="1:25" x14ac:dyDescent="0.25">
      <c r="A5953" s="9" t="s">
        <v>9723</v>
      </c>
      <c r="B5953" s="23">
        <v>46094.387499999997</v>
      </c>
      <c r="C5953" s="23">
        <v>46094.395138888904</v>
      </c>
      <c r="D5953" s="23">
        <v>46094.659027777801</v>
      </c>
      <c r="E5953" s="9" t="s">
        <v>212</v>
      </c>
      <c r="F5953" s="9" t="s">
        <v>188</v>
      </c>
      <c r="G5953" s="9" t="s">
        <v>213</v>
      </c>
      <c r="H5953" s="9" t="s">
        <v>88</v>
      </c>
      <c r="I5953" s="9" t="s">
        <v>92</v>
      </c>
      <c r="J5953" s="9" t="s">
        <v>9160</v>
      </c>
      <c r="K5953" s="9" t="s">
        <v>246</v>
      </c>
      <c r="L5953" s="9" t="s">
        <v>351</v>
      </c>
      <c r="M5953" s="9" t="s">
        <v>9724</v>
      </c>
      <c r="N5953" s="9" t="s">
        <v>198</v>
      </c>
      <c r="O5953" s="9" t="s">
        <v>178</v>
      </c>
      <c r="P5953" s="9" t="s">
        <v>321</v>
      </c>
      <c r="Q5953" s="9" t="s">
        <v>219</v>
      </c>
      <c r="R5953" s="9">
        <v>0</v>
      </c>
      <c r="S5953" s="9">
        <v>29</v>
      </c>
      <c r="T5953" s="9" t="s">
        <v>136</v>
      </c>
      <c r="U5953" s="9" t="s">
        <v>140</v>
      </c>
      <c r="V5953" s="9" t="s">
        <v>144</v>
      </c>
      <c r="X5953" s="9">
        <f>INDEX(SLA_Policy!$D$2:$D$5,MATCH(F5953,SLA_Policy!$A$2:$A$5,0))</f>
        <v>72</v>
      </c>
      <c r="Y5953" s="9" t="str">
        <f>IF(E5953="Cancelled","Excluded",IF(D5953="",IF((SLA_Policy!$B$8-B5953)*24&gt;X5953,"Open - Breached","Open - On Track"),IF((D5953-B5953)*24&lt;=X5953,"Met","Breached")))</f>
        <v>Met</v>
      </c>
    </row>
    <row r="5954" spans="1:25" x14ac:dyDescent="0.25">
      <c r="A5954" s="9" t="s">
        <v>9725</v>
      </c>
      <c r="B5954" s="23">
        <v>46094.400000000001</v>
      </c>
      <c r="C5954" s="23">
        <v>46094.590972222199</v>
      </c>
      <c r="D5954" s="23">
        <v>46094.681250000001</v>
      </c>
      <c r="E5954" s="9" t="s">
        <v>212</v>
      </c>
      <c r="F5954" s="9" t="s">
        <v>188</v>
      </c>
      <c r="G5954" s="9" t="s">
        <v>213</v>
      </c>
      <c r="H5954" s="9" t="s">
        <v>162</v>
      </c>
      <c r="I5954" s="9" t="s">
        <v>416</v>
      </c>
      <c r="J5954" s="9" t="s">
        <v>8744</v>
      </c>
      <c r="K5954" s="9" t="s">
        <v>262</v>
      </c>
      <c r="L5954" s="9" t="s">
        <v>270</v>
      </c>
      <c r="M5954" s="9" t="s">
        <v>3247</v>
      </c>
      <c r="N5954" s="9" t="s">
        <v>196</v>
      </c>
      <c r="O5954" s="9" t="s">
        <v>179</v>
      </c>
      <c r="P5954" s="9" t="s">
        <v>337</v>
      </c>
      <c r="Q5954" s="9" t="s">
        <v>219</v>
      </c>
      <c r="R5954" s="9">
        <v>0</v>
      </c>
      <c r="S5954" s="9">
        <v>17</v>
      </c>
      <c r="U5954" s="9" t="s">
        <v>266</v>
      </c>
      <c r="W5954" s="9">
        <v>4</v>
      </c>
      <c r="X5954" s="9">
        <f>INDEX(SLA_Policy!$D$2:$D$5,MATCH(F5954,SLA_Policy!$A$2:$A$5,0))</f>
        <v>72</v>
      </c>
      <c r="Y5954" s="9" t="str">
        <f>IF(E5954="Cancelled","Excluded",IF(D5954="",IF((SLA_Policy!$B$8-B5954)*24&gt;X5954,"Open - Breached","Open - On Track"),IF((D5954-B5954)*24&lt;=X5954,"Met","Breached")))</f>
        <v>Met</v>
      </c>
    </row>
    <row r="5955" spans="1:25" x14ac:dyDescent="0.25">
      <c r="A5955" s="9" t="s">
        <v>9726</v>
      </c>
      <c r="B5955" s="23">
        <v>46094.405555555597</v>
      </c>
      <c r="C5955" s="23">
        <v>46094.414583333302</v>
      </c>
      <c r="D5955" s="23">
        <v>46094.500694444498</v>
      </c>
      <c r="E5955" s="9" t="s">
        <v>212</v>
      </c>
      <c r="F5955" s="9" t="s">
        <v>188</v>
      </c>
      <c r="G5955" s="9" t="s">
        <v>213</v>
      </c>
      <c r="H5955" s="9" t="s">
        <v>88</v>
      </c>
      <c r="I5955" s="9" t="s">
        <v>92</v>
      </c>
      <c r="J5955" s="9" t="s">
        <v>1082</v>
      </c>
      <c r="K5955" s="9" t="s">
        <v>239</v>
      </c>
      <c r="L5955" s="9" t="s">
        <v>226</v>
      </c>
      <c r="M5955" s="9" t="s">
        <v>973</v>
      </c>
      <c r="N5955" s="9" t="s">
        <v>196</v>
      </c>
      <c r="O5955" s="9" t="s">
        <v>116</v>
      </c>
      <c r="P5955" s="9" t="s">
        <v>590</v>
      </c>
      <c r="Q5955" s="9" t="s">
        <v>219</v>
      </c>
      <c r="R5955" s="9">
        <v>0</v>
      </c>
      <c r="S5955" s="9">
        <v>19</v>
      </c>
      <c r="T5955" s="9" t="s">
        <v>229</v>
      </c>
      <c r="U5955" s="9" t="s">
        <v>290</v>
      </c>
      <c r="X5955" s="9">
        <f>INDEX(SLA_Policy!$D$2:$D$5,MATCH(F5955,SLA_Policy!$A$2:$A$5,0))</f>
        <v>72</v>
      </c>
      <c r="Y5955" s="9" t="str">
        <f>IF(E5955="Cancelled","Excluded",IF(D5955="",IF((SLA_Policy!$B$8-B5955)*24&gt;X5955,"Open - Breached","Open - On Track"),IF((D5955-B5955)*24&lt;=X5955,"Met","Breached")))</f>
        <v>Met</v>
      </c>
    </row>
    <row r="5956" spans="1:25" x14ac:dyDescent="0.25">
      <c r="A5956" s="9" t="s">
        <v>9727</v>
      </c>
      <c r="B5956" s="23">
        <v>46094.410416666702</v>
      </c>
      <c r="C5956" s="23">
        <v>46094.427777777797</v>
      </c>
      <c r="D5956" s="23">
        <v>46094.460416666698</v>
      </c>
      <c r="E5956" s="9" t="s">
        <v>212</v>
      </c>
      <c r="F5956" s="9" t="s">
        <v>188</v>
      </c>
      <c r="G5956" s="9" t="s">
        <v>213</v>
      </c>
      <c r="H5956" s="9" t="s">
        <v>161</v>
      </c>
      <c r="I5956" s="9" t="s">
        <v>297</v>
      </c>
      <c r="J5956" s="9" t="s">
        <v>6436</v>
      </c>
      <c r="K5956" s="9" t="s">
        <v>246</v>
      </c>
      <c r="L5956" s="9" t="s">
        <v>216</v>
      </c>
      <c r="M5956" s="9" t="s">
        <v>5637</v>
      </c>
      <c r="N5956" s="9" t="s">
        <v>196</v>
      </c>
      <c r="O5956" s="9" t="s">
        <v>177</v>
      </c>
      <c r="P5956" s="9" t="s">
        <v>241</v>
      </c>
      <c r="Q5956" s="9" t="s">
        <v>219</v>
      </c>
      <c r="R5956" s="9">
        <v>0</v>
      </c>
      <c r="S5956" s="9">
        <v>14</v>
      </c>
      <c r="U5956" s="9" t="s">
        <v>290</v>
      </c>
      <c r="X5956" s="9">
        <f>INDEX(SLA_Policy!$D$2:$D$5,MATCH(F5956,SLA_Policy!$A$2:$A$5,0))</f>
        <v>72</v>
      </c>
      <c r="Y5956" s="9" t="str">
        <f>IF(E5956="Cancelled","Excluded",IF(D5956="",IF((SLA_Policy!$B$8-B5956)*24&gt;X5956,"Open - Breached","Open - On Track"),IF((D5956-B5956)*24&lt;=X5956,"Met","Breached")))</f>
        <v>Met</v>
      </c>
    </row>
    <row r="5957" spans="1:25" x14ac:dyDescent="0.25">
      <c r="A5957" s="9" t="s">
        <v>9728</v>
      </c>
      <c r="B5957" s="23">
        <v>46094.418749999997</v>
      </c>
      <c r="C5957" s="23">
        <v>46094.426388888904</v>
      </c>
      <c r="D5957" s="23">
        <v>46097.362500000003</v>
      </c>
      <c r="E5957" s="9" t="s">
        <v>212</v>
      </c>
      <c r="F5957" s="9" t="s">
        <v>189</v>
      </c>
      <c r="G5957" s="9" t="s">
        <v>213</v>
      </c>
      <c r="H5957" s="9" t="s">
        <v>88</v>
      </c>
      <c r="I5957" s="9" t="s">
        <v>92</v>
      </c>
      <c r="J5957" s="9" t="s">
        <v>9160</v>
      </c>
      <c r="K5957" s="9" t="s">
        <v>262</v>
      </c>
      <c r="L5957" s="9" t="s">
        <v>311</v>
      </c>
      <c r="M5957" s="9" t="s">
        <v>2418</v>
      </c>
      <c r="N5957" s="9" t="s">
        <v>198</v>
      </c>
      <c r="O5957" s="9" t="s">
        <v>116</v>
      </c>
      <c r="P5957" s="9" t="s">
        <v>590</v>
      </c>
      <c r="Q5957" s="9" t="s">
        <v>219</v>
      </c>
      <c r="R5957" s="9">
        <v>0</v>
      </c>
      <c r="S5957" s="9">
        <v>117</v>
      </c>
      <c r="T5957" s="9" t="s">
        <v>136</v>
      </c>
      <c r="U5957" s="9" t="s">
        <v>140</v>
      </c>
      <c r="V5957" s="9" t="s">
        <v>144</v>
      </c>
      <c r="X5957" s="9">
        <f>INDEX(SLA_Policy!$D$2:$D$5,MATCH(F5957,SLA_Policy!$A$2:$A$5,0))</f>
        <v>120</v>
      </c>
      <c r="Y5957" s="9" t="str">
        <f>IF(E5957="Cancelled","Excluded",IF(D5957="",IF((SLA_Policy!$B$8-B5957)*24&gt;X5957,"Open - Breached","Open - On Track"),IF((D5957-B5957)*24&lt;=X5957,"Met","Breached")))</f>
        <v>Met</v>
      </c>
    </row>
    <row r="5958" spans="1:25" x14ac:dyDescent="0.25">
      <c r="A5958" s="9" t="s">
        <v>9729</v>
      </c>
      <c r="B5958" s="23">
        <v>46094.420833333301</v>
      </c>
      <c r="C5958" s="23">
        <v>46094.427083333299</v>
      </c>
      <c r="D5958" s="23">
        <v>46094.578472222202</v>
      </c>
      <c r="E5958" s="9" t="s">
        <v>212</v>
      </c>
      <c r="F5958" s="9" t="s">
        <v>188</v>
      </c>
      <c r="G5958" s="9" t="s">
        <v>213</v>
      </c>
      <c r="H5958" s="9" t="s">
        <v>88</v>
      </c>
      <c r="I5958" s="9" t="s">
        <v>92</v>
      </c>
      <c r="J5958" s="9" t="s">
        <v>9164</v>
      </c>
      <c r="K5958" s="9" t="s">
        <v>246</v>
      </c>
      <c r="L5958" s="9" t="s">
        <v>216</v>
      </c>
      <c r="M5958" s="9" t="s">
        <v>4771</v>
      </c>
      <c r="N5958" s="9" t="s">
        <v>198</v>
      </c>
      <c r="O5958" s="9" t="s">
        <v>178</v>
      </c>
      <c r="P5958" s="9" t="s">
        <v>272</v>
      </c>
      <c r="Q5958" s="9" t="s">
        <v>219</v>
      </c>
      <c r="R5958" s="9">
        <v>0</v>
      </c>
      <c r="S5958" s="9">
        <v>53</v>
      </c>
      <c r="T5958" s="9" t="s">
        <v>136</v>
      </c>
      <c r="U5958" s="9" t="s">
        <v>140</v>
      </c>
      <c r="V5958" s="9" t="s">
        <v>144</v>
      </c>
      <c r="W5958" s="9">
        <v>4</v>
      </c>
      <c r="X5958" s="9">
        <f>INDEX(SLA_Policy!$D$2:$D$5,MATCH(F5958,SLA_Policy!$A$2:$A$5,0))</f>
        <v>72</v>
      </c>
      <c r="Y5958" s="9" t="str">
        <f>IF(E5958="Cancelled","Excluded",IF(D5958="",IF((SLA_Policy!$B$8-B5958)*24&gt;X5958,"Open - Breached","Open - On Track"),IF((D5958-B5958)*24&lt;=X5958,"Met","Breached")))</f>
        <v>Met</v>
      </c>
    </row>
    <row r="5959" spans="1:25" x14ac:dyDescent="0.25">
      <c r="A5959" s="9" t="s">
        <v>9730</v>
      </c>
      <c r="B5959" s="23">
        <v>46094.426388888904</v>
      </c>
      <c r="C5959" s="23">
        <v>46094.427083333299</v>
      </c>
      <c r="D5959" s="23">
        <v>46094.4506944444</v>
      </c>
      <c r="E5959" s="9" t="s">
        <v>212</v>
      </c>
      <c r="F5959" s="9" t="s">
        <v>187</v>
      </c>
      <c r="G5959" s="9" t="s">
        <v>213</v>
      </c>
      <c r="H5959" s="9" t="s">
        <v>88</v>
      </c>
      <c r="I5959" s="9" t="s">
        <v>92</v>
      </c>
      <c r="J5959" s="9" t="s">
        <v>3210</v>
      </c>
      <c r="K5959" s="9" t="s">
        <v>215</v>
      </c>
      <c r="L5959" s="9" t="s">
        <v>216</v>
      </c>
      <c r="M5959" s="9" t="s">
        <v>317</v>
      </c>
      <c r="N5959" s="9" t="s">
        <v>198</v>
      </c>
      <c r="O5959" s="9" t="s">
        <v>178</v>
      </c>
      <c r="P5959" s="9" t="s">
        <v>321</v>
      </c>
      <c r="Q5959" s="9" t="s">
        <v>273</v>
      </c>
      <c r="R5959" s="9">
        <v>0</v>
      </c>
      <c r="S5959" s="9">
        <v>18</v>
      </c>
      <c r="T5959" s="9" t="s">
        <v>220</v>
      </c>
      <c r="U5959" s="9" t="s">
        <v>376</v>
      </c>
      <c r="X5959" s="9">
        <f>INDEX(SLA_Policy!$D$2:$D$5,MATCH(F5959,SLA_Policy!$A$2:$A$5,0))</f>
        <v>8</v>
      </c>
      <c r="Y5959" s="9" t="str">
        <f>IF(E5959="Cancelled","Excluded",IF(D5959="",IF((SLA_Policy!$B$8-B5959)*24&gt;X5959,"Open - Breached","Open - On Track"),IF((D5959-B5959)*24&lt;=X5959,"Met","Breached")))</f>
        <v>Met</v>
      </c>
    </row>
    <row r="5960" spans="1:25" x14ac:dyDescent="0.25">
      <c r="A5960" s="9" t="s">
        <v>9731</v>
      </c>
      <c r="B5960" s="23">
        <v>46094.427777777797</v>
      </c>
      <c r="C5960" s="23">
        <v>46094.6027777778</v>
      </c>
      <c r="D5960" s="23">
        <v>46094.756944444503</v>
      </c>
      <c r="E5960" s="9" t="s">
        <v>212</v>
      </c>
      <c r="F5960" s="9" t="s">
        <v>189</v>
      </c>
      <c r="G5960" s="9" t="s">
        <v>213</v>
      </c>
      <c r="H5960" s="9" t="s">
        <v>167</v>
      </c>
      <c r="I5960" s="9" t="s">
        <v>536</v>
      </c>
      <c r="J5960" s="9" t="s">
        <v>7541</v>
      </c>
      <c r="K5960" s="9" t="s">
        <v>239</v>
      </c>
      <c r="L5960" s="9" t="s">
        <v>351</v>
      </c>
      <c r="M5960" s="9" t="s">
        <v>914</v>
      </c>
      <c r="N5960" s="9" t="s">
        <v>196</v>
      </c>
      <c r="O5960" s="9" t="s">
        <v>180</v>
      </c>
      <c r="P5960" s="9" t="s">
        <v>368</v>
      </c>
      <c r="Q5960" s="9" t="s">
        <v>219</v>
      </c>
      <c r="R5960" s="9">
        <v>0</v>
      </c>
      <c r="S5960" s="9">
        <v>36</v>
      </c>
      <c r="T5960" s="9" t="s">
        <v>322</v>
      </c>
      <c r="U5960" s="9" t="s">
        <v>376</v>
      </c>
      <c r="X5960" s="9">
        <f>INDEX(SLA_Policy!$D$2:$D$5,MATCH(F5960,SLA_Policy!$A$2:$A$5,0))</f>
        <v>120</v>
      </c>
      <c r="Y5960" s="9" t="str">
        <f>IF(E5960="Cancelled","Excluded",IF(D5960="",IF((SLA_Policy!$B$8-B5960)*24&gt;X5960,"Open - Breached","Open - On Track"),IF((D5960-B5960)*24&lt;=X5960,"Met","Breached")))</f>
        <v>Met</v>
      </c>
    </row>
    <row r="5961" spans="1:25" x14ac:dyDescent="0.25">
      <c r="A5961" s="9" t="s">
        <v>9732</v>
      </c>
      <c r="B5961" s="23">
        <v>46094.432638888902</v>
      </c>
      <c r="E5961" s="9" t="s">
        <v>649</v>
      </c>
      <c r="F5961" s="9" t="s">
        <v>187</v>
      </c>
      <c r="G5961" s="9" t="s">
        <v>213</v>
      </c>
      <c r="H5961" s="9" t="s">
        <v>88</v>
      </c>
      <c r="I5961" s="9" t="s">
        <v>92</v>
      </c>
      <c r="J5961" s="9" t="s">
        <v>9181</v>
      </c>
      <c r="K5961" s="9" t="s">
        <v>303</v>
      </c>
      <c r="L5961" s="9" t="s">
        <v>104</v>
      </c>
      <c r="M5961" s="9" t="s">
        <v>4749</v>
      </c>
      <c r="N5961" s="9" t="s">
        <v>200</v>
      </c>
      <c r="O5961" s="9" t="s">
        <v>178</v>
      </c>
      <c r="P5961" s="9" t="s">
        <v>360</v>
      </c>
      <c r="Q5961" s="9" t="s">
        <v>273</v>
      </c>
      <c r="R5961" s="9">
        <v>0</v>
      </c>
      <c r="S5961" s="9">
        <v>4</v>
      </c>
      <c r="T5961" s="9" t="s">
        <v>136</v>
      </c>
      <c r="V5961" s="9" t="s">
        <v>144</v>
      </c>
      <c r="X5961" s="9">
        <f>INDEX(SLA_Policy!$D$2:$D$5,MATCH(F5961,SLA_Policy!$A$2:$A$5,0))</f>
        <v>8</v>
      </c>
      <c r="Y5961" s="9" t="str">
        <f>IF(E5961="Cancelled","Excluded",IF(D5961="",IF((SLA_Policy!$B$8-B5961)*24&gt;X5961,"Open - Breached","Open - On Track"),IF((D5961-B5961)*24&lt;=X5961,"Met","Breached")))</f>
        <v>Excluded</v>
      </c>
    </row>
    <row r="5962" spans="1:25" x14ac:dyDescent="0.25">
      <c r="A5962" s="9" t="s">
        <v>9733</v>
      </c>
      <c r="B5962" s="23">
        <v>46094.436111111099</v>
      </c>
      <c r="C5962" s="23">
        <v>46094.443749999999</v>
      </c>
      <c r="D5962" s="23">
        <v>46097.631944444503</v>
      </c>
      <c r="E5962" s="9" t="s">
        <v>212</v>
      </c>
      <c r="F5962" s="9" t="s">
        <v>188</v>
      </c>
      <c r="G5962" s="9" t="s">
        <v>236</v>
      </c>
      <c r="H5962" s="9" t="s">
        <v>167</v>
      </c>
      <c r="I5962" s="9" t="s">
        <v>255</v>
      </c>
      <c r="J5962" s="9" t="s">
        <v>2544</v>
      </c>
      <c r="K5962" s="9" t="s">
        <v>239</v>
      </c>
      <c r="L5962" s="9" t="s">
        <v>104</v>
      </c>
      <c r="M5962" s="9" t="s">
        <v>4102</v>
      </c>
      <c r="N5962" s="9" t="s">
        <v>198</v>
      </c>
      <c r="O5962" s="9" t="s">
        <v>116</v>
      </c>
      <c r="P5962" s="9" t="s">
        <v>551</v>
      </c>
      <c r="Q5962" s="9" t="s">
        <v>219</v>
      </c>
      <c r="R5962" s="9">
        <v>2</v>
      </c>
      <c r="S5962" s="9">
        <v>127</v>
      </c>
      <c r="U5962" s="9" t="s">
        <v>242</v>
      </c>
      <c r="W5962" s="9">
        <v>1</v>
      </c>
      <c r="X5962" s="9">
        <f>INDEX(SLA_Policy!$D$2:$D$5,MATCH(F5962,SLA_Policy!$A$2:$A$5,0))</f>
        <v>72</v>
      </c>
      <c r="Y5962" s="9" t="str">
        <f>IF(E5962="Cancelled","Excluded",IF(D5962="",IF((SLA_Policy!$B$8-B5962)*24&gt;X5962,"Open - Breached","Open - On Track"),IF((D5962-B5962)*24&lt;=X5962,"Met","Breached")))</f>
        <v>Breached</v>
      </c>
    </row>
    <row r="5963" spans="1:25" x14ac:dyDescent="0.25">
      <c r="A5963" s="9" t="s">
        <v>9734</v>
      </c>
      <c r="B5963" s="23">
        <v>46094.4375</v>
      </c>
      <c r="C5963" s="23">
        <v>46094.461111111101</v>
      </c>
      <c r="D5963" s="23">
        <v>46097.3215277778</v>
      </c>
      <c r="E5963" s="9" t="s">
        <v>212</v>
      </c>
      <c r="F5963" s="9" t="s">
        <v>188</v>
      </c>
      <c r="G5963" s="9" t="s">
        <v>213</v>
      </c>
      <c r="H5963" s="9" t="s">
        <v>88</v>
      </c>
      <c r="I5963" s="9" t="s">
        <v>92</v>
      </c>
      <c r="J5963" s="9" t="s">
        <v>9171</v>
      </c>
      <c r="K5963" s="9" t="s">
        <v>215</v>
      </c>
      <c r="L5963" s="9" t="s">
        <v>226</v>
      </c>
      <c r="M5963" s="9" t="s">
        <v>1965</v>
      </c>
      <c r="N5963" s="9" t="s">
        <v>196</v>
      </c>
      <c r="O5963" s="9" t="s">
        <v>116</v>
      </c>
      <c r="P5963" s="9" t="s">
        <v>342</v>
      </c>
      <c r="Q5963" s="9" t="s">
        <v>219</v>
      </c>
      <c r="R5963" s="9">
        <v>1</v>
      </c>
      <c r="S5963" s="9">
        <v>76</v>
      </c>
      <c r="T5963" s="9" t="s">
        <v>220</v>
      </c>
      <c r="U5963" s="9" t="s">
        <v>140</v>
      </c>
      <c r="V5963" s="9" t="s">
        <v>144</v>
      </c>
      <c r="X5963" s="9">
        <f>INDEX(SLA_Policy!$D$2:$D$5,MATCH(F5963,SLA_Policy!$A$2:$A$5,0))</f>
        <v>72</v>
      </c>
      <c r="Y5963" s="9" t="str">
        <f>IF(E5963="Cancelled","Excluded",IF(D5963="",IF((SLA_Policy!$B$8-B5963)*24&gt;X5963,"Open - Breached","Open - On Track"),IF((D5963-B5963)*24&lt;=X5963,"Met","Breached")))</f>
        <v>Met</v>
      </c>
    </row>
    <row r="5964" spans="1:25" x14ac:dyDescent="0.25">
      <c r="A5964" s="9" t="s">
        <v>9735</v>
      </c>
      <c r="B5964" s="23">
        <v>46094.442361111098</v>
      </c>
      <c r="C5964" s="23">
        <v>46094.495833333298</v>
      </c>
      <c r="D5964" s="23">
        <v>46094.6</v>
      </c>
      <c r="E5964" s="9" t="s">
        <v>212</v>
      </c>
      <c r="F5964" s="9" t="s">
        <v>188</v>
      </c>
      <c r="G5964" s="9" t="s">
        <v>213</v>
      </c>
      <c r="H5964" s="9" t="s">
        <v>161</v>
      </c>
      <c r="I5964" s="9" t="s">
        <v>389</v>
      </c>
      <c r="J5964" s="9" t="s">
        <v>2787</v>
      </c>
      <c r="K5964" s="9" t="s">
        <v>215</v>
      </c>
      <c r="L5964" s="9" t="s">
        <v>104</v>
      </c>
      <c r="M5964" s="9" t="s">
        <v>1534</v>
      </c>
      <c r="N5964" s="9" t="s">
        <v>197</v>
      </c>
      <c r="O5964" s="9" t="s">
        <v>116</v>
      </c>
      <c r="P5964" s="9" t="s">
        <v>218</v>
      </c>
      <c r="Q5964" s="9" t="s">
        <v>219</v>
      </c>
      <c r="R5964" s="9">
        <v>0</v>
      </c>
      <c r="S5964" s="9">
        <v>4</v>
      </c>
      <c r="U5964" s="9" t="s">
        <v>290</v>
      </c>
      <c r="X5964" s="9">
        <f>INDEX(SLA_Policy!$D$2:$D$5,MATCH(F5964,SLA_Policy!$A$2:$A$5,0))</f>
        <v>72</v>
      </c>
      <c r="Y5964" s="9" t="str">
        <f>IF(E5964="Cancelled","Excluded",IF(D5964="",IF((SLA_Policy!$B$8-B5964)*24&gt;X5964,"Open - Breached","Open - On Track"),IF((D5964-B5964)*24&lt;=X5964,"Met","Breached")))</f>
        <v>Met</v>
      </c>
    </row>
    <row r="5965" spans="1:25" x14ac:dyDescent="0.25">
      <c r="A5965" s="9" t="s">
        <v>9736</v>
      </c>
      <c r="B5965" s="23">
        <v>46094.4506944444</v>
      </c>
      <c r="C5965" s="23">
        <v>46094.522916666698</v>
      </c>
      <c r="D5965" s="23">
        <v>46097.382638888899</v>
      </c>
      <c r="E5965" s="9" t="s">
        <v>212</v>
      </c>
      <c r="F5965" s="9" t="s">
        <v>189</v>
      </c>
      <c r="G5965" s="9" t="s">
        <v>236</v>
      </c>
      <c r="H5965" s="9" t="s">
        <v>161</v>
      </c>
      <c r="I5965" s="9" t="s">
        <v>237</v>
      </c>
      <c r="J5965" s="9" t="s">
        <v>9737</v>
      </c>
      <c r="K5965" s="9" t="s">
        <v>246</v>
      </c>
      <c r="L5965" s="9" t="s">
        <v>104</v>
      </c>
      <c r="M5965" s="9" t="s">
        <v>3775</v>
      </c>
      <c r="N5965" s="9" t="s">
        <v>196</v>
      </c>
      <c r="O5965" s="9" t="s">
        <v>177</v>
      </c>
      <c r="P5965" s="9" t="s">
        <v>241</v>
      </c>
      <c r="Q5965" s="9" t="s">
        <v>219</v>
      </c>
      <c r="R5965" s="9">
        <v>0</v>
      </c>
      <c r="S5965" s="9">
        <v>19</v>
      </c>
      <c r="U5965" s="9" t="s">
        <v>242</v>
      </c>
      <c r="X5965" s="9">
        <f>INDEX(SLA_Policy!$D$2:$D$5,MATCH(F5965,SLA_Policy!$A$2:$A$5,0))</f>
        <v>120</v>
      </c>
      <c r="Y5965" s="9" t="str">
        <f>IF(E5965="Cancelled","Excluded",IF(D5965="",IF((SLA_Policy!$B$8-B5965)*24&gt;X5965,"Open - Breached","Open - On Track"),IF((D5965-B5965)*24&lt;=X5965,"Met","Breached")))</f>
        <v>Met</v>
      </c>
    </row>
    <row r="5966" spans="1:25" x14ac:dyDescent="0.25">
      <c r="A5966" s="9" t="s">
        <v>9738</v>
      </c>
      <c r="B5966" s="23">
        <v>46094.4506944444</v>
      </c>
      <c r="C5966" s="23">
        <v>46094.537499999999</v>
      </c>
      <c r="D5966" s="23">
        <v>46097.3527777778</v>
      </c>
      <c r="E5966" s="9" t="s">
        <v>212</v>
      </c>
      <c r="F5966" s="9" t="s">
        <v>188</v>
      </c>
      <c r="G5966" s="9" t="s">
        <v>213</v>
      </c>
      <c r="H5966" s="9" t="s">
        <v>88</v>
      </c>
      <c r="I5966" s="9" t="s">
        <v>92</v>
      </c>
      <c r="J5966" s="9" t="s">
        <v>9160</v>
      </c>
      <c r="K5966" s="9" t="s">
        <v>303</v>
      </c>
      <c r="L5966" s="9" t="s">
        <v>216</v>
      </c>
      <c r="M5966" s="9" t="s">
        <v>3582</v>
      </c>
      <c r="N5966" s="9" t="s">
        <v>196</v>
      </c>
      <c r="O5966" s="9" t="s">
        <v>178</v>
      </c>
      <c r="P5966" s="9" t="s">
        <v>414</v>
      </c>
      <c r="Q5966" s="9" t="s">
        <v>219</v>
      </c>
      <c r="R5966" s="9">
        <v>0</v>
      </c>
      <c r="S5966" s="9">
        <v>23</v>
      </c>
      <c r="T5966" s="9" t="s">
        <v>136</v>
      </c>
      <c r="U5966" s="9" t="s">
        <v>140</v>
      </c>
      <c r="V5966" s="9" t="s">
        <v>144</v>
      </c>
      <c r="X5966" s="9">
        <f>INDEX(SLA_Policy!$D$2:$D$5,MATCH(F5966,SLA_Policy!$A$2:$A$5,0))</f>
        <v>72</v>
      </c>
      <c r="Y5966" s="9" t="str">
        <f>IF(E5966="Cancelled","Excluded",IF(D5966="",IF((SLA_Policy!$B$8-B5966)*24&gt;X5966,"Open - Breached","Open - On Track"),IF((D5966-B5966)*24&lt;=X5966,"Met","Breached")))</f>
        <v>Met</v>
      </c>
    </row>
    <row r="5967" spans="1:25" x14ac:dyDescent="0.25">
      <c r="A5967" s="9" t="s">
        <v>9739</v>
      </c>
      <c r="B5967" s="23">
        <v>46094.452083333301</v>
      </c>
      <c r="C5967" s="23">
        <v>46094.454166666699</v>
      </c>
      <c r="D5967" s="23">
        <v>46094.573611111096</v>
      </c>
      <c r="E5967" s="9" t="s">
        <v>212</v>
      </c>
      <c r="F5967" s="9" t="s">
        <v>187</v>
      </c>
      <c r="G5967" s="9" t="s">
        <v>213</v>
      </c>
      <c r="H5967" s="9" t="s">
        <v>88</v>
      </c>
      <c r="I5967" s="9" t="s">
        <v>92</v>
      </c>
      <c r="J5967" s="9" t="s">
        <v>9171</v>
      </c>
      <c r="K5967" s="9" t="s">
        <v>225</v>
      </c>
      <c r="L5967" s="9" t="s">
        <v>216</v>
      </c>
      <c r="M5967" s="9" t="s">
        <v>1324</v>
      </c>
      <c r="N5967" s="9" t="s">
        <v>199</v>
      </c>
      <c r="O5967" s="9" t="s">
        <v>116</v>
      </c>
      <c r="P5967" s="9" t="s">
        <v>590</v>
      </c>
      <c r="Q5967" s="9" t="s">
        <v>219</v>
      </c>
      <c r="R5967" s="9">
        <v>0</v>
      </c>
      <c r="S5967" s="9">
        <v>24</v>
      </c>
      <c r="T5967" s="9" t="s">
        <v>136</v>
      </c>
      <c r="U5967" s="9" t="s">
        <v>140</v>
      </c>
      <c r="V5967" s="9" t="s">
        <v>144</v>
      </c>
      <c r="X5967" s="9">
        <f>INDEX(SLA_Policy!$D$2:$D$5,MATCH(F5967,SLA_Policy!$A$2:$A$5,0))</f>
        <v>8</v>
      </c>
      <c r="Y5967" s="9" t="str">
        <f>IF(E5967="Cancelled","Excluded",IF(D5967="",IF((SLA_Policy!$B$8-B5967)*24&gt;X5967,"Open - Breached","Open - On Track"),IF((D5967-B5967)*24&lt;=X5967,"Met","Breached")))</f>
        <v>Met</v>
      </c>
    </row>
    <row r="5968" spans="1:25" x14ac:dyDescent="0.25">
      <c r="A5968" s="9" t="s">
        <v>9740</v>
      </c>
      <c r="B5968" s="23">
        <v>46094.454861111102</v>
      </c>
      <c r="C5968" s="23">
        <v>46094.457638888904</v>
      </c>
      <c r="D5968" s="23">
        <v>46094.527777777803</v>
      </c>
      <c r="E5968" s="9" t="s">
        <v>212</v>
      </c>
      <c r="F5968" s="9" t="s">
        <v>187</v>
      </c>
      <c r="G5968" s="9" t="s">
        <v>213</v>
      </c>
      <c r="H5968" s="9" t="s">
        <v>164</v>
      </c>
      <c r="I5968" s="9" t="s">
        <v>339</v>
      </c>
      <c r="J5968" s="9" t="s">
        <v>2447</v>
      </c>
      <c r="K5968" s="9" t="s">
        <v>262</v>
      </c>
      <c r="L5968" s="9" t="s">
        <v>293</v>
      </c>
      <c r="M5968" s="9" t="s">
        <v>3197</v>
      </c>
      <c r="N5968" s="9" t="s">
        <v>198</v>
      </c>
      <c r="O5968" s="9" t="s">
        <v>116</v>
      </c>
      <c r="P5968" s="9" t="s">
        <v>525</v>
      </c>
      <c r="Q5968" s="9" t="s">
        <v>219</v>
      </c>
      <c r="R5968" s="9">
        <v>0</v>
      </c>
      <c r="S5968" s="9">
        <v>11</v>
      </c>
      <c r="T5968" s="9" t="s">
        <v>343</v>
      </c>
      <c r="U5968" s="9" t="s">
        <v>266</v>
      </c>
      <c r="X5968" s="9">
        <f>INDEX(SLA_Policy!$D$2:$D$5,MATCH(F5968,SLA_Policy!$A$2:$A$5,0))</f>
        <v>8</v>
      </c>
      <c r="Y5968" s="9" t="str">
        <f>IF(E5968="Cancelled","Excluded",IF(D5968="",IF((SLA_Policy!$B$8-B5968)*24&gt;X5968,"Open - Breached","Open - On Track"),IF((D5968-B5968)*24&lt;=X5968,"Met","Breached")))</f>
        <v>Met</v>
      </c>
    </row>
    <row r="5969" spans="1:25" x14ac:dyDescent="0.25">
      <c r="A5969" s="9" t="s">
        <v>9741</v>
      </c>
      <c r="B5969" s="23">
        <v>46094.456944444399</v>
      </c>
      <c r="C5969" s="23">
        <v>46094.461111111101</v>
      </c>
      <c r="D5969" s="23">
        <v>46097.356249999997</v>
      </c>
      <c r="E5969" s="9" t="s">
        <v>212</v>
      </c>
      <c r="F5969" s="9" t="s">
        <v>188</v>
      </c>
      <c r="G5969" s="9" t="s">
        <v>213</v>
      </c>
      <c r="H5969" s="9" t="s">
        <v>161</v>
      </c>
      <c r="I5969" s="9" t="s">
        <v>297</v>
      </c>
      <c r="J5969" s="9" t="s">
        <v>6471</v>
      </c>
      <c r="K5969" s="9" t="s">
        <v>262</v>
      </c>
      <c r="L5969" s="9" t="s">
        <v>293</v>
      </c>
      <c r="M5969" s="9" t="s">
        <v>6515</v>
      </c>
      <c r="N5969" s="9" t="s">
        <v>198</v>
      </c>
      <c r="O5969" s="9" t="s">
        <v>116</v>
      </c>
      <c r="P5969" s="9" t="s">
        <v>525</v>
      </c>
      <c r="Q5969" s="9" t="s">
        <v>219</v>
      </c>
      <c r="R5969" s="9">
        <v>0</v>
      </c>
      <c r="S5969" s="9">
        <v>10</v>
      </c>
      <c r="U5969" s="9" t="s">
        <v>290</v>
      </c>
      <c r="X5969" s="9">
        <f>INDEX(SLA_Policy!$D$2:$D$5,MATCH(F5969,SLA_Policy!$A$2:$A$5,0))</f>
        <v>72</v>
      </c>
      <c r="Y5969" s="9" t="str">
        <f>IF(E5969="Cancelled","Excluded",IF(D5969="",IF((SLA_Policy!$B$8-B5969)*24&gt;X5969,"Open - Breached","Open - On Track"),IF((D5969-B5969)*24&lt;=X5969,"Met","Breached")))</f>
        <v>Met</v>
      </c>
    </row>
    <row r="5970" spans="1:25" x14ac:dyDescent="0.25">
      <c r="A5970" s="9" t="s">
        <v>9742</v>
      </c>
      <c r="B5970" s="23">
        <v>46094.474305555603</v>
      </c>
      <c r="C5970" s="23">
        <v>46094.732638888898</v>
      </c>
      <c r="D5970" s="23">
        <v>46097.379861111098</v>
      </c>
      <c r="E5970" s="9" t="s">
        <v>212</v>
      </c>
      <c r="F5970" s="9" t="s">
        <v>189</v>
      </c>
      <c r="G5970" s="9" t="s">
        <v>213</v>
      </c>
      <c r="H5970" s="9" t="s">
        <v>165</v>
      </c>
      <c r="I5970" s="9" t="s">
        <v>567</v>
      </c>
      <c r="J5970" s="9" t="s">
        <v>2315</v>
      </c>
      <c r="K5970" s="9" t="s">
        <v>262</v>
      </c>
      <c r="L5970" s="9" t="s">
        <v>216</v>
      </c>
      <c r="M5970" s="9" t="s">
        <v>9743</v>
      </c>
      <c r="N5970" s="9" t="s">
        <v>197</v>
      </c>
      <c r="O5970" s="9" t="s">
        <v>176</v>
      </c>
      <c r="P5970" s="9" t="s">
        <v>570</v>
      </c>
      <c r="Q5970" s="9" t="s">
        <v>219</v>
      </c>
      <c r="R5970" s="9">
        <v>0</v>
      </c>
      <c r="S5970" s="9">
        <v>14</v>
      </c>
      <c r="U5970" s="9" t="s">
        <v>230</v>
      </c>
      <c r="X5970" s="9">
        <f>INDEX(SLA_Policy!$D$2:$D$5,MATCH(F5970,SLA_Policy!$A$2:$A$5,0))</f>
        <v>120</v>
      </c>
      <c r="Y5970" s="9" t="str">
        <f>IF(E5970="Cancelled","Excluded",IF(D5970="",IF((SLA_Policy!$B$8-B5970)*24&gt;X5970,"Open - Breached","Open - On Track"),IF((D5970-B5970)*24&lt;=X5970,"Met","Breached")))</f>
        <v>Met</v>
      </c>
    </row>
    <row r="5971" spans="1:25" x14ac:dyDescent="0.25">
      <c r="A5971" s="9" t="s">
        <v>9744</v>
      </c>
      <c r="B5971" s="23">
        <v>46094.474999999999</v>
      </c>
      <c r="C5971" s="23">
        <v>46094.482638888898</v>
      </c>
      <c r="D5971" s="23">
        <v>46097.378472222197</v>
      </c>
      <c r="E5971" s="9" t="s">
        <v>212</v>
      </c>
      <c r="F5971" s="9" t="s">
        <v>188</v>
      </c>
      <c r="G5971" s="9" t="s">
        <v>213</v>
      </c>
      <c r="H5971" s="9" t="s">
        <v>88</v>
      </c>
      <c r="I5971" s="9" t="s">
        <v>92</v>
      </c>
      <c r="J5971" s="9" t="s">
        <v>9160</v>
      </c>
      <c r="K5971" s="9" t="s">
        <v>215</v>
      </c>
      <c r="L5971" s="9" t="s">
        <v>311</v>
      </c>
      <c r="M5971" s="9" t="s">
        <v>1674</v>
      </c>
      <c r="N5971" s="9" t="s">
        <v>198</v>
      </c>
      <c r="O5971" s="9" t="s">
        <v>178</v>
      </c>
      <c r="P5971" s="9" t="s">
        <v>414</v>
      </c>
      <c r="Q5971" s="9" t="s">
        <v>273</v>
      </c>
      <c r="R5971" s="9">
        <v>0</v>
      </c>
      <c r="S5971" s="9">
        <v>27</v>
      </c>
      <c r="T5971" s="9" t="s">
        <v>136</v>
      </c>
      <c r="U5971" s="9" t="s">
        <v>140</v>
      </c>
      <c r="V5971" s="9" t="s">
        <v>144</v>
      </c>
      <c r="X5971" s="9">
        <f>INDEX(SLA_Policy!$D$2:$D$5,MATCH(F5971,SLA_Policy!$A$2:$A$5,0))</f>
        <v>72</v>
      </c>
      <c r="Y5971" s="9" t="str">
        <f>IF(E5971="Cancelled","Excluded",IF(D5971="",IF((SLA_Policy!$B$8-B5971)*24&gt;X5971,"Open - Breached","Open - On Track"),IF((D5971-B5971)*24&lt;=X5971,"Met","Breached")))</f>
        <v>Met</v>
      </c>
    </row>
    <row r="5972" spans="1:25" x14ac:dyDescent="0.25">
      <c r="A5972" s="9" t="s">
        <v>9745</v>
      </c>
      <c r="B5972" s="23">
        <v>46094.477083333302</v>
      </c>
      <c r="C5972" s="23">
        <v>46094.479861111096</v>
      </c>
      <c r="D5972" s="23">
        <v>46097.381944444503</v>
      </c>
      <c r="E5972" s="9" t="s">
        <v>212</v>
      </c>
      <c r="F5972" s="9" t="s">
        <v>188</v>
      </c>
      <c r="G5972" s="9" t="s">
        <v>213</v>
      </c>
      <c r="H5972" s="9" t="s">
        <v>88</v>
      </c>
      <c r="I5972" s="9" t="s">
        <v>92</v>
      </c>
      <c r="J5972" s="9" t="s">
        <v>834</v>
      </c>
      <c r="K5972" s="9" t="s">
        <v>215</v>
      </c>
      <c r="L5972" s="9" t="s">
        <v>216</v>
      </c>
      <c r="M5972" s="9" t="s">
        <v>664</v>
      </c>
      <c r="N5972" s="9" t="s">
        <v>198</v>
      </c>
      <c r="O5972" s="9" t="s">
        <v>116</v>
      </c>
      <c r="P5972" s="9" t="s">
        <v>218</v>
      </c>
      <c r="Q5972" s="9" t="s">
        <v>219</v>
      </c>
      <c r="R5972" s="9">
        <v>0</v>
      </c>
      <c r="S5972" s="9">
        <v>41</v>
      </c>
      <c r="T5972" s="9" t="s">
        <v>322</v>
      </c>
      <c r="U5972" s="9" t="s">
        <v>290</v>
      </c>
      <c r="W5972" s="9">
        <v>5</v>
      </c>
      <c r="X5972" s="9">
        <f>INDEX(SLA_Policy!$D$2:$D$5,MATCH(F5972,SLA_Policy!$A$2:$A$5,0))</f>
        <v>72</v>
      </c>
      <c r="Y5972" s="9" t="str">
        <f>IF(E5972="Cancelled","Excluded",IF(D5972="",IF((SLA_Policy!$B$8-B5972)*24&gt;X5972,"Open - Breached","Open - On Track"),IF((D5972-B5972)*24&lt;=X5972,"Met","Breached")))</f>
        <v>Met</v>
      </c>
    </row>
    <row r="5973" spans="1:25" x14ac:dyDescent="0.25">
      <c r="A5973" s="9" t="s">
        <v>9746</v>
      </c>
      <c r="B5973" s="23">
        <v>46094.477083333302</v>
      </c>
      <c r="C5973" s="23">
        <v>46094.482638888898</v>
      </c>
      <c r="D5973" s="23">
        <v>46097.34375</v>
      </c>
      <c r="E5973" s="9" t="s">
        <v>212</v>
      </c>
      <c r="F5973" s="9" t="s">
        <v>188</v>
      </c>
      <c r="G5973" s="9" t="s">
        <v>213</v>
      </c>
      <c r="H5973" s="9" t="s">
        <v>88</v>
      </c>
      <c r="I5973" s="9" t="s">
        <v>92</v>
      </c>
      <c r="J5973" s="9" t="s">
        <v>9192</v>
      </c>
      <c r="K5973" s="9" t="s">
        <v>215</v>
      </c>
      <c r="L5973" s="9" t="s">
        <v>226</v>
      </c>
      <c r="M5973" s="9" t="s">
        <v>3075</v>
      </c>
      <c r="N5973" s="9" t="s">
        <v>198</v>
      </c>
      <c r="O5973" s="9" t="s">
        <v>178</v>
      </c>
      <c r="P5973" s="9" t="s">
        <v>321</v>
      </c>
      <c r="Q5973" s="9" t="s">
        <v>219</v>
      </c>
      <c r="R5973" s="9">
        <v>0</v>
      </c>
      <c r="S5973" s="9">
        <v>31</v>
      </c>
      <c r="T5973" s="9" t="s">
        <v>229</v>
      </c>
      <c r="U5973" s="9" t="s">
        <v>140</v>
      </c>
      <c r="V5973" s="9" t="s">
        <v>144</v>
      </c>
      <c r="X5973" s="9">
        <f>INDEX(SLA_Policy!$D$2:$D$5,MATCH(F5973,SLA_Policy!$A$2:$A$5,0))</f>
        <v>72</v>
      </c>
      <c r="Y5973" s="9" t="str">
        <f>IF(E5973="Cancelled","Excluded",IF(D5973="",IF((SLA_Policy!$B$8-B5973)*24&gt;X5973,"Open - Breached","Open - On Track"),IF((D5973-B5973)*24&lt;=X5973,"Met","Breached")))</f>
        <v>Met</v>
      </c>
    </row>
    <row r="5974" spans="1:25" x14ac:dyDescent="0.25">
      <c r="A5974" s="9" t="s">
        <v>9747</v>
      </c>
      <c r="B5974" s="23">
        <v>46094.4777777778</v>
      </c>
      <c r="C5974" s="23">
        <v>46094.492361111101</v>
      </c>
      <c r="D5974" s="23">
        <v>46097.383333333302</v>
      </c>
      <c r="E5974" s="9" t="s">
        <v>212</v>
      </c>
      <c r="F5974" s="9" t="s">
        <v>188</v>
      </c>
      <c r="G5974" s="9" t="s">
        <v>213</v>
      </c>
      <c r="H5974" s="9" t="s">
        <v>162</v>
      </c>
      <c r="I5974" s="9" t="s">
        <v>416</v>
      </c>
      <c r="J5974" s="9" t="s">
        <v>1584</v>
      </c>
      <c r="K5974" s="9" t="s">
        <v>239</v>
      </c>
      <c r="L5974" s="9" t="s">
        <v>307</v>
      </c>
      <c r="M5974" s="9" t="s">
        <v>3127</v>
      </c>
      <c r="N5974" s="9" t="s">
        <v>196</v>
      </c>
      <c r="O5974" s="9" t="s">
        <v>179</v>
      </c>
      <c r="P5974" s="9" t="s">
        <v>337</v>
      </c>
      <c r="Q5974" s="9" t="s">
        <v>219</v>
      </c>
      <c r="R5974" s="9">
        <v>0</v>
      </c>
      <c r="S5974" s="9">
        <v>19</v>
      </c>
      <c r="U5974" s="9" t="s">
        <v>266</v>
      </c>
      <c r="X5974" s="9">
        <f>INDEX(SLA_Policy!$D$2:$D$5,MATCH(F5974,SLA_Policy!$A$2:$A$5,0))</f>
        <v>72</v>
      </c>
      <c r="Y5974" s="9" t="str">
        <f>IF(E5974="Cancelled","Excluded",IF(D5974="",IF((SLA_Policy!$B$8-B5974)*24&gt;X5974,"Open - Breached","Open - On Track"),IF((D5974-B5974)*24&lt;=X5974,"Met","Breached")))</f>
        <v>Met</v>
      </c>
    </row>
    <row r="5975" spans="1:25" x14ac:dyDescent="0.25">
      <c r="A5975" s="9" t="s">
        <v>9748</v>
      </c>
      <c r="B5975" s="23">
        <v>46094.480555555601</v>
      </c>
      <c r="C5975" s="23">
        <v>46094.495833333298</v>
      </c>
      <c r="D5975" s="23">
        <v>46094.663888888899</v>
      </c>
      <c r="E5975" s="9" t="s">
        <v>212</v>
      </c>
      <c r="F5975" s="9" t="s">
        <v>188</v>
      </c>
      <c r="G5975" s="9" t="s">
        <v>236</v>
      </c>
      <c r="H5975" s="9" t="s">
        <v>161</v>
      </c>
      <c r="I5975" s="9" t="s">
        <v>237</v>
      </c>
      <c r="J5975" s="9" t="s">
        <v>775</v>
      </c>
      <c r="K5975" s="9" t="s">
        <v>246</v>
      </c>
      <c r="L5975" s="9" t="s">
        <v>216</v>
      </c>
      <c r="M5975" s="9" t="s">
        <v>2246</v>
      </c>
      <c r="N5975" s="9" t="s">
        <v>196</v>
      </c>
      <c r="O5975" s="9" t="s">
        <v>177</v>
      </c>
      <c r="P5975" s="9" t="s">
        <v>457</v>
      </c>
      <c r="Q5975" s="9" t="s">
        <v>219</v>
      </c>
      <c r="R5975" s="9">
        <v>0</v>
      </c>
      <c r="S5975" s="9">
        <v>43</v>
      </c>
      <c r="U5975" s="9" t="s">
        <v>242</v>
      </c>
      <c r="W5975" s="9">
        <v>4</v>
      </c>
      <c r="X5975" s="9">
        <f>INDEX(SLA_Policy!$D$2:$D$5,MATCH(F5975,SLA_Policy!$A$2:$A$5,0))</f>
        <v>72</v>
      </c>
      <c r="Y5975" s="9" t="str">
        <f>IF(E5975="Cancelled","Excluded",IF(D5975="",IF((SLA_Policy!$B$8-B5975)*24&gt;X5975,"Open - Breached","Open - On Track"),IF((D5975-B5975)*24&lt;=X5975,"Met","Breached")))</f>
        <v>Met</v>
      </c>
    </row>
    <row r="5976" spans="1:25" x14ac:dyDescent="0.25">
      <c r="A5976" s="9" t="s">
        <v>9749</v>
      </c>
      <c r="B5976" s="23">
        <v>46094.484722222202</v>
      </c>
      <c r="C5976" s="23">
        <v>46094.489583333299</v>
      </c>
      <c r="D5976" s="23">
        <v>46098.3881944444</v>
      </c>
      <c r="E5976" s="9" t="s">
        <v>212</v>
      </c>
      <c r="F5976" s="9" t="s">
        <v>188</v>
      </c>
      <c r="G5976" s="9" t="s">
        <v>213</v>
      </c>
      <c r="H5976" s="9" t="s">
        <v>88</v>
      </c>
      <c r="I5976" s="9" t="s">
        <v>92</v>
      </c>
      <c r="J5976" s="9" t="s">
        <v>9162</v>
      </c>
      <c r="K5976" s="9" t="s">
        <v>215</v>
      </c>
      <c r="L5976" s="9" t="s">
        <v>270</v>
      </c>
      <c r="M5976" s="9" t="s">
        <v>981</v>
      </c>
      <c r="N5976" s="9" t="s">
        <v>198</v>
      </c>
      <c r="O5976" s="9" t="s">
        <v>178</v>
      </c>
      <c r="P5976" s="9" t="s">
        <v>360</v>
      </c>
      <c r="Q5976" s="9" t="s">
        <v>219</v>
      </c>
      <c r="R5976" s="9">
        <v>2</v>
      </c>
      <c r="S5976" s="9">
        <v>97</v>
      </c>
      <c r="T5976" s="9" t="s">
        <v>136</v>
      </c>
      <c r="U5976" s="9" t="s">
        <v>140</v>
      </c>
      <c r="V5976" s="9" t="s">
        <v>144</v>
      </c>
      <c r="W5976" s="9">
        <v>1</v>
      </c>
      <c r="X5976" s="9">
        <f>INDEX(SLA_Policy!$D$2:$D$5,MATCH(F5976,SLA_Policy!$A$2:$A$5,0))</f>
        <v>72</v>
      </c>
      <c r="Y5976" s="9" t="str">
        <f>IF(E5976="Cancelled","Excluded",IF(D5976="",IF((SLA_Policy!$B$8-B5976)*24&gt;X5976,"Open - Breached","Open - On Track"),IF((D5976-B5976)*24&lt;=X5976,"Met","Breached")))</f>
        <v>Breached</v>
      </c>
    </row>
    <row r="5977" spans="1:25" x14ac:dyDescent="0.25">
      <c r="A5977" s="9" t="s">
        <v>9750</v>
      </c>
      <c r="B5977" s="23">
        <v>46094.493055555598</v>
      </c>
      <c r="C5977" s="23">
        <v>46094.504166666702</v>
      </c>
      <c r="D5977" s="23">
        <v>46094.654861111099</v>
      </c>
      <c r="E5977" s="9" t="s">
        <v>212</v>
      </c>
      <c r="F5977" s="9" t="s">
        <v>188</v>
      </c>
      <c r="G5977" s="9" t="s">
        <v>213</v>
      </c>
      <c r="H5977" s="9" t="s">
        <v>88</v>
      </c>
      <c r="I5977" s="9" t="s">
        <v>92</v>
      </c>
      <c r="J5977" s="9" t="s">
        <v>9751</v>
      </c>
      <c r="K5977" s="9" t="s">
        <v>215</v>
      </c>
      <c r="L5977" s="9" t="s">
        <v>216</v>
      </c>
      <c r="M5977" s="9" t="s">
        <v>556</v>
      </c>
      <c r="N5977" s="9" t="s">
        <v>196</v>
      </c>
      <c r="O5977" s="9" t="s">
        <v>116</v>
      </c>
      <c r="P5977" s="9" t="s">
        <v>218</v>
      </c>
      <c r="Q5977" s="9" t="s">
        <v>219</v>
      </c>
      <c r="R5977" s="9">
        <v>1</v>
      </c>
      <c r="S5977" s="9">
        <v>93</v>
      </c>
      <c r="T5977" s="9" t="s">
        <v>136</v>
      </c>
      <c r="U5977" s="9" t="s">
        <v>266</v>
      </c>
      <c r="X5977" s="9">
        <f>INDEX(SLA_Policy!$D$2:$D$5,MATCH(F5977,SLA_Policy!$A$2:$A$5,0))</f>
        <v>72</v>
      </c>
      <c r="Y5977" s="9" t="str">
        <f>IF(E5977="Cancelled","Excluded",IF(D5977="",IF((SLA_Policy!$B$8-B5977)*24&gt;X5977,"Open - Breached","Open - On Track"),IF((D5977-B5977)*24&lt;=X5977,"Met","Breached")))</f>
        <v>Met</v>
      </c>
    </row>
    <row r="5978" spans="1:25" x14ac:dyDescent="0.25">
      <c r="A5978" s="9" t="s">
        <v>9752</v>
      </c>
      <c r="B5978" s="23">
        <v>46094.497916666704</v>
      </c>
      <c r="C5978" s="23">
        <v>46094.511111111096</v>
      </c>
      <c r="D5978" s="23">
        <v>46098.379166666702</v>
      </c>
      <c r="E5978" s="9" t="s">
        <v>212</v>
      </c>
      <c r="F5978" s="9" t="s">
        <v>188</v>
      </c>
      <c r="G5978" s="9" t="s">
        <v>213</v>
      </c>
      <c r="H5978" s="9" t="s">
        <v>88</v>
      </c>
      <c r="I5978" s="9" t="s">
        <v>92</v>
      </c>
      <c r="J5978" s="9" t="s">
        <v>9167</v>
      </c>
      <c r="K5978" s="9" t="s">
        <v>225</v>
      </c>
      <c r="L5978" s="9" t="s">
        <v>351</v>
      </c>
      <c r="M5978" s="9" t="s">
        <v>762</v>
      </c>
      <c r="N5978" s="9" t="s">
        <v>198</v>
      </c>
      <c r="O5978" s="9" t="s">
        <v>178</v>
      </c>
      <c r="P5978" s="9" t="s">
        <v>360</v>
      </c>
      <c r="Q5978" s="9" t="s">
        <v>219</v>
      </c>
      <c r="R5978" s="9">
        <v>0</v>
      </c>
      <c r="S5978" s="9">
        <v>154</v>
      </c>
      <c r="T5978" s="9" t="s">
        <v>136</v>
      </c>
      <c r="U5978" s="9" t="s">
        <v>140</v>
      </c>
      <c r="V5978" s="9" t="s">
        <v>144</v>
      </c>
      <c r="X5978" s="9">
        <f>INDEX(SLA_Policy!$D$2:$D$5,MATCH(F5978,SLA_Policy!$A$2:$A$5,0))</f>
        <v>72</v>
      </c>
      <c r="Y5978" s="9" t="str">
        <f>IF(E5978="Cancelled","Excluded",IF(D5978="",IF((SLA_Policy!$B$8-B5978)*24&gt;X5978,"Open - Breached","Open - On Track"),IF((D5978-B5978)*24&lt;=X5978,"Met","Breached")))</f>
        <v>Breached</v>
      </c>
    </row>
    <row r="5979" spans="1:25" x14ac:dyDescent="0.25">
      <c r="A5979" s="9" t="s">
        <v>9753</v>
      </c>
      <c r="B5979" s="23">
        <v>46094.503472222197</v>
      </c>
      <c r="C5979" s="23">
        <v>46094.506249999999</v>
      </c>
      <c r="D5979" s="23">
        <v>46097.362500000003</v>
      </c>
      <c r="E5979" s="9" t="s">
        <v>212</v>
      </c>
      <c r="F5979" s="9" t="s">
        <v>188</v>
      </c>
      <c r="G5979" s="9" t="s">
        <v>213</v>
      </c>
      <c r="H5979" s="9" t="s">
        <v>163</v>
      </c>
      <c r="I5979" s="9" t="s">
        <v>250</v>
      </c>
      <c r="J5979" s="9" t="s">
        <v>9754</v>
      </c>
      <c r="K5979" s="9" t="s">
        <v>303</v>
      </c>
      <c r="L5979" s="9" t="s">
        <v>270</v>
      </c>
      <c r="M5979" s="9" t="s">
        <v>5614</v>
      </c>
      <c r="N5979" s="9" t="s">
        <v>199</v>
      </c>
      <c r="O5979" s="9" t="s">
        <v>176</v>
      </c>
      <c r="P5979" s="9" t="s">
        <v>253</v>
      </c>
      <c r="Q5979" s="9" t="s">
        <v>219</v>
      </c>
      <c r="R5979" s="9">
        <v>0</v>
      </c>
      <c r="S5979" s="9">
        <v>29</v>
      </c>
      <c r="T5979" s="9" t="s">
        <v>136</v>
      </c>
      <c r="U5979" s="9" t="s">
        <v>230</v>
      </c>
      <c r="X5979" s="9">
        <f>INDEX(SLA_Policy!$D$2:$D$5,MATCH(F5979,SLA_Policy!$A$2:$A$5,0))</f>
        <v>72</v>
      </c>
      <c r="Y5979" s="9" t="str">
        <f>IF(E5979="Cancelled","Excluded",IF(D5979="",IF((SLA_Policy!$B$8-B5979)*24&gt;X5979,"Open - Breached","Open - On Track"),IF((D5979-B5979)*24&lt;=X5979,"Met","Breached")))</f>
        <v>Met</v>
      </c>
    </row>
    <row r="5980" spans="1:25" x14ac:dyDescent="0.25">
      <c r="A5980" s="9" t="s">
        <v>9755</v>
      </c>
      <c r="B5980" s="23">
        <v>46094.504861111098</v>
      </c>
      <c r="C5980" s="23">
        <v>46094.506944444503</v>
      </c>
      <c r="D5980" s="23">
        <v>46094.529166666704</v>
      </c>
      <c r="E5980" s="9" t="s">
        <v>212</v>
      </c>
      <c r="F5980" s="9" t="s">
        <v>187</v>
      </c>
      <c r="G5980" s="9" t="s">
        <v>213</v>
      </c>
      <c r="H5980" s="9" t="s">
        <v>88</v>
      </c>
      <c r="I5980" s="9" t="s">
        <v>268</v>
      </c>
      <c r="J5980" s="9" t="s">
        <v>5349</v>
      </c>
      <c r="K5980" s="9" t="s">
        <v>303</v>
      </c>
      <c r="L5980" s="9" t="s">
        <v>104</v>
      </c>
      <c r="M5980" s="9" t="s">
        <v>5262</v>
      </c>
      <c r="N5980" s="9" t="s">
        <v>198</v>
      </c>
      <c r="O5980" s="9" t="s">
        <v>178</v>
      </c>
      <c r="P5980" s="9" t="s">
        <v>427</v>
      </c>
      <c r="Q5980" s="9" t="s">
        <v>273</v>
      </c>
      <c r="R5980" s="9">
        <v>0</v>
      </c>
      <c r="S5980" s="9">
        <v>14</v>
      </c>
      <c r="T5980" s="9" t="s">
        <v>136</v>
      </c>
      <c r="U5980" s="9" t="s">
        <v>266</v>
      </c>
      <c r="X5980" s="9">
        <f>INDEX(SLA_Policy!$D$2:$D$5,MATCH(F5980,SLA_Policy!$A$2:$A$5,0))</f>
        <v>8</v>
      </c>
      <c r="Y5980" s="9" t="str">
        <f>IF(E5980="Cancelled","Excluded",IF(D5980="",IF((SLA_Policy!$B$8-B5980)*24&gt;X5980,"Open - Breached","Open - On Track"),IF((D5980-B5980)*24&lt;=X5980,"Met","Breached")))</f>
        <v>Met</v>
      </c>
    </row>
    <row r="5981" spans="1:25" x14ac:dyDescent="0.25">
      <c r="A5981" s="9" t="s">
        <v>9756</v>
      </c>
      <c r="B5981" s="23">
        <v>46094.511111111096</v>
      </c>
      <c r="C5981" s="23">
        <v>46094.511805555601</v>
      </c>
      <c r="D5981" s="23">
        <v>46094.535416666702</v>
      </c>
      <c r="E5981" s="9" t="s">
        <v>212</v>
      </c>
      <c r="F5981" s="9" t="s">
        <v>187</v>
      </c>
      <c r="G5981" s="9" t="s">
        <v>213</v>
      </c>
      <c r="H5981" s="9" t="s">
        <v>161</v>
      </c>
      <c r="I5981" s="9" t="s">
        <v>297</v>
      </c>
      <c r="J5981" s="9" t="s">
        <v>6347</v>
      </c>
      <c r="K5981" s="9" t="s">
        <v>225</v>
      </c>
      <c r="L5981" s="9" t="s">
        <v>216</v>
      </c>
      <c r="M5981" s="9" t="s">
        <v>965</v>
      </c>
      <c r="N5981" s="9" t="s">
        <v>200</v>
      </c>
      <c r="O5981" s="9" t="s">
        <v>177</v>
      </c>
      <c r="P5981" s="9" t="s">
        <v>300</v>
      </c>
      <c r="Q5981" s="9" t="s">
        <v>273</v>
      </c>
      <c r="R5981" s="9">
        <v>0</v>
      </c>
      <c r="S5981" s="9">
        <v>15</v>
      </c>
      <c r="U5981" s="9" t="s">
        <v>221</v>
      </c>
      <c r="W5981" s="9">
        <v>5</v>
      </c>
      <c r="X5981" s="9">
        <f>INDEX(SLA_Policy!$D$2:$D$5,MATCH(F5981,SLA_Policy!$A$2:$A$5,0))</f>
        <v>8</v>
      </c>
      <c r="Y5981" s="9" t="str">
        <f>IF(E5981="Cancelled","Excluded",IF(D5981="",IF((SLA_Policy!$B$8-B5981)*24&gt;X5981,"Open - Breached","Open - On Track"),IF((D5981-B5981)*24&lt;=X5981,"Met","Breached")))</f>
        <v>Met</v>
      </c>
    </row>
    <row r="5982" spans="1:25" x14ac:dyDescent="0.25">
      <c r="A5982" s="9" t="s">
        <v>9757</v>
      </c>
      <c r="B5982" s="23">
        <v>46094.534027777801</v>
      </c>
      <c r="C5982" s="23">
        <v>46094.620833333298</v>
      </c>
      <c r="D5982" s="23">
        <v>46094.631944444503</v>
      </c>
      <c r="E5982" s="9" t="s">
        <v>212</v>
      </c>
      <c r="F5982" s="9" t="s">
        <v>189</v>
      </c>
      <c r="G5982" s="9" t="s">
        <v>213</v>
      </c>
      <c r="H5982" s="9" t="s">
        <v>161</v>
      </c>
      <c r="I5982" s="9" t="s">
        <v>389</v>
      </c>
      <c r="J5982" s="9" t="s">
        <v>2611</v>
      </c>
      <c r="K5982" s="9" t="s">
        <v>246</v>
      </c>
      <c r="L5982" s="9" t="s">
        <v>104</v>
      </c>
      <c r="M5982" s="9" t="s">
        <v>721</v>
      </c>
      <c r="N5982" s="9" t="s">
        <v>196</v>
      </c>
      <c r="O5982" s="9" t="s">
        <v>116</v>
      </c>
      <c r="P5982" s="9" t="s">
        <v>551</v>
      </c>
      <c r="Q5982" s="9" t="s">
        <v>219</v>
      </c>
      <c r="R5982" s="9">
        <v>0</v>
      </c>
      <c r="S5982" s="9">
        <v>7</v>
      </c>
      <c r="U5982" s="9" t="s">
        <v>266</v>
      </c>
      <c r="X5982" s="9">
        <f>INDEX(SLA_Policy!$D$2:$D$5,MATCH(F5982,SLA_Policy!$A$2:$A$5,0))</f>
        <v>120</v>
      </c>
      <c r="Y5982" s="9" t="str">
        <f>IF(E5982="Cancelled","Excluded",IF(D5982="",IF((SLA_Policy!$B$8-B5982)*24&gt;X5982,"Open - Breached","Open - On Track"),IF((D5982-B5982)*24&lt;=X5982,"Met","Breached")))</f>
        <v>Met</v>
      </c>
    </row>
    <row r="5983" spans="1:25" x14ac:dyDescent="0.25">
      <c r="A5983" s="9" t="s">
        <v>9758</v>
      </c>
      <c r="B5983" s="23">
        <v>46094.536111111098</v>
      </c>
      <c r="C5983" s="23">
        <v>46094.538194444503</v>
      </c>
      <c r="D5983" s="23">
        <v>46097.5180555556</v>
      </c>
      <c r="E5983" s="9" t="s">
        <v>212</v>
      </c>
      <c r="F5983" s="9" t="s">
        <v>188</v>
      </c>
      <c r="G5983" s="9" t="s">
        <v>213</v>
      </c>
      <c r="H5983" s="9" t="s">
        <v>88</v>
      </c>
      <c r="I5983" s="9" t="s">
        <v>92</v>
      </c>
      <c r="J5983" s="9" t="s">
        <v>9171</v>
      </c>
      <c r="K5983" s="9" t="s">
        <v>215</v>
      </c>
      <c r="L5983" s="9" t="s">
        <v>216</v>
      </c>
      <c r="M5983" s="9" t="s">
        <v>1468</v>
      </c>
      <c r="N5983" s="9" t="s">
        <v>198</v>
      </c>
      <c r="O5983" s="9" t="s">
        <v>178</v>
      </c>
      <c r="P5983" s="9" t="s">
        <v>272</v>
      </c>
      <c r="Q5983" s="9" t="s">
        <v>219</v>
      </c>
      <c r="R5983" s="9">
        <v>1</v>
      </c>
      <c r="S5983" s="9">
        <v>70</v>
      </c>
      <c r="T5983" s="9" t="s">
        <v>136</v>
      </c>
      <c r="U5983" s="9" t="s">
        <v>140</v>
      </c>
      <c r="V5983" s="9" t="s">
        <v>144</v>
      </c>
      <c r="X5983" s="9">
        <f>INDEX(SLA_Policy!$D$2:$D$5,MATCH(F5983,SLA_Policy!$A$2:$A$5,0))</f>
        <v>72</v>
      </c>
      <c r="Y5983" s="9" t="str">
        <f>IF(E5983="Cancelled","Excluded",IF(D5983="",IF((SLA_Policy!$B$8-B5983)*24&gt;X5983,"Open - Breached","Open - On Track"),IF((D5983-B5983)*24&lt;=X5983,"Met","Breached")))</f>
        <v>Met</v>
      </c>
    </row>
    <row r="5984" spans="1:25" x14ac:dyDescent="0.25">
      <c r="A5984" s="9" t="s">
        <v>9759</v>
      </c>
      <c r="B5984" s="23">
        <v>46094.55</v>
      </c>
      <c r="C5984" s="23">
        <v>46094.552083333299</v>
      </c>
      <c r="D5984" s="23">
        <v>46094.622222222199</v>
      </c>
      <c r="E5984" s="9" t="s">
        <v>212</v>
      </c>
      <c r="F5984" s="9" t="s">
        <v>188</v>
      </c>
      <c r="G5984" s="9" t="s">
        <v>213</v>
      </c>
      <c r="H5984" s="9" t="s">
        <v>163</v>
      </c>
      <c r="I5984" s="9" t="s">
        <v>223</v>
      </c>
      <c r="J5984" s="9" t="s">
        <v>9760</v>
      </c>
      <c r="K5984" s="9" t="s">
        <v>246</v>
      </c>
      <c r="L5984" s="9" t="s">
        <v>371</v>
      </c>
      <c r="M5984" s="9" t="s">
        <v>2222</v>
      </c>
      <c r="N5984" s="9" t="s">
        <v>198</v>
      </c>
      <c r="O5984" s="9" t="s">
        <v>176</v>
      </c>
      <c r="P5984" s="9" t="s">
        <v>570</v>
      </c>
      <c r="Q5984" s="9" t="s">
        <v>219</v>
      </c>
      <c r="R5984" s="9">
        <v>0</v>
      </c>
      <c r="S5984" s="9">
        <v>200</v>
      </c>
      <c r="T5984" s="9" t="s">
        <v>220</v>
      </c>
      <c r="U5984" s="9" t="s">
        <v>290</v>
      </c>
      <c r="X5984" s="9">
        <f>INDEX(SLA_Policy!$D$2:$D$5,MATCH(F5984,SLA_Policy!$A$2:$A$5,0))</f>
        <v>72</v>
      </c>
      <c r="Y5984" s="9" t="str">
        <f>IF(E5984="Cancelled","Excluded",IF(D5984="",IF((SLA_Policy!$B$8-B5984)*24&gt;X5984,"Open - Breached","Open - On Track"),IF((D5984-B5984)*24&lt;=X5984,"Met","Breached")))</f>
        <v>Met</v>
      </c>
    </row>
    <row r="5985" spans="1:25" x14ac:dyDescent="0.25">
      <c r="A5985" s="9" t="s">
        <v>9761</v>
      </c>
      <c r="B5985" s="23">
        <v>46094.5534722222</v>
      </c>
      <c r="C5985" s="23">
        <v>46094.559027777803</v>
      </c>
      <c r="D5985" s="23">
        <v>46097.326388888898</v>
      </c>
      <c r="E5985" s="9" t="s">
        <v>212</v>
      </c>
      <c r="F5985" s="9" t="s">
        <v>188</v>
      </c>
      <c r="G5985" s="9" t="s">
        <v>213</v>
      </c>
      <c r="H5985" s="9" t="s">
        <v>88</v>
      </c>
      <c r="I5985" s="9" t="s">
        <v>92</v>
      </c>
      <c r="J5985" s="9" t="s">
        <v>9192</v>
      </c>
      <c r="K5985" s="9" t="s">
        <v>303</v>
      </c>
      <c r="L5985" s="9" t="s">
        <v>395</v>
      </c>
      <c r="M5985" s="9" t="s">
        <v>2571</v>
      </c>
      <c r="N5985" s="9" t="s">
        <v>198</v>
      </c>
      <c r="O5985" s="9" t="s">
        <v>178</v>
      </c>
      <c r="P5985" s="9" t="s">
        <v>321</v>
      </c>
      <c r="Q5985" s="9" t="s">
        <v>219</v>
      </c>
      <c r="R5985" s="9">
        <v>0</v>
      </c>
      <c r="S5985" s="9">
        <v>12</v>
      </c>
      <c r="T5985" s="9" t="s">
        <v>229</v>
      </c>
      <c r="U5985" s="9" t="s">
        <v>140</v>
      </c>
      <c r="V5985" s="9" t="s">
        <v>144</v>
      </c>
      <c r="X5985" s="9">
        <f>INDEX(SLA_Policy!$D$2:$D$5,MATCH(F5985,SLA_Policy!$A$2:$A$5,0))</f>
        <v>72</v>
      </c>
      <c r="Y5985" s="9" t="str">
        <f>IF(E5985="Cancelled","Excluded",IF(D5985="",IF((SLA_Policy!$B$8-B5985)*24&gt;X5985,"Open - Breached","Open - On Track"),IF((D5985-B5985)*24&lt;=X5985,"Met","Breached")))</f>
        <v>Met</v>
      </c>
    </row>
    <row r="5986" spans="1:25" x14ac:dyDescent="0.25">
      <c r="A5986" s="9" t="s">
        <v>9762</v>
      </c>
      <c r="B5986" s="23">
        <v>46094.561805555597</v>
      </c>
      <c r="C5986" s="23">
        <v>46094.610416666699</v>
      </c>
      <c r="D5986" s="23">
        <v>46094.691666666702</v>
      </c>
      <c r="E5986" s="9" t="s">
        <v>212</v>
      </c>
      <c r="F5986" s="9" t="s">
        <v>188</v>
      </c>
      <c r="G5986" s="9" t="s">
        <v>213</v>
      </c>
      <c r="H5986" s="9" t="s">
        <v>166</v>
      </c>
      <c r="I5986" s="9" t="s">
        <v>286</v>
      </c>
      <c r="J5986" s="9" t="s">
        <v>9763</v>
      </c>
      <c r="K5986" s="9" t="s">
        <v>246</v>
      </c>
      <c r="L5986" s="9" t="s">
        <v>371</v>
      </c>
      <c r="M5986" s="9" t="s">
        <v>644</v>
      </c>
      <c r="N5986" s="9" t="s">
        <v>197</v>
      </c>
      <c r="O5986" s="9" t="s">
        <v>181</v>
      </c>
      <c r="P5986" s="9" t="s">
        <v>449</v>
      </c>
      <c r="Q5986" s="9" t="s">
        <v>219</v>
      </c>
      <c r="R5986" s="9">
        <v>0</v>
      </c>
      <c r="S5986" s="9">
        <v>14</v>
      </c>
      <c r="U5986" s="9" t="s">
        <v>290</v>
      </c>
      <c r="X5986" s="9">
        <f>INDEX(SLA_Policy!$D$2:$D$5,MATCH(F5986,SLA_Policy!$A$2:$A$5,0))</f>
        <v>72</v>
      </c>
      <c r="Y5986" s="9" t="str">
        <f>IF(E5986="Cancelled","Excluded",IF(D5986="",IF((SLA_Policy!$B$8-B5986)*24&gt;X5986,"Open - Breached","Open - On Track"),IF((D5986-B5986)*24&lt;=X5986,"Met","Breached")))</f>
        <v>Met</v>
      </c>
    </row>
    <row r="5987" spans="1:25" x14ac:dyDescent="0.25">
      <c r="A5987" s="9" t="s">
        <v>9764</v>
      </c>
      <c r="B5987" s="23">
        <v>46094.573611111096</v>
      </c>
      <c r="C5987" s="23">
        <v>46094.574305555601</v>
      </c>
      <c r="D5987" s="23">
        <v>46094.590277777803</v>
      </c>
      <c r="E5987" s="9" t="s">
        <v>212</v>
      </c>
      <c r="F5987" s="9" t="s">
        <v>188</v>
      </c>
      <c r="G5987" s="9" t="s">
        <v>213</v>
      </c>
      <c r="H5987" s="9" t="s">
        <v>161</v>
      </c>
      <c r="I5987" s="9" t="s">
        <v>454</v>
      </c>
      <c r="J5987" s="9" t="s">
        <v>3498</v>
      </c>
      <c r="K5987" s="9" t="s">
        <v>246</v>
      </c>
      <c r="L5987" s="9" t="s">
        <v>293</v>
      </c>
      <c r="M5987" s="9" t="s">
        <v>1065</v>
      </c>
      <c r="N5987" s="9" t="s">
        <v>199</v>
      </c>
      <c r="O5987" s="9" t="s">
        <v>116</v>
      </c>
      <c r="P5987" s="9" t="s">
        <v>258</v>
      </c>
      <c r="Q5987" s="9" t="s">
        <v>219</v>
      </c>
      <c r="R5987" s="9">
        <v>0</v>
      </c>
      <c r="S5987" s="9">
        <v>3</v>
      </c>
      <c r="U5987" s="9" t="s">
        <v>266</v>
      </c>
      <c r="X5987" s="9">
        <f>INDEX(SLA_Policy!$D$2:$D$5,MATCH(F5987,SLA_Policy!$A$2:$A$5,0))</f>
        <v>72</v>
      </c>
      <c r="Y5987" s="9" t="str">
        <f>IF(E5987="Cancelled","Excluded",IF(D5987="",IF((SLA_Policy!$B$8-B5987)*24&gt;X5987,"Open - Breached","Open - On Track"),IF((D5987-B5987)*24&lt;=X5987,"Met","Breached")))</f>
        <v>Met</v>
      </c>
    </row>
    <row r="5988" spans="1:25" x14ac:dyDescent="0.25">
      <c r="A5988" s="9" t="s">
        <v>9765</v>
      </c>
      <c r="B5988" s="23">
        <v>46094.587500000001</v>
      </c>
      <c r="C5988" s="23">
        <v>46094.677083333299</v>
      </c>
      <c r="D5988" s="23">
        <v>46097.4152777778</v>
      </c>
      <c r="E5988" s="9" t="s">
        <v>212</v>
      </c>
      <c r="F5988" s="9" t="s">
        <v>189</v>
      </c>
      <c r="G5988" s="9" t="s">
        <v>213</v>
      </c>
      <c r="H5988" s="9" t="s">
        <v>88</v>
      </c>
      <c r="I5988" s="9" t="s">
        <v>92</v>
      </c>
      <c r="J5988" s="9" t="s">
        <v>9181</v>
      </c>
      <c r="K5988" s="9" t="s">
        <v>246</v>
      </c>
      <c r="L5988" s="9" t="s">
        <v>104</v>
      </c>
      <c r="M5988" s="9" t="s">
        <v>1149</v>
      </c>
      <c r="N5988" s="9" t="s">
        <v>196</v>
      </c>
      <c r="O5988" s="9" t="s">
        <v>178</v>
      </c>
      <c r="P5988" s="9" t="s">
        <v>360</v>
      </c>
      <c r="Q5988" s="9" t="s">
        <v>273</v>
      </c>
      <c r="R5988" s="9">
        <v>0</v>
      </c>
      <c r="S5988" s="9">
        <v>22</v>
      </c>
      <c r="T5988" s="9" t="s">
        <v>322</v>
      </c>
      <c r="U5988" s="9" t="s">
        <v>140</v>
      </c>
      <c r="V5988" s="9" t="s">
        <v>144</v>
      </c>
      <c r="W5988" s="9">
        <v>5</v>
      </c>
      <c r="X5988" s="9">
        <f>INDEX(SLA_Policy!$D$2:$D$5,MATCH(F5988,SLA_Policy!$A$2:$A$5,0))</f>
        <v>120</v>
      </c>
      <c r="Y5988" s="9" t="str">
        <f>IF(E5988="Cancelled","Excluded",IF(D5988="",IF((SLA_Policy!$B$8-B5988)*24&gt;X5988,"Open - Breached","Open - On Track"),IF((D5988-B5988)*24&lt;=X5988,"Met","Breached")))</f>
        <v>Met</v>
      </c>
    </row>
    <row r="5989" spans="1:25" x14ac:dyDescent="0.25">
      <c r="A5989" s="9" t="s">
        <v>9766</v>
      </c>
      <c r="B5989" s="23">
        <v>46094.591666666704</v>
      </c>
      <c r="C5989" s="23">
        <v>46094.594444444498</v>
      </c>
      <c r="D5989" s="23">
        <v>46097.375</v>
      </c>
      <c r="E5989" s="9" t="s">
        <v>212</v>
      </c>
      <c r="F5989" s="9" t="s">
        <v>188</v>
      </c>
      <c r="G5989" s="9" t="s">
        <v>213</v>
      </c>
      <c r="H5989" s="9" t="s">
        <v>88</v>
      </c>
      <c r="I5989" s="9" t="s">
        <v>92</v>
      </c>
      <c r="J5989" s="9" t="s">
        <v>9192</v>
      </c>
      <c r="K5989" s="9" t="s">
        <v>215</v>
      </c>
      <c r="L5989" s="9" t="s">
        <v>216</v>
      </c>
      <c r="M5989" s="9" t="s">
        <v>7636</v>
      </c>
      <c r="N5989" s="9" t="s">
        <v>199</v>
      </c>
      <c r="O5989" s="9" t="s">
        <v>178</v>
      </c>
      <c r="P5989" s="9" t="s">
        <v>414</v>
      </c>
      <c r="Q5989" s="9" t="s">
        <v>219</v>
      </c>
      <c r="R5989" s="9">
        <v>0</v>
      </c>
      <c r="S5989" s="9">
        <v>18</v>
      </c>
      <c r="T5989" s="9" t="s">
        <v>136</v>
      </c>
      <c r="U5989" s="9" t="s">
        <v>140</v>
      </c>
      <c r="V5989" s="9" t="s">
        <v>144</v>
      </c>
      <c r="X5989" s="9">
        <f>INDEX(SLA_Policy!$D$2:$D$5,MATCH(F5989,SLA_Policy!$A$2:$A$5,0))</f>
        <v>72</v>
      </c>
      <c r="Y5989" s="9" t="str">
        <f>IF(E5989="Cancelled","Excluded",IF(D5989="",IF((SLA_Policy!$B$8-B5989)*24&gt;X5989,"Open - Breached","Open - On Track"),IF((D5989-B5989)*24&lt;=X5989,"Met","Breached")))</f>
        <v>Met</v>
      </c>
    </row>
    <row r="5990" spans="1:25" x14ac:dyDescent="0.25">
      <c r="A5990" s="9" t="s">
        <v>9767</v>
      </c>
      <c r="B5990" s="23">
        <v>46094.593055555597</v>
      </c>
      <c r="C5990" s="23">
        <v>46094.673611111102</v>
      </c>
      <c r="D5990" s="23">
        <v>46097.362500000003</v>
      </c>
      <c r="E5990" s="9" t="s">
        <v>212</v>
      </c>
      <c r="F5990" s="9" t="s">
        <v>189</v>
      </c>
      <c r="G5990" s="9" t="s">
        <v>213</v>
      </c>
      <c r="H5990" s="9" t="s">
        <v>166</v>
      </c>
      <c r="I5990" s="9" t="s">
        <v>286</v>
      </c>
      <c r="J5990" s="9" t="s">
        <v>447</v>
      </c>
      <c r="K5990" s="9" t="s">
        <v>225</v>
      </c>
      <c r="L5990" s="9" t="s">
        <v>282</v>
      </c>
      <c r="M5990" s="9" t="s">
        <v>4539</v>
      </c>
      <c r="N5990" s="9" t="s">
        <v>197</v>
      </c>
      <c r="O5990" s="9" t="s">
        <v>181</v>
      </c>
      <c r="P5990" s="9" t="s">
        <v>289</v>
      </c>
      <c r="Q5990" s="9" t="s">
        <v>219</v>
      </c>
      <c r="R5990" s="9">
        <v>0</v>
      </c>
      <c r="S5990" s="9">
        <v>15</v>
      </c>
      <c r="U5990" s="9" t="s">
        <v>376</v>
      </c>
      <c r="X5990" s="9">
        <f>INDEX(SLA_Policy!$D$2:$D$5,MATCH(F5990,SLA_Policy!$A$2:$A$5,0))</f>
        <v>120</v>
      </c>
      <c r="Y5990" s="9" t="str">
        <f>IF(E5990="Cancelled","Excluded",IF(D5990="",IF((SLA_Policy!$B$8-B5990)*24&gt;X5990,"Open - Breached","Open - On Track"),IF((D5990-B5990)*24&lt;=X5990,"Met","Breached")))</f>
        <v>Met</v>
      </c>
    </row>
    <row r="5991" spans="1:25" x14ac:dyDescent="0.25">
      <c r="A5991" s="9" t="s">
        <v>9768</v>
      </c>
      <c r="B5991" s="23">
        <v>46094.595833333296</v>
      </c>
      <c r="C5991" s="23">
        <v>46094.604166666701</v>
      </c>
      <c r="D5991" s="23">
        <v>46097.354861111096</v>
      </c>
      <c r="E5991" s="9" t="s">
        <v>212</v>
      </c>
      <c r="F5991" s="9" t="s">
        <v>188</v>
      </c>
      <c r="G5991" s="9" t="s">
        <v>213</v>
      </c>
      <c r="H5991" s="9" t="s">
        <v>88</v>
      </c>
      <c r="I5991" s="9" t="s">
        <v>92</v>
      </c>
      <c r="J5991" s="9" t="s">
        <v>9164</v>
      </c>
      <c r="K5991" s="9" t="s">
        <v>246</v>
      </c>
      <c r="L5991" s="9" t="s">
        <v>104</v>
      </c>
      <c r="M5991" s="9" t="s">
        <v>3883</v>
      </c>
      <c r="N5991" s="9" t="s">
        <v>198</v>
      </c>
      <c r="O5991" s="9" t="s">
        <v>178</v>
      </c>
      <c r="P5991" s="9" t="s">
        <v>321</v>
      </c>
      <c r="Q5991" s="9" t="s">
        <v>219</v>
      </c>
      <c r="R5991" s="9">
        <v>0</v>
      </c>
      <c r="S5991" s="9">
        <v>41</v>
      </c>
      <c r="T5991" s="9" t="s">
        <v>136</v>
      </c>
      <c r="U5991" s="9" t="s">
        <v>140</v>
      </c>
      <c r="V5991" s="9" t="s">
        <v>144</v>
      </c>
      <c r="X5991" s="9">
        <f>INDEX(SLA_Policy!$D$2:$D$5,MATCH(F5991,SLA_Policy!$A$2:$A$5,0))</f>
        <v>72</v>
      </c>
      <c r="Y5991" s="9" t="str">
        <f>IF(E5991="Cancelled","Excluded",IF(D5991="",IF((SLA_Policy!$B$8-B5991)*24&gt;X5991,"Open - Breached","Open - On Track"),IF((D5991-B5991)*24&lt;=X5991,"Met","Breached")))</f>
        <v>Met</v>
      </c>
    </row>
    <row r="5992" spans="1:25" x14ac:dyDescent="0.25">
      <c r="A5992" s="9" t="s">
        <v>9769</v>
      </c>
      <c r="B5992" s="23">
        <v>46094.600694444503</v>
      </c>
      <c r="C5992" s="23">
        <v>46094.620833333298</v>
      </c>
      <c r="D5992" s="23">
        <v>46097.413194444503</v>
      </c>
      <c r="E5992" s="9" t="s">
        <v>212</v>
      </c>
      <c r="F5992" s="9" t="s">
        <v>188</v>
      </c>
      <c r="G5992" s="9" t="s">
        <v>213</v>
      </c>
      <c r="H5992" s="9" t="s">
        <v>88</v>
      </c>
      <c r="I5992" s="9" t="s">
        <v>92</v>
      </c>
      <c r="J5992" s="9" t="s">
        <v>9171</v>
      </c>
      <c r="K5992" s="9" t="s">
        <v>215</v>
      </c>
      <c r="L5992" s="9" t="s">
        <v>104</v>
      </c>
      <c r="M5992" s="9" t="s">
        <v>3144</v>
      </c>
      <c r="N5992" s="9" t="s">
        <v>199</v>
      </c>
      <c r="O5992" s="9" t="s">
        <v>178</v>
      </c>
      <c r="P5992" s="9" t="s">
        <v>272</v>
      </c>
      <c r="Q5992" s="9" t="s">
        <v>273</v>
      </c>
      <c r="R5992" s="9">
        <v>0</v>
      </c>
      <c r="S5992" s="9">
        <v>41</v>
      </c>
      <c r="T5992" s="9" t="s">
        <v>136</v>
      </c>
      <c r="U5992" s="9" t="s">
        <v>140</v>
      </c>
      <c r="V5992" s="9" t="s">
        <v>144</v>
      </c>
      <c r="X5992" s="9">
        <f>INDEX(SLA_Policy!$D$2:$D$5,MATCH(F5992,SLA_Policy!$A$2:$A$5,0))</f>
        <v>72</v>
      </c>
      <c r="Y5992" s="9" t="str">
        <f>IF(E5992="Cancelled","Excluded",IF(D5992="",IF((SLA_Policy!$B$8-B5992)*24&gt;X5992,"Open - Breached","Open - On Track"),IF((D5992-B5992)*24&lt;=X5992,"Met","Breached")))</f>
        <v>Met</v>
      </c>
    </row>
    <row r="5993" spans="1:25" x14ac:dyDescent="0.25">
      <c r="A5993" s="9" t="s">
        <v>9770</v>
      </c>
      <c r="B5993" s="23">
        <v>46094.6027777778</v>
      </c>
      <c r="C5993" s="23">
        <v>46094.642361111102</v>
      </c>
      <c r="D5993" s="23">
        <v>46094.661111111098</v>
      </c>
      <c r="E5993" s="9" t="s">
        <v>212</v>
      </c>
      <c r="F5993" s="9" t="s">
        <v>188</v>
      </c>
      <c r="G5993" s="9" t="s">
        <v>213</v>
      </c>
      <c r="H5993" s="9" t="s">
        <v>161</v>
      </c>
      <c r="I5993" s="9" t="s">
        <v>454</v>
      </c>
      <c r="J5993" s="9" t="s">
        <v>3136</v>
      </c>
      <c r="K5993" s="9" t="s">
        <v>246</v>
      </c>
      <c r="L5993" s="9" t="s">
        <v>311</v>
      </c>
      <c r="M5993" s="9" t="s">
        <v>2374</v>
      </c>
      <c r="N5993" s="9" t="s">
        <v>200</v>
      </c>
      <c r="O5993" s="9" t="s">
        <v>116</v>
      </c>
      <c r="P5993" s="9" t="s">
        <v>258</v>
      </c>
      <c r="Q5993" s="9" t="s">
        <v>219</v>
      </c>
      <c r="R5993" s="9">
        <v>0</v>
      </c>
      <c r="S5993" s="9">
        <v>10</v>
      </c>
      <c r="U5993" s="9" t="s">
        <v>290</v>
      </c>
      <c r="X5993" s="9">
        <f>INDEX(SLA_Policy!$D$2:$D$5,MATCH(F5993,SLA_Policy!$A$2:$A$5,0))</f>
        <v>72</v>
      </c>
      <c r="Y5993" s="9" t="str">
        <f>IF(E5993="Cancelled","Excluded",IF(D5993="",IF((SLA_Policy!$B$8-B5993)*24&gt;X5993,"Open - Breached","Open - On Track"),IF((D5993-B5993)*24&lt;=X5993,"Met","Breached")))</f>
        <v>Met</v>
      </c>
    </row>
    <row r="5994" spans="1:25" x14ac:dyDescent="0.25">
      <c r="A5994" s="9" t="s">
        <v>9771</v>
      </c>
      <c r="B5994" s="23">
        <v>46094.604861111096</v>
      </c>
      <c r="C5994" s="23">
        <v>46094.640972222202</v>
      </c>
      <c r="D5994" s="23">
        <v>46095.045138888898</v>
      </c>
      <c r="E5994" s="9" t="s">
        <v>212</v>
      </c>
      <c r="F5994" s="9" t="s">
        <v>187</v>
      </c>
      <c r="G5994" s="9" t="s">
        <v>213</v>
      </c>
      <c r="H5994" s="9" t="s">
        <v>88</v>
      </c>
      <c r="I5994" s="9" t="s">
        <v>92</v>
      </c>
      <c r="J5994" s="9" t="s">
        <v>9164</v>
      </c>
      <c r="K5994" s="9" t="s">
        <v>246</v>
      </c>
      <c r="L5994" s="9" t="s">
        <v>216</v>
      </c>
      <c r="M5994" s="9" t="s">
        <v>1800</v>
      </c>
      <c r="N5994" s="9" t="s">
        <v>197</v>
      </c>
      <c r="O5994" s="9" t="s">
        <v>178</v>
      </c>
      <c r="P5994" s="9" t="s">
        <v>272</v>
      </c>
      <c r="Q5994" s="9" t="s">
        <v>273</v>
      </c>
      <c r="R5994" s="9">
        <v>1</v>
      </c>
      <c r="S5994" s="9">
        <v>85</v>
      </c>
      <c r="T5994" s="9" t="s">
        <v>136</v>
      </c>
      <c r="U5994" s="9" t="s">
        <v>140</v>
      </c>
      <c r="V5994" s="9" t="s">
        <v>144</v>
      </c>
      <c r="X5994" s="9">
        <f>INDEX(SLA_Policy!$D$2:$D$5,MATCH(F5994,SLA_Policy!$A$2:$A$5,0))</f>
        <v>8</v>
      </c>
      <c r="Y5994" s="9" t="str">
        <f>IF(E5994="Cancelled","Excluded",IF(D5994="",IF((SLA_Policy!$B$8-B5994)*24&gt;X5994,"Open - Breached","Open - On Track"),IF((D5994-B5994)*24&lt;=X5994,"Met","Breached")))</f>
        <v>Breached</v>
      </c>
    </row>
    <row r="5995" spans="1:25" x14ac:dyDescent="0.25">
      <c r="A5995" s="9" t="s">
        <v>9772</v>
      </c>
      <c r="B5995" s="23">
        <v>46094.6118055556</v>
      </c>
      <c r="C5995" s="23">
        <v>46094.622916666704</v>
      </c>
      <c r="D5995" s="23">
        <v>46097.410416666702</v>
      </c>
      <c r="E5995" s="9" t="s">
        <v>212</v>
      </c>
      <c r="F5995" s="9" t="s">
        <v>189</v>
      </c>
      <c r="G5995" s="9" t="s">
        <v>213</v>
      </c>
      <c r="H5995" s="9" t="s">
        <v>163</v>
      </c>
      <c r="I5995" s="9" t="s">
        <v>405</v>
      </c>
      <c r="J5995" s="9" t="s">
        <v>9773</v>
      </c>
      <c r="K5995" s="9" t="s">
        <v>246</v>
      </c>
      <c r="L5995" s="9" t="s">
        <v>282</v>
      </c>
      <c r="M5995" s="9" t="s">
        <v>2172</v>
      </c>
      <c r="N5995" s="9" t="s">
        <v>200</v>
      </c>
      <c r="O5995" s="9" t="s">
        <v>116</v>
      </c>
      <c r="P5995" s="9" t="s">
        <v>551</v>
      </c>
      <c r="Q5995" s="9" t="s">
        <v>219</v>
      </c>
      <c r="R5995" s="9">
        <v>0</v>
      </c>
      <c r="S5995" s="9">
        <v>38</v>
      </c>
      <c r="U5995" s="9" t="s">
        <v>376</v>
      </c>
      <c r="X5995" s="9">
        <f>INDEX(SLA_Policy!$D$2:$D$5,MATCH(F5995,SLA_Policy!$A$2:$A$5,0))</f>
        <v>120</v>
      </c>
      <c r="Y5995" s="9" t="str">
        <f>IF(E5995="Cancelled","Excluded",IF(D5995="",IF((SLA_Policy!$B$8-B5995)*24&gt;X5995,"Open - Breached","Open - On Track"),IF((D5995-B5995)*24&lt;=X5995,"Met","Breached")))</f>
        <v>Met</v>
      </c>
    </row>
    <row r="5996" spans="1:25" x14ac:dyDescent="0.25">
      <c r="A5996" s="9" t="s">
        <v>9774</v>
      </c>
      <c r="B5996" s="23">
        <v>46094.618055555598</v>
      </c>
      <c r="C5996" s="23">
        <v>46094.618750000001</v>
      </c>
      <c r="D5996" s="23">
        <v>46094.885416666701</v>
      </c>
      <c r="E5996" s="9" t="s">
        <v>212</v>
      </c>
      <c r="F5996" s="9" t="s">
        <v>187</v>
      </c>
      <c r="G5996" s="9" t="s">
        <v>213</v>
      </c>
      <c r="H5996" s="9" t="s">
        <v>88</v>
      </c>
      <c r="I5996" s="9" t="s">
        <v>92</v>
      </c>
      <c r="J5996" s="9" t="s">
        <v>9164</v>
      </c>
      <c r="K5996" s="9" t="s">
        <v>246</v>
      </c>
      <c r="L5996" s="9" t="s">
        <v>293</v>
      </c>
      <c r="M5996" s="9" t="s">
        <v>493</v>
      </c>
      <c r="N5996" s="9" t="s">
        <v>198</v>
      </c>
      <c r="O5996" s="9" t="s">
        <v>178</v>
      </c>
      <c r="P5996" s="9" t="s">
        <v>321</v>
      </c>
      <c r="Q5996" s="9" t="s">
        <v>273</v>
      </c>
      <c r="R5996" s="9">
        <v>1</v>
      </c>
      <c r="S5996" s="9">
        <v>30</v>
      </c>
      <c r="T5996" s="9" t="s">
        <v>136</v>
      </c>
      <c r="U5996" s="9" t="s">
        <v>140</v>
      </c>
      <c r="V5996" s="9" t="s">
        <v>144</v>
      </c>
      <c r="X5996" s="9">
        <f>INDEX(SLA_Policy!$D$2:$D$5,MATCH(F5996,SLA_Policy!$A$2:$A$5,0))</f>
        <v>8</v>
      </c>
      <c r="Y5996" s="9" t="str">
        <f>IF(E5996="Cancelled","Excluded",IF(D5996="",IF((SLA_Policy!$B$8-B5996)*24&gt;X5996,"Open - Breached","Open - On Track"),IF((D5996-B5996)*24&lt;=X5996,"Met","Breached")))</f>
        <v>Met</v>
      </c>
    </row>
    <row r="5997" spans="1:25" x14ac:dyDescent="0.25">
      <c r="A5997" s="9" t="s">
        <v>9775</v>
      </c>
      <c r="B5997" s="23">
        <v>46094.625694444498</v>
      </c>
      <c r="C5997" s="23">
        <v>46094.658333333296</v>
      </c>
      <c r="D5997" s="23">
        <v>46097.413194444503</v>
      </c>
      <c r="E5997" s="9" t="s">
        <v>212</v>
      </c>
      <c r="F5997" s="9" t="s">
        <v>188</v>
      </c>
      <c r="G5997" s="9" t="s">
        <v>213</v>
      </c>
      <c r="H5997" s="9" t="s">
        <v>162</v>
      </c>
      <c r="I5997" s="9" t="s">
        <v>393</v>
      </c>
      <c r="J5997" s="9" t="s">
        <v>1040</v>
      </c>
      <c r="K5997" s="9" t="s">
        <v>225</v>
      </c>
      <c r="L5997" s="9" t="s">
        <v>216</v>
      </c>
      <c r="M5997" s="9" t="s">
        <v>4714</v>
      </c>
      <c r="N5997" s="9" t="s">
        <v>196</v>
      </c>
      <c r="O5997" s="9" t="s">
        <v>176</v>
      </c>
      <c r="P5997" s="9" t="s">
        <v>228</v>
      </c>
      <c r="Q5997" s="9" t="s">
        <v>219</v>
      </c>
      <c r="R5997" s="9">
        <v>0</v>
      </c>
      <c r="S5997" s="9">
        <v>18</v>
      </c>
      <c r="U5997" s="9" t="s">
        <v>266</v>
      </c>
      <c r="X5997" s="9">
        <f>INDEX(SLA_Policy!$D$2:$D$5,MATCH(F5997,SLA_Policy!$A$2:$A$5,0))</f>
        <v>72</v>
      </c>
      <c r="Y5997" s="9" t="str">
        <f>IF(E5997="Cancelled","Excluded",IF(D5997="",IF((SLA_Policy!$B$8-B5997)*24&gt;X5997,"Open - Breached","Open - On Track"),IF((D5997-B5997)*24&lt;=X5997,"Met","Breached")))</f>
        <v>Met</v>
      </c>
    </row>
    <row r="5998" spans="1:25" x14ac:dyDescent="0.25">
      <c r="A5998" s="9" t="s">
        <v>9776</v>
      </c>
      <c r="B5998" s="23">
        <v>46094.631944444503</v>
      </c>
      <c r="C5998" s="23">
        <v>46094.634722222203</v>
      </c>
      <c r="D5998" s="23">
        <v>46097.3305555556</v>
      </c>
      <c r="E5998" s="9" t="s">
        <v>212</v>
      </c>
      <c r="F5998" s="9" t="s">
        <v>189</v>
      </c>
      <c r="G5998" s="9" t="s">
        <v>213</v>
      </c>
      <c r="H5998" s="9" t="s">
        <v>88</v>
      </c>
      <c r="I5998" s="9" t="s">
        <v>92</v>
      </c>
      <c r="J5998" s="9" t="s">
        <v>9192</v>
      </c>
      <c r="K5998" s="9" t="s">
        <v>215</v>
      </c>
      <c r="L5998" s="9" t="s">
        <v>270</v>
      </c>
      <c r="M5998" s="9" t="s">
        <v>5021</v>
      </c>
      <c r="N5998" s="9" t="s">
        <v>198</v>
      </c>
      <c r="O5998" s="9" t="s">
        <v>178</v>
      </c>
      <c r="P5998" s="9" t="s">
        <v>272</v>
      </c>
      <c r="Q5998" s="9" t="s">
        <v>219</v>
      </c>
      <c r="R5998" s="9">
        <v>0</v>
      </c>
      <c r="S5998" s="9">
        <v>105</v>
      </c>
      <c r="T5998" s="9" t="s">
        <v>136</v>
      </c>
      <c r="U5998" s="9" t="s">
        <v>140</v>
      </c>
      <c r="V5998" s="9" t="s">
        <v>144</v>
      </c>
      <c r="X5998" s="9">
        <f>INDEX(SLA_Policy!$D$2:$D$5,MATCH(F5998,SLA_Policy!$A$2:$A$5,0))</f>
        <v>120</v>
      </c>
      <c r="Y5998" s="9" t="str">
        <f>IF(E5998="Cancelled","Excluded",IF(D5998="",IF((SLA_Policy!$B$8-B5998)*24&gt;X5998,"Open - Breached","Open - On Track"),IF((D5998-B5998)*24&lt;=X5998,"Met","Breached")))</f>
        <v>Met</v>
      </c>
    </row>
    <row r="5999" spans="1:25" x14ac:dyDescent="0.25">
      <c r="A5999" s="9" t="s">
        <v>9777</v>
      </c>
      <c r="B5999" s="23">
        <v>46094.634722222203</v>
      </c>
      <c r="C5999" s="23">
        <v>46094.637499999997</v>
      </c>
      <c r="D5999" s="23">
        <v>46094.647916666698</v>
      </c>
      <c r="E5999" s="9" t="s">
        <v>212</v>
      </c>
      <c r="F5999" s="9" t="s">
        <v>188</v>
      </c>
      <c r="G5999" s="9" t="s">
        <v>213</v>
      </c>
      <c r="H5999" s="9" t="s">
        <v>161</v>
      </c>
      <c r="I5999" s="9" t="s">
        <v>454</v>
      </c>
      <c r="J5999" s="9" t="s">
        <v>9778</v>
      </c>
      <c r="K5999" s="9" t="s">
        <v>246</v>
      </c>
      <c r="L5999" s="9" t="s">
        <v>216</v>
      </c>
      <c r="M5999" s="9" t="s">
        <v>7356</v>
      </c>
      <c r="N5999" s="9" t="s">
        <v>198</v>
      </c>
      <c r="O5999" s="9" t="s">
        <v>116</v>
      </c>
      <c r="P5999" s="9" t="s">
        <v>218</v>
      </c>
      <c r="Q5999" s="9" t="s">
        <v>219</v>
      </c>
      <c r="R5999" s="9">
        <v>0</v>
      </c>
      <c r="S5999" s="9">
        <v>8</v>
      </c>
      <c r="U5999" s="9" t="s">
        <v>290</v>
      </c>
      <c r="X5999" s="9">
        <f>INDEX(SLA_Policy!$D$2:$D$5,MATCH(F5999,SLA_Policy!$A$2:$A$5,0))</f>
        <v>72</v>
      </c>
      <c r="Y5999" s="9" t="str">
        <f>IF(E5999="Cancelled","Excluded",IF(D5999="",IF((SLA_Policy!$B$8-B5999)*24&gt;X5999,"Open - Breached","Open - On Track"),IF((D5999-B5999)*24&lt;=X5999,"Met","Breached")))</f>
        <v>Met</v>
      </c>
    </row>
    <row r="6000" spans="1:25" x14ac:dyDescent="0.25">
      <c r="A6000" s="9" t="s">
        <v>9779</v>
      </c>
      <c r="B6000" s="23">
        <v>46094.640972222202</v>
      </c>
      <c r="C6000" s="23">
        <v>46094.645138888904</v>
      </c>
      <c r="D6000" s="23">
        <v>46097.380555555603</v>
      </c>
      <c r="E6000" s="9" t="s">
        <v>212</v>
      </c>
      <c r="F6000" s="9" t="s">
        <v>188</v>
      </c>
      <c r="G6000" s="9" t="s">
        <v>213</v>
      </c>
      <c r="H6000" s="9" t="s">
        <v>88</v>
      </c>
      <c r="I6000" s="9" t="s">
        <v>92</v>
      </c>
      <c r="J6000" s="9" t="s">
        <v>9160</v>
      </c>
      <c r="K6000" s="9" t="s">
        <v>225</v>
      </c>
      <c r="L6000" s="9" t="s">
        <v>282</v>
      </c>
      <c r="M6000" s="9" t="s">
        <v>7797</v>
      </c>
      <c r="N6000" s="9" t="s">
        <v>198</v>
      </c>
      <c r="O6000" s="9" t="s">
        <v>178</v>
      </c>
      <c r="P6000" s="9" t="s">
        <v>360</v>
      </c>
      <c r="Q6000" s="9" t="s">
        <v>219</v>
      </c>
      <c r="R6000" s="9">
        <v>0</v>
      </c>
      <c r="S6000" s="9">
        <v>38</v>
      </c>
      <c r="T6000" s="9" t="s">
        <v>136</v>
      </c>
      <c r="U6000" s="9" t="s">
        <v>140</v>
      </c>
      <c r="V6000" s="9" t="s">
        <v>144</v>
      </c>
      <c r="X6000" s="9">
        <f>INDEX(SLA_Policy!$D$2:$D$5,MATCH(F6000,SLA_Policy!$A$2:$A$5,0))</f>
        <v>72</v>
      </c>
      <c r="Y6000" s="9" t="str">
        <f>IF(E6000="Cancelled","Excluded",IF(D6000="",IF((SLA_Policy!$B$8-B6000)*24&gt;X6000,"Open - Breached","Open - On Track"),IF((D6000-B6000)*24&lt;=X6000,"Met","Breached")))</f>
        <v>Met</v>
      </c>
    </row>
    <row r="6001" spans="1:25" x14ac:dyDescent="0.25">
      <c r="A6001" s="9" t="s">
        <v>9780</v>
      </c>
      <c r="B6001" s="23">
        <v>46094.644444444399</v>
      </c>
      <c r="C6001" s="23">
        <v>46094.65</v>
      </c>
      <c r="D6001" s="23">
        <v>46097.331250000003</v>
      </c>
      <c r="E6001" s="9" t="s">
        <v>212</v>
      </c>
      <c r="F6001" s="9" t="s">
        <v>188</v>
      </c>
      <c r="G6001" s="9" t="s">
        <v>213</v>
      </c>
      <c r="H6001" s="9" t="s">
        <v>88</v>
      </c>
      <c r="I6001" s="9" t="s">
        <v>92</v>
      </c>
      <c r="J6001" s="9" t="s">
        <v>9164</v>
      </c>
      <c r="K6001" s="9" t="s">
        <v>246</v>
      </c>
      <c r="L6001" s="9" t="s">
        <v>282</v>
      </c>
      <c r="M6001" s="9" t="s">
        <v>3229</v>
      </c>
      <c r="N6001" s="9" t="s">
        <v>198</v>
      </c>
      <c r="O6001" s="9" t="s">
        <v>178</v>
      </c>
      <c r="P6001" s="9" t="s">
        <v>272</v>
      </c>
      <c r="Q6001" s="9" t="s">
        <v>219</v>
      </c>
      <c r="R6001" s="9">
        <v>0</v>
      </c>
      <c r="S6001" s="9">
        <v>26</v>
      </c>
      <c r="T6001" s="9" t="s">
        <v>136</v>
      </c>
      <c r="U6001" s="9" t="s">
        <v>140</v>
      </c>
      <c r="V6001" s="9" t="s">
        <v>144</v>
      </c>
      <c r="X6001" s="9">
        <f>INDEX(SLA_Policy!$D$2:$D$5,MATCH(F6001,SLA_Policy!$A$2:$A$5,0))</f>
        <v>72</v>
      </c>
      <c r="Y6001" s="9" t="str">
        <f>IF(E6001="Cancelled","Excluded",IF(D6001="",IF((SLA_Policy!$B$8-B6001)*24&gt;X6001,"Open - Breached","Open - On Track"),IF((D6001-B6001)*24&lt;=X6001,"Met","Breached")))</f>
        <v>Met</v>
      </c>
    </row>
    <row r="6002" spans="1:25" x14ac:dyDescent="0.25">
      <c r="A6002" s="9" t="s">
        <v>9781</v>
      </c>
      <c r="B6002" s="23">
        <v>46094.645138888904</v>
      </c>
      <c r="C6002" s="23">
        <v>46094.648611111101</v>
      </c>
      <c r="D6002" s="23">
        <v>46097.366666666698</v>
      </c>
      <c r="E6002" s="9" t="s">
        <v>212</v>
      </c>
      <c r="F6002" s="9" t="s">
        <v>188</v>
      </c>
      <c r="G6002" s="9" t="s">
        <v>213</v>
      </c>
      <c r="H6002" s="9" t="s">
        <v>88</v>
      </c>
      <c r="I6002" s="9" t="s">
        <v>92</v>
      </c>
      <c r="J6002" s="9" t="s">
        <v>9164</v>
      </c>
      <c r="K6002" s="9" t="s">
        <v>303</v>
      </c>
      <c r="L6002" s="9" t="s">
        <v>104</v>
      </c>
      <c r="M6002" s="9" t="s">
        <v>491</v>
      </c>
      <c r="N6002" s="9" t="s">
        <v>198</v>
      </c>
      <c r="O6002" s="9" t="s">
        <v>178</v>
      </c>
      <c r="P6002" s="9" t="s">
        <v>414</v>
      </c>
      <c r="Q6002" s="9" t="s">
        <v>219</v>
      </c>
      <c r="R6002" s="9">
        <v>0</v>
      </c>
      <c r="S6002" s="9">
        <v>33</v>
      </c>
      <c r="T6002" s="9" t="s">
        <v>136</v>
      </c>
      <c r="U6002" s="9" t="s">
        <v>140</v>
      </c>
      <c r="V6002" s="9" t="s">
        <v>144</v>
      </c>
      <c r="X6002" s="9">
        <f>INDEX(SLA_Policy!$D$2:$D$5,MATCH(F6002,SLA_Policy!$A$2:$A$5,0))</f>
        <v>72</v>
      </c>
      <c r="Y6002" s="9" t="str">
        <f>IF(E6002="Cancelled","Excluded",IF(D6002="",IF((SLA_Policy!$B$8-B6002)*24&gt;X6002,"Open - Breached","Open - On Track"),IF((D6002-B6002)*24&lt;=X6002,"Met","Breached")))</f>
        <v>Met</v>
      </c>
    </row>
    <row r="6003" spans="1:25" x14ac:dyDescent="0.25">
      <c r="A6003" s="9" t="s">
        <v>9782</v>
      </c>
      <c r="B6003" s="23">
        <v>46094.652083333298</v>
      </c>
      <c r="C6003" s="23">
        <v>46094.665972222203</v>
      </c>
      <c r="D6003" s="23">
        <v>46097.496527777803</v>
      </c>
      <c r="E6003" s="9" t="s">
        <v>212</v>
      </c>
      <c r="F6003" s="9" t="s">
        <v>188</v>
      </c>
      <c r="G6003" s="9" t="s">
        <v>213</v>
      </c>
      <c r="H6003" s="9" t="s">
        <v>88</v>
      </c>
      <c r="I6003" s="9" t="s">
        <v>92</v>
      </c>
      <c r="J6003" s="9" t="s">
        <v>9162</v>
      </c>
      <c r="K6003" s="9" t="s">
        <v>225</v>
      </c>
      <c r="L6003" s="9" t="s">
        <v>395</v>
      </c>
      <c r="M6003" s="9" t="s">
        <v>1856</v>
      </c>
      <c r="N6003" s="9" t="s">
        <v>198</v>
      </c>
      <c r="O6003" s="9" t="s">
        <v>178</v>
      </c>
      <c r="P6003" s="9" t="s">
        <v>360</v>
      </c>
      <c r="Q6003" s="9" t="s">
        <v>273</v>
      </c>
      <c r="R6003" s="9">
        <v>1</v>
      </c>
      <c r="S6003" s="9">
        <v>20</v>
      </c>
      <c r="T6003" s="9" t="s">
        <v>220</v>
      </c>
      <c r="U6003" s="9" t="s">
        <v>140</v>
      </c>
      <c r="V6003" s="9" t="s">
        <v>144</v>
      </c>
      <c r="X6003" s="9">
        <f>INDEX(SLA_Policy!$D$2:$D$5,MATCH(F6003,SLA_Policy!$A$2:$A$5,0))</f>
        <v>72</v>
      </c>
      <c r="Y6003" s="9" t="str">
        <f>IF(E6003="Cancelled","Excluded",IF(D6003="",IF((SLA_Policy!$B$8-B6003)*24&gt;X6003,"Open - Breached","Open - On Track"),IF((D6003-B6003)*24&lt;=X6003,"Met","Breached")))</f>
        <v>Met</v>
      </c>
    </row>
    <row r="6004" spans="1:25" x14ac:dyDescent="0.25">
      <c r="A6004" s="9" t="s">
        <v>9783</v>
      </c>
      <c r="B6004" s="23">
        <v>46094.652777777803</v>
      </c>
      <c r="C6004" s="23">
        <v>46094.65625</v>
      </c>
      <c r="D6004" s="23">
        <v>46097.335416666698</v>
      </c>
      <c r="E6004" s="9" t="s">
        <v>212</v>
      </c>
      <c r="F6004" s="9" t="s">
        <v>189</v>
      </c>
      <c r="G6004" s="9" t="s">
        <v>213</v>
      </c>
      <c r="H6004" s="9" t="s">
        <v>162</v>
      </c>
      <c r="I6004" s="9" t="s">
        <v>345</v>
      </c>
      <c r="J6004" s="9" t="s">
        <v>429</v>
      </c>
      <c r="K6004" s="9" t="s">
        <v>239</v>
      </c>
      <c r="L6004" s="9" t="s">
        <v>351</v>
      </c>
      <c r="M6004" s="9" t="s">
        <v>914</v>
      </c>
      <c r="N6004" s="9" t="s">
        <v>198</v>
      </c>
      <c r="O6004" s="9" t="s">
        <v>179</v>
      </c>
      <c r="P6004" s="9" t="s">
        <v>337</v>
      </c>
      <c r="Q6004" s="9" t="s">
        <v>273</v>
      </c>
      <c r="R6004" s="9">
        <v>0</v>
      </c>
      <c r="S6004" s="9">
        <v>13</v>
      </c>
      <c r="U6004" s="9" t="s">
        <v>266</v>
      </c>
      <c r="X6004" s="9">
        <f>INDEX(SLA_Policy!$D$2:$D$5,MATCH(F6004,SLA_Policy!$A$2:$A$5,0))</f>
        <v>120</v>
      </c>
      <c r="Y6004" s="9" t="str">
        <f>IF(E6004="Cancelled","Excluded",IF(D6004="",IF((SLA_Policy!$B$8-B6004)*24&gt;X6004,"Open - Breached","Open - On Track"),IF((D6004-B6004)*24&lt;=X6004,"Met","Breached")))</f>
        <v>Met</v>
      </c>
    </row>
    <row r="6005" spans="1:25" x14ac:dyDescent="0.25">
      <c r="A6005" s="9" t="s">
        <v>9784</v>
      </c>
      <c r="B6005" s="23">
        <v>46094.652777777803</v>
      </c>
      <c r="C6005" s="23">
        <v>46094.665972222203</v>
      </c>
      <c r="D6005" s="23">
        <v>46097.614583333299</v>
      </c>
      <c r="E6005" s="9" t="s">
        <v>212</v>
      </c>
      <c r="F6005" s="9" t="s">
        <v>188</v>
      </c>
      <c r="G6005" s="9" t="s">
        <v>213</v>
      </c>
      <c r="H6005" s="9" t="s">
        <v>88</v>
      </c>
      <c r="I6005" s="9" t="s">
        <v>92</v>
      </c>
      <c r="J6005" s="9" t="s">
        <v>9181</v>
      </c>
      <c r="K6005" s="9" t="s">
        <v>239</v>
      </c>
      <c r="L6005" s="9" t="s">
        <v>216</v>
      </c>
      <c r="M6005" s="9" t="s">
        <v>743</v>
      </c>
      <c r="N6005" s="9" t="s">
        <v>196</v>
      </c>
      <c r="O6005" s="9" t="s">
        <v>178</v>
      </c>
      <c r="P6005" s="9" t="s">
        <v>414</v>
      </c>
      <c r="Q6005" s="9" t="s">
        <v>273</v>
      </c>
      <c r="R6005" s="9">
        <v>1</v>
      </c>
      <c r="S6005" s="9">
        <v>53</v>
      </c>
      <c r="T6005" s="9" t="s">
        <v>136</v>
      </c>
      <c r="U6005" s="9" t="s">
        <v>140</v>
      </c>
      <c r="V6005" s="9" t="s">
        <v>144</v>
      </c>
      <c r="X6005" s="9">
        <f>INDEX(SLA_Policy!$D$2:$D$5,MATCH(F6005,SLA_Policy!$A$2:$A$5,0))</f>
        <v>72</v>
      </c>
      <c r="Y6005" s="9" t="str">
        <f>IF(E6005="Cancelled","Excluded",IF(D6005="",IF((SLA_Policy!$B$8-B6005)*24&gt;X6005,"Open - Breached","Open - On Track"),IF((D6005-B6005)*24&lt;=X6005,"Met","Breached")))</f>
        <v>Met</v>
      </c>
    </row>
    <row r="6006" spans="1:25" x14ac:dyDescent="0.25">
      <c r="A6006" s="9" t="s">
        <v>9785</v>
      </c>
      <c r="B6006" s="23">
        <v>46094.6652777778</v>
      </c>
      <c r="C6006" s="23">
        <v>46094.665972222203</v>
      </c>
      <c r="D6006" s="23">
        <v>46097.395833333299</v>
      </c>
      <c r="E6006" s="9" t="s">
        <v>212</v>
      </c>
      <c r="F6006" s="9" t="s">
        <v>188</v>
      </c>
      <c r="G6006" s="9" t="s">
        <v>213</v>
      </c>
      <c r="H6006" s="9" t="s">
        <v>162</v>
      </c>
      <c r="I6006" s="9" t="s">
        <v>345</v>
      </c>
      <c r="J6006" s="9" t="s">
        <v>1151</v>
      </c>
      <c r="K6006" s="9" t="s">
        <v>303</v>
      </c>
      <c r="L6006" s="9" t="s">
        <v>226</v>
      </c>
      <c r="M6006" s="9" t="s">
        <v>534</v>
      </c>
      <c r="N6006" s="9" t="s">
        <v>200</v>
      </c>
      <c r="O6006" s="9" t="s">
        <v>179</v>
      </c>
      <c r="P6006" s="9" t="s">
        <v>337</v>
      </c>
      <c r="Q6006" s="9" t="s">
        <v>219</v>
      </c>
      <c r="R6006" s="9">
        <v>0</v>
      </c>
      <c r="S6006" s="9">
        <v>25</v>
      </c>
      <c r="U6006" s="9" t="s">
        <v>266</v>
      </c>
      <c r="W6006" s="9">
        <v>5</v>
      </c>
      <c r="X6006" s="9">
        <f>INDEX(SLA_Policy!$D$2:$D$5,MATCH(F6006,SLA_Policy!$A$2:$A$5,0))</f>
        <v>72</v>
      </c>
      <c r="Y6006" s="9" t="str">
        <f>IF(E6006="Cancelled","Excluded",IF(D6006="",IF((SLA_Policy!$B$8-B6006)*24&gt;X6006,"Open - Breached","Open - On Track"),IF((D6006-B6006)*24&lt;=X6006,"Met","Breached")))</f>
        <v>Met</v>
      </c>
    </row>
    <row r="6007" spans="1:25" x14ac:dyDescent="0.25">
      <c r="A6007" s="9" t="s">
        <v>9786</v>
      </c>
      <c r="B6007" s="23">
        <v>46094.665972222203</v>
      </c>
      <c r="C6007" s="23">
        <v>46094.672222222202</v>
      </c>
      <c r="D6007" s="23">
        <v>46095.226388888899</v>
      </c>
      <c r="E6007" s="9" t="s">
        <v>212</v>
      </c>
      <c r="F6007" s="9" t="s">
        <v>187</v>
      </c>
      <c r="G6007" s="9" t="s">
        <v>213</v>
      </c>
      <c r="H6007" s="9" t="s">
        <v>88</v>
      </c>
      <c r="I6007" s="9" t="s">
        <v>92</v>
      </c>
      <c r="J6007" s="9" t="s">
        <v>9162</v>
      </c>
      <c r="K6007" s="9" t="s">
        <v>246</v>
      </c>
      <c r="L6007" s="9" t="s">
        <v>104</v>
      </c>
      <c r="M6007" s="9" t="s">
        <v>2653</v>
      </c>
      <c r="N6007" s="9" t="s">
        <v>196</v>
      </c>
      <c r="O6007" s="9" t="s">
        <v>178</v>
      </c>
      <c r="P6007" s="9" t="s">
        <v>321</v>
      </c>
      <c r="Q6007" s="9" t="s">
        <v>273</v>
      </c>
      <c r="R6007" s="9">
        <v>0</v>
      </c>
      <c r="S6007" s="9">
        <v>14</v>
      </c>
      <c r="T6007" s="9" t="s">
        <v>136</v>
      </c>
      <c r="U6007" s="9" t="s">
        <v>140</v>
      </c>
      <c r="V6007" s="9" t="s">
        <v>144</v>
      </c>
      <c r="W6007" s="9">
        <v>3</v>
      </c>
      <c r="X6007" s="9">
        <f>INDEX(SLA_Policy!$D$2:$D$5,MATCH(F6007,SLA_Policy!$A$2:$A$5,0))</f>
        <v>8</v>
      </c>
      <c r="Y6007" s="9" t="str">
        <f>IF(E6007="Cancelled","Excluded",IF(D6007="",IF((SLA_Policy!$B$8-B6007)*24&gt;X6007,"Open - Breached","Open - On Track"),IF((D6007-B6007)*24&lt;=X6007,"Met","Breached")))</f>
        <v>Breached</v>
      </c>
    </row>
    <row r="6008" spans="1:25" x14ac:dyDescent="0.25">
      <c r="A6008" s="9" t="s">
        <v>9787</v>
      </c>
      <c r="B6008" s="23">
        <v>46094.693749999999</v>
      </c>
      <c r="C6008" s="23">
        <v>46094.697916666701</v>
      </c>
      <c r="D6008" s="23">
        <v>46097.411805555603</v>
      </c>
      <c r="E6008" s="9" t="s">
        <v>212</v>
      </c>
      <c r="F6008" s="9" t="s">
        <v>188</v>
      </c>
      <c r="G6008" s="9" t="s">
        <v>213</v>
      </c>
      <c r="H6008" s="9" t="s">
        <v>88</v>
      </c>
      <c r="I6008" s="9" t="s">
        <v>92</v>
      </c>
      <c r="J6008" s="9" t="s">
        <v>9164</v>
      </c>
      <c r="K6008" s="9" t="s">
        <v>215</v>
      </c>
      <c r="L6008" s="9" t="s">
        <v>104</v>
      </c>
      <c r="M6008" s="9" t="s">
        <v>391</v>
      </c>
      <c r="N6008" s="9" t="s">
        <v>198</v>
      </c>
      <c r="O6008" s="9" t="s">
        <v>178</v>
      </c>
      <c r="P6008" s="9" t="s">
        <v>272</v>
      </c>
      <c r="Q6008" s="9" t="s">
        <v>219</v>
      </c>
      <c r="R6008" s="9">
        <v>0</v>
      </c>
      <c r="S6008" s="9">
        <v>41</v>
      </c>
      <c r="T6008" s="9" t="s">
        <v>136</v>
      </c>
      <c r="U6008" s="9" t="s">
        <v>140</v>
      </c>
      <c r="V6008" s="9" t="s">
        <v>144</v>
      </c>
      <c r="X6008" s="9">
        <f>INDEX(SLA_Policy!$D$2:$D$5,MATCH(F6008,SLA_Policy!$A$2:$A$5,0))</f>
        <v>72</v>
      </c>
      <c r="Y6008" s="9" t="str">
        <f>IF(E6008="Cancelled","Excluded",IF(D6008="",IF((SLA_Policy!$B$8-B6008)*24&gt;X6008,"Open - Breached","Open - On Track"),IF((D6008-B6008)*24&lt;=X6008,"Met","Breached")))</f>
        <v>Met</v>
      </c>
    </row>
    <row r="6009" spans="1:25" x14ac:dyDescent="0.25">
      <c r="A6009" s="9" t="s">
        <v>9788</v>
      </c>
      <c r="B6009" s="23">
        <v>46094.6965277778</v>
      </c>
      <c r="C6009" s="23">
        <v>46094.748611111099</v>
      </c>
      <c r="D6009" s="23">
        <v>46097.327777777798</v>
      </c>
      <c r="E6009" s="9" t="s">
        <v>212</v>
      </c>
      <c r="F6009" s="9" t="s">
        <v>188</v>
      </c>
      <c r="G6009" s="9" t="s">
        <v>213</v>
      </c>
      <c r="H6009" s="9" t="s">
        <v>88</v>
      </c>
      <c r="I6009" s="9" t="s">
        <v>92</v>
      </c>
      <c r="J6009" s="9" t="s">
        <v>9171</v>
      </c>
      <c r="K6009" s="9" t="s">
        <v>215</v>
      </c>
      <c r="L6009" s="9" t="s">
        <v>270</v>
      </c>
      <c r="M6009" s="9" t="s">
        <v>6381</v>
      </c>
      <c r="N6009" s="9" t="s">
        <v>196</v>
      </c>
      <c r="O6009" s="9" t="s">
        <v>116</v>
      </c>
      <c r="P6009" s="9" t="s">
        <v>525</v>
      </c>
      <c r="Q6009" s="9" t="s">
        <v>219</v>
      </c>
      <c r="R6009" s="9">
        <v>0</v>
      </c>
      <c r="S6009" s="9">
        <v>86</v>
      </c>
      <c r="T6009" s="9" t="s">
        <v>136</v>
      </c>
      <c r="U6009" s="9" t="s">
        <v>140</v>
      </c>
      <c r="V6009" s="9" t="s">
        <v>144</v>
      </c>
      <c r="X6009" s="9">
        <f>INDEX(SLA_Policy!$D$2:$D$5,MATCH(F6009,SLA_Policy!$A$2:$A$5,0))</f>
        <v>72</v>
      </c>
      <c r="Y6009" s="9" t="str">
        <f>IF(E6009="Cancelled","Excluded",IF(D6009="",IF((SLA_Policy!$B$8-B6009)*24&gt;X6009,"Open - Breached","Open - On Track"),IF((D6009-B6009)*24&lt;=X6009,"Met","Breached")))</f>
        <v>Met</v>
      </c>
    </row>
    <row r="6010" spans="1:25" x14ac:dyDescent="0.25">
      <c r="A6010" s="9" t="s">
        <v>9789</v>
      </c>
      <c r="B6010" s="23">
        <v>46094.702083333301</v>
      </c>
      <c r="C6010" s="23">
        <v>46094.718055555597</v>
      </c>
      <c r="D6010" s="23">
        <v>46098.409722222197</v>
      </c>
      <c r="E6010" s="9" t="s">
        <v>212</v>
      </c>
      <c r="F6010" s="9" t="s">
        <v>189</v>
      </c>
      <c r="G6010" s="9" t="s">
        <v>213</v>
      </c>
      <c r="H6010" s="9" t="s">
        <v>88</v>
      </c>
      <c r="I6010" s="9" t="s">
        <v>92</v>
      </c>
      <c r="J6010" s="9" t="s">
        <v>9167</v>
      </c>
      <c r="K6010" s="9" t="s">
        <v>246</v>
      </c>
      <c r="L6010" s="9" t="s">
        <v>216</v>
      </c>
      <c r="M6010" s="9" t="s">
        <v>1392</v>
      </c>
      <c r="N6010" s="9" t="s">
        <v>196</v>
      </c>
      <c r="O6010" s="9" t="s">
        <v>116</v>
      </c>
      <c r="P6010" s="9" t="s">
        <v>551</v>
      </c>
      <c r="Q6010" s="9" t="s">
        <v>219</v>
      </c>
      <c r="R6010" s="9">
        <v>0</v>
      </c>
      <c r="S6010" s="9">
        <v>8</v>
      </c>
      <c r="T6010" s="9" t="s">
        <v>136</v>
      </c>
      <c r="U6010" s="9" t="s">
        <v>140</v>
      </c>
      <c r="V6010" s="9" t="s">
        <v>144</v>
      </c>
      <c r="X6010" s="9">
        <f>INDEX(SLA_Policy!$D$2:$D$5,MATCH(F6010,SLA_Policy!$A$2:$A$5,0))</f>
        <v>120</v>
      </c>
      <c r="Y6010" s="9" t="str">
        <f>IF(E6010="Cancelled","Excluded",IF(D6010="",IF((SLA_Policy!$B$8-B6010)*24&gt;X6010,"Open - Breached","Open - On Track"),IF((D6010-B6010)*24&lt;=X6010,"Met","Breached")))</f>
        <v>Met</v>
      </c>
    </row>
    <row r="6011" spans="1:25" x14ac:dyDescent="0.25">
      <c r="A6011" s="9" t="s">
        <v>9790</v>
      </c>
      <c r="B6011" s="23">
        <v>46094.71875</v>
      </c>
      <c r="C6011" s="23">
        <v>46094.734027777798</v>
      </c>
      <c r="D6011" s="23">
        <v>46097.372222222199</v>
      </c>
      <c r="E6011" s="9" t="s">
        <v>212</v>
      </c>
      <c r="F6011" s="9" t="s">
        <v>188</v>
      </c>
      <c r="G6011" s="9" t="s">
        <v>213</v>
      </c>
      <c r="H6011" s="9" t="s">
        <v>88</v>
      </c>
      <c r="I6011" s="9" t="s">
        <v>92</v>
      </c>
      <c r="J6011" s="9" t="s">
        <v>9181</v>
      </c>
      <c r="K6011" s="9" t="s">
        <v>246</v>
      </c>
      <c r="L6011" s="9" t="s">
        <v>216</v>
      </c>
      <c r="M6011" s="9" t="s">
        <v>1140</v>
      </c>
      <c r="N6011" s="9" t="s">
        <v>198</v>
      </c>
      <c r="O6011" s="9" t="s">
        <v>116</v>
      </c>
      <c r="P6011" s="9" t="s">
        <v>525</v>
      </c>
      <c r="Q6011" s="9" t="s">
        <v>219</v>
      </c>
      <c r="R6011" s="9">
        <v>0</v>
      </c>
      <c r="S6011" s="9">
        <v>42</v>
      </c>
      <c r="T6011" s="9" t="s">
        <v>136</v>
      </c>
      <c r="U6011" s="9" t="s">
        <v>140</v>
      </c>
      <c r="V6011" s="9" t="s">
        <v>144</v>
      </c>
      <c r="W6011" s="9">
        <v>5</v>
      </c>
      <c r="X6011" s="9">
        <f>INDEX(SLA_Policy!$D$2:$D$5,MATCH(F6011,SLA_Policy!$A$2:$A$5,0))</f>
        <v>72</v>
      </c>
      <c r="Y6011" s="9" t="str">
        <f>IF(E6011="Cancelled","Excluded",IF(D6011="",IF((SLA_Policy!$B$8-B6011)*24&gt;X6011,"Open - Breached","Open - On Track"),IF((D6011-B6011)*24&lt;=X6011,"Met","Breached")))</f>
        <v>Met</v>
      </c>
    </row>
    <row r="6012" spans="1:25" x14ac:dyDescent="0.25">
      <c r="A6012" s="9" t="s">
        <v>9791</v>
      </c>
      <c r="B6012" s="23">
        <v>46094.720138888901</v>
      </c>
      <c r="C6012" s="23">
        <v>46094.725694444503</v>
      </c>
      <c r="E6012" s="9" t="s">
        <v>649</v>
      </c>
      <c r="F6012" s="9" t="s">
        <v>187</v>
      </c>
      <c r="G6012" s="9" t="s">
        <v>213</v>
      </c>
      <c r="H6012" s="9" t="s">
        <v>88</v>
      </c>
      <c r="I6012" s="9" t="s">
        <v>92</v>
      </c>
      <c r="J6012" s="9" t="s">
        <v>9171</v>
      </c>
      <c r="K6012" s="9" t="s">
        <v>246</v>
      </c>
      <c r="L6012" s="9" t="s">
        <v>311</v>
      </c>
      <c r="M6012" s="9" t="s">
        <v>832</v>
      </c>
      <c r="N6012" s="9" t="s">
        <v>199</v>
      </c>
      <c r="O6012" s="9" t="s">
        <v>116</v>
      </c>
      <c r="P6012" s="9" t="s">
        <v>218</v>
      </c>
      <c r="Q6012" s="9" t="s">
        <v>219</v>
      </c>
      <c r="R6012" s="9">
        <v>0</v>
      </c>
      <c r="S6012" s="9">
        <v>3</v>
      </c>
      <c r="T6012" s="9" t="s">
        <v>136</v>
      </c>
      <c r="V6012" s="9" t="s">
        <v>144</v>
      </c>
      <c r="X6012" s="9">
        <f>INDEX(SLA_Policy!$D$2:$D$5,MATCH(F6012,SLA_Policy!$A$2:$A$5,0))</f>
        <v>8</v>
      </c>
      <c r="Y6012" s="9" t="str">
        <f>IF(E6012="Cancelled","Excluded",IF(D6012="",IF((SLA_Policy!$B$8-B6012)*24&gt;X6012,"Open - Breached","Open - On Track"),IF((D6012-B6012)*24&lt;=X6012,"Met","Breached")))</f>
        <v>Excluded</v>
      </c>
    </row>
    <row r="6013" spans="1:25" x14ac:dyDescent="0.25">
      <c r="A6013" s="9" t="s">
        <v>9792</v>
      </c>
      <c r="B6013" s="23">
        <v>46094.721527777801</v>
      </c>
      <c r="C6013" s="23">
        <v>46097.306250000001</v>
      </c>
      <c r="D6013" s="23">
        <v>46098.360416666699</v>
      </c>
      <c r="E6013" s="9" t="s">
        <v>212</v>
      </c>
      <c r="F6013" s="9" t="s">
        <v>188</v>
      </c>
      <c r="G6013" s="9" t="s">
        <v>213</v>
      </c>
      <c r="H6013" s="9" t="s">
        <v>88</v>
      </c>
      <c r="I6013" s="9" t="s">
        <v>92</v>
      </c>
      <c r="J6013" s="9" t="s">
        <v>9181</v>
      </c>
      <c r="K6013" s="9" t="s">
        <v>262</v>
      </c>
      <c r="L6013" s="9" t="s">
        <v>226</v>
      </c>
      <c r="M6013" s="9" t="s">
        <v>439</v>
      </c>
      <c r="N6013" s="9" t="s">
        <v>197</v>
      </c>
      <c r="O6013" s="9" t="s">
        <v>178</v>
      </c>
      <c r="P6013" s="9" t="s">
        <v>414</v>
      </c>
      <c r="Q6013" s="9" t="s">
        <v>219</v>
      </c>
      <c r="R6013" s="9">
        <v>0</v>
      </c>
      <c r="S6013" s="9">
        <v>17</v>
      </c>
      <c r="T6013" s="9" t="s">
        <v>136</v>
      </c>
      <c r="U6013" s="9" t="s">
        <v>140</v>
      </c>
      <c r="V6013" s="9" t="s">
        <v>144</v>
      </c>
      <c r="X6013" s="9">
        <f>INDEX(SLA_Policy!$D$2:$D$5,MATCH(F6013,SLA_Policy!$A$2:$A$5,0))</f>
        <v>72</v>
      </c>
      <c r="Y6013" s="9" t="str">
        <f>IF(E6013="Cancelled","Excluded",IF(D6013="",IF((SLA_Policy!$B$8-B6013)*24&gt;X6013,"Open - Breached","Open - On Track"),IF((D6013-B6013)*24&lt;=X6013,"Met","Breached")))</f>
        <v>Breached</v>
      </c>
    </row>
    <row r="6014" spans="1:25" x14ac:dyDescent="0.25">
      <c r="A6014" s="9" t="s">
        <v>9793</v>
      </c>
      <c r="B6014" s="23">
        <v>46094.722222222197</v>
      </c>
      <c r="C6014" s="23">
        <v>46094.724999999999</v>
      </c>
      <c r="D6014" s="23">
        <v>46097.332638888904</v>
      </c>
      <c r="E6014" s="9" t="s">
        <v>212</v>
      </c>
      <c r="F6014" s="9" t="s">
        <v>188</v>
      </c>
      <c r="G6014" s="9" t="s">
        <v>213</v>
      </c>
      <c r="H6014" s="9" t="s">
        <v>88</v>
      </c>
      <c r="I6014" s="9" t="s">
        <v>92</v>
      </c>
      <c r="J6014" s="9" t="s">
        <v>9181</v>
      </c>
      <c r="K6014" s="9" t="s">
        <v>215</v>
      </c>
      <c r="L6014" s="9" t="s">
        <v>104</v>
      </c>
      <c r="M6014" s="9" t="s">
        <v>1621</v>
      </c>
      <c r="N6014" s="9" t="s">
        <v>198</v>
      </c>
      <c r="O6014" s="9" t="s">
        <v>178</v>
      </c>
      <c r="P6014" s="9" t="s">
        <v>321</v>
      </c>
      <c r="Q6014" s="9" t="s">
        <v>273</v>
      </c>
      <c r="R6014" s="9">
        <v>0</v>
      </c>
      <c r="S6014" s="9">
        <v>27</v>
      </c>
      <c r="T6014" s="9" t="s">
        <v>136</v>
      </c>
      <c r="U6014" s="9" t="s">
        <v>140</v>
      </c>
      <c r="V6014" s="9" t="s">
        <v>144</v>
      </c>
      <c r="X6014" s="9">
        <f>INDEX(SLA_Policy!$D$2:$D$5,MATCH(F6014,SLA_Policy!$A$2:$A$5,0))</f>
        <v>72</v>
      </c>
      <c r="Y6014" s="9" t="str">
        <f>IF(E6014="Cancelled","Excluded",IF(D6014="",IF((SLA_Policy!$B$8-B6014)*24&gt;X6014,"Open - Breached","Open - On Track"),IF((D6014-B6014)*24&lt;=X6014,"Met","Breached")))</f>
        <v>Met</v>
      </c>
    </row>
    <row r="6015" spans="1:25" x14ac:dyDescent="0.25">
      <c r="A6015" s="9" t="s">
        <v>9794</v>
      </c>
      <c r="B6015" s="23">
        <v>46094.732638888898</v>
      </c>
      <c r="C6015" s="23">
        <v>46094.756249999999</v>
      </c>
      <c r="D6015" s="23">
        <v>46097.370138888902</v>
      </c>
      <c r="E6015" s="9" t="s">
        <v>212</v>
      </c>
      <c r="F6015" s="9" t="s">
        <v>188</v>
      </c>
      <c r="G6015" s="9" t="s">
        <v>213</v>
      </c>
      <c r="H6015" s="9" t="s">
        <v>88</v>
      </c>
      <c r="I6015" s="9" t="s">
        <v>92</v>
      </c>
      <c r="J6015" s="9" t="s">
        <v>9162</v>
      </c>
      <c r="K6015" s="9" t="s">
        <v>215</v>
      </c>
      <c r="L6015" s="9" t="s">
        <v>371</v>
      </c>
      <c r="M6015" s="9" t="s">
        <v>372</v>
      </c>
      <c r="N6015" s="9" t="s">
        <v>197</v>
      </c>
      <c r="O6015" s="9" t="s">
        <v>178</v>
      </c>
      <c r="P6015" s="9" t="s">
        <v>272</v>
      </c>
      <c r="Q6015" s="9" t="s">
        <v>273</v>
      </c>
      <c r="R6015" s="9">
        <v>0</v>
      </c>
      <c r="S6015" s="9">
        <v>66</v>
      </c>
      <c r="T6015" s="9" t="s">
        <v>136</v>
      </c>
      <c r="U6015" s="9" t="s">
        <v>140</v>
      </c>
      <c r="V6015" s="9" t="s">
        <v>144</v>
      </c>
      <c r="X6015" s="9">
        <f>INDEX(SLA_Policy!$D$2:$D$5,MATCH(F6015,SLA_Policy!$A$2:$A$5,0))</f>
        <v>72</v>
      </c>
      <c r="Y6015" s="9" t="str">
        <f>IF(E6015="Cancelled","Excluded",IF(D6015="",IF((SLA_Policy!$B$8-B6015)*24&gt;X6015,"Open - Breached","Open - On Track"),IF((D6015-B6015)*24&lt;=X6015,"Met","Breached")))</f>
        <v>Met</v>
      </c>
    </row>
    <row r="6016" spans="1:25" x14ac:dyDescent="0.25">
      <c r="A6016" s="9" t="s">
        <v>9795</v>
      </c>
      <c r="B6016" s="23">
        <v>46094.741666666698</v>
      </c>
      <c r="C6016" s="23">
        <v>46094.749305555597</v>
      </c>
      <c r="D6016" s="23">
        <v>46097.4152777778</v>
      </c>
      <c r="E6016" s="9" t="s">
        <v>212</v>
      </c>
      <c r="F6016" s="9" t="s">
        <v>188</v>
      </c>
      <c r="G6016" s="9" t="s">
        <v>213</v>
      </c>
      <c r="H6016" s="9" t="s">
        <v>164</v>
      </c>
      <c r="I6016" s="9" t="s">
        <v>260</v>
      </c>
      <c r="J6016" s="9" t="s">
        <v>592</v>
      </c>
      <c r="K6016" s="9" t="s">
        <v>410</v>
      </c>
      <c r="L6016" s="9" t="s">
        <v>307</v>
      </c>
      <c r="M6016" s="9" t="s">
        <v>787</v>
      </c>
      <c r="N6016" s="9" t="s">
        <v>196</v>
      </c>
      <c r="O6016" s="9" t="s">
        <v>180</v>
      </c>
      <c r="P6016" s="9" t="s">
        <v>318</v>
      </c>
      <c r="Q6016" s="9" t="s">
        <v>219</v>
      </c>
      <c r="R6016" s="9">
        <v>0</v>
      </c>
      <c r="S6016" s="9">
        <v>18</v>
      </c>
      <c r="T6016" s="9" t="s">
        <v>265</v>
      </c>
      <c r="U6016" s="9" t="s">
        <v>266</v>
      </c>
      <c r="W6016" s="9">
        <v>5</v>
      </c>
      <c r="X6016" s="9">
        <f>INDEX(SLA_Policy!$D$2:$D$5,MATCH(F6016,SLA_Policy!$A$2:$A$5,0))</f>
        <v>72</v>
      </c>
      <c r="Y6016" s="9" t="str">
        <f>IF(E6016="Cancelled","Excluded",IF(D6016="",IF((SLA_Policy!$B$8-B6016)*24&gt;X6016,"Open - Breached","Open - On Track"),IF((D6016-B6016)*24&lt;=X6016,"Met","Breached")))</f>
        <v>Met</v>
      </c>
    </row>
    <row r="6017" spans="1:25" x14ac:dyDescent="0.25">
      <c r="A6017" s="9" t="s">
        <v>9796</v>
      </c>
      <c r="B6017" s="23">
        <v>46094.768750000003</v>
      </c>
      <c r="C6017" s="23">
        <v>46097.340277777803</v>
      </c>
      <c r="D6017" s="23">
        <v>46097.342361111099</v>
      </c>
      <c r="E6017" s="9" t="s">
        <v>212</v>
      </c>
      <c r="F6017" s="9" t="s">
        <v>188</v>
      </c>
      <c r="G6017" s="9" t="s">
        <v>236</v>
      </c>
      <c r="H6017" s="9" t="s">
        <v>161</v>
      </c>
      <c r="I6017" s="9" t="s">
        <v>237</v>
      </c>
      <c r="J6017" s="9" t="s">
        <v>775</v>
      </c>
      <c r="K6017" s="9" t="s">
        <v>246</v>
      </c>
      <c r="L6017" s="9" t="s">
        <v>270</v>
      </c>
      <c r="M6017" s="9" t="s">
        <v>1711</v>
      </c>
      <c r="N6017" s="9" t="s">
        <v>196</v>
      </c>
      <c r="O6017" s="9" t="s">
        <v>177</v>
      </c>
      <c r="P6017" s="9" t="s">
        <v>300</v>
      </c>
      <c r="Q6017" s="9" t="s">
        <v>219</v>
      </c>
      <c r="R6017" s="9">
        <v>0</v>
      </c>
      <c r="S6017" s="9">
        <v>13</v>
      </c>
      <c r="U6017" s="9" t="s">
        <v>242</v>
      </c>
      <c r="X6017" s="9">
        <f>INDEX(SLA_Policy!$D$2:$D$5,MATCH(F6017,SLA_Policy!$A$2:$A$5,0))</f>
        <v>72</v>
      </c>
      <c r="Y6017" s="9" t="str">
        <f>IF(E6017="Cancelled","Excluded",IF(D6017="",IF((SLA_Policy!$B$8-B6017)*24&gt;X6017,"Open - Breached","Open - On Track"),IF((D6017-B6017)*24&lt;=X6017,"Met","Breached")))</f>
        <v>Met</v>
      </c>
    </row>
    <row r="6018" spans="1:25" x14ac:dyDescent="0.25">
      <c r="A6018" s="9" t="s">
        <v>9797</v>
      </c>
      <c r="B6018" s="23">
        <v>46094.779861111099</v>
      </c>
      <c r="C6018" s="23">
        <v>46097.327777777798</v>
      </c>
      <c r="D6018" s="23">
        <v>46097.445138888899</v>
      </c>
      <c r="E6018" s="9" t="s">
        <v>212</v>
      </c>
      <c r="F6018" s="9" t="s">
        <v>188</v>
      </c>
      <c r="G6018" s="9" t="s">
        <v>213</v>
      </c>
      <c r="H6018" s="9" t="s">
        <v>161</v>
      </c>
      <c r="I6018" s="9" t="s">
        <v>389</v>
      </c>
      <c r="J6018" s="9" t="s">
        <v>1581</v>
      </c>
      <c r="K6018" s="9" t="s">
        <v>246</v>
      </c>
      <c r="L6018" s="9" t="s">
        <v>270</v>
      </c>
      <c r="M6018" s="9" t="s">
        <v>4753</v>
      </c>
      <c r="N6018" s="9" t="s">
        <v>196</v>
      </c>
      <c r="O6018" s="9" t="s">
        <v>116</v>
      </c>
      <c r="P6018" s="9" t="s">
        <v>551</v>
      </c>
      <c r="Q6018" s="9" t="s">
        <v>219</v>
      </c>
      <c r="R6018" s="9">
        <v>1</v>
      </c>
      <c r="S6018" s="9">
        <v>7</v>
      </c>
      <c r="U6018" s="9" t="s">
        <v>290</v>
      </c>
      <c r="X6018" s="9">
        <f>INDEX(SLA_Policy!$D$2:$D$5,MATCH(F6018,SLA_Policy!$A$2:$A$5,0))</f>
        <v>72</v>
      </c>
      <c r="Y6018" s="9" t="str">
        <f>IF(E6018="Cancelled","Excluded",IF(D6018="",IF((SLA_Policy!$B$8-B6018)*24&gt;X6018,"Open - Breached","Open - On Track"),IF((D6018-B6018)*24&lt;=X6018,"Met","Breached")))</f>
        <v>Met</v>
      </c>
    </row>
    <row r="6019" spans="1:25" x14ac:dyDescent="0.25">
      <c r="A6019" s="9" t="s">
        <v>9798</v>
      </c>
      <c r="B6019" s="23">
        <v>46094.810416666704</v>
      </c>
      <c r="C6019" s="23">
        <v>46097.301388888904</v>
      </c>
      <c r="D6019" s="23">
        <v>46097.531944444498</v>
      </c>
      <c r="E6019" s="9" t="s">
        <v>212</v>
      </c>
      <c r="F6019" s="9" t="s">
        <v>189</v>
      </c>
      <c r="G6019" s="9" t="s">
        <v>213</v>
      </c>
      <c r="H6019" s="9" t="s">
        <v>88</v>
      </c>
      <c r="I6019" s="9" t="s">
        <v>92</v>
      </c>
      <c r="J6019" s="9" t="s">
        <v>9160</v>
      </c>
      <c r="K6019" s="9" t="s">
        <v>303</v>
      </c>
      <c r="L6019" s="9" t="s">
        <v>307</v>
      </c>
      <c r="M6019" s="9" t="s">
        <v>544</v>
      </c>
      <c r="N6019" s="9" t="s">
        <v>198</v>
      </c>
      <c r="O6019" s="9" t="s">
        <v>116</v>
      </c>
      <c r="P6019" s="9" t="s">
        <v>218</v>
      </c>
      <c r="Q6019" s="9" t="s">
        <v>219</v>
      </c>
      <c r="R6019" s="9">
        <v>1</v>
      </c>
      <c r="S6019" s="9">
        <v>25</v>
      </c>
      <c r="T6019" s="9" t="s">
        <v>136</v>
      </c>
      <c r="U6019" s="9" t="s">
        <v>140</v>
      </c>
      <c r="V6019" s="9" t="s">
        <v>144</v>
      </c>
      <c r="X6019" s="9">
        <f>INDEX(SLA_Policy!$D$2:$D$5,MATCH(F6019,SLA_Policy!$A$2:$A$5,0))</f>
        <v>120</v>
      </c>
      <c r="Y6019" s="9" t="str">
        <f>IF(E6019="Cancelled","Excluded",IF(D6019="",IF((SLA_Policy!$B$8-B6019)*24&gt;X6019,"Open - Breached","Open - On Track"),IF((D6019-B6019)*24&lt;=X6019,"Met","Breached")))</f>
        <v>Met</v>
      </c>
    </row>
    <row r="6020" spans="1:25" x14ac:dyDescent="0.25">
      <c r="A6020" s="9" t="s">
        <v>9799</v>
      </c>
      <c r="B6020" s="23">
        <v>46094.895833333299</v>
      </c>
      <c r="C6020" s="23">
        <v>46097.318055555603</v>
      </c>
      <c r="D6020" s="23">
        <v>46099.374305555597</v>
      </c>
      <c r="E6020" s="9" t="s">
        <v>212</v>
      </c>
      <c r="F6020" s="9" t="s">
        <v>189</v>
      </c>
      <c r="G6020" s="9" t="s">
        <v>213</v>
      </c>
      <c r="H6020" s="9" t="s">
        <v>167</v>
      </c>
      <c r="I6020" s="9" t="s">
        <v>349</v>
      </c>
      <c r="J6020" s="9" t="s">
        <v>9800</v>
      </c>
      <c r="K6020" s="9" t="s">
        <v>215</v>
      </c>
      <c r="L6020" s="9" t="s">
        <v>311</v>
      </c>
      <c r="M6020" s="9" t="s">
        <v>730</v>
      </c>
      <c r="N6020" s="9" t="s">
        <v>196</v>
      </c>
      <c r="O6020" s="9" t="s">
        <v>180</v>
      </c>
      <c r="P6020" s="9" t="s">
        <v>368</v>
      </c>
      <c r="Q6020" s="9" t="s">
        <v>219</v>
      </c>
      <c r="R6020" s="9">
        <v>0</v>
      </c>
      <c r="S6020" s="9">
        <v>36</v>
      </c>
      <c r="U6020" s="9" t="s">
        <v>248</v>
      </c>
      <c r="W6020" s="9">
        <v>4</v>
      </c>
      <c r="X6020" s="9">
        <f>INDEX(SLA_Policy!$D$2:$D$5,MATCH(F6020,SLA_Policy!$A$2:$A$5,0))</f>
        <v>120</v>
      </c>
      <c r="Y6020" s="9" t="str">
        <f>IF(E6020="Cancelled","Excluded",IF(D6020="",IF((SLA_Policy!$B$8-B6020)*24&gt;X6020,"Open - Breached","Open - On Track"),IF((D6020-B6020)*24&lt;=X6020,"Met","Breached")))</f>
        <v>Met</v>
      </c>
    </row>
    <row r="6021" spans="1:25" x14ac:dyDescent="0.25">
      <c r="A6021" s="9" t="s">
        <v>9801</v>
      </c>
      <c r="B6021" s="23">
        <v>46094.952777777798</v>
      </c>
      <c r="C6021" s="23">
        <v>46097.345833333296</v>
      </c>
      <c r="D6021" s="23">
        <v>46097.369444444397</v>
      </c>
      <c r="E6021" s="9" t="s">
        <v>212</v>
      </c>
      <c r="F6021" s="9" t="s">
        <v>188</v>
      </c>
      <c r="G6021" s="9" t="s">
        <v>213</v>
      </c>
      <c r="H6021" s="9" t="s">
        <v>88</v>
      </c>
      <c r="I6021" s="9" t="s">
        <v>268</v>
      </c>
      <c r="J6021" s="9" t="s">
        <v>9802</v>
      </c>
      <c r="K6021" s="9" t="s">
        <v>225</v>
      </c>
      <c r="L6021" s="9" t="s">
        <v>216</v>
      </c>
      <c r="M6021" s="9" t="s">
        <v>2758</v>
      </c>
      <c r="N6021" s="9" t="s">
        <v>197</v>
      </c>
      <c r="O6021" s="9" t="s">
        <v>176</v>
      </c>
      <c r="P6021" s="9" t="s">
        <v>330</v>
      </c>
      <c r="Q6021" s="9" t="s">
        <v>219</v>
      </c>
      <c r="R6021" s="9">
        <v>0</v>
      </c>
      <c r="S6021" s="9">
        <v>17</v>
      </c>
      <c r="T6021" s="9" t="s">
        <v>136</v>
      </c>
      <c r="U6021" s="9" t="s">
        <v>266</v>
      </c>
      <c r="W6021" s="9">
        <v>3</v>
      </c>
      <c r="X6021" s="9">
        <f>INDEX(SLA_Policy!$D$2:$D$5,MATCH(F6021,SLA_Policy!$A$2:$A$5,0))</f>
        <v>72</v>
      </c>
      <c r="Y6021" s="9" t="str">
        <f>IF(E6021="Cancelled","Excluded",IF(D6021="",IF((SLA_Policy!$B$8-B6021)*24&gt;X6021,"Open - Breached","Open - On Track"),IF((D6021-B6021)*24&lt;=X6021,"Met","Breached")))</f>
        <v>Met</v>
      </c>
    </row>
    <row r="6022" spans="1:25" x14ac:dyDescent="0.25">
      <c r="A6022" s="9" t="s">
        <v>9803</v>
      </c>
      <c r="B6022" s="23">
        <v>46095.043749999997</v>
      </c>
      <c r="C6022" s="23">
        <v>46097.347916666702</v>
      </c>
      <c r="D6022" s="23">
        <v>46098.403472222199</v>
      </c>
      <c r="E6022" s="9" t="s">
        <v>212</v>
      </c>
      <c r="F6022" s="9" t="s">
        <v>188</v>
      </c>
      <c r="G6022" s="9" t="s">
        <v>213</v>
      </c>
      <c r="H6022" s="9" t="s">
        <v>88</v>
      </c>
      <c r="I6022" s="9" t="s">
        <v>92</v>
      </c>
      <c r="J6022" s="9" t="s">
        <v>9167</v>
      </c>
      <c r="K6022" s="9" t="s">
        <v>239</v>
      </c>
      <c r="L6022" s="9" t="s">
        <v>216</v>
      </c>
      <c r="M6022" s="9" t="s">
        <v>3502</v>
      </c>
      <c r="N6022" s="9" t="s">
        <v>197</v>
      </c>
      <c r="O6022" s="9" t="s">
        <v>178</v>
      </c>
      <c r="P6022" s="9" t="s">
        <v>272</v>
      </c>
      <c r="Q6022" s="9" t="s">
        <v>273</v>
      </c>
      <c r="R6022" s="9">
        <v>0</v>
      </c>
      <c r="S6022" s="9">
        <v>14</v>
      </c>
      <c r="T6022" s="9" t="s">
        <v>229</v>
      </c>
      <c r="U6022" s="9" t="s">
        <v>140</v>
      </c>
      <c r="V6022" s="9" t="s">
        <v>144</v>
      </c>
      <c r="X6022" s="9">
        <f>INDEX(SLA_Policy!$D$2:$D$5,MATCH(F6022,SLA_Policy!$A$2:$A$5,0))</f>
        <v>72</v>
      </c>
      <c r="Y6022" s="9" t="str">
        <f>IF(E6022="Cancelled","Excluded",IF(D6022="",IF((SLA_Policy!$B$8-B6022)*24&gt;X6022,"Open - Breached","Open - On Track"),IF((D6022-B6022)*24&lt;=X6022,"Met","Breached")))</f>
        <v>Breached</v>
      </c>
    </row>
    <row r="6023" spans="1:25" x14ac:dyDescent="0.25">
      <c r="A6023" s="9" t="s">
        <v>9804</v>
      </c>
      <c r="B6023" s="23">
        <v>46095.224999999999</v>
      </c>
      <c r="C6023" s="23">
        <v>46097.318749999999</v>
      </c>
      <c r="D6023" s="23">
        <v>46097.324999999997</v>
      </c>
      <c r="E6023" s="9" t="s">
        <v>212</v>
      </c>
      <c r="F6023" s="9" t="s">
        <v>189</v>
      </c>
      <c r="G6023" s="9" t="s">
        <v>213</v>
      </c>
      <c r="H6023" s="9" t="s">
        <v>167</v>
      </c>
      <c r="I6023" s="9" t="s">
        <v>349</v>
      </c>
      <c r="J6023" s="9" t="s">
        <v>3440</v>
      </c>
      <c r="K6023" s="9" t="s">
        <v>303</v>
      </c>
      <c r="L6023" s="9" t="s">
        <v>395</v>
      </c>
      <c r="M6023" s="9" t="s">
        <v>2571</v>
      </c>
      <c r="N6023" s="9" t="s">
        <v>196</v>
      </c>
      <c r="O6023" s="9" t="s">
        <v>116</v>
      </c>
      <c r="P6023" s="9" t="s">
        <v>234</v>
      </c>
      <c r="Q6023" s="9" t="s">
        <v>219</v>
      </c>
      <c r="R6023" s="9">
        <v>0</v>
      </c>
      <c r="S6023" s="9">
        <v>8</v>
      </c>
      <c r="U6023" s="9" t="s">
        <v>248</v>
      </c>
      <c r="X6023" s="9">
        <f>INDEX(SLA_Policy!$D$2:$D$5,MATCH(F6023,SLA_Policy!$A$2:$A$5,0))</f>
        <v>120</v>
      </c>
      <c r="Y6023" s="9" t="str">
        <f>IF(E6023="Cancelled","Excluded",IF(D6023="",IF((SLA_Policy!$B$8-B6023)*24&gt;X6023,"Open - Breached","Open - On Track"),IF((D6023-B6023)*24&lt;=X6023,"Met","Breached")))</f>
        <v>Met</v>
      </c>
    </row>
    <row r="6024" spans="1:25" x14ac:dyDescent="0.25">
      <c r="A6024" s="9" t="s">
        <v>9805</v>
      </c>
      <c r="B6024" s="23">
        <v>46095.348611111098</v>
      </c>
      <c r="C6024" s="23">
        <v>46097.3618055556</v>
      </c>
      <c r="E6024" s="9" t="s">
        <v>649</v>
      </c>
      <c r="F6024" s="9" t="s">
        <v>188</v>
      </c>
      <c r="G6024" s="9" t="s">
        <v>213</v>
      </c>
      <c r="H6024" s="9" t="s">
        <v>88</v>
      </c>
      <c r="I6024" s="9" t="s">
        <v>92</v>
      </c>
      <c r="J6024" s="9" t="s">
        <v>9167</v>
      </c>
      <c r="K6024" s="9" t="s">
        <v>246</v>
      </c>
      <c r="L6024" s="9" t="s">
        <v>104</v>
      </c>
      <c r="M6024" s="9" t="s">
        <v>1597</v>
      </c>
      <c r="N6024" s="9" t="s">
        <v>198</v>
      </c>
      <c r="O6024" s="9" t="s">
        <v>178</v>
      </c>
      <c r="P6024" s="9" t="s">
        <v>360</v>
      </c>
      <c r="Q6024" s="9" t="s">
        <v>219</v>
      </c>
      <c r="R6024" s="9">
        <v>0</v>
      </c>
      <c r="S6024" s="9">
        <v>4</v>
      </c>
      <c r="T6024" s="9" t="s">
        <v>229</v>
      </c>
      <c r="V6024" s="9" t="s">
        <v>144</v>
      </c>
      <c r="X6024" s="9">
        <f>INDEX(SLA_Policy!$D$2:$D$5,MATCH(F6024,SLA_Policy!$A$2:$A$5,0))</f>
        <v>72</v>
      </c>
      <c r="Y6024" s="9" t="str">
        <f>IF(E6024="Cancelled","Excluded",IF(D6024="",IF((SLA_Policy!$B$8-B6024)*24&gt;X6024,"Open - Breached","Open - On Track"),IF((D6024-B6024)*24&lt;=X6024,"Met","Breached")))</f>
        <v>Excluded</v>
      </c>
    </row>
    <row r="6025" spans="1:25" x14ac:dyDescent="0.25">
      <c r="A6025" s="9" t="s">
        <v>9806</v>
      </c>
      <c r="B6025" s="23">
        <v>46095.4777777778</v>
      </c>
      <c r="C6025" s="23">
        <v>46097.347916666702</v>
      </c>
      <c r="D6025" s="23">
        <v>46097.369444444397</v>
      </c>
      <c r="E6025" s="9" t="s">
        <v>212</v>
      </c>
      <c r="F6025" s="9" t="s">
        <v>188</v>
      </c>
      <c r="G6025" s="9" t="s">
        <v>213</v>
      </c>
      <c r="H6025" s="9" t="s">
        <v>161</v>
      </c>
      <c r="I6025" s="9" t="s">
        <v>454</v>
      </c>
      <c r="J6025" s="9" t="s">
        <v>579</v>
      </c>
      <c r="K6025" s="9" t="s">
        <v>303</v>
      </c>
      <c r="L6025" s="9" t="s">
        <v>104</v>
      </c>
      <c r="M6025" s="9" t="s">
        <v>1053</v>
      </c>
      <c r="N6025" s="9" t="s">
        <v>196</v>
      </c>
      <c r="O6025" s="9" t="s">
        <v>116</v>
      </c>
      <c r="P6025" s="9" t="s">
        <v>574</v>
      </c>
      <c r="Q6025" s="9" t="s">
        <v>219</v>
      </c>
      <c r="R6025" s="9">
        <v>0</v>
      </c>
      <c r="S6025" s="9">
        <v>9</v>
      </c>
      <c r="U6025" s="9" t="s">
        <v>221</v>
      </c>
      <c r="X6025" s="9">
        <f>INDEX(SLA_Policy!$D$2:$D$5,MATCH(F6025,SLA_Policy!$A$2:$A$5,0))</f>
        <v>72</v>
      </c>
      <c r="Y6025" s="9" t="str">
        <f>IF(E6025="Cancelled","Excluded",IF(D6025="",IF((SLA_Policy!$B$8-B6025)*24&gt;X6025,"Open - Breached","Open - On Track"),IF((D6025-B6025)*24&lt;=X6025,"Met","Breached")))</f>
        <v>Met</v>
      </c>
    </row>
    <row r="6026" spans="1:25" x14ac:dyDescent="0.25">
      <c r="A6026" s="9" t="s">
        <v>9807</v>
      </c>
      <c r="B6026" s="23">
        <v>46095.536111111098</v>
      </c>
      <c r="C6026" s="23">
        <v>46097.302777777797</v>
      </c>
      <c r="D6026" s="23">
        <v>46098.327083333301</v>
      </c>
      <c r="E6026" s="9" t="s">
        <v>212</v>
      </c>
      <c r="F6026" s="9" t="s">
        <v>188</v>
      </c>
      <c r="G6026" s="9" t="s">
        <v>213</v>
      </c>
      <c r="H6026" s="9" t="s">
        <v>88</v>
      </c>
      <c r="I6026" s="9" t="s">
        <v>92</v>
      </c>
      <c r="J6026" s="9" t="s">
        <v>9171</v>
      </c>
      <c r="K6026" s="9" t="s">
        <v>225</v>
      </c>
      <c r="L6026" s="9" t="s">
        <v>293</v>
      </c>
      <c r="M6026" s="9" t="s">
        <v>1637</v>
      </c>
      <c r="N6026" s="9" t="s">
        <v>197</v>
      </c>
      <c r="O6026" s="9" t="s">
        <v>116</v>
      </c>
      <c r="P6026" s="9" t="s">
        <v>342</v>
      </c>
      <c r="Q6026" s="9" t="s">
        <v>219</v>
      </c>
      <c r="R6026" s="9">
        <v>2</v>
      </c>
      <c r="S6026" s="9">
        <v>62</v>
      </c>
      <c r="T6026" s="9" t="s">
        <v>136</v>
      </c>
      <c r="U6026" s="9" t="s">
        <v>140</v>
      </c>
      <c r="V6026" s="9" t="s">
        <v>144</v>
      </c>
      <c r="X6026" s="9">
        <f>INDEX(SLA_Policy!$D$2:$D$5,MATCH(F6026,SLA_Policy!$A$2:$A$5,0))</f>
        <v>72</v>
      </c>
      <c r="Y6026" s="9" t="str">
        <f>IF(E6026="Cancelled","Excluded",IF(D6026="",IF((SLA_Policy!$B$8-B6026)*24&gt;X6026,"Open - Breached","Open - On Track"),IF((D6026-B6026)*24&lt;=X6026,"Met","Breached")))</f>
        <v>Met</v>
      </c>
    </row>
    <row r="6027" spans="1:25" x14ac:dyDescent="0.25">
      <c r="A6027" s="9" t="s">
        <v>9808</v>
      </c>
      <c r="B6027" s="23">
        <v>46095.628472222197</v>
      </c>
      <c r="C6027" s="23">
        <v>46097.355555555601</v>
      </c>
      <c r="D6027" s="23">
        <v>46097.378472222197</v>
      </c>
      <c r="E6027" s="9" t="s">
        <v>212</v>
      </c>
      <c r="F6027" s="9" t="s">
        <v>188</v>
      </c>
      <c r="G6027" s="9" t="s">
        <v>213</v>
      </c>
      <c r="H6027" s="9" t="s">
        <v>166</v>
      </c>
      <c r="I6027" s="9" t="s">
        <v>286</v>
      </c>
      <c r="J6027" s="9" t="s">
        <v>383</v>
      </c>
      <c r="K6027" s="9" t="s">
        <v>215</v>
      </c>
      <c r="L6027" s="9" t="s">
        <v>226</v>
      </c>
      <c r="M6027" s="9" t="s">
        <v>843</v>
      </c>
      <c r="N6027" s="9" t="s">
        <v>197</v>
      </c>
      <c r="O6027" s="9" t="s">
        <v>181</v>
      </c>
      <c r="P6027" s="9" t="s">
        <v>449</v>
      </c>
      <c r="Q6027" s="9" t="s">
        <v>219</v>
      </c>
      <c r="R6027" s="9">
        <v>0</v>
      </c>
      <c r="S6027" s="9">
        <v>14</v>
      </c>
      <c r="U6027" s="9" t="s">
        <v>266</v>
      </c>
      <c r="X6027" s="9">
        <f>INDEX(SLA_Policy!$D$2:$D$5,MATCH(F6027,SLA_Policy!$A$2:$A$5,0))</f>
        <v>72</v>
      </c>
      <c r="Y6027" s="9" t="str">
        <f>IF(E6027="Cancelled","Excluded",IF(D6027="",IF((SLA_Policy!$B$8-B6027)*24&gt;X6027,"Open - Breached","Open - On Track"),IF((D6027-B6027)*24&lt;=X6027,"Met","Breached")))</f>
        <v>Met</v>
      </c>
    </row>
    <row r="6028" spans="1:25" x14ac:dyDescent="0.25">
      <c r="A6028" s="9" t="s">
        <v>9809</v>
      </c>
      <c r="B6028" s="23">
        <v>46095.668055555601</v>
      </c>
      <c r="C6028" s="23">
        <v>46097.306944444397</v>
      </c>
      <c r="D6028" s="23">
        <v>46097.309722222199</v>
      </c>
      <c r="E6028" s="9" t="s">
        <v>212</v>
      </c>
      <c r="F6028" s="9" t="s">
        <v>188</v>
      </c>
      <c r="G6028" s="9" t="s">
        <v>213</v>
      </c>
      <c r="H6028" s="9" t="s">
        <v>88</v>
      </c>
      <c r="I6028" s="9" t="s">
        <v>92</v>
      </c>
      <c r="J6028" s="9" t="s">
        <v>9181</v>
      </c>
      <c r="K6028" s="9" t="s">
        <v>215</v>
      </c>
      <c r="L6028" s="9" t="s">
        <v>216</v>
      </c>
      <c r="M6028" s="9" t="s">
        <v>2379</v>
      </c>
      <c r="N6028" s="9" t="s">
        <v>198</v>
      </c>
      <c r="O6028" s="9" t="s">
        <v>178</v>
      </c>
      <c r="P6028" s="9" t="s">
        <v>414</v>
      </c>
      <c r="Q6028" s="9" t="s">
        <v>219</v>
      </c>
      <c r="R6028" s="9">
        <v>0</v>
      </c>
      <c r="S6028" s="9">
        <v>30</v>
      </c>
      <c r="T6028" s="9" t="s">
        <v>220</v>
      </c>
      <c r="U6028" s="9" t="s">
        <v>140</v>
      </c>
      <c r="V6028" s="9" t="s">
        <v>144</v>
      </c>
      <c r="X6028" s="9">
        <f>INDEX(SLA_Policy!$D$2:$D$5,MATCH(F6028,SLA_Policy!$A$2:$A$5,0))</f>
        <v>72</v>
      </c>
      <c r="Y6028" s="9" t="str">
        <f>IF(E6028="Cancelled","Excluded",IF(D6028="",IF((SLA_Policy!$B$8-B6028)*24&gt;X6028,"Open - Breached","Open - On Track"),IF((D6028-B6028)*24&lt;=X6028,"Met","Breached")))</f>
        <v>Met</v>
      </c>
    </row>
    <row r="6029" spans="1:25" x14ac:dyDescent="0.25">
      <c r="A6029" s="9" t="s">
        <v>9810</v>
      </c>
      <c r="B6029" s="23">
        <v>46095.743750000001</v>
      </c>
      <c r="C6029" s="23">
        <v>46097.304861111101</v>
      </c>
      <c r="D6029" s="23">
        <v>46098.3305555556</v>
      </c>
      <c r="E6029" s="9" t="s">
        <v>212</v>
      </c>
      <c r="F6029" s="9" t="s">
        <v>188</v>
      </c>
      <c r="G6029" s="9" t="s">
        <v>213</v>
      </c>
      <c r="H6029" s="9" t="s">
        <v>163</v>
      </c>
      <c r="I6029" s="9" t="s">
        <v>223</v>
      </c>
      <c r="J6029" s="9" t="s">
        <v>224</v>
      </c>
      <c r="K6029" s="9" t="s">
        <v>303</v>
      </c>
      <c r="L6029" s="9" t="s">
        <v>226</v>
      </c>
      <c r="M6029" s="9" t="s">
        <v>906</v>
      </c>
      <c r="N6029" s="9" t="s">
        <v>196</v>
      </c>
      <c r="O6029" s="9" t="s">
        <v>176</v>
      </c>
      <c r="P6029" s="9" t="s">
        <v>419</v>
      </c>
      <c r="Q6029" s="9" t="s">
        <v>219</v>
      </c>
      <c r="R6029" s="9">
        <v>0</v>
      </c>
      <c r="S6029" s="9">
        <v>80</v>
      </c>
      <c r="T6029" s="9" t="s">
        <v>220</v>
      </c>
      <c r="U6029" s="9" t="s">
        <v>266</v>
      </c>
      <c r="X6029" s="9">
        <f>INDEX(SLA_Policy!$D$2:$D$5,MATCH(F6029,SLA_Policy!$A$2:$A$5,0))</f>
        <v>72</v>
      </c>
      <c r="Y6029" s="9" t="str">
        <f>IF(E6029="Cancelled","Excluded",IF(D6029="",IF((SLA_Policy!$B$8-B6029)*24&gt;X6029,"Open - Breached","Open - On Track"),IF((D6029-B6029)*24&lt;=X6029,"Met","Breached")))</f>
        <v>Met</v>
      </c>
    </row>
    <row r="6030" spans="1:25" x14ac:dyDescent="0.25">
      <c r="A6030" s="9" t="s">
        <v>9811</v>
      </c>
      <c r="B6030" s="23">
        <v>46096.160416666702</v>
      </c>
      <c r="C6030" s="23">
        <v>46097.323611111096</v>
      </c>
      <c r="D6030" s="23">
        <v>46097.345138888901</v>
      </c>
      <c r="E6030" s="9" t="s">
        <v>212</v>
      </c>
      <c r="F6030" s="9" t="s">
        <v>188</v>
      </c>
      <c r="G6030" s="9" t="s">
        <v>213</v>
      </c>
      <c r="H6030" s="9" t="s">
        <v>88</v>
      </c>
      <c r="I6030" s="9" t="s">
        <v>92</v>
      </c>
      <c r="J6030" s="9" t="s">
        <v>9164</v>
      </c>
      <c r="K6030" s="9" t="s">
        <v>246</v>
      </c>
      <c r="L6030" s="9" t="s">
        <v>104</v>
      </c>
      <c r="M6030" s="9" t="s">
        <v>3249</v>
      </c>
      <c r="N6030" s="9" t="s">
        <v>196</v>
      </c>
      <c r="O6030" s="9" t="s">
        <v>116</v>
      </c>
      <c r="P6030" s="9" t="s">
        <v>590</v>
      </c>
      <c r="Q6030" s="9" t="s">
        <v>219</v>
      </c>
      <c r="R6030" s="9">
        <v>0</v>
      </c>
      <c r="S6030" s="9">
        <v>51</v>
      </c>
      <c r="T6030" s="9" t="s">
        <v>136</v>
      </c>
      <c r="U6030" s="9" t="s">
        <v>140</v>
      </c>
      <c r="V6030" s="9" t="s">
        <v>144</v>
      </c>
      <c r="X6030" s="9">
        <f>INDEX(SLA_Policy!$D$2:$D$5,MATCH(F6030,SLA_Policy!$A$2:$A$5,0))</f>
        <v>72</v>
      </c>
      <c r="Y6030" s="9" t="str">
        <f>IF(E6030="Cancelled","Excluded",IF(D6030="",IF((SLA_Policy!$B$8-B6030)*24&gt;X6030,"Open - Breached","Open - On Track"),IF((D6030-B6030)*24&lt;=X6030,"Met","Breached")))</f>
        <v>Met</v>
      </c>
    </row>
    <row r="6031" spans="1:25" x14ac:dyDescent="0.25">
      <c r="A6031" s="9" t="s">
        <v>9812</v>
      </c>
      <c r="B6031" s="23">
        <v>46096.530555555597</v>
      </c>
      <c r="C6031" s="23">
        <v>46097.348611111098</v>
      </c>
      <c r="D6031" s="23">
        <v>46097.368750000001</v>
      </c>
      <c r="E6031" s="9" t="s">
        <v>212</v>
      </c>
      <c r="F6031" s="9" t="s">
        <v>188</v>
      </c>
      <c r="G6031" s="9" t="s">
        <v>213</v>
      </c>
      <c r="H6031" s="9" t="s">
        <v>88</v>
      </c>
      <c r="I6031" s="9" t="s">
        <v>92</v>
      </c>
      <c r="J6031" s="9" t="s">
        <v>9160</v>
      </c>
      <c r="K6031" s="9" t="s">
        <v>246</v>
      </c>
      <c r="L6031" s="9" t="s">
        <v>270</v>
      </c>
      <c r="M6031" s="9" t="s">
        <v>1032</v>
      </c>
      <c r="N6031" s="9" t="s">
        <v>197</v>
      </c>
      <c r="O6031" s="9" t="s">
        <v>116</v>
      </c>
      <c r="P6031" s="9" t="s">
        <v>218</v>
      </c>
      <c r="Q6031" s="9" t="s">
        <v>219</v>
      </c>
      <c r="R6031" s="9">
        <v>0</v>
      </c>
      <c r="S6031" s="9">
        <v>22</v>
      </c>
      <c r="T6031" s="9" t="s">
        <v>136</v>
      </c>
      <c r="U6031" s="9" t="s">
        <v>140</v>
      </c>
      <c r="V6031" s="9" t="s">
        <v>144</v>
      </c>
      <c r="X6031" s="9">
        <f>INDEX(SLA_Policy!$D$2:$D$5,MATCH(F6031,SLA_Policy!$A$2:$A$5,0))</f>
        <v>72</v>
      </c>
      <c r="Y6031" s="9" t="str">
        <f>IF(E6031="Cancelled","Excluded",IF(D6031="",IF((SLA_Policy!$B$8-B6031)*24&gt;X6031,"Open - Breached","Open - On Track"),IF((D6031-B6031)*24&lt;=X6031,"Met","Breached")))</f>
        <v>Met</v>
      </c>
    </row>
    <row r="6032" spans="1:25" x14ac:dyDescent="0.25">
      <c r="A6032" s="9" t="s">
        <v>9813</v>
      </c>
      <c r="B6032" s="23">
        <v>46096.585416666698</v>
      </c>
      <c r="C6032" s="23">
        <v>46097.327777777798</v>
      </c>
      <c r="D6032" s="23">
        <v>46097.355555555601</v>
      </c>
      <c r="E6032" s="9" t="s">
        <v>212</v>
      </c>
      <c r="F6032" s="9" t="s">
        <v>189</v>
      </c>
      <c r="G6032" s="9" t="s">
        <v>213</v>
      </c>
      <c r="H6032" s="9" t="s">
        <v>88</v>
      </c>
      <c r="I6032" s="9" t="s">
        <v>92</v>
      </c>
      <c r="J6032" s="9" t="s">
        <v>9167</v>
      </c>
      <c r="K6032" s="9" t="s">
        <v>239</v>
      </c>
      <c r="L6032" s="9" t="s">
        <v>226</v>
      </c>
      <c r="M6032" s="9" t="s">
        <v>7035</v>
      </c>
      <c r="N6032" s="9" t="s">
        <v>198</v>
      </c>
      <c r="O6032" s="9" t="s">
        <v>178</v>
      </c>
      <c r="P6032" s="9" t="s">
        <v>272</v>
      </c>
      <c r="Q6032" s="9" t="s">
        <v>219</v>
      </c>
      <c r="R6032" s="9">
        <v>0</v>
      </c>
      <c r="S6032" s="9">
        <v>53</v>
      </c>
      <c r="T6032" s="9" t="s">
        <v>136</v>
      </c>
      <c r="U6032" s="9" t="s">
        <v>140</v>
      </c>
      <c r="V6032" s="9" t="s">
        <v>144</v>
      </c>
      <c r="X6032" s="9">
        <f>INDEX(SLA_Policy!$D$2:$D$5,MATCH(F6032,SLA_Policy!$A$2:$A$5,0))</f>
        <v>120</v>
      </c>
      <c r="Y6032" s="9" t="str">
        <f>IF(E6032="Cancelled","Excluded",IF(D6032="",IF((SLA_Policy!$B$8-B6032)*24&gt;X6032,"Open - Breached","Open - On Track"),IF((D6032-B6032)*24&lt;=X6032,"Met","Breached")))</f>
        <v>Met</v>
      </c>
    </row>
    <row r="6033" spans="1:25" x14ac:dyDescent="0.25">
      <c r="A6033" s="9" t="s">
        <v>9814</v>
      </c>
      <c r="B6033" s="23">
        <v>46097.278472222199</v>
      </c>
      <c r="C6033" s="23">
        <v>46097.339583333298</v>
      </c>
      <c r="D6033" s="23">
        <v>46098.559722222199</v>
      </c>
      <c r="E6033" s="9" t="s">
        <v>212</v>
      </c>
      <c r="F6033" s="9" t="s">
        <v>188</v>
      </c>
      <c r="G6033" s="9" t="s">
        <v>213</v>
      </c>
      <c r="H6033" s="9" t="s">
        <v>88</v>
      </c>
      <c r="I6033" s="9" t="s">
        <v>92</v>
      </c>
      <c r="J6033" s="9" t="s">
        <v>9192</v>
      </c>
      <c r="K6033" s="9" t="s">
        <v>246</v>
      </c>
      <c r="L6033" s="9" t="s">
        <v>104</v>
      </c>
      <c r="M6033" s="9" t="s">
        <v>3879</v>
      </c>
      <c r="N6033" s="9" t="s">
        <v>197</v>
      </c>
      <c r="O6033" s="9" t="s">
        <v>178</v>
      </c>
      <c r="P6033" s="9" t="s">
        <v>321</v>
      </c>
      <c r="Q6033" s="9" t="s">
        <v>219</v>
      </c>
      <c r="R6033" s="9">
        <v>0</v>
      </c>
      <c r="S6033" s="9">
        <v>92</v>
      </c>
      <c r="T6033" s="9" t="s">
        <v>136</v>
      </c>
      <c r="U6033" s="9" t="s">
        <v>140</v>
      </c>
      <c r="V6033" s="9" t="s">
        <v>144</v>
      </c>
      <c r="X6033" s="9">
        <f>INDEX(SLA_Policy!$D$2:$D$5,MATCH(F6033,SLA_Policy!$A$2:$A$5,0))</f>
        <v>72</v>
      </c>
      <c r="Y6033" s="9" t="str">
        <f>IF(E6033="Cancelled","Excluded",IF(D6033="",IF((SLA_Policy!$B$8-B6033)*24&gt;X6033,"Open - Breached","Open - On Track"),IF((D6033-B6033)*24&lt;=X6033,"Met","Breached")))</f>
        <v>Met</v>
      </c>
    </row>
    <row r="6034" spans="1:25" x14ac:dyDescent="0.25">
      <c r="A6034" s="9" t="s">
        <v>9815</v>
      </c>
      <c r="B6034" s="23">
        <v>46097.296527777798</v>
      </c>
      <c r="C6034" s="23">
        <v>46097.301388888904</v>
      </c>
      <c r="D6034" s="23">
        <v>46097.3972222222</v>
      </c>
      <c r="E6034" s="9" t="s">
        <v>212</v>
      </c>
      <c r="F6034" s="9" t="s">
        <v>187</v>
      </c>
      <c r="G6034" s="9" t="s">
        <v>213</v>
      </c>
      <c r="H6034" s="9" t="s">
        <v>88</v>
      </c>
      <c r="I6034" s="9" t="s">
        <v>92</v>
      </c>
      <c r="J6034" s="9" t="s">
        <v>9162</v>
      </c>
      <c r="K6034" s="9" t="s">
        <v>215</v>
      </c>
      <c r="L6034" s="9" t="s">
        <v>216</v>
      </c>
      <c r="M6034" s="9" t="s">
        <v>2814</v>
      </c>
      <c r="N6034" s="9" t="s">
        <v>196</v>
      </c>
      <c r="O6034" s="9" t="s">
        <v>178</v>
      </c>
      <c r="P6034" s="9" t="s">
        <v>272</v>
      </c>
      <c r="Q6034" s="9" t="s">
        <v>273</v>
      </c>
      <c r="R6034" s="9">
        <v>0</v>
      </c>
      <c r="S6034" s="9">
        <v>35</v>
      </c>
      <c r="T6034" s="9" t="s">
        <v>136</v>
      </c>
      <c r="U6034" s="9" t="s">
        <v>140</v>
      </c>
      <c r="V6034" s="9" t="s">
        <v>144</v>
      </c>
      <c r="X6034" s="9">
        <f>INDEX(SLA_Policy!$D$2:$D$5,MATCH(F6034,SLA_Policy!$A$2:$A$5,0))</f>
        <v>8</v>
      </c>
      <c r="Y6034" s="9" t="str">
        <f>IF(E6034="Cancelled","Excluded",IF(D6034="",IF((SLA_Policy!$B$8-B6034)*24&gt;X6034,"Open - Breached","Open - On Track"),IF((D6034-B6034)*24&lt;=X6034,"Met","Breached")))</f>
        <v>Met</v>
      </c>
    </row>
    <row r="6035" spans="1:25" x14ac:dyDescent="0.25">
      <c r="A6035" s="9" t="s">
        <v>9816</v>
      </c>
      <c r="B6035" s="23">
        <v>46097.308333333298</v>
      </c>
      <c r="C6035" s="23">
        <v>46097.335416666698</v>
      </c>
      <c r="D6035" s="23">
        <v>46098.477083333302</v>
      </c>
      <c r="E6035" s="9" t="s">
        <v>212</v>
      </c>
      <c r="F6035" s="9" t="s">
        <v>188</v>
      </c>
      <c r="G6035" s="9" t="s">
        <v>213</v>
      </c>
      <c r="H6035" s="9" t="s">
        <v>165</v>
      </c>
      <c r="I6035" s="9" t="s">
        <v>469</v>
      </c>
      <c r="J6035" s="9" t="s">
        <v>5453</v>
      </c>
      <c r="K6035" s="9" t="s">
        <v>262</v>
      </c>
      <c r="L6035" s="9" t="s">
        <v>104</v>
      </c>
      <c r="M6035" s="9" t="s">
        <v>2353</v>
      </c>
      <c r="N6035" s="9" t="s">
        <v>197</v>
      </c>
      <c r="O6035" s="9" t="s">
        <v>176</v>
      </c>
      <c r="P6035" s="9" t="s">
        <v>503</v>
      </c>
      <c r="Q6035" s="9" t="s">
        <v>219</v>
      </c>
      <c r="R6035" s="9">
        <v>0</v>
      </c>
      <c r="S6035" s="9">
        <v>17</v>
      </c>
      <c r="U6035" s="9" t="s">
        <v>376</v>
      </c>
      <c r="W6035" s="9">
        <v>4</v>
      </c>
      <c r="X6035" s="9">
        <f>INDEX(SLA_Policy!$D$2:$D$5,MATCH(F6035,SLA_Policy!$A$2:$A$5,0))</f>
        <v>72</v>
      </c>
      <c r="Y6035" s="9" t="str">
        <f>IF(E6035="Cancelled","Excluded",IF(D6035="",IF((SLA_Policy!$B$8-B6035)*24&gt;X6035,"Open - Breached","Open - On Track"),IF((D6035-B6035)*24&lt;=X6035,"Met","Breached")))</f>
        <v>Met</v>
      </c>
    </row>
    <row r="6036" spans="1:25" x14ac:dyDescent="0.25">
      <c r="A6036" s="9" t="s">
        <v>9817</v>
      </c>
      <c r="B6036" s="23">
        <v>46097.329861111102</v>
      </c>
      <c r="C6036" s="23">
        <v>46097.3305555556</v>
      </c>
      <c r="D6036" s="23">
        <v>46097.392361111102</v>
      </c>
      <c r="E6036" s="9" t="s">
        <v>212</v>
      </c>
      <c r="F6036" s="9" t="s">
        <v>187</v>
      </c>
      <c r="G6036" s="9" t="s">
        <v>213</v>
      </c>
      <c r="H6036" s="9" t="s">
        <v>88</v>
      </c>
      <c r="I6036" s="9" t="s">
        <v>92</v>
      </c>
      <c r="J6036" s="9" t="s">
        <v>9167</v>
      </c>
      <c r="K6036" s="9" t="s">
        <v>246</v>
      </c>
      <c r="L6036" s="9" t="s">
        <v>307</v>
      </c>
      <c r="M6036" s="9" t="s">
        <v>848</v>
      </c>
      <c r="N6036" s="9" t="s">
        <v>198</v>
      </c>
      <c r="O6036" s="9" t="s">
        <v>178</v>
      </c>
      <c r="P6036" s="9" t="s">
        <v>272</v>
      </c>
      <c r="Q6036" s="9" t="s">
        <v>273</v>
      </c>
      <c r="R6036" s="9">
        <v>0</v>
      </c>
      <c r="S6036" s="9">
        <v>22</v>
      </c>
      <c r="T6036" s="9" t="s">
        <v>322</v>
      </c>
      <c r="U6036" s="9" t="s">
        <v>140</v>
      </c>
      <c r="V6036" s="9" t="s">
        <v>144</v>
      </c>
      <c r="X6036" s="9">
        <f>INDEX(SLA_Policy!$D$2:$D$5,MATCH(F6036,SLA_Policy!$A$2:$A$5,0))</f>
        <v>8</v>
      </c>
      <c r="Y6036" s="9" t="str">
        <f>IF(E6036="Cancelled","Excluded",IF(D6036="",IF((SLA_Policy!$B$8-B6036)*24&gt;X6036,"Open - Breached","Open - On Track"),IF((D6036-B6036)*24&lt;=X6036,"Met","Breached")))</f>
        <v>Met</v>
      </c>
    </row>
    <row r="6037" spans="1:25" x14ac:dyDescent="0.25">
      <c r="A6037" s="9" t="s">
        <v>9818</v>
      </c>
      <c r="B6037" s="23">
        <v>46097.336805555598</v>
      </c>
      <c r="C6037" s="23">
        <v>46097.339583333298</v>
      </c>
      <c r="D6037" s="23">
        <v>46097.539583333302</v>
      </c>
      <c r="E6037" s="9" t="s">
        <v>212</v>
      </c>
      <c r="F6037" s="9" t="s">
        <v>188</v>
      </c>
      <c r="G6037" s="9" t="s">
        <v>213</v>
      </c>
      <c r="H6037" s="9" t="s">
        <v>88</v>
      </c>
      <c r="I6037" s="9" t="s">
        <v>92</v>
      </c>
      <c r="J6037" s="9" t="s">
        <v>9819</v>
      </c>
      <c r="K6037" s="9" t="s">
        <v>215</v>
      </c>
      <c r="L6037" s="9" t="s">
        <v>311</v>
      </c>
      <c r="M6037" s="9" t="s">
        <v>5870</v>
      </c>
      <c r="N6037" s="9" t="s">
        <v>198</v>
      </c>
      <c r="O6037" s="9" t="s">
        <v>178</v>
      </c>
      <c r="P6037" s="9" t="s">
        <v>272</v>
      </c>
      <c r="Q6037" s="9" t="s">
        <v>219</v>
      </c>
      <c r="R6037" s="9">
        <v>0</v>
      </c>
      <c r="S6037" s="9">
        <v>15</v>
      </c>
      <c r="T6037" s="9" t="s">
        <v>220</v>
      </c>
      <c r="U6037" s="9" t="s">
        <v>266</v>
      </c>
      <c r="X6037" s="9">
        <f>INDEX(SLA_Policy!$D$2:$D$5,MATCH(F6037,SLA_Policy!$A$2:$A$5,0))</f>
        <v>72</v>
      </c>
      <c r="Y6037" s="9" t="str">
        <f>IF(E6037="Cancelled","Excluded",IF(D6037="",IF((SLA_Policy!$B$8-B6037)*24&gt;X6037,"Open - Breached","Open - On Track"),IF((D6037-B6037)*24&lt;=X6037,"Met","Breached")))</f>
        <v>Met</v>
      </c>
    </row>
    <row r="6038" spans="1:25" x14ac:dyDescent="0.25">
      <c r="A6038" s="9" t="s">
        <v>9820</v>
      </c>
      <c r="B6038" s="23">
        <v>46097.340277777803</v>
      </c>
      <c r="C6038" s="23">
        <v>46097.342361111099</v>
      </c>
      <c r="D6038" s="23">
        <v>46097.722916666702</v>
      </c>
      <c r="E6038" s="9" t="s">
        <v>212</v>
      </c>
      <c r="F6038" s="9" t="s">
        <v>188</v>
      </c>
      <c r="G6038" s="9" t="s">
        <v>213</v>
      </c>
      <c r="H6038" s="9" t="s">
        <v>88</v>
      </c>
      <c r="I6038" s="9" t="s">
        <v>92</v>
      </c>
      <c r="J6038" s="9" t="s">
        <v>9162</v>
      </c>
      <c r="K6038" s="9" t="s">
        <v>303</v>
      </c>
      <c r="L6038" s="9" t="s">
        <v>216</v>
      </c>
      <c r="M6038" s="9" t="s">
        <v>1287</v>
      </c>
      <c r="N6038" s="9" t="s">
        <v>198</v>
      </c>
      <c r="O6038" s="9" t="s">
        <v>116</v>
      </c>
      <c r="P6038" s="9" t="s">
        <v>551</v>
      </c>
      <c r="Q6038" s="9" t="s">
        <v>219</v>
      </c>
      <c r="R6038" s="9">
        <v>0</v>
      </c>
      <c r="S6038" s="9">
        <v>15</v>
      </c>
      <c r="T6038" s="9" t="s">
        <v>136</v>
      </c>
      <c r="U6038" s="9" t="s">
        <v>140</v>
      </c>
      <c r="V6038" s="9" t="s">
        <v>144</v>
      </c>
      <c r="W6038" s="9">
        <v>5</v>
      </c>
      <c r="X6038" s="9">
        <f>INDEX(SLA_Policy!$D$2:$D$5,MATCH(F6038,SLA_Policy!$A$2:$A$5,0))</f>
        <v>72</v>
      </c>
      <c r="Y6038" s="9" t="str">
        <f>IF(E6038="Cancelled","Excluded",IF(D6038="",IF((SLA_Policy!$B$8-B6038)*24&gt;X6038,"Open - Breached","Open - On Track"),IF((D6038-B6038)*24&lt;=X6038,"Met","Breached")))</f>
        <v>Met</v>
      </c>
    </row>
    <row r="6039" spans="1:25" x14ac:dyDescent="0.25">
      <c r="A6039" s="9" t="s">
        <v>9821</v>
      </c>
      <c r="B6039" s="23">
        <v>46097.352083333302</v>
      </c>
      <c r="C6039" s="23">
        <v>46097.354861111096</v>
      </c>
      <c r="D6039" s="23">
        <v>46097.411111111098</v>
      </c>
      <c r="E6039" s="9" t="s">
        <v>212</v>
      </c>
      <c r="F6039" s="9" t="s">
        <v>189</v>
      </c>
      <c r="G6039" s="9" t="s">
        <v>213</v>
      </c>
      <c r="H6039" s="9" t="s">
        <v>161</v>
      </c>
      <c r="I6039" s="9" t="s">
        <v>454</v>
      </c>
      <c r="J6039" s="9" t="s">
        <v>455</v>
      </c>
      <c r="K6039" s="9" t="s">
        <v>239</v>
      </c>
      <c r="L6039" s="9" t="s">
        <v>226</v>
      </c>
      <c r="M6039" s="9" t="s">
        <v>4415</v>
      </c>
      <c r="N6039" s="9" t="s">
        <v>200</v>
      </c>
      <c r="O6039" s="9" t="s">
        <v>177</v>
      </c>
      <c r="P6039" s="9" t="s">
        <v>457</v>
      </c>
      <c r="Q6039" s="9" t="s">
        <v>219</v>
      </c>
      <c r="R6039" s="9">
        <v>0</v>
      </c>
      <c r="S6039" s="9">
        <v>4</v>
      </c>
      <c r="U6039" s="9" t="s">
        <v>290</v>
      </c>
      <c r="X6039" s="9">
        <f>INDEX(SLA_Policy!$D$2:$D$5,MATCH(F6039,SLA_Policy!$A$2:$A$5,0))</f>
        <v>120</v>
      </c>
      <c r="Y6039" s="9" t="str">
        <f>IF(E6039="Cancelled","Excluded",IF(D6039="",IF((SLA_Policy!$B$8-B6039)*24&gt;X6039,"Open - Breached","Open - On Track"),IF((D6039-B6039)*24&lt;=X6039,"Met","Breached")))</f>
        <v>Met</v>
      </c>
    </row>
    <row r="6040" spans="1:25" x14ac:dyDescent="0.25">
      <c r="A6040" s="9" t="s">
        <v>9822</v>
      </c>
      <c r="B6040" s="23">
        <v>46097.355555555601</v>
      </c>
      <c r="C6040" s="23">
        <v>46097.382638888899</v>
      </c>
      <c r="D6040" s="23">
        <v>46098.521527777797</v>
      </c>
      <c r="E6040" s="9" t="s">
        <v>212</v>
      </c>
      <c r="F6040" s="9" t="s">
        <v>188</v>
      </c>
      <c r="G6040" s="9" t="s">
        <v>213</v>
      </c>
      <c r="H6040" s="9" t="s">
        <v>88</v>
      </c>
      <c r="I6040" s="9" t="s">
        <v>268</v>
      </c>
      <c r="J6040" s="9" t="s">
        <v>9823</v>
      </c>
      <c r="K6040" s="9" t="s">
        <v>303</v>
      </c>
      <c r="L6040" s="9" t="s">
        <v>216</v>
      </c>
      <c r="M6040" s="9" t="s">
        <v>736</v>
      </c>
      <c r="N6040" s="9" t="s">
        <v>196</v>
      </c>
      <c r="O6040" s="9" t="s">
        <v>178</v>
      </c>
      <c r="P6040" s="9" t="s">
        <v>272</v>
      </c>
      <c r="Q6040" s="9" t="s">
        <v>219</v>
      </c>
      <c r="R6040" s="9">
        <v>1</v>
      </c>
      <c r="S6040" s="9">
        <v>30</v>
      </c>
      <c r="T6040" s="9" t="s">
        <v>136</v>
      </c>
      <c r="U6040" s="9" t="s">
        <v>266</v>
      </c>
      <c r="X6040" s="9">
        <f>INDEX(SLA_Policy!$D$2:$D$5,MATCH(F6040,SLA_Policy!$A$2:$A$5,0))</f>
        <v>72</v>
      </c>
      <c r="Y6040" s="9" t="str">
        <f>IF(E6040="Cancelled","Excluded",IF(D6040="",IF((SLA_Policy!$B$8-B6040)*24&gt;X6040,"Open - Breached","Open - On Track"),IF((D6040-B6040)*24&lt;=X6040,"Met","Breached")))</f>
        <v>Met</v>
      </c>
    </row>
    <row r="6041" spans="1:25" x14ac:dyDescent="0.25">
      <c r="A6041" s="9" t="s">
        <v>9824</v>
      </c>
      <c r="B6041" s="23">
        <v>46097.359722222202</v>
      </c>
      <c r="C6041" s="23">
        <v>46097.484722222202</v>
      </c>
      <c r="D6041" s="23">
        <v>46100.356249999997</v>
      </c>
      <c r="E6041" s="9" t="s">
        <v>212</v>
      </c>
      <c r="F6041" s="9" t="s">
        <v>189</v>
      </c>
      <c r="G6041" s="9" t="s">
        <v>213</v>
      </c>
      <c r="H6041" s="9" t="s">
        <v>165</v>
      </c>
      <c r="I6041" s="9" t="s">
        <v>567</v>
      </c>
      <c r="J6041" s="9" t="s">
        <v>1451</v>
      </c>
      <c r="K6041" s="9" t="s">
        <v>246</v>
      </c>
      <c r="L6041" s="9" t="s">
        <v>311</v>
      </c>
      <c r="M6041" s="9" t="s">
        <v>2910</v>
      </c>
      <c r="N6041" s="9" t="s">
        <v>196</v>
      </c>
      <c r="O6041" s="9" t="s">
        <v>176</v>
      </c>
      <c r="P6041" s="9" t="s">
        <v>330</v>
      </c>
      <c r="Q6041" s="9" t="s">
        <v>219</v>
      </c>
      <c r="R6041" s="9">
        <v>0</v>
      </c>
      <c r="S6041" s="9">
        <v>14</v>
      </c>
      <c r="U6041" s="9" t="s">
        <v>266</v>
      </c>
      <c r="W6041" s="9">
        <v>3</v>
      </c>
      <c r="X6041" s="9">
        <f>INDEX(SLA_Policy!$D$2:$D$5,MATCH(F6041,SLA_Policy!$A$2:$A$5,0))</f>
        <v>120</v>
      </c>
      <c r="Y6041" s="9" t="str">
        <f>IF(E6041="Cancelled","Excluded",IF(D6041="",IF((SLA_Policy!$B$8-B6041)*24&gt;X6041,"Open - Breached","Open - On Track"),IF((D6041-B6041)*24&lt;=X6041,"Met","Breached")))</f>
        <v>Met</v>
      </c>
    </row>
    <row r="6042" spans="1:25" x14ac:dyDescent="0.25">
      <c r="A6042" s="9" t="s">
        <v>9825</v>
      </c>
      <c r="B6042" s="23">
        <v>46097.364583333299</v>
      </c>
      <c r="C6042" s="23">
        <v>46097.372916666704</v>
      </c>
      <c r="D6042" s="23">
        <v>46099.402777777803</v>
      </c>
      <c r="E6042" s="9" t="s">
        <v>212</v>
      </c>
      <c r="F6042" s="9" t="s">
        <v>188</v>
      </c>
      <c r="G6042" s="9" t="s">
        <v>213</v>
      </c>
      <c r="H6042" s="9" t="s">
        <v>167</v>
      </c>
      <c r="I6042" s="9" t="s">
        <v>362</v>
      </c>
      <c r="J6042" s="9" t="s">
        <v>9826</v>
      </c>
      <c r="K6042" s="9" t="s">
        <v>246</v>
      </c>
      <c r="L6042" s="9" t="s">
        <v>311</v>
      </c>
      <c r="M6042" s="9" t="s">
        <v>1565</v>
      </c>
      <c r="N6042" s="9" t="s">
        <v>199</v>
      </c>
      <c r="O6042" s="9" t="s">
        <v>176</v>
      </c>
      <c r="P6042" s="9" t="s">
        <v>1159</v>
      </c>
      <c r="Q6042" s="9" t="s">
        <v>219</v>
      </c>
      <c r="R6042" s="9">
        <v>0</v>
      </c>
      <c r="S6042" s="9">
        <v>22</v>
      </c>
      <c r="U6042" s="9" t="s">
        <v>248</v>
      </c>
      <c r="X6042" s="9">
        <f>INDEX(SLA_Policy!$D$2:$D$5,MATCH(F6042,SLA_Policy!$A$2:$A$5,0))</f>
        <v>72</v>
      </c>
      <c r="Y6042" s="9" t="str">
        <f>IF(E6042="Cancelled","Excluded",IF(D6042="",IF((SLA_Policy!$B$8-B6042)*24&gt;X6042,"Open - Breached","Open - On Track"),IF((D6042-B6042)*24&lt;=X6042,"Met","Breached")))</f>
        <v>Met</v>
      </c>
    </row>
    <row r="6043" spans="1:25" x14ac:dyDescent="0.25">
      <c r="A6043" s="9" t="s">
        <v>9827</v>
      </c>
      <c r="B6043" s="23">
        <v>46097.368055555598</v>
      </c>
      <c r="C6043" s="23">
        <v>46097.375</v>
      </c>
      <c r="D6043" s="23">
        <v>46097.627777777801</v>
      </c>
      <c r="E6043" s="9" t="s">
        <v>212</v>
      </c>
      <c r="F6043" s="9" t="s">
        <v>189</v>
      </c>
      <c r="G6043" s="9" t="s">
        <v>213</v>
      </c>
      <c r="H6043" s="9" t="s">
        <v>164</v>
      </c>
      <c r="I6043" s="9" t="s">
        <v>339</v>
      </c>
      <c r="J6043" s="9" t="s">
        <v>1372</v>
      </c>
      <c r="K6043" s="9" t="s">
        <v>239</v>
      </c>
      <c r="L6043" s="9" t="s">
        <v>282</v>
      </c>
      <c r="M6043" s="9" t="s">
        <v>1484</v>
      </c>
      <c r="N6043" s="9" t="s">
        <v>199</v>
      </c>
      <c r="O6043" s="9" t="s">
        <v>180</v>
      </c>
      <c r="P6043" s="9" t="s">
        <v>368</v>
      </c>
      <c r="Q6043" s="9" t="s">
        <v>219</v>
      </c>
      <c r="R6043" s="9">
        <v>0</v>
      </c>
      <c r="S6043" s="9">
        <v>9</v>
      </c>
      <c r="T6043" s="9" t="s">
        <v>343</v>
      </c>
      <c r="U6043" s="9" t="s">
        <v>290</v>
      </c>
      <c r="W6043" s="9">
        <v>4</v>
      </c>
      <c r="X6043" s="9">
        <f>INDEX(SLA_Policy!$D$2:$D$5,MATCH(F6043,SLA_Policy!$A$2:$A$5,0))</f>
        <v>120</v>
      </c>
      <c r="Y6043" s="9" t="str">
        <f>IF(E6043="Cancelled","Excluded",IF(D6043="",IF((SLA_Policy!$B$8-B6043)*24&gt;X6043,"Open - Breached","Open - On Track"),IF((D6043-B6043)*24&lt;=X6043,"Met","Breached")))</f>
        <v>Met</v>
      </c>
    </row>
    <row r="6044" spans="1:25" x14ac:dyDescent="0.25">
      <c r="A6044" s="9" t="s">
        <v>9828</v>
      </c>
      <c r="B6044" s="23">
        <v>46097.370138888902</v>
      </c>
      <c r="C6044" s="23">
        <v>46097.382638888899</v>
      </c>
      <c r="D6044" s="23">
        <v>46097.558333333298</v>
      </c>
      <c r="E6044" s="9" t="s">
        <v>212</v>
      </c>
      <c r="F6044" s="9" t="s">
        <v>188</v>
      </c>
      <c r="G6044" s="9" t="s">
        <v>213</v>
      </c>
      <c r="H6044" s="9" t="s">
        <v>88</v>
      </c>
      <c r="I6044" s="9" t="s">
        <v>92</v>
      </c>
      <c r="J6044" s="9" t="s">
        <v>9160</v>
      </c>
      <c r="K6044" s="9" t="s">
        <v>239</v>
      </c>
      <c r="L6044" s="9" t="s">
        <v>226</v>
      </c>
      <c r="M6044" s="9" t="s">
        <v>8804</v>
      </c>
      <c r="N6044" s="9" t="s">
        <v>196</v>
      </c>
      <c r="O6044" s="9" t="s">
        <v>178</v>
      </c>
      <c r="P6044" s="9" t="s">
        <v>414</v>
      </c>
      <c r="Q6044" s="9" t="s">
        <v>219</v>
      </c>
      <c r="R6044" s="9">
        <v>0</v>
      </c>
      <c r="S6044" s="9">
        <v>35</v>
      </c>
      <c r="T6044" s="9" t="s">
        <v>136</v>
      </c>
      <c r="U6044" s="9" t="s">
        <v>140</v>
      </c>
      <c r="V6044" s="9" t="s">
        <v>144</v>
      </c>
      <c r="X6044" s="9">
        <f>INDEX(SLA_Policy!$D$2:$D$5,MATCH(F6044,SLA_Policy!$A$2:$A$5,0))</f>
        <v>72</v>
      </c>
      <c r="Y6044" s="9" t="str">
        <f>IF(E6044="Cancelled","Excluded",IF(D6044="",IF((SLA_Policy!$B$8-B6044)*24&gt;X6044,"Open - Breached","Open - On Track"),IF((D6044-B6044)*24&lt;=X6044,"Met","Breached")))</f>
        <v>Met</v>
      </c>
    </row>
    <row r="6045" spans="1:25" x14ac:dyDescent="0.25">
      <c r="A6045" s="9" t="s">
        <v>9829</v>
      </c>
      <c r="B6045" s="23">
        <v>46097.372222222199</v>
      </c>
      <c r="C6045" s="23">
        <v>46097.379861111098</v>
      </c>
      <c r="D6045" s="23">
        <v>46097.532638888901</v>
      </c>
      <c r="E6045" s="9" t="s">
        <v>212</v>
      </c>
      <c r="F6045" s="9" t="s">
        <v>187</v>
      </c>
      <c r="G6045" s="9" t="s">
        <v>213</v>
      </c>
      <c r="H6045" s="9" t="s">
        <v>163</v>
      </c>
      <c r="I6045" s="9" t="s">
        <v>250</v>
      </c>
      <c r="J6045" s="9" t="s">
        <v>1396</v>
      </c>
      <c r="K6045" s="9" t="s">
        <v>246</v>
      </c>
      <c r="L6045" s="9" t="s">
        <v>104</v>
      </c>
      <c r="M6045" s="9" t="s">
        <v>1056</v>
      </c>
      <c r="N6045" s="9" t="s">
        <v>196</v>
      </c>
      <c r="O6045" s="9" t="s">
        <v>176</v>
      </c>
      <c r="P6045" s="9" t="s">
        <v>330</v>
      </c>
      <c r="Q6045" s="9" t="s">
        <v>273</v>
      </c>
      <c r="R6045" s="9">
        <v>0</v>
      </c>
      <c r="S6045" s="9">
        <v>42</v>
      </c>
      <c r="T6045" s="9" t="s">
        <v>322</v>
      </c>
      <c r="U6045" s="9" t="s">
        <v>230</v>
      </c>
      <c r="X6045" s="9">
        <f>INDEX(SLA_Policy!$D$2:$D$5,MATCH(F6045,SLA_Policy!$A$2:$A$5,0))</f>
        <v>8</v>
      </c>
      <c r="Y6045" s="9" t="str">
        <f>IF(E6045="Cancelled","Excluded",IF(D6045="",IF((SLA_Policy!$B$8-B6045)*24&gt;X6045,"Open - Breached","Open - On Track"),IF((D6045-B6045)*24&lt;=X6045,"Met","Breached")))</f>
        <v>Met</v>
      </c>
    </row>
    <row r="6046" spans="1:25" x14ac:dyDescent="0.25">
      <c r="A6046" s="9" t="s">
        <v>9830</v>
      </c>
      <c r="B6046" s="23">
        <v>46097.372222222199</v>
      </c>
      <c r="C6046" s="23">
        <v>46097.376388888901</v>
      </c>
      <c r="D6046" s="23">
        <v>46098.374305555597</v>
      </c>
      <c r="E6046" s="9" t="s">
        <v>212</v>
      </c>
      <c r="F6046" s="9" t="s">
        <v>188</v>
      </c>
      <c r="G6046" s="9" t="s">
        <v>236</v>
      </c>
      <c r="H6046" s="9" t="s">
        <v>163</v>
      </c>
      <c r="I6046" s="9" t="s">
        <v>315</v>
      </c>
      <c r="J6046" s="9" t="s">
        <v>2824</v>
      </c>
      <c r="K6046" s="9" t="s">
        <v>246</v>
      </c>
      <c r="L6046" s="9" t="s">
        <v>226</v>
      </c>
      <c r="M6046" s="9" t="s">
        <v>2511</v>
      </c>
      <c r="N6046" s="9" t="s">
        <v>196</v>
      </c>
      <c r="O6046" s="9" t="s">
        <v>180</v>
      </c>
      <c r="P6046" s="9" t="s">
        <v>318</v>
      </c>
      <c r="Q6046" s="9" t="s">
        <v>219</v>
      </c>
      <c r="R6046" s="9">
        <v>0</v>
      </c>
      <c r="S6046" s="9">
        <v>127</v>
      </c>
      <c r="T6046" s="9" t="s">
        <v>229</v>
      </c>
      <c r="U6046" s="9" t="s">
        <v>242</v>
      </c>
      <c r="X6046" s="9">
        <f>INDEX(SLA_Policy!$D$2:$D$5,MATCH(F6046,SLA_Policy!$A$2:$A$5,0))</f>
        <v>72</v>
      </c>
      <c r="Y6046" s="9" t="str">
        <f>IF(E6046="Cancelled","Excluded",IF(D6046="",IF((SLA_Policy!$B$8-B6046)*24&gt;X6046,"Open - Breached","Open - On Track"),IF((D6046-B6046)*24&lt;=X6046,"Met","Breached")))</f>
        <v>Met</v>
      </c>
    </row>
    <row r="6047" spans="1:25" x14ac:dyDescent="0.25">
      <c r="A6047" s="9" t="s">
        <v>9831</v>
      </c>
      <c r="B6047" s="23">
        <v>46097.372916666704</v>
      </c>
      <c r="C6047" s="23">
        <v>46097.375694444498</v>
      </c>
      <c r="D6047" s="23">
        <v>46098.413194444503</v>
      </c>
      <c r="E6047" s="9" t="s">
        <v>212</v>
      </c>
      <c r="F6047" s="9" t="s">
        <v>188</v>
      </c>
      <c r="G6047" s="9" t="s">
        <v>213</v>
      </c>
      <c r="H6047" s="9" t="s">
        <v>88</v>
      </c>
      <c r="I6047" s="9" t="s">
        <v>92</v>
      </c>
      <c r="J6047" s="9" t="s">
        <v>9171</v>
      </c>
      <c r="K6047" s="9" t="s">
        <v>215</v>
      </c>
      <c r="L6047" s="9" t="s">
        <v>282</v>
      </c>
      <c r="M6047" s="9" t="s">
        <v>998</v>
      </c>
      <c r="N6047" s="9" t="s">
        <v>197</v>
      </c>
      <c r="O6047" s="9" t="s">
        <v>178</v>
      </c>
      <c r="P6047" s="9" t="s">
        <v>414</v>
      </c>
      <c r="Q6047" s="9" t="s">
        <v>219</v>
      </c>
      <c r="R6047" s="9">
        <v>0</v>
      </c>
      <c r="S6047" s="9">
        <v>38</v>
      </c>
      <c r="T6047" s="9" t="s">
        <v>136</v>
      </c>
      <c r="U6047" s="9" t="s">
        <v>140</v>
      </c>
      <c r="V6047" s="9" t="s">
        <v>144</v>
      </c>
      <c r="W6047" s="9">
        <v>5</v>
      </c>
      <c r="X6047" s="9">
        <f>INDEX(SLA_Policy!$D$2:$D$5,MATCH(F6047,SLA_Policy!$A$2:$A$5,0))</f>
        <v>72</v>
      </c>
      <c r="Y6047" s="9" t="str">
        <f>IF(E6047="Cancelled","Excluded",IF(D6047="",IF((SLA_Policy!$B$8-B6047)*24&gt;X6047,"Open - Breached","Open - On Track"),IF((D6047-B6047)*24&lt;=X6047,"Met","Breached")))</f>
        <v>Met</v>
      </c>
    </row>
    <row r="6048" spans="1:25" x14ac:dyDescent="0.25">
      <c r="A6048" s="9" t="s">
        <v>9832</v>
      </c>
      <c r="B6048" s="23">
        <v>46097.378472222197</v>
      </c>
      <c r="C6048" s="23">
        <v>46097.404861111099</v>
      </c>
      <c r="D6048" s="23">
        <v>46097.498611111099</v>
      </c>
      <c r="E6048" s="9" t="s">
        <v>212</v>
      </c>
      <c r="F6048" s="9" t="s">
        <v>188</v>
      </c>
      <c r="G6048" s="9" t="s">
        <v>213</v>
      </c>
      <c r="H6048" s="9" t="s">
        <v>88</v>
      </c>
      <c r="I6048" s="9" t="s">
        <v>92</v>
      </c>
      <c r="J6048" s="9" t="s">
        <v>9167</v>
      </c>
      <c r="K6048" s="9" t="s">
        <v>215</v>
      </c>
      <c r="L6048" s="9" t="s">
        <v>270</v>
      </c>
      <c r="M6048" s="9" t="s">
        <v>981</v>
      </c>
      <c r="N6048" s="9" t="s">
        <v>198</v>
      </c>
      <c r="O6048" s="9" t="s">
        <v>178</v>
      </c>
      <c r="P6048" s="9" t="s">
        <v>360</v>
      </c>
      <c r="Q6048" s="9" t="s">
        <v>219</v>
      </c>
      <c r="R6048" s="9">
        <v>0</v>
      </c>
      <c r="S6048" s="9">
        <v>32</v>
      </c>
      <c r="T6048" s="9" t="s">
        <v>136</v>
      </c>
      <c r="U6048" s="9" t="s">
        <v>140</v>
      </c>
      <c r="V6048" s="9" t="s">
        <v>144</v>
      </c>
      <c r="W6048" s="9">
        <v>5</v>
      </c>
      <c r="X6048" s="9">
        <f>INDEX(SLA_Policy!$D$2:$D$5,MATCH(F6048,SLA_Policy!$A$2:$A$5,0))</f>
        <v>72</v>
      </c>
      <c r="Y6048" s="9" t="str">
        <f>IF(E6048="Cancelled","Excluded",IF(D6048="",IF((SLA_Policy!$B$8-B6048)*24&gt;X6048,"Open - Breached","Open - On Track"),IF((D6048-B6048)*24&lt;=X6048,"Met","Breached")))</f>
        <v>Met</v>
      </c>
    </row>
    <row r="6049" spans="1:25" x14ac:dyDescent="0.25">
      <c r="A6049" s="9" t="s">
        <v>9833</v>
      </c>
      <c r="B6049" s="23">
        <v>46097.378472222197</v>
      </c>
      <c r="C6049" s="23">
        <v>46097.387499999997</v>
      </c>
      <c r="D6049" s="23">
        <v>46097.651388888902</v>
      </c>
      <c r="E6049" s="9" t="s">
        <v>212</v>
      </c>
      <c r="F6049" s="9" t="s">
        <v>188</v>
      </c>
      <c r="G6049" s="9" t="s">
        <v>213</v>
      </c>
      <c r="H6049" s="9" t="s">
        <v>88</v>
      </c>
      <c r="I6049" s="9" t="s">
        <v>92</v>
      </c>
      <c r="J6049" s="9" t="s">
        <v>9181</v>
      </c>
      <c r="K6049" s="9" t="s">
        <v>246</v>
      </c>
      <c r="L6049" s="9" t="s">
        <v>311</v>
      </c>
      <c r="M6049" s="9" t="s">
        <v>3569</v>
      </c>
      <c r="N6049" s="9" t="s">
        <v>199</v>
      </c>
      <c r="O6049" s="9" t="s">
        <v>178</v>
      </c>
      <c r="P6049" s="9" t="s">
        <v>321</v>
      </c>
      <c r="Q6049" s="9" t="s">
        <v>219</v>
      </c>
      <c r="R6049" s="9">
        <v>0</v>
      </c>
      <c r="S6049" s="9">
        <v>24</v>
      </c>
      <c r="T6049" s="9" t="s">
        <v>136</v>
      </c>
      <c r="U6049" s="9" t="s">
        <v>140</v>
      </c>
      <c r="V6049" s="9" t="s">
        <v>144</v>
      </c>
      <c r="W6049" s="9">
        <v>4</v>
      </c>
      <c r="X6049" s="9">
        <f>INDEX(SLA_Policy!$D$2:$D$5,MATCH(F6049,SLA_Policy!$A$2:$A$5,0))</f>
        <v>72</v>
      </c>
      <c r="Y6049" s="9" t="str">
        <f>IF(E6049="Cancelled","Excluded",IF(D6049="",IF((SLA_Policy!$B$8-B6049)*24&gt;X6049,"Open - Breached","Open - On Track"),IF((D6049-B6049)*24&lt;=X6049,"Met","Breached")))</f>
        <v>Met</v>
      </c>
    </row>
    <row r="6050" spans="1:25" x14ac:dyDescent="0.25">
      <c r="A6050" s="9" t="s">
        <v>9834</v>
      </c>
      <c r="B6050" s="23">
        <v>46097.379861111098</v>
      </c>
      <c r="C6050" s="23">
        <v>46097.380555555603</v>
      </c>
      <c r="D6050" s="23">
        <v>46097.711805555598</v>
      </c>
      <c r="E6050" s="9" t="s">
        <v>212</v>
      </c>
      <c r="F6050" s="9" t="s">
        <v>188</v>
      </c>
      <c r="G6050" s="9" t="s">
        <v>213</v>
      </c>
      <c r="H6050" s="9" t="s">
        <v>88</v>
      </c>
      <c r="I6050" s="9" t="s">
        <v>92</v>
      </c>
      <c r="J6050" s="9" t="s">
        <v>9167</v>
      </c>
      <c r="K6050" s="9" t="s">
        <v>215</v>
      </c>
      <c r="L6050" s="9" t="s">
        <v>293</v>
      </c>
      <c r="M6050" s="9" t="s">
        <v>2329</v>
      </c>
      <c r="N6050" s="9" t="s">
        <v>198</v>
      </c>
      <c r="O6050" s="9" t="s">
        <v>178</v>
      </c>
      <c r="P6050" s="9" t="s">
        <v>272</v>
      </c>
      <c r="Q6050" s="9" t="s">
        <v>219</v>
      </c>
      <c r="R6050" s="9">
        <v>0</v>
      </c>
      <c r="S6050" s="9">
        <v>38</v>
      </c>
      <c r="T6050" s="9" t="s">
        <v>136</v>
      </c>
      <c r="U6050" s="9" t="s">
        <v>140</v>
      </c>
      <c r="V6050" s="9" t="s">
        <v>144</v>
      </c>
      <c r="X6050" s="9">
        <f>INDEX(SLA_Policy!$D$2:$D$5,MATCH(F6050,SLA_Policy!$A$2:$A$5,0))</f>
        <v>72</v>
      </c>
      <c r="Y6050" s="9" t="str">
        <f>IF(E6050="Cancelled","Excluded",IF(D6050="",IF((SLA_Policy!$B$8-B6050)*24&gt;X6050,"Open - Breached","Open - On Track"),IF((D6050-B6050)*24&lt;=X6050,"Met","Breached")))</f>
        <v>Met</v>
      </c>
    </row>
    <row r="6051" spans="1:25" x14ac:dyDescent="0.25">
      <c r="A6051" s="9" t="s">
        <v>9835</v>
      </c>
      <c r="B6051" s="23">
        <v>46097.380555555603</v>
      </c>
      <c r="C6051" s="23">
        <v>46097.383333333302</v>
      </c>
      <c r="D6051" s="23">
        <v>46097.416666666701</v>
      </c>
      <c r="E6051" s="9" t="s">
        <v>212</v>
      </c>
      <c r="F6051" s="9" t="s">
        <v>189</v>
      </c>
      <c r="G6051" s="9" t="s">
        <v>213</v>
      </c>
      <c r="H6051" s="9" t="s">
        <v>161</v>
      </c>
      <c r="I6051" s="9" t="s">
        <v>389</v>
      </c>
      <c r="J6051" s="9" t="s">
        <v>949</v>
      </c>
      <c r="K6051" s="9" t="s">
        <v>215</v>
      </c>
      <c r="L6051" s="9" t="s">
        <v>226</v>
      </c>
      <c r="M6051" s="9" t="s">
        <v>3075</v>
      </c>
      <c r="N6051" s="9" t="s">
        <v>199</v>
      </c>
      <c r="O6051" s="9" t="s">
        <v>116</v>
      </c>
      <c r="P6051" s="9" t="s">
        <v>218</v>
      </c>
      <c r="Q6051" s="9" t="s">
        <v>219</v>
      </c>
      <c r="R6051" s="9">
        <v>0</v>
      </c>
      <c r="S6051" s="9">
        <v>2</v>
      </c>
      <c r="U6051" s="9" t="s">
        <v>266</v>
      </c>
      <c r="X6051" s="9">
        <f>INDEX(SLA_Policy!$D$2:$D$5,MATCH(F6051,SLA_Policy!$A$2:$A$5,0))</f>
        <v>120</v>
      </c>
      <c r="Y6051" s="9" t="str">
        <f>IF(E6051="Cancelled","Excluded",IF(D6051="",IF((SLA_Policy!$B$8-B6051)*24&gt;X6051,"Open - Breached","Open - On Track"),IF((D6051-B6051)*24&lt;=X6051,"Met","Breached")))</f>
        <v>Met</v>
      </c>
    </row>
    <row r="6052" spans="1:25" x14ac:dyDescent="0.25">
      <c r="A6052" s="9" t="s">
        <v>9836</v>
      </c>
      <c r="B6052" s="23">
        <v>46097.389583333301</v>
      </c>
      <c r="C6052" s="23">
        <v>46097.4</v>
      </c>
      <c r="D6052" s="23">
        <v>46099.392361111102</v>
      </c>
      <c r="E6052" s="9" t="s">
        <v>212</v>
      </c>
      <c r="F6052" s="9" t="s">
        <v>189</v>
      </c>
      <c r="G6052" s="9" t="s">
        <v>236</v>
      </c>
      <c r="H6052" s="9" t="s">
        <v>161</v>
      </c>
      <c r="I6052" s="9" t="s">
        <v>237</v>
      </c>
      <c r="J6052" s="9" t="s">
        <v>6593</v>
      </c>
      <c r="K6052" s="9" t="s">
        <v>239</v>
      </c>
      <c r="L6052" s="9" t="s">
        <v>104</v>
      </c>
      <c r="M6052" s="9" t="s">
        <v>894</v>
      </c>
      <c r="N6052" s="9" t="s">
        <v>200</v>
      </c>
      <c r="O6052" s="9" t="s">
        <v>179</v>
      </c>
      <c r="P6052" s="9" t="s">
        <v>337</v>
      </c>
      <c r="Q6052" s="9" t="s">
        <v>219</v>
      </c>
      <c r="R6052" s="9">
        <v>0</v>
      </c>
      <c r="S6052" s="9">
        <v>11</v>
      </c>
      <c r="U6052" s="9" t="s">
        <v>242</v>
      </c>
      <c r="X6052" s="9">
        <f>INDEX(SLA_Policy!$D$2:$D$5,MATCH(F6052,SLA_Policy!$A$2:$A$5,0))</f>
        <v>120</v>
      </c>
      <c r="Y6052" s="9" t="str">
        <f>IF(E6052="Cancelled","Excluded",IF(D6052="",IF((SLA_Policy!$B$8-B6052)*24&gt;X6052,"Open - Breached","Open - On Track"),IF((D6052-B6052)*24&lt;=X6052,"Met","Breached")))</f>
        <v>Met</v>
      </c>
    </row>
    <row r="6053" spans="1:25" x14ac:dyDescent="0.25">
      <c r="A6053" s="9" t="s">
        <v>9837</v>
      </c>
      <c r="B6053" s="23">
        <v>46097.390972222202</v>
      </c>
      <c r="C6053" s="23">
        <v>46097.434722222199</v>
      </c>
      <c r="D6053" s="23">
        <v>46098.519444444399</v>
      </c>
      <c r="E6053" s="9" t="s">
        <v>212</v>
      </c>
      <c r="F6053" s="9" t="s">
        <v>188</v>
      </c>
      <c r="G6053" s="9" t="s">
        <v>213</v>
      </c>
      <c r="H6053" s="9" t="s">
        <v>167</v>
      </c>
      <c r="I6053" s="9" t="s">
        <v>349</v>
      </c>
      <c r="J6053" s="9" t="s">
        <v>1197</v>
      </c>
      <c r="K6053" s="9" t="s">
        <v>303</v>
      </c>
      <c r="L6053" s="9" t="s">
        <v>282</v>
      </c>
      <c r="M6053" s="9" t="s">
        <v>1536</v>
      </c>
      <c r="N6053" s="9" t="s">
        <v>196</v>
      </c>
      <c r="O6053" s="9" t="s">
        <v>180</v>
      </c>
      <c r="P6053" s="9" t="s">
        <v>278</v>
      </c>
      <c r="Q6053" s="9" t="s">
        <v>219</v>
      </c>
      <c r="R6053" s="9">
        <v>0</v>
      </c>
      <c r="S6053" s="9">
        <v>16</v>
      </c>
      <c r="U6053" s="9" t="s">
        <v>248</v>
      </c>
      <c r="X6053" s="9">
        <f>INDEX(SLA_Policy!$D$2:$D$5,MATCH(F6053,SLA_Policy!$A$2:$A$5,0))</f>
        <v>72</v>
      </c>
      <c r="Y6053" s="9" t="str">
        <f>IF(E6053="Cancelled","Excluded",IF(D6053="",IF((SLA_Policy!$B$8-B6053)*24&gt;X6053,"Open - Breached","Open - On Track"),IF((D6053-B6053)*24&lt;=X6053,"Met","Breached")))</f>
        <v>Met</v>
      </c>
    </row>
    <row r="6054" spans="1:25" x14ac:dyDescent="0.25">
      <c r="A6054" s="9" t="s">
        <v>9838</v>
      </c>
      <c r="B6054" s="23">
        <v>46097.390972222202</v>
      </c>
      <c r="C6054" s="23">
        <v>46097.402777777803</v>
      </c>
      <c r="D6054" s="23">
        <v>46097.758333333302</v>
      </c>
      <c r="E6054" s="9" t="s">
        <v>212</v>
      </c>
      <c r="F6054" s="9" t="s">
        <v>188</v>
      </c>
      <c r="G6054" s="9" t="s">
        <v>213</v>
      </c>
      <c r="H6054" s="9" t="s">
        <v>162</v>
      </c>
      <c r="I6054" s="9" t="s">
        <v>345</v>
      </c>
      <c r="J6054" s="9" t="s">
        <v>9839</v>
      </c>
      <c r="K6054" s="9" t="s">
        <v>239</v>
      </c>
      <c r="L6054" s="9" t="s">
        <v>104</v>
      </c>
      <c r="M6054" s="9" t="s">
        <v>3527</v>
      </c>
      <c r="N6054" s="9" t="s">
        <v>198</v>
      </c>
      <c r="O6054" s="9" t="s">
        <v>116</v>
      </c>
      <c r="P6054" s="9" t="s">
        <v>342</v>
      </c>
      <c r="Q6054" s="9" t="s">
        <v>219</v>
      </c>
      <c r="R6054" s="9">
        <v>0</v>
      </c>
      <c r="S6054" s="9">
        <v>25</v>
      </c>
      <c r="U6054" s="9" t="s">
        <v>266</v>
      </c>
      <c r="X6054" s="9">
        <f>INDEX(SLA_Policy!$D$2:$D$5,MATCH(F6054,SLA_Policy!$A$2:$A$5,0))</f>
        <v>72</v>
      </c>
      <c r="Y6054" s="9" t="str">
        <f>IF(E6054="Cancelled","Excluded",IF(D6054="",IF((SLA_Policy!$B$8-B6054)*24&gt;X6054,"Open - Breached","Open - On Track"),IF((D6054-B6054)*24&lt;=X6054,"Met","Breached")))</f>
        <v>Met</v>
      </c>
    </row>
    <row r="6055" spans="1:25" x14ac:dyDescent="0.25">
      <c r="A6055" s="9" t="s">
        <v>9840</v>
      </c>
      <c r="B6055" s="23">
        <v>46097.395138888904</v>
      </c>
      <c r="C6055" s="23">
        <v>46097.395833333299</v>
      </c>
      <c r="D6055" s="23">
        <v>46097.595833333296</v>
      </c>
      <c r="E6055" s="9" t="s">
        <v>212</v>
      </c>
      <c r="F6055" s="9" t="s">
        <v>187</v>
      </c>
      <c r="G6055" s="9" t="s">
        <v>213</v>
      </c>
      <c r="H6055" s="9" t="s">
        <v>88</v>
      </c>
      <c r="I6055" s="9" t="s">
        <v>92</v>
      </c>
      <c r="J6055" s="9" t="s">
        <v>9164</v>
      </c>
      <c r="K6055" s="9" t="s">
        <v>215</v>
      </c>
      <c r="L6055" s="9" t="s">
        <v>104</v>
      </c>
      <c r="M6055" s="9" t="s">
        <v>3144</v>
      </c>
      <c r="N6055" s="9" t="s">
        <v>198</v>
      </c>
      <c r="O6055" s="9" t="s">
        <v>116</v>
      </c>
      <c r="P6055" s="9" t="s">
        <v>551</v>
      </c>
      <c r="Q6055" s="9" t="s">
        <v>219</v>
      </c>
      <c r="R6055" s="9">
        <v>2</v>
      </c>
      <c r="S6055" s="9">
        <v>82</v>
      </c>
      <c r="T6055" s="9" t="s">
        <v>136</v>
      </c>
      <c r="U6055" s="9" t="s">
        <v>140</v>
      </c>
      <c r="V6055" s="9" t="s">
        <v>144</v>
      </c>
      <c r="X6055" s="9">
        <f>INDEX(SLA_Policy!$D$2:$D$5,MATCH(F6055,SLA_Policy!$A$2:$A$5,0))</f>
        <v>8</v>
      </c>
      <c r="Y6055" s="9" t="str">
        <f>IF(E6055="Cancelled","Excluded",IF(D6055="",IF((SLA_Policy!$B$8-B6055)*24&gt;X6055,"Open - Breached","Open - On Track"),IF((D6055-B6055)*24&lt;=X6055,"Met","Breached")))</f>
        <v>Met</v>
      </c>
    </row>
    <row r="6056" spans="1:25" x14ac:dyDescent="0.25">
      <c r="A6056" s="9" t="s">
        <v>9841</v>
      </c>
      <c r="B6056" s="23">
        <v>46097.395833333299</v>
      </c>
      <c r="C6056" s="23">
        <v>46097.416666666701</v>
      </c>
      <c r="D6056" s="23">
        <v>46097.534722222197</v>
      </c>
      <c r="E6056" s="9" t="s">
        <v>212</v>
      </c>
      <c r="F6056" s="9" t="s">
        <v>189</v>
      </c>
      <c r="G6056" s="9" t="s">
        <v>236</v>
      </c>
      <c r="H6056" s="9" t="s">
        <v>161</v>
      </c>
      <c r="I6056" s="9" t="s">
        <v>505</v>
      </c>
      <c r="J6056" s="9" t="s">
        <v>7688</v>
      </c>
      <c r="K6056" s="9" t="s">
        <v>225</v>
      </c>
      <c r="L6056" s="9" t="s">
        <v>216</v>
      </c>
      <c r="M6056" s="9" t="s">
        <v>3460</v>
      </c>
      <c r="N6056" s="9" t="s">
        <v>196</v>
      </c>
      <c r="O6056" s="9" t="s">
        <v>177</v>
      </c>
      <c r="P6056" s="9" t="s">
        <v>457</v>
      </c>
      <c r="Q6056" s="9" t="s">
        <v>219</v>
      </c>
      <c r="R6056" s="9">
        <v>0</v>
      </c>
      <c r="S6056" s="9">
        <v>33</v>
      </c>
      <c r="U6056" s="9" t="s">
        <v>242</v>
      </c>
      <c r="X6056" s="9">
        <f>INDEX(SLA_Policy!$D$2:$D$5,MATCH(F6056,SLA_Policy!$A$2:$A$5,0))</f>
        <v>120</v>
      </c>
      <c r="Y6056" s="9" t="str">
        <f>IF(E6056="Cancelled","Excluded",IF(D6056="",IF((SLA_Policy!$B$8-B6056)*24&gt;X6056,"Open - Breached","Open - On Track"),IF((D6056-B6056)*24&lt;=X6056,"Met","Breached")))</f>
        <v>Met</v>
      </c>
    </row>
    <row r="6057" spans="1:25" x14ac:dyDescent="0.25">
      <c r="A6057" s="9" t="s">
        <v>9842</v>
      </c>
      <c r="B6057" s="23">
        <v>46097.396527777797</v>
      </c>
      <c r="C6057" s="23">
        <v>46097.3972222222</v>
      </c>
      <c r="D6057" s="23">
        <v>46097.677083333299</v>
      </c>
      <c r="E6057" s="9" t="s">
        <v>212</v>
      </c>
      <c r="F6057" s="9" t="s">
        <v>188</v>
      </c>
      <c r="G6057" s="9" t="s">
        <v>213</v>
      </c>
      <c r="H6057" s="9" t="s">
        <v>162</v>
      </c>
      <c r="I6057" s="9" t="s">
        <v>416</v>
      </c>
      <c r="J6057" s="9" t="s">
        <v>9843</v>
      </c>
      <c r="K6057" s="9" t="s">
        <v>246</v>
      </c>
      <c r="L6057" s="9" t="s">
        <v>104</v>
      </c>
      <c r="M6057" s="9" t="s">
        <v>918</v>
      </c>
      <c r="N6057" s="9" t="s">
        <v>200</v>
      </c>
      <c r="O6057" s="9" t="s">
        <v>176</v>
      </c>
      <c r="P6057" s="9" t="s">
        <v>253</v>
      </c>
      <c r="Q6057" s="9" t="s">
        <v>219</v>
      </c>
      <c r="R6057" s="9">
        <v>0</v>
      </c>
      <c r="S6057" s="9">
        <v>9</v>
      </c>
      <c r="U6057" s="9" t="s">
        <v>266</v>
      </c>
      <c r="X6057" s="9">
        <f>INDEX(SLA_Policy!$D$2:$D$5,MATCH(F6057,SLA_Policy!$A$2:$A$5,0))</f>
        <v>72</v>
      </c>
      <c r="Y6057" s="9" t="str">
        <f>IF(E6057="Cancelled","Excluded",IF(D6057="",IF((SLA_Policy!$B$8-B6057)*24&gt;X6057,"Open - Breached","Open - On Track"),IF((D6057-B6057)*24&lt;=X6057,"Met","Breached")))</f>
        <v>Met</v>
      </c>
    </row>
    <row r="6058" spans="1:25" x14ac:dyDescent="0.25">
      <c r="A6058" s="9" t="s">
        <v>9844</v>
      </c>
      <c r="B6058" s="23">
        <v>46097.3972222222</v>
      </c>
      <c r="C6058" s="23">
        <v>46097.4</v>
      </c>
      <c r="D6058" s="23">
        <v>46097.409027777801</v>
      </c>
      <c r="E6058" s="9" t="s">
        <v>212</v>
      </c>
      <c r="F6058" s="9" t="s">
        <v>188</v>
      </c>
      <c r="G6058" s="9" t="s">
        <v>213</v>
      </c>
      <c r="H6058" s="9" t="s">
        <v>161</v>
      </c>
      <c r="I6058" s="9" t="s">
        <v>389</v>
      </c>
      <c r="J6058" s="9" t="s">
        <v>1243</v>
      </c>
      <c r="K6058" s="9" t="s">
        <v>246</v>
      </c>
      <c r="L6058" s="9" t="s">
        <v>104</v>
      </c>
      <c r="M6058" s="9" t="s">
        <v>387</v>
      </c>
      <c r="N6058" s="9" t="s">
        <v>198</v>
      </c>
      <c r="O6058" s="9" t="s">
        <v>116</v>
      </c>
      <c r="P6058" s="9" t="s">
        <v>258</v>
      </c>
      <c r="Q6058" s="9" t="s">
        <v>219</v>
      </c>
      <c r="R6058" s="9">
        <v>0</v>
      </c>
      <c r="S6058" s="9">
        <v>6</v>
      </c>
      <c r="U6058" s="9" t="s">
        <v>221</v>
      </c>
      <c r="X6058" s="9">
        <f>INDEX(SLA_Policy!$D$2:$D$5,MATCH(F6058,SLA_Policy!$A$2:$A$5,0))</f>
        <v>72</v>
      </c>
      <c r="Y6058" s="9" t="str">
        <f>IF(E6058="Cancelled","Excluded",IF(D6058="",IF((SLA_Policy!$B$8-B6058)*24&gt;X6058,"Open - Breached","Open - On Track"),IF((D6058-B6058)*24&lt;=X6058,"Met","Breached")))</f>
        <v>Met</v>
      </c>
    </row>
    <row r="6059" spans="1:25" x14ac:dyDescent="0.25">
      <c r="A6059" s="9" t="s">
        <v>9845</v>
      </c>
      <c r="B6059" s="23">
        <v>46097.402083333298</v>
      </c>
      <c r="C6059" s="23">
        <v>46097.434027777803</v>
      </c>
      <c r="D6059" s="23">
        <v>46097.572916666701</v>
      </c>
      <c r="E6059" s="9" t="s">
        <v>212</v>
      </c>
      <c r="F6059" s="9" t="s">
        <v>188</v>
      </c>
      <c r="G6059" s="9" t="s">
        <v>213</v>
      </c>
      <c r="H6059" s="9" t="s">
        <v>88</v>
      </c>
      <c r="I6059" s="9" t="s">
        <v>92</v>
      </c>
      <c r="J6059" s="9" t="s">
        <v>9160</v>
      </c>
      <c r="K6059" s="9" t="s">
        <v>246</v>
      </c>
      <c r="L6059" s="9" t="s">
        <v>270</v>
      </c>
      <c r="M6059" s="9" t="s">
        <v>1502</v>
      </c>
      <c r="N6059" s="9" t="s">
        <v>196</v>
      </c>
      <c r="O6059" s="9" t="s">
        <v>116</v>
      </c>
      <c r="P6059" s="9" t="s">
        <v>551</v>
      </c>
      <c r="Q6059" s="9" t="s">
        <v>219</v>
      </c>
      <c r="R6059" s="9">
        <v>0</v>
      </c>
      <c r="S6059" s="9">
        <v>18</v>
      </c>
      <c r="T6059" s="9" t="s">
        <v>136</v>
      </c>
      <c r="U6059" s="9" t="s">
        <v>140</v>
      </c>
      <c r="V6059" s="9" t="s">
        <v>144</v>
      </c>
      <c r="X6059" s="9">
        <f>INDEX(SLA_Policy!$D$2:$D$5,MATCH(F6059,SLA_Policy!$A$2:$A$5,0))</f>
        <v>72</v>
      </c>
      <c r="Y6059" s="9" t="str">
        <f>IF(E6059="Cancelled","Excluded",IF(D6059="",IF((SLA_Policy!$B$8-B6059)*24&gt;X6059,"Open - Breached","Open - On Track"),IF((D6059-B6059)*24&lt;=X6059,"Met","Breached")))</f>
        <v>Met</v>
      </c>
    </row>
    <row r="6060" spans="1:25" x14ac:dyDescent="0.25">
      <c r="A6060" s="9" t="s">
        <v>9846</v>
      </c>
      <c r="B6060" s="23">
        <v>46097.402777777803</v>
      </c>
      <c r="C6060" s="23">
        <v>46097.410416666702</v>
      </c>
      <c r="D6060" s="23">
        <v>46097.572916666701</v>
      </c>
      <c r="E6060" s="9" t="s">
        <v>212</v>
      </c>
      <c r="F6060" s="9" t="s">
        <v>188</v>
      </c>
      <c r="G6060" s="9" t="s">
        <v>213</v>
      </c>
      <c r="H6060" s="9" t="s">
        <v>161</v>
      </c>
      <c r="I6060" s="9" t="s">
        <v>389</v>
      </c>
      <c r="J6060" s="9" t="s">
        <v>767</v>
      </c>
      <c r="K6060" s="9" t="s">
        <v>246</v>
      </c>
      <c r="L6060" s="9" t="s">
        <v>371</v>
      </c>
      <c r="M6060" s="9" t="s">
        <v>4806</v>
      </c>
      <c r="N6060" s="9" t="s">
        <v>199</v>
      </c>
      <c r="O6060" s="9" t="s">
        <v>116</v>
      </c>
      <c r="P6060" s="9" t="s">
        <v>258</v>
      </c>
      <c r="Q6060" s="9" t="s">
        <v>219</v>
      </c>
      <c r="R6060" s="9">
        <v>0</v>
      </c>
      <c r="S6060" s="9">
        <v>5</v>
      </c>
      <c r="U6060" s="9" t="s">
        <v>221</v>
      </c>
      <c r="X6060" s="9">
        <f>INDEX(SLA_Policy!$D$2:$D$5,MATCH(F6060,SLA_Policy!$A$2:$A$5,0))</f>
        <v>72</v>
      </c>
      <c r="Y6060" s="9" t="str">
        <f>IF(E6060="Cancelled","Excluded",IF(D6060="",IF((SLA_Policy!$B$8-B6060)*24&gt;X6060,"Open - Breached","Open - On Track"),IF((D6060-B6060)*24&lt;=X6060,"Met","Breached")))</f>
        <v>Met</v>
      </c>
    </row>
    <row r="6061" spans="1:25" x14ac:dyDescent="0.25">
      <c r="A6061" s="9" t="s">
        <v>9847</v>
      </c>
      <c r="B6061" s="23">
        <v>46097.404861111099</v>
      </c>
      <c r="C6061" s="23">
        <v>46097.46875</v>
      </c>
      <c r="D6061" s="23">
        <v>46098.411111111098</v>
      </c>
      <c r="E6061" s="9" t="s">
        <v>212</v>
      </c>
      <c r="F6061" s="9" t="s">
        <v>189</v>
      </c>
      <c r="G6061" s="9" t="s">
        <v>213</v>
      </c>
      <c r="H6061" s="9" t="s">
        <v>165</v>
      </c>
      <c r="I6061" s="9" t="s">
        <v>567</v>
      </c>
      <c r="J6061" s="9" t="s">
        <v>3422</v>
      </c>
      <c r="K6061" s="9" t="s">
        <v>276</v>
      </c>
      <c r="L6061" s="9" t="s">
        <v>293</v>
      </c>
      <c r="M6061" s="9" t="s">
        <v>4662</v>
      </c>
      <c r="N6061" s="9" t="s">
        <v>197</v>
      </c>
      <c r="O6061" s="9" t="s">
        <v>176</v>
      </c>
      <c r="P6061" s="9" t="s">
        <v>419</v>
      </c>
      <c r="Q6061" s="9" t="s">
        <v>219</v>
      </c>
      <c r="R6061" s="9">
        <v>0</v>
      </c>
      <c r="S6061" s="9">
        <v>21</v>
      </c>
      <c r="U6061" s="9" t="s">
        <v>376</v>
      </c>
      <c r="X6061" s="9">
        <f>INDEX(SLA_Policy!$D$2:$D$5,MATCH(F6061,SLA_Policy!$A$2:$A$5,0))</f>
        <v>120</v>
      </c>
      <c r="Y6061" s="9" t="str">
        <f>IF(E6061="Cancelled","Excluded",IF(D6061="",IF((SLA_Policy!$B$8-B6061)*24&gt;X6061,"Open - Breached","Open - On Track"),IF((D6061-B6061)*24&lt;=X6061,"Met","Breached")))</f>
        <v>Met</v>
      </c>
    </row>
    <row r="6062" spans="1:25" x14ac:dyDescent="0.25">
      <c r="A6062" s="9" t="s">
        <v>9848</v>
      </c>
      <c r="B6062" s="23">
        <v>46097.409027777801</v>
      </c>
      <c r="C6062" s="23">
        <v>46097.422916666699</v>
      </c>
      <c r="D6062" s="23">
        <v>46098.351388888899</v>
      </c>
      <c r="E6062" s="9" t="s">
        <v>212</v>
      </c>
      <c r="F6062" s="9" t="s">
        <v>188</v>
      </c>
      <c r="G6062" s="9" t="s">
        <v>213</v>
      </c>
      <c r="H6062" s="9" t="s">
        <v>167</v>
      </c>
      <c r="I6062" s="9" t="s">
        <v>362</v>
      </c>
      <c r="J6062" s="9" t="s">
        <v>752</v>
      </c>
      <c r="K6062" s="9" t="s">
        <v>246</v>
      </c>
      <c r="L6062" s="9" t="s">
        <v>351</v>
      </c>
      <c r="M6062" s="9" t="s">
        <v>2182</v>
      </c>
      <c r="N6062" s="9" t="s">
        <v>199</v>
      </c>
      <c r="O6062" s="9" t="s">
        <v>180</v>
      </c>
      <c r="P6062" s="9" t="s">
        <v>278</v>
      </c>
      <c r="Q6062" s="9" t="s">
        <v>219</v>
      </c>
      <c r="R6062" s="9">
        <v>0</v>
      </c>
      <c r="S6062" s="9">
        <v>72</v>
      </c>
      <c r="U6062" s="9" t="s">
        <v>290</v>
      </c>
      <c r="X6062" s="9">
        <f>INDEX(SLA_Policy!$D$2:$D$5,MATCH(F6062,SLA_Policy!$A$2:$A$5,0))</f>
        <v>72</v>
      </c>
      <c r="Y6062" s="9" t="str">
        <f>IF(E6062="Cancelled","Excluded",IF(D6062="",IF((SLA_Policy!$B$8-B6062)*24&gt;X6062,"Open - Breached","Open - On Track"),IF((D6062-B6062)*24&lt;=X6062,"Met","Breached")))</f>
        <v>Met</v>
      </c>
    </row>
    <row r="6063" spans="1:25" x14ac:dyDescent="0.25">
      <c r="A6063" s="9" t="s">
        <v>9849</v>
      </c>
      <c r="B6063" s="23">
        <v>46097.4152777778</v>
      </c>
      <c r="C6063" s="23">
        <v>46097.416666666701</v>
      </c>
      <c r="D6063" s="23">
        <v>46097.487500000003</v>
      </c>
      <c r="E6063" s="9" t="s">
        <v>212</v>
      </c>
      <c r="F6063" s="9" t="s">
        <v>187</v>
      </c>
      <c r="G6063" s="9" t="s">
        <v>213</v>
      </c>
      <c r="H6063" s="9" t="s">
        <v>88</v>
      </c>
      <c r="I6063" s="9" t="s">
        <v>92</v>
      </c>
      <c r="J6063" s="9" t="s">
        <v>9167</v>
      </c>
      <c r="K6063" s="9" t="s">
        <v>215</v>
      </c>
      <c r="L6063" s="9" t="s">
        <v>104</v>
      </c>
      <c r="M6063" s="9" t="s">
        <v>6511</v>
      </c>
      <c r="N6063" s="9" t="s">
        <v>198</v>
      </c>
      <c r="O6063" s="9" t="s">
        <v>178</v>
      </c>
      <c r="P6063" s="9" t="s">
        <v>272</v>
      </c>
      <c r="Q6063" s="9" t="s">
        <v>273</v>
      </c>
      <c r="R6063" s="9">
        <v>0</v>
      </c>
      <c r="S6063" s="9">
        <v>55</v>
      </c>
      <c r="T6063" s="9" t="s">
        <v>136</v>
      </c>
      <c r="U6063" s="9" t="s">
        <v>140</v>
      </c>
      <c r="V6063" s="9" t="s">
        <v>144</v>
      </c>
      <c r="W6063" s="9">
        <v>4</v>
      </c>
      <c r="X6063" s="9">
        <f>INDEX(SLA_Policy!$D$2:$D$5,MATCH(F6063,SLA_Policy!$A$2:$A$5,0))</f>
        <v>8</v>
      </c>
      <c r="Y6063" s="9" t="str">
        <f>IF(E6063="Cancelled","Excluded",IF(D6063="",IF((SLA_Policy!$B$8-B6063)*24&gt;X6063,"Open - Breached","Open - On Track"),IF((D6063-B6063)*24&lt;=X6063,"Met","Breached")))</f>
        <v>Met</v>
      </c>
    </row>
    <row r="6064" spans="1:25" x14ac:dyDescent="0.25">
      <c r="A6064" s="9" t="s">
        <v>9850</v>
      </c>
      <c r="B6064" s="23">
        <v>46097.4194444444</v>
      </c>
      <c r="C6064" s="23">
        <v>46097.431250000001</v>
      </c>
      <c r="D6064" s="23">
        <v>46097.708333333299</v>
      </c>
      <c r="E6064" s="9" t="s">
        <v>212</v>
      </c>
      <c r="F6064" s="9" t="s">
        <v>188</v>
      </c>
      <c r="G6064" s="9" t="s">
        <v>213</v>
      </c>
      <c r="H6064" s="9" t="s">
        <v>88</v>
      </c>
      <c r="I6064" s="9" t="s">
        <v>92</v>
      </c>
      <c r="J6064" s="9" t="s">
        <v>9164</v>
      </c>
      <c r="K6064" s="9" t="s">
        <v>239</v>
      </c>
      <c r="L6064" s="9" t="s">
        <v>226</v>
      </c>
      <c r="M6064" s="9" t="s">
        <v>1836</v>
      </c>
      <c r="N6064" s="9" t="s">
        <v>196</v>
      </c>
      <c r="O6064" s="9" t="s">
        <v>116</v>
      </c>
      <c r="P6064" s="9" t="s">
        <v>551</v>
      </c>
      <c r="Q6064" s="9" t="s">
        <v>219</v>
      </c>
      <c r="R6064" s="9">
        <v>0</v>
      </c>
      <c r="S6064" s="9">
        <v>38</v>
      </c>
      <c r="T6064" s="9" t="s">
        <v>136</v>
      </c>
      <c r="U6064" s="9" t="s">
        <v>140</v>
      </c>
      <c r="V6064" s="9" t="s">
        <v>144</v>
      </c>
      <c r="X6064" s="9">
        <f>INDEX(SLA_Policy!$D$2:$D$5,MATCH(F6064,SLA_Policy!$A$2:$A$5,0))</f>
        <v>72</v>
      </c>
      <c r="Y6064" s="9" t="str">
        <f>IF(E6064="Cancelled","Excluded",IF(D6064="",IF((SLA_Policy!$B$8-B6064)*24&gt;X6064,"Open - Breached","Open - On Track"),IF((D6064-B6064)*24&lt;=X6064,"Met","Breached")))</f>
        <v>Met</v>
      </c>
    </row>
    <row r="6065" spans="1:25" x14ac:dyDescent="0.25">
      <c r="A6065" s="9" t="s">
        <v>9851</v>
      </c>
      <c r="B6065" s="23">
        <v>46097.421527777798</v>
      </c>
      <c r="C6065" s="23">
        <v>46097.445138888899</v>
      </c>
      <c r="D6065" s="23">
        <v>46098.542361111096</v>
      </c>
      <c r="E6065" s="9" t="s">
        <v>212</v>
      </c>
      <c r="F6065" s="9" t="s">
        <v>188</v>
      </c>
      <c r="G6065" s="9" t="s">
        <v>213</v>
      </c>
      <c r="H6065" s="9" t="s">
        <v>167</v>
      </c>
      <c r="I6065" s="9" t="s">
        <v>536</v>
      </c>
      <c r="J6065" s="9" t="s">
        <v>641</v>
      </c>
      <c r="K6065" s="9" t="s">
        <v>246</v>
      </c>
      <c r="L6065" s="9" t="s">
        <v>311</v>
      </c>
      <c r="M6065" s="9" t="s">
        <v>1554</v>
      </c>
      <c r="N6065" s="9" t="s">
        <v>199</v>
      </c>
      <c r="O6065" s="9" t="s">
        <v>176</v>
      </c>
      <c r="P6065" s="9" t="s">
        <v>503</v>
      </c>
      <c r="Q6065" s="9" t="s">
        <v>219</v>
      </c>
      <c r="R6065" s="9">
        <v>0</v>
      </c>
      <c r="S6065" s="9">
        <v>36</v>
      </c>
      <c r="T6065" s="9" t="s">
        <v>322</v>
      </c>
      <c r="U6065" s="9" t="s">
        <v>248</v>
      </c>
      <c r="W6065" s="9">
        <v>5</v>
      </c>
      <c r="X6065" s="9">
        <f>INDEX(SLA_Policy!$D$2:$D$5,MATCH(F6065,SLA_Policy!$A$2:$A$5,0))</f>
        <v>72</v>
      </c>
      <c r="Y6065" s="9" t="str">
        <f>IF(E6065="Cancelled","Excluded",IF(D6065="",IF((SLA_Policy!$B$8-B6065)*24&gt;X6065,"Open - Breached","Open - On Track"),IF((D6065-B6065)*24&lt;=X6065,"Met","Breached")))</f>
        <v>Met</v>
      </c>
    </row>
    <row r="6066" spans="1:25" x14ac:dyDescent="0.25">
      <c r="A6066" s="9" t="s">
        <v>9852</v>
      </c>
      <c r="B6066" s="23">
        <v>46097.425694444399</v>
      </c>
      <c r="C6066" s="23">
        <v>46097.490277777797</v>
      </c>
      <c r="D6066" s="23">
        <v>46098.361111111102</v>
      </c>
      <c r="E6066" s="9" t="s">
        <v>212</v>
      </c>
      <c r="F6066" s="9" t="s">
        <v>188</v>
      </c>
      <c r="G6066" s="9" t="s">
        <v>213</v>
      </c>
      <c r="H6066" s="9" t="s">
        <v>164</v>
      </c>
      <c r="I6066" s="9" t="s">
        <v>478</v>
      </c>
      <c r="J6066" s="9" t="s">
        <v>9853</v>
      </c>
      <c r="K6066" s="9" t="s">
        <v>239</v>
      </c>
      <c r="L6066" s="9" t="s">
        <v>371</v>
      </c>
      <c r="M6066" s="9" t="s">
        <v>1345</v>
      </c>
      <c r="N6066" s="9" t="s">
        <v>196</v>
      </c>
      <c r="O6066" s="9" t="s">
        <v>178</v>
      </c>
      <c r="P6066" s="9" t="s">
        <v>272</v>
      </c>
      <c r="Q6066" s="9" t="s">
        <v>219</v>
      </c>
      <c r="R6066" s="9">
        <v>0</v>
      </c>
      <c r="S6066" s="9">
        <v>19</v>
      </c>
      <c r="T6066" s="9" t="s">
        <v>343</v>
      </c>
      <c r="U6066" s="9" t="s">
        <v>248</v>
      </c>
      <c r="X6066" s="9">
        <f>INDEX(SLA_Policy!$D$2:$D$5,MATCH(F6066,SLA_Policy!$A$2:$A$5,0))</f>
        <v>72</v>
      </c>
      <c r="Y6066" s="9" t="str">
        <f>IF(E6066="Cancelled","Excluded",IF(D6066="",IF((SLA_Policy!$B$8-B6066)*24&gt;X6066,"Open - Breached","Open - On Track"),IF((D6066-B6066)*24&lt;=X6066,"Met","Breached")))</f>
        <v>Met</v>
      </c>
    </row>
    <row r="6067" spans="1:25" x14ac:dyDescent="0.25">
      <c r="A6067" s="9" t="s">
        <v>9854</v>
      </c>
      <c r="B6067" s="23">
        <v>46097.426388888904</v>
      </c>
      <c r="C6067" s="23">
        <v>46097.429166666698</v>
      </c>
      <c r="D6067" s="23">
        <v>46098.358333333301</v>
      </c>
      <c r="E6067" s="9" t="s">
        <v>212</v>
      </c>
      <c r="F6067" s="9" t="s">
        <v>188</v>
      </c>
      <c r="G6067" s="9" t="s">
        <v>213</v>
      </c>
      <c r="H6067" s="9" t="s">
        <v>162</v>
      </c>
      <c r="I6067" s="9" t="s">
        <v>244</v>
      </c>
      <c r="J6067" s="9" t="s">
        <v>5086</v>
      </c>
      <c r="K6067" s="9" t="s">
        <v>246</v>
      </c>
      <c r="L6067" s="9" t="s">
        <v>216</v>
      </c>
      <c r="M6067" s="9" t="s">
        <v>3714</v>
      </c>
      <c r="N6067" s="9" t="s">
        <v>200</v>
      </c>
      <c r="O6067" s="9" t="s">
        <v>179</v>
      </c>
      <c r="P6067" s="9" t="s">
        <v>264</v>
      </c>
      <c r="Q6067" s="9" t="s">
        <v>219</v>
      </c>
      <c r="R6067" s="9">
        <v>0</v>
      </c>
      <c r="S6067" s="9">
        <v>16</v>
      </c>
      <c r="U6067" s="9" t="s">
        <v>290</v>
      </c>
      <c r="X6067" s="9">
        <f>INDEX(SLA_Policy!$D$2:$D$5,MATCH(F6067,SLA_Policy!$A$2:$A$5,0))</f>
        <v>72</v>
      </c>
      <c r="Y6067" s="9" t="str">
        <f>IF(E6067="Cancelled","Excluded",IF(D6067="",IF((SLA_Policy!$B$8-B6067)*24&gt;X6067,"Open - Breached","Open - On Track"),IF((D6067-B6067)*24&lt;=X6067,"Met","Breached")))</f>
        <v>Met</v>
      </c>
    </row>
    <row r="6068" spans="1:25" x14ac:dyDescent="0.25">
      <c r="A6068" s="9" t="s">
        <v>9855</v>
      </c>
      <c r="B6068" s="23">
        <v>46097.430555555598</v>
      </c>
      <c r="C6068" s="23">
        <v>46097.6743055556</v>
      </c>
      <c r="D6068" s="23">
        <v>46098.380555555603</v>
      </c>
      <c r="E6068" s="9" t="s">
        <v>212</v>
      </c>
      <c r="F6068" s="9" t="s">
        <v>189</v>
      </c>
      <c r="G6068" s="9" t="s">
        <v>236</v>
      </c>
      <c r="H6068" s="9" t="s">
        <v>167</v>
      </c>
      <c r="I6068" s="9" t="s">
        <v>255</v>
      </c>
      <c r="J6068" s="9" t="s">
        <v>6228</v>
      </c>
      <c r="K6068" s="9" t="s">
        <v>246</v>
      </c>
      <c r="L6068" s="9" t="s">
        <v>311</v>
      </c>
      <c r="M6068" s="9" t="s">
        <v>2685</v>
      </c>
      <c r="N6068" s="9" t="s">
        <v>196</v>
      </c>
      <c r="O6068" s="9" t="s">
        <v>116</v>
      </c>
      <c r="P6068" s="9" t="s">
        <v>590</v>
      </c>
      <c r="Q6068" s="9" t="s">
        <v>219</v>
      </c>
      <c r="R6068" s="9">
        <v>0</v>
      </c>
      <c r="S6068" s="9">
        <v>30</v>
      </c>
      <c r="U6068" s="9" t="s">
        <v>242</v>
      </c>
      <c r="X6068" s="9">
        <f>INDEX(SLA_Policy!$D$2:$D$5,MATCH(F6068,SLA_Policy!$A$2:$A$5,0))</f>
        <v>120</v>
      </c>
      <c r="Y6068" s="9" t="str">
        <f>IF(E6068="Cancelled","Excluded",IF(D6068="",IF((SLA_Policy!$B$8-B6068)*24&gt;X6068,"Open - Breached","Open - On Track"),IF((D6068-B6068)*24&lt;=X6068,"Met","Breached")))</f>
        <v>Met</v>
      </c>
    </row>
    <row r="6069" spans="1:25" x14ac:dyDescent="0.25">
      <c r="A6069" s="9" t="s">
        <v>9856</v>
      </c>
      <c r="B6069" s="23">
        <v>46097.435416666704</v>
      </c>
      <c r="C6069" s="23">
        <v>46097.443749999999</v>
      </c>
      <c r="D6069" s="23">
        <v>46098.3527777778</v>
      </c>
      <c r="E6069" s="9" t="s">
        <v>212</v>
      </c>
      <c r="F6069" s="9" t="s">
        <v>188</v>
      </c>
      <c r="G6069" s="9" t="s">
        <v>213</v>
      </c>
      <c r="H6069" s="9" t="s">
        <v>88</v>
      </c>
      <c r="I6069" s="9" t="s">
        <v>92</v>
      </c>
      <c r="J6069" s="9" t="s">
        <v>9162</v>
      </c>
      <c r="K6069" s="9" t="s">
        <v>239</v>
      </c>
      <c r="L6069" s="9" t="s">
        <v>216</v>
      </c>
      <c r="M6069" s="9" t="s">
        <v>1403</v>
      </c>
      <c r="N6069" s="9" t="s">
        <v>196</v>
      </c>
      <c r="O6069" s="9" t="s">
        <v>116</v>
      </c>
      <c r="P6069" s="9" t="s">
        <v>590</v>
      </c>
      <c r="Q6069" s="9" t="s">
        <v>219</v>
      </c>
      <c r="R6069" s="9">
        <v>0</v>
      </c>
      <c r="S6069" s="9">
        <v>43</v>
      </c>
      <c r="T6069" s="9" t="s">
        <v>136</v>
      </c>
      <c r="U6069" s="9" t="s">
        <v>140</v>
      </c>
      <c r="V6069" s="9" t="s">
        <v>144</v>
      </c>
      <c r="X6069" s="9">
        <f>INDEX(SLA_Policy!$D$2:$D$5,MATCH(F6069,SLA_Policy!$A$2:$A$5,0))</f>
        <v>72</v>
      </c>
      <c r="Y6069" s="9" t="str">
        <f>IF(E6069="Cancelled","Excluded",IF(D6069="",IF((SLA_Policy!$B$8-B6069)*24&gt;X6069,"Open - Breached","Open - On Track"),IF((D6069-B6069)*24&lt;=X6069,"Met","Breached")))</f>
        <v>Met</v>
      </c>
    </row>
    <row r="6070" spans="1:25" x14ac:dyDescent="0.25">
      <c r="A6070" s="9" t="s">
        <v>9857</v>
      </c>
      <c r="B6070" s="23">
        <v>46097.438888888901</v>
      </c>
      <c r="C6070" s="23">
        <v>46097.453472222202</v>
      </c>
      <c r="D6070" s="23">
        <v>46099.754861111098</v>
      </c>
      <c r="E6070" s="9" t="s">
        <v>212</v>
      </c>
      <c r="F6070" s="9" t="s">
        <v>189</v>
      </c>
      <c r="G6070" s="9" t="s">
        <v>213</v>
      </c>
      <c r="H6070" s="9" t="s">
        <v>167</v>
      </c>
      <c r="I6070" s="9" t="s">
        <v>362</v>
      </c>
      <c r="J6070" s="9" t="s">
        <v>752</v>
      </c>
      <c r="K6070" s="9" t="s">
        <v>246</v>
      </c>
      <c r="L6070" s="9" t="s">
        <v>226</v>
      </c>
      <c r="M6070" s="9" t="s">
        <v>1307</v>
      </c>
      <c r="N6070" s="9" t="s">
        <v>199</v>
      </c>
      <c r="O6070" s="9" t="s">
        <v>176</v>
      </c>
      <c r="P6070" s="9" t="s">
        <v>503</v>
      </c>
      <c r="Q6070" s="9" t="s">
        <v>219</v>
      </c>
      <c r="R6070" s="9">
        <v>0</v>
      </c>
      <c r="S6070" s="9">
        <v>21</v>
      </c>
      <c r="U6070" s="9" t="s">
        <v>376</v>
      </c>
      <c r="X6070" s="9">
        <f>INDEX(SLA_Policy!$D$2:$D$5,MATCH(F6070,SLA_Policy!$A$2:$A$5,0))</f>
        <v>120</v>
      </c>
      <c r="Y6070" s="9" t="str">
        <f>IF(E6070="Cancelled","Excluded",IF(D6070="",IF((SLA_Policy!$B$8-B6070)*24&gt;X6070,"Open - Breached","Open - On Track"),IF((D6070-B6070)*24&lt;=X6070,"Met","Breached")))</f>
        <v>Met</v>
      </c>
    </row>
    <row r="6071" spans="1:25" x14ac:dyDescent="0.25">
      <c r="A6071" s="9" t="s">
        <v>9858</v>
      </c>
      <c r="B6071" s="23">
        <v>46097.442361111098</v>
      </c>
      <c r="C6071" s="23">
        <v>46097.452083333301</v>
      </c>
      <c r="D6071" s="23">
        <v>46097.524305555598</v>
      </c>
      <c r="E6071" s="9" t="s">
        <v>212</v>
      </c>
      <c r="F6071" s="9" t="s">
        <v>187</v>
      </c>
      <c r="G6071" s="9" t="s">
        <v>213</v>
      </c>
      <c r="H6071" s="9" t="s">
        <v>88</v>
      </c>
      <c r="I6071" s="9" t="s">
        <v>92</v>
      </c>
      <c r="J6071" s="9" t="s">
        <v>9181</v>
      </c>
      <c r="K6071" s="9" t="s">
        <v>215</v>
      </c>
      <c r="L6071" s="9" t="s">
        <v>104</v>
      </c>
      <c r="M6071" s="9" t="s">
        <v>3675</v>
      </c>
      <c r="N6071" s="9" t="s">
        <v>196</v>
      </c>
      <c r="O6071" s="9" t="s">
        <v>178</v>
      </c>
      <c r="P6071" s="9" t="s">
        <v>427</v>
      </c>
      <c r="Q6071" s="9" t="s">
        <v>273</v>
      </c>
      <c r="R6071" s="9">
        <v>0</v>
      </c>
      <c r="S6071" s="9">
        <v>45</v>
      </c>
      <c r="T6071" s="9" t="s">
        <v>136</v>
      </c>
      <c r="U6071" s="9" t="s">
        <v>140</v>
      </c>
      <c r="V6071" s="9" t="s">
        <v>144</v>
      </c>
      <c r="X6071" s="9">
        <f>INDEX(SLA_Policy!$D$2:$D$5,MATCH(F6071,SLA_Policy!$A$2:$A$5,0))</f>
        <v>8</v>
      </c>
      <c r="Y6071" s="9" t="str">
        <f>IF(E6071="Cancelled","Excluded",IF(D6071="",IF((SLA_Policy!$B$8-B6071)*24&gt;X6071,"Open - Breached","Open - On Track"),IF((D6071-B6071)*24&lt;=X6071,"Met","Breached")))</f>
        <v>Met</v>
      </c>
    </row>
    <row r="6072" spans="1:25" x14ac:dyDescent="0.25">
      <c r="A6072" s="9" t="s">
        <v>9859</v>
      </c>
      <c r="B6072" s="23">
        <v>46097.445833333302</v>
      </c>
      <c r="C6072" s="23">
        <v>46097.456944444399</v>
      </c>
      <c r="D6072" s="23">
        <v>46099.554861111101</v>
      </c>
      <c r="E6072" s="9" t="s">
        <v>212</v>
      </c>
      <c r="F6072" s="9" t="s">
        <v>189</v>
      </c>
      <c r="G6072" s="9" t="s">
        <v>213</v>
      </c>
      <c r="H6072" s="9" t="s">
        <v>167</v>
      </c>
      <c r="I6072" s="9" t="s">
        <v>362</v>
      </c>
      <c r="J6072" s="9" t="s">
        <v>3320</v>
      </c>
      <c r="K6072" s="9" t="s">
        <v>215</v>
      </c>
      <c r="L6072" s="9" t="s">
        <v>104</v>
      </c>
      <c r="M6072" s="9" t="s">
        <v>2594</v>
      </c>
      <c r="N6072" s="9" t="s">
        <v>196</v>
      </c>
      <c r="O6072" s="9" t="s">
        <v>116</v>
      </c>
      <c r="P6072" s="9" t="s">
        <v>234</v>
      </c>
      <c r="Q6072" s="9" t="s">
        <v>219</v>
      </c>
      <c r="R6072" s="9">
        <v>1</v>
      </c>
      <c r="S6072" s="9">
        <v>49</v>
      </c>
      <c r="U6072" s="9" t="s">
        <v>266</v>
      </c>
      <c r="X6072" s="9">
        <f>INDEX(SLA_Policy!$D$2:$D$5,MATCH(F6072,SLA_Policy!$A$2:$A$5,0))</f>
        <v>120</v>
      </c>
      <c r="Y6072" s="9" t="str">
        <f>IF(E6072="Cancelled","Excluded",IF(D6072="",IF((SLA_Policy!$B$8-B6072)*24&gt;X6072,"Open - Breached","Open - On Track"),IF((D6072-B6072)*24&lt;=X6072,"Met","Breached")))</f>
        <v>Met</v>
      </c>
    </row>
    <row r="6073" spans="1:25" x14ac:dyDescent="0.25">
      <c r="A6073" s="9" t="s">
        <v>9860</v>
      </c>
      <c r="B6073" s="23">
        <v>46097.449305555601</v>
      </c>
      <c r="C6073" s="23">
        <v>46097.521527777797</v>
      </c>
      <c r="D6073" s="23">
        <v>46100.333333333299</v>
      </c>
      <c r="E6073" s="9" t="s">
        <v>212</v>
      </c>
      <c r="F6073" s="9" t="s">
        <v>188</v>
      </c>
      <c r="G6073" s="9" t="s">
        <v>236</v>
      </c>
      <c r="H6073" s="9" t="s">
        <v>164</v>
      </c>
      <c r="I6073" s="9" t="s">
        <v>421</v>
      </c>
      <c r="J6073" s="9" t="s">
        <v>1349</v>
      </c>
      <c r="K6073" s="9" t="s">
        <v>303</v>
      </c>
      <c r="L6073" s="9" t="s">
        <v>104</v>
      </c>
      <c r="M6073" s="9" t="s">
        <v>491</v>
      </c>
      <c r="N6073" s="9" t="s">
        <v>197</v>
      </c>
      <c r="O6073" s="9" t="s">
        <v>180</v>
      </c>
      <c r="P6073" s="9" t="s">
        <v>278</v>
      </c>
      <c r="Q6073" s="9" t="s">
        <v>273</v>
      </c>
      <c r="R6073" s="9">
        <v>0</v>
      </c>
      <c r="S6073" s="9">
        <v>19</v>
      </c>
      <c r="T6073" s="9" t="s">
        <v>464</v>
      </c>
      <c r="U6073" s="9" t="s">
        <v>242</v>
      </c>
      <c r="X6073" s="9">
        <f>INDEX(SLA_Policy!$D$2:$D$5,MATCH(F6073,SLA_Policy!$A$2:$A$5,0))</f>
        <v>72</v>
      </c>
      <c r="Y6073" s="9" t="str">
        <f>IF(E6073="Cancelled","Excluded",IF(D6073="",IF((SLA_Policy!$B$8-B6073)*24&gt;X6073,"Open - Breached","Open - On Track"),IF((D6073-B6073)*24&lt;=X6073,"Met","Breached")))</f>
        <v>Met</v>
      </c>
    </row>
    <row r="6074" spans="1:25" x14ac:dyDescent="0.25">
      <c r="A6074" s="9" t="s">
        <v>9861</v>
      </c>
      <c r="B6074" s="23">
        <v>46097.451388888898</v>
      </c>
      <c r="C6074" s="23">
        <v>46097.485416666699</v>
      </c>
      <c r="D6074" s="23">
        <v>46098.445138888899</v>
      </c>
      <c r="E6074" s="9" t="s">
        <v>212</v>
      </c>
      <c r="F6074" s="9" t="s">
        <v>188</v>
      </c>
      <c r="G6074" s="9" t="s">
        <v>236</v>
      </c>
      <c r="H6074" s="9" t="s">
        <v>161</v>
      </c>
      <c r="I6074" s="9" t="s">
        <v>505</v>
      </c>
      <c r="J6074" s="9" t="s">
        <v>2460</v>
      </c>
      <c r="K6074" s="9" t="s">
        <v>225</v>
      </c>
      <c r="L6074" s="9" t="s">
        <v>216</v>
      </c>
      <c r="M6074" s="9" t="s">
        <v>1240</v>
      </c>
      <c r="N6074" s="9" t="s">
        <v>196</v>
      </c>
      <c r="O6074" s="9" t="s">
        <v>177</v>
      </c>
      <c r="P6074" s="9" t="s">
        <v>300</v>
      </c>
      <c r="Q6074" s="9" t="s">
        <v>219</v>
      </c>
      <c r="R6074" s="9">
        <v>0</v>
      </c>
      <c r="S6074" s="9">
        <v>49</v>
      </c>
      <c r="U6074" s="9" t="s">
        <v>242</v>
      </c>
      <c r="W6074" s="9">
        <v>5</v>
      </c>
      <c r="X6074" s="9">
        <f>INDEX(SLA_Policy!$D$2:$D$5,MATCH(F6074,SLA_Policy!$A$2:$A$5,0))</f>
        <v>72</v>
      </c>
      <c r="Y6074" s="9" t="str">
        <f>IF(E6074="Cancelled","Excluded",IF(D6074="",IF((SLA_Policy!$B$8-B6074)*24&gt;X6074,"Open - Breached","Open - On Track"),IF((D6074-B6074)*24&lt;=X6074,"Met","Breached")))</f>
        <v>Met</v>
      </c>
    </row>
    <row r="6075" spans="1:25" x14ac:dyDescent="0.25">
      <c r="A6075" s="9" t="s">
        <v>9862</v>
      </c>
      <c r="B6075" s="23">
        <v>46097.453472222202</v>
      </c>
      <c r="C6075" s="23">
        <v>46097.484027777798</v>
      </c>
      <c r="D6075" s="23">
        <v>46098.390277777798</v>
      </c>
      <c r="E6075" s="9" t="s">
        <v>212</v>
      </c>
      <c r="F6075" s="9" t="s">
        <v>188</v>
      </c>
      <c r="G6075" s="9" t="s">
        <v>213</v>
      </c>
      <c r="H6075" s="9" t="s">
        <v>162</v>
      </c>
      <c r="I6075" s="9" t="s">
        <v>345</v>
      </c>
      <c r="J6075" s="9" t="s">
        <v>2836</v>
      </c>
      <c r="K6075" s="9" t="s">
        <v>215</v>
      </c>
      <c r="L6075" s="9" t="s">
        <v>311</v>
      </c>
      <c r="M6075" s="9" t="s">
        <v>730</v>
      </c>
      <c r="N6075" s="9" t="s">
        <v>199</v>
      </c>
      <c r="O6075" s="9" t="s">
        <v>116</v>
      </c>
      <c r="P6075" s="9" t="s">
        <v>258</v>
      </c>
      <c r="Q6075" s="9" t="s">
        <v>219</v>
      </c>
      <c r="R6075" s="9">
        <v>0</v>
      </c>
      <c r="S6075" s="9">
        <v>31</v>
      </c>
      <c r="U6075" s="9" t="s">
        <v>266</v>
      </c>
      <c r="W6075" s="9">
        <v>5</v>
      </c>
      <c r="X6075" s="9">
        <f>INDEX(SLA_Policy!$D$2:$D$5,MATCH(F6075,SLA_Policy!$A$2:$A$5,0))</f>
        <v>72</v>
      </c>
      <c r="Y6075" s="9" t="str">
        <f>IF(E6075="Cancelled","Excluded",IF(D6075="",IF((SLA_Policy!$B$8-B6075)*24&gt;X6075,"Open - Breached","Open - On Track"),IF((D6075-B6075)*24&lt;=X6075,"Met","Breached")))</f>
        <v>Met</v>
      </c>
    </row>
    <row r="6076" spans="1:25" x14ac:dyDescent="0.25">
      <c r="A6076" s="9" t="s">
        <v>9863</v>
      </c>
      <c r="B6076" s="23">
        <v>46097.456250000003</v>
      </c>
      <c r="C6076" s="23">
        <v>46097.471527777801</v>
      </c>
      <c r="D6076" s="23">
        <v>46097.714583333298</v>
      </c>
      <c r="E6076" s="9" t="s">
        <v>212</v>
      </c>
      <c r="F6076" s="9" t="s">
        <v>188</v>
      </c>
      <c r="G6076" s="9" t="s">
        <v>213</v>
      </c>
      <c r="H6076" s="9" t="s">
        <v>166</v>
      </c>
      <c r="I6076" s="9" t="s">
        <v>398</v>
      </c>
      <c r="J6076" s="9" t="s">
        <v>927</v>
      </c>
      <c r="K6076" s="9" t="s">
        <v>215</v>
      </c>
      <c r="L6076" s="9" t="s">
        <v>307</v>
      </c>
      <c r="M6076" s="9" t="s">
        <v>1076</v>
      </c>
      <c r="N6076" s="9" t="s">
        <v>198</v>
      </c>
      <c r="O6076" s="9" t="s">
        <v>181</v>
      </c>
      <c r="P6076" s="9" t="s">
        <v>289</v>
      </c>
      <c r="Q6076" s="9" t="s">
        <v>219</v>
      </c>
      <c r="R6076" s="9">
        <v>0</v>
      </c>
      <c r="S6076" s="9">
        <v>85</v>
      </c>
      <c r="U6076" s="9" t="s">
        <v>376</v>
      </c>
      <c r="X6076" s="9">
        <f>INDEX(SLA_Policy!$D$2:$D$5,MATCH(F6076,SLA_Policy!$A$2:$A$5,0))</f>
        <v>72</v>
      </c>
      <c r="Y6076" s="9" t="str">
        <f>IF(E6076="Cancelled","Excluded",IF(D6076="",IF((SLA_Policy!$B$8-B6076)*24&gt;X6076,"Open - Breached","Open - On Track"),IF((D6076-B6076)*24&lt;=X6076,"Met","Breached")))</f>
        <v>Met</v>
      </c>
    </row>
    <row r="6077" spans="1:25" x14ac:dyDescent="0.25">
      <c r="A6077" s="9" t="s">
        <v>9864</v>
      </c>
      <c r="B6077" s="23">
        <v>46097.483333333301</v>
      </c>
      <c r="C6077" s="23">
        <v>46097.497916666704</v>
      </c>
      <c r="D6077" s="23">
        <v>46097.717361111099</v>
      </c>
      <c r="E6077" s="9" t="s">
        <v>212</v>
      </c>
      <c r="F6077" s="9" t="s">
        <v>187</v>
      </c>
      <c r="G6077" s="9" t="s">
        <v>236</v>
      </c>
      <c r="H6077" s="9" t="s">
        <v>164</v>
      </c>
      <c r="I6077" s="9" t="s">
        <v>421</v>
      </c>
      <c r="J6077" s="9" t="s">
        <v>2431</v>
      </c>
      <c r="K6077" s="9" t="s">
        <v>246</v>
      </c>
      <c r="L6077" s="9" t="s">
        <v>104</v>
      </c>
      <c r="M6077" s="9" t="s">
        <v>1597</v>
      </c>
      <c r="N6077" s="9" t="s">
        <v>196</v>
      </c>
      <c r="O6077" s="9" t="s">
        <v>180</v>
      </c>
      <c r="P6077" s="9" t="s">
        <v>318</v>
      </c>
      <c r="Q6077" s="9" t="s">
        <v>273</v>
      </c>
      <c r="R6077" s="9">
        <v>0</v>
      </c>
      <c r="S6077" s="9">
        <v>20</v>
      </c>
      <c r="T6077" s="9" t="s">
        <v>343</v>
      </c>
      <c r="U6077" s="9" t="s">
        <v>242</v>
      </c>
      <c r="X6077" s="9">
        <f>INDEX(SLA_Policy!$D$2:$D$5,MATCH(F6077,SLA_Policy!$A$2:$A$5,0))</f>
        <v>8</v>
      </c>
      <c r="Y6077" s="9" t="str">
        <f>IF(E6077="Cancelled","Excluded",IF(D6077="",IF((SLA_Policy!$B$8-B6077)*24&gt;X6077,"Open - Breached","Open - On Track"),IF((D6077-B6077)*24&lt;=X6077,"Met","Breached")))</f>
        <v>Met</v>
      </c>
    </row>
    <row r="6078" spans="1:25" x14ac:dyDescent="0.25">
      <c r="A6078" s="9" t="s">
        <v>9865</v>
      </c>
      <c r="B6078" s="23">
        <v>46097.490277777797</v>
      </c>
      <c r="C6078" s="23">
        <v>46097.604861111096</v>
      </c>
      <c r="D6078" s="23">
        <v>46097.672916666699</v>
      </c>
      <c r="E6078" s="9" t="s">
        <v>212</v>
      </c>
      <c r="F6078" s="9" t="s">
        <v>189</v>
      </c>
      <c r="G6078" s="9" t="s">
        <v>213</v>
      </c>
      <c r="H6078" s="9" t="s">
        <v>161</v>
      </c>
      <c r="I6078" s="9" t="s">
        <v>297</v>
      </c>
      <c r="J6078" s="9" t="s">
        <v>9866</v>
      </c>
      <c r="K6078" s="9" t="s">
        <v>215</v>
      </c>
      <c r="L6078" s="9" t="s">
        <v>270</v>
      </c>
      <c r="M6078" s="9" t="s">
        <v>3955</v>
      </c>
      <c r="N6078" s="9" t="s">
        <v>197</v>
      </c>
      <c r="O6078" s="9" t="s">
        <v>116</v>
      </c>
      <c r="P6078" s="9" t="s">
        <v>551</v>
      </c>
      <c r="Q6078" s="9" t="s">
        <v>219</v>
      </c>
      <c r="R6078" s="9">
        <v>0</v>
      </c>
      <c r="S6078" s="9">
        <v>8</v>
      </c>
      <c r="U6078" s="9" t="s">
        <v>266</v>
      </c>
      <c r="X6078" s="9">
        <f>INDEX(SLA_Policy!$D$2:$D$5,MATCH(F6078,SLA_Policy!$A$2:$A$5,0))</f>
        <v>120</v>
      </c>
      <c r="Y6078" s="9" t="str">
        <f>IF(E6078="Cancelled","Excluded",IF(D6078="",IF((SLA_Policy!$B$8-B6078)*24&gt;X6078,"Open - Breached","Open - On Track"),IF((D6078-B6078)*24&lt;=X6078,"Met","Breached")))</f>
        <v>Met</v>
      </c>
    </row>
    <row r="6079" spans="1:25" x14ac:dyDescent="0.25">
      <c r="A6079" s="9" t="s">
        <v>9867</v>
      </c>
      <c r="B6079" s="23">
        <v>46097.490277777797</v>
      </c>
      <c r="C6079" s="23">
        <v>46097.494444444397</v>
      </c>
      <c r="D6079" s="23">
        <v>46097.743750000001</v>
      </c>
      <c r="E6079" s="9" t="s">
        <v>212</v>
      </c>
      <c r="F6079" s="9" t="s">
        <v>188</v>
      </c>
      <c r="G6079" s="9" t="s">
        <v>213</v>
      </c>
      <c r="H6079" s="9" t="s">
        <v>88</v>
      </c>
      <c r="I6079" s="9" t="s">
        <v>92</v>
      </c>
      <c r="J6079" s="9" t="s">
        <v>9192</v>
      </c>
      <c r="K6079" s="9" t="s">
        <v>239</v>
      </c>
      <c r="L6079" s="9" t="s">
        <v>216</v>
      </c>
      <c r="M6079" s="9" t="s">
        <v>733</v>
      </c>
      <c r="N6079" s="9" t="s">
        <v>198</v>
      </c>
      <c r="O6079" s="9" t="s">
        <v>178</v>
      </c>
      <c r="P6079" s="9" t="s">
        <v>414</v>
      </c>
      <c r="Q6079" s="9" t="s">
        <v>219</v>
      </c>
      <c r="R6079" s="9">
        <v>1</v>
      </c>
      <c r="S6079" s="9">
        <v>41</v>
      </c>
      <c r="T6079" s="9" t="s">
        <v>229</v>
      </c>
      <c r="U6079" s="9" t="s">
        <v>140</v>
      </c>
      <c r="V6079" s="9" t="s">
        <v>144</v>
      </c>
      <c r="W6079" s="9">
        <v>3</v>
      </c>
      <c r="X6079" s="9">
        <f>INDEX(SLA_Policy!$D$2:$D$5,MATCH(F6079,SLA_Policy!$A$2:$A$5,0))</f>
        <v>72</v>
      </c>
      <c r="Y6079" s="9" t="str">
        <f>IF(E6079="Cancelled","Excluded",IF(D6079="",IF((SLA_Policy!$B$8-B6079)*24&gt;X6079,"Open - Breached","Open - On Track"),IF((D6079-B6079)*24&lt;=X6079,"Met","Breached")))</f>
        <v>Met</v>
      </c>
    </row>
    <row r="6080" spans="1:25" x14ac:dyDescent="0.25">
      <c r="A6080" s="9" t="s">
        <v>9868</v>
      </c>
      <c r="B6080" s="23">
        <v>46097.4909722222</v>
      </c>
      <c r="C6080" s="23">
        <v>46097.505555555603</v>
      </c>
      <c r="D6080" s="23">
        <v>46098.404861111099</v>
      </c>
      <c r="E6080" s="9" t="s">
        <v>212</v>
      </c>
      <c r="F6080" s="9" t="s">
        <v>188</v>
      </c>
      <c r="G6080" s="9" t="s">
        <v>213</v>
      </c>
      <c r="H6080" s="9" t="s">
        <v>165</v>
      </c>
      <c r="I6080" s="9" t="s">
        <v>469</v>
      </c>
      <c r="J6080" s="9" t="s">
        <v>1007</v>
      </c>
      <c r="K6080" s="9" t="s">
        <v>303</v>
      </c>
      <c r="L6080" s="9" t="s">
        <v>282</v>
      </c>
      <c r="M6080" s="9" t="s">
        <v>1678</v>
      </c>
      <c r="N6080" s="9" t="s">
        <v>199</v>
      </c>
      <c r="O6080" s="9" t="s">
        <v>176</v>
      </c>
      <c r="P6080" s="9" t="s">
        <v>570</v>
      </c>
      <c r="Q6080" s="9" t="s">
        <v>273</v>
      </c>
      <c r="R6080" s="9">
        <v>0</v>
      </c>
      <c r="S6080" s="9">
        <v>23</v>
      </c>
      <c r="U6080" s="9" t="s">
        <v>230</v>
      </c>
      <c r="W6080" s="9">
        <v>4</v>
      </c>
      <c r="X6080" s="9">
        <f>INDEX(SLA_Policy!$D$2:$D$5,MATCH(F6080,SLA_Policy!$A$2:$A$5,0))</f>
        <v>72</v>
      </c>
      <c r="Y6080" s="9" t="str">
        <f>IF(E6080="Cancelled","Excluded",IF(D6080="",IF((SLA_Policy!$B$8-B6080)*24&gt;X6080,"Open - Breached","Open - On Track"),IF((D6080-B6080)*24&lt;=X6080,"Met","Breached")))</f>
        <v>Met</v>
      </c>
    </row>
    <row r="6081" spans="1:25" x14ac:dyDescent="0.25">
      <c r="A6081" s="9" t="s">
        <v>9869</v>
      </c>
      <c r="B6081" s="23">
        <v>46097.505555555603</v>
      </c>
      <c r="C6081" s="23">
        <v>46097.531944444498</v>
      </c>
      <c r="D6081" s="23">
        <v>46098.382638888899</v>
      </c>
      <c r="E6081" s="9" t="s">
        <v>212</v>
      </c>
      <c r="F6081" s="9" t="s">
        <v>188</v>
      </c>
      <c r="G6081" s="9" t="s">
        <v>213</v>
      </c>
      <c r="H6081" s="9" t="s">
        <v>88</v>
      </c>
      <c r="I6081" s="9" t="s">
        <v>92</v>
      </c>
      <c r="J6081" s="9" t="s">
        <v>9192</v>
      </c>
      <c r="K6081" s="9" t="s">
        <v>239</v>
      </c>
      <c r="L6081" s="9" t="s">
        <v>104</v>
      </c>
      <c r="M6081" s="9" t="s">
        <v>8339</v>
      </c>
      <c r="N6081" s="9" t="s">
        <v>196</v>
      </c>
      <c r="O6081" s="9" t="s">
        <v>178</v>
      </c>
      <c r="P6081" s="9" t="s">
        <v>272</v>
      </c>
      <c r="Q6081" s="9" t="s">
        <v>219</v>
      </c>
      <c r="R6081" s="9">
        <v>0</v>
      </c>
      <c r="S6081" s="9">
        <v>10</v>
      </c>
      <c r="T6081" s="9" t="s">
        <v>136</v>
      </c>
      <c r="U6081" s="9" t="s">
        <v>140</v>
      </c>
      <c r="V6081" s="9" t="s">
        <v>144</v>
      </c>
      <c r="W6081" s="9">
        <v>5</v>
      </c>
      <c r="X6081" s="9">
        <f>INDEX(SLA_Policy!$D$2:$D$5,MATCH(F6081,SLA_Policy!$A$2:$A$5,0))</f>
        <v>72</v>
      </c>
      <c r="Y6081" s="9" t="str">
        <f>IF(E6081="Cancelled","Excluded",IF(D6081="",IF((SLA_Policy!$B$8-B6081)*24&gt;X6081,"Open - Breached","Open - On Track"),IF((D6081-B6081)*24&lt;=X6081,"Met","Breached")))</f>
        <v>Met</v>
      </c>
    </row>
    <row r="6082" spans="1:25" x14ac:dyDescent="0.25">
      <c r="A6082" s="9" t="s">
        <v>9870</v>
      </c>
      <c r="B6082" s="23">
        <v>46097.513888888898</v>
      </c>
      <c r="C6082" s="23">
        <v>46097.514583333301</v>
      </c>
      <c r="D6082" s="23">
        <v>46097.914583333302</v>
      </c>
      <c r="E6082" s="9" t="s">
        <v>212</v>
      </c>
      <c r="F6082" s="9" t="s">
        <v>187</v>
      </c>
      <c r="G6082" s="9" t="s">
        <v>213</v>
      </c>
      <c r="H6082" s="9" t="s">
        <v>164</v>
      </c>
      <c r="I6082" s="9" t="s">
        <v>478</v>
      </c>
      <c r="J6082" s="9" t="s">
        <v>1964</v>
      </c>
      <c r="K6082" s="9" t="s">
        <v>262</v>
      </c>
      <c r="L6082" s="9" t="s">
        <v>311</v>
      </c>
      <c r="M6082" s="9" t="s">
        <v>1249</v>
      </c>
      <c r="N6082" s="9" t="s">
        <v>198</v>
      </c>
      <c r="O6082" s="9" t="s">
        <v>178</v>
      </c>
      <c r="P6082" s="9" t="s">
        <v>272</v>
      </c>
      <c r="Q6082" s="9" t="s">
        <v>273</v>
      </c>
      <c r="R6082" s="9">
        <v>0</v>
      </c>
      <c r="S6082" s="9">
        <v>20</v>
      </c>
      <c r="T6082" s="9" t="s">
        <v>343</v>
      </c>
      <c r="U6082" s="9" t="s">
        <v>266</v>
      </c>
      <c r="X6082" s="9">
        <f>INDEX(SLA_Policy!$D$2:$D$5,MATCH(F6082,SLA_Policy!$A$2:$A$5,0))</f>
        <v>8</v>
      </c>
      <c r="Y6082" s="9" t="str">
        <f>IF(E6082="Cancelled","Excluded",IF(D6082="",IF((SLA_Policy!$B$8-B6082)*24&gt;X6082,"Open - Breached","Open - On Track"),IF((D6082-B6082)*24&lt;=X6082,"Met","Breached")))</f>
        <v>Breached</v>
      </c>
    </row>
    <row r="6083" spans="1:25" x14ac:dyDescent="0.25">
      <c r="A6083" s="9" t="s">
        <v>9871</v>
      </c>
      <c r="B6083" s="23">
        <v>46097.5222222222</v>
      </c>
      <c r="C6083" s="23">
        <v>46097.528472222199</v>
      </c>
      <c r="D6083" s="23">
        <v>46097.730555555601</v>
      </c>
      <c r="E6083" s="9" t="s">
        <v>212</v>
      </c>
      <c r="F6083" s="9" t="s">
        <v>187</v>
      </c>
      <c r="G6083" s="9" t="s">
        <v>213</v>
      </c>
      <c r="H6083" s="9" t="s">
        <v>162</v>
      </c>
      <c r="I6083" s="9" t="s">
        <v>416</v>
      </c>
      <c r="J6083" s="9" t="s">
        <v>9872</v>
      </c>
      <c r="K6083" s="9" t="s">
        <v>239</v>
      </c>
      <c r="L6083" s="9" t="s">
        <v>226</v>
      </c>
      <c r="M6083" s="9" t="s">
        <v>2659</v>
      </c>
      <c r="N6083" s="9" t="s">
        <v>197</v>
      </c>
      <c r="O6083" s="9" t="s">
        <v>179</v>
      </c>
      <c r="P6083" s="9" t="s">
        <v>284</v>
      </c>
      <c r="Q6083" s="9" t="s">
        <v>273</v>
      </c>
      <c r="R6083" s="9">
        <v>0</v>
      </c>
      <c r="S6083" s="9">
        <v>9</v>
      </c>
      <c r="U6083" s="9" t="s">
        <v>290</v>
      </c>
      <c r="W6083" s="9">
        <v>5</v>
      </c>
      <c r="X6083" s="9">
        <f>INDEX(SLA_Policy!$D$2:$D$5,MATCH(F6083,SLA_Policy!$A$2:$A$5,0))</f>
        <v>8</v>
      </c>
      <c r="Y6083" s="9" t="str">
        <f>IF(E6083="Cancelled","Excluded",IF(D6083="",IF((SLA_Policy!$B$8-B6083)*24&gt;X6083,"Open - Breached","Open - On Track"),IF((D6083-B6083)*24&lt;=X6083,"Met","Breached")))</f>
        <v>Met</v>
      </c>
    </row>
    <row r="6084" spans="1:25" x14ac:dyDescent="0.25">
      <c r="A6084" s="9" t="s">
        <v>9873</v>
      </c>
      <c r="B6084" s="23">
        <v>46097.547916666699</v>
      </c>
      <c r="C6084" s="23">
        <v>46097.589583333298</v>
      </c>
      <c r="D6084" s="23">
        <v>46101.7</v>
      </c>
      <c r="E6084" s="9" t="s">
        <v>212</v>
      </c>
      <c r="F6084" s="9" t="s">
        <v>189</v>
      </c>
      <c r="G6084" s="9" t="s">
        <v>213</v>
      </c>
      <c r="H6084" s="9" t="s">
        <v>88</v>
      </c>
      <c r="I6084" s="9" t="s">
        <v>92</v>
      </c>
      <c r="J6084" s="9" t="s">
        <v>9192</v>
      </c>
      <c r="K6084" s="9" t="s">
        <v>215</v>
      </c>
      <c r="L6084" s="9" t="s">
        <v>216</v>
      </c>
      <c r="M6084" s="9" t="s">
        <v>2814</v>
      </c>
      <c r="N6084" s="9" t="s">
        <v>196</v>
      </c>
      <c r="O6084" s="9" t="s">
        <v>178</v>
      </c>
      <c r="P6084" s="9" t="s">
        <v>321</v>
      </c>
      <c r="Q6084" s="9" t="s">
        <v>219</v>
      </c>
      <c r="R6084" s="9">
        <v>1</v>
      </c>
      <c r="S6084" s="9">
        <v>75</v>
      </c>
      <c r="T6084" s="9" t="s">
        <v>229</v>
      </c>
      <c r="U6084" s="9" t="s">
        <v>140</v>
      </c>
      <c r="V6084" s="9" t="s">
        <v>144</v>
      </c>
      <c r="X6084" s="9">
        <f>INDEX(SLA_Policy!$D$2:$D$5,MATCH(F6084,SLA_Policy!$A$2:$A$5,0))</f>
        <v>120</v>
      </c>
      <c r="Y6084" s="9" t="str">
        <f>IF(E6084="Cancelled","Excluded",IF(D6084="",IF((SLA_Policy!$B$8-B6084)*24&gt;X6084,"Open - Breached","Open - On Track"),IF((D6084-B6084)*24&lt;=X6084,"Met","Breached")))</f>
        <v>Met</v>
      </c>
    </row>
    <row r="6085" spans="1:25" x14ac:dyDescent="0.25">
      <c r="A6085" s="9" t="s">
        <v>9874</v>
      </c>
      <c r="B6085" s="23">
        <v>46097.5534722222</v>
      </c>
      <c r="C6085" s="23">
        <v>46097.557638888902</v>
      </c>
      <c r="D6085" s="23">
        <v>46098.370138888902</v>
      </c>
      <c r="E6085" s="9" t="s">
        <v>212</v>
      </c>
      <c r="F6085" s="9" t="s">
        <v>189</v>
      </c>
      <c r="G6085" s="9" t="s">
        <v>213</v>
      </c>
      <c r="H6085" s="9" t="s">
        <v>161</v>
      </c>
      <c r="I6085" s="9" t="s">
        <v>389</v>
      </c>
      <c r="J6085" s="9" t="s">
        <v>4464</v>
      </c>
      <c r="K6085" s="9" t="s">
        <v>246</v>
      </c>
      <c r="L6085" s="9" t="s">
        <v>104</v>
      </c>
      <c r="M6085" s="9" t="s">
        <v>2368</v>
      </c>
      <c r="N6085" s="9" t="s">
        <v>198</v>
      </c>
      <c r="O6085" s="9" t="s">
        <v>116</v>
      </c>
      <c r="P6085" s="9" t="s">
        <v>342</v>
      </c>
      <c r="Q6085" s="9" t="s">
        <v>219</v>
      </c>
      <c r="R6085" s="9">
        <v>0</v>
      </c>
      <c r="S6085" s="9">
        <v>7</v>
      </c>
      <c r="U6085" s="9" t="s">
        <v>290</v>
      </c>
      <c r="W6085" s="9">
        <v>5</v>
      </c>
      <c r="X6085" s="9">
        <f>INDEX(SLA_Policy!$D$2:$D$5,MATCH(F6085,SLA_Policy!$A$2:$A$5,0))</f>
        <v>120</v>
      </c>
      <c r="Y6085" s="9" t="str">
        <f>IF(E6085="Cancelled","Excluded",IF(D6085="",IF((SLA_Policy!$B$8-B6085)*24&gt;X6085,"Open - Breached","Open - On Track"),IF((D6085-B6085)*24&lt;=X6085,"Met","Breached")))</f>
        <v>Met</v>
      </c>
    </row>
    <row r="6086" spans="1:25" x14ac:dyDescent="0.25">
      <c r="A6086" s="9" t="s">
        <v>9875</v>
      </c>
      <c r="B6086" s="23">
        <v>46097.5534722222</v>
      </c>
      <c r="C6086" s="23">
        <v>46097.577083333301</v>
      </c>
      <c r="D6086" s="23">
        <v>46097.737500000003</v>
      </c>
      <c r="E6086" s="9" t="s">
        <v>212</v>
      </c>
      <c r="F6086" s="9" t="s">
        <v>188</v>
      </c>
      <c r="G6086" s="9" t="s">
        <v>213</v>
      </c>
      <c r="H6086" s="9" t="s">
        <v>167</v>
      </c>
      <c r="I6086" s="9" t="s">
        <v>684</v>
      </c>
      <c r="J6086" s="9" t="s">
        <v>9876</v>
      </c>
      <c r="K6086" s="9" t="s">
        <v>246</v>
      </c>
      <c r="L6086" s="9" t="s">
        <v>311</v>
      </c>
      <c r="M6086" s="9" t="s">
        <v>3010</v>
      </c>
      <c r="N6086" s="9" t="s">
        <v>196</v>
      </c>
      <c r="O6086" s="9" t="s">
        <v>176</v>
      </c>
      <c r="P6086" s="9" t="s">
        <v>253</v>
      </c>
      <c r="Q6086" s="9" t="s">
        <v>219</v>
      </c>
      <c r="R6086" s="9">
        <v>0</v>
      </c>
      <c r="S6086" s="9">
        <v>13</v>
      </c>
      <c r="U6086" s="9" t="s">
        <v>290</v>
      </c>
      <c r="W6086" s="9">
        <v>5</v>
      </c>
      <c r="X6086" s="9">
        <f>INDEX(SLA_Policy!$D$2:$D$5,MATCH(F6086,SLA_Policy!$A$2:$A$5,0))</f>
        <v>72</v>
      </c>
      <c r="Y6086" s="9" t="str">
        <f>IF(E6086="Cancelled","Excluded",IF(D6086="",IF((SLA_Policy!$B$8-B6086)*24&gt;X6086,"Open - Breached","Open - On Track"),IF((D6086-B6086)*24&lt;=X6086,"Met","Breached")))</f>
        <v>Met</v>
      </c>
    </row>
    <row r="6087" spans="1:25" x14ac:dyDescent="0.25">
      <c r="A6087" s="9" t="s">
        <v>9877</v>
      </c>
      <c r="B6087" s="23">
        <v>46097.554166666698</v>
      </c>
      <c r="C6087" s="23">
        <v>46098.338194444397</v>
      </c>
      <c r="D6087" s="23">
        <v>46098.365277777797</v>
      </c>
      <c r="E6087" s="9" t="s">
        <v>212</v>
      </c>
      <c r="F6087" s="9" t="s">
        <v>189</v>
      </c>
      <c r="G6087" s="9" t="s">
        <v>213</v>
      </c>
      <c r="H6087" s="9" t="s">
        <v>167</v>
      </c>
      <c r="I6087" s="9" t="s">
        <v>362</v>
      </c>
      <c r="J6087" s="9" t="s">
        <v>7771</v>
      </c>
      <c r="K6087" s="9" t="s">
        <v>303</v>
      </c>
      <c r="L6087" s="9" t="s">
        <v>293</v>
      </c>
      <c r="M6087" s="9" t="s">
        <v>9878</v>
      </c>
      <c r="N6087" s="9" t="s">
        <v>196</v>
      </c>
      <c r="O6087" s="9" t="s">
        <v>176</v>
      </c>
      <c r="P6087" s="9" t="s">
        <v>503</v>
      </c>
      <c r="Q6087" s="9" t="s">
        <v>219</v>
      </c>
      <c r="R6087" s="9">
        <v>0</v>
      </c>
      <c r="S6087" s="9">
        <v>16</v>
      </c>
      <c r="T6087" s="9" t="s">
        <v>220</v>
      </c>
      <c r="U6087" s="9" t="s">
        <v>266</v>
      </c>
      <c r="W6087" s="9">
        <v>4</v>
      </c>
      <c r="X6087" s="9">
        <f>INDEX(SLA_Policy!$D$2:$D$5,MATCH(F6087,SLA_Policy!$A$2:$A$5,0))</f>
        <v>120</v>
      </c>
      <c r="Y6087" s="9" t="str">
        <f>IF(E6087="Cancelled","Excluded",IF(D6087="",IF((SLA_Policy!$B$8-B6087)*24&gt;X6087,"Open - Breached","Open - On Track"),IF((D6087-B6087)*24&lt;=X6087,"Met","Breached")))</f>
        <v>Met</v>
      </c>
    </row>
    <row r="6088" spans="1:25" x14ac:dyDescent="0.25">
      <c r="A6088" s="9" t="s">
        <v>9879</v>
      </c>
      <c r="B6088" s="23">
        <v>46097.554861111101</v>
      </c>
      <c r="C6088" s="23">
        <v>46098.35</v>
      </c>
      <c r="D6088" s="23">
        <v>46098.357638888898</v>
      </c>
      <c r="E6088" s="9" t="s">
        <v>212</v>
      </c>
      <c r="F6088" s="9" t="s">
        <v>189</v>
      </c>
      <c r="G6088" s="9" t="s">
        <v>213</v>
      </c>
      <c r="H6088" s="9" t="s">
        <v>163</v>
      </c>
      <c r="I6088" s="9" t="s">
        <v>250</v>
      </c>
      <c r="J6088" s="9" t="s">
        <v>9754</v>
      </c>
      <c r="K6088" s="9" t="s">
        <v>246</v>
      </c>
      <c r="L6088" s="9" t="s">
        <v>216</v>
      </c>
      <c r="M6088" s="9" t="s">
        <v>1050</v>
      </c>
      <c r="N6088" s="9" t="s">
        <v>197</v>
      </c>
      <c r="O6088" s="9" t="s">
        <v>176</v>
      </c>
      <c r="P6088" s="9" t="s">
        <v>228</v>
      </c>
      <c r="Q6088" s="9" t="s">
        <v>219</v>
      </c>
      <c r="R6088" s="9">
        <v>0</v>
      </c>
      <c r="S6088" s="9">
        <v>25</v>
      </c>
      <c r="T6088" s="9" t="s">
        <v>229</v>
      </c>
      <c r="U6088" s="9" t="s">
        <v>230</v>
      </c>
      <c r="W6088" s="9">
        <v>4</v>
      </c>
      <c r="X6088" s="9">
        <f>INDEX(SLA_Policy!$D$2:$D$5,MATCH(F6088,SLA_Policy!$A$2:$A$5,0))</f>
        <v>120</v>
      </c>
      <c r="Y6088" s="9" t="str">
        <f>IF(E6088="Cancelled","Excluded",IF(D6088="",IF((SLA_Policy!$B$8-B6088)*24&gt;X6088,"Open - Breached","Open - On Track"),IF((D6088-B6088)*24&lt;=X6088,"Met","Breached")))</f>
        <v>Met</v>
      </c>
    </row>
    <row r="6089" spans="1:25" x14ac:dyDescent="0.25">
      <c r="A6089" s="9" t="s">
        <v>9880</v>
      </c>
      <c r="B6089" s="23">
        <v>46097.554861111101</v>
      </c>
      <c r="C6089" s="23">
        <v>46097.557638888902</v>
      </c>
      <c r="D6089" s="23">
        <v>46097.683333333298</v>
      </c>
      <c r="E6089" s="9" t="s">
        <v>212</v>
      </c>
      <c r="F6089" s="9" t="s">
        <v>188</v>
      </c>
      <c r="G6089" s="9" t="s">
        <v>213</v>
      </c>
      <c r="H6089" s="9" t="s">
        <v>88</v>
      </c>
      <c r="I6089" s="9" t="s">
        <v>354</v>
      </c>
      <c r="J6089" s="9" t="s">
        <v>564</v>
      </c>
      <c r="K6089" s="9" t="s">
        <v>246</v>
      </c>
      <c r="L6089" s="9" t="s">
        <v>311</v>
      </c>
      <c r="M6089" s="9" t="s">
        <v>1554</v>
      </c>
      <c r="N6089" s="9" t="s">
        <v>200</v>
      </c>
      <c r="O6089" s="9" t="s">
        <v>180</v>
      </c>
      <c r="P6089" s="9" t="s">
        <v>318</v>
      </c>
      <c r="Q6089" s="9" t="s">
        <v>219</v>
      </c>
      <c r="R6089" s="9">
        <v>0</v>
      </c>
      <c r="S6089" s="9">
        <v>28</v>
      </c>
      <c r="T6089" s="9" t="s">
        <v>220</v>
      </c>
      <c r="U6089" s="9" t="s">
        <v>266</v>
      </c>
      <c r="X6089" s="9">
        <f>INDEX(SLA_Policy!$D$2:$D$5,MATCH(F6089,SLA_Policy!$A$2:$A$5,0))</f>
        <v>72</v>
      </c>
      <c r="Y6089" s="9" t="str">
        <f>IF(E6089="Cancelled","Excluded",IF(D6089="",IF((SLA_Policy!$B$8-B6089)*24&gt;X6089,"Open - Breached","Open - On Track"),IF((D6089-B6089)*24&lt;=X6089,"Met","Breached")))</f>
        <v>Met</v>
      </c>
    </row>
    <row r="6090" spans="1:25" x14ac:dyDescent="0.25">
      <c r="A6090" s="9" t="s">
        <v>9881</v>
      </c>
      <c r="B6090" s="23">
        <v>46097.563194444498</v>
      </c>
      <c r="C6090" s="23">
        <v>46097.574999999997</v>
      </c>
      <c r="D6090" s="23">
        <v>46097.618750000001</v>
      </c>
      <c r="E6090" s="9" t="s">
        <v>212</v>
      </c>
      <c r="F6090" s="9" t="s">
        <v>189</v>
      </c>
      <c r="G6090" s="9" t="s">
        <v>213</v>
      </c>
      <c r="H6090" s="9" t="s">
        <v>161</v>
      </c>
      <c r="I6090" s="9" t="s">
        <v>454</v>
      </c>
      <c r="J6090" s="9" t="s">
        <v>6130</v>
      </c>
      <c r="K6090" s="9" t="s">
        <v>262</v>
      </c>
      <c r="L6090" s="9" t="s">
        <v>293</v>
      </c>
      <c r="M6090" s="9" t="s">
        <v>7898</v>
      </c>
      <c r="N6090" s="9" t="s">
        <v>198</v>
      </c>
      <c r="O6090" s="9" t="s">
        <v>116</v>
      </c>
      <c r="P6090" s="9" t="s">
        <v>551</v>
      </c>
      <c r="Q6090" s="9" t="s">
        <v>219</v>
      </c>
      <c r="R6090" s="9">
        <v>0</v>
      </c>
      <c r="S6090" s="9">
        <v>4</v>
      </c>
      <c r="U6090" s="9" t="s">
        <v>290</v>
      </c>
      <c r="X6090" s="9">
        <f>INDEX(SLA_Policy!$D$2:$D$5,MATCH(F6090,SLA_Policy!$A$2:$A$5,0))</f>
        <v>120</v>
      </c>
      <c r="Y6090" s="9" t="str">
        <f>IF(E6090="Cancelled","Excluded",IF(D6090="",IF((SLA_Policy!$B$8-B6090)*24&gt;X6090,"Open - Breached","Open - On Track"),IF((D6090-B6090)*24&lt;=X6090,"Met","Breached")))</f>
        <v>Met</v>
      </c>
    </row>
    <row r="6091" spans="1:25" x14ac:dyDescent="0.25">
      <c r="A6091" s="9" t="s">
        <v>9882</v>
      </c>
      <c r="B6091" s="23">
        <v>46097.563888888901</v>
      </c>
      <c r="C6091" s="23">
        <v>46097.572222222203</v>
      </c>
      <c r="D6091" s="23">
        <v>46097.7680555556</v>
      </c>
      <c r="E6091" s="9" t="s">
        <v>212</v>
      </c>
      <c r="F6091" s="9" t="s">
        <v>188</v>
      </c>
      <c r="G6091" s="9" t="s">
        <v>213</v>
      </c>
      <c r="H6091" s="9" t="s">
        <v>162</v>
      </c>
      <c r="I6091" s="9" t="s">
        <v>244</v>
      </c>
      <c r="J6091" s="9" t="s">
        <v>7603</v>
      </c>
      <c r="K6091" s="9" t="s">
        <v>303</v>
      </c>
      <c r="L6091" s="9" t="s">
        <v>104</v>
      </c>
      <c r="M6091" s="9" t="s">
        <v>9883</v>
      </c>
      <c r="N6091" s="9" t="s">
        <v>200</v>
      </c>
      <c r="O6091" s="9" t="s">
        <v>179</v>
      </c>
      <c r="P6091" s="9" t="s">
        <v>284</v>
      </c>
      <c r="Q6091" s="9" t="s">
        <v>219</v>
      </c>
      <c r="R6091" s="9">
        <v>0</v>
      </c>
      <c r="S6091" s="9">
        <v>22</v>
      </c>
      <c r="U6091" s="9" t="s">
        <v>376</v>
      </c>
      <c r="W6091" s="9">
        <v>4</v>
      </c>
      <c r="X6091" s="9">
        <f>INDEX(SLA_Policy!$D$2:$D$5,MATCH(F6091,SLA_Policy!$A$2:$A$5,0))</f>
        <v>72</v>
      </c>
      <c r="Y6091" s="9" t="str">
        <f>IF(E6091="Cancelled","Excluded",IF(D6091="",IF((SLA_Policy!$B$8-B6091)*24&gt;X6091,"Open - Breached","Open - On Track"),IF((D6091-B6091)*24&lt;=X6091,"Met","Breached")))</f>
        <v>Met</v>
      </c>
    </row>
    <row r="6092" spans="1:25" x14ac:dyDescent="0.25">
      <c r="A6092" s="9" t="s">
        <v>9884</v>
      </c>
      <c r="B6092" s="23">
        <v>46097.570138888899</v>
      </c>
      <c r="C6092" s="23">
        <v>46097.573611111096</v>
      </c>
      <c r="D6092" s="23">
        <v>46098.394444444399</v>
      </c>
      <c r="E6092" s="9" t="s">
        <v>212</v>
      </c>
      <c r="F6092" s="9" t="s">
        <v>188</v>
      </c>
      <c r="G6092" s="9" t="s">
        <v>213</v>
      </c>
      <c r="H6092" s="9" t="s">
        <v>88</v>
      </c>
      <c r="I6092" s="9" t="s">
        <v>92</v>
      </c>
      <c r="J6092" s="9" t="s">
        <v>9164</v>
      </c>
      <c r="K6092" s="9" t="s">
        <v>215</v>
      </c>
      <c r="L6092" s="9" t="s">
        <v>351</v>
      </c>
      <c r="M6092" s="9" t="s">
        <v>5212</v>
      </c>
      <c r="N6092" s="9" t="s">
        <v>198</v>
      </c>
      <c r="O6092" s="9" t="s">
        <v>178</v>
      </c>
      <c r="P6092" s="9" t="s">
        <v>321</v>
      </c>
      <c r="Q6092" s="9" t="s">
        <v>273</v>
      </c>
      <c r="R6092" s="9">
        <v>1</v>
      </c>
      <c r="S6092" s="9">
        <v>46</v>
      </c>
      <c r="T6092" s="9" t="s">
        <v>136</v>
      </c>
      <c r="U6092" s="9" t="s">
        <v>140</v>
      </c>
      <c r="V6092" s="9" t="s">
        <v>144</v>
      </c>
      <c r="W6092" s="9">
        <v>3</v>
      </c>
      <c r="X6092" s="9">
        <f>INDEX(SLA_Policy!$D$2:$D$5,MATCH(F6092,SLA_Policy!$A$2:$A$5,0))</f>
        <v>72</v>
      </c>
      <c r="Y6092" s="9" t="str">
        <f>IF(E6092="Cancelled","Excluded",IF(D6092="",IF((SLA_Policy!$B$8-B6092)*24&gt;X6092,"Open - Breached","Open - On Track"),IF((D6092-B6092)*24&lt;=X6092,"Met","Breached")))</f>
        <v>Met</v>
      </c>
    </row>
    <row r="6093" spans="1:25" x14ac:dyDescent="0.25">
      <c r="A6093" s="9" t="s">
        <v>9885</v>
      </c>
      <c r="B6093" s="23">
        <v>46097.573611111096</v>
      </c>
      <c r="C6093" s="23">
        <v>46097.574305555601</v>
      </c>
      <c r="D6093" s="23">
        <v>46098.383333333302</v>
      </c>
      <c r="E6093" s="9" t="s">
        <v>212</v>
      </c>
      <c r="F6093" s="9" t="s">
        <v>188</v>
      </c>
      <c r="G6093" s="9" t="s">
        <v>213</v>
      </c>
      <c r="H6093" s="9" t="s">
        <v>88</v>
      </c>
      <c r="I6093" s="9" t="s">
        <v>92</v>
      </c>
      <c r="J6093" s="9" t="s">
        <v>9171</v>
      </c>
      <c r="K6093" s="9" t="s">
        <v>246</v>
      </c>
      <c r="L6093" s="9" t="s">
        <v>216</v>
      </c>
      <c r="M6093" s="9" t="s">
        <v>4893</v>
      </c>
      <c r="N6093" s="9" t="s">
        <v>198</v>
      </c>
      <c r="O6093" s="9" t="s">
        <v>178</v>
      </c>
      <c r="P6093" s="9" t="s">
        <v>321</v>
      </c>
      <c r="Q6093" s="9" t="s">
        <v>219</v>
      </c>
      <c r="R6093" s="9">
        <v>0</v>
      </c>
      <c r="S6093" s="9">
        <v>33</v>
      </c>
      <c r="T6093" s="9" t="s">
        <v>229</v>
      </c>
      <c r="U6093" s="9" t="s">
        <v>140</v>
      </c>
      <c r="V6093" s="9" t="s">
        <v>144</v>
      </c>
      <c r="W6093" s="9">
        <v>4</v>
      </c>
      <c r="X6093" s="9">
        <f>INDEX(SLA_Policy!$D$2:$D$5,MATCH(F6093,SLA_Policy!$A$2:$A$5,0))</f>
        <v>72</v>
      </c>
      <c r="Y6093" s="9" t="str">
        <f>IF(E6093="Cancelled","Excluded",IF(D6093="",IF((SLA_Policy!$B$8-B6093)*24&gt;X6093,"Open - Breached","Open - On Track"),IF((D6093-B6093)*24&lt;=X6093,"Met","Breached")))</f>
        <v>Met</v>
      </c>
    </row>
    <row r="6094" spans="1:25" x14ac:dyDescent="0.25">
      <c r="A6094" s="9" t="s">
        <v>9886</v>
      </c>
      <c r="B6094" s="23">
        <v>46097.574999999997</v>
      </c>
      <c r="C6094" s="23">
        <v>46097.616666666698</v>
      </c>
      <c r="D6094" s="23">
        <v>46098.743055555598</v>
      </c>
      <c r="E6094" s="9" t="s">
        <v>212</v>
      </c>
      <c r="F6094" s="9" t="s">
        <v>189</v>
      </c>
      <c r="G6094" s="9" t="s">
        <v>213</v>
      </c>
      <c r="H6094" s="9" t="s">
        <v>167</v>
      </c>
      <c r="I6094" s="9" t="s">
        <v>362</v>
      </c>
      <c r="J6094" s="9" t="s">
        <v>752</v>
      </c>
      <c r="K6094" s="9" t="s">
        <v>215</v>
      </c>
      <c r="L6094" s="9" t="s">
        <v>282</v>
      </c>
      <c r="M6094" s="9" t="s">
        <v>2083</v>
      </c>
      <c r="N6094" s="9" t="s">
        <v>199</v>
      </c>
      <c r="O6094" s="9" t="s">
        <v>176</v>
      </c>
      <c r="P6094" s="9" t="s">
        <v>330</v>
      </c>
      <c r="Q6094" s="9" t="s">
        <v>219</v>
      </c>
      <c r="R6094" s="9">
        <v>0</v>
      </c>
      <c r="S6094" s="9">
        <v>42</v>
      </c>
      <c r="U6094" s="9" t="s">
        <v>266</v>
      </c>
      <c r="X6094" s="9">
        <f>INDEX(SLA_Policy!$D$2:$D$5,MATCH(F6094,SLA_Policy!$A$2:$A$5,0))</f>
        <v>120</v>
      </c>
      <c r="Y6094" s="9" t="str">
        <f>IF(E6094="Cancelled","Excluded",IF(D6094="",IF((SLA_Policy!$B$8-B6094)*24&gt;X6094,"Open - Breached","Open - On Track"),IF((D6094-B6094)*24&lt;=X6094,"Met","Breached")))</f>
        <v>Met</v>
      </c>
    </row>
    <row r="6095" spans="1:25" x14ac:dyDescent="0.25">
      <c r="A6095" s="9" t="s">
        <v>9887</v>
      </c>
      <c r="B6095" s="23">
        <v>46097.577777777798</v>
      </c>
      <c r="C6095" s="23">
        <v>46097.586805555598</v>
      </c>
      <c r="D6095" s="23">
        <v>46098.3881944444</v>
      </c>
      <c r="E6095" s="9" t="s">
        <v>212</v>
      </c>
      <c r="F6095" s="9" t="s">
        <v>189</v>
      </c>
      <c r="G6095" s="9" t="s">
        <v>213</v>
      </c>
      <c r="H6095" s="9" t="s">
        <v>88</v>
      </c>
      <c r="I6095" s="9" t="s">
        <v>92</v>
      </c>
      <c r="J6095" s="9" t="s">
        <v>6865</v>
      </c>
      <c r="K6095" s="9" t="s">
        <v>239</v>
      </c>
      <c r="L6095" s="9" t="s">
        <v>226</v>
      </c>
      <c r="M6095" s="9" t="s">
        <v>1651</v>
      </c>
      <c r="N6095" s="9" t="s">
        <v>200</v>
      </c>
      <c r="O6095" s="9" t="s">
        <v>178</v>
      </c>
      <c r="P6095" s="9" t="s">
        <v>321</v>
      </c>
      <c r="Q6095" s="9" t="s">
        <v>219</v>
      </c>
      <c r="R6095" s="9">
        <v>0</v>
      </c>
      <c r="S6095" s="9">
        <v>21</v>
      </c>
      <c r="T6095" s="9" t="s">
        <v>220</v>
      </c>
      <c r="U6095" s="9" t="s">
        <v>266</v>
      </c>
      <c r="W6095" s="9">
        <v>4</v>
      </c>
      <c r="X6095" s="9">
        <f>INDEX(SLA_Policy!$D$2:$D$5,MATCH(F6095,SLA_Policy!$A$2:$A$5,0))</f>
        <v>120</v>
      </c>
      <c r="Y6095" s="9" t="str">
        <f>IF(E6095="Cancelled","Excluded",IF(D6095="",IF((SLA_Policy!$B$8-B6095)*24&gt;X6095,"Open - Breached","Open - On Track"),IF((D6095-B6095)*24&lt;=X6095,"Met","Breached")))</f>
        <v>Met</v>
      </c>
    </row>
    <row r="6096" spans="1:25" x14ac:dyDescent="0.25">
      <c r="A6096" s="9" t="s">
        <v>9888</v>
      </c>
      <c r="B6096" s="23">
        <v>46097.581250000003</v>
      </c>
      <c r="C6096" s="23">
        <v>46097.588194444397</v>
      </c>
      <c r="D6096" s="23">
        <v>46098.300694444399</v>
      </c>
      <c r="E6096" s="9" t="s">
        <v>212</v>
      </c>
      <c r="F6096" s="9" t="s">
        <v>188</v>
      </c>
      <c r="G6096" s="9" t="s">
        <v>213</v>
      </c>
      <c r="H6096" s="9" t="s">
        <v>88</v>
      </c>
      <c r="I6096" s="9" t="s">
        <v>92</v>
      </c>
      <c r="J6096" s="9" t="s">
        <v>9164</v>
      </c>
      <c r="K6096" s="9" t="s">
        <v>215</v>
      </c>
      <c r="L6096" s="9" t="s">
        <v>270</v>
      </c>
      <c r="M6096" s="9" t="s">
        <v>657</v>
      </c>
      <c r="N6096" s="9" t="s">
        <v>198</v>
      </c>
      <c r="O6096" s="9" t="s">
        <v>178</v>
      </c>
      <c r="P6096" s="9" t="s">
        <v>414</v>
      </c>
      <c r="Q6096" s="9" t="s">
        <v>273</v>
      </c>
      <c r="R6096" s="9">
        <v>0</v>
      </c>
      <c r="S6096" s="9">
        <v>17</v>
      </c>
      <c r="T6096" s="9" t="s">
        <v>136</v>
      </c>
      <c r="U6096" s="9" t="s">
        <v>140</v>
      </c>
      <c r="V6096" s="9" t="s">
        <v>144</v>
      </c>
      <c r="X6096" s="9">
        <f>INDEX(SLA_Policy!$D$2:$D$5,MATCH(F6096,SLA_Policy!$A$2:$A$5,0))</f>
        <v>72</v>
      </c>
      <c r="Y6096" s="9" t="str">
        <f>IF(E6096="Cancelled","Excluded",IF(D6096="",IF((SLA_Policy!$B$8-B6096)*24&gt;X6096,"Open - Breached","Open - On Track"),IF((D6096-B6096)*24&lt;=X6096,"Met","Breached")))</f>
        <v>Met</v>
      </c>
    </row>
    <row r="6097" spans="1:25" x14ac:dyDescent="0.25">
      <c r="A6097" s="9" t="s">
        <v>9889</v>
      </c>
      <c r="B6097" s="23">
        <v>46097.595138888901</v>
      </c>
      <c r="C6097" s="23">
        <v>46097.643750000003</v>
      </c>
      <c r="D6097" s="23">
        <v>46097.707638888904</v>
      </c>
      <c r="E6097" s="9" t="s">
        <v>212</v>
      </c>
      <c r="F6097" s="9" t="s">
        <v>188</v>
      </c>
      <c r="G6097" s="9" t="s">
        <v>213</v>
      </c>
      <c r="H6097" s="9" t="s">
        <v>88</v>
      </c>
      <c r="I6097" s="9" t="s">
        <v>268</v>
      </c>
      <c r="J6097" s="9" t="s">
        <v>638</v>
      </c>
      <c r="K6097" s="9" t="s">
        <v>215</v>
      </c>
      <c r="L6097" s="9" t="s">
        <v>216</v>
      </c>
      <c r="M6097" s="9" t="s">
        <v>8681</v>
      </c>
      <c r="N6097" s="9" t="s">
        <v>196</v>
      </c>
      <c r="O6097" s="9" t="s">
        <v>178</v>
      </c>
      <c r="P6097" s="9" t="s">
        <v>414</v>
      </c>
      <c r="Q6097" s="9" t="s">
        <v>219</v>
      </c>
      <c r="R6097" s="9">
        <v>0</v>
      </c>
      <c r="S6097" s="9">
        <v>10</v>
      </c>
      <c r="T6097" s="9" t="s">
        <v>136</v>
      </c>
      <c r="U6097" s="9" t="s">
        <v>266</v>
      </c>
      <c r="X6097" s="9">
        <f>INDEX(SLA_Policy!$D$2:$D$5,MATCH(F6097,SLA_Policy!$A$2:$A$5,0))</f>
        <v>72</v>
      </c>
      <c r="Y6097" s="9" t="str">
        <f>IF(E6097="Cancelled","Excluded",IF(D6097="",IF((SLA_Policy!$B$8-B6097)*24&gt;X6097,"Open - Breached","Open - On Track"),IF((D6097-B6097)*24&lt;=X6097,"Met","Breached")))</f>
        <v>Met</v>
      </c>
    </row>
    <row r="6098" spans="1:25" x14ac:dyDescent="0.25">
      <c r="A6098" s="9" t="s">
        <v>9890</v>
      </c>
      <c r="B6098" s="23">
        <v>46097.605555555601</v>
      </c>
      <c r="C6098" s="23">
        <v>46097.637499999997</v>
      </c>
      <c r="D6098" s="23">
        <v>46098.388888888898</v>
      </c>
      <c r="E6098" s="9" t="s">
        <v>212</v>
      </c>
      <c r="F6098" s="9" t="s">
        <v>188</v>
      </c>
      <c r="G6098" s="9" t="s">
        <v>213</v>
      </c>
      <c r="H6098" s="9" t="s">
        <v>88</v>
      </c>
      <c r="I6098" s="9" t="s">
        <v>92</v>
      </c>
      <c r="J6098" s="9" t="s">
        <v>9167</v>
      </c>
      <c r="K6098" s="9" t="s">
        <v>246</v>
      </c>
      <c r="L6098" s="9" t="s">
        <v>104</v>
      </c>
      <c r="M6098" s="9" t="s">
        <v>2938</v>
      </c>
      <c r="N6098" s="9" t="s">
        <v>197</v>
      </c>
      <c r="O6098" s="9" t="s">
        <v>178</v>
      </c>
      <c r="P6098" s="9" t="s">
        <v>360</v>
      </c>
      <c r="Q6098" s="9" t="s">
        <v>219</v>
      </c>
      <c r="R6098" s="9">
        <v>0</v>
      </c>
      <c r="S6098" s="9">
        <v>21</v>
      </c>
      <c r="T6098" s="9" t="s">
        <v>136</v>
      </c>
      <c r="U6098" s="9" t="s">
        <v>140</v>
      </c>
      <c r="V6098" s="9" t="s">
        <v>144</v>
      </c>
      <c r="X6098" s="9">
        <f>INDEX(SLA_Policy!$D$2:$D$5,MATCH(F6098,SLA_Policy!$A$2:$A$5,0))</f>
        <v>72</v>
      </c>
      <c r="Y6098" s="9" t="str">
        <f>IF(E6098="Cancelled","Excluded",IF(D6098="",IF((SLA_Policy!$B$8-B6098)*24&gt;X6098,"Open - Breached","Open - On Track"),IF((D6098-B6098)*24&lt;=X6098,"Met","Breached")))</f>
        <v>Met</v>
      </c>
    </row>
    <row r="6099" spans="1:25" x14ac:dyDescent="0.25">
      <c r="A6099" s="9" t="s">
        <v>9891</v>
      </c>
      <c r="B6099" s="23">
        <v>46097.606249999997</v>
      </c>
      <c r="C6099" s="23">
        <v>46097.642361111102</v>
      </c>
      <c r="D6099" s="23">
        <v>46099.567361111098</v>
      </c>
      <c r="E6099" s="9" t="s">
        <v>212</v>
      </c>
      <c r="F6099" s="9" t="s">
        <v>188</v>
      </c>
      <c r="G6099" s="9" t="s">
        <v>236</v>
      </c>
      <c r="H6099" s="9" t="s">
        <v>164</v>
      </c>
      <c r="I6099" s="9" t="s">
        <v>421</v>
      </c>
      <c r="J6099" s="9" t="s">
        <v>515</v>
      </c>
      <c r="K6099" s="9" t="s">
        <v>215</v>
      </c>
      <c r="L6099" s="9" t="s">
        <v>216</v>
      </c>
      <c r="M6099" s="9" t="s">
        <v>9290</v>
      </c>
      <c r="N6099" s="9" t="s">
        <v>197</v>
      </c>
      <c r="O6099" s="9" t="s">
        <v>180</v>
      </c>
      <c r="P6099" s="9" t="s">
        <v>318</v>
      </c>
      <c r="Q6099" s="9" t="s">
        <v>273</v>
      </c>
      <c r="R6099" s="9">
        <v>2</v>
      </c>
      <c r="S6099" s="9">
        <v>50</v>
      </c>
      <c r="T6099" s="9" t="s">
        <v>464</v>
      </c>
      <c r="U6099" s="9" t="s">
        <v>242</v>
      </c>
      <c r="X6099" s="9">
        <f>INDEX(SLA_Policy!$D$2:$D$5,MATCH(F6099,SLA_Policy!$A$2:$A$5,0))</f>
        <v>72</v>
      </c>
      <c r="Y6099" s="9" t="str">
        <f>IF(E6099="Cancelled","Excluded",IF(D6099="",IF((SLA_Policy!$B$8-B6099)*24&gt;X6099,"Open - Breached","Open - On Track"),IF((D6099-B6099)*24&lt;=X6099,"Met","Breached")))</f>
        <v>Met</v>
      </c>
    </row>
    <row r="6100" spans="1:25" x14ac:dyDescent="0.25">
      <c r="A6100" s="9" t="s">
        <v>9892</v>
      </c>
      <c r="B6100" s="23">
        <v>46097.621527777803</v>
      </c>
      <c r="C6100" s="23">
        <v>46097.771527777797</v>
      </c>
      <c r="D6100" s="23">
        <v>46098.409027777801</v>
      </c>
      <c r="E6100" s="9" t="s">
        <v>212</v>
      </c>
      <c r="F6100" s="9" t="s">
        <v>189</v>
      </c>
      <c r="G6100" s="9" t="s">
        <v>213</v>
      </c>
      <c r="H6100" s="9" t="s">
        <v>167</v>
      </c>
      <c r="I6100" s="9" t="s">
        <v>684</v>
      </c>
      <c r="J6100" s="9" t="s">
        <v>4481</v>
      </c>
      <c r="K6100" s="9" t="s">
        <v>215</v>
      </c>
      <c r="L6100" s="9" t="s">
        <v>216</v>
      </c>
      <c r="M6100" s="9" t="s">
        <v>712</v>
      </c>
      <c r="N6100" s="9" t="s">
        <v>197</v>
      </c>
      <c r="O6100" s="9" t="s">
        <v>116</v>
      </c>
      <c r="P6100" s="9" t="s">
        <v>258</v>
      </c>
      <c r="Q6100" s="9" t="s">
        <v>219</v>
      </c>
      <c r="R6100" s="9">
        <v>0</v>
      </c>
      <c r="S6100" s="9">
        <v>12</v>
      </c>
      <c r="U6100" s="9" t="s">
        <v>290</v>
      </c>
      <c r="X6100" s="9">
        <f>INDEX(SLA_Policy!$D$2:$D$5,MATCH(F6100,SLA_Policy!$A$2:$A$5,0))</f>
        <v>120</v>
      </c>
      <c r="Y6100" s="9" t="str">
        <f>IF(E6100="Cancelled","Excluded",IF(D6100="",IF((SLA_Policy!$B$8-B6100)*24&gt;X6100,"Open - Breached","Open - On Track"),IF((D6100-B6100)*24&lt;=X6100,"Met","Breached")))</f>
        <v>Met</v>
      </c>
    </row>
    <row r="6101" spans="1:25" x14ac:dyDescent="0.25">
      <c r="A6101" s="9" t="s">
        <v>9893</v>
      </c>
      <c r="B6101" s="23">
        <v>46097.621527777803</v>
      </c>
      <c r="C6101" s="23">
        <v>46097.632638888899</v>
      </c>
      <c r="D6101" s="23">
        <v>46098.400000000001</v>
      </c>
      <c r="E6101" s="9" t="s">
        <v>212</v>
      </c>
      <c r="F6101" s="9" t="s">
        <v>188</v>
      </c>
      <c r="G6101" s="9" t="s">
        <v>213</v>
      </c>
      <c r="H6101" s="9" t="s">
        <v>88</v>
      </c>
      <c r="I6101" s="9" t="s">
        <v>92</v>
      </c>
      <c r="J6101" s="9" t="s">
        <v>9160</v>
      </c>
      <c r="K6101" s="9" t="s">
        <v>246</v>
      </c>
      <c r="L6101" s="9" t="s">
        <v>216</v>
      </c>
      <c r="M6101" s="9" t="s">
        <v>1800</v>
      </c>
      <c r="N6101" s="9" t="s">
        <v>196</v>
      </c>
      <c r="O6101" s="9" t="s">
        <v>178</v>
      </c>
      <c r="P6101" s="9" t="s">
        <v>321</v>
      </c>
      <c r="Q6101" s="9" t="s">
        <v>219</v>
      </c>
      <c r="R6101" s="9">
        <v>0</v>
      </c>
      <c r="S6101" s="9">
        <v>17</v>
      </c>
      <c r="T6101" s="9" t="s">
        <v>322</v>
      </c>
      <c r="U6101" s="9" t="s">
        <v>140</v>
      </c>
      <c r="V6101" s="9" t="s">
        <v>144</v>
      </c>
      <c r="X6101" s="9">
        <f>INDEX(SLA_Policy!$D$2:$D$5,MATCH(F6101,SLA_Policy!$A$2:$A$5,0))</f>
        <v>72</v>
      </c>
      <c r="Y6101" s="9" t="str">
        <f>IF(E6101="Cancelled","Excluded",IF(D6101="",IF((SLA_Policy!$B$8-B6101)*24&gt;X6101,"Open - Breached","Open - On Track"),IF((D6101-B6101)*24&lt;=X6101,"Met","Breached")))</f>
        <v>Met</v>
      </c>
    </row>
    <row r="6102" spans="1:25" x14ac:dyDescent="0.25">
      <c r="A6102" s="9" t="s">
        <v>9894</v>
      </c>
      <c r="B6102" s="23">
        <v>46097.622916666704</v>
      </c>
      <c r="C6102" s="23">
        <v>46097.628472222197</v>
      </c>
      <c r="D6102" s="23">
        <v>46098.347222222197</v>
      </c>
      <c r="E6102" s="9" t="s">
        <v>212</v>
      </c>
      <c r="F6102" s="9" t="s">
        <v>188</v>
      </c>
      <c r="G6102" s="9" t="s">
        <v>213</v>
      </c>
      <c r="H6102" s="9" t="s">
        <v>88</v>
      </c>
      <c r="I6102" s="9" t="s">
        <v>92</v>
      </c>
      <c r="J6102" s="9" t="s">
        <v>9167</v>
      </c>
      <c r="K6102" s="9" t="s">
        <v>215</v>
      </c>
      <c r="L6102" s="9" t="s">
        <v>226</v>
      </c>
      <c r="M6102" s="9" t="s">
        <v>877</v>
      </c>
      <c r="N6102" s="9" t="s">
        <v>198</v>
      </c>
      <c r="O6102" s="9" t="s">
        <v>178</v>
      </c>
      <c r="P6102" s="9" t="s">
        <v>360</v>
      </c>
      <c r="Q6102" s="9" t="s">
        <v>273</v>
      </c>
      <c r="R6102" s="9">
        <v>0</v>
      </c>
      <c r="S6102" s="9">
        <v>96</v>
      </c>
      <c r="T6102" s="9" t="s">
        <v>136</v>
      </c>
      <c r="U6102" s="9" t="s">
        <v>140</v>
      </c>
      <c r="V6102" s="9" t="s">
        <v>144</v>
      </c>
      <c r="W6102" s="9">
        <v>5</v>
      </c>
      <c r="X6102" s="9">
        <f>INDEX(SLA_Policy!$D$2:$D$5,MATCH(F6102,SLA_Policy!$A$2:$A$5,0))</f>
        <v>72</v>
      </c>
      <c r="Y6102" s="9" t="str">
        <f>IF(E6102="Cancelled","Excluded",IF(D6102="",IF((SLA_Policy!$B$8-B6102)*24&gt;X6102,"Open - Breached","Open - On Track"),IF((D6102-B6102)*24&lt;=X6102,"Met","Breached")))</f>
        <v>Met</v>
      </c>
    </row>
    <row r="6103" spans="1:25" x14ac:dyDescent="0.25">
      <c r="A6103" s="9" t="s">
        <v>9895</v>
      </c>
      <c r="B6103" s="23">
        <v>46097.624305555597</v>
      </c>
      <c r="C6103" s="23">
        <v>46097.626388888901</v>
      </c>
      <c r="D6103" s="23">
        <v>46098.394444444399</v>
      </c>
      <c r="E6103" s="9" t="s">
        <v>212</v>
      </c>
      <c r="F6103" s="9" t="s">
        <v>188</v>
      </c>
      <c r="G6103" s="9" t="s">
        <v>213</v>
      </c>
      <c r="H6103" s="9" t="s">
        <v>88</v>
      </c>
      <c r="I6103" s="9" t="s">
        <v>92</v>
      </c>
      <c r="J6103" s="9" t="s">
        <v>9167</v>
      </c>
      <c r="K6103" s="9" t="s">
        <v>262</v>
      </c>
      <c r="L6103" s="9" t="s">
        <v>104</v>
      </c>
      <c r="M6103" s="9" t="s">
        <v>3240</v>
      </c>
      <c r="N6103" s="9" t="s">
        <v>198</v>
      </c>
      <c r="O6103" s="9" t="s">
        <v>116</v>
      </c>
      <c r="P6103" s="9" t="s">
        <v>342</v>
      </c>
      <c r="Q6103" s="9" t="s">
        <v>219</v>
      </c>
      <c r="R6103" s="9">
        <v>0</v>
      </c>
      <c r="S6103" s="9">
        <v>23</v>
      </c>
      <c r="T6103" s="9" t="s">
        <v>136</v>
      </c>
      <c r="U6103" s="9" t="s">
        <v>140</v>
      </c>
      <c r="V6103" s="9" t="s">
        <v>144</v>
      </c>
      <c r="X6103" s="9">
        <f>INDEX(SLA_Policy!$D$2:$D$5,MATCH(F6103,SLA_Policy!$A$2:$A$5,0))</f>
        <v>72</v>
      </c>
      <c r="Y6103" s="9" t="str">
        <f>IF(E6103="Cancelled","Excluded",IF(D6103="",IF((SLA_Policy!$B$8-B6103)*24&gt;X6103,"Open - Breached","Open - On Track"),IF((D6103-B6103)*24&lt;=X6103,"Met","Breached")))</f>
        <v>Met</v>
      </c>
    </row>
    <row r="6104" spans="1:25" x14ac:dyDescent="0.25">
      <c r="A6104" s="9" t="s">
        <v>9896</v>
      </c>
      <c r="B6104" s="23">
        <v>46097.6381944444</v>
      </c>
      <c r="C6104" s="23">
        <v>46097.647916666698</v>
      </c>
      <c r="D6104" s="23">
        <v>46098.394444444399</v>
      </c>
      <c r="E6104" s="9" t="s">
        <v>212</v>
      </c>
      <c r="F6104" s="9" t="s">
        <v>188</v>
      </c>
      <c r="G6104" s="9" t="s">
        <v>236</v>
      </c>
      <c r="H6104" s="9" t="s">
        <v>164</v>
      </c>
      <c r="I6104" s="9" t="s">
        <v>421</v>
      </c>
      <c r="J6104" s="9" t="s">
        <v>902</v>
      </c>
      <c r="K6104" s="9" t="s">
        <v>246</v>
      </c>
      <c r="L6104" s="9" t="s">
        <v>216</v>
      </c>
      <c r="M6104" s="9" t="s">
        <v>3030</v>
      </c>
      <c r="N6104" s="9" t="s">
        <v>196</v>
      </c>
      <c r="O6104" s="9" t="s">
        <v>180</v>
      </c>
      <c r="P6104" s="9" t="s">
        <v>318</v>
      </c>
      <c r="Q6104" s="9" t="s">
        <v>219</v>
      </c>
      <c r="R6104" s="9">
        <v>0</v>
      </c>
      <c r="S6104" s="9">
        <v>28</v>
      </c>
      <c r="T6104" s="9" t="s">
        <v>343</v>
      </c>
      <c r="U6104" s="9" t="s">
        <v>242</v>
      </c>
      <c r="X6104" s="9">
        <f>INDEX(SLA_Policy!$D$2:$D$5,MATCH(F6104,SLA_Policy!$A$2:$A$5,0))</f>
        <v>72</v>
      </c>
      <c r="Y6104" s="9" t="str">
        <f>IF(E6104="Cancelled","Excluded",IF(D6104="",IF((SLA_Policy!$B$8-B6104)*24&gt;X6104,"Open - Breached","Open - On Track"),IF((D6104-B6104)*24&lt;=X6104,"Met","Breached")))</f>
        <v>Met</v>
      </c>
    </row>
    <row r="6105" spans="1:25" x14ac:dyDescent="0.25">
      <c r="A6105" s="9" t="s">
        <v>9897</v>
      </c>
      <c r="B6105" s="23">
        <v>46097.645138888904</v>
      </c>
      <c r="C6105" s="23">
        <v>46098.298611111102</v>
      </c>
      <c r="D6105" s="23">
        <v>46101.576388888898</v>
      </c>
      <c r="E6105" s="9" t="s">
        <v>212</v>
      </c>
      <c r="F6105" s="9" t="s">
        <v>189</v>
      </c>
      <c r="G6105" s="9" t="s">
        <v>236</v>
      </c>
      <c r="H6105" s="9" t="s">
        <v>167</v>
      </c>
      <c r="I6105" s="9" t="s">
        <v>255</v>
      </c>
      <c r="J6105" s="9" t="s">
        <v>9898</v>
      </c>
      <c r="K6105" s="9" t="s">
        <v>262</v>
      </c>
      <c r="L6105" s="9" t="s">
        <v>226</v>
      </c>
      <c r="M6105" s="9" t="s">
        <v>930</v>
      </c>
      <c r="N6105" s="9" t="s">
        <v>197</v>
      </c>
      <c r="O6105" s="9" t="s">
        <v>116</v>
      </c>
      <c r="P6105" s="9" t="s">
        <v>258</v>
      </c>
      <c r="Q6105" s="9" t="s">
        <v>219</v>
      </c>
      <c r="R6105" s="9">
        <v>0</v>
      </c>
      <c r="S6105" s="9">
        <v>23</v>
      </c>
      <c r="U6105" s="9" t="s">
        <v>242</v>
      </c>
      <c r="X6105" s="9">
        <f>INDEX(SLA_Policy!$D$2:$D$5,MATCH(F6105,SLA_Policy!$A$2:$A$5,0))</f>
        <v>120</v>
      </c>
      <c r="Y6105" s="9" t="str">
        <f>IF(E6105="Cancelled","Excluded",IF(D6105="",IF((SLA_Policy!$B$8-B6105)*24&gt;X6105,"Open - Breached","Open - On Track"),IF((D6105-B6105)*24&lt;=X6105,"Met","Breached")))</f>
        <v>Met</v>
      </c>
    </row>
    <row r="6106" spans="1:25" x14ac:dyDescent="0.25">
      <c r="A6106" s="9" t="s">
        <v>9899</v>
      </c>
      <c r="B6106" s="23">
        <v>46097.645138888904</v>
      </c>
      <c r="C6106" s="23">
        <v>46097.673611111102</v>
      </c>
      <c r="D6106" s="23">
        <v>46098.359027777798</v>
      </c>
      <c r="E6106" s="9" t="s">
        <v>212</v>
      </c>
      <c r="F6106" s="9" t="s">
        <v>188</v>
      </c>
      <c r="G6106" s="9" t="s">
        <v>213</v>
      </c>
      <c r="H6106" s="9" t="s">
        <v>167</v>
      </c>
      <c r="I6106" s="9" t="s">
        <v>684</v>
      </c>
      <c r="J6106" s="9" t="s">
        <v>9900</v>
      </c>
      <c r="K6106" s="9" t="s">
        <v>215</v>
      </c>
      <c r="L6106" s="9" t="s">
        <v>311</v>
      </c>
      <c r="M6106" s="9" t="s">
        <v>6953</v>
      </c>
      <c r="N6106" s="9" t="s">
        <v>196</v>
      </c>
      <c r="O6106" s="9" t="s">
        <v>116</v>
      </c>
      <c r="P6106" s="9" t="s">
        <v>295</v>
      </c>
      <c r="Q6106" s="9" t="s">
        <v>219</v>
      </c>
      <c r="R6106" s="9">
        <v>0</v>
      </c>
      <c r="S6106" s="9">
        <v>10</v>
      </c>
      <c r="U6106" s="9" t="s">
        <v>266</v>
      </c>
      <c r="X6106" s="9">
        <f>INDEX(SLA_Policy!$D$2:$D$5,MATCH(F6106,SLA_Policy!$A$2:$A$5,0))</f>
        <v>72</v>
      </c>
      <c r="Y6106" s="9" t="str">
        <f>IF(E6106="Cancelled","Excluded",IF(D6106="",IF((SLA_Policy!$B$8-B6106)*24&gt;X6106,"Open - Breached","Open - On Track"),IF((D6106-B6106)*24&lt;=X6106,"Met","Breached")))</f>
        <v>Met</v>
      </c>
    </row>
    <row r="6107" spans="1:25" x14ac:dyDescent="0.25">
      <c r="A6107" s="9" t="s">
        <v>9901</v>
      </c>
      <c r="B6107" s="23">
        <v>46097.65</v>
      </c>
      <c r="C6107" s="23">
        <v>46098.323611111096</v>
      </c>
      <c r="D6107" s="23">
        <v>46098.336805555598</v>
      </c>
      <c r="E6107" s="9" t="s">
        <v>212</v>
      </c>
      <c r="F6107" s="9" t="s">
        <v>188</v>
      </c>
      <c r="G6107" s="9" t="s">
        <v>213</v>
      </c>
      <c r="H6107" s="9" t="s">
        <v>166</v>
      </c>
      <c r="I6107" s="9" t="s">
        <v>286</v>
      </c>
      <c r="J6107" s="9" t="s">
        <v>3359</v>
      </c>
      <c r="K6107" s="9" t="s">
        <v>303</v>
      </c>
      <c r="L6107" s="9" t="s">
        <v>282</v>
      </c>
      <c r="M6107" s="9" t="s">
        <v>1209</v>
      </c>
      <c r="N6107" s="9" t="s">
        <v>196</v>
      </c>
      <c r="O6107" s="9" t="s">
        <v>181</v>
      </c>
      <c r="P6107" s="9" t="s">
        <v>449</v>
      </c>
      <c r="Q6107" s="9" t="s">
        <v>219</v>
      </c>
      <c r="R6107" s="9">
        <v>0</v>
      </c>
      <c r="S6107" s="9">
        <v>13</v>
      </c>
      <c r="U6107" s="9" t="s">
        <v>290</v>
      </c>
      <c r="X6107" s="9">
        <f>INDEX(SLA_Policy!$D$2:$D$5,MATCH(F6107,SLA_Policy!$A$2:$A$5,0))</f>
        <v>72</v>
      </c>
      <c r="Y6107" s="9" t="str">
        <f>IF(E6107="Cancelled","Excluded",IF(D6107="",IF((SLA_Policy!$B$8-B6107)*24&gt;X6107,"Open - Breached","Open - On Track"),IF((D6107-B6107)*24&lt;=X6107,"Met","Breached")))</f>
        <v>Met</v>
      </c>
    </row>
    <row r="6108" spans="1:25" x14ac:dyDescent="0.25">
      <c r="A6108" s="9" t="s">
        <v>9902</v>
      </c>
      <c r="B6108" s="23">
        <v>46097.652083333298</v>
      </c>
      <c r="C6108" s="23">
        <v>46097.652777777803</v>
      </c>
      <c r="D6108" s="23">
        <v>46098.346527777801</v>
      </c>
      <c r="E6108" s="9" t="s">
        <v>212</v>
      </c>
      <c r="F6108" s="9" t="s">
        <v>188</v>
      </c>
      <c r="G6108" s="9" t="s">
        <v>213</v>
      </c>
      <c r="H6108" s="9" t="s">
        <v>161</v>
      </c>
      <c r="I6108" s="9" t="s">
        <v>389</v>
      </c>
      <c r="J6108" s="9" t="s">
        <v>1306</v>
      </c>
      <c r="K6108" s="9" t="s">
        <v>225</v>
      </c>
      <c r="L6108" s="9" t="s">
        <v>226</v>
      </c>
      <c r="M6108" s="9" t="s">
        <v>2672</v>
      </c>
      <c r="N6108" s="9" t="s">
        <v>200</v>
      </c>
      <c r="O6108" s="9" t="s">
        <v>116</v>
      </c>
      <c r="P6108" s="9" t="s">
        <v>551</v>
      </c>
      <c r="Q6108" s="9" t="s">
        <v>219</v>
      </c>
      <c r="R6108" s="9">
        <v>0</v>
      </c>
      <c r="S6108" s="9">
        <v>4</v>
      </c>
      <c r="U6108" s="9" t="s">
        <v>266</v>
      </c>
      <c r="W6108" s="9">
        <v>5</v>
      </c>
      <c r="X6108" s="9">
        <f>INDEX(SLA_Policy!$D$2:$D$5,MATCH(F6108,SLA_Policy!$A$2:$A$5,0))</f>
        <v>72</v>
      </c>
      <c r="Y6108" s="9" t="str">
        <f>IF(E6108="Cancelled","Excluded",IF(D6108="",IF((SLA_Policy!$B$8-B6108)*24&gt;X6108,"Open - Breached","Open - On Track"),IF((D6108-B6108)*24&lt;=X6108,"Met","Breached")))</f>
        <v>Met</v>
      </c>
    </row>
    <row r="6109" spans="1:25" x14ac:dyDescent="0.25">
      <c r="A6109" s="9" t="s">
        <v>9903</v>
      </c>
      <c r="B6109" s="23">
        <v>46097.65625</v>
      </c>
      <c r="C6109" s="23">
        <v>46097.659722222197</v>
      </c>
      <c r="D6109" s="23">
        <v>46098.409722222197</v>
      </c>
      <c r="E6109" s="9" t="s">
        <v>212</v>
      </c>
      <c r="F6109" s="9" t="s">
        <v>189</v>
      </c>
      <c r="G6109" s="9" t="s">
        <v>213</v>
      </c>
      <c r="H6109" s="9" t="s">
        <v>88</v>
      </c>
      <c r="I6109" s="9" t="s">
        <v>92</v>
      </c>
      <c r="J6109" s="9" t="s">
        <v>9160</v>
      </c>
      <c r="K6109" s="9" t="s">
        <v>246</v>
      </c>
      <c r="L6109" s="9" t="s">
        <v>216</v>
      </c>
      <c r="M6109" s="9" t="s">
        <v>1259</v>
      </c>
      <c r="N6109" s="9" t="s">
        <v>198</v>
      </c>
      <c r="O6109" s="9" t="s">
        <v>178</v>
      </c>
      <c r="P6109" s="9" t="s">
        <v>414</v>
      </c>
      <c r="Q6109" s="9" t="s">
        <v>219</v>
      </c>
      <c r="R6109" s="9">
        <v>0</v>
      </c>
      <c r="S6109" s="9">
        <v>21</v>
      </c>
      <c r="T6109" s="9" t="s">
        <v>229</v>
      </c>
      <c r="U6109" s="9" t="s">
        <v>140</v>
      </c>
      <c r="V6109" s="9" t="s">
        <v>144</v>
      </c>
      <c r="X6109" s="9">
        <f>INDEX(SLA_Policy!$D$2:$D$5,MATCH(F6109,SLA_Policy!$A$2:$A$5,0))</f>
        <v>120</v>
      </c>
      <c r="Y6109" s="9" t="str">
        <f>IF(E6109="Cancelled","Excluded",IF(D6109="",IF((SLA_Policy!$B$8-B6109)*24&gt;X6109,"Open - Breached","Open - On Track"),IF((D6109-B6109)*24&lt;=X6109,"Met","Breached")))</f>
        <v>Met</v>
      </c>
    </row>
    <row r="6110" spans="1:25" x14ac:dyDescent="0.25">
      <c r="A6110" s="9" t="s">
        <v>9904</v>
      </c>
      <c r="B6110" s="23">
        <v>46097.656944444498</v>
      </c>
      <c r="C6110" s="23">
        <v>46097.7368055556</v>
      </c>
      <c r="D6110" s="23">
        <v>46098.681944444397</v>
      </c>
      <c r="E6110" s="9" t="s">
        <v>212</v>
      </c>
      <c r="F6110" s="9" t="s">
        <v>188</v>
      </c>
      <c r="G6110" s="9" t="s">
        <v>213</v>
      </c>
      <c r="H6110" s="9" t="s">
        <v>88</v>
      </c>
      <c r="I6110" s="9" t="s">
        <v>92</v>
      </c>
      <c r="J6110" s="9" t="s">
        <v>9192</v>
      </c>
      <c r="K6110" s="9" t="s">
        <v>215</v>
      </c>
      <c r="L6110" s="9" t="s">
        <v>216</v>
      </c>
      <c r="M6110" s="9" t="s">
        <v>556</v>
      </c>
      <c r="N6110" s="9" t="s">
        <v>196</v>
      </c>
      <c r="O6110" s="9" t="s">
        <v>116</v>
      </c>
      <c r="P6110" s="9" t="s">
        <v>525</v>
      </c>
      <c r="Q6110" s="9" t="s">
        <v>219</v>
      </c>
      <c r="R6110" s="9">
        <v>0</v>
      </c>
      <c r="S6110" s="9">
        <v>39</v>
      </c>
      <c r="T6110" s="9" t="s">
        <v>322</v>
      </c>
      <c r="U6110" s="9" t="s">
        <v>140</v>
      </c>
      <c r="V6110" s="9" t="s">
        <v>144</v>
      </c>
      <c r="W6110" s="9">
        <v>4</v>
      </c>
      <c r="X6110" s="9">
        <f>INDEX(SLA_Policy!$D$2:$D$5,MATCH(F6110,SLA_Policy!$A$2:$A$5,0))</f>
        <v>72</v>
      </c>
      <c r="Y6110" s="9" t="str">
        <f>IF(E6110="Cancelled","Excluded",IF(D6110="",IF((SLA_Policy!$B$8-B6110)*24&gt;X6110,"Open - Breached","Open - On Track"),IF((D6110-B6110)*24&lt;=X6110,"Met","Breached")))</f>
        <v>Met</v>
      </c>
    </row>
    <row r="6111" spans="1:25" x14ac:dyDescent="0.25">
      <c r="A6111" s="9" t="s">
        <v>9905</v>
      </c>
      <c r="B6111" s="23">
        <v>46097.662499999999</v>
      </c>
      <c r="C6111" s="23">
        <v>46097.6652777778</v>
      </c>
      <c r="D6111" s="23">
        <v>46098.445138888899</v>
      </c>
      <c r="E6111" s="9" t="s">
        <v>212</v>
      </c>
      <c r="F6111" s="9" t="s">
        <v>188</v>
      </c>
      <c r="G6111" s="9" t="s">
        <v>213</v>
      </c>
      <c r="H6111" s="9" t="s">
        <v>88</v>
      </c>
      <c r="I6111" s="9" t="s">
        <v>92</v>
      </c>
      <c r="J6111" s="9" t="s">
        <v>9160</v>
      </c>
      <c r="K6111" s="9" t="s">
        <v>215</v>
      </c>
      <c r="L6111" s="9" t="s">
        <v>351</v>
      </c>
      <c r="M6111" s="9" t="s">
        <v>2241</v>
      </c>
      <c r="N6111" s="9" t="s">
        <v>198</v>
      </c>
      <c r="O6111" s="9" t="s">
        <v>178</v>
      </c>
      <c r="P6111" s="9" t="s">
        <v>414</v>
      </c>
      <c r="Q6111" s="9" t="s">
        <v>219</v>
      </c>
      <c r="R6111" s="9">
        <v>0</v>
      </c>
      <c r="S6111" s="9">
        <v>29</v>
      </c>
      <c r="T6111" s="9" t="s">
        <v>136</v>
      </c>
      <c r="U6111" s="9" t="s">
        <v>140</v>
      </c>
      <c r="V6111" s="9" t="s">
        <v>144</v>
      </c>
      <c r="X6111" s="9">
        <f>INDEX(SLA_Policy!$D$2:$D$5,MATCH(F6111,SLA_Policy!$A$2:$A$5,0))</f>
        <v>72</v>
      </c>
      <c r="Y6111" s="9" t="str">
        <f>IF(E6111="Cancelled","Excluded",IF(D6111="",IF((SLA_Policy!$B$8-B6111)*24&gt;X6111,"Open - Breached","Open - On Track"),IF((D6111-B6111)*24&lt;=X6111,"Met","Breached")))</f>
        <v>Met</v>
      </c>
    </row>
    <row r="6112" spans="1:25" x14ac:dyDescent="0.25">
      <c r="A6112" s="9" t="s">
        <v>9906</v>
      </c>
      <c r="B6112" s="23">
        <v>46097.663888888899</v>
      </c>
      <c r="C6112" s="23">
        <v>46097.688194444498</v>
      </c>
      <c r="D6112" s="23">
        <v>46098.339583333298</v>
      </c>
      <c r="E6112" s="9" t="s">
        <v>212</v>
      </c>
      <c r="F6112" s="9" t="s">
        <v>188</v>
      </c>
      <c r="G6112" s="9" t="s">
        <v>213</v>
      </c>
      <c r="H6112" s="9" t="s">
        <v>88</v>
      </c>
      <c r="I6112" s="9" t="s">
        <v>92</v>
      </c>
      <c r="J6112" s="9" t="s">
        <v>9162</v>
      </c>
      <c r="K6112" s="9" t="s">
        <v>246</v>
      </c>
      <c r="L6112" s="9" t="s">
        <v>216</v>
      </c>
      <c r="M6112" s="9" t="s">
        <v>1512</v>
      </c>
      <c r="N6112" s="9" t="s">
        <v>196</v>
      </c>
      <c r="O6112" s="9" t="s">
        <v>178</v>
      </c>
      <c r="P6112" s="9" t="s">
        <v>321</v>
      </c>
      <c r="Q6112" s="9" t="s">
        <v>219</v>
      </c>
      <c r="R6112" s="9">
        <v>0</v>
      </c>
      <c r="S6112" s="9">
        <v>45</v>
      </c>
      <c r="T6112" s="9" t="s">
        <v>136</v>
      </c>
      <c r="U6112" s="9" t="s">
        <v>140</v>
      </c>
      <c r="V6112" s="9" t="s">
        <v>144</v>
      </c>
      <c r="X6112" s="9">
        <f>INDEX(SLA_Policy!$D$2:$D$5,MATCH(F6112,SLA_Policy!$A$2:$A$5,0))</f>
        <v>72</v>
      </c>
      <c r="Y6112" s="9" t="str">
        <f>IF(E6112="Cancelled","Excluded",IF(D6112="",IF((SLA_Policy!$B$8-B6112)*24&gt;X6112,"Open - Breached","Open - On Track"),IF((D6112-B6112)*24&lt;=X6112,"Met","Breached")))</f>
        <v>Met</v>
      </c>
    </row>
    <row r="6113" spans="1:25" x14ac:dyDescent="0.25">
      <c r="A6113" s="9" t="s">
        <v>9907</v>
      </c>
      <c r="B6113" s="23">
        <v>46097.666666666701</v>
      </c>
      <c r="C6113" s="23">
        <v>46097.672916666699</v>
      </c>
      <c r="D6113" s="23">
        <v>46098.354861111096</v>
      </c>
      <c r="E6113" s="9" t="s">
        <v>212</v>
      </c>
      <c r="F6113" s="9" t="s">
        <v>189</v>
      </c>
      <c r="G6113" s="9" t="s">
        <v>236</v>
      </c>
      <c r="H6113" s="9" t="s">
        <v>163</v>
      </c>
      <c r="I6113" s="9" t="s">
        <v>327</v>
      </c>
      <c r="J6113" s="9" t="s">
        <v>9908</v>
      </c>
      <c r="K6113" s="9" t="s">
        <v>225</v>
      </c>
      <c r="L6113" s="9" t="s">
        <v>311</v>
      </c>
      <c r="M6113" s="9" t="s">
        <v>4091</v>
      </c>
      <c r="N6113" s="9" t="s">
        <v>198</v>
      </c>
      <c r="O6113" s="9" t="s">
        <v>176</v>
      </c>
      <c r="P6113" s="9" t="s">
        <v>503</v>
      </c>
      <c r="Q6113" s="9" t="s">
        <v>219</v>
      </c>
      <c r="R6113" s="9">
        <v>0</v>
      </c>
      <c r="S6113" s="9">
        <v>24</v>
      </c>
      <c r="U6113" s="9" t="s">
        <v>242</v>
      </c>
      <c r="X6113" s="9">
        <f>INDEX(SLA_Policy!$D$2:$D$5,MATCH(F6113,SLA_Policy!$A$2:$A$5,0))</f>
        <v>120</v>
      </c>
      <c r="Y6113" s="9" t="str">
        <f>IF(E6113="Cancelled","Excluded",IF(D6113="",IF((SLA_Policy!$B$8-B6113)*24&gt;X6113,"Open - Breached","Open - On Track"),IF((D6113-B6113)*24&lt;=X6113,"Met","Breached")))</f>
        <v>Met</v>
      </c>
    </row>
    <row r="6114" spans="1:25" x14ac:dyDescent="0.25">
      <c r="A6114" s="9" t="s">
        <v>9909</v>
      </c>
      <c r="B6114" s="23">
        <v>46097.6784722222</v>
      </c>
      <c r="C6114" s="23">
        <v>46097.685416666704</v>
      </c>
      <c r="D6114" s="23">
        <v>46098.372222222199</v>
      </c>
      <c r="E6114" s="9" t="s">
        <v>212</v>
      </c>
      <c r="F6114" s="9" t="s">
        <v>188</v>
      </c>
      <c r="G6114" s="9" t="s">
        <v>213</v>
      </c>
      <c r="H6114" s="9" t="s">
        <v>88</v>
      </c>
      <c r="I6114" s="9" t="s">
        <v>92</v>
      </c>
      <c r="J6114" s="9" t="s">
        <v>9167</v>
      </c>
      <c r="K6114" s="9" t="s">
        <v>215</v>
      </c>
      <c r="L6114" s="9" t="s">
        <v>216</v>
      </c>
      <c r="M6114" s="9" t="s">
        <v>5541</v>
      </c>
      <c r="N6114" s="9" t="s">
        <v>198</v>
      </c>
      <c r="O6114" s="9" t="s">
        <v>178</v>
      </c>
      <c r="P6114" s="9" t="s">
        <v>321</v>
      </c>
      <c r="Q6114" s="9" t="s">
        <v>219</v>
      </c>
      <c r="R6114" s="9">
        <v>0</v>
      </c>
      <c r="S6114" s="9">
        <v>20</v>
      </c>
      <c r="T6114" s="9" t="s">
        <v>136</v>
      </c>
      <c r="U6114" s="9" t="s">
        <v>140</v>
      </c>
      <c r="V6114" s="9" t="s">
        <v>144</v>
      </c>
      <c r="X6114" s="9">
        <f>INDEX(SLA_Policy!$D$2:$D$5,MATCH(F6114,SLA_Policy!$A$2:$A$5,0))</f>
        <v>72</v>
      </c>
      <c r="Y6114" s="9" t="str">
        <f>IF(E6114="Cancelled","Excluded",IF(D6114="",IF((SLA_Policy!$B$8-B6114)*24&gt;X6114,"Open - Breached","Open - On Track"),IF((D6114-B6114)*24&lt;=X6114,"Met","Breached")))</f>
        <v>Met</v>
      </c>
    </row>
    <row r="6115" spans="1:25" x14ac:dyDescent="0.25">
      <c r="A6115" s="9" t="s">
        <v>9910</v>
      </c>
      <c r="B6115" s="23">
        <v>46097.683333333298</v>
      </c>
      <c r="C6115" s="23">
        <v>46097.691666666702</v>
      </c>
      <c r="D6115" s="23">
        <v>46098.35</v>
      </c>
      <c r="E6115" s="9" t="s">
        <v>212</v>
      </c>
      <c r="F6115" s="9" t="s">
        <v>189</v>
      </c>
      <c r="G6115" s="9" t="s">
        <v>213</v>
      </c>
      <c r="H6115" s="9" t="s">
        <v>88</v>
      </c>
      <c r="I6115" s="9" t="s">
        <v>92</v>
      </c>
      <c r="J6115" s="9" t="s">
        <v>9160</v>
      </c>
      <c r="K6115" s="9" t="s">
        <v>225</v>
      </c>
      <c r="L6115" s="9" t="s">
        <v>216</v>
      </c>
      <c r="M6115" s="9" t="s">
        <v>6450</v>
      </c>
      <c r="N6115" s="9" t="s">
        <v>198</v>
      </c>
      <c r="O6115" s="9" t="s">
        <v>178</v>
      </c>
      <c r="P6115" s="9" t="s">
        <v>321</v>
      </c>
      <c r="Q6115" s="9" t="s">
        <v>219</v>
      </c>
      <c r="R6115" s="9">
        <v>0</v>
      </c>
      <c r="S6115" s="9">
        <v>20</v>
      </c>
      <c r="T6115" s="9" t="s">
        <v>220</v>
      </c>
      <c r="U6115" s="9" t="s">
        <v>140</v>
      </c>
      <c r="V6115" s="9" t="s">
        <v>144</v>
      </c>
      <c r="X6115" s="9">
        <f>INDEX(SLA_Policy!$D$2:$D$5,MATCH(F6115,SLA_Policy!$A$2:$A$5,0))</f>
        <v>120</v>
      </c>
      <c r="Y6115" s="9" t="str">
        <f>IF(E6115="Cancelled","Excluded",IF(D6115="",IF((SLA_Policy!$B$8-B6115)*24&gt;X6115,"Open - Breached","Open - On Track"),IF((D6115-B6115)*24&lt;=X6115,"Met","Breached")))</f>
        <v>Met</v>
      </c>
    </row>
    <row r="6116" spans="1:25" x14ac:dyDescent="0.25">
      <c r="A6116" s="9" t="s">
        <v>9911</v>
      </c>
      <c r="B6116" s="23">
        <v>46097.684027777803</v>
      </c>
      <c r="C6116" s="23">
        <v>46098.341666666704</v>
      </c>
      <c r="D6116" s="23">
        <v>46100.359027777798</v>
      </c>
      <c r="E6116" s="9" t="s">
        <v>212</v>
      </c>
      <c r="F6116" s="9" t="s">
        <v>189</v>
      </c>
      <c r="G6116" s="9" t="s">
        <v>213</v>
      </c>
      <c r="H6116" s="9" t="s">
        <v>164</v>
      </c>
      <c r="I6116" s="9" t="s">
        <v>339</v>
      </c>
      <c r="J6116" s="9" t="s">
        <v>9150</v>
      </c>
      <c r="K6116" s="9" t="s">
        <v>262</v>
      </c>
      <c r="L6116" s="9" t="s">
        <v>226</v>
      </c>
      <c r="M6116" s="9" t="s">
        <v>1911</v>
      </c>
      <c r="N6116" s="9" t="s">
        <v>197</v>
      </c>
      <c r="O6116" s="9" t="s">
        <v>180</v>
      </c>
      <c r="P6116" s="9" t="s">
        <v>368</v>
      </c>
      <c r="Q6116" s="9" t="s">
        <v>219</v>
      </c>
      <c r="R6116" s="9">
        <v>0</v>
      </c>
      <c r="S6116" s="9">
        <v>20</v>
      </c>
      <c r="T6116" s="9" t="s">
        <v>464</v>
      </c>
      <c r="U6116" s="9" t="s">
        <v>266</v>
      </c>
      <c r="W6116" s="9">
        <v>4</v>
      </c>
      <c r="X6116" s="9">
        <f>INDEX(SLA_Policy!$D$2:$D$5,MATCH(F6116,SLA_Policy!$A$2:$A$5,0))</f>
        <v>120</v>
      </c>
      <c r="Y6116" s="9" t="str">
        <f>IF(E6116="Cancelled","Excluded",IF(D6116="",IF((SLA_Policy!$B$8-B6116)*24&gt;X6116,"Open - Breached","Open - On Track"),IF((D6116-B6116)*24&lt;=X6116,"Met","Breached")))</f>
        <v>Met</v>
      </c>
    </row>
    <row r="6117" spans="1:25" x14ac:dyDescent="0.25">
      <c r="A6117" s="9" t="s">
        <v>9912</v>
      </c>
      <c r="B6117" s="23">
        <v>46097.688194444498</v>
      </c>
      <c r="C6117" s="23">
        <v>46097.694444444503</v>
      </c>
      <c r="D6117" s="23">
        <v>46097.7277777778</v>
      </c>
      <c r="E6117" s="9" t="s">
        <v>212</v>
      </c>
      <c r="F6117" s="9" t="s">
        <v>187</v>
      </c>
      <c r="G6117" s="9" t="s">
        <v>213</v>
      </c>
      <c r="H6117" s="9" t="s">
        <v>166</v>
      </c>
      <c r="I6117" s="9" t="s">
        <v>286</v>
      </c>
      <c r="J6117" s="9" t="s">
        <v>383</v>
      </c>
      <c r="K6117" s="9" t="s">
        <v>239</v>
      </c>
      <c r="L6117" s="9" t="s">
        <v>311</v>
      </c>
      <c r="M6117" s="9" t="s">
        <v>2049</v>
      </c>
      <c r="N6117" s="9" t="s">
        <v>196</v>
      </c>
      <c r="O6117" s="9" t="s">
        <v>181</v>
      </c>
      <c r="P6117" s="9" t="s">
        <v>445</v>
      </c>
      <c r="Q6117" s="9" t="s">
        <v>273</v>
      </c>
      <c r="R6117" s="9">
        <v>0</v>
      </c>
      <c r="S6117" s="9">
        <v>18</v>
      </c>
      <c r="U6117" s="9" t="s">
        <v>266</v>
      </c>
      <c r="W6117" s="9">
        <v>5</v>
      </c>
      <c r="X6117" s="9">
        <f>INDEX(SLA_Policy!$D$2:$D$5,MATCH(F6117,SLA_Policy!$A$2:$A$5,0))</f>
        <v>8</v>
      </c>
      <c r="Y6117" s="9" t="str">
        <f>IF(E6117="Cancelled","Excluded",IF(D6117="",IF((SLA_Policy!$B$8-B6117)*24&gt;X6117,"Open - Breached","Open - On Track"),IF((D6117-B6117)*24&lt;=X6117,"Met","Breached")))</f>
        <v>Met</v>
      </c>
    </row>
    <row r="6118" spans="1:25" x14ac:dyDescent="0.25">
      <c r="A6118" s="9" t="s">
        <v>9913</v>
      </c>
      <c r="B6118" s="23">
        <v>46097.689583333296</v>
      </c>
      <c r="C6118" s="23">
        <v>46097.690277777801</v>
      </c>
      <c r="D6118" s="23">
        <v>46098.213888888902</v>
      </c>
      <c r="E6118" s="9" t="s">
        <v>212</v>
      </c>
      <c r="F6118" s="9" t="s">
        <v>187</v>
      </c>
      <c r="G6118" s="9" t="s">
        <v>213</v>
      </c>
      <c r="H6118" s="9" t="s">
        <v>163</v>
      </c>
      <c r="I6118" s="9" t="s">
        <v>223</v>
      </c>
      <c r="J6118" s="9" t="s">
        <v>1182</v>
      </c>
      <c r="K6118" s="9" t="s">
        <v>246</v>
      </c>
      <c r="L6118" s="9" t="s">
        <v>104</v>
      </c>
      <c r="M6118" s="9" t="s">
        <v>1597</v>
      </c>
      <c r="N6118" s="9" t="s">
        <v>198</v>
      </c>
      <c r="O6118" s="9" t="s">
        <v>176</v>
      </c>
      <c r="P6118" s="9" t="s">
        <v>228</v>
      </c>
      <c r="Q6118" s="9" t="s">
        <v>273</v>
      </c>
      <c r="R6118" s="9">
        <v>0</v>
      </c>
      <c r="S6118" s="9">
        <v>180</v>
      </c>
      <c r="T6118" s="9" t="s">
        <v>220</v>
      </c>
      <c r="U6118" s="9" t="s">
        <v>266</v>
      </c>
      <c r="X6118" s="9">
        <f>INDEX(SLA_Policy!$D$2:$D$5,MATCH(F6118,SLA_Policy!$A$2:$A$5,0))</f>
        <v>8</v>
      </c>
      <c r="Y6118" s="9" t="str">
        <f>IF(E6118="Cancelled","Excluded",IF(D6118="",IF((SLA_Policy!$B$8-B6118)*24&gt;X6118,"Open - Breached","Open - On Track"),IF((D6118-B6118)*24&lt;=X6118,"Met","Breached")))</f>
        <v>Breached</v>
      </c>
    </row>
    <row r="6119" spans="1:25" x14ac:dyDescent="0.25">
      <c r="A6119" s="9" t="s">
        <v>9914</v>
      </c>
      <c r="B6119" s="23">
        <v>46097.7097222222</v>
      </c>
      <c r="C6119" s="23">
        <v>46097.712500000001</v>
      </c>
      <c r="D6119" s="23">
        <v>46098.349305555603</v>
      </c>
      <c r="E6119" s="9" t="s">
        <v>212</v>
      </c>
      <c r="F6119" s="9" t="s">
        <v>188</v>
      </c>
      <c r="G6119" s="9" t="s">
        <v>213</v>
      </c>
      <c r="H6119" s="9" t="s">
        <v>88</v>
      </c>
      <c r="I6119" s="9" t="s">
        <v>92</v>
      </c>
      <c r="J6119" s="9" t="s">
        <v>4998</v>
      </c>
      <c r="K6119" s="9" t="s">
        <v>262</v>
      </c>
      <c r="L6119" s="9" t="s">
        <v>216</v>
      </c>
      <c r="M6119" s="9" t="s">
        <v>1863</v>
      </c>
      <c r="N6119" s="9" t="s">
        <v>198</v>
      </c>
      <c r="O6119" s="9" t="s">
        <v>178</v>
      </c>
      <c r="P6119" s="9" t="s">
        <v>272</v>
      </c>
      <c r="Q6119" s="9" t="s">
        <v>219</v>
      </c>
      <c r="R6119" s="9">
        <v>0</v>
      </c>
      <c r="S6119" s="9">
        <v>18</v>
      </c>
      <c r="T6119" s="9" t="s">
        <v>136</v>
      </c>
      <c r="U6119" s="9" t="s">
        <v>230</v>
      </c>
      <c r="W6119" s="9">
        <v>4</v>
      </c>
      <c r="X6119" s="9">
        <f>INDEX(SLA_Policy!$D$2:$D$5,MATCH(F6119,SLA_Policy!$A$2:$A$5,0))</f>
        <v>72</v>
      </c>
      <c r="Y6119" s="9" t="str">
        <f>IF(E6119="Cancelled","Excluded",IF(D6119="",IF((SLA_Policy!$B$8-B6119)*24&gt;X6119,"Open - Breached","Open - On Track"),IF((D6119-B6119)*24&lt;=X6119,"Met","Breached")))</f>
        <v>Met</v>
      </c>
    </row>
    <row r="6120" spans="1:25" x14ac:dyDescent="0.25">
      <c r="A6120" s="9" t="s">
        <v>9915</v>
      </c>
      <c r="B6120" s="23">
        <v>46097.714583333298</v>
      </c>
      <c r="C6120" s="23">
        <v>46097.729861111096</v>
      </c>
      <c r="E6120" s="9" t="s">
        <v>649</v>
      </c>
      <c r="F6120" s="9" t="s">
        <v>188</v>
      </c>
      <c r="G6120" s="9" t="s">
        <v>213</v>
      </c>
      <c r="H6120" s="9" t="s">
        <v>88</v>
      </c>
      <c r="I6120" s="9" t="s">
        <v>92</v>
      </c>
      <c r="J6120" s="9" t="s">
        <v>9164</v>
      </c>
      <c r="K6120" s="9" t="s">
        <v>215</v>
      </c>
      <c r="L6120" s="9" t="s">
        <v>293</v>
      </c>
      <c r="M6120" s="9" t="s">
        <v>9916</v>
      </c>
      <c r="N6120" s="9" t="s">
        <v>199</v>
      </c>
      <c r="O6120" s="9" t="s">
        <v>178</v>
      </c>
      <c r="P6120" s="9" t="s">
        <v>360</v>
      </c>
      <c r="Q6120" s="9" t="s">
        <v>219</v>
      </c>
      <c r="R6120" s="9">
        <v>0</v>
      </c>
      <c r="S6120" s="9">
        <v>5</v>
      </c>
      <c r="T6120" s="9" t="s">
        <v>136</v>
      </c>
      <c r="V6120" s="9" t="s">
        <v>144</v>
      </c>
      <c r="X6120" s="9">
        <f>INDEX(SLA_Policy!$D$2:$D$5,MATCH(F6120,SLA_Policy!$A$2:$A$5,0))</f>
        <v>72</v>
      </c>
      <c r="Y6120" s="9" t="str">
        <f>IF(E6120="Cancelled","Excluded",IF(D6120="",IF((SLA_Policy!$B$8-B6120)*24&gt;X6120,"Open - Breached","Open - On Track"),IF((D6120-B6120)*24&lt;=X6120,"Met","Breached")))</f>
        <v>Excluded</v>
      </c>
    </row>
    <row r="6121" spans="1:25" x14ac:dyDescent="0.25">
      <c r="A6121" s="9" t="s">
        <v>9917</v>
      </c>
      <c r="B6121" s="23">
        <v>46097.716666666704</v>
      </c>
      <c r="C6121" s="23">
        <v>46097.761111111096</v>
      </c>
      <c r="D6121" s="23">
        <v>46098.322222222203</v>
      </c>
      <c r="E6121" s="9" t="s">
        <v>212</v>
      </c>
      <c r="F6121" s="9" t="s">
        <v>188</v>
      </c>
      <c r="G6121" s="9" t="s">
        <v>236</v>
      </c>
      <c r="H6121" s="9" t="s">
        <v>164</v>
      </c>
      <c r="I6121" s="9" t="s">
        <v>421</v>
      </c>
      <c r="J6121" s="9" t="s">
        <v>902</v>
      </c>
      <c r="K6121" s="9" t="s">
        <v>225</v>
      </c>
      <c r="L6121" s="9" t="s">
        <v>216</v>
      </c>
      <c r="M6121" s="9" t="s">
        <v>1324</v>
      </c>
      <c r="N6121" s="9" t="s">
        <v>196</v>
      </c>
      <c r="O6121" s="9" t="s">
        <v>180</v>
      </c>
      <c r="P6121" s="9" t="s">
        <v>278</v>
      </c>
      <c r="Q6121" s="9" t="s">
        <v>219</v>
      </c>
      <c r="R6121" s="9">
        <v>0</v>
      </c>
      <c r="S6121" s="9">
        <v>31</v>
      </c>
      <c r="T6121" s="9" t="s">
        <v>343</v>
      </c>
      <c r="U6121" s="9" t="s">
        <v>242</v>
      </c>
      <c r="X6121" s="9">
        <f>INDEX(SLA_Policy!$D$2:$D$5,MATCH(F6121,SLA_Policy!$A$2:$A$5,0))</f>
        <v>72</v>
      </c>
      <c r="Y6121" s="9" t="str">
        <f>IF(E6121="Cancelled","Excluded",IF(D6121="",IF((SLA_Policy!$B$8-B6121)*24&gt;X6121,"Open - Breached","Open - On Track"),IF((D6121-B6121)*24&lt;=X6121,"Met","Breached")))</f>
        <v>Met</v>
      </c>
    </row>
    <row r="6122" spans="1:25" x14ac:dyDescent="0.25">
      <c r="A6122" s="9" t="s">
        <v>9918</v>
      </c>
      <c r="B6122" s="23">
        <v>46097.719444444498</v>
      </c>
      <c r="C6122" s="23">
        <v>46097.723611111098</v>
      </c>
      <c r="D6122" s="23">
        <v>46098.500694444498</v>
      </c>
      <c r="E6122" s="9" t="s">
        <v>212</v>
      </c>
      <c r="F6122" s="9" t="s">
        <v>188</v>
      </c>
      <c r="G6122" s="9" t="s">
        <v>213</v>
      </c>
      <c r="H6122" s="9" t="s">
        <v>88</v>
      </c>
      <c r="I6122" s="9" t="s">
        <v>92</v>
      </c>
      <c r="J6122" s="9" t="s">
        <v>9167</v>
      </c>
      <c r="K6122" s="9" t="s">
        <v>215</v>
      </c>
      <c r="L6122" s="9" t="s">
        <v>311</v>
      </c>
      <c r="M6122" s="9" t="s">
        <v>1126</v>
      </c>
      <c r="N6122" s="9" t="s">
        <v>198</v>
      </c>
      <c r="O6122" s="9" t="s">
        <v>178</v>
      </c>
      <c r="P6122" s="9" t="s">
        <v>272</v>
      </c>
      <c r="Q6122" s="9" t="s">
        <v>219</v>
      </c>
      <c r="R6122" s="9">
        <v>1</v>
      </c>
      <c r="S6122" s="9">
        <v>63</v>
      </c>
      <c r="T6122" s="9" t="s">
        <v>136</v>
      </c>
      <c r="U6122" s="9" t="s">
        <v>140</v>
      </c>
      <c r="V6122" s="9" t="s">
        <v>144</v>
      </c>
      <c r="W6122" s="9">
        <v>3</v>
      </c>
      <c r="X6122" s="9">
        <f>INDEX(SLA_Policy!$D$2:$D$5,MATCH(F6122,SLA_Policy!$A$2:$A$5,0))</f>
        <v>72</v>
      </c>
      <c r="Y6122" s="9" t="str">
        <f>IF(E6122="Cancelled","Excluded",IF(D6122="",IF((SLA_Policy!$B$8-B6122)*24&gt;X6122,"Open - Breached","Open - On Track"),IF((D6122-B6122)*24&lt;=X6122,"Met","Breached")))</f>
        <v>Met</v>
      </c>
    </row>
    <row r="6123" spans="1:25" x14ac:dyDescent="0.25">
      <c r="A6123" s="9" t="s">
        <v>9919</v>
      </c>
      <c r="B6123" s="23">
        <v>46097.7368055556</v>
      </c>
      <c r="C6123" s="23">
        <v>46098.323611111096</v>
      </c>
      <c r="D6123" s="23">
        <v>46100.410416666702</v>
      </c>
      <c r="E6123" s="9" t="s">
        <v>212</v>
      </c>
      <c r="F6123" s="9" t="s">
        <v>188</v>
      </c>
      <c r="G6123" s="9" t="s">
        <v>213</v>
      </c>
      <c r="H6123" s="9" t="s">
        <v>88</v>
      </c>
      <c r="I6123" s="9" t="s">
        <v>92</v>
      </c>
      <c r="J6123" s="9" t="s">
        <v>413</v>
      </c>
      <c r="K6123" s="9" t="s">
        <v>303</v>
      </c>
      <c r="L6123" s="9" t="s">
        <v>216</v>
      </c>
      <c r="M6123" s="9" t="s">
        <v>1097</v>
      </c>
      <c r="N6123" s="9" t="s">
        <v>196</v>
      </c>
      <c r="O6123" s="9" t="s">
        <v>178</v>
      </c>
      <c r="P6123" s="9" t="s">
        <v>414</v>
      </c>
      <c r="Q6123" s="9" t="s">
        <v>273</v>
      </c>
      <c r="R6123" s="9">
        <v>0</v>
      </c>
      <c r="S6123" s="9">
        <v>32</v>
      </c>
      <c r="T6123" s="9" t="s">
        <v>220</v>
      </c>
      <c r="U6123" s="9" t="s">
        <v>266</v>
      </c>
      <c r="W6123" s="9">
        <v>5</v>
      </c>
      <c r="X6123" s="9">
        <f>INDEX(SLA_Policy!$D$2:$D$5,MATCH(F6123,SLA_Policy!$A$2:$A$5,0))</f>
        <v>72</v>
      </c>
      <c r="Y6123" s="9" t="str">
        <f>IF(E6123="Cancelled","Excluded",IF(D6123="",IF((SLA_Policy!$B$8-B6123)*24&gt;X6123,"Open - Breached","Open - On Track"),IF((D6123-B6123)*24&lt;=X6123,"Met","Breached")))</f>
        <v>Met</v>
      </c>
    </row>
    <row r="6124" spans="1:25" x14ac:dyDescent="0.25">
      <c r="A6124" s="9" t="s">
        <v>9920</v>
      </c>
      <c r="B6124" s="23">
        <v>46097.778472222199</v>
      </c>
      <c r="C6124" s="23">
        <v>46098.362500000003</v>
      </c>
      <c r="D6124" s="23">
        <v>46098.427083333299</v>
      </c>
      <c r="E6124" s="9" t="s">
        <v>212</v>
      </c>
      <c r="F6124" s="9" t="s">
        <v>189</v>
      </c>
      <c r="G6124" s="9" t="s">
        <v>213</v>
      </c>
      <c r="H6124" s="9" t="s">
        <v>162</v>
      </c>
      <c r="I6124" s="9" t="s">
        <v>244</v>
      </c>
      <c r="J6124" s="9" t="s">
        <v>3212</v>
      </c>
      <c r="K6124" s="9" t="s">
        <v>246</v>
      </c>
      <c r="L6124" s="9" t="s">
        <v>104</v>
      </c>
      <c r="M6124" s="9" t="s">
        <v>2144</v>
      </c>
      <c r="N6124" s="9" t="s">
        <v>196</v>
      </c>
      <c r="O6124" s="9" t="s">
        <v>179</v>
      </c>
      <c r="P6124" s="9" t="s">
        <v>337</v>
      </c>
      <c r="Q6124" s="9" t="s">
        <v>219</v>
      </c>
      <c r="R6124" s="9">
        <v>0</v>
      </c>
      <c r="S6124" s="9">
        <v>39</v>
      </c>
      <c r="U6124" s="9" t="s">
        <v>266</v>
      </c>
      <c r="X6124" s="9">
        <f>INDEX(SLA_Policy!$D$2:$D$5,MATCH(F6124,SLA_Policy!$A$2:$A$5,0))</f>
        <v>120</v>
      </c>
      <c r="Y6124" s="9" t="str">
        <f>IF(E6124="Cancelled","Excluded",IF(D6124="",IF((SLA_Policy!$B$8-B6124)*24&gt;X6124,"Open - Breached","Open - On Track"),IF((D6124-B6124)*24&lt;=X6124,"Met","Breached")))</f>
        <v>Met</v>
      </c>
    </row>
    <row r="6125" spans="1:25" x14ac:dyDescent="0.25">
      <c r="A6125" s="9" t="s">
        <v>9921</v>
      </c>
      <c r="B6125" s="23">
        <v>46097.815972222197</v>
      </c>
      <c r="C6125" s="23">
        <v>46098.340972222199</v>
      </c>
      <c r="D6125" s="23">
        <v>46098.347222222197</v>
      </c>
      <c r="E6125" s="9" t="s">
        <v>212</v>
      </c>
      <c r="F6125" s="9" t="s">
        <v>188</v>
      </c>
      <c r="G6125" s="9" t="s">
        <v>213</v>
      </c>
      <c r="H6125" s="9" t="s">
        <v>88</v>
      </c>
      <c r="I6125" s="9" t="s">
        <v>92</v>
      </c>
      <c r="J6125" s="9" t="s">
        <v>9167</v>
      </c>
      <c r="K6125" s="9" t="s">
        <v>215</v>
      </c>
      <c r="L6125" s="9" t="s">
        <v>307</v>
      </c>
      <c r="M6125" s="9" t="s">
        <v>1076</v>
      </c>
      <c r="N6125" s="9" t="s">
        <v>198</v>
      </c>
      <c r="O6125" s="9" t="s">
        <v>178</v>
      </c>
      <c r="P6125" s="9" t="s">
        <v>360</v>
      </c>
      <c r="Q6125" s="9" t="s">
        <v>219</v>
      </c>
      <c r="R6125" s="9">
        <v>0</v>
      </c>
      <c r="S6125" s="9">
        <v>15</v>
      </c>
      <c r="T6125" s="9" t="s">
        <v>136</v>
      </c>
      <c r="U6125" s="9" t="s">
        <v>140</v>
      </c>
      <c r="V6125" s="9" t="s">
        <v>144</v>
      </c>
      <c r="X6125" s="9">
        <f>INDEX(SLA_Policy!$D$2:$D$5,MATCH(F6125,SLA_Policy!$A$2:$A$5,0))</f>
        <v>72</v>
      </c>
      <c r="Y6125" s="9" t="str">
        <f>IF(E6125="Cancelled","Excluded",IF(D6125="",IF((SLA_Policy!$B$8-B6125)*24&gt;X6125,"Open - Breached","Open - On Track"),IF((D6125-B6125)*24&lt;=X6125,"Met","Breached")))</f>
        <v>Met</v>
      </c>
    </row>
    <row r="6126" spans="1:25" x14ac:dyDescent="0.25">
      <c r="A6126" s="9" t="s">
        <v>9922</v>
      </c>
      <c r="B6126" s="23">
        <v>46097.817361111098</v>
      </c>
      <c r="C6126" s="23">
        <v>46097.818055555603</v>
      </c>
      <c r="D6126" s="23">
        <v>46098.331250000003</v>
      </c>
      <c r="E6126" s="9" t="s">
        <v>212</v>
      </c>
      <c r="F6126" s="9" t="s">
        <v>187</v>
      </c>
      <c r="G6126" s="9" t="s">
        <v>213</v>
      </c>
      <c r="H6126" s="9" t="s">
        <v>88</v>
      </c>
      <c r="I6126" s="9" t="s">
        <v>92</v>
      </c>
      <c r="J6126" s="9" t="s">
        <v>9171</v>
      </c>
      <c r="K6126" s="9" t="s">
        <v>303</v>
      </c>
      <c r="L6126" s="9" t="s">
        <v>226</v>
      </c>
      <c r="M6126" s="9" t="s">
        <v>452</v>
      </c>
      <c r="N6126" s="9" t="s">
        <v>198</v>
      </c>
      <c r="O6126" s="9" t="s">
        <v>116</v>
      </c>
      <c r="P6126" s="9" t="s">
        <v>342</v>
      </c>
      <c r="Q6126" s="9" t="s">
        <v>219</v>
      </c>
      <c r="R6126" s="9">
        <v>0</v>
      </c>
      <c r="S6126" s="9">
        <v>52</v>
      </c>
      <c r="T6126" s="9" t="s">
        <v>136</v>
      </c>
      <c r="U6126" s="9" t="s">
        <v>140</v>
      </c>
      <c r="V6126" s="9" t="s">
        <v>144</v>
      </c>
      <c r="X6126" s="9">
        <f>INDEX(SLA_Policy!$D$2:$D$5,MATCH(F6126,SLA_Policy!$A$2:$A$5,0))</f>
        <v>8</v>
      </c>
      <c r="Y6126" s="9" t="str">
        <f>IF(E6126="Cancelled","Excluded",IF(D6126="",IF((SLA_Policy!$B$8-B6126)*24&gt;X6126,"Open - Breached","Open - On Track"),IF((D6126-B6126)*24&lt;=X6126,"Met","Breached")))</f>
        <v>Breached</v>
      </c>
    </row>
    <row r="6127" spans="1:25" x14ac:dyDescent="0.25">
      <c r="A6127" s="9" t="s">
        <v>9923</v>
      </c>
      <c r="B6127" s="23">
        <v>46097.8256944444</v>
      </c>
      <c r="C6127" s="23">
        <v>46098.373611111099</v>
      </c>
      <c r="D6127" s="23">
        <v>46100.3125</v>
      </c>
      <c r="E6127" s="9" t="s">
        <v>212</v>
      </c>
      <c r="F6127" s="9" t="s">
        <v>189</v>
      </c>
      <c r="G6127" s="9" t="s">
        <v>236</v>
      </c>
      <c r="H6127" s="9" t="s">
        <v>161</v>
      </c>
      <c r="I6127" s="9" t="s">
        <v>237</v>
      </c>
      <c r="J6127" s="9" t="s">
        <v>2658</v>
      </c>
      <c r="K6127" s="9" t="s">
        <v>246</v>
      </c>
      <c r="L6127" s="9" t="s">
        <v>311</v>
      </c>
      <c r="M6127" s="9" t="s">
        <v>4454</v>
      </c>
      <c r="N6127" s="9" t="s">
        <v>196</v>
      </c>
      <c r="O6127" s="9" t="s">
        <v>179</v>
      </c>
      <c r="P6127" s="9" t="s">
        <v>264</v>
      </c>
      <c r="Q6127" s="9" t="s">
        <v>219</v>
      </c>
      <c r="R6127" s="9">
        <v>2</v>
      </c>
      <c r="S6127" s="9">
        <v>34</v>
      </c>
      <c r="U6127" s="9" t="s">
        <v>242</v>
      </c>
      <c r="X6127" s="9">
        <f>INDEX(SLA_Policy!$D$2:$D$5,MATCH(F6127,SLA_Policy!$A$2:$A$5,0))</f>
        <v>120</v>
      </c>
      <c r="Y6127" s="9" t="str">
        <f>IF(E6127="Cancelled","Excluded",IF(D6127="",IF((SLA_Policy!$B$8-B6127)*24&gt;X6127,"Open - Breached","Open - On Track"),IF((D6127-B6127)*24&lt;=X6127,"Met","Breached")))</f>
        <v>Met</v>
      </c>
    </row>
    <row r="6128" spans="1:25" x14ac:dyDescent="0.25">
      <c r="A6128" s="9" t="s">
        <v>9924</v>
      </c>
      <c r="B6128" s="23">
        <v>46097.832638888904</v>
      </c>
      <c r="C6128" s="23">
        <v>46098.331250000003</v>
      </c>
      <c r="D6128" s="23">
        <v>46098.352083333302</v>
      </c>
      <c r="E6128" s="9" t="s">
        <v>212</v>
      </c>
      <c r="F6128" s="9" t="s">
        <v>188</v>
      </c>
      <c r="G6128" s="9" t="s">
        <v>213</v>
      </c>
      <c r="H6128" s="9" t="s">
        <v>167</v>
      </c>
      <c r="I6128" s="9" t="s">
        <v>362</v>
      </c>
      <c r="J6128" s="9" t="s">
        <v>9925</v>
      </c>
      <c r="K6128" s="9" t="s">
        <v>246</v>
      </c>
      <c r="L6128" s="9" t="s">
        <v>104</v>
      </c>
      <c r="M6128" s="9" t="s">
        <v>2057</v>
      </c>
      <c r="N6128" s="9" t="s">
        <v>197</v>
      </c>
      <c r="O6128" s="9" t="s">
        <v>116</v>
      </c>
      <c r="P6128" s="9" t="s">
        <v>551</v>
      </c>
      <c r="Q6128" s="9" t="s">
        <v>219</v>
      </c>
      <c r="R6128" s="9">
        <v>0</v>
      </c>
      <c r="S6128" s="9">
        <v>34</v>
      </c>
      <c r="U6128" s="9" t="s">
        <v>248</v>
      </c>
      <c r="W6128" s="9">
        <v>4</v>
      </c>
      <c r="X6128" s="9">
        <f>INDEX(SLA_Policy!$D$2:$D$5,MATCH(F6128,SLA_Policy!$A$2:$A$5,0))</f>
        <v>72</v>
      </c>
      <c r="Y6128" s="9" t="str">
        <f>IF(E6128="Cancelled","Excluded",IF(D6128="",IF((SLA_Policy!$B$8-B6128)*24&gt;X6128,"Open - Breached","Open - On Track"),IF((D6128-B6128)*24&lt;=X6128,"Met","Breached")))</f>
        <v>Met</v>
      </c>
    </row>
    <row r="6129" spans="1:25" x14ac:dyDescent="0.25">
      <c r="A6129" s="9" t="s">
        <v>9926</v>
      </c>
      <c r="B6129" s="23">
        <v>46097.865277777797</v>
      </c>
      <c r="C6129" s="23">
        <v>46098.320138888899</v>
      </c>
      <c r="D6129" s="23">
        <v>46098.565277777801</v>
      </c>
      <c r="E6129" s="9" t="s">
        <v>212</v>
      </c>
      <c r="F6129" s="9" t="s">
        <v>189</v>
      </c>
      <c r="G6129" s="9" t="s">
        <v>213</v>
      </c>
      <c r="H6129" s="9" t="s">
        <v>163</v>
      </c>
      <c r="I6129" s="9" t="s">
        <v>405</v>
      </c>
      <c r="J6129" s="9" t="s">
        <v>8320</v>
      </c>
      <c r="K6129" s="9" t="s">
        <v>262</v>
      </c>
      <c r="L6129" s="9" t="s">
        <v>293</v>
      </c>
      <c r="M6129" s="9" t="s">
        <v>2343</v>
      </c>
      <c r="N6129" s="9" t="s">
        <v>198</v>
      </c>
      <c r="O6129" s="9" t="s">
        <v>176</v>
      </c>
      <c r="P6129" s="9" t="s">
        <v>503</v>
      </c>
      <c r="Q6129" s="9" t="s">
        <v>273</v>
      </c>
      <c r="R6129" s="9">
        <v>0</v>
      </c>
      <c r="S6129" s="9">
        <v>11</v>
      </c>
      <c r="U6129" s="9" t="s">
        <v>230</v>
      </c>
      <c r="X6129" s="9">
        <f>INDEX(SLA_Policy!$D$2:$D$5,MATCH(F6129,SLA_Policy!$A$2:$A$5,0))</f>
        <v>120</v>
      </c>
      <c r="Y6129" s="9" t="str">
        <f>IF(E6129="Cancelled","Excluded",IF(D6129="",IF((SLA_Policy!$B$8-B6129)*24&gt;X6129,"Open - Breached","Open - On Track"),IF((D6129-B6129)*24&lt;=X6129,"Met","Breached")))</f>
        <v>Met</v>
      </c>
    </row>
    <row r="6130" spans="1:25" x14ac:dyDescent="0.25">
      <c r="A6130" s="9" t="s">
        <v>9927</v>
      </c>
      <c r="B6130" s="23">
        <v>46097.894444444399</v>
      </c>
      <c r="C6130" s="23">
        <v>46098.322222222203</v>
      </c>
      <c r="D6130" s="23">
        <v>46098.545138888898</v>
      </c>
      <c r="E6130" s="9" t="s">
        <v>212</v>
      </c>
      <c r="F6130" s="9" t="s">
        <v>188</v>
      </c>
      <c r="G6130" s="9" t="s">
        <v>213</v>
      </c>
      <c r="H6130" s="9" t="s">
        <v>88</v>
      </c>
      <c r="I6130" s="9" t="s">
        <v>92</v>
      </c>
      <c r="J6130" s="9" t="s">
        <v>9160</v>
      </c>
      <c r="K6130" s="9" t="s">
        <v>246</v>
      </c>
      <c r="L6130" s="9" t="s">
        <v>282</v>
      </c>
      <c r="M6130" s="9" t="s">
        <v>3229</v>
      </c>
      <c r="N6130" s="9" t="s">
        <v>196</v>
      </c>
      <c r="O6130" s="9" t="s">
        <v>178</v>
      </c>
      <c r="P6130" s="9" t="s">
        <v>360</v>
      </c>
      <c r="Q6130" s="9" t="s">
        <v>219</v>
      </c>
      <c r="R6130" s="9">
        <v>1</v>
      </c>
      <c r="S6130" s="9">
        <v>42</v>
      </c>
      <c r="T6130" s="9" t="s">
        <v>136</v>
      </c>
      <c r="U6130" s="9" t="s">
        <v>140</v>
      </c>
      <c r="V6130" s="9" t="s">
        <v>144</v>
      </c>
      <c r="X6130" s="9">
        <f>INDEX(SLA_Policy!$D$2:$D$5,MATCH(F6130,SLA_Policy!$A$2:$A$5,0))</f>
        <v>72</v>
      </c>
      <c r="Y6130" s="9" t="str">
        <f>IF(E6130="Cancelled","Excluded",IF(D6130="",IF((SLA_Policy!$B$8-B6130)*24&gt;X6130,"Open - Breached","Open - On Track"),IF((D6130-B6130)*24&lt;=X6130,"Met","Breached")))</f>
        <v>Met</v>
      </c>
    </row>
    <row r="6131" spans="1:25" x14ac:dyDescent="0.25">
      <c r="A6131" s="9" t="s">
        <v>9928</v>
      </c>
      <c r="B6131" s="23">
        <v>46098.238194444399</v>
      </c>
      <c r="C6131" s="23">
        <v>46098.293749999997</v>
      </c>
      <c r="D6131" s="23">
        <v>46099.390972222202</v>
      </c>
      <c r="E6131" s="9" t="s">
        <v>212</v>
      </c>
      <c r="F6131" s="9" t="s">
        <v>188</v>
      </c>
      <c r="G6131" s="9" t="s">
        <v>213</v>
      </c>
      <c r="H6131" s="9" t="s">
        <v>88</v>
      </c>
      <c r="I6131" s="9" t="s">
        <v>92</v>
      </c>
      <c r="J6131" s="9" t="s">
        <v>9160</v>
      </c>
      <c r="K6131" s="9" t="s">
        <v>215</v>
      </c>
      <c r="L6131" s="9" t="s">
        <v>270</v>
      </c>
      <c r="M6131" s="9" t="s">
        <v>384</v>
      </c>
      <c r="N6131" s="9" t="s">
        <v>197</v>
      </c>
      <c r="O6131" s="9" t="s">
        <v>116</v>
      </c>
      <c r="P6131" s="9" t="s">
        <v>590</v>
      </c>
      <c r="Q6131" s="9" t="s">
        <v>219</v>
      </c>
      <c r="R6131" s="9">
        <v>0</v>
      </c>
      <c r="S6131" s="9">
        <v>22</v>
      </c>
      <c r="T6131" s="9" t="s">
        <v>229</v>
      </c>
      <c r="U6131" s="9" t="s">
        <v>140</v>
      </c>
      <c r="V6131" s="9" t="s">
        <v>144</v>
      </c>
      <c r="X6131" s="9">
        <f>INDEX(SLA_Policy!$D$2:$D$5,MATCH(F6131,SLA_Policy!$A$2:$A$5,0))</f>
        <v>72</v>
      </c>
      <c r="Y6131" s="9" t="str">
        <f>IF(E6131="Cancelled","Excluded",IF(D6131="",IF((SLA_Policy!$B$8-B6131)*24&gt;X6131,"Open - Breached","Open - On Track"),IF((D6131-B6131)*24&lt;=X6131,"Met","Breached")))</f>
        <v>Met</v>
      </c>
    </row>
    <row r="6132" spans="1:25" x14ac:dyDescent="0.25">
      <c r="A6132" s="9" t="s">
        <v>9929</v>
      </c>
      <c r="B6132" s="23">
        <v>46098.243055555598</v>
      </c>
      <c r="C6132" s="23">
        <v>46098.359027777798</v>
      </c>
      <c r="D6132" s="23">
        <v>46098.4194444444</v>
      </c>
      <c r="E6132" s="9" t="s">
        <v>212</v>
      </c>
      <c r="F6132" s="9" t="s">
        <v>188</v>
      </c>
      <c r="G6132" s="9" t="s">
        <v>213</v>
      </c>
      <c r="H6132" s="9" t="s">
        <v>88</v>
      </c>
      <c r="I6132" s="9" t="s">
        <v>92</v>
      </c>
      <c r="J6132" s="9" t="s">
        <v>9167</v>
      </c>
      <c r="K6132" s="9" t="s">
        <v>215</v>
      </c>
      <c r="L6132" s="9" t="s">
        <v>216</v>
      </c>
      <c r="M6132" s="9" t="s">
        <v>5092</v>
      </c>
      <c r="N6132" s="9" t="s">
        <v>198</v>
      </c>
      <c r="O6132" s="9" t="s">
        <v>178</v>
      </c>
      <c r="P6132" s="9" t="s">
        <v>272</v>
      </c>
      <c r="Q6132" s="9" t="s">
        <v>219</v>
      </c>
      <c r="R6132" s="9">
        <v>0</v>
      </c>
      <c r="S6132" s="9">
        <v>15</v>
      </c>
      <c r="T6132" s="9" t="s">
        <v>229</v>
      </c>
      <c r="U6132" s="9" t="s">
        <v>140</v>
      </c>
      <c r="V6132" s="9" t="s">
        <v>144</v>
      </c>
      <c r="W6132" s="9">
        <v>4</v>
      </c>
      <c r="X6132" s="9">
        <f>INDEX(SLA_Policy!$D$2:$D$5,MATCH(F6132,SLA_Policy!$A$2:$A$5,0))</f>
        <v>72</v>
      </c>
      <c r="Y6132" s="9" t="str">
        <f>IF(E6132="Cancelled","Excluded",IF(D6132="",IF((SLA_Policy!$B$8-B6132)*24&gt;X6132,"Open - Breached","Open - On Track"),IF((D6132-B6132)*24&lt;=X6132,"Met","Breached")))</f>
        <v>Met</v>
      </c>
    </row>
    <row r="6133" spans="1:25" x14ac:dyDescent="0.25">
      <c r="A6133" s="9" t="s">
        <v>9930</v>
      </c>
      <c r="B6133" s="23">
        <v>46098.295833333301</v>
      </c>
      <c r="C6133" s="23">
        <v>46098.296527777798</v>
      </c>
      <c r="D6133" s="23">
        <v>46098.371527777803</v>
      </c>
      <c r="E6133" s="9" t="s">
        <v>212</v>
      </c>
      <c r="F6133" s="9" t="s">
        <v>188</v>
      </c>
      <c r="G6133" s="9" t="s">
        <v>213</v>
      </c>
      <c r="H6133" s="9" t="s">
        <v>161</v>
      </c>
      <c r="I6133" s="9" t="s">
        <v>454</v>
      </c>
      <c r="J6133" s="9" t="s">
        <v>455</v>
      </c>
      <c r="K6133" s="9" t="s">
        <v>239</v>
      </c>
      <c r="L6133" s="9" t="s">
        <v>216</v>
      </c>
      <c r="M6133" s="9" t="s">
        <v>806</v>
      </c>
      <c r="N6133" s="9" t="s">
        <v>200</v>
      </c>
      <c r="O6133" s="9" t="s">
        <v>116</v>
      </c>
      <c r="P6133" s="9" t="s">
        <v>551</v>
      </c>
      <c r="Q6133" s="9" t="s">
        <v>219</v>
      </c>
      <c r="R6133" s="9">
        <v>1</v>
      </c>
      <c r="S6133" s="9">
        <v>8</v>
      </c>
      <c r="U6133" s="9" t="s">
        <v>290</v>
      </c>
      <c r="X6133" s="9">
        <f>INDEX(SLA_Policy!$D$2:$D$5,MATCH(F6133,SLA_Policy!$A$2:$A$5,0))</f>
        <v>72</v>
      </c>
      <c r="Y6133" s="9" t="str">
        <f>IF(E6133="Cancelled","Excluded",IF(D6133="",IF((SLA_Policy!$B$8-B6133)*24&gt;X6133,"Open - Breached","Open - On Track"),IF((D6133-B6133)*24&lt;=X6133,"Met","Breached")))</f>
        <v>Met</v>
      </c>
    </row>
    <row r="6134" spans="1:25" x14ac:dyDescent="0.25">
      <c r="A6134" s="9" t="s">
        <v>9931</v>
      </c>
      <c r="B6134" s="23">
        <v>46098.2993055556</v>
      </c>
      <c r="C6134" s="23">
        <v>46098.302083333299</v>
      </c>
      <c r="D6134" s="23">
        <v>46098.552083333299</v>
      </c>
      <c r="E6134" s="9" t="s">
        <v>212</v>
      </c>
      <c r="F6134" s="9" t="s">
        <v>188</v>
      </c>
      <c r="G6134" s="9" t="s">
        <v>213</v>
      </c>
      <c r="H6134" s="9" t="s">
        <v>88</v>
      </c>
      <c r="I6134" s="9" t="s">
        <v>92</v>
      </c>
      <c r="J6134" s="9" t="s">
        <v>9160</v>
      </c>
      <c r="K6134" s="9" t="s">
        <v>303</v>
      </c>
      <c r="L6134" s="9" t="s">
        <v>216</v>
      </c>
      <c r="M6134" s="9" t="s">
        <v>1287</v>
      </c>
      <c r="N6134" s="9" t="s">
        <v>198</v>
      </c>
      <c r="O6134" s="9" t="s">
        <v>116</v>
      </c>
      <c r="P6134" s="9" t="s">
        <v>590</v>
      </c>
      <c r="Q6134" s="9" t="s">
        <v>219</v>
      </c>
      <c r="R6134" s="9">
        <v>1</v>
      </c>
      <c r="S6134" s="9">
        <v>95</v>
      </c>
      <c r="T6134" s="9" t="s">
        <v>136</v>
      </c>
      <c r="U6134" s="9" t="s">
        <v>140</v>
      </c>
      <c r="V6134" s="9" t="s">
        <v>144</v>
      </c>
      <c r="W6134" s="9">
        <v>4</v>
      </c>
      <c r="X6134" s="9">
        <f>INDEX(SLA_Policy!$D$2:$D$5,MATCH(F6134,SLA_Policy!$A$2:$A$5,0))</f>
        <v>72</v>
      </c>
      <c r="Y6134" s="9" t="str">
        <f>IF(E6134="Cancelled","Excluded",IF(D6134="",IF((SLA_Policy!$B$8-B6134)*24&gt;X6134,"Open - Breached","Open - On Track"),IF((D6134-B6134)*24&lt;=X6134,"Met","Breached")))</f>
        <v>Met</v>
      </c>
    </row>
    <row r="6135" spans="1:25" x14ac:dyDescent="0.25">
      <c r="A6135" s="9" t="s">
        <v>9932</v>
      </c>
      <c r="B6135" s="23">
        <v>46098.306250000001</v>
      </c>
      <c r="C6135" s="23">
        <v>46098.375</v>
      </c>
      <c r="D6135" s="23">
        <v>46111.353472222203</v>
      </c>
      <c r="E6135" s="9" t="s">
        <v>212</v>
      </c>
      <c r="F6135" s="9" t="s">
        <v>188</v>
      </c>
      <c r="G6135" s="9" t="s">
        <v>236</v>
      </c>
      <c r="H6135" s="9" t="s">
        <v>167</v>
      </c>
      <c r="I6135" s="9" t="s">
        <v>255</v>
      </c>
      <c r="J6135" s="9" t="s">
        <v>9933</v>
      </c>
      <c r="K6135" s="9" t="s">
        <v>303</v>
      </c>
      <c r="L6135" s="9" t="s">
        <v>104</v>
      </c>
      <c r="M6135" s="9" t="s">
        <v>3108</v>
      </c>
      <c r="N6135" s="9" t="s">
        <v>196</v>
      </c>
      <c r="O6135" s="9" t="s">
        <v>180</v>
      </c>
      <c r="P6135" s="9" t="s">
        <v>368</v>
      </c>
      <c r="Q6135" s="9" t="s">
        <v>219</v>
      </c>
      <c r="R6135" s="9">
        <v>0</v>
      </c>
      <c r="S6135" s="9">
        <v>28</v>
      </c>
      <c r="U6135" s="9" t="s">
        <v>242</v>
      </c>
      <c r="X6135" s="9">
        <f>INDEX(SLA_Policy!$D$2:$D$5,MATCH(F6135,SLA_Policy!$A$2:$A$5,0))</f>
        <v>72</v>
      </c>
      <c r="Y6135" s="9" t="str">
        <f>IF(E6135="Cancelled","Excluded",IF(D6135="",IF((SLA_Policy!$B$8-B6135)*24&gt;X6135,"Open - Breached","Open - On Track"),IF((D6135-B6135)*24&lt;=X6135,"Met","Breached")))</f>
        <v>Breached</v>
      </c>
    </row>
    <row r="6136" spans="1:25" x14ac:dyDescent="0.25">
      <c r="A6136" s="9" t="s">
        <v>9934</v>
      </c>
      <c r="B6136" s="23">
        <v>46098.309722222199</v>
      </c>
      <c r="C6136" s="23">
        <v>46098.3305555556</v>
      </c>
      <c r="D6136" s="23">
        <v>46100.317361111098</v>
      </c>
      <c r="E6136" s="9" t="s">
        <v>212</v>
      </c>
      <c r="F6136" s="9" t="s">
        <v>188</v>
      </c>
      <c r="G6136" s="9" t="s">
        <v>213</v>
      </c>
      <c r="H6136" s="9" t="s">
        <v>167</v>
      </c>
      <c r="I6136" s="9" t="s">
        <v>536</v>
      </c>
      <c r="J6136" s="9" t="s">
        <v>2940</v>
      </c>
      <c r="K6136" s="9" t="s">
        <v>262</v>
      </c>
      <c r="L6136" s="9" t="s">
        <v>311</v>
      </c>
      <c r="M6136" s="9" t="s">
        <v>3967</v>
      </c>
      <c r="N6136" s="9" t="s">
        <v>197</v>
      </c>
      <c r="O6136" s="9" t="s">
        <v>180</v>
      </c>
      <c r="P6136" s="9" t="s">
        <v>368</v>
      </c>
      <c r="Q6136" s="9" t="s">
        <v>219</v>
      </c>
      <c r="R6136" s="9">
        <v>0</v>
      </c>
      <c r="S6136" s="9">
        <v>80</v>
      </c>
      <c r="T6136" s="9" t="s">
        <v>136</v>
      </c>
      <c r="U6136" s="9" t="s">
        <v>266</v>
      </c>
      <c r="W6136" s="9">
        <v>5</v>
      </c>
      <c r="X6136" s="9">
        <f>INDEX(SLA_Policy!$D$2:$D$5,MATCH(F6136,SLA_Policy!$A$2:$A$5,0))</f>
        <v>72</v>
      </c>
      <c r="Y6136" s="9" t="str">
        <f>IF(E6136="Cancelled","Excluded",IF(D6136="",IF((SLA_Policy!$B$8-B6136)*24&gt;X6136,"Open - Breached","Open - On Track"),IF((D6136-B6136)*24&lt;=X6136,"Met","Breached")))</f>
        <v>Met</v>
      </c>
    </row>
    <row r="6137" spans="1:25" x14ac:dyDescent="0.25">
      <c r="A6137" s="9" t="s">
        <v>9935</v>
      </c>
      <c r="B6137" s="23">
        <v>46098.320833333302</v>
      </c>
      <c r="C6137" s="23">
        <v>46098.324999999997</v>
      </c>
      <c r="E6137" s="9" t="s">
        <v>649</v>
      </c>
      <c r="F6137" s="9" t="s">
        <v>188</v>
      </c>
      <c r="G6137" s="9" t="s">
        <v>213</v>
      </c>
      <c r="H6137" s="9" t="s">
        <v>164</v>
      </c>
      <c r="I6137" s="9" t="s">
        <v>260</v>
      </c>
      <c r="J6137" s="9" t="s">
        <v>592</v>
      </c>
      <c r="K6137" s="9" t="s">
        <v>410</v>
      </c>
      <c r="L6137" s="9" t="s">
        <v>293</v>
      </c>
      <c r="M6137" s="9" t="s">
        <v>1103</v>
      </c>
      <c r="N6137" s="9" t="s">
        <v>199</v>
      </c>
      <c r="O6137" s="9" t="s">
        <v>180</v>
      </c>
      <c r="P6137" s="9" t="s">
        <v>278</v>
      </c>
      <c r="Q6137" s="9" t="s">
        <v>273</v>
      </c>
      <c r="R6137" s="9">
        <v>0</v>
      </c>
      <c r="S6137" s="9">
        <v>2</v>
      </c>
      <c r="T6137" s="9" t="s">
        <v>265</v>
      </c>
      <c r="X6137" s="9">
        <f>INDEX(SLA_Policy!$D$2:$D$5,MATCH(F6137,SLA_Policy!$A$2:$A$5,0))</f>
        <v>72</v>
      </c>
      <c r="Y6137" s="9" t="str">
        <f>IF(E6137="Cancelled","Excluded",IF(D6137="",IF((SLA_Policy!$B$8-B6137)*24&gt;X6137,"Open - Breached","Open - On Track"),IF((D6137-B6137)*24&lt;=X6137,"Met","Breached")))</f>
        <v>Excluded</v>
      </c>
    </row>
    <row r="6138" spans="1:25" x14ac:dyDescent="0.25">
      <c r="A6138" s="9" t="s">
        <v>9936</v>
      </c>
      <c r="B6138" s="23">
        <v>46098.324305555601</v>
      </c>
      <c r="C6138" s="23">
        <v>46098.348611111098</v>
      </c>
      <c r="D6138" s="23">
        <v>46098.4777777778</v>
      </c>
      <c r="E6138" s="9" t="s">
        <v>212</v>
      </c>
      <c r="F6138" s="9" t="s">
        <v>188</v>
      </c>
      <c r="G6138" s="9" t="s">
        <v>213</v>
      </c>
      <c r="H6138" s="9" t="s">
        <v>88</v>
      </c>
      <c r="I6138" s="9" t="s">
        <v>354</v>
      </c>
      <c r="J6138" s="9" t="s">
        <v>1799</v>
      </c>
      <c r="K6138" s="9" t="s">
        <v>246</v>
      </c>
      <c r="L6138" s="9" t="s">
        <v>351</v>
      </c>
      <c r="M6138" s="9" t="s">
        <v>436</v>
      </c>
      <c r="N6138" s="9" t="s">
        <v>196</v>
      </c>
      <c r="O6138" s="9" t="s">
        <v>178</v>
      </c>
      <c r="P6138" s="9" t="s">
        <v>360</v>
      </c>
      <c r="Q6138" s="9" t="s">
        <v>219</v>
      </c>
      <c r="R6138" s="9">
        <v>0</v>
      </c>
      <c r="S6138" s="9">
        <v>27</v>
      </c>
      <c r="T6138" s="9" t="s">
        <v>220</v>
      </c>
      <c r="U6138" s="9" t="s">
        <v>290</v>
      </c>
      <c r="W6138" s="9">
        <v>4</v>
      </c>
      <c r="X6138" s="9">
        <f>INDEX(SLA_Policy!$D$2:$D$5,MATCH(F6138,SLA_Policy!$A$2:$A$5,0))</f>
        <v>72</v>
      </c>
      <c r="Y6138" s="9" t="str">
        <f>IF(E6138="Cancelled","Excluded",IF(D6138="",IF((SLA_Policy!$B$8-B6138)*24&gt;X6138,"Open - Breached","Open - On Track"),IF((D6138-B6138)*24&lt;=X6138,"Met","Breached")))</f>
        <v>Met</v>
      </c>
    </row>
    <row r="6139" spans="1:25" x14ac:dyDescent="0.25">
      <c r="A6139" s="9" t="s">
        <v>9937</v>
      </c>
      <c r="B6139" s="23">
        <v>46098.336805555598</v>
      </c>
      <c r="C6139" s="23">
        <v>46098.345138888901</v>
      </c>
      <c r="D6139" s="23">
        <v>46098.3659722222</v>
      </c>
      <c r="E6139" s="9" t="s">
        <v>212</v>
      </c>
      <c r="F6139" s="9" t="s">
        <v>188</v>
      </c>
      <c r="G6139" s="9" t="s">
        <v>213</v>
      </c>
      <c r="H6139" s="9" t="s">
        <v>88</v>
      </c>
      <c r="I6139" s="9" t="s">
        <v>92</v>
      </c>
      <c r="J6139" s="9" t="s">
        <v>9160</v>
      </c>
      <c r="K6139" s="9" t="s">
        <v>215</v>
      </c>
      <c r="L6139" s="9" t="s">
        <v>104</v>
      </c>
      <c r="M6139" s="9" t="s">
        <v>1534</v>
      </c>
      <c r="N6139" s="9" t="s">
        <v>198</v>
      </c>
      <c r="O6139" s="9" t="s">
        <v>116</v>
      </c>
      <c r="P6139" s="9" t="s">
        <v>295</v>
      </c>
      <c r="Q6139" s="9" t="s">
        <v>219</v>
      </c>
      <c r="R6139" s="9">
        <v>0</v>
      </c>
      <c r="S6139" s="9">
        <v>28</v>
      </c>
      <c r="T6139" s="9" t="s">
        <v>136</v>
      </c>
      <c r="U6139" s="9" t="s">
        <v>140</v>
      </c>
      <c r="V6139" s="9" t="s">
        <v>144</v>
      </c>
      <c r="X6139" s="9">
        <f>INDEX(SLA_Policy!$D$2:$D$5,MATCH(F6139,SLA_Policy!$A$2:$A$5,0))</f>
        <v>72</v>
      </c>
      <c r="Y6139" s="9" t="str">
        <f>IF(E6139="Cancelled","Excluded",IF(D6139="",IF((SLA_Policy!$B$8-B6139)*24&gt;X6139,"Open - Breached","Open - On Track"),IF((D6139-B6139)*24&lt;=X6139,"Met","Breached")))</f>
        <v>Met</v>
      </c>
    </row>
    <row r="6140" spans="1:25" x14ac:dyDescent="0.25">
      <c r="A6140" s="9" t="s">
        <v>9938</v>
      </c>
      <c r="B6140" s="23">
        <v>46098.343055555597</v>
      </c>
      <c r="C6140" s="23">
        <v>46098.357638888898</v>
      </c>
      <c r="D6140" s="23">
        <v>46100.363888888904</v>
      </c>
      <c r="E6140" s="9" t="s">
        <v>212</v>
      </c>
      <c r="F6140" s="9" t="s">
        <v>189</v>
      </c>
      <c r="G6140" s="9" t="s">
        <v>213</v>
      </c>
      <c r="H6140" s="9" t="s">
        <v>162</v>
      </c>
      <c r="I6140" s="9" t="s">
        <v>244</v>
      </c>
      <c r="J6140" s="9" t="s">
        <v>561</v>
      </c>
      <c r="K6140" s="9" t="s">
        <v>246</v>
      </c>
      <c r="L6140" s="9" t="s">
        <v>226</v>
      </c>
      <c r="M6140" s="9" t="s">
        <v>1016</v>
      </c>
      <c r="N6140" s="9" t="s">
        <v>199</v>
      </c>
      <c r="O6140" s="9" t="s">
        <v>179</v>
      </c>
      <c r="P6140" s="9" t="s">
        <v>284</v>
      </c>
      <c r="Q6140" s="9" t="s">
        <v>219</v>
      </c>
      <c r="R6140" s="9">
        <v>0</v>
      </c>
      <c r="S6140" s="9">
        <v>12</v>
      </c>
      <c r="U6140" s="9" t="s">
        <v>661</v>
      </c>
      <c r="X6140" s="9">
        <f>INDEX(SLA_Policy!$D$2:$D$5,MATCH(F6140,SLA_Policy!$A$2:$A$5,0))</f>
        <v>120</v>
      </c>
      <c r="Y6140" s="9" t="str">
        <f>IF(E6140="Cancelled","Excluded",IF(D6140="",IF((SLA_Policy!$B$8-B6140)*24&gt;X6140,"Open - Breached","Open - On Track"),IF((D6140-B6140)*24&lt;=X6140,"Met","Breached")))</f>
        <v>Met</v>
      </c>
    </row>
    <row r="6141" spans="1:25" x14ac:dyDescent="0.25">
      <c r="A6141" s="9" t="s">
        <v>9939</v>
      </c>
      <c r="B6141" s="23">
        <v>46098.34375</v>
      </c>
      <c r="C6141" s="23">
        <v>46098.379166666702</v>
      </c>
      <c r="D6141" s="23">
        <v>46099.3527777778</v>
      </c>
      <c r="E6141" s="9" t="s">
        <v>212</v>
      </c>
      <c r="F6141" s="9" t="s">
        <v>188</v>
      </c>
      <c r="G6141" s="9" t="s">
        <v>236</v>
      </c>
      <c r="H6141" s="9" t="s">
        <v>163</v>
      </c>
      <c r="I6141" s="9" t="s">
        <v>327</v>
      </c>
      <c r="J6141" s="9" t="s">
        <v>4977</v>
      </c>
      <c r="K6141" s="9" t="s">
        <v>246</v>
      </c>
      <c r="L6141" s="9" t="s">
        <v>270</v>
      </c>
      <c r="M6141" s="9" t="s">
        <v>1746</v>
      </c>
      <c r="N6141" s="9" t="s">
        <v>196</v>
      </c>
      <c r="O6141" s="9" t="s">
        <v>176</v>
      </c>
      <c r="P6141" s="9" t="s">
        <v>330</v>
      </c>
      <c r="Q6141" s="9" t="s">
        <v>219</v>
      </c>
      <c r="R6141" s="9">
        <v>0</v>
      </c>
      <c r="S6141" s="9">
        <v>49</v>
      </c>
      <c r="U6141" s="9" t="s">
        <v>242</v>
      </c>
      <c r="X6141" s="9">
        <f>INDEX(SLA_Policy!$D$2:$D$5,MATCH(F6141,SLA_Policy!$A$2:$A$5,0))</f>
        <v>72</v>
      </c>
      <c r="Y6141" s="9" t="str">
        <f>IF(E6141="Cancelled","Excluded",IF(D6141="",IF((SLA_Policy!$B$8-B6141)*24&gt;X6141,"Open - Breached","Open - On Track"),IF((D6141-B6141)*24&lt;=X6141,"Met","Breached")))</f>
        <v>Met</v>
      </c>
    </row>
    <row r="6142" spans="1:25" x14ac:dyDescent="0.25">
      <c r="A6142" s="9" t="s">
        <v>9940</v>
      </c>
      <c r="B6142" s="23">
        <v>46098.345138888901</v>
      </c>
      <c r="C6142" s="23">
        <v>46098.4909722222</v>
      </c>
      <c r="D6142" s="23">
        <v>46100.656944444498</v>
      </c>
      <c r="E6142" s="9" t="s">
        <v>212</v>
      </c>
      <c r="F6142" s="9" t="s">
        <v>188</v>
      </c>
      <c r="G6142" s="9" t="s">
        <v>213</v>
      </c>
      <c r="H6142" s="9" t="s">
        <v>88</v>
      </c>
      <c r="I6142" s="9" t="s">
        <v>92</v>
      </c>
      <c r="J6142" s="9" t="s">
        <v>9192</v>
      </c>
      <c r="K6142" s="9" t="s">
        <v>246</v>
      </c>
      <c r="L6142" s="9" t="s">
        <v>226</v>
      </c>
      <c r="M6142" s="9" t="s">
        <v>826</v>
      </c>
      <c r="N6142" s="9" t="s">
        <v>196</v>
      </c>
      <c r="O6142" s="9" t="s">
        <v>178</v>
      </c>
      <c r="P6142" s="9" t="s">
        <v>414</v>
      </c>
      <c r="Q6142" s="9" t="s">
        <v>273</v>
      </c>
      <c r="R6142" s="9">
        <v>0</v>
      </c>
      <c r="S6142" s="9">
        <v>58</v>
      </c>
      <c r="T6142" s="9" t="s">
        <v>322</v>
      </c>
      <c r="U6142" s="9" t="s">
        <v>140</v>
      </c>
      <c r="V6142" s="9" t="s">
        <v>144</v>
      </c>
      <c r="X6142" s="9">
        <f>INDEX(SLA_Policy!$D$2:$D$5,MATCH(F6142,SLA_Policy!$A$2:$A$5,0))</f>
        <v>72</v>
      </c>
      <c r="Y6142" s="9" t="str">
        <f>IF(E6142="Cancelled","Excluded",IF(D6142="",IF((SLA_Policy!$B$8-B6142)*24&gt;X6142,"Open - Breached","Open - On Track"),IF((D6142-B6142)*24&lt;=X6142,"Met","Breached")))</f>
        <v>Met</v>
      </c>
    </row>
    <row r="6143" spans="1:25" x14ac:dyDescent="0.25">
      <c r="A6143" s="9" t="s">
        <v>9941</v>
      </c>
      <c r="B6143" s="23">
        <v>46098.345833333296</v>
      </c>
      <c r="C6143" s="23">
        <v>46098.393750000003</v>
      </c>
      <c r="D6143" s="23">
        <v>46098.451388888898</v>
      </c>
      <c r="E6143" s="9" t="s">
        <v>212</v>
      </c>
      <c r="F6143" s="9" t="s">
        <v>187</v>
      </c>
      <c r="G6143" s="9" t="s">
        <v>213</v>
      </c>
      <c r="H6143" s="9" t="s">
        <v>88</v>
      </c>
      <c r="I6143" s="9" t="s">
        <v>92</v>
      </c>
      <c r="J6143" s="9" t="s">
        <v>9167</v>
      </c>
      <c r="K6143" s="9" t="s">
        <v>215</v>
      </c>
      <c r="L6143" s="9" t="s">
        <v>282</v>
      </c>
      <c r="M6143" s="9" t="s">
        <v>998</v>
      </c>
      <c r="N6143" s="9" t="s">
        <v>196</v>
      </c>
      <c r="O6143" s="9" t="s">
        <v>116</v>
      </c>
      <c r="P6143" s="9" t="s">
        <v>295</v>
      </c>
      <c r="Q6143" s="9" t="s">
        <v>219</v>
      </c>
      <c r="R6143" s="9">
        <v>0</v>
      </c>
      <c r="S6143" s="9">
        <v>38</v>
      </c>
      <c r="T6143" s="9" t="s">
        <v>136</v>
      </c>
      <c r="U6143" s="9" t="s">
        <v>140</v>
      </c>
      <c r="V6143" s="9" t="s">
        <v>144</v>
      </c>
      <c r="X6143" s="9">
        <f>INDEX(SLA_Policy!$D$2:$D$5,MATCH(F6143,SLA_Policy!$A$2:$A$5,0))</f>
        <v>8</v>
      </c>
      <c r="Y6143" s="9" t="str">
        <f>IF(E6143="Cancelled","Excluded",IF(D6143="",IF((SLA_Policy!$B$8-B6143)*24&gt;X6143,"Open - Breached","Open - On Track"),IF((D6143-B6143)*24&lt;=X6143,"Met","Breached")))</f>
        <v>Met</v>
      </c>
    </row>
    <row r="6144" spans="1:25" x14ac:dyDescent="0.25">
      <c r="A6144" s="9" t="s">
        <v>9942</v>
      </c>
      <c r="B6144" s="23">
        <v>46098.359027777798</v>
      </c>
      <c r="C6144" s="23">
        <v>46098.363194444399</v>
      </c>
      <c r="E6144" s="9" t="s">
        <v>649</v>
      </c>
      <c r="F6144" s="9" t="s">
        <v>187</v>
      </c>
      <c r="G6144" s="9" t="s">
        <v>213</v>
      </c>
      <c r="H6144" s="9" t="s">
        <v>88</v>
      </c>
      <c r="I6144" s="9" t="s">
        <v>92</v>
      </c>
      <c r="J6144" s="9" t="s">
        <v>9192</v>
      </c>
      <c r="K6144" s="9" t="s">
        <v>246</v>
      </c>
      <c r="L6144" s="9" t="s">
        <v>311</v>
      </c>
      <c r="M6144" s="9" t="s">
        <v>2910</v>
      </c>
      <c r="N6144" s="9" t="s">
        <v>196</v>
      </c>
      <c r="O6144" s="9" t="s">
        <v>178</v>
      </c>
      <c r="P6144" s="9" t="s">
        <v>321</v>
      </c>
      <c r="Q6144" s="9" t="s">
        <v>273</v>
      </c>
      <c r="R6144" s="9">
        <v>0</v>
      </c>
      <c r="S6144" s="9">
        <v>3</v>
      </c>
      <c r="T6144" s="9" t="s">
        <v>220</v>
      </c>
      <c r="V6144" s="9" t="s">
        <v>144</v>
      </c>
      <c r="X6144" s="9">
        <f>INDEX(SLA_Policy!$D$2:$D$5,MATCH(F6144,SLA_Policy!$A$2:$A$5,0))</f>
        <v>8</v>
      </c>
      <c r="Y6144" s="9" t="str">
        <f>IF(E6144="Cancelled","Excluded",IF(D6144="",IF((SLA_Policy!$B$8-B6144)*24&gt;X6144,"Open - Breached","Open - On Track"),IF((D6144-B6144)*24&lt;=X6144,"Met","Breached")))</f>
        <v>Excluded</v>
      </c>
    </row>
    <row r="6145" spans="1:25" x14ac:dyDescent="0.25">
      <c r="A6145" s="9" t="s">
        <v>9943</v>
      </c>
      <c r="B6145" s="23">
        <v>46098.363194444399</v>
      </c>
      <c r="C6145" s="23">
        <v>46098.363888888904</v>
      </c>
      <c r="D6145" s="23">
        <v>46098.585416666698</v>
      </c>
      <c r="E6145" s="9" t="s">
        <v>212</v>
      </c>
      <c r="F6145" s="9" t="s">
        <v>188</v>
      </c>
      <c r="G6145" s="9" t="s">
        <v>213</v>
      </c>
      <c r="H6145" s="9" t="s">
        <v>167</v>
      </c>
      <c r="I6145" s="9" t="s">
        <v>349</v>
      </c>
      <c r="J6145" s="9" t="s">
        <v>1197</v>
      </c>
      <c r="K6145" s="9" t="s">
        <v>262</v>
      </c>
      <c r="L6145" s="9" t="s">
        <v>104</v>
      </c>
      <c r="M6145" s="9" t="s">
        <v>2338</v>
      </c>
      <c r="N6145" s="9" t="s">
        <v>198</v>
      </c>
      <c r="O6145" s="9" t="s">
        <v>116</v>
      </c>
      <c r="P6145" s="9" t="s">
        <v>295</v>
      </c>
      <c r="Q6145" s="9" t="s">
        <v>219</v>
      </c>
      <c r="R6145" s="9">
        <v>0</v>
      </c>
      <c r="S6145" s="9">
        <v>26</v>
      </c>
      <c r="U6145" s="9" t="s">
        <v>248</v>
      </c>
      <c r="W6145" s="9">
        <v>3</v>
      </c>
      <c r="X6145" s="9">
        <f>INDEX(SLA_Policy!$D$2:$D$5,MATCH(F6145,SLA_Policy!$A$2:$A$5,0))</f>
        <v>72</v>
      </c>
      <c r="Y6145" s="9" t="str">
        <f>IF(E6145="Cancelled","Excluded",IF(D6145="",IF((SLA_Policy!$B$8-B6145)*24&gt;X6145,"Open - Breached","Open - On Track"),IF((D6145-B6145)*24&lt;=X6145,"Met","Breached")))</f>
        <v>Met</v>
      </c>
    </row>
    <row r="6146" spans="1:25" x14ac:dyDescent="0.25">
      <c r="A6146" s="9" t="s">
        <v>9944</v>
      </c>
      <c r="B6146" s="23">
        <v>46098.370833333298</v>
      </c>
      <c r="C6146" s="23">
        <v>46098.371527777803</v>
      </c>
      <c r="D6146" s="23">
        <v>46098.427777777797</v>
      </c>
      <c r="E6146" s="9" t="s">
        <v>212</v>
      </c>
      <c r="F6146" s="9" t="s">
        <v>187</v>
      </c>
      <c r="G6146" s="9" t="s">
        <v>213</v>
      </c>
      <c r="H6146" s="9" t="s">
        <v>88</v>
      </c>
      <c r="I6146" s="9" t="s">
        <v>92</v>
      </c>
      <c r="J6146" s="9" t="s">
        <v>9181</v>
      </c>
      <c r="K6146" s="9" t="s">
        <v>215</v>
      </c>
      <c r="L6146" s="9" t="s">
        <v>282</v>
      </c>
      <c r="M6146" s="9" t="s">
        <v>667</v>
      </c>
      <c r="N6146" s="9" t="s">
        <v>198</v>
      </c>
      <c r="O6146" s="9" t="s">
        <v>116</v>
      </c>
      <c r="P6146" s="9" t="s">
        <v>551</v>
      </c>
      <c r="Q6146" s="9" t="s">
        <v>219</v>
      </c>
      <c r="R6146" s="9">
        <v>0</v>
      </c>
      <c r="S6146" s="9">
        <v>51</v>
      </c>
      <c r="T6146" s="9" t="s">
        <v>136</v>
      </c>
      <c r="U6146" s="9" t="s">
        <v>140</v>
      </c>
      <c r="V6146" s="9" t="s">
        <v>144</v>
      </c>
      <c r="X6146" s="9">
        <f>INDEX(SLA_Policy!$D$2:$D$5,MATCH(F6146,SLA_Policy!$A$2:$A$5,0))</f>
        <v>8</v>
      </c>
      <c r="Y6146" s="9" t="str">
        <f>IF(E6146="Cancelled","Excluded",IF(D6146="",IF((SLA_Policy!$B$8-B6146)*24&gt;X6146,"Open - Breached","Open - On Track"),IF((D6146-B6146)*24&lt;=X6146,"Met","Breached")))</f>
        <v>Met</v>
      </c>
    </row>
    <row r="6147" spans="1:25" x14ac:dyDescent="0.25">
      <c r="A6147" s="9" t="s">
        <v>9945</v>
      </c>
      <c r="B6147" s="23">
        <v>46098.375</v>
      </c>
      <c r="C6147" s="23">
        <v>46098.378472222197</v>
      </c>
      <c r="D6147" s="23">
        <v>46098.414583333302</v>
      </c>
      <c r="E6147" s="9" t="s">
        <v>212</v>
      </c>
      <c r="F6147" s="9" t="s">
        <v>187</v>
      </c>
      <c r="G6147" s="9" t="s">
        <v>213</v>
      </c>
      <c r="H6147" s="9" t="s">
        <v>88</v>
      </c>
      <c r="I6147" s="9" t="s">
        <v>92</v>
      </c>
      <c r="J6147" s="9" t="s">
        <v>9171</v>
      </c>
      <c r="K6147" s="9" t="s">
        <v>225</v>
      </c>
      <c r="L6147" s="9" t="s">
        <v>351</v>
      </c>
      <c r="M6147" s="9" t="s">
        <v>4049</v>
      </c>
      <c r="N6147" s="9" t="s">
        <v>198</v>
      </c>
      <c r="O6147" s="9" t="s">
        <v>178</v>
      </c>
      <c r="P6147" s="9" t="s">
        <v>414</v>
      </c>
      <c r="Q6147" s="9" t="s">
        <v>273</v>
      </c>
      <c r="R6147" s="9">
        <v>0</v>
      </c>
      <c r="S6147" s="9">
        <v>35</v>
      </c>
      <c r="T6147" s="9" t="s">
        <v>229</v>
      </c>
      <c r="U6147" s="9" t="s">
        <v>140</v>
      </c>
      <c r="V6147" s="9" t="s">
        <v>144</v>
      </c>
      <c r="W6147" s="9">
        <v>5</v>
      </c>
      <c r="X6147" s="9">
        <f>INDEX(SLA_Policy!$D$2:$D$5,MATCH(F6147,SLA_Policy!$A$2:$A$5,0))</f>
        <v>8</v>
      </c>
      <c r="Y6147" s="9" t="str">
        <f>IF(E6147="Cancelled","Excluded",IF(D6147="",IF((SLA_Policy!$B$8-B6147)*24&gt;X6147,"Open - Breached","Open - On Track"),IF((D6147-B6147)*24&lt;=X6147,"Met","Breached")))</f>
        <v>Met</v>
      </c>
    </row>
    <row r="6148" spans="1:25" x14ac:dyDescent="0.25">
      <c r="A6148" s="9" t="s">
        <v>9946</v>
      </c>
      <c r="B6148" s="23">
        <v>46098.377777777801</v>
      </c>
      <c r="C6148" s="23">
        <v>46098.379861111098</v>
      </c>
      <c r="D6148" s="23">
        <v>46099.387499999997</v>
      </c>
      <c r="E6148" s="9" t="s">
        <v>212</v>
      </c>
      <c r="F6148" s="9" t="s">
        <v>188</v>
      </c>
      <c r="G6148" s="9" t="s">
        <v>213</v>
      </c>
      <c r="H6148" s="9" t="s">
        <v>88</v>
      </c>
      <c r="I6148" s="9" t="s">
        <v>354</v>
      </c>
      <c r="J6148" s="9" t="s">
        <v>9947</v>
      </c>
      <c r="K6148" s="9" t="s">
        <v>303</v>
      </c>
      <c r="L6148" s="9" t="s">
        <v>104</v>
      </c>
      <c r="M6148" s="9" t="s">
        <v>4031</v>
      </c>
      <c r="N6148" s="9" t="s">
        <v>198</v>
      </c>
      <c r="O6148" s="9" t="s">
        <v>180</v>
      </c>
      <c r="P6148" s="9" t="s">
        <v>318</v>
      </c>
      <c r="Q6148" s="9" t="s">
        <v>219</v>
      </c>
      <c r="R6148" s="9">
        <v>0</v>
      </c>
      <c r="S6148" s="9">
        <v>18</v>
      </c>
      <c r="T6148" s="9" t="s">
        <v>229</v>
      </c>
      <c r="U6148" s="9" t="s">
        <v>266</v>
      </c>
      <c r="W6148" s="9">
        <v>4</v>
      </c>
      <c r="X6148" s="9">
        <f>INDEX(SLA_Policy!$D$2:$D$5,MATCH(F6148,SLA_Policy!$A$2:$A$5,0))</f>
        <v>72</v>
      </c>
      <c r="Y6148" s="9" t="str">
        <f>IF(E6148="Cancelled","Excluded",IF(D6148="",IF((SLA_Policy!$B$8-B6148)*24&gt;X6148,"Open - Breached","Open - On Track"),IF((D6148-B6148)*24&lt;=X6148,"Met","Breached")))</f>
        <v>Met</v>
      </c>
    </row>
    <row r="6149" spans="1:25" x14ac:dyDescent="0.25">
      <c r="A6149" s="9" t="s">
        <v>9948</v>
      </c>
      <c r="B6149" s="23">
        <v>46098.383333333302</v>
      </c>
      <c r="C6149" s="23">
        <v>46098.386805555601</v>
      </c>
      <c r="D6149" s="23">
        <v>46098.620833333298</v>
      </c>
      <c r="E6149" s="9" t="s">
        <v>212</v>
      </c>
      <c r="F6149" s="9" t="s">
        <v>189</v>
      </c>
      <c r="G6149" s="9" t="s">
        <v>236</v>
      </c>
      <c r="H6149" s="9" t="s">
        <v>164</v>
      </c>
      <c r="I6149" s="9" t="s">
        <v>421</v>
      </c>
      <c r="J6149" s="9" t="s">
        <v>1125</v>
      </c>
      <c r="K6149" s="9" t="s">
        <v>246</v>
      </c>
      <c r="L6149" s="9" t="s">
        <v>226</v>
      </c>
      <c r="M6149" s="9" t="s">
        <v>2384</v>
      </c>
      <c r="N6149" s="9" t="s">
        <v>198</v>
      </c>
      <c r="O6149" s="9" t="s">
        <v>180</v>
      </c>
      <c r="P6149" s="9" t="s">
        <v>318</v>
      </c>
      <c r="Q6149" s="9" t="s">
        <v>219</v>
      </c>
      <c r="R6149" s="9">
        <v>0</v>
      </c>
      <c r="S6149" s="9">
        <v>27</v>
      </c>
      <c r="T6149" s="9" t="s">
        <v>343</v>
      </c>
      <c r="U6149" s="9" t="s">
        <v>242</v>
      </c>
      <c r="X6149" s="9">
        <f>INDEX(SLA_Policy!$D$2:$D$5,MATCH(F6149,SLA_Policy!$A$2:$A$5,0))</f>
        <v>120</v>
      </c>
      <c r="Y6149" s="9" t="str">
        <f>IF(E6149="Cancelled","Excluded",IF(D6149="",IF((SLA_Policy!$B$8-B6149)*24&gt;X6149,"Open - Breached","Open - On Track"),IF((D6149-B6149)*24&lt;=X6149,"Met","Breached")))</f>
        <v>Met</v>
      </c>
    </row>
    <row r="6150" spans="1:25" x14ac:dyDescent="0.25">
      <c r="A6150" s="9" t="s">
        <v>9949</v>
      </c>
      <c r="B6150" s="23">
        <v>46098.386805555601</v>
      </c>
      <c r="C6150" s="23">
        <v>46098.507638888899</v>
      </c>
      <c r="D6150" s="23">
        <v>46098.515972222202</v>
      </c>
      <c r="E6150" s="9" t="s">
        <v>212</v>
      </c>
      <c r="F6150" s="9" t="s">
        <v>188</v>
      </c>
      <c r="G6150" s="9" t="s">
        <v>213</v>
      </c>
      <c r="H6150" s="9" t="s">
        <v>161</v>
      </c>
      <c r="I6150" s="9" t="s">
        <v>389</v>
      </c>
      <c r="J6150" s="9" t="s">
        <v>2522</v>
      </c>
      <c r="K6150" s="9" t="s">
        <v>215</v>
      </c>
      <c r="L6150" s="9" t="s">
        <v>104</v>
      </c>
      <c r="M6150" s="9" t="s">
        <v>3144</v>
      </c>
      <c r="N6150" s="9" t="s">
        <v>196</v>
      </c>
      <c r="O6150" s="9" t="s">
        <v>116</v>
      </c>
      <c r="P6150" s="9" t="s">
        <v>258</v>
      </c>
      <c r="Q6150" s="9" t="s">
        <v>219</v>
      </c>
      <c r="R6150" s="9">
        <v>0</v>
      </c>
      <c r="S6150" s="9">
        <v>5</v>
      </c>
      <c r="U6150" s="9" t="s">
        <v>221</v>
      </c>
      <c r="X6150" s="9">
        <f>INDEX(SLA_Policy!$D$2:$D$5,MATCH(F6150,SLA_Policy!$A$2:$A$5,0))</f>
        <v>72</v>
      </c>
      <c r="Y6150" s="9" t="str">
        <f>IF(E6150="Cancelled","Excluded",IF(D6150="",IF((SLA_Policy!$B$8-B6150)*24&gt;X6150,"Open - Breached","Open - On Track"),IF((D6150-B6150)*24&lt;=X6150,"Met","Breached")))</f>
        <v>Met</v>
      </c>
    </row>
    <row r="6151" spans="1:25" x14ac:dyDescent="0.25">
      <c r="A6151" s="9" t="s">
        <v>9950</v>
      </c>
      <c r="B6151" s="23">
        <v>46098.387499999997</v>
      </c>
      <c r="C6151" s="23">
        <v>46098.570833333302</v>
      </c>
      <c r="D6151" s="23">
        <v>46099.404166666704</v>
      </c>
      <c r="E6151" s="9" t="s">
        <v>212</v>
      </c>
      <c r="F6151" s="9" t="s">
        <v>188</v>
      </c>
      <c r="G6151" s="9" t="s">
        <v>213</v>
      </c>
      <c r="H6151" s="9" t="s">
        <v>88</v>
      </c>
      <c r="I6151" s="9" t="s">
        <v>92</v>
      </c>
      <c r="J6151" s="9" t="s">
        <v>9160</v>
      </c>
      <c r="K6151" s="9" t="s">
        <v>215</v>
      </c>
      <c r="L6151" s="9" t="s">
        <v>282</v>
      </c>
      <c r="M6151" s="9" t="s">
        <v>2083</v>
      </c>
      <c r="N6151" s="9" t="s">
        <v>196</v>
      </c>
      <c r="O6151" s="9" t="s">
        <v>178</v>
      </c>
      <c r="P6151" s="9" t="s">
        <v>272</v>
      </c>
      <c r="Q6151" s="9" t="s">
        <v>273</v>
      </c>
      <c r="R6151" s="9">
        <v>0</v>
      </c>
      <c r="S6151" s="9">
        <v>24</v>
      </c>
      <c r="T6151" s="9" t="s">
        <v>136</v>
      </c>
      <c r="U6151" s="9" t="s">
        <v>140</v>
      </c>
      <c r="V6151" s="9" t="s">
        <v>144</v>
      </c>
      <c r="X6151" s="9">
        <f>INDEX(SLA_Policy!$D$2:$D$5,MATCH(F6151,SLA_Policy!$A$2:$A$5,0))</f>
        <v>72</v>
      </c>
      <c r="Y6151" s="9" t="str">
        <f>IF(E6151="Cancelled","Excluded",IF(D6151="",IF((SLA_Policy!$B$8-B6151)*24&gt;X6151,"Open - Breached","Open - On Track"),IF((D6151-B6151)*24&lt;=X6151,"Met","Breached")))</f>
        <v>Met</v>
      </c>
    </row>
    <row r="6152" spans="1:25" x14ac:dyDescent="0.25">
      <c r="A6152" s="9" t="s">
        <v>9951</v>
      </c>
      <c r="B6152" s="23">
        <v>46098.387499999997</v>
      </c>
      <c r="C6152" s="23">
        <v>46098.388888888898</v>
      </c>
      <c r="D6152" s="23">
        <v>46098.565972222197</v>
      </c>
      <c r="E6152" s="9" t="s">
        <v>212</v>
      </c>
      <c r="F6152" s="9" t="s">
        <v>188</v>
      </c>
      <c r="G6152" s="9" t="s">
        <v>213</v>
      </c>
      <c r="H6152" s="9" t="s">
        <v>88</v>
      </c>
      <c r="I6152" s="9" t="s">
        <v>92</v>
      </c>
      <c r="J6152" s="9" t="s">
        <v>9181</v>
      </c>
      <c r="K6152" s="9" t="s">
        <v>246</v>
      </c>
      <c r="L6152" s="9" t="s">
        <v>104</v>
      </c>
      <c r="M6152" s="9" t="s">
        <v>2057</v>
      </c>
      <c r="N6152" s="9" t="s">
        <v>198</v>
      </c>
      <c r="O6152" s="9" t="s">
        <v>178</v>
      </c>
      <c r="P6152" s="9" t="s">
        <v>427</v>
      </c>
      <c r="Q6152" s="9" t="s">
        <v>219</v>
      </c>
      <c r="R6152" s="9">
        <v>0</v>
      </c>
      <c r="S6152" s="9">
        <v>37</v>
      </c>
      <c r="T6152" s="9" t="s">
        <v>136</v>
      </c>
      <c r="U6152" s="9" t="s">
        <v>140</v>
      </c>
      <c r="V6152" s="9" t="s">
        <v>144</v>
      </c>
      <c r="X6152" s="9">
        <f>INDEX(SLA_Policy!$D$2:$D$5,MATCH(F6152,SLA_Policy!$A$2:$A$5,0))</f>
        <v>72</v>
      </c>
      <c r="Y6152" s="9" t="str">
        <f>IF(E6152="Cancelled","Excluded",IF(D6152="",IF((SLA_Policy!$B$8-B6152)*24&gt;X6152,"Open - Breached","Open - On Track"),IF((D6152-B6152)*24&lt;=X6152,"Met","Breached")))</f>
        <v>Met</v>
      </c>
    </row>
    <row r="6153" spans="1:25" x14ac:dyDescent="0.25">
      <c r="A6153" s="9" t="s">
        <v>9952</v>
      </c>
      <c r="B6153" s="23">
        <v>46098.393750000003</v>
      </c>
      <c r="C6153" s="23">
        <v>46098.394444444399</v>
      </c>
      <c r="D6153" s="23">
        <v>46098.445833333302</v>
      </c>
      <c r="E6153" s="9" t="s">
        <v>212</v>
      </c>
      <c r="F6153" s="9" t="s">
        <v>187</v>
      </c>
      <c r="G6153" s="9" t="s">
        <v>213</v>
      </c>
      <c r="H6153" s="9" t="s">
        <v>162</v>
      </c>
      <c r="I6153" s="9" t="s">
        <v>244</v>
      </c>
      <c r="J6153" s="9" t="s">
        <v>335</v>
      </c>
      <c r="K6153" s="9" t="s">
        <v>246</v>
      </c>
      <c r="L6153" s="9" t="s">
        <v>226</v>
      </c>
      <c r="M6153" s="9" t="s">
        <v>3742</v>
      </c>
      <c r="N6153" s="9" t="s">
        <v>198</v>
      </c>
      <c r="O6153" s="9" t="s">
        <v>116</v>
      </c>
      <c r="P6153" s="9" t="s">
        <v>295</v>
      </c>
      <c r="Q6153" s="9" t="s">
        <v>219</v>
      </c>
      <c r="R6153" s="9">
        <v>0</v>
      </c>
      <c r="S6153" s="9">
        <v>35</v>
      </c>
      <c r="U6153" s="9" t="s">
        <v>376</v>
      </c>
      <c r="X6153" s="9">
        <f>INDEX(SLA_Policy!$D$2:$D$5,MATCH(F6153,SLA_Policy!$A$2:$A$5,0))</f>
        <v>8</v>
      </c>
      <c r="Y6153" s="9" t="str">
        <f>IF(E6153="Cancelled","Excluded",IF(D6153="",IF((SLA_Policy!$B$8-B6153)*24&gt;X6153,"Open - Breached","Open - On Track"),IF((D6153-B6153)*24&lt;=X6153,"Met","Breached")))</f>
        <v>Met</v>
      </c>
    </row>
    <row r="6154" spans="1:25" x14ac:dyDescent="0.25">
      <c r="A6154" s="9" t="s">
        <v>9953</v>
      </c>
      <c r="B6154" s="23">
        <v>46098.394444444399</v>
      </c>
      <c r="C6154" s="23">
        <v>46098.417361111096</v>
      </c>
      <c r="D6154" s="23">
        <v>46099.383333333302</v>
      </c>
      <c r="E6154" s="9" t="s">
        <v>212</v>
      </c>
      <c r="F6154" s="9" t="s">
        <v>188</v>
      </c>
      <c r="G6154" s="9" t="s">
        <v>213</v>
      </c>
      <c r="H6154" s="9" t="s">
        <v>88</v>
      </c>
      <c r="I6154" s="9" t="s">
        <v>92</v>
      </c>
      <c r="J6154" s="9" t="s">
        <v>9171</v>
      </c>
      <c r="K6154" s="9" t="s">
        <v>215</v>
      </c>
      <c r="L6154" s="9" t="s">
        <v>216</v>
      </c>
      <c r="M6154" s="9" t="s">
        <v>712</v>
      </c>
      <c r="N6154" s="9" t="s">
        <v>198</v>
      </c>
      <c r="O6154" s="9" t="s">
        <v>178</v>
      </c>
      <c r="P6154" s="9" t="s">
        <v>360</v>
      </c>
      <c r="Q6154" s="9" t="s">
        <v>219</v>
      </c>
      <c r="R6154" s="9">
        <v>0</v>
      </c>
      <c r="S6154" s="9">
        <v>14</v>
      </c>
      <c r="T6154" s="9" t="s">
        <v>136</v>
      </c>
      <c r="U6154" s="9" t="s">
        <v>140</v>
      </c>
      <c r="V6154" s="9" t="s">
        <v>144</v>
      </c>
      <c r="W6154" s="9">
        <v>4</v>
      </c>
      <c r="X6154" s="9">
        <f>INDEX(SLA_Policy!$D$2:$D$5,MATCH(F6154,SLA_Policy!$A$2:$A$5,0))</f>
        <v>72</v>
      </c>
      <c r="Y6154" s="9" t="str">
        <f>IF(E6154="Cancelled","Excluded",IF(D6154="",IF((SLA_Policy!$B$8-B6154)*24&gt;X6154,"Open - Breached","Open - On Track"),IF((D6154-B6154)*24&lt;=X6154,"Met","Breached")))</f>
        <v>Met</v>
      </c>
    </row>
    <row r="6155" spans="1:25" x14ac:dyDescent="0.25">
      <c r="A6155" s="9" t="s">
        <v>9954</v>
      </c>
      <c r="B6155" s="23">
        <v>46098.395138888904</v>
      </c>
      <c r="C6155" s="23">
        <v>46098.395833333299</v>
      </c>
      <c r="D6155" s="23">
        <v>46098.6965277778</v>
      </c>
      <c r="E6155" s="9" t="s">
        <v>212</v>
      </c>
      <c r="F6155" s="9" t="s">
        <v>187</v>
      </c>
      <c r="G6155" s="9" t="s">
        <v>213</v>
      </c>
      <c r="H6155" s="9" t="s">
        <v>88</v>
      </c>
      <c r="I6155" s="9" t="s">
        <v>92</v>
      </c>
      <c r="J6155" s="9" t="s">
        <v>9164</v>
      </c>
      <c r="K6155" s="9" t="s">
        <v>239</v>
      </c>
      <c r="L6155" s="9" t="s">
        <v>395</v>
      </c>
      <c r="M6155" s="9" t="s">
        <v>7199</v>
      </c>
      <c r="N6155" s="9" t="s">
        <v>198</v>
      </c>
      <c r="O6155" s="9" t="s">
        <v>178</v>
      </c>
      <c r="P6155" s="9" t="s">
        <v>414</v>
      </c>
      <c r="Q6155" s="9" t="s">
        <v>273</v>
      </c>
      <c r="R6155" s="9">
        <v>3</v>
      </c>
      <c r="S6155" s="9">
        <v>150</v>
      </c>
      <c r="T6155" s="9" t="s">
        <v>136</v>
      </c>
      <c r="U6155" s="9" t="s">
        <v>140</v>
      </c>
      <c r="V6155" s="9" t="s">
        <v>144</v>
      </c>
      <c r="X6155" s="9">
        <f>INDEX(SLA_Policy!$D$2:$D$5,MATCH(F6155,SLA_Policy!$A$2:$A$5,0))</f>
        <v>8</v>
      </c>
      <c r="Y6155" s="9" t="str">
        <f>IF(E6155="Cancelled","Excluded",IF(D6155="",IF((SLA_Policy!$B$8-B6155)*24&gt;X6155,"Open - Breached","Open - On Track"),IF((D6155-B6155)*24&lt;=X6155,"Met","Breached")))</f>
        <v>Met</v>
      </c>
    </row>
    <row r="6156" spans="1:25" x14ac:dyDescent="0.25">
      <c r="A6156" s="9" t="s">
        <v>9955</v>
      </c>
      <c r="B6156" s="23">
        <v>46098.3972222222</v>
      </c>
      <c r="C6156" s="23">
        <v>46098.399305555598</v>
      </c>
      <c r="D6156" s="23">
        <v>46098.725694444503</v>
      </c>
      <c r="E6156" s="9" t="s">
        <v>212</v>
      </c>
      <c r="F6156" s="9" t="s">
        <v>188</v>
      </c>
      <c r="G6156" s="9" t="s">
        <v>213</v>
      </c>
      <c r="H6156" s="9" t="s">
        <v>88</v>
      </c>
      <c r="I6156" s="9" t="s">
        <v>92</v>
      </c>
      <c r="J6156" s="9" t="s">
        <v>9164</v>
      </c>
      <c r="K6156" s="9" t="s">
        <v>215</v>
      </c>
      <c r="L6156" s="9" t="s">
        <v>371</v>
      </c>
      <c r="M6156" s="9" t="s">
        <v>2952</v>
      </c>
      <c r="N6156" s="9" t="s">
        <v>198</v>
      </c>
      <c r="O6156" s="9" t="s">
        <v>116</v>
      </c>
      <c r="P6156" s="9" t="s">
        <v>525</v>
      </c>
      <c r="Q6156" s="9" t="s">
        <v>219</v>
      </c>
      <c r="R6156" s="9">
        <v>0</v>
      </c>
      <c r="S6156" s="9">
        <v>26</v>
      </c>
      <c r="T6156" s="9" t="s">
        <v>322</v>
      </c>
      <c r="U6156" s="9" t="s">
        <v>140</v>
      </c>
      <c r="V6156" s="9" t="s">
        <v>144</v>
      </c>
      <c r="X6156" s="9">
        <f>INDEX(SLA_Policy!$D$2:$D$5,MATCH(F6156,SLA_Policy!$A$2:$A$5,0))</f>
        <v>72</v>
      </c>
      <c r="Y6156" s="9" t="str">
        <f>IF(E6156="Cancelled","Excluded",IF(D6156="",IF((SLA_Policy!$B$8-B6156)*24&gt;X6156,"Open - Breached","Open - On Track"),IF((D6156-B6156)*24&lt;=X6156,"Met","Breached")))</f>
        <v>Met</v>
      </c>
    </row>
    <row r="6157" spans="1:25" x14ac:dyDescent="0.25">
      <c r="A6157" s="9" t="s">
        <v>9956</v>
      </c>
      <c r="B6157" s="23">
        <v>46098.399305555598</v>
      </c>
      <c r="C6157" s="23">
        <v>46098.412499999999</v>
      </c>
      <c r="D6157" s="23">
        <v>46098.649305555598</v>
      </c>
      <c r="E6157" s="9" t="s">
        <v>212</v>
      </c>
      <c r="F6157" s="9" t="s">
        <v>188</v>
      </c>
      <c r="G6157" s="9" t="s">
        <v>213</v>
      </c>
      <c r="H6157" s="9" t="s">
        <v>162</v>
      </c>
      <c r="I6157" s="9" t="s">
        <v>393</v>
      </c>
      <c r="J6157" s="9" t="s">
        <v>5940</v>
      </c>
      <c r="K6157" s="9" t="s">
        <v>215</v>
      </c>
      <c r="L6157" s="9" t="s">
        <v>293</v>
      </c>
      <c r="M6157" s="9" t="s">
        <v>294</v>
      </c>
      <c r="N6157" s="9" t="s">
        <v>198</v>
      </c>
      <c r="O6157" s="9" t="s">
        <v>116</v>
      </c>
      <c r="P6157" s="9" t="s">
        <v>342</v>
      </c>
      <c r="Q6157" s="9" t="s">
        <v>219</v>
      </c>
      <c r="R6157" s="9">
        <v>0</v>
      </c>
      <c r="S6157" s="9">
        <v>10</v>
      </c>
      <c r="U6157" s="9" t="s">
        <v>290</v>
      </c>
      <c r="X6157" s="9">
        <f>INDEX(SLA_Policy!$D$2:$D$5,MATCH(F6157,SLA_Policy!$A$2:$A$5,0))</f>
        <v>72</v>
      </c>
      <c r="Y6157" s="9" t="str">
        <f>IF(E6157="Cancelled","Excluded",IF(D6157="",IF((SLA_Policy!$B$8-B6157)*24&gt;X6157,"Open - Breached","Open - On Track"),IF((D6157-B6157)*24&lt;=X6157,"Met","Breached")))</f>
        <v>Met</v>
      </c>
    </row>
    <row r="6158" spans="1:25" x14ac:dyDescent="0.25">
      <c r="A6158" s="9" t="s">
        <v>9957</v>
      </c>
      <c r="B6158" s="23">
        <v>46098.400694444397</v>
      </c>
      <c r="C6158" s="23">
        <v>46098.405555555597</v>
      </c>
      <c r="D6158" s="23">
        <v>46099.3305555556</v>
      </c>
      <c r="E6158" s="9" t="s">
        <v>212</v>
      </c>
      <c r="F6158" s="9" t="s">
        <v>188</v>
      </c>
      <c r="G6158" s="9" t="s">
        <v>213</v>
      </c>
      <c r="H6158" s="9" t="s">
        <v>88</v>
      </c>
      <c r="I6158" s="9" t="s">
        <v>92</v>
      </c>
      <c r="J6158" s="9" t="s">
        <v>4110</v>
      </c>
      <c r="K6158" s="9" t="s">
        <v>239</v>
      </c>
      <c r="L6158" s="9" t="s">
        <v>307</v>
      </c>
      <c r="M6158" s="9" t="s">
        <v>3395</v>
      </c>
      <c r="N6158" s="9" t="s">
        <v>198</v>
      </c>
      <c r="O6158" s="9" t="s">
        <v>178</v>
      </c>
      <c r="P6158" s="9" t="s">
        <v>321</v>
      </c>
      <c r="Q6158" s="9" t="s">
        <v>219</v>
      </c>
      <c r="R6158" s="9">
        <v>0</v>
      </c>
      <c r="S6158" s="9">
        <v>14</v>
      </c>
      <c r="T6158" s="9" t="s">
        <v>136</v>
      </c>
      <c r="U6158" s="9" t="s">
        <v>266</v>
      </c>
      <c r="W6158" s="9">
        <v>5</v>
      </c>
      <c r="X6158" s="9">
        <f>INDEX(SLA_Policy!$D$2:$D$5,MATCH(F6158,SLA_Policy!$A$2:$A$5,0))</f>
        <v>72</v>
      </c>
      <c r="Y6158" s="9" t="str">
        <f>IF(E6158="Cancelled","Excluded",IF(D6158="",IF((SLA_Policy!$B$8-B6158)*24&gt;X6158,"Open - Breached","Open - On Track"),IF((D6158-B6158)*24&lt;=X6158,"Met","Breached")))</f>
        <v>Met</v>
      </c>
    </row>
    <row r="6159" spans="1:25" x14ac:dyDescent="0.25">
      <c r="A6159" s="9" t="s">
        <v>9958</v>
      </c>
      <c r="B6159" s="23">
        <v>46098.410416666702</v>
      </c>
      <c r="C6159" s="23">
        <v>46098.415972222203</v>
      </c>
      <c r="D6159" s="23">
        <v>46099.409027777801</v>
      </c>
      <c r="E6159" s="9" t="s">
        <v>212</v>
      </c>
      <c r="F6159" s="9" t="s">
        <v>188</v>
      </c>
      <c r="G6159" s="9" t="s">
        <v>213</v>
      </c>
      <c r="H6159" s="9" t="s">
        <v>88</v>
      </c>
      <c r="I6159" s="9" t="s">
        <v>92</v>
      </c>
      <c r="J6159" s="9" t="s">
        <v>9167</v>
      </c>
      <c r="K6159" s="9" t="s">
        <v>215</v>
      </c>
      <c r="L6159" s="9" t="s">
        <v>293</v>
      </c>
      <c r="M6159" s="9" t="s">
        <v>2346</v>
      </c>
      <c r="N6159" s="9" t="s">
        <v>199</v>
      </c>
      <c r="O6159" s="9" t="s">
        <v>178</v>
      </c>
      <c r="P6159" s="9" t="s">
        <v>321</v>
      </c>
      <c r="Q6159" s="9" t="s">
        <v>219</v>
      </c>
      <c r="R6159" s="9">
        <v>0</v>
      </c>
      <c r="S6159" s="9">
        <v>41</v>
      </c>
      <c r="T6159" s="9" t="s">
        <v>136</v>
      </c>
      <c r="U6159" s="9" t="s">
        <v>140</v>
      </c>
      <c r="V6159" s="9" t="s">
        <v>144</v>
      </c>
      <c r="X6159" s="9">
        <f>INDEX(SLA_Policy!$D$2:$D$5,MATCH(F6159,SLA_Policy!$A$2:$A$5,0))</f>
        <v>72</v>
      </c>
      <c r="Y6159" s="9" t="str">
        <f>IF(E6159="Cancelled","Excluded",IF(D6159="",IF((SLA_Policy!$B$8-B6159)*24&gt;X6159,"Open - Breached","Open - On Track"),IF((D6159-B6159)*24&lt;=X6159,"Met","Breached")))</f>
        <v>Met</v>
      </c>
    </row>
    <row r="6160" spans="1:25" x14ac:dyDescent="0.25">
      <c r="A6160" s="9" t="s">
        <v>9959</v>
      </c>
      <c r="B6160" s="23">
        <v>46098.418749999997</v>
      </c>
      <c r="C6160" s="23">
        <v>46098.423611111102</v>
      </c>
      <c r="D6160" s="23">
        <v>46098.432638888902</v>
      </c>
      <c r="E6160" s="9" t="s">
        <v>212</v>
      </c>
      <c r="F6160" s="9" t="s">
        <v>188</v>
      </c>
      <c r="G6160" s="9" t="s">
        <v>213</v>
      </c>
      <c r="H6160" s="9" t="s">
        <v>161</v>
      </c>
      <c r="I6160" s="9" t="s">
        <v>454</v>
      </c>
      <c r="J6160" s="9" t="s">
        <v>455</v>
      </c>
      <c r="K6160" s="9" t="s">
        <v>225</v>
      </c>
      <c r="L6160" s="9" t="s">
        <v>216</v>
      </c>
      <c r="M6160" s="9" t="s">
        <v>886</v>
      </c>
      <c r="N6160" s="9" t="s">
        <v>198</v>
      </c>
      <c r="O6160" s="9" t="s">
        <v>116</v>
      </c>
      <c r="P6160" s="9" t="s">
        <v>551</v>
      </c>
      <c r="Q6160" s="9" t="s">
        <v>219</v>
      </c>
      <c r="R6160" s="9">
        <v>0</v>
      </c>
      <c r="S6160" s="9">
        <v>6</v>
      </c>
      <c r="U6160" s="9" t="s">
        <v>290</v>
      </c>
      <c r="X6160" s="9">
        <f>INDEX(SLA_Policy!$D$2:$D$5,MATCH(F6160,SLA_Policy!$A$2:$A$5,0))</f>
        <v>72</v>
      </c>
      <c r="Y6160" s="9" t="str">
        <f>IF(E6160="Cancelled","Excluded",IF(D6160="",IF((SLA_Policy!$B$8-B6160)*24&gt;X6160,"Open - Breached","Open - On Track"),IF((D6160-B6160)*24&lt;=X6160,"Met","Breached")))</f>
        <v>Met</v>
      </c>
    </row>
    <row r="6161" spans="1:25" x14ac:dyDescent="0.25">
      <c r="A6161" s="9" t="s">
        <v>9960</v>
      </c>
      <c r="B6161" s="23">
        <v>46098.4243055556</v>
      </c>
      <c r="C6161" s="23">
        <v>46098.431250000001</v>
      </c>
      <c r="D6161" s="23">
        <v>46099.743055555598</v>
      </c>
      <c r="E6161" s="9" t="s">
        <v>212</v>
      </c>
      <c r="F6161" s="9" t="s">
        <v>188</v>
      </c>
      <c r="G6161" s="9" t="s">
        <v>213</v>
      </c>
      <c r="H6161" s="9" t="s">
        <v>88</v>
      </c>
      <c r="I6161" s="9" t="s">
        <v>92</v>
      </c>
      <c r="J6161" s="9" t="s">
        <v>9167</v>
      </c>
      <c r="K6161" s="9" t="s">
        <v>215</v>
      </c>
      <c r="L6161" s="9" t="s">
        <v>104</v>
      </c>
      <c r="M6161" s="9" t="s">
        <v>3406</v>
      </c>
      <c r="N6161" s="9" t="s">
        <v>198</v>
      </c>
      <c r="O6161" s="9" t="s">
        <v>178</v>
      </c>
      <c r="P6161" s="9" t="s">
        <v>321</v>
      </c>
      <c r="Q6161" s="9" t="s">
        <v>219</v>
      </c>
      <c r="R6161" s="9">
        <v>1</v>
      </c>
      <c r="S6161" s="9">
        <v>104</v>
      </c>
      <c r="T6161" s="9" t="s">
        <v>136</v>
      </c>
      <c r="U6161" s="9" t="s">
        <v>140</v>
      </c>
      <c r="V6161" s="9" t="s">
        <v>144</v>
      </c>
      <c r="X6161" s="9">
        <f>INDEX(SLA_Policy!$D$2:$D$5,MATCH(F6161,SLA_Policy!$A$2:$A$5,0))</f>
        <v>72</v>
      </c>
      <c r="Y6161" s="9" t="str">
        <f>IF(E6161="Cancelled","Excluded",IF(D6161="",IF((SLA_Policy!$B$8-B6161)*24&gt;X6161,"Open - Breached","Open - On Track"),IF((D6161-B6161)*24&lt;=X6161,"Met","Breached")))</f>
        <v>Met</v>
      </c>
    </row>
    <row r="6162" spans="1:25" x14ac:dyDescent="0.25">
      <c r="A6162" s="9" t="s">
        <v>9961</v>
      </c>
      <c r="B6162" s="23">
        <v>46098.425694444399</v>
      </c>
      <c r="C6162" s="23">
        <v>46098.442361111098</v>
      </c>
      <c r="D6162" s="23">
        <v>46098.7</v>
      </c>
      <c r="E6162" s="9" t="s">
        <v>212</v>
      </c>
      <c r="F6162" s="9" t="s">
        <v>188</v>
      </c>
      <c r="G6162" s="9" t="s">
        <v>213</v>
      </c>
      <c r="H6162" s="9" t="s">
        <v>88</v>
      </c>
      <c r="I6162" s="9" t="s">
        <v>92</v>
      </c>
      <c r="J6162" s="9" t="s">
        <v>9167</v>
      </c>
      <c r="K6162" s="9" t="s">
        <v>239</v>
      </c>
      <c r="L6162" s="9" t="s">
        <v>216</v>
      </c>
      <c r="M6162" s="9" t="s">
        <v>1403</v>
      </c>
      <c r="N6162" s="9" t="s">
        <v>198</v>
      </c>
      <c r="O6162" s="9" t="s">
        <v>178</v>
      </c>
      <c r="P6162" s="9" t="s">
        <v>272</v>
      </c>
      <c r="Q6162" s="9" t="s">
        <v>219</v>
      </c>
      <c r="R6162" s="9">
        <v>0</v>
      </c>
      <c r="S6162" s="9">
        <v>41</v>
      </c>
      <c r="T6162" s="9" t="s">
        <v>136</v>
      </c>
      <c r="U6162" s="9" t="s">
        <v>140</v>
      </c>
      <c r="V6162" s="9" t="s">
        <v>144</v>
      </c>
      <c r="X6162" s="9">
        <f>INDEX(SLA_Policy!$D$2:$D$5,MATCH(F6162,SLA_Policy!$A$2:$A$5,0))</f>
        <v>72</v>
      </c>
      <c r="Y6162" s="9" t="str">
        <f>IF(E6162="Cancelled","Excluded",IF(D6162="",IF((SLA_Policy!$B$8-B6162)*24&gt;X6162,"Open - Breached","Open - On Track"),IF((D6162-B6162)*24&lt;=X6162,"Met","Breached")))</f>
        <v>Met</v>
      </c>
    </row>
    <row r="6163" spans="1:25" x14ac:dyDescent="0.25">
      <c r="A6163" s="9" t="s">
        <v>9962</v>
      </c>
      <c r="B6163" s="23">
        <v>46098.431944444397</v>
      </c>
      <c r="C6163" s="23">
        <v>46098.436805555597</v>
      </c>
      <c r="D6163" s="23">
        <v>46098.618750000001</v>
      </c>
      <c r="E6163" s="9" t="s">
        <v>212</v>
      </c>
      <c r="F6163" s="9" t="s">
        <v>187</v>
      </c>
      <c r="G6163" s="9" t="s">
        <v>213</v>
      </c>
      <c r="H6163" s="9" t="s">
        <v>164</v>
      </c>
      <c r="I6163" s="9" t="s">
        <v>260</v>
      </c>
      <c r="J6163" s="9" t="s">
        <v>2270</v>
      </c>
      <c r="K6163" s="9" t="s">
        <v>246</v>
      </c>
      <c r="L6163" s="9" t="s">
        <v>311</v>
      </c>
      <c r="M6163" s="9" t="s">
        <v>903</v>
      </c>
      <c r="N6163" s="9" t="s">
        <v>196</v>
      </c>
      <c r="O6163" s="9" t="s">
        <v>180</v>
      </c>
      <c r="P6163" s="9" t="s">
        <v>278</v>
      </c>
      <c r="Q6163" s="9" t="s">
        <v>273</v>
      </c>
      <c r="R6163" s="9">
        <v>0</v>
      </c>
      <c r="S6163" s="9">
        <v>17</v>
      </c>
      <c r="T6163" s="9" t="s">
        <v>265</v>
      </c>
      <c r="U6163" s="9" t="s">
        <v>290</v>
      </c>
      <c r="X6163" s="9">
        <f>INDEX(SLA_Policy!$D$2:$D$5,MATCH(F6163,SLA_Policy!$A$2:$A$5,0))</f>
        <v>8</v>
      </c>
      <c r="Y6163" s="9" t="str">
        <f>IF(E6163="Cancelled","Excluded",IF(D6163="",IF((SLA_Policy!$B$8-B6163)*24&gt;X6163,"Open - Breached","Open - On Track"),IF((D6163-B6163)*24&lt;=X6163,"Met","Breached")))</f>
        <v>Met</v>
      </c>
    </row>
    <row r="6164" spans="1:25" x14ac:dyDescent="0.25">
      <c r="A6164" s="9" t="s">
        <v>9963</v>
      </c>
      <c r="B6164" s="23">
        <v>46098.436111111099</v>
      </c>
      <c r="C6164" s="23">
        <v>46098.436805555597</v>
      </c>
      <c r="D6164" s="23">
        <v>46098.440972222197</v>
      </c>
      <c r="E6164" s="9" t="s">
        <v>212</v>
      </c>
      <c r="F6164" s="9" t="s">
        <v>187</v>
      </c>
      <c r="G6164" s="9" t="s">
        <v>213</v>
      </c>
      <c r="H6164" s="9" t="s">
        <v>161</v>
      </c>
      <c r="I6164" s="9" t="s">
        <v>454</v>
      </c>
      <c r="J6164" s="9" t="s">
        <v>1562</v>
      </c>
      <c r="K6164" s="9" t="s">
        <v>262</v>
      </c>
      <c r="L6164" s="9" t="s">
        <v>282</v>
      </c>
      <c r="M6164" s="9" t="s">
        <v>4387</v>
      </c>
      <c r="N6164" s="9" t="s">
        <v>198</v>
      </c>
      <c r="O6164" s="9" t="s">
        <v>177</v>
      </c>
      <c r="P6164" s="9" t="s">
        <v>457</v>
      </c>
      <c r="Q6164" s="9" t="s">
        <v>273</v>
      </c>
      <c r="R6164" s="9">
        <v>0</v>
      </c>
      <c r="S6164" s="9">
        <v>4</v>
      </c>
      <c r="U6164" s="9" t="s">
        <v>221</v>
      </c>
      <c r="X6164" s="9">
        <f>INDEX(SLA_Policy!$D$2:$D$5,MATCH(F6164,SLA_Policy!$A$2:$A$5,0))</f>
        <v>8</v>
      </c>
      <c r="Y6164" s="9" t="str">
        <f>IF(E6164="Cancelled","Excluded",IF(D6164="",IF((SLA_Policy!$B$8-B6164)*24&gt;X6164,"Open - Breached","Open - On Track"),IF((D6164-B6164)*24&lt;=X6164,"Met","Breached")))</f>
        <v>Met</v>
      </c>
    </row>
    <row r="6165" spans="1:25" x14ac:dyDescent="0.25">
      <c r="A6165" s="9" t="s">
        <v>9964</v>
      </c>
      <c r="B6165" s="23">
        <v>46098.441666666702</v>
      </c>
      <c r="C6165" s="23">
        <v>46098.461111111101</v>
      </c>
      <c r="E6165" s="9" t="s">
        <v>649</v>
      </c>
      <c r="F6165" s="9" t="s">
        <v>188</v>
      </c>
      <c r="G6165" s="9" t="s">
        <v>213</v>
      </c>
      <c r="H6165" s="9" t="s">
        <v>88</v>
      </c>
      <c r="I6165" s="9" t="s">
        <v>92</v>
      </c>
      <c r="J6165" s="9" t="s">
        <v>9160</v>
      </c>
      <c r="K6165" s="9" t="s">
        <v>246</v>
      </c>
      <c r="L6165" s="9" t="s">
        <v>311</v>
      </c>
      <c r="M6165" s="9" t="s">
        <v>1949</v>
      </c>
      <c r="N6165" s="9" t="s">
        <v>198</v>
      </c>
      <c r="O6165" s="9" t="s">
        <v>178</v>
      </c>
      <c r="P6165" s="9" t="s">
        <v>360</v>
      </c>
      <c r="Q6165" s="9" t="s">
        <v>219</v>
      </c>
      <c r="R6165" s="9">
        <v>0</v>
      </c>
      <c r="S6165" s="9">
        <v>2</v>
      </c>
      <c r="T6165" s="9" t="s">
        <v>136</v>
      </c>
      <c r="V6165" s="9" t="s">
        <v>144</v>
      </c>
      <c r="X6165" s="9">
        <f>INDEX(SLA_Policy!$D$2:$D$5,MATCH(F6165,SLA_Policy!$A$2:$A$5,0))</f>
        <v>72</v>
      </c>
      <c r="Y6165" s="9" t="str">
        <f>IF(E6165="Cancelled","Excluded",IF(D6165="",IF((SLA_Policy!$B$8-B6165)*24&gt;X6165,"Open - Breached","Open - On Track"),IF((D6165-B6165)*24&lt;=X6165,"Met","Breached")))</f>
        <v>Excluded</v>
      </c>
    </row>
    <row r="6166" spans="1:25" x14ac:dyDescent="0.25">
      <c r="A6166" s="9" t="s">
        <v>9965</v>
      </c>
      <c r="B6166" s="23">
        <v>46098.447916666701</v>
      </c>
      <c r="C6166" s="23">
        <v>46098.452083333301</v>
      </c>
      <c r="D6166" s="23">
        <v>46098.586805555598</v>
      </c>
      <c r="E6166" s="9" t="s">
        <v>212</v>
      </c>
      <c r="F6166" s="9" t="s">
        <v>188</v>
      </c>
      <c r="G6166" s="9" t="s">
        <v>213</v>
      </c>
      <c r="H6166" s="9" t="s">
        <v>166</v>
      </c>
      <c r="I6166" s="9" t="s">
        <v>286</v>
      </c>
      <c r="J6166" s="9" t="s">
        <v>6282</v>
      </c>
      <c r="K6166" s="9" t="s">
        <v>246</v>
      </c>
      <c r="L6166" s="9" t="s">
        <v>293</v>
      </c>
      <c r="M6166" s="9" t="s">
        <v>2393</v>
      </c>
      <c r="N6166" s="9" t="s">
        <v>196</v>
      </c>
      <c r="O6166" s="9" t="s">
        <v>181</v>
      </c>
      <c r="P6166" s="9" t="s">
        <v>289</v>
      </c>
      <c r="Q6166" s="9" t="s">
        <v>219</v>
      </c>
      <c r="R6166" s="9">
        <v>0</v>
      </c>
      <c r="S6166" s="9">
        <v>6</v>
      </c>
      <c r="U6166" s="9" t="s">
        <v>376</v>
      </c>
      <c r="X6166" s="9">
        <f>INDEX(SLA_Policy!$D$2:$D$5,MATCH(F6166,SLA_Policy!$A$2:$A$5,0))</f>
        <v>72</v>
      </c>
      <c r="Y6166" s="9" t="str">
        <f>IF(E6166="Cancelled","Excluded",IF(D6166="",IF((SLA_Policy!$B$8-B6166)*24&gt;X6166,"Open - Breached","Open - On Track"),IF((D6166-B6166)*24&lt;=X6166,"Met","Breached")))</f>
        <v>Met</v>
      </c>
    </row>
    <row r="6167" spans="1:25" x14ac:dyDescent="0.25">
      <c r="A6167" s="9" t="s">
        <v>9966</v>
      </c>
      <c r="B6167" s="23">
        <v>46098.45</v>
      </c>
      <c r="C6167" s="23">
        <v>46098.458333333299</v>
      </c>
      <c r="D6167" s="23">
        <v>46098.602083333302</v>
      </c>
      <c r="E6167" s="9" t="s">
        <v>212</v>
      </c>
      <c r="F6167" s="9" t="s">
        <v>188</v>
      </c>
      <c r="G6167" s="9" t="s">
        <v>213</v>
      </c>
      <c r="H6167" s="9" t="s">
        <v>161</v>
      </c>
      <c r="I6167" s="9" t="s">
        <v>297</v>
      </c>
      <c r="J6167" s="9" t="s">
        <v>6325</v>
      </c>
      <c r="K6167" s="9" t="s">
        <v>246</v>
      </c>
      <c r="L6167" s="9" t="s">
        <v>311</v>
      </c>
      <c r="M6167" s="9" t="s">
        <v>1531</v>
      </c>
      <c r="N6167" s="9" t="s">
        <v>197</v>
      </c>
      <c r="O6167" s="9" t="s">
        <v>177</v>
      </c>
      <c r="P6167" s="9" t="s">
        <v>300</v>
      </c>
      <c r="Q6167" s="9" t="s">
        <v>219</v>
      </c>
      <c r="R6167" s="9">
        <v>0</v>
      </c>
      <c r="S6167" s="9">
        <v>16</v>
      </c>
      <c r="U6167" s="9" t="s">
        <v>266</v>
      </c>
      <c r="X6167" s="9">
        <f>INDEX(SLA_Policy!$D$2:$D$5,MATCH(F6167,SLA_Policy!$A$2:$A$5,0))</f>
        <v>72</v>
      </c>
      <c r="Y6167" s="9" t="str">
        <f>IF(E6167="Cancelled","Excluded",IF(D6167="",IF((SLA_Policy!$B$8-B6167)*24&gt;X6167,"Open - Breached","Open - On Track"),IF((D6167-B6167)*24&lt;=X6167,"Met","Breached")))</f>
        <v>Met</v>
      </c>
    </row>
    <row r="6168" spans="1:25" x14ac:dyDescent="0.25">
      <c r="A6168" s="9" t="s">
        <v>9967</v>
      </c>
      <c r="B6168" s="23">
        <v>46098.463888888902</v>
      </c>
      <c r="C6168" s="23">
        <v>46098.465972222199</v>
      </c>
      <c r="D6168" s="23">
        <v>46099.378472222197</v>
      </c>
      <c r="E6168" s="9" t="s">
        <v>212</v>
      </c>
      <c r="F6168" s="9" t="s">
        <v>188</v>
      </c>
      <c r="G6168" s="9" t="s">
        <v>213</v>
      </c>
      <c r="H6168" s="9" t="s">
        <v>167</v>
      </c>
      <c r="I6168" s="9" t="s">
        <v>349</v>
      </c>
      <c r="J6168" s="9" t="s">
        <v>9968</v>
      </c>
      <c r="K6168" s="9" t="s">
        <v>262</v>
      </c>
      <c r="L6168" s="9" t="s">
        <v>226</v>
      </c>
      <c r="M6168" s="9" t="s">
        <v>3199</v>
      </c>
      <c r="N6168" s="9" t="s">
        <v>200</v>
      </c>
      <c r="O6168" s="9" t="s">
        <v>116</v>
      </c>
      <c r="P6168" s="9" t="s">
        <v>342</v>
      </c>
      <c r="Q6168" s="9" t="s">
        <v>219</v>
      </c>
      <c r="R6168" s="9">
        <v>0</v>
      </c>
      <c r="S6168" s="9">
        <v>11</v>
      </c>
      <c r="U6168" s="9" t="s">
        <v>248</v>
      </c>
      <c r="X6168" s="9">
        <f>INDEX(SLA_Policy!$D$2:$D$5,MATCH(F6168,SLA_Policy!$A$2:$A$5,0))</f>
        <v>72</v>
      </c>
      <c r="Y6168" s="9" t="str">
        <f>IF(E6168="Cancelled","Excluded",IF(D6168="",IF((SLA_Policy!$B$8-B6168)*24&gt;X6168,"Open - Breached","Open - On Track"),IF((D6168-B6168)*24&lt;=X6168,"Met","Breached")))</f>
        <v>Met</v>
      </c>
    </row>
    <row r="6169" spans="1:25" x14ac:dyDescent="0.25">
      <c r="A6169" s="9" t="s">
        <v>9969</v>
      </c>
      <c r="B6169" s="23">
        <v>46098.464583333298</v>
      </c>
      <c r="C6169" s="23">
        <v>46098.676388888904</v>
      </c>
      <c r="D6169" s="23">
        <v>46098.684027777803</v>
      </c>
      <c r="E6169" s="9" t="s">
        <v>212</v>
      </c>
      <c r="F6169" s="9" t="s">
        <v>189</v>
      </c>
      <c r="G6169" s="9" t="s">
        <v>213</v>
      </c>
      <c r="H6169" s="9" t="s">
        <v>161</v>
      </c>
      <c r="I6169" s="9" t="s">
        <v>454</v>
      </c>
      <c r="J6169" s="9" t="s">
        <v>1549</v>
      </c>
      <c r="K6169" s="9" t="s">
        <v>246</v>
      </c>
      <c r="L6169" s="9" t="s">
        <v>395</v>
      </c>
      <c r="M6169" s="9" t="s">
        <v>463</v>
      </c>
      <c r="N6169" s="9" t="s">
        <v>197</v>
      </c>
      <c r="O6169" s="9" t="s">
        <v>116</v>
      </c>
      <c r="P6169" s="9" t="s">
        <v>590</v>
      </c>
      <c r="Q6169" s="9" t="s">
        <v>219</v>
      </c>
      <c r="R6169" s="9">
        <v>0</v>
      </c>
      <c r="S6169" s="9">
        <v>7</v>
      </c>
      <c r="U6169" s="9" t="s">
        <v>221</v>
      </c>
      <c r="W6169" s="9">
        <v>3</v>
      </c>
      <c r="X6169" s="9">
        <f>INDEX(SLA_Policy!$D$2:$D$5,MATCH(F6169,SLA_Policy!$A$2:$A$5,0))</f>
        <v>120</v>
      </c>
      <c r="Y6169" s="9" t="str">
        <f>IF(E6169="Cancelled","Excluded",IF(D6169="",IF((SLA_Policy!$B$8-B6169)*24&gt;X6169,"Open - Breached","Open - On Track"),IF((D6169-B6169)*24&lt;=X6169,"Met","Breached")))</f>
        <v>Met</v>
      </c>
    </row>
    <row r="6170" spans="1:25" x14ac:dyDescent="0.25">
      <c r="A6170" s="9" t="s">
        <v>9970</v>
      </c>
      <c r="B6170" s="23">
        <v>46098.467361111099</v>
      </c>
      <c r="C6170" s="23">
        <v>46098.46875</v>
      </c>
      <c r="D6170" s="23">
        <v>46098.681250000001</v>
      </c>
      <c r="E6170" s="9" t="s">
        <v>212</v>
      </c>
      <c r="F6170" s="9" t="s">
        <v>188</v>
      </c>
      <c r="G6170" s="9" t="s">
        <v>213</v>
      </c>
      <c r="H6170" s="9" t="s">
        <v>88</v>
      </c>
      <c r="I6170" s="9" t="s">
        <v>92</v>
      </c>
      <c r="J6170" s="9" t="s">
        <v>9181</v>
      </c>
      <c r="K6170" s="9" t="s">
        <v>215</v>
      </c>
      <c r="L6170" s="9" t="s">
        <v>226</v>
      </c>
      <c r="M6170" s="9" t="s">
        <v>2520</v>
      </c>
      <c r="N6170" s="9" t="s">
        <v>198</v>
      </c>
      <c r="O6170" s="9" t="s">
        <v>178</v>
      </c>
      <c r="P6170" s="9" t="s">
        <v>414</v>
      </c>
      <c r="Q6170" s="9" t="s">
        <v>219</v>
      </c>
      <c r="R6170" s="9">
        <v>0</v>
      </c>
      <c r="S6170" s="9">
        <v>22</v>
      </c>
      <c r="T6170" s="9" t="s">
        <v>136</v>
      </c>
      <c r="U6170" s="9" t="s">
        <v>140</v>
      </c>
      <c r="V6170" s="9" t="s">
        <v>144</v>
      </c>
      <c r="X6170" s="9">
        <f>INDEX(SLA_Policy!$D$2:$D$5,MATCH(F6170,SLA_Policy!$A$2:$A$5,0))</f>
        <v>72</v>
      </c>
      <c r="Y6170" s="9" t="str">
        <f>IF(E6170="Cancelled","Excluded",IF(D6170="",IF((SLA_Policy!$B$8-B6170)*24&gt;X6170,"Open - Breached","Open - On Track"),IF((D6170-B6170)*24&lt;=X6170,"Met","Breached")))</f>
        <v>Met</v>
      </c>
    </row>
    <row r="6171" spans="1:25" x14ac:dyDescent="0.25">
      <c r="A6171" s="9" t="s">
        <v>9971</v>
      </c>
      <c r="B6171" s="23">
        <v>46098.472916666702</v>
      </c>
      <c r="C6171" s="23">
        <v>46098.473611111098</v>
      </c>
      <c r="D6171" s="23">
        <v>46098.631249999999</v>
      </c>
      <c r="E6171" s="9" t="s">
        <v>212</v>
      </c>
      <c r="F6171" s="9" t="s">
        <v>187</v>
      </c>
      <c r="G6171" s="9" t="s">
        <v>213</v>
      </c>
      <c r="H6171" s="9" t="s">
        <v>88</v>
      </c>
      <c r="I6171" s="9" t="s">
        <v>92</v>
      </c>
      <c r="J6171" s="9" t="s">
        <v>9181</v>
      </c>
      <c r="K6171" s="9" t="s">
        <v>246</v>
      </c>
      <c r="L6171" s="9" t="s">
        <v>395</v>
      </c>
      <c r="M6171" s="9" t="s">
        <v>7150</v>
      </c>
      <c r="N6171" s="9" t="s">
        <v>198</v>
      </c>
      <c r="O6171" s="9" t="s">
        <v>178</v>
      </c>
      <c r="P6171" s="9" t="s">
        <v>321</v>
      </c>
      <c r="Q6171" s="9" t="s">
        <v>273</v>
      </c>
      <c r="R6171" s="9">
        <v>0</v>
      </c>
      <c r="S6171" s="9">
        <v>30</v>
      </c>
      <c r="T6171" s="9" t="s">
        <v>136</v>
      </c>
      <c r="U6171" s="9" t="s">
        <v>140</v>
      </c>
      <c r="V6171" s="9" t="s">
        <v>144</v>
      </c>
      <c r="W6171" s="9">
        <v>5</v>
      </c>
      <c r="X6171" s="9">
        <f>INDEX(SLA_Policy!$D$2:$D$5,MATCH(F6171,SLA_Policy!$A$2:$A$5,0))</f>
        <v>8</v>
      </c>
      <c r="Y6171" s="9" t="str">
        <f>IF(E6171="Cancelled","Excluded",IF(D6171="",IF((SLA_Policy!$B$8-B6171)*24&gt;X6171,"Open - Breached","Open - On Track"),IF((D6171-B6171)*24&lt;=X6171,"Met","Breached")))</f>
        <v>Met</v>
      </c>
    </row>
    <row r="6172" spans="1:25" x14ac:dyDescent="0.25">
      <c r="A6172" s="9" t="s">
        <v>9972</v>
      </c>
      <c r="B6172" s="23">
        <v>46098.479861111096</v>
      </c>
      <c r="C6172" s="23">
        <v>46098.4819444444</v>
      </c>
      <c r="D6172" s="23">
        <v>46099.375694444498</v>
      </c>
      <c r="E6172" s="9" t="s">
        <v>212</v>
      </c>
      <c r="F6172" s="9" t="s">
        <v>189</v>
      </c>
      <c r="G6172" s="9" t="s">
        <v>213</v>
      </c>
      <c r="H6172" s="9" t="s">
        <v>88</v>
      </c>
      <c r="I6172" s="9" t="s">
        <v>92</v>
      </c>
      <c r="J6172" s="9" t="s">
        <v>9192</v>
      </c>
      <c r="K6172" s="9" t="s">
        <v>246</v>
      </c>
      <c r="L6172" s="9" t="s">
        <v>311</v>
      </c>
      <c r="M6172" s="9" t="s">
        <v>4705</v>
      </c>
      <c r="N6172" s="9" t="s">
        <v>198</v>
      </c>
      <c r="O6172" s="9" t="s">
        <v>178</v>
      </c>
      <c r="P6172" s="9" t="s">
        <v>360</v>
      </c>
      <c r="Q6172" s="9" t="s">
        <v>219</v>
      </c>
      <c r="R6172" s="9">
        <v>0</v>
      </c>
      <c r="S6172" s="9">
        <v>27</v>
      </c>
      <c r="T6172" s="9" t="s">
        <v>136</v>
      </c>
      <c r="U6172" s="9" t="s">
        <v>140</v>
      </c>
      <c r="V6172" s="9" t="s">
        <v>144</v>
      </c>
      <c r="X6172" s="9">
        <f>INDEX(SLA_Policy!$D$2:$D$5,MATCH(F6172,SLA_Policy!$A$2:$A$5,0))</f>
        <v>120</v>
      </c>
      <c r="Y6172" s="9" t="str">
        <f>IF(E6172="Cancelled","Excluded",IF(D6172="",IF((SLA_Policy!$B$8-B6172)*24&gt;X6172,"Open - Breached","Open - On Track"),IF((D6172-B6172)*24&lt;=X6172,"Met","Breached")))</f>
        <v>Met</v>
      </c>
    </row>
    <row r="6173" spans="1:25" x14ac:dyDescent="0.25">
      <c r="A6173" s="9" t="s">
        <v>9973</v>
      </c>
      <c r="B6173" s="23">
        <v>46098.481249999997</v>
      </c>
      <c r="C6173" s="23">
        <v>46098.483333333301</v>
      </c>
      <c r="D6173" s="23">
        <v>46098.736111111102</v>
      </c>
      <c r="E6173" s="9" t="s">
        <v>212</v>
      </c>
      <c r="F6173" s="9" t="s">
        <v>189</v>
      </c>
      <c r="G6173" s="9" t="s">
        <v>213</v>
      </c>
      <c r="H6173" s="9" t="s">
        <v>165</v>
      </c>
      <c r="I6173" s="9" t="s">
        <v>567</v>
      </c>
      <c r="J6173" s="9" t="s">
        <v>1451</v>
      </c>
      <c r="K6173" s="9" t="s">
        <v>246</v>
      </c>
      <c r="L6173" s="9" t="s">
        <v>293</v>
      </c>
      <c r="M6173" s="9" t="s">
        <v>2857</v>
      </c>
      <c r="N6173" s="9" t="s">
        <v>198</v>
      </c>
      <c r="O6173" s="9" t="s">
        <v>176</v>
      </c>
      <c r="P6173" s="9" t="s">
        <v>228</v>
      </c>
      <c r="Q6173" s="9" t="s">
        <v>219</v>
      </c>
      <c r="R6173" s="9">
        <v>0</v>
      </c>
      <c r="S6173" s="9">
        <v>23</v>
      </c>
      <c r="U6173" s="9" t="s">
        <v>230</v>
      </c>
      <c r="X6173" s="9">
        <f>INDEX(SLA_Policy!$D$2:$D$5,MATCH(F6173,SLA_Policy!$A$2:$A$5,0))</f>
        <v>120</v>
      </c>
      <c r="Y6173" s="9" t="str">
        <f>IF(E6173="Cancelled","Excluded",IF(D6173="",IF((SLA_Policy!$B$8-B6173)*24&gt;X6173,"Open - Breached","Open - On Track"),IF((D6173-B6173)*24&lt;=X6173,"Met","Breached")))</f>
        <v>Met</v>
      </c>
    </row>
    <row r="6174" spans="1:25" x14ac:dyDescent="0.25">
      <c r="A6174" s="9" t="s">
        <v>9974</v>
      </c>
      <c r="B6174" s="23">
        <v>46098.486111111102</v>
      </c>
      <c r="C6174" s="23">
        <v>46098.488888888904</v>
      </c>
      <c r="D6174" s="23">
        <v>46099.313888888901</v>
      </c>
      <c r="E6174" s="9" t="s">
        <v>212</v>
      </c>
      <c r="F6174" s="9" t="s">
        <v>188</v>
      </c>
      <c r="G6174" s="9" t="s">
        <v>213</v>
      </c>
      <c r="H6174" s="9" t="s">
        <v>163</v>
      </c>
      <c r="I6174" s="9" t="s">
        <v>250</v>
      </c>
      <c r="J6174" s="9" t="s">
        <v>3254</v>
      </c>
      <c r="K6174" s="9" t="s">
        <v>246</v>
      </c>
      <c r="L6174" s="9" t="s">
        <v>293</v>
      </c>
      <c r="M6174" s="9" t="s">
        <v>4700</v>
      </c>
      <c r="N6174" s="9" t="s">
        <v>198</v>
      </c>
      <c r="O6174" s="9" t="s">
        <v>176</v>
      </c>
      <c r="P6174" s="9" t="s">
        <v>1159</v>
      </c>
      <c r="Q6174" s="9" t="s">
        <v>219</v>
      </c>
      <c r="R6174" s="9">
        <v>0</v>
      </c>
      <c r="S6174" s="9">
        <v>12</v>
      </c>
      <c r="T6174" s="9" t="s">
        <v>220</v>
      </c>
      <c r="U6174" s="9" t="s">
        <v>266</v>
      </c>
      <c r="X6174" s="9">
        <f>INDEX(SLA_Policy!$D$2:$D$5,MATCH(F6174,SLA_Policy!$A$2:$A$5,0))</f>
        <v>72</v>
      </c>
      <c r="Y6174" s="9" t="str">
        <f>IF(E6174="Cancelled","Excluded",IF(D6174="",IF((SLA_Policy!$B$8-B6174)*24&gt;X6174,"Open - Breached","Open - On Track"),IF((D6174-B6174)*24&lt;=X6174,"Met","Breached")))</f>
        <v>Met</v>
      </c>
    </row>
    <row r="6175" spans="1:25" x14ac:dyDescent="0.25">
      <c r="A6175" s="9" t="s">
        <v>9975</v>
      </c>
      <c r="B6175" s="23">
        <v>46098.492361111101</v>
      </c>
      <c r="C6175" s="23">
        <v>46098.574305555601</v>
      </c>
      <c r="D6175" s="23">
        <v>46099.347916666702</v>
      </c>
      <c r="E6175" s="9" t="s">
        <v>212</v>
      </c>
      <c r="F6175" s="9" t="s">
        <v>189</v>
      </c>
      <c r="G6175" s="9" t="s">
        <v>213</v>
      </c>
      <c r="H6175" s="9" t="s">
        <v>162</v>
      </c>
      <c r="I6175" s="9" t="s">
        <v>416</v>
      </c>
      <c r="J6175" s="9" t="s">
        <v>9976</v>
      </c>
      <c r="K6175" s="9" t="s">
        <v>303</v>
      </c>
      <c r="L6175" s="9" t="s">
        <v>226</v>
      </c>
      <c r="M6175" s="9" t="s">
        <v>452</v>
      </c>
      <c r="N6175" s="9" t="s">
        <v>196</v>
      </c>
      <c r="O6175" s="9" t="s">
        <v>179</v>
      </c>
      <c r="P6175" s="9" t="s">
        <v>313</v>
      </c>
      <c r="Q6175" s="9" t="s">
        <v>273</v>
      </c>
      <c r="R6175" s="9">
        <v>0</v>
      </c>
      <c r="S6175" s="9">
        <v>10</v>
      </c>
      <c r="U6175" s="9" t="s">
        <v>290</v>
      </c>
      <c r="X6175" s="9">
        <f>INDEX(SLA_Policy!$D$2:$D$5,MATCH(F6175,SLA_Policy!$A$2:$A$5,0))</f>
        <v>120</v>
      </c>
      <c r="Y6175" s="9" t="str">
        <f>IF(E6175="Cancelled","Excluded",IF(D6175="",IF((SLA_Policy!$B$8-B6175)*24&gt;X6175,"Open - Breached","Open - On Track"),IF((D6175-B6175)*24&lt;=X6175,"Met","Breached")))</f>
        <v>Met</v>
      </c>
    </row>
    <row r="6176" spans="1:25" x14ac:dyDescent="0.25">
      <c r="A6176" s="9" t="s">
        <v>9977</v>
      </c>
      <c r="B6176" s="23">
        <v>46098.493750000001</v>
      </c>
      <c r="C6176" s="23">
        <v>46098.508333333302</v>
      </c>
      <c r="D6176" s="23">
        <v>46099.579166666699</v>
      </c>
      <c r="E6176" s="9" t="s">
        <v>212</v>
      </c>
      <c r="F6176" s="9" t="s">
        <v>188</v>
      </c>
      <c r="G6176" s="9" t="s">
        <v>213</v>
      </c>
      <c r="H6176" s="9" t="s">
        <v>88</v>
      </c>
      <c r="I6176" s="9" t="s">
        <v>92</v>
      </c>
      <c r="J6176" s="9" t="s">
        <v>9160</v>
      </c>
      <c r="K6176" s="9" t="s">
        <v>215</v>
      </c>
      <c r="L6176" s="9" t="s">
        <v>307</v>
      </c>
      <c r="M6176" s="9" t="s">
        <v>2834</v>
      </c>
      <c r="N6176" s="9" t="s">
        <v>198</v>
      </c>
      <c r="O6176" s="9" t="s">
        <v>178</v>
      </c>
      <c r="P6176" s="9" t="s">
        <v>360</v>
      </c>
      <c r="Q6176" s="9" t="s">
        <v>219</v>
      </c>
      <c r="R6176" s="9">
        <v>0</v>
      </c>
      <c r="S6176" s="9">
        <v>19</v>
      </c>
      <c r="T6176" s="9" t="s">
        <v>136</v>
      </c>
      <c r="U6176" s="9" t="s">
        <v>140</v>
      </c>
      <c r="V6176" s="9" t="s">
        <v>144</v>
      </c>
      <c r="W6176" s="9">
        <v>5</v>
      </c>
      <c r="X6176" s="9">
        <f>INDEX(SLA_Policy!$D$2:$D$5,MATCH(F6176,SLA_Policy!$A$2:$A$5,0))</f>
        <v>72</v>
      </c>
      <c r="Y6176" s="9" t="str">
        <f>IF(E6176="Cancelled","Excluded",IF(D6176="",IF((SLA_Policy!$B$8-B6176)*24&gt;X6176,"Open - Breached","Open - On Track"),IF((D6176-B6176)*24&lt;=X6176,"Met","Breached")))</f>
        <v>Met</v>
      </c>
    </row>
    <row r="6177" spans="1:25" x14ac:dyDescent="0.25">
      <c r="A6177" s="9" t="s">
        <v>9978</v>
      </c>
      <c r="B6177" s="23">
        <v>46098.494444444397</v>
      </c>
      <c r="C6177" s="23">
        <v>46098.512499999997</v>
      </c>
      <c r="D6177" s="23">
        <v>46098.760416666701</v>
      </c>
      <c r="E6177" s="9" t="s">
        <v>212</v>
      </c>
      <c r="F6177" s="9" t="s">
        <v>189</v>
      </c>
      <c r="G6177" s="9" t="s">
        <v>213</v>
      </c>
      <c r="H6177" s="9" t="s">
        <v>167</v>
      </c>
      <c r="I6177" s="9" t="s">
        <v>684</v>
      </c>
      <c r="J6177" s="9" t="s">
        <v>9979</v>
      </c>
      <c r="K6177" s="9" t="s">
        <v>215</v>
      </c>
      <c r="L6177" s="9" t="s">
        <v>226</v>
      </c>
      <c r="M6177" s="9" t="s">
        <v>2472</v>
      </c>
      <c r="N6177" s="9" t="s">
        <v>196</v>
      </c>
      <c r="O6177" s="9" t="s">
        <v>116</v>
      </c>
      <c r="P6177" s="9" t="s">
        <v>590</v>
      </c>
      <c r="Q6177" s="9" t="s">
        <v>219</v>
      </c>
      <c r="R6177" s="9">
        <v>0</v>
      </c>
      <c r="S6177" s="9">
        <v>10</v>
      </c>
      <c r="U6177" s="9" t="s">
        <v>248</v>
      </c>
      <c r="W6177" s="9">
        <v>5</v>
      </c>
      <c r="X6177" s="9">
        <f>INDEX(SLA_Policy!$D$2:$D$5,MATCH(F6177,SLA_Policy!$A$2:$A$5,0))</f>
        <v>120</v>
      </c>
      <c r="Y6177" s="9" t="str">
        <f>IF(E6177="Cancelled","Excluded",IF(D6177="",IF((SLA_Policy!$B$8-B6177)*24&gt;X6177,"Open - Breached","Open - On Track"),IF((D6177-B6177)*24&lt;=X6177,"Met","Breached")))</f>
        <v>Met</v>
      </c>
    </row>
    <row r="6178" spans="1:25" x14ac:dyDescent="0.25">
      <c r="A6178" s="9" t="s">
        <v>9980</v>
      </c>
      <c r="B6178" s="23">
        <v>46098.512499999997</v>
      </c>
      <c r="C6178" s="23">
        <v>46098.535416666702</v>
      </c>
      <c r="D6178" s="23">
        <v>46098.6875</v>
      </c>
      <c r="E6178" s="9" t="s">
        <v>212</v>
      </c>
      <c r="F6178" s="9" t="s">
        <v>188</v>
      </c>
      <c r="G6178" s="9" t="s">
        <v>213</v>
      </c>
      <c r="H6178" s="9" t="s">
        <v>88</v>
      </c>
      <c r="I6178" s="9" t="s">
        <v>92</v>
      </c>
      <c r="J6178" s="9" t="s">
        <v>9162</v>
      </c>
      <c r="K6178" s="9" t="s">
        <v>276</v>
      </c>
      <c r="L6178" s="9" t="s">
        <v>293</v>
      </c>
      <c r="M6178" s="9" t="s">
        <v>4662</v>
      </c>
      <c r="N6178" s="9" t="s">
        <v>196</v>
      </c>
      <c r="O6178" s="9" t="s">
        <v>178</v>
      </c>
      <c r="P6178" s="9" t="s">
        <v>427</v>
      </c>
      <c r="Q6178" s="9" t="s">
        <v>219</v>
      </c>
      <c r="R6178" s="9">
        <v>0</v>
      </c>
      <c r="S6178" s="9">
        <v>37</v>
      </c>
      <c r="T6178" s="9" t="s">
        <v>136</v>
      </c>
      <c r="U6178" s="9" t="s">
        <v>140</v>
      </c>
      <c r="V6178" s="9" t="s">
        <v>144</v>
      </c>
      <c r="X6178" s="9">
        <f>INDEX(SLA_Policy!$D$2:$D$5,MATCH(F6178,SLA_Policy!$A$2:$A$5,0))</f>
        <v>72</v>
      </c>
      <c r="Y6178" s="9" t="str">
        <f>IF(E6178="Cancelled","Excluded",IF(D6178="",IF((SLA_Policy!$B$8-B6178)*24&gt;X6178,"Open - Breached","Open - On Track"),IF((D6178-B6178)*24&lt;=X6178,"Met","Breached")))</f>
        <v>Met</v>
      </c>
    </row>
    <row r="6179" spans="1:25" x14ac:dyDescent="0.25">
      <c r="A6179" s="9" t="s">
        <v>9981</v>
      </c>
      <c r="B6179" s="23">
        <v>46098.520138888904</v>
      </c>
      <c r="C6179" s="23">
        <v>46098.527083333298</v>
      </c>
      <c r="D6179" s="23">
        <v>46098.572916666701</v>
      </c>
      <c r="E6179" s="9" t="s">
        <v>212</v>
      </c>
      <c r="F6179" s="9" t="s">
        <v>187</v>
      </c>
      <c r="G6179" s="9" t="s">
        <v>213</v>
      </c>
      <c r="H6179" s="9" t="s">
        <v>88</v>
      </c>
      <c r="I6179" s="9" t="s">
        <v>92</v>
      </c>
      <c r="J6179" s="9" t="s">
        <v>9167</v>
      </c>
      <c r="K6179" s="9" t="s">
        <v>225</v>
      </c>
      <c r="L6179" s="9" t="s">
        <v>216</v>
      </c>
      <c r="M6179" s="9" t="s">
        <v>9402</v>
      </c>
      <c r="N6179" s="9" t="s">
        <v>196</v>
      </c>
      <c r="O6179" s="9" t="s">
        <v>178</v>
      </c>
      <c r="P6179" s="9" t="s">
        <v>321</v>
      </c>
      <c r="Q6179" s="9" t="s">
        <v>273</v>
      </c>
      <c r="R6179" s="9">
        <v>0</v>
      </c>
      <c r="S6179" s="9">
        <v>37</v>
      </c>
      <c r="T6179" s="9" t="s">
        <v>136</v>
      </c>
      <c r="U6179" s="9" t="s">
        <v>140</v>
      </c>
      <c r="V6179" s="9" t="s">
        <v>144</v>
      </c>
      <c r="X6179" s="9">
        <f>INDEX(SLA_Policy!$D$2:$D$5,MATCH(F6179,SLA_Policy!$A$2:$A$5,0))</f>
        <v>8</v>
      </c>
      <c r="Y6179" s="9" t="str">
        <f>IF(E6179="Cancelled","Excluded",IF(D6179="",IF((SLA_Policy!$B$8-B6179)*24&gt;X6179,"Open - Breached","Open - On Track"),IF((D6179-B6179)*24&lt;=X6179,"Met","Breached")))</f>
        <v>Met</v>
      </c>
    </row>
    <row r="6180" spans="1:25" x14ac:dyDescent="0.25">
      <c r="A6180" s="9" t="s">
        <v>9982</v>
      </c>
      <c r="B6180" s="23">
        <v>46098.524305555598</v>
      </c>
      <c r="C6180" s="23">
        <v>46098.647916666698</v>
      </c>
      <c r="D6180" s="23">
        <v>46098.729861111096</v>
      </c>
      <c r="E6180" s="9" t="s">
        <v>212</v>
      </c>
      <c r="F6180" s="9" t="s">
        <v>189</v>
      </c>
      <c r="G6180" s="9" t="s">
        <v>213</v>
      </c>
      <c r="H6180" s="9" t="s">
        <v>161</v>
      </c>
      <c r="I6180" s="9" t="s">
        <v>389</v>
      </c>
      <c r="J6180" s="9" t="s">
        <v>1402</v>
      </c>
      <c r="K6180" s="9" t="s">
        <v>246</v>
      </c>
      <c r="L6180" s="9" t="s">
        <v>351</v>
      </c>
      <c r="M6180" s="9" t="s">
        <v>8841</v>
      </c>
      <c r="N6180" s="9" t="s">
        <v>197</v>
      </c>
      <c r="O6180" s="9" t="s">
        <v>116</v>
      </c>
      <c r="P6180" s="9" t="s">
        <v>295</v>
      </c>
      <c r="Q6180" s="9" t="s">
        <v>219</v>
      </c>
      <c r="R6180" s="9">
        <v>1</v>
      </c>
      <c r="S6180" s="9">
        <v>10</v>
      </c>
      <c r="U6180" s="9" t="s">
        <v>221</v>
      </c>
      <c r="X6180" s="9">
        <f>INDEX(SLA_Policy!$D$2:$D$5,MATCH(F6180,SLA_Policy!$A$2:$A$5,0))</f>
        <v>120</v>
      </c>
      <c r="Y6180" s="9" t="str">
        <f>IF(E6180="Cancelled","Excluded",IF(D6180="",IF((SLA_Policy!$B$8-B6180)*24&gt;X6180,"Open - Breached","Open - On Track"),IF((D6180-B6180)*24&lt;=X6180,"Met","Breached")))</f>
        <v>Met</v>
      </c>
    </row>
    <row r="6181" spans="1:25" x14ac:dyDescent="0.25">
      <c r="A6181" s="9" t="s">
        <v>9983</v>
      </c>
      <c r="B6181" s="23">
        <v>46098.534027777801</v>
      </c>
      <c r="C6181" s="23">
        <v>46098.538888888899</v>
      </c>
      <c r="D6181" s="23">
        <v>46099.344444444498</v>
      </c>
      <c r="E6181" s="9" t="s">
        <v>212</v>
      </c>
      <c r="F6181" s="9" t="s">
        <v>188</v>
      </c>
      <c r="G6181" s="9" t="s">
        <v>213</v>
      </c>
      <c r="H6181" s="9" t="s">
        <v>88</v>
      </c>
      <c r="I6181" s="9" t="s">
        <v>92</v>
      </c>
      <c r="J6181" s="9" t="s">
        <v>9192</v>
      </c>
      <c r="K6181" s="9" t="s">
        <v>215</v>
      </c>
      <c r="L6181" s="9" t="s">
        <v>311</v>
      </c>
      <c r="M6181" s="9" t="s">
        <v>538</v>
      </c>
      <c r="N6181" s="9" t="s">
        <v>199</v>
      </c>
      <c r="O6181" s="9" t="s">
        <v>178</v>
      </c>
      <c r="P6181" s="9" t="s">
        <v>272</v>
      </c>
      <c r="Q6181" s="9" t="s">
        <v>219</v>
      </c>
      <c r="R6181" s="9">
        <v>0</v>
      </c>
      <c r="S6181" s="9">
        <v>66</v>
      </c>
      <c r="T6181" s="9" t="s">
        <v>136</v>
      </c>
      <c r="U6181" s="9" t="s">
        <v>140</v>
      </c>
      <c r="V6181" s="9" t="s">
        <v>144</v>
      </c>
      <c r="X6181" s="9">
        <f>INDEX(SLA_Policy!$D$2:$D$5,MATCH(F6181,SLA_Policy!$A$2:$A$5,0))</f>
        <v>72</v>
      </c>
      <c r="Y6181" s="9" t="str">
        <f>IF(E6181="Cancelled","Excluded",IF(D6181="",IF((SLA_Policy!$B$8-B6181)*24&gt;X6181,"Open - Breached","Open - On Track"),IF((D6181-B6181)*24&lt;=X6181,"Met","Breached")))</f>
        <v>Met</v>
      </c>
    </row>
    <row r="6182" spans="1:25" x14ac:dyDescent="0.25">
      <c r="A6182" s="9" t="s">
        <v>9984</v>
      </c>
      <c r="B6182" s="23">
        <v>46098.539583333302</v>
      </c>
      <c r="C6182" s="23">
        <v>46098.602083333302</v>
      </c>
      <c r="D6182" s="23">
        <v>46099.359027777798</v>
      </c>
      <c r="E6182" s="9" t="s">
        <v>212</v>
      </c>
      <c r="F6182" s="9" t="s">
        <v>189</v>
      </c>
      <c r="G6182" s="9" t="s">
        <v>213</v>
      </c>
      <c r="H6182" s="9" t="s">
        <v>167</v>
      </c>
      <c r="I6182" s="9" t="s">
        <v>362</v>
      </c>
      <c r="J6182" s="9" t="s">
        <v>9985</v>
      </c>
      <c r="K6182" s="9" t="s">
        <v>246</v>
      </c>
      <c r="L6182" s="9" t="s">
        <v>104</v>
      </c>
      <c r="M6182" s="9" t="s">
        <v>1937</v>
      </c>
      <c r="N6182" s="9" t="s">
        <v>196</v>
      </c>
      <c r="O6182" s="9" t="s">
        <v>176</v>
      </c>
      <c r="P6182" s="9" t="s">
        <v>503</v>
      </c>
      <c r="Q6182" s="9" t="s">
        <v>219</v>
      </c>
      <c r="R6182" s="9">
        <v>0</v>
      </c>
      <c r="S6182" s="9">
        <v>15</v>
      </c>
      <c r="U6182" s="9" t="s">
        <v>266</v>
      </c>
      <c r="X6182" s="9">
        <f>INDEX(SLA_Policy!$D$2:$D$5,MATCH(F6182,SLA_Policy!$A$2:$A$5,0))</f>
        <v>120</v>
      </c>
      <c r="Y6182" s="9" t="str">
        <f>IF(E6182="Cancelled","Excluded",IF(D6182="",IF((SLA_Policy!$B$8-B6182)*24&gt;X6182,"Open - Breached","Open - On Track"),IF((D6182-B6182)*24&lt;=X6182,"Met","Breached")))</f>
        <v>Met</v>
      </c>
    </row>
    <row r="6183" spans="1:25" x14ac:dyDescent="0.25">
      <c r="A6183" s="9" t="s">
        <v>9986</v>
      </c>
      <c r="B6183" s="23">
        <v>46098.539583333302</v>
      </c>
      <c r="C6183" s="23">
        <v>46098.5444444444</v>
      </c>
      <c r="D6183" s="23">
        <v>46098.570138888899</v>
      </c>
      <c r="E6183" s="9" t="s">
        <v>212</v>
      </c>
      <c r="F6183" s="9" t="s">
        <v>189</v>
      </c>
      <c r="G6183" s="9" t="s">
        <v>213</v>
      </c>
      <c r="H6183" s="9" t="s">
        <v>161</v>
      </c>
      <c r="I6183" s="9" t="s">
        <v>389</v>
      </c>
      <c r="J6183" s="9" t="s">
        <v>4030</v>
      </c>
      <c r="K6183" s="9" t="s">
        <v>225</v>
      </c>
      <c r="L6183" s="9" t="s">
        <v>351</v>
      </c>
      <c r="M6183" s="9" t="s">
        <v>4049</v>
      </c>
      <c r="N6183" s="9" t="s">
        <v>198</v>
      </c>
      <c r="O6183" s="9" t="s">
        <v>116</v>
      </c>
      <c r="P6183" s="9" t="s">
        <v>590</v>
      </c>
      <c r="Q6183" s="9" t="s">
        <v>219</v>
      </c>
      <c r="R6183" s="9">
        <v>0</v>
      </c>
      <c r="S6183" s="9">
        <v>15</v>
      </c>
      <c r="U6183" s="9" t="s">
        <v>221</v>
      </c>
      <c r="X6183" s="9">
        <f>INDEX(SLA_Policy!$D$2:$D$5,MATCH(F6183,SLA_Policy!$A$2:$A$5,0))</f>
        <v>120</v>
      </c>
      <c r="Y6183" s="9" t="str">
        <f>IF(E6183="Cancelled","Excluded",IF(D6183="",IF((SLA_Policy!$B$8-B6183)*24&gt;X6183,"Open - Breached","Open - On Track"),IF((D6183-B6183)*24&lt;=X6183,"Met","Breached")))</f>
        <v>Met</v>
      </c>
    </row>
    <row r="6184" spans="1:25" x14ac:dyDescent="0.25">
      <c r="A6184" s="9" t="s">
        <v>9987</v>
      </c>
      <c r="B6184" s="23">
        <v>46098.55</v>
      </c>
      <c r="C6184" s="23">
        <v>46098.550694444399</v>
      </c>
      <c r="D6184" s="23">
        <v>46098.660416666702</v>
      </c>
      <c r="E6184" s="9" t="s">
        <v>212</v>
      </c>
      <c r="F6184" s="9" t="s">
        <v>187</v>
      </c>
      <c r="G6184" s="9" t="s">
        <v>213</v>
      </c>
      <c r="H6184" s="9" t="s">
        <v>88</v>
      </c>
      <c r="I6184" s="9" t="s">
        <v>92</v>
      </c>
      <c r="J6184" s="9" t="s">
        <v>9192</v>
      </c>
      <c r="K6184" s="9" t="s">
        <v>215</v>
      </c>
      <c r="L6184" s="9" t="s">
        <v>216</v>
      </c>
      <c r="M6184" s="9" t="s">
        <v>317</v>
      </c>
      <c r="N6184" s="9" t="s">
        <v>198</v>
      </c>
      <c r="O6184" s="9" t="s">
        <v>178</v>
      </c>
      <c r="P6184" s="9" t="s">
        <v>427</v>
      </c>
      <c r="Q6184" s="9" t="s">
        <v>273</v>
      </c>
      <c r="R6184" s="9">
        <v>0</v>
      </c>
      <c r="S6184" s="9">
        <v>51</v>
      </c>
      <c r="T6184" s="9" t="s">
        <v>136</v>
      </c>
      <c r="U6184" s="9" t="s">
        <v>140</v>
      </c>
      <c r="V6184" s="9" t="s">
        <v>144</v>
      </c>
      <c r="W6184" s="9">
        <v>5</v>
      </c>
      <c r="X6184" s="9">
        <f>INDEX(SLA_Policy!$D$2:$D$5,MATCH(F6184,SLA_Policy!$A$2:$A$5,0))</f>
        <v>8</v>
      </c>
      <c r="Y6184" s="9" t="str">
        <f>IF(E6184="Cancelled","Excluded",IF(D6184="",IF((SLA_Policy!$B$8-B6184)*24&gt;X6184,"Open - Breached","Open - On Track"),IF((D6184-B6184)*24&lt;=X6184,"Met","Breached")))</f>
        <v>Met</v>
      </c>
    </row>
    <row r="6185" spans="1:25" x14ac:dyDescent="0.25">
      <c r="A6185" s="9" t="s">
        <v>9988</v>
      </c>
      <c r="B6185" s="23">
        <v>46098.559027777803</v>
      </c>
      <c r="C6185" s="23">
        <v>46098.561111111099</v>
      </c>
      <c r="D6185" s="23">
        <v>46099.576388888898</v>
      </c>
      <c r="E6185" s="9" t="s">
        <v>212</v>
      </c>
      <c r="F6185" s="9" t="s">
        <v>189</v>
      </c>
      <c r="G6185" s="9" t="s">
        <v>236</v>
      </c>
      <c r="H6185" s="9" t="s">
        <v>167</v>
      </c>
      <c r="I6185" s="9" t="s">
        <v>255</v>
      </c>
      <c r="J6185" s="9" t="s">
        <v>256</v>
      </c>
      <c r="K6185" s="9" t="s">
        <v>246</v>
      </c>
      <c r="L6185" s="9" t="s">
        <v>104</v>
      </c>
      <c r="M6185" s="9" t="s">
        <v>1398</v>
      </c>
      <c r="N6185" s="9" t="s">
        <v>198</v>
      </c>
      <c r="O6185" s="9" t="s">
        <v>176</v>
      </c>
      <c r="P6185" s="9" t="s">
        <v>419</v>
      </c>
      <c r="Q6185" s="9" t="s">
        <v>219</v>
      </c>
      <c r="R6185" s="9">
        <v>0</v>
      </c>
      <c r="S6185" s="9">
        <v>38</v>
      </c>
      <c r="U6185" s="9" t="s">
        <v>242</v>
      </c>
      <c r="X6185" s="9">
        <f>INDEX(SLA_Policy!$D$2:$D$5,MATCH(F6185,SLA_Policy!$A$2:$A$5,0))</f>
        <v>120</v>
      </c>
      <c r="Y6185" s="9" t="str">
        <f>IF(E6185="Cancelled","Excluded",IF(D6185="",IF((SLA_Policy!$B$8-B6185)*24&gt;X6185,"Open - Breached","Open - On Track"),IF((D6185-B6185)*24&lt;=X6185,"Met","Breached")))</f>
        <v>Met</v>
      </c>
    </row>
    <row r="6186" spans="1:25" x14ac:dyDescent="0.25">
      <c r="A6186" s="9" t="s">
        <v>9989</v>
      </c>
      <c r="B6186" s="23">
        <v>46098.563194444498</v>
      </c>
      <c r="C6186" s="23">
        <v>46098.574305555601</v>
      </c>
      <c r="D6186" s="23">
        <v>46099.331944444399</v>
      </c>
      <c r="E6186" s="9" t="s">
        <v>212</v>
      </c>
      <c r="F6186" s="9" t="s">
        <v>188</v>
      </c>
      <c r="G6186" s="9" t="s">
        <v>213</v>
      </c>
      <c r="H6186" s="9" t="s">
        <v>162</v>
      </c>
      <c r="I6186" s="9" t="s">
        <v>345</v>
      </c>
      <c r="J6186" s="9" t="s">
        <v>4510</v>
      </c>
      <c r="K6186" s="9" t="s">
        <v>262</v>
      </c>
      <c r="L6186" s="9" t="s">
        <v>311</v>
      </c>
      <c r="M6186" s="9" t="s">
        <v>5892</v>
      </c>
      <c r="N6186" s="9" t="s">
        <v>198</v>
      </c>
      <c r="O6186" s="9" t="s">
        <v>179</v>
      </c>
      <c r="P6186" s="9" t="s">
        <v>264</v>
      </c>
      <c r="Q6186" s="9" t="s">
        <v>219</v>
      </c>
      <c r="R6186" s="9">
        <v>0</v>
      </c>
      <c r="S6186" s="9">
        <v>18</v>
      </c>
      <c r="U6186" s="9" t="s">
        <v>266</v>
      </c>
      <c r="X6186" s="9">
        <f>INDEX(SLA_Policy!$D$2:$D$5,MATCH(F6186,SLA_Policy!$A$2:$A$5,0))</f>
        <v>72</v>
      </c>
      <c r="Y6186" s="9" t="str">
        <f>IF(E6186="Cancelled","Excluded",IF(D6186="",IF((SLA_Policy!$B$8-B6186)*24&gt;X6186,"Open - Breached","Open - On Track"),IF((D6186-B6186)*24&lt;=X6186,"Met","Breached")))</f>
        <v>Met</v>
      </c>
    </row>
    <row r="6187" spans="1:25" x14ac:dyDescent="0.25">
      <c r="A6187" s="9" t="s">
        <v>9990</v>
      </c>
      <c r="B6187" s="23">
        <v>46098.574305555601</v>
      </c>
      <c r="C6187" s="23">
        <v>46099.365277777797</v>
      </c>
      <c r="D6187" s="23">
        <v>46099.380555555603</v>
      </c>
      <c r="E6187" s="9" t="s">
        <v>212</v>
      </c>
      <c r="F6187" s="9" t="s">
        <v>189</v>
      </c>
      <c r="G6187" s="9" t="s">
        <v>213</v>
      </c>
      <c r="H6187" s="9" t="s">
        <v>164</v>
      </c>
      <c r="I6187" s="9" t="s">
        <v>339</v>
      </c>
      <c r="J6187" s="9" t="s">
        <v>340</v>
      </c>
      <c r="K6187" s="9" t="s">
        <v>215</v>
      </c>
      <c r="L6187" s="9" t="s">
        <v>395</v>
      </c>
      <c r="M6187" s="9" t="s">
        <v>3187</v>
      </c>
      <c r="N6187" s="9" t="s">
        <v>197</v>
      </c>
      <c r="O6187" s="9" t="s">
        <v>116</v>
      </c>
      <c r="P6187" s="9" t="s">
        <v>218</v>
      </c>
      <c r="Q6187" s="9" t="s">
        <v>219</v>
      </c>
      <c r="R6187" s="9">
        <v>0</v>
      </c>
      <c r="S6187" s="9">
        <v>60</v>
      </c>
      <c r="T6187" s="9" t="s">
        <v>464</v>
      </c>
      <c r="U6187" s="9" t="s">
        <v>248</v>
      </c>
      <c r="W6187" s="9">
        <v>4</v>
      </c>
      <c r="X6187" s="9">
        <f>INDEX(SLA_Policy!$D$2:$D$5,MATCH(F6187,SLA_Policy!$A$2:$A$5,0))</f>
        <v>120</v>
      </c>
      <c r="Y6187" s="9" t="str">
        <f>IF(E6187="Cancelled","Excluded",IF(D6187="",IF((SLA_Policy!$B$8-B6187)*24&gt;X6187,"Open - Breached","Open - On Track"),IF((D6187-B6187)*24&lt;=X6187,"Met","Breached")))</f>
        <v>Met</v>
      </c>
    </row>
    <row r="6188" spans="1:25" x14ac:dyDescent="0.25">
      <c r="A6188" s="9" t="s">
        <v>9991</v>
      </c>
      <c r="B6188" s="23">
        <v>46098.577083333301</v>
      </c>
      <c r="C6188" s="23">
        <v>46098.579861111102</v>
      </c>
      <c r="D6188" s="23">
        <v>46104.3215277778</v>
      </c>
      <c r="E6188" s="9" t="s">
        <v>212</v>
      </c>
      <c r="F6188" s="9" t="s">
        <v>189</v>
      </c>
      <c r="G6188" s="9" t="s">
        <v>213</v>
      </c>
      <c r="H6188" s="9" t="s">
        <v>164</v>
      </c>
      <c r="I6188" s="9" t="s">
        <v>339</v>
      </c>
      <c r="J6188" s="9" t="s">
        <v>866</v>
      </c>
      <c r="K6188" s="9" t="s">
        <v>246</v>
      </c>
      <c r="L6188" s="9" t="s">
        <v>371</v>
      </c>
      <c r="M6188" s="9" t="s">
        <v>996</v>
      </c>
      <c r="N6188" s="9" t="s">
        <v>200</v>
      </c>
      <c r="O6188" s="9" t="s">
        <v>180</v>
      </c>
      <c r="P6188" s="9" t="s">
        <v>368</v>
      </c>
      <c r="Q6188" s="9" t="s">
        <v>219</v>
      </c>
      <c r="R6188" s="9">
        <v>0</v>
      </c>
      <c r="S6188" s="9">
        <v>14</v>
      </c>
      <c r="T6188" s="9" t="s">
        <v>464</v>
      </c>
      <c r="U6188" s="9" t="s">
        <v>248</v>
      </c>
      <c r="X6188" s="9">
        <f>INDEX(SLA_Policy!$D$2:$D$5,MATCH(F6188,SLA_Policy!$A$2:$A$5,0))</f>
        <v>120</v>
      </c>
      <c r="Y6188" s="9" t="str">
        <f>IF(E6188="Cancelled","Excluded",IF(D6188="",IF((SLA_Policy!$B$8-B6188)*24&gt;X6188,"Open - Breached","Open - On Track"),IF((D6188-B6188)*24&lt;=X6188,"Met","Breached")))</f>
        <v>Breached</v>
      </c>
    </row>
    <row r="6189" spans="1:25" x14ac:dyDescent="0.25">
      <c r="A6189" s="9" t="s">
        <v>9992</v>
      </c>
      <c r="B6189" s="23">
        <v>46098.581944444399</v>
      </c>
      <c r="C6189" s="23">
        <v>46098.6694444444</v>
      </c>
      <c r="D6189" s="23">
        <v>46100.390972222202</v>
      </c>
      <c r="E6189" s="9" t="s">
        <v>212</v>
      </c>
      <c r="F6189" s="9" t="s">
        <v>189</v>
      </c>
      <c r="G6189" s="9" t="s">
        <v>213</v>
      </c>
      <c r="H6189" s="9" t="s">
        <v>163</v>
      </c>
      <c r="I6189" s="9" t="s">
        <v>405</v>
      </c>
      <c r="J6189" s="9" t="s">
        <v>884</v>
      </c>
      <c r="K6189" s="9" t="s">
        <v>215</v>
      </c>
      <c r="L6189" s="9" t="s">
        <v>216</v>
      </c>
      <c r="M6189" s="9" t="s">
        <v>5092</v>
      </c>
      <c r="N6189" s="9" t="s">
        <v>196</v>
      </c>
      <c r="O6189" s="9" t="s">
        <v>176</v>
      </c>
      <c r="P6189" s="9" t="s">
        <v>253</v>
      </c>
      <c r="Q6189" s="9" t="s">
        <v>219</v>
      </c>
      <c r="R6189" s="9">
        <v>0</v>
      </c>
      <c r="S6189" s="9">
        <v>27</v>
      </c>
      <c r="U6189" s="9" t="s">
        <v>230</v>
      </c>
      <c r="X6189" s="9">
        <f>INDEX(SLA_Policy!$D$2:$D$5,MATCH(F6189,SLA_Policy!$A$2:$A$5,0))</f>
        <v>120</v>
      </c>
      <c r="Y6189" s="9" t="str">
        <f>IF(E6189="Cancelled","Excluded",IF(D6189="",IF((SLA_Policy!$B$8-B6189)*24&gt;X6189,"Open - Breached","Open - On Track"),IF((D6189-B6189)*24&lt;=X6189,"Met","Breached")))</f>
        <v>Met</v>
      </c>
    </row>
    <row r="6190" spans="1:25" x14ac:dyDescent="0.25">
      <c r="A6190" s="9" t="s">
        <v>9993</v>
      </c>
      <c r="B6190" s="23">
        <v>46098.583333333299</v>
      </c>
      <c r="C6190" s="23">
        <v>46098.585416666698</v>
      </c>
      <c r="D6190" s="23">
        <v>46099.384722222203</v>
      </c>
      <c r="E6190" s="9" t="s">
        <v>212</v>
      </c>
      <c r="F6190" s="9" t="s">
        <v>188</v>
      </c>
      <c r="G6190" s="9" t="s">
        <v>213</v>
      </c>
      <c r="H6190" s="9" t="s">
        <v>88</v>
      </c>
      <c r="I6190" s="9" t="s">
        <v>92</v>
      </c>
      <c r="J6190" s="9" t="s">
        <v>9171</v>
      </c>
      <c r="K6190" s="9" t="s">
        <v>215</v>
      </c>
      <c r="L6190" s="9" t="s">
        <v>311</v>
      </c>
      <c r="M6190" s="9" t="s">
        <v>1120</v>
      </c>
      <c r="N6190" s="9" t="s">
        <v>198</v>
      </c>
      <c r="O6190" s="9" t="s">
        <v>178</v>
      </c>
      <c r="P6190" s="9" t="s">
        <v>321</v>
      </c>
      <c r="Q6190" s="9" t="s">
        <v>219</v>
      </c>
      <c r="R6190" s="9">
        <v>0</v>
      </c>
      <c r="S6190" s="9">
        <v>81</v>
      </c>
      <c r="T6190" s="9" t="s">
        <v>136</v>
      </c>
      <c r="U6190" s="9" t="s">
        <v>140</v>
      </c>
      <c r="V6190" s="9" t="s">
        <v>144</v>
      </c>
      <c r="X6190" s="9">
        <f>INDEX(SLA_Policy!$D$2:$D$5,MATCH(F6190,SLA_Policy!$A$2:$A$5,0))</f>
        <v>72</v>
      </c>
      <c r="Y6190" s="9" t="str">
        <f>IF(E6190="Cancelled","Excluded",IF(D6190="",IF((SLA_Policy!$B$8-B6190)*24&gt;X6190,"Open - Breached","Open - On Track"),IF((D6190-B6190)*24&lt;=X6190,"Met","Breached")))</f>
        <v>Met</v>
      </c>
    </row>
    <row r="6191" spans="1:25" x14ac:dyDescent="0.25">
      <c r="A6191" s="9" t="s">
        <v>9994</v>
      </c>
      <c r="B6191" s="23">
        <v>46098.593055555597</v>
      </c>
      <c r="C6191" s="23">
        <v>46098.668749999997</v>
      </c>
      <c r="D6191" s="23">
        <v>46099.493055555598</v>
      </c>
      <c r="E6191" s="9" t="s">
        <v>212</v>
      </c>
      <c r="F6191" s="9" t="s">
        <v>188</v>
      </c>
      <c r="G6191" s="9" t="s">
        <v>236</v>
      </c>
      <c r="H6191" s="9" t="s">
        <v>161</v>
      </c>
      <c r="I6191" s="9" t="s">
        <v>482</v>
      </c>
      <c r="J6191" s="9" t="s">
        <v>9995</v>
      </c>
      <c r="K6191" s="9" t="s">
        <v>246</v>
      </c>
      <c r="L6191" s="9" t="s">
        <v>226</v>
      </c>
      <c r="M6191" s="9" t="s">
        <v>3034</v>
      </c>
      <c r="N6191" s="9" t="s">
        <v>197</v>
      </c>
      <c r="O6191" s="9" t="s">
        <v>116</v>
      </c>
      <c r="P6191" s="9" t="s">
        <v>525</v>
      </c>
      <c r="Q6191" s="9" t="s">
        <v>219</v>
      </c>
      <c r="R6191" s="9">
        <v>0</v>
      </c>
      <c r="S6191" s="9">
        <v>32</v>
      </c>
      <c r="U6191" s="9" t="s">
        <v>242</v>
      </c>
      <c r="X6191" s="9">
        <f>INDEX(SLA_Policy!$D$2:$D$5,MATCH(F6191,SLA_Policy!$A$2:$A$5,0))</f>
        <v>72</v>
      </c>
      <c r="Y6191" s="9" t="str">
        <f>IF(E6191="Cancelled","Excluded",IF(D6191="",IF((SLA_Policy!$B$8-B6191)*24&gt;X6191,"Open - Breached","Open - On Track"),IF((D6191-B6191)*24&lt;=X6191,"Met","Breached")))</f>
        <v>Met</v>
      </c>
    </row>
    <row r="6192" spans="1:25" x14ac:dyDescent="0.25">
      <c r="A6192" s="9" t="s">
        <v>9996</v>
      </c>
      <c r="B6192" s="23">
        <v>46098.6027777778</v>
      </c>
      <c r="C6192" s="23">
        <v>46098.639583333301</v>
      </c>
      <c r="D6192" s="23">
        <v>46099.3125</v>
      </c>
      <c r="E6192" s="9" t="s">
        <v>212</v>
      </c>
      <c r="F6192" s="9" t="s">
        <v>189</v>
      </c>
      <c r="G6192" s="9" t="s">
        <v>213</v>
      </c>
      <c r="H6192" s="9" t="s">
        <v>162</v>
      </c>
      <c r="I6192" s="9" t="s">
        <v>244</v>
      </c>
      <c r="J6192" s="9" t="s">
        <v>9997</v>
      </c>
      <c r="K6192" s="9" t="s">
        <v>246</v>
      </c>
      <c r="L6192" s="9" t="s">
        <v>311</v>
      </c>
      <c r="M6192" s="9" t="s">
        <v>3372</v>
      </c>
      <c r="N6192" s="9" t="s">
        <v>196</v>
      </c>
      <c r="O6192" s="9" t="s">
        <v>179</v>
      </c>
      <c r="P6192" s="9" t="s">
        <v>264</v>
      </c>
      <c r="Q6192" s="9" t="s">
        <v>219</v>
      </c>
      <c r="R6192" s="9">
        <v>0</v>
      </c>
      <c r="S6192" s="9">
        <v>34</v>
      </c>
      <c r="U6192" s="9" t="s">
        <v>248</v>
      </c>
      <c r="X6192" s="9">
        <f>INDEX(SLA_Policy!$D$2:$D$5,MATCH(F6192,SLA_Policy!$A$2:$A$5,0))</f>
        <v>120</v>
      </c>
      <c r="Y6192" s="9" t="str">
        <f>IF(E6192="Cancelled","Excluded",IF(D6192="",IF((SLA_Policy!$B$8-B6192)*24&gt;X6192,"Open - Breached","Open - On Track"),IF((D6192-B6192)*24&lt;=X6192,"Met","Breached")))</f>
        <v>Met</v>
      </c>
    </row>
    <row r="6193" spans="1:25" x14ac:dyDescent="0.25">
      <c r="A6193" s="9" t="s">
        <v>9998</v>
      </c>
      <c r="B6193" s="23">
        <v>46098.605555555601</v>
      </c>
      <c r="C6193" s="23">
        <v>46098.609722222202</v>
      </c>
      <c r="D6193" s="23">
        <v>46098.736111111102</v>
      </c>
      <c r="E6193" s="9" t="s">
        <v>212</v>
      </c>
      <c r="F6193" s="9" t="s">
        <v>188</v>
      </c>
      <c r="G6193" s="9" t="s">
        <v>213</v>
      </c>
      <c r="H6193" s="9" t="s">
        <v>162</v>
      </c>
      <c r="I6193" s="9" t="s">
        <v>244</v>
      </c>
      <c r="J6193" s="9" t="s">
        <v>335</v>
      </c>
      <c r="K6193" s="9" t="s">
        <v>215</v>
      </c>
      <c r="L6193" s="9" t="s">
        <v>270</v>
      </c>
      <c r="M6193" s="9" t="s">
        <v>784</v>
      </c>
      <c r="N6193" s="9" t="s">
        <v>198</v>
      </c>
      <c r="O6193" s="9" t="s">
        <v>179</v>
      </c>
      <c r="P6193" s="9" t="s">
        <v>284</v>
      </c>
      <c r="Q6193" s="9" t="s">
        <v>219</v>
      </c>
      <c r="R6193" s="9">
        <v>0</v>
      </c>
      <c r="S6193" s="9">
        <v>8</v>
      </c>
      <c r="U6193" s="9" t="s">
        <v>376</v>
      </c>
      <c r="X6193" s="9">
        <f>INDEX(SLA_Policy!$D$2:$D$5,MATCH(F6193,SLA_Policy!$A$2:$A$5,0))</f>
        <v>72</v>
      </c>
      <c r="Y6193" s="9" t="str">
        <f>IF(E6193="Cancelled","Excluded",IF(D6193="",IF((SLA_Policy!$B$8-B6193)*24&gt;X6193,"Open - Breached","Open - On Track"),IF((D6193-B6193)*24&lt;=X6193,"Met","Breached")))</f>
        <v>Met</v>
      </c>
    </row>
    <row r="6194" spans="1:25" x14ac:dyDescent="0.25">
      <c r="A6194" s="9" t="s">
        <v>9999</v>
      </c>
      <c r="B6194" s="23">
        <v>46098.616666666698</v>
      </c>
      <c r="C6194" s="23">
        <v>46098.632638888899</v>
      </c>
      <c r="D6194" s="23">
        <v>46098.684027777803</v>
      </c>
      <c r="E6194" s="9" t="s">
        <v>212</v>
      </c>
      <c r="F6194" s="9" t="s">
        <v>189</v>
      </c>
      <c r="G6194" s="9" t="s">
        <v>213</v>
      </c>
      <c r="H6194" s="9" t="s">
        <v>161</v>
      </c>
      <c r="I6194" s="9" t="s">
        <v>389</v>
      </c>
      <c r="J6194" s="9" t="s">
        <v>2019</v>
      </c>
      <c r="K6194" s="9" t="s">
        <v>246</v>
      </c>
      <c r="L6194" s="9" t="s">
        <v>216</v>
      </c>
      <c r="M6194" s="9" t="s">
        <v>5687</v>
      </c>
      <c r="N6194" s="9" t="s">
        <v>199</v>
      </c>
      <c r="O6194" s="9" t="s">
        <v>116</v>
      </c>
      <c r="P6194" s="9" t="s">
        <v>234</v>
      </c>
      <c r="Q6194" s="9" t="s">
        <v>219</v>
      </c>
      <c r="R6194" s="9">
        <v>0</v>
      </c>
      <c r="S6194" s="9">
        <v>9</v>
      </c>
      <c r="U6194" s="9" t="s">
        <v>221</v>
      </c>
      <c r="X6194" s="9">
        <f>INDEX(SLA_Policy!$D$2:$D$5,MATCH(F6194,SLA_Policy!$A$2:$A$5,0))</f>
        <v>120</v>
      </c>
      <c r="Y6194" s="9" t="str">
        <f>IF(E6194="Cancelled","Excluded",IF(D6194="",IF((SLA_Policy!$B$8-B6194)*24&gt;X6194,"Open - Breached","Open - On Track"),IF((D6194-B6194)*24&lt;=X6194,"Met","Breached")))</f>
        <v>Met</v>
      </c>
    </row>
    <row r="6195" spans="1:25" x14ac:dyDescent="0.25">
      <c r="A6195" s="9" t="s">
        <v>10000</v>
      </c>
      <c r="B6195" s="23">
        <v>46098.622222222199</v>
      </c>
      <c r="C6195" s="23">
        <v>46098.625694444498</v>
      </c>
      <c r="D6195" s="23">
        <v>46100.353472222203</v>
      </c>
      <c r="E6195" s="9" t="s">
        <v>212</v>
      </c>
      <c r="F6195" s="9" t="s">
        <v>188</v>
      </c>
      <c r="G6195" s="9" t="s">
        <v>213</v>
      </c>
      <c r="H6195" s="9" t="s">
        <v>88</v>
      </c>
      <c r="I6195" s="9" t="s">
        <v>92</v>
      </c>
      <c r="J6195" s="9" t="s">
        <v>9162</v>
      </c>
      <c r="K6195" s="9" t="s">
        <v>225</v>
      </c>
      <c r="L6195" s="9" t="s">
        <v>216</v>
      </c>
      <c r="M6195" s="9" t="s">
        <v>1324</v>
      </c>
      <c r="N6195" s="9" t="s">
        <v>198</v>
      </c>
      <c r="O6195" s="9" t="s">
        <v>178</v>
      </c>
      <c r="P6195" s="9" t="s">
        <v>321</v>
      </c>
      <c r="Q6195" s="9" t="s">
        <v>219</v>
      </c>
      <c r="R6195" s="9">
        <v>0</v>
      </c>
      <c r="S6195" s="9">
        <v>15</v>
      </c>
      <c r="T6195" s="9" t="s">
        <v>136</v>
      </c>
      <c r="U6195" s="9" t="s">
        <v>140</v>
      </c>
      <c r="V6195" s="9" t="s">
        <v>144</v>
      </c>
      <c r="X6195" s="9">
        <f>INDEX(SLA_Policy!$D$2:$D$5,MATCH(F6195,SLA_Policy!$A$2:$A$5,0))</f>
        <v>72</v>
      </c>
      <c r="Y6195" s="9" t="str">
        <f>IF(E6195="Cancelled","Excluded",IF(D6195="",IF((SLA_Policy!$B$8-B6195)*24&gt;X6195,"Open - Breached","Open - On Track"),IF((D6195-B6195)*24&lt;=X6195,"Met","Breached")))</f>
        <v>Met</v>
      </c>
    </row>
    <row r="6196" spans="1:25" x14ac:dyDescent="0.25">
      <c r="A6196" s="9" t="s">
        <v>10001</v>
      </c>
      <c r="B6196" s="23">
        <v>46098.652083333298</v>
      </c>
      <c r="C6196" s="23">
        <v>46098.658333333296</v>
      </c>
      <c r="D6196" s="23">
        <v>46100.320833333302</v>
      </c>
      <c r="E6196" s="9" t="s">
        <v>212</v>
      </c>
      <c r="F6196" s="9" t="s">
        <v>188</v>
      </c>
      <c r="G6196" s="9" t="s">
        <v>213</v>
      </c>
      <c r="H6196" s="9" t="s">
        <v>88</v>
      </c>
      <c r="I6196" s="9" t="s">
        <v>486</v>
      </c>
      <c r="J6196" s="9" t="s">
        <v>527</v>
      </c>
      <c r="K6196" s="9" t="s">
        <v>246</v>
      </c>
      <c r="L6196" s="9" t="s">
        <v>351</v>
      </c>
      <c r="M6196" s="9" t="s">
        <v>436</v>
      </c>
      <c r="N6196" s="9" t="s">
        <v>196</v>
      </c>
      <c r="O6196" s="9" t="s">
        <v>178</v>
      </c>
      <c r="P6196" s="9" t="s">
        <v>272</v>
      </c>
      <c r="Q6196" s="9" t="s">
        <v>219</v>
      </c>
      <c r="R6196" s="9">
        <v>0</v>
      </c>
      <c r="S6196" s="9">
        <v>32</v>
      </c>
      <c r="U6196" s="9" t="s">
        <v>661</v>
      </c>
      <c r="W6196" s="9">
        <v>3</v>
      </c>
      <c r="X6196" s="9">
        <f>INDEX(SLA_Policy!$D$2:$D$5,MATCH(F6196,SLA_Policy!$A$2:$A$5,0))</f>
        <v>72</v>
      </c>
      <c r="Y6196" s="9" t="str">
        <f>IF(E6196="Cancelled","Excluded",IF(D6196="",IF((SLA_Policy!$B$8-B6196)*24&gt;X6196,"Open - Breached","Open - On Track"),IF((D6196-B6196)*24&lt;=X6196,"Met","Breached")))</f>
        <v>Met</v>
      </c>
    </row>
    <row r="6197" spans="1:25" x14ac:dyDescent="0.25">
      <c r="A6197" s="9" t="s">
        <v>10002</v>
      </c>
      <c r="B6197" s="23">
        <v>46098.661111111098</v>
      </c>
      <c r="C6197" s="23">
        <v>46099.367361111101</v>
      </c>
      <c r="D6197" s="23">
        <v>46099.395138888904</v>
      </c>
      <c r="E6197" s="9" t="s">
        <v>212</v>
      </c>
      <c r="F6197" s="9" t="s">
        <v>189</v>
      </c>
      <c r="G6197" s="9" t="s">
        <v>236</v>
      </c>
      <c r="H6197" s="9" t="s">
        <v>161</v>
      </c>
      <c r="I6197" s="9" t="s">
        <v>482</v>
      </c>
      <c r="J6197" s="9" t="s">
        <v>2619</v>
      </c>
      <c r="K6197" s="9" t="s">
        <v>246</v>
      </c>
      <c r="L6197" s="9" t="s">
        <v>226</v>
      </c>
      <c r="M6197" s="9" t="s">
        <v>2384</v>
      </c>
      <c r="N6197" s="9" t="s">
        <v>196</v>
      </c>
      <c r="O6197" s="9" t="s">
        <v>116</v>
      </c>
      <c r="P6197" s="9" t="s">
        <v>574</v>
      </c>
      <c r="Q6197" s="9" t="s">
        <v>219</v>
      </c>
      <c r="R6197" s="9">
        <v>0</v>
      </c>
      <c r="S6197" s="9">
        <v>41</v>
      </c>
      <c r="U6197" s="9" t="s">
        <v>242</v>
      </c>
      <c r="X6197" s="9">
        <f>INDEX(SLA_Policy!$D$2:$D$5,MATCH(F6197,SLA_Policy!$A$2:$A$5,0))</f>
        <v>120</v>
      </c>
      <c r="Y6197" s="9" t="str">
        <f>IF(E6197="Cancelled","Excluded",IF(D6197="",IF((SLA_Policy!$B$8-B6197)*24&gt;X6197,"Open - Breached","Open - On Track"),IF((D6197-B6197)*24&lt;=X6197,"Met","Breached")))</f>
        <v>Met</v>
      </c>
    </row>
    <row r="6198" spans="1:25" x14ac:dyDescent="0.25">
      <c r="A6198" s="9" t="s">
        <v>10003</v>
      </c>
      <c r="B6198" s="23">
        <v>46098.663888888899</v>
      </c>
      <c r="C6198" s="23">
        <v>46098.786111111098</v>
      </c>
      <c r="D6198" s="23">
        <v>46099.497222222199</v>
      </c>
      <c r="E6198" s="9" t="s">
        <v>212</v>
      </c>
      <c r="F6198" s="9" t="s">
        <v>189</v>
      </c>
      <c r="G6198" s="9" t="s">
        <v>236</v>
      </c>
      <c r="H6198" s="9" t="s">
        <v>164</v>
      </c>
      <c r="I6198" s="9" t="s">
        <v>421</v>
      </c>
      <c r="J6198" s="9" t="s">
        <v>902</v>
      </c>
      <c r="K6198" s="9" t="s">
        <v>239</v>
      </c>
      <c r="L6198" s="9" t="s">
        <v>216</v>
      </c>
      <c r="M6198" s="9" t="s">
        <v>1609</v>
      </c>
      <c r="N6198" s="9" t="s">
        <v>196</v>
      </c>
      <c r="O6198" s="9" t="s">
        <v>180</v>
      </c>
      <c r="P6198" s="9" t="s">
        <v>318</v>
      </c>
      <c r="Q6198" s="9" t="s">
        <v>219</v>
      </c>
      <c r="R6198" s="9">
        <v>0</v>
      </c>
      <c r="S6198" s="9">
        <v>13</v>
      </c>
      <c r="T6198" s="9" t="s">
        <v>343</v>
      </c>
      <c r="U6198" s="9" t="s">
        <v>242</v>
      </c>
      <c r="W6198" s="9">
        <v>4</v>
      </c>
      <c r="X6198" s="9">
        <f>INDEX(SLA_Policy!$D$2:$D$5,MATCH(F6198,SLA_Policy!$A$2:$A$5,0))</f>
        <v>120</v>
      </c>
      <c r="Y6198" s="9" t="str">
        <f>IF(E6198="Cancelled","Excluded",IF(D6198="",IF((SLA_Policy!$B$8-B6198)*24&gt;X6198,"Open - Breached","Open - On Track"),IF((D6198-B6198)*24&lt;=X6198,"Met","Breached")))</f>
        <v>Met</v>
      </c>
    </row>
    <row r="6199" spans="1:25" x14ac:dyDescent="0.25">
      <c r="A6199" s="9" t="s">
        <v>10004</v>
      </c>
      <c r="B6199" s="23">
        <v>46098.664583333302</v>
      </c>
      <c r="C6199" s="23">
        <v>46098.675000000003</v>
      </c>
      <c r="D6199" s="23">
        <v>46098.7368055556</v>
      </c>
      <c r="E6199" s="9" t="s">
        <v>212</v>
      </c>
      <c r="F6199" s="9" t="s">
        <v>187</v>
      </c>
      <c r="G6199" s="9" t="s">
        <v>213</v>
      </c>
      <c r="H6199" s="9" t="s">
        <v>162</v>
      </c>
      <c r="I6199" s="9" t="s">
        <v>345</v>
      </c>
      <c r="J6199" s="9" t="s">
        <v>1136</v>
      </c>
      <c r="K6199" s="9" t="s">
        <v>225</v>
      </c>
      <c r="L6199" s="9" t="s">
        <v>216</v>
      </c>
      <c r="M6199" s="9" t="s">
        <v>620</v>
      </c>
      <c r="N6199" s="9" t="s">
        <v>196</v>
      </c>
      <c r="O6199" s="9" t="s">
        <v>116</v>
      </c>
      <c r="P6199" s="9" t="s">
        <v>342</v>
      </c>
      <c r="Q6199" s="9" t="s">
        <v>219</v>
      </c>
      <c r="R6199" s="9">
        <v>0</v>
      </c>
      <c r="S6199" s="9">
        <v>27</v>
      </c>
      <c r="U6199" s="9" t="s">
        <v>248</v>
      </c>
      <c r="X6199" s="9">
        <f>INDEX(SLA_Policy!$D$2:$D$5,MATCH(F6199,SLA_Policy!$A$2:$A$5,0))</f>
        <v>8</v>
      </c>
      <c r="Y6199" s="9" t="str">
        <f>IF(E6199="Cancelled","Excluded",IF(D6199="",IF((SLA_Policy!$B$8-B6199)*24&gt;X6199,"Open - Breached","Open - On Track"),IF((D6199-B6199)*24&lt;=X6199,"Met","Breached")))</f>
        <v>Met</v>
      </c>
    </row>
    <row r="6200" spans="1:25" x14ac:dyDescent="0.25">
      <c r="A6200" s="9" t="s">
        <v>10005</v>
      </c>
      <c r="B6200" s="23">
        <v>46098.675000000003</v>
      </c>
      <c r="C6200" s="23">
        <v>46098.677777777797</v>
      </c>
      <c r="D6200" s="23">
        <v>46099.4506944444</v>
      </c>
      <c r="E6200" s="9" t="s">
        <v>212</v>
      </c>
      <c r="F6200" s="9" t="s">
        <v>188</v>
      </c>
      <c r="G6200" s="9" t="s">
        <v>213</v>
      </c>
      <c r="H6200" s="9" t="s">
        <v>167</v>
      </c>
      <c r="I6200" s="9" t="s">
        <v>362</v>
      </c>
      <c r="J6200" s="9" t="s">
        <v>10006</v>
      </c>
      <c r="K6200" s="9" t="s">
        <v>303</v>
      </c>
      <c r="L6200" s="9" t="s">
        <v>311</v>
      </c>
      <c r="M6200" s="9" t="s">
        <v>1740</v>
      </c>
      <c r="N6200" s="9" t="s">
        <v>200</v>
      </c>
      <c r="O6200" s="9" t="s">
        <v>176</v>
      </c>
      <c r="P6200" s="9" t="s">
        <v>570</v>
      </c>
      <c r="Q6200" s="9" t="s">
        <v>219</v>
      </c>
      <c r="R6200" s="9">
        <v>0</v>
      </c>
      <c r="S6200" s="9">
        <v>61</v>
      </c>
      <c r="U6200" s="9" t="s">
        <v>266</v>
      </c>
      <c r="X6200" s="9">
        <f>INDEX(SLA_Policy!$D$2:$D$5,MATCH(F6200,SLA_Policy!$A$2:$A$5,0))</f>
        <v>72</v>
      </c>
      <c r="Y6200" s="9" t="str">
        <f>IF(E6200="Cancelled","Excluded",IF(D6200="",IF((SLA_Policy!$B$8-B6200)*24&gt;X6200,"Open - Breached","Open - On Track"),IF((D6200-B6200)*24&lt;=X6200,"Met","Breached")))</f>
        <v>Met</v>
      </c>
    </row>
    <row r="6201" spans="1:25" x14ac:dyDescent="0.25">
      <c r="A6201" s="9" t="s">
        <v>10007</v>
      </c>
      <c r="B6201" s="23">
        <v>46098.681250000001</v>
      </c>
      <c r="C6201" s="23">
        <v>46098.682638888902</v>
      </c>
      <c r="D6201" s="23">
        <v>46099.418749999997</v>
      </c>
      <c r="E6201" s="9" t="s">
        <v>212</v>
      </c>
      <c r="F6201" s="9" t="s">
        <v>188</v>
      </c>
      <c r="G6201" s="9" t="s">
        <v>213</v>
      </c>
      <c r="H6201" s="9" t="s">
        <v>88</v>
      </c>
      <c r="I6201" s="9" t="s">
        <v>92</v>
      </c>
      <c r="J6201" s="9" t="s">
        <v>9162</v>
      </c>
      <c r="K6201" s="9" t="s">
        <v>225</v>
      </c>
      <c r="L6201" s="9" t="s">
        <v>216</v>
      </c>
      <c r="M6201" s="9" t="s">
        <v>1685</v>
      </c>
      <c r="N6201" s="9" t="s">
        <v>198</v>
      </c>
      <c r="O6201" s="9" t="s">
        <v>178</v>
      </c>
      <c r="P6201" s="9" t="s">
        <v>321</v>
      </c>
      <c r="Q6201" s="9" t="s">
        <v>273</v>
      </c>
      <c r="R6201" s="9">
        <v>0</v>
      </c>
      <c r="S6201" s="9">
        <v>27</v>
      </c>
      <c r="T6201" s="9" t="s">
        <v>136</v>
      </c>
      <c r="U6201" s="9" t="s">
        <v>140</v>
      </c>
      <c r="V6201" s="9" t="s">
        <v>144</v>
      </c>
      <c r="X6201" s="9">
        <f>INDEX(SLA_Policy!$D$2:$D$5,MATCH(F6201,SLA_Policy!$A$2:$A$5,0))</f>
        <v>72</v>
      </c>
      <c r="Y6201" s="9" t="str">
        <f>IF(E6201="Cancelled","Excluded",IF(D6201="",IF((SLA_Policy!$B$8-B6201)*24&gt;X6201,"Open - Breached","Open - On Track"),IF((D6201-B6201)*24&lt;=X6201,"Met","Breached")))</f>
        <v>Met</v>
      </c>
    </row>
    <row r="6202" spans="1:25" x14ac:dyDescent="0.25">
      <c r="A6202" s="9" t="s">
        <v>10008</v>
      </c>
      <c r="B6202" s="23">
        <v>46098.684722222199</v>
      </c>
      <c r="C6202" s="23">
        <v>46098.7097222222</v>
      </c>
      <c r="D6202" s="23">
        <v>46100.368055555598</v>
      </c>
      <c r="E6202" s="9" t="s">
        <v>212</v>
      </c>
      <c r="F6202" s="9" t="s">
        <v>189</v>
      </c>
      <c r="G6202" s="9" t="s">
        <v>213</v>
      </c>
      <c r="H6202" s="9" t="s">
        <v>163</v>
      </c>
      <c r="I6202" s="9" t="s">
        <v>250</v>
      </c>
      <c r="J6202" s="9" t="s">
        <v>10009</v>
      </c>
      <c r="K6202" s="9" t="s">
        <v>303</v>
      </c>
      <c r="L6202" s="9" t="s">
        <v>104</v>
      </c>
      <c r="M6202" s="9" t="s">
        <v>6339</v>
      </c>
      <c r="N6202" s="9" t="s">
        <v>197</v>
      </c>
      <c r="O6202" s="9" t="s">
        <v>176</v>
      </c>
      <c r="P6202" s="9" t="s">
        <v>503</v>
      </c>
      <c r="Q6202" s="9" t="s">
        <v>219</v>
      </c>
      <c r="R6202" s="9">
        <v>0</v>
      </c>
      <c r="S6202" s="9">
        <v>25</v>
      </c>
      <c r="T6202" s="9" t="s">
        <v>136</v>
      </c>
      <c r="U6202" s="9" t="s">
        <v>230</v>
      </c>
      <c r="X6202" s="9">
        <f>INDEX(SLA_Policy!$D$2:$D$5,MATCH(F6202,SLA_Policy!$A$2:$A$5,0))</f>
        <v>120</v>
      </c>
      <c r="Y6202" s="9" t="str">
        <f>IF(E6202="Cancelled","Excluded",IF(D6202="",IF((SLA_Policy!$B$8-B6202)*24&gt;X6202,"Open - Breached","Open - On Track"),IF((D6202-B6202)*24&lt;=X6202,"Met","Breached")))</f>
        <v>Met</v>
      </c>
    </row>
    <row r="6203" spans="1:25" x14ac:dyDescent="0.25">
      <c r="A6203" s="9" t="s">
        <v>10010</v>
      </c>
      <c r="B6203" s="23">
        <v>46098.689583333296</v>
      </c>
      <c r="C6203" s="23">
        <v>46098.762499999997</v>
      </c>
      <c r="D6203" s="23">
        <v>46100.324305555601</v>
      </c>
      <c r="E6203" s="9" t="s">
        <v>212</v>
      </c>
      <c r="F6203" s="9" t="s">
        <v>188</v>
      </c>
      <c r="G6203" s="9" t="s">
        <v>236</v>
      </c>
      <c r="H6203" s="9" t="s">
        <v>161</v>
      </c>
      <c r="I6203" s="9" t="s">
        <v>237</v>
      </c>
      <c r="J6203" s="9" t="s">
        <v>9737</v>
      </c>
      <c r="K6203" s="9" t="s">
        <v>215</v>
      </c>
      <c r="L6203" s="9" t="s">
        <v>216</v>
      </c>
      <c r="M6203" s="9" t="s">
        <v>712</v>
      </c>
      <c r="N6203" s="9" t="s">
        <v>196</v>
      </c>
      <c r="O6203" s="9" t="s">
        <v>179</v>
      </c>
      <c r="P6203" s="9" t="s">
        <v>284</v>
      </c>
      <c r="Q6203" s="9" t="s">
        <v>219</v>
      </c>
      <c r="R6203" s="9">
        <v>0</v>
      </c>
      <c r="S6203" s="9">
        <v>12</v>
      </c>
      <c r="U6203" s="9" t="s">
        <v>242</v>
      </c>
      <c r="X6203" s="9">
        <f>INDEX(SLA_Policy!$D$2:$D$5,MATCH(F6203,SLA_Policy!$A$2:$A$5,0))</f>
        <v>72</v>
      </c>
      <c r="Y6203" s="9" t="str">
        <f>IF(E6203="Cancelled","Excluded",IF(D6203="",IF((SLA_Policy!$B$8-B6203)*24&gt;X6203,"Open - Breached","Open - On Track"),IF((D6203-B6203)*24&lt;=X6203,"Met","Breached")))</f>
        <v>Met</v>
      </c>
    </row>
    <row r="6204" spans="1:25" x14ac:dyDescent="0.25">
      <c r="A6204" s="9" t="s">
        <v>10011</v>
      </c>
      <c r="B6204" s="23">
        <v>46098.690972222197</v>
      </c>
      <c r="C6204" s="23">
        <v>46098.751388888901</v>
      </c>
      <c r="D6204" s="23">
        <v>46101.355555555601</v>
      </c>
      <c r="E6204" s="9" t="s">
        <v>212</v>
      </c>
      <c r="F6204" s="9" t="s">
        <v>188</v>
      </c>
      <c r="G6204" s="9" t="s">
        <v>236</v>
      </c>
      <c r="H6204" s="9" t="s">
        <v>164</v>
      </c>
      <c r="I6204" s="9" t="s">
        <v>421</v>
      </c>
      <c r="J6204" s="9" t="s">
        <v>2431</v>
      </c>
      <c r="K6204" s="9" t="s">
        <v>246</v>
      </c>
      <c r="L6204" s="9" t="s">
        <v>307</v>
      </c>
      <c r="M6204" s="9" t="s">
        <v>7311</v>
      </c>
      <c r="N6204" s="9" t="s">
        <v>196</v>
      </c>
      <c r="O6204" s="9" t="s">
        <v>180</v>
      </c>
      <c r="P6204" s="9" t="s">
        <v>278</v>
      </c>
      <c r="Q6204" s="9" t="s">
        <v>273</v>
      </c>
      <c r="R6204" s="9">
        <v>2</v>
      </c>
      <c r="S6204" s="9">
        <v>31</v>
      </c>
      <c r="T6204" s="9" t="s">
        <v>343</v>
      </c>
      <c r="U6204" s="9" t="s">
        <v>242</v>
      </c>
      <c r="X6204" s="9">
        <f>INDEX(SLA_Policy!$D$2:$D$5,MATCH(F6204,SLA_Policy!$A$2:$A$5,0))</f>
        <v>72</v>
      </c>
      <c r="Y6204" s="9" t="str">
        <f>IF(E6204="Cancelled","Excluded",IF(D6204="",IF((SLA_Policy!$B$8-B6204)*24&gt;X6204,"Open - Breached","Open - On Track"),IF((D6204-B6204)*24&lt;=X6204,"Met","Breached")))</f>
        <v>Met</v>
      </c>
    </row>
    <row r="6205" spans="1:25" x14ac:dyDescent="0.25">
      <c r="A6205" s="9" t="s">
        <v>10012</v>
      </c>
      <c r="B6205" s="23">
        <v>46098.704861111102</v>
      </c>
      <c r="C6205" s="23">
        <v>46098.726388888899</v>
      </c>
      <c r="D6205" s="23">
        <v>46099.407638888901</v>
      </c>
      <c r="E6205" s="9" t="s">
        <v>212</v>
      </c>
      <c r="F6205" s="9" t="s">
        <v>188</v>
      </c>
      <c r="G6205" s="9" t="s">
        <v>213</v>
      </c>
      <c r="H6205" s="9" t="s">
        <v>162</v>
      </c>
      <c r="I6205" s="9" t="s">
        <v>244</v>
      </c>
      <c r="J6205" s="9" t="s">
        <v>4719</v>
      </c>
      <c r="K6205" s="9" t="s">
        <v>246</v>
      </c>
      <c r="L6205" s="9" t="s">
        <v>311</v>
      </c>
      <c r="M6205" s="9" t="s">
        <v>4993</v>
      </c>
      <c r="N6205" s="9" t="s">
        <v>196</v>
      </c>
      <c r="O6205" s="9" t="s">
        <v>179</v>
      </c>
      <c r="P6205" s="9" t="s">
        <v>284</v>
      </c>
      <c r="Q6205" s="9" t="s">
        <v>219</v>
      </c>
      <c r="R6205" s="9">
        <v>0</v>
      </c>
      <c r="S6205" s="9">
        <v>30</v>
      </c>
      <c r="U6205" s="9" t="s">
        <v>266</v>
      </c>
      <c r="X6205" s="9">
        <f>INDEX(SLA_Policy!$D$2:$D$5,MATCH(F6205,SLA_Policy!$A$2:$A$5,0))</f>
        <v>72</v>
      </c>
      <c r="Y6205" s="9" t="str">
        <f>IF(E6205="Cancelled","Excluded",IF(D6205="",IF((SLA_Policy!$B$8-B6205)*24&gt;X6205,"Open - Breached","Open - On Track"),IF((D6205-B6205)*24&lt;=X6205,"Met","Breached")))</f>
        <v>Met</v>
      </c>
    </row>
    <row r="6206" spans="1:25" x14ac:dyDescent="0.25">
      <c r="A6206" s="9" t="s">
        <v>10013</v>
      </c>
      <c r="B6206" s="23">
        <v>46098.740277777797</v>
      </c>
      <c r="C6206" s="23">
        <v>46098.776388888902</v>
      </c>
      <c r="D6206" s="23">
        <v>46099.340277777803</v>
      </c>
      <c r="E6206" s="9" t="s">
        <v>212</v>
      </c>
      <c r="F6206" s="9" t="s">
        <v>188</v>
      </c>
      <c r="G6206" s="9" t="s">
        <v>213</v>
      </c>
      <c r="H6206" s="9" t="s">
        <v>165</v>
      </c>
      <c r="I6206" s="9" t="s">
        <v>567</v>
      </c>
      <c r="J6206" s="9" t="s">
        <v>1154</v>
      </c>
      <c r="K6206" s="9" t="s">
        <v>225</v>
      </c>
      <c r="L6206" s="9" t="s">
        <v>226</v>
      </c>
      <c r="M6206" s="9" t="s">
        <v>2672</v>
      </c>
      <c r="N6206" s="9" t="s">
        <v>197</v>
      </c>
      <c r="O6206" s="9" t="s">
        <v>116</v>
      </c>
      <c r="P6206" s="9" t="s">
        <v>295</v>
      </c>
      <c r="Q6206" s="9" t="s">
        <v>219</v>
      </c>
      <c r="R6206" s="9">
        <v>0</v>
      </c>
      <c r="S6206" s="9">
        <v>16</v>
      </c>
      <c r="U6206" s="9" t="s">
        <v>230</v>
      </c>
      <c r="X6206" s="9">
        <f>INDEX(SLA_Policy!$D$2:$D$5,MATCH(F6206,SLA_Policy!$A$2:$A$5,0))</f>
        <v>72</v>
      </c>
      <c r="Y6206" s="9" t="str">
        <f>IF(E6206="Cancelled","Excluded",IF(D6206="",IF((SLA_Policy!$B$8-B6206)*24&gt;X6206,"Open - Breached","Open - On Track"),IF((D6206-B6206)*24&lt;=X6206,"Met","Breached")))</f>
        <v>Met</v>
      </c>
    </row>
    <row r="6207" spans="1:25" x14ac:dyDescent="0.25">
      <c r="A6207" s="9" t="s">
        <v>10014</v>
      </c>
      <c r="B6207" s="23">
        <v>46098.749305555597</v>
      </c>
      <c r="C6207" s="23">
        <v>46098.750694444498</v>
      </c>
      <c r="D6207" s="23">
        <v>46099.362500000003</v>
      </c>
      <c r="E6207" s="9" t="s">
        <v>212</v>
      </c>
      <c r="F6207" s="9" t="s">
        <v>188</v>
      </c>
      <c r="G6207" s="9" t="s">
        <v>213</v>
      </c>
      <c r="H6207" s="9" t="s">
        <v>88</v>
      </c>
      <c r="I6207" s="9" t="s">
        <v>92</v>
      </c>
      <c r="J6207" s="9" t="s">
        <v>9164</v>
      </c>
      <c r="K6207" s="9" t="s">
        <v>215</v>
      </c>
      <c r="L6207" s="9" t="s">
        <v>293</v>
      </c>
      <c r="M6207" s="9" t="s">
        <v>4076</v>
      </c>
      <c r="N6207" s="9" t="s">
        <v>198</v>
      </c>
      <c r="O6207" s="9" t="s">
        <v>178</v>
      </c>
      <c r="P6207" s="9" t="s">
        <v>321</v>
      </c>
      <c r="Q6207" s="9" t="s">
        <v>219</v>
      </c>
      <c r="R6207" s="9">
        <v>0</v>
      </c>
      <c r="S6207" s="9">
        <v>15</v>
      </c>
      <c r="T6207" s="9" t="s">
        <v>136</v>
      </c>
      <c r="U6207" s="9" t="s">
        <v>140</v>
      </c>
      <c r="V6207" s="9" t="s">
        <v>144</v>
      </c>
      <c r="W6207" s="9">
        <v>4</v>
      </c>
      <c r="X6207" s="9">
        <f>INDEX(SLA_Policy!$D$2:$D$5,MATCH(F6207,SLA_Policy!$A$2:$A$5,0))</f>
        <v>72</v>
      </c>
      <c r="Y6207" s="9" t="str">
        <f>IF(E6207="Cancelled","Excluded",IF(D6207="",IF((SLA_Policy!$B$8-B6207)*24&gt;X6207,"Open - Breached","Open - On Track"),IF((D6207-B6207)*24&lt;=X6207,"Met","Breached")))</f>
        <v>Met</v>
      </c>
    </row>
    <row r="6208" spans="1:25" x14ac:dyDescent="0.25">
      <c r="A6208" s="9" t="s">
        <v>10015</v>
      </c>
      <c r="B6208" s="23">
        <v>46098.754166666702</v>
      </c>
      <c r="C6208" s="23">
        <v>46098.755555555603</v>
      </c>
      <c r="D6208" s="23">
        <v>46099.384722222203</v>
      </c>
      <c r="E6208" s="9" t="s">
        <v>212</v>
      </c>
      <c r="F6208" s="9" t="s">
        <v>188</v>
      </c>
      <c r="G6208" s="9" t="s">
        <v>213</v>
      </c>
      <c r="H6208" s="9" t="s">
        <v>163</v>
      </c>
      <c r="I6208" s="9" t="s">
        <v>223</v>
      </c>
      <c r="J6208" s="9" t="s">
        <v>1366</v>
      </c>
      <c r="K6208" s="9" t="s">
        <v>262</v>
      </c>
      <c r="L6208" s="9" t="s">
        <v>311</v>
      </c>
      <c r="M6208" s="9" t="s">
        <v>1038</v>
      </c>
      <c r="N6208" s="9" t="s">
        <v>198</v>
      </c>
      <c r="O6208" s="9" t="s">
        <v>176</v>
      </c>
      <c r="P6208" s="9" t="s">
        <v>228</v>
      </c>
      <c r="Q6208" s="9" t="s">
        <v>219</v>
      </c>
      <c r="R6208" s="9">
        <v>0</v>
      </c>
      <c r="S6208" s="9">
        <v>50</v>
      </c>
      <c r="T6208" s="9" t="s">
        <v>220</v>
      </c>
      <c r="U6208" s="9" t="s">
        <v>230</v>
      </c>
      <c r="X6208" s="9">
        <f>INDEX(SLA_Policy!$D$2:$D$5,MATCH(F6208,SLA_Policy!$A$2:$A$5,0))</f>
        <v>72</v>
      </c>
      <c r="Y6208" s="9" t="str">
        <f>IF(E6208="Cancelled","Excluded",IF(D6208="",IF((SLA_Policy!$B$8-B6208)*24&gt;X6208,"Open - Breached","Open - On Track"),IF((D6208-B6208)*24&lt;=X6208,"Met","Breached")))</f>
        <v>Met</v>
      </c>
    </row>
    <row r="6209" spans="1:25" x14ac:dyDescent="0.25">
      <c r="A6209" s="9" t="s">
        <v>10016</v>
      </c>
      <c r="B6209" s="23">
        <v>46098.841666666704</v>
      </c>
      <c r="C6209" s="23">
        <v>46099.3569444444</v>
      </c>
      <c r="D6209" s="23">
        <v>46099.451388888898</v>
      </c>
      <c r="E6209" s="9" t="s">
        <v>212</v>
      </c>
      <c r="F6209" s="9" t="s">
        <v>189</v>
      </c>
      <c r="G6209" s="9" t="s">
        <v>213</v>
      </c>
      <c r="H6209" s="9" t="s">
        <v>161</v>
      </c>
      <c r="I6209" s="9" t="s">
        <v>389</v>
      </c>
      <c r="J6209" s="9" t="s">
        <v>786</v>
      </c>
      <c r="K6209" s="9" t="s">
        <v>215</v>
      </c>
      <c r="L6209" s="9" t="s">
        <v>311</v>
      </c>
      <c r="M6209" s="9" t="s">
        <v>4708</v>
      </c>
      <c r="N6209" s="9" t="s">
        <v>197</v>
      </c>
      <c r="O6209" s="9" t="s">
        <v>116</v>
      </c>
      <c r="P6209" s="9" t="s">
        <v>342</v>
      </c>
      <c r="Q6209" s="9" t="s">
        <v>219</v>
      </c>
      <c r="R6209" s="9">
        <v>1</v>
      </c>
      <c r="S6209" s="9">
        <v>7</v>
      </c>
      <c r="U6209" s="9" t="s">
        <v>290</v>
      </c>
      <c r="W6209" s="9">
        <v>3</v>
      </c>
      <c r="X6209" s="9">
        <f>INDEX(SLA_Policy!$D$2:$D$5,MATCH(F6209,SLA_Policy!$A$2:$A$5,0))</f>
        <v>120</v>
      </c>
      <c r="Y6209" s="9" t="str">
        <f>IF(E6209="Cancelled","Excluded",IF(D6209="",IF((SLA_Policy!$B$8-B6209)*24&gt;X6209,"Open - Breached","Open - On Track"),IF((D6209-B6209)*24&lt;=X6209,"Met","Breached")))</f>
        <v>Met</v>
      </c>
    </row>
    <row r="6210" spans="1:25" x14ac:dyDescent="0.25">
      <c r="A6210" s="9" t="s">
        <v>10017</v>
      </c>
      <c r="B6210" s="23">
        <v>46098.904861111099</v>
      </c>
      <c r="C6210" s="23">
        <v>46099.346527777801</v>
      </c>
      <c r="D6210" s="23">
        <v>46099.368750000001</v>
      </c>
      <c r="E6210" s="9" t="s">
        <v>212</v>
      </c>
      <c r="F6210" s="9" t="s">
        <v>188</v>
      </c>
      <c r="G6210" s="9" t="s">
        <v>236</v>
      </c>
      <c r="H6210" s="9" t="s">
        <v>167</v>
      </c>
      <c r="I6210" s="9" t="s">
        <v>255</v>
      </c>
      <c r="J6210" s="9" t="s">
        <v>2458</v>
      </c>
      <c r="K6210" s="9" t="s">
        <v>215</v>
      </c>
      <c r="L6210" s="9" t="s">
        <v>216</v>
      </c>
      <c r="M6210" s="9" t="s">
        <v>1073</v>
      </c>
      <c r="N6210" s="9" t="s">
        <v>197</v>
      </c>
      <c r="O6210" s="9" t="s">
        <v>176</v>
      </c>
      <c r="P6210" s="9" t="s">
        <v>1159</v>
      </c>
      <c r="Q6210" s="9" t="s">
        <v>219</v>
      </c>
      <c r="R6210" s="9">
        <v>0</v>
      </c>
      <c r="S6210" s="9">
        <v>14</v>
      </c>
      <c r="U6210" s="9" t="s">
        <v>242</v>
      </c>
      <c r="X6210" s="9">
        <f>INDEX(SLA_Policy!$D$2:$D$5,MATCH(F6210,SLA_Policy!$A$2:$A$5,0))</f>
        <v>72</v>
      </c>
      <c r="Y6210" s="9" t="str">
        <f>IF(E6210="Cancelled","Excluded",IF(D6210="",IF((SLA_Policy!$B$8-B6210)*24&gt;X6210,"Open - Breached","Open - On Track"),IF((D6210-B6210)*24&lt;=X6210,"Met","Breached")))</f>
        <v>Met</v>
      </c>
    </row>
    <row r="6211" spans="1:25" x14ac:dyDescent="0.25">
      <c r="A6211" s="9" t="s">
        <v>10018</v>
      </c>
      <c r="B6211" s="23">
        <v>46098.905555555597</v>
      </c>
      <c r="C6211" s="23">
        <v>46099.359027777798</v>
      </c>
      <c r="D6211" s="23">
        <v>46099.672222222202</v>
      </c>
      <c r="E6211" s="9" t="s">
        <v>212</v>
      </c>
      <c r="F6211" s="9" t="s">
        <v>188</v>
      </c>
      <c r="G6211" s="9" t="s">
        <v>213</v>
      </c>
      <c r="H6211" s="9" t="s">
        <v>167</v>
      </c>
      <c r="I6211" s="9" t="s">
        <v>349</v>
      </c>
      <c r="J6211" s="9" t="s">
        <v>1197</v>
      </c>
      <c r="K6211" s="9" t="s">
        <v>225</v>
      </c>
      <c r="L6211" s="9" t="s">
        <v>226</v>
      </c>
      <c r="M6211" s="9" t="s">
        <v>227</v>
      </c>
      <c r="N6211" s="9" t="s">
        <v>200</v>
      </c>
      <c r="O6211" s="9" t="s">
        <v>180</v>
      </c>
      <c r="P6211" s="9" t="s">
        <v>368</v>
      </c>
      <c r="Q6211" s="9" t="s">
        <v>219</v>
      </c>
      <c r="R6211" s="9">
        <v>0</v>
      </c>
      <c r="S6211" s="9">
        <v>15</v>
      </c>
      <c r="U6211" s="9" t="s">
        <v>248</v>
      </c>
      <c r="X6211" s="9">
        <f>INDEX(SLA_Policy!$D$2:$D$5,MATCH(F6211,SLA_Policy!$A$2:$A$5,0))</f>
        <v>72</v>
      </c>
      <c r="Y6211" s="9" t="str">
        <f>IF(E6211="Cancelled","Excluded",IF(D6211="",IF((SLA_Policy!$B$8-B6211)*24&gt;X6211,"Open - Breached","Open - On Track"),IF((D6211-B6211)*24&lt;=X6211,"Met","Breached")))</f>
        <v>Met</v>
      </c>
    </row>
    <row r="6212" spans="1:25" x14ac:dyDescent="0.25">
      <c r="A6212" s="9" t="s">
        <v>10019</v>
      </c>
      <c r="B6212" s="23">
        <v>46099.247916666704</v>
      </c>
      <c r="C6212" s="23">
        <v>46099.35</v>
      </c>
      <c r="D6212" s="23">
        <v>46099.357638888898</v>
      </c>
      <c r="E6212" s="9" t="s">
        <v>212</v>
      </c>
      <c r="F6212" s="9" t="s">
        <v>188</v>
      </c>
      <c r="G6212" s="9" t="s">
        <v>213</v>
      </c>
      <c r="H6212" s="9" t="s">
        <v>88</v>
      </c>
      <c r="I6212" s="9" t="s">
        <v>92</v>
      </c>
      <c r="J6212" s="9" t="s">
        <v>1082</v>
      </c>
      <c r="K6212" s="9" t="s">
        <v>225</v>
      </c>
      <c r="L6212" s="9" t="s">
        <v>104</v>
      </c>
      <c r="M6212" s="9" t="s">
        <v>3171</v>
      </c>
      <c r="N6212" s="9" t="s">
        <v>199</v>
      </c>
      <c r="O6212" s="9" t="s">
        <v>116</v>
      </c>
      <c r="P6212" s="9" t="s">
        <v>590</v>
      </c>
      <c r="Q6212" s="9" t="s">
        <v>219</v>
      </c>
      <c r="R6212" s="9">
        <v>0</v>
      </c>
      <c r="S6212" s="9">
        <v>27</v>
      </c>
      <c r="T6212" s="9" t="s">
        <v>220</v>
      </c>
      <c r="U6212" s="9" t="s">
        <v>266</v>
      </c>
      <c r="X6212" s="9">
        <f>INDEX(SLA_Policy!$D$2:$D$5,MATCH(F6212,SLA_Policy!$A$2:$A$5,0))</f>
        <v>72</v>
      </c>
      <c r="Y6212" s="9" t="str">
        <f>IF(E6212="Cancelled","Excluded",IF(D6212="",IF((SLA_Policy!$B$8-B6212)*24&gt;X6212,"Open - Breached","Open - On Track"),IF((D6212-B6212)*24&lt;=X6212,"Met","Breached")))</f>
        <v>Met</v>
      </c>
    </row>
    <row r="6213" spans="1:25" x14ac:dyDescent="0.25">
      <c r="A6213" s="9" t="s">
        <v>10020</v>
      </c>
      <c r="B6213" s="23">
        <v>46099.272916666698</v>
      </c>
      <c r="C6213" s="23">
        <v>46099.359027777798</v>
      </c>
      <c r="D6213" s="23">
        <v>46099.495833333298</v>
      </c>
      <c r="E6213" s="9" t="s">
        <v>212</v>
      </c>
      <c r="F6213" s="9" t="s">
        <v>188</v>
      </c>
      <c r="G6213" s="9" t="s">
        <v>213</v>
      </c>
      <c r="H6213" s="9" t="s">
        <v>88</v>
      </c>
      <c r="I6213" s="9" t="s">
        <v>92</v>
      </c>
      <c r="J6213" s="9" t="s">
        <v>9181</v>
      </c>
      <c r="K6213" s="9" t="s">
        <v>246</v>
      </c>
      <c r="L6213" s="9" t="s">
        <v>104</v>
      </c>
      <c r="M6213" s="9" t="s">
        <v>4042</v>
      </c>
      <c r="N6213" s="9" t="s">
        <v>199</v>
      </c>
      <c r="O6213" s="9" t="s">
        <v>116</v>
      </c>
      <c r="P6213" s="9" t="s">
        <v>295</v>
      </c>
      <c r="Q6213" s="9" t="s">
        <v>219</v>
      </c>
      <c r="R6213" s="9">
        <v>0</v>
      </c>
      <c r="S6213" s="9">
        <v>11</v>
      </c>
      <c r="T6213" s="9" t="s">
        <v>136</v>
      </c>
      <c r="U6213" s="9" t="s">
        <v>140</v>
      </c>
      <c r="V6213" s="9" t="s">
        <v>144</v>
      </c>
      <c r="X6213" s="9">
        <f>INDEX(SLA_Policy!$D$2:$D$5,MATCH(F6213,SLA_Policy!$A$2:$A$5,0))</f>
        <v>72</v>
      </c>
      <c r="Y6213" s="9" t="str">
        <f>IF(E6213="Cancelled","Excluded",IF(D6213="",IF((SLA_Policy!$B$8-B6213)*24&gt;X6213,"Open - Breached","Open - On Track"),IF((D6213-B6213)*24&lt;=X6213,"Met","Breached")))</f>
        <v>Met</v>
      </c>
    </row>
    <row r="6214" spans="1:25" x14ac:dyDescent="0.25">
      <c r="A6214" s="9" t="s">
        <v>10021</v>
      </c>
      <c r="B6214" s="23">
        <v>46099.273611111101</v>
      </c>
      <c r="C6214" s="23">
        <v>46099.328472222202</v>
      </c>
      <c r="D6214" s="23">
        <v>46099.365277777797</v>
      </c>
      <c r="E6214" s="9" t="s">
        <v>212</v>
      </c>
      <c r="F6214" s="9" t="s">
        <v>188</v>
      </c>
      <c r="G6214" s="9" t="s">
        <v>213</v>
      </c>
      <c r="H6214" s="9" t="s">
        <v>88</v>
      </c>
      <c r="I6214" s="9" t="s">
        <v>92</v>
      </c>
      <c r="J6214" s="9" t="s">
        <v>842</v>
      </c>
      <c r="K6214" s="9" t="s">
        <v>303</v>
      </c>
      <c r="L6214" s="9" t="s">
        <v>270</v>
      </c>
      <c r="M6214" s="9" t="s">
        <v>2448</v>
      </c>
      <c r="N6214" s="9" t="s">
        <v>198</v>
      </c>
      <c r="O6214" s="9" t="s">
        <v>116</v>
      </c>
      <c r="P6214" s="9" t="s">
        <v>218</v>
      </c>
      <c r="Q6214" s="9" t="s">
        <v>219</v>
      </c>
      <c r="R6214" s="9">
        <v>0</v>
      </c>
      <c r="S6214" s="9">
        <v>24</v>
      </c>
      <c r="T6214" s="9" t="s">
        <v>136</v>
      </c>
      <c r="U6214" s="9" t="s">
        <v>221</v>
      </c>
      <c r="W6214" s="9">
        <v>5</v>
      </c>
      <c r="X6214" s="9">
        <f>INDEX(SLA_Policy!$D$2:$D$5,MATCH(F6214,SLA_Policy!$A$2:$A$5,0))</f>
        <v>72</v>
      </c>
      <c r="Y6214" s="9" t="str">
        <f>IF(E6214="Cancelled","Excluded",IF(D6214="",IF((SLA_Policy!$B$8-B6214)*24&gt;X6214,"Open - Breached","Open - On Track"),IF((D6214-B6214)*24&lt;=X6214,"Met","Breached")))</f>
        <v>Met</v>
      </c>
    </row>
    <row r="6215" spans="1:25" x14ac:dyDescent="0.25">
      <c r="A6215" s="9" t="s">
        <v>10022</v>
      </c>
      <c r="B6215" s="23">
        <v>46099.275000000001</v>
      </c>
      <c r="C6215" s="23">
        <v>46099.2944444444</v>
      </c>
      <c r="D6215" s="23">
        <v>46099.622222222199</v>
      </c>
      <c r="E6215" s="9" t="s">
        <v>212</v>
      </c>
      <c r="F6215" s="9" t="s">
        <v>188</v>
      </c>
      <c r="G6215" s="9" t="s">
        <v>213</v>
      </c>
      <c r="H6215" s="9" t="s">
        <v>88</v>
      </c>
      <c r="I6215" s="9" t="s">
        <v>92</v>
      </c>
      <c r="J6215" s="9" t="s">
        <v>9160</v>
      </c>
      <c r="K6215" s="9" t="s">
        <v>262</v>
      </c>
      <c r="L6215" s="9" t="s">
        <v>311</v>
      </c>
      <c r="M6215" s="9" t="s">
        <v>3618</v>
      </c>
      <c r="N6215" s="9" t="s">
        <v>198</v>
      </c>
      <c r="O6215" s="9" t="s">
        <v>178</v>
      </c>
      <c r="P6215" s="9" t="s">
        <v>360</v>
      </c>
      <c r="Q6215" s="9" t="s">
        <v>219</v>
      </c>
      <c r="R6215" s="9">
        <v>0</v>
      </c>
      <c r="S6215" s="9">
        <v>33</v>
      </c>
      <c r="T6215" s="9" t="s">
        <v>136</v>
      </c>
      <c r="U6215" s="9" t="s">
        <v>140</v>
      </c>
      <c r="V6215" s="9" t="s">
        <v>144</v>
      </c>
      <c r="X6215" s="9">
        <f>INDEX(SLA_Policy!$D$2:$D$5,MATCH(F6215,SLA_Policy!$A$2:$A$5,0))</f>
        <v>72</v>
      </c>
      <c r="Y6215" s="9" t="str">
        <f>IF(E6215="Cancelled","Excluded",IF(D6215="",IF((SLA_Policy!$B$8-B6215)*24&gt;X6215,"Open - Breached","Open - On Track"),IF((D6215-B6215)*24&lt;=X6215,"Met","Breached")))</f>
        <v>Met</v>
      </c>
    </row>
    <row r="6216" spans="1:25" x14ac:dyDescent="0.25">
      <c r="A6216" s="9" t="s">
        <v>10023</v>
      </c>
      <c r="B6216" s="23">
        <v>46099.34375</v>
      </c>
      <c r="C6216" s="23">
        <v>46099.377777777801</v>
      </c>
      <c r="D6216" s="23">
        <v>46099.538194444503</v>
      </c>
      <c r="E6216" s="9" t="s">
        <v>212</v>
      </c>
      <c r="F6216" s="9" t="s">
        <v>189</v>
      </c>
      <c r="G6216" s="9" t="s">
        <v>213</v>
      </c>
      <c r="H6216" s="9" t="s">
        <v>161</v>
      </c>
      <c r="I6216" s="9" t="s">
        <v>297</v>
      </c>
      <c r="J6216" s="9" t="s">
        <v>735</v>
      </c>
      <c r="K6216" s="9" t="s">
        <v>246</v>
      </c>
      <c r="L6216" s="9" t="s">
        <v>293</v>
      </c>
      <c r="M6216" s="9" t="s">
        <v>4700</v>
      </c>
      <c r="N6216" s="9" t="s">
        <v>198</v>
      </c>
      <c r="O6216" s="9" t="s">
        <v>116</v>
      </c>
      <c r="P6216" s="9" t="s">
        <v>342</v>
      </c>
      <c r="Q6216" s="9" t="s">
        <v>219</v>
      </c>
      <c r="R6216" s="9">
        <v>0</v>
      </c>
      <c r="S6216" s="9">
        <v>14</v>
      </c>
      <c r="U6216" s="9" t="s">
        <v>221</v>
      </c>
      <c r="W6216" s="9">
        <v>4</v>
      </c>
      <c r="X6216" s="9">
        <f>INDEX(SLA_Policy!$D$2:$D$5,MATCH(F6216,SLA_Policy!$A$2:$A$5,0))</f>
        <v>120</v>
      </c>
      <c r="Y6216" s="9" t="str">
        <f>IF(E6216="Cancelled","Excluded",IF(D6216="",IF((SLA_Policy!$B$8-B6216)*24&gt;X6216,"Open - Breached","Open - On Track"),IF((D6216-B6216)*24&lt;=X6216,"Met","Breached")))</f>
        <v>Met</v>
      </c>
    </row>
    <row r="6217" spans="1:25" x14ac:dyDescent="0.25">
      <c r="A6217" s="9" t="s">
        <v>10024</v>
      </c>
      <c r="B6217" s="23">
        <v>46099.354861111096</v>
      </c>
      <c r="C6217" s="23">
        <v>46099.359027777798</v>
      </c>
      <c r="D6217" s="23">
        <v>46100.413888888899</v>
      </c>
      <c r="E6217" s="9" t="s">
        <v>212</v>
      </c>
      <c r="F6217" s="9" t="s">
        <v>188</v>
      </c>
      <c r="G6217" s="9" t="s">
        <v>213</v>
      </c>
      <c r="H6217" s="9" t="s">
        <v>88</v>
      </c>
      <c r="I6217" s="9" t="s">
        <v>92</v>
      </c>
      <c r="J6217" s="9" t="s">
        <v>9160</v>
      </c>
      <c r="K6217" s="9" t="s">
        <v>246</v>
      </c>
      <c r="L6217" s="9" t="s">
        <v>351</v>
      </c>
      <c r="M6217" s="9" t="s">
        <v>4290</v>
      </c>
      <c r="N6217" s="9" t="s">
        <v>199</v>
      </c>
      <c r="O6217" s="9" t="s">
        <v>178</v>
      </c>
      <c r="P6217" s="9" t="s">
        <v>414</v>
      </c>
      <c r="Q6217" s="9" t="s">
        <v>219</v>
      </c>
      <c r="R6217" s="9">
        <v>0</v>
      </c>
      <c r="S6217" s="9">
        <v>19</v>
      </c>
      <c r="T6217" s="9" t="s">
        <v>136</v>
      </c>
      <c r="U6217" s="9" t="s">
        <v>140</v>
      </c>
      <c r="V6217" s="9" t="s">
        <v>144</v>
      </c>
      <c r="X6217" s="9">
        <f>INDEX(SLA_Policy!$D$2:$D$5,MATCH(F6217,SLA_Policy!$A$2:$A$5,0))</f>
        <v>72</v>
      </c>
      <c r="Y6217" s="9" t="str">
        <f>IF(E6217="Cancelled","Excluded",IF(D6217="",IF((SLA_Policy!$B$8-B6217)*24&gt;X6217,"Open - Breached","Open - On Track"),IF((D6217-B6217)*24&lt;=X6217,"Met","Breached")))</f>
        <v>Met</v>
      </c>
    </row>
    <row r="6218" spans="1:25" x14ac:dyDescent="0.25">
      <c r="A6218" s="9" t="s">
        <v>10025</v>
      </c>
      <c r="B6218" s="23">
        <v>46099.357638888898</v>
      </c>
      <c r="C6218" s="23">
        <v>46099.365277777797</v>
      </c>
      <c r="D6218" s="23">
        <v>46099.464583333298</v>
      </c>
      <c r="E6218" s="9" t="s">
        <v>212</v>
      </c>
      <c r="F6218" s="9" t="s">
        <v>189</v>
      </c>
      <c r="G6218" s="9" t="s">
        <v>213</v>
      </c>
      <c r="H6218" s="9" t="s">
        <v>163</v>
      </c>
      <c r="I6218" s="9" t="s">
        <v>405</v>
      </c>
      <c r="J6218" s="9" t="s">
        <v>884</v>
      </c>
      <c r="K6218" s="9" t="s">
        <v>246</v>
      </c>
      <c r="L6218" s="9" t="s">
        <v>104</v>
      </c>
      <c r="M6218" s="9" t="s">
        <v>1034</v>
      </c>
      <c r="N6218" s="9" t="s">
        <v>198</v>
      </c>
      <c r="O6218" s="9" t="s">
        <v>116</v>
      </c>
      <c r="P6218" s="9" t="s">
        <v>525</v>
      </c>
      <c r="Q6218" s="9" t="s">
        <v>219</v>
      </c>
      <c r="R6218" s="9">
        <v>0</v>
      </c>
      <c r="S6218" s="9">
        <v>13</v>
      </c>
      <c r="U6218" s="9" t="s">
        <v>230</v>
      </c>
      <c r="X6218" s="9">
        <f>INDEX(SLA_Policy!$D$2:$D$5,MATCH(F6218,SLA_Policy!$A$2:$A$5,0))</f>
        <v>120</v>
      </c>
      <c r="Y6218" s="9" t="str">
        <f>IF(E6218="Cancelled","Excluded",IF(D6218="",IF((SLA_Policy!$B$8-B6218)*24&gt;X6218,"Open - Breached","Open - On Track"),IF((D6218-B6218)*24&lt;=X6218,"Met","Breached")))</f>
        <v>Met</v>
      </c>
    </row>
    <row r="6219" spans="1:25" x14ac:dyDescent="0.25">
      <c r="A6219" s="9" t="s">
        <v>10026</v>
      </c>
      <c r="B6219" s="23">
        <v>46099.358333333301</v>
      </c>
      <c r="C6219" s="23">
        <v>46099.391666666699</v>
      </c>
      <c r="D6219" s="23">
        <v>46099.529861111099</v>
      </c>
      <c r="E6219" s="9" t="s">
        <v>212</v>
      </c>
      <c r="F6219" s="9" t="s">
        <v>188</v>
      </c>
      <c r="G6219" s="9" t="s">
        <v>213</v>
      </c>
      <c r="H6219" s="9" t="s">
        <v>162</v>
      </c>
      <c r="I6219" s="9" t="s">
        <v>345</v>
      </c>
      <c r="J6219" s="9" t="s">
        <v>4510</v>
      </c>
      <c r="K6219" s="9" t="s">
        <v>215</v>
      </c>
      <c r="L6219" s="9" t="s">
        <v>104</v>
      </c>
      <c r="M6219" s="9" t="s">
        <v>6511</v>
      </c>
      <c r="N6219" s="9" t="s">
        <v>197</v>
      </c>
      <c r="O6219" s="9" t="s">
        <v>179</v>
      </c>
      <c r="P6219" s="9" t="s">
        <v>264</v>
      </c>
      <c r="Q6219" s="9" t="s">
        <v>219</v>
      </c>
      <c r="R6219" s="9">
        <v>0</v>
      </c>
      <c r="S6219" s="9">
        <v>38</v>
      </c>
      <c r="U6219" s="9" t="s">
        <v>248</v>
      </c>
      <c r="X6219" s="9">
        <f>INDEX(SLA_Policy!$D$2:$D$5,MATCH(F6219,SLA_Policy!$A$2:$A$5,0))</f>
        <v>72</v>
      </c>
      <c r="Y6219" s="9" t="str">
        <f>IF(E6219="Cancelled","Excluded",IF(D6219="",IF((SLA_Policy!$B$8-B6219)*24&gt;X6219,"Open - Breached","Open - On Track"),IF((D6219-B6219)*24&lt;=X6219,"Met","Breached")))</f>
        <v>Met</v>
      </c>
    </row>
    <row r="6220" spans="1:25" x14ac:dyDescent="0.25">
      <c r="A6220" s="9" t="s">
        <v>10027</v>
      </c>
      <c r="B6220" s="23">
        <v>46099.367361111101</v>
      </c>
      <c r="C6220" s="23">
        <v>46099.372916666704</v>
      </c>
      <c r="D6220" s="23">
        <v>46100.40625</v>
      </c>
      <c r="E6220" s="9" t="s">
        <v>212</v>
      </c>
      <c r="F6220" s="9" t="s">
        <v>188</v>
      </c>
      <c r="G6220" s="9" t="s">
        <v>213</v>
      </c>
      <c r="H6220" s="9" t="s">
        <v>88</v>
      </c>
      <c r="I6220" s="9" t="s">
        <v>92</v>
      </c>
      <c r="J6220" s="9" t="s">
        <v>9192</v>
      </c>
      <c r="K6220" s="9" t="s">
        <v>246</v>
      </c>
      <c r="L6220" s="9" t="s">
        <v>216</v>
      </c>
      <c r="M6220" s="9" t="s">
        <v>1809</v>
      </c>
      <c r="N6220" s="9" t="s">
        <v>197</v>
      </c>
      <c r="O6220" s="9" t="s">
        <v>178</v>
      </c>
      <c r="P6220" s="9" t="s">
        <v>272</v>
      </c>
      <c r="Q6220" s="9" t="s">
        <v>219</v>
      </c>
      <c r="R6220" s="9">
        <v>0</v>
      </c>
      <c r="S6220" s="9">
        <v>28</v>
      </c>
      <c r="T6220" s="9" t="s">
        <v>136</v>
      </c>
      <c r="U6220" s="9" t="s">
        <v>140</v>
      </c>
      <c r="V6220" s="9" t="s">
        <v>144</v>
      </c>
      <c r="X6220" s="9">
        <f>INDEX(SLA_Policy!$D$2:$D$5,MATCH(F6220,SLA_Policy!$A$2:$A$5,0))</f>
        <v>72</v>
      </c>
      <c r="Y6220" s="9" t="str">
        <f>IF(E6220="Cancelled","Excluded",IF(D6220="",IF((SLA_Policy!$B$8-B6220)*24&gt;X6220,"Open - Breached","Open - On Track"),IF((D6220-B6220)*24&lt;=X6220,"Met","Breached")))</f>
        <v>Met</v>
      </c>
    </row>
    <row r="6221" spans="1:25" x14ac:dyDescent="0.25">
      <c r="A6221" s="9" t="s">
        <v>10028</v>
      </c>
      <c r="B6221" s="23">
        <v>46099.369444444397</v>
      </c>
      <c r="C6221" s="23">
        <v>46099.494444444397</v>
      </c>
      <c r="D6221" s="23">
        <v>46101.3347222222</v>
      </c>
      <c r="E6221" s="9" t="s">
        <v>212</v>
      </c>
      <c r="F6221" s="9" t="s">
        <v>189</v>
      </c>
      <c r="G6221" s="9" t="s">
        <v>213</v>
      </c>
      <c r="H6221" s="9" t="s">
        <v>88</v>
      </c>
      <c r="I6221" s="9" t="s">
        <v>486</v>
      </c>
      <c r="J6221" s="9" t="s">
        <v>527</v>
      </c>
      <c r="K6221" s="9" t="s">
        <v>246</v>
      </c>
      <c r="L6221" s="9" t="s">
        <v>311</v>
      </c>
      <c r="M6221" s="9" t="s">
        <v>2542</v>
      </c>
      <c r="N6221" s="9" t="s">
        <v>197</v>
      </c>
      <c r="O6221" s="9" t="s">
        <v>178</v>
      </c>
      <c r="P6221" s="9" t="s">
        <v>272</v>
      </c>
      <c r="Q6221" s="9" t="s">
        <v>273</v>
      </c>
      <c r="R6221" s="9">
        <v>0</v>
      </c>
      <c r="S6221" s="9">
        <v>17</v>
      </c>
      <c r="U6221" s="9" t="s">
        <v>230</v>
      </c>
      <c r="W6221" s="9">
        <v>5</v>
      </c>
      <c r="X6221" s="9">
        <f>INDEX(SLA_Policy!$D$2:$D$5,MATCH(F6221,SLA_Policy!$A$2:$A$5,0))</f>
        <v>120</v>
      </c>
      <c r="Y6221" s="9" t="str">
        <f>IF(E6221="Cancelled","Excluded",IF(D6221="",IF((SLA_Policy!$B$8-B6221)*24&gt;X6221,"Open - Breached","Open - On Track"),IF((D6221-B6221)*24&lt;=X6221,"Met","Breached")))</f>
        <v>Met</v>
      </c>
    </row>
    <row r="6222" spans="1:25" x14ac:dyDescent="0.25">
      <c r="A6222" s="9" t="s">
        <v>10029</v>
      </c>
      <c r="B6222" s="23">
        <v>46099.370138888902</v>
      </c>
      <c r="C6222" s="23">
        <v>46099.507638888899</v>
      </c>
      <c r="D6222" s="23">
        <v>46100.315277777801</v>
      </c>
      <c r="E6222" s="9" t="s">
        <v>212</v>
      </c>
      <c r="F6222" s="9" t="s">
        <v>189</v>
      </c>
      <c r="G6222" s="9" t="s">
        <v>213</v>
      </c>
      <c r="H6222" s="9" t="s">
        <v>88</v>
      </c>
      <c r="I6222" s="9" t="s">
        <v>92</v>
      </c>
      <c r="J6222" s="9" t="s">
        <v>9181</v>
      </c>
      <c r="K6222" s="9" t="s">
        <v>246</v>
      </c>
      <c r="L6222" s="9" t="s">
        <v>216</v>
      </c>
      <c r="M6222" s="9" t="s">
        <v>3944</v>
      </c>
      <c r="N6222" s="9" t="s">
        <v>196</v>
      </c>
      <c r="O6222" s="9" t="s">
        <v>178</v>
      </c>
      <c r="P6222" s="9" t="s">
        <v>321</v>
      </c>
      <c r="Q6222" s="9" t="s">
        <v>219</v>
      </c>
      <c r="R6222" s="9">
        <v>0</v>
      </c>
      <c r="S6222" s="9">
        <v>23</v>
      </c>
      <c r="T6222" s="9" t="s">
        <v>136</v>
      </c>
      <c r="U6222" s="9" t="s">
        <v>140</v>
      </c>
      <c r="V6222" s="9" t="s">
        <v>144</v>
      </c>
      <c r="X6222" s="9">
        <f>INDEX(SLA_Policy!$D$2:$D$5,MATCH(F6222,SLA_Policy!$A$2:$A$5,0))</f>
        <v>120</v>
      </c>
      <c r="Y6222" s="9" t="str">
        <f>IF(E6222="Cancelled","Excluded",IF(D6222="",IF((SLA_Policy!$B$8-B6222)*24&gt;X6222,"Open - Breached","Open - On Track"),IF((D6222-B6222)*24&lt;=X6222,"Met","Breached")))</f>
        <v>Met</v>
      </c>
    </row>
    <row r="6223" spans="1:25" x14ac:dyDescent="0.25">
      <c r="A6223" s="9" t="s">
        <v>10030</v>
      </c>
      <c r="B6223" s="23">
        <v>46099.377083333296</v>
      </c>
      <c r="C6223" s="23">
        <v>46099.377777777801</v>
      </c>
      <c r="D6223" s="23">
        <v>46099.465277777803</v>
      </c>
      <c r="E6223" s="9" t="s">
        <v>212</v>
      </c>
      <c r="F6223" s="9" t="s">
        <v>187</v>
      </c>
      <c r="G6223" s="9" t="s">
        <v>213</v>
      </c>
      <c r="H6223" s="9" t="s">
        <v>88</v>
      </c>
      <c r="I6223" s="9" t="s">
        <v>92</v>
      </c>
      <c r="J6223" s="9" t="s">
        <v>9192</v>
      </c>
      <c r="K6223" s="9" t="s">
        <v>246</v>
      </c>
      <c r="L6223" s="9" t="s">
        <v>351</v>
      </c>
      <c r="M6223" s="9" t="s">
        <v>10031</v>
      </c>
      <c r="N6223" s="9" t="s">
        <v>198</v>
      </c>
      <c r="O6223" s="9" t="s">
        <v>178</v>
      </c>
      <c r="P6223" s="9" t="s">
        <v>321</v>
      </c>
      <c r="Q6223" s="9" t="s">
        <v>273</v>
      </c>
      <c r="R6223" s="9">
        <v>0</v>
      </c>
      <c r="S6223" s="9">
        <v>67</v>
      </c>
      <c r="T6223" s="9" t="s">
        <v>136</v>
      </c>
      <c r="U6223" s="9" t="s">
        <v>140</v>
      </c>
      <c r="V6223" s="9" t="s">
        <v>144</v>
      </c>
      <c r="W6223" s="9">
        <v>4</v>
      </c>
      <c r="X6223" s="9">
        <f>INDEX(SLA_Policy!$D$2:$D$5,MATCH(F6223,SLA_Policy!$A$2:$A$5,0))</f>
        <v>8</v>
      </c>
      <c r="Y6223" s="9" t="str">
        <f>IF(E6223="Cancelled","Excluded",IF(D6223="",IF((SLA_Policy!$B$8-B6223)*24&gt;X6223,"Open - Breached","Open - On Track"),IF((D6223-B6223)*24&lt;=X6223,"Met","Breached")))</f>
        <v>Met</v>
      </c>
    </row>
    <row r="6224" spans="1:25" x14ac:dyDescent="0.25">
      <c r="A6224" s="9" t="s">
        <v>10032</v>
      </c>
      <c r="B6224" s="23">
        <v>46099.382638888899</v>
      </c>
      <c r="C6224" s="23">
        <v>46099.445833333302</v>
      </c>
      <c r="D6224" s="23">
        <v>46100.406944444498</v>
      </c>
      <c r="E6224" s="9" t="s">
        <v>212</v>
      </c>
      <c r="F6224" s="9" t="s">
        <v>188</v>
      </c>
      <c r="G6224" s="9" t="s">
        <v>213</v>
      </c>
      <c r="H6224" s="9" t="s">
        <v>162</v>
      </c>
      <c r="I6224" s="9" t="s">
        <v>244</v>
      </c>
      <c r="J6224" s="9" t="s">
        <v>905</v>
      </c>
      <c r="K6224" s="9" t="s">
        <v>246</v>
      </c>
      <c r="L6224" s="9" t="s">
        <v>104</v>
      </c>
      <c r="M6224" s="9" t="s">
        <v>2114</v>
      </c>
      <c r="N6224" s="9" t="s">
        <v>197</v>
      </c>
      <c r="O6224" s="9" t="s">
        <v>116</v>
      </c>
      <c r="P6224" s="9" t="s">
        <v>258</v>
      </c>
      <c r="Q6224" s="9" t="s">
        <v>219</v>
      </c>
      <c r="R6224" s="9">
        <v>0</v>
      </c>
      <c r="S6224" s="9">
        <v>49</v>
      </c>
      <c r="U6224" s="9" t="s">
        <v>661</v>
      </c>
      <c r="X6224" s="9">
        <f>INDEX(SLA_Policy!$D$2:$D$5,MATCH(F6224,SLA_Policy!$A$2:$A$5,0))</f>
        <v>72</v>
      </c>
      <c r="Y6224" s="9" t="str">
        <f>IF(E6224="Cancelled","Excluded",IF(D6224="",IF((SLA_Policy!$B$8-B6224)*24&gt;X6224,"Open - Breached","Open - On Track"),IF((D6224-B6224)*24&lt;=X6224,"Met","Breached")))</f>
        <v>Met</v>
      </c>
    </row>
    <row r="6225" spans="1:25" x14ac:dyDescent="0.25">
      <c r="A6225" s="9" t="s">
        <v>10033</v>
      </c>
      <c r="B6225" s="23">
        <v>46099.386805555601</v>
      </c>
      <c r="C6225" s="23">
        <v>46099.393750000003</v>
      </c>
      <c r="D6225" s="23">
        <v>46100.367361111101</v>
      </c>
      <c r="E6225" s="9" t="s">
        <v>212</v>
      </c>
      <c r="F6225" s="9" t="s">
        <v>189</v>
      </c>
      <c r="G6225" s="9" t="s">
        <v>213</v>
      </c>
      <c r="H6225" s="9" t="s">
        <v>162</v>
      </c>
      <c r="I6225" s="9" t="s">
        <v>345</v>
      </c>
      <c r="J6225" s="9" t="s">
        <v>2999</v>
      </c>
      <c r="K6225" s="9" t="s">
        <v>215</v>
      </c>
      <c r="L6225" s="9" t="s">
        <v>270</v>
      </c>
      <c r="M6225" s="9" t="s">
        <v>6381</v>
      </c>
      <c r="N6225" s="9" t="s">
        <v>199</v>
      </c>
      <c r="O6225" s="9" t="s">
        <v>116</v>
      </c>
      <c r="P6225" s="9" t="s">
        <v>218</v>
      </c>
      <c r="Q6225" s="9" t="s">
        <v>219</v>
      </c>
      <c r="R6225" s="9">
        <v>1</v>
      </c>
      <c r="S6225" s="9">
        <v>59</v>
      </c>
      <c r="U6225" s="9" t="s">
        <v>290</v>
      </c>
      <c r="X6225" s="9">
        <f>INDEX(SLA_Policy!$D$2:$D$5,MATCH(F6225,SLA_Policy!$A$2:$A$5,0))</f>
        <v>120</v>
      </c>
      <c r="Y6225" s="9" t="str">
        <f>IF(E6225="Cancelled","Excluded",IF(D6225="",IF((SLA_Policy!$B$8-B6225)*24&gt;X6225,"Open - Breached","Open - On Track"),IF((D6225-B6225)*24&lt;=X6225,"Met","Breached")))</f>
        <v>Met</v>
      </c>
    </row>
    <row r="6226" spans="1:25" x14ac:dyDescent="0.25">
      <c r="A6226" s="9" t="s">
        <v>10034</v>
      </c>
      <c r="B6226" s="23">
        <v>46099.390972222202</v>
      </c>
      <c r="C6226" s="23">
        <v>46099.391666666699</v>
      </c>
      <c r="D6226" s="23">
        <v>46101.509722222203</v>
      </c>
      <c r="E6226" s="9" t="s">
        <v>212</v>
      </c>
      <c r="F6226" s="9" t="s">
        <v>188</v>
      </c>
      <c r="G6226" s="9" t="s">
        <v>213</v>
      </c>
      <c r="H6226" s="9" t="s">
        <v>88</v>
      </c>
      <c r="I6226" s="9" t="s">
        <v>92</v>
      </c>
      <c r="J6226" s="9" t="s">
        <v>9167</v>
      </c>
      <c r="K6226" s="9" t="s">
        <v>215</v>
      </c>
      <c r="L6226" s="9" t="s">
        <v>226</v>
      </c>
      <c r="M6226" s="9" t="s">
        <v>877</v>
      </c>
      <c r="N6226" s="9" t="s">
        <v>198</v>
      </c>
      <c r="O6226" s="9" t="s">
        <v>178</v>
      </c>
      <c r="P6226" s="9" t="s">
        <v>321</v>
      </c>
      <c r="Q6226" s="9" t="s">
        <v>219</v>
      </c>
      <c r="R6226" s="9">
        <v>1</v>
      </c>
      <c r="S6226" s="9">
        <v>68</v>
      </c>
      <c r="T6226" s="9" t="s">
        <v>136</v>
      </c>
      <c r="U6226" s="9" t="s">
        <v>140</v>
      </c>
      <c r="V6226" s="9" t="s">
        <v>144</v>
      </c>
      <c r="W6226" s="9">
        <v>3</v>
      </c>
      <c r="X6226" s="9">
        <f>INDEX(SLA_Policy!$D$2:$D$5,MATCH(F6226,SLA_Policy!$A$2:$A$5,0))</f>
        <v>72</v>
      </c>
      <c r="Y6226" s="9" t="str">
        <f>IF(E6226="Cancelled","Excluded",IF(D6226="",IF((SLA_Policy!$B$8-B6226)*24&gt;X6226,"Open - Breached","Open - On Track"),IF((D6226-B6226)*24&lt;=X6226,"Met","Breached")))</f>
        <v>Met</v>
      </c>
    </row>
    <row r="6227" spans="1:25" x14ac:dyDescent="0.25">
      <c r="A6227" s="9" t="s">
        <v>10035</v>
      </c>
      <c r="B6227" s="23">
        <v>46099.395138888904</v>
      </c>
      <c r="C6227" s="23">
        <v>46099.40625</v>
      </c>
      <c r="D6227" s="23">
        <v>46099.626388888901</v>
      </c>
      <c r="E6227" s="9" t="s">
        <v>212</v>
      </c>
      <c r="F6227" s="9" t="s">
        <v>189</v>
      </c>
      <c r="G6227" s="9" t="s">
        <v>213</v>
      </c>
      <c r="H6227" s="9" t="s">
        <v>88</v>
      </c>
      <c r="I6227" s="9" t="s">
        <v>268</v>
      </c>
      <c r="J6227" s="9" t="s">
        <v>796</v>
      </c>
      <c r="K6227" s="9" t="s">
        <v>303</v>
      </c>
      <c r="L6227" s="9" t="s">
        <v>293</v>
      </c>
      <c r="M6227" s="9" t="s">
        <v>10036</v>
      </c>
      <c r="N6227" s="9" t="s">
        <v>199</v>
      </c>
      <c r="O6227" s="9" t="s">
        <v>178</v>
      </c>
      <c r="P6227" s="9" t="s">
        <v>414</v>
      </c>
      <c r="Q6227" s="9" t="s">
        <v>219</v>
      </c>
      <c r="R6227" s="9">
        <v>0</v>
      </c>
      <c r="S6227" s="9">
        <v>25</v>
      </c>
      <c r="T6227" s="9" t="s">
        <v>229</v>
      </c>
      <c r="U6227" s="9" t="s">
        <v>221</v>
      </c>
      <c r="X6227" s="9">
        <f>INDEX(SLA_Policy!$D$2:$D$5,MATCH(F6227,SLA_Policy!$A$2:$A$5,0))</f>
        <v>120</v>
      </c>
      <c r="Y6227" s="9" t="str">
        <f>IF(E6227="Cancelled","Excluded",IF(D6227="",IF((SLA_Policy!$B$8-B6227)*24&gt;X6227,"Open - Breached","Open - On Track"),IF((D6227-B6227)*24&lt;=X6227,"Met","Breached")))</f>
        <v>Met</v>
      </c>
    </row>
    <row r="6228" spans="1:25" x14ac:dyDescent="0.25">
      <c r="A6228" s="9" t="s">
        <v>10037</v>
      </c>
      <c r="B6228" s="23">
        <v>46099.400694444397</v>
      </c>
      <c r="C6228" s="23">
        <v>46099.417361111096</v>
      </c>
      <c r="D6228" s="23">
        <v>46099.770833333299</v>
      </c>
      <c r="E6228" s="9" t="s">
        <v>212</v>
      </c>
      <c r="F6228" s="9" t="s">
        <v>188</v>
      </c>
      <c r="G6228" s="9" t="s">
        <v>213</v>
      </c>
      <c r="H6228" s="9" t="s">
        <v>88</v>
      </c>
      <c r="I6228" s="9" t="s">
        <v>92</v>
      </c>
      <c r="J6228" s="9" t="s">
        <v>9162</v>
      </c>
      <c r="K6228" s="9" t="s">
        <v>246</v>
      </c>
      <c r="L6228" s="9" t="s">
        <v>311</v>
      </c>
      <c r="M6228" s="9" t="s">
        <v>3539</v>
      </c>
      <c r="N6228" s="9" t="s">
        <v>196</v>
      </c>
      <c r="O6228" s="9" t="s">
        <v>178</v>
      </c>
      <c r="P6228" s="9" t="s">
        <v>321</v>
      </c>
      <c r="Q6228" s="9" t="s">
        <v>219</v>
      </c>
      <c r="R6228" s="9">
        <v>0</v>
      </c>
      <c r="S6228" s="9">
        <v>66</v>
      </c>
      <c r="T6228" s="9" t="s">
        <v>322</v>
      </c>
      <c r="U6228" s="9" t="s">
        <v>140</v>
      </c>
      <c r="V6228" s="9" t="s">
        <v>144</v>
      </c>
      <c r="W6228" s="9">
        <v>4</v>
      </c>
      <c r="X6228" s="9">
        <f>INDEX(SLA_Policy!$D$2:$D$5,MATCH(F6228,SLA_Policy!$A$2:$A$5,0))</f>
        <v>72</v>
      </c>
      <c r="Y6228" s="9" t="str">
        <f>IF(E6228="Cancelled","Excluded",IF(D6228="",IF((SLA_Policy!$B$8-B6228)*24&gt;X6228,"Open - Breached","Open - On Track"),IF((D6228-B6228)*24&lt;=X6228,"Met","Breached")))</f>
        <v>Met</v>
      </c>
    </row>
    <row r="6229" spans="1:25" x14ac:dyDescent="0.25">
      <c r="A6229" s="9" t="s">
        <v>10038</v>
      </c>
      <c r="B6229" s="23">
        <v>46099.413194444503</v>
      </c>
      <c r="C6229" s="23">
        <v>46099.429166666698</v>
      </c>
      <c r="D6229" s="23">
        <v>46101.3305555556</v>
      </c>
      <c r="E6229" s="9" t="s">
        <v>212</v>
      </c>
      <c r="F6229" s="9" t="s">
        <v>188</v>
      </c>
      <c r="G6229" s="9" t="s">
        <v>213</v>
      </c>
      <c r="H6229" s="9" t="s">
        <v>88</v>
      </c>
      <c r="I6229" s="9" t="s">
        <v>92</v>
      </c>
      <c r="J6229" s="9" t="s">
        <v>9167</v>
      </c>
      <c r="K6229" s="9" t="s">
        <v>246</v>
      </c>
      <c r="L6229" s="9" t="s">
        <v>216</v>
      </c>
      <c r="M6229" s="9" t="s">
        <v>257</v>
      </c>
      <c r="N6229" s="9" t="s">
        <v>196</v>
      </c>
      <c r="O6229" s="9" t="s">
        <v>178</v>
      </c>
      <c r="P6229" s="9" t="s">
        <v>321</v>
      </c>
      <c r="Q6229" s="9" t="s">
        <v>219</v>
      </c>
      <c r="R6229" s="9">
        <v>0</v>
      </c>
      <c r="S6229" s="9">
        <v>23</v>
      </c>
      <c r="T6229" s="9" t="s">
        <v>136</v>
      </c>
      <c r="U6229" s="9" t="s">
        <v>140</v>
      </c>
      <c r="V6229" s="9" t="s">
        <v>144</v>
      </c>
      <c r="X6229" s="9">
        <f>INDEX(SLA_Policy!$D$2:$D$5,MATCH(F6229,SLA_Policy!$A$2:$A$5,0))</f>
        <v>72</v>
      </c>
      <c r="Y6229" s="9" t="str">
        <f>IF(E6229="Cancelled","Excluded",IF(D6229="",IF((SLA_Policy!$B$8-B6229)*24&gt;X6229,"Open - Breached","Open - On Track"),IF((D6229-B6229)*24&lt;=X6229,"Met","Breached")))</f>
        <v>Met</v>
      </c>
    </row>
    <row r="6230" spans="1:25" x14ac:dyDescent="0.25">
      <c r="A6230" s="9" t="s">
        <v>10039</v>
      </c>
      <c r="B6230" s="23">
        <v>46099.4152777778</v>
      </c>
      <c r="C6230" s="23">
        <v>46099.418055555601</v>
      </c>
      <c r="D6230" s="23">
        <v>46099.4777777778</v>
      </c>
      <c r="E6230" s="9" t="s">
        <v>212</v>
      </c>
      <c r="F6230" s="9" t="s">
        <v>188</v>
      </c>
      <c r="G6230" s="9" t="s">
        <v>213</v>
      </c>
      <c r="H6230" s="9" t="s">
        <v>88</v>
      </c>
      <c r="I6230" s="9" t="s">
        <v>92</v>
      </c>
      <c r="J6230" s="9" t="s">
        <v>9162</v>
      </c>
      <c r="K6230" s="9" t="s">
        <v>246</v>
      </c>
      <c r="L6230" s="9" t="s">
        <v>226</v>
      </c>
      <c r="M6230" s="9" t="s">
        <v>1307</v>
      </c>
      <c r="N6230" s="9" t="s">
        <v>198</v>
      </c>
      <c r="O6230" s="9" t="s">
        <v>178</v>
      </c>
      <c r="P6230" s="9" t="s">
        <v>272</v>
      </c>
      <c r="Q6230" s="9" t="s">
        <v>219</v>
      </c>
      <c r="R6230" s="9">
        <v>0</v>
      </c>
      <c r="S6230" s="9">
        <v>36</v>
      </c>
      <c r="T6230" s="9" t="s">
        <v>136</v>
      </c>
      <c r="U6230" s="9" t="s">
        <v>140</v>
      </c>
      <c r="V6230" s="9" t="s">
        <v>144</v>
      </c>
      <c r="W6230" s="9">
        <v>5</v>
      </c>
      <c r="X6230" s="9">
        <f>INDEX(SLA_Policy!$D$2:$D$5,MATCH(F6230,SLA_Policy!$A$2:$A$5,0))</f>
        <v>72</v>
      </c>
      <c r="Y6230" s="9" t="str">
        <f>IF(E6230="Cancelled","Excluded",IF(D6230="",IF((SLA_Policy!$B$8-B6230)*24&gt;X6230,"Open - Breached","Open - On Track"),IF((D6230-B6230)*24&lt;=X6230,"Met","Breached")))</f>
        <v>Met</v>
      </c>
    </row>
    <row r="6231" spans="1:25" x14ac:dyDescent="0.25">
      <c r="A6231" s="9" t="s">
        <v>10040</v>
      </c>
      <c r="B6231" s="23">
        <v>46099.420138888898</v>
      </c>
      <c r="C6231" s="23">
        <v>46099.426388888904</v>
      </c>
      <c r="D6231" s="23">
        <v>46100.327777777798</v>
      </c>
      <c r="E6231" s="9" t="s">
        <v>212</v>
      </c>
      <c r="F6231" s="9" t="s">
        <v>188</v>
      </c>
      <c r="G6231" s="9" t="s">
        <v>213</v>
      </c>
      <c r="H6231" s="9" t="s">
        <v>167</v>
      </c>
      <c r="I6231" s="9" t="s">
        <v>362</v>
      </c>
      <c r="J6231" s="9" t="s">
        <v>8677</v>
      </c>
      <c r="K6231" s="9" t="s">
        <v>225</v>
      </c>
      <c r="L6231" s="9" t="s">
        <v>371</v>
      </c>
      <c r="M6231" s="9" t="s">
        <v>9145</v>
      </c>
      <c r="N6231" s="9" t="s">
        <v>196</v>
      </c>
      <c r="O6231" s="9" t="s">
        <v>176</v>
      </c>
      <c r="P6231" s="9" t="s">
        <v>419</v>
      </c>
      <c r="Q6231" s="9" t="s">
        <v>219</v>
      </c>
      <c r="R6231" s="9">
        <v>0</v>
      </c>
      <c r="S6231" s="9">
        <v>41</v>
      </c>
      <c r="U6231" s="9" t="s">
        <v>248</v>
      </c>
      <c r="W6231" s="9">
        <v>4</v>
      </c>
      <c r="X6231" s="9">
        <f>INDEX(SLA_Policy!$D$2:$D$5,MATCH(F6231,SLA_Policy!$A$2:$A$5,0))</f>
        <v>72</v>
      </c>
      <c r="Y6231" s="9" t="str">
        <f>IF(E6231="Cancelled","Excluded",IF(D6231="",IF((SLA_Policy!$B$8-B6231)*24&gt;X6231,"Open - Breached","Open - On Track"),IF((D6231-B6231)*24&lt;=X6231,"Met","Breached")))</f>
        <v>Met</v>
      </c>
    </row>
    <row r="6232" spans="1:25" x14ac:dyDescent="0.25">
      <c r="A6232" s="9" t="s">
        <v>10041</v>
      </c>
      <c r="B6232" s="23">
        <v>46099.420138888898</v>
      </c>
      <c r="C6232" s="23">
        <v>46099.438888888901</v>
      </c>
      <c r="D6232" s="23">
        <v>46099.588194444397</v>
      </c>
      <c r="E6232" s="9" t="s">
        <v>212</v>
      </c>
      <c r="F6232" s="9" t="s">
        <v>188</v>
      </c>
      <c r="G6232" s="9" t="s">
        <v>213</v>
      </c>
      <c r="H6232" s="9" t="s">
        <v>164</v>
      </c>
      <c r="I6232" s="9" t="s">
        <v>339</v>
      </c>
      <c r="J6232" s="9" t="s">
        <v>10042</v>
      </c>
      <c r="K6232" s="9" t="s">
        <v>246</v>
      </c>
      <c r="L6232" s="9" t="s">
        <v>270</v>
      </c>
      <c r="M6232" s="9" t="s">
        <v>1502</v>
      </c>
      <c r="N6232" s="9" t="s">
        <v>197</v>
      </c>
      <c r="O6232" s="9" t="s">
        <v>180</v>
      </c>
      <c r="P6232" s="9" t="s">
        <v>318</v>
      </c>
      <c r="Q6232" s="9" t="s">
        <v>219</v>
      </c>
      <c r="R6232" s="9">
        <v>0</v>
      </c>
      <c r="S6232" s="9">
        <v>14</v>
      </c>
      <c r="T6232" s="9" t="s">
        <v>343</v>
      </c>
      <c r="U6232" s="9" t="s">
        <v>376</v>
      </c>
      <c r="X6232" s="9">
        <f>INDEX(SLA_Policy!$D$2:$D$5,MATCH(F6232,SLA_Policy!$A$2:$A$5,0))</f>
        <v>72</v>
      </c>
      <c r="Y6232" s="9" t="str">
        <f>IF(E6232="Cancelled","Excluded",IF(D6232="",IF((SLA_Policy!$B$8-B6232)*24&gt;X6232,"Open - Breached","Open - On Track"),IF((D6232-B6232)*24&lt;=X6232,"Met","Breached")))</f>
        <v>Met</v>
      </c>
    </row>
    <row r="6233" spans="1:25" x14ac:dyDescent="0.25">
      <c r="A6233" s="9" t="s">
        <v>10043</v>
      </c>
      <c r="B6233" s="23">
        <v>46099.420833333301</v>
      </c>
      <c r="C6233" s="23">
        <v>46099.4868055556</v>
      </c>
      <c r="D6233" s="23">
        <v>46099.504166666702</v>
      </c>
      <c r="E6233" s="9" t="s">
        <v>212</v>
      </c>
      <c r="F6233" s="9" t="s">
        <v>189</v>
      </c>
      <c r="G6233" s="9" t="s">
        <v>213</v>
      </c>
      <c r="H6233" s="9" t="s">
        <v>161</v>
      </c>
      <c r="I6233" s="9" t="s">
        <v>389</v>
      </c>
      <c r="J6233" s="9" t="s">
        <v>2096</v>
      </c>
      <c r="K6233" s="9" t="s">
        <v>246</v>
      </c>
      <c r="L6233" s="9" t="s">
        <v>216</v>
      </c>
      <c r="M6233" s="9" t="s">
        <v>5247</v>
      </c>
      <c r="N6233" s="9" t="s">
        <v>196</v>
      </c>
      <c r="O6233" s="9" t="s">
        <v>116</v>
      </c>
      <c r="P6233" s="9" t="s">
        <v>234</v>
      </c>
      <c r="Q6233" s="9" t="s">
        <v>219</v>
      </c>
      <c r="R6233" s="9">
        <v>0</v>
      </c>
      <c r="S6233" s="9">
        <v>5</v>
      </c>
      <c r="U6233" s="9" t="s">
        <v>290</v>
      </c>
      <c r="X6233" s="9">
        <f>INDEX(SLA_Policy!$D$2:$D$5,MATCH(F6233,SLA_Policy!$A$2:$A$5,0))</f>
        <v>120</v>
      </c>
      <c r="Y6233" s="9" t="str">
        <f>IF(E6233="Cancelled","Excluded",IF(D6233="",IF((SLA_Policy!$B$8-B6233)*24&gt;X6233,"Open - Breached","Open - On Track"),IF((D6233-B6233)*24&lt;=X6233,"Met","Breached")))</f>
        <v>Met</v>
      </c>
    </row>
    <row r="6234" spans="1:25" x14ac:dyDescent="0.25">
      <c r="A6234" s="9" t="s">
        <v>10044</v>
      </c>
      <c r="B6234" s="23">
        <v>46099.425694444399</v>
      </c>
      <c r="C6234" s="23">
        <v>46099.4284722222</v>
      </c>
      <c r="D6234" s="23">
        <v>46100.720833333296</v>
      </c>
      <c r="E6234" s="9" t="s">
        <v>212</v>
      </c>
      <c r="F6234" s="9" t="s">
        <v>188</v>
      </c>
      <c r="G6234" s="9" t="s">
        <v>213</v>
      </c>
      <c r="H6234" s="9" t="s">
        <v>88</v>
      </c>
      <c r="I6234" s="9" t="s">
        <v>92</v>
      </c>
      <c r="J6234" s="9" t="s">
        <v>9160</v>
      </c>
      <c r="K6234" s="9" t="s">
        <v>215</v>
      </c>
      <c r="L6234" s="9" t="s">
        <v>307</v>
      </c>
      <c r="M6234" s="9" t="s">
        <v>1195</v>
      </c>
      <c r="N6234" s="9" t="s">
        <v>198</v>
      </c>
      <c r="O6234" s="9" t="s">
        <v>178</v>
      </c>
      <c r="P6234" s="9" t="s">
        <v>272</v>
      </c>
      <c r="Q6234" s="9" t="s">
        <v>273</v>
      </c>
      <c r="R6234" s="9">
        <v>1</v>
      </c>
      <c r="S6234" s="9">
        <v>28</v>
      </c>
      <c r="T6234" s="9" t="s">
        <v>136</v>
      </c>
      <c r="U6234" s="9" t="s">
        <v>140</v>
      </c>
      <c r="V6234" s="9" t="s">
        <v>144</v>
      </c>
      <c r="X6234" s="9">
        <f>INDEX(SLA_Policy!$D$2:$D$5,MATCH(F6234,SLA_Policy!$A$2:$A$5,0))</f>
        <v>72</v>
      </c>
      <c r="Y6234" s="9" t="str">
        <f>IF(E6234="Cancelled","Excluded",IF(D6234="",IF((SLA_Policy!$B$8-B6234)*24&gt;X6234,"Open - Breached","Open - On Track"),IF((D6234-B6234)*24&lt;=X6234,"Met","Breached")))</f>
        <v>Met</v>
      </c>
    </row>
    <row r="6235" spans="1:25" x14ac:dyDescent="0.25">
      <c r="A6235" s="9" t="s">
        <v>10045</v>
      </c>
      <c r="B6235" s="23">
        <v>46099.430555555598</v>
      </c>
      <c r="C6235" s="23">
        <v>46099.431250000001</v>
      </c>
      <c r="D6235" s="23">
        <v>46099.476388888899</v>
      </c>
      <c r="E6235" s="9" t="s">
        <v>212</v>
      </c>
      <c r="F6235" s="9" t="s">
        <v>187</v>
      </c>
      <c r="G6235" s="9" t="s">
        <v>213</v>
      </c>
      <c r="H6235" s="9" t="s">
        <v>88</v>
      </c>
      <c r="I6235" s="9" t="s">
        <v>92</v>
      </c>
      <c r="J6235" s="9" t="s">
        <v>9162</v>
      </c>
      <c r="K6235" s="9" t="s">
        <v>246</v>
      </c>
      <c r="L6235" s="9" t="s">
        <v>282</v>
      </c>
      <c r="M6235" s="9" t="s">
        <v>3331</v>
      </c>
      <c r="N6235" s="9" t="s">
        <v>200</v>
      </c>
      <c r="O6235" s="9" t="s">
        <v>178</v>
      </c>
      <c r="P6235" s="9" t="s">
        <v>414</v>
      </c>
      <c r="Q6235" s="9" t="s">
        <v>273</v>
      </c>
      <c r="R6235" s="9">
        <v>0</v>
      </c>
      <c r="S6235" s="9">
        <v>21</v>
      </c>
      <c r="T6235" s="9" t="s">
        <v>136</v>
      </c>
      <c r="U6235" s="9" t="s">
        <v>140</v>
      </c>
      <c r="V6235" s="9" t="s">
        <v>144</v>
      </c>
      <c r="X6235" s="9">
        <f>INDEX(SLA_Policy!$D$2:$D$5,MATCH(F6235,SLA_Policy!$A$2:$A$5,0))</f>
        <v>8</v>
      </c>
      <c r="Y6235" s="9" t="str">
        <f>IF(E6235="Cancelled","Excluded",IF(D6235="",IF((SLA_Policy!$B$8-B6235)*24&gt;X6235,"Open - Breached","Open - On Track"),IF((D6235-B6235)*24&lt;=X6235,"Met","Breached")))</f>
        <v>Met</v>
      </c>
    </row>
    <row r="6236" spans="1:25" x14ac:dyDescent="0.25">
      <c r="A6236" s="9" t="s">
        <v>10046</v>
      </c>
      <c r="B6236" s="23">
        <v>46099.438888888901</v>
      </c>
      <c r="C6236" s="23">
        <v>46099.484722222202</v>
      </c>
      <c r="D6236" s="23">
        <v>46099.622222222199</v>
      </c>
      <c r="E6236" s="9" t="s">
        <v>212</v>
      </c>
      <c r="F6236" s="9" t="s">
        <v>189</v>
      </c>
      <c r="G6236" s="9" t="s">
        <v>213</v>
      </c>
      <c r="H6236" s="9" t="s">
        <v>161</v>
      </c>
      <c r="I6236" s="9" t="s">
        <v>389</v>
      </c>
      <c r="J6236" s="9" t="s">
        <v>1878</v>
      </c>
      <c r="K6236" s="9" t="s">
        <v>246</v>
      </c>
      <c r="L6236" s="9" t="s">
        <v>226</v>
      </c>
      <c r="M6236" s="9" t="s">
        <v>1327</v>
      </c>
      <c r="N6236" s="9" t="s">
        <v>196</v>
      </c>
      <c r="O6236" s="9" t="s">
        <v>116</v>
      </c>
      <c r="P6236" s="9" t="s">
        <v>551</v>
      </c>
      <c r="Q6236" s="9" t="s">
        <v>219</v>
      </c>
      <c r="R6236" s="9">
        <v>0</v>
      </c>
      <c r="S6236" s="9">
        <v>4</v>
      </c>
      <c r="U6236" s="9" t="s">
        <v>221</v>
      </c>
      <c r="X6236" s="9">
        <f>INDEX(SLA_Policy!$D$2:$D$5,MATCH(F6236,SLA_Policy!$A$2:$A$5,0))</f>
        <v>120</v>
      </c>
      <c r="Y6236" s="9" t="str">
        <f>IF(E6236="Cancelled","Excluded",IF(D6236="",IF((SLA_Policy!$B$8-B6236)*24&gt;X6236,"Open - Breached","Open - On Track"),IF((D6236-B6236)*24&lt;=X6236,"Met","Breached")))</f>
        <v>Met</v>
      </c>
    </row>
    <row r="6237" spans="1:25" x14ac:dyDescent="0.25">
      <c r="A6237" s="9" t="s">
        <v>10047</v>
      </c>
      <c r="B6237" s="23">
        <v>46099.445833333302</v>
      </c>
      <c r="C6237" s="23">
        <v>46099.461111111101</v>
      </c>
      <c r="D6237" s="23">
        <v>46100.363194444399</v>
      </c>
      <c r="E6237" s="9" t="s">
        <v>212</v>
      </c>
      <c r="F6237" s="9" t="s">
        <v>188</v>
      </c>
      <c r="G6237" s="9" t="s">
        <v>213</v>
      </c>
      <c r="H6237" s="9" t="s">
        <v>88</v>
      </c>
      <c r="I6237" s="9" t="s">
        <v>92</v>
      </c>
      <c r="J6237" s="9" t="s">
        <v>9167</v>
      </c>
      <c r="K6237" s="9" t="s">
        <v>239</v>
      </c>
      <c r="L6237" s="9" t="s">
        <v>282</v>
      </c>
      <c r="M6237" s="9" t="s">
        <v>3467</v>
      </c>
      <c r="N6237" s="9" t="s">
        <v>198</v>
      </c>
      <c r="O6237" s="9" t="s">
        <v>116</v>
      </c>
      <c r="P6237" s="9" t="s">
        <v>258</v>
      </c>
      <c r="Q6237" s="9" t="s">
        <v>219</v>
      </c>
      <c r="R6237" s="9">
        <v>0</v>
      </c>
      <c r="S6237" s="9">
        <v>57</v>
      </c>
      <c r="T6237" s="9" t="s">
        <v>136</v>
      </c>
      <c r="U6237" s="9" t="s">
        <v>140</v>
      </c>
      <c r="V6237" s="9" t="s">
        <v>144</v>
      </c>
      <c r="W6237" s="9">
        <v>5</v>
      </c>
      <c r="X6237" s="9">
        <f>INDEX(SLA_Policy!$D$2:$D$5,MATCH(F6237,SLA_Policy!$A$2:$A$5,0))</f>
        <v>72</v>
      </c>
      <c r="Y6237" s="9" t="str">
        <f>IF(E6237="Cancelled","Excluded",IF(D6237="",IF((SLA_Policy!$B$8-B6237)*24&gt;X6237,"Open - Breached","Open - On Track"),IF((D6237-B6237)*24&lt;=X6237,"Met","Breached")))</f>
        <v>Met</v>
      </c>
    </row>
    <row r="6238" spans="1:25" x14ac:dyDescent="0.25">
      <c r="A6238" s="9" t="s">
        <v>10048</v>
      </c>
      <c r="B6238" s="23">
        <v>46099.453472222202</v>
      </c>
      <c r="C6238" s="23">
        <v>46099.735416666699</v>
      </c>
      <c r="D6238" s="23">
        <v>46099.752083333296</v>
      </c>
      <c r="E6238" s="9" t="s">
        <v>212</v>
      </c>
      <c r="F6238" s="9" t="s">
        <v>188</v>
      </c>
      <c r="G6238" s="9" t="s">
        <v>236</v>
      </c>
      <c r="H6238" s="9" t="s">
        <v>167</v>
      </c>
      <c r="I6238" s="9" t="s">
        <v>255</v>
      </c>
      <c r="J6238" s="9" t="s">
        <v>10049</v>
      </c>
      <c r="K6238" s="9" t="s">
        <v>246</v>
      </c>
      <c r="L6238" s="9" t="s">
        <v>226</v>
      </c>
      <c r="M6238" s="9" t="s">
        <v>1974</v>
      </c>
      <c r="N6238" s="9" t="s">
        <v>197</v>
      </c>
      <c r="O6238" s="9" t="s">
        <v>116</v>
      </c>
      <c r="P6238" s="9" t="s">
        <v>551</v>
      </c>
      <c r="Q6238" s="9" t="s">
        <v>219</v>
      </c>
      <c r="R6238" s="9">
        <v>0</v>
      </c>
      <c r="S6238" s="9">
        <v>12</v>
      </c>
      <c r="U6238" s="9" t="s">
        <v>242</v>
      </c>
      <c r="X6238" s="9">
        <f>INDEX(SLA_Policy!$D$2:$D$5,MATCH(F6238,SLA_Policy!$A$2:$A$5,0))</f>
        <v>72</v>
      </c>
      <c r="Y6238" s="9" t="str">
        <f>IF(E6238="Cancelled","Excluded",IF(D6238="",IF((SLA_Policy!$B$8-B6238)*24&gt;X6238,"Open - Breached","Open - On Track"),IF((D6238-B6238)*24&lt;=X6238,"Met","Breached")))</f>
        <v>Met</v>
      </c>
    </row>
    <row r="6239" spans="1:25" x14ac:dyDescent="0.25">
      <c r="A6239" s="9" t="s">
        <v>10050</v>
      </c>
      <c r="B6239" s="23">
        <v>46099.454861111102</v>
      </c>
      <c r="C6239" s="23">
        <v>46099.486111111102</v>
      </c>
      <c r="E6239" s="9" t="s">
        <v>649</v>
      </c>
      <c r="F6239" s="9" t="s">
        <v>188</v>
      </c>
      <c r="G6239" s="9" t="s">
        <v>213</v>
      </c>
      <c r="H6239" s="9" t="s">
        <v>88</v>
      </c>
      <c r="I6239" s="9" t="s">
        <v>92</v>
      </c>
      <c r="J6239" s="9" t="s">
        <v>9192</v>
      </c>
      <c r="K6239" s="9" t="s">
        <v>215</v>
      </c>
      <c r="L6239" s="9" t="s">
        <v>395</v>
      </c>
      <c r="M6239" s="9" t="s">
        <v>6986</v>
      </c>
      <c r="N6239" s="9" t="s">
        <v>199</v>
      </c>
      <c r="O6239" s="9" t="s">
        <v>178</v>
      </c>
      <c r="P6239" s="9" t="s">
        <v>414</v>
      </c>
      <c r="Q6239" s="9" t="s">
        <v>219</v>
      </c>
      <c r="R6239" s="9">
        <v>0</v>
      </c>
      <c r="S6239" s="9">
        <v>2</v>
      </c>
      <c r="T6239" s="9" t="s">
        <v>136</v>
      </c>
      <c r="V6239" s="9" t="s">
        <v>144</v>
      </c>
      <c r="X6239" s="9">
        <f>INDEX(SLA_Policy!$D$2:$D$5,MATCH(F6239,SLA_Policy!$A$2:$A$5,0))</f>
        <v>72</v>
      </c>
      <c r="Y6239" s="9" t="str">
        <f>IF(E6239="Cancelled","Excluded",IF(D6239="",IF((SLA_Policy!$B$8-B6239)*24&gt;X6239,"Open - Breached","Open - On Track"),IF((D6239-B6239)*24&lt;=X6239,"Met","Breached")))</f>
        <v>Excluded</v>
      </c>
    </row>
    <row r="6240" spans="1:25" x14ac:dyDescent="0.25">
      <c r="A6240" s="9" t="s">
        <v>10051</v>
      </c>
      <c r="B6240" s="23">
        <v>46099.458333333299</v>
      </c>
      <c r="C6240" s="23">
        <v>46099.518750000003</v>
      </c>
      <c r="D6240" s="23">
        <v>46100.324305555601</v>
      </c>
      <c r="E6240" s="9" t="s">
        <v>212</v>
      </c>
      <c r="F6240" s="9" t="s">
        <v>188</v>
      </c>
      <c r="G6240" s="9" t="s">
        <v>213</v>
      </c>
      <c r="H6240" s="9" t="s">
        <v>167</v>
      </c>
      <c r="I6240" s="9" t="s">
        <v>362</v>
      </c>
      <c r="J6240" s="9" t="s">
        <v>7133</v>
      </c>
      <c r="K6240" s="9" t="s">
        <v>225</v>
      </c>
      <c r="L6240" s="9" t="s">
        <v>104</v>
      </c>
      <c r="M6240" s="9" t="s">
        <v>594</v>
      </c>
      <c r="N6240" s="9" t="s">
        <v>197</v>
      </c>
      <c r="O6240" s="9" t="s">
        <v>176</v>
      </c>
      <c r="P6240" s="9" t="s">
        <v>570</v>
      </c>
      <c r="Q6240" s="9" t="s">
        <v>219</v>
      </c>
      <c r="R6240" s="9">
        <v>0</v>
      </c>
      <c r="S6240" s="9">
        <v>162</v>
      </c>
      <c r="U6240" s="9" t="s">
        <v>290</v>
      </c>
      <c r="W6240" s="9">
        <v>5</v>
      </c>
      <c r="X6240" s="9">
        <f>INDEX(SLA_Policy!$D$2:$D$5,MATCH(F6240,SLA_Policy!$A$2:$A$5,0))</f>
        <v>72</v>
      </c>
      <c r="Y6240" s="9" t="str">
        <f>IF(E6240="Cancelled","Excluded",IF(D6240="",IF((SLA_Policy!$B$8-B6240)*24&gt;X6240,"Open - Breached","Open - On Track"),IF((D6240-B6240)*24&lt;=X6240,"Met","Breached")))</f>
        <v>Met</v>
      </c>
    </row>
    <row r="6241" spans="1:25" x14ac:dyDescent="0.25">
      <c r="A6241" s="9" t="s">
        <v>10052</v>
      </c>
      <c r="B6241" s="23">
        <v>46099.46875</v>
      </c>
      <c r="C6241" s="23">
        <v>46099.469444444498</v>
      </c>
      <c r="D6241" s="23">
        <v>46099.484722222202</v>
      </c>
      <c r="E6241" s="9" t="s">
        <v>212</v>
      </c>
      <c r="F6241" s="9" t="s">
        <v>188</v>
      </c>
      <c r="G6241" s="9" t="s">
        <v>213</v>
      </c>
      <c r="H6241" s="9" t="s">
        <v>161</v>
      </c>
      <c r="I6241" s="9" t="s">
        <v>389</v>
      </c>
      <c r="J6241" s="9" t="s">
        <v>1657</v>
      </c>
      <c r="K6241" s="9" t="s">
        <v>239</v>
      </c>
      <c r="L6241" s="9" t="s">
        <v>104</v>
      </c>
      <c r="M6241" s="9" t="s">
        <v>3527</v>
      </c>
      <c r="N6241" s="9" t="s">
        <v>198</v>
      </c>
      <c r="O6241" s="9" t="s">
        <v>116</v>
      </c>
      <c r="P6241" s="9" t="s">
        <v>295</v>
      </c>
      <c r="Q6241" s="9" t="s">
        <v>219</v>
      </c>
      <c r="R6241" s="9">
        <v>0</v>
      </c>
      <c r="S6241" s="9">
        <v>5</v>
      </c>
      <c r="U6241" s="9" t="s">
        <v>290</v>
      </c>
      <c r="W6241" s="9">
        <v>4</v>
      </c>
      <c r="X6241" s="9">
        <f>INDEX(SLA_Policy!$D$2:$D$5,MATCH(F6241,SLA_Policy!$A$2:$A$5,0))</f>
        <v>72</v>
      </c>
      <c r="Y6241" s="9" t="str">
        <f>IF(E6241="Cancelled","Excluded",IF(D6241="",IF((SLA_Policy!$B$8-B6241)*24&gt;X6241,"Open - Breached","Open - On Track"),IF((D6241-B6241)*24&lt;=X6241,"Met","Breached")))</f>
        <v>Met</v>
      </c>
    </row>
    <row r="6242" spans="1:25" x14ac:dyDescent="0.25">
      <c r="A6242" s="9" t="s">
        <v>10053</v>
      </c>
      <c r="B6242" s="23">
        <v>46099.471527777801</v>
      </c>
      <c r="C6242" s="23">
        <v>46099.472222222197</v>
      </c>
      <c r="D6242" s="23">
        <v>46099.585416666698</v>
      </c>
      <c r="E6242" s="9" t="s">
        <v>212</v>
      </c>
      <c r="F6242" s="9" t="s">
        <v>187</v>
      </c>
      <c r="G6242" s="9" t="s">
        <v>213</v>
      </c>
      <c r="H6242" s="9" t="s">
        <v>88</v>
      </c>
      <c r="I6242" s="9" t="s">
        <v>92</v>
      </c>
      <c r="J6242" s="9" t="s">
        <v>9160</v>
      </c>
      <c r="K6242" s="9" t="s">
        <v>215</v>
      </c>
      <c r="L6242" s="9" t="s">
        <v>311</v>
      </c>
      <c r="M6242" s="9" t="s">
        <v>538</v>
      </c>
      <c r="N6242" s="9" t="s">
        <v>198</v>
      </c>
      <c r="O6242" s="9" t="s">
        <v>178</v>
      </c>
      <c r="P6242" s="9" t="s">
        <v>360</v>
      </c>
      <c r="Q6242" s="9" t="s">
        <v>273</v>
      </c>
      <c r="R6242" s="9">
        <v>0</v>
      </c>
      <c r="S6242" s="9">
        <v>41</v>
      </c>
      <c r="T6242" s="9" t="s">
        <v>136</v>
      </c>
      <c r="U6242" s="9" t="s">
        <v>140</v>
      </c>
      <c r="V6242" s="9" t="s">
        <v>144</v>
      </c>
      <c r="X6242" s="9">
        <f>INDEX(SLA_Policy!$D$2:$D$5,MATCH(F6242,SLA_Policy!$A$2:$A$5,0))</f>
        <v>8</v>
      </c>
      <c r="Y6242" s="9" t="str">
        <f>IF(E6242="Cancelled","Excluded",IF(D6242="",IF((SLA_Policy!$B$8-B6242)*24&gt;X6242,"Open - Breached","Open - On Track"),IF((D6242-B6242)*24&lt;=X6242,"Met","Breached")))</f>
        <v>Met</v>
      </c>
    </row>
    <row r="6243" spans="1:25" x14ac:dyDescent="0.25">
      <c r="A6243" s="9" t="s">
        <v>10054</v>
      </c>
      <c r="B6243" s="23">
        <v>46099.490277777797</v>
      </c>
      <c r="C6243" s="23">
        <v>46099.523611111101</v>
      </c>
      <c r="D6243" s="23">
        <v>46100.358333333301</v>
      </c>
      <c r="E6243" s="9" t="s">
        <v>212</v>
      </c>
      <c r="F6243" s="9" t="s">
        <v>188</v>
      </c>
      <c r="G6243" s="9" t="s">
        <v>236</v>
      </c>
      <c r="H6243" s="9" t="s">
        <v>164</v>
      </c>
      <c r="I6243" s="9" t="s">
        <v>421</v>
      </c>
      <c r="J6243" s="9" t="s">
        <v>3731</v>
      </c>
      <c r="K6243" s="9" t="s">
        <v>239</v>
      </c>
      <c r="L6243" s="9" t="s">
        <v>226</v>
      </c>
      <c r="M6243" s="9" t="s">
        <v>2659</v>
      </c>
      <c r="N6243" s="9" t="s">
        <v>196</v>
      </c>
      <c r="O6243" s="9" t="s">
        <v>116</v>
      </c>
      <c r="P6243" s="9" t="s">
        <v>590</v>
      </c>
      <c r="Q6243" s="9" t="s">
        <v>219</v>
      </c>
      <c r="R6243" s="9">
        <v>0</v>
      </c>
      <c r="S6243" s="9">
        <v>38</v>
      </c>
      <c r="T6243" s="9" t="s">
        <v>464</v>
      </c>
      <c r="U6243" s="9" t="s">
        <v>242</v>
      </c>
      <c r="X6243" s="9">
        <f>INDEX(SLA_Policy!$D$2:$D$5,MATCH(F6243,SLA_Policy!$A$2:$A$5,0))</f>
        <v>72</v>
      </c>
      <c r="Y6243" s="9" t="str">
        <f>IF(E6243="Cancelled","Excluded",IF(D6243="",IF((SLA_Policy!$B$8-B6243)*24&gt;X6243,"Open - Breached","Open - On Track"),IF((D6243-B6243)*24&lt;=X6243,"Met","Breached")))</f>
        <v>Met</v>
      </c>
    </row>
    <row r="6244" spans="1:25" x14ac:dyDescent="0.25">
      <c r="A6244" s="9" t="s">
        <v>10055</v>
      </c>
      <c r="B6244" s="23">
        <v>46099.493055555598</v>
      </c>
      <c r="C6244" s="23">
        <v>46099.493750000001</v>
      </c>
      <c r="D6244" s="23">
        <v>46099.496527777803</v>
      </c>
      <c r="E6244" s="9" t="s">
        <v>212</v>
      </c>
      <c r="F6244" s="9" t="s">
        <v>187</v>
      </c>
      <c r="G6244" s="9" t="s">
        <v>213</v>
      </c>
      <c r="H6244" s="9" t="s">
        <v>161</v>
      </c>
      <c r="I6244" s="9" t="s">
        <v>454</v>
      </c>
      <c r="J6244" s="9" t="s">
        <v>10056</v>
      </c>
      <c r="K6244" s="9" t="s">
        <v>225</v>
      </c>
      <c r="L6244" s="9" t="s">
        <v>104</v>
      </c>
      <c r="M6244" s="9" t="s">
        <v>403</v>
      </c>
      <c r="N6244" s="9" t="s">
        <v>200</v>
      </c>
      <c r="O6244" s="9" t="s">
        <v>116</v>
      </c>
      <c r="P6244" s="9" t="s">
        <v>590</v>
      </c>
      <c r="Q6244" s="9" t="s">
        <v>219</v>
      </c>
      <c r="R6244" s="9">
        <v>0</v>
      </c>
      <c r="S6244" s="9">
        <v>4</v>
      </c>
      <c r="U6244" s="9" t="s">
        <v>376</v>
      </c>
      <c r="X6244" s="9">
        <f>INDEX(SLA_Policy!$D$2:$D$5,MATCH(F6244,SLA_Policy!$A$2:$A$5,0))</f>
        <v>8</v>
      </c>
      <c r="Y6244" s="9" t="str">
        <f>IF(E6244="Cancelled","Excluded",IF(D6244="",IF((SLA_Policy!$B$8-B6244)*24&gt;X6244,"Open - Breached","Open - On Track"),IF((D6244-B6244)*24&lt;=X6244,"Met","Breached")))</f>
        <v>Met</v>
      </c>
    </row>
    <row r="6245" spans="1:25" x14ac:dyDescent="0.25">
      <c r="A6245" s="9" t="s">
        <v>10057</v>
      </c>
      <c r="B6245" s="23">
        <v>46099.497222222199</v>
      </c>
      <c r="C6245" s="23">
        <v>46099.529861111099</v>
      </c>
      <c r="D6245" s="23">
        <v>46099.559027777803</v>
      </c>
      <c r="E6245" s="9" t="s">
        <v>212</v>
      </c>
      <c r="F6245" s="9" t="s">
        <v>189</v>
      </c>
      <c r="G6245" s="9" t="s">
        <v>213</v>
      </c>
      <c r="H6245" s="9" t="s">
        <v>161</v>
      </c>
      <c r="I6245" s="9" t="s">
        <v>454</v>
      </c>
      <c r="J6245" s="9" t="s">
        <v>2762</v>
      </c>
      <c r="K6245" s="9" t="s">
        <v>225</v>
      </c>
      <c r="L6245" s="9" t="s">
        <v>104</v>
      </c>
      <c r="M6245" s="9" t="s">
        <v>2023</v>
      </c>
      <c r="N6245" s="9" t="s">
        <v>198</v>
      </c>
      <c r="O6245" s="9" t="s">
        <v>116</v>
      </c>
      <c r="P6245" s="9" t="s">
        <v>234</v>
      </c>
      <c r="Q6245" s="9" t="s">
        <v>219</v>
      </c>
      <c r="R6245" s="9">
        <v>0</v>
      </c>
      <c r="S6245" s="9">
        <v>11</v>
      </c>
      <c r="U6245" s="9" t="s">
        <v>221</v>
      </c>
      <c r="X6245" s="9">
        <f>INDEX(SLA_Policy!$D$2:$D$5,MATCH(F6245,SLA_Policy!$A$2:$A$5,0))</f>
        <v>120</v>
      </c>
      <c r="Y6245" s="9" t="str">
        <f>IF(E6245="Cancelled","Excluded",IF(D6245="",IF((SLA_Policy!$B$8-B6245)*24&gt;X6245,"Open - Breached","Open - On Track"),IF((D6245-B6245)*24&lt;=X6245,"Met","Breached")))</f>
        <v>Met</v>
      </c>
    </row>
    <row r="6246" spans="1:25" x14ac:dyDescent="0.25">
      <c r="A6246" s="9" t="s">
        <v>10058</v>
      </c>
      <c r="B6246" s="23">
        <v>46099.505555555603</v>
      </c>
      <c r="C6246" s="23">
        <v>46099.537499999999</v>
      </c>
      <c r="D6246" s="23">
        <v>46101.345833333296</v>
      </c>
      <c r="E6246" s="9" t="s">
        <v>212</v>
      </c>
      <c r="F6246" s="9" t="s">
        <v>189</v>
      </c>
      <c r="G6246" s="9" t="s">
        <v>213</v>
      </c>
      <c r="H6246" s="9" t="s">
        <v>88</v>
      </c>
      <c r="I6246" s="9" t="s">
        <v>486</v>
      </c>
      <c r="J6246" s="9" t="s">
        <v>10059</v>
      </c>
      <c r="K6246" s="9" t="s">
        <v>225</v>
      </c>
      <c r="L6246" s="9" t="s">
        <v>282</v>
      </c>
      <c r="M6246" s="9" t="s">
        <v>6949</v>
      </c>
      <c r="N6246" s="9" t="s">
        <v>198</v>
      </c>
      <c r="O6246" s="9" t="s">
        <v>178</v>
      </c>
      <c r="P6246" s="9" t="s">
        <v>272</v>
      </c>
      <c r="Q6246" s="9" t="s">
        <v>219</v>
      </c>
      <c r="R6246" s="9">
        <v>0</v>
      </c>
      <c r="S6246" s="9">
        <v>34</v>
      </c>
      <c r="U6246" s="9" t="s">
        <v>661</v>
      </c>
      <c r="X6246" s="9">
        <f>INDEX(SLA_Policy!$D$2:$D$5,MATCH(F6246,SLA_Policy!$A$2:$A$5,0))</f>
        <v>120</v>
      </c>
      <c r="Y6246" s="9" t="str">
        <f>IF(E6246="Cancelled","Excluded",IF(D6246="",IF((SLA_Policy!$B$8-B6246)*24&gt;X6246,"Open - Breached","Open - On Track"),IF((D6246-B6246)*24&lt;=X6246,"Met","Breached")))</f>
        <v>Met</v>
      </c>
    </row>
    <row r="6247" spans="1:25" x14ac:dyDescent="0.25">
      <c r="A6247" s="9" t="s">
        <v>10060</v>
      </c>
      <c r="B6247" s="23">
        <v>46099.5090277778</v>
      </c>
      <c r="C6247" s="23">
        <v>46099.679166666698</v>
      </c>
      <c r="D6247" s="23">
        <v>46100.370138888902</v>
      </c>
      <c r="E6247" s="9" t="s">
        <v>212</v>
      </c>
      <c r="F6247" s="9" t="s">
        <v>189</v>
      </c>
      <c r="G6247" s="9" t="s">
        <v>236</v>
      </c>
      <c r="H6247" s="9" t="s">
        <v>167</v>
      </c>
      <c r="I6247" s="9" t="s">
        <v>255</v>
      </c>
      <c r="J6247" s="9" t="s">
        <v>2232</v>
      </c>
      <c r="K6247" s="9" t="s">
        <v>225</v>
      </c>
      <c r="L6247" s="9" t="s">
        <v>216</v>
      </c>
      <c r="M6247" s="9" t="s">
        <v>965</v>
      </c>
      <c r="N6247" s="9" t="s">
        <v>196</v>
      </c>
      <c r="O6247" s="9" t="s">
        <v>180</v>
      </c>
      <c r="P6247" s="9" t="s">
        <v>278</v>
      </c>
      <c r="Q6247" s="9" t="s">
        <v>219</v>
      </c>
      <c r="R6247" s="9">
        <v>0</v>
      </c>
      <c r="S6247" s="9">
        <v>18</v>
      </c>
      <c r="U6247" s="9" t="s">
        <v>242</v>
      </c>
      <c r="W6247" s="9">
        <v>5</v>
      </c>
      <c r="X6247" s="9">
        <f>INDEX(SLA_Policy!$D$2:$D$5,MATCH(F6247,SLA_Policy!$A$2:$A$5,0))</f>
        <v>120</v>
      </c>
      <c r="Y6247" s="9" t="str">
        <f>IF(E6247="Cancelled","Excluded",IF(D6247="",IF((SLA_Policy!$B$8-B6247)*24&gt;X6247,"Open - Breached","Open - On Track"),IF((D6247-B6247)*24&lt;=X6247,"Met","Breached")))</f>
        <v>Met</v>
      </c>
    </row>
    <row r="6248" spans="1:25" x14ac:dyDescent="0.25">
      <c r="A6248" s="9" t="s">
        <v>10061</v>
      </c>
      <c r="B6248" s="23">
        <v>46099.552777777797</v>
      </c>
      <c r="C6248" s="23">
        <v>46099.647916666698</v>
      </c>
      <c r="D6248" s="23">
        <v>46099.708333333299</v>
      </c>
      <c r="E6248" s="9" t="s">
        <v>212</v>
      </c>
      <c r="F6248" s="9" t="s">
        <v>188</v>
      </c>
      <c r="G6248" s="9" t="s">
        <v>213</v>
      </c>
      <c r="H6248" s="9" t="s">
        <v>161</v>
      </c>
      <c r="I6248" s="9" t="s">
        <v>389</v>
      </c>
      <c r="J6248" s="9" t="s">
        <v>2373</v>
      </c>
      <c r="K6248" s="9" t="s">
        <v>239</v>
      </c>
      <c r="L6248" s="9" t="s">
        <v>226</v>
      </c>
      <c r="M6248" s="9" t="s">
        <v>7035</v>
      </c>
      <c r="N6248" s="9" t="s">
        <v>196</v>
      </c>
      <c r="O6248" s="9" t="s">
        <v>116</v>
      </c>
      <c r="P6248" s="9" t="s">
        <v>218</v>
      </c>
      <c r="Q6248" s="9" t="s">
        <v>219</v>
      </c>
      <c r="R6248" s="9">
        <v>0</v>
      </c>
      <c r="S6248" s="9">
        <v>13</v>
      </c>
      <c r="U6248" s="9" t="s">
        <v>290</v>
      </c>
      <c r="X6248" s="9">
        <f>INDEX(SLA_Policy!$D$2:$D$5,MATCH(F6248,SLA_Policy!$A$2:$A$5,0))</f>
        <v>72</v>
      </c>
      <c r="Y6248" s="9" t="str">
        <f>IF(E6248="Cancelled","Excluded",IF(D6248="",IF((SLA_Policy!$B$8-B6248)*24&gt;X6248,"Open - Breached","Open - On Track"),IF((D6248-B6248)*24&lt;=X6248,"Met","Breached")))</f>
        <v>Met</v>
      </c>
    </row>
    <row r="6249" spans="1:25" x14ac:dyDescent="0.25">
      <c r="A6249" s="9" t="s">
        <v>10062</v>
      </c>
      <c r="B6249" s="23">
        <v>46099.5534722222</v>
      </c>
      <c r="C6249" s="23">
        <v>46099.604166666701</v>
      </c>
      <c r="D6249" s="23">
        <v>46100.401388888902</v>
      </c>
      <c r="E6249" s="9" t="s">
        <v>212</v>
      </c>
      <c r="F6249" s="9" t="s">
        <v>188</v>
      </c>
      <c r="G6249" s="9" t="s">
        <v>213</v>
      </c>
      <c r="H6249" s="9" t="s">
        <v>88</v>
      </c>
      <c r="I6249" s="9" t="s">
        <v>92</v>
      </c>
      <c r="J6249" s="9" t="s">
        <v>9167</v>
      </c>
      <c r="K6249" s="9" t="s">
        <v>215</v>
      </c>
      <c r="L6249" s="9" t="s">
        <v>104</v>
      </c>
      <c r="M6249" s="9" t="s">
        <v>3144</v>
      </c>
      <c r="N6249" s="9" t="s">
        <v>199</v>
      </c>
      <c r="O6249" s="9" t="s">
        <v>116</v>
      </c>
      <c r="P6249" s="9" t="s">
        <v>525</v>
      </c>
      <c r="Q6249" s="9" t="s">
        <v>219</v>
      </c>
      <c r="R6249" s="9">
        <v>0</v>
      </c>
      <c r="S6249" s="9">
        <v>33</v>
      </c>
      <c r="T6249" s="9" t="s">
        <v>322</v>
      </c>
      <c r="U6249" s="9" t="s">
        <v>140</v>
      </c>
      <c r="V6249" s="9" t="s">
        <v>144</v>
      </c>
      <c r="X6249" s="9">
        <f>INDEX(SLA_Policy!$D$2:$D$5,MATCH(F6249,SLA_Policy!$A$2:$A$5,0))</f>
        <v>72</v>
      </c>
      <c r="Y6249" s="9" t="str">
        <f>IF(E6249="Cancelled","Excluded",IF(D6249="",IF((SLA_Policy!$B$8-B6249)*24&gt;X6249,"Open - Breached","Open - On Track"),IF((D6249-B6249)*24&lt;=X6249,"Met","Breached")))</f>
        <v>Met</v>
      </c>
    </row>
    <row r="6250" spans="1:25" x14ac:dyDescent="0.25">
      <c r="A6250" s="9" t="s">
        <v>10063</v>
      </c>
      <c r="B6250" s="23">
        <v>46099.5625</v>
      </c>
      <c r="C6250" s="23">
        <v>46099.613194444399</v>
      </c>
      <c r="D6250" s="23">
        <v>46100.361111111102</v>
      </c>
      <c r="E6250" s="9" t="s">
        <v>212</v>
      </c>
      <c r="F6250" s="9" t="s">
        <v>189</v>
      </c>
      <c r="G6250" s="9" t="s">
        <v>236</v>
      </c>
      <c r="H6250" s="9" t="s">
        <v>167</v>
      </c>
      <c r="I6250" s="9" t="s">
        <v>255</v>
      </c>
      <c r="J6250" s="9" t="s">
        <v>10064</v>
      </c>
      <c r="K6250" s="9" t="s">
        <v>215</v>
      </c>
      <c r="L6250" s="9" t="s">
        <v>311</v>
      </c>
      <c r="M6250" s="9" t="s">
        <v>10065</v>
      </c>
      <c r="N6250" s="9" t="s">
        <v>196</v>
      </c>
      <c r="O6250" s="9" t="s">
        <v>116</v>
      </c>
      <c r="P6250" s="9" t="s">
        <v>551</v>
      </c>
      <c r="Q6250" s="9" t="s">
        <v>219</v>
      </c>
      <c r="R6250" s="9">
        <v>0</v>
      </c>
      <c r="S6250" s="9">
        <v>5</v>
      </c>
      <c r="U6250" s="9" t="s">
        <v>242</v>
      </c>
      <c r="W6250" s="9">
        <v>5</v>
      </c>
      <c r="X6250" s="9">
        <f>INDEX(SLA_Policy!$D$2:$D$5,MATCH(F6250,SLA_Policy!$A$2:$A$5,0))</f>
        <v>120</v>
      </c>
      <c r="Y6250" s="9" t="str">
        <f>IF(E6250="Cancelled","Excluded",IF(D6250="",IF((SLA_Policy!$B$8-B6250)*24&gt;X6250,"Open - Breached","Open - On Track"),IF((D6250-B6250)*24&lt;=X6250,"Met","Breached")))</f>
        <v>Met</v>
      </c>
    </row>
    <row r="6251" spans="1:25" x14ac:dyDescent="0.25">
      <c r="A6251" s="9" t="s">
        <v>10066</v>
      </c>
      <c r="B6251" s="23">
        <v>46099.564583333296</v>
      </c>
      <c r="C6251" s="23">
        <v>46099.565277777801</v>
      </c>
      <c r="D6251" s="23">
        <v>46104.356249999997</v>
      </c>
      <c r="E6251" s="9" t="s">
        <v>212</v>
      </c>
      <c r="F6251" s="9" t="s">
        <v>188</v>
      </c>
      <c r="G6251" s="9" t="s">
        <v>213</v>
      </c>
      <c r="H6251" s="9" t="s">
        <v>163</v>
      </c>
      <c r="I6251" s="9" t="s">
        <v>223</v>
      </c>
      <c r="J6251" s="9" t="s">
        <v>4892</v>
      </c>
      <c r="K6251" s="9" t="s">
        <v>215</v>
      </c>
      <c r="L6251" s="9" t="s">
        <v>216</v>
      </c>
      <c r="M6251" s="9" t="s">
        <v>4174</v>
      </c>
      <c r="N6251" s="9" t="s">
        <v>199</v>
      </c>
      <c r="O6251" s="9" t="s">
        <v>176</v>
      </c>
      <c r="P6251" s="9" t="s">
        <v>228</v>
      </c>
      <c r="Q6251" s="9" t="s">
        <v>219</v>
      </c>
      <c r="R6251" s="9">
        <v>0</v>
      </c>
      <c r="S6251" s="9">
        <v>197</v>
      </c>
      <c r="T6251" s="9" t="s">
        <v>322</v>
      </c>
      <c r="U6251" s="9" t="s">
        <v>230</v>
      </c>
      <c r="W6251" s="9">
        <v>3</v>
      </c>
      <c r="X6251" s="9">
        <f>INDEX(SLA_Policy!$D$2:$D$5,MATCH(F6251,SLA_Policy!$A$2:$A$5,0))</f>
        <v>72</v>
      </c>
      <c r="Y6251" s="9" t="str">
        <f>IF(E6251="Cancelled","Excluded",IF(D6251="",IF((SLA_Policy!$B$8-B6251)*24&gt;X6251,"Open - Breached","Open - On Track"),IF((D6251-B6251)*24&lt;=X6251,"Met","Breached")))</f>
        <v>Breached</v>
      </c>
    </row>
    <row r="6252" spans="1:25" x14ac:dyDescent="0.25">
      <c r="A6252" s="9" t="s">
        <v>10067</v>
      </c>
      <c r="B6252" s="23">
        <v>46099.567361111098</v>
      </c>
      <c r="C6252" s="23">
        <v>46099.574305555601</v>
      </c>
      <c r="D6252" s="23">
        <v>46100.375694444498</v>
      </c>
      <c r="E6252" s="9" t="s">
        <v>212</v>
      </c>
      <c r="F6252" s="9" t="s">
        <v>188</v>
      </c>
      <c r="G6252" s="9" t="s">
        <v>213</v>
      </c>
      <c r="H6252" s="9" t="s">
        <v>88</v>
      </c>
      <c r="I6252" s="9" t="s">
        <v>92</v>
      </c>
      <c r="J6252" s="9" t="s">
        <v>9162</v>
      </c>
      <c r="K6252" s="9" t="s">
        <v>225</v>
      </c>
      <c r="L6252" s="9" t="s">
        <v>351</v>
      </c>
      <c r="M6252" s="9" t="s">
        <v>762</v>
      </c>
      <c r="N6252" s="9" t="s">
        <v>196</v>
      </c>
      <c r="O6252" s="9" t="s">
        <v>178</v>
      </c>
      <c r="P6252" s="9" t="s">
        <v>414</v>
      </c>
      <c r="Q6252" s="9" t="s">
        <v>219</v>
      </c>
      <c r="R6252" s="9">
        <v>0</v>
      </c>
      <c r="S6252" s="9">
        <v>27</v>
      </c>
      <c r="T6252" s="9" t="s">
        <v>136</v>
      </c>
      <c r="U6252" s="9" t="s">
        <v>140</v>
      </c>
      <c r="V6252" s="9" t="s">
        <v>144</v>
      </c>
      <c r="X6252" s="9">
        <f>INDEX(SLA_Policy!$D$2:$D$5,MATCH(F6252,SLA_Policy!$A$2:$A$5,0))</f>
        <v>72</v>
      </c>
      <c r="Y6252" s="9" t="str">
        <f>IF(E6252="Cancelled","Excluded",IF(D6252="",IF((SLA_Policy!$B$8-B6252)*24&gt;X6252,"Open - Breached","Open - On Track"),IF((D6252-B6252)*24&lt;=X6252,"Met","Breached")))</f>
        <v>Met</v>
      </c>
    </row>
    <row r="6253" spans="1:25" x14ac:dyDescent="0.25">
      <c r="A6253" s="9" t="s">
        <v>10068</v>
      </c>
      <c r="B6253" s="23">
        <v>46099.576388888898</v>
      </c>
      <c r="C6253" s="23">
        <v>46099.59375</v>
      </c>
      <c r="D6253" s="23">
        <v>46100.40625</v>
      </c>
      <c r="E6253" s="9" t="s">
        <v>212</v>
      </c>
      <c r="F6253" s="9" t="s">
        <v>188</v>
      </c>
      <c r="G6253" s="9" t="s">
        <v>236</v>
      </c>
      <c r="H6253" s="9" t="s">
        <v>161</v>
      </c>
      <c r="I6253" s="9" t="s">
        <v>237</v>
      </c>
      <c r="J6253" s="9" t="s">
        <v>238</v>
      </c>
      <c r="K6253" s="9" t="s">
        <v>262</v>
      </c>
      <c r="L6253" s="9" t="s">
        <v>371</v>
      </c>
      <c r="M6253" s="9" t="s">
        <v>6761</v>
      </c>
      <c r="N6253" s="9" t="s">
        <v>196</v>
      </c>
      <c r="O6253" s="9" t="s">
        <v>177</v>
      </c>
      <c r="P6253" s="9" t="s">
        <v>300</v>
      </c>
      <c r="Q6253" s="9" t="s">
        <v>219</v>
      </c>
      <c r="R6253" s="9">
        <v>0</v>
      </c>
      <c r="S6253" s="9">
        <v>19</v>
      </c>
      <c r="U6253" s="9" t="s">
        <v>242</v>
      </c>
      <c r="X6253" s="9">
        <f>INDEX(SLA_Policy!$D$2:$D$5,MATCH(F6253,SLA_Policy!$A$2:$A$5,0))</f>
        <v>72</v>
      </c>
      <c r="Y6253" s="9" t="str">
        <f>IF(E6253="Cancelled","Excluded",IF(D6253="",IF((SLA_Policy!$B$8-B6253)*24&gt;X6253,"Open - Breached","Open - On Track"),IF((D6253-B6253)*24&lt;=X6253,"Met","Breached")))</f>
        <v>Met</v>
      </c>
    </row>
    <row r="6254" spans="1:25" x14ac:dyDescent="0.25">
      <c r="A6254" s="9" t="s">
        <v>10069</v>
      </c>
      <c r="B6254" s="23">
        <v>46099.582638888904</v>
      </c>
      <c r="C6254" s="23">
        <v>46099.583333333299</v>
      </c>
      <c r="D6254" s="23">
        <v>46099.6472222222</v>
      </c>
      <c r="E6254" s="9" t="s">
        <v>212</v>
      </c>
      <c r="F6254" s="9" t="s">
        <v>189</v>
      </c>
      <c r="G6254" s="9" t="s">
        <v>213</v>
      </c>
      <c r="H6254" s="9" t="s">
        <v>161</v>
      </c>
      <c r="I6254" s="9" t="s">
        <v>389</v>
      </c>
      <c r="J6254" s="9" t="s">
        <v>6085</v>
      </c>
      <c r="K6254" s="9" t="s">
        <v>239</v>
      </c>
      <c r="L6254" s="9" t="s">
        <v>104</v>
      </c>
      <c r="M6254" s="9" t="s">
        <v>8339</v>
      </c>
      <c r="N6254" s="9" t="s">
        <v>198</v>
      </c>
      <c r="O6254" s="9" t="s">
        <v>116</v>
      </c>
      <c r="P6254" s="9" t="s">
        <v>218</v>
      </c>
      <c r="Q6254" s="9" t="s">
        <v>219</v>
      </c>
      <c r="R6254" s="9">
        <v>0</v>
      </c>
      <c r="S6254" s="9">
        <v>6</v>
      </c>
      <c r="U6254" s="9" t="s">
        <v>221</v>
      </c>
      <c r="X6254" s="9">
        <f>INDEX(SLA_Policy!$D$2:$D$5,MATCH(F6254,SLA_Policy!$A$2:$A$5,0))</f>
        <v>120</v>
      </c>
      <c r="Y6254" s="9" t="str">
        <f>IF(E6254="Cancelled","Excluded",IF(D6254="",IF((SLA_Policy!$B$8-B6254)*24&gt;X6254,"Open - Breached","Open - On Track"),IF((D6254-B6254)*24&lt;=X6254,"Met","Breached")))</f>
        <v>Met</v>
      </c>
    </row>
    <row r="6255" spans="1:25" x14ac:dyDescent="0.25">
      <c r="A6255" s="9" t="s">
        <v>10070</v>
      </c>
      <c r="B6255" s="23">
        <v>46099.5847222222</v>
      </c>
      <c r="C6255" s="23">
        <v>46099.645833333299</v>
      </c>
      <c r="D6255" s="23">
        <v>46099.658333333296</v>
      </c>
      <c r="E6255" s="9" t="s">
        <v>212</v>
      </c>
      <c r="F6255" s="9" t="s">
        <v>188</v>
      </c>
      <c r="G6255" s="9" t="s">
        <v>213</v>
      </c>
      <c r="H6255" s="9" t="s">
        <v>164</v>
      </c>
      <c r="I6255" s="9" t="s">
        <v>339</v>
      </c>
      <c r="J6255" s="9" t="s">
        <v>459</v>
      </c>
      <c r="K6255" s="9" t="s">
        <v>246</v>
      </c>
      <c r="L6255" s="9" t="s">
        <v>282</v>
      </c>
      <c r="M6255" s="9" t="s">
        <v>5050</v>
      </c>
      <c r="N6255" s="9" t="s">
        <v>196</v>
      </c>
      <c r="O6255" s="9" t="s">
        <v>116</v>
      </c>
      <c r="P6255" s="9" t="s">
        <v>525</v>
      </c>
      <c r="Q6255" s="9" t="s">
        <v>219</v>
      </c>
      <c r="R6255" s="9">
        <v>0</v>
      </c>
      <c r="S6255" s="9">
        <v>11</v>
      </c>
      <c r="T6255" s="9" t="s">
        <v>343</v>
      </c>
      <c r="U6255" s="9" t="s">
        <v>266</v>
      </c>
      <c r="W6255" s="9">
        <v>5</v>
      </c>
      <c r="X6255" s="9">
        <f>INDEX(SLA_Policy!$D$2:$D$5,MATCH(F6255,SLA_Policy!$A$2:$A$5,0))</f>
        <v>72</v>
      </c>
      <c r="Y6255" s="9" t="str">
        <f>IF(E6255="Cancelled","Excluded",IF(D6255="",IF((SLA_Policy!$B$8-B6255)*24&gt;X6255,"Open - Breached","Open - On Track"),IF((D6255-B6255)*24&lt;=X6255,"Met","Breached")))</f>
        <v>Met</v>
      </c>
    </row>
    <row r="6256" spans="1:25" x14ac:dyDescent="0.25">
      <c r="A6256" s="9" t="s">
        <v>10071</v>
      </c>
      <c r="B6256" s="23">
        <v>46099.586111111101</v>
      </c>
      <c r="C6256" s="23">
        <v>46099.586805555598</v>
      </c>
      <c r="D6256" s="23">
        <v>46100.4</v>
      </c>
      <c r="E6256" s="9" t="s">
        <v>212</v>
      </c>
      <c r="F6256" s="9" t="s">
        <v>188</v>
      </c>
      <c r="G6256" s="9" t="s">
        <v>213</v>
      </c>
      <c r="H6256" s="9" t="s">
        <v>88</v>
      </c>
      <c r="I6256" s="9" t="s">
        <v>92</v>
      </c>
      <c r="J6256" s="9" t="s">
        <v>7642</v>
      </c>
      <c r="K6256" s="9" t="s">
        <v>215</v>
      </c>
      <c r="L6256" s="9" t="s">
        <v>104</v>
      </c>
      <c r="M6256" s="9" t="s">
        <v>1442</v>
      </c>
      <c r="N6256" s="9" t="s">
        <v>198</v>
      </c>
      <c r="O6256" s="9" t="s">
        <v>178</v>
      </c>
      <c r="P6256" s="9" t="s">
        <v>272</v>
      </c>
      <c r="Q6256" s="9" t="s">
        <v>219</v>
      </c>
      <c r="R6256" s="9">
        <v>0</v>
      </c>
      <c r="S6256" s="9">
        <v>36</v>
      </c>
      <c r="T6256" s="9" t="s">
        <v>229</v>
      </c>
      <c r="U6256" s="9" t="s">
        <v>661</v>
      </c>
      <c r="W6256" s="9">
        <v>5</v>
      </c>
      <c r="X6256" s="9">
        <f>INDEX(SLA_Policy!$D$2:$D$5,MATCH(F6256,SLA_Policy!$A$2:$A$5,0))</f>
        <v>72</v>
      </c>
      <c r="Y6256" s="9" t="str">
        <f>IF(E6256="Cancelled","Excluded",IF(D6256="",IF((SLA_Policy!$B$8-B6256)*24&gt;X6256,"Open - Breached","Open - On Track"),IF((D6256-B6256)*24&lt;=X6256,"Met","Breached")))</f>
        <v>Met</v>
      </c>
    </row>
    <row r="6257" spans="1:25" x14ac:dyDescent="0.25">
      <c r="A6257" s="9" t="s">
        <v>10072</v>
      </c>
      <c r="B6257" s="23">
        <v>46099.588888888902</v>
      </c>
      <c r="C6257" s="23">
        <v>46099.604861111096</v>
      </c>
      <c r="D6257" s="23">
        <v>46101.3972222222</v>
      </c>
      <c r="E6257" s="9" t="s">
        <v>212</v>
      </c>
      <c r="F6257" s="9" t="s">
        <v>188</v>
      </c>
      <c r="G6257" s="9" t="s">
        <v>213</v>
      </c>
      <c r="H6257" s="9" t="s">
        <v>88</v>
      </c>
      <c r="I6257" s="9" t="s">
        <v>92</v>
      </c>
      <c r="J6257" s="9" t="s">
        <v>9164</v>
      </c>
      <c r="K6257" s="9" t="s">
        <v>215</v>
      </c>
      <c r="L6257" s="9" t="s">
        <v>226</v>
      </c>
      <c r="M6257" s="9" t="s">
        <v>2472</v>
      </c>
      <c r="N6257" s="9" t="s">
        <v>196</v>
      </c>
      <c r="O6257" s="9" t="s">
        <v>178</v>
      </c>
      <c r="P6257" s="9" t="s">
        <v>414</v>
      </c>
      <c r="Q6257" s="9" t="s">
        <v>219</v>
      </c>
      <c r="R6257" s="9">
        <v>1</v>
      </c>
      <c r="S6257" s="9">
        <v>18</v>
      </c>
      <c r="T6257" s="9" t="s">
        <v>136</v>
      </c>
      <c r="U6257" s="9" t="s">
        <v>140</v>
      </c>
      <c r="V6257" s="9" t="s">
        <v>144</v>
      </c>
      <c r="X6257" s="9">
        <f>INDEX(SLA_Policy!$D$2:$D$5,MATCH(F6257,SLA_Policy!$A$2:$A$5,0))</f>
        <v>72</v>
      </c>
      <c r="Y6257" s="9" t="str">
        <f>IF(E6257="Cancelled","Excluded",IF(D6257="",IF((SLA_Policy!$B$8-B6257)*24&gt;X6257,"Open - Breached","Open - On Track"),IF((D6257-B6257)*24&lt;=X6257,"Met","Breached")))</f>
        <v>Met</v>
      </c>
    </row>
    <row r="6258" spans="1:25" x14ac:dyDescent="0.25">
      <c r="A6258" s="9" t="s">
        <v>10073</v>
      </c>
      <c r="B6258" s="23">
        <v>46099.590972222199</v>
      </c>
      <c r="C6258" s="23">
        <v>46099.620833333298</v>
      </c>
      <c r="D6258" s="23">
        <v>46101.297222222202</v>
      </c>
      <c r="E6258" s="9" t="s">
        <v>212</v>
      </c>
      <c r="F6258" s="9" t="s">
        <v>188</v>
      </c>
      <c r="G6258" s="9" t="s">
        <v>213</v>
      </c>
      <c r="H6258" s="9" t="s">
        <v>88</v>
      </c>
      <c r="I6258" s="9" t="s">
        <v>92</v>
      </c>
      <c r="J6258" s="9" t="s">
        <v>9160</v>
      </c>
      <c r="K6258" s="9" t="s">
        <v>215</v>
      </c>
      <c r="L6258" s="9" t="s">
        <v>104</v>
      </c>
      <c r="M6258" s="9" t="s">
        <v>1442</v>
      </c>
      <c r="N6258" s="9" t="s">
        <v>196</v>
      </c>
      <c r="O6258" s="9" t="s">
        <v>178</v>
      </c>
      <c r="P6258" s="9" t="s">
        <v>321</v>
      </c>
      <c r="Q6258" s="9" t="s">
        <v>219</v>
      </c>
      <c r="R6258" s="9">
        <v>0</v>
      </c>
      <c r="S6258" s="9">
        <v>32</v>
      </c>
      <c r="T6258" s="9" t="s">
        <v>136</v>
      </c>
      <c r="U6258" s="9" t="s">
        <v>140</v>
      </c>
      <c r="V6258" s="9" t="s">
        <v>144</v>
      </c>
      <c r="X6258" s="9">
        <f>INDEX(SLA_Policy!$D$2:$D$5,MATCH(F6258,SLA_Policy!$A$2:$A$5,0))</f>
        <v>72</v>
      </c>
      <c r="Y6258" s="9" t="str">
        <f>IF(E6258="Cancelled","Excluded",IF(D6258="",IF((SLA_Policy!$B$8-B6258)*24&gt;X6258,"Open - Breached","Open - On Track"),IF((D6258-B6258)*24&lt;=X6258,"Met","Breached")))</f>
        <v>Met</v>
      </c>
    </row>
    <row r="6259" spans="1:25" x14ac:dyDescent="0.25">
      <c r="A6259" s="9" t="s">
        <v>10074</v>
      </c>
      <c r="B6259" s="23">
        <v>46099.596527777801</v>
      </c>
      <c r="C6259" s="23">
        <v>46099.632638888899</v>
      </c>
      <c r="D6259" s="23">
        <v>46100.401388888902</v>
      </c>
      <c r="E6259" s="9" t="s">
        <v>212</v>
      </c>
      <c r="F6259" s="9" t="s">
        <v>188</v>
      </c>
      <c r="G6259" s="9" t="s">
        <v>213</v>
      </c>
      <c r="H6259" s="9" t="s">
        <v>88</v>
      </c>
      <c r="I6259" s="9" t="s">
        <v>92</v>
      </c>
      <c r="J6259" s="9" t="s">
        <v>9181</v>
      </c>
      <c r="K6259" s="9" t="s">
        <v>262</v>
      </c>
      <c r="L6259" s="9" t="s">
        <v>226</v>
      </c>
      <c r="M6259" s="9" t="s">
        <v>2802</v>
      </c>
      <c r="N6259" s="9" t="s">
        <v>196</v>
      </c>
      <c r="O6259" s="9" t="s">
        <v>178</v>
      </c>
      <c r="P6259" s="9" t="s">
        <v>360</v>
      </c>
      <c r="Q6259" s="9" t="s">
        <v>273</v>
      </c>
      <c r="R6259" s="9">
        <v>0</v>
      </c>
      <c r="S6259" s="9">
        <v>33</v>
      </c>
      <c r="T6259" s="9" t="s">
        <v>136</v>
      </c>
      <c r="U6259" s="9" t="s">
        <v>140</v>
      </c>
      <c r="V6259" s="9" t="s">
        <v>144</v>
      </c>
      <c r="W6259" s="9">
        <v>5</v>
      </c>
      <c r="X6259" s="9">
        <f>INDEX(SLA_Policy!$D$2:$D$5,MATCH(F6259,SLA_Policy!$A$2:$A$5,0))</f>
        <v>72</v>
      </c>
      <c r="Y6259" s="9" t="str">
        <f>IF(E6259="Cancelled","Excluded",IF(D6259="",IF((SLA_Policy!$B$8-B6259)*24&gt;X6259,"Open - Breached","Open - On Track"),IF((D6259-B6259)*24&lt;=X6259,"Met","Breached")))</f>
        <v>Met</v>
      </c>
    </row>
    <row r="6260" spans="1:25" x14ac:dyDescent="0.25">
      <c r="A6260" s="9" t="s">
        <v>10075</v>
      </c>
      <c r="B6260" s="23">
        <v>46099.597222222197</v>
      </c>
      <c r="C6260" s="23">
        <v>46099.604166666701</v>
      </c>
      <c r="D6260" s="23">
        <v>46100.579861111102</v>
      </c>
      <c r="E6260" s="9" t="s">
        <v>212</v>
      </c>
      <c r="F6260" s="9" t="s">
        <v>188</v>
      </c>
      <c r="G6260" s="9" t="s">
        <v>213</v>
      </c>
      <c r="H6260" s="9" t="s">
        <v>88</v>
      </c>
      <c r="I6260" s="9" t="s">
        <v>92</v>
      </c>
      <c r="J6260" s="9" t="s">
        <v>10076</v>
      </c>
      <c r="K6260" s="9" t="s">
        <v>246</v>
      </c>
      <c r="L6260" s="9" t="s">
        <v>293</v>
      </c>
      <c r="M6260" s="9" t="s">
        <v>3063</v>
      </c>
      <c r="N6260" s="9" t="s">
        <v>198</v>
      </c>
      <c r="O6260" s="9" t="s">
        <v>178</v>
      </c>
      <c r="P6260" s="9" t="s">
        <v>414</v>
      </c>
      <c r="Q6260" s="9" t="s">
        <v>219</v>
      </c>
      <c r="R6260" s="9">
        <v>0</v>
      </c>
      <c r="S6260" s="9">
        <v>30</v>
      </c>
      <c r="T6260" s="9" t="s">
        <v>220</v>
      </c>
      <c r="U6260" s="9" t="s">
        <v>266</v>
      </c>
      <c r="X6260" s="9">
        <f>INDEX(SLA_Policy!$D$2:$D$5,MATCH(F6260,SLA_Policy!$A$2:$A$5,0))</f>
        <v>72</v>
      </c>
      <c r="Y6260" s="9" t="str">
        <f>IF(E6260="Cancelled","Excluded",IF(D6260="",IF((SLA_Policy!$B$8-B6260)*24&gt;X6260,"Open - Breached","Open - On Track"),IF((D6260-B6260)*24&lt;=X6260,"Met","Breached")))</f>
        <v>Met</v>
      </c>
    </row>
    <row r="6261" spans="1:25" x14ac:dyDescent="0.25">
      <c r="A6261" s="9" t="s">
        <v>10077</v>
      </c>
      <c r="B6261" s="23">
        <v>46099.597916666702</v>
      </c>
      <c r="C6261" s="23">
        <v>46099.639583333301</v>
      </c>
      <c r="D6261" s="23">
        <v>46100.410416666702</v>
      </c>
      <c r="E6261" s="9" t="s">
        <v>212</v>
      </c>
      <c r="F6261" s="9" t="s">
        <v>189</v>
      </c>
      <c r="G6261" s="9" t="s">
        <v>213</v>
      </c>
      <c r="H6261" s="9" t="s">
        <v>88</v>
      </c>
      <c r="I6261" s="9" t="s">
        <v>92</v>
      </c>
      <c r="J6261" s="9" t="s">
        <v>4998</v>
      </c>
      <c r="K6261" s="9" t="s">
        <v>246</v>
      </c>
      <c r="L6261" s="9" t="s">
        <v>311</v>
      </c>
      <c r="M6261" s="9" t="s">
        <v>2212</v>
      </c>
      <c r="N6261" s="9" t="s">
        <v>196</v>
      </c>
      <c r="O6261" s="9" t="s">
        <v>178</v>
      </c>
      <c r="P6261" s="9" t="s">
        <v>414</v>
      </c>
      <c r="Q6261" s="9" t="s">
        <v>219</v>
      </c>
      <c r="R6261" s="9">
        <v>0</v>
      </c>
      <c r="S6261" s="9">
        <v>17</v>
      </c>
      <c r="T6261" s="9" t="s">
        <v>220</v>
      </c>
      <c r="U6261" s="9" t="s">
        <v>266</v>
      </c>
      <c r="W6261" s="9">
        <v>4</v>
      </c>
      <c r="X6261" s="9">
        <f>INDEX(SLA_Policy!$D$2:$D$5,MATCH(F6261,SLA_Policy!$A$2:$A$5,0))</f>
        <v>120</v>
      </c>
      <c r="Y6261" s="9" t="str">
        <f>IF(E6261="Cancelled","Excluded",IF(D6261="",IF((SLA_Policy!$B$8-B6261)*24&gt;X6261,"Open - Breached","Open - On Track"),IF((D6261-B6261)*24&lt;=X6261,"Met","Breached")))</f>
        <v>Met</v>
      </c>
    </row>
    <row r="6262" spans="1:25" x14ac:dyDescent="0.25">
      <c r="A6262" s="9" t="s">
        <v>10078</v>
      </c>
      <c r="B6262" s="23">
        <v>46099.601388888899</v>
      </c>
      <c r="C6262" s="23">
        <v>46099.671527777798</v>
      </c>
      <c r="D6262" s="23">
        <v>46104.646527777797</v>
      </c>
      <c r="E6262" s="9" t="s">
        <v>212</v>
      </c>
      <c r="F6262" s="9" t="s">
        <v>189</v>
      </c>
      <c r="G6262" s="9" t="s">
        <v>213</v>
      </c>
      <c r="H6262" s="9" t="s">
        <v>167</v>
      </c>
      <c r="I6262" s="9" t="s">
        <v>362</v>
      </c>
      <c r="J6262" s="9" t="s">
        <v>10079</v>
      </c>
      <c r="K6262" s="9" t="s">
        <v>246</v>
      </c>
      <c r="L6262" s="9" t="s">
        <v>226</v>
      </c>
      <c r="M6262" s="9" t="s">
        <v>3294</v>
      </c>
      <c r="N6262" s="9" t="s">
        <v>197</v>
      </c>
      <c r="O6262" s="9" t="s">
        <v>176</v>
      </c>
      <c r="P6262" s="9" t="s">
        <v>570</v>
      </c>
      <c r="Q6262" s="9" t="s">
        <v>219</v>
      </c>
      <c r="R6262" s="9">
        <v>2</v>
      </c>
      <c r="S6262" s="9">
        <v>129</v>
      </c>
      <c r="U6262" s="9" t="s">
        <v>248</v>
      </c>
      <c r="W6262" s="9">
        <v>1</v>
      </c>
      <c r="X6262" s="9">
        <f>INDEX(SLA_Policy!$D$2:$D$5,MATCH(F6262,SLA_Policy!$A$2:$A$5,0))</f>
        <v>120</v>
      </c>
      <c r="Y6262" s="9" t="str">
        <f>IF(E6262="Cancelled","Excluded",IF(D6262="",IF((SLA_Policy!$B$8-B6262)*24&gt;X6262,"Open - Breached","Open - On Track"),IF((D6262-B6262)*24&lt;=X6262,"Met","Breached")))</f>
        <v>Breached</v>
      </c>
    </row>
    <row r="6263" spans="1:25" x14ac:dyDescent="0.25">
      <c r="A6263" s="9" t="s">
        <v>10080</v>
      </c>
      <c r="B6263" s="23">
        <v>46099.623611111099</v>
      </c>
      <c r="C6263" s="23">
        <v>46099.637499999997</v>
      </c>
      <c r="D6263" s="23">
        <v>46099.652083333298</v>
      </c>
      <c r="E6263" s="9" t="s">
        <v>212</v>
      </c>
      <c r="F6263" s="9" t="s">
        <v>188</v>
      </c>
      <c r="G6263" s="9" t="s">
        <v>236</v>
      </c>
      <c r="H6263" s="9" t="s">
        <v>167</v>
      </c>
      <c r="I6263" s="9" t="s">
        <v>255</v>
      </c>
      <c r="J6263" s="9" t="s">
        <v>8542</v>
      </c>
      <c r="K6263" s="9" t="s">
        <v>246</v>
      </c>
      <c r="L6263" s="9" t="s">
        <v>104</v>
      </c>
      <c r="M6263" s="9" t="s">
        <v>4693</v>
      </c>
      <c r="N6263" s="9" t="s">
        <v>196</v>
      </c>
      <c r="O6263" s="9" t="s">
        <v>116</v>
      </c>
      <c r="P6263" s="9" t="s">
        <v>258</v>
      </c>
      <c r="Q6263" s="9" t="s">
        <v>219</v>
      </c>
      <c r="R6263" s="9">
        <v>0</v>
      </c>
      <c r="S6263" s="9">
        <v>47</v>
      </c>
      <c r="U6263" s="9" t="s">
        <v>242</v>
      </c>
      <c r="X6263" s="9">
        <f>INDEX(SLA_Policy!$D$2:$D$5,MATCH(F6263,SLA_Policy!$A$2:$A$5,0))</f>
        <v>72</v>
      </c>
      <c r="Y6263" s="9" t="str">
        <f>IF(E6263="Cancelled","Excluded",IF(D6263="",IF((SLA_Policy!$B$8-B6263)*24&gt;X6263,"Open - Breached","Open - On Track"),IF((D6263-B6263)*24&lt;=X6263,"Met","Breached")))</f>
        <v>Met</v>
      </c>
    </row>
    <row r="6264" spans="1:25" x14ac:dyDescent="0.25">
      <c r="A6264" s="9" t="s">
        <v>10081</v>
      </c>
      <c r="B6264" s="23">
        <v>46099.625</v>
      </c>
      <c r="C6264" s="23">
        <v>46099.6430555556</v>
      </c>
      <c r="D6264" s="23">
        <v>46100.409722222197</v>
      </c>
      <c r="E6264" s="9" t="s">
        <v>212</v>
      </c>
      <c r="F6264" s="9" t="s">
        <v>188</v>
      </c>
      <c r="G6264" s="9" t="s">
        <v>236</v>
      </c>
      <c r="H6264" s="9" t="s">
        <v>161</v>
      </c>
      <c r="I6264" s="9" t="s">
        <v>482</v>
      </c>
      <c r="J6264" s="9" t="s">
        <v>1168</v>
      </c>
      <c r="K6264" s="9" t="s">
        <v>246</v>
      </c>
      <c r="L6264" s="9" t="s">
        <v>307</v>
      </c>
      <c r="M6264" s="9" t="s">
        <v>2203</v>
      </c>
      <c r="N6264" s="9" t="s">
        <v>196</v>
      </c>
      <c r="O6264" s="9" t="s">
        <v>177</v>
      </c>
      <c r="P6264" s="9" t="s">
        <v>241</v>
      </c>
      <c r="Q6264" s="9" t="s">
        <v>219</v>
      </c>
      <c r="R6264" s="9">
        <v>0</v>
      </c>
      <c r="S6264" s="9">
        <v>94</v>
      </c>
      <c r="U6264" s="9" t="s">
        <v>242</v>
      </c>
      <c r="X6264" s="9">
        <f>INDEX(SLA_Policy!$D$2:$D$5,MATCH(F6264,SLA_Policy!$A$2:$A$5,0))</f>
        <v>72</v>
      </c>
      <c r="Y6264" s="9" t="str">
        <f>IF(E6264="Cancelled","Excluded",IF(D6264="",IF((SLA_Policy!$B$8-B6264)*24&gt;X6264,"Open - Breached","Open - On Track"),IF((D6264-B6264)*24&lt;=X6264,"Met","Breached")))</f>
        <v>Met</v>
      </c>
    </row>
    <row r="6265" spans="1:25" x14ac:dyDescent="0.25">
      <c r="A6265" s="9" t="s">
        <v>10082</v>
      </c>
      <c r="B6265" s="23">
        <v>46099.632638888899</v>
      </c>
      <c r="C6265" s="23">
        <v>46099.640972222202</v>
      </c>
      <c r="D6265" s="23">
        <v>46099.723611111098</v>
      </c>
      <c r="E6265" s="9" t="s">
        <v>212</v>
      </c>
      <c r="F6265" s="9" t="s">
        <v>189</v>
      </c>
      <c r="G6265" s="9" t="s">
        <v>213</v>
      </c>
      <c r="H6265" s="9" t="s">
        <v>161</v>
      </c>
      <c r="I6265" s="9" t="s">
        <v>389</v>
      </c>
      <c r="J6265" s="9" t="s">
        <v>1981</v>
      </c>
      <c r="K6265" s="9" t="s">
        <v>246</v>
      </c>
      <c r="L6265" s="9" t="s">
        <v>216</v>
      </c>
      <c r="M6265" s="9" t="s">
        <v>1714</v>
      </c>
      <c r="N6265" s="9" t="s">
        <v>198</v>
      </c>
      <c r="O6265" s="9" t="s">
        <v>116</v>
      </c>
      <c r="P6265" s="9" t="s">
        <v>342</v>
      </c>
      <c r="Q6265" s="9" t="s">
        <v>219</v>
      </c>
      <c r="R6265" s="9">
        <v>0</v>
      </c>
      <c r="S6265" s="9">
        <v>4</v>
      </c>
      <c r="U6265" s="9" t="s">
        <v>290</v>
      </c>
      <c r="W6265" s="9">
        <v>5</v>
      </c>
      <c r="X6265" s="9">
        <f>INDEX(SLA_Policy!$D$2:$D$5,MATCH(F6265,SLA_Policy!$A$2:$A$5,0))</f>
        <v>120</v>
      </c>
      <c r="Y6265" s="9" t="str">
        <f>IF(E6265="Cancelled","Excluded",IF(D6265="",IF((SLA_Policy!$B$8-B6265)*24&gt;X6265,"Open - Breached","Open - On Track"),IF((D6265-B6265)*24&lt;=X6265,"Met","Breached")))</f>
        <v>Met</v>
      </c>
    </row>
    <row r="6266" spans="1:25" x14ac:dyDescent="0.25">
      <c r="A6266" s="9" t="s">
        <v>10083</v>
      </c>
      <c r="B6266" s="23">
        <v>46099.636805555601</v>
      </c>
      <c r="C6266" s="23">
        <v>46099.652777777803</v>
      </c>
      <c r="D6266" s="23">
        <v>46100.386111111096</v>
      </c>
      <c r="E6266" s="9" t="s">
        <v>212</v>
      </c>
      <c r="F6266" s="9" t="s">
        <v>188</v>
      </c>
      <c r="G6266" s="9" t="s">
        <v>213</v>
      </c>
      <c r="H6266" s="9" t="s">
        <v>166</v>
      </c>
      <c r="I6266" s="9" t="s">
        <v>286</v>
      </c>
      <c r="J6266" s="9" t="s">
        <v>3607</v>
      </c>
      <c r="K6266" s="9" t="s">
        <v>246</v>
      </c>
      <c r="L6266" s="9" t="s">
        <v>104</v>
      </c>
      <c r="M6266" s="9" t="s">
        <v>1056</v>
      </c>
      <c r="N6266" s="9" t="s">
        <v>197</v>
      </c>
      <c r="O6266" s="9" t="s">
        <v>181</v>
      </c>
      <c r="P6266" s="9" t="s">
        <v>449</v>
      </c>
      <c r="Q6266" s="9" t="s">
        <v>219</v>
      </c>
      <c r="R6266" s="9">
        <v>1</v>
      </c>
      <c r="S6266" s="9">
        <v>9</v>
      </c>
      <c r="U6266" s="9" t="s">
        <v>376</v>
      </c>
      <c r="X6266" s="9">
        <f>INDEX(SLA_Policy!$D$2:$D$5,MATCH(F6266,SLA_Policy!$A$2:$A$5,0))</f>
        <v>72</v>
      </c>
      <c r="Y6266" s="9" t="str">
        <f>IF(E6266="Cancelled","Excluded",IF(D6266="",IF((SLA_Policy!$B$8-B6266)*24&gt;X6266,"Open - Breached","Open - On Track"),IF((D6266-B6266)*24&lt;=X6266,"Met","Breached")))</f>
        <v>Met</v>
      </c>
    </row>
    <row r="6267" spans="1:25" x14ac:dyDescent="0.25">
      <c r="A6267" s="9" t="s">
        <v>10084</v>
      </c>
      <c r="B6267" s="23">
        <v>46099.640277777798</v>
      </c>
      <c r="C6267" s="23">
        <v>46099.650694444397</v>
      </c>
      <c r="D6267" s="23">
        <v>46099.721527777801</v>
      </c>
      <c r="E6267" s="9" t="s">
        <v>212</v>
      </c>
      <c r="F6267" s="9" t="s">
        <v>187</v>
      </c>
      <c r="G6267" s="9" t="s">
        <v>213</v>
      </c>
      <c r="H6267" s="9" t="s">
        <v>162</v>
      </c>
      <c r="I6267" s="9" t="s">
        <v>393</v>
      </c>
      <c r="J6267" s="9" t="s">
        <v>1504</v>
      </c>
      <c r="K6267" s="9" t="s">
        <v>239</v>
      </c>
      <c r="L6267" s="9" t="s">
        <v>351</v>
      </c>
      <c r="M6267" s="9" t="s">
        <v>3100</v>
      </c>
      <c r="N6267" s="9" t="s">
        <v>196</v>
      </c>
      <c r="O6267" s="9" t="s">
        <v>116</v>
      </c>
      <c r="P6267" s="9" t="s">
        <v>295</v>
      </c>
      <c r="Q6267" s="9" t="s">
        <v>219</v>
      </c>
      <c r="R6267" s="9">
        <v>0</v>
      </c>
      <c r="S6267" s="9">
        <v>14</v>
      </c>
      <c r="U6267" s="9" t="s">
        <v>266</v>
      </c>
      <c r="X6267" s="9">
        <f>INDEX(SLA_Policy!$D$2:$D$5,MATCH(F6267,SLA_Policy!$A$2:$A$5,0))</f>
        <v>8</v>
      </c>
      <c r="Y6267" s="9" t="str">
        <f>IF(E6267="Cancelled","Excluded",IF(D6267="",IF((SLA_Policy!$B$8-B6267)*24&gt;X6267,"Open - Breached","Open - On Track"),IF((D6267-B6267)*24&lt;=X6267,"Met","Breached")))</f>
        <v>Met</v>
      </c>
    </row>
    <row r="6268" spans="1:25" x14ac:dyDescent="0.25">
      <c r="A6268" s="9" t="s">
        <v>10085</v>
      </c>
      <c r="B6268" s="23">
        <v>46099.644444444399</v>
      </c>
      <c r="C6268" s="23">
        <v>46099.770833333299</v>
      </c>
      <c r="D6268" s="23">
        <v>46100.649305555598</v>
      </c>
      <c r="E6268" s="9" t="s">
        <v>212</v>
      </c>
      <c r="F6268" s="9" t="s">
        <v>189</v>
      </c>
      <c r="G6268" s="9" t="s">
        <v>236</v>
      </c>
      <c r="H6268" s="9" t="s">
        <v>161</v>
      </c>
      <c r="I6268" s="9" t="s">
        <v>237</v>
      </c>
      <c r="J6268" s="9" t="s">
        <v>2658</v>
      </c>
      <c r="K6268" s="9" t="s">
        <v>246</v>
      </c>
      <c r="L6268" s="9" t="s">
        <v>216</v>
      </c>
      <c r="M6268" s="9" t="s">
        <v>3368</v>
      </c>
      <c r="N6268" s="9" t="s">
        <v>197</v>
      </c>
      <c r="O6268" s="9" t="s">
        <v>179</v>
      </c>
      <c r="P6268" s="9" t="s">
        <v>284</v>
      </c>
      <c r="Q6268" s="9" t="s">
        <v>219</v>
      </c>
      <c r="R6268" s="9">
        <v>0</v>
      </c>
      <c r="S6268" s="9">
        <v>7</v>
      </c>
      <c r="U6268" s="9" t="s">
        <v>242</v>
      </c>
      <c r="X6268" s="9">
        <f>INDEX(SLA_Policy!$D$2:$D$5,MATCH(F6268,SLA_Policy!$A$2:$A$5,0))</f>
        <v>120</v>
      </c>
      <c r="Y6268" s="9" t="str">
        <f>IF(E6268="Cancelled","Excluded",IF(D6268="",IF((SLA_Policy!$B$8-B6268)*24&gt;X6268,"Open - Breached","Open - On Track"),IF((D6268-B6268)*24&lt;=X6268,"Met","Breached")))</f>
        <v>Met</v>
      </c>
    </row>
    <row r="6269" spans="1:25" x14ac:dyDescent="0.25">
      <c r="A6269" s="9" t="s">
        <v>10086</v>
      </c>
      <c r="B6269" s="23">
        <v>46099.648611111101</v>
      </c>
      <c r="C6269" s="23">
        <v>46099.649305555598</v>
      </c>
      <c r="D6269" s="23">
        <v>46100.404166666704</v>
      </c>
      <c r="E6269" s="9" t="s">
        <v>212</v>
      </c>
      <c r="F6269" s="9" t="s">
        <v>188</v>
      </c>
      <c r="G6269" s="9" t="s">
        <v>213</v>
      </c>
      <c r="H6269" s="9" t="s">
        <v>88</v>
      </c>
      <c r="I6269" s="9" t="s">
        <v>92</v>
      </c>
      <c r="J6269" s="9" t="s">
        <v>9171</v>
      </c>
      <c r="K6269" s="9" t="s">
        <v>215</v>
      </c>
      <c r="L6269" s="9" t="s">
        <v>104</v>
      </c>
      <c r="M6269" s="9" t="s">
        <v>1332</v>
      </c>
      <c r="N6269" s="9" t="s">
        <v>198</v>
      </c>
      <c r="O6269" s="9" t="s">
        <v>178</v>
      </c>
      <c r="P6269" s="9" t="s">
        <v>321</v>
      </c>
      <c r="Q6269" s="9" t="s">
        <v>219</v>
      </c>
      <c r="R6269" s="9">
        <v>0</v>
      </c>
      <c r="S6269" s="9">
        <v>82</v>
      </c>
      <c r="T6269" s="9" t="s">
        <v>136</v>
      </c>
      <c r="U6269" s="9" t="s">
        <v>140</v>
      </c>
      <c r="V6269" s="9" t="s">
        <v>144</v>
      </c>
      <c r="W6269" s="9">
        <v>5</v>
      </c>
      <c r="X6269" s="9">
        <f>INDEX(SLA_Policy!$D$2:$D$5,MATCH(F6269,SLA_Policy!$A$2:$A$5,0))</f>
        <v>72</v>
      </c>
      <c r="Y6269" s="9" t="str">
        <f>IF(E6269="Cancelled","Excluded",IF(D6269="",IF((SLA_Policy!$B$8-B6269)*24&gt;X6269,"Open - Breached","Open - On Track"),IF((D6269-B6269)*24&lt;=X6269,"Met","Breached")))</f>
        <v>Met</v>
      </c>
    </row>
    <row r="6270" spans="1:25" x14ac:dyDescent="0.25">
      <c r="A6270" s="9" t="s">
        <v>10087</v>
      </c>
      <c r="B6270" s="23">
        <v>46099.65</v>
      </c>
      <c r="C6270" s="23">
        <v>46099.658333333296</v>
      </c>
      <c r="D6270" s="23">
        <v>46100.394444444399</v>
      </c>
      <c r="E6270" s="9" t="s">
        <v>212</v>
      </c>
      <c r="F6270" s="9" t="s">
        <v>189</v>
      </c>
      <c r="G6270" s="9" t="s">
        <v>213</v>
      </c>
      <c r="H6270" s="9" t="s">
        <v>88</v>
      </c>
      <c r="I6270" s="9" t="s">
        <v>354</v>
      </c>
      <c r="J6270" s="9" t="s">
        <v>4449</v>
      </c>
      <c r="K6270" s="9" t="s">
        <v>246</v>
      </c>
      <c r="L6270" s="9" t="s">
        <v>371</v>
      </c>
      <c r="M6270" s="9" t="s">
        <v>2222</v>
      </c>
      <c r="N6270" s="9" t="s">
        <v>196</v>
      </c>
      <c r="O6270" s="9" t="s">
        <v>178</v>
      </c>
      <c r="P6270" s="9" t="s">
        <v>360</v>
      </c>
      <c r="Q6270" s="9" t="s">
        <v>273</v>
      </c>
      <c r="R6270" s="9">
        <v>0</v>
      </c>
      <c r="S6270" s="9">
        <v>24</v>
      </c>
      <c r="T6270" s="9" t="s">
        <v>136</v>
      </c>
      <c r="U6270" s="9" t="s">
        <v>221</v>
      </c>
      <c r="X6270" s="9">
        <f>INDEX(SLA_Policy!$D$2:$D$5,MATCH(F6270,SLA_Policy!$A$2:$A$5,0))</f>
        <v>120</v>
      </c>
      <c r="Y6270" s="9" t="str">
        <f>IF(E6270="Cancelled","Excluded",IF(D6270="",IF((SLA_Policy!$B$8-B6270)*24&gt;X6270,"Open - Breached","Open - On Track"),IF((D6270-B6270)*24&lt;=X6270,"Met","Breached")))</f>
        <v>Met</v>
      </c>
    </row>
    <row r="6271" spans="1:25" x14ac:dyDescent="0.25">
      <c r="A6271" s="9" t="s">
        <v>10088</v>
      </c>
      <c r="B6271" s="23">
        <v>46099.653472222199</v>
      </c>
      <c r="C6271" s="23">
        <v>46099.654166666704</v>
      </c>
      <c r="D6271" s="23">
        <v>46099.763888888898</v>
      </c>
      <c r="E6271" s="9" t="s">
        <v>212</v>
      </c>
      <c r="F6271" s="9" t="s">
        <v>187</v>
      </c>
      <c r="G6271" s="9" t="s">
        <v>213</v>
      </c>
      <c r="H6271" s="9" t="s">
        <v>88</v>
      </c>
      <c r="I6271" s="9" t="s">
        <v>92</v>
      </c>
      <c r="J6271" s="9" t="s">
        <v>9192</v>
      </c>
      <c r="K6271" s="9" t="s">
        <v>215</v>
      </c>
      <c r="L6271" s="9" t="s">
        <v>216</v>
      </c>
      <c r="M6271" s="9" t="s">
        <v>217</v>
      </c>
      <c r="N6271" s="9" t="s">
        <v>198</v>
      </c>
      <c r="O6271" s="9" t="s">
        <v>178</v>
      </c>
      <c r="P6271" s="9" t="s">
        <v>414</v>
      </c>
      <c r="Q6271" s="9" t="s">
        <v>273</v>
      </c>
      <c r="R6271" s="9">
        <v>0</v>
      </c>
      <c r="S6271" s="9">
        <v>37</v>
      </c>
      <c r="T6271" s="9" t="s">
        <v>136</v>
      </c>
      <c r="U6271" s="9" t="s">
        <v>140</v>
      </c>
      <c r="V6271" s="9" t="s">
        <v>144</v>
      </c>
      <c r="W6271" s="9">
        <v>5</v>
      </c>
      <c r="X6271" s="9">
        <f>INDEX(SLA_Policy!$D$2:$D$5,MATCH(F6271,SLA_Policy!$A$2:$A$5,0))</f>
        <v>8</v>
      </c>
      <c r="Y6271" s="9" t="str">
        <f>IF(E6271="Cancelled","Excluded",IF(D6271="",IF((SLA_Policy!$B$8-B6271)*24&gt;X6271,"Open - Breached","Open - On Track"),IF((D6271-B6271)*24&lt;=X6271,"Met","Breached")))</f>
        <v>Met</v>
      </c>
    </row>
    <row r="6272" spans="1:25" x14ac:dyDescent="0.25">
      <c r="A6272" s="9" t="s">
        <v>10089</v>
      </c>
      <c r="B6272" s="23">
        <v>46099.657638888901</v>
      </c>
      <c r="C6272" s="23">
        <v>46099.672916666699</v>
      </c>
      <c r="D6272" s="23">
        <v>46104.361111111102</v>
      </c>
      <c r="E6272" s="9" t="s">
        <v>212</v>
      </c>
      <c r="F6272" s="9" t="s">
        <v>188</v>
      </c>
      <c r="G6272" s="9" t="s">
        <v>236</v>
      </c>
      <c r="H6272" s="9" t="s">
        <v>164</v>
      </c>
      <c r="I6272" s="9" t="s">
        <v>421</v>
      </c>
      <c r="J6272" s="9" t="s">
        <v>422</v>
      </c>
      <c r="K6272" s="9" t="s">
        <v>215</v>
      </c>
      <c r="L6272" s="9" t="s">
        <v>216</v>
      </c>
      <c r="M6272" s="9" t="s">
        <v>4769</v>
      </c>
      <c r="N6272" s="9" t="s">
        <v>196</v>
      </c>
      <c r="O6272" s="9" t="s">
        <v>180</v>
      </c>
      <c r="P6272" s="9" t="s">
        <v>368</v>
      </c>
      <c r="Q6272" s="9" t="s">
        <v>219</v>
      </c>
      <c r="R6272" s="9">
        <v>0</v>
      </c>
      <c r="S6272" s="9">
        <v>26</v>
      </c>
      <c r="T6272" s="9" t="s">
        <v>343</v>
      </c>
      <c r="U6272" s="9" t="s">
        <v>242</v>
      </c>
      <c r="W6272" s="9">
        <v>3</v>
      </c>
      <c r="X6272" s="9">
        <f>INDEX(SLA_Policy!$D$2:$D$5,MATCH(F6272,SLA_Policy!$A$2:$A$5,0))</f>
        <v>72</v>
      </c>
      <c r="Y6272" s="9" t="str">
        <f>IF(E6272="Cancelled","Excluded",IF(D6272="",IF((SLA_Policy!$B$8-B6272)*24&gt;X6272,"Open - Breached","Open - On Track"),IF((D6272-B6272)*24&lt;=X6272,"Met","Breached")))</f>
        <v>Breached</v>
      </c>
    </row>
    <row r="6273" spans="1:25" x14ac:dyDescent="0.25">
      <c r="A6273" s="9" t="s">
        <v>10090</v>
      </c>
      <c r="B6273" s="23">
        <v>46099.662499999999</v>
      </c>
      <c r="C6273" s="23">
        <v>46099.686111111099</v>
      </c>
      <c r="D6273" s="23">
        <v>46100.438888888901</v>
      </c>
      <c r="E6273" s="9" t="s">
        <v>212</v>
      </c>
      <c r="F6273" s="9" t="s">
        <v>188</v>
      </c>
      <c r="G6273" s="9" t="s">
        <v>236</v>
      </c>
      <c r="H6273" s="9" t="s">
        <v>167</v>
      </c>
      <c r="I6273" s="9" t="s">
        <v>255</v>
      </c>
      <c r="J6273" s="9" t="s">
        <v>10091</v>
      </c>
      <c r="K6273" s="9" t="s">
        <v>246</v>
      </c>
      <c r="L6273" s="9" t="s">
        <v>293</v>
      </c>
      <c r="M6273" s="9" t="s">
        <v>5669</v>
      </c>
      <c r="N6273" s="9" t="s">
        <v>197</v>
      </c>
      <c r="O6273" s="9" t="s">
        <v>176</v>
      </c>
      <c r="P6273" s="9" t="s">
        <v>330</v>
      </c>
      <c r="Q6273" s="9" t="s">
        <v>219</v>
      </c>
      <c r="R6273" s="9">
        <v>0</v>
      </c>
      <c r="S6273" s="9">
        <v>15</v>
      </c>
      <c r="U6273" s="9" t="s">
        <v>242</v>
      </c>
      <c r="X6273" s="9">
        <f>INDEX(SLA_Policy!$D$2:$D$5,MATCH(F6273,SLA_Policy!$A$2:$A$5,0))</f>
        <v>72</v>
      </c>
      <c r="Y6273" s="9" t="str">
        <f>IF(E6273="Cancelled","Excluded",IF(D6273="",IF((SLA_Policy!$B$8-B6273)*24&gt;X6273,"Open - Breached","Open - On Track"),IF((D6273-B6273)*24&lt;=X6273,"Met","Breached")))</f>
        <v>Met</v>
      </c>
    </row>
    <row r="6274" spans="1:25" x14ac:dyDescent="0.25">
      <c r="A6274" s="9" t="s">
        <v>10092</v>
      </c>
      <c r="B6274" s="23">
        <v>46099.663888888899</v>
      </c>
      <c r="C6274" s="23">
        <v>46099.664583333302</v>
      </c>
      <c r="D6274" s="23">
        <v>46099.956250000003</v>
      </c>
      <c r="E6274" s="9" t="s">
        <v>212</v>
      </c>
      <c r="F6274" s="9" t="s">
        <v>187</v>
      </c>
      <c r="G6274" s="9" t="s">
        <v>213</v>
      </c>
      <c r="H6274" s="9" t="s">
        <v>88</v>
      </c>
      <c r="I6274" s="9" t="s">
        <v>92</v>
      </c>
      <c r="J6274" s="9" t="s">
        <v>9162</v>
      </c>
      <c r="K6274" s="9" t="s">
        <v>246</v>
      </c>
      <c r="L6274" s="9" t="s">
        <v>104</v>
      </c>
      <c r="M6274" s="9" t="s">
        <v>2412</v>
      </c>
      <c r="N6274" s="9" t="s">
        <v>199</v>
      </c>
      <c r="O6274" s="9" t="s">
        <v>116</v>
      </c>
      <c r="P6274" s="9" t="s">
        <v>218</v>
      </c>
      <c r="Q6274" s="9" t="s">
        <v>219</v>
      </c>
      <c r="R6274" s="9">
        <v>2</v>
      </c>
      <c r="S6274" s="9">
        <v>30</v>
      </c>
      <c r="T6274" s="9" t="s">
        <v>136</v>
      </c>
      <c r="U6274" s="9" t="s">
        <v>140</v>
      </c>
      <c r="V6274" s="9" t="s">
        <v>144</v>
      </c>
      <c r="W6274" s="9">
        <v>2</v>
      </c>
      <c r="X6274" s="9">
        <f>INDEX(SLA_Policy!$D$2:$D$5,MATCH(F6274,SLA_Policy!$A$2:$A$5,0))</f>
        <v>8</v>
      </c>
      <c r="Y6274" s="9" t="str">
        <f>IF(E6274="Cancelled","Excluded",IF(D6274="",IF((SLA_Policy!$B$8-B6274)*24&gt;X6274,"Open - Breached","Open - On Track"),IF((D6274-B6274)*24&lt;=X6274,"Met","Breached")))</f>
        <v>Met</v>
      </c>
    </row>
    <row r="6275" spans="1:25" x14ac:dyDescent="0.25">
      <c r="A6275" s="9" t="s">
        <v>10093</v>
      </c>
      <c r="B6275" s="23">
        <v>46099.664583333302</v>
      </c>
      <c r="E6275" s="9" t="s">
        <v>649</v>
      </c>
      <c r="F6275" s="9" t="s">
        <v>188</v>
      </c>
      <c r="G6275" s="9" t="s">
        <v>213</v>
      </c>
      <c r="H6275" s="9" t="s">
        <v>88</v>
      </c>
      <c r="I6275" s="9" t="s">
        <v>92</v>
      </c>
      <c r="J6275" s="9" t="s">
        <v>9167</v>
      </c>
      <c r="K6275" s="9" t="s">
        <v>215</v>
      </c>
      <c r="L6275" s="9" t="s">
        <v>311</v>
      </c>
      <c r="M6275" s="9" t="s">
        <v>6953</v>
      </c>
      <c r="N6275" s="9" t="s">
        <v>198</v>
      </c>
      <c r="O6275" s="9" t="s">
        <v>178</v>
      </c>
      <c r="P6275" s="9" t="s">
        <v>321</v>
      </c>
      <c r="Q6275" s="9" t="s">
        <v>219</v>
      </c>
      <c r="R6275" s="9">
        <v>0</v>
      </c>
      <c r="S6275" s="9">
        <v>5</v>
      </c>
      <c r="T6275" s="9" t="s">
        <v>136</v>
      </c>
      <c r="V6275" s="9" t="s">
        <v>144</v>
      </c>
      <c r="X6275" s="9">
        <f>INDEX(SLA_Policy!$D$2:$D$5,MATCH(F6275,SLA_Policy!$A$2:$A$5,0))</f>
        <v>72</v>
      </c>
      <c r="Y6275" s="9" t="str">
        <f>IF(E6275="Cancelled","Excluded",IF(D6275="",IF((SLA_Policy!$B$8-B6275)*24&gt;X6275,"Open - Breached","Open - On Track"),IF((D6275-B6275)*24&lt;=X6275,"Met","Breached")))</f>
        <v>Excluded</v>
      </c>
    </row>
    <row r="6276" spans="1:25" x14ac:dyDescent="0.25">
      <c r="A6276" s="9" t="s">
        <v>10094</v>
      </c>
      <c r="B6276" s="23">
        <v>46099.684722222199</v>
      </c>
      <c r="C6276" s="23">
        <v>46099.731249999997</v>
      </c>
      <c r="D6276" s="23">
        <v>46101.443749999999</v>
      </c>
      <c r="E6276" s="9" t="s">
        <v>212</v>
      </c>
      <c r="F6276" s="9" t="s">
        <v>189</v>
      </c>
      <c r="G6276" s="9" t="s">
        <v>213</v>
      </c>
      <c r="H6276" s="9" t="s">
        <v>162</v>
      </c>
      <c r="I6276" s="9" t="s">
        <v>416</v>
      </c>
      <c r="J6276" s="9" t="s">
        <v>10095</v>
      </c>
      <c r="K6276" s="9" t="s">
        <v>246</v>
      </c>
      <c r="L6276" s="9" t="s">
        <v>104</v>
      </c>
      <c r="M6276" s="9" t="s">
        <v>814</v>
      </c>
      <c r="N6276" s="9" t="s">
        <v>197</v>
      </c>
      <c r="O6276" s="9" t="s">
        <v>176</v>
      </c>
      <c r="P6276" s="9" t="s">
        <v>503</v>
      </c>
      <c r="Q6276" s="9" t="s">
        <v>273</v>
      </c>
      <c r="R6276" s="9">
        <v>0</v>
      </c>
      <c r="S6276" s="9">
        <v>12</v>
      </c>
      <c r="U6276" s="9" t="s">
        <v>266</v>
      </c>
      <c r="X6276" s="9">
        <f>INDEX(SLA_Policy!$D$2:$D$5,MATCH(F6276,SLA_Policy!$A$2:$A$5,0))</f>
        <v>120</v>
      </c>
      <c r="Y6276" s="9" t="str">
        <f>IF(E6276="Cancelled","Excluded",IF(D6276="",IF((SLA_Policy!$B$8-B6276)*24&gt;X6276,"Open - Breached","Open - On Track"),IF((D6276-B6276)*24&lt;=X6276,"Met","Breached")))</f>
        <v>Met</v>
      </c>
    </row>
    <row r="6277" spans="1:25" x14ac:dyDescent="0.25">
      <c r="A6277" s="9" t="s">
        <v>10096</v>
      </c>
      <c r="B6277" s="23">
        <v>46099.693055555603</v>
      </c>
      <c r="C6277" s="23">
        <v>46099.7097222222</v>
      </c>
      <c r="D6277" s="23">
        <v>46100.398611111101</v>
      </c>
      <c r="E6277" s="9" t="s">
        <v>212</v>
      </c>
      <c r="F6277" s="9" t="s">
        <v>188</v>
      </c>
      <c r="G6277" s="9" t="s">
        <v>213</v>
      </c>
      <c r="H6277" s="9" t="s">
        <v>88</v>
      </c>
      <c r="I6277" s="9" t="s">
        <v>92</v>
      </c>
      <c r="J6277" s="9" t="s">
        <v>9171</v>
      </c>
      <c r="K6277" s="9" t="s">
        <v>239</v>
      </c>
      <c r="L6277" s="9" t="s">
        <v>351</v>
      </c>
      <c r="M6277" s="9" t="s">
        <v>1123</v>
      </c>
      <c r="N6277" s="9" t="s">
        <v>199</v>
      </c>
      <c r="O6277" s="9" t="s">
        <v>178</v>
      </c>
      <c r="P6277" s="9" t="s">
        <v>360</v>
      </c>
      <c r="Q6277" s="9" t="s">
        <v>219</v>
      </c>
      <c r="R6277" s="9">
        <v>0</v>
      </c>
      <c r="S6277" s="9">
        <v>35</v>
      </c>
      <c r="T6277" s="9" t="s">
        <v>136</v>
      </c>
      <c r="U6277" s="9" t="s">
        <v>140</v>
      </c>
      <c r="V6277" s="9" t="s">
        <v>144</v>
      </c>
      <c r="X6277" s="9">
        <f>INDEX(SLA_Policy!$D$2:$D$5,MATCH(F6277,SLA_Policy!$A$2:$A$5,0))</f>
        <v>72</v>
      </c>
      <c r="Y6277" s="9" t="str">
        <f>IF(E6277="Cancelled","Excluded",IF(D6277="",IF((SLA_Policy!$B$8-B6277)*24&gt;X6277,"Open - Breached","Open - On Track"),IF((D6277-B6277)*24&lt;=X6277,"Met","Breached")))</f>
        <v>Met</v>
      </c>
    </row>
    <row r="6278" spans="1:25" x14ac:dyDescent="0.25">
      <c r="A6278" s="9" t="s">
        <v>10097</v>
      </c>
      <c r="B6278" s="23">
        <v>46099.718055555597</v>
      </c>
      <c r="C6278" s="23">
        <v>46099.743750000001</v>
      </c>
      <c r="D6278" s="23">
        <v>46100.374305555597</v>
      </c>
      <c r="E6278" s="9" t="s">
        <v>212</v>
      </c>
      <c r="F6278" s="9" t="s">
        <v>188</v>
      </c>
      <c r="G6278" s="9" t="s">
        <v>236</v>
      </c>
      <c r="H6278" s="9" t="s">
        <v>164</v>
      </c>
      <c r="I6278" s="9" t="s">
        <v>421</v>
      </c>
      <c r="J6278" s="9" t="s">
        <v>1858</v>
      </c>
      <c r="K6278" s="9" t="s">
        <v>246</v>
      </c>
      <c r="L6278" s="9" t="s">
        <v>104</v>
      </c>
      <c r="M6278" s="9" t="s">
        <v>1426</v>
      </c>
      <c r="N6278" s="9" t="s">
        <v>199</v>
      </c>
      <c r="O6278" s="9" t="s">
        <v>180</v>
      </c>
      <c r="P6278" s="9" t="s">
        <v>318</v>
      </c>
      <c r="Q6278" s="9" t="s">
        <v>219</v>
      </c>
      <c r="R6278" s="9">
        <v>0</v>
      </c>
      <c r="S6278" s="9">
        <v>24</v>
      </c>
      <c r="T6278" s="9" t="s">
        <v>464</v>
      </c>
      <c r="U6278" s="9" t="s">
        <v>242</v>
      </c>
      <c r="X6278" s="9">
        <f>INDEX(SLA_Policy!$D$2:$D$5,MATCH(F6278,SLA_Policy!$A$2:$A$5,0))</f>
        <v>72</v>
      </c>
      <c r="Y6278" s="9" t="str">
        <f>IF(E6278="Cancelled","Excluded",IF(D6278="",IF((SLA_Policy!$B$8-B6278)*24&gt;X6278,"Open - Breached","Open - On Track"),IF((D6278-B6278)*24&lt;=X6278,"Met","Breached")))</f>
        <v>Met</v>
      </c>
    </row>
    <row r="6279" spans="1:25" x14ac:dyDescent="0.25">
      <c r="A6279" s="9" t="s">
        <v>10098</v>
      </c>
      <c r="B6279" s="23">
        <v>46099.718055555597</v>
      </c>
      <c r="C6279" s="23">
        <v>46100.360416666699</v>
      </c>
      <c r="D6279" s="23">
        <v>46100.376388888901</v>
      </c>
      <c r="E6279" s="9" t="s">
        <v>212</v>
      </c>
      <c r="F6279" s="9" t="s">
        <v>189</v>
      </c>
      <c r="G6279" s="9" t="s">
        <v>236</v>
      </c>
      <c r="H6279" s="9" t="s">
        <v>164</v>
      </c>
      <c r="I6279" s="9" t="s">
        <v>421</v>
      </c>
      <c r="J6279" s="9" t="s">
        <v>3326</v>
      </c>
      <c r="K6279" s="9" t="s">
        <v>225</v>
      </c>
      <c r="L6279" s="9" t="s">
        <v>104</v>
      </c>
      <c r="M6279" s="9" t="s">
        <v>6640</v>
      </c>
      <c r="N6279" s="9" t="s">
        <v>196</v>
      </c>
      <c r="O6279" s="9" t="s">
        <v>180</v>
      </c>
      <c r="P6279" s="9" t="s">
        <v>278</v>
      </c>
      <c r="Q6279" s="9" t="s">
        <v>219</v>
      </c>
      <c r="R6279" s="9">
        <v>0</v>
      </c>
      <c r="S6279" s="9">
        <v>64</v>
      </c>
      <c r="T6279" s="9" t="s">
        <v>343</v>
      </c>
      <c r="U6279" s="9" t="s">
        <v>242</v>
      </c>
      <c r="X6279" s="9">
        <f>INDEX(SLA_Policy!$D$2:$D$5,MATCH(F6279,SLA_Policy!$A$2:$A$5,0))</f>
        <v>120</v>
      </c>
      <c r="Y6279" s="9" t="str">
        <f>IF(E6279="Cancelled","Excluded",IF(D6279="",IF((SLA_Policy!$B$8-B6279)*24&gt;X6279,"Open - Breached","Open - On Track"),IF((D6279-B6279)*24&lt;=X6279,"Met","Breached")))</f>
        <v>Met</v>
      </c>
    </row>
    <row r="6280" spans="1:25" x14ac:dyDescent="0.25">
      <c r="A6280" s="9" t="s">
        <v>10099</v>
      </c>
      <c r="B6280" s="23">
        <v>46099.719444444498</v>
      </c>
      <c r="C6280" s="23">
        <v>46099.720833333296</v>
      </c>
      <c r="D6280" s="23">
        <v>46100.328472222202</v>
      </c>
      <c r="E6280" s="9" t="s">
        <v>212</v>
      </c>
      <c r="F6280" s="9" t="s">
        <v>188</v>
      </c>
      <c r="G6280" s="9" t="s">
        <v>213</v>
      </c>
      <c r="H6280" s="9" t="s">
        <v>161</v>
      </c>
      <c r="I6280" s="9" t="s">
        <v>297</v>
      </c>
      <c r="J6280" s="9" t="s">
        <v>735</v>
      </c>
      <c r="K6280" s="9" t="s">
        <v>239</v>
      </c>
      <c r="L6280" s="9" t="s">
        <v>226</v>
      </c>
      <c r="M6280" s="9" t="s">
        <v>1836</v>
      </c>
      <c r="N6280" s="9" t="s">
        <v>198</v>
      </c>
      <c r="O6280" s="9" t="s">
        <v>177</v>
      </c>
      <c r="P6280" s="9" t="s">
        <v>457</v>
      </c>
      <c r="Q6280" s="9" t="s">
        <v>219</v>
      </c>
      <c r="R6280" s="9">
        <v>0</v>
      </c>
      <c r="S6280" s="9">
        <v>13</v>
      </c>
      <c r="U6280" s="9" t="s">
        <v>266</v>
      </c>
      <c r="W6280" s="9">
        <v>4</v>
      </c>
      <c r="X6280" s="9">
        <f>INDEX(SLA_Policy!$D$2:$D$5,MATCH(F6280,SLA_Policy!$A$2:$A$5,0))</f>
        <v>72</v>
      </c>
      <c r="Y6280" s="9" t="str">
        <f>IF(E6280="Cancelled","Excluded",IF(D6280="",IF((SLA_Policy!$B$8-B6280)*24&gt;X6280,"Open - Breached","Open - On Track"),IF((D6280-B6280)*24&lt;=X6280,"Met","Breached")))</f>
        <v>Met</v>
      </c>
    </row>
    <row r="6281" spans="1:25" x14ac:dyDescent="0.25">
      <c r="A6281" s="9" t="s">
        <v>10100</v>
      </c>
      <c r="B6281" s="23">
        <v>46099.724999999999</v>
      </c>
      <c r="C6281" s="23">
        <v>46099.739583333299</v>
      </c>
      <c r="D6281" s="23">
        <v>46100.379861111098</v>
      </c>
      <c r="E6281" s="9" t="s">
        <v>212</v>
      </c>
      <c r="F6281" s="9" t="s">
        <v>188</v>
      </c>
      <c r="G6281" s="9" t="s">
        <v>213</v>
      </c>
      <c r="H6281" s="9" t="s">
        <v>163</v>
      </c>
      <c r="I6281" s="9" t="s">
        <v>250</v>
      </c>
      <c r="J6281" s="9" t="s">
        <v>935</v>
      </c>
      <c r="K6281" s="9" t="s">
        <v>225</v>
      </c>
      <c r="L6281" s="9" t="s">
        <v>216</v>
      </c>
      <c r="M6281" s="9" t="s">
        <v>1783</v>
      </c>
      <c r="N6281" s="9" t="s">
        <v>196</v>
      </c>
      <c r="O6281" s="9" t="s">
        <v>176</v>
      </c>
      <c r="P6281" s="9" t="s">
        <v>570</v>
      </c>
      <c r="Q6281" s="9" t="s">
        <v>219</v>
      </c>
      <c r="R6281" s="9">
        <v>0</v>
      </c>
      <c r="S6281" s="9">
        <v>81</v>
      </c>
      <c r="T6281" s="9" t="s">
        <v>229</v>
      </c>
      <c r="U6281" s="9" t="s">
        <v>230</v>
      </c>
      <c r="X6281" s="9">
        <f>INDEX(SLA_Policy!$D$2:$D$5,MATCH(F6281,SLA_Policy!$A$2:$A$5,0))</f>
        <v>72</v>
      </c>
      <c r="Y6281" s="9" t="str">
        <f>IF(E6281="Cancelled","Excluded",IF(D6281="",IF((SLA_Policy!$B$8-B6281)*24&gt;X6281,"Open - Breached","Open - On Track"),IF((D6281-B6281)*24&lt;=X6281,"Met","Breached")))</f>
        <v>Met</v>
      </c>
    </row>
    <row r="6282" spans="1:25" x14ac:dyDescent="0.25">
      <c r="A6282" s="9" t="s">
        <v>10101</v>
      </c>
      <c r="B6282" s="23">
        <v>46099.729861111096</v>
      </c>
      <c r="C6282" s="23">
        <v>46099.783333333296</v>
      </c>
      <c r="D6282" s="23">
        <v>46100.295138888898</v>
      </c>
      <c r="E6282" s="9" t="s">
        <v>212</v>
      </c>
      <c r="F6282" s="9" t="s">
        <v>188</v>
      </c>
      <c r="G6282" s="9" t="s">
        <v>213</v>
      </c>
      <c r="H6282" s="9" t="s">
        <v>163</v>
      </c>
      <c r="I6282" s="9" t="s">
        <v>223</v>
      </c>
      <c r="J6282" s="9" t="s">
        <v>6980</v>
      </c>
      <c r="K6282" s="9" t="s">
        <v>246</v>
      </c>
      <c r="L6282" s="9" t="s">
        <v>307</v>
      </c>
      <c r="M6282" s="9" t="s">
        <v>1766</v>
      </c>
      <c r="N6282" s="9" t="s">
        <v>197</v>
      </c>
      <c r="O6282" s="9" t="s">
        <v>176</v>
      </c>
      <c r="P6282" s="9" t="s">
        <v>330</v>
      </c>
      <c r="Q6282" s="9" t="s">
        <v>219</v>
      </c>
      <c r="R6282" s="9">
        <v>0</v>
      </c>
      <c r="S6282" s="9">
        <v>47</v>
      </c>
      <c r="T6282" s="9" t="s">
        <v>229</v>
      </c>
      <c r="U6282" s="9" t="s">
        <v>230</v>
      </c>
      <c r="W6282" s="9">
        <v>4</v>
      </c>
      <c r="X6282" s="9">
        <f>INDEX(SLA_Policy!$D$2:$D$5,MATCH(F6282,SLA_Policy!$A$2:$A$5,0))</f>
        <v>72</v>
      </c>
      <c r="Y6282" s="9" t="str">
        <f>IF(E6282="Cancelled","Excluded",IF(D6282="",IF((SLA_Policy!$B$8-B6282)*24&gt;X6282,"Open - Breached","Open - On Track"),IF((D6282-B6282)*24&lt;=X6282,"Met","Breached")))</f>
        <v>Met</v>
      </c>
    </row>
    <row r="6283" spans="1:25" x14ac:dyDescent="0.25">
      <c r="A6283" s="9" t="s">
        <v>10102</v>
      </c>
      <c r="B6283" s="23">
        <v>46100.263888888898</v>
      </c>
      <c r="C6283" s="23">
        <v>46100.308333333298</v>
      </c>
      <c r="D6283" s="23">
        <v>46100.743055555598</v>
      </c>
      <c r="E6283" s="9" t="s">
        <v>212</v>
      </c>
      <c r="F6283" s="9" t="s">
        <v>189</v>
      </c>
      <c r="G6283" s="9" t="s">
        <v>213</v>
      </c>
      <c r="H6283" s="9" t="s">
        <v>165</v>
      </c>
      <c r="I6283" s="9" t="s">
        <v>567</v>
      </c>
      <c r="J6283" s="9" t="s">
        <v>7787</v>
      </c>
      <c r="K6283" s="9" t="s">
        <v>246</v>
      </c>
      <c r="L6283" s="9" t="s">
        <v>282</v>
      </c>
      <c r="M6283" s="9" t="s">
        <v>1254</v>
      </c>
      <c r="N6283" s="9" t="s">
        <v>198</v>
      </c>
      <c r="O6283" s="9" t="s">
        <v>176</v>
      </c>
      <c r="P6283" s="9" t="s">
        <v>570</v>
      </c>
      <c r="Q6283" s="9" t="s">
        <v>219</v>
      </c>
      <c r="R6283" s="9">
        <v>0</v>
      </c>
      <c r="S6283" s="9">
        <v>16</v>
      </c>
      <c r="U6283" s="9" t="s">
        <v>230</v>
      </c>
      <c r="X6283" s="9">
        <f>INDEX(SLA_Policy!$D$2:$D$5,MATCH(F6283,SLA_Policy!$A$2:$A$5,0))</f>
        <v>120</v>
      </c>
      <c r="Y6283" s="9" t="str">
        <f>IF(E6283="Cancelled","Excluded",IF(D6283="",IF((SLA_Policy!$B$8-B6283)*24&gt;X6283,"Open - Breached","Open - On Track"),IF((D6283-B6283)*24&lt;=X6283,"Met","Breached")))</f>
        <v>Met</v>
      </c>
    </row>
    <row r="6284" spans="1:25" x14ac:dyDescent="0.25">
      <c r="A6284" s="9" t="s">
        <v>10103</v>
      </c>
      <c r="B6284" s="23">
        <v>46100.284027777801</v>
      </c>
      <c r="C6284" s="23">
        <v>46100.3034722222</v>
      </c>
      <c r="D6284" s="23">
        <v>46100.5090277778</v>
      </c>
      <c r="E6284" s="9" t="s">
        <v>212</v>
      </c>
      <c r="F6284" s="9" t="s">
        <v>188</v>
      </c>
      <c r="G6284" s="9" t="s">
        <v>213</v>
      </c>
      <c r="H6284" s="9" t="s">
        <v>166</v>
      </c>
      <c r="I6284" s="9" t="s">
        <v>286</v>
      </c>
      <c r="J6284" s="9" t="s">
        <v>287</v>
      </c>
      <c r="K6284" s="9" t="s">
        <v>246</v>
      </c>
      <c r="L6284" s="9" t="s">
        <v>104</v>
      </c>
      <c r="M6284" s="9" t="s">
        <v>1198</v>
      </c>
      <c r="N6284" s="9" t="s">
        <v>196</v>
      </c>
      <c r="O6284" s="9" t="s">
        <v>181</v>
      </c>
      <c r="P6284" s="9" t="s">
        <v>449</v>
      </c>
      <c r="Q6284" s="9" t="s">
        <v>219</v>
      </c>
      <c r="R6284" s="9">
        <v>2</v>
      </c>
      <c r="S6284" s="9">
        <v>27</v>
      </c>
      <c r="U6284" s="9" t="s">
        <v>290</v>
      </c>
      <c r="X6284" s="9">
        <f>INDEX(SLA_Policy!$D$2:$D$5,MATCH(F6284,SLA_Policy!$A$2:$A$5,0))</f>
        <v>72</v>
      </c>
      <c r="Y6284" s="9" t="str">
        <f>IF(E6284="Cancelled","Excluded",IF(D6284="",IF((SLA_Policy!$B$8-B6284)*24&gt;X6284,"Open - Breached","Open - On Track"),IF((D6284-B6284)*24&lt;=X6284,"Met","Breached")))</f>
        <v>Met</v>
      </c>
    </row>
    <row r="6285" spans="1:25" x14ac:dyDescent="0.25">
      <c r="A6285" s="9" t="s">
        <v>10104</v>
      </c>
      <c r="B6285" s="23">
        <v>46100.313194444498</v>
      </c>
      <c r="C6285" s="23">
        <v>46100.377777777801</v>
      </c>
      <c r="D6285" s="23">
        <v>46108.412499999999</v>
      </c>
      <c r="E6285" s="9" t="s">
        <v>212</v>
      </c>
      <c r="F6285" s="9" t="s">
        <v>189</v>
      </c>
      <c r="G6285" s="9" t="s">
        <v>236</v>
      </c>
      <c r="H6285" s="9" t="s">
        <v>163</v>
      </c>
      <c r="I6285" s="9" t="s">
        <v>315</v>
      </c>
      <c r="J6285" s="9" t="s">
        <v>711</v>
      </c>
      <c r="K6285" s="9" t="s">
        <v>225</v>
      </c>
      <c r="L6285" s="9" t="s">
        <v>216</v>
      </c>
      <c r="M6285" s="9" t="s">
        <v>6707</v>
      </c>
      <c r="N6285" s="9" t="s">
        <v>196</v>
      </c>
      <c r="O6285" s="9" t="s">
        <v>180</v>
      </c>
      <c r="P6285" s="9" t="s">
        <v>318</v>
      </c>
      <c r="Q6285" s="9" t="s">
        <v>219</v>
      </c>
      <c r="R6285" s="9">
        <v>0</v>
      </c>
      <c r="S6285" s="9">
        <v>55</v>
      </c>
      <c r="T6285" s="9" t="s">
        <v>136</v>
      </c>
      <c r="U6285" s="9" t="s">
        <v>242</v>
      </c>
      <c r="W6285" s="9">
        <v>3</v>
      </c>
      <c r="X6285" s="9">
        <f>INDEX(SLA_Policy!$D$2:$D$5,MATCH(F6285,SLA_Policy!$A$2:$A$5,0))</f>
        <v>120</v>
      </c>
      <c r="Y6285" s="9" t="str">
        <f>IF(E6285="Cancelled","Excluded",IF(D6285="",IF((SLA_Policy!$B$8-B6285)*24&gt;X6285,"Open - Breached","Open - On Track"),IF((D6285-B6285)*24&lt;=X6285,"Met","Breached")))</f>
        <v>Breached</v>
      </c>
    </row>
    <row r="6286" spans="1:25" x14ac:dyDescent="0.25">
      <c r="A6286" s="9" t="s">
        <v>10105</v>
      </c>
      <c r="B6286" s="23">
        <v>46100.316666666702</v>
      </c>
      <c r="C6286" s="23">
        <v>46100.318749999999</v>
      </c>
      <c r="D6286" s="23">
        <v>46100.402083333298</v>
      </c>
      <c r="E6286" s="9" t="s">
        <v>212</v>
      </c>
      <c r="F6286" s="9" t="s">
        <v>189</v>
      </c>
      <c r="G6286" s="9" t="s">
        <v>213</v>
      </c>
      <c r="H6286" s="9" t="s">
        <v>161</v>
      </c>
      <c r="I6286" s="9" t="s">
        <v>297</v>
      </c>
      <c r="J6286" s="9" t="s">
        <v>10106</v>
      </c>
      <c r="K6286" s="9" t="s">
        <v>303</v>
      </c>
      <c r="L6286" s="9" t="s">
        <v>282</v>
      </c>
      <c r="M6286" s="9" t="s">
        <v>2714</v>
      </c>
      <c r="N6286" s="9" t="s">
        <v>200</v>
      </c>
      <c r="O6286" s="9" t="s">
        <v>177</v>
      </c>
      <c r="P6286" s="9" t="s">
        <v>457</v>
      </c>
      <c r="Q6286" s="9" t="s">
        <v>219</v>
      </c>
      <c r="R6286" s="9">
        <v>0</v>
      </c>
      <c r="S6286" s="9">
        <v>12</v>
      </c>
      <c r="U6286" s="9" t="s">
        <v>290</v>
      </c>
      <c r="X6286" s="9">
        <f>INDEX(SLA_Policy!$D$2:$D$5,MATCH(F6286,SLA_Policy!$A$2:$A$5,0))</f>
        <v>120</v>
      </c>
      <c r="Y6286" s="9" t="str">
        <f>IF(E6286="Cancelled","Excluded",IF(D6286="",IF((SLA_Policy!$B$8-B6286)*24&gt;X6286,"Open - Breached","Open - On Track"),IF((D6286-B6286)*24&lt;=X6286,"Met","Breached")))</f>
        <v>Met</v>
      </c>
    </row>
    <row r="6287" spans="1:25" x14ac:dyDescent="0.25">
      <c r="A6287" s="9" t="s">
        <v>10107</v>
      </c>
      <c r="B6287" s="23">
        <v>46100.320833333302</v>
      </c>
      <c r="C6287" s="23">
        <v>46100.323611111096</v>
      </c>
      <c r="D6287" s="23">
        <v>46101.413194444503</v>
      </c>
      <c r="E6287" s="9" t="s">
        <v>212</v>
      </c>
      <c r="F6287" s="9" t="s">
        <v>188</v>
      </c>
      <c r="G6287" s="9" t="s">
        <v>213</v>
      </c>
      <c r="H6287" s="9" t="s">
        <v>88</v>
      </c>
      <c r="I6287" s="9" t="s">
        <v>92</v>
      </c>
      <c r="J6287" s="9" t="s">
        <v>9160</v>
      </c>
      <c r="K6287" s="9" t="s">
        <v>215</v>
      </c>
      <c r="L6287" s="9" t="s">
        <v>293</v>
      </c>
      <c r="M6287" s="9" t="s">
        <v>2382</v>
      </c>
      <c r="N6287" s="9" t="s">
        <v>199</v>
      </c>
      <c r="O6287" s="9" t="s">
        <v>178</v>
      </c>
      <c r="P6287" s="9" t="s">
        <v>272</v>
      </c>
      <c r="Q6287" s="9" t="s">
        <v>219</v>
      </c>
      <c r="R6287" s="9">
        <v>0</v>
      </c>
      <c r="S6287" s="9">
        <v>54</v>
      </c>
      <c r="T6287" s="9" t="s">
        <v>229</v>
      </c>
      <c r="U6287" s="9" t="s">
        <v>140</v>
      </c>
      <c r="V6287" s="9" t="s">
        <v>144</v>
      </c>
      <c r="X6287" s="9">
        <f>INDEX(SLA_Policy!$D$2:$D$5,MATCH(F6287,SLA_Policy!$A$2:$A$5,0))</f>
        <v>72</v>
      </c>
      <c r="Y6287" s="9" t="str">
        <f>IF(E6287="Cancelled","Excluded",IF(D6287="",IF((SLA_Policy!$B$8-B6287)*24&gt;X6287,"Open - Breached","Open - On Track"),IF((D6287-B6287)*24&lt;=X6287,"Met","Breached")))</f>
        <v>Met</v>
      </c>
    </row>
    <row r="6288" spans="1:25" x14ac:dyDescent="0.25">
      <c r="A6288" s="9" t="s">
        <v>10108</v>
      </c>
      <c r="B6288" s="23">
        <v>46100.332638888904</v>
      </c>
      <c r="C6288" s="23">
        <v>46100.338194444397</v>
      </c>
      <c r="D6288" s="23">
        <v>46100.345138888901</v>
      </c>
      <c r="E6288" s="9" t="s">
        <v>212</v>
      </c>
      <c r="F6288" s="9" t="s">
        <v>189</v>
      </c>
      <c r="G6288" s="9" t="s">
        <v>213</v>
      </c>
      <c r="H6288" s="9" t="s">
        <v>161</v>
      </c>
      <c r="I6288" s="9" t="s">
        <v>454</v>
      </c>
      <c r="J6288" s="9" t="s">
        <v>3136</v>
      </c>
      <c r="K6288" s="9" t="s">
        <v>262</v>
      </c>
      <c r="L6288" s="9" t="s">
        <v>282</v>
      </c>
      <c r="M6288" s="9" t="s">
        <v>1716</v>
      </c>
      <c r="N6288" s="9" t="s">
        <v>198</v>
      </c>
      <c r="O6288" s="9" t="s">
        <v>116</v>
      </c>
      <c r="P6288" s="9" t="s">
        <v>551</v>
      </c>
      <c r="Q6288" s="9" t="s">
        <v>219</v>
      </c>
      <c r="R6288" s="9">
        <v>0</v>
      </c>
      <c r="S6288" s="9">
        <v>8</v>
      </c>
      <c r="U6288" s="9" t="s">
        <v>290</v>
      </c>
      <c r="X6288" s="9">
        <f>INDEX(SLA_Policy!$D$2:$D$5,MATCH(F6288,SLA_Policy!$A$2:$A$5,0))</f>
        <v>120</v>
      </c>
      <c r="Y6288" s="9" t="str">
        <f>IF(E6288="Cancelled","Excluded",IF(D6288="",IF((SLA_Policy!$B$8-B6288)*24&gt;X6288,"Open - Breached","Open - On Track"),IF((D6288-B6288)*24&lt;=X6288,"Met","Breached")))</f>
        <v>Met</v>
      </c>
    </row>
    <row r="6289" spans="1:25" x14ac:dyDescent="0.25">
      <c r="A6289" s="9" t="s">
        <v>10109</v>
      </c>
      <c r="B6289" s="23">
        <v>46100.335416666698</v>
      </c>
      <c r="C6289" s="23">
        <v>46100.375</v>
      </c>
      <c r="D6289" s="23">
        <v>46100.658333333296</v>
      </c>
      <c r="E6289" s="9" t="s">
        <v>212</v>
      </c>
      <c r="F6289" s="9" t="s">
        <v>188</v>
      </c>
      <c r="G6289" s="9" t="s">
        <v>236</v>
      </c>
      <c r="H6289" s="9" t="s">
        <v>162</v>
      </c>
      <c r="I6289" s="9" t="s">
        <v>280</v>
      </c>
      <c r="J6289" s="9" t="s">
        <v>1551</v>
      </c>
      <c r="K6289" s="9" t="s">
        <v>246</v>
      </c>
      <c r="L6289" s="9" t="s">
        <v>311</v>
      </c>
      <c r="M6289" s="9" t="s">
        <v>1708</v>
      </c>
      <c r="N6289" s="9" t="s">
        <v>196</v>
      </c>
      <c r="O6289" s="9" t="s">
        <v>179</v>
      </c>
      <c r="P6289" s="9" t="s">
        <v>284</v>
      </c>
      <c r="Q6289" s="9" t="s">
        <v>219</v>
      </c>
      <c r="R6289" s="9">
        <v>0</v>
      </c>
      <c r="S6289" s="9">
        <v>34</v>
      </c>
      <c r="U6289" s="9" t="s">
        <v>242</v>
      </c>
      <c r="X6289" s="9">
        <f>INDEX(SLA_Policy!$D$2:$D$5,MATCH(F6289,SLA_Policy!$A$2:$A$5,0))</f>
        <v>72</v>
      </c>
      <c r="Y6289" s="9" t="str">
        <f>IF(E6289="Cancelled","Excluded",IF(D6289="",IF((SLA_Policy!$B$8-B6289)*24&gt;X6289,"Open - Breached","Open - On Track"),IF((D6289-B6289)*24&lt;=X6289,"Met","Breached")))</f>
        <v>Met</v>
      </c>
    </row>
    <row r="6290" spans="1:25" x14ac:dyDescent="0.25">
      <c r="A6290" s="9" t="s">
        <v>10110</v>
      </c>
      <c r="B6290" s="23">
        <v>46100.337500000001</v>
      </c>
      <c r="C6290" s="23">
        <v>46100.338888888902</v>
      </c>
      <c r="D6290" s="23">
        <v>46100.461805555598</v>
      </c>
      <c r="E6290" s="9" t="s">
        <v>212</v>
      </c>
      <c r="F6290" s="9" t="s">
        <v>188</v>
      </c>
      <c r="G6290" s="9" t="s">
        <v>213</v>
      </c>
      <c r="H6290" s="9" t="s">
        <v>163</v>
      </c>
      <c r="I6290" s="9" t="s">
        <v>405</v>
      </c>
      <c r="J6290" s="9" t="s">
        <v>10111</v>
      </c>
      <c r="K6290" s="9" t="s">
        <v>246</v>
      </c>
      <c r="L6290" s="9" t="s">
        <v>104</v>
      </c>
      <c r="M6290" s="9" t="s">
        <v>2300</v>
      </c>
      <c r="N6290" s="9" t="s">
        <v>200</v>
      </c>
      <c r="O6290" s="9" t="s">
        <v>176</v>
      </c>
      <c r="P6290" s="9" t="s">
        <v>1159</v>
      </c>
      <c r="Q6290" s="9" t="s">
        <v>219</v>
      </c>
      <c r="R6290" s="9">
        <v>0</v>
      </c>
      <c r="S6290" s="9">
        <v>15</v>
      </c>
      <c r="U6290" s="9" t="s">
        <v>230</v>
      </c>
      <c r="X6290" s="9">
        <f>INDEX(SLA_Policy!$D$2:$D$5,MATCH(F6290,SLA_Policy!$A$2:$A$5,0))</f>
        <v>72</v>
      </c>
      <c r="Y6290" s="9" t="str">
        <f>IF(E6290="Cancelled","Excluded",IF(D6290="",IF((SLA_Policy!$B$8-B6290)*24&gt;X6290,"Open - Breached","Open - On Track"),IF((D6290-B6290)*24&lt;=X6290,"Met","Breached")))</f>
        <v>Met</v>
      </c>
    </row>
    <row r="6291" spans="1:25" x14ac:dyDescent="0.25">
      <c r="A6291" s="9" t="s">
        <v>10112</v>
      </c>
      <c r="B6291" s="23">
        <v>46100.339583333298</v>
      </c>
      <c r="C6291" s="23">
        <v>46100.344444444498</v>
      </c>
      <c r="D6291" s="23">
        <v>46101.397916666698</v>
      </c>
      <c r="E6291" s="9" t="s">
        <v>212</v>
      </c>
      <c r="F6291" s="9" t="s">
        <v>188</v>
      </c>
      <c r="G6291" s="9" t="s">
        <v>213</v>
      </c>
      <c r="H6291" s="9" t="s">
        <v>88</v>
      </c>
      <c r="I6291" s="9" t="s">
        <v>92</v>
      </c>
      <c r="J6291" s="9" t="s">
        <v>9167</v>
      </c>
      <c r="K6291" s="9" t="s">
        <v>262</v>
      </c>
      <c r="L6291" s="9" t="s">
        <v>216</v>
      </c>
      <c r="M6291" s="9" t="s">
        <v>10113</v>
      </c>
      <c r="N6291" s="9" t="s">
        <v>199</v>
      </c>
      <c r="O6291" s="9" t="s">
        <v>178</v>
      </c>
      <c r="P6291" s="9" t="s">
        <v>321</v>
      </c>
      <c r="Q6291" s="9" t="s">
        <v>219</v>
      </c>
      <c r="R6291" s="9">
        <v>0</v>
      </c>
      <c r="S6291" s="9">
        <v>15</v>
      </c>
      <c r="T6291" s="9" t="s">
        <v>136</v>
      </c>
      <c r="U6291" s="9" t="s">
        <v>140</v>
      </c>
      <c r="V6291" s="9" t="s">
        <v>144</v>
      </c>
      <c r="X6291" s="9">
        <f>INDEX(SLA_Policy!$D$2:$D$5,MATCH(F6291,SLA_Policy!$A$2:$A$5,0))</f>
        <v>72</v>
      </c>
      <c r="Y6291" s="9" t="str">
        <f>IF(E6291="Cancelled","Excluded",IF(D6291="",IF((SLA_Policy!$B$8-B6291)*24&gt;X6291,"Open - Breached","Open - On Track"),IF((D6291-B6291)*24&lt;=X6291,"Met","Breached")))</f>
        <v>Met</v>
      </c>
    </row>
    <row r="6292" spans="1:25" x14ac:dyDescent="0.25">
      <c r="A6292" s="9" t="s">
        <v>10114</v>
      </c>
      <c r="B6292" s="23">
        <v>46100.340972222199</v>
      </c>
      <c r="C6292" s="23">
        <v>46100.341666666704</v>
      </c>
      <c r="D6292" s="23">
        <v>46100.516666666699</v>
      </c>
      <c r="E6292" s="9" t="s">
        <v>212</v>
      </c>
      <c r="F6292" s="9" t="s">
        <v>187</v>
      </c>
      <c r="G6292" s="9" t="s">
        <v>213</v>
      </c>
      <c r="H6292" s="9" t="s">
        <v>88</v>
      </c>
      <c r="I6292" s="9" t="s">
        <v>92</v>
      </c>
      <c r="J6292" s="9" t="s">
        <v>9167</v>
      </c>
      <c r="K6292" s="9" t="s">
        <v>215</v>
      </c>
      <c r="L6292" s="9" t="s">
        <v>311</v>
      </c>
      <c r="M6292" s="9" t="s">
        <v>1085</v>
      </c>
      <c r="N6292" s="9" t="s">
        <v>198</v>
      </c>
      <c r="O6292" s="9" t="s">
        <v>178</v>
      </c>
      <c r="P6292" s="9" t="s">
        <v>321</v>
      </c>
      <c r="Q6292" s="9" t="s">
        <v>273</v>
      </c>
      <c r="R6292" s="9">
        <v>0</v>
      </c>
      <c r="S6292" s="9">
        <v>23</v>
      </c>
      <c r="T6292" s="9" t="s">
        <v>136</v>
      </c>
      <c r="U6292" s="9" t="s">
        <v>140</v>
      </c>
      <c r="V6292" s="9" t="s">
        <v>144</v>
      </c>
      <c r="X6292" s="9">
        <f>INDEX(SLA_Policy!$D$2:$D$5,MATCH(F6292,SLA_Policy!$A$2:$A$5,0))</f>
        <v>8</v>
      </c>
      <c r="Y6292" s="9" t="str">
        <f>IF(E6292="Cancelled","Excluded",IF(D6292="",IF((SLA_Policy!$B$8-B6292)*24&gt;X6292,"Open - Breached","Open - On Track"),IF((D6292-B6292)*24&lt;=X6292,"Met","Breached")))</f>
        <v>Met</v>
      </c>
    </row>
    <row r="6293" spans="1:25" x14ac:dyDescent="0.25">
      <c r="A6293" s="9" t="s">
        <v>10115</v>
      </c>
      <c r="B6293" s="23">
        <v>46100.359027777798</v>
      </c>
      <c r="C6293" s="23">
        <v>46100.363194444399</v>
      </c>
      <c r="D6293" s="23">
        <v>46100.609027777798</v>
      </c>
      <c r="E6293" s="9" t="s">
        <v>212</v>
      </c>
      <c r="F6293" s="9" t="s">
        <v>188</v>
      </c>
      <c r="G6293" s="9" t="s">
        <v>213</v>
      </c>
      <c r="H6293" s="9" t="s">
        <v>88</v>
      </c>
      <c r="I6293" s="9" t="s">
        <v>92</v>
      </c>
      <c r="J6293" s="9" t="s">
        <v>9164</v>
      </c>
      <c r="K6293" s="9" t="s">
        <v>215</v>
      </c>
      <c r="L6293" s="9" t="s">
        <v>216</v>
      </c>
      <c r="M6293" s="9" t="s">
        <v>9290</v>
      </c>
      <c r="N6293" s="9" t="s">
        <v>198</v>
      </c>
      <c r="O6293" s="9" t="s">
        <v>116</v>
      </c>
      <c r="P6293" s="9" t="s">
        <v>218</v>
      </c>
      <c r="Q6293" s="9" t="s">
        <v>219</v>
      </c>
      <c r="R6293" s="9">
        <v>0</v>
      </c>
      <c r="S6293" s="9">
        <v>33</v>
      </c>
      <c r="T6293" s="9" t="s">
        <v>136</v>
      </c>
      <c r="U6293" s="9" t="s">
        <v>140</v>
      </c>
      <c r="V6293" s="9" t="s">
        <v>144</v>
      </c>
      <c r="W6293" s="9">
        <v>4</v>
      </c>
      <c r="X6293" s="9">
        <f>INDEX(SLA_Policy!$D$2:$D$5,MATCH(F6293,SLA_Policy!$A$2:$A$5,0))</f>
        <v>72</v>
      </c>
      <c r="Y6293" s="9" t="str">
        <f>IF(E6293="Cancelled","Excluded",IF(D6293="",IF((SLA_Policy!$B$8-B6293)*24&gt;X6293,"Open - Breached","Open - On Track"),IF((D6293-B6293)*24&lt;=X6293,"Met","Breached")))</f>
        <v>Met</v>
      </c>
    </row>
    <row r="6294" spans="1:25" x14ac:dyDescent="0.25">
      <c r="A6294" s="9" t="s">
        <v>10116</v>
      </c>
      <c r="B6294" s="23">
        <v>46100.375694444498</v>
      </c>
      <c r="C6294" s="23">
        <v>46100.379166666702</v>
      </c>
      <c r="D6294" s="23">
        <v>46100.5756944444</v>
      </c>
      <c r="E6294" s="9" t="s">
        <v>212</v>
      </c>
      <c r="F6294" s="9" t="s">
        <v>187</v>
      </c>
      <c r="G6294" s="9" t="s">
        <v>213</v>
      </c>
      <c r="H6294" s="9" t="s">
        <v>88</v>
      </c>
      <c r="I6294" s="9" t="s">
        <v>92</v>
      </c>
      <c r="J6294" s="9" t="s">
        <v>9160</v>
      </c>
      <c r="K6294" s="9" t="s">
        <v>215</v>
      </c>
      <c r="L6294" s="9" t="s">
        <v>311</v>
      </c>
      <c r="M6294" s="9" t="s">
        <v>538</v>
      </c>
      <c r="N6294" s="9" t="s">
        <v>199</v>
      </c>
      <c r="O6294" s="9" t="s">
        <v>178</v>
      </c>
      <c r="P6294" s="9" t="s">
        <v>272</v>
      </c>
      <c r="Q6294" s="9" t="s">
        <v>273</v>
      </c>
      <c r="R6294" s="9">
        <v>0</v>
      </c>
      <c r="S6294" s="9">
        <v>24</v>
      </c>
      <c r="T6294" s="9" t="s">
        <v>136</v>
      </c>
      <c r="U6294" s="9" t="s">
        <v>140</v>
      </c>
      <c r="V6294" s="9" t="s">
        <v>144</v>
      </c>
      <c r="X6294" s="9">
        <f>INDEX(SLA_Policy!$D$2:$D$5,MATCH(F6294,SLA_Policy!$A$2:$A$5,0))</f>
        <v>8</v>
      </c>
      <c r="Y6294" s="9" t="str">
        <f>IF(E6294="Cancelled","Excluded",IF(D6294="",IF((SLA_Policy!$B$8-B6294)*24&gt;X6294,"Open - Breached","Open - On Track"),IF((D6294-B6294)*24&lt;=X6294,"Met","Breached")))</f>
        <v>Met</v>
      </c>
    </row>
    <row r="6295" spans="1:25" x14ac:dyDescent="0.25">
      <c r="A6295" s="9" t="s">
        <v>10117</v>
      </c>
      <c r="B6295" s="23">
        <v>46100.377777777801</v>
      </c>
      <c r="C6295" s="23">
        <v>46100.381944444503</v>
      </c>
      <c r="D6295" s="23">
        <v>46101.563888888901</v>
      </c>
      <c r="E6295" s="9" t="s">
        <v>212</v>
      </c>
      <c r="F6295" s="9" t="s">
        <v>188</v>
      </c>
      <c r="G6295" s="9" t="s">
        <v>213</v>
      </c>
      <c r="H6295" s="9" t="s">
        <v>88</v>
      </c>
      <c r="I6295" s="9" t="s">
        <v>92</v>
      </c>
      <c r="J6295" s="9" t="s">
        <v>2159</v>
      </c>
      <c r="K6295" s="9" t="s">
        <v>215</v>
      </c>
      <c r="L6295" s="9" t="s">
        <v>270</v>
      </c>
      <c r="M6295" s="9" t="s">
        <v>1218</v>
      </c>
      <c r="N6295" s="9" t="s">
        <v>198</v>
      </c>
      <c r="O6295" s="9" t="s">
        <v>178</v>
      </c>
      <c r="P6295" s="9" t="s">
        <v>321</v>
      </c>
      <c r="Q6295" s="9" t="s">
        <v>219</v>
      </c>
      <c r="R6295" s="9">
        <v>1</v>
      </c>
      <c r="S6295" s="9">
        <v>47</v>
      </c>
      <c r="T6295" s="9" t="s">
        <v>136</v>
      </c>
      <c r="U6295" s="9" t="s">
        <v>661</v>
      </c>
      <c r="W6295" s="9">
        <v>3</v>
      </c>
      <c r="X6295" s="9">
        <f>INDEX(SLA_Policy!$D$2:$D$5,MATCH(F6295,SLA_Policy!$A$2:$A$5,0))</f>
        <v>72</v>
      </c>
      <c r="Y6295" s="9" t="str">
        <f>IF(E6295="Cancelled","Excluded",IF(D6295="",IF((SLA_Policy!$B$8-B6295)*24&gt;X6295,"Open - Breached","Open - On Track"),IF((D6295-B6295)*24&lt;=X6295,"Met","Breached")))</f>
        <v>Met</v>
      </c>
    </row>
    <row r="6296" spans="1:25" x14ac:dyDescent="0.25">
      <c r="A6296" s="9" t="s">
        <v>10118</v>
      </c>
      <c r="B6296" s="23">
        <v>46100.379861111098</v>
      </c>
      <c r="C6296" s="23">
        <v>46100.398611111101</v>
      </c>
      <c r="D6296" s="23">
        <v>46101.346527777801</v>
      </c>
      <c r="E6296" s="9" t="s">
        <v>212</v>
      </c>
      <c r="F6296" s="9" t="s">
        <v>189</v>
      </c>
      <c r="G6296" s="9" t="s">
        <v>213</v>
      </c>
      <c r="H6296" s="9" t="s">
        <v>162</v>
      </c>
      <c r="I6296" s="9" t="s">
        <v>345</v>
      </c>
      <c r="J6296" s="9" t="s">
        <v>1151</v>
      </c>
      <c r="K6296" s="9" t="s">
        <v>239</v>
      </c>
      <c r="L6296" s="9" t="s">
        <v>282</v>
      </c>
      <c r="M6296" s="9" t="s">
        <v>1408</v>
      </c>
      <c r="N6296" s="9" t="s">
        <v>196</v>
      </c>
      <c r="O6296" s="9" t="s">
        <v>116</v>
      </c>
      <c r="P6296" s="9" t="s">
        <v>258</v>
      </c>
      <c r="Q6296" s="9" t="s">
        <v>219</v>
      </c>
      <c r="R6296" s="9">
        <v>0</v>
      </c>
      <c r="S6296" s="9">
        <v>11</v>
      </c>
      <c r="U6296" s="9" t="s">
        <v>248</v>
      </c>
      <c r="W6296" s="9">
        <v>5</v>
      </c>
      <c r="X6296" s="9">
        <f>INDEX(SLA_Policy!$D$2:$D$5,MATCH(F6296,SLA_Policy!$A$2:$A$5,0))</f>
        <v>120</v>
      </c>
      <c r="Y6296" s="9" t="str">
        <f>IF(E6296="Cancelled","Excluded",IF(D6296="",IF((SLA_Policy!$B$8-B6296)*24&gt;X6296,"Open - Breached","Open - On Track"),IF((D6296-B6296)*24&lt;=X6296,"Met","Breached")))</f>
        <v>Met</v>
      </c>
    </row>
    <row r="6297" spans="1:25" x14ac:dyDescent="0.25">
      <c r="A6297" s="9" t="s">
        <v>10119</v>
      </c>
      <c r="B6297" s="23">
        <v>46100.381249999999</v>
      </c>
      <c r="C6297" s="23">
        <v>46100.543055555601</v>
      </c>
      <c r="D6297" s="23">
        <v>46101.398611111101</v>
      </c>
      <c r="E6297" s="9" t="s">
        <v>212</v>
      </c>
      <c r="F6297" s="9" t="s">
        <v>189</v>
      </c>
      <c r="G6297" s="9" t="s">
        <v>213</v>
      </c>
      <c r="H6297" s="9" t="s">
        <v>88</v>
      </c>
      <c r="I6297" s="9" t="s">
        <v>92</v>
      </c>
      <c r="J6297" s="9" t="s">
        <v>834</v>
      </c>
      <c r="K6297" s="9" t="s">
        <v>215</v>
      </c>
      <c r="L6297" s="9" t="s">
        <v>311</v>
      </c>
      <c r="M6297" s="9" t="s">
        <v>1807</v>
      </c>
      <c r="N6297" s="9" t="s">
        <v>196</v>
      </c>
      <c r="O6297" s="9" t="s">
        <v>178</v>
      </c>
      <c r="P6297" s="9" t="s">
        <v>414</v>
      </c>
      <c r="Q6297" s="9" t="s">
        <v>219</v>
      </c>
      <c r="R6297" s="9">
        <v>0</v>
      </c>
      <c r="S6297" s="9">
        <v>33</v>
      </c>
      <c r="T6297" s="9" t="s">
        <v>136</v>
      </c>
      <c r="U6297" s="9" t="s">
        <v>376</v>
      </c>
      <c r="X6297" s="9">
        <f>INDEX(SLA_Policy!$D$2:$D$5,MATCH(F6297,SLA_Policy!$A$2:$A$5,0))</f>
        <v>120</v>
      </c>
      <c r="Y6297" s="9" t="str">
        <f>IF(E6297="Cancelled","Excluded",IF(D6297="",IF((SLA_Policy!$B$8-B6297)*24&gt;X6297,"Open - Breached","Open - On Track"),IF((D6297-B6297)*24&lt;=X6297,"Met","Breached")))</f>
        <v>Met</v>
      </c>
    </row>
    <row r="6298" spans="1:25" x14ac:dyDescent="0.25">
      <c r="A6298" s="9" t="s">
        <v>10120</v>
      </c>
      <c r="B6298" s="23">
        <v>46100.385416666701</v>
      </c>
      <c r="C6298" s="23">
        <v>46100.429861111101</v>
      </c>
      <c r="D6298" s="23">
        <v>46101.476388888899</v>
      </c>
      <c r="E6298" s="9" t="s">
        <v>212</v>
      </c>
      <c r="F6298" s="9" t="s">
        <v>188</v>
      </c>
      <c r="G6298" s="9" t="s">
        <v>213</v>
      </c>
      <c r="H6298" s="9" t="s">
        <v>164</v>
      </c>
      <c r="I6298" s="9" t="s">
        <v>478</v>
      </c>
      <c r="J6298" s="9" t="s">
        <v>2168</v>
      </c>
      <c r="K6298" s="9" t="s">
        <v>246</v>
      </c>
      <c r="L6298" s="9" t="s">
        <v>226</v>
      </c>
      <c r="M6298" s="9" t="s">
        <v>1841</v>
      </c>
      <c r="N6298" s="9" t="s">
        <v>197</v>
      </c>
      <c r="O6298" s="9" t="s">
        <v>178</v>
      </c>
      <c r="P6298" s="9" t="s">
        <v>360</v>
      </c>
      <c r="Q6298" s="9" t="s">
        <v>219</v>
      </c>
      <c r="R6298" s="9">
        <v>1</v>
      </c>
      <c r="S6298" s="9">
        <v>44</v>
      </c>
      <c r="T6298" s="9" t="s">
        <v>464</v>
      </c>
      <c r="U6298" s="9" t="s">
        <v>290</v>
      </c>
      <c r="W6298" s="9">
        <v>4</v>
      </c>
      <c r="X6298" s="9">
        <f>INDEX(SLA_Policy!$D$2:$D$5,MATCH(F6298,SLA_Policy!$A$2:$A$5,0))</f>
        <v>72</v>
      </c>
      <c r="Y6298" s="9" t="str">
        <f>IF(E6298="Cancelled","Excluded",IF(D6298="",IF((SLA_Policy!$B$8-B6298)*24&gt;X6298,"Open - Breached","Open - On Track"),IF((D6298-B6298)*24&lt;=X6298,"Met","Breached")))</f>
        <v>Met</v>
      </c>
    </row>
    <row r="6299" spans="1:25" x14ac:dyDescent="0.25">
      <c r="A6299" s="9" t="s">
        <v>10121</v>
      </c>
      <c r="B6299" s="23">
        <v>46100.390277777798</v>
      </c>
      <c r="C6299" s="23">
        <v>46100.397916666698</v>
      </c>
      <c r="D6299" s="23">
        <v>46101.397916666698</v>
      </c>
      <c r="E6299" s="9" t="s">
        <v>212</v>
      </c>
      <c r="F6299" s="9" t="s">
        <v>188</v>
      </c>
      <c r="G6299" s="9" t="s">
        <v>213</v>
      </c>
      <c r="H6299" s="9" t="s">
        <v>88</v>
      </c>
      <c r="I6299" s="9" t="s">
        <v>92</v>
      </c>
      <c r="J6299" s="9" t="s">
        <v>9192</v>
      </c>
      <c r="K6299" s="9" t="s">
        <v>215</v>
      </c>
      <c r="L6299" s="9" t="s">
        <v>293</v>
      </c>
      <c r="M6299" s="9" t="s">
        <v>1592</v>
      </c>
      <c r="N6299" s="9" t="s">
        <v>198</v>
      </c>
      <c r="O6299" s="9" t="s">
        <v>178</v>
      </c>
      <c r="P6299" s="9" t="s">
        <v>321</v>
      </c>
      <c r="Q6299" s="9" t="s">
        <v>219</v>
      </c>
      <c r="R6299" s="9">
        <v>0</v>
      </c>
      <c r="S6299" s="9">
        <v>32</v>
      </c>
      <c r="T6299" s="9" t="s">
        <v>136</v>
      </c>
      <c r="U6299" s="9" t="s">
        <v>140</v>
      </c>
      <c r="V6299" s="9" t="s">
        <v>144</v>
      </c>
      <c r="X6299" s="9">
        <f>INDEX(SLA_Policy!$D$2:$D$5,MATCH(F6299,SLA_Policy!$A$2:$A$5,0))</f>
        <v>72</v>
      </c>
      <c r="Y6299" s="9" t="str">
        <f>IF(E6299="Cancelled","Excluded",IF(D6299="",IF((SLA_Policy!$B$8-B6299)*24&gt;X6299,"Open - Breached","Open - On Track"),IF((D6299-B6299)*24&lt;=X6299,"Met","Breached")))</f>
        <v>Met</v>
      </c>
    </row>
    <row r="6300" spans="1:25" x14ac:dyDescent="0.25">
      <c r="A6300" s="9" t="s">
        <v>10122</v>
      </c>
      <c r="B6300" s="23">
        <v>46100.392361111102</v>
      </c>
      <c r="C6300" s="23">
        <v>46100.425000000003</v>
      </c>
      <c r="D6300" s="23">
        <v>46100.574999999997</v>
      </c>
      <c r="E6300" s="9" t="s">
        <v>212</v>
      </c>
      <c r="F6300" s="9" t="s">
        <v>188</v>
      </c>
      <c r="G6300" s="9" t="s">
        <v>213</v>
      </c>
      <c r="H6300" s="9" t="s">
        <v>88</v>
      </c>
      <c r="I6300" s="9" t="s">
        <v>92</v>
      </c>
      <c r="J6300" s="9" t="s">
        <v>9181</v>
      </c>
      <c r="K6300" s="9" t="s">
        <v>215</v>
      </c>
      <c r="L6300" s="9" t="s">
        <v>270</v>
      </c>
      <c r="M6300" s="9" t="s">
        <v>1266</v>
      </c>
      <c r="N6300" s="9" t="s">
        <v>197</v>
      </c>
      <c r="O6300" s="9" t="s">
        <v>178</v>
      </c>
      <c r="P6300" s="9" t="s">
        <v>427</v>
      </c>
      <c r="Q6300" s="9" t="s">
        <v>219</v>
      </c>
      <c r="R6300" s="9">
        <v>0</v>
      </c>
      <c r="S6300" s="9">
        <v>70</v>
      </c>
      <c r="T6300" s="9" t="s">
        <v>136</v>
      </c>
      <c r="U6300" s="9" t="s">
        <v>140</v>
      </c>
      <c r="V6300" s="9" t="s">
        <v>144</v>
      </c>
      <c r="W6300" s="9">
        <v>5</v>
      </c>
      <c r="X6300" s="9">
        <f>INDEX(SLA_Policy!$D$2:$D$5,MATCH(F6300,SLA_Policy!$A$2:$A$5,0))</f>
        <v>72</v>
      </c>
      <c r="Y6300" s="9" t="str">
        <f>IF(E6300="Cancelled","Excluded",IF(D6300="",IF((SLA_Policy!$B$8-B6300)*24&gt;X6300,"Open - Breached","Open - On Track"),IF((D6300-B6300)*24&lt;=X6300,"Met","Breached")))</f>
        <v>Met</v>
      </c>
    </row>
    <row r="6301" spans="1:25" x14ac:dyDescent="0.25">
      <c r="A6301" s="9" t="s">
        <v>10123</v>
      </c>
      <c r="B6301" s="23">
        <v>46100.393750000003</v>
      </c>
      <c r="C6301" s="23">
        <v>46100.4</v>
      </c>
      <c r="D6301" s="23">
        <v>46101.352083333302</v>
      </c>
      <c r="E6301" s="9" t="s">
        <v>212</v>
      </c>
      <c r="F6301" s="9" t="s">
        <v>188</v>
      </c>
      <c r="G6301" s="9" t="s">
        <v>236</v>
      </c>
      <c r="H6301" s="9" t="s">
        <v>167</v>
      </c>
      <c r="I6301" s="9" t="s">
        <v>255</v>
      </c>
      <c r="J6301" s="9" t="s">
        <v>1850</v>
      </c>
      <c r="K6301" s="9" t="s">
        <v>215</v>
      </c>
      <c r="L6301" s="9" t="s">
        <v>351</v>
      </c>
      <c r="M6301" s="9" t="s">
        <v>352</v>
      </c>
      <c r="N6301" s="9" t="s">
        <v>196</v>
      </c>
      <c r="O6301" s="9" t="s">
        <v>116</v>
      </c>
      <c r="P6301" s="9" t="s">
        <v>551</v>
      </c>
      <c r="Q6301" s="9" t="s">
        <v>219</v>
      </c>
      <c r="R6301" s="9">
        <v>0</v>
      </c>
      <c r="S6301" s="9">
        <v>52</v>
      </c>
      <c r="U6301" s="9" t="s">
        <v>242</v>
      </c>
      <c r="W6301" s="9">
        <v>3</v>
      </c>
      <c r="X6301" s="9">
        <f>INDEX(SLA_Policy!$D$2:$D$5,MATCH(F6301,SLA_Policy!$A$2:$A$5,0))</f>
        <v>72</v>
      </c>
      <c r="Y6301" s="9" t="str">
        <f>IF(E6301="Cancelled","Excluded",IF(D6301="",IF((SLA_Policy!$B$8-B6301)*24&gt;X6301,"Open - Breached","Open - On Track"),IF((D6301-B6301)*24&lt;=X6301,"Met","Breached")))</f>
        <v>Met</v>
      </c>
    </row>
    <row r="6302" spans="1:25" x14ac:dyDescent="0.25">
      <c r="A6302" s="9" t="s">
        <v>10124</v>
      </c>
      <c r="B6302" s="23">
        <v>46100.394444444399</v>
      </c>
      <c r="C6302" s="23">
        <v>46100.409027777801</v>
      </c>
      <c r="D6302" s="23">
        <v>46100.716666666704</v>
      </c>
      <c r="E6302" s="9" t="s">
        <v>212</v>
      </c>
      <c r="F6302" s="9" t="s">
        <v>189</v>
      </c>
      <c r="G6302" s="9" t="s">
        <v>213</v>
      </c>
      <c r="H6302" s="9" t="s">
        <v>162</v>
      </c>
      <c r="I6302" s="9" t="s">
        <v>345</v>
      </c>
      <c r="J6302" s="9" t="s">
        <v>4899</v>
      </c>
      <c r="K6302" s="9" t="s">
        <v>246</v>
      </c>
      <c r="L6302" s="9" t="s">
        <v>216</v>
      </c>
      <c r="M6302" s="9" t="s">
        <v>695</v>
      </c>
      <c r="N6302" s="9" t="s">
        <v>196</v>
      </c>
      <c r="O6302" s="9" t="s">
        <v>116</v>
      </c>
      <c r="P6302" s="9" t="s">
        <v>295</v>
      </c>
      <c r="Q6302" s="9" t="s">
        <v>219</v>
      </c>
      <c r="R6302" s="9">
        <v>0</v>
      </c>
      <c r="S6302" s="9">
        <v>16</v>
      </c>
      <c r="U6302" s="9" t="s">
        <v>248</v>
      </c>
      <c r="X6302" s="9">
        <f>INDEX(SLA_Policy!$D$2:$D$5,MATCH(F6302,SLA_Policy!$A$2:$A$5,0))</f>
        <v>120</v>
      </c>
      <c r="Y6302" s="9" t="str">
        <f>IF(E6302="Cancelled","Excluded",IF(D6302="",IF((SLA_Policy!$B$8-B6302)*24&gt;X6302,"Open - Breached","Open - On Track"),IF((D6302-B6302)*24&lt;=X6302,"Met","Breached")))</f>
        <v>Met</v>
      </c>
    </row>
    <row r="6303" spans="1:25" x14ac:dyDescent="0.25">
      <c r="A6303" s="9" t="s">
        <v>10125</v>
      </c>
      <c r="B6303" s="23">
        <v>46100.395833333299</v>
      </c>
      <c r="C6303" s="23">
        <v>46100.4506944444</v>
      </c>
      <c r="D6303" s="23">
        <v>46101.408333333296</v>
      </c>
      <c r="E6303" s="9" t="s">
        <v>212</v>
      </c>
      <c r="F6303" s="9" t="s">
        <v>188</v>
      </c>
      <c r="G6303" s="9" t="s">
        <v>213</v>
      </c>
      <c r="H6303" s="9" t="s">
        <v>165</v>
      </c>
      <c r="I6303" s="9" t="s">
        <v>2034</v>
      </c>
      <c r="J6303" s="9" t="s">
        <v>8706</v>
      </c>
      <c r="K6303" s="9" t="s">
        <v>246</v>
      </c>
      <c r="L6303" s="9" t="s">
        <v>270</v>
      </c>
      <c r="M6303" s="9" t="s">
        <v>528</v>
      </c>
      <c r="N6303" s="9" t="s">
        <v>197</v>
      </c>
      <c r="O6303" s="9" t="s">
        <v>176</v>
      </c>
      <c r="P6303" s="9" t="s">
        <v>570</v>
      </c>
      <c r="Q6303" s="9" t="s">
        <v>219</v>
      </c>
      <c r="R6303" s="9">
        <v>0</v>
      </c>
      <c r="S6303" s="9">
        <v>35</v>
      </c>
      <c r="U6303" s="9" t="s">
        <v>230</v>
      </c>
      <c r="X6303" s="9">
        <f>INDEX(SLA_Policy!$D$2:$D$5,MATCH(F6303,SLA_Policy!$A$2:$A$5,0))</f>
        <v>72</v>
      </c>
      <c r="Y6303" s="9" t="str">
        <f>IF(E6303="Cancelled","Excluded",IF(D6303="",IF((SLA_Policy!$B$8-B6303)*24&gt;X6303,"Open - Breached","Open - On Track"),IF((D6303-B6303)*24&lt;=X6303,"Met","Breached")))</f>
        <v>Met</v>
      </c>
    </row>
    <row r="6304" spans="1:25" x14ac:dyDescent="0.25">
      <c r="A6304" s="9" t="s">
        <v>10126</v>
      </c>
      <c r="B6304" s="23">
        <v>46100.399305555598</v>
      </c>
      <c r="C6304" s="23">
        <v>46100.458333333299</v>
      </c>
      <c r="D6304" s="23">
        <v>46101.367361111101</v>
      </c>
      <c r="E6304" s="9" t="s">
        <v>212</v>
      </c>
      <c r="F6304" s="9" t="s">
        <v>188</v>
      </c>
      <c r="G6304" s="9" t="s">
        <v>213</v>
      </c>
      <c r="H6304" s="9" t="s">
        <v>162</v>
      </c>
      <c r="I6304" s="9" t="s">
        <v>393</v>
      </c>
      <c r="J6304" s="9" t="s">
        <v>1718</v>
      </c>
      <c r="K6304" s="9" t="s">
        <v>225</v>
      </c>
      <c r="L6304" s="9" t="s">
        <v>307</v>
      </c>
      <c r="M6304" s="9" t="s">
        <v>308</v>
      </c>
      <c r="N6304" s="9" t="s">
        <v>196</v>
      </c>
      <c r="O6304" s="9" t="s">
        <v>179</v>
      </c>
      <c r="P6304" s="9" t="s">
        <v>284</v>
      </c>
      <c r="Q6304" s="9" t="s">
        <v>273</v>
      </c>
      <c r="R6304" s="9">
        <v>0</v>
      </c>
      <c r="S6304" s="9">
        <v>11</v>
      </c>
      <c r="U6304" s="9" t="s">
        <v>376</v>
      </c>
      <c r="W6304" s="9">
        <v>4</v>
      </c>
      <c r="X6304" s="9">
        <f>INDEX(SLA_Policy!$D$2:$D$5,MATCH(F6304,SLA_Policy!$A$2:$A$5,0))</f>
        <v>72</v>
      </c>
      <c r="Y6304" s="9" t="str">
        <f>IF(E6304="Cancelled","Excluded",IF(D6304="",IF((SLA_Policy!$B$8-B6304)*24&gt;X6304,"Open - Breached","Open - On Track"),IF((D6304-B6304)*24&lt;=X6304,"Met","Breached")))</f>
        <v>Met</v>
      </c>
    </row>
    <row r="6305" spans="1:25" x14ac:dyDescent="0.25">
      <c r="A6305" s="9" t="s">
        <v>10127</v>
      </c>
      <c r="B6305" s="23">
        <v>46100.403472222199</v>
      </c>
      <c r="C6305" s="23">
        <v>46100.426388888904</v>
      </c>
      <c r="D6305" s="23">
        <v>46101.472222222197</v>
      </c>
      <c r="E6305" s="9" t="s">
        <v>212</v>
      </c>
      <c r="F6305" s="9" t="s">
        <v>189</v>
      </c>
      <c r="G6305" s="9" t="s">
        <v>213</v>
      </c>
      <c r="H6305" s="9" t="s">
        <v>166</v>
      </c>
      <c r="I6305" s="9" t="s">
        <v>398</v>
      </c>
      <c r="J6305" s="9" t="s">
        <v>10128</v>
      </c>
      <c r="K6305" s="9" t="s">
        <v>215</v>
      </c>
      <c r="L6305" s="9" t="s">
        <v>371</v>
      </c>
      <c r="M6305" s="9" t="s">
        <v>2366</v>
      </c>
      <c r="N6305" s="9" t="s">
        <v>196</v>
      </c>
      <c r="O6305" s="9" t="s">
        <v>181</v>
      </c>
      <c r="P6305" s="9" t="s">
        <v>449</v>
      </c>
      <c r="Q6305" s="9" t="s">
        <v>219</v>
      </c>
      <c r="R6305" s="9">
        <v>0</v>
      </c>
      <c r="S6305" s="9">
        <v>52</v>
      </c>
      <c r="U6305" s="9" t="s">
        <v>376</v>
      </c>
      <c r="W6305" s="9">
        <v>5</v>
      </c>
      <c r="X6305" s="9">
        <f>INDEX(SLA_Policy!$D$2:$D$5,MATCH(F6305,SLA_Policy!$A$2:$A$5,0))</f>
        <v>120</v>
      </c>
      <c r="Y6305" s="9" t="str">
        <f>IF(E6305="Cancelled","Excluded",IF(D6305="",IF((SLA_Policy!$B$8-B6305)*24&gt;X6305,"Open - Breached","Open - On Track"),IF((D6305-B6305)*24&lt;=X6305,"Met","Breached")))</f>
        <v>Met</v>
      </c>
    </row>
    <row r="6306" spans="1:25" x14ac:dyDescent="0.25">
      <c r="A6306" s="9" t="s">
        <v>10129</v>
      </c>
      <c r="B6306" s="23">
        <v>46100.413888888899</v>
      </c>
      <c r="C6306" s="23">
        <v>46100.4194444444</v>
      </c>
      <c r="D6306" s="23">
        <v>46100.713888888902</v>
      </c>
      <c r="E6306" s="9" t="s">
        <v>212</v>
      </c>
      <c r="F6306" s="9" t="s">
        <v>188</v>
      </c>
      <c r="G6306" s="9" t="s">
        <v>213</v>
      </c>
      <c r="H6306" s="9" t="s">
        <v>165</v>
      </c>
      <c r="I6306" s="9" t="s">
        <v>2034</v>
      </c>
      <c r="J6306" s="9" t="s">
        <v>7295</v>
      </c>
      <c r="K6306" s="9" t="s">
        <v>239</v>
      </c>
      <c r="L6306" s="9" t="s">
        <v>282</v>
      </c>
      <c r="M6306" s="9" t="s">
        <v>471</v>
      </c>
      <c r="N6306" s="9" t="s">
        <v>198</v>
      </c>
      <c r="O6306" s="9" t="s">
        <v>176</v>
      </c>
      <c r="P6306" s="9" t="s">
        <v>570</v>
      </c>
      <c r="Q6306" s="9" t="s">
        <v>219</v>
      </c>
      <c r="R6306" s="9">
        <v>0</v>
      </c>
      <c r="S6306" s="9">
        <v>126</v>
      </c>
      <c r="U6306" s="9" t="s">
        <v>230</v>
      </c>
      <c r="X6306" s="9">
        <f>INDEX(SLA_Policy!$D$2:$D$5,MATCH(F6306,SLA_Policy!$A$2:$A$5,0))</f>
        <v>72</v>
      </c>
      <c r="Y6306" s="9" t="str">
        <f>IF(E6306="Cancelled","Excluded",IF(D6306="",IF((SLA_Policy!$B$8-B6306)*24&gt;X6306,"Open - Breached","Open - On Track"),IF((D6306-B6306)*24&lt;=X6306,"Met","Breached")))</f>
        <v>Met</v>
      </c>
    </row>
    <row r="6307" spans="1:25" x14ac:dyDescent="0.25">
      <c r="A6307" s="9" t="s">
        <v>10130</v>
      </c>
      <c r="B6307" s="23">
        <v>46100.415972222203</v>
      </c>
      <c r="C6307" s="23">
        <v>46100.422222222202</v>
      </c>
      <c r="D6307" s="23">
        <v>46100.517361111102</v>
      </c>
      <c r="E6307" s="9" t="s">
        <v>212</v>
      </c>
      <c r="F6307" s="9" t="s">
        <v>188</v>
      </c>
      <c r="G6307" s="9" t="s">
        <v>213</v>
      </c>
      <c r="H6307" s="9" t="s">
        <v>88</v>
      </c>
      <c r="I6307" s="9" t="s">
        <v>92</v>
      </c>
      <c r="J6307" s="9" t="s">
        <v>214</v>
      </c>
      <c r="K6307" s="9" t="s">
        <v>215</v>
      </c>
      <c r="L6307" s="9" t="s">
        <v>311</v>
      </c>
      <c r="M6307" s="9" t="s">
        <v>538</v>
      </c>
      <c r="N6307" s="9" t="s">
        <v>199</v>
      </c>
      <c r="O6307" s="9" t="s">
        <v>178</v>
      </c>
      <c r="P6307" s="9" t="s">
        <v>360</v>
      </c>
      <c r="Q6307" s="9" t="s">
        <v>219</v>
      </c>
      <c r="R6307" s="9">
        <v>0</v>
      </c>
      <c r="S6307" s="9">
        <v>40</v>
      </c>
      <c r="T6307" s="9" t="s">
        <v>136</v>
      </c>
      <c r="U6307" s="9" t="s">
        <v>221</v>
      </c>
      <c r="X6307" s="9">
        <f>INDEX(SLA_Policy!$D$2:$D$5,MATCH(F6307,SLA_Policy!$A$2:$A$5,0))</f>
        <v>72</v>
      </c>
      <c r="Y6307" s="9" t="str">
        <f>IF(E6307="Cancelled","Excluded",IF(D6307="",IF((SLA_Policy!$B$8-B6307)*24&gt;X6307,"Open - Breached","Open - On Track"),IF((D6307-B6307)*24&lt;=X6307,"Met","Breached")))</f>
        <v>Met</v>
      </c>
    </row>
    <row r="6308" spans="1:25" x14ac:dyDescent="0.25">
      <c r="A6308" s="9" t="s">
        <v>10131</v>
      </c>
      <c r="B6308" s="23">
        <v>46100.415972222203</v>
      </c>
      <c r="C6308" s="23">
        <v>46100.417361111096</v>
      </c>
      <c r="D6308" s="23">
        <v>46100.684722222199</v>
      </c>
      <c r="E6308" s="9" t="s">
        <v>212</v>
      </c>
      <c r="F6308" s="9" t="s">
        <v>188</v>
      </c>
      <c r="G6308" s="9" t="s">
        <v>213</v>
      </c>
      <c r="H6308" s="9" t="s">
        <v>88</v>
      </c>
      <c r="I6308" s="9" t="s">
        <v>92</v>
      </c>
      <c r="J6308" s="9" t="s">
        <v>9162</v>
      </c>
      <c r="K6308" s="9" t="s">
        <v>262</v>
      </c>
      <c r="L6308" s="9" t="s">
        <v>226</v>
      </c>
      <c r="M6308" s="9" t="s">
        <v>439</v>
      </c>
      <c r="N6308" s="9" t="s">
        <v>200</v>
      </c>
      <c r="O6308" s="9" t="s">
        <v>116</v>
      </c>
      <c r="P6308" s="9" t="s">
        <v>525</v>
      </c>
      <c r="Q6308" s="9" t="s">
        <v>219</v>
      </c>
      <c r="R6308" s="9">
        <v>0</v>
      </c>
      <c r="S6308" s="9">
        <v>26</v>
      </c>
      <c r="T6308" s="9" t="s">
        <v>136</v>
      </c>
      <c r="U6308" s="9" t="s">
        <v>140</v>
      </c>
      <c r="V6308" s="9" t="s">
        <v>144</v>
      </c>
      <c r="X6308" s="9">
        <f>INDEX(SLA_Policy!$D$2:$D$5,MATCH(F6308,SLA_Policy!$A$2:$A$5,0))</f>
        <v>72</v>
      </c>
      <c r="Y6308" s="9" t="str">
        <f>IF(E6308="Cancelled","Excluded",IF(D6308="",IF((SLA_Policy!$B$8-B6308)*24&gt;X6308,"Open - Breached","Open - On Track"),IF((D6308-B6308)*24&lt;=X6308,"Met","Breached")))</f>
        <v>Met</v>
      </c>
    </row>
    <row r="6309" spans="1:25" x14ac:dyDescent="0.25">
      <c r="A6309" s="9" t="s">
        <v>10132</v>
      </c>
      <c r="B6309" s="23">
        <v>46100.422222222202</v>
      </c>
      <c r="C6309" s="23">
        <v>46100.426388888904</v>
      </c>
      <c r="D6309" s="23">
        <v>46101.332638888904</v>
      </c>
      <c r="E6309" s="9" t="s">
        <v>212</v>
      </c>
      <c r="F6309" s="9" t="s">
        <v>188</v>
      </c>
      <c r="G6309" s="9" t="s">
        <v>213</v>
      </c>
      <c r="H6309" s="9" t="s">
        <v>88</v>
      </c>
      <c r="I6309" s="9" t="s">
        <v>92</v>
      </c>
      <c r="J6309" s="9" t="s">
        <v>9167</v>
      </c>
      <c r="K6309" s="9" t="s">
        <v>303</v>
      </c>
      <c r="L6309" s="9" t="s">
        <v>293</v>
      </c>
      <c r="M6309" s="9" t="s">
        <v>3379</v>
      </c>
      <c r="N6309" s="9" t="s">
        <v>198</v>
      </c>
      <c r="O6309" s="9" t="s">
        <v>178</v>
      </c>
      <c r="P6309" s="9" t="s">
        <v>360</v>
      </c>
      <c r="Q6309" s="9" t="s">
        <v>219</v>
      </c>
      <c r="R6309" s="9">
        <v>0</v>
      </c>
      <c r="S6309" s="9">
        <v>13</v>
      </c>
      <c r="T6309" s="9" t="s">
        <v>136</v>
      </c>
      <c r="U6309" s="9" t="s">
        <v>140</v>
      </c>
      <c r="V6309" s="9" t="s">
        <v>144</v>
      </c>
      <c r="X6309" s="9">
        <f>INDEX(SLA_Policy!$D$2:$D$5,MATCH(F6309,SLA_Policy!$A$2:$A$5,0))</f>
        <v>72</v>
      </c>
      <c r="Y6309" s="9" t="str">
        <f>IF(E6309="Cancelled","Excluded",IF(D6309="",IF((SLA_Policy!$B$8-B6309)*24&gt;X6309,"Open - Breached","Open - On Track"),IF((D6309-B6309)*24&lt;=X6309,"Met","Breached")))</f>
        <v>Met</v>
      </c>
    </row>
    <row r="6310" spans="1:25" x14ac:dyDescent="0.25">
      <c r="A6310" s="9" t="s">
        <v>10133</v>
      </c>
      <c r="B6310" s="23">
        <v>46100.422916666699</v>
      </c>
      <c r="C6310" s="23">
        <v>46100.427777777797</v>
      </c>
      <c r="D6310" s="23">
        <v>46100.619444444397</v>
      </c>
      <c r="E6310" s="9" t="s">
        <v>212</v>
      </c>
      <c r="F6310" s="9" t="s">
        <v>188</v>
      </c>
      <c r="G6310" s="9" t="s">
        <v>213</v>
      </c>
      <c r="H6310" s="9" t="s">
        <v>88</v>
      </c>
      <c r="I6310" s="9" t="s">
        <v>92</v>
      </c>
      <c r="J6310" s="9" t="s">
        <v>9164</v>
      </c>
      <c r="K6310" s="9" t="s">
        <v>215</v>
      </c>
      <c r="L6310" s="9" t="s">
        <v>216</v>
      </c>
      <c r="M6310" s="9" t="s">
        <v>623</v>
      </c>
      <c r="N6310" s="9" t="s">
        <v>198</v>
      </c>
      <c r="O6310" s="9" t="s">
        <v>178</v>
      </c>
      <c r="P6310" s="9" t="s">
        <v>360</v>
      </c>
      <c r="Q6310" s="9" t="s">
        <v>219</v>
      </c>
      <c r="R6310" s="9">
        <v>1</v>
      </c>
      <c r="S6310" s="9">
        <v>57</v>
      </c>
      <c r="T6310" s="9" t="s">
        <v>136</v>
      </c>
      <c r="U6310" s="9" t="s">
        <v>140</v>
      </c>
      <c r="V6310" s="9" t="s">
        <v>144</v>
      </c>
      <c r="W6310" s="9">
        <v>4</v>
      </c>
      <c r="X6310" s="9">
        <f>INDEX(SLA_Policy!$D$2:$D$5,MATCH(F6310,SLA_Policy!$A$2:$A$5,0))</f>
        <v>72</v>
      </c>
      <c r="Y6310" s="9" t="str">
        <f>IF(E6310="Cancelled","Excluded",IF(D6310="",IF((SLA_Policy!$B$8-B6310)*24&gt;X6310,"Open - Breached","Open - On Track"),IF((D6310-B6310)*24&lt;=X6310,"Met","Breached")))</f>
        <v>Met</v>
      </c>
    </row>
    <row r="6311" spans="1:25" x14ac:dyDescent="0.25">
      <c r="A6311" s="9" t="s">
        <v>10134</v>
      </c>
      <c r="B6311" s="23">
        <v>46100.4243055556</v>
      </c>
      <c r="C6311" s="23">
        <v>46100.426388888904</v>
      </c>
      <c r="D6311" s="23">
        <v>46101.755555555603</v>
      </c>
      <c r="E6311" s="9" t="s">
        <v>212</v>
      </c>
      <c r="F6311" s="9" t="s">
        <v>188</v>
      </c>
      <c r="G6311" s="9" t="s">
        <v>213</v>
      </c>
      <c r="H6311" s="9" t="s">
        <v>88</v>
      </c>
      <c r="I6311" s="9" t="s">
        <v>92</v>
      </c>
      <c r="J6311" s="9" t="s">
        <v>9164</v>
      </c>
      <c r="K6311" s="9" t="s">
        <v>215</v>
      </c>
      <c r="L6311" s="9" t="s">
        <v>311</v>
      </c>
      <c r="M6311" s="9" t="s">
        <v>984</v>
      </c>
      <c r="N6311" s="9" t="s">
        <v>198</v>
      </c>
      <c r="O6311" s="9" t="s">
        <v>178</v>
      </c>
      <c r="P6311" s="9" t="s">
        <v>321</v>
      </c>
      <c r="Q6311" s="9" t="s">
        <v>273</v>
      </c>
      <c r="R6311" s="9">
        <v>0</v>
      </c>
      <c r="S6311" s="9">
        <v>39</v>
      </c>
      <c r="T6311" s="9" t="s">
        <v>136</v>
      </c>
      <c r="U6311" s="9" t="s">
        <v>140</v>
      </c>
      <c r="V6311" s="9" t="s">
        <v>144</v>
      </c>
      <c r="W6311" s="9">
        <v>3</v>
      </c>
      <c r="X6311" s="9">
        <f>INDEX(SLA_Policy!$D$2:$D$5,MATCH(F6311,SLA_Policy!$A$2:$A$5,0))</f>
        <v>72</v>
      </c>
      <c r="Y6311" s="9" t="str">
        <f>IF(E6311="Cancelled","Excluded",IF(D6311="",IF((SLA_Policy!$B$8-B6311)*24&gt;X6311,"Open - Breached","Open - On Track"),IF((D6311-B6311)*24&lt;=X6311,"Met","Breached")))</f>
        <v>Met</v>
      </c>
    </row>
    <row r="6312" spans="1:25" x14ac:dyDescent="0.25">
      <c r="A6312" s="9" t="s">
        <v>10135</v>
      </c>
      <c r="B6312" s="23">
        <v>46100.425000000003</v>
      </c>
      <c r="C6312" s="23">
        <v>46100.427777777797</v>
      </c>
      <c r="D6312" s="23">
        <v>46101.388888888898</v>
      </c>
      <c r="E6312" s="9" t="s">
        <v>212</v>
      </c>
      <c r="F6312" s="9" t="s">
        <v>188</v>
      </c>
      <c r="G6312" s="9" t="s">
        <v>213</v>
      </c>
      <c r="H6312" s="9" t="s">
        <v>163</v>
      </c>
      <c r="I6312" s="9" t="s">
        <v>223</v>
      </c>
      <c r="J6312" s="9" t="s">
        <v>224</v>
      </c>
      <c r="K6312" s="9" t="s">
        <v>303</v>
      </c>
      <c r="L6312" s="9" t="s">
        <v>104</v>
      </c>
      <c r="M6312" s="9" t="s">
        <v>4380</v>
      </c>
      <c r="N6312" s="9" t="s">
        <v>199</v>
      </c>
      <c r="O6312" s="9" t="s">
        <v>176</v>
      </c>
      <c r="P6312" s="9" t="s">
        <v>570</v>
      </c>
      <c r="Q6312" s="9" t="s">
        <v>219</v>
      </c>
      <c r="R6312" s="9">
        <v>0</v>
      </c>
      <c r="S6312" s="9">
        <v>33</v>
      </c>
      <c r="T6312" s="9" t="s">
        <v>229</v>
      </c>
      <c r="U6312" s="9" t="s">
        <v>230</v>
      </c>
      <c r="W6312" s="9">
        <v>5</v>
      </c>
      <c r="X6312" s="9">
        <f>INDEX(SLA_Policy!$D$2:$D$5,MATCH(F6312,SLA_Policy!$A$2:$A$5,0))</f>
        <v>72</v>
      </c>
      <c r="Y6312" s="9" t="str">
        <f>IF(E6312="Cancelled","Excluded",IF(D6312="",IF((SLA_Policy!$B$8-B6312)*24&gt;X6312,"Open - Breached","Open - On Track"),IF((D6312-B6312)*24&lt;=X6312,"Met","Breached")))</f>
        <v>Met</v>
      </c>
    </row>
    <row r="6313" spans="1:25" x14ac:dyDescent="0.25">
      <c r="A6313" s="9" t="s">
        <v>10136</v>
      </c>
      <c r="B6313" s="23">
        <v>46100.427083333299</v>
      </c>
      <c r="C6313" s="23">
        <v>46100.4284722222</v>
      </c>
      <c r="D6313" s="23">
        <v>46100.743055555598</v>
      </c>
      <c r="E6313" s="9" t="s">
        <v>212</v>
      </c>
      <c r="F6313" s="9" t="s">
        <v>188</v>
      </c>
      <c r="G6313" s="9" t="s">
        <v>213</v>
      </c>
      <c r="H6313" s="9" t="s">
        <v>88</v>
      </c>
      <c r="I6313" s="9" t="s">
        <v>92</v>
      </c>
      <c r="J6313" s="9" t="s">
        <v>9167</v>
      </c>
      <c r="K6313" s="9" t="s">
        <v>276</v>
      </c>
      <c r="L6313" s="9" t="s">
        <v>311</v>
      </c>
      <c r="M6313" s="9" t="s">
        <v>979</v>
      </c>
      <c r="N6313" s="9" t="s">
        <v>198</v>
      </c>
      <c r="O6313" s="9" t="s">
        <v>178</v>
      </c>
      <c r="P6313" s="9" t="s">
        <v>272</v>
      </c>
      <c r="Q6313" s="9" t="s">
        <v>273</v>
      </c>
      <c r="R6313" s="9">
        <v>0</v>
      </c>
      <c r="S6313" s="9">
        <v>56</v>
      </c>
      <c r="T6313" s="9" t="s">
        <v>136</v>
      </c>
      <c r="U6313" s="9" t="s">
        <v>140</v>
      </c>
      <c r="V6313" s="9" t="s">
        <v>144</v>
      </c>
      <c r="X6313" s="9">
        <f>INDEX(SLA_Policy!$D$2:$D$5,MATCH(F6313,SLA_Policy!$A$2:$A$5,0))</f>
        <v>72</v>
      </c>
      <c r="Y6313" s="9" t="str">
        <f>IF(E6313="Cancelled","Excluded",IF(D6313="",IF((SLA_Policy!$B$8-B6313)*24&gt;X6313,"Open - Breached","Open - On Track"),IF((D6313-B6313)*24&lt;=X6313,"Met","Breached")))</f>
        <v>Met</v>
      </c>
    </row>
    <row r="6314" spans="1:25" x14ac:dyDescent="0.25">
      <c r="A6314" s="9" t="s">
        <v>10137</v>
      </c>
      <c r="B6314" s="23">
        <v>46100.432638888902</v>
      </c>
      <c r="C6314" s="23">
        <v>46100.434027777803</v>
      </c>
      <c r="D6314" s="23">
        <v>46100.493055555598</v>
      </c>
      <c r="E6314" s="9" t="s">
        <v>212</v>
      </c>
      <c r="F6314" s="9" t="s">
        <v>187</v>
      </c>
      <c r="G6314" s="9" t="s">
        <v>213</v>
      </c>
      <c r="H6314" s="9" t="s">
        <v>88</v>
      </c>
      <c r="I6314" s="9" t="s">
        <v>92</v>
      </c>
      <c r="J6314" s="9" t="s">
        <v>9167</v>
      </c>
      <c r="K6314" s="9" t="s">
        <v>246</v>
      </c>
      <c r="L6314" s="9" t="s">
        <v>311</v>
      </c>
      <c r="M6314" s="9" t="s">
        <v>3010</v>
      </c>
      <c r="N6314" s="9" t="s">
        <v>196</v>
      </c>
      <c r="O6314" s="9" t="s">
        <v>178</v>
      </c>
      <c r="P6314" s="9" t="s">
        <v>414</v>
      </c>
      <c r="Q6314" s="9" t="s">
        <v>273</v>
      </c>
      <c r="R6314" s="9">
        <v>0</v>
      </c>
      <c r="S6314" s="9">
        <v>16</v>
      </c>
      <c r="T6314" s="9" t="s">
        <v>229</v>
      </c>
      <c r="U6314" s="9" t="s">
        <v>140</v>
      </c>
      <c r="V6314" s="9" t="s">
        <v>144</v>
      </c>
      <c r="X6314" s="9">
        <f>INDEX(SLA_Policy!$D$2:$D$5,MATCH(F6314,SLA_Policy!$A$2:$A$5,0))</f>
        <v>8</v>
      </c>
      <c r="Y6314" s="9" t="str">
        <f>IF(E6314="Cancelled","Excluded",IF(D6314="",IF((SLA_Policy!$B$8-B6314)*24&gt;X6314,"Open - Breached","Open - On Track"),IF((D6314-B6314)*24&lt;=X6314,"Met","Breached")))</f>
        <v>Met</v>
      </c>
    </row>
    <row r="6315" spans="1:25" x14ac:dyDescent="0.25">
      <c r="A6315" s="9" t="s">
        <v>10138</v>
      </c>
      <c r="B6315" s="23">
        <v>46100.433333333298</v>
      </c>
      <c r="C6315" s="23">
        <v>46101.318749999999</v>
      </c>
      <c r="D6315" s="23">
        <v>46101.334027777797</v>
      </c>
      <c r="E6315" s="9" t="s">
        <v>212</v>
      </c>
      <c r="F6315" s="9" t="s">
        <v>189</v>
      </c>
      <c r="G6315" s="9" t="s">
        <v>236</v>
      </c>
      <c r="H6315" s="9" t="s">
        <v>162</v>
      </c>
      <c r="I6315" s="9" t="s">
        <v>280</v>
      </c>
      <c r="J6315" s="9" t="s">
        <v>10139</v>
      </c>
      <c r="K6315" s="9" t="s">
        <v>225</v>
      </c>
      <c r="L6315" s="9" t="s">
        <v>371</v>
      </c>
      <c r="M6315" s="9" t="s">
        <v>4245</v>
      </c>
      <c r="N6315" s="9" t="s">
        <v>196</v>
      </c>
      <c r="O6315" s="9" t="s">
        <v>179</v>
      </c>
      <c r="P6315" s="9" t="s">
        <v>337</v>
      </c>
      <c r="Q6315" s="9" t="s">
        <v>219</v>
      </c>
      <c r="R6315" s="9">
        <v>0</v>
      </c>
      <c r="S6315" s="9">
        <v>29</v>
      </c>
      <c r="U6315" s="9" t="s">
        <v>242</v>
      </c>
      <c r="W6315" s="9">
        <v>5</v>
      </c>
      <c r="X6315" s="9">
        <f>INDEX(SLA_Policy!$D$2:$D$5,MATCH(F6315,SLA_Policy!$A$2:$A$5,0))</f>
        <v>120</v>
      </c>
      <c r="Y6315" s="9" t="str">
        <f>IF(E6315="Cancelled","Excluded",IF(D6315="",IF((SLA_Policy!$B$8-B6315)*24&gt;X6315,"Open - Breached","Open - On Track"),IF((D6315-B6315)*24&lt;=X6315,"Met","Breached")))</f>
        <v>Met</v>
      </c>
    </row>
    <row r="6316" spans="1:25" x14ac:dyDescent="0.25">
      <c r="A6316" s="9" t="s">
        <v>10140</v>
      </c>
      <c r="B6316" s="23">
        <v>46100.438888888901</v>
      </c>
      <c r="C6316" s="23">
        <v>46100.462500000001</v>
      </c>
      <c r="D6316" s="23">
        <v>46101.371527777803</v>
      </c>
      <c r="E6316" s="9" t="s">
        <v>212</v>
      </c>
      <c r="F6316" s="9" t="s">
        <v>188</v>
      </c>
      <c r="G6316" s="9" t="s">
        <v>213</v>
      </c>
      <c r="H6316" s="9" t="s">
        <v>162</v>
      </c>
      <c r="I6316" s="9" t="s">
        <v>244</v>
      </c>
      <c r="J6316" s="9" t="s">
        <v>370</v>
      </c>
      <c r="K6316" s="9" t="s">
        <v>276</v>
      </c>
      <c r="L6316" s="9" t="s">
        <v>311</v>
      </c>
      <c r="M6316" s="9" t="s">
        <v>979</v>
      </c>
      <c r="N6316" s="9" t="s">
        <v>196</v>
      </c>
      <c r="O6316" s="9" t="s">
        <v>179</v>
      </c>
      <c r="P6316" s="9" t="s">
        <v>337</v>
      </c>
      <c r="Q6316" s="9" t="s">
        <v>219</v>
      </c>
      <c r="R6316" s="9">
        <v>0</v>
      </c>
      <c r="S6316" s="9">
        <v>23</v>
      </c>
      <c r="U6316" s="9" t="s">
        <v>290</v>
      </c>
      <c r="X6316" s="9">
        <f>INDEX(SLA_Policy!$D$2:$D$5,MATCH(F6316,SLA_Policy!$A$2:$A$5,0))</f>
        <v>72</v>
      </c>
      <c r="Y6316" s="9" t="str">
        <f>IF(E6316="Cancelled","Excluded",IF(D6316="",IF((SLA_Policy!$B$8-B6316)*24&gt;X6316,"Open - Breached","Open - On Track"),IF((D6316-B6316)*24&lt;=X6316,"Met","Breached")))</f>
        <v>Met</v>
      </c>
    </row>
    <row r="6317" spans="1:25" x14ac:dyDescent="0.25">
      <c r="A6317" s="9" t="s">
        <v>10141</v>
      </c>
      <c r="B6317" s="23">
        <v>46100.440277777801</v>
      </c>
      <c r="C6317" s="23">
        <v>46100.452777777798</v>
      </c>
      <c r="D6317" s="23">
        <v>46100.6159722222</v>
      </c>
      <c r="E6317" s="9" t="s">
        <v>212</v>
      </c>
      <c r="F6317" s="9" t="s">
        <v>188</v>
      </c>
      <c r="G6317" s="9" t="s">
        <v>236</v>
      </c>
      <c r="H6317" s="9" t="s">
        <v>161</v>
      </c>
      <c r="I6317" s="9" t="s">
        <v>237</v>
      </c>
      <c r="J6317" s="9" t="s">
        <v>611</v>
      </c>
      <c r="K6317" s="9" t="s">
        <v>215</v>
      </c>
      <c r="L6317" s="9" t="s">
        <v>293</v>
      </c>
      <c r="M6317" s="9" t="s">
        <v>3052</v>
      </c>
      <c r="N6317" s="9" t="s">
        <v>196</v>
      </c>
      <c r="O6317" s="9" t="s">
        <v>177</v>
      </c>
      <c r="P6317" s="9" t="s">
        <v>300</v>
      </c>
      <c r="Q6317" s="9" t="s">
        <v>219</v>
      </c>
      <c r="R6317" s="9">
        <v>0</v>
      </c>
      <c r="S6317" s="9">
        <v>14</v>
      </c>
      <c r="U6317" s="9" t="s">
        <v>242</v>
      </c>
      <c r="X6317" s="9">
        <f>INDEX(SLA_Policy!$D$2:$D$5,MATCH(F6317,SLA_Policy!$A$2:$A$5,0))</f>
        <v>72</v>
      </c>
      <c r="Y6317" s="9" t="str">
        <f>IF(E6317="Cancelled","Excluded",IF(D6317="",IF((SLA_Policy!$B$8-B6317)*24&gt;X6317,"Open - Breached","Open - On Track"),IF((D6317-B6317)*24&lt;=X6317,"Met","Breached")))</f>
        <v>Met</v>
      </c>
    </row>
    <row r="6318" spans="1:25" x14ac:dyDescent="0.25">
      <c r="A6318" s="9" t="s">
        <v>10142</v>
      </c>
      <c r="B6318" s="23">
        <v>46100.440972222197</v>
      </c>
      <c r="C6318" s="23">
        <v>46100.452777777798</v>
      </c>
      <c r="D6318" s="23">
        <v>46101.344444444498</v>
      </c>
      <c r="E6318" s="9" t="s">
        <v>212</v>
      </c>
      <c r="F6318" s="9" t="s">
        <v>189</v>
      </c>
      <c r="G6318" s="9" t="s">
        <v>213</v>
      </c>
      <c r="H6318" s="9" t="s">
        <v>167</v>
      </c>
      <c r="I6318" s="9" t="s">
        <v>362</v>
      </c>
      <c r="J6318" s="9" t="s">
        <v>1913</v>
      </c>
      <c r="K6318" s="9" t="s">
        <v>262</v>
      </c>
      <c r="L6318" s="9" t="s">
        <v>104</v>
      </c>
      <c r="M6318" s="9" t="s">
        <v>2077</v>
      </c>
      <c r="N6318" s="9" t="s">
        <v>199</v>
      </c>
      <c r="O6318" s="9" t="s">
        <v>116</v>
      </c>
      <c r="P6318" s="9" t="s">
        <v>342</v>
      </c>
      <c r="Q6318" s="9" t="s">
        <v>219</v>
      </c>
      <c r="R6318" s="9">
        <v>0</v>
      </c>
      <c r="S6318" s="9">
        <v>35</v>
      </c>
      <c r="T6318" s="9" t="s">
        <v>220</v>
      </c>
      <c r="U6318" s="9" t="s">
        <v>266</v>
      </c>
      <c r="W6318" s="9">
        <v>3</v>
      </c>
      <c r="X6318" s="9">
        <f>INDEX(SLA_Policy!$D$2:$D$5,MATCH(F6318,SLA_Policy!$A$2:$A$5,0))</f>
        <v>120</v>
      </c>
      <c r="Y6318" s="9" t="str">
        <f>IF(E6318="Cancelled","Excluded",IF(D6318="",IF((SLA_Policy!$B$8-B6318)*24&gt;X6318,"Open - Breached","Open - On Track"),IF((D6318-B6318)*24&lt;=X6318,"Met","Breached")))</f>
        <v>Met</v>
      </c>
    </row>
    <row r="6319" spans="1:25" x14ac:dyDescent="0.25">
      <c r="A6319" s="9" t="s">
        <v>10143</v>
      </c>
      <c r="B6319" s="23">
        <v>46100.442361111098</v>
      </c>
      <c r="C6319" s="23">
        <v>46100.469444444498</v>
      </c>
      <c r="D6319" s="23">
        <v>46100.715277777803</v>
      </c>
      <c r="E6319" s="9" t="s">
        <v>212</v>
      </c>
      <c r="F6319" s="9" t="s">
        <v>188</v>
      </c>
      <c r="G6319" s="9" t="s">
        <v>213</v>
      </c>
      <c r="H6319" s="9" t="s">
        <v>166</v>
      </c>
      <c r="I6319" s="9" t="s">
        <v>398</v>
      </c>
      <c r="J6319" s="9" t="s">
        <v>9710</v>
      </c>
      <c r="K6319" s="9" t="s">
        <v>246</v>
      </c>
      <c r="L6319" s="9" t="s">
        <v>270</v>
      </c>
      <c r="M6319" s="9" t="s">
        <v>1971</v>
      </c>
      <c r="N6319" s="9" t="s">
        <v>196</v>
      </c>
      <c r="O6319" s="9" t="s">
        <v>181</v>
      </c>
      <c r="P6319" s="9" t="s">
        <v>449</v>
      </c>
      <c r="Q6319" s="9" t="s">
        <v>219</v>
      </c>
      <c r="R6319" s="9">
        <v>0</v>
      </c>
      <c r="S6319" s="9">
        <v>72</v>
      </c>
      <c r="U6319" s="9" t="s">
        <v>290</v>
      </c>
      <c r="X6319" s="9">
        <f>INDEX(SLA_Policy!$D$2:$D$5,MATCH(F6319,SLA_Policy!$A$2:$A$5,0))</f>
        <v>72</v>
      </c>
      <c r="Y6319" s="9" t="str">
        <f>IF(E6319="Cancelled","Excluded",IF(D6319="",IF((SLA_Policy!$B$8-B6319)*24&gt;X6319,"Open - Breached","Open - On Track"),IF((D6319-B6319)*24&lt;=X6319,"Met","Breached")))</f>
        <v>Met</v>
      </c>
    </row>
    <row r="6320" spans="1:25" x14ac:dyDescent="0.25">
      <c r="A6320" s="9" t="s">
        <v>10144</v>
      </c>
      <c r="B6320" s="23">
        <v>46100.444444444503</v>
      </c>
      <c r="C6320" s="23">
        <v>46100.512499999997</v>
      </c>
      <c r="D6320" s="23">
        <v>46104.372222222199</v>
      </c>
      <c r="E6320" s="9" t="s">
        <v>212</v>
      </c>
      <c r="F6320" s="9" t="s">
        <v>188</v>
      </c>
      <c r="G6320" s="9" t="s">
        <v>213</v>
      </c>
      <c r="H6320" s="9" t="s">
        <v>163</v>
      </c>
      <c r="I6320" s="9" t="s">
        <v>250</v>
      </c>
      <c r="J6320" s="9" t="s">
        <v>10145</v>
      </c>
      <c r="K6320" s="9" t="s">
        <v>239</v>
      </c>
      <c r="L6320" s="9" t="s">
        <v>307</v>
      </c>
      <c r="M6320" s="9" t="s">
        <v>2497</v>
      </c>
      <c r="N6320" s="9" t="s">
        <v>196</v>
      </c>
      <c r="O6320" s="9" t="s">
        <v>176</v>
      </c>
      <c r="P6320" s="9" t="s">
        <v>503</v>
      </c>
      <c r="Q6320" s="9" t="s">
        <v>219</v>
      </c>
      <c r="R6320" s="9">
        <v>0</v>
      </c>
      <c r="S6320" s="9">
        <v>45</v>
      </c>
      <c r="T6320" s="9" t="s">
        <v>136</v>
      </c>
      <c r="U6320" s="9" t="s">
        <v>230</v>
      </c>
      <c r="W6320" s="9">
        <v>3</v>
      </c>
      <c r="X6320" s="9">
        <f>INDEX(SLA_Policy!$D$2:$D$5,MATCH(F6320,SLA_Policy!$A$2:$A$5,0))</f>
        <v>72</v>
      </c>
      <c r="Y6320" s="9" t="str">
        <f>IF(E6320="Cancelled","Excluded",IF(D6320="",IF((SLA_Policy!$B$8-B6320)*24&gt;X6320,"Open - Breached","Open - On Track"),IF((D6320-B6320)*24&lt;=X6320,"Met","Breached")))</f>
        <v>Breached</v>
      </c>
    </row>
    <row r="6321" spans="1:25" x14ac:dyDescent="0.25">
      <c r="A6321" s="9" t="s">
        <v>10146</v>
      </c>
      <c r="B6321" s="23">
        <v>46100.444444444503</v>
      </c>
      <c r="C6321" s="23">
        <v>46100.452083333301</v>
      </c>
      <c r="D6321" s="23">
        <v>46101.3930555556</v>
      </c>
      <c r="E6321" s="9" t="s">
        <v>212</v>
      </c>
      <c r="F6321" s="9" t="s">
        <v>189</v>
      </c>
      <c r="G6321" s="9" t="s">
        <v>213</v>
      </c>
      <c r="H6321" s="9" t="s">
        <v>88</v>
      </c>
      <c r="I6321" s="9" t="s">
        <v>354</v>
      </c>
      <c r="J6321" s="9" t="s">
        <v>564</v>
      </c>
      <c r="K6321" s="9" t="s">
        <v>303</v>
      </c>
      <c r="L6321" s="9" t="s">
        <v>104</v>
      </c>
      <c r="M6321" s="9" t="s">
        <v>618</v>
      </c>
      <c r="N6321" s="9" t="s">
        <v>198</v>
      </c>
      <c r="O6321" s="9" t="s">
        <v>178</v>
      </c>
      <c r="P6321" s="9" t="s">
        <v>414</v>
      </c>
      <c r="Q6321" s="9" t="s">
        <v>219</v>
      </c>
      <c r="R6321" s="9">
        <v>0</v>
      </c>
      <c r="S6321" s="9">
        <v>47</v>
      </c>
      <c r="T6321" s="9" t="s">
        <v>220</v>
      </c>
      <c r="U6321" s="9" t="s">
        <v>221</v>
      </c>
      <c r="X6321" s="9">
        <f>INDEX(SLA_Policy!$D$2:$D$5,MATCH(F6321,SLA_Policy!$A$2:$A$5,0))</f>
        <v>120</v>
      </c>
      <c r="Y6321" s="9" t="str">
        <f>IF(E6321="Cancelled","Excluded",IF(D6321="",IF((SLA_Policy!$B$8-B6321)*24&gt;X6321,"Open - Breached","Open - On Track"),IF((D6321-B6321)*24&lt;=X6321,"Met","Breached")))</f>
        <v>Met</v>
      </c>
    </row>
    <row r="6322" spans="1:25" x14ac:dyDescent="0.25">
      <c r="A6322" s="9" t="s">
        <v>10147</v>
      </c>
      <c r="B6322" s="23">
        <v>46100.467361111099</v>
      </c>
      <c r="C6322" s="23">
        <v>46100.498611111099</v>
      </c>
      <c r="D6322" s="23">
        <v>46100.720138888901</v>
      </c>
      <c r="E6322" s="9" t="s">
        <v>212</v>
      </c>
      <c r="F6322" s="9" t="s">
        <v>188</v>
      </c>
      <c r="G6322" s="9" t="s">
        <v>213</v>
      </c>
      <c r="H6322" s="9" t="s">
        <v>162</v>
      </c>
      <c r="I6322" s="9" t="s">
        <v>345</v>
      </c>
      <c r="J6322" s="9" t="s">
        <v>5708</v>
      </c>
      <c r="K6322" s="9" t="s">
        <v>215</v>
      </c>
      <c r="L6322" s="9" t="s">
        <v>216</v>
      </c>
      <c r="M6322" s="9" t="s">
        <v>10148</v>
      </c>
      <c r="N6322" s="9" t="s">
        <v>197</v>
      </c>
      <c r="O6322" s="9" t="s">
        <v>116</v>
      </c>
      <c r="P6322" s="9" t="s">
        <v>574</v>
      </c>
      <c r="Q6322" s="9" t="s">
        <v>219</v>
      </c>
      <c r="R6322" s="9">
        <v>0</v>
      </c>
      <c r="S6322" s="9">
        <v>40</v>
      </c>
      <c r="U6322" s="9" t="s">
        <v>290</v>
      </c>
      <c r="W6322" s="9">
        <v>5</v>
      </c>
      <c r="X6322" s="9">
        <f>INDEX(SLA_Policy!$D$2:$D$5,MATCH(F6322,SLA_Policy!$A$2:$A$5,0))</f>
        <v>72</v>
      </c>
      <c r="Y6322" s="9" t="str">
        <f>IF(E6322="Cancelled","Excluded",IF(D6322="",IF((SLA_Policy!$B$8-B6322)*24&gt;X6322,"Open - Breached","Open - On Track"),IF((D6322-B6322)*24&lt;=X6322,"Met","Breached")))</f>
        <v>Met</v>
      </c>
    </row>
    <row r="6323" spans="1:25" x14ac:dyDescent="0.25">
      <c r="A6323" s="9" t="s">
        <v>10149</v>
      </c>
      <c r="B6323" s="23">
        <v>46100.470833333296</v>
      </c>
      <c r="C6323" s="23">
        <v>46100.512499999997</v>
      </c>
      <c r="D6323" s="23">
        <v>46104.378472222197</v>
      </c>
      <c r="E6323" s="9" t="s">
        <v>212</v>
      </c>
      <c r="F6323" s="9" t="s">
        <v>189</v>
      </c>
      <c r="G6323" s="9" t="s">
        <v>236</v>
      </c>
      <c r="H6323" s="9" t="s">
        <v>167</v>
      </c>
      <c r="I6323" s="9" t="s">
        <v>255</v>
      </c>
      <c r="J6323" s="9" t="s">
        <v>10150</v>
      </c>
      <c r="K6323" s="9" t="s">
        <v>246</v>
      </c>
      <c r="L6323" s="9" t="s">
        <v>226</v>
      </c>
      <c r="M6323" s="9" t="s">
        <v>826</v>
      </c>
      <c r="N6323" s="9" t="s">
        <v>196</v>
      </c>
      <c r="O6323" s="9" t="s">
        <v>176</v>
      </c>
      <c r="P6323" s="9" t="s">
        <v>503</v>
      </c>
      <c r="Q6323" s="9" t="s">
        <v>219</v>
      </c>
      <c r="R6323" s="9">
        <v>0</v>
      </c>
      <c r="S6323" s="9">
        <v>22</v>
      </c>
      <c r="U6323" s="9" t="s">
        <v>242</v>
      </c>
      <c r="X6323" s="9">
        <f>INDEX(SLA_Policy!$D$2:$D$5,MATCH(F6323,SLA_Policy!$A$2:$A$5,0))</f>
        <v>120</v>
      </c>
      <c r="Y6323" s="9" t="str">
        <f>IF(E6323="Cancelled","Excluded",IF(D6323="",IF((SLA_Policy!$B$8-B6323)*24&gt;X6323,"Open - Breached","Open - On Track"),IF((D6323-B6323)*24&lt;=X6323,"Met","Breached")))</f>
        <v>Met</v>
      </c>
    </row>
    <row r="6324" spans="1:25" x14ac:dyDescent="0.25">
      <c r="A6324" s="9" t="s">
        <v>10151</v>
      </c>
      <c r="B6324" s="23">
        <v>46100.478472222203</v>
      </c>
      <c r="C6324" s="23">
        <v>46100.485416666699</v>
      </c>
      <c r="D6324" s="23">
        <v>46101.737500000003</v>
      </c>
      <c r="E6324" s="9" t="s">
        <v>212</v>
      </c>
      <c r="F6324" s="9" t="s">
        <v>189</v>
      </c>
      <c r="G6324" s="9" t="s">
        <v>213</v>
      </c>
      <c r="H6324" s="9" t="s">
        <v>162</v>
      </c>
      <c r="I6324" s="9" t="s">
        <v>244</v>
      </c>
      <c r="J6324" s="9" t="s">
        <v>9997</v>
      </c>
      <c r="K6324" s="9" t="s">
        <v>246</v>
      </c>
      <c r="L6324" s="9" t="s">
        <v>104</v>
      </c>
      <c r="M6324" s="9" t="s">
        <v>522</v>
      </c>
      <c r="N6324" s="9" t="s">
        <v>196</v>
      </c>
      <c r="O6324" s="9" t="s">
        <v>116</v>
      </c>
      <c r="P6324" s="9" t="s">
        <v>525</v>
      </c>
      <c r="Q6324" s="9" t="s">
        <v>219</v>
      </c>
      <c r="R6324" s="9">
        <v>1</v>
      </c>
      <c r="S6324" s="9">
        <v>13</v>
      </c>
      <c r="U6324" s="9" t="s">
        <v>266</v>
      </c>
      <c r="W6324" s="9">
        <v>5</v>
      </c>
      <c r="X6324" s="9">
        <f>INDEX(SLA_Policy!$D$2:$D$5,MATCH(F6324,SLA_Policy!$A$2:$A$5,0))</f>
        <v>120</v>
      </c>
      <c r="Y6324" s="9" t="str">
        <f>IF(E6324="Cancelled","Excluded",IF(D6324="",IF((SLA_Policy!$B$8-B6324)*24&gt;X6324,"Open - Breached","Open - On Track"),IF((D6324-B6324)*24&lt;=X6324,"Met","Breached")))</f>
        <v>Met</v>
      </c>
    </row>
    <row r="6325" spans="1:25" x14ac:dyDescent="0.25">
      <c r="A6325" s="9" t="s">
        <v>10152</v>
      </c>
      <c r="B6325" s="23">
        <v>46100.483333333301</v>
      </c>
      <c r="C6325" s="23">
        <v>46100.534027777801</v>
      </c>
      <c r="D6325" s="23">
        <v>46104.377083333296</v>
      </c>
      <c r="E6325" s="9" t="s">
        <v>212</v>
      </c>
      <c r="F6325" s="9" t="s">
        <v>188</v>
      </c>
      <c r="G6325" s="9" t="s">
        <v>213</v>
      </c>
      <c r="H6325" s="9" t="s">
        <v>163</v>
      </c>
      <c r="I6325" s="9" t="s">
        <v>405</v>
      </c>
      <c r="J6325" s="9" t="s">
        <v>8320</v>
      </c>
      <c r="K6325" s="9" t="s">
        <v>215</v>
      </c>
      <c r="L6325" s="9" t="s">
        <v>282</v>
      </c>
      <c r="M6325" s="9" t="s">
        <v>5012</v>
      </c>
      <c r="N6325" s="9" t="s">
        <v>196</v>
      </c>
      <c r="O6325" s="9" t="s">
        <v>176</v>
      </c>
      <c r="P6325" s="9" t="s">
        <v>228</v>
      </c>
      <c r="Q6325" s="9" t="s">
        <v>219</v>
      </c>
      <c r="R6325" s="9">
        <v>0</v>
      </c>
      <c r="S6325" s="9">
        <v>11</v>
      </c>
      <c r="U6325" s="9" t="s">
        <v>230</v>
      </c>
      <c r="W6325" s="9">
        <v>4</v>
      </c>
      <c r="X6325" s="9">
        <f>INDEX(SLA_Policy!$D$2:$D$5,MATCH(F6325,SLA_Policy!$A$2:$A$5,0))</f>
        <v>72</v>
      </c>
      <c r="Y6325" s="9" t="str">
        <f>IF(E6325="Cancelled","Excluded",IF(D6325="",IF((SLA_Policy!$B$8-B6325)*24&gt;X6325,"Open - Breached","Open - On Track"),IF((D6325-B6325)*24&lt;=X6325,"Met","Breached")))</f>
        <v>Breached</v>
      </c>
    </row>
    <row r="6326" spans="1:25" x14ac:dyDescent="0.25">
      <c r="A6326" s="9" t="s">
        <v>10153</v>
      </c>
      <c r="B6326" s="23">
        <v>46100.484027777798</v>
      </c>
      <c r="C6326" s="23">
        <v>46100.5</v>
      </c>
      <c r="D6326" s="23">
        <v>46101.324305555601</v>
      </c>
      <c r="E6326" s="9" t="s">
        <v>212</v>
      </c>
      <c r="F6326" s="9" t="s">
        <v>188</v>
      </c>
      <c r="G6326" s="9" t="s">
        <v>213</v>
      </c>
      <c r="H6326" s="9" t="s">
        <v>167</v>
      </c>
      <c r="I6326" s="9" t="s">
        <v>536</v>
      </c>
      <c r="J6326" s="9" t="s">
        <v>2940</v>
      </c>
      <c r="K6326" s="9" t="s">
        <v>246</v>
      </c>
      <c r="L6326" s="9" t="s">
        <v>282</v>
      </c>
      <c r="M6326" s="9" t="s">
        <v>1254</v>
      </c>
      <c r="N6326" s="9" t="s">
        <v>197</v>
      </c>
      <c r="O6326" s="9" t="s">
        <v>180</v>
      </c>
      <c r="P6326" s="9" t="s">
        <v>381</v>
      </c>
      <c r="Q6326" s="9" t="s">
        <v>219</v>
      </c>
      <c r="R6326" s="9">
        <v>0</v>
      </c>
      <c r="S6326" s="9">
        <v>51</v>
      </c>
      <c r="T6326" s="9" t="s">
        <v>220</v>
      </c>
      <c r="U6326" s="9" t="s">
        <v>290</v>
      </c>
      <c r="W6326" s="9">
        <v>3</v>
      </c>
      <c r="X6326" s="9">
        <f>INDEX(SLA_Policy!$D$2:$D$5,MATCH(F6326,SLA_Policy!$A$2:$A$5,0))</f>
        <v>72</v>
      </c>
      <c r="Y6326" s="9" t="str">
        <f>IF(E6326="Cancelled","Excluded",IF(D6326="",IF((SLA_Policy!$B$8-B6326)*24&gt;X6326,"Open - Breached","Open - On Track"),IF((D6326-B6326)*24&lt;=X6326,"Met","Breached")))</f>
        <v>Met</v>
      </c>
    </row>
    <row r="6327" spans="1:25" x14ac:dyDescent="0.25">
      <c r="A6327" s="9" t="s">
        <v>10154</v>
      </c>
      <c r="B6327" s="23">
        <v>46100.488194444399</v>
      </c>
      <c r="C6327" s="23">
        <v>46100.496527777803</v>
      </c>
      <c r="D6327" s="23">
        <v>46100.673611111102</v>
      </c>
      <c r="E6327" s="9" t="s">
        <v>212</v>
      </c>
      <c r="F6327" s="9" t="s">
        <v>187</v>
      </c>
      <c r="G6327" s="9" t="s">
        <v>213</v>
      </c>
      <c r="H6327" s="9" t="s">
        <v>167</v>
      </c>
      <c r="I6327" s="9" t="s">
        <v>362</v>
      </c>
      <c r="J6327" s="9" t="s">
        <v>10155</v>
      </c>
      <c r="K6327" s="9" t="s">
        <v>246</v>
      </c>
      <c r="L6327" s="9" t="s">
        <v>216</v>
      </c>
      <c r="M6327" s="9" t="s">
        <v>1050</v>
      </c>
      <c r="N6327" s="9" t="s">
        <v>197</v>
      </c>
      <c r="O6327" s="9" t="s">
        <v>176</v>
      </c>
      <c r="P6327" s="9" t="s">
        <v>419</v>
      </c>
      <c r="Q6327" s="9" t="s">
        <v>273</v>
      </c>
      <c r="R6327" s="9">
        <v>0</v>
      </c>
      <c r="S6327" s="9">
        <v>30</v>
      </c>
      <c r="U6327" s="9" t="s">
        <v>266</v>
      </c>
      <c r="X6327" s="9">
        <f>INDEX(SLA_Policy!$D$2:$D$5,MATCH(F6327,SLA_Policy!$A$2:$A$5,0))</f>
        <v>8</v>
      </c>
      <c r="Y6327" s="9" t="str">
        <f>IF(E6327="Cancelled","Excluded",IF(D6327="",IF((SLA_Policy!$B$8-B6327)*24&gt;X6327,"Open - Breached","Open - On Track"),IF((D6327-B6327)*24&lt;=X6327,"Met","Breached")))</f>
        <v>Met</v>
      </c>
    </row>
    <row r="6328" spans="1:25" x14ac:dyDescent="0.25">
      <c r="A6328" s="9" t="s">
        <v>10156</v>
      </c>
      <c r="B6328" s="23">
        <v>46100.512499999997</v>
      </c>
      <c r="C6328" s="23">
        <v>46100.529166666704</v>
      </c>
      <c r="D6328" s="23">
        <v>46104.315277777801</v>
      </c>
      <c r="E6328" s="9" t="s">
        <v>212</v>
      </c>
      <c r="F6328" s="9" t="s">
        <v>188</v>
      </c>
      <c r="G6328" s="9" t="s">
        <v>213</v>
      </c>
      <c r="H6328" s="9" t="s">
        <v>88</v>
      </c>
      <c r="I6328" s="9" t="s">
        <v>92</v>
      </c>
      <c r="J6328" s="9" t="s">
        <v>9171</v>
      </c>
      <c r="K6328" s="9" t="s">
        <v>215</v>
      </c>
      <c r="L6328" s="9" t="s">
        <v>371</v>
      </c>
      <c r="M6328" s="9" t="s">
        <v>2366</v>
      </c>
      <c r="N6328" s="9" t="s">
        <v>196</v>
      </c>
      <c r="O6328" s="9" t="s">
        <v>178</v>
      </c>
      <c r="P6328" s="9" t="s">
        <v>272</v>
      </c>
      <c r="Q6328" s="9" t="s">
        <v>273</v>
      </c>
      <c r="R6328" s="9">
        <v>1</v>
      </c>
      <c r="S6328" s="9">
        <v>44</v>
      </c>
      <c r="T6328" s="9" t="s">
        <v>136</v>
      </c>
      <c r="U6328" s="9" t="s">
        <v>140</v>
      </c>
      <c r="V6328" s="9" t="s">
        <v>144</v>
      </c>
      <c r="X6328" s="9">
        <f>INDEX(SLA_Policy!$D$2:$D$5,MATCH(F6328,SLA_Policy!$A$2:$A$5,0))</f>
        <v>72</v>
      </c>
      <c r="Y6328" s="9" t="str">
        <f>IF(E6328="Cancelled","Excluded",IF(D6328="",IF((SLA_Policy!$B$8-B6328)*24&gt;X6328,"Open - Breached","Open - On Track"),IF((D6328-B6328)*24&lt;=X6328,"Met","Breached")))</f>
        <v>Breached</v>
      </c>
    </row>
    <row r="6329" spans="1:25" x14ac:dyDescent="0.25">
      <c r="A6329" s="9" t="s">
        <v>10157</v>
      </c>
      <c r="B6329" s="23">
        <v>46100.515277777798</v>
      </c>
      <c r="C6329" s="23">
        <v>46100.706250000003</v>
      </c>
      <c r="D6329" s="23">
        <v>46104.521527777797</v>
      </c>
      <c r="E6329" s="9" t="s">
        <v>212</v>
      </c>
      <c r="F6329" s="9" t="s">
        <v>189</v>
      </c>
      <c r="G6329" s="9" t="s">
        <v>213</v>
      </c>
      <c r="H6329" s="9" t="s">
        <v>165</v>
      </c>
      <c r="I6329" s="9" t="s">
        <v>567</v>
      </c>
      <c r="J6329" s="9" t="s">
        <v>1154</v>
      </c>
      <c r="K6329" s="9" t="s">
        <v>262</v>
      </c>
      <c r="L6329" s="9" t="s">
        <v>104</v>
      </c>
      <c r="M6329" s="9" t="s">
        <v>3039</v>
      </c>
      <c r="N6329" s="9" t="s">
        <v>196</v>
      </c>
      <c r="O6329" s="9" t="s">
        <v>116</v>
      </c>
      <c r="P6329" s="9" t="s">
        <v>258</v>
      </c>
      <c r="Q6329" s="9" t="s">
        <v>219</v>
      </c>
      <c r="R6329" s="9">
        <v>0</v>
      </c>
      <c r="S6329" s="9">
        <v>11</v>
      </c>
      <c r="U6329" s="9" t="s">
        <v>266</v>
      </c>
      <c r="X6329" s="9">
        <f>INDEX(SLA_Policy!$D$2:$D$5,MATCH(F6329,SLA_Policy!$A$2:$A$5,0))</f>
        <v>120</v>
      </c>
      <c r="Y6329" s="9" t="str">
        <f>IF(E6329="Cancelled","Excluded",IF(D6329="",IF((SLA_Policy!$B$8-B6329)*24&gt;X6329,"Open - Breached","Open - On Track"),IF((D6329-B6329)*24&lt;=X6329,"Met","Breached")))</f>
        <v>Met</v>
      </c>
    </row>
    <row r="6330" spans="1:25" x14ac:dyDescent="0.25">
      <c r="A6330" s="9" t="s">
        <v>10158</v>
      </c>
      <c r="B6330" s="23">
        <v>46100.529166666704</v>
      </c>
      <c r="C6330" s="23">
        <v>46100.597916666702</v>
      </c>
      <c r="D6330" s="23">
        <v>46101.336111111101</v>
      </c>
      <c r="E6330" s="9" t="s">
        <v>212</v>
      </c>
      <c r="F6330" s="9" t="s">
        <v>189</v>
      </c>
      <c r="G6330" s="9" t="s">
        <v>213</v>
      </c>
      <c r="H6330" s="9" t="s">
        <v>162</v>
      </c>
      <c r="I6330" s="9" t="s">
        <v>244</v>
      </c>
      <c r="J6330" s="9" t="s">
        <v>1170</v>
      </c>
      <c r="K6330" s="9" t="s">
        <v>303</v>
      </c>
      <c r="L6330" s="9" t="s">
        <v>226</v>
      </c>
      <c r="M6330" s="9" t="s">
        <v>534</v>
      </c>
      <c r="N6330" s="9" t="s">
        <v>197</v>
      </c>
      <c r="O6330" s="9" t="s">
        <v>116</v>
      </c>
      <c r="P6330" s="9" t="s">
        <v>342</v>
      </c>
      <c r="Q6330" s="9" t="s">
        <v>219</v>
      </c>
      <c r="R6330" s="9">
        <v>0</v>
      </c>
      <c r="S6330" s="9">
        <v>19</v>
      </c>
      <c r="U6330" s="9" t="s">
        <v>661</v>
      </c>
      <c r="X6330" s="9">
        <f>INDEX(SLA_Policy!$D$2:$D$5,MATCH(F6330,SLA_Policy!$A$2:$A$5,0))</f>
        <v>120</v>
      </c>
      <c r="Y6330" s="9" t="str">
        <f>IF(E6330="Cancelled","Excluded",IF(D6330="",IF((SLA_Policy!$B$8-B6330)*24&gt;X6330,"Open - Breached","Open - On Track"),IF((D6330-B6330)*24&lt;=X6330,"Met","Breached")))</f>
        <v>Met</v>
      </c>
    </row>
    <row r="6331" spans="1:25" x14ac:dyDescent="0.25">
      <c r="A6331" s="9" t="s">
        <v>10159</v>
      </c>
      <c r="B6331" s="23">
        <v>46100.5402777778</v>
      </c>
      <c r="C6331" s="23">
        <v>46100.540972222203</v>
      </c>
      <c r="D6331" s="23">
        <v>46100.7097222222</v>
      </c>
      <c r="E6331" s="9" t="s">
        <v>212</v>
      </c>
      <c r="F6331" s="9" t="s">
        <v>187</v>
      </c>
      <c r="G6331" s="9" t="s">
        <v>213</v>
      </c>
      <c r="H6331" s="9" t="s">
        <v>88</v>
      </c>
      <c r="I6331" s="9" t="s">
        <v>92</v>
      </c>
      <c r="J6331" s="9" t="s">
        <v>9181</v>
      </c>
      <c r="K6331" s="9" t="s">
        <v>246</v>
      </c>
      <c r="L6331" s="9" t="s">
        <v>216</v>
      </c>
      <c r="M6331" s="9" t="s">
        <v>10160</v>
      </c>
      <c r="N6331" s="9" t="s">
        <v>199</v>
      </c>
      <c r="O6331" s="9" t="s">
        <v>178</v>
      </c>
      <c r="P6331" s="9" t="s">
        <v>321</v>
      </c>
      <c r="Q6331" s="9" t="s">
        <v>273</v>
      </c>
      <c r="R6331" s="9">
        <v>0</v>
      </c>
      <c r="S6331" s="9">
        <v>25</v>
      </c>
      <c r="T6331" s="9" t="s">
        <v>136</v>
      </c>
      <c r="U6331" s="9" t="s">
        <v>140</v>
      </c>
      <c r="V6331" s="9" t="s">
        <v>144</v>
      </c>
      <c r="X6331" s="9">
        <f>INDEX(SLA_Policy!$D$2:$D$5,MATCH(F6331,SLA_Policy!$A$2:$A$5,0))</f>
        <v>8</v>
      </c>
      <c r="Y6331" s="9" t="str">
        <f>IF(E6331="Cancelled","Excluded",IF(D6331="",IF((SLA_Policy!$B$8-B6331)*24&gt;X6331,"Open - Breached","Open - On Track"),IF((D6331-B6331)*24&lt;=X6331,"Met","Breached")))</f>
        <v>Met</v>
      </c>
    </row>
    <row r="6332" spans="1:25" x14ac:dyDescent="0.25">
      <c r="A6332" s="9" t="s">
        <v>10161</v>
      </c>
      <c r="B6332" s="23">
        <v>46100.5444444444</v>
      </c>
      <c r="C6332" s="23">
        <v>46100.582638888904</v>
      </c>
      <c r="D6332" s="23">
        <v>46101.351388888899</v>
      </c>
      <c r="E6332" s="9" t="s">
        <v>212</v>
      </c>
      <c r="F6332" s="9" t="s">
        <v>188</v>
      </c>
      <c r="G6332" s="9" t="s">
        <v>213</v>
      </c>
      <c r="H6332" s="9" t="s">
        <v>88</v>
      </c>
      <c r="I6332" s="9" t="s">
        <v>92</v>
      </c>
      <c r="J6332" s="9" t="s">
        <v>9164</v>
      </c>
      <c r="K6332" s="9" t="s">
        <v>246</v>
      </c>
      <c r="L6332" s="9" t="s">
        <v>216</v>
      </c>
      <c r="M6332" s="9" t="s">
        <v>1180</v>
      </c>
      <c r="N6332" s="9" t="s">
        <v>196</v>
      </c>
      <c r="O6332" s="9" t="s">
        <v>178</v>
      </c>
      <c r="P6332" s="9" t="s">
        <v>414</v>
      </c>
      <c r="Q6332" s="9" t="s">
        <v>219</v>
      </c>
      <c r="R6332" s="9">
        <v>1</v>
      </c>
      <c r="S6332" s="9">
        <v>112</v>
      </c>
      <c r="T6332" s="9" t="s">
        <v>136</v>
      </c>
      <c r="U6332" s="9" t="s">
        <v>140</v>
      </c>
      <c r="V6332" s="9" t="s">
        <v>144</v>
      </c>
      <c r="X6332" s="9">
        <f>INDEX(SLA_Policy!$D$2:$D$5,MATCH(F6332,SLA_Policy!$A$2:$A$5,0))</f>
        <v>72</v>
      </c>
      <c r="Y6332" s="9" t="str">
        <f>IF(E6332="Cancelled","Excluded",IF(D6332="",IF((SLA_Policy!$B$8-B6332)*24&gt;X6332,"Open - Breached","Open - On Track"),IF((D6332-B6332)*24&lt;=X6332,"Met","Breached")))</f>
        <v>Met</v>
      </c>
    </row>
    <row r="6333" spans="1:25" x14ac:dyDescent="0.25">
      <c r="A6333" s="9" t="s">
        <v>10162</v>
      </c>
      <c r="B6333" s="23">
        <v>46100.550694444399</v>
      </c>
      <c r="C6333" s="23">
        <v>46100.613194444399</v>
      </c>
      <c r="D6333" s="23">
        <v>46100.743750000001</v>
      </c>
      <c r="E6333" s="9" t="s">
        <v>212</v>
      </c>
      <c r="F6333" s="9" t="s">
        <v>188</v>
      </c>
      <c r="G6333" s="9" t="s">
        <v>213</v>
      </c>
      <c r="H6333" s="9" t="s">
        <v>166</v>
      </c>
      <c r="I6333" s="9" t="s">
        <v>286</v>
      </c>
      <c r="J6333" s="9" t="s">
        <v>447</v>
      </c>
      <c r="K6333" s="9" t="s">
        <v>303</v>
      </c>
      <c r="L6333" s="9" t="s">
        <v>104</v>
      </c>
      <c r="M6333" s="9" t="s">
        <v>5165</v>
      </c>
      <c r="N6333" s="9" t="s">
        <v>196</v>
      </c>
      <c r="O6333" s="9" t="s">
        <v>181</v>
      </c>
      <c r="P6333" s="9" t="s">
        <v>289</v>
      </c>
      <c r="Q6333" s="9" t="s">
        <v>219</v>
      </c>
      <c r="R6333" s="9">
        <v>0</v>
      </c>
      <c r="S6333" s="9">
        <v>7</v>
      </c>
      <c r="U6333" s="9" t="s">
        <v>290</v>
      </c>
      <c r="X6333" s="9">
        <f>INDEX(SLA_Policy!$D$2:$D$5,MATCH(F6333,SLA_Policy!$A$2:$A$5,0))</f>
        <v>72</v>
      </c>
      <c r="Y6333" s="9" t="str">
        <f>IF(E6333="Cancelled","Excluded",IF(D6333="",IF((SLA_Policy!$B$8-B6333)*24&gt;X6333,"Open - Breached","Open - On Track"),IF((D6333-B6333)*24&lt;=X6333,"Met","Breached")))</f>
        <v>Met</v>
      </c>
    </row>
    <row r="6334" spans="1:25" x14ac:dyDescent="0.25">
      <c r="A6334" s="9" t="s">
        <v>10163</v>
      </c>
      <c r="B6334" s="23">
        <v>46100.554166666698</v>
      </c>
      <c r="C6334" s="23">
        <v>46100.557638888902</v>
      </c>
      <c r="D6334" s="23">
        <v>46101.314583333296</v>
      </c>
      <c r="E6334" s="9" t="s">
        <v>212</v>
      </c>
      <c r="F6334" s="9" t="s">
        <v>188</v>
      </c>
      <c r="G6334" s="9" t="s">
        <v>213</v>
      </c>
      <c r="H6334" s="9" t="s">
        <v>167</v>
      </c>
      <c r="I6334" s="9" t="s">
        <v>362</v>
      </c>
      <c r="J6334" s="9" t="s">
        <v>10164</v>
      </c>
      <c r="K6334" s="9" t="s">
        <v>239</v>
      </c>
      <c r="L6334" s="9" t="s">
        <v>226</v>
      </c>
      <c r="M6334" s="9" t="s">
        <v>1651</v>
      </c>
      <c r="N6334" s="9" t="s">
        <v>198</v>
      </c>
      <c r="O6334" s="9" t="s">
        <v>176</v>
      </c>
      <c r="P6334" s="9" t="s">
        <v>570</v>
      </c>
      <c r="Q6334" s="9" t="s">
        <v>219</v>
      </c>
      <c r="R6334" s="9">
        <v>0</v>
      </c>
      <c r="S6334" s="9">
        <v>41</v>
      </c>
      <c r="T6334" s="9" t="s">
        <v>136</v>
      </c>
      <c r="U6334" s="9" t="s">
        <v>248</v>
      </c>
      <c r="W6334" s="9">
        <v>4</v>
      </c>
      <c r="X6334" s="9">
        <f>INDEX(SLA_Policy!$D$2:$D$5,MATCH(F6334,SLA_Policy!$A$2:$A$5,0))</f>
        <v>72</v>
      </c>
      <c r="Y6334" s="9" t="str">
        <f>IF(E6334="Cancelled","Excluded",IF(D6334="",IF((SLA_Policy!$B$8-B6334)*24&gt;X6334,"Open - Breached","Open - On Track"),IF((D6334-B6334)*24&lt;=X6334,"Met","Breached")))</f>
        <v>Met</v>
      </c>
    </row>
    <row r="6335" spans="1:25" x14ac:dyDescent="0.25">
      <c r="A6335" s="9" t="s">
        <v>10165</v>
      </c>
      <c r="B6335" s="23">
        <v>46100.556250000001</v>
      </c>
      <c r="C6335" s="23">
        <v>46100.565972222197</v>
      </c>
      <c r="D6335" s="23">
        <v>46104.407638888901</v>
      </c>
      <c r="E6335" s="9" t="s">
        <v>212</v>
      </c>
      <c r="F6335" s="9" t="s">
        <v>189</v>
      </c>
      <c r="G6335" s="9" t="s">
        <v>236</v>
      </c>
      <c r="H6335" s="9" t="s">
        <v>161</v>
      </c>
      <c r="I6335" s="9" t="s">
        <v>505</v>
      </c>
      <c r="J6335" s="9" t="s">
        <v>4656</v>
      </c>
      <c r="K6335" s="9" t="s">
        <v>246</v>
      </c>
      <c r="L6335" s="9" t="s">
        <v>104</v>
      </c>
      <c r="M6335" s="9" t="s">
        <v>329</v>
      </c>
      <c r="N6335" s="9" t="s">
        <v>199</v>
      </c>
      <c r="O6335" s="9" t="s">
        <v>177</v>
      </c>
      <c r="P6335" s="9" t="s">
        <v>300</v>
      </c>
      <c r="Q6335" s="9" t="s">
        <v>219</v>
      </c>
      <c r="R6335" s="9">
        <v>0</v>
      </c>
      <c r="S6335" s="9">
        <v>95</v>
      </c>
      <c r="U6335" s="9" t="s">
        <v>242</v>
      </c>
      <c r="W6335" s="9">
        <v>5</v>
      </c>
      <c r="X6335" s="9">
        <f>INDEX(SLA_Policy!$D$2:$D$5,MATCH(F6335,SLA_Policy!$A$2:$A$5,0))</f>
        <v>120</v>
      </c>
      <c r="Y6335" s="9" t="str">
        <f>IF(E6335="Cancelled","Excluded",IF(D6335="",IF((SLA_Policy!$B$8-B6335)*24&gt;X6335,"Open - Breached","Open - On Track"),IF((D6335-B6335)*24&lt;=X6335,"Met","Breached")))</f>
        <v>Met</v>
      </c>
    </row>
    <row r="6336" spans="1:25" x14ac:dyDescent="0.25">
      <c r="A6336" s="9" t="s">
        <v>10166</v>
      </c>
      <c r="B6336" s="23">
        <v>46100.563888888901</v>
      </c>
      <c r="C6336" s="23">
        <v>46100.565277777801</v>
      </c>
      <c r="D6336" s="23">
        <v>46101.389583333301</v>
      </c>
      <c r="E6336" s="9" t="s">
        <v>212</v>
      </c>
      <c r="F6336" s="9" t="s">
        <v>188</v>
      </c>
      <c r="G6336" s="9" t="s">
        <v>213</v>
      </c>
      <c r="H6336" s="9" t="s">
        <v>88</v>
      </c>
      <c r="I6336" s="9" t="s">
        <v>92</v>
      </c>
      <c r="J6336" s="9" t="s">
        <v>9162</v>
      </c>
      <c r="K6336" s="9" t="s">
        <v>239</v>
      </c>
      <c r="L6336" s="9" t="s">
        <v>351</v>
      </c>
      <c r="M6336" s="9" t="s">
        <v>2415</v>
      </c>
      <c r="N6336" s="9" t="s">
        <v>198</v>
      </c>
      <c r="O6336" s="9" t="s">
        <v>116</v>
      </c>
      <c r="P6336" s="9" t="s">
        <v>234</v>
      </c>
      <c r="Q6336" s="9" t="s">
        <v>219</v>
      </c>
      <c r="R6336" s="9">
        <v>0</v>
      </c>
      <c r="S6336" s="9">
        <v>14</v>
      </c>
      <c r="T6336" s="9" t="s">
        <v>136</v>
      </c>
      <c r="U6336" s="9" t="s">
        <v>140</v>
      </c>
      <c r="V6336" s="9" t="s">
        <v>144</v>
      </c>
      <c r="W6336" s="9">
        <v>5</v>
      </c>
      <c r="X6336" s="9">
        <f>INDEX(SLA_Policy!$D$2:$D$5,MATCH(F6336,SLA_Policy!$A$2:$A$5,0))</f>
        <v>72</v>
      </c>
      <c r="Y6336" s="9" t="str">
        <f>IF(E6336="Cancelled","Excluded",IF(D6336="",IF((SLA_Policy!$B$8-B6336)*24&gt;X6336,"Open - Breached","Open - On Track"),IF((D6336-B6336)*24&lt;=X6336,"Met","Breached")))</f>
        <v>Met</v>
      </c>
    </row>
    <row r="6337" spans="1:25" x14ac:dyDescent="0.25">
      <c r="A6337" s="9" t="s">
        <v>10167</v>
      </c>
      <c r="B6337" s="23">
        <v>46100.572222222203</v>
      </c>
      <c r="C6337" s="23">
        <v>46100.663888888899</v>
      </c>
      <c r="D6337" s="23">
        <v>46101.327083333301</v>
      </c>
      <c r="E6337" s="9" t="s">
        <v>212</v>
      </c>
      <c r="F6337" s="9" t="s">
        <v>189</v>
      </c>
      <c r="G6337" s="9" t="s">
        <v>213</v>
      </c>
      <c r="H6337" s="9" t="s">
        <v>167</v>
      </c>
      <c r="I6337" s="9" t="s">
        <v>684</v>
      </c>
      <c r="J6337" s="9" t="s">
        <v>10168</v>
      </c>
      <c r="K6337" s="9" t="s">
        <v>225</v>
      </c>
      <c r="L6337" s="9" t="s">
        <v>311</v>
      </c>
      <c r="M6337" s="9" t="s">
        <v>2885</v>
      </c>
      <c r="N6337" s="9" t="s">
        <v>196</v>
      </c>
      <c r="O6337" s="9" t="s">
        <v>116</v>
      </c>
      <c r="P6337" s="9" t="s">
        <v>551</v>
      </c>
      <c r="Q6337" s="9" t="s">
        <v>219</v>
      </c>
      <c r="R6337" s="9">
        <v>0</v>
      </c>
      <c r="S6337" s="9">
        <v>8</v>
      </c>
      <c r="U6337" s="9" t="s">
        <v>248</v>
      </c>
      <c r="X6337" s="9">
        <f>INDEX(SLA_Policy!$D$2:$D$5,MATCH(F6337,SLA_Policy!$A$2:$A$5,0))</f>
        <v>120</v>
      </c>
      <c r="Y6337" s="9" t="str">
        <f>IF(E6337="Cancelled","Excluded",IF(D6337="",IF((SLA_Policy!$B$8-B6337)*24&gt;X6337,"Open - Breached","Open - On Track"),IF((D6337-B6337)*24&lt;=X6337,"Met","Breached")))</f>
        <v>Met</v>
      </c>
    </row>
    <row r="6338" spans="1:25" x14ac:dyDescent="0.25">
      <c r="A6338" s="9" t="s">
        <v>10169</v>
      </c>
      <c r="B6338" s="23">
        <v>46100.582638888904</v>
      </c>
      <c r="C6338" s="23">
        <v>46100.642361111102</v>
      </c>
      <c r="D6338" s="23">
        <v>46100.666666666701</v>
      </c>
      <c r="E6338" s="9" t="s">
        <v>212</v>
      </c>
      <c r="F6338" s="9" t="s">
        <v>188</v>
      </c>
      <c r="G6338" s="9" t="s">
        <v>213</v>
      </c>
      <c r="H6338" s="9" t="s">
        <v>161</v>
      </c>
      <c r="I6338" s="9" t="s">
        <v>389</v>
      </c>
      <c r="J6338" s="9" t="s">
        <v>786</v>
      </c>
      <c r="K6338" s="9" t="s">
        <v>276</v>
      </c>
      <c r="L6338" s="9" t="s">
        <v>104</v>
      </c>
      <c r="M6338" s="9" t="s">
        <v>3786</v>
      </c>
      <c r="N6338" s="9" t="s">
        <v>196</v>
      </c>
      <c r="O6338" s="9" t="s">
        <v>116</v>
      </c>
      <c r="P6338" s="9" t="s">
        <v>551</v>
      </c>
      <c r="Q6338" s="9" t="s">
        <v>219</v>
      </c>
      <c r="R6338" s="9">
        <v>0</v>
      </c>
      <c r="S6338" s="9">
        <v>7</v>
      </c>
      <c r="U6338" s="9" t="s">
        <v>221</v>
      </c>
      <c r="W6338" s="9">
        <v>4</v>
      </c>
      <c r="X6338" s="9">
        <f>INDEX(SLA_Policy!$D$2:$D$5,MATCH(F6338,SLA_Policy!$A$2:$A$5,0))</f>
        <v>72</v>
      </c>
      <c r="Y6338" s="9" t="str">
        <f>IF(E6338="Cancelled","Excluded",IF(D6338="",IF((SLA_Policy!$B$8-B6338)*24&gt;X6338,"Open - Breached","Open - On Track"),IF((D6338-B6338)*24&lt;=X6338,"Met","Breached")))</f>
        <v>Met</v>
      </c>
    </row>
    <row r="6339" spans="1:25" x14ac:dyDescent="0.25">
      <c r="A6339" s="9" t="s">
        <v>10170</v>
      </c>
      <c r="B6339" s="23">
        <v>46100.5847222222</v>
      </c>
      <c r="C6339" s="23">
        <v>46100.587500000001</v>
      </c>
      <c r="D6339" s="23">
        <v>46101.347916666702</v>
      </c>
      <c r="E6339" s="9" t="s">
        <v>212</v>
      </c>
      <c r="F6339" s="9" t="s">
        <v>188</v>
      </c>
      <c r="G6339" s="9" t="s">
        <v>213</v>
      </c>
      <c r="H6339" s="9" t="s">
        <v>88</v>
      </c>
      <c r="I6339" s="9" t="s">
        <v>92</v>
      </c>
      <c r="J6339" s="9" t="s">
        <v>9181</v>
      </c>
      <c r="K6339" s="9" t="s">
        <v>246</v>
      </c>
      <c r="L6339" s="9" t="s">
        <v>104</v>
      </c>
      <c r="M6339" s="9" t="s">
        <v>467</v>
      </c>
      <c r="N6339" s="9" t="s">
        <v>198</v>
      </c>
      <c r="O6339" s="9" t="s">
        <v>178</v>
      </c>
      <c r="P6339" s="9" t="s">
        <v>321</v>
      </c>
      <c r="Q6339" s="9" t="s">
        <v>219</v>
      </c>
      <c r="R6339" s="9">
        <v>0</v>
      </c>
      <c r="S6339" s="9">
        <v>36</v>
      </c>
      <c r="T6339" s="9" t="s">
        <v>136</v>
      </c>
      <c r="U6339" s="9" t="s">
        <v>140</v>
      </c>
      <c r="V6339" s="9" t="s">
        <v>144</v>
      </c>
      <c r="X6339" s="9">
        <f>INDEX(SLA_Policy!$D$2:$D$5,MATCH(F6339,SLA_Policy!$A$2:$A$5,0))</f>
        <v>72</v>
      </c>
      <c r="Y6339" s="9" t="str">
        <f>IF(E6339="Cancelled","Excluded",IF(D6339="",IF((SLA_Policy!$B$8-B6339)*24&gt;X6339,"Open - Breached","Open - On Track"),IF((D6339-B6339)*24&lt;=X6339,"Met","Breached")))</f>
        <v>Met</v>
      </c>
    </row>
    <row r="6340" spans="1:25" x14ac:dyDescent="0.25">
      <c r="A6340" s="9" t="s">
        <v>10171</v>
      </c>
      <c r="B6340" s="23">
        <v>46100.591666666704</v>
      </c>
      <c r="C6340" s="23">
        <v>46100.59375</v>
      </c>
      <c r="D6340" s="23">
        <v>46100.622222222199</v>
      </c>
      <c r="E6340" s="9" t="s">
        <v>212</v>
      </c>
      <c r="F6340" s="9" t="s">
        <v>188</v>
      </c>
      <c r="G6340" s="9" t="s">
        <v>213</v>
      </c>
      <c r="H6340" s="9" t="s">
        <v>161</v>
      </c>
      <c r="I6340" s="9" t="s">
        <v>389</v>
      </c>
      <c r="J6340" s="9" t="s">
        <v>786</v>
      </c>
      <c r="K6340" s="9" t="s">
        <v>215</v>
      </c>
      <c r="L6340" s="9" t="s">
        <v>311</v>
      </c>
      <c r="M6340" s="9" t="s">
        <v>3168</v>
      </c>
      <c r="N6340" s="9" t="s">
        <v>198</v>
      </c>
      <c r="O6340" s="9" t="s">
        <v>116</v>
      </c>
      <c r="P6340" s="9" t="s">
        <v>218</v>
      </c>
      <c r="Q6340" s="9" t="s">
        <v>219</v>
      </c>
      <c r="R6340" s="9">
        <v>0</v>
      </c>
      <c r="S6340" s="9">
        <v>5</v>
      </c>
      <c r="U6340" s="9" t="s">
        <v>290</v>
      </c>
      <c r="W6340" s="9">
        <v>5</v>
      </c>
      <c r="X6340" s="9">
        <f>INDEX(SLA_Policy!$D$2:$D$5,MATCH(F6340,SLA_Policy!$A$2:$A$5,0))</f>
        <v>72</v>
      </c>
      <c r="Y6340" s="9" t="str">
        <f>IF(E6340="Cancelled","Excluded",IF(D6340="",IF((SLA_Policy!$B$8-B6340)*24&gt;X6340,"Open - Breached","Open - On Track"),IF((D6340-B6340)*24&lt;=X6340,"Met","Breached")))</f>
        <v>Met</v>
      </c>
    </row>
    <row r="6341" spans="1:25" x14ac:dyDescent="0.25">
      <c r="A6341" s="9" t="s">
        <v>10172</v>
      </c>
      <c r="B6341" s="23">
        <v>46100.632638888899</v>
      </c>
      <c r="C6341" s="23">
        <v>46100.634722222203</v>
      </c>
      <c r="D6341" s="23">
        <v>46100.647916666698</v>
      </c>
      <c r="E6341" s="9" t="s">
        <v>212</v>
      </c>
      <c r="F6341" s="9" t="s">
        <v>188</v>
      </c>
      <c r="G6341" s="9" t="s">
        <v>213</v>
      </c>
      <c r="H6341" s="9" t="s">
        <v>161</v>
      </c>
      <c r="I6341" s="9" t="s">
        <v>454</v>
      </c>
      <c r="J6341" s="9" t="s">
        <v>10173</v>
      </c>
      <c r="K6341" s="9" t="s">
        <v>225</v>
      </c>
      <c r="L6341" s="9" t="s">
        <v>216</v>
      </c>
      <c r="M6341" s="9" t="s">
        <v>1240</v>
      </c>
      <c r="N6341" s="9" t="s">
        <v>198</v>
      </c>
      <c r="O6341" s="9" t="s">
        <v>116</v>
      </c>
      <c r="P6341" s="9" t="s">
        <v>551</v>
      </c>
      <c r="Q6341" s="9" t="s">
        <v>219</v>
      </c>
      <c r="R6341" s="9">
        <v>0</v>
      </c>
      <c r="S6341" s="9">
        <v>6</v>
      </c>
      <c r="U6341" s="9" t="s">
        <v>376</v>
      </c>
      <c r="X6341" s="9">
        <f>INDEX(SLA_Policy!$D$2:$D$5,MATCH(F6341,SLA_Policy!$A$2:$A$5,0))</f>
        <v>72</v>
      </c>
      <c r="Y6341" s="9" t="str">
        <f>IF(E6341="Cancelled","Excluded",IF(D6341="",IF((SLA_Policy!$B$8-B6341)*24&gt;X6341,"Open - Breached","Open - On Track"),IF((D6341-B6341)*24&lt;=X6341,"Met","Breached")))</f>
        <v>Met</v>
      </c>
    </row>
    <row r="6342" spans="1:25" x14ac:dyDescent="0.25">
      <c r="A6342" s="9" t="s">
        <v>10174</v>
      </c>
      <c r="B6342" s="23">
        <v>46100.633333333302</v>
      </c>
      <c r="C6342" s="23">
        <v>46100.640277777798</v>
      </c>
      <c r="D6342" s="23">
        <v>46100.716666666704</v>
      </c>
      <c r="E6342" s="9" t="s">
        <v>212</v>
      </c>
      <c r="F6342" s="9" t="s">
        <v>188</v>
      </c>
      <c r="G6342" s="9" t="s">
        <v>213</v>
      </c>
      <c r="H6342" s="9" t="s">
        <v>162</v>
      </c>
      <c r="I6342" s="9" t="s">
        <v>345</v>
      </c>
      <c r="J6342" s="9" t="s">
        <v>1136</v>
      </c>
      <c r="K6342" s="9" t="s">
        <v>246</v>
      </c>
      <c r="L6342" s="9" t="s">
        <v>371</v>
      </c>
      <c r="M6342" s="9" t="s">
        <v>1457</v>
      </c>
      <c r="N6342" s="9" t="s">
        <v>200</v>
      </c>
      <c r="O6342" s="9" t="s">
        <v>116</v>
      </c>
      <c r="P6342" s="9" t="s">
        <v>590</v>
      </c>
      <c r="Q6342" s="9" t="s">
        <v>219</v>
      </c>
      <c r="R6342" s="9">
        <v>0</v>
      </c>
      <c r="S6342" s="9">
        <v>13</v>
      </c>
      <c r="U6342" s="9" t="s">
        <v>266</v>
      </c>
      <c r="W6342" s="9">
        <v>5</v>
      </c>
      <c r="X6342" s="9">
        <f>INDEX(SLA_Policy!$D$2:$D$5,MATCH(F6342,SLA_Policy!$A$2:$A$5,0))</f>
        <v>72</v>
      </c>
      <c r="Y6342" s="9" t="str">
        <f>IF(E6342="Cancelled","Excluded",IF(D6342="",IF((SLA_Policy!$B$8-B6342)*24&gt;X6342,"Open - Breached","Open - On Track"),IF((D6342-B6342)*24&lt;=X6342,"Met","Breached")))</f>
        <v>Met</v>
      </c>
    </row>
    <row r="6343" spans="1:25" x14ac:dyDescent="0.25">
      <c r="A6343" s="9" t="s">
        <v>10175</v>
      </c>
      <c r="B6343" s="23">
        <v>46100.634722222203</v>
      </c>
      <c r="C6343" s="23">
        <v>46100.704166666699</v>
      </c>
      <c r="D6343" s="23">
        <v>46101.318749999999</v>
      </c>
      <c r="E6343" s="9" t="s">
        <v>212</v>
      </c>
      <c r="F6343" s="9" t="s">
        <v>189</v>
      </c>
      <c r="G6343" s="9" t="s">
        <v>213</v>
      </c>
      <c r="H6343" s="9" t="s">
        <v>162</v>
      </c>
      <c r="I6343" s="9" t="s">
        <v>244</v>
      </c>
      <c r="J6343" s="9" t="s">
        <v>370</v>
      </c>
      <c r="K6343" s="9" t="s">
        <v>246</v>
      </c>
      <c r="L6343" s="9" t="s">
        <v>311</v>
      </c>
      <c r="M6343" s="9" t="s">
        <v>2374</v>
      </c>
      <c r="N6343" s="9" t="s">
        <v>196</v>
      </c>
      <c r="O6343" s="9" t="s">
        <v>179</v>
      </c>
      <c r="P6343" s="9" t="s">
        <v>337</v>
      </c>
      <c r="Q6343" s="9" t="s">
        <v>219</v>
      </c>
      <c r="R6343" s="9">
        <v>0</v>
      </c>
      <c r="S6343" s="9">
        <v>8</v>
      </c>
      <c r="U6343" s="9" t="s">
        <v>266</v>
      </c>
      <c r="X6343" s="9">
        <f>INDEX(SLA_Policy!$D$2:$D$5,MATCH(F6343,SLA_Policy!$A$2:$A$5,0))</f>
        <v>120</v>
      </c>
      <c r="Y6343" s="9" t="str">
        <f>IF(E6343="Cancelled","Excluded",IF(D6343="",IF((SLA_Policy!$B$8-B6343)*24&gt;X6343,"Open - Breached","Open - On Track"),IF((D6343-B6343)*24&lt;=X6343,"Met","Breached")))</f>
        <v>Met</v>
      </c>
    </row>
    <row r="6344" spans="1:25" x14ac:dyDescent="0.25">
      <c r="A6344" s="9" t="s">
        <v>10176</v>
      </c>
      <c r="B6344" s="23">
        <v>46100.6381944444</v>
      </c>
      <c r="C6344" s="23">
        <v>46100.6430555556</v>
      </c>
      <c r="D6344" s="23">
        <v>46101.3930555556</v>
      </c>
      <c r="E6344" s="9" t="s">
        <v>212</v>
      </c>
      <c r="F6344" s="9" t="s">
        <v>188</v>
      </c>
      <c r="G6344" s="9" t="s">
        <v>213</v>
      </c>
      <c r="H6344" s="9" t="s">
        <v>167</v>
      </c>
      <c r="I6344" s="9" t="s">
        <v>684</v>
      </c>
      <c r="J6344" s="9" t="s">
        <v>5822</v>
      </c>
      <c r="K6344" s="9" t="s">
        <v>303</v>
      </c>
      <c r="L6344" s="9" t="s">
        <v>282</v>
      </c>
      <c r="M6344" s="9" t="s">
        <v>1481</v>
      </c>
      <c r="N6344" s="9" t="s">
        <v>200</v>
      </c>
      <c r="O6344" s="9" t="s">
        <v>116</v>
      </c>
      <c r="P6344" s="9" t="s">
        <v>258</v>
      </c>
      <c r="Q6344" s="9" t="s">
        <v>219</v>
      </c>
      <c r="R6344" s="9">
        <v>0</v>
      </c>
      <c r="S6344" s="9">
        <v>13</v>
      </c>
      <c r="U6344" s="9" t="s">
        <v>266</v>
      </c>
      <c r="W6344" s="9">
        <v>4</v>
      </c>
      <c r="X6344" s="9">
        <f>INDEX(SLA_Policy!$D$2:$D$5,MATCH(F6344,SLA_Policy!$A$2:$A$5,0))</f>
        <v>72</v>
      </c>
      <c r="Y6344" s="9" t="str">
        <f>IF(E6344="Cancelled","Excluded",IF(D6344="",IF((SLA_Policy!$B$8-B6344)*24&gt;X6344,"Open - Breached","Open - On Track"),IF((D6344-B6344)*24&lt;=X6344,"Met","Breached")))</f>
        <v>Met</v>
      </c>
    </row>
    <row r="6345" spans="1:25" x14ac:dyDescent="0.25">
      <c r="A6345" s="9" t="s">
        <v>10177</v>
      </c>
      <c r="B6345" s="23">
        <v>46100.645138888904</v>
      </c>
      <c r="C6345" s="23">
        <v>46100.676388888904</v>
      </c>
      <c r="D6345" s="23">
        <v>46101.331944444399</v>
      </c>
      <c r="E6345" s="9" t="s">
        <v>212</v>
      </c>
      <c r="F6345" s="9" t="s">
        <v>188</v>
      </c>
      <c r="G6345" s="9" t="s">
        <v>213</v>
      </c>
      <c r="H6345" s="9" t="s">
        <v>88</v>
      </c>
      <c r="I6345" s="9" t="s">
        <v>92</v>
      </c>
      <c r="J6345" s="9" t="s">
        <v>834</v>
      </c>
      <c r="K6345" s="9" t="s">
        <v>303</v>
      </c>
      <c r="L6345" s="9" t="s">
        <v>104</v>
      </c>
      <c r="M6345" s="9" t="s">
        <v>3108</v>
      </c>
      <c r="N6345" s="9" t="s">
        <v>196</v>
      </c>
      <c r="O6345" s="9" t="s">
        <v>178</v>
      </c>
      <c r="P6345" s="9" t="s">
        <v>272</v>
      </c>
      <c r="Q6345" s="9" t="s">
        <v>219</v>
      </c>
      <c r="R6345" s="9">
        <v>1</v>
      </c>
      <c r="S6345" s="9">
        <v>28</v>
      </c>
      <c r="T6345" s="9" t="s">
        <v>229</v>
      </c>
      <c r="U6345" s="9" t="s">
        <v>290</v>
      </c>
      <c r="W6345" s="9">
        <v>4</v>
      </c>
      <c r="X6345" s="9">
        <f>INDEX(SLA_Policy!$D$2:$D$5,MATCH(F6345,SLA_Policy!$A$2:$A$5,0))</f>
        <v>72</v>
      </c>
      <c r="Y6345" s="9" t="str">
        <f>IF(E6345="Cancelled","Excluded",IF(D6345="",IF((SLA_Policy!$B$8-B6345)*24&gt;X6345,"Open - Breached","Open - On Track"),IF((D6345-B6345)*24&lt;=X6345,"Met","Breached")))</f>
        <v>Met</v>
      </c>
    </row>
    <row r="6346" spans="1:25" x14ac:dyDescent="0.25">
      <c r="A6346" s="9" t="s">
        <v>10178</v>
      </c>
      <c r="B6346" s="23">
        <v>46100.648611111101</v>
      </c>
      <c r="C6346" s="23">
        <v>46100.649305555598</v>
      </c>
      <c r="D6346" s="23">
        <v>46101.406944444498</v>
      </c>
      <c r="E6346" s="9" t="s">
        <v>212</v>
      </c>
      <c r="F6346" s="9" t="s">
        <v>188</v>
      </c>
      <c r="G6346" s="9" t="s">
        <v>213</v>
      </c>
      <c r="H6346" s="9" t="s">
        <v>88</v>
      </c>
      <c r="I6346" s="9" t="s">
        <v>92</v>
      </c>
      <c r="J6346" s="9" t="s">
        <v>9167</v>
      </c>
      <c r="K6346" s="9" t="s">
        <v>239</v>
      </c>
      <c r="L6346" s="9" t="s">
        <v>351</v>
      </c>
      <c r="M6346" s="9" t="s">
        <v>2415</v>
      </c>
      <c r="N6346" s="9" t="s">
        <v>198</v>
      </c>
      <c r="O6346" s="9" t="s">
        <v>116</v>
      </c>
      <c r="P6346" s="9" t="s">
        <v>525</v>
      </c>
      <c r="Q6346" s="9" t="s">
        <v>219</v>
      </c>
      <c r="R6346" s="9">
        <v>0</v>
      </c>
      <c r="S6346" s="9">
        <v>12</v>
      </c>
      <c r="T6346" s="9" t="s">
        <v>136</v>
      </c>
      <c r="U6346" s="9" t="s">
        <v>140</v>
      </c>
      <c r="V6346" s="9" t="s">
        <v>144</v>
      </c>
      <c r="X6346" s="9">
        <f>INDEX(SLA_Policy!$D$2:$D$5,MATCH(F6346,SLA_Policy!$A$2:$A$5,0))</f>
        <v>72</v>
      </c>
      <c r="Y6346" s="9" t="str">
        <f>IF(E6346="Cancelled","Excluded",IF(D6346="",IF((SLA_Policy!$B$8-B6346)*24&gt;X6346,"Open - Breached","Open - On Track"),IF((D6346-B6346)*24&lt;=X6346,"Met","Breached")))</f>
        <v>Met</v>
      </c>
    </row>
    <row r="6347" spans="1:25" x14ac:dyDescent="0.25">
      <c r="A6347" s="9" t="s">
        <v>10179</v>
      </c>
      <c r="B6347" s="23">
        <v>46100.654166666704</v>
      </c>
      <c r="C6347" s="23">
        <v>46100.661805555603</v>
      </c>
      <c r="D6347" s="23">
        <v>46104.315972222197</v>
      </c>
      <c r="E6347" s="9" t="s">
        <v>212</v>
      </c>
      <c r="F6347" s="9" t="s">
        <v>188</v>
      </c>
      <c r="G6347" s="9" t="s">
        <v>213</v>
      </c>
      <c r="H6347" s="9" t="s">
        <v>88</v>
      </c>
      <c r="I6347" s="9" t="s">
        <v>92</v>
      </c>
      <c r="J6347" s="9" t="s">
        <v>9164</v>
      </c>
      <c r="K6347" s="9" t="s">
        <v>246</v>
      </c>
      <c r="L6347" s="9" t="s">
        <v>270</v>
      </c>
      <c r="M6347" s="9" t="s">
        <v>528</v>
      </c>
      <c r="N6347" s="9" t="s">
        <v>196</v>
      </c>
      <c r="O6347" s="9" t="s">
        <v>116</v>
      </c>
      <c r="P6347" s="9" t="s">
        <v>342</v>
      </c>
      <c r="Q6347" s="9" t="s">
        <v>219</v>
      </c>
      <c r="R6347" s="9">
        <v>0</v>
      </c>
      <c r="S6347" s="9">
        <v>22</v>
      </c>
      <c r="T6347" s="9" t="s">
        <v>136</v>
      </c>
      <c r="U6347" s="9" t="s">
        <v>140</v>
      </c>
      <c r="V6347" s="9" t="s">
        <v>144</v>
      </c>
      <c r="X6347" s="9">
        <f>INDEX(SLA_Policy!$D$2:$D$5,MATCH(F6347,SLA_Policy!$A$2:$A$5,0))</f>
        <v>72</v>
      </c>
      <c r="Y6347" s="9" t="str">
        <f>IF(E6347="Cancelled","Excluded",IF(D6347="",IF((SLA_Policy!$B$8-B6347)*24&gt;X6347,"Open - Breached","Open - On Track"),IF((D6347-B6347)*24&lt;=X6347,"Met","Breached")))</f>
        <v>Breached</v>
      </c>
    </row>
    <row r="6348" spans="1:25" x14ac:dyDescent="0.25">
      <c r="A6348" s="9" t="s">
        <v>10180</v>
      </c>
      <c r="B6348" s="23">
        <v>46100.655555555597</v>
      </c>
      <c r="C6348" s="23">
        <v>46100.661111111098</v>
      </c>
      <c r="D6348" s="23">
        <v>46100.739583333299</v>
      </c>
      <c r="E6348" s="9" t="s">
        <v>212</v>
      </c>
      <c r="F6348" s="9" t="s">
        <v>187</v>
      </c>
      <c r="G6348" s="9" t="s">
        <v>213</v>
      </c>
      <c r="H6348" s="9" t="s">
        <v>88</v>
      </c>
      <c r="I6348" s="9" t="s">
        <v>268</v>
      </c>
      <c r="J6348" s="9" t="s">
        <v>10181</v>
      </c>
      <c r="K6348" s="9" t="s">
        <v>246</v>
      </c>
      <c r="L6348" s="9" t="s">
        <v>351</v>
      </c>
      <c r="M6348" s="9" t="s">
        <v>400</v>
      </c>
      <c r="N6348" s="9" t="s">
        <v>199</v>
      </c>
      <c r="O6348" s="9" t="s">
        <v>178</v>
      </c>
      <c r="P6348" s="9" t="s">
        <v>272</v>
      </c>
      <c r="Q6348" s="9" t="s">
        <v>273</v>
      </c>
      <c r="R6348" s="9">
        <v>0</v>
      </c>
      <c r="S6348" s="9">
        <v>38</v>
      </c>
      <c r="T6348" s="9" t="s">
        <v>136</v>
      </c>
      <c r="U6348" s="9" t="s">
        <v>230</v>
      </c>
      <c r="X6348" s="9">
        <f>INDEX(SLA_Policy!$D$2:$D$5,MATCH(F6348,SLA_Policy!$A$2:$A$5,0))</f>
        <v>8</v>
      </c>
      <c r="Y6348" s="9" t="str">
        <f>IF(E6348="Cancelled","Excluded",IF(D6348="",IF((SLA_Policy!$B$8-B6348)*24&gt;X6348,"Open - Breached","Open - On Track"),IF((D6348-B6348)*24&lt;=X6348,"Met","Breached")))</f>
        <v>Met</v>
      </c>
    </row>
    <row r="6349" spans="1:25" x14ac:dyDescent="0.25">
      <c r="A6349" s="9" t="s">
        <v>10182</v>
      </c>
      <c r="B6349" s="23">
        <v>46100.65625</v>
      </c>
      <c r="C6349" s="23">
        <v>46100.729166666701</v>
      </c>
      <c r="D6349" s="23">
        <v>46104.409027777801</v>
      </c>
      <c r="E6349" s="9" t="s">
        <v>212</v>
      </c>
      <c r="F6349" s="9" t="s">
        <v>189</v>
      </c>
      <c r="G6349" s="9" t="s">
        <v>213</v>
      </c>
      <c r="H6349" s="9" t="s">
        <v>167</v>
      </c>
      <c r="I6349" s="9" t="s">
        <v>362</v>
      </c>
      <c r="J6349" s="9" t="s">
        <v>10183</v>
      </c>
      <c r="K6349" s="9" t="s">
        <v>262</v>
      </c>
      <c r="L6349" s="9" t="s">
        <v>226</v>
      </c>
      <c r="M6349" s="9" t="s">
        <v>2802</v>
      </c>
      <c r="N6349" s="9" t="s">
        <v>196</v>
      </c>
      <c r="O6349" s="9" t="s">
        <v>176</v>
      </c>
      <c r="P6349" s="9" t="s">
        <v>419</v>
      </c>
      <c r="Q6349" s="9" t="s">
        <v>219</v>
      </c>
      <c r="R6349" s="9">
        <v>0</v>
      </c>
      <c r="S6349" s="9">
        <v>39</v>
      </c>
      <c r="U6349" s="9" t="s">
        <v>266</v>
      </c>
      <c r="X6349" s="9">
        <f>INDEX(SLA_Policy!$D$2:$D$5,MATCH(F6349,SLA_Policy!$A$2:$A$5,0))</f>
        <v>120</v>
      </c>
      <c r="Y6349" s="9" t="str">
        <f>IF(E6349="Cancelled","Excluded",IF(D6349="",IF((SLA_Policy!$B$8-B6349)*24&gt;X6349,"Open - Breached","Open - On Track"),IF((D6349-B6349)*24&lt;=X6349,"Met","Breached")))</f>
        <v>Met</v>
      </c>
    </row>
    <row r="6350" spans="1:25" x14ac:dyDescent="0.25">
      <c r="A6350" s="9" t="s">
        <v>10184</v>
      </c>
      <c r="B6350" s="23">
        <v>46100.661805555603</v>
      </c>
      <c r="C6350" s="23">
        <v>46100.664583333302</v>
      </c>
      <c r="D6350" s="23">
        <v>46100.706944444399</v>
      </c>
      <c r="E6350" s="9" t="s">
        <v>212</v>
      </c>
      <c r="F6350" s="9" t="s">
        <v>188</v>
      </c>
      <c r="G6350" s="9" t="s">
        <v>213</v>
      </c>
      <c r="H6350" s="9" t="s">
        <v>161</v>
      </c>
      <c r="I6350" s="9" t="s">
        <v>454</v>
      </c>
      <c r="J6350" s="9" t="s">
        <v>2015</v>
      </c>
      <c r="K6350" s="9" t="s">
        <v>246</v>
      </c>
      <c r="L6350" s="9" t="s">
        <v>293</v>
      </c>
      <c r="M6350" s="9" t="s">
        <v>2043</v>
      </c>
      <c r="N6350" s="9" t="s">
        <v>198</v>
      </c>
      <c r="O6350" s="9" t="s">
        <v>116</v>
      </c>
      <c r="P6350" s="9" t="s">
        <v>234</v>
      </c>
      <c r="Q6350" s="9" t="s">
        <v>219</v>
      </c>
      <c r="R6350" s="9">
        <v>0</v>
      </c>
      <c r="S6350" s="9">
        <v>7</v>
      </c>
      <c r="U6350" s="9" t="s">
        <v>290</v>
      </c>
      <c r="X6350" s="9">
        <f>INDEX(SLA_Policy!$D$2:$D$5,MATCH(F6350,SLA_Policy!$A$2:$A$5,0))</f>
        <v>72</v>
      </c>
      <c r="Y6350" s="9" t="str">
        <f>IF(E6350="Cancelled","Excluded",IF(D6350="",IF((SLA_Policy!$B$8-B6350)*24&gt;X6350,"Open - Breached","Open - On Track"),IF((D6350-B6350)*24&lt;=X6350,"Met","Breached")))</f>
        <v>Met</v>
      </c>
    </row>
    <row r="6351" spans="1:25" x14ac:dyDescent="0.25">
      <c r="A6351" s="9" t="s">
        <v>10185</v>
      </c>
      <c r="B6351" s="23">
        <v>46100.670138888898</v>
      </c>
      <c r="C6351" s="23">
        <v>46100.671527777798</v>
      </c>
      <c r="D6351" s="23">
        <v>46100.691666666702</v>
      </c>
      <c r="E6351" s="9" t="s">
        <v>212</v>
      </c>
      <c r="F6351" s="9" t="s">
        <v>188</v>
      </c>
      <c r="G6351" s="9" t="s">
        <v>213</v>
      </c>
      <c r="H6351" s="9" t="s">
        <v>161</v>
      </c>
      <c r="I6351" s="9" t="s">
        <v>389</v>
      </c>
      <c r="J6351" s="9" t="s">
        <v>1710</v>
      </c>
      <c r="K6351" s="9" t="s">
        <v>215</v>
      </c>
      <c r="L6351" s="9" t="s">
        <v>282</v>
      </c>
      <c r="M6351" s="9" t="s">
        <v>10186</v>
      </c>
      <c r="N6351" s="9" t="s">
        <v>198</v>
      </c>
      <c r="O6351" s="9" t="s">
        <v>116</v>
      </c>
      <c r="P6351" s="9" t="s">
        <v>342</v>
      </c>
      <c r="Q6351" s="9" t="s">
        <v>219</v>
      </c>
      <c r="R6351" s="9">
        <v>0</v>
      </c>
      <c r="S6351" s="9">
        <v>19</v>
      </c>
      <c r="U6351" s="9" t="s">
        <v>290</v>
      </c>
      <c r="W6351" s="9">
        <v>5</v>
      </c>
      <c r="X6351" s="9">
        <f>INDEX(SLA_Policy!$D$2:$D$5,MATCH(F6351,SLA_Policy!$A$2:$A$5,0))</f>
        <v>72</v>
      </c>
      <c r="Y6351" s="9" t="str">
        <f>IF(E6351="Cancelled","Excluded",IF(D6351="",IF((SLA_Policy!$B$8-B6351)*24&gt;X6351,"Open - Breached","Open - On Track"),IF((D6351-B6351)*24&lt;=X6351,"Met","Breached")))</f>
        <v>Met</v>
      </c>
    </row>
    <row r="6352" spans="1:25" x14ac:dyDescent="0.25">
      <c r="A6352" s="9" t="s">
        <v>10187</v>
      </c>
      <c r="B6352" s="23">
        <v>46100.7006944444</v>
      </c>
      <c r="C6352" s="23">
        <v>46101.309722222199</v>
      </c>
      <c r="D6352" s="23">
        <v>46101.315972222197</v>
      </c>
      <c r="E6352" s="9" t="s">
        <v>212</v>
      </c>
      <c r="F6352" s="9" t="s">
        <v>188</v>
      </c>
      <c r="G6352" s="9" t="s">
        <v>213</v>
      </c>
      <c r="H6352" s="9" t="s">
        <v>88</v>
      </c>
      <c r="I6352" s="9" t="s">
        <v>354</v>
      </c>
      <c r="J6352" s="9" t="s">
        <v>355</v>
      </c>
      <c r="K6352" s="9" t="s">
        <v>215</v>
      </c>
      <c r="L6352" s="9" t="s">
        <v>293</v>
      </c>
      <c r="M6352" s="9" t="s">
        <v>6935</v>
      </c>
      <c r="N6352" s="9" t="s">
        <v>196</v>
      </c>
      <c r="O6352" s="9" t="s">
        <v>180</v>
      </c>
      <c r="P6352" s="9" t="s">
        <v>318</v>
      </c>
      <c r="Q6352" s="9" t="s">
        <v>219</v>
      </c>
      <c r="R6352" s="9">
        <v>0</v>
      </c>
      <c r="S6352" s="9">
        <v>59</v>
      </c>
      <c r="T6352" s="9" t="s">
        <v>229</v>
      </c>
      <c r="U6352" s="9" t="s">
        <v>221</v>
      </c>
      <c r="X6352" s="9">
        <f>INDEX(SLA_Policy!$D$2:$D$5,MATCH(F6352,SLA_Policy!$A$2:$A$5,0))</f>
        <v>72</v>
      </c>
      <c r="Y6352" s="9" t="str">
        <f>IF(E6352="Cancelled","Excluded",IF(D6352="",IF((SLA_Policy!$B$8-B6352)*24&gt;X6352,"Open - Breached","Open - On Track"),IF((D6352-B6352)*24&lt;=X6352,"Met","Breached")))</f>
        <v>Met</v>
      </c>
    </row>
    <row r="6353" spans="1:25" x14ac:dyDescent="0.25">
      <c r="A6353" s="9" t="s">
        <v>10188</v>
      </c>
      <c r="B6353" s="23">
        <v>46100.702777777798</v>
      </c>
      <c r="C6353" s="23">
        <v>46100.787499999999</v>
      </c>
      <c r="D6353" s="23">
        <v>46104.345833333296</v>
      </c>
      <c r="E6353" s="9" t="s">
        <v>212</v>
      </c>
      <c r="F6353" s="9" t="s">
        <v>189</v>
      </c>
      <c r="G6353" s="9" t="s">
        <v>236</v>
      </c>
      <c r="H6353" s="9" t="s">
        <v>163</v>
      </c>
      <c r="I6353" s="9" t="s">
        <v>315</v>
      </c>
      <c r="J6353" s="9" t="s">
        <v>585</v>
      </c>
      <c r="K6353" s="9" t="s">
        <v>239</v>
      </c>
      <c r="L6353" s="9" t="s">
        <v>351</v>
      </c>
      <c r="M6353" s="9" t="s">
        <v>562</v>
      </c>
      <c r="N6353" s="9" t="s">
        <v>196</v>
      </c>
      <c r="O6353" s="9" t="s">
        <v>176</v>
      </c>
      <c r="P6353" s="9" t="s">
        <v>570</v>
      </c>
      <c r="Q6353" s="9" t="s">
        <v>219</v>
      </c>
      <c r="R6353" s="9">
        <v>0</v>
      </c>
      <c r="S6353" s="9">
        <v>54</v>
      </c>
      <c r="T6353" s="9" t="s">
        <v>229</v>
      </c>
      <c r="U6353" s="9" t="s">
        <v>242</v>
      </c>
      <c r="X6353" s="9">
        <f>INDEX(SLA_Policy!$D$2:$D$5,MATCH(F6353,SLA_Policy!$A$2:$A$5,0))</f>
        <v>120</v>
      </c>
      <c r="Y6353" s="9" t="str">
        <f>IF(E6353="Cancelled","Excluded",IF(D6353="",IF((SLA_Policy!$B$8-B6353)*24&gt;X6353,"Open - Breached","Open - On Track"),IF((D6353-B6353)*24&lt;=X6353,"Met","Breached")))</f>
        <v>Met</v>
      </c>
    </row>
    <row r="6354" spans="1:25" x14ac:dyDescent="0.25">
      <c r="A6354" s="9" t="s">
        <v>10189</v>
      </c>
      <c r="B6354" s="23">
        <v>46100.704166666699</v>
      </c>
      <c r="C6354" s="23">
        <v>46100.718055555597</v>
      </c>
      <c r="D6354" s="23">
        <v>46101.404166666704</v>
      </c>
      <c r="E6354" s="9" t="s">
        <v>212</v>
      </c>
      <c r="F6354" s="9" t="s">
        <v>189</v>
      </c>
      <c r="G6354" s="9" t="s">
        <v>213</v>
      </c>
      <c r="H6354" s="9" t="s">
        <v>167</v>
      </c>
      <c r="I6354" s="9" t="s">
        <v>362</v>
      </c>
      <c r="J6354" s="9" t="s">
        <v>10190</v>
      </c>
      <c r="K6354" s="9" t="s">
        <v>303</v>
      </c>
      <c r="L6354" s="9" t="s">
        <v>270</v>
      </c>
      <c r="M6354" s="9" t="s">
        <v>1924</v>
      </c>
      <c r="N6354" s="9" t="s">
        <v>196</v>
      </c>
      <c r="O6354" s="9" t="s">
        <v>176</v>
      </c>
      <c r="P6354" s="9" t="s">
        <v>330</v>
      </c>
      <c r="Q6354" s="9" t="s">
        <v>219</v>
      </c>
      <c r="R6354" s="9">
        <v>0</v>
      </c>
      <c r="S6354" s="9">
        <v>25</v>
      </c>
      <c r="U6354" s="9" t="s">
        <v>290</v>
      </c>
      <c r="X6354" s="9">
        <f>INDEX(SLA_Policy!$D$2:$D$5,MATCH(F6354,SLA_Policy!$A$2:$A$5,0))</f>
        <v>120</v>
      </c>
      <c r="Y6354" s="9" t="str">
        <f>IF(E6354="Cancelled","Excluded",IF(D6354="",IF((SLA_Policy!$B$8-B6354)*24&gt;X6354,"Open - Breached","Open - On Track"),IF((D6354-B6354)*24&lt;=X6354,"Met","Breached")))</f>
        <v>Met</v>
      </c>
    </row>
    <row r="6355" spans="1:25" x14ac:dyDescent="0.25">
      <c r="A6355" s="9" t="s">
        <v>10191</v>
      </c>
      <c r="B6355" s="23">
        <v>46100.704166666699</v>
      </c>
      <c r="C6355" s="23">
        <v>46100.710416666698</v>
      </c>
      <c r="D6355" s="23">
        <v>46101.360416666699</v>
      </c>
      <c r="E6355" s="9" t="s">
        <v>212</v>
      </c>
      <c r="F6355" s="9" t="s">
        <v>188</v>
      </c>
      <c r="G6355" s="9" t="s">
        <v>213</v>
      </c>
      <c r="H6355" s="9" t="s">
        <v>164</v>
      </c>
      <c r="I6355" s="9" t="s">
        <v>339</v>
      </c>
      <c r="J6355" s="9" t="s">
        <v>866</v>
      </c>
      <c r="K6355" s="9" t="s">
        <v>246</v>
      </c>
      <c r="L6355" s="9" t="s">
        <v>270</v>
      </c>
      <c r="M6355" s="9" t="s">
        <v>1816</v>
      </c>
      <c r="N6355" s="9" t="s">
        <v>198</v>
      </c>
      <c r="O6355" s="9" t="s">
        <v>116</v>
      </c>
      <c r="P6355" s="9" t="s">
        <v>590</v>
      </c>
      <c r="Q6355" s="9" t="s">
        <v>219</v>
      </c>
      <c r="R6355" s="9">
        <v>0</v>
      </c>
      <c r="S6355" s="9">
        <v>12</v>
      </c>
      <c r="T6355" s="9" t="s">
        <v>343</v>
      </c>
      <c r="U6355" s="9" t="s">
        <v>266</v>
      </c>
      <c r="X6355" s="9">
        <f>INDEX(SLA_Policy!$D$2:$D$5,MATCH(F6355,SLA_Policy!$A$2:$A$5,0))</f>
        <v>72</v>
      </c>
      <c r="Y6355" s="9" t="str">
        <f>IF(E6355="Cancelled","Excluded",IF(D6355="",IF((SLA_Policy!$B$8-B6355)*24&gt;X6355,"Open - Breached","Open - On Track"),IF((D6355-B6355)*24&lt;=X6355,"Met","Breached")))</f>
        <v>Met</v>
      </c>
    </row>
    <row r="6356" spans="1:25" x14ac:dyDescent="0.25">
      <c r="A6356" s="9" t="s">
        <v>10192</v>
      </c>
      <c r="B6356" s="23">
        <v>46100.723611111098</v>
      </c>
      <c r="C6356" s="23">
        <v>46100.726388888899</v>
      </c>
      <c r="D6356" s="23">
        <v>46100.744444444397</v>
      </c>
      <c r="E6356" s="9" t="s">
        <v>212</v>
      </c>
      <c r="F6356" s="9" t="s">
        <v>188</v>
      </c>
      <c r="G6356" s="9" t="s">
        <v>213</v>
      </c>
      <c r="H6356" s="9" t="s">
        <v>161</v>
      </c>
      <c r="I6356" s="9" t="s">
        <v>389</v>
      </c>
      <c r="J6356" s="9" t="s">
        <v>1838</v>
      </c>
      <c r="K6356" s="9" t="s">
        <v>303</v>
      </c>
      <c r="L6356" s="9" t="s">
        <v>226</v>
      </c>
      <c r="M6356" s="9" t="s">
        <v>534</v>
      </c>
      <c r="N6356" s="9" t="s">
        <v>198</v>
      </c>
      <c r="O6356" s="9" t="s">
        <v>116</v>
      </c>
      <c r="P6356" s="9" t="s">
        <v>551</v>
      </c>
      <c r="Q6356" s="9" t="s">
        <v>219</v>
      </c>
      <c r="R6356" s="9">
        <v>0</v>
      </c>
      <c r="S6356" s="9">
        <v>9</v>
      </c>
      <c r="U6356" s="9" t="s">
        <v>290</v>
      </c>
      <c r="W6356" s="9">
        <v>5</v>
      </c>
      <c r="X6356" s="9">
        <f>INDEX(SLA_Policy!$D$2:$D$5,MATCH(F6356,SLA_Policy!$A$2:$A$5,0))</f>
        <v>72</v>
      </c>
      <c r="Y6356" s="9" t="str">
        <f>IF(E6356="Cancelled","Excluded",IF(D6356="",IF((SLA_Policy!$B$8-B6356)*24&gt;X6356,"Open - Breached","Open - On Track"),IF((D6356-B6356)*24&lt;=X6356,"Met","Breached")))</f>
        <v>Met</v>
      </c>
    </row>
    <row r="6357" spans="1:25" x14ac:dyDescent="0.25">
      <c r="A6357" s="9" t="s">
        <v>10193</v>
      </c>
      <c r="B6357" s="23">
        <v>46100.745138888902</v>
      </c>
      <c r="C6357" s="23">
        <v>46100.770833333299</v>
      </c>
      <c r="D6357" s="23">
        <v>46101.671527777798</v>
      </c>
      <c r="E6357" s="9" t="s">
        <v>212</v>
      </c>
      <c r="F6357" s="9" t="s">
        <v>188</v>
      </c>
      <c r="G6357" s="9" t="s">
        <v>213</v>
      </c>
      <c r="H6357" s="9" t="s">
        <v>88</v>
      </c>
      <c r="I6357" s="9" t="s">
        <v>92</v>
      </c>
      <c r="J6357" s="9" t="s">
        <v>9171</v>
      </c>
      <c r="K6357" s="9" t="s">
        <v>215</v>
      </c>
      <c r="L6357" s="9" t="s">
        <v>282</v>
      </c>
      <c r="M6357" s="9" t="s">
        <v>667</v>
      </c>
      <c r="N6357" s="9" t="s">
        <v>197</v>
      </c>
      <c r="O6357" s="9" t="s">
        <v>178</v>
      </c>
      <c r="P6357" s="9" t="s">
        <v>321</v>
      </c>
      <c r="Q6357" s="9" t="s">
        <v>219</v>
      </c>
      <c r="R6357" s="9">
        <v>1</v>
      </c>
      <c r="S6357" s="9">
        <v>73</v>
      </c>
      <c r="T6357" s="9" t="s">
        <v>136</v>
      </c>
      <c r="U6357" s="9" t="s">
        <v>140</v>
      </c>
      <c r="V6357" s="9" t="s">
        <v>144</v>
      </c>
      <c r="X6357" s="9">
        <f>INDEX(SLA_Policy!$D$2:$D$5,MATCH(F6357,SLA_Policy!$A$2:$A$5,0))</f>
        <v>72</v>
      </c>
      <c r="Y6357" s="9" t="str">
        <f>IF(E6357="Cancelled","Excluded",IF(D6357="",IF((SLA_Policy!$B$8-B6357)*24&gt;X6357,"Open - Breached","Open - On Track"),IF((D6357-B6357)*24&lt;=X6357,"Met","Breached")))</f>
        <v>Met</v>
      </c>
    </row>
    <row r="6358" spans="1:25" x14ac:dyDescent="0.25">
      <c r="A6358" s="9" t="s">
        <v>10194</v>
      </c>
      <c r="B6358" s="23">
        <v>46100.755555555603</v>
      </c>
      <c r="C6358" s="23">
        <v>46100.787499999999</v>
      </c>
      <c r="D6358" s="23">
        <v>46101.668055555601</v>
      </c>
      <c r="E6358" s="9" t="s">
        <v>212</v>
      </c>
      <c r="F6358" s="9" t="s">
        <v>189</v>
      </c>
      <c r="G6358" s="9" t="s">
        <v>213</v>
      </c>
      <c r="H6358" s="9" t="s">
        <v>88</v>
      </c>
      <c r="I6358" s="9" t="s">
        <v>92</v>
      </c>
      <c r="J6358" s="9" t="s">
        <v>842</v>
      </c>
      <c r="K6358" s="9" t="s">
        <v>215</v>
      </c>
      <c r="L6358" s="9" t="s">
        <v>351</v>
      </c>
      <c r="M6358" s="9" t="s">
        <v>3834</v>
      </c>
      <c r="N6358" s="9" t="s">
        <v>198</v>
      </c>
      <c r="O6358" s="9" t="s">
        <v>178</v>
      </c>
      <c r="P6358" s="9" t="s">
        <v>414</v>
      </c>
      <c r="Q6358" s="9" t="s">
        <v>219</v>
      </c>
      <c r="R6358" s="9">
        <v>0</v>
      </c>
      <c r="S6358" s="9">
        <v>15</v>
      </c>
      <c r="T6358" s="9" t="s">
        <v>136</v>
      </c>
      <c r="U6358" s="9" t="s">
        <v>661</v>
      </c>
      <c r="X6358" s="9">
        <f>INDEX(SLA_Policy!$D$2:$D$5,MATCH(F6358,SLA_Policy!$A$2:$A$5,0))</f>
        <v>120</v>
      </c>
      <c r="Y6358" s="9" t="str">
        <f>IF(E6358="Cancelled","Excluded",IF(D6358="",IF((SLA_Policy!$B$8-B6358)*24&gt;X6358,"Open - Breached","Open - On Track"),IF((D6358-B6358)*24&lt;=X6358,"Met","Breached")))</f>
        <v>Met</v>
      </c>
    </row>
    <row r="6359" spans="1:25" x14ac:dyDescent="0.25">
      <c r="A6359" s="9" t="s">
        <v>10195</v>
      </c>
      <c r="B6359" s="23">
        <v>46100.850694444503</v>
      </c>
      <c r="C6359" s="23">
        <v>46101.354861111096</v>
      </c>
      <c r="D6359" s="23">
        <v>46101.358333333301</v>
      </c>
      <c r="E6359" s="9" t="s">
        <v>212</v>
      </c>
      <c r="F6359" s="9" t="s">
        <v>188</v>
      </c>
      <c r="G6359" s="9" t="s">
        <v>213</v>
      </c>
      <c r="H6359" s="9" t="s">
        <v>166</v>
      </c>
      <c r="I6359" s="9" t="s">
        <v>286</v>
      </c>
      <c r="J6359" s="9" t="s">
        <v>1627</v>
      </c>
      <c r="K6359" s="9" t="s">
        <v>262</v>
      </c>
      <c r="L6359" s="9" t="s">
        <v>104</v>
      </c>
      <c r="M6359" s="9" t="s">
        <v>8061</v>
      </c>
      <c r="N6359" s="9" t="s">
        <v>197</v>
      </c>
      <c r="O6359" s="9" t="s">
        <v>181</v>
      </c>
      <c r="P6359" s="9" t="s">
        <v>289</v>
      </c>
      <c r="Q6359" s="9" t="s">
        <v>219</v>
      </c>
      <c r="R6359" s="9">
        <v>0</v>
      </c>
      <c r="S6359" s="9">
        <v>12</v>
      </c>
      <c r="U6359" s="9" t="s">
        <v>290</v>
      </c>
      <c r="X6359" s="9">
        <f>INDEX(SLA_Policy!$D$2:$D$5,MATCH(F6359,SLA_Policy!$A$2:$A$5,0))</f>
        <v>72</v>
      </c>
      <c r="Y6359" s="9" t="str">
        <f>IF(E6359="Cancelled","Excluded",IF(D6359="",IF((SLA_Policy!$B$8-B6359)*24&gt;X6359,"Open - Breached","Open - On Track"),IF((D6359-B6359)*24&lt;=X6359,"Met","Breached")))</f>
        <v>Met</v>
      </c>
    </row>
    <row r="6360" spans="1:25" x14ac:dyDescent="0.25">
      <c r="A6360" s="9" t="s">
        <v>10196</v>
      </c>
      <c r="B6360" s="23">
        <v>46101.304166666698</v>
      </c>
      <c r="C6360" s="23">
        <v>46101.309722222199</v>
      </c>
      <c r="D6360" s="23">
        <v>46101.636111111096</v>
      </c>
      <c r="E6360" s="9" t="s">
        <v>212</v>
      </c>
      <c r="F6360" s="9" t="s">
        <v>189</v>
      </c>
      <c r="G6360" s="9" t="s">
        <v>213</v>
      </c>
      <c r="H6360" s="9" t="s">
        <v>161</v>
      </c>
      <c r="I6360" s="9" t="s">
        <v>389</v>
      </c>
      <c r="J6360" s="9" t="s">
        <v>10197</v>
      </c>
      <c r="K6360" s="9" t="s">
        <v>246</v>
      </c>
      <c r="L6360" s="9" t="s">
        <v>216</v>
      </c>
      <c r="M6360" s="9" t="s">
        <v>3854</v>
      </c>
      <c r="N6360" s="9" t="s">
        <v>200</v>
      </c>
      <c r="O6360" s="9" t="s">
        <v>116</v>
      </c>
      <c r="P6360" s="9" t="s">
        <v>218</v>
      </c>
      <c r="Q6360" s="9" t="s">
        <v>219</v>
      </c>
      <c r="R6360" s="9">
        <v>0</v>
      </c>
      <c r="S6360" s="9">
        <v>7</v>
      </c>
      <c r="U6360" s="9" t="s">
        <v>266</v>
      </c>
      <c r="X6360" s="9">
        <f>INDEX(SLA_Policy!$D$2:$D$5,MATCH(F6360,SLA_Policy!$A$2:$A$5,0))</f>
        <v>120</v>
      </c>
      <c r="Y6360" s="9" t="str">
        <f>IF(E6360="Cancelled","Excluded",IF(D6360="",IF((SLA_Policy!$B$8-B6360)*24&gt;X6360,"Open - Breached","Open - On Track"),IF((D6360-B6360)*24&lt;=X6360,"Met","Breached")))</f>
        <v>Met</v>
      </c>
    </row>
    <row r="6361" spans="1:25" x14ac:dyDescent="0.25">
      <c r="A6361" s="9" t="s">
        <v>10198</v>
      </c>
      <c r="B6361" s="23">
        <v>46101.313888888901</v>
      </c>
      <c r="C6361" s="23">
        <v>46101.352083333302</v>
      </c>
      <c r="D6361" s="23">
        <v>46101.65625</v>
      </c>
      <c r="E6361" s="9" t="s">
        <v>212</v>
      </c>
      <c r="F6361" s="9" t="s">
        <v>188</v>
      </c>
      <c r="G6361" s="9" t="s">
        <v>213</v>
      </c>
      <c r="H6361" s="9" t="s">
        <v>88</v>
      </c>
      <c r="I6361" s="9" t="s">
        <v>92</v>
      </c>
      <c r="J6361" s="9" t="s">
        <v>2159</v>
      </c>
      <c r="K6361" s="9" t="s">
        <v>215</v>
      </c>
      <c r="L6361" s="9" t="s">
        <v>293</v>
      </c>
      <c r="M6361" s="9" t="s">
        <v>294</v>
      </c>
      <c r="N6361" s="9" t="s">
        <v>197</v>
      </c>
      <c r="O6361" s="9" t="s">
        <v>116</v>
      </c>
      <c r="P6361" s="9" t="s">
        <v>234</v>
      </c>
      <c r="Q6361" s="9" t="s">
        <v>219</v>
      </c>
      <c r="R6361" s="9">
        <v>1</v>
      </c>
      <c r="S6361" s="9">
        <v>30</v>
      </c>
      <c r="T6361" s="9" t="s">
        <v>220</v>
      </c>
      <c r="U6361" s="9" t="s">
        <v>661</v>
      </c>
      <c r="W6361" s="9">
        <v>4</v>
      </c>
      <c r="X6361" s="9">
        <f>INDEX(SLA_Policy!$D$2:$D$5,MATCH(F6361,SLA_Policy!$A$2:$A$5,0))</f>
        <v>72</v>
      </c>
      <c r="Y6361" s="9" t="str">
        <f>IF(E6361="Cancelled","Excluded",IF(D6361="",IF((SLA_Policy!$B$8-B6361)*24&gt;X6361,"Open - Breached","Open - On Track"),IF((D6361-B6361)*24&lt;=X6361,"Met","Breached")))</f>
        <v>Met</v>
      </c>
    </row>
    <row r="6362" spans="1:25" x14ac:dyDescent="0.25">
      <c r="A6362" s="9" t="s">
        <v>10199</v>
      </c>
      <c r="B6362" s="23">
        <v>46101.315277777801</v>
      </c>
      <c r="C6362" s="23">
        <v>46101.315972222197</v>
      </c>
      <c r="D6362" s="23">
        <v>46101.484027777798</v>
      </c>
      <c r="E6362" s="9" t="s">
        <v>212</v>
      </c>
      <c r="F6362" s="9" t="s">
        <v>187</v>
      </c>
      <c r="G6362" s="9" t="s">
        <v>213</v>
      </c>
      <c r="H6362" s="9" t="s">
        <v>163</v>
      </c>
      <c r="I6362" s="9" t="s">
        <v>223</v>
      </c>
      <c r="J6362" s="9" t="s">
        <v>10200</v>
      </c>
      <c r="K6362" s="9" t="s">
        <v>225</v>
      </c>
      <c r="L6362" s="9" t="s">
        <v>216</v>
      </c>
      <c r="M6362" s="9" t="s">
        <v>625</v>
      </c>
      <c r="N6362" s="9" t="s">
        <v>198</v>
      </c>
      <c r="O6362" s="9" t="s">
        <v>176</v>
      </c>
      <c r="P6362" s="9" t="s">
        <v>503</v>
      </c>
      <c r="Q6362" s="9" t="s">
        <v>273</v>
      </c>
      <c r="R6362" s="9">
        <v>0</v>
      </c>
      <c r="S6362" s="9">
        <v>53</v>
      </c>
      <c r="T6362" s="9" t="s">
        <v>220</v>
      </c>
      <c r="U6362" s="9" t="s">
        <v>376</v>
      </c>
      <c r="X6362" s="9">
        <f>INDEX(SLA_Policy!$D$2:$D$5,MATCH(F6362,SLA_Policy!$A$2:$A$5,0))</f>
        <v>8</v>
      </c>
      <c r="Y6362" s="9" t="str">
        <f>IF(E6362="Cancelled","Excluded",IF(D6362="",IF((SLA_Policy!$B$8-B6362)*24&gt;X6362,"Open - Breached","Open - On Track"),IF((D6362-B6362)*24&lt;=X6362,"Met","Breached")))</f>
        <v>Met</v>
      </c>
    </row>
    <row r="6363" spans="1:25" x14ac:dyDescent="0.25">
      <c r="A6363" s="9" t="s">
        <v>10201</v>
      </c>
      <c r="B6363" s="23">
        <v>46101.3215277778</v>
      </c>
      <c r="C6363" s="23">
        <v>46101.393750000003</v>
      </c>
      <c r="D6363" s="23">
        <v>46104.390972222202</v>
      </c>
      <c r="E6363" s="9" t="s">
        <v>212</v>
      </c>
      <c r="F6363" s="9" t="s">
        <v>188</v>
      </c>
      <c r="G6363" s="9" t="s">
        <v>213</v>
      </c>
      <c r="H6363" s="9" t="s">
        <v>88</v>
      </c>
      <c r="I6363" s="9" t="s">
        <v>92</v>
      </c>
      <c r="J6363" s="9" t="s">
        <v>9192</v>
      </c>
      <c r="K6363" s="9" t="s">
        <v>262</v>
      </c>
      <c r="L6363" s="9" t="s">
        <v>311</v>
      </c>
      <c r="M6363" s="9" t="s">
        <v>10202</v>
      </c>
      <c r="N6363" s="9" t="s">
        <v>196</v>
      </c>
      <c r="O6363" s="9" t="s">
        <v>178</v>
      </c>
      <c r="P6363" s="9" t="s">
        <v>321</v>
      </c>
      <c r="Q6363" s="9" t="s">
        <v>273</v>
      </c>
      <c r="R6363" s="9">
        <v>0</v>
      </c>
      <c r="S6363" s="9">
        <v>39</v>
      </c>
      <c r="T6363" s="9" t="s">
        <v>220</v>
      </c>
      <c r="U6363" s="9" t="s">
        <v>140</v>
      </c>
      <c r="V6363" s="9" t="s">
        <v>144</v>
      </c>
      <c r="X6363" s="9">
        <f>INDEX(SLA_Policy!$D$2:$D$5,MATCH(F6363,SLA_Policy!$A$2:$A$5,0))</f>
        <v>72</v>
      </c>
      <c r="Y6363" s="9" t="str">
        <f>IF(E6363="Cancelled","Excluded",IF(D6363="",IF((SLA_Policy!$B$8-B6363)*24&gt;X6363,"Open - Breached","Open - On Track"),IF((D6363-B6363)*24&lt;=X6363,"Met","Breached")))</f>
        <v>Breached</v>
      </c>
    </row>
    <row r="6364" spans="1:25" x14ac:dyDescent="0.25">
      <c r="A6364" s="9" t="s">
        <v>10203</v>
      </c>
      <c r="B6364" s="23">
        <v>46101.322222222203</v>
      </c>
      <c r="C6364" s="23">
        <v>46101.421527777798</v>
      </c>
      <c r="D6364" s="23">
        <v>46104.369444444397</v>
      </c>
      <c r="E6364" s="9" t="s">
        <v>212</v>
      </c>
      <c r="F6364" s="9" t="s">
        <v>189</v>
      </c>
      <c r="G6364" s="9" t="s">
        <v>213</v>
      </c>
      <c r="H6364" s="9" t="s">
        <v>162</v>
      </c>
      <c r="I6364" s="9" t="s">
        <v>345</v>
      </c>
      <c r="J6364" s="9" t="s">
        <v>1136</v>
      </c>
      <c r="K6364" s="9" t="s">
        <v>303</v>
      </c>
      <c r="L6364" s="9" t="s">
        <v>104</v>
      </c>
      <c r="M6364" s="9" t="s">
        <v>7051</v>
      </c>
      <c r="N6364" s="9" t="s">
        <v>196</v>
      </c>
      <c r="O6364" s="9" t="s">
        <v>116</v>
      </c>
      <c r="P6364" s="9" t="s">
        <v>551</v>
      </c>
      <c r="Q6364" s="9" t="s">
        <v>219</v>
      </c>
      <c r="R6364" s="9">
        <v>0</v>
      </c>
      <c r="S6364" s="9">
        <v>11</v>
      </c>
      <c r="U6364" s="9" t="s">
        <v>248</v>
      </c>
      <c r="W6364" s="9">
        <v>4</v>
      </c>
      <c r="X6364" s="9">
        <f>INDEX(SLA_Policy!$D$2:$D$5,MATCH(F6364,SLA_Policy!$A$2:$A$5,0))</f>
        <v>120</v>
      </c>
      <c r="Y6364" s="9" t="str">
        <f>IF(E6364="Cancelled","Excluded",IF(D6364="",IF((SLA_Policy!$B$8-B6364)*24&gt;X6364,"Open - Breached","Open - On Track"),IF((D6364-B6364)*24&lt;=X6364,"Met","Breached")))</f>
        <v>Met</v>
      </c>
    </row>
    <row r="6365" spans="1:25" x14ac:dyDescent="0.25">
      <c r="A6365" s="9" t="s">
        <v>10204</v>
      </c>
      <c r="B6365" s="23">
        <v>46101.340972222199</v>
      </c>
      <c r="C6365" s="23">
        <v>46101.363194444399</v>
      </c>
      <c r="D6365" s="23">
        <v>46104.3256944444</v>
      </c>
      <c r="E6365" s="9" t="s">
        <v>212</v>
      </c>
      <c r="F6365" s="9" t="s">
        <v>188</v>
      </c>
      <c r="G6365" s="9" t="s">
        <v>213</v>
      </c>
      <c r="H6365" s="9" t="s">
        <v>167</v>
      </c>
      <c r="I6365" s="9" t="s">
        <v>536</v>
      </c>
      <c r="J6365" s="9" t="s">
        <v>2864</v>
      </c>
      <c r="K6365" s="9" t="s">
        <v>303</v>
      </c>
      <c r="L6365" s="9" t="s">
        <v>216</v>
      </c>
      <c r="M6365" s="9" t="s">
        <v>1215</v>
      </c>
      <c r="N6365" s="9" t="s">
        <v>197</v>
      </c>
      <c r="O6365" s="9" t="s">
        <v>180</v>
      </c>
      <c r="P6365" s="9" t="s">
        <v>278</v>
      </c>
      <c r="Q6365" s="9" t="s">
        <v>219</v>
      </c>
      <c r="R6365" s="9">
        <v>0</v>
      </c>
      <c r="S6365" s="9">
        <v>33</v>
      </c>
      <c r="T6365" s="9" t="s">
        <v>220</v>
      </c>
      <c r="U6365" s="9" t="s">
        <v>248</v>
      </c>
      <c r="X6365" s="9">
        <f>INDEX(SLA_Policy!$D$2:$D$5,MATCH(F6365,SLA_Policy!$A$2:$A$5,0))</f>
        <v>72</v>
      </c>
      <c r="Y6365" s="9" t="str">
        <f>IF(E6365="Cancelled","Excluded",IF(D6365="",IF((SLA_Policy!$B$8-B6365)*24&gt;X6365,"Open - Breached","Open - On Track"),IF((D6365-B6365)*24&lt;=X6365,"Met","Breached")))</f>
        <v>Met</v>
      </c>
    </row>
    <row r="6366" spans="1:25" x14ac:dyDescent="0.25">
      <c r="A6366" s="9" t="s">
        <v>10205</v>
      </c>
      <c r="B6366" s="23">
        <v>46101.344444444498</v>
      </c>
      <c r="C6366" s="23">
        <v>46101.345138888901</v>
      </c>
      <c r="D6366" s="23">
        <v>46101.474305555603</v>
      </c>
      <c r="E6366" s="9" t="s">
        <v>212</v>
      </c>
      <c r="F6366" s="9" t="s">
        <v>187</v>
      </c>
      <c r="G6366" s="9" t="s">
        <v>213</v>
      </c>
      <c r="H6366" s="9" t="s">
        <v>88</v>
      </c>
      <c r="I6366" s="9" t="s">
        <v>92</v>
      </c>
      <c r="J6366" s="9" t="s">
        <v>9181</v>
      </c>
      <c r="K6366" s="9" t="s">
        <v>239</v>
      </c>
      <c r="L6366" s="9" t="s">
        <v>307</v>
      </c>
      <c r="M6366" s="9" t="s">
        <v>3395</v>
      </c>
      <c r="N6366" s="9" t="s">
        <v>198</v>
      </c>
      <c r="O6366" s="9" t="s">
        <v>178</v>
      </c>
      <c r="P6366" s="9" t="s">
        <v>272</v>
      </c>
      <c r="Q6366" s="9" t="s">
        <v>273</v>
      </c>
      <c r="R6366" s="9">
        <v>0</v>
      </c>
      <c r="S6366" s="9">
        <v>29</v>
      </c>
      <c r="T6366" s="9" t="s">
        <v>136</v>
      </c>
      <c r="U6366" s="9" t="s">
        <v>140</v>
      </c>
      <c r="V6366" s="9" t="s">
        <v>144</v>
      </c>
      <c r="X6366" s="9">
        <f>INDEX(SLA_Policy!$D$2:$D$5,MATCH(F6366,SLA_Policy!$A$2:$A$5,0))</f>
        <v>8</v>
      </c>
      <c r="Y6366" s="9" t="str">
        <f>IF(E6366="Cancelled","Excluded",IF(D6366="",IF((SLA_Policy!$B$8-B6366)*24&gt;X6366,"Open - Breached","Open - On Track"),IF((D6366-B6366)*24&lt;=X6366,"Met","Breached")))</f>
        <v>Met</v>
      </c>
    </row>
    <row r="6367" spans="1:25" x14ac:dyDescent="0.25">
      <c r="A6367" s="9" t="s">
        <v>10206</v>
      </c>
      <c r="B6367" s="23">
        <v>46101.357638888898</v>
      </c>
      <c r="C6367" s="23">
        <v>46101.368750000001</v>
      </c>
      <c r="D6367" s="23">
        <v>46105.558333333298</v>
      </c>
      <c r="E6367" s="9" t="s">
        <v>212</v>
      </c>
      <c r="F6367" s="9" t="s">
        <v>188</v>
      </c>
      <c r="G6367" s="9" t="s">
        <v>213</v>
      </c>
      <c r="H6367" s="9" t="s">
        <v>163</v>
      </c>
      <c r="I6367" s="9" t="s">
        <v>223</v>
      </c>
      <c r="J6367" s="9" t="s">
        <v>805</v>
      </c>
      <c r="K6367" s="9" t="s">
        <v>410</v>
      </c>
      <c r="L6367" s="9" t="s">
        <v>104</v>
      </c>
      <c r="M6367" s="9" t="s">
        <v>411</v>
      </c>
      <c r="N6367" s="9" t="s">
        <v>196</v>
      </c>
      <c r="O6367" s="9" t="s">
        <v>176</v>
      </c>
      <c r="P6367" s="9" t="s">
        <v>419</v>
      </c>
      <c r="Q6367" s="9" t="s">
        <v>219</v>
      </c>
      <c r="R6367" s="9">
        <v>0</v>
      </c>
      <c r="S6367" s="9">
        <v>125</v>
      </c>
      <c r="T6367" s="9" t="s">
        <v>136</v>
      </c>
      <c r="U6367" s="9" t="s">
        <v>230</v>
      </c>
      <c r="W6367" s="9">
        <v>3</v>
      </c>
      <c r="X6367" s="9">
        <f>INDEX(SLA_Policy!$D$2:$D$5,MATCH(F6367,SLA_Policy!$A$2:$A$5,0))</f>
        <v>72</v>
      </c>
      <c r="Y6367" s="9" t="str">
        <f>IF(E6367="Cancelled","Excluded",IF(D6367="",IF((SLA_Policy!$B$8-B6367)*24&gt;X6367,"Open - Breached","Open - On Track"),IF((D6367-B6367)*24&lt;=X6367,"Met","Breached")))</f>
        <v>Breached</v>
      </c>
    </row>
    <row r="6368" spans="1:25" x14ac:dyDescent="0.25">
      <c r="A6368" s="9" t="s">
        <v>10207</v>
      </c>
      <c r="B6368" s="23">
        <v>46101.366666666698</v>
      </c>
      <c r="C6368" s="23">
        <v>46101.418055555601</v>
      </c>
      <c r="D6368" s="23">
        <v>46101.4465277778</v>
      </c>
      <c r="E6368" s="9" t="s">
        <v>212</v>
      </c>
      <c r="F6368" s="9" t="s">
        <v>189</v>
      </c>
      <c r="G6368" s="9" t="s">
        <v>213</v>
      </c>
      <c r="H6368" s="9" t="s">
        <v>161</v>
      </c>
      <c r="I6368" s="9" t="s">
        <v>389</v>
      </c>
      <c r="J6368" s="9" t="s">
        <v>7427</v>
      </c>
      <c r="K6368" s="9" t="s">
        <v>239</v>
      </c>
      <c r="L6368" s="9" t="s">
        <v>307</v>
      </c>
      <c r="M6368" s="9" t="s">
        <v>1350</v>
      </c>
      <c r="N6368" s="9" t="s">
        <v>196</v>
      </c>
      <c r="O6368" s="9" t="s">
        <v>116</v>
      </c>
      <c r="P6368" s="9" t="s">
        <v>234</v>
      </c>
      <c r="Q6368" s="9" t="s">
        <v>219</v>
      </c>
      <c r="R6368" s="9">
        <v>0</v>
      </c>
      <c r="S6368" s="9">
        <v>4</v>
      </c>
      <c r="U6368" s="9" t="s">
        <v>266</v>
      </c>
      <c r="X6368" s="9">
        <f>INDEX(SLA_Policy!$D$2:$D$5,MATCH(F6368,SLA_Policy!$A$2:$A$5,0))</f>
        <v>120</v>
      </c>
      <c r="Y6368" s="9" t="str">
        <f>IF(E6368="Cancelled","Excluded",IF(D6368="",IF((SLA_Policy!$B$8-B6368)*24&gt;X6368,"Open - Breached","Open - On Track"),IF((D6368-B6368)*24&lt;=X6368,"Met","Breached")))</f>
        <v>Met</v>
      </c>
    </row>
    <row r="6369" spans="1:25" x14ac:dyDescent="0.25">
      <c r="A6369" s="9" t="s">
        <v>10208</v>
      </c>
      <c r="B6369" s="23">
        <v>46101.370833333298</v>
      </c>
      <c r="C6369" s="23">
        <v>46101.381249999999</v>
      </c>
      <c r="D6369" s="23">
        <v>46104.413888888899</v>
      </c>
      <c r="E6369" s="9" t="s">
        <v>212</v>
      </c>
      <c r="F6369" s="9" t="s">
        <v>188</v>
      </c>
      <c r="G6369" s="9" t="s">
        <v>213</v>
      </c>
      <c r="H6369" s="9" t="s">
        <v>166</v>
      </c>
      <c r="I6369" s="9" t="s">
        <v>286</v>
      </c>
      <c r="J6369" s="9" t="s">
        <v>383</v>
      </c>
      <c r="K6369" s="9" t="s">
        <v>246</v>
      </c>
      <c r="L6369" s="9" t="s">
        <v>395</v>
      </c>
      <c r="M6369" s="9" t="s">
        <v>9184</v>
      </c>
      <c r="N6369" s="9" t="s">
        <v>197</v>
      </c>
      <c r="O6369" s="9" t="s">
        <v>181</v>
      </c>
      <c r="P6369" s="9" t="s">
        <v>445</v>
      </c>
      <c r="Q6369" s="9" t="s">
        <v>219</v>
      </c>
      <c r="R6369" s="9">
        <v>0</v>
      </c>
      <c r="S6369" s="9">
        <v>20</v>
      </c>
      <c r="U6369" s="9" t="s">
        <v>376</v>
      </c>
      <c r="X6369" s="9">
        <f>INDEX(SLA_Policy!$D$2:$D$5,MATCH(F6369,SLA_Policy!$A$2:$A$5,0))</f>
        <v>72</v>
      </c>
      <c r="Y6369" s="9" t="str">
        <f>IF(E6369="Cancelled","Excluded",IF(D6369="",IF((SLA_Policy!$B$8-B6369)*24&gt;X6369,"Open - Breached","Open - On Track"),IF((D6369-B6369)*24&lt;=X6369,"Met","Breached")))</f>
        <v>Breached</v>
      </c>
    </row>
    <row r="6370" spans="1:25" x14ac:dyDescent="0.25">
      <c r="A6370" s="9" t="s">
        <v>10209</v>
      </c>
      <c r="B6370" s="23">
        <v>46101.379861111098</v>
      </c>
      <c r="C6370" s="23">
        <v>46101.395138888904</v>
      </c>
      <c r="D6370" s="23">
        <v>46101.560416666704</v>
      </c>
      <c r="E6370" s="9" t="s">
        <v>212</v>
      </c>
      <c r="F6370" s="9" t="s">
        <v>188</v>
      </c>
      <c r="G6370" s="9" t="s">
        <v>213</v>
      </c>
      <c r="H6370" s="9" t="s">
        <v>162</v>
      </c>
      <c r="I6370" s="9" t="s">
        <v>393</v>
      </c>
      <c r="J6370" s="9" t="s">
        <v>840</v>
      </c>
      <c r="K6370" s="9" t="s">
        <v>239</v>
      </c>
      <c r="L6370" s="9" t="s">
        <v>104</v>
      </c>
      <c r="M6370" s="9" t="s">
        <v>1794</v>
      </c>
      <c r="N6370" s="9" t="s">
        <v>196</v>
      </c>
      <c r="O6370" s="9" t="s">
        <v>176</v>
      </c>
      <c r="P6370" s="9" t="s">
        <v>419</v>
      </c>
      <c r="Q6370" s="9" t="s">
        <v>219</v>
      </c>
      <c r="R6370" s="9">
        <v>0</v>
      </c>
      <c r="S6370" s="9">
        <v>7</v>
      </c>
      <c r="U6370" s="9" t="s">
        <v>376</v>
      </c>
      <c r="X6370" s="9">
        <f>INDEX(SLA_Policy!$D$2:$D$5,MATCH(F6370,SLA_Policy!$A$2:$A$5,0))</f>
        <v>72</v>
      </c>
      <c r="Y6370" s="9" t="str">
        <f>IF(E6370="Cancelled","Excluded",IF(D6370="",IF((SLA_Policy!$B$8-B6370)*24&gt;X6370,"Open - Breached","Open - On Track"),IF((D6370-B6370)*24&lt;=X6370,"Met","Breached")))</f>
        <v>Met</v>
      </c>
    </row>
    <row r="6371" spans="1:25" x14ac:dyDescent="0.25">
      <c r="A6371" s="9" t="s">
        <v>10210</v>
      </c>
      <c r="B6371" s="23">
        <v>46101.385416666701</v>
      </c>
      <c r="C6371" s="23">
        <v>46101.556250000001</v>
      </c>
      <c r="D6371" s="23">
        <v>46101.583333333299</v>
      </c>
      <c r="E6371" s="9" t="s">
        <v>212</v>
      </c>
      <c r="F6371" s="9" t="s">
        <v>188</v>
      </c>
      <c r="G6371" s="9" t="s">
        <v>213</v>
      </c>
      <c r="H6371" s="9" t="s">
        <v>88</v>
      </c>
      <c r="I6371" s="9" t="s">
        <v>92</v>
      </c>
      <c r="J6371" s="9" t="s">
        <v>9181</v>
      </c>
      <c r="K6371" s="9" t="s">
        <v>239</v>
      </c>
      <c r="L6371" s="9" t="s">
        <v>216</v>
      </c>
      <c r="M6371" s="9" t="s">
        <v>524</v>
      </c>
      <c r="N6371" s="9" t="s">
        <v>197</v>
      </c>
      <c r="O6371" s="9" t="s">
        <v>178</v>
      </c>
      <c r="P6371" s="9" t="s">
        <v>360</v>
      </c>
      <c r="Q6371" s="9" t="s">
        <v>219</v>
      </c>
      <c r="R6371" s="9">
        <v>0</v>
      </c>
      <c r="S6371" s="9">
        <v>44</v>
      </c>
      <c r="T6371" s="9" t="s">
        <v>322</v>
      </c>
      <c r="U6371" s="9" t="s">
        <v>140</v>
      </c>
      <c r="V6371" s="9" t="s">
        <v>144</v>
      </c>
      <c r="W6371" s="9">
        <v>4</v>
      </c>
      <c r="X6371" s="9">
        <f>INDEX(SLA_Policy!$D$2:$D$5,MATCH(F6371,SLA_Policy!$A$2:$A$5,0))</f>
        <v>72</v>
      </c>
      <c r="Y6371" s="9" t="str">
        <f>IF(E6371="Cancelled","Excluded",IF(D6371="",IF((SLA_Policy!$B$8-B6371)*24&gt;X6371,"Open - Breached","Open - On Track"),IF((D6371-B6371)*24&lt;=X6371,"Met","Breached")))</f>
        <v>Met</v>
      </c>
    </row>
    <row r="6372" spans="1:25" x14ac:dyDescent="0.25">
      <c r="A6372" s="9" t="s">
        <v>10211</v>
      </c>
      <c r="B6372" s="23">
        <v>46101.388888888898</v>
      </c>
      <c r="C6372" s="23">
        <v>46101.615277777797</v>
      </c>
      <c r="D6372" s="23">
        <v>46104.373611111099</v>
      </c>
      <c r="E6372" s="9" t="s">
        <v>212</v>
      </c>
      <c r="F6372" s="9" t="s">
        <v>189</v>
      </c>
      <c r="G6372" s="9" t="s">
        <v>213</v>
      </c>
      <c r="H6372" s="9" t="s">
        <v>164</v>
      </c>
      <c r="I6372" s="9" t="s">
        <v>478</v>
      </c>
      <c r="J6372" s="9" t="s">
        <v>1964</v>
      </c>
      <c r="K6372" s="9" t="s">
        <v>246</v>
      </c>
      <c r="L6372" s="9" t="s">
        <v>311</v>
      </c>
      <c r="M6372" s="9" t="s">
        <v>3010</v>
      </c>
      <c r="N6372" s="9" t="s">
        <v>196</v>
      </c>
      <c r="O6372" s="9" t="s">
        <v>178</v>
      </c>
      <c r="P6372" s="9" t="s">
        <v>272</v>
      </c>
      <c r="Q6372" s="9" t="s">
        <v>219</v>
      </c>
      <c r="R6372" s="9">
        <v>0</v>
      </c>
      <c r="S6372" s="9">
        <v>18</v>
      </c>
      <c r="T6372" s="9" t="s">
        <v>464</v>
      </c>
      <c r="U6372" s="9" t="s">
        <v>290</v>
      </c>
      <c r="W6372" s="9">
        <v>5</v>
      </c>
      <c r="X6372" s="9">
        <f>INDEX(SLA_Policy!$D$2:$D$5,MATCH(F6372,SLA_Policy!$A$2:$A$5,0))</f>
        <v>120</v>
      </c>
      <c r="Y6372" s="9" t="str">
        <f>IF(E6372="Cancelled","Excluded",IF(D6372="",IF((SLA_Policy!$B$8-B6372)*24&gt;X6372,"Open - Breached","Open - On Track"),IF((D6372-B6372)*24&lt;=X6372,"Met","Breached")))</f>
        <v>Met</v>
      </c>
    </row>
    <row r="6373" spans="1:25" x14ac:dyDescent="0.25">
      <c r="A6373" s="9" t="s">
        <v>10212</v>
      </c>
      <c r="B6373" s="23">
        <v>46101.401388888902</v>
      </c>
      <c r="C6373" s="23">
        <v>46101.402083333298</v>
      </c>
      <c r="D6373" s="23">
        <v>46101.483333333301</v>
      </c>
      <c r="E6373" s="9" t="s">
        <v>212</v>
      </c>
      <c r="F6373" s="9" t="s">
        <v>188</v>
      </c>
      <c r="G6373" s="9" t="s">
        <v>213</v>
      </c>
      <c r="H6373" s="9" t="s">
        <v>161</v>
      </c>
      <c r="I6373" s="9" t="s">
        <v>297</v>
      </c>
      <c r="J6373" s="9" t="s">
        <v>735</v>
      </c>
      <c r="K6373" s="9" t="s">
        <v>215</v>
      </c>
      <c r="L6373" s="9" t="s">
        <v>351</v>
      </c>
      <c r="M6373" s="9" t="s">
        <v>3834</v>
      </c>
      <c r="N6373" s="9" t="s">
        <v>198</v>
      </c>
      <c r="O6373" s="9" t="s">
        <v>177</v>
      </c>
      <c r="P6373" s="9" t="s">
        <v>300</v>
      </c>
      <c r="Q6373" s="9" t="s">
        <v>219</v>
      </c>
      <c r="R6373" s="9">
        <v>0</v>
      </c>
      <c r="S6373" s="9">
        <v>17</v>
      </c>
      <c r="U6373" s="9" t="s">
        <v>221</v>
      </c>
      <c r="W6373" s="9">
        <v>5</v>
      </c>
      <c r="X6373" s="9">
        <f>INDEX(SLA_Policy!$D$2:$D$5,MATCH(F6373,SLA_Policy!$A$2:$A$5,0))</f>
        <v>72</v>
      </c>
      <c r="Y6373" s="9" t="str">
        <f>IF(E6373="Cancelled","Excluded",IF(D6373="",IF((SLA_Policy!$B$8-B6373)*24&gt;X6373,"Open - Breached","Open - On Track"),IF((D6373-B6373)*24&lt;=X6373,"Met","Breached")))</f>
        <v>Met</v>
      </c>
    </row>
    <row r="6374" spans="1:25" x14ac:dyDescent="0.25">
      <c r="A6374" s="9" t="s">
        <v>10213</v>
      </c>
      <c r="B6374" s="23">
        <v>46101.401388888902</v>
      </c>
      <c r="C6374" s="23">
        <v>46101.447222222203</v>
      </c>
      <c r="D6374" s="23">
        <v>46101.486111111102</v>
      </c>
      <c r="E6374" s="9" t="s">
        <v>212</v>
      </c>
      <c r="F6374" s="9" t="s">
        <v>188</v>
      </c>
      <c r="G6374" s="9" t="s">
        <v>213</v>
      </c>
      <c r="H6374" s="9" t="s">
        <v>164</v>
      </c>
      <c r="I6374" s="9" t="s">
        <v>339</v>
      </c>
      <c r="J6374" s="9" t="s">
        <v>4438</v>
      </c>
      <c r="K6374" s="9" t="s">
        <v>215</v>
      </c>
      <c r="L6374" s="9" t="s">
        <v>270</v>
      </c>
      <c r="M6374" s="9" t="s">
        <v>5021</v>
      </c>
      <c r="N6374" s="9" t="s">
        <v>196</v>
      </c>
      <c r="O6374" s="9" t="s">
        <v>180</v>
      </c>
      <c r="P6374" s="9" t="s">
        <v>278</v>
      </c>
      <c r="Q6374" s="9" t="s">
        <v>219</v>
      </c>
      <c r="R6374" s="9">
        <v>0</v>
      </c>
      <c r="S6374" s="9">
        <v>6</v>
      </c>
      <c r="T6374" s="9" t="s">
        <v>343</v>
      </c>
      <c r="U6374" s="9" t="s">
        <v>266</v>
      </c>
      <c r="W6374" s="9">
        <v>4</v>
      </c>
      <c r="X6374" s="9">
        <f>INDEX(SLA_Policy!$D$2:$D$5,MATCH(F6374,SLA_Policy!$A$2:$A$5,0))</f>
        <v>72</v>
      </c>
      <c r="Y6374" s="9" t="str">
        <f>IF(E6374="Cancelled","Excluded",IF(D6374="",IF((SLA_Policy!$B$8-B6374)*24&gt;X6374,"Open - Breached","Open - On Track"),IF((D6374-B6374)*24&lt;=X6374,"Met","Breached")))</f>
        <v>Met</v>
      </c>
    </row>
    <row r="6375" spans="1:25" x14ac:dyDescent="0.25">
      <c r="A6375" s="9" t="s">
        <v>10214</v>
      </c>
      <c r="B6375" s="23">
        <v>46101.401388888902</v>
      </c>
      <c r="C6375" s="23">
        <v>46101.45</v>
      </c>
      <c r="D6375" s="23">
        <v>46104.345833333296</v>
      </c>
      <c r="E6375" s="9" t="s">
        <v>212</v>
      </c>
      <c r="F6375" s="9" t="s">
        <v>189</v>
      </c>
      <c r="G6375" s="9" t="s">
        <v>213</v>
      </c>
      <c r="H6375" s="9" t="s">
        <v>167</v>
      </c>
      <c r="I6375" s="9" t="s">
        <v>684</v>
      </c>
      <c r="J6375" s="9" t="s">
        <v>5467</v>
      </c>
      <c r="K6375" s="9" t="s">
        <v>246</v>
      </c>
      <c r="L6375" s="9" t="s">
        <v>104</v>
      </c>
      <c r="M6375" s="9" t="s">
        <v>2653</v>
      </c>
      <c r="N6375" s="9" t="s">
        <v>196</v>
      </c>
      <c r="O6375" s="9" t="s">
        <v>116</v>
      </c>
      <c r="P6375" s="9" t="s">
        <v>342</v>
      </c>
      <c r="Q6375" s="9" t="s">
        <v>219</v>
      </c>
      <c r="R6375" s="9">
        <v>0</v>
      </c>
      <c r="S6375" s="9">
        <v>14</v>
      </c>
      <c r="U6375" s="9" t="s">
        <v>248</v>
      </c>
      <c r="W6375" s="9">
        <v>5</v>
      </c>
      <c r="X6375" s="9">
        <f>INDEX(SLA_Policy!$D$2:$D$5,MATCH(F6375,SLA_Policy!$A$2:$A$5,0))</f>
        <v>120</v>
      </c>
      <c r="Y6375" s="9" t="str">
        <f>IF(E6375="Cancelled","Excluded",IF(D6375="",IF((SLA_Policy!$B$8-B6375)*24&gt;X6375,"Open - Breached","Open - On Track"),IF((D6375-B6375)*24&lt;=X6375,"Met","Breached")))</f>
        <v>Met</v>
      </c>
    </row>
    <row r="6376" spans="1:25" x14ac:dyDescent="0.25">
      <c r="A6376" s="9" t="s">
        <v>10215</v>
      </c>
      <c r="B6376" s="23">
        <v>46101.407638888901</v>
      </c>
      <c r="C6376" s="23">
        <v>46101.473611111098</v>
      </c>
      <c r="D6376" s="23">
        <v>46101.582638888904</v>
      </c>
      <c r="E6376" s="9" t="s">
        <v>212</v>
      </c>
      <c r="F6376" s="9" t="s">
        <v>188</v>
      </c>
      <c r="G6376" s="9" t="s">
        <v>213</v>
      </c>
      <c r="H6376" s="9" t="s">
        <v>88</v>
      </c>
      <c r="I6376" s="9" t="s">
        <v>92</v>
      </c>
      <c r="J6376" s="9" t="s">
        <v>9171</v>
      </c>
      <c r="K6376" s="9" t="s">
        <v>215</v>
      </c>
      <c r="L6376" s="9" t="s">
        <v>293</v>
      </c>
      <c r="M6376" s="9" t="s">
        <v>2965</v>
      </c>
      <c r="N6376" s="9" t="s">
        <v>196</v>
      </c>
      <c r="O6376" s="9" t="s">
        <v>178</v>
      </c>
      <c r="P6376" s="9" t="s">
        <v>360</v>
      </c>
      <c r="Q6376" s="9" t="s">
        <v>219</v>
      </c>
      <c r="R6376" s="9">
        <v>0</v>
      </c>
      <c r="S6376" s="9">
        <v>30</v>
      </c>
      <c r="T6376" s="9" t="s">
        <v>220</v>
      </c>
      <c r="U6376" s="9" t="s">
        <v>140</v>
      </c>
      <c r="V6376" s="9" t="s">
        <v>144</v>
      </c>
      <c r="X6376" s="9">
        <f>INDEX(SLA_Policy!$D$2:$D$5,MATCH(F6376,SLA_Policy!$A$2:$A$5,0))</f>
        <v>72</v>
      </c>
      <c r="Y6376" s="9" t="str">
        <f>IF(E6376="Cancelled","Excluded",IF(D6376="",IF((SLA_Policy!$B$8-B6376)*24&gt;X6376,"Open - Breached","Open - On Track"),IF((D6376-B6376)*24&lt;=X6376,"Met","Breached")))</f>
        <v>Met</v>
      </c>
    </row>
    <row r="6377" spans="1:25" x14ac:dyDescent="0.25">
      <c r="A6377" s="9" t="s">
        <v>10216</v>
      </c>
      <c r="B6377" s="23">
        <v>46101.410416666702</v>
      </c>
      <c r="C6377" s="23">
        <v>46101.413888888899</v>
      </c>
      <c r="D6377" s="23">
        <v>46104.345833333296</v>
      </c>
      <c r="E6377" s="9" t="s">
        <v>212</v>
      </c>
      <c r="F6377" s="9" t="s">
        <v>189</v>
      </c>
      <c r="G6377" s="9" t="s">
        <v>213</v>
      </c>
      <c r="H6377" s="9" t="s">
        <v>162</v>
      </c>
      <c r="I6377" s="9" t="s">
        <v>416</v>
      </c>
      <c r="J6377" s="9" t="s">
        <v>9872</v>
      </c>
      <c r="K6377" s="9" t="s">
        <v>246</v>
      </c>
      <c r="L6377" s="9" t="s">
        <v>216</v>
      </c>
      <c r="M6377" s="9" t="s">
        <v>3323</v>
      </c>
      <c r="N6377" s="9" t="s">
        <v>198</v>
      </c>
      <c r="O6377" s="9" t="s">
        <v>179</v>
      </c>
      <c r="P6377" s="9" t="s">
        <v>337</v>
      </c>
      <c r="Q6377" s="9" t="s">
        <v>219</v>
      </c>
      <c r="R6377" s="9">
        <v>0</v>
      </c>
      <c r="S6377" s="9">
        <v>6</v>
      </c>
      <c r="U6377" s="9" t="s">
        <v>376</v>
      </c>
      <c r="X6377" s="9">
        <f>INDEX(SLA_Policy!$D$2:$D$5,MATCH(F6377,SLA_Policy!$A$2:$A$5,0))</f>
        <v>120</v>
      </c>
      <c r="Y6377" s="9" t="str">
        <f>IF(E6377="Cancelled","Excluded",IF(D6377="",IF((SLA_Policy!$B$8-B6377)*24&gt;X6377,"Open - Breached","Open - On Track"),IF((D6377-B6377)*24&lt;=X6377,"Met","Breached")))</f>
        <v>Met</v>
      </c>
    </row>
    <row r="6378" spans="1:25" x14ac:dyDescent="0.25">
      <c r="A6378" s="9" t="s">
        <v>10217</v>
      </c>
      <c r="B6378" s="23">
        <v>46101.411805555603</v>
      </c>
      <c r="C6378" s="23">
        <v>46101.413888888899</v>
      </c>
      <c r="D6378" s="23">
        <v>46104.314583333296</v>
      </c>
      <c r="E6378" s="9" t="s">
        <v>212</v>
      </c>
      <c r="F6378" s="9" t="s">
        <v>188</v>
      </c>
      <c r="G6378" s="9" t="s">
        <v>213</v>
      </c>
      <c r="H6378" s="9" t="s">
        <v>88</v>
      </c>
      <c r="I6378" s="9" t="s">
        <v>92</v>
      </c>
      <c r="J6378" s="9" t="s">
        <v>9171</v>
      </c>
      <c r="K6378" s="9" t="s">
        <v>215</v>
      </c>
      <c r="L6378" s="9" t="s">
        <v>216</v>
      </c>
      <c r="M6378" s="9" t="s">
        <v>2728</v>
      </c>
      <c r="N6378" s="9" t="s">
        <v>198</v>
      </c>
      <c r="O6378" s="9" t="s">
        <v>178</v>
      </c>
      <c r="P6378" s="9" t="s">
        <v>321</v>
      </c>
      <c r="Q6378" s="9" t="s">
        <v>219</v>
      </c>
      <c r="R6378" s="9">
        <v>0</v>
      </c>
      <c r="S6378" s="9">
        <v>27</v>
      </c>
      <c r="T6378" s="9" t="s">
        <v>136</v>
      </c>
      <c r="U6378" s="9" t="s">
        <v>140</v>
      </c>
      <c r="V6378" s="9" t="s">
        <v>144</v>
      </c>
      <c r="W6378" s="9">
        <v>5</v>
      </c>
      <c r="X6378" s="9">
        <f>INDEX(SLA_Policy!$D$2:$D$5,MATCH(F6378,SLA_Policy!$A$2:$A$5,0))</f>
        <v>72</v>
      </c>
      <c r="Y6378" s="9" t="str">
        <f>IF(E6378="Cancelled","Excluded",IF(D6378="",IF((SLA_Policy!$B$8-B6378)*24&gt;X6378,"Open - Breached","Open - On Track"),IF((D6378-B6378)*24&lt;=X6378,"Met","Breached")))</f>
        <v>Met</v>
      </c>
    </row>
    <row r="6379" spans="1:25" x14ac:dyDescent="0.25">
      <c r="A6379" s="9" t="s">
        <v>10218</v>
      </c>
      <c r="B6379" s="23">
        <v>46101.415972222203</v>
      </c>
      <c r="C6379" s="23">
        <v>46101.456250000003</v>
      </c>
      <c r="D6379" s="23">
        <v>46104.414583333302</v>
      </c>
      <c r="E6379" s="9" t="s">
        <v>212</v>
      </c>
      <c r="F6379" s="9" t="s">
        <v>189</v>
      </c>
      <c r="G6379" s="9" t="s">
        <v>236</v>
      </c>
      <c r="H6379" s="9" t="s">
        <v>161</v>
      </c>
      <c r="I6379" s="9" t="s">
        <v>482</v>
      </c>
      <c r="J6379" s="9" t="s">
        <v>1268</v>
      </c>
      <c r="K6379" s="9" t="s">
        <v>215</v>
      </c>
      <c r="L6379" s="9" t="s">
        <v>351</v>
      </c>
      <c r="M6379" s="9" t="s">
        <v>990</v>
      </c>
      <c r="N6379" s="9" t="s">
        <v>196</v>
      </c>
      <c r="O6379" s="9" t="s">
        <v>116</v>
      </c>
      <c r="P6379" s="9" t="s">
        <v>218</v>
      </c>
      <c r="Q6379" s="9" t="s">
        <v>219</v>
      </c>
      <c r="R6379" s="9">
        <v>0</v>
      </c>
      <c r="S6379" s="9">
        <v>58</v>
      </c>
      <c r="U6379" s="9" t="s">
        <v>242</v>
      </c>
      <c r="X6379" s="9">
        <f>INDEX(SLA_Policy!$D$2:$D$5,MATCH(F6379,SLA_Policy!$A$2:$A$5,0))</f>
        <v>120</v>
      </c>
      <c r="Y6379" s="9" t="str">
        <f>IF(E6379="Cancelled","Excluded",IF(D6379="",IF((SLA_Policy!$B$8-B6379)*24&gt;X6379,"Open - Breached","Open - On Track"),IF((D6379-B6379)*24&lt;=X6379,"Met","Breached")))</f>
        <v>Met</v>
      </c>
    </row>
    <row r="6380" spans="1:25" x14ac:dyDescent="0.25">
      <c r="A6380" s="9" t="s">
        <v>10219</v>
      </c>
      <c r="B6380" s="23">
        <v>46101.417361111096</v>
      </c>
      <c r="C6380" s="23">
        <v>46101.5493055556</v>
      </c>
      <c r="D6380" s="23">
        <v>46104.381249999999</v>
      </c>
      <c r="E6380" s="9" t="s">
        <v>212</v>
      </c>
      <c r="F6380" s="9" t="s">
        <v>188</v>
      </c>
      <c r="G6380" s="9" t="s">
        <v>213</v>
      </c>
      <c r="H6380" s="9" t="s">
        <v>88</v>
      </c>
      <c r="I6380" s="9" t="s">
        <v>92</v>
      </c>
      <c r="J6380" s="9" t="s">
        <v>9171</v>
      </c>
      <c r="K6380" s="9" t="s">
        <v>262</v>
      </c>
      <c r="L6380" s="9" t="s">
        <v>371</v>
      </c>
      <c r="M6380" s="9" t="s">
        <v>6761</v>
      </c>
      <c r="N6380" s="9" t="s">
        <v>196</v>
      </c>
      <c r="O6380" s="9" t="s">
        <v>178</v>
      </c>
      <c r="P6380" s="9" t="s">
        <v>414</v>
      </c>
      <c r="Q6380" s="9" t="s">
        <v>219</v>
      </c>
      <c r="R6380" s="9">
        <v>0</v>
      </c>
      <c r="S6380" s="9">
        <v>81</v>
      </c>
      <c r="T6380" s="9" t="s">
        <v>136</v>
      </c>
      <c r="U6380" s="9" t="s">
        <v>140</v>
      </c>
      <c r="V6380" s="9" t="s">
        <v>144</v>
      </c>
      <c r="X6380" s="9">
        <f>INDEX(SLA_Policy!$D$2:$D$5,MATCH(F6380,SLA_Policy!$A$2:$A$5,0))</f>
        <v>72</v>
      </c>
      <c r="Y6380" s="9" t="str">
        <f>IF(E6380="Cancelled","Excluded",IF(D6380="",IF((SLA_Policy!$B$8-B6380)*24&gt;X6380,"Open - Breached","Open - On Track"),IF((D6380-B6380)*24&lt;=X6380,"Met","Breached")))</f>
        <v>Met</v>
      </c>
    </row>
    <row r="6381" spans="1:25" x14ac:dyDescent="0.25">
      <c r="A6381" s="9" t="s">
        <v>10220</v>
      </c>
      <c r="B6381" s="23">
        <v>46101.4243055556</v>
      </c>
      <c r="C6381" s="23">
        <v>46101.426388888904</v>
      </c>
      <c r="D6381" s="23">
        <v>46104.381944444503</v>
      </c>
      <c r="E6381" s="9" t="s">
        <v>212</v>
      </c>
      <c r="F6381" s="9" t="s">
        <v>188</v>
      </c>
      <c r="G6381" s="9" t="s">
        <v>213</v>
      </c>
      <c r="H6381" s="9" t="s">
        <v>88</v>
      </c>
      <c r="I6381" s="9" t="s">
        <v>92</v>
      </c>
      <c r="J6381" s="9" t="s">
        <v>9164</v>
      </c>
      <c r="K6381" s="9" t="s">
        <v>225</v>
      </c>
      <c r="L6381" s="9" t="s">
        <v>104</v>
      </c>
      <c r="M6381" s="9" t="s">
        <v>1062</v>
      </c>
      <c r="N6381" s="9" t="s">
        <v>200</v>
      </c>
      <c r="O6381" s="9" t="s">
        <v>178</v>
      </c>
      <c r="P6381" s="9" t="s">
        <v>321</v>
      </c>
      <c r="Q6381" s="9" t="s">
        <v>219</v>
      </c>
      <c r="R6381" s="9">
        <v>0</v>
      </c>
      <c r="S6381" s="9">
        <v>18</v>
      </c>
      <c r="T6381" s="9" t="s">
        <v>229</v>
      </c>
      <c r="U6381" s="9" t="s">
        <v>140</v>
      </c>
      <c r="V6381" s="9" t="s">
        <v>144</v>
      </c>
      <c r="X6381" s="9">
        <f>INDEX(SLA_Policy!$D$2:$D$5,MATCH(F6381,SLA_Policy!$A$2:$A$5,0))</f>
        <v>72</v>
      </c>
      <c r="Y6381" s="9" t="str">
        <f>IF(E6381="Cancelled","Excluded",IF(D6381="",IF((SLA_Policy!$B$8-B6381)*24&gt;X6381,"Open - Breached","Open - On Track"),IF((D6381-B6381)*24&lt;=X6381,"Met","Breached")))</f>
        <v>Met</v>
      </c>
    </row>
    <row r="6382" spans="1:25" x14ac:dyDescent="0.25">
      <c r="A6382" s="9" t="s">
        <v>10221</v>
      </c>
      <c r="B6382" s="23">
        <v>46101.432638888902</v>
      </c>
      <c r="C6382" s="23">
        <v>46101.466666666704</v>
      </c>
      <c r="D6382" s="23">
        <v>46101.671527777798</v>
      </c>
      <c r="E6382" s="9" t="s">
        <v>212</v>
      </c>
      <c r="F6382" s="9" t="s">
        <v>188</v>
      </c>
      <c r="G6382" s="9" t="s">
        <v>236</v>
      </c>
      <c r="H6382" s="9" t="s">
        <v>161</v>
      </c>
      <c r="I6382" s="9" t="s">
        <v>237</v>
      </c>
      <c r="J6382" s="9" t="s">
        <v>10222</v>
      </c>
      <c r="K6382" s="9" t="s">
        <v>246</v>
      </c>
      <c r="L6382" s="9" t="s">
        <v>104</v>
      </c>
      <c r="M6382" s="9" t="s">
        <v>4670</v>
      </c>
      <c r="N6382" s="9" t="s">
        <v>196</v>
      </c>
      <c r="O6382" s="9" t="s">
        <v>177</v>
      </c>
      <c r="P6382" s="9" t="s">
        <v>241</v>
      </c>
      <c r="Q6382" s="9" t="s">
        <v>219</v>
      </c>
      <c r="R6382" s="9">
        <v>0</v>
      </c>
      <c r="S6382" s="9">
        <v>13</v>
      </c>
      <c r="U6382" s="9" t="s">
        <v>242</v>
      </c>
      <c r="X6382" s="9">
        <f>INDEX(SLA_Policy!$D$2:$D$5,MATCH(F6382,SLA_Policy!$A$2:$A$5,0))</f>
        <v>72</v>
      </c>
      <c r="Y6382" s="9" t="str">
        <f>IF(E6382="Cancelled","Excluded",IF(D6382="",IF((SLA_Policy!$B$8-B6382)*24&gt;X6382,"Open - Breached","Open - On Track"),IF((D6382-B6382)*24&lt;=X6382,"Met","Breached")))</f>
        <v>Met</v>
      </c>
    </row>
    <row r="6383" spans="1:25" x14ac:dyDescent="0.25">
      <c r="A6383" s="9" t="s">
        <v>10223</v>
      </c>
      <c r="B6383" s="23">
        <v>46101.436111111099</v>
      </c>
      <c r="C6383" s="23">
        <v>46101.4375</v>
      </c>
      <c r="D6383" s="23">
        <v>46101.443055555603</v>
      </c>
      <c r="E6383" s="9" t="s">
        <v>212</v>
      </c>
      <c r="F6383" s="9" t="s">
        <v>188</v>
      </c>
      <c r="G6383" s="9" t="s">
        <v>213</v>
      </c>
      <c r="H6383" s="9" t="s">
        <v>161</v>
      </c>
      <c r="I6383" s="9" t="s">
        <v>454</v>
      </c>
      <c r="J6383" s="9" t="s">
        <v>455</v>
      </c>
      <c r="K6383" s="9" t="s">
        <v>246</v>
      </c>
      <c r="L6383" s="9" t="s">
        <v>351</v>
      </c>
      <c r="M6383" s="9" t="s">
        <v>4290</v>
      </c>
      <c r="N6383" s="9" t="s">
        <v>198</v>
      </c>
      <c r="O6383" s="9" t="s">
        <v>116</v>
      </c>
      <c r="P6383" s="9" t="s">
        <v>218</v>
      </c>
      <c r="Q6383" s="9" t="s">
        <v>219</v>
      </c>
      <c r="R6383" s="9">
        <v>0</v>
      </c>
      <c r="S6383" s="9">
        <v>6</v>
      </c>
      <c r="U6383" s="9" t="s">
        <v>290</v>
      </c>
      <c r="X6383" s="9">
        <f>INDEX(SLA_Policy!$D$2:$D$5,MATCH(F6383,SLA_Policy!$A$2:$A$5,0))</f>
        <v>72</v>
      </c>
      <c r="Y6383" s="9" t="str">
        <f>IF(E6383="Cancelled","Excluded",IF(D6383="",IF((SLA_Policy!$B$8-B6383)*24&gt;X6383,"Open - Breached","Open - On Track"),IF((D6383-B6383)*24&lt;=X6383,"Met","Breached")))</f>
        <v>Met</v>
      </c>
    </row>
    <row r="6384" spans="1:25" x14ac:dyDescent="0.25">
      <c r="A6384" s="9" t="s">
        <v>10224</v>
      </c>
      <c r="B6384" s="23">
        <v>46101.438888888901</v>
      </c>
      <c r="C6384" s="23">
        <v>46101.439583333296</v>
      </c>
      <c r="D6384" s="23">
        <v>46101.474999999999</v>
      </c>
      <c r="E6384" s="9" t="s">
        <v>212</v>
      </c>
      <c r="F6384" s="9" t="s">
        <v>187</v>
      </c>
      <c r="G6384" s="9" t="s">
        <v>213</v>
      </c>
      <c r="H6384" s="9" t="s">
        <v>88</v>
      </c>
      <c r="I6384" s="9" t="s">
        <v>268</v>
      </c>
      <c r="J6384" s="9" t="s">
        <v>3804</v>
      </c>
      <c r="K6384" s="9" t="s">
        <v>303</v>
      </c>
      <c r="L6384" s="9" t="s">
        <v>282</v>
      </c>
      <c r="M6384" s="9" t="s">
        <v>3004</v>
      </c>
      <c r="N6384" s="9" t="s">
        <v>199</v>
      </c>
      <c r="O6384" s="9" t="s">
        <v>178</v>
      </c>
      <c r="P6384" s="9" t="s">
        <v>360</v>
      </c>
      <c r="Q6384" s="9" t="s">
        <v>273</v>
      </c>
      <c r="R6384" s="9">
        <v>0</v>
      </c>
      <c r="S6384" s="9">
        <v>24</v>
      </c>
      <c r="T6384" s="9" t="s">
        <v>136</v>
      </c>
      <c r="U6384" s="9" t="s">
        <v>266</v>
      </c>
      <c r="X6384" s="9">
        <f>INDEX(SLA_Policy!$D$2:$D$5,MATCH(F6384,SLA_Policy!$A$2:$A$5,0))</f>
        <v>8</v>
      </c>
      <c r="Y6384" s="9" t="str">
        <f>IF(E6384="Cancelled","Excluded",IF(D6384="",IF((SLA_Policy!$B$8-B6384)*24&gt;X6384,"Open - Breached","Open - On Track"),IF((D6384-B6384)*24&lt;=X6384,"Met","Breached")))</f>
        <v>Met</v>
      </c>
    </row>
    <row r="6385" spans="1:25" x14ac:dyDescent="0.25">
      <c r="A6385" s="9" t="s">
        <v>10225</v>
      </c>
      <c r="B6385" s="23">
        <v>46101.4506944444</v>
      </c>
      <c r="C6385" s="23">
        <v>46101.484027777798</v>
      </c>
      <c r="D6385" s="23">
        <v>46101.695138888899</v>
      </c>
      <c r="E6385" s="9" t="s">
        <v>212</v>
      </c>
      <c r="F6385" s="9" t="s">
        <v>188</v>
      </c>
      <c r="G6385" s="9" t="s">
        <v>213</v>
      </c>
      <c r="H6385" s="9" t="s">
        <v>165</v>
      </c>
      <c r="I6385" s="9" t="s">
        <v>2034</v>
      </c>
      <c r="J6385" s="9" t="s">
        <v>9589</v>
      </c>
      <c r="K6385" s="9" t="s">
        <v>246</v>
      </c>
      <c r="L6385" s="9" t="s">
        <v>307</v>
      </c>
      <c r="M6385" s="9" t="s">
        <v>10226</v>
      </c>
      <c r="N6385" s="9" t="s">
        <v>196</v>
      </c>
      <c r="O6385" s="9" t="s">
        <v>176</v>
      </c>
      <c r="P6385" s="9" t="s">
        <v>253</v>
      </c>
      <c r="Q6385" s="9" t="s">
        <v>273</v>
      </c>
      <c r="R6385" s="9">
        <v>0</v>
      </c>
      <c r="S6385" s="9">
        <v>13</v>
      </c>
      <c r="U6385" s="9" t="s">
        <v>376</v>
      </c>
      <c r="X6385" s="9">
        <f>INDEX(SLA_Policy!$D$2:$D$5,MATCH(F6385,SLA_Policy!$A$2:$A$5,0))</f>
        <v>72</v>
      </c>
      <c r="Y6385" s="9" t="str">
        <f>IF(E6385="Cancelled","Excluded",IF(D6385="",IF((SLA_Policy!$B$8-B6385)*24&gt;X6385,"Open - Breached","Open - On Track"),IF((D6385-B6385)*24&lt;=X6385,"Met","Breached")))</f>
        <v>Met</v>
      </c>
    </row>
    <row r="6386" spans="1:25" x14ac:dyDescent="0.25">
      <c r="A6386" s="9" t="s">
        <v>10227</v>
      </c>
      <c r="B6386" s="23">
        <v>46101.451388888898</v>
      </c>
      <c r="C6386" s="23">
        <v>46101.452083333301</v>
      </c>
      <c r="D6386" s="23">
        <v>46101.5180555556</v>
      </c>
      <c r="E6386" s="9" t="s">
        <v>212</v>
      </c>
      <c r="F6386" s="9" t="s">
        <v>188</v>
      </c>
      <c r="G6386" s="9" t="s">
        <v>213</v>
      </c>
      <c r="H6386" s="9" t="s">
        <v>161</v>
      </c>
      <c r="I6386" s="9" t="s">
        <v>454</v>
      </c>
      <c r="J6386" s="9" t="s">
        <v>1549</v>
      </c>
      <c r="K6386" s="9" t="s">
        <v>303</v>
      </c>
      <c r="L6386" s="9" t="s">
        <v>371</v>
      </c>
      <c r="M6386" s="9" t="s">
        <v>1778</v>
      </c>
      <c r="N6386" s="9" t="s">
        <v>198</v>
      </c>
      <c r="O6386" s="9" t="s">
        <v>177</v>
      </c>
      <c r="P6386" s="9" t="s">
        <v>241</v>
      </c>
      <c r="Q6386" s="9" t="s">
        <v>219</v>
      </c>
      <c r="R6386" s="9">
        <v>0</v>
      </c>
      <c r="S6386" s="9">
        <v>5</v>
      </c>
      <c r="U6386" s="9" t="s">
        <v>376</v>
      </c>
      <c r="W6386" s="9">
        <v>5</v>
      </c>
      <c r="X6386" s="9">
        <f>INDEX(SLA_Policy!$D$2:$D$5,MATCH(F6386,SLA_Policy!$A$2:$A$5,0))</f>
        <v>72</v>
      </c>
      <c r="Y6386" s="9" t="str">
        <f>IF(E6386="Cancelled","Excluded",IF(D6386="",IF((SLA_Policy!$B$8-B6386)*24&gt;X6386,"Open - Breached","Open - On Track"),IF((D6386-B6386)*24&lt;=X6386,"Met","Breached")))</f>
        <v>Met</v>
      </c>
    </row>
    <row r="6387" spans="1:25" x14ac:dyDescent="0.25">
      <c r="A6387" s="9" t="s">
        <v>10228</v>
      </c>
      <c r="B6387" s="23">
        <v>46101.452083333301</v>
      </c>
      <c r="C6387" s="23">
        <v>46101.4555555556</v>
      </c>
      <c r="D6387" s="23">
        <v>46101.477083333302</v>
      </c>
      <c r="E6387" s="9" t="s">
        <v>212</v>
      </c>
      <c r="F6387" s="9" t="s">
        <v>188</v>
      </c>
      <c r="G6387" s="9" t="s">
        <v>213</v>
      </c>
      <c r="H6387" s="9" t="s">
        <v>161</v>
      </c>
      <c r="I6387" s="9" t="s">
        <v>454</v>
      </c>
      <c r="J6387" s="9" t="s">
        <v>2161</v>
      </c>
      <c r="K6387" s="9" t="s">
        <v>246</v>
      </c>
      <c r="L6387" s="9" t="s">
        <v>311</v>
      </c>
      <c r="M6387" s="9" t="s">
        <v>2613</v>
      </c>
      <c r="N6387" s="9" t="s">
        <v>198</v>
      </c>
      <c r="O6387" s="9" t="s">
        <v>177</v>
      </c>
      <c r="P6387" s="9" t="s">
        <v>241</v>
      </c>
      <c r="Q6387" s="9" t="s">
        <v>219</v>
      </c>
      <c r="R6387" s="9">
        <v>0</v>
      </c>
      <c r="S6387" s="9">
        <v>9</v>
      </c>
      <c r="U6387" s="9" t="s">
        <v>221</v>
      </c>
      <c r="X6387" s="9">
        <f>INDEX(SLA_Policy!$D$2:$D$5,MATCH(F6387,SLA_Policy!$A$2:$A$5,0))</f>
        <v>72</v>
      </c>
      <c r="Y6387" s="9" t="str">
        <f>IF(E6387="Cancelled","Excluded",IF(D6387="",IF((SLA_Policy!$B$8-B6387)*24&gt;X6387,"Open - Breached","Open - On Track"),IF((D6387-B6387)*24&lt;=X6387,"Met","Breached")))</f>
        <v>Met</v>
      </c>
    </row>
    <row r="6388" spans="1:25" x14ac:dyDescent="0.25">
      <c r="A6388" s="9" t="s">
        <v>10229</v>
      </c>
      <c r="B6388" s="23">
        <v>46101.454166666699</v>
      </c>
      <c r="C6388" s="23">
        <v>46101.4555555556</v>
      </c>
      <c r="D6388" s="23">
        <v>46101.471527777801</v>
      </c>
      <c r="E6388" s="9" t="s">
        <v>212</v>
      </c>
      <c r="F6388" s="9" t="s">
        <v>187</v>
      </c>
      <c r="G6388" s="9" t="s">
        <v>213</v>
      </c>
      <c r="H6388" s="9" t="s">
        <v>162</v>
      </c>
      <c r="I6388" s="9" t="s">
        <v>393</v>
      </c>
      <c r="J6388" s="9" t="s">
        <v>7848</v>
      </c>
      <c r="K6388" s="9" t="s">
        <v>246</v>
      </c>
      <c r="L6388" s="9" t="s">
        <v>371</v>
      </c>
      <c r="M6388" s="9" t="s">
        <v>4287</v>
      </c>
      <c r="N6388" s="9" t="s">
        <v>196</v>
      </c>
      <c r="O6388" s="9" t="s">
        <v>116</v>
      </c>
      <c r="P6388" s="9" t="s">
        <v>590</v>
      </c>
      <c r="Q6388" s="9" t="s">
        <v>219</v>
      </c>
      <c r="R6388" s="9">
        <v>0</v>
      </c>
      <c r="S6388" s="9">
        <v>14</v>
      </c>
      <c r="U6388" s="9" t="s">
        <v>290</v>
      </c>
      <c r="W6388" s="9">
        <v>4</v>
      </c>
      <c r="X6388" s="9">
        <f>INDEX(SLA_Policy!$D$2:$D$5,MATCH(F6388,SLA_Policy!$A$2:$A$5,0))</f>
        <v>8</v>
      </c>
      <c r="Y6388" s="9" t="str">
        <f>IF(E6388="Cancelled","Excluded",IF(D6388="",IF((SLA_Policy!$B$8-B6388)*24&gt;X6388,"Open - Breached","Open - On Track"),IF((D6388-B6388)*24&lt;=X6388,"Met","Breached")))</f>
        <v>Met</v>
      </c>
    </row>
    <row r="6389" spans="1:25" x14ac:dyDescent="0.25">
      <c r="A6389" s="9" t="s">
        <v>10230</v>
      </c>
      <c r="B6389" s="23">
        <v>46101.4555555556</v>
      </c>
      <c r="C6389" s="23">
        <v>46101.500694444498</v>
      </c>
      <c r="D6389" s="23">
        <v>46104.408333333296</v>
      </c>
      <c r="E6389" s="9" t="s">
        <v>212</v>
      </c>
      <c r="F6389" s="9" t="s">
        <v>189</v>
      </c>
      <c r="G6389" s="9" t="s">
        <v>213</v>
      </c>
      <c r="H6389" s="9" t="s">
        <v>88</v>
      </c>
      <c r="I6389" s="9" t="s">
        <v>268</v>
      </c>
      <c r="J6389" s="9" t="s">
        <v>638</v>
      </c>
      <c r="K6389" s="9" t="s">
        <v>246</v>
      </c>
      <c r="L6389" s="9" t="s">
        <v>371</v>
      </c>
      <c r="M6389" s="9" t="s">
        <v>5062</v>
      </c>
      <c r="N6389" s="9" t="s">
        <v>196</v>
      </c>
      <c r="O6389" s="9" t="s">
        <v>176</v>
      </c>
      <c r="P6389" s="9" t="s">
        <v>253</v>
      </c>
      <c r="Q6389" s="9" t="s">
        <v>273</v>
      </c>
      <c r="R6389" s="9">
        <v>0</v>
      </c>
      <c r="S6389" s="9">
        <v>41</v>
      </c>
      <c r="T6389" s="9" t="s">
        <v>229</v>
      </c>
      <c r="U6389" s="9" t="s">
        <v>266</v>
      </c>
      <c r="X6389" s="9">
        <f>INDEX(SLA_Policy!$D$2:$D$5,MATCH(F6389,SLA_Policy!$A$2:$A$5,0))</f>
        <v>120</v>
      </c>
      <c r="Y6389" s="9" t="str">
        <f>IF(E6389="Cancelled","Excluded",IF(D6389="",IF((SLA_Policy!$B$8-B6389)*24&gt;X6389,"Open - Breached","Open - On Track"),IF((D6389-B6389)*24&lt;=X6389,"Met","Breached")))</f>
        <v>Met</v>
      </c>
    </row>
    <row r="6390" spans="1:25" x14ac:dyDescent="0.25">
      <c r="A6390" s="9" t="s">
        <v>10231</v>
      </c>
      <c r="B6390" s="23">
        <v>46101.465972222199</v>
      </c>
      <c r="C6390" s="23">
        <v>46101.520138888904</v>
      </c>
      <c r="D6390" s="23">
        <v>46101.739583333299</v>
      </c>
      <c r="E6390" s="9" t="s">
        <v>212</v>
      </c>
      <c r="F6390" s="9" t="s">
        <v>189</v>
      </c>
      <c r="G6390" s="9" t="s">
        <v>213</v>
      </c>
      <c r="H6390" s="9" t="s">
        <v>88</v>
      </c>
      <c r="I6390" s="9" t="s">
        <v>92</v>
      </c>
      <c r="J6390" s="9" t="s">
        <v>9162</v>
      </c>
      <c r="K6390" s="9" t="s">
        <v>215</v>
      </c>
      <c r="L6390" s="9" t="s">
        <v>104</v>
      </c>
      <c r="M6390" s="9" t="s">
        <v>3302</v>
      </c>
      <c r="N6390" s="9" t="s">
        <v>198</v>
      </c>
      <c r="O6390" s="9" t="s">
        <v>178</v>
      </c>
      <c r="P6390" s="9" t="s">
        <v>272</v>
      </c>
      <c r="Q6390" s="9" t="s">
        <v>219</v>
      </c>
      <c r="R6390" s="9">
        <v>0</v>
      </c>
      <c r="S6390" s="9">
        <v>27</v>
      </c>
      <c r="T6390" s="9" t="s">
        <v>136</v>
      </c>
      <c r="U6390" s="9" t="s">
        <v>140</v>
      </c>
      <c r="V6390" s="9" t="s">
        <v>144</v>
      </c>
      <c r="X6390" s="9">
        <f>INDEX(SLA_Policy!$D$2:$D$5,MATCH(F6390,SLA_Policy!$A$2:$A$5,0))</f>
        <v>120</v>
      </c>
      <c r="Y6390" s="9" t="str">
        <f>IF(E6390="Cancelled","Excluded",IF(D6390="",IF((SLA_Policy!$B$8-B6390)*24&gt;X6390,"Open - Breached","Open - On Track"),IF((D6390-B6390)*24&lt;=X6390,"Met","Breached")))</f>
        <v>Met</v>
      </c>
    </row>
    <row r="6391" spans="1:25" x14ac:dyDescent="0.25">
      <c r="A6391" s="9" t="s">
        <v>10232</v>
      </c>
      <c r="B6391" s="23">
        <v>46101.484722222202</v>
      </c>
      <c r="C6391" s="23">
        <v>46101.507638888899</v>
      </c>
      <c r="D6391" s="23">
        <v>46104.371527777803</v>
      </c>
      <c r="E6391" s="9" t="s">
        <v>212</v>
      </c>
      <c r="F6391" s="9" t="s">
        <v>189</v>
      </c>
      <c r="G6391" s="9" t="s">
        <v>213</v>
      </c>
      <c r="H6391" s="9" t="s">
        <v>164</v>
      </c>
      <c r="I6391" s="9" t="s">
        <v>339</v>
      </c>
      <c r="J6391" s="9" t="s">
        <v>4518</v>
      </c>
      <c r="K6391" s="9" t="s">
        <v>246</v>
      </c>
      <c r="L6391" s="9" t="s">
        <v>226</v>
      </c>
      <c r="M6391" s="9" t="s">
        <v>1841</v>
      </c>
      <c r="N6391" s="9" t="s">
        <v>196</v>
      </c>
      <c r="O6391" s="9" t="s">
        <v>116</v>
      </c>
      <c r="P6391" s="9" t="s">
        <v>295</v>
      </c>
      <c r="Q6391" s="9" t="s">
        <v>219</v>
      </c>
      <c r="R6391" s="9">
        <v>0</v>
      </c>
      <c r="S6391" s="9">
        <v>5</v>
      </c>
      <c r="T6391" s="9" t="s">
        <v>343</v>
      </c>
      <c r="U6391" s="9" t="s">
        <v>248</v>
      </c>
      <c r="X6391" s="9">
        <f>INDEX(SLA_Policy!$D$2:$D$5,MATCH(F6391,SLA_Policy!$A$2:$A$5,0))</f>
        <v>120</v>
      </c>
      <c r="Y6391" s="9" t="str">
        <f>IF(E6391="Cancelled","Excluded",IF(D6391="",IF((SLA_Policy!$B$8-B6391)*24&gt;X6391,"Open - Breached","Open - On Track"),IF((D6391-B6391)*24&lt;=X6391,"Met","Breached")))</f>
        <v>Met</v>
      </c>
    </row>
    <row r="6392" spans="1:25" x14ac:dyDescent="0.25">
      <c r="A6392" s="9" t="s">
        <v>10233</v>
      </c>
      <c r="B6392" s="23">
        <v>46101.497916666704</v>
      </c>
      <c r="C6392" s="23">
        <v>46101.507638888899</v>
      </c>
      <c r="D6392" s="23">
        <v>46101.587500000001</v>
      </c>
      <c r="E6392" s="9" t="s">
        <v>212</v>
      </c>
      <c r="F6392" s="9" t="s">
        <v>189</v>
      </c>
      <c r="G6392" s="9" t="s">
        <v>213</v>
      </c>
      <c r="H6392" s="9" t="s">
        <v>161</v>
      </c>
      <c r="I6392" s="9" t="s">
        <v>389</v>
      </c>
      <c r="J6392" s="9" t="s">
        <v>2170</v>
      </c>
      <c r="K6392" s="9" t="s">
        <v>225</v>
      </c>
      <c r="L6392" s="9" t="s">
        <v>311</v>
      </c>
      <c r="M6392" s="9" t="s">
        <v>3558</v>
      </c>
      <c r="N6392" s="9" t="s">
        <v>199</v>
      </c>
      <c r="O6392" s="9" t="s">
        <v>116</v>
      </c>
      <c r="P6392" s="9" t="s">
        <v>234</v>
      </c>
      <c r="Q6392" s="9" t="s">
        <v>219</v>
      </c>
      <c r="R6392" s="9">
        <v>0</v>
      </c>
      <c r="S6392" s="9">
        <v>6</v>
      </c>
      <c r="U6392" s="9" t="s">
        <v>221</v>
      </c>
      <c r="W6392" s="9">
        <v>4</v>
      </c>
      <c r="X6392" s="9">
        <f>INDEX(SLA_Policy!$D$2:$D$5,MATCH(F6392,SLA_Policy!$A$2:$A$5,0))</f>
        <v>120</v>
      </c>
      <c r="Y6392" s="9" t="str">
        <f>IF(E6392="Cancelled","Excluded",IF(D6392="",IF((SLA_Policy!$B$8-B6392)*24&gt;X6392,"Open - Breached","Open - On Track"),IF((D6392-B6392)*24&lt;=X6392,"Met","Breached")))</f>
        <v>Met</v>
      </c>
    </row>
    <row r="6393" spans="1:25" x14ac:dyDescent="0.25">
      <c r="A6393" s="9" t="s">
        <v>10234</v>
      </c>
      <c r="B6393" s="23">
        <v>46101.531944444498</v>
      </c>
      <c r="C6393" s="23">
        <v>46101.536805555603</v>
      </c>
      <c r="D6393" s="23">
        <v>46101.725694444503</v>
      </c>
      <c r="E6393" s="9" t="s">
        <v>212</v>
      </c>
      <c r="F6393" s="9" t="s">
        <v>188</v>
      </c>
      <c r="G6393" s="9" t="s">
        <v>213</v>
      </c>
      <c r="H6393" s="9" t="s">
        <v>88</v>
      </c>
      <c r="I6393" s="9" t="s">
        <v>92</v>
      </c>
      <c r="J6393" s="9" t="s">
        <v>9171</v>
      </c>
      <c r="K6393" s="9" t="s">
        <v>215</v>
      </c>
      <c r="L6393" s="9" t="s">
        <v>371</v>
      </c>
      <c r="M6393" s="9" t="s">
        <v>372</v>
      </c>
      <c r="N6393" s="9" t="s">
        <v>198</v>
      </c>
      <c r="O6393" s="9" t="s">
        <v>178</v>
      </c>
      <c r="P6393" s="9" t="s">
        <v>414</v>
      </c>
      <c r="Q6393" s="9" t="s">
        <v>273</v>
      </c>
      <c r="R6393" s="9">
        <v>0</v>
      </c>
      <c r="S6393" s="9">
        <v>38</v>
      </c>
      <c r="T6393" s="9" t="s">
        <v>136</v>
      </c>
      <c r="U6393" s="9" t="s">
        <v>140</v>
      </c>
      <c r="V6393" s="9" t="s">
        <v>144</v>
      </c>
      <c r="X6393" s="9">
        <f>INDEX(SLA_Policy!$D$2:$D$5,MATCH(F6393,SLA_Policy!$A$2:$A$5,0))</f>
        <v>72</v>
      </c>
      <c r="Y6393" s="9" t="str">
        <f>IF(E6393="Cancelled","Excluded",IF(D6393="",IF((SLA_Policy!$B$8-B6393)*24&gt;X6393,"Open - Breached","Open - On Track"),IF((D6393-B6393)*24&lt;=X6393,"Met","Breached")))</f>
        <v>Met</v>
      </c>
    </row>
    <row r="6394" spans="1:25" x14ac:dyDescent="0.25">
      <c r="A6394" s="9" t="s">
        <v>10235</v>
      </c>
      <c r="B6394" s="23">
        <v>46101.541666666701</v>
      </c>
      <c r="C6394" s="23">
        <v>46101.559027777803</v>
      </c>
      <c r="D6394" s="23">
        <v>46104.365277777797</v>
      </c>
      <c r="E6394" s="9" t="s">
        <v>212</v>
      </c>
      <c r="F6394" s="9" t="s">
        <v>189</v>
      </c>
      <c r="G6394" s="9" t="s">
        <v>213</v>
      </c>
      <c r="H6394" s="9" t="s">
        <v>163</v>
      </c>
      <c r="I6394" s="9" t="s">
        <v>250</v>
      </c>
      <c r="J6394" s="9" t="s">
        <v>451</v>
      </c>
      <c r="K6394" s="9" t="s">
        <v>246</v>
      </c>
      <c r="L6394" s="9" t="s">
        <v>104</v>
      </c>
      <c r="M6394" s="9" t="s">
        <v>3879</v>
      </c>
      <c r="N6394" s="9" t="s">
        <v>198</v>
      </c>
      <c r="O6394" s="9" t="s">
        <v>176</v>
      </c>
      <c r="P6394" s="9" t="s">
        <v>503</v>
      </c>
      <c r="Q6394" s="9" t="s">
        <v>219</v>
      </c>
      <c r="R6394" s="9">
        <v>0</v>
      </c>
      <c r="S6394" s="9">
        <v>27</v>
      </c>
      <c r="T6394" s="9" t="s">
        <v>136</v>
      </c>
      <c r="U6394" s="9" t="s">
        <v>230</v>
      </c>
      <c r="W6394" s="9">
        <v>5</v>
      </c>
      <c r="X6394" s="9">
        <f>INDEX(SLA_Policy!$D$2:$D$5,MATCH(F6394,SLA_Policy!$A$2:$A$5,0))</f>
        <v>120</v>
      </c>
      <c r="Y6394" s="9" t="str">
        <f>IF(E6394="Cancelled","Excluded",IF(D6394="",IF((SLA_Policy!$B$8-B6394)*24&gt;X6394,"Open - Breached","Open - On Track"),IF((D6394-B6394)*24&lt;=X6394,"Met","Breached")))</f>
        <v>Met</v>
      </c>
    </row>
    <row r="6395" spans="1:25" x14ac:dyDescent="0.25">
      <c r="A6395" s="9" t="s">
        <v>10236</v>
      </c>
      <c r="B6395" s="23">
        <v>46101.5534722222</v>
      </c>
      <c r="C6395" s="23">
        <v>46101.554861111101</v>
      </c>
      <c r="D6395" s="23">
        <v>46101.661111111098</v>
      </c>
      <c r="E6395" s="9" t="s">
        <v>212</v>
      </c>
      <c r="F6395" s="9" t="s">
        <v>188</v>
      </c>
      <c r="G6395" s="9" t="s">
        <v>213</v>
      </c>
      <c r="H6395" s="9" t="s">
        <v>88</v>
      </c>
      <c r="I6395" s="9" t="s">
        <v>92</v>
      </c>
      <c r="J6395" s="9" t="s">
        <v>9162</v>
      </c>
      <c r="K6395" s="9" t="s">
        <v>215</v>
      </c>
      <c r="L6395" s="9" t="s">
        <v>216</v>
      </c>
      <c r="M6395" s="9" t="s">
        <v>1019</v>
      </c>
      <c r="N6395" s="9" t="s">
        <v>198</v>
      </c>
      <c r="O6395" s="9" t="s">
        <v>178</v>
      </c>
      <c r="P6395" s="9" t="s">
        <v>414</v>
      </c>
      <c r="Q6395" s="9" t="s">
        <v>219</v>
      </c>
      <c r="R6395" s="9">
        <v>0</v>
      </c>
      <c r="S6395" s="9">
        <v>66</v>
      </c>
      <c r="T6395" s="9" t="s">
        <v>136</v>
      </c>
      <c r="U6395" s="9" t="s">
        <v>140</v>
      </c>
      <c r="V6395" s="9" t="s">
        <v>144</v>
      </c>
      <c r="X6395" s="9">
        <f>INDEX(SLA_Policy!$D$2:$D$5,MATCH(F6395,SLA_Policy!$A$2:$A$5,0))</f>
        <v>72</v>
      </c>
      <c r="Y6395" s="9" t="str">
        <f>IF(E6395="Cancelled","Excluded",IF(D6395="",IF((SLA_Policy!$B$8-B6395)*24&gt;X6395,"Open - Breached","Open - On Track"),IF((D6395-B6395)*24&lt;=X6395,"Met","Breached")))</f>
        <v>Met</v>
      </c>
    </row>
    <row r="6396" spans="1:25" x14ac:dyDescent="0.25">
      <c r="A6396" s="9" t="s">
        <v>10237</v>
      </c>
      <c r="B6396" s="23">
        <v>46101.559027777803</v>
      </c>
      <c r="C6396" s="23">
        <v>46101.629861111098</v>
      </c>
      <c r="D6396" s="23">
        <v>46104.3256944444</v>
      </c>
      <c r="E6396" s="9" t="s">
        <v>212</v>
      </c>
      <c r="F6396" s="9" t="s">
        <v>188</v>
      </c>
      <c r="G6396" s="9" t="s">
        <v>236</v>
      </c>
      <c r="H6396" s="9" t="s">
        <v>163</v>
      </c>
      <c r="I6396" s="9" t="s">
        <v>315</v>
      </c>
      <c r="J6396" s="9" t="s">
        <v>10238</v>
      </c>
      <c r="K6396" s="9" t="s">
        <v>246</v>
      </c>
      <c r="L6396" s="9" t="s">
        <v>293</v>
      </c>
      <c r="M6396" s="9" t="s">
        <v>3596</v>
      </c>
      <c r="N6396" s="9" t="s">
        <v>196</v>
      </c>
      <c r="O6396" s="9" t="s">
        <v>180</v>
      </c>
      <c r="P6396" s="9" t="s">
        <v>278</v>
      </c>
      <c r="Q6396" s="9" t="s">
        <v>219</v>
      </c>
      <c r="R6396" s="9">
        <v>0</v>
      </c>
      <c r="S6396" s="9">
        <v>83</v>
      </c>
      <c r="T6396" s="9" t="s">
        <v>136</v>
      </c>
      <c r="U6396" s="9" t="s">
        <v>242</v>
      </c>
      <c r="W6396" s="9">
        <v>4</v>
      </c>
      <c r="X6396" s="9">
        <f>INDEX(SLA_Policy!$D$2:$D$5,MATCH(F6396,SLA_Policy!$A$2:$A$5,0))</f>
        <v>72</v>
      </c>
      <c r="Y6396" s="9" t="str">
        <f>IF(E6396="Cancelled","Excluded",IF(D6396="",IF((SLA_Policy!$B$8-B6396)*24&gt;X6396,"Open - Breached","Open - On Track"),IF((D6396-B6396)*24&lt;=X6396,"Met","Breached")))</f>
        <v>Met</v>
      </c>
    </row>
    <row r="6397" spans="1:25" x14ac:dyDescent="0.25">
      <c r="A6397" s="9" t="s">
        <v>10239</v>
      </c>
      <c r="B6397" s="23">
        <v>46101.565277777801</v>
      </c>
      <c r="C6397" s="23">
        <v>46101.686805555597</v>
      </c>
      <c r="D6397" s="23">
        <v>46104.394444444399</v>
      </c>
      <c r="E6397" s="9" t="s">
        <v>212</v>
      </c>
      <c r="F6397" s="9" t="s">
        <v>188</v>
      </c>
      <c r="G6397" s="9" t="s">
        <v>236</v>
      </c>
      <c r="H6397" s="9" t="s">
        <v>161</v>
      </c>
      <c r="I6397" s="9" t="s">
        <v>237</v>
      </c>
      <c r="J6397" s="9" t="s">
        <v>4201</v>
      </c>
      <c r="K6397" s="9" t="s">
        <v>225</v>
      </c>
      <c r="L6397" s="9" t="s">
        <v>216</v>
      </c>
      <c r="M6397" s="9" t="s">
        <v>6300</v>
      </c>
      <c r="N6397" s="9" t="s">
        <v>196</v>
      </c>
      <c r="O6397" s="9" t="s">
        <v>177</v>
      </c>
      <c r="P6397" s="9" t="s">
        <v>300</v>
      </c>
      <c r="Q6397" s="9" t="s">
        <v>219</v>
      </c>
      <c r="R6397" s="9">
        <v>0</v>
      </c>
      <c r="S6397" s="9">
        <v>20</v>
      </c>
      <c r="U6397" s="9" t="s">
        <v>242</v>
      </c>
      <c r="X6397" s="9">
        <f>INDEX(SLA_Policy!$D$2:$D$5,MATCH(F6397,SLA_Policy!$A$2:$A$5,0))</f>
        <v>72</v>
      </c>
      <c r="Y6397" s="9" t="str">
        <f>IF(E6397="Cancelled","Excluded",IF(D6397="",IF((SLA_Policy!$B$8-B6397)*24&gt;X6397,"Open - Breached","Open - On Track"),IF((D6397-B6397)*24&lt;=X6397,"Met","Breached")))</f>
        <v>Met</v>
      </c>
    </row>
    <row r="6398" spans="1:25" x14ac:dyDescent="0.25">
      <c r="A6398" s="9" t="s">
        <v>10240</v>
      </c>
      <c r="B6398" s="23">
        <v>46101.581944444399</v>
      </c>
      <c r="C6398" s="23">
        <v>46101.6069444444</v>
      </c>
      <c r="D6398" s="23">
        <v>46104.360416666699</v>
      </c>
      <c r="E6398" s="9" t="s">
        <v>212</v>
      </c>
      <c r="F6398" s="9" t="s">
        <v>188</v>
      </c>
      <c r="G6398" s="9" t="s">
        <v>213</v>
      </c>
      <c r="H6398" s="9" t="s">
        <v>88</v>
      </c>
      <c r="I6398" s="9" t="s">
        <v>92</v>
      </c>
      <c r="J6398" s="9" t="s">
        <v>9167</v>
      </c>
      <c r="K6398" s="9" t="s">
        <v>246</v>
      </c>
      <c r="L6398" s="9" t="s">
        <v>293</v>
      </c>
      <c r="M6398" s="9" t="s">
        <v>3831</v>
      </c>
      <c r="N6398" s="9" t="s">
        <v>198</v>
      </c>
      <c r="O6398" s="9" t="s">
        <v>178</v>
      </c>
      <c r="P6398" s="9" t="s">
        <v>321</v>
      </c>
      <c r="Q6398" s="9" t="s">
        <v>219</v>
      </c>
      <c r="R6398" s="9">
        <v>0</v>
      </c>
      <c r="S6398" s="9">
        <v>27</v>
      </c>
      <c r="T6398" s="9" t="s">
        <v>220</v>
      </c>
      <c r="U6398" s="9" t="s">
        <v>140</v>
      </c>
      <c r="V6398" s="9" t="s">
        <v>144</v>
      </c>
      <c r="X6398" s="9">
        <f>INDEX(SLA_Policy!$D$2:$D$5,MATCH(F6398,SLA_Policy!$A$2:$A$5,0))</f>
        <v>72</v>
      </c>
      <c r="Y6398" s="9" t="str">
        <f>IF(E6398="Cancelled","Excluded",IF(D6398="",IF((SLA_Policy!$B$8-B6398)*24&gt;X6398,"Open - Breached","Open - On Track"),IF((D6398-B6398)*24&lt;=X6398,"Met","Breached")))</f>
        <v>Met</v>
      </c>
    </row>
    <row r="6399" spans="1:25" x14ac:dyDescent="0.25">
      <c r="A6399" s="9" t="s">
        <v>10241</v>
      </c>
      <c r="B6399" s="23">
        <v>46101.590972222199</v>
      </c>
      <c r="C6399" s="23">
        <v>46101.593055555597</v>
      </c>
      <c r="D6399" s="23">
        <v>46104.322222222203</v>
      </c>
      <c r="E6399" s="9" t="s">
        <v>212</v>
      </c>
      <c r="F6399" s="9" t="s">
        <v>189</v>
      </c>
      <c r="G6399" s="9" t="s">
        <v>213</v>
      </c>
      <c r="H6399" s="9" t="s">
        <v>163</v>
      </c>
      <c r="I6399" s="9" t="s">
        <v>223</v>
      </c>
      <c r="J6399" s="9" t="s">
        <v>2295</v>
      </c>
      <c r="K6399" s="9" t="s">
        <v>225</v>
      </c>
      <c r="L6399" s="9" t="s">
        <v>216</v>
      </c>
      <c r="M6399" s="9" t="s">
        <v>1240</v>
      </c>
      <c r="N6399" s="9" t="s">
        <v>198</v>
      </c>
      <c r="O6399" s="9" t="s">
        <v>176</v>
      </c>
      <c r="P6399" s="9" t="s">
        <v>503</v>
      </c>
      <c r="Q6399" s="9" t="s">
        <v>219</v>
      </c>
      <c r="R6399" s="9">
        <v>0</v>
      </c>
      <c r="S6399" s="9">
        <v>58</v>
      </c>
      <c r="T6399" s="9" t="s">
        <v>136</v>
      </c>
      <c r="U6399" s="9" t="s">
        <v>230</v>
      </c>
      <c r="X6399" s="9">
        <f>INDEX(SLA_Policy!$D$2:$D$5,MATCH(F6399,SLA_Policy!$A$2:$A$5,0))</f>
        <v>120</v>
      </c>
      <c r="Y6399" s="9" t="str">
        <f>IF(E6399="Cancelled","Excluded",IF(D6399="",IF((SLA_Policy!$B$8-B6399)*24&gt;X6399,"Open - Breached","Open - On Track"),IF((D6399-B6399)*24&lt;=X6399,"Met","Breached")))</f>
        <v>Met</v>
      </c>
    </row>
    <row r="6400" spans="1:25" x14ac:dyDescent="0.25">
      <c r="A6400" s="9" t="s">
        <v>10242</v>
      </c>
      <c r="B6400" s="23">
        <v>46101.590972222199</v>
      </c>
      <c r="C6400" s="23">
        <v>46101.604166666701</v>
      </c>
      <c r="D6400" s="23">
        <v>46101.671527777798</v>
      </c>
      <c r="E6400" s="9" t="s">
        <v>212</v>
      </c>
      <c r="F6400" s="9" t="s">
        <v>188</v>
      </c>
      <c r="G6400" s="9" t="s">
        <v>213</v>
      </c>
      <c r="H6400" s="9" t="s">
        <v>162</v>
      </c>
      <c r="I6400" s="9" t="s">
        <v>393</v>
      </c>
      <c r="J6400" s="9" t="s">
        <v>1422</v>
      </c>
      <c r="K6400" s="9" t="s">
        <v>215</v>
      </c>
      <c r="L6400" s="9" t="s">
        <v>226</v>
      </c>
      <c r="M6400" s="9" t="s">
        <v>2472</v>
      </c>
      <c r="N6400" s="9" t="s">
        <v>198</v>
      </c>
      <c r="O6400" s="9" t="s">
        <v>176</v>
      </c>
      <c r="P6400" s="9" t="s">
        <v>330</v>
      </c>
      <c r="Q6400" s="9" t="s">
        <v>219</v>
      </c>
      <c r="R6400" s="9">
        <v>0</v>
      </c>
      <c r="S6400" s="9">
        <v>7</v>
      </c>
      <c r="U6400" s="9" t="s">
        <v>266</v>
      </c>
      <c r="W6400" s="9">
        <v>5</v>
      </c>
      <c r="X6400" s="9">
        <f>INDEX(SLA_Policy!$D$2:$D$5,MATCH(F6400,SLA_Policy!$A$2:$A$5,0))</f>
        <v>72</v>
      </c>
      <c r="Y6400" s="9" t="str">
        <f>IF(E6400="Cancelled","Excluded",IF(D6400="",IF((SLA_Policy!$B$8-B6400)*24&gt;X6400,"Open - Breached","Open - On Track"),IF((D6400-B6400)*24&lt;=X6400,"Met","Breached")))</f>
        <v>Met</v>
      </c>
    </row>
    <row r="6401" spans="1:25" x14ac:dyDescent="0.25">
      <c r="A6401" s="9" t="s">
        <v>10243</v>
      </c>
      <c r="B6401" s="23">
        <v>46101.599999999999</v>
      </c>
      <c r="C6401" s="23">
        <v>46101.600694444503</v>
      </c>
      <c r="D6401" s="23">
        <v>46104.686111111099</v>
      </c>
      <c r="E6401" s="9" t="s">
        <v>212</v>
      </c>
      <c r="F6401" s="9" t="s">
        <v>188</v>
      </c>
      <c r="G6401" s="9" t="s">
        <v>213</v>
      </c>
      <c r="H6401" s="9" t="s">
        <v>88</v>
      </c>
      <c r="I6401" s="9" t="s">
        <v>92</v>
      </c>
      <c r="J6401" s="9" t="s">
        <v>9162</v>
      </c>
      <c r="K6401" s="9" t="s">
        <v>225</v>
      </c>
      <c r="L6401" s="9" t="s">
        <v>371</v>
      </c>
      <c r="M6401" s="9" t="s">
        <v>4629</v>
      </c>
      <c r="N6401" s="9" t="s">
        <v>198</v>
      </c>
      <c r="O6401" s="9" t="s">
        <v>178</v>
      </c>
      <c r="P6401" s="9" t="s">
        <v>272</v>
      </c>
      <c r="Q6401" s="9" t="s">
        <v>219</v>
      </c>
      <c r="R6401" s="9">
        <v>1</v>
      </c>
      <c r="S6401" s="9">
        <v>15</v>
      </c>
      <c r="T6401" s="9" t="s">
        <v>136</v>
      </c>
      <c r="U6401" s="9" t="s">
        <v>140</v>
      </c>
      <c r="V6401" s="9" t="s">
        <v>144</v>
      </c>
      <c r="X6401" s="9">
        <f>INDEX(SLA_Policy!$D$2:$D$5,MATCH(F6401,SLA_Policy!$A$2:$A$5,0))</f>
        <v>72</v>
      </c>
      <c r="Y6401" s="9" t="str">
        <f>IF(E6401="Cancelled","Excluded",IF(D6401="",IF((SLA_Policy!$B$8-B6401)*24&gt;X6401,"Open - Breached","Open - On Track"),IF((D6401-B6401)*24&lt;=X6401,"Met","Breached")))</f>
        <v>Breached</v>
      </c>
    </row>
    <row r="6402" spans="1:25" x14ac:dyDescent="0.25">
      <c r="A6402" s="9" t="s">
        <v>10244</v>
      </c>
      <c r="B6402" s="23">
        <v>46101.604166666701</v>
      </c>
      <c r="C6402" s="23">
        <v>46101.604861111096</v>
      </c>
      <c r="D6402" s="23">
        <v>46101.725694444503</v>
      </c>
      <c r="E6402" s="9" t="s">
        <v>212</v>
      </c>
      <c r="F6402" s="9" t="s">
        <v>187</v>
      </c>
      <c r="G6402" s="9" t="s">
        <v>213</v>
      </c>
      <c r="H6402" s="9" t="s">
        <v>162</v>
      </c>
      <c r="I6402" s="9" t="s">
        <v>416</v>
      </c>
      <c r="J6402" s="9" t="s">
        <v>957</v>
      </c>
      <c r="K6402" s="9" t="s">
        <v>225</v>
      </c>
      <c r="L6402" s="9" t="s">
        <v>216</v>
      </c>
      <c r="M6402" s="9" t="s">
        <v>1559</v>
      </c>
      <c r="N6402" s="9" t="s">
        <v>200</v>
      </c>
      <c r="O6402" s="9" t="s">
        <v>179</v>
      </c>
      <c r="P6402" s="9" t="s">
        <v>264</v>
      </c>
      <c r="Q6402" s="9" t="s">
        <v>273</v>
      </c>
      <c r="R6402" s="9">
        <v>1</v>
      </c>
      <c r="S6402" s="9">
        <v>45</v>
      </c>
      <c r="U6402" s="9" t="s">
        <v>248</v>
      </c>
      <c r="W6402" s="9">
        <v>3</v>
      </c>
      <c r="X6402" s="9">
        <f>INDEX(SLA_Policy!$D$2:$D$5,MATCH(F6402,SLA_Policy!$A$2:$A$5,0))</f>
        <v>8</v>
      </c>
      <c r="Y6402" s="9" t="str">
        <f>IF(E6402="Cancelled","Excluded",IF(D6402="",IF((SLA_Policy!$B$8-B6402)*24&gt;X6402,"Open - Breached","Open - On Track"),IF((D6402-B6402)*24&lt;=X6402,"Met","Breached")))</f>
        <v>Met</v>
      </c>
    </row>
    <row r="6403" spans="1:25" x14ac:dyDescent="0.25">
      <c r="A6403" s="9" t="s">
        <v>10245</v>
      </c>
      <c r="B6403" s="23">
        <v>46101.610416666699</v>
      </c>
      <c r="C6403" s="23">
        <v>46101.633333333302</v>
      </c>
      <c r="D6403" s="23">
        <v>46101.752777777801</v>
      </c>
      <c r="E6403" s="9" t="s">
        <v>212</v>
      </c>
      <c r="F6403" s="9" t="s">
        <v>187</v>
      </c>
      <c r="G6403" s="9" t="s">
        <v>213</v>
      </c>
      <c r="H6403" s="9" t="s">
        <v>88</v>
      </c>
      <c r="I6403" s="9" t="s">
        <v>92</v>
      </c>
      <c r="J6403" s="9" t="s">
        <v>9164</v>
      </c>
      <c r="K6403" s="9" t="s">
        <v>215</v>
      </c>
      <c r="L6403" s="9" t="s">
        <v>104</v>
      </c>
      <c r="M6403" s="9" t="s">
        <v>7266</v>
      </c>
      <c r="N6403" s="9" t="s">
        <v>196</v>
      </c>
      <c r="O6403" s="9" t="s">
        <v>116</v>
      </c>
      <c r="P6403" s="9" t="s">
        <v>218</v>
      </c>
      <c r="Q6403" s="9" t="s">
        <v>219</v>
      </c>
      <c r="R6403" s="9">
        <v>0</v>
      </c>
      <c r="S6403" s="9">
        <v>57</v>
      </c>
      <c r="T6403" s="9" t="s">
        <v>136</v>
      </c>
      <c r="U6403" s="9" t="s">
        <v>140</v>
      </c>
      <c r="V6403" s="9" t="s">
        <v>144</v>
      </c>
      <c r="W6403" s="9">
        <v>5</v>
      </c>
      <c r="X6403" s="9">
        <f>INDEX(SLA_Policy!$D$2:$D$5,MATCH(F6403,SLA_Policy!$A$2:$A$5,0))</f>
        <v>8</v>
      </c>
      <c r="Y6403" s="9" t="str">
        <f>IF(E6403="Cancelled","Excluded",IF(D6403="",IF((SLA_Policy!$B$8-B6403)*24&gt;X6403,"Open - Breached","Open - On Track"),IF((D6403-B6403)*24&lt;=X6403,"Met","Breached")))</f>
        <v>Met</v>
      </c>
    </row>
    <row r="6404" spans="1:25" x14ac:dyDescent="0.25">
      <c r="A6404" s="9" t="s">
        <v>10246</v>
      </c>
      <c r="B6404" s="23">
        <v>46101.627777777801</v>
      </c>
      <c r="C6404" s="23">
        <v>46101.635416666701</v>
      </c>
      <c r="D6404" s="23">
        <v>46104.324305555601</v>
      </c>
      <c r="E6404" s="9" t="s">
        <v>212</v>
      </c>
      <c r="F6404" s="9" t="s">
        <v>188</v>
      </c>
      <c r="G6404" s="9" t="s">
        <v>213</v>
      </c>
      <c r="H6404" s="9" t="s">
        <v>88</v>
      </c>
      <c r="I6404" s="9" t="s">
        <v>92</v>
      </c>
      <c r="J6404" s="9" t="s">
        <v>9192</v>
      </c>
      <c r="K6404" s="9" t="s">
        <v>215</v>
      </c>
      <c r="L6404" s="9" t="s">
        <v>104</v>
      </c>
      <c r="M6404" s="9" t="s">
        <v>391</v>
      </c>
      <c r="N6404" s="9" t="s">
        <v>198</v>
      </c>
      <c r="O6404" s="9" t="s">
        <v>178</v>
      </c>
      <c r="P6404" s="9" t="s">
        <v>360</v>
      </c>
      <c r="Q6404" s="9" t="s">
        <v>219</v>
      </c>
      <c r="R6404" s="9">
        <v>0</v>
      </c>
      <c r="S6404" s="9">
        <v>43</v>
      </c>
      <c r="T6404" s="9" t="s">
        <v>136</v>
      </c>
      <c r="U6404" s="9" t="s">
        <v>140</v>
      </c>
      <c r="V6404" s="9" t="s">
        <v>144</v>
      </c>
      <c r="X6404" s="9">
        <f>INDEX(SLA_Policy!$D$2:$D$5,MATCH(F6404,SLA_Policy!$A$2:$A$5,0))</f>
        <v>72</v>
      </c>
      <c r="Y6404" s="9" t="str">
        <f>IF(E6404="Cancelled","Excluded",IF(D6404="",IF((SLA_Policy!$B$8-B6404)*24&gt;X6404,"Open - Breached","Open - On Track"),IF((D6404-B6404)*24&lt;=X6404,"Met","Breached")))</f>
        <v>Met</v>
      </c>
    </row>
    <row r="6405" spans="1:25" x14ac:dyDescent="0.25">
      <c r="A6405" s="9" t="s">
        <v>10247</v>
      </c>
      <c r="B6405" s="23">
        <v>46101.633333333302</v>
      </c>
      <c r="C6405" s="23">
        <v>46101.707638888904</v>
      </c>
      <c r="D6405" s="23">
        <v>46101.723611111098</v>
      </c>
      <c r="E6405" s="9" t="s">
        <v>212</v>
      </c>
      <c r="F6405" s="9" t="s">
        <v>189</v>
      </c>
      <c r="G6405" s="9" t="s">
        <v>213</v>
      </c>
      <c r="H6405" s="9" t="s">
        <v>161</v>
      </c>
      <c r="I6405" s="9" t="s">
        <v>389</v>
      </c>
      <c r="J6405" s="9" t="s">
        <v>6496</v>
      </c>
      <c r="K6405" s="9" t="s">
        <v>215</v>
      </c>
      <c r="L6405" s="9" t="s">
        <v>270</v>
      </c>
      <c r="M6405" s="9" t="s">
        <v>1648</v>
      </c>
      <c r="N6405" s="9" t="s">
        <v>197</v>
      </c>
      <c r="O6405" s="9" t="s">
        <v>116</v>
      </c>
      <c r="P6405" s="9" t="s">
        <v>551</v>
      </c>
      <c r="Q6405" s="9" t="s">
        <v>219</v>
      </c>
      <c r="R6405" s="9">
        <v>0</v>
      </c>
      <c r="S6405" s="9">
        <v>3</v>
      </c>
      <c r="U6405" s="9" t="s">
        <v>290</v>
      </c>
      <c r="X6405" s="9">
        <f>INDEX(SLA_Policy!$D$2:$D$5,MATCH(F6405,SLA_Policy!$A$2:$A$5,0))</f>
        <v>120</v>
      </c>
      <c r="Y6405" s="9" t="str">
        <f>IF(E6405="Cancelled","Excluded",IF(D6405="",IF((SLA_Policy!$B$8-B6405)*24&gt;X6405,"Open - Breached","Open - On Track"),IF((D6405-B6405)*24&lt;=X6405,"Met","Breached")))</f>
        <v>Met</v>
      </c>
    </row>
    <row r="6406" spans="1:25" x14ac:dyDescent="0.25">
      <c r="A6406" s="9" t="s">
        <v>10248</v>
      </c>
      <c r="B6406" s="23">
        <v>46101.636111111096</v>
      </c>
      <c r="C6406" s="23">
        <v>46101.652083333298</v>
      </c>
      <c r="D6406" s="23">
        <v>46104.370833333298</v>
      </c>
      <c r="E6406" s="9" t="s">
        <v>212</v>
      </c>
      <c r="F6406" s="9" t="s">
        <v>188</v>
      </c>
      <c r="G6406" s="9" t="s">
        <v>213</v>
      </c>
      <c r="H6406" s="9" t="s">
        <v>167</v>
      </c>
      <c r="I6406" s="9" t="s">
        <v>362</v>
      </c>
      <c r="J6406" s="9" t="s">
        <v>752</v>
      </c>
      <c r="K6406" s="9" t="s">
        <v>215</v>
      </c>
      <c r="L6406" s="9" t="s">
        <v>311</v>
      </c>
      <c r="M6406" s="9" t="s">
        <v>1420</v>
      </c>
      <c r="N6406" s="9" t="s">
        <v>196</v>
      </c>
      <c r="O6406" s="9" t="s">
        <v>176</v>
      </c>
      <c r="P6406" s="9" t="s">
        <v>330</v>
      </c>
      <c r="Q6406" s="9" t="s">
        <v>219</v>
      </c>
      <c r="R6406" s="9">
        <v>0</v>
      </c>
      <c r="S6406" s="9">
        <v>66</v>
      </c>
      <c r="U6406" s="9" t="s">
        <v>248</v>
      </c>
      <c r="X6406" s="9">
        <f>INDEX(SLA_Policy!$D$2:$D$5,MATCH(F6406,SLA_Policy!$A$2:$A$5,0))</f>
        <v>72</v>
      </c>
      <c r="Y6406" s="9" t="str">
        <f>IF(E6406="Cancelled","Excluded",IF(D6406="",IF((SLA_Policy!$B$8-B6406)*24&gt;X6406,"Open - Breached","Open - On Track"),IF((D6406-B6406)*24&lt;=X6406,"Met","Breached")))</f>
        <v>Met</v>
      </c>
    </row>
    <row r="6407" spans="1:25" x14ac:dyDescent="0.25">
      <c r="A6407" s="9" t="s">
        <v>10249</v>
      </c>
      <c r="B6407" s="23">
        <v>46101.639583333301</v>
      </c>
      <c r="C6407" s="23">
        <v>46101.640277777798</v>
      </c>
      <c r="D6407" s="23">
        <v>46101.673611111102</v>
      </c>
      <c r="E6407" s="9" t="s">
        <v>212</v>
      </c>
      <c r="F6407" s="9" t="s">
        <v>187</v>
      </c>
      <c r="G6407" s="9" t="s">
        <v>213</v>
      </c>
      <c r="H6407" s="9" t="s">
        <v>161</v>
      </c>
      <c r="I6407" s="9" t="s">
        <v>297</v>
      </c>
      <c r="J6407" s="9" t="s">
        <v>521</v>
      </c>
      <c r="K6407" s="9" t="s">
        <v>225</v>
      </c>
      <c r="L6407" s="9" t="s">
        <v>216</v>
      </c>
      <c r="M6407" s="9" t="s">
        <v>5407</v>
      </c>
      <c r="N6407" s="9" t="s">
        <v>200</v>
      </c>
      <c r="O6407" s="9" t="s">
        <v>177</v>
      </c>
      <c r="P6407" s="9" t="s">
        <v>457</v>
      </c>
      <c r="Q6407" s="9" t="s">
        <v>273</v>
      </c>
      <c r="R6407" s="9">
        <v>0</v>
      </c>
      <c r="S6407" s="9">
        <v>20</v>
      </c>
      <c r="U6407" s="9" t="s">
        <v>266</v>
      </c>
      <c r="W6407" s="9">
        <v>5</v>
      </c>
      <c r="X6407" s="9">
        <f>INDEX(SLA_Policy!$D$2:$D$5,MATCH(F6407,SLA_Policy!$A$2:$A$5,0))</f>
        <v>8</v>
      </c>
      <c r="Y6407" s="9" t="str">
        <f>IF(E6407="Cancelled","Excluded",IF(D6407="",IF((SLA_Policy!$B$8-B6407)*24&gt;X6407,"Open - Breached","Open - On Track"),IF((D6407-B6407)*24&lt;=X6407,"Met","Breached")))</f>
        <v>Met</v>
      </c>
    </row>
    <row r="6408" spans="1:25" x14ac:dyDescent="0.25">
      <c r="A6408" s="9" t="s">
        <v>10250</v>
      </c>
      <c r="B6408" s="23">
        <v>46101.644444444399</v>
      </c>
      <c r="C6408" s="23">
        <v>46101.722916666702</v>
      </c>
      <c r="D6408" s="23">
        <v>46104.316666666702</v>
      </c>
      <c r="E6408" s="9" t="s">
        <v>212</v>
      </c>
      <c r="F6408" s="9" t="s">
        <v>189</v>
      </c>
      <c r="G6408" s="9" t="s">
        <v>236</v>
      </c>
      <c r="H6408" s="9" t="s">
        <v>167</v>
      </c>
      <c r="I6408" s="9" t="s">
        <v>255</v>
      </c>
      <c r="J6408" s="9" t="s">
        <v>10091</v>
      </c>
      <c r="K6408" s="9" t="s">
        <v>246</v>
      </c>
      <c r="L6408" s="9" t="s">
        <v>307</v>
      </c>
      <c r="M6408" s="9" t="s">
        <v>2855</v>
      </c>
      <c r="N6408" s="9" t="s">
        <v>196</v>
      </c>
      <c r="O6408" s="9" t="s">
        <v>180</v>
      </c>
      <c r="P6408" s="9" t="s">
        <v>278</v>
      </c>
      <c r="Q6408" s="9" t="s">
        <v>219</v>
      </c>
      <c r="R6408" s="9">
        <v>0</v>
      </c>
      <c r="S6408" s="9">
        <v>28</v>
      </c>
      <c r="U6408" s="9" t="s">
        <v>242</v>
      </c>
      <c r="X6408" s="9">
        <f>INDEX(SLA_Policy!$D$2:$D$5,MATCH(F6408,SLA_Policy!$A$2:$A$5,0))</f>
        <v>120</v>
      </c>
      <c r="Y6408" s="9" t="str">
        <f>IF(E6408="Cancelled","Excluded",IF(D6408="",IF((SLA_Policy!$B$8-B6408)*24&gt;X6408,"Open - Breached","Open - On Track"),IF((D6408-B6408)*24&lt;=X6408,"Met","Breached")))</f>
        <v>Met</v>
      </c>
    </row>
    <row r="6409" spans="1:25" x14ac:dyDescent="0.25">
      <c r="A6409" s="9" t="s">
        <v>10251</v>
      </c>
      <c r="B6409" s="23">
        <v>46101.652777777803</v>
      </c>
      <c r="C6409" s="23">
        <v>46101.653472222199</v>
      </c>
      <c r="D6409" s="23">
        <v>46101.8034722222</v>
      </c>
      <c r="E6409" s="9" t="s">
        <v>212</v>
      </c>
      <c r="F6409" s="9" t="s">
        <v>187</v>
      </c>
      <c r="G6409" s="9" t="s">
        <v>213</v>
      </c>
      <c r="H6409" s="9" t="s">
        <v>88</v>
      </c>
      <c r="I6409" s="9" t="s">
        <v>92</v>
      </c>
      <c r="J6409" s="9" t="s">
        <v>9162</v>
      </c>
      <c r="K6409" s="9" t="s">
        <v>246</v>
      </c>
      <c r="L6409" s="9" t="s">
        <v>311</v>
      </c>
      <c r="M6409" s="9" t="s">
        <v>1293</v>
      </c>
      <c r="N6409" s="9" t="s">
        <v>198</v>
      </c>
      <c r="O6409" s="9" t="s">
        <v>178</v>
      </c>
      <c r="P6409" s="9" t="s">
        <v>272</v>
      </c>
      <c r="Q6409" s="9" t="s">
        <v>273</v>
      </c>
      <c r="R6409" s="9">
        <v>0</v>
      </c>
      <c r="S6409" s="9">
        <v>27</v>
      </c>
      <c r="T6409" s="9" t="s">
        <v>220</v>
      </c>
      <c r="U6409" s="9" t="s">
        <v>140</v>
      </c>
      <c r="V6409" s="9" t="s">
        <v>144</v>
      </c>
      <c r="W6409" s="9">
        <v>4</v>
      </c>
      <c r="X6409" s="9">
        <f>INDEX(SLA_Policy!$D$2:$D$5,MATCH(F6409,SLA_Policy!$A$2:$A$5,0))</f>
        <v>8</v>
      </c>
      <c r="Y6409" s="9" t="str">
        <f>IF(E6409="Cancelled","Excluded",IF(D6409="",IF((SLA_Policy!$B$8-B6409)*24&gt;X6409,"Open - Breached","Open - On Track"),IF((D6409-B6409)*24&lt;=X6409,"Met","Breached")))</f>
        <v>Met</v>
      </c>
    </row>
    <row r="6410" spans="1:25" x14ac:dyDescent="0.25">
      <c r="A6410" s="9" t="s">
        <v>10252</v>
      </c>
      <c r="B6410" s="23">
        <v>46101.668749999997</v>
      </c>
      <c r="C6410" s="23">
        <v>46101.6694444444</v>
      </c>
      <c r="D6410" s="23">
        <v>46104.4284722222</v>
      </c>
      <c r="E6410" s="9" t="s">
        <v>212</v>
      </c>
      <c r="F6410" s="9" t="s">
        <v>187</v>
      </c>
      <c r="G6410" s="9" t="s">
        <v>213</v>
      </c>
      <c r="H6410" s="9" t="s">
        <v>88</v>
      </c>
      <c r="I6410" s="9" t="s">
        <v>92</v>
      </c>
      <c r="J6410" s="9" t="s">
        <v>9167</v>
      </c>
      <c r="K6410" s="9" t="s">
        <v>262</v>
      </c>
      <c r="L6410" s="9" t="s">
        <v>104</v>
      </c>
      <c r="M6410" s="9" t="s">
        <v>1394</v>
      </c>
      <c r="N6410" s="9" t="s">
        <v>196</v>
      </c>
      <c r="O6410" s="9" t="s">
        <v>116</v>
      </c>
      <c r="P6410" s="9" t="s">
        <v>342</v>
      </c>
      <c r="Q6410" s="9" t="s">
        <v>219</v>
      </c>
      <c r="R6410" s="9">
        <v>2</v>
      </c>
      <c r="S6410" s="9">
        <v>28</v>
      </c>
      <c r="T6410" s="9" t="s">
        <v>136</v>
      </c>
      <c r="U6410" s="9" t="s">
        <v>140</v>
      </c>
      <c r="V6410" s="9" t="s">
        <v>144</v>
      </c>
      <c r="X6410" s="9">
        <f>INDEX(SLA_Policy!$D$2:$D$5,MATCH(F6410,SLA_Policy!$A$2:$A$5,0))</f>
        <v>8</v>
      </c>
      <c r="Y6410" s="9" t="str">
        <f>IF(E6410="Cancelled","Excluded",IF(D6410="",IF((SLA_Policy!$B$8-B6410)*24&gt;X6410,"Open - Breached","Open - On Track"),IF((D6410-B6410)*24&lt;=X6410,"Met","Breached")))</f>
        <v>Breached</v>
      </c>
    </row>
    <row r="6411" spans="1:25" x14ac:dyDescent="0.25">
      <c r="A6411" s="9" t="s">
        <v>10253</v>
      </c>
      <c r="B6411" s="23">
        <v>46101.681250000001</v>
      </c>
      <c r="C6411" s="23">
        <v>46101.731249999997</v>
      </c>
      <c r="D6411" s="23">
        <v>46101.914583333302</v>
      </c>
      <c r="E6411" s="9" t="s">
        <v>212</v>
      </c>
      <c r="F6411" s="9" t="s">
        <v>187</v>
      </c>
      <c r="G6411" s="9" t="s">
        <v>213</v>
      </c>
      <c r="H6411" s="9" t="s">
        <v>162</v>
      </c>
      <c r="I6411" s="9" t="s">
        <v>393</v>
      </c>
      <c r="J6411" s="9" t="s">
        <v>1031</v>
      </c>
      <c r="K6411" s="9" t="s">
        <v>246</v>
      </c>
      <c r="L6411" s="9" t="s">
        <v>311</v>
      </c>
      <c r="M6411" s="9" t="s">
        <v>1949</v>
      </c>
      <c r="N6411" s="9" t="s">
        <v>197</v>
      </c>
      <c r="O6411" s="9" t="s">
        <v>179</v>
      </c>
      <c r="P6411" s="9" t="s">
        <v>313</v>
      </c>
      <c r="Q6411" s="9" t="s">
        <v>273</v>
      </c>
      <c r="R6411" s="9">
        <v>0</v>
      </c>
      <c r="S6411" s="9">
        <v>28</v>
      </c>
      <c r="U6411" s="9" t="s">
        <v>376</v>
      </c>
      <c r="X6411" s="9">
        <f>INDEX(SLA_Policy!$D$2:$D$5,MATCH(F6411,SLA_Policy!$A$2:$A$5,0))</f>
        <v>8</v>
      </c>
      <c r="Y6411" s="9" t="str">
        <f>IF(E6411="Cancelled","Excluded",IF(D6411="",IF((SLA_Policy!$B$8-B6411)*24&gt;X6411,"Open - Breached","Open - On Track"),IF((D6411-B6411)*24&lt;=X6411,"Met","Breached")))</f>
        <v>Met</v>
      </c>
    </row>
    <row r="6412" spans="1:25" x14ac:dyDescent="0.25">
      <c r="A6412" s="9" t="s">
        <v>10254</v>
      </c>
      <c r="B6412" s="23">
        <v>46101.686805555597</v>
      </c>
      <c r="C6412" s="23">
        <v>46104.343055555597</v>
      </c>
      <c r="D6412" s="23">
        <v>46106.367361111101</v>
      </c>
      <c r="E6412" s="9" t="s">
        <v>212</v>
      </c>
      <c r="F6412" s="9" t="s">
        <v>189</v>
      </c>
      <c r="G6412" s="9" t="s">
        <v>236</v>
      </c>
      <c r="H6412" s="9" t="s">
        <v>163</v>
      </c>
      <c r="I6412" s="9" t="s">
        <v>315</v>
      </c>
      <c r="J6412" s="9" t="s">
        <v>2968</v>
      </c>
      <c r="K6412" s="9" t="s">
        <v>246</v>
      </c>
      <c r="L6412" s="9" t="s">
        <v>371</v>
      </c>
      <c r="M6412" s="9" t="s">
        <v>2341</v>
      </c>
      <c r="N6412" s="9" t="s">
        <v>196</v>
      </c>
      <c r="O6412" s="9" t="s">
        <v>180</v>
      </c>
      <c r="P6412" s="9" t="s">
        <v>368</v>
      </c>
      <c r="Q6412" s="9" t="s">
        <v>219</v>
      </c>
      <c r="R6412" s="9">
        <v>0</v>
      </c>
      <c r="S6412" s="9">
        <v>111</v>
      </c>
      <c r="T6412" s="9" t="s">
        <v>136</v>
      </c>
      <c r="U6412" s="9" t="s">
        <v>242</v>
      </c>
      <c r="X6412" s="9">
        <f>INDEX(SLA_Policy!$D$2:$D$5,MATCH(F6412,SLA_Policy!$A$2:$A$5,0))</f>
        <v>120</v>
      </c>
      <c r="Y6412" s="9" t="str">
        <f>IF(E6412="Cancelled","Excluded",IF(D6412="",IF((SLA_Policy!$B$8-B6412)*24&gt;X6412,"Open - Breached","Open - On Track"),IF((D6412-B6412)*24&lt;=X6412,"Met","Breached")))</f>
        <v>Met</v>
      </c>
    </row>
    <row r="6413" spans="1:25" x14ac:dyDescent="0.25">
      <c r="A6413" s="9" t="s">
        <v>10255</v>
      </c>
      <c r="B6413" s="23">
        <v>46101.734722222202</v>
      </c>
      <c r="C6413" s="23">
        <v>46101.738888888904</v>
      </c>
      <c r="D6413" s="23">
        <v>46104.386805555601</v>
      </c>
      <c r="E6413" s="9" t="s">
        <v>212</v>
      </c>
      <c r="F6413" s="9" t="s">
        <v>189</v>
      </c>
      <c r="G6413" s="9" t="s">
        <v>213</v>
      </c>
      <c r="H6413" s="9" t="s">
        <v>161</v>
      </c>
      <c r="I6413" s="9" t="s">
        <v>454</v>
      </c>
      <c r="J6413" s="9" t="s">
        <v>1951</v>
      </c>
      <c r="K6413" s="9" t="s">
        <v>246</v>
      </c>
      <c r="L6413" s="9" t="s">
        <v>311</v>
      </c>
      <c r="M6413" s="9" t="s">
        <v>1293</v>
      </c>
      <c r="N6413" s="9" t="s">
        <v>198</v>
      </c>
      <c r="O6413" s="9" t="s">
        <v>116</v>
      </c>
      <c r="P6413" s="9" t="s">
        <v>218</v>
      </c>
      <c r="Q6413" s="9" t="s">
        <v>219</v>
      </c>
      <c r="R6413" s="9">
        <v>0</v>
      </c>
      <c r="S6413" s="9">
        <v>10</v>
      </c>
      <c r="U6413" s="9" t="s">
        <v>290</v>
      </c>
      <c r="X6413" s="9">
        <f>INDEX(SLA_Policy!$D$2:$D$5,MATCH(F6413,SLA_Policy!$A$2:$A$5,0))</f>
        <v>120</v>
      </c>
      <c r="Y6413" s="9" t="str">
        <f>IF(E6413="Cancelled","Excluded",IF(D6413="",IF((SLA_Policy!$B$8-B6413)*24&gt;X6413,"Open - Breached","Open - On Track"),IF((D6413-B6413)*24&lt;=X6413,"Met","Breached")))</f>
        <v>Met</v>
      </c>
    </row>
    <row r="6414" spans="1:25" x14ac:dyDescent="0.25">
      <c r="A6414" s="9" t="s">
        <v>10256</v>
      </c>
      <c r="B6414" s="23">
        <v>46101.746527777803</v>
      </c>
      <c r="C6414" s="23">
        <v>46101.775000000001</v>
      </c>
      <c r="D6414" s="23">
        <v>46105.612500000003</v>
      </c>
      <c r="E6414" s="9" t="s">
        <v>212</v>
      </c>
      <c r="F6414" s="9" t="s">
        <v>189</v>
      </c>
      <c r="G6414" s="9" t="s">
        <v>236</v>
      </c>
      <c r="H6414" s="9" t="s">
        <v>161</v>
      </c>
      <c r="I6414" s="9" t="s">
        <v>237</v>
      </c>
      <c r="J6414" s="9" t="s">
        <v>6081</v>
      </c>
      <c r="K6414" s="9" t="s">
        <v>303</v>
      </c>
      <c r="L6414" s="9" t="s">
        <v>104</v>
      </c>
      <c r="M6414" s="9" t="s">
        <v>5905</v>
      </c>
      <c r="N6414" s="9" t="s">
        <v>196</v>
      </c>
      <c r="O6414" s="9" t="s">
        <v>177</v>
      </c>
      <c r="P6414" s="9" t="s">
        <v>300</v>
      </c>
      <c r="Q6414" s="9" t="s">
        <v>219</v>
      </c>
      <c r="R6414" s="9">
        <v>0</v>
      </c>
      <c r="S6414" s="9">
        <v>27</v>
      </c>
      <c r="U6414" s="9" t="s">
        <v>242</v>
      </c>
      <c r="X6414" s="9">
        <f>INDEX(SLA_Policy!$D$2:$D$5,MATCH(F6414,SLA_Policy!$A$2:$A$5,0))</f>
        <v>120</v>
      </c>
      <c r="Y6414" s="9" t="str">
        <f>IF(E6414="Cancelled","Excluded",IF(D6414="",IF((SLA_Policy!$B$8-B6414)*24&gt;X6414,"Open - Breached","Open - On Track"),IF((D6414-B6414)*24&lt;=X6414,"Met","Breached")))</f>
        <v>Met</v>
      </c>
    </row>
    <row r="6415" spans="1:25" x14ac:dyDescent="0.25">
      <c r="A6415" s="9" t="s">
        <v>10257</v>
      </c>
      <c r="B6415" s="23">
        <v>46101.761111111096</v>
      </c>
      <c r="C6415" s="23">
        <v>46101.762499999997</v>
      </c>
      <c r="D6415" s="23">
        <v>46104.324999999997</v>
      </c>
      <c r="E6415" s="9" t="s">
        <v>212</v>
      </c>
      <c r="F6415" s="9" t="s">
        <v>188</v>
      </c>
      <c r="G6415" s="9" t="s">
        <v>213</v>
      </c>
      <c r="H6415" s="9" t="s">
        <v>88</v>
      </c>
      <c r="I6415" s="9" t="s">
        <v>92</v>
      </c>
      <c r="J6415" s="9" t="s">
        <v>9192</v>
      </c>
      <c r="K6415" s="9" t="s">
        <v>246</v>
      </c>
      <c r="L6415" s="9" t="s">
        <v>311</v>
      </c>
      <c r="M6415" s="9" t="s">
        <v>950</v>
      </c>
      <c r="N6415" s="9" t="s">
        <v>198</v>
      </c>
      <c r="O6415" s="9" t="s">
        <v>178</v>
      </c>
      <c r="P6415" s="9" t="s">
        <v>414</v>
      </c>
      <c r="Q6415" s="9" t="s">
        <v>219</v>
      </c>
      <c r="R6415" s="9">
        <v>0</v>
      </c>
      <c r="S6415" s="9">
        <v>25</v>
      </c>
      <c r="T6415" s="9" t="s">
        <v>136</v>
      </c>
      <c r="U6415" s="9" t="s">
        <v>140</v>
      </c>
      <c r="V6415" s="9" t="s">
        <v>144</v>
      </c>
      <c r="W6415" s="9">
        <v>5</v>
      </c>
      <c r="X6415" s="9">
        <f>INDEX(SLA_Policy!$D$2:$D$5,MATCH(F6415,SLA_Policy!$A$2:$A$5,0))</f>
        <v>72</v>
      </c>
      <c r="Y6415" s="9" t="str">
        <f>IF(E6415="Cancelled","Excluded",IF(D6415="",IF((SLA_Policy!$B$8-B6415)*24&gt;X6415,"Open - Breached","Open - On Track"),IF((D6415-B6415)*24&lt;=X6415,"Met","Breached")))</f>
        <v>Met</v>
      </c>
    </row>
    <row r="6416" spans="1:25" x14ac:dyDescent="0.25">
      <c r="A6416" s="9" t="s">
        <v>10258</v>
      </c>
      <c r="B6416" s="23">
        <v>46101.761805555601</v>
      </c>
      <c r="C6416" s="23">
        <v>46101.767361111102</v>
      </c>
      <c r="D6416" s="23">
        <v>46104.367361111101</v>
      </c>
      <c r="E6416" s="9" t="s">
        <v>212</v>
      </c>
      <c r="F6416" s="9" t="s">
        <v>188</v>
      </c>
      <c r="G6416" s="9" t="s">
        <v>213</v>
      </c>
      <c r="H6416" s="9" t="s">
        <v>161</v>
      </c>
      <c r="I6416" s="9" t="s">
        <v>389</v>
      </c>
      <c r="J6416" s="9" t="s">
        <v>1581</v>
      </c>
      <c r="K6416" s="9" t="s">
        <v>239</v>
      </c>
      <c r="L6416" s="9" t="s">
        <v>226</v>
      </c>
      <c r="M6416" s="9" t="s">
        <v>10259</v>
      </c>
      <c r="N6416" s="9" t="s">
        <v>198</v>
      </c>
      <c r="O6416" s="9" t="s">
        <v>116</v>
      </c>
      <c r="P6416" s="9" t="s">
        <v>525</v>
      </c>
      <c r="Q6416" s="9" t="s">
        <v>219</v>
      </c>
      <c r="R6416" s="9">
        <v>0</v>
      </c>
      <c r="S6416" s="9">
        <v>4</v>
      </c>
      <c r="U6416" s="9" t="s">
        <v>290</v>
      </c>
      <c r="X6416" s="9">
        <f>INDEX(SLA_Policy!$D$2:$D$5,MATCH(F6416,SLA_Policy!$A$2:$A$5,0))</f>
        <v>72</v>
      </c>
      <c r="Y6416" s="9" t="str">
        <f>IF(E6416="Cancelled","Excluded",IF(D6416="",IF((SLA_Policy!$B$8-B6416)*24&gt;X6416,"Open - Breached","Open - On Track"),IF((D6416-B6416)*24&lt;=X6416,"Met","Breached")))</f>
        <v>Met</v>
      </c>
    </row>
    <row r="6417" spans="1:25" x14ac:dyDescent="0.25">
      <c r="A6417" s="9" t="s">
        <v>10260</v>
      </c>
      <c r="B6417" s="23">
        <v>46101.837500000001</v>
      </c>
      <c r="C6417" s="23">
        <v>46104.343055555597</v>
      </c>
      <c r="D6417" s="23">
        <v>46104.602083333302</v>
      </c>
      <c r="E6417" s="9" t="s">
        <v>212</v>
      </c>
      <c r="F6417" s="9" t="s">
        <v>188</v>
      </c>
      <c r="G6417" s="9" t="s">
        <v>213</v>
      </c>
      <c r="H6417" s="9" t="s">
        <v>164</v>
      </c>
      <c r="I6417" s="9" t="s">
        <v>478</v>
      </c>
      <c r="J6417" s="9" t="s">
        <v>479</v>
      </c>
      <c r="K6417" s="9" t="s">
        <v>239</v>
      </c>
      <c r="L6417" s="9" t="s">
        <v>395</v>
      </c>
      <c r="M6417" s="9" t="s">
        <v>2399</v>
      </c>
      <c r="N6417" s="9" t="s">
        <v>199</v>
      </c>
      <c r="O6417" s="9" t="s">
        <v>116</v>
      </c>
      <c r="P6417" s="9" t="s">
        <v>551</v>
      </c>
      <c r="Q6417" s="9" t="s">
        <v>219</v>
      </c>
      <c r="R6417" s="9">
        <v>1</v>
      </c>
      <c r="S6417" s="9">
        <v>67</v>
      </c>
      <c r="T6417" s="9" t="s">
        <v>343</v>
      </c>
      <c r="U6417" s="9" t="s">
        <v>376</v>
      </c>
      <c r="W6417" s="9">
        <v>4</v>
      </c>
      <c r="X6417" s="9">
        <f>INDEX(SLA_Policy!$D$2:$D$5,MATCH(F6417,SLA_Policy!$A$2:$A$5,0))</f>
        <v>72</v>
      </c>
      <c r="Y6417" s="9" t="str">
        <f>IF(E6417="Cancelled","Excluded",IF(D6417="",IF((SLA_Policy!$B$8-B6417)*24&gt;X6417,"Open - Breached","Open - On Track"),IF((D6417-B6417)*24&lt;=X6417,"Met","Breached")))</f>
        <v>Met</v>
      </c>
    </row>
    <row r="6418" spans="1:25" x14ac:dyDescent="0.25">
      <c r="A6418" s="9" t="s">
        <v>10261</v>
      </c>
      <c r="B6418" s="23">
        <v>46101.881944444503</v>
      </c>
      <c r="C6418" s="23">
        <v>46104.368750000001</v>
      </c>
      <c r="D6418" s="23">
        <v>46104.381249999999</v>
      </c>
      <c r="E6418" s="9" t="s">
        <v>212</v>
      </c>
      <c r="F6418" s="9" t="s">
        <v>189</v>
      </c>
      <c r="G6418" s="9" t="s">
        <v>236</v>
      </c>
      <c r="H6418" s="9" t="s">
        <v>167</v>
      </c>
      <c r="I6418" s="9" t="s">
        <v>255</v>
      </c>
      <c r="J6418" s="9" t="s">
        <v>10262</v>
      </c>
      <c r="K6418" s="9" t="s">
        <v>215</v>
      </c>
      <c r="L6418" s="9" t="s">
        <v>216</v>
      </c>
      <c r="M6418" s="9" t="s">
        <v>2397</v>
      </c>
      <c r="N6418" s="9" t="s">
        <v>196</v>
      </c>
      <c r="O6418" s="9" t="s">
        <v>116</v>
      </c>
      <c r="P6418" s="9" t="s">
        <v>258</v>
      </c>
      <c r="Q6418" s="9" t="s">
        <v>219</v>
      </c>
      <c r="R6418" s="9">
        <v>0</v>
      </c>
      <c r="S6418" s="9">
        <v>26</v>
      </c>
      <c r="U6418" s="9" t="s">
        <v>242</v>
      </c>
      <c r="X6418" s="9">
        <f>INDEX(SLA_Policy!$D$2:$D$5,MATCH(F6418,SLA_Policy!$A$2:$A$5,0))</f>
        <v>120</v>
      </c>
      <c r="Y6418" s="9" t="str">
        <f>IF(E6418="Cancelled","Excluded",IF(D6418="",IF((SLA_Policy!$B$8-B6418)*24&gt;X6418,"Open - Breached","Open - On Track"),IF((D6418-B6418)*24&lt;=X6418,"Met","Breached")))</f>
        <v>Met</v>
      </c>
    </row>
    <row r="6419" spans="1:25" x14ac:dyDescent="0.25">
      <c r="A6419" s="9" t="s">
        <v>10263</v>
      </c>
      <c r="B6419" s="23">
        <v>46102.390972222202</v>
      </c>
      <c r="C6419" s="23">
        <v>46104.364583333299</v>
      </c>
      <c r="D6419" s="23">
        <v>46104.379861111098</v>
      </c>
      <c r="E6419" s="9" t="s">
        <v>212</v>
      </c>
      <c r="F6419" s="9" t="s">
        <v>188</v>
      </c>
      <c r="G6419" s="9" t="s">
        <v>213</v>
      </c>
      <c r="H6419" s="9" t="s">
        <v>162</v>
      </c>
      <c r="I6419" s="9" t="s">
        <v>393</v>
      </c>
      <c r="J6419" s="9" t="s">
        <v>1326</v>
      </c>
      <c r="K6419" s="9" t="s">
        <v>246</v>
      </c>
      <c r="L6419" s="9" t="s">
        <v>226</v>
      </c>
      <c r="M6419" s="9" t="s">
        <v>855</v>
      </c>
      <c r="N6419" s="9" t="s">
        <v>197</v>
      </c>
      <c r="O6419" s="9" t="s">
        <v>176</v>
      </c>
      <c r="P6419" s="9" t="s">
        <v>503</v>
      </c>
      <c r="Q6419" s="9" t="s">
        <v>219</v>
      </c>
      <c r="R6419" s="9">
        <v>0</v>
      </c>
      <c r="S6419" s="9">
        <v>18</v>
      </c>
      <c r="U6419" s="9" t="s">
        <v>290</v>
      </c>
      <c r="X6419" s="9">
        <f>INDEX(SLA_Policy!$D$2:$D$5,MATCH(F6419,SLA_Policy!$A$2:$A$5,0))</f>
        <v>72</v>
      </c>
      <c r="Y6419" s="9" t="str">
        <f>IF(E6419="Cancelled","Excluded",IF(D6419="",IF((SLA_Policy!$B$8-B6419)*24&gt;X6419,"Open - Breached","Open - On Track"),IF((D6419-B6419)*24&lt;=X6419,"Met","Breached")))</f>
        <v>Met</v>
      </c>
    </row>
    <row r="6420" spans="1:25" x14ac:dyDescent="0.25">
      <c r="A6420" s="9" t="s">
        <v>10264</v>
      </c>
      <c r="B6420" s="23">
        <v>46102.505555555603</v>
      </c>
      <c r="C6420" s="23">
        <v>46104.3125</v>
      </c>
      <c r="D6420" s="23">
        <v>46104.341666666704</v>
      </c>
      <c r="E6420" s="9" t="s">
        <v>212</v>
      </c>
      <c r="F6420" s="9" t="s">
        <v>189</v>
      </c>
      <c r="G6420" s="9" t="s">
        <v>213</v>
      </c>
      <c r="H6420" s="9" t="s">
        <v>167</v>
      </c>
      <c r="I6420" s="9" t="s">
        <v>362</v>
      </c>
      <c r="J6420" s="9" t="s">
        <v>752</v>
      </c>
      <c r="K6420" s="9" t="s">
        <v>246</v>
      </c>
      <c r="L6420" s="9" t="s">
        <v>104</v>
      </c>
      <c r="M6420" s="9" t="s">
        <v>522</v>
      </c>
      <c r="N6420" s="9" t="s">
        <v>197</v>
      </c>
      <c r="O6420" s="9" t="s">
        <v>176</v>
      </c>
      <c r="P6420" s="9" t="s">
        <v>330</v>
      </c>
      <c r="Q6420" s="9" t="s">
        <v>219</v>
      </c>
      <c r="R6420" s="9">
        <v>0</v>
      </c>
      <c r="S6420" s="9">
        <v>17</v>
      </c>
      <c r="U6420" s="9" t="s">
        <v>266</v>
      </c>
      <c r="X6420" s="9">
        <f>INDEX(SLA_Policy!$D$2:$D$5,MATCH(F6420,SLA_Policy!$A$2:$A$5,0))</f>
        <v>120</v>
      </c>
      <c r="Y6420" s="9" t="str">
        <f>IF(E6420="Cancelled","Excluded",IF(D6420="",IF((SLA_Policy!$B$8-B6420)*24&gt;X6420,"Open - Breached","Open - On Track"),IF((D6420-B6420)*24&lt;=X6420,"Met","Breached")))</f>
        <v>Met</v>
      </c>
    </row>
    <row r="6421" spans="1:25" x14ac:dyDescent="0.25">
      <c r="A6421" s="9" t="s">
        <v>10265</v>
      </c>
      <c r="B6421" s="23">
        <v>46102.535416666702</v>
      </c>
      <c r="C6421" s="23">
        <v>46104.347916666702</v>
      </c>
      <c r="E6421" s="9" t="s">
        <v>649</v>
      </c>
      <c r="F6421" s="9" t="s">
        <v>188</v>
      </c>
      <c r="G6421" s="9" t="s">
        <v>213</v>
      </c>
      <c r="H6421" s="9" t="s">
        <v>88</v>
      </c>
      <c r="I6421" s="9" t="s">
        <v>92</v>
      </c>
      <c r="J6421" s="9" t="s">
        <v>9162</v>
      </c>
      <c r="K6421" s="9" t="s">
        <v>215</v>
      </c>
      <c r="L6421" s="9" t="s">
        <v>226</v>
      </c>
      <c r="M6421" s="9" t="s">
        <v>233</v>
      </c>
      <c r="N6421" s="9" t="s">
        <v>198</v>
      </c>
      <c r="O6421" s="9" t="s">
        <v>178</v>
      </c>
      <c r="P6421" s="9" t="s">
        <v>272</v>
      </c>
      <c r="Q6421" s="9" t="s">
        <v>219</v>
      </c>
      <c r="R6421" s="9">
        <v>0</v>
      </c>
      <c r="S6421" s="9">
        <v>3</v>
      </c>
      <c r="T6421" s="9" t="s">
        <v>136</v>
      </c>
      <c r="V6421" s="9" t="s">
        <v>144</v>
      </c>
      <c r="X6421" s="9">
        <f>INDEX(SLA_Policy!$D$2:$D$5,MATCH(F6421,SLA_Policy!$A$2:$A$5,0))</f>
        <v>72</v>
      </c>
      <c r="Y6421" s="9" t="str">
        <f>IF(E6421="Cancelled","Excluded",IF(D6421="",IF((SLA_Policy!$B$8-B6421)*24&gt;X6421,"Open - Breached","Open - On Track"),IF((D6421-B6421)*24&lt;=X6421,"Met","Breached")))</f>
        <v>Excluded</v>
      </c>
    </row>
    <row r="6422" spans="1:25" x14ac:dyDescent="0.25">
      <c r="A6422" s="9" t="s">
        <v>10266</v>
      </c>
      <c r="B6422" s="23">
        <v>46102.651388888902</v>
      </c>
      <c r="C6422" s="23">
        <v>46104.3125</v>
      </c>
      <c r="D6422" s="23">
        <v>46104.340277777803</v>
      </c>
      <c r="E6422" s="9" t="s">
        <v>212</v>
      </c>
      <c r="F6422" s="9" t="s">
        <v>188</v>
      </c>
      <c r="G6422" s="9" t="s">
        <v>213</v>
      </c>
      <c r="H6422" s="9" t="s">
        <v>167</v>
      </c>
      <c r="I6422" s="9" t="s">
        <v>362</v>
      </c>
      <c r="J6422" s="9" t="s">
        <v>10267</v>
      </c>
      <c r="K6422" s="9" t="s">
        <v>262</v>
      </c>
      <c r="L6422" s="9" t="s">
        <v>282</v>
      </c>
      <c r="M6422" s="9" t="s">
        <v>2674</v>
      </c>
      <c r="N6422" s="9" t="s">
        <v>196</v>
      </c>
      <c r="O6422" s="9" t="s">
        <v>176</v>
      </c>
      <c r="P6422" s="9" t="s">
        <v>330</v>
      </c>
      <c r="Q6422" s="9" t="s">
        <v>219</v>
      </c>
      <c r="R6422" s="9">
        <v>0</v>
      </c>
      <c r="S6422" s="9">
        <v>36</v>
      </c>
      <c r="T6422" s="9" t="s">
        <v>229</v>
      </c>
      <c r="U6422" s="9" t="s">
        <v>248</v>
      </c>
      <c r="X6422" s="9">
        <f>INDEX(SLA_Policy!$D$2:$D$5,MATCH(F6422,SLA_Policy!$A$2:$A$5,0))</f>
        <v>72</v>
      </c>
      <c r="Y6422" s="9" t="str">
        <f>IF(E6422="Cancelled","Excluded",IF(D6422="",IF((SLA_Policy!$B$8-B6422)*24&gt;X6422,"Open - Breached","Open - On Track"),IF((D6422-B6422)*24&lt;=X6422,"Met","Breached")))</f>
        <v>Met</v>
      </c>
    </row>
    <row r="6423" spans="1:25" x14ac:dyDescent="0.25">
      <c r="A6423" s="9" t="s">
        <v>10268</v>
      </c>
      <c r="B6423" s="23">
        <v>46102.690972222197</v>
      </c>
      <c r="C6423" s="23">
        <v>46104.374305555597</v>
      </c>
      <c r="D6423" s="23">
        <v>46104.389583333301</v>
      </c>
      <c r="E6423" s="9" t="s">
        <v>212</v>
      </c>
      <c r="F6423" s="9" t="s">
        <v>188</v>
      </c>
      <c r="G6423" s="9" t="s">
        <v>213</v>
      </c>
      <c r="H6423" s="9" t="s">
        <v>88</v>
      </c>
      <c r="I6423" s="9" t="s">
        <v>92</v>
      </c>
      <c r="J6423" s="9" t="s">
        <v>9167</v>
      </c>
      <c r="K6423" s="9" t="s">
        <v>246</v>
      </c>
      <c r="L6423" s="9" t="s">
        <v>311</v>
      </c>
      <c r="M6423" s="9" t="s">
        <v>2617</v>
      </c>
      <c r="N6423" s="9" t="s">
        <v>196</v>
      </c>
      <c r="O6423" s="9" t="s">
        <v>178</v>
      </c>
      <c r="P6423" s="9" t="s">
        <v>360</v>
      </c>
      <c r="Q6423" s="9" t="s">
        <v>219</v>
      </c>
      <c r="R6423" s="9">
        <v>0</v>
      </c>
      <c r="S6423" s="9">
        <v>54</v>
      </c>
      <c r="T6423" s="9" t="s">
        <v>322</v>
      </c>
      <c r="U6423" s="9" t="s">
        <v>140</v>
      </c>
      <c r="V6423" s="9" t="s">
        <v>144</v>
      </c>
      <c r="X6423" s="9">
        <f>INDEX(SLA_Policy!$D$2:$D$5,MATCH(F6423,SLA_Policy!$A$2:$A$5,0))</f>
        <v>72</v>
      </c>
      <c r="Y6423" s="9" t="str">
        <f>IF(E6423="Cancelled","Excluded",IF(D6423="",IF((SLA_Policy!$B$8-B6423)*24&gt;X6423,"Open - Breached","Open - On Track"),IF((D6423-B6423)*24&lt;=X6423,"Met","Breached")))</f>
        <v>Met</v>
      </c>
    </row>
    <row r="6424" spans="1:25" x14ac:dyDescent="0.25">
      <c r="A6424" s="9" t="s">
        <v>10269</v>
      </c>
      <c r="B6424" s="23">
        <v>46102.7902777778</v>
      </c>
      <c r="C6424" s="23">
        <v>46104.306250000001</v>
      </c>
      <c r="D6424" s="23">
        <v>46104.320833333302</v>
      </c>
      <c r="E6424" s="9" t="s">
        <v>212</v>
      </c>
      <c r="F6424" s="9" t="s">
        <v>189</v>
      </c>
      <c r="G6424" s="9" t="s">
        <v>236</v>
      </c>
      <c r="H6424" s="9" t="s">
        <v>161</v>
      </c>
      <c r="I6424" s="9" t="s">
        <v>237</v>
      </c>
      <c r="J6424" s="9" t="s">
        <v>3417</v>
      </c>
      <c r="K6424" s="9" t="s">
        <v>246</v>
      </c>
      <c r="L6424" s="9" t="s">
        <v>311</v>
      </c>
      <c r="M6424" s="9" t="s">
        <v>3569</v>
      </c>
      <c r="N6424" s="9" t="s">
        <v>198</v>
      </c>
      <c r="O6424" s="9" t="s">
        <v>177</v>
      </c>
      <c r="P6424" s="9" t="s">
        <v>457</v>
      </c>
      <c r="Q6424" s="9" t="s">
        <v>219</v>
      </c>
      <c r="R6424" s="9">
        <v>0</v>
      </c>
      <c r="S6424" s="9">
        <v>15</v>
      </c>
      <c r="U6424" s="9" t="s">
        <v>242</v>
      </c>
      <c r="X6424" s="9">
        <f>INDEX(SLA_Policy!$D$2:$D$5,MATCH(F6424,SLA_Policy!$A$2:$A$5,0))</f>
        <v>120</v>
      </c>
      <c r="Y6424" s="9" t="str">
        <f>IF(E6424="Cancelled","Excluded",IF(D6424="",IF((SLA_Policy!$B$8-B6424)*24&gt;X6424,"Open - Breached","Open - On Track"),IF((D6424-B6424)*24&lt;=X6424,"Met","Breached")))</f>
        <v>Met</v>
      </c>
    </row>
    <row r="6425" spans="1:25" x14ac:dyDescent="0.25">
      <c r="A6425" s="9" t="s">
        <v>10270</v>
      </c>
      <c r="B6425" s="23">
        <v>46103.4</v>
      </c>
      <c r="C6425" s="23">
        <v>46104.318749999999</v>
      </c>
      <c r="D6425" s="23">
        <v>46104.341666666704</v>
      </c>
      <c r="E6425" s="9" t="s">
        <v>212</v>
      </c>
      <c r="F6425" s="9" t="s">
        <v>188</v>
      </c>
      <c r="G6425" s="9" t="s">
        <v>213</v>
      </c>
      <c r="H6425" s="9" t="s">
        <v>88</v>
      </c>
      <c r="I6425" s="9" t="s">
        <v>92</v>
      </c>
      <c r="J6425" s="9" t="s">
        <v>9181</v>
      </c>
      <c r="K6425" s="9" t="s">
        <v>246</v>
      </c>
      <c r="L6425" s="9" t="s">
        <v>371</v>
      </c>
      <c r="M6425" s="9" t="s">
        <v>2341</v>
      </c>
      <c r="N6425" s="9" t="s">
        <v>196</v>
      </c>
      <c r="O6425" s="9" t="s">
        <v>178</v>
      </c>
      <c r="P6425" s="9" t="s">
        <v>427</v>
      </c>
      <c r="Q6425" s="9" t="s">
        <v>219</v>
      </c>
      <c r="R6425" s="9">
        <v>0</v>
      </c>
      <c r="S6425" s="9">
        <v>31</v>
      </c>
      <c r="T6425" s="9" t="s">
        <v>136</v>
      </c>
      <c r="U6425" s="9" t="s">
        <v>140</v>
      </c>
      <c r="V6425" s="9" t="s">
        <v>144</v>
      </c>
      <c r="X6425" s="9">
        <f>INDEX(SLA_Policy!$D$2:$D$5,MATCH(F6425,SLA_Policy!$A$2:$A$5,0))</f>
        <v>72</v>
      </c>
      <c r="Y6425" s="9" t="str">
        <f>IF(E6425="Cancelled","Excluded",IF(D6425="",IF((SLA_Policy!$B$8-B6425)*24&gt;X6425,"Open - Breached","Open - On Track"),IF((D6425-B6425)*24&lt;=X6425,"Met","Breached")))</f>
        <v>Met</v>
      </c>
    </row>
    <row r="6426" spans="1:25" x14ac:dyDescent="0.25">
      <c r="A6426" s="9" t="s">
        <v>10271</v>
      </c>
      <c r="B6426" s="23">
        <v>46103.659722222197</v>
      </c>
      <c r="C6426" s="23">
        <v>46104.369444444397</v>
      </c>
      <c r="D6426" s="23">
        <v>46104.434722222199</v>
      </c>
      <c r="E6426" s="9" t="s">
        <v>212</v>
      </c>
      <c r="F6426" s="9" t="s">
        <v>188</v>
      </c>
      <c r="G6426" s="9" t="s">
        <v>213</v>
      </c>
      <c r="H6426" s="9" t="s">
        <v>88</v>
      </c>
      <c r="I6426" s="9" t="s">
        <v>92</v>
      </c>
      <c r="J6426" s="9" t="s">
        <v>842</v>
      </c>
      <c r="K6426" s="9" t="s">
        <v>239</v>
      </c>
      <c r="L6426" s="9" t="s">
        <v>216</v>
      </c>
      <c r="M6426" s="9" t="s">
        <v>743</v>
      </c>
      <c r="N6426" s="9" t="s">
        <v>198</v>
      </c>
      <c r="O6426" s="9" t="s">
        <v>178</v>
      </c>
      <c r="P6426" s="9" t="s">
        <v>321</v>
      </c>
      <c r="Q6426" s="9" t="s">
        <v>219</v>
      </c>
      <c r="R6426" s="9">
        <v>0</v>
      </c>
      <c r="S6426" s="9">
        <v>41</v>
      </c>
      <c r="T6426" s="9" t="s">
        <v>322</v>
      </c>
      <c r="U6426" s="9" t="s">
        <v>376</v>
      </c>
      <c r="W6426" s="9">
        <v>3</v>
      </c>
      <c r="X6426" s="9">
        <f>INDEX(SLA_Policy!$D$2:$D$5,MATCH(F6426,SLA_Policy!$A$2:$A$5,0))</f>
        <v>72</v>
      </c>
      <c r="Y6426" s="9" t="str">
        <f>IF(E6426="Cancelled","Excluded",IF(D6426="",IF((SLA_Policy!$B$8-B6426)*24&gt;X6426,"Open - Breached","Open - On Track"),IF((D6426-B6426)*24&lt;=X6426,"Met","Breached")))</f>
        <v>Met</v>
      </c>
    </row>
    <row r="6427" spans="1:25" x14ac:dyDescent="0.25">
      <c r="A6427" s="9" t="s">
        <v>10272</v>
      </c>
      <c r="B6427" s="23">
        <v>46103.755555555603</v>
      </c>
      <c r="C6427" s="23">
        <v>46104.324999999997</v>
      </c>
      <c r="D6427" s="23">
        <v>46105.364583333299</v>
      </c>
      <c r="E6427" s="9" t="s">
        <v>212</v>
      </c>
      <c r="F6427" s="9" t="s">
        <v>188</v>
      </c>
      <c r="G6427" s="9" t="s">
        <v>213</v>
      </c>
      <c r="H6427" s="9" t="s">
        <v>88</v>
      </c>
      <c r="I6427" s="9" t="s">
        <v>92</v>
      </c>
      <c r="J6427" s="9" t="s">
        <v>413</v>
      </c>
      <c r="K6427" s="9" t="s">
        <v>410</v>
      </c>
      <c r="L6427" s="9" t="s">
        <v>311</v>
      </c>
      <c r="M6427" s="9" t="s">
        <v>2699</v>
      </c>
      <c r="N6427" s="9" t="s">
        <v>198</v>
      </c>
      <c r="O6427" s="9" t="s">
        <v>178</v>
      </c>
      <c r="P6427" s="9" t="s">
        <v>321</v>
      </c>
      <c r="Q6427" s="9" t="s">
        <v>219</v>
      </c>
      <c r="R6427" s="9">
        <v>0</v>
      </c>
      <c r="S6427" s="9">
        <v>25</v>
      </c>
      <c r="T6427" s="9" t="s">
        <v>229</v>
      </c>
      <c r="U6427" s="9" t="s">
        <v>376</v>
      </c>
      <c r="W6427" s="9">
        <v>3</v>
      </c>
      <c r="X6427" s="9">
        <f>INDEX(SLA_Policy!$D$2:$D$5,MATCH(F6427,SLA_Policy!$A$2:$A$5,0))</f>
        <v>72</v>
      </c>
      <c r="Y6427" s="9" t="str">
        <f>IF(E6427="Cancelled","Excluded",IF(D6427="",IF((SLA_Policy!$B$8-B6427)*24&gt;X6427,"Open - Breached","Open - On Track"),IF((D6427-B6427)*24&lt;=X6427,"Met","Breached")))</f>
        <v>Met</v>
      </c>
    </row>
    <row r="6428" spans="1:25" x14ac:dyDescent="0.25">
      <c r="A6428" s="9" t="s">
        <v>10273</v>
      </c>
      <c r="B6428" s="23">
        <v>46104.259722222203</v>
      </c>
      <c r="C6428" s="23">
        <v>46104.304861111101</v>
      </c>
      <c r="D6428" s="23">
        <v>46104.556250000001</v>
      </c>
      <c r="E6428" s="9" t="s">
        <v>212</v>
      </c>
      <c r="F6428" s="9" t="s">
        <v>188</v>
      </c>
      <c r="G6428" s="9" t="s">
        <v>213</v>
      </c>
      <c r="H6428" s="9" t="s">
        <v>167</v>
      </c>
      <c r="I6428" s="9" t="s">
        <v>362</v>
      </c>
      <c r="J6428" s="9" t="s">
        <v>2737</v>
      </c>
      <c r="K6428" s="9" t="s">
        <v>246</v>
      </c>
      <c r="L6428" s="9" t="s">
        <v>216</v>
      </c>
      <c r="M6428" s="9" t="s">
        <v>1853</v>
      </c>
      <c r="N6428" s="9" t="s">
        <v>196</v>
      </c>
      <c r="O6428" s="9" t="s">
        <v>116</v>
      </c>
      <c r="P6428" s="9" t="s">
        <v>234</v>
      </c>
      <c r="Q6428" s="9" t="s">
        <v>219</v>
      </c>
      <c r="R6428" s="9">
        <v>0</v>
      </c>
      <c r="S6428" s="9">
        <v>36</v>
      </c>
      <c r="T6428" s="9" t="s">
        <v>229</v>
      </c>
      <c r="U6428" s="9" t="s">
        <v>266</v>
      </c>
      <c r="X6428" s="9">
        <f>INDEX(SLA_Policy!$D$2:$D$5,MATCH(F6428,SLA_Policy!$A$2:$A$5,0))</f>
        <v>72</v>
      </c>
      <c r="Y6428" s="9" t="str">
        <f>IF(E6428="Cancelled","Excluded",IF(D6428="",IF((SLA_Policy!$B$8-B6428)*24&gt;X6428,"Open - Breached","Open - On Track"),IF((D6428-B6428)*24&lt;=X6428,"Met","Breached")))</f>
        <v>Met</v>
      </c>
    </row>
    <row r="6429" spans="1:25" x14ac:dyDescent="0.25">
      <c r="A6429" s="9" t="s">
        <v>10274</v>
      </c>
      <c r="B6429" s="23">
        <v>46104.293749999997</v>
      </c>
      <c r="C6429" s="23">
        <v>46104.295833333301</v>
      </c>
      <c r="D6429" s="23">
        <v>46104.372222222199</v>
      </c>
      <c r="E6429" s="9" t="s">
        <v>212</v>
      </c>
      <c r="F6429" s="9" t="s">
        <v>188</v>
      </c>
      <c r="G6429" s="9" t="s">
        <v>213</v>
      </c>
      <c r="H6429" s="9" t="s">
        <v>88</v>
      </c>
      <c r="I6429" s="9" t="s">
        <v>92</v>
      </c>
      <c r="J6429" s="9" t="s">
        <v>9164</v>
      </c>
      <c r="K6429" s="9" t="s">
        <v>262</v>
      </c>
      <c r="L6429" s="9" t="s">
        <v>282</v>
      </c>
      <c r="M6429" s="9" t="s">
        <v>3106</v>
      </c>
      <c r="N6429" s="9" t="s">
        <v>198</v>
      </c>
      <c r="O6429" s="9" t="s">
        <v>178</v>
      </c>
      <c r="P6429" s="9" t="s">
        <v>414</v>
      </c>
      <c r="Q6429" s="9" t="s">
        <v>219</v>
      </c>
      <c r="R6429" s="9">
        <v>0</v>
      </c>
      <c r="S6429" s="9">
        <v>29</v>
      </c>
      <c r="T6429" s="9" t="s">
        <v>229</v>
      </c>
      <c r="U6429" s="9" t="s">
        <v>140</v>
      </c>
      <c r="V6429" s="9" t="s">
        <v>144</v>
      </c>
      <c r="X6429" s="9">
        <f>INDEX(SLA_Policy!$D$2:$D$5,MATCH(F6429,SLA_Policy!$A$2:$A$5,0))</f>
        <v>72</v>
      </c>
      <c r="Y6429" s="9" t="str">
        <f>IF(E6429="Cancelled","Excluded",IF(D6429="",IF((SLA_Policy!$B$8-B6429)*24&gt;X6429,"Open - Breached","Open - On Track"),IF((D6429-B6429)*24&lt;=X6429,"Met","Breached")))</f>
        <v>Met</v>
      </c>
    </row>
    <row r="6430" spans="1:25" x14ac:dyDescent="0.25">
      <c r="A6430" s="9" t="s">
        <v>10275</v>
      </c>
      <c r="B6430" s="23">
        <v>46104.318055555603</v>
      </c>
      <c r="C6430" s="23">
        <v>46104.359027777798</v>
      </c>
      <c r="D6430" s="23">
        <v>46104.574305555601</v>
      </c>
      <c r="E6430" s="9" t="s">
        <v>212</v>
      </c>
      <c r="F6430" s="9" t="s">
        <v>188</v>
      </c>
      <c r="G6430" s="9" t="s">
        <v>213</v>
      </c>
      <c r="H6430" s="9" t="s">
        <v>88</v>
      </c>
      <c r="I6430" s="9" t="s">
        <v>92</v>
      </c>
      <c r="J6430" s="9" t="s">
        <v>96</v>
      </c>
      <c r="K6430" s="9" t="s">
        <v>215</v>
      </c>
      <c r="L6430" s="9" t="s">
        <v>293</v>
      </c>
      <c r="M6430" s="9" t="s">
        <v>7255</v>
      </c>
      <c r="N6430" s="9" t="s">
        <v>196</v>
      </c>
      <c r="O6430" s="9" t="s">
        <v>116</v>
      </c>
      <c r="P6430" s="9" t="s">
        <v>218</v>
      </c>
      <c r="Q6430" s="9" t="s">
        <v>219</v>
      </c>
      <c r="R6430" s="9">
        <v>1</v>
      </c>
      <c r="S6430" s="9">
        <v>56</v>
      </c>
      <c r="T6430" s="9" t="s">
        <v>220</v>
      </c>
      <c r="U6430" s="9" t="s">
        <v>266</v>
      </c>
      <c r="X6430" s="9">
        <f>INDEX(SLA_Policy!$D$2:$D$5,MATCH(F6430,SLA_Policy!$A$2:$A$5,0))</f>
        <v>72</v>
      </c>
      <c r="Y6430" s="9" t="str">
        <f>IF(E6430="Cancelled","Excluded",IF(D6430="",IF((SLA_Policy!$B$8-B6430)*24&gt;X6430,"Open - Breached","Open - On Track"),IF((D6430-B6430)*24&lt;=X6430,"Met","Breached")))</f>
        <v>Met</v>
      </c>
    </row>
    <row r="6431" spans="1:25" x14ac:dyDescent="0.25">
      <c r="A6431" s="9" t="s">
        <v>10276</v>
      </c>
      <c r="B6431" s="23">
        <v>46104.324305555601</v>
      </c>
      <c r="C6431" s="23">
        <v>46104.350694444503</v>
      </c>
      <c r="D6431" s="23">
        <v>46105.4868055556</v>
      </c>
      <c r="E6431" s="9" t="s">
        <v>212</v>
      </c>
      <c r="F6431" s="9" t="s">
        <v>188</v>
      </c>
      <c r="G6431" s="9" t="s">
        <v>213</v>
      </c>
      <c r="H6431" s="9" t="s">
        <v>88</v>
      </c>
      <c r="I6431" s="9" t="s">
        <v>92</v>
      </c>
      <c r="J6431" s="9" t="s">
        <v>9167</v>
      </c>
      <c r="K6431" s="9" t="s">
        <v>215</v>
      </c>
      <c r="L6431" s="9" t="s">
        <v>293</v>
      </c>
      <c r="M6431" s="9" t="s">
        <v>4076</v>
      </c>
      <c r="N6431" s="9" t="s">
        <v>196</v>
      </c>
      <c r="O6431" s="9" t="s">
        <v>178</v>
      </c>
      <c r="P6431" s="9" t="s">
        <v>414</v>
      </c>
      <c r="Q6431" s="9" t="s">
        <v>219</v>
      </c>
      <c r="R6431" s="9">
        <v>0</v>
      </c>
      <c r="S6431" s="9">
        <v>53</v>
      </c>
      <c r="T6431" s="9" t="s">
        <v>229</v>
      </c>
      <c r="U6431" s="9" t="s">
        <v>140</v>
      </c>
      <c r="V6431" s="9" t="s">
        <v>144</v>
      </c>
      <c r="X6431" s="9">
        <f>INDEX(SLA_Policy!$D$2:$D$5,MATCH(F6431,SLA_Policy!$A$2:$A$5,0))</f>
        <v>72</v>
      </c>
      <c r="Y6431" s="9" t="str">
        <f>IF(E6431="Cancelled","Excluded",IF(D6431="",IF((SLA_Policy!$B$8-B6431)*24&gt;X6431,"Open - Breached","Open - On Track"),IF((D6431-B6431)*24&lt;=X6431,"Met","Breached")))</f>
        <v>Met</v>
      </c>
    </row>
    <row r="6432" spans="1:25" x14ac:dyDescent="0.25">
      <c r="A6432" s="9" t="s">
        <v>10277</v>
      </c>
      <c r="B6432" s="23">
        <v>46104.331944444399</v>
      </c>
      <c r="C6432" s="23">
        <v>46104.339583333298</v>
      </c>
      <c r="D6432" s="23">
        <v>46104.713194444397</v>
      </c>
      <c r="E6432" s="9" t="s">
        <v>212</v>
      </c>
      <c r="F6432" s="9" t="s">
        <v>188</v>
      </c>
      <c r="G6432" s="9" t="s">
        <v>213</v>
      </c>
      <c r="H6432" s="9" t="s">
        <v>88</v>
      </c>
      <c r="I6432" s="9" t="s">
        <v>92</v>
      </c>
      <c r="J6432" s="9" t="s">
        <v>214</v>
      </c>
      <c r="K6432" s="9" t="s">
        <v>225</v>
      </c>
      <c r="L6432" s="9" t="s">
        <v>311</v>
      </c>
      <c r="M6432" s="9" t="s">
        <v>3292</v>
      </c>
      <c r="N6432" s="9" t="s">
        <v>196</v>
      </c>
      <c r="O6432" s="9" t="s">
        <v>178</v>
      </c>
      <c r="P6432" s="9" t="s">
        <v>321</v>
      </c>
      <c r="Q6432" s="9" t="s">
        <v>219</v>
      </c>
      <c r="R6432" s="9">
        <v>0</v>
      </c>
      <c r="S6432" s="9">
        <v>10</v>
      </c>
      <c r="T6432" s="9" t="s">
        <v>136</v>
      </c>
      <c r="U6432" s="9" t="s">
        <v>661</v>
      </c>
      <c r="X6432" s="9">
        <f>INDEX(SLA_Policy!$D$2:$D$5,MATCH(F6432,SLA_Policy!$A$2:$A$5,0))</f>
        <v>72</v>
      </c>
      <c r="Y6432" s="9" t="str">
        <f>IF(E6432="Cancelled","Excluded",IF(D6432="",IF((SLA_Policy!$B$8-B6432)*24&gt;X6432,"Open - Breached","Open - On Track"),IF((D6432-B6432)*24&lt;=X6432,"Met","Breached")))</f>
        <v>Met</v>
      </c>
    </row>
    <row r="6433" spans="1:25" x14ac:dyDescent="0.25">
      <c r="A6433" s="9" t="s">
        <v>10278</v>
      </c>
      <c r="B6433" s="23">
        <v>46104.335416666698</v>
      </c>
      <c r="C6433" s="23">
        <v>46104.337500000001</v>
      </c>
      <c r="D6433" s="23">
        <v>46105.364583333299</v>
      </c>
      <c r="E6433" s="9" t="s">
        <v>212</v>
      </c>
      <c r="F6433" s="9" t="s">
        <v>188</v>
      </c>
      <c r="G6433" s="9" t="s">
        <v>213</v>
      </c>
      <c r="H6433" s="9" t="s">
        <v>88</v>
      </c>
      <c r="I6433" s="9" t="s">
        <v>268</v>
      </c>
      <c r="J6433" s="9" t="s">
        <v>638</v>
      </c>
      <c r="K6433" s="9" t="s">
        <v>246</v>
      </c>
      <c r="L6433" s="9" t="s">
        <v>216</v>
      </c>
      <c r="M6433" s="9" t="s">
        <v>1114</v>
      </c>
      <c r="N6433" s="9" t="s">
        <v>198</v>
      </c>
      <c r="O6433" s="9" t="s">
        <v>178</v>
      </c>
      <c r="P6433" s="9" t="s">
        <v>414</v>
      </c>
      <c r="Q6433" s="9" t="s">
        <v>219</v>
      </c>
      <c r="R6433" s="9">
        <v>1</v>
      </c>
      <c r="S6433" s="9">
        <v>8</v>
      </c>
      <c r="T6433" s="9" t="s">
        <v>220</v>
      </c>
      <c r="U6433" s="9" t="s">
        <v>290</v>
      </c>
      <c r="W6433" s="9">
        <v>4</v>
      </c>
      <c r="X6433" s="9">
        <f>INDEX(SLA_Policy!$D$2:$D$5,MATCH(F6433,SLA_Policy!$A$2:$A$5,0))</f>
        <v>72</v>
      </c>
      <c r="Y6433" s="9" t="str">
        <f>IF(E6433="Cancelled","Excluded",IF(D6433="",IF((SLA_Policy!$B$8-B6433)*24&gt;X6433,"Open - Breached","Open - On Track"),IF((D6433-B6433)*24&lt;=X6433,"Met","Breached")))</f>
        <v>Met</v>
      </c>
    </row>
    <row r="6434" spans="1:25" x14ac:dyDescent="0.25">
      <c r="A6434" s="9" t="s">
        <v>10279</v>
      </c>
      <c r="B6434" s="23">
        <v>46104.344444444498</v>
      </c>
      <c r="C6434" s="23">
        <v>46104.348611111098</v>
      </c>
      <c r="D6434" s="23">
        <v>46104.607638888898</v>
      </c>
      <c r="E6434" s="9" t="s">
        <v>212</v>
      </c>
      <c r="F6434" s="9" t="s">
        <v>189</v>
      </c>
      <c r="G6434" s="9" t="s">
        <v>213</v>
      </c>
      <c r="H6434" s="9" t="s">
        <v>88</v>
      </c>
      <c r="I6434" s="9" t="s">
        <v>92</v>
      </c>
      <c r="J6434" s="9" t="s">
        <v>9162</v>
      </c>
      <c r="K6434" s="9" t="s">
        <v>246</v>
      </c>
      <c r="L6434" s="9" t="s">
        <v>371</v>
      </c>
      <c r="M6434" s="9" t="s">
        <v>1612</v>
      </c>
      <c r="N6434" s="9" t="s">
        <v>198</v>
      </c>
      <c r="O6434" s="9" t="s">
        <v>178</v>
      </c>
      <c r="P6434" s="9" t="s">
        <v>360</v>
      </c>
      <c r="Q6434" s="9" t="s">
        <v>273</v>
      </c>
      <c r="R6434" s="9">
        <v>0</v>
      </c>
      <c r="S6434" s="9">
        <v>20</v>
      </c>
      <c r="T6434" s="9" t="s">
        <v>136</v>
      </c>
      <c r="U6434" s="9" t="s">
        <v>140</v>
      </c>
      <c r="V6434" s="9" t="s">
        <v>144</v>
      </c>
      <c r="X6434" s="9">
        <f>INDEX(SLA_Policy!$D$2:$D$5,MATCH(F6434,SLA_Policy!$A$2:$A$5,0))</f>
        <v>120</v>
      </c>
      <c r="Y6434" s="9" t="str">
        <f>IF(E6434="Cancelled","Excluded",IF(D6434="",IF((SLA_Policy!$B$8-B6434)*24&gt;X6434,"Open - Breached","Open - On Track"),IF((D6434-B6434)*24&lt;=X6434,"Met","Breached")))</f>
        <v>Met</v>
      </c>
    </row>
    <row r="6435" spans="1:25" x14ac:dyDescent="0.25">
      <c r="A6435" s="9" t="s">
        <v>10280</v>
      </c>
      <c r="B6435" s="23">
        <v>46104.345833333296</v>
      </c>
      <c r="C6435" s="23">
        <v>46104.354861111096</v>
      </c>
      <c r="D6435" s="23">
        <v>46108.4</v>
      </c>
      <c r="E6435" s="9" t="s">
        <v>212</v>
      </c>
      <c r="F6435" s="9" t="s">
        <v>188</v>
      </c>
      <c r="G6435" s="9" t="s">
        <v>213</v>
      </c>
      <c r="H6435" s="9" t="s">
        <v>165</v>
      </c>
      <c r="I6435" s="9" t="s">
        <v>567</v>
      </c>
      <c r="J6435" s="9" t="s">
        <v>1190</v>
      </c>
      <c r="K6435" s="9" t="s">
        <v>239</v>
      </c>
      <c r="L6435" s="9" t="s">
        <v>311</v>
      </c>
      <c r="M6435" s="9" t="s">
        <v>2049</v>
      </c>
      <c r="N6435" s="9" t="s">
        <v>200</v>
      </c>
      <c r="O6435" s="9" t="s">
        <v>176</v>
      </c>
      <c r="P6435" s="9" t="s">
        <v>330</v>
      </c>
      <c r="Q6435" s="9" t="s">
        <v>219</v>
      </c>
      <c r="R6435" s="9">
        <v>0</v>
      </c>
      <c r="S6435" s="9">
        <v>8</v>
      </c>
      <c r="U6435" s="9" t="s">
        <v>230</v>
      </c>
      <c r="X6435" s="9">
        <f>INDEX(SLA_Policy!$D$2:$D$5,MATCH(F6435,SLA_Policy!$A$2:$A$5,0))</f>
        <v>72</v>
      </c>
      <c r="Y6435" s="9" t="str">
        <f>IF(E6435="Cancelled","Excluded",IF(D6435="",IF((SLA_Policy!$B$8-B6435)*24&gt;X6435,"Open - Breached","Open - On Track"),IF((D6435-B6435)*24&lt;=X6435,"Met","Breached")))</f>
        <v>Breached</v>
      </c>
    </row>
    <row r="6436" spans="1:25" x14ac:dyDescent="0.25">
      <c r="A6436" s="9" t="s">
        <v>10281</v>
      </c>
      <c r="B6436" s="23">
        <v>46104.350694444503</v>
      </c>
      <c r="C6436" s="23">
        <v>46104.392361111102</v>
      </c>
      <c r="D6436" s="23">
        <v>46105.340972222199</v>
      </c>
      <c r="E6436" s="9" t="s">
        <v>212</v>
      </c>
      <c r="F6436" s="9" t="s">
        <v>188</v>
      </c>
      <c r="G6436" s="9" t="s">
        <v>236</v>
      </c>
      <c r="H6436" s="9" t="s">
        <v>167</v>
      </c>
      <c r="I6436" s="9" t="s">
        <v>255</v>
      </c>
      <c r="J6436" s="9" t="s">
        <v>8355</v>
      </c>
      <c r="K6436" s="9" t="s">
        <v>246</v>
      </c>
      <c r="L6436" s="9" t="s">
        <v>395</v>
      </c>
      <c r="M6436" s="9" t="s">
        <v>792</v>
      </c>
      <c r="N6436" s="9" t="s">
        <v>196</v>
      </c>
      <c r="O6436" s="9" t="s">
        <v>176</v>
      </c>
      <c r="P6436" s="9" t="s">
        <v>253</v>
      </c>
      <c r="Q6436" s="9" t="s">
        <v>219</v>
      </c>
      <c r="R6436" s="9">
        <v>0</v>
      </c>
      <c r="S6436" s="9">
        <v>19</v>
      </c>
      <c r="U6436" s="9" t="s">
        <v>242</v>
      </c>
      <c r="X6436" s="9">
        <f>INDEX(SLA_Policy!$D$2:$D$5,MATCH(F6436,SLA_Policy!$A$2:$A$5,0))</f>
        <v>72</v>
      </c>
      <c r="Y6436" s="9" t="str">
        <f>IF(E6436="Cancelled","Excluded",IF(D6436="",IF((SLA_Policy!$B$8-B6436)*24&gt;X6436,"Open - Breached","Open - On Track"),IF((D6436-B6436)*24&lt;=X6436,"Met","Breached")))</f>
        <v>Met</v>
      </c>
    </row>
    <row r="6437" spans="1:25" x14ac:dyDescent="0.25">
      <c r="A6437" s="9" t="s">
        <v>10282</v>
      </c>
      <c r="B6437" s="23">
        <v>46104.366666666698</v>
      </c>
      <c r="C6437" s="23">
        <v>46104.385416666701</v>
      </c>
      <c r="D6437" s="23">
        <v>46105.327777777798</v>
      </c>
      <c r="E6437" s="9" t="s">
        <v>212</v>
      </c>
      <c r="F6437" s="9" t="s">
        <v>189</v>
      </c>
      <c r="G6437" s="9" t="s">
        <v>236</v>
      </c>
      <c r="H6437" s="9" t="s">
        <v>161</v>
      </c>
      <c r="I6437" s="9" t="s">
        <v>482</v>
      </c>
      <c r="J6437" s="9" t="s">
        <v>1268</v>
      </c>
      <c r="K6437" s="9" t="s">
        <v>246</v>
      </c>
      <c r="L6437" s="9" t="s">
        <v>293</v>
      </c>
      <c r="M6437" s="9" t="s">
        <v>4700</v>
      </c>
      <c r="N6437" s="9" t="s">
        <v>196</v>
      </c>
      <c r="O6437" s="9" t="s">
        <v>177</v>
      </c>
      <c r="P6437" s="9" t="s">
        <v>241</v>
      </c>
      <c r="Q6437" s="9" t="s">
        <v>219</v>
      </c>
      <c r="R6437" s="9">
        <v>0</v>
      </c>
      <c r="S6437" s="9">
        <v>49</v>
      </c>
      <c r="U6437" s="9" t="s">
        <v>242</v>
      </c>
      <c r="X6437" s="9">
        <f>INDEX(SLA_Policy!$D$2:$D$5,MATCH(F6437,SLA_Policy!$A$2:$A$5,0))</f>
        <v>120</v>
      </c>
      <c r="Y6437" s="9" t="str">
        <f>IF(E6437="Cancelled","Excluded",IF(D6437="",IF((SLA_Policy!$B$8-B6437)*24&gt;X6437,"Open - Breached","Open - On Track"),IF((D6437-B6437)*24&lt;=X6437,"Met","Breached")))</f>
        <v>Met</v>
      </c>
    </row>
    <row r="6438" spans="1:25" x14ac:dyDescent="0.25">
      <c r="A6438" s="9" t="s">
        <v>10283</v>
      </c>
      <c r="B6438" s="23">
        <v>46104.367361111101</v>
      </c>
      <c r="C6438" s="23">
        <v>46104.369444444397</v>
      </c>
      <c r="D6438" s="23">
        <v>46104.473611111098</v>
      </c>
      <c r="E6438" s="9" t="s">
        <v>212</v>
      </c>
      <c r="F6438" s="9" t="s">
        <v>187</v>
      </c>
      <c r="G6438" s="9" t="s">
        <v>213</v>
      </c>
      <c r="H6438" s="9" t="s">
        <v>88</v>
      </c>
      <c r="I6438" s="9" t="s">
        <v>92</v>
      </c>
      <c r="J6438" s="9" t="s">
        <v>9171</v>
      </c>
      <c r="K6438" s="9" t="s">
        <v>246</v>
      </c>
      <c r="L6438" s="9" t="s">
        <v>216</v>
      </c>
      <c r="M6438" s="9" t="s">
        <v>1050</v>
      </c>
      <c r="N6438" s="9" t="s">
        <v>198</v>
      </c>
      <c r="O6438" s="9" t="s">
        <v>178</v>
      </c>
      <c r="P6438" s="9" t="s">
        <v>360</v>
      </c>
      <c r="Q6438" s="9" t="s">
        <v>273</v>
      </c>
      <c r="R6438" s="9">
        <v>0</v>
      </c>
      <c r="S6438" s="9">
        <v>38</v>
      </c>
      <c r="T6438" s="9" t="s">
        <v>136</v>
      </c>
      <c r="U6438" s="9" t="s">
        <v>140</v>
      </c>
      <c r="V6438" s="9" t="s">
        <v>144</v>
      </c>
      <c r="W6438" s="9">
        <v>4</v>
      </c>
      <c r="X6438" s="9">
        <f>INDEX(SLA_Policy!$D$2:$D$5,MATCH(F6438,SLA_Policy!$A$2:$A$5,0))</f>
        <v>8</v>
      </c>
      <c r="Y6438" s="9" t="str">
        <f>IF(E6438="Cancelled","Excluded",IF(D6438="",IF((SLA_Policy!$B$8-B6438)*24&gt;X6438,"Open - Breached","Open - On Track"),IF((D6438-B6438)*24&lt;=X6438,"Met","Breached")))</f>
        <v>Met</v>
      </c>
    </row>
    <row r="6439" spans="1:25" x14ac:dyDescent="0.25">
      <c r="A6439" s="9" t="s">
        <v>10284</v>
      </c>
      <c r="B6439" s="23">
        <v>46104.369444444397</v>
      </c>
      <c r="C6439" s="23">
        <v>46104.395138888904</v>
      </c>
      <c r="E6439" s="9" t="s">
        <v>649</v>
      </c>
      <c r="F6439" s="9" t="s">
        <v>188</v>
      </c>
      <c r="G6439" s="9" t="s">
        <v>213</v>
      </c>
      <c r="H6439" s="9" t="s">
        <v>88</v>
      </c>
      <c r="I6439" s="9" t="s">
        <v>92</v>
      </c>
      <c r="J6439" s="9" t="s">
        <v>9162</v>
      </c>
      <c r="K6439" s="9" t="s">
        <v>215</v>
      </c>
      <c r="L6439" s="9" t="s">
        <v>226</v>
      </c>
      <c r="M6439" s="9" t="s">
        <v>6750</v>
      </c>
      <c r="N6439" s="9" t="s">
        <v>196</v>
      </c>
      <c r="O6439" s="9" t="s">
        <v>178</v>
      </c>
      <c r="P6439" s="9" t="s">
        <v>360</v>
      </c>
      <c r="Q6439" s="9" t="s">
        <v>219</v>
      </c>
      <c r="R6439" s="9">
        <v>0</v>
      </c>
      <c r="S6439" s="9">
        <v>2</v>
      </c>
      <c r="T6439" s="9" t="s">
        <v>136</v>
      </c>
      <c r="V6439" s="9" t="s">
        <v>144</v>
      </c>
      <c r="X6439" s="9">
        <f>INDEX(SLA_Policy!$D$2:$D$5,MATCH(F6439,SLA_Policy!$A$2:$A$5,0))</f>
        <v>72</v>
      </c>
      <c r="Y6439" s="9" t="str">
        <f>IF(E6439="Cancelled","Excluded",IF(D6439="",IF((SLA_Policy!$B$8-B6439)*24&gt;X6439,"Open - Breached","Open - On Track"),IF((D6439-B6439)*24&lt;=X6439,"Met","Breached")))</f>
        <v>Excluded</v>
      </c>
    </row>
    <row r="6440" spans="1:25" x14ac:dyDescent="0.25">
      <c r="A6440" s="9" t="s">
        <v>10285</v>
      </c>
      <c r="B6440" s="23">
        <v>46104.370833333298</v>
      </c>
      <c r="C6440" s="23">
        <v>46104.375694444498</v>
      </c>
      <c r="D6440" s="23">
        <v>46108.413888888899</v>
      </c>
      <c r="E6440" s="9" t="s">
        <v>212</v>
      </c>
      <c r="F6440" s="9" t="s">
        <v>188</v>
      </c>
      <c r="G6440" s="9" t="s">
        <v>236</v>
      </c>
      <c r="H6440" s="9" t="s">
        <v>163</v>
      </c>
      <c r="I6440" s="9" t="s">
        <v>315</v>
      </c>
      <c r="J6440" s="9" t="s">
        <v>402</v>
      </c>
      <c r="K6440" s="9" t="s">
        <v>239</v>
      </c>
      <c r="L6440" s="9" t="s">
        <v>282</v>
      </c>
      <c r="M6440" s="9" t="s">
        <v>426</v>
      </c>
      <c r="N6440" s="9" t="s">
        <v>196</v>
      </c>
      <c r="O6440" s="9" t="s">
        <v>180</v>
      </c>
      <c r="P6440" s="9" t="s">
        <v>278</v>
      </c>
      <c r="Q6440" s="9" t="s">
        <v>219</v>
      </c>
      <c r="R6440" s="9">
        <v>0</v>
      </c>
      <c r="S6440" s="9">
        <v>95</v>
      </c>
      <c r="T6440" s="9" t="s">
        <v>136</v>
      </c>
      <c r="U6440" s="9" t="s">
        <v>242</v>
      </c>
      <c r="X6440" s="9">
        <f>INDEX(SLA_Policy!$D$2:$D$5,MATCH(F6440,SLA_Policy!$A$2:$A$5,0))</f>
        <v>72</v>
      </c>
      <c r="Y6440" s="9" t="str">
        <f>IF(E6440="Cancelled","Excluded",IF(D6440="",IF((SLA_Policy!$B$8-B6440)*24&gt;X6440,"Open - Breached","Open - On Track"),IF((D6440-B6440)*24&lt;=X6440,"Met","Breached")))</f>
        <v>Breached</v>
      </c>
    </row>
    <row r="6441" spans="1:25" x14ac:dyDescent="0.25">
      <c r="A6441" s="9" t="s">
        <v>10286</v>
      </c>
      <c r="B6441" s="23">
        <v>46104.372222222199</v>
      </c>
      <c r="C6441" s="23">
        <v>46104.442361111098</v>
      </c>
      <c r="D6441" s="23">
        <v>46106.3305555556</v>
      </c>
      <c r="E6441" s="9" t="s">
        <v>212</v>
      </c>
      <c r="F6441" s="9" t="s">
        <v>189</v>
      </c>
      <c r="G6441" s="9" t="s">
        <v>213</v>
      </c>
      <c r="H6441" s="9" t="s">
        <v>165</v>
      </c>
      <c r="I6441" s="9" t="s">
        <v>567</v>
      </c>
      <c r="J6441" s="9" t="s">
        <v>1154</v>
      </c>
      <c r="K6441" s="9" t="s">
        <v>225</v>
      </c>
      <c r="L6441" s="9" t="s">
        <v>216</v>
      </c>
      <c r="M6441" s="9" t="s">
        <v>488</v>
      </c>
      <c r="N6441" s="9" t="s">
        <v>197</v>
      </c>
      <c r="O6441" s="9" t="s">
        <v>176</v>
      </c>
      <c r="P6441" s="9" t="s">
        <v>503</v>
      </c>
      <c r="Q6441" s="9" t="s">
        <v>219</v>
      </c>
      <c r="R6441" s="9">
        <v>0</v>
      </c>
      <c r="S6441" s="9">
        <v>15</v>
      </c>
      <c r="U6441" s="9" t="s">
        <v>230</v>
      </c>
      <c r="X6441" s="9">
        <f>INDEX(SLA_Policy!$D$2:$D$5,MATCH(F6441,SLA_Policy!$A$2:$A$5,0))</f>
        <v>120</v>
      </c>
      <c r="Y6441" s="9" t="str">
        <f>IF(E6441="Cancelled","Excluded",IF(D6441="",IF((SLA_Policy!$B$8-B6441)*24&gt;X6441,"Open - Breached","Open - On Track"),IF((D6441-B6441)*24&lt;=X6441,"Met","Breached")))</f>
        <v>Met</v>
      </c>
    </row>
    <row r="6442" spans="1:25" x14ac:dyDescent="0.25">
      <c r="A6442" s="9" t="s">
        <v>10287</v>
      </c>
      <c r="B6442" s="23">
        <v>46104.375694444498</v>
      </c>
      <c r="C6442" s="23">
        <v>46104.389583333301</v>
      </c>
      <c r="D6442" s="23">
        <v>46104.444444444503</v>
      </c>
      <c r="E6442" s="9" t="s">
        <v>212</v>
      </c>
      <c r="F6442" s="9" t="s">
        <v>187</v>
      </c>
      <c r="G6442" s="9" t="s">
        <v>213</v>
      </c>
      <c r="H6442" s="9" t="s">
        <v>165</v>
      </c>
      <c r="I6442" s="9" t="s">
        <v>2034</v>
      </c>
      <c r="J6442" s="9" t="s">
        <v>10288</v>
      </c>
      <c r="K6442" s="9" t="s">
        <v>239</v>
      </c>
      <c r="L6442" s="9" t="s">
        <v>226</v>
      </c>
      <c r="M6442" s="9" t="s">
        <v>2825</v>
      </c>
      <c r="N6442" s="9" t="s">
        <v>196</v>
      </c>
      <c r="O6442" s="9" t="s">
        <v>176</v>
      </c>
      <c r="P6442" s="9" t="s">
        <v>1159</v>
      </c>
      <c r="Q6442" s="9" t="s">
        <v>273</v>
      </c>
      <c r="R6442" s="9">
        <v>0</v>
      </c>
      <c r="S6442" s="9">
        <v>86</v>
      </c>
      <c r="U6442" s="9" t="s">
        <v>376</v>
      </c>
      <c r="X6442" s="9">
        <f>INDEX(SLA_Policy!$D$2:$D$5,MATCH(F6442,SLA_Policy!$A$2:$A$5,0))</f>
        <v>8</v>
      </c>
      <c r="Y6442" s="9" t="str">
        <f>IF(E6442="Cancelled","Excluded",IF(D6442="",IF((SLA_Policy!$B$8-B6442)*24&gt;X6442,"Open - Breached","Open - On Track"),IF((D6442-B6442)*24&lt;=X6442,"Met","Breached")))</f>
        <v>Met</v>
      </c>
    </row>
    <row r="6443" spans="1:25" x14ac:dyDescent="0.25">
      <c r="A6443" s="9" t="s">
        <v>10289</v>
      </c>
      <c r="B6443" s="23">
        <v>46104.379166666702</v>
      </c>
      <c r="C6443" s="23">
        <v>46104.381249999999</v>
      </c>
      <c r="D6443" s="23">
        <v>46104.657638888901</v>
      </c>
      <c r="E6443" s="9" t="s">
        <v>212</v>
      </c>
      <c r="F6443" s="9" t="s">
        <v>187</v>
      </c>
      <c r="G6443" s="9" t="s">
        <v>213</v>
      </c>
      <c r="H6443" s="9" t="s">
        <v>88</v>
      </c>
      <c r="I6443" s="9" t="s">
        <v>92</v>
      </c>
      <c r="J6443" s="9" t="s">
        <v>9160</v>
      </c>
      <c r="K6443" s="9" t="s">
        <v>215</v>
      </c>
      <c r="L6443" s="9" t="s">
        <v>216</v>
      </c>
      <c r="M6443" s="9" t="s">
        <v>2089</v>
      </c>
      <c r="N6443" s="9" t="s">
        <v>198</v>
      </c>
      <c r="O6443" s="9" t="s">
        <v>178</v>
      </c>
      <c r="P6443" s="9" t="s">
        <v>272</v>
      </c>
      <c r="Q6443" s="9" t="s">
        <v>273</v>
      </c>
      <c r="R6443" s="9">
        <v>0</v>
      </c>
      <c r="S6443" s="9">
        <v>33</v>
      </c>
      <c r="T6443" s="9" t="s">
        <v>229</v>
      </c>
      <c r="U6443" s="9" t="s">
        <v>140</v>
      </c>
      <c r="V6443" s="9" t="s">
        <v>144</v>
      </c>
      <c r="W6443" s="9">
        <v>4</v>
      </c>
      <c r="X6443" s="9">
        <f>INDEX(SLA_Policy!$D$2:$D$5,MATCH(F6443,SLA_Policy!$A$2:$A$5,0))</f>
        <v>8</v>
      </c>
      <c r="Y6443" s="9" t="str">
        <f>IF(E6443="Cancelled","Excluded",IF(D6443="",IF((SLA_Policy!$B$8-B6443)*24&gt;X6443,"Open - Breached","Open - On Track"),IF((D6443-B6443)*24&lt;=X6443,"Met","Breached")))</f>
        <v>Met</v>
      </c>
    </row>
    <row r="6444" spans="1:25" x14ac:dyDescent="0.25">
      <c r="A6444" s="9" t="s">
        <v>10290</v>
      </c>
      <c r="B6444" s="23">
        <v>46104.379861111098</v>
      </c>
      <c r="C6444" s="23">
        <v>46104.403472222199</v>
      </c>
      <c r="D6444" s="23">
        <v>46105.390277777798</v>
      </c>
      <c r="E6444" s="9" t="s">
        <v>212</v>
      </c>
      <c r="F6444" s="9" t="s">
        <v>189</v>
      </c>
      <c r="G6444" s="9" t="s">
        <v>213</v>
      </c>
      <c r="H6444" s="9" t="s">
        <v>165</v>
      </c>
      <c r="I6444" s="9" t="s">
        <v>567</v>
      </c>
      <c r="J6444" s="9" t="s">
        <v>1451</v>
      </c>
      <c r="K6444" s="9" t="s">
        <v>246</v>
      </c>
      <c r="L6444" s="9" t="s">
        <v>104</v>
      </c>
      <c r="M6444" s="9" t="s">
        <v>3507</v>
      </c>
      <c r="N6444" s="9" t="s">
        <v>197</v>
      </c>
      <c r="O6444" s="9" t="s">
        <v>176</v>
      </c>
      <c r="P6444" s="9" t="s">
        <v>419</v>
      </c>
      <c r="Q6444" s="9" t="s">
        <v>219</v>
      </c>
      <c r="R6444" s="9">
        <v>0</v>
      </c>
      <c r="S6444" s="9">
        <v>16</v>
      </c>
      <c r="U6444" s="9" t="s">
        <v>376</v>
      </c>
      <c r="W6444" s="9">
        <v>4</v>
      </c>
      <c r="X6444" s="9">
        <f>INDEX(SLA_Policy!$D$2:$D$5,MATCH(F6444,SLA_Policy!$A$2:$A$5,0))</f>
        <v>120</v>
      </c>
      <c r="Y6444" s="9" t="str">
        <f>IF(E6444="Cancelled","Excluded",IF(D6444="",IF((SLA_Policy!$B$8-B6444)*24&gt;X6444,"Open - Breached","Open - On Track"),IF((D6444-B6444)*24&lt;=X6444,"Met","Breached")))</f>
        <v>Met</v>
      </c>
    </row>
    <row r="6445" spans="1:25" x14ac:dyDescent="0.25">
      <c r="A6445" s="9" t="s">
        <v>10291</v>
      </c>
      <c r="B6445" s="23">
        <v>46104.385416666701</v>
      </c>
      <c r="C6445" s="23">
        <v>46104.529166666704</v>
      </c>
      <c r="D6445" s="23">
        <v>46104.629861111098</v>
      </c>
      <c r="E6445" s="9" t="s">
        <v>212</v>
      </c>
      <c r="F6445" s="9" t="s">
        <v>188</v>
      </c>
      <c r="G6445" s="9" t="s">
        <v>213</v>
      </c>
      <c r="H6445" s="9" t="s">
        <v>163</v>
      </c>
      <c r="I6445" s="9" t="s">
        <v>250</v>
      </c>
      <c r="J6445" s="9" t="s">
        <v>10292</v>
      </c>
      <c r="K6445" s="9" t="s">
        <v>246</v>
      </c>
      <c r="L6445" s="9" t="s">
        <v>226</v>
      </c>
      <c r="M6445" s="9" t="s">
        <v>1974</v>
      </c>
      <c r="N6445" s="9" t="s">
        <v>196</v>
      </c>
      <c r="O6445" s="9" t="s">
        <v>176</v>
      </c>
      <c r="P6445" s="9" t="s">
        <v>330</v>
      </c>
      <c r="Q6445" s="9" t="s">
        <v>219</v>
      </c>
      <c r="R6445" s="9">
        <v>0</v>
      </c>
      <c r="S6445" s="9">
        <v>46</v>
      </c>
      <c r="T6445" s="9" t="s">
        <v>322</v>
      </c>
      <c r="U6445" s="9" t="s">
        <v>230</v>
      </c>
      <c r="X6445" s="9">
        <f>INDEX(SLA_Policy!$D$2:$D$5,MATCH(F6445,SLA_Policy!$A$2:$A$5,0))</f>
        <v>72</v>
      </c>
      <c r="Y6445" s="9" t="str">
        <f>IF(E6445="Cancelled","Excluded",IF(D6445="",IF((SLA_Policy!$B$8-B6445)*24&gt;X6445,"Open - Breached","Open - On Track"),IF((D6445-B6445)*24&lt;=X6445,"Met","Breached")))</f>
        <v>Met</v>
      </c>
    </row>
    <row r="6446" spans="1:25" x14ac:dyDescent="0.25">
      <c r="A6446" s="9" t="s">
        <v>10293</v>
      </c>
      <c r="B6446" s="23">
        <v>46104.388888888898</v>
      </c>
      <c r="C6446" s="23">
        <v>46104.390277777798</v>
      </c>
      <c r="D6446" s="23">
        <v>46104.418055555601</v>
      </c>
      <c r="E6446" s="9" t="s">
        <v>212</v>
      </c>
      <c r="F6446" s="9" t="s">
        <v>187</v>
      </c>
      <c r="G6446" s="9" t="s">
        <v>213</v>
      </c>
      <c r="H6446" s="9" t="s">
        <v>162</v>
      </c>
      <c r="I6446" s="9" t="s">
        <v>345</v>
      </c>
      <c r="J6446" s="9" t="s">
        <v>429</v>
      </c>
      <c r="K6446" s="9" t="s">
        <v>246</v>
      </c>
      <c r="L6446" s="9" t="s">
        <v>311</v>
      </c>
      <c r="M6446" s="9" t="s">
        <v>1183</v>
      </c>
      <c r="N6446" s="9" t="s">
        <v>196</v>
      </c>
      <c r="O6446" s="9" t="s">
        <v>116</v>
      </c>
      <c r="P6446" s="9" t="s">
        <v>551</v>
      </c>
      <c r="Q6446" s="9" t="s">
        <v>219</v>
      </c>
      <c r="R6446" s="9">
        <v>0</v>
      </c>
      <c r="S6446" s="9">
        <v>21</v>
      </c>
      <c r="U6446" s="9" t="s">
        <v>290</v>
      </c>
      <c r="X6446" s="9">
        <f>INDEX(SLA_Policy!$D$2:$D$5,MATCH(F6446,SLA_Policy!$A$2:$A$5,0))</f>
        <v>8</v>
      </c>
      <c r="Y6446" s="9" t="str">
        <f>IF(E6446="Cancelled","Excluded",IF(D6446="",IF((SLA_Policy!$B$8-B6446)*24&gt;X6446,"Open - Breached","Open - On Track"),IF((D6446-B6446)*24&lt;=X6446,"Met","Breached")))</f>
        <v>Met</v>
      </c>
    </row>
    <row r="6447" spans="1:25" x14ac:dyDescent="0.25">
      <c r="A6447" s="9" t="s">
        <v>10294</v>
      </c>
      <c r="B6447" s="23">
        <v>46104.390972222202</v>
      </c>
      <c r="C6447" s="23">
        <v>46104.46875</v>
      </c>
      <c r="D6447" s="23">
        <v>46111.345138888901</v>
      </c>
      <c r="E6447" s="9" t="s">
        <v>212</v>
      </c>
      <c r="F6447" s="9" t="s">
        <v>189</v>
      </c>
      <c r="G6447" s="9" t="s">
        <v>236</v>
      </c>
      <c r="H6447" s="9" t="s">
        <v>163</v>
      </c>
      <c r="I6447" s="9" t="s">
        <v>315</v>
      </c>
      <c r="J6447" s="9" t="s">
        <v>608</v>
      </c>
      <c r="K6447" s="9" t="s">
        <v>215</v>
      </c>
      <c r="L6447" s="9" t="s">
        <v>351</v>
      </c>
      <c r="M6447" s="9" t="s">
        <v>990</v>
      </c>
      <c r="N6447" s="9" t="s">
        <v>196</v>
      </c>
      <c r="O6447" s="9" t="s">
        <v>180</v>
      </c>
      <c r="P6447" s="9" t="s">
        <v>368</v>
      </c>
      <c r="Q6447" s="9" t="s">
        <v>219</v>
      </c>
      <c r="R6447" s="9">
        <v>0</v>
      </c>
      <c r="S6447" s="9">
        <v>137</v>
      </c>
      <c r="T6447" s="9" t="s">
        <v>229</v>
      </c>
      <c r="U6447" s="9" t="s">
        <v>242</v>
      </c>
      <c r="X6447" s="9">
        <f>INDEX(SLA_Policy!$D$2:$D$5,MATCH(F6447,SLA_Policy!$A$2:$A$5,0))</f>
        <v>120</v>
      </c>
      <c r="Y6447" s="9" t="str">
        <f>IF(E6447="Cancelled","Excluded",IF(D6447="",IF((SLA_Policy!$B$8-B6447)*24&gt;X6447,"Open - Breached","Open - On Track"),IF((D6447-B6447)*24&lt;=X6447,"Met","Breached")))</f>
        <v>Breached</v>
      </c>
    </row>
    <row r="6448" spans="1:25" x14ac:dyDescent="0.25">
      <c r="A6448" s="9" t="s">
        <v>10295</v>
      </c>
      <c r="B6448" s="23">
        <v>46104.395138888904</v>
      </c>
      <c r="C6448" s="23">
        <v>46104.395833333299</v>
      </c>
      <c r="D6448" s="23">
        <v>46104.444444444503</v>
      </c>
      <c r="E6448" s="9" t="s">
        <v>212</v>
      </c>
      <c r="F6448" s="9" t="s">
        <v>189</v>
      </c>
      <c r="G6448" s="9" t="s">
        <v>213</v>
      </c>
      <c r="H6448" s="9" t="s">
        <v>161</v>
      </c>
      <c r="I6448" s="9" t="s">
        <v>454</v>
      </c>
      <c r="J6448" s="9" t="s">
        <v>1549</v>
      </c>
      <c r="K6448" s="9" t="s">
        <v>246</v>
      </c>
      <c r="L6448" s="9" t="s">
        <v>311</v>
      </c>
      <c r="M6448" s="9" t="s">
        <v>2617</v>
      </c>
      <c r="N6448" s="9" t="s">
        <v>198</v>
      </c>
      <c r="O6448" s="9" t="s">
        <v>177</v>
      </c>
      <c r="P6448" s="9" t="s">
        <v>241</v>
      </c>
      <c r="Q6448" s="9" t="s">
        <v>219</v>
      </c>
      <c r="R6448" s="9">
        <v>0</v>
      </c>
      <c r="S6448" s="9">
        <v>6</v>
      </c>
      <c r="U6448" s="9" t="s">
        <v>290</v>
      </c>
      <c r="W6448" s="9">
        <v>5</v>
      </c>
      <c r="X6448" s="9">
        <f>INDEX(SLA_Policy!$D$2:$D$5,MATCH(F6448,SLA_Policy!$A$2:$A$5,0))</f>
        <v>120</v>
      </c>
      <c r="Y6448" s="9" t="str">
        <f>IF(E6448="Cancelled","Excluded",IF(D6448="",IF((SLA_Policy!$B$8-B6448)*24&gt;X6448,"Open - Breached","Open - On Track"),IF((D6448-B6448)*24&lt;=X6448,"Met","Breached")))</f>
        <v>Met</v>
      </c>
    </row>
    <row r="6449" spans="1:25" x14ac:dyDescent="0.25">
      <c r="A6449" s="9" t="s">
        <v>10296</v>
      </c>
      <c r="B6449" s="23">
        <v>46104.400694444397</v>
      </c>
      <c r="C6449" s="23">
        <v>46104.540972222203</v>
      </c>
      <c r="D6449" s="23">
        <v>46106.378472222197</v>
      </c>
      <c r="E6449" s="9" t="s">
        <v>212</v>
      </c>
      <c r="F6449" s="9" t="s">
        <v>189</v>
      </c>
      <c r="G6449" s="9" t="s">
        <v>236</v>
      </c>
      <c r="H6449" s="9" t="s">
        <v>161</v>
      </c>
      <c r="I6449" s="9" t="s">
        <v>482</v>
      </c>
      <c r="J6449" s="9" t="s">
        <v>2068</v>
      </c>
      <c r="K6449" s="9" t="s">
        <v>225</v>
      </c>
      <c r="L6449" s="9" t="s">
        <v>104</v>
      </c>
      <c r="M6449" s="9" t="s">
        <v>1705</v>
      </c>
      <c r="N6449" s="9" t="s">
        <v>197</v>
      </c>
      <c r="O6449" s="9" t="s">
        <v>116</v>
      </c>
      <c r="P6449" s="9" t="s">
        <v>590</v>
      </c>
      <c r="Q6449" s="9" t="s">
        <v>219</v>
      </c>
      <c r="R6449" s="9">
        <v>1</v>
      </c>
      <c r="S6449" s="9">
        <v>19</v>
      </c>
      <c r="U6449" s="9" t="s">
        <v>242</v>
      </c>
      <c r="X6449" s="9">
        <f>INDEX(SLA_Policy!$D$2:$D$5,MATCH(F6449,SLA_Policy!$A$2:$A$5,0))</f>
        <v>120</v>
      </c>
      <c r="Y6449" s="9" t="str">
        <f>IF(E6449="Cancelled","Excluded",IF(D6449="",IF((SLA_Policy!$B$8-B6449)*24&gt;X6449,"Open - Breached","Open - On Track"),IF((D6449-B6449)*24&lt;=X6449,"Met","Breached")))</f>
        <v>Met</v>
      </c>
    </row>
    <row r="6450" spans="1:25" x14ac:dyDescent="0.25">
      <c r="A6450" s="9" t="s">
        <v>10297</v>
      </c>
      <c r="B6450" s="23">
        <v>46104.405555555597</v>
      </c>
      <c r="C6450" s="23">
        <v>46104.40625</v>
      </c>
      <c r="D6450" s="23">
        <v>46104.647916666698</v>
      </c>
      <c r="E6450" s="9" t="s">
        <v>212</v>
      </c>
      <c r="F6450" s="9" t="s">
        <v>187</v>
      </c>
      <c r="G6450" s="9" t="s">
        <v>213</v>
      </c>
      <c r="H6450" s="9" t="s">
        <v>88</v>
      </c>
      <c r="I6450" s="9" t="s">
        <v>92</v>
      </c>
      <c r="J6450" s="9" t="s">
        <v>9162</v>
      </c>
      <c r="K6450" s="9" t="s">
        <v>215</v>
      </c>
      <c r="L6450" s="9" t="s">
        <v>351</v>
      </c>
      <c r="M6450" s="9" t="s">
        <v>2661</v>
      </c>
      <c r="N6450" s="9" t="s">
        <v>198</v>
      </c>
      <c r="O6450" s="9" t="s">
        <v>178</v>
      </c>
      <c r="P6450" s="9" t="s">
        <v>360</v>
      </c>
      <c r="Q6450" s="9" t="s">
        <v>273</v>
      </c>
      <c r="R6450" s="9">
        <v>1</v>
      </c>
      <c r="S6450" s="9">
        <v>76</v>
      </c>
      <c r="T6450" s="9" t="s">
        <v>136</v>
      </c>
      <c r="U6450" s="9" t="s">
        <v>140</v>
      </c>
      <c r="V6450" s="9" t="s">
        <v>144</v>
      </c>
      <c r="W6450" s="9">
        <v>3</v>
      </c>
      <c r="X6450" s="9">
        <f>INDEX(SLA_Policy!$D$2:$D$5,MATCH(F6450,SLA_Policy!$A$2:$A$5,0))</f>
        <v>8</v>
      </c>
      <c r="Y6450" s="9" t="str">
        <f>IF(E6450="Cancelled","Excluded",IF(D6450="",IF((SLA_Policy!$B$8-B6450)*24&gt;X6450,"Open - Breached","Open - On Track"),IF((D6450-B6450)*24&lt;=X6450,"Met","Breached")))</f>
        <v>Met</v>
      </c>
    </row>
    <row r="6451" spans="1:25" x14ac:dyDescent="0.25">
      <c r="A6451" s="9" t="s">
        <v>10298</v>
      </c>
      <c r="B6451" s="23">
        <v>46104.410416666702</v>
      </c>
      <c r="C6451" s="23">
        <v>46104.443055555603</v>
      </c>
      <c r="D6451" s="23">
        <v>46106.599305555603</v>
      </c>
      <c r="E6451" s="9" t="s">
        <v>212</v>
      </c>
      <c r="F6451" s="9" t="s">
        <v>188</v>
      </c>
      <c r="G6451" s="9" t="s">
        <v>213</v>
      </c>
      <c r="H6451" s="9" t="s">
        <v>163</v>
      </c>
      <c r="I6451" s="9" t="s">
        <v>405</v>
      </c>
      <c r="J6451" s="9" t="s">
        <v>3500</v>
      </c>
      <c r="K6451" s="9" t="s">
        <v>246</v>
      </c>
      <c r="L6451" s="9" t="s">
        <v>226</v>
      </c>
      <c r="M6451" s="9" t="s">
        <v>615</v>
      </c>
      <c r="N6451" s="9" t="s">
        <v>196</v>
      </c>
      <c r="O6451" s="9" t="s">
        <v>176</v>
      </c>
      <c r="P6451" s="9" t="s">
        <v>253</v>
      </c>
      <c r="Q6451" s="9" t="s">
        <v>219</v>
      </c>
      <c r="R6451" s="9">
        <v>0</v>
      </c>
      <c r="S6451" s="9">
        <v>25</v>
      </c>
      <c r="U6451" s="9" t="s">
        <v>290</v>
      </c>
      <c r="X6451" s="9">
        <f>INDEX(SLA_Policy!$D$2:$D$5,MATCH(F6451,SLA_Policy!$A$2:$A$5,0))</f>
        <v>72</v>
      </c>
      <c r="Y6451" s="9" t="str">
        <f>IF(E6451="Cancelled","Excluded",IF(D6451="",IF((SLA_Policy!$B$8-B6451)*24&gt;X6451,"Open - Breached","Open - On Track"),IF((D6451-B6451)*24&lt;=X6451,"Met","Breached")))</f>
        <v>Met</v>
      </c>
    </row>
    <row r="6452" spans="1:25" x14ac:dyDescent="0.25">
      <c r="A6452" s="9" t="s">
        <v>10299</v>
      </c>
      <c r="B6452" s="23">
        <v>46104.420833333301</v>
      </c>
      <c r="C6452" s="23">
        <v>46104.715277777803</v>
      </c>
      <c r="D6452" s="23">
        <v>46125.353472222203</v>
      </c>
      <c r="E6452" s="9" t="s">
        <v>212</v>
      </c>
      <c r="F6452" s="9" t="s">
        <v>189</v>
      </c>
      <c r="G6452" s="9" t="s">
        <v>236</v>
      </c>
      <c r="H6452" s="9" t="s">
        <v>163</v>
      </c>
      <c r="I6452" s="9" t="s">
        <v>315</v>
      </c>
      <c r="J6452" s="9" t="s">
        <v>316</v>
      </c>
      <c r="K6452" s="9" t="s">
        <v>246</v>
      </c>
      <c r="L6452" s="9" t="s">
        <v>104</v>
      </c>
      <c r="M6452" s="9" t="s">
        <v>336</v>
      </c>
      <c r="N6452" s="9" t="s">
        <v>196</v>
      </c>
      <c r="O6452" s="9" t="s">
        <v>180</v>
      </c>
      <c r="P6452" s="9" t="s">
        <v>381</v>
      </c>
      <c r="Q6452" s="9" t="s">
        <v>219</v>
      </c>
      <c r="R6452" s="9">
        <v>0</v>
      </c>
      <c r="S6452" s="9">
        <v>141</v>
      </c>
      <c r="T6452" s="9" t="s">
        <v>136</v>
      </c>
      <c r="U6452" s="9" t="s">
        <v>242</v>
      </c>
      <c r="X6452" s="9">
        <f>INDEX(SLA_Policy!$D$2:$D$5,MATCH(F6452,SLA_Policy!$A$2:$A$5,0))</f>
        <v>120</v>
      </c>
      <c r="Y6452" s="9" t="str">
        <f>IF(E6452="Cancelled","Excluded",IF(D6452="",IF((SLA_Policy!$B$8-B6452)*24&gt;X6452,"Open - Breached","Open - On Track"),IF((D6452-B6452)*24&lt;=X6452,"Met","Breached")))</f>
        <v>Breached</v>
      </c>
    </row>
    <row r="6453" spans="1:25" x14ac:dyDescent="0.25">
      <c r="A6453" s="9" t="s">
        <v>10300</v>
      </c>
      <c r="B6453" s="23">
        <v>46104.421527777798</v>
      </c>
      <c r="C6453" s="23">
        <v>46104.465277777803</v>
      </c>
      <c r="D6453" s="23">
        <v>46105.413194444503</v>
      </c>
      <c r="E6453" s="9" t="s">
        <v>212</v>
      </c>
      <c r="F6453" s="9" t="s">
        <v>189</v>
      </c>
      <c r="G6453" s="9" t="s">
        <v>213</v>
      </c>
      <c r="H6453" s="9" t="s">
        <v>165</v>
      </c>
      <c r="I6453" s="9" t="s">
        <v>469</v>
      </c>
      <c r="J6453" s="9" t="s">
        <v>10301</v>
      </c>
      <c r="K6453" s="9" t="s">
        <v>262</v>
      </c>
      <c r="L6453" s="9" t="s">
        <v>307</v>
      </c>
      <c r="M6453" s="9" t="s">
        <v>673</v>
      </c>
      <c r="N6453" s="9" t="s">
        <v>197</v>
      </c>
      <c r="O6453" s="9" t="s">
        <v>176</v>
      </c>
      <c r="P6453" s="9" t="s">
        <v>253</v>
      </c>
      <c r="Q6453" s="9" t="s">
        <v>219</v>
      </c>
      <c r="R6453" s="9">
        <v>0</v>
      </c>
      <c r="S6453" s="9">
        <v>22</v>
      </c>
      <c r="U6453" s="9" t="s">
        <v>290</v>
      </c>
      <c r="X6453" s="9">
        <f>INDEX(SLA_Policy!$D$2:$D$5,MATCH(F6453,SLA_Policy!$A$2:$A$5,0))</f>
        <v>120</v>
      </c>
      <c r="Y6453" s="9" t="str">
        <f>IF(E6453="Cancelled","Excluded",IF(D6453="",IF((SLA_Policy!$B$8-B6453)*24&gt;X6453,"Open - Breached","Open - On Track"),IF((D6453-B6453)*24&lt;=X6453,"Met","Breached")))</f>
        <v>Met</v>
      </c>
    </row>
    <row r="6454" spans="1:25" x14ac:dyDescent="0.25">
      <c r="A6454" s="9" t="s">
        <v>10302</v>
      </c>
      <c r="B6454" s="23">
        <v>46104.425000000003</v>
      </c>
      <c r="C6454" s="23">
        <v>46104.429861111101</v>
      </c>
      <c r="D6454" s="23">
        <v>46104.713194444397</v>
      </c>
      <c r="E6454" s="9" t="s">
        <v>212</v>
      </c>
      <c r="F6454" s="9" t="s">
        <v>189</v>
      </c>
      <c r="G6454" s="9" t="s">
        <v>213</v>
      </c>
      <c r="H6454" s="9" t="s">
        <v>161</v>
      </c>
      <c r="I6454" s="9" t="s">
        <v>297</v>
      </c>
      <c r="J6454" s="9" t="s">
        <v>4203</v>
      </c>
      <c r="K6454" s="9" t="s">
        <v>276</v>
      </c>
      <c r="L6454" s="9" t="s">
        <v>311</v>
      </c>
      <c r="M6454" s="9" t="s">
        <v>979</v>
      </c>
      <c r="N6454" s="9" t="s">
        <v>198</v>
      </c>
      <c r="O6454" s="9" t="s">
        <v>177</v>
      </c>
      <c r="P6454" s="9" t="s">
        <v>300</v>
      </c>
      <c r="Q6454" s="9" t="s">
        <v>219</v>
      </c>
      <c r="R6454" s="9">
        <v>0</v>
      </c>
      <c r="S6454" s="9">
        <v>10</v>
      </c>
      <c r="U6454" s="9" t="s">
        <v>290</v>
      </c>
      <c r="X6454" s="9">
        <f>INDEX(SLA_Policy!$D$2:$D$5,MATCH(F6454,SLA_Policy!$A$2:$A$5,0))</f>
        <v>120</v>
      </c>
      <c r="Y6454" s="9" t="str">
        <f>IF(E6454="Cancelled","Excluded",IF(D6454="",IF((SLA_Policy!$B$8-B6454)*24&gt;X6454,"Open - Breached","Open - On Track"),IF((D6454-B6454)*24&lt;=X6454,"Met","Breached")))</f>
        <v>Met</v>
      </c>
    </row>
    <row r="6455" spans="1:25" x14ac:dyDescent="0.25">
      <c r="A6455" s="9" t="s">
        <v>10303</v>
      </c>
      <c r="B6455" s="23">
        <v>46104.427777777797</v>
      </c>
      <c r="C6455" s="23">
        <v>46104.431250000001</v>
      </c>
      <c r="D6455" s="23">
        <v>46104.533333333296</v>
      </c>
      <c r="E6455" s="9" t="s">
        <v>212</v>
      </c>
      <c r="F6455" s="9" t="s">
        <v>187</v>
      </c>
      <c r="G6455" s="9" t="s">
        <v>213</v>
      </c>
      <c r="H6455" s="9" t="s">
        <v>88</v>
      </c>
      <c r="I6455" s="9" t="s">
        <v>92</v>
      </c>
      <c r="J6455" s="9" t="s">
        <v>413</v>
      </c>
      <c r="K6455" s="9" t="s">
        <v>225</v>
      </c>
      <c r="L6455" s="9" t="s">
        <v>282</v>
      </c>
      <c r="M6455" s="9" t="s">
        <v>2799</v>
      </c>
      <c r="N6455" s="9" t="s">
        <v>199</v>
      </c>
      <c r="O6455" s="9" t="s">
        <v>178</v>
      </c>
      <c r="P6455" s="9" t="s">
        <v>360</v>
      </c>
      <c r="Q6455" s="9" t="s">
        <v>273</v>
      </c>
      <c r="R6455" s="9">
        <v>0</v>
      </c>
      <c r="S6455" s="9">
        <v>41</v>
      </c>
      <c r="T6455" s="9" t="s">
        <v>136</v>
      </c>
      <c r="U6455" s="9" t="s">
        <v>230</v>
      </c>
      <c r="X6455" s="9">
        <f>INDEX(SLA_Policy!$D$2:$D$5,MATCH(F6455,SLA_Policy!$A$2:$A$5,0))</f>
        <v>8</v>
      </c>
      <c r="Y6455" s="9" t="str">
        <f>IF(E6455="Cancelled","Excluded",IF(D6455="",IF((SLA_Policy!$B$8-B6455)*24&gt;X6455,"Open - Breached","Open - On Track"),IF((D6455-B6455)*24&lt;=X6455,"Met","Breached")))</f>
        <v>Met</v>
      </c>
    </row>
    <row r="6456" spans="1:25" x14ac:dyDescent="0.25">
      <c r="A6456" s="9" t="s">
        <v>10304</v>
      </c>
      <c r="B6456" s="23">
        <v>46104.430555555598</v>
      </c>
      <c r="C6456" s="23">
        <v>46104.440277777801</v>
      </c>
      <c r="D6456" s="23">
        <v>46107.3215277778</v>
      </c>
      <c r="E6456" s="9" t="s">
        <v>212</v>
      </c>
      <c r="F6456" s="9" t="s">
        <v>188</v>
      </c>
      <c r="G6456" s="9" t="s">
        <v>213</v>
      </c>
      <c r="H6456" s="9" t="s">
        <v>163</v>
      </c>
      <c r="I6456" s="9" t="s">
        <v>223</v>
      </c>
      <c r="J6456" s="9" t="s">
        <v>4637</v>
      </c>
      <c r="K6456" s="9" t="s">
        <v>215</v>
      </c>
      <c r="L6456" s="9" t="s">
        <v>293</v>
      </c>
      <c r="M6456" s="9" t="s">
        <v>4076</v>
      </c>
      <c r="N6456" s="9" t="s">
        <v>199</v>
      </c>
      <c r="O6456" s="9" t="s">
        <v>180</v>
      </c>
      <c r="P6456" s="9" t="s">
        <v>381</v>
      </c>
      <c r="Q6456" s="9" t="s">
        <v>219</v>
      </c>
      <c r="R6456" s="9">
        <v>0</v>
      </c>
      <c r="S6456" s="9">
        <v>68</v>
      </c>
      <c r="T6456" s="9" t="s">
        <v>136</v>
      </c>
      <c r="U6456" s="9" t="s">
        <v>230</v>
      </c>
      <c r="X6456" s="9">
        <f>INDEX(SLA_Policy!$D$2:$D$5,MATCH(F6456,SLA_Policy!$A$2:$A$5,0))</f>
        <v>72</v>
      </c>
      <c r="Y6456" s="9" t="str">
        <f>IF(E6456="Cancelled","Excluded",IF(D6456="",IF((SLA_Policy!$B$8-B6456)*24&gt;X6456,"Open - Breached","Open - On Track"),IF((D6456-B6456)*24&lt;=X6456,"Met","Breached")))</f>
        <v>Met</v>
      </c>
    </row>
    <row r="6457" spans="1:25" x14ac:dyDescent="0.25">
      <c r="A6457" s="9" t="s">
        <v>10305</v>
      </c>
      <c r="B6457" s="23">
        <v>46104.430555555598</v>
      </c>
      <c r="C6457" s="23">
        <v>46104.434027777803</v>
      </c>
      <c r="D6457" s="23">
        <v>46105.3569444444</v>
      </c>
      <c r="E6457" s="9" t="s">
        <v>212</v>
      </c>
      <c r="F6457" s="9" t="s">
        <v>188</v>
      </c>
      <c r="G6457" s="9" t="s">
        <v>213</v>
      </c>
      <c r="H6457" s="9" t="s">
        <v>88</v>
      </c>
      <c r="I6457" s="9" t="s">
        <v>92</v>
      </c>
      <c r="J6457" s="9" t="s">
        <v>9160</v>
      </c>
      <c r="K6457" s="9" t="s">
        <v>246</v>
      </c>
      <c r="L6457" s="9" t="s">
        <v>293</v>
      </c>
      <c r="M6457" s="9" t="s">
        <v>5740</v>
      </c>
      <c r="N6457" s="9" t="s">
        <v>198</v>
      </c>
      <c r="O6457" s="9" t="s">
        <v>178</v>
      </c>
      <c r="P6457" s="9" t="s">
        <v>272</v>
      </c>
      <c r="Q6457" s="9" t="s">
        <v>273</v>
      </c>
      <c r="R6457" s="9">
        <v>0</v>
      </c>
      <c r="S6457" s="9">
        <v>34</v>
      </c>
      <c r="T6457" s="9" t="s">
        <v>136</v>
      </c>
      <c r="U6457" s="9" t="s">
        <v>140</v>
      </c>
      <c r="V6457" s="9" t="s">
        <v>144</v>
      </c>
      <c r="W6457" s="9">
        <v>5</v>
      </c>
      <c r="X6457" s="9">
        <f>INDEX(SLA_Policy!$D$2:$D$5,MATCH(F6457,SLA_Policy!$A$2:$A$5,0))</f>
        <v>72</v>
      </c>
      <c r="Y6457" s="9" t="str">
        <f>IF(E6457="Cancelled","Excluded",IF(D6457="",IF((SLA_Policy!$B$8-B6457)*24&gt;X6457,"Open - Breached","Open - On Track"),IF((D6457-B6457)*24&lt;=X6457,"Met","Breached")))</f>
        <v>Met</v>
      </c>
    </row>
    <row r="6458" spans="1:25" x14ac:dyDescent="0.25">
      <c r="A6458" s="9" t="s">
        <v>10306</v>
      </c>
      <c r="B6458" s="23">
        <v>46104.4375</v>
      </c>
      <c r="C6458" s="23">
        <v>46104.447916666701</v>
      </c>
      <c r="D6458" s="23">
        <v>46105.5444444444</v>
      </c>
      <c r="E6458" s="9" t="s">
        <v>212</v>
      </c>
      <c r="F6458" s="9" t="s">
        <v>188</v>
      </c>
      <c r="G6458" s="9" t="s">
        <v>213</v>
      </c>
      <c r="H6458" s="9" t="s">
        <v>88</v>
      </c>
      <c r="I6458" s="9" t="s">
        <v>92</v>
      </c>
      <c r="J6458" s="9" t="s">
        <v>9171</v>
      </c>
      <c r="K6458" s="9" t="s">
        <v>215</v>
      </c>
      <c r="L6458" s="9" t="s">
        <v>226</v>
      </c>
      <c r="M6458" s="9" t="s">
        <v>911</v>
      </c>
      <c r="N6458" s="9" t="s">
        <v>196</v>
      </c>
      <c r="O6458" s="9" t="s">
        <v>178</v>
      </c>
      <c r="P6458" s="9" t="s">
        <v>272</v>
      </c>
      <c r="Q6458" s="9" t="s">
        <v>219</v>
      </c>
      <c r="R6458" s="9">
        <v>1</v>
      </c>
      <c r="S6458" s="9">
        <v>39</v>
      </c>
      <c r="T6458" s="9" t="s">
        <v>136</v>
      </c>
      <c r="U6458" s="9" t="s">
        <v>140</v>
      </c>
      <c r="V6458" s="9" t="s">
        <v>144</v>
      </c>
      <c r="X6458" s="9">
        <f>INDEX(SLA_Policy!$D$2:$D$5,MATCH(F6458,SLA_Policy!$A$2:$A$5,0))</f>
        <v>72</v>
      </c>
      <c r="Y6458" s="9" t="str">
        <f>IF(E6458="Cancelled","Excluded",IF(D6458="",IF((SLA_Policy!$B$8-B6458)*24&gt;X6458,"Open - Breached","Open - On Track"),IF((D6458-B6458)*24&lt;=X6458,"Met","Breached")))</f>
        <v>Met</v>
      </c>
    </row>
    <row r="6459" spans="1:25" x14ac:dyDescent="0.25">
      <c r="A6459" s="9" t="s">
        <v>10307</v>
      </c>
      <c r="B6459" s="23">
        <v>46104.4465277778</v>
      </c>
      <c r="C6459" s="23">
        <v>46104.495138888902</v>
      </c>
      <c r="D6459" s="23">
        <v>46105.404166666704</v>
      </c>
      <c r="E6459" s="9" t="s">
        <v>212</v>
      </c>
      <c r="F6459" s="9" t="s">
        <v>188</v>
      </c>
      <c r="G6459" s="9" t="s">
        <v>213</v>
      </c>
      <c r="H6459" s="9" t="s">
        <v>164</v>
      </c>
      <c r="I6459" s="9" t="s">
        <v>339</v>
      </c>
      <c r="J6459" s="9" t="s">
        <v>2475</v>
      </c>
      <c r="K6459" s="9" t="s">
        <v>239</v>
      </c>
      <c r="L6459" s="9" t="s">
        <v>104</v>
      </c>
      <c r="M6459" s="9" t="s">
        <v>2597</v>
      </c>
      <c r="N6459" s="9" t="s">
        <v>196</v>
      </c>
      <c r="O6459" s="9" t="s">
        <v>116</v>
      </c>
      <c r="P6459" s="9" t="s">
        <v>295</v>
      </c>
      <c r="Q6459" s="9" t="s">
        <v>219</v>
      </c>
      <c r="R6459" s="9">
        <v>0</v>
      </c>
      <c r="S6459" s="9">
        <v>9</v>
      </c>
      <c r="T6459" s="9" t="s">
        <v>464</v>
      </c>
      <c r="U6459" s="9" t="s">
        <v>376</v>
      </c>
      <c r="X6459" s="9">
        <f>INDEX(SLA_Policy!$D$2:$D$5,MATCH(F6459,SLA_Policy!$A$2:$A$5,0))</f>
        <v>72</v>
      </c>
      <c r="Y6459" s="9" t="str">
        <f>IF(E6459="Cancelled","Excluded",IF(D6459="",IF((SLA_Policy!$B$8-B6459)*24&gt;X6459,"Open - Breached","Open - On Track"),IF((D6459-B6459)*24&lt;=X6459,"Met","Breached")))</f>
        <v>Met</v>
      </c>
    </row>
    <row r="6460" spans="1:25" x14ac:dyDescent="0.25">
      <c r="A6460" s="9" t="s">
        <v>10308</v>
      </c>
      <c r="B6460" s="23">
        <v>46104.452777777798</v>
      </c>
      <c r="C6460" s="23">
        <v>46104.463888888902</v>
      </c>
      <c r="D6460" s="23">
        <v>46106.617361111101</v>
      </c>
      <c r="E6460" s="9" t="s">
        <v>212</v>
      </c>
      <c r="F6460" s="9" t="s">
        <v>188</v>
      </c>
      <c r="G6460" s="9" t="s">
        <v>236</v>
      </c>
      <c r="H6460" s="9" t="s">
        <v>163</v>
      </c>
      <c r="I6460" s="9" t="s">
        <v>315</v>
      </c>
      <c r="J6460" s="9" t="s">
        <v>932</v>
      </c>
      <c r="K6460" s="9" t="s">
        <v>246</v>
      </c>
      <c r="L6460" s="9" t="s">
        <v>216</v>
      </c>
      <c r="M6460" s="9" t="s">
        <v>1809</v>
      </c>
      <c r="N6460" s="9" t="s">
        <v>196</v>
      </c>
      <c r="O6460" s="9" t="s">
        <v>180</v>
      </c>
      <c r="P6460" s="9" t="s">
        <v>368</v>
      </c>
      <c r="Q6460" s="9" t="s">
        <v>219</v>
      </c>
      <c r="R6460" s="9">
        <v>0</v>
      </c>
      <c r="S6460" s="9">
        <v>80</v>
      </c>
      <c r="T6460" s="9" t="s">
        <v>229</v>
      </c>
      <c r="U6460" s="9" t="s">
        <v>242</v>
      </c>
      <c r="X6460" s="9">
        <f>INDEX(SLA_Policy!$D$2:$D$5,MATCH(F6460,SLA_Policy!$A$2:$A$5,0))</f>
        <v>72</v>
      </c>
      <c r="Y6460" s="9" t="str">
        <f>IF(E6460="Cancelled","Excluded",IF(D6460="",IF((SLA_Policy!$B$8-B6460)*24&gt;X6460,"Open - Breached","Open - On Track"),IF((D6460-B6460)*24&lt;=X6460,"Met","Breached")))</f>
        <v>Met</v>
      </c>
    </row>
    <row r="6461" spans="1:25" x14ac:dyDescent="0.25">
      <c r="A6461" s="9" t="s">
        <v>10309</v>
      </c>
      <c r="B6461" s="23">
        <v>46104.465277777803</v>
      </c>
      <c r="C6461" s="23">
        <v>46104.5402777778</v>
      </c>
      <c r="D6461" s="23">
        <v>46104.670138888898</v>
      </c>
      <c r="E6461" s="9" t="s">
        <v>212</v>
      </c>
      <c r="F6461" s="9" t="s">
        <v>189</v>
      </c>
      <c r="G6461" s="9" t="s">
        <v>236</v>
      </c>
      <c r="H6461" s="9" t="s">
        <v>164</v>
      </c>
      <c r="I6461" s="9" t="s">
        <v>421</v>
      </c>
      <c r="J6461" s="9" t="s">
        <v>3731</v>
      </c>
      <c r="K6461" s="9" t="s">
        <v>215</v>
      </c>
      <c r="L6461" s="9" t="s">
        <v>216</v>
      </c>
      <c r="M6461" s="9" t="s">
        <v>2089</v>
      </c>
      <c r="N6461" s="9" t="s">
        <v>196</v>
      </c>
      <c r="O6461" s="9" t="s">
        <v>116</v>
      </c>
      <c r="P6461" s="9" t="s">
        <v>551</v>
      </c>
      <c r="Q6461" s="9" t="s">
        <v>219</v>
      </c>
      <c r="R6461" s="9">
        <v>0</v>
      </c>
      <c r="S6461" s="9">
        <v>20</v>
      </c>
      <c r="T6461" s="9" t="s">
        <v>464</v>
      </c>
      <c r="U6461" s="9" t="s">
        <v>242</v>
      </c>
      <c r="X6461" s="9">
        <f>INDEX(SLA_Policy!$D$2:$D$5,MATCH(F6461,SLA_Policy!$A$2:$A$5,0))</f>
        <v>120</v>
      </c>
      <c r="Y6461" s="9" t="str">
        <f>IF(E6461="Cancelled","Excluded",IF(D6461="",IF((SLA_Policy!$B$8-B6461)*24&gt;X6461,"Open - Breached","Open - On Track"),IF((D6461-B6461)*24&lt;=X6461,"Met","Breached")))</f>
        <v>Met</v>
      </c>
    </row>
    <row r="6462" spans="1:25" x14ac:dyDescent="0.25">
      <c r="A6462" s="9" t="s">
        <v>10310</v>
      </c>
      <c r="B6462" s="23">
        <v>46104.4777777778</v>
      </c>
      <c r="C6462" s="23">
        <v>46104.4868055556</v>
      </c>
      <c r="D6462" s="23">
        <v>46104.534027777801</v>
      </c>
      <c r="E6462" s="9" t="s">
        <v>212</v>
      </c>
      <c r="F6462" s="9" t="s">
        <v>189</v>
      </c>
      <c r="G6462" s="9" t="s">
        <v>213</v>
      </c>
      <c r="H6462" s="9" t="s">
        <v>161</v>
      </c>
      <c r="I6462" s="9" t="s">
        <v>454</v>
      </c>
      <c r="J6462" s="9" t="s">
        <v>2015</v>
      </c>
      <c r="K6462" s="9" t="s">
        <v>215</v>
      </c>
      <c r="L6462" s="9" t="s">
        <v>226</v>
      </c>
      <c r="M6462" s="9" t="s">
        <v>233</v>
      </c>
      <c r="N6462" s="9" t="s">
        <v>198</v>
      </c>
      <c r="O6462" s="9" t="s">
        <v>116</v>
      </c>
      <c r="P6462" s="9" t="s">
        <v>295</v>
      </c>
      <c r="Q6462" s="9" t="s">
        <v>219</v>
      </c>
      <c r="R6462" s="9">
        <v>0</v>
      </c>
      <c r="S6462" s="9">
        <v>3</v>
      </c>
      <c r="U6462" s="9" t="s">
        <v>221</v>
      </c>
      <c r="W6462" s="9">
        <v>5</v>
      </c>
      <c r="X6462" s="9">
        <f>INDEX(SLA_Policy!$D$2:$D$5,MATCH(F6462,SLA_Policy!$A$2:$A$5,0))</f>
        <v>120</v>
      </c>
      <c r="Y6462" s="9" t="str">
        <f>IF(E6462="Cancelled","Excluded",IF(D6462="",IF((SLA_Policy!$B$8-B6462)*24&gt;X6462,"Open - Breached","Open - On Track"),IF((D6462-B6462)*24&lt;=X6462,"Met","Breached")))</f>
        <v>Met</v>
      </c>
    </row>
    <row r="6463" spans="1:25" x14ac:dyDescent="0.25">
      <c r="A6463" s="9" t="s">
        <v>10311</v>
      </c>
      <c r="B6463" s="23">
        <v>46104.479861111096</v>
      </c>
      <c r="C6463" s="23">
        <v>46104.504166666702</v>
      </c>
      <c r="D6463" s="23">
        <v>46104.516666666699</v>
      </c>
      <c r="E6463" s="9" t="s">
        <v>212</v>
      </c>
      <c r="F6463" s="9" t="s">
        <v>187</v>
      </c>
      <c r="G6463" s="9" t="s">
        <v>213</v>
      </c>
      <c r="H6463" s="9" t="s">
        <v>166</v>
      </c>
      <c r="I6463" s="9" t="s">
        <v>286</v>
      </c>
      <c r="J6463" s="9" t="s">
        <v>10312</v>
      </c>
      <c r="K6463" s="9" t="s">
        <v>246</v>
      </c>
      <c r="L6463" s="9" t="s">
        <v>270</v>
      </c>
      <c r="M6463" s="9" t="s">
        <v>947</v>
      </c>
      <c r="N6463" s="9" t="s">
        <v>196</v>
      </c>
      <c r="O6463" s="9" t="s">
        <v>181</v>
      </c>
      <c r="P6463" s="9" t="s">
        <v>289</v>
      </c>
      <c r="Q6463" s="9" t="s">
        <v>273</v>
      </c>
      <c r="R6463" s="9">
        <v>0</v>
      </c>
      <c r="S6463" s="9">
        <v>17</v>
      </c>
      <c r="U6463" s="9" t="s">
        <v>290</v>
      </c>
      <c r="X6463" s="9">
        <f>INDEX(SLA_Policy!$D$2:$D$5,MATCH(F6463,SLA_Policy!$A$2:$A$5,0))</f>
        <v>8</v>
      </c>
      <c r="Y6463" s="9" t="str">
        <f>IF(E6463="Cancelled","Excluded",IF(D6463="",IF((SLA_Policy!$B$8-B6463)*24&gt;X6463,"Open - Breached","Open - On Track"),IF((D6463-B6463)*24&lt;=X6463,"Met","Breached")))</f>
        <v>Met</v>
      </c>
    </row>
    <row r="6464" spans="1:25" x14ac:dyDescent="0.25">
      <c r="A6464" s="9" t="s">
        <v>10313</v>
      </c>
      <c r="B6464" s="23">
        <v>46104.486111111102</v>
      </c>
      <c r="C6464" s="23">
        <v>46104.503472222197</v>
      </c>
      <c r="D6464" s="23">
        <v>46104.625694444498</v>
      </c>
      <c r="E6464" s="9" t="s">
        <v>212</v>
      </c>
      <c r="F6464" s="9" t="s">
        <v>188</v>
      </c>
      <c r="G6464" s="9" t="s">
        <v>213</v>
      </c>
      <c r="H6464" s="9" t="s">
        <v>88</v>
      </c>
      <c r="I6464" s="9" t="s">
        <v>268</v>
      </c>
      <c r="J6464" s="9" t="s">
        <v>3371</v>
      </c>
      <c r="K6464" s="9" t="s">
        <v>303</v>
      </c>
      <c r="L6464" s="9" t="s">
        <v>311</v>
      </c>
      <c r="M6464" s="9" t="s">
        <v>5566</v>
      </c>
      <c r="N6464" s="9" t="s">
        <v>196</v>
      </c>
      <c r="O6464" s="9" t="s">
        <v>178</v>
      </c>
      <c r="P6464" s="9" t="s">
        <v>321</v>
      </c>
      <c r="Q6464" s="9" t="s">
        <v>219</v>
      </c>
      <c r="R6464" s="9">
        <v>0</v>
      </c>
      <c r="S6464" s="9">
        <v>22</v>
      </c>
      <c r="T6464" s="9" t="s">
        <v>136</v>
      </c>
      <c r="U6464" s="9" t="s">
        <v>290</v>
      </c>
      <c r="X6464" s="9">
        <f>INDEX(SLA_Policy!$D$2:$D$5,MATCH(F6464,SLA_Policy!$A$2:$A$5,0))</f>
        <v>72</v>
      </c>
      <c r="Y6464" s="9" t="str">
        <f>IF(E6464="Cancelled","Excluded",IF(D6464="",IF((SLA_Policy!$B$8-B6464)*24&gt;X6464,"Open - Breached","Open - On Track"),IF((D6464-B6464)*24&lt;=X6464,"Met","Breached")))</f>
        <v>Met</v>
      </c>
    </row>
    <row r="6465" spans="1:25" x14ac:dyDescent="0.25">
      <c r="A6465" s="9" t="s">
        <v>10314</v>
      </c>
      <c r="B6465" s="23">
        <v>46104.5131944444</v>
      </c>
      <c r="C6465" s="23">
        <v>46104.517361111102</v>
      </c>
      <c r="D6465" s="23">
        <v>46104.547222222202</v>
      </c>
      <c r="E6465" s="9" t="s">
        <v>212</v>
      </c>
      <c r="F6465" s="9" t="s">
        <v>188</v>
      </c>
      <c r="G6465" s="9" t="s">
        <v>213</v>
      </c>
      <c r="H6465" s="9" t="s">
        <v>161</v>
      </c>
      <c r="I6465" s="9" t="s">
        <v>454</v>
      </c>
      <c r="J6465" s="9" t="s">
        <v>813</v>
      </c>
      <c r="K6465" s="9" t="s">
        <v>262</v>
      </c>
      <c r="L6465" s="9" t="s">
        <v>351</v>
      </c>
      <c r="M6465" s="9" t="s">
        <v>7461</v>
      </c>
      <c r="N6465" s="9" t="s">
        <v>198</v>
      </c>
      <c r="O6465" s="9" t="s">
        <v>116</v>
      </c>
      <c r="P6465" s="9" t="s">
        <v>234</v>
      </c>
      <c r="Q6465" s="9" t="s">
        <v>219</v>
      </c>
      <c r="R6465" s="9">
        <v>0</v>
      </c>
      <c r="S6465" s="9">
        <v>17</v>
      </c>
      <c r="U6465" s="9" t="s">
        <v>376</v>
      </c>
      <c r="X6465" s="9">
        <f>INDEX(SLA_Policy!$D$2:$D$5,MATCH(F6465,SLA_Policy!$A$2:$A$5,0))</f>
        <v>72</v>
      </c>
      <c r="Y6465" s="9" t="str">
        <f>IF(E6465="Cancelled","Excluded",IF(D6465="",IF((SLA_Policy!$B$8-B6465)*24&gt;X6465,"Open - Breached","Open - On Track"),IF((D6465-B6465)*24&lt;=X6465,"Met","Breached")))</f>
        <v>Met</v>
      </c>
    </row>
    <row r="6466" spans="1:25" x14ac:dyDescent="0.25">
      <c r="A6466" s="9" t="s">
        <v>10315</v>
      </c>
      <c r="B6466" s="23">
        <v>46104.525694444397</v>
      </c>
      <c r="C6466" s="23">
        <v>46104.59375</v>
      </c>
      <c r="D6466" s="23">
        <v>46105.318055555603</v>
      </c>
      <c r="E6466" s="9" t="s">
        <v>212</v>
      </c>
      <c r="F6466" s="9" t="s">
        <v>188</v>
      </c>
      <c r="G6466" s="9" t="s">
        <v>213</v>
      </c>
      <c r="H6466" s="9" t="s">
        <v>161</v>
      </c>
      <c r="I6466" s="9" t="s">
        <v>454</v>
      </c>
      <c r="J6466" s="9" t="s">
        <v>1549</v>
      </c>
      <c r="K6466" s="9" t="s">
        <v>239</v>
      </c>
      <c r="L6466" s="9" t="s">
        <v>226</v>
      </c>
      <c r="M6466" s="9" t="s">
        <v>973</v>
      </c>
      <c r="N6466" s="9" t="s">
        <v>196</v>
      </c>
      <c r="O6466" s="9" t="s">
        <v>116</v>
      </c>
      <c r="P6466" s="9" t="s">
        <v>234</v>
      </c>
      <c r="Q6466" s="9" t="s">
        <v>219</v>
      </c>
      <c r="R6466" s="9">
        <v>0</v>
      </c>
      <c r="S6466" s="9">
        <v>8</v>
      </c>
      <c r="U6466" s="9" t="s">
        <v>376</v>
      </c>
      <c r="X6466" s="9">
        <f>INDEX(SLA_Policy!$D$2:$D$5,MATCH(F6466,SLA_Policy!$A$2:$A$5,0))</f>
        <v>72</v>
      </c>
      <c r="Y6466" s="9" t="str">
        <f>IF(E6466="Cancelled","Excluded",IF(D6466="",IF((SLA_Policy!$B$8-B6466)*24&gt;X6466,"Open - Breached","Open - On Track"),IF((D6466-B6466)*24&lt;=X6466,"Met","Breached")))</f>
        <v>Met</v>
      </c>
    </row>
    <row r="6467" spans="1:25" x14ac:dyDescent="0.25">
      <c r="A6467" s="9" t="s">
        <v>10316</v>
      </c>
      <c r="B6467" s="23">
        <v>46104.530555555597</v>
      </c>
      <c r="C6467" s="23">
        <v>46104.579861111102</v>
      </c>
      <c r="D6467" s="23">
        <v>46105.364583333299</v>
      </c>
      <c r="E6467" s="9" t="s">
        <v>212</v>
      </c>
      <c r="F6467" s="9" t="s">
        <v>188</v>
      </c>
      <c r="G6467" s="9" t="s">
        <v>213</v>
      </c>
      <c r="H6467" s="9" t="s">
        <v>162</v>
      </c>
      <c r="I6467" s="9" t="s">
        <v>244</v>
      </c>
      <c r="J6467" s="9" t="s">
        <v>518</v>
      </c>
      <c r="K6467" s="9" t="s">
        <v>262</v>
      </c>
      <c r="L6467" s="9" t="s">
        <v>282</v>
      </c>
      <c r="M6467" s="9" t="s">
        <v>3106</v>
      </c>
      <c r="N6467" s="9" t="s">
        <v>197</v>
      </c>
      <c r="O6467" s="9" t="s">
        <v>179</v>
      </c>
      <c r="P6467" s="9" t="s">
        <v>284</v>
      </c>
      <c r="Q6467" s="9" t="s">
        <v>219</v>
      </c>
      <c r="R6467" s="9">
        <v>0</v>
      </c>
      <c r="S6467" s="9">
        <v>24</v>
      </c>
      <c r="U6467" s="9" t="s">
        <v>266</v>
      </c>
      <c r="X6467" s="9">
        <f>INDEX(SLA_Policy!$D$2:$D$5,MATCH(F6467,SLA_Policy!$A$2:$A$5,0))</f>
        <v>72</v>
      </c>
      <c r="Y6467" s="9" t="str">
        <f>IF(E6467="Cancelled","Excluded",IF(D6467="",IF((SLA_Policy!$B$8-B6467)*24&gt;X6467,"Open - Breached","Open - On Track"),IF((D6467-B6467)*24&lt;=X6467,"Met","Breached")))</f>
        <v>Met</v>
      </c>
    </row>
    <row r="6468" spans="1:25" x14ac:dyDescent="0.25">
      <c r="A6468" s="9" t="s">
        <v>10317</v>
      </c>
      <c r="B6468" s="23">
        <v>46104.5444444444</v>
      </c>
      <c r="C6468" s="23">
        <v>46104.55</v>
      </c>
      <c r="D6468" s="23">
        <v>46105.336805555598</v>
      </c>
      <c r="E6468" s="9" t="s">
        <v>212</v>
      </c>
      <c r="F6468" s="9" t="s">
        <v>188</v>
      </c>
      <c r="G6468" s="9" t="s">
        <v>213</v>
      </c>
      <c r="H6468" s="9" t="s">
        <v>162</v>
      </c>
      <c r="I6468" s="9" t="s">
        <v>244</v>
      </c>
      <c r="J6468" s="9" t="s">
        <v>905</v>
      </c>
      <c r="K6468" s="9" t="s">
        <v>215</v>
      </c>
      <c r="L6468" s="9" t="s">
        <v>293</v>
      </c>
      <c r="M6468" s="9" t="s">
        <v>2329</v>
      </c>
      <c r="N6468" s="9" t="s">
        <v>198</v>
      </c>
      <c r="O6468" s="9" t="s">
        <v>179</v>
      </c>
      <c r="P6468" s="9" t="s">
        <v>337</v>
      </c>
      <c r="Q6468" s="9" t="s">
        <v>219</v>
      </c>
      <c r="R6468" s="9">
        <v>0</v>
      </c>
      <c r="S6468" s="9">
        <v>91</v>
      </c>
      <c r="U6468" s="9" t="s">
        <v>266</v>
      </c>
      <c r="W6468" s="9">
        <v>5</v>
      </c>
      <c r="X6468" s="9">
        <f>INDEX(SLA_Policy!$D$2:$D$5,MATCH(F6468,SLA_Policy!$A$2:$A$5,0))</f>
        <v>72</v>
      </c>
      <c r="Y6468" s="9" t="str">
        <f>IF(E6468="Cancelled","Excluded",IF(D6468="",IF((SLA_Policy!$B$8-B6468)*24&gt;X6468,"Open - Breached","Open - On Track"),IF((D6468-B6468)*24&lt;=X6468,"Met","Breached")))</f>
        <v>Met</v>
      </c>
    </row>
    <row r="6469" spans="1:25" x14ac:dyDescent="0.25">
      <c r="A6469" s="9" t="s">
        <v>10318</v>
      </c>
      <c r="B6469" s="23">
        <v>46104.556250000001</v>
      </c>
      <c r="C6469" s="23">
        <v>46104.568749999999</v>
      </c>
      <c r="D6469" s="23">
        <v>46104.648611111101</v>
      </c>
      <c r="E6469" s="9" t="s">
        <v>212</v>
      </c>
      <c r="F6469" s="9" t="s">
        <v>187</v>
      </c>
      <c r="G6469" s="9" t="s">
        <v>213</v>
      </c>
      <c r="H6469" s="9" t="s">
        <v>88</v>
      </c>
      <c r="I6469" s="9" t="s">
        <v>92</v>
      </c>
      <c r="J6469" s="9" t="s">
        <v>9160</v>
      </c>
      <c r="K6469" s="9" t="s">
        <v>246</v>
      </c>
      <c r="L6469" s="9" t="s">
        <v>226</v>
      </c>
      <c r="M6469" s="9" t="s">
        <v>1962</v>
      </c>
      <c r="N6469" s="9" t="s">
        <v>197</v>
      </c>
      <c r="O6469" s="9" t="s">
        <v>116</v>
      </c>
      <c r="P6469" s="9" t="s">
        <v>258</v>
      </c>
      <c r="Q6469" s="9" t="s">
        <v>219</v>
      </c>
      <c r="R6469" s="9">
        <v>0</v>
      </c>
      <c r="S6469" s="9">
        <v>78</v>
      </c>
      <c r="T6469" s="9" t="s">
        <v>136</v>
      </c>
      <c r="U6469" s="9" t="s">
        <v>140</v>
      </c>
      <c r="V6469" s="9" t="s">
        <v>144</v>
      </c>
      <c r="X6469" s="9">
        <f>INDEX(SLA_Policy!$D$2:$D$5,MATCH(F6469,SLA_Policy!$A$2:$A$5,0))</f>
        <v>8</v>
      </c>
      <c r="Y6469" s="9" t="str">
        <f>IF(E6469="Cancelled","Excluded",IF(D6469="",IF((SLA_Policy!$B$8-B6469)*24&gt;X6469,"Open - Breached","Open - On Track"),IF((D6469-B6469)*24&lt;=X6469,"Met","Breached")))</f>
        <v>Met</v>
      </c>
    </row>
    <row r="6470" spans="1:25" x14ac:dyDescent="0.25">
      <c r="A6470" s="9" t="s">
        <v>10319</v>
      </c>
      <c r="B6470" s="23">
        <v>46104.568055555603</v>
      </c>
      <c r="C6470" s="23">
        <v>46104.78125</v>
      </c>
      <c r="D6470" s="23">
        <v>46105.370138888902</v>
      </c>
      <c r="E6470" s="9" t="s">
        <v>212</v>
      </c>
      <c r="F6470" s="9" t="s">
        <v>189</v>
      </c>
      <c r="G6470" s="9" t="s">
        <v>236</v>
      </c>
      <c r="H6470" s="9" t="s">
        <v>167</v>
      </c>
      <c r="I6470" s="9" t="s">
        <v>255</v>
      </c>
      <c r="J6470" s="9" t="s">
        <v>2544</v>
      </c>
      <c r="K6470" s="9" t="s">
        <v>246</v>
      </c>
      <c r="L6470" s="9" t="s">
        <v>311</v>
      </c>
      <c r="M6470" s="9" t="s">
        <v>1860</v>
      </c>
      <c r="N6470" s="9" t="s">
        <v>196</v>
      </c>
      <c r="O6470" s="9" t="s">
        <v>116</v>
      </c>
      <c r="P6470" s="9" t="s">
        <v>234</v>
      </c>
      <c r="Q6470" s="9" t="s">
        <v>219</v>
      </c>
      <c r="R6470" s="9">
        <v>0</v>
      </c>
      <c r="S6470" s="9">
        <v>14</v>
      </c>
      <c r="U6470" s="9" t="s">
        <v>242</v>
      </c>
      <c r="X6470" s="9">
        <f>INDEX(SLA_Policy!$D$2:$D$5,MATCH(F6470,SLA_Policy!$A$2:$A$5,0))</f>
        <v>120</v>
      </c>
      <c r="Y6470" s="9" t="str">
        <f>IF(E6470="Cancelled","Excluded",IF(D6470="",IF((SLA_Policy!$B$8-B6470)*24&gt;X6470,"Open - Breached","Open - On Track"),IF((D6470-B6470)*24&lt;=X6470,"Met","Breached")))</f>
        <v>Met</v>
      </c>
    </row>
    <row r="6471" spans="1:25" x14ac:dyDescent="0.25">
      <c r="A6471" s="9" t="s">
        <v>10320</v>
      </c>
      <c r="B6471" s="23">
        <v>46104.581250000003</v>
      </c>
      <c r="C6471" s="23">
        <v>46104.586111111101</v>
      </c>
      <c r="D6471" s="23">
        <v>46104.613888888904</v>
      </c>
      <c r="E6471" s="9" t="s">
        <v>212</v>
      </c>
      <c r="F6471" s="9" t="s">
        <v>189</v>
      </c>
      <c r="G6471" s="9" t="s">
        <v>213</v>
      </c>
      <c r="H6471" s="9" t="s">
        <v>164</v>
      </c>
      <c r="I6471" s="9" t="s">
        <v>339</v>
      </c>
      <c r="J6471" s="9" t="s">
        <v>10321</v>
      </c>
      <c r="K6471" s="9" t="s">
        <v>215</v>
      </c>
      <c r="L6471" s="9" t="s">
        <v>311</v>
      </c>
      <c r="M6471" s="9" t="s">
        <v>5870</v>
      </c>
      <c r="N6471" s="9" t="s">
        <v>198</v>
      </c>
      <c r="O6471" s="9" t="s">
        <v>116</v>
      </c>
      <c r="P6471" s="9" t="s">
        <v>551</v>
      </c>
      <c r="Q6471" s="9" t="s">
        <v>219</v>
      </c>
      <c r="R6471" s="9">
        <v>0</v>
      </c>
      <c r="S6471" s="9">
        <v>12</v>
      </c>
      <c r="T6471" s="9" t="s">
        <v>464</v>
      </c>
      <c r="U6471" s="9" t="s">
        <v>290</v>
      </c>
      <c r="W6471" s="9">
        <v>4</v>
      </c>
      <c r="X6471" s="9">
        <f>INDEX(SLA_Policy!$D$2:$D$5,MATCH(F6471,SLA_Policy!$A$2:$A$5,0))</f>
        <v>120</v>
      </c>
      <c r="Y6471" s="9" t="str">
        <f>IF(E6471="Cancelled","Excluded",IF(D6471="",IF((SLA_Policy!$B$8-B6471)*24&gt;X6471,"Open - Breached","Open - On Track"),IF((D6471-B6471)*24&lt;=X6471,"Met","Breached")))</f>
        <v>Met</v>
      </c>
    </row>
    <row r="6472" spans="1:25" x14ac:dyDescent="0.25">
      <c r="A6472" s="9" t="s">
        <v>10322</v>
      </c>
      <c r="B6472" s="23">
        <v>46104.608333333301</v>
      </c>
      <c r="C6472" s="23">
        <v>46104.715972222199</v>
      </c>
      <c r="D6472" s="23">
        <v>46105.414583333302</v>
      </c>
      <c r="E6472" s="9" t="s">
        <v>212</v>
      </c>
      <c r="F6472" s="9" t="s">
        <v>188</v>
      </c>
      <c r="G6472" s="9" t="s">
        <v>213</v>
      </c>
      <c r="H6472" s="9" t="s">
        <v>165</v>
      </c>
      <c r="I6472" s="9" t="s">
        <v>567</v>
      </c>
      <c r="J6472" s="9" t="s">
        <v>10323</v>
      </c>
      <c r="K6472" s="9" t="s">
        <v>276</v>
      </c>
      <c r="L6472" s="9" t="s">
        <v>351</v>
      </c>
      <c r="M6472" s="9" t="s">
        <v>5419</v>
      </c>
      <c r="N6472" s="9" t="s">
        <v>196</v>
      </c>
      <c r="O6472" s="9" t="s">
        <v>176</v>
      </c>
      <c r="P6472" s="9" t="s">
        <v>570</v>
      </c>
      <c r="Q6472" s="9" t="s">
        <v>219</v>
      </c>
      <c r="R6472" s="9">
        <v>0</v>
      </c>
      <c r="S6472" s="9">
        <v>21</v>
      </c>
      <c r="U6472" s="9" t="s">
        <v>376</v>
      </c>
      <c r="X6472" s="9">
        <f>INDEX(SLA_Policy!$D$2:$D$5,MATCH(F6472,SLA_Policy!$A$2:$A$5,0))</f>
        <v>72</v>
      </c>
      <c r="Y6472" s="9" t="str">
        <f>IF(E6472="Cancelled","Excluded",IF(D6472="",IF((SLA_Policy!$B$8-B6472)*24&gt;X6472,"Open - Breached","Open - On Track"),IF((D6472-B6472)*24&lt;=X6472,"Met","Breached")))</f>
        <v>Met</v>
      </c>
    </row>
    <row r="6473" spans="1:25" x14ac:dyDescent="0.25">
      <c r="A6473" s="9" t="s">
        <v>10324</v>
      </c>
      <c r="B6473" s="23">
        <v>46104.6159722222</v>
      </c>
      <c r="C6473" s="23">
        <v>46104.622222222199</v>
      </c>
      <c r="D6473" s="23">
        <v>46105.636111111096</v>
      </c>
      <c r="E6473" s="9" t="s">
        <v>212</v>
      </c>
      <c r="F6473" s="9" t="s">
        <v>189</v>
      </c>
      <c r="G6473" s="9" t="s">
        <v>213</v>
      </c>
      <c r="H6473" s="9" t="s">
        <v>162</v>
      </c>
      <c r="I6473" s="9" t="s">
        <v>345</v>
      </c>
      <c r="J6473" s="9" t="s">
        <v>2804</v>
      </c>
      <c r="K6473" s="9" t="s">
        <v>262</v>
      </c>
      <c r="L6473" s="9" t="s">
        <v>293</v>
      </c>
      <c r="M6473" s="9" t="s">
        <v>6515</v>
      </c>
      <c r="N6473" s="9" t="s">
        <v>200</v>
      </c>
      <c r="O6473" s="9" t="s">
        <v>116</v>
      </c>
      <c r="P6473" s="9" t="s">
        <v>525</v>
      </c>
      <c r="Q6473" s="9" t="s">
        <v>219</v>
      </c>
      <c r="R6473" s="9">
        <v>0</v>
      </c>
      <c r="S6473" s="9">
        <v>19</v>
      </c>
      <c r="U6473" s="9" t="s">
        <v>248</v>
      </c>
      <c r="X6473" s="9">
        <f>INDEX(SLA_Policy!$D$2:$D$5,MATCH(F6473,SLA_Policy!$A$2:$A$5,0))</f>
        <v>120</v>
      </c>
      <c r="Y6473" s="9" t="str">
        <f>IF(E6473="Cancelled","Excluded",IF(D6473="",IF((SLA_Policy!$B$8-B6473)*24&gt;X6473,"Open - Breached","Open - On Track"),IF((D6473-B6473)*24&lt;=X6473,"Met","Breached")))</f>
        <v>Met</v>
      </c>
    </row>
    <row r="6474" spans="1:25" x14ac:dyDescent="0.25">
      <c r="A6474" s="9" t="s">
        <v>10325</v>
      </c>
      <c r="B6474" s="23">
        <v>46104.623611111099</v>
      </c>
      <c r="E6474" s="9" t="s">
        <v>649</v>
      </c>
      <c r="F6474" s="9" t="s">
        <v>189</v>
      </c>
      <c r="G6474" s="9" t="s">
        <v>213</v>
      </c>
      <c r="H6474" s="9" t="s">
        <v>88</v>
      </c>
      <c r="I6474" s="9" t="s">
        <v>92</v>
      </c>
      <c r="J6474" s="9" t="s">
        <v>9164</v>
      </c>
      <c r="K6474" s="9" t="s">
        <v>303</v>
      </c>
      <c r="L6474" s="9" t="s">
        <v>351</v>
      </c>
      <c r="M6474" s="9" t="s">
        <v>1411</v>
      </c>
      <c r="N6474" s="9" t="s">
        <v>199</v>
      </c>
      <c r="O6474" s="9" t="s">
        <v>178</v>
      </c>
      <c r="P6474" s="9" t="s">
        <v>414</v>
      </c>
      <c r="Q6474" s="9" t="s">
        <v>219</v>
      </c>
      <c r="R6474" s="9">
        <v>0</v>
      </c>
      <c r="S6474" s="9">
        <v>1</v>
      </c>
      <c r="T6474" s="9" t="s">
        <v>136</v>
      </c>
      <c r="V6474" s="9" t="s">
        <v>144</v>
      </c>
      <c r="X6474" s="9">
        <f>INDEX(SLA_Policy!$D$2:$D$5,MATCH(F6474,SLA_Policy!$A$2:$A$5,0))</f>
        <v>120</v>
      </c>
      <c r="Y6474" s="9" t="str">
        <f>IF(E6474="Cancelled","Excluded",IF(D6474="",IF((SLA_Policy!$B$8-B6474)*24&gt;X6474,"Open - Breached","Open - On Track"),IF((D6474-B6474)*24&lt;=X6474,"Met","Breached")))</f>
        <v>Excluded</v>
      </c>
    </row>
    <row r="6475" spans="1:25" x14ac:dyDescent="0.25">
      <c r="A6475" s="9" t="s">
        <v>10326</v>
      </c>
      <c r="B6475" s="23">
        <v>46104.626388888901</v>
      </c>
      <c r="C6475" s="23">
        <v>46104.756249999999</v>
      </c>
      <c r="D6475" s="23">
        <v>46105.342361111099</v>
      </c>
      <c r="E6475" s="9" t="s">
        <v>212</v>
      </c>
      <c r="F6475" s="9" t="s">
        <v>189</v>
      </c>
      <c r="G6475" s="9" t="s">
        <v>213</v>
      </c>
      <c r="H6475" s="9" t="s">
        <v>164</v>
      </c>
      <c r="I6475" s="9" t="s">
        <v>339</v>
      </c>
      <c r="J6475" s="9" t="s">
        <v>7635</v>
      </c>
      <c r="K6475" s="9" t="s">
        <v>215</v>
      </c>
      <c r="L6475" s="9" t="s">
        <v>351</v>
      </c>
      <c r="M6475" s="9" t="s">
        <v>3631</v>
      </c>
      <c r="N6475" s="9" t="s">
        <v>197</v>
      </c>
      <c r="O6475" s="9" t="s">
        <v>180</v>
      </c>
      <c r="P6475" s="9" t="s">
        <v>368</v>
      </c>
      <c r="Q6475" s="9" t="s">
        <v>273</v>
      </c>
      <c r="R6475" s="9">
        <v>0</v>
      </c>
      <c r="S6475" s="9">
        <v>25</v>
      </c>
      <c r="T6475" s="9" t="s">
        <v>464</v>
      </c>
      <c r="U6475" s="9" t="s">
        <v>266</v>
      </c>
      <c r="W6475" s="9">
        <v>4</v>
      </c>
      <c r="X6475" s="9">
        <f>INDEX(SLA_Policy!$D$2:$D$5,MATCH(F6475,SLA_Policy!$A$2:$A$5,0))</f>
        <v>120</v>
      </c>
      <c r="Y6475" s="9" t="str">
        <f>IF(E6475="Cancelled","Excluded",IF(D6475="",IF((SLA_Policy!$B$8-B6475)*24&gt;X6475,"Open - Breached","Open - On Track"),IF((D6475-B6475)*24&lt;=X6475,"Met","Breached")))</f>
        <v>Met</v>
      </c>
    </row>
    <row r="6476" spans="1:25" x14ac:dyDescent="0.25">
      <c r="A6476" s="9" t="s">
        <v>10327</v>
      </c>
      <c r="B6476" s="23">
        <v>46104.627083333296</v>
      </c>
      <c r="C6476" s="23">
        <v>46104.630555555603</v>
      </c>
      <c r="D6476" s="23">
        <v>46104.747222222199</v>
      </c>
      <c r="E6476" s="9" t="s">
        <v>212</v>
      </c>
      <c r="F6476" s="9" t="s">
        <v>188</v>
      </c>
      <c r="G6476" s="9" t="s">
        <v>213</v>
      </c>
      <c r="H6476" s="9" t="s">
        <v>88</v>
      </c>
      <c r="I6476" s="9" t="s">
        <v>268</v>
      </c>
      <c r="J6476" s="9" t="s">
        <v>1600</v>
      </c>
      <c r="K6476" s="9" t="s">
        <v>246</v>
      </c>
      <c r="L6476" s="9" t="s">
        <v>216</v>
      </c>
      <c r="M6476" s="9" t="s">
        <v>2928</v>
      </c>
      <c r="N6476" s="9" t="s">
        <v>198</v>
      </c>
      <c r="O6476" s="9" t="s">
        <v>178</v>
      </c>
      <c r="P6476" s="9" t="s">
        <v>414</v>
      </c>
      <c r="Q6476" s="9" t="s">
        <v>273</v>
      </c>
      <c r="R6476" s="9">
        <v>0</v>
      </c>
      <c r="S6476" s="9">
        <v>27</v>
      </c>
      <c r="T6476" s="9" t="s">
        <v>229</v>
      </c>
      <c r="U6476" s="9" t="s">
        <v>290</v>
      </c>
      <c r="X6476" s="9">
        <f>INDEX(SLA_Policy!$D$2:$D$5,MATCH(F6476,SLA_Policy!$A$2:$A$5,0))</f>
        <v>72</v>
      </c>
      <c r="Y6476" s="9" t="str">
        <f>IF(E6476="Cancelled","Excluded",IF(D6476="",IF((SLA_Policy!$B$8-B6476)*24&gt;X6476,"Open - Breached","Open - On Track"),IF((D6476-B6476)*24&lt;=X6476,"Met","Breached")))</f>
        <v>Met</v>
      </c>
    </row>
    <row r="6477" spans="1:25" x14ac:dyDescent="0.25">
      <c r="A6477" s="9" t="s">
        <v>10328</v>
      </c>
      <c r="B6477" s="23">
        <v>46104.646527777797</v>
      </c>
      <c r="C6477" s="23">
        <v>46104.684722222199</v>
      </c>
      <c r="D6477" s="23">
        <v>46105.377777777801</v>
      </c>
      <c r="E6477" s="9" t="s">
        <v>212</v>
      </c>
      <c r="F6477" s="9" t="s">
        <v>188</v>
      </c>
      <c r="G6477" s="9" t="s">
        <v>213</v>
      </c>
      <c r="H6477" s="9" t="s">
        <v>163</v>
      </c>
      <c r="I6477" s="9" t="s">
        <v>250</v>
      </c>
      <c r="J6477" s="9" t="s">
        <v>1407</v>
      </c>
      <c r="K6477" s="9" t="s">
        <v>246</v>
      </c>
      <c r="L6477" s="9" t="s">
        <v>307</v>
      </c>
      <c r="M6477" s="9" t="s">
        <v>1766</v>
      </c>
      <c r="N6477" s="9" t="s">
        <v>197</v>
      </c>
      <c r="O6477" s="9" t="s">
        <v>176</v>
      </c>
      <c r="P6477" s="9" t="s">
        <v>253</v>
      </c>
      <c r="Q6477" s="9" t="s">
        <v>219</v>
      </c>
      <c r="R6477" s="9">
        <v>0</v>
      </c>
      <c r="S6477" s="9">
        <v>94</v>
      </c>
      <c r="T6477" s="9" t="s">
        <v>229</v>
      </c>
      <c r="U6477" s="9" t="s">
        <v>230</v>
      </c>
      <c r="X6477" s="9">
        <f>INDEX(SLA_Policy!$D$2:$D$5,MATCH(F6477,SLA_Policy!$A$2:$A$5,0))</f>
        <v>72</v>
      </c>
      <c r="Y6477" s="9" t="str">
        <f>IF(E6477="Cancelled","Excluded",IF(D6477="",IF((SLA_Policy!$B$8-B6477)*24&gt;X6477,"Open - Breached","Open - On Track"),IF((D6477-B6477)*24&lt;=X6477,"Met","Breached")))</f>
        <v>Met</v>
      </c>
    </row>
    <row r="6478" spans="1:25" x14ac:dyDescent="0.25">
      <c r="A6478" s="9" t="s">
        <v>10329</v>
      </c>
      <c r="B6478" s="23">
        <v>46104.662499999999</v>
      </c>
      <c r="C6478" s="23">
        <v>46104.698611111096</v>
      </c>
      <c r="D6478" s="23">
        <v>46105.388888888898</v>
      </c>
      <c r="E6478" s="9" t="s">
        <v>212</v>
      </c>
      <c r="F6478" s="9" t="s">
        <v>189</v>
      </c>
      <c r="G6478" s="9" t="s">
        <v>236</v>
      </c>
      <c r="H6478" s="9" t="s">
        <v>167</v>
      </c>
      <c r="I6478" s="9" t="s">
        <v>255</v>
      </c>
      <c r="J6478" s="9" t="s">
        <v>10330</v>
      </c>
      <c r="K6478" s="9" t="s">
        <v>239</v>
      </c>
      <c r="L6478" s="9" t="s">
        <v>226</v>
      </c>
      <c r="M6478" s="9" t="s">
        <v>1111</v>
      </c>
      <c r="N6478" s="9" t="s">
        <v>196</v>
      </c>
      <c r="O6478" s="9" t="s">
        <v>116</v>
      </c>
      <c r="P6478" s="9" t="s">
        <v>574</v>
      </c>
      <c r="Q6478" s="9" t="s">
        <v>219</v>
      </c>
      <c r="R6478" s="9">
        <v>0</v>
      </c>
      <c r="S6478" s="9">
        <v>20</v>
      </c>
      <c r="U6478" s="9" t="s">
        <v>242</v>
      </c>
      <c r="X6478" s="9">
        <f>INDEX(SLA_Policy!$D$2:$D$5,MATCH(F6478,SLA_Policy!$A$2:$A$5,0))</f>
        <v>120</v>
      </c>
      <c r="Y6478" s="9" t="str">
        <f>IF(E6478="Cancelled","Excluded",IF(D6478="",IF((SLA_Policy!$B$8-B6478)*24&gt;X6478,"Open - Breached","Open - On Track"),IF((D6478-B6478)*24&lt;=X6478,"Met","Breached")))</f>
        <v>Met</v>
      </c>
    </row>
    <row r="6479" spans="1:25" x14ac:dyDescent="0.25">
      <c r="A6479" s="9" t="s">
        <v>10331</v>
      </c>
      <c r="B6479" s="23">
        <v>46104.680555555598</v>
      </c>
      <c r="C6479" s="23">
        <v>46104.747916666704</v>
      </c>
      <c r="D6479" s="23">
        <v>46105.331250000003</v>
      </c>
      <c r="E6479" s="9" t="s">
        <v>212</v>
      </c>
      <c r="F6479" s="9" t="s">
        <v>189</v>
      </c>
      <c r="G6479" s="9" t="s">
        <v>213</v>
      </c>
      <c r="H6479" s="9" t="s">
        <v>166</v>
      </c>
      <c r="I6479" s="9" t="s">
        <v>398</v>
      </c>
      <c r="J6479" s="9" t="s">
        <v>10332</v>
      </c>
      <c r="K6479" s="9" t="s">
        <v>246</v>
      </c>
      <c r="L6479" s="9" t="s">
        <v>104</v>
      </c>
      <c r="M6479" s="9" t="s">
        <v>1937</v>
      </c>
      <c r="N6479" s="9" t="s">
        <v>197</v>
      </c>
      <c r="O6479" s="9" t="s">
        <v>181</v>
      </c>
      <c r="P6479" s="9" t="s">
        <v>289</v>
      </c>
      <c r="Q6479" s="9" t="s">
        <v>219</v>
      </c>
      <c r="R6479" s="9">
        <v>0</v>
      </c>
      <c r="S6479" s="9">
        <v>26</v>
      </c>
      <c r="U6479" s="9" t="s">
        <v>248</v>
      </c>
      <c r="X6479" s="9">
        <f>INDEX(SLA_Policy!$D$2:$D$5,MATCH(F6479,SLA_Policy!$A$2:$A$5,0))</f>
        <v>120</v>
      </c>
      <c r="Y6479" s="9" t="str">
        <f>IF(E6479="Cancelled","Excluded",IF(D6479="",IF((SLA_Policy!$B$8-B6479)*24&gt;X6479,"Open - Breached","Open - On Track"),IF((D6479-B6479)*24&lt;=X6479,"Met","Breached")))</f>
        <v>Met</v>
      </c>
    </row>
    <row r="6480" spans="1:25" x14ac:dyDescent="0.25">
      <c r="A6480" s="9" t="s">
        <v>10333</v>
      </c>
      <c r="B6480" s="23">
        <v>46104.684027777803</v>
      </c>
      <c r="C6480" s="23">
        <v>46104.684722222199</v>
      </c>
      <c r="D6480" s="23">
        <v>46105.554861111101</v>
      </c>
      <c r="E6480" s="9" t="s">
        <v>212</v>
      </c>
      <c r="F6480" s="9" t="s">
        <v>188</v>
      </c>
      <c r="G6480" s="9" t="s">
        <v>213</v>
      </c>
      <c r="H6480" s="9" t="s">
        <v>88</v>
      </c>
      <c r="I6480" s="9" t="s">
        <v>92</v>
      </c>
      <c r="J6480" s="9" t="s">
        <v>9160</v>
      </c>
      <c r="K6480" s="9" t="s">
        <v>246</v>
      </c>
      <c r="L6480" s="9" t="s">
        <v>216</v>
      </c>
      <c r="M6480" s="9" t="s">
        <v>4325</v>
      </c>
      <c r="N6480" s="9" t="s">
        <v>198</v>
      </c>
      <c r="O6480" s="9" t="s">
        <v>178</v>
      </c>
      <c r="P6480" s="9" t="s">
        <v>360</v>
      </c>
      <c r="Q6480" s="9" t="s">
        <v>219</v>
      </c>
      <c r="R6480" s="9">
        <v>0</v>
      </c>
      <c r="S6480" s="9">
        <v>23</v>
      </c>
      <c r="T6480" s="9" t="s">
        <v>136</v>
      </c>
      <c r="U6480" s="9" t="s">
        <v>140</v>
      </c>
      <c r="V6480" s="9" t="s">
        <v>144</v>
      </c>
      <c r="X6480" s="9">
        <f>INDEX(SLA_Policy!$D$2:$D$5,MATCH(F6480,SLA_Policy!$A$2:$A$5,0))</f>
        <v>72</v>
      </c>
      <c r="Y6480" s="9" t="str">
        <f>IF(E6480="Cancelled","Excluded",IF(D6480="",IF((SLA_Policy!$B$8-B6480)*24&gt;X6480,"Open - Breached","Open - On Track"),IF((D6480-B6480)*24&lt;=X6480,"Met","Breached")))</f>
        <v>Met</v>
      </c>
    </row>
    <row r="6481" spans="1:25" x14ac:dyDescent="0.25">
      <c r="A6481" s="9" t="s">
        <v>10334</v>
      </c>
      <c r="B6481" s="23">
        <v>46104.689583333296</v>
      </c>
      <c r="C6481" s="23">
        <v>46104.713194444397</v>
      </c>
      <c r="D6481" s="23">
        <v>46105.374305555597</v>
      </c>
      <c r="E6481" s="9" t="s">
        <v>212</v>
      </c>
      <c r="F6481" s="9" t="s">
        <v>188</v>
      </c>
      <c r="G6481" s="9" t="s">
        <v>236</v>
      </c>
      <c r="H6481" s="9" t="s">
        <v>167</v>
      </c>
      <c r="I6481" s="9" t="s">
        <v>255</v>
      </c>
      <c r="J6481" s="9" t="s">
        <v>5158</v>
      </c>
      <c r="K6481" s="9" t="s">
        <v>246</v>
      </c>
      <c r="L6481" s="9" t="s">
        <v>104</v>
      </c>
      <c r="M6481" s="9" t="s">
        <v>1198</v>
      </c>
      <c r="N6481" s="9" t="s">
        <v>196</v>
      </c>
      <c r="O6481" s="9" t="s">
        <v>116</v>
      </c>
      <c r="P6481" s="9" t="s">
        <v>342</v>
      </c>
      <c r="Q6481" s="9" t="s">
        <v>219</v>
      </c>
      <c r="R6481" s="9">
        <v>0</v>
      </c>
      <c r="S6481" s="9">
        <v>31</v>
      </c>
      <c r="U6481" s="9" t="s">
        <v>242</v>
      </c>
      <c r="X6481" s="9">
        <f>INDEX(SLA_Policy!$D$2:$D$5,MATCH(F6481,SLA_Policy!$A$2:$A$5,0))</f>
        <v>72</v>
      </c>
      <c r="Y6481" s="9" t="str">
        <f>IF(E6481="Cancelled","Excluded",IF(D6481="",IF((SLA_Policy!$B$8-B6481)*24&gt;X6481,"Open - Breached","Open - On Track"),IF((D6481-B6481)*24&lt;=X6481,"Met","Breached")))</f>
        <v>Met</v>
      </c>
    </row>
    <row r="6482" spans="1:25" x14ac:dyDescent="0.25">
      <c r="A6482" s="9" t="s">
        <v>10335</v>
      </c>
      <c r="B6482" s="23">
        <v>46104.714583333298</v>
      </c>
      <c r="C6482" s="23">
        <v>46105.305555555598</v>
      </c>
      <c r="D6482" s="23">
        <v>46107.745138888902</v>
      </c>
      <c r="E6482" s="9" t="s">
        <v>212</v>
      </c>
      <c r="F6482" s="9" t="s">
        <v>189</v>
      </c>
      <c r="G6482" s="9" t="s">
        <v>236</v>
      </c>
      <c r="H6482" s="9" t="s">
        <v>161</v>
      </c>
      <c r="I6482" s="9" t="s">
        <v>505</v>
      </c>
      <c r="J6482" s="9" t="s">
        <v>4413</v>
      </c>
      <c r="K6482" s="9" t="s">
        <v>215</v>
      </c>
      <c r="L6482" s="9" t="s">
        <v>311</v>
      </c>
      <c r="M6482" s="9" t="s">
        <v>2362</v>
      </c>
      <c r="N6482" s="9" t="s">
        <v>196</v>
      </c>
      <c r="O6482" s="9" t="s">
        <v>177</v>
      </c>
      <c r="P6482" s="9" t="s">
        <v>457</v>
      </c>
      <c r="Q6482" s="9" t="s">
        <v>219</v>
      </c>
      <c r="R6482" s="9">
        <v>0</v>
      </c>
      <c r="S6482" s="9">
        <v>66</v>
      </c>
      <c r="U6482" s="9" t="s">
        <v>242</v>
      </c>
      <c r="X6482" s="9">
        <f>INDEX(SLA_Policy!$D$2:$D$5,MATCH(F6482,SLA_Policy!$A$2:$A$5,0))</f>
        <v>120</v>
      </c>
      <c r="Y6482" s="9" t="str">
        <f>IF(E6482="Cancelled","Excluded",IF(D6482="",IF((SLA_Policy!$B$8-B6482)*24&gt;X6482,"Open - Breached","Open - On Track"),IF((D6482-B6482)*24&lt;=X6482,"Met","Breached")))</f>
        <v>Met</v>
      </c>
    </row>
    <row r="6483" spans="1:25" x14ac:dyDescent="0.25">
      <c r="A6483" s="9" t="s">
        <v>10336</v>
      </c>
      <c r="B6483" s="23">
        <v>46104.722916666702</v>
      </c>
      <c r="C6483" s="23">
        <v>46104.781944444498</v>
      </c>
      <c r="D6483" s="23">
        <v>46105.414583333302</v>
      </c>
      <c r="E6483" s="9" t="s">
        <v>212</v>
      </c>
      <c r="F6483" s="9" t="s">
        <v>188</v>
      </c>
      <c r="G6483" s="9" t="s">
        <v>213</v>
      </c>
      <c r="H6483" s="9" t="s">
        <v>162</v>
      </c>
      <c r="I6483" s="9" t="s">
        <v>345</v>
      </c>
      <c r="J6483" s="9" t="s">
        <v>802</v>
      </c>
      <c r="K6483" s="9" t="s">
        <v>246</v>
      </c>
      <c r="L6483" s="9" t="s">
        <v>311</v>
      </c>
      <c r="M6483" s="9" t="s">
        <v>1183</v>
      </c>
      <c r="N6483" s="9" t="s">
        <v>196</v>
      </c>
      <c r="O6483" s="9" t="s">
        <v>116</v>
      </c>
      <c r="P6483" s="9" t="s">
        <v>234</v>
      </c>
      <c r="Q6483" s="9" t="s">
        <v>219</v>
      </c>
      <c r="R6483" s="9">
        <v>0</v>
      </c>
      <c r="S6483" s="9">
        <v>23</v>
      </c>
      <c r="U6483" s="9" t="s">
        <v>290</v>
      </c>
      <c r="X6483" s="9">
        <f>INDEX(SLA_Policy!$D$2:$D$5,MATCH(F6483,SLA_Policy!$A$2:$A$5,0))</f>
        <v>72</v>
      </c>
      <c r="Y6483" s="9" t="str">
        <f>IF(E6483="Cancelled","Excluded",IF(D6483="",IF((SLA_Policy!$B$8-B6483)*24&gt;X6483,"Open - Breached","Open - On Track"),IF((D6483-B6483)*24&lt;=X6483,"Met","Breached")))</f>
        <v>Met</v>
      </c>
    </row>
    <row r="6484" spans="1:25" x14ac:dyDescent="0.25">
      <c r="A6484" s="9" t="s">
        <v>10337</v>
      </c>
      <c r="B6484" s="23">
        <v>46104.751388888901</v>
      </c>
      <c r="C6484" s="23">
        <v>46105.313194444498</v>
      </c>
      <c r="D6484" s="23">
        <v>46108.336805555598</v>
      </c>
      <c r="E6484" s="9" t="s">
        <v>212</v>
      </c>
      <c r="F6484" s="9" t="s">
        <v>189</v>
      </c>
      <c r="G6484" s="9" t="s">
        <v>236</v>
      </c>
      <c r="H6484" s="9" t="s">
        <v>162</v>
      </c>
      <c r="I6484" s="9" t="s">
        <v>280</v>
      </c>
      <c r="J6484" s="9" t="s">
        <v>2971</v>
      </c>
      <c r="K6484" s="9" t="s">
        <v>215</v>
      </c>
      <c r="L6484" s="9" t="s">
        <v>226</v>
      </c>
      <c r="M6484" s="9" t="s">
        <v>872</v>
      </c>
      <c r="N6484" s="9" t="s">
        <v>196</v>
      </c>
      <c r="O6484" s="9" t="s">
        <v>179</v>
      </c>
      <c r="P6484" s="9" t="s">
        <v>264</v>
      </c>
      <c r="Q6484" s="9" t="s">
        <v>219</v>
      </c>
      <c r="R6484" s="9">
        <v>0</v>
      </c>
      <c r="S6484" s="9">
        <v>7</v>
      </c>
      <c r="U6484" s="9" t="s">
        <v>242</v>
      </c>
      <c r="X6484" s="9">
        <f>INDEX(SLA_Policy!$D$2:$D$5,MATCH(F6484,SLA_Policy!$A$2:$A$5,0))</f>
        <v>120</v>
      </c>
      <c r="Y6484" s="9" t="str">
        <f>IF(E6484="Cancelled","Excluded",IF(D6484="",IF((SLA_Policy!$B$8-B6484)*24&gt;X6484,"Open - Breached","Open - On Track"),IF((D6484-B6484)*24&lt;=X6484,"Met","Breached")))</f>
        <v>Met</v>
      </c>
    </row>
    <row r="6485" spans="1:25" x14ac:dyDescent="0.25">
      <c r="A6485" s="9" t="s">
        <v>10338</v>
      </c>
      <c r="B6485" s="23">
        <v>46104.768750000003</v>
      </c>
      <c r="C6485" s="23">
        <v>46105.348611111098</v>
      </c>
      <c r="D6485" s="23">
        <v>46114.382638888899</v>
      </c>
      <c r="E6485" s="9" t="s">
        <v>212</v>
      </c>
      <c r="F6485" s="9" t="s">
        <v>188</v>
      </c>
      <c r="G6485" s="9" t="s">
        <v>236</v>
      </c>
      <c r="H6485" s="9" t="s">
        <v>163</v>
      </c>
      <c r="I6485" s="9" t="s">
        <v>315</v>
      </c>
      <c r="J6485" s="9" t="s">
        <v>2968</v>
      </c>
      <c r="K6485" s="9" t="s">
        <v>246</v>
      </c>
      <c r="L6485" s="9" t="s">
        <v>226</v>
      </c>
      <c r="M6485" s="9" t="s">
        <v>4051</v>
      </c>
      <c r="N6485" s="9" t="s">
        <v>197</v>
      </c>
      <c r="O6485" s="9" t="s">
        <v>180</v>
      </c>
      <c r="P6485" s="9" t="s">
        <v>278</v>
      </c>
      <c r="Q6485" s="9" t="s">
        <v>219</v>
      </c>
      <c r="R6485" s="9">
        <v>0</v>
      </c>
      <c r="S6485" s="9">
        <v>66</v>
      </c>
      <c r="T6485" s="9" t="s">
        <v>229</v>
      </c>
      <c r="U6485" s="9" t="s">
        <v>242</v>
      </c>
      <c r="X6485" s="9">
        <f>INDEX(SLA_Policy!$D$2:$D$5,MATCH(F6485,SLA_Policy!$A$2:$A$5,0))</f>
        <v>72</v>
      </c>
      <c r="Y6485" s="9" t="str">
        <f>IF(E6485="Cancelled","Excluded",IF(D6485="",IF((SLA_Policy!$B$8-B6485)*24&gt;X6485,"Open - Breached","Open - On Track"),IF((D6485-B6485)*24&lt;=X6485,"Met","Breached")))</f>
        <v>Breached</v>
      </c>
    </row>
    <row r="6486" spans="1:25" x14ac:dyDescent="0.25">
      <c r="A6486" s="9" t="s">
        <v>10339</v>
      </c>
      <c r="B6486" s="23">
        <v>46105.256944444503</v>
      </c>
      <c r="C6486" s="23">
        <v>46105.345138888901</v>
      </c>
      <c r="D6486" s="23">
        <v>46105.370833333298</v>
      </c>
      <c r="E6486" s="9" t="s">
        <v>212</v>
      </c>
      <c r="F6486" s="9" t="s">
        <v>188</v>
      </c>
      <c r="G6486" s="9" t="s">
        <v>213</v>
      </c>
      <c r="H6486" s="9" t="s">
        <v>161</v>
      </c>
      <c r="I6486" s="9" t="s">
        <v>454</v>
      </c>
      <c r="J6486" s="9" t="s">
        <v>10340</v>
      </c>
      <c r="K6486" s="9" t="s">
        <v>262</v>
      </c>
      <c r="L6486" s="9" t="s">
        <v>216</v>
      </c>
      <c r="M6486" s="9" t="s">
        <v>4554</v>
      </c>
      <c r="N6486" s="9" t="s">
        <v>198</v>
      </c>
      <c r="O6486" s="9" t="s">
        <v>177</v>
      </c>
      <c r="P6486" s="9" t="s">
        <v>241</v>
      </c>
      <c r="Q6486" s="9" t="s">
        <v>219</v>
      </c>
      <c r="R6486" s="9">
        <v>0</v>
      </c>
      <c r="S6486" s="9">
        <v>9</v>
      </c>
      <c r="U6486" s="9" t="s">
        <v>290</v>
      </c>
      <c r="W6486" s="9">
        <v>5</v>
      </c>
      <c r="X6486" s="9">
        <f>INDEX(SLA_Policy!$D$2:$D$5,MATCH(F6486,SLA_Policy!$A$2:$A$5,0))</f>
        <v>72</v>
      </c>
      <c r="Y6486" s="9" t="str">
        <f>IF(E6486="Cancelled","Excluded",IF(D6486="",IF((SLA_Policy!$B$8-B6486)*24&gt;X6486,"Open - Breached","Open - On Track"),IF((D6486-B6486)*24&lt;=X6486,"Met","Breached")))</f>
        <v>Met</v>
      </c>
    </row>
    <row r="6487" spans="1:25" x14ac:dyDescent="0.25">
      <c r="A6487" s="9" t="s">
        <v>10341</v>
      </c>
      <c r="B6487" s="23">
        <v>46105.2631944444</v>
      </c>
      <c r="C6487" s="23">
        <v>46105.405555555597</v>
      </c>
      <c r="D6487" s="23">
        <v>46105.449305555601</v>
      </c>
      <c r="E6487" s="9" t="s">
        <v>212</v>
      </c>
      <c r="F6487" s="9" t="s">
        <v>189</v>
      </c>
      <c r="G6487" s="9" t="s">
        <v>236</v>
      </c>
      <c r="H6487" s="9" t="s">
        <v>167</v>
      </c>
      <c r="I6487" s="9" t="s">
        <v>255</v>
      </c>
      <c r="J6487" s="9" t="s">
        <v>3836</v>
      </c>
      <c r="K6487" s="9" t="s">
        <v>225</v>
      </c>
      <c r="L6487" s="9" t="s">
        <v>311</v>
      </c>
      <c r="M6487" s="9" t="s">
        <v>682</v>
      </c>
      <c r="N6487" s="9" t="s">
        <v>197</v>
      </c>
      <c r="O6487" s="9" t="s">
        <v>176</v>
      </c>
      <c r="P6487" s="9" t="s">
        <v>330</v>
      </c>
      <c r="Q6487" s="9" t="s">
        <v>273</v>
      </c>
      <c r="R6487" s="9">
        <v>0</v>
      </c>
      <c r="S6487" s="9">
        <v>32</v>
      </c>
      <c r="U6487" s="9" t="s">
        <v>242</v>
      </c>
      <c r="X6487" s="9">
        <f>INDEX(SLA_Policy!$D$2:$D$5,MATCH(F6487,SLA_Policy!$A$2:$A$5,0))</f>
        <v>120</v>
      </c>
      <c r="Y6487" s="9" t="str">
        <f>IF(E6487="Cancelled","Excluded",IF(D6487="",IF((SLA_Policy!$B$8-B6487)*24&gt;X6487,"Open - Breached","Open - On Track"),IF((D6487-B6487)*24&lt;=X6487,"Met","Breached")))</f>
        <v>Met</v>
      </c>
    </row>
    <row r="6488" spans="1:25" x14ac:dyDescent="0.25">
      <c r="A6488" s="9" t="s">
        <v>10342</v>
      </c>
      <c r="B6488" s="23">
        <v>46105.293055555601</v>
      </c>
      <c r="C6488" s="23">
        <v>46105.293749999997</v>
      </c>
      <c r="D6488" s="23">
        <v>46105.354861111096</v>
      </c>
      <c r="E6488" s="9" t="s">
        <v>212</v>
      </c>
      <c r="F6488" s="9" t="s">
        <v>187</v>
      </c>
      <c r="G6488" s="9" t="s">
        <v>213</v>
      </c>
      <c r="H6488" s="9" t="s">
        <v>161</v>
      </c>
      <c r="I6488" s="9" t="s">
        <v>297</v>
      </c>
      <c r="J6488" s="9" t="s">
        <v>735</v>
      </c>
      <c r="K6488" s="9" t="s">
        <v>303</v>
      </c>
      <c r="L6488" s="9" t="s">
        <v>226</v>
      </c>
      <c r="M6488" s="9" t="s">
        <v>654</v>
      </c>
      <c r="N6488" s="9" t="s">
        <v>198</v>
      </c>
      <c r="O6488" s="9" t="s">
        <v>177</v>
      </c>
      <c r="P6488" s="9" t="s">
        <v>241</v>
      </c>
      <c r="Q6488" s="9" t="s">
        <v>273</v>
      </c>
      <c r="R6488" s="9">
        <v>0</v>
      </c>
      <c r="S6488" s="9">
        <v>13</v>
      </c>
      <c r="U6488" s="9" t="s">
        <v>266</v>
      </c>
      <c r="X6488" s="9">
        <f>INDEX(SLA_Policy!$D$2:$D$5,MATCH(F6488,SLA_Policy!$A$2:$A$5,0))</f>
        <v>8</v>
      </c>
      <c r="Y6488" s="9" t="str">
        <f>IF(E6488="Cancelled","Excluded",IF(D6488="",IF((SLA_Policy!$B$8-B6488)*24&gt;X6488,"Open - Breached","Open - On Track"),IF((D6488-B6488)*24&lt;=X6488,"Met","Breached")))</f>
        <v>Met</v>
      </c>
    </row>
    <row r="6489" spans="1:25" x14ac:dyDescent="0.25">
      <c r="A6489" s="9" t="s">
        <v>10343</v>
      </c>
      <c r="B6489" s="23">
        <v>46105.309027777803</v>
      </c>
      <c r="C6489" s="23">
        <v>46105.311111111099</v>
      </c>
      <c r="D6489" s="23">
        <v>46105.5402777778</v>
      </c>
      <c r="E6489" s="9" t="s">
        <v>212</v>
      </c>
      <c r="F6489" s="9" t="s">
        <v>188</v>
      </c>
      <c r="G6489" s="9" t="s">
        <v>213</v>
      </c>
      <c r="H6489" s="9" t="s">
        <v>162</v>
      </c>
      <c r="I6489" s="9" t="s">
        <v>416</v>
      </c>
      <c r="J6489" s="9" t="s">
        <v>10344</v>
      </c>
      <c r="K6489" s="9" t="s">
        <v>246</v>
      </c>
      <c r="L6489" s="9" t="s">
        <v>395</v>
      </c>
      <c r="M6489" s="9" t="s">
        <v>792</v>
      </c>
      <c r="N6489" s="9" t="s">
        <v>198</v>
      </c>
      <c r="O6489" s="9" t="s">
        <v>179</v>
      </c>
      <c r="P6489" s="9" t="s">
        <v>337</v>
      </c>
      <c r="Q6489" s="9" t="s">
        <v>219</v>
      </c>
      <c r="R6489" s="9">
        <v>0</v>
      </c>
      <c r="S6489" s="9">
        <v>8</v>
      </c>
      <c r="U6489" s="9" t="s">
        <v>248</v>
      </c>
      <c r="W6489" s="9">
        <v>4</v>
      </c>
      <c r="X6489" s="9">
        <f>INDEX(SLA_Policy!$D$2:$D$5,MATCH(F6489,SLA_Policy!$A$2:$A$5,0))</f>
        <v>72</v>
      </c>
      <c r="Y6489" s="9" t="str">
        <f>IF(E6489="Cancelled","Excluded",IF(D6489="",IF((SLA_Policy!$B$8-B6489)*24&gt;X6489,"Open - Breached","Open - On Track"),IF((D6489-B6489)*24&lt;=X6489,"Met","Breached")))</f>
        <v>Met</v>
      </c>
    </row>
    <row r="6490" spans="1:25" x14ac:dyDescent="0.25">
      <c r="A6490" s="9" t="s">
        <v>10345</v>
      </c>
      <c r="B6490" s="23">
        <v>46105.315972222197</v>
      </c>
      <c r="C6490" s="23">
        <v>46105.317361111098</v>
      </c>
      <c r="D6490" s="23">
        <v>46105.629166666702</v>
      </c>
      <c r="E6490" s="9" t="s">
        <v>212</v>
      </c>
      <c r="F6490" s="9" t="s">
        <v>188</v>
      </c>
      <c r="G6490" s="9" t="s">
        <v>213</v>
      </c>
      <c r="H6490" s="9" t="s">
        <v>164</v>
      </c>
      <c r="I6490" s="9" t="s">
        <v>339</v>
      </c>
      <c r="J6490" s="9" t="s">
        <v>10346</v>
      </c>
      <c r="K6490" s="9" t="s">
        <v>246</v>
      </c>
      <c r="L6490" s="9" t="s">
        <v>395</v>
      </c>
      <c r="M6490" s="9" t="s">
        <v>3664</v>
      </c>
      <c r="N6490" s="9" t="s">
        <v>198</v>
      </c>
      <c r="O6490" s="9" t="s">
        <v>116</v>
      </c>
      <c r="P6490" s="9" t="s">
        <v>551</v>
      </c>
      <c r="Q6490" s="9" t="s">
        <v>219</v>
      </c>
      <c r="R6490" s="9">
        <v>0</v>
      </c>
      <c r="S6490" s="9">
        <v>17</v>
      </c>
      <c r="T6490" s="9" t="s">
        <v>464</v>
      </c>
      <c r="U6490" s="9" t="s">
        <v>266</v>
      </c>
      <c r="X6490" s="9">
        <f>INDEX(SLA_Policy!$D$2:$D$5,MATCH(F6490,SLA_Policy!$A$2:$A$5,0))</f>
        <v>72</v>
      </c>
      <c r="Y6490" s="9" t="str">
        <f>IF(E6490="Cancelled","Excluded",IF(D6490="",IF((SLA_Policy!$B$8-B6490)*24&gt;X6490,"Open - Breached","Open - On Track"),IF((D6490-B6490)*24&lt;=X6490,"Met","Breached")))</f>
        <v>Met</v>
      </c>
    </row>
    <row r="6491" spans="1:25" x14ac:dyDescent="0.25">
      <c r="A6491" s="9" t="s">
        <v>10347</v>
      </c>
      <c r="B6491" s="23">
        <v>46105.324999999997</v>
      </c>
      <c r="C6491" s="23">
        <v>46105.3256944444</v>
      </c>
      <c r="D6491" s="23">
        <v>46105.342361111099</v>
      </c>
      <c r="E6491" s="9" t="s">
        <v>212</v>
      </c>
      <c r="F6491" s="9" t="s">
        <v>188</v>
      </c>
      <c r="G6491" s="9" t="s">
        <v>213</v>
      </c>
      <c r="H6491" s="9" t="s">
        <v>161</v>
      </c>
      <c r="I6491" s="9" t="s">
        <v>389</v>
      </c>
      <c r="J6491" s="9" t="s">
        <v>435</v>
      </c>
      <c r="K6491" s="9" t="s">
        <v>246</v>
      </c>
      <c r="L6491" s="9" t="s">
        <v>371</v>
      </c>
      <c r="M6491" s="9" t="s">
        <v>993</v>
      </c>
      <c r="N6491" s="9" t="s">
        <v>198</v>
      </c>
      <c r="O6491" s="9" t="s">
        <v>116</v>
      </c>
      <c r="P6491" s="9" t="s">
        <v>295</v>
      </c>
      <c r="Q6491" s="9" t="s">
        <v>219</v>
      </c>
      <c r="R6491" s="9">
        <v>0</v>
      </c>
      <c r="S6491" s="9">
        <v>12</v>
      </c>
      <c r="U6491" s="9" t="s">
        <v>290</v>
      </c>
      <c r="X6491" s="9">
        <f>INDEX(SLA_Policy!$D$2:$D$5,MATCH(F6491,SLA_Policy!$A$2:$A$5,0))</f>
        <v>72</v>
      </c>
      <c r="Y6491" s="9" t="str">
        <f>IF(E6491="Cancelled","Excluded",IF(D6491="",IF((SLA_Policy!$B$8-B6491)*24&gt;X6491,"Open - Breached","Open - On Track"),IF((D6491-B6491)*24&lt;=X6491,"Met","Breached")))</f>
        <v>Met</v>
      </c>
    </row>
    <row r="6492" spans="1:25" x14ac:dyDescent="0.25">
      <c r="A6492" s="9" t="s">
        <v>10348</v>
      </c>
      <c r="B6492" s="23">
        <v>46105.326388888898</v>
      </c>
      <c r="C6492" s="23">
        <v>46105.387499999997</v>
      </c>
      <c r="D6492" s="23">
        <v>46106.675000000003</v>
      </c>
      <c r="E6492" s="9" t="s">
        <v>212</v>
      </c>
      <c r="F6492" s="9" t="s">
        <v>188</v>
      </c>
      <c r="G6492" s="9" t="s">
        <v>236</v>
      </c>
      <c r="H6492" s="9" t="s">
        <v>161</v>
      </c>
      <c r="I6492" s="9" t="s">
        <v>237</v>
      </c>
      <c r="J6492" s="9" t="s">
        <v>10349</v>
      </c>
      <c r="K6492" s="9" t="s">
        <v>262</v>
      </c>
      <c r="L6492" s="9" t="s">
        <v>104</v>
      </c>
      <c r="M6492" s="9" t="s">
        <v>1142</v>
      </c>
      <c r="N6492" s="9" t="s">
        <v>196</v>
      </c>
      <c r="O6492" s="9" t="s">
        <v>177</v>
      </c>
      <c r="P6492" s="9" t="s">
        <v>300</v>
      </c>
      <c r="Q6492" s="9" t="s">
        <v>219</v>
      </c>
      <c r="R6492" s="9">
        <v>1</v>
      </c>
      <c r="S6492" s="9">
        <v>37</v>
      </c>
      <c r="U6492" s="9" t="s">
        <v>242</v>
      </c>
      <c r="W6492" s="9">
        <v>3</v>
      </c>
      <c r="X6492" s="9">
        <f>INDEX(SLA_Policy!$D$2:$D$5,MATCH(F6492,SLA_Policy!$A$2:$A$5,0))</f>
        <v>72</v>
      </c>
      <c r="Y6492" s="9" t="str">
        <f>IF(E6492="Cancelled","Excluded",IF(D6492="",IF((SLA_Policy!$B$8-B6492)*24&gt;X6492,"Open - Breached","Open - On Track"),IF((D6492-B6492)*24&lt;=X6492,"Met","Breached")))</f>
        <v>Met</v>
      </c>
    </row>
    <row r="6493" spans="1:25" x14ac:dyDescent="0.25">
      <c r="A6493" s="9" t="s">
        <v>10350</v>
      </c>
      <c r="B6493" s="23">
        <v>46105.338194444397</v>
      </c>
      <c r="C6493" s="23">
        <v>46105.341666666704</v>
      </c>
      <c r="D6493" s="23">
        <v>46105.501388888901</v>
      </c>
      <c r="E6493" s="9" t="s">
        <v>212</v>
      </c>
      <c r="F6493" s="9" t="s">
        <v>187</v>
      </c>
      <c r="G6493" s="9" t="s">
        <v>213</v>
      </c>
      <c r="H6493" s="9" t="s">
        <v>88</v>
      </c>
      <c r="I6493" s="9" t="s">
        <v>92</v>
      </c>
      <c r="J6493" s="9" t="s">
        <v>9167</v>
      </c>
      <c r="K6493" s="9" t="s">
        <v>246</v>
      </c>
      <c r="L6493" s="9" t="s">
        <v>216</v>
      </c>
      <c r="M6493" s="9" t="s">
        <v>1114</v>
      </c>
      <c r="N6493" s="9" t="s">
        <v>198</v>
      </c>
      <c r="O6493" s="9" t="s">
        <v>178</v>
      </c>
      <c r="P6493" s="9" t="s">
        <v>414</v>
      </c>
      <c r="Q6493" s="9" t="s">
        <v>273</v>
      </c>
      <c r="R6493" s="9">
        <v>0</v>
      </c>
      <c r="S6493" s="9">
        <v>29</v>
      </c>
      <c r="T6493" s="9" t="s">
        <v>322</v>
      </c>
      <c r="U6493" s="9" t="s">
        <v>140</v>
      </c>
      <c r="V6493" s="9" t="s">
        <v>144</v>
      </c>
      <c r="X6493" s="9">
        <f>INDEX(SLA_Policy!$D$2:$D$5,MATCH(F6493,SLA_Policy!$A$2:$A$5,0))</f>
        <v>8</v>
      </c>
      <c r="Y6493" s="9" t="str">
        <f>IF(E6493="Cancelled","Excluded",IF(D6493="",IF((SLA_Policy!$B$8-B6493)*24&gt;X6493,"Open - Breached","Open - On Track"),IF((D6493-B6493)*24&lt;=X6493,"Met","Breached")))</f>
        <v>Met</v>
      </c>
    </row>
    <row r="6494" spans="1:25" x14ac:dyDescent="0.25">
      <c r="A6494" s="9" t="s">
        <v>10351</v>
      </c>
      <c r="B6494" s="23">
        <v>46105.347222222197</v>
      </c>
      <c r="C6494" s="23">
        <v>46105.377777777801</v>
      </c>
      <c r="D6494" s="23">
        <v>46143.618750000001</v>
      </c>
      <c r="E6494" s="9" t="s">
        <v>212</v>
      </c>
      <c r="F6494" s="9" t="s">
        <v>188</v>
      </c>
      <c r="G6494" s="9" t="s">
        <v>236</v>
      </c>
      <c r="H6494" s="9" t="s">
        <v>163</v>
      </c>
      <c r="I6494" s="9" t="s">
        <v>315</v>
      </c>
      <c r="J6494" s="9" t="s">
        <v>10352</v>
      </c>
      <c r="K6494" s="9" t="s">
        <v>410</v>
      </c>
      <c r="L6494" s="9" t="s">
        <v>226</v>
      </c>
      <c r="M6494" s="9" t="s">
        <v>630</v>
      </c>
      <c r="N6494" s="9" t="s">
        <v>196</v>
      </c>
      <c r="O6494" s="9" t="s">
        <v>180</v>
      </c>
      <c r="P6494" s="9" t="s">
        <v>368</v>
      </c>
      <c r="Q6494" s="9" t="s">
        <v>219</v>
      </c>
      <c r="R6494" s="9">
        <v>0</v>
      </c>
      <c r="S6494" s="9">
        <v>44</v>
      </c>
      <c r="T6494" s="9" t="s">
        <v>322</v>
      </c>
      <c r="U6494" s="9" t="s">
        <v>242</v>
      </c>
      <c r="X6494" s="9">
        <f>INDEX(SLA_Policy!$D$2:$D$5,MATCH(F6494,SLA_Policy!$A$2:$A$5,0))</f>
        <v>72</v>
      </c>
      <c r="Y6494" s="9" t="str">
        <f>IF(E6494="Cancelled","Excluded",IF(D6494="",IF((SLA_Policy!$B$8-B6494)*24&gt;X6494,"Open - Breached","Open - On Track"),IF((D6494-B6494)*24&lt;=X6494,"Met","Breached")))</f>
        <v>Breached</v>
      </c>
    </row>
    <row r="6495" spans="1:25" x14ac:dyDescent="0.25">
      <c r="A6495" s="9" t="s">
        <v>10353</v>
      </c>
      <c r="B6495" s="23">
        <v>46105.35</v>
      </c>
      <c r="C6495" s="23">
        <v>46105.390972222202</v>
      </c>
      <c r="D6495" s="23">
        <v>46105.649305555598</v>
      </c>
      <c r="E6495" s="9" t="s">
        <v>212</v>
      </c>
      <c r="F6495" s="9" t="s">
        <v>188</v>
      </c>
      <c r="G6495" s="9" t="s">
        <v>213</v>
      </c>
      <c r="H6495" s="9" t="s">
        <v>162</v>
      </c>
      <c r="I6495" s="9" t="s">
        <v>345</v>
      </c>
      <c r="J6495" s="9" t="s">
        <v>1848</v>
      </c>
      <c r="K6495" s="9" t="s">
        <v>303</v>
      </c>
      <c r="L6495" s="9" t="s">
        <v>282</v>
      </c>
      <c r="M6495" s="9" t="s">
        <v>5079</v>
      </c>
      <c r="N6495" s="9" t="s">
        <v>196</v>
      </c>
      <c r="O6495" s="9" t="s">
        <v>116</v>
      </c>
      <c r="P6495" s="9" t="s">
        <v>258</v>
      </c>
      <c r="Q6495" s="9" t="s">
        <v>219</v>
      </c>
      <c r="R6495" s="9">
        <v>0</v>
      </c>
      <c r="S6495" s="9">
        <v>11</v>
      </c>
      <c r="U6495" s="9" t="s">
        <v>376</v>
      </c>
      <c r="W6495" s="9">
        <v>4</v>
      </c>
      <c r="X6495" s="9">
        <f>INDEX(SLA_Policy!$D$2:$D$5,MATCH(F6495,SLA_Policy!$A$2:$A$5,0))</f>
        <v>72</v>
      </c>
      <c r="Y6495" s="9" t="str">
        <f>IF(E6495="Cancelled","Excluded",IF(D6495="",IF((SLA_Policy!$B$8-B6495)*24&gt;X6495,"Open - Breached","Open - On Track"),IF((D6495-B6495)*24&lt;=X6495,"Met","Breached")))</f>
        <v>Met</v>
      </c>
    </row>
    <row r="6496" spans="1:25" x14ac:dyDescent="0.25">
      <c r="A6496" s="9" t="s">
        <v>10354</v>
      </c>
      <c r="B6496" s="23">
        <v>46105.359722222202</v>
      </c>
      <c r="C6496" s="23">
        <v>46105.4555555556</v>
      </c>
      <c r="D6496" s="23">
        <v>46107.360416666699</v>
      </c>
      <c r="E6496" s="9" t="s">
        <v>212</v>
      </c>
      <c r="F6496" s="9" t="s">
        <v>189</v>
      </c>
      <c r="G6496" s="9" t="s">
        <v>213</v>
      </c>
      <c r="H6496" s="9" t="s">
        <v>165</v>
      </c>
      <c r="I6496" s="9" t="s">
        <v>469</v>
      </c>
      <c r="J6496" s="9" t="s">
        <v>8985</v>
      </c>
      <c r="K6496" s="9" t="s">
        <v>246</v>
      </c>
      <c r="L6496" s="9" t="s">
        <v>226</v>
      </c>
      <c r="M6496" s="9" t="s">
        <v>855</v>
      </c>
      <c r="N6496" s="9" t="s">
        <v>196</v>
      </c>
      <c r="O6496" s="9" t="s">
        <v>176</v>
      </c>
      <c r="P6496" s="9" t="s">
        <v>419</v>
      </c>
      <c r="Q6496" s="9" t="s">
        <v>219</v>
      </c>
      <c r="R6496" s="9">
        <v>0</v>
      </c>
      <c r="S6496" s="9">
        <v>24</v>
      </c>
      <c r="U6496" s="9" t="s">
        <v>376</v>
      </c>
      <c r="W6496" s="9">
        <v>5</v>
      </c>
      <c r="X6496" s="9">
        <f>INDEX(SLA_Policy!$D$2:$D$5,MATCH(F6496,SLA_Policy!$A$2:$A$5,0))</f>
        <v>120</v>
      </c>
      <c r="Y6496" s="9" t="str">
        <f>IF(E6496="Cancelled","Excluded",IF(D6496="",IF((SLA_Policy!$B$8-B6496)*24&gt;X6496,"Open - Breached","Open - On Track"),IF((D6496-B6496)*24&lt;=X6496,"Met","Breached")))</f>
        <v>Met</v>
      </c>
    </row>
    <row r="6497" spans="1:25" x14ac:dyDescent="0.25">
      <c r="A6497" s="9" t="s">
        <v>10355</v>
      </c>
      <c r="B6497" s="23">
        <v>46105.361111111102</v>
      </c>
      <c r="C6497" s="23">
        <v>46105.3659722222</v>
      </c>
      <c r="D6497" s="23">
        <v>46106.631944444503</v>
      </c>
      <c r="E6497" s="9" t="s">
        <v>212</v>
      </c>
      <c r="F6497" s="9" t="s">
        <v>189</v>
      </c>
      <c r="G6497" s="9" t="s">
        <v>236</v>
      </c>
      <c r="H6497" s="9" t="s">
        <v>164</v>
      </c>
      <c r="I6497" s="9" t="s">
        <v>421</v>
      </c>
      <c r="J6497" s="9" t="s">
        <v>1010</v>
      </c>
      <c r="K6497" s="9" t="s">
        <v>246</v>
      </c>
      <c r="L6497" s="9" t="s">
        <v>351</v>
      </c>
      <c r="M6497" s="9" t="s">
        <v>2069</v>
      </c>
      <c r="N6497" s="9" t="s">
        <v>198</v>
      </c>
      <c r="O6497" s="9" t="s">
        <v>180</v>
      </c>
      <c r="P6497" s="9" t="s">
        <v>318</v>
      </c>
      <c r="Q6497" s="9" t="s">
        <v>219</v>
      </c>
      <c r="R6497" s="9">
        <v>0</v>
      </c>
      <c r="S6497" s="9">
        <v>10</v>
      </c>
      <c r="T6497" s="9" t="s">
        <v>464</v>
      </c>
      <c r="U6497" s="9" t="s">
        <v>242</v>
      </c>
      <c r="W6497" s="9">
        <v>4</v>
      </c>
      <c r="X6497" s="9">
        <f>INDEX(SLA_Policy!$D$2:$D$5,MATCH(F6497,SLA_Policy!$A$2:$A$5,0))</f>
        <v>120</v>
      </c>
      <c r="Y6497" s="9" t="str">
        <f>IF(E6497="Cancelled","Excluded",IF(D6497="",IF((SLA_Policy!$B$8-B6497)*24&gt;X6497,"Open - Breached","Open - On Track"),IF((D6497-B6497)*24&lt;=X6497,"Met","Breached")))</f>
        <v>Met</v>
      </c>
    </row>
    <row r="6498" spans="1:25" x14ac:dyDescent="0.25">
      <c r="A6498" s="9" t="s">
        <v>10356</v>
      </c>
      <c r="B6498" s="23">
        <v>46105.373611111099</v>
      </c>
      <c r="C6498" s="23">
        <v>46105.381249999999</v>
      </c>
      <c r="D6498" s="23">
        <v>46105.5090277778</v>
      </c>
      <c r="E6498" s="9" t="s">
        <v>212</v>
      </c>
      <c r="F6498" s="9" t="s">
        <v>188</v>
      </c>
      <c r="G6498" s="9" t="s">
        <v>213</v>
      </c>
      <c r="H6498" s="9" t="s">
        <v>166</v>
      </c>
      <c r="I6498" s="9" t="s">
        <v>286</v>
      </c>
      <c r="J6498" s="9" t="s">
        <v>7212</v>
      </c>
      <c r="K6498" s="9" t="s">
        <v>246</v>
      </c>
      <c r="L6498" s="9" t="s">
        <v>282</v>
      </c>
      <c r="M6498" s="9" t="s">
        <v>822</v>
      </c>
      <c r="N6498" s="9" t="s">
        <v>198</v>
      </c>
      <c r="O6498" s="9" t="s">
        <v>181</v>
      </c>
      <c r="P6498" s="9" t="s">
        <v>289</v>
      </c>
      <c r="Q6498" s="9" t="s">
        <v>219</v>
      </c>
      <c r="R6498" s="9">
        <v>0</v>
      </c>
      <c r="S6498" s="9">
        <v>9</v>
      </c>
      <c r="U6498" s="9" t="s">
        <v>376</v>
      </c>
      <c r="X6498" s="9">
        <f>INDEX(SLA_Policy!$D$2:$D$5,MATCH(F6498,SLA_Policy!$A$2:$A$5,0))</f>
        <v>72</v>
      </c>
      <c r="Y6498" s="9" t="str">
        <f>IF(E6498="Cancelled","Excluded",IF(D6498="",IF((SLA_Policy!$B$8-B6498)*24&gt;X6498,"Open - Breached","Open - On Track"),IF((D6498-B6498)*24&lt;=X6498,"Met","Breached")))</f>
        <v>Met</v>
      </c>
    </row>
    <row r="6499" spans="1:25" x14ac:dyDescent="0.25">
      <c r="A6499" s="9" t="s">
        <v>10357</v>
      </c>
      <c r="B6499" s="23">
        <v>46105.381944444503</v>
      </c>
      <c r="C6499" s="23">
        <v>46105.3881944444</v>
      </c>
      <c r="D6499" s="23">
        <v>46105.475694444503</v>
      </c>
      <c r="E6499" s="9" t="s">
        <v>212</v>
      </c>
      <c r="F6499" s="9" t="s">
        <v>187</v>
      </c>
      <c r="G6499" s="9" t="s">
        <v>213</v>
      </c>
      <c r="H6499" s="9" t="s">
        <v>162</v>
      </c>
      <c r="I6499" s="9" t="s">
        <v>345</v>
      </c>
      <c r="J6499" s="9" t="s">
        <v>10358</v>
      </c>
      <c r="K6499" s="9" t="s">
        <v>215</v>
      </c>
      <c r="L6499" s="9" t="s">
        <v>395</v>
      </c>
      <c r="M6499" s="9" t="s">
        <v>484</v>
      </c>
      <c r="N6499" s="9" t="s">
        <v>197</v>
      </c>
      <c r="O6499" s="9" t="s">
        <v>179</v>
      </c>
      <c r="P6499" s="9" t="s">
        <v>284</v>
      </c>
      <c r="Q6499" s="9" t="s">
        <v>273</v>
      </c>
      <c r="R6499" s="9">
        <v>0</v>
      </c>
      <c r="S6499" s="9">
        <v>24</v>
      </c>
      <c r="U6499" s="9" t="s">
        <v>661</v>
      </c>
      <c r="X6499" s="9">
        <f>INDEX(SLA_Policy!$D$2:$D$5,MATCH(F6499,SLA_Policy!$A$2:$A$5,0))</f>
        <v>8</v>
      </c>
      <c r="Y6499" s="9" t="str">
        <f>IF(E6499="Cancelled","Excluded",IF(D6499="",IF((SLA_Policy!$B$8-B6499)*24&gt;X6499,"Open - Breached","Open - On Track"),IF((D6499-B6499)*24&lt;=X6499,"Met","Breached")))</f>
        <v>Met</v>
      </c>
    </row>
    <row r="6500" spans="1:25" x14ac:dyDescent="0.25">
      <c r="A6500" s="9" t="s">
        <v>10359</v>
      </c>
      <c r="B6500" s="23">
        <v>46105.383333333302</v>
      </c>
      <c r="C6500" s="23">
        <v>46105.402083333298</v>
      </c>
      <c r="D6500" s="23">
        <v>46105.493055555598</v>
      </c>
      <c r="E6500" s="9" t="s">
        <v>212</v>
      </c>
      <c r="F6500" s="9" t="s">
        <v>188</v>
      </c>
      <c r="G6500" s="9" t="s">
        <v>236</v>
      </c>
      <c r="H6500" s="9" t="s">
        <v>163</v>
      </c>
      <c r="I6500" s="9" t="s">
        <v>327</v>
      </c>
      <c r="J6500" s="9" t="s">
        <v>1391</v>
      </c>
      <c r="K6500" s="9" t="s">
        <v>215</v>
      </c>
      <c r="L6500" s="9" t="s">
        <v>216</v>
      </c>
      <c r="M6500" s="9" t="s">
        <v>7549</v>
      </c>
      <c r="N6500" s="9" t="s">
        <v>196</v>
      </c>
      <c r="O6500" s="9" t="s">
        <v>176</v>
      </c>
      <c r="P6500" s="9" t="s">
        <v>419</v>
      </c>
      <c r="Q6500" s="9" t="s">
        <v>219</v>
      </c>
      <c r="R6500" s="9">
        <v>0</v>
      </c>
      <c r="S6500" s="9">
        <v>21</v>
      </c>
      <c r="U6500" s="9" t="s">
        <v>242</v>
      </c>
      <c r="X6500" s="9">
        <f>INDEX(SLA_Policy!$D$2:$D$5,MATCH(F6500,SLA_Policy!$A$2:$A$5,0))</f>
        <v>72</v>
      </c>
      <c r="Y6500" s="9" t="str">
        <f>IF(E6500="Cancelled","Excluded",IF(D6500="",IF((SLA_Policy!$B$8-B6500)*24&gt;X6500,"Open - Breached","Open - On Track"),IF((D6500-B6500)*24&lt;=X6500,"Met","Breached")))</f>
        <v>Met</v>
      </c>
    </row>
    <row r="6501" spans="1:25" x14ac:dyDescent="0.25">
      <c r="A6501" s="9" t="s">
        <v>10360</v>
      </c>
      <c r="B6501" s="23">
        <v>46105.386111111096</v>
      </c>
      <c r="C6501" s="23">
        <v>46105.388888888898</v>
      </c>
      <c r="D6501" s="23">
        <v>46105.497222222199</v>
      </c>
      <c r="E6501" s="9" t="s">
        <v>212</v>
      </c>
      <c r="F6501" s="9" t="s">
        <v>188</v>
      </c>
      <c r="G6501" s="9" t="s">
        <v>213</v>
      </c>
      <c r="H6501" s="9" t="s">
        <v>88</v>
      </c>
      <c r="I6501" s="9" t="s">
        <v>92</v>
      </c>
      <c r="J6501" s="9" t="s">
        <v>9164</v>
      </c>
      <c r="K6501" s="9" t="s">
        <v>246</v>
      </c>
      <c r="L6501" s="9" t="s">
        <v>293</v>
      </c>
      <c r="M6501" s="9" t="s">
        <v>1930</v>
      </c>
      <c r="N6501" s="9" t="s">
        <v>198</v>
      </c>
      <c r="O6501" s="9" t="s">
        <v>178</v>
      </c>
      <c r="P6501" s="9" t="s">
        <v>321</v>
      </c>
      <c r="Q6501" s="9" t="s">
        <v>219</v>
      </c>
      <c r="R6501" s="9">
        <v>0</v>
      </c>
      <c r="S6501" s="9">
        <v>32</v>
      </c>
      <c r="T6501" s="9" t="s">
        <v>229</v>
      </c>
      <c r="U6501" s="9" t="s">
        <v>140</v>
      </c>
      <c r="V6501" s="9" t="s">
        <v>144</v>
      </c>
      <c r="X6501" s="9">
        <f>INDEX(SLA_Policy!$D$2:$D$5,MATCH(F6501,SLA_Policy!$A$2:$A$5,0))</f>
        <v>72</v>
      </c>
      <c r="Y6501" s="9" t="str">
        <f>IF(E6501="Cancelled","Excluded",IF(D6501="",IF((SLA_Policy!$B$8-B6501)*24&gt;X6501,"Open - Breached","Open - On Track"),IF((D6501-B6501)*24&lt;=X6501,"Met","Breached")))</f>
        <v>Met</v>
      </c>
    </row>
    <row r="6502" spans="1:25" x14ac:dyDescent="0.25">
      <c r="A6502" s="9" t="s">
        <v>10361</v>
      </c>
      <c r="B6502" s="23">
        <v>46105.394444444399</v>
      </c>
      <c r="C6502" s="23">
        <v>46105.4819444444</v>
      </c>
      <c r="D6502" s="23">
        <v>46105.645833333299</v>
      </c>
      <c r="E6502" s="9" t="s">
        <v>212</v>
      </c>
      <c r="F6502" s="9" t="s">
        <v>188</v>
      </c>
      <c r="G6502" s="9" t="s">
        <v>213</v>
      </c>
      <c r="H6502" s="9" t="s">
        <v>88</v>
      </c>
      <c r="I6502" s="9" t="s">
        <v>92</v>
      </c>
      <c r="J6502" s="9" t="s">
        <v>9164</v>
      </c>
      <c r="K6502" s="9" t="s">
        <v>215</v>
      </c>
      <c r="L6502" s="9" t="s">
        <v>311</v>
      </c>
      <c r="M6502" s="9" t="s">
        <v>1356</v>
      </c>
      <c r="N6502" s="9" t="s">
        <v>196</v>
      </c>
      <c r="O6502" s="9" t="s">
        <v>116</v>
      </c>
      <c r="P6502" s="9" t="s">
        <v>574</v>
      </c>
      <c r="Q6502" s="9" t="s">
        <v>219</v>
      </c>
      <c r="R6502" s="9">
        <v>0</v>
      </c>
      <c r="S6502" s="9">
        <v>26</v>
      </c>
      <c r="T6502" s="9" t="s">
        <v>136</v>
      </c>
      <c r="U6502" s="9" t="s">
        <v>140</v>
      </c>
      <c r="V6502" s="9" t="s">
        <v>144</v>
      </c>
      <c r="X6502" s="9">
        <f>INDEX(SLA_Policy!$D$2:$D$5,MATCH(F6502,SLA_Policy!$A$2:$A$5,0))</f>
        <v>72</v>
      </c>
      <c r="Y6502" s="9" t="str">
        <f>IF(E6502="Cancelled","Excluded",IF(D6502="",IF((SLA_Policy!$B$8-B6502)*24&gt;X6502,"Open - Breached","Open - On Track"),IF((D6502-B6502)*24&lt;=X6502,"Met","Breached")))</f>
        <v>Met</v>
      </c>
    </row>
    <row r="6503" spans="1:25" x14ac:dyDescent="0.25">
      <c r="A6503" s="9" t="s">
        <v>10362</v>
      </c>
      <c r="B6503" s="23">
        <v>46105.399305555598</v>
      </c>
      <c r="C6503" s="23">
        <v>46105.423611111102</v>
      </c>
      <c r="D6503" s="23">
        <v>46105.5756944444</v>
      </c>
      <c r="E6503" s="9" t="s">
        <v>212</v>
      </c>
      <c r="F6503" s="9" t="s">
        <v>188</v>
      </c>
      <c r="G6503" s="9" t="s">
        <v>213</v>
      </c>
      <c r="H6503" s="9" t="s">
        <v>162</v>
      </c>
      <c r="I6503" s="9" t="s">
        <v>345</v>
      </c>
      <c r="J6503" s="9" t="s">
        <v>10363</v>
      </c>
      <c r="K6503" s="9" t="s">
        <v>215</v>
      </c>
      <c r="L6503" s="9" t="s">
        <v>311</v>
      </c>
      <c r="M6503" s="9" t="s">
        <v>829</v>
      </c>
      <c r="N6503" s="9" t="s">
        <v>197</v>
      </c>
      <c r="O6503" s="9" t="s">
        <v>116</v>
      </c>
      <c r="P6503" s="9" t="s">
        <v>258</v>
      </c>
      <c r="Q6503" s="9" t="s">
        <v>219</v>
      </c>
      <c r="R6503" s="9">
        <v>0</v>
      </c>
      <c r="S6503" s="9">
        <v>29</v>
      </c>
      <c r="U6503" s="9" t="s">
        <v>266</v>
      </c>
      <c r="X6503" s="9">
        <f>INDEX(SLA_Policy!$D$2:$D$5,MATCH(F6503,SLA_Policy!$A$2:$A$5,0))</f>
        <v>72</v>
      </c>
      <c r="Y6503" s="9" t="str">
        <f>IF(E6503="Cancelled","Excluded",IF(D6503="",IF((SLA_Policy!$B$8-B6503)*24&gt;X6503,"Open - Breached","Open - On Track"),IF((D6503-B6503)*24&lt;=X6503,"Met","Breached")))</f>
        <v>Met</v>
      </c>
    </row>
    <row r="6504" spans="1:25" x14ac:dyDescent="0.25">
      <c r="A6504" s="9" t="s">
        <v>10364</v>
      </c>
      <c r="B6504" s="23">
        <v>46105.407638888901</v>
      </c>
      <c r="C6504" s="23">
        <v>46105.418749999997</v>
      </c>
      <c r="D6504" s="23">
        <v>46105.521527777797</v>
      </c>
      <c r="E6504" s="9" t="s">
        <v>212</v>
      </c>
      <c r="F6504" s="9" t="s">
        <v>189</v>
      </c>
      <c r="G6504" s="9" t="s">
        <v>213</v>
      </c>
      <c r="H6504" s="9" t="s">
        <v>88</v>
      </c>
      <c r="I6504" s="9" t="s">
        <v>92</v>
      </c>
      <c r="J6504" s="9" t="s">
        <v>9164</v>
      </c>
      <c r="K6504" s="9" t="s">
        <v>215</v>
      </c>
      <c r="L6504" s="9" t="s">
        <v>216</v>
      </c>
      <c r="M6504" s="9" t="s">
        <v>2728</v>
      </c>
      <c r="N6504" s="9" t="s">
        <v>198</v>
      </c>
      <c r="O6504" s="9" t="s">
        <v>178</v>
      </c>
      <c r="P6504" s="9" t="s">
        <v>414</v>
      </c>
      <c r="Q6504" s="9" t="s">
        <v>219</v>
      </c>
      <c r="R6504" s="9">
        <v>0</v>
      </c>
      <c r="S6504" s="9">
        <v>21</v>
      </c>
      <c r="T6504" s="9" t="s">
        <v>136</v>
      </c>
      <c r="U6504" s="9" t="s">
        <v>140</v>
      </c>
      <c r="V6504" s="9" t="s">
        <v>144</v>
      </c>
      <c r="X6504" s="9">
        <f>INDEX(SLA_Policy!$D$2:$D$5,MATCH(F6504,SLA_Policy!$A$2:$A$5,0))</f>
        <v>120</v>
      </c>
      <c r="Y6504" s="9" t="str">
        <f>IF(E6504="Cancelled","Excluded",IF(D6504="",IF((SLA_Policy!$B$8-B6504)*24&gt;X6504,"Open - Breached","Open - On Track"),IF((D6504-B6504)*24&lt;=X6504,"Met","Breached")))</f>
        <v>Met</v>
      </c>
    </row>
    <row r="6505" spans="1:25" x14ac:dyDescent="0.25">
      <c r="A6505" s="9" t="s">
        <v>10365</v>
      </c>
      <c r="B6505" s="23">
        <v>46105.4194444444</v>
      </c>
      <c r="C6505" s="23">
        <v>46105.429166666698</v>
      </c>
      <c r="D6505" s="23">
        <v>46107.319444444503</v>
      </c>
      <c r="E6505" s="9" t="s">
        <v>212</v>
      </c>
      <c r="F6505" s="9" t="s">
        <v>188</v>
      </c>
      <c r="G6505" s="9" t="s">
        <v>213</v>
      </c>
      <c r="H6505" s="9" t="s">
        <v>162</v>
      </c>
      <c r="I6505" s="9" t="s">
        <v>393</v>
      </c>
      <c r="J6505" s="9" t="s">
        <v>7195</v>
      </c>
      <c r="K6505" s="9" t="s">
        <v>215</v>
      </c>
      <c r="L6505" s="9" t="s">
        <v>104</v>
      </c>
      <c r="M6505" s="9" t="s">
        <v>1582</v>
      </c>
      <c r="N6505" s="9" t="s">
        <v>196</v>
      </c>
      <c r="O6505" s="9" t="s">
        <v>116</v>
      </c>
      <c r="P6505" s="9" t="s">
        <v>218</v>
      </c>
      <c r="Q6505" s="9" t="s">
        <v>219</v>
      </c>
      <c r="R6505" s="9">
        <v>0</v>
      </c>
      <c r="S6505" s="9">
        <v>11</v>
      </c>
      <c r="U6505" s="9" t="s">
        <v>266</v>
      </c>
      <c r="X6505" s="9">
        <f>INDEX(SLA_Policy!$D$2:$D$5,MATCH(F6505,SLA_Policy!$A$2:$A$5,0))</f>
        <v>72</v>
      </c>
      <c r="Y6505" s="9" t="str">
        <f>IF(E6505="Cancelled","Excluded",IF(D6505="",IF((SLA_Policy!$B$8-B6505)*24&gt;X6505,"Open - Breached","Open - On Track"),IF((D6505-B6505)*24&lt;=X6505,"Met","Breached")))</f>
        <v>Met</v>
      </c>
    </row>
    <row r="6506" spans="1:25" x14ac:dyDescent="0.25">
      <c r="A6506" s="9" t="s">
        <v>10366</v>
      </c>
      <c r="B6506" s="23">
        <v>46105.422222222202</v>
      </c>
      <c r="C6506" s="23">
        <v>46105.422916666699</v>
      </c>
      <c r="D6506" s="23">
        <v>46105.756249999999</v>
      </c>
      <c r="E6506" s="9" t="s">
        <v>212</v>
      </c>
      <c r="F6506" s="9" t="s">
        <v>188</v>
      </c>
      <c r="G6506" s="9" t="s">
        <v>213</v>
      </c>
      <c r="H6506" s="9" t="s">
        <v>88</v>
      </c>
      <c r="I6506" s="9" t="s">
        <v>92</v>
      </c>
      <c r="J6506" s="9" t="s">
        <v>2230</v>
      </c>
      <c r="K6506" s="9" t="s">
        <v>215</v>
      </c>
      <c r="L6506" s="9" t="s">
        <v>282</v>
      </c>
      <c r="M6506" s="9" t="s">
        <v>667</v>
      </c>
      <c r="N6506" s="9" t="s">
        <v>198</v>
      </c>
      <c r="O6506" s="9" t="s">
        <v>178</v>
      </c>
      <c r="P6506" s="9" t="s">
        <v>414</v>
      </c>
      <c r="Q6506" s="9" t="s">
        <v>219</v>
      </c>
      <c r="R6506" s="9">
        <v>0</v>
      </c>
      <c r="S6506" s="9">
        <v>23</v>
      </c>
      <c r="T6506" s="9" t="s">
        <v>136</v>
      </c>
      <c r="U6506" s="9" t="s">
        <v>266</v>
      </c>
      <c r="X6506" s="9">
        <f>INDEX(SLA_Policy!$D$2:$D$5,MATCH(F6506,SLA_Policy!$A$2:$A$5,0))</f>
        <v>72</v>
      </c>
      <c r="Y6506" s="9" t="str">
        <f>IF(E6506="Cancelled","Excluded",IF(D6506="",IF((SLA_Policy!$B$8-B6506)*24&gt;X6506,"Open - Breached","Open - On Track"),IF((D6506-B6506)*24&lt;=X6506,"Met","Breached")))</f>
        <v>Met</v>
      </c>
    </row>
    <row r="6507" spans="1:25" x14ac:dyDescent="0.25">
      <c r="A6507" s="9" t="s">
        <v>10367</v>
      </c>
      <c r="B6507" s="23">
        <v>46105.430555555598</v>
      </c>
      <c r="C6507" s="23">
        <v>46105.45</v>
      </c>
      <c r="D6507" s="23">
        <v>46106.6875</v>
      </c>
      <c r="E6507" s="9" t="s">
        <v>212</v>
      </c>
      <c r="F6507" s="9" t="s">
        <v>188</v>
      </c>
      <c r="G6507" s="9" t="s">
        <v>236</v>
      </c>
      <c r="H6507" s="9" t="s">
        <v>167</v>
      </c>
      <c r="I6507" s="9" t="s">
        <v>255</v>
      </c>
      <c r="J6507" s="9" t="s">
        <v>10368</v>
      </c>
      <c r="K6507" s="9" t="s">
        <v>246</v>
      </c>
      <c r="L6507" s="9" t="s">
        <v>311</v>
      </c>
      <c r="M6507" s="9" t="s">
        <v>832</v>
      </c>
      <c r="N6507" s="9" t="s">
        <v>196</v>
      </c>
      <c r="O6507" s="9" t="s">
        <v>176</v>
      </c>
      <c r="P6507" s="9" t="s">
        <v>503</v>
      </c>
      <c r="Q6507" s="9" t="s">
        <v>219</v>
      </c>
      <c r="R6507" s="9">
        <v>1</v>
      </c>
      <c r="S6507" s="9">
        <v>35</v>
      </c>
      <c r="U6507" s="9" t="s">
        <v>242</v>
      </c>
      <c r="X6507" s="9">
        <f>INDEX(SLA_Policy!$D$2:$D$5,MATCH(F6507,SLA_Policy!$A$2:$A$5,0))</f>
        <v>72</v>
      </c>
      <c r="Y6507" s="9" t="str">
        <f>IF(E6507="Cancelled","Excluded",IF(D6507="",IF((SLA_Policy!$B$8-B6507)*24&gt;X6507,"Open - Breached","Open - On Track"),IF((D6507-B6507)*24&lt;=X6507,"Met","Breached")))</f>
        <v>Met</v>
      </c>
    </row>
    <row r="6508" spans="1:25" x14ac:dyDescent="0.25">
      <c r="A6508" s="9" t="s">
        <v>10369</v>
      </c>
      <c r="B6508" s="23">
        <v>46105.435416666704</v>
      </c>
      <c r="C6508" s="23">
        <v>46105.451388888898</v>
      </c>
      <c r="D6508" s="23">
        <v>46106.377777777801</v>
      </c>
      <c r="E6508" s="9" t="s">
        <v>212</v>
      </c>
      <c r="F6508" s="9" t="s">
        <v>188</v>
      </c>
      <c r="G6508" s="9" t="s">
        <v>213</v>
      </c>
      <c r="H6508" s="9" t="s">
        <v>167</v>
      </c>
      <c r="I6508" s="9" t="s">
        <v>536</v>
      </c>
      <c r="J6508" s="9" t="s">
        <v>1969</v>
      </c>
      <c r="K6508" s="9" t="s">
        <v>246</v>
      </c>
      <c r="L6508" s="9" t="s">
        <v>104</v>
      </c>
      <c r="M6508" s="9" t="s">
        <v>2915</v>
      </c>
      <c r="N6508" s="9" t="s">
        <v>196</v>
      </c>
      <c r="O6508" s="9" t="s">
        <v>180</v>
      </c>
      <c r="P6508" s="9" t="s">
        <v>278</v>
      </c>
      <c r="Q6508" s="9" t="s">
        <v>219</v>
      </c>
      <c r="R6508" s="9">
        <v>0</v>
      </c>
      <c r="S6508" s="9">
        <v>21</v>
      </c>
      <c r="T6508" s="9" t="s">
        <v>136</v>
      </c>
      <c r="U6508" s="9" t="s">
        <v>376</v>
      </c>
      <c r="X6508" s="9">
        <f>INDEX(SLA_Policy!$D$2:$D$5,MATCH(F6508,SLA_Policy!$A$2:$A$5,0))</f>
        <v>72</v>
      </c>
      <c r="Y6508" s="9" t="str">
        <f>IF(E6508="Cancelled","Excluded",IF(D6508="",IF((SLA_Policy!$B$8-B6508)*24&gt;X6508,"Open - Breached","Open - On Track"),IF((D6508-B6508)*24&lt;=X6508,"Met","Breached")))</f>
        <v>Met</v>
      </c>
    </row>
    <row r="6509" spans="1:25" x14ac:dyDescent="0.25">
      <c r="A6509" s="9" t="s">
        <v>10370</v>
      </c>
      <c r="B6509" s="23">
        <v>46105.458333333299</v>
      </c>
      <c r="C6509" s="23">
        <v>46105.543749999997</v>
      </c>
      <c r="D6509" s="23">
        <v>46111.371527777803</v>
      </c>
      <c r="E6509" s="9" t="s">
        <v>212</v>
      </c>
      <c r="F6509" s="9" t="s">
        <v>189</v>
      </c>
      <c r="G6509" s="9" t="s">
        <v>213</v>
      </c>
      <c r="H6509" s="9" t="s">
        <v>167</v>
      </c>
      <c r="I6509" s="9" t="s">
        <v>362</v>
      </c>
      <c r="J6509" s="9" t="s">
        <v>10371</v>
      </c>
      <c r="K6509" s="9" t="s">
        <v>246</v>
      </c>
      <c r="L6509" s="9" t="s">
        <v>104</v>
      </c>
      <c r="M6509" s="9" t="s">
        <v>1229</v>
      </c>
      <c r="N6509" s="9" t="s">
        <v>196</v>
      </c>
      <c r="O6509" s="9" t="s">
        <v>176</v>
      </c>
      <c r="P6509" s="9" t="s">
        <v>228</v>
      </c>
      <c r="Q6509" s="9" t="s">
        <v>219</v>
      </c>
      <c r="R6509" s="9">
        <v>0</v>
      </c>
      <c r="S6509" s="9">
        <v>23</v>
      </c>
      <c r="T6509" s="9" t="s">
        <v>220</v>
      </c>
      <c r="U6509" s="9" t="s">
        <v>248</v>
      </c>
      <c r="X6509" s="9">
        <f>INDEX(SLA_Policy!$D$2:$D$5,MATCH(F6509,SLA_Policy!$A$2:$A$5,0))</f>
        <v>120</v>
      </c>
      <c r="Y6509" s="9" t="str">
        <f>IF(E6509="Cancelled","Excluded",IF(D6509="",IF((SLA_Policy!$B$8-B6509)*24&gt;X6509,"Open - Breached","Open - On Track"),IF((D6509-B6509)*24&lt;=X6509,"Met","Breached")))</f>
        <v>Breached</v>
      </c>
    </row>
    <row r="6510" spans="1:25" x14ac:dyDescent="0.25">
      <c r="A6510" s="9" t="s">
        <v>10372</v>
      </c>
      <c r="B6510" s="23">
        <v>46105.470138888901</v>
      </c>
      <c r="C6510" s="23">
        <v>46105.474999999999</v>
      </c>
      <c r="D6510" s="23">
        <v>46105.723611111098</v>
      </c>
      <c r="E6510" s="9" t="s">
        <v>212</v>
      </c>
      <c r="F6510" s="9" t="s">
        <v>188</v>
      </c>
      <c r="G6510" s="9" t="s">
        <v>213</v>
      </c>
      <c r="H6510" s="9" t="s">
        <v>163</v>
      </c>
      <c r="I6510" s="9" t="s">
        <v>405</v>
      </c>
      <c r="J6510" s="9" t="s">
        <v>533</v>
      </c>
      <c r="K6510" s="9" t="s">
        <v>246</v>
      </c>
      <c r="L6510" s="9" t="s">
        <v>351</v>
      </c>
      <c r="M6510" s="9" t="s">
        <v>400</v>
      </c>
      <c r="N6510" s="9" t="s">
        <v>200</v>
      </c>
      <c r="O6510" s="9" t="s">
        <v>176</v>
      </c>
      <c r="P6510" s="9" t="s">
        <v>330</v>
      </c>
      <c r="Q6510" s="9" t="s">
        <v>219</v>
      </c>
      <c r="R6510" s="9">
        <v>0</v>
      </c>
      <c r="S6510" s="9">
        <v>20</v>
      </c>
      <c r="U6510" s="9" t="s">
        <v>230</v>
      </c>
      <c r="W6510" s="9">
        <v>5</v>
      </c>
      <c r="X6510" s="9">
        <f>INDEX(SLA_Policy!$D$2:$D$5,MATCH(F6510,SLA_Policy!$A$2:$A$5,0))</f>
        <v>72</v>
      </c>
      <c r="Y6510" s="9" t="str">
        <f>IF(E6510="Cancelled","Excluded",IF(D6510="",IF((SLA_Policy!$B$8-B6510)*24&gt;X6510,"Open - Breached","Open - On Track"),IF((D6510-B6510)*24&lt;=X6510,"Met","Breached")))</f>
        <v>Met</v>
      </c>
    </row>
    <row r="6511" spans="1:25" x14ac:dyDescent="0.25">
      <c r="A6511" s="9" t="s">
        <v>10373</v>
      </c>
      <c r="B6511" s="23">
        <v>46105.4777777778</v>
      </c>
      <c r="C6511" s="23">
        <v>46105.522916666698</v>
      </c>
      <c r="D6511" s="23">
        <v>46106.563888888901</v>
      </c>
      <c r="E6511" s="9" t="s">
        <v>212</v>
      </c>
      <c r="F6511" s="9" t="s">
        <v>188</v>
      </c>
      <c r="G6511" s="9" t="s">
        <v>236</v>
      </c>
      <c r="H6511" s="9" t="s">
        <v>161</v>
      </c>
      <c r="I6511" s="9" t="s">
        <v>237</v>
      </c>
      <c r="J6511" s="9" t="s">
        <v>6081</v>
      </c>
      <c r="K6511" s="9" t="s">
        <v>246</v>
      </c>
      <c r="L6511" s="9" t="s">
        <v>216</v>
      </c>
      <c r="M6511" s="9" t="s">
        <v>513</v>
      </c>
      <c r="N6511" s="9" t="s">
        <v>197</v>
      </c>
      <c r="O6511" s="9" t="s">
        <v>177</v>
      </c>
      <c r="P6511" s="9" t="s">
        <v>300</v>
      </c>
      <c r="Q6511" s="9" t="s">
        <v>219</v>
      </c>
      <c r="R6511" s="9">
        <v>0</v>
      </c>
      <c r="S6511" s="9">
        <v>5</v>
      </c>
      <c r="U6511" s="9" t="s">
        <v>242</v>
      </c>
      <c r="X6511" s="9">
        <f>INDEX(SLA_Policy!$D$2:$D$5,MATCH(F6511,SLA_Policy!$A$2:$A$5,0))</f>
        <v>72</v>
      </c>
      <c r="Y6511" s="9" t="str">
        <f>IF(E6511="Cancelled","Excluded",IF(D6511="",IF((SLA_Policy!$B$8-B6511)*24&gt;X6511,"Open - Breached","Open - On Track"),IF((D6511-B6511)*24&lt;=X6511,"Met","Breached")))</f>
        <v>Met</v>
      </c>
    </row>
    <row r="6512" spans="1:25" x14ac:dyDescent="0.25">
      <c r="A6512" s="9" t="s">
        <v>10374</v>
      </c>
      <c r="B6512" s="23">
        <v>46105.4777777778</v>
      </c>
      <c r="C6512" s="23">
        <v>46105.484722222202</v>
      </c>
      <c r="D6512" s="23">
        <v>46105.752777777801</v>
      </c>
      <c r="E6512" s="9" t="s">
        <v>212</v>
      </c>
      <c r="F6512" s="9" t="s">
        <v>188</v>
      </c>
      <c r="G6512" s="9" t="s">
        <v>213</v>
      </c>
      <c r="H6512" s="9" t="s">
        <v>88</v>
      </c>
      <c r="I6512" s="9" t="s">
        <v>92</v>
      </c>
      <c r="J6512" s="9" t="s">
        <v>9192</v>
      </c>
      <c r="K6512" s="9" t="s">
        <v>215</v>
      </c>
      <c r="L6512" s="9" t="s">
        <v>371</v>
      </c>
      <c r="M6512" s="9" t="s">
        <v>372</v>
      </c>
      <c r="N6512" s="9" t="s">
        <v>198</v>
      </c>
      <c r="O6512" s="9" t="s">
        <v>178</v>
      </c>
      <c r="P6512" s="9" t="s">
        <v>272</v>
      </c>
      <c r="Q6512" s="9" t="s">
        <v>219</v>
      </c>
      <c r="R6512" s="9">
        <v>0</v>
      </c>
      <c r="S6512" s="9">
        <v>28</v>
      </c>
      <c r="T6512" s="9" t="s">
        <v>136</v>
      </c>
      <c r="U6512" s="9" t="s">
        <v>140</v>
      </c>
      <c r="V6512" s="9" t="s">
        <v>144</v>
      </c>
      <c r="X6512" s="9">
        <f>INDEX(SLA_Policy!$D$2:$D$5,MATCH(F6512,SLA_Policy!$A$2:$A$5,0))</f>
        <v>72</v>
      </c>
      <c r="Y6512" s="9" t="str">
        <f>IF(E6512="Cancelled","Excluded",IF(D6512="",IF((SLA_Policy!$B$8-B6512)*24&gt;X6512,"Open - Breached","Open - On Track"),IF((D6512-B6512)*24&lt;=X6512,"Met","Breached")))</f>
        <v>Met</v>
      </c>
    </row>
    <row r="6513" spans="1:25" x14ac:dyDescent="0.25">
      <c r="A6513" s="9" t="s">
        <v>10375</v>
      </c>
      <c r="B6513" s="23">
        <v>46105.478472222203</v>
      </c>
      <c r="C6513" s="23">
        <v>46105.493055555598</v>
      </c>
      <c r="D6513" s="23">
        <v>46106.375</v>
      </c>
      <c r="E6513" s="9" t="s">
        <v>212</v>
      </c>
      <c r="F6513" s="9" t="s">
        <v>188</v>
      </c>
      <c r="G6513" s="9" t="s">
        <v>213</v>
      </c>
      <c r="H6513" s="9" t="s">
        <v>163</v>
      </c>
      <c r="I6513" s="9" t="s">
        <v>250</v>
      </c>
      <c r="J6513" s="9" t="s">
        <v>935</v>
      </c>
      <c r="K6513" s="9" t="s">
        <v>303</v>
      </c>
      <c r="L6513" s="9" t="s">
        <v>395</v>
      </c>
      <c r="M6513" s="9" t="s">
        <v>5952</v>
      </c>
      <c r="N6513" s="9" t="s">
        <v>197</v>
      </c>
      <c r="O6513" s="9" t="s">
        <v>176</v>
      </c>
      <c r="P6513" s="9" t="s">
        <v>253</v>
      </c>
      <c r="Q6513" s="9" t="s">
        <v>219</v>
      </c>
      <c r="R6513" s="9">
        <v>0</v>
      </c>
      <c r="S6513" s="9">
        <v>27</v>
      </c>
      <c r="T6513" s="9" t="s">
        <v>136</v>
      </c>
      <c r="U6513" s="9" t="s">
        <v>230</v>
      </c>
      <c r="X6513" s="9">
        <f>INDEX(SLA_Policy!$D$2:$D$5,MATCH(F6513,SLA_Policy!$A$2:$A$5,0))</f>
        <v>72</v>
      </c>
      <c r="Y6513" s="9" t="str">
        <f>IF(E6513="Cancelled","Excluded",IF(D6513="",IF((SLA_Policy!$B$8-B6513)*24&gt;X6513,"Open - Breached","Open - On Track"),IF((D6513-B6513)*24&lt;=X6513,"Met","Breached")))</f>
        <v>Met</v>
      </c>
    </row>
    <row r="6514" spans="1:25" x14ac:dyDescent="0.25">
      <c r="A6514" s="9" t="s">
        <v>10376</v>
      </c>
      <c r="B6514" s="23">
        <v>46105.486111111102</v>
      </c>
      <c r="C6514" s="23">
        <v>46105.487500000003</v>
      </c>
      <c r="D6514" s="23">
        <v>46106.3840277778</v>
      </c>
      <c r="E6514" s="9" t="s">
        <v>212</v>
      </c>
      <c r="F6514" s="9" t="s">
        <v>188</v>
      </c>
      <c r="G6514" s="9" t="s">
        <v>213</v>
      </c>
      <c r="H6514" s="9" t="s">
        <v>88</v>
      </c>
      <c r="I6514" s="9" t="s">
        <v>92</v>
      </c>
      <c r="J6514" s="9" t="s">
        <v>10377</v>
      </c>
      <c r="K6514" s="9" t="s">
        <v>246</v>
      </c>
      <c r="L6514" s="9" t="s">
        <v>104</v>
      </c>
      <c r="M6514" s="9" t="s">
        <v>2625</v>
      </c>
      <c r="N6514" s="9" t="s">
        <v>200</v>
      </c>
      <c r="O6514" s="9" t="s">
        <v>178</v>
      </c>
      <c r="P6514" s="9" t="s">
        <v>427</v>
      </c>
      <c r="Q6514" s="9" t="s">
        <v>219</v>
      </c>
      <c r="R6514" s="9">
        <v>0</v>
      </c>
      <c r="S6514" s="9">
        <v>40</v>
      </c>
      <c r="T6514" s="9" t="s">
        <v>220</v>
      </c>
      <c r="U6514" s="9" t="s">
        <v>661</v>
      </c>
      <c r="X6514" s="9">
        <f>INDEX(SLA_Policy!$D$2:$D$5,MATCH(F6514,SLA_Policy!$A$2:$A$5,0))</f>
        <v>72</v>
      </c>
      <c r="Y6514" s="9" t="str">
        <f>IF(E6514="Cancelled","Excluded",IF(D6514="",IF((SLA_Policy!$B$8-B6514)*24&gt;X6514,"Open - Breached","Open - On Track"),IF((D6514-B6514)*24&lt;=X6514,"Met","Breached")))</f>
        <v>Met</v>
      </c>
    </row>
    <row r="6515" spans="1:25" x14ac:dyDescent="0.25">
      <c r="A6515" s="9" t="s">
        <v>10378</v>
      </c>
      <c r="B6515" s="23">
        <v>46105.489583333299</v>
      </c>
      <c r="C6515" s="23">
        <v>46105.490277777797</v>
      </c>
      <c r="D6515" s="23">
        <v>46106.371527777803</v>
      </c>
      <c r="E6515" s="9" t="s">
        <v>212</v>
      </c>
      <c r="F6515" s="9" t="s">
        <v>188</v>
      </c>
      <c r="G6515" s="9" t="s">
        <v>213</v>
      </c>
      <c r="H6515" s="9" t="s">
        <v>88</v>
      </c>
      <c r="I6515" s="9" t="s">
        <v>92</v>
      </c>
      <c r="J6515" s="9" t="s">
        <v>9160</v>
      </c>
      <c r="K6515" s="9" t="s">
        <v>246</v>
      </c>
      <c r="L6515" s="9" t="s">
        <v>216</v>
      </c>
      <c r="M6515" s="9" t="s">
        <v>8278</v>
      </c>
      <c r="N6515" s="9" t="s">
        <v>198</v>
      </c>
      <c r="O6515" s="9" t="s">
        <v>116</v>
      </c>
      <c r="P6515" s="9" t="s">
        <v>551</v>
      </c>
      <c r="Q6515" s="9" t="s">
        <v>219</v>
      </c>
      <c r="R6515" s="9">
        <v>0</v>
      </c>
      <c r="S6515" s="9">
        <v>31</v>
      </c>
      <c r="T6515" s="9" t="s">
        <v>229</v>
      </c>
      <c r="U6515" s="9" t="s">
        <v>140</v>
      </c>
      <c r="V6515" s="9" t="s">
        <v>144</v>
      </c>
      <c r="X6515" s="9">
        <f>INDEX(SLA_Policy!$D$2:$D$5,MATCH(F6515,SLA_Policy!$A$2:$A$5,0))</f>
        <v>72</v>
      </c>
      <c r="Y6515" s="9" t="str">
        <f>IF(E6515="Cancelled","Excluded",IF(D6515="",IF((SLA_Policy!$B$8-B6515)*24&gt;X6515,"Open - Breached","Open - On Track"),IF((D6515-B6515)*24&lt;=X6515,"Met","Breached")))</f>
        <v>Met</v>
      </c>
    </row>
    <row r="6516" spans="1:25" x14ac:dyDescent="0.25">
      <c r="A6516" s="9" t="s">
        <v>10379</v>
      </c>
      <c r="B6516" s="23">
        <v>46105.503472222197</v>
      </c>
      <c r="C6516" s="23">
        <v>46105.508333333302</v>
      </c>
      <c r="D6516" s="23">
        <v>46106.604166666701</v>
      </c>
      <c r="E6516" s="9" t="s">
        <v>212</v>
      </c>
      <c r="F6516" s="9" t="s">
        <v>189</v>
      </c>
      <c r="G6516" s="9" t="s">
        <v>213</v>
      </c>
      <c r="H6516" s="9" t="s">
        <v>88</v>
      </c>
      <c r="I6516" s="9" t="s">
        <v>92</v>
      </c>
      <c r="J6516" s="9" t="s">
        <v>10380</v>
      </c>
      <c r="K6516" s="9" t="s">
        <v>246</v>
      </c>
      <c r="L6516" s="9" t="s">
        <v>226</v>
      </c>
      <c r="M6516" s="9" t="s">
        <v>3034</v>
      </c>
      <c r="N6516" s="9" t="s">
        <v>200</v>
      </c>
      <c r="O6516" s="9" t="s">
        <v>178</v>
      </c>
      <c r="P6516" s="9" t="s">
        <v>414</v>
      </c>
      <c r="Q6516" s="9" t="s">
        <v>219</v>
      </c>
      <c r="R6516" s="9">
        <v>0</v>
      </c>
      <c r="S6516" s="9">
        <v>30</v>
      </c>
      <c r="T6516" s="9" t="s">
        <v>220</v>
      </c>
      <c r="U6516" s="9" t="s">
        <v>266</v>
      </c>
      <c r="X6516" s="9">
        <f>INDEX(SLA_Policy!$D$2:$D$5,MATCH(F6516,SLA_Policy!$A$2:$A$5,0))</f>
        <v>120</v>
      </c>
      <c r="Y6516" s="9" t="str">
        <f>IF(E6516="Cancelled","Excluded",IF(D6516="",IF((SLA_Policy!$B$8-B6516)*24&gt;X6516,"Open - Breached","Open - On Track"),IF((D6516-B6516)*24&lt;=X6516,"Met","Breached")))</f>
        <v>Met</v>
      </c>
    </row>
    <row r="6517" spans="1:25" x14ac:dyDescent="0.25">
      <c r="A6517" s="9" t="s">
        <v>10381</v>
      </c>
      <c r="B6517" s="23">
        <v>46105.506249999999</v>
      </c>
      <c r="C6517" s="23">
        <v>46105.511805555601</v>
      </c>
      <c r="D6517" s="23">
        <v>46106.377777777801</v>
      </c>
      <c r="E6517" s="9" t="s">
        <v>212</v>
      </c>
      <c r="F6517" s="9" t="s">
        <v>189</v>
      </c>
      <c r="G6517" s="9" t="s">
        <v>213</v>
      </c>
      <c r="H6517" s="9" t="s">
        <v>164</v>
      </c>
      <c r="I6517" s="9" t="s">
        <v>339</v>
      </c>
      <c r="J6517" s="9" t="s">
        <v>2506</v>
      </c>
      <c r="K6517" s="9" t="s">
        <v>303</v>
      </c>
      <c r="L6517" s="9" t="s">
        <v>351</v>
      </c>
      <c r="M6517" s="9" t="s">
        <v>1411</v>
      </c>
      <c r="N6517" s="9" t="s">
        <v>198</v>
      </c>
      <c r="O6517" s="9" t="s">
        <v>116</v>
      </c>
      <c r="P6517" s="9" t="s">
        <v>218</v>
      </c>
      <c r="Q6517" s="9" t="s">
        <v>219</v>
      </c>
      <c r="R6517" s="9">
        <v>0</v>
      </c>
      <c r="S6517" s="9">
        <v>12</v>
      </c>
      <c r="T6517" s="9" t="s">
        <v>464</v>
      </c>
      <c r="U6517" s="9" t="s">
        <v>376</v>
      </c>
      <c r="X6517" s="9">
        <f>INDEX(SLA_Policy!$D$2:$D$5,MATCH(F6517,SLA_Policy!$A$2:$A$5,0))</f>
        <v>120</v>
      </c>
      <c r="Y6517" s="9" t="str">
        <f>IF(E6517="Cancelled","Excluded",IF(D6517="",IF((SLA_Policy!$B$8-B6517)*24&gt;X6517,"Open - Breached","Open - On Track"),IF((D6517-B6517)*24&lt;=X6517,"Met","Breached")))</f>
        <v>Met</v>
      </c>
    </row>
    <row r="6518" spans="1:25" x14ac:dyDescent="0.25">
      <c r="A6518" s="9" t="s">
        <v>10382</v>
      </c>
      <c r="B6518" s="23">
        <v>46105.5090277778</v>
      </c>
      <c r="C6518" s="23">
        <v>46105.514583333301</v>
      </c>
      <c r="E6518" s="9" t="s">
        <v>649</v>
      </c>
      <c r="F6518" s="9" t="s">
        <v>188</v>
      </c>
      <c r="G6518" s="9" t="s">
        <v>213</v>
      </c>
      <c r="H6518" s="9" t="s">
        <v>161</v>
      </c>
      <c r="I6518" s="9" t="s">
        <v>454</v>
      </c>
      <c r="J6518" s="9" t="s">
        <v>455</v>
      </c>
      <c r="K6518" s="9" t="s">
        <v>303</v>
      </c>
      <c r="L6518" s="9" t="s">
        <v>282</v>
      </c>
      <c r="M6518" s="9" t="s">
        <v>1536</v>
      </c>
      <c r="N6518" s="9" t="s">
        <v>198</v>
      </c>
      <c r="O6518" s="9" t="s">
        <v>116</v>
      </c>
      <c r="P6518" s="9" t="s">
        <v>551</v>
      </c>
      <c r="Q6518" s="9" t="s">
        <v>219</v>
      </c>
      <c r="R6518" s="9">
        <v>0</v>
      </c>
      <c r="S6518" s="9">
        <v>4</v>
      </c>
      <c r="X6518" s="9">
        <f>INDEX(SLA_Policy!$D$2:$D$5,MATCH(F6518,SLA_Policy!$A$2:$A$5,0))</f>
        <v>72</v>
      </c>
      <c r="Y6518" s="9" t="str">
        <f>IF(E6518="Cancelled","Excluded",IF(D6518="",IF((SLA_Policy!$B$8-B6518)*24&gt;X6518,"Open - Breached","Open - On Track"),IF((D6518-B6518)*24&lt;=X6518,"Met","Breached")))</f>
        <v>Excluded</v>
      </c>
    </row>
    <row r="6519" spans="1:25" x14ac:dyDescent="0.25">
      <c r="A6519" s="9" t="s">
        <v>10383</v>
      </c>
      <c r="B6519" s="23">
        <v>46105.525694444397</v>
      </c>
      <c r="C6519" s="23">
        <v>46105.5805555556</v>
      </c>
      <c r="D6519" s="23">
        <v>46107.377777777801</v>
      </c>
      <c r="E6519" s="9" t="s">
        <v>212</v>
      </c>
      <c r="F6519" s="9" t="s">
        <v>189</v>
      </c>
      <c r="G6519" s="9" t="s">
        <v>213</v>
      </c>
      <c r="H6519" s="9" t="s">
        <v>167</v>
      </c>
      <c r="I6519" s="9" t="s">
        <v>362</v>
      </c>
      <c r="J6519" s="9" t="s">
        <v>10384</v>
      </c>
      <c r="K6519" s="9" t="s">
        <v>215</v>
      </c>
      <c r="L6519" s="9" t="s">
        <v>216</v>
      </c>
      <c r="M6519" s="9" t="s">
        <v>8681</v>
      </c>
      <c r="N6519" s="9" t="s">
        <v>196</v>
      </c>
      <c r="O6519" s="9" t="s">
        <v>176</v>
      </c>
      <c r="P6519" s="9" t="s">
        <v>419</v>
      </c>
      <c r="Q6519" s="9" t="s">
        <v>219</v>
      </c>
      <c r="R6519" s="9">
        <v>0</v>
      </c>
      <c r="S6519" s="9">
        <v>35</v>
      </c>
      <c r="T6519" s="9" t="s">
        <v>322</v>
      </c>
      <c r="U6519" s="9" t="s">
        <v>376</v>
      </c>
      <c r="W6519" s="9">
        <v>5</v>
      </c>
      <c r="X6519" s="9">
        <f>INDEX(SLA_Policy!$D$2:$D$5,MATCH(F6519,SLA_Policy!$A$2:$A$5,0))</f>
        <v>120</v>
      </c>
      <c r="Y6519" s="9" t="str">
        <f>IF(E6519="Cancelled","Excluded",IF(D6519="",IF((SLA_Policy!$B$8-B6519)*24&gt;X6519,"Open - Breached","Open - On Track"),IF((D6519-B6519)*24&lt;=X6519,"Met","Breached")))</f>
        <v>Met</v>
      </c>
    </row>
    <row r="6520" spans="1:25" x14ac:dyDescent="0.25">
      <c r="A6520" s="9" t="s">
        <v>10385</v>
      </c>
      <c r="B6520" s="23">
        <v>46105.531944444498</v>
      </c>
      <c r="C6520" s="23">
        <v>46105.536111111098</v>
      </c>
      <c r="D6520" s="23">
        <v>46105.660416666702</v>
      </c>
      <c r="E6520" s="9" t="s">
        <v>212</v>
      </c>
      <c r="F6520" s="9" t="s">
        <v>189</v>
      </c>
      <c r="G6520" s="9" t="s">
        <v>213</v>
      </c>
      <c r="H6520" s="9" t="s">
        <v>161</v>
      </c>
      <c r="I6520" s="9" t="s">
        <v>297</v>
      </c>
      <c r="J6520" s="9" t="s">
        <v>3995</v>
      </c>
      <c r="K6520" s="9" t="s">
        <v>262</v>
      </c>
      <c r="L6520" s="9" t="s">
        <v>104</v>
      </c>
      <c r="M6520" s="9" t="s">
        <v>4850</v>
      </c>
      <c r="N6520" s="9" t="s">
        <v>200</v>
      </c>
      <c r="O6520" s="9" t="s">
        <v>177</v>
      </c>
      <c r="P6520" s="9" t="s">
        <v>241</v>
      </c>
      <c r="Q6520" s="9" t="s">
        <v>219</v>
      </c>
      <c r="R6520" s="9">
        <v>0</v>
      </c>
      <c r="S6520" s="9">
        <v>8</v>
      </c>
      <c r="U6520" s="9" t="s">
        <v>266</v>
      </c>
      <c r="W6520" s="9">
        <v>5</v>
      </c>
      <c r="X6520" s="9">
        <f>INDEX(SLA_Policy!$D$2:$D$5,MATCH(F6520,SLA_Policy!$A$2:$A$5,0))</f>
        <v>120</v>
      </c>
      <c r="Y6520" s="9" t="str">
        <f>IF(E6520="Cancelled","Excluded",IF(D6520="",IF((SLA_Policy!$B$8-B6520)*24&gt;X6520,"Open - Breached","Open - On Track"),IF((D6520-B6520)*24&lt;=X6520,"Met","Breached")))</f>
        <v>Met</v>
      </c>
    </row>
    <row r="6521" spans="1:25" x14ac:dyDescent="0.25">
      <c r="A6521" s="9" t="s">
        <v>10386</v>
      </c>
      <c r="B6521" s="23">
        <v>46105.542361111096</v>
      </c>
      <c r="C6521" s="23">
        <v>46105.5756944444</v>
      </c>
      <c r="D6521" s="23">
        <v>46107.378472222197</v>
      </c>
      <c r="E6521" s="9" t="s">
        <v>212</v>
      </c>
      <c r="F6521" s="9" t="s">
        <v>188</v>
      </c>
      <c r="G6521" s="9" t="s">
        <v>236</v>
      </c>
      <c r="H6521" s="9" t="s">
        <v>164</v>
      </c>
      <c r="I6521" s="9" t="s">
        <v>421</v>
      </c>
      <c r="J6521" s="9" t="s">
        <v>2690</v>
      </c>
      <c r="K6521" s="9" t="s">
        <v>246</v>
      </c>
      <c r="L6521" s="9" t="s">
        <v>270</v>
      </c>
      <c r="M6521" s="9" t="s">
        <v>947</v>
      </c>
      <c r="N6521" s="9" t="s">
        <v>196</v>
      </c>
      <c r="O6521" s="9" t="s">
        <v>180</v>
      </c>
      <c r="P6521" s="9" t="s">
        <v>381</v>
      </c>
      <c r="Q6521" s="9" t="s">
        <v>273</v>
      </c>
      <c r="R6521" s="9">
        <v>0</v>
      </c>
      <c r="S6521" s="9">
        <v>26</v>
      </c>
      <c r="T6521" s="9" t="s">
        <v>343</v>
      </c>
      <c r="U6521" s="9" t="s">
        <v>242</v>
      </c>
      <c r="X6521" s="9">
        <f>INDEX(SLA_Policy!$D$2:$D$5,MATCH(F6521,SLA_Policy!$A$2:$A$5,0))</f>
        <v>72</v>
      </c>
      <c r="Y6521" s="9" t="str">
        <f>IF(E6521="Cancelled","Excluded",IF(D6521="",IF((SLA_Policy!$B$8-B6521)*24&gt;X6521,"Open - Breached","Open - On Track"),IF((D6521-B6521)*24&lt;=X6521,"Met","Breached")))</f>
        <v>Met</v>
      </c>
    </row>
    <row r="6522" spans="1:25" x14ac:dyDescent="0.25">
      <c r="A6522" s="9" t="s">
        <v>10387</v>
      </c>
      <c r="B6522" s="23">
        <v>46105.555555555598</v>
      </c>
      <c r="C6522" s="23">
        <v>46105.635416666701</v>
      </c>
      <c r="D6522" s="23">
        <v>46106.488194444399</v>
      </c>
      <c r="E6522" s="9" t="s">
        <v>212</v>
      </c>
      <c r="F6522" s="9" t="s">
        <v>188</v>
      </c>
      <c r="G6522" s="9" t="s">
        <v>213</v>
      </c>
      <c r="H6522" s="9" t="s">
        <v>164</v>
      </c>
      <c r="I6522" s="9" t="s">
        <v>478</v>
      </c>
      <c r="J6522" s="9" t="s">
        <v>1964</v>
      </c>
      <c r="K6522" s="9" t="s">
        <v>246</v>
      </c>
      <c r="L6522" s="9" t="s">
        <v>311</v>
      </c>
      <c r="M6522" s="9" t="s">
        <v>639</v>
      </c>
      <c r="N6522" s="9" t="s">
        <v>196</v>
      </c>
      <c r="O6522" s="9" t="s">
        <v>116</v>
      </c>
      <c r="P6522" s="9" t="s">
        <v>525</v>
      </c>
      <c r="Q6522" s="9" t="s">
        <v>219</v>
      </c>
      <c r="R6522" s="9">
        <v>1</v>
      </c>
      <c r="S6522" s="9">
        <v>49</v>
      </c>
      <c r="T6522" s="9" t="s">
        <v>343</v>
      </c>
      <c r="U6522" s="9" t="s">
        <v>248</v>
      </c>
      <c r="X6522" s="9">
        <f>INDEX(SLA_Policy!$D$2:$D$5,MATCH(F6522,SLA_Policy!$A$2:$A$5,0))</f>
        <v>72</v>
      </c>
      <c r="Y6522" s="9" t="str">
        <f>IF(E6522="Cancelled","Excluded",IF(D6522="",IF((SLA_Policy!$B$8-B6522)*24&gt;X6522,"Open - Breached","Open - On Track"),IF((D6522-B6522)*24&lt;=X6522,"Met","Breached")))</f>
        <v>Met</v>
      </c>
    </row>
    <row r="6523" spans="1:25" x14ac:dyDescent="0.25">
      <c r="A6523" s="9" t="s">
        <v>10388</v>
      </c>
      <c r="B6523" s="23">
        <v>46105.578472222202</v>
      </c>
      <c r="C6523" s="23">
        <v>46105.582638888904</v>
      </c>
      <c r="D6523" s="23">
        <v>46106.370138888902</v>
      </c>
      <c r="E6523" s="9" t="s">
        <v>212</v>
      </c>
      <c r="F6523" s="9" t="s">
        <v>188</v>
      </c>
      <c r="G6523" s="9" t="s">
        <v>213</v>
      </c>
      <c r="H6523" s="9" t="s">
        <v>162</v>
      </c>
      <c r="I6523" s="9" t="s">
        <v>244</v>
      </c>
      <c r="J6523" s="9" t="s">
        <v>10389</v>
      </c>
      <c r="K6523" s="9" t="s">
        <v>239</v>
      </c>
      <c r="L6523" s="9" t="s">
        <v>104</v>
      </c>
      <c r="M6523" s="9" t="s">
        <v>2597</v>
      </c>
      <c r="N6523" s="9" t="s">
        <v>199</v>
      </c>
      <c r="O6523" s="9" t="s">
        <v>116</v>
      </c>
      <c r="P6523" s="9" t="s">
        <v>525</v>
      </c>
      <c r="Q6523" s="9" t="s">
        <v>219</v>
      </c>
      <c r="R6523" s="9">
        <v>0</v>
      </c>
      <c r="S6523" s="9">
        <v>16</v>
      </c>
      <c r="U6523" s="9" t="s">
        <v>290</v>
      </c>
      <c r="X6523" s="9">
        <f>INDEX(SLA_Policy!$D$2:$D$5,MATCH(F6523,SLA_Policy!$A$2:$A$5,0))</f>
        <v>72</v>
      </c>
      <c r="Y6523" s="9" t="str">
        <f>IF(E6523="Cancelled","Excluded",IF(D6523="",IF((SLA_Policy!$B$8-B6523)*24&gt;X6523,"Open - Breached","Open - On Track"),IF((D6523-B6523)*24&lt;=X6523,"Met","Breached")))</f>
        <v>Met</v>
      </c>
    </row>
    <row r="6524" spans="1:25" x14ac:dyDescent="0.25">
      <c r="A6524" s="9" t="s">
        <v>10390</v>
      </c>
      <c r="B6524" s="23">
        <v>46105.581250000003</v>
      </c>
      <c r="C6524" s="23">
        <v>46105.5847222222</v>
      </c>
      <c r="D6524" s="23">
        <v>46106.399305555598</v>
      </c>
      <c r="E6524" s="9" t="s">
        <v>212</v>
      </c>
      <c r="F6524" s="9" t="s">
        <v>188</v>
      </c>
      <c r="G6524" s="9" t="s">
        <v>213</v>
      </c>
      <c r="H6524" s="9" t="s">
        <v>88</v>
      </c>
      <c r="I6524" s="9" t="s">
        <v>92</v>
      </c>
      <c r="J6524" s="9" t="s">
        <v>9164</v>
      </c>
      <c r="K6524" s="9" t="s">
        <v>246</v>
      </c>
      <c r="L6524" s="9" t="s">
        <v>351</v>
      </c>
      <c r="M6524" s="9" t="s">
        <v>1660</v>
      </c>
      <c r="N6524" s="9" t="s">
        <v>198</v>
      </c>
      <c r="O6524" s="9" t="s">
        <v>178</v>
      </c>
      <c r="P6524" s="9" t="s">
        <v>427</v>
      </c>
      <c r="Q6524" s="9" t="s">
        <v>219</v>
      </c>
      <c r="R6524" s="9">
        <v>0</v>
      </c>
      <c r="S6524" s="9">
        <v>63</v>
      </c>
      <c r="T6524" s="9" t="s">
        <v>136</v>
      </c>
      <c r="U6524" s="9" t="s">
        <v>140</v>
      </c>
      <c r="V6524" s="9" t="s">
        <v>144</v>
      </c>
      <c r="X6524" s="9">
        <f>INDEX(SLA_Policy!$D$2:$D$5,MATCH(F6524,SLA_Policy!$A$2:$A$5,0))</f>
        <v>72</v>
      </c>
      <c r="Y6524" s="9" t="str">
        <f>IF(E6524="Cancelled","Excluded",IF(D6524="",IF((SLA_Policy!$B$8-B6524)*24&gt;X6524,"Open - Breached","Open - On Track"),IF((D6524-B6524)*24&lt;=X6524,"Met","Breached")))</f>
        <v>Met</v>
      </c>
    </row>
    <row r="6525" spans="1:25" x14ac:dyDescent="0.25">
      <c r="A6525" s="9" t="s">
        <v>10391</v>
      </c>
      <c r="B6525" s="23">
        <v>46105.581250000003</v>
      </c>
      <c r="C6525" s="23">
        <v>46105.602083333302</v>
      </c>
      <c r="D6525" s="23">
        <v>46107.314583333296</v>
      </c>
      <c r="E6525" s="9" t="s">
        <v>212</v>
      </c>
      <c r="F6525" s="9" t="s">
        <v>188</v>
      </c>
      <c r="G6525" s="9" t="s">
        <v>213</v>
      </c>
      <c r="H6525" s="9" t="s">
        <v>88</v>
      </c>
      <c r="I6525" s="9" t="s">
        <v>92</v>
      </c>
      <c r="J6525" s="9" t="s">
        <v>9181</v>
      </c>
      <c r="K6525" s="9" t="s">
        <v>215</v>
      </c>
      <c r="L6525" s="9" t="s">
        <v>270</v>
      </c>
      <c r="M6525" s="9" t="s">
        <v>4297</v>
      </c>
      <c r="N6525" s="9" t="s">
        <v>199</v>
      </c>
      <c r="O6525" s="9" t="s">
        <v>116</v>
      </c>
      <c r="P6525" s="9" t="s">
        <v>295</v>
      </c>
      <c r="Q6525" s="9" t="s">
        <v>219</v>
      </c>
      <c r="R6525" s="9">
        <v>0</v>
      </c>
      <c r="S6525" s="9">
        <v>13</v>
      </c>
      <c r="T6525" s="9" t="s">
        <v>136</v>
      </c>
      <c r="U6525" s="9" t="s">
        <v>140</v>
      </c>
      <c r="V6525" s="9" t="s">
        <v>144</v>
      </c>
      <c r="X6525" s="9">
        <f>INDEX(SLA_Policy!$D$2:$D$5,MATCH(F6525,SLA_Policy!$A$2:$A$5,0))</f>
        <v>72</v>
      </c>
      <c r="Y6525" s="9" t="str">
        <f>IF(E6525="Cancelled","Excluded",IF(D6525="",IF((SLA_Policy!$B$8-B6525)*24&gt;X6525,"Open - Breached","Open - On Track"),IF((D6525-B6525)*24&lt;=X6525,"Met","Breached")))</f>
        <v>Met</v>
      </c>
    </row>
    <row r="6526" spans="1:25" x14ac:dyDescent="0.25">
      <c r="A6526" s="9" t="s">
        <v>10392</v>
      </c>
      <c r="B6526" s="23">
        <v>46105.586111111101</v>
      </c>
      <c r="C6526" s="23">
        <v>46105.592361111099</v>
      </c>
      <c r="E6526" s="9" t="s">
        <v>649</v>
      </c>
      <c r="F6526" s="9" t="s">
        <v>189</v>
      </c>
      <c r="G6526" s="9" t="s">
        <v>213</v>
      </c>
      <c r="H6526" s="9" t="s">
        <v>164</v>
      </c>
      <c r="I6526" s="9" t="s">
        <v>260</v>
      </c>
      <c r="J6526" s="9" t="s">
        <v>3272</v>
      </c>
      <c r="K6526" s="9" t="s">
        <v>410</v>
      </c>
      <c r="L6526" s="9" t="s">
        <v>311</v>
      </c>
      <c r="M6526" s="9" t="s">
        <v>480</v>
      </c>
      <c r="N6526" s="9" t="s">
        <v>198</v>
      </c>
      <c r="O6526" s="9" t="s">
        <v>179</v>
      </c>
      <c r="P6526" s="9" t="s">
        <v>264</v>
      </c>
      <c r="Q6526" s="9" t="s">
        <v>219</v>
      </c>
      <c r="R6526" s="9">
        <v>0</v>
      </c>
      <c r="S6526" s="9">
        <v>1</v>
      </c>
      <c r="T6526" s="9" t="s">
        <v>265</v>
      </c>
      <c r="X6526" s="9">
        <f>INDEX(SLA_Policy!$D$2:$D$5,MATCH(F6526,SLA_Policy!$A$2:$A$5,0))</f>
        <v>120</v>
      </c>
      <c r="Y6526" s="9" t="str">
        <f>IF(E6526="Cancelled","Excluded",IF(D6526="",IF((SLA_Policy!$B$8-B6526)*24&gt;X6526,"Open - Breached","Open - On Track"),IF((D6526-B6526)*24&lt;=X6526,"Met","Breached")))</f>
        <v>Excluded</v>
      </c>
    </row>
    <row r="6527" spans="1:25" x14ac:dyDescent="0.25">
      <c r="A6527" s="9" t="s">
        <v>10393</v>
      </c>
      <c r="B6527" s="23">
        <v>46105.587500000001</v>
      </c>
      <c r="C6527" s="23">
        <v>46105.714583333298</v>
      </c>
      <c r="D6527" s="23">
        <v>46107.392361111102</v>
      </c>
      <c r="E6527" s="9" t="s">
        <v>212</v>
      </c>
      <c r="F6527" s="9" t="s">
        <v>189</v>
      </c>
      <c r="G6527" s="9" t="s">
        <v>236</v>
      </c>
      <c r="H6527" s="9" t="s">
        <v>167</v>
      </c>
      <c r="I6527" s="9" t="s">
        <v>255</v>
      </c>
      <c r="J6527" s="9" t="s">
        <v>10394</v>
      </c>
      <c r="K6527" s="9" t="s">
        <v>239</v>
      </c>
      <c r="L6527" s="9" t="s">
        <v>282</v>
      </c>
      <c r="M6527" s="9" t="s">
        <v>3467</v>
      </c>
      <c r="N6527" s="9" t="s">
        <v>196</v>
      </c>
      <c r="O6527" s="9" t="s">
        <v>180</v>
      </c>
      <c r="P6527" s="9" t="s">
        <v>278</v>
      </c>
      <c r="Q6527" s="9" t="s">
        <v>219</v>
      </c>
      <c r="R6527" s="9">
        <v>0</v>
      </c>
      <c r="S6527" s="9">
        <v>20</v>
      </c>
      <c r="U6527" s="9" t="s">
        <v>242</v>
      </c>
      <c r="X6527" s="9">
        <f>INDEX(SLA_Policy!$D$2:$D$5,MATCH(F6527,SLA_Policy!$A$2:$A$5,0))</f>
        <v>120</v>
      </c>
      <c r="Y6527" s="9" t="str">
        <f>IF(E6527="Cancelled","Excluded",IF(D6527="",IF((SLA_Policy!$B$8-B6527)*24&gt;X6527,"Open - Breached","Open - On Track"),IF((D6527-B6527)*24&lt;=X6527,"Met","Breached")))</f>
        <v>Met</v>
      </c>
    </row>
    <row r="6528" spans="1:25" x14ac:dyDescent="0.25">
      <c r="A6528" s="9" t="s">
        <v>10395</v>
      </c>
      <c r="B6528" s="23">
        <v>46105.594444444498</v>
      </c>
      <c r="C6528" s="23">
        <v>46105.607638888898</v>
      </c>
      <c r="D6528" s="23">
        <v>46106.395833333299</v>
      </c>
      <c r="E6528" s="9" t="s">
        <v>212</v>
      </c>
      <c r="F6528" s="9" t="s">
        <v>189</v>
      </c>
      <c r="G6528" s="9" t="s">
        <v>213</v>
      </c>
      <c r="H6528" s="9" t="s">
        <v>165</v>
      </c>
      <c r="I6528" s="9" t="s">
        <v>567</v>
      </c>
      <c r="J6528" s="9" t="s">
        <v>1154</v>
      </c>
      <c r="K6528" s="9" t="s">
        <v>262</v>
      </c>
      <c r="L6528" s="9" t="s">
        <v>270</v>
      </c>
      <c r="M6528" s="9" t="s">
        <v>3276</v>
      </c>
      <c r="N6528" s="9" t="s">
        <v>199</v>
      </c>
      <c r="O6528" s="9" t="s">
        <v>176</v>
      </c>
      <c r="P6528" s="9" t="s">
        <v>503</v>
      </c>
      <c r="Q6528" s="9" t="s">
        <v>219</v>
      </c>
      <c r="R6528" s="9">
        <v>0</v>
      </c>
      <c r="S6528" s="9">
        <v>25</v>
      </c>
      <c r="U6528" s="9" t="s">
        <v>230</v>
      </c>
      <c r="W6528" s="9">
        <v>3</v>
      </c>
      <c r="X6528" s="9">
        <f>INDEX(SLA_Policy!$D$2:$D$5,MATCH(F6528,SLA_Policy!$A$2:$A$5,0))</f>
        <v>120</v>
      </c>
      <c r="Y6528" s="9" t="str">
        <f>IF(E6528="Cancelled","Excluded",IF(D6528="",IF((SLA_Policy!$B$8-B6528)*24&gt;X6528,"Open - Breached","Open - On Track"),IF((D6528-B6528)*24&lt;=X6528,"Met","Breached")))</f>
        <v>Met</v>
      </c>
    </row>
    <row r="6529" spans="1:25" x14ac:dyDescent="0.25">
      <c r="A6529" s="9" t="s">
        <v>10396</v>
      </c>
      <c r="B6529" s="23">
        <v>46105.6027777778</v>
      </c>
      <c r="C6529" s="23">
        <v>46105.659722222197</v>
      </c>
      <c r="D6529" s="23">
        <v>46107.3618055556</v>
      </c>
      <c r="E6529" s="9" t="s">
        <v>212</v>
      </c>
      <c r="F6529" s="9" t="s">
        <v>189</v>
      </c>
      <c r="G6529" s="9" t="s">
        <v>213</v>
      </c>
      <c r="H6529" s="9" t="s">
        <v>167</v>
      </c>
      <c r="I6529" s="9" t="s">
        <v>684</v>
      </c>
      <c r="J6529" s="9" t="s">
        <v>10397</v>
      </c>
      <c r="K6529" s="9" t="s">
        <v>215</v>
      </c>
      <c r="L6529" s="9" t="s">
        <v>104</v>
      </c>
      <c r="M6529" s="9" t="s">
        <v>6511</v>
      </c>
      <c r="N6529" s="9" t="s">
        <v>196</v>
      </c>
      <c r="O6529" s="9" t="s">
        <v>116</v>
      </c>
      <c r="P6529" s="9" t="s">
        <v>551</v>
      </c>
      <c r="Q6529" s="9" t="s">
        <v>219</v>
      </c>
      <c r="R6529" s="9">
        <v>0</v>
      </c>
      <c r="S6529" s="9">
        <v>11</v>
      </c>
      <c r="U6529" s="9" t="s">
        <v>290</v>
      </c>
      <c r="X6529" s="9">
        <f>INDEX(SLA_Policy!$D$2:$D$5,MATCH(F6529,SLA_Policy!$A$2:$A$5,0))</f>
        <v>120</v>
      </c>
      <c r="Y6529" s="9" t="str">
        <f>IF(E6529="Cancelled","Excluded",IF(D6529="",IF((SLA_Policy!$B$8-B6529)*24&gt;X6529,"Open - Breached","Open - On Track"),IF((D6529-B6529)*24&lt;=X6529,"Met","Breached")))</f>
        <v>Met</v>
      </c>
    </row>
    <row r="6530" spans="1:25" x14ac:dyDescent="0.25">
      <c r="A6530" s="9" t="s">
        <v>10398</v>
      </c>
      <c r="B6530" s="23">
        <v>46105.606249999997</v>
      </c>
      <c r="C6530" s="23">
        <v>46105.648611111101</v>
      </c>
      <c r="D6530" s="23">
        <v>46111.404861111099</v>
      </c>
      <c r="E6530" s="9" t="s">
        <v>212</v>
      </c>
      <c r="F6530" s="9" t="s">
        <v>189</v>
      </c>
      <c r="G6530" s="9" t="s">
        <v>213</v>
      </c>
      <c r="H6530" s="9" t="s">
        <v>167</v>
      </c>
      <c r="I6530" s="9" t="s">
        <v>362</v>
      </c>
      <c r="J6530" s="9" t="s">
        <v>10399</v>
      </c>
      <c r="K6530" s="9" t="s">
        <v>246</v>
      </c>
      <c r="L6530" s="9" t="s">
        <v>226</v>
      </c>
      <c r="M6530" s="9" t="s">
        <v>826</v>
      </c>
      <c r="N6530" s="9" t="s">
        <v>197</v>
      </c>
      <c r="O6530" s="9" t="s">
        <v>116</v>
      </c>
      <c r="P6530" s="9" t="s">
        <v>574</v>
      </c>
      <c r="Q6530" s="9" t="s">
        <v>219</v>
      </c>
      <c r="R6530" s="9">
        <v>0</v>
      </c>
      <c r="S6530" s="9">
        <v>23</v>
      </c>
      <c r="T6530" s="9" t="s">
        <v>220</v>
      </c>
      <c r="U6530" s="9" t="s">
        <v>248</v>
      </c>
      <c r="W6530" s="9">
        <v>3</v>
      </c>
      <c r="X6530" s="9">
        <f>INDEX(SLA_Policy!$D$2:$D$5,MATCH(F6530,SLA_Policy!$A$2:$A$5,0))</f>
        <v>120</v>
      </c>
      <c r="Y6530" s="9" t="str">
        <f>IF(E6530="Cancelled","Excluded",IF(D6530="",IF((SLA_Policy!$B$8-B6530)*24&gt;X6530,"Open - Breached","Open - On Track"),IF((D6530-B6530)*24&lt;=X6530,"Met","Breached")))</f>
        <v>Breached</v>
      </c>
    </row>
    <row r="6531" spans="1:25" x14ac:dyDescent="0.25">
      <c r="A6531" s="9" t="s">
        <v>10400</v>
      </c>
      <c r="B6531" s="23">
        <v>46105.609722222202</v>
      </c>
      <c r="C6531" s="23">
        <v>46105.612500000003</v>
      </c>
      <c r="D6531" s="23">
        <v>46105.619444444397</v>
      </c>
      <c r="E6531" s="9" t="s">
        <v>212</v>
      </c>
      <c r="F6531" s="9" t="s">
        <v>188</v>
      </c>
      <c r="G6531" s="9" t="s">
        <v>213</v>
      </c>
      <c r="H6531" s="9" t="s">
        <v>161</v>
      </c>
      <c r="I6531" s="9" t="s">
        <v>454</v>
      </c>
      <c r="J6531" s="9" t="s">
        <v>3285</v>
      </c>
      <c r="K6531" s="9" t="s">
        <v>303</v>
      </c>
      <c r="L6531" s="9" t="s">
        <v>311</v>
      </c>
      <c r="M6531" s="9" t="s">
        <v>2945</v>
      </c>
      <c r="N6531" s="9" t="s">
        <v>199</v>
      </c>
      <c r="O6531" s="9" t="s">
        <v>116</v>
      </c>
      <c r="P6531" s="9" t="s">
        <v>590</v>
      </c>
      <c r="Q6531" s="9" t="s">
        <v>219</v>
      </c>
      <c r="R6531" s="9">
        <v>0</v>
      </c>
      <c r="S6531" s="9">
        <v>5</v>
      </c>
      <c r="U6531" s="9" t="s">
        <v>376</v>
      </c>
      <c r="X6531" s="9">
        <f>INDEX(SLA_Policy!$D$2:$D$5,MATCH(F6531,SLA_Policy!$A$2:$A$5,0))</f>
        <v>72</v>
      </c>
      <c r="Y6531" s="9" t="str">
        <f>IF(E6531="Cancelled","Excluded",IF(D6531="",IF((SLA_Policy!$B$8-B6531)*24&gt;X6531,"Open - Breached","Open - On Track"),IF((D6531-B6531)*24&lt;=X6531,"Met","Breached")))</f>
        <v>Met</v>
      </c>
    </row>
    <row r="6532" spans="1:25" x14ac:dyDescent="0.25">
      <c r="A6532" s="9" t="s">
        <v>10401</v>
      </c>
      <c r="B6532" s="23">
        <v>46105.622222222199</v>
      </c>
      <c r="C6532" s="23">
        <v>46105.627777777801</v>
      </c>
      <c r="D6532" s="23">
        <v>46106.454861111102</v>
      </c>
      <c r="E6532" s="9" t="s">
        <v>212</v>
      </c>
      <c r="F6532" s="9" t="s">
        <v>188</v>
      </c>
      <c r="G6532" s="9" t="s">
        <v>213</v>
      </c>
      <c r="H6532" s="9" t="s">
        <v>167</v>
      </c>
      <c r="I6532" s="9" t="s">
        <v>536</v>
      </c>
      <c r="J6532" s="9" t="s">
        <v>641</v>
      </c>
      <c r="K6532" s="9" t="s">
        <v>246</v>
      </c>
      <c r="L6532" s="9" t="s">
        <v>351</v>
      </c>
      <c r="M6532" s="9" t="s">
        <v>1624</v>
      </c>
      <c r="N6532" s="9" t="s">
        <v>198</v>
      </c>
      <c r="O6532" s="9" t="s">
        <v>180</v>
      </c>
      <c r="P6532" s="9" t="s">
        <v>381</v>
      </c>
      <c r="Q6532" s="9" t="s">
        <v>219</v>
      </c>
      <c r="R6532" s="9">
        <v>0</v>
      </c>
      <c r="S6532" s="9">
        <v>51</v>
      </c>
      <c r="T6532" s="9" t="s">
        <v>220</v>
      </c>
      <c r="U6532" s="9" t="s">
        <v>376</v>
      </c>
      <c r="W6532" s="9">
        <v>5</v>
      </c>
      <c r="X6532" s="9">
        <f>INDEX(SLA_Policy!$D$2:$D$5,MATCH(F6532,SLA_Policy!$A$2:$A$5,0))</f>
        <v>72</v>
      </c>
      <c r="Y6532" s="9" t="str">
        <f>IF(E6532="Cancelled","Excluded",IF(D6532="",IF((SLA_Policy!$B$8-B6532)*24&gt;X6532,"Open - Breached","Open - On Track"),IF((D6532-B6532)*24&lt;=X6532,"Met","Breached")))</f>
        <v>Met</v>
      </c>
    </row>
    <row r="6533" spans="1:25" x14ac:dyDescent="0.25">
      <c r="A6533" s="9" t="s">
        <v>10402</v>
      </c>
      <c r="B6533" s="23">
        <v>46105.629166666702</v>
      </c>
      <c r="C6533" s="23">
        <v>46105.646527777797</v>
      </c>
      <c r="D6533" s="23">
        <v>46106.3125</v>
      </c>
      <c r="E6533" s="9" t="s">
        <v>212</v>
      </c>
      <c r="F6533" s="9" t="s">
        <v>189</v>
      </c>
      <c r="G6533" s="9" t="s">
        <v>213</v>
      </c>
      <c r="H6533" s="9" t="s">
        <v>165</v>
      </c>
      <c r="I6533" s="9" t="s">
        <v>567</v>
      </c>
      <c r="J6533" s="9" t="s">
        <v>1190</v>
      </c>
      <c r="K6533" s="9" t="s">
        <v>225</v>
      </c>
      <c r="L6533" s="9" t="s">
        <v>216</v>
      </c>
      <c r="M6533" s="9" t="s">
        <v>488</v>
      </c>
      <c r="N6533" s="9" t="s">
        <v>196</v>
      </c>
      <c r="O6533" s="9" t="s">
        <v>116</v>
      </c>
      <c r="P6533" s="9" t="s">
        <v>525</v>
      </c>
      <c r="Q6533" s="9" t="s">
        <v>219</v>
      </c>
      <c r="R6533" s="9">
        <v>0</v>
      </c>
      <c r="S6533" s="9">
        <v>10</v>
      </c>
      <c r="U6533" s="9" t="s">
        <v>230</v>
      </c>
      <c r="W6533" s="9">
        <v>5</v>
      </c>
      <c r="X6533" s="9">
        <f>INDEX(SLA_Policy!$D$2:$D$5,MATCH(F6533,SLA_Policy!$A$2:$A$5,0))</f>
        <v>120</v>
      </c>
      <c r="Y6533" s="9" t="str">
        <f>IF(E6533="Cancelled","Excluded",IF(D6533="",IF((SLA_Policy!$B$8-B6533)*24&gt;X6533,"Open - Breached","Open - On Track"),IF((D6533-B6533)*24&lt;=X6533,"Met","Breached")))</f>
        <v>Met</v>
      </c>
    </row>
    <row r="6534" spans="1:25" x14ac:dyDescent="0.25">
      <c r="A6534" s="9" t="s">
        <v>10403</v>
      </c>
      <c r="B6534" s="23">
        <v>46105.641666666699</v>
      </c>
      <c r="C6534" s="23">
        <v>46105.646527777797</v>
      </c>
      <c r="D6534" s="23">
        <v>46106.377083333296</v>
      </c>
      <c r="E6534" s="9" t="s">
        <v>212</v>
      </c>
      <c r="F6534" s="9" t="s">
        <v>188</v>
      </c>
      <c r="G6534" s="9" t="s">
        <v>236</v>
      </c>
      <c r="H6534" s="9" t="s">
        <v>167</v>
      </c>
      <c r="I6534" s="9" t="s">
        <v>255</v>
      </c>
      <c r="J6534" s="9" t="s">
        <v>10404</v>
      </c>
      <c r="K6534" s="9" t="s">
        <v>246</v>
      </c>
      <c r="L6534" s="9" t="s">
        <v>311</v>
      </c>
      <c r="M6534" s="9" t="s">
        <v>3372</v>
      </c>
      <c r="N6534" s="9" t="s">
        <v>200</v>
      </c>
      <c r="O6534" s="9" t="s">
        <v>116</v>
      </c>
      <c r="P6534" s="9" t="s">
        <v>342</v>
      </c>
      <c r="Q6534" s="9" t="s">
        <v>219</v>
      </c>
      <c r="R6534" s="9">
        <v>0</v>
      </c>
      <c r="S6534" s="9">
        <v>20</v>
      </c>
      <c r="U6534" s="9" t="s">
        <v>242</v>
      </c>
      <c r="W6534" s="9">
        <v>4</v>
      </c>
      <c r="X6534" s="9">
        <f>INDEX(SLA_Policy!$D$2:$D$5,MATCH(F6534,SLA_Policy!$A$2:$A$5,0))</f>
        <v>72</v>
      </c>
      <c r="Y6534" s="9" t="str">
        <f>IF(E6534="Cancelled","Excluded",IF(D6534="",IF((SLA_Policy!$B$8-B6534)*24&gt;X6534,"Open - Breached","Open - On Track"),IF((D6534-B6534)*24&lt;=X6534,"Met","Breached")))</f>
        <v>Met</v>
      </c>
    </row>
    <row r="6535" spans="1:25" x14ac:dyDescent="0.25">
      <c r="A6535" s="9" t="s">
        <v>10405</v>
      </c>
      <c r="B6535" s="23">
        <v>46105.642361111102</v>
      </c>
      <c r="C6535" s="23">
        <v>46105.644444444399</v>
      </c>
      <c r="D6535" s="23">
        <v>46106.372222222199</v>
      </c>
      <c r="E6535" s="9" t="s">
        <v>212</v>
      </c>
      <c r="F6535" s="9" t="s">
        <v>188</v>
      </c>
      <c r="G6535" s="9" t="s">
        <v>213</v>
      </c>
      <c r="H6535" s="9" t="s">
        <v>88</v>
      </c>
      <c r="I6535" s="9" t="s">
        <v>92</v>
      </c>
      <c r="J6535" s="9" t="s">
        <v>9162</v>
      </c>
      <c r="K6535" s="9" t="s">
        <v>215</v>
      </c>
      <c r="L6535" s="9" t="s">
        <v>282</v>
      </c>
      <c r="M6535" s="9" t="s">
        <v>2083</v>
      </c>
      <c r="N6535" s="9" t="s">
        <v>198</v>
      </c>
      <c r="O6535" s="9" t="s">
        <v>178</v>
      </c>
      <c r="P6535" s="9" t="s">
        <v>321</v>
      </c>
      <c r="Q6535" s="9" t="s">
        <v>219</v>
      </c>
      <c r="R6535" s="9">
        <v>0</v>
      </c>
      <c r="S6535" s="9">
        <v>12</v>
      </c>
      <c r="T6535" s="9" t="s">
        <v>136</v>
      </c>
      <c r="U6535" s="9" t="s">
        <v>140</v>
      </c>
      <c r="V6535" s="9" t="s">
        <v>144</v>
      </c>
      <c r="W6535" s="9">
        <v>4</v>
      </c>
      <c r="X6535" s="9">
        <f>INDEX(SLA_Policy!$D$2:$D$5,MATCH(F6535,SLA_Policy!$A$2:$A$5,0))</f>
        <v>72</v>
      </c>
      <c r="Y6535" s="9" t="str">
        <f>IF(E6535="Cancelled","Excluded",IF(D6535="",IF((SLA_Policy!$B$8-B6535)*24&gt;X6535,"Open - Breached","Open - On Track"),IF((D6535-B6535)*24&lt;=X6535,"Met","Breached")))</f>
        <v>Met</v>
      </c>
    </row>
    <row r="6536" spans="1:25" x14ac:dyDescent="0.25">
      <c r="A6536" s="9" t="s">
        <v>10406</v>
      </c>
      <c r="B6536" s="23">
        <v>46105.647916666698</v>
      </c>
      <c r="C6536" s="23">
        <v>46105.7902777778</v>
      </c>
      <c r="D6536" s="23">
        <v>46106.525694444397</v>
      </c>
      <c r="E6536" s="9" t="s">
        <v>212</v>
      </c>
      <c r="F6536" s="9" t="s">
        <v>188</v>
      </c>
      <c r="G6536" s="9" t="s">
        <v>236</v>
      </c>
      <c r="H6536" s="9" t="s">
        <v>161</v>
      </c>
      <c r="I6536" s="9" t="s">
        <v>237</v>
      </c>
      <c r="J6536" s="9" t="s">
        <v>5682</v>
      </c>
      <c r="K6536" s="9" t="s">
        <v>410</v>
      </c>
      <c r="L6536" s="9" t="s">
        <v>293</v>
      </c>
      <c r="M6536" s="9" t="s">
        <v>1103</v>
      </c>
      <c r="N6536" s="9" t="s">
        <v>197</v>
      </c>
      <c r="O6536" s="9" t="s">
        <v>179</v>
      </c>
      <c r="P6536" s="9" t="s">
        <v>264</v>
      </c>
      <c r="Q6536" s="9" t="s">
        <v>219</v>
      </c>
      <c r="R6536" s="9">
        <v>0</v>
      </c>
      <c r="S6536" s="9">
        <v>30</v>
      </c>
      <c r="U6536" s="9" t="s">
        <v>242</v>
      </c>
      <c r="X6536" s="9">
        <f>INDEX(SLA_Policy!$D$2:$D$5,MATCH(F6536,SLA_Policy!$A$2:$A$5,0))</f>
        <v>72</v>
      </c>
      <c r="Y6536" s="9" t="str">
        <f>IF(E6536="Cancelled","Excluded",IF(D6536="",IF((SLA_Policy!$B$8-B6536)*24&gt;X6536,"Open - Breached","Open - On Track"),IF((D6536-B6536)*24&lt;=X6536,"Met","Breached")))</f>
        <v>Met</v>
      </c>
    </row>
    <row r="6537" spans="1:25" x14ac:dyDescent="0.25">
      <c r="A6537" s="9" t="s">
        <v>10407</v>
      </c>
      <c r="B6537" s="23">
        <v>46105.652083333298</v>
      </c>
      <c r="C6537" s="23">
        <v>46105.662499999999</v>
      </c>
      <c r="D6537" s="23">
        <v>46106.637499999997</v>
      </c>
      <c r="E6537" s="9" t="s">
        <v>212</v>
      </c>
      <c r="F6537" s="9" t="s">
        <v>189</v>
      </c>
      <c r="G6537" s="9" t="s">
        <v>213</v>
      </c>
      <c r="H6537" s="9" t="s">
        <v>162</v>
      </c>
      <c r="I6537" s="9" t="s">
        <v>345</v>
      </c>
      <c r="J6537" s="9" t="s">
        <v>1501</v>
      </c>
      <c r="K6537" s="9" t="s">
        <v>262</v>
      </c>
      <c r="L6537" s="9" t="s">
        <v>226</v>
      </c>
      <c r="M6537" s="9" t="s">
        <v>1024</v>
      </c>
      <c r="N6537" s="9" t="s">
        <v>199</v>
      </c>
      <c r="O6537" s="9" t="s">
        <v>179</v>
      </c>
      <c r="P6537" s="9" t="s">
        <v>264</v>
      </c>
      <c r="Q6537" s="9" t="s">
        <v>219</v>
      </c>
      <c r="R6537" s="9">
        <v>0</v>
      </c>
      <c r="S6537" s="9">
        <v>37</v>
      </c>
      <c r="U6537" s="9" t="s">
        <v>248</v>
      </c>
      <c r="W6537" s="9">
        <v>5</v>
      </c>
      <c r="X6537" s="9">
        <f>INDEX(SLA_Policy!$D$2:$D$5,MATCH(F6537,SLA_Policy!$A$2:$A$5,0))</f>
        <v>120</v>
      </c>
      <c r="Y6537" s="9" t="str">
        <f>IF(E6537="Cancelled","Excluded",IF(D6537="",IF((SLA_Policy!$B$8-B6537)*24&gt;X6537,"Open - Breached","Open - On Track"),IF((D6537-B6537)*24&lt;=X6537,"Met","Breached")))</f>
        <v>Met</v>
      </c>
    </row>
    <row r="6538" spans="1:25" x14ac:dyDescent="0.25">
      <c r="A6538" s="9" t="s">
        <v>10408</v>
      </c>
      <c r="B6538" s="23">
        <v>46105.656944444498</v>
      </c>
      <c r="C6538" s="23">
        <v>46105.689583333296</v>
      </c>
      <c r="D6538" s="23">
        <v>46106.609722222202</v>
      </c>
      <c r="E6538" s="9" t="s">
        <v>212</v>
      </c>
      <c r="F6538" s="9" t="s">
        <v>188</v>
      </c>
      <c r="G6538" s="9" t="s">
        <v>213</v>
      </c>
      <c r="H6538" s="9" t="s">
        <v>163</v>
      </c>
      <c r="I6538" s="9" t="s">
        <v>250</v>
      </c>
      <c r="J6538" s="9" t="s">
        <v>251</v>
      </c>
      <c r="K6538" s="9" t="s">
        <v>239</v>
      </c>
      <c r="L6538" s="9" t="s">
        <v>104</v>
      </c>
      <c r="M6538" s="9" t="s">
        <v>2597</v>
      </c>
      <c r="N6538" s="9" t="s">
        <v>196</v>
      </c>
      <c r="O6538" s="9" t="s">
        <v>176</v>
      </c>
      <c r="P6538" s="9" t="s">
        <v>503</v>
      </c>
      <c r="Q6538" s="9" t="s">
        <v>219</v>
      </c>
      <c r="R6538" s="9">
        <v>0</v>
      </c>
      <c r="S6538" s="9">
        <v>27</v>
      </c>
      <c r="T6538" s="9" t="s">
        <v>220</v>
      </c>
      <c r="U6538" s="9" t="s">
        <v>230</v>
      </c>
      <c r="X6538" s="9">
        <f>INDEX(SLA_Policy!$D$2:$D$5,MATCH(F6538,SLA_Policy!$A$2:$A$5,0))</f>
        <v>72</v>
      </c>
      <c r="Y6538" s="9" t="str">
        <f>IF(E6538="Cancelled","Excluded",IF(D6538="",IF((SLA_Policy!$B$8-B6538)*24&gt;X6538,"Open - Breached","Open - On Track"),IF((D6538-B6538)*24&lt;=X6538,"Met","Breached")))</f>
        <v>Met</v>
      </c>
    </row>
    <row r="6539" spans="1:25" x14ac:dyDescent="0.25">
      <c r="A6539" s="9" t="s">
        <v>10409</v>
      </c>
      <c r="B6539" s="23">
        <v>46105.666666666701</v>
      </c>
      <c r="C6539" s="23">
        <v>46105.717361111099</v>
      </c>
      <c r="D6539" s="23">
        <v>46106.344444444498</v>
      </c>
      <c r="E6539" s="9" t="s">
        <v>212</v>
      </c>
      <c r="F6539" s="9" t="s">
        <v>188</v>
      </c>
      <c r="G6539" s="9" t="s">
        <v>213</v>
      </c>
      <c r="H6539" s="9" t="s">
        <v>164</v>
      </c>
      <c r="I6539" s="9" t="s">
        <v>339</v>
      </c>
      <c r="J6539" s="9" t="s">
        <v>459</v>
      </c>
      <c r="K6539" s="9" t="s">
        <v>246</v>
      </c>
      <c r="L6539" s="9" t="s">
        <v>216</v>
      </c>
      <c r="M6539" s="9" t="s">
        <v>3030</v>
      </c>
      <c r="N6539" s="9" t="s">
        <v>197</v>
      </c>
      <c r="O6539" s="9" t="s">
        <v>116</v>
      </c>
      <c r="P6539" s="9" t="s">
        <v>295</v>
      </c>
      <c r="Q6539" s="9" t="s">
        <v>219</v>
      </c>
      <c r="R6539" s="9">
        <v>0</v>
      </c>
      <c r="S6539" s="9">
        <v>4</v>
      </c>
      <c r="T6539" s="9" t="s">
        <v>343</v>
      </c>
      <c r="U6539" s="9" t="s">
        <v>376</v>
      </c>
      <c r="X6539" s="9">
        <f>INDEX(SLA_Policy!$D$2:$D$5,MATCH(F6539,SLA_Policy!$A$2:$A$5,0))</f>
        <v>72</v>
      </c>
      <c r="Y6539" s="9" t="str">
        <f>IF(E6539="Cancelled","Excluded",IF(D6539="",IF((SLA_Policy!$B$8-B6539)*24&gt;X6539,"Open - Breached","Open - On Track"),IF((D6539-B6539)*24&lt;=X6539,"Met","Breached")))</f>
        <v>Met</v>
      </c>
    </row>
    <row r="6540" spans="1:25" x14ac:dyDescent="0.25">
      <c r="A6540" s="9" t="s">
        <v>10410</v>
      </c>
      <c r="B6540" s="23">
        <v>46105.676388888904</v>
      </c>
      <c r="C6540" s="23">
        <v>46105.707638888904</v>
      </c>
      <c r="D6540" s="23">
        <v>46105.734027777798</v>
      </c>
      <c r="E6540" s="9" t="s">
        <v>212</v>
      </c>
      <c r="F6540" s="9" t="s">
        <v>188</v>
      </c>
      <c r="G6540" s="9" t="s">
        <v>213</v>
      </c>
      <c r="H6540" s="9" t="s">
        <v>161</v>
      </c>
      <c r="I6540" s="9" t="s">
        <v>454</v>
      </c>
      <c r="J6540" s="9" t="s">
        <v>6130</v>
      </c>
      <c r="K6540" s="9" t="s">
        <v>225</v>
      </c>
      <c r="L6540" s="9" t="s">
        <v>104</v>
      </c>
      <c r="M6540" s="9" t="s">
        <v>4482</v>
      </c>
      <c r="N6540" s="9" t="s">
        <v>196</v>
      </c>
      <c r="O6540" s="9" t="s">
        <v>116</v>
      </c>
      <c r="P6540" s="9" t="s">
        <v>234</v>
      </c>
      <c r="Q6540" s="9" t="s">
        <v>219</v>
      </c>
      <c r="R6540" s="9">
        <v>0</v>
      </c>
      <c r="S6540" s="9">
        <v>13</v>
      </c>
      <c r="U6540" s="9" t="s">
        <v>290</v>
      </c>
      <c r="X6540" s="9">
        <f>INDEX(SLA_Policy!$D$2:$D$5,MATCH(F6540,SLA_Policy!$A$2:$A$5,0))</f>
        <v>72</v>
      </c>
      <c r="Y6540" s="9" t="str">
        <f>IF(E6540="Cancelled","Excluded",IF(D6540="",IF((SLA_Policy!$B$8-B6540)*24&gt;X6540,"Open - Breached","Open - On Track"),IF((D6540-B6540)*24&lt;=X6540,"Met","Breached")))</f>
        <v>Met</v>
      </c>
    </row>
    <row r="6541" spans="1:25" x14ac:dyDescent="0.25">
      <c r="A6541" s="9" t="s">
        <v>10411</v>
      </c>
      <c r="B6541" s="23">
        <v>46105.688888888901</v>
      </c>
      <c r="C6541" s="23">
        <v>46106.366666666698</v>
      </c>
      <c r="D6541" s="23">
        <v>46107.411111111098</v>
      </c>
      <c r="E6541" s="9" t="s">
        <v>212</v>
      </c>
      <c r="F6541" s="9" t="s">
        <v>188</v>
      </c>
      <c r="G6541" s="9" t="s">
        <v>213</v>
      </c>
      <c r="H6541" s="9" t="s">
        <v>164</v>
      </c>
      <c r="I6541" s="9" t="s">
        <v>339</v>
      </c>
      <c r="J6541" s="9" t="s">
        <v>1655</v>
      </c>
      <c r="K6541" s="9" t="s">
        <v>215</v>
      </c>
      <c r="L6541" s="9" t="s">
        <v>216</v>
      </c>
      <c r="M6541" s="9" t="s">
        <v>623</v>
      </c>
      <c r="N6541" s="9" t="s">
        <v>197</v>
      </c>
      <c r="O6541" s="9" t="s">
        <v>180</v>
      </c>
      <c r="P6541" s="9" t="s">
        <v>381</v>
      </c>
      <c r="Q6541" s="9" t="s">
        <v>219</v>
      </c>
      <c r="R6541" s="9">
        <v>0</v>
      </c>
      <c r="S6541" s="9">
        <v>6</v>
      </c>
      <c r="T6541" s="9" t="s">
        <v>343</v>
      </c>
      <c r="U6541" s="9" t="s">
        <v>290</v>
      </c>
      <c r="W6541" s="9">
        <v>3</v>
      </c>
      <c r="X6541" s="9">
        <f>INDEX(SLA_Policy!$D$2:$D$5,MATCH(F6541,SLA_Policy!$A$2:$A$5,0))</f>
        <v>72</v>
      </c>
      <c r="Y6541" s="9" t="str">
        <f>IF(E6541="Cancelled","Excluded",IF(D6541="",IF((SLA_Policy!$B$8-B6541)*24&gt;X6541,"Open - Breached","Open - On Track"),IF((D6541-B6541)*24&lt;=X6541,"Met","Breached")))</f>
        <v>Met</v>
      </c>
    </row>
    <row r="6542" spans="1:25" x14ac:dyDescent="0.25">
      <c r="A6542" s="9" t="s">
        <v>10412</v>
      </c>
      <c r="B6542" s="23">
        <v>46105.693055555603</v>
      </c>
      <c r="C6542" s="23">
        <v>46105.697222222203</v>
      </c>
      <c r="D6542" s="23">
        <v>46106.383333333302</v>
      </c>
      <c r="E6542" s="9" t="s">
        <v>212</v>
      </c>
      <c r="F6542" s="9" t="s">
        <v>189</v>
      </c>
      <c r="G6542" s="9" t="s">
        <v>213</v>
      </c>
      <c r="H6542" s="9" t="s">
        <v>161</v>
      </c>
      <c r="I6542" s="9" t="s">
        <v>389</v>
      </c>
      <c r="J6542" s="9" t="s">
        <v>786</v>
      </c>
      <c r="K6542" s="9" t="s">
        <v>246</v>
      </c>
      <c r="L6542" s="9" t="s">
        <v>270</v>
      </c>
      <c r="M6542" s="9" t="s">
        <v>1711</v>
      </c>
      <c r="N6542" s="9" t="s">
        <v>200</v>
      </c>
      <c r="O6542" s="9" t="s">
        <v>116</v>
      </c>
      <c r="P6542" s="9" t="s">
        <v>295</v>
      </c>
      <c r="Q6542" s="9" t="s">
        <v>219</v>
      </c>
      <c r="R6542" s="9">
        <v>0</v>
      </c>
      <c r="S6542" s="9">
        <v>3</v>
      </c>
      <c r="U6542" s="9" t="s">
        <v>376</v>
      </c>
      <c r="X6542" s="9">
        <f>INDEX(SLA_Policy!$D$2:$D$5,MATCH(F6542,SLA_Policy!$A$2:$A$5,0))</f>
        <v>120</v>
      </c>
      <c r="Y6542" s="9" t="str">
        <f>IF(E6542="Cancelled","Excluded",IF(D6542="",IF((SLA_Policy!$B$8-B6542)*24&gt;X6542,"Open - Breached","Open - On Track"),IF((D6542-B6542)*24&lt;=X6542,"Met","Breached")))</f>
        <v>Met</v>
      </c>
    </row>
    <row r="6543" spans="1:25" x14ac:dyDescent="0.25">
      <c r="A6543" s="9" t="s">
        <v>10413</v>
      </c>
      <c r="B6543" s="23">
        <v>46105.720138888901</v>
      </c>
      <c r="C6543" s="23">
        <v>46106.355555555601</v>
      </c>
      <c r="D6543" s="23">
        <v>46106.409722222197</v>
      </c>
      <c r="E6543" s="9" t="s">
        <v>212</v>
      </c>
      <c r="F6543" s="9" t="s">
        <v>189</v>
      </c>
      <c r="G6543" s="9" t="s">
        <v>236</v>
      </c>
      <c r="H6543" s="9" t="s">
        <v>161</v>
      </c>
      <c r="I6543" s="9" t="s">
        <v>237</v>
      </c>
      <c r="J6543" s="9" t="s">
        <v>1680</v>
      </c>
      <c r="K6543" s="9" t="s">
        <v>246</v>
      </c>
      <c r="L6543" s="9" t="s">
        <v>395</v>
      </c>
      <c r="M6543" s="9" t="s">
        <v>792</v>
      </c>
      <c r="N6543" s="9" t="s">
        <v>197</v>
      </c>
      <c r="O6543" s="9" t="s">
        <v>177</v>
      </c>
      <c r="P6543" s="9" t="s">
        <v>241</v>
      </c>
      <c r="Q6543" s="9" t="s">
        <v>219</v>
      </c>
      <c r="R6543" s="9">
        <v>0</v>
      </c>
      <c r="S6543" s="9">
        <v>13</v>
      </c>
      <c r="U6543" s="9" t="s">
        <v>242</v>
      </c>
      <c r="X6543" s="9">
        <f>INDEX(SLA_Policy!$D$2:$D$5,MATCH(F6543,SLA_Policy!$A$2:$A$5,0))</f>
        <v>120</v>
      </c>
      <c r="Y6543" s="9" t="str">
        <f>IF(E6543="Cancelled","Excluded",IF(D6543="",IF((SLA_Policy!$B$8-B6543)*24&gt;X6543,"Open - Breached","Open - On Track"),IF((D6543-B6543)*24&lt;=X6543,"Met","Breached")))</f>
        <v>Met</v>
      </c>
    </row>
    <row r="6544" spans="1:25" x14ac:dyDescent="0.25">
      <c r="A6544" s="9" t="s">
        <v>10414</v>
      </c>
      <c r="B6544" s="23">
        <v>46105.738888888904</v>
      </c>
      <c r="C6544" s="23">
        <v>46105.758333333302</v>
      </c>
      <c r="D6544" s="23">
        <v>46106.636111111096</v>
      </c>
      <c r="E6544" s="9" t="s">
        <v>212</v>
      </c>
      <c r="F6544" s="9" t="s">
        <v>188</v>
      </c>
      <c r="G6544" s="9" t="s">
        <v>213</v>
      </c>
      <c r="H6544" s="9" t="s">
        <v>162</v>
      </c>
      <c r="I6544" s="9" t="s">
        <v>244</v>
      </c>
      <c r="J6544" s="9" t="s">
        <v>370</v>
      </c>
      <c r="K6544" s="9" t="s">
        <v>246</v>
      </c>
      <c r="L6544" s="9" t="s">
        <v>226</v>
      </c>
      <c r="M6544" s="9" t="s">
        <v>1307</v>
      </c>
      <c r="N6544" s="9" t="s">
        <v>196</v>
      </c>
      <c r="O6544" s="9" t="s">
        <v>116</v>
      </c>
      <c r="P6544" s="9" t="s">
        <v>295</v>
      </c>
      <c r="Q6544" s="9" t="s">
        <v>219</v>
      </c>
      <c r="R6544" s="9">
        <v>0</v>
      </c>
      <c r="S6544" s="9">
        <v>34</v>
      </c>
      <c r="U6544" s="9" t="s">
        <v>266</v>
      </c>
      <c r="W6544" s="9">
        <v>5</v>
      </c>
      <c r="X6544" s="9">
        <f>INDEX(SLA_Policy!$D$2:$D$5,MATCH(F6544,SLA_Policy!$A$2:$A$5,0))</f>
        <v>72</v>
      </c>
      <c r="Y6544" s="9" t="str">
        <f>IF(E6544="Cancelled","Excluded",IF(D6544="",IF((SLA_Policy!$B$8-B6544)*24&gt;X6544,"Open - Breached","Open - On Track"),IF((D6544-B6544)*24&lt;=X6544,"Met","Breached")))</f>
        <v>Met</v>
      </c>
    </row>
    <row r="6545" spans="1:25" x14ac:dyDescent="0.25">
      <c r="A6545" s="9" t="s">
        <v>10415</v>
      </c>
      <c r="B6545" s="23">
        <v>46105.743750000001</v>
      </c>
      <c r="C6545" s="23">
        <v>46105.788888888899</v>
      </c>
      <c r="D6545" s="23">
        <v>46107.329861111102</v>
      </c>
      <c r="E6545" s="9" t="s">
        <v>212</v>
      </c>
      <c r="F6545" s="9" t="s">
        <v>188</v>
      </c>
      <c r="G6545" s="9" t="s">
        <v>236</v>
      </c>
      <c r="H6545" s="9" t="s">
        <v>167</v>
      </c>
      <c r="I6545" s="9" t="s">
        <v>255</v>
      </c>
      <c r="J6545" s="9" t="s">
        <v>4527</v>
      </c>
      <c r="K6545" s="9" t="s">
        <v>246</v>
      </c>
      <c r="L6545" s="9" t="s">
        <v>282</v>
      </c>
      <c r="M6545" s="9" t="s">
        <v>4904</v>
      </c>
      <c r="N6545" s="9" t="s">
        <v>196</v>
      </c>
      <c r="O6545" s="9" t="s">
        <v>116</v>
      </c>
      <c r="P6545" s="9" t="s">
        <v>234</v>
      </c>
      <c r="Q6545" s="9" t="s">
        <v>219</v>
      </c>
      <c r="R6545" s="9">
        <v>0</v>
      </c>
      <c r="S6545" s="9">
        <v>24</v>
      </c>
      <c r="U6545" s="9" t="s">
        <v>242</v>
      </c>
      <c r="W6545" s="9">
        <v>5</v>
      </c>
      <c r="X6545" s="9">
        <f>INDEX(SLA_Policy!$D$2:$D$5,MATCH(F6545,SLA_Policy!$A$2:$A$5,0))</f>
        <v>72</v>
      </c>
      <c r="Y6545" s="9" t="str">
        <f>IF(E6545="Cancelled","Excluded",IF(D6545="",IF((SLA_Policy!$B$8-B6545)*24&gt;X6545,"Open - Breached","Open - On Track"),IF((D6545-B6545)*24&lt;=X6545,"Met","Breached")))</f>
        <v>Met</v>
      </c>
    </row>
    <row r="6546" spans="1:25" x14ac:dyDescent="0.25">
      <c r="A6546" s="9" t="s">
        <v>10416</v>
      </c>
      <c r="B6546" s="23">
        <v>46105.771527777797</v>
      </c>
      <c r="C6546" s="23">
        <v>46105.778472222199</v>
      </c>
      <c r="D6546" s="23">
        <v>46106.414583333302</v>
      </c>
      <c r="E6546" s="9" t="s">
        <v>212</v>
      </c>
      <c r="F6546" s="9" t="s">
        <v>188</v>
      </c>
      <c r="G6546" s="9" t="s">
        <v>213</v>
      </c>
      <c r="H6546" s="9" t="s">
        <v>88</v>
      </c>
      <c r="I6546" s="9" t="s">
        <v>92</v>
      </c>
      <c r="J6546" s="9" t="s">
        <v>9247</v>
      </c>
      <c r="K6546" s="9" t="s">
        <v>246</v>
      </c>
      <c r="L6546" s="9" t="s">
        <v>216</v>
      </c>
      <c r="M6546" s="9" t="s">
        <v>513</v>
      </c>
      <c r="N6546" s="9" t="s">
        <v>198</v>
      </c>
      <c r="O6546" s="9" t="s">
        <v>178</v>
      </c>
      <c r="P6546" s="9" t="s">
        <v>272</v>
      </c>
      <c r="Q6546" s="9" t="s">
        <v>219</v>
      </c>
      <c r="R6546" s="9">
        <v>0</v>
      </c>
      <c r="S6546" s="9">
        <v>10</v>
      </c>
      <c r="T6546" s="9" t="s">
        <v>136</v>
      </c>
      <c r="U6546" s="9" t="s">
        <v>661</v>
      </c>
      <c r="W6546" s="9">
        <v>5</v>
      </c>
      <c r="X6546" s="9">
        <f>INDEX(SLA_Policy!$D$2:$D$5,MATCH(F6546,SLA_Policy!$A$2:$A$5,0))</f>
        <v>72</v>
      </c>
      <c r="Y6546" s="9" t="str">
        <f>IF(E6546="Cancelled","Excluded",IF(D6546="",IF((SLA_Policy!$B$8-B6546)*24&gt;X6546,"Open - Breached","Open - On Track"),IF((D6546-B6546)*24&lt;=X6546,"Met","Breached")))</f>
        <v>Met</v>
      </c>
    </row>
    <row r="6547" spans="1:25" x14ac:dyDescent="0.25">
      <c r="A6547" s="9" t="s">
        <v>10417</v>
      </c>
      <c r="B6547" s="23">
        <v>46105.929166666698</v>
      </c>
      <c r="C6547" s="23">
        <v>46106.348611111098</v>
      </c>
      <c r="D6547" s="23">
        <v>46113.710416666698</v>
      </c>
      <c r="E6547" s="9" t="s">
        <v>212</v>
      </c>
      <c r="F6547" s="9" t="s">
        <v>189</v>
      </c>
      <c r="G6547" s="9" t="s">
        <v>236</v>
      </c>
      <c r="H6547" s="9" t="s">
        <v>164</v>
      </c>
      <c r="I6547" s="9" t="s">
        <v>421</v>
      </c>
      <c r="J6547" s="9" t="s">
        <v>2431</v>
      </c>
      <c r="K6547" s="9" t="s">
        <v>239</v>
      </c>
      <c r="L6547" s="9" t="s">
        <v>216</v>
      </c>
      <c r="M6547" s="9" t="s">
        <v>733</v>
      </c>
      <c r="N6547" s="9" t="s">
        <v>196</v>
      </c>
      <c r="O6547" s="9" t="s">
        <v>180</v>
      </c>
      <c r="P6547" s="9" t="s">
        <v>368</v>
      </c>
      <c r="Q6547" s="9" t="s">
        <v>219</v>
      </c>
      <c r="R6547" s="9">
        <v>0</v>
      </c>
      <c r="S6547" s="9">
        <v>14</v>
      </c>
      <c r="T6547" s="9" t="s">
        <v>464</v>
      </c>
      <c r="U6547" s="9" t="s">
        <v>242</v>
      </c>
      <c r="X6547" s="9">
        <f>INDEX(SLA_Policy!$D$2:$D$5,MATCH(F6547,SLA_Policy!$A$2:$A$5,0))</f>
        <v>120</v>
      </c>
      <c r="Y6547" s="9" t="str">
        <f>IF(E6547="Cancelled","Excluded",IF(D6547="",IF((SLA_Policy!$B$8-B6547)*24&gt;X6547,"Open - Breached","Open - On Track"),IF((D6547-B6547)*24&lt;=X6547,"Met","Breached")))</f>
        <v>Breached</v>
      </c>
    </row>
    <row r="6548" spans="1:25" x14ac:dyDescent="0.25">
      <c r="A6548" s="9" t="s">
        <v>10418</v>
      </c>
      <c r="B6548" s="23">
        <v>46105.963194444397</v>
      </c>
      <c r="C6548" s="23">
        <v>46106.319444444503</v>
      </c>
      <c r="D6548" s="23">
        <v>46106.331250000003</v>
      </c>
      <c r="E6548" s="9" t="s">
        <v>212</v>
      </c>
      <c r="F6548" s="9" t="s">
        <v>188</v>
      </c>
      <c r="G6548" s="9" t="s">
        <v>213</v>
      </c>
      <c r="H6548" s="9" t="s">
        <v>165</v>
      </c>
      <c r="I6548" s="9" t="s">
        <v>567</v>
      </c>
      <c r="J6548" s="9" t="s">
        <v>1190</v>
      </c>
      <c r="K6548" s="9" t="s">
        <v>239</v>
      </c>
      <c r="L6548" s="9" t="s">
        <v>282</v>
      </c>
      <c r="M6548" s="9" t="s">
        <v>4820</v>
      </c>
      <c r="N6548" s="9" t="s">
        <v>197</v>
      </c>
      <c r="O6548" s="9" t="s">
        <v>176</v>
      </c>
      <c r="P6548" s="9" t="s">
        <v>330</v>
      </c>
      <c r="Q6548" s="9" t="s">
        <v>219</v>
      </c>
      <c r="R6548" s="9">
        <v>0</v>
      </c>
      <c r="S6548" s="9">
        <v>46</v>
      </c>
      <c r="U6548" s="9" t="s">
        <v>230</v>
      </c>
      <c r="X6548" s="9">
        <f>INDEX(SLA_Policy!$D$2:$D$5,MATCH(F6548,SLA_Policy!$A$2:$A$5,0))</f>
        <v>72</v>
      </c>
      <c r="Y6548" s="9" t="str">
        <f>IF(E6548="Cancelled","Excluded",IF(D6548="",IF((SLA_Policy!$B$8-B6548)*24&gt;X6548,"Open - Breached","Open - On Track"),IF((D6548-B6548)*24&lt;=X6548,"Met","Breached")))</f>
        <v>Met</v>
      </c>
    </row>
    <row r="6549" spans="1:25" x14ac:dyDescent="0.25">
      <c r="A6549" s="9" t="s">
        <v>10419</v>
      </c>
      <c r="B6549" s="23">
        <v>46106.286111111098</v>
      </c>
      <c r="C6549" s="23">
        <v>46106.374305555597</v>
      </c>
      <c r="D6549" s="23">
        <v>46106.391666666699</v>
      </c>
      <c r="E6549" s="9" t="s">
        <v>212</v>
      </c>
      <c r="F6549" s="9" t="s">
        <v>188</v>
      </c>
      <c r="G6549" s="9" t="s">
        <v>213</v>
      </c>
      <c r="H6549" s="9" t="s">
        <v>161</v>
      </c>
      <c r="I6549" s="9" t="s">
        <v>389</v>
      </c>
      <c r="J6549" s="9" t="s">
        <v>786</v>
      </c>
      <c r="K6549" s="9" t="s">
        <v>246</v>
      </c>
      <c r="L6549" s="9" t="s">
        <v>293</v>
      </c>
      <c r="M6549" s="9" t="s">
        <v>3288</v>
      </c>
      <c r="N6549" s="9" t="s">
        <v>198</v>
      </c>
      <c r="O6549" s="9" t="s">
        <v>116</v>
      </c>
      <c r="P6549" s="9" t="s">
        <v>258</v>
      </c>
      <c r="Q6549" s="9" t="s">
        <v>219</v>
      </c>
      <c r="R6549" s="9">
        <v>0</v>
      </c>
      <c r="S6549" s="9">
        <v>5</v>
      </c>
      <c r="U6549" s="9" t="s">
        <v>266</v>
      </c>
      <c r="X6549" s="9">
        <f>INDEX(SLA_Policy!$D$2:$D$5,MATCH(F6549,SLA_Policy!$A$2:$A$5,0))</f>
        <v>72</v>
      </c>
      <c r="Y6549" s="9" t="str">
        <f>IF(E6549="Cancelled","Excluded",IF(D6549="",IF((SLA_Policy!$B$8-B6549)*24&gt;X6549,"Open - Breached","Open - On Track"),IF((D6549-B6549)*24&lt;=X6549,"Met","Breached")))</f>
        <v>Met</v>
      </c>
    </row>
    <row r="6550" spans="1:25" x14ac:dyDescent="0.25">
      <c r="A6550" s="9" t="s">
        <v>10420</v>
      </c>
      <c r="B6550" s="23">
        <v>46106.291666666701</v>
      </c>
      <c r="C6550" s="23">
        <v>46106.300694444399</v>
      </c>
      <c r="D6550" s="23">
        <v>46107.344444444498</v>
      </c>
      <c r="E6550" s="9" t="s">
        <v>212</v>
      </c>
      <c r="F6550" s="9" t="s">
        <v>188</v>
      </c>
      <c r="G6550" s="9" t="s">
        <v>236</v>
      </c>
      <c r="H6550" s="9" t="s">
        <v>161</v>
      </c>
      <c r="I6550" s="9" t="s">
        <v>237</v>
      </c>
      <c r="J6550" s="9" t="s">
        <v>2977</v>
      </c>
      <c r="K6550" s="9" t="s">
        <v>303</v>
      </c>
      <c r="L6550" s="9" t="s">
        <v>216</v>
      </c>
      <c r="M6550" s="9" t="s">
        <v>647</v>
      </c>
      <c r="N6550" s="9" t="s">
        <v>196</v>
      </c>
      <c r="O6550" s="9" t="s">
        <v>179</v>
      </c>
      <c r="P6550" s="9" t="s">
        <v>284</v>
      </c>
      <c r="Q6550" s="9" t="s">
        <v>219</v>
      </c>
      <c r="R6550" s="9">
        <v>0</v>
      </c>
      <c r="S6550" s="9">
        <v>17</v>
      </c>
      <c r="U6550" s="9" t="s">
        <v>242</v>
      </c>
      <c r="X6550" s="9">
        <f>INDEX(SLA_Policy!$D$2:$D$5,MATCH(F6550,SLA_Policy!$A$2:$A$5,0))</f>
        <v>72</v>
      </c>
      <c r="Y6550" s="9" t="str">
        <f>IF(E6550="Cancelled","Excluded",IF(D6550="",IF((SLA_Policy!$B$8-B6550)*24&gt;X6550,"Open - Breached","Open - On Track"),IF((D6550-B6550)*24&lt;=X6550,"Met","Breached")))</f>
        <v>Met</v>
      </c>
    </row>
    <row r="6551" spans="1:25" x14ac:dyDescent="0.25">
      <c r="A6551" s="9" t="s">
        <v>10421</v>
      </c>
      <c r="B6551" s="23">
        <v>46106.2993055556</v>
      </c>
      <c r="C6551" s="23">
        <v>46106.40625</v>
      </c>
      <c r="D6551" s="23">
        <v>46107.3618055556</v>
      </c>
      <c r="E6551" s="9" t="s">
        <v>212</v>
      </c>
      <c r="F6551" s="9" t="s">
        <v>188</v>
      </c>
      <c r="G6551" s="9" t="s">
        <v>213</v>
      </c>
      <c r="H6551" s="9" t="s">
        <v>167</v>
      </c>
      <c r="I6551" s="9" t="s">
        <v>362</v>
      </c>
      <c r="J6551" s="9" t="s">
        <v>3915</v>
      </c>
      <c r="K6551" s="9" t="s">
        <v>239</v>
      </c>
      <c r="L6551" s="9" t="s">
        <v>282</v>
      </c>
      <c r="M6551" s="9" t="s">
        <v>1484</v>
      </c>
      <c r="N6551" s="9" t="s">
        <v>197</v>
      </c>
      <c r="O6551" s="9" t="s">
        <v>176</v>
      </c>
      <c r="P6551" s="9" t="s">
        <v>253</v>
      </c>
      <c r="Q6551" s="9" t="s">
        <v>219</v>
      </c>
      <c r="R6551" s="9">
        <v>0</v>
      </c>
      <c r="S6551" s="9">
        <v>48</v>
      </c>
      <c r="U6551" s="9" t="s">
        <v>248</v>
      </c>
      <c r="W6551" s="9">
        <v>3</v>
      </c>
      <c r="X6551" s="9">
        <f>INDEX(SLA_Policy!$D$2:$D$5,MATCH(F6551,SLA_Policy!$A$2:$A$5,0))</f>
        <v>72</v>
      </c>
      <c r="Y6551" s="9" t="str">
        <f>IF(E6551="Cancelled","Excluded",IF(D6551="",IF((SLA_Policy!$B$8-B6551)*24&gt;X6551,"Open - Breached","Open - On Track"),IF((D6551-B6551)*24&lt;=X6551,"Met","Breached")))</f>
        <v>Met</v>
      </c>
    </row>
    <row r="6552" spans="1:25" x14ac:dyDescent="0.25">
      <c r="A6552" s="9" t="s">
        <v>10422</v>
      </c>
      <c r="B6552" s="23">
        <v>46106.310416666704</v>
      </c>
      <c r="C6552" s="23">
        <v>46106.348611111098</v>
      </c>
      <c r="D6552" s="23">
        <v>46106.357638888898</v>
      </c>
      <c r="E6552" s="9" t="s">
        <v>212</v>
      </c>
      <c r="F6552" s="9" t="s">
        <v>188</v>
      </c>
      <c r="G6552" s="9" t="s">
        <v>213</v>
      </c>
      <c r="H6552" s="9" t="s">
        <v>161</v>
      </c>
      <c r="I6552" s="9" t="s">
        <v>454</v>
      </c>
      <c r="J6552" s="9" t="s">
        <v>5152</v>
      </c>
      <c r="K6552" s="9" t="s">
        <v>246</v>
      </c>
      <c r="L6552" s="9" t="s">
        <v>371</v>
      </c>
      <c r="M6552" s="9" t="s">
        <v>3449</v>
      </c>
      <c r="N6552" s="9" t="s">
        <v>196</v>
      </c>
      <c r="O6552" s="9" t="s">
        <v>116</v>
      </c>
      <c r="P6552" s="9" t="s">
        <v>525</v>
      </c>
      <c r="Q6552" s="9" t="s">
        <v>219</v>
      </c>
      <c r="R6552" s="9">
        <v>0</v>
      </c>
      <c r="S6552" s="9">
        <v>9</v>
      </c>
      <c r="U6552" s="9" t="s">
        <v>290</v>
      </c>
      <c r="X6552" s="9">
        <f>INDEX(SLA_Policy!$D$2:$D$5,MATCH(F6552,SLA_Policy!$A$2:$A$5,0))</f>
        <v>72</v>
      </c>
      <c r="Y6552" s="9" t="str">
        <f>IF(E6552="Cancelled","Excluded",IF(D6552="",IF((SLA_Policy!$B$8-B6552)*24&gt;X6552,"Open - Breached","Open - On Track"),IF((D6552-B6552)*24&lt;=X6552,"Met","Breached")))</f>
        <v>Met</v>
      </c>
    </row>
    <row r="6553" spans="1:25" x14ac:dyDescent="0.25">
      <c r="A6553" s="9" t="s">
        <v>10423</v>
      </c>
      <c r="B6553" s="23">
        <v>46106.311111111099</v>
      </c>
      <c r="C6553" s="23">
        <v>46106.320833333302</v>
      </c>
      <c r="D6553" s="23">
        <v>46107.354861111096</v>
      </c>
      <c r="E6553" s="9" t="s">
        <v>212</v>
      </c>
      <c r="F6553" s="9" t="s">
        <v>188</v>
      </c>
      <c r="G6553" s="9" t="s">
        <v>236</v>
      </c>
      <c r="H6553" s="9" t="s">
        <v>164</v>
      </c>
      <c r="I6553" s="9" t="s">
        <v>421</v>
      </c>
      <c r="J6553" s="9" t="s">
        <v>902</v>
      </c>
      <c r="K6553" s="9" t="s">
        <v>246</v>
      </c>
      <c r="L6553" s="9" t="s">
        <v>311</v>
      </c>
      <c r="M6553" s="9" t="s">
        <v>3539</v>
      </c>
      <c r="N6553" s="9" t="s">
        <v>196</v>
      </c>
      <c r="O6553" s="9" t="s">
        <v>180</v>
      </c>
      <c r="P6553" s="9" t="s">
        <v>368</v>
      </c>
      <c r="Q6553" s="9" t="s">
        <v>219</v>
      </c>
      <c r="R6553" s="9">
        <v>0</v>
      </c>
      <c r="S6553" s="9">
        <v>28</v>
      </c>
      <c r="T6553" s="9" t="s">
        <v>343</v>
      </c>
      <c r="U6553" s="9" t="s">
        <v>242</v>
      </c>
      <c r="X6553" s="9">
        <f>INDEX(SLA_Policy!$D$2:$D$5,MATCH(F6553,SLA_Policy!$A$2:$A$5,0))</f>
        <v>72</v>
      </c>
      <c r="Y6553" s="9" t="str">
        <f>IF(E6553="Cancelled","Excluded",IF(D6553="",IF((SLA_Policy!$B$8-B6553)*24&gt;X6553,"Open - Breached","Open - On Track"),IF((D6553-B6553)*24&lt;=X6553,"Met","Breached")))</f>
        <v>Met</v>
      </c>
    </row>
    <row r="6554" spans="1:25" x14ac:dyDescent="0.25">
      <c r="A6554" s="9" t="s">
        <v>10424</v>
      </c>
      <c r="B6554" s="23">
        <v>46106.323611111096</v>
      </c>
      <c r="C6554" s="23">
        <v>46106.327777777798</v>
      </c>
      <c r="D6554" s="23">
        <v>46108.340277777803</v>
      </c>
      <c r="E6554" s="9" t="s">
        <v>212</v>
      </c>
      <c r="F6554" s="9" t="s">
        <v>189</v>
      </c>
      <c r="G6554" s="9" t="s">
        <v>213</v>
      </c>
      <c r="H6554" s="9" t="s">
        <v>165</v>
      </c>
      <c r="I6554" s="9" t="s">
        <v>567</v>
      </c>
      <c r="J6554" s="9" t="s">
        <v>3682</v>
      </c>
      <c r="K6554" s="9" t="s">
        <v>239</v>
      </c>
      <c r="L6554" s="9" t="s">
        <v>216</v>
      </c>
      <c r="M6554" s="9" t="s">
        <v>2539</v>
      </c>
      <c r="N6554" s="9" t="s">
        <v>198</v>
      </c>
      <c r="O6554" s="9" t="s">
        <v>176</v>
      </c>
      <c r="P6554" s="9" t="s">
        <v>330</v>
      </c>
      <c r="Q6554" s="9" t="s">
        <v>219</v>
      </c>
      <c r="R6554" s="9">
        <v>0</v>
      </c>
      <c r="S6554" s="9">
        <v>15</v>
      </c>
      <c r="U6554" s="9" t="s">
        <v>266</v>
      </c>
      <c r="W6554" s="9">
        <v>4</v>
      </c>
      <c r="X6554" s="9">
        <f>INDEX(SLA_Policy!$D$2:$D$5,MATCH(F6554,SLA_Policy!$A$2:$A$5,0))</f>
        <v>120</v>
      </c>
      <c r="Y6554" s="9" t="str">
        <f>IF(E6554="Cancelled","Excluded",IF(D6554="",IF((SLA_Policy!$B$8-B6554)*24&gt;X6554,"Open - Breached","Open - On Track"),IF((D6554-B6554)*24&lt;=X6554,"Met","Breached")))</f>
        <v>Met</v>
      </c>
    </row>
    <row r="6555" spans="1:25" x14ac:dyDescent="0.25">
      <c r="A6555" s="9" t="s">
        <v>10425</v>
      </c>
      <c r="B6555" s="23">
        <v>46106.326388888898</v>
      </c>
      <c r="C6555" s="23">
        <v>46106.3305555556</v>
      </c>
      <c r="D6555" s="23">
        <v>46106.591666666704</v>
      </c>
      <c r="E6555" s="9" t="s">
        <v>212</v>
      </c>
      <c r="F6555" s="9" t="s">
        <v>188</v>
      </c>
      <c r="G6555" s="9" t="s">
        <v>213</v>
      </c>
      <c r="H6555" s="9" t="s">
        <v>88</v>
      </c>
      <c r="I6555" s="9" t="s">
        <v>92</v>
      </c>
      <c r="J6555" s="9" t="s">
        <v>9160</v>
      </c>
      <c r="K6555" s="9" t="s">
        <v>246</v>
      </c>
      <c r="L6555" s="9" t="s">
        <v>226</v>
      </c>
      <c r="M6555" s="9" t="s">
        <v>4881</v>
      </c>
      <c r="N6555" s="9" t="s">
        <v>200</v>
      </c>
      <c r="O6555" s="9" t="s">
        <v>178</v>
      </c>
      <c r="P6555" s="9" t="s">
        <v>272</v>
      </c>
      <c r="Q6555" s="9" t="s">
        <v>219</v>
      </c>
      <c r="R6555" s="9">
        <v>0</v>
      </c>
      <c r="S6555" s="9">
        <v>59</v>
      </c>
      <c r="T6555" s="9" t="s">
        <v>220</v>
      </c>
      <c r="U6555" s="9" t="s">
        <v>140</v>
      </c>
      <c r="V6555" s="9" t="s">
        <v>144</v>
      </c>
      <c r="W6555" s="9">
        <v>4</v>
      </c>
      <c r="X6555" s="9">
        <f>INDEX(SLA_Policy!$D$2:$D$5,MATCH(F6555,SLA_Policy!$A$2:$A$5,0))</f>
        <v>72</v>
      </c>
      <c r="Y6555" s="9" t="str">
        <f>IF(E6555="Cancelled","Excluded",IF(D6555="",IF((SLA_Policy!$B$8-B6555)*24&gt;X6555,"Open - Breached","Open - On Track"),IF((D6555-B6555)*24&lt;=X6555,"Met","Breached")))</f>
        <v>Met</v>
      </c>
    </row>
    <row r="6556" spans="1:25" x14ac:dyDescent="0.25">
      <c r="A6556" s="9" t="s">
        <v>10426</v>
      </c>
      <c r="B6556" s="23">
        <v>46106.328472222202</v>
      </c>
      <c r="C6556" s="23">
        <v>46107.304166666698</v>
      </c>
      <c r="D6556" s="23">
        <v>46111.380555555603</v>
      </c>
      <c r="E6556" s="9" t="s">
        <v>212</v>
      </c>
      <c r="F6556" s="9" t="s">
        <v>189</v>
      </c>
      <c r="G6556" s="9" t="s">
        <v>236</v>
      </c>
      <c r="H6556" s="9" t="s">
        <v>163</v>
      </c>
      <c r="I6556" s="9" t="s">
        <v>315</v>
      </c>
      <c r="J6556" s="9" t="s">
        <v>316</v>
      </c>
      <c r="K6556" s="9" t="s">
        <v>215</v>
      </c>
      <c r="L6556" s="9" t="s">
        <v>270</v>
      </c>
      <c r="M6556" s="9" t="s">
        <v>2751</v>
      </c>
      <c r="N6556" s="9" t="s">
        <v>196</v>
      </c>
      <c r="O6556" s="9" t="s">
        <v>180</v>
      </c>
      <c r="P6556" s="9" t="s">
        <v>318</v>
      </c>
      <c r="Q6556" s="9" t="s">
        <v>219</v>
      </c>
      <c r="R6556" s="9">
        <v>0</v>
      </c>
      <c r="S6556" s="9">
        <v>111</v>
      </c>
      <c r="T6556" s="9" t="s">
        <v>229</v>
      </c>
      <c r="U6556" s="9" t="s">
        <v>242</v>
      </c>
      <c r="W6556" s="9">
        <v>4</v>
      </c>
      <c r="X6556" s="9">
        <f>INDEX(SLA_Policy!$D$2:$D$5,MATCH(F6556,SLA_Policy!$A$2:$A$5,0))</f>
        <v>120</v>
      </c>
      <c r="Y6556" s="9" t="str">
        <f>IF(E6556="Cancelled","Excluded",IF(D6556="",IF((SLA_Policy!$B$8-B6556)*24&gt;X6556,"Open - Breached","Open - On Track"),IF((D6556-B6556)*24&lt;=X6556,"Met","Breached")))</f>
        <v>Breached</v>
      </c>
    </row>
    <row r="6557" spans="1:25" x14ac:dyDescent="0.25">
      <c r="A6557" s="9" t="s">
        <v>10427</v>
      </c>
      <c r="B6557" s="23">
        <v>46106.336805555598</v>
      </c>
      <c r="C6557" s="23">
        <v>46106.345138888901</v>
      </c>
      <c r="D6557" s="23">
        <v>46106.761805555601</v>
      </c>
      <c r="E6557" s="9" t="s">
        <v>212</v>
      </c>
      <c r="F6557" s="9" t="s">
        <v>188</v>
      </c>
      <c r="G6557" s="9" t="s">
        <v>236</v>
      </c>
      <c r="H6557" s="9" t="s">
        <v>161</v>
      </c>
      <c r="I6557" s="9" t="s">
        <v>237</v>
      </c>
      <c r="J6557" s="9" t="s">
        <v>3342</v>
      </c>
      <c r="K6557" s="9" t="s">
        <v>246</v>
      </c>
      <c r="L6557" s="9" t="s">
        <v>104</v>
      </c>
      <c r="M6557" s="9" t="s">
        <v>1398</v>
      </c>
      <c r="N6557" s="9" t="s">
        <v>196</v>
      </c>
      <c r="O6557" s="9" t="s">
        <v>179</v>
      </c>
      <c r="P6557" s="9" t="s">
        <v>284</v>
      </c>
      <c r="Q6557" s="9" t="s">
        <v>219</v>
      </c>
      <c r="R6557" s="9">
        <v>0</v>
      </c>
      <c r="S6557" s="9">
        <v>27</v>
      </c>
      <c r="U6557" s="9" t="s">
        <v>242</v>
      </c>
      <c r="X6557" s="9">
        <f>INDEX(SLA_Policy!$D$2:$D$5,MATCH(F6557,SLA_Policy!$A$2:$A$5,0))</f>
        <v>72</v>
      </c>
      <c r="Y6557" s="9" t="str">
        <f>IF(E6557="Cancelled","Excluded",IF(D6557="",IF((SLA_Policy!$B$8-B6557)*24&gt;X6557,"Open - Breached","Open - On Track"),IF((D6557-B6557)*24&lt;=X6557,"Met","Breached")))</f>
        <v>Met</v>
      </c>
    </row>
    <row r="6558" spans="1:25" x14ac:dyDescent="0.25">
      <c r="A6558" s="9" t="s">
        <v>10428</v>
      </c>
      <c r="B6558" s="23">
        <v>46106.342361111099</v>
      </c>
      <c r="C6558" s="23">
        <v>46106.357638888898</v>
      </c>
      <c r="D6558" s="23">
        <v>46106.770833333299</v>
      </c>
      <c r="E6558" s="9" t="s">
        <v>212</v>
      </c>
      <c r="F6558" s="9" t="s">
        <v>188</v>
      </c>
      <c r="G6558" s="9" t="s">
        <v>213</v>
      </c>
      <c r="H6558" s="9" t="s">
        <v>88</v>
      </c>
      <c r="I6558" s="9" t="s">
        <v>92</v>
      </c>
      <c r="J6558" s="9" t="s">
        <v>6120</v>
      </c>
      <c r="K6558" s="9" t="s">
        <v>215</v>
      </c>
      <c r="L6558" s="9" t="s">
        <v>104</v>
      </c>
      <c r="M6558" s="9" t="s">
        <v>3675</v>
      </c>
      <c r="N6558" s="9" t="s">
        <v>196</v>
      </c>
      <c r="O6558" s="9" t="s">
        <v>178</v>
      </c>
      <c r="P6558" s="9" t="s">
        <v>272</v>
      </c>
      <c r="Q6558" s="9" t="s">
        <v>219</v>
      </c>
      <c r="R6558" s="9">
        <v>1</v>
      </c>
      <c r="S6558" s="9">
        <v>35</v>
      </c>
      <c r="T6558" s="9" t="s">
        <v>136</v>
      </c>
      <c r="U6558" s="9" t="s">
        <v>266</v>
      </c>
      <c r="W6558" s="9">
        <v>4</v>
      </c>
      <c r="X6558" s="9">
        <f>INDEX(SLA_Policy!$D$2:$D$5,MATCH(F6558,SLA_Policy!$A$2:$A$5,0))</f>
        <v>72</v>
      </c>
      <c r="Y6558" s="9" t="str">
        <f>IF(E6558="Cancelled","Excluded",IF(D6558="",IF((SLA_Policy!$B$8-B6558)*24&gt;X6558,"Open - Breached","Open - On Track"),IF((D6558-B6558)*24&lt;=X6558,"Met","Breached")))</f>
        <v>Met</v>
      </c>
    </row>
    <row r="6559" spans="1:25" x14ac:dyDescent="0.25">
      <c r="A6559" s="9" t="s">
        <v>10429</v>
      </c>
      <c r="B6559" s="23">
        <v>46106.347916666702</v>
      </c>
      <c r="C6559" s="23">
        <v>46106.377083333296</v>
      </c>
      <c r="D6559" s="23">
        <v>46107.331250000003</v>
      </c>
      <c r="E6559" s="9" t="s">
        <v>212</v>
      </c>
      <c r="F6559" s="9" t="s">
        <v>189</v>
      </c>
      <c r="G6559" s="9" t="s">
        <v>213</v>
      </c>
      <c r="H6559" s="9" t="s">
        <v>88</v>
      </c>
      <c r="I6559" s="9" t="s">
        <v>92</v>
      </c>
      <c r="J6559" s="9" t="s">
        <v>9160</v>
      </c>
      <c r="K6559" s="9" t="s">
        <v>215</v>
      </c>
      <c r="L6559" s="9" t="s">
        <v>307</v>
      </c>
      <c r="M6559" s="9" t="s">
        <v>1195</v>
      </c>
      <c r="N6559" s="9" t="s">
        <v>198</v>
      </c>
      <c r="O6559" s="9" t="s">
        <v>178</v>
      </c>
      <c r="P6559" s="9" t="s">
        <v>272</v>
      </c>
      <c r="Q6559" s="9" t="s">
        <v>219</v>
      </c>
      <c r="R6559" s="9">
        <v>0</v>
      </c>
      <c r="S6559" s="9">
        <v>23</v>
      </c>
      <c r="T6559" s="9" t="s">
        <v>136</v>
      </c>
      <c r="U6559" s="9" t="s">
        <v>140</v>
      </c>
      <c r="V6559" s="9" t="s">
        <v>144</v>
      </c>
      <c r="X6559" s="9">
        <f>INDEX(SLA_Policy!$D$2:$D$5,MATCH(F6559,SLA_Policy!$A$2:$A$5,0))</f>
        <v>120</v>
      </c>
      <c r="Y6559" s="9" t="str">
        <f>IF(E6559="Cancelled","Excluded",IF(D6559="",IF((SLA_Policy!$B$8-B6559)*24&gt;X6559,"Open - Breached","Open - On Track"),IF((D6559-B6559)*24&lt;=X6559,"Met","Breached")))</f>
        <v>Met</v>
      </c>
    </row>
    <row r="6560" spans="1:25" x14ac:dyDescent="0.25">
      <c r="A6560" s="9" t="s">
        <v>10430</v>
      </c>
      <c r="B6560" s="23">
        <v>46106.359027777798</v>
      </c>
      <c r="C6560" s="23">
        <v>46106.365277777797</v>
      </c>
      <c r="D6560" s="23">
        <v>46106.719444444498</v>
      </c>
      <c r="E6560" s="9" t="s">
        <v>212</v>
      </c>
      <c r="F6560" s="9" t="s">
        <v>189</v>
      </c>
      <c r="G6560" s="9" t="s">
        <v>213</v>
      </c>
      <c r="H6560" s="9" t="s">
        <v>165</v>
      </c>
      <c r="I6560" s="9" t="s">
        <v>567</v>
      </c>
      <c r="J6560" s="9" t="s">
        <v>5149</v>
      </c>
      <c r="K6560" s="9" t="s">
        <v>262</v>
      </c>
      <c r="L6560" s="9" t="s">
        <v>311</v>
      </c>
      <c r="M6560" s="9" t="s">
        <v>3967</v>
      </c>
      <c r="N6560" s="9" t="s">
        <v>198</v>
      </c>
      <c r="O6560" s="9" t="s">
        <v>176</v>
      </c>
      <c r="P6560" s="9" t="s">
        <v>1159</v>
      </c>
      <c r="Q6560" s="9" t="s">
        <v>219</v>
      </c>
      <c r="R6560" s="9">
        <v>0</v>
      </c>
      <c r="S6560" s="9">
        <v>13</v>
      </c>
      <c r="U6560" s="9" t="s">
        <v>230</v>
      </c>
      <c r="X6560" s="9">
        <f>INDEX(SLA_Policy!$D$2:$D$5,MATCH(F6560,SLA_Policy!$A$2:$A$5,0))</f>
        <v>120</v>
      </c>
      <c r="Y6560" s="9" t="str">
        <f>IF(E6560="Cancelled","Excluded",IF(D6560="",IF((SLA_Policy!$B$8-B6560)*24&gt;X6560,"Open - Breached","Open - On Track"),IF((D6560-B6560)*24&lt;=X6560,"Met","Breached")))</f>
        <v>Met</v>
      </c>
    </row>
    <row r="6561" spans="1:25" x14ac:dyDescent="0.25">
      <c r="A6561" s="9" t="s">
        <v>10431</v>
      </c>
      <c r="B6561" s="23">
        <v>46106.366666666698</v>
      </c>
      <c r="C6561" s="23">
        <v>46106.383333333302</v>
      </c>
      <c r="D6561" s="23">
        <v>46106.454166666699</v>
      </c>
      <c r="E6561" s="9" t="s">
        <v>212</v>
      </c>
      <c r="F6561" s="9" t="s">
        <v>189</v>
      </c>
      <c r="G6561" s="9" t="s">
        <v>213</v>
      </c>
      <c r="H6561" s="9" t="s">
        <v>161</v>
      </c>
      <c r="I6561" s="9" t="s">
        <v>389</v>
      </c>
      <c r="J6561" s="9" t="s">
        <v>1243</v>
      </c>
      <c r="K6561" s="9" t="s">
        <v>262</v>
      </c>
      <c r="L6561" s="9" t="s">
        <v>216</v>
      </c>
      <c r="M6561" s="9" t="s">
        <v>2349</v>
      </c>
      <c r="N6561" s="9" t="s">
        <v>198</v>
      </c>
      <c r="O6561" s="9" t="s">
        <v>116</v>
      </c>
      <c r="P6561" s="9" t="s">
        <v>574</v>
      </c>
      <c r="Q6561" s="9" t="s">
        <v>219</v>
      </c>
      <c r="R6561" s="9">
        <v>0</v>
      </c>
      <c r="S6561" s="9">
        <v>5</v>
      </c>
      <c r="U6561" s="9" t="s">
        <v>290</v>
      </c>
      <c r="X6561" s="9">
        <f>INDEX(SLA_Policy!$D$2:$D$5,MATCH(F6561,SLA_Policy!$A$2:$A$5,0))</f>
        <v>120</v>
      </c>
      <c r="Y6561" s="9" t="str">
        <f>IF(E6561="Cancelled","Excluded",IF(D6561="",IF((SLA_Policy!$B$8-B6561)*24&gt;X6561,"Open - Breached","Open - On Track"),IF((D6561-B6561)*24&lt;=X6561,"Met","Breached")))</f>
        <v>Met</v>
      </c>
    </row>
    <row r="6562" spans="1:25" x14ac:dyDescent="0.25">
      <c r="A6562" s="9" t="s">
        <v>10432</v>
      </c>
      <c r="B6562" s="23">
        <v>46106.385416666701</v>
      </c>
      <c r="C6562" s="23">
        <v>46106.397916666698</v>
      </c>
      <c r="D6562" s="23">
        <v>46114.385416666701</v>
      </c>
      <c r="E6562" s="9" t="s">
        <v>212</v>
      </c>
      <c r="F6562" s="9" t="s">
        <v>188</v>
      </c>
      <c r="G6562" s="9" t="s">
        <v>213</v>
      </c>
      <c r="H6562" s="9" t="s">
        <v>167</v>
      </c>
      <c r="I6562" s="9" t="s">
        <v>362</v>
      </c>
      <c r="J6562" s="9" t="s">
        <v>1913</v>
      </c>
      <c r="K6562" s="9" t="s">
        <v>246</v>
      </c>
      <c r="L6562" s="9" t="s">
        <v>104</v>
      </c>
      <c r="M6562" s="9" t="s">
        <v>1888</v>
      </c>
      <c r="N6562" s="9" t="s">
        <v>197</v>
      </c>
      <c r="O6562" s="9" t="s">
        <v>116</v>
      </c>
      <c r="P6562" s="9" t="s">
        <v>218</v>
      </c>
      <c r="Q6562" s="9" t="s">
        <v>219</v>
      </c>
      <c r="R6562" s="9">
        <v>0</v>
      </c>
      <c r="S6562" s="9">
        <v>25</v>
      </c>
      <c r="T6562" s="9" t="s">
        <v>220</v>
      </c>
      <c r="U6562" s="9" t="s">
        <v>248</v>
      </c>
      <c r="X6562" s="9">
        <f>INDEX(SLA_Policy!$D$2:$D$5,MATCH(F6562,SLA_Policy!$A$2:$A$5,0))</f>
        <v>72</v>
      </c>
      <c r="Y6562" s="9" t="str">
        <f>IF(E6562="Cancelled","Excluded",IF(D6562="",IF((SLA_Policy!$B$8-B6562)*24&gt;X6562,"Open - Breached","Open - On Track"),IF((D6562-B6562)*24&lt;=X6562,"Met","Breached")))</f>
        <v>Breached</v>
      </c>
    </row>
    <row r="6563" spans="1:25" x14ac:dyDescent="0.25">
      <c r="A6563" s="9" t="s">
        <v>10433</v>
      </c>
      <c r="B6563" s="23">
        <v>46106.397916666698</v>
      </c>
      <c r="C6563" s="23">
        <v>46106.406944444498</v>
      </c>
      <c r="D6563" s="23">
        <v>46106.4375</v>
      </c>
      <c r="E6563" s="9" t="s">
        <v>212</v>
      </c>
      <c r="F6563" s="9" t="s">
        <v>189</v>
      </c>
      <c r="G6563" s="9" t="s">
        <v>213</v>
      </c>
      <c r="H6563" s="9" t="s">
        <v>161</v>
      </c>
      <c r="I6563" s="9" t="s">
        <v>454</v>
      </c>
      <c r="J6563" s="9" t="s">
        <v>2015</v>
      </c>
      <c r="K6563" s="9" t="s">
        <v>246</v>
      </c>
      <c r="L6563" s="9" t="s">
        <v>311</v>
      </c>
      <c r="M6563" s="9" t="s">
        <v>800</v>
      </c>
      <c r="N6563" s="9" t="s">
        <v>198</v>
      </c>
      <c r="O6563" s="9" t="s">
        <v>116</v>
      </c>
      <c r="P6563" s="9" t="s">
        <v>218</v>
      </c>
      <c r="Q6563" s="9" t="s">
        <v>219</v>
      </c>
      <c r="R6563" s="9">
        <v>0</v>
      </c>
      <c r="S6563" s="9">
        <v>5</v>
      </c>
      <c r="U6563" s="9" t="s">
        <v>221</v>
      </c>
      <c r="W6563" s="9">
        <v>4</v>
      </c>
      <c r="X6563" s="9">
        <f>INDEX(SLA_Policy!$D$2:$D$5,MATCH(F6563,SLA_Policy!$A$2:$A$5,0))</f>
        <v>120</v>
      </c>
      <c r="Y6563" s="9" t="str">
        <f>IF(E6563="Cancelled","Excluded",IF(D6563="",IF((SLA_Policy!$B$8-B6563)*24&gt;X6563,"Open - Breached","Open - On Track"),IF((D6563-B6563)*24&lt;=X6563,"Met","Breached")))</f>
        <v>Met</v>
      </c>
    </row>
    <row r="6564" spans="1:25" x14ac:dyDescent="0.25">
      <c r="A6564" s="9" t="s">
        <v>10434</v>
      </c>
      <c r="B6564" s="23">
        <v>46106.405555555597</v>
      </c>
      <c r="C6564" s="23">
        <v>46106.433333333298</v>
      </c>
      <c r="D6564" s="23">
        <v>46106.440277777801</v>
      </c>
      <c r="E6564" s="9" t="s">
        <v>212</v>
      </c>
      <c r="F6564" s="9" t="s">
        <v>188</v>
      </c>
      <c r="G6564" s="9" t="s">
        <v>213</v>
      </c>
      <c r="H6564" s="9" t="s">
        <v>162</v>
      </c>
      <c r="I6564" s="9" t="s">
        <v>393</v>
      </c>
      <c r="J6564" s="9" t="s">
        <v>840</v>
      </c>
      <c r="K6564" s="9" t="s">
        <v>246</v>
      </c>
      <c r="L6564" s="9" t="s">
        <v>307</v>
      </c>
      <c r="M6564" s="9" t="s">
        <v>1766</v>
      </c>
      <c r="N6564" s="9" t="s">
        <v>196</v>
      </c>
      <c r="O6564" s="9" t="s">
        <v>116</v>
      </c>
      <c r="P6564" s="9" t="s">
        <v>234</v>
      </c>
      <c r="Q6564" s="9" t="s">
        <v>219</v>
      </c>
      <c r="R6564" s="9">
        <v>0</v>
      </c>
      <c r="S6564" s="9">
        <v>17</v>
      </c>
      <c r="U6564" s="9" t="s">
        <v>266</v>
      </c>
      <c r="W6564" s="9">
        <v>5</v>
      </c>
      <c r="X6564" s="9">
        <f>INDEX(SLA_Policy!$D$2:$D$5,MATCH(F6564,SLA_Policy!$A$2:$A$5,0))</f>
        <v>72</v>
      </c>
      <c r="Y6564" s="9" t="str">
        <f>IF(E6564="Cancelled","Excluded",IF(D6564="",IF((SLA_Policy!$B$8-B6564)*24&gt;X6564,"Open - Breached","Open - On Track"),IF((D6564-B6564)*24&lt;=X6564,"Met","Breached")))</f>
        <v>Met</v>
      </c>
    </row>
    <row r="6565" spans="1:25" x14ac:dyDescent="0.25">
      <c r="A6565" s="9" t="s">
        <v>10435</v>
      </c>
      <c r="B6565" s="23">
        <v>46106.408333333296</v>
      </c>
      <c r="C6565" s="23">
        <v>46106.443749999999</v>
      </c>
      <c r="D6565" s="23">
        <v>46107.421527777798</v>
      </c>
      <c r="E6565" s="9" t="s">
        <v>212</v>
      </c>
      <c r="F6565" s="9" t="s">
        <v>188</v>
      </c>
      <c r="G6565" s="9" t="s">
        <v>236</v>
      </c>
      <c r="H6565" s="9" t="s">
        <v>164</v>
      </c>
      <c r="I6565" s="9" t="s">
        <v>421</v>
      </c>
      <c r="J6565" s="9" t="s">
        <v>2690</v>
      </c>
      <c r="K6565" s="9" t="s">
        <v>246</v>
      </c>
      <c r="L6565" s="9" t="s">
        <v>282</v>
      </c>
      <c r="M6565" s="9" t="s">
        <v>5050</v>
      </c>
      <c r="N6565" s="9" t="s">
        <v>196</v>
      </c>
      <c r="O6565" s="9" t="s">
        <v>180</v>
      </c>
      <c r="P6565" s="9" t="s">
        <v>278</v>
      </c>
      <c r="Q6565" s="9" t="s">
        <v>219</v>
      </c>
      <c r="R6565" s="9">
        <v>0</v>
      </c>
      <c r="S6565" s="9">
        <v>15</v>
      </c>
      <c r="T6565" s="9" t="s">
        <v>464</v>
      </c>
      <c r="U6565" s="9" t="s">
        <v>242</v>
      </c>
      <c r="X6565" s="9">
        <f>INDEX(SLA_Policy!$D$2:$D$5,MATCH(F6565,SLA_Policy!$A$2:$A$5,0))</f>
        <v>72</v>
      </c>
      <c r="Y6565" s="9" t="str">
        <f>IF(E6565="Cancelled","Excluded",IF(D6565="",IF((SLA_Policy!$B$8-B6565)*24&gt;X6565,"Open - Breached","Open - On Track"),IF((D6565-B6565)*24&lt;=X6565,"Met","Breached")))</f>
        <v>Met</v>
      </c>
    </row>
    <row r="6566" spans="1:25" x14ac:dyDescent="0.25">
      <c r="A6566" s="9" t="s">
        <v>10436</v>
      </c>
      <c r="B6566" s="23">
        <v>46106.409027777801</v>
      </c>
      <c r="C6566" s="23">
        <v>46106.457638888904</v>
      </c>
      <c r="D6566" s="23">
        <v>46107.347222222197</v>
      </c>
      <c r="E6566" s="9" t="s">
        <v>212</v>
      </c>
      <c r="F6566" s="9" t="s">
        <v>188</v>
      </c>
      <c r="G6566" s="9" t="s">
        <v>213</v>
      </c>
      <c r="H6566" s="9" t="s">
        <v>88</v>
      </c>
      <c r="I6566" s="9" t="s">
        <v>92</v>
      </c>
      <c r="J6566" s="9" t="s">
        <v>9192</v>
      </c>
      <c r="K6566" s="9" t="s">
        <v>215</v>
      </c>
      <c r="L6566" s="9" t="s">
        <v>216</v>
      </c>
      <c r="M6566" s="9" t="s">
        <v>4174</v>
      </c>
      <c r="N6566" s="9" t="s">
        <v>196</v>
      </c>
      <c r="O6566" s="9" t="s">
        <v>116</v>
      </c>
      <c r="P6566" s="9" t="s">
        <v>551</v>
      </c>
      <c r="Q6566" s="9" t="s">
        <v>219</v>
      </c>
      <c r="R6566" s="9">
        <v>0</v>
      </c>
      <c r="S6566" s="9">
        <v>43</v>
      </c>
      <c r="T6566" s="9" t="s">
        <v>136</v>
      </c>
      <c r="U6566" s="9" t="s">
        <v>140</v>
      </c>
      <c r="V6566" s="9" t="s">
        <v>144</v>
      </c>
      <c r="X6566" s="9">
        <f>INDEX(SLA_Policy!$D$2:$D$5,MATCH(F6566,SLA_Policy!$A$2:$A$5,0))</f>
        <v>72</v>
      </c>
      <c r="Y6566" s="9" t="str">
        <f>IF(E6566="Cancelled","Excluded",IF(D6566="",IF((SLA_Policy!$B$8-B6566)*24&gt;X6566,"Open - Breached","Open - On Track"),IF((D6566-B6566)*24&lt;=X6566,"Met","Breached")))</f>
        <v>Met</v>
      </c>
    </row>
    <row r="6567" spans="1:25" x14ac:dyDescent="0.25">
      <c r="A6567" s="9" t="s">
        <v>10437</v>
      </c>
      <c r="B6567" s="23">
        <v>46106.410416666702</v>
      </c>
      <c r="C6567" s="23">
        <v>46106.416666666701</v>
      </c>
      <c r="D6567" s="23">
        <v>46106.435416666704</v>
      </c>
      <c r="E6567" s="9" t="s">
        <v>212</v>
      </c>
      <c r="F6567" s="9" t="s">
        <v>188</v>
      </c>
      <c r="G6567" s="9" t="s">
        <v>213</v>
      </c>
      <c r="H6567" s="9" t="s">
        <v>161</v>
      </c>
      <c r="I6567" s="9" t="s">
        <v>389</v>
      </c>
      <c r="J6567" s="9" t="s">
        <v>786</v>
      </c>
      <c r="K6567" s="9" t="s">
        <v>246</v>
      </c>
      <c r="L6567" s="9" t="s">
        <v>216</v>
      </c>
      <c r="M6567" s="9" t="s">
        <v>4533</v>
      </c>
      <c r="N6567" s="9" t="s">
        <v>198</v>
      </c>
      <c r="O6567" s="9" t="s">
        <v>116</v>
      </c>
      <c r="P6567" s="9" t="s">
        <v>295</v>
      </c>
      <c r="Q6567" s="9" t="s">
        <v>219</v>
      </c>
      <c r="R6567" s="9">
        <v>0</v>
      </c>
      <c r="S6567" s="9">
        <v>13</v>
      </c>
      <c r="U6567" s="9" t="s">
        <v>221</v>
      </c>
      <c r="X6567" s="9">
        <f>INDEX(SLA_Policy!$D$2:$D$5,MATCH(F6567,SLA_Policy!$A$2:$A$5,0))</f>
        <v>72</v>
      </c>
      <c r="Y6567" s="9" t="str">
        <f>IF(E6567="Cancelled","Excluded",IF(D6567="",IF((SLA_Policy!$B$8-B6567)*24&gt;X6567,"Open - Breached","Open - On Track"),IF((D6567-B6567)*24&lt;=X6567,"Met","Breached")))</f>
        <v>Met</v>
      </c>
    </row>
    <row r="6568" spans="1:25" x14ac:dyDescent="0.25">
      <c r="A6568" s="9" t="s">
        <v>10438</v>
      </c>
      <c r="B6568" s="23">
        <v>46106.414583333302</v>
      </c>
      <c r="C6568" s="23">
        <v>46106.4375</v>
      </c>
      <c r="D6568" s="23">
        <v>46106.691666666702</v>
      </c>
      <c r="E6568" s="9" t="s">
        <v>212</v>
      </c>
      <c r="F6568" s="9" t="s">
        <v>188</v>
      </c>
      <c r="G6568" s="9" t="s">
        <v>213</v>
      </c>
      <c r="H6568" s="9" t="s">
        <v>88</v>
      </c>
      <c r="I6568" s="9" t="s">
        <v>92</v>
      </c>
      <c r="J6568" s="9" t="s">
        <v>9162</v>
      </c>
      <c r="K6568" s="9" t="s">
        <v>239</v>
      </c>
      <c r="L6568" s="9" t="s">
        <v>226</v>
      </c>
      <c r="M6568" s="9" t="s">
        <v>1836</v>
      </c>
      <c r="N6568" s="9" t="s">
        <v>198</v>
      </c>
      <c r="O6568" s="9" t="s">
        <v>178</v>
      </c>
      <c r="P6568" s="9" t="s">
        <v>414</v>
      </c>
      <c r="Q6568" s="9" t="s">
        <v>219</v>
      </c>
      <c r="R6568" s="9">
        <v>0</v>
      </c>
      <c r="S6568" s="9">
        <v>29</v>
      </c>
      <c r="T6568" s="9" t="s">
        <v>136</v>
      </c>
      <c r="U6568" s="9" t="s">
        <v>140</v>
      </c>
      <c r="V6568" s="9" t="s">
        <v>144</v>
      </c>
      <c r="W6568" s="9">
        <v>4</v>
      </c>
      <c r="X6568" s="9">
        <f>INDEX(SLA_Policy!$D$2:$D$5,MATCH(F6568,SLA_Policy!$A$2:$A$5,0))</f>
        <v>72</v>
      </c>
      <c r="Y6568" s="9" t="str">
        <f>IF(E6568="Cancelled","Excluded",IF(D6568="",IF((SLA_Policy!$B$8-B6568)*24&gt;X6568,"Open - Breached","Open - On Track"),IF((D6568-B6568)*24&lt;=X6568,"Met","Breached")))</f>
        <v>Met</v>
      </c>
    </row>
    <row r="6569" spans="1:25" x14ac:dyDescent="0.25">
      <c r="A6569" s="9" t="s">
        <v>10439</v>
      </c>
      <c r="B6569" s="23">
        <v>46106.417361111096</v>
      </c>
      <c r="C6569" s="23">
        <v>46106.420833333301</v>
      </c>
      <c r="D6569" s="23">
        <v>46107.322222222203</v>
      </c>
      <c r="E6569" s="9" t="s">
        <v>212</v>
      </c>
      <c r="F6569" s="9" t="s">
        <v>188</v>
      </c>
      <c r="G6569" s="9" t="s">
        <v>236</v>
      </c>
      <c r="H6569" s="9" t="s">
        <v>161</v>
      </c>
      <c r="I6569" s="9" t="s">
        <v>237</v>
      </c>
      <c r="J6569" s="9" t="s">
        <v>2450</v>
      </c>
      <c r="K6569" s="9" t="s">
        <v>246</v>
      </c>
      <c r="L6569" s="9" t="s">
        <v>104</v>
      </c>
      <c r="M6569" s="9" t="s">
        <v>941</v>
      </c>
      <c r="N6569" s="9" t="s">
        <v>196</v>
      </c>
      <c r="O6569" s="9" t="s">
        <v>179</v>
      </c>
      <c r="P6569" s="9" t="s">
        <v>284</v>
      </c>
      <c r="Q6569" s="9" t="s">
        <v>219</v>
      </c>
      <c r="R6569" s="9">
        <v>1</v>
      </c>
      <c r="S6569" s="9">
        <v>15</v>
      </c>
      <c r="U6569" s="9" t="s">
        <v>242</v>
      </c>
      <c r="X6569" s="9">
        <f>INDEX(SLA_Policy!$D$2:$D$5,MATCH(F6569,SLA_Policy!$A$2:$A$5,0))</f>
        <v>72</v>
      </c>
      <c r="Y6569" s="9" t="str">
        <f>IF(E6569="Cancelled","Excluded",IF(D6569="",IF((SLA_Policy!$B$8-B6569)*24&gt;X6569,"Open - Breached","Open - On Track"),IF((D6569-B6569)*24&lt;=X6569,"Met","Breached")))</f>
        <v>Met</v>
      </c>
    </row>
    <row r="6570" spans="1:25" x14ac:dyDescent="0.25">
      <c r="A6570" s="9" t="s">
        <v>10440</v>
      </c>
      <c r="B6570" s="23">
        <v>46106.433333333298</v>
      </c>
      <c r="C6570" s="23">
        <v>46106.502777777801</v>
      </c>
      <c r="D6570" s="23">
        <v>46106.769444444399</v>
      </c>
      <c r="E6570" s="9" t="s">
        <v>212</v>
      </c>
      <c r="F6570" s="9" t="s">
        <v>188</v>
      </c>
      <c r="G6570" s="9" t="s">
        <v>213</v>
      </c>
      <c r="H6570" s="9" t="s">
        <v>161</v>
      </c>
      <c r="I6570" s="9" t="s">
        <v>297</v>
      </c>
      <c r="J6570" s="9" t="s">
        <v>2599</v>
      </c>
      <c r="K6570" s="9" t="s">
        <v>246</v>
      </c>
      <c r="L6570" s="9" t="s">
        <v>104</v>
      </c>
      <c r="M6570" s="9" t="s">
        <v>8739</v>
      </c>
      <c r="N6570" s="9" t="s">
        <v>196</v>
      </c>
      <c r="O6570" s="9" t="s">
        <v>177</v>
      </c>
      <c r="P6570" s="9" t="s">
        <v>300</v>
      </c>
      <c r="Q6570" s="9" t="s">
        <v>219</v>
      </c>
      <c r="R6570" s="9">
        <v>0</v>
      </c>
      <c r="S6570" s="9">
        <v>12</v>
      </c>
      <c r="U6570" s="9" t="s">
        <v>290</v>
      </c>
      <c r="X6570" s="9">
        <f>INDEX(SLA_Policy!$D$2:$D$5,MATCH(F6570,SLA_Policy!$A$2:$A$5,0))</f>
        <v>72</v>
      </c>
      <c r="Y6570" s="9" t="str">
        <f>IF(E6570="Cancelled","Excluded",IF(D6570="",IF((SLA_Policy!$B$8-B6570)*24&gt;X6570,"Open - Breached","Open - On Track"),IF((D6570-B6570)*24&lt;=X6570,"Met","Breached")))</f>
        <v>Met</v>
      </c>
    </row>
    <row r="6571" spans="1:25" x14ac:dyDescent="0.25">
      <c r="A6571" s="9" t="s">
        <v>10441</v>
      </c>
      <c r="B6571" s="23">
        <v>46106.440972222197</v>
      </c>
      <c r="C6571" s="23">
        <v>46106.443749999999</v>
      </c>
      <c r="D6571" s="23">
        <v>46106.460416666698</v>
      </c>
      <c r="E6571" s="9" t="s">
        <v>212</v>
      </c>
      <c r="F6571" s="9" t="s">
        <v>188</v>
      </c>
      <c r="G6571" s="9" t="s">
        <v>213</v>
      </c>
      <c r="H6571" s="9" t="s">
        <v>161</v>
      </c>
      <c r="I6571" s="9" t="s">
        <v>454</v>
      </c>
      <c r="J6571" s="9" t="s">
        <v>1549</v>
      </c>
      <c r="K6571" s="9" t="s">
        <v>215</v>
      </c>
      <c r="L6571" s="9" t="s">
        <v>293</v>
      </c>
      <c r="M6571" s="9" t="s">
        <v>6935</v>
      </c>
      <c r="N6571" s="9" t="s">
        <v>198</v>
      </c>
      <c r="O6571" s="9" t="s">
        <v>116</v>
      </c>
      <c r="P6571" s="9" t="s">
        <v>551</v>
      </c>
      <c r="Q6571" s="9" t="s">
        <v>219</v>
      </c>
      <c r="R6571" s="9">
        <v>0</v>
      </c>
      <c r="S6571" s="9">
        <v>5</v>
      </c>
      <c r="U6571" s="9" t="s">
        <v>221</v>
      </c>
      <c r="X6571" s="9">
        <f>INDEX(SLA_Policy!$D$2:$D$5,MATCH(F6571,SLA_Policy!$A$2:$A$5,0))</f>
        <v>72</v>
      </c>
      <c r="Y6571" s="9" t="str">
        <f>IF(E6571="Cancelled","Excluded",IF(D6571="",IF((SLA_Policy!$B$8-B6571)*24&gt;X6571,"Open - Breached","Open - On Track"),IF((D6571-B6571)*24&lt;=X6571,"Met","Breached")))</f>
        <v>Met</v>
      </c>
    </row>
    <row r="6572" spans="1:25" x14ac:dyDescent="0.25">
      <c r="A6572" s="9" t="s">
        <v>10442</v>
      </c>
      <c r="B6572" s="23">
        <v>46106.441666666702</v>
      </c>
      <c r="C6572" s="23">
        <v>46106.473611111098</v>
      </c>
      <c r="D6572" s="23">
        <v>46106.638888888898</v>
      </c>
      <c r="E6572" s="9" t="s">
        <v>212</v>
      </c>
      <c r="F6572" s="9" t="s">
        <v>188</v>
      </c>
      <c r="G6572" s="9" t="s">
        <v>213</v>
      </c>
      <c r="H6572" s="9" t="s">
        <v>88</v>
      </c>
      <c r="I6572" s="9" t="s">
        <v>92</v>
      </c>
      <c r="J6572" s="9" t="s">
        <v>9171</v>
      </c>
      <c r="K6572" s="9" t="s">
        <v>215</v>
      </c>
      <c r="L6572" s="9" t="s">
        <v>282</v>
      </c>
      <c r="M6572" s="9" t="s">
        <v>2083</v>
      </c>
      <c r="N6572" s="9" t="s">
        <v>196</v>
      </c>
      <c r="O6572" s="9" t="s">
        <v>116</v>
      </c>
      <c r="P6572" s="9" t="s">
        <v>258</v>
      </c>
      <c r="Q6572" s="9" t="s">
        <v>219</v>
      </c>
      <c r="R6572" s="9">
        <v>1</v>
      </c>
      <c r="S6572" s="9">
        <v>70</v>
      </c>
      <c r="T6572" s="9" t="s">
        <v>136</v>
      </c>
      <c r="U6572" s="9" t="s">
        <v>140</v>
      </c>
      <c r="V6572" s="9" t="s">
        <v>144</v>
      </c>
      <c r="X6572" s="9">
        <f>INDEX(SLA_Policy!$D$2:$D$5,MATCH(F6572,SLA_Policy!$A$2:$A$5,0))</f>
        <v>72</v>
      </c>
      <c r="Y6572" s="9" t="str">
        <f>IF(E6572="Cancelled","Excluded",IF(D6572="",IF((SLA_Policy!$B$8-B6572)*24&gt;X6572,"Open - Breached","Open - On Track"),IF((D6572-B6572)*24&lt;=X6572,"Met","Breached")))</f>
        <v>Met</v>
      </c>
    </row>
    <row r="6573" spans="1:25" x14ac:dyDescent="0.25">
      <c r="A6573" s="9" t="s">
        <v>10443</v>
      </c>
      <c r="B6573" s="23">
        <v>46106.448611111096</v>
      </c>
      <c r="C6573" s="23">
        <v>46107.351388888899</v>
      </c>
      <c r="D6573" s="23">
        <v>46107.53125</v>
      </c>
      <c r="E6573" s="9" t="s">
        <v>212</v>
      </c>
      <c r="F6573" s="9" t="s">
        <v>189</v>
      </c>
      <c r="G6573" s="9" t="s">
        <v>213</v>
      </c>
      <c r="H6573" s="9" t="s">
        <v>161</v>
      </c>
      <c r="I6573" s="9" t="s">
        <v>297</v>
      </c>
      <c r="J6573" s="9" t="s">
        <v>3141</v>
      </c>
      <c r="K6573" s="9" t="s">
        <v>215</v>
      </c>
      <c r="L6573" s="9" t="s">
        <v>104</v>
      </c>
      <c r="M6573" s="9" t="s">
        <v>1922</v>
      </c>
      <c r="N6573" s="9" t="s">
        <v>196</v>
      </c>
      <c r="O6573" s="9" t="s">
        <v>177</v>
      </c>
      <c r="P6573" s="9" t="s">
        <v>942</v>
      </c>
      <c r="Q6573" s="9" t="s">
        <v>219</v>
      </c>
      <c r="R6573" s="9">
        <v>0</v>
      </c>
      <c r="S6573" s="9">
        <v>13</v>
      </c>
      <c r="U6573" s="9" t="s">
        <v>290</v>
      </c>
      <c r="W6573" s="9">
        <v>4</v>
      </c>
      <c r="X6573" s="9">
        <f>INDEX(SLA_Policy!$D$2:$D$5,MATCH(F6573,SLA_Policy!$A$2:$A$5,0))</f>
        <v>120</v>
      </c>
      <c r="Y6573" s="9" t="str">
        <f>IF(E6573="Cancelled","Excluded",IF(D6573="",IF((SLA_Policy!$B$8-B6573)*24&gt;X6573,"Open - Breached","Open - On Track"),IF((D6573-B6573)*24&lt;=X6573,"Met","Breached")))</f>
        <v>Met</v>
      </c>
    </row>
    <row r="6574" spans="1:25" x14ac:dyDescent="0.25">
      <c r="A6574" s="9" t="s">
        <v>10444</v>
      </c>
      <c r="B6574" s="23">
        <v>46106.449305555601</v>
      </c>
      <c r="C6574" s="23">
        <v>46106.4555555556</v>
      </c>
      <c r="D6574" s="23">
        <v>46106.528472222199</v>
      </c>
      <c r="E6574" s="9" t="s">
        <v>212</v>
      </c>
      <c r="F6574" s="9" t="s">
        <v>188</v>
      </c>
      <c r="G6574" s="9" t="s">
        <v>213</v>
      </c>
      <c r="H6574" s="9" t="s">
        <v>163</v>
      </c>
      <c r="I6574" s="9" t="s">
        <v>250</v>
      </c>
      <c r="J6574" s="9" t="s">
        <v>935</v>
      </c>
      <c r="K6574" s="9" t="s">
        <v>303</v>
      </c>
      <c r="L6574" s="9" t="s">
        <v>270</v>
      </c>
      <c r="M6574" s="9" t="s">
        <v>1263</v>
      </c>
      <c r="N6574" s="9" t="s">
        <v>196</v>
      </c>
      <c r="O6574" s="9" t="s">
        <v>176</v>
      </c>
      <c r="P6574" s="9" t="s">
        <v>570</v>
      </c>
      <c r="Q6574" s="9" t="s">
        <v>219</v>
      </c>
      <c r="R6574" s="9">
        <v>0</v>
      </c>
      <c r="S6574" s="9">
        <v>37</v>
      </c>
      <c r="T6574" s="9" t="s">
        <v>220</v>
      </c>
      <c r="U6574" s="9" t="s">
        <v>230</v>
      </c>
      <c r="X6574" s="9">
        <f>INDEX(SLA_Policy!$D$2:$D$5,MATCH(F6574,SLA_Policy!$A$2:$A$5,0))</f>
        <v>72</v>
      </c>
      <c r="Y6574" s="9" t="str">
        <f>IF(E6574="Cancelled","Excluded",IF(D6574="",IF((SLA_Policy!$B$8-B6574)*24&gt;X6574,"Open - Breached","Open - On Track"),IF((D6574-B6574)*24&lt;=X6574,"Met","Breached")))</f>
        <v>Met</v>
      </c>
    </row>
    <row r="6575" spans="1:25" x14ac:dyDescent="0.25">
      <c r="A6575" s="9" t="s">
        <v>10445</v>
      </c>
      <c r="B6575" s="23">
        <v>46106.4555555556</v>
      </c>
      <c r="C6575" s="23">
        <v>46106.543055555601</v>
      </c>
      <c r="D6575" s="23">
        <v>46107.406944444498</v>
      </c>
      <c r="E6575" s="9" t="s">
        <v>212</v>
      </c>
      <c r="F6575" s="9" t="s">
        <v>189</v>
      </c>
      <c r="G6575" s="9" t="s">
        <v>213</v>
      </c>
      <c r="H6575" s="9" t="s">
        <v>88</v>
      </c>
      <c r="I6575" s="9" t="s">
        <v>92</v>
      </c>
      <c r="J6575" s="9" t="s">
        <v>9167</v>
      </c>
      <c r="K6575" s="9" t="s">
        <v>246</v>
      </c>
      <c r="L6575" s="9" t="s">
        <v>216</v>
      </c>
      <c r="M6575" s="9" t="s">
        <v>2504</v>
      </c>
      <c r="N6575" s="9" t="s">
        <v>196</v>
      </c>
      <c r="O6575" s="9" t="s">
        <v>116</v>
      </c>
      <c r="P6575" s="9" t="s">
        <v>525</v>
      </c>
      <c r="Q6575" s="9" t="s">
        <v>219</v>
      </c>
      <c r="R6575" s="9">
        <v>0</v>
      </c>
      <c r="S6575" s="9">
        <v>32</v>
      </c>
      <c r="T6575" s="9" t="s">
        <v>136</v>
      </c>
      <c r="U6575" s="9" t="s">
        <v>140</v>
      </c>
      <c r="V6575" s="9" t="s">
        <v>144</v>
      </c>
      <c r="X6575" s="9">
        <f>INDEX(SLA_Policy!$D$2:$D$5,MATCH(F6575,SLA_Policy!$A$2:$A$5,0))</f>
        <v>120</v>
      </c>
      <c r="Y6575" s="9" t="str">
        <f>IF(E6575="Cancelled","Excluded",IF(D6575="",IF((SLA_Policy!$B$8-B6575)*24&gt;X6575,"Open - Breached","Open - On Track"),IF((D6575-B6575)*24&lt;=X6575,"Met","Breached")))</f>
        <v>Met</v>
      </c>
    </row>
    <row r="6576" spans="1:25" x14ac:dyDescent="0.25">
      <c r="A6576" s="9" t="s">
        <v>10446</v>
      </c>
      <c r="B6576" s="23">
        <v>46106.461111111101</v>
      </c>
      <c r="C6576" s="23">
        <v>46106.466666666704</v>
      </c>
      <c r="D6576" s="23">
        <v>46106.474999999999</v>
      </c>
      <c r="E6576" s="9" t="s">
        <v>212</v>
      </c>
      <c r="F6576" s="9" t="s">
        <v>188</v>
      </c>
      <c r="G6576" s="9" t="s">
        <v>213</v>
      </c>
      <c r="H6576" s="9" t="s">
        <v>161</v>
      </c>
      <c r="I6576" s="9" t="s">
        <v>454</v>
      </c>
      <c r="J6576" s="9" t="s">
        <v>1549</v>
      </c>
      <c r="K6576" s="9" t="s">
        <v>215</v>
      </c>
      <c r="L6576" s="9" t="s">
        <v>216</v>
      </c>
      <c r="M6576" s="9" t="s">
        <v>4222</v>
      </c>
      <c r="N6576" s="9" t="s">
        <v>198</v>
      </c>
      <c r="O6576" s="9" t="s">
        <v>116</v>
      </c>
      <c r="P6576" s="9" t="s">
        <v>551</v>
      </c>
      <c r="Q6576" s="9" t="s">
        <v>219</v>
      </c>
      <c r="R6576" s="9">
        <v>0</v>
      </c>
      <c r="S6576" s="9">
        <v>11</v>
      </c>
      <c r="U6576" s="9" t="s">
        <v>290</v>
      </c>
      <c r="W6576" s="9">
        <v>4</v>
      </c>
      <c r="X6576" s="9">
        <f>INDEX(SLA_Policy!$D$2:$D$5,MATCH(F6576,SLA_Policy!$A$2:$A$5,0))</f>
        <v>72</v>
      </c>
      <c r="Y6576" s="9" t="str">
        <f>IF(E6576="Cancelled","Excluded",IF(D6576="",IF((SLA_Policy!$B$8-B6576)*24&gt;X6576,"Open - Breached","Open - On Track"),IF((D6576-B6576)*24&lt;=X6576,"Met","Breached")))</f>
        <v>Met</v>
      </c>
    </row>
    <row r="6577" spans="1:25" x14ac:dyDescent="0.25">
      <c r="A6577" s="9" t="s">
        <v>10447</v>
      </c>
      <c r="B6577" s="23">
        <v>46106.465277777803</v>
      </c>
      <c r="C6577" s="23">
        <v>46106.513888888898</v>
      </c>
      <c r="D6577" s="23">
        <v>46107.362500000003</v>
      </c>
      <c r="E6577" s="9" t="s">
        <v>212</v>
      </c>
      <c r="F6577" s="9" t="s">
        <v>188</v>
      </c>
      <c r="G6577" s="9" t="s">
        <v>213</v>
      </c>
      <c r="H6577" s="9" t="s">
        <v>162</v>
      </c>
      <c r="I6577" s="9" t="s">
        <v>416</v>
      </c>
      <c r="J6577" s="9" t="s">
        <v>10448</v>
      </c>
      <c r="K6577" s="9" t="s">
        <v>239</v>
      </c>
      <c r="L6577" s="9" t="s">
        <v>216</v>
      </c>
      <c r="M6577" s="9" t="s">
        <v>7737</v>
      </c>
      <c r="N6577" s="9" t="s">
        <v>196</v>
      </c>
      <c r="O6577" s="9" t="s">
        <v>179</v>
      </c>
      <c r="P6577" s="9" t="s">
        <v>284</v>
      </c>
      <c r="Q6577" s="9" t="s">
        <v>273</v>
      </c>
      <c r="R6577" s="9">
        <v>0</v>
      </c>
      <c r="S6577" s="9">
        <v>8</v>
      </c>
      <c r="U6577" s="9" t="s">
        <v>376</v>
      </c>
      <c r="W6577" s="9">
        <v>5</v>
      </c>
      <c r="X6577" s="9">
        <f>INDEX(SLA_Policy!$D$2:$D$5,MATCH(F6577,SLA_Policy!$A$2:$A$5,0))</f>
        <v>72</v>
      </c>
      <c r="Y6577" s="9" t="str">
        <f>IF(E6577="Cancelled","Excluded",IF(D6577="",IF((SLA_Policy!$B$8-B6577)*24&gt;X6577,"Open - Breached","Open - On Track"),IF((D6577-B6577)*24&lt;=X6577,"Met","Breached")))</f>
        <v>Met</v>
      </c>
    </row>
    <row r="6578" spans="1:25" x14ac:dyDescent="0.25">
      <c r="A6578" s="9" t="s">
        <v>10449</v>
      </c>
      <c r="B6578" s="23">
        <v>46106.473611111098</v>
      </c>
      <c r="C6578" s="23">
        <v>46106.474999999999</v>
      </c>
      <c r="D6578" s="23">
        <v>46106.693749999999</v>
      </c>
      <c r="E6578" s="9" t="s">
        <v>212</v>
      </c>
      <c r="F6578" s="9" t="s">
        <v>187</v>
      </c>
      <c r="G6578" s="9" t="s">
        <v>213</v>
      </c>
      <c r="H6578" s="9" t="s">
        <v>88</v>
      </c>
      <c r="I6578" s="9" t="s">
        <v>92</v>
      </c>
      <c r="J6578" s="9" t="s">
        <v>9192</v>
      </c>
      <c r="K6578" s="9" t="s">
        <v>215</v>
      </c>
      <c r="L6578" s="9" t="s">
        <v>104</v>
      </c>
      <c r="M6578" s="9" t="s">
        <v>1171</v>
      </c>
      <c r="N6578" s="9" t="s">
        <v>198</v>
      </c>
      <c r="O6578" s="9" t="s">
        <v>178</v>
      </c>
      <c r="P6578" s="9" t="s">
        <v>360</v>
      </c>
      <c r="Q6578" s="9" t="s">
        <v>273</v>
      </c>
      <c r="R6578" s="9">
        <v>1</v>
      </c>
      <c r="S6578" s="9">
        <v>18</v>
      </c>
      <c r="T6578" s="9" t="s">
        <v>136</v>
      </c>
      <c r="U6578" s="9" t="s">
        <v>140</v>
      </c>
      <c r="V6578" s="9" t="s">
        <v>144</v>
      </c>
      <c r="X6578" s="9">
        <f>INDEX(SLA_Policy!$D$2:$D$5,MATCH(F6578,SLA_Policy!$A$2:$A$5,0))</f>
        <v>8</v>
      </c>
      <c r="Y6578" s="9" t="str">
        <f>IF(E6578="Cancelled","Excluded",IF(D6578="",IF((SLA_Policy!$B$8-B6578)*24&gt;X6578,"Open - Breached","Open - On Track"),IF((D6578-B6578)*24&lt;=X6578,"Met","Breached")))</f>
        <v>Met</v>
      </c>
    </row>
    <row r="6579" spans="1:25" x14ac:dyDescent="0.25">
      <c r="A6579" s="9" t="s">
        <v>10450</v>
      </c>
      <c r="B6579" s="23">
        <v>46106.476388888899</v>
      </c>
      <c r="C6579" s="23">
        <v>46106.4909722222</v>
      </c>
      <c r="D6579" s="23">
        <v>46107.393750000003</v>
      </c>
      <c r="E6579" s="9" t="s">
        <v>212</v>
      </c>
      <c r="F6579" s="9" t="s">
        <v>188</v>
      </c>
      <c r="G6579" s="9" t="s">
        <v>213</v>
      </c>
      <c r="H6579" s="9" t="s">
        <v>165</v>
      </c>
      <c r="I6579" s="9" t="s">
        <v>567</v>
      </c>
      <c r="J6579" s="9" t="s">
        <v>1154</v>
      </c>
      <c r="K6579" s="9" t="s">
        <v>303</v>
      </c>
      <c r="L6579" s="9" t="s">
        <v>351</v>
      </c>
      <c r="M6579" s="9" t="s">
        <v>689</v>
      </c>
      <c r="N6579" s="9" t="s">
        <v>196</v>
      </c>
      <c r="O6579" s="9" t="s">
        <v>176</v>
      </c>
      <c r="P6579" s="9" t="s">
        <v>330</v>
      </c>
      <c r="Q6579" s="9" t="s">
        <v>219</v>
      </c>
      <c r="R6579" s="9">
        <v>0</v>
      </c>
      <c r="S6579" s="9">
        <v>7</v>
      </c>
      <c r="U6579" s="9" t="s">
        <v>230</v>
      </c>
      <c r="W6579" s="9">
        <v>4</v>
      </c>
      <c r="X6579" s="9">
        <f>INDEX(SLA_Policy!$D$2:$D$5,MATCH(F6579,SLA_Policy!$A$2:$A$5,0))</f>
        <v>72</v>
      </c>
      <c r="Y6579" s="9" t="str">
        <f>IF(E6579="Cancelled","Excluded",IF(D6579="",IF((SLA_Policy!$B$8-B6579)*24&gt;X6579,"Open - Breached","Open - On Track"),IF((D6579-B6579)*24&lt;=X6579,"Met","Breached")))</f>
        <v>Met</v>
      </c>
    </row>
    <row r="6580" spans="1:25" x14ac:dyDescent="0.25">
      <c r="A6580" s="9" t="s">
        <v>10451</v>
      </c>
      <c r="B6580" s="23">
        <v>46106.489583333299</v>
      </c>
      <c r="C6580" s="23">
        <v>46106.566666666702</v>
      </c>
      <c r="D6580" s="23">
        <v>46107.315972222197</v>
      </c>
      <c r="E6580" s="9" t="s">
        <v>212</v>
      </c>
      <c r="F6580" s="9" t="s">
        <v>189</v>
      </c>
      <c r="G6580" s="9" t="s">
        <v>213</v>
      </c>
      <c r="H6580" s="9" t="s">
        <v>162</v>
      </c>
      <c r="I6580" s="9" t="s">
        <v>416</v>
      </c>
      <c r="J6580" s="9" t="s">
        <v>1262</v>
      </c>
      <c r="K6580" s="9" t="s">
        <v>246</v>
      </c>
      <c r="L6580" s="9" t="s">
        <v>216</v>
      </c>
      <c r="M6580" s="9" t="s">
        <v>1290</v>
      </c>
      <c r="N6580" s="9" t="s">
        <v>197</v>
      </c>
      <c r="O6580" s="9" t="s">
        <v>179</v>
      </c>
      <c r="P6580" s="9" t="s">
        <v>284</v>
      </c>
      <c r="Q6580" s="9" t="s">
        <v>219</v>
      </c>
      <c r="R6580" s="9">
        <v>0</v>
      </c>
      <c r="S6580" s="9">
        <v>9</v>
      </c>
      <c r="U6580" s="9" t="s">
        <v>290</v>
      </c>
      <c r="W6580" s="9">
        <v>5</v>
      </c>
      <c r="X6580" s="9">
        <f>INDEX(SLA_Policy!$D$2:$D$5,MATCH(F6580,SLA_Policy!$A$2:$A$5,0))</f>
        <v>120</v>
      </c>
      <c r="Y6580" s="9" t="str">
        <f>IF(E6580="Cancelled","Excluded",IF(D6580="",IF((SLA_Policy!$B$8-B6580)*24&gt;X6580,"Open - Breached","Open - On Track"),IF((D6580-B6580)*24&lt;=X6580,"Met","Breached")))</f>
        <v>Met</v>
      </c>
    </row>
    <row r="6581" spans="1:25" x14ac:dyDescent="0.25">
      <c r="A6581" s="9" t="s">
        <v>10452</v>
      </c>
      <c r="B6581" s="23">
        <v>46106.4909722222</v>
      </c>
      <c r="C6581" s="23">
        <v>46106.498611111099</v>
      </c>
      <c r="D6581" s="23">
        <v>46106.622222222199</v>
      </c>
      <c r="E6581" s="9" t="s">
        <v>212</v>
      </c>
      <c r="F6581" s="9" t="s">
        <v>189</v>
      </c>
      <c r="G6581" s="9" t="s">
        <v>213</v>
      </c>
      <c r="H6581" s="9" t="s">
        <v>161</v>
      </c>
      <c r="I6581" s="9" t="s">
        <v>389</v>
      </c>
      <c r="J6581" s="9" t="s">
        <v>7432</v>
      </c>
      <c r="K6581" s="9" t="s">
        <v>225</v>
      </c>
      <c r="L6581" s="9" t="s">
        <v>282</v>
      </c>
      <c r="M6581" s="9" t="s">
        <v>2799</v>
      </c>
      <c r="N6581" s="9" t="s">
        <v>198</v>
      </c>
      <c r="O6581" s="9" t="s">
        <v>116</v>
      </c>
      <c r="P6581" s="9" t="s">
        <v>218</v>
      </c>
      <c r="Q6581" s="9" t="s">
        <v>219</v>
      </c>
      <c r="R6581" s="9">
        <v>0</v>
      </c>
      <c r="S6581" s="9">
        <v>7</v>
      </c>
      <c r="U6581" s="9" t="s">
        <v>266</v>
      </c>
      <c r="W6581" s="9">
        <v>5</v>
      </c>
      <c r="X6581" s="9">
        <f>INDEX(SLA_Policy!$D$2:$D$5,MATCH(F6581,SLA_Policy!$A$2:$A$5,0))</f>
        <v>120</v>
      </c>
      <c r="Y6581" s="9" t="str">
        <f>IF(E6581="Cancelled","Excluded",IF(D6581="",IF((SLA_Policy!$B$8-B6581)*24&gt;X6581,"Open - Breached","Open - On Track"),IF((D6581-B6581)*24&lt;=X6581,"Met","Breached")))</f>
        <v>Met</v>
      </c>
    </row>
    <row r="6582" spans="1:25" x14ac:dyDescent="0.25">
      <c r="A6582" s="9" t="s">
        <v>10453</v>
      </c>
      <c r="B6582" s="23">
        <v>46106.491666666698</v>
      </c>
      <c r="C6582" s="23">
        <v>46106.494444444397</v>
      </c>
      <c r="D6582" s="23">
        <v>46107.318749999999</v>
      </c>
      <c r="E6582" s="9" t="s">
        <v>212</v>
      </c>
      <c r="F6582" s="9" t="s">
        <v>188</v>
      </c>
      <c r="G6582" s="9" t="s">
        <v>213</v>
      </c>
      <c r="H6582" s="9" t="s">
        <v>161</v>
      </c>
      <c r="I6582" s="9" t="s">
        <v>297</v>
      </c>
      <c r="J6582" s="9" t="s">
        <v>3141</v>
      </c>
      <c r="K6582" s="9" t="s">
        <v>225</v>
      </c>
      <c r="L6582" s="9" t="s">
        <v>216</v>
      </c>
      <c r="M6582" s="9" t="s">
        <v>1559</v>
      </c>
      <c r="N6582" s="9" t="s">
        <v>198</v>
      </c>
      <c r="O6582" s="9" t="s">
        <v>177</v>
      </c>
      <c r="P6582" s="9" t="s">
        <v>241</v>
      </c>
      <c r="Q6582" s="9" t="s">
        <v>219</v>
      </c>
      <c r="R6582" s="9">
        <v>0</v>
      </c>
      <c r="S6582" s="9">
        <v>43</v>
      </c>
      <c r="U6582" s="9" t="s">
        <v>290</v>
      </c>
      <c r="X6582" s="9">
        <f>INDEX(SLA_Policy!$D$2:$D$5,MATCH(F6582,SLA_Policy!$A$2:$A$5,0))</f>
        <v>72</v>
      </c>
      <c r="Y6582" s="9" t="str">
        <f>IF(E6582="Cancelled","Excluded",IF(D6582="",IF((SLA_Policy!$B$8-B6582)*24&gt;X6582,"Open - Breached","Open - On Track"),IF((D6582-B6582)*24&lt;=X6582,"Met","Breached")))</f>
        <v>Met</v>
      </c>
    </row>
    <row r="6583" spans="1:25" x14ac:dyDescent="0.25">
      <c r="A6583" s="9" t="s">
        <v>10454</v>
      </c>
      <c r="B6583" s="23">
        <v>46106.495833333298</v>
      </c>
      <c r="C6583" s="23">
        <v>46106.540972222203</v>
      </c>
      <c r="D6583" s="23">
        <v>46125.3618055556</v>
      </c>
      <c r="E6583" s="9" t="s">
        <v>212</v>
      </c>
      <c r="F6583" s="9" t="s">
        <v>188</v>
      </c>
      <c r="G6583" s="9" t="s">
        <v>236</v>
      </c>
      <c r="H6583" s="9" t="s">
        <v>163</v>
      </c>
      <c r="I6583" s="9" t="s">
        <v>315</v>
      </c>
      <c r="J6583" s="9" t="s">
        <v>5091</v>
      </c>
      <c r="K6583" s="9" t="s">
        <v>215</v>
      </c>
      <c r="L6583" s="9" t="s">
        <v>270</v>
      </c>
      <c r="M6583" s="9" t="s">
        <v>1218</v>
      </c>
      <c r="N6583" s="9" t="s">
        <v>197</v>
      </c>
      <c r="O6583" s="9" t="s">
        <v>180</v>
      </c>
      <c r="P6583" s="9" t="s">
        <v>368</v>
      </c>
      <c r="Q6583" s="9" t="s">
        <v>219</v>
      </c>
      <c r="R6583" s="9">
        <v>1</v>
      </c>
      <c r="S6583" s="9">
        <v>129</v>
      </c>
      <c r="T6583" s="9" t="s">
        <v>229</v>
      </c>
      <c r="U6583" s="9" t="s">
        <v>242</v>
      </c>
      <c r="X6583" s="9">
        <f>INDEX(SLA_Policy!$D$2:$D$5,MATCH(F6583,SLA_Policy!$A$2:$A$5,0))</f>
        <v>72</v>
      </c>
      <c r="Y6583" s="9" t="str">
        <f>IF(E6583="Cancelled","Excluded",IF(D6583="",IF((SLA_Policy!$B$8-B6583)*24&gt;X6583,"Open - Breached","Open - On Track"),IF((D6583-B6583)*24&lt;=X6583,"Met","Breached")))</f>
        <v>Breached</v>
      </c>
    </row>
    <row r="6584" spans="1:25" x14ac:dyDescent="0.25">
      <c r="A6584" s="9" t="s">
        <v>10455</v>
      </c>
      <c r="B6584" s="23">
        <v>46106.510416666701</v>
      </c>
      <c r="C6584" s="23">
        <v>46106.5444444444</v>
      </c>
      <c r="D6584" s="23">
        <v>46111.340277777803</v>
      </c>
      <c r="E6584" s="9" t="s">
        <v>212</v>
      </c>
      <c r="F6584" s="9" t="s">
        <v>189</v>
      </c>
      <c r="G6584" s="9" t="s">
        <v>213</v>
      </c>
      <c r="H6584" s="9" t="s">
        <v>165</v>
      </c>
      <c r="I6584" s="9" t="s">
        <v>469</v>
      </c>
      <c r="J6584" s="9" t="s">
        <v>1007</v>
      </c>
      <c r="K6584" s="9" t="s">
        <v>303</v>
      </c>
      <c r="L6584" s="9" t="s">
        <v>104</v>
      </c>
      <c r="M6584" s="9" t="s">
        <v>6339</v>
      </c>
      <c r="N6584" s="9" t="s">
        <v>197</v>
      </c>
      <c r="O6584" s="9" t="s">
        <v>176</v>
      </c>
      <c r="P6584" s="9" t="s">
        <v>253</v>
      </c>
      <c r="Q6584" s="9" t="s">
        <v>219</v>
      </c>
      <c r="R6584" s="9">
        <v>1</v>
      </c>
      <c r="S6584" s="9">
        <v>33</v>
      </c>
      <c r="U6584" s="9" t="s">
        <v>230</v>
      </c>
      <c r="W6584" s="9">
        <v>4</v>
      </c>
      <c r="X6584" s="9">
        <f>INDEX(SLA_Policy!$D$2:$D$5,MATCH(F6584,SLA_Policy!$A$2:$A$5,0))</f>
        <v>120</v>
      </c>
      <c r="Y6584" s="9" t="str">
        <f>IF(E6584="Cancelled","Excluded",IF(D6584="",IF((SLA_Policy!$B$8-B6584)*24&gt;X6584,"Open - Breached","Open - On Track"),IF((D6584-B6584)*24&lt;=X6584,"Met","Breached")))</f>
        <v>Met</v>
      </c>
    </row>
    <row r="6585" spans="1:25" x14ac:dyDescent="0.25">
      <c r="A6585" s="9" t="s">
        <v>10456</v>
      </c>
      <c r="B6585" s="23">
        <v>46106.511805555601</v>
      </c>
      <c r="C6585" s="23">
        <v>46106.556944444397</v>
      </c>
      <c r="D6585" s="23">
        <v>46106.675000000003</v>
      </c>
      <c r="E6585" s="9" t="s">
        <v>212</v>
      </c>
      <c r="F6585" s="9" t="s">
        <v>188</v>
      </c>
      <c r="G6585" s="9" t="s">
        <v>213</v>
      </c>
      <c r="H6585" s="9" t="s">
        <v>164</v>
      </c>
      <c r="I6585" s="9" t="s">
        <v>339</v>
      </c>
      <c r="J6585" s="9" t="s">
        <v>866</v>
      </c>
      <c r="K6585" s="9" t="s">
        <v>215</v>
      </c>
      <c r="L6585" s="9" t="s">
        <v>226</v>
      </c>
      <c r="M6585" s="9" t="s">
        <v>1965</v>
      </c>
      <c r="N6585" s="9" t="s">
        <v>197</v>
      </c>
      <c r="O6585" s="9" t="s">
        <v>116</v>
      </c>
      <c r="P6585" s="9" t="s">
        <v>574</v>
      </c>
      <c r="Q6585" s="9" t="s">
        <v>219</v>
      </c>
      <c r="R6585" s="9">
        <v>0</v>
      </c>
      <c r="S6585" s="9">
        <v>12</v>
      </c>
      <c r="T6585" s="9" t="s">
        <v>464</v>
      </c>
      <c r="U6585" s="9" t="s">
        <v>266</v>
      </c>
      <c r="X6585" s="9">
        <f>INDEX(SLA_Policy!$D$2:$D$5,MATCH(F6585,SLA_Policy!$A$2:$A$5,0))</f>
        <v>72</v>
      </c>
      <c r="Y6585" s="9" t="str">
        <f>IF(E6585="Cancelled","Excluded",IF(D6585="",IF((SLA_Policy!$B$8-B6585)*24&gt;X6585,"Open - Breached","Open - On Track"),IF((D6585-B6585)*24&lt;=X6585,"Met","Breached")))</f>
        <v>Met</v>
      </c>
    </row>
    <row r="6586" spans="1:25" x14ac:dyDescent="0.25">
      <c r="A6586" s="9" t="s">
        <v>10457</v>
      </c>
      <c r="B6586" s="23">
        <v>46106.515277777798</v>
      </c>
      <c r="C6586" s="23">
        <v>46106.540972222203</v>
      </c>
      <c r="D6586" s="23">
        <v>46107.743750000001</v>
      </c>
      <c r="E6586" s="9" t="s">
        <v>212</v>
      </c>
      <c r="F6586" s="9" t="s">
        <v>188</v>
      </c>
      <c r="G6586" s="9" t="s">
        <v>213</v>
      </c>
      <c r="H6586" s="9" t="s">
        <v>163</v>
      </c>
      <c r="I6586" s="9" t="s">
        <v>405</v>
      </c>
      <c r="J6586" s="9" t="s">
        <v>5138</v>
      </c>
      <c r="K6586" s="9" t="s">
        <v>246</v>
      </c>
      <c r="L6586" s="9" t="s">
        <v>311</v>
      </c>
      <c r="M6586" s="9" t="s">
        <v>768</v>
      </c>
      <c r="N6586" s="9" t="s">
        <v>196</v>
      </c>
      <c r="O6586" s="9" t="s">
        <v>176</v>
      </c>
      <c r="P6586" s="9" t="s">
        <v>570</v>
      </c>
      <c r="Q6586" s="9" t="s">
        <v>219</v>
      </c>
      <c r="R6586" s="9">
        <v>0</v>
      </c>
      <c r="S6586" s="9">
        <v>22</v>
      </c>
      <c r="U6586" s="9" t="s">
        <v>230</v>
      </c>
      <c r="X6586" s="9">
        <f>INDEX(SLA_Policy!$D$2:$D$5,MATCH(F6586,SLA_Policy!$A$2:$A$5,0))</f>
        <v>72</v>
      </c>
      <c r="Y6586" s="9" t="str">
        <f>IF(E6586="Cancelled","Excluded",IF(D6586="",IF((SLA_Policy!$B$8-B6586)*24&gt;X6586,"Open - Breached","Open - On Track"),IF((D6586-B6586)*24&lt;=X6586,"Met","Breached")))</f>
        <v>Met</v>
      </c>
    </row>
    <row r="6587" spans="1:25" x14ac:dyDescent="0.25">
      <c r="A6587" s="9" t="s">
        <v>10458</v>
      </c>
      <c r="B6587" s="23">
        <v>46106.53125</v>
      </c>
      <c r="C6587" s="23">
        <v>46106.5444444444</v>
      </c>
      <c r="D6587" s="23">
        <v>46107.359027777798</v>
      </c>
      <c r="E6587" s="9" t="s">
        <v>212</v>
      </c>
      <c r="F6587" s="9" t="s">
        <v>188</v>
      </c>
      <c r="G6587" s="9" t="s">
        <v>213</v>
      </c>
      <c r="H6587" s="9" t="s">
        <v>163</v>
      </c>
      <c r="I6587" s="9" t="s">
        <v>250</v>
      </c>
      <c r="J6587" s="9" t="s">
        <v>9562</v>
      </c>
      <c r="K6587" s="9" t="s">
        <v>246</v>
      </c>
      <c r="L6587" s="9" t="s">
        <v>293</v>
      </c>
      <c r="M6587" s="9" t="s">
        <v>3403</v>
      </c>
      <c r="N6587" s="9" t="s">
        <v>196</v>
      </c>
      <c r="O6587" s="9" t="s">
        <v>176</v>
      </c>
      <c r="P6587" s="9" t="s">
        <v>228</v>
      </c>
      <c r="Q6587" s="9" t="s">
        <v>219</v>
      </c>
      <c r="R6587" s="9">
        <v>0</v>
      </c>
      <c r="S6587" s="9">
        <v>44</v>
      </c>
      <c r="T6587" s="9" t="s">
        <v>220</v>
      </c>
      <c r="U6587" s="9" t="s">
        <v>266</v>
      </c>
      <c r="W6587" s="9">
        <v>5</v>
      </c>
      <c r="X6587" s="9">
        <f>INDEX(SLA_Policy!$D$2:$D$5,MATCH(F6587,SLA_Policy!$A$2:$A$5,0))</f>
        <v>72</v>
      </c>
      <c r="Y6587" s="9" t="str">
        <f>IF(E6587="Cancelled","Excluded",IF(D6587="",IF((SLA_Policy!$B$8-B6587)*24&gt;X6587,"Open - Breached","Open - On Track"),IF((D6587-B6587)*24&lt;=X6587,"Met","Breached")))</f>
        <v>Met</v>
      </c>
    </row>
    <row r="6588" spans="1:25" x14ac:dyDescent="0.25">
      <c r="A6588" s="9" t="s">
        <v>10459</v>
      </c>
      <c r="B6588" s="23">
        <v>46106.5402777778</v>
      </c>
      <c r="C6588" s="23">
        <v>46106.5534722222</v>
      </c>
      <c r="D6588" s="23">
        <v>46107.498611111099</v>
      </c>
      <c r="E6588" s="9" t="s">
        <v>212</v>
      </c>
      <c r="F6588" s="9" t="s">
        <v>187</v>
      </c>
      <c r="G6588" s="9" t="s">
        <v>213</v>
      </c>
      <c r="H6588" s="9" t="s">
        <v>163</v>
      </c>
      <c r="I6588" s="9" t="s">
        <v>250</v>
      </c>
      <c r="J6588" s="9" t="s">
        <v>8598</v>
      </c>
      <c r="K6588" s="9" t="s">
        <v>246</v>
      </c>
      <c r="L6588" s="9" t="s">
        <v>104</v>
      </c>
      <c r="M6588" s="9" t="s">
        <v>1597</v>
      </c>
      <c r="N6588" s="9" t="s">
        <v>196</v>
      </c>
      <c r="O6588" s="9" t="s">
        <v>176</v>
      </c>
      <c r="P6588" s="9" t="s">
        <v>330</v>
      </c>
      <c r="Q6588" s="9" t="s">
        <v>273</v>
      </c>
      <c r="R6588" s="9">
        <v>1</v>
      </c>
      <c r="S6588" s="9">
        <v>106</v>
      </c>
      <c r="T6588" s="9" t="s">
        <v>220</v>
      </c>
      <c r="U6588" s="9" t="s">
        <v>230</v>
      </c>
      <c r="W6588" s="9">
        <v>3</v>
      </c>
      <c r="X6588" s="9">
        <f>INDEX(SLA_Policy!$D$2:$D$5,MATCH(F6588,SLA_Policy!$A$2:$A$5,0))</f>
        <v>8</v>
      </c>
      <c r="Y6588" s="9" t="str">
        <f>IF(E6588="Cancelled","Excluded",IF(D6588="",IF((SLA_Policy!$B$8-B6588)*24&gt;X6588,"Open - Breached","Open - On Track"),IF((D6588-B6588)*24&lt;=X6588,"Met","Breached")))</f>
        <v>Breached</v>
      </c>
    </row>
    <row r="6589" spans="1:25" x14ac:dyDescent="0.25">
      <c r="A6589" s="9" t="s">
        <v>10460</v>
      </c>
      <c r="B6589" s="23">
        <v>46106.55</v>
      </c>
      <c r="C6589" s="23">
        <v>46106.558333333298</v>
      </c>
      <c r="D6589" s="23">
        <v>46107.356249999997</v>
      </c>
      <c r="E6589" s="9" t="s">
        <v>212</v>
      </c>
      <c r="F6589" s="9" t="s">
        <v>188</v>
      </c>
      <c r="G6589" s="9" t="s">
        <v>213</v>
      </c>
      <c r="H6589" s="9" t="s">
        <v>167</v>
      </c>
      <c r="I6589" s="9" t="s">
        <v>536</v>
      </c>
      <c r="J6589" s="9" t="s">
        <v>1969</v>
      </c>
      <c r="K6589" s="9" t="s">
        <v>246</v>
      </c>
      <c r="L6589" s="9" t="s">
        <v>226</v>
      </c>
      <c r="M6589" s="9" t="s">
        <v>2643</v>
      </c>
      <c r="N6589" s="9" t="s">
        <v>196</v>
      </c>
      <c r="O6589" s="9" t="s">
        <v>180</v>
      </c>
      <c r="P6589" s="9" t="s">
        <v>368</v>
      </c>
      <c r="Q6589" s="9" t="s">
        <v>219</v>
      </c>
      <c r="R6589" s="9">
        <v>0</v>
      </c>
      <c r="S6589" s="9">
        <v>92</v>
      </c>
      <c r="T6589" s="9" t="s">
        <v>136</v>
      </c>
      <c r="U6589" s="9" t="s">
        <v>266</v>
      </c>
      <c r="W6589" s="9">
        <v>4</v>
      </c>
      <c r="X6589" s="9">
        <f>INDEX(SLA_Policy!$D$2:$D$5,MATCH(F6589,SLA_Policy!$A$2:$A$5,0))</f>
        <v>72</v>
      </c>
      <c r="Y6589" s="9" t="str">
        <f>IF(E6589="Cancelled","Excluded",IF(D6589="",IF((SLA_Policy!$B$8-B6589)*24&gt;X6589,"Open - Breached","Open - On Track"),IF((D6589-B6589)*24&lt;=X6589,"Met","Breached")))</f>
        <v>Met</v>
      </c>
    </row>
    <row r="6590" spans="1:25" x14ac:dyDescent="0.25">
      <c r="A6590" s="9" t="s">
        <v>10461</v>
      </c>
      <c r="B6590" s="23">
        <v>46106.557638888902</v>
      </c>
      <c r="C6590" s="23">
        <v>46106.568749999999</v>
      </c>
      <c r="D6590" s="23">
        <v>46107.360416666699</v>
      </c>
      <c r="E6590" s="9" t="s">
        <v>212</v>
      </c>
      <c r="F6590" s="9" t="s">
        <v>189</v>
      </c>
      <c r="G6590" s="9" t="s">
        <v>213</v>
      </c>
      <c r="H6590" s="9" t="s">
        <v>162</v>
      </c>
      <c r="I6590" s="9" t="s">
        <v>244</v>
      </c>
      <c r="J6590" s="9" t="s">
        <v>10462</v>
      </c>
      <c r="K6590" s="9" t="s">
        <v>303</v>
      </c>
      <c r="L6590" s="9" t="s">
        <v>293</v>
      </c>
      <c r="M6590" s="9" t="s">
        <v>9878</v>
      </c>
      <c r="N6590" s="9" t="s">
        <v>198</v>
      </c>
      <c r="O6590" s="9" t="s">
        <v>116</v>
      </c>
      <c r="P6590" s="9" t="s">
        <v>234</v>
      </c>
      <c r="Q6590" s="9" t="s">
        <v>219</v>
      </c>
      <c r="R6590" s="9">
        <v>0</v>
      </c>
      <c r="S6590" s="9">
        <v>30</v>
      </c>
      <c r="U6590" s="9" t="s">
        <v>266</v>
      </c>
      <c r="W6590" s="9">
        <v>4</v>
      </c>
      <c r="X6590" s="9">
        <f>INDEX(SLA_Policy!$D$2:$D$5,MATCH(F6590,SLA_Policy!$A$2:$A$5,0))</f>
        <v>120</v>
      </c>
      <c r="Y6590" s="9" t="str">
        <f>IF(E6590="Cancelled","Excluded",IF(D6590="",IF((SLA_Policy!$B$8-B6590)*24&gt;X6590,"Open - Breached","Open - On Track"),IF((D6590-B6590)*24&lt;=X6590,"Met","Breached")))</f>
        <v>Met</v>
      </c>
    </row>
    <row r="6591" spans="1:25" x14ac:dyDescent="0.25">
      <c r="A6591" s="9" t="s">
        <v>10463</v>
      </c>
      <c r="B6591" s="23">
        <v>46106.568055555603</v>
      </c>
      <c r="C6591" s="23">
        <v>46106.605555555601</v>
      </c>
      <c r="D6591" s="23">
        <v>46107.408333333296</v>
      </c>
      <c r="E6591" s="9" t="s">
        <v>212</v>
      </c>
      <c r="F6591" s="9" t="s">
        <v>188</v>
      </c>
      <c r="G6591" s="9" t="s">
        <v>213</v>
      </c>
      <c r="H6591" s="9" t="s">
        <v>88</v>
      </c>
      <c r="I6591" s="9" t="s">
        <v>92</v>
      </c>
      <c r="J6591" s="9" t="s">
        <v>214</v>
      </c>
      <c r="K6591" s="9" t="s">
        <v>303</v>
      </c>
      <c r="L6591" s="9" t="s">
        <v>104</v>
      </c>
      <c r="M6591" s="9" t="s">
        <v>491</v>
      </c>
      <c r="N6591" s="9" t="s">
        <v>196</v>
      </c>
      <c r="O6591" s="9" t="s">
        <v>116</v>
      </c>
      <c r="P6591" s="9" t="s">
        <v>295</v>
      </c>
      <c r="Q6591" s="9" t="s">
        <v>219</v>
      </c>
      <c r="R6591" s="9">
        <v>0</v>
      </c>
      <c r="S6591" s="9">
        <v>16</v>
      </c>
      <c r="T6591" s="9" t="s">
        <v>136</v>
      </c>
      <c r="U6591" s="9" t="s">
        <v>376</v>
      </c>
      <c r="W6591" s="9">
        <v>4</v>
      </c>
      <c r="X6591" s="9">
        <f>INDEX(SLA_Policy!$D$2:$D$5,MATCH(F6591,SLA_Policy!$A$2:$A$5,0))</f>
        <v>72</v>
      </c>
      <c r="Y6591" s="9" t="str">
        <f>IF(E6591="Cancelled","Excluded",IF(D6591="",IF((SLA_Policy!$B$8-B6591)*24&gt;X6591,"Open - Breached","Open - On Track"),IF((D6591-B6591)*24&lt;=X6591,"Met","Breached")))</f>
        <v>Met</v>
      </c>
    </row>
    <row r="6592" spans="1:25" x14ac:dyDescent="0.25">
      <c r="A6592" s="9" t="s">
        <v>10464</v>
      </c>
      <c r="B6592" s="23">
        <v>46106.589583333298</v>
      </c>
      <c r="C6592" s="23">
        <v>46106.591666666704</v>
      </c>
      <c r="D6592" s="23">
        <v>46106.7055555556</v>
      </c>
      <c r="E6592" s="9" t="s">
        <v>212</v>
      </c>
      <c r="F6592" s="9" t="s">
        <v>188</v>
      </c>
      <c r="G6592" s="9" t="s">
        <v>213</v>
      </c>
      <c r="H6592" s="9" t="s">
        <v>88</v>
      </c>
      <c r="I6592" s="9" t="s">
        <v>92</v>
      </c>
      <c r="J6592" s="9" t="s">
        <v>96</v>
      </c>
      <c r="K6592" s="9" t="s">
        <v>246</v>
      </c>
      <c r="L6592" s="9" t="s">
        <v>270</v>
      </c>
      <c r="M6592" s="9" t="s">
        <v>528</v>
      </c>
      <c r="N6592" s="9" t="s">
        <v>198</v>
      </c>
      <c r="O6592" s="9" t="s">
        <v>116</v>
      </c>
      <c r="P6592" s="9" t="s">
        <v>295</v>
      </c>
      <c r="Q6592" s="9" t="s">
        <v>219</v>
      </c>
      <c r="R6592" s="9">
        <v>0</v>
      </c>
      <c r="S6592" s="9">
        <v>31</v>
      </c>
      <c r="T6592" s="9" t="s">
        <v>136</v>
      </c>
      <c r="U6592" s="9" t="s">
        <v>230</v>
      </c>
      <c r="X6592" s="9">
        <f>INDEX(SLA_Policy!$D$2:$D$5,MATCH(F6592,SLA_Policy!$A$2:$A$5,0))</f>
        <v>72</v>
      </c>
      <c r="Y6592" s="9" t="str">
        <f>IF(E6592="Cancelled","Excluded",IF(D6592="",IF((SLA_Policy!$B$8-B6592)*24&gt;X6592,"Open - Breached","Open - On Track"),IF((D6592-B6592)*24&lt;=X6592,"Met","Breached")))</f>
        <v>Met</v>
      </c>
    </row>
    <row r="6593" spans="1:25" x14ac:dyDescent="0.25">
      <c r="A6593" s="9" t="s">
        <v>10465</v>
      </c>
      <c r="B6593" s="23">
        <v>46106.595833333296</v>
      </c>
      <c r="C6593" s="23">
        <v>46106.605555555601</v>
      </c>
      <c r="E6593" s="9" t="s">
        <v>649</v>
      </c>
      <c r="F6593" s="9" t="s">
        <v>189</v>
      </c>
      <c r="G6593" s="9" t="s">
        <v>213</v>
      </c>
      <c r="H6593" s="9" t="s">
        <v>161</v>
      </c>
      <c r="I6593" s="9" t="s">
        <v>389</v>
      </c>
      <c r="J6593" s="9" t="s">
        <v>10466</v>
      </c>
      <c r="K6593" s="9" t="s">
        <v>303</v>
      </c>
      <c r="L6593" s="9" t="s">
        <v>226</v>
      </c>
      <c r="M6593" s="9" t="s">
        <v>534</v>
      </c>
      <c r="N6593" s="9" t="s">
        <v>200</v>
      </c>
      <c r="O6593" s="9" t="s">
        <v>116</v>
      </c>
      <c r="P6593" s="9" t="s">
        <v>295</v>
      </c>
      <c r="Q6593" s="9" t="s">
        <v>219</v>
      </c>
      <c r="R6593" s="9">
        <v>0</v>
      </c>
      <c r="S6593" s="9">
        <v>1</v>
      </c>
      <c r="X6593" s="9">
        <f>INDEX(SLA_Policy!$D$2:$D$5,MATCH(F6593,SLA_Policy!$A$2:$A$5,0))</f>
        <v>120</v>
      </c>
      <c r="Y6593" s="9" t="str">
        <f>IF(E6593="Cancelled","Excluded",IF(D6593="",IF((SLA_Policy!$B$8-B6593)*24&gt;X6593,"Open - Breached","Open - On Track"),IF((D6593-B6593)*24&lt;=X6593,"Met","Breached")))</f>
        <v>Excluded</v>
      </c>
    </row>
    <row r="6594" spans="1:25" x14ac:dyDescent="0.25">
      <c r="A6594" s="9" t="s">
        <v>10467</v>
      </c>
      <c r="B6594" s="23">
        <v>46106.605555555601</v>
      </c>
      <c r="C6594" s="23">
        <v>46106.634722222203</v>
      </c>
      <c r="D6594" s="23">
        <v>46106.65625</v>
      </c>
      <c r="E6594" s="9" t="s">
        <v>212</v>
      </c>
      <c r="F6594" s="9" t="s">
        <v>188</v>
      </c>
      <c r="G6594" s="9" t="s">
        <v>213</v>
      </c>
      <c r="H6594" s="9" t="s">
        <v>161</v>
      </c>
      <c r="I6594" s="9" t="s">
        <v>454</v>
      </c>
      <c r="J6594" s="9" t="s">
        <v>813</v>
      </c>
      <c r="K6594" s="9" t="s">
        <v>303</v>
      </c>
      <c r="L6594" s="9" t="s">
        <v>371</v>
      </c>
      <c r="M6594" s="9" t="s">
        <v>1721</v>
      </c>
      <c r="N6594" s="9" t="s">
        <v>196</v>
      </c>
      <c r="O6594" s="9" t="s">
        <v>177</v>
      </c>
      <c r="P6594" s="9" t="s">
        <v>300</v>
      </c>
      <c r="Q6594" s="9" t="s">
        <v>219</v>
      </c>
      <c r="R6594" s="9">
        <v>0</v>
      </c>
      <c r="S6594" s="9">
        <v>5</v>
      </c>
      <c r="U6594" s="9" t="s">
        <v>290</v>
      </c>
      <c r="X6594" s="9">
        <f>INDEX(SLA_Policy!$D$2:$D$5,MATCH(F6594,SLA_Policy!$A$2:$A$5,0))</f>
        <v>72</v>
      </c>
      <c r="Y6594" s="9" t="str">
        <f>IF(E6594="Cancelled","Excluded",IF(D6594="",IF((SLA_Policy!$B$8-B6594)*24&gt;X6594,"Open - Breached","Open - On Track"),IF((D6594-B6594)*24&lt;=X6594,"Met","Breached")))</f>
        <v>Met</v>
      </c>
    </row>
    <row r="6595" spans="1:25" x14ac:dyDescent="0.25">
      <c r="A6595" s="9" t="s">
        <v>10468</v>
      </c>
      <c r="B6595" s="23">
        <v>46106.609027777798</v>
      </c>
      <c r="C6595" s="23">
        <v>46106.663194444503</v>
      </c>
      <c r="D6595" s="23">
        <v>46106.731249999997</v>
      </c>
      <c r="E6595" s="9" t="s">
        <v>212</v>
      </c>
      <c r="F6595" s="9" t="s">
        <v>187</v>
      </c>
      <c r="G6595" s="9" t="s">
        <v>213</v>
      </c>
      <c r="H6595" s="9" t="s">
        <v>166</v>
      </c>
      <c r="I6595" s="9" t="s">
        <v>398</v>
      </c>
      <c r="J6595" s="9" t="s">
        <v>1013</v>
      </c>
      <c r="K6595" s="9" t="s">
        <v>276</v>
      </c>
      <c r="L6595" s="9" t="s">
        <v>293</v>
      </c>
      <c r="M6595" s="9" t="s">
        <v>4662</v>
      </c>
      <c r="N6595" s="9" t="s">
        <v>196</v>
      </c>
      <c r="O6595" s="9" t="s">
        <v>181</v>
      </c>
      <c r="P6595" s="9" t="s">
        <v>449</v>
      </c>
      <c r="Q6595" s="9" t="s">
        <v>273</v>
      </c>
      <c r="R6595" s="9">
        <v>0</v>
      </c>
      <c r="S6595" s="9">
        <v>77</v>
      </c>
      <c r="U6595" s="9" t="s">
        <v>290</v>
      </c>
      <c r="W6595" s="9">
        <v>3</v>
      </c>
      <c r="X6595" s="9">
        <f>INDEX(SLA_Policy!$D$2:$D$5,MATCH(F6595,SLA_Policy!$A$2:$A$5,0))</f>
        <v>8</v>
      </c>
      <c r="Y6595" s="9" t="str">
        <f>IF(E6595="Cancelled","Excluded",IF(D6595="",IF((SLA_Policy!$B$8-B6595)*24&gt;X6595,"Open - Breached","Open - On Track"),IF((D6595-B6595)*24&lt;=X6595,"Met","Breached")))</f>
        <v>Met</v>
      </c>
    </row>
    <row r="6596" spans="1:25" x14ac:dyDescent="0.25">
      <c r="A6596" s="9" t="s">
        <v>10469</v>
      </c>
      <c r="B6596" s="23">
        <v>46106.631944444503</v>
      </c>
      <c r="C6596" s="23">
        <v>46106.634722222203</v>
      </c>
      <c r="D6596" s="23">
        <v>46108.750694444498</v>
      </c>
      <c r="E6596" s="9" t="s">
        <v>212</v>
      </c>
      <c r="F6596" s="9" t="s">
        <v>189</v>
      </c>
      <c r="G6596" s="9" t="s">
        <v>236</v>
      </c>
      <c r="H6596" s="9" t="s">
        <v>161</v>
      </c>
      <c r="I6596" s="9" t="s">
        <v>482</v>
      </c>
      <c r="J6596" s="9" t="s">
        <v>1268</v>
      </c>
      <c r="K6596" s="9" t="s">
        <v>215</v>
      </c>
      <c r="L6596" s="9" t="s">
        <v>216</v>
      </c>
      <c r="M6596" s="9" t="s">
        <v>2728</v>
      </c>
      <c r="N6596" s="9" t="s">
        <v>198</v>
      </c>
      <c r="O6596" s="9" t="s">
        <v>116</v>
      </c>
      <c r="P6596" s="9" t="s">
        <v>218</v>
      </c>
      <c r="Q6596" s="9" t="s">
        <v>219</v>
      </c>
      <c r="R6596" s="9">
        <v>0</v>
      </c>
      <c r="S6596" s="9">
        <v>83</v>
      </c>
      <c r="U6596" s="9" t="s">
        <v>242</v>
      </c>
      <c r="W6596" s="9">
        <v>3</v>
      </c>
      <c r="X6596" s="9">
        <f>INDEX(SLA_Policy!$D$2:$D$5,MATCH(F6596,SLA_Policy!$A$2:$A$5,0))</f>
        <v>120</v>
      </c>
      <c r="Y6596" s="9" t="str">
        <f>IF(E6596="Cancelled","Excluded",IF(D6596="",IF((SLA_Policy!$B$8-B6596)*24&gt;X6596,"Open - Breached","Open - On Track"),IF((D6596-B6596)*24&lt;=X6596,"Met","Breached")))</f>
        <v>Met</v>
      </c>
    </row>
    <row r="6597" spans="1:25" x14ac:dyDescent="0.25">
      <c r="A6597" s="9" t="s">
        <v>10470</v>
      </c>
      <c r="B6597" s="23">
        <v>46106.635416666701</v>
      </c>
      <c r="C6597" s="23">
        <v>46106.654166666704</v>
      </c>
      <c r="D6597" s="23">
        <v>46107.378472222197</v>
      </c>
      <c r="E6597" s="9" t="s">
        <v>212</v>
      </c>
      <c r="F6597" s="9" t="s">
        <v>188</v>
      </c>
      <c r="G6597" s="9" t="s">
        <v>213</v>
      </c>
      <c r="H6597" s="9" t="s">
        <v>162</v>
      </c>
      <c r="I6597" s="9" t="s">
        <v>345</v>
      </c>
      <c r="J6597" s="9" t="s">
        <v>3017</v>
      </c>
      <c r="K6597" s="9" t="s">
        <v>246</v>
      </c>
      <c r="L6597" s="9" t="s">
        <v>282</v>
      </c>
      <c r="M6597" s="9" t="s">
        <v>2484</v>
      </c>
      <c r="N6597" s="9" t="s">
        <v>196</v>
      </c>
      <c r="O6597" s="9" t="s">
        <v>179</v>
      </c>
      <c r="P6597" s="9" t="s">
        <v>264</v>
      </c>
      <c r="Q6597" s="9" t="s">
        <v>273</v>
      </c>
      <c r="R6597" s="9">
        <v>0</v>
      </c>
      <c r="S6597" s="9">
        <v>29</v>
      </c>
      <c r="U6597" s="9" t="s">
        <v>248</v>
      </c>
      <c r="X6597" s="9">
        <f>INDEX(SLA_Policy!$D$2:$D$5,MATCH(F6597,SLA_Policy!$A$2:$A$5,0))</f>
        <v>72</v>
      </c>
      <c r="Y6597" s="9" t="str">
        <f>IF(E6597="Cancelled","Excluded",IF(D6597="",IF((SLA_Policy!$B$8-B6597)*24&gt;X6597,"Open - Breached","Open - On Track"),IF((D6597-B6597)*24&lt;=X6597,"Met","Breached")))</f>
        <v>Met</v>
      </c>
    </row>
    <row r="6598" spans="1:25" x14ac:dyDescent="0.25">
      <c r="A6598" s="9" t="s">
        <v>10471</v>
      </c>
      <c r="B6598" s="23">
        <v>46106.645138888904</v>
      </c>
      <c r="C6598" s="23">
        <v>46106.653472222199</v>
      </c>
      <c r="D6598" s="23">
        <v>46111.3618055556</v>
      </c>
      <c r="E6598" s="9" t="s">
        <v>212</v>
      </c>
      <c r="F6598" s="9" t="s">
        <v>188</v>
      </c>
      <c r="G6598" s="9" t="s">
        <v>213</v>
      </c>
      <c r="H6598" s="9" t="s">
        <v>88</v>
      </c>
      <c r="I6598" s="9" t="s">
        <v>486</v>
      </c>
      <c r="J6598" s="9" t="s">
        <v>2477</v>
      </c>
      <c r="K6598" s="9" t="s">
        <v>246</v>
      </c>
      <c r="L6598" s="9" t="s">
        <v>293</v>
      </c>
      <c r="M6598" s="9" t="s">
        <v>2071</v>
      </c>
      <c r="N6598" s="9" t="s">
        <v>196</v>
      </c>
      <c r="O6598" s="9" t="s">
        <v>178</v>
      </c>
      <c r="P6598" s="9" t="s">
        <v>321</v>
      </c>
      <c r="Q6598" s="9" t="s">
        <v>219</v>
      </c>
      <c r="R6598" s="9">
        <v>0</v>
      </c>
      <c r="S6598" s="9">
        <v>37</v>
      </c>
      <c r="U6598" s="9" t="s">
        <v>266</v>
      </c>
      <c r="X6598" s="9">
        <f>INDEX(SLA_Policy!$D$2:$D$5,MATCH(F6598,SLA_Policy!$A$2:$A$5,0))</f>
        <v>72</v>
      </c>
      <c r="Y6598" s="9" t="str">
        <f>IF(E6598="Cancelled","Excluded",IF(D6598="",IF((SLA_Policy!$B$8-B6598)*24&gt;X6598,"Open - Breached","Open - On Track"),IF((D6598-B6598)*24&lt;=X6598,"Met","Breached")))</f>
        <v>Breached</v>
      </c>
    </row>
    <row r="6599" spans="1:25" x14ac:dyDescent="0.25">
      <c r="A6599" s="9" t="s">
        <v>10472</v>
      </c>
      <c r="B6599" s="23">
        <v>46106.651388888902</v>
      </c>
      <c r="C6599" s="23">
        <v>46106.652083333298</v>
      </c>
      <c r="D6599" s="23">
        <v>46107.436111111099</v>
      </c>
      <c r="E6599" s="9" t="s">
        <v>212</v>
      </c>
      <c r="F6599" s="9" t="s">
        <v>188</v>
      </c>
      <c r="G6599" s="9" t="s">
        <v>213</v>
      </c>
      <c r="H6599" s="9" t="s">
        <v>163</v>
      </c>
      <c r="I6599" s="9" t="s">
        <v>223</v>
      </c>
      <c r="J6599" s="9" t="s">
        <v>7328</v>
      </c>
      <c r="K6599" s="9" t="s">
        <v>246</v>
      </c>
      <c r="L6599" s="9" t="s">
        <v>216</v>
      </c>
      <c r="M6599" s="9" t="s">
        <v>3270</v>
      </c>
      <c r="N6599" s="9" t="s">
        <v>200</v>
      </c>
      <c r="O6599" s="9" t="s">
        <v>176</v>
      </c>
      <c r="P6599" s="9" t="s">
        <v>253</v>
      </c>
      <c r="Q6599" s="9" t="s">
        <v>219</v>
      </c>
      <c r="R6599" s="9">
        <v>0</v>
      </c>
      <c r="S6599" s="9">
        <v>61</v>
      </c>
      <c r="T6599" s="9" t="s">
        <v>136</v>
      </c>
      <c r="U6599" s="9" t="s">
        <v>230</v>
      </c>
      <c r="W6599" s="9">
        <v>4</v>
      </c>
      <c r="X6599" s="9">
        <f>INDEX(SLA_Policy!$D$2:$D$5,MATCH(F6599,SLA_Policy!$A$2:$A$5,0))</f>
        <v>72</v>
      </c>
      <c r="Y6599" s="9" t="str">
        <f>IF(E6599="Cancelled","Excluded",IF(D6599="",IF((SLA_Policy!$B$8-B6599)*24&gt;X6599,"Open - Breached","Open - On Track"),IF((D6599-B6599)*24&lt;=X6599,"Met","Breached")))</f>
        <v>Met</v>
      </c>
    </row>
    <row r="6600" spans="1:25" x14ac:dyDescent="0.25">
      <c r="A6600" s="9" t="s">
        <v>10473</v>
      </c>
      <c r="B6600" s="23">
        <v>46106.685416666704</v>
      </c>
      <c r="C6600" s="23">
        <v>46106.686111111099</v>
      </c>
      <c r="D6600" s="23">
        <v>46106.7944444444</v>
      </c>
      <c r="E6600" s="9" t="s">
        <v>212</v>
      </c>
      <c r="F6600" s="9" t="s">
        <v>187</v>
      </c>
      <c r="G6600" s="9" t="s">
        <v>213</v>
      </c>
      <c r="H6600" s="9" t="s">
        <v>162</v>
      </c>
      <c r="I6600" s="9" t="s">
        <v>244</v>
      </c>
      <c r="J6600" s="9" t="s">
        <v>518</v>
      </c>
      <c r="K6600" s="9" t="s">
        <v>215</v>
      </c>
      <c r="L6600" s="9" t="s">
        <v>104</v>
      </c>
      <c r="M6600" s="9" t="s">
        <v>1582</v>
      </c>
      <c r="N6600" s="9" t="s">
        <v>198</v>
      </c>
      <c r="O6600" s="9" t="s">
        <v>116</v>
      </c>
      <c r="P6600" s="9" t="s">
        <v>525</v>
      </c>
      <c r="Q6600" s="9" t="s">
        <v>219</v>
      </c>
      <c r="R6600" s="9">
        <v>1</v>
      </c>
      <c r="S6600" s="9">
        <v>39</v>
      </c>
      <c r="U6600" s="9" t="s">
        <v>266</v>
      </c>
      <c r="W6600" s="9">
        <v>4</v>
      </c>
      <c r="X6600" s="9">
        <f>INDEX(SLA_Policy!$D$2:$D$5,MATCH(F6600,SLA_Policy!$A$2:$A$5,0))</f>
        <v>8</v>
      </c>
      <c r="Y6600" s="9" t="str">
        <f>IF(E6600="Cancelled","Excluded",IF(D6600="",IF((SLA_Policy!$B$8-B6600)*24&gt;X6600,"Open - Breached","Open - On Track"),IF((D6600-B6600)*24&lt;=X6600,"Met","Breached")))</f>
        <v>Met</v>
      </c>
    </row>
    <row r="6601" spans="1:25" x14ac:dyDescent="0.25">
      <c r="A6601" s="9" t="s">
        <v>10474</v>
      </c>
      <c r="B6601" s="23">
        <v>46106.693749999999</v>
      </c>
      <c r="C6601" s="23">
        <v>46106.706944444399</v>
      </c>
      <c r="D6601" s="23">
        <v>46107.311111111099</v>
      </c>
      <c r="E6601" s="9" t="s">
        <v>212</v>
      </c>
      <c r="F6601" s="9" t="s">
        <v>188</v>
      </c>
      <c r="G6601" s="9" t="s">
        <v>236</v>
      </c>
      <c r="H6601" s="9" t="s">
        <v>161</v>
      </c>
      <c r="I6601" s="9" t="s">
        <v>482</v>
      </c>
      <c r="J6601" s="9" t="s">
        <v>5776</v>
      </c>
      <c r="K6601" s="9" t="s">
        <v>303</v>
      </c>
      <c r="L6601" s="9" t="s">
        <v>216</v>
      </c>
      <c r="M6601" s="9" t="s">
        <v>1287</v>
      </c>
      <c r="N6601" s="9" t="s">
        <v>196</v>
      </c>
      <c r="O6601" s="9" t="s">
        <v>116</v>
      </c>
      <c r="P6601" s="9" t="s">
        <v>342</v>
      </c>
      <c r="Q6601" s="9" t="s">
        <v>219</v>
      </c>
      <c r="R6601" s="9">
        <v>0</v>
      </c>
      <c r="S6601" s="9">
        <v>73</v>
      </c>
      <c r="U6601" s="9" t="s">
        <v>242</v>
      </c>
      <c r="X6601" s="9">
        <f>INDEX(SLA_Policy!$D$2:$D$5,MATCH(F6601,SLA_Policy!$A$2:$A$5,0))</f>
        <v>72</v>
      </c>
      <c r="Y6601" s="9" t="str">
        <f>IF(E6601="Cancelled","Excluded",IF(D6601="",IF((SLA_Policy!$B$8-B6601)*24&gt;X6601,"Open - Breached","Open - On Track"),IF((D6601-B6601)*24&lt;=X6601,"Met","Breached")))</f>
        <v>Met</v>
      </c>
    </row>
    <row r="6602" spans="1:25" x14ac:dyDescent="0.25">
      <c r="A6602" s="9" t="s">
        <v>10475</v>
      </c>
      <c r="B6602" s="23">
        <v>46106.764583333301</v>
      </c>
      <c r="C6602" s="23">
        <v>46107.322222222203</v>
      </c>
      <c r="D6602" s="23">
        <v>46111.370138888902</v>
      </c>
      <c r="E6602" s="9" t="s">
        <v>212</v>
      </c>
      <c r="F6602" s="9" t="s">
        <v>189</v>
      </c>
      <c r="G6602" s="9" t="s">
        <v>236</v>
      </c>
      <c r="H6602" s="9" t="s">
        <v>161</v>
      </c>
      <c r="I6602" s="9" t="s">
        <v>237</v>
      </c>
      <c r="J6602" s="9" t="s">
        <v>5186</v>
      </c>
      <c r="K6602" s="9" t="s">
        <v>262</v>
      </c>
      <c r="L6602" s="9" t="s">
        <v>293</v>
      </c>
      <c r="M6602" s="9" t="s">
        <v>2343</v>
      </c>
      <c r="N6602" s="9" t="s">
        <v>196</v>
      </c>
      <c r="O6602" s="9" t="s">
        <v>179</v>
      </c>
      <c r="P6602" s="9" t="s">
        <v>284</v>
      </c>
      <c r="Q6602" s="9" t="s">
        <v>219</v>
      </c>
      <c r="R6602" s="9">
        <v>0</v>
      </c>
      <c r="S6602" s="9">
        <v>28</v>
      </c>
      <c r="U6602" s="9" t="s">
        <v>242</v>
      </c>
      <c r="W6602" s="9">
        <v>4</v>
      </c>
      <c r="X6602" s="9">
        <f>INDEX(SLA_Policy!$D$2:$D$5,MATCH(F6602,SLA_Policy!$A$2:$A$5,0))</f>
        <v>120</v>
      </c>
      <c r="Y6602" s="9" t="str">
        <f>IF(E6602="Cancelled","Excluded",IF(D6602="",IF((SLA_Policy!$B$8-B6602)*24&gt;X6602,"Open - Breached","Open - On Track"),IF((D6602-B6602)*24&lt;=X6602,"Met","Breached")))</f>
        <v>Met</v>
      </c>
    </row>
    <row r="6603" spans="1:25" x14ac:dyDescent="0.25">
      <c r="A6603" s="9" t="s">
        <v>10476</v>
      </c>
      <c r="B6603" s="23">
        <v>46106.847916666702</v>
      </c>
      <c r="C6603" s="23">
        <v>46107.297916666699</v>
      </c>
      <c r="D6603" s="23">
        <v>46107.313194444498</v>
      </c>
      <c r="E6603" s="9" t="s">
        <v>212</v>
      </c>
      <c r="F6603" s="9" t="s">
        <v>188</v>
      </c>
      <c r="G6603" s="9" t="s">
        <v>213</v>
      </c>
      <c r="H6603" s="9" t="s">
        <v>167</v>
      </c>
      <c r="I6603" s="9" t="s">
        <v>362</v>
      </c>
      <c r="J6603" s="9" t="s">
        <v>6164</v>
      </c>
      <c r="K6603" s="9" t="s">
        <v>239</v>
      </c>
      <c r="L6603" s="9" t="s">
        <v>226</v>
      </c>
      <c r="M6603" s="9" t="s">
        <v>1641</v>
      </c>
      <c r="N6603" s="9" t="s">
        <v>196</v>
      </c>
      <c r="O6603" s="9" t="s">
        <v>116</v>
      </c>
      <c r="P6603" s="9" t="s">
        <v>218</v>
      </c>
      <c r="Q6603" s="9" t="s">
        <v>219</v>
      </c>
      <c r="R6603" s="9">
        <v>0</v>
      </c>
      <c r="S6603" s="9">
        <v>97</v>
      </c>
      <c r="U6603" s="9" t="s">
        <v>248</v>
      </c>
      <c r="W6603" s="9">
        <v>4</v>
      </c>
      <c r="X6603" s="9">
        <f>INDEX(SLA_Policy!$D$2:$D$5,MATCH(F6603,SLA_Policy!$A$2:$A$5,0))</f>
        <v>72</v>
      </c>
      <c r="Y6603" s="9" t="str">
        <f>IF(E6603="Cancelled","Excluded",IF(D6603="",IF((SLA_Policy!$B$8-B6603)*24&gt;X6603,"Open - Breached","Open - On Track"),IF((D6603-B6603)*24&lt;=X6603,"Met","Breached")))</f>
        <v>Met</v>
      </c>
    </row>
    <row r="6604" spans="1:25" x14ac:dyDescent="0.25">
      <c r="A6604" s="9" t="s">
        <v>10477</v>
      </c>
      <c r="B6604" s="23">
        <v>46106.884722222203</v>
      </c>
      <c r="C6604" s="23">
        <v>46107.2993055556</v>
      </c>
      <c r="D6604" s="23">
        <v>46108.345833333296</v>
      </c>
      <c r="E6604" s="9" t="s">
        <v>212</v>
      </c>
      <c r="F6604" s="9" t="s">
        <v>189</v>
      </c>
      <c r="G6604" s="9" t="s">
        <v>213</v>
      </c>
      <c r="H6604" s="9" t="s">
        <v>88</v>
      </c>
      <c r="I6604" s="9" t="s">
        <v>268</v>
      </c>
      <c r="J6604" s="9" t="s">
        <v>3490</v>
      </c>
      <c r="K6604" s="9" t="s">
        <v>262</v>
      </c>
      <c r="L6604" s="9" t="s">
        <v>270</v>
      </c>
      <c r="M6604" s="9" t="s">
        <v>2080</v>
      </c>
      <c r="N6604" s="9" t="s">
        <v>198</v>
      </c>
      <c r="O6604" s="9" t="s">
        <v>178</v>
      </c>
      <c r="P6604" s="9" t="s">
        <v>321</v>
      </c>
      <c r="Q6604" s="9" t="s">
        <v>219</v>
      </c>
      <c r="R6604" s="9">
        <v>0</v>
      </c>
      <c r="S6604" s="9">
        <v>36</v>
      </c>
      <c r="T6604" s="9" t="s">
        <v>136</v>
      </c>
      <c r="U6604" s="9" t="s">
        <v>661</v>
      </c>
      <c r="X6604" s="9">
        <f>INDEX(SLA_Policy!$D$2:$D$5,MATCH(F6604,SLA_Policy!$A$2:$A$5,0))</f>
        <v>120</v>
      </c>
      <c r="Y6604" s="9" t="str">
        <f>IF(E6604="Cancelled","Excluded",IF(D6604="",IF((SLA_Policy!$B$8-B6604)*24&gt;X6604,"Open - Breached","Open - On Track"),IF((D6604-B6604)*24&lt;=X6604,"Met","Breached")))</f>
        <v>Met</v>
      </c>
    </row>
    <row r="6605" spans="1:25" x14ac:dyDescent="0.25">
      <c r="A6605" s="9" t="s">
        <v>10478</v>
      </c>
      <c r="B6605" s="23">
        <v>46106.90625</v>
      </c>
      <c r="C6605" s="23">
        <v>46106.909722222197</v>
      </c>
      <c r="D6605" s="23">
        <v>46106.929166666698</v>
      </c>
      <c r="E6605" s="9" t="s">
        <v>212</v>
      </c>
      <c r="F6605" s="9" t="s">
        <v>187</v>
      </c>
      <c r="G6605" s="9" t="s">
        <v>213</v>
      </c>
      <c r="H6605" s="9" t="s">
        <v>162</v>
      </c>
      <c r="I6605" s="9" t="s">
        <v>345</v>
      </c>
      <c r="J6605" s="9" t="s">
        <v>10479</v>
      </c>
      <c r="K6605" s="9" t="s">
        <v>225</v>
      </c>
      <c r="L6605" s="9" t="s">
        <v>216</v>
      </c>
      <c r="M6605" s="9" t="s">
        <v>620</v>
      </c>
      <c r="N6605" s="9" t="s">
        <v>196</v>
      </c>
      <c r="O6605" s="9" t="s">
        <v>179</v>
      </c>
      <c r="P6605" s="9" t="s">
        <v>313</v>
      </c>
      <c r="Q6605" s="9" t="s">
        <v>273</v>
      </c>
      <c r="R6605" s="9">
        <v>0</v>
      </c>
      <c r="S6605" s="9">
        <v>15</v>
      </c>
      <c r="U6605" s="9" t="s">
        <v>248</v>
      </c>
      <c r="W6605" s="9">
        <v>4</v>
      </c>
      <c r="X6605" s="9">
        <f>INDEX(SLA_Policy!$D$2:$D$5,MATCH(F6605,SLA_Policy!$A$2:$A$5,0))</f>
        <v>8</v>
      </c>
      <c r="Y6605" s="9" t="str">
        <f>IF(E6605="Cancelled","Excluded",IF(D6605="",IF((SLA_Policy!$B$8-B6605)*24&gt;X6605,"Open - Breached","Open - On Track"),IF((D6605-B6605)*24&lt;=X6605,"Met","Breached")))</f>
        <v>Met</v>
      </c>
    </row>
    <row r="6606" spans="1:25" x14ac:dyDescent="0.25">
      <c r="A6606" s="9" t="s">
        <v>10480</v>
      </c>
      <c r="B6606" s="23">
        <v>46106.949305555601</v>
      </c>
      <c r="C6606" s="23">
        <v>46107.355555555601</v>
      </c>
      <c r="D6606" s="23">
        <v>46111.349305555603</v>
      </c>
      <c r="E6606" s="9" t="s">
        <v>212</v>
      </c>
      <c r="F6606" s="9" t="s">
        <v>189</v>
      </c>
      <c r="G6606" s="9" t="s">
        <v>213</v>
      </c>
      <c r="H6606" s="9" t="s">
        <v>164</v>
      </c>
      <c r="I6606" s="9" t="s">
        <v>478</v>
      </c>
      <c r="J6606" s="9" t="s">
        <v>2488</v>
      </c>
      <c r="K6606" s="9" t="s">
        <v>239</v>
      </c>
      <c r="L6606" s="9" t="s">
        <v>216</v>
      </c>
      <c r="M6606" s="9" t="s">
        <v>5275</v>
      </c>
      <c r="N6606" s="9" t="s">
        <v>197</v>
      </c>
      <c r="O6606" s="9" t="s">
        <v>178</v>
      </c>
      <c r="P6606" s="9" t="s">
        <v>427</v>
      </c>
      <c r="Q6606" s="9" t="s">
        <v>219</v>
      </c>
      <c r="R6606" s="9">
        <v>0</v>
      </c>
      <c r="S6606" s="9">
        <v>31</v>
      </c>
      <c r="T6606" s="9" t="s">
        <v>343</v>
      </c>
      <c r="U6606" s="9" t="s">
        <v>290</v>
      </c>
      <c r="X6606" s="9">
        <f>INDEX(SLA_Policy!$D$2:$D$5,MATCH(F6606,SLA_Policy!$A$2:$A$5,0))</f>
        <v>120</v>
      </c>
      <c r="Y6606" s="9" t="str">
        <f>IF(E6606="Cancelled","Excluded",IF(D6606="",IF((SLA_Policy!$B$8-B6606)*24&gt;X6606,"Open - Breached","Open - On Track"),IF((D6606-B6606)*24&lt;=X6606,"Met","Breached")))</f>
        <v>Met</v>
      </c>
    </row>
    <row r="6607" spans="1:25" x14ac:dyDescent="0.25">
      <c r="A6607" s="9" t="s">
        <v>10481</v>
      </c>
      <c r="B6607" s="23">
        <v>46107.28125</v>
      </c>
      <c r="C6607" s="23">
        <v>46107.338888888902</v>
      </c>
      <c r="D6607" s="23">
        <v>46107.363194444399</v>
      </c>
      <c r="E6607" s="9" t="s">
        <v>212</v>
      </c>
      <c r="F6607" s="9" t="s">
        <v>187</v>
      </c>
      <c r="G6607" s="9" t="s">
        <v>213</v>
      </c>
      <c r="H6607" s="9" t="s">
        <v>162</v>
      </c>
      <c r="I6607" s="9" t="s">
        <v>393</v>
      </c>
      <c r="J6607" s="9" t="s">
        <v>10482</v>
      </c>
      <c r="K6607" s="9" t="s">
        <v>246</v>
      </c>
      <c r="L6607" s="9" t="s">
        <v>216</v>
      </c>
      <c r="M6607" s="9" t="s">
        <v>10483</v>
      </c>
      <c r="N6607" s="9" t="s">
        <v>196</v>
      </c>
      <c r="O6607" s="9" t="s">
        <v>116</v>
      </c>
      <c r="P6607" s="9" t="s">
        <v>234</v>
      </c>
      <c r="Q6607" s="9" t="s">
        <v>219</v>
      </c>
      <c r="R6607" s="9">
        <v>0</v>
      </c>
      <c r="S6607" s="9">
        <v>19</v>
      </c>
      <c r="U6607" s="9" t="s">
        <v>290</v>
      </c>
      <c r="X6607" s="9">
        <f>INDEX(SLA_Policy!$D$2:$D$5,MATCH(F6607,SLA_Policy!$A$2:$A$5,0))</f>
        <v>8</v>
      </c>
      <c r="Y6607" s="9" t="str">
        <f>IF(E6607="Cancelled","Excluded",IF(D6607="",IF((SLA_Policy!$B$8-B6607)*24&gt;X6607,"Open - Breached","Open - On Track"),IF((D6607-B6607)*24&lt;=X6607,"Met","Breached")))</f>
        <v>Met</v>
      </c>
    </row>
    <row r="6608" spans="1:25" x14ac:dyDescent="0.25">
      <c r="A6608" s="9" t="s">
        <v>10484</v>
      </c>
      <c r="B6608" s="23">
        <v>46107.297916666699</v>
      </c>
      <c r="C6608" s="23">
        <v>46107.319444444503</v>
      </c>
      <c r="D6608" s="23">
        <v>46107.628472222197</v>
      </c>
      <c r="E6608" s="9" t="s">
        <v>212</v>
      </c>
      <c r="F6608" s="9" t="s">
        <v>188</v>
      </c>
      <c r="G6608" s="9" t="s">
        <v>236</v>
      </c>
      <c r="H6608" s="9" t="s">
        <v>167</v>
      </c>
      <c r="I6608" s="9" t="s">
        <v>255</v>
      </c>
      <c r="J6608" s="9" t="s">
        <v>3836</v>
      </c>
      <c r="K6608" s="9" t="s">
        <v>246</v>
      </c>
      <c r="L6608" s="9" t="s">
        <v>282</v>
      </c>
      <c r="M6608" s="9" t="s">
        <v>5050</v>
      </c>
      <c r="N6608" s="9" t="s">
        <v>197</v>
      </c>
      <c r="O6608" s="9" t="s">
        <v>116</v>
      </c>
      <c r="P6608" s="9" t="s">
        <v>218</v>
      </c>
      <c r="Q6608" s="9" t="s">
        <v>219</v>
      </c>
      <c r="R6608" s="9">
        <v>1</v>
      </c>
      <c r="S6608" s="9">
        <v>57</v>
      </c>
      <c r="U6608" s="9" t="s">
        <v>242</v>
      </c>
      <c r="X6608" s="9">
        <f>INDEX(SLA_Policy!$D$2:$D$5,MATCH(F6608,SLA_Policy!$A$2:$A$5,0))</f>
        <v>72</v>
      </c>
      <c r="Y6608" s="9" t="str">
        <f>IF(E6608="Cancelled","Excluded",IF(D6608="",IF((SLA_Policy!$B$8-B6608)*24&gt;X6608,"Open - Breached","Open - On Track"),IF((D6608-B6608)*24&lt;=X6608,"Met","Breached")))</f>
        <v>Met</v>
      </c>
    </row>
    <row r="6609" spans="1:25" x14ac:dyDescent="0.25">
      <c r="A6609" s="9" t="s">
        <v>10485</v>
      </c>
      <c r="B6609" s="23">
        <v>46107.3</v>
      </c>
      <c r="C6609" s="23">
        <v>46107.304861111101</v>
      </c>
      <c r="D6609" s="23">
        <v>46107.405555555597</v>
      </c>
      <c r="E6609" s="9" t="s">
        <v>212</v>
      </c>
      <c r="F6609" s="9" t="s">
        <v>189</v>
      </c>
      <c r="G6609" s="9" t="s">
        <v>213</v>
      </c>
      <c r="H6609" s="9" t="s">
        <v>161</v>
      </c>
      <c r="I6609" s="9" t="s">
        <v>454</v>
      </c>
      <c r="J6609" s="9" t="s">
        <v>2795</v>
      </c>
      <c r="K6609" s="9" t="s">
        <v>246</v>
      </c>
      <c r="L6609" s="9" t="s">
        <v>216</v>
      </c>
      <c r="M6609" s="9" t="s">
        <v>3944</v>
      </c>
      <c r="N6609" s="9" t="s">
        <v>198</v>
      </c>
      <c r="O6609" s="9" t="s">
        <v>116</v>
      </c>
      <c r="P6609" s="9" t="s">
        <v>525</v>
      </c>
      <c r="Q6609" s="9" t="s">
        <v>219</v>
      </c>
      <c r="R6609" s="9">
        <v>0</v>
      </c>
      <c r="S6609" s="9">
        <v>9</v>
      </c>
      <c r="U6609" s="9" t="s">
        <v>266</v>
      </c>
      <c r="W6609" s="9">
        <v>4</v>
      </c>
      <c r="X6609" s="9">
        <f>INDEX(SLA_Policy!$D$2:$D$5,MATCH(F6609,SLA_Policy!$A$2:$A$5,0))</f>
        <v>120</v>
      </c>
      <c r="Y6609" s="9" t="str">
        <f>IF(E6609="Cancelled","Excluded",IF(D6609="",IF((SLA_Policy!$B$8-B6609)*24&gt;X6609,"Open - Breached","Open - On Track"),IF((D6609-B6609)*24&lt;=X6609,"Met","Breached")))</f>
        <v>Met</v>
      </c>
    </row>
    <row r="6610" spans="1:25" x14ac:dyDescent="0.25">
      <c r="A6610" s="9" t="s">
        <v>10486</v>
      </c>
      <c r="B6610" s="23">
        <v>46107.320833333302</v>
      </c>
      <c r="C6610" s="23">
        <v>46107.375</v>
      </c>
      <c r="D6610" s="23">
        <v>46108.402777777803</v>
      </c>
      <c r="E6610" s="9" t="s">
        <v>212</v>
      </c>
      <c r="F6610" s="9" t="s">
        <v>189</v>
      </c>
      <c r="G6610" s="9" t="s">
        <v>236</v>
      </c>
      <c r="H6610" s="9" t="s">
        <v>161</v>
      </c>
      <c r="I6610" s="9" t="s">
        <v>237</v>
      </c>
      <c r="J6610" s="9" t="s">
        <v>5682</v>
      </c>
      <c r="K6610" s="9" t="s">
        <v>239</v>
      </c>
      <c r="L6610" s="9" t="s">
        <v>216</v>
      </c>
      <c r="M6610" s="9" t="s">
        <v>1609</v>
      </c>
      <c r="N6610" s="9" t="s">
        <v>196</v>
      </c>
      <c r="O6610" s="9" t="s">
        <v>177</v>
      </c>
      <c r="P6610" s="9" t="s">
        <v>241</v>
      </c>
      <c r="Q6610" s="9" t="s">
        <v>219</v>
      </c>
      <c r="R6610" s="9">
        <v>0</v>
      </c>
      <c r="S6610" s="9">
        <v>17</v>
      </c>
      <c r="U6610" s="9" t="s">
        <v>242</v>
      </c>
      <c r="W6610" s="9">
        <v>3</v>
      </c>
      <c r="X6610" s="9">
        <f>INDEX(SLA_Policy!$D$2:$D$5,MATCH(F6610,SLA_Policy!$A$2:$A$5,0))</f>
        <v>120</v>
      </c>
      <c r="Y6610" s="9" t="str">
        <f>IF(E6610="Cancelled","Excluded",IF(D6610="",IF((SLA_Policy!$B$8-B6610)*24&gt;X6610,"Open - Breached","Open - On Track"),IF((D6610-B6610)*24&lt;=X6610,"Met","Breached")))</f>
        <v>Met</v>
      </c>
    </row>
    <row r="6611" spans="1:25" x14ac:dyDescent="0.25">
      <c r="A6611" s="9" t="s">
        <v>10487</v>
      </c>
      <c r="B6611" s="23">
        <v>46107.322222222203</v>
      </c>
      <c r="C6611" s="23">
        <v>46107.3527777778</v>
      </c>
      <c r="D6611" s="23">
        <v>46111.414583333302</v>
      </c>
      <c r="E6611" s="9" t="s">
        <v>212</v>
      </c>
      <c r="F6611" s="9" t="s">
        <v>188</v>
      </c>
      <c r="G6611" s="9" t="s">
        <v>236</v>
      </c>
      <c r="H6611" s="9" t="s">
        <v>163</v>
      </c>
      <c r="I6611" s="9" t="s">
        <v>315</v>
      </c>
      <c r="J6611" s="9" t="s">
        <v>475</v>
      </c>
      <c r="K6611" s="9" t="s">
        <v>303</v>
      </c>
      <c r="L6611" s="9" t="s">
        <v>311</v>
      </c>
      <c r="M6611" s="9" t="s">
        <v>476</v>
      </c>
      <c r="N6611" s="9" t="s">
        <v>196</v>
      </c>
      <c r="O6611" s="9" t="s">
        <v>180</v>
      </c>
      <c r="P6611" s="9" t="s">
        <v>278</v>
      </c>
      <c r="Q6611" s="9" t="s">
        <v>219</v>
      </c>
      <c r="R6611" s="9">
        <v>0</v>
      </c>
      <c r="S6611" s="9">
        <v>52</v>
      </c>
      <c r="T6611" s="9" t="s">
        <v>136</v>
      </c>
      <c r="U6611" s="9" t="s">
        <v>242</v>
      </c>
      <c r="X6611" s="9">
        <f>INDEX(SLA_Policy!$D$2:$D$5,MATCH(F6611,SLA_Policy!$A$2:$A$5,0))</f>
        <v>72</v>
      </c>
      <c r="Y6611" s="9" t="str">
        <f>IF(E6611="Cancelled","Excluded",IF(D6611="",IF((SLA_Policy!$B$8-B6611)*24&gt;X6611,"Open - Breached","Open - On Track"),IF((D6611-B6611)*24&lt;=X6611,"Met","Breached")))</f>
        <v>Breached</v>
      </c>
    </row>
    <row r="6612" spans="1:25" x14ac:dyDescent="0.25">
      <c r="A6612" s="9" t="s">
        <v>10488</v>
      </c>
      <c r="B6612" s="23">
        <v>46107.3347222222</v>
      </c>
      <c r="C6612" s="23">
        <v>46107.384722222203</v>
      </c>
      <c r="D6612" s="23">
        <v>46107.469444444498</v>
      </c>
      <c r="E6612" s="9" t="s">
        <v>212</v>
      </c>
      <c r="F6612" s="9" t="s">
        <v>188</v>
      </c>
      <c r="G6612" s="9" t="s">
        <v>213</v>
      </c>
      <c r="H6612" s="9" t="s">
        <v>166</v>
      </c>
      <c r="I6612" s="9" t="s">
        <v>286</v>
      </c>
      <c r="J6612" s="9" t="s">
        <v>6288</v>
      </c>
      <c r="K6612" s="9" t="s">
        <v>246</v>
      </c>
      <c r="L6612" s="9" t="s">
        <v>311</v>
      </c>
      <c r="M6612" s="9" t="s">
        <v>2613</v>
      </c>
      <c r="N6612" s="9" t="s">
        <v>197</v>
      </c>
      <c r="O6612" s="9" t="s">
        <v>181</v>
      </c>
      <c r="P6612" s="9" t="s">
        <v>445</v>
      </c>
      <c r="Q6612" s="9" t="s">
        <v>219</v>
      </c>
      <c r="R6612" s="9">
        <v>0</v>
      </c>
      <c r="S6612" s="9">
        <v>7</v>
      </c>
      <c r="U6612" s="9" t="s">
        <v>376</v>
      </c>
      <c r="X6612" s="9">
        <f>INDEX(SLA_Policy!$D$2:$D$5,MATCH(F6612,SLA_Policy!$A$2:$A$5,0))</f>
        <v>72</v>
      </c>
      <c r="Y6612" s="9" t="str">
        <f>IF(E6612="Cancelled","Excluded",IF(D6612="",IF((SLA_Policy!$B$8-B6612)*24&gt;X6612,"Open - Breached","Open - On Track"),IF((D6612-B6612)*24&lt;=X6612,"Met","Breached")))</f>
        <v>Met</v>
      </c>
    </row>
    <row r="6613" spans="1:25" x14ac:dyDescent="0.25">
      <c r="A6613" s="9" t="s">
        <v>10489</v>
      </c>
      <c r="B6613" s="23">
        <v>46107.354861111096</v>
      </c>
      <c r="C6613" s="23">
        <v>46107.359722222202</v>
      </c>
      <c r="D6613" s="23">
        <v>46107.379166666702</v>
      </c>
      <c r="E6613" s="9" t="s">
        <v>212</v>
      </c>
      <c r="F6613" s="9" t="s">
        <v>188</v>
      </c>
      <c r="G6613" s="9" t="s">
        <v>213</v>
      </c>
      <c r="H6613" s="9" t="s">
        <v>161</v>
      </c>
      <c r="I6613" s="9" t="s">
        <v>454</v>
      </c>
      <c r="J6613" s="9" t="s">
        <v>2290</v>
      </c>
      <c r="K6613" s="9" t="s">
        <v>239</v>
      </c>
      <c r="L6613" s="9" t="s">
        <v>226</v>
      </c>
      <c r="M6613" s="9" t="s">
        <v>4415</v>
      </c>
      <c r="N6613" s="9" t="s">
        <v>200</v>
      </c>
      <c r="O6613" s="9" t="s">
        <v>116</v>
      </c>
      <c r="P6613" s="9" t="s">
        <v>234</v>
      </c>
      <c r="Q6613" s="9" t="s">
        <v>219</v>
      </c>
      <c r="R6613" s="9">
        <v>0</v>
      </c>
      <c r="S6613" s="9">
        <v>10</v>
      </c>
      <c r="U6613" s="9" t="s">
        <v>376</v>
      </c>
      <c r="X6613" s="9">
        <f>INDEX(SLA_Policy!$D$2:$D$5,MATCH(F6613,SLA_Policy!$A$2:$A$5,0))</f>
        <v>72</v>
      </c>
      <c r="Y6613" s="9" t="str">
        <f>IF(E6613="Cancelled","Excluded",IF(D6613="",IF((SLA_Policy!$B$8-B6613)*24&gt;X6613,"Open - Breached","Open - On Track"),IF((D6613-B6613)*24&lt;=X6613,"Met","Breached")))</f>
        <v>Met</v>
      </c>
    </row>
    <row r="6614" spans="1:25" x14ac:dyDescent="0.25">
      <c r="A6614" s="9" t="s">
        <v>10490</v>
      </c>
      <c r="B6614" s="23">
        <v>46107.356249999997</v>
      </c>
      <c r="C6614" s="23">
        <v>46107.359027777798</v>
      </c>
      <c r="D6614" s="23">
        <v>46107.406944444498</v>
      </c>
      <c r="E6614" s="9" t="s">
        <v>212</v>
      </c>
      <c r="F6614" s="9" t="s">
        <v>188</v>
      </c>
      <c r="G6614" s="9" t="s">
        <v>213</v>
      </c>
      <c r="H6614" s="9" t="s">
        <v>161</v>
      </c>
      <c r="I6614" s="9" t="s">
        <v>389</v>
      </c>
      <c r="J6614" s="9" t="s">
        <v>2888</v>
      </c>
      <c r="K6614" s="9" t="s">
        <v>246</v>
      </c>
      <c r="L6614" s="9" t="s">
        <v>311</v>
      </c>
      <c r="M6614" s="9" t="s">
        <v>903</v>
      </c>
      <c r="N6614" s="9" t="s">
        <v>198</v>
      </c>
      <c r="O6614" s="9" t="s">
        <v>116</v>
      </c>
      <c r="P6614" s="9" t="s">
        <v>234</v>
      </c>
      <c r="Q6614" s="9" t="s">
        <v>219</v>
      </c>
      <c r="R6614" s="9">
        <v>1</v>
      </c>
      <c r="S6614" s="9">
        <v>15</v>
      </c>
      <c r="U6614" s="9" t="s">
        <v>266</v>
      </c>
      <c r="X6614" s="9">
        <f>INDEX(SLA_Policy!$D$2:$D$5,MATCH(F6614,SLA_Policy!$A$2:$A$5,0))</f>
        <v>72</v>
      </c>
      <c r="Y6614" s="9" t="str">
        <f>IF(E6614="Cancelled","Excluded",IF(D6614="",IF((SLA_Policy!$B$8-B6614)*24&gt;X6614,"Open - Breached","Open - On Track"),IF((D6614-B6614)*24&lt;=X6614,"Met","Breached")))</f>
        <v>Met</v>
      </c>
    </row>
    <row r="6615" spans="1:25" x14ac:dyDescent="0.25">
      <c r="A6615" s="9" t="s">
        <v>10491</v>
      </c>
      <c r="B6615" s="23">
        <v>46107.360416666699</v>
      </c>
      <c r="C6615" s="23">
        <v>46107.368055555598</v>
      </c>
      <c r="D6615" s="23">
        <v>46107.747916666704</v>
      </c>
      <c r="E6615" s="9" t="s">
        <v>212</v>
      </c>
      <c r="F6615" s="9" t="s">
        <v>188</v>
      </c>
      <c r="G6615" s="9" t="s">
        <v>213</v>
      </c>
      <c r="H6615" s="9" t="s">
        <v>88</v>
      </c>
      <c r="I6615" s="9" t="s">
        <v>92</v>
      </c>
      <c r="J6615" s="9" t="s">
        <v>9192</v>
      </c>
      <c r="K6615" s="9" t="s">
        <v>215</v>
      </c>
      <c r="L6615" s="9" t="s">
        <v>104</v>
      </c>
      <c r="M6615" s="9" t="s">
        <v>1582</v>
      </c>
      <c r="N6615" s="9" t="s">
        <v>196</v>
      </c>
      <c r="O6615" s="9" t="s">
        <v>116</v>
      </c>
      <c r="P6615" s="9" t="s">
        <v>590</v>
      </c>
      <c r="Q6615" s="9" t="s">
        <v>219</v>
      </c>
      <c r="R6615" s="9">
        <v>0</v>
      </c>
      <c r="S6615" s="9">
        <v>62</v>
      </c>
      <c r="T6615" s="9" t="s">
        <v>136</v>
      </c>
      <c r="U6615" s="9" t="s">
        <v>140</v>
      </c>
      <c r="V6615" s="9" t="s">
        <v>144</v>
      </c>
      <c r="W6615" s="9">
        <v>5</v>
      </c>
      <c r="X6615" s="9">
        <f>INDEX(SLA_Policy!$D$2:$D$5,MATCH(F6615,SLA_Policy!$A$2:$A$5,0))</f>
        <v>72</v>
      </c>
      <c r="Y6615" s="9" t="str">
        <f>IF(E6615="Cancelled","Excluded",IF(D6615="",IF((SLA_Policy!$B$8-B6615)*24&gt;X6615,"Open - Breached","Open - On Track"),IF((D6615-B6615)*24&lt;=X6615,"Met","Breached")))</f>
        <v>Met</v>
      </c>
    </row>
    <row r="6616" spans="1:25" x14ac:dyDescent="0.25">
      <c r="A6616" s="9" t="s">
        <v>10492</v>
      </c>
      <c r="B6616" s="23">
        <v>46107.3618055556</v>
      </c>
      <c r="C6616" s="23">
        <v>46107.375</v>
      </c>
      <c r="D6616" s="23">
        <v>46107.659722222197</v>
      </c>
      <c r="E6616" s="9" t="s">
        <v>212</v>
      </c>
      <c r="F6616" s="9" t="s">
        <v>188</v>
      </c>
      <c r="G6616" s="9" t="s">
        <v>213</v>
      </c>
      <c r="H6616" s="9" t="s">
        <v>161</v>
      </c>
      <c r="I6616" s="9" t="s">
        <v>297</v>
      </c>
      <c r="J6616" s="9" t="s">
        <v>1248</v>
      </c>
      <c r="K6616" s="9" t="s">
        <v>239</v>
      </c>
      <c r="L6616" s="9" t="s">
        <v>226</v>
      </c>
      <c r="M6616" s="9" t="s">
        <v>1111</v>
      </c>
      <c r="N6616" s="9" t="s">
        <v>198</v>
      </c>
      <c r="O6616" s="9" t="s">
        <v>177</v>
      </c>
      <c r="P6616" s="9" t="s">
        <v>457</v>
      </c>
      <c r="Q6616" s="9" t="s">
        <v>219</v>
      </c>
      <c r="R6616" s="9">
        <v>1</v>
      </c>
      <c r="S6616" s="9">
        <v>24</v>
      </c>
      <c r="U6616" s="9" t="s">
        <v>290</v>
      </c>
      <c r="W6616" s="9">
        <v>4</v>
      </c>
      <c r="X6616" s="9">
        <f>INDEX(SLA_Policy!$D$2:$D$5,MATCH(F6616,SLA_Policy!$A$2:$A$5,0))</f>
        <v>72</v>
      </c>
      <c r="Y6616" s="9" t="str">
        <f>IF(E6616="Cancelled","Excluded",IF(D6616="",IF((SLA_Policy!$B$8-B6616)*24&gt;X6616,"Open - Breached","Open - On Track"),IF((D6616-B6616)*24&lt;=X6616,"Met","Breached")))</f>
        <v>Met</v>
      </c>
    </row>
    <row r="6617" spans="1:25" x14ac:dyDescent="0.25">
      <c r="A6617" s="9" t="s">
        <v>10493</v>
      </c>
      <c r="B6617" s="23">
        <v>46107.372222222199</v>
      </c>
      <c r="C6617" s="23">
        <v>46107.378472222197</v>
      </c>
      <c r="D6617" s="23">
        <v>46108.388888888898</v>
      </c>
      <c r="E6617" s="9" t="s">
        <v>212</v>
      </c>
      <c r="F6617" s="9" t="s">
        <v>188</v>
      </c>
      <c r="G6617" s="9" t="s">
        <v>213</v>
      </c>
      <c r="H6617" s="9" t="s">
        <v>88</v>
      </c>
      <c r="I6617" s="9" t="s">
        <v>354</v>
      </c>
      <c r="J6617" s="9" t="s">
        <v>10494</v>
      </c>
      <c r="K6617" s="9" t="s">
        <v>225</v>
      </c>
      <c r="L6617" s="9" t="s">
        <v>104</v>
      </c>
      <c r="M6617" s="9" t="s">
        <v>4482</v>
      </c>
      <c r="N6617" s="9" t="s">
        <v>198</v>
      </c>
      <c r="O6617" s="9" t="s">
        <v>178</v>
      </c>
      <c r="P6617" s="9" t="s">
        <v>272</v>
      </c>
      <c r="Q6617" s="9" t="s">
        <v>219</v>
      </c>
      <c r="R6617" s="9">
        <v>1</v>
      </c>
      <c r="S6617" s="9">
        <v>43</v>
      </c>
      <c r="T6617" s="9" t="s">
        <v>229</v>
      </c>
      <c r="U6617" s="9" t="s">
        <v>661</v>
      </c>
      <c r="X6617" s="9">
        <f>INDEX(SLA_Policy!$D$2:$D$5,MATCH(F6617,SLA_Policy!$A$2:$A$5,0))</f>
        <v>72</v>
      </c>
      <c r="Y6617" s="9" t="str">
        <f>IF(E6617="Cancelled","Excluded",IF(D6617="",IF((SLA_Policy!$B$8-B6617)*24&gt;X6617,"Open - Breached","Open - On Track"),IF((D6617-B6617)*24&lt;=X6617,"Met","Breached")))</f>
        <v>Met</v>
      </c>
    </row>
    <row r="6618" spans="1:25" x14ac:dyDescent="0.25">
      <c r="A6618" s="9" t="s">
        <v>10495</v>
      </c>
      <c r="B6618" s="23">
        <v>46107.379166666702</v>
      </c>
      <c r="C6618" s="23">
        <v>46107.435416666704</v>
      </c>
      <c r="D6618" s="23">
        <v>46111.392361111102</v>
      </c>
      <c r="E6618" s="9" t="s">
        <v>212</v>
      </c>
      <c r="F6618" s="9" t="s">
        <v>189</v>
      </c>
      <c r="G6618" s="9" t="s">
        <v>213</v>
      </c>
      <c r="H6618" s="9" t="s">
        <v>162</v>
      </c>
      <c r="I6618" s="9" t="s">
        <v>393</v>
      </c>
      <c r="J6618" s="9" t="s">
        <v>2733</v>
      </c>
      <c r="K6618" s="9" t="s">
        <v>246</v>
      </c>
      <c r="L6618" s="9" t="s">
        <v>104</v>
      </c>
      <c r="M6618" s="9" t="s">
        <v>583</v>
      </c>
      <c r="N6618" s="9" t="s">
        <v>196</v>
      </c>
      <c r="O6618" s="9" t="s">
        <v>116</v>
      </c>
      <c r="P6618" s="9" t="s">
        <v>525</v>
      </c>
      <c r="Q6618" s="9" t="s">
        <v>219</v>
      </c>
      <c r="R6618" s="9">
        <v>0</v>
      </c>
      <c r="S6618" s="9">
        <v>8</v>
      </c>
      <c r="U6618" s="9" t="s">
        <v>266</v>
      </c>
      <c r="X6618" s="9">
        <f>INDEX(SLA_Policy!$D$2:$D$5,MATCH(F6618,SLA_Policy!$A$2:$A$5,0))</f>
        <v>120</v>
      </c>
      <c r="Y6618" s="9" t="str">
        <f>IF(E6618="Cancelled","Excluded",IF(D6618="",IF((SLA_Policy!$B$8-B6618)*24&gt;X6618,"Open - Breached","Open - On Track"),IF((D6618-B6618)*24&lt;=X6618,"Met","Breached")))</f>
        <v>Met</v>
      </c>
    </row>
    <row r="6619" spans="1:25" x14ac:dyDescent="0.25">
      <c r="A6619" s="9" t="s">
        <v>10496</v>
      </c>
      <c r="B6619" s="23">
        <v>46107.387499999997</v>
      </c>
      <c r="C6619" s="23">
        <v>46107.445138888899</v>
      </c>
      <c r="D6619" s="23">
        <v>46111.3527777778</v>
      </c>
      <c r="E6619" s="9" t="s">
        <v>212</v>
      </c>
      <c r="F6619" s="9" t="s">
        <v>189</v>
      </c>
      <c r="G6619" s="9" t="s">
        <v>213</v>
      </c>
      <c r="H6619" s="9" t="s">
        <v>164</v>
      </c>
      <c r="I6619" s="9" t="s">
        <v>339</v>
      </c>
      <c r="J6619" s="9" t="s">
        <v>2570</v>
      </c>
      <c r="K6619" s="9" t="s">
        <v>246</v>
      </c>
      <c r="L6619" s="9" t="s">
        <v>293</v>
      </c>
      <c r="M6619" s="9" t="s">
        <v>3789</v>
      </c>
      <c r="N6619" s="9" t="s">
        <v>196</v>
      </c>
      <c r="O6619" s="9" t="s">
        <v>116</v>
      </c>
      <c r="P6619" s="9" t="s">
        <v>218</v>
      </c>
      <c r="Q6619" s="9" t="s">
        <v>219</v>
      </c>
      <c r="R6619" s="9">
        <v>0</v>
      </c>
      <c r="S6619" s="9">
        <v>23</v>
      </c>
      <c r="T6619" s="9" t="s">
        <v>464</v>
      </c>
      <c r="U6619" s="9" t="s">
        <v>290</v>
      </c>
      <c r="X6619" s="9">
        <f>INDEX(SLA_Policy!$D$2:$D$5,MATCH(F6619,SLA_Policy!$A$2:$A$5,0))</f>
        <v>120</v>
      </c>
      <c r="Y6619" s="9" t="str">
        <f>IF(E6619="Cancelled","Excluded",IF(D6619="",IF((SLA_Policy!$B$8-B6619)*24&gt;X6619,"Open - Breached","Open - On Track"),IF((D6619-B6619)*24&lt;=X6619,"Met","Breached")))</f>
        <v>Met</v>
      </c>
    </row>
    <row r="6620" spans="1:25" x14ac:dyDescent="0.25">
      <c r="A6620" s="9" t="s">
        <v>10497</v>
      </c>
      <c r="B6620" s="23">
        <v>46107.387499999997</v>
      </c>
      <c r="C6620" s="23">
        <v>46107.422222222202</v>
      </c>
      <c r="D6620" s="23">
        <v>46111.354166666701</v>
      </c>
      <c r="E6620" s="9" t="s">
        <v>212</v>
      </c>
      <c r="F6620" s="9" t="s">
        <v>188</v>
      </c>
      <c r="G6620" s="9" t="s">
        <v>213</v>
      </c>
      <c r="H6620" s="9" t="s">
        <v>163</v>
      </c>
      <c r="I6620" s="9" t="s">
        <v>250</v>
      </c>
      <c r="J6620" s="9" t="s">
        <v>2119</v>
      </c>
      <c r="K6620" s="9" t="s">
        <v>246</v>
      </c>
      <c r="L6620" s="9" t="s">
        <v>282</v>
      </c>
      <c r="M6620" s="9" t="s">
        <v>2191</v>
      </c>
      <c r="N6620" s="9" t="s">
        <v>196</v>
      </c>
      <c r="O6620" s="9" t="s">
        <v>176</v>
      </c>
      <c r="P6620" s="9" t="s">
        <v>228</v>
      </c>
      <c r="Q6620" s="9" t="s">
        <v>219</v>
      </c>
      <c r="R6620" s="9">
        <v>0</v>
      </c>
      <c r="S6620" s="9">
        <v>38</v>
      </c>
      <c r="T6620" s="9" t="s">
        <v>220</v>
      </c>
      <c r="U6620" s="9" t="s">
        <v>230</v>
      </c>
      <c r="X6620" s="9">
        <f>INDEX(SLA_Policy!$D$2:$D$5,MATCH(F6620,SLA_Policy!$A$2:$A$5,0))</f>
        <v>72</v>
      </c>
      <c r="Y6620" s="9" t="str">
        <f>IF(E6620="Cancelled","Excluded",IF(D6620="",IF((SLA_Policy!$B$8-B6620)*24&gt;X6620,"Open - Breached","Open - On Track"),IF((D6620-B6620)*24&lt;=X6620,"Met","Breached")))</f>
        <v>Breached</v>
      </c>
    </row>
    <row r="6621" spans="1:25" x14ac:dyDescent="0.25">
      <c r="A6621" s="9" t="s">
        <v>10498</v>
      </c>
      <c r="B6621" s="23">
        <v>46107.390277777798</v>
      </c>
      <c r="C6621" s="23">
        <v>46107.394444444399</v>
      </c>
      <c r="D6621" s="23">
        <v>46107.534722222197</v>
      </c>
      <c r="E6621" s="9" t="s">
        <v>212</v>
      </c>
      <c r="F6621" s="9" t="s">
        <v>188</v>
      </c>
      <c r="G6621" s="9" t="s">
        <v>213</v>
      </c>
      <c r="H6621" s="9" t="s">
        <v>164</v>
      </c>
      <c r="I6621" s="9" t="s">
        <v>339</v>
      </c>
      <c r="J6621" s="9" t="s">
        <v>3633</v>
      </c>
      <c r="K6621" s="9" t="s">
        <v>246</v>
      </c>
      <c r="L6621" s="9" t="s">
        <v>226</v>
      </c>
      <c r="M6621" s="9" t="s">
        <v>1507</v>
      </c>
      <c r="N6621" s="9" t="s">
        <v>196</v>
      </c>
      <c r="O6621" s="9" t="s">
        <v>116</v>
      </c>
      <c r="P6621" s="9" t="s">
        <v>258</v>
      </c>
      <c r="Q6621" s="9" t="s">
        <v>219</v>
      </c>
      <c r="R6621" s="9">
        <v>0</v>
      </c>
      <c r="S6621" s="9">
        <v>43</v>
      </c>
      <c r="T6621" s="9" t="s">
        <v>464</v>
      </c>
      <c r="U6621" s="9" t="s">
        <v>266</v>
      </c>
      <c r="X6621" s="9">
        <f>INDEX(SLA_Policy!$D$2:$D$5,MATCH(F6621,SLA_Policy!$A$2:$A$5,0))</f>
        <v>72</v>
      </c>
      <c r="Y6621" s="9" t="str">
        <f>IF(E6621="Cancelled","Excluded",IF(D6621="",IF((SLA_Policy!$B$8-B6621)*24&gt;X6621,"Open - Breached","Open - On Track"),IF((D6621-B6621)*24&lt;=X6621,"Met","Breached")))</f>
        <v>Met</v>
      </c>
    </row>
    <row r="6622" spans="1:25" x14ac:dyDescent="0.25">
      <c r="A6622" s="9" t="s">
        <v>10499</v>
      </c>
      <c r="B6622" s="23">
        <v>46107.3930555556</v>
      </c>
      <c r="C6622" s="23">
        <v>46107.409027777801</v>
      </c>
      <c r="E6622" s="9" t="s">
        <v>649</v>
      </c>
      <c r="F6622" s="9" t="s">
        <v>189</v>
      </c>
      <c r="G6622" s="9" t="s">
        <v>213</v>
      </c>
      <c r="H6622" s="9" t="s">
        <v>163</v>
      </c>
      <c r="I6622" s="9" t="s">
        <v>405</v>
      </c>
      <c r="J6622" s="9" t="s">
        <v>406</v>
      </c>
      <c r="K6622" s="9" t="s">
        <v>239</v>
      </c>
      <c r="L6622" s="9" t="s">
        <v>216</v>
      </c>
      <c r="M6622" s="9" t="s">
        <v>516</v>
      </c>
      <c r="N6622" s="9" t="s">
        <v>198</v>
      </c>
      <c r="O6622" s="9" t="s">
        <v>176</v>
      </c>
      <c r="P6622" s="9" t="s">
        <v>503</v>
      </c>
      <c r="Q6622" s="9" t="s">
        <v>219</v>
      </c>
      <c r="R6622" s="9">
        <v>0</v>
      </c>
      <c r="S6622" s="9">
        <v>2</v>
      </c>
      <c r="X6622" s="9">
        <f>INDEX(SLA_Policy!$D$2:$D$5,MATCH(F6622,SLA_Policy!$A$2:$A$5,0))</f>
        <v>120</v>
      </c>
      <c r="Y6622" s="9" t="str">
        <f>IF(E6622="Cancelled","Excluded",IF(D6622="",IF((SLA_Policy!$B$8-B6622)*24&gt;X6622,"Open - Breached","Open - On Track"),IF((D6622-B6622)*24&lt;=X6622,"Met","Breached")))</f>
        <v>Excluded</v>
      </c>
    </row>
    <row r="6623" spans="1:25" x14ac:dyDescent="0.25">
      <c r="A6623" s="9" t="s">
        <v>10500</v>
      </c>
      <c r="B6623" s="23">
        <v>46107.395138888904</v>
      </c>
      <c r="C6623" s="23">
        <v>46107.411111111098</v>
      </c>
      <c r="D6623" s="23">
        <v>46108.34375</v>
      </c>
      <c r="E6623" s="9" t="s">
        <v>212</v>
      </c>
      <c r="F6623" s="9" t="s">
        <v>189</v>
      </c>
      <c r="G6623" s="9" t="s">
        <v>213</v>
      </c>
      <c r="H6623" s="9" t="s">
        <v>162</v>
      </c>
      <c r="I6623" s="9" t="s">
        <v>345</v>
      </c>
      <c r="J6623" s="9" t="s">
        <v>1501</v>
      </c>
      <c r="K6623" s="9" t="s">
        <v>246</v>
      </c>
      <c r="L6623" s="9" t="s">
        <v>104</v>
      </c>
      <c r="M6623" s="9" t="s">
        <v>1056</v>
      </c>
      <c r="N6623" s="9" t="s">
        <v>199</v>
      </c>
      <c r="O6623" s="9" t="s">
        <v>116</v>
      </c>
      <c r="P6623" s="9" t="s">
        <v>551</v>
      </c>
      <c r="Q6623" s="9" t="s">
        <v>219</v>
      </c>
      <c r="R6623" s="9">
        <v>0</v>
      </c>
      <c r="S6623" s="9">
        <v>13</v>
      </c>
      <c r="U6623" s="9" t="s">
        <v>248</v>
      </c>
      <c r="W6623" s="9">
        <v>4</v>
      </c>
      <c r="X6623" s="9">
        <f>INDEX(SLA_Policy!$D$2:$D$5,MATCH(F6623,SLA_Policy!$A$2:$A$5,0))</f>
        <v>120</v>
      </c>
      <c r="Y6623" s="9" t="str">
        <f>IF(E6623="Cancelled","Excluded",IF(D6623="",IF((SLA_Policy!$B$8-B6623)*24&gt;X6623,"Open - Breached","Open - On Track"),IF((D6623-B6623)*24&lt;=X6623,"Met","Breached")))</f>
        <v>Met</v>
      </c>
    </row>
    <row r="6624" spans="1:25" x14ac:dyDescent="0.25">
      <c r="A6624" s="9" t="s">
        <v>10501</v>
      </c>
      <c r="B6624" s="23">
        <v>46107.3972222222</v>
      </c>
      <c r="C6624" s="23">
        <v>46107.596527777801</v>
      </c>
      <c r="D6624" s="23">
        <v>46111.359027777798</v>
      </c>
      <c r="E6624" s="9" t="s">
        <v>212</v>
      </c>
      <c r="F6624" s="9" t="s">
        <v>188</v>
      </c>
      <c r="G6624" s="9" t="s">
        <v>213</v>
      </c>
      <c r="H6624" s="9" t="s">
        <v>167</v>
      </c>
      <c r="I6624" s="9" t="s">
        <v>349</v>
      </c>
      <c r="J6624" s="9" t="s">
        <v>10502</v>
      </c>
      <c r="K6624" s="9" t="s">
        <v>303</v>
      </c>
      <c r="L6624" s="9" t="s">
        <v>104</v>
      </c>
      <c r="M6624" s="9" t="s">
        <v>3990</v>
      </c>
      <c r="N6624" s="9" t="s">
        <v>196</v>
      </c>
      <c r="O6624" s="9" t="s">
        <v>116</v>
      </c>
      <c r="P6624" s="9" t="s">
        <v>525</v>
      </c>
      <c r="Q6624" s="9" t="s">
        <v>219</v>
      </c>
      <c r="R6624" s="9">
        <v>0</v>
      </c>
      <c r="S6624" s="9">
        <v>36</v>
      </c>
      <c r="U6624" s="9" t="s">
        <v>290</v>
      </c>
      <c r="X6624" s="9">
        <f>INDEX(SLA_Policy!$D$2:$D$5,MATCH(F6624,SLA_Policy!$A$2:$A$5,0))</f>
        <v>72</v>
      </c>
      <c r="Y6624" s="9" t="str">
        <f>IF(E6624="Cancelled","Excluded",IF(D6624="",IF((SLA_Policy!$B$8-B6624)*24&gt;X6624,"Open - Breached","Open - On Track"),IF((D6624-B6624)*24&lt;=X6624,"Met","Breached")))</f>
        <v>Breached</v>
      </c>
    </row>
    <row r="6625" spans="1:25" x14ac:dyDescent="0.25">
      <c r="A6625" s="9" t="s">
        <v>10503</v>
      </c>
      <c r="B6625" s="23">
        <v>46107.408333333296</v>
      </c>
      <c r="C6625" s="23">
        <v>46107.435416666704</v>
      </c>
      <c r="D6625" s="23">
        <v>46107.501388888901</v>
      </c>
      <c r="E6625" s="9" t="s">
        <v>212</v>
      </c>
      <c r="F6625" s="9" t="s">
        <v>189</v>
      </c>
      <c r="G6625" s="9" t="s">
        <v>213</v>
      </c>
      <c r="H6625" s="9" t="s">
        <v>161</v>
      </c>
      <c r="I6625" s="9" t="s">
        <v>297</v>
      </c>
      <c r="J6625" s="9" t="s">
        <v>7252</v>
      </c>
      <c r="K6625" s="9" t="s">
        <v>246</v>
      </c>
      <c r="L6625" s="9" t="s">
        <v>226</v>
      </c>
      <c r="M6625" s="9" t="s">
        <v>1879</v>
      </c>
      <c r="N6625" s="9" t="s">
        <v>198</v>
      </c>
      <c r="O6625" s="9" t="s">
        <v>116</v>
      </c>
      <c r="P6625" s="9" t="s">
        <v>525</v>
      </c>
      <c r="Q6625" s="9" t="s">
        <v>219</v>
      </c>
      <c r="R6625" s="9">
        <v>0</v>
      </c>
      <c r="S6625" s="9">
        <v>7</v>
      </c>
      <c r="U6625" s="9" t="s">
        <v>290</v>
      </c>
      <c r="X6625" s="9">
        <f>INDEX(SLA_Policy!$D$2:$D$5,MATCH(F6625,SLA_Policy!$A$2:$A$5,0))</f>
        <v>120</v>
      </c>
      <c r="Y6625" s="9" t="str">
        <f>IF(E6625="Cancelled","Excluded",IF(D6625="",IF((SLA_Policy!$B$8-B6625)*24&gt;X6625,"Open - Breached","Open - On Track"),IF((D6625-B6625)*24&lt;=X6625,"Met","Breached")))</f>
        <v>Met</v>
      </c>
    </row>
    <row r="6626" spans="1:25" x14ac:dyDescent="0.25">
      <c r="A6626" s="9" t="s">
        <v>10504</v>
      </c>
      <c r="B6626" s="23">
        <v>46107.429166666698</v>
      </c>
      <c r="C6626" s="23">
        <v>46107.470138888901</v>
      </c>
      <c r="D6626" s="23">
        <v>46111.370833333298</v>
      </c>
      <c r="E6626" s="9" t="s">
        <v>212</v>
      </c>
      <c r="F6626" s="9" t="s">
        <v>189</v>
      </c>
      <c r="G6626" s="9" t="s">
        <v>213</v>
      </c>
      <c r="H6626" s="9" t="s">
        <v>88</v>
      </c>
      <c r="I6626" s="9" t="s">
        <v>92</v>
      </c>
      <c r="J6626" s="9" t="s">
        <v>9164</v>
      </c>
      <c r="K6626" s="9" t="s">
        <v>215</v>
      </c>
      <c r="L6626" s="9" t="s">
        <v>395</v>
      </c>
      <c r="M6626" s="9" t="s">
        <v>6986</v>
      </c>
      <c r="N6626" s="9" t="s">
        <v>198</v>
      </c>
      <c r="O6626" s="9" t="s">
        <v>116</v>
      </c>
      <c r="P6626" s="9" t="s">
        <v>525</v>
      </c>
      <c r="Q6626" s="9" t="s">
        <v>219</v>
      </c>
      <c r="R6626" s="9">
        <v>0</v>
      </c>
      <c r="S6626" s="9">
        <v>12</v>
      </c>
      <c r="T6626" s="9" t="s">
        <v>136</v>
      </c>
      <c r="U6626" s="9" t="s">
        <v>140</v>
      </c>
      <c r="V6626" s="9" t="s">
        <v>144</v>
      </c>
      <c r="W6626" s="9">
        <v>4</v>
      </c>
      <c r="X6626" s="9">
        <f>INDEX(SLA_Policy!$D$2:$D$5,MATCH(F6626,SLA_Policy!$A$2:$A$5,0))</f>
        <v>120</v>
      </c>
      <c r="Y6626" s="9" t="str">
        <f>IF(E6626="Cancelled","Excluded",IF(D6626="",IF((SLA_Policy!$B$8-B6626)*24&gt;X6626,"Open - Breached","Open - On Track"),IF((D6626-B6626)*24&lt;=X6626,"Met","Breached")))</f>
        <v>Met</v>
      </c>
    </row>
    <row r="6627" spans="1:25" x14ac:dyDescent="0.25">
      <c r="A6627" s="9" t="s">
        <v>10505</v>
      </c>
      <c r="B6627" s="23">
        <v>46107.436111111099</v>
      </c>
      <c r="C6627" s="23">
        <v>46107.444444444503</v>
      </c>
      <c r="D6627" s="23">
        <v>46107.713194444397</v>
      </c>
      <c r="E6627" s="9" t="s">
        <v>212</v>
      </c>
      <c r="F6627" s="9" t="s">
        <v>188</v>
      </c>
      <c r="G6627" s="9" t="s">
        <v>213</v>
      </c>
      <c r="H6627" s="9" t="s">
        <v>162</v>
      </c>
      <c r="I6627" s="9" t="s">
        <v>244</v>
      </c>
      <c r="J6627" s="9" t="s">
        <v>10506</v>
      </c>
      <c r="K6627" s="9" t="s">
        <v>246</v>
      </c>
      <c r="L6627" s="9" t="s">
        <v>311</v>
      </c>
      <c r="M6627" s="9" t="s">
        <v>1531</v>
      </c>
      <c r="N6627" s="9" t="s">
        <v>200</v>
      </c>
      <c r="O6627" s="9" t="s">
        <v>116</v>
      </c>
      <c r="P6627" s="9" t="s">
        <v>525</v>
      </c>
      <c r="Q6627" s="9" t="s">
        <v>219</v>
      </c>
      <c r="R6627" s="9">
        <v>0</v>
      </c>
      <c r="S6627" s="9">
        <v>40</v>
      </c>
      <c r="U6627" s="9" t="s">
        <v>661</v>
      </c>
      <c r="X6627" s="9">
        <f>INDEX(SLA_Policy!$D$2:$D$5,MATCH(F6627,SLA_Policy!$A$2:$A$5,0))</f>
        <v>72</v>
      </c>
      <c r="Y6627" s="9" t="str">
        <f>IF(E6627="Cancelled","Excluded",IF(D6627="",IF((SLA_Policy!$B$8-B6627)*24&gt;X6627,"Open - Breached","Open - On Track"),IF((D6627-B6627)*24&lt;=X6627,"Met","Breached")))</f>
        <v>Met</v>
      </c>
    </row>
    <row r="6628" spans="1:25" x14ac:dyDescent="0.25">
      <c r="A6628" s="9" t="s">
        <v>10507</v>
      </c>
      <c r="B6628" s="23">
        <v>46107.440277777801</v>
      </c>
      <c r="C6628" s="23">
        <v>46107.467361111099</v>
      </c>
      <c r="D6628" s="23">
        <v>46107.538888888899</v>
      </c>
      <c r="E6628" s="9" t="s">
        <v>212</v>
      </c>
      <c r="F6628" s="9" t="s">
        <v>189</v>
      </c>
      <c r="G6628" s="9" t="s">
        <v>213</v>
      </c>
      <c r="H6628" s="9" t="s">
        <v>165</v>
      </c>
      <c r="I6628" s="9" t="s">
        <v>567</v>
      </c>
      <c r="J6628" s="9" t="s">
        <v>10508</v>
      </c>
      <c r="K6628" s="9" t="s">
        <v>246</v>
      </c>
      <c r="L6628" s="9" t="s">
        <v>216</v>
      </c>
      <c r="M6628" s="9" t="s">
        <v>6261</v>
      </c>
      <c r="N6628" s="9" t="s">
        <v>198</v>
      </c>
      <c r="O6628" s="9" t="s">
        <v>116</v>
      </c>
      <c r="P6628" s="9" t="s">
        <v>551</v>
      </c>
      <c r="Q6628" s="9" t="s">
        <v>219</v>
      </c>
      <c r="R6628" s="9">
        <v>0</v>
      </c>
      <c r="S6628" s="9">
        <v>17</v>
      </c>
      <c r="U6628" s="9" t="s">
        <v>230</v>
      </c>
      <c r="X6628" s="9">
        <f>INDEX(SLA_Policy!$D$2:$D$5,MATCH(F6628,SLA_Policy!$A$2:$A$5,0))</f>
        <v>120</v>
      </c>
      <c r="Y6628" s="9" t="str">
        <f>IF(E6628="Cancelled","Excluded",IF(D6628="",IF((SLA_Policy!$B$8-B6628)*24&gt;X6628,"Open - Breached","Open - On Track"),IF((D6628-B6628)*24&lt;=X6628,"Met","Breached")))</f>
        <v>Met</v>
      </c>
    </row>
    <row r="6629" spans="1:25" x14ac:dyDescent="0.25">
      <c r="A6629" s="9" t="s">
        <v>10509</v>
      </c>
      <c r="B6629" s="23">
        <v>46107.46875</v>
      </c>
      <c r="C6629" s="23">
        <v>46107.470833333296</v>
      </c>
      <c r="D6629" s="23">
        <v>46107.497916666704</v>
      </c>
      <c r="E6629" s="9" t="s">
        <v>212</v>
      </c>
      <c r="F6629" s="9" t="s">
        <v>187</v>
      </c>
      <c r="G6629" s="9" t="s">
        <v>213</v>
      </c>
      <c r="H6629" s="9" t="s">
        <v>88</v>
      </c>
      <c r="I6629" s="9" t="s">
        <v>92</v>
      </c>
      <c r="J6629" s="9" t="s">
        <v>9171</v>
      </c>
      <c r="K6629" s="9" t="s">
        <v>215</v>
      </c>
      <c r="L6629" s="9" t="s">
        <v>216</v>
      </c>
      <c r="M6629" s="9" t="s">
        <v>4174</v>
      </c>
      <c r="N6629" s="9" t="s">
        <v>199</v>
      </c>
      <c r="O6629" s="9" t="s">
        <v>178</v>
      </c>
      <c r="P6629" s="9" t="s">
        <v>360</v>
      </c>
      <c r="Q6629" s="9" t="s">
        <v>273</v>
      </c>
      <c r="R6629" s="9">
        <v>0</v>
      </c>
      <c r="S6629" s="9">
        <v>14</v>
      </c>
      <c r="T6629" s="9" t="s">
        <v>229</v>
      </c>
      <c r="U6629" s="9" t="s">
        <v>140</v>
      </c>
      <c r="V6629" s="9" t="s">
        <v>144</v>
      </c>
      <c r="W6629" s="9">
        <v>4</v>
      </c>
      <c r="X6629" s="9">
        <f>INDEX(SLA_Policy!$D$2:$D$5,MATCH(F6629,SLA_Policy!$A$2:$A$5,0))</f>
        <v>8</v>
      </c>
      <c r="Y6629" s="9" t="str">
        <f>IF(E6629="Cancelled","Excluded",IF(D6629="",IF((SLA_Policy!$B$8-B6629)*24&gt;X6629,"Open - Breached","Open - On Track"),IF((D6629-B6629)*24&lt;=X6629,"Met","Breached")))</f>
        <v>Met</v>
      </c>
    </row>
    <row r="6630" spans="1:25" x14ac:dyDescent="0.25">
      <c r="A6630" s="9" t="s">
        <v>10510</v>
      </c>
      <c r="B6630" s="23">
        <v>46107.472916666702</v>
      </c>
      <c r="C6630" s="23">
        <v>46107.475694444503</v>
      </c>
      <c r="D6630" s="23">
        <v>46107.620833333298</v>
      </c>
      <c r="E6630" s="9" t="s">
        <v>212</v>
      </c>
      <c r="F6630" s="9" t="s">
        <v>188</v>
      </c>
      <c r="G6630" s="9" t="s">
        <v>213</v>
      </c>
      <c r="H6630" s="9" t="s">
        <v>162</v>
      </c>
      <c r="I6630" s="9" t="s">
        <v>244</v>
      </c>
      <c r="J6630" s="9" t="s">
        <v>518</v>
      </c>
      <c r="K6630" s="9" t="s">
        <v>215</v>
      </c>
      <c r="L6630" s="9" t="s">
        <v>351</v>
      </c>
      <c r="M6630" s="9" t="s">
        <v>2661</v>
      </c>
      <c r="N6630" s="9" t="s">
        <v>198</v>
      </c>
      <c r="O6630" s="9" t="s">
        <v>179</v>
      </c>
      <c r="P6630" s="9" t="s">
        <v>264</v>
      </c>
      <c r="Q6630" s="9" t="s">
        <v>273</v>
      </c>
      <c r="R6630" s="9">
        <v>0</v>
      </c>
      <c r="S6630" s="9">
        <v>12</v>
      </c>
      <c r="U6630" s="9" t="s">
        <v>266</v>
      </c>
      <c r="X6630" s="9">
        <f>INDEX(SLA_Policy!$D$2:$D$5,MATCH(F6630,SLA_Policy!$A$2:$A$5,0))</f>
        <v>72</v>
      </c>
      <c r="Y6630" s="9" t="str">
        <f>IF(E6630="Cancelled","Excluded",IF(D6630="",IF((SLA_Policy!$B$8-B6630)*24&gt;X6630,"Open - Breached","Open - On Track"),IF((D6630-B6630)*24&lt;=X6630,"Met","Breached")))</f>
        <v>Met</v>
      </c>
    </row>
    <row r="6631" spans="1:25" x14ac:dyDescent="0.25">
      <c r="A6631" s="9" t="s">
        <v>10511</v>
      </c>
      <c r="B6631" s="23">
        <v>46107.473611111098</v>
      </c>
      <c r="C6631" s="23">
        <v>46107.480555555601</v>
      </c>
      <c r="D6631" s="23">
        <v>46108.334027777797</v>
      </c>
      <c r="E6631" s="9" t="s">
        <v>212</v>
      </c>
      <c r="F6631" s="9" t="s">
        <v>188</v>
      </c>
      <c r="G6631" s="9" t="s">
        <v>213</v>
      </c>
      <c r="H6631" s="9" t="s">
        <v>162</v>
      </c>
      <c r="I6631" s="9" t="s">
        <v>244</v>
      </c>
      <c r="J6631" s="9" t="s">
        <v>1265</v>
      </c>
      <c r="K6631" s="9" t="s">
        <v>215</v>
      </c>
      <c r="L6631" s="9" t="s">
        <v>371</v>
      </c>
      <c r="M6631" s="9" t="s">
        <v>5105</v>
      </c>
      <c r="N6631" s="9" t="s">
        <v>197</v>
      </c>
      <c r="O6631" s="9" t="s">
        <v>179</v>
      </c>
      <c r="P6631" s="9" t="s">
        <v>284</v>
      </c>
      <c r="Q6631" s="9" t="s">
        <v>219</v>
      </c>
      <c r="R6631" s="9">
        <v>0</v>
      </c>
      <c r="S6631" s="9">
        <v>65</v>
      </c>
      <c r="U6631" s="9" t="s">
        <v>290</v>
      </c>
      <c r="X6631" s="9">
        <f>INDEX(SLA_Policy!$D$2:$D$5,MATCH(F6631,SLA_Policy!$A$2:$A$5,0))</f>
        <v>72</v>
      </c>
      <c r="Y6631" s="9" t="str">
        <f>IF(E6631="Cancelled","Excluded",IF(D6631="",IF((SLA_Policy!$B$8-B6631)*24&gt;X6631,"Open - Breached","Open - On Track"),IF((D6631-B6631)*24&lt;=X6631,"Met","Breached")))</f>
        <v>Met</v>
      </c>
    </row>
    <row r="6632" spans="1:25" x14ac:dyDescent="0.25">
      <c r="A6632" s="9" t="s">
        <v>10512</v>
      </c>
      <c r="B6632" s="23">
        <v>46107.477083333302</v>
      </c>
      <c r="C6632" s="23">
        <v>46107.508333333302</v>
      </c>
      <c r="D6632" s="23">
        <v>46107.6340277778</v>
      </c>
      <c r="E6632" s="9" t="s">
        <v>212</v>
      </c>
      <c r="F6632" s="9" t="s">
        <v>188</v>
      </c>
      <c r="G6632" s="9" t="s">
        <v>213</v>
      </c>
      <c r="H6632" s="9" t="s">
        <v>166</v>
      </c>
      <c r="I6632" s="9" t="s">
        <v>286</v>
      </c>
      <c r="J6632" s="9" t="s">
        <v>7929</v>
      </c>
      <c r="K6632" s="9" t="s">
        <v>246</v>
      </c>
      <c r="L6632" s="9" t="s">
        <v>216</v>
      </c>
      <c r="M6632" s="9" t="s">
        <v>4157</v>
      </c>
      <c r="N6632" s="9" t="s">
        <v>197</v>
      </c>
      <c r="O6632" s="9" t="s">
        <v>181</v>
      </c>
      <c r="P6632" s="9" t="s">
        <v>289</v>
      </c>
      <c r="Q6632" s="9" t="s">
        <v>219</v>
      </c>
      <c r="R6632" s="9">
        <v>0</v>
      </c>
      <c r="S6632" s="9">
        <v>19</v>
      </c>
      <c r="U6632" s="9" t="s">
        <v>376</v>
      </c>
      <c r="X6632" s="9">
        <f>INDEX(SLA_Policy!$D$2:$D$5,MATCH(F6632,SLA_Policy!$A$2:$A$5,0))</f>
        <v>72</v>
      </c>
      <c r="Y6632" s="9" t="str">
        <f>IF(E6632="Cancelled","Excluded",IF(D6632="",IF((SLA_Policy!$B$8-B6632)*24&gt;X6632,"Open - Breached","Open - On Track"),IF((D6632-B6632)*24&lt;=X6632,"Met","Breached")))</f>
        <v>Met</v>
      </c>
    </row>
    <row r="6633" spans="1:25" x14ac:dyDescent="0.25">
      <c r="A6633" s="9" t="s">
        <v>10513</v>
      </c>
      <c r="B6633" s="23">
        <v>46107.479861111096</v>
      </c>
      <c r="C6633" s="23">
        <v>46107.480555555601</v>
      </c>
      <c r="D6633" s="23">
        <v>46107.645833333299</v>
      </c>
      <c r="E6633" s="9" t="s">
        <v>212</v>
      </c>
      <c r="F6633" s="9" t="s">
        <v>187</v>
      </c>
      <c r="G6633" s="9" t="s">
        <v>213</v>
      </c>
      <c r="H6633" s="9" t="s">
        <v>163</v>
      </c>
      <c r="I6633" s="9" t="s">
        <v>223</v>
      </c>
      <c r="J6633" s="9" t="s">
        <v>805</v>
      </c>
      <c r="K6633" s="9" t="s">
        <v>246</v>
      </c>
      <c r="L6633" s="9" t="s">
        <v>351</v>
      </c>
      <c r="M6633" s="9" t="s">
        <v>1660</v>
      </c>
      <c r="N6633" s="9" t="s">
        <v>200</v>
      </c>
      <c r="O6633" s="9" t="s">
        <v>176</v>
      </c>
      <c r="P6633" s="9" t="s">
        <v>503</v>
      </c>
      <c r="Q6633" s="9" t="s">
        <v>273</v>
      </c>
      <c r="R6633" s="9">
        <v>0</v>
      </c>
      <c r="S6633" s="9">
        <v>56</v>
      </c>
      <c r="T6633" s="9" t="s">
        <v>136</v>
      </c>
      <c r="U6633" s="9" t="s">
        <v>230</v>
      </c>
      <c r="W6633" s="9">
        <v>5</v>
      </c>
      <c r="X6633" s="9">
        <f>INDEX(SLA_Policy!$D$2:$D$5,MATCH(F6633,SLA_Policy!$A$2:$A$5,0))</f>
        <v>8</v>
      </c>
      <c r="Y6633" s="9" t="str">
        <f>IF(E6633="Cancelled","Excluded",IF(D6633="",IF((SLA_Policy!$B$8-B6633)*24&gt;X6633,"Open - Breached","Open - On Track"),IF((D6633-B6633)*24&lt;=X6633,"Met","Breached")))</f>
        <v>Met</v>
      </c>
    </row>
    <row r="6634" spans="1:25" x14ac:dyDescent="0.25">
      <c r="A6634" s="9" t="s">
        <v>10514</v>
      </c>
      <c r="B6634" s="23">
        <v>46107.481249999997</v>
      </c>
      <c r="C6634" s="23">
        <v>46107.514583333301</v>
      </c>
      <c r="D6634" s="23">
        <v>46108.457638888904</v>
      </c>
      <c r="E6634" s="9" t="s">
        <v>212</v>
      </c>
      <c r="F6634" s="9" t="s">
        <v>188</v>
      </c>
      <c r="G6634" s="9" t="s">
        <v>213</v>
      </c>
      <c r="H6634" s="9" t="s">
        <v>162</v>
      </c>
      <c r="I6634" s="9" t="s">
        <v>345</v>
      </c>
      <c r="J6634" s="9" t="s">
        <v>2207</v>
      </c>
      <c r="K6634" s="9" t="s">
        <v>225</v>
      </c>
      <c r="L6634" s="9" t="s">
        <v>216</v>
      </c>
      <c r="M6634" s="9" t="s">
        <v>620</v>
      </c>
      <c r="N6634" s="9" t="s">
        <v>197</v>
      </c>
      <c r="O6634" s="9" t="s">
        <v>179</v>
      </c>
      <c r="P6634" s="9" t="s">
        <v>337</v>
      </c>
      <c r="Q6634" s="9" t="s">
        <v>219</v>
      </c>
      <c r="R6634" s="9">
        <v>1</v>
      </c>
      <c r="S6634" s="9">
        <v>97</v>
      </c>
      <c r="U6634" s="9" t="s">
        <v>266</v>
      </c>
      <c r="X6634" s="9">
        <f>INDEX(SLA_Policy!$D$2:$D$5,MATCH(F6634,SLA_Policy!$A$2:$A$5,0))</f>
        <v>72</v>
      </c>
      <c r="Y6634" s="9" t="str">
        <f>IF(E6634="Cancelled","Excluded",IF(D6634="",IF((SLA_Policy!$B$8-B6634)*24&gt;X6634,"Open - Breached","Open - On Track"),IF((D6634-B6634)*24&lt;=X6634,"Met","Breached")))</f>
        <v>Met</v>
      </c>
    </row>
    <row r="6635" spans="1:25" x14ac:dyDescent="0.25">
      <c r="A6635" s="9" t="s">
        <v>10515</v>
      </c>
      <c r="B6635" s="23">
        <v>46107.485416666699</v>
      </c>
      <c r="C6635" s="23">
        <v>46107.512499999997</v>
      </c>
      <c r="D6635" s="23">
        <v>46108.406944444498</v>
      </c>
      <c r="E6635" s="9" t="s">
        <v>212</v>
      </c>
      <c r="F6635" s="9" t="s">
        <v>188</v>
      </c>
      <c r="G6635" s="9" t="s">
        <v>236</v>
      </c>
      <c r="H6635" s="9" t="s">
        <v>161</v>
      </c>
      <c r="I6635" s="9" t="s">
        <v>237</v>
      </c>
      <c r="J6635" s="9" t="s">
        <v>10516</v>
      </c>
      <c r="K6635" s="9" t="s">
        <v>239</v>
      </c>
      <c r="L6635" s="9" t="s">
        <v>216</v>
      </c>
      <c r="M6635" s="9" t="s">
        <v>733</v>
      </c>
      <c r="N6635" s="9" t="s">
        <v>196</v>
      </c>
      <c r="O6635" s="9" t="s">
        <v>177</v>
      </c>
      <c r="P6635" s="9" t="s">
        <v>241</v>
      </c>
      <c r="Q6635" s="9" t="s">
        <v>219</v>
      </c>
      <c r="R6635" s="9">
        <v>0</v>
      </c>
      <c r="S6635" s="9">
        <v>12</v>
      </c>
      <c r="U6635" s="9" t="s">
        <v>242</v>
      </c>
      <c r="W6635" s="9">
        <v>5</v>
      </c>
      <c r="X6635" s="9">
        <f>INDEX(SLA_Policy!$D$2:$D$5,MATCH(F6635,SLA_Policy!$A$2:$A$5,0))</f>
        <v>72</v>
      </c>
      <c r="Y6635" s="9" t="str">
        <f>IF(E6635="Cancelled","Excluded",IF(D6635="",IF((SLA_Policy!$B$8-B6635)*24&gt;X6635,"Open - Breached","Open - On Track"),IF((D6635-B6635)*24&lt;=X6635,"Met","Breached")))</f>
        <v>Met</v>
      </c>
    </row>
    <row r="6636" spans="1:25" x14ac:dyDescent="0.25">
      <c r="A6636" s="9" t="s">
        <v>10517</v>
      </c>
      <c r="B6636" s="23">
        <v>46107.491666666698</v>
      </c>
      <c r="C6636" s="23">
        <v>46107.585416666698</v>
      </c>
      <c r="D6636" s="23">
        <v>46107.694444444503</v>
      </c>
      <c r="E6636" s="9" t="s">
        <v>212</v>
      </c>
      <c r="F6636" s="9" t="s">
        <v>189</v>
      </c>
      <c r="G6636" s="9" t="s">
        <v>213</v>
      </c>
      <c r="H6636" s="9" t="s">
        <v>162</v>
      </c>
      <c r="I6636" s="9" t="s">
        <v>393</v>
      </c>
      <c r="J6636" s="9" t="s">
        <v>8235</v>
      </c>
      <c r="K6636" s="9" t="s">
        <v>246</v>
      </c>
      <c r="L6636" s="9" t="s">
        <v>395</v>
      </c>
      <c r="M6636" s="9" t="s">
        <v>9184</v>
      </c>
      <c r="N6636" s="9" t="s">
        <v>196</v>
      </c>
      <c r="O6636" s="9" t="s">
        <v>116</v>
      </c>
      <c r="P6636" s="9" t="s">
        <v>218</v>
      </c>
      <c r="Q6636" s="9" t="s">
        <v>219</v>
      </c>
      <c r="R6636" s="9">
        <v>0</v>
      </c>
      <c r="S6636" s="9">
        <v>16</v>
      </c>
      <c r="U6636" s="9" t="s">
        <v>661</v>
      </c>
      <c r="X6636" s="9">
        <f>INDEX(SLA_Policy!$D$2:$D$5,MATCH(F6636,SLA_Policy!$A$2:$A$5,0))</f>
        <v>120</v>
      </c>
      <c r="Y6636" s="9" t="str">
        <f>IF(E6636="Cancelled","Excluded",IF(D6636="",IF((SLA_Policy!$B$8-B6636)*24&gt;X6636,"Open - Breached","Open - On Track"),IF((D6636-B6636)*24&lt;=X6636,"Met","Breached")))</f>
        <v>Met</v>
      </c>
    </row>
    <row r="6637" spans="1:25" x14ac:dyDescent="0.25">
      <c r="A6637" s="9" t="s">
        <v>10518</v>
      </c>
      <c r="B6637" s="23">
        <v>46107.492361111101</v>
      </c>
      <c r="C6637" s="23">
        <v>46107.503472222197</v>
      </c>
      <c r="D6637" s="23">
        <v>46107.640972222202</v>
      </c>
      <c r="E6637" s="9" t="s">
        <v>212</v>
      </c>
      <c r="F6637" s="9" t="s">
        <v>187</v>
      </c>
      <c r="G6637" s="9" t="s">
        <v>213</v>
      </c>
      <c r="H6637" s="9" t="s">
        <v>162</v>
      </c>
      <c r="I6637" s="9" t="s">
        <v>345</v>
      </c>
      <c r="J6637" s="9" t="s">
        <v>1556</v>
      </c>
      <c r="K6637" s="9" t="s">
        <v>239</v>
      </c>
      <c r="L6637" s="9" t="s">
        <v>226</v>
      </c>
      <c r="M6637" s="9" t="s">
        <v>1111</v>
      </c>
      <c r="N6637" s="9" t="s">
        <v>196</v>
      </c>
      <c r="O6637" s="9" t="s">
        <v>116</v>
      </c>
      <c r="P6637" s="9" t="s">
        <v>551</v>
      </c>
      <c r="Q6637" s="9" t="s">
        <v>219</v>
      </c>
      <c r="R6637" s="9">
        <v>1</v>
      </c>
      <c r="S6637" s="9">
        <v>22</v>
      </c>
      <c r="U6637" s="9" t="s">
        <v>266</v>
      </c>
      <c r="X6637" s="9">
        <f>INDEX(SLA_Policy!$D$2:$D$5,MATCH(F6637,SLA_Policy!$A$2:$A$5,0))</f>
        <v>8</v>
      </c>
      <c r="Y6637" s="9" t="str">
        <f>IF(E6637="Cancelled","Excluded",IF(D6637="",IF((SLA_Policy!$B$8-B6637)*24&gt;X6637,"Open - Breached","Open - On Track"),IF((D6637-B6637)*24&lt;=X6637,"Met","Breached")))</f>
        <v>Met</v>
      </c>
    </row>
    <row r="6638" spans="1:25" x14ac:dyDescent="0.25">
      <c r="A6638" s="9" t="s">
        <v>10519</v>
      </c>
      <c r="B6638" s="23">
        <v>46107.494444444397</v>
      </c>
      <c r="C6638" s="23">
        <v>46107.498611111099</v>
      </c>
      <c r="D6638" s="23">
        <v>46107.6027777778</v>
      </c>
      <c r="E6638" s="9" t="s">
        <v>212</v>
      </c>
      <c r="F6638" s="9" t="s">
        <v>188</v>
      </c>
      <c r="G6638" s="9" t="s">
        <v>213</v>
      </c>
      <c r="H6638" s="9" t="s">
        <v>164</v>
      </c>
      <c r="I6638" s="9" t="s">
        <v>339</v>
      </c>
      <c r="J6638" s="9" t="s">
        <v>340</v>
      </c>
      <c r="K6638" s="9" t="s">
        <v>262</v>
      </c>
      <c r="L6638" s="9" t="s">
        <v>307</v>
      </c>
      <c r="M6638" s="9" t="s">
        <v>2445</v>
      </c>
      <c r="N6638" s="9" t="s">
        <v>199</v>
      </c>
      <c r="O6638" s="9" t="s">
        <v>116</v>
      </c>
      <c r="P6638" s="9" t="s">
        <v>218</v>
      </c>
      <c r="Q6638" s="9" t="s">
        <v>219</v>
      </c>
      <c r="R6638" s="9">
        <v>0</v>
      </c>
      <c r="S6638" s="9">
        <v>29</v>
      </c>
      <c r="T6638" s="9" t="s">
        <v>343</v>
      </c>
      <c r="U6638" s="9" t="s">
        <v>248</v>
      </c>
      <c r="X6638" s="9">
        <f>INDEX(SLA_Policy!$D$2:$D$5,MATCH(F6638,SLA_Policy!$A$2:$A$5,0))</f>
        <v>72</v>
      </c>
      <c r="Y6638" s="9" t="str">
        <f>IF(E6638="Cancelled","Excluded",IF(D6638="",IF((SLA_Policy!$B$8-B6638)*24&gt;X6638,"Open - Breached","Open - On Track"),IF((D6638-B6638)*24&lt;=X6638,"Met","Breached")))</f>
        <v>Met</v>
      </c>
    </row>
    <row r="6639" spans="1:25" x14ac:dyDescent="0.25">
      <c r="A6639" s="9" t="s">
        <v>10520</v>
      </c>
      <c r="B6639" s="23">
        <v>46107.499305555597</v>
      </c>
      <c r="C6639" s="23">
        <v>46107.53125</v>
      </c>
      <c r="D6639" s="23">
        <v>46107.611111111102</v>
      </c>
      <c r="E6639" s="9" t="s">
        <v>212</v>
      </c>
      <c r="F6639" s="9" t="s">
        <v>188</v>
      </c>
      <c r="G6639" s="9" t="s">
        <v>213</v>
      </c>
      <c r="H6639" s="9" t="s">
        <v>161</v>
      </c>
      <c r="I6639" s="9" t="s">
        <v>389</v>
      </c>
      <c r="J6639" s="9" t="s">
        <v>10521</v>
      </c>
      <c r="K6639" s="9" t="s">
        <v>303</v>
      </c>
      <c r="L6639" s="9" t="s">
        <v>270</v>
      </c>
      <c r="M6639" s="9" t="s">
        <v>1337</v>
      </c>
      <c r="N6639" s="9" t="s">
        <v>197</v>
      </c>
      <c r="O6639" s="9" t="s">
        <v>116</v>
      </c>
      <c r="P6639" s="9" t="s">
        <v>342</v>
      </c>
      <c r="Q6639" s="9" t="s">
        <v>219</v>
      </c>
      <c r="R6639" s="9">
        <v>1</v>
      </c>
      <c r="S6639" s="9">
        <v>10</v>
      </c>
      <c r="U6639" s="9" t="s">
        <v>290</v>
      </c>
      <c r="X6639" s="9">
        <f>INDEX(SLA_Policy!$D$2:$D$5,MATCH(F6639,SLA_Policy!$A$2:$A$5,0))</f>
        <v>72</v>
      </c>
      <c r="Y6639" s="9" t="str">
        <f>IF(E6639="Cancelled","Excluded",IF(D6639="",IF((SLA_Policy!$B$8-B6639)*24&gt;X6639,"Open - Breached","Open - On Track"),IF((D6639-B6639)*24&lt;=X6639,"Met","Breached")))</f>
        <v>Met</v>
      </c>
    </row>
    <row r="6640" spans="1:25" x14ac:dyDescent="0.25">
      <c r="A6640" s="9" t="s">
        <v>10522</v>
      </c>
      <c r="B6640" s="23">
        <v>46107.505555555603</v>
      </c>
      <c r="C6640" s="23">
        <v>46107.629166666702</v>
      </c>
      <c r="D6640" s="23">
        <v>46108.3215277778</v>
      </c>
      <c r="E6640" s="9" t="s">
        <v>212</v>
      </c>
      <c r="F6640" s="9" t="s">
        <v>188</v>
      </c>
      <c r="G6640" s="9" t="s">
        <v>213</v>
      </c>
      <c r="H6640" s="9" t="s">
        <v>163</v>
      </c>
      <c r="I6640" s="9" t="s">
        <v>250</v>
      </c>
      <c r="J6640" s="9" t="s">
        <v>7946</v>
      </c>
      <c r="K6640" s="9" t="s">
        <v>303</v>
      </c>
      <c r="L6640" s="9" t="s">
        <v>216</v>
      </c>
      <c r="M6640" s="9" t="s">
        <v>6769</v>
      </c>
      <c r="N6640" s="9" t="s">
        <v>196</v>
      </c>
      <c r="O6640" s="9" t="s">
        <v>176</v>
      </c>
      <c r="P6640" s="9" t="s">
        <v>228</v>
      </c>
      <c r="Q6640" s="9" t="s">
        <v>219</v>
      </c>
      <c r="R6640" s="9">
        <v>0</v>
      </c>
      <c r="S6640" s="9">
        <v>30</v>
      </c>
      <c r="T6640" s="9" t="s">
        <v>220</v>
      </c>
      <c r="U6640" s="9" t="s">
        <v>230</v>
      </c>
      <c r="W6640" s="9">
        <v>5</v>
      </c>
      <c r="X6640" s="9">
        <f>INDEX(SLA_Policy!$D$2:$D$5,MATCH(F6640,SLA_Policy!$A$2:$A$5,0))</f>
        <v>72</v>
      </c>
      <c r="Y6640" s="9" t="str">
        <f>IF(E6640="Cancelled","Excluded",IF(D6640="",IF((SLA_Policy!$B$8-B6640)*24&gt;X6640,"Open - Breached","Open - On Track"),IF((D6640-B6640)*24&lt;=X6640,"Met","Breached")))</f>
        <v>Met</v>
      </c>
    </row>
    <row r="6641" spans="1:25" x14ac:dyDescent="0.25">
      <c r="A6641" s="9" t="s">
        <v>10523</v>
      </c>
      <c r="B6641" s="23">
        <v>46107.511805555601</v>
      </c>
      <c r="C6641" s="23">
        <v>46107.559722222199</v>
      </c>
      <c r="D6641" s="23">
        <v>46108.3659722222</v>
      </c>
      <c r="E6641" s="9" t="s">
        <v>212</v>
      </c>
      <c r="F6641" s="9" t="s">
        <v>188</v>
      </c>
      <c r="G6641" s="9" t="s">
        <v>213</v>
      </c>
      <c r="H6641" s="9" t="s">
        <v>88</v>
      </c>
      <c r="I6641" s="9" t="s">
        <v>268</v>
      </c>
      <c r="J6641" s="9" t="s">
        <v>3804</v>
      </c>
      <c r="K6641" s="9" t="s">
        <v>215</v>
      </c>
      <c r="L6641" s="9" t="s">
        <v>270</v>
      </c>
      <c r="M6641" s="9" t="s">
        <v>981</v>
      </c>
      <c r="N6641" s="9" t="s">
        <v>196</v>
      </c>
      <c r="O6641" s="9" t="s">
        <v>178</v>
      </c>
      <c r="P6641" s="9" t="s">
        <v>321</v>
      </c>
      <c r="Q6641" s="9" t="s">
        <v>219</v>
      </c>
      <c r="R6641" s="9">
        <v>0</v>
      </c>
      <c r="S6641" s="9">
        <v>7</v>
      </c>
      <c r="T6641" s="9" t="s">
        <v>229</v>
      </c>
      <c r="U6641" s="9" t="s">
        <v>661</v>
      </c>
      <c r="X6641" s="9">
        <f>INDEX(SLA_Policy!$D$2:$D$5,MATCH(F6641,SLA_Policy!$A$2:$A$5,0))</f>
        <v>72</v>
      </c>
      <c r="Y6641" s="9" t="str">
        <f>IF(E6641="Cancelled","Excluded",IF(D6641="",IF((SLA_Policy!$B$8-B6641)*24&gt;X6641,"Open - Breached","Open - On Track"),IF((D6641-B6641)*24&lt;=X6641,"Met","Breached")))</f>
        <v>Met</v>
      </c>
    </row>
    <row r="6642" spans="1:25" x14ac:dyDescent="0.25">
      <c r="A6642" s="9" t="s">
        <v>10524</v>
      </c>
      <c r="B6642" s="23">
        <v>46107.530555555597</v>
      </c>
      <c r="C6642" s="23">
        <v>46107.532638888901</v>
      </c>
      <c r="D6642" s="23">
        <v>46107.675000000003</v>
      </c>
      <c r="E6642" s="9" t="s">
        <v>212</v>
      </c>
      <c r="F6642" s="9" t="s">
        <v>187</v>
      </c>
      <c r="G6642" s="9" t="s">
        <v>213</v>
      </c>
      <c r="H6642" s="9" t="s">
        <v>88</v>
      </c>
      <c r="I6642" s="9" t="s">
        <v>92</v>
      </c>
      <c r="J6642" s="9" t="s">
        <v>9164</v>
      </c>
      <c r="K6642" s="9" t="s">
        <v>246</v>
      </c>
      <c r="L6642" s="9" t="s">
        <v>226</v>
      </c>
      <c r="M6642" s="9" t="s">
        <v>559</v>
      </c>
      <c r="N6642" s="9" t="s">
        <v>198</v>
      </c>
      <c r="O6642" s="9" t="s">
        <v>178</v>
      </c>
      <c r="P6642" s="9" t="s">
        <v>360</v>
      </c>
      <c r="Q6642" s="9" t="s">
        <v>273</v>
      </c>
      <c r="R6642" s="9">
        <v>0</v>
      </c>
      <c r="S6642" s="9">
        <v>41</v>
      </c>
      <c r="T6642" s="9" t="s">
        <v>136</v>
      </c>
      <c r="U6642" s="9" t="s">
        <v>140</v>
      </c>
      <c r="V6642" s="9" t="s">
        <v>144</v>
      </c>
      <c r="W6642" s="9">
        <v>5</v>
      </c>
      <c r="X6642" s="9">
        <f>INDEX(SLA_Policy!$D$2:$D$5,MATCH(F6642,SLA_Policy!$A$2:$A$5,0))</f>
        <v>8</v>
      </c>
      <c r="Y6642" s="9" t="str">
        <f>IF(E6642="Cancelled","Excluded",IF(D6642="",IF((SLA_Policy!$B$8-B6642)*24&gt;X6642,"Open - Breached","Open - On Track"),IF((D6642-B6642)*24&lt;=X6642,"Met","Breached")))</f>
        <v>Met</v>
      </c>
    </row>
    <row r="6643" spans="1:25" x14ac:dyDescent="0.25">
      <c r="A6643" s="9" t="s">
        <v>10525</v>
      </c>
      <c r="B6643" s="23">
        <v>46107.5402777778</v>
      </c>
      <c r="C6643" s="23">
        <v>46107.635416666701</v>
      </c>
      <c r="D6643" s="23">
        <v>46108.488888888904</v>
      </c>
      <c r="E6643" s="9" t="s">
        <v>212</v>
      </c>
      <c r="F6643" s="9" t="s">
        <v>189</v>
      </c>
      <c r="G6643" s="9" t="s">
        <v>236</v>
      </c>
      <c r="H6643" s="9" t="s">
        <v>167</v>
      </c>
      <c r="I6643" s="9" t="s">
        <v>255</v>
      </c>
      <c r="J6643" s="9" t="s">
        <v>10526</v>
      </c>
      <c r="K6643" s="9" t="s">
        <v>239</v>
      </c>
      <c r="L6643" s="9" t="s">
        <v>226</v>
      </c>
      <c r="M6643" s="9" t="s">
        <v>1641</v>
      </c>
      <c r="N6643" s="9" t="s">
        <v>196</v>
      </c>
      <c r="O6643" s="9" t="s">
        <v>116</v>
      </c>
      <c r="P6643" s="9" t="s">
        <v>295</v>
      </c>
      <c r="Q6643" s="9" t="s">
        <v>219</v>
      </c>
      <c r="R6643" s="9">
        <v>0</v>
      </c>
      <c r="S6643" s="9">
        <v>23</v>
      </c>
      <c r="U6643" s="9" t="s">
        <v>242</v>
      </c>
      <c r="X6643" s="9">
        <f>INDEX(SLA_Policy!$D$2:$D$5,MATCH(F6643,SLA_Policy!$A$2:$A$5,0))</f>
        <v>120</v>
      </c>
      <c r="Y6643" s="9" t="str">
        <f>IF(E6643="Cancelled","Excluded",IF(D6643="",IF((SLA_Policy!$B$8-B6643)*24&gt;X6643,"Open - Breached","Open - On Track"),IF((D6643-B6643)*24&lt;=X6643,"Met","Breached")))</f>
        <v>Met</v>
      </c>
    </row>
    <row r="6644" spans="1:25" x14ac:dyDescent="0.25">
      <c r="A6644" s="9" t="s">
        <v>10527</v>
      </c>
      <c r="B6644" s="23">
        <v>46107.541666666701</v>
      </c>
      <c r="C6644" s="23">
        <v>46107.5444444444</v>
      </c>
      <c r="D6644" s="23">
        <v>46108.413888888899</v>
      </c>
      <c r="E6644" s="9" t="s">
        <v>212</v>
      </c>
      <c r="F6644" s="9" t="s">
        <v>189</v>
      </c>
      <c r="G6644" s="9" t="s">
        <v>213</v>
      </c>
      <c r="H6644" s="9" t="s">
        <v>163</v>
      </c>
      <c r="I6644" s="9" t="s">
        <v>405</v>
      </c>
      <c r="J6644" s="9" t="s">
        <v>7578</v>
      </c>
      <c r="K6644" s="9" t="s">
        <v>410</v>
      </c>
      <c r="L6644" s="9" t="s">
        <v>104</v>
      </c>
      <c r="M6644" s="9" t="s">
        <v>706</v>
      </c>
      <c r="N6644" s="9" t="s">
        <v>198</v>
      </c>
      <c r="O6644" s="9" t="s">
        <v>176</v>
      </c>
      <c r="P6644" s="9" t="s">
        <v>330</v>
      </c>
      <c r="Q6644" s="9" t="s">
        <v>219</v>
      </c>
      <c r="R6644" s="9">
        <v>0</v>
      </c>
      <c r="S6644" s="9">
        <v>32</v>
      </c>
      <c r="U6644" s="9" t="s">
        <v>266</v>
      </c>
      <c r="X6644" s="9">
        <f>INDEX(SLA_Policy!$D$2:$D$5,MATCH(F6644,SLA_Policy!$A$2:$A$5,0))</f>
        <v>120</v>
      </c>
      <c r="Y6644" s="9" t="str">
        <f>IF(E6644="Cancelled","Excluded",IF(D6644="",IF((SLA_Policy!$B$8-B6644)*24&gt;X6644,"Open - Breached","Open - On Track"),IF((D6644-B6644)*24&lt;=X6644,"Met","Breached")))</f>
        <v>Met</v>
      </c>
    </row>
    <row r="6645" spans="1:25" x14ac:dyDescent="0.25">
      <c r="A6645" s="9" t="s">
        <v>10528</v>
      </c>
      <c r="B6645" s="23">
        <v>46107.5493055556</v>
      </c>
      <c r="C6645" s="23">
        <v>46107.609722222202</v>
      </c>
      <c r="D6645" s="23">
        <v>46108.409722222197</v>
      </c>
      <c r="E6645" s="9" t="s">
        <v>212</v>
      </c>
      <c r="F6645" s="9" t="s">
        <v>188</v>
      </c>
      <c r="G6645" s="9" t="s">
        <v>236</v>
      </c>
      <c r="H6645" s="9" t="s">
        <v>164</v>
      </c>
      <c r="I6645" s="9" t="s">
        <v>421</v>
      </c>
      <c r="J6645" s="9" t="s">
        <v>4144</v>
      </c>
      <c r="K6645" s="9" t="s">
        <v>225</v>
      </c>
      <c r="L6645" s="9" t="s">
        <v>216</v>
      </c>
      <c r="M6645" s="9" t="s">
        <v>886</v>
      </c>
      <c r="N6645" s="9" t="s">
        <v>196</v>
      </c>
      <c r="O6645" s="9" t="s">
        <v>180</v>
      </c>
      <c r="P6645" s="9" t="s">
        <v>368</v>
      </c>
      <c r="Q6645" s="9" t="s">
        <v>219</v>
      </c>
      <c r="R6645" s="9">
        <v>0</v>
      </c>
      <c r="S6645" s="9">
        <v>16</v>
      </c>
      <c r="T6645" s="9" t="s">
        <v>464</v>
      </c>
      <c r="U6645" s="9" t="s">
        <v>242</v>
      </c>
      <c r="W6645" s="9">
        <v>4</v>
      </c>
      <c r="X6645" s="9">
        <f>INDEX(SLA_Policy!$D$2:$D$5,MATCH(F6645,SLA_Policy!$A$2:$A$5,0))</f>
        <v>72</v>
      </c>
      <c r="Y6645" s="9" t="str">
        <f>IF(E6645="Cancelled","Excluded",IF(D6645="",IF((SLA_Policy!$B$8-B6645)*24&gt;X6645,"Open - Breached","Open - On Track"),IF((D6645-B6645)*24&lt;=X6645,"Met","Breached")))</f>
        <v>Met</v>
      </c>
    </row>
    <row r="6646" spans="1:25" x14ac:dyDescent="0.25">
      <c r="A6646" s="9" t="s">
        <v>10529</v>
      </c>
      <c r="B6646" s="23">
        <v>46107.554861111101</v>
      </c>
      <c r="C6646" s="23">
        <v>46107.555555555598</v>
      </c>
      <c r="D6646" s="23">
        <v>46107.558333333298</v>
      </c>
      <c r="E6646" s="9" t="s">
        <v>212</v>
      </c>
      <c r="F6646" s="9" t="s">
        <v>187</v>
      </c>
      <c r="G6646" s="9" t="s">
        <v>213</v>
      </c>
      <c r="H6646" s="9" t="s">
        <v>161</v>
      </c>
      <c r="I6646" s="9" t="s">
        <v>454</v>
      </c>
      <c r="J6646" s="9" t="s">
        <v>455</v>
      </c>
      <c r="K6646" s="9" t="s">
        <v>246</v>
      </c>
      <c r="L6646" s="9" t="s">
        <v>226</v>
      </c>
      <c r="M6646" s="9" t="s">
        <v>826</v>
      </c>
      <c r="N6646" s="9" t="s">
        <v>200</v>
      </c>
      <c r="O6646" s="9" t="s">
        <v>116</v>
      </c>
      <c r="P6646" s="9" t="s">
        <v>551</v>
      </c>
      <c r="Q6646" s="9" t="s">
        <v>219</v>
      </c>
      <c r="R6646" s="9">
        <v>0</v>
      </c>
      <c r="S6646" s="9">
        <v>5</v>
      </c>
      <c r="U6646" s="9" t="s">
        <v>266</v>
      </c>
      <c r="X6646" s="9">
        <f>INDEX(SLA_Policy!$D$2:$D$5,MATCH(F6646,SLA_Policy!$A$2:$A$5,0))</f>
        <v>8</v>
      </c>
      <c r="Y6646" s="9" t="str">
        <f>IF(E6646="Cancelled","Excluded",IF(D6646="",IF((SLA_Policy!$B$8-B6646)*24&gt;X6646,"Open - Breached","Open - On Track"),IF((D6646-B6646)*24&lt;=X6646,"Met","Breached")))</f>
        <v>Met</v>
      </c>
    </row>
    <row r="6647" spans="1:25" x14ac:dyDescent="0.25">
      <c r="A6647" s="9" t="s">
        <v>10530</v>
      </c>
      <c r="B6647" s="23">
        <v>46107.587500000001</v>
      </c>
      <c r="C6647" s="23">
        <v>46107.593055555597</v>
      </c>
      <c r="D6647" s="23">
        <v>46108.380555555603</v>
      </c>
      <c r="E6647" s="9" t="s">
        <v>212</v>
      </c>
      <c r="F6647" s="9" t="s">
        <v>189</v>
      </c>
      <c r="G6647" s="9" t="s">
        <v>236</v>
      </c>
      <c r="H6647" s="9" t="s">
        <v>163</v>
      </c>
      <c r="I6647" s="9" t="s">
        <v>327</v>
      </c>
      <c r="J6647" s="9" t="s">
        <v>2755</v>
      </c>
      <c r="K6647" s="9" t="s">
        <v>215</v>
      </c>
      <c r="L6647" s="9" t="s">
        <v>282</v>
      </c>
      <c r="M6647" s="9" t="s">
        <v>998</v>
      </c>
      <c r="N6647" s="9" t="s">
        <v>198</v>
      </c>
      <c r="O6647" s="9" t="s">
        <v>176</v>
      </c>
      <c r="P6647" s="9" t="s">
        <v>419</v>
      </c>
      <c r="Q6647" s="9" t="s">
        <v>219</v>
      </c>
      <c r="R6647" s="9">
        <v>0</v>
      </c>
      <c r="S6647" s="9">
        <v>35</v>
      </c>
      <c r="U6647" s="9" t="s">
        <v>242</v>
      </c>
      <c r="X6647" s="9">
        <f>INDEX(SLA_Policy!$D$2:$D$5,MATCH(F6647,SLA_Policy!$A$2:$A$5,0))</f>
        <v>120</v>
      </c>
      <c r="Y6647" s="9" t="str">
        <f>IF(E6647="Cancelled","Excluded",IF(D6647="",IF((SLA_Policy!$B$8-B6647)*24&gt;X6647,"Open - Breached","Open - On Track"),IF((D6647-B6647)*24&lt;=X6647,"Met","Breached")))</f>
        <v>Met</v>
      </c>
    </row>
    <row r="6648" spans="1:25" x14ac:dyDescent="0.25">
      <c r="A6648" s="9" t="s">
        <v>10531</v>
      </c>
      <c r="B6648" s="23">
        <v>46107.592361111099</v>
      </c>
      <c r="C6648" s="23">
        <v>46107.630555555603</v>
      </c>
      <c r="D6648" s="23">
        <v>46108.360416666699</v>
      </c>
      <c r="E6648" s="9" t="s">
        <v>212</v>
      </c>
      <c r="F6648" s="9" t="s">
        <v>188</v>
      </c>
      <c r="G6648" s="9" t="s">
        <v>213</v>
      </c>
      <c r="H6648" s="9" t="s">
        <v>165</v>
      </c>
      <c r="I6648" s="9" t="s">
        <v>2034</v>
      </c>
      <c r="J6648" s="9" t="s">
        <v>7297</v>
      </c>
      <c r="K6648" s="9" t="s">
        <v>303</v>
      </c>
      <c r="L6648" s="9" t="s">
        <v>371</v>
      </c>
      <c r="M6648" s="9" t="s">
        <v>1570</v>
      </c>
      <c r="N6648" s="9" t="s">
        <v>196</v>
      </c>
      <c r="O6648" s="9" t="s">
        <v>176</v>
      </c>
      <c r="P6648" s="9" t="s">
        <v>330</v>
      </c>
      <c r="Q6648" s="9" t="s">
        <v>219</v>
      </c>
      <c r="R6648" s="9">
        <v>0</v>
      </c>
      <c r="S6648" s="9">
        <v>33</v>
      </c>
      <c r="U6648" s="9" t="s">
        <v>266</v>
      </c>
      <c r="W6648" s="9">
        <v>5</v>
      </c>
      <c r="X6648" s="9">
        <f>INDEX(SLA_Policy!$D$2:$D$5,MATCH(F6648,SLA_Policy!$A$2:$A$5,0))</f>
        <v>72</v>
      </c>
      <c r="Y6648" s="9" t="str">
        <f>IF(E6648="Cancelled","Excluded",IF(D6648="",IF((SLA_Policy!$B$8-B6648)*24&gt;X6648,"Open - Breached","Open - On Track"),IF((D6648-B6648)*24&lt;=X6648,"Met","Breached")))</f>
        <v>Met</v>
      </c>
    </row>
    <row r="6649" spans="1:25" x14ac:dyDescent="0.25">
      <c r="A6649" s="9" t="s">
        <v>10532</v>
      </c>
      <c r="B6649" s="23">
        <v>46107.620138888902</v>
      </c>
      <c r="C6649" s="23">
        <v>46107.659027777801</v>
      </c>
      <c r="D6649" s="23">
        <v>46108.491666666698</v>
      </c>
      <c r="E6649" s="9" t="s">
        <v>212</v>
      </c>
      <c r="F6649" s="9" t="s">
        <v>188</v>
      </c>
      <c r="G6649" s="9" t="s">
        <v>213</v>
      </c>
      <c r="H6649" s="9" t="s">
        <v>162</v>
      </c>
      <c r="I6649" s="9" t="s">
        <v>345</v>
      </c>
      <c r="J6649" s="9" t="s">
        <v>10533</v>
      </c>
      <c r="K6649" s="9" t="s">
        <v>246</v>
      </c>
      <c r="L6649" s="9" t="s">
        <v>216</v>
      </c>
      <c r="M6649" s="9" t="s">
        <v>3854</v>
      </c>
      <c r="N6649" s="9" t="s">
        <v>197</v>
      </c>
      <c r="O6649" s="9" t="s">
        <v>116</v>
      </c>
      <c r="P6649" s="9" t="s">
        <v>218</v>
      </c>
      <c r="Q6649" s="9" t="s">
        <v>219</v>
      </c>
      <c r="R6649" s="9">
        <v>0</v>
      </c>
      <c r="S6649" s="9">
        <v>26</v>
      </c>
      <c r="U6649" s="9" t="s">
        <v>661</v>
      </c>
      <c r="X6649" s="9">
        <f>INDEX(SLA_Policy!$D$2:$D$5,MATCH(F6649,SLA_Policy!$A$2:$A$5,0))</f>
        <v>72</v>
      </c>
      <c r="Y6649" s="9" t="str">
        <f>IF(E6649="Cancelled","Excluded",IF(D6649="",IF((SLA_Policy!$B$8-B6649)*24&gt;X6649,"Open - Breached","Open - On Track"),IF((D6649-B6649)*24&lt;=X6649,"Met","Breached")))</f>
        <v>Met</v>
      </c>
    </row>
    <row r="6650" spans="1:25" x14ac:dyDescent="0.25">
      <c r="A6650" s="9" t="s">
        <v>10534</v>
      </c>
      <c r="B6650" s="23">
        <v>46107.646527777797</v>
      </c>
      <c r="C6650" s="23">
        <v>46107.654861111099</v>
      </c>
      <c r="D6650" s="23">
        <v>46107.753472222197</v>
      </c>
      <c r="E6650" s="9" t="s">
        <v>212</v>
      </c>
      <c r="F6650" s="9" t="s">
        <v>189</v>
      </c>
      <c r="G6650" s="9" t="s">
        <v>213</v>
      </c>
      <c r="H6650" s="9" t="s">
        <v>161</v>
      </c>
      <c r="I6650" s="9" t="s">
        <v>389</v>
      </c>
      <c r="J6650" s="9" t="s">
        <v>786</v>
      </c>
      <c r="K6650" s="9" t="s">
        <v>246</v>
      </c>
      <c r="L6650" s="9" t="s">
        <v>307</v>
      </c>
      <c r="M6650" s="9" t="s">
        <v>3710</v>
      </c>
      <c r="N6650" s="9" t="s">
        <v>198</v>
      </c>
      <c r="O6650" s="9" t="s">
        <v>116</v>
      </c>
      <c r="P6650" s="9" t="s">
        <v>551</v>
      </c>
      <c r="Q6650" s="9" t="s">
        <v>219</v>
      </c>
      <c r="R6650" s="9">
        <v>0</v>
      </c>
      <c r="S6650" s="9">
        <v>3</v>
      </c>
      <c r="U6650" s="9" t="s">
        <v>221</v>
      </c>
      <c r="W6650" s="9">
        <v>5</v>
      </c>
      <c r="X6650" s="9">
        <f>INDEX(SLA_Policy!$D$2:$D$5,MATCH(F6650,SLA_Policy!$A$2:$A$5,0))</f>
        <v>120</v>
      </c>
      <c r="Y6650" s="9" t="str">
        <f>IF(E6650="Cancelled","Excluded",IF(D6650="",IF((SLA_Policy!$B$8-B6650)*24&gt;X6650,"Open - Breached","Open - On Track"),IF((D6650-B6650)*24&lt;=X6650,"Met","Breached")))</f>
        <v>Met</v>
      </c>
    </row>
    <row r="6651" spans="1:25" x14ac:dyDescent="0.25">
      <c r="A6651" s="9" t="s">
        <v>10535</v>
      </c>
      <c r="B6651" s="23">
        <v>46107.661111111098</v>
      </c>
      <c r="C6651" s="23">
        <v>46107.675000000003</v>
      </c>
      <c r="D6651" s="23">
        <v>46108.624305555597</v>
      </c>
      <c r="E6651" s="9" t="s">
        <v>212</v>
      </c>
      <c r="F6651" s="9" t="s">
        <v>188</v>
      </c>
      <c r="G6651" s="9" t="s">
        <v>213</v>
      </c>
      <c r="H6651" s="9" t="s">
        <v>162</v>
      </c>
      <c r="I6651" s="9" t="s">
        <v>345</v>
      </c>
      <c r="J6651" s="9" t="s">
        <v>2999</v>
      </c>
      <c r="K6651" s="9" t="s">
        <v>246</v>
      </c>
      <c r="L6651" s="9" t="s">
        <v>270</v>
      </c>
      <c r="M6651" s="9" t="s">
        <v>3054</v>
      </c>
      <c r="N6651" s="9" t="s">
        <v>197</v>
      </c>
      <c r="O6651" s="9" t="s">
        <v>179</v>
      </c>
      <c r="P6651" s="9" t="s">
        <v>284</v>
      </c>
      <c r="Q6651" s="9" t="s">
        <v>219</v>
      </c>
      <c r="R6651" s="9">
        <v>1</v>
      </c>
      <c r="S6651" s="9">
        <v>55</v>
      </c>
      <c r="U6651" s="9" t="s">
        <v>290</v>
      </c>
      <c r="X6651" s="9">
        <f>INDEX(SLA_Policy!$D$2:$D$5,MATCH(F6651,SLA_Policy!$A$2:$A$5,0))</f>
        <v>72</v>
      </c>
      <c r="Y6651" s="9" t="str">
        <f>IF(E6651="Cancelled","Excluded",IF(D6651="",IF((SLA_Policy!$B$8-B6651)*24&gt;X6651,"Open - Breached","Open - On Track"),IF((D6651-B6651)*24&lt;=X6651,"Met","Breached")))</f>
        <v>Met</v>
      </c>
    </row>
    <row r="6652" spans="1:25" x14ac:dyDescent="0.25">
      <c r="A6652" s="9" t="s">
        <v>10536</v>
      </c>
      <c r="B6652" s="23">
        <v>46107.661805555603</v>
      </c>
      <c r="C6652" s="23">
        <v>46107.690972222197</v>
      </c>
      <c r="D6652" s="23">
        <v>46108.383333333302</v>
      </c>
      <c r="E6652" s="9" t="s">
        <v>212</v>
      </c>
      <c r="F6652" s="9" t="s">
        <v>187</v>
      </c>
      <c r="G6652" s="9" t="s">
        <v>213</v>
      </c>
      <c r="H6652" s="9" t="s">
        <v>88</v>
      </c>
      <c r="I6652" s="9" t="s">
        <v>268</v>
      </c>
      <c r="J6652" s="9" t="s">
        <v>10537</v>
      </c>
      <c r="K6652" s="9" t="s">
        <v>239</v>
      </c>
      <c r="L6652" s="9" t="s">
        <v>395</v>
      </c>
      <c r="M6652" s="9" t="s">
        <v>2399</v>
      </c>
      <c r="N6652" s="9" t="s">
        <v>196</v>
      </c>
      <c r="O6652" s="9" t="s">
        <v>178</v>
      </c>
      <c r="P6652" s="9" t="s">
        <v>272</v>
      </c>
      <c r="Q6652" s="9" t="s">
        <v>273</v>
      </c>
      <c r="R6652" s="9">
        <v>0</v>
      </c>
      <c r="S6652" s="9">
        <v>19</v>
      </c>
      <c r="T6652" s="9" t="s">
        <v>229</v>
      </c>
      <c r="U6652" s="9" t="s">
        <v>221</v>
      </c>
      <c r="X6652" s="9">
        <f>INDEX(SLA_Policy!$D$2:$D$5,MATCH(F6652,SLA_Policy!$A$2:$A$5,0))</f>
        <v>8</v>
      </c>
      <c r="Y6652" s="9" t="str">
        <f>IF(E6652="Cancelled","Excluded",IF(D6652="",IF((SLA_Policy!$B$8-B6652)*24&gt;X6652,"Open - Breached","Open - On Track"),IF((D6652-B6652)*24&lt;=X6652,"Met","Breached")))</f>
        <v>Breached</v>
      </c>
    </row>
    <row r="6653" spans="1:25" x14ac:dyDescent="0.25">
      <c r="A6653" s="9" t="s">
        <v>10538</v>
      </c>
      <c r="B6653" s="23">
        <v>46107.671527777798</v>
      </c>
      <c r="C6653" s="23">
        <v>46107.672916666699</v>
      </c>
      <c r="D6653" s="23">
        <v>46108.387499999997</v>
      </c>
      <c r="E6653" s="9" t="s">
        <v>212</v>
      </c>
      <c r="F6653" s="9" t="s">
        <v>187</v>
      </c>
      <c r="G6653" s="9" t="s">
        <v>213</v>
      </c>
      <c r="H6653" s="9" t="s">
        <v>163</v>
      </c>
      <c r="I6653" s="9" t="s">
        <v>223</v>
      </c>
      <c r="J6653" s="9" t="s">
        <v>2295</v>
      </c>
      <c r="K6653" s="9" t="s">
        <v>215</v>
      </c>
      <c r="L6653" s="9" t="s">
        <v>216</v>
      </c>
      <c r="M6653" s="9" t="s">
        <v>9290</v>
      </c>
      <c r="N6653" s="9" t="s">
        <v>198</v>
      </c>
      <c r="O6653" s="9" t="s">
        <v>176</v>
      </c>
      <c r="P6653" s="9" t="s">
        <v>503</v>
      </c>
      <c r="Q6653" s="9" t="s">
        <v>273</v>
      </c>
      <c r="R6653" s="9">
        <v>0</v>
      </c>
      <c r="S6653" s="9">
        <v>64</v>
      </c>
      <c r="T6653" s="9" t="s">
        <v>136</v>
      </c>
      <c r="U6653" s="9" t="s">
        <v>266</v>
      </c>
      <c r="X6653" s="9">
        <f>INDEX(SLA_Policy!$D$2:$D$5,MATCH(F6653,SLA_Policy!$A$2:$A$5,0))</f>
        <v>8</v>
      </c>
      <c r="Y6653" s="9" t="str">
        <f>IF(E6653="Cancelled","Excluded",IF(D6653="",IF((SLA_Policy!$B$8-B6653)*24&gt;X6653,"Open - Breached","Open - On Track"),IF((D6653-B6653)*24&lt;=X6653,"Met","Breached")))</f>
        <v>Breached</v>
      </c>
    </row>
    <row r="6654" spans="1:25" x14ac:dyDescent="0.25">
      <c r="A6654" s="9" t="s">
        <v>10539</v>
      </c>
      <c r="B6654" s="23">
        <v>46107.675000000003</v>
      </c>
      <c r="C6654" s="23">
        <v>46107.676388888904</v>
      </c>
      <c r="D6654" s="23">
        <v>46108.341666666704</v>
      </c>
      <c r="E6654" s="9" t="s">
        <v>212</v>
      </c>
      <c r="F6654" s="9" t="s">
        <v>188</v>
      </c>
      <c r="G6654" s="9" t="s">
        <v>213</v>
      </c>
      <c r="H6654" s="9" t="s">
        <v>88</v>
      </c>
      <c r="I6654" s="9" t="s">
        <v>354</v>
      </c>
      <c r="J6654" s="9" t="s">
        <v>10540</v>
      </c>
      <c r="K6654" s="9" t="s">
        <v>246</v>
      </c>
      <c r="L6654" s="9" t="s">
        <v>216</v>
      </c>
      <c r="M6654" s="9" t="s">
        <v>4721</v>
      </c>
      <c r="N6654" s="9" t="s">
        <v>200</v>
      </c>
      <c r="O6654" s="9" t="s">
        <v>178</v>
      </c>
      <c r="P6654" s="9" t="s">
        <v>321</v>
      </c>
      <c r="Q6654" s="9" t="s">
        <v>273</v>
      </c>
      <c r="R6654" s="9">
        <v>0</v>
      </c>
      <c r="S6654" s="9">
        <v>16</v>
      </c>
      <c r="T6654" s="9" t="s">
        <v>136</v>
      </c>
      <c r="U6654" s="9" t="s">
        <v>290</v>
      </c>
      <c r="X6654" s="9">
        <f>INDEX(SLA_Policy!$D$2:$D$5,MATCH(F6654,SLA_Policy!$A$2:$A$5,0))</f>
        <v>72</v>
      </c>
      <c r="Y6654" s="9" t="str">
        <f>IF(E6654="Cancelled","Excluded",IF(D6654="",IF((SLA_Policy!$B$8-B6654)*24&gt;X6654,"Open - Breached","Open - On Track"),IF((D6654-B6654)*24&lt;=X6654,"Met","Breached")))</f>
        <v>Met</v>
      </c>
    </row>
    <row r="6655" spans="1:25" x14ac:dyDescent="0.25">
      <c r="A6655" s="9" t="s">
        <v>10541</v>
      </c>
      <c r="B6655" s="23">
        <v>46107.695833333302</v>
      </c>
      <c r="C6655" s="23">
        <v>46107.697222222203</v>
      </c>
      <c r="D6655" s="23">
        <v>46108.338888888902</v>
      </c>
      <c r="E6655" s="9" t="s">
        <v>212</v>
      </c>
      <c r="F6655" s="9" t="s">
        <v>188</v>
      </c>
      <c r="G6655" s="9" t="s">
        <v>213</v>
      </c>
      <c r="H6655" s="9" t="s">
        <v>88</v>
      </c>
      <c r="I6655" s="9" t="s">
        <v>268</v>
      </c>
      <c r="J6655" s="9" t="s">
        <v>638</v>
      </c>
      <c r="K6655" s="9" t="s">
        <v>225</v>
      </c>
      <c r="L6655" s="9" t="s">
        <v>351</v>
      </c>
      <c r="M6655" s="9" t="s">
        <v>4049</v>
      </c>
      <c r="N6655" s="9" t="s">
        <v>198</v>
      </c>
      <c r="O6655" s="9" t="s">
        <v>178</v>
      </c>
      <c r="P6655" s="9" t="s">
        <v>414</v>
      </c>
      <c r="Q6655" s="9" t="s">
        <v>219</v>
      </c>
      <c r="R6655" s="9">
        <v>0</v>
      </c>
      <c r="S6655" s="9">
        <v>32</v>
      </c>
      <c r="T6655" s="9" t="s">
        <v>220</v>
      </c>
      <c r="U6655" s="9" t="s">
        <v>266</v>
      </c>
      <c r="W6655" s="9">
        <v>5</v>
      </c>
      <c r="X6655" s="9">
        <f>INDEX(SLA_Policy!$D$2:$D$5,MATCH(F6655,SLA_Policy!$A$2:$A$5,0))</f>
        <v>72</v>
      </c>
      <c r="Y6655" s="9" t="str">
        <f>IF(E6655="Cancelled","Excluded",IF(D6655="",IF((SLA_Policy!$B$8-B6655)*24&gt;X6655,"Open - Breached","Open - On Track"),IF((D6655-B6655)*24&lt;=X6655,"Met","Breached")))</f>
        <v>Met</v>
      </c>
    </row>
    <row r="6656" spans="1:25" x14ac:dyDescent="0.25">
      <c r="A6656" s="9" t="s">
        <v>10542</v>
      </c>
      <c r="B6656" s="23">
        <v>46107.714583333298</v>
      </c>
      <c r="C6656" s="23">
        <v>46107.743055555598</v>
      </c>
      <c r="D6656" s="23">
        <v>46108.4909722222</v>
      </c>
      <c r="E6656" s="9" t="s">
        <v>212</v>
      </c>
      <c r="F6656" s="9" t="s">
        <v>188</v>
      </c>
      <c r="G6656" s="9" t="s">
        <v>213</v>
      </c>
      <c r="H6656" s="9" t="s">
        <v>162</v>
      </c>
      <c r="I6656" s="9" t="s">
        <v>345</v>
      </c>
      <c r="J6656" s="9" t="s">
        <v>1136</v>
      </c>
      <c r="K6656" s="9" t="s">
        <v>246</v>
      </c>
      <c r="L6656" s="9" t="s">
        <v>216</v>
      </c>
      <c r="M6656" s="9" t="s">
        <v>1071</v>
      </c>
      <c r="N6656" s="9" t="s">
        <v>197</v>
      </c>
      <c r="O6656" s="9" t="s">
        <v>116</v>
      </c>
      <c r="P6656" s="9" t="s">
        <v>258</v>
      </c>
      <c r="Q6656" s="9" t="s">
        <v>219</v>
      </c>
      <c r="R6656" s="9">
        <v>1</v>
      </c>
      <c r="S6656" s="9">
        <v>30</v>
      </c>
      <c r="U6656" s="9" t="s">
        <v>266</v>
      </c>
      <c r="W6656" s="9">
        <v>4</v>
      </c>
      <c r="X6656" s="9">
        <f>INDEX(SLA_Policy!$D$2:$D$5,MATCH(F6656,SLA_Policy!$A$2:$A$5,0))</f>
        <v>72</v>
      </c>
      <c r="Y6656" s="9" t="str">
        <f>IF(E6656="Cancelled","Excluded",IF(D6656="",IF((SLA_Policy!$B$8-B6656)*24&gt;X6656,"Open - Breached","Open - On Track"),IF((D6656-B6656)*24&lt;=X6656,"Met","Breached")))</f>
        <v>Met</v>
      </c>
    </row>
    <row r="6657" spans="1:25" x14ac:dyDescent="0.25">
      <c r="A6657" s="9" t="s">
        <v>10543</v>
      </c>
      <c r="B6657" s="23">
        <v>46107.725694444503</v>
      </c>
      <c r="C6657" s="23">
        <v>46107.733333333301</v>
      </c>
      <c r="D6657" s="23">
        <v>46111.388888888898</v>
      </c>
      <c r="E6657" s="9" t="s">
        <v>212</v>
      </c>
      <c r="F6657" s="9" t="s">
        <v>188</v>
      </c>
      <c r="G6657" s="9" t="s">
        <v>213</v>
      </c>
      <c r="H6657" s="9" t="s">
        <v>163</v>
      </c>
      <c r="I6657" s="9" t="s">
        <v>250</v>
      </c>
      <c r="J6657" s="9" t="s">
        <v>10544</v>
      </c>
      <c r="K6657" s="9" t="s">
        <v>246</v>
      </c>
      <c r="L6657" s="9" t="s">
        <v>311</v>
      </c>
      <c r="M6657" s="9" t="s">
        <v>2910</v>
      </c>
      <c r="N6657" s="9" t="s">
        <v>196</v>
      </c>
      <c r="O6657" s="9" t="s">
        <v>176</v>
      </c>
      <c r="P6657" s="9" t="s">
        <v>503</v>
      </c>
      <c r="Q6657" s="9" t="s">
        <v>219</v>
      </c>
      <c r="R6657" s="9">
        <v>0</v>
      </c>
      <c r="S6657" s="9">
        <v>11</v>
      </c>
      <c r="T6657" s="9" t="s">
        <v>136</v>
      </c>
      <c r="U6657" s="9" t="s">
        <v>266</v>
      </c>
      <c r="X6657" s="9">
        <f>INDEX(SLA_Policy!$D$2:$D$5,MATCH(F6657,SLA_Policy!$A$2:$A$5,0))</f>
        <v>72</v>
      </c>
      <c r="Y6657" s="9" t="str">
        <f>IF(E6657="Cancelled","Excluded",IF(D6657="",IF((SLA_Policy!$B$8-B6657)*24&gt;X6657,"Open - Breached","Open - On Track"),IF((D6657-B6657)*24&lt;=X6657,"Met","Breached")))</f>
        <v>Breached</v>
      </c>
    </row>
    <row r="6658" spans="1:25" x14ac:dyDescent="0.25">
      <c r="A6658" s="9" t="s">
        <v>10545</v>
      </c>
      <c r="B6658" s="23">
        <v>46107.778472222199</v>
      </c>
      <c r="C6658" s="23">
        <v>46107.780555555597</v>
      </c>
      <c r="D6658" s="23">
        <v>46108.381249999999</v>
      </c>
      <c r="E6658" s="9" t="s">
        <v>212</v>
      </c>
      <c r="F6658" s="9" t="s">
        <v>188</v>
      </c>
      <c r="G6658" s="9" t="s">
        <v>213</v>
      </c>
      <c r="H6658" s="9" t="s">
        <v>88</v>
      </c>
      <c r="I6658" s="9" t="s">
        <v>92</v>
      </c>
      <c r="J6658" s="9" t="s">
        <v>9192</v>
      </c>
      <c r="K6658" s="9" t="s">
        <v>246</v>
      </c>
      <c r="L6658" s="9" t="s">
        <v>226</v>
      </c>
      <c r="M6658" s="9" t="s">
        <v>1974</v>
      </c>
      <c r="N6658" s="9" t="s">
        <v>198</v>
      </c>
      <c r="O6658" s="9" t="s">
        <v>178</v>
      </c>
      <c r="P6658" s="9" t="s">
        <v>321</v>
      </c>
      <c r="Q6658" s="9" t="s">
        <v>219</v>
      </c>
      <c r="R6658" s="9">
        <v>0</v>
      </c>
      <c r="S6658" s="9">
        <v>59</v>
      </c>
      <c r="T6658" s="9" t="s">
        <v>136</v>
      </c>
      <c r="U6658" s="9" t="s">
        <v>140</v>
      </c>
      <c r="V6658" s="9" t="s">
        <v>144</v>
      </c>
      <c r="X6658" s="9">
        <f>INDEX(SLA_Policy!$D$2:$D$5,MATCH(F6658,SLA_Policy!$A$2:$A$5,0))</f>
        <v>72</v>
      </c>
      <c r="Y6658" s="9" t="str">
        <f>IF(E6658="Cancelled","Excluded",IF(D6658="",IF((SLA_Policy!$B$8-B6658)*24&gt;X6658,"Open - Breached","Open - On Track"),IF((D6658-B6658)*24&lt;=X6658,"Met","Breached")))</f>
        <v>Met</v>
      </c>
    </row>
    <row r="6659" spans="1:25" x14ac:dyDescent="0.25">
      <c r="A6659" s="9" t="s">
        <v>10546</v>
      </c>
      <c r="B6659" s="23">
        <v>46107.818055555603</v>
      </c>
      <c r="C6659" s="23">
        <v>46108.345138888901</v>
      </c>
      <c r="D6659" s="23">
        <v>46111.390972222202</v>
      </c>
      <c r="E6659" s="9" t="s">
        <v>212</v>
      </c>
      <c r="F6659" s="9" t="s">
        <v>189</v>
      </c>
      <c r="G6659" s="9" t="s">
        <v>213</v>
      </c>
      <c r="H6659" s="9" t="s">
        <v>167</v>
      </c>
      <c r="I6659" s="9" t="s">
        <v>362</v>
      </c>
      <c r="J6659" s="9" t="s">
        <v>10547</v>
      </c>
      <c r="K6659" s="9" t="s">
        <v>225</v>
      </c>
      <c r="L6659" s="9" t="s">
        <v>104</v>
      </c>
      <c r="M6659" s="9" t="s">
        <v>3171</v>
      </c>
      <c r="N6659" s="9" t="s">
        <v>196</v>
      </c>
      <c r="O6659" s="9" t="s">
        <v>176</v>
      </c>
      <c r="P6659" s="9" t="s">
        <v>570</v>
      </c>
      <c r="Q6659" s="9" t="s">
        <v>219</v>
      </c>
      <c r="R6659" s="9">
        <v>0</v>
      </c>
      <c r="S6659" s="9">
        <v>118</v>
      </c>
      <c r="U6659" s="9" t="s">
        <v>248</v>
      </c>
      <c r="W6659" s="9">
        <v>5</v>
      </c>
      <c r="X6659" s="9">
        <f>INDEX(SLA_Policy!$D$2:$D$5,MATCH(F6659,SLA_Policy!$A$2:$A$5,0))</f>
        <v>120</v>
      </c>
      <c r="Y6659" s="9" t="str">
        <f>IF(E6659="Cancelled","Excluded",IF(D6659="",IF((SLA_Policy!$B$8-B6659)*24&gt;X6659,"Open - Breached","Open - On Track"),IF((D6659-B6659)*24&lt;=X6659,"Met","Breached")))</f>
        <v>Met</v>
      </c>
    </row>
    <row r="6660" spans="1:25" x14ac:dyDescent="0.25">
      <c r="A6660" s="9" t="s">
        <v>10548</v>
      </c>
      <c r="B6660" s="23">
        <v>46108.252083333296</v>
      </c>
      <c r="C6660" s="23">
        <v>46108.315972222197</v>
      </c>
      <c r="D6660" s="23">
        <v>46108.617361111101</v>
      </c>
      <c r="E6660" s="9" t="s">
        <v>212</v>
      </c>
      <c r="F6660" s="9" t="s">
        <v>188</v>
      </c>
      <c r="G6660" s="9" t="s">
        <v>213</v>
      </c>
      <c r="H6660" s="9" t="s">
        <v>162</v>
      </c>
      <c r="I6660" s="9" t="s">
        <v>345</v>
      </c>
      <c r="J6660" s="9" t="s">
        <v>3913</v>
      </c>
      <c r="K6660" s="9" t="s">
        <v>246</v>
      </c>
      <c r="L6660" s="9" t="s">
        <v>226</v>
      </c>
      <c r="M6660" s="9" t="s">
        <v>1873</v>
      </c>
      <c r="N6660" s="9" t="s">
        <v>197</v>
      </c>
      <c r="O6660" s="9" t="s">
        <v>179</v>
      </c>
      <c r="P6660" s="9" t="s">
        <v>264</v>
      </c>
      <c r="Q6660" s="9" t="s">
        <v>219</v>
      </c>
      <c r="R6660" s="9">
        <v>0</v>
      </c>
      <c r="S6660" s="9">
        <v>54</v>
      </c>
      <c r="U6660" s="9" t="s">
        <v>290</v>
      </c>
      <c r="X6660" s="9">
        <f>INDEX(SLA_Policy!$D$2:$D$5,MATCH(F6660,SLA_Policy!$A$2:$A$5,0))</f>
        <v>72</v>
      </c>
      <c r="Y6660" s="9" t="str">
        <f>IF(E6660="Cancelled","Excluded",IF(D6660="",IF((SLA_Policy!$B$8-B6660)*24&gt;X6660,"Open - Breached","Open - On Track"),IF((D6660-B6660)*24&lt;=X6660,"Met","Breached")))</f>
        <v>Met</v>
      </c>
    </row>
    <row r="6661" spans="1:25" x14ac:dyDescent="0.25">
      <c r="A6661" s="9" t="s">
        <v>10549</v>
      </c>
      <c r="B6661" s="23">
        <v>46108.256249999999</v>
      </c>
      <c r="C6661" s="23">
        <v>46108.302777777797</v>
      </c>
      <c r="D6661" s="23">
        <v>46111.3930555556</v>
      </c>
      <c r="E6661" s="9" t="s">
        <v>212</v>
      </c>
      <c r="F6661" s="9" t="s">
        <v>189</v>
      </c>
      <c r="G6661" s="9" t="s">
        <v>236</v>
      </c>
      <c r="H6661" s="9" t="s">
        <v>167</v>
      </c>
      <c r="I6661" s="9" t="s">
        <v>255</v>
      </c>
      <c r="J6661" s="9" t="s">
        <v>10550</v>
      </c>
      <c r="K6661" s="9" t="s">
        <v>246</v>
      </c>
      <c r="L6661" s="9" t="s">
        <v>311</v>
      </c>
      <c r="M6661" s="9" t="s">
        <v>1152</v>
      </c>
      <c r="N6661" s="9" t="s">
        <v>197</v>
      </c>
      <c r="O6661" s="9" t="s">
        <v>180</v>
      </c>
      <c r="P6661" s="9" t="s">
        <v>318</v>
      </c>
      <c r="Q6661" s="9" t="s">
        <v>219</v>
      </c>
      <c r="R6661" s="9">
        <v>0</v>
      </c>
      <c r="S6661" s="9">
        <v>17</v>
      </c>
      <c r="U6661" s="9" t="s">
        <v>242</v>
      </c>
      <c r="X6661" s="9">
        <f>INDEX(SLA_Policy!$D$2:$D$5,MATCH(F6661,SLA_Policy!$A$2:$A$5,0))</f>
        <v>120</v>
      </c>
      <c r="Y6661" s="9" t="str">
        <f>IF(E6661="Cancelled","Excluded",IF(D6661="",IF((SLA_Policy!$B$8-B6661)*24&gt;X6661,"Open - Breached","Open - On Track"),IF((D6661-B6661)*24&lt;=X6661,"Met","Breached")))</f>
        <v>Met</v>
      </c>
    </row>
    <row r="6662" spans="1:25" x14ac:dyDescent="0.25">
      <c r="A6662" s="9" t="s">
        <v>10551</v>
      </c>
      <c r="B6662" s="23">
        <v>46108.284722222197</v>
      </c>
      <c r="C6662" s="23">
        <v>46108.3840277778</v>
      </c>
      <c r="D6662" s="23">
        <v>46108.588194444397</v>
      </c>
      <c r="E6662" s="9" t="s">
        <v>212</v>
      </c>
      <c r="F6662" s="9" t="s">
        <v>188</v>
      </c>
      <c r="G6662" s="9" t="s">
        <v>213</v>
      </c>
      <c r="H6662" s="9" t="s">
        <v>163</v>
      </c>
      <c r="I6662" s="9" t="s">
        <v>405</v>
      </c>
      <c r="J6662" s="9" t="s">
        <v>1760</v>
      </c>
      <c r="K6662" s="9" t="s">
        <v>276</v>
      </c>
      <c r="L6662" s="9" t="s">
        <v>270</v>
      </c>
      <c r="M6662" s="9" t="s">
        <v>6504</v>
      </c>
      <c r="N6662" s="9" t="s">
        <v>196</v>
      </c>
      <c r="O6662" s="9" t="s">
        <v>176</v>
      </c>
      <c r="P6662" s="9" t="s">
        <v>253</v>
      </c>
      <c r="Q6662" s="9" t="s">
        <v>219</v>
      </c>
      <c r="R6662" s="9">
        <v>0</v>
      </c>
      <c r="S6662" s="9">
        <v>18</v>
      </c>
      <c r="U6662" s="9" t="s">
        <v>230</v>
      </c>
      <c r="X6662" s="9">
        <f>INDEX(SLA_Policy!$D$2:$D$5,MATCH(F6662,SLA_Policy!$A$2:$A$5,0))</f>
        <v>72</v>
      </c>
      <c r="Y6662" s="9" t="str">
        <f>IF(E6662="Cancelled","Excluded",IF(D6662="",IF((SLA_Policy!$B$8-B6662)*24&gt;X6662,"Open - Breached","Open - On Track"),IF((D6662-B6662)*24&lt;=X6662,"Met","Breached")))</f>
        <v>Met</v>
      </c>
    </row>
    <row r="6663" spans="1:25" x14ac:dyDescent="0.25">
      <c r="A6663" s="9" t="s">
        <v>10552</v>
      </c>
      <c r="B6663" s="23">
        <v>46108.2993055556</v>
      </c>
      <c r="C6663" s="23">
        <v>46108.304861111101</v>
      </c>
      <c r="D6663" s="23">
        <v>46108.340972222199</v>
      </c>
      <c r="E6663" s="9" t="s">
        <v>212</v>
      </c>
      <c r="F6663" s="9" t="s">
        <v>189</v>
      </c>
      <c r="G6663" s="9" t="s">
        <v>213</v>
      </c>
      <c r="H6663" s="9" t="s">
        <v>161</v>
      </c>
      <c r="I6663" s="9" t="s">
        <v>389</v>
      </c>
      <c r="J6663" s="9" t="s">
        <v>767</v>
      </c>
      <c r="K6663" s="9" t="s">
        <v>246</v>
      </c>
      <c r="L6663" s="9" t="s">
        <v>226</v>
      </c>
      <c r="M6663" s="9" t="s">
        <v>1327</v>
      </c>
      <c r="N6663" s="9" t="s">
        <v>199</v>
      </c>
      <c r="O6663" s="9" t="s">
        <v>116</v>
      </c>
      <c r="P6663" s="9" t="s">
        <v>551</v>
      </c>
      <c r="Q6663" s="9" t="s">
        <v>219</v>
      </c>
      <c r="R6663" s="9">
        <v>0</v>
      </c>
      <c r="S6663" s="9">
        <v>11</v>
      </c>
      <c r="U6663" s="9" t="s">
        <v>221</v>
      </c>
      <c r="X6663" s="9">
        <f>INDEX(SLA_Policy!$D$2:$D$5,MATCH(F6663,SLA_Policy!$A$2:$A$5,0))</f>
        <v>120</v>
      </c>
      <c r="Y6663" s="9" t="str">
        <f>IF(E6663="Cancelled","Excluded",IF(D6663="",IF((SLA_Policy!$B$8-B6663)*24&gt;X6663,"Open - Breached","Open - On Track"),IF((D6663-B6663)*24&lt;=X6663,"Met","Breached")))</f>
        <v>Met</v>
      </c>
    </row>
    <row r="6664" spans="1:25" x14ac:dyDescent="0.25">
      <c r="A6664" s="9" t="s">
        <v>10553</v>
      </c>
      <c r="B6664" s="23">
        <v>46108.304166666698</v>
      </c>
      <c r="C6664" s="23">
        <v>46108.306944444397</v>
      </c>
      <c r="D6664" s="23">
        <v>46108.338888888902</v>
      </c>
      <c r="E6664" s="9" t="s">
        <v>212</v>
      </c>
      <c r="F6664" s="9" t="s">
        <v>188</v>
      </c>
      <c r="G6664" s="9" t="s">
        <v>213</v>
      </c>
      <c r="H6664" s="9" t="s">
        <v>161</v>
      </c>
      <c r="I6664" s="9" t="s">
        <v>389</v>
      </c>
      <c r="J6664" s="9" t="s">
        <v>5786</v>
      </c>
      <c r="K6664" s="9" t="s">
        <v>246</v>
      </c>
      <c r="L6664" s="9" t="s">
        <v>216</v>
      </c>
      <c r="M6664" s="9" t="s">
        <v>5680</v>
      </c>
      <c r="N6664" s="9" t="s">
        <v>198</v>
      </c>
      <c r="O6664" s="9" t="s">
        <v>116</v>
      </c>
      <c r="P6664" s="9" t="s">
        <v>551</v>
      </c>
      <c r="Q6664" s="9" t="s">
        <v>219</v>
      </c>
      <c r="R6664" s="9">
        <v>0</v>
      </c>
      <c r="S6664" s="9">
        <v>4</v>
      </c>
      <c r="U6664" s="9" t="s">
        <v>221</v>
      </c>
      <c r="X6664" s="9">
        <f>INDEX(SLA_Policy!$D$2:$D$5,MATCH(F6664,SLA_Policy!$A$2:$A$5,0))</f>
        <v>72</v>
      </c>
      <c r="Y6664" s="9" t="str">
        <f>IF(E6664="Cancelled","Excluded",IF(D6664="",IF((SLA_Policy!$B$8-B6664)*24&gt;X6664,"Open - Breached","Open - On Track"),IF((D6664-B6664)*24&lt;=X6664,"Met","Breached")))</f>
        <v>Met</v>
      </c>
    </row>
    <row r="6665" spans="1:25" x14ac:dyDescent="0.25">
      <c r="A6665" s="9" t="s">
        <v>10554</v>
      </c>
      <c r="B6665" s="23">
        <v>46108.3125</v>
      </c>
      <c r="C6665" s="23">
        <v>46108.334027777797</v>
      </c>
      <c r="D6665" s="23">
        <v>46111.3527777778</v>
      </c>
      <c r="E6665" s="9" t="s">
        <v>212</v>
      </c>
      <c r="F6665" s="9" t="s">
        <v>189</v>
      </c>
      <c r="G6665" s="9" t="s">
        <v>213</v>
      </c>
      <c r="H6665" s="9" t="s">
        <v>165</v>
      </c>
      <c r="I6665" s="9" t="s">
        <v>567</v>
      </c>
      <c r="J6665" s="9" t="s">
        <v>7010</v>
      </c>
      <c r="K6665" s="9" t="s">
        <v>246</v>
      </c>
      <c r="L6665" s="9" t="s">
        <v>395</v>
      </c>
      <c r="M6665" s="9" t="s">
        <v>9184</v>
      </c>
      <c r="N6665" s="9" t="s">
        <v>199</v>
      </c>
      <c r="O6665" s="9" t="s">
        <v>176</v>
      </c>
      <c r="P6665" s="9" t="s">
        <v>228</v>
      </c>
      <c r="Q6665" s="9" t="s">
        <v>219</v>
      </c>
      <c r="R6665" s="9">
        <v>0</v>
      </c>
      <c r="S6665" s="9">
        <v>44</v>
      </c>
      <c r="U6665" s="9" t="s">
        <v>266</v>
      </c>
      <c r="W6665" s="9">
        <v>5</v>
      </c>
      <c r="X6665" s="9">
        <f>INDEX(SLA_Policy!$D$2:$D$5,MATCH(F6665,SLA_Policy!$A$2:$A$5,0))</f>
        <v>120</v>
      </c>
      <c r="Y6665" s="9" t="str">
        <f>IF(E6665="Cancelled","Excluded",IF(D6665="",IF((SLA_Policy!$B$8-B6665)*24&gt;X6665,"Open - Breached","Open - On Track"),IF((D6665-B6665)*24&lt;=X6665,"Met","Breached")))</f>
        <v>Met</v>
      </c>
    </row>
    <row r="6666" spans="1:25" x14ac:dyDescent="0.25">
      <c r="A6666" s="9" t="s">
        <v>10555</v>
      </c>
      <c r="B6666" s="23">
        <v>46108.314583333296</v>
      </c>
      <c r="C6666" s="23">
        <v>46108.328472222202</v>
      </c>
      <c r="D6666" s="23">
        <v>46108.572222222203</v>
      </c>
      <c r="E6666" s="9" t="s">
        <v>212</v>
      </c>
      <c r="F6666" s="9" t="s">
        <v>188</v>
      </c>
      <c r="G6666" s="9" t="s">
        <v>213</v>
      </c>
      <c r="H6666" s="9" t="s">
        <v>88</v>
      </c>
      <c r="I6666" s="9" t="s">
        <v>92</v>
      </c>
      <c r="J6666" s="9" t="s">
        <v>9160</v>
      </c>
      <c r="K6666" s="9" t="s">
        <v>215</v>
      </c>
      <c r="L6666" s="9" t="s">
        <v>216</v>
      </c>
      <c r="M6666" s="9" t="s">
        <v>2728</v>
      </c>
      <c r="N6666" s="9" t="s">
        <v>198</v>
      </c>
      <c r="O6666" s="9" t="s">
        <v>178</v>
      </c>
      <c r="P6666" s="9" t="s">
        <v>414</v>
      </c>
      <c r="Q6666" s="9" t="s">
        <v>219</v>
      </c>
      <c r="R6666" s="9">
        <v>0</v>
      </c>
      <c r="S6666" s="9">
        <v>35</v>
      </c>
      <c r="T6666" s="9" t="s">
        <v>136</v>
      </c>
      <c r="U6666" s="9" t="s">
        <v>140</v>
      </c>
      <c r="V6666" s="9" t="s">
        <v>144</v>
      </c>
      <c r="X6666" s="9">
        <f>INDEX(SLA_Policy!$D$2:$D$5,MATCH(F6666,SLA_Policy!$A$2:$A$5,0))</f>
        <v>72</v>
      </c>
      <c r="Y6666" s="9" t="str">
        <f>IF(E6666="Cancelled","Excluded",IF(D6666="",IF((SLA_Policy!$B$8-B6666)*24&gt;X6666,"Open - Breached","Open - On Track"),IF((D6666-B6666)*24&lt;=X6666,"Met","Breached")))</f>
        <v>Met</v>
      </c>
    </row>
    <row r="6667" spans="1:25" x14ac:dyDescent="0.25">
      <c r="A6667" s="9" t="s">
        <v>10556</v>
      </c>
      <c r="B6667" s="23">
        <v>46108.335416666698</v>
      </c>
      <c r="C6667" s="23">
        <v>46108.386111111096</v>
      </c>
      <c r="D6667" s="23">
        <v>46111.577083333301</v>
      </c>
      <c r="E6667" s="9" t="s">
        <v>212</v>
      </c>
      <c r="F6667" s="9" t="s">
        <v>189</v>
      </c>
      <c r="G6667" s="9" t="s">
        <v>213</v>
      </c>
      <c r="H6667" s="9" t="s">
        <v>88</v>
      </c>
      <c r="I6667" s="9" t="s">
        <v>354</v>
      </c>
      <c r="J6667" s="9" t="s">
        <v>564</v>
      </c>
      <c r="K6667" s="9" t="s">
        <v>246</v>
      </c>
      <c r="L6667" s="9" t="s">
        <v>270</v>
      </c>
      <c r="M6667" s="9" t="s">
        <v>3067</v>
      </c>
      <c r="N6667" s="9" t="s">
        <v>197</v>
      </c>
      <c r="O6667" s="9" t="s">
        <v>180</v>
      </c>
      <c r="P6667" s="9" t="s">
        <v>318</v>
      </c>
      <c r="Q6667" s="9" t="s">
        <v>219</v>
      </c>
      <c r="R6667" s="9">
        <v>0</v>
      </c>
      <c r="S6667" s="9">
        <v>32</v>
      </c>
      <c r="T6667" s="9" t="s">
        <v>220</v>
      </c>
      <c r="U6667" s="9" t="s">
        <v>266</v>
      </c>
      <c r="X6667" s="9">
        <f>INDEX(SLA_Policy!$D$2:$D$5,MATCH(F6667,SLA_Policy!$A$2:$A$5,0))</f>
        <v>120</v>
      </c>
      <c r="Y6667" s="9" t="str">
        <f>IF(E6667="Cancelled","Excluded",IF(D6667="",IF((SLA_Policy!$B$8-B6667)*24&gt;X6667,"Open - Breached","Open - On Track"),IF((D6667-B6667)*24&lt;=X6667,"Met","Breached")))</f>
        <v>Met</v>
      </c>
    </row>
    <row r="6668" spans="1:25" x14ac:dyDescent="0.25">
      <c r="A6668" s="9" t="s">
        <v>10557</v>
      </c>
      <c r="B6668" s="23">
        <v>46108.354861111096</v>
      </c>
      <c r="C6668" s="23">
        <v>46108.377777777801</v>
      </c>
      <c r="D6668" s="23">
        <v>46111.363888888904</v>
      </c>
      <c r="E6668" s="9" t="s">
        <v>212</v>
      </c>
      <c r="F6668" s="9" t="s">
        <v>189</v>
      </c>
      <c r="G6668" s="9" t="s">
        <v>213</v>
      </c>
      <c r="H6668" s="9" t="s">
        <v>165</v>
      </c>
      <c r="I6668" s="9" t="s">
        <v>567</v>
      </c>
      <c r="J6668" s="9" t="s">
        <v>1154</v>
      </c>
      <c r="K6668" s="9" t="s">
        <v>246</v>
      </c>
      <c r="L6668" s="9" t="s">
        <v>371</v>
      </c>
      <c r="M6668" s="9" t="s">
        <v>1457</v>
      </c>
      <c r="N6668" s="9" t="s">
        <v>196</v>
      </c>
      <c r="O6668" s="9" t="s">
        <v>176</v>
      </c>
      <c r="P6668" s="9" t="s">
        <v>419</v>
      </c>
      <c r="Q6668" s="9" t="s">
        <v>219</v>
      </c>
      <c r="R6668" s="9">
        <v>0</v>
      </c>
      <c r="S6668" s="9">
        <v>15</v>
      </c>
      <c r="U6668" s="9" t="s">
        <v>230</v>
      </c>
      <c r="X6668" s="9">
        <f>INDEX(SLA_Policy!$D$2:$D$5,MATCH(F6668,SLA_Policy!$A$2:$A$5,0))</f>
        <v>120</v>
      </c>
      <c r="Y6668" s="9" t="str">
        <f>IF(E6668="Cancelled","Excluded",IF(D6668="",IF((SLA_Policy!$B$8-B6668)*24&gt;X6668,"Open - Breached","Open - On Track"),IF((D6668-B6668)*24&lt;=X6668,"Met","Breached")))</f>
        <v>Met</v>
      </c>
    </row>
    <row r="6669" spans="1:25" x14ac:dyDescent="0.25">
      <c r="A6669" s="9" t="s">
        <v>10558</v>
      </c>
      <c r="B6669" s="23">
        <v>46108.356249999997</v>
      </c>
      <c r="C6669" s="23">
        <v>46108.359722222202</v>
      </c>
      <c r="D6669" s="23">
        <v>46111.384722222203</v>
      </c>
      <c r="E6669" s="9" t="s">
        <v>212</v>
      </c>
      <c r="F6669" s="9" t="s">
        <v>188</v>
      </c>
      <c r="G6669" s="9" t="s">
        <v>213</v>
      </c>
      <c r="H6669" s="9" t="s">
        <v>163</v>
      </c>
      <c r="I6669" s="9" t="s">
        <v>223</v>
      </c>
      <c r="J6669" s="9" t="s">
        <v>10559</v>
      </c>
      <c r="K6669" s="9" t="s">
        <v>246</v>
      </c>
      <c r="L6669" s="9" t="s">
        <v>311</v>
      </c>
      <c r="M6669" s="9" t="s">
        <v>4705</v>
      </c>
      <c r="N6669" s="9" t="s">
        <v>200</v>
      </c>
      <c r="O6669" s="9" t="s">
        <v>176</v>
      </c>
      <c r="P6669" s="9" t="s">
        <v>503</v>
      </c>
      <c r="Q6669" s="9" t="s">
        <v>219</v>
      </c>
      <c r="R6669" s="9">
        <v>0</v>
      </c>
      <c r="S6669" s="9">
        <v>159</v>
      </c>
      <c r="T6669" s="9" t="s">
        <v>220</v>
      </c>
      <c r="U6669" s="9" t="s">
        <v>230</v>
      </c>
      <c r="W6669" s="9">
        <v>3</v>
      </c>
      <c r="X6669" s="9">
        <f>INDEX(SLA_Policy!$D$2:$D$5,MATCH(F6669,SLA_Policy!$A$2:$A$5,0))</f>
        <v>72</v>
      </c>
      <c r="Y6669" s="9" t="str">
        <f>IF(E6669="Cancelled","Excluded",IF(D6669="",IF((SLA_Policy!$B$8-B6669)*24&gt;X6669,"Open - Breached","Open - On Track"),IF((D6669-B6669)*24&lt;=X6669,"Met","Breached")))</f>
        <v>Breached</v>
      </c>
    </row>
    <row r="6670" spans="1:25" x14ac:dyDescent="0.25">
      <c r="A6670" s="9" t="s">
        <v>10560</v>
      </c>
      <c r="B6670" s="23">
        <v>46108.369444444397</v>
      </c>
      <c r="C6670" s="23">
        <v>46108.403472222199</v>
      </c>
      <c r="D6670" s="23">
        <v>46108.588194444397</v>
      </c>
      <c r="E6670" s="9" t="s">
        <v>212</v>
      </c>
      <c r="F6670" s="9" t="s">
        <v>188</v>
      </c>
      <c r="G6670" s="9" t="s">
        <v>213</v>
      </c>
      <c r="H6670" s="9" t="s">
        <v>167</v>
      </c>
      <c r="I6670" s="9" t="s">
        <v>536</v>
      </c>
      <c r="J6670" s="9" t="s">
        <v>641</v>
      </c>
      <c r="K6670" s="9" t="s">
        <v>239</v>
      </c>
      <c r="L6670" s="9" t="s">
        <v>307</v>
      </c>
      <c r="M6670" s="9" t="s">
        <v>3395</v>
      </c>
      <c r="N6670" s="9" t="s">
        <v>197</v>
      </c>
      <c r="O6670" s="9" t="s">
        <v>176</v>
      </c>
      <c r="P6670" s="9" t="s">
        <v>253</v>
      </c>
      <c r="Q6670" s="9" t="s">
        <v>219</v>
      </c>
      <c r="R6670" s="9">
        <v>0</v>
      </c>
      <c r="S6670" s="9">
        <v>71</v>
      </c>
      <c r="T6670" s="9" t="s">
        <v>220</v>
      </c>
      <c r="U6670" s="9" t="s">
        <v>290</v>
      </c>
      <c r="X6670" s="9">
        <f>INDEX(SLA_Policy!$D$2:$D$5,MATCH(F6670,SLA_Policy!$A$2:$A$5,0))</f>
        <v>72</v>
      </c>
      <c r="Y6670" s="9" t="str">
        <f>IF(E6670="Cancelled","Excluded",IF(D6670="",IF((SLA_Policy!$B$8-B6670)*24&gt;X6670,"Open - Breached","Open - On Track"),IF((D6670-B6670)*24&lt;=X6670,"Met","Breached")))</f>
        <v>Met</v>
      </c>
    </row>
    <row r="6671" spans="1:25" x14ac:dyDescent="0.25">
      <c r="A6671" s="9" t="s">
        <v>10561</v>
      </c>
      <c r="B6671" s="23">
        <v>46108.384722222203</v>
      </c>
      <c r="C6671" s="23">
        <v>46108.392361111102</v>
      </c>
      <c r="D6671" s="23">
        <v>46108.720138888901</v>
      </c>
      <c r="E6671" s="9" t="s">
        <v>212</v>
      </c>
      <c r="F6671" s="9" t="s">
        <v>188</v>
      </c>
      <c r="G6671" s="9" t="s">
        <v>213</v>
      </c>
      <c r="H6671" s="9" t="s">
        <v>88</v>
      </c>
      <c r="I6671" s="9" t="s">
        <v>268</v>
      </c>
      <c r="J6671" s="9" t="s">
        <v>10562</v>
      </c>
      <c r="K6671" s="9" t="s">
        <v>246</v>
      </c>
      <c r="L6671" s="9" t="s">
        <v>226</v>
      </c>
      <c r="M6671" s="9" t="s">
        <v>1974</v>
      </c>
      <c r="N6671" s="9" t="s">
        <v>198</v>
      </c>
      <c r="O6671" s="9" t="s">
        <v>178</v>
      </c>
      <c r="P6671" s="9" t="s">
        <v>414</v>
      </c>
      <c r="Q6671" s="9" t="s">
        <v>273</v>
      </c>
      <c r="R6671" s="9">
        <v>1</v>
      </c>
      <c r="S6671" s="9">
        <v>40</v>
      </c>
      <c r="T6671" s="9" t="s">
        <v>136</v>
      </c>
      <c r="U6671" s="9" t="s">
        <v>230</v>
      </c>
      <c r="X6671" s="9">
        <f>INDEX(SLA_Policy!$D$2:$D$5,MATCH(F6671,SLA_Policy!$A$2:$A$5,0))</f>
        <v>72</v>
      </c>
      <c r="Y6671" s="9" t="str">
        <f>IF(E6671="Cancelled","Excluded",IF(D6671="",IF((SLA_Policy!$B$8-B6671)*24&gt;X6671,"Open - Breached","Open - On Track"),IF((D6671-B6671)*24&lt;=X6671,"Met","Breached")))</f>
        <v>Met</v>
      </c>
    </row>
    <row r="6672" spans="1:25" x14ac:dyDescent="0.25">
      <c r="A6672" s="9" t="s">
        <v>10563</v>
      </c>
      <c r="B6672" s="23">
        <v>46108.393750000003</v>
      </c>
      <c r="C6672" s="23">
        <v>46108.395833333299</v>
      </c>
      <c r="D6672" s="23">
        <v>46108.427777777797</v>
      </c>
      <c r="E6672" s="9" t="s">
        <v>212</v>
      </c>
      <c r="F6672" s="9" t="s">
        <v>188</v>
      </c>
      <c r="G6672" s="9" t="s">
        <v>213</v>
      </c>
      <c r="H6672" s="9" t="s">
        <v>161</v>
      </c>
      <c r="I6672" s="9" t="s">
        <v>389</v>
      </c>
      <c r="J6672" s="9" t="s">
        <v>6630</v>
      </c>
      <c r="K6672" s="9" t="s">
        <v>246</v>
      </c>
      <c r="L6672" s="9" t="s">
        <v>226</v>
      </c>
      <c r="M6672" s="9" t="s">
        <v>2515</v>
      </c>
      <c r="N6672" s="9" t="s">
        <v>198</v>
      </c>
      <c r="O6672" s="9" t="s">
        <v>116</v>
      </c>
      <c r="P6672" s="9" t="s">
        <v>590</v>
      </c>
      <c r="Q6672" s="9" t="s">
        <v>219</v>
      </c>
      <c r="R6672" s="9">
        <v>0</v>
      </c>
      <c r="S6672" s="9">
        <v>4</v>
      </c>
      <c r="U6672" s="9" t="s">
        <v>221</v>
      </c>
      <c r="W6672" s="9">
        <v>5</v>
      </c>
      <c r="X6672" s="9">
        <f>INDEX(SLA_Policy!$D$2:$D$5,MATCH(F6672,SLA_Policy!$A$2:$A$5,0))</f>
        <v>72</v>
      </c>
      <c r="Y6672" s="9" t="str">
        <f>IF(E6672="Cancelled","Excluded",IF(D6672="",IF((SLA_Policy!$B$8-B6672)*24&gt;X6672,"Open - Breached","Open - On Track"),IF((D6672-B6672)*24&lt;=X6672,"Met","Breached")))</f>
        <v>Met</v>
      </c>
    </row>
    <row r="6673" spans="1:25" x14ac:dyDescent="0.25">
      <c r="A6673" s="9" t="s">
        <v>10564</v>
      </c>
      <c r="B6673" s="23">
        <v>46108.418749999997</v>
      </c>
      <c r="C6673" s="23">
        <v>46108.4194444444</v>
      </c>
      <c r="D6673" s="23">
        <v>46108.478472222203</v>
      </c>
      <c r="E6673" s="9" t="s">
        <v>212</v>
      </c>
      <c r="F6673" s="9" t="s">
        <v>187</v>
      </c>
      <c r="G6673" s="9" t="s">
        <v>213</v>
      </c>
      <c r="H6673" s="9" t="s">
        <v>166</v>
      </c>
      <c r="I6673" s="9" t="s">
        <v>398</v>
      </c>
      <c r="J6673" s="9" t="s">
        <v>1811</v>
      </c>
      <c r="K6673" s="9" t="s">
        <v>246</v>
      </c>
      <c r="L6673" s="9" t="s">
        <v>311</v>
      </c>
      <c r="M6673" s="9" t="s">
        <v>3591</v>
      </c>
      <c r="N6673" s="9" t="s">
        <v>198</v>
      </c>
      <c r="O6673" s="9" t="s">
        <v>181</v>
      </c>
      <c r="P6673" s="9" t="s">
        <v>668</v>
      </c>
      <c r="Q6673" s="9" t="s">
        <v>273</v>
      </c>
      <c r="R6673" s="9">
        <v>0</v>
      </c>
      <c r="S6673" s="9">
        <v>32</v>
      </c>
      <c r="U6673" s="9" t="s">
        <v>248</v>
      </c>
      <c r="X6673" s="9">
        <f>INDEX(SLA_Policy!$D$2:$D$5,MATCH(F6673,SLA_Policy!$A$2:$A$5,0))</f>
        <v>8</v>
      </c>
      <c r="Y6673" s="9" t="str">
        <f>IF(E6673="Cancelled","Excluded",IF(D6673="",IF((SLA_Policy!$B$8-B6673)*24&gt;X6673,"Open - Breached","Open - On Track"),IF((D6673-B6673)*24&lt;=X6673,"Met","Breached")))</f>
        <v>Met</v>
      </c>
    </row>
    <row r="6674" spans="1:25" x14ac:dyDescent="0.25">
      <c r="A6674" s="9" t="s">
        <v>10565</v>
      </c>
      <c r="B6674" s="23">
        <v>46108.423611111102</v>
      </c>
      <c r="C6674" s="23">
        <v>46108.427083333299</v>
      </c>
      <c r="D6674" s="23">
        <v>46111.409722222197</v>
      </c>
      <c r="E6674" s="9" t="s">
        <v>212</v>
      </c>
      <c r="F6674" s="9" t="s">
        <v>188</v>
      </c>
      <c r="G6674" s="9" t="s">
        <v>213</v>
      </c>
      <c r="H6674" s="9" t="s">
        <v>88</v>
      </c>
      <c r="I6674" s="9" t="s">
        <v>92</v>
      </c>
      <c r="J6674" s="9" t="s">
        <v>9164</v>
      </c>
      <c r="K6674" s="9" t="s">
        <v>303</v>
      </c>
      <c r="L6674" s="9" t="s">
        <v>104</v>
      </c>
      <c r="M6674" s="9" t="s">
        <v>10566</v>
      </c>
      <c r="N6674" s="9" t="s">
        <v>198</v>
      </c>
      <c r="O6674" s="9" t="s">
        <v>178</v>
      </c>
      <c r="P6674" s="9" t="s">
        <v>272</v>
      </c>
      <c r="Q6674" s="9" t="s">
        <v>219</v>
      </c>
      <c r="R6674" s="9">
        <v>1</v>
      </c>
      <c r="S6674" s="9">
        <v>69</v>
      </c>
      <c r="T6674" s="9" t="s">
        <v>136</v>
      </c>
      <c r="U6674" s="9" t="s">
        <v>140</v>
      </c>
      <c r="V6674" s="9" t="s">
        <v>144</v>
      </c>
      <c r="X6674" s="9">
        <f>INDEX(SLA_Policy!$D$2:$D$5,MATCH(F6674,SLA_Policy!$A$2:$A$5,0))</f>
        <v>72</v>
      </c>
      <c r="Y6674" s="9" t="str">
        <f>IF(E6674="Cancelled","Excluded",IF(D6674="",IF((SLA_Policy!$B$8-B6674)*24&gt;X6674,"Open - Breached","Open - On Track"),IF((D6674-B6674)*24&lt;=X6674,"Met","Breached")))</f>
        <v>Met</v>
      </c>
    </row>
    <row r="6675" spans="1:25" x14ac:dyDescent="0.25">
      <c r="A6675" s="9" t="s">
        <v>10567</v>
      </c>
      <c r="B6675" s="23">
        <v>46108.434722222199</v>
      </c>
      <c r="C6675" s="23">
        <v>46108.460416666698</v>
      </c>
      <c r="D6675" s="23">
        <v>46108.486111111102</v>
      </c>
      <c r="E6675" s="9" t="s">
        <v>212</v>
      </c>
      <c r="F6675" s="9" t="s">
        <v>188</v>
      </c>
      <c r="G6675" s="9" t="s">
        <v>213</v>
      </c>
      <c r="H6675" s="9" t="s">
        <v>161</v>
      </c>
      <c r="I6675" s="9" t="s">
        <v>389</v>
      </c>
      <c r="J6675" s="9" t="s">
        <v>949</v>
      </c>
      <c r="K6675" s="9" t="s">
        <v>225</v>
      </c>
      <c r="L6675" s="9" t="s">
        <v>282</v>
      </c>
      <c r="M6675" s="9" t="s">
        <v>2016</v>
      </c>
      <c r="N6675" s="9" t="s">
        <v>196</v>
      </c>
      <c r="O6675" s="9" t="s">
        <v>116</v>
      </c>
      <c r="P6675" s="9" t="s">
        <v>218</v>
      </c>
      <c r="Q6675" s="9" t="s">
        <v>219</v>
      </c>
      <c r="R6675" s="9">
        <v>0</v>
      </c>
      <c r="S6675" s="9">
        <v>3</v>
      </c>
      <c r="U6675" s="9" t="s">
        <v>290</v>
      </c>
      <c r="X6675" s="9">
        <f>INDEX(SLA_Policy!$D$2:$D$5,MATCH(F6675,SLA_Policy!$A$2:$A$5,0))</f>
        <v>72</v>
      </c>
      <c r="Y6675" s="9" t="str">
        <f>IF(E6675="Cancelled","Excluded",IF(D6675="",IF((SLA_Policy!$B$8-B6675)*24&gt;X6675,"Open - Breached","Open - On Track"),IF((D6675-B6675)*24&lt;=X6675,"Met","Breached")))</f>
        <v>Met</v>
      </c>
    </row>
    <row r="6676" spans="1:25" x14ac:dyDescent="0.25">
      <c r="A6676" s="9" t="s">
        <v>10568</v>
      </c>
      <c r="B6676" s="23">
        <v>46108.434722222199</v>
      </c>
      <c r="C6676" s="23">
        <v>46108.435416666704</v>
      </c>
      <c r="D6676" s="23">
        <v>46111.34375</v>
      </c>
      <c r="E6676" s="9" t="s">
        <v>212</v>
      </c>
      <c r="F6676" s="9" t="s">
        <v>188</v>
      </c>
      <c r="G6676" s="9" t="s">
        <v>213</v>
      </c>
      <c r="H6676" s="9" t="s">
        <v>162</v>
      </c>
      <c r="I6676" s="9" t="s">
        <v>416</v>
      </c>
      <c r="J6676" s="9" t="s">
        <v>10569</v>
      </c>
      <c r="K6676" s="9" t="s">
        <v>246</v>
      </c>
      <c r="L6676" s="9" t="s">
        <v>226</v>
      </c>
      <c r="M6676" s="9" t="s">
        <v>1676</v>
      </c>
      <c r="N6676" s="9" t="s">
        <v>200</v>
      </c>
      <c r="O6676" s="9" t="s">
        <v>176</v>
      </c>
      <c r="P6676" s="9" t="s">
        <v>228</v>
      </c>
      <c r="Q6676" s="9" t="s">
        <v>219</v>
      </c>
      <c r="R6676" s="9">
        <v>0</v>
      </c>
      <c r="S6676" s="9">
        <v>17</v>
      </c>
      <c r="U6676" s="9" t="s">
        <v>290</v>
      </c>
      <c r="W6676" s="9">
        <v>5</v>
      </c>
      <c r="X6676" s="9">
        <f>INDEX(SLA_Policy!$D$2:$D$5,MATCH(F6676,SLA_Policy!$A$2:$A$5,0))</f>
        <v>72</v>
      </c>
      <c r="Y6676" s="9" t="str">
        <f>IF(E6676="Cancelled","Excluded",IF(D6676="",IF((SLA_Policy!$B$8-B6676)*24&gt;X6676,"Open - Breached","Open - On Track"),IF((D6676-B6676)*24&lt;=X6676,"Met","Breached")))</f>
        <v>Met</v>
      </c>
    </row>
    <row r="6677" spans="1:25" x14ac:dyDescent="0.25">
      <c r="A6677" s="9" t="s">
        <v>10570</v>
      </c>
      <c r="B6677" s="23">
        <v>46108.444444444503</v>
      </c>
      <c r="C6677" s="23">
        <v>46108.668055555601</v>
      </c>
      <c r="D6677" s="23">
        <v>46111.339583333298</v>
      </c>
      <c r="E6677" s="9" t="s">
        <v>212</v>
      </c>
      <c r="F6677" s="9" t="s">
        <v>189</v>
      </c>
      <c r="G6677" s="9" t="s">
        <v>213</v>
      </c>
      <c r="H6677" s="9" t="s">
        <v>162</v>
      </c>
      <c r="I6677" s="9" t="s">
        <v>244</v>
      </c>
      <c r="J6677" s="9" t="s">
        <v>9997</v>
      </c>
      <c r="K6677" s="9" t="s">
        <v>246</v>
      </c>
      <c r="L6677" s="9" t="s">
        <v>104</v>
      </c>
      <c r="M6677" s="9" t="s">
        <v>3593</v>
      </c>
      <c r="N6677" s="9" t="s">
        <v>197</v>
      </c>
      <c r="O6677" s="9" t="s">
        <v>116</v>
      </c>
      <c r="P6677" s="9" t="s">
        <v>218</v>
      </c>
      <c r="Q6677" s="9" t="s">
        <v>219</v>
      </c>
      <c r="R6677" s="9">
        <v>0</v>
      </c>
      <c r="S6677" s="9">
        <v>21</v>
      </c>
      <c r="U6677" s="9" t="s">
        <v>266</v>
      </c>
      <c r="W6677" s="9">
        <v>5</v>
      </c>
      <c r="X6677" s="9">
        <f>INDEX(SLA_Policy!$D$2:$D$5,MATCH(F6677,SLA_Policy!$A$2:$A$5,0))</f>
        <v>120</v>
      </c>
      <c r="Y6677" s="9" t="str">
        <f>IF(E6677="Cancelled","Excluded",IF(D6677="",IF((SLA_Policy!$B$8-B6677)*24&gt;X6677,"Open - Breached","Open - On Track"),IF((D6677-B6677)*24&lt;=X6677,"Met","Breached")))</f>
        <v>Met</v>
      </c>
    </row>
    <row r="6678" spans="1:25" x14ac:dyDescent="0.25">
      <c r="A6678" s="9" t="s">
        <v>10571</v>
      </c>
      <c r="B6678" s="23">
        <v>46108.454166666699</v>
      </c>
      <c r="C6678" s="23">
        <v>46108.484027777798</v>
      </c>
      <c r="D6678" s="23">
        <v>46111.322916666701</v>
      </c>
      <c r="E6678" s="9" t="s">
        <v>212</v>
      </c>
      <c r="F6678" s="9" t="s">
        <v>188</v>
      </c>
      <c r="G6678" s="9" t="s">
        <v>213</v>
      </c>
      <c r="H6678" s="9" t="s">
        <v>162</v>
      </c>
      <c r="I6678" s="9" t="s">
        <v>244</v>
      </c>
      <c r="J6678" s="9" t="s">
        <v>10572</v>
      </c>
      <c r="K6678" s="9" t="s">
        <v>246</v>
      </c>
      <c r="L6678" s="9" t="s">
        <v>226</v>
      </c>
      <c r="M6678" s="9" t="s">
        <v>569</v>
      </c>
      <c r="N6678" s="9" t="s">
        <v>197</v>
      </c>
      <c r="O6678" s="9" t="s">
        <v>179</v>
      </c>
      <c r="P6678" s="9" t="s">
        <v>284</v>
      </c>
      <c r="Q6678" s="9" t="s">
        <v>219</v>
      </c>
      <c r="R6678" s="9">
        <v>0</v>
      </c>
      <c r="S6678" s="9">
        <v>32</v>
      </c>
      <c r="U6678" s="9" t="s">
        <v>266</v>
      </c>
      <c r="X6678" s="9">
        <f>INDEX(SLA_Policy!$D$2:$D$5,MATCH(F6678,SLA_Policy!$A$2:$A$5,0))</f>
        <v>72</v>
      </c>
      <c r="Y6678" s="9" t="str">
        <f>IF(E6678="Cancelled","Excluded",IF(D6678="",IF((SLA_Policy!$B$8-B6678)*24&gt;X6678,"Open - Breached","Open - On Track"),IF((D6678-B6678)*24&lt;=X6678,"Met","Breached")))</f>
        <v>Met</v>
      </c>
    </row>
    <row r="6679" spans="1:25" x14ac:dyDescent="0.25">
      <c r="A6679" s="9" t="s">
        <v>10573</v>
      </c>
      <c r="B6679" s="23">
        <v>46108.471527777801</v>
      </c>
      <c r="C6679" s="23">
        <v>46108.487500000003</v>
      </c>
      <c r="D6679" s="23">
        <v>46108.504166666702</v>
      </c>
      <c r="E6679" s="9" t="s">
        <v>212</v>
      </c>
      <c r="F6679" s="9" t="s">
        <v>188</v>
      </c>
      <c r="G6679" s="9" t="s">
        <v>213</v>
      </c>
      <c r="H6679" s="9" t="s">
        <v>161</v>
      </c>
      <c r="I6679" s="9" t="s">
        <v>389</v>
      </c>
      <c r="J6679" s="9" t="s">
        <v>767</v>
      </c>
      <c r="K6679" s="9" t="s">
        <v>246</v>
      </c>
      <c r="L6679" s="9" t="s">
        <v>104</v>
      </c>
      <c r="M6679" s="9" t="s">
        <v>583</v>
      </c>
      <c r="N6679" s="9" t="s">
        <v>197</v>
      </c>
      <c r="O6679" s="9" t="s">
        <v>116</v>
      </c>
      <c r="P6679" s="9" t="s">
        <v>551</v>
      </c>
      <c r="Q6679" s="9" t="s">
        <v>219</v>
      </c>
      <c r="R6679" s="9">
        <v>0</v>
      </c>
      <c r="S6679" s="9">
        <v>13</v>
      </c>
      <c r="U6679" s="9" t="s">
        <v>290</v>
      </c>
      <c r="X6679" s="9">
        <f>INDEX(SLA_Policy!$D$2:$D$5,MATCH(F6679,SLA_Policy!$A$2:$A$5,0))</f>
        <v>72</v>
      </c>
      <c r="Y6679" s="9" t="str">
        <f>IF(E6679="Cancelled","Excluded",IF(D6679="",IF((SLA_Policy!$B$8-B6679)*24&gt;X6679,"Open - Breached","Open - On Track"),IF((D6679-B6679)*24&lt;=X6679,"Met","Breached")))</f>
        <v>Met</v>
      </c>
    </row>
    <row r="6680" spans="1:25" x14ac:dyDescent="0.25">
      <c r="A6680" s="9" t="s">
        <v>10574</v>
      </c>
      <c r="B6680" s="23">
        <v>46108.471527777801</v>
      </c>
      <c r="C6680" s="23">
        <v>46108.472222222197</v>
      </c>
      <c r="D6680" s="23">
        <v>46108.614583333299</v>
      </c>
      <c r="E6680" s="9" t="s">
        <v>212</v>
      </c>
      <c r="F6680" s="9" t="s">
        <v>187</v>
      </c>
      <c r="G6680" s="9" t="s">
        <v>213</v>
      </c>
      <c r="H6680" s="9" t="s">
        <v>162</v>
      </c>
      <c r="I6680" s="9" t="s">
        <v>345</v>
      </c>
      <c r="J6680" s="9" t="s">
        <v>1556</v>
      </c>
      <c r="K6680" s="9" t="s">
        <v>246</v>
      </c>
      <c r="L6680" s="9" t="s">
        <v>395</v>
      </c>
      <c r="M6680" s="9" t="s">
        <v>463</v>
      </c>
      <c r="N6680" s="9" t="s">
        <v>200</v>
      </c>
      <c r="O6680" s="9" t="s">
        <v>179</v>
      </c>
      <c r="P6680" s="9" t="s">
        <v>284</v>
      </c>
      <c r="Q6680" s="9" t="s">
        <v>273</v>
      </c>
      <c r="R6680" s="9">
        <v>0</v>
      </c>
      <c r="S6680" s="9">
        <v>30</v>
      </c>
      <c r="U6680" s="9" t="s">
        <v>290</v>
      </c>
      <c r="X6680" s="9">
        <f>INDEX(SLA_Policy!$D$2:$D$5,MATCH(F6680,SLA_Policy!$A$2:$A$5,0))</f>
        <v>8</v>
      </c>
      <c r="Y6680" s="9" t="str">
        <f>IF(E6680="Cancelled","Excluded",IF(D6680="",IF((SLA_Policy!$B$8-B6680)*24&gt;X6680,"Open - Breached","Open - On Track"),IF((D6680-B6680)*24&lt;=X6680,"Met","Breached")))</f>
        <v>Met</v>
      </c>
    </row>
    <row r="6681" spans="1:25" x14ac:dyDescent="0.25">
      <c r="A6681" s="9" t="s">
        <v>10575</v>
      </c>
      <c r="B6681" s="23">
        <v>46108.490277777797</v>
      </c>
      <c r="C6681" s="23">
        <v>46108.53125</v>
      </c>
      <c r="D6681" s="23">
        <v>46108.657638888901</v>
      </c>
      <c r="E6681" s="9" t="s">
        <v>212</v>
      </c>
      <c r="F6681" s="9" t="s">
        <v>188</v>
      </c>
      <c r="G6681" s="9" t="s">
        <v>213</v>
      </c>
      <c r="H6681" s="9" t="s">
        <v>164</v>
      </c>
      <c r="I6681" s="9" t="s">
        <v>260</v>
      </c>
      <c r="J6681" s="9" t="s">
        <v>9040</v>
      </c>
      <c r="K6681" s="9" t="s">
        <v>410</v>
      </c>
      <c r="L6681" s="9" t="s">
        <v>226</v>
      </c>
      <c r="M6681" s="9" t="s">
        <v>630</v>
      </c>
      <c r="N6681" s="9" t="s">
        <v>196</v>
      </c>
      <c r="O6681" s="9" t="s">
        <v>180</v>
      </c>
      <c r="P6681" s="9" t="s">
        <v>318</v>
      </c>
      <c r="Q6681" s="9" t="s">
        <v>219</v>
      </c>
      <c r="R6681" s="9">
        <v>0</v>
      </c>
      <c r="S6681" s="9">
        <v>22</v>
      </c>
      <c r="T6681" s="9" t="s">
        <v>265</v>
      </c>
      <c r="U6681" s="9" t="s">
        <v>248</v>
      </c>
      <c r="X6681" s="9">
        <f>INDEX(SLA_Policy!$D$2:$D$5,MATCH(F6681,SLA_Policy!$A$2:$A$5,0))</f>
        <v>72</v>
      </c>
      <c r="Y6681" s="9" t="str">
        <f>IF(E6681="Cancelled","Excluded",IF(D6681="",IF((SLA_Policy!$B$8-B6681)*24&gt;X6681,"Open - Breached","Open - On Track"),IF((D6681-B6681)*24&lt;=X6681,"Met","Breached")))</f>
        <v>Met</v>
      </c>
    </row>
    <row r="6682" spans="1:25" x14ac:dyDescent="0.25">
      <c r="A6682" s="9" t="s">
        <v>10576</v>
      </c>
      <c r="B6682" s="23">
        <v>46108.504861111098</v>
      </c>
      <c r="C6682" s="23">
        <v>46108.520138888904</v>
      </c>
      <c r="D6682" s="23">
        <v>46108.642361111102</v>
      </c>
      <c r="E6682" s="9" t="s">
        <v>212</v>
      </c>
      <c r="F6682" s="9" t="s">
        <v>188</v>
      </c>
      <c r="G6682" s="9" t="s">
        <v>213</v>
      </c>
      <c r="H6682" s="9" t="s">
        <v>162</v>
      </c>
      <c r="I6682" s="9" t="s">
        <v>345</v>
      </c>
      <c r="J6682" s="9" t="s">
        <v>1374</v>
      </c>
      <c r="K6682" s="9" t="s">
        <v>262</v>
      </c>
      <c r="L6682" s="9" t="s">
        <v>371</v>
      </c>
      <c r="M6682" s="9" t="s">
        <v>1914</v>
      </c>
      <c r="N6682" s="9" t="s">
        <v>196</v>
      </c>
      <c r="O6682" s="9" t="s">
        <v>116</v>
      </c>
      <c r="P6682" s="9" t="s">
        <v>551</v>
      </c>
      <c r="Q6682" s="9" t="s">
        <v>219</v>
      </c>
      <c r="R6682" s="9">
        <v>0</v>
      </c>
      <c r="S6682" s="9">
        <v>17</v>
      </c>
      <c r="U6682" s="9" t="s">
        <v>266</v>
      </c>
      <c r="W6682" s="9">
        <v>5</v>
      </c>
      <c r="X6682" s="9">
        <f>INDEX(SLA_Policy!$D$2:$D$5,MATCH(F6682,SLA_Policy!$A$2:$A$5,0))</f>
        <v>72</v>
      </c>
      <c r="Y6682" s="9" t="str">
        <f>IF(E6682="Cancelled","Excluded",IF(D6682="",IF((SLA_Policy!$B$8-B6682)*24&gt;X6682,"Open - Breached","Open - On Track"),IF((D6682-B6682)*24&lt;=X6682,"Met","Breached")))</f>
        <v>Met</v>
      </c>
    </row>
    <row r="6683" spans="1:25" x14ac:dyDescent="0.25">
      <c r="A6683" s="9" t="s">
        <v>10577</v>
      </c>
      <c r="B6683" s="23">
        <v>46108.540972222203</v>
      </c>
      <c r="C6683" s="23">
        <v>46108.5444444444</v>
      </c>
      <c r="D6683" s="23">
        <v>46111.413194444503</v>
      </c>
      <c r="E6683" s="9" t="s">
        <v>212</v>
      </c>
      <c r="F6683" s="9" t="s">
        <v>188</v>
      </c>
      <c r="G6683" s="9" t="s">
        <v>213</v>
      </c>
      <c r="H6683" s="9" t="s">
        <v>88</v>
      </c>
      <c r="I6683" s="9" t="s">
        <v>92</v>
      </c>
      <c r="J6683" s="9" t="s">
        <v>9181</v>
      </c>
      <c r="K6683" s="9" t="s">
        <v>246</v>
      </c>
      <c r="L6683" s="9" t="s">
        <v>351</v>
      </c>
      <c r="M6683" s="9" t="s">
        <v>1750</v>
      </c>
      <c r="N6683" s="9" t="s">
        <v>198</v>
      </c>
      <c r="O6683" s="9" t="s">
        <v>178</v>
      </c>
      <c r="P6683" s="9" t="s">
        <v>414</v>
      </c>
      <c r="Q6683" s="9" t="s">
        <v>219</v>
      </c>
      <c r="R6683" s="9">
        <v>0</v>
      </c>
      <c r="S6683" s="9">
        <v>36</v>
      </c>
      <c r="T6683" s="9" t="s">
        <v>229</v>
      </c>
      <c r="U6683" s="9" t="s">
        <v>140</v>
      </c>
      <c r="V6683" s="9" t="s">
        <v>144</v>
      </c>
      <c r="X6683" s="9">
        <f>INDEX(SLA_Policy!$D$2:$D$5,MATCH(F6683,SLA_Policy!$A$2:$A$5,0))</f>
        <v>72</v>
      </c>
      <c r="Y6683" s="9" t="str">
        <f>IF(E6683="Cancelled","Excluded",IF(D6683="",IF((SLA_Policy!$B$8-B6683)*24&gt;X6683,"Open - Breached","Open - On Track"),IF((D6683-B6683)*24&lt;=X6683,"Met","Breached")))</f>
        <v>Met</v>
      </c>
    </row>
    <row r="6684" spans="1:25" x14ac:dyDescent="0.25">
      <c r="A6684" s="9" t="s">
        <v>10578</v>
      </c>
      <c r="B6684" s="23">
        <v>46108.5534722222</v>
      </c>
      <c r="C6684" s="23">
        <v>46108.561805555597</v>
      </c>
      <c r="D6684" s="23">
        <v>46108.680555555598</v>
      </c>
      <c r="E6684" s="9" t="s">
        <v>212</v>
      </c>
      <c r="F6684" s="9" t="s">
        <v>187</v>
      </c>
      <c r="G6684" s="9" t="s">
        <v>213</v>
      </c>
      <c r="H6684" s="9" t="s">
        <v>162</v>
      </c>
      <c r="I6684" s="9" t="s">
        <v>244</v>
      </c>
      <c r="J6684" s="9" t="s">
        <v>3212</v>
      </c>
      <c r="K6684" s="9" t="s">
        <v>246</v>
      </c>
      <c r="L6684" s="9" t="s">
        <v>351</v>
      </c>
      <c r="M6684" s="9" t="s">
        <v>436</v>
      </c>
      <c r="N6684" s="9" t="s">
        <v>197</v>
      </c>
      <c r="O6684" s="9" t="s">
        <v>179</v>
      </c>
      <c r="P6684" s="9" t="s">
        <v>284</v>
      </c>
      <c r="Q6684" s="9" t="s">
        <v>273</v>
      </c>
      <c r="R6684" s="9">
        <v>0</v>
      </c>
      <c r="S6684" s="9">
        <v>72</v>
      </c>
      <c r="U6684" s="9" t="s">
        <v>248</v>
      </c>
      <c r="X6684" s="9">
        <f>INDEX(SLA_Policy!$D$2:$D$5,MATCH(F6684,SLA_Policy!$A$2:$A$5,0))</f>
        <v>8</v>
      </c>
      <c r="Y6684" s="9" t="str">
        <f>IF(E6684="Cancelled","Excluded",IF(D6684="",IF((SLA_Policy!$B$8-B6684)*24&gt;X6684,"Open - Breached","Open - On Track"),IF((D6684-B6684)*24&lt;=X6684,"Met","Breached")))</f>
        <v>Met</v>
      </c>
    </row>
    <row r="6685" spans="1:25" x14ac:dyDescent="0.25">
      <c r="A6685" s="9" t="s">
        <v>10579</v>
      </c>
      <c r="B6685" s="23">
        <v>46108.589583333298</v>
      </c>
      <c r="C6685" s="23">
        <v>46108.647916666698</v>
      </c>
      <c r="D6685" s="23">
        <v>46111.338194444397</v>
      </c>
      <c r="E6685" s="9" t="s">
        <v>212</v>
      </c>
      <c r="F6685" s="9" t="s">
        <v>188</v>
      </c>
      <c r="G6685" s="9" t="s">
        <v>213</v>
      </c>
      <c r="H6685" s="9" t="s">
        <v>88</v>
      </c>
      <c r="I6685" s="9" t="s">
        <v>268</v>
      </c>
      <c r="J6685" s="9" t="s">
        <v>3490</v>
      </c>
      <c r="K6685" s="9" t="s">
        <v>246</v>
      </c>
      <c r="L6685" s="9" t="s">
        <v>311</v>
      </c>
      <c r="M6685" s="9" t="s">
        <v>423</v>
      </c>
      <c r="N6685" s="9" t="s">
        <v>196</v>
      </c>
      <c r="O6685" s="9" t="s">
        <v>176</v>
      </c>
      <c r="P6685" s="9" t="s">
        <v>253</v>
      </c>
      <c r="Q6685" s="9" t="s">
        <v>219</v>
      </c>
      <c r="R6685" s="9">
        <v>0</v>
      </c>
      <c r="S6685" s="9">
        <v>36</v>
      </c>
      <c r="T6685" s="9" t="s">
        <v>220</v>
      </c>
      <c r="U6685" s="9" t="s">
        <v>230</v>
      </c>
      <c r="W6685" s="9">
        <v>4</v>
      </c>
      <c r="X6685" s="9">
        <f>INDEX(SLA_Policy!$D$2:$D$5,MATCH(F6685,SLA_Policy!$A$2:$A$5,0))</f>
        <v>72</v>
      </c>
      <c r="Y6685" s="9" t="str">
        <f>IF(E6685="Cancelled","Excluded",IF(D6685="",IF((SLA_Policy!$B$8-B6685)*24&gt;X6685,"Open - Breached","Open - On Track"),IF((D6685-B6685)*24&lt;=X6685,"Met","Breached")))</f>
        <v>Met</v>
      </c>
    </row>
    <row r="6686" spans="1:25" x14ac:dyDescent="0.25">
      <c r="A6686" s="9" t="s">
        <v>10580</v>
      </c>
      <c r="B6686" s="23">
        <v>46108.6027777778</v>
      </c>
      <c r="C6686" s="23">
        <v>46108.629861111098</v>
      </c>
      <c r="D6686" s="23">
        <v>46111.314583333296</v>
      </c>
      <c r="E6686" s="9" t="s">
        <v>212</v>
      </c>
      <c r="F6686" s="9" t="s">
        <v>188</v>
      </c>
      <c r="G6686" s="9" t="s">
        <v>213</v>
      </c>
      <c r="H6686" s="9" t="s">
        <v>163</v>
      </c>
      <c r="I6686" s="9" t="s">
        <v>405</v>
      </c>
      <c r="J6686" s="9" t="s">
        <v>10581</v>
      </c>
      <c r="K6686" s="9" t="s">
        <v>239</v>
      </c>
      <c r="L6686" s="9" t="s">
        <v>216</v>
      </c>
      <c r="M6686" s="9" t="s">
        <v>3502</v>
      </c>
      <c r="N6686" s="9" t="s">
        <v>197</v>
      </c>
      <c r="O6686" s="9" t="s">
        <v>176</v>
      </c>
      <c r="P6686" s="9" t="s">
        <v>503</v>
      </c>
      <c r="Q6686" s="9" t="s">
        <v>219</v>
      </c>
      <c r="R6686" s="9">
        <v>0</v>
      </c>
      <c r="S6686" s="9">
        <v>15</v>
      </c>
      <c r="U6686" s="9" t="s">
        <v>266</v>
      </c>
      <c r="X6686" s="9">
        <f>INDEX(SLA_Policy!$D$2:$D$5,MATCH(F6686,SLA_Policy!$A$2:$A$5,0))</f>
        <v>72</v>
      </c>
      <c r="Y6686" s="9" t="str">
        <f>IF(E6686="Cancelled","Excluded",IF(D6686="",IF((SLA_Policy!$B$8-B6686)*24&gt;X6686,"Open - Breached","Open - On Track"),IF((D6686-B6686)*24&lt;=X6686,"Met","Breached")))</f>
        <v>Met</v>
      </c>
    </row>
    <row r="6687" spans="1:25" x14ac:dyDescent="0.25">
      <c r="A6687" s="9" t="s">
        <v>10582</v>
      </c>
      <c r="B6687" s="23">
        <v>46108.615277777797</v>
      </c>
      <c r="C6687" s="23">
        <v>46108.618750000001</v>
      </c>
      <c r="D6687" s="23">
        <v>46108.627777777801</v>
      </c>
      <c r="E6687" s="9" t="s">
        <v>212</v>
      </c>
      <c r="F6687" s="9" t="s">
        <v>188</v>
      </c>
      <c r="G6687" s="9" t="s">
        <v>213</v>
      </c>
      <c r="H6687" s="9" t="s">
        <v>161</v>
      </c>
      <c r="I6687" s="9" t="s">
        <v>389</v>
      </c>
      <c r="J6687" s="9" t="s">
        <v>1243</v>
      </c>
      <c r="K6687" s="9" t="s">
        <v>215</v>
      </c>
      <c r="L6687" s="9" t="s">
        <v>216</v>
      </c>
      <c r="M6687" s="9" t="s">
        <v>1019</v>
      </c>
      <c r="N6687" s="9" t="s">
        <v>198</v>
      </c>
      <c r="O6687" s="9" t="s">
        <v>116</v>
      </c>
      <c r="P6687" s="9" t="s">
        <v>218</v>
      </c>
      <c r="Q6687" s="9" t="s">
        <v>219</v>
      </c>
      <c r="R6687" s="9">
        <v>0</v>
      </c>
      <c r="S6687" s="9">
        <v>12</v>
      </c>
      <c r="U6687" s="9" t="s">
        <v>221</v>
      </c>
      <c r="W6687" s="9">
        <v>5</v>
      </c>
      <c r="X6687" s="9">
        <f>INDEX(SLA_Policy!$D$2:$D$5,MATCH(F6687,SLA_Policy!$A$2:$A$5,0))</f>
        <v>72</v>
      </c>
      <c r="Y6687" s="9" t="str">
        <f>IF(E6687="Cancelled","Excluded",IF(D6687="",IF((SLA_Policy!$B$8-B6687)*24&gt;X6687,"Open - Breached","Open - On Track"),IF((D6687-B6687)*24&lt;=X6687,"Met","Breached")))</f>
        <v>Met</v>
      </c>
    </row>
    <row r="6688" spans="1:25" x14ac:dyDescent="0.25">
      <c r="A6688" s="9" t="s">
        <v>10583</v>
      </c>
      <c r="B6688" s="23">
        <v>46108.629861111098</v>
      </c>
      <c r="C6688" s="23">
        <v>46108.631249999999</v>
      </c>
      <c r="D6688" s="23">
        <v>46108.654166666704</v>
      </c>
      <c r="E6688" s="9" t="s">
        <v>212</v>
      </c>
      <c r="F6688" s="9" t="s">
        <v>188</v>
      </c>
      <c r="G6688" s="9" t="s">
        <v>213</v>
      </c>
      <c r="H6688" s="9" t="s">
        <v>161</v>
      </c>
      <c r="I6688" s="9" t="s">
        <v>389</v>
      </c>
      <c r="J6688" s="9" t="s">
        <v>435</v>
      </c>
      <c r="K6688" s="9" t="s">
        <v>246</v>
      </c>
      <c r="L6688" s="9" t="s">
        <v>226</v>
      </c>
      <c r="M6688" s="9" t="s">
        <v>4881</v>
      </c>
      <c r="N6688" s="9" t="s">
        <v>198</v>
      </c>
      <c r="O6688" s="9" t="s">
        <v>116</v>
      </c>
      <c r="P6688" s="9" t="s">
        <v>218</v>
      </c>
      <c r="Q6688" s="9" t="s">
        <v>219</v>
      </c>
      <c r="R6688" s="9">
        <v>0</v>
      </c>
      <c r="S6688" s="9">
        <v>4</v>
      </c>
      <c r="U6688" s="9" t="s">
        <v>290</v>
      </c>
      <c r="X6688" s="9">
        <f>INDEX(SLA_Policy!$D$2:$D$5,MATCH(F6688,SLA_Policy!$A$2:$A$5,0))</f>
        <v>72</v>
      </c>
      <c r="Y6688" s="9" t="str">
        <f>IF(E6688="Cancelled","Excluded",IF(D6688="",IF((SLA_Policy!$B$8-B6688)*24&gt;X6688,"Open - Breached","Open - On Track"),IF((D6688-B6688)*24&lt;=X6688,"Met","Breached")))</f>
        <v>Met</v>
      </c>
    </row>
    <row r="6689" spans="1:25" x14ac:dyDescent="0.25">
      <c r="A6689" s="9" t="s">
        <v>10584</v>
      </c>
      <c r="B6689" s="23">
        <v>46108.633333333302</v>
      </c>
      <c r="C6689" s="23">
        <v>46108.635416666701</v>
      </c>
      <c r="D6689" s="23">
        <v>46108.703472222202</v>
      </c>
      <c r="E6689" s="9" t="s">
        <v>212</v>
      </c>
      <c r="F6689" s="9" t="s">
        <v>188</v>
      </c>
      <c r="G6689" s="9" t="s">
        <v>213</v>
      </c>
      <c r="H6689" s="9" t="s">
        <v>162</v>
      </c>
      <c r="I6689" s="9" t="s">
        <v>416</v>
      </c>
      <c r="J6689" s="9" t="s">
        <v>10585</v>
      </c>
      <c r="K6689" s="9" t="s">
        <v>246</v>
      </c>
      <c r="L6689" s="9" t="s">
        <v>282</v>
      </c>
      <c r="M6689" s="9" t="s">
        <v>1521</v>
      </c>
      <c r="N6689" s="9" t="s">
        <v>198</v>
      </c>
      <c r="O6689" s="9" t="s">
        <v>176</v>
      </c>
      <c r="P6689" s="9" t="s">
        <v>330</v>
      </c>
      <c r="Q6689" s="9" t="s">
        <v>219</v>
      </c>
      <c r="R6689" s="9">
        <v>0</v>
      </c>
      <c r="S6689" s="9">
        <v>27</v>
      </c>
      <c r="U6689" s="9" t="s">
        <v>248</v>
      </c>
      <c r="W6689" s="9">
        <v>4</v>
      </c>
      <c r="X6689" s="9">
        <f>INDEX(SLA_Policy!$D$2:$D$5,MATCH(F6689,SLA_Policy!$A$2:$A$5,0))</f>
        <v>72</v>
      </c>
      <c r="Y6689" s="9" t="str">
        <f>IF(E6689="Cancelled","Excluded",IF(D6689="",IF((SLA_Policy!$B$8-B6689)*24&gt;X6689,"Open - Breached","Open - On Track"),IF((D6689-B6689)*24&lt;=X6689,"Met","Breached")))</f>
        <v>Met</v>
      </c>
    </row>
    <row r="6690" spans="1:25" x14ac:dyDescent="0.25">
      <c r="A6690" s="9" t="s">
        <v>10586</v>
      </c>
      <c r="B6690" s="23">
        <v>46108.646527777797</v>
      </c>
      <c r="C6690" s="23">
        <v>46108.672222222202</v>
      </c>
      <c r="D6690" s="23">
        <v>46111.359722222202</v>
      </c>
      <c r="E6690" s="9" t="s">
        <v>212</v>
      </c>
      <c r="F6690" s="9" t="s">
        <v>188</v>
      </c>
      <c r="G6690" s="9" t="s">
        <v>213</v>
      </c>
      <c r="H6690" s="9" t="s">
        <v>162</v>
      </c>
      <c r="I6690" s="9" t="s">
        <v>244</v>
      </c>
      <c r="J6690" s="9" t="s">
        <v>6246</v>
      </c>
      <c r="K6690" s="9" t="s">
        <v>246</v>
      </c>
      <c r="L6690" s="9" t="s">
        <v>311</v>
      </c>
      <c r="M6690" s="9" t="s">
        <v>3010</v>
      </c>
      <c r="N6690" s="9" t="s">
        <v>196</v>
      </c>
      <c r="O6690" s="9" t="s">
        <v>179</v>
      </c>
      <c r="P6690" s="9" t="s">
        <v>313</v>
      </c>
      <c r="Q6690" s="9" t="s">
        <v>219</v>
      </c>
      <c r="R6690" s="9">
        <v>0</v>
      </c>
      <c r="S6690" s="9">
        <v>66</v>
      </c>
      <c r="U6690" s="9" t="s">
        <v>266</v>
      </c>
      <c r="X6690" s="9">
        <f>INDEX(SLA_Policy!$D$2:$D$5,MATCH(F6690,SLA_Policy!$A$2:$A$5,0))</f>
        <v>72</v>
      </c>
      <c r="Y6690" s="9" t="str">
        <f>IF(E6690="Cancelled","Excluded",IF(D6690="",IF((SLA_Policy!$B$8-B6690)*24&gt;X6690,"Open - Breached","Open - On Track"),IF((D6690-B6690)*24&lt;=X6690,"Met","Breached")))</f>
        <v>Met</v>
      </c>
    </row>
    <row r="6691" spans="1:25" x14ac:dyDescent="0.25">
      <c r="A6691" s="9" t="s">
        <v>10587</v>
      </c>
      <c r="B6691" s="23">
        <v>46108.680555555598</v>
      </c>
      <c r="C6691" s="23">
        <v>46108.709027777797</v>
      </c>
      <c r="D6691" s="23">
        <v>46108.733333333301</v>
      </c>
      <c r="E6691" s="9" t="s">
        <v>212</v>
      </c>
      <c r="F6691" s="9" t="s">
        <v>188</v>
      </c>
      <c r="G6691" s="9" t="s">
        <v>236</v>
      </c>
      <c r="H6691" s="9" t="s">
        <v>167</v>
      </c>
      <c r="I6691" s="9" t="s">
        <v>255</v>
      </c>
      <c r="J6691" s="9" t="s">
        <v>10588</v>
      </c>
      <c r="K6691" s="9" t="s">
        <v>246</v>
      </c>
      <c r="L6691" s="9" t="s">
        <v>104</v>
      </c>
      <c r="M6691" s="9" t="s">
        <v>2847</v>
      </c>
      <c r="N6691" s="9" t="s">
        <v>196</v>
      </c>
      <c r="O6691" s="9" t="s">
        <v>116</v>
      </c>
      <c r="P6691" s="9" t="s">
        <v>551</v>
      </c>
      <c r="Q6691" s="9" t="s">
        <v>219</v>
      </c>
      <c r="R6691" s="9">
        <v>0</v>
      </c>
      <c r="S6691" s="9">
        <v>24</v>
      </c>
      <c r="U6691" s="9" t="s">
        <v>242</v>
      </c>
      <c r="X6691" s="9">
        <f>INDEX(SLA_Policy!$D$2:$D$5,MATCH(F6691,SLA_Policy!$A$2:$A$5,0))</f>
        <v>72</v>
      </c>
      <c r="Y6691" s="9" t="str">
        <f>IF(E6691="Cancelled","Excluded",IF(D6691="",IF((SLA_Policy!$B$8-B6691)*24&gt;X6691,"Open - Breached","Open - On Track"),IF((D6691-B6691)*24&lt;=X6691,"Met","Breached")))</f>
        <v>Met</v>
      </c>
    </row>
    <row r="6692" spans="1:25" x14ac:dyDescent="0.25">
      <c r="A6692" s="9" t="s">
        <v>10589</v>
      </c>
      <c r="B6692" s="23">
        <v>46108.695138888899</v>
      </c>
      <c r="C6692" s="23">
        <v>46108.729166666701</v>
      </c>
      <c r="D6692" s="23">
        <v>46111.314583333296</v>
      </c>
      <c r="E6692" s="9" t="s">
        <v>212</v>
      </c>
      <c r="F6692" s="9" t="s">
        <v>188</v>
      </c>
      <c r="G6692" s="9" t="s">
        <v>213</v>
      </c>
      <c r="H6692" s="9" t="s">
        <v>163</v>
      </c>
      <c r="I6692" s="9" t="s">
        <v>250</v>
      </c>
      <c r="J6692" s="9" t="s">
        <v>10590</v>
      </c>
      <c r="K6692" s="9" t="s">
        <v>225</v>
      </c>
      <c r="L6692" s="9" t="s">
        <v>216</v>
      </c>
      <c r="M6692" s="9" t="s">
        <v>1246</v>
      </c>
      <c r="N6692" s="9" t="s">
        <v>196</v>
      </c>
      <c r="O6692" s="9" t="s">
        <v>176</v>
      </c>
      <c r="P6692" s="9" t="s">
        <v>228</v>
      </c>
      <c r="Q6692" s="9" t="s">
        <v>219</v>
      </c>
      <c r="R6692" s="9">
        <v>0</v>
      </c>
      <c r="S6692" s="9">
        <v>24</v>
      </c>
      <c r="T6692" s="9" t="s">
        <v>220</v>
      </c>
      <c r="U6692" s="9" t="s">
        <v>266</v>
      </c>
      <c r="X6692" s="9">
        <f>INDEX(SLA_Policy!$D$2:$D$5,MATCH(F6692,SLA_Policy!$A$2:$A$5,0))</f>
        <v>72</v>
      </c>
      <c r="Y6692" s="9" t="str">
        <f>IF(E6692="Cancelled","Excluded",IF(D6692="",IF((SLA_Policy!$B$8-B6692)*24&gt;X6692,"Open - Breached","Open - On Track"),IF((D6692-B6692)*24&lt;=X6692,"Met","Breached")))</f>
        <v>Met</v>
      </c>
    </row>
    <row r="6693" spans="1:25" x14ac:dyDescent="0.25">
      <c r="A6693" s="9" t="s">
        <v>10591</v>
      </c>
      <c r="B6693" s="23">
        <v>46108.698611111096</v>
      </c>
      <c r="C6693" s="23">
        <v>46108.713888888902</v>
      </c>
      <c r="D6693" s="23">
        <v>46111.324305555601</v>
      </c>
      <c r="E6693" s="9" t="s">
        <v>212</v>
      </c>
      <c r="F6693" s="9" t="s">
        <v>188</v>
      </c>
      <c r="G6693" s="9" t="s">
        <v>213</v>
      </c>
      <c r="H6693" s="9" t="s">
        <v>163</v>
      </c>
      <c r="I6693" s="9" t="s">
        <v>250</v>
      </c>
      <c r="J6693" s="9" t="s">
        <v>4063</v>
      </c>
      <c r="K6693" s="9" t="s">
        <v>246</v>
      </c>
      <c r="L6693" s="9" t="s">
        <v>351</v>
      </c>
      <c r="M6693" s="9" t="s">
        <v>1750</v>
      </c>
      <c r="N6693" s="9" t="s">
        <v>196</v>
      </c>
      <c r="O6693" s="9" t="s">
        <v>176</v>
      </c>
      <c r="P6693" s="9" t="s">
        <v>570</v>
      </c>
      <c r="Q6693" s="9" t="s">
        <v>219</v>
      </c>
      <c r="R6693" s="9">
        <v>0</v>
      </c>
      <c r="S6693" s="9">
        <v>16</v>
      </c>
      <c r="T6693" s="9" t="s">
        <v>220</v>
      </c>
      <c r="U6693" s="9" t="s">
        <v>230</v>
      </c>
      <c r="X6693" s="9">
        <f>INDEX(SLA_Policy!$D$2:$D$5,MATCH(F6693,SLA_Policy!$A$2:$A$5,0))</f>
        <v>72</v>
      </c>
      <c r="Y6693" s="9" t="str">
        <f>IF(E6693="Cancelled","Excluded",IF(D6693="",IF((SLA_Policy!$B$8-B6693)*24&gt;X6693,"Open - Breached","Open - On Track"),IF((D6693-B6693)*24&lt;=X6693,"Met","Breached")))</f>
        <v>Met</v>
      </c>
    </row>
    <row r="6694" spans="1:25" x14ac:dyDescent="0.25">
      <c r="A6694" s="9" t="s">
        <v>10592</v>
      </c>
      <c r="B6694" s="23">
        <v>46108.703472222202</v>
      </c>
      <c r="C6694" s="23">
        <v>46108.7055555556</v>
      </c>
      <c r="D6694" s="23">
        <v>46111.386111111096</v>
      </c>
      <c r="E6694" s="9" t="s">
        <v>212</v>
      </c>
      <c r="F6694" s="9" t="s">
        <v>189</v>
      </c>
      <c r="G6694" s="9" t="s">
        <v>213</v>
      </c>
      <c r="H6694" s="9" t="s">
        <v>167</v>
      </c>
      <c r="I6694" s="9" t="s">
        <v>362</v>
      </c>
      <c r="J6694" s="9" t="s">
        <v>10593</v>
      </c>
      <c r="K6694" s="9" t="s">
        <v>215</v>
      </c>
      <c r="L6694" s="9" t="s">
        <v>270</v>
      </c>
      <c r="M6694" s="9" t="s">
        <v>981</v>
      </c>
      <c r="N6694" s="9" t="s">
        <v>199</v>
      </c>
      <c r="O6694" s="9" t="s">
        <v>176</v>
      </c>
      <c r="P6694" s="9" t="s">
        <v>228</v>
      </c>
      <c r="Q6694" s="9" t="s">
        <v>219</v>
      </c>
      <c r="R6694" s="9">
        <v>0</v>
      </c>
      <c r="S6694" s="9">
        <v>42</v>
      </c>
      <c r="U6694" s="9" t="s">
        <v>290</v>
      </c>
      <c r="X6694" s="9">
        <f>INDEX(SLA_Policy!$D$2:$D$5,MATCH(F6694,SLA_Policy!$A$2:$A$5,0))</f>
        <v>120</v>
      </c>
      <c r="Y6694" s="9" t="str">
        <f>IF(E6694="Cancelled","Excluded",IF(D6694="",IF((SLA_Policy!$B$8-B6694)*24&gt;X6694,"Open - Breached","Open - On Track"),IF((D6694-B6694)*24&lt;=X6694,"Met","Breached")))</f>
        <v>Met</v>
      </c>
    </row>
    <row r="6695" spans="1:25" x14ac:dyDescent="0.25">
      <c r="A6695" s="9" t="s">
        <v>10594</v>
      </c>
      <c r="B6695" s="23">
        <v>46108.704861111102</v>
      </c>
      <c r="C6695" s="23">
        <v>46108.722916666702</v>
      </c>
      <c r="D6695" s="23">
        <v>46108.750694444498</v>
      </c>
      <c r="E6695" s="9" t="s">
        <v>212</v>
      </c>
      <c r="F6695" s="9" t="s">
        <v>189</v>
      </c>
      <c r="G6695" s="9" t="s">
        <v>213</v>
      </c>
      <c r="H6695" s="9" t="s">
        <v>161</v>
      </c>
      <c r="I6695" s="9" t="s">
        <v>389</v>
      </c>
      <c r="J6695" s="9" t="s">
        <v>4464</v>
      </c>
      <c r="K6695" s="9" t="s">
        <v>215</v>
      </c>
      <c r="L6695" s="9" t="s">
        <v>216</v>
      </c>
      <c r="M6695" s="9" t="s">
        <v>1997</v>
      </c>
      <c r="N6695" s="9" t="s">
        <v>198</v>
      </c>
      <c r="O6695" s="9" t="s">
        <v>116</v>
      </c>
      <c r="P6695" s="9" t="s">
        <v>574</v>
      </c>
      <c r="Q6695" s="9" t="s">
        <v>219</v>
      </c>
      <c r="R6695" s="9">
        <v>0</v>
      </c>
      <c r="S6695" s="9">
        <v>12</v>
      </c>
      <c r="U6695" s="9" t="s">
        <v>290</v>
      </c>
      <c r="X6695" s="9">
        <f>INDEX(SLA_Policy!$D$2:$D$5,MATCH(F6695,SLA_Policy!$A$2:$A$5,0))</f>
        <v>120</v>
      </c>
      <c r="Y6695" s="9" t="str">
        <f>IF(E6695="Cancelled","Excluded",IF(D6695="",IF((SLA_Policy!$B$8-B6695)*24&gt;X6695,"Open - Breached","Open - On Track"),IF((D6695-B6695)*24&lt;=X6695,"Met","Breached")))</f>
        <v>Met</v>
      </c>
    </row>
    <row r="6696" spans="1:25" x14ac:dyDescent="0.25">
      <c r="A6696" s="9" t="s">
        <v>10595</v>
      </c>
      <c r="B6696" s="23">
        <v>46108.723611111098</v>
      </c>
      <c r="C6696" s="23">
        <v>46108.738194444399</v>
      </c>
      <c r="D6696" s="23">
        <v>46126.381249999999</v>
      </c>
      <c r="E6696" s="9" t="s">
        <v>212</v>
      </c>
      <c r="F6696" s="9" t="s">
        <v>189</v>
      </c>
      <c r="G6696" s="9" t="s">
        <v>236</v>
      </c>
      <c r="H6696" s="9" t="s">
        <v>161</v>
      </c>
      <c r="I6696" s="9" t="s">
        <v>237</v>
      </c>
      <c r="J6696" s="9" t="s">
        <v>3342</v>
      </c>
      <c r="K6696" s="9" t="s">
        <v>246</v>
      </c>
      <c r="L6696" s="9" t="s">
        <v>226</v>
      </c>
      <c r="M6696" s="9" t="s">
        <v>2251</v>
      </c>
      <c r="N6696" s="9" t="s">
        <v>197</v>
      </c>
      <c r="O6696" s="9" t="s">
        <v>177</v>
      </c>
      <c r="P6696" s="9" t="s">
        <v>457</v>
      </c>
      <c r="Q6696" s="9" t="s">
        <v>219</v>
      </c>
      <c r="R6696" s="9">
        <v>0</v>
      </c>
      <c r="S6696" s="9">
        <v>7</v>
      </c>
      <c r="U6696" s="9" t="s">
        <v>242</v>
      </c>
      <c r="W6696" s="9">
        <v>4</v>
      </c>
      <c r="X6696" s="9">
        <f>INDEX(SLA_Policy!$D$2:$D$5,MATCH(F6696,SLA_Policy!$A$2:$A$5,0))</f>
        <v>120</v>
      </c>
      <c r="Y6696" s="9" t="str">
        <f>IF(E6696="Cancelled","Excluded",IF(D6696="",IF((SLA_Policy!$B$8-B6696)*24&gt;X6696,"Open - Breached","Open - On Track"),IF((D6696-B6696)*24&lt;=X6696,"Met","Breached")))</f>
        <v>Breached</v>
      </c>
    </row>
    <row r="6697" spans="1:25" x14ac:dyDescent="0.25">
      <c r="A6697" s="9" t="s">
        <v>10596</v>
      </c>
      <c r="B6697" s="23">
        <v>46108.743750000001</v>
      </c>
      <c r="C6697" s="23">
        <v>46108.744444444397</v>
      </c>
      <c r="D6697" s="23">
        <v>46111.372222222199</v>
      </c>
      <c r="E6697" s="9" t="s">
        <v>212</v>
      </c>
      <c r="F6697" s="9" t="s">
        <v>187</v>
      </c>
      <c r="G6697" s="9" t="s">
        <v>213</v>
      </c>
      <c r="H6697" s="9" t="s">
        <v>88</v>
      </c>
      <c r="I6697" s="9" t="s">
        <v>92</v>
      </c>
      <c r="J6697" s="9" t="s">
        <v>9192</v>
      </c>
      <c r="K6697" s="9" t="s">
        <v>246</v>
      </c>
      <c r="L6697" s="9" t="s">
        <v>351</v>
      </c>
      <c r="M6697" s="9" t="s">
        <v>436</v>
      </c>
      <c r="N6697" s="9" t="s">
        <v>200</v>
      </c>
      <c r="O6697" s="9" t="s">
        <v>178</v>
      </c>
      <c r="P6697" s="9" t="s">
        <v>414</v>
      </c>
      <c r="Q6697" s="9" t="s">
        <v>273</v>
      </c>
      <c r="R6697" s="9">
        <v>0</v>
      </c>
      <c r="S6697" s="9">
        <v>32</v>
      </c>
      <c r="T6697" s="9" t="s">
        <v>136</v>
      </c>
      <c r="U6697" s="9" t="s">
        <v>140</v>
      </c>
      <c r="V6697" s="9" t="s">
        <v>144</v>
      </c>
      <c r="X6697" s="9">
        <f>INDEX(SLA_Policy!$D$2:$D$5,MATCH(F6697,SLA_Policy!$A$2:$A$5,0))</f>
        <v>8</v>
      </c>
      <c r="Y6697" s="9" t="str">
        <f>IF(E6697="Cancelled","Excluded",IF(D6697="",IF((SLA_Policy!$B$8-B6697)*24&gt;X6697,"Open - Breached","Open - On Track"),IF((D6697-B6697)*24&lt;=X6697,"Met","Breached")))</f>
        <v>Breached</v>
      </c>
    </row>
    <row r="6698" spans="1:25" x14ac:dyDescent="0.25">
      <c r="A6698" s="9" t="s">
        <v>10597</v>
      </c>
      <c r="B6698" s="23">
        <v>46108.863888888904</v>
      </c>
      <c r="C6698" s="23">
        <v>46111.315972222197</v>
      </c>
      <c r="D6698" s="23">
        <v>46111.332638888904</v>
      </c>
      <c r="E6698" s="9" t="s">
        <v>212</v>
      </c>
      <c r="F6698" s="9" t="s">
        <v>188</v>
      </c>
      <c r="G6698" s="9" t="s">
        <v>236</v>
      </c>
      <c r="H6698" s="9" t="s">
        <v>161</v>
      </c>
      <c r="I6698" s="9" t="s">
        <v>237</v>
      </c>
      <c r="J6698" s="9" t="s">
        <v>10598</v>
      </c>
      <c r="K6698" s="9" t="s">
        <v>215</v>
      </c>
      <c r="L6698" s="9" t="s">
        <v>216</v>
      </c>
      <c r="M6698" s="9" t="s">
        <v>3469</v>
      </c>
      <c r="N6698" s="9" t="s">
        <v>199</v>
      </c>
      <c r="O6698" s="9" t="s">
        <v>177</v>
      </c>
      <c r="P6698" s="9" t="s">
        <v>300</v>
      </c>
      <c r="Q6698" s="9" t="s">
        <v>219</v>
      </c>
      <c r="R6698" s="9">
        <v>0</v>
      </c>
      <c r="S6698" s="9">
        <v>15</v>
      </c>
      <c r="U6698" s="9" t="s">
        <v>242</v>
      </c>
      <c r="X6698" s="9">
        <f>INDEX(SLA_Policy!$D$2:$D$5,MATCH(F6698,SLA_Policy!$A$2:$A$5,0))</f>
        <v>72</v>
      </c>
      <c r="Y6698" s="9" t="str">
        <f>IF(E6698="Cancelled","Excluded",IF(D6698="",IF((SLA_Policy!$B$8-B6698)*24&gt;X6698,"Open - Breached","Open - On Track"),IF((D6698-B6698)*24&lt;=X6698,"Met","Breached")))</f>
        <v>Met</v>
      </c>
    </row>
    <row r="6699" spans="1:25" x14ac:dyDescent="0.25">
      <c r="A6699" s="9" t="s">
        <v>10599</v>
      </c>
      <c r="B6699" s="23">
        <v>46109.368750000001</v>
      </c>
      <c r="C6699" s="23">
        <v>46111.373611111099</v>
      </c>
      <c r="D6699" s="23">
        <v>46111.382638888899</v>
      </c>
      <c r="E6699" s="9" t="s">
        <v>212</v>
      </c>
      <c r="F6699" s="9" t="s">
        <v>188</v>
      </c>
      <c r="G6699" s="9" t="s">
        <v>213</v>
      </c>
      <c r="H6699" s="9" t="s">
        <v>164</v>
      </c>
      <c r="I6699" s="9" t="s">
        <v>260</v>
      </c>
      <c r="J6699" s="9" t="s">
        <v>10600</v>
      </c>
      <c r="K6699" s="9" t="s">
        <v>410</v>
      </c>
      <c r="L6699" s="9" t="s">
        <v>104</v>
      </c>
      <c r="M6699" s="9" t="s">
        <v>2980</v>
      </c>
      <c r="N6699" s="9" t="s">
        <v>196</v>
      </c>
      <c r="O6699" s="9" t="s">
        <v>180</v>
      </c>
      <c r="P6699" s="9" t="s">
        <v>368</v>
      </c>
      <c r="Q6699" s="9" t="s">
        <v>219</v>
      </c>
      <c r="R6699" s="9">
        <v>0</v>
      </c>
      <c r="S6699" s="9">
        <v>18</v>
      </c>
      <c r="T6699" s="9" t="s">
        <v>265</v>
      </c>
      <c r="U6699" s="9" t="s">
        <v>376</v>
      </c>
      <c r="X6699" s="9">
        <f>INDEX(SLA_Policy!$D$2:$D$5,MATCH(F6699,SLA_Policy!$A$2:$A$5,0))</f>
        <v>72</v>
      </c>
      <c r="Y6699" s="9" t="str">
        <f>IF(E6699="Cancelled","Excluded",IF(D6699="",IF((SLA_Policy!$B$8-B6699)*24&gt;X6699,"Open - Breached","Open - On Track"),IF((D6699-B6699)*24&lt;=X6699,"Met","Breached")))</f>
        <v>Met</v>
      </c>
    </row>
    <row r="6700" spans="1:25" x14ac:dyDescent="0.25">
      <c r="A6700" s="9" t="s">
        <v>10601</v>
      </c>
      <c r="B6700" s="23">
        <v>46109.530555555597</v>
      </c>
      <c r="C6700" s="23">
        <v>46111.309722222199</v>
      </c>
      <c r="D6700" s="23">
        <v>46111.334027777797</v>
      </c>
      <c r="E6700" s="9" t="s">
        <v>212</v>
      </c>
      <c r="F6700" s="9" t="s">
        <v>188</v>
      </c>
      <c r="G6700" s="9" t="s">
        <v>236</v>
      </c>
      <c r="H6700" s="9" t="s">
        <v>161</v>
      </c>
      <c r="I6700" s="9" t="s">
        <v>237</v>
      </c>
      <c r="J6700" s="9" t="s">
        <v>2977</v>
      </c>
      <c r="K6700" s="9" t="s">
        <v>246</v>
      </c>
      <c r="L6700" s="9" t="s">
        <v>216</v>
      </c>
      <c r="M6700" s="9" t="s">
        <v>900</v>
      </c>
      <c r="N6700" s="9" t="s">
        <v>199</v>
      </c>
      <c r="O6700" s="9" t="s">
        <v>177</v>
      </c>
      <c r="P6700" s="9" t="s">
        <v>457</v>
      </c>
      <c r="Q6700" s="9" t="s">
        <v>219</v>
      </c>
      <c r="R6700" s="9">
        <v>0</v>
      </c>
      <c r="S6700" s="9">
        <v>19</v>
      </c>
      <c r="U6700" s="9" t="s">
        <v>242</v>
      </c>
      <c r="X6700" s="9">
        <f>INDEX(SLA_Policy!$D$2:$D$5,MATCH(F6700,SLA_Policy!$A$2:$A$5,0))</f>
        <v>72</v>
      </c>
      <c r="Y6700" s="9" t="str">
        <f>IF(E6700="Cancelled","Excluded",IF(D6700="",IF((SLA_Policy!$B$8-B6700)*24&gt;X6700,"Open - Breached","Open - On Track"),IF((D6700-B6700)*24&lt;=X6700,"Met","Breached")))</f>
        <v>Met</v>
      </c>
    </row>
    <row r="6701" spans="1:25" x14ac:dyDescent="0.25">
      <c r="A6701" s="9" t="s">
        <v>10602</v>
      </c>
      <c r="B6701" s="23">
        <v>46111.257638888899</v>
      </c>
      <c r="C6701" s="23">
        <v>46111.313888888901</v>
      </c>
      <c r="D6701" s="23">
        <v>46112.440277777801</v>
      </c>
      <c r="E6701" s="9" t="s">
        <v>212</v>
      </c>
      <c r="F6701" s="9" t="s">
        <v>189</v>
      </c>
      <c r="G6701" s="9" t="s">
        <v>213</v>
      </c>
      <c r="H6701" s="9" t="s">
        <v>167</v>
      </c>
      <c r="I6701" s="9" t="s">
        <v>349</v>
      </c>
      <c r="J6701" s="9" t="s">
        <v>3752</v>
      </c>
      <c r="K6701" s="9" t="s">
        <v>215</v>
      </c>
      <c r="L6701" s="9" t="s">
        <v>371</v>
      </c>
      <c r="M6701" s="9" t="s">
        <v>3867</v>
      </c>
      <c r="N6701" s="9" t="s">
        <v>199</v>
      </c>
      <c r="O6701" s="9" t="s">
        <v>116</v>
      </c>
      <c r="P6701" s="9" t="s">
        <v>590</v>
      </c>
      <c r="Q6701" s="9" t="s">
        <v>219</v>
      </c>
      <c r="R6701" s="9">
        <v>0</v>
      </c>
      <c r="S6701" s="9">
        <v>23</v>
      </c>
      <c r="U6701" s="9" t="s">
        <v>290</v>
      </c>
      <c r="W6701" s="9">
        <v>4</v>
      </c>
      <c r="X6701" s="9">
        <f>INDEX(SLA_Policy!$D$2:$D$5,MATCH(F6701,SLA_Policy!$A$2:$A$5,0))</f>
        <v>120</v>
      </c>
      <c r="Y6701" s="9" t="str">
        <f>IF(E6701="Cancelled","Excluded",IF(D6701="",IF((SLA_Policy!$B$8-B6701)*24&gt;X6701,"Open - Breached","Open - On Track"),IF((D6701-B6701)*24&lt;=X6701,"Met","Breached")))</f>
        <v>Met</v>
      </c>
    </row>
    <row r="6702" spans="1:25" x14ac:dyDescent="0.25">
      <c r="A6702" s="9" t="s">
        <v>10603</v>
      </c>
      <c r="B6702" s="23">
        <v>46111.296527777798</v>
      </c>
      <c r="C6702" s="23">
        <v>46111.307638888902</v>
      </c>
      <c r="D6702" s="23">
        <v>46112.397916666698</v>
      </c>
      <c r="E6702" s="9" t="s">
        <v>212</v>
      </c>
      <c r="F6702" s="9" t="s">
        <v>188</v>
      </c>
      <c r="G6702" s="9" t="s">
        <v>213</v>
      </c>
      <c r="H6702" s="9" t="s">
        <v>163</v>
      </c>
      <c r="I6702" s="9" t="s">
        <v>223</v>
      </c>
      <c r="J6702" s="9" t="s">
        <v>1514</v>
      </c>
      <c r="K6702" s="9" t="s">
        <v>239</v>
      </c>
      <c r="L6702" s="9" t="s">
        <v>371</v>
      </c>
      <c r="M6702" s="9" t="s">
        <v>7371</v>
      </c>
      <c r="N6702" s="9" t="s">
        <v>196</v>
      </c>
      <c r="O6702" s="9" t="s">
        <v>176</v>
      </c>
      <c r="P6702" s="9" t="s">
        <v>330</v>
      </c>
      <c r="Q6702" s="9" t="s">
        <v>219</v>
      </c>
      <c r="R6702" s="9">
        <v>0</v>
      </c>
      <c r="S6702" s="9">
        <v>65</v>
      </c>
      <c r="T6702" s="9" t="s">
        <v>229</v>
      </c>
      <c r="U6702" s="9" t="s">
        <v>230</v>
      </c>
      <c r="X6702" s="9">
        <f>INDEX(SLA_Policy!$D$2:$D$5,MATCH(F6702,SLA_Policy!$A$2:$A$5,0))</f>
        <v>72</v>
      </c>
      <c r="Y6702" s="9" t="str">
        <f>IF(E6702="Cancelled","Excluded",IF(D6702="",IF((SLA_Policy!$B$8-B6702)*24&gt;X6702,"Open - Breached","Open - On Track"),IF((D6702-B6702)*24&lt;=X6702,"Met","Breached")))</f>
        <v>Met</v>
      </c>
    </row>
    <row r="6703" spans="1:25" x14ac:dyDescent="0.25">
      <c r="A6703" s="9" t="s">
        <v>10604</v>
      </c>
      <c r="B6703" s="23">
        <v>46111.300694444399</v>
      </c>
      <c r="C6703" s="23">
        <v>46111.329166666699</v>
      </c>
      <c r="D6703" s="23">
        <v>46112.411111111098</v>
      </c>
      <c r="E6703" s="9" t="s">
        <v>212</v>
      </c>
      <c r="F6703" s="9" t="s">
        <v>188</v>
      </c>
      <c r="G6703" s="9" t="s">
        <v>213</v>
      </c>
      <c r="H6703" s="9" t="s">
        <v>162</v>
      </c>
      <c r="I6703" s="9" t="s">
        <v>345</v>
      </c>
      <c r="J6703" s="9" t="s">
        <v>346</v>
      </c>
      <c r="K6703" s="9" t="s">
        <v>239</v>
      </c>
      <c r="L6703" s="9" t="s">
        <v>226</v>
      </c>
      <c r="M6703" s="9" t="s">
        <v>1377</v>
      </c>
      <c r="N6703" s="9" t="s">
        <v>196</v>
      </c>
      <c r="O6703" s="9" t="s">
        <v>179</v>
      </c>
      <c r="P6703" s="9" t="s">
        <v>313</v>
      </c>
      <c r="Q6703" s="9" t="s">
        <v>219</v>
      </c>
      <c r="R6703" s="9">
        <v>0</v>
      </c>
      <c r="S6703" s="9">
        <v>54</v>
      </c>
      <c r="U6703" s="9" t="s">
        <v>248</v>
      </c>
      <c r="X6703" s="9">
        <f>INDEX(SLA_Policy!$D$2:$D$5,MATCH(F6703,SLA_Policy!$A$2:$A$5,0))</f>
        <v>72</v>
      </c>
      <c r="Y6703" s="9" t="str">
        <f>IF(E6703="Cancelled","Excluded",IF(D6703="",IF((SLA_Policy!$B$8-B6703)*24&gt;X6703,"Open - Breached","Open - On Track"),IF((D6703-B6703)*24&lt;=X6703,"Met","Breached")))</f>
        <v>Met</v>
      </c>
    </row>
    <row r="6704" spans="1:25" x14ac:dyDescent="0.25">
      <c r="A6704" s="9" t="s">
        <v>10605</v>
      </c>
      <c r="B6704" s="23">
        <v>46111.301388888904</v>
      </c>
      <c r="C6704" s="23">
        <v>46111.318055555603</v>
      </c>
      <c r="D6704" s="23">
        <v>46111.341666666704</v>
      </c>
      <c r="E6704" s="9" t="s">
        <v>212</v>
      </c>
      <c r="F6704" s="9" t="s">
        <v>188</v>
      </c>
      <c r="G6704" s="9" t="s">
        <v>213</v>
      </c>
      <c r="H6704" s="9" t="s">
        <v>161</v>
      </c>
      <c r="I6704" s="9" t="s">
        <v>454</v>
      </c>
      <c r="J6704" s="9" t="s">
        <v>1549</v>
      </c>
      <c r="K6704" s="9" t="s">
        <v>215</v>
      </c>
      <c r="L6704" s="9" t="s">
        <v>351</v>
      </c>
      <c r="M6704" s="9" t="s">
        <v>9451</v>
      </c>
      <c r="N6704" s="9" t="s">
        <v>198</v>
      </c>
      <c r="O6704" s="9" t="s">
        <v>116</v>
      </c>
      <c r="P6704" s="9" t="s">
        <v>590</v>
      </c>
      <c r="Q6704" s="9" t="s">
        <v>219</v>
      </c>
      <c r="R6704" s="9">
        <v>0</v>
      </c>
      <c r="S6704" s="9">
        <v>9</v>
      </c>
      <c r="U6704" s="9" t="s">
        <v>290</v>
      </c>
      <c r="X6704" s="9">
        <f>INDEX(SLA_Policy!$D$2:$D$5,MATCH(F6704,SLA_Policy!$A$2:$A$5,0))</f>
        <v>72</v>
      </c>
      <c r="Y6704" s="9" t="str">
        <f>IF(E6704="Cancelled","Excluded",IF(D6704="",IF((SLA_Policy!$B$8-B6704)*24&gt;X6704,"Open - Breached","Open - On Track"),IF((D6704-B6704)*24&lt;=X6704,"Met","Breached")))</f>
        <v>Met</v>
      </c>
    </row>
    <row r="6705" spans="1:25" x14ac:dyDescent="0.25">
      <c r="A6705" s="9" t="s">
        <v>10606</v>
      </c>
      <c r="B6705" s="23">
        <v>46111.306250000001</v>
      </c>
      <c r="C6705" s="23">
        <v>46111.359027777798</v>
      </c>
      <c r="D6705" s="23">
        <v>46115.5756944444</v>
      </c>
      <c r="E6705" s="9" t="s">
        <v>212</v>
      </c>
      <c r="F6705" s="9" t="s">
        <v>189</v>
      </c>
      <c r="G6705" s="9" t="s">
        <v>236</v>
      </c>
      <c r="H6705" s="9" t="s">
        <v>161</v>
      </c>
      <c r="I6705" s="9" t="s">
        <v>237</v>
      </c>
      <c r="J6705" s="9" t="s">
        <v>238</v>
      </c>
      <c r="K6705" s="9" t="s">
        <v>239</v>
      </c>
      <c r="L6705" s="9" t="s">
        <v>282</v>
      </c>
      <c r="M6705" s="9" t="s">
        <v>3467</v>
      </c>
      <c r="N6705" s="9" t="s">
        <v>196</v>
      </c>
      <c r="O6705" s="9" t="s">
        <v>177</v>
      </c>
      <c r="P6705" s="9" t="s">
        <v>457</v>
      </c>
      <c r="Q6705" s="9" t="s">
        <v>219</v>
      </c>
      <c r="R6705" s="9">
        <v>0</v>
      </c>
      <c r="S6705" s="9">
        <v>22</v>
      </c>
      <c r="U6705" s="9" t="s">
        <v>242</v>
      </c>
      <c r="W6705" s="9">
        <v>5</v>
      </c>
      <c r="X6705" s="9">
        <f>INDEX(SLA_Policy!$D$2:$D$5,MATCH(F6705,SLA_Policy!$A$2:$A$5,0))</f>
        <v>120</v>
      </c>
      <c r="Y6705" s="9" t="str">
        <f>IF(E6705="Cancelled","Excluded",IF(D6705="",IF((SLA_Policy!$B$8-B6705)*24&gt;X6705,"Open - Breached","Open - On Track"),IF((D6705-B6705)*24&lt;=X6705,"Met","Breached")))</f>
        <v>Met</v>
      </c>
    </row>
    <row r="6706" spans="1:25" x14ac:dyDescent="0.25">
      <c r="A6706" s="9" t="s">
        <v>10607</v>
      </c>
      <c r="B6706" s="23">
        <v>46111.322916666701</v>
      </c>
      <c r="C6706" s="23">
        <v>46111.332638888904</v>
      </c>
      <c r="D6706" s="23">
        <v>46113.529166666704</v>
      </c>
      <c r="E6706" s="9" t="s">
        <v>212</v>
      </c>
      <c r="F6706" s="9" t="s">
        <v>188</v>
      </c>
      <c r="G6706" s="9" t="s">
        <v>213</v>
      </c>
      <c r="H6706" s="9" t="s">
        <v>167</v>
      </c>
      <c r="I6706" s="9" t="s">
        <v>362</v>
      </c>
      <c r="J6706" s="9" t="s">
        <v>10608</v>
      </c>
      <c r="K6706" s="9" t="s">
        <v>303</v>
      </c>
      <c r="L6706" s="9" t="s">
        <v>216</v>
      </c>
      <c r="M6706" s="9" t="s">
        <v>3582</v>
      </c>
      <c r="N6706" s="9" t="s">
        <v>197</v>
      </c>
      <c r="O6706" s="9" t="s">
        <v>116</v>
      </c>
      <c r="P6706" s="9" t="s">
        <v>551</v>
      </c>
      <c r="Q6706" s="9" t="s">
        <v>219</v>
      </c>
      <c r="R6706" s="9">
        <v>1</v>
      </c>
      <c r="S6706" s="9">
        <v>31</v>
      </c>
      <c r="U6706" s="9" t="s">
        <v>266</v>
      </c>
      <c r="W6706" s="9">
        <v>3</v>
      </c>
      <c r="X6706" s="9">
        <f>INDEX(SLA_Policy!$D$2:$D$5,MATCH(F6706,SLA_Policy!$A$2:$A$5,0))</f>
        <v>72</v>
      </c>
      <c r="Y6706" s="9" t="str">
        <f>IF(E6706="Cancelled","Excluded",IF(D6706="",IF((SLA_Policy!$B$8-B6706)*24&gt;X6706,"Open - Breached","Open - On Track"),IF((D6706-B6706)*24&lt;=X6706,"Met","Breached")))</f>
        <v>Met</v>
      </c>
    </row>
    <row r="6707" spans="1:25" x14ac:dyDescent="0.25">
      <c r="A6707" s="9" t="s">
        <v>10609</v>
      </c>
      <c r="B6707" s="23">
        <v>46111.345138888901</v>
      </c>
      <c r="C6707" s="23">
        <v>46111.425694444399</v>
      </c>
      <c r="D6707" s="23">
        <v>46111.626388888901</v>
      </c>
      <c r="E6707" s="9" t="s">
        <v>212</v>
      </c>
      <c r="F6707" s="9" t="s">
        <v>189</v>
      </c>
      <c r="G6707" s="9" t="s">
        <v>236</v>
      </c>
      <c r="H6707" s="9" t="s">
        <v>164</v>
      </c>
      <c r="I6707" s="9" t="s">
        <v>421</v>
      </c>
      <c r="J6707" s="9" t="s">
        <v>902</v>
      </c>
      <c r="K6707" s="9" t="s">
        <v>239</v>
      </c>
      <c r="L6707" s="9" t="s">
        <v>226</v>
      </c>
      <c r="M6707" s="9" t="s">
        <v>1111</v>
      </c>
      <c r="N6707" s="9" t="s">
        <v>197</v>
      </c>
      <c r="O6707" s="9" t="s">
        <v>116</v>
      </c>
      <c r="P6707" s="9" t="s">
        <v>590</v>
      </c>
      <c r="Q6707" s="9" t="s">
        <v>219</v>
      </c>
      <c r="R6707" s="9">
        <v>0</v>
      </c>
      <c r="S6707" s="9">
        <v>19</v>
      </c>
      <c r="T6707" s="9" t="s">
        <v>464</v>
      </c>
      <c r="U6707" s="9" t="s">
        <v>242</v>
      </c>
      <c r="W6707" s="9">
        <v>5</v>
      </c>
      <c r="X6707" s="9">
        <f>INDEX(SLA_Policy!$D$2:$D$5,MATCH(F6707,SLA_Policy!$A$2:$A$5,0))</f>
        <v>120</v>
      </c>
      <c r="Y6707" s="9" t="str">
        <f>IF(E6707="Cancelled","Excluded",IF(D6707="",IF((SLA_Policy!$B$8-B6707)*24&gt;X6707,"Open - Breached","Open - On Track"),IF((D6707-B6707)*24&lt;=X6707,"Met","Breached")))</f>
        <v>Met</v>
      </c>
    </row>
    <row r="6708" spans="1:25" x14ac:dyDescent="0.25">
      <c r="A6708" s="9" t="s">
        <v>10610</v>
      </c>
      <c r="B6708" s="23">
        <v>46111.347916666702</v>
      </c>
      <c r="C6708" s="23">
        <v>46111.4284722222</v>
      </c>
      <c r="D6708" s="23">
        <v>46113.338194444397</v>
      </c>
      <c r="E6708" s="9" t="s">
        <v>212</v>
      </c>
      <c r="F6708" s="9" t="s">
        <v>188</v>
      </c>
      <c r="G6708" s="9" t="s">
        <v>213</v>
      </c>
      <c r="H6708" s="9" t="s">
        <v>165</v>
      </c>
      <c r="I6708" s="9" t="s">
        <v>567</v>
      </c>
      <c r="J6708" s="9" t="s">
        <v>1154</v>
      </c>
      <c r="K6708" s="9" t="s">
        <v>262</v>
      </c>
      <c r="L6708" s="9" t="s">
        <v>226</v>
      </c>
      <c r="M6708" s="9" t="s">
        <v>6193</v>
      </c>
      <c r="N6708" s="9" t="s">
        <v>197</v>
      </c>
      <c r="O6708" s="9" t="s">
        <v>176</v>
      </c>
      <c r="P6708" s="9" t="s">
        <v>419</v>
      </c>
      <c r="Q6708" s="9" t="s">
        <v>219</v>
      </c>
      <c r="R6708" s="9">
        <v>1</v>
      </c>
      <c r="S6708" s="9">
        <v>20</v>
      </c>
      <c r="U6708" s="9" t="s">
        <v>290</v>
      </c>
      <c r="X6708" s="9">
        <f>INDEX(SLA_Policy!$D$2:$D$5,MATCH(F6708,SLA_Policy!$A$2:$A$5,0))</f>
        <v>72</v>
      </c>
      <c r="Y6708" s="9" t="str">
        <f>IF(E6708="Cancelled","Excluded",IF(D6708="",IF((SLA_Policy!$B$8-B6708)*24&gt;X6708,"Open - Breached","Open - On Track"),IF((D6708-B6708)*24&lt;=X6708,"Met","Breached")))</f>
        <v>Met</v>
      </c>
    </row>
    <row r="6709" spans="1:25" x14ac:dyDescent="0.25">
      <c r="A6709" s="9" t="s">
        <v>10611</v>
      </c>
      <c r="B6709" s="23">
        <v>46111.349305555603</v>
      </c>
      <c r="C6709" s="23">
        <v>46111.396527777797</v>
      </c>
      <c r="D6709" s="23">
        <v>46112.391666666699</v>
      </c>
      <c r="E6709" s="9" t="s">
        <v>212</v>
      </c>
      <c r="F6709" s="9" t="s">
        <v>188</v>
      </c>
      <c r="G6709" s="9" t="s">
        <v>236</v>
      </c>
      <c r="H6709" s="9" t="s">
        <v>161</v>
      </c>
      <c r="I6709" s="9" t="s">
        <v>237</v>
      </c>
      <c r="J6709" s="9" t="s">
        <v>602</v>
      </c>
      <c r="K6709" s="9" t="s">
        <v>303</v>
      </c>
      <c r="L6709" s="9" t="s">
        <v>216</v>
      </c>
      <c r="M6709" s="9" t="s">
        <v>3483</v>
      </c>
      <c r="N6709" s="9" t="s">
        <v>196</v>
      </c>
      <c r="O6709" s="9" t="s">
        <v>179</v>
      </c>
      <c r="P6709" s="9" t="s">
        <v>337</v>
      </c>
      <c r="Q6709" s="9" t="s">
        <v>219</v>
      </c>
      <c r="R6709" s="9">
        <v>0</v>
      </c>
      <c r="S6709" s="9">
        <v>22</v>
      </c>
      <c r="U6709" s="9" t="s">
        <v>242</v>
      </c>
      <c r="X6709" s="9">
        <f>INDEX(SLA_Policy!$D$2:$D$5,MATCH(F6709,SLA_Policy!$A$2:$A$5,0))</f>
        <v>72</v>
      </c>
      <c r="Y6709" s="9" t="str">
        <f>IF(E6709="Cancelled","Excluded",IF(D6709="",IF((SLA_Policy!$B$8-B6709)*24&gt;X6709,"Open - Breached","Open - On Track"),IF((D6709-B6709)*24&lt;=X6709,"Met","Breached")))</f>
        <v>Met</v>
      </c>
    </row>
    <row r="6710" spans="1:25" x14ac:dyDescent="0.25">
      <c r="A6710" s="9" t="s">
        <v>10612</v>
      </c>
      <c r="B6710" s="23">
        <v>46111.354166666701</v>
      </c>
      <c r="C6710" s="23">
        <v>46111.364583333299</v>
      </c>
      <c r="D6710" s="23">
        <v>46111.478472222203</v>
      </c>
      <c r="E6710" s="9" t="s">
        <v>212</v>
      </c>
      <c r="F6710" s="9" t="s">
        <v>187</v>
      </c>
      <c r="G6710" s="9" t="s">
        <v>213</v>
      </c>
      <c r="H6710" s="9" t="s">
        <v>88</v>
      </c>
      <c r="I6710" s="9" t="s">
        <v>92</v>
      </c>
      <c r="J6710" s="9" t="s">
        <v>9192</v>
      </c>
      <c r="K6710" s="9" t="s">
        <v>246</v>
      </c>
      <c r="L6710" s="9" t="s">
        <v>104</v>
      </c>
      <c r="M6710" s="9" t="s">
        <v>1426</v>
      </c>
      <c r="N6710" s="9" t="s">
        <v>196</v>
      </c>
      <c r="O6710" s="9" t="s">
        <v>178</v>
      </c>
      <c r="P6710" s="9" t="s">
        <v>360</v>
      </c>
      <c r="Q6710" s="9" t="s">
        <v>273</v>
      </c>
      <c r="R6710" s="9">
        <v>0</v>
      </c>
      <c r="S6710" s="9">
        <v>19</v>
      </c>
      <c r="T6710" s="9" t="s">
        <v>136</v>
      </c>
      <c r="U6710" s="9" t="s">
        <v>140</v>
      </c>
      <c r="V6710" s="9" t="s">
        <v>144</v>
      </c>
      <c r="X6710" s="9">
        <f>INDEX(SLA_Policy!$D$2:$D$5,MATCH(F6710,SLA_Policy!$A$2:$A$5,0))</f>
        <v>8</v>
      </c>
      <c r="Y6710" s="9" t="str">
        <f>IF(E6710="Cancelled","Excluded",IF(D6710="",IF((SLA_Policy!$B$8-B6710)*24&gt;X6710,"Open - Breached","Open - On Track"),IF((D6710-B6710)*24&lt;=X6710,"Met","Breached")))</f>
        <v>Met</v>
      </c>
    </row>
    <row r="6711" spans="1:25" x14ac:dyDescent="0.25">
      <c r="A6711" s="9" t="s">
        <v>10613</v>
      </c>
      <c r="B6711" s="23">
        <v>46111.354861111096</v>
      </c>
      <c r="C6711" s="23">
        <v>46111.3569444444</v>
      </c>
      <c r="D6711" s="23">
        <v>46114.346527777801</v>
      </c>
      <c r="E6711" s="9" t="s">
        <v>212</v>
      </c>
      <c r="F6711" s="9" t="s">
        <v>188</v>
      </c>
      <c r="G6711" s="9" t="s">
        <v>213</v>
      </c>
      <c r="H6711" s="9" t="s">
        <v>167</v>
      </c>
      <c r="I6711" s="9" t="s">
        <v>349</v>
      </c>
      <c r="J6711" s="9" t="s">
        <v>8406</v>
      </c>
      <c r="K6711" s="9" t="s">
        <v>303</v>
      </c>
      <c r="L6711" s="9" t="s">
        <v>395</v>
      </c>
      <c r="M6711" s="9" t="s">
        <v>2571</v>
      </c>
      <c r="N6711" s="9" t="s">
        <v>200</v>
      </c>
      <c r="O6711" s="9" t="s">
        <v>180</v>
      </c>
      <c r="P6711" s="9" t="s">
        <v>368</v>
      </c>
      <c r="Q6711" s="9" t="s">
        <v>219</v>
      </c>
      <c r="R6711" s="9">
        <v>0</v>
      </c>
      <c r="S6711" s="9">
        <v>28</v>
      </c>
      <c r="U6711" s="9" t="s">
        <v>248</v>
      </c>
      <c r="W6711" s="9">
        <v>4</v>
      </c>
      <c r="X6711" s="9">
        <f>INDEX(SLA_Policy!$D$2:$D$5,MATCH(F6711,SLA_Policy!$A$2:$A$5,0))</f>
        <v>72</v>
      </c>
      <c r="Y6711" s="9" t="str">
        <f>IF(E6711="Cancelled","Excluded",IF(D6711="",IF((SLA_Policy!$B$8-B6711)*24&gt;X6711,"Open - Breached","Open - On Track"),IF((D6711-B6711)*24&lt;=X6711,"Met","Breached")))</f>
        <v>Met</v>
      </c>
    </row>
    <row r="6712" spans="1:25" x14ac:dyDescent="0.25">
      <c r="A6712" s="9" t="s">
        <v>10614</v>
      </c>
      <c r="B6712" s="23">
        <v>46111.354861111096</v>
      </c>
      <c r="C6712" s="23">
        <v>46111.463194444397</v>
      </c>
      <c r="D6712" s="23">
        <v>46111.531944444498</v>
      </c>
      <c r="E6712" s="9" t="s">
        <v>212</v>
      </c>
      <c r="F6712" s="9" t="s">
        <v>188</v>
      </c>
      <c r="G6712" s="9" t="s">
        <v>213</v>
      </c>
      <c r="H6712" s="9" t="s">
        <v>164</v>
      </c>
      <c r="I6712" s="9" t="s">
        <v>260</v>
      </c>
      <c r="J6712" s="9" t="s">
        <v>10615</v>
      </c>
      <c r="K6712" s="9" t="s">
        <v>410</v>
      </c>
      <c r="L6712" s="9" t="s">
        <v>311</v>
      </c>
      <c r="M6712" s="9" t="s">
        <v>480</v>
      </c>
      <c r="N6712" s="9" t="s">
        <v>196</v>
      </c>
      <c r="O6712" s="9" t="s">
        <v>179</v>
      </c>
      <c r="P6712" s="9" t="s">
        <v>284</v>
      </c>
      <c r="Q6712" s="9" t="s">
        <v>219</v>
      </c>
      <c r="R6712" s="9">
        <v>0</v>
      </c>
      <c r="S6712" s="9">
        <v>33</v>
      </c>
      <c r="T6712" s="9" t="s">
        <v>265</v>
      </c>
      <c r="U6712" s="9" t="s">
        <v>376</v>
      </c>
      <c r="X6712" s="9">
        <f>INDEX(SLA_Policy!$D$2:$D$5,MATCH(F6712,SLA_Policy!$A$2:$A$5,0))</f>
        <v>72</v>
      </c>
      <c r="Y6712" s="9" t="str">
        <f>IF(E6712="Cancelled","Excluded",IF(D6712="",IF((SLA_Policy!$B$8-B6712)*24&gt;X6712,"Open - Breached","Open - On Track"),IF((D6712-B6712)*24&lt;=X6712,"Met","Breached")))</f>
        <v>Met</v>
      </c>
    </row>
    <row r="6713" spans="1:25" x14ac:dyDescent="0.25">
      <c r="A6713" s="9" t="s">
        <v>10616</v>
      </c>
      <c r="B6713" s="23">
        <v>46111.361111111102</v>
      </c>
      <c r="C6713" s="23">
        <v>46111.403472222199</v>
      </c>
      <c r="D6713" s="23">
        <v>46111.764583333301</v>
      </c>
      <c r="E6713" s="9" t="s">
        <v>212</v>
      </c>
      <c r="F6713" s="9" t="s">
        <v>188</v>
      </c>
      <c r="G6713" s="9" t="s">
        <v>213</v>
      </c>
      <c r="H6713" s="9" t="s">
        <v>165</v>
      </c>
      <c r="I6713" s="9" t="s">
        <v>567</v>
      </c>
      <c r="J6713" s="9" t="s">
        <v>3422</v>
      </c>
      <c r="K6713" s="9" t="s">
        <v>303</v>
      </c>
      <c r="L6713" s="9" t="s">
        <v>104</v>
      </c>
      <c r="M6713" s="9" t="s">
        <v>2317</v>
      </c>
      <c r="N6713" s="9" t="s">
        <v>196</v>
      </c>
      <c r="O6713" s="9" t="s">
        <v>176</v>
      </c>
      <c r="P6713" s="9" t="s">
        <v>253</v>
      </c>
      <c r="Q6713" s="9" t="s">
        <v>219</v>
      </c>
      <c r="R6713" s="9">
        <v>0</v>
      </c>
      <c r="S6713" s="9">
        <v>24</v>
      </c>
      <c r="U6713" s="9" t="s">
        <v>266</v>
      </c>
      <c r="X6713" s="9">
        <f>INDEX(SLA_Policy!$D$2:$D$5,MATCH(F6713,SLA_Policy!$A$2:$A$5,0))</f>
        <v>72</v>
      </c>
      <c r="Y6713" s="9" t="str">
        <f>IF(E6713="Cancelled","Excluded",IF(D6713="",IF((SLA_Policy!$B$8-B6713)*24&gt;X6713,"Open - Breached","Open - On Track"),IF((D6713-B6713)*24&lt;=X6713,"Met","Breached")))</f>
        <v>Met</v>
      </c>
    </row>
    <row r="6714" spans="1:25" x14ac:dyDescent="0.25">
      <c r="A6714" s="9" t="s">
        <v>10617</v>
      </c>
      <c r="B6714" s="23">
        <v>46111.362500000003</v>
      </c>
      <c r="C6714" s="23">
        <v>46111.365277777797</v>
      </c>
      <c r="D6714" s="23">
        <v>46111.645833333299</v>
      </c>
      <c r="E6714" s="9" t="s">
        <v>212</v>
      </c>
      <c r="F6714" s="9" t="s">
        <v>188</v>
      </c>
      <c r="G6714" s="9" t="s">
        <v>213</v>
      </c>
      <c r="H6714" s="9" t="s">
        <v>162</v>
      </c>
      <c r="I6714" s="9" t="s">
        <v>244</v>
      </c>
      <c r="J6714" s="9" t="s">
        <v>9126</v>
      </c>
      <c r="K6714" s="9" t="s">
        <v>262</v>
      </c>
      <c r="L6714" s="9" t="s">
        <v>282</v>
      </c>
      <c r="M6714" s="9" t="s">
        <v>3106</v>
      </c>
      <c r="N6714" s="9" t="s">
        <v>200</v>
      </c>
      <c r="O6714" s="9" t="s">
        <v>179</v>
      </c>
      <c r="P6714" s="9" t="s">
        <v>337</v>
      </c>
      <c r="Q6714" s="9" t="s">
        <v>219</v>
      </c>
      <c r="R6714" s="9">
        <v>0</v>
      </c>
      <c r="S6714" s="9">
        <v>28</v>
      </c>
      <c r="U6714" s="9" t="s">
        <v>248</v>
      </c>
      <c r="X6714" s="9">
        <f>INDEX(SLA_Policy!$D$2:$D$5,MATCH(F6714,SLA_Policy!$A$2:$A$5,0))</f>
        <v>72</v>
      </c>
      <c r="Y6714" s="9" t="str">
        <f>IF(E6714="Cancelled","Excluded",IF(D6714="",IF((SLA_Policy!$B$8-B6714)*24&gt;X6714,"Open - Breached","Open - On Track"),IF((D6714-B6714)*24&lt;=X6714,"Met","Breached")))</f>
        <v>Met</v>
      </c>
    </row>
    <row r="6715" spans="1:25" x14ac:dyDescent="0.25">
      <c r="A6715" s="9" t="s">
        <v>10618</v>
      </c>
      <c r="B6715" s="23">
        <v>46111.368750000001</v>
      </c>
      <c r="C6715" s="23">
        <v>46111.375</v>
      </c>
      <c r="D6715" s="23">
        <v>46111.654166666704</v>
      </c>
      <c r="E6715" s="9" t="s">
        <v>212</v>
      </c>
      <c r="F6715" s="9" t="s">
        <v>187</v>
      </c>
      <c r="G6715" s="9" t="s">
        <v>213</v>
      </c>
      <c r="H6715" s="9" t="s">
        <v>162</v>
      </c>
      <c r="I6715" s="9" t="s">
        <v>393</v>
      </c>
      <c r="J6715" s="9" t="s">
        <v>2696</v>
      </c>
      <c r="K6715" s="9" t="s">
        <v>303</v>
      </c>
      <c r="L6715" s="9" t="s">
        <v>282</v>
      </c>
      <c r="M6715" s="9" t="s">
        <v>1678</v>
      </c>
      <c r="N6715" s="9" t="s">
        <v>197</v>
      </c>
      <c r="O6715" s="9" t="s">
        <v>176</v>
      </c>
      <c r="P6715" s="9" t="s">
        <v>253</v>
      </c>
      <c r="Q6715" s="9" t="s">
        <v>273</v>
      </c>
      <c r="R6715" s="9">
        <v>1</v>
      </c>
      <c r="S6715" s="9">
        <v>12</v>
      </c>
      <c r="U6715" s="9" t="s">
        <v>290</v>
      </c>
      <c r="X6715" s="9">
        <f>INDEX(SLA_Policy!$D$2:$D$5,MATCH(F6715,SLA_Policy!$A$2:$A$5,0))</f>
        <v>8</v>
      </c>
      <c r="Y6715" s="9" t="str">
        <f>IF(E6715="Cancelled","Excluded",IF(D6715="",IF((SLA_Policy!$B$8-B6715)*24&gt;X6715,"Open - Breached","Open - On Track"),IF((D6715-B6715)*24&lt;=X6715,"Met","Breached")))</f>
        <v>Met</v>
      </c>
    </row>
    <row r="6716" spans="1:25" x14ac:dyDescent="0.25">
      <c r="A6716" s="9" t="s">
        <v>10619</v>
      </c>
      <c r="B6716" s="23">
        <v>46111.369444444397</v>
      </c>
      <c r="C6716" s="23">
        <v>46111.401388888902</v>
      </c>
      <c r="D6716" s="23">
        <v>46118.3305555556</v>
      </c>
      <c r="E6716" s="9" t="s">
        <v>212</v>
      </c>
      <c r="F6716" s="9" t="s">
        <v>188</v>
      </c>
      <c r="G6716" s="9" t="s">
        <v>236</v>
      </c>
      <c r="H6716" s="9" t="s">
        <v>163</v>
      </c>
      <c r="I6716" s="9" t="s">
        <v>315</v>
      </c>
      <c r="J6716" s="9" t="s">
        <v>585</v>
      </c>
      <c r="K6716" s="9" t="s">
        <v>246</v>
      </c>
      <c r="L6716" s="9" t="s">
        <v>351</v>
      </c>
      <c r="M6716" s="9" t="s">
        <v>2182</v>
      </c>
      <c r="N6716" s="9" t="s">
        <v>196</v>
      </c>
      <c r="O6716" s="9" t="s">
        <v>180</v>
      </c>
      <c r="P6716" s="9" t="s">
        <v>368</v>
      </c>
      <c r="Q6716" s="9" t="s">
        <v>273</v>
      </c>
      <c r="R6716" s="9">
        <v>0</v>
      </c>
      <c r="S6716" s="9">
        <v>177</v>
      </c>
      <c r="T6716" s="9" t="s">
        <v>136</v>
      </c>
      <c r="U6716" s="9" t="s">
        <v>242</v>
      </c>
      <c r="X6716" s="9">
        <f>INDEX(SLA_Policy!$D$2:$D$5,MATCH(F6716,SLA_Policy!$A$2:$A$5,0))</f>
        <v>72</v>
      </c>
      <c r="Y6716" s="9" t="str">
        <f>IF(E6716="Cancelled","Excluded",IF(D6716="",IF((SLA_Policy!$B$8-B6716)*24&gt;X6716,"Open - Breached","Open - On Track"),IF((D6716-B6716)*24&lt;=X6716,"Met","Breached")))</f>
        <v>Breached</v>
      </c>
    </row>
    <row r="6717" spans="1:25" x14ac:dyDescent="0.25">
      <c r="A6717" s="9" t="s">
        <v>10620</v>
      </c>
      <c r="B6717" s="23">
        <v>46111.369444444397</v>
      </c>
      <c r="C6717" s="23">
        <v>46111.380555555603</v>
      </c>
      <c r="D6717" s="23">
        <v>46111.650694444397</v>
      </c>
      <c r="E6717" s="9" t="s">
        <v>212</v>
      </c>
      <c r="F6717" s="9" t="s">
        <v>188</v>
      </c>
      <c r="G6717" s="9" t="s">
        <v>236</v>
      </c>
      <c r="H6717" s="9" t="s">
        <v>167</v>
      </c>
      <c r="I6717" s="9" t="s">
        <v>255</v>
      </c>
      <c r="J6717" s="9" t="s">
        <v>10621</v>
      </c>
      <c r="K6717" s="9" t="s">
        <v>246</v>
      </c>
      <c r="L6717" s="9" t="s">
        <v>226</v>
      </c>
      <c r="M6717" s="9" t="s">
        <v>600</v>
      </c>
      <c r="N6717" s="9" t="s">
        <v>196</v>
      </c>
      <c r="O6717" s="9" t="s">
        <v>176</v>
      </c>
      <c r="P6717" s="9" t="s">
        <v>253</v>
      </c>
      <c r="Q6717" s="9" t="s">
        <v>219</v>
      </c>
      <c r="R6717" s="9">
        <v>0</v>
      </c>
      <c r="S6717" s="9">
        <v>73</v>
      </c>
      <c r="U6717" s="9" t="s">
        <v>242</v>
      </c>
      <c r="X6717" s="9">
        <f>INDEX(SLA_Policy!$D$2:$D$5,MATCH(F6717,SLA_Policy!$A$2:$A$5,0))</f>
        <v>72</v>
      </c>
      <c r="Y6717" s="9" t="str">
        <f>IF(E6717="Cancelled","Excluded",IF(D6717="",IF((SLA_Policy!$B$8-B6717)*24&gt;X6717,"Open - Breached","Open - On Track"),IF((D6717-B6717)*24&lt;=X6717,"Met","Breached")))</f>
        <v>Met</v>
      </c>
    </row>
    <row r="6718" spans="1:25" x14ac:dyDescent="0.25">
      <c r="A6718" s="9" t="s">
        <v>10622</v>
      </c>
      <c r="B6718" s="23">
        <v>46111.370833333298</v>
      </c>
      <c r="C6718" s="23">
        <v>46111.373611111099</v>
      </c>
      <c r="E6718" s="9" t="s">
        <v>649</v>
      </c>
      <c r="F6718" s="9" t="s">
        <v>187</v>
      </c>
      <c r="G6718" s="9" t="s">
        <v>213</v>
      </c>
      <c r="H6718" s="9" t="s">
        <v>88</v>
      </c>
      <c r="I6718" s="9" t="s">
        <v>92</v>
      </c>
      <c r="J6718" s="9" t="s">
        <v>9162</v>
      </c>
      <c r="K6718" s="9" t="s">
        <v>215</v>
      </c>
      <c r="L6718" s="9" t="s">
        <v>226</v>
      </c>
      <c r="M6718" s="9" t="s">
        <v>2129</v>
      </c>
      <c r="N6718" s="9" t="s">
        <v>199</v>
      </c>
      <c r="O6718" s="9" t="s">
        <v>116</v>
      </c>
      <c r="P6718" s="9" t="s">
        <v>590</v>
      </c>
      <c r="Q6718" s="9" t="s">
        <v>219</v>
      </c>
      <c r="R6718" s="9">
        <v>0</v>
      </c>
      <c r="S6718" s="9">
        <v>3</v>
      </c>
      <c r="T6718" s="9" t="s">
        <v>220</v>
      </c>
      <c r="V6718" s="9" t="s">
        <v>144</v>
      </c>
      <c r="X6718" s="9">
        <f>INDEX(SLA_Policy!$D$2:$D$5,MATCH(F6718,SLA_Policy!$A$2:$A$5,0))</f>
        <v>8</v>
      </c>
      <c r="Y6718" s="9" t="str">
        <f>IF(E6718="Cancelled","Excluded",IF(D6718="",IF((SLA_Policy!$B$8-B6718)*24&gt;X6718,"Open - Breached","Open - On Track"),IF((D6718-B6718)*24&lt;=X6718,"Met","Breached")))</f>
        <v>Excluded</v>
      </c>
    </row>
    <row r="6719" spans="1:25" x14ac:dyDescent="0.25">
      <c r="A6719" s="9" t="s">
        <v>10623</v>
      </c>
      <c r="B6719" s="23">
        <v>46111.383333333302</v>
      </c>
      <c r="C6719" s="23">
        <v>46111.391666666699</v>
      </c>
      <c r="D6719" s="23">
        <v>46113.5756944444</v>
      </c>
      <c r="E6719" s="9" t="s">
        <v>212</v>
      </c>
      <c r="F6719" s="9" t="s">
        <v>188</v>
      </c>
      <c r="G6719" s="9" t="s">
        <v>213</v>
      </c>
      <c r="H6719" s="9" t="s">
        <v>88</v>
      </c>
      <c r="I6719" s="9" t="s">
        <v>486</v>
      </c>
      <c r="J6719" s="9" t="s">
        <v>487</v>
      </c>
      <c r="K6719" s="9" t="s">
        <v>246</v>
      </c>
      <c r="L6719" s="9" t="s">
        <v>216</v>
      </c>
      <c r="M6719" s="9" t="s">
        <v>1809</v>
      </c>
      <c r="N6719" s="9" t="s">
        <v>199</v>
      </c>
      <c r="O6719" s="9" t="s">
        <v>178</v>
      </c>
      <c r="P6719" s="9" t="s">
        <v>427</v>
      </c>
      <c r="Q6719" s="9" t="s">
        <v>219</v>
      </c>
      <c r="R6719" s="9">
        <v>0</v>
      </c>
      <c r="S6719" s="9">
        <v>26</v>
      </c>
      <c r="U6719" s="9" t="s">
        <v>230</v>
      </c>
      <c r="X6719" s="9">
        <f>INDEX(SLA_Policy!$D$2:$D$5,MATCH(F6719,SLA_Policy!$A$2:$A$5,0))</f>
        <v>72</v>
      </c>
      <c r="Y6719" s="9" t="str">
        <f>IF(E6719="Cancelled","Excluded",IF(D6719="",IF((SLA_Policy!$B$8-B6719)*24&gt;X6719,"Open - Breached","Open - On Track"),IF((D6719-B6719)*24&lt;=X6719,"Met","Breached")))</f>
        <v>Met</v>
      </c>
    </row>
    <row r="6720" spans="1:25" x14ac:dyDescent="0.25">
      <c r="A6720" s="9" t="s">
        <v>10624</v>
      </c>
      <c r="B6720" s="23">
        <v>46111.386111111096</v>
      </c>
      <c r="C6720" s="23">
        <v>46111.415972222203</v>
      </c>
      <c r="D6720" s="23">
        <v>46113.670833333301</v>
      </c>
      <c r="E6720" s="9" t="s">
        <v>212</v>
      </c>
      <c r="F6720" s="9" t="s">
        <v>189</v>
      </c>
      <c r="G6720" s="9" t="s">
        <v>213</v>
      </c>
      <c r="H6720" s="9" t="s">
        <v>167</v>
      </c>
      <c r="I6720" s="9" t="s">
        <v>362</v>
      </c>
      <c r="J6720" s="9" t="s">
        <v>6438</v>
      </c>
      <c r="K6720" s="9" t="s">
        <v>262</v>
      </c>
      <c r="L6720" s="9" t="s">
        <v>104</v>
      </c>
      <c r="M6720" s="9" t="s">
        <v>407</v>
      </c>
      <c r="N6720" s="9" t="s">
        <v>197</v>
      </c>
      <c r="O6720" s="9" t="s">
        <v>176</v>
      </c>
      <c r="P6720" s="9" t="s">
        <v>253</v>
      </c>
      <c r="Q6720" s="9" t="s">
        <v>219</v>
      </c>
      <c r="R6720" s="9">
        <v>1</v>
      </c>
      <c r="S6720" s="9">
        <v>160</v>
      </c>
      <c r="U6720" s="9" t="s">
        <v>266</v>
      </c>
      <c r="X6720" s="9">
        <f>INDEX(SLA_Policy!$D$2:$D$5,MATCH(F6720,SLA_Policy!$A$2:$A$5,0))</f>
        <v>120</v>
      </c>
      <c r="Y6720" s="9" t="str">
        <f>IF(E6720="Cancelled","Excluded",IF(D6720="",IF((SLA_Policy!$B$8-B6720)*24&gt;X6720,"Open - Breached","Open - On Track"),IF((D6720-B6720)*24&lt;=X6720,"Met","Breached")))</f>
        <v>Met</v>
      </c>
    </row>
    <row r="6721" spans="1:25" x14ac:dyDescent="0.25">
      <c r="A6721" s="9" t="s">
        <v>10625</v>
      </c>
      <c r="B6721" s="23">
        <v>46111.388888888898</v>
      </c>
      <c r="C6721" s="23">
        <v>46111.415972222203</v>
      </c>
      <c r="D6721" s="23">
        <v>46112.372916666704</v>
      </c>
      <c r="E6721" s="9" t="s">
        <v>212</v>
      </c>
      <c r="F6721" s="9" t="s">
        <v>188</v>
      </c>
      <c r="G6721" s="9" t="s">
        <v>213</v>
      </c>
      <c r="H6721" s="9" t="s">
        <v>163</v>
      </c>
      <c r="I6721" s="9" t="s">
        <v>250</v>
      </c>
      <c r="J6721" s="9" t="s">
        <v>251</v>
      </c>
      <c r="K6721" s="9" t="s">
        <v>225</v>
      </c>
      <c r="L6721" s="9" t="s">
        <v>216</v>
      </c>
      <c r="M6721" s="9" t="s">
        <v>620</v>
      </c>
      <c r="N6721" s="9" t="s">
        <v>199</v>
      </c>
      <c r="O6721" s="9" t="s">
        <v>176</v>
      </c>
      <c r="P6721" s="9" t="s">
        <v>503</v>
      </c>
      <c r="Q6721" s="9" t="s">
        <v>219</v>
      </c>
      <c r="R6721" s="9">
        <v>0</v>
      </c>
      <c r="S6721" s="9">
        <v>28</v>
      </c>
      <c r="T6721" s="9" t="s">
        <v>220</v>
      </c>
      <c r="U6721" s="9" t="s">
        <v>290</v>
      </c>
      <c r="X6721" s="9">
        <f>INDEX(SLA_Policy!$D$2:$D$5,MATCH(F6721,SLA_Policy!$A$2:$A$5,0))</f>
        <v>72</v>
      </c>
      <c r="Y6721" s="9" t="str">
        <f>IF(E6721="Cancelled","Excluded",IF(D6721="",IF((SLA_Policy!$B$8-B6721)*24&gt;X6721,"Open - Breached","Open - On Track"),IF((D6721-B6721)*24&lt;=X6721,"Met","Breached")))</f>
        <v>Met</v>
      </c>
    </row>
    <row r="6722" spans="1:25" x14ac:dyDescent="0.25">
      <c r="A6722" s="9" t="s">
        <v>10626</v>
      </c>
      <c r="B6722" s="23">
        <v>46111.393750000003</v>
      </c>
      <c r="C6722" s="23">
        <v>46111.404861111099</v>
      </c>
      <c r="D6722" s="23">
        <v>46111.4243055556</v>
      </c>
      <c r="E6722" s="9" t="s">
        <v>212</v>
      </c>
      <c r="F6722" s="9" t="s">
        <v>187</v>
      </c>
      <c r="G6722" s="9" t="s">
        <v>213</v>
      </c>
      <c r="H6722" s="9" t="s">
        <v>88</v>
      </c>
      <c r="I6722" s="9" t="s">
        <v>92</v>
      </c>
      <c r="J6722" s="9" t="s">
        <v>10627</v>
      </c>
      <c r="K6722" s="9" t="s">
        <v>215</v>
      </c>
      <c r="L6722" s="9" t="s">
        <v>282</v>
      </c>
      <c r="M6722" s="9" t="s">
        <v>998</v>
      </c>
      <c r="N6722" s="9" t="s">
        <v>196</v>
      </c>
      <c r="O6722" s="9" t="s">
        <v>178</v>
      </c>
      <c r="P6722" s="9" t="s">
        <v>360</v>
      </c>
      <c r="Q6722" s="9" t="s">
        <v>273</v>
      </c>
      <c r="R6722" s="9">
        <v>0</v>
      </c>
      <c r="S6722" s="9">
        <v>34</v>
      </c>
      <c r="T6722" s="9" t="s">
        <v>220</v>
      </c>
      <c r="U6722" s="9" t="s">
        <v>266</v>
      </c>
      <c r="W6722" s="9">
        <v>4</v>
      </c>
      <c r="X6722" s="9">
        <f>INDEX(SLA_Policy!$D$2:$D$5,MATCH(F6722,SLA_Policy!$A$2:$A$5,0))</f>
        <v>8</v>
      </c>
      <c r="Y6722" s="9" t="str">
        <f>IF(E6722="Cancelled","Excluded",IF(D6722="",IF((SLA_Policy!$B$8-B6722)*24&gt;X6722,"Open - Breached","Open - On Track"),IF((D6722-B6722)*24&lt;=X6722,"Met","Breached")))</f>
        <v>Met</v>
      </c>
    </row>
    <row r="6723" spans="1:25" x14ac:dyDescent="0.25">
      <c r="A6723" s="9" t="s">
        <v>10628</v>
      </c>
      <c r="B6723" s="23">
        <v>46111.393750000003</v>
      </c>
      <c r="C6723" s="23">
        <v>46111.422916666699</v>
      </c>
      <c r="D6723" s="23">
        <v>46111.554166666698</v>
      </c>
      <c r="E6723" s="9" t="s">
        <v>212</v>
      </c>
      <c r="F6723" s="9" t="s">
        <v>187</v>
      </c>
      <c r="G6723" s="9" t="s">
        <v>213</v>
      </c>
      <c r="H6723" s="9" t="s">
        <v>167</v>
      </c>
      <c r="I6723" s="9" t="s">
        <v>362</v>
      </c>
      <c r="J6723" s="9" t="s">
        <v>1765</v>
      </c>
      <c r="K6723" s="9" t="s">
        <v>246</v>
      </c>
      <c r="L6723" s="9" t="s">
        <v>371</v>
      </c>
      <c r="M6723" s="9" t="s">
        <v>1375</v>
      </c>
      <c r="N6723" s="9" t="s">
        <v>197</v>
      </c>
      <c r="O6723" s="9" t="s">
        <v>176</v>
      </c>
      <c r="P6723" s="9" t="s">
        <v>228</v>
      </c>
      <c r="Q6723" s="9" t="s">
        <v>273</v>
      </c>
      <c r="R6723" s="9">
        <v>0</v>
      </c>
      <c r="S6723" s="9">
        <v>30</v>
      </c>
      <c r="U6723" s="9" t="s">
        <v>248</v>
      </c>
      <c r="X6723" s="9">
        <f>INDEX(SLA_Policy!$D$2:$D$5,MATCH(F6723,SLA_Policy!$A$2:$A$5,0))</f>
        <v>8</v>
      </c>
      <c r="Y6723" s="9" t="str">
        <f>IF(E6723="Cancelled","Excluded",IF(D6723="",IF((SLA_Policy!$B$8-B6723)*24&gt;X6723,"Open - Breached","Open - On Track"),IF((D6723-B6723)*24&lt;=X6723,"Met","Breached")))</f>
        <v>Met</v>
      </c>
    </row>
    <row r="6724" spans="1:25" x14ac:dyDescent="0.25">
      <c r="A6724" s="9" t="s">
        <v>10629</v>
      </c>
      <c r="B6724" s="23">
        <v>46111.399305555598</v>
      </c>
      <c r="C6724" s="23">
        <v>46111.434027777803</v>
      </c>
      <c r="D6724" s="23">
        <v>46112.5444444444</v>
      </c>
      <c r="E6724" s="9" t="s">
        <v>212</v>
      </c>
      <c r="F6724" s="9" t="s">
        <v>188</v>
      </c>
      <c r="G6724" s="9" t="s">
        <v>236</v>
      </c>
      <c r="H6724" s="9" t="s">
        <v>167</v>
      </c>
      <c r="I6724" s="9" t="s">
        <v>255</v>
      </c>
      <c r="J6724" s="9" t="s">
        <v>10630</v>
      </c>
      <c r="K6724" s="9" t="s">
        <v>246</v>
      </c>
      <c r="L6724" s="9" t="s">
        <v>311</v>
      </c>
      <c r="M6724" s="9" t="s">
        <v>1860</v>
      </c>
      <c r="N6724" s="9" t="s">
        <v>196</v>
      </c>
      <c r="O6724" s="9" t="s">
        <v>176</v>
      </c>
      <c r="P6724" s="9" t="s">
        <v>228</v>
      </c>
      <c r="Q6724" s="9" t="s">
        <v>219</v>
      </c>
      <c r="R6724" s="9">
        <v>1</v>
      </c>
      <c r="S6724" s="9">
        <v>13</v>
      </c>
      <c r="U6724" s="9" t="s">
        <v>242</v>
      </c>
      <c r="X6724" s="9">
        <f>INDEX(SLA_Policy!$D$2:$D$5,MATCH(F6724,SLA_Policy!$A$2:$A$5,0))</f>
        <v>72</v>
      </c>
      <c r="Y6724" s="9" t="str">
        <f>IF(E6724="Cancelled","Excluded",IF(D6724="",IF((SLA_Policy!$B$8-B6724)*24&gt;X6724,"Open - Breached","Open - On Track"),IF((D6724-B6724)*24&lt;=X6724,"Met","Breached")))</f>
        <v>Met</v>
      </c>
    </row>
    <row r="6725" spans="1:25" x14ac:dyDescent="0.25">
      <c r="A6725" s="9" t="s">
        <v>10631</v>
      </c>
      <c r="B6725" s="23">
        <v>46111.402777777803</v>
      </c>
      <c r="C6725" s="23">
        <v>46111.420138888898</v>
      </c>
      <c r="D6725" s="23">
        <v>46114.375</v>
      </c>
      <c r="E6725" s="9" t="s">
        <v>212</v>
      </c>
      <c r="F6725" s="9" t="s">
        <v>188</v>
      </c>
      <c r="G6725" s="9" t="s">
        <v>213</v>
      </c>
      <c r="H6725" s="9" t="s">
        <v>164</v>
      </c>
      <c r="I6725" s="9" t="s">
        <v>478</v>
      </c>
      <c r="J6725" s="9" t="s">
        <v>1964</v>
      </c>
      <c r="K6725" s="9" t="s">
        <v>303</v>
      </c>
      <c r="L6725" s="9" t="s">
        <v>282</v>
      </c>
      <c r="M6725" s="9" t="s">
        <v>541</v>
      </c>
      <c r="N6725" s="9" t="s">
        <v>197</v>
      </c>
      <c r="O6725" s="9" t="s">
        <v>116</v>
      </c>
      <c r="P6725" s="9" t="s">
        <v>218</v>
      </c>
      <c r="Q6725" s="9" t="s">
        <v>219</v>
      </c>
      <c r="R6725" s="9">
        <v>0</v>
      </c>
      <c r="S6725" s="9">
        <v>23</v>
      </c>
      <c r="T6725" s="9" t="s">
        <v>464</v>
      </c>
      <c r="U6725" s="9" t="s">
        <v>376</v>
      </c>
      <c r="W6725" s="9">
        <v>4</v>
      </c>
      <c r="X6725" s="9">
        <f>INDEX(SLA_Policy!$D$2:$D$5,MATCH(F6725,SLA_Policy!$A$2:$A$5,0))</f>
        <v>72</v>
      </c>
      <c r="Y6725" s="9" t="str">
        <f>IF(E6725="Cancelled","Excluded",IF(D6725="",IF((SLA_Policy!$B$8-B6725)*24&gt;X6725,"Open - Breached","Open - On Track"),IF((D6725-B6725)*24&lt;=X6725,"Met","Breached")))</f>
        <v>Met</v>
      </c>
    </row>
    <row r="6726" spans="1:25" x14ac:dyDescent="0.25">
      <c r="A6726" s="9" t="s">
        <v>10632</v>
      </c>
      <c r="B6726" s="23">
        <v>46111.412499999999</v>
      </c>
      <c r="C6726" s="23">
        <v>46111.470833333296</v>
      </c>
      <c r="D6726" s="23">
        <v>46111.740277777797</v>
      </c>
      <c r="E6726" s="9" t="s">
        <v>212</v>
      </c>
      <c r="F6726" s="9" t="s">
        <v>188</v>
      </c>
      <c r="G6726" s="9" t="s">
        <v>213</v>
      </c>
      <c r="H6726" s="9" t="s">
        <v>167</v>
      </c>
      <c r="I6726" s="9" t="s">
        <v>536</v>
      </c>
      <c r="J6726" s="9" t="s">
        <v>641</v>
      </c>
      <c r="K6726" s="9" t="s">
        <v>246</v>
      </c>
      <c r="L6726" s="9" t="s">
        <v>226</v>
      </c>
      <c r="M6726" s="9" t="s">
        <v>1307</v>
      </c>
      <c r="N6726" s="9" t="s">
        <v>196</v>
      </c>
      <c r="O6726" s="9" t="s">
        <v>180</v>
      </c>
      <c r="P6726" s="9" t="s">
        <v>318</v>
      </c>
      <c r="Q6726" s="9" t="s">
        <v>219</v>
      </c>
      <c r="R6726" s="9">
        <v>0</v>
      </c>
      <c r="S6726" s="9">
        <v>25</v>
      </c>
      <c r="T6726" s="9" t="s">
        <v>220</v>
      </c>
      <c r="U6726" s="9" t="s">
        <v>290</v>
      </c>
      <c r="X6726" s="9">
        <f>INDEX(SLA_Policy!$D$2:$D$5,MATCH(F6726,SLA_Policy!$A$2:$A$5,0))</f>
        <v>72</v>
      </c>
      <c r="Y6726" s="9" t="str">
        <f>IF(E6726="Cancelled","Excluded",IF(D6726="",IF((SLA_Policy!$B$8-B6726)*24&gt;X6726,"Open - Breached","Open - On Track"),IF((D6726-B6726)*24&lt;=X6726,"Met","Breached")))</f>
        <v>Met</v>
      </c>
    </row>
    <row r="6727" spans="1:25" x14ac:dyDescent="0.25">
      <c r="A6727" s="9" t="s">
        <v>10633</v>
      </c>
      <c r="B6727" s="23">
        <v>46111.417361111096</v>
      </c>
      <c r="C6727" s="23">
        <v>46111.4194444444</v>
      </c>
      <c r="D6727" s="23">
        <v>46111.730555555601</v>
      </c>
      <c r="E6727" s="9" t="s">
        <v>212</v>
      </c>
      <c r="F6727" s="9" t="s">
        <v>188</v>
      </c>
      <c r="G6727" s="9" t="s">
        <v>213</v>
      </c>
      <c r="H6727" s="9" t="s">
        <v>162</v>
      </c>
      <c r="I6727" s="9" t="s">
        <v>416</v>
      </c>
      <c r="J6727" s="9" t="s">
        <v>2997</v>
      </c>
      <c r="K6727" s="9" t="s">
        <v>246</v>
      </c>
      <c r="L6727" s="9" t="s">
        <v>270</v>
      </c>
      <c r="M6727" s="9" t="s">
        <v>2962</v>
      </c>
      <c r="N6727" s="9" t="s">
        <v>198</v>
      </c>
      <c r="O6727" s="9" t="s">
        <v>176</v>
      </c>
      <c r="P6727" s="9" t="s">
        <v>570</v>
      </c>
      <c r="Q6727" s="9" t="s">
        <v>219</v>
      </c>
      <c r="R6727" s="9">
        <v>0</v>
      </c>
      <c r="S6727" s="9">
        <v>10</v>
      </c>
      <c r="U6727" s="9" t="s">
        <v>248</v>
      </c>
      <c r="X6727" s="9">
        <f>INDEX(SLA_Policy!$D$2:$D$5,MATCH(F6727,SLA_Policy!$A$2:$A$5,0))</f>
        <v>72</v>
      </c>
      <c r="Y6727" s="9" t="str">
        <f>IF(E6727="Cancelled","Excluded",IF(D6727="",IF((SLA_Policy!$B$8-B6727)*24&gt;X6727,"Open - Breached","Open - On Track"),IF((D6727-B6727)*24&lt;=X6727,"Met","Breached")))</f>
        <v>Met</v>
      </c>
    </row>
    <row r="6728" spans="1:25" x14ac:dyDescent="0.25">
      <c r="A6728" s="9" t="s">
        <v>10634</v>
      </c>
      <c r="B6728" s="23">
        <v>46111.438888888901</v>
      </c>
      <c r="C6728" s="23">
        <v>46111.515277777798</v>
      </c>
      <c r="D6728" s="23">
        <v>46111.704166666699</v>
      </c>
      <c r="E6728" s="9" t="s">
        <v>212</v>
      </c>
      <c r="F6728" s="9" t="s">
        <v>188</v>
      </c>
      <c r="G6728" s="9" t="s">
        <v>213</v>
      </c>
      <c r="H6728" s="9" t="s">
        <v>162</v>
      </c>
      <c r="I6728" s="9" t="s">
        <v>393</v>
      </c>
      <c r="J6728" s="9" t="s">
        <v>10635</v>
      </c>
      <c r="K6728" s="9" t="s">
        <v>262</v>
      </c>
      <c r="L6728" s="9" t="s">
        <v>282</v>
      </c>
      <c r="M6728" s="9" t="s">
        <v>4387</v>
      </c>
      <c r="N6728" s="9" t="s">
        <v>197</v>
      </c>
      <c r="O6728" s="9" t="s">
        <v>179</v>
      </c>
      <c r="P6728" s="9" t="s">
        <v>337</v>
      </c>
      <c r="Q6728" s="9" t="s">
        <v>219</v>
      </c>
      <c r="R6728" s="9">
        <v>0</v>
      </c>
      <c r="S6728" s="9">
        <v>13</v>
      </c>
      <c r="U6728" s="9" t="s">
        <v>248</v>
      </c>
      <c r="X6728" s="9">
        <f>INDEX(SLA_Policy!$D$2:$D$5,MATCH(F6728,SLA_Policy!$A$2:$A$5,0))</f>
        <v>72</v>
      </c>
      <c r="Y6728" s="9" t="str">
        <f>IF(E6728="Cancelled","Excluded",IF(D6728="",IF((SLA_Policy!$B$8-B6728)*24&gt;X6728,"Open - Breached","Open - On Track"),IF((D6728-B6728)*24&lt;=X6728,"Met","Breached")))</f>
        <v>Met</v>
      </c>
    </row>
    <row r="6729" spans="1:25" x14ac:dyDescent="0.25">
      <c r="A6729" s="9" t="s">
        <v>10636</v>
      </c>
      <c r="B6729" s="23">
        <v>46111.444444444503</v>
      </c>
      <c r="C6729" s="23">
        <v>46111.445833333302</v>
      </c>
      <c r="D6729" s="23">
        <v>46111.481249999997</v>
      </c>
      <c r="E6729" s="9" t="s">
        <v>212</v>
      </c>
      <c r="F6729" s="9" t="s">
        <v>187</v>
      </c>
      <c r="G6729" s="9" t="s">
        <v>213</v>
      </c>
      <c r="H6729" s="9" t="s">
        <v>162</v>
      </c>
      <c r="I6729" s="9" t="s">
        <v>393</v>
      </c>
      <c r="J6729" s="9" t="s">
        <v>3356</v>
      </c>
      <c r="K6729" s="9" t="s">
        <v>303</v>
      </c>
      <c r="L6729" s="9" t="s">
        <v>216</v>
      </c>
      <c r="M6729" s="9" t="s">
        <v>1460</v>
      </c>
      <c r="N6729" s="9" t="s">
        <v>198</v>
      </c>
      <c r="O6729" s="9" t="s">
        <v>116</v>
      </c>
      <c r="P6729" s="9" t="s">
        <v>525</v>
      </c>
      <c r="Q6729" s="9" t="s">
        <v>219</v>
      </c>
      <c r="R6729" s="9">
        <v>0</v>
      </c>
      <c r="S6729" s="9">
        <v>15</v>
      </c>
      <c r="U6729" s="9" t="s">
        <v>290</v>
      </c>
      <c r="W6729" s="9">
        <v>5</v>
      </c>
      <c r="X6729" s="9">
        <f>INDEX(SLA_Policy!$D$2:$D$5,MATCH(F6729,SLA_Policy!$A$2:$A$5,0))</f>
        <v>8</v>
      </c>
      <c r="Y6729" s="9" t="str">
        <f>IF(E6729="Cancelled","Excluded",IF(D6729="",IF((SLA_Policy!$B$8-B6729)*24&gt;X6729,"Open - Breached","Open - On Track"),IF((D6729-B6729)*24&lt;=X6729,"Met","Breached")))</f>
        <v>Met</v>
      </c>
    </row>
    <row r="6730" spans="1:25" x14ac:dyDescent="0.25">
      <c r="A6730" s="9" t="s">
        <v>10637</v>
      </c>
      <c r="B6730" s="23">
        <v>46111.448611111096</v>
      </c>
      <c r="C6730" s="23">
        <v>46111.4506944444</v>
      </c>
      <c r="D6730" s="23">
        <v>46111.631249999999</v>
      </c>
      <c r="E6730" s="9" t="s">
        <v>212</v>
      </c>
      <c r="F6730" s="9" t="s">
        <v>187</v>
      </c>
      <c r="G6730" s="9" t="s">
        <v>213</v>
      </c>
      <c r="H6730" s="9" t="s">
        <v>163</v>
      </c>
      <c r="I6730" s="9" t="s">
        <v>223</v>
      </c>
      <c r="J6730" s="9" t="s">
        <v>2295</v>
      </c>
      <c r="K6730" s="9" t="s">
        <v>246</v>
      </c>
      <c r="L6730" s="9" t="s">
        <v>311</v>
      </c>
      <c r="M6730" s="9" t="s">
        <v>1509</v>
      </c>
      <c r="N6730" s="9" t="s">
        <v>198</v>
      </c>
      <c r="O6730" s="9" t="s">
        <v>176</v>
      </c>
      <c r="P6730" s="9" t="s">
        <v>503</v>
      </c>
      <c r="Q6730" s="9" t="s">
        <v>273</v>
      </c>
      <c r="R6730" s="9">
        <v>0</v>
      </c>
      <c r="S6730" s="9">
        <v>27</v>
      </c>
      <c r="T6730" s="9" t="s">
        <v>220</v>
      </c>
      <c r="U6730" s="9" t="s">
        <v>376</v>
      </c>
      <c r="W6730" s="9">
        <v>5</v>
      </c>
      <c r="X6730" s="9">
        <f>INDEX(SLA_Policy!$D$2:$D$5,MATCH(F6730,SLA_Policy!$A$2:$A$5,0))</f>
        <v>8</v>
      </c>
      <c r="Y6730" s="9" t="str">
        <f>IF(E6730="Cancelled","Excluded",IF(D6730="",IF((SLA_Policy!$B$8-B6730)*24&gt;X6730,"Open - Breached","Open - On Track"),IF((D6730-B6730)*24&lt;=X6730,"Met","Breached")))</f>
        <v>Met</v>
      </c>
    </row>
    <row r="6731" spans="1:25" x14ac:dyDescent="0.25">
      <c r="A6731" s="9" t="s">
        <v>10638</v>
      </c>
      <c r="B6731" s="23">
        <v>46111.448611111096</v>
      </c>
      <c r="C6731" s="23">
        <v>46111.451388888898</v>
      </c>
      <c r="D6731" s="23">
        <v>46112.343055555597</v>
      </c>
      <c r="E6731" s="9" t="s">
        <v>212</v>
      </c>
      <c r="F6731" s="9" t="s">
        <v>188</v>
      </c>
      <c r="G6731" s="9" t="s">
        <v>213</v>
      </c>
      <c r="H6731" s="9" t="s">
        <v>167</v>
      </c>
      <c r="I6731" s="9" t="s">
        <v>362</v>
      </c>
      <c r="J6731" s="9" t="s">
        <v>10639</v>
      </c>
      <c r="K6731" s="9" t="s">
        <v>246</v>
      </c>
      <c r="L6731" s="9" t="s">
        <v>293</v>
      </c>
      <c r="M6731" s="9" t="s">
        <v>5669</v>
      </c>
      <c r="N6731" s="9" t="s">
        <v>199</v>
      </c>
      <c r="O6731" s="9" t="s">
        <v>176</v>
      </c>
      <c r="P6731" s="9" t="s">
        <v>253</v>
      </c>
      <c r="Q6731" s="9" t="s">
        <v>219</v>
      </c>
      <c r="R6731" s="9">
        <v>0</v>
      </c>
      <c r="S6731" s="9">
        <v>51</v>
      </c>
      <c r="U6731" s="9" t="s">
        <v>290</v>
      </c>
      <c r="X6731" s="9">
        <f>INDEX(SLA_Policy!$D$2:$D$5,MATCH(F6731,SLA_Policy!$A$2:$A$5,0))</f>
        <v>72</v>
      </c>
      <c r="Y6731" s="9" t="str">
        <f>IF(E6731="Cancelled","Excluded",IF(D6731="",IF((SLA_Policy!$B$8-B6731)*24&gt;X6731,"Open - Breached","Open - On Track"),IF((D6731-B6731)*24&lt;=X6731,"Met","Breached")))</f>
        <v>Met</v>
      </c>
    </row>
    <row r="6732" spans="1:25" x14ac:dyDescent="0.25">
      <c r="A6732" s="9" t="s">
        <v>10640</v>
      </c>
      <c r="B6732" s="23">
        <v>46111.4597222222</v>
      </c>
      <c r="C6732" s="23">
        <v>46111.467361111099</v>
      </c>
      <c r="D6732" s="23">
        <v>46112.3347222222</v>
      </c>
      <c r="E6732" s="9" t="s">
        <v>212</v>
      </c>
      <c r="F6732" s="9" t="s">
        <v>188</v>
      </c>
      <c r="G6732" s="9" t="s">
        <v>213</v>
      </c>
      <c r="H6732" s="9" t="s">
        <v>164</v>
      </c>
      <c r="I6732" s="9" t="s">
        <v>339</v>
      </c>
      <c r="J6732" s="9" t="s">
        <v>10042</v>
      </c>
      <c r="K6732" s="9" t="s">
        <v>215</v>
      </c>
      <c r="L6732" s="9" t="s">
        <v>282</v>
      </c>
      <c r="M6732" s="9" t="s">
        <v>4134</v>
      </c>
      <c r="N6732" s="9" t="s">
        <v>198</v>
      </c>
      <c r="O6732" s="9" t="s">
        <v>116</v>
      </c>
      <c r="P6732" s="9" t="s">
        <v>218</v>
      </c>
      <c r="Q6732" s="9" t="s">
        <v>219</v>
      </c>
      <c r="R6732" s="9">
        <v>0</v>
      </c>
      <c r="S6732" s="9">
        <v>11</v>
      </c>
      <c r="T6732" s="9" t="s">
        <v>464</v>
      </c>
      <c r="U6732" s="9" t="s">
        <v>376</v>
      </c>
      <c r="X6732" s="9">
        <f>INDEX(SLA_Policy!$D$2:$D$5,MATCH(F6732,SLA_Policy!$A$2:$A$5,0))</f>
        <v>72</v>
      </c>
      <c r="Y6732" s="9" t="str">
        <f>IF(E6732="Cancelled","Excluded",IF(D6732="",IF((SLA_Policy!$B$8-B6732)*24&gt;X6732,"Open - Breached","Open - On Track"),IF((D6732-B6732)*24&lt;=X6732,"Met","Breached")))</f>
        <v>Met</v>
      </c>
    </row>
    <row r="6733" spans="1:25" x14ac:dyDescent="0.25">
      <c r="A6733" s="9" t="s">
        <v>10641</v>
      </c>
      <c r="B6733" s="23">
        <v>46111.466666666704</v>
      </c>
      <c r="C6733" s="23">
        <v>46111.467361111099</v>
      </c>
      <c r="D6733" s="23">
        <v>46111.600694444503</v>
      </c>
      <c r="E6733" s="9" t="s">
        <v>212</v>
      </c>
      <c r="F6733" s="9" t="s">
        <v>188</v>
      </c>
      <c r="G6733" s="9" t="s">
        <v>213</v>
      </c>
      <c r="H6733" s="9" t="s">
        <v>161</v>
      </c>
      <c r="I6733" s="9" t="s">
        <v>454</v>
      </c>
      <c r="J6733" s="9" t="s">
        <v>1491</v>
      </c>
      <c r="K6733" s="9" t="s">
        <v>246</v>
      </c>
      <c r="L6733" s="9" t="s">
        <v>293</v>
      </c>
      <c r="M6733" s="9" t="s">
        <v>709</v>
      </c>
      <c r="N6733" s="9" t="s">
        <v>198</v>
      </c>
      <c r="O6733" s="9" t="s">
        <v>116</v>
      </c>
      <c r="P6733" s="9" t="s">
        <v>218</v>
      </c>
      <c r="Q6733" s="9" t="s">
        <v>219</v>
      </c>
      <c r="R6733" s="9">
        <v>0</v>
      </c>
      <c r="S6733" s="9">
        <v>12</v>
      </c>
      <c r="U6733" s="9" t="s">
        <v>221</v>
      </c>
      <c r="X6733" s="9">
        <f>INDEX(SLA_Policy!$D$2:$D$5,MATCH(F6733,SLA_Policy!$A$2:$A$5,0))</f>
        <v>72</v>
      </c>
      <c r="Y6733" s="9" t="str">
        <f>IF(E6733="Cancelled","Excluded",IF(D6733="",IF((SLA_Policy!$B$8-B6733)*24&gt;X6733,"Open - Breached","Open - On Track"),IF((D6733-B6733)*24&lt;=X6733,"Met","Breached")))</f>
        <v>Met</v>
      </c>
    </row>
    <row r="6734" spans="1:25" x14ac:dyDescent="0.25">
      <c r="A6734" s="9" t="s">
        <v>10642</v>
      </c>
      <c r="B6734" s="23">
        <v>46111.469444444498</v>
      </c>
      <c r="C6734" s="23">
        <v>46111.470833333296</v>
      </c>
      <c r="D6734" s="23">
        <v>46111.545833333301</v>
      </c>
      <c r="E6734" s="9" t="s">
        <v>212</v>
      </c>
      <c r="F6734" s="9" t="s">
        <v>186</v>
      </c>
      <c r="G6734" s="9" t="s">
        <v>213</v>
      </c>
      <c r="H6734" s="9" t="s">
        <v>88</v>
      </c>
      <c r="I6734" s="9" t="s">
        <v>268</v>
      </c>
      <c r="J6734" s="9" t="s">
        <v>10643</v>
      </c>
      <c r="K6734" s="9" t="s">
        <v>246</v>
      </c>
      <c r="L6734" s="9" t="s">
        <v>216</v>
      </c>
      <c r="M6734" s="9" t="s">
        <v>1512</v>
      </c>
      <c r="N6734" s="9" t="s">
        <v>196</v>
      </c>
      <c r="O6734" s="9" t="s">
        <v>176</v>
      </c>
      <c r="P6734" s="9" t="s">
        <v>503</v>
      </c>
      <c r="Q6734" s="9" t="s">
        <v>273</v>
      </c>
      <c r="R6734" s="9">
        <v>0</v>
      </c>
      <c r="S6734" s="9">
        <v>62</v>
      </c>
      <c r="T6734" s="9" t="s">
        <v>220</v>
      </c>
      <c r="U6734" s="9" t="s">
        <v>661</v>
      </c>
      <c r="X6734" s="9">
        <f>INDEX(SLA_Policy!$D$2:$D$5,MATCH(F6734,SLA_Policy!$A$2:$A$5,0))</f>
        <v>4</v>
      </c>
      <c r="Y6734" s="9" t="str">
        <f>IF(E6734="Cancelled","Excluded",IF(D6734="",IF((SLA_Policy!$B$8-B6734)*24&gt;X6734,"Open - Breached","Open - On Track"),IF((D6734-B6734)*24&lt;=X6734,"Met","Breached")))</f>
        <v>Met</v>
      </c>
    </row>
    <row r="6735" spans="1:25" x14ac:dyDescent="0.25">
      <c r="A6735" s="9" t="s">
        <v>10644</v>
      </c>
      <c r="B6735" s="23">
        <v>46111.472222222197</v>
      </c>
      <c r="C6735" s="23">
        <v>46111.490277777797</v>
      </c>
      <c r="D6735" s="23">
        <v>46112.3659722222</v>
      </c>
      <c r="E6735" s="9" t="s">
        <v>212</v>
      </c>
      <c r="F6735" s="9" t="s">
        <v>188</v>
      </c>
      <c r="G6735" s="9" t="s">
        <v>213</v>
      </c>
      <c r="H6735" s="9" t="s">
        <v>164</v>
      </c>
      <c r="I6735" s="9" t="s">
        <v>260</v>
      </c>
      <c r="J6735" s="9" t="s">
        <v>10645</v>
      </c>
      <c r="K6735" s="9" t="s">
        <v>410</v>
      </c>
      <c r="L6735" s="9" t="s">
        <v>311</v>
      </c>
      <c r="M6735" s="9" t="s">
        <v>2902</v>
      </c>
      <c r="N6735" s="9" t="s">
        <v>196</v>
      </c>
      <c r="O6735" s="9" t="s">
        <v>180</v>
      </c>
      <c r="P6735" s="9" t="s">
        <v>318</v>
      </c>
      <c r="Q6735" s="9" t="s">
        <v>219</v>
      </c>
      <c r="R6735" s="9">
        <v>0</v>
      </c>
      <c r="S6735" s="9">
        <v>43</v>
      </c>
      <c r="T6735" s="9" t="s">
        <v>265</v>
      </c>
      <c r="U6735" s="9" t="s">
        <v>248</v>
      </c>
      <c r="X6735" s="9">
        <f>INDEX(SLA_Policy!$D$2:$D$5,MATCH(F6735,SLA_Policy!$A$2:$A$5,0))</f>
        <v>72</v>
      </c>
      <c r="Y6735" s="9" t="str">
        <f>IF(E6735="Cancelled","Excluded",IF(D6735="",IF((SLA_Policy!$B$8-B6735)*24&gt;X6735,"Open - Breached","Open - On Track"),IF((D6735-B6735)*24&lt;=X6735,"Met","Breached")))</f>
        <v>Met</v>
      </c>
    </row>
    <row r="6736" spans="1:25" x14ac:dyDescent="0.25">
      <c r="A6736" s="9" t="s">
        <v>10646</v>
      </c>
      <c r="B6736" s="23">
        <v>46111.474305555603</v>
      </c>
      <c r="C6736" s="23">
        <v>46111.505555555603</v>
      </c>
      <c r="D6736" s="23">
        <v>46111.642361111102</v>
      </c>
      <c r="E6736" s="9" t="s">
        <v>212</v>
      </c>
      <c r="F6736" s="9" t="s">
        <v>188</v>
      </c>
      <c r="G6736" s="9" t="s">
        <v>213</v>
      </c>
      <c r="H6736" s="9" t="s">
        <v>165</v>
      </c>
      <c r="I6736" s="9" t="s">
        <v>2034</v>
      </c>
      <c r="J6736" s="9" t="s">
        <v>10647</v>
      </c>
      <c r="K6736" s="9" t="s">
        <v>225</v>
      </c>
      <c r="L6736" s="9" t="s">
        <v>216</v>
      </c>
      <c r="M6736" s="9" t="s">
        <v>612</v>
      </c>
      <c r="N6736" s="9" t="s">
        <v>196</v>
      </c>
      <c r="O6736" s="9" t="s">
        <v>176</v>
      </c>
      <c r="P6736" s="9" t="s">
        <v>503</v>
      </c>
      <c r="Q6736" s="9" t="s">
        <v>219</v>
      </c>
      <c r="R6736" s="9">
        <v>0</v>
      </c>
      <c r="S6736" s="9">
        <v>57</v>
      </c>
      <c r="U6736" s="9" t="s">
        <v>290</v>
      </c>
      <c r="W6736" s="9">
        <v>5</v>
      </c>
      <c r="X6736" s="9">
        <f>INDEX(SLA_Policy!$D$2:$D$5,MATCH(F6736,SLA_Policy!$A$2:$A$5,0))</f>
        <v>72</v>
      </c>
      <c r="Y6736" s="9" t="str">
        <f>IF(E6736="Cancelled","Excluded",IF(D6736="",IF((SLA_Policy!$B$8-B6736)*24&gt;X6736,"Open - Breached","Open - On Track"),IF((D6736-B6736)*24&lt;=X6736,"Met","Breached")))</f>
        <v>Met</v>
      </c>
    </row>
    <row r="6737" spans="1:25" x14ac:dyDescent="0.25">
      <c r="A6737" s="9" t="s">
        <v>10648</v>
      </c>
      <c r="B6737" s="23">
        <v>46111.480555555601</v>
      </c>
      <c r="C6737" s="23">
        <v>46111.485416666699</v>
      </c>
      <c r="D6737" s="23">
        <v>46111.551388888904</v>
      </c>
      <c r="E6737" s="9" t="s">
        <v>212</v>
      </c>
      <c r="F6737" s="9" t="s">
        <v>188</v>
      </c>
      <c r="G6737" s="9" t="s">
        <v>213</v>
      </c>
      <c r="H6737" s="9" t="s">
        <v>161</v>
      </c>
      <c r="I6737" s="9" t="s">
        <v>454</v>
      </c>
      <c r="J6737" s="9" t="s">
        <v>10649</v>
      </c>
      <c r="K6737" s="9" t="s">
        <v>246</v>
      </c>
      <c r="L6737" s="9" t="s">
        <v>216</v>
      </c>
      <c r="M6737" s="9" t="s">
        <v>8511</v>
      </c>
      <c r="N6737" s="9" t="s">
        <v>198</v>
      </c>
      <c r="O6737" s="9" t="s">
        <v>116</v>
      </c>
      <c r="P6737" s="9" t="s">
        <v>525</v>
      </c>
      <c r="Q6737" s="9" t="s">
        <v>219</v>
      </c>
      <c r="R6737" s="9">
        <v>0</v>
      </c>
      <c r="S6737" s="9">
        <v>6</v>
      </c>
      <c r="U6737" s="9" t="s">
        <v>290</v>
      </c>
      <c r="X6737" s="9">
        <f>INDEX(SLA_Policy!$D$2:$D$5,MATCH(F6737,SLA_Policy!$A$2:$A$5,0))</f>
        <v>72</v>
      </c>
      <c r="Y6737" s="9" t="str">
        <f>IF(E6737="Cancelled","Excluded",IF(D6737="",IF((SLA_Policy!$B$8-B6737)*24&gt;X6737,"Open - Breached","Open - On Track"),IF((D6737-B6737)*24&lt;=X6737,"Met","Breached")))</f>
        <v>Met</v>
      </c>
    </row>
    <row r="6738" spans="1:25" x14ac:dyDescent="0.25">
      <c r="A6738" s="9" t="s">
        <v>10650</v>
      </c>
      <c r="B6738" s="23">
        <v>46111.4868055556</v>
      </c>
      <c r="C6738" s="23">
        <v>46111.495138888902</v>
      </c>
      <c r="D6738" s="23">
        <v>46114.377777777801</v>
      </c>
      <c r="E6738" s="9" t="s">
        <v>212</v>
      </c>
      <c r="F6738" s="9" t="s">
        <v>189</v>
      </c>
      <c r="G6738" s="9" t="s">
        <v>213</v>
      </c>
      <c r="H6738" s="9" t="s">
        <v>164</v>
      </c>
      <c r="I6738" s="9" t="s">
        <v>260</v>
      </c>
      <c r="J6738" s="9" t="s">
        <v>10651</v>
      </c>
      <c r="K6738" s="9" t="s">
        <v>410</v>
      </c>
      <c r="L6738" s="9" t="s">
        <v>311</v>
      </c>
      <c r="M6738" s="9" t="s">
        <v>480</v>
      </c>
      <c r="N6738" s="9" t="s">
        <v>198</v>
      </c>
      <c r="O6738" s="9" t="s">
        <v>180</v>
      </c>
      <c r="P6738" s="9" t="s">
        <v>278</v>
      </c>
      <c r="Q6738" s="9" t="s">
        <v>219</v>
      </c>
      <c r="R6738" s="9">
        <v>0</v>
      </c>
      <c r="S6738" s="9">
        <v>37</v>
      </c>
      <c r="T6738" s="9" t="s">
        <v>265</v>
      </c>
      <c r="U6738" s="9" t="s">
        <v>376</v>
      </c>
      <c r="W6738" s="9">
        <v>5</v>
      </c>
      <c r="X6738" s="9">
        <f>INDEX(SLA_Policy!$D$2:$D$5,MATCH(F6738,SLA_Policy!$A$2:$A$5,0))</f>
        <v>120</v>
      </c>
      <c r="Y6738" s="9" t="str">
        <f>IF(E6738="Cancelled","Excluded",IF(D6738="",IF((SLA_Policy!$B$8-B6738)*24&gt;X6738,"Open - Breached","Open - On Track"),IF((D6738-B6738)*24&lt;=X6738,"Met","Breached")))</f>
        <v>Met</v>
      </c>
    </row>
    <row r="6739" spans="1:25" x14ac:dyDescent="0.25">
      <c r="A6739" s="9" t="s">
        <v>10652</v>
      </c>
      <c r="B6739" s="23">
        <v>46111.494444444397</v>
      </c>
      <c r="C6739" s="23">
        <v>46111.585416666698</v>
      </c>
      <c r="D6739" s="23">
        <v>46115.348611111098</v>
      </c>
      <c r="E6739" s="9" t="s">
        <v>212</v>
      </c>
      <c r="F6739" s="9" t="s">
        <v>189</v>
      </c>
      <c r="G6739" s="9" t="s">
        <v>213</v>
      </c>
      <c r="H6739" s="9" t="s">
        <v>162</v>
      </c>
      <c r="I6739" s="9" t="s">
        <v>393</v>
      </c>
      <c r="J6739" s="9" t="s">
        <v>1718</v>
      </c>
      <c r="K6739" s="9" t="s">
        <v>246</v>
      </c>
      <c r="L6739" s="9" t="s">
        <v>311</v>
      </c>
      <c r="M6739" s="9" t="s">
        <v>797</v>
      </c>
      <c r="N6739" s="9" t="s">
        <v>196</v>
      </c>
      <c r="O6739" s="9" t="s">
        <v>116</v>
      </c>
      <c r="P6739" s="9" t="s">
        <v>234</v>
      </c>
      <c r="Q6739" s="9" t="s">
        <v>219</v>
      </c>
      <c r="R6739" s="9">
        <v>0</v>
      </c>
      <c r="S6739" s="9">
        <v>22</v>
      </c>
      <c r="U6739" s="9" t="s">
        <v>266</v>
      </c>
      <c r="X6739" s="9">
        <f>INDEX(SLA_Policy!$D$2:$D$5,MATCH(F6739,SLA_Policy!$A$2:$A$5,0))</f>
        <v>120</v>
      </c>
      <c r="Y6739" s="9" t="str">
        <f>IF(E6739="Cancelled","Excluded",IF(D6739="",IF((SLA_Policy!$B$8-B6739)*24&gt;X6739,"Open - Breached","Open - On Track"),IF((D6739-B6739)*24&lt;=X6739,"Met","Breached")))</f>
        <v>Met</v>
      </c>
    </row>
    <row r="6740" spans="1:25" x14ac:dyDescent="0.25">
      <c r="A6740" s="9" t="s">
        <v>10653</v>
      </c>
      <c r="B6740" s="23">
        <v>46111.546527777798</v>
      </c>
      <c r="C6740" s="23">
        <v>46111.563888888901</v>
      </c>
      <c r="D6740" s="23">
        <v>46112.326388888898</v>
      </c>
      <c r="E6740" s="9" t="s">
        <v>212</v>
      </c>
      <c r="F6740" s="9" t="s">
        <v>188</v>
      </c>
      <c r="G6740" s="9" t="s">
        <v>213</v>
      </c>
      <c r="H6740" s="9" t="s">
        <v>167</v>
      </c>
      <c r="I6740" s="9" t="s">
        <v>349</v>
      </c>
      <c r="J6740" s="9" t="s">
        <v>1105</v>
      </c>
      <c r="K6740" s="9" t="s">
        <v>246</v>
      </c>
      <c r="L6740" s="9" t="s">
        <v>216</v>
      </c>
      <c r="M6740" s="9" t="s">
        <v>1785</v>
      </c>
      <c r="N6740" s="9" t="s">
        <v>196</v>
      </c>
      <c r="O6740" s="9" t="s">
        <v>180</v>
      </c>
      <c r="P6740" s="9" t="s">
        <v>368</v>
      </c>
      <c r="Q6740" s="9" t="s">
        <v>219</v>
      </c>
      <c r="R6740" s="9">
        <v>0</v>
      </c>
      <c r="S6740" s="9">
        <v>14</v>
      </c>
      <c r="U6740" s="9" t="s">
        <v>248</v>
      </c>
      <c r="X6740" s="9">
        <f>INDEX(SLA_Policy!$D$2:$D$5,MATCH(F6740,SLA_Policy!$A$2:$A$5,0))</f>
        <v>72</v>
      </c>
      <c r="Y6740" s="9" t="str">
        <f>IF(E6740="Cancelled","Excluded",IF(D6740="",IF((SLA_Policy!$B$8-B6740)*24&gt;X6740,"Open - Breached","Open - On Track"),IF((D6740-B6740)*24&lt;=X6740,"Met","Breached")))</f>
        <v>Met</v>
      </c>
    </row>
    <row r="6741" spans="1:25" x14ac:dyDescent="0.25">
      <c r="A6741" s="9" t="s">
        <v>10654</v>
      </c>
      <c r="B6741" s="23">
        <v>46111.550694444399</v>
      </c>
      <c r="C6741" s="23">
        <v>46111.554861111101</v>
      </c>
      <c r="D6741" s="23">
        <v>46111.573611111096</v>
      </c>
      <c r="E6741" s="9" t="s">
        <v>212</v>
      </c>
      <c r="F6741" s="9" t="s">
        <v>189</v>
      </c>
      <c r="G6741" s="9" t="s">
        <v>213</v>
      </c>
      <c r="H6741" s="9" t="s">
        <v>161</v>
      </c>
      <c r="I6741" s="9" t="s">
        <v>389</v>
      </c>
      <c r="J6741" s="9" t="s">
        <v>2335</v>
      </c>
      <c r="K6741" s="9" t="s">
        <v>215</v>
      </c>
      <c r="L6741" s="9" t="s">
        <v>282</v>
      </c>
      <c r="M6741" s="9" t="s">
        <v>998</v>
      </c>
      <c r="N6741" s="9" t="s">
        <v>198</v>
      </c>
      <c r="O6741" s="9" t="s">
        <v>116</v>
      </c>
      <c r="P6741" s="9" t="s">
        <v>218</v>
      </c>
      <c r="Q6741" s="9" t="s">
        <v>219</v>
      </c>
      <c r="R6741" s="9">
        <v>0</v>
      </c>
      <c r="S6741" s="9">
        <v>8</v>
      </c>
      <c r="U6741" s="9" t="s">
        <v>221</v>
      </c>
      <c r="X6741" s="9">
        <f>INDEX(SLA_Policy!$D$2:$D$5,MATCH(F6741,SLA_Policy!$A$2:$A$5,0))</f>
        <v>120</v>
      </c>
      <c r="Y6741" s="9" t="str">
        <f>IF(E6741="Cancelled","Excluded",IF(D6741="",IF((SLA_Policy!$B$8-B6741)*24&gt;X6741,"Open - Breached","Open - On Track"),IF((D6741-B6741)*24&lt;=X6741,"Met","Breached")))</f>
        <v>Met</v>
      </c>
    </row>
    <row r="6742" spans="1:25" x14ac:dyDescent="0.25">
      <c r="A6742" s="9" t="s">
        <v>10655</v>
      </c>
      <c r="B6742" s="23">
        <v>46111.552777777797</v>
      </c>
      <c r="C6742" s="23">
        <v>46111.559027777803</v>
      </c>
      <c r="D6742" s="23">
        <v>46111.615277777797</v>
      </c>
      <c r="E6742" s="9" t="s">
        <v>212</v>
      </c>
      <c r="F6742" s="9" t="s">
        <v>188</v>
      </c>
      <c r="G6742" s="9" t="s">
        <v>213</v>
      </c>
      <c r="H6742" s="9" t="s">
        <v>167</v>
      </c>
      <c r="I6742" s="9" t="s">
        <v>684</v>
      </c>
      <c r="J6742" s="9" t="s">
        <v>1002</v>
      </c>
      <c r="K6742" s="9" t="s">
        <v>246</v>
      </c>
      <c r="L6742" s="9" t="s">
        <v>311</v>
      </c>
      <c r="M6742" s="9" t="s">
        <v>3010</v>
      </c>
      <c r="N6742" s="9" t="s">
        <v>198</v>
      </c>
      <c r="O6742" s="9" t="s">
        <v>116</v>
      </c>
      <c r="P6742" s="9" t="s">
        <v>342</v>
      </c>
      <c r="Q6742" s="9" t="s">
        <v>219</v>
      </c>
      <c r="R6742" s="9">
        <v>0</v>
      </c>
      <c r="S6742" s="9">
        <v>6</v>
      </c>
      <c r="U6742" s="9" t="s">
        <v>290</v>
      </c>
      <c r="X6742" s="9">
        <f>INDEX(SLA_Policy!$D$2:$D$5,MATCH(F6742,SLA_Policy!$A$2:$A$5,0))</f>
        <v>72</v>
      </c>
      <c r="Y6742" s="9" t="str">
        <f>IF(E6742="Cancelled","Excluded",IF(D6742="",IF((SLA_Policy!$B$8-B6742)*24&gt;X6742,"Open - Breached","Open - On Track"),IF((D6742-B6742)*24&lt;=X6742,"Met","Breached")))</f>
        <v>Met</v>
      </c>
    </row>
    <row r="6743" spans="1:25" x14ac:dyDescent="0.25">
      <c r="A6743" s="9" t="s">
        <v>10656</v>
      </c>
      <c r="B6743" s="23">
        <v>46111.554861111101</v>
      </c>
      <c r="C6743" s="23">
        <v>46111.559027777803</v>
      </c>
      <c r="D6743" s="23">
        <v>46112.463888888902</v>
      </c>
      <c r="E6743" s="9" t="s">
        <v>212</v>
      </c>
      <c r="F6743" s="9" t="s">
        <v>188</v>
      </c>
      <c r="G6743" s="9" t="s">
        <v>213</v>
      </c>
      <c r="H6743" s="9" t="s">
        <v>167</v>
      </c>
      <c r="I6743" s="9" t="s">
        <v>536</v>
      </c>
      <c r="J6743" s="9" t="s">
        <v>4601</v>
      </c>
      <c r="K6743" s="9" t="s">
        <v>246</v>
      </c>
      <c r="L6743" s="9" t="s">
        <v>216</v>
      </c>
      <c r="M6743" s="9" t="s">
        <v>10657</v>
      </c>
      <c r="N6743" s="9" t="s">
        <v>198</v>
      </c>
      <c r="O6743" s="9" t="s">
        <v>180</v>
      </c>
      <c r="P6743" s="9" t="s">
        <v>368</v>
      </c>
      <c r="Q6743" s="9" t="s">
        <v>219</v>
      </c>
      <c r="R6743" s="9">
        <v>0</v>
      </c>
      <c r="S6743" s="9">
        <v>34</v>
      </c>
      <c r="T6743" s="9" t="s">
        <v>220</v>
      </c>
      <c r="U6743" s="9" t="s">
        <v>376</v>
      </c>
      <c r="W6743" s="9">
        <v>4</v>
      </c>
      <c r="X6743" s="9">
        <f>INDEX(SLA_Policy!$D$2:$D$5,MATCH(F6743,SLA_Policy!$A$2:$A$5,0))</f>
        <v>72</v>
      </c>
      <c r="Y6743" s="9" t="str">
        <f>IF(E6743="Cancelled","Excluded",IF(D6743="",IF((SLA_Policy!$B$8-B6743)*24&gt;X6743,"Open - Breached","Open - On Track"),IF((D6743-B6743)*24&lt;=X6743,"Met","Breached")))</f>
        <v>Met</v>
      </c>
    </row>
    <row r="6744" spans="1:25" x14ac:dyDescent="0.25">
      <c r="A6744" s="9" t="s">
        <v>10658</v>
      </c>
      <c r="B6744" s="23">
        <v>46111.560416666704</v>
      </c>
      <c r="C6744" s="23">
        <v>46111.618055555598</v>
      </c>
      <c r="D6744" s="23">
        <v>46112.395833333299</v>
      </c>
      <c r="E6744" s="9" t="s">
        <v>212</v>
      </c>
      <c r="F6744" s="9" t="s">
        <v>188</v>
      </c>
      <c r="G6744" s="9" t="s">
        <v>213</v>
      </c>
      <c r="H6744" s="9" t="s">
        <v>164</v>
      </c>
      <c r="I6744" s="9" t="s">
        <v>478</v>
      </c>
      <c r="J6744" s="9" t="s">
        <v>7863</v>
      </c>
      <c r="K6744" s="9" t="s">
        <v>246</v>
      </c>
      <c r="L6744" s="9" t="s">
        <v>104</v>
      </c>
      <c r="M6744" s="9" t="s">
        <v>1398</v>
      </c>
      <c r="N6744" s="9" t="s">
        <v>196</v>
      </c>
      <c r="O6744" s="9" t="s">
        <v>178</v>
      </c>
      <c r="P6744" s="9" t="s">
        <v>272</v>
      </c>
      <c r="Q6744" s="9" t="s">
        <v>219</v>
      </c>
      <c r="R6744" s="9">
        <v>0</v>
      </c>
      <c r="S6744" s="9">
        <v>25</v>
      </c>
      <c r="T6744" s="9" t="s">
        <v>343</v>
      </c>
      <c r="U6744" s="9" t="s">
        <v>290</v>
      </c>
      <c r="X6744" s="9">
        <f>INDEX(SLA_Policy!$D$2:$D$5,MATCH(F6744,SLA_Policy!$A$2:$A$5,0))</f>
        <v>72</v>
      </c>
      <c r="Y6744" s="9" t="str">
        <f>IF(E6744="Cancelled","Excluded",IF(D6744="",IF((SLA_Policy!$B$8-B6744)*24&gt;X6744,"Open - Breached","Open - On Track"),IF((D6744-B6744)*24&lt;=X6744,"Met","Breached")))</f>
        <v>Met</v>
      </c>
    </row>
    <row r="6745" spans="1:25" x14ac:dyDescent="0.25">
      <c r="A6745" s="9" t="s">
        <v>10659</v>
      </c>
      <c r="B6745" s="23">
        <v>46111.578472222202</v>
      </c>
      <c r="C6745" s="23">
        <v>46111.595138888901</v>
      </c>
      <c r="D6745" s="23">
        <v>46114.334027777797</v>
      </c>
      <c r="E6745" s="9" t="s">
        <v>212</v>
      </c>
      <c r="F6745" s="9" t="s">
        <v>188</v>
      </c>
      <c r="G6745" s="9" t="s">
        <v>213</v>
      </c>
      <c r="H6745" s="9" t="s">
        <v>88</v>
      </c>
      <c r="I6745" s="9" t="s">
        <v>92</v>
      </c>
      <c r="J6745" s="9" t="s">
        <v>10380</v>
      </c>
      <c r="K6745" s="9" t="s">
        <v>215</v>
      </c>
      <c r="L6745" s="9" t="s">
        <v>307</v>
      </c>
      <c r="M6745" s="9" t="s">
        <v>1195</v>
      </c>
      <c r="N6745" s="9" t="s">
        <v>196</v>
      </c>
      <c r="O6745" s="9" t="s">
        <v>116</v>
      </c>
      <c r="P6745" s="9" t="s">
        <v>218</v>
      </c>
      <c r="Q6745" s="9" t="s">
        <v>219</v>
      </c>
      <c r="R6745" s="9">
        <v>0</v>
      </c>
      <c r="S6745" s="9">
        <v>25</v>
      </c>
      <c r="T6745" s="9" t="s">
        <v>322</v>
      </c>
      <c r="U6745" s="9" t="s">
        <v>661</v>
      </c>
      <c r="X6745" s="9">
        <f>INDEX(SLA_Policy!$D$2:$D$5,MATCH(F6745,SLA_Policy!$A$2:$A$5,0))</f>
        <v>72</v>
      </c>
      <c r="Y6745" s="9" t="str">
        <f>IF(E6745="Cancelled","Excluded",IF(D6745="",IF((SLA_Policy!$B$8-B6745)*24&gt;X6745,"Open - Breached","Open - On Track"),IF((D6745-B6745)*24&lt;=X6745,"Met","Breached")))</f>
        <v>Met</v>
      </c>
    </row>
    <row r="6746" spans="1:25" x14ac:dyDescent="0.25">
      <c r="A6746" s="9" t="s">
        <v>10660</v>
      </c>
      <c r="B6746" s="23">
        <v>46111.586805555598</v>
      </c>
      <c r="C6746" s="23">
        <v>46111.621527777803</v>
      </c>
      <c r="D6746" s="23">
        <v>46112.431944444397</v>
      </c>
      <c r="E6746" s="9" t="s">
        <v>212</v>
      </c>
      <c r="F6746" s="9" t="s">
        <v>188</v>
      </c>
      <c r="G6746" s="9" t="s">
        <v>213</v>
      </c>
      <c r="H6746" s="9" t="s">
        <v>167</v>
      </c>
      <c r="I6746" s="9" t="s">
        <v>349</v>
      </c>
      <c r="J6746" s="9" t="s">
        <v>1028</v>
      </c>
      <c r="K6746" s="9" t="s">
        <v>246</v>
      </c>
      <c r="L6746" s="9" t="s">
        <v>216</v>
      </c>
      <c r="M6746" s="9" t="s">
        <v>4123</v>
      </c>
      <c r="N6746" s="9" t="s">
        <v>196</v>
      </c>
      <c r="O6746" s="9" t="s">
        <v>116</v>
      </c>
      <c r="P6746" s="9" t="s">
        <v>234</v>
      </c>
      <c r="Q6746" s="9" t="s">
        <v>219</v>
      </c>
      <c r="R6746" s="9">
        <v>0</v>
      </c>
      <c r="S6746" s="9">
        <v>16</v>
      </c>
      <c r="U6746" s="9" t="s">
        <v>376</v>
      </c>
      <c r="X6746" s="9">
        <f>INDEX(SLA_Policy!$D$2:$D$5,MATCH(F6746,SLA_Policy!$A$2:$A$5,0))</f>
        <v>72</v>
      </c>
      <c r="Y6746" s="9" t="str">
        <f>IF(E6746="Cancelled","Excluded",IF(D6746="",IF((SLA_Policy!$B$8-B6746)*24&gt;X6746,"Open - Breached","Open - On Track"),IF((D6746-B6746)*24&lt;=X6746,"Met","Breached")))</f>
        <v>Met</v>
      </c>
    </row>
    <row r="6747" spans="1:25" x14ac:dyDescent="0.25">
      <c r="A6747" s="9" t="s">
        <v>10661</v>
      </c>
      <c r="B6747" s="23">
        <v>46111.587500000001</v>
      </c>
      <c r="C6747" s="23">
        <v>46111.638888888898</v>
      </c>
      <c r="D6747" s="23">
        <v>46113.387499999997</v>
      </c>
      <c r="E6747" s="9" t="s">
        <v>212</v>
      </c>
      <c r="F6747" s="9" t="s">
        <v>189</v>
      </c>
      <c r="G6747" s="9" t="s">
        <v>213</v>
      </c>
      <c r="H6747" s="9" t="s">
        <v>167</v>
      </c>
      <c r="I6747" s="9" t="s">
        <v>362</v>
      </c>
      <c r="J6747" s="9" t="s">
        <v>10662</v>
      </c>
      <c r="K6747" s="9" t="s">
        <v>246</v>
      </c>
      <c r="L6747" s="9" t="s">
        <v>282</v>
      </c>
      <c r="M6747" s="9" t="s">
        <v>822</v>
      </c>
      <c r="N6747" s="9" t="s">
        <v>196</v>
      </c>
      <c r="O6747" s="9" t="s">
        <v>176</v>
      </c>
      <c r="P6747" s="9" t="s">
        <v>419</v>
      </c>
      <c r="Q6747" s="9" t="s">
        <v>273</v>
      </c>
      <c r="R6747" s="9">
        <v>0</v>
      </c>
      <c r="S6747" s="9">
        <v>39</v>
      </c>
      <c r="U6747" s="9" t="s">
        <v>376</v>
      </c>
      <c r="X6747" s="9">
        <f>INDEX(SLA_Policy!$D$2:$D$5,MATCH(F6747,SLA_Policy!$A$2:$A$5,0))</f>
        <v>120</v>
      </c>
      <c r="Y6747" s="9" t="str">
        <f>IF(E6747="Cancelled","Excluded",IF(D6747="",IF((SLA_Policy!$B$8-B6747)*24&gt;X6747,"Open - Breached","Open - On Track"),IF((D6747-B6747)*24&lt;=X6747,"Met","Breached")))</f>
        <v>Met</v>
      </c>
    </row>
    <row r="6748" spans="1:25" x14ac:dyDescent="0.25">
      <c r="A6748" s="9" t="s">
        <v>10663</v>
      </c>
      <c r="B6748" s="23">
        <v>46111.594444444498</v>
      </c>
      <c r="C6748" s="23">
        <v>46111.600694444503</v>
      </c>
      <c r="D6748" s="23">
        <v>46111.660416666702</v>
      </c>
      <c r="E6748" s="9" t="s">
        <v>212</v>
      </c>
      <c r="F6748" s="9" t="s">
        <v>187</v>
      </c>
      <c r="G6748" s="9" t="s">
        <v>213</v>
      </c>
      <c r="H6748" s="9" t="s">
        <v>162</v>
      </c>
      <c r="I6748" s="9" t="s">
        <v>345</v>
      </c>
      <c r="J6748" s="9" t="s">
        <v>1151</v>
      </c>
      <c r="K6748" s="9" t="s">
        <v>215</v>
      </c>
      <c r="L6748" s="9" t="s">
        <v>311</v>
      </c>
      <c r="M6748" s="9" t="s">
        <v>2899</v>
      </c>
      <c r="N6748" s="9" t="s">
        <v>197</v>
      </c>
      <c r="O6748" s="9" t="s">
        <v>116</v>
      </c>
      <c r="P6748" s="9" t="s">
        <v>590</v>
      </c>
      <c r="Q6748" s="9" t="s">
        <v>219</v>
      </c>
      <c r="R6748" s="9">
        <v>0</v>
      </c>
      <c r="S6748" s="9">
        <v>24</v>
      </c>
      <c r="U6748" s="9" t="s">
        <v>266</v>
      </c>
      <c r="W6748" s="9">
        <v>5</v>
      </c>
      <c r="X6748" s="9">
        <f>INDEX(SLA_Policy!$D$2:$D$5,MATCH(F6748,SLA_Policy!$A$2:$A$5,0))</f>
        <v>8</v>
      </c>
      <c r="Y6748" s="9" t="str">
        <f>IF(E6748="Cancelled","Excluded",IF(D6748="",IF((SLA_Policy!$B$8-B6748)*24&gt;X6748,"Open - Breached","Open - On Track"),IF((D6748-B6748)*24&lt;=X6748,"Met","Breached")))</f>
        <v>Met</v>
      </c>
    </row>
    <row r="6749" spans="1:25" x14ac:dyDescent="0.25">
      <c r="A6749" s="9" t="s">
        <v>10664</v>
      </c>
      <c r="B6749" s="23">
        <v>46111.597916666702</v>
      </c>
      <c r="C6749" s="23">
        <v>46111.617361111101</v>
      </c>
      <c r="D6749" s="23">
        <v>46112.411111111098</v>
      </c>
      <c r="E6749" s="9" t="s">
        <v>212</v>
      </c>
      <c r="F6749" s="9" t="s">
        <v>188</v>
      </c>
      <c r="G6749" s="9" t="s">
        <v>236</v>
      </c>
      <c r="H6749" s="9" t="s">
        <v>161</v>
      </c>
      <c r="I6749" s="9" t="s">
        <v>237</v>
      </c>
      <c r="J6749" s="9" t="s">
        <v>10665</v>
      </c>
      <c r="K6749" s="9" t="s">
        <v>215</v>
      </c>
      <c r="L6749" s="9" t="s">
        <v>371</v>
      </c>
      <c r="M6749" s="9" t="s">
        <v>2366</v>
      </c>
      <c r="N6749" s="9" t="s">
        <v>196</v>
      </c>
      <c r="O6749" s="9" t="s">
        <v>177</v>
      </c>
      <c r="P6749" s="9" t="s">
        <v>241</v>
      </c>
      <c r="Q6749" s="9" t="s">
        <v>219</v>
      </c>
      <c r="R6749" s="9">
        <v>0</v>
      </c>
      <c r="S6749" s="9">
        <v>25</v>
      </c>
      <c r="U6749" s="9" t="s">
        <v>242</v>
      </c>
      <c r="W6749" s="9">
        <v>5</v>
      </c>
      <c r="X6749" s="9">
        <f>INDEX(SLA_Policy!$D$2:$D$5,MATCH(F6749,SLA_Policy!$A$2:$A$5,0))</f>
        <v>72</v>
      </c>
      <c r="Y6749" s="9" t="str">
        <f>IF(E6749="Cancelled","Excluded",IF(D6749="",IF((SLA_Policy!$B$8-B6749)*24&gt;X6749,"Open - Breached","Open - On Track"),IF((D6749-B6749)*24&lt;=X6749,"Met","Breached")))</f>
        <v>Met</v>
      </c>
    </row>
    <row r="6750" spans="1:25" x14ac:dyDescent="0.25">
      <c r="A6750" s="9" t="s">
        <v>10666</v>
      </c>
      <c r="B6750" s="23">
        <v>46111.620833333298</v>
      </c>
      <c r="C6750" s="23">
        <v>46111.621527777803</v>
      </c>
      <c r="D6750" s="23">
        <v>46111.693055555603</v>
      </c>
      <c r="E6750" s="9" t="s">
        <v>212</v>
      </c>
      <c r="F6750" s="9" t="s">
        <v>187</v>
      </c>
      <c r="G6750" s="9" t="s">
        <v>213</v>
      </c>
      <c r="H6750" s="9" t="s">
        <v>88</v>
      </c>
      <c r="I6750" s="9" t="s">
        <v>92</v>
      </c>
      <c r="J6750" s="9" t="s">
        <v>9164</v>
      </c>
      <c r="K6750" s="9" t="s">
        <v>215</v>
      </c>
      <c r="L6750" s="9" t="s">
        <v>293</v>
      </c>
      <c r="M6750" s="9" t="s">
        <v>2965</v>
      </c>
      <c r="N6750" s="9" t="s">
        <v>198</v>
      </c>
      <c r="O6750" s="9" t="s">
        <v>178</v>
      </c>
      <c r="P6750" s="9" t="s">
        <v>321</v>
      </c>
      <c r="Q6750" s="9" t="s">
        <v>273</v>
      </c>
      <c r="R6750" s="9">
        <v>0</v>
      </c>
      <c r="S6750" s="9">
        <v>35</v>
      </c>
      <c r="T6750" s="9" t="s">
        <v>136</v>
      </c>
      <c r="U6750" s="9" t="s">
        <v>140</v>
      </c>
      <c r="V6750" s="9" t="s">
        <v>144</v>
      </c>
      <c r="X6750" s="9">
        <f>INDEX(SLA_Policy!$D$2:$D$5,MATCH(F6750,SLA_Policy!$A$2:$A$5,0))</f>
        <v>8</v>
      </c>
      <c r="Y6750" s="9" t="str">
        <f>IF(E6750="Cancelled","Excluded",IF(D6750="",IF((SLA_Policy!$B$8-B6750)*24&gt;X6750,"Open - Breached","Open - On Track"),IF((D6750-B6750)*24&lt;=X6750,"Met","Breached")))</f>
        <v>Met</v>
      </c>
    </row>
    <row r="6751" spans="1:25" x14ac:dyDescent="0.25">
      <c r="A6751" s="9" t="s">
        <v>10667</v>
      </c>
      <c r="B6751" s="23">
        <v>46111.645833333299</v>
      </c>
      <c r="C6751" s="23">
        <v>46111.726388888899</v>
      </c>
      <c r="D6751" s="23">
        <v>46113.339583333298</v>
      </c>
      <c r="E6751" s="9" t="s">
        <v>212</v>
      </c>
      <c r="F6751" s="9" t="s">
        <v>188</v>
      </c>
      <c r="G6751" s="9" t="s">
        <v>236</v>
      </c>
      <c r="H6751" s="9" t="s">
        <v>161</v>
      </c>
      <c r="I6751" s="9" t="s">
        <v>237</v>
      </c>
      <c r="J6751" s="9" t="s">
        <v>3342</v>
      </c>
      <c r="K6751" s="9" t="s">
        <v>215</v>
      </c>
      <c r="L6751" s="9" t="s">
        <v>216</v>
      </c>
      <c r="M6751" s="9" t="s">
        <v>2089</v>
      </c>
      <c r="N6751" s="9" t="s">
        <v>197</v>
      </c>
      <c r="O6751" s="9" t="s">
        <v>179</v>
      </c>
      <c r="P6751" s="9" t="s">
        <v>264</v>
      </c>
      <c r="Q6751" s="9" t="s">
        <v>219</v>
      </c>
      <c r="R6751" s="9">
        <v>0</v>
      </c>
      <c r="S6751" s="9">
        <v>16</v>
      </c>
      <c r="U6751" s="9" t="s">
        <v>242</v>
      </c>
      <c r="X6751" s="9">
        <f>INDEX(SLA_Policy!$D$2:$D$5,MATCH(F6751,SLA_Policy!$A$2:$A$5,0))</f>
        <v>72</v>
      </c>
      <c r="Y6751" s="9" t="str">
        <f>IF(E6751="Cancelled","Excluded",IF(D6751="",IF((SLA_Policy!$B$8-B6751)*24&gt;X6751,"Open - Breached","Open - On Track"),IF((D6751-B6751)*24&lt;=X6751,"Met","Breached")))</f>
        <v>Met</v>
      </c>
    </row>
    <row r="6752" spans="1:25" x14ac:dyDescent="0.25">
      <c r="A6752" s="9" t="s">
        <v>10668</v>
      </c>
      <c r="B6752" s="23">
        <v>46111.6472222222</v>
      </c>
      <c r="C6752" s="23">
        <v>46111.675694444399</v>
      </c>
      <c r="D6752" s="23">
        <v>46113.629861111098</v>
      </c>
      <c r="E6752" s="9" t="s">
        <v>212</v>
      </c>
      <c r="F6752" s="9" t="s">
        <v>189</v>
      </c>
      <c r="G6752" s="9" t="s">
        <v>236</v>
      </c>
      <c r="H6752" s="9" t="s">
        <v>161</v>
      </c>
      <c r="I6752" s="9" t="s">
        <v>237</v>
      </c>
      <c r="J6752" s="9" t="s">
        <v>775</v>
      </c>
      <c r="K6752" s="9" t="s">
        <v>303</v>
      </c>
      <c r="L6752" s="9" t="s">
        <v>104</v>
      </c>
      <c r="M6752" s="9" t="s">
        <v>5905</v>
      </c>
      <c r="N6752" s="9" t="s">
        <v>196</v>
      </c>
      <c r="O6752" s="9" t="s">
        <v>179</v>
      </c>
      <c r="P6752" s="9" t="s">
        <v>284</v>
      </c>
      <c r="Q6752" s="9" t="s">
        <v>219</v>
      </c>
      <c r="R6752" s="9">
        <v>1</v>
      </c>
      <c r="S6752" s="9">
        <v>11</v>
      </c>
      <c r="U6752" s="9" t="s">
        <v>242</v>
      </c>
      <c r="X6752" s="9">
        <f>INDEX(SLA_Policy!$D$2:$D$5,MATCH(F6752,SLA_Policy!$A$2:$A$5,0))</f>
        <v>120</v>
      </c>
      <c r="Y6752" s="9" t="str">
        <f>IF(E6752="Cancelled","Excluded",IF(D6752="",IF((SLA_Policy!$B$8-B6752)*24&gt;X6752,"Open - Breached","Open - On Track"),IF((D6752-B6752)*24&lt;=X6752,"Met","Breached")))</f>
        <v>Met</v>
      </c>
    </row>
    <row r="6753" spans="1:25" x14ac:dyDescent="0.25">
      <c r="A6753" s="9" t="s">
        <v>10669</v>
      </c>
      <c r="B6753" s="23">
        <v>46111.659722222197</v>
      </c>
      <c r="C6753" s="23">
        <v>46112.360416666699</v>
      </c>
      <c r="D6753" s="23">
        <v>46112.363888888904</v>
      </c>
      <c r="E6753" s="9" t="s">
        <v>212</v>
      </c>
      <c r="F6753" s="9" t="s">
        <v>188</v>
      </c>
      <c r="G6753" s="9" t="s">
        <v>236</v>
      </c>
      <c r="H6753" s="9" t="s">
        <v>161</v>
      </c>
      <c r="I6753" s="9" t="s">
        <v>237</v>
      </c>
      <c r="J6753" s="9" t="s">
        <v>238</v>
      </c>
      <c r="K6753" s="9" t="s">
        <v>303</v>
      </c>
      <c r="L6753" s="9" t="s">
        <v>216</v>
      </c>
      <c r="M6753" s="9" t="s">
        <v>1287</v>
      </c>
      <c r="N6753" s="9" t="s">
        <v>196</v>
      </c>
      <c r="O6753" s="9" t="s">
        <v>177</v>
      </c>
      <c r="P6753" s="9" t="s">
        <v>457</v>
      </c>
      <c r="Q6753" s="9" t="s">
        <v>219</v>
      </c>
      <c r="R6753" s="9">
        <v>0</v>
      </c>
      <c r="S6753" s="9">
        <v>16</v>
      </c>
      <c r="U6753" s="9" t="s">
        <v>242</v>
      </c>
      <c r="W6753" s="9">
        <v>5</v>
      </c>
      <c r="X6753" s="9">
        <f>INDEX(SLA_Policy!$D$2:$D$5,MATCH(F6753,SLA_Policy!$A$2:$A$5,0))</f>
        <v>72</v>
      </c>
      <c r="Y6753" s="9" t="str">
        <f>IF(E6753="Cancelled","Excluded",IF(D6753="",IF((SLA_Policy!$B$8-B6753)*24&gt;X6753,"Open - Breached","Open - On Track"),IF((D6753-B6753)*24&lt;=X6753,"Met","Breached")))</f>
        <v>Met</v>
      </c>
    </row>
    <row r="6754" spans="1:25" x14ac:dyDescent="0.25">
      <c r="A6754" s="9" t="s">
        <v>10670</v>
      </c>
      <c r="B6754" s="23">
        <v>46111.661805555603</v>
      </c>
      <c r="C6754" s="23">
        <v>46111.673611111102</v>
      </c>
      <c r="D6754" s="23">
        <v>46111.717361111099</v>
      </c>
      <c r="E6754" s="9" t="s">
        <v>212</v>
      </c>
      <c r="F6754" s="9" t="s">
        <v>188</v>
      </c>
      <c r="G6754" s="9" t="s">
        <v>213</v>
      </c>
      <c r="H6754" s="9" t="s">
        <v>161</v>
      </c>
      <c r="I6754" s="9" t="s">
        <v>389</v>
      </c>
      <c r="J6754" s="9" t="s">
        <v>7432</v>
      </c>
      <c r="K6754" s="9" t="s">
        <v>239</v>
      </c>
      <c r="L6754" s="9" t="s">
        <v>226</v>
      </c>
      <c r="M6754" s="9" t="s">
        <v>288</v>
      </c>
      <c r="N6754" s="9" t="s">
        <v>196</v>
      </c>
      <c r="O6754" s="9" t="s">
        <v>116</v>
      </c>
      <c r="P6754" s="9" t="s">
        <v>525</v>
      </c>
      <c r="Q6754" s="9" t="s">
        <v>219</v>
      </c>
      <c r="R6754" s="9">
        <v>0</v>
      </c>
      <c r="S6754" s="9">
        <v>4</v>
      </c>
      <c r="U6754" s="9" t="s">
        <v>290</v>
      </c>
      <c r="X6754" s="9">
        <f>INDEX(SLA_Policy!$D$2:$D$5,MATCH(F6754,SLA_Policy!$A$2:$A$5,0))</f>
        <v>72</v>
      </c>
      <c r="Y6754" s="9" t="str">
        <f>IF(E6754="Cancelled","Excluded",IF(D6754="",IF((SLA_Policy!$B$8-B6754)*24&gt;X6754,"Open - Breached","Open - On Track"),IF((D6754-B6754)*24&lt;=X6754,"Met","Breached")))</f>
        <v>Met</v>
      </c>
    </row>
    <row r="6755" spans="1:25" x14ac:dyDescent="0.25">
      <c r="A6755" s="9" t="s">
        <v>10671</v>
      </c>
      <c r="B6755" s="23">
        <v>46111.663194444503</v>
      </c>
      <c r="C6755" s="23">
        <v>46111.664583333302</v>
      </c>
      <c r="D6755" s="23">
        <v>46112.363888888904</v>
      </c>
      <c r="E6755" s="9" t="s">
        <v>212</v>
      </c>
      <c r="F6755" s="9" t="s">
        <v>188</v>
      </c>
      <c r="G6755" s="9" t="s">
        <v>213</v>
      </c>
      <c r="H6755" s="9" t="s">
        <v>88</v>
      </c>
      <c r="I6755" s="9" t="s">
        <v>92</v>
      </c>
      <c r="J6755" s="9" t="s">
        <v>842</v>
      </c>
      <c r="K6755" s="9" t="s">
        <v>239</v>
      </c>
      <c r="L6755" s="9" t="s">
        <v>216</v>
      </c>
      <c r="M6755" s="9" t="s">
        <v>1036</v>
      </c>
      <c r="N6755" s="9" t="s">
        <v>198</v>
      </c>
      <c r="O6755" s="9" t="s">
        <v>178</v>
      </c>
      <c r="P6755" s="9" t="s">
        <v>360</v>
      </c>
      <c r="Q6755" s="9" t="s">
        <v>219</v>
      </c>
      <c r="R6755" s="9">
        <v>0</v>
      </c>
      <c r="S6755" s="9">
        <v>27</v>
      </c>
      <c r="T6755" s="9" t="s">
        <v>136</v>
      </c>
      <c r="U6755" s="9" t="s">
        <v>230</v>
      </c>
      <c r="X6755" s="9">
        <f>INDEX(SLA_Policy!$D$2:$D$5,MATCH(F6755,SLA_Policy!$A$2:$A$5,0))</f>
        <v>72</v>
      </c>
      <c r="Y6755" s="9" t="str">
        <f>IF(E6755="Cancelled","Excluded",IF(D6755="",IF((SLA_Policy!$B$8-B6755)*24&gt;X6755,"Open - Breached","Open - On Track"),IF((D6755-B6755)*24&lt;=X6755,"Met","Breached")))</f>
        <v>Met</v>
      </c>
    </row>
    <row r="6756" spans="1:25" x14ac:dyDescent="0.25">
      <c r="A6756" s="9" t="s">
        <v>10672</v>
      </c>
      <c r="B6756" s="23">
        <v>46111.663888888899</v>
      </c>
      <c r="C6756" s="23">
        <v>46111.676388888904</v>
      </c>
      <c r="D6756" s="23">
        <v>46112.354166666701</v>
      </c>
      <c r="E6756" s="9" t="s">
        <v>212</v>
      </c>
      <c r="F6756" s="9" t="s">
        <v>188</v>
      </c>
      <c r="G6756" s="9" t="s">
        <v>236</v>
      </c>
      <c r="H6756" s="9" t="s">
        <v>167</v>
      </c>
      <c r="I6756" s="9" t="s">
        <v>255</v>
      </c>
      <c r="J6756" s="9" t="s">
        <v>10673</v>
      </c>
      <c r="K6756" s="9" t="s">
        <v>225</v>
      </c>
      <c r="L6756" s="9" t="s">
        <v>282</v>
      </c>
      <c r="M6756" s="9" t="s">
        <v>6949</v>
      </c>
      <c r="N6756" s="9" t="s">
        <v>196</v>
      </c>
      <c r="O6756" s="9" t="s">
        <v>116</v>
      </c>
      <c r="P6756" s="9" t="s">
        <v>551</v>
      </c>
      <c r="Q6756" s="9" t="s">
        <v>219</v>
      </c>
      <c r="R6756" s="9">
        <v>0</v>
      </c>
      <c r="S6756" s="9">
        <v>20</v>
      </c>
      <c r="U6756" s="9" t="s">
        <v>242</v>
      </c>
      <c r="X6756" s="9">
        <f>INDEX(SLA_Policy!$D$2:$D$5,MATCH(F6756,SLA_Policy!$A$2:$A$5,0))</f>
        <v>72</v>
      </c>
      <c r="Y6756" s="9" t="str">
        <f>IF(E6756="Cancelled","Excluded",IF(D6756="",IF((SLA_Policy!$B$8-B6756)*24&gt;X6756,"Open - Breached","Open - On Track"),IF((D6756-B6756)*24&lt;=X6756,"Met","Breached")))</f>
        <v>Met</v>
      </c>
    </row>
    <row r="6757" spans="1:25" x14ac:dyDescent="0.25">
      <c r="A6757" s="9" t="s">
        <v>10674</v>
      </c>
      <c r="B6757" s="23">
        <v>46111.670833333301</v>
      </c>
      <c r="C6757" s="23">
        <v>46111.734027777798</v>
      </c>
      <c r="D6757" s="23">
        <v>46113.701388888898</v>
      </c>
      <c r="E6757" s="9" t="s">
        <v>212</v>
      </c>
      <c r="F6757" s="9" t="s">
        <v>189</v>
      </c>
      <c r="G6757" s="9" t="s">
        <v>236</v>
      </c>
      <c r="H6757" s="9" t="s">
        <v>167</v>
      </c>
      <c r="I6757" s="9" t="s">
        <v>255</v>
      </c>
      <c r="J6757" s="9" t="s">
        <v>10675</v>
      </c>
      <c r="K6757" s="9" t="s">
        <v>239</v>
      </c>
      <c r="L6757" s="9" t="s">
        <v>307</v>
      </c>
      <c r="M6757" s="9" t="s">
        <v>1823</v>
      </c>
      <c r="N6757" s="9" t="s">
        <v>196</v>
      </c>
      <c r="O6757" s="9" t="s">
        <v>116</v>
      </c>
      <c r="P6757" s="9" t="s">
        <v>295</v>
      </c>
      <c r="Q6757" s="9" t="s">
        <v>219</v>
      </c>
      <c r="R6757" s="9">
        <v>1</v>
      </c>
      <c r="S6757" s="9">
        <v>33</v>
      </c>
      <c r="U6757" s="9" t="s">
        <v>242</v>
      </c>
      <c r="W6757" s="9">
        <v>4</v>
      </c>
      <c r="X6757" s="9">
        <f>INDEX(SLA_Policy!$D$2:$D$5,MATCH(F6757,SLA_Policy!$A$2:$A$5,0))</f>
        <v>120</v>
      </c>
      <c r="Y6757" s="9" t="str">
        <f>IF(E6757="Cancelled","Excluded",IF(D6757="",IF((SLA_Policy!$B$8-B6757)*24&gt;X6757,"Open - Breached","Open - On Track"),IF((D6757-B6757)*24&lt;=X6757,"Met","Breached")))</f>
        <v>Met</v>
      </c>
    </row>
    <row r="6758" spans="1:25" x14ac:dyDescent="0.25">
      <c r="A6758" s="9" t="s">
        <v>10676</v>
      </c>
      <c r="B6758" s="23">
        <v>46111.677777777797</v>
      </c>
      <c r="C6758" s="23">
        <v>46111.681250000001</v>
      </c>
      <c r="D6758" s="23">
        <v>46112.3125</v>
      </c>
      <c r="E6758" s="9" t="s">
        <v>212</v>
      </c>
      <c r="F6758" s="9" t="s">
        <v>189</v>
      </c>
      <c r="G6758" s="9" t="s">
        <v>213</v>
      </c>
      <c r="H6758" s="9" t="s">
        <v>161</v>
      </c>
      <c r="I6758" s="9" t="s">
        <v>389</v>
      </c>
      <c r="J6758" s="9" t="s">
        <v>1243</v>
      </c>
      <c r="K6758" s="9" t="s">
        <v>246</v>
      </c>
      <c r="L6758" s="9" t="s">
        <v>311</v>
      </c>
      <c r="M6758" s="9" t="s">
        <v>1949</v>
      </c>
      <c r="N6758" s="9" t="s">
        <v>198</v>
      </c>
      <c r="O6758" s="9" t="s">
        <v>116</v>
      </c>
      <c r="P6758" s="9" t="s">
        <v>295</v>
      </c>
      <c r="Q6758" s="9" t="s">
        <v>219</v>
      </c>
      <c r="R6758" s="9">
        <v>0</v>
      </c>
      <c r="S6758" s="9">
        <v>7</v>
      </c>
      <c r="U6758" s="9" t="s">
        <v>290</v>
      </c>
      <c r="X6758" s="9">
        <f>INDEX(SLA_Policy!$D$2:$D$5,MATCH(F6758,SLA_Policy!$A$2:$A$5,0))</f>
        <v>120</v>
      </c>
      <c r="Y6758" s="9" t="str">
        <f>IF(E6758="Cancelled","Excluded",IF(D6758="",IF((SLA_Policy!$B$8-B6758)*24&gt;X6758,"Open - Breached","Open - On Track"),IF((D6758-B6758)*24&lt;=X6758,"Met","Breached")))</f>
        <v>Met</v>
      </c>
    </row>
    <row r="6759" spans="1:25" x14ac:dyDescent="0.25">
      <c r="A6759" s="9" t="s">
        <v>10677</v>
      </c>
      <c r="B6759" s="23">
        <v>46111.691666666702</v>
      </c>
      <c r="C6759" s="23">
        <v>46111.706944444399</v>
      </c>
      <c r="D6759" s="23">
        <v>46112.341666666704</v>
      </c>
      <c r="E6759" s="9" t="s">
        <v>212</v>
      </c>
      <c r="F6759" s="9" t="s">
        <v>188</v>
      </c>
      <c r="G6759" s="9" t="s">
        <v>213</v>
      </c>
      <c r="H6759" s="9" t="s">
        <v>88</v>
      </c>
      <c r="I6759" s="9" t="s">
        <v>268</v>
      </c>
      <c r="J6759" s="9" t="s">
        <v>7708</v>
      </c>
      <c r="K6759" s="9" t="s">
        <v>303</v>
      </c>
      <c r="L6759" s="9" t="s">
        <v>216</v>
      </c>
      <c r="M6759" s="9" t="s">
        <v>4667</v>
      </c>
      <c r="N6759" s="9" t="s">
        <v>196</v>
      </c>
      <c r="O6759" s="9" t="s">
        <v>176</v>
      </c>
      <c r="P6759" s="9" t="s">
        <v>330</v>
      </c>
      <c r="Q6759" s="9" t="s">
        <v>219</v>
      </c>
      <c r="R6759" s="9">
        <v>0</v>
      </c>
      <c r="S6759" s="9">
        <v>13</v>
      </c>
      <c r="T6759" s="9" t="s">
        <v>136</v>
      </c>
      <c r="U6759" s="9" t="s">
        <v>266</v>
      </c>
      <c r="W6759" s="9">
        <v>4</v>
      </c>
      <c r="X6759" s="9">
        <f>INDEX(SLA_Policy!$D$2:$D$5,MATCH(F6759,SLA_Policy!$A$2:$A$5,0))</f>
        <v>72</v>
      </c>
      <c r="Y6759" s="9" t="str">
        <f>IF(E6759="Cancelled","Excluded",IF(D6759="",IF((SLA_Policy!$B$8-B6759)*24&gt;X6759,"Open - Breached","Open - On Track"),IF((D6759-B6759)*24&lt;=X6759,"Met","Breached")))</f>
        <v>Met</v>
      </c>
    </row>
    <row r="6760" spans="1:25" x14ac:dyDescent="0.25">
      <c r="A6760" s="9" t="s">
        <v>10678</v>
      </c>
      <c r="B6760" s="23">
        <v>46111.698611111096</v>
      </c>
      <c r="C6760" s="23">
        <v>46111.710416666698</v>
      </c>
      <c r="D6760" s="23">
        <v>46111.746527777803</v>
      </c>
      <c r="E6760" s="9" t="s">
        <v>212</v>
      </c>
      <c r="F6760" s="9" t="s">
        <v>189</v>
      </c>
      <c r="G6760" s="9" t="s">
        <v>213</v>
      </c>
      <c r="H6760" s="9" t="s">
        <v>161</v>
      </c>
      <c r="I6760" s="9" t="s">
        <v>389</v>
      </c>
      <c r="J6760" s="9" t="s">
        <v>1581</v>
      </c>
      <c r="K6760" s="9" t="s">
        <v>239</v>
      </c>
      <c r="L6760" s="9" t="s">
        <v>226</v>
      </c>
      <c r="M6760" s="9" t="s">
        <v>1377</v>
      </c>
      <c r="N6760" s="9" t="s">
        <v>200</v>
      </c>
      <c r="O6760" s="9" t="s">
        <v>116</v>
      </c>
      <c r="P6760" s="9" t="s">
        <v>551</v>
      </c>
      <c r="Q6760" s="9" t="s">
        <v>219</v>
      </c>
      <c r="R6760" s="9">
        <v>0</v>
      </c>
      <c r="S6760" s="9">
        <v>6</v>
      </c>
      <c r="U6760" s="9" t="s">
        <v>290</v>
      </c>
      <c r="X6760" s="9">
        <f>INDEX(SLA_Policy!$D$2:$D$5,MATCH(F6760,SLA_Policy!$A$2:$A$5,0))</f>
        <v>120</v>
      </c>
      <c r="Y6760" s="9" t="str">
        <f>IF(E6760="Cancelled","Excluded",IF(D6760="",IF((SLA_Policy!$B$8-B6760)*24&gt;X6760,"Open - Breached","Open - On Track"),IF((D6760-B6760)*24&lt;=X6760,"Met","Breached")))</f>
        <v>Met</v>
      </c>
    </row>
    <row r="6761" spans="1:25" x14ac:dyDescent="0.25">
      <c r="A6761" s="9" t="s">
        <v>10679</v>
      </c>
      <c r="B6761" s="23">
        <v>46111.715277777803</v>
      </c>
      <c r="C6761" s="23">
        <v>46111.724999999999</v>
      </c>
      <c r="D6761" s="23">
        <v>46112.390972222202</v>
      </c>
      <c r="E6761" s="9" t="s">
        <v>212</v>
      </c>
      <c r="F6761" s="9" t="s">
        <v>188</v>
      </c>
      <c r="G6761" s="9" t="s">
        <v>213</v>
      </c>
      <c r="H6761" s="9" t="s">
        <v>165</v>
      </c>
      <c r="I6761" s="9" t="s">
        <v>567</v>
      </c>
      <c r="J6761" s="9" t="s">
        <v>3412</v>
      </c>
      <c r="K6761" s="9" t="s">
        <v>303</v>
      </c>
      <c r="L6761" s="9" t="s">
        <v>371</v>
      </c>
      <c r="M6761" s="9" t="s">
        <v>6580</v>
      </c>
      <c r="N6761" s="9" t="s">
        <v>196</v>
      </c>
      <c r="O6761" s="9" t="s">
        <v>176</v>
      </c>
      <c r="P6761" s="9" t="s">
        <v>503</v>
      </c>
      <c r="Q6761" s="9" t="s">
        <v>219</v>
      </c>
      <c r="R6761" s="9">
        <v>0</v>
      </c>
      <c r="S6761" s="9">
        <v>8</v>
      </c>
      <c r="U6761" s="9" t="s">
        <v>376</v>
      </c>
      <c r="X6761" s="9">
        <f>INDEX(SLA_Policy!$D$2:$D$5,MATCH(F6761,SLA_Policy!$A$2:$A$5,0))</f>
        <v>72</v>
      </c>
      <c r="Y6761" s="9" t="str">
        <f>IF(E6761="Cancelled","Excluded",IF(D6761="",IF((SLA_Policy!$B$8-B6761)*24&gt;X6761,"Open - Breached","Open - On Track"),IF((D6761-B6761)*24&lt;=X6761,"Met","Breached")))</f>
        <v>Met</v>
      </c>
    </row>
    <row r="6762" spans="1:25" x14ac:dyDescent="0.25">
      <c r="A6762" s="9" t="s">
        <v>10680</v>
      </c>
      <c r="B6762" s="23">
        <v>46111.745833333298</v>
      </c>
      <c r="C6762" s="23">
        <v>46111.754166666702</v>
      </c>
      <c r="D6762" s="23">
        <v>46112.414583333302</v>
      </c>
      <c r="E6762" s="9" t="s">
        <v>212</v>
      </c>
      <c r="F6762" s="9" t="s">
        <v>188</v>
      </c>
      <c r="G6762" s="9" t="s">
        <v>236</v>
      </c>
      <c r="H6762" s="9" t="s">
        <v>161</v>
      </c>
      <c r="I6762" s="9" t="s">
        <v>237</v>
      </c>
      <c r="J6762" s="9" t="s">
        <v>775</v>
      </c>
      <c r="K6762" s="9" t="s">
        <v>215</v>
      </c>
      <c r="L6762" s="9" t="s">
        <v>307</v>
      </c>
      <c r="M6762" s="9" t="s">
        <v>2108</v>
      </c>
      <c r="N6762" s="9" t="s">
        <v>197</v>
      </c>
      <c r="O6762" s="9" t="s">
        <v>177</v>
      </c>
      <c r="P6762" s="9" t="s">
        <v>300</v>
      </c>
      <c r="Q6762" s="9" t="s">
        <v>219</v>
      </c>
      <c r="R6762" s="9">
        <v>0</v>
      </c>
      <c r="S6762" s="9">
        <v>15</v>
      </c>
      <c r="U6762" s="9" t="s">
        <v>242</v>
      </c>
      <c r="X6762" s="9">
        <f>INDEX(SLA_Policy!$D$2:$D$5,MATCH(F6762,SLA_Policy!$A$2:$A$5,0))</f>
        <v>72</v>
      </c>
      <c r="Y6762" s="9" t="str">
        <f>IF(E6762="Cancelled","Excluded",IF(D6762="",IF((SLA_Policy!$B$8-B6762)*24&gt;X6762,"Open - Breached","Open - On Track"),IF((D6762-B6762)*24&lt;=X6762,"Met","Breached")))</f>
        <v>Met</v>
      </c>
    </row>
    <row r="6763" spans="1:25" x14ac:dyDescent="0.25">
      <c r="A6763" s="9" t="s">
        <v>10681</v>
      </c>
      <c r="B6763" s="23">
        <v>46111.75</v>
      </c>
      <c r="C6763" s="23">
        <v>46112.340972222199</v>
      </c>
      <c r="D6763" s="23">
        <v>46115.717361111099</v>
      </c>
      <c r="E6763" s="9" t="s">
        <v>212</v>
      </c>
      <c r="F6763" s="9" t="s">
        <v>189</v>
      </c>
      <c r="G6763" s="9" t="s">
        <v>236</v>
      </c>
      <c r="H6763" s="9" t="s">
        <v>164</v>
      </c>
      <c r="I6763" s="9" t="s">
        <v>421</v>
      </c>
      <c r="J6763" s="9" t="s">
        <v>2202</v>
      </c>
      <c r="K6763" s="9" t="s">
        <v>303</v>
      </c>
      <c r="L6763" s="9" t="s">
        <v>282</v>
      </c>
      <c r="M6763" s="9" t="s">
        <v>1209</v>
      </c>
      <c r="N6763" s="9" t="s">
        <v>197</v>
      </c>
      <c r="O6763" s="9" t="s">
        <v>180</v>
      </c>
      <c r="P6763" s="9" t="s">
        <v>278</v>
      </c>
      <c r="Q6763" s="9" t="s">
        <v>219</v>
      </c>
      <c r="R6763" s="9">
        <v>0</v>
      </c>
      <c r="S6763" s="9">
        <v>17</v>
      </c>
      <c r="T6763" s="9" t="s">
        <v>343</v>
      </c>
      <c r="U6763" s="9" t="s">
        <v>242</v>
      </c>
      <c r="W6763" s="9">
        <v>5</v>
      </c>
      <c r="X6763" s="9">
        <f>INDEX(SLA_Policy!$D$2:$D$5,MATCH(F6763,SLA_Policy!$A$2:$A$5,0))</f>
        <v>120</v>
      </c>
      <c r="Y6763" s="9" t="str">
        <f>IF(E6763="Cancelled","Excluded",IF(D6763="",IF((SLA_Policy!$B$8-B6763)*24&gt;X6763,"Open - Breached","Open - On Track"),IF((D6763-B6763)*24&lt;=X6763,"Met","Breached")))</f>
        <v>Met</v>
      </c>
    </row>
    <row r="6764" spans="1:25" x14ac:dyDescent="0.25">
      <c r="A6764" s="9" t="s">
        <v>10682</v>
      </c>
      <c r="B6764" s="23">
        <v>46111.761805555601</v>
      </c>
      <c r="C6764" s="23">
        <v>46111.769444444399</v>
      </c>
      <c r="D6764" s="23">
        <v>46112.3659722222</v>
      </c>
      <c r="E6764" s="9" t="s">
        <v>212</v>
      </c>
      <c r="F6764" s="9" t="s">
        <v>188</v>
      </c>
      <c r="G6764" s="9" t="s">
        <v>213</v>
      </c>
      <c r="H6764" s="9" t="s">
        <v>161</v>
      </c>
      <c r="I6764" s="9" t="s">
        <v>389</v>
      </c>
      <c r="J6764" s="9" t="s">
        <v>949</v>
      </c>
      <c r="K6764" s="9" t="s">
        <v>303</v>
      </c>
      <c r="L6764" s="9" t="s">
        <v>282</v>
      </c>
      <c r="M6764" s="9" t="s">
        <v>1536</v>
      </c>
      <c r="N6764" s="9" t="s">
        <v>198</v>
      </c>
      <c r="O6764" s="9" t="s">
        <v>116</v>
      </c>
      <c r="P6764" s="9" t="s">
        <v>574</v>
      </c>
      <c r="Q6764" s="9" t="s">
        <v>219</v>
      </c>
      <c r="R6764" s="9">
        <v>0</v>
      </c>
      <c r="S6764" s="9">
        <v>23</v>
      </c>
      <c r="U6764" s="9" t="s">
        <v>290</v>
      </c>
      <c r="X6764" s="9">
        <f>INDEX(SLA_Policy!$D$2:$D$5,MATCH(F6764,SLA_Policy!$A$2:$A$5,0))</f>
        <v>72</v>
      </c>
      <c r="Y6764" s="9" t="str">
        <f>IF(E6764="Cancelled","Excluded",IF(D6764="",IF((SLA_Policy!$B$8-B6764)*24&gt;X6764,"Open - Breached","Open - On Track"),IF((D6764-B6764)*24&lt;=X6764,"Met","Breached")))</f>
        <v>Met</v>
      </c>
    </row>
    <row r="6765" spans="1:25" x14ac:dyDescent="0.25">
      <c r="A6765" s="9" t="s">
        <v>10683</v>
      </c>
      <c r="B6765" s="23">
        <v>46111.775694444397</v>
      </c>
      <c r="C6765" s="23">
        <v>46111.779166666704</v>
      </c>
      <c r="D6765" s="23">
        <v>46112.402777777803</v>
      </c>
      <c r="E6765" s="9" t="s">
        <v>212</v>
      </c>
      <c r="F6765" s="9" t="s">
        <v>189</v>
      </c>
      <c r="G6765" s="9" t="s">
        <v>213</v>
      </c>
      <c r="H6765" s="9" t="s">
        <v>161</v>
      </c>
      <c r="I6765" s="9" t="s">
        <v>389</v>
      </c>
      <c r="J6765" s="9" t="s">
        <v>1243</v>
      </c>
      <c r="K6765" s="9" t="s">
        <v>215</v>
      </c>
      <c r="L6765" s="9" t="s">
        <v>311</v>
      </c>
      <c r="M6765" s="9" t="s">
        <v>1420</v>
      </c>
      <c r="N6765" s="9" t="s">
        <v>198</v>
      </c>
      <c r="O6765" s="9" t="s">
        <v>116</v>
      </c>
      <c r="P6765" s="9" t="s">
        <v>295</v>
      </c>
      <c r="Q6765" s="9" t="s">
        <v>219</v>
      </c>
      <c r="R6765" s="9">
        <v>1</v>
      </c>
      <c r="S6765" s="9">
        <v>7</v>
      </c>
      <c r="U6765" s="9" t="s">
        <v>376</v>
      </c>
      <c r="X6765" s="9">
        <f>INDEX(SLA_Policy!$D$2:$D$5,MATCH(F6765,SLA_Policy!$A$2:$A$5,0))</f>
        <v>120</v>
      </c>
      <c r="Y6765" s="9" t="str">
        <f>IF(E6765="Cancelled","Excluded",IF(D6765="",IF((SLA_Policy!$B$8-B6765)*24&gt;X6765,"Open - Breached","Open - On Track"),IF((D6765-B6765)*24&lt;=X6765,"Met","Breached")))</f>
        <v>Met</v>
      </c>
    </row>
    <row r="6766" spans="1:25" x14ac:dyDescent="0.25">
      <c r="A6766" s="9" t="s">
        <v>10684</v>
      </c>
      <c r="B6766" s="23">
        <v>46111.840277777803</v>
      </c>
      <c r="C6766" s="23">
        <v>46112.374305555597</v>
      </c>
      <c r="D6766" s="23">
        <v>46112.404861111099</v>
      </c>
      <c r="E6766" s="9" t="s">
        <v>212</v>
      </c>
      <c r="F6766" s="9" t="s">
        <v>189</v>
      </c>
      <c r="G6766" s="9" t="s">
        <v>213</v>
      </c>
      <c r="H6766" s="9" t="s">
        <v>166</v>
      </c>
      <c r="I6766" s="9" t="s">
        <v>286</v>
      </c>
      <c r="J6766" s="9" t="s">
        <v>6192</v>
      </c>
      <c r="K6766" s="9" t="s">
        <v>246</v>
      </c>
      <c r="L6766" s="9" t="s">
        <v>311</v>
      </c>
      <c r="M6766" s="9" t="s">
        <v>1293</v>
      </c>
      <c r="N6766" s="9" t="s">
        <v>196</v>
      </c>
      <c r="O6766" s="9" t="s">
        <v>181</v>
      </c>
      <c r="P6766" s="9" t="s">
        <v>289</v>
      </c>
      <c r="Q6766" s="9" t="s">
        <v>219</v>
      </c>
      <c r="R6766" s="9">
        <v>0</v>
      </c>
      <c r="S6766" s="9">
        <v>10</v>
      </c>
      <c r="U6766" s="9" t="s">
        <v>376</v>
      </c>
      <c r="W6766" s="9">
        <v>4</v>
      </c>
      <c r="X6766" s="9">
        <f>INDEX(SLA_Policy!$D$2:$D$5,MATCH(F6766,SLA_Policy!$A$2:$A$5,0))</f>
        <v>120</v>
      </c>
      <c r="Y6766" s="9" t="str">
        <f>IF(E6766="Cancelled","Excluded",IF(D6766="",IF((SLA_Policy!$B$8-B6766)*24&gt;X6766,"Open - Breached","Open - On Track"),IF((D6766-B6766)*24&lt;=X6766,"Met","Breached")))</f>
        <v>Met</v>
      </c>
    </row>
    <row r="6767" spans="1:25" x14ac:dyDescent="0.25">
      <c r="A6767" s="9" t="s">
        <v>10685</v>
      </c>
      <c r="B6767" s="23">
        <v>46112.252083333296</v>
      </c>
      <c r="C6767" s="23">
        <v>46112.323611111096</v>
      </c>
      <c r="D6767" s="23">
        <v>46112.747222222199</v>
      </c>
      <c r="E6767" s="9" t="s">
        <v>212</v>
      </c>
      <c r="F6767" s="9" t="s">
        <v>189</v>
      </c>
      <c r="G6767" s="9" t="s">
        <v>213</v>
      </c>
      <c r="H6767" s="9" t="s">
        <v>162</v>
      </c>
      <c r="I6767" s="9" t="s">
        <v>244</v>
      </c>
      <c r="J6767" s="9" t="s">
        <v>905</v>
      </c>
      <c r="K6767" s="9" t="s">
        <v>246</v>
      </c>
      <c r="L6767" s="9" t="s">
        <v>226</v>
      </c>
      <c r="M6767" s="9" t="s">
        <v>826</v>
      </c>
      <c r="N6767" s="9" t="s">
        <v>198</v>
      </c>
      <c r="O6767" s="9" t="s">
        <v>179</v>
      </c>
      <c r="P6767" s="9" t="s">
        <v>264</v>
      </c>
      <c r="Q6767" s="9" t="s">
        <v>219</v>
      </c>
      <c r="R6767" s="9">
        <v>0</v>
      </c>
      <c r="S6767" s="9">
        <v>45</v>
      </c>
      <c r="U6767" s="9" t="s">
        <v>266</v>
      </c>
      <c r="X6767" s="9">
        <f>INDEX(SLA_Policy!$D$2:$D$5,MATCH(F6767,SLA_Policy!$A$2:$A$5,0))</f>
        <v>120</v>
      </c>
      <c r="Y6767" s="9" t="str">
        <f>IF(E6767="Cancelled","Excluded",IF(D6767="",IF((SLA_Policy!$B$8-B6767)*24&gt;X6767,"Open - Breached","Open - On Track"),IF((D6767-B6767)*24&lt;=X6767,"Met","Breached")))</f>
        <v>Met</v>
      </c>
    </row>
    <row r="6768" spans="1:25" x14ac:dyDescent="0.25">
      <c r="A6768" s="9" t="s">
        <v>10686</v>
      </c>
      <c r="B6768" s="23">
        <v>46112.264583333301</v>
      </c>
      <c r="C6768" s="23">
        <v>46112.367361111101</v>
      </c>
      <c r="D6768" s="23">
        <v>46112.5131944444</v>
      </c>
      <c r="E6768" s="9" t="s">
        <v>212</v>
      </c>
      <c r="F6768" s="9" t="s">
        <v>189</v>
      </c>
      <c r="G6768" s="9" t="s">
        <v>213</v>
      </c>
      <c r="H6768" s="9" t="s">
        <v>162</v>
      </c>
      <c r="I6768" s="9" t="s">
        <v>345</v>
      </c>
      <c r="J6768" s="9" t="s">
        <v>802</v>
      </c>
      <c r="K6768" s="9" t="s">
        <v>215</v>
      </c>
      <c r="L6768" s="9" t="s">
        <v>311</v>
      </c>
      <c r="M6768" s="9" t="s">
        <v>1120</v>
      </c>
      <c r="N6768" s="9" t="s">
        <v>196</v>
      </c>
      <c r="O6768" s="9" t="s">
        <v>179</v>
      </c>
      <c r="P6768" s="9" t="s">
        <v>284</v>
      </c>
      <c r="Q6768" s="9" t="s">
        <v>219</v>
      </c>
      <c r="R6768" s="9">
        <v>0</v>
      </c>
      <c r="S6768" s="9">
        <v>24</v>
      </c>
      <c r="U6768" s="9" t="s">
        <v>376</v>
      </c>
      <c r="X6768" s="9">
        <f>INDEX(SLA_Policy!$D$2:$D$5,MATCH(F6768,SLA_Policy!$A$2:$A$5,0))</f>
        <v>120</v>
      </c>
      <c r="Y6768" s="9" t="str">
        <f>IF(E6768="Cancelled","Excluded",IF(D6768="",IF((SLA_Policy!$B$8-B6768)*24&gt;X6768,"Open - Breached","Open - On Track"),IF((D6768-B6768)*24&lt;=X6768,"Met","Breached")))</f>
        <v>Met</v>
      </c>
    </row>
    <row r="6769" spans="1:25" x14ac:dyDescent="0.25">
      <c r="A6769" s="9" t="s">
        <v>10687</v>
      </c>
      <c r="B6769" s="23">
        <v>46112.277083333298</v>
      </c>
      <c r="C6769" s="23">
        <v>46112.489583333299</v>
      </c>
      <c r="D6769" s="23">
        <v>46114.368750000001</v>
      </c>
      <c r="E6769" s="9" t="s">
        <v>212</v>
      </c>
      <c r="F6769" s="9" t="s">
        <v>189</v>
      </c>
      <c r="G6769" s="9" t="s">
        <v>236</v>
      </c>
      <c r="H6769" s="9" t="s">
        <v>164</v>
      </c>
      <c r="I6769" s="9" t="s">
        <v>421</v>
      </c>
      <c r="J6769" s="9" t="s">
        <v>1010</v>
      </c>
      <c r="K6769" s="9" t="s">
        <v>225</v>
      </c>
      <c r="L6769" s="9" t="s">
        <v>226</v>
      </c>
      <c r="M6769" s="9" t="s">
        <v>356</v>
      </c>
      <c r="N6769" s="9" t="s">
        <v>197</v>
      </c>
      <c r="O6769" s="9" t="s">
        <v>180</v>
      </c>
      <c r="P6769" s="9" t="s">
        <v>318</v>
      </c>
      <c r="Q6769" s="9" t="s">
        <v>219</v>
      </c>
      <c r="R6769" s="9">
        <v>0</v>
      </c>
      <c r="S6769" s="9">
        <v>21</v>
      </c>
      <c r="T6769" s="9" t="s">
        <v>343</v>
      </c>
      <c r="U6769" s="9" t="s">
        <v>140</v>
      </c>
      <c r="V6769" s="9" t="s">
        <v>10688</v>
      </c>
      <c r="X6769" s="9">
        <f>INDEX(SLA_Policy!$D$2:$D$5,MATCH(F6769,SLA_Policy!$A$2:$A$5,0))</f>
        <v>120</v>
      </c>
      <c r="Y6769" s="9" t="str">
        <f>IF(E6769="Cancelled","Excluded",IF(D6769="",IF((SLA_Policy!$B$8-B6769)*24&gt;X6769,"Open - Breached","Open - On Track"),IF((D6769-B6769)*24&lt;=X6769,"Met","Breached")))</f>
        <v>Met</v>
      </c>
    </row>
    <row r="6770" spans="1:25" x14ac:dyDescent="0.25">
      <c r="A6770" s="9" t="s">
        <v>10689</v>
      </c>
      <c r="B6770" s="23">
        <v>46112.281944444498</v>
      </c>
      <c r="C6770" s="23">
        <v>46112.331944444399</v>
      </c>
      <c r="D6770" s="23">
        <v>46113.319444444503</v>
      </c>
      <c r="E6770" s="9" t="s">
        <v>212</v>
      </c>
      <c r="F6770" s="9" t="s">
        <v>188</v>
      </c>
      <c r="G6770" s="9" t="s">
        <v>213</v>
      </c>
      <c r="H6770" s="9" t="s">
        <v>162</v>
      </c>
      <c r="I6770" s="9" t="s">
        <v>244</v>
      </c>
      <c r="J6770" s="9" t="s">
        <v>5264</v>
      </c>
      <c r="K6770" s="9" t="s">
        <v>246</v>
      </c>
      <c r="L6770" s="9" t="s">
        <v>104</v>
      </c>
      <c r="M6770" s="9" t="s">
        <v>1068</v>
      </c>
      <c r="N6770" s="9" t="s">
        <v>198</v>
      </c>
      <c r="O6770" s="9" t="s">
        <v>116</v>
      </c>
      <c r="P6770" s="9" t="s">
        <v>525</v>
      </c>
      <c r="Q6770" s="9" t="s">
        <v>219</v>
      </c>
      <c r="R6770" s="9">
        <v>0</v>
      </c>
      <c r="S6770" s="9">
        <v>85</v>
      </c>
      <c r="U6770" s="9" t="s">
        <v>266</v>
      </c>
      <c r="X6770" s="9">
        <f>INDEX(SLA_Policy!$D$2:$D$5,MATCH(F6770,SLA_Policy!$A$2:$A$5,0))</f>
        <v>72</v>
      </c>
      <c r="Y6770" s="9" t="str">
        <f>IF(E6770="Cancelled","Excluded",IF(D6770="",IF((SLA_Policy!$B$8-B6770)*24&gt;X6770,"Open - Breached","Open - On Track"),IF((D6770-B6770)*24&lt;=X6770,"Met","Breached")))</f>
        <v>Met</v>
      </c>
    </row>
    <row r="6771" spans="1:25" x14ac:dyDescent="0.25">
      <c r="A6771" s="9" t="s">
        <v>10690</v>
      </c>
      <c r="B6771" s="23">
        <v>46112.328472222202</v>
      </c>
      <c r="C6771" s="23">
        <v>46112.466666666704</v>
      </c>
      <c r="D6771" s="23">
        <v>46113.765277777798</v>
      </c>
      <c r="E6771" s="9" t="s">
        <v>212</v>
      </c>
      <c r="F6771" s="9" t="s">
        <v>189</v>
      </c>
      <c r="G6771" s="9" t="s">
        <v>236</v>
      </c>
      <c r="H6771" s="9" t="s">
        <v>167</v>
      </c>
      <c r="I6771" s="9" t="s">
        <v>255</v>
      </c>
      <c r="J6771" s="9" t="s">
        <v>2304</v>
      </c>
      <c r="K6771" s="9" t="s">
        <v>303</v>
      </c>
      <c r="L6771" s="9" t="s">
        <v>311</v>
      </c>
      <c r="M6771" s="9" t="s">
        <v>2747</v>
      </c>
      <c r="N6771" s="9" t="s">
        <v>196</v>
      </c>
      <c r="O6771" s="9" t="s">
        <v>180</v>
      </c>
      <c r="P6771" s="9" t="s">
        <v>368</v>
      </c>
      <c r="Q6771" s="9" t="s">
        <v>219</v>
      </c>
      <c r="R6771" s="9">
        <v>0</v>
      </c>
      <c r="S6771" s="9">
        <v>20</v>
      </c>
      <c r="U6771" s="9" t="s">
        <v>242</v>
      </c>
      <c r="X6771" s="9">
        <f>INDEX(SLA_Policy!$D$2:$D$5,MATCH(F6771,SLA_Policy!$A$2:$A$5,0))</f>
        <v>120</v>
      </c>
      <c r="Y6771" s="9" t="str">
        <f>IF(E6771="Cancelled","Excluded",IF(D6771="",IF((SLA_Policy!$B$8-B6771)*24&gt;X6771,"Open - Breached","Open - On Track"),IF((D6771-B6771)*24&lt;=X6771,"Met","Breached")))</f>
        <v>Met</v>
      </c>
    </row>
    <row r="6772" spans="1:25" x14ac:dyDescent="0.25">
      <c r="A6772" s="9" t="s">
        <v>10691</v>
      </c>
      <c r="B6772" s="23">
        <v>46112.331944444399</v>
      </c>
      <c r="C6772" s="23">
        <v>46112.358333333301</v>
      </c>
      <c r="D6772" s="23">
        <v>46113.341666666704</v>
      </c>
      <c r="E6772" s="9" t="s">
        <v>212</v>
      </c>
      <c r="F6772" s="9" t="s">
        <v>188</v>
      </c>
      <c r="G6772" s="9" t="s">
        <v>213</v>
      </c>
      <c r="H6772" s="9" t="s">
        <v>162</v>
      </c>
      <c r="I6772" s="9" t="s">
        <v>345</v>
      </c>
      <c r="J6772" s="9" t="s">
        <v>7223</v>
      </c>
      <c r="K6772" s="9" t="s">
        <v>225</v>
      </c>
      <c r="L6772" s="9" t="s">
        <v>104</v>
      </c>
      <c r="M6772" s="9" t="s">
        <v>3171</v>
      </c>
      <c r="N6772" s="9" t="s">
        <v>196</v>
      </c>
      <c r="O6772" s="9" t="s">
        <v>179</v>
      </c>
      <c r="P6772" s="9" t="s">
        <v>264</v>
      </c>
      <c r="Q6772" s="9" t="s">
        <v>219</v>
      </c>
      <c r="R6772" s="9">
        <v>0</v>
      </c>
      <c r="S6772" s="9">
        <v>37</v>
      </c>
      <c r="U6772" s="9" t="s">
        <v>661</v>
      </c>
      <c r="X6772" s="9">
        <f>INDEX(SLA_Policy!$D$2:$D$5,MATCH(F6772,SLA_Policy!$A$2:$A$5,0))</f>
        <v>72</v>
      </c>
      <c r="Y6772" s="9" t="str">
        <f>IF(E6772="Cancelled","Excluded",IF(D6772="",IF((SLA_Policy!$B$8-B6772)*24&gt;X6772,"Open - Breached","Open - On Track"),IF((D6772-B6772)*24&lt;=X6772,"Met","Breached")))</f>
        <v>Met</v>
      </c>
    </row>
    <row r="6773" spans="1:25" x14ac:dyDescent="0.25">
      <c r="A6773" s="9" t="s">
        <v>10692</v>
      </c>
      <c r="B6773" s="23">
        <v>46112.337500000001</v>
      </c>
      <c r="C6773" s="23">
        <v>46112.397916666698</v>
      </c>
      <c r="D6773" s="23">
        <v>46112.4555555556</v>
      </c>
      <c r="E6773" s="9" t="s">
        <v>212</v>
      </c>
      <c r="F6773" s="9" t="s">
        <v>188</v>
      </c>
      <c r="G6773" s="9" t="s">
        <v>213</v>
      </c>
      <c r="H6773" s="9" t="s">
        <v>88</v>
      </c>
      <c r="I6773" s="9" t="s">
        <v>92</v>
      </c>
      <c r="J6773" s="9" t="s">
        <v>9164</v>
      </c>
      <c r="K6773" s="9" t="s">
        <v>246</v>
      </c>
      <c r="L6773" s="9" t="s">
        <v>371</v>
      </c>
      <c r="M6773" s="9" t="s">
        <v>1375</v>
      </c>
      <c r="N6773" s="9" t="s">
        <v>199</v>
      </c>
      <c r="O6773" s="9" t="s">
        <v>178</v>
      </c>
      <c r="P6773" s="9" t="s">
        <v>360</v>
      </c>
      <c r="Q6773" s="9" t="s">
        <v>219</v>
      </c>
      <c r="R6773" s="9">
        <v>0</v>
      </c>
      <c r="S6773" s="9">
        <v>31</v>
      </c>
      <c r="T6773" s="9" t="s">
        <v>136</v>
      </c>
      <c r="U6773" s="9" t="s">
        <v>140</v>
      </c>
      <c r="V6773" s="9" t="s">
        <v>144</v>
      </c>
      <c r="X6773" s="9">
        <f>INDEX(SLA_Policy!$D$2:$D$5,MATCH(F6773,SLA_Policy!$A$2:$A$5,0))</f>
        <v>72</v>
      </c>
      <c r="Y6773" s="9" t="str">
        <f>IF(E6773="Cancelled","Excluded",IF(D6773="",IF((SLA_Policy!$B$8-B6773)*24&gt;X6773,"Open - Breached","Open - On Track"),IF((D6773-B6773)*24&lt;=X6773,"Met","Breached")))</f>
        <v>Met</v>
      </c>
    </row>
    <row r="6774" spans="1:25" x14ac:dyDescent="0.25">
      <c r="A6774" s="9" t="s">
        <v>10693</v>
      </c>
      <c r="B6774" s="23">
        <v>46112.339583333298</v>
      </c>
      <c r="C6774" s="23">
        <v>46112.34375</v>
      </c>
      <c r="D6774" s="23">
        <v>46112.423611111102</v>
      </c>
      <c r="E6774" s="9" t="s">
        <v>212</v>
      </c>
      <c r="F6774" s="9" t="s">
        <v>188</v>
      </c>
      <c r="G6774" s="9" t="s">
        <v>213</v>
      </c>
      <c r="H6774" s="9" t="s">
        <v>166</v>
      </c>
      <c r="I6774" s="9" t="s">
        <v>398</v>
      </c>
      <c r="J6774" s="9" t="s">
        <v>1811</v>
      </c>
      <c r="K6774" s="9" t="s">
        <v>225</v>
      </c>
      <c r="L6774" s="9" t="s">
        <v>104</v>
      </c>
      <c r="M6774" s="9" t="s">
        <v>2023</v>
      </c>
      <c r="N6774" s="9" t="s">
        <v>199</v>
      </c>
      <c r="O6774" s="9" t="s">
        <v>181</v>
      </c>
      <c r="P6774" s="9" t="s">
        <v>289</v>
      </c>
      <c r="Q6774" s="9" t="s">
        <v>219</v>
      </c>
      <c r="R6774" s="9">
        <v>0</v>
      </c>
      <c r="S6774" s="9">
        <v>48</v>
      </c>
      <c r="U6774" s="9" t="s">
        <v>290</v>
      </c>
      <c r="X6774" s="9">
        <f>INDEX(SLA_Policy!$D$2:$D$5,MATCH(F6774,SLA_Policy!$A$2:$A$5,0))</f>
        <v>72</v>
      </c>
      <c r="Y6774" s="9" t="str">
        <f>IF(E6774="Cancelled","Excluded",IF(D6774="",IF((SLA_Policy!$B$8-B6774)*24&gt;X6774,"Open - Breached","Open - On Track"),IF((D6774-B6774)*24&lt;=X6774,"Met","Breached")))</f>
        <v>Met</v>
      </c>
    </row>
    <row r="6775" spans="1:25" x14ac:dyDescent="0.25">
      <c r="A6775" s="9" t="s">
        <v>10694</v>
      </c>
      <c r="B6775" s="23">
        <v>46112.339583333298</v>
      </c>
      <c r="C6775" s="23">
        <v>46112.364583333299</v>
      </c>
      <c r="D6775" s="23">
        <v>46112.4284722222</v>
      </c>
      <c r="E6775" s="9" t="s">
        <v>212</v>
      </c>
      <c r="F6775" s="9" t="s">
        <v>188</v>
      </c>
      <c r="G6775" s="9" t="s">
        <v>213</v>
      </c>
      <c r="H6775" s="9" t="s">
        <v>163</v>
      </c>
      <c r="I6775" s="9" t="s">
        <v>250</v>
      </c>
      <c r="J6775" s="9" t="s">
        <v>2119</v>
      </c>
      <c r="K6775" s="9" t="s">
        <v>225</v>
      </c>
      <c r="L6775" s="9" t="s">
        <v>282</v>
      </c>
      <c r="M6775" s="9" t="s">
        <v>1191</v>
      </c>
      <c r="N6775" s="9" t="s">
        <v>196</v>
      </c>
      <c r="O6775" s="9" t="s">
        <v>176</v>
      </c>
      <c r="P6775" s="9" t="s">
        <v>1159</v>
      </c>
      <c r="Q6775" s="9" t="s">
        <v>219</v>
      </c>
      <c r="R6775" s="9">
        <v>0</v>
      </c>
      <c r="S6775" s="9">
        <v>28</v>
      </c>
      <c r="T6775" s="9" t="s">
        <v>136</v>
      </c>
      <c r="U6775" s="9" t="s">
        <v>376</v>
      </c>
      <c r="X6775" s="9">
        <f>INDEX(SLA_Policy!$D$2:$D$5,MATCH(F6775,SLA_Policy!$A$2:$A$5,0))</f>
        <v>72</v>
      </c>
      <c r="Y6775" s="9" t="str">
        <f>IF(E6775="Cancelled","Excluded",IF(D6775="",IF((SLA_Policy!$B$8-B6775)*24&gt;X6775,"Open - Breached","Open - On Track"),IF((D6775-B6775)*24&lt;=X6775,"Met","Breached")))</f>
        <v>Met</v>
      </c>
    </row>
    <row r="6776" spans="1:25" x14ac:dyDescent="0.25">
      <c r="A6776" s="9" t="s">
        <v>10695</v>
      </c>
      <c r="B6776" s="23">
        <v>46112.343055555597</v>
      </c>
      <c r="C6776" s="23">
        <v>46112.349305555603</v>
      </c>
      <c r="D6776" s="23">
        <v>46113.356249999997</v>
      </c>
      <c r="E6776" s="9" t="s">
        <v>212</v>
      </c>
      <c r="F6776" s="9" t="s">
        <v>188</v>
      </c>
      <c r="G6776" s="9" t="s">
        <v>213</v>
      </c>
      <c r="H6776" s="9" t="s">
        <v>164</v>
      </c>
      <c r="I6776" s="9" t="s">
        <v>339</v>
      </c>
      <c r="J6776" s="9" t="s">
        <v>8036</v>
      </c>
      <c r="K6776" s="9" t="s">
        <v>246</v>
      </c>
      <c r="L6776" s="9" t="s">
        <v>216</v>
      </c>
      <c r="M6776" s="9" t="s">
        <v>1979</v>
      </c>
      <c r="N6776" s="9" t="s">
        <v>196</v>
      </c>
      <c r="O6776" s="9" t="s">
        <v>180</v>
      </c>
      <c r="P6776" s="9" t="s">
        <v>368</v>
      </c>
      <c r="Q6776" s="9" t="s">
        <v>219</v>
      </c>
      <c r="R6776" s="9">
        <v>0</v>
      </c>
      <c r="S6776" s="9">
        <v>9</v>
      </c>
      <c r="T6776" s="9" t="s">
        <v>464</v>
      </c>
      <c r="U6776" s="9" t="s">
        <v>290</v>
      </c>
      <c r="X6776" s="9">
        <f>INDEX(SLA_Policy!$D$2:$D$5,MATCH(F6776,SLA_Policy!$A$2:$A$5,0))</f>
        <v>72</v>
      </c>
      <c r="Y6776" s="9" t="str">
        <f>IF(E6776="Cancelled","Excluded",IF(D6776="",IF((SLA_Policy!$B$8-B6776)*24&gt;X6776,"Open - Breached","Open - On Track"),IF((D6776-B6776)*24&lt;=X6776,"Met","Breached")))</f>
        <v>Met</v>
      </c>
    </row>
    <row r="6777" spans="1:25" x14ac:dyDescent="0.25">
      <c r="A6777" s="9" t="s">
        <v>10696</v>
      </c>
      <c r="B6777" s="23">
        <v>46112.347222222197</v>
      </c>
      <c r="C6777" s="23">
        <v>46112.377777777801</v>
      </c>
      <c r="D6777" s="23">
        <v>46112.480555555601</v>
      </c>
      <c r="E6777" s="9" t="s">
        <v>212</v>
      </c>
      <c r="F6777" s="9" t="s">
        <v>188</v>
      </c>
      <c r="G6777" s="9" t="s">
        <v>213</v>
      </c>
      <c r="H6777" s="9" t="s">
        <v>162</v>
      </c>
      <c r="I6777" s="9" t="s">
        <v>393</v>
      </c>
      <c r="J6777" s="9" t="s">
        <v>1040</v>
      </c>
      <c r="K6777" s="9" t="s">
        <v>246</v>
      </c>
      <c r="L6777" s="9" t="s">
        <v>371</v>
      </c>
      <c r="M6777" s="9" t="s">
        <v>644</v>
      </c>
      <c r="N6777" s="9" t="s">
        <v>196</v>
      </c>
      <c r="O6777" s="9" t="s">
        <v>176</v>
      </c>
      <c r="P6777" s="9" t="s">
        <v>330</v>
      </c>
      <c r="Q6777" s="9" t="s">
        <v>219</v>
      </c>
      <c r="R6777" s="9">
        <v>0</v>
      </c>
      <c r="S6777" s="9">
        <v>13</v>
      </c>
      <c r="U6777" s="9" t="s">
        <v>266</v>
      </c>
      <c r="X6777" s="9">
        <f>INDEX(SLA_Policy!$D$2:$D$5,MATCH(F6777,SLA_Policy!$A$2:$A$5,0))</f>
        <v>72</v>
      </c>
      <c r="Y6777" s="9" t="str">
        <f>IF(E6777="Cancelled","Excluded",IF(D6777="",IF((SLA_Policy!$B$8-B6777)*24&gt;X6777,"Open - Breached","Open - On Track"),IF((D6777-B6777)*24&lt;=X6777,"Met","Breached")))</f>
        <v>Met</v>
      </c>
    </row>
    <row r="6778" spans="1:25" x14ac:dyDescent="0.25">
      <c r="A6778" s="9" t="s">
        <v>10697</v>
      </c>
      <c r="B6778" s="23">
        <v>46112.348611111098</v>
      </c>
      <c r="E6778" s="9" t="s">
        <v>649</v>
      </c>
      <c r="F6778" s="9" t="s">
        <v>189</v>
      </c>
      <c r="G6778" s="9" t="s">
        <v>236</v>
      </c>
      <c r="H6778" s="9" t="s">
        <v>164</v>
      </c>
      <c r="I6778" s="9" t="s">
        <v>421</v>
      </c>
      <c r="J6778" s="9" t="s">
        <v>4015</v>
      </c>
      <c r="K6778" s="9" t="s">
        <v>225</v>
      </c>
      <c r="L6778" s="9" t="s">
        <v>104</v>
      </c>
      <c r="M6778" s="9" t="s">
        <v>403</v>
      </c>
      <c r="N6778" s="9" t="s">
        <v>196</v>
      </c>
      <c r="O6778" s="9" t="s">
        <v>116</v>
      </c>
      <c r="P6778" s="9" t="s">
        <v>525</v>
      </c>
      <c r="Q6778" s="9" t="s">
        <v>219</v>
      </c>
      <c r="R6778" s="9">
        <v>0</v>
      </c>
      <c r="S6778" s="9">
        <v>2</v>
      </c>
      <c r="T6778" s="9" t="s">
        <v>343</v>
      </c>
      <c r="V6778" s="9" t="s">
        <v>10688</v>
      </c>
      <c r="X6778" s="9">
        <f>INDEX(SLA_Policy!$D$2:$D$5,MATCH(F6778,SLA_Policy!$A$2:$A$5,0))</f>
        <v>120</v>
      </c>
      <c r="Y6778" s="9" t="str">
        <f>IF(E6778="Cancelled","Excluded",IF(D6778="",IF((SLA_Policy!$B$8-B6778)*24&gt;X6778,"Open - Breached","Open - On Track"),IF((D6778-B6778)*24&lt;=X6778,"Met","Breached")))</f>
        <v>Excluded</v>
      </c>
    </row>
    <row r="6779" spans="1:25" x14ac:dyDescent="0.25">
      <c r="A6779" s="9" t="s">
        <v>10698</v>
      </c>
      <c r="B6779" s="23">
        <v>46112.352083333302</v>
      </c>
      <c r="C6779" s="23">
        <v>46112.371527777803</v>
      </c>
      <c r="D6779" s="23">
        <v>46113.341666666704</v>
      </c>
      <c r="E6779" s="9" t="s">
        <v>212</v>
      </c>
      <c r="F6779" s="9" t="s">
        <v>188</v>
      </c>
      <c r="G6779" s="9" t="s">
        <v>213</v>
      </c>
      <c r="H6779" s="9" t="s">
        <v>162</v>
      </c>
      <c r="I6779" s="9" t="s">
        <v>393</v>
      </c>
      <c r="J6779" s="9" t="s">
        <v>588</v>
      </c>
      <c r="K6779" s="9" t="s">
        <v>215</v>
      </c>
      <c r="L6779" s="9" t="s">
        <v>351</v>
      </c>
      <c r="M6779" s="9" t="s">
        <v>2661</v>
      </c>
      <c r="N6779" s="9" t="s">
        <v>196</v>
      </c>
      <c r="O6779" s="9" t="s">
        <v>179</v>
      </c>
      <c r="P6779" s="9" t="s">
        <v>264</v>
      </c>
      <c r="Q6779" s="9" t="s">
        <v>219</v>
      </c>
      <c r="R6779" s="9">
        <v>0</v>
      </c>
      <c r="S6779" s="9">
        <v>8</v>
      </c>
      <c r="U6779" s="9" t="s">
        <v>266</v>
      </c>
      <c r="X6779" s="9">
        <f>INDEX(SLA_Policy!$D$2:$D$5,MATCH(F6779,SLA_Policy!$A$2:$A$5,0))</f>
        <v>72</v>
      </c>
      <c r="Y6779" s="9" t="str">
        <f>IF(E6779="Cancelled","Excluded",IF(D6779="",IF((SLA_Policy!$B$8-B6779)*24&gt;X6779,"Open - Breached","Open - On Track"),IF((D6779-B6779)*24&lt;=X6779,"Met","Breached")))</f>
        <v>Met</v>
      </c>
    </row>
    <row r="6780" spans="1:25" x14ac:dyDescent="0.25">
      <c r="A6780" s="9" t="s">
        <v>10699</v>
      </c>
      <c r="B6780" s="23">
        <v>46112.354166666701</v>
      </c>
      <c r="C6780" s="23">
        <v>46112.379166666702</v>
      </c>
      <c r="D6780" s="23">
        <v>46112.565972222197</v>
      </c>
      <c r="E6780" s="9" t="s">
        <v>212</v>
      </c>
      <c r="F6780" s="9" t="s">
        <v>188</v>
      </c>
      <c r="G6780" s="9" t="s">
        <v>213</v>
      </c>
      <c r="H6780" s="9" t="s">
        <v>163</v>
      </c>
      <c r="I6780" s="9" t="s">
        <v>250</v>
      </c>
      <c r="J6780" s="9" t="s">
        <v>935</v>
      </c>
      <c r="K6780" s="9" t="s">
        <v>239</v>
      </c>
      <c r="L6780" s="9" t="s">
        <v>307</v>
      </c>
      <c r="M6780" s="9" t="s">
        <v>3395</v>
      </c>
      <c r="N6780" s="9" t="s">
        <v>198</v>
      </c>
      <c r="O6780" s="9" t="s">
        <v>176</v>
      </c>
      <c r="P6780" s="9" t="s">
        <v>253</v>
      </c>
      <c r="Q6780" s="9" t="s">
        <v>219</v>
      </c>
      <c r="R6780" s="9">
        <v>0</v>
      </c>
      <c r="S6780" s="9">
        <v>10</v>
      </c>
      <c r="T6780" s="9" t="s">
        <v>322</v>
      </c>
      <c r="U6780" s="9" t="s">
        <v>230</v>
      </c>
      <c r="W6780" s="9">
        <v>4</v>
      </c>
      <c r="X6780" s="9">
        <f>INDEX(SLA_Policy!$D$2:$D$5,MATCH(F6780,SLA_Policy!$A$2:$A$5,0))</f>
        <v>72</v>
      </c>
      <c r="Y6780" s="9" t="str">
        <f>IF(E6780="Cancelled","Excluded",IF(D6780="",IF((SLA_Policy!$B$8-B6780)*24&gt;X6780,"Open - Breached","Open - On Track"),IF((D6780-B6780)*24&lt;=X6780,"Met","Breached")))</f>
        <v>Met</v>
      </c>
    </row>
    <row r="6781" spans="1:25" x14ac:dyDescent="0.25">
      <c r="A6781" s="9" t="s">
        <v>10700</v>
      </c>
      <c r="B6781" s="23">
        <v>46112.355555555601</v>
      </c>
      <c r="C6781" s="23">
        <v>46112.661111111098</v>
      </c>
      <c r="D6781" s="23">
        <v>46112.673611111102</v>
      </c>
      <c r="E6781" s="9" t="s">
        <v>212</v>
      </c>
      <c r="F6781" s="9" t="s">
        <v>189</v>
      </c>
      <c r="G6781" s="9" t="s">
        <v>236</v>
      </c>
      <c r="H6781" s="9" t="s">
        <v>164</v>
      </c>
      <c r="I6781" s="9" t="s">
        <v>421</v>
      </c>
      <c r="J6781" s="9" t="s">
        <v>2131</v>
      </c>
      <c r="K6781" s="9" t="s">
        <v>246</v>
      </c>
      <c r="L6781" s="9" t="s">
        <v>282</v>
      </c>
      <c r="M6781" s="9" t="s">
        <v>2191</v>
      </c>
      <c r="N6781" s="9" t="s">
        <v>197</v>
      </c>
      <c r="O6781" s="9" t="s">
        <v>116</v>
      </c>
      <c r="P6781" s="9" t="s">
        <v>234</v>
      </c>
      <c r="Q6781" s="9" t="s">
        <v>219</v>
      </c>
      <c r="R6781" s="9">
        <v>0</v>
      </c>
      <c r="S6781" s="9">
        <v>19</v>
      </c>
      <c r="T6781" s="9" t="s">
        <v>464</v>
      </c>
      <c r="U6781" s="9" t="s">
        <v>140</v>
      </c>
      <c r="V6781" s="9" t="s">
        <v>10688</v>
      </c>
      <c r="W6781" s="9">
        <v>4</v>
      </c>
      <c r="X6781" s="9">
        <f>INDEX(SLA_Policy!$D$2:$D$5,MATCH(F6781,SLA_Policy!$A$2:$A$5,0))</f>
        <v>120</v>
      </c>
      <c r="Y6781" s="9" t="str">
        <f>IF(E6781="Cancelled","Excluded",IF(D6781="",IF((SLA_Policy!$B$8-B6781)*24&gt;X6781,"Open - Breached","Open - On Track"),IF((D6781-B6781)*24&lt;=X6781,"Met","Breached")))</f>
        <v>Met</v>
      </c>
    </row>
    <row r="6782" spans="1:25" x14ac:dyDescent="0.25">
      <c r="A6782" s="9" t="s">
        <v>10701</v>
      </c>
      <c r="B6782" s="23">
        <v>46112.3569444444</v>
      </c>
      <c r="C6782" s="23">
        <v>46112.357638888898</v>
      </c>
      <c r="D6782" s="23">
        <v>46114.318055555603</v>
      </c>
      <c r="E6782" s="9" t="s">
        <v>212</v>
      </c>
      <c r="F6782" s="9" t="s">
        <v>188</v>
      </c>
      <c r="G6782" s="9" t="s">
        <v>213</v>
      </c>
      <c r="H6782" s="9" t="s">
        <v>167</v>
      </c>
      <c r="I6782" s="9" t="s">
        <v>536</v>
      </c>
      <c r="J6782" s="9" t="s">
        <v>995</v>
      </c>
      <c r="K6782" s="9" t="s">
        <v>246</v>
      </c>
      <c r="L6782" s="9" t="s">
        <v>311</v>
      </c>
      <c r="M6782" s="9" t="s">
        <v>3010</v>
      </c>
      <c r="N6782" s="9" t="s">
        <v>198</v>
      </c>
      <c r="O6782" s="9" t="s">
        <v>180</v>
      </c>
      <c r="P6782" s="9" t="s">
        <v>368</v>
      </c>
      <c r="Q6782" s="9" t="s">
        <v>219</v>
      </c>
      <c r="R6782" s="9">
        <v>0</v>
      </c>
      <c r="S6782" s="9">
        <v>39</v>
      </c>
      <c r="T6782" s="9" t="s">
        <v>220</v>
      </c>
      <c r="U6782" s="9" t="s">
        <v>376</v>
      </c>
      <c r="W6782" s="9">
        <v>5</v>
      </c>
      <c r="X6782" s="9">
        <f>INDEX(SLA_Policy!$D$2:$D$5,MATCH(F6782,SLA_Policy!$A$2:$A$5,0))</f>
        <v>72</v>
      </c>
      <c r="Y6782" s="9" t="str">
        <f>IF(E6782="Cancelled","Excluded",IF(D6782="",IF((SLA_Policy!$B$8-B6782)*24&gt;X6782,"Open - Breached","Open - On Track"),IF((D6782-B6782)*24&lt;=X6782,"Met","Breached")))</f>
        <v>Met</v>
      </c>
    </row>
    <row r="6783" spans="1:25" x14ac:dyDescent="0.25">
      <c r="A6783" s="9" t="s">
        <v>10702</v>
      </c>
      <c r="B6783" s="23">
        <v>46112.359027777798</v>
      </c>
      <c r="C6783" s="23">
        <v>46112.426388888904</v>
      </c>
      <c r="D6783" s="23">
        <v>46118.316666666702</v>
      </c>
      <c r="E6783" s="9" t="s">
        <v>212</v>
      </c>
      <c r="F6783" s="9" t="s">
        <v>189</v>
      </c>
      <c r="G6783" s="9" t="s">
        <v>236</v>
      </c>
      <c r="H6783" s="9" t="s">
        <v>164</v>
      </c>
      <c r="I6783" s="9" t="s">
        <v>421</v>
      </c>
      <c r="J6783" s="9" t="s">
        <v>1858</v>
      </c>
      <c r="K6783" s="9" t="s">
        <v>262</v>
      </c>
      <c r="L6783" s="9" t="s">
        <v>311</v>
      </c>
      <c r="M6783" s="9" t="s">
        <v>5892</v>
      </c>
      <c r="N6783" s="9" t="s">
        <v>196</v>
      </c>
      <c r="O6783" s="9" t="s">
        <v>116</v>
      </c>
      <c r="P6783" s="9" t="s">
        <v>218</v>
      </c>
      <c r="Q6783" s="9" t="s">
        <v>219</v>
      </c>
      <c r="R6783" s="9">
        <v>0</v>
      </c>
      <c r="S6783" s="9">
        <v>48</v>
      </c>
      <c r="T6783" s="9" t="s">
        <v>343</v>
      </c>
      <c r="U6783" s="9" t="s">
        <v>140</v>
      </c>
      <c r="V6783" s="9" t="s">
        <v>10688</v>
      </c>
      <c r="W6783" s="9">
        <v>3</v>
      </c>
      <c r="X6783" s="9">
        <f>INDEX(SLA_Policy!$D$2:$D$5,MATCH(F6783,SLA_Policy!$A$2:$A$5,0))</f>
        <v>120</v>
      </c>
      <c r="Y6783" s="9" t="str">
        <f>IF(E6783="Cancelled","Excluded",IF(D6783="",IF((SLA_Policy!$B$8-B6783)*24&gt;X6783,"Open - Breached","Open - On Track"),IF((D6783-B6783)*24&lt;=X6783,"Met","Breached")))</f>
        <v>Breached</v>
      </c>
    </row>
    <row r="6784" spans="1:25" x14ac:dyDescent="0.25">
      <c r="A6784" s="9" t="s">
        <v>10703</v>
      </c>
      <c r="B6784" s="23">
        <v>46112.363194444399</v>
      </c>
      <c r="C6784" s="23">
        <v>46112.389583333301</v>
      </c>
      <c r="D6784" s="23">
        <v>46112.6743055556</v>
      </c>
      <c r="E6784" s="9" t="s">
        <v>212</v>
      </c>
      <c r="F6784" s="9" t="s">
        <v>189</v>
      </c>
      <c r="G6784" s="9" t="s">
        <v>213</v>
      </c>
      <c r="H6784" s="9" t="s">
        <v>162</v>
      </c>
      <c r="I6784" s="9" t="s">
        <v>416</v>
      </c>
      <c r="J6784" s="9" t="s">
        <v>957</v>
      </c>
      <c r="K6784" s="9" t="s">
        <v>246</v>
      </c>
      <c r="L6784" s="9" t="s">
        <v>270</v>
      </c>
      <c r="M6784" s="9" t="s">
        <v>1865</v>
      </c>
      <c r="N6784" s="9" t="s">
        <v>199</v>
      </c>
      <c r="O6784" s="9" t="s">
        <v>179</v>
      </c>
      <c r="P6784" s="9" t="s">
        <v>337</v>
      </c>
      <c r="Q6784" s="9" t="s">
        <v>219</v>
      </c>
      <c r="R6784" s="9">
        <v>0</v>
      </c>
      <c r="S6784" s="9">
        <v>11</v>
      </c>
      <c r="U6784" s="9" t="s">
        <v>290</v>
      </c>
      <c r="X6784" s="9">
        <f>INDEX(SLA_Policy!$D$2:$D$5,MATCH(F6784,SLA_Policy!$A$2:$A$5,0))</f>
        <v>120</v>
      </c>
      <c r="Y6784" s="9" t="str">
        <f>IF(E6784="Cancelled","Excluded",IF(D6784="",IF((SLA_Policy!$B$8-B6784)*24&gt;X6784,"Open - Breached","Open - On Track"),IF((D6784-B6784)*24&lt;=X6784,"Met","Breached")))</f>
        <v>Met</v>
      </c>
    </row>
    <row r="6785" spans="1:25" x14ac:dyDescent="0.25">
      <c r="A6785" s="9" t="s">
        <v>10704</v>
      </c>
      <c r="B6785" s="23">
        <v>46112.367361111101</v>
      </c>
      <c r="C6785" s="23">
        <v>46112.369444444397</v>
      </c>
      <c r="D6785" s="23">
        <v>46112.508333333302</v>
      </c>
      <c r="E6785" s="9" t="s">
        <v>212</v>
      </c>
      <c r="F6785" s="9" t="s">
        <v>188</v>
      </c>
      <c r="G6785" s="9" t="s">
        <v>213</v>
      </c>
      <c r="H6785" s="9" t="s">
        <v>161</v>
      </c>
      <c r="I6785" s="9" t="s">
        <v>297</v>
      </c>
      <c r="J6785" s="9" t="s">
        <v>6510</v>
      </c>
      <c r="K6785" s="9" t="s">
        <v>246</v>
      </c>
      <c r="L6785" s="9" t="s">
        <v>293</v>
      </c>
      <c r="M6785" s="9" t="s">
        <v>4385</v>
      </c>
      <c r="N6785" s="9" t="s">
        <v>198</v>
      </c>
      <c r="O6785" s="9" t="s">
        <v>177</v>
      </c>
      <c r="P6785" s="9" t="s">
        <v>457</v>
      </c>
      <c r="Q6785" s="9" t="s">
        <v>219</v>
      </c>
      <c r="R6785" s="9">
        <v>0</v>
      </c>
      <c r="S6785" s="9">
        <v>9</v>
      </c>
      <c r="U6785" s="9" t="s">
        <v>221</v>
      </c>
      <c r="X6785" s="9">
        <f>INDEX(SLA_Policy!$D$2:$D$5,MATCH(F6785,SLA_Policy!$A$2:$A$5,0))</f>
        <v>72</v>
      </c>
      <c r="Y6785" s="9" t="str">
        <f>IF(E6785="Cancelled","Excluded",IF(D6785="",IF((SLA_Policy!$B$8-B6785)*24&gt;X6785,"Open - Breached","Open - On Track"),IF((D6785-B6785)*24&lt;=X6785,"Met","Breached")))</f>
        <v>Met</v>
      </c>
    </row>
    <row r="6786" spans="1:25" x14ac:dyDescent="0.25">
      <c r="A6786" s="9" t="s">
        <v>10705</v>
      </c>
      <c r="B6786" s="23">
        <v>46112.370138888902</v>
      </c>
      <c r="C6786" s="23">
        <v>46112.407638888901</v>
      </c>
      <c r="D6786" s="23">
        <v>46114.597916666702</v>
      </c>
      <c r="E6786" s="9" t="s">
        <v>212</v>
      </c>
      <c r="F6786" s="9" t="s">
        <v>189</v>
      </c>
      <c r="G6786" s="9" t="s">
        <v>236</v>
      </c>
      <c r="H6786" s="9" t="s">
        <v>167</v>
      </c>
      <c r="I6786" s="9" t="s">
        <v>255</v>
      </c>
      <c r="J6786" s="9" t="s">
        <v>1805</v>
      </c>
      <c r="K6786" s="9" t="s">
        <v>225</v>
      </c>
      <c r="L6786" s="9" t="s">
        <v>270</v>
      </c>
      <c r="M6786" s="9" t="s">
        <v>5203</v>
      </c>
      <c r="N6786" s="9" t="s">
        <v>196</v>
      </c>
      <c r="O6786" s="9" t="s">
        <v>180</v>
      </c>
      <c r="P6786" s="9" t="s">
        <v>368</v>
      </c>
      <c r="Q6786" s="9" t="s">
        <v>219</v>
      </c>
      <c r="R6786" s="9">
        <v>0</v>
      </c>
      <c r="S6786" s="9">
        <v>27</v>
      </c>
      <c r="U6786" s="9" t="s">
        <v>242</v>
      </c>
      <c r="X6786" s="9">
        <f>INDEX(SLA_Policy!$D$2:$D$5,MATCH(F6786,SLA_Policy!$A$2:$A$5,0))</f>
        <v>120</v>
      </c>
      <c r="Y6786" s="9" t="str">
        <f>IF(E6786="Cancelled","Excluded",IF(D6786="",IF((SLA_Policy!$B$8-B6786)*24&gt;X6786,"Open - Breached","Open - On Track"),IF((D6786-B6786)*24&lt;=X6786,"Met","Breached")))</f>
        <v>Met</v>
      </c>
    </row>
    <row r="6787" spans="1:25" x14ac:dyDescent="0.25">
      <c r="A6787" s="9" t="s">
        <v>10706</v>
      </c>
      <c r="B6787" s="23">
        <v>46112.370138888902</v>
      </c>
      <c r="C6787" s="23">
        <v>46112.467361111099</v>
      </c>
      <c r="D6787" s="23">
        <v>46113.410416666702</v>
      </c>
      <c r="E6787" s="9" t="s">
        <v>212</v>
      </c>
      <c r="F6787" s="9" t="s">
        <v>189</v>
      </c>
      <c r="G6787" s="9" t="s">
        <v>236</v>
      </c>
      <c r="H6787" s="9" t="s">
        <v>164</v>
      </c>
      <c r="I6787" s="9" t="s">
        <v>421</v>
      </c>
      <c r="J6787" s="9" t="s">
        <v>2486</v>
      </c>
      <c r="K6787" s="9" t="s">
        <v>246</v>
      </c>
      <c r="L6787" s="9" t="s">
        <v>216</v>
      </c>
      <c r="M6787" s="9" t="s">
        <v>3457</v>
      </c>
      <c r="N6787" s="9" t="s">
        <v>196</v>
      </c>
      <c r="O6787" s="9" t="s">
        <v>116</v>
      </c>
      <c r="P6787" s="9" t="s">
        <v>295</v>
      </c>
      <c r="Q6787" s="9" t="s">
        <v>219</v>
      </c>
      <c r="R6787" s="9">
        <v>0</v>
      </c>
      <c r="S6787" s="9">
        <v>11</v>
      </c>
      <c r="T6787" s="9" t="s">
        <v>464</v>
      </c>
      <c r="U6787" s="9" t="s">
        <v>140</v>
      </c>
      <c r="V6787" s="9" t="s">
        <v>10688</v>
      </c>
      <c r="X6787" s="9">
        <f>INDEX(SLA_Policy!$D$2:$D$5,MATCH(F6787,SLA_Policy!$A$2:$A$5,0))</f>
        <v>120</v>
      </c>
      <c r="Y6787" s="9" t="str">
        <f>IF(E6787="Cancelled","Excluded",IF(D6787="",IF((SLA_Policy!$B$8-B6787)*24&gt;X6787,"Open - Breached","Open - On Track"),IF((D6787-B6787)*24&lt;=X6787,"Met","Breached")))</f>
        <v>Met</v>
      </c>
    </row>
    <row r="6788" spans="1:25" x14ac:dyDescent="0.25">
      <c r="A6788" s="9" t="s">
        <v>10707</v>
      </c>
      <c r="B6788" s="23">
        <v>46112.372222222199</v>
      </c>
      <c r="C6788" s="23">
        <v>46112.430555555598</v>
      </c>
      <c r="D6788" s="23">
        <v>46113.372222222199</v>
      </c>
      <c r="E6788" s="9" t="s">
        <v>212</v>
      </c>
      <c r="F6788" s="9" t="s">
        <v>189</v>
      </c>
      <c r="G6788" s="9" t="s">
        <v>213</v>
      </c>
      <c r="H6788" s="9" t="s">
        <v>88</v>
      </c>
      <c r="I6788" s="9" t="s">
        <v>354</v>
      </c>
      <c r="J6788" s="9" t="s">
        <v>6062</v>
      </c>
      <c r="K6788" s="9" t="s">
        <v>246</v>
      </c>
      <c r="L6788" s="9" t="s">
        <v>270</v>
      </c>
      <c r="M6788" s="9" t="s">
        <v>947</v>
      </c>
      <c r="N6788" s="9" t="s">
        <v>196</v>
      </c>
      <c r="O6788" s="9" t="s">
        <v>180</v>
      </c>
      <c r="P6788" s="9" t="s">
        <v>368</v>
      </c>
      <c r="Q6788" s="9" t="s">
        <v>219</v>
      </c>
      <c r="R6788" s="9">
        <v>0</v>
      </c>
      <c r="S6788" s="9">
        <v>37</v>
      </c>
      <c r="T6788" s="9" t="s">
        <v>229</v>
      </c>
      <c r="U6788" s="9" t="s">
        <v>266</v>
      </c>
      <c r="X6788" s="9">
        <f>INDEX(SLA_Policy!$D$2:$D$5,MATCH(F6788,SLA_Policy!$A$2:$A$5,0))</f>
        <v>120</v>
      </c>
      <c r="Y6788" s="9" t="str">
        <f>IF(E6788="Cancelled","Excluded",IF(D6788="",IF((SLA_Policy!$B$8-B6788)*24&gt;X6788,"Open - Breached","Open - On Track"),IF((D6788-B6788)*24&lt;=X6788,"Met","Breached")))</f>
        <v>Met</v>
      </c>
    </row>
    <row r="6789" spans="1:25" x14ac:dyDescent="0.25">
      <c r="A6789" s="9" t="s">
        <v>10708</v>
      </c>
      <c r="B6789" s="23">
        <v>46112.373611111099</v>
      </c>
      <c r="C6789" s="23">
        <v>46112.420833333301</v>
      </c>
      <c r="D6789" s="23">
        <v>46113.331944444399</v>
      </c>
      <c r="E6789" s="9" t="s">
        <v>212</v>
      </c>
      <c r="F6789" s="9" t="s">
        <v>188</v>
      </c>
      <c r="G6789" s="9" t="s">
        <v>213</v>
      </c>
      <c r="H6789" s="9" t="s">
        <v>162</v>
      </c>
      <c r="I6789" s="9" t="s">
        <v>345</v>
      </c>
      <c r="J6789" s="9" t="s">
        <v>1556</v>
      </c>
      <c r="K6789" s="9" t="s">
        <v>246</v>
      </c>
      <c r="L6789" s="9" t="s">
        <v>216</v>
      </c>
      <c r="M6789" s="9" t="s">
        <v>3714</v>
      </c>
      <c r="N6789" s="9" t="s">
        <v>197</v>
      </c>
      <c r="O6789" s="9" t="s">
        <v>116</v>
      </c>
      <c r="P6789" s="9" t="s">
        <v>258</v>
      </c>
      <c r="Q6789" s="9" t="s">
        <v>219</v>
      </c>
      <c r="R6789" s="9">
        <v>0</v>
      </c>
      <c r="S6789" s="9">
        <v>26</v>
      </c>
      <c r="U6789" s="9" t="s">
        <v>248</v>
      </c>
      <c r="W6789" s="9">
        <v>4</v>
      </c>
      <c r="X6789" s="9">
        <f>INDEX(SLA_Policy!$D$2:$D$5,MATCH(F6789,SLA_Policy!$A$2:$A$5,0))</f>
        <v>72</v>
      </c>
      <c r="Y6789" s="9" t="str">
        <f>IF(E6789="Cancelled","Excluded",IF(D6789="",IF((SLA_Policy!$B$8-B6789)*24&gt;X6789,"Open - Breached","Open - On Track"),IF((D6789-B6789)*24&lt;=X6789,"Met","Breached")))</f>
        <v>Met</v>
      </c>
    </row>
    <row r="6790" spans="1:25" x14ac:dyDescent="0.25">
      <c r="A6790" s="9" t="s">
        <v>10709</v>
      </c>
      <c r="B6790" s="23">
        <v>46112.375694444498</v>
      </c>
      <c r="C6790" s="23">
        <v>46112.4777777778</v>
      </c>
      <c r="D6790" s="23">
        <v>46113.345138888901</v>
      </c>
      <c r="E6790" s="9" t="s">
        <v>212</v>
      </c>
      <c r="F6790" s="9" t="s">
        <v>189</v>
      </c>
      <c r="G6790" s="9" t="s">
        <v>236</v>
      </c>
      <c r="H6790" s="9" t="s">
        <v>164</v>
      </c>
      <c r="I6790" s="9" t="s">
        <v>421</v>
      </c>
      <c r="J6790" s="9" t="s">
        <v>422</v>
      </c>
      <c r="K6790" s="9" t="s">
        <v>215</v>
      </c>
      <c r="L6790" s="9" t="s">
        <v>216</v>
      </c>
      <c r="M6790" s="9" t="s">
        <v>5690</v>
      </c>
      <c r="N6790" s="9" t="s">
        <v>196</v>
      </c>
      <c r="O6790" s="9" t="s">
        <v>116</v>
      </c>
      <c r="P6790" s="9" t="s">
        <v>342</v>
      </c>
      <c r="Q6790" s="9" t="s">
        <v>219</v>
      </c>
      <c r="R6790" s="9">
        <v>0</v>
      </c>
      <c r="S6790" s="9">
        <v>26</v>
      </c>
      <c r="T6790" s="9" t="s">
        <v>343</v>
      </c>
      <c r="U6790" s="9" t="s">
        <v>140</v>
      </c>
      <c r="V6790" s="9" t="s">
        <v>10688</v>
      </c>
      <c r="X6790" s="9">
        <f>INDEX(SLA_Policy!$D$2:$D$5,MATCH(F6790,SLA_Policy!$A$2:$A$5,0))</f>
        <v>120</v>
      </c>
      <c r="Y6790" s="9" t="str">
        <f>IF(E6790="Cancelled","Excluded",IF(D6790="",IF((SLA_Policy!$B$8-B6790)*24&gt;X6790,"Open - Breached","Open - On Track"),IF((D6790-B6790)*24&lt;=X6790,"Met","Breached")))</f>
        <v>Met</v>
      </c>
    </row>
    <row r="6791" spans="1:25" x14ac:dyDescent="0.25">
      <c r="A6791" s="9" t="s">
        <v>10710</v>
      </c>
      <c r="B6791" s="23">
        <v>46112.381944444503</v>
      </c>
      <c r="C6791" s="23">
        <v>46112.395138888904</v>
      </c>
      <c r="D6791" s="23">
        <v>46112.443055555603</v>
      </c>
      <c r="E6791" s="9" t="s">
        <v>212</v>
      </c>
      <c r="F6791" s="9" t="s">
        <v>188</v>
      </c>
      <c r="G6791" s="9" t="s">
        <v>213</v>
      </c>
      <c r="H6791" s="9" t="s">
        <v>166</v>
      </c>
      <c r="I6791" s="9" t="s">
        <v>286</v>
      </c>
      <c r="J6791" s="9" t="s">
        <v>632</v>
      </c>
      <c r="K6791" s="9" t="s">
        <v>215</v>
      </c>
      <c r="L6791" s="9" t="s">
        <v>282</v>
      </c>
      <c r="M6791" s="9" t="s">
        <v>4876</v>
      </c>
      <c r="N6791" s="9" t="s">
        <v>196</v>
      </c>
      <c r="O6791" s="9" t="s">
        <v>181</v>
      </c>
      <c r="P6791" s="9" t="s">
        <v>289</v>
      </c>
      <c r="Q6791" s="9" t="s">
        <v>219</v>
      </c>
      <c r="R6791" s="9">
        <v>0</v>
      </c>
      <c r="S6791" s="9">
        <v>22</v>
      </c>
      <c r="U6791" s="9" t="s">
        <v>290</v>
      </c>
      <c r="X6791" s="9">
        <f>INDEX(SLA_Policy!$D$2:$D$5,MATCH(F6791,SLA_Policy!$A$2:$A$5,0))</f>
        <v>72</v>
      </c>
      <c r="Y6791" s="9" t="str">
        <f>IF(E6791="Cancelled","Excluded",IF(D6791="",IF((SLA_Policy!$B$8-B6791)*24&gt;X6791,"Open - Breached","Open - On Track"),IF((D6791-B6791)*24&lt;=X6791,"Met","Breached")))</f>
        <v>Met</v>
      </c>
    </row>
    <row r="6792" spans="1:25" x14ac:dyDescent="0.25">
      <c r="A6792" s="9" t="s">
        <v>10711</v>
      </c>
      <c r="B6792" s="23">
        <v>46112.385416666701</v>
      </c>
      <c r="C6792" s="23">
        <v>46112.576388888898</v>
      </c>
      <c r="D6792" s="23">
        <v>46112.590277777803</v>
      </c>
      <c r="E6792" s="9" t="s">
        <v>212</v>
      </c>
      <c r="F6792" s="9" t="s">
        <v>188</v>
      </c>
      <c r="G6792" s="9" t="s">
        <v>213</v>
      </c>
      <c r="H6792" s="9" t="s">
        <v>165</v>
      </c>
      <c r="I6792" s="9" t="s">
        <v>567</v>
      </c>
      <c r="J6792" s="9" t="s">
        <v>4680</v>
      </c>
      <c r="K6792" s="9" t="s">
        <v>239</v>
      </c>
      <c r="L6792" s="9" t="s">
        <v>104</v>
      </c>
      <c r="M6792" s="9" t="s">
        <v>2106</v>
      </c>
      <c r="N6792" s="9" t="s">
        <v>196</v>
      </c>
      <c r="O6792" s="9" t="s">
        <v>176</v>
      </c>
      <c r="P6792" s="9" t="s">
        <v>228</v>
      </c>
      <c r="Q6792" s="9" t="s">
        <v>219</v>
      </c>
      <c r="R6792" s="9">
        <v>0</v>
      </c>
      <c r="S6792" s="9">
        <v>23</v>
      </c>
      <c r="U6792" s="9" t="s">
        <v>230</v>
      </c>
      <c r="W6792" s="9">
        <v>4</v>
      </c>
      <c r="X6792" s="9">
        <f>INDEX(SLA_Policy!$D$2:$D$5,MATCH(F6792,SLA_Policy!$A$2:$A$5,0))</f>
        <v>72</v>
      </c>
      <c r="Y6792" s="9" t="str">
        <f>IF(E6792="Cancelled","Excluded",IF(D6792="",IF((SLA_Policy!$B$8-B6792)*24&gt;X6792,"Open - Breached","Open - On Track"),IF((D6792-B6792)*24&lt;=X6792,"Met","Breached")))</f>
        <v>Met</v>
      </c>
    </row>
    <row r="6793" spans="1:25" x14ac:dyDescent="0.25">
      <c r="A6793" s="9" t="s">
        <v>10712</v>
      </c>
      <c r="B6793" s="23">
        <v>46112.386805555601</v>
      </c>
      <c r="C6793" s="23">
        <v>46112.393750000003</v>
      </c>
      <c r="D6793" s="23">
        <v>46115.372916666704</v>
      </c>
      <c r="E6793" s="9" t="s">
        <v>212</v>
      </c>
      <c r="F6793" s="9" t="s">
        <v>189</v>
      </c>
      <c r="G6793" s="9" t="s">
        <v>213</v>
      </c>
      <c r="H6793" s="9" t="s">
        <v>163</v>
      </c>
      <c r="I6793" s="9" t="s">
        <v>223</v>
      </c>
      <c r="J6793" s="9" t="s">
        <v>6355</v>
      </c>
      <c r="K6793" s="9" t="s">
        <v>303</v>
      </c>
      <c r="L6793" s="9" t="s">
        <v>104</v>
      </c>
      <c r="M6793" s="9" t="s">
        <v>7051</v>
      </c>
      <c r="N6793" s="9" t="s">
        <v>199</v>
      </c>
      <c r="O6793" s="9" t="s">
        <v>176</v>
      </c>
      <c r="P6793" s="9" t="s">
        <v>419</v>
      </c>
      <c r="Q6793" s="9" t="s">
        <v>219</v>
      </c>
      <c r="R6793" s="9">
        <v>0</v>
      </c>
      <c r="S6793" s="9">
        <v>124</v>
      </c>
      <c r="T6793" s="9" t="s">
        <v>322</v>
      </c>
      <c r="U6793" s="9" t="s">
        <v>290</v>
      </c>
      <c r="W6793" s="9">
        <v>5</v>
      </c>
      <c r="X6793" s="9">
        <f>INDEX(SLA_Policy!$D$2:$D$5,MATCH(F6793,SLA_Policy!$A$2:$A$5,0))</f>
        <v>120</v>
      </c>
      <c r="Y6793" s="9" t="str">
        <f>IF(E6793="Cancelled","Excluded",IF(D6793="",IF((SLA_Policy!$B$8-B6793)*24&gt;X6793,"Open - Breached","Open - On Track"),IF((D6793-B6793)*24&lt;=X6793,"Met","Breached")))</f>
        <v>Met</v>
      </c>
    </row>
    <row r="6794" spans="1:25" x14ac:dyDescent="0.25">
      <c r="A6794" s="9" t="s">
        <v>10713</v>
      </c>
      <c r="B6794" s="23">
        <v>46112.390972222202</v>
      </c>
      <c r="C6794" s="23">
        <v>46112.597222222197</v>
      </c>
      <c r="D6794" s="23">
        <v>46113.383333333302</v>
      </c>
      <c r="E6794" s="9" t="s">
        <v>212</v>
      </c>
      <c r="F6794" s="9" t="s">
        <v>188</v>
      </c>
      <c r="G6794" s="9" t="s">
        <v>236</v>
      </c>
      <c r="H6794" s="9" t="s">
        <v>167</v>
      </c>
      <c r="I6794" s="9" t="s">
        <v>255</v>
      </c>
      <c r="J6794" s="9" t="s">
        <v>10714</v>
      </c>
      <c r="K6794" s="9" t="s">
        <v>246</v>
      </c>
      <c r="L6794" s="9" t="s">
        <v>311</v>
      </c>
      <c r="M6794" s="9" t="s">
        <v>1554</v>
      </c>
      <c r="N6794" s="9" t="s">
        <v>196</v>
      </c>
      <c r="O6794" s="9" t="s">
        <v>176</v>
      </c>
      <c r="P6794" s="9" t="s">
        <v>419</v>
      </c>
      <c r="Q6794" s="9" t="s">
        <v>219</v>
      </c>
      <c r="R6794" s="9">
        <v>0</v>
      </c>
      <c r="S6794" s="9">
        <v>32</v>
      </c>
      <c r="U6794" s="9" t="s">
        <v>242</v>
      </c>
      <c r="X6794" s="9">
        <f>INDEX(SLA_Policy!$D$2:$D$5,MATCH(F6794,SLA_Policy!$A$2:$A$5,0))</f>
        <v>72</v>
      </c>
      <c r="Y6794" s="9" t="str">
        <f>IF(E6794="Cancelled","Excluded",IF(D6794="",IF((SLA_Policy!$B$8-B6794)*24&gt;X6794,"Open - Breached","Open - On Track"),IF((D6794-B6794)*24&lt;=X6794,"Met","Breached")))</f>
        <v>Met</v>
      </c>
    </row>
    <row r="6795" spans="1:25" x14ac:dyDescent="0.25">
      <c r="A6795" s="9" t="s">
        <v>10715</v>
      </c>
      <c r="B6795" s="23">
        <v>46112.392361111102</v>
      </c>
      <c r="C6795" s="23">
        <v>46112.396527777797</v>
      </c>
      <c r="D6795" s="23">
        <v>46112.469444444498</v>
      </c>
      <c r="E6795" s="9" t="s">
        <v>212</v>
      </c>
      <c r="F6795" s="9" t="s">
        <v>189</v>
      </c>
      <c r="G6795" s="9" t="s">
        <v>213</v>
      </c>
      <c r="H6795" s="9" t="s">
        <v>161</v>
      </c>
      <c r="I6795" s="9" t="s">
        <v>389</v>
      </c>
      <c r="J6795" s="9" t="s">
        <v>1581</v>
      </c>
      <c r="K6795" s="9" t="s">
        <v>215</v>
      </c>
      <c r="L6795" s="9" t="s">
        <v>351</v>
      </c>
      <c r="M6795" s="9" t="s">
        <v>10716</v>
      </c>
      <c r="N6795" s="9" t="s">
        <v>198</v>
      </c>
      <c r="O6795" s="9" t="s">
        <v>116</v>
      </c>
      <c r="P6795" s="9" t="s">
        <v>258</v>
      </c>
      <c r="Q6795" s="9" t="s">
        <v>219</v>
      </c>
      <c r="R6795" s="9">
        <v>0</v>
      </c>
      <c r="S6795" s="9">
        <v>17</v>
      </c>
      <c r="U6795" s="9" t="s">
        <v>221</v>
      </c>
      <c r="X6795" s="9">
        <f>INDEX(SLA_Policy!$D$2:$D$5,MATCH(F6795,SLA_Policy!$A$2:$A$5,0))</f>
        <v>120</v>
      </c>
      <c r="Y6795" s="9" t="str">
        <f>IF(E6795="Cancelled","Excluded",IF(D6795="",IF((SLA_Policy!$B$8-B6795)*24&gt;X6795,"Open - Breached","Open - On Track"),IF((D6795-B6795)*24&lt;=X6795,"Met","Breached")))</f>
        <v>Met</v>
      </c>
    </row>
    <row r="6796" spans="1:25" x14ac:dyDescent="0.25">
      <c r="A6796" s="9" t="s">
        <v>10717</v>
      </c>
      <c r="B6796" s="23">
        <v>46112.392361111102</v>
      </c>
      <c r="C6796" s="23">
        <v>46112.393750000003</v>
      </c>
      <c r="D6796" s="23">
        <v>46112.540972222203</v>
      </c>
      <c r="E6796" s="9" t="s">
        <v>212</v>
      </c>
      <c r="F6796" s="9" t="s">
        <v>188</v>
      </c>
      <c r="G6796" s="9" t="s">
        <v>213</v>
      </c>
      <c r="H6796" s="9" t="s">
        <v>161</v>
      </c>
      <c r="I6796" s="9" t="s">
        <v>454</v>
      </c>
      <c r="J6796" s="9" t="s">
        <v>5152</v>
      </c>
      <c r="K6796" s="9" t="s">
        <v>303</v>
      </c>
      <c r="L6796" s="9" t="s">
        <v>216</v>
      </c>
      <c r="M6796" s="9" t="s">
        <v>736</v>
      </c>
      <c r="N6796" s="9" t="s">
        <v>200</v>
      </c>
      <c r="O6796" s="9" t="s">
        <v>177</v>
      </c>
      <c r="P6796" s="9" t="s">
        <v>942</v>
      </c>
      <c r="Q6796" s="9" t="s">
        <v>273</v>
      </c>
      <c r="R6796" s="9">
        <v>0</v>
      </c>
      <c r="S6796" s="9">
        <v>4</v>
      </c>
      <c r="U6796" s="9" t="s">
        <v>290</v>
      </c>
      <c r="X6796" s="9">
        <f>INDEX(SLA_Policy!$D$2:$D$5,MATCH(F6796,SLA_Policy!$A$2:$A$5,0))</f>
        <v>72</v>
      </c>
      <c r="Y6796" s="9" t="str">
        <f>IF(E6796="Cancelled","Excluded",IF(D6796="",IF((SLA_Policy!$B$8-B6796)*24&gt;X6796,"Open - Breached","Open - On Track"),IF((D6796-B6796)*24&lt;=X6796,"Met","Breached")))</f>
        <v>Met</v>
      </c>
    </row>
    <row r="6797" spans="1:25" x14ac:dyDescent="0.25">
      <c r="A6797" s="9" t="s">
        <v>10718</v>
      </c>
      <c r="B6797" s="23">
        <v>46112.392361111102</v>
      </c>
      <c r="C6797" s="23">
        <v>46112.429166666698</v>
      </c>
      <c r="D6797" s="23">
        <v>46115.378472222197</v>
      </c>
      <c r="E6797" s="9" t="s">
        <v>212</v>
      </c>
      <c r="F6797" s="9" t="s">
        <v>188</v>
      </c>
      <c r="G6797" s="9" t="s">
        <v>213</v>
      </c>
      <c r="H6797" s="9" t="s">
        <v>88</v>
      </c>
      <c r="I6797" s="9" t="s">
        <v>486</v>
      </c>
      <c r="J6797" s="9" t="s">
        <v>8644</v>
      </c>
      <c r="K6797" s="9" t="s">
        <v>246</v>
      </c>
      <c r="L6797" s="9" t="s">
        <v>104</v>
      </c>
      <c r="M6797" s="9" t="s">
        <v>1285</v>
      </c>
      <c r="N6797" s="9" t="s">
        <v>197</v>
      </c>
      <c r="O6797" s="9" t="s">
        <v>178</v>
      </c>
      <c r="P6797" s="9" t="s">
        <v>321</v>
      </c>
      <c r="Q6797" s="9" t="s">
        <v>219</v>
      </c>
      <c r="R6797" s="9">
        <v>1</v>
      </c>
      <c r="S6797" s="9">
        <v>49</v>
      </c>
      <c r="U6797" s="9" t="s">
        <v>230</v>
      </c>
      <c r="X6797" s="9">
        <f>INDEX(SLA_Policy!$D$2:$D$5,MATCH(F6797,SLA_Policy!$A$2:$A$5,0))</f>
        <v>72</v>
      </c>
      <c r="Y6797" s="9" t="str">
        <f>IF(E6797="Cancelled","Excluded",IF(D6797="",IF((SLA_Policy!$B$8-B6797)*24&gt;X6797,"Open - Breached","Open - On Track"),IF((D6797-B6797)*24&lt;=X6797,"Met","Breached")))</f>
        <v>Met</v>
      </c>
    </row>
    <row r="6798" spans="1:25" x14ac:dyDescent="0.25">
      <c r="A6798" s="9" t="s">
        <v>10719</v>
      </c>
      <c r="B6798" s="23">
        <v>46112.393750000003</v>
      </c>
      <c r="C6798" s="23">
        <v>46112.395833333299</v>
      </c>
      <c r="D6798" s="23">
        <v>46112.633333333302</v>
      </c>
      <c r="E6798" s="9" t="s">
        <v>212</v>
      </c>
      <c r="F6798" s="9" t="s">
        <v>189</v>
      </c>
      <c r="G6798" s="9" t="s">
        <v>213</v>
      </c>
      <c r="H6798" s="9" t="s">
        <v>88</v>
      </c>
      <c r="I6798" s="9" t="s">
        <v>92</v>
      </c>
      <c r="J6798" s="9" t="s">
        <v>834</v>
      </c>
      <c r="K6798" s="9" t="s">
        <v>225</v>
      </c>
      <c r="L6798" s="9" t="s">
        <v>216</v>
      </c>
      <c r="M6798" s="9" t="s">
        <v>5573</v>
      </c>
      <c r="N6798" s="9" t="s">
        <v>198</v>
      </c>
      <c r="O6798" s="9" t="s">
        <v>178</v>
      </c>
      <c r="P6798" s="9" t="s">
        <v>360</v>
      </c>
      <c r="Q6798" s="9" t="s">
        <v>273</v>
      </c>
      <c r="R6798" s="9">
        <v>0</v>
      </c>
      <c r="S6798" s="9">
        <v>33</v>
      </c>
      <c r="T6798" s="9" t="s">
        <v>220</v>
      </c>
      <c r="U6798" s="9" t="s">
        <v>266</v>
      </c>
      <c r="X6798" s="9">
        <f>INDEX(SLA_Policy!$D$2:$D$5,MATCH(F6798,SLA_Policy!$A$2:$A$5,0))</f>
        <v>120</v>
      </c>
      <c r="Y6798" s="9" t="str">
        <f>IF(E6798="Cancelled","Excluded",IF(D6798="",IF((SLA_Policy!$B$8-B6798)*24&gt;X6798,"Open - Breached","Open - On Track"),IF((D6798-B6798)*24&lt;=X6798,"Met","Breached")))</f>
        <v>Met</v>
      </c>
    </row>
    <row r="6799" spans="1:25" x14ac:dyDescent="0.25">
      <c r="A6799" s="9" t="s">
        <v>10720</v>
      </c>
      <c r="B6799" s="23">
        <v>46112.410416666702</v>
      </c>
      <c r="C6799" s="23">
        <v>46112.572916666701</v>
      </c>
      <c r="D6799" s="23">
        <v>46113.363194444399</v>
      </c>
      <c r="E6799" s="9" t="s">
        <v>212</v>
      </c>
      <c r="F6799" s="9" t="s">
        <v>189</v>
      </c>
      <c r="G6799" s="9" t="s">
        <v>213</v>
      </c>
      <c r="H6799" s="9" t="s">
        <v>163</v>
      </c>
      <c r="I6799" s="9" t="s">
        <v>405</v>
      </c>
      <c r="J6799" s="9" t="s">
        <v>2285</v>
      </c>
      <c r="K6799" s="9" t="s">
        <v>246</v>
      </c>
      <c r="L6799" s="9" t="s">
        <v>282</v>
      </c>
      <c r="M6799" s="9" t="s">
        <v>822</v>
      </c>
      <c r="N6799" s="9" t="s">
        <v>196</v>
      </c>
      <c r="O6799" s="9" t="s">
        <v>116</v>
      </c>
      <c r="P6799" s="9" t="s">
        <v>551</v>
      </c>
      <c r="Q6799" s="9" t="s">
        <v>219</v>
      </c>
      <c r="R6799" s="9">
        <v>0</v>
      </c>
      <c r="S6799" s="9">
        <v>20</v>
      </c>
      <c r="U6799" s="9" t="s">
        <v>230</v>
      </c>
      <c r="X6799" s="9">
        <f>INDEX(SLA_Policy!$D$2:$D$5,MATCH(F6799,SLA_Policy!$A$2:$A$5,0))</f>
        <v>120</v>
      </c>
      <c r="Y6799" s="9" t="str">
        <f>IF(E6799="Cancelled","Excluded",IF(D6799="",IF((SLA_Policy!$B$8-B6799)*24&gt;X6799,"Open - Breached","Open - On Track"),IF((D6799-B6799)*24&lt;=X6799,"Met","Breached")))</f>
        <v>Met</v>
      </c>
    </row>
    <row r="6800" spans="1:25" x14ac:dyDescent="0.25">
      <c r="A6800" s="9" t="s">
        <v>10721</v>
      </c>
      <c r="B6800" s="23">
        <v>46112.418055555601</v>
      </c>
      <c r="C6800" s="23">
        <v>46112.497222222199</v>
      </c>
      <c r="D6800" s="23">
        <v>46114.500694444498</v>
      </c>
      <c r="E6800" s="9" t="s">
        <v>212</v>
      </c>
      <c r="F6800" s="9" t="s">
        <v>188</v>
      </c>
      <c r="G6800" s="9" t="s">
        <v>236</v>
      </c>
      <c r="H6800" s="9" t="s">
        <v>164</v>
      </c>
      <c r="I6800" s="9" t="s">
        <v>421</v>
      </c>
      <c r="J6800" s="9" t="s">
        <v>861</v>
      </c>
      <c r="K6800" s="9" t="s">
        <v>246</v>
      </c>
      <c r="L6800" s="9" t="s">
        <v>216</v>
      </c>
      <c r="M6800" s="9" t="s">
        <v>1809</v>
      </c>
      <c r="N6800" s="9" t="s">
        <v>197</v>
      </c>
      <c r="O6800" s="9" t="s">
        <v>116</v>
      </c>
      <c r="P6800" s="9" t="s">
        <v>295</v>
      </c>
      <c r="Q6800" s="9" t="s">
        <v>219</v>
      </c>
      <c r="R6800" s="9">
        <v>0</v>
      </c>
      <c r="S6800" s="9">
        <v>23</v>
      </c>
      <c r="T6800" s="9" t="s">
        <v>464</v>
      </c>
      <c r="U6800" s="9" t="s">
        <v>140</v>
      </c>
      <c r="V6800" s="9" t="s">
        <v>10688</v>
      </c>
      <c r="X6800" s="9">
        <f>INDEX(SLA_Policy!$D$2:$D$5,MATCH(F6800,SLA_Policy!$A$2:$A$5,0))</f>
        <v>72</v>
      </c>
      <c r="Y6800" s="9" t="str">
        <f>IF(E6800="Cancelled","Excluded",IF(D6800="",IF((SLA_Policy!$B$8-B6800)*24&gt;X6800,"Open - Breached","Open - On Track"),IF((D6800-B6800)*24&lt;=X6800,"Met","Breached")))</f>
        <v>Met</v>
      </c>
    </row>
    <row r="6801" spans="1:25" x14ac:dyDescent="0.25">
      <c r="A6801" s="9" t="s">
        <v>10722</v>
      </c>
      <c r="B6801" s="23">
        <v>46112.418749999997</v>
      </c>
      <c r="C6801" s="23">
        <v>46112.472916666702</v>
      </c>
      <c r="D6801" s="23">
        <v>46113.579166666699</v>
      </c>
      <c r="E6801" s="9" t="s">
        <v>212</v>
      </c>
      <c r="F6801" s="9" t="s">
        <v>188</v>
      </c>
      <c r="G6801" s="9" t="s">
        <v>236</v>
      </c>
      <c r="H6801" s="9" t="s">
        <v>164</v>
      </c>
      <c r="I6801" s="9" t="s">
        <v>421</v>
      </c>
      <c r="J6801" s="9" t="s">
        <v>2690</v>
      </c>
      <c r="K6801" s="9" t="s">
        <v>303</v>
      </c>
      <c r="L6801" s="9" t="s">
        <v>311</v>
      </c>
      <c r="M6801" s="9" t="s">
        <v>2747</v>
      </c>
      <c r="N6801" s="9" t="s">
        <v>196</v>
      </c>
      <c r="O6801" s="9" t="s">
        <v>180</v>
      </c>
      <c r="P6801" s="9" t="s">
        <v>381</v>
      </c>
      <c r="Q6801" s="9" t="s">
        <v>219</v>
      </c>
      <c r="R6801" s="9">
        <v>0</v>
      </c>
      <c r="S6801" s="9">
        <v>32</v>
      </c>
      <c r="T6801" s="9" t="s">
        <v>464</v>
      </c>
      <c r="U6801" s="9" t="s">
        <v>140</v>
      </c>
      <c r="V6801" s="9" t="s">
        <v>10688</v>
      </c>
      <c r="W6801" s="9">
        <v>5</v>
      </c>
      <c r="X6801" s="9">
        <f>INDEX(SLA_Policy!$D$2:$D$5,MATCH(F6801,SLA_Policy!$A$2:$A$5,0))</f>
        <v>72</v>
      </c>
      <c r="Y6801" s="9" t="str">
        <f>IF(E6801="Cancelled","Excluded",IF(D6801="",IF((SLA_Policy!$B$8-B6801)*24&gt;X6801,"Open - Breached","Open - On Track"),IF((D6801-B6801)*24&lt;=X6801,"Met","Breached")))</f>
        <v>Met</v>
      </c>
    </row>
    <row r="6802" spans="1:25" x14ac:dyDescent="0.25">
      <c r="A6802" s="9" t="s">
        <v>10723</v>
      </c>
      <c r="B6802" s="23">
        <v>46112.420138888898</v>
      </c>
      <c r="C6802" s="23">
        <v>46112.436805555597</v>
      </c>
      <c r="E6802" s="9" t="s">
        <v>649</v>
      </c>
      <c r="F6802" s="9" t="s">
        <v>188</v>
      </c>
      <c r="G6802" s="9" t="s">
        <v>236</v>
      </c>
      <c r="H6802" s="9" t="s">
        <v>164</v>
      </c>
      <c r="I6802" s="9" t="s">
        <v>421</v>
      </c>
      <c r="J6802" s="9" t="s">
        <v>515</v>
      </c>
      <c r="K6802" s="9" t="s">
        <v>303</v>
      </c>
      <c r="L6802" s="9" t="s">
        <v>104</v>
      </c>
      <c r="M6802" s="9" t="s">
        <v>3316</v>
      </c>
      <c r="N6802" s="9" t="s">
        <v>196</v>
      </c>
      <c r="O6802" s="9" t="s">
        <v>180</v>
      </c>
      <c r="P6802" s="9" t="s">
        <v>368</v>
      </c>
      <c r="Q6802" s="9" t="s">
        <v>219</v>
      </c>
      <c r="R6802" s="9">
        <v>0</v>
      </c>
      <c r="S6802" s="9">
        <v>1</v>
      </c>
      <c r="T6802" s="9" t="s">
        <v>343</v>
      </c>
      <c r="V6802" s="9" t="s">
        <v>10688</v>
      </c>
      <c r="X6802" s="9">
        <f>INDEX(SLA_Policy!$D$2:$D$5,MATCH(F6802,SLA_Policy!$A$2:$A$5,0))</f>
        <v>72</v>
      </c>
      <c r="Y6802" s="9" t="str">
        <f>IF(E6802="Cancelled","Excluded",IF(D6802="",IF((SLA_Policy!$B$8-B6802)*24&gt;X6802,"Open - Breached","Open - On Track"),IF((D6802-B6802)*24&lt;=X6802,"Met","Breached")))</f>
        <v>Excluded</v>
      </c>
    </row>
    <row r="6803" spans="1:25" x14ac:dyDescent="0.25">
      <c r="A6803" s="9" t="s">
        <v>10724</v>
      </c>
      <c r="B6803" s="23">
        <v>46112.429166666698</v>
      </c>
      <c r="C6803" s="23">
        <v>46112.431250000001</v>
      </c>
      <c r="D6803" s="23">
        <v>46112.474305555603</v>
      </c>
      <c r="E6803" s="9" t="s">
        <v>212</v>
      </c>
      <c r="F6803" s="9" t="s">
        <v>188</v>
      </c>
      <c r="G6803" s="9" t="s">
        <v>213</v>
      </c>
      <c r="H6803" s="9" t="s">
        <v>161</v>
      </c>
      <c r="I6803" s="9" t="s">
        <v>454</v>
      </c>
      <c r="J6803" s="9" t="s">
        <v>10725</v>
      </c>
      <c r="K6803" s="9" t="s">
        <v>262</v>
      </c>
      <c r="L6803" s="9" t="s">
        <v>216</v>
      </c>
      <c r="M6803" s="9" t="s">
        <v>3560</v>
      </c>
      <c r="N6803" s="9" t="s">
        <v>198</v>
      </c>
      <c r="O6803" s="9" t="s">
        <v>116</v>
      </c>
      <c r="P6803" s="9" t="s">
        <v>590</v>
      </c>
      <c r="Q6803" s="9" t="s">
        <v>219</v>
      </c>
      <c r="R6803" s="9">
        <v>0</v>
      </c>
      <c r="S6803" s="9">
        <v>5</v>
      </c>
      <c r="U6803" s="9" t="s">
        <v>221</v>
      </c>
      <c r="W6803" s="9">
        <v>4</v>
      </c>
      <c r="X6803" s="9">
        <f>INDEX(SLA_Policy!$D$2:$D$5,MATCH(F6803,SLA_Policy!$A$2:$A$5,0))</f>
        <v>72</v>
      </c>
      <c r="Y6803" s="9" t="str">
        <f>IF(E6803="Cancelled","Excluded",IF(D6803="",IF((SLA_Policy!$B$8-B6803)*24&gt;X6803,"Open - Breached","Open - On Track"),IF((D6803-B6803)*24&lt;=X6803,"Met","Breached")))</f>
        <v>Met</v>
      </c>
    </row>
    <row r="6804" spans="1:25" x14ac:dyDescent="0.25">
      <c r="A6804" s="9" t="s">
        <v>10726</v>
      </c>
      <c r="B6804" s="23">
        <v>46112.435416666704</v>
      </c>
      <c r="C6804" s="23">
        <v>46112.509722222203</v>
      </c>
      <c r="D6804" s="23">
        <v>46114.384722222203</v>
      </c>
      <c r="E6804" s="9" t="s">
        <v>212</v>
      </c>
      <c r="F6804" s="9" t="s">
        <v>189</v>
      </c>
      <c r="G6804" s="9" t="s">
        <v>236</v>
      </c>
      <c r="H6804" s="9" t="s">
        <v>164</v>
      </c>
      <c r="I6804" s="9" t="s">
        <v>421</v>
      </c>
      <c r="J6804" s="9" t="s">
        <v>2431</v>
      </c>
      <c r="K6804" s="9" t="s">
        <v>246</v>
      </c>
      <c r="L6804" s="9" t="s">
        <v>104</v>
      </c>
      <c r="M6804" s="9" t="s">
        <v>814</v>
      </c>
      <c r="N6804" s="9" t="s">
        <v>196</v>
      </c>
      <c r="O6804" s="9" t="s">
        <v>116</v>
      </c>
      <c r="P6804" s="9" t="s">
        <v>258</v>
      </c>
      <c r="Q6804" s="9" t="s">
        <v>219</v>
      </c>
      <c r="R6804" s="9">
        <v>0</v>
      </c>
      <c r="S6804" s="9">
        <v>50</v>
      </c>
      <c r="T6804" s="9" t="s">
        <v>343</v>
      </c>
      <c r="U6804" s="9" t="s">
        <v>140</v>
      </c>
      <c r="V6804" s="9" t="s">
        <v>10688</v>
      </c>
      <c r="X6804" s="9">
        <f>INDEX(SLA_Policy!$D$2:$D$5,MATCH(F6804,SLA_Policy!$A$2:$A$5,0))</f>
        <v>120</v>
      </c>
      <c r="Y6804" s="9" t="str">
        <f>IF(E6804="Cancelled","Excluded",IF(D6804="",IF((SLA_Policy!$B$8-B6804)*24&gt;X6804,"Open - Breached","Open - On Track"),IF((D6804-B6804)*24&lt;=X6804,"Met","Breached")))</f>
        <v>Met</v>
      </c>
    </row>
    <row r="6805" spans="1:25" x14ac:dyDescent="0.25">
      <c r="A6805" s="9" t="s">
        <v>10727</v>
      </c>
      <c r="B6805" s="23">
        <v>46112.439583333296</v>
      </c>
      <c r="C6805" s="23">
        <v>46112.493750000001</v>
      </c>
      <c r="D6805" s="23">
        <v>46115.392361111102</v>
      </c>
      <c r="E6805" s="9" t="s">
        <v>212</v>
      </c>
      <c r="F6805" s="9" t="s">
        <v>189</v>
      </c>
      <c r="G6805" s="9" t="s">
        <v>213</v>
      </c>
      <c r="H6805" s="9" t="s">
        <v>165</v>
      </c>
      <c r="I6805" s="9" t="s">
        <v>469</v>
      </c>
      <c r="J6805" s="9" t="s">
        <v>1448</v>
      </c>
      <c r="K6805" s="9" t="s">
        <v>246</v>
      </c>
      <c r="L6805" s="9" t="s">
        <v>270</v>
      </c>
      <c r="M6805" s="9" t="s">
        <v>3054</v>
      </c>
      <c r="N6805" s="9" t="s">
        <v>196</v>
      </c>
      <c r="O6805" s="9" t="s">
        <v>176</v>
      </c>
      <c r="P6805" s="9" t="s">
        <v>330</v>
      </c>
      <c r="Q6805" s="9" t="s">
        <v>219</v>
      </c>
      <c r="R6805" s="9">
        <v>0</v>
      </c>
      <c r="S6805" s="9">
        <v>16</v>
      </c>
      <c r="U6805" s="9" t="s">
        <v>290</v>
      </c>
      <c r="W6805" s="9">
        <v>5</v>
      </c>
      <c r="X6805" s="9">
        <f>INDEX(SLA_Policy!$D$2:$D$5,MATCH(F6805,SLA_Policy!$A$2:$A$5,0))</f>
        <v>120</v>
      </c>
      <c r="Y6805" s="9" t="str">
        <f>IF(E6805="Cancelled","Excluded",IF(D6805="",IF((SLA_Policy!$B$8-B6805)*24&gt;X6805,"Open - Breached","Open - On Track"),IF((D6805-B6805)*24&lt;=X6805,"Met","Breached")))</f>
        <v>Met</v>
      </c>
    </row>
    <row r="6806" spans="1:25" x14ac:dyDescent="0.25">
      <c r="A6806" s="9" t="s">
        <v>10728</v>
      </c>
      <c r="B6806" s="23">
        <v>46112.441666666702</v>
      </c>
      <c r="C6806" s="23">
        <v>46112.448611111096</v>
      </c>
      <c r="E6806" s="9" t="s">
        <v>649</v>
      </c>
      <c r="F6806" s="9" t="s">
        <v>188</v>
      </c>
      <c r="G6806" s="9" t="s">
        <v>213</v>
      </c>
      <c r="H6806" s="9" t="s">
        <v>161</v>
      </c>
      <c r="I6806" s="9" t="s">
        <v>389</v>
      </c>
      <c r="J6806" s="9" t="s">
        <v>1581</v>
      </c>
      <c r="K6806" s="9" t="s">
        <v>246</v>
      </c>
      <c r="L6806" s="9" t="s">
        <v>311</v>
      </c>
      <c r="M6806" s="9" t="s">
        <v>3010</v>
      </c>
      <c r="N6806" s="9" t="s">
        <v>199</v>
      </c>
      <c r="O6806" s="9" t="s">
        <v>116</v>
      </c>
      <c r="P6806" s="9" t="s">
        <v>295</v>
      </c>
      <c r="Q6806" s="9" t="s">
        <v>219</v>
      </c>
      <c r="R6806" s="9">
        <v>0</v>
      </c>
      <c r="S6806" s="9">
        <v>1</v>
      </c>
      <c r="X6806" s="9">
        <f>INDEX(SLA_Policy!$D$2:$D$5,MATCH(F6806,SLA_Policy!$A$2:$A$5,0))</f>
        <v>72</v>
      </c>
      <c r="Y6806" s="9" t="str">
        <f>IF(E6806="Cancelled","Excluded",IF(D6806="",IF((SLA_Policy!$B$8-B6806)*24&gt;X6806,"Open - Breached","Open - On Track"),IF((D6806-B6806)*24&lt;=X6806,"Met","Breached")))</f>
        <v>Excluded</v>
      </c>
    </row>
    <row r="6807" spans="1:25" x14ac:dyDescent="0.25">
      <c r="A6807" s="9" t="s">
        <v>10729</v>
      </c>
      <c r="B6807" s="23">
        <v>46112.447222222203</v>
      </c>
      <c r="C6807" s="23">
        <v>46112.452083333301</v>
      </c>
      <c r="D6807" s="23">
        <v>46112.486111111102</v>
      </c>
      <c r="E6807" s="9" t="s">
        <v>212</v>
      </c>
      <c r="F6807" s="9" t="s">
        <v>188</v>
      </c>
      <c r="G6807" s="9" t="s">
        <v>213</v>
      </c>
      <c r="H6807" s="9" t="s">
        <v>161</v>
      </c>
      <c r="I6807" s="9" t="s">
        <v>389</v>
      </c>
      <c r="J6807" s="9" t="s">
        <v>10730</v>
      </c>
      <c r="K6807" s="9" t="s">
        <v>262</v>
      </c>
      <c r="L6807" s="9" t="s">
        <v>270</v>
      </c>
      <c r="M6807" s="9" t="s">
        <v>6183</v>
      </c>
      <c r="N6807" s="9" t="s">
        <v>198</v>
      </c>
      <c r="O6807" s="9" t="s">
        <v>116</v>
      </c>
      <c r="P6807" s="9" t="s">
        <v>258</v>
      </c>
      <c r="Q6807" s="9" t="s">
        <v>219</v>
      </c>
      <c r="R6807" s="9">
        <v>0</v>
      </c>
      <c r="S6807" s="9">
        <v>4</v>
      </c>
      <c r="U6807" s="9" t="s">
        <v>221</v>
      </c>
      <c r="W6807" s="9">
        <v>4</v>
      </c>
      <c r="X6807" s="9">
        <f>INDEX(SLA_Policy!$D$2:$D$5,MATCH(F6807,SLA_Policy!$A$2:$A$5,0))</f>
        <v>72</v>
      </c>
      <c r="Y6807" s="9" t="str">
        <f>IF(E6807="Cancelled","Excluded",IF(D6807="",IF((SLA_Policy!$B$8-B6807)*24&gt;X6807,"Open - Breached","Open - On Track"),IF((D6807-B6807)*24&lt;=X6807,"Met","Breached")))</f>
        <v>Met</v>
      </c>
    </row>
    <row r="6808" spans="1:25" x14ac:dyDescent="0.25">
      <c r="A6808" s="9" t="s">
        <v>10731</v>
      </c>
      <c r="B6808" s="23">
        <v>46112.448611111096</v>
      </c>
      <c r="C6808" s="23">
        <v>46112.493055555598</v>
      </c>
      <c r="D6808" s="23">
        <v>46113.324305555601</v>
      </c>
      <c r="E6808" s="9" t="s">
        <v>212</v>
      </c>
      <c r="F6808" s="9" t="s">
        <v>188</v>
      </c>
      <c r="G6808" s="9" t="s">
        <v>236</v>
      </c>
      <c r="H6808" s="9" t="s">
        <v>164</v>
      </c>
      <c r="I6808" s="9" t="s">
        <v>421</v>
      </c>
      <c r="J6808" s="9" t="s">
        <v>902</v>
      </c>
      <c r="K6808" s="9" t="s">
        <v>246</v>
      </c>
      <c r="L6808" s="9" t="s">
        <v>104</v>
      </c>
      <c r="M6808" s="9" t="s">
        <v>522</v>
      </c>
      <c r="N6808" s="9" t="s">
        <v>196</v>
      </c>
      <c r="O6808" s="9" t="s">
        <v>116</v>
      </c>
      <c r="P6808" s="9" t="s">
        <v>234</v>
      </c>
      <c r="Q6808" s="9" t="s">
        <v>219</v>
      </c>
      <c r="R6808" s="9">
        <v>0</v>
      </c>
      <c r="S6808" s="9">
        <v>27</v>
      </c>
      <c r="T6808" s="9" t="s">
        <v>343</v>
      </c>
      <c r="U6808" s="9" t="s">
        <v>140</v>
      </c>
      <c r="V6808" s="9" t="s">
        <v>10688</v>
      </c>
      <c r="W6808" s="9">
        <v>5</v>
      </c>
      <c r="X6808" s="9">
        <f>INDEX(SLA_Policy!$D$2:$D$5,MATCH(F6808,SLA_Policy!$A$2:$A$5,0))</f>
        <v>72</v>
      </c>
      <c r="Y6808" s="9" t="str">
        <f>IF(E6808="Cancelled","Excluded",IF(D6808="",IF((SLA_Policy!$B$8-B6808)*24&gt;X6808,"Open - Breached","Open - On Track"),IF((D6808-B6808)*24&lt;=X6808,"Met","Breached")))</f>
        <v>Met</v>
      </c>
    </row>
    <row r="6809" spans="1:25" x14ac:dyDescent="0.25">
      <c r="A6809" s="9" t="s">
        <v>10732</v>
      </c>
      <c r="B6809" s="23">
        <v>46112.463194444397</v>
      </c>
      <c r="C6809" s="23">
        <v>46112.510416666701</v>
      </c>
      <c r="D6809" s="23">
        <v>46112.699305555601</v>
      </c>
      <c r="E6809" s="9" t="s">
        <v>212</v>
      </c>
      <c r="F6809" s="9" t="s">
        <v>188</v>
      </c>
      <c r="G6809" s="9" t="s">
        <v>236</v>
      </c>
      <c r="H6809" s="9" t="s">
        <v>164</v>
      </c>
      <c r="I6809" s="9" t="s">
        <v>421</v>
      </c>
      <c r="J6809" s="9" t="s">
        <v>3731</v>
      </c>
      <c r="K6809" s="9" t="s">
        <v>303</v>
      </c>
      <c r="L6809" s="9" t="s">
        <v>104</v>
      </c>
      <c r="M6809" s="9" t="s">
        <v>6833</v>
      </c>
      <c r="N6809" s="9" t="s">
        <v>196</v>
      </c>
      <c r="O6809" s="9" t="s">
        <v>180</v>
      </c>
      <c r="P6809" s="9" t="s">
        <v>318</v>
      </c>
      <c r="Q6809" s="9" t="s">
        <v>219</v>
      </c>
      <c r="R6809" s="9">
        <v>0</v>
      </c>
      <c r="S6809" s="9">
        <v>23</v>
      </c>
      <c r="T6809" s="9" t="s">
        <v>343</v>
      </c>
      <c r="U6809" s="9" t="s">
        <v>242</v>
      </c>
      <c r="W6809" s="9">
        <v>5</v>
      </c>
      <c r="X6809" s="9">
        <f>INDEX(SLA_Policy!$D$2:$D$5,MATCH(F6809,SLA_Policy!$A$2:$A$5,0))</f>
        <v>72</v>
      </c>
      <c r="Y6809" s="9" t="str">
        <f>IF(E6809="Cancelled","Excluded",IF(D6809="",IF((SLA_Policy!$B$8-B6809)*24&gt;X6809,"Open - Breached","Open - On Track"),IF((D6809-B6809)*24&lt;=X6809,"Met","Breached")))</f>
        <v>Met</v>
      </c>
    </row>
    <row r="6810" spans="1:25" x14ac:dyDescent="0.25">
      <c r="A6810" s="9" t="s">
        <v>10733</v>
      </c>
      <c r="B6810" s="23">
        <v>46112.500694444498</v>
      </c>
      <c r="C6810" s="23">
        <v>46112.516666666699</v>
      </c>
      <c r="D6810" s="23">
        <v>46112.537499999999</v>
      </c>
      <c r="E6810" s="9" t="s">
        <v>212</v>
      </c>
      <c r="F6810" s="9" t="s">
        <v>188</v>
      </c>
      <c r="G6810" s="9" t="s">
        <v>213</v>
      </c>
      <c r="H6810" s="9" t="s">
        <v>161</v>
      </c>
      <c r="I6810" s="9" t="s">
        <v>454</v>
      </c>
      <c r="J6810" s="9" t="s">
        <v>10734</v>
      </c>
      <c r="K6810" s="9" t="s">
        <v>262</v>
      </c>
      <c r="L6810" s="9" t="s">
        <v>293</v>
      </c>
      <c r="M6810" s="9" t="s">
        <v>2343</v>
      </c>
      <c r="N6810" s="9" t="s">
        <v>196</v>
      </c>
      <c r="O6810" s="9" t="s">
        <v>177</v>
      </c>
      <c r="P6810" s="9" t="s">
        <v>241</v>
      </c>
      <c r="Q6810" s="9" t="s">
        <v>273</v>
      </c>
      <c r="R6810" s="9">
        <v>0</v>
      </c>
      <c r="S6810" s="9">
        <v>7</v>
      </c>
      <c r="U6810" s="9" t="s">
        <v>290</v>
      </c>
      <c r="X6810" s="9">
        <f>INDEX(SLA_Policy!$D$2:$D$5,MATCH(F6810,SLA_Policy!$A$2:$A$5,0))</f>
        <v>72</v>
      </c>
      <c r="Y6810" s="9" t="str">
        <f>IF(E6810="Cancelled","Excluded",IF(D6810="",IF((SLA_Policy!$B$8-B6810)*24&gt;X6810,"Open - Breached","Open - On Track"),IF((D6810-B6810)*24&lt;=X6810,"Met","Breached")))</f>
        <v>Met</v>
      </c>
    </row>
    <row r="6811" spans="1:25" x14ac:dyDescent="0.25">
      <c r="A6811" s="9" t="s">
        <v>10735</v>
      </c>
      <c r="B6811" s="23">
        <v>46112.5222222222</v>
      </c>
      <c r="C6811" s="23">
        <v>46112.532638888901</v>
      </c>
      <c r="D6811" s="23">
        <v>46113.415972222203</v>
      </c>
      <c r="E6811" s="9" t="s">
        <v>212</v>
      </c>
      <c r="F6811" s="9" t="s">
        <v>188</v>
      </c>
      <c r="G6811" s="9" t="s">
        <v>213</v>
      </c>
      <c r="H6811" s="9" t="s">
        <v>88</v>
      </c>
      <c r="I6811" s="9" t="s">
        <v>92</v>
      </c>
      <c r="J6811" s="9" t="s">
        <v>4998</v>
      </c>
      <c r="K6811" s="9" t="s">
        <v>246</v>
      </c>
      <c r="L6811" s="9" t="s">
        <v>282</v>
      </c>
      <c r="M6811" s="9" t="s">
        <v>1367</v>
      </c>
      <c r="N6811" s="9" t="s">
        <v>199</v>
      </c>
      <c r="O6811" s="9" t="s">
        <v>178</v>
      </c>
      <c r="P6811" s="9" t="s">
        <v>272</v>
      </c>
      <c r="Q6811" s="9" t="s">
        <v>273</v>
      </c>
      <c r="R6811" s="9">
        <v>0</v>
      </c>
      <c r="S6811" s="9">
        <v>18</v>
      </c>
      <c r="T6811" s="9" t="s">
        <v>220</v>
      </c>
      <c r="U6811" s="9" t="s">
        <v>290</v>
      </c>
      <c r="W6811" s="9">
        <v>4</v>
      </c>
      <c r="X6811" s="9">
        <f>INDEX(SLA_Policy!$D$2:$D$5,MATCH(F6811,SLA_Policy!$A$2:$A$5,0))</f>
        <v>72</v>
      </c>
      <c r="Y6811" s="9" t="str">
        <f>IF(E6811="Cancelled","Excluded",IF(D6811="",IF((SLA_Policy!$B$8-B6811)*24&gt;X6811,"Open - Breached","Open - On Track"),IF((D6811-B6811)*24&lt;=X6811,"Met","Breached")))</f>
        <v>Met</v>
      </c>
    </row>
    <row r="6812" spans="1:25" x14ac:dyDescent="0.25">
      <c r="A6812" s="9" t="s">
        <v>10736</v>
      </c>
      <c r="B6812" s="23">
        <v>46112.526388888902</v>
      </c>
      <c r="C6812" s="23">
        <v>46112.533333333296</v>
      </c>
      <c r="D6812" s="23">
        <v>46112.752083333296</v>
      </c>
      <c r="E6812" s="9" t="s">
        <v>212</v>
      </c>
      <c r="F6812" s="9" t="s">
        <v>189</v>
      </c>
      <c r="G6812" s="9" t="s">
        <v>213</v>
      </c>
      <c r="H6812" s="9" t="s">
        <v>162</v>
      </c>
      <c r="I6812" s="9" t="s">
        <v>244</v>
      </c>
      <c r="J6812" s="9" t="s">
        <v>3212</v>
      </c>
      <c r="K6812" s="9" t="s">
        <v>246</v>
      </c>
      <c r="L6812" s="9" t="s">
        <v>371</v>
      </c>
      <c r="M6812" s="9" t="s">
        <v>3449</v>
      </c>
      <c r="N6812" s="9" t="s">
        <v>198</v>
      </c>
      <c r="O6812" s="9" t="s">
        <v>116</v>
      </c>
      <c r="P6812" s="9" t="s">
        <v>590</v>
      </c>
      <c r="Q6812" s="9" t="s">
        <v>219</v>
      </c>
      <c r="R6812" s="9">
        <v>0</v>
      </c>
      <c r="S6812" s="9">
        <v>28</v>
      </c>
      <c r="U6812" s="9" t="s">
        <v>290</v>
      </c>
      <c r="W6812" s="9">
        <v>4</v>
      </c>
      <c r="X6812" s="9">
        <f>INDEX(SLA_Policy!$D$2:$D$5,MATCH(F6812,SLA_Policy!$A$2:$A$5,0))</f>
        <v>120</v>
      </c>
      <c r="Y6812" s="9" t="str">
        <f>IF(E6812="Cancelled","Excluded",IF(D6812="",IF((SLA_Policy!$B$8-B6812)*24&gt;X6812,"Open - Breached","Open - On Track"),IF((D6812-B6812)*24&lt;=X6812,"Met","Breached")))</f>
        <v>Met</v>
      </c>
    </row>
    <row r="6813" spans="1:25" x14ac:dyDescent="0.25">
      <c r="A6813" s="9" t="s">
        <v>10737</v>
      </c>
      <c r="B6813" s="23">
        <v>46112.531944444498</v>
      </c>
      <c r="C6813" s="23">
        <v>46112.554861111101</v>
      </c>
      <c r="D6813" s="23">
        <v>46113.412499999999</v>
      </c>
      <c r="E6813" s="9" t="s">
        <v>212</v>
      </c>
      <c r="F6813" s="9" t="s">
        <v>189</v>
      </c>
      <c r="G6813" s="9" t="s">
        <v>213</v>
      </c>
      <c r="H6813" s="9" t="s">
        <v>88</v>
      </c>
      <c r="I6813" s="9" t="s">
        <v>92</v>
      </c>
      <c r="J6813" s="9" t="s">
        <v>9160</v>
      </c>
      <c r="K6813" s="9" t="s">
        <v>215</v>
      </c>
      <c r="L6813" s="9" t="s">
        <v>104</v>
      </c>
      <c r="M6813" s="9" t="s">
        <v>3144</v>
      </c>
      <c r="N6813" s="9" t="s">
        <v>197</v>
      </c>
      <c r="O6813" s="9" t="s">
        <v>178</v>
      </c>
      <c r="P6813" s="9" t="s">
        <v>272</v>
      </c>
      <c r="Q6813" s="9" t="s">
        <v>219</v>
      </c>
      <c r="R6813" s="9">
        <v>0</v>
      </c>
      <c r="S6813" s="9">
        <v>34</v>
      </c>
      <c r="T6813" s="9" t="s">
        <v>136</v>
      </c>
      <c r="U6813" s="9" t="s">
        <v>140</v>
      </c>
      <c r="V6813" s="9" t="s">
        <v>144</v>
      </c>
      <c r="W6813" s="9">
        <v>5</v>
      </c>
      <c r="X6813" s="9">
        <f>INDEX(SLA_Policy!$D$2:$D$5,MATCH(F6813,SLA_Policy!$A$2:$A$5,0))</f>
        <v>120</v>
      </c>
      <c r="Y6813" s="9" t="str">
        <f>IF(E6813="Cancelled","Excluded",IF(D6813="",IF((SLA_Policy!$B$8-B6813)*24&gt;X6813,"Open - Breached","Open - On Track"),IF((D6813-B6813)*24&lt;=X6813,"Met","Breached")))</f>
        <v>Met</v>
      </c>
    </row>
    <row r="6814" spans="1:25" x14ac:dyDescent="0.25">
      <c r="A6814" s="9" t="s">
        <v>10738</v>
      </c>
      <c r="B6814" s="23">
        <v>46112.550694444399</v>
      </c>
      <c r="C6814" s="23">
        <v>46112.607638888898</v>
      </c>
      <c r="D6814" s="23">
        <v>46113.542361111096</v>
      </c>
      <c r="E6814" s="9" t="s">
        <v>212</v>
      </c>
      <c r="F6814" s="9" t="s">
        <v>189</v>
      </c>
      <c r="G6814" s="9" t="s">
        <v>213</v>
      </c>
      <c r="H6814" s="9" t="s">
        <v>164</v>
      </c>
      <c r="I6814" s="9" t="s">
        <v>339</v>
      </c>
      <c r="J6814" s="9" t="s">
        <v>340</v>
      </c>
      <c r="K6814" s="9" t="s">
        <v>215</v>
      </c>
      <c r="L6814" s="9" t="s">
        <v>311</v>
      </c>
      <c r="M6814" s="9" t="s">
        <v>1356</v>
      </c>
      <c r="N6814" s="9" t="s">
        <v>197</v>
      </c>
      <c r="O6814" s="9" t="s">
        <v>116</v>
      </c>
      <c r="P6814" s="9" t="s">
        <v>295</v>
      </c>
      <c r="Q6814" s="9" t="s">
        <v>219</v>
      </c>
      <c r="R6814" s="9">
        <v>1</v>
      </c>
      <c r="S6814" s="9">
        <v>10</v>
      </c>
      <c r="T6814" s="9" t="s">
        <v>343</v>
      </c>
      <c r="U6814" s="9" t="s">
        <v>266</v>
      </c>
      <c r="X6814" s="9">
        <f>INDEX(SLA_Policy!$D$2:$D$5,MATCH(F6814,SLA_Policy!$A$2:$A$5,0))</f>
        <v>120</v>
      </c>
      <c r="Y6814" s="9" t="str">
        <f>IF(E6814="Cancelled","Excluded",IF(D6814="",IF((SLA_Policy!$B$8-B6814)*24&gt;X6814,"Open - Breached","Open - On Track"),IF((D6814-B6814)*24&lt;=X6814,"Met","Breached")))</f>
        <v>Met</v>
      </c>
    </row>
    <row r="6815" spans="1:25" x14ac:dyDescent="0.25">
      <c r="A6815" s="9" t="s">
        <v>10739</v>
      </c>
      <c r="B6815" s="23">
        <v>46112.570833333302</v>
      </c>
      <c r="C6815" s="23">
        <v>46113.362500000003</v>
      </c>
      <c r="D6815" s="23">
        <v>46113.387499999997</v>
      </c>
      <c r="E6815" s="9" t="s">
        <v>212</v>
      </c>
      <c r="F6815" s="9" t="s">
        <v>189</v>
      </c>
      <c r="G6815" s="9" t="s">
        <v>213</v>
      </c>
      <c r="H6815" s="9" t="s">
        <v>164</v>
      </c>
      <c r="I6815" s="9" t="s">
        <v>260</v>
      </c>
      <c r="J6815" s="9" t="s">
        <v>2616</v>
      </c>
      <c r="K6815" s="9" t="s">
        <v>410</v>
      </c>
      <c r="L6815" s="9" t="s">
        <v>104</v>
      </c>
      <c r="M6815" s="9" t="s">
        <v>411</v>
      </c>
      <c r="N6815" s="9" t="s">
        <v>197</v>
      </c>
      <c r="O6815" s="9" t="s">
        <v>179</v>
      </c>
      <c r="P6815" s="9" t="s">
        <v>264</v>
      </c>
      <c r="Q6815" s="9" t="s">
        <v>273</v>
      </c>
      <c r="R6815" s="9">
        <v>0</v>
      </c>
      <c r="S6815" s="9">
        <v>19</v>
      </c>
      <c r="T6815" s="9" t="s">
        <v>265</v>
      </c>
      <c r="U6815" s="9" t="s">
        <v>266</v>
      </c>
      <c r="X6815" s="9">
        <f>INDEX(SLA_Policy!$D$2:$D$5,MATCH(F6815,SLA_Policy!$A$2:$A$5,0))</f>
        <v>120</v>
      </c>
      <c r="Y6815" s="9" t="str">
        <f>IF(E6815="Cancelled","Excluded",IF(D6815="",IF((SLA_Policy!$B$8-B6815)*24&gt;X6815,"Open - Breached","Open - On Track"),IF((D6815-B6815)*24&lt;=X6815,"Met","Breached")))</f>
        <v>Met</v>
      </c>
    </row>
    <row r="6816" spans="1:25" x14ac:dyDescent="0.25">
      <c r="A6816" s="9" t="s">
        <v>10740</v>
      </c>
      <c r="B6816" s="23">
        <v>46112.572222222203</v>
      </c>
      <c r="C6816" s="23">
        <v>46112.752083333296</v>
      </c>
      <c r="D6816" s="23">
        <v>46113.692361111098</v>
      </c>
      <c r="E6816" s="9" t="s">
        <v>212</v>
      </c>
      <c r="F6816" s="9" t="s">
        <v>189</v>
      </c>
      <c r="G6816" s="9" t="s">
        <v>213</v>
      </c>
      <c r="H6816" s="9" t="s">
        <v>162</v>
      </c>
      <c r="I6816" s="9" t="s">
        <v>393</v>
      </c>
      <c r="J6816" s="9" t="s">
        <v>874</v>
      </c>
      <c r="K6816" s="9" t="s">
        <v>215</v>
      </c>
      <c r="L6816" s="9" t="s">
        <v>216</v>
      </c>
      <c r="M6816" s="9" t="s">
        <v>2397</v>
      </c>
      <c r="N6816" s="9" t="s">
        <v>197</v>
      </c>
      <c r="O6816" s="9" t="s">
        <v>116</v>
      </c>
      <c r="P6816" s="9" t="s">
        <v>258</v>
      </c>
      <c r="Q6816" s="9" t="s">
        <v>219</v>
      </c>
      <c r="R6816" s="9">
        <v>0</v>
      </c>
      <c r="S6816" s="9">
        <v>6</v>
      </c>
      <c r="U6816" s="9" t="s">
        <v>376</v>
      </c>
      <c r="X6816" s="9">
        <f>INDEX(SLA_Policy!$D$2:$D$5,MATCH(F6816,SLA_Policy!$A$2:$A$5,0))</f>
        <v>120</v>
      </c>
      <c r="Y6816" s="9" t="str">
        <f>IF(E6816="Cancelled","Excluded",IF(D6816="",IF((SLA_Policy!$B$8-B6816)*24&gt;X6816,"Open - Breached","Open - On Track"),IF((D6816-B6816)*24&lt;=X6816,"Met","Breached")))</f>
        <v>Met</v>
      </c>
    </row>
    <row r="6817" spans="1:25" x14ac:dyDescent="0.25">
      <c r="A6817" s="9" t="s">
        <v>10741</v>
      </c>
      <c r="B6817" s="23">
        <v>46112.588888888902</v>
      </c>
      <c r="C6817" s="23">
        <v>46112.738194444399</v>
      </c>
      <c r="D6817" s="23">
        <v>46114.327083333301</v>
      </c>
      <c r="E6817" s="9" t="s">
        <v>212</v>
      </c>
      <c r="F6817" s="9" t="s">
        <v>189</v>
      </c>
      <c r="G6817" s="9" t="s">
        <v>236</v>
      </c>
      <c r="H6817" s="9" t="s">
        <v>164</v>
      </c>
      <c r="I6817" s="9" t="s">
        <v>421</v>
      </c>
      <c r="J6817" s="9" t="s">
        <v>1733</v>
      </c>
      <c r="K6817" s="9" t="s">
        <v>303</v>
      </c>
      <c r="L6817" s="9" t="s">
        <v>104</v>
      </c>
      <c r="M6817" s="9" t="s">
        <v>491</v>
      </c>
      <c r="N6817" s="9" t="s">
        <v>196</v>
      </c>
      <c r="O6817" s="9" t="s">
        <v>180</v>
      </c>
      <c r="P6817" s="9" t="s">
        <v>368</v>
      </c>
      <c r="Q6817" s="9" t="s">
        <v>219</v>
      </c>
      <c r="R6817" s="9">
        <v>0</v>
      </c>
      <c r="S6817" s="9">
        <v>27</v>
      </c>
      <c r="T6817" s="9" t="s">
        <v>464</v>
      </c>
      <c r="U6817" s="9" t="s">
        <v>140</v>
      </c>
      <c r="V6817" s="9" t="s">
        <v>10688</v>
      </c>
      <c r="X6817" s="9">
        <f>INDEX(SLA_Policy!$D$2:$D$5,MATCH(F6817,SLA_Policy!$A$2:$A$5,0))</f>
        <v>120</v>
      </c>
      <c r="Y6817" s="9" t="str">
        <f>IF(E6817="Cancelled","Excluded",IF(D6817="",IF((SLA_Policy!$B$8-B6817)*24&gt;X6817,"Open - Breached","Open - On Track"),IF((D6817-B6817)*24&lt;=X6817,"Met","Breached")))</f>
        <v>Met</v>
      </c>
    </row>
    <row r="6818" spans="1:25" x14ac:dyDescent="0.25">
      <c r="A6818" s="9" t="s">
        <v>10742</v>
      </c>
      <c r="B6818" s="23">
        <v>46112.590972222199</v>
      </c>
      <c r="C6818" s="23">
        <v>46112.617361111101</v>
      </c>
      <c r="D6818" s="23">
        <v>46112.711805555598</v>
      </c>
      <c r="E6818" s="9" t="s">
        <v>212</v>
      </c>
      <c r="F6818" s="9" t="s">
        <v>189</v>
      </c>
      <c r="G6818" s="9" t="s">
        <v>213</v>
      </c>
      <c r="H6818" s="9" t="s">
        <v>161</v>
      </c>
      <c r="I6818" s="9" t="s">
        <v>454</v>
      </c>
      <c r="J6818" s="9" t="s">
        <v>455</v>
      </c>
      <c r="K6818" s="9" t="s">
        <v>246</v>
      </c>
      <c r="L6818" s="9" t="s">
        <v>216</v>
      </c>
      <c r="M6818" s="9" t="s">
        <v>1392</v>
      </c>
      <c r="N6818" s="9" t="s">
        <v>198</v>
      </c>
      <c r="O6818" s="9" t="s">
        <v>177</v>
      </c>
      <c r="P6818" s="9" t="s">
        <v>241</v>
      </c>
      <c r="Q6818" s="9" t="s">
        <v>219</v>
      </c>
      <c r="R6818" s="9">
        <v>0</v>
      </c>
      <c r="S6818" s="9">
        <v>5</v>
      </c>
      <c r="U6818" s="9" t="s">
        <v>266</v>
      </c>
      <c r="X6818" s="9">
        <f>INDEX(SLA_Policy!$D$2:$D$5,MATCH(F6818,SLA_Policy!$A$2:$A$5,0))</f>
        <v>120</v>
      </c>
      <c r="Y6818" s="9" t="str">
        <f>IF(E6818="Cancelled","Excluded",IF(D6818="",IF((SLA_Policy!$B$8-B6818)*24&gt;X6818,"Open - Breached","Open - On Track"),IF((D6818-B6818)*24&lt;=X6818,"Met","Breached")))</f>
        <v>Met</v>
      </c>
    </row>
    <row r="6819" spans="1:25" x14ac:dyDescent="0.25">
      <c r="A6819" s="9" t="s">
        <v>10743</v>
      </c>
      <c r="B6819" s="23">
        <v>46112.591666666704</v>
      </c>
      <c r="C6819" s="23">
        <v>46112.630555555603</v>
      </c>
      <c r="D6819" s="23">
        <v>46115.388888888898</v>
      </c>
      <c r="E6819" s="9" t="s">
        <v>212</v>
      </c>
      <c r="F6819" s="9" t="s">
        <v>189</v>
      </c>
      <c r="G6819" s="9" t="s">
        <v>236</v>
      </c>
      <c r="H6819" s="9" t="s">
        <v>162</v>
      </c>
      <c r="I6819" s="9" t="s">
        <v>280</v>
      </c>
      <c r="J6819" s="9" t="s">
        <v>10744</v>
      </c>
      <c r="K6819" s="9" t="s">
        <v>246</v>
      </c>
      <c r="L6819" s="9" t="s">
        <v>216</v>
      </c>
      <c r="M6819" s="9" t="s">
        <v>1853</v>
      </c>
      <c r="N6819" s="9" t="s">
        <v>196</v>
      </c>
      <c r="O6819" s="9" t="s">
        <v>179</v>
      </c>
      <c r="P6819" s="9" t="s">
        <v>337</v>
      </c>
      <c r="Q6819" s="9" t="s">
        <v>219</v>
      </c>
      <c r="R6819" s="9">
        <v>0</v>
      </c>
      <c r="S6819" s="9">
        <v>31</v>
      </c>
      <c r="U6819" s="9" t="s">
        <v>242</v>
      </c>
      <c r="X6819" s="9">
        <f>INDEX(SLA_Policy!$D$2:$D$5,MATCH(F6819,SLA_Policy!$A$2:$A$5,0))</f>
        <v>120</v>
      </c>
      <c r="Y6819" s="9" t="str">
        <f>IF(E6819="Cancelled","Excluded",IF(D6819="",IF((SLA_Policy!$B$8-B6819)*24&gt;X6819,"Open - Breached","Open - On Track"),IF((D6819-B6819)*24&lt;=X6819,"Met","Breached")))</f>
        <v>Met</v>
      </c>
    </row>
    <row r="6820" spans="1:25" x14ac:dyDescent="0.25">
      <c r="A6820" s="9" t="s">
        <v>10745</v>
      </c>
      <c r="B6820" s="23">
        <v>46112.59375</v>
      </c>
      <c r="C6820" s="23">
        <v>46113.322222222203</v>
      </c>
      <c r="D6820" s="23">
        <v>46118.380555555603</v>
      </c>
      <c r="E6820" s="9" t="s">
        <v>212</v>
      </c>
      <c r="F6820" s="9" t="s">
        <v>189</v>
      </c>
      <c r="G6820" s="9" t="s">
        <v>236</v>
      </c>
      <c r="H6820" s="9" t="s">
        <v>163</v>
      </c>
      <c r="I6820" s="9" t="s">
        <v>327</v>
      </c>
      <c r="J6820" s="9" t="s">
        <v>9908</v>
      </c>
      <c r="K6820" s="9" t="s">
        <v>225</v>
      </c>
      <c r="L6820" s="9" t="s">
        <v>307</v>
      </c>
      <c r="M6820" s="9" t="s">
        <v>308</v>
      </c>
      <c r="N6820" s="9" t="s">
        <v>197</v>
      </c>
      <c r="O6820" s="9" t="s">
        <v>180</v>
      </c>
      <c r="P6820" s="9" t="s">
        <v>368</v>
      </c>
      <c r="Q6820" s="9" t="s">
        <v>219</v>
      </c>
      <c r="R6820" s="9">
        <v>0</v>
      </c>
      <c r="S6820" s="9">
        <v>55</v>
      </c>
      <c r="U6820" s="9" t="s">
        <v>242</v>
      </c>
      <c r="W6820" s="9">
        <v>1</v>
      </c>
      <c r="X6820" s="9">
        <f>INDEX(SLA_Policy!$D$2:$D$5,MATCH(F6820,SLA_Policy!$A$2:$A$5,0))</f>
        <v>120</v>
      </c>
      <c r="Y6820" s="9" t="str">
        <f>IF(E6820="Cancelled","Excluded",IF(D6820="",IF((SLA_Policy!$B$8-B6820)*24&gt;X6820,"Open - Breached","Open - On Track"),IF((D6820-B6820)*24&lt;=X6820,"Met","Breached")))</f>
        <v>Breached</v>
      </c>
    </row>
    <row r="6821" spans="1:25" x14ac:dyDescent="0.25">
      <c r="A6821" s="9" t="s">
        <v>10746</v>
      </c>
      <c r="B6821" s="23">
        <v>46112.595833333296</v>
      </c>
      <c r="C6821" s="23">
        <v>46112.656944444498</v>
      </c>
      <c r="D6821" s="23">
        <v>46113.347222222197</v>
      </c>
      <c r="E6821" s="9" t="s">
        <v>212</v>
      </c>
      <c r="F6821" s="9" t="s">
        <v>188</v>
      </c>
      <c r="G6821" s="9" t="s">
        <v>213</v>
      </c>
      <c r="H6821" s="9" t="s">
        <v>164</v>
      </c>
      <c r="I6821" s="9" t="s">
        <v>478</v>
      </c>
      <c r="J6821" s="9" t="s">
        <v>1768</v>
      </c>
      <c r="K6821" s="9" t="s">
        <v>246</v>
      </c>
      <c r="L6821" s="9" t="s">
        <v>311</v>
      </c>
      <c r="M6821" s="9" t="s">
        <v>1293</v>
      </c>
      <c r="N6821" s="9" t="s">
        <v>196</v>
      </c>
      <c r="O6821" s="9" t="s">
        <v>178</v>
      </c>
      <c r="P6821" s="9" t="s">
        <v>321</v>
      </c>
      <c r="Q6821" s="9" t="s">
        <v>219</v>
      </c>
      <c r="R6821" s="9">
        <v>0</v>
      </c>
      <c r="S6821" s="9">
        <v>28</v>
      </c>
      <c r="T6821" s="9" t="s">
        <v>343</v>
      </c>
      <c r="U6821" s="9" t="s">
        <v>248</v>
      </c>
      <c r="X6821" s="9">
        <f>INDEX(SLA_Policy!$D$2:$D$5,MATCH(F6821,SLA_Policy!$A$2:$A$5,0))</f>
        <v>72</v>
      </c>
      <c r="Y6821" s="9" t="str">
        <f>IF(E6821="Cancelled","Excluded",IF(D6821="",IF((SLA_Policy!$B$8-B6821)*24&gt;X6821,"Open - Breached","Open - On Track"),IF((D6821-B6821)*24&lt;=X6821,"Met","Breached")))</f>
        <v>Met</v>
      </c>
    </row>
    <row r="6822" spans="1:25" x14ac:dyDescent="0.25">
      <c r="A6822" s="9" t="s">
        <v>10747</v>
      </c>
      <c r="B6822" s="23">
        <v>46112.615277777797</v>
      </c>
      <c r="C6822" s="23">
        <v>46112.645833333299</v>
      </c>
      <c r="D6822" s="23">
        <v>46114.368750000001</v>
      </c>
      <c r="E6822" s="9" t="s">
        <v>212</v>
      </c>
      <c r="F6822" s="9" t="s">
        <v>188</v>
      </c>
      <c r="G6822" s="9" t="s">
        <v>236</v>
      </c>
      <c r="H6822" s="9" t="s">
        <v>164</v>
      </c>
      <c r="I6822" s="9" t="s">
        <v>421</v>
      </c>
      <c r="J6822" s="9" t="s">
        <v>2431</v>
      </c>
      <c r="K6822" s="9" t="s">
        <v>215</v>
      </c>
      <c r="L6822" s="9" t="s">
        <v>104</v>
      </c>
      <c r="M6822" s="9" t="s">
        <v>7266</v>
      </c>
      <c r="N6822" s="9" t="s">
        <v>196</v>
      </c>
      <c r="O6822" s="9" t="s">
        <v>180</v>
      </c>
      <c r="P6822" s="9" t="s">
        <v>381</v>
      </c>
      <c r="Q6822" s="9" t="s">
        <v>219</v>
      </c>
      <c r="R6822" s="9">
        <v>0</v>
      </c>
      <c r="S6822" s="9">
        <v>16</v>
      </c>
      <c r="T6822" s="9" t="s">
        <v>464</v>
      </c>
      <c r="U6822" s="9" t="s">
        <v>140</v>
      </c>
      <c r="V6822" s="9" t="s">
        <v>10688</v>
      </c>
      <c r="W6822" s="9">
        <v>4</v>
      </c>
      <c r="X6822" s="9">
        <f>INDEX(SLA_Policy!$D$2:$D$5,MATCH(F6822,SLA_Policy!$A$2:$A$5,0))</f>
        <v>72</v>
      </c>
      <c r="Y6822" s="9" t="str">
        <f>IF(E6822="Cancelled","Excluded",IF(D6822="",IF((SLA_Policy!$B$8-B6822)*24&gt;X6822,"Open - Breached","Open - On Track"),IF((D6822-B6822)*24&lt;=X6822,"Met","Breached")))</f>
        <v>Met</v>
      </c>
    </row>
    <row r="6823" spans="1:25" x14ac:dyDescent="0.25">
      <c r="A6823" s="9" t="s">
        <v>10748</v>
      </c>
      <c r="B6823" s="23">
        <v>46112.6159722222</v>
      </c>
      <c r="C6823" s="23">
        <v>46112.641666666699</v>
      </c>
      <c r="D6823" s="23">
        <v>46113.440972222197</v>
      </c>
      <c r="E6823" s="9" t="s">
        <v>212</v>
      </c>
      <c r="F6823" s="9" t="s">
        <v>189</v>
      </c>
      <c r="G6823" s="9" t="s">
        <v>236</v>
      </c>
      <c r="H6823" s="9" t="s">
        <v>164</v>
      </c>
      <c r="I6823" s="9" t="s">
        <v>421</v>
      </c>
      <c r="J6823" s="9" t="s">
        <v>2556</v>
      </c>
      <c r="K6823" s="9" t="s">
        <v>215</v>
      </c>
      <c r="L6823" s="9" t="s">
        <v>270</v>
      </c>
      <c r="M6823" s="9" t="s">
        <v>3955</v>
      </c>
      <c r="N6823" s="9" t="s">
        <v>196</v>
      </c>
      <c r="O6823" s="9" t="s">
        <v>180</v>
      </c>
      <c r="P6823" s="9" t="s">
        <v>278</v>
      </c>
      <c r="Q6823" s="9" t="s">
        <v>219</v>
      </c>
      <c r="R6823" s="9">
        <v>0</v>
      </c>
      <c r="S6823" s="9">
        <v>9</v>
      </c>
      <c r="T6823" s="9" t="s">
        <v>464</v>
      </c>
      <c r="U6823" s="9" t="s">
        <v>140</v>
      </c>
      <c r="V6823" s="9" t="s">
        <v>10688</v>
      </c>
      <c r="W6823" s="9">
        <v>4</v>
      </c>
      <c r="X6823" s="9">
        <f>INDEX(SLA_Policy!$D$2:$D$5,MATCH(F6823,SLA_Policy!$A$2:$A$5,0))</f>
        <v>120</v>
      </c>
      <c r="Y6823" s="9" t="str">
        <f>IF(E6823="Cancelled","Excluded",IF(D6823="",IF((SLA_Policy!$B$8-B6823)*24&gt;X6823,"Open - Breached","Open - On Track"),IF((D6823-B6823)*24&lt;=X6823,"Met","Breached")))</f>
        <v>Met</v>
      </c>
    </row>
    <row r="6824" spans="1:25" x14ac:dyDescent="0.25">
      <c r="A6824" s="9" t="s">
        <v>10749</v>
      </c>
      <c r="B6824" s="23">
        <v>46112.616666666698</v>
      </c>
      <c r="C6824" s="23">
        <v>46112.624305555597</v>
      </c>
      <c r="D6824" s="23">
        <v>46113.365277777797</v>
      </c>
      <c r="E6824" s="9" t="s">
        <v>212</v>
      </c>
      <c r="F6824" s="9" t="s">
        <v>189</v>
      </c>
      <c r="G6824" s="9" t="s">
        <v>213</v>
      </c>
      <c r="H6824" s="9" t="s">
        <v>163</v>
      </c>
      <c r="I6824" s="9" t="s">
        <v>223</v>
      </c>
      <c r="J6824" s="9" t="s">
        <v>8976</v>
      </c>
      <c r="K6824" s="9" t="s">
        <v>262</v>
      </c>
      <c r="L6824" s="9" t="s">
        <v>282</v>
      </c>
      <c r="M6824" s="9" t="s">
        <v>1716</v>
      </c>
      <c r="N6824" s="9" t="s">
        <v>199</v>
      </c>
      <c r="O6824" s="9" t="s">
        <v>176</v>
      </c>
      <c r="P6824" s="9" t="s">
        <v>503</v>
      </c>
      <c r="Q6824" s="9" t="s">
        <v>219</v>
      </c>
      <c r="R6824" s="9">
        <v>0</v>
      </c>
      <c r="S6824" s="9">
        <v>135</v>
      </c>
      <c r="T6824" s="9" t="s">
        <v>220</v>
      </c>
      <c r="U6824" s="9" t="s">
        <v>230</v>
      </c>
      <c r="W6824" s="9">
        <v>5</v>
      </c>
      <c r="X6824" s="9">
        <f>INDEX(SLA_Policy!$D$2:$D$5,MATCH(F6824,SLA_Policy!$A$2:$A$5,0))</f>
        <v>120</v>
      </c>
      <c r="Y6824" s="9" t="str">
        <f>IF(E6824="Cancelled","Excluded",IF(D6824="",IF((SLA_Policy!$B$8-B6824)*24&gt;X6824,"Open - Breached","Open - On Track"),IF((D6824-B6824)*24&lt;=X6824,"Met","Breached")))</f>
        <v>Met</v>
      </c>
    </row>
    <row r="6825" spans="1:25" x14ac:dyDescent="0.25">
      <c r="A6825" s="9" t="s">
        <v>10750</v>
      </c>
      <c r="B6825" s="23">
        <v>46112.617361111101</v>
      </c>
      <c r="C6825" s="23">
        <v>46112.6340277778</v>
      </c>
      <c r="D6825" s="23">
        <v>46114.408333333296</v>
      </c>
      <c r="E6825" s="9" t="s">
        <v>212</v>
      </c>
      <c r="F6825" s="9" t="s">
        <v>189</v>
      </c>
      <c r="G6825" s="9" t="s">
        <v>236</v>
      </c>
      <c r="H6825" s="9" t="s">
        <v>167</v>
      </c>
      <c r="I6825" s="9" t="s">
        <v>255</v>
      </c>
      <c r="J6825" s="9" t="s">
        <v>10751</v>
      </c>
      <c r="K6825" s="9" t="s">
        <v>239</v>
      </c>
      <c r="L6825" s="9" t="s">
        <v>311</v>
      </c>
      <c r="M6825" s="9" t="s">
        <v>2196</v>
      </c>
      <c r="N6825" s="9" t="s">
        <v>200</v>
      </c>
      <c r="O6825" s="9" t="s">
        <v>116</v>
      </c>
      <c r="P6825" s="9" t="s">
        <v>590</v>
      </c>
      <c r="Q6825" s="9" t="s">
        <v>219</v>
      </c>
      <c r="R6825" s="9">
        <v>0</v>
      </c>
      <c r="S6825" s="9">
        <v>19</v>
      </c>
      <c r="U6825" s="9" t="s">
        <v>242</v>
      </c>
      <c r="X6825" s="9">
        <f>INDEX(SLA_Policy!$D$2:$D$5,MATCH(F6825,SLA_Policy!$A$2:$A$5,0))</f>
        <v>120</v>
      </c>
      <c r="Y6825" s="9" t="str">
        <f>IF(E6825="Cancelled","Excluded",IF(D6825="",IF((SLA_Policy!$B$8-B6825)*24&gt;X6825,"Open - Breached","Open - On Track"),IF((D6825-B6825)*24&lt;=X6825,"Met","Breached")))</f>
        <v>Met</v>
      </c>
    </row>
    <row r="6826" spans="1:25" x14ac:dyDescent="0.25">
      <c r="A6826" s="9" t="s">
        <v>10752</v>
      </c>
      <c r="B6826" s="23">
        <v>46112.622222222199</v>
      </c>
      <c r="C6826" s="23">
        <v>46112.628472222197</v>
      </c>
      <c r="D6826" s="23">
        <v>46113.338194444397</v>
      </c>
      <c r="E6826" s="9" t="s">
        <v>212</v>
      </c>
      <c r="F6826" s="9" t="s">
        <v>188</v>
      </c>
      <c r="G6826" s="9" t="s">
        <v>213</v>
      </c>
      <c r="H6826" s="9" t="s">
        <v>164</v>
      </c>
      <c r="I6826" s="9" t="s">
        <v>260</v>
      </c>
      <c r="J6826" s="9" t="s">
        <v>1000</v>
      </c>
      <c r="K6826" s="9" t="s">
        <v>246</v>
      </c>
      <c r="L6826" s="9" t="s">
        <v>351</v>
      </c>
      <c r="M6826" s="9" t="s">
        <v>9724</v>
      </c>
      <c r="N6826" s="9" t="s">
        <v>196</v>
      </c>
      <c r="O6826" s="9" t="s">
        <v>179</v>
      </c>
      <c r="P6826" s="9" t="s">
        <v>264</v>
      </c>
      <c r="Q6826" s="9" t="s">
        <v>219</v>
      </c>
      <c r="R6826" s="9">
        <v>0</v>
      </c>
      <c r="S6826" s="9">
        <v>45</v>
      </c>
      <c r="T6826" s="9" t="s">
        <v>265</v>
      </c>
      <c r="U6826" s="9" t="s">
        <v>290</v>
      </c>
      <c r="X6826" s="9">
        <f>INDEX(SLA_Policy!$D$2:$D$5,MATCH(F6826,SLA_Policy!$A$2:$A$5,0))</f>
        <v>72</v>
      </c>
      <c r="Y6826" s="9" t="str">
        <f>IF(E6826="Cancelled","Excluded",IF(D6826="",IF((SLA_Policy!$B$8-B6826)*24&gt;X6826,"Open - Breached","Open - On Track"),IF((D6826-B6826)*24&lt;=X6826,"Met","Breached")))</f>
        <v>Met</v>
      </c>
    </row>
    <row r="6827" spans="1:25" x14ac:dyDescent="0.25">
      <c r="A6827" s="9" t="s">
        <v>10753</v>
      </c>
      <c r="B6827" s="23">
        <v>46112.626388888901</v>
      </c>
      <c r="C6827" s="23">
        <v>46112.628472222197</v>
      </c>
      <c r="D6827" s="23">
        <v>46112.749305555597</v>
      </c>
      <c r="E6827" s="9" t="s">
        <v>212</v>
      </c>
      <c r="F6827" s="9" t="s">
        <v>188</v>
      </c>
      <c r="G6827" s="9" t="s">
        <v>213</v>
      </c>
      <c r="H6827" s="9" t="s">
        <v>162</v>
      </c>
      <c r="I6827" s="9" t="s">
        <v>393</v>
      </c>
      <c r="J6827" s="9" t="s">
        <v>1718</v>
      </c>
      <c r="K6827" s="9" t="s">
        <v>246</v>
      </c>
      <c r="L6827" s="9" t="s">
        <v>307</v>
      </c>
      <c r="M6827" s="9" t="s">
        <v>908</v>
      </c>
      <c r="N6827" s="9" t="s">
        <v>198</v>
      </c>
      <c r="O6827" s="9" t="s">
        <v>116</v>
      </c>
      <c r="P6827" s="9" t="s">
        <v>295</v>
      </c>
      <c r="Q6827" s="9" t="s">
        <v>219</v>
      </c>
      <c r="R6827" s="9">
        <v>0</v>
      </c>
      <c r="S6827" s="9">
        <v>8</v>
      </c>
      <c r="U6827" s="9" t="s">
        <v>290</v>
      </c>
      <c r="X6827" s="9">
        <f>INDEX(SLA_Policy!$D$2:$D$5,MATCH(F6827,SLA_Policy!$A$2:$A$5,0))</f>
        <v>72</v>
      </c>
      <c r="Y6827" s="9" t="str">
        <f>IF(E6827="Cancelled","Excluded",IF(D6827="",IF((SLA_Policy!$B$8-B6827)*24&gt;X6827,"Open - Breached","Open - On Track"),IF((D6827-B6827)*24&lt;=X6827,"Met","Breached")))</f>
        <v>Met</v>
      </c>
    </row>
    <row r="6828" spans="1:25" x14ac:dyDescent="0.25">
      <c r="A6828" s="9" t="s">
        <v>10754</v>
      </c>
      <c r="B6828" s="23">
        <v>46112.651388888902</v>
      </c>
      <c r="C6828" s="23">
        <v>46112.694444444503</v>
      </c>
      <c r="D6828" s="23">
        <v>46114.390972222202</v>
      </c>
      <c r="E6828" s="9" t="s">
        <v>212</v>
      </c>
      <c r="F6828" s="9" t="s">
        <v>188</v>
      </c>
      <c r="G6828" s="9" t="s">
        <v>236</v>
      </c>
      <c r="H6828" s="9" t="s">
        <v>164</v>
      </c>
      <c r="I6828" s="9" t="s">
        <v>421</v>
      </c>
      <c r="J6828" s="9" t="s">
        <v>3522</v>
      </c>
      <c r="K6828" s="9" t="s">
        <v>225</v>
      </c>
      <c r="L6828" s="9" t="s">
        <v>216</v>
      </c>
      <c r="M6828" s="9" t="s">
        <v>620</v>
      </c>
      <c r="N6828" s="9" t="s">
        <v>196</v>
      </c>
      <c r="O6828" s="9" t="s">
        <v>116</v>
      </c>
      <c r="P6828" s="9" t="s">
        <v>295</v>
      </c>
      <c r="Q6828" s="9" t="s">
        <v>219</v>
      </c>
      <c r="R6828" s="9">
        <v>0</v>
      </c>
      <c r="S6828" s="9">
        <v>24</v>
      </c>
      <c r="T6828" s="9" t="s">
        <v>343</v>
      </c>
      <c r="U6828" s="9" t="s">
        <v>140</v>
      </c>
      <c r="V6828" s="9" t="s">
        <v>10688</v>
      </c>
      <c r="W6828" s="9">
        <v>5</v>
      </c>
      <c r="X6828" s="9">
        <f>INDEX(SLA_Policy!$D$2:$D$5,MATCH(F6828,SLA_Policy!$A$2:$A$5,0))</f>
        <v>72</v>
      </c>
      <c r="Y6828" s="9" t="str">
        <f>IF(E6828="Cancelled","Excluded",IF(D6828="",IF((SLA_Policy!$B$8-B6828)*24&gt;X6828,"Open - Breached","Open - On Track"),IF((D6828-B6828)*24&lt;=X6828,"Met","Breached")))</f>
        <v>Met</v>
      </c>
    </row>
    <row r="6829" spans="1:25" x14ac:dyDescent="0.25">
      <c r="A6829" s="9" t="s">
        <v>10755</v>
      </c>
      <c r="B6829" s="23">
        <v>46112.670138888898</v>
      </c>
      <c r="C6829" s="23">
        <v>46112.670833333301</v>
      </c>
      <c r="D6829" s="23">
        <v>46113.464583333298</v>
      </c>
      <c r="E6829" s="9" t="s">
        <v>212</v>
      </c>
      <c r="F6829" s="9" t="s">
        <v>188</v>
      </c>
      <c r="G6829" s="9" t="s">
        <v>213</v>
      </c>
      <c r="H6829" s="9" t="s">
        <v>88</v>
      </c>
      <c r="I6829" s="9" t="s">
        <v>92</v>
      </c>
      <c r="J6829" s="9" t="s">
        <v>1082</v>
      </c>
      <c r="K6829" s="9" t="s">
        <v>246</v>
      </c>
      <c r="L6829" s="9" t="s">
        <v>351</v>
      </c>
      <c r="M6829" s="9" t="s">
        <v>400</v>
      </c>
      <c r="N6829" s="9" t="s">
        <v>198</v>
      </c>
      <c r="O6829" s="9" t="s">
        <v>178</v>
      </c>
      <c r="P6829" s="9" t="s">
        <v>360</v>
      </c>
      <c r="Q6829" s="9" t="s">
        <v>219</v>
      </c>
      <c r="R6829" s="9">
        <v>0</v>
      </c>
      <c r="S6829" s="9">
        <v>33</v>
      </c>
      <c r="T6829" s="9" t="s">
        <v>220</v>
      </c>
      <c r="U6829" s="9" t="s">
        <v>221</v>
      </c>
      <c r="X6829" s="9">
        <f>INDEX(SLA_Policy!$D$2:$D$5,MATCH(F6829,SLA_Policy!$A$2:$A$5,0))</f>
        <v>72</v>
      </c>
      <c r="Y6829" s="9" t="str">
        <f>IF(E6829="Cancelled","Excluded",IF(D6829="",IF((SLA_Policy!$B$8-B6829)*24&gt;X6829,"Open - Breached","Open - On Track"),IF((D6829-B6829)*24&lt;=X6829,"Met","Breached")))</f>
        <v>Met</v>
      </c>
    </row>
    <row r="6830" spans="1:25" x14ac:dyDescent="0.25">
      <c r="A6830" s="9" t="s">
        <v>10756</v>
      </c>
      <c r="B6830" s="23">
        <v>46112.672222222202</v>
      </c>
      <c r="C6830" s="23">
        <v>46112.6743055556</v>
      </c>
      <c r="D6830" s="23">
        <v>46112.7902777778</v>
      </c>
      <c r="E6830" s="9" t="s">
        <v>212</v>
      </c>
      <c r="F6830" s="9" t="s">
        <v>187</v>
      </c>
      <c r="G6830" s="9" t="s">
        <v>213</v>
      </c>
      <c r="H6830" s="9" t="s">
        <v>167</v>
      </c>
      <c r="I6830" s="9" t="s">
        <v>684</v>
      </c>
      <c r="J6830" s="9" t="s">
        <v>10757</v>
      </c>
      <c r="K6830" s="9" t="s">
        <v>239</v>
      </c>
      <c r="L6830" s="9" t="s">
        <v>226</v>
      </c>
      <c r="M6830" s="9" t="s">
        <v>1651</v>
      </c>
      <c r="N6830" s="9" t="s">
        <v>197</v>
      </c>
      <c r="O6830" s="9" t="s">
        <v>116</v>
      </c>
      <c r="P6830" s="9" t="s">
        <v>258</v>
      </c>
      <c r="Q6830" s="9" t="s">
        <v>219</v>
      </c>
      <c r="R6830" s="9">
        <v>1</v>
      </c>
      <c r="S6830" s="9">
        <v>19</v>
      </c>
      <c r="U6830" s="9" t="s">
        <v>248</v>
      </c>
      <c r="X6830" s="9">
        <f>INDEX(SLA_Policy!$D$2:$D$5,MATCH(F6830,SLA_Policy!$A$2:$A$5,0))</f>
        <v>8</v>
      </c>
      <c r="Y6830" s="9" t="str">
        <f>IF(E6830="Cancelled","Excluded",IF(D6830="",IF((SLA_Policy!$B$8-B6830)*24&gt;X6830,"Open - Breached","Open - On Track"),IF((D6830-B6830)*24&lt;=X6830,"Met","Breached")))</f>
        <v>Met</v>
      </c>
    </row>
    <row r="6831" spans="1:25" x14ac:dyDescent="0.25">
      <c r="A6831" s="9" t="s">
        <v>10758</v>
      </c>
      <c r="B6831" s="23">
        <v>46112.672916666699</v>
      </c>
      <c r="C6831" s="23">
        <v>46112.694444444503</v>
      </c>
      <c r="D6831" s="23">
        <v>46113.403472222199</v>
      </c>
      <c r="E6831" s="9" t="s">
        <v>212</v>
      </c>
      <c r="F6831" s="9" t="s">
        <v>188</v>
      </c>
      <c r="G6831" s="9" t="s">
        <v>213</v>
      </c>
      <c r="H6831" s="9" t="s">
        <v>161</v>
      </c>
      <c r="I6831" s="9" t="s">
        <v>389</v>
      </c>
      <c r="J6831" s="9" t="s">
        <v>1650</v>
      </c>
      <c r="K6831" s="9" t="s">
        <v>225</v>
      </c>
      <c r="L6831" s="9" t="s">
        <v>270</v>
      </c>
      <c r="M6831" s="9" t="s">
        <v>10759</v>
      </c>
      <c r="N6831" s="9" t="s">
        <v>196</v>
      </c>
      <c r="O6831" s="9" t="s">
        <v>116</v>
      </c>
      <c r="P6831" s="9" t="s">
        <v>590</v>
      </c>
      <c r="Q6831" s="9" t="s">
        <v>219</v>
      </c>
      <c r="R6831" s="9">
        <v>0</v>
      </c>
      <c r="S6831" s="9">
        <v>4</v>
      </c>
      <c r="U6831" s="9" t="s">
        <v>221</v>
      </c>
      <c r="W6831" s="9">
        <v>4</v>
      </c>
      <c r="X6831" s="9">
        <f>INDEX(SLA_Policy!$D$2:$D$5,MATCH(F6831,SLA_Policy!$A$2:$A$5,0))</f>
        <v>72</v>
      </c>
      <c r="Y6831" s="9" t="str">
        <f>IF(E6831="Cancelled","Excluded",IF(D6831="",IF((SLA_Policy!$B$8-B6831)*24&gt;X6831,"Open - Breached","Open - On Track"),IF((D6831-B6831)*24&lt;=X6831,"Met","Breached")))</f>
        <v>Met</v>
      </c>
    </row>
    <row r="6832" spans="1:25" x14ac:dyDescent="0.25">
      <c r="A6832" s="9" t="s">
        <v>10760</v>
      </c>
      <c r="B6832" s="23">
        <v>46112.6743055556</v>
      </c>
      <c r="C6832" s="23">
        <v>46112.676388888904</v>
      </c>
      <c r="D6832" s="23">
        <v>46113.364583333299</v>
      </c>
      <c r="E6832" s="9" t="s">
        <v>212</v>
      </c>
      <c r="F6832" s="9" t="s">
        <v>188</v>
      </c>
      <c r="G6832" s="9" t="s">
        <v>213</v>
      </c>
      <c r="H6832" s="9" t="s">
        <v>88</v>
      </c>
      <c r="I6832" s="9" t="s">
        <v>92</v>
      </c>
      <c r="J6832" s="9" t="s">
        <v>9181</v>
      </c>
      <c r="K6832" s="9" t="s">
        <v>246</v>
      </c>
      <c r="L6832" s="9" t="s">
        <v>216</v>
      </c>
      <c r="M6832" s="9" t="s">
        <v>3714</v>
      </c>
      <c r="N6832" s="9" t="s">
        <v>198</v>
      </c>
      <c r="O6832" s="9" t="s">
        <v>116</v>
      </c>
      <c r="P6832" s="9" t="s">
        <v>218</v>
      </c>
      <c r="Q6832" s="9" t="s">
        <v>219</v>
      </c>
      <c r="R6832" s="9">
        <v>0</v>
      </c>
      <c r="S6832" s="9">
        <v>35</v>
      </c>
      <c r="T6832" s="9" t="s">
        <v>136</v>
      </c>
      <c r="U6832" s="9" t="s">
        <v>140</v>
      </c>
      <c r="V6832" s="9" t="s">
        <v>144</v>
      </c>
      <c r="W6832" s="9">
        <v>5</v>
      </c>
      <c r="X6832" s="9">
        <f>INDEX(SLA_Policy!$D$2:$D$5,MATCH(F6832,SLA_Policy!$A$2:$A$5,0))</f>
        <v>72</v>
      </c>
      <c r="Y6832" s="9" t="str">
        <f>IF(E6832="Cancelled","Excluded",IF(D6832="",IF((SLA_Policy!$B$8-B6832)*24&gt;X6832,"Open - Breached","Open - On Track"),IF((D6832-B6832)*24&lt;=X6832,"Met","Breached")))</f>
        <v>Met</v>
      </c>
    </row>
    <row r="6833" spans="1:25" x14ac:dyDescent="0.25">
      <c r="A6833" s="9" t="s">
        <v>10761</v>
      </c>
      <c r="B6833" s="23">
        <v>46112.681250000001</v>
      </c>
      <c r="C6833" s="23">
        <v>46112.688888888901</v>
      </c>
      <c r="D6833" s="23">
        <v>46113.315277777801</v>
      </c>
      <c r="E6833" s="9" t="s">
        <v>212</v>
      </c>
      <c r="F6833" s="9" t="s">
        <v>188</v>
      </c>
      <c r="G6833" s="9" t="s">
        <v>236</v>
      </c>
      <c r="H6833" s="9" t="s">
        <v>164</v>
      </c>
      <c r="I6833" s="9" t="s">
        <v>421</v>
      </c>
      <c r="J6833" s="9" t="s">
        <v>902</v>
      </c>
      <c r="K6833" s="9" t="s">
        <v>246</v>
      </c>
      <c r="L6833" s="9" t="s">
        <v>216</v>
      </c>
      <c r="M6833" s="9" t="s">
        <v>513</v>
      </c>
      <c r="N6833" s="9" t="s">
        <v>196</v>
      </c>
      <c r="O6833" s="9" t="s">
        <v>116</v>
      </c>
      <c r="P6833" s="9" t="s">
        <v>342</v>
      </c>
      <c r="Q6833" s="9" t="s">
        <v>219</v>
      </c>
      <c r="R6833" s="9">
        <v>0</v>
      </c>
      <c r="S6833" s="9">
        <v>23</v>
      </c>
      <c r="T6833" s="9" t="s">
        <v>464</v>
      </c>
      <c r="U6833" s="9" t="s">
        <v>140</v>
      </c>
      <c r="V6833" s="9" t="s">
        <v>10688</v>
      </c>
      <c r="X6833" s="9">
        <f>INDEX(SLA_Policy!$D$2:$D$5,MATCH(F6833,SLA_Policy!$A$2:$A$5,0))</f>
        <v>72</v>
      </c>
      <c r="Y6833" s="9" t="str">
        <f>IF(E6833="Cancelled","Excluded",IF(D6833="",IF((SLA_Policy!$B$8-B6833)*24&gt;X6833,"Open - Breached","Open - On Track"),IF((D6833-B6833)*24&lt;=X6833,"Met","Breached")))</f>
        <v>Met</v>
      </c>
    </row>
    <row r="6834" spans="1:25" x14ac:dyDescent="0.25">
      <c r="A6834" s="9" t="s">
        <v>10762</v>
      </c>
      <c r="B6834" s="23">
        <v>46112.720833333296</v>
      </c>
      <c r="C6834" s="23">
        <v>46112.771527777797</v>
      </c>
      <c r="D6834" s="23">
        <v>46114.339583333298</v>
      </c>
      <c r="E6834" s="9" t="s">
        <v>212</v>
      </c>
      <c r="F6834" s="9" t="s">
        <v>188</v>
      </c>
      <c r="G6834" s="9" t="s">
        <v>236</v>
      </c>
      <c r="H6834" s="9" t="s">
        <v>164</v>
      </c>
      <c r="I6834" s="9" t="s">
        <v>421</v>
      </c>
      <c r="J6834" s="9" t="s">
        <v>2690</v>
      </c>
      <c r="K6834" s="9" t="s">
        <v>215</v>
      </c>
      <c r="L6834" s="9" t="s">
        <v>216</v>
      </c>
      <c r="M6834" s="9" t="s">
        <v>7636</v>
      </c>
      <c r="N6834" s="9" t="s">
        <v>196</v>
      </c>
      <c r="O6834" s="9" t="s">
        <v>180</v>
      </c>
      <c r="P6834" s="9" t="s">
        <v>318</v>
      </c>
      <c r="Q6834" s="9" t="s">
        <v>219</v>
      </c>
      <c r="R6834" s="9">
        <v>1</v>
      </c>
      <c r="S6834" s="9">
        <v>77</v>
      </c>
      <c r="T6834" s="9" t="s">
        <v>343</v>
      </c>
      <c r="U6834" s="9" t="s">
        <v>140</v>
      </c>
      <c r="V6834" s="9" t="s">
        <v>10688</v>
      </c>
      <c r="X6834" s="9">
        <f>INDEX(SLA_Policy!$D$2:$D$5,MATCH(F6834,SLA_Policy!$A$2:$A$5,0))</f>
        <v>72</v>
      </c>
      <c r="Y6834" s="9" t="str">
        <f>IF(E6834="Cancelled","Excluded",IF(D6834="",IF((SLA_Policy!$B$8-B6834)*24&gt;X6834,"Open - Breached","Open - On Track"),IF((D6834-B6834)*24&lt;=X6834,"Met","Breached")))</f>
        <v>Met</v>
      </c>
    </row>
    <row r="6835" spans="1:25" x14ac:dyDescent="0.25">
      <c r="A6835" s="9" t="s">
        <v>10763</v>
      </c>
      <c r="B6835" s="23">
        <v>46112.734722222202</v>
      </c>
      <c r="C6835" s="23">
        <v>46112.740277777797</v>
      </c>
      <c r="D6835" s="23">
        <v>46114.374305555597</v>
      </c>
      <c r="E6835" s="9" t="s">
        <v>212</v>
      </c>
      <c r="F6835" s="9" t="s">
        <v>188</v>
      </c>
      <c r="G6835" s="9" t="s">
        <v>236</v>
      </c>
      <c r="H6835" s="9" t="s">
        <v>162</v>
      </c>
      <c r="I6835" s="9" t="s">
        <v>280</v>
      </c>
      <c r="J6835" s="9" t="s">
        <v>281</v>
      </c>
      <c r="K6835" s="9" t="s">
        <v>246</v>
      </c>
      <c r="L6835" s="9" t="s">
        <v>282</v>
      </c>
      <c r="M6835" s="9" t="s">
        <v>283</v>
      </c>
      <c r="N6835" s="9" t="s">
        <v>198</v>
      </c>
      <c r="O6835" s="9" t="s">
        <v>179</v>
      </c>
      <c r="P6835" s="9" t="s">
        <v>264</v>
      </c>
      <c r="Q6835" s="9" t="s">
        <v>219</v>
      </c>
      <c r="R6835" s="9">
        <v>0</v>
      </c>
      <c r="S6835" s="9">
        <v>15</v>
      </c>
      <c r="U6835" s="9" t="s">
        <v>242</v>
      </c>
      <c r="X6835" s="9">
        <f>INDEX(SLA_Policy!$D$2:$D$5,MATCH(F6835,SLA_Policy!$A$2:$A$5,0))</f>
        <v>72</v>
      </c>
      <c r="Y6835" s="9" t="str">
        <f>IF(E6835="Cancelled","Excluded",IF(D6835="",IF((SLA_Policy!$B$8-B6835)*24&gt;X6835,"Open - Breached","Open - On Track"),IF((D6835-B6835)*24&lt;=X6835,"Met","Breached")))</f>
        <v>Met</v>
      </c>
    </row>
    <row r="6836" spans="1:25" x14ac:dyDescent="0.25">
      <c r="A6836" s="9" t="s">
        <v>10764</v>
      </c>
      <c r="B6836" s="23">
        <v>46112.738194444399</v>
      </c>
      <c r="C6836" s="23">
        <v>46112.747916666704</v>
      </c>
      <c r="D6836" s="23">
        <v>46113.318055555603</v>
      </c>
      <c r="E6836" s="9" t="s">
        <v>212</v>
      </c>
      <c r="F6836" s="9" t="s">
        <v>188</v>
      </c>
      <c r="G6836" s="9" t="s">
        <v>236</v>
      </c>
      <c r="H6836" s="9" t="s">
        <v>167</v>
      </c>
      <c r="I6836" s="9" t="s">
        <v>255</v>
      </c>
      <c r="J6836" s="9" t="s">
        <v>275</v>
      </c>
      <c r="K6836" s="9" t="s">
        <v>262</v>
      </c>
      <c r="L6836" s="9" t="s">
        <v>226</v>
      </c>
      <c r="M6836" s="9" t="s">
        <v>1024</v>
      </c>
      <c r="N6836" s="9" t="s">
        <v>196</v>
      </c>
      <c r="O6836" s="9" t="s">
        <v>176</v>
      </c>
      <c r="P6836" s="9" t="s">
        <v>419</v>
      </c>
      <c r="Q6836" s="9" t="s">
        <v>219</v>
      </c>
      <c r="R6836" s="9">
        <v>0</v>
      </c>
      <c r="S6836" s="9">
        <v>17</v>
      </c>
      <c r="U6836" s="9" t="s">
        <v>242</v>
      </c>
      <c r="X6836" s="9">
        <f>INDEX(SLA_Policy!$D$2:$D$5,MATCH(F6836,SLA_Policy!$A$2:$A$5,0))</f>
        <v>72</v>
      </c>
      <c r="Y6836" s="9" t="str">
        <f>IF(E6836="Cancelled","Excluded",IF(D6836="",IF((SLA_Policy!$B$8-B6836)*24&gt;X6836,"Open - Breached","Open - On Track"),IF((D6836-B6836)*24&lt;=X6836,"Met","Breached")))</f>
        <v>Met</v>
      </c>
    </row>
    <row r="6837" spans="1:25" x14ac:dyDescent="0.25">
      <c r="A6837" s="9" t="s">
        <v>10765</v>
      </c>
      <c r="B6837" s="23">
        <v>46112.751388888901</v>
      </c>
      <c r="C6837" s="23">
        <v>46112.754166666702</v>
      </c>
      <c r="D6837" s="23">
        <v>46114.409722222197</v>
      </c>
      <c r="E6837" s="9" t="s">
        <v>212</v>
      </c>
      <c r="F6837" s="9" t="s">
        <v>188</v>
      </c>
      <c r="G6837" s="9" t="s">
        <v>213</v>
      </c>
      <c r="H6837" s="9" t="s">
        <v>88</v>
      </c>
      <c r="I6837" s="9" t="s">
        <v>92</v>
      </c>
      <c r="J6837" s="9" t="s">
        <v>1082</v>
      </c>
      <c r="K6837" s="9" t="s">
        <v>215</v>
      </c>
      <c r="L6837" s="9" t="s">
        <v>216</v>
      </c>
      <c r="M6837" s="9" t="s">
        <v>1906</v>
      </c>
      <c r="N6837" s="9" t="s">
        <v>199</v>
      </c>
      <c r="O6837" s="9" t="s">
        <v>178</v>
      </c>
      <c r="P6837" s="9" t="s">
        <v>272</v>
      </c>
      <c r="Q6837" s="9" t="s">
        <v>219</v>
      </c>
      <c r="R6837" s="9">
        <v>0</v>
      </c>
      <c r="S6837" s="9">
        <v>19</v>
      </c>
      <c r="T6837" s="9" t="s">
        <v>220</v>
      </c>
      <c r="U6837" s="9" t="s">
        <v>266</v>
      </c>
      <c r="W6837" s="9">
        <v>4</v>
      </c>
      <c r="X6837" s="9">
        <f>INDEX(SLA_Policy!$D$2:$D$5,MATCH(F6837,SLA_Policy!$A$2:$A$5,0))</f>
        <v>72</v>
      </c>
      <c r="Y6837" s="9" t="str">
        <f>IF(E6837="Cancelled","Excluded",IF(D6837="",IF((SLA_Policy!$B$8-B6837)*24&gt;X6837,"Open - Breached","Open - On Track"),IF((D6837-B6837)*24&lt;=X6837,"Met","Breached")))</f>
        <v>Met</v>
      </c>
    </row>
    <row r="6838" spans="1:25" x14ac:dyDescent="0.25">
      <c r="A6838" s="9" t="s">
        <v>10766</v>
      </c>
      <c r="B6838" s="23">
        <v>46112.755555555603</v>
      </c>
      <c r="C6838" s="23">
        <v>46112.7590277778</v>
      </c>
      <c r="D6838" s="23">
        <v>46112.765972222202</v>
      </c>
      <c r="E6838" s="9" t="s">
        <v>212</v>
      </c>
      <c r="F6838" s="9" t="s">
        <v>188</v>
      </c>
      <c r="G6838" s="9" t="s">
        <v>213</v>
      </c>
      <c r="H6838" s="9" t="s">
        <v>161</v>
      </c>
      <c r="I6838" s="9" t="s">
        <v>389</v>
      </c>
      <c r="J6838" s="9" t="s">
        <v>7432</v>
      </c>
      <c r="K6838" s="9" t="s">
        <v>225</v>
      </c>
      <c r="L6838" s="9" t="s">
        <v>216</v>
      </c>
      <c r="M6838" s="9" t="s">
        <v>620</v>
      </c>
      <c r="N6838" s="9" t="s">
        <v>198</v>
      </c>
      <c r="O6838" s="9" t="s">
        <v>177</v>
      </c>
      <c r="P6838" s="9" t="s">
        <v>457</v>
      </c>
      <c r="Q6838" s="9" t="s">
        <v>273</v>
      </c>
      <c r="R6838" s="9">
        <v>0</v>
      </c>
      <c r="S6838" s="9">
        <v>5</v>
      </c>
      <c r="U6838" s="9" t="s">
        <v>290</v>
      </c>
      <c r="W6838" s="9">
        <v>4</v>
      </c>
      <c r="X6838" s="9">
        <f>INDEX(SLA_Policy!$D$2:$D$5,MATCH(F6838,SLA_Policy!$A$2:$A$5,0))</f>
        <v>72</v>
      </c>
      <c r="Y6838" s="9" t="str">
        <f>IF(E6838="Cancelled","Excluded",IF(D6838="",IF((SLA_Policy!$B$8-B6838)*24&gt;X6838,"Open - Breached","Open - On Track"),IF((D6838-B6838)*24&lt;=X6838,"Met","Breached")))</f>
        <v>Met</v>
      </c>
    </row>
    <row r="6839" spans="1:25" x14ac:dyDescent="0.25">
      <c r="A6839" s="9" t="s">
        <v>10767</v>
      </c>
      <c r="B6839" s="23">
        <v>46112.771527777797</v>
      </c>
      <c r="C6839" s="23">
        <v>46112.772916666698</v>
      </c>
      <c r="D6839" s="23">
        <v>46113.34375</v>
      </c>
      <c r="E6839" s="9" t="s">
        <v>212</v>
      </c>
      <c r="F6839" s="9" t="s">
        <v>188</v>
      </c>
      <c r="G6839" s="9" t="s">
        <v>213</v>
      </c>
      <c r="H6839" s="9" t="s">
        <v>88</v>
      </c>
      <c r="I6839" s="9" t="s">
        <v>92</v>
      </c>
      <c r="J6839" s="9" t="s">
        <v>7999</v>
      </c>
      <c r="K6839" s="9" t="s">
        <v>262</v>
      </c>
      <c r="L6839" s="9" t="s">
        <v>311</v>
      </c>
      <c r="M6839" s="9" t="s">
        <v>1249</v>
      </c>
      <c r="N6839" s="9" t="s">
        <v>200</v>
      </c>
      <c r="O6839" s="9" t="s">
        <v>178</v>
      </c>
      <c r="P6839" s="9" t="s">
        <v>272</v>
      </c>
      <c r="Q6839" s="9" t="s">
        <v>219</v>
      </c>
      <c r="R6839" s="9">
        <v>0</v>
      </c>
      <c r="S6839" s="9">
        <v>21</v>
      </c>
      <c r="T6839" s="9" t="s">
        <v>136</v>
      </c>
      <c r="U6839" s="9" t="s">
        <v>266</v>
      </c>
      <c r="W6839" s="9">
        <v>4</v>
      </c>
      <c r="X6839" s="9">
        <f>INDEX(SLA_Policy!$D$2:$D$5,MATCH(F6839,SLA_Policy!$A$2:$A$5,0))</f>
        <v>72</v>
      </c>
      <c r="Y6839" s="9" t="str">
        <f>IF(E6839="Cancelled","Excluded",IF(D6839="",IF((SLA_Policy!$B$8-B6839)*24&gt;X6839,"Open - Breached","Open - On Track"),IF((D6839-B6839)*24&lt;=X6839,"Met","Breached")))</f>
        <v>Met</v>
      </c>
    </row>
    <row r="6840" spans="1:25" x14ac:dyDescent="0.25">
      <c r="A6840" s="9" t="s">
        <v>10768</v>
      </c>
      <c r="B6840" s="23">
        <v>46112.862500000003</v>
      </c>
      <c r="C6840" s="23">
        <v>46113.341666666704</v>
      </c>
      <c r="D6840" s="23">
        <v>46113.370833333298</v>
      </c>
      <c r="E6840" s="9" t="s">
        <v>212</v>
      </c>
      <c r="F6840" s="9" t="s">
        <v>188</v>
      </c>
      <c r="G6840" s="9" t="s">
        <v>213</v>
      </c>
      <c r="H6840" s="9" t="s">
        <v>88</v>
      </c>
      <c r="I6840" s="9" t="s">
        <v>268</v>
      </c>
      <c r="J6840" s="9" t="s">
        <v>10769</v>
      </c>
      <c r="K6840" s="9" t="s">
        <v>239</v>
      </c>
      <c r="L6840" s="9" t="s">
        <v>307</v>
      </c>
      <c r="M6840" s="9" t="s">
        <v>1823</v>
      </c>
      <c r="N6840" s="9" t="s">
        <v>199</v>
      </c>
      <c r="O6840" s="9" t="s">
        <v>178</v>
      </c>
      <c r="P6840" s="9" t="s">
        <v>321</v>
      </c>
      <c r="Q6840" s="9" t="s">
        <v>219</v>
      </c>
      <c r="R6840" s="9">
        <v>0</v>
      </c>
      <c r="S6840" s="9">
        <v>20</v>
      </c>
      <c r="T6840" s="9" t="s">
        <v>322</v>
      </c>
      <c r="U6840" s="9" t="s">
        <v>376</v>
      </c>
      <c r="W6840" s="9">
        <v>3</v>
      </c>
      <c r="X6840" s="9">
        <f>INDEX(SLA_Policy!$D$2:$D$5,MATCH(F6840,SLA_Policy!$A$2:$A$5,0))</f>
        <v>72</v>
      </c>
      <c r="Y6840" s="9" t="str">
        <f>IF(E6840="Cancelled","Excluded",IF(D6840="",IF((SLA_Policy!$B$8-B6840)*24&gt;X6840,"Open - Breached","Open - On Track"),IF((D6840-B6840)*24&lt;=X6840,"Met","Breached")))</f>
        <v>Met</v>
      </c>
    </row>
    <row r="6841" spans="1:25" x14ac:dyDescent="0.25">
      <c r="A6841" s="9" t="s">
        <v>10770</v>
      </c>
      <c r="B6841" s="23">
        <v>46113.291666666701</v>
      </c>
      <c r="C6841" s="23">
        <v>46113.309027777803</v>
      </c>
      <c r="D6841" s="23">
        <v>46114.369444444397</v>
      </c>
      <c r="E6841" s="9" t="s">
        <v>212</v>
      </c>
      <c r="F6841" s="9" t="s">
        <v>189</v>
      </c>
      <c r="G6841" s="9" t="s">
        <v>236</v>
      </c>
      <c r="H6841" s="9" t="s">
        <v>164</v>
      </c>
      <c r="I6841" s="9" t="s">
        <v>421</v>
      </c>
      <c r="J6841" s="9" t="s">
        <v>2054</v>
      </c>
      <c r="K6841" s="9" t="s">
        <v>215</v>
      </c>
      <c r="L6841" s="9" t="s">
        <v>104</v>
      </c>
      <c r="M6841" s="9" t="s">
        <v>1534</v>
      </c>
      <c r="N6841" s="9" t="s">
        <v>196</v>
      </c>
      <c r="O6841" s="9" t="s">
        <v>180</v>
      </c>
      <c r="P6841" s="9" t="s">
        <v>278</v>
      </c>
      <c r="Q6841" s="9" t="s">
        <v>273</v>
      </c>
      <c r="R6841" s="9">
        <v>0</v>
      </c>
      <c r="S6841" s="9">
        <v>31</v>
      </c>
      <c r="T6841" s="9" t="s">
        <v>464</v>
      </c>
      <c r="U6841" s="9" t="s">
        <v>140</v>
      </c>
      <c r="V6841" s="9" t="s">
        <v>10688</v>
      </c>
      <c r="X6841" s="9">
        <f>INDEX(SLA_Policy!$D$2:$D$5,MATCH(F6841,SLA_Policy!$A$2:$A$5,0))</f>
        <v>120</v>
      </c>
      <c r="Y6841" s="9" t="str">
        <f>IF(E6841="Cancelled","Excluded",IF(D6841="",IF((SLA_Policy!$B$8-B6841)*24&gt;X6841,"Open - Breached","Open - On Track"),IF((D6841-B6841)*24&lt;=X6841,"Met","Breached")))</f>
        <v>Met</v>
      </c>
    </row>
    <row r="6842" spans="1:25" x14ac:dyDescent="0.25">
      <c r="A6842" s="9" t="s">
        <v>10771</v>
      </c>
      <c r="B6842" s="23">
        <v>46113.302777777797</v>
      </c>
      <c r="C6842" s="23">
        <v>46113.304861111101</v>
      </c>
      <c r="D6842" s="23">
        <v>46113.759722222203</v>
      </c>
      <c r="E6842" s="9" t="s">
        <v>212</v>
      </c>
      <c r="F6842" s="9" t="s">
        <v>189</v>
      </c>
      <c r="G6842" s="9" t="s">
        <v>213</v>
      </c>
      <c r="H6842" s="9" t="s">
        <v>165</v>
      </c>
      <c r="I6842" s="9" t="s">
        <v>2034</v>
      </c>
      <c r="J6842" s="9" t="s">
        <v>10772</v>
      </c>
      <c r="K6842" s="9" t="s">
        <v>303</v>
      </c>
      <c r="L6842" s="9" t="s">
        <v>270</v>
      </c>
      <c r="M6842" s="9" t="s">
        <v>5614</v>
      </c>
      <c r="N6842" s="9" t="s">
        <v>198</v>
      </c>
      <c r="O6842" s="9" t="s">
        <v>176</v>
      </c>
      <c r="P6842" s="9" t="s">
        <v>419</v>
      </c>
      <c r="Q6842" s="9" t="s">
        <v>219</v>
      </c>
      <c r="R6842" s="9">
        <v>0</v>
      </c>
      <c r="S6842" s="9">
        <v>52</v>
      </c>
      <c r="U6842" s="9" t="s">
        <v>230</v>
      </c>
      <c r="X6842" s="9">
        <f>INDEX(SLA_Policy!$D$2:$D$5,MATCH(F6842,SLA_Policy!$A$2:$A$5,0))</f>
        <v>120</v>
      </c>
      <c r="Y6842" s="9" t="str">
        <f>IF(E6842="Cancelled","Excluded",IF(D6842="",IF((SLA_Policy!$B$8-B6842)*24&gt;X6842,"Open - Breached","Open - On Track"),IF((D6842-B6842)*24&lt;=X6842,"Met","Breached")))</f>
        <v>Met</v>
      </c>
    </row>
    <row r="6843" spans="1:25" x14ac:dyDescent="0.25">
      <c r="A6843" s="9" t="s">
        <v>10773</v>
      </c>
      <c r="B6843" s="23">
        <v>46113.311805555597</v>
      </c>
      <c r="C6843" s="23">
        <v>46113.3256944444</v>
      </c>
      <c r="D6843" s="23">
        <v>46115.336805555598</v>
      </c>
      <c r="E6843" s="9" t="s">
        <v>212</v>
      </c>
      <c r="F6843" s="9" t="s">
        <v>189</v>
      </c>
      <c r="G6843" s="9" t="s">
        <v>213</v>
      </c>
      <c r="H6843" s="9" t="s">
        <v>164</v>
      </c>
      <c r="I6843" s="9" t="s">
        <v>478</v>
      </c>
      <c r="J6843" s="9" t="s">
        <v>1964</v>
      </c>
      <c r="K6843" s="9" t="s">
        <v>215</v>
      </c>
      <c r="L6843" s="9" t="s">
        <v>270</v>
      </c>
      <c r="M6843" s="9" t="s">
        <v>2751</v>
      </c>
      <c r="N6843" s="9" t="s">
        <v>196</v>
      </c>
      <c r="O6843" s="9" t="s">
        <v>178</v>
      </c>
      <c r="P6843" s="9" t="s">
        <v>321</v>
      </c>
      <c r="Q6843" s="9" t="s">
        <v>219</v>
      </c>
      <c r="R6843" s="9">
        <v>0</v>
      </c>
      <c r="S6843" s="9">
        <v>36</v>
      </c>
      <c r="T6843" s="9" t="s">
        <v>343</v>
      </c>
      <c r="U6843" s="9" t="s">
        <v>266</v>
      </c>
      <c r="X6843" s="9">
        <f>INDEX(SLA_Policy!$D$2:$D$5,MATCH(F6843,SLA_Policy!$A$2:$A$5,0))</f>
        <v>120</v>
      </c>
      <c r="Y6843" s="9" t="str">
        <f>IF(E6843="Cancelled","Excluded",IF(D6843="",IF((SLA_Policy!$B$8-B6843)*24&gt;X6843,"Open - Breached","Open - On Track"),IF((D6843-B6843)*24&lt;=X6843,"Met","Breached")))</f>
        <v>Met</v>
      </c>
    </row>
    <row r="6844" spans="1:25" x14ac:dyDescent="0.25">
      <c r="A6844" s="9" t="s">
        <v>10774</v>
      </c>
      <c r="B6844" s="23">
        <v>46113.3347222222</v>
      </c>
      <c r="C6844" s="23">
        <v>46113.374305555597</v>
      </c>
      <c r="E6844" s="9" t="s">
        <v>649</v>
      </c>
      <c r="F6844" s="9" t="s">
        <v>189</v>
      </c>
      <c r="G6844" s="9" t="s">
        <v>213</v>
      </c>
      <c r="H6844" s="9" t="s">
        <v>161</v>
      </c>
      <c r="I6844" s="9" t="s">
        <v>297</v>
      </c>
      <c r="J6844" s="9" t="s">
        <v>6639</v>
      </c>
      <c r="K6844" s="9" t="s">
        <v>246</v>
      </c>
      <c r="L6844" s="9" t="s">
        <v>104</v>
      </c>
      <c r="M6844" s="9" t="s">
        <v>364</v>
      </c>
      <c r="N6844" s="9" t="s">
        <v>198</v>
      </c>
      <c r="O6844" s="9" t="s">
        <v>177</v>
      </c>
      <c r="P6844" s="9" t="s">
        <v>300</v>
      </c>
      <c r="Q6844" s="9" t="s">
        <v>219</v>
      </c>
      <c r="R6844" s="9">
        <v>0</v>
      </c>
      <c r="S6844" s="9">
        <v>5</v>
      </c>
      <c r="X6844" s="9">
        <f>INDEX(SLA_Policy!$D$2:$D$5,MATCH(F6844,SLA_Policy!$A$2:$A$5,0))</f>
        <v>120</v>
      </c>
      <c r="Y6844" s="9" t="str">
        <f>IF(E6844="Cancelled","Excluded",IF(D6844="",IF((SLA_Policy!$B$8-B6844)*24&gt;X6844,"Open - Breached","Open - On Track"),IF((D6844-B6844)*24&lt;=X6844,"Met","Breached")))</f>
        <v>Excluded</v>
      </c>
    </row>
    <row r="6845" spans="1:25" x14ac:dyDescent="0.25">
      <c r="A6845" s="9" t="s">
        <v>10775</v>
      </c>
      <c r="B6845" s="23">
        <v>46113.336111111101</v>
      </c>
      <c r="C6845" s="23">
        <v>46113.338194444397</v>
      </c>
      <c r="D6845" s="23">
        <v>46113.524305555598</v>
      </c>
      <c r="E6845" s="9" t="s">
        <v>212</v>
      </c>
      <c r="F6845" s="9" t="s">
        <v>188</v>
      </c>
      <c r="G6845" s="9" t="s">
        <v>213</v>
      </c>
      <c r="H6845" s="9" t="s">
        <v>161</v>
      </c>
      <c r="I6845" s="9" t="s">
        <v>297</v>
      </c>
      <c r="J6845" s="9" t="s">
        <v>512</v>
      </c>
      <c r="K6845" s="9" t="s">
        <v>246</v>
      </c>
      <c r="L6845" s="9" t="s">
        <v>216</v>
      </c>
      <c r="M6845" s="9" t="s">
        <v>897</v>
      </c>
      <c r="N6845" s="9" t="s">
        <v>198</v>
      </c>
      <c r="O6845" s="9" t="s">
        <v>177</v>
      </c>
      <c r="P6845" s="9" t="s">
        <v>241</v>
      </c>
      <c r="Q6845" s="9" t="s">
        <v>219</v>
      </c>
      <c r="R6845" s="9">
        <v>1</v>
      </c>
      <c r="S6845" s="9">
        <v>27</v>
      </c>
      <c r="U6845" s="9" t="s">
        <v>290</v>
      </c>
      <c r="X6845" s="9">
        <f>INDEX(SLA_Policy!$D$2:$D$5,MATCH(F6845,SLA_Policy!$A$2:$A$5,0))</f>
        <v>72</v>
      </c>
      <c r="Y6845" s="9" t="str">
        <f>IF(E6845="Cancelled","Excluded",IF(D6845="",IF((SLA_Policy!$B$8-B6845)*24&gt;X6845,"Open - Breached","Open - On Track"),IF((D6845-B6845)*24&lt;=X6845,"Met","Breached")))</f>
        <v>Met</v>
      </c>
    </row>
    <row r="6846" spans="1:25" x14ac:dyDescent="0.25">
      <c r="A6846" s="9" t="s">
        <v>10776</v>
      </c>
      <c r="B6846" s="23">
        <v>46113.342361111099</v>
      </c>
      <c r="C6846" s="23">
        <v>46113.491666666698</v>
      </c>
      <c r="D6846" s="23">
        <v>46125.393750000003</v>
      </c>
      <c r="E6846" s="9" t="s">
        <v>212</v>
      </c>
      <c r="F6846" s="9" t="s">
        <v>189</v>
      </c>
      <c r="G6846" s="9" t="s">
        <v>236</v>
      </c>
      <c r="H6846" s="9" t="s">
        <v>164</v>
      </c>
      <c r="I6846" s="9" t="s">
        <v>421</v>
      </c>
      <c r="J6846" s="9" t="s">
        <v>2202</v>
      </c>
      <c r="K6846" s="9" t="s">
        <v>215</v>
      </c>
      <c r="L6846" s="9" t="s">
        <v>216</v>
      </c>
      <c r="M6846" s="9" t="s">
        <v>3647</v>
      </c>
      <c r="N6846" s="9" t="s">
        <v>196</v>
      </c>
      <c r="O6846" s="9" t="s">
        <v>180</v>
      </c>
      <c r="P6846" s="9" t="s">
        <v>278</v>
      </c>
      <c r="Q6846" s="9" t="s">
        <v>219</v>
      </c>
      <c r="R6846" s="9">
        <v>0</v>
      </c>
      <c r="S6846" s="9">
        <v>24</v>
      </c>
      <c r="T6846" s="9" t="s">
        <v>343</v>
      </c>
      <c r="U6846" s="9" t="s">
        <v>140</v>
      </c>
      <c r="V6846" s="9" t="s">
        <v>10688</v>
      </c>
      <c r="X6846" s="9">
        <f>INDEX(SLA_Policy!$D$2:$D$5,MATCH(F6846,SLA_Policy!$A$2:$A$5,0))</f>
        <v>120</v>
      </c>
      <c r="Y6846" s="9" t="str">
        <f>IF(E6846="Cancelled","Excluded",IF(D6846="",IF((SLA_Policy!$B$8-B6846)*24&gt;X6846,"Open - Breached","Open - On Track"),IF((D6846-B6846)*24&lt;=X6846,"Met","Breached")))</f>
        <v>Breached</v>
      </c>
    </row>
    <row r="6847" spans="1:25" x14ac:dyDescent="0.25">
      <c r="A6847" s="9" t="s">
        <v>10777</v>
      </c>
      <c r="B6847" s="23">
        <v>46113.345833333296</v>
      </c>
      <c r="C6847" s="23">
        <v>46113.383333333302</v>
      </c>
      <c r="D6847" s="23">
        <v>46114.377083333296</v>
      </c>
      <c r="E6847" s="9" t="s">
        <v>212</v>
      </c>
      <c r="F6847" s="9" t="s">
        <v>188</v>
      </c>
      <c r="G6847" s="9" t="s">
        <v>213</v>
      </c>
      <c r="H6847" s="9" t="s">
        <v>162</v>
      </c>
      <c r="I6847" s="9" t="s">
        <v>416</v>
      </c>
      <c r="J6847" s="9" t="s">
        <v>10778</v>
      </c>
      <c r="K6847" s="9" t="s">
        <v>246</v>
      </c>
      <c r="L6847" s="9" t="s">
        <v>351</v>
      </c>
      <c r="M6847" s="9" t="s">
        <v>2069</v>
      </c>
      <c r="N6847" s="9" t="s">
        <v>196</v>
      </c>
      <c r="O6847" s="9" t="s">
        <v>179</v>
      </c>
      <c r="P6847" s="9" t="s">
        <v>284</v>
      </c>
      <c r="Q6847" s="9" t="s">
        <v>219</v>
      </c>
      <c r="R6847" s="9">
        <v>0</v>
      </c>
      <c r="S6847" s="9">
        <v>14</v>
      </c>
      <c r="U6847" s="9" t="s">
        <v>661</v>
      </c>
      <c r="W6847" s="9">
        <v>5</v>
      </c>
      <c r="X6847" s="9">
        <f>INDEX(SLA_Policy!$D$2:$D$5,MATCH(F6847,SLA_Policy!$A$2:$A$5,0))</f>
        <v>72</v>
      </c>
      <c r="Y6847" s="9" t="str">
        <f>IF(E6847="Cancelled","Excluded",IF(D6847="",IF((SLA_Policy!$B$8-B6847)*24&gt;X6847,"Open - Breached","Open - On Track"),IF((D6847-B6847)*24&lt;=X6847,"Met","Breached")))</f>
        <v>Met</v>
      </c>
    </row>
    <row r="6848" spans="1:25" x14ac:dyDescent="0.25">
      <c r="A6848" s="9" t="s">
        <v>10779</v>
      </c>
      <c r="B6848" s="23">
        <v>46113.369444444397</v>
      </c>
      <c r="C6848" s="23">
        <v>46113.425694444399</v>
      </c>
      <c r="D6848" s="23">
        <v>46113.623611111099</v>
      </c>
      <c r="E6848" s="9" t="s">
        <v>212</v>
      </c>
      <c r="F6848" s="9" t="s">
        <v>189</v>
      </c>
      <c r="G6848" s="9" t="s">
        <v>213</v>
      </c>
      <c r="H6848" s="9" t="s">
        <v>165</v>
      </c>
      <c r="I6848" s="9" t="s">
        <v>567</v>
      </c>
      <c r="J6848" s="9" t="s">
        <v>3049</v>
      </c>
      <c r="K6848" s="9" t="s">
        <v>246</v>
      </c>
      <c r="L6848" s="9" t="s">
        <v>226</v>
      </c>
      <c r="M6848" s="9" t="s">
        <v>2186</v>
      </c>
      <c r="N6848" s="9" t="s">
        <v>197</v>
      </c>
      <c r="O6848" s="9" t="s">
        <v>176</v>
      </c>
      <c r="P6848" s="9" t="s">
        <v>419</v>
      </c>
      <c r="Q6848" s="9" t="s">
        <v>219</v>
      </c>
      <c r="R6848" s="9">
        <v>0</v>
      </c>
      <c r="S6848" s="9">
        <v>12</v>
      </c>
      <c r="U6848" s="9" t="s">
        <v>266</v>
      </c>
      <c r="W6848" s="9">
        <v>5</v>
      </c>
      <c r="X6848" s="9">
        <f>INDEX(SLA_Policy!$D$2:$D$5,MATCH(F6848,SLA_Policy!$A$2:$A$5,0))</f>
        <v>120</v>
      </c>
      <c r="Y6848" s="9" t="str">
        <f>IF(E6848="Cancelled","Excluded",IF(D6848="",IF((SLA_Policy!$B$8-B6848)*24&gt;X6848,"Open - Breached","Open - On Track"),IF((D6848-B6848)*24&lt;=X6848,"Met","Breached")))</f>
        <v>Met</v>
      </c>
    </row>
    <row r="6849" spans="1:25" x14ac:dyDescent="0.25">
      <c r="A6849" s="9" t="s">
        <v>10780</v>
      </c>
      <c r="B6849" s="23">
        <v>46113.375</v>
      </c>
      <c r="C6849" s="23">
        <v>46113.380555555603</v>
      </c>
      <c r="D6849" s="23">
        <v>46113.420138888898</v>
      </c>
      <c r="E6849" s="9" t="s">
        <v>212</v>
      </c>
      <c r="F6849" s="9" t="s">
        <v>187</v>
      </c>
      <c r="G6849" s="9" t="s">
        <v>213</v>
      </c>
      <c r="H6849" s="9" t="s">
        <v>166</v>
      </c>
      <c r="I6849" s="9" t="s">
        <v>398</v>
      </c>
      <c r="J6849" s="9" t="s">
        <v>10781</v>
      </c>
      <c r="K6849" s="9" t="s">
        <v>246</v>
      </c>
      <c r="L6849" s="9" t="s">
        <v>311</v>
      </c>
      <c r="M6849" s="9" t="s">
        <v>903</v>
      </c>
      <c r="N6849" s="9" t="s">
        <v>198</v>
      </c>
      <c r="O6849" s="9" t="s">
        <v>181</v>
      </c>
      <c r="P6849" s="9" t="s">
        <v>668</v>
      </c>
      <c r="Q6849" s="9" t="s">
        <v>273</v>
      </c>
      <c r="R6849" s="9">
        <v>0</v>
      </c>
      <c r="S6849" s="9">
        <v>76</v>
      </c>
      <c r="U6849" s="9" t="s">
        <v>376</v>
      </c>
      <c r="X6849" s="9">
        <f>INDEX(SLA_Policy!$D$2:$D$5,MATCH(F6849,SLA_Policy!$A$2:$A$5,0))</f>
        <v>8</v>
      </c>
      <c r="Y6849" s="9" t="str">
        <f>IF(E6849="Cancelled","Excluded",IF(D6849="",IF((SLA_Policy!$B$8-B6849)*24&gt;X6849,"Open - Breached","Open - On Track"),IF((D6849-B6849)*24&lt;=X6849,"Met","Breached")))</f>
        <v>Met</v>
      </c>
    </row>
    <row r="6850" spans="1:25" x14ac:dyDescent="0.25">
      <c r="A6850" s="9" t="s">
        <v>10782</v>
      </c>
      <c r="B6850" s="23">
        <v>46113.391666666699</v>
      </c>
      <c r="C6850" s="23">
        <v>46113.402777777803</v>
      </c>
      <c r="D6850" s="23">
        <v>46114.392361111102</v>
      </c>
      <c r="E6850" s="9" t="s">
        <v>212</v>
      </c>
      <c r="F6850" s="9" t="s">
        <v>188</v>
      </c>
      <c r="G6850" s="9" t="s">
        <v>236</v>
      </c>
      <c r="H6850" s="9" t="s">
        <v>167</v>
      </c>
      <c r="I6850" s="9" t="s">
        <v>255</v>
      </c>
      <c r="J6850" s="9" t="s">
        <v>9698</v>
      </c>
      <c r="K6850" s="9" t="s">
        <v>262</v>
      </c>
      <c r="L6850" s="9" t="s">
        <v>311</v>
      </c>
      <c r="M6850" s="9" t="s">
        <v>5162</v>
      </c>
      <c r="N6850" s="9" t="s">
        <v>196</v>
      </c>
      <c r="O6850" s="9" t="s">
        <v>176</v>
      </c>
      <c r="P6850" s="9" t="s">
        <v>330</v>
      </c>
      <c r="Q6850" s="9" t="s">
        <v>219</v>
      </c>
      <c r="R6850" s="9">
        <v>1</v>
      </c>
      <c r="S6850" s="9">
        <v>46</v>
      </c>
      <c r="U6850" s="9" t="s">
        <v>242</v>
      </c>
      <c r="X6850" s="9">
        <f>INDEX(SLA_Policy!$D$2:$D$5,MATCH(F6850,SLA_Policy!$A$2:$A$5,0))</f>
        <v>72</v>
      </c>
      <c r="Y6850" s="9" t="str">
        <f>IF(E6850="Cancelled","Excluded",IF(D6850="",IF((SLA_Policy!$B$8-B6850)*24&gt;X6850,"Open - Breached","Open - On Track"),IF((D6850-B6850)*24&lt;=X6850,"Met","Breached")))</f>
        <v>Met</v>
      </c>
    </row>
    <row r="6851" spans="1:25" x14ac:dyDescent="0.25">
      <c r="A6851" s="9" t="s">
        <v>10783</v>
      </c>
      <c r="B6851" s="23">
        <v>46113.395833333299</v>
      </c>
      <c r="C6851" s="23">
        <v>46113.431250000001</v>
      </c>
      <c r="D6851" s="23">
        <v>46113.496527777803</v>
      </c>
      <c r="E6851" s="9" t="s">
        <v>212</v>
      </c>
      <c r="F6851" s="9" t="s">
        <v>188</v>
      </c>
      <c r="G6851" s="9" t="s">
        <v>213</v>
      </c>
      <c r="H6851" s="9" t="s">
        <v>161</v>
      </c>
      <c r="I6851" s="9" t="s">
        <v>297</v>
      </c>
      <c r="J6851" s="9" t="s">
        <v>3824</v>
      </c>
      <c r="K6851" s="9" t="s">
        <v>215</v>
      </c>
      <c r="L6851" s="9" t="s">
        <v>216</v>
      </c>
      <c r="M6851" s="9" t="s">
        <v>623</v>
      </c>
      <c r="N6851" s="9" t="s">
        <v>196</v>
      </c>
      <c r="O6851" s="9" t="s">
        <v>177</v>
      </c>
      <c r="P6851" s="9" t="s">
        <v>300</v>
      </c>
      <c r="Q6851" s="9" t="s">
        <v>219</v>
      </c>
      <c r="R6851" s="9">
        <v>0</v>
      </c>
      <c r="S6851" s="9">
        <v>19</v>
      </c>
      <c r="U6851" s="9" t="s">
        <v>221</v>
      </c>
      <c r="X6851" s="9">
        <f>INDEX(SLA_Policy!$D$2:$D$5,MATCH(F6851,SLA_Policy!$A$2:$A$5,0))</f>
        <v>72</v>
      </c>
      <c r="Y6851" s="9" t="str">
        <f>IF(E6851="Cancelled","Excluded",IF(D6851="",IF((SLA_Policy!$B$8-B6851)*24&gt;X6851,"Open - Breached","Open - On Track"),IF((D6851-B6851)*24&lt;=X6851,"Met","Breached")))</f>
        <v>Met</v>
      </c>
    </row>
    <row r="6852" spans="1:25" x14ac:dyDescent="0.25">
      <c r="A6852" s="9" t="s">
        <v>10784</v>
      </c>
      <c r="B6852" s="23">
        <v>46113.399305555598</v>
      </c>
      <c r="C6852" s="23">
        <v>46113.410416666702</v>
      </c>
      <c r="D6852" s="23">
        <v>46113.769444444399</v>
      </c>
      <c r="E6852" s="9" t="s">
        <v>212</v>
      </c>
      <c r="F6852" s="9" t="s">
        <v>188</v>
      </c>
      <c r="G6852" s="9" t="s">
        <v>213</v>
      </c>
      <c r="H6852" s="9" t="s">
        <v>163</v>
      </c>
      <c r="I6852" s="9" t="s">
        <v>223</v>
      </c>
      <c r="J6852" s="9" t="s">
        <v>224</v>
      </c>
      <c r="K6852" s="9" t="s">
        <v>246</v>
      </c>
      <c r="L6852" s="9" t="s">
        <v>282</v>
      </c>
      <c r="M6852" s="9" t="s">
        <v>822</v>
      </c>
      <c r="N6852" s="9" t="s">
        <v>198</v>
      </c>
      <c r="O6852" s="9" t="s">
        <v>176</v>
      </c>
      <c r="P6852" s="9" t="s">
        <v>228</v>
      </c>
      <c r="Q6852" s="9" t="s">
        <v>219</v>
      </c>
      <c r="R6852" s="9">
        <v>0</v>
      </c>
      <c r="S6852" s="9">
        <v>53</v>
      </c>
      <c r="T6852" s="9" t="s">
        <v>136</v>
      </c>
      <c r="U6852" s="9" t="s">
        <v>230</v>
      </c>
      <c r="W6852" s="9">
        <v>5</v>
      </c>
      <c r="X6852" s="9">
        <f>INDEX(SLA_Policy!$D$2:$D$5,MATCH(F6852,SLA_Policy!$A$2:$A$5,0))</f>
        <v>72</v>
      </c>
      <c r="Y6852" s="9" t="str">
        <f>IF(E6852="Cancelled","Excluded",IF(D6852="",IF((SLA_Policy!$B$8-B6852)*24&gt;X6852,"Open - Breached","Open - On Track"),IF((D6852-B6852)*24&lt;=X6852,"Met","Breached")))</f>
        <v>Met</v>
      </c>
    </row>
    <row r="6853" spans="1:25" x14ac:dyDescent="0.25">
      <c r="A6853" s="9" t="s">
        <v>10785</v>
      </c>
      <c r="B6853" s="23">
        <v>46113.401388888902</v>
      </c>
      <c r="C6853" s="23">
        <v>46114.362500000003</v>
      </c>
      <c r="D6853" s="23">
        <v>46115.402777777803</v>
      </c>
      <c r="E6853" s="9" t="s">
        <v>212</v>
      </c>
      <c r="F6853" s="9" t="s">
        <v>189</v>
      </c>
      <c r="G6853" s="9" t="s">
        <v>213</v>
      </c>
      <c r="H6853" s="9" t="s">
        <v>162</v>
      </c>
      <c r="I6853" s="9" t="s">
        <v>393</v>
      </c>
      <c r="J6853" s="9" t="s">
        <v>1718</v>
      </c>
      <c r="K6853" s="9" t="s">
        <v>239</v>
      </c>
      <c r="L6853" s="9" t="s">
        <v>226</v>
      </c>
      <c r="M6853" s="9" t="s">
        <v>1487</v>
      </c>
      <c r="N6853" s="9" t="s">
        <v>197</v>
      </c>
      <c r="O6853" s="9" t="s">
        <v>116</v>
      </c>
      <c r="P6853" s="9" t="s">
        <v>295</v>
      </c>
      <c r="Q6853" s="9" t="s">
        <v>219</v>
      </c>
      <c r="R6853" s="9">
        <v>0</v>
      </c>
      <c r="S6853" s="9">
        <v>4</v>
      </c>
      <c r="U6853" s="9" t="s">
        <v>661</v>
      </c>
      <c r="X6853" s="9">
        <f>INDEX(SLA_Policy!$D$2:$D$5,MATCH(F6853,SLA_Policy!$A$2:$A$5,0))</f>
        <v>120</v>
      </c>
      <c r="Y6853" s="9" t="str">
        <f>IF(E6853="Cancelled","Excluded",IF(D6853="",IF((SLA_Policy!$B$8-B6853)*24&gt;X6853,"Open - Breached","Open - On Track"),IF((D6853-B6853)*24&lt;=X6853,"Met","Breached")))</f>
        <v>Met</v>
      </c>
    </row>
    <row r="6854" spans="1:25" x14ac:dyDescent="0.25">
      <c r="A6854" s="9" t="s">
        <v>10786</v>
      </c>
      <c r="B6854" s="23">
        <v>46113.402777777803</v>
      </c>
      <c r="C6854" s="23">
        <v>46113.412499999999</v>
      </c>
      <c r="D6854" s="23">
        <v>46113.475694444503</v>
      </c>
      <c r="E6854" s="9" t="s">
        <v>212</v>
      </c>
      <c r="F6854" s="9" t="s">
        <v>188</v>
      </c>
      <c r="G6854" s="9" t="s">
        <v>213</v>
      </c>
      <c r="H6854" s="9" t="s">
        <v>164</v>
      </c>
      <c r="I6854" s="9" t="s">
        <v>339</v>
      </c>
      <c r="J6854" s="9" t="s">
        <v>866</v>
      </c>
      <c r="K6854" s="9" t="s">
        <v>239</v>
      </c>
      <c r="L6854" s="9" t="s">
        <v>216</v>
      </c>
      <c r="M6854" s="9" t="s">
        <v>3502</v>
      </c>
      <c r="N6854" s="9" t="s">
        <v>198</v>
      </c>
      <c r="O6854" s="9" t="s">
        <v>116</v>
      </c>
      <c r="P6854" s="9" t="s">
        <v>218</v>
      </c>
      <c r="Q6854" s="9" t="s">
        <v>219</v>
      </c>
      <c r="R6854" s="9">
        <v>0</v>
      </c>
      <c r="S6854" s="9">
        <v>8</v>
      </c>
      <c r="T6854" s="9" t="s">
        <v>343</v>
      </c>
      <c r="U6854" s="9" t="s">
        <v>248</v>
      </c>
      <c r="X6854" s="9">
        <f>INDEX(SLA_Policy!$D$2:$D$5,MATCH(F6854,SLA_Policy!$A$2:$A$5,0))</f>
        <v>72</v>
      </c>
      <c r="Y6854" s="9" t="str">
        <f>IF(E6854="Cancelled","Excluded",IF(D6854="",IF((SLA_Policy!$B$8-B6854)*24&gt;X6854,"Open - Breached","Open - On Track"),IF((D6854-B6854)*24&lt;=X6854,"Met","Breached")))</f>
        <v>Met</v>
      </c>
    </row>
    <row r="6855" spans="1:25" x14ac:dyDescent="0.25">
      <c r="A6855" s="9" t="s">
        <v>10787</v>
      </c>
      <c r="B6855" s="23">
        <v>46113.407638888901</v>
      </c>
      <c r="C6855" s="23">
        <v>46113.4194444444</v>
      </c>
      <c r="D6855" s="23">
        <v>46114.307638888902</v>
      </c>
      <c r="E6855" s="9" t="s">
        <v>212</v>
      </c>
      <c r="F6855" s="9" t="s">
        <v>188</v>
      </c>
      <c r="G6855" s="9" t="s">
        <v>236</v>
      </c>
      <c r="H6855" s="9" t="s">
        <v>161</v>
      </c>
      <c r="I6855" s="9" t="s">
        <v>237</v>
      </c>
      <c r="J6855" s="9" t="s">
        <v>2198</v>
      </c>
      <c r="K6855" s="9" t="s">
        <v>239</v>
      </c>
      <c r="L6855" s="9" t="s">
        <v>226</v>
      </c>
      <c r="M6855" s="9" t="s">
        <v>1651</v>
      </c>
      <c r="N6855" s="9" t="s">
        <v>196</v>
      </c>
      <c r="O6855" s="9" t="s">
        <v>177</v>
      </c>
      <c r="P6855" s="9" t="s">
        <v>457</v>
      </c>
      <c r="Q6855" s="9" t="s">
        <v>219</v>
      </c>
      <c r="R6855" s="9">
        <v>0</v>
      </c>
      <c r="S6855" s="9">
        <v>24</v>
      </c>
      <c r="U6855" s="9" t="s">
        <v>242</v>
      </c>
      <c r="X6855" s="9">
        <f>INDEX(SLA_Policy!$D$2:$D$5,MATCH(F6855,SLA_Policy!$A$2:$A$5,0))</f>
        <v>72</v>
      </c>
      <c r="Y6855" s="9" t="str">
        <f>IF(E6855="Cancelled","Excluded",IF(D6855="",IF((SLA_Policy!$B$8-B6855)*24&gt;X6855,"Open - Breached","Open - On Track"),IF((D6855-B6855)*24&lt;=X6855,"Met","Breached")))</f>
        <v>Met</v>
      </c>
    </row>
    <row r="6856" spans="1:25" x14ac:dyDescent="0.25">
      <c r="A6856" s="9" t="s">
        <v>10788</v>
      </c>
      <c r="B6856" s="23">
        <v>46113.409722222197</v>
      </c>
      <c r="C6856" s="23">
        <v>46113.420833333301</v>
      </c>
      <c r="D6856" s="23">
        <v>46113.668055555601</v>
      </c>
      <c r="E6856" s="9" t="s">
        <v>212</v>
      </c>
      <c r="F6856" s="9" t="s">
        <v>188</v>
      </c>
      <c r="G6856" s="9" t="s">
        <v>213</v>
      </c>
      <c r="H6856" s="9" t="s">
        <v>167</v>
      </c>
      <c r="I6856" s="9" t="s">
        <v>362</v>
      </c>
      <c r="J6856" s="9" t="s">
        <v>10789</v>
      </c>
      <c r="K6856" s="9" t="s">
        <v>239</v>
      </c>
      <c r="L6856" s="9" t="s">
        <v>270</v>
      </c>
      <c r="M6856" s="9" t="s">
        <v>3653</v>
      </c>
      <c r="N6856" s="9" t="s">
        <v>197</v>
      </c>
      <c r="O6856" s="9" t="s">
        <v>116</v>
      </c>
      <c r="P6856" s="9" t="s">
        <v>258</v>
      </c>
      <c r="Q6856" s="9" t="s">
        <v>219</v>
      </c>
      <c r="R6856" s="9">
        <v>0</v>
      </c>
      <c r="S6856" s="9">
        <v>56</v>
      </c>
      <c r="T6856" s="9" t="s">
        <v>220</v>
      </c>
      <c r="U6856" s="9" t="s">
        <v>248</v>
      </c>
      <c r="W6856" s="9">
        <v>5</v>
      </c>
      <c r="X6856" s="9">
        <f>INDEX(SLA_Policy!$D$2:$D$5,MATCH(F6856,SLA_Policy!$A$2:$A$5,0))</f>
        <v>72</v>
      </c>
      <c r="Y6856" s="9" t="str">
        <f>IF(E6856="Cancelled","Excluded",IF(D6856="",IF((SLA_Policy!$B$8-B6856)*24&gt;X6856,"Open - Breached","Open - On Track"),IF((D6856-B6856)*24&lt;=X6856,"Met","Breached")))</f>
        <v>Met</v>
      </c>
    </row>
    <row r="6857" spans="1:25" x14ac:dyDescent="0.25">
      <c r="A6857" s="9" t="s">
        <v>10790</v>
      </c>
      <c r="B6857" s="23">
        <v>46113.410416666702</v>
      </c>
      <c r="C6857" s="23">
        <v>46113.431944444397</v>
      </c>
      <c r="D6857" s="23">
        <v>46114.374305555597</v>
      </c>
      <c r="E6857" s="9" t="s">
        <v>212</v>
      </c>
      <c r="F6857" s="9" t="s">
        <v>188</v>
      </c>
      <c r="G6857" s="9" t="s">
        <v>213</v>
      </c>
      <c r="H6857" s="9" t="s">
        <v>166</v>
      </c>
      <c r="I6857" s="9" t="s">
        <v>286</v>
      </c>
      <c r="J6857" s="9" t="s">
        <v>7838</v>
      </c>
      <c r="K6857" s="9" t="s">
        <v>246</v>
      </c>
      <c r="L6857" s="9" t="s">
        <v>351</v>
      </c>
      <c r="M6857" s="9" t="s">
        <v>4290</v>
      </c>
      <c r="N6857" s="9" t="s">
        <v>197</v>
      </c>
      <c r="O6857" s="9" t="s">
        <v>181</v>
      </c>
      <c r="P6857" s="9" t="s">
        <v>449</v>
      </c>
      <c r="Q6857" s="9" t="s">
        <v>219</v>
      </c>
      <c r="R6857" s="9">
        <v>0</v>
      </c>
      <c r="S6857" s="9">
        <v>21</v>
      </c>
      <c r="U6857" s="9" t="s">
        <v>376</v>
      </c>
      <c r="W6857" s="9">
        <v>4</v>
      </c>
      <c r="X6857" s="9">
        <f>INDEX(SLA_Policy!$D$2:$D$5,MATCH(F6857,SLA_Policy!$A$2:$A$5,0))</f>
        <v>72</v>
      </c>
      <c r="Y6857" s="9" t="str">
        <f>IF(E6857="Cancelled","Excluded",IF(D6857="",IF((SLA_Policy!$B$8-B6857)*24&gt;X6857,"Open - Breached","Open - On Track"),IF((D6857-B6857)*24&lt;=X6857,"Met","Breached")))</f>
        <v>Met</v>
      </c>
    </row>
    <row r="6858" spans="1:25" x14ac:dyDescent="0.25">
      <c r="A6858" s="9" t="s">
        <v>10791</v>
      </c>
      <c r="B6858" s="23">
        <v>46113.427777777797</v>
      </c>
      <c r="C6858" s="23">
        <v>46113.5756944444</v>
      </c>
      <c r="D6858" s="23">
        <v>46114.354166666701</v>
      </c>
      <c r="E6858" s="9" t="s">
        <v>212</v>
      </c>
      <c r="F6858" s="9" t="s">
        <v>189</v>
      </c>
      <c r="G6858" s="9" t="s">
        <v>213</v>
      </c>
      <c r="H6858" s="9" t="s">
        <v>167</v>
      </c>
      <c r="I6858" s="9" t="s">
        <v>362</v>
      </c>
      <c r="J6858" s="9" t="s">
        <v>10792</v>
      </c>
      <c r="K6858" s="9" t="s">
        <v>246</v>
      </c>
      <c r="L6858" s="9" t="s">
        <v>311</v>
      </c>
      <c r="M6858" s="9" t="s">
        <v>8559</v>
      </c>
      <c r="N6858" s="9" t="s">
        <v>197</v>
      </c>
      <c r="O6858" s="9" t="s">
        <v>176</v>
      </c>
      <c r="P6858" s="9" t="s">
        <v>1159</v>
      </c>
      <c r="Q6858" s="9" t="s">
        <v>219</v>
      </c>
      <c r="R6858" s="9">
        <v>0</v>
      </c>
      <c r="S6858" s="9">
        <v>35</v>
      </c>
      <c r="U6858" s="9" t="s">
        <v>290</v>
      </c>
      <c r="W6858" s="9">
        <v>5</v>
      </c>
      <c r="X6858" s="9">
        <f>INDEX(SLA_Policy!$D$2:$D$5,MATCH(F6858,SLA_Policy!$A$2:$A$5,0))</f>
        <v>120</v>
      </c>
      <c r="Y6858" s="9" t="str">
        <f>IF(E6858="Cancelled","Excluded",IF(D6858="",IF((SLA_Policy!$B$8-B6858)*24&gt;X6858,"Open - Breached","Open - On Track"),IF((D6858-B6858)*24&lt;=X6858,"Met","Breached")))</f>
        <v>Met</v>
      </c>
    </row>
    <row r="6859" spans="1:25" x14ac:dyDescent="0.25">
      <c r="A6859" s="9" t="s">
        <v>10793</v>
      </c>
      <c r="B6859" s="23">
        <v>46113.427777777797</v>
      </c>
      <c r="C6859" s="23">
        <v>46113.431250000001</v>
      </c>
      <c r="D6859" s="23">
        <v>46113.578472222202</v>
      </c>
      <c r="E6859" s="9" t="s">
        <v>212</v>
      </c>
      <c r="F6859" s="9" t="s">
        <v>188</v>
      </c>
      <c r="G6859" s="9" t="s">
        <v>213</v>
      </c>
      <c r="H6859" s="9" t="s">
        <v>88</v>
      </c>
      <c r="I6859" s="9" t="s">
        <v>92</v>
      </c>
      <c r="J6859" s="9" t="s">
        <v>9164</v>
      </c>
      <c r="K6859" s="9" t="s">
        <v>225</v>
      </c>
      <c r="L6859" s="9" t="s">
        <v>311</v>
      </c>
      <c r="M6859" s="9" t="s">
        <v>3292</v>
      </c>
      <c r="N6859" s="9" t="s">
        <v>198</v>
      </c>
      <c r="O6859" s="9" t="s">
        <v>116</v>
      </c>
      <c r="P6859" s="9" t="s">
        <v>295</v>
      </c>
      <c r="Q6859" s="9" t="s">
        <v>219</v>
      </c>
      <c r="R6859" s="9">
        <v>0</v>
      </c>
      <c r="S6859" s="9">
        <v>31</v>
      </c>
      <c r="T6859" s="9" t="s">
        <v>136</v>
      </c>
      <c r="U6859" s="9" t="s">
        <v>140</v>
      </c>
      <c r="V6859" s="9" t="s">
        <v>144</v>
      </c>
      <c r="X6859" s="9">
        <f>INDEX(SLA_Policy!$D$2:$D$5,MATCH(F6859,SLA_Policy!$A$2:$A$5,0))</f>
        <v>72</v>
      </c>
      <c r="Y6859" s="9" t="str">
        <f>IF(E6859="Cancelled","Excluded",IF(D6859="",IF((SLA_Policy!$B$8-B6859)*24&gt;X6859,"Open - Breached","Open - On Track"),IF((D6859-B6859)*24&lt;=X6859,"Met","Breached")))</f>
        <v>Met</v>
      </c>
    </row>
    <row r="6860" spans="1:25" x14ac:dyDescent="0.25">
      <c r="A6860" s="9" t="s">
        <v>10794</v>
      </c>
      <c r="B6860" s="23">
        <v>46113.434722222199</v>
      </c>
      <c r="C6860" s="23">
        <v>46113.461111111101</v>
      </c>
      <c r="D6860" s="23">
        <v>46113.737500000003</v>
      </c>
      <c r="E6860" s="9" t="s">
        <v>212</v>
      </c>
      <c r="F6860" s="9" t="s">
        <v>188</v>
      </c>
      <c r="G6860" s="9" t="s">
        <v>213</v>
      </c>
      <c r="H6860" s="9" t="s">
        <v>88</v>
      </c>
      <c r="I6860" s="9" t="s">
        <v>268</v>
      </c>
      <c r="J6860" s="9" t="s">
        <v>2188</v>
      </c>
      <c r="K6860" s="9" t="s">
        <v>262</v>
      </c>
      <c r="L6860" s="9" t="s">
        <v>307</v>
      </c>
      <c r="M6860" s="9" t="s">
        <v>2895</v>
      </c>
      <c r="N6860" s="9" t="s">
        <v>197</v>
      </c>
      <c r="O6860" s="9" t="s">
        <v>178</v>
      </c>
      <c r="P6860" s="9" t="s">
        <v>321</v>
      </c>
      <c r="Q6860" s="9" t="s">
        <v>219</v>
      </c>
      <c r="R6860" s="9">
        <v>0</v>
      </c>
      <c r="S6860" s="9">
        <v>15</v>
      </c>
      <c r="T6860" s="9" t="s">
        <v>136</v>
      </c>
      <c r="U6860" s="9" t="s">
        <v>266</v>
      </c>
      <c r="W6860" s="9">
        <v>4</v>
      </c>
      <c r="X6860" s="9">
        <f>INDEX(SLA_Policy!$D$2:$D$5,MATCH(F6860,SLA_Policy!$A$2:$A$5,0))</f>
        <v>72</v>
      </c>
      <c r="Y6860" s="9" t="str">
        <f>IF(E6860="Cancelled","Excluded",IF(D6860="",IF((SLA_Policy!$B$8-B6860)*24&gt;X6860,"Open - Breached","Open - On Track"),IF((D6860-B6860)*24&lt;=X6860,"Met","Breached")))</f>
        <v>Met</v>
      </c>
    </row>
    <row r="6861" spans="1:25" x14ac:dyDescent="0.25">
      <c r="A6861" s="9" t="s">
        <v>10795</v>
      </c>
      <c r="B6861" s="23">
        <v>46113.442361111098</v>
      </c>
      <c r="C6861" s="23">
        <v>46113.461111111101</v>
      </c>
      <c r="E6861" s="9" t="s">
        <v>649</v>
      </c>
      <c r="F6861" s="9" t="s">
        <v>188</v>
      </c>
      <c r="G6861" s="9" t="s">
        <v>213</v>
      </c>
      <c r="H6861" s="9" t="s">
        <v>161</v>
      </c>
      <c r="I6861" s="9" t="s">
        <v>389</v>
      </c>
      <c r="J6861" s="9" t="s">
        <v>4464</v>
      </c>
      <c r="K6861" s="9" t="s">
        <v>246</v>
      </c>
      <c r="L6861" s="9" t="s">
        <v>371</v>
      </c>
      <c r="M6861" s="9" t="s">
        <v>4806</v>
      </c>
      <c r="N6861" s="9" t="s">
        <v>199</v>
      </c>
      <c r="O6861" s="9" t="s">
        <v>116</v>
      </c>
      <c r="P6861" s="9" t="s">
        <v>295</v>
      </c>
      <c r="Q6861" s="9" t="s">
        <v>219</v>
      </c>
      <c r="R6861" s="9">
        <v>0</v>
      </c>
      <c r="S6861" s="9">
        <v>3</v>
      </c>
      <c r="X6861" s="9">
        <f>INDEX(SLA_Policy!$D$2:$D$5,MATCH(F6861,SLA_Policy!$A$2:$A$5,0))</f>
        <v>72</v>
      </c>
      <c r="Y6861" s="9" t="str">
        <f>IF(E6861="Cancelled","Excluded",IF(D6861="",IF((SLA_Policy!$B$8-B6861)*24&gt;X6861,"Open - Breached","Open - On Track"),IF((D6861-B6861)*24&lt;=X6861,"Met","Breached")))</f>
        <v>Excluded</v>
      </c>
    </row>
    <row r="6862" spans="1:25" x14ac:dyDescent="0.25">
      <c r="A6862" s="9" t="s">
        <v>10796</v>
      </c>
      <c r="B6862" s="23">
        <v>46113.445138888899</v>
      </c>
      <c r="C6862" s="23">
        <v>46113.529861111099</v>
      </c>
      <c r="D6862" s="23">
        <v>46113.708333333299</v>
      </c>
      <c r="E6862" s="9" t="s">
        <v>212</v>
      </c>
      <c r="F6862" s="9" t="s">
        <v>188</v>
      </c>
      <c r="G6862" s="9" t="s">
        <v>213</v>
      </c>
      <c r="H6862" s="9" t="s">
        <v>167</v>
      </c>
      <c r="I6862" s="9" t="s">
        <v>536</v>
      </c>
      <c r="J6862" s="9" t="s">
        <v>5934</v>
      </c>
      <c r="K6862" s="9" t="s">
        <v>303</v>
      </c>
      <c r="L6862" s="9" t="s">
        <v>104</v>
      </c>
      <c r="M6862" s="9" t="s">
        <v>573</v>
      </c>
      <c r="N6862" s="9" t="s">
        <v>197</v>
      </c>
      <c r="O6862" s="9" t="s">
        <v>180</v>
      </c>
      <c r="P6862" s="9" t="s">
        <v>368</v>
      </c>
      <c r="Q6862" s="9" t="s">
        <v>219</v>
      </c>
      <c r="R6862" s="9">
        <v>0</v>
      </c>
      <c r="S6862" s="9">
        <v>48</v>
      </c>
      <c r="T6862" s="9" t="s">
        <v>136</v>
      </c>
      <c r="U6862" s="9" t="s">
        <v>266</v>
      </c>
      <c r="W6862" s="9">
        <v>4</v>
      </c>
      <c r="X6862" s="9">
        <f>INDEX(SLA_Policy!$D$2:$D$5,MATCH(F6862,SLA_Policy!$A$2:$A$5,0))</f>
        <v>72</v>
      </c>
      <c r="Y6862" s="9" t="str">
        <f>IF(E6862="Cancelled","Excluded",IF(D6862="",IF((SLA_Policy!$B$8-B6862)*24&gt;X6862,"Open - Breached","Open - On Track"),IF((D6862-B6862)*24&lt;=X6862,"Met","Breached")))</f>
        <v>Met</v>
      </c>
    </row>
    <row r="6863" spans="1:25" x14ac:dyDescent="0.25">
      <c r="A6863" s="9" t="s">
        <v>10797</v>
      </c>
      <c r="B6863" s="23">
        <v>46113.452777777798</v>
      </c>
      <c r="C6863" s="23">
        <v>46113.500694444498</v>
      </c>
      <c r="D6863" s="23">
        <v>46114.463194444397</v>
      </c>
      <c r="E6863" s="9" t="s">
        <v>212</v>
      </c>
      <c r="F6863" s="9" t="s">
        <v>188</v>
      </c>
      <c r="G6863" s="9" t="s">
        <v>213</v>
      </c>
      <c r="H6863" s="9" t="s">
        <v>88</v>
      </c>
      <c r="I6863" s="9" t="s">
        <v>92</v>
      </c>
      <c r="J6863" s="9" t="s">
        <v>917</v>
      </c>
      <c r="K6863" s="9" t="s">
        <v>262</v>
      </c>
      <c r="L6863" s="9" t="s">
        <v>270</v>
      </c>
      <c r="M6863" s="9" t="s">
        <v>271</v>
      </c>
      <c r="N6863" s="9" t="s">
        <v>197</v>
      </c>
      <c r="O6863" s="9" t="s">
        <v>116</v>
      </c>
      <c r="P6863" s="9" t="s">
        <v>234</v>
      </c>
      <c r="Q6863" s="9" t="s">
        <v>219</v>
      </c>
      <c r="R6863" s="9">
        <v>1</v>
      </c>
      <c r="S6863" s="9">
        <v>22</v>
      </c>
      <c r="T6863" s="9" t="s">
        <v>136</v>
      </c>
      <c r="U6863" s="9" t="s">
        <v>266</v>
      </c>
      <c r="X6863" s="9">
        <f>INDEX(SLA_Policy!$D$2:$D$5,MATCH(F6863,SLA_Policy!$A$2:$A$5,0))</f>
        <v>72</v>
      </c>
      <c r="Y6863" s="9" t="str">
        <f>IF(E6863="Cancelled","Excluded",IF(D6863="",IF((SLA_Policy!$B$8-B6863)*24&gt;X6863,"Open - Breached","Open - On Track"),IF((D6863-B6863)*24&lt;=X6863,"Met","Breached")))</f>
        <v>Met</v>
      </c>
    </row>
    <row r="6864" spans="1:25" x14ac:dyDescent="0.25">
      <c r="A6864" s="9" t="s">
        <v>10798</v>
      </c>
      <c r="B6864" s="23">
        <v>46113.452777777798</v>
      </c>
      <c r="C6864" s="23">
        <v>46113.521527777797</v>
      </c>
      <c r="D6864" s="23">
        <v>46114.406944444498</v>
      </c>
      <c r="E6864" s="9" t="s">
        <v>212</v>
      </c>
      <c r="F6864" s="9" t="s">
        <v>188</v>
      </c>
      <c r="G6864" s="9" t="s">
        <v>213</v>
      </c>
      <c r="H6864" s="9" t="s">
        <v>163</v>
      </c>
      <c r="I6864" s="9" t="s">
        <v>223</v>
      </c>
      <c r="J6864" s="9" t="s">
        <v>3256</v>
      </c>
      <c r="K6864" s="9" t="s">
        <v>246</v>
      </c>
      <c r="L6864" s="9" t="s">
        <v>351</v>
      </c>
      <c r="M6864" s="9" t="s">
        <v>400</v>
      </c>
      <c r="N6864" s="9" t="s">
        <v>197</v>
      </c>
      <c r="O6864" s="9" t="s">
        <v>176</v>
      </c>
      <c r="P6864" s="9" t="s">
        <v>570</v>
      </c>
      <c r="Q6864" s="9" t="s">
        <v>219</v>
      </c>
      <c r="R6864" s="9">
        <v>0</v>
      </c>
      <c r="S6864" s="9">
        <v>63</v>
      </c>
      <c r="T6864" s="9" t="s">
        <v>136</v>
      </c>
      <c r="U6864" s="9" t="s">
        <v>230</v>
      </c>
      <c r="X6864" s="9">
        <f>INDEX(SLA_Policy!$D$2:$D$5,MATCH(F6864,SLA_Policy!$A$2:$A$5,0))</f>
        <v>72</v>
      </c>
      <c r="Y6864" s="9" t="str">
        <f>IF(E6864="Cancelled","Excluded",IF(D6864="",IF((SLA_Policy!$B$8-B6864)*24&gt;X6864,"Open - Breached","Open - On Track"),IF((D6864-B6864)*24&lt;=X6864,"Met","Breached")))</f>
        <v>Met</v>
      </c>
    </row>
    <row r="6865" spans="1:25" x14ac:dyDescent="0.25">
      <c r="A6865" s="9" t="s">
        <v>10799</v>
      </c>
      <c r="B6865" s="23">
        <v>46113.462500000001</v>
      </c>
      <c r="C6865" s="23">
        <v>46113.594444444498</v>
      </c>
      <c r="D6865" s="23">
        <v>46115.359722222202</v>
      </c>
      <c r="E6865" s="9" t="s">
        <v>212</v>
      </c>
      <c r="F6865" s="9" t="s">
        <v>189</v>
      </c>
      <c r="G6865" s="9" t="s">
        <v>213</v>
      </c>
      <c r="H6865" s="9" t="s">
        <v>88</v>
      </c>
      <c r="I6865" s="9" t="s">
        <v>486</v>
      </c>
      <c r="J6865" s="9" t="s">
        <v>10800</v>
      </c>
      <c r="K6865" s="9" t="s">
        <v>246</v>
      </c>
      <c r="L6865" s="9" t="s">
        <v>282</v>
      </c>
      <c r="M6865" s="9" t="s">
        <v>283</v>
      </c>
      <c r="N6865" s="9" t="s">
        <v>196</v>
      </c>
      <c r="O6865" s="9" t="s">
        <v>178</v>
      </c>
      <c r="P6865" s="9" t="s">
        <v>414</v>
      </c>
      <c r="Q6865" s="9" t="s">
        <v>219</v>
      </c>
      <c r="R6865" s="9">
        <v>0</v>
      </c>
      <c r="S6865" s="9">
        <v>19</v>
      </c>
      <c r="U6865" s="9" t="s">
        <v>230</v>
      </c>
      <c r="X6865" s="9">
        <f>INDEX(SLA_Policy!$D$2:$D$5,MATCH(F6865,SLA_Policy!$A$2:$A$5,0))</f>
        <v>120</v>
      </c>
      <c r="Y6865" s="9" t="str">
        <f>IF(E6865="Cancelled","Excluded",IF(D6865="",IF((SLA_Policy!$B$8-B6865)*24&gt;X6865,"Open - Breached","Open - On Track"),IF((D6865-B6865)*24&lt;=X6865,"Met","Breached")))</f>
        <v>Met</v>
      </c>
    </row>
    <row r="6866" spans="1:25" x14ac:dyDescent="0.25">
      <c r="A6866" s="9" t="s">
        <v>10801</v>
      </c>
      <c r="B6866" s="23">
        <v>46113.470833333296</v>
      </c>
      <c r="C6866" s="23">
        <v>46113.493750000001</v>
      </c>
      <c r="D6866" s="23">
        <v>46114.34375</v>
      </c>
      <c r="E6866" s="9" t="s">
        <v>212</v>
      </c>
      <c r="F6866" s="9" t="s">
        <v>188</v>
      </c>
      <c r="G6866" s="9" t="s">
        <v>213</v>
      </c>
      <c r="H6866" s="9" t="s">
        <v>88</v>
      </c>
      <c r="I6866" s="9" t="s">
        <v>268</v>
      </c>
      <c r="J6866" s="9" t="s">
        <v>638</v>
      </c>
      <c r="K6866" s="9" t="s">
        <v>246</v>
      </c>
      <c r="L6866" s="9" t="s">
        <v>282</v>
      </c>
      <c r="M6866" s="9" t="s">
        <v>1917</v>
      </c>
      <c r="N6866" s="9" t="s">
        <v>196</v>
      </c>
      <c r="O6866" s="9" t="s">
        <v>178</v>
      </c>
      <c r="P6866" s="9" t="s">
        <v>272</v>
      </c>
      <c r="Q6866" s="9" t="s">
        <v>219</v>
      </c>
      <c r="R6866" s="9">
        <v>0</v>
      </c>
      <c r="S6866" s="9">
        <v>11</v>
      </c>
      <c r="T6866" s="9" t="s">
        <v>220</v>
      </c>
      <c r="U6866" s="9" t="s">
        <v>221</v>
      </c>
      <c r="X6866" s="9">
        <f>INDEX(SLA_Policy!$D$2:$D$5,MATCH(F6866,SLA_Policy!$A$2:$A$5,0))</f>
        <v>72</v>
      </c>
      <c r="Y6866" s="9" t="str">
        <f>IF(E6866="Cancelled","Excluded",IF(D6866="",IF((SLA_Policy!$B$8-B6866)*24&gt;X6866,"Open - Breached","Open - On Track"),IF((D6866-B6866)*24&lt;=X6866,"Met","Breached")))</f>
        <v>Met</v>
      </c>
    </row>
    <row r="6867" spans="1:25" x14ac:dyDescent="0.25">
      <c r="A6867" s="9" t="s">
        <v>10802</v>
      </c>
      <c r="B6867" s="23">
        <v>46113.480555555601</v>
      </c>
      <c r="C6867" s="23">
        <v>46113.489583333299</v>
      </c>
      <c r="D6867" s="23">
        <v>46113.652083333298</v>
      </c>
      <c r="E6867" s="9" t="s">
        <v>212</v>
      </c>
      <c r="F6867" s="9" t="s">
        <v>188</v>
      </c>
      <c r="G6867" s="9" t="s">
        <v>213</v>
      </c>
      <c r="H6867" s="9" t="s">
        <v>166</v>
      </c>
      <c r="I6867" s="9" t="s">
        <v>286</v>
      </c>
      <c r="J6867" s="9" t="s">
        <v>8177</v>
      </c>
      <c r="K6867" s="9" t="s">
        <v>215</v>
      </c>
      <c r="L6867" s="9" t="s">
        <v>216</v>
      </c>
      <c r="M6867" s="9" t="s">
        <v>556</v>
      </c>
      <c r="N6867" s="9" t="s">
        <v>197</v>
      </c>
      <c r="O6867" s="9" t="s">
        <v>181</v>
      </c>
      <c r="P6867" s="9" t="s">
        <v>445</v>
      </c>
      <c r="Q6867" s="9" t="s">
        <v>219</v>
      </c>
      <c r="R6867" s="9">
        <v>0</v>
      </c>
      <c r="S6867" s="9">
        <v>11</v>
      </c>
      <c r="U6867" s="9" t="s">
        <v>290</v>
      </c>
      <c r="X6867" s="9">
        <f>INDEX(SLA_Policy!$D$2:$D$5,MATCH(F6867,SLA_Policy!$A$2:$A$5,0))</f>
        <v>72</v>
      </c>
      <c r="Y6867" s="9" t="str">
        <f>IF(E6867="Cancelled","Excluded",IF(D6867="",IF((SLA_Policy!$B$8-B6867)*24&gt;X6867,"Open - Breached","Open - On Track"),IF((D6867-B6867)*24&lt;=X6867,"Met","Breached")))</f>
        <v>Met</v>
      </c>
    </row>
    <row r="6868" spans="1:25" x14ac:dyDescent="0.25">
      <c r="A6868" s="9" t="s">
        <v>10803</v>
      </c>
      <c r="B6868" s="23">
        <v>46113.491666666698</v>
      </c>
      <c r="C6868" s="23">
        <v>46113.501388888901</v>
      </c>
      <c r="D6868" s="23">
        <v>46115.367361111101</v>
      </c>
      <c r="E6868" s="9" t="s">
        <v>212</v>
      </c>
      <c r="F6868" s="9" t="s">
        <v>188</v>
      </c>
      <c r="G6868" s="9" t="s">
        <v>213</v>
      </c>
      <c r="H6868" s="9" t="s">
        <v>163</v>
      </c>
      <c r="I6868" s="9" t="s">
        <v>250</v>
      </c>
      <c r="J6868" s="9" t="s">
        <v>2119</v>
      </c>
      <c r="K6868" s="9" t="s">
        <v>225</v>
      </c>
      <c r="L6868" s="9" t="s">
        <v>216</v>
      </c>
      <c r="M6868" s="9" t="s">
        <v>965</v>
      </c>
      <c r="N6868" s="9" t="s">
        <v>199</v>
      </c>
      <c r="O6868" s="9" t="s">
        <v>176</v>
      </c>
      <c r="P6868" s="9" t="s">
        <v>570</v>
      </c>
      <c r="Q6868" s="9" t="s">
        <v>219</v>
      </c>
      <c r="R6868" s="9">
        <v>0</v>
      </c>
      <c r="S6868" s="9">
        <v>14</v>
      </c>
      <c r="T6868" s="9" t="s">
        <v>220</v>
      </c>
      <c r="U6868" s="9" t="s">
        <v>230</v>
      </c>
      <c r="W6868" s="9">
        <v>5</v>
      </c>
      <c r="X6868" s="9">
        <f>INDEX(SLA_Policy!$D$2:$D$5,MATCH(F6868,SLA_Policy!$A$2:$A$5,0))</f>
        <v>72</v>
      </c>
      <c r="Y6868" s="9" t="str">
        <f>IF(E6868="Cancelled","Excluded",IF(D6868="",IF((SLA_Policy!$B$8-B6868)*24&gt;X6868,"Open - Breached","Open - On Track"),IF((D6868-B6868)*24&lt;=X6868,"Met","Breached")))</f>
        <v>Met</v>
      </c>
    </row>
    <row r="6869" spans="1:25" x14ac:dyDescent="0.25">
      <c r="A6869" s="9" t="s">
        <v>10804</v>
      </c>
      <c r="B6869" s="23">
        <v>46113.499305555597</v>
      </c>
      <c r="C6869" s="23">
        <v>46113.5</v>
      </c>
      <c r="D6869" s="23">
        <v>46114.344444444498</v>
      </c>
      <c r="E6869" s="9" t="s">
        <v>212</v>
      </c>
      <c r="F6869" s="9" t="s">
        <v>188</v>
      </c>
      <c r="G6869" s="9" t="s">
        <v>236</v>
      </c>
      <c r="H6869" s="9" t="s">
        <v>164</v>
      </c>
      <c r="I6869" s="9" t="s">
        <v>421</v>
      </c>
      <c r="J6869" s="9" t="s">
        <v>3731</v>
      </c>
      <c r="K6869" s="9" t="s">
        <v>246</v>
      </c>
      <c r="L6869" s="9" t="s">
        <v>104</v>
      </c>
      <c r="M6869" s="9" t="s">
        <v>1478</v>
      </c>
      <c r="N6869" s="9" t="s">
        <v>198</v>
      </c>
      <c r="O6869" s="9" t="s">
        <v>180</v>
      </c>
      <c r="P6869" s="9" t="s">
        <v>318</v>
      </c>
      <c r="Q6869" s="9" t="s">
        <v>219</v>
      </c>
      <c r="R6869" s="9">
        <v>0</v>
      </c>
      <c r="S6869" s="9">
        <v>32</v>
      </c>
      <c r="T6869" s="9" t="s">
        <v>343</v>
      </c>
      <c r="U6869" s="9" t="s">
        <v>140</v>
      </c>
      <c r="V6869" s="9" t="s">
        <v>10688</v>
      </c>
      <c r="X6869" s="9">
        <f>INDEX(SLA_Policy!$D$2:$D$5,MATCH(F6869,SLA_Policy!$A$2:$A$5,0))</f>
        <v>72</v>
      </c>
      <c r="Y6869" s="9" t="str">
        <f>IF(E6869="Cancelled","Excluded",IF(D6869="",IF((SLA_Policy!$B$8-B6869)*24&gt;X6869,"Open - Breached","Open - On Track"),IF((D6869-B6869)*24&lt;=X6869,"Met","Breached")))</f>
        <v>Met</v>
      </c>
    </row>
    <row r="6870" spans="1:25" x14ac:dyDescent="0.25">
      <c r="A6870" s="9" t="s">
        <v>10805</v>
      </c>
      <c r="B6870" s="23">
        <v>46113.559027777803</v>
      </c>
      <c r="C6870" s="23">
        <v>46113.561111111099</v>
      </c>
      <c r="D6870" s="23">
        <v>46114.735416666699</v>
      </c>
      <c r="E6870" s="9" t="s">
        <v>212</v>
      </c>
      <c r="F6870" s="9" t="s">
        <v>188</v>
      </c>
      <c r="G6870" s="9" t="s">
        <v>213</v>
      </c>
      <c r="H6870" s="9" t="s">
        <v>163</v>
      </c>
      <c r="I6870" s="9" t="s">
        <v>223</v>
      </c>
      <c r="J6870" s="9" t="s">
        <v>1344</v>
      </c>
      <c r="K6870" s="9" t="s">
        <v>246</v>
      </c>
      <c r="L6870" s="9" t="s">
        <v>311</v>
      </c>
      <c r="M6870" s="9" t="s">
        <v>2613</v>
      </c>
      <c r="N6870" s="9" t="s">
        <v>198</v>
      </c>
      <c r="O6870" s="9" t="s">
        <v>176</v>
      </c>
      <c r="P6870" s="9" t="s">
        <v>503</v>
      </c>
      <c r="Q6870" s="9" t="s">
        <v>219</v>
      </c>
      <c r="R6870" s="9">
        <v>0</v>
      </c>
      <c r="S6870" s="9">
        <v>65</v>
      </c>
      <c r="T6870" s="9" t="s">
        <v>136</v>
      </c>
      <c r="U6870" s="9" t="s">
        <v>266</v>
      </c>
      <c r="X6870" s="9">
        <f>INDEX(SLA_Policy!$D$2:$D$5,MATCH(F6870,SLA_Policy!$A$2:$A$5,0))</f>
        <v>72</v>
      </c>
      <c r="Y6870" s="9" t="str">
        <f>IF(E6870="Cancelled","Excluded",IF(D6870="",IF((SLA_Policy!$B$8-B6870)*24&gt;X6870,"Open - Breached","Open - On Track"),IF((D6870-B6870)*24&lt;=X6870,"Met","Breached")))</f>
        <v>Met</v>
      </c>
    </row>
    <row r="6871" spans="1:25" x14ac:dyDescent="0.25">
      <c r="A6871" s="9" t="s">
        <v>10806</v>
      </c>
      <c r="B6871" s="23">
        <v>46113.573611111096</v>
      </c>
      <c r="C6871" s="23">
        <v>46113.5805555556</v>
      </c>
      <c r="D6871" s="23">
        <v>46114.5493055556</v>
      </c>
      <c r="E6871" s="9" t="s">
        <v>212</v>
      </c>
      <c r="F6871" s="9" t="s">
        <v>188</v>
      </c>
      <c r="G6871" s="9" t="s">
        <v>213</v>
      </c>
      <c r="H6871" s="9" t="s">
        <v>162</v>
      </c>
      <c r="I6871" s="9" t="s">
        <v>244</v>
      </c>
      <c r="J6871" s="9" t="s">
        <v>3212</v>
      </c>
      <c r="K6871" s="9" t="s">
        <v>215</v>
      </c>
      <c r="L6871" s="9" t="s">
        <v>351</v>
      </c>
      <c r="M6871" s="9" t="s">
        <v>2241</v>
      </c>
      <c r="N6871" s="9" t="s">
        <v>196</v>
      </c>
      <c r="O6871" s="9" t="s">
        <v>179</v>
      </c>
      <c r="P6871" s="9" t="s">
        <v>337</v>
      </c>
      <c r="Q6871" s="9" t="s">
        <v>219</v>
      </c>
      <c r="R6871" s="9">
        <v>0</v>
      </c>
      <c r="S6871" s="9">
        <v>25</v>
      </c>
      <c r="U6871" s="9" t="s">
        <v>266</v>
      </c>
      <c r="X6871" s="9">
        <f>INDEX(SLA_Policy!$D$2:$D$5,MATCH(F6871,SLA_Policy!$A$2:$A$5,0))</f>
        <v>72</v>
      </c>
      <c r="Y6871" s="9" t="str">
        <f>IF(E6871="Cancelled","Excluded",IF(D6871="",IF((SLA_Policy!$B$8-B6871)*24&gt;X6871,"Open - Breached","Open - On Track"),IF((D6871-B6871)*24&lt;=X6871,"Met","Breached")))</f>
        <v>Met</v>
      </c>
    </row>
    <row r="6872" spans="1:25" x14ac:dyDescent="0.25">
      <c r="A6872" s="9" t="s">
        <v>10807</v>
      </c>
      <c r="B6872" s="23">
        <v>46113.582638888904</v>
      </c>
      <c r="C6872" s="23">
        <v>46113.627083333296</v>
      </c>
      <c r="D6872" s="23">
        <v>46114.411805555603</v>
      </c>
      <c r="E6872" s="9" t="s">
        <v>212</v>
      </c>
      <c r="F6872" s="9" t="s">
        <v>189</v>
      </c>
      <c r="G6872" s="9" t="s">
        <v>213</v>
      </c>
      <c r="H6872" s="9" t="s">
        <v>167</v>
      </c>
      <c r="I6872" s="9" t="s">
        <v>362</v>
      </c>
      <c r="J6872" s="9" t="s">
        <v>3571</v>
      </c>
      <c r="K6872" s="9" t="s">
        <v>239</v>
      </c>
      <c r="L6872" s="9" t="s">
        <v>226</v>
      </c>
      <c r="M6872" s="9" t="s">
        <v>288</v>
      </c>
      <c r="N6872" s="9" t="s">
        <v>197</v>
      </c>
      <c r="O6872" s="9" t="s">
        <v>176</v>
      </c>
      <c r="P6872" s="9" t="s">
        <v>419</v>
      </c>
      <c r="Q6872" s="9" t="s">
        <v>219</v>
      </c>
      <c r="R6872" s="9">
        <v>0</v>
      </c>
      <c r="S6872" s="9">
        <v>27</v>
      </c>
      <c r="U6872" s="9" t="s">
        <v>290</v>
      </c>
      <c r="X6872" s="9">
        <f>INDEX(SLA_Policy!$D$2:$D$5,MATCH(F6872,SLA_Policy!$A$2:$A$5,0))</f>
        <v>120</v>
      </c>
      <c r="Y6872" s="9" t="str">
        <f>IF(E6872="Cancelled","Excluded",IF(D6872="",IF((SLA_Policy!$B$8-B6872)*24&gt;X6872,"Open - Breached","Open - On Track"),IF((D6872-B6872)*24&lt;=X6872,"Met","Breached")))</f>
        <v>Met</v>
      </c>
    </row>
    <row r="6873" spans="1:25" x14ac:dyDescent="0.25">
      <c r="A6873" s="9" t="s">
        <v>10808</v>
      </c>
      <c r="B6873" s="23">
        <v>46113.606249999997</v>
      </c>
      <c r="C6873" s="23">
        <v>46113.629166666702</v>
      </c>
      <c r="D6873" s="23">
        <v>46114.336805555598</v>
      </c>
      <c r="E6873" s="9" t="s">
        <v>212</v>
      </c>
      <c r="F6873" s="9" t="s">
        <v>188</v>
      </c>
      <c r="G6873" s="9" t="s">
        <v>236</v>
      </c>
      <c r="H6873" s="9" t="s">
        <v>161</v>
      </c>
      <c r="I6873" s="9" t="s">
        <v>505</v>
      </c>
      <c r="J6873" s="9" t="s">
        <v>506</v>
      </c>
      <c r="K6873" s="9" t="s">
        <v>246</v>
      </c>
      <c r="L6873" s="9" t="s">
        <v>307</v>
      </c>
      <c r="M6873" s="9" t="s">
        <v>4869</v>
      </c>
      <c r="N6873" s="9" t="s">
        <v>196</v>
      </c>
      <c r="O6873" s="9" t="s">
        <v>177</v>
      </c>
      <c r="P6873" s="9" t="s">
        <v>300</v>
      </c>
      <c r="Q6873" s="9" t="s">
        <v>219</v>
      </c>
      <c r="R6873" s="9">
        <v>0</v>
      </c>
      <c r="S6873" s="9">
        <v>21</v>
      </c>
      <c r="U6873" s="9" t="s">
        <v>242</v>
      </c>
      <c r="X6873" s="9">
        <f>INDEX(SLA_Policy!$D$2:$D$5,MATCH(F6873,SLA_Policy!$A$2:$A$5,0))</f>
        <v>72</v>
      </c>
      <c r="Y6873" s="9" t="str">
        <f>IF(E6873="Cancelled","Excluded",IF(D6873="",IF((SLA_Policy!$B$8-B6873)*24&gt;X6873,"Open - Breached","Open - On Track"),IF((D6873-B6873)*24&lt;=X6873,"Met","Breached")))</f>
        <v>Met</v>
      </c>
    </row>
    <row r="6874" spans="1:25" x14ac:dyDescent="0.25">
      <c r="A6874" s="9" t="s">
        <v>10809</v>
      </c>
      <c r="B6874" s="23">
        <v>46113.607638888898</v>
      </c>
      <c r="C6874" s="23">
        <v>46113.627083333296</v>
      </c>
      <c r="D6874" s="23">
        <v>46115.401388888902</v>
      </c>
      <c r="E6874" s="9" t="s">
        <v>212</v>
      </c>
      <c r="F6874" s="9" t="s">
        <v>189</v>
      </c>
      <c r="G6874" s="9" t="s">
        <v>236</v>
      </c>
      <c r="H6874" s="9" t="s">
        <v>161</v>
      </c>
      <c r="I6874" s="9" t="s">
        <v>505</v>
      </c>
      <c r="J6874" s="9" t="s">
        <v>4699</v>
      </c>
      <c r="K6874" s="9" t="s">
        <v>215</v>
      </c>
      <c r="L6874" s="9" t="s">
        <v>104</v>
      </c>
      <c r="M6874" s="9" t="s">
        <v>1621</v>
      </c>
      <c r="N6874" s="9" t="s">
        <v>196</v>
      </c>
      <c r="O6874" s="9" t="s">
        <v>177</v>
      </c>
      <c r="P6874" s="9" t="s">
        <v>942</v>
      </c>
      <c r="Q6874" s="9" t="s">
        <v>219</v>
      </c>
      <c r="R6874" s="9">
        <v>0</v>
      </c>
      <c r="S6874" s="9">
        <v>27</v>
      </c>
      <c r="U6874" s="9" t="s">
        <v>242</v>
      </c>
      <c r="X6874" s="9">
        <f>INDEX(SLA_Policy!$D$2:$D$5,MATCH(F6874,SLA_Policy!$A$2:$A$5,0))</f>
        <v>120</v>
      </c>
      <c r="Y6874" s="9" t="str">
        <f>IF(E6874="Cancelled","Excluded",IF(D6874="",IF((SLA_Policy!$B$8-B6874)*24&gt;X6874,"Open - Breached","Open - On Track"),IF((D6874-B6874)*24&lt;=X6874,"Met","Breached")))</f>
        <v>Met</v>
      </c>
    </row>
    <row r="6875" spans="1:25" x14ac:dyDescent="0.25">
      <c r="A6875" s="9" t="s">
        <v>10810</v>
      </c>
      <c r="B6875" s="23">
        <v>46113.609027777798</v>
      </c>
      <c r="C6875" s="23">
        <v>46113.633333333302</v>
      </c>
      <c r="D6875" s="23">
        <v>46114.393750000003</v>
      </c>
      <c r="E6875" s="9" t="s">
        <v>212</v>
      </c>
      <c r="F6875" s="9" t="s">
        <v>188</v>
      </c>
      <c r="G6875" s="9" t="s">
        <v>213</v>
      </c>
      <c r="H6875" s="9" t="s">
        <v>167</v>
      </c>
      <c r="I6875" s="9" t="s">
        <v>684</v>
      </c>
      <c r="J6875" s="9" t="s">
        <v>2364</v>
      </c>
      <c r="K6875" s="9" t="s">
        <v>225</v>
      </c>
      <c r="L6875" s="9" t="s">
        <v>226</v>
      </c>
      <c r="M6875" s="9" t="s">
        <v>1959</v>
      </c>
      <c r="N6875" s="9" t="s">
        <v>196</v>
      </c>
      <c r="O6875" s="9" t="s">
        <v>176</v>
      </c>
      <c r="P6875" s="9" t="s">
        <v>253</v>
      </c>
      <c r="Q6875" s="9" t="s">
        <v>219</v>
      </c>
      <c r="R6875" s="9">
        <v>0</v>
      </c>
      <c r="S6875" s="9">
        <v>10</v>
      </c>
      <c r="U6875" s="9" t="s">
        <v>376</v>
      </c>
      <c r="X6875" s="9">
        <f>INDEX(SLA_Policy!$D$2:$D$5,MATCH(F6875,SLA_Policy!$A$2:$A$5,0))</f>
        <v>72</v>
      </c>
      <c r="Y6875" s="9" t="str">
        <f>IF(E6875="Cancelled","Excluded",IF(D6875="",IF((SLA_Policy!$B$8-B6875)*24&gt;X6875,"Open - Breached","Open - On Track"),IF((D6875-B6875)*24&lt;=X6875,"Met","Breached")))</f>
        <v>Met</v>
      </c>
    </row>
    <row r="6876" spans="1:25" x14ac:dyDescent="0.25">
      <c r="A6876" s="9" t="s">
        <v>10811</v>
      </c>
      <c r="B6876" s="23">
        <v>46113.622222222199</v>
      </c>
      <c r="C6876" s="23">
        <v>46113.6340277778</v>
      </c>
      <c r="D6876" s="23">
        <v>46113.645833333299</v>
      </c>
      <c r="E6876" s="9" t="s">
        <v>212</v>
      </c>
      <c r="F6876" s="9" t="s">
        <v>188</v>
      </c>
      <c r="G6876" s="9" t="s">
        <v>213</v>
      </c>
      <c r="H6876" s="9" t="s">
        <v>161</v>
      </c>
      <c r="I6876" s="9" t="s">
        <v>389</v>
      </c>
      <c r="J6876" s="9" t="s">
        <v>949</v>
      </c>
      <c r="K6876" s="9" t="s">
        <v>215</v>
      </c>
      <c r="L6876" s="9" t="s">
        <v>311</v>
      </c>
      <c r="M6876" s="9" t="s">
        <v>1126</v>
      </c>
      <c r="N6876" s="9" t="s">
        <v>199</v>
      </c>
      <c r="O6876" s="9" t="s">
        <v>116</v>
      </c>
      <c r="P6876" s="9" t="s">
        <v>258</v>
      </c>
      <c r="Q6876" s="9" t="s">
        <v>219</v>
      </c>
      <c r="R6876" s="9">
        <v>0</v>
      </c>
      <c r="S6876" s="9">
        <v>11</v>
      </c>
      <c r="U6876" s="9" t="s">
        <v>290</v>
      </c>
      <c r="W6876" s="9">
        <v>5</v>
      </c>
      <c r="X6876" s="9">
        <f>INDEX(SLA_Policy!$D$2:$D$5,MATCH(F6876,SLA_Policy!$A$2:$A$5,0))</f>
        <v>72</v>
      </c>
      <c r="Y6876" s="9" t="str">
        <f>IF(E6876="Cancelled","Excluded",IF(D6876="",IF((SLA_Policy!$B$8-B6876)*24&gt;X6876,"Open - Breached","Open - On Track"),IF((D6876-B6876)*24&lt;=X6876,"Met","Breached")))</f>
        <v>Met</v>
      </c>
    </row>
    <row r="6877" spans="1:25" x14ac:dyDescent="0.25">
      <c r="A6877" s="9" t="s">
        <v>10812</v>
      </c>
      <c r="B6877" s="23">
        <v>46113.625</v>
      </c>
      <c r="C6877" s="23">
        <v>46113.640972222202</v>
      </c>
      <c r="D6877" s="23">
        <v>46114.338194444397</v>
      </c>
      <c r="E6877" s="9" t="s">
        <v>212</v>
      </c>
      <c r="F6877" s="9" t="s">
        <v>188</v>
      </c>
      <c r="G6877" s="9" t="s">
        <v>213</v>
      </c>
      <c r="H6877" s="9" t="s">
        <v>162</v>
      </c>
      <c r="I6877" s="9" t="s">
        <v>345</v>
      </c>
      <c r="J6877" s="9" t="s">
        <v>3691</v>
      </c>
      <c r="K6877" s="9" t="s">
        <v>246</v>
      </c>
      <c r="L6877" s="9" t="s">
        <v>216</v>
      </c>
      <c r="M6877" s="9" t="s">
        <v>448</v>
      </c>
      <c r="N6877" s="9" t="s">
        <v>197</v>
      </c>
      <c r="O6877" s="9" t="s">
        <v>179</v>
      </c>
      <c r="P6877" s="9" t="s">
        <v>337</v>
      </c>
      <c r="Q6877" s="9" t="s">
        <v>219</v>
      </c>
      <c r="R6877" s="9">
        <v>0</v>
      </c>
      <c r="S6877" s="9">
        <v>51</v>
      </c>
      <c r="U6877" s="9" t="s">
        <v>376</v>
      </c>
      <c r="X6877" s="9">
        <f>INDEX(SLA_Policy!$D$2:$D$5,MATCH(F6877,SLA_Policy!$A$2:$A$5,0))</f>
        <v>72</v>
      </c>
      <c r="Y6877" s="9" t="str">
        <f>IF(E6877="Cancelled","Excluded",IF(D6877="",IF((SLA_Policy!$B$8-B6877)*24&gt;X6877,"Open - Breached","Open - On Track"),IF((D6877-B6877)*24&lt;=X6877,"Met","Breached")))</f>
        <v>Met</v>
      </c>
    </row>
    <row r="6878" spans="1:25" x14ac:dyDescent="0.25">
      <c r="A6878" s="9" t="s">
        <v>10813</v>
      </c>
      <c r="B6878" s="23">
        <v>46113.640972222202</v>
      </c>
      <c r="C6878" s="23">
        <v>46113.699305555601</v>
      </c>
      <c r="D6878" s="23">
        <v>46115.408333333296</v>
      </c>
      <c r="E6878" s="9" t="s">
        <v>212</v>
      </c>
      <c r="F6878" s="9" t="s">
        <v>189</v>
      </c>
      <c r="G6878" s="9" t="s">
        <v>236</v>
      </c>
      <c r="H6878" s="9" t="s">
        <v>164</v>
      </c>
      <c r="I6878" s="9" t="s">
        <v>421</v>
      </c>
      <c r="J6878" s="9" t="s">
        <v>1733</v>
      </c>
      <c r="K6878" s="9" t="s">
        <v>239</v>
      </c>
      <c r="L6878" s="9" t="s">
        <v>282</v>
      </c>
      <c r="M6878" s="9" t="s">
        <v>471</v>
      </c>
      <c r="N6878" s="9" t="s">
        <v>196</v>
      </c>
      <c r="O6878" s="9" t="s">
        <v>116</v>
      </c>
      <c r="P6878" s="9" t="s">
        <v>218</v>
      </c>
      <c r="Q6878" s="9" t="s">
        <v>219</v>
      </c>
      <c r="R6878" s="9">
        <v>0</v>
      </c>
      <c r="S6878" s="9">
        <v>14</v>
      </c>
      <c r="T6878" s="9" t="s">
        <v>343</v>
      </c>
      <c r="U6878" s="9" t="s">
        <v>242</v>
      </c>
      <c r="W6878" s="9">
        <v>4</v>
      </c>
      <c r="X6878" s="9">
        <f>INDEX(SLA_Policy!$D$2:$D$5,MATCH(F6878,SLA_Policy!$A$2:$A$5,0))</f>
        <v>120</v>
      </c>
      <c r="Y6878" s="9" t="str">
        <f>IF(E6878="Cancelled","Excluded",IF(D6878="",IF((SLA_Policy!$B$8-B6878)*24&gt;X6878,"Open - Breached","Open - On Track"),IF((D6878-B6878)*24&lt;=X6878,"Met","Breached")))</f>
        <v>Met</v>
      </c>
    </row>
    <row r="6879" spans="1:25" x14ac:dyDescent="0.25">
      <c r="A6879" s="9" t="s">
        <v>10814</v>
      </c>
      <c r="B6879" s="23">
        <v>46113.649305555598</v>
      </c>
      <c r="C6879" s="23">
        <v>46113.7631944444</v>
      </c>
      <c r="D6879" s="23">
        <v>46114.335416666698</v>
      </c>
      <c r="E6879" s="9" t="s">
        <v>212</v>
      </c>
      <c r="F6879" s="9" t="s">
        <v>189</v>
      </c>
      <c r="G6879" s="9" t="s">
        <v>213</v>
      </c>
      <c r="H6879" s="9" t="s">
        <v>166</v>
      </c>
      <c r="I6879" s="9" t="s">
        <v>286</v>
      </c>
      <c r="J6879" s="9" t="s">
        <v>1627</v>
      </c>
      <c r="K6879" s="9" t="s">
        <v>246</v>
      </c>
      <c r="L6879" s="9" t="s">
        <v>282</v>
      </c>
      <c r="M6879" s="9" t="s">
        <v>1917</v>
      </c>
      <c r="N6879" s="9" t="s">
        <v>196</v>
      </c>
      <c r="O6879" s="9" t="s">
        <v>181</v>
      </c>
      <c r="P6879" s="9" t="s">
        <v>289</v>
      </c>
      <c r="Q6879" s="9" t="s">
        <v>219</v>
      </c>
      <c r="R6879" s="9">
        <v>0</v>
      </c>
      <c r="S6879" s="9">
        <v>16</v>
      </c>
      <c r="U6879" s="9" t="s">
        <v>290</v>
      </c>
      <c r="X6879" s="9">
        <f>INDEX(SLA_Policy!$D$2:$D$5,MATCH(F6879,SLA_Policy!$A$2:$A$5,0))</f>
        <v>120</v>
      </c>
      <c r="Y6879" s="9" t="str">
        <f>IF(E6879="Cancelled","Excluded",IF(D6879="",IF((SLA_Policy!$B$8-B6879)*24&gt;X6879,"Open - Breached","Open - On Track"),IF((D6879-B6879)*24&lt;=X6879,"Met","Breached")))</f>
        <v>Met</v>
      </c>
    </row>
    <row r="6880" spans="1:25" x14ac:dyDescent="0.25">
      <c r="A6880" s="9" t="s">
        <v>10815</v>
      </c>
      <c r="B6880" s="23">
        <v>46113.655555555597</v>
      </c>
      <c r="C6880" s="23">
        <v>46113.663888888899</v>
      </c>
      <c r="D6880" s="23">
        <v>46113.764583333301</v>
      </c>
      <c r="E6880" s="9" t="s">
        <v>212</v>
      </c>
      <c r="F6880" s="9" t="s">
        <v>189</v>
      </c>
      <c r="G6880" s="9" t="s">
        <v>213</v>
      </c>
      <c r="H6880" s="9" t="s">
        <v>162</v>
      </c>
      <c r="I6880" s="9" t="s">
        <v>416</v>
      </c>
      <c r="J6880" s="9" t="s">
        <v>3754</v>
      </c>
      <c r="K6880" s="9" t="s">
        <v>262</v>
      </c>
      <c r="L6880" s="9" t="s">
        <v>307</v>
      </c>
      <c r="M6880" s="9" t="s">
        <v>2895</v>
      </c>
      <c r="N6880" s="9" t="s">
        <v>198</v>
      </c>
      <c r="O6880" s="9" t="s">
        <v>179</v>
      </c>
      <c r="P6880" s="9" t="s">
        <v>264</v>
      </c>
      <c r="Q6880" s="9" t="s">
        <v>219</v>
      </c>
      <c r="R6880" s="9">
        <v>0</v>
      </c>
      <c r="S6880" s="9">
        <v>23</v>
      </c>
      <c r="U6880" s="9" t="s">
        <v>266</v>
      </c>
      <c r="W6880" s="9">
        <v>5</v>
      </c>
      <c r="X6880" s="9">
        <f>INDEX(SLA_Policy!$D$2:$D$5,MATCH(F6880,SLA_Policy!$A$2:$A$5,0))</f>
        <v>120</v>
      </c>
      <c r="Y6880" s="9" t="str">
        <f>IF(E6880="Cancelled","Excluded",IF(D6880="",IF((SLA_Policy!$B$8-B6880)*24&gt;X6880,"Open - Breached","Open - On Track"),IF((D6880-B6880)*24&lt;=X6880,"Met","Breached")))</f>
        <v>Met</v>
      </c>
    </row>
    <row r="6881" spans="1:25" x14ac:dyDescent="0.25">
      <c r="A6881" s="9" t="s">
        <v>10816</v>
      </c>
      <c r="B6881" s="23">
        <v>46113.660416666702</v>
      </c>
      <c r="C6881" s="23">
        <v>46113.664583333302</v>
      </c>
      <c r="D6881" s="23">
        <v>46113.765277777798</v>
      </c>
      <c r="E6881" s="9" t="s">
        <v>212</v>
      </c>
      <c r="F6881" s="9" t="s">
        <v>188</v>
      </c>
      <c r="G6881" s="9" t="s">
        <v>213</v>
      </c>
      <c r="H6881" s="9" t="s">
        <v>88</v>
      </c>
      <c r="I6881" s="9" t="s">
        <v>92</v>
      </c>
      <c r="J6881" s="9" t="s">
        <v>1082</v>
      </c>
      <c r="K6881" s="9" t="s">
        <v>225</v>
      </c>
      <c r="L6881" s="9" t="s">
        <v>216</v>
      </c>
      <c r="M6881" s="9" t="s">
        <v>1559</v>
      </c>
      <c r="N6881" s="9" t="s">
        <v>198</v>
      </c>
      <c r="O6881" s="9" t="s">
        <v>178</v>
      </c>
      <c r="P6881" s="9" t="s">
        <v>272</v>
      </c>
      <c r="Q6881" s="9" t="s">
        <v>219</v>
      </c>
      <c r="R6881" s="9">
        <v>0</v>
      </c>
      <c r="S6881" s="9">
        <v>18</v>
      </c>
      <c r="T6881" s="9" t="s">
        <v>136</v>
      </c>
      <c r="U6881" s="9" t="s">
        <v>290</v>
      </c>
      <c r="X6881" s="9">
        <f>INDEX(SLA_Policy!$D$2:$D$5,MATCH(F6881,SLA_Policy!$A$2:$A$5,0))</f>
        <v>72</v>
      </c>
      <c r="Y6881" s="9" t="str">
        <f>IF(E6881="Cancelled","Excluded",IF(D6881="",IF((SLA_Policy!$B$8-B6881)*24&gt;X6881,"Open - Breached","Open - On Track"),IF((D6881-B6881)*24&lt;=X6881,"Met","Breached")))</f>
        <v>Met</v>
      </c>
    </row>
    <row r="6882" spans="1:25" x14ac:dyDescent="0.25">
      <c r="A6882" s="9" t="s">
        <v>10817</v>
      </c>
      <c r="B6882" s="23">
        <v>46113.663888888899</v>
      </c>
      <c r="C6882" s="23">
        <v>46113.677777777797</v>
      </c>
      <c r="D6882" s="23">
        <v>46114.409722222197</v>
      </c>
      <c r="E6882" s="9" t="s">
        <v>212</v>
      </c>
      <c r="F6882" s="9" t="s">
        <v>189</v>
      </c>
      <c r="G6882" s="9" t="s">
        <v>236</v>
      </c>
      <c r="H6882" s="9" t="s">
        <v>161</v>
      </c>
      <c r="I6882" s="9" t="s">
        <v>237</v>
      </c>
      <c r="J6882" s="9" t="s">
        <v>1954</v>
      </c>
      <c r="K6882" s="9" t="s">
        <v>246</v>
      </c>
      <c r="L6882" s="9" t="s">
        <v>293</v>
      </c>
      <c r="M6882" s="9" t="s">
        <v>1669</v>
      </c>
      <c r="N6882" s="9" t="s">
        <v>196</v>
      </c>
      <c r="O6882" s="9" t="s">
        <v>177</v>
      </c>
      <c r="P6882" s="9" t="s">
        <v>300</v>
      </c>
      <c r="Q6882" s="9" t="s">
        <v>219</v>
      </c>
      <c r="R6882" s="9">
        <v>0</v>
      </c>
      <c r="S6882" s="9">
        <v>14</v>
      </c>
      <c r="U6882" s="9" t="s">
        <v>242</v>
      </c>
      <c r="X6882" s="9">
        <f>INDEX(SLA_Policy!$D$2:$D$5,MATCH(F6882,SLA_Policy!$A$2:$A$5,0))</f>
        <v>120</v>
      </c>
      <c r="Y6882" s="9" t="str">
        <f>IF(E6882="Cancelled","Excluded",IF(D6882="",IF((SLA_Policy!$B$8-B6882)*24&gt;X6882,"Open - Breached","Open - On Track"),IF((D6882-B6882)*24&lt;=X6882,"Met","Breached")))</f>
        <v>Met</v>
      </c>
    </row>
    <row r="6883" spans="1:25" x14ac:dyDescent="0.25">
      <c r="A6883" s="9" t="s">
        <v>10818</v>
      </c>
      <c r="B6883" s="23">
        <v>46113.666666666701</v>
      </c>
      <c r="C6883" s="23">
        <v>46113.714583333298</v>
      </c>
      <c r="D6883" s="23">
        <v>46120.4</v>
      </c>
      <c r="E6883" s="9" t="s">
        <v>212</v>
      </c>
      <c r="F6883" s="9" t="s">
        <v>189</v>
      </c>
      <c r="G6883" s="9" t="s">
        <v>213</v>
      </c>
      <c r="H6883" s="9" t="s">
        <v>167</v>
      </c>
      <c r="I6883" s="9" t="s">
        <v>349</v>
      </c>
      <c r="J6883" s="9" t="s">
        <v>3763</v>
      </c>
      <c r="K6883" s="9" t="s">
        <v>225</v>
      </c>
      <c r="L6883" s="9" t="s">
        <v>216</v>
      </c>
      <c r="M6883" s="9" t="s">
        <v>4714</v>
      </c>
      <c r="N6883" s="9" t="s">
        <v>196</v>
      </c>
      <c r="O6883" s="9" t="s">
        <v>180</v>
      </c>
      <c r="P6883" s="9" t="s">
        <v>278</v>
      </c>
      <c r="Q6883" s="9" t="s">
        <v>219</v>
      </c>
      <c r="R6883" s="9">
        <v>0</v>
      </c>
      <c r="S6883" s="9">
        <v>19</v>
      </c>
      <c r="U6883" s="9" t="s">
        <v>266</v>
      </c>
      <c r="W6883" s="9">
        <v>2</v>
      </c>
      <c r="X6883" s="9">
        <f>INDEX(SLA_Policy!$D$2:$D$5,MATCH(F6883,SLA_Policy!$A$2:$A$5,0))</f>
        <v>120</v>
      </c>
      <c r="Y6883" s="9" t="str">
        <f>IF(E6883="Cancelled","Excluded",IF(D6883="",IF((SLA_Policy!$B$8-B6883)*24&gt;X6883,"Open - Breached","Open - On Track"),IF((D6883-B6883)*24&lt;=X6883,"Met","Breached")))</f>
        <v>Breached</v>
      </c>
    </row>
    <row r="6884" spans="1:25" x14ac:dyDescent="0.25">
      <c r="A6884" s="9" t="s">
        <v>10819</v>
      </c>
      <c r="B6884" s="23">
        <v>46113.667361111096</v>
      </c>
      <c r="C6884" s="23">
        <v>46113.6743055556</v>
      </c>
      <c r="D6884" s="23">
        <v>46114.338194444397</v>
      </c>
      <c r="E6884" s="9" t="s">
        <v>212</v>
      </c>
      <c r="F6884" s="9" t="s">
        <v>188</v>
      </c>
      <c r="G6884" s="9" t="s">
        <v>213</v>
      </c>
      <c r="H6884" s="9" t="s">
        <v>162</v>
      </c>
      <c r="I6884" s="9" t="s">
        <v>244</v>
      </c>
      <c r="J6884" s="9" t="s">
        <v>905</v>
      </c>
      <c r="K6884" s="9" t="s">
        <v>276</v>
      </c>
      <c r="L6884" s="9" t="s">
        <v>104</v>
      </c>
      <c r="M6884" s="9" t="s">
        <v>3786</v>
      </c>
      <c r="N6884" s="9" t="s">
        <v>199</v>
      </c>
      <c r="O6884" s="9" t="s">
        <v>179</v>
      </c>
      <c r="P6884" s="9" t="s">
        <v>264</v>
      </c>
      <c r="Q6884" s="9" t="s">
        <v>219</v>
      </c>
      <c r="R6884" s="9">
        <v>0</v>
      </c>
      <c r="S6884" s="9">
        <v>31</v>
      </c>
      <c r="U6884" s="9" t="s">
        <v>248</v>
      </c>
      <c r="X6884" s="9">
        <f>INDEX(SLA_Policy!$D$2:$D$5,MATCH(F6884,SLA_Policy!$A$2:$A$5,0))</f>
        <v>72</v>
      </c>
      <c r="Y6884" s="9" t="str">
        <f>IF(E6884="Cancelled","Excluded",IF(D6884="",IF((SLA_Policy!$B$8-B6884)*24&gt;X6884,"Open - Breached","Open - On Track"),IF((D6884-B6884)*24&lt;=X6884,"Met","Breached")))</f>
        <v>Met</v>
      </c>
    </row>
    <row r="6885" spans="1:25" x14ac:dyDescent="0.25">
      <c r="A6885" s="9" t="s">
        <v>10820</v>
      </c>
      <c r="B6885" s="23">
        <v>46113.672222222202</v>
      </c>
      <c r="C6885" s="23">
        <v>46113.679861111101</v>
      </c>
      <c r="D6885" s="23">
        <v>46114.318055555603</v>
      </c>
      <c r="E6885" s="9" t="s">
        <v>212</v>
      </c>
      <c r="F6885" s="9" t="s">
        <v>187</v>
      </c>
      <c r="G6885" s="9" t="s">
        <v>236</v>
      </c>
      <c r="H6885" s="9" t="s">
        <v>164</v>
      </c>
      <c r="I6885" s="9" t="s">
        <v>421</v>
      </c>
      <c r="J6885" s="9" t="s">
        <v>490</v>
      </c>
      <c r="K6885" s="9" t="s">
        <v>303</v>
      </c>
      <c r="L6885" s="9" t="s">
        <v>270</v>
      </c>
      <c r="M6885" s="9" t="s">
        <v>5491</v>
      </c>
      <c r="N6885" s="9" t="s">
        <v>196</v>
      </c>
      <c r="O6885" s="9" t="s">
        <v>180</v>
      </c>
      <c r="P6885" s="9" t="s">
        <v>368</v>
      </c>
      <c r="Q6885" s="9" t="s">
        <v>273</v>
      </c>
      <c r="R6885" s="9">
        <v>0</v>
      </c>
      <c r="S6885" s="9">
        <v>36</v>
      </c>
      <c r="T6885" s="9" t="s">
        <v>343</v>
      </c>
      <c r="U6885" s="9" t="s">
        <v>140</v>
      </c>
      <c r="V6885" s="9" t="s">
        <v>10688</v>
      </c>
      <c r="X6885" s="9">
        <f>INDEX(SLA_Policy!$D$2:$D$5,MATCH(F6885,SLA_Policy!$A$2:$A$5,0))</f>
        <v>8</v>
      </c>
      <c r="Y6885" s="9" t="str">
        <f>IF(E6885="Cancelled","Excluded",IF(D6885="",IF((SLA_Policy!$B$8-B6885)*24&gt;X6885,"Open - Breached","Open - On Track"),IF((D6885-B6885)*24&lt;=X6885,"Met","Breached")))</f>
        <v>Breached</v>
      </c>
    </row>
    <row r="6886" spans="1:25" x14ac:dyDescent="0.25">
      <c r="A6886" s="9" t="s">
        <v>10821</v>
      </c>
      <c r="B6886" s="23">
        <v>46113.675000000003</v>
      </c>
      <c r="C6886" s="23">
        <v>46114.302083333299</v>
      </c>
      <c r="D6886" s="23">
        <v>46118.317361111098</v>
      </c>
      <c r="E6886" s="9" t="s">
        <v>212</v>
      </c>
      <c r="F6886" s="9" t="s">
        <v>189</v>
      </c>
      <c r="G6886" s="9" t="s">
        <v>236</v>
      </c>
      <c r="H6886" s="9" t="s">
        <v>164</v>
      </c>
      <c r="I6886" s="9" t="s">
        <v>421</v>
      </c>
      <c r="J6886" s="9" t="s">
        <v>515</v>
      </c>
      <c r="K6886" s="9" t="s">
        <v>246</v>
      </c>
      <c r="L6886" s="9" t="s">
        <v>311</v>
      </c>
      <c r="M6886" s="9" t="s">
        <v>832</v>
      </c>
      <c r="N6886" s="9" t="s">
        <v>196</v>
      </c>
      <c r="O6886" s="9" t="s">
        <v>116</v>
      </c>
      <c r="P6886" s="9" t="s">
        <v>574</v>
      </c>
      <c r="Q6886" s="9" t="s">
        <v>219</v>
      </c>
      <c r="R6886" s="9">
        <v>0</v>
      </c>
      <c r="S6886" s="9">
        <v>36</v>
      </c>
      <c r="T6886" s="9" t="s">
        <v>343</v>
      </c>
      <c r="U6886" s="9" t="s">
        <v>140</v>
      </c>
      <c r="V6886" s="9" t="s">
        <v>10688</v>
      </c>
      <c r="X6886" s="9">
        <f>INDEX(SLA_Policy!$D$2:$D$5,MATCH(F6886,SLA_Policy!$A$2:$A$5,0))</f>
        <v>120</v>
      </c>
      <c r="Y6886" s="9" t="str">
        <f>IF(E6886="Cancelled","Excluded",IF(D6886="",IF((SLA_Policy!$B$8-B6886)*24&gt;X6886,"Open - Breached","Open - On Track"),IF((D6886-B6886)*24&lt;=X6886,"Met","Breached")))</f>
        <v>Met</v>
      </c>
    </row>
    <row r="6887" spans="1:25" x14ac:dyDescent="0.25">
      <c r="A6887" s="9" t="s">
        <v>10822</v>
      </c>
      <c r="B6887" s="23">
        <v>46113.679166666698</v>
      </c>
      <c r="C6887" s="23">
        <v>46113.691666666702</v>
      </c>
      <c r="D6887" s="23">
        <v>46114.395833333299</v>
      </c>
      <c r="E6887" s="9" t="s">
        <v>212</v>
      </c>
      <c r="F6887" s="9" t="s">
        <v>188</v>
      </c>
      <c r="G6887" s="9" t="s">
        <v>213</v>
      </c>
      <c r="H6887" s="9" t="s">
        <v>88</v>
      </c>
      <c r="I6887" s="9" t="s">
        <v>92</v>
      </c>
      <c r="J6887" s="9" t="s">
        <v>9181</v>
      </c>
      <c r="K6887" s="9" t="s">
        <v>225</v>
      </c>
      <c r="L6887" s="9" t="s">
        <v>307</v>
      </c>
      <c r="M6887" s="9" t="s">
        <v>308</v>
      </c>
      <c r="N6887" s="9" t="s">
        <v>198</v>
      </c>
      <c r="O6887" s="9" t="s">
        <v>178</v>
      </c>
      <c r="P6887" s="9" t="s">
        <v>321</v>
      </c>
      <c r="Q6887" s="9" t="s">
        <v>273</v>
      </c>
      <c r="R6887" s="9">
        <v>0</v>
      </c>
      <c r="S6887" s="9">
        <v>16</v>
      </c>
      <c r="T6887" s="9" t="s">
        <v>136</v>
      </c>
      <c r="U6887" s="9" t="s">
        <v>140</v>
      </c>
      <c r="V6887" s="9" t="s">
        <v>144</v>
      </c>
      <c r="W6887" s="9">
        <v>5</v>
      </c>
      <c r="X6887" s="9">
        <f>INDEX(SLA_Policy!$D$2:$D$5,MATCH(F6887,SLA_Policy!$A$2:$A$5,0))</f>
        <v>72</v>
      </c>
      <c r="Y6887" s="9" t="str">
        <f>IF(E6887="Cancelled","Excluded",IF(D6887="",IF((SLA_Policy!$B$8-B6887)*24&gt;X6887,"Open - Breached","Open - On Track"),IF((D6887-B6887)*24&lt;=X6887,"Met","Breached")))</f>
        <v>Met</v>
      </c>
    </row>
    <row r="6888" spans="1:25" x14ac:dyDescent="0.25">
      <c r="A6888" s="9" t="s">
        <v>10823</v>
      </c>
      <c r="B6888" s="23">
        <v>46113.697916666701</v>
      </c>
      <c r="C6888" s="23">
        <v>46113.7</v>
      </c>
      <c r="D6888" s="23">
        <v>46114.411805555603</v>
      </c>
      <c r="E6888" s="9" t="s">
        <v>212</v>
      </c>
      <c r="F6888" s="9" t="s">
        <v>188</v>
      </c>
      <c r="G6888" s="9" t="s">
        <v>213</v>
      </c>
      <c r="H6888" s="9" t="s">
        <v>162</v>
      </c>
      <c r="I6888" s="9" t="s">
        <v>393</v>
      </c>
      <c r="J6888" s="9" t="s">
        <v>874</v>
      </c>
      <c r="K6888" s="9" t="s">
        <v>246</v>
      </c>
      <c r="L6888" s="9" t="s">
        <v>104</v>
      </c>
      <c r="M6888" s="9" t="s">
        <v>467</v>
      </c>
      <c r="N6888" s="9" t="s">
        <v>198</v>
      </c>
      <c r="O6888" s="9" t="s">
        <v>176</v>
      </c>
      <c r="P6888" s="9" t="s">
        <v>570</v>
      </c>
      <c r="Q6888" s="9" t="s">
        <v>219</v>
      </c>
      <c r="R6888" s="9">
        <v>0</v>
      </c>
      <c r="S6888" s="9">
        <v>18</v>
      </c>
      <c r="U6888" s="9" t="s">
        <v>661</v>
      </c>
      <c r="X6888" s="9">
        <f>INDEX(SLA_Policy!$D$2:$D$5,MATCH(F6888,SLA_Policy!$A$2:$A$5,0))</f>
        <v>72</v>
      </c>
      <c r="Y6888" s="9" t="str">
        <f>IF(E6888="Cancelled","Excluded",IF(D6888="",IF((SLA_Policy!$B$8-B6888)*24&gt;X6888,"Open - Breached","Open - On Track"),IF((D6888-B6888)*24&lt;=X6888,"Met","Breached")))</f>
        <v>Met</v>
      </c>
    </row>
    <row r="6889" spans="1:25" x14ac:dyDescent="0.25">
      <c r="A6889" s="9" t="s">
        <v>10824</v>
      </c>
      <c r="B6889" s="23">
        <v>46113.707638888904</v>
      </c>
      <c r="C6889" s="23">
        <v>46114.329166666699</v>
      </c>
      <c r="D6889" s="23">
        <v>46115.615277777797</v>
      </c>
      <c r="E6889" s="9" t="s">
        <v>212</v>
      </c>
      <c r="F6889" s="9" t="s">
        <v>188</v>
      </c>
      <c r="G6889" s="9" t="s">
        <v>213</v>
      </c>
      <c r="H6889" s="9" t="s">
        <v>164</v>
      </c>
      <c r="I6889" s="9" t="s">
        <v>260</v>
      </c>
      <c r="J6889" s="9" t="s">
        <v>2616</v>
      </c>
      <c r="K6889" s="9" t="s">
        <v>410</v>
      </c>
      <c r="L6889" s="9" t="s">
        <v>104</v>
      </c>
      <c r="M6889" s="9" t="s">
        <v>706</v>
      </c>
      <c r="N6889" s="9" t="s">
        <v>196</v>
      </c>
      <c r="O6889" s="9" t="s">
        <v>179</v>
      </c>
      <c r="P6889" s="9" t="s">
        <v>284</v>
      </c>
      <c r="Q6889" s="9" t="s">
        <v>219</v>
      </c>
      <c r="R6889" s="9">
        <v>0</v>
      </c>
      <c r="S6889" s="9">
        <v>37</v>
      </c>
      <c r="T6889" s="9" t="s">
        <v>265</v>
      </c>
      <c r="U6889" s="9" t="s">
        <v>290</v>
      </c>
      <c r="X6889" s="9">
        <f>INDEX(SLA_Policy!$D$2:$D$5,MATCH(F6889,SLA_Policy!$A$2:$A$5,0))</f>
        <v>72</v>
      </c>
      <c r="Y6889" s="9" t="str">
        <f>IF(E6889="Cancelled","Excluded",IF(D6889="",IF((SLA_Policy!$B$8-B6889)*24&gt;X6889,"Open - Breached","Open - On Track"),IF((D6889-B6889)*24&lt;=X6889,"Met","Breached")))</f>
        <v>Met</v>
      </c>
    </row>
    <row r="6890" spans="1:25" x14ac:dyDescent="0.25">
      <c r="A6890" s="9" t="s">
        <v>10825</v>
      </c>
      <c r="B6890" s="23">
        <v>46113.712500000001</v>
      </c>
      <c r="C6890" s="23">
        <v>46113.757638888899</v>
      </c>
      <c r="D6890" s="23">
        <v>46114.3527777778</v>
      </c>
      <c r="E6890" s="9" t="s">
        <v>212</v>
      </c>
      <c r="F6890" s="9" t="s">
        <v>188</v>
      </c>
      <c r="G6890" s="9" t="s">
        <v>236</v>
      </c>
      <c r="H6890" s="9" t="s">
        <v>167</v>
      </c>
      <c r="I6890" s="9" t="s">
        <v>255</v>
      </c>
      <c r="J6890" s="9" t="s">
        <v>3335</v>
      </c>
      <c r="K6890" s="9" t="s">
        <v>239</v>
      </c>
      <c r="L6890" s="9" t="s">
        <v>216</v>
      </c>
      <c r="M6890" s="9" t="s">
        <v>1609</v>
      </c>
      <c r="N6890" s="9" t="s">
        <v>197</v>
      </c>
      <c r="O6890" s="9" t="s">
        <v>116</v>
      </c>
      <c r="P6890" s="9" t="s">
        <v>258</v>
      </c>
      <c r="Q6890" s="9" t="s">
        <v>219</v>
      </c>
      <c r="R6890" s="9">
        <v>0</v>
      </c>
      <c r="S6890" s="9">
        <v>10</v>
      </c>
      <c r="U6890" s="9" t="s">
        <v>242</v>
      </c>
      <c r="X6890" s="9">
        <f>INDEX(SLA_Policy!$D$2:$D$5,MATCH(F6890,SLA_Policy!$A$2:$A$5,0))</f>
        <v>72</v>
      </c>
      <c r="Y6890" s="9" t="str">
        <f>IF(E6890="Cancelled","Excluded",IF(D6890="",IF((SLA_Policy!$B$8-B6890)*24&gt;X6890,"Open - Breached","Open - On Track"),IF((D6890-B6890)*24&lt;=X6890,"Met","Breached")))</f>
        <v>Met</v>
      </c>
    </row>
    <row r="6891" spans="1:25" x14ac:dyDescent="0.25">
      <c r="A6891" s="9" t="s">
        <v>10826</v>
      </c>
      <c r="B6891" s="23">
        <v>46114.267361111102</v>
      </c>
      <c r="C6891" s="23">
        <v>46114.319444444503</v>
      </c>
      <c r="D6891" s="23">
        <v>46114.480555555601</v>
      </c>
      <c r="E6891" s="9" t="s">
        <v>212</v>
      </c>
      <c r="F6891" s="9" t="s">
        <v>189</v>
      </c>
      <c r="G6891" s="9" t="s">
        <v>213</v>
      </c>
      <c r="H6891" s="9" t="s">
        <v>164</v>
      </c>
      <c r="I6891" s="9" t="s">
        <v>339</v>
      </c>
      <c r="J6891" s="9" t="s">
        <v>6251</v>
      </c>
      <c r="K6891" s="9" t="s">
        <v>262</v>
      </c>
      <c r="L6891" s="9" t="s">
        <v>216</v>
      </c>
      <c r="M6891" s="9" t="s">
        <v>867</v>
      </c>
      <c r="N6891" s="9" t="s">
        <v>196</v>
      </c>
      <c r="O6891" s="9" t="s">
        <v>116</v>
      </c>
      <c r="P6891" s="9" t="s">
        <v>551</v>
      </c>
      <c r="Q6891" s="9" t="s">
        <v>219</v>
      </c>
      <c r="R6891" s="9">
        <v>0</v>
      </c>
      <c r="S6891" s="9">
        <v>3</v>
      </c>
      <c r="T6891" s="9" t="s">
        <v>464</v>
      </c>
      <c r="U6891" s="9" t="s">
        <v>266</v>
      </c>
      <c r="W6891" s="9">
        <v>5</v>
      </c>
      <c r="X6891" s="9">
        <f>INDEX(SLA_Policy!$D$2:$D$5,MATCH(F6891,SLA_Policy!$A$2:$A$5,0))</f>
        <v>120</v>
      </c>
      <c r="Y6891" s="9" t="str">
        <f>IF(E6891="Cancelled","Excluded",IF(D6891="",IF((SLA_Policy!$B$8-B6891)*24&gt;X6891,"Open - Breached","Open - On Track"),IF((D6891-B6891)*24&lt;=X6891,"Met","Breached")))</f>
        <v>Met</v>
      </c>
    </row>
    <row r="6892" spans="1:25" x14ac:dyDescent="0.25">
      <c r="A6892" s="9" t="s">
        <v>10827</v>
      </c>
      <c r="B6892" s="23">
        <v>46114.329861111102</v>
      </c>
      <c r="C6892" s="23">
        <v>46114.331944444399</v>
      </c>
      <c r="D6892" s="23">
        <v>46114.520833333299</v>
      </c>
      <c r="E6892" s="9" t="s">
        <v>212</v>
      </c>
      <c r="F6892" s="9" t="s">
        <v>188</v>
      </c>
      <c r="G6892" s="9" t="s">
        <v>213</v>
      </c>
      <c r="H6892" s="9" t="s">
        <v>88</v>
      </c>
      <c r="I6892" s="9" t="s">
        <v>268</v>
      </c>
      <c r="J6892" s="9" t="s">
        <v>7779</v>
      </c>
      <c r="K6892" s="9" t="s">
        <v>215</v>
      </c>
      <c r="L6892" s="9" t="s">
        <v>270</v>
      </c>
      <c r="M6892" s="9" t="s">
        <v>1266</v>
      </c>
      <c r="N6892" s="9" t="s">
        <v>198</v>
      </c>
      <c r="O6892" s="9" t="s">
        <v>178</v>
      </c>
      <c r="P6892" s="9" t="s">
        <v>414</v>
      </c>
      <c r="Q6892" s="9" t="s">
        <v>219</v>
      </c>
      <c r="R6892" s="9">
        <v>0</v>
      </c>
      <c r="S6892" s="9">
        <v>11</v>
      </c>
      <c r="T6892" s="9" t="s">
        <v>136</v>
      </c>
      <c r="U6892" s="9" t="s">
        <v>266</v>
      </c>
      <c r="W6892" s="9">
        <v>5</v>
      </c>
      <c r="X6892" s="9">
        <f>INDEX(SLA_Policy!$D$2:$D$5,MATCH(F6892,SLA_Policy!$A$2:$A$5,0))</f>
        <v>72</v>
      </c>
      <c r="Y6892" s="9" t="str">
        <f>IF(E6892="Cancelled","Excluded",IF(D6892="",IF((SLA_Policy!$B$8-B6892)*24&gt;X6892,"Open - Breached","Open - On Track"),IF((D6892-B6892)*24&lt;=X6892,"Met","Breached")))</f>
        <v>Met</v>
      </c>
    </row>
    <row r="6893" spans="1:25" x14ac:dyDescent="0.25">
      <c r="A6893" s="9" t="s">
        <v>10828</v>
      </c>
      <c r="B6893" s="23">
        <v>46114.338194444397</v>
      </c>
      <c r="E6893" s="9" t="s">
        <v>649</v>
      </c>
      <c r="F6893" s="9" t="s">
        <v>188</v>
      </c>
      <c r="G6893" s="9" t="s">
        <v>236</v>
      </c>
      <c r="H6893" s="9" t="s">
        <v>163</v>
      </c>
      <c r="I6893" s="9" t="s">
        <v>315</v>
      </c>
      <c r="J6893" s="9" t="s">
        <v>402</v>
      </c>
      <c r="K6893" s="9" t="s">
        <v>246</v>
      </c>
      <c r="L6893" s="9" t="s">
        <v>311</v>
      </c>
      <c r="M6893" s="9" t="s">
        <v>1531</v>
      </c>
      <c r="N6893" s="9" t="s">
        <v>196</v>
      </c>
      <c r="O6893" s="9" t="s">
        <v>180</v>
      </c>
      <c r="P6893" s="9" t="s">
        <v>381</v>
      </c>
      <c r="Q6893" s="9" t="s">
        <v>219</v>
      </c>
      <c r="R6893" s="9">
        <v>0</v>
      </c>
      <c r="S6893" s="9">
        <v>3</v>
      </c>
      <c r="T6893" s="9" t="s">
        <v>220</v>
      </c>
      <c r="X6893" s="9">
        <f>INDEX(SLA_Policy!$D$2:$D$5,MATCH(F6893,SLA_Policy!$A$2:$A$5,0))</f>
        <v>72</v>
      </c>
      <c r="Y6893" s="9" t="str">
        <f>IF(E6893="Cancelled","Excluded",IF(D6893="",IF((SLA_Policy!$B$8-B6893)*24&gt;X6893,"Open - Breached","Open - On Track"),IF((D6893-B6893)*24&lt;=X6893,"Met","Breached")))</f>
        <v>Excluded</v>
      </c>
    </row>
    <row r="6894" spans="1:25" x14ac:dyDescent="0.25">
      <c r="A6894" s="9" t="s">
        <v>10829</v>
      </c>
      <c r="B6894" s="23">
        <v>46114.35</v>
      </c>
      <c r="C6894" s="23">
        <v>46114.357638888898</v>
      </c>
      <c r="D6894" s="23">
        <v>46114.420138888898</v>
      </c>
      <c r="E6894" s="9" t="s">
        <v>212</v>
      </c>
      <c r="F6894" s="9" t="s">
        <v>188</v>
      </c>
      <c r="G6894" s="9" t="s">
        <v>213</v>
      </c>
      <c r="H6894" s="9" t="s">
        <v>166</v>
      </c>
      <c r="I6894" s="9" t="s">
        <v>286</v>
      </c>
      <c r="J6894" s="9" t="s">
        <v>4588</v>
      </c>
      <c r="K6894" s="9" t="s">
        <v>239</v>
      </c>
      <c r="L6894" s="9" t="s">
        <v>216</v>
      </c>
      <c r="M6894" s="9" t="s">
        <v>733</v>
      </c>
      <c r="N6894" s="9" t="s">
        <v>199</v>
      </c>
      <c r="O6894" s="9" t="s">
        <v>181</v>
      </c>
      <c r="P6894" s="9" t="s">
        <v>289</v>
      </c>
      <c r="Q6894" s="9" t="s">
        <v>219</v>
      </c>
      <c r="R6894" s="9">
        <v>0</v>
      </c>
      <c r="S6894" s="9">
        <v>25</v>
      </c>
      <c r="U6894" s="9" t="s">
        <v>290</v>
      </c>
      <c r="W6894" s="9">
        <v>5</v>
      </c>
      <c r="X6894" s="9">
        <f>INDEX(SLA_Policy!$D$2:$D$5,MATCH(F6894,SLA_Policy!$A$2:$A$5,0))</f>
        <v>72</v>
      </c>
      <c r="Y6894" s="9" t="str">
        <f>IF(E6894="Cancelled","Excluded",IF(D6894="",IF((SLA_Policy!$B$8-B6894)*24&gt;X6894,"Open - Breached","Open - On Track"),IF((D6894-B6894)*24&lt;=X6894,"Met","Breached")))</f>
        <v>Met</v>
      </c>
    </row>
    <row r="6895" spans="1:25" x14ac:dyDescent="0.25">
      <c r="A6895" s="9" t="s">
        <v>10830</v>
      </c>
      <c r="B6895" s="23">
        <v>46114.350694444503</v>
      </c>
      <c r="C6895" s="23">
        <v>46114.352083333302</v>
      </c>
      <c r="D6895" s="23">
        <v>46114.504861111098</v>
      </c>
      <c r="E6895" s="9" t="s">
        <v>212</v>
      </c>
      <c r="F6895" s="9" t="s">
        <v>187</v>
      </c>
      <c r="G6895" s="9" t="s">
        <v>213</v>
      </c>
      <c r="H6895" s="9" t="s">
        <v>163</v>
      </c>
      <c r="I6895" s="9" t="s">
        <v>223</v>
      </c>
      <c r="J6895" s="9" t="s">
        <v>2499</v>
      </c>
      <c r="K6895" s="9" t="s">
        <v>246</v>
      </c>
      <c r="L6895" s="9" t="s">
        <v>311</v>
      </c>
      <c r="M6895" s="9" t="s">
        <v>768</v>
      </c>
      <c r="N6895" s="9" t="s">
        <v>198</v>
      </c>
      <c r="O6895" s="9" t="s">
        <v>176</v>
      </c>
      <c r="P6895" s="9" t="s">
        <v>330</v>
      </c>
      <c r="Q6895" s="9" t="s">
        <v>273</v>
      </c>
      <c r="R6895" s="9">
        <v>1</v>
      </c>
      <c r="S6895" s="9">
        <v>75</v>
      </c>
      <c r="T6895" s="9" t="s">
        <v>136</v>
      </c>
      <c r="U6895" s="9" t="s">
        <v>230</v>
      </c>
      <c r="W6895" s="9">
        <v>4</v>
      </c>
      <c r="X6895" s="9">
        <f>INDEX(SLA_Policy!$D$2:$D$5,MATCH(F6895,SLA_Policy!$A$2:$A$5,0))</f>
        <v>8</v>
      </c>
      <c r="Y6895" s="9" t="str">
        <f>IF(E6895="Cancelled","Excluded",IF(D6895="",IF((SLA_Policy!$B$8-B6895)*24&gt;X6895,"Open - Breached","Open - On Track"),IF((D6895-B6895)*24&lt;=X6895,"Met","Breached")))</f>
        <v>Met</v>
      </c>
    </row>
    <row r="6896" spans="1:25" x14ac:dyDescent="0.25">
      <c r="A6896" s="9" t="s">
        <v>10831</v>
      </c>
      <c r="B6896" s="23">
        <v>46114.358333333301</v>
      </c>
      <c r="C6896" s="23">
        <v>46114.366666666698</v>
      </c>
      <c r="D6896" s="23">
        <v>46114.643750000003</v>
      </c>
      <c r="E6896" s="9" t="s">
        <v>212</v>
      </c>
      <c r="F6896" s="9" t="s">
        <v>188</v>
      </c>
      <c r="G6896" s="9" t="s">
        <v>213</v>
      </c>
      <c r="H6896" s="9" t="s">
        <v>161</v>
      </c>
      <c r="I6896" s="9" t="s">
        <v>297</v>
      </c>
      <c r="J6896" s="9" t="s">
        <v>735</v>
      </c>
      <c r="K6896" s="9" t="s">
        <v>246</v>
      </c>
      <c r="L6896" s="9" t="s">
        <v>351</v>
      </c>
      <c r="M6896" s="9" t="s">
        <v>400</v>
      </c>
      <c r="N6896" s="9" t="s">
        <v>198</v>
      </c>
      <c r="O6896" s="9" t="s">
        <v>177</v>
      </c>
      <c r="P6896" s="9" t="s">
        <v>241</v>
      </c>
      <c r="Q6896" s="9" t="s">
        <v>273</v>
      </c>
      <c r="R6896" s="9">
        <v>0</v>
      </c>
      <c r="S6896" s="9">
        <v>14</v>
      </c>
      <c r="U6896" s="9" t="s">
        <v>221</v>
      </c>
      <c r="X6896" s="9">
        <f>INDEX(SLA_Policy!$D$2:$D$5,MATCH(F6896,SLA_Policy!$A$2:$A$5,0))</f>
        <v>72</v>
      </c>
      <c r="Y6896" s="9" t="str">
        <f>IF(E6896="Cancelled","Excluded",IF(D6896="",IF((SLA_Policy!$B$8-B6896)*24&gt;X6896,"Open - Breached","Open - On Track"),IF((D6896-B6896)*24&lt;=X6896,"Met","Breached")))</f>
        <v>Met</v>
      </c>
    </row>
    <row r="6897" spans="1:25" x14ac:dyDescent="0.25">
      <c r="A6897" s="9" t="s">
        <v>10832</v>
      </c>
      <c r="B6897" s="23">
        <v>46114.368055555598</v>
      </c>
      <c r="C6897" s="23">
        <v>46114.404861111099</v>
      </c>
      <c r="D6897" s="23">
        <v>46114.610416666699</v>
      </c>
      <c r="E6897" s="9" t="s">
        <v>212</v>
      </c>
      <c r="F6897" s="9" t="s">
        <v>189</v>
      </c>
      <c r="G6897" s="9" t="s">
        <v>213</v>
      </c>
      <c r="H6897" s="9" t="s">
        <v>165</v>
      </c>
      <c r="I6897" s="9" t="s">
        <v>567</v>
      </c>
      <c r="J6897" s="9" t="s">
        <v>7010</v>
      </c>
      <c r="K6897" s="9" t="s">
        <v>239</v>
      </c>
      <c r="L6897" s="9" t="s">
        <v>371</v>
      </c>
      <c r="M6897" s="9" t="s">
        <v>609</v>
      </c>
      <c r="N6897" s="9" t="s">
        <v>197</v>
      </c>
      <c r="O6897" s="9" t="s">
        <v>176</v>
      </c>
      <c r="P6897" s="9" t="s">
        <v>419</v>
      </c>
      <c r="Q6897" s="9" t="s">
        <v>219</v>
      </c>
      <c r="R6897" s="9">
        <v>0</v>
      </c>
      <c r="S6897" s="9">
        <v>26</v>
      </c>
      <c r="U6897" s="9" t="s">
        <v>266</v>
      </c>
      <c r="X6897" s="9">
        <f>INDEX(SLA_Policy!$D$2:$D$5,MATCH(F6897,SLA_Policy!$A$2:$A$5,0))</f>
        <v>120</v>
      </c>
      <c r="Y6897" s="9" t="str">
        <f>IF(E6897="Cancelled","Excluded",IF(D6897="",IF((SLA_Policy!$B$8-B6897)*24&gt;X6897,"Open - Breached","Open - On Track"),IF((D6897-B6897)*24&lt;=X6897,"Met","Breached")))</f>
        <v>Met</v>
      </c>
    </row>
    <row r="6898" spans="1:25" x14ac:dyDescent="0.25">
      <c r="A6898" s="9" t="s">
        <v>10833</v>
      </c>
      <c r="B6898" s="23">
        <v>46114.368750000001</v>
      </c>
      <c r="C6898" s="23">
        <v>46114.374305555597</v>
      </c>
      <c r="D6898" s="23">
        <v>46114.456250000003</v>
      </c>
      <c r="E6898" s="9" t="s">
        <v>212</v>
      </c>
      <c r="F6898" s="9" t="s">
        <v>186</v>
      </c>
      <c r="G6898" s="9" t="s">
        <v>213</v>
      </c>
      <c r="H6898" s="9" t="s">
        <v>88</v>
      </c>
      <c r="I6898" s="9" t="s">
        <v>486</v>
      </c>
      <c r="J6898" s="9" t="s">
        <v>772</v>
      </c>
      <c r="K6898" s="9" t="s">
        <v>246</v>
      </c>
      <c r="L6898" s="9" t="s">
        <v>282</v>
      </c>
      <c r="M6898" s="9" t="s">
        <v>1367</v>
      </c>
      <c r="N6898" s="9" t="s">
        <v>196</v>
      </c>
      <c r="O6898" s="9" t="s">
        <v>178</v>
      </c>
      <c r="P6898" s="9" t="s">
        <v>360</v>
      </c>
      <c r="Q6898" s="9" t="s">
        <v>273</v>
      </c>
      <c r="R6898" s="9">
        <v>0</v>
      </c>
      <c r="S6898" s="9">
        <v>33</v>
      </c>
      <c r="U6898" s="9" t="s">
        <v>661</v>
      </c>
      <c r="X6898" s="9">
        <f>INDEX(SLA_Policy!$D$2:$D$5,MATCH(F6898,SLA_Policy!$A$2:$A$5,0))</f>
        <v>4</v>
      </c>
      <c r="Y6898" s="9" t="str">
        <f>IF(E6898="Cancelled","Excluded",IF(D6898="",IF((SLA_Policy!$B$8-B6898)*24&gt;X6898,"Open - Breached","Open - On Track"),IF((D6898-B6898)*24&lt;=X6898,"Met","Breached")))</f>
        <v>Met</v>
      </c>
    </row>
    <row r="6899" spans="1:25" x14ac:dyDescent="0.25">
      <c r="A6899" s="9" t="s">
        <v>10834</v>
      </c>
      <c r="B6899" s="23">
        <v>46114.380555555603</v>
      </c>
      <c r="C6899" s="23">
        <v>46114.407638888901</v>
      </c>
      <c r="D6899" s="23">
        <v>46114.409027777801</v>
      </c>
      <c r="E6899" s="9" t="s">
        <v>212</v>
      </c>
      <c r="F6899" s="9" t="s">
        <v>189</v>
      </c>
      <c r="G6899" s="9" t="s">
        <v>213</v>
      </c>
      <c r="H6899" s="9" t="s">
        <v>161</v>
      </c>
      <c r="I6899" s="9" t="s">
        <v>389</v>
      </c>
      <c r="J6899" s="9" t="s">
        <v>2007</v>
      </c>
      <c r="K6899" s="9" t="s">
        <v>239</v>
      </c>
      <c r="L6899" s="9" t="s">
        <v>226</v>
      </c>
      <c r="M6899" s="9" t="s">
        <v>1641</v>
      </c>
      <c r="N6899" s="9" t="s">
        <v>199</v>
      </c>
      <c r="O6899" s="9" t="s">
        <v>116</v>
      </c>
      <c r="P6899" s="9" t="s">
        <v>234</v>
      </c>
      <c r="Q6899" s="9" t="s">
        <v>219</v>
      </c>
      <c r="R6899" s="9">
        <v>0</v>
      </c>
      <c r="S6899" s="9">
        <v>3</v>
      </c>
      <c r="U6899" s="9" t="s">
        <v>290</v>
      </c>
      <c r="X6899" s="9">
        <f>INDEX(SLA_Policy!$D$2:$D$5,MATCH(F6899,SLA_Policy!$A$2:$A$5,0))</f>
        <v>120</v>
      </c>
      <c r="Y6899" s="9" t="str">
        <f>IF(E6899="Cancelled","Excluded",IF(D6899="",IF((SLA_Policy!$B$8-B6899)*24&gt;X6899,"Open - Breached","Open - On Track"),IF((D6899-B6899)*24&lt;=X6899,"Met","Breached")))</f>
        <v>Met</v>
      </c>
    </row>
    <row r="6900" spans="1:25" x14ac:dyDescent="0.25">
      <c r="A6900" s="9" t="s">
        <v>10835</v>
      </c>
      <c r="B6900" s="23">
        <v>46114.380555555603</v>
      </c>
      <c r="C6900" s="23">
        <v>46114.386805555601</v>
      </c>
      <c r="D6900" s="23">
        <v>46114.588194444397</v>
      </c>
      <c r="E6900" s="9" t="s">
        <v>212</v>
      </c>
      <c r="F6900" s="9" t="s">
        <v>188</v>
      </c>
      <c r="G6900" s="9" t="s">
        <v>213</v>
      </c>
      <c r="H6900" s="9" t="s">
        <v>88</v>
      </c>
      <c r="I6900" s="9" t="s">
        <v>268</v>
      </c>
      <c r="J6900" s="9" t="s">
        <v>638</v>
      </c>
      <c r="K6900" s="9" t="s">
        <v>225</v>
      </c>
      <c r="L6900" s="9" t="s">
        <v>311</v>
      </c>
      <c r="M6900" s="9" t="s">
        <v>1117</v>
      </c>
      <c r="N6900" s="9" t="s">
        <v>196</v>
      </c>
      <c r="O6900" s="9" t="s">
        <v>178</v>
      </c>
      <c r="P6900" s="9" t="s">
        <v>360</v>
      </c>
      <c r="Q6900" s="9" t="s">
        <v>219</v>
      </c>
      <c r="R6900" s="9">
        <v>0</v>
      </c>
      <c r="S6900" s="9">
        <v>28</v>
      </c>
      <c r="T6900" s="9" t="s">
        <v>322</v>
      </c>
      <c r="U6900" s="9" t="s">
        <v>290</v>
      </c>
      <c r="X6900" s="9">
        <f>INDEX(SLA_Policy!$D$2:$D$5,MATCH(F6900,SLA_Policy!$A$2:$A$5,0))</f>
        <v>72</v>
      </c>
      <c r="Y6900" s="9" t="str">
        <f>IF(E6900="Cancelled","Excluded",IF(D6900="",IF((SLA_Policy!$B$8-B6900)*24&gt;X6900,"Open - Breached","Open - On Track"),IF((D6900-B6900)*24&lt;=X6900,"Met","Breached")))</f>
        <v>Met</v>
      </c>
    </row>
    <row r="6901" spans="1:25" x14ac:dyDescent="0.25">
      <c r="A6901" s="9" t="s">
        <v>10836</v>
      </c>
      <c r="B6901" s="23">
        <v>46114.385416666701</v>
      </c>
      <c r="C6901" s="23">
        <v>46114.3881944444</v>
      </c>
      <c r="D6901" s="23">
        <v>46114.576388888898</v>
      </c>
      <c r="E6901" s="9" t="s">
        <v>212</v>
      </c>
      <c r="F6901" s="9" t="s">
        <v>188</v>
      </c>
      <c r="G6901" s="9" t="s">
        <v>213</v>
      </c>
      <c r="H6901" s="9" t="s">
        <v>88</v>
      </c>
      <c r="I6901" s="9" t="s">
        <v>268</v>
      </c>
      <c r="J6901" s="9" t="s">
        <v>10837</v>
      </c>
      <c r="K6901" s="9" t="s">
        <v>215</v>
      </c>
      <c r="L6901" s="9" t="s">
        <v>104</v>
      </c>
      <c r="M6901" s="9" t="s">
        <v>2249</v>
      </c>
      <c r="N6901" s="9" t="s">
        <v>198</v>
      </c>
      <c r="O6901" s="9" t="s">
        <v>178</v>
      </c>
      <c r="P6901" s="9" t="s">
        <v>427</v>
      </c>
      <c r="Q6901" s="9" t="s">
        <v>273</v>
      </c>
      <c r="R6901" s="9">
        <v>0</v>
      </c>
      <c r="S6901" s="9">
        <v>15</v>
      </c>
      <c r="T6901" s="9" t="s">
        <v>136</v>
      </c>
      <c r="U6901" s="9" t="s">
        <v>221</v>
      </c>
      <c r="W6901" s="9">
        <v>5</v>
      </c>
      <c r="X6901" s="9">
        <f>INDEX(SLA_Policy!$D$2:$D$5,MATCH(F6901,SLA_Policy!$A$2:$A$5,0))</f>
        <v>72</v>
      </c>
      <c r="Y6901" s="9" t="str">
        <f>IF(E6901="Cancelled","Excluded",IF(D6901="",IF((SLA_Policy!$B$8-B6901)*24&gt;X6901,"Open - Breached","Open - On Track"),IF((D6901-B6901)*24&lt;=X6901,"Met","Breached")))</f>
        <v>Met</v>
      </c>
    </row>
    <row r="6902" spans="1:25" x14ac:dyDescent="0.25">
      <c r="A6902" s="9" t="s">
        <v>10838</v>
      </c>
      <c r="B6902" s="23">
        <v>46114.418749999997</v>
      </c>
      <c r="C6902" s="23">
        <v>46114.4243055556</v>
      </c>
      <c r="D6902" s="23">
        <v>46114.511805555601</v>
      </c>
      <c r="E6902" s="9" t="s">
        <v>212</v>
      </c>
      <c r="F6902" s="9" t="s">
        <v>189</v>
      </c>
      <c r="G6902" s="9" t="s">
        <v>213</v>
      </c>
      <c r="H6902" s="9" t="s">
        <v>161</v>
      </c>
      <c r="I6902" s="9" t="s">
        <v>389</v>
      </c>
      <c r="J6902" s="9" t="s">
        <v>1838</v>
      </c>
      <c r="K6902" s="9" t="s">
        <v>246</v>
      </c>
      <c r="L6902" s="9" t="s">
        <v>307</v>
      </c>
      <c r="M6902" s="9" t="s">
        <v>1766</v>
      </c>
      <c r="N6902" s="9" t="s">
        <v>198</v>
      </c>
      <c r="O6902" s="9" t="s">
        <v>116</v>
      </c>
      <c r="P6902" s="9" t="s">
        <v>342</v>
      </c>
      <c r="Q6902" s="9" t="s">
        <v>219</v>
      </c>
      <c r="R6902" s="9">
        <v>0</v>
      </c>
      <c r="S6902" s="9">
        <v>5</v>
      </c>
      <c r="U6902" s="9" t="s">
        <v>290</v>
      </c>
      <c r="W6902" s="9">
        <v>5</v>
      </c>
      <c r="X6902" s="9">
        <f>INDEX(SLA_Policy!$D$2:$D$5,MATCH(F6902,SLA_Policy!$A$2:$A$5,0))</f>
        <v>120</v>
      </c>
      <c r="Y6902" s="9" t="str">
        <f>IF(E6902="Cancelled","Excluded",IF(D6902="",IF((SLA_Policy!$B$8-B6902)*24&gt;X6902,"Open - Breached","Open - On Track"),IF((D6902-B6902)*24&lt;=X6902,"Met","Breached")))</f>
        <v>Met</v>
      </c>
    </row>
    <row r="6903" spans="1:25" x14ac:dyDescent="0.25">
      <c r="A6903" s="9" t="s">
        <v>10839</v>
      </c>
      <c r="B6903" s="23">
        <v>46114.45</v>
      </c>
      <c r="C6903" s="23">
        <v>46114.463194444397</v>
      </c>
      <c r="D6903" s="23">
        <v>46115.3305555556</v>
      </c>
      <c r="E6903" s="9" t="s">
        <v>212</v>
      </c>
      <c r="F6903" s="9" t="s">
        <v>189</v>
      </c>
      <c r="G6903" s="9" t="s">
        <v>213</v>
      </c>
      <c r="H6903" s="9" t="s">
        <v>162</v>
      </c>
      <c r="I6903" s="9" t="s">
        <v>393</v>
      </c>
      <c r="J6903" s="9" t="s">
        <v>1718</v>
      </c>
      <c r="K6903" s="9" t="s">
        <v>246</v>
      </c>
      <c r="L6903" s="9" t="s">
        <v>216</v>
      </c>
      <c r="M6903" s="9" t="s">
        <v>3604</v>
      </c>
      <c r="N6903" s="9" t="s">
        <v>199</v>
      </c>
      <c r="O6903" s="9" t="s">
        <v>176</v>
      </c>
      <c r="P6903" s="9" t="s">
        <v>253</v>
      </c>
      <c r="Q6903" s="9" t="s">
        <v>219</v>
      </c>
      <c r="R6903" s="9">
        <v>0</v>
      </c>
      <c r="S6903" s="9">
        <v>11</v>
      </c>
      <c r="U6903" s="9" t="s">
        <v>248</v>
      </c>
      <c r="X6903" s="9">
        <f>INDEX(SLA_Policy!$D$2:$D$5,MATCH(F6903,SLA_Policy!$A$2:$A$5,0))</f>
        <v>120</v>
      </c>
      <c r="Y6903" s="9" t="str">
        <f>IF(E6903="Cancelled","Excluded",IF(D6903="",IF((SLA_Policy!$B$8-B6903)*24&gt;X6903,"Open - Breached","Open - On Track"),IF((D6903-B6903)*24&lt;=X6903,"Met","Breached")))</f>
        <v>Met</v>
      </c>
    </row>
    <row r="6904" spans="1:25" x14ac:dyDescent="0.25">
      <c r="A6904" s="9" t="s">
        <v>10840</v>
      </c>
      <c r="B6904" s="23">
        <v>46114.4555555556</v>
      </c>
      <c r="C6904" s="23">
        <v>46114.473611111098</v>
      </c>
      <c r="D6904" s="23">
        <v>46115.34375</v>
      </c>
      <c r="E6904" s="9" t="s">
        <v>212</v>
      </c>
      <c r="F6904" s="9" t="s">
        <v>188</v>
      </c>
      <c r="G6904" s="9" t="s">
        <v>213</v>
      </c>
      <c r="H6904" s="9" t="s">
        <v>167</v>
      </c>
      <c r="I6904" s="9" t="s">
        <v>349</v>
      </c>
      <c r="J6904" s="9" t="s">
        <v>10841</v>
      </c>
      <c r="K6904" s="9" t="s">
        <v>303</v>
      </c>
      <c r="L6904" s="9" t="s">
        <v>104</v>
      </c>
      <c r="M6904" s="9" t="s">
        <v>2525</v>
      </c>
      <c r="N6904" s="9" t="s">
        <v>196</v>
      </c>
      <c r="O6904" s="9" t="s">
        <v>180</v>
      </c>
      <c r="P6904" s="9" t="s">
        <v>368</v>
      </c>
      <c r="Q6904" s="9" t="s">
        <v>219</v>
      </c>
      <c r="R6904" s="9">
        <v>0</v>
      </c>
      <c r="S6904" s="9">
        <v>17</v>
      </c>
      <c r="U6904" s="9" t="s">
        <v>266</v>
      </c>
      <c r="X6904" s="9">
        <f>INDEX(SLA_Policy!$D$2:$D$5,MATCH(F6904,SLA_Policy!$A$2:$A$5,0))</f>
        <v>72</v>
      </c>
      <c r="Y6904" s="9" t="str">
        <f>IF(E6904="Cancelled","Excluded",IF(D6904="",IF((SLA_Policy!$B$8-B6904)*24&gt;X6904,"Open - Breached","Open - On Track"),IF((D6904-B6904)*24&lt;=X6904,"Met","Breached")))</f>
        <v>Met</v>
      </c>
    </row>
    <row r="6905" spans="1:25" x14ac:dyDescent="0.25">
      <c r="A6905" s="9" t="s">
        <v>10842</v>
      </c>
      <c r="B6905" s="23">
        <v>46114.472916666702</v>
      </c>
      <c r="C6905" s="23">
        <v>46114.622916666704</v>
      </c>
      <c r="D6905" s="23">
        <v>46115.453472222202</v>
      </c>
      <c r="E6905" s="9" t="s">
        <v>212</v>
      </c>
      <c r="F6905" s="9" t="s">
        <v>189</v>
      </c>
      <c r="G6905" s="9" t="s">
        <v>236</v>
      </c>
      <c r="H6905" s="9" t="s">
        <v>164</v>
      </c>
      <c r="I6905" s="9" t="s">
        <v>421</v>
      </c>
      <c r="J6905" s="9" t="s">
        <v>1733</v>
      </c>
      <c r="K6905" s="9" t="s">
        <v>303</v>
      </c>
      <c r="L6905" s="9" t="s">
        <v>216</v>
      </c>
      <c r="M6905" s="9" t="s">
        <v>647</v>
      </c>
      <c r="N6905" s="9" t="s">
        <v>196</v>
      </c>
      <c r="O6905" s="9" t="s">
        <v>180</v>
      </c>
      <c r="P6905" s="9" t="s">
        <v>318</v>
      </c>
      <c r="Q6905" s="9" t="s">
        <v>219</v>
      </c>
      <c r="R6905" s="9">
        <v>0</v>
      </c>
      <c r="S6905" s="9">
        <v>13</v>
      </c>
      <c r="T6905" s="9" t="s">
        <v>464</v>
      </c>
      <c r="U6905" s="9" t="s">
        <v>140</v>
      </c>
      <c r="V6905" s="9" t="s">
        <v>10688</v>
      </c>
      <c r="X6905" s="9">
        <f>INDEX(SLA_Policy!$D$2:$D$5,MATCH(F6905,SLA_Policy!$A$2:$A$5,0))</f>
        <v>120</v>
      </c>
      <c r="Y6905" s="9" t="str">
        <f>IF(E6905="Cancelled","Excluded",IF(D6905="",IF((SLA_Policy!$B$8-B6905)*24&gt;X6905,"Open - Breached","Open - On Track"),IF((D6905-B6905)*24&lt;=X6905,"Met","Breached")))</f>
        <v>Met</v>
      </c>
    </row>
    <row r="6906" spans="1:25" x14ac:dyDescent="0.25">
      <c r="A6906" s="9" t="s">
        <v>10843</v>
      </c>
      <c r="B6906" s="23">
        <v>46114.474305555603</v>
      </c>
      <c r="C6906" s="23">
        <v>46114.491666666698</v>
      </c>
      <c r="D6906" s="23">
        <v>46114.715972222199</v>
      </c>
      <c r="E6906" s="9" t="s">
        <v>212</v>
      </c>
      <c r="F6906" s="9" t="s">
        <v>188</v>
      </c>
      <c r="G6906" s="9" t="s">
        <v>213</v>
      </c>
      <c r="H6906" s="9" t="s">
        <v>88</v>
      </c>
      <c r="I6906" s="9" t="s">
        <v>354</v>
      </c>
      <c r="J6906" s="9" t="s">
        <v>2954</v>
      </c>
      <c r="K6906" s="9" t="s">
        <v>225</v>
      </c>
      <c r="L6906" s="9" t="s">
        <v>216</v>
      </c>
      <c r="M6906" s="9" t="s">
        <v>1324</v>
      </c>
      <c r="N6906" s="9" t="s">
        <v>196</v>
      </c>
      <c r="O6906" s="9" t="s">
        <v>178</v>
      </c>
      <c r="P6906" s="9" t="s">
        <v>360</v>
      </c>
      <c r="Q6906" s="9" t="s">
        <v>219</v>
      </c>
      <c r="R6906" s="9">
        <v>0</v>
      </c>
      <c r="S6906" s="9">
        <v>35</v>
      </c>
      <c r="T6906" s="9" t="s">
        <v>220</v>
      </c>
      <c r="U6906" s="9" t="s">
        <v>266</v>
      </c>
      <c r="W6906" s="9">
        <v>4</v>
      </c>
      <c r="X6906" s="9">
        <f>INDEX(SLA_Policy!$D$2:$D$5,MATCH(F6906,SLA_Policy!$A$2:$A$5,0))</f>
        <v>72</v>
      </c>
      <c r="Y6906" s="9" t="str">
        <f>IF(E6906="Cancelled","Excluded",IF(D6906="",IF((SLA_Policy!$B$8-B6906)*24&gt;X6906,"Open - Breached","Open - On Track"),IF((D6906-B6906)*24&lt;=X6906,"Met","Breached")))</f>
        <v>Met</v>
      </c>
    </row>
    <row r="6907" spans="1:25" x14ac:dyDescent="0.25">
      <c r="A6907" s="9" t="s">
        <v>10844</v>
      </c>
      <c r="B6907" s="23">
        <v>46114.475694444503</v>
      </c>
      <c r="C6907" s="23">
        <v>46114.501388888901</v>
      </c>
      <c r="D6907" s="23">
        <v>46118.364583333299</v>
      </c>
      <c r="E6907" s="9" t="s">
        <v>212</v>
      </c>
      <c r="F6907" s="9" t="s">
        <v>188</v>
      </c>
      <c r="G6907" s="9" t="s">
        <v>213</v>
      </c>
      <c r="H6907" s="9" t="s">
        <v>163</v>
      </c>
      <c r="I6907" s="9" t="s">
        <v>250</v>
      </c>
      <c r="J6907" s="9" t="s">
        <v>7806</v>
      </c>
      <c r="K6907" s="9" t="s">
        <v>246</v>
      </c>
      <c r="L6907" s="9" t="s">
        <v>226</v>
      </c>
      <c r="M6907" s="9" t="s">
        <v>1092</v>
      </c>
      <c r="N6907" s="9" t="s">
        <v>196</v>
      </c>
      <c r="O6907" s="9" t="s">
        <v>176</v>
      </c>
      <c r="P6907" s="9" t="s">
        <v>503</v>
      </c>
      <c r="Q6907" s="9" t="s">
        <v>219</v>
      </c>
      <c r="R6907" s="9">
        <v>0</v>
      </c>
      <c r="S6907" s="9">
        <v>31</v>
      </c>
      <c r="T6907" s="9" t="s">
        <v>136</v>
      </c>
      <c r="U6907" s="9" t="s">
        <v>230</v>
      </c>
      <c r="X6907" s="9">
        <f>INDEX(SLA_Policy!$D$2:$D$5,MATCH(F6907,SLA_Policy!$A$2:$A$5,0))</f>
        <v>72</v>
      </c>
      <c r="Y6907" s="9" t="str">
        <f>IF(E6907="Cancelled","Excluded",IF(D6907="",IF((SLA_Policy!$B$8-B6907)*24&gt;X6907,"Open - Breached","Open - On Track"),IF((D6907-B6907)*24&lt;=X6907,"Met","Breached")))</f>
        <v>Breached</v>
      </c>
    </row>
    <row r="6908" spans="1:25" x14ac:dyDescent="0.25">
      <c r="A6908" s="9" t="s">
        <v>10845</v>
      </c>
      <c r="B6908" s="23">
        <v>46114.491666666698</v>
      </c>
      <c r="C6908" s="23">
        <v>46114.5180555556</v>
      </c>
      <c r="D6908" s="23">
        <v>46114.635416666701</v>
      </c>
      <c r="E6908" s="9" t="s">
        <v>212</v>
      </c>
      <c r="F6908" s="9" t="s">
        <v>188</v>
      </c>
      <c r="G6908" s="9" t="s">
        <v>213</v>
      </c>
      <c r="H6908" s="9" t="s">
        <v>162</v>
      </c>
      <c r="I6908" s="9" t="s">
        <v>393</v>
      </c>
      <c r="J6908" s="9" t="s">
        <v>10846</v>
      </c>
      <c r="K6908" s="9" t="s">
        <v>215</v>
      </c>
      <c r="L6908" s="9" t="s">
        <v>311</v>
      </c>
      <c r="M6908" s="9" t="s">
        <v>1126</v>
      </c>
      <c r="N6908" s="9" t="s">
        <v>196</v>
      </c>
      <c r="O6908" s="9" t="s">
        <v>176</v>
      </c>
      <c r="P6908" s="9" t="s">
        <v>503</v>
      </c>
      <c r="Q6908" s="9" t="s">
        <v>219</v>
      </c>
      <c r="R6908" s="9">
        <v>0</v>
      </c>
      <c r="S6908" s="9">
        <v>10</v>
      </c>
      <c r="U6908" s="9" t="s">
        <v>248</v>
      </c>
      <c r="W6908" s="9">
        <v>5</v>
      </c>
      <c r="X6908" s="9">
        <f>INDEX(SLA_Policy!$D$2:$D$5,MATCH(F6908,SLA_Policy!$A$2:$A$5,0))</f>
        <v>72</v>
      </c>
      <c r="Y6908" s="9" t="str">
        <f>IF(E6908="Cancelled","Excluded",IF(D6908="",IF((SLA_Policy!$B$8-B6908)*24&gt;X6908,"Open - Breached","Open - On Track"),IF((D6908-B6908)*24&lt;=X6908,"Met","Breached")))</f>
        <v>Met</v>
      </c>
    </row>
    <row r="6909" spans="1:25" x14ac:dyDescent="0.25">
      <c r="A6909" s="9" t="s">
        <v>10847</v>
      </c>
      <c r="B6909" s="23">
        <v>46114.493750000001</v>
      </c>
      <c r="C6909" s="23">
        <v>46114.500694444498</v>
      </c>
      <c r="D6909" s="23">
        <v>46115.411111111098</v>
      </c>
      <c r="E6909" s="9" t="s">
        <v>212</v>
      </c>
      <c r="F6909" s="9" t="s">
        <v>188</v>
      </c>
      <c r="G6909" s="9" t="s">
        <v>213</v>
      </c>
      <c r="H6909" s="9" t="s">
        <v>88</v>
      </c>
      <c r="I6909" s="9" t="s">
        <v>268</v>
      </c>
      <c r="J6909" s="9" t="s">
        <v>2188</v>
      </c>
      <c r="K6909" s="9" t="s">
        <v>276</v>
      </c>
      <c r="L6909" s="9" t="s">
        <v>104</v>
      </c>
      <c r="M6909" s="9" t="s">
        <v>3786</v>
      </c>
      <c r="N6909" s="9" t="s">
        <v>198</v>
      </c>
      <c r="O6909" s="9" t="s">
        <v>178</v>
      </c>
      <c r="P6909" s="9" t="s">
        <v>414</v>
      </c>
      <c r="Q6909" s="9" t="s">
        <v>273</v>
      </c>
      <c r="R6909" s="9">
        <v>0</v>
      </c>
      <c r="S6909" s="9">
        <v>16</v>
      </c>
      <c r="T6909" s="9" t="s">
        <v>136</v>
      </c>
      <c r="U6909" s="9" t="s">
        <v>266</v>
      </c>
      <c r="X6909" s="9">
        <f>INDEX(SLA_Policy!$D$2:$D$5,MATCH(F6909,SLA_Policy!$A$2:$A$5,0))</f>
        <v>72</v>
      </c>
      <c r="Y6909" s="9" t="str">
        <f>IF(E6909="Cancelled","Excluded",IF(D6909="",IF((SLA_Policy!$B$8-B6909)*24&gt;X6909,"Open - Breached","Open - On Track"),IF((D6909-B6909)*24&lt;=X6909,"Met","Breached")))</f>
        <v>Met</v>
      </c>
    </row>
    <row r="6910" spans="1:25" x14ac:dyDescent="0.25">
      <c r="A6910" s="9" t="s">
        <v>10848</v>
      </c>
      <c r="B6910" s="23">
        <v>46114.500694444498</v>
      </c>
      <c r="C6910" s="23">
        <v>46114.504861111098</v>
      </c>
      <c r="D6910" s="23">
        <v>46118.363194444399</v>
      </c>
      <c r="E6910" s="9" t="s">
        <v>212</v>
      </c>
      <c r="F6910" s="9" t="s">
        <v>188</v>
      </c>
      <c r="G6910" s="9" t="s">
        <v>213</v>
      </c>
      <c r="H6910" s="9" t="s">
        <v>167</v>
      </c>
      <c r="I6910" s="9" t="s">
        <v>349</v>
      </c>
      <c r="J6910" s="9" t="s">
        <v>350</v>
      </c>
      <c r="K6910" s="9" t="s">
        <v>246</v>
      </c>
      <c r="L6910" s="9" t="s">
        <v>226</v>
      </c>
      <c r="M6910" s="9" t="s">
        <v>4572</v>
      </c>
      <c r="N6910" s="9" t="s">
        <v>198</v>
      </c>
      <c r="O6910" s="9" t="s">
        <v>180</v>
      </c>
      <c r="P6910" s="9" t="s">
        <v>318</v>
      </c>
      <c r="Q6910" s="9" t="s">
        <v>219</v>
      </c>
      <c r="R6910" s="9">
        <v>0</v>
      </c>
      <c r="S6910" s="9">
        <v>11</v>
      </c>
      <c r="U6910" s="9" t="s">
        <v>290</v>
      </c>
      <c r="X6910" s="9">
        <f>INDEX(SLA_Policy!$D$2:$D$5,MATCH(F6910,SLA_Policy!$A$2:$A$5,0))</f>
        <v>72</v>
      </c>
      <c r="Y6910" s="9" t="str">
        <f>IF(E6910="Cancelled","Excluded",IF(D6910="",IF((SLA_Policy!$B$8-B6910)*24&gt;X6910,"Open - Breached","Open - On Track"),IF((D6910-B6910)*24&lt;=X6910,"Met","Breached")))</f>
        <v>Breached</v>
      </c>
    </row>
    <row r="6911" spans="1:25" x14ac:dyDescent="0.25">
      <c r="A6911" s="9" t="s">
        <v>10849</v>
      </c>
      <c r="B6911" s="23">
        <v>46114.525000000001</v>
      </c>
      <c r="C6911" s="23">
        <v>46114.5444444444</v>
      </c>
      <c r="D6911" s="23">
        <v>46115.4</v>
      </c>
      <c r="E6911" s="9" t="s">
        <v>212</v>
      </c>
      <c r="F6911" s="9" t="s">
        <v>188</v>
      </c>
      <c r="G6911" s="9" t="s">
        <v>236</v>
      </c>
      <c r="H6911" s="9" t="s">
        <v>164</v>
      </c>
      <c r="I6911" s="9" t="s">
        <v>421</v>
      </c>
      <c r="J6911" s="9" t="s">
        <v>1349</v>
      </c>
      <c r="K6911" s="9" t="s">
        <v>246</v>
      </c>
      <c r="L6911" s="9" t="s">
        <v>216</v>
      </c>
      <c r="M6911" s="9" t="s">
        <v>2036</v>
      </c>
      <c r="N6911" s="9" t="s">
        <v>196</v>
      </c>
      <c r="O6911" s="9" t="s">
        <v>180</v>
      </c>
      <c r="P6911" s="9" t="s">
        <v>278</v>
      </c>
      <c r="Q6911" s="9" t="s">
        <v>219</v>
      </c>
      <c r="R6911" s="9">
        <v>0</v>
      </c>
      <c r="S6911" s="9">
        <v>35</v>
      </c>
      <c r="T6911" s="9" t="s">
        <v>343</v>
      </c>
      <c r="U6911" s="9" t="s">
        <v>140</v>
      </c>
      <c r="V6911" s="9" t="s">
        <v>10688</v>
      </c>
      <c r="X6911" s="9">
        <f>INDEX(SLA_Policy!$D$2:$D$5,MATCH(F6911,SLA_Policy!$A$2:$A$5,0))</f>
        <v>72</v>
      </c>
      <c r="Y6911" s="9" t="str">
        <f>IF(E6911="Cancelled","Excluded",IF(D6911="",IF((SLA_Policy!$B$8-B6911)*24&gt;X6911,"Open - Breached","Open - On Track"),IF((D6911-B6911)*24&lt;=X6911,"Met","Breached")))</f>
        <v>Met</v>
      </c>
    </row>
    <row r="6912" spans="1:25" x14ac:dyDescent="0.25">
      <c r="A6912" s="9" t="s">
        <v>10850</v>
      </c>
      <c r="B6912" s="23">
        <v>46114.542361111096</v>
      </c>
      <c r="C6912" s="23">
        <v>46114.566666666702</v>
      </c>
      <c r="D6912" s="23">
        <v>46115.3527777778</v>
      </c>
      <c r="E6912" s="9" t="s">
        <v>212</v>
      </c>
      <c r="F6912" s="9" t="s">
        <v>188</v>
      </c>
      <c r="G6912" s="9" t="s">
        <v>213</v>
      </c>
      <c r="H6912" s="9" t="s">
        <v>165</v>
      </c>
      <c r="I6912" s="9" t="s">
        <v>469</v>
      </c>
      <c r="J6912" s="9" t="s">
        <v>10851</v>
      </c>
      <c r="K6912" s="9" t="s">
        <v>246</v>
      </c>
      <c r="L6912" s="9" t="s">
        <v>311</v>
      </c>
      <c r="M6912" s="9" t="s">
        <v>3010</v>
      </c>
      <c r="N6912" s="9" t="s">
        <v>196</v>
      </c>
      <c r="O6912" s="9" t="s">
        <v>176</v>
      </c>
      <c r="P6912" s="9" t="s">
        <v>253</v>
      </c>
      <c r="Q6912" s="9" t="s">
        <v>219</v>
      </c>
      <c r="R6912" s="9">
        <v>0</v>
      </c>
      <c r="S6912" s="9">
        <v>11</v>
      </c>
      <c r="U6912" s="9" t="s">
        <v>266</v>
      </c>
      <c r="X6912" s="9">
        <f>INDEX(SLA_Policy!$D$2:$D$5,MATCH(F6912,SLA_Policy!$A$2:$A$5,0))</f>
        <v>72</v>
      </c>
      <c r="Y6912" s="9" t="str">
        <f>IF(E6912="Cancelled","Excluded",IF(D6912="",IF((SLA_Policy!$B$8-B6912)*24&gt;X6912,"Open - Breached","Open - On Track"),IF((D6912-B6912)*24&lt;=X6912,"Met","Breached")))</f>
        <v>Met</v>
      </c>
    </row>
    <row r="6913" spans="1:25" x14ac:dyDescent="0.25">
      <c r="A6913" s="9" t="s">
        <v>10852</v>
      </c>
      <c r="B6913" s="23">
        <v>46114.552083333299</v>
      </c>
      <c r="C6913" s="23">
        <v>46114.554861111101</v>
      </c>
      <c r="D6913" s="23">
        <v>46115.559027777803</v>
      </c>
      <c r="E6913" s="9" t="s">
        <v>212</v>
      </c>
      <c r="F6913" s="9" t="s">
        <v>188</v>
      </c>
      <c r="G6913" s="9" t="s">
        <v>213</v>
      </c>
      <c r="H6913" s="9" t="s">
        <v>88</v>
      </c>
      <c r="I6913" s="9" t="s">
        <v>92</v>
      </c>
      <c r="J6913" s="9" t="s">
        <v>9192</v>
      </c>
      <c r="K6913" s="9" t="s">
        <v>239</v>
      </c>
      <c r="L6913" s="9" t="s">
        <v>311</v>
      </c>
      <c r="M6913" s="9" t="s">
        <v>10853</v>
      </c>
      <c r="N6913" s="9" t="s">
        <v>199</v>
      </c>
      <c r="O6913" s="9" t="s">
        <v>178</v>
      </c>
      <c r="P6913" s="9" t="s">
        <v>321</v>
      </c>
      <c r="Q6913" s="9" t="s">
        <v>219</v>
      </c>
      <c r="R6913" s="9">
        <v>1</v>
      </c>
      <c r="S6913" s="9">
        <v>34</v>
      </c>
      <c r="T6913" s="9" t="s">
        <v>136</v>
      </c>
      <c r="U6913" s="9" t="s">
        <v>140</v>
      </c>
      <c r="V6913" s="9" t="s">
        <v>144</v>
      </c>
      <c r="X6913" s="9">
        <f>INDEX(SLA_Policy!$D$2:$D$5,MATCH(F6913,SLA_Policy!$A$2:$A$5,0))</f>
        <v>72</v>
      </c>
      <c r="Y6913" s="9" t="str">
        <f>IF(E6913="Cancelled","Excluded",IF(D6913="",IF((SLA_Policy!$B$8-B6913)*24&gt;X6913,"Open - Breached","Open - On Track"),IF((D6913-B6913)*24&lt;=X6913,"Met","Breached")))</f>
        <v>Met</v>
      </c>
    </row>
    <row r="6914" spans="1:25" x14ac:dyDescent="0.25">
      <c r="A6914" s="9" t="s">
        <v>10854</v>
      </c>
      <c r="B6914" s="23">
        <v>46114.565972222197</v>
      </c>
      <c r="C6914" s="23">
        <v>46114.775000000001</v>
      </c>
      <c r="D6914" s="23">
        <v>46115.377777777801</v>
      </c>
      <c r="E6914" s="9" t="s">
        <v>212</v>
      </c>
      <c r="F6914" s="9" t="s">
        <v>189</v>
      </c>
      <c r="G6914" s="9" t="s">
        <v>213</v>
      </c>
      <c r="H6914" s="9" t="s">
        <v>162</v>
      </c>
      <c r="I6914" s="9" t="s">
        <v>416</v>
      </c>
      <c r="J6914" s="9" t="s">
        <v>1262</v>
      </c>
      <c r="K6914" s="9" t="s">
        <v>303</v>
      </c>
      <c r="L6914" s="9" t="s">
        <v>311</v>
      </c>
      <c r="M6914" s="9" t="s">
        <v>7822</v>
      </c>
      <c r="N6914" s="9" t="s">
        <v>196</v>
      </c>
      <c r="O6914" s="9" t="s">
        <v>176</v>
      </c>
      <c r="P6914" s="9" t="s">
        <v>253</v>
      </c>
      <c r="Q6914" s="9" t="s">
        <v>219</v>
      </c>
      <c r="R6914" s="9">
        <v>0</v>
      </c>
      <c r="S6914" s="9">
        <v>41</v>
      </c>
      <c r="U6914" s="9" t="s">
        <v>266</v>
      </c>
      <c r="X6914" s="9">
        <f>INDEX(SLA_Policy!$D$2:$D$5,MATCH(F6914,SLA_Policy!$A$2:$A$5,0))</f>
        <v>120</v>
      </c>
      <c r="Y6914" s="9" t="str">
        <f>IF(E6914="Cancelled","Excluded",IF(D6914="",IF((SLA_Policy!$B$8-B6914)*24&gt;X6914,"Open - Breached","Open - On Track"),IF((D6914-B6914)*24&lt;=X6914,"Met","Breached")))</f>
        <v>Met</v>
      </c>
    </row>
    <row r="6915" spans="1:25" x14ac:dyDescent="0.25">
      <c r="A6915" s="9" t="s">
        <v>10855</v>
      </c>
      <c r="B6915" s="23">
        <v>46114.565972222197</v>
      </c>
      <c r="C6915" s="23">
        <v>46114.567361111098</v>
      </c>
      <c r="D6915" s="23">
        <v>46114.682638888902</v>
      </c>
      <c r="E6915" s="9" t="s">
        <v>212</v>
      </c>
      <c r="F6915" s="9" t="s">
        <v>188</v>
      </c>
      <c r="G6915" s="9" t="s">
        <v>213</v>
      </c>
      <c r="H6915" s="9" t="s">
        <v>161</v>
      </c>
      <c r="I6915" s="9" t="s">
        <v>389</v>
      </c>
      <c r="J6915" s="9" t="s">
        <v>9472</v>
      </c>
      <c r="K6915" s="9" t="s">
        <v>215</v>
      </c>
      <c r="L6915" s="9" t="s">
        <v>104</v>
      </c>
      <c r="M6915" s="9" t="s">
        <v>1442</v>
      </c>
      <c r="N6915" s="9" t="s">
        <v>198</v>
      </c>
      <c r="O6915" s="9" t="s">
        <v>116</v>
      </c>
      <c r="P6915" s="9" t="s">
        <v>551</v>
      </c>
      <c r="Q6915" s="9" t="s">
        <v>219</v>
      </c>
      <c r="R6915" s="9">
        <v>0</v>
      </c>
      <c r="S6915" s="9">
        <v>9</v>
      </c>
      <c r="U6915" s="9" t="s">
        <v>290</v>
      </c>
      <c r="X6915" s="9">
        <f>INDEX(SLA_Policy!$D$2:$D$5,MATCH(F6915,SLA_Policy!$A$2:$A$5,0))</f>
        <v>72</v>
      </c>
      <c r="Y6915" s="9" t="str">
        <f>IF(E6915="Cancelled","Excluded",IF(D6915="",IF((SLA_Policy!$B$8-B6915)*24&gt;X6915,"Open - Breached","Open - On Track"),IF((D6915-B6915)*24&lt;=X6915,"Met","Breached")))</f>
        <v>Met</v>
      </c>
    </row>
    <row r="6916" spans="1:25" x14ac:dyDescent="0.25">
      <c r="A6916" s="9" t="s">
        <v>10856</v>
      </c>
      <c r="B6916" s="23">
        <v>46114.568055555603</v>
      </c>
      <c r="C6916" s="23">
        <v>46114.607638888898</v>
      </c>
      <c r="D6916" s="23">
        <v>46115.405555555597</v>
      </c>
      <c r="E6916" s="9" t="s">
        <v>212</v>
      </c>
      <c r="F6916" s="9" t="s">
        <v>189</v>
      </c>
      <c r="G6916" s="9" t="s">
        <v>236</v>
      </c>
      <c r="H6916" s="9" t="s">
        <v>164</v>
      </c>
      <c r="I6916" s="9" t="s">
        <v>421</v>
      </c>
      <c r="J6916" s="9" t="s">
        <v>1349</v>
      </c>
      <c r="K6916" s="9" t="s">
        <v>246</v>
      </c>
      <c r="L6916" s="9" t="s">
        <v>351</v>
      </c>
      <c r="M6916" s="9" t="s">
        <v>2069</v>
      </c>
      <c r="N6916" s="9" t="s">
        <v>196</v>
      </c>
      <c r="O6916" s="9" t="s">
        <v>180</v>
      </c>
      <c r="P6916" s="9" t="s">
        <v>368</v>
      </c>
      <c r="Q6916" s="9" t="s">
        <v>273</v>
      </c>
      <c r="R6916" s="9">
        <v>0</v>
      </c>
      <c r="S6916" s="9">
        <v>36</v>
      </c>
      <c r="T6916" s="9" t="s">
        <v>464</v>
      </c>
      <c r="U6916" s="9" t="s">
        <v>242</v>
      </c>
      <c r="W6916" s="9">
        <v>5</v>
      </c>
      <c r="X6916" s="9">
        <f>INDEX(SLA_Policy!$D$2:$D$5,MATCH(F6916,SLA_Policy!$A$2:$A$5,0))</f>
        <v>120</v>
      </c>
      <c r="Y6916" s="9" t="str">
        <f>IF(E6916="Cancelled","Excluded",IF(D6916="",IF((SLA_Policy!$B$8-B6916)*24&gt;X6916,"Open - Breached","Open - On Track"),IF((D6916-B6916)*24&lt;=X6916,"Met","Breached")))</f>
        <v>Met</v>
      </c>
    </row>
    <row r="6917" spans="1:25" x14ac:dyDescent="0.25">
      <c r="A6917" s="9" t="s">
        <v>10857</v>
      </c>
      <c r="B6917" s="23">
        <v>46114.569444444503</v>
      </c>
      <c r="C6917" s="23">
        <v>46114.570138888899</v>
      </c>
      <c r="D6917" s="23">
        <v>46115.409027777801</v>
      </c>
      <c r="E6917" s="9" t="s">
        <v>212</v>
      </c>
      <c r="F6917" s="9" t="s">
        <v>188</v>
      </c>
      <c r="G6917" s="9" t="s">
        <v>213</v>
      </c>
      <c r="H6917" s="9" t="s">
        <v>88</v>
      </c>
      <c r="I6917" s="9" t="s">
        <v>92</v>
      </c>
      <c r="J6917" s="9" t="s">
        <v>9167</v>
      </c>
      <c r="K6917" s="9" t="s">
        <v>246</v>
      </c>
      <c r="L6917" s="9" t="s">
        <v>104</v>
      </c>
      <c r="M6917" s="9" t="s">
        <v>1149</v>
      </c>
      <c r="N6917" s="9" t="s">
        <v>199</v>
      </c>
      <c r="O6917" s="9" t="s">
        <v>178</v>
      </c>
      <c r="P6917" s="9" t="s">
        <v>360</v>
      </c>
      <c r="Q6917" s="9" t="s">
        <v>219</v>
      </c>
      <c r="R6917" s="9">
        <v>2</v>
      </c>
      <c r="S6917" s="9">
        <v>72</v>
      </c>
      <c r="T6917" s="9" t="s">
        <v>322</v>
      </c>
      <c r="U6917" s="9" t="s">
        <v>140</v>
      </c>
      <c r="V6917" s="9" t="s">
        <v>144</v>
      </c>
      <c r="W6917" s="9">
        <v>2</v>
      </c>
      <c r="X6917" s="9">
        <f>INDEX(SLA_Policy!$D$2:$D$5,MATCH(F6917,SLA_Policy!$A$2:$A$5,0))</f>
        <v>72</v>
      </c>
      <c r="Y6917" s="9" t="str">
        <f>IF(E6917="Cancelled","Excluded",IF(D6917="",IF((SLA_Policy!$B$8-B6917)*24&gt;X6917,"Open - Breached","Open - On Track"),IF((D6917-B6917)*24&lt;=X6917,"Met","Breached")))</f>
        <v>Met</v>
      </c>
    </row>
    <row r="6918" spans="1:25" x14ac:dyDescent="0.25">
      <c r="A6918" s="9" t="s">
        <v>10858</v>
      </c>
      <c r="B6918" s="23">
        <v>46114.577777777798</v>
      </c>
      <c r="C6918" s="23">
        <v>46114.722222222197</v>
      </c>
      <c r="D6918" s="23">
        <v>46114.7409722222</v>
      </c>
      <c r="E6918" s="9" t="s">
        <v>212</v>
      </c>
      <c r="F6918" s="9" t="s">
        <v>188</v>
      </c>
      <c r="G6918" s="9" t="s">
        <v>213</v>
      </c>
      <c r="H6918" s="9" t="s">
        <v>161</v>
      </c>
      <c r="I6918" s="9" t="s">
        <v>389</v>
      </c>
      <c r="J6918" s="9" t="s">
        <v>1243</v>
      </c>
      <c r="K6918" s="9" t="s">
        <v>246</v>
      </c>
      <c r="L6918" s="9" t="s">
        <v>216</v>
      </c>
      <c r="M6918" s="9" t="s">
        <v>676</v>
      </c>
      <c r="N6918" s="9" t="s">
        <v>196</v>
      </c>
      <c r="O6918" s="9" t="s">
        <v>116</v>
      </c>
      <c r="P6918" s="9" t="s">
        <v>218</v>
      </c>
      <c r="Q6918" s="9" t="s">
        <v>219</v>
      </c>
      <c r="R6918" s="9">
        <v>0</v>
      </c>
      <c r="S6918" s="9">
        <v>14</v>
      </c>
      <c r="U6918" s="9" t="s">
        <v>221</v>
      </c>
      <c r="X6918" s="9">
        <f>INDEX(SLA_Policy!$D$2:$D$5,MATCH(F6918,SLA_Policy!$A$2:$A$5,0))</f>
        <v>72</v>
      </c>
      <c r="Y6918" s="9" t="str">
        <f>IF(E6918="Cancelled","Excluded",IF(D6918="",IF((SLA_Policy!$B$8-B6918)*24&gt;X6918,"Open - Breached","Open - On Track"),IF((D6918-B6918)*24&lt;=X6918,"Met","Breached")))</f>
        <v>Met</v>
      </c>
    </row>
    <row r="6919" spans="1:25" x14ac:dyDescent="0.25">
      <c r="A6919" s="9" t="s">
        <v>10859</v>
      </c>
      <c r="B6919" s="23">
        <v>46114.581250000003</v>
      </c>
      <c r="C6919" s="23">
        <v>46114.619444444397</v>
      </c>
      <c r="E6919" s="9" t="s">
        <v>649</v>
      </c>
      <c r="F6919" s="9" t="s">
        <v>189</v>
      </c>
      <c r="G6919" s="9" t="s">
        <v>236</v>
      </c>
      <c r="H6919" s="9" t="s">
        <v>161</v>
      </c>
      <c r="I6919" s="9" t="s">
        <v>482</v>
      </c>
      <c r="J6919" s="9" t="s">
        <v>9995</v>
      </c>
      <c r="K6919" s="9" t="s">
        <v>303</v>
      </c>
      <c r="L6919" s="9" t="s">
        <v>216</v>
      </c>
      <c r="M6919" s="9" t="s">
        <v>2388</v>
      </c>
      <c r="N6919" s="9" t="s">
        <v>196</v>
      </c>
      <c r="O6919" s="9" t="s">
        <v>177</v>
      </c>
      <c r="P6919" s="9" t="s">
        <v>241</v>
      </c>
      <c r="Q6919" s="9" t="s">
        <v>219</v>
      </c>
      <c r="R6919" s="9">
        <v>0</v>
      </c>
      <c r="S6919" s="9">
        <v>1</v>
      </c>
      <c r="X6919" s="9">
        <f>INDEX(SLA_Policy!$D$2:$D$5,MATCH(F6919,SLA_Policy!$A$2:$A$5,0))</f>
        <v>120</v>
      </c>
      <c r="Y6919" s="9" t="str">
        <f>IF(E6919="Cancelled","Excluded",IF(D6919="",IF((SLA_Policy!$B$8-B6919)*24&gt;X6919,"Open - Breached","Open - On Track"),IF((D6919-B6919)*24&lt;=X6919,"Met","Breached")))</f>
        <v>Excluded</v>
      </c>
    </row>
    <row r="6920" spans="1:25" x14ac:dyDescent="0.25">
      <c r="A6920" s="9" t="s">
        <v>10860</v>
      </c>
      <c r="B6920" s="23">
        <v>46114.603472222203</v>
      </c>
      <c r="C6920" s="23">
        <v>46114.727083333302</v>
      </c>
      <c r="D6920" s="23">
        <v>46115.4194444444</v>
      </c>
      <c r="E6920" s="9" t="s">
        <v>212</v>
      </c>
      <c r="F6920" s="9" t="s">
        <v>188</v>
      </c>
      <c r="G6920" s="9" t="s">
        <v>213</v>
      </c>
      <c r="H6920" s="9" t="s">
        <v>162</v>
      </c>
      <c r="I6920" s="9" t="s">
        <v>345</v>
      </c>
      <c r="J6920" s="9" t="s">
        <v>6222</v>
      </c>
      <c r="K6920" s="9" t="s">
        <v>215</v>
      </c>
      <c r="L6920" s="9" t="s">
        <v>311</v>
      </c>
      <c r="M6920" s="9" t="s">
        <v>6953</v>
      </c>
      <c r="N6920" s="9" t="s">
        <v>197</v>
      </c>
      <c r="O6920" s="9" t="s">
        <v>179</v>
      </c>
      <c r="P6920" s="9" t="s">
        <v>337</v>
      </c>
      <c r="Q6920" s="9" t="s">
        <v>219</v>
      </c>
      <c r="R6920" s="9">
        <v>0</v>
      </c>
      <c r="S6920" s="9">
        <v>11</v>
      </c>
      <c r="U6920" s="9" t="s">
        <v>266</v>
      </c>
      <c r="W6920" s="9">
        <v>5</v>
      </c>
      <c r="X6920" s="9">
        <f>INDEX(SLA_Policy!$D$2:$D$5,MATCH(F6920,SLA_Policy!$A$2:$A$5,0))</f>
        <v>72</v>
      </c>
      <c r="Y6920" s="9" t="str">
        <f>IF(E6920="Cancelled","Excluded",IF(D6920="",IF((SLA_Policy!$B$8-B6920)*24&gt;X6920,"Open - Breached","Open - On Track"),IF((D6920-B6920)*24&lt;=X6920,"Met","Breached")))</f>
        <v>Met</v>
      </c>
    </row>
    <row r="6921" spans="1:25" x14ac:dyDescent="0.25">
      <c r="A6921" s="9" t="s">
        <v>10861</v>
      </c>
      <c r="B6921" s="23">
        <v>46114.610416666699</v>
      </c>
      <c r="C6921" s="23">
        <v>46114.616666666698</v>
      </c>
      <c r="D6921" s="23">
        <v>46114.622222222199</v>
      </c>
      <c r="E6921" s="9" t="s">
        <v>212</v>
      </c>
      <c r="F6921" s="9" t="s">
        <v>187</v>
      </c>
      <c r="G6921" s="9" t="s">
        <v>213</v>
      </c>
      <c r="H6921" s="9" t="s">
        <v>161</v>
      </c>
      <c r="I6921" s="9" t="s">
        <v>454</v>
      </c>
      <c r="J6921" s="9" t="s">
        <v>3538</v>
      </c>
      <c r="K6921" s="9" t="s">
        <v>246</v>
      </c>
      <c r="L6921" s="9" t="s">
        <v>226</v>
      </c>
      <c r="M6921" s="9" t="s">
        <v>5807</v>
      </c>
      <c r="N6921" s="9" t="s">
        <v>198</v>
      </c>
      <c r="O6921" s="9" t="s">
        <v>116</v>
      </c>
      <c r="P6921" s="9" t="s">
        <v>295</v>
      </c>
      <c r="Q6921" s="9" t="s">
        <v>219</v>
      </c>
      <c r="R6921" s="9">
        <v>0</v>
      </c>
      <c r="S6921" s="9">
        <v>4</v>
      </c>
      <c r="U6921" s="9" t="s">
        <v>290</v>
      </c>
      <c r="X6921" s="9">
        <f>INDEX(SLA_Policy!$D$2:$D$5,MATCH(F6921,SLA_Policy!$A$2:$A$5,0))</f>
        <v>8</v>
      </c>
      <c r="Y6921" s="9" t="str">
        <f>IF(E6921="Cancelled","Excluded",IF(D6921="",IF((SLA_Policy!$B$8-B6921)*24&gt;X6921,"Open - Breached","Open - On Track"),IF((D6921-B6921)*24&lt;=X6921,"Met","Breached")))</f>
        <v>Met</v>
      </c>
    </row>
    <row r="6922" spans="1:25" x14ac:dyDescent="0.25">
      <c r="A6922" s="9" t="s">
        <v>10862</v>
      </c>
      <c r="B6922" s="23">
        <v>46114.618750000001</v>
      </c>
      <c r="C6922" s="23">
        <v>46114.624305555597</v>
      </c>
      <c r="D6922" s="23">
        <v>46114.628472222197</v>
      </c>
      <c r="E6922" s="9" t="s">
        <v>212</v>
      </c>
      <c r="F6922" s="9" t="s">
        <v>188</v>
      </c>
      <c r="G6922" s="9" t="s">
        <v>213</v>
      </c>
      <c r="H6922" s="9" t="s">
        <v>161</v>
      </c>
      <c r="I6922" s="9" t="s">
        <v>389</v>
      </c>
      <c r="J6922" s="9" t="s">
        <v>786</v>
      </c>
      <c r="K6922" s="9" t="s">
        <v>239</v>
      </c>
      <c r="L6922" s="9" t="s">
        <v>311</v>
      </c>
      <c r="M6922" s="9" t="s">
        <v>10853</v>
      </c>
      <c r="N6922" s="9" t="s">
        <v>198</v>
      </c>
      <c r="O6922" s="9" t="s">
        <v>116</v>
      </c>
      <c r="P6922" s="9" t="s">
        <v>234</v>
      </c>
      <c r="Q6922" s="9" t="s">
        <v>219</v>
      </c>
      <c r="R6922" s="9">
        <v>0</v>
      </c>
      <c r="S6922" s="9">
        <v>7</v>
      </c>
      <c r="U6922" s="9" t="s">
        <v>221</v>
      </c>
      <c r="X6922" s="9">
        <f>INDEX(SLA_Policy!$D$2:$D$5,MATCH(F6922,SLA_Policy!$A$2:$A$5,0))</f>
        <v>72</v>
      </c>
      <c r="Y6922" s="9" t="str">
        <f>IF(E6922="Cancelled","Excluded",IF(D6922="",IF((SLA_Policy!$B$8-B6922)*24&gt;X6922,"Open - Breached","Open - On Track"),IF((D6922-B6922)*24&lt;=X6922,"Met","Breached")))</f>
        <v>Met</v>
      </c>
    </row>
    <row r="6923" spans="1:25" x14ac:dyDescent="0.25">
      <c r="A6923" s="9" t="s">
        <v>10863</v>
      </c>
      <c r="B6923" s="23">
        <v>46114.624305555597</v>
      </c>
      <c r="C6923" s="23">
        <v>46114.627777777801</v>
      </c>
      <c r="D6923" s="23">
        <v>46114.664583333302</v>
      </c>
      <c r="E6923" s="9" t="s">
        <v>212</v>
      </c>
      <c r="F6923" s="9" t="s">
        <v>187</v>
      </c>
      <c r="G6923" s="9" t="s">
        <v>213</v>
      </c>
      <c r="H6923" s="9" t="s">
        <v>161</v>
      </c>
      <c r="I6923" s="9" t="s">
        <v>297</v>
      </c>
      <c r="J6923" s="9" t="s">
        <v>521</v>
      </c>
      <c r="K6923" s="9" t="s">
        <v>246</v>
      </c>
      <c r="L6923" s="9" t="s">
        <v>226</v>
      </c>
      <c r="M6923" s="9" t="s">
        <v>4777</v>
      </c>
      <c r="N6923" s="9" t="s">
        <v>199</v>
      </c>
      <c r="O6923" s="9" t="s">
        <v>177</v>
      </c>
      <c r="P6923" s="9" t="s">
        <v>300</v>
      </c>
      <c r="Q6923" s="9" t="s">
        <v>273</v>
      </c>
      <c r="R6923" s="9">
        <v>0</v>
      </c>
      <c r="S6923" s="9">
        <v>8</v>
      </c>
      <c r="U6923" s="9" t="s">
        <v>290</v>
      </c>
      <c r="W6923" s="9">
        <v>5</v>
      </c>
      <c r="X6923" s="9">
        <f>INDEX(SLA_Policy!$D$2:$D$5,MATCH(F6923,SLA_Policy!$A$2:$A$5,0))</f>
        <v>8</v>
      </c>
      <c r="Y6923" s="9" t="str">
        <f>IF(E6923="Cancelled","Excluded",IF(D6923="",IF((SLA_Policy!$B$8-B6923)*24&gt;X6923,"Open - Breached","Open - On Track"),IF((D6923-B6923)*24&lt;=X6923,"Met","Breached")))</f>
        <v>Met</v>
      </c>
    </row>
    <row r="6924" spans="1:25" x14ac:dyDescent="0.25">
      <c r="A6924" s="9" t="s">
        <v>10864</v>
      </c>
      <c r="B6924" s="23">
        <v>46114.642361111102</v>
      </c>
      <c r="C6924" s="23">
        <v>46114.644444444399</v>
      </c>
      <c r="D6924" s="23">
        <v>46114.671527777798</v>
      </c>
      <c r="E6924" s="9" t="s">
        <v>212</v>
      </c>
      <c r="F6924" s="9" t="s">
        <v>188</v>
      </c>
      <c r="G6924" s="9" t="s">
        <v>213</v>
      </c>
      <c r="H6924" s="9" t="s">
        <v>88</v>
      </c>
      <c r="I6924" s="9" t="s">
        <v>92</v>
      </c>
      <c r="J6924" s="9" t="s">
        <v>834</v>
      </c>
      <c r="K6924" s="9" t="s">
        <v>303</v>
      </c>
      <c r="L6924" s="9" t="s">
        <v>395</v>
      </c>
      <c r="M6924" s="9" t="s">
        <v>5952</v>
      </c>
      <c r="N6924" s="9" t="s">
        <v>198</v>
      </c>
      <c r="O6924" s="9" t="s">
        <v>116</v>
      </c>
      <c r="P6924" s="9" t="s">
        <v>258</v>
      </c>
      <c r="Q6924" s="9" t="s">
        <v>219</v>
      </c>
      <c r="R6924" s="9">
        <v>0</v>
      </c>
      <c r="S6924" s="9">
        <v>38</v>
      </c>
      <c r="T6924" s="9" t="s">
        <v>220</v>
      </c>
      <c r="U6924" s="9" t="s">
        <v>661</v>
      </c>
      <c r="X6924" s="9">
        <f>INDEX(SLA_Policy!$D$2:$D$5,MATCH(F6924,SLA_Policy!$A$2:$A$5,0))</f>
        <v>72</v>
      </c>
      <c r="Y6924" s="9" t="str">
        <f>IF(E6924="Cancelled","Excluded",IF(D6924="",IF((SLA_Policy!$B$8-B6924)*24&gt;X6924,"Open - Breached","Open - On Track"),IF((D6924-B6924)*24&lt;=X6924,"Met","Breached")))</f>
        <v>Met</v>
      </c>
    </row>
    <row r="6925" spans="1:25" x14ac:dyDescent="0.25">
      <c r="A6925" s="9" t="s">
        <v>10865</v>
      </c>
      <c r="B6925" s="23">
        <v>46114.6472222222</v>
      </c>
      <c r="C6925" s="23">
        <v>46114.659722222197</v>
      </c>
      <c r="D6925" s="23">
        <v>46114.713194444397</v>
      </c>
      <c r="E6925" s="9" t="s">
        <v>212</v>
      </c>
      <c r="F6925" s="9" t="s">
        <v>188</v>
      </c>
      <c r="G6925" s="9" t="s">
        <v>213</v>
      </c>
      <c r="H6925" s="9" t="s">
        <v>161</v>
      </c>
      <c r="I6925" s="9" t="s">
        <v>454</v>
      </c>
      <c r="J6925" s="9" t="s">
        <v>813</v>
      </c>
      <c r="K6925" s="9" t="s">
        <v>239</v>
      </c>
      <c r="L6925" s="9" t="s">
        <v>311</v>
      </c>
      <c r="M6925" s="9" t="s">
        <v>2196</v>
      </c>
      <c r="N6925" s="9" t="s">
        <v>198</v>
      </c>
      <c r="O6925" s="9" t="s">
        <v>116</v>
      </c>
      <c r="P6925" s="9" t="s">
        <v>295</v>
      </c>
      <c r="Q6925" s="9" t="s">
        <v>219</v>
      </c>
      <c r="R6925" s="9">
        <v>0</v>
      </c>
      <c r="S6925" s="9">
        <v>7</v>
      </c>
      <c r="U6925" s="9" t="s">
        <v>290</v>
      </c>
      <c r="X6925" s="9">
        <f>INDEX(SLA_Policy!$D$2:$D$5,MATCH(F6925,SLA_Policy!$A$2:$A$5,0))</f>
        <v>72</v>
      </c>
      <c r="Y6925" s="9" t="str">
        <f>IF(E6925="Cancelled","Excluded",IF(D6925="",IF((SLA_Policy!$B$8-B6925)*24&gt;X6925,"Open - Breached","Open - On Track"),IF((D6925-B6925)*24&lt;=X6925,"Met","Breached")))</f>
        <v>Met</v>
      </c>
    </row>
    <row r="6926" spans="1:25" x14ac:dyDescent="0.25">
      <c r="A6926" s="9" t="s">
        <v>10866</v>
      </c>
      <c r="B6926" s="23">
        <v>46114.652777777803</v>
      </c>
      <c r="C6926" s="23">
        <v>46114.661805555603</v>
      </c>
      <c r="D6926" s="23">
        <v>46115.514583333301</v>
      </c>
      <c r="E6926" s="9" t="s">
        <v>212</v>
      </c>
      <c r="F6926" s="9" t="s">
        <v>188</v>
      </c>
      <c r="G6926" s="9" t="s">
        <v>236</v>
      </c>
      <c r="H6926" s="9" t="s">
        <v>163</v>
      </c>
      <c r="I6926" s="9" t="s">
        <v>327</v>
      </c>
      <c r="J6926" s="9" t="s">
        <v>8721</v>
      </c>
      <c r="K6926" s="9" t="s">
        <v>215</v>
      </c>
      <c r="L6926" s="9" t="s">
        <v>307</v>
      </c>
      <c r="M6926" s="9" t="s">
        <v>3613</v>
      </c>
      <c r="N6926" s="9" t="s">
        <v>196</v>
      </c>
      <c r="O6926" s="9" t="s">
        <v>176</v>
      </c>
      <c r="P6926" s="9" t="s">
        <v>419</v>
      </c>
      <c r="Q6926" s="9" t="s">
        <v>219</v>
      </c>
      <c r="R6926" s="9">
        <v>0</v>
      </c>
      <c r="S6926" s="9">
        <v>10</v>
      </c>
      <c r="U6926" s="9" t="s">
        <v>242</v>
      </c>
      <c r="X6926" s="9">
        <f>INDEX(SLA_Policy!$D$2:$D$5,MATCH(F6926,SLA_Policy!$A$2:$A$5,0))</f>
        <v>72</v>
      </c>
      <c r="Y6926" s="9" t="str">
        <f>IF(E6926="Cancelled","Excluded",IF(D6926="",IF((SLA_Policy!$B$8-B6926)*24&gt;X6926,"Open - Breached","Open - On Track"),IF((D6926-B6926)*24&lt;=X6926,"Met","Breached")))</f>
        <v>Met</v>
      </c>
    </row>
    <row r="6927" spans="1:25" x14ac:dyDescent="0.25">
      <c r="A6927" s="9" t="s">
        <v>10867</v>
      </c>
      <c r="B6927" s="23">
        <v>46114.658333333296</v>
      </c>
      <c r="C6927" s="23">
        <v>46114.673611111102</v>
      </c>
      <c r="D6927" s="23">
        <v>46115.336805555598</v>
      </c>
      <c r="E6927" s="9" t="s">
        <v>212</v>
      </c>
      <c r="F6927" s="9" t="s">
        <v>188</v>
      </c>
      <c r="G6927" s="9" t="s">
        <v>213</v>
      </c>
      <c r="H6927" s="9" t="s">
        <v>88</v>
      </c>
      <c r="I6927" s="9" t="s">
        <v>486</v>
      </c>
      <c r="J6927" s="9" t="s">
        <v>487</v>
      </c>
      <c r="K6927" s="9" t="s">
        <v>246</v>
      </c>
      <c r="L6927" s="9" t="s">
        <v>104</v>
      </c>
      <c r="M6927" s="9" t="s">
        <v>329</v>
      </c>
      <c r="N6927" s="9" t="s">
        <v>199</v>
      </c>
      <c r="O6927" s="9" t="s">
        <v>178</v>
      </c>
      <c r="P6927" s="9" t="s">
        <v>272</v>
      </c>
      <c r="Q6927" s="9" t="s">
        <v>219</v>
      </c>
      <c r="R6927" s="9">
        <v>0</v>
      </c>
      <c r="S6927" s="9">
        <v>34</v>
      </c>
      <c r="U6927" s="9" t="s">
        <v>661</v>
      </c>
      <c r="X6927" s="9">
        <f>INDEX(SLA_Policy!$D$2:$D$5,MATCH(F6927,SLA_Policy!$A$2:$A$5,0))</f>
        <v>72</v>
      </c>
      <c r="Y6927" s="9" t="str">
        <f>IF(E6927="Cancelled","Excluded",IF(D6927="",IF((SLA_Policy!$B$8-B6927)*24&gt;X6927,"Open - Breached","Open - On Track"),IF((D6927-B6927)*24&lt;=X6927,"Met","Breached")))</f>
        <v>Met</v>
      </c>
    </row>
    <row r="6928" spans="1:25" x14ac:dyDescent="0.25">
      <c r="A6928" s="9" t="s">
        <v>10868</v>
      </c>
      <c r="B6928" s="23">
        <v>46114.663194444503</v>
      </c>
      <c r="C6928" s="23">
        <v>46114.679861111101</v>
      </c>
      <c r="D6928" s="23">
        <v>46115.713194444397</v>
      </c>
      <c r="E6928" s="9" t="s">
        <v>212</v>
      </c>
      <c r="F6928" s="9" t="s">
        <v>189</v>
      </c>
      <c r="G6928" s="9" t="s">
        <v>236</v>
      </c>
      <c r="H6928" s="9" t="s">
        <v>164</v>
      </c>
      <c r="I6928" s="9" t="s">
        <v>421</v>
      </c>
      <c r="J6928" s="9" t="s">
        <v>462</v>
      </c>
      <c r="K6928" s="9" t="s">
        <v>215</v>
      </c>
      <c r="L6928" s="9" t="s">
        <v>216</v>
      </c>
      <c r="M6928" s="9" t="s">
        <v>1073</v>
      </c>
      <c r="N6928" s="9" t="s">
        <v>196</v>
      </c>
      <c r="O6928" s="9" t="s">
        <v>116</v>
      </c>
      <c r="P6928" s="9" t="s">
        <v>218</v>
      </c>
      <c r="Q6928" s="9" t="s">
        <v>219</v>
      </c>
      <c r="R6928" s="9">
        <v>0</v>
      </c>
      <c r="S6928" s="9">
        <v>31</v>
      </c>
      <c r="T6928" s="9" t="s">
        <v>464</v>
      </c>
      <c r="U6928" s="9" t="s">
        <v>140</v>
      </c>
      <c r="V6928" s="9" t="s">
        <v>10688</v>
      </c>
      <c r="X6928" s="9">
        <f>INDEX(SLA_Policy!$D$2:$D$5,MATCH(F6928,SLA_Policy!$A$2:$A$5,0))</f>
        <v>120</v>
      </c>
      <c r="Y6928" s="9" t="str">
        <f>IF(E6928="Cancelled","Excluded",IF(D6928="",IF((SLA_Policy!$B$8-B6928)*24&gt;X6928,"Open - Breached","Open - On Track"),IF((D6928-B6928)*24&lt;=X6928,"Met","Breached")))</f>
        <v>Met</v>
      </c>
    </row>
    <row r="6929" spans="1:25" x14ac:dyDescent="0.25">
      <c r="A6929" s="9" t="s">
        <v>10869</v>
      </c>
      <c r="B6929" s="23">
        <v>46114.663888888899</v>
      </c>
      <c r="C6929" s="23">
        <v>46114.667361111096</v>
      </c>
      <c r="D6929" s="23">
        <v>46115.431250000001</v>
      </c>
      <c r="E6929" s="9" t="s">
        <v>212</v>
      </c>
      <c r="F6929" s="9" t="s">
        <v>188</v>
      </c>
      <c r="G6929" s="9" t="s">
        <v>213</v>
      </c>
      <c r="H6929" s="9" t="s">
        <v>163</v>
      </c>
      <c r="I6929" s="9" t="s">
        <v>223</v>
      </c>
      <c r="J6929" s="9" t="s">
        <v>10870</v>
      </c>
      <c r="K6929" s="9" t="s">
        <v>215</v>
      </c>
      <c r="L6929" s="9" t="s">
        <v>216</v>
      </c>
      <c r="M6929" s="9" t="s">
        <v>1019</v>
      </c>
      <c r="N6929" s="9" t="s">
        <v>198</v>
      </c>
      <c r="O6929" s="9" t="s">
        <v>176</v>
      </c>
      <c r="P6929" s="9" t="s">
        <v>228</v>
      </c>
      <c r="Q6929" s="9" t="s">
        <v>219</v>
      </c>
      <c r="R6929" s="9">
        <v>0</v>
      </c>
      <c r="S6929" s="9">
        <v>51</v>
      </c>
      <c r="T6929" s="9" t="s">
        <v>220</v>
      </c>
      <c r="U6929" s="9" t="s">
        <v>230</v>
      </c>
      <c r="W6929" s="9">
        <v>5</v>
      </c>
      <c r="X6929" s="9">
        <f>INDEX(SLA_Policy!$D$2:$D$5,MATCH(F6929,SLA_Policy!$A$2:$A$5,0))</f>
        <v>72</v>
      </c>
      <c r="Y6929" s="9" t="str">
        <f>IF(E6929="Cancelled","Excluded",IF(D6929="",IF((SLA_Policy!$B$8-B6929)*24&gt;X6929,"Open - Breached","Open - On Track"),IF((D6929-B6929)*24&lt;=X6929,"Met","Breached")))</f>
        <v>Met</v>
      </c>
    </row>
    <row r="6930" spans="1:25" x14ac:dyDescent="0.25">
      <c r="A6930" s="9" t="s">
        <v>10871</v>
      </c>
      <c r="B6930" s="23">
        <v>46114.670833333301</v>
      </c>
      <c r="C6930" s="23">
        <v>46114.681250000001</v>
      </c>
      <c r="D6930" s="23">
        <v>46114.759722222203</v>
      </c>
      <c r="E6930" s="9" t="s">
        <v>212</v>
      </c>
      <c r="F6930" s="9" t="s">
        <v>188</v>
      </c>
      <c r="G6930" s="9" t="s">
        <v>213</v>
      </c>
      <c r="H6930" s="9" t="s">
        <v>162</v>
      </c>
      <c r="I6930" s="9" t="s">
        <v>345</v>
      </c>
      <c r="J6930" s="9" t="s">
        <v>1501</v>
      </c>
      <c r="K6930" s="9" t="s">
        <v>246</v>
      </c>
      <c r="L6930" s="9" t="s">
        <v>216</v>
      </c>
      <c r="M6930" s="9" t="s">
        <v>3323</v>
      </c>
      <c r="N6930" s="9" t="s">
        <v>196</v>
      </c>
      <c r="O6930" s="9" t="s">
        <v>116</v>
      </c>
      <c r="P6930" s="9" t="s">
        <v>574</v>
      </c>
      <c r="Q6930" s="9" t="s">
        <v>219</v>
      </c>
      <c r="R6930" s="9">
        <v>0</v>
      </c>
      <c r="S6930" s="9">
        <v>24</v>
      </c>
      <c r="U6930" s="9" t="s">
        <v>266</v>
      </c>
      <c r="W6930" s="9">
        <v>5</v>
      </c>
      <c r="X6930" s="9">
        <f>INDEX(SLA_Policy!$D$2:$D$5,MATCH(F6930,SLA_Policy!$A$2:$A$5,0))</f>
        <v>72</v>
      </c>
      <c r="Y6930" s="9" t="str">
        <f>IF(E6930="Cancelled","Excluded",IF(D6930="",IF((SLA_Policy!$B$8-B6930)*24&gt;X6930,"Open - Breached","Open - On Track"),IF((D6930-B6930)*24&lt;=X6930,"Met","Breached")))</f>
        <v>Met</v>
      </c>
    </row>
    <row r="6931" spans="1:25" x14ac:dyDescent="0.25">
      <c r="A6931" s="9" t="s">
        <v>10872</v>
      </c>
      <c r="B6931" s="23">
        <v>46114.684722222199</v>
      </c>
      <c r="C6931" s="23">
        <v>46114.788888888899</v>
      </c>
      <c r="D6931" s="23">
        <v>46115.301388888904</v>
      </c>
      <c r="E6931" s="9" t="s">
        <v>212</v>
      </c>
      <c r="F6931" s="9" t="s">
        <v>189</v>
      </c>
      <c r="G6931" s="9" t="s">
        <v>236</v>
      </c>
      <c r="H6931" s="9" t="s">
        <v>164</v>
      </c>
      <c r="I6931" s="9" t="s">
        <v>421</v>
      </c>
      <c r="J6931" s="9" t="s">
        <v>515</v>
      </c>
      <c r="K6931" s="9" t="s">
        <v>303</v>
      </c>
      <c r="L6931" s="9" t="s">
        <v>270</v>
      </c>
      <c r="M6931" s="9" t="s">
        <v>3887</v>
      </c>
      <c r="N6931" s="9" t="s">
        <v>197</v>
      </c>
      <c r="O6931" s="9" t="s">
        <v>116</v>
      </c>
      <c r="P6931" s="9" t="s">
        <v>234</v>
      </c>
      <c r="Q6931" s="9" t="s">
        <v>219</v>
      </c>
      <c r="R6931" s="9">
        <v>0</v>
      </c>
      <c r="S6931" s="9">
        <v>12</v>
      </c>
      <c r="T6931" s="9" t="s">
        <v>464</v>
      </c>
      <c r="U6931" s="9" t="s">
        <v>242</v>
      </c>
      <c r="X6931" s="9">
        <f>INDEX(SLA_Policy!$D$2:$D$5,MATCH(F6931,SLA_Policy!$A$2:$A$5,0))</f>
        <v>120</v>
      </c>
      <c r="Y6931" s="9" t="str">
        <f>IF(E6931="Cancelled","Excluded",IF(D6931="",IF((SLA_Policy!$B$8-B6931)*24&gt;X6931,"Open - Breached","Open - On Track"),IF((D6931-B6931)*24&lt;=X6931,"Met","Breached")))</f>
        <v>Met</v>
      </c>
    </row>
    <row r="6932" spans="1:25" x14ac:dyDescent="0.25">
      <c r="A6932" s="9" t="s">
        <v>10873</v>
      </c>
      <c r="B6932" s="23">
        <v>46114.688194444498</v>
      </c>
      <c r="C6932" s="23">
        <v>46114.7722222222</v>
      </c>
      <c r="D6932" s="23">
        <v>46115.293749999997</v>
      </c>
      <c r="E6932" s="9" t="s">
        <v>212</v>
      </c>
      <c r="F6932" s="9" t="s">
        <v>189</v>
      </c>
      <c r="G6932" s="9" t="s">
        <v>213</v>
      </c>
      <c r="H6932" s="9" t="s">
        <v>165</v>
      </c>
      <c r="I6932" s="9" t="s">
        <v>567</v>
      </c>
      <c r="J6932" s="9" t="s">
        <v>10874</v>
      </c>
      <c r="K6932" s="9" t="s">
        <v>225</v>
      </c>
      <c r="L6932" s="9" t="s">
        <v>270</v>
      </c>
      <c r="M6932" s="9" t="s">
        <v>2509</v>
      </c>
      <c r="N6932" s="9" t="s">
        <v>196</v>
      </c>
      <c r="O6932" s="9" t="s">
        <v>116</v>
      </c>
      <c r="P6932" s="9" t="s">
        <v>551</v>
      </c>
      <c r="Q6932" s="9" t="s">
        <v>219</v>
      </c>
      <c r="R6932" s="9">
        <v>0</v>
      </c>
      <c r="S6932" s="9">
        <v>29</v>
      </c>
      <c r="U6932" s="9" t="s">
        <v>230</v>
      </c>
      <c r="X6932" s="9">
        <f>INDEX(SLA_Policy!$D$2:$D$5,MATCH(F6932,SLA_Policy!$A$2:$A$5,0))</f>
        <v>120</v>
      </c>
      <c r="Y6932" s="9" t="str">
        <f>IF(E6932="Cancelled","Excluded",IF(D6932="",IF((SLA_Policy!$B$8-B6932)*24&gt;X6932,"Open - Breached","Open - On Track"),IF((D6932-B6932)*24&lt;=X6932,"Met","Breached")))</f>
        <v>Met</v>
      </c>
    </row>
    <row r="6933" spans="1:25" x14ac:dyDescent="0.25">
      <c r="A6933" s="9" t="s">
        <v>10875</v>
      </c>
      <c r="B6933" s="23">
        <v>46114.695138888899</v>
      </c>
      <c r="C6933" s="23">
        <v>46114.752777777801</v>
      </c>
      <c r="D6933" s="23">
        <v>46115.357638888898</v>
      </c>
      <c r="E6933" s="9" t="s">
        <v>212</v>
      </c>
      <c r="F6933" s="9" t="s">
        <v>189</v>
      </c>
      <c r="G6933" s="9" t="s">
        <v>236</v>
      </c>
      <c r="H6933" s="9" t="s">
        <v>161</v>
      </c>
      <c r="I6933" s="9" t="s">
        <v>237</v>
      </c>
      <c r="J6933" s="9" t="s">
        <v>9737</v>
      </c>
      <c r="K6933" s="9" t="s">
        <v>215</v>
      </c>
      <c r="L6933" s="9" t="s">
        <v>351</v>
      </c>
      <c r="M6933" s="9" t="s">
        <v>3631</v>
      </c>
      <c r="N6933" s="9" t="s">
        <v>196</v>
      </c>
      <c r="O6933" s="9" t="s">
        <v>177</v>
      </c>
      <c r="P6933" s="9" t="s">
        <v>457</v>
      </c>
      <c r="Q6933" s="9" t="s">
        <v>219</v>
      </c>
      <c r="R6933" s="9">
        <v>0</v>
      </c>
      <c r="S6933" s="9">
        <v>9</v>
      </c>
      <c r="U6933" s="9" t="s">
        <v>242</v>
      </c>
      <c r="W6933" s="9">
        <v>5</v>
      </c>
      <c r="X6933" s="9">
        <f>INDEX(SLA_Policy!$D$2:$D$5,MATCH(F6933,SLA_Policy!$A$2:$A$5,0))</f>
        <v>120</v>
      </c>
      <c r="Y6933" s="9" t="str">
        <f>IF(E6933="Cancelled","Excluded",IF(D6933="",IF((SLA_Policy!$B$8-B6933)*24&gt;X6933,"Open - Breached","Open - On Track"),IF((D6933-B6933)*24&lt;=X6933,"Met","Breached")))</f>
        <v>Met</v>
      </c>
    </row>
    <row r="6934" spans="1:25" x14ac:dyDescent="0.25">
      <c r="A6934" s="9" t="s">
        <v>10876</v>
      </c>
      <c r="B6934" s="23">
        <v>46114.698611111096</v>
      </c>
      <c r="C6934" s="23">
        <v>46115.308333333298</v>
      </c>
      <c r="D6934" s="23">
        <v>46118.398611111101</v>
      </c>
      <c r="E6934" s="9" t="s">
        <v>212</v>
      </c>
      <c r="F6934" s="9" t="s">
        <v>189</v>
      </c>
      <c r="G6934" s="9" t="s">
        <v>236</v>
      </c>
      <c r="H6934" s="9" t="s">
        <v>162</v>
      </c>
      <c r="I6934" s="9" t="s">
        <v>280</v>
      </c>
      <c r="J6934" s="9" t="s">
        <v>5120</v>
      </c>
      <c r="K6934" s="9" t="s">
        <v>246</v>
      </c>
      <c r="L6934" s="9" t="s">
        <v>311</v>
      </c>
      <c r="M6934" s="9" t="s">
        <v>3569</v>
      </c>
      <c r="N6934" s="9" t="s">
        <v>197</v>
      </c>
      <c r="O6934" s="9" t="s">
        <v>179</v>
      </c>
      <c r="P6934" s="9" t="s">
        <v>313</v>
      </c>
      <c r="Q6934" s="9" t="s">
        <v>219</v>
      </c>
      <c r="R6934" s="9">
        <v>0</v>
      </c>
      <c r="S6934" s="9">
        <v>26</v>
      </c>
      <c r="U6934" s="9" t="s">
        <v>242</v>
      </c>
      <c r="X6934" s="9">
        <f>INDEX(SLA_Policy!$D$2:$D$5,MATCH(F6934,SLA_Policy!$A$2:$A$5,0))</f>
        <v>120</v>
      </c>
      <c r="Y6934" s="9" t="str">
        <f>IF(E6934="Cancelled","Excluded",IF(D6934="",IF((SLA_Policy!$B$8-B6934)*24&gt;X6934,"Open - Breached","Open - On Track"),IF((D6934-B6934)*24&lt;=X6934,"Met","Breached")))</f>
        <v>Met</v>
      </c>
    </row>
    <row r="6935" spans="1:25" x14ac:dyDescent="0.25">
      <c r="A6935" s="9" t="s">
        <v>10877</v>
      </c>
      <c r="B6935" s="23">
        <v>46114.701388888898</v>
      </c>
      <c r="C6935" s="23">
        <v>46114.707638888904</v>
      </c>
      <c r="D6935" s="23">
        <v>46118.386111111096</v>
      </c>
      <c r="E6935" s="9" t="s">
        <v>212</v>
      </c>
      <c r="F6935" s="9" t="s">
        <v>188</v>
      </c>
      <c r="G6935" s="9" t="s">
        <v>213</v>
      </c>
      <c r="H6935" s="9" t="s">
        <v>164</v>
      </c>
      <c r="I6935" s="9" t="s">
        <v>478</v>
      </c>
      <c r="J6935" s="9" t="s">
        <v>1964</v>
      </c>
      <c r="K6935" s="9" t="s">
        <v>246</v>
      </c>
      <c r="L6935" s="9" t="s">
        <v>104</v>
      </c>
      <c r="M6935" s="9" t="s">
        <v>1426</v>
      </c>
      <c r="N6935" s="9" t="s">
        <v>199</v>
      </c>
      <c r="O6935" s="9" t="s">
        <v>178</v>
      </c>
      <c r="P6935" s="9" t="s">
        <v>272</v>
      </c>
      <c r="Q6935" s="9" t="s">
        <v>219</v>
      </c>
      <c r="R6935" s="9">
        <v>0</v>
      </c>
      <c r="S6935" s="9">
        <v>10</v>
      </c>
      <c r="T6935" s="9" t="s">
        <v>464</v>
      </c>
      <c r="U6935" s="9" t="s">
        <v>376</v>
      </c>
      <c r="X6935" s="9">
        <f>INDEX(SLA_Policy!$D$2:$D$5,MATCH(F6935,SLA_Policy!$A$2:$A$5,0))</f>
        <v>72</v>
      </c>
      <c r="Y6935" s="9" t="str">
        <f>IF(E6935="Cancelled","Excluded",IF(D6935="",IF((SLA_Policy!$B$8-B6935)*24&gt;X6935,"Open - Breached","Open - On Track"),IF((D6935-B6935)*24&lt;=X6935,"Met","Breached")))</f>
        <v>Breached</v>
      </c>
    </row>
    <row r="6936" spans="1:25" x14ac:dyDescent="0.25">
      <c r="A6936" s="9" t="s">
        <v>10878</v>
      </c>
      <c r="B6936" s="23">
        <v>46114.814583333296</v>
      </c>
      <c r="C6936" s="23">
        <v>46115.336111111101</v>
      </c>
      <c r="D6936" s="23">
        <v>46115.387499999997</v>
      </c>
      <c r="E6936" s="9" t="s">
        <v>212</v>
      </c>
      <c r="F6936" s="9" t="s">
        <v>188</v>
      </c>
      <c r="G6936" s="9" t="s">
        <v>213</v>
      </c>
      <c r="H6936" s="9" t="s">
        <v>163</v>
      </c>
      <c r="I6936" s="9" t="s">
        <v>223</v>
      </c>
      <c r="J6936" s="9" t="s">
        <v>1366</v>
      </c>
      <c r="K6936" s="9" t="s">
        <v>239</v>
      </c>
      <c r="L6936" s="9" t="s">
        <v>104</v>
      </c>
      <c r="M6936" s="9" t="s">
        <v>2407</v>
      </c>
      <c r="N6936" s="9" t="s">
        <v>198</v>
      </c>
      <c r="O6936" s="9" t="s">
        <v>176</v>
      </c>
      <c r="P6936" s="9" t="s">
        <v>228</v>
      </c>
      <c r="Q6936" s="9" t="s">
        <v>219</v>
      </c>
      <c r="R6936" s="9">
        <v>0</v>
      </c>
      <c r="S6936" s="9">
        <v>45</v>
      </c>
      <c r="T6936" s="9" t="s">
        <v>229</v>
      </c>
      <c r="U6936" s="9" t="s">
        <v>230</v>
      </c>
      <c r="X6936" s="9">
        <f>INDEX(SLA_Policy!$D$2:$D$5,MATCH(F6936,SLA_Policy!$A$2:$A$5,0))</f>
        <v>72</v>
      </c>
      <c r="Y6936" s="9" t="str">
        <f>IF(E6936="Cancelled","Excluded",IF(D6936="",IF((SLA_Policy!$B$8-B6936)*24&gt;X6936,"Open - Breached","Open - On Track"),IF((D6936-B6936)*24&lt;=X6936,"Met","Breached")))</f>
        <v>Met</v>
      </c>
    </row>
    <row r="6937" spans="1:25" x14ac:dyDescent="0.25">
      <c r="A6937" s="9" t="s">
        <v>10879</v>
      </c>
      <c r="B6937" s="23">
        <v>46114.859722222202</v>
      </c>
      <c r="C6937" s="23">
        <v>46115.370833333298</v>
      </c>
      <c r="D6937" s="23">
        <v>46115.542361111096</v>
      </c>
      <c r="E6937" s="9" t="s">
        <v>212</v>
      </c>
      <c r="F6937" s="9" t="s">
        <v>189</v>
      </c>
      <c r="G6937" s="9" t="s">
        <v>236</v>
      </c>
      <c r="H6937" s="9" t="s">
        <v>167</v>
      </c>
      <c r="I6937" s="9" t="s">
        <v>255</v>
      </c>
      <c r="J6937" s="9" t="s">
        <v>10880</v>
      </c>
      <c r="K6937" s="9" t="s">
        <v>239</v>
      </c>
      <c r="L6937" s="9" t="s">
        <v>307</v>
      </c>
      <c r="M6937" s="9" t="s">
        <v>882</v>
      </c>
      <c r="N6937" s="9" t="s">
        <v>197</v>
      </c>
      <c r="O6937" s="9" t="s">
        <v>116</v>
      </c>
      <c r="P6937" s="9" t="s">
        <v>525</v>
      </c>
      <c r="Q6937" s="9" t="s">
        <v>219</v>
      </c>
      <c r="R6937" s="9">
        <v>1</v>
      </c>
      <c r="S6937" s="9">
        <v>90</v>
      </c>
      <c r="U6937" s="9" t="s">
        <v>242</v>
      </c>
      <c r="W6937" s="9">
        <v>4</v>
      </c>
      <c r="X6937" s="9">
        <f>INDEX(SLA_Policy!$D$2:$D$5,MATCH(F6937,SLA_Policy!$A$2:$A$5,0))</f>
        <v>120</v>
      </c>
      <c r="Y6937" s="9" t="str">
        <f>IF(E6937="Cancelled","Excluded",IF(D6937="",IF((SLA_Policy!$B$8-B6937)*24&gt;X6937,"Open - Breached","Open - On Track"),IF((D6937-B6937)*24&lt;=X6937,"Met","Breached")))</f>
        <v>Met</v>
      </c>
    </row>
    <row r="6938" spans="1:25" x14ac:dyDescent="0.25">
      <c r="A6938" s="9" t="s">
        <v>10881</v>
      </c>
      <c r="B6938" s="23">
        <v>46115.1118055556</v>
      </c>
      <c r="C6938" s="23">
        <v>46115.407638888901</v>
      </c>
      <c r="D6938" s="23">
        <v>46118.398611111101</v>
      </c>
      <c r="E6938" s="9" t="s">
        <v>212</v>
      </c>
      <c r="F6938" s="9" t="s">
        <v>189</v>
      </c>
      <c r="G6938" s="9" t="s">
        <v>213</v>
      </c>
      <c r="H6938" s="9" t="s">
        <v>167</v>
      </c>
      <c r="I6938" s="9" t="s">
        <v>536</v>
      </c>
      <c r="J6938" s="9" t="s">
        <v>1969</v>
      </c>
      <c r="K6938" s="9" t="s">
        <v>246</v>
      </c>
      <c r="L6938" s="9" t="s">
        <v>371</v>
      </c>
      <c r="M6938" s="9" t="s">
        <v>4287</v>
      </c>
      <c r="N6938" s="9" t="s">
        <v>197</v>
      </c>
      <c r="O6938" s="9" t="s">
        <v>180</v>
      </c>
      <c r="P6938" s="9" t="s">
        <v>368</v>
      </c>
      <c r="Q6938" s="9" t="s">
        <v>219</v>
      </c>
      <c r="R6938" s="9">
        <v>0</v>
      </c>
      <c r="S6938" s="9">
        <v>36</v>
      </c>
      <c r="T6938" s="9" t="s">
        <v>220</v>
      </c>
      <c r="U6938" s="9" t="s">
        <v>248</v>
      </c>
      <c r="X6938" s="9">
        <f>INDEX(SLA_Policy!$D$2:$D$5,MATCH(F6938,SLA_Policy!$A$2:$A$5,0))</f>
        <v>120</v>
      </c>
      <c r="Y6938" s="9" t="str">
        <f>IF(E6938="Cancelled","Excluded",IF(D6938="",IF((SLA_Policy!$B$8-B6938)*24&gt;X6938,"Open - Breached","Open - On Track"),IF((D6938-B6938)*24&lt;=X6938,"Met","Breached")))</f>
        <v>Met</v>
      </c>
    </row>
    <row r="6939" spans="1:25" x14ac:dyDescent="0.25">
      <c r="A6939" s="9" t="s">
        <v>10882</v>
      </c>
      <c r="B6939" s="23">
        <v>46115.224305555603</v>
      </c>
      <c r="C6939" s="23">
        <v>46115.370833333298</v>
      </c>
      <c r="D6939" s="23">
        <v>46115.656944444498</v>
      </c>
      <c r="E6939" s="9" t="s">
        <v>212</v>
      </c>
      <c r="F6939" s="9" t="s">
        <v>188</v>
      </c>
      <c r="G6939" s="9" t="s">
        <v>213</v>
      </c>
      <c r="H6939" s="9" t="s">
        <v>163</v>
      </c>
      <c r="I6939" s="9" t="s">
        <v>223</v>
      </c>
      <c r="J6939" s="9" t="s">
        <v>7471</v>
      </c>
      <c r="K6939" s="9" t="s">
        <v>239</v>
      </c>
      <c r="L6939" s="9" t="s">
        <v>226</v>
      </c>
      <c r="M6939" s="9" t="s">
        <v>1836</v>
      </c>
      <c r="N6939" s="9" t="s">
        <v>198</v>
      </c>
      <c r="O6939" s="9" t="s">
        <v>180</v>
      </c>
      <c r="P6939" s="9" t="s">
        <v>368</v>
      </c>
      <c r="Q6939" s="9" t="s">
        <v>219</v>
      </c>
      <c r="R6939" s="9">
        <v>0</v>
      </c>
      <c r="S6939" s="9">
        <v>79</v>
      </c>
      <c r="T6939" s="9" t="s">
        <v>136</v>
      </c>
      <c r="U6939" s="9" t="s">
        <v>290</v>
      </c>
      <c r="W6939" s="9">
        <v>4</v>
      </c>
      <c r="X6939" s="9">
        <f>INDEX(SLA_Policy!$D$2:$D$5,MATCH(F6939,SLA_Policy!$A$2:$A$5,0))</f>
        <v>72</v>
      </c>
      <c r="Y6939" s="9" t="str">
        <f>IF(E6939="Cancelled","Excluded",IF(D6939="",IF((SLA_Policy!$B$8-B6939)*24&gt;X6939,"Open - Breached","Open - On Track"),IF((D6939-B6939)*24&lt;=X6939,"Met","Breached")))</f>
        <v>Met</v>
      </c>
    </row>
    <row r="6940" spans="1:25" x14ac:dyDescent="0.25">
      <c r="A6940" s="9" t="s">
        <v>10883</v>
      </c>
      <c r="B6940" s="23">
        <v>46115.290972222203</v>
      </c>
      <c r="C6940" s="23">
        <v>46115.292361111096</v>
      </c>
      <c r="D6940" s="23">
        <v>46115.436805555597</v>
      </c>
      <c r="E6940" s="9" t="s">
        <v>212</v>
      </c>
      <c r="F6940" s="9" t="s">
        <v>187</v>
      </c>
      <c r="G6940" s="9" t="s">
        <v>213</v>
      </c>
      <c r="H6940" s="9" t="s">
        <v>167</v>
      </c>
      <c r="I6940" s="9" t="s">
        <v>362</v>
      </c>
      <c r="J6940" s="9" t="s">
        <v>9079</v>
      </c>
      <c r="K6940" s="9" t="s">
        <v>215</v>
      </c>
      <c r="L6940" s="9" t="s">
        <v>311</v>
      </c>
      <c r="M6940" s="9" t="s">
        <v>6953</v>
      </c>
      <c r="N6940" s="9" t="s">
        <v>197</v>
      </c>
      <c r="O6940" s="9" t="s">
        <v>176</v>
      </c>
      <c r="P6940" s="9" t="s">
        <v>253</v>
      </c>
      <c r="Q6940" s="9" t="s">
        <v>273</v>
      </c>
      <c r="R6940" s="9">
        <v>0</v>
      </c>
      <c r="S6940" s="9">
        <v>33</v>
      </c>
      <c r="T6940" s="9" t="s">
        <v>136</v>
      </c>
      <c r="U6940" s="9" t="s">
        <v>266</v>
      </c>
      <c r="X6940" s="9">
        <f>INDEX(SLA_Policy!$D$2:$D$5,MATCH(F6940,SLA_Policy!$A$2:$A$5,0))</f>
        <v>8</v>
      </c>
      <c r="Y6940" s="9" t="str">
        <f>IF(E6940="Cancelled","Excluded",IF(D6940="",IF((SLA_Policy!$B$8-B6940)*24&gt;X6940,"Open - Breached","Open - On Track"),IF((D6940-B6940)*24&lt;=X6940,"Met","Breached")))</f>
        <v>Met</v>
      </c>
    </row>
    <row r="6941" spans="1:25" x14ac:dyDescent="0.25">
      <c r="A6941" s="9" t="s">
        <v>10884</v>
      </c>
      <c r="B6941" s="23">
        <v>46115.293055555601</v>
      </c>
      <c r="C6941" s="23">
        <v>46115.316666666702</v>
      </c>
      <c r="D6941" s="23">
        <v>46118.632638888899</v>
      </c>
      <c r="E6941" s="9" t="s">
        <v>212</v>
      </c>
      <c r="F6941" s="9" t="s">
        <v>188</v>
      </c>
      <c r="G6941" s="9" t="s">
        <v>213</v>
      </c>
      <c r="H6941" s="9" t="s">
        <v>164</v>
      </c>
      <c r="I6941" s="9" t="s">
        <v>339</v>
      </c>
      <c r="J6941" s="9" t="s">
        <v>4496</v>
      </c>
      <c r="K6941" s="9" t="s">
        <v>246</v>
      </c>
      <c r="L6941" s="9" t="s">
        <v>104</v>
      </c>
      <c r="M6941" s="9" t="s">
        <v>3775</v>
      </c>
      <c r="N6941" s="9" t="s">
        <v>196</v>
      </c>
      <c r="O6941" s="9" t="s">
        <v>180</v>
      </c>
      <c r="P6941" s="9" t="s">
        <v>318</v>
      </c>
      <c r="Q6941" s="9" t="s">
        <v>219</v>
      </c>
      <c r="R6941" s="9">
        <v>1</v>
      </c>
      <c r="S6941" s="9">
        <v>37</v>
      </c>
      <c r="T6941" s="9" t="s">
        <v>464</v>
      </c>
      <c r="U6941" s="9" t="s">
        <v>248</v>
      </c>
      <c r="X6941" s="9">
        <f>INDEX(SLA_Policy!$D$2:$D$5,MATCH(F6941,SLA_Policy!$A$2:$A$5,0))</f>
        <v>72</v>
      </c>
      <c r="Y6941" s="9" t="str">
        <f>IF(E6941="Cancelled","Excluded",IF(D6941="",IF((SLA_Policy!$B$8-B6941)*24&gt;X6941,"Open - Breached","Open - On Track"),IF((D6941-B6941)*24&lt;=X6941,"Met","Breached")))</f>
        <v>Breached</v>
      </c>
    </row>
    <row r="6942" spans="1:25" x14ac:dyDescent="0.25">
      <c r="A6942" s="9" t="s">
        <v>10885</v>
      </c>
      <c r="B6942" s="23">
        <v>46115.3256944444</v>
      </c>
      <c r="C6942" s="23">
        <v>46115.333333333299</v>
      </c>
      <c r="D6942" s="23">
        <v>46115.472916666702</v>
      </c>
      <c r="E6942" s="9" t="s">
        <v>212</v>
      </c>
      <c r="F6942" s="9" t="s">
        <v>188</v>
      </c>
      <c r="G6942" s="9" t="s">
        <v>213</v>
      </c>
      <c r="H6942" s="9" t="s">
        <v>163</v>
      </c>
      <c r="I6942" s="9" t="s">
        <v>223</v>
      </c>
      <c r="J6942" s="9" t="s">
        <v>7546</v>
      </c>
      <c r="K6942" s="9" t="s">
        <v>303</v>
      </c>
      <c r="L6942" s="9" t="s">
        <v>104</v>
      </c>
      <c r="M6942" s="9" t="s">
        <v>6331</v>
      </c>
      <c r="N6942" s="9" t="s">
        <v>198</v>
      </c>
      <c r="O6942" s="9" t="s">
        <v>176</v>
      </c>
      <c r="P6942" s="9" t="s">
        <v>228</v>
      </c>
      <c r="Q6942" s="9" t="s">
        <v>219</v>
      </c>
      <c r="R6942" s="9">
        <v>0</v>
      </c>
      <c r="S6942" s="9">
        <v>47</v>
      </c>
      <c r="T6942" s="9" t="s">
        <v>136</v>
      </c>
      <c r="U6942" s="9" t="s">
        <v>230</v>
      </c>
      <c r="X6942" s="9">
        <f>INDEX(SLA_Policy!$D$2:$D$5,MATCH(F6942,SLA_Policy!$A$2:$A$5,0))</f>
        <v>72</v>
      </c>
      <c r="Y6942" s="9" t="str">
        <f>IF(E6942="Cancelled","Excluded",IF(D6942="",IF((SLA_Policy!$B$8-B6942)*24&gt;X6942,"Open - Breached","Open - On Track"),IF((D6942-B6942)*24&lt;=X6942,"Met","Breached")))</f>
        <v>Met</v>
      </c>
    </row>
    <row r="6943" spans="1:25" x14ac:dyDescent="0.25">
      <c r="A6943" s="9" t="s">
        <v>10886</v>
      </c>
      <c r="B6943" s="23">
        <v>46115.3347222222</v>
      </c>
      <c r="C6943" s="23">
        <v>46115.379166666702</v>
      </c>
      <c r="D6943" s="23">
        <v>46118.315972222197</v>
      </c>
      <c r="E6943" s="9" t="s">
        <v>212</v>
      </c>
      <c r="F6943" s="9" t="s">
        <v>189</v>
      </c>
      <c r="G6943" s="9" t="s">
        <v>213</v>
      </c>
      <c r="H6943" s="9" t="s">
        <v>167</v>
      </c>
      <c r="I6943" s="9" t="s">
        <v>362</v>
      </c>
      <c r="J6943" s="9" t="s">
        <v>10887</v>
      </c>
      <c r="K6943" s="9" t="s">
        <v>303</v>
      </c>
      <c r="L6943" s="9" t="s">
        <v>293</v>
      </c>
      <c r="M6943" s="9" t="s">
        <v>6118</v>
      </c>
      <c r="N6943" s="9" t="s">
        <v>196</v>
      </c>
      <c r="O6943" s="9" t="s">
        <v>176</v>
      </c>
      <c r="P6943" s="9" t="s">
        <v>503</v>
      </c>
      <c r="Q6943" s="9" t="s">
        <v>219</v>
      </c>
      <c r="R6943" s="9">
        <v>0</v>
      </c>
      <c r="S6943" s="9">
        <v>13</v>
      </c>
      <c r="U6943" s="9" t="s">
        <v>266</v>
      </c>
      <c r="X6943" s="9">
        <f>INDEX(SLA_Policy!$D$2:$D$5,MATCH(F6943,SLA_Policy!$A$2:$A$5,0))</f>
        <v>120</v>
      </c>
      <c r="Y6943" s="9" t="str">
        <f>IF(E6943="Cancelled","Excluded",IF(D6943="",IF((SLA_Policy!$B$8-B6943)*24&gt;X6943,"Open - Breached","Open - On Track"),IF((D6943-B6943)*24&lt;=X6943,"Met","Breached")))</f>
        <v>Met</v>
      </c>
    </row>
    <row r="6944" spans="1:25" x14ac:dyDescent="0.25">
      <c r="A6944" s="9" t="s">
        <v>10888</v>
      </c>
      <c r="B6944" s="23">
        <v>46115.3569444444</v>
      </c>
      <c r="C6944" s="23">
        <v>46115.374305555597</v>
      </c>
      <c r="D6944" s="23">
        <v>46118.410416666702</v>
      </c>
      <c r="E6944" s="9" t="s">
        <v>212</v>
      </c>
      <c r="F6944" s="9" t="s">
        <v>189</v>
      </c>
      <c r="G6944" s="9" t="s">
        <v>213</v>
      </c>
      <c r="H6944" s="9" t="s">
        <v>167</v>
      </c>
      <c r="I6944" s="9" t="s">
        <v>362</v>
      </c>
      <c r="J6944" s="9" t="s">
        <v>2503</v>
      </c>
      <c r="K6944" s="9" t="s">
        <v>246</v>
      </c>
      <c r="L6944" s="9" t="s">
        <v>226</v>
      </c>
      <c r="M6944" s="9" t="s">
        <v>1841</v>
      </c>
      <c r="N6944" s="9" t="s">
        <v>199</v>
      </c>
      <c r="O6944" s="9" t="s">
        <v>176</v>
      </c>
      <c r="P6944" s="9" t="s">
        <v>419</v>
      </c>
      <c r="Q6944" s="9" t="s">
        <v>219</v>
      </c>
      <c r="R6944" s="9">
        <v>0</v>
      </c>
      <c r="S6944" s="9">
        <v>15</v>
      </c>
      <c r="U6944" s="9" t="s">
        <v>290</v>
      </c>
      <c r="X6944" s="9">
        <f>INDEX(SLA_Policy!$D$2:$D$5,MATCH(F6944,SLA_Policy!$A$2:$A$5,0))</f>
        <v>120</v>
      </c>
      <c r="Y6944" s="9" t="str">
        <f>IF(E6944="Cancelled","Excluded",IF(D6944="",IF((SLA_Policy!$B$8-B6944)*24&gt;X6944,"Open - Breached","Open - On Track"),IF((D6944-B6944)*24&lt;=X6944,"Met","Breached")))</f>
        <v>Met</v>
      </c>
    </row>
    <row r="6945" spans="1:25" x14ac:dyDescent="0.25">
      <c r="A6945" s="9" t="s">
        <v>10889</v>
      </c>
      <c r="B6945" s="23">
        <v>46115.366666666698</v>
      </c>
      <c r="C6945" s="23">
        <v>46115.368750000001</v>
      </c>
      <c r="D6945" s="23">
        <v>46115.403472222199</v>
      </c>
      <c r="E6945" s="9" t="s">
        <v>212</v>
      </c>
      <c r="F6945" s="9" t="s">
        <v>186</v>
      </c>
      <c r="G6945" s="9" t="s">
        <v>213</v>
      </c>
      <c r="H6945" s="9" t="s">
        <v>167</v>
      </c>
      <c r="I6945" s="9" t="s">
        <v>362</v>
      </c>
      <c r="J6945" s="9" t="s">
        <v>3808</v>
      </c>
      <c r="K6945" s="9" t="s">
        <v>246</v>
      </c>
      <c r="L6945" s="9" t="s">
        <v>216</v>
      </c>
      <c r="M6945" s="9" t="s">
        <v>897</v>
      </c>
      <c r="N6945" s="9" t="s">
        <v>199</v>
      </c>
      <c r="O6945" s="9" t="s">
        <v>116</v>
      </c>
      <c r="P6945" s="9" t="s">
        <v>551</v>
      </c>
      <c r="Q6945" s="9" t="s">
        <v>273</v>
      </c>
      <c r="R6945" s="9">
        <v>0</v>
      </c>
      <c r="S6945" s="9">
        <v>33</v>
      </c>
      <c r="U6945" s="9" t="s">
        <v>248</v>
      </c>
      <c r="W6945" s="9">
        <v>5</v>
      </c>
      <c r="X6945" s="9">
        <f>INDEX(SLA_Policy!$D$2:$D$5,MATCH(F6945,SLA_Policy!$A$2:$A$5,0))</f>
        <v>4</v>
      </c>
      <c r="Y6945" s="9" t="str">
        <f>IF(E6945="Cancelled","Excluded",IF(D6945="",IF((SLA_Policy!$B$8-B6945)*24&gt;X6945,"Open - Breached","Open - On Track"),IF((D6945-B6945)*24&lt;=X6945,"Met","Breached")))</f>
        <v>Met</v>
      </c>
    </row>
    <row r="6946" spans="1:25" x14ac:dyDescent="0.25">
      <c r="A6946" s="9" t="s">
        <v>10890</v>
      </c>
      <c r="B6946" s="23">
        <v>46115.378472222197</v>
      </c>
      <c r="C6946" s="23">
        <v>46115.379166666702</v>
      </c>
      <c r="D6946" s="23">
        <v>46115.4</v>
      </c>
      <c r="E6946" s="9" t="s">
        <v>212</v>
      </c>
      <c r="F6946" s="9" t="s">
        <v>188</v>
      </c>
      <c r="G6946" s="9" t="s">
        <v>213</v>
      </c>
      <c r="H6946" s="9" t="s">
        <v>162</v>
      </c>
      <c r="I6946" s="9" t="s">
        <v>393</v>
      </c>
      <c r="J6946" s="9" t="s">
        <v>1718</v>
      </c>
      <c r="K6946" s="9" t="s">
        <v>246</v>
      </c>
      <c r="L6946" s="9" t="s">
        <v>216</v>
      </c>
      <c r="M6946" s="9" t="s">
        <v>1301</v>
      </c>
      <c r="N6946" s="9" t="s">
        <v>200</v>
      </c>
      <c r="O6946" s="9" t="s">
        <v>176</v>
      </c>
      <c r="P6946" s="9" t="s">
        <v>419</v>
      </c>
      <c r="Q6946" s="9" t="s">
        <v>219</v>
      </c>
      <c r="R6946" s="9">
        <v>0</v>
      </c>
      <c r="S6946" s="9">
        <v>8</v>
      </c>
      <c r="U6946" s="9" t="s">
        <v>248</v>
      </c>
      <c r="W6946" s="9">
        <v>5</v>
      </c>
      <c r="X6946" s="9">
        <f>INDEX(SLA_Policy!$D$2:$D$5,MATCH(F6946,SLA_Policy!$A$2:$A$5,0))</f>
        <v>72</v>
      </c>
      <c r="Y6946" s="9" t="str">
        <f>IF(E6946="Cancelled","Excluded",IF(D6946="",IF((SLA_Policy!$B$8-B6946)*24&gt;X6946,"Open - Breached","Open - On Track"),IF((D6946-B6946)*24&lt;=X6946,"Met","Breached")))</f>
        <v>Met</v>
      </c>
    </row>
    <row r="6947" spans="1:25" x14ac:dyDescent="0.25">
      <c r="A6947" s="9" t="s">
        <v>10891</v>
      </c>
      <c r="B6947" s="23">
        <v>46115.411805555603</v>
      </c>
      <c r="C6947" s="23">
        <v>46115.485416666699</v>
      </c>
      <c r="D6947" s="23">
        <v>46118.323611111096</v>
      </c>
      <c r="E6947" s="9" t="s">
        <v>212</v>
      </c>
      <c r="F6947" s="9" t="s">
        <v>189</v>
      </c>
      <c r="G6947" s="9" t="s">
        <v>213</v>
      </c>
      <c r="H6947" s="9" t="s">
        <v>162</v>
      </c>
      <c r="I6947" s="9" t="s">
        <v>244</v>
      </c>
      <c r="J6947" s="9" t="s">
        <v>518</v>
      </c>
      <c r="K6947" s="9" t="s">
        <v>215</v>
      </c>
      <c r="L6947" s="9" t="s">
        <v>216</v>
      </c>
      <c r="M6947" s="9" t="s">
        <v>2132</v>
      </c>
      <c r="N6947" s="9" t="s">
        <v>196</v>
      </c>
      <c r="O6947" s="9" t="s">
        <v>179</v>
      </c>
      <c r="P6947" s="9" t="s">
        <v>337</v>
      </c>
      <c r="Q6947" s="9" t="s">
        <v>219</v>
      </c>
      <c r="R6947" s="9">
        <v>0</v>
      </c>
      <c r="S6947" s="9">
        <v>34</v>
      </c>
      <c r="U6947" s="9" t="s">
        <v>248</v>
      </c>
      <c r="X6947" s="9">
        <f>INDEX(SLA_Policy!$D$2:$D$5,MATCH(F6947,SLA_Policy!$A$2:$A$5,0))</f>
        <v>120</v>
      </c>
      <c r="Y6947" s="9" t="str">
        <f>IF(E6947="Cancelled","Excluded",IF(D6947="",IF((SLA_Policy!$B$8-B6947)*24&gt;X6947,"Open - Breached","Open - On Track"),IF((D6947-B6947)*24&lt;=X6947,"Met","Breached")))</f>
        <v>Met</v>
      </c>
    </row>
    <row r="6948" spans="1:25" x14ac:dyDescent="0.25">
      <c r="A6948" s="9" t="s">
        <v>10892</v>
      </c>
      <c r="B6948" s="23">
        <v>46115.4152777778</v>
      </c>
      <c r="C6948" s="23">
        <v>46115.451388888898</v>
      </c>
      <c r="D6948" s="23">
        <v>46115.504166666702</v>
      </c>
      <c r="E6948" s="9" t="s">
        <v>212</v>
      </c>
      <c r="F6948" s="9" t="s">
        <v>189</v>
      </c>
      <c r="G6948" s="9" t="s">
        <v>213</v>
      </c>
      <c r="H6948" s="9" t="s">
        <v>161</v>
      </c>
      <c r="I6948" s="9" t="s">
        <v>389</v>
      </c>
      <c r="J6948" s="9" t="s">
        <v>2038</v>
      </c>
      <c r="K6948" s="9" t="s">
        <v>303</v>
      </c>
      <c r="L6948" s="9" t="s">
        <v>351</v>
      </c>
      <c r="M6948" s="9" t="s">
        <v>10893</v>
      </c>
      <c r="N6948" s="9" t="s">
        <v>199</v>
      </c>
      <c r="O6948" s="9" t="s">
        <v>177</v>
      </c>
      <c r="P6948" s="9" t="s">
        <v>241</v>
      </c>
      <c r="Q6948" s="9" t="s">
        <v>219</v>
      </c>
      <c r="R6948" s="9">
        <v>1</v>
      </c>
      <c r="S6948" s="9">
        <v>14</v>
      </c>
      <c r="U6948" s="9" t="s">
        <v>290</v>
      </c>
      <c r="W6948" s="9">
        <v>5</v>
      </c>
      <c r="X6948" s="9">
        <f>INDEX(SLA_Policy!$D$2:$D$5,MATCH(F6948,SLA_Policy!$A$2:$A$5,0))</f>
        <v>120</v>
      </c>
      <c r="Y6948" s="9" t="str">
        <f>IF(E6948="Cancelled","Excluded",IF(D6948="",IF((SLA_Policy!$B$8-B6948)*24&gt;X6948,"Open - Breached","Open - On Track"),IF((D6948-B6948)*24&lt;=X6948,"Met","Breached")))</f>
        <v>Met</v>
      </c>
    </row>
    <row r="6949" spans="1:25" x14ac:dyDescent="0.25">
      <c r="A6949" s="9" t="s">
        <v>10894</v>
      </c>
      <c r="B6949" s="23">
        <v>46115.425694444399</v>
      </c>
      <c r="C6949" s="23">
        <v>46115.427777777797</v>
      </c>
      <c r="D6949" s="23">
        <v>46115.515972222202</v>
      </c>
      <c r="E6949" s="9" t="s">
        <v>212</v>
      </c>
      <c r="F6949" s="9" t="s">
        <v>188</v>
      </c>
      <c r="G6949" s="9" t="s">
        <v>213</v>
      </c>
      <c r="H6949" s="9" t="s">
        <v>161</v>
      </c>
      <c r="I6949" s="9" t="s">
        <v>389</v>
      </c>
      <c r="J6949" s="9" t="s">
        <v>1243</v>
      </c>
      <c r="K6949" s="9" t="s">
        <v>239</v>
      </c>
      <c r="L6949" s="9" t="s">
        <v>216</v>
      </c>
      <c r="M6949" s="9" t="s">
        <v>2539</v>
      </c>
      <c r="N6949" s="9" t="s">
        <v>200</v>
      </c>
      <c r="O6949" s="9" t="s">
        <v>116</v>
      </c>
      <c r="P6949" s="9" t="s">
        <v>218</v>
      </c>
      <c r="Q6949" s="9" t="s">
        <v>219</v>
      </c>
      <c r="R6949" s="9">
        <v>0</v>
      </c>
      <c r="S6949" s="9">
        <v>11</v>
      </c>
      <c r="U6949" s="9" t="s">
        <v>221</v>
      </c>
      <c r="W6949" s="9">
        <v>5</v>
      </c>
      <c r="X6949" s="9">
        <f>INDEX(SLA_Policy!$D$2:$D$5,MATCH(F6949,SLA_Policy!$A$2:$A$5,0))</f>
        <v>72</v>
      </c>
      <c r="Y6949" s="9" t="str">
        <f>IF(E6949="Cancelled","Excluded",IF(D6949="",IF((SLA_Policy!$B$8-B6949)*24&gt;X6949,"Open - Breached","Open - On Track"),IF((D6949-B6949)*24&lt;=X6949,"Met","Breached")))</f>
        <v>Met</v>
      </c>
    </row>
    <row r="6950" spans="1:25" x14ac:dyDescent="0.25">
      <c r="A6950" s="9" t="s">
        <v>10895</v>
      </c>
      <c r="B6950" s="23">
        <v>46115.429166666698</v>
      </c>
      <c r="C6950" s="23">
        <v>46115.442361111098</v>
      </c>
      <c r="D6950" s="23">
        <v>46118.320138888899</v>
      </c>
      <c r="E6950" s="9" t="s">
        <v>212</v>
      </c>
      <c r="F6950" s="9" t="s">
        <v>188</v>
      </c>
      <c r="G6950" s="9" t="s">
        <v>236</v>
      </c>
      <c r="H6950" s="9" t="s">
        <v>164</v>
      </c>
      <c r="I6950" s="9" t="s">
        <v>421</v>
      </c>
      <c r="J6950" s="9" t="s">
        <v>4015</v>
      </c>
      <c r="K6950" s="9" t="s">
        <v>239</v>
      </c>
      <c r="L6950" s="9" t="s">
        <v>226</v>
      </c>
      <c r="M6950" s="9" t="s">
        <v>1111</v>
      </c>
      <c r="N6950" s="9" t="s">
        <v>196</v>
      </c>
      <c r="O6950" s="9" t="s">
        <v>116</v>
      </c>
      <c r="P6950" s="9" t="s">
        <v>295</v>
      </c>
      <c r="Q6950" s="9" t="s">
        <v>219</v>
      </c>
      <c r="R6950" s="9">
        <v>0</v>
      </c>
      <c r="S6950" s="9">
        <v>35</v>
      </c>
      <c r="T6950" s="9" t="s">
        <v>343</v>
      </c>
      <c r="U6950" s="9" t="s">
        <v>140</v>
      </c>
      <c r="V6950" s="9" t="s">
        <v>10688</v>
      </c>
      <c r="W6950" s="9">
        <v>5</v>
      </c>
      <c r="X6950" s="9">
        <f>INDEX(SLA_Policy!$D$2:$D$5,MATCH(F6950,SLA_Policy!$A$2:$A$5,0))</f>
        <v>72</v>
      </c>
      <c r="Y6950" s="9" t="str">
        <f>IF(E6950="Cancelled","Excluded",IF(D6950="",IF((SLA_Policy!$B$8-B6950)*24&gt;X6950,"Open - Breached","Open - On Track"),IF((D6950-B6950)*24&lt;=X6950,"Met","Breached")))</f>
        <v>Met</v>
      </c>
    </row>
    <row r="6951" spans="1:25" x14ac:dyDescent="0.25">
      <c r="A6951" s="9" t="s">
        <v>10896</v>
      </c>
      <c r="B6951" s="23">
        <v>46115.440277777801</v>
      </c>
      <c r="C6951" s="23">
        <v>46115.533333333296</v>
      </c>
      <c r="D6951" s="23">
        <v>46118.372222222199</v>
      </c>
      <c r="E6951" s="9" t="s">
        <v>212</v>
      </c>
      <c r="F6951" s="9" t="s">
        <v>188</v>
      </c>
      <c r="G6951" s="9" t="s">
        <v>236</v>
      </c>
      <c r="H6951" s="9" t="s">
        <v>164</v>
      </c>
      <c r="I6951" s="9" t="s">
        <v>421</v>
      </c>
      <c r="J6951" s="9" t="s">
        <v>2131</v>
      </c>
      <c r="K6951" s="9" t="s">
        <v>246</v>
      </c>
      <c r="L6951" s="9" t="s">
        <v>371</v>
      </c>
      <c r="M6951" s="9" t="s">
        <v>644</v>
      </c>
      <c r="N6951" s="9" t="s">
        <v>196</v>
      </c>
      <c r="O6951" s="9" t="s">
        <v>116</v>
      </c>
      <c r="P6951" s="9" t="s">
        <v>342</v>
      </c>
      <c r="Q6951" s="9" t="s">
        <v>219</v>
      </c>
      <c r="R6951" s="9">
        <v>0</v>
      </c>
      <c r="S6951" s="9">
        <v>43</v>
      </c>
      <c r="T6951" s="9" t="s">
        <v>343</v>
      </c>
      <c r="U6951" s="9" t="s">
        <v>140</v>
      </c>
      <c r="V6951" s="9" t="s">
        <v>10688</v>
      </c>
      <c r="W6951" s="9">
        <v>4</v>
      </c>
      <c r="X6951" s="9">
        <f>INDEX(SLA_Policy!$D$2:$D$5,MATCH(F6951,SLA_Policy!$A$2:$A$5,0))</f>
        <v>72</v>
      </c>
      <c r="Y6951" s="9" t="str">
        <f>IF(E6951="Cancelled","Excluded",IF(D6951="",IF((SLA_Policy!$B$8-B6951)*24&gt;X6951,"Open - Breached","Open - On Track"),IF((D6951-B6951)*24&lt;=X6951,"Met","Breached")))</f>
        <v>Met</v>
      </c>
    </row>
    <row r="6952" spans="1:25" x14ac:dyDescent="0.25">
      <c r="A6952" s="9" t="s">
        <v>10897</v>
      </c>
      <c r="B6952" s="23">
        <v>46115.445138888899</v>
      </c>
      <c r="C6952" s="23">
        <v>46115.4555555556</v>
      </c>
      <c r="D6952" s="23">
        <v>46118.386111111096</v>
      </c>
      <c r="E6952" s="9" t="s">
        <v>212</v>
      </c>
      <c r="F6952" s="9" t="s">
        <v>188</v>
      </c>
      <c r="G6952" s="9" t="s">
        <v>213</v>
      </c>
      <c r="H6952" s="9" t="s">
        <v>167</v>
      </c>
      <c r="I6952" s="9" t="s">
        <v>362</v>
      </c>
      <c r="J6952" s="9" t="s">
        <v>752</v>
      </c>
      <c r="K6952" s="9" t="s">
        <v>246</v>
      </c>
      <c r="L6952" s="9" t="s">
        <v>307</v>
      </c>
      <c r="M6952" s="9" t="s">
        <v>3572</v>
      </c>
      <c r="N6952" s="9" t="s">
        <v>196</v>
      </c>
      <c r="O6952" s="9" t="s">
        <v>176</v>
      </c>
      <c r="P6952" s="9" t="s">
        <v>228</v>
      </c>
      <c r="Q6952" s="9" t="s">
        <v>219</v>
      </c>
      <c r="R6952" s="9">
        <v>0</v>
      </c>
      <c r="S6952" s="9">
        <v>14</v>
      </c>
      <c r="U6952" s="9" t="s">
        <v>290</v>
      </c>
      <c r="W6952" s="9">
        <v>5</v>
      </c>
      <c r="X6952" s="9">
        <f>INDEX(SLA_Policy!$D$2:$D$5,MATCH(F6952,SLA_Policy!$A$2:$A$5,0))</f>
        <v>72</v>
      </c>
      <c r="Y6952" s="9" t="str">
        <f>IF(E6952="Cancelled","Excluded",IF(D6952="",IF((SLA_Policy!$B$8-B6952)*24&gt;X6952,"Open - Breached","Open - On Track"),IF((D6952-B6952)*24&lt;=X6952,"Met","Breached")))</f>
        <v>Met</v>
      </c>
    </row>
    <row r="6953" spans="1:25" x14ac:dyDescent="0.25">
      <c r="A6953" s="9" t="s">
        <v>10898</v>
      </c>
      <c r="B6953" s="23">
        <v>46115.469444444498</v>
      </c>
      <c r="C6953" s="23">
        <v>46115.479166666701</v>
      </c>
      <c r="D6953" s="23">
        <v>46115.601388888899</v>
      </c>
      <c r="E6953" s="9" t="s">
        <v>212</v>
      </c>
      <c r="F6953" s="9" t="s">
        <v>188</v>
      </c>
      <c r="G6953" s="9" t="s">
        <v>213</v>
      </c>
      <c r="H6953" s="9" t="s">
        <v>88</v>
      </c>
      <c r="I6953" s="9" t="s">
        <v>92</v>
      </c>
      <c r="J6953" s="9" t="s">
        <v>9181</v>
      </c>
      <c r="K6953" s="9" t="s">
        <v>215</v>
      </c>
      <c r="L6953" s="9" t="s">
        <v>216</v>
      </c>
      <c r="M6953" s="9" t="s">
        <v>2132</v>
      </c>
      <c r="N6953" s="9" t="s">
        <v>198</v>
      </c>
      <c r="O6953" s="9" t="s">
        <v>178</v>
      </c>
      <c r="P6953" s="9" t="s">
        <v>321</v>
      </c>
      <c r="Q6953" s="9" t="s">
        <v>219</v>
      </c>
      <c r="R6953" s="9">
        <v>0</v>
      </c>
      <c r="S6953" s="9">
        <v>65</v>
      </c>
      <c r="T6953" s="9" t="s">
        <v>136</v>
      </c>
      <c r="U6953" s="9" t="s">
        <v>140</v>
      </c>
      <c r="V6953" s="9" t="s">
        <v>144</v>
      </c>
      <c r="X6953" s="9">
        <f>INDEX(SLA_Policy!$D$2:$D$5,MATCH(F6953,SLA_Policy!$A$2:$A$5,0))</f>
        <v>72</v>
      </c>
      <c r="Y6953" s="9" t="str">
        <f>IF(E6953="Cancelled","Excluded",IF(D6953="",IF((SLA_Policy!$B$8-B6953)*24&gt;X6953,"Open - Breached","Open - On Track"),IF((D6953-B6953)*24&lt;=X6953,"Met","Breached")))</f>
        <v>Met</v>
      </c>
    </row>
    <row r="6954" spans="1:25" x14ac:dyDescent="0.25">
      <c r="A6954" s="9" t="s">
        <v>10899</v>
      </c>
      <c r="B6954" s="23">
        <v>46115.493055555598</v>
      </c>
      <c r="C6954" s="23">
        <v>46115.525000000001</v>
      </c>
      <c r="D6954" s="23">
        <v>46118.377777777801</v>
      </c>
      <c r="E6954" s="9" t="s">
        <v>212</v>
      </c>
      <c r="F6954" s="9" t="s">
        <v>188</v>
      </c>
      <c r="G6954" s="9" t="s">
        <v>236</v>
      </c>
      <c r="H6954" s="9" t="s">
        <v>161</v>
      </c>
      <c r="I6954" s="9" t="s">
        <v>237</v>
      </c>
      <c r="J6954" s="9" t="s">
        <v>6593</v>
      </c>
      <c r="K6954" s="9" t="s">
        <v>303</v>
      </c>
      <c r="L6954" s="9" t="s">
        <v>104</v>
      </c>
      <c r="M6954" s="9" t="s">
        <v>8613</v>
      </c>
      <c r="N6954" s="9" t="s">
        <v>196</v>
      </c>
      <c r="O6954" s="9" t="s">
        <v>177</v>
      </c>
      <c r="P6954" s="9" t="s">
        <v>241</v>
      </c>
      <c r="Q6954" s="9" t="s">
        <v>219</v>
      </c>
      <c r="R6954" s="9">
        <v>0</v>
      </c>
      <c r="S6954" s="9">
        <v>15</v>
      </c>
      <c r="U6954" s="9" t="s">
        <v>242</v>
      </c>
      <c r="W6954" s="9">
        <v>4</v>
      </c>
      <c r="X6954" s="9">
        <f>INDEX(SLA_Policy!$D$2:$D$5,MATCH(F6954,SLA_Policy!$A$2:$A$5,0))</f>
        <v>72</v>
      </c>
      <c r="Y6954" s="9" t="str">
        <f>IF(E6954="Cancelled","Excluded",IF(D6954="",IF((SLA_Policy!$B$8-B6954)*24&gt;X6954,"Open - Breached","Open - On Track"),IF((D6954-B6954)*24&lt;=X6954,"Met","Breached")))</f>
        <v>Met</v>
      </c>
    </row>
    <row r="6955" spans="1:25" x14ac:dyDescent="0.25">
      <c r="A6955" s="9" t="s">
        <v>10900</v>
      </c>
      <c r="B6955" s="23">
        <v>46115.495833333298</v>
      </c>
      <c r="C6955" s="23">
        <v>46115.556944444397</v>
      </c>
      <c r="D6955" s="23">
        <v>46118.361111111102</v>
      </c>
      <c r="E6955" s="9" t="s">
        <v>212</v>
      </c>
      <c r="F6955" s="9" t="s">
        <v>189</v>
      </c>
      <c r="G6955" s="9" t="s">
        <v>213</v>
      </c>
      <c r="H6955" s="9" t="s">
        <v>161</v>
      </c>
      <c r="I6955" s="9" t="s">
        <v>389</v>
      </c>
      <c r="J6955" s="9" t="s">
        <v>2335</v>
      </c>
      <c r="K6955" s="9" t="s">
        <v>215</v>
      </c>
      <c r="L6955" s="9" t="s">
        <v>282</v>
      </c>
      <c r="M6955" s="9" t="s">
        <v>2177</v>
      </c>
      <c r="N6955" s="9" t="s">
        <v>196</v>
      </c>
      <c r="O6955" s="9" t="s">
        <v>116</v>
      </c>
      <c r="P6955" s="9" t="s">
        <v>218</v>
      </c>
      <c r="Q6955" s="9" t="s">
        <v>219</v>
      </c>
      <c r="R6955" s="9">
        <v>0</v>
      </c>
      <c r="S6955" s="9">
        <v>2</v>
      </c>
      <c r="U6955" s="9" t="s">
        <v>290</v>
      </c>
      <c r="X6955" s="9">
        <f>INDEX(SLA_Policy!$D$2:$D$5,MATCH(F6955,SLA_Policy!$A$2:$A$5,0))</f>
        <v>120</v>
      </c>
      <c r="Y6955" s="9" t="str">
        <f>IF(E6955="Cancelled","Excluded",IF(D6955="",IF((SLA_Policy!$B$8-B6955)*24&gt;X6955,"Open - Breached","Open - On Track"),IF((D6955-B6955)*24&lt;=X6955,"Met","Breached")))</f>
        <v>Met</v>
      </c>
    </row>
    <row r="6956" spans="1:25" x14ac:dyDescent="0.25">
      <c r="A6956" s="9" t="s">
        <v>10901</v>
      </c>
      <c r="B6956" s="23">
        <v>46115.519444444399</v>
      </c>
      <c r="C6956" s="23">
        <v>46115.572916666701</v>
      </c>
      <c r="D6956" s="23">
        <v>46118.376388888901</v>
      </c>
      <c r="E6956" s="9" t="s">
        <v>212</v>
      </c>
      <c r="F6956" s="9" t="s">
        <v>189</v>
      </c>
      <c r="G6956" s="9" t="s">
        <v>213</v>
      </c>
      <c r="H6956" s="9" t="s">
        <v>163</v>
      </c>
      <c r="I6956" s="9" t="s">
        <v>250</v>
      </c>
      <c r="J6956" s="9" t="s">
        <v>10902</v>
      </c>
      <c r="K6956" s="9" t="s">
        <v>246</v>
      </c>
      <c r="L6956" s="9" t="s">
        <v>270</v>
      </c>
      <c r="M6956" s="9" t="s">
        <v>1502</v>
      </c>
      <c r="N6956" s="9" t="s">
        <v>197</v>
      </c>
      <c r="O6956" s="9" t="s">
        <v>176</v>
      </c>
      <c r="P6956" s="9" t="s">
        <v>419</v>
      </c>
      <c r="Q6956" s="9" t="s">
        <v>219</v>
      </c>
      <c r="R6956" s="9">
        <v>0</v>
      </c>
      <c r="S6956" s="9">
        <v>17</v>
      </c>
      <c r="T6956" s="9" t="s">
        <v>136</v>
      </c>
      <c r="U6956" s="9" t="s">
        <v>376</v>
      </c>
      <c r="W6956" s="9">
        <v>5</v>
      </c>
      <c r="X6956" s="9">
        <f>INDEX(SLA_Policy!$D$2:$D$5,MATCH(F6956,SLA_Policy!$A$2:$A$5,0))</f>
        <v>120</v>
      </c>
      <c r="Y6956" s="9" t="str">
        <f>IF(E6956="Cancelled","Excluded",IF(D6956="",IF((SLA_Policy!$B$8-B6956)*24&gt;X6956,"Open - Breached","Open - On Track"),IF((D6956-B6956)*24&lt;=X6956,"Met","Breached")))</f>
        <v>Met</v>
      </c>
    </row>
    <row r="6957" spans="1:25" x14ac:dyDescent="0.25">
      <c r="A6957" s="9" t="s">
        <v>10903</v>
      </c>
      <c r="B6957" s="23">
        <v>46115.564583333296</v>
      </c>
      <c r="C6957" s="23">
        <v>46115.671527777798</v>
      </c>
      <c r="D6957" s="23">
        <v>46118.327777777798</v>
      </c>
      <c r="E6957" s="9" t="s">
        <v>212</v>
      </c>
      <c r="F6957" s="9" t="s">
        <v>189</v>
      </c>
      <c r="G6957" s="9" t="s">
        <v>236</v>
      </c>
      <c r="H6957" s="9" t="s">
        <v>164</v>
      </c>
      <c r="I6957" s="9" t="s">
        <v>421</v>
      </c>
      <c r="J6957" s="9" t="s">
        <v>1733</v>
      </c>
      <c r="K6957" s="9" t="s">
        <v>225</v>
      </c>
      <c r="L6957" s="9" t="s">
        <v>104</v>
      </c>
      <c r="M6957" s="9" t="s">
        <v>1062</v>
      </c>
      <c r="N6957" s="9" t="s">
        <v>196</v>
      </c>
      <c r="O6957" s="9" t="s">
        <v>180</v>
      </c>
      <c r="P6957" s="9" t="s">
        <v>318</v>
      </c>
      <c r="Q6957" s="9" t="s">
        <v>219</v>
      </c>
      <c r="R6957" s="9">
        <v>0</v>
      </c>
      <c r="S6957" s="9">
        <v>24</v>
      </c>
      <c r="T6957" s="9" t="s">
        <v>343</v>
      </c>
      <c r="U6957" s="9" t="s">
        <v>242</v>
      </c>
      <c r="X6957" s="9">
        <f>INDEX(SLA_Policy!$D$2:$D$5,MATCH(F6957,SLA_Policy!$A$2:$A$5,0))</f>
        <v>120</v>
      </c>
      <c r="Y6957" s="9" t="str">
        <f>IF(E6957="Cancelled","Excluded",IF(D6957="",IF((SLA_Policy!$B$8-B6957)*24&gt;X6957,"Open - Breached","Open - On Track"),IF((D6957-B6957)*24&lt;=X6957,"Met","Breached")))</f>
        <v>Met</v>
      </c>
    </row>
    <row r="6958" spans="1:25" x14ac:dyDescent="0.25">
      <c r="A6958" s="9" t="s">
        <v>10904</v>
      </c>
      <c r="B6958" s="23">
        <v>46115.588194444397</v>
      </c>
      <c r="C6958" s="23">
        <v>46115.6069444444</v>
      </c>
      <c r="D6958" s="23">
        <v>46118.393750000003</v>
      </c>
      <c r="E6958" s="9" t="s">
        <v>212</v>
      </c>
      <c r="F6958" s="9" t="s">
        <v>188</v>
      </c>
      <c r="G6958" s="9" t="s">
        <v>236</v>
      </c>
      <c r="H6958" s="9" t="s">
        <v>164</v>
      </c>
      <c r="I6958" s="9" t="s">
        <v>421</v>
      </c>
      <c r="J6958" s="9" t="s">
        <v>2690</v>
      </c>
      <c r="K6958" s="9" t="s">
        <v>246</v>
      </c>
      <c r="L6958" s="9" t="s">
        <v>270</v>
      </c>
      <c r="M6958" s="9" t="s">
        <v>1711</v>
      </c>
      <c r="N6958" s="9" t="s">
        <v>196</v>
      </c>
      <c r="O6958" s="9" t="s">
        <v>180</v>
      </c>
      <c r="P6958" s="9" t="s">
        <v>318</v>
      </c>
      <c r="Q6958" s="9" t="s">
        <v>219</v>
      </c>
      <c r="R6958" s="9">
        <v>0</v>
      </c>
      <c r="S6958" s="9">
        <v>25</v>
      </c>
      <c r="T6958" s="9" t="s">
        <v>343</v>
      </c>
      <c r="U6958" s="9" t="s">
        <v>140</v>
      </c>
      <c r="V6958" s="9" t="s">
        <v>10688</v>
      </c>
      <c r="W6958" s="9">
        <v>5</v>
      </c>
      <c r="X6958" s="9">
        <f>INDEX(SLA_Policy!$D$2:$D$5,MATCH(F6958,SLA_Policy!$A$2:$A$5,0))</f>
        <v>72</v>
      </c>
      <c r="Y6958" s="9" t="str">
        <f>IF(E6958="Cancelled","Excluded",IF(D6958="",IF((SLA_Policy!$B$8-B6958)*24&gt;X6958,"Open - Breached","Open - On Track"),IF((D6958-B6958)*24&lt;=X6958,"Met","Breached")))</f>
        <v>Met</v>
      </c>
    </row>
    <row r="6959" spans="1:25" x14ac:dyDescent="0.25">
      <c r="A6959" s="9" t="s">
        <v>10905</v>
      </c>
      <c r="B6959" s="23">
        <v>46115.597222222197</v>
      </c>
      <c r="C6959" s="23">
        <v>46115.602083333302</v>
      </c>
      <c r="D6959" s="23">
        <v>46115.704861111102</v>
      </c>
      <c r="E6959" s="9" t="s">
        <v>212</v>
      </c>
      <c r="F6959" s="9" t="s">
        <v>188</v>
      </c>
      <c r="G6959" s="9" t="s">
        <v>213</v>
      </c>
      <c r="H6959" s="9" t="s">
        <v>161</v>
      </c>
      <c r="I6959" s="9" t="s">
        <v>389</v>
      </c>
      <c r="J6959" s="9" t="s">
        <v>2568</v>
      </c>
      <c r="K6959" s="9" t="s">
        <v>215</v>
      </c>
      <c r="L6959" s="9" t="s">
        <v>104</v>
      </c>
      <c r="M6959" s="9" t="s">
        <v>1534</v>
      </c>
      <c r="N6959" s="9" t="s">
        <v>198</v>
      </c>
      <c r="O6959" s="9" t="s">
        <v>116</v>
      </c>
      <c r="P6959" s="9" t="s">
        <v>525</v>
      </c>
      <c r="Q6959" s="9" t="s">
        <v>219</v>
      </c>
      <c r="R6959" s="9">
        <v>0</v>
      </c>
      <c r="S6959" s="9">
        <v>8</v>
      </c>
      <c r="U6959" s="9" t="s">
        <v>221</v>
      </c>
      <c r="X6959" s="9">
        <f>INDEX(SLA_Policy!$D$2:$D$5,MATCH(F6959,SLA_Policy!$A$2:$A$5,0))</f>
        <v>72</v>
      </c>
      <c r="Y6959" s="9" t="str">
        <f>IF(E6959="Cancelled","Excluded",IF(D6959="",IF((SLA_Policy!$B$8-B6959)*24&gt;X6959,"Open - Breached","Open - On Track"),IF((D6959-B6959)*24&lt;=X6959,"Met","Breached")))</f>
        <v>Met</v>
      </c>
    </row>
    <row r="6960" spans="1:25" x14ac:dyDescent="0.25">
      <c r="A6960" s="9" t="s">
        <v>10906</v>
      </c>
      <c r="B6960" s="23">
        <v>46115.597222222197</v>
      </c>
      <c r="C6960" s="23">
        <v>46115.605555555601</v>
      </c>
      <c r="D6960" s="23">
        <v>46115.615277777797</v>
      </c>
      <c r="E6960" s="9" t="s">
        <v>212</v>
      </c>
      <c r="F6960" s="9" t="s">
        <v>188</v>
      </c>
      <c r="G6960" s="9" t="s">
        <v>213</v>
      </c>
      <c r="H6960" s="9" t="s">
        <v>161</v>
      </c>
      <c r="I6960" s="9" t="s">
        <v>454</v>
      </c>
      <c r="J6960" s="9" t="s">
        <v>1549</v>
      </c>
      <c r="K6960" s="9" t="s">
        <v>303</v>
      </c>
      <c r="L6960" s="9" t="s">
        <v>311</v>
      </c>
      <c r="M6960" s="9" t="s">
        <v>1740</v>
      </c>
      <c r="N6960" s="9" t="s">
        <v>198</v>
      </c>
      <c r="O6960" s="9" t="s">
        <v>116</v>
      </c>
      <c r="P6960" s="9" t="s">
        <v>218</v>
      </c>
      <c r="Q6960" s="9" t="s">
        <v>219</v>
      </c>
      <c r="R6960" s="9">
        <v>0</v>
      </c>
      <c r="S6960" s="9">
        <v>3</v>
      </c>
      <c r="U6960" s="9" t="s">
        <v>221</v>
      </c>
      <c r="W6960" s="9">
        <v>5</v>
      </c>
      <c r="X6960" s="9">
        <f>INDEX(SLA_Policy!$D$2:$D$5,MATCH(F6960,SLA_Policy!$A$2:$A$5,0))</f>
        <v>72</v>
      </c>
      <c r="Y6960" s="9" t="str">
        <f>IF(E6960="Cancelled","Excluded",IF(D6960="",IF((SLA_Policy!$B$8-B6960)*24&gt;X6960,"Open - Breached","Open - On Track"),IF((D6960-B6960)*24&lt;=X6960,"Met","Breached")))</f>
        <v>Met</v>
      </c>
    </row>
    <row r="6961" spans="1:25" x14ac:dyDescent="0.25">
      <c r="A6961" s="9" t="s">
        <v>10907</v>
      </c>
      <c r="B6961" s="23">
        <v>46115.606249999997</v>
      </c>
      <c r="C6961" s="23">
        <v>46115.609722222202</v>
      </c>
      <c r="D6961" s="23">
        <v>46118.381944444503</v>
      </c>
      <c r="E6961" s="9" t="s">
        <v>212</v>
      </c>
      <c r="F6961" s="9" t="s">
        <v>188</v>
      </c>
      <c r="G6961" s="9" t="s">
        <v>236</v>
      </c>
      <c r="H6961" s="9" t="s">
        <v>161</v>
      </c>
      <c r="I6961" s="9" t="s">
        <v>237</v>
      </c>
      <c r="J6961" s="9" t="s">
        <v>3072</v>
      </c>
      <c r="K6961" s="9" t="s">
        <v>215</v>
      </c>
      <c r="L6961" s="9" t="s">
        <v>216</v>
      </c>
      <c r="M6961" s="9" t="s">
        <v>3647</v>
      </c>
      <c r="N6961" s="9" t="s">
        <v>197</v>
      </c>
      <c r="O6961" s="9" t="s">
        <v>179</v>
      </c>
      <c r="P6961" s="9" t="s">
        <v>284</v>
      </c>
      <c r="Q6961" s="9" t="s">
        <v>219</v>
      </c>
      <c r="R6961" s="9">
        <v>0</v>
      </c>
      <c r="S6961" s="9">
        <v>38</v>
      </c>
      <c r="U6961" s="9" t="s">
        <v>242</v>
      </c>
      <c r="W6961" s="9">
        <v>4</v>
      </c>
      <c r="X6961" s="9">
        <f>INDEX(SLA_Policy!$D$2:$D$5,MATCH(F6961,SLA_Policy!$A$2:$A$5,0))</f>
        <v>72</v>
      </c>
      <c r="Y6961" s="9" t="str">
        <f>IF(E6961="Cancelled","Excluded",IF(D6961="",IF((SLA_Policy!$B$8-B6961)*24&gt;X6961,"Open - Breached","Open - On Track"),IF((D6961-B6961)*24&lt;=X6961,"Met","Breached")))</f>
        <v>Met</v>
      </c>
    </row>
    <row r="6962" spans="1:25" x14ac:dyDescent="0.25">
      <c r="A6962" s="9" t="s">
        <v>10908</v>
      </c>
      <c r="B6962" s="23">
        <v>46115.609027777798</v>
      </c>
      <c r="C6962" s="23">
        <v>46115.622222222199</v>
      </c>
      <c r="D6962" s="23">
        <v>46115.636111111096</v>
      </c>
      <c r="E6962" s="9" t="s">
        <v>212</v>
      </c>
      <c r="F6962" s="9" t="s">
        <v>189</v>
      </c>
      <c r="G6962" s="9" t="s">
        <v>213</v>
      </c>
      <c r="H6962" s="9" t="s">
        <v>161</v>
      </c>
      <c r="I6962" s="9" t="s">
        <v>454</v>
      </c>
      <c r="J6962" s="9" t="s">
        <v>4357</v>
      </c>
      <c r="K6962" s="9" t="s">
        <v>246</v>
      </c>
      <c r="L6962" s="9" t="s">
        <v>293</v>
      </c>
      <c r="M6962" s="9" t="s">
        <v>7078</v>
      </c>
      <c r="N6962" s="9" t="s">
        <v>199</v>
      </c>
      <c r="O6962" s="9" t="s">
        <v>116</v>
      </c>
      <c r="P6962" s="9" t="s">
        <v>551</v>
      </c>
      <c r="Q6962" s="9" t="s">
        <v>219</v>
      </c>
      <c r="R6962" s="9">
        <v>0</v>
      </c>
      <c r="S6962" s="9">
        <v>6</v>
      </c>
      <c r="U6962" s="9" t="s">
        <v>290</v>
      </c>
      <c r="W6962" s="9">
        <v>4</v>
      </c>
      <c r="X6962" s="9">
        <f>INDEX(SLA_Policy!$D$2:$D$5,MATCH(F6962,SLA_Policy!$A$2:$A$5,0))</f>
        <v>120</v>
      </c>
      <c r="Y6962" s="9" t="str">
        <f>IF(E6962="Cancelled","Excluded",IF(D6962="",IF((SLA_Policy!$B$8-B6962)*24&gt;X6962,"Open - Breached","Open - On Track"),IF((D6962-B6962)*24&lt;=X6962,"Met","Breached")))</f>
        <v>Met</v>
      </c>
    </row>
    <row r="6963" spans="1:25" x14ac:dyDescent="0.25">
      <c r="A6963" s="9" t="s">
        <v>10909</v>
      </c>
      <c r="B6963" s="23">
        <v>46115.613888888904</v>
      </c>
      <c r="C6963" s="23">
        <v>46115.620833333298</v>
      </c>
      <c r="D6963" s="23">
        <v>46119.647916666698</v>
      </c>
      <c r="E6963" s="9" t="s">
        <v>212</v>
      </c>
      <c r="F6963" s="9" t="s">
        <v>189</v>
      </c>
      <c r="G6963" s="9" t="s">
        <v>213</v>
      </c>
      <c r="H6963" s="9" t="s">
        <v>165</v>
      </c>
      <c r="I6963" s="9" t="s">
        <v>567</v>
      </c>
      <c r="J6963" s="9" t="s">
        <v>3422</v>
      </c>
      <c r="K6963" s="9" t="s">
        <v>246</v>
      </c>
      <c r="L6963" s="9" t="s">
        <v>216</v>
      </c>
      <c r="M6963" s="9" t="s">
        <v>755</v>
      </c>
      <c r="N6963" s="9" t="s">
        <v>200</v>
      </c>
      <c r="O6963" s="9" t="s">
        <v>116</v>
      </c>
      <c r="P6963" s="9" t="s">
        <v>258</v>
      </c>
      <c r="Q6963" s="9" t="s">
        <v>219</v>
      </c>
      <c r="R6963" s="9">
        <v>1</v>
      </c>
      <c r="S6963" s="9">
        <v>57</v>
      </c>
      <c r="U6963" s="9" t="s">
        <v>266</v>
      </c>
      <c r="X6963" s="9">
        <f>INDEX(SLA_Policy!$D$2:$D$5,MATCH(F6963,SLA_Policy!$A$2:$A$5,0))</f>
        <v>120</v>
      </c>
      <c r="Y6963" s="9" t="str">
        <f>IF(E6963="Cancelled","Excluded",IF(D6963="",IF((SLA_Policy!$B$8-B6963)*24&gt;X6963,"Open - Breached","Open - On Track"),IF((D6963-B6963)*24&lt;=X6963,"Met","Breached")))</f>
        <v>Met</v>
      </c>
    </row>
    <row r="6964" spans="1:25" x14ac:dyDescent="0.25">
      <c r="A6964" s="9" t="s">
        <v>10910</v>
      </c>
      <c r="B6964" s="23">
        <v>46115.634722222203</v>
      </c>
      <c r="C6964" s="23">
        <v>46115.638888888898</v>
      </c>
      <c r="D6964" s="23">
        <v>46115.667361111096</v>
      </c>
      <c r="E6964" s="9" t="s">
        <v>212</v>
      </c>
      <c r="F6964" s="9" t="s">
        <v>187</v>
      </c>
      <c r="G6964" s="9" t="s">
        <v>213</v>
      </c>
      <c r="H6964" s="9" t="s">
        <v>161</v>
      </c>
      <c r="I6964" s="9" t="s">
        <v>454</v>
      </c>
      <c r="J6964" s="9" t="s">
        <v>5128</v>
      </c>
      <c r="K6964" s="9" t="s">
        <v>239</v>
      </c>
      <c r="L6964" s="9" t="s">
        <v>351</v>
      </c>
      <c r="M6964" s="9" t="s">
        <v>2415</v>
      </c>
      <c r="N6964" s="9" t="s">
        <v>196</v>
      </c>
      <c r="O6964" s="9" t="s">
        <v>116</v>
      </c>
      <c r="P6964" s="9" t="s">
        <v>295</v>
      </c>
      <c r="Q6964" s="9" t="s">
        <v>219</v>
      </c>
      <c r="R6964" s="9">
        <v>0</v>
      </c>
      <c r="S6964" s="9">
        <v>9</v>
      </c>
      <c r="U6964" s="9" t="s">
        <v>376</v>
      </c>
      <c r="X6964" s="9">
        <f>INDEX(SLA_Policy!$D$2:$D$5,MATCH(F6964,SLA_Policy!$A$2:$A$5,0))</f>
        <v>8</v>
      </c>
      <c r="Y6964" s="9" t="str">
        <f>IF(E6964="Cancelled","Excluded",IF(D6964="",IF((SLA_Policy!$B$8-B6964)*24&gt;X6964,"Open - Breached","Open - On Track"),IF((D6964-B6964)*24&lt;=X6964,"Met","Breached")))</f>
        <v>Met</v>
      </c>
    </row>
    <row r="6965" spans="1:25" x14ac:dyDescent="0.25">
      <c r="A6965" s="9" t="s">
        <v>10911</v>
      </c>
      <c r="B6965" s="23">
        <v>46115.660416666702</v>
      </c>
      <c r="C6965" s="23">
        <v>46115.697916666701</v>
      </c>
      <c r="D6965" s="23">
        <v>46118.3347222222</v>
      </c>
      <c r="E6965" s="9" t="s">
        <v>212</v>
      </c>
      <c r="F6965" s="9" t="s">
        <v>188</v>
      </c>
      <c r="G6965" s="9" t="s">
        <v>213</v>
      </c>
      <c r="H6965" s="9" t="s">
        <v>88</v>
      </c>
      <c r="I6965" s="9" t="s">
        <v>268</v>
      </c>
      <c r="J6965" s="9" t="s">
        <v>5848</v>
      </c>
      <c r="K6965" s="9" t="s">
        <v>303</v>
      </c>
      <c r="L6965" s="9" t="s">
        <v>104</v>
      </c>
      <c r="M6965" s="9" t="s">
        <v>2293</v>
      </c>
      <c r="N6965" s="9" t="s">
        <v>197</v>
      </c>
      <c r="O6965" s="9" t="s">
        <v>176</v>
      </c>
      <c r="P6965" s="9" t="s">
        <v>570</v>
      </c>
      <c r="Q6965" s="9" t="s">
        <v>273</v>
      </c>
      <c r="R6965" s="9">
        <v>0</v>
      </c>
      <c r="S6965" s="9">
        <v>13</v>
      </c>
      <c r="T6965" s="9" t="s">
        <v>220</v>
      </c>
      <c r="U6965" s="9" t="s">
        <v>230</v>
      </c>
      <c r="W6965" s="9">
        <v>4</v>
      </c>
      <c r="X6965" s="9">
        <f>INDEX(SLA_Policy!$D$2:$D$5,MATCH(F6965,SLA_Policy!$A$2:$A$5,0))</f>
        <v>72</v>
      </c>
      <c r="Y6965" s="9" t="str">
        <f>IF(E6965="Cancelled","Excluded",IF(D6965="",IF((SLA_Policy!$B$8-B6965)*24&gt;X6965,"Open - Breached","Open - On Track"),IF((D6965-B6965)*24&lt;=X6965,"Met","Breached")))</f>
        <v>Met</v>
      </c>
    </row>
    <row r="6966" spans="1:25" x14ac:dyDescent="0.25">
      <c r="A6966" s="9" t="s">
        <v>10912</v>
      </c>
      <c r="B6966" s="23">
        <v>46115.660416666702</v>
      </c>
      <c r="C6966" s="23">
        <v>46115.690277777801</v>
      </c>
      <c r="D6966" s="23">
        <v>46118.397916666698</v>
      </c>
      <c r="E6966" s="9" t="s">
        <v>212</v>
      </c>
      <c r="F6966" s="9" t="s">
        <v>188</v>
      </c>
      <c r="G6966" s="9" t="s">
        <v>213</v>
      </c>
      <c r="H6966" s="9" t="s">
        <v>162</v>
      </c>
      <c r="I6966" s="9" t="s">
        <v>393</v>
      </c>
      <c r="J6966" s="9" t="s">
        <v>840</v>
      </c>
      <c r="K6966" s="9" t="s">
        <v>215</v>
      </c>
      <c r="L6966" s="9" t="s">
        <v>104</v>
      </c>
      <c r="M6966" s="9" t="s">
        <v>1442</v>
      </c>
      <c r="N6966" s="9" t="s">
        <v>197</v>
      </c>
      <c r="O6966" s="9" t="s">
        <v>176</v>
      </c>
      <c r="P6966" s="9" t="s">
        <v>570</v>
      </c>
      <c r="Q6966" s="9" t="s">
        <v>219</v>
      </c>
      <c r="R6966" s="9">
        <v>0</v>
      </c>
      <c r="S6966" s="9">
        <v>10</v>
      </c>
      <c r="U6966" s="9" t="s">
        <v>661</v>
      </c>
      <c r="W6966" s="9">
        <v>5</v>
      </c>
      <c r="X6966" s="9">
        <f>INDEX(SLA_Policy!$D$2:$D$5,MATCH(F6966,SLA_Policy!$A$2:$A$5,0))</f>
        <v>72</v>
      </c>
      <c r="Y6966" s="9" t="str">
        <f>IF(E6966="Cancelled","Excluded",IF(D6966="",IF((SLA_Policy!$B$8-B6966)*24&gt;X6966,"Open - Breached","Open - On Track"),IF((D6966-B6966)*24&lt;=X6966,"Met","Breached")))</f>
        <v>Met</v>
      </c>
    </row>
    <row r="6967" spans="1:25" x14ac:dyDescent="0.25">
      <c r="A6967" s="9" t="s">
        <v>10913</v>
      </c>
      <c r="B6967" s="23">
        <v>46115.672916666699</v>
      </c>
      <c r="C6967" s="23">
        <v>46115.684027777803</v>
      </c>
      <c r="D6967" s="23">
        <v>46115.763888888898</v>
      </c>
      <c r="E6967" s="9" t="s">
        <v>212</v>
      </c>
      <c r="F6967" s="9" t="s">
        <v>188</v>
      </c>
      <c r="G6967" s="9" t="s">
        <v>213</v>
      </c>
      <c r="H6967" s="9" t="s">
        <v>162</v>
      </c>
      <c r="I6967" s="9" t="s">
        <v>416</v>
      </c>
      <c r="J6967" s="9" t="s">
        <v>10914</v>
      </c>
      <c r="K6967" s="9" t="s">
        <v>303</v>
      </c>
      <c r="L6967" s="9" t="s">
        <v>226</v>
      </c>
      <c r="M6967" s="9" t="s">
        <v>452</v>
      </c>
      <c r="N6967" s="9" t="s">
        <v>198</v>
      </c>
      <c r="O6967" s="9" t="s">
        <v>179</v>
      </c>
      <c r="P6967" s="9" t="s">
        <v>264</v>
      </c>
      <c r="Q6967" s="9" t="s">
        <v>219</v>
      </c>
      <c r="R6967" s="9">
        <v>0</v>
      </c>
      <c r="S6967" s="9">
        <v>9</v>
      </c>
      <c r="U6967" s="9" t="s">
        <v>290</v>
      </c>
      <c r="X6967" s="9">
        <f>INDEX(SLA_Policy!$D$2:$D$5,MATCH(F6967,SLA_Policy!$A$2:$A$5,0))</f>
        <v>72</v>
      </c>
      <c r="Y6967" s="9" t="str">
        <f>IF(E6967="Cancelled","Excluded",IF(D6967="",IF((SLA_Policy!$B$8-B6967)*24&gt;X6967,"Open - Breached","Open - On Track"),IF((D6967-B6967)*24&lt;=X6967,"Met","Breached")))</f>
        <v>Met</v>
      </c>
    </row>
    <row r="6968" spans="1:25" x14ac:dyDescent="0.25">
      <c r="A6968" s="9" t="s">
        <v>10915</v>
      </c>
      <c r="B6968" s="23">
        <v>46115.695138888899</v>
      </c>
      <c r="C6968" s="23">
        <v>46118.3</v>
      </c>
      <c r="D6968" s="23">
        <v>46118.440972222197</v>
      </c>
      <c r="E6968" s="9" t="s">
        <v>212</v>
      </c>
      <c r="F6968" s="9" t="s">
        <v>188</v>
      </c>
      <c r="G6968" s="9" t="s">
        <v>213</v>
      </c>
      <c r="H6968" s="9" t="s">
        <v>167</v>
      </c>
      <c r="I6968" s="9" t="s">
        <v>362</v>
      </c>
      <c r="J6968" s="9" t="s">
        <v>1782</v>
      </c>
      <c r="K6968" s="9" t="s">
        <v>262</v>
      </c>
      <c r="L6968" s="9" t="s">
        <v>282</v>
      </c>
      <c r="M6968" s="9" t="s">
        <v>2674</v>
      </c>
      <c r="N6968" s="9" t="s">
        <v>196</v>
      </c>
      <c r="O6968" s="9" t="s">
        <v>176</v>
      </c>
      <c r="P6968" s="9" t="s">
        <v>330</v>
      </c>
      <c r="Q6968" s="9" t="s">
        <v>219</v>
      </c>
      <c r="R6968" s="9">
        <v>1</v>
      </c>
      <c r="S6968" s="9">
        <v>40</v>
      </c>
      <c r="U6968" s="9" t="s">
        <v>248</v>
      </c>
      <c r="W6968" s="9">
        <v>4</v>
      </c>
      <c r="X6968" s="9">
        <f>INDEX(SLA_Policy!$D$2:$D$5,MATCH(F6968,SLA_Policy!$A$2:$A$5,0))</f>
        <v>72</v>
      </c>
      <c r="Y6968" s="9" t="str">
        <f>IF(E6968="Cancelled","Excluded",IF(D6968="",IF((SLA_Policy!$B$8-B6968)*24&gt;X6968,"Open - Breached","Open - On Track"),IF((D6968-B6968)*24&lt;=X6968,"Met","Breached")))</f>
        <v>Met</v>
      </c>
    </row>
    <row r="6969" spans="1:25" x14ac:dyDescent="0.25">
      <c r="A6969" s="9" t="s">
        <v>10916</v>
      </c>
      <c r="B6969" s="23">
        <v>46115.699305555601</v>
      </c>
      <c r="C6969" s="23">
        <v>46115.704166666699</v>
      </c>
      <c r="D6969" s="23">
        <v>46118.359722222202</v>
      </c>
      <c r="E6969" s="9" t="s">
        <v>212</v>
      </c>
      <c r="F6969" s="9" t="s">
        <v>189</v>
      </c>
      <c r="G6969" s="9" t="s">
        <v>213</v>
      </c>
      <c r="H6969" s="9" t="s">
        <v>162</v>
      </c>
      <c r="I6969" s="9" t="s">
        <v>393</v>
      </c>
      <c r="J6969" s="9" t="s">
        <v>1040</v>
      </c>
      <c r="K6969" s="9" t="s">
        <v>225</v>
      </c>
      <c r="L6969" s="9" t="s">
        <v>216</v>
      </c>
      <c r="M6969" s="9" t="s">
        <v>1324</v>
      </c>
      <c r="N6969" s="9" t="s">
        <v>200</v>
      </c>
      <c r="O6969" s="9" t="s">
        <v>116</v>
      </c>
      <c r="P6969" s="9" t="s">
        <v>551</v>
      </c>
      <c r="Q6969" s="9" t="s">
        <v>219</v>
      </c>
      <c r="R6969" s="9">
        <v>0</v>
      </c>
      <c r="S6969" s="9">
        <v>21</v>
      </c>
      <c r="U6969" s="9" t="s">
        <v>266</v>
      </c>
      <c r="W6969" s="9">
        <v>4</v>
      </c>
      <c r="X6969" s="9">
        <f>INDEX(SLA_Policy!$D$2:$D$5,MATCH(F6969,SLA_Policy!$A$2:$A$5,0))</f>
        <v>120</v>
      </c>
      <c r="Y6969" s="9" t="str">
        <f>IF(E6969="Cancelled","Excluded",IF(D6969="",IF((SLA_Policy!$B$8-B6969)*24&gt;X6969,"Open - Breached","Open - On Track"),IF((D6969-B6969)*24&lt;=X6969,"Met","Breached")))</f>
        <v>Met</v>
      </c>
    </row>
    <row r="6970" spans="1:25" x14ac:dyDescent="0.25">
      <c r="A6970" s="9" t="s">
        <v>10917</v>
      </c>
      <c r="B6970" s="23">
        <v>46115.727083333302</v>
      </c>
      <c r="C6970" s="23">
        <v>46118.342361111099</v>
      </c>
      <c r="D6970" s="23">
        <v>46118.360416666699</v>
      </c>
      <c r="E6970" s="9" t="s">
        <v>212</v>
      </c>
      <c r="F6970" s="9" t="s">
        <v>188</v>
      </c>
      <c r="G6970" s="9" t="s">
        <v>236</v>
      </c>
      <c r="H6970" s="9" t="s">
        <v>164</v>
      </c>
      <c r="I6970" s="9" t="s">
        <v>421</v>
      </c>
      <c r="J6970" s="9" t="s">
        <v>4144</v>
      </c>
      <c r="K6970" s="9" t="s">
        <v>262</v>
      </c>
      <c r="L6970" s="9" t="s">
        <v>104</v>
      </c>
      <c r="M6970" s="9" t="s">
        <v>407</v>
      </c>
      <c r="N6970" s="9" t="s">
        <v>196</v>
      </c>
      <c r="O6970" s="9" t="s">
        <v>116</v>
      </c>
      <c r="P6970" s="9" t="s">
        <v>551</v>
      </c>
      <c r="Q6970" s="9" t="s">
        <v>219</v>
      </c>
      <c r="R6970" s="9">
        <v>0</v>
      </c>
      <c r="S6970" s="9">
        <v>44</v>
      </c>
      <c r="T6970" s="9" t="s">
        <v>464</v>
      </c>
      <c r="U6970" s="9" t="s">
        <v>140</v>
      </c>
      <c r="V6970" s="9" t="s">
        <v>10688</v>
      </c>
      <c r="W6970" s="9">
        <v>3</v>
      </c>
      <c r="X6970" s="9">
        <f>INDEX(SLA_Policy!$D$2:$D$5,MATCH(F6970,SLA_Policy!$A$2:$A$5,0))</f>
        <v>72</v>
      </c>
      <c r="Y6970" s="9" t="str">
        <f>IF(E6970="Cancelled","Excluded",IF(D6970="",IF((SLA_Policy!$B$8-B6970)*24&gt;X6970,"Open - Breached","Open - On Track"),IF((D6970-B6970)*24&lt;=X6970,"Met","Breached")))</f>
        <v>Met</v>
      </c>
    </row>
    <row r="6971" spans="1:25" x14ac:dyDescent="0.25">
      <c r="A6971" s="9" t="s">
        <v>10918</v>
      </c>
      <c r="B6971" s="23">
        <v>46115.847222222197</v>
      </c>
      <c r="C6971" s="23">
        <v>46118.352083333302</v>
      </c>
      <c r="D6971" s="23">
        <v>46118.367361111101</v>
      </c>
      <c r="E6971" s="9" t="s">
        <v>212</v>
      </c>
      <c r="F6971" s="9" t="s">
        <v>189</v>
      </c>
      <c r="G6971" s="9" t="s">
        <v>213</v>
      </c>
      <c r="H6971" s="9" t="s">
        <v>164</v>
      </c>
      <c r="I6971" s="9" t="s">
        <v>478</v>
      </c>
      <c r="J6971" s="9" t="s">
        <v>1725</v>
      </c>
      <c r="K6971" s="9" t="s">
        <v>303</v>
      </c>
      <c r="L6971" s="9" t="s">
        <v>270</v>
      </c>
      <c r="M6971" s="9" t="s">
        <v>1924</v>
      </c>
      <c r="N6971" s="9" t="s">
        <v>196</v>
      </c>
      <c r="O6971" s="9" t="s">
        <v>178</v>
      </c>
      <c r="P6971" s="9" t="s">
        <v>321</v>
      </c>
      <c r="Q6971" s="9" t="s">
        <v>219</v>
      </c>
      <c r="R6971" s="9">
        <v>0</v>
      </c>
      <c r="S6971" s="9">
        <v>5</v>
      </c>
      <c r="T6971" s="9" t="s">
        <v>464</v>
      </c>
      <c r="U6971" s="9" t="s">
        <v>290</v>
      </c>
      <c r="W6971" s="9">
        <v>3</v>
      </c>
      <c r="X6971" s="9">
        <f>INDEX(SLA_Policy!$D$2:$D$5,MATCH(F6971,SLA_Policy!$A$2:$A$5,0))</f>
        <v>120</v>
      </c>
      <c r="Y6971" s="9" t="str">
        <f>IF(E6971="Cancelled","Excluded",IF(D6971="",IF((SLA_Policy!$B$8-B6971)*24&gt;X6971,"Open - Breached","Open - On Track"),IF((D6971-B6971)*24&lt;=X6971,"Met","Breached")))</f>
        <v>Met</v>
      </c>
    </row>
    <row r="6972" spans="1:25" x14ac:dyDescent="0.25">
      <c r="A6972" s="9" t="s">
        <v>10919</v>
      </c>
      <c r="B6972" s="23">
        <v>46115.997916666704</v>
      </c>
      <c r="C6972" s="23">
        <v>46118.327777777798</v>
      </c>
      <c r="D6972" s="23">
        <v>46118.332638888904</v>
      </c>
      <c r="E6972" s="9" t="s">
        <v>212</v>
      </c>
      <c r="F6972" s="9" t="s">
        <v>188</v>
      </c>
      <c r="G6972" s="9" t="s">
        <v>236</v>
      </c>
      <c r="H6972" s="9" t="s">
        <v>161</v>
      </c>
      <c r="I6972" s="9" t="s">
        <v>482</v>
      </c>
      <c r="J6972" s="9" t="s">
        <v>3581</v>
      </c>
      <c r="K6972" s="9" t="s">
        <v>246</v>
      </c>
      <c r="L6972" s="9" t="s">
        <v>282</v>
      </c>
      <c r="M6972" s="9" t="s">
        <v>686</v>
      </c>
      <c r="N6972" s="9" t="s">
        <v>196</v>
      </c>
      <c r="O6972" s="9" t="s">
        <v>177</v>
      </c>
      <c r="P6972" s="9" t="s">
        <v>300</v>
      </c>
      <c r="Q6972" s="9" t="s">
        <v>219</v>
      </c>
      <c r="R6972" s="9">
        <v>0</v>
      </c>
      <c r="S6972" s="9">
        <v>53</v>
      </c>
      <c r="U6972" s="9" t="s">
        <v>242</v>
      </c>
      <c r="X6972" s="9">
        <f>INDEX(SLA_Policy!$D$2:$D$5,MATCH(F6972,SLA_Policy!$A$2:$A$5,0))</f>
        <v>72</v>
      </c>
      <c r="Y6972" s="9" t="str">
        <f>IF(E6972="Cancelled","Excluded",IF(D6972="",IF((SLA_Policy!$B$8-B6972)*24&gt;X6972,"Open - Breached","Open - On Track"),IF((D6972-B6972)*24&lt;=X6972,"Met","Breached")))</f>
        <v>Met</v>
      </c>
    </row>
    <row r="6973" spans="1:25" x14ac:dyDescent="0.25">
      <c r="A6973" s="9" t="s">
        <v>10920</v>
      </c>
      <c r="B6973" s="23">
        <v>46116.003472222197</v>
      </c>
      <c r="C6973" s="23">
        <v>46118.346527777801</v>
      </c>
      <c r="D6973" s="23">
        <v>46118.370833333298</v>
      </c>
      <c r="E6973" s="9" t="s">
        <v>212</v>
      </c>
      <c r="F6973" s="9" t="s">
        <v>188</v>
      </c>
      <c r="G6973" s="9" t="s">
        <v>236</v>
      </c>
      <c r="H6973" s="9" t="s">
        <v>161</v>
      </c>
      <c r="I6973" s="9" t="s">
        <v>237</v>
      </c>
      <c r="J6973" s="9" t="s">
        <v>1533</v>
      </c>
      <c r="K6973" s="9" t="s">
        <v>246</v>
      </c>
      <c r="L6973" s="9" t="s">
        <v>293</v>
      </c>
      <c r="M6973" s="9" t="s">
        <v>1065</v>
      </c>
      <c r="N6973" s="9" t="s">
        <v>198</v>
      </c>
      <c r="O6973" s="9" t="s">
        <v>177</v>
      </c>
      <c r="P6973" s="9" t="s">
        <v>241</v>
      </c>
      <c r="Q6973" s="9" t="s">
        <v>219</v>
      </c>
      <c r="R6973" s="9">
        <v>0</v>
      </c>
      <c r="S6973" s="9">
        <v>12</v>
      </c>
      <c r="U6973" s="9" t="s">
        <v>242</v>
      </c>
      <c r="X6973" s="9">
        <f>INDEX(SLA_Policy!$D$2:$D$5,MATCH(F6973,SLA_Policy!$A$2:$A$5,0))</f>
        <v>72</v>
      </c>
      <c r="Y6973" s="9" t="str">
        <f>IF(E6973="Cancelled","Excluded",IF(D6973="",IF((SLA_Policy!$B$8-B6973)*24&gt;X6973,"Open - Breached","Open - On Track"),IF((D6973-B6973)*24&lt;=X6973,"Met","Breached")))</f>
        <v>Met</v>
      </c>
    </row>
    <row r="6974" spans="1:25" x14ac:dyDescent="0.25">
      <c r="A6974" s="9" t="s">
        <v>10921</v>
      </c>
      <c r="B6974" s="23">
        <v>46116.453472222202</v>
      </c>
      <c r="C6974" s="23">
        <v>46118.368750000001</v>
      </c>
      <c r="D6974" s="23">
        <v>46118.3840277778</v>
      </c>
      <c r="E6974" s="9" t="s">
        <v>212</v>
      </c>
      <c r="F6974" s="9" t="s">
        <v>188</v>
      </c>
      <c r="G6974" s="9" t="s">
        <v>213</v>
      </c>
      <c r="H6974" s="9" t="s">
        <v>162</v>
      </c>
      <c r="I6974" s="9" t="s">
        <v>345</v>
      </c>
      <c r="J6974" s="9" t="s">
        <v>5274</v>
      </c>
      <c r="K6974" s="9" t="s">
        <v>246</v>
      </c>
      <c r="L6974" s="9" t="s">
        <v>226</v>
      </c>
      <c r="M6974" s="9" t="s">
        <v>559</v>
      </c>
      <c r="N6974" s="9" t="s">
        <v>198</v>
      </c>
      <c r="O6974" s="9" t="s">
        <v>116</v>
      </c>
      <c r="P6974" s="9" t="s">
        <v>218</v>
      </c>
      <c r="Q6974" s="9" t="s">
        <v>219</v>
      </c>
      <c r="R6974" s="9">
        <v>0</v>
      </c>
      <c r="S6974" s="9">
        <v>30</v>
      </c>
      <c r="U6974" s="9" t="s">
        <v>266</v>
      </c>
      <c r="W6974" s="9">
        <v>3</v>
      </c>
      <c r="X6974" s="9">
        <f>INDEX(SLA_Policy!$D$2:$D$5,MATCH(F6974,SLA_Policy!$A$2:$A$5,0))</f>
        <v>72</v>
      </c>
      <c r="Y6974" s="9" t="str">
        <f>IF(E6974="Cancelled","Excluded",IF(D6974="",IF((SLA_Policy!$B$8-B6974)*24&gt;X6974,"Open - Breached","Open - On Track"),IF((D6974-B6974)*24&lt;=X6974,"Met","Breached")))</f>
        <v>Met</v>
      </c>
    </row>
    <row r="6975" spans="1:25" x14ac:dyDescent="0.25">
      <c r="A6975" s="9" t="s">
        <v>10922</v>
      </c>
      <c r="B6975" s="23">
        <v>46116.607638888898</v>
      </c>
      <c r="C6975" s="23">
        <v>46118.365277777797</v>
      </c>
      <c r="D6975" s="23">
        <v>46118.377777777801</v>
      </c>
      <c r="E6975" s="9" t="s">
        <v>212</v>
      </c>
      <c r="F6975" s="9" t="s">
        <v>189</v>
      </c>
      <c r="G6975" s="9" t="s">
        <v>213</v>
      </c>
      <c r="H6975" s="9" t="s">
        <v>161</v>
      </c>
      <c r="I6975" s="9" t="s">
        <v>389</v>
      </c>
      <c r="J6975" s="9" t="s">
        <v>2441</v>
      </c>
      <c r="K6975" s="9" t="s">
        <v>246</v>
      </c>
      <c r="L6975" s="9" t="s">
        <v>351</v>
      </c>
      <c r="M6975" s="9" t="s">
        <v>1660</v>
      </c>
      <c r="N6975" s="9" t="s">
        <v>198</v>
      </c>
      <c r="O6975" s="9" t="s">
        <v>116</v>
      </c>
      <c r="P6975" s="9" t="s">
        <v>551</v>
      </c>
      <c r="Q6975" s="9" t="s">
        <v>219</v>
      </c>
      <c r="R6975" s="9">
        <v>0</v>
      </c>
      <c r="S6975" s="9">
        <v>4</v>
      </c>
      <c r="U6975" s="9" t="s">
        <v>266</v>
      </c>
      <c r="W6975" s="9">
        <v>4</v>
      </c>
      <c r="X6975" s="9">
        <f>INDEX(SLA_Policy!$D$2:$D$5,MATCH(F6975,SLA_Policy!$A$2:$A$5,0))</f>
        <v>120</v>
      </c>
      <c r="Y6975" s="9" t="str">
        <f>IF(E6975="Cancelled","Excluded",IF(D6975="",IF((SLA_Policy!$B$8-B6975)*24&gt;X6975,"Open - Breached","Open - On Track"),IF((D6975-B6975)*24&lt;=X6975,"Met","Breached")))</f>
        <v>Met</v>
      </c>
    </row>
    <row r="6976" spans="1:25" x14ac:dyDescent="0.25">
      <c r="A6976" s="9" t="s">
        <v>10923</v>
      </c>
      <c r="B6976" s="23">
        <v>46116.999305555597</v>
      </c>
      <c r="C6976" s="23">
        <v>46118.3659722222</v>
      </c>
      <c r="D6976" s="23">
        <v>46118.384722222203</v>
      </c>
      <c r="E6976" s="9" t="s">
        <v>212</v>
      </c>
      <c r="F6976" s="9" t="s">
        <v>189</v>
      </c>
      <c r="G6976" s="9" t="s">
        <v>213</v>
      </c>
      <c r="H6976" s="9" t="s">
        <v>161</v>
      </c>
      <c r="I6976" s="9" t="s">
        <v>297</v>
      </c>
      <c r="J6976" s="9" t="s">
        <v>3611</v>
      </c>
      <c r="K6976" s="9" t="s">
        <v>246</v>
      </c>
      <c r="L6976" s="9" t="s">
        <v>216</v>
      </c>
      <c r="M6976" s="9" t="s">
        <v>1094</v>
      </c>
      <c r="N6976" s="9" t="s">
        <v>197</v>
      </c>
      <c r="O6976" s="9" t="s">
        <v>177</v>
      </c>
      <c r="P6976" s="9" t="s">
        <v>942</v>
      </c>
      <c r="Q6976" s="9" t="s">
        <v>219</v>
      </c>
      <c r="R6976" s="9">
        <v>0</v>
      </c>
      <c r="S6976" s="9">
        <v>15</v>
      </c>
      <c r="U6976" s="9" t="s">
        <v>290</v>
      </c>
      <c r="X6976" s="9">
        <f>INDEX(SLA_Policy!$D$2:$D$5,MATCH(F6976,SLA_Policy!$A$2:$A$5,0))</f>
        <v>120</v>
      </c>
      <c r="Y6976" s="9" t="str">
        <f>IF(E6976="Cancelled","Excluded",IF(D6976="",IF((SLA_Policy!$B$8-B6976)*24&gt;X6976,"Open - Breached","Open - On Track"),IF((D6976-B6976)*24&lt;=X6976,"Met","Breached")))</f>
        <v>Met</v>
      </c>
    </row>
    <row r="6977" spans="1:25" x14ac:dyDescent="0.25">
      <c r="A6977" s="9" t="s">
        <v>10924</v>
      </c>
      <c r="B6977" s="23">
        <v>46117.168055555601</v>
      </c>
      <c r="C6977" s="23">
        <v>46118.317361111098</v>
      </c>
      <c r="D6977" s="23">
        <v>46119.320138888899</v>
      </c>
      <c r="E6977" s="9" t="s">
        <v>212</v>
      </c>
      <c r="F6977" s="9" t="s">
        <v>188</v>
      </c>
      <c r="G6977" s="9" t="s">
        <v>236</v>
      </c>
      <c r="H6977" s="9" t="s">
        <v>163</v>
      </c>
      <c r="I6977" s="9" t="s">
        <v>315</v>
      </c>
      <c r="J6977" s="9" t="s">
        <v>2968</v>
      </c>
      <c r="K6977" s="9" t="s">
        <v>225</v>
      </c>
      <c r="L6977" s="9" t="s">
        <v>282</v>
      </c>
      <c r="M6977" s="9" t="s">
        <v>1191</v>
      </c>
      <c r="N6977" s="9" t="s">
        <v>196</v>
      </c>
      <c r="O6977" s="9" t="s">
        <v>180</v>
      </c>
      <c r="P6977" s="9" t="s">
        <v>318</v>
      </c>
      <c r="Q6977" s="9" t="s">
        <v>273</v>
      </c>
      <c r="R6977" s="9">
        <v>0</v>
      </c>
      <c r="S6977" s="9">
        <v>52</v>
      </c>
      <c r="T6977" s="9" t="s">
        <v>136</v>
      </c>
      <c r="U6977" s="9" t="s">
        <v>242</v>
      </c>
      <c r="X6977" s="9">
        <f>INDEX(SLA_Policy!$D$2:$D$5,MATCH(F6977,SLA_Policy!$A$2:$A$5,0))</f>
        <v>72</v>
      </c>
      <c r="Y6977" s="9" t="str">
        <f>IF(E6977="Cancelled","Excluded",IF(D6977="",IF((SLA_Policy!$B$8-B6977)*24&gt;X6977,"Open - Breached","Open - On Track"),IF((D6977-B6977)*24&lt;=X6977,"Met","Breached")))</f>
        <v>Met</v>
      </c>
    </row>
    <row r="6978" spans="1:25" x14ac:dyDescent="0.25">
      <c r="A6978" s="9" t="s">
        <v>10925</v>
      </c>
      <c r="B6978" s="23">
        <v>46117.475694444503</v>
      </c>
      <c r="C6978" s="23">
        <v>46118.348611111098</v>
      </c>
      <c r="D6978" s="23">
        <v>46118.379166666702</v>
      </c>
      <c r="E6978" s="9" t="s">
        <v>212</v>
      </c>
      <c r="F6978" s="9" t="s">
        <v>188</v>
      </c>
      <c r="G6978" s="9" t="s">
        <v>213</v>
      </c>
      <c r="H6978" s="9" t="s">
        <v>161</v>
      </c>
      <c r="I6978" s="9" t="s">
        <v>389</v>
      </c>
      <c r="J6978" s="9" t="s">
        <v>767</v>
      </c>
      <c r="K6978" s="9" t="s">
        <v>215</v>
      </c>
      <c r="L6978" s="9" t="s">
        <v>307</v>
      </c>
      <c r="M6978" s="9" t="s">
        <v>1195</v>
      </c>
      <c r="N6978" s="9" t="s">
        <v>198</v>
      </c>
      <c r="O6978" s="9" t="s">
        <v>116</v>
      </c>
      <c r="P6978" s="9" t="s">
        <v>218</v>
      </c>
      <c r="Q6978" s="9" t="s">
        <v>219</v>
      </c>
      <c r="R6978" s="9">
        <v>0</v>
      </c>
      <c r="S6978" s="9">
        <v>10</v>
      </c>
      <c r="U6978" s="9" t="s">
        <v>266</v>
      </c>
      <c r="X6978" s="9">
        <f>INDEX(SLA_Policy!$D$2:$D$5,MATCH(F6978,SLA_Policy!$A$2:$A$5,0))</f>
        <v>72</v>
      </c>
      <c r="Y6978" s="9" t="str">
        <f>IF(E6978="Cancelled","Excluded",IF(D6978="",IF((SLA_Policy!$B$8-B6978)*24&gt;X6978,"Open - Breached","Open - On Track"),IF((D6978-B6978)*24&lt;=X6978,"Met","Breached")))</f>
        <v>Met</v>
      </c>
    </row>
    <row r="6979" spans="1:25" x14ac:dyDescent="0.25">
      <c r="A6979" s="9" t="s">
        <v>10926</v>
      </c>
      <c r="B6979" s="23">
        <v>46117.652083333298</v>
      </c>
      <c r="C6979" s="23">
        <v>46118.295833333301</v>
      </c>
      <c r="D6979" s="23">
        <v>46118.313888888901</v>
      </c>
      <c r="E6979" s="9" t="s">
        <v>212</v>
      </c>
      <c r="F6979" s="9" t="s">
        <v>188</v>
      </c>
      <c r="G6979" s="9" t="s">
        <v>213</v>
      </c>
      <c r="H6979" s="9" t="s">
        <v>88</v>
      </c>
      <c r="I6979" s="9" t="s">
        <v>92</v>
      </c>
      <c r="J6979" s="9" t="s">
        <v>5899</v>
      </c>
      <c r="K6979" s="9" t="s">
        <v>215</v>
      </c>
      <c r="L6979" s="9" t="s">
        <v>282</v>
      </c>
      <c r="M6979" s="9" t="s">
        <v>10186</v>
      </c>
      <c r="N6979" s="9" t="s">
        <v>198</v>
      </c>
      <c r="O6979" s="9" t="s">
        <v>178</v>
      </c>
      <c r="P6979" s="9" t="s">
        <v>321</v>
      </c>
      <c r="Q6979" s="9" t="s">
        <v>219</v>
      </c>
      <c r="R6979" s="9">
        <v>0</v>
      </c>
      <c r="S6979" s="9">
        <v>21</v>
      </c>
      <c r="T6979" s="9" t="s">
        <v>322</v>
      </c>
      <c r="U6979" s="9" t="s">
        <v>661</v>
      </c>
      <c r="X6979" s="9">
        <f>INDEX(SLA_Policy!$D$2:$D$5,MATCH(F6979,SLA_Policy!$A$2:$A$5,0))</f>
        <v>72</v>
      </c>
      <c r="Y6979" s="9" t="str">
        <f>IF(E6979="Cancelled","Excluded",IF(D6979="",IF((SLA_Policy!$B$8-B6979)*24&gt;X6979,"Open - Breached","Open - On Track"),IF((D6979-B6979)*24&lt;=X6979,"Met","Breached")))</f>
        <v>Met</v>
      </c>
    </row>
    <row r="6980" spans="1:25" x14ac:dyDescent="0.25">
      <c r="A6980" s="9" t="s">
        <v>10927</v>
      </c>
      <c r="B6980" s="23">
        <v>46118.291666666701</v>
      </c>
      <c r="C6980" s="23">
        <v>46118.3125</v>
      </c>
      <c r="D6980" s="23">
        <v>46118.322916666701</v>
      </c>
      <c r="E6980" s="9" t="s">
        <v>212</v>
      </c>
      <c r="F6980" s="9" t="s">
        <v>188</v>
      </c>
      <c r="G6980" s="9" t="s">
        <v>213</v>
      </c>
      <c r="H6980" s="9" t="s">
        <v>161</v>
      </c>
      <c r="I6980" s="9" t="s">
        <v>389</v>
      </c>
      <c r="J6980" s="9" t="s">
        <v>767</v>
      </c>
      <c r="K6980" s="9" t="s">
        <v>239</v>
      </c>
      <c r="L6980" s="9" t="s">
        <v>216</v>
      </c>
      <c r="M6980" s="9" t="s">
        <v>1952</v>
      </c>
      <c r="N6980" s="9" t="s">
        <v>196</v>
      </c>
      <c r="O6980" s="9" t="s">
        <v>116</v>
      </c>
      <c r="P6980" s="9" t="s">
        <v>342</v>
      </c>
      <c r="Q6980" s="9" t="s">
        <v>219</v>
      </c>
      <c r="R6980" s="9">
        <v>0</v>
      </c>
      <c r="S6980" s="9">
        <v>10</v>
      </c>
      <c r="U6980" s="9" t="s">
        <v>266</v>
      </c>
      <c r="X6980" s="9">
        <f>INDEX(SLA_Policy!$D$2:$D$5,MATCH(F6980,SLA_Policy!$A$2:$A$5,0))</f>
        <v>72</v>
      </c>
      <c r="Y6980" s="9" t="str">
        <f>IF(E6980="Cancelled","Excluded",IF(D6980="",IF((SLA_Policy!$B$8-B6980)*24&gt;X6980,"Open - Breached","Open - On Track"),IF((D6980-B6980)*24&lt;=X6980,"Met","Breached")))</f>
        <v>Met</v>
      </c>
    </row>
    <row r="6981" spans="1:25" x14ac:dyDescent="0.25">
      <c r="A6981" s="9" t="s">
        <v>10928</v>
      </c>
      <c r="B6981" s="23">
        <v>46118.308333333298</v>
      </c>
      <c r="C6981" s="23">
        <v>46118.309027777803</v>
      </c>
      <c r="D6981" s="23">
        <v>46119.313888888901</v>
      </c>
      <c r="E6981" s="9" t="s">
        <v>212</v>
      </c>
      <c r="F6981" s="9" t="s">
        <v>188</v>
      </c>
      <c r="G6981" s="9" t="s">
        <v>236</v>
      </c>
      <c r="H6981" s="9" t="s">
        <v>164</v>
      </c>
      <c r="I6981" s="9" t="s">
        <v>421</v>
      </c>
      <c r="J6981" s="9" t="s">
        <v>1010</v>
      </c>
      <c r="K6981" s="9" t="s">
        <v>303</v>
      </c>
      <c r="L6981" s="9" t="s">
        <v>395</v>
      </c>
      <c r="M6981" s="9" t="s">
        <v>2571</v>
      </c>
      <c r="N6981" s="9" t="s">
        <v>198</v>
      </c>
      <c r="O6981" s="9" t="s">
        <v>180</v>
      </c>
      <c r="P6981" s="9" t="s">
        <v>278</v>
      </c>
      <c r="Q6981" s="9" t="s">
        <v>219</v>
      </c>
      <c r="R6981" s="9">
        <v>0</v>
      </c>
      <c r="S6981" s="9">
        <v>25</v>
      </c>
      <c r="T6981" s="9" t="s">
        <v>343</v>
      </c>
      <c r="U6981" s="9" t="s">
        <v>242</v>
      </c>
      <c r="X6981" s="9">
        <f>INDEX(SLA_Policy!$D$2:$D$5,MATCH(F6981,SLA_Policy!$A$2:$A$5,0))</f>
        <v>72</v>
      </c>
      <c r="Y6981" s="9" t="str">
        <f>IF(E6981="Cancelled","Excluded",IF(D6981="",IF((SLA_Policy!$B$8-B6981)*24&gt;X6981,"Open - Breached","Open - On Track"),IF((D6981-B6981)*24&lt;=X6981,"Met","Breached")))</f>
        <v>Met</v>
      </c>
    </row>
    <row r="6982" spans="1:25" x14ac:dyDescent="0.25">
      <c r="A6982" s="9" t="s">
        <v>10929</v>
      </c>
      <c r="B6982" s="23">
        <v>46118.309722222199</v>
      </c>
      <c r="C6982" s="23">
        <v>46118.322222222203</v>
      </c>
      <c r="D6982" s="23">
        <v>46119.389583333301</v>
      </c>
      <c r="E6982" s="9" t="s">
        <v>212</v>
      </c>
      <c r="F6982" s="9" t="s">
        <v>188</v>
      </c>
      <c r="G6982" s="9" t="s">
        <v>236</v>
      </c>
      <c r="H6982" s="9" t="s">
        <v>164</v>
      </c>
      <c r="I6982" s="9" t="s">
        <v>421</v>
      </c>
      <c r="J6982" s="9" t="s">
        <v>1125</v>
      </c>
      <c r="K6982" s="9" t="s">
        <v>246</v>
      </c>
      <c r="L6982" s="9" t="s">
        <v>104</v>
      </c>
      <c r="M6982" s="9" t="s">
        <v>3544</v>
      </c>
      <c r="N6982" s="9" t="s">
        <v>197</v>
      </c>
      <c r="O6982" s="9" t="s">
        <v>116</v>
      </c>
      <c r="P6982" s="9" t="s">
        <v>590</v>
      </c>
      <c r="Q6982" s="9" t="s">
        <v>219</v>
      </c>
      <c r="R6982" s="9">
        <v>0</v>
      </c>
      <c r="S6982" s="9">
        <v>21</v>
      </c>
      <c r="T6982" s="9" t="s">
        <v>464</v>
      </c>
      <c r="U6982" s="9" t="s">
        <v>242</v>
      </c>
      <c r="X6982" s="9">
        <f>INDEX(SLA_Policy!$D$2:$D$5,MATCH(F6982,SLA_Policy!$A$2:$A$5,0))</f>
        <v>72</v>
      </c>
      <c r="Y6982" s="9" t="str">
        <f>IF(E6982="Cancelled","Excluded",IF(D6982="",IF((SLA_Policy!$B$8-B6982)*24&gt;X6982,"Open - Breached","Open - On Track"),IF((D6982-B6982)*24&lt;=X6982,"Met","Breached")))</f>
        <v>Met</v>
      </c>
    </row>
    <row r="6983" spans="1:25" x14ac:dyDescent="0.25">
      <c r="A6983" s="9" t="s">
        <v>10930</v>
      </c>
      <c r="B6983" s="23">
        <v>46118.324999999997</v>
      </c>
      <c r="C6983" s="23">
        <v>46118.453472222202</v>
      </c>
      <c r="D6983" s="23">
        <v>46122.406944444498</v>
      </c>
      <c r="E6983" s="9" t="s">
        <v>212</v>
      </c>
      <c r="F6983" s="9" t="s">
        <v>189</v>
      </c>
      <c r="G6983" s="9" t="s">
        <v>213</v>
      </c>
      <c r="H6983" s="9" t="s">
        <v>88</v>
      </c>
      <c r="I6983" s="9" t="s">
        <v>486</v>
      </c>
      <c r="J6983" s="9" t="s">
        <v>10931</v>
      </c>
      <c r="K6983" s="9" t="s">
        <v>262</v>
      </c>
      <c r="L6983" s="9" t="s">
        <v>216</v>
      </c>
      <c r="M6983" s="9" t="s">
        <v>263</v>
      </c>
      <c r="N6983" s="9" t="s">
        <v>196</v>
      </c>
      <c r="O6983" s="9" t="s">
        <v>178</v>
      </c>
      <c r="P6983" s="9" t="s">
        <v>321</v>
      </c>
      <c r="Q6983" s="9" t="s">
        <v>219</v>
      </c>
      <c r="R6983" s="9">
        <v>0</v>
      </c>
      <c r="S6983" s="9">
        <v>56</v>
      </c>
      <c r="U6983" s="9" t="s">
        <v>266</v>
      </c>
      <c r="X6983" s="9">
        <f>INDEX(SLA_Policy!$D$2:$D$5,MATCH(F6983,SLA_Policy!$A$2:$A$5,0))</f>
        <v>120</v>
      </c>
      <c r="Y6983" s="9" t="str">
        <f>IF(E6983="Cancelled","Excluded",IF(D6983="",IF((SLA_Policy!$B$8-B6983)*24&gt;X6983,"Open - Breached","Open - On Track"),IF((D6983-B6983)*24&lt;=X6983,"Met","Breached")))</f>
        <v>Met</v>
      </c>
    </row>
    <row r="6984" spans="1:25" x14ac:dyDescent="0.25">
      <c r="A6984" s="9" t="s">
        <v>10932</v>
      </c>
      <c r="B6984" s="23">
        <v>46118.344444444498</v>
      </c>
      <c r="C6984" s="23">
        <v>46118.348611111098</v>
      </c>
      <c r="D6984" s="23">
        <v>46118.383333333302</v>
      </c>
      <c r="E6984" s="9" t="s">
        <v>212</v>
      </c>
      <c r="F6984" s="9" t="s">
        <v>188</v>
      </c>
      <c r="G6984" s="9" t="s">
        <v>213</v>
      </c>
      <c r="H6984" s="9" t="s">
        <v>162</v>
      </c>
      <c r="I6984" s="9" t="s">
        <v>393</v>
      </c>
      <c r="J6984" s="9" t="s">
        <v>840</v>
      </c>
      <c r="K6984" s="9" t="s">
        <v>303</v>
      </c>
      <c r="L6984" s="9" t="s">
        <v>104</v>
      </c>
      <c r="M6984" s="9" t="s">
        <v>3316</v>
      </c>
      <c r="N6984" s="9" t="s">
        <v>200</v>
      </c>
      <c r="O6984" s="9" t="s">
        <v>116</v>
      </c>
      <c r="P6984" s="9" t="s">
        <v>295</v>
      </c>
      <c r="Q6984" s="9" t="s">
        <v>219</v>
      </c>
      <c r="R6984" s="9">
        <v>0</v>
      </c>
      <c r="S6984" s="9">
        <v>9</v>
      </c>
      <c r="U6984" s="9" t="s">
        <v>248</v>
      </c>
      <c r="W6984" s="9">
        <v>4</v>
      </c>
      <c r="X6984" s="9">
        <f>INDEX(SLA_Policy!$D$2:$D$5,MATCH(F6984,SLA_Policy!$A$2:$A$5,0))</f>
        <v>72</v>
      </c>
      <c r="Y6984" s="9" t="str">
        <f>IF(E6984="Cancelled","Excluded",IF(D6984="",IF((SLA_Policy!$B$8-B6984)*24&gt;X6984,"Open - Breached","Open - On Track"),IF((D6984-B6984)*24&lt;=X6984,"Met","Breached")))</f>
        <v>Met</v>
      </c>
    </row>
    <row r="6985" spans="1:25" x14ac:dyDescent="0.25">
      <c r="A6985" s="9" t="s">
        <v>10933</v>
      </c>
      <c r="B6985" s="23">
        <v>46118.355555555601</v>
      </c>
      <c r="C6985" s="23">
        <v>46118.6340277778</v>
      </c>
      <c r="D6985" s="23">
        <v>46119.340972222199</v>
      </c>
      <c r="E6985" s="9" t="s">
        <v>212</v>
      </c>
      <c r="F6985" s="9" t="s">
        <v>188</v>
      </c>
      <c r="G6985" s="9" t="s">
        <v>213</v>
      </c>
      <c r="H6985" s="9" t="s">
        <v>88</v>
      </c>
      <c r="I6985" s="9" t="s">
        <v>486</v>
      </c>
      <c r="J6985" s="9" t="s">
        <v>3237</v>
      </c>
      <c r="K6985" s="9" t="s">
        <v>246</v>
      </c>
      <c r="L6985" s="9" t="s">
        <v>282</v>
      </c>
      <c r="M6985" s="9" t="s">
        <v>686</v>
      </c>
      <c r="N6985" s="9" t="s">
        <v>196</v>
      </c>
      <c r="O6985" s="9" t="s">
        <v>178</v>
      </c>
      <c r="P6985" s="9" t="s">
        <v>360</v>
      </c>
      <c r="Q6985" s="9" t="s">
        <v>219</v>
      </c>
      <c r="R6985" s="9">
        <v>0</v>
      </c>
      <c r="S6985" s="9">
        <v>29</v>
      </c>
      <c r="U6985" s="9" t="s">
        <v>266</v>
      </c>
      <c r="X6985" s="9">
        <f>INDEX(SLA_Policy!$D$2:$D$5,MATCH(F6985,SLA_Policy!$A$2:$A$5,0))</f>
        <v>72</v>
      </c>
      <c r="Y6985" s="9" t="str">
        <f>IF(E6985="Cancelled","Excluded",IF(D6985="",IF((SLA_Policy!$B$8-B6985)*24&gt;X6985,"Open - Breached","Open - On Track"),IF((D6985-B6985)*24&lt;=X6985,"Met","Breached")))</f>
        <v>Met</v>
      </c>
    </row>
    <row r="6986" spans="1:25" x14ac:dyDescent="0.25">
      <c r="A6986" s="9" t="s">
        <v>10934</v>
      </c>
      <c r="B6986" s="23">
        <v>46118.358333333301</v>
      </c>
      <c r="C6986" s="23">
        <v>46118.373611111099</v>
      </c>
      <c r="D6986" s="23">
        <v>46119.358333333301</v>
      </c>
      <c r="E6986" s="9" t="s">
        <v>212</v>
      </c>
      <c r="F6986" s="9" t="s">
        <v>188</v>
      </c>
      <c r="G6986" s="9" t="s">
        <v>213</v>
      </c>
      <c r="H6986" s="9" t="s">
        <v>162</v>
      </c>
      <c r="I6986" s="9" t="s">
        <v>345</v>
      </c>
      <c r="J6986" s="9" t="s">
        <v>5069</v>
      </c>
      <c r="K6986" s="9" t="s">
        <v>303</v>
      </c>
      <c r="L6986" s="9" t="s">
        <v>216</v>
      </c>
      <c r="M6986" s="9" t="s">
        <v>3327</v>
      </c>
      <c r="N6986" s="9" t="s">
        <v>196</v>
      </c>
      <c r="O6986" s="9" t="s">
        <v>116</v>
      </c>
      <c r="P6986" s="9" t="s">
        <v>342</v>
      </c>
      <c r="Q6986" s="9" t="s">
        <v>219</v>
      </c>
      <c r="R6986" s="9">
        <v>0</v>
      </c>
      <c r="S6986" s="9">
        <v>7</v>
      </c>
      <c r="U6986" s="9" t="s">
        <v>266</v>
      </c>
      <c r="X6986" s="9">
        <f>INDEX(SLA_Policy!$D$2:$D$5,MATCH(F6986,SLA_Policy!$A$2:$A$5,0))</f>
        <v>72</v>
      </c>
      <c r="Y6986" s="9" t="str">
        <f>IF(E6986="Cancelled","Excluded",IF(D6986="",IF((SLA_Policy!$B$8-B6986)*24&gt;X6986,"Open - Breached","Open - On Track"),IF((D6986-B6986)*24&lt;=X6986,"Met","Breached")))</f>
        <v>Met</v>
      </c>
    </row>
    <row r="6987" spans="1:25" x14ac:dyDescent="0.25">
      <c r="A6987" s="9" t="s">
        <v>10935</v>
      </c>
      <c r="B6987" s="23">
        <v>46118.359722222202</v>
      </c>
      <c r="C6987" s="23">
        <v>46118.3659722222</v>
      </c>
      <c r="D6987" s="23">
        <v>46119.336805555598</v>
      </c>
      <c r="E6987" s="9" t="s">
        <v>212</v>
      </c>
      <c r="F6987" s="9" t="s">
        <v>189</v>
      </c>
      <c r="G6987" s="9" t="s">
        <v>213</v>
      </c>
      <c r="H6987" s="9" t="s">
        <v>163</v>
      </c>
      <c r="I6987" s="9" t="s">
        <v>250</v>
      </c>
      <c r="J6987" s="9" t="s">
        <v>451</v>
      </c>
      <c r="K6987" s="9" t="s">
        <v>246</v>
      </c>
      <c r="L6987" s="9" t="s">
        <v>311</v>
      </c>
      <c r="M6987" s="9" t="s">
        <v>7858</v>
      </c>
      <c r="N6987" s="9" t="s">
        <v>198</v>
      </c>
      <c r="O6987" s="9" t="s">
        <v>176</v>
      </c>
      <c r="P6987" s="9" t="s">
        <v>228</v>
      </c>
      <c r="Q6987" s="9" t="s">
        <v>219</v>
      </c>
      <c r="R6987" s="9">
        <v>0</v>
      </c>
      <c r="S6987" s="9">
        <v>17</v>
      </c>
      <c r="T6987" s="9" t="s">
        <v>220</v>
      </c>
      <c r="U6987" s="9" t="s">
        <v>230</v>
      </c>
      <c r="X6987" s="9">
        <f>INDEX(SLA_Policy!$D$2:$D$5,MATCH(F6987,SLA_Policy!$A$2:$A$5,0))</f>
        <v>120</v>
      </c>
      <c r="Y6987" s="9" t="str">
        <f>IF(E6987="Cancelled","Excluded",IF(D6987="",IF((SLA_Policy!$B$8-B6987)*24&gt;X6987,"Open - Breached","Open - On Track"),IF((D6987-B6987)*24&lt;=X6987,"Met","Breached")))</f>
        <v>Met</v>
      </c>
    </row>
    <row r="6988" spans="1:25" x14ac:dyDescent="0.25">
      <c r="A6988" s="9" t="s">
        <v>10936</v>
      </c>
      <c r="B6988" s="23">
        <v>46118.373611111099</v>
      </c>
      <c r="C6988" s="23">
        <v>46118.385416666701</v>
      </c>
      <c r="D6988" s="23">
        <v>46119.385416666701</v>
      </c>
      <c r="E6988" s="9" t="s">
        <v>212</v>
      </c>
      <c r="F6988" s="9" t="s">
        <v>189</v>
      </c>
      <c r="G6988" s="9" t="s">
        <v>213</v>
      </c>
      <c r="H6988" s="9" t="s">
        <v>163</v>
      </c>
      <c r="I6988" s="9" t="s">
        <v>405</v>
      </c>
      <c r="J6988" s="9" t="s">
        <v>5138</v>
      </c>
      <c r="K6988" s="9" t="s">
        <v>303</v>
      </c>
      <c r="L6988" s="9" t="s">
        <v>226</v>
      </c>
      <c r="M6988" s="9" t="s">
        <v>534</v>
      </c>
      <c r="N6988" s="9" t="s">
        <v>198</v>
      </c>
      <c r="O6988" s="9" t="s">
        <v>176</v>
      </c>
      <c r="P6988" s="9" t="s">
        <v>228</v>
      </c>
      <c r="Q6988" s="9" t="s">
        <v>273</v>
      </c>
      <c r="R6988" s="9">
        <v>0</v>
      </c>
      <c r="S6988" s="9">
        <v>25</v>
      </c>
      <c r="U6988" s="9" t="s">
        <v>230</v>
      </c>
      <c r="X6988" s="9">
        <f>INDEX(SLA_Policy!$D$2:$D$5,MATCH(F6988,SLA_Policy!$A$2:$A$5,0))</f>
        <v>120</v>
      </c>
      <c r="Y6988" s="9" t="str">
        <f>IF(E6988="Cancelled","Excluded",IF(D6988="",IF((SLA_Policy!$B$8-B6988)*24&gt;X6988,"Open - Breached","Open - On Track"),IF((D6988-B6988)*24&lt;=X6988,"Met","Breached")))</f>
        <v>Met</v>
      </c>
    </row>
    <row r="6989" spans="1:25" x14ac:dyDescent="0.25">
      <c r="A6989" s="9" t="s">
        <v>10937</v>
      </c>
      <c r="B6989" s="23">
        <v>46118.374305555597</v>
      </c>
      <c r="C6989" s="23">
        <v>46118.386111111096</v>
      </c>
      <c r="D6989" s="23">
        <v>46119.378472222197</v>
      </c>
      <c r="E6989" s="9" t="s">
        <v>212</v>
      </c>
      <c r="F6989" s="9" t="s">
        <v>188</v>
      </c>
      <c r="G6989" s="9" t="s">
        <v>236</v>
      </c>
      <c r="H6989" s="9" t="s">
        <v>162</v>
      </c>
      <c r="I6989" s="9" t="s">
        <v>280</v>
      </c>
      <c r="J6989" s="9" t="s">
        <v>5120</v>
      </c>
      <c r="K6989" s="9" t="s">
        <v>303</v>
      </c>
      <c r="L6989" s="9" t="s">
        <v>104</v>
      </c>
      <c r="M6989" s="9" t="s">
        <v>7051</v>
      </c>
      <c r="N6989" s="9" t="s">
        <v>196</v>
      </c>
      <c r="O6989" s="9" t="s">
        <v>179</v>
      </c>
      <c r="P6989" s="9" t="s">
        <v>337</v>
      </c>
      <c r="Q6989" s="9" t="s">
        <v>219</v>
      </c>
      <c r="R6989" s="9">
        <v>0</v>
      </c>
      <c r="S6989" s="9">
        <v>23</v>
      </c>
      <c r="U6989" s="9" t="s">
        <v>242</v>
      </c>
      <c r="W6989" s="9">
        <v>4</v>
      </c>
      <c r="X6989" s="9">
        <f>INDEX(SLA_Policy!$D$2:$D$5,MATCH(F6989,SLA_Policy!$A$2:$A$5,0))</f>
        <v>72</v>
      </c>
      <c r="Y6989" s="9" t="str">
        <f>IF(E6989="Cancelled","Excluded",IF(D6989="",IF((SLA_Policy!$B$8-B6989)*24&gt;X6989,"Open - Breached","Open - On Track"),IF((D6989-B6989)*24&lt;=X6989,"Met","Breached")))</f>
        <v>Met</v>
      </c>
    </row>
    <row r="6990" spans="1:25" x14ac:dyDescent="0.25">
      <c r="A6990" s="9" t="s">
        <v>10938</v>
      </c>
      <c r="B6990" s="23">
        <v>46118.391666666699</v>
      </c>
      <c r="C6990" s="23">
        <v>46118.527777777803</v>
      </c>
      <c r="D6990" s="23">
        <v>46118.534722222197</v>
      </c>
      <c r="E6990" s="9" t="s">
        <v>212</v>
      </c>
      <c r="F6990" s="9" t="s">
        <v>189</v>
      </c>
      <c r="G6990" s="9" t="s">
        <v>213</v>
      </c>
      <c r="H6990" s="9" t="s">
        <v>161</v>
      </c>
      <c r="I6990" s="9" t="s">
        <v>389</v>
      </c>
      <c r="J6990" s="9" t="s">
        <v>435</v>
      </c>
      <c r="K6990" s="9" t="s">
        <v>246</v>
      </c>
      <c r="L6990" s="9" t="s">
        <v>270</v>
      </c>
      <c r="M6990" s="9" t="s">
        <v>1865</v>
      </c>
      <c r="N6990" s="9" t="s">
        <v>199</v>
      </c>
      <c r="O6990" s="9" t="s">
        <v>116</v>
      </c>
      <c r="P6990" s="9" t="s">
        <v>295</v>
      </c>
      <c r="Q6990" s="9" t="s">
        <v>219</v>
      </c>
      <c r="R6990" s="9">
        <v>0</v>
      </c>
      <c r="S6990" s="9">
        <v>5</v>
      </c>
      <c r="U6990" s="9" t="s">
        <v>290</v>
      </c>
      <c r="X6990" s="9">
        <f>INDEX(SLA_Policy!$D$2:$D$5,MATCH(F6990,SLA_Policy!$A$2:$A$5,0))</f>
        <v>120</v>
      </c>
      <c r="Y6990" s="9" t="str">
        <f>IF(E6990="Cancelled","Excluded",IF(D6990="",IF((SLA_Policy!$B$8-B6990)*24&gt;X6990,"Open - Breached","Open - On Track"),IF((D6990-B6990)*24&lt;=X6990,"Met","Breached")))</f>
        <v>Met</v>
      </c>
    </row>
    <row r="6991" spans="1:25" x14ac:dyDescent="0.25">
      <c r="A6991" s="9" t="s">
        <v>10939</v>
      </c>
      <c r="B6991" s="23">
        <v>46118.393750000003</v>
      </c>
      <c r="C6991" s="23">
        <v>46118.401388888902</v>
      </c>
      <c r="D6991" s="23">
        <v>46119.386111111096</v>
      </c>
      <c r="E6991" s="9" t="s">
        <v>212</v>
      </c>
      <c r="F6991" s="9" t="s">
        <v>187</v>
      </c>
      <c r="G6991" s="9" t="s">
        <v>236</v>
      </c>
      <c r="H6991" s="9" t="s">
        <v>163</v>
      </c>
      <c r="I6991" s="9" t="s">
        <v>315</v>
      </c>
      <c r="J6991" s="9" t="s">
        <v>6612</v>
      </c>
      <c r="K6991" s="9" t="s">
        <v>303</v>
      </c>
      <c r="L6991" s="9" t="s">
        <v>395</v>
      </c>
      <c r="M6991" s="9" t="s">
        <v>2571</v>
      </c>
      <c r="N6991" s="9" t="s">
        <v>196</v>
      </c>
      <c r="O6991" s="9" t="s">
        <v>180</v>
      </c>
      <c r="P6991" s="9" t="s">
        <v>318</v>
      </c>
      <c r="Q6991" s="9" t="s">
        <v>273</v>
      </c>
      <c r="R6991" s="9">
        <v>0</v>
      </c>
      <c r="S6991" s="9">
        <v>103</v>
      </c>
      <c r="T6991" s="9" t="s">
        <v>136</v>
      </c>
      <c r="U6991" s="9" t="s">
        <v>242</v>
      </c>
      <c r="X6991" s="9">
        <f>INDEX(SLA_Policy!$D$2:$D$5,MATCH(F6991,SLA_Policy!$A$2:$A$5,0))</f>
        <v>8</v>
      </c>
      <c r="Y6991" s="9" t="str">
        <f>IF(E6991="Cancelled","Excluded",IF(D6991="",IF((SLA_Policy!$B$8-B6991)*24&gt;X6991,"Open - Breached","Open - On Track"),IF((D6991-B6991)*24&lt;=X6991,"Met","Breached")))</f>
        <v>Breached</v>
      </c>
    </row>
    <row r="6992" spans="1:25" x14ac:dyDescent="0.25">
      <c r="A6992" s="9" t="s">
        <v>10940</v>
      </c>
      <c r="B6992" s="23">
        <v>46118.3972222222</v>
      </c>
      <c r="C6992" s="23">
        <v>46118.425694444399</v>
      </c>
      <c r="D6992" s="23">
        <v>46118.661111111098</v>
      </c>
      <c r="E6992" s="9" t="s">
        <v>212</v>
      </c>
      <c r="F6992" s="9" t="s">
        <v>188</v>
      </c>
      <c r="G6992" s="9" t="s">
        <v>236</v>
      </c>
      <c r="H6992" s="9" t="s">
        <v>162</v>
      </c>
      <c r="I6992" s="9" t="s">
        <v>280</v>
      </c>
      <c r="J6992" s="9" t="s">
        <v>1551</v>
      </c>
      <c r="K6992" s="9" t="s">
        <v>246</v>
      </c>
      <c r="L6992" s="9" t="s">
        <v>293</v>
      </c>
      <c r="M6992" s="9" t="s">
        <v>1106</v>
      </c>
      <c r="N6992" s="9" t="s">
        <v>196</v>
      </c>
      <c r="O6992" s="9" t="s">
        <v>179</v>
      </c>
      <c r="P6992" s="9" t="s">
        <v>313</v>
      </c>
      <c r="Q6992" s="9" t="s">
        <v>273</v>
      </c>
      <c r="R6992" s="9">
        <v>0</v>
      </c>
      <c r="S6992" s="9">
        <v>29</v>
      </c>
      <c r="U6992" s="9" t="s">
        <v>242</v>
      </c>
      <c r="X6992" s="9">
        <f>INDEX(SLA_Policy!$D$2:$D$5,MATCH(F6992,SLA_Policy!$A$2:$A$5,0))</f>
        <v>72</v>
      </c>
      <c r="Y6992" s="9" t="str">
        <f>IF(E6992="Cancelled","Excluded",IF(D6992="",IF((SLA_Policy!$B$8-B6992)*24&gt;X6992,"Open - Breached","Open - On Track"),IF((D6992-B6992)*24&lt;=X6992,"Met","Breached")))</f>
        <v>Met</v>
      </c>
    </row>
    <row r="6993" spans="1:25" x14ac:dyDescent="0.25">
      <c r="A6993" s="9" t="s">
        <v>10941</v>
      </c>
      <c r="B6993" s="23">
        <v>46118.399305555598</v>
      </c>
      <c r="C6993" s="23">
        <v>46118.40625</v>
      </c>
      <c r="D6993" s="23">
        <v>46118.477083333302</v>
      </c>
      <c r="E6993" s="9" t="s">
        <v>212</v>
      </c>
      <c r="F6993" s="9" t="s">
        <v>188</v>
      </c>
      <c r="G6993" s="9" t="s">
        <v>213</v>
      </c>
      <c r="H6993" s="9" t="s">
        <v>88</v>
      </c>
      <c r="I6993" s="9" t="s">
        <v>486</v>
      </c>
      <c r="J6993" s="9" t="s">
        <v>10942</v>
      </c>
      <c r="K6993" s="9" t="s">
        <v>246</v>
      </c>
      <c r="L6993" s="9" t="s">
        <v>226</v>
      </c>
      <c r="M6993" s="9" t="s">
        <v>600</v>
      </c>
      <c r="N6993" s="9" t="s">
        <v>198</v>
      </c>
      <c r="O6993" s="9" t="s">
        <v>178</v>
      </c>
      <c r="P6993" s="9" t="s">
        <v>321</v>
      </c>
      <c r="Q6993" s="9" t="s">
        <v>219</v>
      </c>
      <c r="R6993" s="9">
        <v>0</v>
      </c>
      <c r="S6993" s="9">
        <v>23</v>
      </c>
      <c r="U6993" s="9" t="s">
        <v>661</v>
      </c>
      <c r="X6993" s="9">
        <f>INDEX(SLA_Policy!$D$2:$D$5,MATCH(F6993,SLA_Policy!$A$2:$A$5,0))</f>
        <v>72</v>
      </c>
      <c r="Y6993" s="9" t="str">
        <f>IF(E6993="Cancelled","Excluded",IF(D6993="",IF((SLA_Policy!$B$8-B6993)*24&gt;X6993,"Open - Breached","Open - On Track"),IF((D6993-B6993)*24&lt;=X6993,"Met","Breached")))</f>
        <v>Met</v>
      </c>
    </row>
    <row r="6994" spans="1:25" x14ac:dyDescent="0.25">
      <c r="A6994" s="9" t="s">
        <v>10943</v>
      </c>
      <c r="B6994" s="23">
        <v>46118.400000000001</v>
      </c>
      <c r="C6994" s="23">
        <v>46118.40625</v>
      </c>
      <c r="D6994" s="23">
        <v>46118.513888888898</v>
      </c>
      <c r="E6994" s="9" t="s">
        <v>212</v>
      </c>
      <c r="F6994" s="9" t="s">
        <v>188</v>
      </c>
      <c r="G6994" s="9" t="s">
        <v>213</v>
      </c>
      <c r="H6994" s="9" t="s">
        <v>162</v>
      </c>
      <c r="I6994" s="9" t="s">
        <v>393</v>
      </c>
      <c r="J6994" s="9" t="s">
        <v>10944</v>
      </c>
      <c r="K6994" s="9" t="s">
        <v>246</v>
      </c>
      <c r="L6994" s="9" t="s">
        <v>293</v>
      </c>
      <c r="M6994" s="9" t="s">
        <v>10945</v>
      </c>
      <c r="N6994" s="9" t="s">
        <v>200</v>
      </c>
      <c r="O6994" s="9" t="s">
        <v>176</v>
      </c>
      <c r="P6994" s="9" t="s">
        <v>570</v>
      </c>
      <c r="Q6994" s="9" t="s">
        <v>219</v>
      </c>
      <c r="R6994" s="9">
        <v>0</v>
      </c>
      <c r="S6994" s="9">
        <v>18</v>
      </c>
      <c r="U6994" s="9" t="s">
        <v>290</v>
      </c>
      <c r="W6994" s="9">
        <v>5</v>
      </c>
      <c r="X6994" s="9">
        <f>INDEX(SLA_Policy!$D$2:$D$5,MATCH(F6994,SLA_Policy!$A$2:$A$5,0))</f>
        <v>72</v>
      </c>
      <c r="Y6994" s="9" t="str">
        <f>IF(E6994="Cancelled","Excluded",IF(D6994="",IF((SLA_Policy!$B$8-B6994)*24&gt;X6994,"Open - Breached","Open - On Track"),IF((D6994-B6994)*24&lt;=X6994,"Met","Breached")))</f>
        <v>Met</v>
      </c>
    </row>
    <row r="6995" spans="1:25" x14ac:dyDescent="0.25">
      <c r="A6995" s="9" t="s">
        <v>10946</v>
      </c>
      <c r="B6995" s="23">
        <v>46118.418749999997</v>
      </c>
      <c r="C6995" s="23">
        <v>46118.447916666701</v>
      </c>
      <c r="D6995" s="23">
        <v>46119.660416666702</v>
      </c>
      <c r="E6995" s="9" t="s">
        <v>212</v>
      </c>
      <c r="F6995" s="9" t="s">
        <v>188</v>
      </c>
      <c r="G6995" s="9" t="s">
        <v>213</v>
      </c>
      <c r="H6995" s="9" t="s">
        <v>162</v>
      </c>
      <c r="I6995" s="9" t="s">
        <v>244</v>
      </c>
      <c r="J6995" s="9" t="s">
        <v>3212</v>
      </c>
      <c r="K6995" s="9" t="s">
        <v>215</v>
      </c>
      <c r="L6995" s="9" t="s">
        <v>104</v>
      </c>
      <c r="M6995" s="9" t="s">
        <v>1442</v>
      </c>
      <c r="N6995" s="9" t="s">
        <v>196</v>
      </c>
      <c r="O6995" s="9" t="s">
        <v>179</v>
      </c>
      <c r="P6995" s="9" t="s">
        <v>264</v>
      </c>
      <c r="Q6995" s="9" t="s">
        <v>219</v>
      </c>
      <c r="R6995" s="9">
        <v>2</v>
      </c>
      <c r="S6995" s="9">
        <v>75</v>
      </c>
      <c r="U6995" s="9" t="s">
        <v>266</v>
      </c>
      <c r="X6995" s="9">
        <f>INDEX(SLA_Policy!$D$2:$D$5,MATCH(F6995,SLA_Policy!$A$2:$A$5,0))</f>
        <v>72</v>
      </c>
      <c r="Y6995" s="9" t="str">
        <f>IF(E6995="Cancelled","Excluded",IF(D6995="",IF((SLA_Policy!$B$8-B6995)*24&gt;X6995,"Open - Breached","Open - On Track"),IF((D6995-B6995)*24&lt;=X6995,"Met","Breached")))</f>
        <v>Met</v>
      </c>
    </row>
    <row r="6996" spans="1:25" x14ac:dyDescent="0.25">
      <c r="A6996" s="9" t="s">
        <v>10947</v>
      </c>
      <c r="B6996" s="23">
        <v>46118.420138888898</v>
      </c>
      <c r="C6996" s="23">
        <v>46118.447916666701</v>
      </c>
      <c r="D6996" s="23">
        <v>46119.332638888904</v>
      </c>
      <c r="E6996" s="9" t="s">
        <v>212</v>
      </c>
      <c r="F6996" s="9" t="s">
        <v>189</v>
      </c>
      <c r="G6996" s="9" t="s">
        <v>213</v>
      </c>
      <c r="H6996" s="9" t="s">
        <v>167</v>
      </c>
      <c r="I6996" s="9" t="s">
        <v>362</v>
      </c>
      <c r="J6996" s="9" t="s">
        <v>10948</v>
      </c>
      <c r="K6996" s="9" t="s">
        <v>246</v>
      </c>
      <c r="L6996" s="9" t="s">
        <v>226</v>
      </c>
      <c r="M6996" s="9" t="s">
        <v>3294</v>
      </c>
      <c r="N6996" s="9" t="s">
        <v>199</v>
      </c>
      <c r="O6996" s="9" t="s">
        <v>180</v>
      </c>
      <c r="P6996" s="9" t="s">
        <v>368</v>
      </c>
      <c r="Q6996" s="9" t="s">
        <v>219</v>
      </c>
      <c r="R6996" s="9">
        <v>0</v>
      </c>
      <c r="S6996" s="9">
        <v>18</v>
      </c>
      <c r="T6996" s="9" t="s">
        <v>220</v>
      </c>
      <c r="U6996" s="9" t="s">
        <v>376</v>
      </c>
      <c r="X6996" s="9">
        <f>INDEX(SLA_Policy!$D$2:$D$5,MATCH(F6996,SLA_Policy!$A$2:$A$5,0))</f>
        <v>120</v>
      </c>
      <c r="Y6996" s="9" t="str">
        <f>IF(E6996="Cancelled","Excluded",IF(D6996="",IF((SLA_Policy!$B$8-B6996)*24&gt;X6996,"Open - Breached","Open - On Track"),IF((D6996-B6996)*24&lt;=X6996,"Met","Breached")))</f>
        <v>Met</v>
      </c>
    </row>
    <row r="6997" spans="1:25" x14ac:dyDescent="0.25">
      <c r="A6997" s="9" t="s">
        <v>10949</v>
      </c>
      <c r="B6997" s="23">
        <v>46118.420138888898</v>
      </c>
      <c r="C6997" s="23">
        <v>46118.420833333301</v>
      </c>
      <c r="D6997" s="23">
        <v>46118.658333333296</v>
      </c>
      <c r="E6997" s="9" t="s">
        <v>212</v>
      </c>
      <c r="F6997" s="9" t="s">
        <v>187</v>
      </c>
      <c r="G6997" s="9" t="s">
        <v>213</v>
      </c>
      <c r="H6997" s="9" t="s">
        <v>163</v>
      </c>
      <c r="I6997" s="9" t="s">
        <v>223</v>
      </c>
      <c r="J6997" s="9" t="s">
        <v>1331</v>
      </c>
      <c r="K6997" s="9" t="s">
        <v>303</v>
      </c>
      <c r="L6997" s="9" t="s">
        <v>216</v>
      </c>
      <c r="M6997" s="9" t="s">
        <v>460</v>
      </c>
      <c r="N6997" s="9" t="s">
        <v>198</v>
      </c>
      <c r="O6997" s="9" t="s">
        <v>176</v>
      </c>
      <c r="P6997" s="9" t="s">
        <v>228</v>
      </c>
      <c r="Q6997" s="9" t="s">
        <v>273</v>
      </c>
      <c r="R6997" s="9">
        <v>0</v>
      </c>
      <c r="S6997" s="9">
        <v>28</v>
      </c>
      <c r="T6997" s="9" t="s">
        <v>322</v>
      </c>
      <c r="U6997" s="9" t="s">
        <v>230</v>
      </c>
      <c r="W6997" s="9">
        <v>4</v>
      </c>
      <c r="X6997" s="9">
        <f>INDEX(SLA_Policy!$D$2:$D$5,MATCH(F6997,SLA_Policy!$A$2:$A$5,0))</f>
        <v>8</v>
      </c>
      <c r="Y6997" s="9" t="str">
        <f>IF(E6997="Cancelled","Excluded",IF(D6997="",IF((SLA_Policy!$B$8-B6997)*24&gt;X6997,"Open - Breached","Open - On Track"),IF((D6997-B6997)*24&lt;=X6997,"Met","Breached")))</f>
        <v>Met</v>
      </c>
    </row>
    <row r="6998" spans="1:25" x14ac:dyDescent="0.25">
      <c r="A6998" s="9" t="s">
        <v>10950</v>
      </c>
      <c r="B6998" s="23">
        <v>46118.4284722222</v>
      </c>
      <c r="C6998" s="23">
        <v>46118.53125</v>
      </c>
      <c r="D6998" s="23">
        <v>46118.730555555601</v>
      </c>
      <c r="E6998" s="9" t="s">
        <v>212</v>
      </c>
      <c r="F6998" s="9" t="s">
        <v>188</v>
      </c>
      <c r="G6998" s="9" t="s">
        <v>213</v>
      </c>
      <c r="H6998" s="9" t="s">
        <v>163</v>
      </c>
      <c r="I6998" s="9" t="s">
        <v>223</v>
      </c>
      <c r="J6998" s="9" t="s">
        <v>2088</v>
      </c>
      <c r="K6998" s="9" t="s">
        <v>246</v>
      </c>
      <c r="L6998" s="9" t="s">
        <v>216</v>
      </c>
      <c r="M6998" s="9" t="s">
        <v>2807</v>
      </c>
      <c r="N6998" s="9" t="s">
        <v>198</v>
      </c>
      <c r="O6998" s="9" t="s">
        <v>176</v>
      </c>
      <c r="P6998" s="9" t="s">
        <v>503</v>
      </c>
      <c r="Q6998" s="9" t="s">
        <v>219</v>
      </c>
      <c r="R6998" s="9">
        <v>0</v>
      </c>
      <c r="S6998" s="9">
        <v>39</v>
      </c>
      <c r="T6998" s="9" t="s">
        <v>229</v>
      </c>
      <c r="U6998" s="9" t="s">
        <v>230</v>
      </c>
      <c r="W6998" s="9">
        <v>5</v>
      </c>
      <c r="X6998" s="9">
        <f>INDEX(SLA_Policy!$D$2:$D$5,MATCH(F6998,SLA_Policy!$A$2:$A$5,0))</f>
        <v>72</v>
      </c>
      <c r="Y6998" s="9" t="str">
        <f>IF(E6998="Cancelled","Excluded",IF(D6998="",IF((SLA_Policy!$B$8-B6998)*24&gt;X6998,"Open - Breached","Open - On Track"),IF((D6998-B6998)*24&lt;=X6998,"Met","Breached")))</f>
        <v>Met</v>
      </c>
    </row>
    <row r="6999" spans="1:25" x14ac:dyDescent="0.25">
      <c r="A6999" s="9" t="s">
        <v>10951</v>
      </c>
      <c r="B6999" s="23">
        <v>46118.451388888898</v>
      </c>
      <c r="C6999" s="23">
        <v>46118.7277777778</v>
      </c>
      <c r="D6999" s="23">
        <v>46119.356249999997</v>
      </c>
      <c r="E6999" s="9" t="s">
        <v>212</v>
      </c>
      <c r="F6999" s="9" t="s">
        <v>188</v>
      </c>
      <c r="G6999" s="9" t="s">
        <v>213</v>
      </c>
      <c r="H6999" s="9" t="s">
        <v>165</v>
      </c>
      <c r="I6999" s="9" t="s">
        <v>567</v>
      </c>
      <c r="J6999" s="9" t="s">
        <v>1154</v>
      </c>
      <c r="K6999" s="9" t="s">
        <v>246</v>
      </c>
      <c r="L6999" s="9" t="s">
        <v>282</v>
      </c>
      <c r="M6999" s="9" t="s">
        <v>3331</v>
      </c>
      <c r="N6999" s="9" t="s">
        <v>196</v>
      </c>
      <c r="O6999" s="9" t="s">
        <v>176</v>
      </c>
      <c r="P6999" s="9" t="s">
        <v>228</v>
      </c>
      <c r="Q6999" s="9" t="s">
        <v>219</v>
      </c>
      <c r="R6999" s="9">
        <v>0</v>
      </c>
      <c r="S6999" s="9">
        <v>34</v>
      </c>
      <c r="U6999" s="9" t="s">
        <v>290</v>
      </c>
      <c r="W6999" s="9">
        <v>5</v>
      </c>
      <c r="X6999" s="9">
        <f>INDEX(SLA_Policy!$D$2:$D$5,MATCH(F6999,SLA_Policy!$A$2:$A$5,0))</f>
        <v>72</v>
      </c>
      <c r="Y6999" s="9" t="str">
        <f>IF(E6999="Cancelled","Excluded",IF(D6999="",IF((SLA_Policy!$B$8-B6999)*24&gt;X6999,"Open - Breached","Open - On Track"),IF((D6999-B6999)*24&lt;=X6999,"Met","Breached")))</f>
        <v>Met</v>
      </c>
    </row>
    <row r="7000" spans="1:25" x14ac:dyDescent="0.25">
      <c r="A7000" s="9" t="s">
        <v>10952</v>
      </c>
      <c r="B7000" s="23">
        <v>46118.46875</v>
      </c>
      <c r="C7000" s="23">
        <v>46118.4868055556</v>
      </c>
      <c r="D7000" s="23">
        <v>46119.3125</v>
      </c>
      <c r="E7000" s="9" t="s">
        <v>212</v>
      </c>
      <c r="F7000" s="9" t="s">
        <v>188</v>
      </c>
      <c r="G7000" s="9" t="s">
        <v>213</v>
      </c>
      <c r="H7000" s="9" t="s">
        <v>165</v>
      </c>
      <c r="I7000" s="9" t="s">
        <v>2034</v>
      </c>
      <c r="J7000" s="9" t="s">
        <v>4000</v>
      </c>
      <c r="K7000" s="9" t="s">
        <v>276</v>
      </c>
      <c r="L7000" s="9" t="s">
        <v>104</v>
      </c>
      <c r="M7000" s="9" t="s">
        <v>3786</v>
      </c>
      <c r="N7000" s="9" t="s">
        <v>197</v>
      </c>
      <c r="O7000" s="9" t="s">
        <v>176</v>
      </c>
      <c r="P7000" s="9" t="s">
        <v>228</v>
      </c>
      <c r="Q7000" s="9" t="s">
        <v>219</v>
      </c>
      <c r="R7000" s="9">
        <v>0</v>
      </c>
      <c r="S7000" s="9">
        <v>34</v>
      </c>
      <c r="U7000" s="9" t="s">
        <v>230</v>
      </c>
      <c r="X7000" s="9">
        <f>INDEX(SLA_Policy!$D$2:$D$5,MATCH(F7000,SLA_Policy!$A$2:$A$5,0))</f>
        <v>72</v>
      </c>
      <c r="Y7000" s="9" t="str">
        <f>IF(E7000="Cancelled","Excluded",IF(D7000="",IF((SLA_Policy!$B$8-B7000)*24&gt;X7000,"Open - Breached","Open - On Track"),IF((D7000-B7000)*24&lt;=X7000,"Met","Breached")))</f>
        <v>Met</v>
      </c>
    </row>
    <row r="7001" spans="1:25" x14ac:dyDescent="0.25">
      <c r="A7001" s="9" t="s">
        <v>10953</v>
      </c>
      <c r="B7001" s="23">
        <v>46118.474999999999</v>
      </c>
      <c r="C7001" s="23">
        <v>46118.55</v>
      </c>
      <c r="D7001" s="23">
        <v>46120.411111111098</v>
      </c>
      <c r="E7001" s="9" t="s">
        <v>212</v>
      </c>
      <c r="F7001" s="9" t="s">
        <v>189</v>
      </c>
      <c r="G7001" s="9" t="s">
        <v>236</v>
      </c>
      <c r="H7001" s="9" t="s">
        <v>164</v>
      </c>
      <c r="I7001" s="9" t="s">
        <v>421</v>
      </c>
      <c r="J7001" s="9" t="s">
        <v>1858</v>
      </c>
      <c r="K7001" s="9" t="s">
        <v>239</v>
      </c>
      <c r="L7001" s="9" t="s">
        <v>104</v>
      </c>
      <c r="M7001" s="9" t="s">
        <v>2838</v>
      </c>
      <c r="N7001" s="9" t="s">
        <v>199</v>
      </c>
      <c r="O7001" s="9" t="s">
        <v>180</v>
      </c>
      <c r="P7001" s="9" t="s">
        <v>381</v>
      </c>
      <c r="Q7001" s="9" t="s">
        <v>219</v>
      </c>
      <c r="R7001" s="9">
        <v>0</v>
      </c>
      <c r="S7001" s="9">
        <v>30</v>
      </c>
      <c r="T7001" s="9" t="s">
        <v>343</v>
      </c>
      <c r="U7001" s="9" t="s">
        <v>242</v>
      </c>
      <c r="X7001" s="9">
        <f>INDEX(SLA_Policy!$D$2:$D$5,MATCH(F7001,SLA_Policy!$A$2:$A$5,0))</f>
        <v>120</v>
      </c>
      <c r="Y7001" s="9" t="str">
        <f>IF(E7001="Cancelled","Excluded",IF(D7001="",IF((SLA_Policy!$B$8-B7001)*24&gt;X7001,"Open - Breached","Open - On Track"),IF((D7001-B7001)*24&lt;=X7001,"Met","Breached")))</f>
        <v>Met</v>
      </c>
    </row>
    <row r="7002" spans="1:25" x14ac:dyDescent="0.25">
      <c r="A7002" s="9" t="s">
        <v>10954</v>
      </c>
      <c r="B7002" s="23">
        <v>46118.477083333302</v>
      </c>
      <c r="C7002" s="23">
        <v>46118.482638888898</v>
      </c>
      <c r="D7002" s="23">
        <v>46118.613194444399</v>
      </c>
      <c r="E7002" s="9" t="s">
        <v>212</v>
      </c>
      <c r="F7002" s="9" t="s">
        <v>187</v>
      </c>
      <c r="G7002" s="9" t="s">
        <v>213</v>
      </c>
      <c r="H7002" s="9" t="s">
        <v>88</v>
      </c>
      <c r="I7002" s="9" t="s">
        <v>486</v>
      </c>
      <c r="J7002" s="9" t="s">
        <v>10955</v>
      </c>
      <c r="K7002" s="9" t="s">
        <v>276</v>
      </c>
      <c r="L7002" s="9" t="s">
        <v>104</v>
      </c>
      <c r="M7002" s="9" t="s">
        <v>277</v>
      </c>
      <c r="N7002" s="9" t="s">
        <v>197</v>
      </c>
      <c r="O7002" s="9" t="s">
        <v>178</v>
      </c>
      <c r="P7002" s="9" t="s">
        <v>427</v>
      </c>
      <c r="Q7002" s="9" t="s">
        <v>273</v>
      </c>
      <c r="R7002" s="9">
        <v>0</v>
      </c>
      <c r="S7002" s="9">
        <v>90</v>
      </c>
      <c r="U7002" s="9" t="s">
        <v>290</v>
      </c>
      <c r="X7002" s="9">
        <f>INDEX(SLA_Policy!$D$2:$D$5,MATCH(F7002,SLA_Policy!$A$2:$A$5,0))</f>
        <v>8</v>
      </c>
      <c r="Y7002" s="9" t="str">
        <f>IF(E7002="Cancelled","Excluded",IF(D7002="",IF((SLA_Policy!$B$8-B7002)*24&gt;X7002,"Open - Breached","Open - On Track"),IF((D7002-B7002)*24&lt;=X7002,"Met","Breached")))</f>
        <v>Met</v>
      </c>
    </row>
    <row r="7003" spans="1:25" x14ac:dyDescent="0.25">
      <c r="A7003" s="9" t="s">
        <v>10956</v>
      </c>
      <c r="B7003" s="23">
        <v>46118.483333333301</v>
      </c>
      <c r="C7003" s="23">
        <v>46118.5131944444</v>
      </c>
      <c r="D7003" s="23">
        <v>46125.670833333301</v>
      </c>
      <c r="E7003" s="9" t="s">
        <v>212</v>
      </c>
      <c r="F7003" s="9" t="s">
        <v>188</v>
      </c>
      <c r="G7003" s="9" t="s">
        <v>213</v>
      </c>
      <c r="H7003" s="9" t="s">
        <v>167</v>
      </c>
      <c r="I7003" s="9" t="s">
        <v>362</v>
      </c>
      <c r="J7003" s="9" t="s">
        <v>752</v>
      </c>
      <c r="K7003" s="9" t="s">
        <v>246</v>
      </c>
      <c r="L7003" s="9" t="s">
        <v>216</v>
      </c>
      <c r="M7003" s="9" t="s">
        <v>715</v>
      </c>
      <c r="N7003" s="9" t="s">
        <v>197</v>
      </c>
      <c r="O7003" s="9" t="s">
        <v>176</v>
      </c>
      <c r="P7003" s="9" t="s">
        <v>228</v>
      </c>
      <c r="Q7003" s="9" t="s">
        <v>219</v>
      </c>
      <c r="R7003" s="9">
        <v>1</v>
      </c>
      <c r="S7003" s="9">
        <v>54</v>
      </c>
      <c r="U7003" s="9" t="s">
        <v>290</v>
      </c>
      <c r="X7003" s="9">
        <f>INDEX(SLA_Policy!$D$2:$D$5,MATCH(F7003,SLA_Policy!$A$2:$A$5,0))</f>
        <v>72</v>
      </c>
      <c r="Y7003" s="9" t="str">
        <f>IF(E7003="Cancelled","Excluded",IF(D7003="",IF((SLA_Policy!$B$8-B7003)*24&gt;X7003,"Open - Breached","Open - On Track"),IF((D7003-B7003)*24&lt;=X7003,"Met","Breached")))</f>
        <v>Breached</v>
      </c>
    </row>
    <row r="7004" spans="1:25" x14ac:dyDescent="0.25">
      <c r="A7004" s="9" t="s">
        <v>10957</v>
      </c>
      <c r="B7004" s="23">
        <v>46118.484027777798</v>
      </c>
      <c r="C7004" s="23">
        <v>46118.4909722222</v>
      </c>
      <c r="D7004" s="23">
        <v>46118.7006944444</v>
      </c>
      <c r="E7004" s="9" t="s">
        <v>212</v>
      </c>
      <c r="F7004" s="9" t="s">
        <v>188</v>
      </c>
      <c r="G7004" s="9" t="s">
        <v>213</v>
      </c>
      <c r="H7004" s="9" t="s">
        <v>88</v>
      </c>
      <c r="I7004" s="9" t="s">
        <v>92</v>
      </c>
      <c r="J7004" s="9" t="s">
        <v>413</v>
      </c>
      <c r="K7004" s="9" t="s">
        <v>246</v>
      </c>
      <c r="L7004" s="9" t="s">
        <v>226</v>
      </c>
      <c r="M7004" s="9" t="s">
        <v>4881</v>
      </c>
      <c r="N7004" s="9" t="s">
        <v>196</v>
      </c>
      <c r="O7004" s="9" t="s">
        <v>178</v>
      </c>
      <c r="P7004" s="9" t="s">
        <v>272</v>
      </c>
      <c r="Q7004" s="9" t="s">
        <v>219</v>
      </c>
      <c r="R7004" s="9">
        <v>0</v>
      </c>
      <c r="S7004" s="9">
        <v>23</v>
      </c>
      <c r="T7004" s="9" t="s">
        <v>220</v>
      </c>
      <c r="U7004" s="9" t="s">
        <v>290</v>
      </c>
      <c r="W7004" s="9">
        <v>4</v>
      </c>
      <c r="X7004" s="9">
        <f>INDEX(SLA_Policy!$D$2:$D$5,MATCH(F7004,SLA_Policy!$A$2:$A$5,0))</f>
        <v>72</v>
      </c>
      <c r="Y7004" s="9" t="str">
        <f>IF(E7004="Cancelled","Excluded",IF(D7004="",IF((SLA_Policy!$B$8-B7004)*24&gt;X7004,"Open - Breached","Open - On Track"),IF((D7004-B7004)*24&lt;=X7004,"Met","Breached")))</f>
        <v>Met</v>
      </c>
    </row>
    <row r="7005" spans="1:25" x14ac:dyDescent="0.25">
      <c r="A7005" s="9" t="s">
        <v>10958</v>
      </c>
      <c r="B7005" s="23">
        <v>46118.4868055556</v>
      </c>
      <c r="C7005" s="23">
        <v>46118.590972222199</v>
      </c>
      <c r="D7005" s="23">
        <v>46118.726388888899</v>
      </c>
      <c r="E7005" s="9" t="s">
        <v>212</v>
      </c>
      <c r="F7005" s="9" t="s">
        <v>188</v>
      </c>
      <c r="G7005" s="9" t="s">
        <v>236</v>
      </c>
      <c r="H7005" s="9" t="s">
        <v>167</v>
      </c>
      <c r="I7005" s="9" t="s">
        <v>255</v>
      </c>
      <c r="J7005" s="9" t="s">
        <v>5522</v>
      </c>
      <c r="K7005" s="9" t="s">
        <v>225</v>
      </c>
      <c r="L7005" s="9" t="s">
        <v>395</v>
      </c>
      <c r="M7005" s="9" t="s">
        <v>433</v>
      </c>
      <c r="N7005" s="9" t="s">
        <v>197</v>
      </c>
      <c r="O7005" s="9" t="s">
        <v>176</v>
      </c>
      <c r="P7005" s="9" t="s">
        <v>419</v>
      </c>
      <c r="Q7005" s="9" t="s">
        <v>219</v>
      </c>
      <c r="R7005" s="9">
        <v>0</v>
      </c>
      <c r="S7005" s="9">
        <v>40</v>
      </c>
      <c r="U7005" s="9" t="s">
        <v>242</v>
      </c>
      <c r="X7005" s="9">
        <f>INDEX(SLA_Policy!$D$2:$D$5,MATCH(F7005,SLA_Policy!$A$2:$A$5,0))</f>
        <v>72</v>
      </c>
      <c r="Y7005" s="9" t="str">
        <f>IF(E7005="Cancelled","Excluded",IF(D7005="",IF((SLA_Policy!$B$8-B7005)*24&gt;X7005,"Open - Breached","Open - On Track"),IF((D7005-B7005)*24&lt;=X7005,"Met","Breached")))</f>
        <v>Met</v>
      </c>
    </row>
    <row r="7006" spans="1:25" x14ac:dyDescent="0.25">
      <c r="A7006" s="9" t="s">
        <v>10959</v>
      </c>
      <c r="B7006" s="23">
        <v>46118.493055555598</v>
      </c>
      <c r="C7006" s="23">
        <v>46118.508333333302</v>
      </c>
      <c r="D7006" s="23">
        <v>46118.720833333296</v>
      </c>
      <c r="E7006" s="9" t="s">
        <v>212</v>
      </c>
      <c r="F7006" s="9" t="s">
        <v>189</v>
      </c>
      <c r="G7006" s="9" t="s">
        <v>213</v>
      </c>
      <c r="H7006" s="9" t="s">
        <v>165</v>
      </c>
      <c r="I7006" s="9" t="s">
        <v>469</v>
      </c>
      <c r="J7006" s="9" t="s">
        <v>10960</v>
      </c>
      <c r="K7006" s="9" t="s">
        <v>246</v>
      </c>
      <c r="L7006" s="9" t="s">
        <v>311</v>
      </c>
      <c r="M7006" s="9" t="s">
        <v>1234</v>
      </c>
      <c r="N7006" s="9" t="s">
        <v>196</v>
      </c>
      <c r="O7006" s="9" t="s">
        <v>176</v>
      </c>
      <c r="P7006" s="9" t="s">
        <v>253</v>
      </c>
      <c r="Q7006" s="9" t="s">
        <v>219</v>
      </c>
      <c r="R7006" s="9">
        <v>0</v>
      </c>
      <c r="S7006" s="9">
        <v>32</v>
      </c>
      <c r="U7006" s="9" t="s">
        <v>230</v>
      </c>
      <c r="X7006" s="9">
        <f>INDEX(SLA_Policy!$D$2:$D$5,MATCH(F7006,SLA_Policy!$A$2:$A$5,0))</f>
        <v>120</v>
      </c>
      <c r="Y7006" s="9" t="str">
        <f>IF(E7006="Cancelled","Excluded",IF(D7006="",IF((SLA_Policy!$B$8-B7006)*24&gt;X7006,"Open - Breached","Open - On Track"),IF((D7006-B7006)*24&lt;=X7006,"Met","Breached")))</f>
        <v>Met</v>
      </c>
    </row>
    <row r="7007" spans="1:25" x14ac:dyDescent="0.25">
      <c r="A7007" s="9" t="s">
        <v>10961</v>
      </c>
      <c r="B7007" s="23">
        <v>46118.499305555597</v>
      </c>
      <c r="C7007" s="23">
        <v>46118.581944444399</v>
      </c>
      <c r="D7007" s="23">
        <v>46120.648611111101</v>
      </c>
      <c r="E7007" s="9" t="s">
        <v>212</v>
      </c>
      <c r="F7007" s="9" t="s">
        <v>188</v>
      </c>
      <c r="G7007" s="9" t="s">
        <v>213</v>
      </c>
      <c r="H7007" s="9" t="s">
        <v>163</v>
      </c>
      <c r="I7007" s="9" t="s">
        <v>223</v>
      </c>
      <c r="J7007" s="9" t="s">
        <v>3447</v>
      </c>
      <c r="K7007" s="9" t="s">
        <v>262</v>
      </c>
      <c r="L7007" s="9" t="s">
        <v>226</v>
      </c>
      <c r="M7007" s="9" t="s">
        <v>1024</v>
      </c>
      <c r="N7007" s="9" t="s">
        <v>196</v>
      </c>
      <c r="O7007" s="9" t="s">
        <v>176</v>
      </c>
      <c r="P7007" s="9" t="s">
        <v>419</v>
      </c>
      <c r="Q7007" s="9" t="s">
        <v>219</v>
      </c>
      <c r="R7007" s="9">
        <v>0</v>
      </c>
      <c r="S7007" s="9">
        <v>47</v>
      </c>
      <c r="T7007" s="9" t="s">
        <v>229</v>
      </c>
      <c r="U7007" s="9" t="s">
        <v>230</v>
      </c>
      <c r="X7007" s="9">
        <f>INDEX(SLA_Policy!$D$2:$D$5,MATCH(F7007,SLA_Policy!$A$2:$A$5,0))</f>
        <v>72</v>
      </c>
      <c r="Y7007" s="9" t="str">
        <f>IF(E7007="Cancelled","Excluded",IF(D7007="",IF((SLA_Policy!$B$8-B7007)*24&gt;X7007,"Open - Breached","Open - On Track"),IF((D7007-B7007)*24&lt;=X7007,"Met","Breached")))</f>
        <v>Met</v>
      </c>
    </row>
    <row r="7008" spans="1:25" x14ac:dyDescent="0.25">
      <c r="A7008" s="9" t="s">
        <v>10962</v>
      </c>
      <c r="B7008" s="23">
        <v>46118.505555555603</v>
      </c>
      <c r="C7008" s="23">
        <v>46118.627777777801</v>
      </c>
      <c r="D7008" s="23">
        <v>46119.401388888902</v>
      </c>
      <c r="E7008" s="9" t="s">
        <v>212</v>
      </c>
      <c r="F7008" s="9" t="s">
        <v>189</v>
      </c>
      <c r="G7008" s="9" t="s">
        <v>213</v>
      </c>
      <c r="H7008" s="9" t="s">
        <v>161</v>
      </c>
      <c r="I7008" s="9" t="s">
        <v>389</v>
      </c>
      <c r="J7008" s="9" t="s">
        <v>435</v>
      </c>
      <c r="K7008" s="9" t="s">
        <v>246</v>
      </c>
      <c r="L7008" s="9" t="s">
        <v>371</v>
      </c>
      <c r="M7008" s="9" t="s">
        <v>3449</v>
      </c>
      <c r="N7008" s="9" t="s">
        <v>196</v>
      </c>
      <c r="O7008" s="9" t="s">
        <v>116</v>
      </c>
      <c r="P7008" s="9" t="s">
        <v>234</v>
      </c>
      <c r="Q7008" s="9" t="s">
        <v>219</v>
      </c>
      <c r="R7008" s="9">
        <v>0</v>
      </c>
      <c r="S7008" s="9">
        <v>11</v>
      </c>
      <c r="U7008" s="9" t="s">
        <v>290</v>
      </c>
      <c r="X7008" s="9">
        <f>INDEX(SLA_Policy!$D$2:$D$5,MATCH(F7008,SLA_Policy!$A$2:$A$5,0))</f>
        <v>120</v>
      </c>
      <c r="Y7008" s="9" t="str">
        <f>IF(E7008="Cancelled","Excluded",IF(D7008="",IF((SLA_Policy!$B$8-B7008)*24&gt;X7008,"Open - Breached","Open - On Track"),IF((D7008-B7008)*24&lt;=X7008,"Met","Breached")))</f>
        <v>Met</v>
      </c>
    </row>
    <row r="7009" spans="1:25" x14ac:dyDescent="0.25">
      <c r="A7009" s="9" t="s">
        <v>10963</v>
      </c>
      <c r="B7009" s="23">
        <v>46118.516666666699</v>
      </c>
      <c r="C7009" s="23">
        <v>46118.518750000003</v>
      </c>
      <c r="D7009" s="23">
        <v>46119.354861111096</v>
      </c>
      <c r="E7009" s="9" t="s">
        <v>212</v>
      </c>
      <c r="F7009" s="9" t="s">
        <v>188</v>
      </c>
      <c r="G7009" s="9" t="s">
        <v>213</v>
      </c>
      <c r="H7009" s="9" t="s">
        <v>163</v>
      </c>
      <c r="I7009" s="9" t="s">
        <v>250</v>
      </c>
      <c r="J7009" s="9" t="s">
        <v>451</v>
      </c>
      <c r="K7009" s="9" t="s">
        <v>246</v>
      </c>
      <c r="L7009" s="9" t="s">
        <v>104</v>
      </c>
      <c r="M7009" s="9" t="s">
        <v>921</v>
      </c>
      <c r="N7009" s="9" t="s">
        <v>200</v>
      </c>
      <c r="O7009" s="9" t="s">
        <v>176</v>
      </c>
      <c r="P7009" s="9" t="s">
        <v>570</v>
      </c>
      <c r="Q7009" s="9" t="s">
        <v>219</v>
      </c>
      <c r="R7009" s="9">
        <v>0</v>
      </c>
      <c r="S7009" s="9">
        <v>14</v>
      </c>
      <c r="T7009" s="9" t="s">
        <v>220</v>
      </c>
      <c r="U7009" s="9" t="s">
        <v>230</v>
      </c>
      <c r="X7009" s="9">
        <f>INDEX(SLA_Policy!$D$2:$D$5,MATCH(F7009,SLA_Policy!$A$2:$A$5,0))</f>
        <v>72</v>
      </c>
      <c r="Y7009" s="9" t="str">
        <f>IF(E7009="Cancelled","Excluded",IF(D7009="",IF((SLA_Policy!$B$8-B7009)*24&gt;X7009,"Open - Breached","Open - On Track"),IF((D7009-B7009)*24&lt;=X7009,"Met","Breached")))</f>
        <v>Met</v>
      </c>
    </row>
    <row r="7010" spans="1:25" x14ac:dyDescent="0.25">
      <c r="A7010" s="9" t="s">
        <v>10964</v>
      </c>
      <c r="B7010" s="23">
        <v>46118.526388888902</v>
      </c>
      <c r="C7010" s="23">
        <v>46118.529861111099</v>
      </c>
      <c r="D7010" s="23">
        <v>46118.673611111102</v>
      </c>
      <c r="E7010" s="9" t="s">
        <v>212</v>
      </c>
      <c r="F7010" s="9" t="s">
        <v>187</v>
      </c>
      <c r="G7010" s="9" t="s">
        <v>213</v>
      </c>
      <c r="H7010" s="9" t="s">
        <v>163</v>
      </c>
      <c r="I7010" s="9" t="s">
        <v>223</v>
      </c>
      <c r="J7010" s="9" t="s">
        <v>8777</v>
      </c>
      <c r="K7010" s="9" t="s">
        <v>262</v>
      </c>
      <c r="L7010" s="9" t="s">
        <v>104</v>
      </c>
      <c r="M7010" s="9" t="s">
        <v>4007</v>
      </c>
      <c r="N7010" s="9" t="s">
        <v>200</v>
      </c>
      <c r="O7010" s="9" t="s">
        <v>180</v>
      </c>
      <c r="P7010" s="9" t="s">
        <v>318</v>
      </c>
      <c r="Q7010" s="9" t="s">
        <v>273</v>
      </c>
      <c r="R7010" s="9">
        <v>0</v>
      </c>
      <c r="S7010" s="9">
        <v>125</v>
      </c>
      <c r="T7010" s="9" t="s">
        <v>220</v>
      </c>
      <c r="U7010" s="9" t="s">
        <v>230</v>
      </c>
      <c r="X7010" s="9">
        <f>INDEX(SLA_Policy!$D$2:$D$5,MATCH(F7010,SLA_Policy!$A$2:$A$5,0))</f>
        <v>8</v>
      </c>
      <c r="Y7010" s="9" t="str">
        <f>IF(E7010="Cancelled","Excluded",IF(D7010="",IF((SLA_Policy!$B$8-B7010)*24&gt;X7010,"Open - Breached","Open - On Track"),IF((D7010-B7010)*24&lt;=X7010,"Met","Breached")))</f>
        <v>Met</v>
      </c>
    </row>
    <row r="7011" spans="1:25" x14ac:dyDescent="0.25">
      <c r="A7011" s="9" t="s">
        <v>10965</v>
      </c>
      <c r="B7011" s="23">
        <v>46118.557638888902</v>
      </c>
      <c r="C7011" s="23">
        <v>46118.563888888901</v>
      </c>
      <c r="D7011" s="23">
        <v>46120.721527777801</v>
      </c>
      <c r="E7011" s="9" t="s">
        <v>212</v>
      </c>
      <c r="F7011" s="9" t="s">
        <v>189</v>
      </c>
      <c r="G7011" s="9" t="s">
        <v>213</v>
      </c>
      <c r="H7011" s="9" t="s">
        <v>162</v>
      </c>
      <c r="I7011" s="9" t="s">
        <v>244</v>
      </c>
      <c r="J7011" s="9" t="s">
        <v>3590</v>
      </c>
      <c r="K7011" s="9" t="s">
        <v>303</v>
      </c>
      <c r="L7011" s="9" t="s">
        <v>282</v>
      </c>
      <c r="M7011" s="9" t="s">
        <v>550</v>
      </c>
      <c r="N7011" s="9" t="s">
        <v>199</v>
      </c>
      <c r="O7011" s="9" t="s">
        <v>179</v>
      </c>
      <c r="P7011" s="9" t="s">
        <v>264</v>
      </c>
      <c r="Q7011" s="9" t="s">
        <v>219</v>
      </c>
      <c r="R7011" s="9">
        <v>0</v>
      </c>
      <c r="S7011" s="9">
        <v>22</v>
      </c>
      <c r="U7011" s="9" t="s">
        <v>266</v>
      </c>
      <c r="X7011" s="9">
        <f>INDEX(SLA_Policy!$D$2:$D$5,MATCH(F7011,SLA_Policy!$A$2:$A$5,0))</f>
        <v>120</v>
      </c>
      <c r="Y7011" s="9" t="str">
        <f>IF(E7011="Cancelled","Excluded",IF(D7011="",IF((SLA_Policy!$B$8-B7011)*24&gt;X7011,"Open - Breached","Open - On Track"),IF((D7011-B7011)*24&lt;=X7011,"Met","Breached")))</f>
        <v>Met</v>
      </c>
    </row>
    <row r="7012" spans="1:25" x14ac:dyDescent="0.25">
      <c r="A7012" s="9" t="s">
        <v>10966</v>
      </c>
      <c r="B7012" s="23">
        <v>46118.574305555601</v>
      </c>
      <c r="C7012" s="23">
        <v>46118.5805555556</v>
      </c>
      <c r="D7012" s="23">
        <v>46120.387499999997</v>
      </c>
      <c r="E7012" s="9" t="s">
        <v>212</v>
      </c>
      <c r="F7012" s="9" t="s">
        <v>188</v>
      </c>
      <c r="G7012" s="9" t="s">
        <v>213</v>
      </c>
      <c r="H7012" s="9" t="s">
        <v>163</v>
      </c>
      <c r="I7012" s="9" t="s">
        <v>223</v>
      </c>
      <c r="J7012" s="9" t="s">
        <v>10967</v>
      </c>
      <c r="K7012" s="9" t="s">
        <v>246</v>
      </c>
      <c r="L7012" s="9" t="s">
        <v>311</v>
      </c>
      <c r="M7012" s="9" t="s">
        <v>726</v>
      </c>
      <c r="N7012" s="9" t="s">
        <v>198</v>
      </c>
      <c r="O7012" s="9" t="s">
        <v>176</v>
      </c>
      <c r="P7012" s="9" t="s">
        <v>419</v>
      </c>
      <c r="Q7012" s="9" t="s">
        <v>219</v>
      </c>
      <c r="R7012" s="9">
        <v>0</v>
      </c>
      <c r="S7012" s="9">
        <v>25</v>
      </c>
      <c r="T7012" s="9" t="s">
        <v>220</v>
      </c>
      <c r="U7012" s="9" t="s">
        <v>230</v>
      </c>
      <c r="W7012" s="9">
        <v>4</v>
      </c>
      <c r="X7012" s="9">
        <f>INDEX(SLA_Policy!$D$2:$D$5,MATCH(F7012,SLA_Policy!$A$2:$A$5,0))</f>
        <v>72</v>
      </c>
      <c r="Y7012" s="9" t="str">
        <f>IF(E7012="Cancelled","Excluded",IF(D7012="",IF((SLA_Policy!$B$8-B7012)*24&gt;X7012,"Open - Breached","Open - On Track"),IF((D7012-B7012)*24&lt;=X7012,"Met","Breached")))</f>
        <v>Met</v>
      </c>
    </row>
    <row r="7013" spans="1:25" x14ac:dyDescent="0.25">
      <c r="A7013" s="9" t="s">
        <v>10968</v>
      </c>
      <c r="B7013" s="23">
        <v>46118.600694444503</v>
      </c>
      <c r="C7013" s="23">
        <v>46118.6027777778</v>
      </c>
      <c r="D7013" s="23">
        <v>46119.390972222202</v>
      </c>
      <c r="E7013" s="9" t="s">
        <v>212</v>
      </c>
      <c r="F7013" s="9" t="s">
        <v>189</v>
      </c>
      <c r="G7013" s="9" t="s">
        <v>213</v>
      </c>
      <c r="H7013" s="9" t="s">
        <v>161</v>
      </c>
      <c r="I7013" s="9" t="s">
        <v>297</v>
      </c>
      <c r="J7013" s="9" t="s">
        <v>735</v>
      </c>
      <c r="K7013" s="9" t="s">
        <v>262</v>
      </c>
      <c r="L7013" s="9" t="s">
        <v>282</v>
      </c>
      <c r="M7013" s="9" t="s">
        <v>2674</v>
      </c>
      <c r="N7013" s="9" t="s">
        <v>200</v>
      </c>
      <c r="O7013" s="9" t="s">
        <v>177</v>
      </c>
      <c r="P7013" s="9" t="s">
        <v>300</v>
      </c>
      <c r="Q7013" s="9" t="s">
        <v>219</v>
      </c>
      <c r="R7013" s="9">
        <v>0</v>
      </c>
      <c r="S7013" s="9">
        <v>10</v>
      </c>
      <c r="U7013" s="9" t="s">
        <v>290</v>
      </c>
      <c r="X7013" s="9">
        <f>INDEX(SLA_Policy!$D$2:$D$5,MATCH(F7013,SLA_Policy!$A$2:$A$5,0))</f>
        <v>120</v>
      </c>
      <c r="Y7013" s="9" t="str">
        <f>IF(E7013="Cancelled","Excluded",IF(D7013="",IF((SLA_Policy!$B$8-B7013)*24&gt;X7013,"Open - Breached","Open - On Track"),IF((D7013-B7013)*24&lt;=X7013,"Met","Breached")))</f>
        <v>Met</v>
      </c>
    </row>
    <row r="7014" spans="1:25" x14ac:dyDescent="0.25">
      <c r="A7014" s="9" t="s">
        <v>10969</v>
      </c>
      <c r="B7014" s="23">
        <v>46118.604861111096</v>
      </c>
      <c r="C7014" s="23">
        <v>46118.670833333301</v>
      </c>
      <c r="D7014" s="23">
        <v>46119.357638888898</v>
      </c>
      <c r="E7014" s="9" t="s">
        <v>212</v>
      </c>
      <c r="F7014" s="9" t="s">
        <v>188</v>
      </c>
      <c r="G7014" s="9" t="s">
        <v>213</v>
      </c>
      <c r="H7014" s="9" t="s">
        <v>162</v>
      </c>
      <c r="I7014" s="9" t="s">
        <v>393</v>
      </c>
      <c r="J7014" s="9" t="s">
        <v>1040</v>
      </c>
      <c r="K7014" s="9" t="s">
        <v>246</v>
      </c>
      <c r="L7014" s="9" t="s">
        <v>216</v>
      </c>
      <c r="M7014" s="9" t="s">
        <v>2928</v>
      </c>
      <c r="N7014" s="9" t="s">
        <v>199</v>
      </c>
      <c r="O7014" s="9" t="s">
        <v>116</v>
      </c>
      <c r="P7014" s="9" t="s">
        <v>525</v>
      </c>
      <c r="Q7014" s="9" t="s">
        <v>219</v>
      </c>
      <c r="R7014" s="9">
        <v>0</v>
      </c>
      <c r="S7014" s="9">
        <v>26</v>
      </c>
      <c r="U7014" s="9" t="s">
        <v>266</v>
      </c>
      <c r="X7014" s="9">
        <f>INDEX(SLA_Policy!$D$2:$D$5,MATCH(F7014,SLA_Policy!$A$2:$A$5,0))</f>
        <v>72</v>
      </c>
      <c r="Y7014" s="9" t="str">
        <f>IF(E7014="Cancelled","Excluded",IF(D7014="",IF((SLA_Policy!$B$8-B7014)*24&gt;X7014,"Open - Breached","Open - On Track"),IF((D7014-B7014)*24&lt;=X7014,"Met","Breached")))</f>
        <v>Met</v>
      </c>
    </row>
    <row r="7015" spans="1:25" x14ac:dyDescent="0.25">
      <c r="A7015" s="9" t="s">
        <v>10970</v>
      </c>
      <c r="B7015" s="23">
        <v>46118.615277777797</v>
      </c>
      <c r="C7015" s="23">
        <v>46118.620833333298</v>
      </c>
      <c r="D7015" s="23">
        <v>46119.679166666698</v>
      </c>
      <c r="E7015" s="9" t="s">
        <v>212</v>
      </c>
      <c r="F7015" s="9" t="s">
        <v>188</v>
      </c>
      <c r="G7015" s="9" t="s">
        <v>213</v>
      </c>
      <c r="H7015" s="9" t="s">
        <v>165</v>
      </c>
      <c r="I7015" s="9" t="s">
        <v>567</v>
      </c>
      <c r="J7015" s="9" t="s">
        <v>1190</v>
      </c>
      <c r="K7015" s="9" t="s">
        <v>246</v>
      </c>
      <c r="L7015" s="9" t="s">
        <v>104</v>
      </c>
      <c r="M7015" s="9" t="s">
        <v>364</v>
      </c>
      <c r="N7015" s="9" t="s">
        <v>198</v>
      </c>
      <c r="O7015" s="9" t="s">
        <v>176</v>
      </c>
      <c r="P7015" s="9" t="s">
        <v>253</v>
      </c>
      <c r="Q7015" s="9" t="s">
        <v>219</v>
      </c>
      <c r="R7015" s="9">
        <v>0</v>
      </c>
      <c r="S7015" s="9">
        <v>12</v>
      </c>
      <c r="U7015" s="9" t="s">
        <v>266</v>
      </c>
      <c r="X7015" s="9">
        <f>INDEX(SLA_Policy!$D$2:$D$5,MATCH(F7015,SLA_Policy!$A$2:$A$5,0))</f>
        <v>72</v>
      </c>
      <c r="Y7015" s="9" t="str">
        <f>IF(E7015="Cancelled","Excluded",IF(D7015="",IF((SLA_Policy!$B$8-B7015)*24&gt;X7015,"Open - Breached","Open - On Track"),IF((D7015-B7015)*24&lt;=X7015,"Met","Breached")))</f>
        <v>Met</v>
      </c>
    </row>
    <row r="7016" spans="1:25" x14ac:dyDescent="0.25">
      <c r="A7016" s="9" t="s">
        <v>10971</v>
      </c>
      <c r="B7016" s="23">
        <v>46118.616666666698</v>
      </c>
      <c r="C7016" s="23">
        <v>46118.622916666704</v>
      </c>
      <c r="D7016" s="23">
        <v>46119.477083333302</v>
      </c>
      <c r="E7016" s="9" t="s">
        <v>212</v>
      </c>
      <c r="F7016" s="9" t="s">
        <v>188</v>
      </c>
      <c r="G7016" s="9" t="s">
        <v>213</v>
      </c>
      <c r="H7016" s="9" t="s">
        <v>163</v>
      </c>
      <c r="I7016" s="9" t="s">
        <v>405</v>
      </c>
      <c r="J7016" s="9" t="s">
        <v>2285</v>
      </c>
      <c r="K7016" s="9" t="s">
        <v>215</v>
      </c>
      <c r="L7016" s="9" t="s">
        <v>216</v>
      </c>
      <c r="M7016" s="9" t="s">
        <v>2728</v>
      </c>
      <c r="N7016" s="9" t="s">
        <v>196</v>
      </c>
      <c r="O7016" s="9" t="s">
        <v>116</v>
      </c>
      <c r="P7016" s="9" t="s">
        <v>590</v>
      </c>
      <c r="Q7016" s="9" t="s">
        <v>219</v>
      </c>
      <c r="R7016" s="9">
        <v>0</v>
      </c>
      <c r="S7016" s="9">
        <v>7</v>
      </c>
      <c r="U7016" s="9" t="s">
        <v>230</v>
      </c>
      <c r="W7016" s="9">
        <v>4</v>
      </c>
      <c r="X7016" s="9">
        <f>INDEX(SLA_Policy!$D$2:$D$5,MATCH(F7016,SLA_Policy!$A$2:$A$5,0))</f>
        <v>72</v>
      </c>
      <c r="Y7016" s="9" t="str">
        <f>IF(E7016="Cancelled","Excluded",IF(D7016="",IF((SLA_Policy!$B$8-B7016)*24&gt;X7016,"Open - Breached","Open - On Track"),IF((D7016-B7016)*24&lt;=X7016,"Met","Breached")))</f>
        <v>Met</v>
      </c>
    </row>
    <row r="7017" spans="1:25" x14ac:dyDescent="0.25">
      <c r="A7017" s="9" t="s">
        <v>10972</v>
      </c>
      <c r="B7017" s="23">
        <v>46118.619444444397</v>
      </c>
      <c r="C7017" s="23">
        <v>46118.628472222197</v>
      </c>
      <c r="D7017" s="23">
        <v>46118.715972222199</v>
      </c>
      <c r="E7017" s="9" t="s">
        <v>212</v>
      </c>
      <c r="F7017" s="9" t="s">
        <v>187</v>
      </c>
      <c r="G7017" s="9" t="s">
        <v>236</v>
      </c>
      <c r="H7017" s="9" t="s">
        <v>161</v>
      </c>
      <c r="I7017" s="9" t="s">
        <v>237</v>
      </c>
      <c r="J7017" s="9" t="s">
        <v>1533</v>
      </c>
      <c r="K7017" s="9" t="s">
        <v>239</v>
      </c>
      <c r="L7017" s="9" t="s">
        <v>282</v>
      </c>
      <c r="M7017" s="9" t="s">
        <v>2401</v>
      </c>
      <c r="N7017" s="9" t="s">
        <v>196</v>
      </c>
      <c r="O7017" s="9" t="s">
        <v>177</v>
      </c>
      <c r="P7017" s="9" t="s">
        <v>942</v>
      </c>
      <c r="Q7017" s="9" t="s">
        <v>273</v>
      </c>
      <c r="R7017" s="9">
        <v>0</v>
      </c>
      <c r="S7017" s="9">
        <v>15</v>
      </c>
      <c r="U7017" s="9" t="s">
        <v>242</v>
      </c>
      <c r="W7017" s="9">
        <v>4</v>
      </c>
      <c r="X7017" s="9">
        <f>INDEX(SLA_Policy!$D$2:$D$5,MATCH(F7017,SLA_Policy!$A$2:$A$5,0))</f>
        <v>8</v>
      </c>
      <c r="Y7017" s="9" t="str">
        <f>IF(E7017="Cancelled","Excluded",IF(D7017="",IF((SLA_Policy!$B$8-B7017)*24&gt;X7017,"Open - Breached","Open - On Track"),IF((D7017-B7017)*24&lt;=X7017,"Met","Breached")))</f>
        <v>Met</v>
      </c>
    </row>
    <row r="7018" spans="1:25" x14ac:dyDescent="0.25">
      <c r="A7018" s="9" t="s">
        <v>10973</v>
      </c>
      <c r="B7018" s="23">
        <v>46118.639583333301</v>
      </c>
      <c r="C7018" s="23">
        <v>46118.661805555603</v>
      </c>
      <c r="D7018" s="23">
        <v>46119.6118055556</v>
      </c>
      <c r="E7018" s="9" t="s">
        <v>212</v>
      </c>
      <c r="F7018" s="9" t="s">
        <v>188</v>
      </c>
      <c r="G7018" s="9" t="s">
        <v>213</v>
      </c>
      <c r="H7018" s="9" t="s">
        <v>162</v>
      </c>
      <c r="I7018" s="9" t="s">
        <v>393</v>
      </c>
      <c r="J7018" s="9" t="s">
        <v>4546</v>
      </c>
      <c r="K7018" s="9" t="s">
        <v>215</v>
      </c>
      <c r="L7018" s="9" t="s">
        <v>293</v>
      </c>
      <c r="M7018" s="9" t="s">
        <v>294</v>
      </c>
      <c r="N7018" s="9" t="s">
        <v>196</v>
      </c>
      <c r="O7018" s="9" t="s">
        <v>116</v>
      </c>
      <c r="P7018" s="9" t="s">
        <v>234</v>
      </c>
      <c r="Q7018" s="9" t="s">
        <v>219</v>
      </c>
      <c r="R7018" s="9">
        <v>0</v>
      </c>
      <c r="S7018" s="9">
        <v>8</v>
      </c>
      <c r="U7018" s="9" t="s">
        <v>290</v>
      </c>
      <c r="X7018" s="9">
        <f>INDEX(SLA_Policy!$D$2:$D$5,MATCH(F7018,SLA_Policy!$A$2:$A$5,0))</f>
        <v>72</v>
      </c>
      <c r="Y7018" s="9" t="str">
        <f>IF(E7018="Cancelled","Excluded",IF(D7018="",IF((SLA_Policy!$B$8-B7018)*24&gt;X7018,"Open - Breached","Open - On Track"),IF((D7018-B7018)*24&lt;=X7018,"Met","Breached")))</f>
        <v>Met</v>
      </c>
    </row>
    <row r="7019" spans="1:25" x14ac:dyDescent="0.25">
      <c r="A7019" s="9" t="s">
        <v>10974</v>
      </c>
      <c r="B7019" s="23">
        <v>46118.646527777797</v>
      </c>
      <c r="C7019" s="23">
        <v>46118.649305555598</v>
      </c>
      <c r="D7019" s="23">
        <v>46118.707638888904</v>
      </c>
      <c r="E7019" s="9" t="s">
        <v>212</v>
      </c>
      <c r="F7019" s="9" t="s">
        <v>187</v>
      </c>
      <c r="G7019" s="9" t="s">
        <v>213</v>
      </c>
      <c r="H7019" s="9" t="s">
        <v>167</v>
      </c>
      <c r="I7019" s="9" t="s">
        <v>362</v>
      </c>
      <c r="J7019" s="9" t="s">
        <v>10975</v>
      </c>
      <c r="K7019" s="9" t="s">
        <v>303</v>
      </c>
      <c r="L7019" s="9" t="s">
        <v>311</v>
      </c>
      <c r="M7019" s="9" t="s">
        <v>7822</v>
      </c>
      <c r="N7019" s="9" t="s">
        <v>199</v>
      </c>
      <c r="O7019" s="9" t="s">
        <v>116</v>
      </c>
      <c r="P7019" s="9" t="s">
        <v>574</v>
      </c>
      <c r="Q7019" s="9" t="s">
        <v>219</v>
      </c>
      <c r="R7019" s="9">
        <v>0</v>
      </c>
      <c r="S7019" s="9">
        <v>81</v>
      </c>
      <c r="U7019" s="9" t="s">
        <v>266</v>
      </c>
      <c r="W7019" s="9">
        <v>4</v>
      </c>
      <c r="X7019" s="9">
        <f>INDEX(SLA_Policy!$D$2:$D$5,MATCH(F7019,SLA_Policy!$A$2:$A$5,0))</f>
        <v>8</v>
      </c>
      <c r="Y7019" s="9" t="str">
        <f>IF(E7019="Cancelled","Excluded",IF(D7019="",IF((SLA_Policy!$B$8-B7019)*24&gt;X7019,"Open - Breached","Open - On Track"),IF((D7019-B7019)*24&lt;=X7019,"Met","Breached")))</f>
        <v>Met</v>
      </c>
    </row>
    <row r="7020" spans="1:25" x14ac:dyDescent="0.25">
      <c r="A7020" s="9" t="s">
        <v>10976</v>
      </c>
      <c r="B7020" s="23">
        <v>46118.695138888899</v>
      </c>
      <c r="C7020" s="23">
        <v>46118.712500000001</v>
      </c>
      <c r="D7020" s="23">
        <v>46119.377083333296</v>
      </c>
      <c r="E7020" s="9" t="s">
        <v>212</v>
      </c>
      <c r="F7020" s="9" t="s">
        <v>188</v>
      </c>
      <c r="G7020" s="9" t="s">
        <v>213</v>
      </c>
      <c r="H7020" s="9" t="s">
        <v>88</v>
      </c>
      <c r="I7020" s="9" t="s">
        <v>268</v>
      </c>
      <c r="J7020" s="9" t="s">
        <v>10977</v>
      </c>
      <c r="K7020" s="9" t="s">
        <v>215</v>
      </c>
      <c r="L7020" s="9" t="s">
        <v>270</v>
      </c>
      <c r="M7020" s="9" t="s">
        <v>4297</v>
      </c>
      <c r="N7020" s="9" t="s">
        <v>196</v>
      </c>
      <c r="O7020" s="9" t="s">
        <v>176</v>
      </c>
      <c r="P7020" s="9" t="s">
        <v>253</v>
      </c>
      <c r="Q7020" s="9" t="s">
        <v>273</v>
      </c>
      <c r="R7020" s="9">
        <v>0</v>
      </c>
      <c r="S7020" s="9">
        <v>35</v>
      </c>
      <c r="T7020" s="9" t="s">
        <v>136</v>
      </c>
      <c r="U7020" s="9" t="s">
        <v>266</v>
      </c>
      <c r="X7020" s="9">
        <f>INDEX(SLA_Policy!$D$2:$D$5,MATCH(F7020,SLA_Policy!$A$2:$A$5,0))</f>
        <v>72</v>
      </c>
      <c r="Y7020" s="9" t="str">
        <f>IF(E7020="Cancelled","Excluded",IF(D7020="",IF((SLA_Policy!$B$8-B7020)*24&gt;X7020,"Open - Breached","Open - On Track"),IF((D7020-B7020)*24&lt;=X7020,"Met","Breached")))</f>
        <v>Met</v>
      </c>
    </row>
    <row r="7021" spans="1:25" x14ac:dyDescent="0.25">
      <c r="A7021" s="9" t="s">
        <v>10978</v>
      </c>
      <c r="B7021" s="23">
        <v>46118.7006944444</v>
      </c>
      <c r="C7021" s="23">
        <v>46118.702083333301</v>
      </c>
      <c r="D7021" s="23">
        <v>46119.3215277778</v>
      </c>
      <c r="E7021" s="9" t="s">
        <v>212</v>
      </c>
      <c r="F7021" s="9" t="s">
        <v>188</v>
      </c>
      <c r="G7021" s="9" t="s">
        <v>213</v>
      </c>
      <c r="H7021" s="9" t="s">
        <v>161</v>
      </c>
      <c r="I7021" s="9" t="s">
        <v>297</v>
      </c>
      <c r="J7021" s="9" t="s">
        <v>521</v>
      </c>
      <c r="K7021" s="9" t="s">
        <v>225</v>
      </c>
      <c r="L7021" s="9" t="s">
        <v>311</v>
      </c>
      <c r="M7021" s="9" t="s">
        <v>4473</v>
      </c>
      <c r="N7021" s="9" t="s">
        <v>198</v>
      </c>
      <c r="O7021" s="9" t="s">
        <v>116</v>
      </c>
      <c r="P7021" s="9" t="s">
        <v>258</v>
      </c>
      <c r="Q7021" s="9" t="s">
        <v>219</v>
      </c>
      <c r="R7021" s="9">
        <v>0</v>
      </c>
      <c r="S7021" s="9">
        <v>16</v>
      </c>
      <c r="U7021" s="9" t="s">
        <v>290</v>
      </c>
      <c r="X7021" s="9">
        <f>INDEX(SLA_Policy!$D$2:$D$5,MATCH(F7021,SLA_Policy!$A$2:$A$5,0))</f>
        <v>72</v>
      </c>
      <c r="Y7021" s="9" t="str">
        <f>IF(E7021="Cancelled","Excluded",IF(D7021="",IF((SLA_Policy!$B$8-B7021)*24&gt;X7021,"Open - Breached","Open - On Track"),IF((D7021-B7021)*24&lt;=X7021,"Met","Breached")))</f>
        <v>Met</v>
      </c>
    </row>
    <row r="7022" spans="1:25" x14ac:dyDescent="0.25">
      <c r="A7022" s="9" t="s">
        <v>10979</v>
      </c>
      <c r="B7022" s="23">
        <v>46118.717361111099</v>
      </c>
      <c r="C7022" s="23">
        <v>46118.741666666698</v>
      </c>
      <c r="D7022" s="23">
        <v>46119.585416666698</v>
      </c>
      <c r="E7022" s="9" t="s">
        <v>212</v>
      </c>
      <c r="F7022" s="9" t="s">
        <v>189</v>
      </c>
      <c r="G7022" s="9" t="s">
        <v>213</v>
      </c>
      <c r="H7022" s="9" t="s">
        <v>88</v>
      </c>
      <c r="I7022" s="9" t="s">
        <v>268</v>
      </c>
      <c r="J7022" s="9" t="s">
        <v>2188</v>
      </c>
      <c r="K7022" s="9" t="s">
        <v>246</v>
      </c>
      <c r="L7022" s="9" t="s">
        <v>104</v>
      </c>
      <c r="M7022" s="9" t="s">
        <v>3775</v>
      </c>
      <c r="N7022" s="9" t="s">
        <v>196</v>
      </c>
      <c r="O7022" s="9" t="s">
        <v>178</v>
      </c>
      <c r="P7022" s="9" t="s">
        <v>321</v>
      </c>
      <c r="Q7022" s="9" t="s">
        <v>273</v>
      </c>
      <c r="R7022" s="9">
        <v>0</v>
      </c>
      <c r="S7022" s="9">
        <v>46</v>
      </c>
      <c r="T7022" s="9" t="s">
        <v>136</v>
      </c>
      <c r="U7022" s="9" t="s">
        <v>290</v>
      </c>
      <c r="X7022" s="9">
        <f>INDEX(SLA_Policy!$D$2:$D$5,MATCH(F7022,SLA_Policy!$A$2:$A$5,0))</f>
        <v>120</v>
      </c>
      <c r="Y7022" s="9" t="str">
        <f>IF(E7022="Cancelled","Excluded",IF(D7022="",IF((SLA_Policy!$B$8-B7022)*24&gt;X7022,"Open - Breached","Open - On Track"),IF((D7022-B7022)*24&lt;=X7022,"Met","Breached")))</f>
        <v>Met</v>
      </c>
    </row>
    <row r="7023" spans="1:25" x14ac:dyDescent="0.25">
      <c r="A7023" s="9" t="s">
        <v>10980</v>
      </c>
      <c r="B7023" s="23">
        <v>46118.71875</v>
      </c>
      <c r="C7023" s="23">
        <v>46118.725694444503</v>
      </c>
      <c r="D7023" s="23">
        <v>46120.345833333296</v>
      </c>
      <c r="E7023" s="9" t="s">
        <v>212</v>
      </c>
      <c r="F7023" s="9" t="s">
        <v>188</v>
      </c>
      <c r="G7023" s="9" t="s">
        <v>213</v>
      </c>
      <c r="H7023" s="9" t="s">
        <v>161</v>
      </c>
      <c r="I7023" s="9" t="s">
        <v>297</v>
      </c>
      <c r="J7023" s="9" t="s">
        <v>1248</v>
      </c>
      <c r="K7023" s="9" t="s">
        <v>225</v>
      </c>
      <c r="L7023" s="9" t="s">
        <v>311</v>
      </c>
      <c r="M7023" s="9" t="s">
        <v>3558</v>
      </c>
      <c r="N7023" s="9" t="s">
        <v>197</v>
      </c>
      <c r="O7023" s="9" t="s">
        <v>177</v>
      </c>
      <c r="P7023" s="9" t="s">
        <v>241</v>
      </c>
      <c r="Q7023" s="9" t="s">
        <v>219</v>
      </c>
      <c r="R7023" s="9">
        <v>0</v>
      </c>
      <c r="S7023" s="9">
        <v>7</v>
      </c>
      <c r="U7023" s="9" t="s">
        <v>221</v>
      </c>
      <c r="X7023" s="9">
        <f>INDEX(SLA_Policy!$D$2:$D$5,MATCH(F7023,SLA_Policy!$A$2:$A$5,0))</f>
        <v>72</v>
      </c>
      <c r="Y7023" s="9" t="str">
        <f>IF(E7023="Cancelled","Excluded",IF(D7023="",IF((SLA_Policy!$B$8-B7023)*24&gt;X7023,"Open - Breached","Open - On Track"),IF((D7023-B7023)*24&lt;=X7023,"Met","Breached")))</f>
        <v>Met</v>
      </c>
    </row>
    <row r="7024" spans="1:25" x14ac:dyDescent="0.25">
      <c r="A7024" s="9" t="s">
        <v>10981</v>
      </c>
      <c r="B7024" s="23">
        <v>46118.720138888901</v>
      </c>
      <c r="C7024" s="23">
        <v>46119.372222222199</v>
      </c>
      <c r="D7024" s="23">
        <v>46121.390277777798</v>
      </c>
      <c r="E7024" s="9" t="s">
        <v>212</v>
      </c>
      <c r="F7024" s="9" t="s">
        <v>189</v>
      </c>
      <c r="G7024" s="9" t="s">
        <v>236</v>
      </c>
      <c r="H7024" s="9" t="s">
        <v>161</v>
      </c>
      <c r="I7024" s="9" t="s">
        <v>482</v>
      </c>
      <c r="J7024" s="9" t="s">
        <v>9108</v>
      </c>
      <c r="K7024" s="9" t="s">
        <v>246</v>
      </c>
      <c r="L7024" s="9" t="s">
        <v>216</v>
      </c>
      <c r="M7024" s="9" t="s">
        <v>1259</v>
      </c>
      <c r="N7024" s="9" t="s">
        <v>196</v>
      </c>
      <c r="O7024" s="9" t="s">
        <v>177</v>
      </c>
      <c r="P7024" s="9" t="s">
        <v>457</v>
      </c>
      <c r="Q7024" s="9" t="s">
        <v>219</v>
      </c>
      <c r="R7024" s="9">
        <v>0</v>
      </c>
      <c r="S7024" s="9">
        <v>44</v>
      </c>
      <c r="U7024" s="9" t="s">
        <v>242</v>
      </c>
      <c r="W7024" s="9">
        <v>3</v>
      </c>
      <c r="X7024" s="9">
        <f>INDEX(SLA_Policy!$D$2:$D$5,MATCH(F7024,SLA_Policy!$A$2:$A$5,0))</f>
        <v>120</v>
      </c>
      <c r="Y7024" s="9" t="str">
        <f>IF(E7024="Cancelled","Excluded",IF(D7024="",IF((SLA_Policy!$B$8-B7024)*24&gt;X7024,"Open - Breached","Open - On Track"),IF((D7024-B7024)*24&lt;=X7024,"Met","Breached")))</f>
        <v>Met</v>
      </c>
    </row>
    <row r="7025" spans="1:25" x14ac:dyDescent="0.25">
      <c r="A7025" s="9" t="s">
        <v>10982</v>
      </c>
      <c r="B7025" s="23">
        <v>46118.729861111096</v>
      </c>
      <c r="C7025" s="23">
        <v>46118.731249999997</v>
      </c>
      <c r="D7025" s="23">
        <v>46120.309027777803</v>
      </c>
      <c r="E7025" s="9" t="s">
        <v>212</v>
      </c>
      <c r="F7025" s="9" t="s">
        <v>189</v>
      </c>
      <c r="G7025" s="9" t="s">
        <v>213</v>
      </c>
      <c r="H7025" s="9" t="s">
        <v>161</v>
      </c>
      <c r="I7025" s="9" t="s">
        <v>297</v>
      </c>
      <c r="J7025" s="9" t="s">
        <v>3141</v>
      </c>
      <c r="K7025" s="9" t="s">
        <v>246</v>
      </c>
      <c r="L7025" s="9" t="s">
        <v>311</v>
      </c>
      <c r="M7025" s="9" t="s">
        <v>423</v>
      </c>
      <c r="N7025" s="9" t="s">
        <v>200</v>
      </c>
      <c r="O7025" s="9" t="s">
        <v>177</v>
      </c>
      <c r="P7025" s="9" t="s">
        <v>241</v>
      </c>
      <c r="Q7025" s="9" t="s">
        <v>219</v>
      </c>
      <c r="R7025" s="9">
        <v>1</v>
      </c>
      <c r="S7025" s="9">
        <v>16</v>
      </c>
      <c r="U7025" s="9" t="s">
        <v>266</v>
      </c>
      <c r="W7025" s="9">
        <v>3</v>
      </c>
      <c r="X7025" s="9">
        <f>INDEX(SLA_Policy!$D$2:$D$5,MATCH(F7025,SLA_Policy!$A$2:$A$5,0))</f>
        <v>120</v>
      </c>
      <c r="Y7025" s="9" t="str">
        <f>IF(E7025="Cancelled","Excluded",IF(D7025="",IF((SLA_Policy!$B$8-B7025)*24&gt;X7025,"Open - Breached","Open - On Track"),IF((D7025-B7025)*24&lt;=X7025,"Met","Breached")))</f>
        <v>Met</v>
      </c>
    </row>
    <row r="7026" spans="1:25" x14ac:dyDescent="0.25">
      <c r="A7026" s="9" t="s">
        <v>10983</v>
      </c>
      <c r="B7026" s="23">
        <v>46118.763888888898</v>
      </c>
      <c r="C7026" s="23">
        <v>46118.790972222203</v>
      </c>
      <c r="D7026" s="23">
        <v>46119.3215277778</v>
      </c>
      <c r="E7026" s="9" t="s">
        <v>212</v>
      </c>
      <c r="F7026" s="9" t="s">
        <v>188</v>
      </c>
      <c r="G7026" s="9" t="s">
        <v>213</v>
      </c>
      <c r="H7026" s="9" t="s">
        <v>162</v>
      </c>
      <c r="I7026" s="9" t="s">
        <v>345</v>
      </c>
      <c r="J7026" s="9" t="s">
        <v>4510</v>
      </c>
      <c r="K7026" s="9" t="s">
        <v>215</v>
      </c>
      <c r="L7026" s="9" t="s">
        <v>293</v>
      </c>
      <c r="M7026" s="9" t="s">
        <v>10984</v>
      </c>
      <c r="N7026" s="9" t="s">
        <v>196</v>
      </c>
      <c r="O7026" s="9" t="s">
        <v>179</v>
      </c>
      <c r="P7026" s="9" t="s">
        <v>313</v>
      </c>
      <c r="Q7026" s="9" t="s">
        <v>219</v>
      </c>
      <c r="R7026" s="9">
        <v>0</v>
      </c>
      <c r="S7026" s="9">
        <v>11</v>
      </c>
      <c r="U7026" s="9" t="s">
        <v>266</v>
      </c>
      <c r="W7026" s="9">
        <v>4</v>
      </c>
      <c r="X7026" s="9">
        <f>INDEX(SLA_Policy!$D$2:$D$5,MATCH(F7026,SLA_Policy!$A$2:$A$5,0))</f>
        <v>72</v>
      </c>
      <c r="Y7026" s="9" t="str">
        <f>IF(E7026="Cancelled","Excluded",IF(D7026="",IF((SLA_Policy!$B$8-B7026)*24&gt;X7026,"Open - Breached","Open - On Track"),IF((D7026-B7026)*24&lt;=X7026,"Met","Breached")))</f>
        <v>Met</v>
      </c>
    </row>
    <row r="7027" spans="1:25" x14ac:dyDescent="0.25">
      <c r="A7027" s="9" t="s">
        <v>10985</v>
      </c>
      <c r="B7027" s="23">
        <v>46118.784027777801</v>
      </c>
      <c r="C7027" s="23">
        <v>46118.787499999999</v>
      </c>
      <c r="D7027" s="23">
        <v>46119.372916666704</v>
      </c>
      <c r="E7027" s="9" t="s">
        <v>212</v>
      </c>
      <c r="F7027" s="9" t="s">
        <v>188</v>
      </c>
      <c r="G7027" s="9" t="s">
        <v>213</v>
      </c>
      <c r="H7027" s="9" t="s">
        <v>161</v>
      </c>
      <c r="I7027" s="9" t="s">
        <v>389</v>
      </c>
      <c r="J7027" s="9" t="s">
        <v>949</v>
      </c>
      <c r="K7027" s="9" t="s">
        <v>410</v>
      </c>
      <c r="L7027" s="9" t="s">
        <v>311</v>
      </c>
      <c r="M7027" s="9" t="s">
        <v>480</v>
      </c>
      <c r="N7027" s="9" t="s">
        <v>198</v>
      </c>
      <c r="O7027" s="9" t="s">
        <v>116</v>
      </c>
      <c r="P7027" s="9" t="s">
        <v>234</v>
      </c>
      <c r="Q7027" s="9" t="s">
        <v>219</v>
      </c>
      <c r="R7027" s="9">
        <v>0</v>
      </c>
      <c r="S7027" s="9">
        <v>7</v>
      </c>
      <c r="U7027" s="9" t="s">
        <v>290</v>
      </c>
      <c r="X7027" s="9">
        <f>INDEX(SLA_Policy!$D$2:$D$5,MATCH(F7027,SLA_Policy!$A$2:$A$5,0))</f>
        <v>72</v>
      </c>
      <c r="Y7027" s="9" t="str">
        <f>IF(E7027="Cancelled","Excluded",IF(D7027="",IF((SLA_Policy!$B$8-B7027)*24&gt;X7027,"Open - Breached","Open - On Track"),IF((D7027-B7027)*24&lt;=X7027,"Met","Breached")))</f>
        <v>Met</v>
      </c>
    </row>
    <row r="7028" spans="1:25" x14ac:dyDescent="0.25">
      <c r="A7028" s="9" t="s">
        <v>10986</v>
      </c>
      <c r="B7028" s="23">
        <v>46118.846527777801</v>
      </c>
      <c r="C7028" s="23">
        <v>46119.338888888902</v>
      </c>
      <c r="D7028" s="23">
        <v>46125.381944444503</v>
      </c>
      <c r="E7028" s="9" t="s">
        <v>212</v>
      </c>
      <c r="F7028" s="9" t="s">
        <v>189</v>
      </c>
      <c r="G7028" s="9" t="s">
        <v>213</v>
      </c>
      <c r="H7028" s="9" t="s">
        <v>165</v>
      </c>
      <c r="I7028" s="9" t="s">
        <v>469</v>
      </c>
      <c r="J7028" s="9" t="s">
        <v>837</v>
      </c>
      <c r="K7028" s="9" t="s">
        <v>246</v>
      </c>
      <c r="L7028" s="9" t="s">
        <v>216</v>
      </c>
      <c r="M7028" s="9" t="s">
        <v>4771</v>
      </c>
      <c r="N7028" s="9" t="s">
        <v>196</v>
      </c>
      <c r="O7028" s="9" t="s">
        <v>176</v>
      </c>
      <c r="P7028" s="9" t="s">
        <v>330</v>
      </c>
      <c r="Q7028" s="9" t="s">
        <v>219</v>
      </c>
      <c r="R7028" s="9">
        <v>0</v>
      </c>
      <c r="S7028" s="9">
        <v>11</v>
      </c>
      <c r="U7028" s="9" t="s">
        <v>266</v>
      </c>
      <c r="X7028" s="9">
        <f>INDEX(SLA_Policy!$D$2:$D$5,MATCH(F7028,SLA_Policy!$A$2:$A$5,0))</f>
        <v>120</v>
      </c>
      <c r="Y7028" s="9" t="str">
        <f>IF(E7028="Cancelled","Excluded",IF(D7028="",IF((SLA_Policy!$B$8-B7028)*24&gt;X7028,"Open - Breached","Open - On Track"),IF((D7028-B7028)*24&lt;=X7028,"Met","Breached")))</f>
        <v>Breached</v>
      </c>
    </row>
    <row r="7029" spans="1:25" x14ac:dyDescent="0.25">
      <c r="A7029" s="9" t="s">
        <v>10987</v>
      </c>
      <c r="B7029" s="23">
        <v>46118.895833333299</v>
      </c>
      <c r="C7029" s="23">
        <v>46119.370138888902</v>
      </c>
      <c r="E7029" s="9" t="s">
        <v>649</v>
      </c>
      <c r="F7029" s="9" t="s">
        <v>188</v>
      </c>
      <c r="G7029" s="9" t="s">
        <v>213</v>
      </c>
      <c r="H7029" s="9" t="s">
        <v>161</v>
      </c>
      <c r="I7029" s="9" t="s">
        <v>389</v>
      </c>
      <c r="J7029" s="9" t="s">
        <v>1206</v>
      </c>
      <c r="K7029" s="9" t="s">
        <v>303</v>
      </c>
      <c r="L7029" s="9" t="s">
        <v>351</v>
      </c>
      <c r="M7029" s="9" t="s">
        <v>1601</v>
      </c>
      <c r="N7029" s="9" t="s">
        <v>198</v>
      </c>
      <c r="O7029" s="9" t="s">
        <v>116</v>
      </c>
      <c r="P7029" s="9" t="s">
        <v>295</v>
      </c>
      <c r="Q7029" s="9" t="s">
        <v>219</v>
      </c>
      <c r="R7029" s="9">
        <v>0</v>
      </c>
      <c r="S7029" s="9">
        <v>2</v>
      </c>
      <c r="X7029" s="9">
        <f>INDEX(SLA_Policy!$D$2:$D$5,MATCH(F7029,SLA_Policy!$A$2:$A$5,0))</f>
        <v>72</v>
      </c>
      <c r="Y7029" s="9" t="str">
        <f>IF(E7029="Cancelled","Excluded",IF(D7029="",IF((SLA_Policy!$B$8-B7029)*24&gt;X7029,"Open - Breached","Open - On Track"),IF((D7029-B7029)*24&lt;=X7029,"Met","Breached")))</f>
        <v>Excluded</v>
      </c>
    </row>
    <row r="7030" spans="1:25" x14ac:dyDescent="0.25">
      <c r="A7030" s="9" t="s">
        <v>10988</v>
      </c>
      <c r="B7030" s="23">
        <v>46119.001388888901</v>
      </c>
      <c r="C7030" s="23">
        <v>46119.340277777803</v>
      </c>
      <c r="D7030" s="23">
        <v>46119.369444444397</v>
      </c>
      <c r="E7030" s="9" t="s">
        <v>212</v>
      </c>
      <c r="F7030" s="9" t="s">
        <v>188</v>
      </c>
      <c r="G7030" s="9" t="s">
        <v>213</v>
      </c>
      <c r="H7030" s="9" t="s">
        <v>88</v>
      </c>
      <c r="I7030" s="9" t="s">
        <v>92</v>
      </c>
      <c r="J7030" s="9" t="s">
        <v>358</v>
      </c>
      <c r="K7030" s="9" t="s">
        <v>215</v>
      </c>
      <c r="L7030" s="9" t="s">
        <v>351</v>
      </c>
      <c r="M7030" s="9" t="s">
        <v>9451</v>
      </c>
      <c r="N7030" s="9" t="s">
        <v>198</v>
      </c>
      <c r="O7030" s="9" t="s">
        <v>116</v>
      </c>
      <c r="P7030" s="9" t="s">
        <v>551</v>
      </c>
      <c r="Q7030" s="9" t="s">
        <v>219</v>
      </c>
      <c r="R7030" s="9">
        <v>0</v>
      </c>
      <c r="S7030" s="9">
        <v>24</v>
      </c>
      <c r="T7030" s="9" t="s">
        <v>136</v>
      </c>
      <c r="U7030" s="9" t="s">
        <v>290</v>
      </c>
      <c r="W7030" s="9">
        <v>4</v>
      </c>
      <c r="X7030" s="9">
        <f>INDEX(SLA_Policy!$D$2:$D$5,MATCH(F7030,SLA_Policy!$A$2:$A$5,0))</f>
        <v>72</v>
      </c>
      <c r="Y7030" s="9" t="str">
        <f>IF(E7030="Cancelled","Excluded",IF(D7030="",IF((SLA_Policy!$B$8-B7030)*24&gt;X7030,"Open - Breached","Open - On Track"),IF((D7030-B7030)*24&lt;=X7030,"Met","Breached")))</f>
        <v>Met</v>
      </c>
    </row>
    <row r="7031" spans="1:25" x14ac:dyDescent="0.25">
      <c r="A7031" s="9" t="s">
        <v>10989</v>
      </c>
      <c r="B7031" s="23">
        <v>46119.234722222202</v>
      </c>
      <c r="C7031" s="23">
        <v>46119.320833333302</v>
      </c>
      <c r="D7031" s="23">
        <v>46120.309722222199</v>
      </c>
      <c r="E7031" s="9" t="s">
        <v>212</v>
      </c>
      <c r="F7031" s="9" t="s">
        <v>188</v>
      </c>
      <c r="G7031" s="9" t="s">
        <v>213</v>
      </c>
      <c r="H7031" s="9" t="s">
        <v>88</v>
      </c>
      <c r="I7031" s="9" t="s">
        <v>268</v>
      </c>
      <c r="J7031" s="9" t="s">
        <v>2188</v>
      </c>
      <c r="K7031" s="9" t="s">
        <v>246</v>
      </c>
      <c r="L7031" s="9" t="s">
        <v>226</v>
      </c>
      <c r="M7031" s="9" t="s">
        <v>2511</v>
      </c>
      <c r="N7031" s="9" t="s">
        <v>197</v>
      </c>
      <c r="O7031" s="9" t="s">
        <v>178</v>
      </c>
      <c r="P7031" s="9" t="s">
        <v>272</v>
      </c>
      <c r="Q7031" s="9" t="s">
        <v>219</v>
      </c>
      <c r="R7031" s="9">
        <v>0</v>
      </c>
      <c r="S7031" s="9">
        <v>31</v>
      </c>
      <c r="T7031" s="9" t="s">
        <v>220</v>
      </c>
      <c r="U7031" s="9" t="s">
        <v>661</v>
      </c>
      <c r="X7031" s="9">
        <f>INDEX(SLA_Policy!$D$2:$D$5,MATCH(F7031,SLA_Policy!$A$2:$A$5,0))</f>
        <v>72</v>
      </c>
      <c r="Y7031" s="9" t="str">
        <f>IF(E7031="Cancelled","Excluded",IF(D7031="",IF((SLA_Policy!$B$8-B7031)*24&gt;X7031,"Open - Breached","Open - On Track"),IF((D7031-B7031)*24&lt;=X7031,"Met","Breached")))</f>
        <v>Met</v>
      </c>
    </row>
    <row r="7032" spans="1:25" x14ac:dyDescent="0.25">
      <c r="A7032" s="9" t="s">
        <v>10990</v>
      </c>
      <c r="B7032" s="23">
        <v>46119.292361111096</v>
      </c>
      <c r="C7032" s="23">
        <v>46119.304861111101</v>
      </c>
      <c r="D7032" s="23">
        <v>46120.329861111102</v>
      </c>
      <c r="E7032" s="9" t="s">
        <v>212</v>
      </c>
      <c r="F7032" s="9" t="s">
        <v>189</v>
      </c>
      <c r="G7032" s="9" t="s">
        <v>236</v>
      </c>
      <c r="H7032" s="9" t="s">
        <v>164</v>
      </c>
      <c r="I7032" s="9" t="s">
        <v>421</v>
      </c>
      <c r="J7032" s="9" t="s">
        <v>4144</v>
      </c>
      <c r="K7032" s="9" t="s">
        <v>246</v>
      </c>
      <c r="L7032" s="9" t="s">
        <v>226</v>
      </c>
      <c r="M7032" s="9" t="s">
        <v>3294</v>
      </c>
      <c r="N7032" s="9" t="s">
        <v>196</v>
      </c>
      <c r="O7032" s="9" t="s">
        <v>116</v>
      </c>
      <c r="P7032" s="9" t="s">
        <v>258</v>
      </c>
      <c r="Q7032" s="9" t="s">
        <v>219</v>
      </c>
      <c r="R7032" s="9">
        <v>0</v>
      </c>
      <c r="S7032" s="9">
        <v>38</v>
      </c>
      <c r="T7032" s="9" t="s">
        <v>343</v>
      </c>
      <c r="U7032" s="9" t="s">
        <v>242</v>
      </c>
      <c r="X7032" s="9">
        <f>INDEX(SLA_Policy!$D$2:$D$5,MATCH(F7032,SLA_Policy!$A$2:$A$5,0))</f>
        <v>120</v>
      </c>
      <c r="Y7032" s="9" t="str">
        <f>IF(E7032="Cancelled","Excluded",IF(D7032="",IF((SLA_Policy!$B$8-B7032)*24&gt;X7032,"Open - Breached","Open - On Track"),IF((D7032-B7032)*24&lt;=X7032,"Met","Breached")))</f>
        <v>Met</v>
      </c>
    </row>
    <row r="7033" spans="1:25" x14ac:dyDescent="0.25">
      <c r="A7033" s="9" t="s">
        <v>10991</v>
      </c>
      <c r="B7033" s="23">
        <v>46119.309027777803</v>
      </c>
      <c r="C7033" s="23">
        <v>46119.368750000001</v>
      </c>
      <c r="D7033" s="23">
        <v>46119.616666666698</v>
      </c>
      <c r="E7033" s="9" t="s">
        <v>212</v>
      </c>
      <c r="F7033" s="9" t="s">
        <v>188</v>
      </c>
      <c r="G7033" s="9" t="s">
        <v>213</v>
      </c>
      <c r="H7033" s="9" t="s">
        <v>164</v>
      </c>
      <c r="I7033" s="9" t="s">
        <v>478</v>
      </c>
      <c r="J7033" s="9" t="s">
        <v>1964</v>
      </c>
      <c r="K7033" s="9" t="s">
        <v>303</v>
      </c>
      <c r="L7033" s="9" t="s">
        <v>282</v>
      </c>
      <c r="M7033" s="9" t="s">
        <v>367</v>
      </c>
      <c r="N7033" s="9" t="s">
        <v>197</v>
      </c>
      <c r="O7033" s="9" t="s">
        <v>116</v>
      </c>
      <c r="P7033" s="9" t="s">
        <v>342</v>
      </c>
      <c r="Q7033" s="9" t="s">
        <v>219</v>
      </c>
      <c r="R7033" s="9">
        <v>0</v>
      </c>
      <c r="S7033" s="9">
        <v>10</v>
      </c>
      <c r="T7033" s="9" t="s">
        <v>464</v>
      </c>
      <c r="U7033" s="9" t="s">
        <v>376</v>
      </c>
      <c r="X7033" s="9">
        <f>INDEX(SLA_Policy!$D$2:$D$5,MATCH(F7033,SLA_Policy!$A$2:$A$5,0))</f>
        <v>72</v>
      </c>
      <c r="Y7033" s="9" t="str">
        <f>IF(E7033="Cancelled","Excluded",IF(D7033="",IF((SLA_Policy!$B$8-B7033)*24&gt;X7033,"Open - Breached","Open - On Track"),IF((D7033-B7033)*24&lt;=X7033,"Met","Breached")))</f>
        <v>Met</v>
      </c>
    </row>
    <row r="7034" spans="1:25" x14ac:dyDescent="0.25">
      <c r="A7034" s="9" t="s">
        <v>10992</v>
      </c>
      <c r="B7034" s="23">
        <v>46119.327083333301</v>
      </c>
      <c r="C7034" s="23">
        <v>46119.338888888902</v>
      </c>
      <c r="D7034" s="23">
        <v>46120.375</v>
      </c>
      <c r="E7034" s="9" t="s">
        <v>212</v>
      </c>
      <c r="F7034" s="9" t="s">
        <v>189</v>
      </c>
      <c r="G7034" s="9" t="s">
        <v>236</v>
      </c>
      <c r="H7034" s="9" t="s">
        <v>161</v>
      </c>
      <c r="I7034" s="9" t="s">
        <v>482</v>
      </c>
      <c r="J7034" s="9" t="s">
        <v>2068</v>
      </c>
      <c r="K7034" s="9" t="s">
        <v>246</v>
      </c>
      <c r="L7034" s="9" t="s">
        <v>351</v>
      </c>
      <c r="M7034" s="9" t="s">
        <v>436</v>
      </c>
      <c r="N7034" s="9" t="s">
        <v>196</v>
      </c>
      <c r="O7034" s="9" t="s">
        <v>177</v>
      </c>
      <c r="P7034" s="9" t="s">
        <v>241</v>
      </c>
      <c r="Q7034" s="9" t="s">
        <v>219</v>
      </c>
      <c r="R7034" s="9">
        <v>0</v>
      </c>
      <c r="S7034" s="9">
        <v>60</v>
      </c>
      <c r="U7034" s="9" t="s">
        <v>242</v>
      </c>
      <c r="X7034" s="9">
        <f>INDEX(SLA_Policy!$D$2:$D$5,MATCH(F7034,SLA_Policy!$A$2:$A$5,0))</f>
        <v>120</v>
      </c>
      <c r="Y7034" s="9" t="str">
        <f>IF(E7034="Cancelled","Excluded",IF(D7034="",IF((SLA_Policy!$B$8-B7034)*24&gt;X7034,"Open - Breached","Open - On Track"),IF((D7034-B7034)*24&lt;=X7034,"Met","Breached")))</f>
        <v>Met</v>
      </c>
    </row>
    <row r="7035" spans="1:25" x14ac:dyDescent="0.25">
      <c r="A7035" s="9" t="s">
        <v>10993</v>
      </c>
      <c r="B7035" s="23">
        <v>46119.339583333298</v>
      </c>
      <c r="C7035" s="23">
        <v>46119.342361111099</v>
      </c>
      <c r="D7035" s="23">
        <v>46119.638888888898</v>
      </c>
      <c r="E7035" s="9" t="s">
        <v>212</v>
      </c>
      <c r="F7035" s="9" t="s">
        <v>188</v>
      </c>
      <c r="G7035" s="9" t="s">
        <v>213</v>
      </c>
      <c r="H7035" s="9" t="s">
        <v>163</v>
      </c>
      <c r="I7035" s="9" t="s">
        <v>250</v>
      </c>
      <c r="J7035" s="9" t="s">
        <v>451</v>
      </c>
      <c r="K7035" s="9" t="s">
        <v>246</v>
      </c>
      <c r="L7035" s="9" t="s">
        <v>216</v>
      </c>
      <c r="M7035" s="9" t="s">
        <v>513</v>
      </c>
      <c r="N7035" s="9" t="s">
        <v>198</v>
      </c>
      <c r="O7035" s="9" t="s">
        <v>176</v>
      </c>
      <c r="P7035" s="9" t="s">
        <v>228</v>
      </c>
      <c r="Q7035" s="9" t="s">
        <v>219</v>
      </c>
      <c r="R7035" s="9">
        <v>0</v>
      </c>
      <c r="S7035" s="9">
        <v>18</v>
      </c>
      <c r="T7035" s="9" t="s">
        <v>229</v>
      </c>
      <c r="U7035" s="9" t="s">
        <v>376</v>
      </c>
      <c r="X7035" s="9">
        <f>INDEX(SLA_Policy!$D$2:$D$5,MATCH(F7035,SLA_Policy!$A$2:$A$5,0))</f>
        <v>72</v>
      </c>
      <c r="Y7035" s="9" t="str">
        <f>IF(E7035="Cancelled","Excluded",IF(D7035="",IF((SLA_Policy!$B$8-B7035)*24&gt;X7035,"Open - Breached","Open - On Track"),IF((D7035-B7035)*24&lt;=X7035,"Met","Breached")))</f>
        <v>Met</v>
      </c>
    </row>
    <row r="7036" spans="1:25" x14ac:dyDescent="0.25">
      <c r="A7036" s="9" t="s">
        <v>10994</v>
      </c>
      <c r="B7036" s="23">
        <v>46119.340972222199</v>
      </c>
      <c r="C7036" s="23">
        <v>46119.3930555556</v>
      </c>
      <c r="D7036" s="23">
        <v>46120.621527777803</v>
      </c>
      <c r="E7036" s="9" t="s">
        <v>212</v>
      </c>
      <c r="F7036" s="9" t="s">
        <v>188</v>
      </c>
      <c r="G7036" s="9" t="s">
        <v>236</v>
      </c>
      <c r="H7036" s="9" t="s">
        <v>164</v>
      </c>
      <c r="I7036" s="9" t="s">
        <v>421</v>
      </c>
      <c r="J7036" s="9" t="s">
        <v>4015</v>
      </c>
      <c r="K7036" s="9" t="s">
        <v>246</v>
      </c>
      <c r="L7036" s="9" t="s">
        <v>293</v>
      </c>
      <c r="M7036" s="9" t="s">
        <v>3002</v>
      </c>
      <c r="N7036" s="9" t="s">
        <v>196</v>
      </c>
      <c r="O7036" s="9" t="s">
        <v>180</v>
      </c>
      <c r="P7036" s="9" t="s">
        <v>278</v>
      </c>
      <c r="Q7036" s="9" t="s">
        <v>219</v>
      </c>
      <c r="R7036" s="9">
        <v>0</v>
      </c>
      <c r="S7036" s="9">
        <v>42</v>
      </c>
      <c r="T7036" s="9" t="s">
        <v>343</v>
      </c>
      <c r="U7036" s="9" t="s">
        <v>242</v>
      </c>
      <c r="W7036" s="9">
        <v>4</v>
      </c>
      <c r="X7036" s="9">
        <f>INDEX(SLA_Policy!$D$2:$D$5,MATCH(F7036,SLA_Policy!$A$2:$A$5,0))</f>
        <v>72</v>
      </c>
      <c r="Y7036" s="9" t="str">
        <f>IF(E7036="Cancelled","Excluded",IF(D7036="",IF((SLA_Policy!$B$8-B7036)*24&gt;X7036,"Open - Breached","Open - On Track"),IF((D7036-B7036)*24&lt;=X7036,"Met","Breached")))</f>
        <v>Met</v>
      </c>
    </row>
    <row r="7037" spans="1:25" x14ac:dyDescent="0.25">
      <c r="A7037" s="9" t="s">
        <v>10995</v>
      </c>
      <c r="B7037" s="23">
        <v>46119.3569444444</v>
      </c>
      <c r="C7037" s="23">
        <v>46119.361111111102</v>
      </c>
      <c r="D7037" s="23">
        <v>46120.75</v>
      </c>
      <c r="E7037" s="9" t="s">
        <v>212</v>
      </c>
      <c r="F7037" s="9" t="s">
        <v>189</v>
      </c>
      <c r="G7037" s="9" t="s">
        <v>236</v>
      </c>
      <c r="H7037" s="9" t="s">
        <v>162</v>
      </c>
      <c r="I7037" s="9" t="s">
        <v>280</v>
      </c>
      <c r="J7037" s="9" t="s">
        <v>10996</v>
      </c>
      <c r="K7037" s="9" t="s">
        <v>303</v>
      </c>
      <c r="L7037" s="9" t="s">
        <v>226</v>
      </c>
      <c r="M7037" s="9" t="s">
        <v>418</v>
      </c>
      <c r="N7037" s="9" t="s">
        <v>198</v>
      </c>
      <c r="O7037" s="9" t="s">
        <v>179</v>
      </c>
      <c r="P7037" s="9" t="s">
        <v>284</v>
      </c>
      <c r="Q7037" s="9" t="s">
        <v>219</v>
      </c>
      <c r="R7037" s="9">
        <v>1</v>
      </c>
      <c r="S7037" s="9">
        <v>49</v>
      </c>
      <c r="U7037" s="9" t="s">
        <v>242</v>
      </c>
      <c r="X7037" s="9">
        <f>INDEX(SLA_Policy!$D$2:$D$5,MATCH(F7037,SLA_Policy!$A$2:$A$5,0))</f>
        <v>120</v>
      </c>
      <c r="Y7037" s="9" t="str">
        <f>IF(E7037="Cancelled","Excluded",IF(D7037="",IF((SLA_Policy!$B$8-B7037)*24&gt;X7037,"Open - Breached","Open - On Track"),IF((D7037-B7037)*24&lt;=X7037,"Met","Breached")))</f>
        <v>Met</v>
      </c>
    </row>
    <row r="7038" spans="1:25" x14ac:dyDescent="0.25">
      <c r="A7038" s="9" t="s">
        <v>10997</v>
      </c>
      <c r="B7038" s="23">
        <v>46119.3618055556</v>
      </c>
      <c r="C7038" s="23">
        <v>46119.410416666702</v>
      </c>
      <c r="D7038" s="23">
        <v>46119.698611111096</v>
      </c>
      <c r="E7038" s="9" t="s">
        <v>212</v>
      </c>
      <c r="F7038" s="9" t="s">
        <v>189</v>
      </c>
      <c r="G7038" s="9" t="s">
        <v>213</v>
      </c>
      <c r="H7038" s="9" t="s">
        <v>164</v>
      </c>
      <c r="I7038" s="9" t="s">
        <v>339</v>
      </c>
      <c r="J7038" s="9" t="s">
        <v>4382</v>
      </c>
      <c r="K7038" s="9" t="s">
        <v>246</v>
      </c>
      <c r="L7038" s="9" t="s">
        <v>351</v>
      </c>
      <c r="M7038" s="9" t="s">
        <v>3438</v>
      </c>
      <c r="N7038" s="9" t="s">
        <v>197</v>
      </c>
      <c r="O7038" s="9" t="s">
        <v>116</v>
      </c>
      <c r="P7038" s="9" t="s">
        <v>342</v>
      </c>
      <c r="Q7038" s="9" t="s">
        <v>219</v>
      </c>
      <c r="R7038" s="9">
        <v>0</v>
      </c>
      <c r="S7038" s="9">
        <v>6</v>
      </c>
      <c r="T7038" s="9" t="s">
        <v>343</v>
      </c>
      <c r="U7038" s="9" t="s">
        <v>248</v>
      </c>
      <c r="X7038" s="9">
        <f>INDEX(SLA_Policy!$D$2:$D$5,MATCH(F7038,SLA_Policy!$A$2:$A$5,0))</f>
        <v>120</v>
      </c>
      <c r="Y7038" s="9" t="str">
        <f>IF(E7038="Cancelled","Excluded",IF(D7038="",IF((SLA_Policy!$B$8-B7038)*24&gt;X7038,"Open - Breached","Open - On Track"),IF((D7038-B7038)*24&lt;=X7038,"Met","Breached")))</f>
        <v>Met</v>
      </c>
    </row>
    <row r="7039" spans="1:25" x14ac:dyDescent="0.25">
      <c r="A7039" s="9" t="s">
        <v>10998</v>
      </c>
      <c r="B7039" s="23">
        <v>46119.364583333299</v>
      </c>
      <c r="C7039" s="23">
        <v>46119.381249999999</v>
      </c>
      <c r="D7039" s="23">
        <v>46120.3125</v>
      </c>
      <c r="E7039" s="9" t="s">
        <v>212</v>
      </c>
      <c r="F7039" s="9" t="s">
        <v>188</v>
      </c>
      <c r="G7039" s="9" t="s">
        <v>236</v>
      </c>
      <c r="H7039" s="9" t="s">
        <v>161</v>
      </c>
      <c r="I7039" s="9" t="s">
        <v>482</v>
      </c>
      <c r="J7039" s="9" t="s">
        <v>2297</v>
      </c>
      <c r="K7039" s="9" t="s">
        <v>246</v>
      </c>
      <c r="L7039" s="9" t="s">
        <v>104</v>
      </c>
      <c r="M7039" s="9" t="s">
        <v>2412</v>
      </c>
      <c r="N7039" s="9" t="s">
        <v>196</v>
      </c>
      <c r="O7039" s="9" t="s">
        <v>177</v>
      </c>
      <c r="P7039" s="9" t="s">
        <v>300</v>
      </c>
      <c r="Q7039" s="9" t="s">
        <v>219</v>
      </c>
      <c r="R7039" s="9">
        <v>0</v>
      </c>
      <c r="S7039" s="9">
        <v>54</v>
      </c>
      <c r="U7039" s="9" t="s">
        <v>242</v>
      </c>
      <c r="W7039" s="9">
        <v>4</v>
      </c>
      <c r="X7039" s="9">
        <f>INDEX(SLA_Policy!$D$2:$D$5,MATCH(F7039,SLA_Policy!$A$2:$A$5,0))</f>
        <v>72</v>
      </c>
      <c r="Y7039" s="9" t="str">
        <f>IF(E7039="Cancelled","Excluded",IF(D7039="",IF((SLA_Policy!$B$8-B7039)*24&gt;X7039,"Open - Breached","Open - On Track"),IF((D7039-B7039)*24&lt;=X7039,"Met","Breached")))</f>
        <v>Met</v>
      </c>
    </row>
    <row r="7040" spans="1:25" x14ac:dyDescent="0.25">
      <c r="A7040" s="9" t="s">
        <v>10999</v>
      </c>
      <c r="B7040" s="23">
        <v>46119.3659722222</v>
      </c>
      <c r="C7040" s="23">
        <v>46119.369444444397</v>
      </c>
      <c r="D7040" s="23">
        <v>46119.53125</v>
      </c>
      <c r="E7040" s="9" t="s">
        <v>212</v>
      </c>
      <c r="F7040" s="9" t="s">
        <v>187</v>
      </c>
      <c r="G7040" s="9" t="s">
        <v>213</v>
      </c>
      <c r="H7040" s="9" t="s">
        <v>163</v>
      </c>
      <c r="I7040" s="9" t="s">
        <v>223</v>
      </c>
      <c r="J7040" s="9" t="s">
        <v>224</v>
      </c>
      <c r="K7040" s="9" t="s">
        <v>215</v>
      </c>
      <c r="L7040" s="9" t="s">
        <v>216</v>
      </c>
      <c r="M7040" s="9" t="s">
        <v>5690</v>
      </c>
      <c r="N7040" s="9" t="s">
        <v>198</v>
      </c>
      <c r="O7040" s="9" t="s">
        <v>176</v>
      </c>
      <c r="P7040" s="9" t="s">
        <v>570</v>
      </c>
      <c r="Q7040" s="9" t="s">
        <v>273</v>
      </c>
      <c r="R7040" s="9">
        <v>0</v>
      </c>
      <c r="S7040" s="9">
        <v>64</v>
      </c>
      <c r="T7040" s="9" t="s">
        <v>136</v>
      </c>
      <c r="U7040" s="9" t="s">
        <v>230</v>
      </c>
      <c r="W7040" s="9">
        <v>5</v>
      </c>
      <c r="X7040" s="9">
        <f>INDEX(SLA_Policy!$D$2:$D$5,MATCH(F7040,SLA_Policy!$A$2:$A$5,0))</f>
        <v>8</v>
      </c>
      <c r="Y7040" s="9" t="str">
        <f>IF(E7040="Cancelled","Excluded",IF(D7040="",IF((SLA_Policy!$B$8-B7040)*24&gt;X7040,"Open - Breached","Open - On Track"),IF((D7040-B7040)*24&lt;=X7040,"Met","Breached")))</f>
        <v>Met</v>
      </c>
    </row>
    <row r="7041" spans="1:25" x14ac:dyDescent="0.25">
      <c r="A7041" s="9" t="s">
        <v>11000</v>
      </c>
      <c r="B7041" s="23">
        <v>46119.371527777803</v>
      </c>
      <c r="C7041" s="23">
        <v>46119.397916666698</v>
      </c>
      <c r="D7041" s="23">
        <v>46119.757638888899</v>
      </c>
      <c r="E7041" s="9" t="s">
        <v>212</v>
      </c>
      <c r="F7041" s="9" t="s">
        <v>189</v>
      </c>
      <c r="G7041" s="9" t="s">
        <v>213</v>
      </c>
      <c r="H7041" s="9" t="s">
        <v>162</v>
      </c>
      <c r="I7041" s="9" t="s">
        <v>244</v>
      </c>
      <c r="J7041" s="9" t="s">
        <v>561</v>
      </c>
      <c r="K7041" s="9" t="s">
        <v>225</v>
      </c>
      <c r="L7041" s="9" t="s">
        <v>226</v>
      </c>
      <c r="M7041" s="9" t="s">
        <v>3643</v>
      </c>
      <c r="N7041" s="9" t="s">
        <v>199</v>
      </c>
      <c r="O7041" s="9" t="s">
        <v>116</v>
      </c>
      <c r="P7041" s="9" t="s">
        <v>342</v>
      </c>
      <c r="Q7041" s="9" t="s">
        <v>219</v>
      </c>
      <c r="R7041" s="9">
        <v>0</v>
      </c>
      <c r="S7041" s="9">
        <v>27</v>
      </c>
      <c r="U7041" s="9" t="s">
        <v>248</v>
      </c>
      <c r="W7041" s="9">
        <v>5</v>
      </c>
      <c r="X7041" s="9">
        <f>INDEX(SLA_Policy!$D$2:$D$5,MATCH(F7041,SLA_Policy!$A$2:$A$5,0))</f>
        <v>120</v>
      </c>
      <c r="Y7041" s="9" t="str">
        <f>IF(E7041="Cancelled","Excluded",IF(D7041="",IF((SLA_Policy!$B$8-B7041)*24&gt;X7041,"Open - Breached","Open - On Track"),IF((D7041-B7041)*24&lt;=X7041,"Met","Breached")))</f>
        <v>Met</v>
      </c>
    </row>
    <row r="7042" spans="1:25" x14ac:dyDescent="0.25">
      <c r="A7042" s="9" t="s">
        <v>11001</v>
      </c>
      <c r="B7042" s="23">
        <v>46119.375</v>
      </c>
      <c r="C7042" s="23">
        <v>46119.378472222197</v>
      </c>
      <c r="D7042" s="23">
        <v>46119.438194444498</v>
      </c>
      <c r="E7042" s="9" t="s">
        <v>212</v>
      </c>
      <c r="F7042" s="9" t="s">
        <v>186</v>
      </c>
      <c r="G7042" s="9" t="s">
        <v>213</v>
      </c>
      <c r="H7042" s="9" t="s">
        <v>167</v>
      </c>
      <c r="I7042" s="9" t="s">
        <v>362</v>
      </c>
      <c r="J7042" s="9" t="s">
        <v>5903</v>
      </c>
      <c r="K7042" s="9" t="s">
        <v>303</v>
      </c>
      <c r="L7042" s="9" t="s">
        <v>104</v>
      </c>
      <c r="M7042" s="9" t="s">
        <v>491</v>
      </c>
      <c r="N7042" s="9" t="s">
        <v>196</v>
      </c>
      <c r="O7042" s="9" t="s">
        <v>176</v>
      </c>
      <c r="P7042" s="9" t="s">
        <v>503</v>
      </c>
      <c r="Q7042" s="9" t="s">
        <v>273</v>
      </c>
      <c r="R7042" s="9">
        <v>0</v>
      </c>
      <c r="S7042" s="9">
        <v>29</v>
      </c>
      <c r="U7042" s="9" t="s">
        <v>248</v>
      </c>
      <c r="X7042" s="9">
        <f>INDEX(SLA_Policy!$D$2:$D$5,MATCH(F7042,SLA_Policy!$A$2:$A$5,0))</f>
        <v>4</v>
      </c>
      <c r="Y7042" s="9" t="str">
        <f>IF(E7042="Cancelled","Excluded",IF(D7042="",IF((SLA_Policy!$B$8-B7042)*24&gt;X7042,"Open - Breached","Open - On Track"),IF((D7042-B7042)*24&lt;=X7042,"Met","Breached")))</f>
        <v>Met</v>
      </c>
    </row>
    <row r="7043" spans="1:25" x14ac:dyDescent="0.25">
      <c r="A7043" s="9" t="s">
        <v>11002</v>
      </c>
      <c r="B7043" s="23">
        <v>46119.380555555603</v>
      </c>
      <c r="C7043" s="23">
        <v>46119.390277777798</v>
      </c>
      <c r="D7043" s="23">
        <v>46120.344444444498</v>
      </c>
      <c r="E7043" s="9" t="s">
        <v>212</v>
      </c>
      <c r="F7043" s="9" t="s">
        <v>189</v>
      </c>
      <c r="G7043" s="9" t="s">
        <v>236</v>
      </c>
      <c r="H7043" s="9" t="s">
        <v>161</v>
      </c>
      <c r="I7043" s="9" t="s">
        <v>237</v>
      </c>
      <c r="J7043" s="9" t="s">
        <v>1728</v>
      </c>
      <c r="K7043" s="9" t="s">
        <v>303</v>
      </c>
      <c r="L7043" s="9" t="s">
        <v>226</v>
      </c>
      <c r="M7043" s="9" t="s">
        <v>2818</v>
      </c>
      <c r="N7043" s="9" t="s">
        <v>196</v>
      </c>
      <c r="O7043" s="9" t="s">
        <v>177</v>
      </c>
      <c r="P7043" s="9" t="s">
        <v>457</v>
      </c>
      <c r="Q7043" s="9" t="s">
        <v>219</v>
      </c>
      <c r="R7043" s="9">
        <v>0</v>
      </c>
      <c r="S7043" s="9">
        <v>15</v>
      </c>
      <c r="U7043" s="9" t="s">
        <v>242</v>
      </c>
      <c r="X7043" s="9">
        <f>INDEX(SLA_Policy!$D$2:$D$5,MATCH(F7043,SLA_Policy!$A$2:$A$5,0))</f>
        <v>120</v>
      </c>
      <c r="Y7043" s="9" t="str">
        <f>IF(E7043="Cancelled","Excluded",IF(D7043="",IF((SLA_Policy!$B$8-B7043)*24&gt;X7043,"Open - Breached","Open - On Track"),IF((D7043-B7043)*24&lt;=X7043,"Met","Breached")))</f>
        <v>Met</v>
      </c>
    </row>
    <row r="7044" spans="1:25" x14ac:dyDescent="0.25">
      <c r="A7044" s="9" t="s">
        <v>11003</v>
      </c>
      <c r="B7044" s="23">
        <v>46119.383333333302</v>
      </c>
      <c r="C7044" s="23">
        <v>46119.384722222203</v>
      </c>
      <c r="D7044" s="23">
        <v>46119.432638888902</v>
      </c>
      <c r="E7044" s="9" t="s">
        <v>212</v>
      </c>
      <c r="F7044" s="9" t="s">
        <v>187</v>
      </c>
      <c r="G7044" s="9" t="s">
        <v>213</v>
      </c>
      <c r="H7044" s="9" t="s">
        <v>166</v>
      </c>
      <c r="I7044" s="9" t="s">
        <v>286</v>
      </c>
      <c r="J7044" s="9" t="s">
        <v>11004</v>
      </c>
      <c r="K7044" s="9" t="s">
        <v>225</v>
      </c>
      <c r="L7044" s="9" t="s">
        <v>395</v>
      </c>
      <c r="M7044" s="9" t="s">
        <v>1856</v>
      </c>
      <c r="N7044" s="9" t="s">
        <v>198</v>
      </c>
      <c r="O7044" s="9" t="s">
        <v>181</v>
      </c>
      <c r="P7044" s="9" t="s">
        <v>449</v>
      </c>
      <c r="Q7044" s="9" t="s">
        <v>273</v>
      </c>
      <c r="R7044" s="9">
        <v>1</v>
      </c>
      <c r="S7044" s="9">
        <v>9</v>
      </c>
      <c r="U7044" s="9" t="s">
        <v>290</v>
      </c>
      <c r="X7044" s="9">
        <f>INDEX(SLA_Policy!$D$2:$D$5,MATCH(F7044,SLA_Policy!$A$2:$A$5,0))</f>
        <v>8</v>
      </c>
      <c r="Y7044" s="9" t="str">
        <f>IF(E7044="Cancelled","Excluded",IF(D7044="",IF((SLA_Policy!$B$8-B7044)*24&gt;X7044,"Open - Breached","Open - On Track"),IF((D7044-B7044)*24&lt;=X7044,"Met","Breached")))</f>
        <v>Met</v>
      </c>
    </row>
    <row r="7045" spans="1:25" x14ac:dyDescent="0.25">
      <c r="A7045" s="9" t="s">
        <v>11005</v>
      </c>
      <c r="B7045" s="23">
        <v>46119.397916666698</v>
      </c>
      <c r="C7045" s="23">
        <v>46119.436805555597</v>
      </c>
      <c r="D7045" s="23">
        <v>46121.390277777798</v>
      </c>
      <c r="E7045" s="9" t="s">
        <v>212</v>
      </c>
      <c r="F7045" s="9" t="s">
        <v>188</v>
      </c>
      <c r="G7045" s="9" t="s">
        <v>213</v>
      </c>
      <c r="H7045" s="9" t="s">
        <v>167</v>
      </c>
      <c r="I7045" s="9" t="s">
        <v>349</v>
      </c>
      <c r="J7045" s="9" t="s">
        <v>8452</v>
      </c>
      <c r="K7045" s="9" t="s">
        <v>215</v>
      </c>
      <c r="L7045" s="9" t="s">
        <v>104</v>
      </c>
      <c r="M7045" s="9" t="s">
        <v>1269</v>
      </c>
      <c r="N7045" s="9" t="s">
        <v>197</v>
      </c>
      <c r="O7045" s="9" t="s">
        <v>180</v>
      </c>
      <c r="P7045" s="9" t="s">
        <v>278</v>
      </c>
      <c r="Q7045" s="9" t="s">
        <v>219</v>
      </c>
      <c r="R7045" s="9">
        <v>0</v>
      </c>
      <c r="S7045" s="9">
        <v>21</v>
      </c>
      <c r="U7045" s="9" t="s">
        <v>290</v>
      </c>
      <c r="X7045" s="9">
        <f>INDEX(SLA_Policy!$D$2:$D$5,MATCH(F7045,SLA_Policy!$A$2:$A$5,0))</f>
        <v>72</v>
      </c>
      <c r="Y7045" s="9" t="str">
        <f>IF(E7045="Cancelled","Excluded",IF(D7045="",IF((SLA_Policy!$B$8-B7045)*24&gt;X7045,"Open - Breached","Open - On Track"),IF((D7045-B7045)*24&lt;=X7045,"Met","Breached")))</f>
        <v>Met</v>
      </c>
    </row>
    <row r="7046" spans="1:25" x14ac:dyDescent="0.25">
      <c r="A7046" s="9" t="s">
        <v>11006</v>
      </c>
      <c r="B7046" s="23">
        <v>46119.4</v>
      </c>
      <c r="C7046" s="23">
        <v>46119.402777777803</v>
      </c>
      <c r="D7046" s="23">
        <v>46119.627777777801</v>
      </c>
      <c r="E7046" s="9" t="s">
        <v>212</v>
      </c>
      <c r="F7046" s="9" t="s">
        <v>188</v>
      </c>
      <c r="G7046" s="9" t="s">
        <v>213</v>
      </c>
      <c r="H7046" s="9" t="s">
        <v>165</v>
      </c>
      <c r="I7046" s="9" t="s">
        <v>567</v>
      </c>
      <c r="J7046" s="9" t="s">
        <v>1451</v>
      </c>
      <c r="K7046" s="9" t="s">
        <v>246</v>
      </c>
      <c r="L7046" s="9" t="s">
        <v>351</v>
      </c>
      <c r="M7046" s="9" t="s">
        <v>3622</v>
      </c>
      <c r="N7046" s="9" t="s">
        <v>198</v>
      </c>
      <c r="O7046" s="9" t="s">
        <v>176</v>
      </c>
      <c r="P7046" s="9" t="s">
        <v>419</v>
      </c>
      <c r="Q7046" s="9" t="s">
        <v>219</v>
      </c>
      <c r="R7046" s="9">
        <v>0</v>
      </c>
      <c r="S7046" s="9">
        <v>35</v>
      </c>
      <c r="U7046" s="9" t="s">
        <v>230</v>
      </c>
      <c r="X7046" s="9">
        <f>INDEX(SLA_Policy!$D$2:$D$5,MATCH(F7046,SLA_Policy!$A$2:$A$5,0))</f>
        <v>72</v>
      </c>
      <c r="Y7046" s="9" t="str">
        <f>IF(E7046="Cancelled","Excluded",IF(D7046="",IF((SLA_Policy!$B$8-B7046)*24&gt;X7046,"Open - Breached","Open - On Track"),IF((D7046-B7046)*24&lt;=X7046,"Met","Breached")))</f>
        <v>Met</v>
      </c>
    </row>
    <row r="7047" spans="1:25" x14ac:dyDescent="0.25">
      <c r="A7047" s="9" t="s">
        <v>11007</v>
      </c>
      <c r="B7047" s="23">
        <v>46119.4</v>
      </c>
      <c r="C7047" s="23">
        <v>46119.431250000001</v>
      </c>
      <c r="D7047" s="23">
        <v>46120.7</v>
      </c>
      <c r="E7047" s="9" t="s">
        <v>212</v>
      </c>
      <c r="F7047" s="9" t="s">
        <v>189</v>
      </c>
      <c r="G7047" s="9" t="s">
        <v>236</v>
      </c>
      <c r="H7047" s="9" t="s">
        <v>161</v>
      </c>
      <c r="I7047" s="9" t="s">
        <v>482</v>
      </c>
      <c r="J7047" s="9" t="s">
        <v>2529</v>
      </c>
      <c r="K7047" s="9" t="s">
        <v>246</v>
      </c>
      <c r="L7047" s="9" t="s">
        <v>351</v>
      </c>
      <c r="M7047" s="9" t="s">
        <v>4290</v>
      </c>
      <c r="N7047" s="9" t="s">
        <v>196</v>
      </c>
      <c r="O7047" s="9" t="s">
        <v>177</v>
      </c>
      <c r="P7047" s="9" t="s">
        <v>300</v>
      </c>
      <c r="Q7047" s="9" t="s">
        <v>219</v>
      </c>
      <c r="R7047" s="9">
        <v>0</v>
      </c>
      <c r="S7047" s="9">
        <v>70</v>
      </c>
      <c r="U7047" s="9" t="s">
        <v>242</v>
      </c>
      <c r="W7047" s="9">
        <v>5</v>
      </c>
      <c r="X7047" s="9">
        <f>INDEX(SLA_Policy!$D$2:$D$5,MATCH(F7047,SLA_Policy!$A$2:$A$5,0))</f>
        <v>120</v>
      </c>
      <c r="Y7047" s="9" t="str">
        <f>IF(E7047="Cancelled","Excluded",IF(D7047="",IF((SLA_Policy!$B$8-B7047)*24&gt;X7047,"Open - Breached","Open - On Track"),IF((D7047-B7047)*24&lt;=X7047,"Met","Breached")))</f>
        <v>Met</v>
      </c>
    </row>
    <row r="7048" spans="1:25" x14ac:dyDescent="0.25">
      <c r="A7048" s="9" t="s">
        <v>11008</v>
      </c>
      <c r="B7048" s="23">
        <v>46119.413194444503</v>
      </c>
      <c r="C7048" s="23">
        <v>46119.421527777798</v>
      </c>
      <c r="D7048" s="23">
        <v>46119.456944444399</v>
      </c>
      <c r="E7048" s="9" t="s">
        <v>212</v>
      </c>
      <c r="F7048" s="9" t="s">
        <v>187</v>
      </c>
      <c r="G7048" s="9" t="s">
        <v>213</v>
      </c>
      <c r="H7048" s="9" t="s">
        <v>162</v>
      </c>
      <c r="I7048" s="9" t="s">
        <v>345</v>
      </c>
      <c r="J7048" s="9" t="s">
        <v>429</v>
      </c>
      <c r="K7048" s="9" t="s">
        <v>246</v>
      </c>
      <c r="L7048" s="9" t="s">
        <v>226</v>
      </c>
      <c r="M7048" s="9" t="s">
        <v>615</v>
      </c>
      <c r="N7048" s="9" t="s">
        <v>196</v>
      </c>
      <c r="O7048" s="9" t="s">
        <v>116</v>
      </c>
      <c r="P7048" s="9" t="s">
        <v>258</v>
      </c>
      <c r="Q7048" s="9" t="s">
        <v>219</v>
      </c>
      <c r="R7048" s="9">
        <v>0</v>
      </c>
      <c r="S7048" s="9">
        <v>21</v>
      </c>
      <c r="U7048" s="9" t="s">
        <v>248</v>
      </c>
      <c r="X7048" s="9">
        <f>INDEX(SLA_Policy!$D$2:$D$5,MATCH(F7048,SLA_Policy!$A$2:$A$5,0))</f>
        <v>8</v>
      </c>
      <c r="Y7048" s="9" t="str">
        <f>IF(E7048="Cancelled","Excluded",IF(D7048="",IF((SLA_Policy!$B$8-B7048)*24&gt;X7048,"Open - Breached","Open - On Track"),IF((D7048-B7048)*24&lt;=X7048,"Met","Breached")))</f>
        <v>Met</v>
      </c>
    </row>
    <row r="7049" spans="1:25" x14ac:dyDescent="0.25">
      <c r="A7049" s="9" t="s">
        <v>11009</v>
      </c>
      <c r="B7049" s="23">
        <v>46119.443055555603</v>
      </c>
      <c r="C7049" s="23">
        <v>46119.444444444503</v>
      </c>
      <c r="D7049" s="23">
        <v>46119.740277777797</v>
      </c>
      <c r="E7049" s="9" t="s">
        <v>212</v>
      </c>
      <c r="F7049" s="9" t="s">
        <v>188</v>
      </c>
      <c r="G7049" s="9" t="s">
        <v>213</v>
      </c>
      <c r="H7049" s="9" t="s">
        <v>88</v>
      </c>
      <c r="I7049" s="9" t="s">
        <v>92</v>
      </c>
      <c r="J7049" s="9" t="s">
        <v>413</v>
      </c>
      <c r="K7049" s="9" t="s">
        <v>246</v>
      </c>
      <c r="L7049" s="9" t="s">
        <v>226</v>
      </c>
      <c r="M7049" s="9" t="s">
        <v>3034</v>
      </c>
      <c r="N7049" s="9" t="s">
        <v>198</v>
      </c>
      <c r="O7049" s="9" t="s">
        <v>178</v>
      </c>
      <c r="P7049" s="9" t="s">
        <v>427</v>
      </c>
      <c r="Q7049" s="9" t="s">
        <v>219</v>
      </c>
      <c r="R7049" s="9">
        <v>0</v>
      </c>
      <c r="S7049" s="9">
        <v>23</v>
      </c>
      <c r="T7049" s="9" t="s">
        <v>136</v>
      </c>
      <c r="U7049" s="9" t="s">
        <v>266</v>
      </c>
      <c r="W7049" s="9">
        <v>5</v>
      </c>
      <c r="X7049" s="9">
        <f>INDEX(SLA_Policy!$D$2:$D$5,MATCH(F7049,SLA_Policy!$A$2:$A$5,0))</f>
        <v>72</v>
      </c>
      <c r="Y7049" s="9" t="str">
        <f>IF(E7049="Cancelled","Excluded",IF(D7049="",IF((SLA_Policy!$B$8-B7049)*24&gt;X7049,"Open - Breached","Open - On Track"),IF((D7049-B7049)*24&lt;=X7049,"Met","Breached")))</f>
        <v>Met</v>
      </c>
    </row>
    <row r="7050" spans="1:25" x14ac:dyDescent="0.25">
      <c r="A7050" s="9" t="s">
        <v>11010</v>
      </c>
      <c r="B7050" s="23">
        <v>46119.447916666701</v>
      </c>
      <c r="C7050" s="23">
        <v>46119.452083333301</v>
      </c>
      <c r="D7050" s="23">
        <v>46121.643750000003</v>
      </c>
      <c r="E7050" s="9" t="s">
        <v>212</v>
      </c>
      <c r="F7050" s="9" t="s">
        <v>188</v>
      </c>
      <c r="G7050" s="9" t="s">
        <v>236</v>
      </c>
      <c r="H7050" s="9" t="s">
        <v>161</v>
      </c>
      <c r="I7050" s="9" t="s">
        <v>237</v>
      </c>
      <c r="J7050" s="9" t="s">
        <v>8561</v>
      </c>
      <c r="K7050" s="9" t="s">
        <v>246</v>
      </c>
      <c r="L7050" s="9" t="s">
        <v>311</v>
      </c>
      <c r="M7050" s="9" t="s">
        <v>2374</v>
      </c>
      <c r="N7050" s="9" t="s">
        <v>200</v>
      </c>
      <c r="O7050" s="9" t="s">
        <v>177</v>
      </c>
      <c r="P7050" s="9" t="s">
        <v>457</v>
      </c>
      <c r="Q7050" s="9" t="s">
        <v>219</v>
      </c>
      <c r="R7050" s="9">
        <v>0</v>
      </c>
      <c r="S7050" s="9">
        <v>26</v>
      </c>
      <c r="U7050" s="9" t="s">
        <v>242</v>
      </c>
      <c r="X7050" s="9">
        <f>INDEX(SLA_Policy!$D$2:$D$5,MATCH(F7050,SLA_Policy!$A$2:$A$5,0))</f>
        <v>72</v>
      </c>
      <c r="Y7050" s="9" t="str">
        <f>IF(E7050="Cancelled","Excluded",IF(D7050="",IF((SLA_Policy!$B$8-B7050)*24&gt;X7050,"Open - Breached","Open - On Track"),IF((D7050-B7050)*24&lt;=X7050,"Met","Breached")))</f>
        <v>Met</v>
      </c>
    </row>
    <row r="7051" spans="1:25" x14ac:dyDescent="0.25">
      <c r="A7051" s="9" t="s">
        <v>11011</v>
      </c>
      <c r="B7051" s="23">
        <v>46119.461805555598</v>
      </c>
      <c r="C7051" s="23">
        <v>46119.492361111101</v>
      </c>
      <c r="D7051" s="23">
        <v>46121.375694444498</v>
      </c>
      <c r="E7051" s="9" t="s">
        <v>212</v>
      </c>
      <c r="F7051" s="9" t="s">
        <v>189</v>
      </c>
      <c r="G7051" s="9" t="s">
        <v>236</v>
      </c>
      <c r="H7051" s="9" t="s">
        <v>161</v>
      </c>
      <c r="I7051" s="9" t="s">
        <v>237</v>
      </c>
      <c r="J7051" s="9" t="s">
        <v>2977</v>
      </c>
      <c r="K7051" s="9" t="s">
        <v>246</v>
      </c>
      <c r="L7051" s="9" t="s">
        <v>104</v>
      </c>
      <c r="M7051" s="9" t="s">
        <v>1618</v>
      </c>
      <c r="N7051" s="9" t="s">
        <v>197</v>
      </c>
      <c r="O7051" s="9" t="s">
        <v>177</v>
      </c>
      <c r="P7051" s="9" t="s">
        <v>241</v>
      </c>
      <c r="Q7051" s="9" t="s">
        <v>219</v>
      </c>
      <c r="R7051" s="9">
        <v>0</v>
      </c>
      <c r="S7051" s="9">
        <v>8</v>
      </c>
      <c r="U7051" s="9" t="s">
        <v>242</v>
      </c>
      <c r="W7051" s="9">
        <v>5</v>
      </c>
      <c r="X7051" s="9">
        <f>INDEX(SLA_Policy!$D$2:$D$5,MATCH(F7051,SLA_Policy!$A$2:$A$5,0))</f>
        <v>120</v>
      </c>
      <c r="Y7051" s="9" t="str">
        <f>IF(E7051="Cancelled","Excluded",IF(D7051="",IF((SLA_Policy!$B$8-B7051)*24&gt;X7051,"Open - Breached","Open - On Track"),IF((D7051-B7051)*24&lt;=X7051,"Met","Breached")))</f>
        <v>Met</v>
      </c>
    </row>
    <row r="7052" spans="1:25" x14ac:dyDescent="0.25">
      <c r="A7052" s="9" t="s">
        <v>11012</v>
      </c>
      <c r="B7052" s="23">
        <v>46119.462500000001</v>
      </c>
      <c r="C7052" s="23">
        <v>46119.585416666698</v>
      </c>
      <c r="D7052" s="23">
        <v>46120.320138888899</v>
      </c>
      <c r="E7052" s="9" t="s">
        <v>212</v>
      </c>
      <c r="F7052" s="9" t="s">
        <v>189</v>
      </c>
      <c r="G7052" s="9" t="s">
        <v>213</v>
      </c>
      <c r="H7052" s="9" t="s">
        <v>162</v>
      </c>
      <c r="I7052" s="9" t="s">
        <v>345</v>
      </c>
      <c r="J7052" s="9" t="s">
        <v>3524</v>
      </c>
      <c r="K7052" s="9" t="s">
        <v>225</v>
      </c>
      <c r="L7052" s="9" t="s">
        <v>216</v>
      </c>
      <c r="M7052" s="9" t="s">
        <v>3667</v>
      </c>
      <c r="N7052" s="9" t="s">
        <v>196</v>
      </c>
      <c r="O7052" s="9" t="s">
        <v>116</v>
      </c>
      <c r="P7052" s="9" t="s">
        <v>218</v>
      </c>
      <c r="Q7052" s="9" t="s">
        <v>219</v>
      </c>
      <c r="R7052" s="9">
        <v>0</v>
      </c>
      <c r="S7052" s="9">
        <v>43</v>
      </c>
      <c r="U7052" s="9" t="s">
        <v>661</v>
      </c>
      <c r="X7052" s="9">
        <f>INDEX(SLA_Policy!$D$2:$D$5,MATCH(F7052,SLA_Policy!$A$2:$A$5,0))</f>
        <v>120</v>
      </c>
      <c r="Y7052" s="9" t="str">
        <f>IF(E7052="Cancelled","Excluded",IF(D7052="",IF((SLA_Policy!$B$8-B7052)*24&gt;X7052,"Open - Breached","Open - On Track"),IF((D7052-B7052)*24&lt;=X7052,"Met","Breached")))</f>
        <v>Met</v>
      </c>
    </row>
    <row r="7053" spans="1:25" x14ac:dyDescent="0.25">
      <c r="A7053" s="9" t="s">
        <v>11013</v>
      </c>
      <c r="B7053" s="23">
        <v>46119.465277777803</v>
      </c>
      <c r="C7053" s="23">
        <v>46119.472916666702</v>
      </c>
      <c r="D7053" s="23">
        <v>46120.369444444397</v>
      </c>
      <c r="E7053" s="9" t="s">
        <v>212</v>
      </c>
      <c r="F7053" s="9" t="s">
        <v>188</v>
      </c>
      <c r="G7053" s="9" t="s">
        <v>236</v>
      </c>
      <c r="H7053" s="9" t="s">
        <v>167</v>
      </c>
      <c r="I7053" s="9" t="s">
        <v>255</v>
      </c>
      <c r="J7053" s="9" t="s">
        <v>1577</v>
      </c>
      <c r="K7053" s="9" t="s">
        <v>215</v>
      </c>
      <c r="L7053" s="9" t="s">
        <v>311</v>
      </c>
      <c r="M7053" s="9" t="s">
        <v>7568</v>
      </c>
      <c r="N7053" s="9" t="s">
        <v>198</v>
      </c>
      <c r="O7053" s="9" t="s">
        <v>116</v>
      </c>
      <c r="P7053" s="9" t="s">
        <v>258</v>
      </c>
      <c r="Q7053" s="9" t="s">
        <v>219</v>
      </c>
      <c r="R7053" s="9">
        <v>0</v>
      </c>
      <c r="S7053" s="9">
        <v>26</v>
      </c>
      <c r="U7053" s="9" t="s">
        <v>242</v>
      </c>
      <c r="X7053" s="9">
        <f>INDEX(SLA_Policy!$D$2:$D$5,MATCH(F7053,SLA_Policy!$A$2:$A$5,0))</f>
        <v>72</v>
      </c>
      <c r="Y7053" s="9" t="str">
        <f>IF(E7053="Cancelled","Excluded",IF(D7053="",IF((SLA_Policy!$B$8-B7053)*24&gt;X7053,"Open - Breached","Open - On Track"),IF((D7053-B7053)*24&lt;=X7053,"Met","Breached")))</f>
        <v>Met</v>
      </c>
    </row>
    <row r="7054" spans="1:25" x14ac:dyDescent="0.25">
      <c r="A7054" s="9" t="s">
        <v>11014</v>
      </c>
      <c r="B7054" s="23">
        <v>46119.470138888901</v>
      </c>
      <c r="C7054" s="23">
        <v>46119.482638888898</v>
      </c>
      <c r="D7054" s="23">
        <v>46120.351388888899</v>
      </c>
      <c r="E7054" s="9" t="s">
        <v>212</v>
      </c>
      <c r="F7054" s="9" t="s">
        <v>188</v>
      </c>
      <c r="G7054" s="9" t="s">
        <v>213</v>
      </c>
      <c r="H7054" s="9" t="s">
        <v>163</v>
      </c>
      <c r="I7054" s="9" t="s">
        <v>250</v>
      </c>
      <c r="J7054" s="9" t="s">
        <v>11015</v>
      </c>
      <c r="K7054" s="9" t="s">
        <v>225</v>
      </c>
      <c r="L7054" s="9" t="s">
        <v>311</v>
      </c>
      <c r="M7054" s="9" t="s">
        <v>2527</v>
      </c>
      <c r="N7054" s="9" t="s">
        <v>196</v>
      </c>
      <c r="O7054" s="9" t="s">
        <v>176</v>
      </c>
      <c r="P7054" s="9" t="s">
        <v>228</v>
      </c>
      <c r="Q7054" s="9" t="s">
        <v>219</v>
      </c>
      <c r="R7054" s="9">
        <v>0</v>
      </c>
      <c r="S7054" s="9">
        <v>70</v>
      </c>
      <c r="T7054" s="9" t="s">
        <v>136</v>
      </c>
      <c r="U7054" s="9" t="s">
        <v>376</v>
      </c>
      <c r="W7054" s="9">
        <v>4</v>
      </c>
      <c r="X7054" s="9">
        <f>INDEX(SLA_Policy!$D$2:$D$5,MATCH(F7054,SLA_Policy!$A$2:$A$5,0))</f>
        <v>72</v>
      </c>
      <c r="Y7054" s="9" t="str">
        <f>IF(E7054="Cancelled","Excluded",IF(D7054="",IF((SLA_Policy!$B$8-B7054)*24&gt;X7054,"Open - Breached","Open - On Track"),IF((D7054-B7054)*24&lt;=X7054,"Met","Breached")))</f>
        <v>Met</v>
      </c>
    </row>
    <row r="7055" spans="1:25" x14ac:dyDescent="0.25">
      <c r="A7055" s="9" t="s">
        <v>11016</v>
      </c>
      <c r="B7055" s="23">
        <v>46119.4819444444</v>
      </c>
      <c r="C7055" s="23">
        <v>46119.531944444498</v>
      </c>
      <c r="D7055" s="23">
        <v>46119.598611111098</v>
      </c>
      <c r="E7055" s="9" t="s">
        <v>212</v>
      </c>
      <c r="F7055" s="9" t="s">
        <v>188</v>
      </c>
      <c r="G7055" s="9" t="s">
        <v>213</v>
      </c>
      <c r="H7055" s="9" t="s">
        <v>88</v>
      </c>
      <c r="I7055" s="9" t="s">
        <v>92</v>
      </c>
      <c r="J7055" s="9" t="s">
        <v>5319</v>
      </c>
      <c r="K7055" s="9" t="s">
        <v>239</v>
      </c>
      <c r="L7055" s="9" t="s">
        <v>226</v>
      </c>
      <c r="M7055" s="9" t="s">
        <v>973</v>
      </c>
      <c r="N7055" s="9" t="s">
        <v>197</v>
      </c>
      <c r="O7055" s="9" t="s">
        <v>116</v>
      </c>
      <c r="P7055" s="9" t="s">
        <v>295</v>
      </c>
      <c r="Q7055" s="9" t="s">
        <v>219</v>
      </c>
      <c r="R7055" s="9">
        <v>0</v>
      </c>
      <c r="S7055" s="9">
        <v>13</v>
      </c>
      <c r="T7055" s="9" t="s">
        <v>220</v>
      </c>
      <c r="U7055" s="9" t="s">
        <v>266</v>
      </c>
      <c r="W7055" s="9">
        <v>5</v>
      </c>
      <c r="X7055" s="9">
        <f>INDEX(SLA_Policy!$D$2:$D$5,MATCH(F7055,SLA_Policy!$A$2:$A$5,0))</f>
        <v>72</v>
      </c>
      <c r="Y7055" s="9" t="str">
        <f>IF(E7055="Cancelled","Excluded",IF(D7055="",IF((SLA_Policy!$B$8-B7055)*24&gt;X7055,"Open - Breached","Open - On Track"),IF((D7055-B7055)*24&lt;=X7055,"Met","Breached")))</f>
        <v>Met</v>
      </c>
    </row>
    <row r="7056" spans="1:25" x14ac:dyDescent="0.25">
      <c r="A7056" s="9" t="s">
        <v>11017</v>
      </c>
      <c r="B7056" s="23">
        <v>46119.4868055556</v>
      </c>
      <c r="C7056" s="23">
        <v>46119.489583333299</v>
      </c>
      <c r="D7056" s="23">
        <v>46120.754166666702</v>
      </c>
      <c r="E7056" s="9" t="s">
        <v>212</v>
      </c>
      <c r="F7056" s="9" t="s">
        <v>188</v>
      </c>
      <c r="G7056" s="9" t="s">
        <v>213</v>
      </c>
      <c r="H7056" s="9" t="s">
        <v>163</v>
      </c>
      <c r="I7056" s="9" t="s">
        <v>223</v>
      </c>
      <c r="J7056" s="9" t="s">
        <v>5441</v>
      </c>
      <c r="K7056" s="9" t="s">
        <v>246</v>
      </c>
      <c r="L7056" s="9" t="s">
        <v>226</v>
      </c>
      <c r="M7056" s="9" t="s">
        <v>1384</v>
      </c>
      <c r="N7056" s="9" t="s">
        <v>198</v>
      </c>
      <c r="O7056" s="9" t="s">
        <v>176</v>
      </c>
      <c r="P7056" s="9" t="s">
        <v>228</v>
      </c>
      <c r="Q7056" s="9" t="s">
        <v>219</v>
      </c>
      <c r="R7056" s="9">
        <v>0</v>
      </c>
      <c r="S7056" s="9">
        <v>94</v>
      </c>
      <c r="T7056" s="9" t="s">
        <v>229</v>
      </c>
      <c r="U7056" s="9" t="s">
        <v>266</v>
      </c>
      <c r="W7056" s="9">
        <v>5</v>
      </c>
      <c r="X7056" s="9">
        <f>INDEX(SLA_Policy!$D$2:$D$5,MATCH(F7056,SLA_Policy!$A$2:$A$5,0))</f>
        <v>72</v>
      </c>
      <c r="Y7056" s="9" t="str">
        <f>IF(E7056="Cancelled","Excluded",IF(D7056="",IF((SLA_Policy!$B$8-B7056)*24&gt;X7056,"Open - Breached","Open - On Track"),IF((D7056-B7056)*24&lt;=X7056,"Met","Breached")))</f>
        <v>Met</v>
      </c>
    </row>
    <row r="7057" spans="1:25" x14ac:dyDescent="0.25">
      <c r="A7057" s="9" t="s">
        <v>11018</v>
      </c>
      <c r="B7057" s="23">
        <v>46119.488194444399</v>
      </c>
      <c r="C7057" s="23">
        <v>46119.513888888898</v>
      </c>
      <c r="D7057" s="23">
        <v>46120.305555555598</v>
      </c>
      <c r="E7057" s="9" t="s">
        <v>212</v>
      </c>
      <c r="F7057" s="9" t="s">
        <v>188</v>
      </c>
      <c r="G7057" s="9" t="s">
        <v>213</v>
      </c>
      <c r="H7057" s="9" t="s">
        <v>167</v>
      </c>
      <c r="I7057" s="9" t="s">
        <v>349</v>
      </c>
      <c r="J7057" s="9" t="s">
        <v>11019</v>
      </c>
      <c r="K7057" s="9" t="s">
        <v>215</v>
      </c>
      <c r="L7057" s="9" t="s">
        <v>293</v>
      </c>
      <c r="M7057" s="9" t="s">
        <v>739</v>
      </c>
      <c r="N7057" s="9" t="s">
        <v>196</v>
      </c>
      <c r="O7057" s="9" t="s">
        <v>116</v>
      </c>
      <c r="P7057" s="9" t="s">
        <v>342</v>
      </c>
      <c r="Q7057" s="9" t="s">
        <v>219</v>
      </c>
      <c r="R7057" s="9">
        <v>0</v>
      </c>
      <c r="S7057" s="9">
        <v>26</v>
      </c>
      <c r="U7057" s="9" t="s">
        <v>248</v>
      </c>
      <c r="X7057" s="9">
        <f>INDEX(SLA_Policy!$D$2:$D$5,MATCH(F7057,SLA_Policy!$A$2:$A$5,0))</f>
        <v>72</v>
      </c>
      <c r="Y7057" s="9" t="str">
        <f>IF(E7057="Cancelled","Excluded",IF(D7057="",IF((SLA_Policy!$B$8-B7057)*24&gt;X7057,"Open - Breached","Open - On Track"),IF((D7057-B7057)*24&lt;=X7057,"Met","Breached")))</f>
        <v>Met</v>
      </c>
    </row>
    <row r="7058" spans="1:25" x14ac:dyDescent="0.25">
      <c r="A7058" s="9" t="s">
        <v>11020</v>
      </c>
      <c r="B7058" s="23">
        <v>46119.502083333296</v>
      </c>
      <c r="C7058" s="23">
        <v>46119.529861111099</v>
      </c>
      <c r="D7058" s="23">
        <v>46120.313194444498</v>
      </c>
      <c r="E7058" s="9" t="s">
        <v>212</v>
      </c>
      <c r="F7058" s="9" t="s">
        <v>189</v>
      </c>
      <c r="G7058" s="9" t="s">
        <v>213</v>
      </c>
      <c r="H7058" s="9" t="s">
        <v>162</v>
      </c>
      <c r="I7058" s="9" t="s">
        <v>393</v>
      </c>
      <c r="J7058" s="9" t="s">
        <v>8928</v>
      </c>
      <c r="K7058" s="9" t="s">
        <v>246</v>
      </c>
      <c r="L7058" s="9" t="s">
        <v>307</v>
      </c>
      <c r="M7058" s="9" t="s">
        <v>908</v>
      </c>
      <c r="N7058" s="9" t="s">
        <v>196</v>
      </c>
      <c r="O7058" s="9" t="s">
        <v>176</v>
      </c>
      <c r="P7058" s="9" t="s">
        <v>1159</v>
      </c>
      <c r="Q7058" s="9" t="s">
        <v>219</v>
      </c>
      <c r="R7058" s="9">
        <v>0</v>
      </c>
      <c r="S7058" s="9">
        <v>42</v>
      </c>
      <c r="U7058" s="9" t="s">
        <v>290</v>
      </c>
      <c r="X7058" s="9">
        <f>INDEX(SLA_Policy!$D$2:$D$5,MATCH(F7058,SLA_Policy!$A$2:$A$5,0))</f>
        <v>120</v>
      </c>
      <c r="Y7058" s="9" t="str">
        <f>IF(E7058="Cancelled","Excluded",IF(D7058="",IF((SLA_Policy!$B$8-B7058)*24&gt;X7058,"Open - Breached","Open - On Track"),IF((D7058-B7058)*24&lt;=X7058,"Met","Breached")))</f>
        <v>Met</v>
      </c>
    </row>
    <row r="7059" spans="1:25" x14ac:dyDescent="0.25">
      <c r="A7059" s="9" t="s">
        <v>11021</v>
      </c>
      <c r="B7059" s="23">
        <v>46119.511805555601</v>
      </c>
      <c r="C7059" s="23">
        <v>46119.558333333298</v>
      </c>
      <c r="D7059" s="23">
        <v>46120.589583333298</v>
      </c>
      <c r="E7059" s="9" t="s">
        <v>212</v>
      </c>
      <c r="F7059" s="9" t="s">
        <v>189</v>
      </c>
      <c r="G7059" s="9" t="s">
        <v>236</v>
      </c>
      <c r="H7059" s="9" t="s">
        <v>162</v>
      </c>
      <c r="I7059" s="9" t="s">
        <v>280</v>
      </c>
      <c r="J7059" s="9" t="s">
        <v>4723</v>
      </c>
      <c r="K7059" s="9" t="s">
        <v>246</v>
      </c>
      <c r="L7059" s="9" t="s">
        <v>282</v>
      </c>
      <c r="M7059" s="9" t="s">
        <v>1917</v>
      </c>
      <c r="N7059" s="9" t="s">
        <v>196</v>
      </c>
      <c r="O7059" s="9" t="s">
        <v>179</v>
      </c>
      <c r="P7059" s="9" t="s">
        <v>313</v>
      </c>
      <c r="Q7059" s="9" t="s">
        <v>219</v>
      </c>
      <c r="R7059" s="9">
        <v>0</v>
      </c>
      <c r="S7059" s="9">
        <v>22</v>
      </c>
      <c r="U7059" s="9" t="s">
        <v>242</v>
      </c>
      <c r="X7059" s="9">
        <f>INDEX(SLA_Policy!$D$2:$D$5,MATCH(F7059,SLA_Policy!$A$2:$A$5,0))</f>
        <v>120</v>
      </c>
      <c r="Y7059" s="9" t="str">
        <f>IF(E7059="Cancelled","Excluded",IF(D7059="",IF((SLA_Policy!$B$8-B7059)*24&gt;X7059,"Open - Breached","Open - On Track"),IF((D7059-B7059)*24&lt;=X7059,"Met","Breached")))</f>
        <v>Met</v>
      </c>
    </row>
    <row r="7060" spans="1:25" x14ac:dyDescent="0.25">
      <c r="A7060" s="9" t="s">
        <v>11022</v>
      </c>
      <c r="B7060" s="23">
        <v>46119.5180555556</v>
      </c>
      <c r="C7060" s="23">
        <v>46119.520833333299</v>
      </c>
      <c r="D7060" s="23">
        <v>46120.372916666704</v>
      </c>
      <c r="E7060" s="9" t="s">
        <v>212</v>
      </c>
      <c r="F7060" s="9" t="s">
        <v>188</v>
      </c>
      <c r="G7060" s="9" t="s">
        <v>213</v>
      </c>
      <c r="H7060" s="9" t="s">
        <v>163</v>
      </c>
      <c r="I7060" s="9" t="s">
        <v>223</v>
      </c>
      <c r="J7060" s="9" t="s">
        <v>3256</v>
      </c>
      <c r="K7060" s="9" t="s">
        <v>262</v>
      </c>
      <c r="L7060" s="9" t="s">
        <v>307</v>
      </c>
      <c r="M7060" s="9" t="s">
        <v>519</v>
      </c>
      <c r="N7060" s="9" t="s">
        <v>198</v>
      </c>
      <c r="O7060" s="9" t="s">
        <v>176</v>
      </c>
      <c r="P7060" s="9" t="s">
        <v>330</v>
      </c>
      <c r="Q7060" s="9" t="s">
        <v>273</v>
      </c>
      <c r="R7060" s="9">
        <v>0</v>
      </c>
      <c r="S7060" s="9">
        <v>57</v>
      </c>
      <c r="T7060" s="9" t="s">
        <v>229</v>
      </c>
      <c r="U7060" s="9" t="s">
        <v>266</v>
      </c>
      <c r="X7060" s="9">
        <f>INDEX(SLA_Policy!$D$2:$D$5,MATCH(F7060,SLA_Policy!$A$2:$A$5,0))</f>
        <v>72</v>
      </c>
      <c r="Y7060" s="9" t="str">
        <f>IF(E7060="Cancelled","Excluded",IF(D7060="",IF((SLA_Policy!$B$8-B7060)*24&gt;X7060,"Open - Breached","Open - On Track"),IF((D7060-B7060)*24&lt;=X7060,"Met","Breached")))</f>
        <v>Met</v>
      </c>
    </row>
    <row r="7061" spans="1:25" x14ac:dyDescent="0.25">
      <c r="A7061" s="9" t="s">
        <v>11023</v>
      </c>
      <c r="B7061" s="23">
        <v>46119.520138888904</v>
      </c>
      <c r="C7061" s="23">
        <v>46119.55</v>
      </c>
      <c r="D7061" s="23">
        <v>46122.387499999997</v>
      </c>
      <c r="E7061" s="9" t="s">
        <v>212</v>
      </c>
      <c r="F7061" s="9" t="s">
        <v>188</v>
      </c>
      <c r="G7061" s="9" t="s">
        <v>213</v>
      </c>
      <c r="H7061" s="9" t="s">
        <v>167</v>
      </c>
      <c r="I7061" s="9" t="s">
        <v>536</v>
      </c>
      <c r="J7061" s="9" t="s">
        <v>11024</v>
      </c>
      <c r="K7061" s="9" t="s">
        <v>215</v>
      </c>
      <c r="L7061" s="9" t="s">
        <v>282</v>
      </c>
      <c r="M7061" s="9" t="s">
        <v>998</v>
      </c>
      <c r="N7061" s="9" t="s">
        <v>198</v>
      </c>
      <c r="O7061" s="9" t="s">
        <v>180</v>
      </c>
      <c r="P7061" s="9" t="s">
        <v>278</v>
      </c>
      <c r="Q7061" s="9" t="s">
        <v>219</v>
      </c>
      <c r="R7061" s="9">
        <v>0</v>
      </c>
      <c r="S7061" s="9">
        <v>53</v>
      </c>
      <c r="T7061" s="9" t="s">
        <v>229</v>
      </c>
      <c r="U7061" s="9" t="s">
        <v>248</v>
      </c>
      <c r="W7061" s="9">
        <v>4</v>
      </c>
      <c r="X7061" s="9">
        <f>INDEX(SLA_Policy!$D$2:$D$5,MATCH(F7061,SLA_Policy!$A$2:$A$5,0))</f>
        <v>72</v>
      </c>
      <c r="Y7061" s="9" t="str">
        <f>IF(E7061="Cancelled","Excluded",IF(D7061="",IF((SLA_Policy!$B$8-B7061)*24&gt;X7061,"Open - Breached","Open - On Track"),IF((D7061-B7061)*24&lt;=X7061,"Met","Breached")))</f>
        <v>Met</v>
      </c>
    </row>
    <row r="7062" spans="1:25" x14ac:dyDescent="0.25">
      <c r="A7062" s="9" t="s">
        <v>11025</v>
      </c>
      <c r="B7062" s="23">
        <v>46119.526388888902</v>
      </c>
      <c r="C7062" s="23">
        <v>46119.632638888899</v>
      </c>
      <c r="D7062" s="23">
        <v>46119.707638888904</v>
      </c>
      <c r="E7062" s="9" t="s">
        <v>212</v>
      </c>
      <c r="F7062" s="9" t="s">
        <v>189</v>
      </c>
      <c r="G7062" s="9" t="s">
        <v>213</v>
      </c>
      <c r="H7062" s="9" t="s">
        <v>88</v>
      </c>
      <c r="I7062" s="9" t="s">
        <v>268</v>
      </c>
      <c r="J7062" s="9" t="s">
        <v>7855</v>
      </c>
      <c r="K7062" s="9" t="s">
        <v>262</v>
      </c>
      <c r="L7062" s="9" t="s">
        <v>104</v>
      </c>
      <c r="M7062" s="9" t="s">
        <v>2077</v>
      </c>
      <c r="N7062" s="9" t="s">
        <v>196</v>
      </c>
      <c r="O7062" s="9" t="s">
        <v>176</v>
      </c>
      <c r="P7062" s="9" t="s">
        <v>330</v>
      </c>
      <c r="Q7062" s="9" t="s">
        <v>219</v>
      </c>
      <c r="R7062" s="9">
        <v>0</v>
      </c>
      <c r="S7062" s="9">
        <v>18</v>
      </c>
      <c r="T7062" s="9" t="s">
        <v>136</v>
      </c>
      <c r="U7062" s="9" t="s">
        <v>266</v>
      </c>
      <c r="X7062" s="9">
        <f>INDEX(SLA_Policy!$D$2:$D$5,MATCH(F7062,SLA_Policy!$A$2:$A$5,0))</f>
        <v>120</v>
      </c>
      <c r="Y7062" s="9" t="str">
        <f>IF(E7062="Cancelled","Excluded",IF(D7062="",IF((SLA_Policy!$B$8-B7062)*24&gt;X7062,"Open - Breached","Open - On Track"),IF((D7062-B7062)*24&lt;=X7062,"Met","Breached")))</f>
        <v>Met</v>
      </c>
    </row>
    <row r="7063" spans="1:25" x14ac:dyDescent="0.25">
      <c r="A7063" s="9" t="s">
        <v>11026</v>
      </c>
      <c r="B7063" s="23">
        <v>46119.551388888904</v>
      </c>
      <c r="C7063" s="23">
        <v>46119.586805555598</v>
      </c>
      <c r="D7063" s="23">
        <v>46120.380555555603</v>
      </c>
      <c r="E7063" s="9" t="s">
        <v>212</v>
      </c>
      <c r="F7063" s="9" t="s">
        <v>189</v>
      </c>
      <c r="G7063" s="9" t="s">
        <v>213</v>
      </c>
      <c r="H7063" s="9" t="s">
        <v>163</v>
      </c>
      <c r="I7063" s="9" t="s">
        <v>250</v>
      </c>
      <c r="J7063" s="9" t="s">
        <v>4563</v>
      </c>
      <c r="K7063" s="9" t="s">
        <v>239</v>
      </c>
      <c r="L7063" s="9" t="s">
        <v>282</v>
      </c>
      <c r="M7063" s="9" t="s">
        <v>426</v>
      </c>
      <c r="N7063" s="9" t="s">
        <v>196</v>
      </c>
      <c r="O7063" s="9" t="s">
        <v>176</v>
      </c>
      <c r="P7063" s="9" t="s">
        <v>503</v>
      </c>
      <c r="Q7063" s="9" t="s">
        <v>219</v>
      </c>
      <c r="R7063" s="9">
        <v>0</v>
      </c>
      <c r="S7063" s="9">
        <v>75</v>
      </c>
      <c r="T7063" s="9" t="s">
        <v>136</v>
      </c>
      <c r="U7063" s="9" t="s">
        <v>230</v>
      </c>
      <c r="W7063" s="9">
        <v>5</v>
      </c>
      <c r="X7063" s="9">
        <f>INDEX(SLA_Policy!$D$2:$D$5,MATCH(F7063,SLA_Policy!$A$2:$A$5,0))</f>
        <v>120</v>
      </c>
      <c r="Y7063" s="9" t="str">
        <f>IF(E7063="Cancelled","Excluded",IF(D7063="",IF((SLA_Policy!$B$8-B7063)*24&gt;X7063,"Open - Breached","Open - On Track"),IF((D7063-B7063)*24&lt;=X7063,"Met","Breached")))</f>
        <v>Met</v>
      </c>
    </row>
    <row r="7064" spans="1:25" x14ac:dyDescent="0.25">
      <c r="A7064" s="9" t="s">
        <v>11027</v>
      </c>
      <c r="B7064" s="23">
        <v>46119.555555555598</v>
      </c>
      <c r="C7064" s="23">
        <v>46119.607638888898</v>
      </c>
      <c r="D7064" s="23">
        <v>46120.354166666701</v>
      </c>
      <c r="E7064" s="9" t="s">
        <v>212</v>
      </c>
      <c r="F7064" s="9" t="s">
        <v>189</v>
      </c>
      <c r="G7064" s="9" t="s">
        <v>236</v>
      </c>
      <c r="H7064" s="9" t="s">
        <v>167</v>
      </c>
      <c r="I7064" s="9" t="s">
        <v>255</v>
      </c>
      <c r="J7064" s="9" t="s">
        <v>4066</v>
      </c>
      <c r="K7064" s="9" t="s">
        <v>262</v>
      </c>
      <c r="L7064" s="9" t="s">
        <v>104</v>
      </c>
      <c r="M7064" s="9" t="s">
        <v>6090</v>
      </c>
      <c r="N7064" s="9" t="s">
        <v>196</v>
      </c>
      <c r="O7064" s="9" t="s">
        <v>116</v>
      </c>
      <c r="P7064" s="9" t="s">
        <v>342</v>
      </c>
      <c r="Q7064" s="9" t="s">
        <v>219</v>
      </c>
      <c r="R7064" s="9">
        <v>0</v>
      </c>
      <c r="S7064" s="9">
        <v>22</v>
      </c>
      <c r="U7064" s="9" t="s">
        <v>242</v>
      </c>
      <c r="X7064" s="9">
        <f>INDEX(SLA_Policy!$D$2:$D$5,MATCH(F7064,SLA_Policy!$A$2:$A$5,0))</f>
        <v>120</v>
      </c>
      <c r="Y7064" s="9" t="str">
        <f>IF(E7064="Cancelled","Excluded",IF(D7064="",IF((SLA_Policy!$B$8-B7064)*24&gt;X7064,"Open - Breached","Open - On Track"),IF((D7064-B7064)*24&lt;=X7064,"Met","Breached")))</f>
        <v>Met</v>
      </c>
    </row>
    <row r="7065" spans="1:25" x14ac:dyDescent="0.25">
      <c r="A7065" s="9" t="s">
        <v>11028</v>
      </c>
      <c r="B7065" s="23">
        <v>46119.561111111099</v>
      </c>
      <c r="C7065" s="23">
        <v>46119.570138888899</v>
      </c>
      <c r="D7065" s="23">
        <v>46120.567361111098</v>
      </c>
      <c r="E7065" s="9" t="s">
        <v>212</v>
      </c>
      <c r="F7065" s="9" t="s">
        <v>188</v>
      </c>
      <c r="G7065" s="9" t="s">
        <v>213</v>
      </c>
      <c r="H7065" s="9" t="s">
        <v>166</v>
      </c>
      <c r="I7065" s="9" t="s">
        <v>286</v>
      </c>
      <c r="J7065" s="9" t="s">
        <v>11029</v>
      </c>
      <c r="K7065" s="9" t="s">
        <v>239</v>
      </c>
      <c r="L7065" s="9" t="s">
        <v>216</v>
      </c>
      <c r="M7065" s="9" t="s">
        <v>524</v>
      </c>
      <c r="N7065" s="9" t="s">
        <v>197</v>
      </c>
      <c r="O7065" s="9" t="s">
        <v>181</v>
      </c>
      <c r="P7065" s="9" t="s">
        <v>289</v>
      </c>
      <c r="Q7065" s="9" t="s">
        <v>219</v>
      </c>
      <c r="R7065" s="9">
        <v>0</v>
      </c>
      <c r="S7065" s="9">
        <v>4</v>
      </c>
      <c r="U7065" s="9" t="s">
        <v>248</v>
      </c>
      <c r="X7065" s="9">
        <f>INDEX(SLA_Policy!$D$2:$D$5,MATCH(F7065,SLA_Policy!$A$2:$A$5,0))</f>
        <v>72</v>
      </c>
      <c r="Y7065" s="9" t="str">
        <f>IF(E7065="Cancelled","Excluded",IF(D7065="",IF((SLA_Policy!$B$8-B7065)*24&gt;X7065,"Open - Breached","Open - On Track"),IF((D7065-B7065)*24&lt;=X7065,"Met","Breached")))</f>
        <v>Met</v>
      </c>
    </row>
    <row r="7066" spans="1:25" x14ac:dyDescent="0.25">
      <c r="A7066" s="9" t="s">
        <v>11030</v>
      </c>
      <c r="B7066" s="23">
        <v>46119.600694444503</v>
      </c>
      <c r="C7066" s="23">
        <v>46119.658333333296</v>
      </c>
      <c r="D7066" s="23">
        <v>46120.456944444399</v>
      </c>
      <c r="E7066" s="9" t="s">
        <v>212</v>
      </c>
      <c r="F7066" s="9" t="s">
        <v>189</v>
      </c>
      <c r="G7066" s="9" t="s">
        <v>236</v>
      </c>
      <c r="H7066" s="9" t="s">
        <v>162</v>
      </c>
      <c r="I7066" s="9" t="s">
        <v>280</v>
      </c>
      <c r="J7066" s="9" t="s">
        <v>11031</v>
      </c>
      <c r="K7066" s="9" t="s">
        <v>246</v>
      </c>
      <c r="L7066" s="9" t="s">
        <v>226</v>
      </c>
      <c r="M7066" s="9" t="s">
        <v>1507</v>
      </c>
      <c r="N7066" s="9" t="s">
        <v>196</v>
      </c>
      <c r="O7066" s="9" t="s">
        <v>179</v>
      </c>
      <c r="P7066" s="9" t="s">
        <v>313</v>
      </c>
      <c r="Q7066" s="9" t="s">
        <v>219</v>
      </c>
      <c r="R7066" s="9">
        <v>0</v>
      </c>
      <c r="S7066" s="9">
        <v>17</v>
      </c>
      <c r="U7066" s="9" t="s">
        <v>242</v>
      </c>
      <c r="W7066" s="9">
        <v>4</v>
      </c>
      <c r="X7066" s="9">
        <f>INDEX(SLA_Policy!$D$2:$D$5,MATCH(F7066,SLA_Policy!$A$2:$A$5,0))</f>
        <v>120</v>
      </c>
      <c r="Y7066" s="9" t="str">
        <f>IF(E7066="Cancelled","Excluded",IF(D7066="",IF((SLA_Policy!$B$8-B7066)*24&gt;X7066,"Open - Breached","Open - On Track"),IF((D7066-B7066)*24&lt;=X7066,"Met","Breached")))</f>
        <v>Met</v>
      </c>
    </row>
    <row r="7067" spans="1:25" x14ac:dyDescent="0.25">
      <c r="A7067" s="9" t="s">
        <v>11032</v>
      </c>
      <c r="B7067" s="23">
        <v>46119.604166666701</v>
      </c>
      <c r="C7067" s="23">
        <v>46119.609027777798</v>
      </c>
      <c r="D7067" s="23">
        <v>46119.689583333296</v>
      </c>
      <c r="E7067" s="9" t="s">
        <v>212</v>
      </c>
      <c r="F7067" s="9" t="s">
        <v>188</v>
      </c>
      <c r="G7067" s="9" t="s">
        <v>213</v>
      </c>
      <c r="H7067" s="9" t="s">
        <v>166</v>
      </c>
      <c r="I7067" s="9" t="s">
        <v>286</v>
      </c>
      <c r="J7067" s="9" t="s">
        <v>1627</v>
      </c>
      <c r="K7067" s="9" t="s">
        <v>246</v>
      </c>
      <c r="L7067" s="9" t="s">
        <v>104</v>
      </c>
      <c r="M7067" s="9" t="s">
        <v>1597</v>
      </c>
      <c r="N7067" s="9" t="s">
        <v>199</v>
      </c>
      <c r="O7067" s="9" t="s">
        <v>181</v>
      </c>
      <c r="P7067" s="9" t="s">
        <v>449</v>
      </c>
      <c r="Q7067" s="9" t="s">
        <v>219</v>
      </c>
      <c r="R7067" s="9">
        <v>0</v>
      </c>
      <c r="S7067" s="9">
        <v>17</v>
      </c>
      <c r="U7067" s="9" t="s">
        <v>290</v>
      </c>
      <c r="W7067" s="9">
        <v>5</v>
      </c>
      <c r="X7067" s="9">
        <f>INDEX(SLA_Policy!$D$2:$D$5,MATCH(F7067,SLA_Policy!$A$2:$A$5,0))</f>
        <v>72</v>
      </c>
      <c r="Y7067" s="9" t="str">
        <f>IF(E7067="Cancelled","Excluded",IF(D7067="",IF((SLA_Policy!$B$8-B7067)*24&gt;X7067,"Open - Breached","Open - On Track"),IF((D7067-B7067)*24&lt;=X7067,"Met","Breached")))</f>
        <v>Met</v>
      </c>
    </row>
    <row r="7068" spans="1:25" x14ac:dyDescent="0.25">
      <c r="A7068" s="9" t="s">
        <v>11033</v>
      </c>
      <c r="B7068" s="23">
        <v>46119.6069444444</v>
      </c>
      <c r="C7068" s="23">
        <v>46119.712500000001</v>
      </c>
      <c r="D7068" s="23">
        <v>46120.291666666701</v>
      </c>
      <c r="E7068" s="9" t="s">
        <v>212</v>
      </c>
      <c r="F7068" s="9" t="s">
        <v>189</v>
      </c>
      <c r="G7068" s="9" t="s">
        <v>213</v>
      </c>
      <c r="H7068" s="9" t="s">
        <v>164</v>
      </c>
      <c r="I7068" s="9" t="s">
        <v>478</v>
      </c>
      <c r="J7068" s="9" t="s">
        <v>1725</v>
      </c>
      <c r="K7068" s="9" t="s">
        <v>239</v>
      </c>
      <c r="L7068" s="9" t="s">
        <v>216</v>
      </c>
      <c r="M7068" s="9" t="s">
        <v>733</v>
      </c>
      <c r="N7068" s="9" t="s">
        <v>196</v>
      </c>
      <c r="O7068" s="9" t="s">
        <v>178</v>
      </c>
      <c r="P7068" s="9" t="s">
        <v>414</v>
      </c>
      <c r="Q7068" s="9" t="s">
        <v>219</v>
      </c>
      <c r="R7068" s="9">
        <v>0</v>
      </c>
      <c r="S7068" s="9">
        <v>12</v>
      </c>
      <c r="T7068" s="9" t="s">
        <v>464</v>
      </c>
      <c r="U7068" s="9" t="s">
        <v>248</v>
      </c>
      <c r="X7068" s="9">
        <f>INDEX(SLA_Policy!$D$2:$D$5,MATCH(F7068,SLA_Policy!$A$2:$A$5,0))</f>
        <v>120</v>
      </c>
      <c r="Y7068" s="9" t="str">
        <f>IF(E7068="Cancelled","Excluded",IF(D7068="",IF((SLA_Policy!$B$8-B7068)*24&gt;X7068,"Open - Breached","Open - On Track"),IF((D7068-B7068)*24&lt;=X7068,"Met","Breached")))</f>
        <v>Met</v>
      </c>
    </row>
    <row r="7069" spans="1:25" x14ac:dyDescent="0.25">
      <c r="A7069" s="9" t="s">
        <v>11034</v>
      </c>
      <c r="B7069" s="23">
        <v>46119.617361111101</v>
      </c>
      <c r="C7069" s="23">
        <v>46119.621527777803</v>
      </c>
      <c r="D7069" s="23">
        <v>46119.726388888899</v>
      </c>
      <c r="E7069" s="9" t="s">
        <v>212</v>
      </c>
      <c r="F7069" s="9" t="s">
        <v>188</v>
      </c>
      <c r="G7069" s="9" t="s">
        <v>213</v>
      </c>
      <c r="H7069" s="9" t="s">
        <v>165</v>
      </c>
      <c r="I7069" s="9" t="s">
        <v>567</v>
      </c>
      <c r="J7069" s="9" t="s">
        <v>1334</v>
      </c>
      <c r="K7069" s="9" t="s">
        <v>246</v>
      </c>
      <c r="L7069" s="9" t="s">
        <v>351</v>
      </c>
      <c r="M7069" s="9" t="s">
        <v>2182</v>
      </c>
      <c r="N7069" s="9" t="s">
        <v>196</v>
      </c>
      <c r="O7069" s="9" t="s">
        <v>176</v>
      </c>
      <c r="P7069" s="9" t="s">
        <v>419</v>
      </c>
      <c r="Q7069" s="9" t="s">
        <v>219</v>
      </c>
      <c r="R7069" s="9">
        <v>0</v>
      </c>
      <c r="S7069" s="9">
        <v>18</v>
      </c>
      <c r="U7069" s="9" t="s">
        <v>266</v>
      </c>
      <c r="X7069" s="9">
        <f>INDEX(SLA_Policy!$D$2:$D$5,MATCH(F7069,SLA_Policy!$A$2:$A$5,0))</f>
        <v>72</v>
      </c>
      <c r="Y7069" s="9" t="str">
        <f>IF(E7069="Cancelled","Excluded",IF(D7069="",IF((SLA_Policy!$B$8-B7069)*24&gt;X7069,"Open - Breached","Open - On Track"),IF((D7069-B7069)*24&lt;=X7069,"Met","Breached")))</f>
        <v>Met</v>
      </c>
    </row>
    <row r="7070" spans="1:25" x14ac:dyDescent="0.25">
      <c r="A7070" s="9" t="s">
        <v>11035</v>
      </c>
      <c r="B7070" s="23">
        <v>46119.621527777803</v>
      </c>
      <c r="C7070" s="23">
        <v>46119.712500000001</v>
      </c>
      <c r="D7070" s="23">
        <v>46120.415972222203</v>
      </c>
      <c r="E7070" s="9" t="s">
        <v>212</v>
      </c>
      <c r="F7070" s="9" t="s">
        <v>189</v>
      </c>
      <c r="G7070" s="9" t="s">
        <v>236</v>
      </c>
      <c r="H7070" s="9" t="s">
        <v>164</v>
      </c>
      <c r="I7070" s="9" t="s">
        <v>421</v>
      </c>
      <c r="J7070" s="9" t="s">
        <v>1858</v>
      </c>
      <c r="K7070" s="9" t="s">
        <v>246</v>
      </c>
      <c r="L7070" s="9" t="s">
        <v>216</v>
      </c>
      <c r="M7070" s="9" t="s">
        <v>2928</v>
      </c>
      <c r="N7070" s="9" t="s">
        <v>196</v>
      </c>
      <c r="O7070" s="9" t="s">
        <v>116</v>
      </c>
      <c r="P7070" s="9" t="s">
        <v>258</v>
      </c>
      <c r="Q7070" s="9" t="s">
        <v>219</v>
      </c>
      <c r="R7070" s="9">
        <v>0</v>
      </c>
      <c r="S7070" s="9">
        <v>50</v>
      </c>
      <c r="T7070" s="9" t="s">
        <v>343</v>
      </c>
      <c r="U7070" s="9" t="s">
        <v>242</v>
      </c>
      <c r="X7070" s="9">
        <f>INDEX(SLA_Policy!$D$2:$D$5,MATCH(F7070,SLA_Policy!$A$2:$A$5,0))</f>
        <v>120</v>
      </c>
      <c r="Y7070" s="9" t="str">
        <f>IF(E7070="Cancelled","Excluded",IF(D7070="",IF((SLA_Policy!$B$8-B7070)*24&gt;X7070,"Open - Breached","Open - On Track"),IF((D7070-B7070)*24&lt;=X7070,"Met","Breached")))</f>
        <v>Met</v>
      </c>
    </row>
    <row r="7071" spans="1:25" x14ac:dyDescent="0.25">
      <c r="A7071" s="9" t="s">
        <v>11036</v>
      </c>
      <c r="B7071" s="23">
        <v>46119.635416666701</v>
      </c>
      <c r="C7071" s="23">
        <v>46119.679861111101</v>
      </c>
      <c r="D7071" s="23">
        <v>46120.295833333301</v>
      </c>
      <c r="E7071" s="9" t="s">
        <v>212</v>
      </c>
      <c r="F7071" s="9" t="s">
        <v>188</v>
      </c>
      <c r="G7071" s="9" t="s">
        <v>213</v>
      </c>
      <c r="H7071" s="9" t="s">
        <v>162</v>
      </c>
      <c r="I7071" s="9" t="s">
        <v>244</v>
      </c>
      <c r="J7071" s="9" t="s">
        <v>905</v>
      </c>
      <c r="K7071" s="9" t="s">
        <v>246</v>
      </c>
      <c r="L7071" s="9" t="s">
        <v>216</v>
      </c>
      <c r="M7071" s="9" t="s">
        <v>1785</v>
      </c>
      <c r="N7071" s="9" t="s">
        <v>197</v>
      </c>
      <c r="O7071" s="9" t="s">
        <v>179</v>
      </c>
      <c r="P7071" s="9" t="s">
        <v>337</v>
      </c>
      <c r="Q7071" s="9" t="s">
        <v>219</v>
      </c>
      <c r="R7071" s="9">
        <v>0</v>
      </c>
      <c r="S7071" s="9">
        <v>20</v>
      </c>
      <c r="U7071" s="9" t="s">
        <v>661</v>
      </c>
      <c r="X7071" s="9">
        <f>INDEX(SLA_Policy!$D$2:$D$5,MATCH(F7071,SLA_Policy!$A$2:$A$5,0))</f>
        <v>72</v>
      </c>
      <c r="Y7071" s="9" t="str">
        <f>IF(E7071="Cancelled","Excluded",IF(D7071="",IF((SLA_Policy!$B$8-B7071)*24&gt;X7071,"Open - Breached","Open - On Track"),IF((D7071-B7071)*24&lt;=X7071,"Met","Breached")))</f>
        <v>Met</v>
      </c>
    </row>
    <row r="7072" spans="1:25" x14ac:dyDescent="0.25">
      <c r="A7072" s="9" t="s">
        <v>11037</v>
      </c>
      <c r="B7072" s="23">
        <v>46119.649305555598</v>
      </c>
      <c r="C7072" s="23">
        <v>46119.651388888902</v>
      </c>
      <c r="D7072" s="23">
        <v>46121.313888888901</v>
      </c>
      <c r="E7072" s="9" t="s">
        <v>212</v>
      </c>
      <c r="F7072" s="9" t="s">
        <v>188</v>
      </c>
      <c r="G7072" s="9" t="s">
        <v>213</v>
      </c>
      <c r="H7072" s="9" t="s">
        <v>88</v>
      </c>
      <c r="I7072" s="9" t="s">
        <v>354</v>
      </c>
      <c r="J7072" s="9" t="s">
        <v>11038</v>
      </c>
      <c r="K7072" s="9" t="s">
        <v>303</v>
      </c>
      <c r="L7072" s="9" t="s">
        <v>104</v>
      </c>
      <c r="M7072" s="9" t="s">
        <v>3316</v>
      </c>
      <c r="N7072" s="9" t="s">
        <v>198</v>
      </c>
      <c r="O7072" s="9" t="s">
        <v>180</v>
      </c>
      <c r="P7072" s="9" t="s">
        <v>381</v>
      </c>
      <c r="Q7072" s="9" t="s">
        <v>219</v>
      </c>
      <c r="R7072" s="9">
        <v>0</v>
      </c>
      <c r="S7072" s="9">
        <v>13</v>
      </c>
      <c r="T7072" s="9" t="s">
        <v>220</v>
      </c>
      <c r="U7072" s="9" t="s">
        <v>661</v>
      </c>
      <c r="X7072" s="9">
        <f>INDEX(SLA_Policy!$D$2:$D$5,MATCH(F7072,SLA_Policy!$A$2:$A$5,0))</f>
        <v>72</v>
      </c>
      <c r="Y7072" s="9" t="str">
        <f>IF(E7072="Cancelled","Excluded",IF(D7072="",IF((SLA_Policy!$B$8-B7072)*24&gt;X7072,"Open - Breached","Open - On Track"),IF((D7072-B7072)*24&lt;=X7072,"Met","Breached")))</f>
        <v>Met</v>
      </c>
    </row>
    <row r="7073" spans="1:25" x14ac:dyDescent="0.25">
      <c r="A7073" s="9" t="s">
        <v>11039</v>
      </c>
      <c r="B7073" s="23">
        <v>46119.656944444498</v>
      </c>
      <c r="C7073" s="23">
        <v>46119.662499999999</v>
      </c>
      <c r="D7073" s="23">
        <v>46122.331944444399</v>
      </c>
      <c r="E7073" s="9" t="s">
        <v>212</v>
      </c>
      <c r="F7073" s="9" t="s">
        <v>188</v>
      </c>
      <c r="G7073" s="9" t="s">
        <v>236</v>
      </c>
      <c r="H7073" s="9" t="s">
        <v>161</v>
      </c>
      <c r="I7073" s="9" t="s">
        <v>237</v>
      </c>
      <c r="J7073" s="9" t="s">
        <v>3019</v>
      </c>
      <c r="K7073" s="9" t="s">
        <v>215</v>
      </c>
      <c r="L7073" s="9" t="s">
        <v>270</v>
      </c>
      <c r="M7073" s="9" t="s">
        <v>384</v>
      </c>
      <c r="N7073" s="9" t="s">
        <v>196</v>
      </c>
      <c r="O7073" s="9" t="s">
        <v>177</v>
      </c>
      <c r="P7073" s="9" t="s">
        <v>300</v>
      </c>
      <c r="Q7073" s="9" t="s">
        <v>219</v>
      </c>
      <c r="R7073" s="9">
        <v>0</v>
      </c>
      <c r="S7073" s="9">
        <v>13</v>
      </c>
      <c r="U7073" s="9" t="s">
        <v>242</v>
      </c>
      <c r="X7073" s="9">
        <f>INDEX(SLA_Policy!$D$2:$D$5,MATCH(F7073,SLA_Policy!$A$2:$A$5,0))</f>
        <v>72</v>
      </c>
      <c r="Y7073" s="9" t="str">
        <f>IF(E7073="Cancelled","Excluded",IF(D7073="",IF((SLA_Policy!$B$8-B7073)*24&gt;X7073,"Open - Breached","Open - On Track"),IF((D7073-B7073)*24&lt;=X7073,"Met","Breached")))</f>
        <v>Met</v>
      </c>
    </row>
    <row r="7074" spans="1:25" x14ac:dyDescent="0.25">
      <c r="A7074" s="9" t="s">
        <v>11040</v>
      </c>
      <c r="B7074" s="23">
        <v>46119.690972222197</v>
      </c>
      <c r="C7074" s="23">
        <v>46119.697222222203</v>
      </c>
      <c r="D7074" s="23">
        <v>46120.392361111102</v>
      </c>
      <c r="E7074" s="9" t="s">
        <v>212</v>
      </c>
      <c r="F7074" s="9" t="s">
        <v>189</v>
      </c>
      <c r="G7074" s="9" t="s">
        <v>213</v>
      </c>
      <c r="H7074" s="9" t="s">
        <v>161</v>
      </c>
      <c r="I7074" s="9" t="s">
        <v>389</v>
      </c>
      <c r="J7074" s="9" t="s">
        <v>786</v>
      </c>
      <c r="K7074" s="9" t="s">
        <v>225</v>
      </c>
      <c r="L7074" s="9" t="s">
        <v>104</v>
      </c>
      <c r="M7074" s="9" t="s">
        <v>2676</v>
      </c>
      <c r="N7074" s="9" t="s">
        <v>200</v>
      </c>
      <c r="O7074" s="9" t="s">
        <v>177</v>
      </c>
      <c r="P7074" s="9" t="s">
        <v>300</v>
      </c>
      <c r="Q7074" s="9" t="s">
        <v>219</v>
      </c>
      <c r="R7074" s="9">
        <v>0</v>
      </c>
      <c r="S7074" s="9">
        <v>8</v>
      </c>
      <c r="U7074" s="9" t="s">
        <v>290</v>
      </c>
      <c r="X7074" s="9">
        <f>INDEX(SLA_Policy!$D$2:$D$5,MATCH(F7074,SLA_Policy!$A$2:$A$5,0))</f>
        <v>120</v>
      </c>
      <c r="Y7074" s="9" t="str">
        <f>IF(E7074="Cancelled","Excluded",IF(D7074="",IF((SLA_Policy!$B$8-B7074)*24&gt;X7074,"Open - Breached","Open - On Track"),IF((D7074-B7074)*24&lt;=X7074,"Met","Breached")))</f>
        <v>Met</v>
      </c>
    </row>
    <row r="7075" spans="1:25" x14ac:dyDescent="0.25">
      <c r="A7075" s="9" t="s">
        <v>11041</v>
      </c>
      <c r="B7075" s="23">
        <v>46119.712500000001</v>
      </c>
      <c r="C7075" s="23">
        <v>46119.726388888899</v>
      </c>
      <c r="D7075" s="23">
        <v>46120.554166666698</v>
      </c>
      <c r="E7075" s="9" t="s">
        <v>212</v>
      </c>
      <c r="F7075" s="9" t="s">
        <v>188</v>
      </c>
      <c r="G7075" s="9" t="s">
        <v>213</v>
      </c>
      <c r="H7075" s="9" t="s">
        <v>164</v>
      </c>
      <c r="I7075" s="9" t="s">
        <v>478</v>
      </c>
      <c r="J7075" s="9" t="s">
        <v>11042</v>
      </c>
      <c r="K7075" s="9" t="s">
        <v>215</v>
      </c>
      <c r="L7075" s="9" t="s">
        <v>270</v>
      </c>
      <c r="M7075" s="9" t="s">
        <v>1648</v>
      </c>
      <c r="N7075" s="9" t="s">
        <v>197</v>
      </c>
      <c r="O7075" s="9" t="s">
        <v>178</v>
      </c>
      <c r="P7075" s="9" t="s">
        <v>321</v>
      </c>
      <c r="Q7075" s="9" t="s">
        <v>219</v>
      </c>
      <c r="R7075" s="9">
        <v>0</v>
      </c>
      <c r="S7075" s="9">
        <v>24</v>
      </c>
      <c r="T7075" s="9" t="s">
        <v>464</v>
      </c>
      <c r="U7075" s="9" t="s">
        <v>266</v>
      </c>
      <c r="X7075" s="9">
        <f>INDEX(SLA_Policy!$D$2:$D$5,MATCH(F7075,SLA_Policy!$A$2:$A$5,0))</f>
        <v>72</v>
      </c>
      <c r="Y7075" s="9" t="str">
        <f>IF(E7075="Cancelled","Excluded",IF(D7075="",IF((SLA_Policy!$B$8-B7075)*24&gt;X7075,"Open - Breached","Open - On Track"),IF((D7075-B7075)*24&lt;=X7075,"Met","Breached")))</f>
        <v>Met</v>
      </c>
    </row>
    <row r="7076" spans="1:25" x14ac:dyDescent="0.25">
      <c r="A7076" s="9" t="s">
        <v>11043</v>
      </c>
      <c r="B7076" s="23">
        <v>46119.747916666704</v>
      </c>
      <c r="C7076" s="23">
        <v>46120.322222222203</v>
      </c>
      <c r="D7076" s="23">
        <v>46120.3256944444</v>
      </c>
      <c r="E7076" s="9" t="s">
        <v>212</v>
      </c>
      <c r="F7076" s="9" t="s">
        <v>188</v>
      </c>
      <c r="G7076" s="9" t="s">
        <v>213</v>
      </c>
      <c r="H7076" s="9" t="s">
        <v>165</v>
      </c>
      <c r="I7076" s="9" t="s">
        <v>567</v>
      </c>
      <c r="J7076" s="9" t="s">
        <v>3422</v>
      </c>
      <c r="K7076" s="9" t="s">
        <v>239</v>
      </c>
      <c r="L7076" s="9" t="s">
        <v>216</v>
      </c>
      <c r="M7076" s="9" t="s">
        <v>2030</v>
      </c>
      <c r="N7076" s="9" t="s">
        <v>196</v>
      </c>
      <c r="O7076" s="9" t="s">
        <v>116</v>
      </c>
      <c r="P7076" s="9" t="s">
        <v>551</v>
      </c>
      <c r="Q7076" s="9" t="s">
        <v>219</v>
      </c>
      <c r="R7076" s="9">
        <v>0</v>
      </c>
      <c r="S7076" s="9">
        <v>35</v>
      </c>
      <c r="U7076" s="9" t="s">
        <v>266</v>
      </c>
      <c r="X7076" s="9">
        <f>INDEX(SLA_Policy!$D$2:$D$5,MATCH(F7076,SLA_Policy!$A$2:$A$5,0))</f>
        <v>72</v>
      </c>
      <c r="Y7076" s="9" t="str">
        <f>IF(E7076="Cancelled","Excluded",IF(D7076="",IF((SLA_Policy!$B$8-B7076)*24&gt;X7076,"Open - Breached","Open - On Track"),IF((D7076-B7076)*24&lt;=X7076,"Met","Breached")))</f>
        <v>Met</v>
      </c>
    </row>
    <row r="7077" spans="1:25" x14ac:dyDescent="0.25">
      <c r="A7077" s="9" t="s">
        <v>11044</v>
      </c>
      <c r="B7077" s="23">
        <v>46119.817361111098</v>
      </c>
      <c r="C7077" s="23">
        <v>46120.300694444399</v>
      </c>
      <c r="D7077" s="23">
        <v>46120.3256944444</v>
      </c>
      <c r="E7077" s="9" t="s">
        <v>212</v>
      </c>
      <c r="F7077" s="9" t="s">
        <v>188</v>
      </c>
      <c r="G7077" s="9" t="s">
        <v>213</v>
      </c>
      <c r="H7077" s="9" t="s">
        <v>164</v>
      </c>
      <c r="I7077" s="9" t="s">
        <v>339</v>
      </c>
      <c r="J7077" s="9" t="s">
        <v>6800</v>
      </c>
      <c r="K7077" s="9" t="s">
        <v>303</v>
      </c>
      <c r="L7077" s="9" t="s">
        <v>104</v>
      </c>
      <c r="M7077" s="9" t="s">
        <v>491</v>
      </c>
      <c r="N7077" s="9" t="s">
        <v>199</v>
      </c>
      <c r="O7077" s="9" t="s">
        <v>116</v>
      </c>
      <c r="P7077" s="9" t="s">
        <v>258</v>
      </c>
      <c r="Q7077" s="9" t="s">
        <v>219</v>
      </c>
      <c r="R7077" s="9">
        <v>0</v>
      </c>
      <c r="S7077" s="9">
        <v>10</v>
      </c>
      <c r="T7077" s="9" t="s">
        <v>343</v>
      </c>
      <c r="U7077" s="9" t="s">
        <v>248</v>
      </c>
      <c r="W7077" s="9">
        <v>5</v>
      </c>
      <c r="X7077" s="9">
        <f>INDEX(SLA_Policy!$D$2:$D$5,MATCH(F7077,SLA_Policy!$A$2:$A$5,0))</f>
        <v>72</v>
      </c>
      <c r="Y7077" s="9" t="str">
        <f>IF(E7077="Cancelled","Excluded",IF(D7077="",IF((SLA_Policy!$B$8-B7077)*24&gt;X7077,"Open - Breached","Open - On Track"),IF((D7077-B7077)*24&lt;=X7077,"Met","Breached")))</f>
        <v>Met</v>
      </c>
    </row>
    <row r="7078" spans="1:25" x14ac:dyDescent="0.25">
      <c r="A7078" s="9" t="s">
        <v>11045</v>
      </c>
      <c r="B7078" s="23">
        <v>46120.121527777803</v>
      </c>
      <c r="C7078" s="23">
        <v>46120.297222222202</v>
      </c>
      <c r="D7078" s="23">
        <v>46120.565277777801</v>
      </c>
      <c r="E7078" s="9" t="s">
        <v>212</v>
      </c>
      <c r="F7078" s="9" t="s">
        <v>189</v>
      </c>
      <c r="G7078" s="9" t="s">
        <v>236</v>
      </c>
      <c r="H7078" s="9" t="s">
        <v>167</v>
      </c>
      <c r="I7078" s="9" t="s">
        <v>255</v>
      </c>
      <c r="J7078" s="9" t="s">
        <v>543</v>
      </c>
      <c r="K7078" s="9" t="s">
        <v>225</v>
      </c>
      <c r="L7078" s="9" t="s">
        <v>226</v>
      </c>
      <c r="M7078" s="9" t="s">
        <v>892</v>
      </c>
      <c r="N7078" s="9" t="s">
        <v>197</v>
      </c>
      <c r="O7078" s="9" t="s">
        <v>116</v>
      </c>
      <c r="P7078" s="9" t="s">
        <v>218</v>
      </c>
      <c r="Q7078" s="9" t="s">
        <v>219</v>
      </c>
      <c r="R7078" s="9">
        <v>0</v>
      </c>
      <c r="S7078" s="9">
        <v>22</v>
      </c>
      <c r="U7078" s="9" t="s">
        <v>242</v>
      </c>
      <c r="X7078" s="9">
        <f>INDEX(SLA_Policy!$D$2:$D$5,MATCH(F7078,SLA_Policy!$A$2:$A$5,0))</f>
        <v>120</v>
      </c>
      <c r="Y7078" s="9" t="str">
        <f>IF(E7078="Cancelled","Excluded",IF(D7078="",IF((SLA_Policy!$B$8-B7078)*24&gt;X7078,"Open - Breached","Open - On Track"),IF((D7078-B7078)*24&lt;=X7078,"Met","Breached")))</f>
        <v>Met</v>
      </c>
    </row>
    <row r="7079" spans="1:25" x14ac:dyDescent="0.25">
      <c r="A7079" s="9" t="s">
        <v>11046</v>
      </c>
      <c r="B7079" s="23">
        <v>46120.306250000001</v>
      </c>
      <c r="C7079" s="23">
        <v>46120.506944444503</v>
      </c>
      <c r="D7079" s="23">
        <v>46120.734027777798</v>
      </c>
      <c r="E7079" s="9" t="s">
        <v>212</v>
      </c>
      <c r="F7079" s="9" t="s">
        <v>189</v>
      </c>
      <c r="G7079" s="9" t="s">
        <v>236</v>
      </c>
      <c r="H7079" s="9" t="s">
        <v>164</v>
      </c>
      <c r="I7079" s="9" t="s">
        <v>421</v>
      </c>
      <c r="J7079" s="9" t="s">
        <v>1733</v>
      </c>
      <c r="K7079" s="9" t="s">
        <v>246</v>
      </c>
      <c r="L7079" s="9" t="s">
        <v>270</v>
      </c>
      <c r="M7079" s="9" t="s">
        <v>947</v>
      </c>
      <c r="N7079" s="9" t="s">
        <v>196</v>
      </c>
      <c r="O7079" s="9" t="s">
        <v>180</v>
      </c>
      <c r="P7079" s="9" t="s">
        <v>381</v>
      </c>
      <c r="Q7079" s="9" t="s">
        <v>219</v>
      </c>
      <c r="R7079" s="9">
        <v>0</v>
      </c>
      <c r="S7079" s="9">
        <v>38</v>
      </c>
      <c r="T7079" s="9" t="s">
        <v>464</v>
      </c>
      <c r="U7079" s="9" t="s">
        <v>242</v>
      </c>
      <c r="X7079" s="9">
        <f>INDEX(SLA_Policy!$D$2:$D$5,MATCH(F7079,SLA_Policy!$A$2:$A$5,0))</f>
        <v>120</v>
      </c>
      <c r="Y7079" s="9" t="str">
        <f>IF(E7079="Cancelled","Excluded",IF(D7079="",IF((SLA_Policy!$B$8-B7079)*24&gt;X7079,"Open - Breached","Open - On Track"),IF((D7079-B7079)*24&lt;=X7079,"Met","Breached")))</f>
        <v>Met</v>
      </c>
    </row>
    <row r="7080" spans="1:25" x14ac:dyDescent="0.25">
      <c r="A7080" s="9" t="s">
        <v>11047</v>
      </c>
      <c r="B7080" s="23">
        <v>46120.309722222199</v>
      </c>
      <c r="C7080" s="23">
        <v>46120.354166666701</v>
      </c>
      <c r="D7080" s="23">
        <v>46120.717361111099</v>
      </c>
      <c r="E7080" s="9" t="s">
        <v>212</v>
      </c>
      <c r="F7080" s="9" t="s">
        <v>188</v>
      </c>
      <c r="G7080" s="9" t="s">
        <v>213</v>
      </c>
      <c r="H7080" s="9" t="s">
        <v>163</v>
      </c>
      <c r="I7080" s="9" t="s">
        <v>405</v>
      </c>
      <c r="J7080" s="9" t="s">
        <v>884</v>
      </c>
      <c r="K7080" s="9" t="s">
        <v>246</v>
      </c>
      <c r="L7080" s="9" t="s">
        <v>104</v>
      </c>
      <c r="M7080" s="9" t="s">
        <v>336</v>
      </c>
      <c r="N7080" s="9" t="s">
        <v>196</v>
      </c>
      <c r="O7080" s="9" t="s">
        <v>176</v>
      </c>
      <c r="P7080" s="9" t="s">
        <v>228</v>
      </c>
      <c r="Q7080" s="9" t="s">
        <v>273</v>
      </c>
      <c r="R7080" s="9">
        <v>0</v>
      </c>
      <c r="S7080" s="9">
        <v>14</v>
      </c>
      <c r="U7080" s="9" t="s">
        <v>290</v>
      </c>
      <c r="X7080" s="9">
        <f>INDEX(SLA_Policy!$D$2:$D$5,MATCH(F7080,SLA_Policy!$A$2:$A$5,0))</f>
        <v>72</v>
      </c>
      <c r="Y7080" s="9" t="str">
        <f>IF(E7080="Cancelled","Excluded",IF(D7080="",IF((SLA_Policy!$B$8-B7080)*24&gt;X7080,"Open - Breached","Open - On Track"),IF((D7080-B7080)*24&lt;=X7080,"Met","Breached")))</f>
        <v>Met</v>
      </c>
    </row>
    <row r="7081" spans="1:25" x14ac:dyDescent="0.25">
      <c r="A7081" s="9" t="s">
        <v>11048</v>
      </c>
      <c r="B7081" s="23">
        <v>46120.334027777797</v>
      </c>
      <c r="C7081" s="23">
        <v>46120.381249999999</v>
      </c>
      <c r="D7081" s="23">
        <v>46125.512499999997</v>
      </c>
      <c r="E7081" s="9" t="s">
        <v>212</v>
      </c>
      <c r="F7081" s="9" t="s">
        <v>188</v>
      </c>
      <c r="G7081" s="9" t="s">
        <v>236</v>
      </c>
      <c r="H7081" s="9" t="s">
        <v>163</v>
      </c>
      <c r="I7081" s="9" t="s">
        <v>315</v>
      </c>
      <c r="J7081" s="9" t="s">
        <v>3389</v>
      </c>
      <c r="K7081" s="9" t="s">
        <v>239</v>
      </c>
      <c r="L7081" s="9" t="s">
        <v>104</v>
      </c>
      <c r="M7081" s="9" t="s">
        <v>2451</v>
      </c>
      <c r="N7081" s="9" t="s">
        <v>196</v>
      </c>
      <c r="O7081" s="9" t="s">
        <v>180</v>
      </c>
      <c r="P7081" s="9" t="s">
        <v>318</v>
      </c>
      <c r="Q7081" s="9" t="s">
        <v>219</v>
      </c>
      <c r="R7081" s="9">
        <v>0</v>
      </c>
      <c r="S7081" s="9">
        <v>119</v>
      </c>
      <c r="T7081" s="9" t="s">
        <v>136</v>
      </c>
      <c r="U7081" s="9" t="s">
        <v>242</v>
      </c>
      <c r="W7081" s="9">
        <v>3</v>
      </c>
      <c r="X7081" s="9">
        <f>INDEX(SLA_Policy!$D$2:$D$5,MATCH(F7081,SLA_Policy!$A$2:$A$5,0))</f>
        <v>72</v>
      </c>
      <c r="Y7081" s="9" t="str">
        <f>IF(E7081="Cancelled","Excluded",IF(D7081="",IF((SLA_Policy!$B$8-B7081)*24&gt;X7081,"Open - Breached","Open - On Track"),IF((D7081-B7081)*24&lt;=X7081,"Met","Breached")))</f>
        <v>Breached</v>
      </c>
    </row>
    <row r="7082" spans="1:25" x14ac:dyDescent="0.25">
      <c r="A7082" s="9" t="s">
        <v>11049</v>
      </c>
      <c r="B7082" s="23">
        <v>46120.338194444397</v>
      </c>
      <c r="C7082" s="23">
        <v>46120.345833333296</v>
      </c>
      <c r="D7082" s="23">
        <v>46121.35</v>
      </c>
      <c r="E7082" s="9" t="s">
        <v>212</v>
      </c>
      <c r="F7082" s="9" t="s">
        <v>188</v>
      </c>
      <c r="G7082" s="9" t="s">
        <v>213</v>
      </c>
      <c r="H7082" s="9" t="s">
        <v>164</v>
      </c>
      <c r="I7082" s="9" t="s">
        <v>339</v>
      </c>
      <c r="J7082" s="9" t="s">
        <v>866</v>
      </c>
      <c r="K7082" s="9" t="s">
        <v>225</v>
      </c>
      <c r="L7082" s="9" t="s">
        <v>311</v>
      </c>
      <c r="M7082" s="9" t="s">
        <v>3671</v>
      </c>
      <c r="N7082" s="9" t="s">
        <v>198</v>
      </c>
      <c r="O7082" s="9" t="s">
        <v>116</v>
      </c>
      <c r="P7082" s="9" t="s">
        <v>525</v>
      </c>
      <c r="Q7082" s="9" t="s">
        <v>219</v>
      </c>
      <c r="R7082" s="9">
        <v>0</v>
      </c>
      <c r="S7082" s="9">
        <v>19</v>
      </c>
      <c r="T7082" s="9" t="s">
        <v>464</v>
      </c>
      <c r="U7082" s="9" t="s">
        <v>266</v>
      </c>
      <c r="X7082" s="9">
        <f>INDEX(SLA_Policy!$D$2:$D$5,MATCH(F7082,SLA_Policy!$A$2:$A$5,0))</f>
        <v>72</v>
      </c>
      <c r="Y7082" s="9" t="str">
        <f>IF(E7082="Cancelled","Excluded",IF(D7082="",IF((SLA_Policy!$B$8-B7082)*24&gt;X7082,"Open - Breached","Open - On Track"),IF((D7082-B7082)*24&lt;=X7082,"Met","Breached")))</f>
        <v>Met</v>
      </c>
    </row>
    <row r="7083" spans="1:25" x14ac:dyDescent="0.25">
      <c r="A7083" s="9" t="s">
        <v>11050</v>
      </c>
      <c r="B7083" s="23">
        <v>46120.35</v>
      </c>
      <c r="C7083" s="23">
        <v>46120.468055555597</v>
      </c>
      <c r="D7083" s="23">
        <v>46121.34375</v>
      </c>
      <c r="E7083" s="9" t="s">
        <v>212</v>
      </c>
      <c r="F7083" s="9" t="s">
        <v>188</v>
      </c>
      <c r="G7083" s="9" t="s">
        <v>236</v>
      </c>
      <c r="H7083" s="9" t="s">
        <v>167</v>
      </c>
      <c r="I7083" s="9" t="s">
        <v>255</v>
      </c>
      <c r="J7083" s="9" t="s">
        <v>3488</v>
      </c>
      <c r="K7083" s="9" t="s">
        <v>246</v>
      </c>
      <c r="L7083" s="9" t="s">
        <v>104</v>
      </c>
      <c r="M7083" s="9" t="s">
        <v>8739</v>
      </c>
      <c r="N7083" s="9" t="s">
        <v>197</v>
      </c>
      <c r="O7083" s="9" t="s">
        <v>116</v>
      </c>
      <c r="P7083" s="9" t="s">
        <v>234</v>
      </c>
      <c r="Q7083" s="9" t="s">
        <v>219</v>
      </c>
      <c r="R7083" s="9">
        <v>0</v>
      </c>
      <c r="S7083" s="9">
        <v>27</v>
      </c>
      <c r="U7083" s="9" t="s">
        <v>242</v>
      </c>
      <c r="X7083" s="9">
        <f>INDEX(SLA_Policy!$D$2:$D$5,MATCH(F7083,SLA_Policy!$A$2:$A$5,0))</f>
        <v>72</v>
      </c>
      <c r="Y7083" s="9" t="str">
        <f>IF(E7083="Cancelled","Excluded",IF(D7083="",IF((SLA_Policy!$B$8-B7083)*24&gt;X7083,"Open - Breached","Open - On Track"),IF((D7083-B7083)*24&lt;=X7083,"Met","Breached")))</f>
        <v>Met</v>
      </c>
    </row>
    <row r="7084" spans="1:25" x14ac:dyDescent="0.25">
      <c r="A7084" s="9" t="s">
        <v>11051</v>
      </c>
      <c r="B7084" s="23">
        <v>46120.358333333301</v>
      </c>
      <c r="C7084" s="23">
        <v>46120.379166666702</v>
      </c>
      <c r="D7084" s="23">
        <v>46121.625</v>
      </c>
      <c r="E7084" s="9" t="s">
        <v>212</v>
      </c>
      <c r="F7084" s="9" t="s">
        <v>189</v>
      </c>
      <c r="G7084" s="9" t="s">
        <v>236</v>
      </c>
      <c r="H7084" s="9" t="s">
        <v>167</v>
      </c>
      <c r="I7084" s="9" t="s">
        <v>255</v>
      </c>
      <c r="J7084" s="9" t="s">
        <v>11052</v>
      </c>
      <c r="K7084" s="9" t="s">
        <v>262</v>
      </c>
      <c r="L7084" s="9" t="s">
        <v>226</v>
      </c>
      <c r="M7084" s="9" t="s">
        <v>439</v>
      </c>
      <c r="N7084" s="9" t="s">
        <v>198</v>
      </c>
      <c r="O7084" s="9" t="s">
        <v>116</v>
      </c>
      <c r="P7084" s="9" t="s">
        <v>525</v>
      </c>
      <c r="Q7084" s="9" t="s">
        <v>219</v>
      </c>
      <c r="R7084" s="9">
        <v>1</v>
      </c>
      <c r="S7084" s="9">
        <v>43</v>
      </c>
      <c r="U7084" s="9" t="s">
        <v>242</v>
      </c>
      <c r="W7084" s="9">
        <v>2</v>
      </c>
      <c r="X7084" s="9">
        <f>INDEX(SLA_Policy!$D$2:$D$5,MATCH(F7084,SLA_Policy!$A$2:$A$5,0))</f>
        <v>120</v>
      </c>
      <c r="Y7084" s="9" t="str">
        <f>IF(E7084="Cancelled","Excluded",IF(D7084="",IF((SLA_Policy!$B$8-B7084)*24&gt;X7084,"Open - Breached","Open - On Track"),IF((D7084-B7084)*24&lt;=X7084,"Met","Breached")))</f>
        <v>Met</v>
      </c>
    </row>
    <row r="7085" spans="1:25" x14ac:dyDescent="0.25">
      <c r="A7085" s="9" t="s">
        <v>11053</v>
      </c>
      <c r="B7085" s="23">
        <v>46120.362500000003</v>
      </c>
      <c r="C7085" s="23">
        <v>46120.365277777797</v>
      </c>
      <c r="D7085" s="23">
        <v>46120.537499999999</v>
      </c>
      <c r="E7085" s="9" t="s">
        <v>212</v>
      </c>
      <c r="F7085" s="9" t="s">
        <v>187</v>
      </c>
      <c r="G7085" s="9" t="s">
        <v>213</v>
      </c>
      <c r="H7085" s="9" t="s">
        <v>162</v>
      </c>
      <c r="I7085" s="9" t="s">
        <v>244</v>
      </c>
      <c r="J7085" s="9" t="s">
        <v>561</v>
      </c>
      <c r="K7085" s="9" t="s">
        <v>239</v>
      </c>
      <c r="L7085" s="9" t="s">
        <v>226</v>
      </c>
      <c r="M7085" s="9" t="s">
        <v>1836</v>
      </c>
      <c r="N7085" s="9" t="s">
        <v>197</v>
      </c>
      <c r="O7085" s="9" t="s">
        <v>179</v>
      </c>
      <c r="P7085" s="9" t="s">
        <v>284</v>
      </c>
      <c r="Q7085" s="9" t="s">
        <v>273</v>
      </c>
      <c r="R7085" s="9">
        <v>0</v>
      </c>
      <c r="S7085" s="9">
        <v>28</v>
      </c>
      <c r="U7085" s="9" t="s">
        <v>290</v>
      </c>
      <c r="W7085" s="9">
        <v>5</v>
      </c>
      <c r="X7085" s="9">
        <f>INDEX(SLA_Policy!$D$2:$D$5,MATCH(F7085,SLA_Policy!$A$2:$A$5,0))</f>
        <v>8</v>
      </c>
      <c r="Y7085" s="9" t="str">
        <f>IF(E7085="Cancelled","Excluded",IF(D7085="",IF((SLA_Policy!$B$8-B7085)*24&gt;X7085,"Open - Breached","Open - On Track"),IF((D7085-B7085)*24&lt;=X7085,"Met","Breached")))</f>
        <v>Met</v>
      </c>
    </row>
    <row r="7086" spans="1:25" x14ac:dyDescent="0.25">
      <c r="A7086" s="9" t="s">
        <v>11054</v>
      </c>
      <c r="B7086" s="23">
        <v>46120.364583333299</v>
      </c>
      <c r="C7086" s="23">
        <v>46120.477083333302</v>
      </c>
      <c r="D7086" s="23">
        <v>46125.3569444444</v>
      </c>
      <c r="E7086" s="9" t="s">
        <v>212</v>
      </c>
      <c r="F7086" s="9" t="s">
        <v>189</v>
      </c>
      <c r="G7086" s="9" t="s">
        <v>236</v>
      </c>
      <c r="H7086" s="9" t="s">
        <v>163</v>
      </c>
      <c r="I7086" s="9" t="s">
        <v>315</v>
      </c>
      <c r="J7086" s="9" t="s">
        <v>4453</v>
      </c>
      <c r="K7086" s="9" t="s">
        <v>262</v>
      </c>
      <c r="L7086" s="9" t="s">
        <v>104</v>
      </c>
      <c r="M7086" s="9" t="s">
        <v>2077</v>
      </c>
      <c r="N7086" s="9" t="s">
        <v>197</v>
      </c>
      <c r="O7086" s="9" t="s">
        <v>180</v>
      </c>
      <c r="P7086" s="9" t="s">
        <v>368</v>
      </c>
      <c r="Q7086" s="9" t="s">
        <v>273</v>
      </c>
      <c r="R7086" s="9">
        <v>0</v>
      </c>
      <c r="S7086" s="9">
        <v>171</v>
      </c>
      <c r="T7086" s="9" t="s">
        <v>229</v>
      </c>
      <c r="U7086" s="9" t="s">
        <v>242</v>
      </c>
      <c r="X7086" s="9">
        <f>INDEX(SLA_Policy!$D$2:$D$5,MATCH(F7086,SLA_Policy!$A$2:$A$5,0))</f>
        <v>120</v>
      </c>
      <c r="Y7086" s="9" t="str">
        <f>IF(E7086="Cancelled","Excluded",IF(D7086="",IF((SLA_Policy!$B$8-B7086)*24&gt;X7086,"Open - Breached","Open - On Track"),IF((D7086-B7086)*24&lt;=X7086,"Met","Breached")))</f>
        <v>Met</v>
      </c>
    </row>
    <row r="7087" spans="1:25" x14ac:dyDescent="0.25">
      <c r="A7087" s="9" t="s">
        <v>11055</v>
      </c>
      <c r="B7087" s="23">
        <v>46120.379861111098</v>
      </c>
      <c r="C7087" s="23">
        <v>46120.382638888899</v>
      </c>
      <c r="D7087" s="23">
        <v>46120.452083333301</v>
      </c>
      <c r="E7087" s="9" t="s">
        <v>212</v>
      </c>
      <c r="F7087" s="9" t="s">
        <v>186</v>
      </c>
      <c r="G7087" s="9" t="s">
        <v>213</v>
      </c>
      <c r="H7087" s="9" t="s">
        <v>167</v>
      </c>
      <c r="I7087" s="9" t="s">
        <v>362</v>
      </c>
      <c r="J7087" s="9" t="s">
        <v>11056</v>
      </c>
      <c r="K7087" s="9" t="s">
        <v>246</v>
      </c>
      <c r="L7087" s="9" t="s">
        <v>351</v>
      </c>
      <c r="M7087" s="9" t="s">
        <v>5228</v>
      </c>
      <c r="N7087" s="9" t="s">
        <v>197</v>
      </c>
      <c r="O7087" s="9" t="s">
        <v>116</v>
      </c>
      <c r="P7087" s="9" t="s">
        <v>295</v>
      </c>
      <c r="Q7087" s="9" t="s">
        <v>273</v>
      </c>
      <c r="R7087" s="9">
        <v>0</v>
      </c>
      <c r="S7087" s="9">
        <v>52</v>
      </c>
      <c r="U7087" s="9" t="s">
        <v>290</v>
      </c>
      <c r="W7087" s="9">
        <v>3</v>
      </c>
      <c r="X7087" s="9">
        <f>INDEX(SLA_Policy!$D$2:$D$5,MATCH(F7087,SLA_Policy!$A$2:$A$5,0))</f>
        <v>4</v>
      </c>
      <c r="Y7087" s="9" t="str">
        <f>IF(E7087="Cancelled","Excluded",IF(D7087="",IF((SLA_Policy!$B$8-B7087)*24&gt;X7087,"Open - Breached","Open - On Track"),IF((D7087-B7087)*24&lt;=X7087,"Met","Breached")))</f>
        <v>Met</v>
      </c>
    </row>
    <row r="7088" spans="1:25" x14ac:dyDescent="0.25">
      <c r="A7088" s="9" t="s">
        <v>11057</v>
      </c>
      <c r="B7088" s="23">
        <v>46120.384722222203</v>
      </c>
      <c r="C7088" s="23">
        <v>46120.391666666699</v>
      </c>
      <c r="D7088" s="23">
        <v>46121.404166666704</v>
      </c>
      <c r="E7088" s="9" t="s">
        <v>212</v>
      </c>
      <c r="F7088" s="9" t="s">
        <v>189</v>
      </c>
      <c r="G7088" s="9" t="s">
        <v>213</v>
      </c>
      <c r="H7088" s="9" t="s">
        <v>88</v>
      </c>
      <c r="I7088" s="9" t="s">
        <v>92</v>
      </c>
      <c r="J7088" s="9" t="s">
        <v>5659</v>
      </c>
      <c r="K7088" s="9" t="s">
        <v>215</v>
      </c>
      <c r="L7088" s="9" t="s">
        <v>311</v>
      </c>
      <c r="M7088" s="9" t="s">
        <v>984</v>
      </c>
      <c r="N7088" s="9" t="s">
        <v>199</v>
      </c>
      <c r="O7088" s="9" t="s">
        <v>116</v>
      </c>
      <c r="P7088" s="9" t="s">
        <v>551</v>
      </c>
      <c r="Q7088" s="9" t="s">
        <v>219</v>
      </c>
      <c r="R7088" s="9">
        <v>0</v>
      </c>
      <c r="S7088" s="9">
        <v>16</v>
      </c>
      <c r="T7088" s="9" t="s">
        <v>220</v>
      </c>
      <c r="U7088" s="9" t="s">
        <v>266</v>
      </c>
      <c r="X7088" s="9">
        <f>INDEX(SLA_Policy!$D$2:$D$5,MATCH(F7088,SLA_Policy!$A$2:$A$5,0))</f>
        <v>120</v>
      </c>
      <c r="Y7088" s="9" t="str">
        <f>IF(E7088="Cancelled","Excluded",IF(D7088="",IF((SLA_Policy!$B$8-B7088)*24&gt;X7088,"Open - Breached","Open - On Track"),IF((D7088-B7088)*24&lt;=X7088,"Met","Breached")))</f>
        <v>Met</v>
      </c>
    </row>
    <row r="7089" spans="1:25" x14ac:dyDescent="0.25">
      <c r="A7089" s="9" t="s">
        <v>11058</v>
      </c>
      <c r="B7089" s="23">
        <v>46120.395833333299</v>
      </c>
      <c r="C7089" s="23">
        <v>46120.457638888904</v>
      </c>
      <c r="D7089" s="23">
        <v>46120.572916666701</v>
      </c>
      <c r="E7089" s="9" t="s">
        <v>212</v>
      </c>
      <c r="F7089" s="9" t="s">
        <v>188</v>
      </c>
      <c r="G7089" s="9" t="s">
        <v>213</v>
      </c>
      <c r="H7089" s="9" t="s">
        <v>166</v>
      </c>
      <c r="I7089" s="9" t="s">
        <v>286</v>
      </c>
      <c r="J7089" s="9" t="s">
        <v>632</v>
      </c>
      <c r="K7089" s="9" t="s">
        <v>215</v>
      </c>
      <c r="L7089" s="9" t="s">
        <v>226</v>
      </c>
      <c r="M7089" s="9" t="s">
        <v>2520</v>
      </c>
      <c r="N7089" s="9" t="s">
        <v>197</v>
      </c>
      <c r="O7089" s="9" t="s">
        <v>181</v>
      </c>
      <c r="P7089" s="9" t="s">
        <v>449</v>
      </c>
      <c r="Q7089" s="9" t="s">
        <v>219</v>
      </c>
      <c r="R7089" s="9">
        <v>0</v>
      </c>
      <c r="S7089" s="9">
        <v>12</v>
      </c>
      <c r="U7089" s="9" t="s">
        <v>290</v>
      </c>
      <c r="X7089" s="9">
        <f>INDEX(SLA_Policy!$D$2:$D$5,MATCH(F7089,SLA_Policy!$A$2:$A$5,0))</f>
        <v>72</v>
      </c>
      <c r="Y7089" s="9" t="str">
        <f>IF(E7089="Cancelled","Excluded",IF(D7089="",IF((SLA_Policy!$B$8-B7089)*24&gt;X7089,"Open - Breached","Open - On Track"),IF((D7089-B7089)*24&lt;=X7089,"Met","Breached")))</f>
        <v>Met</v>
      </c>
    </row>
    <row r="7090" spans="1:25" x14ac:dyDescent="0.25">
      <c r="A7090" s="9" t="s">
        <v>11059</v>
      </c>
      <c r="B7090" s="23">
        <v>46120.399305555598</v>
      </c>
      <c r="C7090" s="23">
        <v>46120.715277777803</v>
      </c>
      <c r="D7090" s="23">
        <v>46125.333333333299</v>
      </c>
      <c r="E7090" s="9" t="s">
        <v>212</v>
      </c>
      <c r="F7090" s="9" t="s">
        <v>189</v>
      </c>
      <c r="G7090" s="9" t="s">
        <v>213</v>
      </c>
      <c r="H7090" s="9" t="s">
        <v>165</v>
      </c>
      <c r="I7090" s="9" t="s">
        <v>2034</v>
      </c>
      <c r="J7090" s="9" t="s">
        <v>4710</v>
      </c>
      <c r="K7090" s="9" t="s">
        <v>246</v>
      </c>
      <c r="L7090" s="9" t="s">
        <v>216</v>
      </c>
      <c r="M7090" s="9" t="s">
        <v>257</v>
      </c>
      <c r="N7090" s="9" t="s">
        <v>197</v>
      </c>
      <c r="O7090" s="9" t="s">
        <v>176</v>
      </c>
      <c r="P7090" s="9" t="s">
        <v>330</v>
      </c>
      <c r="Q7090" s="9" t="s">
        <v>219</v>
      </c>
      <c r="R7090" s="9">
        <v>0</v>
      </c>
      <c r="S7090" s="9">
        <v>54</v>
      </c>
      <c r="U7090" s="9" t="s">
        <v>230</v>
      </c>
      <c r="X7090" s="9">
        <f>INDEX(SLA_Policy!$D$2:$D$5,MATCH(F7090,SLA_Policy!$A$2:$A$5,0))</f>
        <v>120</v>
      </c>
      <c r="Y7090" s="9" t="str">
        <f>IF(E7090="Cancelled","Excluded",IF(D7090="",IF((SLA_Policy!$B$8-B7090)*24&gt;X7090,"Open - Breached","Open - On Track"),IF((D7090-B7090)*24&lt;=X7090,"Met","Breached")))</f>
        <v>Met</v>
      </c>
    </row>
    <row r="7091" spans="1:25" x14ac:dyDescent="0.25">
      <c r="A7091" s="9" t="s">
        <v>11060</v>
      </c>
      <c r="B7091" s="23">
        <v>46120.411805555603</v>
      </c>
      <c r="C7091" s="23">
        <v>46120.497222222199</v>
      </c>
      <c r="D7091" s="23">
        <v>46121.372916666704</v>
      </c>
      <c r="E7091" s="9" t="s">
        <v>212</v>
      </c>
      <c r="F7091" s="9" t="s">
        <v>189</v>
      </c>
      <c r="G7091" s="9" t="s">
        <v>236</v>
      </c>
      <c r="H7091" s="9" t="s">
        <v>162</v>
      </c>
      <c r="I7091" s="9" t="s">
        <v>280</v>
      </c>
      <c r="J7091" s="9" t="s">
        <v>4959</v>
      </c>
      <c r="K7091" s="9" t="s">
        <v>262</v>
      </c>
      <c r="L7091" s="9" t="s">
        <v>293</v>
      </c>
      <c r="M7091" s="9" t="s">
        <v>3197</v>
      </c>
      <c r="N7091" s="9" t="s">
        <v>196</v>
      </c>
      <c r="O7091" s="9" t="s">
        <v>179</v>
      </c>
      <c r="P7091" s="9" t="s">
        <v>337</v>
      </c>
      <c r="Q7091" s="9" t="s">
        <v>219</v>
      </c>
      <c r="R7091" s="9">
        <v>0</v>
      </c>
      <c r="S7091" s="9">
        <v>11</v>
      </c>
      <c r="U7091" s="9" t="s">
        <v>242</v>
      </c>
      <c r="X7091" s="9">
        <f>INDEX(SLA_Policy!$D$2:$D$5,MATCH(F7091,SLA_Policy!$A$2:$A$5,0))</f>
        <v>120</v>
      </c>
      <c r="Y7091" s="9" t="str">
        <f>IF(E7091="Cancelled","Excluded",IF(D7091="",IF((SLA_Policy!$B$8-B7091)*24&gt;X7091,"Open - Breached","Open - On Track"),IF((D7091-B7091)*24&lt;=X7091,"Met","Breached")))</f>
        <v>Met</v>
      </c>
    </row>
    <row r="7092" spans="1:25" x14ac:dyDescent="0.25">
      <c r="A7092" s="9" t="s">
        <v>11061</v>
      </c>
      <c r="B7092" s="23">
        <v>46120.423611111102</v>
      </c>
      <c r="C7092" s="23">
        <v>46120.441666666702</v>
      </c>
      <c r="D7092" s="23">
        <v>46120.500694444498</v>
      </c>
      <c r="E7092" s="9" t="s">
        <v>212</v>
      </c>
      <c r="F7092" s="9" t="s">
        <v>188</v>
      </c>
      <c r="G7092" s="9" t="s">
        <v>213</v>
      </c>
      <c r="H7092" s="9" t="s">
        <v>161</v>
      </c>
      <c r="I7092" s="9" t="s">
        <v>389</v>
      </c>
      <c r="J7092" s="9" t="s">
        <v>1581</v>
      </c>
      <c r="K7092" s="9" t="s">
        <v>303</v>
      </c>
      <c r="L7092" s="9" t="s">
        <v>104</v>
      </c>
      <c r="M7092" s="9" t="s">
        <v>1499</v>
      </c>
      <c r="N7092" s="9" t="s">
        <v>196</v>
      </c>
      <c r="O7092" s="9" t="s">
        <v>116</v>
      </c>
      <c r="P7092" s="9" t="s">
        <v>551</v>
      </c>
      <c r="Q7092" s="9" t="s">
        <v>219</v>
      </c>
      <c r="R7092" s="9">
        <v>0</v>
      </c>
      <c r="S7092" s="9">
        <v>11</v>
      </c>
      <c r="U7092" s="9" t="s">
        <v>290</v>
      </c>
      <c r="W7092" s="9">
        <v>5</v>
      </c>
      <c r="X7092" s="9">
        <f>INDEX(SLA_Policy!$D$2:$D$5,MATCH(F7092,SLA_Policy!$A$2:$A$5,0))</f>
        <v>72</v>
      </c>
      <c r="Y7092" s="9" t="str">
        <f>IF(E7092="Cancelled","Excluded",IF(D7092="",IF((SLA_Policy!$B$8-B7092)*24&gt;X7092,"Open - Breached","Open - On Track"),IF((D7092-B7092)*24&lt;=X7092,"Met","Breached")))</f>
        <v>Met</v>
      </c>
    </row>
    <row r="7093" spans="1:25" x14ac:dyDescent="0.25">
      <c r="A7093" s="9" t="s">
        <v>11062</v>
      </c>
      <c r="B7093" s="23">
        <v>46120.425000000003</v>
      </c>
      <c r="C7093" s="23">
        <v>46120.529861111099</v>
      </c>
      <c r="D7093" s="23">
        <v>46121.565972222197</v>
      </c>
      <c r="E7093" s="9" t="s">
        <v>212</v>
      </c>
      <c r="F7093" s="9" t="s">
        <v>189</v>
      </c>
      <c r="G7093" s="9" t="s">
        <v>213</v>
      </c>
      <c r="H7093" s="9" t="s">
        <v>166</v>
      </c>
      <c r="I7093" s="9" t="s">
        <v>286</v>
      </c>
      <c r="J7093" s="9" t="s">
        <v>6789</v>
      </c>
      <c r="K7093" s="9" t="s">
        <v>246</v>
      </c>
      <c r="L7093" s="9" t="s">
        <v>282</v>
      </c>
      <c r="M7093" s="9" t="s">
        <v>2191</v>
      </c>
      <c r="N7093" s="9" t="s">
        <v>197</v>
      </c>
      <c r="O7093" s="9" t="s">
        <v>181</v>
      </c>
      <c r="P7093" s="9" t="s">
        <v>449</v>
      </c>
      <c r="Q7093" s="9" t="s">
        <v>219</v>
      </c>
      <c r="R7093" s="9">
        <v>1</v>
      </c>
      <c r="S7093" s="9">
        <v>24</v>
      </c>
      <c r="U7093" s="9" t="s">
        <v>290</v>
      </c>
      <c r="X7093" s="9">
        <f>INDEX(SLA_Policy!$D$2:$D$5,MATCH(F7093,SLA_Policy!$A$2:$A$5,0))</f>
        <v>120</v>
      </c>
      <c r="Y7093" s="9" t="str">
        <f>IF(E7093="Cancelled","Excluded",IF(D7093="",IF((SLA_Policy!$B$8-B7093)*24&gt;X7093,"Open - Breached","Open - On Track"),IF((D7093-B7093)*24&lt;=X7093,"Met","Breached")))</f>
        <v>Met</v>
      </c>
    </row>
    <row r="7094" spans="1:25" x14ac:dyDescent="0.25">
      <c r="A7094" s="9" t="s">
        <v>11063</v>
      </c>
      <c r="B7094" s="23">
        <v>46120.425000000003</v>
      </c>
      <c r="C7094" s="23">
        <v>46120.518750000003</v>
      </c>
      <c r="D7094" s="23">
        <v>46121.346527777801</v>
      </c>
      <c r="E7094" s="9" t="s">
        <v>212</v>
      </c>
      <c r="F7094" s="9" t="s">
        <v>188</v>
      </c>
      <c r="G7094" s="9" t="s">
        <v>213</v>
      </c>
      <c r="H7094" s="9" t="s">
        <v>167</v>
      </c>
      <c r="I7094" s="9" t="s">
        <v>362</v>
      </c>
      <c r="J7094" s="9" t="s">
        <v>11064</v>
      </c>
      <c r="K7094" s="9" t="s">
        <v>239</v>
      </c>
      <c r="L7094" s="9" t="s">
        <v>351</v>
      </c>
      <c r="M7094" s="9" t="s">
        <v>4336</v>
      </c>
      <c r="N7094" s="9" t="s">
        <v>196</v>
      </c>
      <c r="O7094" s="9" t="s">
        <v>116</v>
      </c>
      <c r="P7094" s="9" t="s">
        <v>258</v>
      </c>
      <c r="Q7094" s="9" t="s">
        <v>219</v>
      </c>
      <c r="R7094" s="9">
        <v>0</v>
      </c>
      <c r="S7094" s="9">
        <v>40</v>
      </c>
      <c r="U7094" s="9" t="s">
        <v>248</v>
      </c>
      <c r="X7094" s="9">
        <f>INDEX(SLA_Policy!$D$2:$D$5,MATCH(F7094,SLA_Policy!$A$2:$A$5,0))</f>
        <v>72</v>
      </c>
      <c r="Y7094" s="9" t="str">
        <f>IF(E7094="Cancelled","Excluded",IF(D7094="",IF((SLA_Policy!$B$8-B7094)*24&gt;X7094,"Open - Breached","Open - On Track"),IF((D7094-B7094)*24&lt;=X7094,"Met","Breached")))</f>
        <v>Met</v>
      </c>
    </row>
    <row r="7095" spans="1:25" x14ac:dyDescent="0.25">
      <c r="A7095" s="9" t="s">
        <v>11065</v>
      </c>
      <c r="B7095" s="23">
        <v>46120.427777777797</v>
      </c>
      <c r="C7095" s="23">
        <v>46122.3347222222</v>
      </c>
      <c r="D7095" s="23">
        <v>46122.35</v>
      </c>
      <c r="E7095" s="9" t="s">
        <v>212</v>
      </c>
      <c r="F7095" s="9" t="s">
        <v>188</v>
      </c>
      <c r="G7095" s="9" t="s">
        <v>213</v>
      </c>
      <c r="H7095" s="9" t="s">
        <v>167</v>
      </c>
      <c r="I7095" s="9" t="s">
        <v>362</v>
      </c>
      <c r="J7095" s="9" t="s">
        <v>3962</v>
      </c>
      <c r="K7095" s="9" t="s">
        <v>246</v>
      </c>
      <c r="L7095" s="9" t="s">
        <v>104</v>
      </c>
      <c r="M7095" s="9" t="s">
        <v>336</v>
      </c>
      <c r="N7095" s="9" t="s">
        <v>197</v>
      </c>
      <c r="O7095" s="9" t="s">
        <v>176</v>
      </c>
      <c r="P7095" s="9" t="s">
        <v>419</v>
      </c>
      <c r="Q7095" s="9" t="s">
        <v>219</v>
      </c>
      <c r="R7095" s="9">
        <v>0</v>
      </c>
      <c r="S7095" s="9">
        <v>13</v>
      </c>
      <c r="U7095" s="9" t="s">
        <v>376</v>
      </c>
      <c r="X7095" s="9">
        <f>INDEX(SLA_Policy!$D$2:$D$5,MATCH(F7095,SLA_Policy!$A$2:$A$5,0))</f>
        <v>72</v>
      </c>
      <c r="Y7095" s="9" t="str">
        <f>IF(E7095="Cancelled","Excluded",IF(D7095="",IF((SLA_Policy!$B$8-B7095)*24&gt;X7095,"Open - Breached","Open - On Track"),IF((D7095-B7095)*24&lt;=X7095,"Met","Breached")))</f>
        <v>Met</v>
      </c>
    </row>
    <row r="7096" spans="1:25" x14ac:dyDescent="0.25">
      <c r="A7096" s="9" t="s">
        <v>11066</v>
      </c>
      <c r="B7096" s="23">
        <v>46120.436805555597</v>
      </c>
      <c r="C7096" s="23">
        <v>46120.439583333296</v>
      </c>
      <c r="D7096" s="23">
        <v>46122.4152777778</v>
      </c>
      <c r="E7096" s="9" t="s">
        <v>212</v>
      </c>
      <c r="F7096" s="9" t="s">
        <v>189</v>
      </c>
      <c r="G7096" s="9" t="s">
        <v>213</v>
      </c>
      <c r="H7096" s="9" t="s">
        <v>162</v>
      </c>
      <c r="I7096" s="9" t="s">
        <v>345</v>
      </c>
      <c r="J7096" s="9" t="s">
        <v>1431</v>
      </c>
      <c r="K7096" s="9" t="s">
        <v>239</v>
      </c>
      <c r="L7096" s="9" t="s">
        <v>226</v>
      </c>
      <c r="M7096" s="9" t="s">
        <v>973</v>
      </c>
      <c r="N7096" s="9" t="s">
        <v>200</v>
      </c>
      <c r="O7096" s="9" t="s">
        <v>179</v>
      </c>
      <c r="P7096" s="9" t="s">
        <v>337</v>
      </c>
      <c r="Q7096" s="9" t="s">
        <v>219</v>
      </c>
      <c r="R7096" s="9">
        <v>1</v>
      </c>
      <c r="S7096" s="9">
        <v>77</v>
      </c>
      <c r="U7096" s="9" t="s">
        <v>290</v>
      </c>
      <c r="X7096" s="9">
        <f>INDEX(SLA_Policy!$D$2:$D$5,MATCH(F7096,SLA_Policy!$A$2:$A$5,0))</f>
        <v>120</v>
      </c>
      <c r="Y7096" s="9" t="str">
        <f>IF(E7096="Cancelled","Excluded",IF(D7096="",IF((SLA_Policy!$B$8-B7096)*24&gt;X7096,"Open - Breached","Open - On Track"),IF((D7096-B7096)*24&lt;=X7096,"Met","Breached")))</f>
        <v>Met</v>
      </c>
    </row>
    <row r="7097" spans="1:25" x14ac:dyDescent="0.25">
      <c r="A7097" s="9" t="s">
        <v>11067</v>
      </c>
      <c r="B7097" s="23">
        <v>46120.452083333301</v>
      </c>
      <c r="C7097" s="23">
        <v>46120.461111111101</v>
      </c>
      <c r="D7097" s="23">
        <v>46121.411805555603</v>
      </c>
      <c r="E7097" s="9" t="s">
        <v>212</v>
      </c>
      <c r="F7097" s="9" t="s">
        <v>188</v>
      </c>
      <c r="G7097" s="9" t="s">
        <v>213</v>
      </c>
      <c r="H7097" s="9" t="s">
        <v>167</v>
      </c>
      <c r="I7097" s="9" t="s">
        <v>362</v>
      </c>
      <c r="J7097" s="9" t="s">
        <v>374</v>
      </c>
      <c r="K7097" s="9" t="s">
        <v>303</v>
      </c>
      <c r="L7097" s="9" t="s">
        <v>311</v>
      </c>
      <c r="M7097" s="9" t="s">
        <v>952</v>
      </c>
      <c r="N7097" s="9" t="s">
        <v>199</v>
      </c>
      <c r="O7097" s="9" t="s">
        <v>176</v>
      </c>
      <c r="P7097" s="9" t="s">
        <v>330</v>
      </c>
      <c r="Q7097" s="9" t="s">
        <v>219</v>
      </c>
      <c r="R7097" s="9">
        <v>0</v>
      </c>
      <c r="S7097" s="9">
        <v>22</v>
      </c>
      <c r="U7097" s="9" t="s">
        <v>290</v>
      </c>
      <c r="X7097" s="9">
        <f>INDEX(SLA_Policy!$D$2:$D$5,MATCH(F7097,SLA_Policy!$A$2:$A$5,0))</f>
        <v>72</v>
      </c>
      <c r="Y7097" s="9" t="str">
        <f>IF(E7097="Cancelled","Excluded",IF(D7097="",IF((SLA_Policy!$B$8-B7097)*24&gt;X7097,"Open - Breached","Open - On Track"),IF((D7097-B7097)*24&lt;=X7097,"Met","Breached")))</f>
        <v>Met</v>
      </c>
    </row>
    <row r="7098" spans="1:25" x14ac:dyDescent="0.25">
      <c r="A7098" s="9" t="s">
        <v>11068</v>
      </c>
      <c r="B7098" s="23">
        <v>46120.4555555556</v>
      </c>
      <c r="C7098" s="23">
        <v>46120.515972222202</v>
      </c>
      <c r="D7098" s="23">
        <v>46125.326388888898</v>
      </c>
      <c r="E7098" s="9" t="s">
        <v>212</v>
      </c>
      <c r="F7098" s="9" t="s">
        <v>188</v>
      </c>
      <c r="G7098" s="9" t="s">
        <v>213</v>
      </c>
      <c r="H7098" s="9" t="s">
        <v>88</v>
      </c>
      <c r="I7098" s="9" t="s">
        <v>354</v>
      </c>
      <c r="J7098" s="9" t="s">
        <v>1799</v>
      </c>
      <c r="K7098" s="9" t="s">
        <v>246</v>
      </c>
      <c r="L7098" s="9" t="s">
        <v>371</v>
      </c>
      <c r="M7098" s="9" t="s">
        <v>11069</v>
      </c>
      <c r="N7098" s="9" t="s">
        <v>197</v>
      </c>
      <c r="O7098" s="9" t="s">
        <v>180</v>
      </c>
      <c r="P7098" s="9" t="s">
        <v>318</v>
      </c>
      <c r="Q7098" s="9" t="s">
        <v>219</v>
      </c>
      <c r="R7098" s="9">
        <v>0</v>
      </c>
      <c r="S7098" s="9">
        <v>15</v>
      </c>
      <c r="T7098" s="9" t="s">
        <v>322</v>
      </c>
      <c r="U7098" s="9" t="s">
        <v>266</v>
      </c>
      <c r="X7098" s="9">
        <f>INDEX(SLA_Policy!$D$2:$D$5,MATCH(F7098,SLA_Policy!$A$2:$A$5,0))</f>
        <v>72</v>
      </c>
      <c r="Y7098" s="9" t="str">
        <f>IF(E7098="Cancelled","Excluded",IF(D7098="",IF((SLA_Policy!$B$8-B7098)*24&gt;X7098,"Open - Breached","Open - On Track"),IF((D7098-B7098)*24&lt;=X7098,"Met","Breached")))</f>
        <v>Breached</v>
      </c>
    </row>
    <row r="7099" spans="1:25" x14ac:dyDescent="0.25">
      <c r="A7099" s="9" t="s">
        <v>11070</v>
      </c>
      <c r="B7099" s="23">
        <v>46120.488194444399</v>
      </c>
      <c r="C7099" s="23">
        <v>46120.493750000001</v>
      </c>
      <c r="D7099" s="23">
        <v>46120.582638888904</v>
      </c>
      <c r="E7099" s="9" t="s">
        <v>212</v>
      </c>
      <c r="F7099" s="9" t="s">
        <v>187</v>
      </c>
      <c r="G7099" s="9" t="s">
        <v>213</v>
      </c>
      <c r="H7099" s="9" t="s">
        <v>163</v>
      </c>
      <c r="I7099" s="9" t="s">
        <v>223</v>
      </c>
      <c r="J7099" s="9" t="s">
        <v>8910</v>
      </c>
      <c r="K7099" s="9" t="s">
        <v>225</v>
      </c>
      <c r="L7099" s="9" t="s">
        <v>226</v>
      </c>
      <c r="M7099" s="9" t="s">
        <v>892</v>
      </c>
      <c r="N7099" s="9" t="s">
        <v>196</v>
      </c>
      <c r="O7099" s="9" t="s">
        <v>176</v>
      </c>
      <c r="P7099" s="9" t="s">
        <v>570</v>
      </c>
      <c r="Q7099" s="9" t="s">
        <v>273</v>
      </c>
      <c r="R7099" s="9">
        <v>0</v>
      </c>
      <c r="S7099" s="9">
        <v>33</v>
      </c>
      <c r="T7099" s="9" t="s">
        <v>136</v>
      </c>
      <c r="U7099" s="9" t="s">
        <v>230</v>
      </c>
      <c r="X7099" s="9">
        <f>INDEX(SLA_Policy!$D$2:$D$5,MATCH(F7099,SLA_Policy!$A$2:$A$5,0))</f>
        <v>8</v>
      </c>
      <c r="Y7099" s="9" t="str">
        <f>IF(E7099="Cancelled","Excluded",IF(D7099="",IF((SLA_Policy!$B$8-B7099)*24&gt;X7099,"Open - Breached","Open - On Track"),IF((D7099-B7099)*24&lt;=X7099,"Met","Breached")))</f>
        <v>Met</v>
      </c>
    </row>
    <row r="7100" spans="1:25" x14ac:dyDescent="0.25">
      <c r="A7100" s="9" t="s">
        <v>11071</v>
      </c>
      <c r="B7100" s="23">
        <v>46120.498611111099</v>
      </c>
      <c r="C7100" s="23">
        <v>46120.534722222197</v>
      </c>
      <c r="D7100" s="23">
        <v>46121.4194444444</v>
      </c>
      <c r="E7100" s="9" t="s">
        <v>212</v>
      </c>
      <c r="F7100" s="9" t="s">
        <v>189</v>
      </c>
      <c r="G7100" s="9" t="s">
        <v>213</v>
      </c>
      <c r="H7100" s="9" t="s">
        <v>164</v>
      </c>
      <c r="I7100" s="9" t="s">
        <v>339</v>
      </c>
      <c r="J7100" s="9" t="s">
        <v>340</v>
      </c>
      <c r="K7100" s="9" t="s">
        <v>262</v>
      </c>
      <c r="L7100" s="9" t="s">
        <v>282</v>
      </c>
      <c r="M7100" s="9" t="s">
        <v>4387</v>
      </c>
      <c r="N7100" s="9" t="s">
        <v>196</v>
      </c>
      <c r="O7100" s="9" t="s">
        <v>180</v>
      </c>
      <c r="P7100" s="9" t="s">
        <v>381</v>
      </c>
      <c r="Q7100" s="9" t="s">
        <v>219</v>
      </c>
      <c r="R7100" s="9">
        <v>0</v>
      </c>
      <c r="S7100" s="9">
        <v>13</v>
      </c>
      <c r="T7100" s="9" t="s">
        <v>343</v>
      </c>
      <c r="U7100" s="9" t="s">
        <v>266</v>
      </c>
      <c r="X7100" s="9">
        <f>INDEX(SLA_Policy!$D$2:$D$5,MATCH(F7100,SLA_Policy!$A$2:$A$5,0))</f>
        <v>120</v>
      </c>
      <c r="Y7100" s="9" t="str">
        <f>IF(E7100="Cancelled","Excluded",IF(D7100="",IF((SLA_Policy!$B$8-B7100)*24&gt;X7100,"Open - Breached","Open - On Track"),IF((D7100-B7100)*24&lt;=X7100,"Met","Breached")))</f>
        <v>Met</v>
      </c>
    </row>
    <row r="7101" spans="1:25" x14ac:dyDescent="0.25">
      <c r="A7101" s="9" t="s">
        <v>11072</v>
      </c>
      <c r="B7101" s="23">
        <v>46120.578472222202</v>
      </c>
      <c r="C7101" s="23">
        <v>46120.584027777797</v>
      </c>
      <c r="D7101" s="23">
        <v>46125.315972222197</v>
      </c>
      <c r="E7101" s="9" t="s">
        <v>212</v>
      </c>
      <c r="F7101" s="9" t="s">
        <v>188</v>
      </c>
      <c r="G7101" s="9" t="s">
        <v>213</v>
      </c>
      <c r="H7101" s="9" t="s">
        <v>88</v>
      </c>
      <c r="I7101" s="9" t="s">
        <v>354</v>
      </c>
      <c r="J7101" s="9" t="s">
        <v>11073</v>
      </c>
      <c r="K7101" s="9" t="s">
        <v>262</v>
      </c>
      <c r="L7101" s="9" t="s">
        <v>104</v>
      </c>
      <c r="M7101" s="9" t="s">
        <v>2635</v>
      </c>
      <c r="N7101" s="9" t="s">
        <v>197</v>
      </c>
      <c r="O7101" s="9" t="s">
        <v>180</v>
      </c>
      <c r="P7101" s="9" t="s">
        <v>318</v>
      </c>
      <c r="Q7101" s="9" t="s">
        <v>219</v>
      </c>
      <c r="R7101" s="9">
        <v>3</v>
      </c>
      <c r="S7101" s="9">
        <v>176</v>
      </c>
      <c r="T7101" s="9" t="s">
        <v>136</v>
      </c>
      <c r="U7101" s="9" t="s">
        <v>661</v>
      </c>
      <c r="X7101" s="9">
        <f>INDEX(SLA_Policy!$D$2:$D$5,MATCH(F7101,SLA_Policy!$A$2:$A$5,0))</f>
        <v>72</v>
      </c>
      <c r="Y7101" s="9" t="str">
        <f>IF(E7101="Cancelled","Excluded",IF(D7101="",IF((SLA_Policy!$B$8-B7101)*24&gt;X7101,"Open - Breached","Open - On Track"),IF((D7101-B7101)*24&lt;=X7101,"Met","Breached")))</f>
        <v>Breached</v>
      </c>
    </row>
    <row r="7102" spans="1:25" x14ac:dyDescent="0.25">
      <c r="A7102" s="9" t="s">
        <v>11074</v>
      </c>
      <c r="B7102" s="23">
        <v>46120.582638888904</v>
      </c>
      <c r="C7102" s="23">
        <v>46120.610416666699</v>
      </c>
      <c r="D7102" s="23">
        <v>46127.515972222202</v>
      </c>
      <c r="E7102" s="9" t="s">
        <v>212</v>
      </c>
      <c r="F7102" s="9" t="s">
        <v>188</v>
      </c>
      <c r="G7102" s="9" t="s">
        <v>236</v>
      </c>
      <c r="H7102" s="9" t="s">
        <v>163</v>
      </c>
      <c r="I7102" s="9" t="s">
        <v>315</v>
      </c>
      <c r="J7102" s="9" t="s">
        <v>932</v>
      </c>
      <c r="K7102" s="9" t="s">
        <v>239</v>
      </c>
      <c r="L7102" s="9" t="s">
        <v>104</v>
      </c>
      <c r="M7102" s="9" t="s">
        <v>2559</v>
      </c>
      <c r="N7102" s="9" t="s">
        <v>196</v>
      </c>
      <c r="O7102" s="9" t="s">
        <v>176</v>
      </c>
      <c r="P7102" s="9" t="s">
        <v>419</v>
      </c>
      <c r="Q7102" s="9" t="s">
        <v>219</v>
      </c>
      <c r="R7102" s="9">
        <v>1</v>
      </c>
      <c r="S7102" s="9">
        <v>156</v>
      </c>
      <c r="T7102" s="9" t="s">
        <v>229</v>
      </c>
      <c r="U7102" s="9" t="s">
        <v>242</v>
      </c>
      <c r="W7102" s="9">
        <v>3</v>
      </c>
      <c r="X7102" s="9">
        <f>INDEX(SLA_Policy!$D$2:$D$5,MATCH(F7102,SLA_Policy!$A$2:$A$5,0))</f>
        <v>72</v>
      </c>
      <c r="Y7102" s="9" t="str">
        <f>IF(E7102="Cancelled","Excluded",IF(D7102="",IF((SLA_Policy!$B$8-B7102)*24&gt;X7102,"Open - Breached","Open - On Track"),IF((D7102-B7102)*24&lt;=X7102,"Met","Breached")))</f>
        <v>Breached</v>
      </c>
    </row>
    <row r="7103" spans="1:25" x14ac:dyDescent="0.25">
      <c r="A7103" s="9" t="s">
        <v>11075</v>
      </c>
      <c r="B7103" s="23">
        <v>46120.59375</v>
      </c>
      <c r="C7103" s="23">
        <v>46120.640972222202</v>
      </c>
      <c r="D7103" s="23">
        <v>46121.372222222199</v>
      </c>
      <c r="E7103" s="9" t="s">
        <v>212</v>
      </c>
      <c r="F7103" s="9" t="s">
        <v>189</v>
      </c>
      <c r="G7103" s="9" t="s">
        <v>213</v>
      </c>
      <c r="H7103" s="9" t="s">
        <v>167</v>
      </c>
      <c r="I7103" s="9" t="s">
        <v>684</v>
      </c>
      <c r="J7103" s="9" t="s">
        <v>8078</v>
      </c>
      <c r="K7103" s="9" t="s">
        <v>225</v>
      </c>
      <c r="L7103" s="9" t="s">
        <v>216</v>
      </c>
      <c r="M7103" s="9" t="s">
        <v>1246</v>
      </c>
      <c r="N7103" s="9" t="s">
        <v>196</v>
      </c>
      <c r="O7103" s="9" t="s">
        <v>116</v>
      </c>
      <c r="P7103" s="9" t="s">
        <v>258</v>
      </c>
      <c r="Q7103" s="9" t="s">
        <v>219</v>
      </c>
      <c r="R7103" s="9">
        <v>0</v>
      </c>
      <c r="S7103" s="9">
        <v>10</v>
      </c>
      <c r="U7103" s="9" t="s">
        <v>266</v>
      </c>
      <c r="X7103" s="9">
        <f>INDEX(SLA_Policy!$D$2:$D$5,MATCH(F7103,SLA_Policy!$A$2:$A$5,0))</f>
        <v>120</v>
      </c>
      <c r="Y7103" s="9" t="str">
        <f>IF(E7103="Cancelled","Excluded",IF(D7103="",IF((SLA_Policy!$B$8-B7103)*24&gt;X7103,"Open - Breached","Open - On Track"),IF((D7103-B7103)*24&lt;=X7103,"Met","Breached")))</f>
        <v>Met</v>
      </c>
    </row>
    <row r="7104" spans="1:25" x14ac:dyDescent="0.25">
      <c r="A7104" s="9" t="s">
        <v>11076</v>
      </c>
      <c r="B7104" s="23">
        <v>46120.595833333296</v>
      </c>
      <c r="C7104" s="23">
        <v>46120.600694444503</v>
      </c>
      <c r="D7104" s="23">
        <v>46121.465972222199</v>
      </c>
      <c r="E7104" s="9" t="s">
        <v>212</v>
      </c>
      <c r="F7104" s="9" t="s">
        <v>188</v>
      </c>
      <c r="G7104" s="9" t="s">
        <v>213</v>
      </c>
      <c r="H7104" s="9" t="s">
        <v>88</v>
      </c>
      <c r="I7104" s="9" t="s">
        <v>92</v>
      </c>
      <c r="J7104" s="9" t="s">
        <v>1082</v>
      </c>
      <c r="K7104" s="9" t="s">
        <v>303</v>
      </c>
      <c r="L7104" s="9" t="s">
        <v>311</v>
      </c>
      <c r="M7104" s="9" t="s">
        <v>2562</v>
      </c>
      <c r="N7104" s="9" t="s">
        <v>199</v>
      </c>
      <c r="O7104" s="9" t="s">
        <v>178</v>
      </c>
      <c r="P7104" s="9" t="s">
        <v>427</v>
      </c>
      <c r="Q7104" s="9" t="s">
        <v>219</v>
      </c>
      <c r="R7104" s="9">
        <v>1</v>
      </c>
      <c r="S7104" s="9">
        <v>36</v>
      </c>
      <c r="T7104" s="9" t="s">
        <v>229</v>
      </c>
      <c r="U7104" s="9" t="s">
        <v>661</v>
      </c>
      <c r="X7104" s="9">
        <f>INDEX(SLA_Policy!$D$2:$D$5,MATCH(F7104,SLA_Policy!$A$2:$A$5,0))</f>
        <v>72</v>
      </c>
      <c r="Y7104" s="9" t="str">
        <f>IF(E7104="Cancelled","Excluded",IF(D7104="",IF((SLA_Policy!$B$8-B7104)*24&gt;X7104,"Open - Breached","Open - On Track"),IF((D7104-B7104)*24&lt;=X7104,"Met","Breached")))</f>
        <v>Met</v>
      </c>
    </row>
    <row r="7105" spans="1:25" x14ac:dyDescent="0.25">
      <c r="A7105" s="9" t="s">
        <v>11077</v>
      </c>
      <c r="B7105" s="23">
        <v>46120.597222222197</v>
      </c>
      <c r="C7105" s="23">
        <v>46120.6381944444</v>
      </c>
      <c r="D7105" s="23">
        <v>46120.668055555601</v>
      </c>
      <c r="E7105" s="9" t="s">
        <v>212</v>
      </c>
      <c r="F7105" s="9" t="s">
        <v>189</v>
      </c>
      <c r="G7105" s="9" t="s">
        <v>213</v>
      </c>
      <c r="H7105" s="9" t="s">
        <v>161</v>
      </c>
      <c r="I7105" s="9" t="s">
        <v>389</v>
      </c>
      <c r="J7105" s="9" t="s">
        <v>4030</v>
      </c>
      <c r="K7105" s="9" t="s">
        <v>246</v>
      </c>
      <c r="L7105" s="9" t="s">
        <v>270</v>
      </c>
      <c r="M7105" s="9" t="s">
        <v>1746</v>
      </c>
      <c r="N7105" s="9" t="s">
        <v>196</v>
      </c>
      <c r="O7105" s="9" t="s">
        <v>116</v>
      </c>
      <c r="P7105" s="9" t="s">
        <v>295</v>
      </c>
      <c r="Q7105" s="9" t="s">
        <v>219</v>
      </c>
      <c r="R7105" s="9">
        <v>0</v>
      </c>
      <c r="S7105" s="9">
        <v>4</v>
      </c>
      <c r="U7105" s="9" t="s">
        <v>290</v>
      </c>
      <c r="X7105" s="9">
        <f>INDEX(SLA_Policy!$D$2:$D$5,MATCH(F7105,SLA_Policy!$A$2:$A$5,0))</f>
        <v>120</v>
      </c>
      <c r="Y7105" s="9" t="str">
        <f>IF(E7105="Cancelled","Excluded",IF(D7105="",IF((SLA_Policy!$B$8-B7105)*24&gt;X7105,"Open - Breached","Open - On Track"),IF((D7105-B7105)*24&lt;=X7105,"Met","Breached")))</f>
        <v>Met</v>
      </c>
    </row>
    <row r="7106" spans="1:25" x14ac:dyDescent="0.25">
      <c r="A7106" s="9" t="s">
        <v>11078</v>
      </c>
      <c r="B7106" s="23">
        <v>46120.604166666701</v>
      </c>
      <c r="C7106" s="23">
        <v>46120.612500000003</v>
      </c>
      <c r="D7106" s="23">
        <v>46121.326388888898</v>
      </c>
      <c r="E7106" s="9" t="s">
        <v>212</v>
      </c>
      <c r="F7106" s="9" t="s">
        <v>189</v>
      </c>
      <c r="G7106" s="9" t="s">
        <v>213</v>
      </c>
      <c r="H7106" s="9" t="s">
        <v>167</v>
      </c>
      <c r="I7106" s="9" t="s">
        <v>362</v>
      </c>
      <c r="J7106" s="9" t="s">
        <v>11079</v>
      </c>
      <c r="K7106" s="9" t="s">
        <v>225</v>
      </c>
      <c r="L7106" s="9" t="s">
        <v>351</v>
      </c>
      <c r="M7106" s="9" t="s">
        <v>779</v>
      </c>
      <c r="N7106" s="9" t="s">
        <v>198</v>
      </c>
      <c r="O7106" s="9" t="s">
        <v>176</v>
      </c>
      <c r="P7106" s="9" t="s">
        <v>503</v>
      </c>
      <c r="Q7106" s="9" t="s">
        <v>219</v>
      </c>
      <c r="R7106" s="9">
        <v>0</v>
      </c>
      <c r="S7106" s="9">
        <v>20</v>
      </c>
      <c r="T7106" s="9" t="s">
        <v>322</v>
      </c>
      <c r="U7106" s="9" t="s">
        <v>376</v>
      </c>
      <c r="X7106" s="9">
        <f>INDEX(SLA_Policy!$D$2:$D$5,MATCH(F7106,SLA_Policy!$A$2:$A$5,0))</f>
        <v>120</v>
      </c>
      <c r="Y7106" s="9" t="str">
        <f>IF(E7106="Cancelled","Excluded",IF(D7106="",IF((SLA_Policy!$B$8-B7106)*24&gt;X7106,"Open - Breached","Open - On Track"),IF((D7106-B7106)*24&lt;=X7106,"Met","Breached")))</f>
        <v>Met</v>
      </c>
    </row>
    <row r="7107" spans="1:25" x14ac:dyDescent="0.25">
      <c r="A7107" s="9" t="s">
        <v>11080</v>
      </c>
      <c r="B7107" s="23">
        <v>46120.6118055556</v>
      </c>
      <c r="C7107" s="23">
        <v>46120.6159722222</v>
      </c>
      <c r="D7107" s="23">
        <v>46120.672222222202</v>
      </c>
      <c r="E7107" s="9" t="s">
        <v>212</v>
      </c>
      <c r="F7107" s="9" t="s">
        <v>189</v>
      </c>
      <c r="G7107" s="9" t="s">
        <v>213</v>
      </c>
      <c r="H7107" s="9" t="s">
        <v>88</v>
      </c>
      <c r="I7107" s="9" t="s">
        <v>268</v>
      </c>
      <c r="J7107" s="9" t="s">
        <v>638</v>
      </c>
      <c r="K7107" s="9" t="s">
        <v>262</v>
      </c>
      <c r="L7107" s="9" t="s">
        <v>104</v>
      </c>
      <c r="M7107" s="9" t="s">
        <v>2635</v>
      </c>
      <c r="N7107" s="9" t="s">
        <v>198</v>
      </c>
      <c r="O7107" s="9" t="s">
        <v>178</v>
      </c>
      <c r="P7107" s="9" t="s">
        <v>321</v>
      </c>
      <c r="Q7107" s="9" t="s">
        <v>219</v>
      </c>
      <c r="R7107" s="9">
        <v>0</v>
      </c>
      <c r="S7107" s="9">
        <v>17</v>
      </c>
      <c r="T7107" s="9" t="s">
        <v>220</v>
      </c>
      <c r="U7107" s="9" t="s">
        <v>661</v>
      </c>
      <c r="X7107" s="9">
        <f>INDEX(SLA_Policy!$D$2:$D$5,MATCH(F7107,SLA_Policy!$A$2:$A$5,0))</f>
        <v>120</v>
      </c>
      <c r="Y7107" s="9" t="str">
        <f>IF(E7107="Cancelled","Excluded",IF(D7107="",IF((SLA_Policy!$B$8-B7107)*24&gt;X7107,"Open - Breached","Open - On Track"),IF((D7107-B7107)*24&lt;=X7107,"Met","Breached")))</f>
        <v>Met</v>
      </c>
    </row>
    <row r="7108" spans="1:25" x14ac:dyDescent="0.25">
      <c r="A7108" s="9" t="s">
        <v>11081</v>
      </c>
      <c r="B7108" s="23">
        <v>46120.637499999997</v>
      </c>
      <c r="C7108" s="23">
        <v>46120.639583333301</v>
      </c>
      <c r="D7108" s="23">
        <v>46120.659027777801</v>
      </c>
      <c r="E7108" s="9" t="s">
        <v>212</v>
      </c>
      <c r="F7108" s="9" t="s">
        <v>188</v>
      </c>
      <c r="G7108" s="9" t="s">
        <v>213</v>
      </c>
      <c r="H7108" s="9" t="s">
        <v>161</v>
      </c>
      <c r="I7108" s="9" t="s">
        <v>454</v>
      </c>
      <c r="J7108" s="9" t="s">
        <v>1174</v>
      </c>
      <c r="K7108" s="9" t="s">
        <v>239</v>
      </c>
      <c r="L7108" s="9" t="s">
        <v>216</v>
      </c>
      <c r="M7108" s="9" t="s">
        <v>1990</v>
      </c>
      <c r="N7108" s="9" t="s">
        <v>200</v>
      </c>
      <c r="O7108" s="9" t="s">
        <v>116</v>
      </c>
      <c r="P7108" s="9" t="s">
        <v>218</v>
      </c>
      <c r="Q7108" s="9" t="s">
        <v>219</v>
      </c>
      <c r="R7108" s="9">
        <v>0</v>
      </c>
      <c r="S7108" s="9">
        <v>4</v>
      </c>
      <c r="U7108" s="9" t="s">
        <v>221</v>
      </c>
      <c r="X7108" s="9">
        <f>INDEX(SLA_Policy!$D$2:$D$5,MATCH(F7108,SLA_Policy!$A$2:$A$5,0))</f>
        <v>72</v>
      </c>
      <c r="Y7108" s="9" t="str">
        <f>IF(E7108="Cancelled","Excluded",IF(D7108="",IF((SLA_Policy!$B$8-B7108)*24&gt;X7108,"Open - Breached","Open - On Track"),IF((D7108-B7108)*24&lt;=X7108,"Met","Breached")))</f>
        <v>Met</v>
      </c>
    </row>
    <row r="7109" spans="1:25" x14ac:dyDescent="0.25">
      <c r="A7109" s="9" t="s">
        <v>11082</v>
      </c>
      <c r="B7109" s="23">
        <v>46120.639583333301</v>
      </c>
      <c r="C7109" s="23">
        <v>46120.673611111102</v>
      </c>
      <c r="D7109" s="23">
        <v>46128.355555555601</v>
      </c>
      <c r="E7109" s="9" t="s">
        <v>212</v>
      </c>
      <c r="F7109" s="9" t="s">
        <v>189</v>
      </c>
      <c r="G7109" s="9" t="s">
        <v>236</v>
      </c>
      <c r="H7109" s="9" t="s">
        <v>163</v>
      </c>
      <c r="I7109" s="9" t="s">
        <v>315</v>
      </c>
      <c r="J7109" s="9" t="s">
        <v>402</v>
      </c>
      <c r="K7109" s="9" t="s">
        <v>262</v>
      </c>
      <c r="L7109" s="9" t="s">
        <v>216</v>
      </c>
      <c r="M7109" s="9" t="s">
        <v>1863</v>
      </c>
      <c r="N7109" s="9" t="s">
        <v>197</v>
      </c>
      <c r="O7109" s="9" t="s">
        <v>180</v>
      </c>
      <c r="P7109" s="9" t="s">
        <v>278</v>
      </c>
      <c r="Q7109" s="9" t="s">
        <v>273</v>
      </c>
      <c r="R7109" s="9">
        <v>0</v>
      </c>
      <c r="S7109" s="9">
        <v>63</v>
      </c>
      <c r="T7109" s="9" t="s">
        <v>322</v>
      </c>
      <c r="U7109" s="9" t="s">
        <v>242</v>
      </c>
      <c r="X7109" s="9">
        <f>INDEX(SLA_Policy!$D$2:$D$5,MATCH(F7109,SLA_Policy!$A$2:$A$5,0))</f>
        <v>120</v>
      </c>
      <c r="Y7109" s="9" t="str">
        <f>IF(E7109="Cancelled","Excluded",IF(D7109="",IF((SLA_Policy!$B$8-B7109)*24&gt;X7109,"Open - Breached","Open - On Track"),IF((D7109-B7109)*24&lt;=X7109,"Met","Breached")))</f>
        <v>Breached</v>
      </c>
    </row>
    <row r="7110" spans="1:25" x14ac:dyDescent="0.25">
      <c r="A7110" s="9" t="s">
        <v>11083</v>
      </c>
      <c r="B7110" s="23">
        <v>46120.640972222202</v>
      </c>
      <c r="C7110" s="23">
        <v>46120.693749999999</v>
      </c>
      <c r="D7110" s="23">
        <v>46120.754861111098</v>
      </c>
      <c r="E7110" s="9" t="s">
        <v>212</v>
      </c>
      <c r="F7110" s="9" t="s">
        <v>188</v>
      </c>
      <c r="G7110" s="9" t="s">
        <v>213</v>
      </c>
      <c r="H7110" s="9" t="s">
        <v>166</v>
      </c>
      <c r="I7110" s="9" t="s">
        <v>286</v>
      </c>
      <c r="J7110" s="9" t="s">
        <v>447</v>
      </c>
      <c r="K7110" s="9" t="s">
        <v>215</v>
      </c>
      <c r="L7110" s="9" t="s">
        <v>282</v>
      </c>
      <c r="M7110" s="9" t="s">
        <v>2718</v>
      </c>
      <c r="N7110" s="9" t="s">
        <v>196</v>
      </c>
      <c r="O7110" s="9" t="s">
        <v>181</v>
      </c>
      <c r="P7110" s="9" t="s">
        <v>289</v>
      </c>
      <c r="Q7110" s="9" t="s">
        <v>219</v>
      </c>
      <c r="R7110" s="9">
        <v>0</v>
      </c>
      <c r="S7110" s="9">
        <v>8</v>
      </c>
      <c r="U7110" s="9" t="s">
        <v>290</v>
      </c>
      <c r="X7110" s="9">
        <f>INDEX(SLA_Policy!$D$2:$D$5,MATCH(F7110,SLA_Policy!$A$2:$A$5,0))</f>
        <v>72</v>
      </c>
      <c r="Y7110" s="9" t="str">
        <f>IF(E7110="Cancelled","Excluded",IF(D7110="",IF((SLA_Policy!$B$8-B7110)*24&gt;X7110,"Open - Breached","Open - On Track"),IF((D7110-B7110)*24&lt;=X7110,"Met","Breached")))</f>
        <v>Met</v>
      </c>
    </row>
    <row r="7111" spans="1:25" x14ac:dyDescent="0.25">
      <c r="A7111" s="9" t="s">
        <v>11084</v>
      </c>
      <c r="B7111" s="23">
        <v>46120.649305555598</v>
      </c>
      <c r="C7111" s="23">
        <v>46121.324999999997</v>
      </c>
      <c r="D7111" s="23">
        <v>46122.324999999997</v>
      </c>
      <c r="E7111" s="9" t="s">
        <v>212</v>
      </c>
      <c r="F7111" s="9" t="s">
        <v>189</v>
      </c>
      <c r="G7111" s="9" t="s">
        <v>236</v>
      </c>
      <c r="H7111" s="9" t="s">
        <v>161</v>
      </c>
      <c r="I7111" s="9" t="s">
        <v>237</v>
      </c>
      <c r="J7111" s="9" t="s">
        <v>681</v>
      </c>
      <c r="K7111" s="9" t="s">
        <v>246</v>
      </c>
      <c r="L7111" s="9" t="s">
        <v>351</v>
      </c>
      <c r="M7111" s="9" t="s">
        <v>2530</v>
      </c>
      <c r="N7111" s="9" t="s">
        <v>197</v>
      </c>
      <c r="O7111" s="9" t="s">
        <v>177</v>
      </c>
      <c r="P7111" s="9" t="s">
        <v>457</v>
      </c>
      <c r="Q7111" s="9" t="s">
        <v>219</v>
      </c>
      <c r="R7111" s="9">
        <v>0</v>
      </c>
      <c r="S7111" s="9">
        <v>21</v>
      </c>
      <c r="U7111" s="9" t="s">
        <v>242</v>
      </c>
      <c r="X7111" s="9">
        <f>INDEX(SLA_Policy!$D$2:$D$5,MATCH(F7111,SLA_Policy!$A$2:$A$5,0))</f>
        <v>120</v>
      </c>
      <c r="Y7111" s="9" t="str">
        <f>IF(E7111="Cancelled","Excluded",IF(D7111="",IF((SLA_Policy!$B$8-B7111)*24&gt;X7111,"Open - Breached","Open - On Track"),IF((D7111-B7111)*24&lt;=X7111,"Met","Breached")))</f>
        <v>Met</v>
      </c>
    </row>
    <row r="7112" spans="1:25" x14ac:dyDescent="0.25">
      <c r="A7112" s="9" t="s">
        <v>11085</v>
      </c>
      <c r="B7112" s="23">
        <v>46120.6743055556</v>
      </c>
      <c r="C7112" s="23">
        <v>46120.750694444498</v>
      </c>
      <c r="D7112" s="23">
        <v>46122.357638888898</v>
      </c>
      <c r="E7112" s="9" t="s">
        <v>212</v>
      </c>
      <c r="F7112" s="9" t="s">
        <v>188</v>
      </c>
      <c r="G7112" s="9" t="s">
        <v>213</v>
      </c>
      <c r="H7112" s="9" t="s">
        <v>164</v>
      </c>
      <c r="I7112" s="9" t="s">
        <v>478</v>
      </c>
      <c r="J7112" s="9" t="s">
        <v>1768</v>
      </c>
      <c r="K7112" s="9" t="s">
        <v>246</v>
      </c>
      <c r="L7112" s="9" t="s">
        <v>293</v>
      </c>
      <c r="M7112" s="9" t="s">
        <v>4700</v>
      </c>
      <c r="N7112" s="9" t="s">
        <v>197</v>
      </c>
      <c r="O7112" s="9" t="s">
        <v>116</v>
      </c>
      <c r="P7112" s="9" t="s">
        <v>574</v>
      </c>
      <c r="Q7112" s="9" t="s">
        <v>219</v>
      </c>
      <c r="R7112" s="9">
        <v>0</v>
      </c>
      <c r="S7112" s="9">
        <v>22</v>
      </c>
      <c r="T7112" s="9" t="s">
        <v>343</v>
      </c>
      <c r="U7112" s="9" t="s">
        <v>290</v>
      </c>
      <c r="X7112" s="9">
        <f>INDEX(SLA_Policy!$D$2:$D$5,MATCH(F7112,SLA_Policy!$A$2:$A$5,0))</f>
        <v>72</v>
      </c>
      <c r="Y7112" s="9" t="str">
        <f>IF(E7112="Cancelled","Excluded",IF(D7112="",IF((SLA_Policy!$B$8-B7112)*24&gt;X7112,"Open - Breached","Open - On Track"),IF((D7112-B7112)*24&lt;=X7112,"Met","Breached")))</f>
        <v>Met</v>
      </c>
    </row>
    <row r="7113" spans="1:25" x14ac:dyDescent="0.25">
      <c r="A7113" s="9" t="s">
        <v>11086</v>
      </c>
      <c r="B7113" s="23">
        <v>46120.681250000001</v>
      </c>
      <c r="C7113" s="23">
        <v>46120.681944444397</v>
      </c>
      <c r="D7113" s="23">
        <v>46120.740277777797</v>
      </c>
      <c r="E7113" s="9" t="s">
        <v>212</v>
      </c>
      <c r="F7113" s="9" t="s">
        <v>187</v>
      </c>
      <c r="G7113" s="9" t="s">
        <v>213</v>
      </c>
      <c r="H7113" s="9" t="s">
        <v>162</v>
      </c>
      <c r="I7113" s="9" t="s">
        <v>244</v>
      </c>
      <c r="J7113" s="9" t="s">
        <v>561</v>
      </c>
      <c r="K7113" s="9" t="s">
        <v>246</v>
      </c>
      <c r="L7113" s="9" t="s">
        <v>351</v>
      </c>
      <c r="M7113" s="9" t="s">
        <v>436</v>
      </c>
      <c r="N7113" s="9" t="s">
        <v>200</v>
      </c>
      <c r="O7113" s="9" t="s">
        <v>179</v>
      </c>
      <c r="P7113" s="9" t="s">
        <v>264</v>
      </c>
      <c r="Q7113" s="9" t="s">
        <v>273</v>
      </c>
      <c r="R7113" s="9">
        <v>0</v>
      </c>
      <c r="S7113" s="9">
        <v>10</v>
      </c>
      <c r="U7113" s="9" t="s">
        <v>290</v>
      </c>
      <c r="X7113" s="9">
        <f>INDEX(SLA_Policy!$D$2:$D$5,MATCH(F7113,SLA_Policy!$A$2:$A$5,0))</f>
        <v>8</v>
      </c>
      <c r="Y7113" s="9" t="str">
        <f>IF(E7113="Cancelled","Excluded",IF(D7113="",IF((SLA_Policy!$B$8-B7113)*24&gt;X7113,"Open - Breached","Open - On Track"),IF((D7113-B7113)*24&lt;=X7113,"Met","Breached")))</f>
        <v>Met</v>
      </c>
    </row>
    <row r="7114" spans="1:25" x14ac:dyDescent="0.25">
      <c r="A7114" s="9" t="s">
        <v>11087</v>
      </c>
      <c r="B7114" s="23">
        <v>46120.697916666701</v>
      </c>
      <c r="C7114" s="23">
        <v>46121.370833333298</v>
      </c>
      <c r="D7114" s="23">
        <v>46121.387499999997</v>
      </c>
      <c r="E7114" s="9" t="s">
        <v>212</v>
      </c>
      <c r="F7114" s="9" t="s">
        <v>188</v>
      </c>
      <c r="G7114" s="9" t="s">
        <v>213</v>
      </c>
      <c r="H7114" s="9" t="s">
        <v>162</v>
      </c>
      <c r="I7114" s="9" t="s">
        <v>345</v>
      </c>
      <c r="J7114" s="9" t="s">
        <v>5046</v>
      </c>
      <c r="K7114" s="9" t="s">
        <v>246</v>
      </c>
      <c r="L7114" s="9" t="s">
        <v>104</v>
      </c>
      <c r="M7114" s="9" t="s">
        <v>3775</v>
      </c>
      <c r="N7114" s="9" t="s">
        <v>197</v>
      </c>
      <c r="O7114" s="9" t="s">
        <v>179</v>
      </c>
      <c r="P7114" s="9" t="s">
        <v>264</v>
      </c>
      <c r="Q7114" s="9" t="s">
        <v>219</v>
      </c>
      <c r="R7114" s="9">
        <v>0</v>
      </c>
      <c r="S7114" s="9">
        <v>14</v>
      </c>
      <c r="U7114" s="9" t="s">
        <v>290</v>
      </c>
      <c r="X7114" s="9">
        <f>INDEX(SLA_Policy!$D$2:$D$5,MATCH(F7114,SLA_Policy!$A$2:$A$5,0))</f>
        <v>72</v>
      </c>
      <c r="Y7114" s="9" t="str">
        <f>IF(E7114="Cancelled","Excluded",IF(D7114="",IF((SLA_Policy!$B$8-B7114)*24&gt;X7114,"Open - Breached","Open - On Track"),IF((D7114-B7114)*24&lt;=X7114,"Met","Breached")))</f>
        <v>Met</v>
      </c>
    </row>
    <row r="7115" spans="1:25" x14ac:dyDescent="0.25">
      <c r="A7115" s="9" t="s">
        <v>11088</v>
      </c>
      <c r="B7115" s="23">
        <v>46120.747916666704</v>
      </c>
      <c r="C7115" s="23">
        <v>46120.760416666701</v>
      </c>
      <c r="D7115" s="23">
        <v>46125.386805555601</v>
      </c>
      <c r="E7115" s="9" t="s">
        <v>212</v>
      </c>
      <c r="F7115" s="9" t="s">
        <v>188</v>
      </c>
      <c r="G7115" s="9" t="s">
        <v>236</v>
      </c>
      <c r="H7115" s="9" t="s">
        <v>163</v>
      </c>
      <c r="I7115" s="9" t="s">
        <v>315</v>
      </c>
      <c r="J7115" s="9" t="s">
        <v>4995</v>
      </c>
      <c r="K7115" s="9" t="s">
        <v>246</v>
      </c>
      <c r="L7115" s="9" t="s">
        <v>307</v>
      </c>
      <c r="M7115" s="9" t="s">
        <v>1766</v>
      </c>
      <c r="N7115" s="9" t="s">
        <v>196</v>
      </c>
      <c r="O7115" s="9" t="s">
        <v>180</v>
      </c>
      <c r="P7115" s="9" t="s">
        <v>368</v>
      </c>
      <c r="Q7115" s="9" t="s">
        <v>219</v>
      </c>
      <c r="R7115" s="9">
        <v>0</v>
      </c>
      <c r="S7115" s="9">
        <v>73</v>
      </c>
      <c r="T7115" s="9" t="s">
        <v>229</v>
      </c>
      <c r="U7115" s="9" t="s">
        <v>242</v>
      </c>
      <c r="X7115" s="9">
        <f>INDEX(SLA_Policy!$D$2:$D$5,MATCH(F7115,SLA_Policy!$A$2:$A$5,0))</f>
        <v>72</v>
      </c>
      <c r="Y7115" s="9" t="str">
        <f>IF(E7115="Cancelled","Excluded",IF(D7115="",IF((SLA_Policy!$B$8-B7115)*24&gt;X7115,"Open - Breached","Open - On Track"),IF((D7115-B7115)*24&lt;=X7115,"Met","Breached")))</f>
        <v>Breached</v>
      </c>
    </row>
    <row r="7116" spans="1:25" x14ac:dyDescent="0.25">
      <c r="A7116" s="9" t="s">
        <v>11089</v>
      </c>
      <c r="B7116" s="23">
        <v>46120.770833333299</v>
      </c>
      <c r="C7116" s="23">
        <v>46121.349305555603</v>
      </c>
      <c r="D7116" s="23">
        <v>46121.374305555597</v>
      </c>
      <c r="E7116" s="9" t="s">
        <v>212</v>
      </c>
      <c r="F7116" s="9" t="s">
        <v>188</v>
      </c>
      <c r="G7116" s="9" t="s">
        <v>213</v>
      </c>
      <c r="H7116" s="9" t="s">
        <v>167</v>
      </c>
      <c r="I7116" s="9" t="s">
        <v>362</v>
      </c>
      <c r="J7116" s="9" t="s">
        <v>11090</v>
      </c>
      <c r="K7116" s="9" t="s">
        <v>246</v>
      </c>
      <c r="L7116" s="9" t="s">
        <v>104</v>
      </c>
      <c r="M7116" s="9" t="s">
        <v>2280</v>
      </c>
      <c r="N7116" s="9" t="s">
        <v>196</v>
      </c>
      <c r="O7116" s="9" t="s">
        <v>116</v>
      </c>
      <c r="P7116" s="9" t="s">
        <v>295</v>
      </c>
      <c r="Q7116" s="9" t="s">
        <v>219</v>
      </c>
      <c r="R7116" s="9">
        <v>0</v>
      </c>
      <c r="S7116" s="9">
        <v>11</v>
      </c>
      <c r="T7116" s="9" t="s">
        <v>136</v>
      </c>
      <c r="U7116" s="9" t="s">
        <v>266</v>
      </c>
      <c r="W7116" s="9">
        <v>4</v>
      </c>
      <c r="X7116" s="9">
        <f>INDEX(SLA_Policy!$D$2:$D$5,MATCH(F7116,SLA_Policy!$A$2:$A$5,0))</f>
        <v>72</v>
      </c>
      <c r="Y7116" s="9" t="str">
        <f>IF(E7116="Cancelled","Excluded",IF(D7116="",IF((SLA_Policy!$B$8-B7116)*24&gt;X7116,"Open - Breached","Open - On Track"),IF((D7116-B7116)*24&lt;=X7116,"Met","Breached")))</f>
        <v>Met</v>
      </c>
    </row>
    <row r="7117" spans="1:25" x14ac:dyDescent="0.25">
      <c r="A7117" s="9" t="s">
        <v>11091</v>
      </c>
      <c r="B7117" s="23">
        <v>46120.815972222197</v>
      </c>
      <c r="C7117" s="23">
        <v>46121.310416666704</v>
      </c>
      <c r="D7117" s="23">
        <v>46121.459027777797</v>
      </c>
      <c r="E7117" s="9" t="s">
        <v>212</v>
      </c>
      <c r="F7117" s="9" t="s">
        <v>189</v>
      </c>
      <c r="G7117" s="9" t="s">
        <v>213</v>
      </c>
      <c r="H7117" s="9" t="s">
        <v>163</v>
      </c>
      <c r="I7117" s="9" t="s">
        <v>250</v>
      </c>
      <c r="J7117" s="9" t="s">
        <v>935</v>
      </c>
      <c r="K7117" s="9" t="s">
        <v>246</v>
      </c>
      <c r="L7117" s="9" t="s">
        <v>293</v>
      </c>
      <c r="M7117" s="9" t="s">
        <v>3002</v>
      </c>
      <c r="N7117" s="9" t="s">
        <v>197</v>
      </c>
      <c r="O7117" s="9" t="s">
        <v>176</v>
      </c>
      <c r="P7117" s="9" t="s">
        <v>419</v>
      </c>
      <c r="Q7117" s="9" t="s">
        <v>219</v>
      </c>
      <c r="R7117" s="9">
        <v>0</v>
      </c>
      <c r="S7117" s="9">
        <v>10</v>
      </c>
      <c r="T7117" s="9" t="s">
        <v>220</v>
      </c>
      <c r="U7117" s="9" t="s">
        <v>230</v>
      </c>
      <c r="W7117" s="9">
        <v>4</v>
      </c>
      <c r="X7117" s="9">
        <f>INDEX(SLA_Policy!$D$2:$D$5,MATCH(F7117,SLA_Policy!$A$2:$A$5,0))</f>
        <v>120</v>
      </c>
      <c r="Y7117" s="9" t="str">
        <f>IF(E7117="Cancelled","Excluded",IF(D7117="",IF((SLA_Policy!$B$8-B7117)*24&gt;X7117,"Open - Breached","Open - On Track"),IF((D7117-B7117)*24&lt;=X7117,"Met","Breached")))</f>
        <v>Met</v>
      </c>
    </row>
    <row r="7118" spans="1:25" x14ac:dyDescent="0.25">
      <c r="A7118" s="9" t="s">
        <v>11092</v>
      </c>
      <c r="B7118" s="23">
        <v>46121.297916666699</v>
      </c>
      <c r="C7118" s="23">
        <v>46121.360416666699</v>
      </c>
      <c r="D7118" s="23">
        <v>46122.403472222199</v>
      </c>
      <c r="E7118" s="9" t="s">
        <v>212</v>
      </c>
      <c r="F7118" s="9" t="s">
        <v>188</v>
      </c>
      <c r="G7118" s="9" t="s">
        <v>236</v>
      </c>
      <c r="H7118" s="9" t="s">
        <v>167</v>
      </c>
      <c r="I7118" s="9" t="s">
        <v>255</v>
      </c>
      <c r="J7118" s="9" t="s">
        <v>3954</v>
      </c>
      <c r="K7118" s="9" t="s">
        <v>246</v>
      </c>
      <c r="L7118" s="9" t="s">
        <v>307</v>
      </c>
      <c r="M7118" s="9" t="s">
        <v>2855</v>
      </c>
      <c r="N7118" s="9" t="s">
        <v>196</v>
      </c>
      <c r="O7118" s="9" t="s">
        <v>180</v>
      </c>
      <c r="P7118" s="9" t="s">
        <v>368</v>
      </c>
      <c r="Q7118" s="9" t="s">
        <v>273</v>
      </c>
      <c r="R7118" s="9">
        <v>0</v>
      </c>
      <c r="S7118" s="9">
        <v>29</v>
      </c>
      <c r="U7118" s="9" t="s">
        <v>242</v>
      </c>
      <c r="W7118" s="9">
        <v>4</v>
      </c>
      <c r="X7118" s="9">
        <f>INDEX(SLA_Policy!$D$2:$D$5,MATCH(F7118,SLA_Policy!$A$2:$A$5,0))</f>
        <v>72</v>
      </c>
      <c r="Y7118" s="9" t="str">
        <f>IF(E7118="Cancelled","Excluded",IF(D7118="",IF((SLA_Policy!$B$8-B7118)*24&gt;X7118,"Open - Breached","Open - On Track"),IF((D7118-B7118)*24&lt;=X7118,"Met","Breached")))</f>
        <v>Met</v>
      </c>
    </row>
    <row r="7119" spans="1:25" x14ac:dyDescent="0.25">
      <c r="A7119" s="9" t="s">
        <v>11093</v>
      </c>
      <c r="B7119" s="23">
        <v>46121.310416666704</v>
      </c>
      <c r="C7119" s="23">
        <v>46121.336805555598</v>
      </c>
      <c r="D7119" s="23">
        <v>46121.617361111101</v>
      </c>
      <c r="E7119" s="9" t="s">
        <v>212</v>
      </c>
      <c r="F7119" s="9" t="s">
        <v>188</v>
      </c>
      <c r="G7119" s="9" t="s">
        <v>236</v>
      </c>
      <c r="H7119" s="9" t="s">
        <v>161</v>
      </c>
      <c r="I7119" s="9" t="s">
        <v>482</v>
      </c>
      <c r="J7119" s="9" t="s">
        <v>5776</v>
      </c>
      <c r="K7119" s="9" t="s">
        <v>225</v>
      </c>
      <c r="L7119" s="9" t="s">
        <v>216</v>
      </c>
      <c r="M7119" s="9" t="s">
        <v>1246</v>
      </c>
      <c r="N7119" s="9" t="s">
        <v>196</v>
      </c>
      <c r="O7119" s="9" t="s">
        <v>177</v>
      </c>
      <c r="P7119" s="9" t="s">
        <v>300</v>
      </c>
      <c r="Q7119" s="9" t="s">
        <v>219</v>
      </c>
      <c r="R7119" s="9">
        <v>0</v>
      </c>
      <c r="S7119" s="9">
        <v>44</v>
      </c>
      <c r="U7119" s="9" t="s">
        <v>242</v>
      </c>
      <c r="X7119" s="9">
        <f>INDEX(SLA_Policy!$D$2:$D$5,MATCH(F7119,SLA_Policy!$A$2:$A$5,0))</f>
        <v>72</v>
      </c>
      <c r="Y7119" s="9" t="str">
        <f>IF(E7119="Cancelled","Excluded",IF(D7119="",IF((SLA_Policy!$B$8-B7119)*24&gt;X7119,"Open - Breached","Open - On Track"),IF((D7119-B7119)*24&lt;=X7119,"Met","Breached")))</f>
        <v>Met</v>
      </c>
    </row>
    <row r="7120" spans="1:25" x14ac:dyDescent="0.25">
      <c r="A7120" s="9" t="s">
        <v>11094</v>
      </c>
      <c r="B7120" s="23">
        <v>46121.317361111098</v>
      </c>
      <c r="C7120" s="23">
        <v>46121.326388888898</v>
      </c>
      <c r="D7120" s="23">
        <v>46122.332638888904</v>
      </c>
      <c r="E7120" s="9" t="s">
        <v>212</v>
      </c>
      <c r="F7120" s="9" t="s">
        <v>188</v>
      </c>
      <c r="G7120" s="9" t="s">
        <v>236</v>
      </c>
      <c r="H7120" s="9" t="s">
        <v>161</v>
      </c>
      <c r="I7120" s="9" t="s">
        <v>237</v>
      </c>
      <c r="J7120" s="9" t="s">
        <v>1954</v>
      </c>
      <c r="K7120" s="9" t="s">
        <v>225</v>
      </c>
      <c r="L7120" s="9" t="s">
        <v>104</v>
      </c>
      <c r="M7120" s="9" t="s">
        <v>4482</v>
      </c>
      <c r="N7120" s="9" t="s">
        <v>197</v>
      </c>
      <c r="O7120" s="9" t="s">
        <v>177</v>
      </c>
      <c r="P7120" s="9" t="s">
        <v>241</v>
      </c>
      <c r="Q7120" s="9" t="s">
        <v>219</v>
      </c>
      <c r="R7120" s="9">
        <v>0</v>
      </c>
      <c r="S7120" s="9">
        <v>23</v>
      </c>
      <c r="U7120" s="9" t="s">
        <v>242</v>
      </c>
      <c r="W7120" s="9">
        <v>5</v>
      </c>
      <c r="X7120" s="9">
        <f>INDEX(SLA_Policy!$D$2:$D$5,MATCH(F7120,SLA_Policy!$A$2:$A$5,0))</f>
        <v>72</v>
      </c>
      <c r="Y7120" s="9" t="str">
        <f>IF(E7120="Cancelled","Excluded",IF(D7120="",IF((SLA_Policy!$B$8-B7120)*24&gt;X7120,"Open - Breached","Open - On Track"),IF((D7120-B7120)*24&lt;=X7120,"Met","Breached")))</f>
        <v>Met</v>
      </c>
    </row>
    <row r="7121" spans="1:25" x14ac:dyDescent="0.25">
      <c r="A7121" s="9" t="s">
        <v>11095</v>
      </c>
      <c r="B7121" s="23">
        <v>46121.322916666701</v>
      </c>
      <c r="C7121" s="23">
        <v>46121.331944444399</v>
      </c>
      <c r="D7121" s="23">
        <v>46121.420833333301</v>
      </c>
      <c r="E7121" s="9" t="s">
        <v>212</v>
      </c>
      <c r="F7121" s="9" t="s">
        <v>187</v>
      </c>
      <c r="G7121" s="9" t="s">
        <v>213</v>
      </c>
      <c r="H7121" s="9" t="s">
        <v>166</v>
      </c>
      <c r="I7121" s="9" t="s">
        <v>1238</v>
      </c>
      <c r="J7121" s="9" t="s">
        <v>11096</v>
      </c>
      <c r="K7121" s="9" t="s">
        <v>246</v>
      </c>
      <c r="L7121" s="9" t="s">
        <v>216</v>
      </c>
      <c r="M7121" s="9" t="s">
        <v>4946</v>
      </c>
      <c r="N7121" s="9" t="s">
        <v>197</v>
      </c>
      <c r="O7121" s="9" t="s">
        <v>181</v>
      </c>
      <c r="P7121" s="9" t="s">
        <v>449</v>
      </c>
      <c r="Q7121" s="9" t="s">
        <v>273</v>
      </c>
      <c r="R7121" s="9">
        <v>0</v>
      </c>
      <c r="S7121" s="9">
        <v>47</v>
      </c>
      <c r="T7121" s="9" t="s">
        <v>343</v>
      </c>
      <c r="U7121" s="9" t="s">
        <v>290</v>
      </c>
      <c r="W7121" s="9">
        <v>4</v>
      </c>
      <c r="X7121" s="9">
        <f>INDEX(SLA_Policy!$D$2:$D$5,MATCH(F7121,SLA_Policy!$A$2:$A$5,0))</f>
        <v>8</v>
      </c>
      <c r="Y7121" s="9" t="str">
        <f>IF(E7121="Cancelled","Excluded",IF(D7121="",IF((SLA_Policy!$B$8-B7121)*24&gt;X7121,"Open - Breached","Open - On Track"),IF((D7121-B7121)*24&lt;=X7121,"Met","Breached")))</f>
        <v>Met</v>
      </c>
    </row>
    <row r="7122" spans="1:25" x14ac:dyDescent="0.25">
      <c r="A7122" s="9" t="s">
        <v>11097</v>
      </c>
      <c r="B7122" s="23">
        <v>46121.370833333298</v>
      </c>
      <c r="C7122" s="23">
        <v>46121.563194444498</v>
      </c>
      <c r="D7122" s="23">
        <v>46122.680555555598</v>
      </c>
      <c r="E7122" s="9" t="s">
        <v>212</v>
      </c>
      <c r="F7122" s="9" t="s">
        <v>189</v>
      </c>
      <c r="G7122" s="9" t="s">
        <v>213</v>
      </c>
      <c r="H7122" s="9" t="s">
        <v>163</v>
      </c>
      <c r="I7122" s="9" t="s">
        <v>223</v>
      </c>
      <c r="J7122" s="9" t="s">
        <v>1514</v>
      </c>
      <c r="K7122" s="9" t="s">
        <v>246</v>
      </c>
      <c r="L7122" s="9" t="s">
        <v>216</v>
      </c>
      <c r="M7122" s="9" t="s">
        <v>3429</v>
      </c>
      <c r="N7122" s="9" t="s">
        <v>196</v>
      </c>
      <c r="O7122" s="9" t="s">
        <v>176</v>
      </c>
      <c r="P7122" s="9" t="s">
        <v>228</v>
      </c>
      <c r="Q7122" s="9" t="s">
        <v>219</v>
      </c>
      <c r="R7122" s="9">
        <v>0</v>
      </c>
      <c r="S7122" s="9">
        <v>35</v>
      </c>
      <c r="T7122" s="9" t="s">
        <v>136</v>
      </c>
      <c r="U7122" s="9" t="s">
        <v>376</v>
      </c>
      <c r="X7122" s="9">
        <f>INDEX(SLA_Policy!$D$2:$D$5,MATCH(F7122,SLA_Policy!$A$2:$A$5,0))</f>
        <v>120</v>
      </c>
      <c r="Y7122" s="9" t="str">
        <f>IF(E7122="Cancelled","Excluded",IF(D7122="",IF((SLA_Policy!$B$8-B7122)*24&gt;X7122,"Open - Breached","Open - On Track"),IF((D7122-B7122)*24&lt;=X7122,"Met","Breached")))</f>
        <v>Met</v>
      </c>
    </row>
    <row r="7123" spans="1:25" x14ac:dyDescent="0.25">
      <c r="A7123" s="9" t="s">
        <v>11098</v>
      </c>
      <c r="B7123" s="23">
        <v>46121.375694444498</v>
      </c>
      <c r="E7123" s="9" t="s">
        <v>649</v>
      </c>
      <c r="F7123" s="9" t="s">
        <v>189</v>
      </c>
      <c r="G7123" s="9" t="s">
        <v>213</v>
      </c>
      <c r="H7123" s="9" t="s">
        <v>167</v>
      </c>
      <c r="I7123" s="9" t="s">
        <v>362</v>
      </c>
      <c r="J7123" s="9" t="s">
        <v>11099</v>
      </c>
      <c r="K7123" s="9" t="s">
        <v>246</v>
      </c>
      <c r="L7123" s="9" t="s">
        <v>311</v>
      </c>
      <c r="M7123" s="9" t="s">
        <v>11100</v>
      </c>
      <c r="N7123" s="9" t="s">
        <v>197</v>
      </c>
      <c r="O7123" s="9" t="s">
        <v>116</v>
      </c>
      <c r="P7123" s="9" t="s">
        <v>234</v>
      </c>
      <c r="Q7123" s="9" t="s">
        <v>219</v>
      </c>
      <c r="R7123" s="9">
        <v>0</v>
      </c>
      <c r="S7123" s="9">
        <v>2</v>
      </c>
      <c r="X7123" s="9">
        <f>INDEX(SLA_Policy!$D$2:$D$5,MATCH(F7123,SLA_Policy!$A$2:$A$5,0))</f>
        <v>120</v>
      </c>
      <c r="Y7123" s="9" t="str">
        <f>IF(E7123="Cancelled","Excluded",IF(D7123="",IF((SLA_Policy!$B$8-B7123)*24&gt;X7123,"Open - Breached","Open - On Track"),IF((D7123-B7123)*24&lt;=X7123,"Met","Breached")))</f>
        <v>Excluded</v>
      </c>
    </row>
    <row r="7124" spans="1:25" x14ac:dyDescent="0.25">
      <c r="A7124" s="9" t="s">
        <v>11101</v>
      </c>
      <c r="B7124" s="23">
        <v>46121.377083333296</v>
      </c>
      <c r="C7124" s="23">
        <v>46121.425000000003</v>
      </c>
      <c r="D7124" s="23">
        <v>46122.346527777801</v>
      </c>
      <c r="E7124" s="9" t="s">
        <v>212</v>
      </c>
      <c r="F7124" s="9" t="s">
        <v>188</v>
      </c>
      <c r="G7124" s="9" t="s">
        <v>236</v>
      </c>
      <c r="H7124" s="9" t="s">
        <v>167</v>
      </c>
      <c r="I7124" s="9" t="s">
        <v>255</v>
      </c>
      <c r="J7124" s="9" t="s">
        <v>11102</v>
      </c>
      <c r="K7124" s="9" t="s">
        <v>225</v>
      </c>
      <c r="L7124" s="9" t="s">
        <v>216</v>
      </c>
      <c r="M7124" s="9" t="s">
        <v>620</v>
      </c>
      <c r="N7124" s="9" t="s">
        <v>196</v>
      </c>
      <c r="O7124" s="9" t="s">
        <v>176</v>
      </c>
      <c r="P7124" s="9" t="s">
        <v>503</v>
      </c>
      <c r="Q7124" s="9" t="s">
        <v>219</v>
      </c>
      <c r="R7124" s="9">
        <v>0</v>
      </c>
      <c r="S7124" s="9">
        <v>16</v>
      </c>
      <c r="U7124" s="9" t="s">
        <v>242</v>
      </c>
      <c r="W7124" s="9">
        <v>4</v>
      </c>
      <c r="X7124" s="9">
        <f>INDEX(SLA_Policy!$D$2:$D$5,MATCH(F7124,SLA_Policy!$A$2:$A$5,0))</f>
        <v>72</v>
      </c>
      <c r="Y7124" s="9" t="str">
        <f>IF(E7124="Cancelled","Excluded",IF(D7124="",IF((SLA_Policy!$B$8-B7124)*24&gt;X7124,"Open - Breached","Open - On Track"),IF((D7124-B7124)*24&lt;=X7124,"Met","Breached")))</f>
        <v>Met</v>
      </c>
    </row>
    <row r="7125" spans="1:25" x14ac:dyDescent="0.25">
      <c r="A7125" s="9" t="s">
        <v>11103</v>
      </c>
      <c r="B7125" s="23">
        <v>46121.383333333302</v>
      </c>
      <c r="C7125" s="23">
        <v>46121.403472222199</v>
      </c>
      <c r="D7125" s="23">
        <v>46121.760416666701</v>
      </c>
      <c r="E7125" s="9" t="s">
        <v>212</v>
      </c>
      <c r="F7125" s="9" t="s">
        <v>187</v>
      </c>
      <c r="G7125" s="9" t="s">
        <v>213</v>
      </c>
      <c r="H7125" s="9" t="s">
        <v>166</v>
      </c>
      <c r="I7125" s="9" t="s">
        <v>398</v>
      </c>
      <c r="J7125" s="9" t="s">
        <v>1811</v>
      </c>
      <c r="K7125" s="9" t="s">
        <v>225</v>
      </c>
      <c r="L7125" s="9" t="s">
        <v>351</v>
      </c>
      <c r="M7125" s="9" t="s">
        <v>4049</v>
      </c>
      <c r="N7125" s="9" t="s">
        <v>197</v>
      </c>
      <c r="O7125" s="9" t="s">
        <v>181</v>
      </c>
      <c r="P7125" s="9" t="s">
        <v>289</v>
      </c>
      <c r="Q7125" s="9" t="s">
        <v>273</v>
      </c>
      <c r="R7125" s="9">
        <v>0</v>
      </c>
      <c r="S7125" s="9">
        <v>56</v>
      </c>
      <c r="U7125" s="9" t="s">
        <v>266</v>
      </c>
      <c r="X7125" s="9">
        <f>INDEX(SLA_Policy!$D$2:$D$5,MATCH(F7125,SLA_Policy!$A$2:$A$5,0))</f>
        <v>8</v>
      </c>
      <c r="Y7125" s="9" t="str">
        <f>IF(E7125="Cancelled","Excluded",IF(D7125="",IF((SLA_Policy!$B$8-B7125)*24&gt;X7125,"Open - Breached","Open - On Track"),IF((D7125-B7125)*24&lt;=X7125,"Met","Breached")))</f>
        <v>Breached</v>
      </c>
    </row>
    <row r="7126" spans="1:25" x14ac:dyDescent="0.25">
      <c r="A7126" s="9" t="s">
        <v>11104</v>
      </c>
      <c r="B7126" s="23">
        <v>46121.386111111096</v>
      </c>
      <c r="C7126" s="23">
        <v>46121.422916666699</v>
      </c>
      <c r="D7126" s="23">
        <v>46122.381249999999</v>
      </c>
      <c r="E7126" s="9" t="s">
        <v>212</v>
      </c>
      <c r="F7126" s="9" t="s">
        <v>189</v>
      </c>
      <c r="G7126" s="9" t="s">
        <v>236</v>
      </c>
      <c r="H7126" s="9" t="s">
        <v>167</v>
      </c>
      <c r="I7126" s="9" t="s">
        <v>255</v>
      </c>
      <c r="J7126" s="9" t="s">
        <v>11105</v>
      </c>
      <c r="K7126" s="9" t="s">
        <v>239</v>
      </c>
      <c r="L7126" s="9" t="s">
        <v>104</v>
      </c>
      <c r="M7126" s="9" t="s">
        <v>2407</v>
      </c>
      <c r="N7126" s="9" t="s">
        <v>196</v>
      </c>
      <c r="O7126" s="9" t="s">
        <v>116</v>
      </c>
      <c r="P7126" s="9" t="s">
        <v>525</v>
      </c>
      <c r="Q7126" s="9" t="s">
        <v>219</v>
      </c>
      <c r="R7126" s="9">
        <v>0</v>
      </c>
      <c r="S7126" s="9">
        <v>11</v>
      </c>
      <c r="U7126" s="9" t="s">
        <v>242</v>
      </c>
      <c r="X7126" s="9">
        <f>INDEX(SLA_Policy!$D$2:$D$5,MATCH(F7126,SLA_Policy!$A$2:$A$5,0))</f>
        <v>120</v>
      </c>
      <c r="Y7126" s="9" t="str">
        <f>IF(E7126="Cancelled","Excluded",IF(D7126="",IF((SLA_Policy!$B$8-B7126)*24&gt;X7126,"Open - Breached","Open - On Track"),IF((D7126-B7126)*24&lt;=X7126,"Met","Breached")))</f>
        <v>Met</v>
      </c>
    </row>
    <row r="7127" spans="1:25" x14ac:dyDescent="0.25">
      <c r="A7127" s="9" t="s">
        <v>11106</v>
      </c>
      <c r="B7127" s="23">
        <v>46121.386805555601</v>
      </c>
      <c r="C7127" s="23">
        <v>46121.414583333302</v>
      </c>
      <c r="D7127" s="23">
        <v>46132.677777777797</v>
      </c>
      <c r="E7127" s="9" t="s">
        <v>212</v>
      </c>
      <c r="F7127" s="9" t="s">
        <v>189</v>
      </c>
      <c r="G7127" s="9" t="s">
        <v>236</v>
      </c>
      <c r="H7127" s="9" t="s">
        <v>163</v>
      </c>
      <c r="I7127" s="9" t="s">
        <v>315</v>
      </c>
      <c r="J7127" s="9" t="s">
        <v>608</v>
      </c>
      <c r="K7127" s="9" t="s">
        <v>246</v>
      </c>
      <c r="L7127" s="9" t="s">
        <v>216</v>
      </c>
      <c r="M7127" s="9" t="s">
        <v>3714</v>
      </c>
      <c r="N7127" s="9" t="s">
        <v>196</v>
      </c>
      <c r="O7127" s="9" t="s">
        <v>180</v>
      </c>
      <c r="P7127" s="9" t="s">
        <v>278</v>
      </c>
      <c r="Q7127" s="9" t="s">
        <v>219</v>
      </c>
      <c r="R7127" s="9">
        <v>0</v>
      </c>
      <c r="S7127" s="9">
        <v>42</v>
      </c>
      <c r="T7127" s="9" t="s">
        <v>229</v>
      </c>
      <c r="U7127" s="9" t="s">
        <v>242</v>
      </c>
      <c r="X7127" s="9">
        <f>INDEX(SLA_Policy!$D$2:$D$5,MATCH(F7127,SLA_Policy!$A$2:$A$5,0))</f>
        <v>120</v>
      </c>
      <c r="Y7127" s="9" t="str">
        <f>IF(E7127="Cancelled","Excluded",IF(D7127="",IF((SLA_Policy!$B$8-B7127)*24&gt;X7127,"Open - Breached","Open - On Track"),IF((D7127-B7127)*24&lt;=X7127,"Met","Breached")))</f>
        <v>Breached</v>
      </c>
    </row>
    <row r="7128" spans="1:25" x14ac:dyDescent="0.25">
      <c r="A7128" s="9" t="s">
        <v>11107</v>
      </c>
      <c r="B7128" s="23">
        <v>46121.389583333301</v>
      </c>
      <c r="C7128" s="23">
        <v>46121.399305555598</v>
      </c>
      <c r="D7128" s="23">
        <v>46122.404166666704</v>
      </c>
      <c r="E7128" s="9" t="s">
        <v>212</v>
      </c>
      <c r="F7128" s="9" t="s">
        <v>188</v>
      </c>
      <c r="G7128" s="9" t="s">
        <v>213</v>
      </c>
      <c r="H7128" s="9" t="s">
        <v>162</v>
      </c>
      <c r="I7128" s="9" t="s">
        <v>244</v>
      </c>
      <c r="J7128" s="9" t="s">
        <v>3212</v>
      </c>
      <c r="K7128" s="9" t="s">
        <v>215</v>
      </c>
      <c r="L7128" s="9" t="s">
        <v>311</v>
      </c>
      <c r="M7128" s="9" t="s">
        <v>829</v>
      </c>
      <c r="N7128" s="9" t="s">
        <v>196</v>
      </c>
      <c r="O7128" s="9" t="s">
        <v>179</v>
      </c>
      <c r="P7128" s="9" t="s">
        <v>337</v>
      </c>
      <c r="Q7128" s="9" t="s">
        <v>219</v>
      </c>
      <c r="R7128" s="9">
        <v>0</v>
      </c>
      <c r="S7128" s="9">
        <v>21</v>
      </c>
      <c r="U7128" s="9" t="s">
        <v>266</v>
      </c>
      <c r="X7128" s="9">
        <f>INDEX(SLA_Policy!$D$2:$D$5,MATCH(F7128,SLA_Policy!$A$2:$A$5,0))</f>
        <v>72</v>
      </c>
      <c r="Y7128" s="9" t="str">
        <f>IF(E7128="Cancelled","Excluded",IF(D7128="",IF((SLA_Policy!$B$8-B7128)*24&gt;X7128,"Open - Breached","Open - On Track"),IF((D7128-B7128)*24&lt;=X7128,"Met","Breached")))</f>
        <v>Met</v>
      </c>
    </row>
    <row r="7129" spans="1:25" x14ac:dyDescent="0.25">
      <c r="A7129" s="9" t="s">
        <v>11108</v>
      </c>
      <c r="B7129" s="23">
        <v>46121.390972222202</v>
      </c>
      <c r="C7129" s="23">
        <v>46121.416666666701</v>
      </c>
      <c r="D7129" s="23">
        <v>46122.347916666702</v>
      </c>
      <c r="E7129" s="9" t="s">
        <v>212</v>
      </c>
      <c r="F7129" s="9" t="s">
        <v>189</v>
      </c>
      <c r="G7129" s="9" t="s">
        <v>236</v>
      </c>
      <c r="H7129" s="9" t="s">
        <v>162</v>
      </c>
      <c r="I7129" s="9" t="s">
        <v>280</v>
      </c>
      <c r="J7129" s="9" t="s">
        <v>11109</v>
      </c>
      <c r="K7129" s="9" t="s">
        <v>215</v>
      </c>
      <c r="L7129" s="9" t="s">
        <v>104</v>
      </c>
      <c r="M7129" s="9" t="s">
        <v>1534</v>
      </c>
      <c r="N7129" s="9" t="s">
        <v>196</v>
      </c>
      <c r="O7129" s="9" t="s">
        <v>179</v>
      </c>
      <c r="P7129" s="9" t="s">
        <v>284</v>
      </c>
      <c r="Q7129" s="9" t="s">
        <v>219</v>
      </c>
      <c r="R7129" s="9">
        <v>0</v>
      </c>
      <c r="S7129" s="9">
        <v>21</v>
      </c>
      <c r="U7129" s="9" t="s">
        <v>242</v>
      </c>
      <c r="X7129" s="9">
        <f>INDEX(SLA_Policy!$D$2:$D$5,MATCH(F7129,SLA_Policy!$A$2:$A$5,0))</f>
        <v>120</v>
      </c>
      <c r="Y7129" s="9" t="str">
        <f>IF(E7129="Cancelled","Excluded",IF(D7129="",IF((SLA_Policy!$B$8-B7129)*24&gt;X7129,"Open - Breached","Open - On Track"),IF((D7129-B7129)*24&lt;=X7129,"Met","Breached")))</f>
        <v>Met</v>
      </c>
    </row>
    <row r="7130" spans="1:25" x14ac:dyDescent="0.25">
      <c r="A7130" s="9" t="s">
        <v>11110</v>
      </c>
      <c r="B7130" s="23">
        <v>46121.403472222199</v>
      </c>
      <c r="C7130" s="23">
        <v>46121.408333333296</v>
      </c>
      <c r="D7130" s="23">
        <v>46122.413194444503</v>
      </c>
      <c r="E7130" s="9" t="s">
        <v>212</v>
      </c>
      <c r="F7130" s="9" t="s">
        <v>189</v>
      </c>
      <c r="G7130" s="9" t="s">
        <v>213</v>
      </c>
      <c r="H7130" s="9" t="s">
        <v>161</v>
      </c>
      <c r="I7130" s="9" t="s">
        <v>389</v>
      </c>
      <c r="J7130" s="9" t="s">
        <v>11111</v>
      </c>
      <c r="K7130" s="9" t="s">
        <v>225</v>
      </c>
      <c r="L7130" s="9" t="s">
        <v>351</v>
      </c>
      <c r="M7130" s="9" t="s">
        <v>968</v>
      </c>
      <c r="N7130" s="9" t="s">
        <v>198</v>
      </c>
      <c r="O7130" s="9" t="s">
        <v>116</v>
      </c>
      <c r="P7130" s="9" t="s">
        <v>525</v>
      </c>
      <c r="Q7130" s="9" t="s">
        <v>219</v>
      </c>
      <c r="R7130" s="9">
        <v>0</v>
      </c>
      <c r="S7130" s="9">
        <v>10</v>
      </c>
      <c r="U7130" s="9" t="s">
        <v>266</v>
      </c>
      <c r="X7130" s="9">
        <f>INDEX(SLA_Policy!$D$2:$D$5,MATCH(F7130,SLA_Policy!$A$2:$A$5,0))</f>
        <v>120</v>
      </c>
      <c r="Y7130" s="9" t="str">
        <f>IF(E7130="Cancelled","Excluded",IF(D7130="",IF((SLA_Policy!$B$8-B7130)*24&gt;X7130,"Open - Breached","Open - On Track"),IF((D7130-B7130)*24&lt;=X7130,"Met","Breached")))</f>
        <v>Met</v>
      </c>
    </row>
    <row r="7131" spans="1:25" x14ac:dyDescent="0.25">
      <c r="A7131" s="9" t="s">
        <v>11112</v>
      </c>
      <c r="B7131" s="23">
        <v>46121.405555555597</v>
      </c>
      <c r="C7131" s="23">
        <v>46121.407638888901</v>
      </c>
      <c r="D7131" s="23">
        <v>46122.396527777797</v>
      </c>
      <c r="E7131" s="9" t="s">
        <v>212</v>
      </c>
      <c r="F7131" s="9" t="s">
        <v>188</v>
      </c>
      <c r="G7131" s="9" t="s">
        <v>236</v>
      </c>
      <c r="H7131" s="9" t="s">
        <v>164</v>
      </c>
      <c r="I7131" s="9" t="s">
        <v>421</v>
      </c>
      <c r="J7131" s="9" t="s">
        <v>4144</v>
      </c>
      <c r="K7131" s="9" t="s">
        <v>215</v>
      </c>
      <c r="L7131" s="9" t="s">
        <v>307</v>
      </c>
      <c r="M7131" s="9" t="s">
        <v>1434</v>
      </c>
      <c r="N7131" s="9" t="s">
        <v>198</v>
      </c>
      <c r="O7131" s="9" t="s">
        <v>180</v>
      </c>
      <c r="P7131" s="9" t="s">
        <v>381</v>
      </c>
      <c r="Q7131" s="9" t="s">
        <v>219</v>
      </c>
      <c r="R7131" s="9">
        <v>0</v>
      </c>
      <c r="S7131" s="9">
        <v>28</v>
      </c>
      <c r="T7131" s="9" t="s">
        <v>343</v>
      </c>
      <c r="U7131" s="9" t="s">
        <v>242</v>
      </c>
      <c r="W7131" s="9">
        <v>5</v>
      </c>
      <c r="X7131" s="9">
        <f>INDEX(SLA_Policy!$D$2:$D$5,MATCH(F7131,SLA_Policy!$A$2:$A$5,0))</f>
        <v>72</v>
      </c>
      <c r="Y7131" s="9" t="str">
        <f>IF(E7131="Cancelled","Excluded",IF(D7131="",IF((SLA_Policy!$B$8-B7131)*24&gt;X7131,"Open - Breached","Open - On Track"),IF((D7131-B7131)*24&lt;=X7131,"Met","Breached")))</f>
        <v>Met</v>
      </c>
    </row>
    <row r="7132" spans="1:25" x14ac:dyDescent="0.25">
      <c r="A7132" s="9" t="s">
        <v>11113</v>
      </c>
      <c r="B7132" s="23">
        <v>46121.425694444399</v>
      </c>
      <c r="C7132" s="23">
        <v>46121.431944444397</v>
      </c>
      <c r="D7132" s="23">
        <v>46121.581944444399</v>
      </c>
      <c r="E7132" s="9" t="s">
        <v>212</v>
      </c>
      <c r="F7132" s="9" t="s">
        <v>187</v>
      </c>
      <c r="G7132" s="9" t="s">
        <v>213</v>
      </c>
      <c r="H7132" s="9" t="s">
        <v>164</v>
      </c>
      <c r="I7132" s="9" t="s">
        <v>260</v>
      </c>
      <c r="J7132" s="9" t="s">
        <v>4780</v>
      </c>
      <c r="K7132" s="9" t="s">
        <v>410</v>
      </c>
      <c r="L7132" s="9" t="s">
        <v>104</v>
      </c>
      <c r="M7132" s="9" t="s">
        <v>706</v>
      </c>
      <c r="N7132" s="9" t="s">
        <v>196</v>
      </c>
      <c r="O7132" s="9" t="s">
        <v>179</v>
      </c>
      <c r="P7132" s="9" t="s">
        <v>264</v>
      </c>
      <c r="Q7132" s="9" t="s">
        <v>273</v>
      </c>
      <c r="R7132" s="9">
        <v>0</v>
      </c>
      <c r="S7132" s="9">
        <v>17</v>
      </c>
      <c r="T7132" s="9" t="s">
        <v>265</v>
      </c>
      <c r="U7132" s="9" t="s">
        <v>248</v>
      </c>
      <c r="X7132" s="9">
        <f>INDEX(SLA_Policy!$D$2:$D$5,MATCH(F7132,SLA_Policy!$A$2:$A$5,0))</f>
        <v>8</v>
      </c>
      <c r="Y7132" s="9" t="str">
        <f>IF(E7132="Cancelled","Excluded",IF(D7132="",IF((SLA_Policy!$B$8-B7132)*24&gt;X7132,"Open - Breached","Open - On Track"),IF((D7132-B7132)*24&lt;=X7132,"Met","Breached")))</f>
        <v>Met</v>
      </c>
    </row>
    <row r="7133" spans="1:25" x14ac:dyDescent="0.25">
      <c r="A7133" s="9" t="s">
        <v>11114</v>
      </c>
      <c r="B7133" s="23">
        <v>46121.427083333299</v>
      </c>
      <c r="C7133" s="23">
        <v>46121.452083333301</v>
      </c>
      <c r="D7133" s="23">
        <v>46121.574305555601</v>
      </c>
      <c r="E7133" s="9" t="s">
        <v>212</v>
      </c>
      <c r="F7133" s="9" t="s">
        <v>187</v>
      </c>
      <c r="G7133" s="9" t="s">
        <v>213</v>
      </c>
      <c r="H7133" s="9" t="s">
        <v>162</v>
      </c>
      <c r="I7133" s="9" t="s">
        <v>345</v>
      </c>
      <c r="J7133" s="9" t="s">
        <v>1556</v>
      </c>
      <c r="K7133" s="9" t="s">
        <v>215</v>
      </c>
      <c r="L7133" s="9" t="s">
        <v>307</v>
      </c>
      <c r="M7133" s="9" t="s">
        <v>1434</v>
      </c>
      <c r="N7133" s="9" t="s">
        <v>196</v>
      </c>
      <c r="O7133" s="9" t="s">
        <v>179</v>
      </c>
      <c r="P7133" s="9" t="s">
        <v>284</v>
      </c>
      <c r="Q7133" s="9" t="s">
        <v>273</v>
      </c>
      <c r="R7133" s="9">
        <v>0</v>
      </c>
      <c r="S7133" s="9">
        <v>17</v>
      </c>
      <c r="U7133" s="9" t="s">
        <v>661</v>
      </c>
      <c r="W7133" s="9">
        <v>5</v>
      </c>
      <c r="X7133" s="9">
        <f>INDEX(SLA_Policy!$D$2:$D$5,MATCH(F7133,SLA_Policy!$A$2:$A$5,0))</f>
        <v>8</v>
      </c>
      <c r="Y7133" s="9" t="str">
        <f>IF(E7133="Cancelled","Excluded",IF(D7133="",IF((SLA_Policy!$B$8-B7133)*24&gt;X7133,"Open - Breached","Open - On Track"),IF((D7133-B7133)*24&lt;=X7133,"Met","Breached")))</f>
        <v>Met</v>
      </c>
    </row>
    <row r="7134" spans="1:25" x14ac:dyDescent="0.25">
      <c r="A7134" s="9" t="s">
        <v>11115</v>
      </c>
      <c r="B7134" s="23">
        <v>46121.436111111099</v>
      </c>
      <c r="C7134" s="23">
        <v>46121.484722222202</v>
      </c>
      <c r="D7134" s="23">
        <v>46122.382638888899</v>
      </c>
      <c r="E7134" s="9" t="s">
        <v>212</v>
      </c>
      <c r="F7134" s="9" t="s">
        <v>189</v>
      </c>
      <c r="G7134" s="9" t="s">
        <v>236</v>
      </c>
      <c r="H7134" s="9" t="s">
        <v>163</v>
      </c>
      <c r="I7134" s="9" t="s">
        <v>315</v>
      </c>
      <c r="J7134" s="9" t="s">
        <v>3287</v>
      </c>
      <c r="K7134" s="9" t="s">
        <v>239</v>
      </c>
      <c r="L7134" s="9" t="s">
        <v>307</v>
      </c>
      <c r="M7134" s="9" t="s">
        <v>1350</v>
      </c>
      <c r="N7134" s="9" t="s">
        <v>196</v>
      </c>
      <c r="O7134" s="9" t="s">
        <v>176</v>
      </c>
      <c r="P7134" s="9" t="s">
        <v>228</v>
      </c>
      <c r="Q7134" s="9" t="s">
        <v>219</v>
      </c>
      <c r="R7134" s="9">
        <v>0</v>
      </c>
      <c r="S7134" s="9">
        <v>107</v>
      </c>
      <c r="T7134" s="9" t="s">
        <v>136</v>
      </c>
      <c r="U7134" s="9" t="s">
        <v>242</v>
      </c>
      <c r="X7134" s="9">
        <f>INDEX(SLA_Policy!$D$2:$D$5,MATCH(F7134,SLA_Policy!$A$2:$A$5,0))</f>
        <v>120</v>
      </c>
      <c r="Y7134" s="9" t="str">
        <f>IF(E7134="Cancelled","Excluded",IF(D7134="",IF((SLA_Policy!$B$8-B7134)*24&gt;X7134,"Open - Breached","Open - On Track"),IF((D7134-B7134)*24&lt;=X7134,"Met","Breached")))</f>
        <v>Met</v>
      </c>
    </row>
    <row r="7135" spans="1:25" x14ac:dyDescent="0.25">
      <c r="A7135" s="9" t="s">
        <v>11116</v>
      </c>
      <c r="B7135" s="23">
        <v>46121.436805555597</v>
      </c>
      <c r="C7135" s="23">
        <v>46121.474999999999</v>
      </c>
      <c r="D7135" s="23">
        <v>46125.3840277778</v>
      </c>
      <c r="E7135" s="9" t="s">
        <v>212</v>
      </c>
      <c r="F7135" s="9" t="s">
        <v>189</v>
      </c>
      <c r="G7135" s="9" t="s">
        <v>236</v>
      </c>
      <c r="H7135" s="9" t="s">
        <v>161</v>
      </c>
      <c r="I7135" s="9" t="s">
        <v>505</v>
      </c>
      <c r="J7135" s="9" t="s">
        <v>506</v>
      </c>
      <c r="K7135" s="9" t="s">
        <v>246</v>
      </c>
      <c r="L7135" s="9" t="s">
        <v>270</v>
      </c>
      <c r="M7135" s="9" t="s">
        <v>1502</v>
      </c>
      <c r="N7135" s="9" t="s">
        <v>196</v>
      </c>
      <c r="O7135" s="9" t="s">
        <v>177</v>
      </c>
      <c r="P7135" s="9" t="s">
        <v>300</v>
      </c>
      <c r="Q7135" s="9" t="s">
        <v>219</v>
      </c>
      <c r="R7135" s="9">
        <v>0</v>
      </c>
      <c r="S7135" s="9">
        <v>42</v>
      </c>
      <c r="U7135" s="9" t="s">
        <v>242</v>
      </c>
      <c r="X7135" s="9">
        <f>INDEX(SLA_Policy!$D$2:$D$5,MATCH(F7135,SLA_Policy!$A$2:$A$5,0))</f>
        <v>120</v>
      </c>
      <c r="Y7135" s="9" t="str">
        <f>IF(E7135="Cancelled","Excluded",IF(D7135="",IF((SLA_Policy!$B$8-B7135)*24&gt;X7135,"Open - Breached","Open - On Track"),IF((D7135-B7135)*24&lt;=X7135,"Met","Breached")))</f>
        <v>Met</v>
      </c>
    </row>
    <row r="7136" spans="1:25" x14ac:dyDescent="0.25">
      <c r="A7136" s="9" t="s">
        <v>11117</v>
      </c>
      <c r="B7136" s="23">
        <v>46121.438888888901</v>
      </c>
      <c r="C7136" s="23">
        <v>46121.444444444503</v>
      </c>
      <c r="D7136" s="23">
        <v>46125.322916666701</v>
      </c>
      <c r="E7136" s="9" t="s">
        <v>212</v>
      </c>
      <c r="F7136" s="9" t="s">
        <v>188</v>
      </c>
      <c r="G7136" s="9" t="s">
        <v>213</v>
      </c>
      <c r="H7136" s="9" t="s">
        <v>165</v>
      </c>
      <c r="I7136" s="9" t="s">
        <v>567</v>
      </c>
      <c r="J7136" s="9" t="s">
        <v>1451</v>
      </c>
      <c r="K7136" s="9" t="s">
        <v>246</v>
      </c>
      <c r="L7136" s="9" t="s">
        <v>351</v>
      </c>
      <c r="M7136" s="9" t="s">
        <v>1750</v>
      </c>
      <c r="N7136" s="9" t="s">
        <v>200</v>
      </c>
      <c r="O7136" s="9" t="s">
        <v>176</v>
      </c>
      <c r="P7136" s="9" t="s">
        <v>228</v>
      </c>
      <c r="Q7136" s="9" t="s">
        <v>273</v>
      </c>
      <c r="R7136" s="9">
        <v>0</v>
      </c>
      <c r="S7136" s="9">
        <v>13</v>
      </c>
      <c r="U7136" s="9" t="s">
        <v>230</v>
      </c>
      <c r="X7136" s="9">
        <f>INDEX(SLA_Policy!$D$2:$D$5,MATCH(F7136,SLA_Policy!$A$2:$A$5,0))</f>
        <v>72</v>
      </c>
      <c r="Y7136" s="9" t="str">
        <f>IF(E7136="Cancelled","Excluded",IF(D7136="",IF((SLA_Policy!$B$8-B7136)*24&gt;X7136,"Open - Breached","Open - On Track"),IF((D7136-B7136)*24&lt;=X7136,"Met","Breached")))</f>
        <v>Breached</v>
      </c>
    </row>
    <row r="7137" spans="1:25" x14ac:dyDescent="0.25">
      <c r="A7137" s="9" t="s">
        <v>11118</v>
      </c>
      <c r="B7137" s="23">
        <v>46121.443749999999</v>
      </c>
      <c r="C7137" s="23">
        <v>46122.347222222197</v>
      </c>
      <c r="D7137" s="23">
        <v>46122.369444444397</v>
      </c>
      <c r="E7137" s="9" t="s">
        <v>212</v>
      </c>
      <c r="F7137" s="9" t="s">
        <v>189</v>
      </c>
      <c r="G7137" s="9" t="s">
        <v>213</v>
      </c>
      <c r="H7137" s="9" t="s">
        <v>165</v>
      </c>
      <c r="I7137" s="9" t="s">
        <v>567</v>
      </c>
      <c r="J7137" s="9" t="s">
        <v>1190</v>
      </c>
      <c r="K7137" s="9" t="s">
        <v>303</v>
      </c>
      <c r="L7137" s="9" t="s">
        <v>293</v>
      </c>
      <c r="M7137" s="9" t="s">
        <v>750</v>
      </c>
      <c r="N7137" s="9" t="s">
        <v>196</v>
      </c>
      <c r="O7137" s="9" t="s">
        <v>176</v>
      </c>
      <c r="P7137" s="9" t="s">
        <v>330</v>
      </c>
      <c r="Q7137" s="9" t="s">
        <v>219</v>
      </c>
      <c r="R7137" s="9">
        <v>0</v>
      </c>
      <c r="S7137" s="9">
        <v>22</v>
      </c>
      <c r="U7137" s="9" t="s">
        <v>266</v>
      </c>
      <c r="W7137" s="9">
        <v>4</v>
      </c>
      <c r="X7137" s="9">
        <f>INDEX(SLA_Policy!$D$2:$D$5,MATCH(F7137,SLA_Policy!$A$2:$A$5,0))</f>
        <v>120</v>
      </c>
      <c r="Y7137" s="9" t="str">
        <f>IF(E7137="Cancelled","Excluded",IF(D7137="",IF((SLA_Policy!$B$8-B7137)*24&gt;X7137,"Open - Breached","Open - On Track"),IF((D7137-B7137)*24&lt;=X7137,"Met","Breached")))</f>
        <v>Met</v>
      </c>
    </row>
    <row r="7138" spans="1:25" x14ac:dyDescent="0.25">
      <c r="A7138" s="9" t="s">
        <v>11119</v>
      </c>
      <c r="B7138" s="23">
        <v>46121.4465277778</v>
      </c>
      <c r="C7138" s="23">
        <v>46121.451388888898</v>
      </c>
      <c r="D7138" s="23">
        <v>46121.563194444498</v>
      </c>
      <c r="E7138" s="9" t="s">
        <v>212</v>
      </c>
      <c r="F7138" s="9" t="s">
        <v>188</v>
      </c>
      <c r="G7138" s="9" t="s">
        <v>236</v>
      </c>
      <c r="H7138" s="9" t="s">
        <v>161</v>
      </c>
      <c r="I7138" s="9" t="s">
        <v>237</v>
      </c>
      <c r="J7138" s="9" t="s">
        <v>238</v>
      </c>
      <c r="K7138" s="9" t="s">
        <v>239</v>
      </c>
      <c r="L7138" s="9" t="s">
        <v>307</v>
      </c>
      <c r="M7138" s="9" t="s">
        <v>3395</v>
      </c>
      <c r="N7138" s="9" t="s">
        <v>200</v>
      </c>
      <c r="O7138" s="9" t="s">
        <v>177</v>
      </c>
      <c r="P7138" s="9" t="s">
        <v>300</v>
      </c>
      <c r="Q7138" s="9" t="s">
        <v>219</v>
      </c>
      <c r="R7138" s="9">
        <v>0</v>
      </c>
      <c r="S7138" s="9">
        <v>22</v>
      </c>
      <c r="U7138" s="9" t="s">
        <v>242</v>
      </c>
      <c r="W7138" s="9">
        <v>5</v>
      </c>
      <c r="X7138" s="9">
        <f>INDEX(SLA_Policy!$D$2:$D$5,MATCH(F7138,SLA_Policy!$A$2:$A$5,0))</f>
        <v>72</v>
      </c>
      <c r="Y7138" s="9" t="str">
        <f>IF(E7138="Cancelled","Excluded",IF(D7138="",IF((SLA_Policy!$B$8-B7138)*24&gt;X7138,"Open - Breached","Open - On Track"),IF((D7138-B7138)*24&lt;=X7138,"Met","Breached")))</f>
        <v>Met</v>
      </c>
    </row>
    <row r="7139" spans="1:25" x14ac:dyDescent="0.25">
      <c r="A7139" s="9" t="s">
        <v>11120</v>
      </c>
      <c r="B7139" s="23">
        <v>46121.453472222202</v>
      </c>
      <c r="C7139" s="23">
        <v>46121.489583333299</v>
      </c>
      <c r="D7139" s="23">
        <v>46132.3256944444</v>
      </c>
      <c r="E7139" s="9" t="s">
        <v>212</v>
      </c>
      <c r="F7139" s="9" t="s">
        <v>188</v>
      </c>
      <c r="G7139" s="9" t="s">
        <v>236</v>
      </c>
      <c r="H7139" s="9" t="s">
        <v>163</v>
      </c>
      <c r="I7139" s="9" t="s">
        <v>315</v>
      </c>
      <c r="J7139" s="9" t="s">
        <v>4453</v>
      </c>
      <c r="K7139" s="9" t="s">
        <v>239</v>
      </c>
      <c r="L7139" s="9" t="s">
        <v>371</v>
      </c>
      <c r="M7139" s="9" t="s">
        <v>609</v>
      </c>
      <c r="N7139" s="9" t="s">
        <v>196</v>
      </c>
      <c r="O7139" s="9" t="s">
        <v>180</v>
      </c>
      <c r="P7139" s="9" t="s">
        <v>278</v>
      </c>
      <c r="Q7139" s="9" t="s">
        <v>219</v>
      </c>
      <c r="R7139" s="9">
        <v>1</v>
      </c>
      <c r="S7139" s="9">
        <v>153</v>
      </c>
      <c r="T7139" s="9" t="s">
        <v>322</v>
      </c>
      <c r="U7139" s="9" t="s">
        <v>242</v>
      </c>
      <c r="X7139" s="9">
        <f>INDEX(SLA_Policy!$D$2:$D$5,MATCH(F7139,SLA_Policy!$A$2:$A$5,0))</f>
        <v>72</v>
      </c>
      <c r="Y7139" s="9" t="str">
        <f>IF(E7139="Cancelled","Excluded",IF(D7139="",IF((SLA_Policy!$B$8-B7139)*24&gt;X7139,"Open - Breached","Open - On Track"),IF((D7139-B7139)*24&lt;=X7139,"Met","Breached")))</f>
        <v>Breached</v>
      </c>
    </row>
    <row r="7140" spans="1:25" x14ac:dyDescent="0.25">
      <c r="A7140" s="9" t="s">
        <v>11121</v>
      </c>
      <c r="B7140" s="23">
        <v>46121.463194444397</v>
      </c>
      <c r="C7140" s="23">
        <v>46121.467361111099</v>
      </c>
      <c r="D7140" s="23">
        <v>46122.371527777803</v>
      </c>
      <c r="E7140" s="9" t="s">
        <v>212</v>
      </c>
      <c r="F7140" s="9" t="s">
        <v>188</v>
      </c>
      <c r="G7140" s="9" t="s">
        <v>236</v>
      </c>
      <c r="H7140" s="9" t="s">
        <v>163</v>
      </c>
      <c r="I7140" s="9" t="s">
        <v>315</v>
      </c>
      <c r="J7140" s="9" t="s">
        <v>1347</v>
      </c>
      <c r="K7140" s="9" t="s">
        <v>246</v>
      </c>
      <c r="L7140" s="9" t="s">
        <v>104</v>
      </c>
      <c r="M7140" s="9" t="s">
        <v>721</v>
      </c>
      <c r="N7140" s="9" t="s">
        <v>198</v>
      </c>
      <c r="O7140" s="9" t="s">
        <v>176</v>
      </c>
      <c r="P7140" s="9" t="s">
        <v>253</v>
      </c>
      <c r="Q7140" s="9" t="s">
        <v>219</v>
      </c>
      <c r="R7140" s="9">
        <v>0</v>
      </c>
      <c r="S7140" s="9">
        <v>170</v>
      </c>
      <c r="T7140" s="9" t="s">
        <v>136</v>
      </c>
      <c r="U7140" s="9" t="s">
        <v>242</v>
      </c>
      <c r="W7140" s="9">
        <v>4</v>
      </c>
      <c r="X7140" s="9">
        <f>INDEX(SLA_Policy!$D$2:$D$5,MATCH(F7140,SLA_Policy!$A$2:$A$5,0))</f>
        <v>72</v>
      </c>
      <c r="Y7140" s="9" t="str">
        <f>IF(E7140="Cancelled","Excluded",IF(D7140="",IF((SLA_Policy!$B$8-B7140)*24&gt;X7140,"Open - Breached","Open - On Track"),IF((D7140-B7140)*24&lt;=X7140,"Met","Breached")))</f>
        <v>Met</v>
      </c>
    </row>
    <row r="7141" spans="1:25" x14ac:dyDescent="0.25">
      <c r="A7141" s="9" t="s">
        <v>11122</v>
      </c>
      <c r="B7141" s="23">
        <v>46121.471527777801</v>
      </c>
      <c r="C7141" s="23">
        <v>46121.474999999999</v>
      </c>
      <c r="D7141" s="23">
        <v>46122.413194444503</v>
      </c>
      <c r="E7141" s="9" t="s">
        <v>212</v>
      </c>
      <c r="F7141" s="9" t="s">
        <v>188</v>
      </c>
      <c r="G7141" s="9" t="s">
        <v>236</v>
      </c>
      <c r="H7141" s="9" t="s">
        <v>161</v>
      </c>
      <c r="I7141" s="9" t="s">
        <v>482</v>
      </c>
      <c r="J7141" s="9" t="s">
        <v>4407</v>
      </c>
      <c r="K7141" s="9" t="s">
        <v>303</v>
      </c>
      <c r="L7141" s="9" t="s">
        <v>104</v>
      </c>
      <c r="M7141" s="9" t="s">
        <v>3108</v>
      </c>
      <c r="N7141" s="9" t="s">
        <v>200</v>
      </c>
      <c r="O7141" s="9" t="s">
        <v>116</v>
      </c>
      <c r="P7141" s="9" t="s">
        <v>590</v>
      </c>
      <c r="Q7141" s="9" t="s">
        <v>219</v>
      </c>
      <c r="R7141" s="9">
        <v>0</v>
      </c>
      <c r="S7141" s="9">
        <v>60</v>
      </c>
      <c r="U7141" s="9" t="s">
        <v>242</v>
      </c>
      <c r="X7141" s="9">
        <f>INDEX(SLA_Policy!$D$2:$D$5,MATCH(F7141,SLA_Policy!$A$2:$A$5,0))</f>
        <v>72</v>
      </c>
      <c r="Y7141" s="9" t="str">
        <f>IF(E7141="Cancelled","Excluded",IF(D7141="",IF((SLA_Policy!$B$8-B7141)*24&gt;X7141,"Open - Breached","Open - On Track"),IF((D7141-B7141)*24&lt;=X7141,"Met","Breached")))</f>
        <v>Met</v>
      </c>
    </row>
    <row r="7142" spans="1:25" x14ac:dyDescent="0.25">
      <c r="A7142" s="9" t="s">
        <v>11123</v>
      </c>
      <c r="B7142" s="23">
        <v>46121.490277777797</v>
      </c>
      <c r="C7142" s="23">
        <v>46121.500694444498</v>
      </c>
      <c r="D7142" s="23">
        <v>46122.3347222222</v>
      </c>
      <c r="E7142" s="9" t="s">
        <v>212</v>
      </c>
      <c r="F7142" s="9" t="s">
        <v>188</v>
      </c>
      <c r="G7142" s="9" t="s">
        <v>213</v>
      </c>
      <c r="H7142" s="9" t="s">
        <v>88</v>
      </c>
      <c r="I7142" s="9" t="s">
        <v>92</v>
      </c>
      <c r="J7142" s="9" t="s">
        <v>425</v>
      </c>
      <c r="K7142" s="9" t="s">
        <v>246</v>
      </c>
      <c r="L7142" s="9" t="s">
        <v>311</v>
      </c>
      <c r="M7142" s="9" t="s">
        <v>1860</v>
      </c>
      <c r="N7142" s="9" t="s">
        <v>197</v>
      </c>
      <c r="O7142" s="9" t="s">
        <v>116</v>
      </c>
      <c r="P7142" s="9" t="s">
        <v>218</v>
      </c>
      <c r="Q7142" s="9" t="s">
        <v>219</v>
      </c>
      <c r="R7142" s="9">
        <v>0</v>
      </c>
      <c r="S7142" s="9">
        <v>18</v>
      </c>
      <c r="T7142" s="9" t="s">
        <v>136</v>
      </c>
      <c r="U7142" s="9" t="s">
        <v>376</v>
      </c>
      <c r="W7142" s="9">
        <v>5</v>
      </c>
      <c r="X7142" s="9">
        <f>INDEX(SLA_Policy!$D$2:$D$5,MATCH(F7142,SLA_Policy!$A$2:$A$5,0))</f>
        <v>72</v>
      </c>
      <c r="Y7142" s="9" t="str">
        <f>IF(E7142="Cancelled","Excluded",IF(D7142="",IF((SLA_Policy!$B$8-B7142)*24&gt;X7142,"Open - Breached","Open - On Track"),IF((D7142-B7142)*24&lt;=X7142,"Met","Breached")))</f>
        <v>Met</v>
      </c>
    </row>
    <row r="7143" spans="1:25" x14ac:dyDescent="0.25">
      <c r="A7143" s="9" t="s">
        <v>11124</v>
      </c>
      <c r="B7143" s="23">
        <v>46121.530555555597</v>
      </c>
      <c r="C7143" s="23">
        <v>46121.533333333296</v>
      </c>
      <c r="D7143" s="23">
        <v>46122.379166666702</v>
      </c>
      <c r="E7143" s="9" t="s">
        <v>212</v>
      </c>
      <c r="F7143" s="9" t="s">
        <v>189</v>
      </c>
      <c r="G7143" s="9" t="s">
        <v>213</v>
      </c>
      <c r="H7143" s="9" t="s">
        <v>161</v>
      </c>
      <c r="I7143" s="9" t="s">
        <v>454</v>
      </c>
      <c r="J7143" s="9" t="s">
        <v>2290</v>
      </c>
      <c r="K7143" s="9" t="s">
        <v>246</v>
      </c>
      <c r="L7143" s="9" t="s">
        <v>282</v>
      </c>
      <c r="M7143" s="9" t="s">
        <v>1254</v>
      </c>
      <c r="N7143" s="9" t="s">
        <v>198</v>
      </c>
      <c r="O7143" s="9" t="s">
        <v>116</v>
      </c>
      <c r="P7143" s="9" t="s">
        <v>295</v>
      </c>
      <c r="Q7143" s="9" t="s">
        <v>219</v>
      </c>
      <c r="R7143" s="9">
        <v>0</v>
      </c>
      <c r="S7143" s="9">
        <v>9</v>
      </c>
      <c r="U7143" s="9" t="s">
        <v>221</v>
      </c>
      <c r="X7143" s="9">
        <f>INDEX(SLA_Policy!$D$2:$D$5,MATCH(F7143,SLA_Policy!$A$2:$A$5,0))</f>
        <v>120</v>
      </c>
      <c r="Y7143" s="9" t="str">
        <f>IF(E7143="Cancelled","Excluded",IF(D7143="",IF((SLA_Policy!$B$8-B7143)*24&gt;X7143,"Open - Breached","Open - On Track"),IF((D7143-B7143)*24&lt;=X7143,"Met","Breached")))</f>
        <v>Met</v>
      </c>
    </row>
    <row r="7144" spans="1:25" x14ac:dyDescent="0.25">
      <c r="A7144" s="9" t="s">
        <v>11125</v>
      </c>
      <c r="B7144" s="23">
        <v>46121.546527777798</v>
      </c>
      <c r="C7144" s="23">
        <v>46121.682638888902</v>
      </c>
      <c r="D7144" s="23">
        <v>46125.315277777801</v>
      </c>
      <c r="E7144" s="9" t="s">
        <v>212</v>
      </c>
      <c r="F7144" s="9" t="s">
        <v>189</v>
      </c>
      <c r="G7144" s="9" t="s">
        <v>213</v>
      </c>
      <c r="H7144" s="9" t="s">
        <v>165</v>
      </c>
      <c r="I7144" s="9" t="s">
        <v>567</v>
      </c>
      <c r="J7144" s="9" t="s">
        <v>4012</v>
      </c>
      <c r="K7144" s="9" t="s">
        <v>246</v>
      </c>
      <c r="L7144" s="9" t="s">
        <v>226</v>
      </c>
      <c r="M7144" s="9" t="s">
        <v>2643</v>
      </c>
      <c r="N7144" s="9" t="s">
        <v>196</v>
      </c>
      <c r="O7144" s="9" t="s">
        <v>176</v>
      </c>
      <c r="P7144" s="9" t="s">
        <v>419</v>
      </c>
      <c r="Q7144" s="9" t="s">
        <v>219</v>
      </c>
      <c r="R7144" s="9">
        <v>0</v>
      </c>
      <c r="S7144" s="9">
        <v>39</v>
      </c>
      <c r="U7144" s="9" t="s">
        <v>230</v>
      </c>
      <c r="X7144" s="9">
        <f>INDEX(SLA_Policy!$D$2:$D$5,MATCH(F7144,SLA_Policy!$A$2:$A$5,0))</f>
        <v>120</v>
      </c>
      <c r="Y7144" s="9" t="str">
        <f>IF(E7144="Cancelled","Excluded",IF(D7144="",IF((SLA_Policy!$B$8-B7144)*24&gt;X7144,"Open - Breached","Open - On Track"),IF((D7144-B7144)*24&lt;=X7144,"Met","Breached")))</f>
        <v>Met</v>
      </c>
    </row>
    <row r="7145" spans="1:25" x14ac:dyDescent="0.25">
      <c r="A7145" s="9" t="s">
        <v>11126</v>
      </c>
      <c r="B7145" s="23">
        <v>46121.590972222199</v>
      </c>
      <c r="C7145" s="23">
        <v>46121.6027777778</v>
      </c>
      <c r="D7145" s="23">
        <v>46125.3618055556</v>
      </c>
      <c r="E7145" s="9" t="s">
        <v>212</v>
      </c>
      <c r="F7145" s="9" t="s">
        <v>189</v>
      </c>
      <c r="G7145" s="9" t="s">
        <v>213</v>
      </c>
      <c r="H7145" s="9" t="s">
        <v>163</v>
      </c>
      <c r="I7145" s="9" t="s">
        <v>223</v>
      </c>
      <c r="J7145" s="9" t="s">
        <v>224</v>
      </c>
      <c r="K7145" s="9" t="s">
        <v>215</v>
      </c>
      <c r="L7145" s="9" t="s">
        <v>216</v>
      </c>
      <c r="M7145" s="9" t="s">
        <v>623</v>
      </c>
      <c r="N7145" s="9" t="s">
        <v>198</v>
      </c>
      <c r="O7145" s="9" t="s">
        <v>176</v>
      </c>
      <c r="P7145" s="9" t="s">
        <v>503</v>
      </c>
      <c r="Q7145" s="9" t="s">
        <v>219</v>
      </c>
      <c r="R7145" s="9">
        <v>0</v>
      </c>
      <c r="S7145" s="9">
        <v>70</v>
      </c>
      <c r="T7145" s="9" t="s">
        <v>136</v>
      </c>
      <c r="U7145" s="9" t="s">
        <v>230</v>
      </c>
      <c r="X7145" s="9">
        <f>INDEX(SLA_Policy!$D$2:$D$5,MATCH(F7145,SLA_Policy!$A$2:$A$5,0))</f>
        <v>120</v>
      </c>
      <c r="Y7145" s="9" t="str">
        <f>IF(E7145="Cancelled","Excluded",IF(D7145="",IF((SLA_Policy!$B$8-B7145)*24&gt;X7145,"Open - Breached","Open - On Track"),IF((D7145-B7145)*24&lt;=X7145,"Met","Breached")))</f>
        <v>Met</v>
      </c>
    </row>
    <row r="7146" spans="1:25" x14ac:dyDescent="0.25">
      <c r="A7146" s="9" t="s">
        <v>11127</v>
      </c>
      <c r="B7146" s="23">
        <v>46121.6118055556</v>
      </c>
      <c r="C7146" s="23">
        <v>46121.624305555597</v>
      </c>
      <c r="D7146" s="23">
        <v>46122.503472222197</v>
      </c>
      <c r="E7146" s="9" t="s">
        <v>212</v>
      </c>
      <c r="F7146" s="9" t="s">
        <v>188</v>
      </c>
      <c r="G7146" s="9" t="s">
        <v>213</v>
      </c>
      <c r="H7146" s="9" t="s">
        <v>164</v>
      </c>
      <c r="I7146" s="9" t="s">
        <v>478</v>
      </c>
      <c r="J7146" s="9" t="s">
        <v>6583</v>
      </c>
      <c r="K7146" s="9" t="s">
        <v>246</v>
      </c>
      <c r="L7146" s="9" t="s">
        <v>311</v>
      </c>
      <c r="M7146" s="9" t="s">
        <v>2542</v>
      </c>
      <c r="N7146" s="9" t="s">
        <v>199</v>
      </c>
      <c r="O7146" s="9" t="s">
        <v>178</v>
      </c>
      <c r="P7146" s="9" t="s">
        <v>414</v>
      </c>
      <c r="Q7146" s="9" t="s">
        <v>219</v>
      </c>
      <c r="R7146" s="9">
        <v>0</v>
      </c>
      <c r="S7146" s="9">
        <v>22</v>
      </c>
      <c r="T7146" s="9" t="s">
        <v>464</v>
      </c>
      <c r="U7146" s="9" t="s">
        <v>266</v>
      </c>
      <c r="X7146" s="9">
        <f>INDEX(SLA_Policy!$D$2:$D$5,MATCH(F7146,SLA_Policy!$A$2:$A$5,0))</f>
        <v>72</v>
      </c>
      <c r="Y7146" s="9" t="str">
        <f>IF(E7146="Cancelled","Excluded",IF(D7146="",IF((SLA_Policy!$B$8-B7146)*24&gt;X7146,"Open - Breached","Open - On Track"),IF((D7146-B7146)*24&lt;=X7146,"Met","Breached")))</f>
        <v>Met</v>
      </c>
    </row>
    <row r="7147" spans="1:25" x14ac:dyDescent="0.25">
      <c r="A7147" s="9" t="s">
        <v>11128</v>
      </c>
      <c r="B7147" s="23">
        <v>46121.623611111099</v>
      </c>
      <c r="C7147" s="23">
        <v>46121.644444444399</v>
      </c>
      <c r="D7147" s="23">
        <v>46122.400000000001</v>
      </c>
      <c r="E7147" s="9" t="s">
        <v>212</v>
      </c>
      <c r="F7147" s="9" t="s">
        <v>188</v>
      </c>
      <c r="G7147" s="9" t="s">
        <v>213</v>
      </c>
      <c r="H7147" s="9" t="s">
        <v>162</v>
      </c>
      <c r="I7147" s="9" t="s">
        <v>244</v>
      </c>
      <c r="J7147" s="9" t="s">
        <v>11129</v>
      </c>
      <c r="K7147" s="9" t="s">
        <v>225</v>
      </c>
      <c r="L7147" s="9" t="s">
        <v>216</v>
      </c>
      <c r="M7147" s="9" t="s">
        <v>620</v>
      </c>
      <c r="N7147" s="9" t="s">
        <v>196</v>
      </c>
      <c r="O7147" s="9" t="s">
        <v>179</v>
      </c>
      <c r="P7147" s="9" t="s">
        <v>337</v>
      </c>
      <c r="Q7147" s="9" t="s">
        <v>219</v>
      </c>
      <c r="R7147" s="9">
        <v>0</v>
      </c>
      <c r="S7147" s="9">
        <v>79</v>
      </c>
      <c r="U7147" s="9" t="s">
        <v>376</v>
      </c>
      <c r="X7147" s="9">
        <f>INDEX(SLA_Policy!$D$2:$D$5,MATCH(F7147,SLA_Policy!$A$2:$A$5,0))</f>
        <v>72</v>
      </c>
      <c r="Y7147" s="9" t="str">
        <f>IF(E7147="Cancelled","Excluded",IF(D7147="",IF((SLA_Policy!$B$8-B7147)*24&gt;X7147,"Open - Breached","Open - On Track"),IF((D7147-B7147)*24&lt;=X7147,"Met","Breached")))</f>
        <v>Met</v>
      </c>
    </row>
    <row r="7148" spans="1:25" x14ac:dyDescent="0.25">
      <c r="A7148" s="9" t="s">
        <v>11130</v>
      </c>
      <c r="B7148" s="23">
        <v>46121.636111111096</v>
      </c>
      <c r="C7148" s="23">
        <v>46121.636805555601</v>
      </c>
      <c r="D7148" s="23">
        <v>46122.392361111102</v>
      </c>
      <c r="E7148" s="9" t="s">
        <v>212</v>
      </c>
      <c r="F7148" s="9" t="s">
        <v>188</v>
      </c>
      <c r="G7148" s="9" t="s">
        <v>236</v>
      </c>
      <c r="H7148" s="9" t="s">
        <v>161</v>
      </c>
      <c r="I7148" s="9" t="s">
        <v>237</v>
      </c>
      <c r="J7148" s="9" t="s">
        <v>1954</v>
      </c>
      <c r="K7148" s="9" t="s">
        <v>246</v>
      </c>
      <c r="L7148" s="9" t="s">
        <v>104</v>
      </c>
      <c r="M7148" s="9" t="s">
        <v>3474</v>
      </c>
      <c r="N7148" s="9" t="s">
        <v>198</v>
      </c>
      <c r="O7148" s="9" t="s">
        <v>177</v>
      </c>
      <c r="P7148" s="9" t="s">
        <v>457</v>
      </c>
      <c r="Q7148" s="9" t="s">
        <v>219</v>
      </c>
      <c r="R7148" s="9">
        <v>0</v>
      </c>
      <c r="S7148" s="9">
        <v>12</v>
      </c>
      <c r="U7148" s="9" t="s">
        <v>242</v>
      </c>
      <c r="W7148" s="9">
        <v>5</v>
      </c>
      <c r="X7148" s="9">
        <f>INDEX(SLA_Policy!$D$2:$D$5,MATCH(F7148,SLA_Policy!$A$2:$A$5,0))</f>
        <v>72</v>
      </c>
      <c r="Y7148" s="9" t="str">
        <f>IF(E7148="Cancelled","Excluded",IF(D7148="",IF((SLA_Policy!$B$8-B7148)*24&gt;X7148,"Open - Breached","Open - On Track"),IF((D7148-B7148)*24&lt;=X7148,"Met","Breached")))</f>
        <v>Met</v>
      </c>
    </row>
    <row r="7149" spans="1:25" x14ac:dyDescent="0.25">
      <c r="A7149" s="9" t="s">
        <v>11131</v>
      </c>
      <c r="B7149" s="23">
        <v>46121.6472222222</v>
      </c>
      <c r="C7149" s="23">
        <v>46121.675694444399</v>
      </c>
      <c r="D7149" s="23">
        <v>46121.677777777797</v>
      </c>
      <c r="E7149" s="9" t="s">
        <v>212</v>
      </c>
      <c r="F7149" s="9" t="s">
        <v>189</v>
      </c>
      <c r="G7149" s="9" t="s">
        <v>213</v>
      </c>
      <c r="H7149" s="9" t="s">
        <v>161</v>
      </c>
      <c r="I7149" s="9" t="s">
        <v>389</v>
      </c>
      <c r="J7149" s="9" t="s">
        <v>786</v>
      </c>
      <c r="K7149" s="9" t="s">
        <v>246</v>
      </c>
      <c r="L7149" s="9" t="s">
        <v>311</v>
      </c>
      <c r="M7149" s="9" t="s">
        <v>1281</v>
      </c>
      <c r="N7149" s="9" t="s">
        <v>198</v>
      </c>
      <c r="O7149" s="9" t="s">
        <v>116</v>
      </c>
      <c r="P7149" s="9" t="s">
        <v>551</v>
      </c>
      <c r="Q7149" s="9" t="s">
        <v>219</v>
      </c>
      <c r="R7149" s="9">
        <v>0</v>
      </c>
      <c r="S7149" s="9">
        <v>4</v>
      </c>
      <c r="U7149" s="9" t="s">
        <v>266</v>
      </c>
      <c r="X7149" s="9">
        <f>INDEX(SLA_Policy!$D$2:$D$5,MATCH(F7149,SLA_Policy!$A$2:$A$5,0))</f>
        <v>120</v>
      </c>
      <c r="Y7149" s="9" t="str">
        <f>IF(E7149="Cancelled","Excluded",IF(D7149="",IF((SLA_Policy!$B$8-B7149)*24&gt;X7149,"Open - Breached","Open - On Track"),IF((D7149-B7149)*24&lt;=X7149,"Met","Breached")))</f>
        <v>Met</v>
      </c>
    </row>
    <row r="7150" spans="1:25" x14ac:dyDescent="0.25">
      <c r="A7150" s="9" t="s">
        <v>11132</v>
      </c>
      <c r="B7150" s="23">
        <v>46121.648611111101</v>
      </c>
      <c r="C7150" s="23">
        <v>46121.653472222199</v>
      </c>
      <c r="D7150" s="23">
        <v>46122.385416666701</v>
      </c>
      <c r="E7150" s="9" t="s">
        <v>212</v>
      </c>
      <c r="F7150" s="9" t="s">
        <v>189</v>
      </c>
      <c r="G7150" s="9" t="s">
        <v>213</v>
      </c>
      <c r="H7150" s="9" t="s">
        <v>162</v>
      </c>
      <c r="I7150" s="9" t="s">
        <v>244</v>
      </c>
      <c r="J7150" s="9" t="s">
        <v>5188</v>
      </c>
      <c r="K7150" s="9" t="s">
        <v>303</v>
      </c>
      <c r="L7150" s="9" t="s">
        <v>282</v>
      </c>
      <c r="M7150" s="9" t="s">
        <v>3004</v>
      </c>
      <c r="N7150" s="9" t="s">
        <v>199</v>
      </c>
      <c r="O7150" s="9" t="s">
        <v>179</v>
      </c>
      <c r="P7150" s="9" t="s">
        <v>337</v>
      </c>
      <c r="Q7150" s="9" t="s">
        <v>219</v>
      </c>
      <c r="R7150" s="9">
        <v>0</v>
      </c>
      <c r="S7150" s="9">
        <v>25</v>
      </c>
      <c r="U7150" s="9" t="s">
        <v>376</v>
      </c>
      <c r="X7150" s="9">
        <f>INDEX(SLA_Policy!$D$2:$D$5,MATCH(F7150,SLA_Policy!$A$2:$A$5,0))</f>
        <v>120</v>
      </c>
      <c r="Y7150" s="9" t="str">
        <f>IF(E7150="Cancelled","Excluded",IF(D7150="",IF((SLA_Policy!$B$8-B7150)*24&gt;X7150,"Open - Breached","Open - On Track"),IF((D7150-B7150)*24&lt;=X7150,"Met","Breached")))</f>
        <v>Met</v>
      </c>
    </row>
    <row r="7151" spans="1:25" x14ac:dyDescent="0.25">
      <c r="A7151" s="9" t="s">
        <v>11133</v>
      </c>
      <c r="B7151" s="23">
        <v>46121.65</v>
      </c>
      <c r="C7151" s="23">
        <v>46121.667361111096</v>
      </c>
      <c r="D7151" s="23">
        <v>46122.365277777797</v>
      </c>
      <c r="E7151" s="9" t="s">
        <v>212</v>
      </c>
      <c r="F7151" s="9" t="s">
        <v>188</v>
      </c>
      <c r="G7151" s="9" t="s">
        <v>236</v>
      </c>
      <c r="H7151" s="9" t="s">
        <v>161</v>
      </c>
      <c r="I7151" s="9" t="s">
        <v>482</v>
      </c>
      <c r="J7151" s="9" t="s">
        <v>2068</v>
      </c>
      <c r="K7151" s="9" t="s">
        <v>239</v>
      </c>
      <c r="L7151" s="9" t="s">
        <v>307</v>
      </c>
      <c r="M7151" s="9" t="s">
        <v>1350</v>
      </c>
      <c r="N7151" s="9" t="s">
        <v>196</v>
      </c>
      <c r="O7151" s="9" t="s">
        <v>177</v>
      </c>
      <c r="P7151" s="9" t="s">
        <v>241</v>
      </c>
      <c r="Q7151" s="9" t="s">
        <v>219</v>
      </c>
      <c r="R7151" s="9">
        <v>0</v>
      </c>
      <c r="S7151" s="9">
        <v>35</v>
      </c>
      <c r="U7151" s="9" t="s">
        <v>242</v>
      </c>
      <c r="W7151" s="9">
        <v>4</v>
      </c>
      <c r="X7151" s="9">
        <f>INDEX(SLA_Policy!$D$2:$D$5,MATCH(F7151,SLA_Policy!$A$2:$A$5,0))</f>
        <v>72</v>
      </c>
      <c r="Y7151" s="9" t="str">
        <f>IF(E7151="Cancelled","Excluded",IF(D7151="",IF((SLA_Policy!$B$8-B7151)*24&gt;X7151,"Open - Breached","Open - On Track"),IF((D7151-B7151)*24&lt;=X7151,"Met","Breached")))</f>
        <v>Met</v>
      </c>
    </row>
    <row r="7152" spans="1:25" x14ac:dyDescent="0.25">
      <c r="A7152" s="9" t="s">
        <v>11134</v>
      </c>
      <c r="B7152" s="23">
        <v>46121.686805555597</v>
      </c>
      <c r="C7152" s="23">
        <v>46121.6965277778</v>
      </c>
      <c r="D7152" s="23">
        <v>46121.724999999999</v>
      </c>
      <c r="E7152" s="9" t="s">
        <v>212</v>
      </c>
      <c r="F7152" s="9" t="s">
        <v>189</v>
      </c>
      <c r="G7152" s="9" t="s">
        <v>213</v>
      </c>
      <c r="H7152" s="9" t="s">
        <v>161</v>
      </c>
      <c r="I7152" s="9" t="s">
        <v>389</v>
      </c>
      <c r="J7152" s="9" t="s">
        <v>9472</v>
      </c>
      <c r="K7152" s="9" t="s">
        <v>303</v>
      </c>
      <c r="L7152" s="9" t="s">
        <v>104</v>
      </c>
      <c r="M7152" s="9" t="s">
        <v>573</v>
      </c>
      <c r="N7152" s="9" t="s">
        <v>198</v>
      </c>
      <c r="O7152" s="9" t="s">
        <v>116</v>
      </c>
      <c r="P7152" s="9" t="s">
        <v>234</v>
      </c>
      <c r="Q7152" s="9" t="s">
        <v>219</v>
      </c>
      <c r="R7152" s="9">
        <v>0</v>
      </c>
      <c r="S7152" s="9">
        <v>4</v>
      </c>
      <c r="U7152" s="9" t="s">
        <v>221</v>
      </c>
      <c r="X7152" s="9">
        <f>INDEX(SLA_Policy!$D$2:$D$5,MATCH(F7152,SLA_Policy!$A$2:$A$5,0))</f>
        <v>120</v>
      </c>
      <c r="Y7152" s="9" t="str">
        <f>IF(E7152="Cancelled","Excluded",IF(D7152="",IF((SLA_Policy!$B$8-B7152)*24&gt;X7152,"Open - Breached","Open - On Track"),IF((D7152-B7152)*24&lt;=X7152,"Met","Breached")))</f>
        <v>Met</v>
      </c>
    </row>
    <row r="7153" spans="1:25" x14ac:dyDescent="0.25">
      <c r="A7153" s="9" t="s">
        <v>11135</v>
      </c>
      <c r="B7153" s="23">
        <v>46121.6875</v>
      </c>
      <c r="C7153" s="23">
        <v>46121.762499999997</v>
      </c>
      <c r="D7153" s="23">
        <v>46122.340972222199</v>
      </c>
      <c r="E7153" s="9" t="s">
        <v>212</v>
      </c>
      <c r="F7153" s="9" t="s">
        <v>188</v>
      </c>
      <c r="G7153" s="9" t="s">
        <v>236</v>
      </c>
      <c r="H7153" s="9" t="s">
        <v>163</v>
      </c>
      <c r="I7153" s="9" t="s">
        <v>327</v>
      </c>
      <c r="J7153" s="9" t="s">
        <v>1391</v>
      </c>
      <c r="K7153" s="9" t="s">
        <v>215</v>
      </c>
      <c r="L7153" s="9" t="s">
        <v>104</v>
      </c>
      <c r="M7153" s="9" t="s">
        <v>3302</v>
      </c>
      <c r="N7153" s="9" t="s">
        <v>196</v>
      </c>
      <c r="O7153" s="9" t="s">
        <v>176</v>
      </c>
      <c r="P7153" s="9" t="s">
        <v>228</v>
      </c>
      <c r="Q7153" s="9" t="s">
        <v>273</v>
      </c>
      <c r="R7153" s="9">
        <v>0</v>
      </c>
      <c r="S7153" s="9">
        <v>41</v>
      </c>
      <c r="U7153" s="9" t="s">
        <v>242</v>
      </c>
      <c r="X7153" s="9">
        <f>INDEX(SLA_Policy!$D$2:$D$5,MATCH(F7153,SLA_Policy!$A$2:$A$5,0))</f>
        <v>72</v>
      </c>
      <c r="Y7153" s="9" t="str">
        <f>IF(E7153="Cancelled","Excluded",IF(D7153="",IF((SLA_Policy!$B$8-B7153)*24&gt;X7153,"Open - Breached","Open - On Track"),IF((D7153-B7153)*24&lt;=X7153,"Met","Breached")))</f>
        <v>Met</v>
      </c>
    </row>
    <row r="7154" spans="1:25" x14ac:dyDescent="0.25">
      <c r="A7154" s="9" t="s">
        <v>11136</v>
      </c>
      <c r="B7154" s="23">
        <v>46121.7006944444</v>
      </c>
      <c r="C7154" s="23">
        <v>46121.707638888904</v>
      </c>
      <c r="D7154" s="23">
        <v>46121.722916666702</v>
      </c>
      <c r="E7154" s="9" t="s">
        <v>212</v>
      </c>
      <c r="F7154" s="9" t="s">
        <v>189</v>
      </c>
      <c r="G7154" s="9" t="s">
        <v>213</v>
      </c>
      <c r="H7154" s="9" t="s">
        <v>161</v>
      </c>
      <c r="I7154" s="9" t="s">
        <v>389</v>
      </c>
      <c r="J7154" s="9" t="s">
        <v>1581</v>
      </c>
      <c r="K7154" s="9" t="s">
        <v>239</v>
      </c>
      <c r="L7154" s="9" t="s">
        <v>104</v>
      </c>
      <c r="M7154" s="9" t="s">
        <v>2838</v>
      </c>
      <c r="N7154" s="9" t="s">
        <v>198</v>
      </c>
      <c r="O7154" s="9" t="s">
        <v>116</v>
      </c>
      <c r="P7154" s="9" t="s">
        <v>525</v>
      </c>
      <c r="Q7154" s="9" t="s">
        <v>219</v>
      </c>
      <c r="R7154" s="9">
        <v>0</v>
      </c>
      <c r="S7154" s="9">
        <v>3</v>
      </c>
      <c r="U7154" s="9" t="s">
        <v>266</v>
      </c>
      <c r="X7154" s="9">
        <f>INDEX(SLA_Policy!$D$2:$D$5,MATCH(F7154,SLA_Policy!$A$2:$A$5,0))</f>
        <v>120</v>
      </c>
      <c r="Y7154" s="9" t="str">
        <f>IF(E7154="Cancelled","Excluded",IF(D7154="",IF((SLA_Policy!$B$8-B7154)*24&gt;X7154,"Open - Breached","Open - On Track"),IF((D7154-B7154)*24&lt;=X7154,"Met","Breached")))</f>
        <v>Met</v>
      </c>
    </row>
    <row r="7155" spans="1:25" x14ac:dyDescent="0.25">
      <c r="A7155" s="9" t="s">
        <v>11137</v>
      </c>
      <c r="B7155" s="23">
        <v>46121.729861111096</v>
      </c>
      <c r="C7155" s="23">
        <v>46121.745138888902</v>
      </c>
      <c r="D7155" s="23">
        <v>46122.359027777798</v>
      </c>
      <c r="E7155" s="9" t="s">
        <v>212</v>
      </c>
      <c r="F7155" s="9" t="s">
        <v>188</v>
      </c>
      <c r="G7155" s="9" t="s">
        <v>213</v>
      </c>
      <c r="H7155" s="9" t="s">
        <v>163</v>
      </c>
      <c r="I7155" s="9" t="s">
        <v>405</v>
      </c>
      <c r="J7155" s="9" t="s">
        <v>1760</v>
      </c>
      <c r="K7155" s="9" t="s">
        <v>225</v>
      </c>
      <c r="L7155" s="9" t="s">
        <v>311</v>
      </c>
      <c r="M7155" s="9" t="s">
        <v>11138</v>
      </c>
      <c r="N7155" s="9" t="s">
        <v>199</v>
      </c>
      <c r="O7155" s="9" t="s">
        <v>176</v>
      </c>
      <c r="P7155" s="9" t="s">
        <v>253</v>
      </c>
      <c r="Q7155" s="9" t="s">
        <v>219</v>
      </c>
      <c r="R7155" s="9">
        <v>0</v>
      </c>
      <c r="S7155" s="9">
        <v>10</v>
      </c>
      <c r="U7155" s="9" t="s">
        <v>376</v>
      </c>
      <c r="X7155" s="9">
        <f>INDEX(SLA_Policy!$D$2:$D$5,MATCH(F7155,SLA_Policy!$A$2:$A$5,0))</f>
        <v>72</v>
      </c>
      <c r="Y7155" s="9" t="str">
        <f>IF(E7155="Cancelled","Excluded",IF(D7155="",IF((SLA_Policy!$B$8-B7155)*24&gt;X7155,"Open - Breached","Open - On Track"),IF((D7155-B7155)*24&lt;=X7155,"Met","Breached")))</f>
        <v>Met</v>
      </c>
    </row>
    <row r="7156" spans="1:25" x14ac:dyDescent="0.25">
      <c r="A7156" s="9" t="s">
        <v>11139</v>
      </c>
      <c r="B7156" s="23">
        <v>46121.7409722222</v>
      </c>
      <c r="C7156" s="23">
        <v>46121.790972222203</v>
      </c>
      <c r="D7156" s="23">
        <v>46125.313888888901</v>
      </c>
      <c r="E7156" s="9" t="s">
        <v>212</v>
      </c>
      <c r="F7156" s="9" t="s">
        <v>188</v>
      </c>
      <c r="G7156" s="9" t="s">
        <v>213</v>
      </c>
      <c r="H7156" s="9" t="s">
        <v>167</v>
      </c>
      <c r="I7156" s="9" t="s">
        <v>349</v>
      </c>
      <c r="J7156" s="9" t="s">
        <v>1197</v>
      </c>
      <c r="K7156" s="9" t="s">
        <v>225</v>
      </c>
      <c r="L7156" s="9" t="s">
        <v>311</v>
      </c>
      <c r="M7156" s="9" t="s">
        <v>3671</v>
      </c>
      <c r="N7156" s="9" t="s">
        <v>196</v>
      </c>
      <c r="O7156" s="9" t="s">
        <v>180</v>
      </c>
      <c r="P7156" s="9" t="s">
        <v>368</v>
      </c>
      <c r="Q7156" s="9" t="s">
        <v>219</v>
      </c>
      <c r="R7156" s="9">
        <v>0</v>
      </c>
      <c r="S7156" s="9">
        <v>25</v>
      </c>
      <c r="U7156" s="9" t="s">
        <v>376</v>
      </c>
      <c r="X7156" s="9">
        <f>INDEX(SLA_Policy!$D$2:$D$5,MATCH(F7156,SLA_Policy!$A$2:$A$5,0))</f>
        <v>72</v>
      </c>
      <c r="Y7156" s="9" t="str">
        <f>IF(E7156="Cancelled","Excluded",IF(D7156="",IF((SLA_Policy!$B$8-B7156)*24&gt;X7156,"Open - Breached","Open - On Track"),IF((D7156-B7156)*24&lt;=X7156,"Met","Breached")))</f>
        <v>Breached</v>
      </c>
    </row>
    <row r="7157" spans="1:25" x14ac:dyDescent="0.25">
      <c r="A7157" s="9" t="s">
        <v>11140</v>
      </c>
      <c r="B7157" s="23">
        <v>46121.743750000001</v>
      </c>
      <c r="C7157" s="23">
        <v>46122.359027777798</v>
      </c>
      <c r="D7157" s="23">
        <v>46122.368055555598</v>
      </c>
      <c r="E7157" s="9" t="s">
        <v>212</v>
      </c>
      <c r="F7157" s="9" t="s">
        <v>188</v>
      </c>
      <c r="G7157" s="9" t="s">
        <v>236</v>
      </c>
      <c r="H7157" s="9" t="s">
        <v>161</v>
      </c>
      <c r="I7157" s="9" t="s">
        <v>505</v>
      </c>
      <c r="J7157" s="9" t="s">
        <v>3924</v>
      </c>
      <c r="K7157" s="9" t="s">
        <v>262</v>
      </c>
      <c r="L7157" s="9" t="s">
        <v>311</v>
      </c>
      <c r="M7157" s="9" t="s">
        <v>2418</v>
      </c>
      <c r="N7157" s="9" t="s">
        <v>197</v>
      </c>
      <c r="O7157" s="9" t="s">
        <v>177</v>
      </c>
      <c r="P7157" s="9" t="s">
        <v>942</v>
      </c>
      <c r="Q7157" s="9" t="s">
        <v>219</v>
      </c>
      <c r="R7157" s="9">
        <v>0</v>
      </c>
      <c r="S7157" s="9">
        <v>22</v>
      </c>
      <c r="U7157" s="9" t="s">
        <v>242</v>
      </c>
      <c r="X7157" s="9">
        <f>INDEX(SLA_Policy!$D$2:$D$5,MATCH(F7157,SLA_Policy!$A$2:$A$5,0))</f>
        <v>72</v>
      </c>
      <c r="Y7157" s="9" t="str">
        <f>IF(E7157="Cancelled","Excluded",IF(D7157="",IF((SLA_Policy!$B$8-B7157)*24&gt;X7157,"Open - Breached","Open - On Track"),IF((D7157-B7157)*24&lt;=X7157,"Met","Breached")))</f>
        <v>Met</v>
      </c>
    </row>
    <row r="7158" spans="1:25" x14ac:dyDescent="0.25">
      <c r="A7158" s="9" t="s">
        <v>11141</v>
      </c>
      <c r="B7158" s="23">
        <v>46121.751388888901</v>
      </c>
      <c r="C7158" s="23">
        <v>46121.752777777801</v>
      </c>
      <c r="E7158" s="9" t="s">
        <v>649</v>
      </c>
      <c r="F7158" s="9" t="s">
        <v>188</v>
      </c>
      <c r="G7158" s="9" t="s">
        <v>213</v>
      </c>
      <c r="H7158" s="9" t="s">
        <v>161</v>
      </c>
      <c r="I7158" s="9" t="s">
        <v>389</v>
      </c>
      <c r="J7158" s="9" t="s">
        <v>5386</v>
      </c>
      <c r="K7158" s="9" t="s">
        <v>410</v>
      </c>
      <c r="L7158" s="9" t="s">
        <v>270</v>
      </c>
      <c r="M7158" s="9" t="s">
        <v>3684</v>
      </c>
      <c r="N7158" s="9" t="s">
        <v>198</v>
      </c>
      <c r="O7158" s="9" t="s">
        <v>116</v>
      </c>
      <c r="P7158" s="9" t="s">
        <v>342</v>
      </c>
      <c r="Q7158" s="9" t="s">
        <v>219</v>
      </c>
      <c r="R7158" s="9">
        <v>0</v>
      </c>
      <c r="S7158" s="9">
        <v>1</v>
      </c>
      <c r="X7158" s="9">
        <f>INDEX(SLA_Policy!$D$2:$D$5,MATCH(F7158,SLA_Policy!$A$2:$A$5,0))</f>
        <v>72</v>
      </c>
      <c r="Y7158" s="9" t="str">
        <f>IF(E7158="Cancelled","Excluded",IF(D7158="",IF((SLA_Policy!$B$8-B7158)*24&gt;X7158,"Open - Breached","Open - On Track"),IF((D7158-B7158)*24&lt;=X7158,"Met","Breached")))</f>
        <v>Excluded</v>
      </c>
    </row>
    <row r="7159" spans="1:25" x14ac:dyDescent="0.25">
      <c r="A7159" s="9" t="s">
        <v>11142</v>
      </c>
      <c r="B7159" s="23">
        <v>46121.754861111098</v>
      </c>
      <c r="C7159" s="23">
        <v>46122.497222222199</v>
      </c>
      <c r="D7159" s="23">
        <v>46122.518750000003</v>
      </c>
      <c r="E7159" s="9" t="s">
        <v>212</v>
      </c>
      <c r="F7159" s="9" t="s">
        <v>189</v>
      </c>
      <c r="G7159" s="9" t="s">
        <v>213</v>
      </c>
      <c r="H7159" s="9" t="s">
        <v>161</v>
      </c>
      <c r="I7159" s="9" t="s">
        <v>454</v>
      </c>
      <c r="J7159" s="9" t="s">
        <v>1549</v>
      </c>
      <c r="K7159" s="9" t="s">
        <v>215</v>
      </c>
      <c r="L7159" s="9" t="s">
        <v>395</v>
      </c>
      <c r="M7159" s="9" t="s">
        <v>3187</v>
      </c>
      <c r="N7159" s="9" t="s">
        <v>197</v>
      </c>
      <c r="O7159" s="9" t="s">
        <v>177</v>
      </c>
      <c r="P7159" s="9" t="s">
        <v>457</v>
      </c>
      <c r="Q7159" s="9" t="s">
        <v>273</v>
      </c>
      <c r="R7159" s="9">
        <v>0</v>
      </c>
      <c r="S7159" s="9">
        <v>6</v>
      </c>
      <c r="U7159" s="9" t="s">
        <v>266</v>
      </c>
      <c r="X7159" s="9">
        <f>INDEX(SLA_Policy!$D$2:$D$5,MATCH(F7159,SLA_Policy!$A$2:$A$5,0))</f>
        <v>120</v>
      </c>
      <c r="Y7159" s="9" t="str">
        <f>IF(E7159="Cancelled","Excluded",IF(D7159="",IF((SLA_Policy!$B$8-B7159)*24&gt;X7159,"Open - Breached","Open - On Track"),IF((D7159-B7159)*24&lt;=X7159,"Met","Breached")))</f>
        <v>Met</v>
      </c>
    </row>
    <row r="7160" spans="1:25" x14ac:dyDescent="0.25">
      <c r="A7160" s="9" t="s">
        <v>11143</v>
      </c>
      <c r="B7160" s="23">
        <v>46121.777083333298</v>
      </c>
      <c r="C7160" s="23">
        <v>46121.777777777803</v>
      </c>
      <c r="D7160" s="23">
        <v>46125.413888888899</v>
      </c>
      <c r="E7160" s="9" t="s">
        <v>212</v>
      </c>
      <c r="F7160" s="9" t="s">
        <v>188</v>
      </c>
      <c r="G7160" s="9" t="s">
        <v>213</v>
      </c>
      <c r="H7160" s="9" t="s">
        <v>167</v>
      </c>
      <c r="I7160" s="9" t="s">
        <v>536</v>
      </c>
      <c r="J7160" s="9" t="s">
        <v>2940</v>
      </c>
      <c r="K7160" s="9" t="s">
        <v>239</v>
      </c>
      <c r="L7160" s="9" t="s">
        <v>311</v>
      </c>
      <c r="M7160" s="9" t="s">
        <v>2196</v>
      </c>
      <c r="N7160" s="9" t="s">
        <v>198</v>
      </c>
      <c r="O7160" s="9" t="s">
        <v>180</v>
      </c>
      <c r="P7160" s="9" t="s">
        <v>318</v>
      </c>
      <c r="Q7160" s="9" t="s">
        <v>219</v>
      </c>
      <c r="R7160" s="9">
        <v>1</v>
      </c>
      <c r="S7160" s="9">
        <v>65</v>
      </c>
      <c r="T7160" s="9" t="s">
        <v>229</v>
      </c>
      <c r="U7160" s="9" t="s">
        <v>248</v>
      </c>
      <c r="X7160" s="9">
        <f>INDEX(SLA_Policy!$D$2:$D$5,MATCH(F7160,SLA_Policy!$A$2:$A$5,0))</f>
        <v>72</v>
      </c>
      <c r="Y7160" s="9" t="str">
        <f>IF(E7160="Cancelled","Excluded",IF(D7160="",IF((SLA_Policy!$B$8-B7160)*24&gt;X7160,"Open - Breached","Open - On Track"),IF((D7160-B7160)*24&lt;=X7160,"Met","Breached")))</f>
        <v>Breached</v>
      </c>
    </row>
    <row r="7161" spans="1:25" x14ac:dyDescent="0.25">
      <c r="A7161" s="9" t="s">
        <v>11144</v>
      </c>
      <c r="B7161" s="23">
        <v>46122.291666666701</v>
      </c>
      <c r="C7161" s="23">
        <v>46122.319444444503</v>
      </c>
      <c r="D7161" s="23">
        <v>46122.554861111101</v>
      </c>
      <c r="E7161" s="9" t="s">
        <v>212</v>
      </c>
      <c r="F7161" s="9" t="s">
        <v>188</v>
      </c>
      <c r="G7161" s="9" t="s">
        <v>213</v>
      </c>
      <c r="H7161" s="9" t="s">
        <v>164</v>
      </c>
      <c r="I7161" s="9" t="s">
        <v>260</v>
      </c>
      <c r="J7161" s="9" t="s">
        <v>705</v>
      </c>
      <c r="K7161" s="9" t="s">
        <v>410</v>
      </c>
      <c r="L7161" s="9" t="s">
        <v>216</v>
      </c>
      <c r="M7161" s="9" t="s">
        <v>1644</v>
      </c>
      <c r="N7161" s="9" t="s">
        <v>196</v>
      </c>
      <c r="O7161" s="9" t="s">
        <v>179</v>
      </c>
      <c r="P7161" s="9" t="s">
        <v>337</v>
      </c>
      <c r="Q7161" s="9" t="s">
        <v>219</v>
      </c>
      <c r="R7161" s="9">
        <v>0</v>
      </c>
      <c r="S7161" s="9">
        <v>27</v>
      </c>
      <c r="T7161" s="9" t="s">
        <v>265</v>
      </c>
      <c r="U7161" s="9" t="s">
        <v>266</v>
      </c>
      <c r="W7161" s="9">
        <v>5</v>
      </c>
      <c r="X7161" s="9">
        <f>INDEX(SLA_Policy!$D$2:$D$5,MATCH(F7161,SLA_Policy!$A$2:$A$5,0))</f>
        <v>72</v>
      </c>
      <c r="Y7161" s="9" t="str">
        <f>IF(E7161="Cancelled","Excluded",IF(D7161="",IF((SLA_Policy!$B$8-B7161)*24&gt;X7161,"Open - Breached","Open - On Track"),IF((D7161-B7161)*24&lt;=X7161,"Met","Breached")))</f>
        <v>Met</v>
      </c>
    </row>
    <row r="7162" spans="1:25" x14ac:dyDescent="0.25">
      <c r="A7162" s="9" t="s">
        <v>11145</v>
      </c>
      <c r="B7162" s="23">
        <v>46122.302777777797</v>
      </c>
      <c r="C7162" s="23">
        <v>46122.332638888904</v>
      </c>
      <c r="D7162" s="23">
        <v>46125.342361111099</v>
      </c>
      <c r="E7162" s="9" t="s">
        <v>212</v>
      </c>
      <c r="F7162" s="9" t="s">
        <v>188</v>
      </c>
      <c r="G7162" s="9" t="s">
        <v>213</v>
      </c>
      <c r="H7162" s="9" t="s">
        <v>163</v>
      </c>
      <c r="I7162" s="9" t="s">
        <v>223</v>
      </c>
      <c r="J7162" s="9" t="s">
        <v>11146</v>
      </c>
      <c r="K7162" s="9" t="s">
        <v>246</v>
      </c>
      <c r="L7162" s="9" t="s">
        <v>270</v>
      </c>
      <c r="M7162" s="9" t="s">
        <v>1865</v>
      </c>
      <c r="N7162" s="9" t="s">
        <v>196</v>
      </c>
      <c r="O7162" s="9" t="s">
        <v>180</v>
      </c>
      <c r="P7162" s="9" t="s">
        <v>318</v>
      </c>
      <c r="Q7162" s="9" t="s">
        <v>219</v>
      </c>
      <c r="R7162" s="9">
        <v>0</v>
      </c>
      <c r="S7162" s="9">
        <v>50</v>
      </c>
      <c r="T7162" s="9" t="s">
        <v>229</v>
      </c>
      <c r="U7162" s="9" t="s">
        <v>230</v>
      </c>
      <c r="X7162" s="9">
        <f>INDEX(SLA_Policy!$D$2:$D$5,MATCH(F7162,SLA_Policy!$A$2:$A$5,0))</f>
        <v>72</v>
      </c>
      <c r="Y7162" s="9" t="str">
        <f>IF(E7162="Cancelled","Excluded",IF(D7162="",IF((SLA_Policy!$B$8-B7162)*24&gt;X7162,"Open - Breached","Open - On Track"),IF((D7162-B7162)*24&lt;=X7162,"Met","Breached")))</f>
        <v>Breached</v>
      </c>
    </row>
    <row r="7163" spans="1:25" x14ac:dyDescent="0.25">
      <c r="A7163" s="9" t="s">
        <v>11147</v>
      </c>
      <c r="B7163" s="23">
        <v>46122.317361111098</v>
      </c>
      <c r="C7163" s="23">
        <v>46122.379166666702</v>
      </c>
      <c r="D7163" s="23">
        <v>46125.375</v>
      </c>
      <c r="E7163" s="9" t="s">
        <v>212</v>
      </c>
      <c r="F7163" s="9" t="s">
        <v>188</v>
      </c>
      <c r="G7163" s="9" t="s">
        <v>213</v>
      </c>
      <c r="H7163" s="9" t="s">
        <v>163</v>
      </c>
      <c r="I7163" s="9" t="s">
        <v>223</v>
      </c>
      <c r="J7163" s="9" t="s">
        <v>1182</v>
      </c>
      <c r="K7163" s="9" t="s">
        <v>246</v>
      </c>
      <c r="L7163" s="9" t="s">
        <v>270</v>
      </c>
      <c r="M7163" s="9" t="s">
        <v>947</v>
      </c>
      <c r="N7163" s="9" t="s">
        <v>196</v>
      </c>
      <c r="O7163" s="9" t="s">
        <v>176</v>
      </c>
      <c r="P7163" s="9" t="s">
        <v>253</v>
      </c>
      <c r="Q7163" s="9" t="s">
        <v>219</v>
      </c>
      <c r="R7163" s="9">
        <v>0</v>
      </c>
      <c r="S7163" s="9">
        <v>79</v>
      </c>
      <c r="T7163" s="9" t="s">
        <v>136</v>
      </c>
      <c r="U7163" s="9" t="s">
        <v>230</v>
      </c>
      <c r="W7163" s="9">
        <v>4</v>
      </c>
      <c r="X7163" s="9">
        <f>INDEX(SLA_Policy!$D$2:$D$5,MATCH(F7163,SLA_Policy!$A$2:$A$5,0))</f>
        <v>72</v>
      </c>
      <c r="Y7163" s="9" t="str">
        <f>IF(E7163="Cancelled","Excluded",IF(D7163="",IF((SLA_Policy!$B$8-B7163)*24&gt;X7163,"Open - Breached","Open - On Track"),IF((D7163-B7163)*24&lt;=X7163,"Met","Breached")))</f>
        <v>Breached</v>
      </c>
    </row>
    <row r="7164" spans="1:25" x14ac:dyDescent="0.25">
      <c r="A7164" s="9" t="s">
        <v>11148</v>
      </c>
      <c r="B7164" s="23">
        <v>46122.322916666701</v>
      </c>
      <c r="C7164" s="23">
        <v>46122.337500000001</v>
      </c>
      <c r="D7164" s="23">
        <v>46125.386805555601</v>
      </c>
      <c r="E7164" s="9" t="s">
        <v>212</v>
      </c>
      <c r="F7164" s="9" t="s">
        <v>188</v>
      </c>
      <c r="G7164" s="9" t="s">
        <v>213</v>
      </c>
      <c r="H7164" s="9" t="s">
        <v>164</v>
      </c>
      <c r="I7164" s="9" t="s">
        <v>260</v>
      </c>
      <c r="J7164" s="9" t="s">
        <v>2270</v>
      </c>
      <c r="K7164" s="9" t="s">
        <v>246</v>
      </c>
      <c r="L7164" s="9" t="s">
        <v>311</v>
      </c>
      <c r="M7164" s="9" t="s">
        <v>3219</v>
      </c>
      <c r="N7164" s="9" t="s">
        <v>197</v>
      </c>
      <c r="O7164" s="9" t="s">
        <v>179</v>
      </c>
      <c r="P7164" s="9" t="s">
        <v>313</v>
      </c>
      <c r="Q7164" s="9" t="s">
        <v>219</v>
      </c>
      <c r="R7164" s="9">
        <v>0</v>
      </c>
      <c r="S7164" s="9">
        <v>27</v>
      </c>
      <c r="T7164" s="9" t="s">
        <v>265</v>
      </c>
      <c r="U7164" s="9" t="s">
        <v>266</v>
      </c>
      <c r="X7164" s="9">
        <f>INDEX(SLA_Policy!$D$2:$D$5,MATCH(F7164,SLA_Policy!$A$2:$A$5,0))</f>
        <v>72</v>
      </c>
      <c r="Y7164" s="9" t="str">
        <f>IF(E7164="Cancelled","Excluded",IF(D7164="",IF((SLA_Policy!$B$8-B7164)*24&gt;X7164,"Open - Breached","Open - On Track"),IF((D7164-B7164)*24&lt;=X7164,"Met","Breached")))</f>
        <v>Breached</v>
      </c>
    </row>
    <row r="7165" spans="1:25" x14ac:dyDescent="0.25">
      <c r="A7165" s="9" t="s">
        <v>11149</v>
      </c>
      <c r="B7165" s="23">
        <v>46122.328472222202</v>
      </c>
      <c r="C7165" s="23">
        <v>46122.345833333296</v>
      </c>
      <c r="D7165" s="23">
        <v>46125.412499999999</v>
      </c>
      <c r="E7165" s="9" t="s">
        <v>212</v>
      </c>
      <c r="F7165" s="9" t="s">
        <v>189</v>
      </c>
      <c r="G7165" s="9" t="s">
        <v>236</v>
      </c>
      <c r="H7165" s="9" t="s">
        <v>161</v>
      </c>
      <c r="I7165" s="9" t="s">
        <v>237</v>
      </c>
      <c r="J7165" s="9" t="s">
        <v>3072</v>
      </c>
      <c r="K7165" s="9" t="s">
        <v>239</v>
      </c>
      <c r="L7165" s="9" t="s">
        <v>282</v>
      </c>
      <c r="M7165" s="9" t="s">
        <v>1484</v>
      </c>
      <c r="N7165" s="9" t="s">
        <v>196</v>
      </c>
      <c r="O7165" s="9" t="s">
        <v>177</v>
      </c>
      <c r="P7165" s="9" t="s">
        <v>241</v>
      </c>
      <c r="Q7165" s="9" t="s">
        <v>273</v>
      </c>
      <c r="R7165" s="9">
        <v>0</v>
      </c>
      <c r="S7165" s="9">
        <v>20</v>
      </c>
      <c r="U7165" s="9" t="s">
        <v>242</v>
      </c>
      <c r="X7165" s="9">
        <f>INDEX(SLA_Policy!$D$2:$D$5,MATCH(F7165,SLA_Policy!$A$2:$A$5,0))</f>
        <v>120</v>
      </c>
      <c r="Y7165" s="9" t="str">
        <f>IF(E7165="Cancelled","Excluded",IF(D7165="",IF((SLA_Policy!$B$8-B7165)*24&gt;X7165,"Open - Breached","Open - On Track"),IF((D7165-B7165)*24&lt;=X7165,"Met","Breached")))</f>
        <v>Met</v>
      </c>
    </row>
    <row r="7166" spans="1:25" x14ac:dyDescent="0.25">
      <c r="A7166" s="9" t="s">
        <v>11150</v>
      </c>
      <c r="B7166" s="23">
        <v>46122.328472222202</v>
      </c>
      <c r="C7166" s="23">
        <v>46122.331250000003</v>
      </c>
      <c r="D7166" s="23">
        <v>46122.716666666704</v>
      </c>
      <c r="E7166" s="9" t="s">
        <v>212</v>
      </c>
      <c r="F7166" s="9" t="s">
        <v>188</v>
      </c>
      <c r="G7166" s="9" t="s">
        <v>213</v>
      </c>
      <c r="H7166" s="9" t="s">
        <v>166</v>
      </c>
      <c r="I7166" s="9" t="s">
        <v>398</v>
      </c>
      <c r="J7166" s="9" t="s">
        <v>11151</v>
      </c>
      <c r="K7166" s="9" t="s">
        <v>225</v>
      </c>
      <c r="L7166" s="9" t="s">
        <v>395</v>
      </c>
      <c r="M7166" s="9" t="s">
        <v>700</v>
      </c>
      <c r="N7166" s="9" t="s">
        <v>198</v>
      </c>
      <c r="O7166" s="9" t="s">
        <v>181</v>
      </c>
      <c r="P7166" s="9" t="s">
        <v>668</v>
      </c>
      <c r="Q7166" s="9" t="s">
        <v>219</v>
      </c>
      <c r="R7166" s="9">
        <v>0</v>
      </c>
      <c r="S7166" s="9">
        <v>94</v>
      </c>
      <c r="U7166" s="9" t="s">
        <v>290</v>
      </c>
      <c r="X7166" s="9">
        <f>INDEX(SLA_Policy!$D$2:$D$5,MATCH(F7166,SLA_Policy!$A$2:$A$5,0))</f>
        <v>72</v>
      </c>
      <c r="Y7166" s="9" t="str">
        <f>IF(E7166="Cancelled","Excluded",IF(D7166="",IF((SLA_Policy!$B$8-B7166)*24&gt;X7166,"Open - Breached","Open - On Track"),IF((D7166-B7166)*24&lt;=X7166,"Met","Breached")))</f>
        <v>Met</v>
      </c>
    </row>
    <row r="7167" spans="1:25" x14ac:dyDescent="0.25">
      <c r="A7167" s="9" t="s">
        <v>11152</v>
      </c>
      <c r="B7167" s="23">
        <v>46122.341666666704</v>
      </c>
      <c r="C7167" s="23">
        <v>46122.35</v>
      </c>
      <c r="D7167" s="23">
        <v>46122.763888888898</v>
      </c>
      <c r="E7167" s="9" t="s">
        <v>212</v>
      </c>
      <c r="F7167" s="9" t="s">
        <v>188</v>
      </c>
      <c r="G7167" s="9" t="s">
        <v>213</v>
      </c>
      <c r="H7167" s="9" t="s">
        <v>88</v>
      </c>
      <c r="I7167" s="9" t="s">
        <v>92</v>
      </c>
      <c r="J7167" s="9" t="s">
        <v>7055</v>
      </c>
      <c r="K7167" s="9" t="s">
        <v>303</v>
      </c>
      <c r="L7167" s="9" t="s">
        <v>282</v>
      </c>
      <c r="M7167" s="9" t="s">
        <v>1209</v>
      </c>
      <c r="N7167" s="9" t="s">
        <v>199</v>
      </c>
      <c r="O7167" s="9" t="s">
        <v>178</v>
      </c>
      <c r="P7167" s="9" t="s">
        <v>272</v>
      </c>
      <c r="Q7167" s="9" t="s">
        <v>219</v>
      </c>
      <c r="R7167" s="9">
        <v>0</v>
      </c>
      <c r="S7167" s="9">
        <v>36</v>
      </c>
      <c r="T7167" s="9" t="s">
        <v>220</v>
      </c>
      <c r="U7167" s="9" t="s">
        <v>221</v>
      </c>
      <c r="X7167" s="9">
        <f>INDEX(SLA_Policy!$D$2:$D$5,MATCH(F7167,SLA_Policy!$A$2:$A$5,0))</f>
        <v>72</v>
      </c>
      <c r="Y7167" s="9" t="str">
        <f>IF(E7167="Cancelled","Excluded",IF(D7167="",IF((SLA_Policy!$B$8-B7167)*24&gt;X7167,"Open - Breached","Open - On Track"),IF((D7167-B7167)*24&lt;=X7167,"Met","Breached")))</f>
        <v>Met</v>
      </c>
    </row>
    <row r="7168" spans="1:25" x14ac:dyDescent="0.25">
      <c r="A7168" s="9" t="s">
        <v>11153</v>
      </c>
      <c r="B7168" s="23">
        <v>46122.360416666699</v>
      </c>
      <c r="C7168" s="23">
        <v>46122.361111111102</v>
      </c>
      <c r="D7168" s="23">
        <v>46122.416666666701</v>
      </c>
      <c r="E7168" s="9" t="s">
        <v>212</v>
      </c>
      <c r="F7168" s="9" t="s">
        <v>186</v>
      </c>
      <c r="G7168" s="9" t="s">
        <v>213</v>
      </c>
      <c r="H7168" s="9" t="s">
        <v>88</v>
      </c>
      <c r="I7168" s="9" t="s">
        <v>92</v>
      </c>
      <c r="J7168" s="9" t="s">
        <v>1082</v>
      </c>
      <c r="K7168" s="9" t="s">
        <v>215</v>
      </c>
      <c r="L7168" s="9" t="s">
        <v>104</v>
      </c>
      <c r="M7168" s="9" t="s">
        <v>1442</v>
      </c>
      <c r="N7168" s="9" t="s">
        <v>198</v>
      </c>
      <c r="O7168" s="9" t="s">
        <v>178</v>
      </c>
      <c r="P7168" s="9" t="s">
        <v>321</v>
      </c>
      <c r="Q7168" s="9" t="s">
        <v>273</v>
      </c>
      <c r="R7168" s="9">
        <v>0</v>
      </c>
      <c r="S7168" s="9">
        <v>6</v>
      </c>
      <c r="T7168" s="9" t="s">
        <v>136</v>
      </c>
      <c r="U7168" s="9" t="s">
        <v>230</v>
      </c>
      <c r="X7168" s="9">
        <f>INDEX(SLA_Policy!$D$2:$D$5,MATCH(F7168,SLA_Policy!$A$2:$A$5,0))</f>
        <v>4</v>
      </c>
      <c r="Y7168" s="9" t="str">
        <f>IF(E7168="Cancelled","Excluded",IF(D7168="",IF((SLA_Policy!$B$8-B7168)*24&gt;X7168,"Open - Breached","Open - On Track"),IF((D7168-B7168)*24&lt;=X7168,"Met","Breached")))</f>
        <v>Met</v>
      </c>
    </row>
    <row r="7169" spans="1:25" x14ac:dyDescent="0.25">
      <c r="A7169" s="9" t="s">
        <v>11154</v>
      </c>
      <c r="B7169" s="23">
        <v>46122.370138888902</v>
      </c>
      <c r="C7169" s="23">
        <v>46122.375694444498</v>
      </c>
      <c r="D7169" s="23">
        <v>46125.40625</v>
      </c>
      <c r="E7169" s="9" t="s">
        <v>212</v>
      </c>
      <c r="F7169" s="9" t="s">
        <v>188</v>
      </c>
      <c r="G7169" s="9" t="s">
        <v>213</v>
      </c>
      <c r="H7169" s="9" t="s">
        <v>161</v>
      </c>
      <c r="I7169" s="9" t="s">
        <v>297</v>
      </c>
      <c r="J7169" s="9" t="s">
        <v>521</v>
      </c>
      <c r="K7169" s="9" t="s">
        <v>246</v>
      </c>
      <c r="L7169" s="9" t="s">
        <v>216</v>
      </c>
      <c r="M7169" s="9" t="s">
        <v>257</v>
      </c>
      <c r="N7169" s="9" t="s">
        <v>197</v>
      </c>
      <c r="O7169" s="9" t="s">
        <v>116</v>
      </c>
      <c r="P7169" s="9" t="s">
        <v>551</v>
      </c>
      <c r="Q7169" s="9" t="s">
        <v>219</v>
      </c>
      <c r="R7169" s="9">
        <v>0</v>
      </c>
      <c r="S7169" s="9">
        <v>14</v>
      </c>
      <c r="U7169" s="9" t="s">
        <v>290</v>
      </c>
      <c r="X7169" s="9">
        <f>INDEX(SLA_Policy!$D$2:$D$5,MATCH(F7169,SLA_Policy!$A$2:$A$5,0))</f>
        <v>72</v>
      </c>
      <c r="Y7169" s="9" t="str">
        <f>IF(E7169="Cancelled","Excluded",IF(D7169="",IF((SLA_Policy!$B$8-B7169)*24&gt;X7169,"Open - Breached","Open - On Track"),IF((D7169-B7169)*24&lt;=X7169,"Met","Breached")))</f>
        <v>Breached</v>
      </c>
    </row>
    <row r="7170" spans="1:25" x14ac:dyDescent="0.25">
      <c r="A7170" s="9" t="s">
        <v>11155</v>
      </c>
      <c r="B7170" s="23">
        <v>46122.370833333298</v>
      </c>
      <c r="C7170" s="23">
        <v>46122.374305555597</v>
      </c>
      <c r="D7170" s="23">
        <v>46122.399305555598</v>
      </c>
      <c r="E7170" s="9" t="s">
        <v>212</v>
      </c>
      <c r="F7170" s="9" t="s">
        <v>187</v>
      </c>
      <c r="G7170" s="9" t="s">
        <v>213</v>
      </c>
      <c r="H7170" s="9" t="s">
        <v>161</v>
      </c>
      <c r="I7170" s="9" t="s">
        <v>454</v>
      </c>
      <c r="J7170" s="9" t="s">
        <v>1549</v>
      </c>
      <c r="K7170" s="9" t="s">
        <v>246</v>
      </c>
      <c r="L7170" s="9" t="s">
        <v>270</v>
      </c>
      <c r="M7170" s="9" t="s">
        <v>2962</v>
      </c>
      <c r="N7170" s="9" t="s">
        <v>196</v>
      </c>
      <c r="O7170" s="9" t="s">
        <v>116</v>
      </c>
      <c r="P7170" s="9" t="s">
        <v>551</v>
      </c>
      <c r="Q7170" s="9" t="s">
        <v>219</v>
      </c>
      <c r="R7170" s="9">
        <v>0</v>
      </c>
      <c r="S7170" s="9">
        <v>9</v>
      </c>
      <c r="U7170" s="9" t="s">
        <v>221</v>
      </c>
      <c r="W7170" s="9">
        <v>5</v>
      </c>
      <c r="X7170" s="9">
        <f>INDEX(SLA_Policy!$D$2:$D$5,MATCH(F7170,SLA_Policy!$A$2:$A$5,0))</f>
        <v>8</v>
      </c>
      <c r="Y7170" s="9" t="str">
        <f>IF(E7170="Cancelled","Excluded",IF(D7170="",IF((SLA_Policy!$B$8-B7170)*24&gt;X7170,"Open - Breached","Open - On Track"),IF((D7170-B7170)*24&lt;=X7170,"Met","Breached")))</f>
        <v>Met</v>
      </c>
    </row>
    <row r="7171" spans="1:25" x14ac:dyDescent="0.25">
      <c r="A7171" s="9" t="s">
        <v>11156</v>
      </c>
      <c r="B7171" s="23">
        <v>46122.383333333302</v>
      </c>
      <c r="C7171" s="23">
        <v>46122.451388888898</v>
      </c>
      <c r="D7171" s="23">
        <v>46122.684722222199</v>
      </c>
      <c r="E7171" s="9" t="s">
        <v>212</v>
      </c>
      <c r="F7171" s="9" t="s">
        <v>189</v>
      </c>
      <c r="G7171" s="9" t="s">
        <v>236</v>
      </c>
      <c r="H7171" s="9" t="s">
        <v>167</v>
      </c>
      <c r="I7171" s="9" t="s">
        <v>255</v>
      </c>
      <c r="J7171" s="9" t="s">
        <v>11157</v>
      </c>
      <c r="K7171" s="9" t="s">
        <v>303</v>
      </c>
      <c r="L7171" s="9" t="s">
        <v>270</v>
      </c>
      <c r="M7171" s="9" t="s">
        <v>3887</v>
      </c>
      <c r="N7171" s="9" t="s">
        <v>196</v>
      </c>
      <c r="O7171" s="9" t="s">
        <v>176</v>
      </c>
      <c r="P7171" s="9" t="s">
        <v>228</v>
      </c>
      <c r="Q7171" s="9" t="s">
        <v>219</v>
      </c>
      <c r="R7171" s="9">
        <v>0</v>
      </c>
      <c r="S7171" s="9">
        <v>15</v>
      </c>
      <c r="U7171" s="9" t="s">
        <v>242</v>
      </c>
      <c r="W7171" s="9">
        <v>4</v>
      </c>
      <c r="X7171" s="9">
        <f>INDEX(SLA_Policy!$D$2:$D$5,MATCH(F7171,SLA_Policy!$A$2:$A$5,0))</f>
        <v>120</v>
      </c>
      <c r="Y7171" s="9" t="str">
        <f>IF(E7171="Cancelled","Excluded",IF(D7171="",IF((SLA_Policy!$B$8-B7171)*24&gt;X7171,"Open - Breached","Open - On Track"),IF((D7171-B7171)*24&lt;=X7171,"Met","Breached")))</f>
        <v>Met</v>
      </c>
    </row>
    <row r="7172" spans="1:25" x14ac:dyDescent="0.25">
      <c r="A7172" s="9" t="s">
        <v>11158</v>
      </c>
      <c r="B7172" s="23">
        <v>46122.384722222203</v>
      </c>
      <c r="C7172" s="23">
        <v>46122.532638888901</v>
      </c>
      <c r="D7172" s="23">
        <v>46125.409722222197</v>
      </c>
      <c r="E7172" s="9" t="s">
        <v>212</v>
      </c>
      <c r="F7172" s="9" t="s">
        <v>188</v>
      </c>
      <c r="G7172" s="9" t="s">
        <v>236</v>
      </c>
      <c r="H7172" s="9" t="s">
        <v>161</v>
      </c>
      <c r="I7172" s="9" t="s">
        <v>482</v>
      </c>
      <c r="J7172" s="9" t="s">
        <v>11159</v>
      </c>
      <c r="K7172" s="9" t="s">
        <v>246</v>
      </c>
      <c r="L7172" s="9" t="s">
        <v>307</v>
      </c>
      <c r="M7172" s="9" t="s">
        <v>2203</v>
      </c>
      <c r="N7172" s="9" t="s">
        <v>196</v>
      </c>
      <c r="O7172" s="9" t="s">
        <v>177</v>
      </c>
      <c r="P7172" s="9" t="s">
        <v>942</v>
      </c>
      <c r="Q7172" s="9" t="s">
        <v>219</v>
      </c>
      <c r="R7172" s="9">
        <v>0</v>
      </c>
      <c r="S7172" s="9">
        <v>81</v>
      </c>
      <c r="U7172" s="9" t="s">
        <v>242</v>
      </c>
      <c r="W7172" s="9">
        <v>3</v>
      </c>
      <c r="X7172" s="9">
        <f>INDEX(SLA_Policy!$D$2:$D$5,MATCH(F7172,SLA_Policy!$A$2:$A$5,0))</f>
        <v>72</v>
      </c>
      <c r="Y7172" s="9" t="str">
        <f>IF(E7172="Cancelled","Excluded",IF(D7172="",IF((SLA_Policy!$B$8-B7172)*24&gt;X7172,"Open - Breached","Open - On Track"),IF((D7172-B7172)*24&lt;=X7172,"Met","Breached")))</f>
        <v>Breached</v>
      </c>
    </row>
    <row r="7173" spans="1:25" x14ac:dyDescent="0.25">
      <c r="A7173" s="9" t="s">
        <v>11160</v>
      </c>
      <c r="B7173" s="23">
        <v>46122.3930555556</v>
      </c>
      <c r="C7173" s="23">
        <v>46122.407638888901</v>
      </c>
      <c r="D7173" s="23">
        <v>46125.422222222202</v>
      </c>
      <c r="E7173" s="9" t="s">
        <v>212</v>
      </c>
      <c r="F7173" s="9" t="s">
        <v>188</v>
      </c>
      <c r="G7173" s="9" t="s">
        <v>213</v>
      </c>
      <c r="H7173" s="9" t="s">
        <v>162</v>
      </c>
      <c r="I7173" s="9" t="s">
        <v>345</v>
      </c>
      <c r="J7173" s="9" t="s">
        <v>1556</v>
      </c>
      <c r="K7173" s="9" t="s">
        <v>262</v>
      </c>
      <c r="L7173" s="9" t="s">
        <v>293</v>
      </c>
      <c r="M7173" s="9" t="s">
        <v>6515</v>
      </c>
      <c r="N7173" s="9" t="s">
        <v>196</v>
      </c>
      <c r="O7173" s="9" t="s">
        <v>116</v>
      </c>
      <c r="P7173" s="9" t="s">
        <v>551</v>
      </c>
      <c r="Q7173" s="9" t="s">
        <v>219</v>
      </c>
      <c r="R7173" s="9">
        <v>1</v>
      </c>
      <c r="S7173" s="9">
        <v>22</v>
      </c>
      <c r="U7173" s="9" t="s">
        <v>266</v>
      </c>
      <c r="X7173" s="9">
        <f>INDEX(SLA_Policy!$D$2:$D$5,MATCH(F7173,SLA_Policy!$A$2:$A$5,0))</f>
        <v>72</v>
      </c>
      <c r="Y7173" s="9" t="str">
        <f>IF(E7173="Cancelled","Excluded",IF(D7173="",IF((SLA_Policy!$B$8-B7173)*24&gt;X7173,"Open - Breached","Open - On Track"),IF((D7173-B7173)*24&lt;=X7173,"Met","Breached")))</f>
        <v>Breached</v>
      </c>
    </row>
    <row r="7174" spans="1:25" x14ac:dyDescent="0.25">
      <c r="A7174" s="9" t="s">
        <v>11161</v>
      </c>
      <c r="B7174" s="23">
        <v>46122.396527777797</v>
      </c>
      <c r="C7174" s="23">
        <v>46122.407638888901</v>
      </c>
      <c r="D7174" s="23">
        <v>46122.436805555597</v>
      </c>
      <c r="E7174" s="9" t="s">
        <v>212</v>
      </c>
      <c r="F7174" s="9" t="s">
        <v>187</v>
      </c>
      <c r="G7174" s="9" t="s">
        <v>213</v>
      </c>
      <c r="H7174" s="9" t="s">
        <v>162</v>
      </c>
      <c r="I7174" s="9" t="s">
        <v>393</v>
      </c>
      <c r="J7174" s="9" t="s">
        <v>4320</v>
      </c>
      <c r="K7174" s="9" t="s">
        <v>303</v>
      </c>
      <c r="L7174" s="9" t="s">
        <v>104</v>
      </c>
      <c r="M7174" s="9" t="s">
        <v>4031</v>
      </c>
      <c r="N7174" s="9" t="s">
        <v>196</v>
      </c>
      <c r="O7174" s="9" t="s">
        <v>116</v>
      </c>
      <c r="P7174" s="9" t="s">
        <v>295</v>
      </c>
      <c r="Q7174" s="9" t="s">
        <v>219</v>
      </c>
      <c r="R7174" s="9">
        <v>0</v>
      </c>
      <c r="S7174" s="9">
        <v>27</v>
      </c>
      <c r="U7174" s="9" t="s">
        <v>248</v>
      </c>
      <c r="X7174" s="9">
        <f>INDEX(SLA_Policy!$D$2:$D$5,MATCH(F7174,SLA_Policy!$A$2:$A$5,0))</f>
        <v>8</v>
      </c>
      <c r="Y7174" s="9" t="str">
        <f>IF(E7174="Cancelled","Excluded",IF(D7174="",IF((SLA_Policy!$B$8-B7174)*24&gt;X7174,"Open - Breached","Open - On Track"),IF((D7174-B7174)*24&lt;=X7174,"Met","Breached")))</f>
        <v>Met</v>
      </c>
    </row>
    <row r="7175" spans="1:25" x14ac:dyDescent="0.25">
      <c r="A7175" s="9" t="s">
        <v>11162</v>
      </c>
      <c r="B7175" s="23">
        <v>46122.400694444397</v>
      </c>
      <c r="C7175" s="23">
        <v>46122.4152777778</v>
      </c>
      <c r="D7175" s="23">
        <v>46122.563888888901</v>
      </c>
      <c r="E7175" s="9" t="s">
        <v>212</v>
      </c>
      <c r="F7175" s="9" t="s">
        <v>188</v>
      </c>
      <c r="G7175" s="9" t="s">
        <v>213</v>
      </c>
      <c r="H7175" s="9" t="s">
        <v>164</v>
      </c>
      <c r="I7175" s="9" t="s">
        <v>339</v>
      </c>
      <c r="J7175" s="9" t="s">
        <v>10321</v>
      </c>
      <c r="K7175" s="9" t="s">
        <v>215</v>
      </c>
      <c r="L7175" s="9" t="s">
        <v>293</v>
      </c>
      <c r="M7175" s="9" t="s">
        <v>739</v>
      </c>
      <c r="N7175" s="9" t="s">
        <v>196</v>
      </c>
      <c r="O7175" s="9" t="s">
        <v>180</v>
      </c>
      <c r="P7175" s="9" t="s">
        <v>318</v>
      </c>
      <c r="Q7175" s="9" t="s">
        <v>219</v>
      </c>
      <c r="R7175" s="9">
        <v>0</v>
      </c>
      <c r="S7175" s="9">
        <v>7</v>
      </c>
      <c r="T7175" s="9" t="s">
        <v>464</v>
      </c>
      <c r="U7175" s="9" t="s">
        <v>290</v>
      </c>
      <c r="X7175" s="9">
        <f>INDEX(SLA_Policy!$D$2:$D$5,MATCH(F7175,SLA_Policy!$A$2:$A$5,0))</f>
        <v>72</v>
      </c>
      <c r="Y7175" s="9" t="str">
        <f>IF(E7175="Cancelled","Excluded",IF(D7175="",IF((SLA_Policy!$B$8-B7175)*24&gt;X7175,"Open - Breached","Open - On Track"),IF((D7175-B7175)*24&lt;=X7175,"Met","Breached")))</f>
        <v>Met</v>
      </c>
    </row>
    <row r="7176" spans="1:25" x14ac:dyDescent="0.25">
      <c r="A7176" s="9" t="s">
        <v>11163</v>
      </c>
      <c r="B7176" s="23">
        <v>46122.411805555603</v>
      </c>
      <c r="C7176" s="23">
        <v>46122.431944444397</v>
      </c>
      <c r="D7176" s="23">
        <v>46122.515277777798</v>
      </c>
      <c r="E7176" s="9" t="s">
        <v>212</v>
      </c>
      <c r="F7176" s="9" t="s">
        <v>189</v>
      </c>
      <c r="G7176" s="9" t="s">
        <v>213</v>
      </c>
      <c r="H7176" s="9" t="s">
        <v>161</v>
      </c>
      <c r="I7176" s="9" t="s">
        <v>297</v>
      </c>
      <c r="J7176" s="9" t="s">
        <v>11164</v>
      </c>
      <c r="K7176" s="9" t="s">
        <v>215</v>
      </c>
      <c r="L7176" s="9" t="s">
        <v>311</v>
      </c>
      <c r="M7176" s="9" t="s">
        <v>1120</v>
      </c>
      <c r="N7176" s="9" t="s">
        <v>198</v>
      </c>
      <c r="O7176" s="9" t="s">
        <v>116</v>
      </c>
      <c r="P7176" s="9" t="s">
        <v>342</v>
      </c>
      <c r="Q7176" s="9" t="s">
        <v>219</v>
      </c>
      <c r="R7176" s="9">
        <v>0</v>
      </c>
      <c r="S7176" s="9">
        <v>6</v>
      </c>
      <c r="U7176" s="9" t="s">
        <v>221</v>
      </c>
      <c r="X7176" s="9">
        <f>INDEX(SLA_Policy!$D$2:$D$5,MATCH(F7176,SLA_Policy!$A$2:$A$5,0))</f>
        <v>120</v>
      </c>
      <c r="Y7176" s="9" t="str">
        <f>IF(E7176="Cancelled","Excluded",IF(D7176="",IF((SLA_Policy!$B$8-B7176)*24&gt;X7176,"Open - Breached","Open - On Track"),IF((D7176-B7176)*24&lt;=X7176,"Met","Breached")))</f>
        <v>Met</v>
      </c>
    </row>
    <row r="7177" spans="1:25" x14ac:dyDescent="0.25">
      <c r="A7177" s="9" t="s">
        <v>11165</v>
      </c>
      <c r="B7177" s="23">
        <v>46122.415972222203</v>
      </c>
      <c r="C7177" s="23">
        <v>46122.416666666701</v>
      </c>
      <c r="E7177" s="9" t="s">
        <v>649</v>
      </c>
      <c r="F7177" s="9" t="s">
        <v>187</v>
      </c>
      <c r="G7177" s="9" t="s">
        <v>213</v>
      </c>
      <c r="H7177" s="9" t="s">
        <v>162</v>
      </c>
      <c r="I7177" s="9" t="s">
        <v>393</v>
      </c>
      <c r="J7177" s="9" t="s">
        <v>622</v>
      </c>
      <c r="K7177" s="9" t="s">
        <v>246</v>
      </c>
      <c r="L7177" s="9" t="s">
        <v>311</v>
      </c>
      <c r="M7177" s="9" t="s">
        <v>2910</v>
      </c>
      <c r="N7177" s="9" t="s">
        <v>200</v>
      </c>
      <c r="O7177" s="9" t="s">
        <v>116</v>
      </c>
      <c r="P7177" s="9" t="s">
        <v>342</v>
      </c>
      <c r="Q7177" s="9" t="s">
        <v>219</v>
      </c>
      <c r="R7177" s="9">
        <v>0</v>
      </c>
      <c r="S7177" s="9">
        <v>0</v>
      </c>
      <c r="X7177" s="9">
        <f>INDEX(SLA_Policy!$D$2:$D$5,MATCH(F7177,SLA_Policy!$A$2:$A$5,0))</f>
        <v>8</v>
      </c>
      <c r="Y7177" s="9" t="str">
        <f>IF(E7177="Cancelled","Excluded",IF(D7177="",IF((SLA_Policy!$B$8-B7177)*24&gt;X7177,"Open - Breached","Open - On Track"),IF((D7177-B7177)*24&lt;=X7177,"Met","Breached")))</f>
        <v>Excluded</v>
      </c>
    </row>
    <row r="7178" spans="1:25" x14ac:dyDescent="0.25">
      <c r="A7178" s="9" t="s">
        <v>11166</v>
      </c>
      <c r="B7178" s="23">
        <v>46122.530555555597</v>
      </c>
      <c r="C7178" s="23">
        <v>46122.5402777778</v>
      </c>
      <c r="D7178" s="23">
        <v>46122.597222222197</v>
      </c>
      <c r="E7178" s="9" t="s">
        <v>212</v>
      </c>
      <c r="F7178" s="9" t="s">
        <v>188</v>
      </c>
      <c r="G7178" s="9" t="s">
        <v>236</v>
      </c>
      <c r="H7178" s="9" t="s">
        <v>162</v>
      </c>
      <c r="I7178" s="9" t="s">
        <v>280</v>
      </c>
      <c r="J7178" s="9" t="s">
        <v>310</v>
      </c>
      <c r="K7178" s="9" t="s">
        <v>410</v>
      </c>
      <c r="L7178" s="9" t="s">
        <v>311</v>
      </c>
      <c r="M7178" s="9" t="s">
        <v>480</v>
      </c>
      <c r="N7178" s="9" t="s">
        <v>196</v>
      </c>
      <c r="O7178" s="9" t="s">
        <v>179</v>
      </c>
      <c r="P7178" s="9" t="s">
        <v>337</v>
      </c>
      <c r="Q7178" s="9" t="s">
        <v>273</v>
      </c>
      <c r="R7178" s="9">
        <v>0</v>
      </c>
      <c r="S7178" s="9">
        <v>19</v>
      </c>
      <c r="U7178" s="9" t="s">
        <v>242</v>
      </c>
      <c r="X7178" s="9">
        <f>INDEX(SLA_Policy!$D$2:$D$5,MATCH(F7178,SLA_Policy!$A$2:$A$5,0))</f>
        <v>72</v>
      </c>
      <c r="Y7178" s="9" t="str">
        <f>IF(E7178="Cancelled","Excluded",IF(D7178="",IF((SLA_Policy!$B$8-B7178)*24&gt;X7178,"Open - Breached","Open - On Track"),IF((D7178-B7178)*24&lt;=X7178,"Met","Breached")))</f>
        <v>Met</v>
      </c>
    </row>
    <row r="7179" spans="1:25" x14ac:dyDescent="0.25">
      <c r="A7179" s="9" t="s">
        <v>11167</v>
      </c>
      <c r="B7179" s="23">
        <v>46122.535416666702</v>
      </c>
      <c r="C7179" s="23">
        <v>46122.560416666704</v>
      </c>
      <c r="D7179" s="23">
        <v>46125.337500000001</v>
      </c>
      <c r="E7179" s="9" t="s">
        <v>212</v>
      </c>
      <c r="F7179" s="9" t="s">
        <v>189</v>
      </c>
      <c r="G7179" s="9" t="s">
        <v>213</v>
      </c>
      <c r="H7179" s="9" t="s">
        <v>88</v>
      </c>
      <c r="I7179" s="9" t="s">
        <v>354</v>
      </c>
      <c r="J7179" s="9" t="s">
        <v>1799</v>
      </c>
      <c r="K7179" s="9" t="s">
        <v>246</v>
      </c>
      <c r="L7179" s="9" t="s">
        <v>311</v>
      </c>
      <c r="M7179" s="9" t="s">
        <v>2613</v>
      </c>
      <c r="N7179" s="9" t="s">
        <v>196</v>
      </c>
      <c r="O7179" s="9" t="s">
        <v>180</v>
      </c>
      <c r="P7179" s="9" t="s">
        <v>368</v>
      </c>
      <c r="Q7179" s="9" t="s">
        <v>219</v>
      </c>
      <c r="R7179" s="9">
        <v>0</v>
      </c>
      <c r="S7179" s="9">
        <v>17</v>
      </c>
      <c r="T7179" s="9" t="s">
        <v>220</v>
      </c>
      <c r="U7179" s="9" t="s">
        <v>266</v>
      </c>
      <c r="X7179" s="9">
        <f>INDEX(SLA_Policy!$D$2:$D$5,MATCH(F7179,SLA_Policy!$A$2:$A$5,0))</f>
        <v>120</v>
      </c>
      <c r="Y7179" s="9" t="str">
        <f>IF(E7179="Cancelled","Excluded",IF(D7179="",IF((SLA_Policy!$B$8-B7179)*24&gt;X7179,"Open - Breached","Open - On Track"),IF((D7179-B7179)*24&lt;=X7179,"Met","Breached")))</f>
        <v>Met</v>
      </c>
    </row>
    <row r="7180" spans="1:25" x14ac:dyDescent="0.25">
      <c r="A7180" s="9" t="s">
        <v>11168</v>
      </c>
      <c r="B7180" s="23">
        <v>46122.563194444498</v>
      </c>
      <c r="C7180" s="23">
        <v>46122.722222222197</v>
      </c>
      <c r="D7180" s="23">
        <v>46125.3618055556</v>
      </c>
      <c r="E7180" s="9" t="s">
        <v>212</v>
      </c>
      <c r="F7180" s="9" t="s">
        <v>188</v>
      </c>
      <c r="G7180" s="9" t="s">
        <v>213</v>
      </c>
      <c r="H7180" s="9" t="s">
        <v>167</v>
      </c>
      <c r="I7180" s="9" t="s">
        <v>536</v>
      </c>
      <c r="J7180" s="9" t="s">
        <v>11169</v>
      </c>
      <c r="K7180" s="9" t="s">
        <v>246</v>
      </c>
      <c r="L7180" s="9" t="s">
        <v>311</v>
      </c>
      <c r="M7180" s="9" t="s">
        <v>2212</v>
      </c>
      <c r="N7180" s="9" t="s">
        <v>196</v>
      </c>
      <c r="O7180" s="9" t="s">
        <v>180</v>
      </c>
      <c r="P7180" s="9" t="s">
        <v>278</v>
      </c>
      <c r="Q7180" s="9" t="s">
        <v>219</v>
      </c>
      <c r="R7180" s="9">
        <v>0</v>
      </c>
      <c r="S7180" s="9">
        <v>34</v>
      </c>
      <c r="T7180" s="9" t="s">
        <v>220</v>
      </c>
      <c r="U7180" s="9" t="s">
        <v>290</v>
      </c>
      <c r="X7180" s="9">
        <f>INDEX(SLA_Policy!$D$2:$D$5,MATCH(F7180,SLA_Policy!$A$2:$A$5,0))</f>
        <v>72</v>
      </c>
      <c r="Y7180" s="9" t="str">
        <f>IF(E7180="Cancelled","Excluded",IF(D7180="",IF((SLA_Policy!$B$8-B7180)*24&gt;X7180,"Open - Breached","Open - On Track"),IF((D7180-B7180)*24&lt;=X7180,"Met","Breached")))</f>
        <v>Met</v>
      </c>
    </row>
    <row r="7181" spans="1:25" x14ac:dyDescent="0.25">
      <c r="A7181" s="9" t="s">
        <v>11170</v>
      </c>
      <c r="B7181" s="23">
        <v>46122.574999999997</v>
      </c>
      <c r="C7181" s="23">
        <v>46122.583333333299</v>
      </c>
      <c r="D7181" s="23">
        <v>46122.595138888901</v>
      </c>
      <c r="E7181" s="9" t="s">
        <v>212</v>
      </c>
      <c r="F7181" s="9" t="s">
        <v>189</v>
      </c>
      <c r="G7181" s="9" t="s">
        <v>213</v>
      </c>
      <c r="H7181" s="9" t="s">
        <v>161</v>
      </c>
      <c r="I7181" s="9" t="s">
        <v>389</v>
      </c>
      <c r="J7181" s="9" t="s">
        <v>1581</v>
      </c>
      <c r="K7181" s="9" t="s">
        <v>246</v>
      </c>
      <c r="L7181" s="9" t="s">
        <v>226</v>
      </c>
      <c r="M7181" s="9" t="s">
        <v>586</v>
      </c>
      <c r="N7181" s="9" t="s">
        <v>198</v>
      </c>
      <c r="O7181" s="9" t="s">
        <v>116</v>
      </c>
      <c r="P7181" s="9" t="s">
        <v>525</v>
      </c>
      <c r="Q7181" s="9" t="s">
        <v>219</v>
      </c>
      <c r="R7181" s="9">
        <v>0</v>
      </c>
      <c r="S7181" s="9">
        <v>2</v>
      </c>
      <c r="U7181" s="9" t="s">
        <v>290</v>
      </c>
      <c r="W7181" s="9">
        <v>4</v>
      </c>
      <c r="X7181" s="9">
        <f>INDEX(SLA_Policy!$D$2:$D$5,MATCH(F7181,SLA_Policy!$A$2:$A$5,0))</f>
        <v>120</v>
      </c>
      <c r="Y7181" s="9" t="str">
        <f>IF(E7181="Cancelled","Excluded",IF(D7181="",IF((SLA_Policy!$B$8-B7181)*24&gt;X7181,"Open - Breached","Open - On Track"),IF((D7181-B7181)*24&lt;=X7181,"Met","Breached")))</f>
        <v>Met</v>
      </c>
    </row>
    <row r="7182" spans="1:25" x14ac:dyDescent="0.25">
      <c r="A7182" s="9" t="s">
        <v>11171</v>
      </c>
      <c r="B7182" s="23">
        <v>46122.589583333298</v>
      </c>
      <c r="C7182" s="23">
        <v>46122.596527777801</v>
      </c>
      <c r="D7182" s="23">
        <v>46125.354166666701</v>
      </c>
      <c r="E7182" s="9" t="s">
        <v>212</v>
      </c>
      <c r="F7182" s="9" t="s">
        <v>188</v>
      </c>
      <c r="G7182" s="9" t="s">
        <v>213</v>
      </c>
      <c r="H7182" s="9" t="s">
        <v>163</v>
      </c>
      <c r="I7182" s="9" t="s">
        <v>250</v>
      </c>
      <c r="J7182" s="9" t="s">
        <v>11172</v>
      </c>
      <c r="K7182" s="9" t="s">
        <v>225</v>
      </c>
      <c r="L7182" s="9" t="s">
        <v>351</v>
      </c>
      <c r="M7182" s="9" t="s">
        <v>762</v>
      </c>
      <c r="N7182" s="9" t="s">
        <v>196</v>
      </c>
      <c r="O7182" s="9" t="s">
        <v>176</v>
      </c>
      <c r="P7182" s="9" t="s">
        <v>503</v>
      </c>
      <c r="Q7182" s="9" t="s">
        <v>219</v>
      </c>
      <c r="R7182" s="9">
        <v>0</v>
      </c>
      <c r="S7182" s="9">
        <v>33</v>
      </c>
      <c r="T7182" s="9" t="s">
        <v>136</v>
      </c>
      <c r="U7182" s="9" t="s">
        <v>230</v>
      </c>
      <c r="X7182" s="9">
        <f>INDEX(SLA_Policy!$D$2:$D$5,MATCH(F7182,SLA_Policy!$A$2:$A$5,0))</f>
        <v>72</v>
      </c>
      <c r="Y7182" s="9" t="str">
        <f>IF(E7182="Cancelled","Excluded",IF(D7182="",IF((SLA_Policy!$B$8-B7182)*24&gt;X7182,"Open - Breached","Open - On Track"),IF((D7182-B7182)*24&lt;=X7182,"Met","Breached")))</f>
        <v>Met</v>
      </c>
    </row>
    <row r="7183" spans="1:25" x14ac:dyDescent="0.25">
      <c r="A7183" s="9" t="s">
        <v>11173</v>
      </c>
      <c r="B7183" s="23">
        <v>46122.608333333301</v>
      </c>
      <c r="C7183" s="23">
        <v>46125.340277777803</v>
      </c>
      <c r="D7183" s="23">
        <v>46125.3527777778</v>
      </c>
      <c r="E7183" s="9" t="s">
        <v>212</v>
      </c>
      <c r="F7183" s="9" t="s">
        <v>189</v>
      </c>
      <c r="G7183" s="9" t="s">
        <v>213</v>
      </c>
      <c r="H7183" s="9" t="s">
        <v>167</v>
      </c>
      <c r="I7183" s="9" t="s">
        <v>362</v>
      </c>
      <c r="J7183" s="9" t="s">
        <v>1569</v>
      </c>
      <c r="K7183" s="9" t="s">
        <v>239</v>
      </c>
      <c r="L7183" s="9" t="s">
        <v>226</v>
      </c>
      <c r="M7183" s="9" t="s">
        <v>1377</v>
      </c>
      <c r="N7183" s="9" t="s">
        <v>197</v>
      </c>
      <c r="O7183" s="9" t="s">
        <v>176</v>
      </c>
      <c r="P7183" s="9" t="s">
        <v>330</v>
      </c>
      <c r="Q7183" s="9" t="s">
        <v>219</v>
      </c>
      <c r="R7183" s="9">
        <v>0</v>
      </c>
      <c r="S7183" s="9">
        <v>24</v>
      </c>
      <c r="U7183" s="9" t="s">
        <v>248</v>
      </c>
      <c r="W7183" s="9">
        <v>5</v>
      </c>
      <c r="X7183" s="9">
        <f>INDEX(SLA_Policy!$D$2:$D$5,MATCH(F7183,SLA_Policy!$A$2:$A$5,0))</f>
        <v>120</v>
      </c>
      <c r="Y7183" s="9" t="str">
        <f>IF(E7183="Cancelled","Excluded",IF(D7183="",IF((SLA_Policy!$B$8-B7183)*24&gt;X7183,"Open - Breached","Open - On Track"),IF((D7183-B7183)*24&lt;=X7183,"Met","Breached")))</f>
        <v>Met</v>
      </c>
    </row>
    <row r="7184" spans="1:25" x14ac:dyDescent="0.25">
      <c r="A7184" s="9" t="s">
        <v>11174</v>
      </c>
      <c r="B7184" s="23">
        <v>46122.627777777801</v>
      </c>
      <c r="C7184" s="23">
        <v>46122.631249999999</v>
      </c>
      <c r="D7184" s="23">
        <v>46125.3125</v>
      </c>
      <c r="E7184" s="9" t="s">
        <v>212</v>
      </c>
      <c r="F7184" s="9" t="s">
        <v>188</v>
      </c>
      <c r="G7184" s="9" t="s">
        <v>213</v>
      </c>
      <c r="H7184" s="9" t="s">
        <v>88</v>
      </c>
      <c r="I7184" s="9" t="s">
        <v>92</v>
      </c>
      <c r="J7184" s="9" t="s">
        <v>413</v>
      </c>
      <c r="K7184" s="9" t="s">
        <v>215</v>
      </c>
      <c r="L7184" s="9" t="s">
        <v>311</v>
      </c>
      <c r="M7184" s="9" t="s">
        <v>538</v>
      </c>
      <c r="N7184" s="9" t="s">
        <v>198</v>
      </c>
      <c r="O7184" s="9" t="s">
        <v>116</v>
      </c>
      <c r="P7184" s="9" t="s">
        <v>551</v>
      </c>
      <c r="Q7184" s="9" t="s">
        <v>219</v>
      </c>
      <c r="R7184" s="9">
        <v>0</v>
      </c>
      <c r="S7184" s="9">
        <v>27</v>
      </c>
      <c r="T7184" s="9" t="s">
        <v>136</v>
      </c>
      <c r="U7184" s="9" t="s">
        <v>266</v>
      </c>
      <c r="W7184" s="9">
        <v>3</v>
      </c>
      <c r="X7184" s="9">
        <f>INDEX(SLA_Policy!$D$2:$D$5,MATCH(F7184,SLA_Policy!$A$2:$A$5,0))</f>
        <v>72</v>
      </c>
      <c r="Y7184" s="9" t="str">
        <f>IF(E7184="Cancelled","Excluded",IF(D7184="",IF((SLA_Policy!$B$8-B7184)*24&gt;X7184,"Open - Breached","Open - On Track"),IF((D7184-B7184)*24&lt;=X7184,"Met","Breached")))</f>
        <v>Met</v>
      </c>
    </row>
    <row r="7185" spans="1:25" x14ac:dyDescent="0.25">
      <c r="A7185" s="9" t="s">
        <v>11175</v>
      </c>
      <c r="B7185" s="23">
        <v>46122.627777777801</v>
      </c>
      <c r="C7185" s="23">
        <v>46125.324999999997</v>
      </c>
      <c r="D7185" s="23">
        <v>46125.338194444397</v>
      </c>
      <c r="E7185" s="9" t="s">
        <v>212</v>
      </c>
      <c r="F7185" s="9" t="s">
        <v>189</v>
      </c>
      <c r="G7185" s="9" t="s">
        <v>213</v>
      </c>
      <c r="H7185" s="9" t="s">
        <v>164</v>
      </c>
      <c r="I7185" s="9" t="s">
        <v>260</v>
      </c>
      <c r="J7185" s="9" t="s">
        <v>961</v>
      </c>
      <c r="K7185" s="9" t="s">
        <v>410</v>
      </c>
      <c r="L7185" s="9" t="s">
        <v>104</v>
      </c>
      <c r="M7185" s="9" t="s">
        <v>411</v>
      </c>
      <c r="N7185" s="9" t="s">
        <v>196</v>
      </c>
      <c r="O7185" s="9" t="s">
        <v>179</v>
      </c>
      <c r="P7185" s="9" t="s">
        <v>264</v>
      </c>
      <c r="Q7185" s="9" t="s">
        <v>219</v>
      </c>
      <c r="R7185" s="9">
        <v>0</v>
      </c>
      <c r="S7185" s="9">
        <v>37</v>
      </c>
      <c r="T7185" s="9" t="s">
        <v>265</v>
      </c>
      <c r="U7185" s="9" t="s">
        <v>248</v>
      </c>
      <c r="W7185" s="9">
        <v>4</v>
      </c>
      <c r="X7185" s="9">
        <f>INDEX(SLA_Policy!$D$2:$D$5,MATCH(F7185,SLA_Policy!$A$2:$A$5,0))</f>
        <v>120</v>
      </c>
      <c r="Y7185" s="9" t="str">
        <f>IF(E7185="Cancelled","Excluded",IF(D7185="",IF((SLA_Policy!$B$8-B7185)*24&gt;X7185,"Open - Breached","Open - On Track"),IF((D7185-B7185)*24&lt;=X7185,"Met","Breached")))</f>
        <v>Met</v>
      </c>
    </row>
    <row r="7186" spans="1:25" x14ac:dyDescent="0.25">
      <c r="A7186" s="9" t="s">
        <v>11176</v>
      </c>
      <c r="B7186" s="23">
        <v>46122.633333333302</v>
      </c>
      <c r="C7186" s="23">
        <v>46122.637499999997</v>
      </c>
      <c r="D7186" s="23">
        <v>46122.686805555597</v>
      </c>
      <c r="E7186" s="9" t="s">
        <v>212</v>
      </c>
      <c r="F7186" s="9" t="s">
        <v>187</v>
      </c>
      <c r="G7186" s="9" t="s">
        <v>213</v>
      </c>
      <c r="H7186" s="9" t="s">
        <v>167</v>
      </c>
      <c r="I7186" s="9" t="s">
        <v>362</v>
      </c>
      <c r="J7186" s="9" t="s">
        <v>11177</v>
      </c>
      <c r="K7186" s="9" t="s">
        <v>225</v>
      </c>
      <c r="L7186" s="9" t="s">
        <v>270</v>
      </c>
      <c r="M7186" s="9" t="s">
        <v>2509</v>
      </c>
      <c r="N7186" s="9" t="s">
        <v>199</v>
      </c>
      <c r="O7186" s="9" t="s">
        <v>176</v>
      </c>
      <c r="P7186" s="9" t="s">
        <v>419</v>
      </c>
      <c r="Q7186" s="9" t="s">
        <v>273</v>
      </c>
      <c r="R7186" s="9">
        <v>0</v>
      </c>
      <c r="S7186" s="9">
        <v>67</v>
      </c>
      <c r="U7186" s="9" t="s">
        <v>266</v>
      </c>
      <c r="X7186" s="9">
        <f>INDEX(SLA_Policy!$D$2:$D$5,MATCH(F7186,SLA_Policy!$A$2:$A$5,0))</f>
        <v>8</v>
      </c>
      <c r="Y7186" s="9" t="str">
        <f>IF(E7186="Cancelled","Excluded",IF(D7186="",IF((SLA_Policy!$B$8-B7186)*24&gt;X7186,"Open - Breached","Open - On Track"),IF((D7186-B7186)*24&lt;=X7186,"Met","Breached")))</f>
        <v>Met</v>
      </c>
    </row>
    <row r="7187" spans="1:25" x14ac:dyDescent="0.25">
      <c r="A7187" s="9" t="s">
        <v>11178</v>
      </c>
      <c r="B7187" s="23">
        <v>46122.643750000003</v>
      </c>
      <c r="C7187" s="23">
        <v>46122.693749999999</v>
      </c>
      <c r="D7187" s="23">
        <v>46125.4</v>
      </c>
      <c r="E7187" s="9" t="s">
        <v>212</v>
      </c>
      <c r="F7187" s="9" t="s">
        <v>188</v>
      </c>
      <c r="G7187" s="9" t="s">
        <v>213</v>
      </c>
      <c r="H7187" s="9" t="s">
        <v>161</v>
      </c>
      <c r="I7187" s="9" t="s">
        <v>389</v>
      </c>
      <c r="J7187" s="9" t="s">
        <v>2596</v>
      </c>
      <c r="K7187" s="9" t="s">
        <v>225</v>
      </c>
      <c r="L7187" s="9" t="s">
        <v>395</v>
      </c>
      <c r="M7187" s="9" t="s">
        <v>700</v>
      </c>
      <c r="N7187" s="9" t="s">
        <v>196</v>
      </c>
      <c r="O7187" s="9" t="s">
        <v>116</v>
      </c>
      <c r="P7187" s="9" t="s">
        <v>551</v>
      </c>
      <c r="Q7187" s="9" t="s">
        <v>219</v>
      </c>
      <c r="R7187" s="9">
        <v>0</v>
      </c>
      <c r="S7187" s="9">
        <v>3</v>
      </c>
      <c r="U7187" s="9" t="s">
        <v>221</v>
      </c>
      <c r="W7187" s="9">
        <v>5</v>
      </c>
      <c r="X7187" s="9">
        <f>INDEX(SLA_Policy!$D$2:$D$5,MATCH(F7187,SLA_Policy!$A$2:$A$5,0))</f>
        <v>72</v>
      </c>
      <c r="Y7187" s="9" t="str">
        <f>IF(E7187="Cancelled","Excluded",IF(D7187="",IF((SLA_Policy!$B$8-B7187)*24&gt;X7187,"Open - Breached","Open - On Track"),IF((D7187-B7187)*24&lt;=X7187,"Met","Breached")))</f>
        <v>Met</v>
      </c>
    </row>
    <row r="7188" spans="1:25" x14ac:dyDescent="0.25">
      <c r="A7188" s="9" t="s">
        <v>11179</v>
      </c>
      <c r="B7188" s="23">
        <v>46122.762499999997</v>
      </c>
      <c r="C7188" s="23">
        <v>46125.357638888898</v>
      </c>
      <c r="D7188" s="23">
        <v>46125.370833333298</v>
      </c>
      <c r="E7188" s="9" t="s">
        <v>212</v>
      </c>
      <c r="F7188" s="9" t="s">
        <v>188</v>
      </c>
      <c r="G7188" s="9" t="s">
        <v>213</v>
      </c>
      <c r="H7188" s="9" t="s">
        <v>162</v>
      </c>
      <c r="I7188" s="9" t="s">
        <v>345</v>
      </c>
      <c r="J7188" s="9" t="s">
        <v>1136</v>
      </c>
      <c r="K7188" s="9" t="s">
        <v>246</v>
      </c>
      <c r="L7188" s="9" t="s">
        <v>371</v>
      </c>
      <c r="M7188" s="9" t="s">
        <v>993</v>
      </c>
      <c r="N7188" s="9" t="s">
        <v>196</v>
      </c>
      <c r="O7188" s="9" t="s">
        <v>179</v>
      </c>
      <c r="P7188" s="9" t="s">
        <v>284</v>
      </c>
      <c r="Q7188" s="9" t="s">
        <v>219</v>
      </c>
      <c r="R7188" s="9">
        <v>0</v>
      </c>
      <c r="S7188" s="9">
        <v>40</v>
      </c>
      <c r="U7188" s="9" t="s">
        <v>266</v>
      </c>
      <c r="X7188" s="9">
        <f>INDEX(SLA_Policy!$D$2:$D$5,MATCH(F7188,SLA_Policy!$A$2:$A$5,0))</f>
        <v>72</v>
      </c>
      <c r="Y7188" s="9" t="str">
        <f>IF(E7188="Cancelled","Excluded",IF(D7188="",IF((SLA_Policy!$B$8-B7188)*24&gt;X7188,"Open - Breached","Open - On Track"),IF((D7188-B7188)*24&lt;=X7188,"Met","Breached")))</f>
        <v>Met</v>
      </c>
    </row>
    <row r="7189" spans="1:25" x14ac:dyDescent="0.25">
      <c r="A7189" s="9" t="s">
        <v>11180</v>
      </c>
      <c r="B7189" s="23">
        <v>46122.7680555556</v>
      </c>
      <c r="C7189" s="23">
        <v>46122.771527777797</v>
      </c>
      <c r="D7189" s="23">
        <v>46125.3972222222</v>
      </c>
      <c r="E7189" s="9" t="s">
        <v>212</v>
      </c>
      <c r="F7189" s="9" t="s">
        <v>188</v>
      </c>
      <c r="G7189" s="9" t="s">
        <v>213</v>
      </c>
      <c r="H7189" s="9" t="s">
        <v>163</v>
      </c>
      <c r="I7189" s="9" t="s">
        <v>223</v>
      </c>
      <c r="J7189" s="9" t="s">
        <v>7328</v>
      </c>
      <c r="K7189" s="9" t="s">
        <v>262</v>
      </c>
      <c r="L7189" s="9" t="s">
        <v>311</v>
      </c>
      <c r="M7189" s="9" t="s">
        <v>1249</v>
      </c>
      <c r="N7189" s="9" t="s">
        <v>198</v>
      </c>
      <c r="O7189" s="9" t="s">
        <v>176</v>
      </c>
      <c r="P7189" s="9" t="s">
        <v>228</v>
      </c>
      <c r="Q7189" s="9" t="s">
        <v>219</v>
      </c>
      <c r="R7189" s="9">
        <v>0</v>
      </c>
      <c r="S7189" s="9">
        <v>70</v>
      </c>
      <c r="T7189" s="9" t="s">
        <v>136</v>
      </c>
      <c r="U7189" s="9" t="s">
        <v>230</v>
      </c>
      <c r="W7189" s="9">
        <v>3</v>
      </c>
      <c r="X7189" s="9">
        <f>INDEX(SLA_Policy!$D$2:$D$5,MATCH(F7189,SLA_Policy!$A$2:$A$5,0))</f>
        <v>72</v>
      </c>
      <c r="Y7189" s="9" t="str">
        <f>IF(E7189="Cancelled","Excluded",IF(D7189="",IF((SLA_Policy!$B$8-B7189)*24&gt;X7189,"Open - Breached","Open - On Track"),IF((D7189-B7189)*24&lt;=X7189,"Met","Breached")))</f>
        <v>Met</v>
      </c>
    </row>
    <row r="7190" spans="1:25" x14ac:dyDescent="0.25">
      <c r="A7190" s="9" t="s">
        <v>11181</v>
      </c>
      <c r="B7190" s="23">
        <v>46123.565277777801</v>
      </c>
      <c r="C7190" s="23">
        <v>46123.567361111098</v>
      </c>
      <c r="D7190" s="23">
        <v>46125.324305555601</v>
      </c>
      <c r="E7190" s="9" t="s">
        <v>212</v>
      </c>
      <c r="F7190" s="9" t="s">
        <v>187</v>
      </c>
      <c r="G7190" s="9" t="s">
        <v>213</v>
      </c>
      <c r="H7190" s="9" t="s">
        <v>88</v>
      </c>
      <c r="I7190" s="9" t="s">
        <v>92</v>
      </c>
      <c r="J7190" s="9" t="s">
        <v>96</v>
      </c>
      <c r="K7190" s="9" t="s">
        <v>215</v>
      </c>
      <c r="L7190" s="9" t="s">
        <v>104</v>
      </c>
      <c r="M7190" s="9" t="s">
        <v>3084</v>
      </c>
      <c r="N7190" s="9" t="s">
        <v>198</v>
      </c>
      <c r="O7190" s="9" t="s">
        <v>116</v>
      </c>
      <c r="P7190" s="9" t="s">
        <v>295</v>
      </c>
      <c r="Q7190" s="9" t="s">
        <v>219</v>
      </c>
      <c r="R7190" s="9">
        <v>0</v>
      </c>
      <c r="S7190" s="9">
        <v>88</v>
      </c>
      <c r="T7190" s="9" t="s">
        <v>220</v>
      </c>
      <c r="U7190" s="9" t="s">
        <v>266</v>
      </c>
      <c r="X7190" s="9">
        <f>INDEX(SLA_Policy!$D$2:$D$5,MATCH(F7190,SLA_Policy!$A$2:$A$5,0))</f>
        <v>8</v>
      </c>
      <c r="Y7190" s="9" t="str">
        <f>IF(E7190="Cancelled","Excluded",IF(D7190="",IF((SLA_Policy!$B$8-B7190)*24&gt;X7190,"Open - Breached","Open - On Track"),IF((D7190-B7190)*24&lt;=X7190,"Met","Breached")))</f>
        <v>Breached</v>
      </c>
    </row>
    <row r="7191" spans="1:25" x14ac:dyDescent="0.25">
      <c r="A7191" s="9" t="s">
        <v>11182</v>
      </c>
      <c r="B7191" s="23">
        <v>46123.581944444399</v>
      </c>
      <c r="C7191" s="23">
        <v>46125.34375</v>
      </c>
      <c r="D7191" s="23">
        <v>46125.357638888898</v>
      </c>
      <c r="E7191" s="9" t="s">
        <v>212</v>
      </c>
      <c r="F7191" s="9" t="s">
        <v>188</v>
      </c>
      <c r="G7191" s="9" t="s">
        <v>213</v>
      </c>
      <c r="H7191" s="9" t="s">
        <v>162</v>
      </c>
      <c r="I7191" s="9" t="s">
        <v>393</v>
      </c>
      <c r="J7191" s="9" t="s">
        <v>840</v>
      </c>
      <c r="K7191" s="9" t="s">
        <v>215</v>
      </c>
      <c r="L7191" s="9" t="s">
        <v>270</v>
      </c>
      <c r="M7191" s="9" t="s">
        <v>3955</v>
      </c>
      <c r="N7191" s="9" t="s">
        <v>198</v>
      </c>
      <c r="O7191" s="9" t="s">
        <v>116</v>
      </c>
      <c r="P7191" s="9" t="s">
        <v>258</v>
      </c>
      <c r="Q7191" s="9" t="s">
        <v>219</v>
      </c>
      <c r="R7191" s="9">
        <v>0</v>
      </c>
      <c r="S7191" s="9">
        <v>10</v>
      </c>
      <c r="U7191" s="9" t="s">
        <v>248</v>
      </c>
      <c r="W7191" s="9">
        <v>4</v>
      </c>
      <c r="X7191" s="9">
        <f>INDEX(SLA_Policy!$D$2:$D$5,MATCH(F7191,SLA_Policy!$A$2:$A$5,0))</f>
        <v>72</v>
      </c>
      <c r="Y7191" s="9" t="str">
        <f>IF(E7191="Cancelled","Excluded",IF(D7191="",IF((SLA_Policy!$B$8-B7191)*24&gt;X7191,"Open - Breached","Open - On Track"),IF((D7191-B7191)*24&lt;=X7191,"Met","Breached")))</f>
        <v>Met</v>
      </c>
    </row>
    <row r="7192" spans="1:25" x14ac:dyDescent="0.25">
      <c r="A7192" s="9" t="s">
        <v>11183</v>
      </c>
      <c r="B7192" s="23">
        <v>46124.593055555597</v>
      </c>
      <c r="C7192" s="23">
        <v>46125.3659722222</v>
      </c>
      <c r="D7192" s="23">
        <v>46125.389583333301</v>
      </c>
      <c r="E7192" s="9" t="s">
        <v>212</v>
      </c>
      <c r="F7192" s="9" t="s">
        <v>188</v>
      </c>
      <c r="G7192" s="9" t="s">
        <v>213</v>
      </c>
      <c r="H7192" s="9" t="s">
        <v>161</v>
      </c>
      <c r="I7192" s="9" t="s">
        <v>454</v>
      </c>
      <c r="J7192" s="9" t="s">
        <v>11184</v>
      </c>
      <c r="K7192" s="9" t="s">
        <v>303</v>
      </c>
      <c r="L7192" s="9" t="s">
        <v>104</v>
      </c>
      <c r="M7192" s="9" t="s">
        <v>304</v>
      </c>
      <c r="N7192" s="9" t="s">
        <v>198</v>
      </c>
      <c r="O7192" s="9" t="s">
        <v>116</v>
      </c>
      <c r="P7192" s="9" t="s">
        <v>551</v>
      </c>
      <c r="Q7192" s="9" t="s">
        <v>219</v>
      </c>
      <c r="R7192" s="9">
        <v>0</v>
      </c>
      <c r="S7192" s="9">
        <v>5</v>
      </c>
      <c r="U7192" s="9" t="s">
        <v>376</v>
      </c>
      <c r="X7192" s="9">
        <f>INDEX(SLA_Policy!$D$2:$D$5,MATCH(F7192,SLA_Policy!$A$2:$A$5,0))</f>
        <v>72</v>
      </c>
      <c r="Y7192" s="9" t="str">
        <f>IF(E7192="Cancelled","Excluded",IF(D7192="",IF((SLA_Policy!$B$8-B7192)*24&gt;X7192,"Open - Breached","Open - On Track"),IF((D7192-B7192)*24&lt;=X7192,"Met","Breached")))</f>
        <v>Met</v>
      </c>
    </row>
    <row r="7193" spans="1:25" x14ac:dyDescent="0.25">
      <c r="A7193" s="9" t="s">
        <v>11185</v>
      </c>
      <c r="B7193" s="23">
        <v>46125.291666666701</v>
      </c>
      <c r="C7193" s="23">
        <v>46125.292361111096</v>
      </c>
      <c r="D7193" s="23">
        <v>46126.320833333302</v>
      </c>
      <c r="E7193" s="9" t="s">
        <v>212</v>
      </c>
      <c r="F7193" s="9" t="s">
        <v>189</v>
      </c>
      <c r="G7193" s="9" t="s">
        <v>213</v>
      </c>
      <c r="H7193" s="9" t="s">
        <v>162</v>
      </c>
      <c r="I7193" s="9" t="s">
        <v>393</v>
      </c>
      <c r="J7193" s="9" t="s">
        <v>1441</v>
      </c>
      <c r="K7193" s="9" t="s">
        <v>246</v>
      </c>
      <c r="L7193" s="9" t="s">
        <v>311</v>
      </c>
      <c r="M7193" s="9" t="s">
        <v>1183</v>
      </c>
      <c r="N7193" s="9" t="s">
        <v>200</v>
      </c>
      <c r="O7193" s="9" t="s">
        <v>116</v>
      </c>
      <c r="P7193" s="9" t="s">
        <v>258</v>
      </c>
      <c r="Q7193" s="9" t="s">
        <v>219</v>
      </c>
      <c r="R7193" s="9">
        <v>0</v>
      </c>
      <c r="S7193" s="9">
        <v>14</v>
      </c>
      <c r="U7193" s="9" t="s">
        <v>248</v>
      </c>
      <c r="X7193" s="9">
        <f>INDEX(SLA_Policy!$D$2:$D$5,MATCH(F7193,SLA_Policy!$A$2:$A$5,0))</f>
        <v>120</v>
      </c>
      <c r="Y7193" s="9" t="str">
        <f>IF(E7193="Cancelled","Excluded",IF(D7193="",IF((SLA_Policy!$B$8-B7193)*24&gt;X7193,"Open - Breached","Open - On Track"),IF((D7193-B7193)*24&lt;=X7193,"Met","Breached")))</f>
        <v>Met</v>
      </c>
    </row>
    <row r="7194" spans="1:25" x14ac:dyDescent="0.25">
      <c r="A7194" s="9" t="s">
        <v>11186</v>
      </c>
      <c r="B7194" s="23">
        <v>46125.293055555601</v>
      </c>
      <c r="C7194" s="23">
        <v>46125.355555555601</v>
      </c>
      <c r="D7194" s="23">
        <v>46125.526388888902</v>
      </c>
      <c r="E7194" s="9" t="s">
        <v>212</v>
      </c>
      <c r="F7194" s="9" t="s">
        <v>188</v>
      </c>
      <c r="G7194" s="9" t="s">
        <v>213</v>
      </c>
      <c r="H7194" s="9" t="s">
        <v>166</v>
      </c>
      <c r="I7194" s="9" t="s">
        <v>286</v>
      </c>
      <c r="J7194" s="9" t="s">
        <v>383</v>
      </c>
      <c r="K7194" s="9" t="s">
        <v>246</v>
      </c>
      <c r="L7194" s="9" t="s">
        <v>104</v>
      </c>
      <c r="M7194" s="9" t="s">
        <v>2915</v>
      </c>
      <c r="N7194" s="9" t="s">
        <v>197</v>
      </c>
      <c r="O7194" s="9" t="s">
        <v>181</v>
      </c>
      <c r="P7194" s="9" t="s">
        <v>289</v>
      </c>
      <c r="Q7194" s="9" t="s">
        <v>219</v>
      </c>
      <c r="R7194" s="9">
        <v>0</v>
      </c>
      <c r="S7194" s="9">
        <v>18</v>
      </c>
      <c r="U7194" s="9" t="s">
        <v>290</v>
      </c>
      <c r="X7194" s="9">
        <f>INDEX(SLA_Policy!$D$2:$D$5,MATCH(F7194,SLA_Policy!$A$2:$A$5,0))</f>
        <v>72</v>
      </c>
      <c r="Y7194" s="9" t="str">
        <f>IF(E7194="Cancelled","Excluded",IF(D7194="",IF((SLA_Policy!$B$8-B7194)*24&gt;X7194,"Open - Breached","Open - On Track"),IF((D7194-B7194)*24&lt;=X7194,"Met","Breached")))</f>
        <v>Met</v>
      </c>
    </row>
    <row r="7195" spans="1:25" x14ac:dyDescent="0.25">
      <c r="A7195" s="9" t="s">
        <v>11187</v>
      </c>
      <c r="B7195" s="23">
        <v>46125.298611111102</v>
      </c>
      <c r="C7195" s="23">
        <v>46125.3256944444</v>
      </c>
      <c r="D7195" s="23">
        <v>46126.638888888898</v>
      </c>
      <c r="E7195" s="9" t="s">
        <v>212</v>
      </c>
      <c r="F7195" s="9" t="s">
        <v>189</v>
      </c>
      <c r="G7195" s="9" t="s">
        <v>213</v>
      </c>
      <c r="H7195" s="9" t="s">
        <v>167</v>
      </c>
      <c r="I7195" s="9" t="s">
        <v>349</v>
      </c>
      <c r="J7195" s="9" t="s">
        <v>5397</v>
      </c>
      <c r="K7195" s="9" t="s">
        <v>262</v>
      </c>
      <c r="L7195" s="9" t="s">
        <v>104</v>
      </c>
      <c r="M7195" s="9" t="s">
        <v>2631</v>
      </c>
      <c r="N7195" s="9" t="s">
        <v>197</v>
      </c>
      <c r="O7195" s="9" t="s">
        <v>180</v>
      </c>
      <c r="P7195" s="9" t="s">
        <v>318</v>
      </c>
      <c r="Q7195" s="9" t="s">
        <v>219</v>
      </c>
      <c r="R7195" s="9">
        <v>0</v>
      </c>
      <c r="S7195" s="9">
        <v>12</v>
      </c>
      <c r="U7195" s="9" t="s">
        <v>248</v>
      </c>
      <c r="W7195" s="9">
        <v>4</v>
      </c>
      <c r="X7195" s="9">
        <f>INDEX(SLA_Policy!$D$2:$D$5,MATCH(F7195,SLA_Policy!$A$2:$A$5,0))</f>
        <v>120</v>
      </c>
      <c r="Y7195" s="9" t="str">
        <f>IF(E7195="Cancelled","Excluded",IF(D7195="",IF((SLA_Policy!$B$8-B7195)*24&gt;X7195,"Open - Breached","Open - On Track"),IF((D7195-B7195)*24&lt;=X7195,"Met","Breached")))</f>
        <v>Met</v>
      </c>
    </row>
    <row r="7196" spans="1:25" x14ac:dyDescent="0.25">
      <c r="A7196" s="9" t="s">
        <v>11188</v>
      </c>
      <c r="B7196" s="23">
        <v>46125.301388888904</v>
      </c>
      <c r="C7196" s="23">
        <v>46125.305555555598</v>
      </c>
      <c r="D7196" s="23">
        <v>46125.349305555603</v>
      </c>
      <c r="E7196" s="9" t="s">
        <v>212</v>
      </c>
      <c r="F7196" s="9" t="s">
        <v>188</v>
      </c>
      <c r="G7196" s="9" t="s">
        <v>213</v>
      </c>
      <c r="H7196" s="9" t="s">
        <v>161</v>
      </c>
      <c r="I7196" s="9" t="s">
        <v>389</v>
      </c>
      <c r="J7196" s="9" t="s">
        <v>2468</v>
      </c>
      <c r="K7196" s="9" t="s">
        <v>246</v>
      </c>
      <c r="L7196" s="9" t="s">
        <v>311</v>
      </c>
      <c r="M7196" s="9" t="s">
        <v>4235</v>
      </c>
      <c r="N7196" s="9" t="s">
        <v>198</v>
      </c>
      <c r="O7196" s="9" t="s">
        <v>116</v>
      </c>
      <c r="P7196" s="9" t="s">
        <v>295</v>
      </c>
      <c r="Q7196" s="9" t="s">
        <v>219</v>
      </c>
      <c r="R7196" s="9">
        <v>0</v>
      </c>
      <c r="S7196" s="9">
        <v>10</v>
      </c>
      <c r="U7196" s="9" t="s">
        <v>221</v>
      </c>
      <c r="W7196" s="9">
        <v>5</v>
      </c>
      <c r="X7196" s="9">
        <f>INDEX(SLA_Policy!$D$2:$D$5,MATCH(F7196,SLA_Policy!$A$2:$A$5,0))</f>
        <v>72</v>
      </c>
      <c r="Y7196" s="9" t="str">
        <f>IF(E7196="Cancelled","Excluded",IF(D7196="",IF((SLA_Policy!$B$8-B7196)*24&gt;X7196,"Open - Breached","Open - On Track"),IF((D7196-B7196)*24&lt;=X7196,"Met","Breached")))</f>
        <v>Met</v>
      </c>
    </row>
    <row r="7197" spans="1:25" x14ac:dyDescent="0.25">
      <c r="A7197" s="9" t="s">
        <v>11189</v>
      </c>
      <c r="B7197" s="23">
        <v>46125.310416666704</v>
      </c>
      <c r="C7197" s="23">
        <v>46125.329166666699</v>
      </c>
      <c r="D7197" s="23">
        <v>46125.355555555601</v>
      </c>
      <c r="E7197" s="9" t="s">
        <v>212</v>
      </c>
      <c r="F7197" s="9" t="s">
        <v>188</v>
      </c>
      <c r="G7197" s="9" t="s">
        <v>213</v>
      </c>
      <c r="H7197" s="9" t="s">
        <v>161</v>
      </c>
      <c r="I7197" s="9" t="s">
        <v>389</v>
      </c>
      <c r="J7197" s="9" t="s">
        <v>1581</v>
      </c>
      <c r="K7197" s="9" t="s">
        <v>246</v>
      </c>
      <c r="L7197" s="9" t="s">
        <v>216</v>
      </c>
      <c r="M7197" s="9" t="s">
        <v>808</v>
      </c>
      <c r="N7197" s="9" t="s">
        <v>198</v>
      </c>
      <c r="O7197" s="9" t="s">
        <v>116</v>
      </c>
      <c r="P7197" s="9" t="s">
        <v>525</v>
      </c>
      <c r="Q7197" s="9" t="s">
        <v>219</v>
      </c>
      <c r="R7197" s="9">
        <v>0</v>
      </c>
      <c r="S7197" s="9">
        <v>13</v>
      </c>
      <c r="U7197" s="9" t="s">
        <v>221</v>
      </c>
      <c r="X7197" s="9">
        <f>INDEX(SLA_Policy!$D$2:$D$5,MATCH(F7197,SLA_Policy!$A$2:$A$5,0))</f>
        <v>72</v>
      </c>
      <c r="Y7197" s="9" t="str">
        <f>IF(E7197="Cancelled","Excluded",IF(D7197="",IF((SLA_Policy!$B$8-B7197)*24&gt;X7197,"Open - Breached","Open - On Track"),IF((D7197-B7197)*24&lt;=X7197,"Met","Breached")))</f>
        <v>Met</v>
      </c>
    </row>
    <row r="7198" spans="1:25" x14ac:dyDescent="0.25">
      <c r="A7198" s="9" t="s">
        <v>11190</v>
      </c>
      <c r="B7198" s="23">
        <v>46125.315277777801</v>
      </c>
      <c r="C7198" s="23">
        <v>46125.320138888899</v>
      </c>
      <c r="D7198" s="23">
        <v>46125.609027777798</v>
      </c>
      <c r="E7198" s="9" t="s">
        <v>212</v>
      </c>
      <c r="F7198" s="9" t="s">
        <v>189</v>
      </c>
      <c r="G7198" s="9" t="s">
        <v>236</v>
      </c>
      <c r="H7198" s="9" t="s">
        <v>167</v>
      </c>
      <c r="I7198" s="9" t="s">
        <v>255</v>
      </c>
      <c r="J7198" s="9" t="s">
        <v>1646</v>
      </c>
      <c r="K7198" s="9" t="s">
        <v>215</v>
      </c>
      <c r="L7198" s="9" t="s">
        <v>226</v>
      </c>
      <c r="M7198" s="9" t="s">
        <v>2472</v>
      </c>
      <c r="N7198" s="9" t="s">
        <v>199</v>
      </c>
      <c r="O7198" s="9" t="s">
        <v>176</v>
      </c>
      <c r="P7198" s="9" t="s">
        <v>503</v>
      </c>
      <c r="Q7198" s="9" t="s">
        <v>219</v>
      </c>
      <c r="R7198" s="9">
        <v>0</v>
      </c>
      <c r="S7198" s="9">
        <v>11</v>
      </c>
      <c r="U7198" s="9" t="s">
        <v>242</v>
      </c>
      <c r="X7198" s="9">
        <f>INDEX(SLA_Policy!$D$2:$D$5,MATCH(F7198,SLA_Policy!$A$2:$A$5,0))</f>
        <v>120</v>
      </c>
      <c r="Y7198" s="9" t="str">
        <f>IF(E7198="Cancelled","Excluded",IF(D7198="",IF((SLA_Policy!$B$8-B7198)*24&gt;X7198,"Open - Breached","Open - On Track"),IF((D7198-B7198)*24&lt;=X7198,"Met","Breached")))</f>
        <v>Met</v>
      </c>
    </row>
    <row r="7199" spans="1:25" x14ac:dyDescent="0.25">
      <c r="A7199" s="9" t="s">
        <v>11191</v>
      </c>
      <c r="B7199" s="23">
        <v>46125.324305555601</v>
      </c>
      <c r="C7199" s="23">
        <v>46125.363194444399</v>
      </c>
      <c r="D7199" s="23">
        <v>46126.409722222197</v>
      </c>
      <c r="E7199" s="9" t="s">
        <v>212</v>
      </c>
      <c r="F7199" s="9" t="s">
        <v>188</v>
      </c>
      <c r="G7199" s="9" t="s">
        <v>213</v>
      </c>
      <c r="H7199" s="9" t="s">
        <v>165</v>
      </c>
      <c r="I7199" s="9" t="s">
        <v>469</v>
      </c>
      <c r="J7199" s="9" t="s">
        <v>1233</v>
      </c>
      <c r="K7199" s="9" t="s">
        <v>303</v>
      </c>
      <c r="L7199" s="9" t="s">
        <v>104</v>
      </c>
      <c r="M7199" s="9" t="s">
        <v>1201</v>
      </c>
      <c r="N7199" s="9" t="s">
        <v>196</v>
      </c>
      <c r="O7199" s="9" t="s">
        <v>176</v>
      </c>
      <c r="P7199" s="9" t="s">
        <v>570</v>
      </c>
      <c r="Q7199" s="9" t="s">
        <v>219</v>
      </c>
      <c r="R7199" s="9">
        <v>0</v>
      </c>
      <c r="S7199" s="9">
        <v>29</v>
      </c>
      <c r="U7199" s="9" t="s">
        <v>290</v>
      </c>
      <c r="X7199" s="9">
        <f>INDEX(SLA_Policy!$D$2:$D$5,MATCH(F7199,SLA_Policy!$A$2:$A$5,0))</f>
        <v>72</v>
      </c>
      <c r="Y7199" s="9" t="str">
        <f>IF(E7199="Cancelled","Excluded",IF(D7199="",IF((SLA_Policy!$B$8-B7199)*24&gt;X7199,"Open - Breached","Open - On Track"),IF((D7199-B7199)*24&lt;=X7199,"Met","Breached")))</f>
        <v>Met</v>
      </c>
    </row>
    <row r="7200" spans="1:25" x14ac:dyDescent="0.25">
      <c r="A7200" s="9" t="s">
        <v>11192</v>
      </c>
      <c r="B7200" s="23">
        <v>46125.336111111101</v>
      </c>
      <c r="C7200" s="23">
        <v>46125.359027777798</v>
      </c>
      <c r="D7200" s="23">
        <v>46125.4597222222</v>
      </c>
      <c r="E7200" s="9" t="s">
        <v>212</v>
      </c>
      <c r="F7200" s="9" t="s">
        <v>189</v>
      </c>
      <c r="G7200" s="9" t="s">
        <v>213</v>
      </c>
      <c r="H7200" s="9" t="s">
        <v>161</v>
      </c>
      <c r="I7200" s="9" t="s">
        <v>389</v>
      </c>
      <c r="J7200" s="9" t="s">
        <v>2110</v>
      </c>
      <c r="K7200" s="9" t="s">
        <v>303</v>
      </c>
      <c r="L7200" s="9" t="s">
        <v>311</v>
      </c>
      <c r="M7200" s="9" t="s">
        <v>496</v>
      </c>
      <c r="N7200" s="9" t="s">
        <v>199</v>
      </c>
      <c r="O7200" s="9" t="s">
        <v>116</v>
      </c>
      <c r="P7200" s="9" t="s">
        <v>342</v>
      </c>
      <c r="Q7200" s="9" t="s">
        <v>219</v>
      </c>
      <c r="R7200" s="9">
        <v>0</v>
      </c>
      <c r="S7200" s="9">
        <v>4</v>
      </c>
      <c r="U7200" s="9" t="s">
        <v>290</v>
      </c>
      <c r="X7200" s="9">
        <f>INDEX(SLA_Policy!$D$2:$D$5,MATCH(F7200,SLA_Policy!$A$2:$A$5,0))</f>
        <v>120</v>
      </c>
      <c r="Y7200" s="9" t="str">
        <f>IF(E7200="Cancelled","Excluded",IF(D7200="",IF((SLA_Policy!$B$8-B7200)*24&gt;X7200,"Open - Breached","Open - On Track"),IF((D7200-B7200)*24&lt;=X7200,"Met","Breached")))</f>
        <v>Met</v>
      </c>
    </row>
    <row r="7201" spans="1:25" x14ac:dyDescent="0.25">
      <c r="A7201" s="9" t="s">
        <v>11193</v>
      </c>
      <c r="B7201" s="23">
        <v>46125.342361111099</v>
      </c>
      <c r="C7201" s="23">
        <v>46125.451388888898</v>
      </c>
      <c r="D7201" s="23">
        <v>46125.753472222197</v>
      </c>
      <c r="E7201" s="9" t="s">
        <v>212</v>
      </c>
      <c r="F7201" s="9" t="s">
        <v>189</v>
      </c>
      <c r="G7201" s="9" t="s">
        <v>213</v>
      </c>
      <c r="H7201" s="9" t="s">
        <v>164</v>
      </c>
      <c r="I7201" s="9" t="s">
        <v>260</v>
      </c>
      <c r="J7201" s="9" t="s">
        <v>1000</v>
      </c>
      <c r="K7201" s="9" t="s">
        <v>410</v>
      </c>
      <c r="L7201" s="9" t="s">
        <v>351</v>
      </c>
      <c r="M7201" s="9" t="s">
        <v>1224</v>
      </c>
      <c r="N7201" s="9" t="s">
        <v>197</v>
      </c>
      <c r="O7201" s="9" t="s">
        <v>180</v>
      </c>
      <c r="P7201" s="9" t="s">
        <v>381</v>
      </c>
      <c r="Q7201" s="9" t="s">
        <v>273</v>
      </c>
      <c r="R7201" s="9">
        <v>0</v>
      </c>
      <c r="S7201" s="9">
        <v>21</v>
      </c>
      <c r="T7201" s="9" t="s">
        <v>265</v>
      </c>
      <c r="U7201" s="9" t="s">
        <v>290</v>
      </c>
      <c r="X7201" s="9">
        <f>INDEX(SLA_Policy!$D$2:$D$5,MATCH(F7201,SLA_Policy!$A$2:$A$5,0))</f>
        <v>120</v>
      </c>
      <c r="Y7201" s="9" t="str">
        <f>IF(E7201="Cancelled","Excluded",IF(D7201="",IF((SLA_Policy!$B$8-B7201)*24&gt;X7201,"Open - Breached","Open - On Track"),IF((D7201-B7201)*24&lt;=X7201,"Met","Breached")))</f>
        <v>Met</v>
      </c>
    </row>
    <row r="7202" spans="1:25" x14ac:dyDescent="0.25">
      <c r="A7202" s="9" t="s">
        <v>11194</v>
      </c>
      <c r="B7202" s="23">
        <v>46125.35</v>
      </c>
      <c r="C7202" s="23">
        <v>46125.376388888901</v>
      </c>
      <c r="D7202" s="23">
        <v>46126.381944444503</v>
      </c>
      <c r="E7202" s="9" t="s">
        <v>212</v>
      </c>
      <c r="F7202" s="9" t="s">
        <v>189</v>
      </c>
      <c r="G7202" s="9" t="s">
        <v>213</v>
      </c>
      <c r="H7202" s="9" t="s">
        <v>163</v>
      </c>
      <c r="I7202" s="9" t="s">
        <v>223</v>
      </c>
      <c r="J7202" s="9" t="s">
        <v>7112</v>
      </c>
      <c r="K7202" s="9" t="s">
        <v>239</v>
      </c>
      <c r="L7202" s="9" t="s">
        <v>311</v>
      </c>
      <c r="M7202" s="9" t="s">
        <v>1145</v>
      </c>
      <c r="N7202" s="9" t="s">
        <v>196</v>
      </c>
      <c r="O7202" s="9" t="s">
        <v>176</v>
      </c>
      <c r="P7202" s="9" t="s">
        <v>503</v>
      </c>
      <c r="Q7202" s="9" t="s">
        <v>273</v>
      </c>
      <c r="R7202" s="9">
        <v>0</v>
      </c>
      <c r="S7202" s="9">
        <v>109</v>
      </c>
      <c r="T7202" s="9" t="s">
        <v>136</v>
      </c>
      <c r="U7202" s="9" t="s">
        <v>230</v>
      </c>
      <c r="X7202" s="9">
        <f>INDEX(SLA_Policy!$D$2:$D$5,MATCH(F7202,SLA_Policy!$A$2:$A$5,0))</f>
        <v>120</v>
      </c>
      <c r="Y7202" s="9" t="str">
        <f>IF(E7202="Cancelled","Excluded",IF(D7202="",IF((SLA_Policy!$B$8-B7202)*24&gt;X7202,"Open - Breached","Open - On Track"),IF((D7202-B7202)*24&lt;=X7202,"Met","Breached")))</f>
        <v>Met</v>
      </c>
    </row>
    <row r="7203" spans="1:25" x14ac:dyDescent="0.25">
      <c r="A7203" s="9" t="s">
        <v>11195</v>
      </c>
      <c r="B7203" s="23">
        <v>46125.353472222203</v>
      </c>
      <c r="C7203" s="23">
        <v>46125.364583333299</v>
      </c>
      <c r="D7203" s="23">
        <v>46125.679166666698</v>
      </c>
      <c r="E7203" s="9" t="s">
        <v>212</v>
      </c>
      <c r="F7203" s="9" t="s">
        <v>188</v>
      </c>
      <c r="G7203" s="9" t="s">
        <v>213</v>
      </c>
      <c r="H7203" s="9" t="s">
        <v>167</v>
      </c>
      <c r="I7203" s="9" t="s">
        <v>349</v>
      </c>
      <c r="J7203" s="9" t="s">
        <v>10502</v>
      </c>
      <c r="K7203" s="9" t="s">
        <v>262</v>
      </c>
      <c r="L7203" s="9" t="s">
        <v>104</v>
      </c>
      <c r="M7203" s="9" t="s">
        <v>2353</v>
      </c>
      <c r="N7203" s="9" t="s">
        <v>196</v>
      </c>
      <c r="O7203" s="9" t="s">
        <v>180</v>
      </c>
      <c r="P7203" s="9" t="s">
        <v>278</v>
      </c>
      <c r="Q7203" s="9" t="s">
        <v>219</v>
      </c>
      <c r="R7203" s="9">
        <v>0</v>
      </c>
      <c r="S7203" s="9">
        <v>14</v>
      </c>
      <c r="U7203" s="9" t="s">
        <v>290</v>
      </c>
      <c r="W7203" s="9">
        <v>4</v>
      </c>
      <c r="X7203" s="9">
        <f>INDEX(SLA_Policy!$D$2:$D$5,MATCH(F7203,SLA_Policy!$A$2:$A$5,0))</f>
        <v>72</v>
      </c>
      <c r="Y7203" s="9" t="str">
        <f>IF(E7203="Cancelled","Excluded",IF(D7203="",IF((SLA_Policy!$B$8-B7203)*24&gt;X7203,"Open - Breached","Open - On Track"),IF((D7203-B7203)*24&lt;=X7203,"Met","Breached")))</f>
        <v>Met</v>
      </c>
    </row>
    <row r="7204" spans="1:25" x14ac:dyDescent="0.25">
      <c r="A7204" s="9" t="s">
        <v>11196</v>
      </c>
      <c r="B7204" s="23">
        <v>46125.359027777798</v>
      </c>
      <c r="C7204" s="23">
        <v>46125.390277777798</v>
      </c>
      <c r="D7204" s="23">
        <v>46126.322916666701</v>
      </c>
      <c r="E7204" s="9" t="s">
        <v>212</v>
      </c>
      <c r="F7204" s="9" t="s">
        <v>189</v>
      </c>
      <c r="G7204" s="9" t="s">
        <v>213</v>
      </c>
      <c r="H7204" s="9" t="s">
        <v>165</v>
      </c>
      <c r="I7204" s="9" t="s">
        <v>567</v>
      </c>
      <c r="J7204" s="9" t="s">
        <v>697</v>
      </c>
      <c r="K7204" s="9" t="s">
        <v>262</v>
      </c>
      <c r="L7204" s="9" t="s">
        <v>226</v>
      </c>
      <c r="M7204" s="9" t="s">
        <v>923</v>
      </c>
      <c r="N7204" s="9" t="s">
        <v>197</v>
      </c>
      <c r="O7204" s="9" t="s">
        <v>176</v>
      </c>
      <c r="P7204" s="9" t="s">
        <v>419</v>
      </c>
      <c r="Q7204" s="9" t="s">
        <v>219</v>
      </c>
      <c r="R7204" s="9">
        <v>0</v>
      </c>
      <c r="S7204" s="9">
        <v>28</v>
      </c>
      <c r="U7204" s="9" t="s">
        <v>266</v>
      </c>
      <c r="X7204" s="9">
        <f>INDEX(SLA_Policy!$D$2:$D$5,MATCH(F7204,SLA_Policy!$A$2:$A$5,0))</f>
        <v>120</v>
      </c>
      <c r="Y7204" s="9" t="str">
        <f>IF(E7204="Cancelled","Excluded",IF(D7204="",IF((SLA_Policy!$B$8-B7204)*24&gt;X7204,"Open - Breached","Open - On Track"),IF((D7204-B7204)*24&lt;=X7204,"Met","Breached")))</f>
        <v>Met</v>
      </c>
    </row>
    <row r="7205" spans="1:25" x14ac:dyDescent="0.25">
      <c r="A7205" s="9" t="s">
        <v>11197</v>
      </c>
      <c r="B7205" s="23">
        <v>46125.368750000001</v>
      </c>
      <c r="C7205" s="23">
        <v>46125.380555555603</v>
      </c>
      <c r="D7205" s="23">
        <v>46125.654861111099</v>
      </c>
      <c r="E7205" s="9" t="s">
        <v>212</v>
      </c>
      <c r="F7205" s="9" t="s">
        <v>188</v>
      </c>
      <c r="G7205" s="9" t="s">
        <v>213</v>
      </c>
      <c r="H7205" s="9" t="s">
        <v>88</v>
      </c>
      <c r="I7205" s="9" t="s">
        <v>92</v>
      </c>
      <c r="J7205" s="9" t="s">
        <v>834</v>
      </c>
      <c r="K7205" s="9" t="s">
        <v>239</v>
      </c>
      <c r="L7205" s="9" t="s">
        <v>104</v>
      </c>
      <c r="M7205" s="9" t="s">
        <v>2597</v>
      </c>
      <c r="N7205" s="9" t="s">
        <v>198</v>
      </c>
      <c r="O7205" s="9" t="s">
        <v>178</v>
      </c>
      <c r="P7205" s="9" t="s">
        <v>360</v>
      </c>
      <c r="Q7205" s="9" t="s">
        <v>273</v>
      </c>
      <c r="R7205" s="9">
        <v>0</v>
      </c>
      <c r="S7205" s="9">
        <v>19</v>
      </c>
      <c r="T7205" s="9" t="s">
        <v>229</v>
      </c>
      <c r="U7205" s="9" t="s">
        <v>290</v>
      </c>
      <c r="X7205" s="9">
        <f>INDEX(SLA_Policy!$D$2:$D$5,MATCH(F7205,SLA_Policy!$A$2:$A$5,0))</f>
        <v>72</v>
      </c>
      <c r="Y7205" s="9" t="str">
        <f>IF(E7205="Cancelled","Excluded",IF(D7205="",IF((SLA_Policy!$B$8-B7205)*24&gt;X7205,"Open - Breached","Open - On Track"),IF((D7205-B7205)*24&lt;=X7205,"Met","Breached")))</f>
        <v>Met</v>
      </c>
    </row>
    <row r="7206" spans="1:25" x14ac:dyDescent="0.25">
      <c r="A7206" s="9" t="s">
        <v>11198</v>
      </c>
      <c r="B7206" s="23">
        <v>46125.372222222199</v>
      </c>
      <c r="C7206" s="23">
        <v>46125.384722222203</v>
      </c>
      <c r="D7206" s="23">
        <v>46126.356249999997</v>
      </c>
      <c r="E7206" s="9" t="s">
        <v>212</v>
      </c>
      <c r="F7206" s="9" t="s">
        <v>188</v>
      </c>
      <c r="G7206" s="9" t="s">
        <v>236</v>
      </c>
      <c r="H7206" s="9" t="s">
        <v>167</v>
      </c>
      <c r="I7206" s="9" t="s">
        <v>255</v>
      </c>
      <c r="J7206" s="9" t="s">
        <v>2876</v>
      </c>
      <c r="K7206" s="9" t="s">
        <v>225</v>
      </c>
      <c r="L7206" s="9" t="s">
        <v>311</v>
      </c>
      <c r="M7206" s="9" t="s">
        <v>682</v>
      </c>
      <c r="N7206" s="9" t="s">
        <v>196</v>
      </c>
      <c r="O7206" s="9" t="s">
        <v>176</v>
      </c>
      <c r="P7206" s="9" t="s">
        <v>330</v>
      </c>
      <c r="Q7206" s="9" t="s">
        <v>219</v>
      </c>
      <c r="R7206" s="9">
        <v>0</v>
      </c>
      <c r="S7206" s="9">
        <v>12</v>
      </c>
      <c r="U7206" s="9" t="s">
        <v>242</v>
      </c>
      <c r="W7206" s="9">
        <v>4</v>
      </c>
      <c r="X7206" s="9">
        <f>INDEX(SLA_Policy!$D$2:$D$5,MATCH(F7206,SLA_Policy!$A$2:$A$5,0))</f>
        <v>72</v>
      </c>
      <c r="Y7206" s="9" t="str">
        <f>IF(E7206="Cancelled","Excluded",IF(D7206="",IF((SLA_Policy!$B$8-B7206)*24&gt;X7206,"Open - Breached","Open - On Track"),IF((D7206-B7206)*24&lt;=X7206,"Met","Breached")))</f>
        <v>Met</v>
      </c>
    </row>
    <row r="7207" spans="1:25" x14ac:dyDescent="0.25">
      <c r="A7207" s="9" t="s">
        <v>11199</v>
      </c>
      <c r="B7207" s="23">
        <v>46125.372916666704</v>
      </c>
      <c r="C7207" s="23">
        <v>46125.422222222202</v>
      </c>
      <c r="D7207" s="23">
        <v>46127.413888888899</v>
      </c>
      <c r="E7207" s="9" t="s">
        <v>212</v>
      </c>
      <c r="F7207" s="9" t="s">
        <v>188</v>
      </c>
      <c r="G7207" s="9" t="s">
        <v>213</v>
      </c>
      <c r="H7207" s="9" t="s">
        <v>167</v>
      </c>
      <c r="I7207" s="9" t="s">
        <v>362</v>
      </c>
      <c r="J7207" s="9" t="s">
        <v>752</v>
      </c>
      <c r="K7207" s="9" t="s">
        <v>246</v>
      </c>
      <c r="L7207" s="9" t="s">
        <v>216</v>
      </c>
      <c r="M7207" s="9" t="s">
        <v>900</v>
      </c>
      <c r="N7207" s="9" t="s">
        <v>197</v>
      </c>
      <c r="O7207" s="9" t="s">
        <v>116</v>
      </c>
      <c r="P7207" s="9" t="s">
        <v>218</v>
      </c>
      <c r="Q7207" s="9" t="s">
        <v>219</v>
      </c>
      <c r="R7207" s="9">
        <v>1</v>
      </c>
      <c r="S7207" s="9">
        <v>37</v>
      </c>
      <c r="U7207" s="9" t="s">
        <v>248</v>
      </c>
      <c r="X7207" s="9">
        <f>INDEX(SLA_Policy!$D$2:$D$5,MATCH(F7207,SLA_Policy!$A$2:$A$5,0))</f>
        <v>72</v>
      </c>
      <c r="Y7207" s="9" t="str">
        <f>IF(E7207="Cancelled","Excluded",IF(D7207="",IF((SLA_Policy!$B$8-B7207)*24&gt;X7207,"Open - Breached","Open - On Track"),IF((D7207-B7207)*24&lt;=X7207,"Met","Breached")))</f>
        <v>Met</v>
      </c>
    </row>
    <row r="7208" spans="1:25" x14ac:dyDescent="0.25">
      <c r="A7208" s="9" t="s">
        <v>11200</v>
      </c>
      <c r="B7208" s="23">
        <v>46125.376388888901</v>
      </c>
      <c r="C7208" s="23">
        <v>46125.398611111101</v>
      </c>
      <c r="D7208" s="23">
        <v>46126.322916666701</v>
      </c>
      <c r="E7208" s="9" t="s">
        <v>212</v>
      </c>
      <c r="F7208" s="9" t="s">
        <v>188</v>
      </c>
      <c r="G7208" s="9" t="s">
        <v>213</v>
      </c>
      <c r="H7208" s="9" t="s">
        <v>162</v>
      </c>
      <c r="I7208" s="9" t="s">
        <v>345</v>
      </c>
      <c r="J7208" s="9" t="s">
        <v>1151</v>
      </c>
      <c r="K7208" s="9" t="s">
        <v>303</v>
      </c>
      <c r="L7208" s="9" t="s">
        <v>293</v>
      </c>
      <c r="M7208" s="9" t="s">
        <v>2244</v>
      </c>
      <c r="N7208" s="9" t="s">
        <v>199</v>
      </c>
      <c r="O7208" s="9" t="s">
        <v>179</v>
      </c>
      <c r="P7208" s="9" t="s">
        <v>264</v>
      </c>
      <c r="Q7208" s="9" t="s">
        <v>219</v>
      </c>
      <c r="R7208" s="9">
        <v>0</v>
      </c>
      <c r="S7208" s="9">
        <v>19</v>
      </c>
      <c r="U7208" s="9" t="s">
        <v>266</v>
      </c>
      <c r="X7208" s="9">
        <f>INDEX(SLA_Policy!$D$2:$D$5,MATCH(F7208,SLA_Policy!$A$2:$A$5,0))</f>
        <v>72</v>
      </c>
      <c r="Y7208" s="9" t="str">
        <f>IF(E7208="Cancelled","Excluded",IF(D7208="",IF((SLA_Policy!$B$8-B7208)*24&gt;X7208,"Open - Breached","Open - On Track"),IF((D7208-B7208)*24&lt;=X7208,"Met","Breached")))</f>
        <v>Met</v>
      </c>
    </row>
    <row r="7209" spans="1:25" x14ac:dyDescent="0.25">
      <c r="A7209" s="9" t="s">
        <v>11201</v>
      </c>
      <c r="B7209" s="23">
        <v>46125.377777777801</v>
      </c>
      <c r="C7209" s="23">
        <v>46125.387499999997</v>
      </c>
      <c r="D7209" s="23">
        <v>46126.3618055556</v>
      </c>
      <c r="E7209" s="9" t="s">
        <v>212</v>
      </c>
      <c r="F7209" s="9" t="s">
        <v>188</v>
      </c>
      <c r="G7209" s="9" t="s">
        <v>213</v>
      </c>
      <c r="H7209" s="9" t="s">
        <v>163</v>
      </c>
      <c r="I7209" s="9" t="s">
        <v>250</v>
      </c>
      <c r="J7209" s="9" t="s">
        <v>1713</v>
      </c>
      <c r="K7209" s="9" t="s">
        <v>262</v>
      </c>
      <c r="L7209" s="9" t="s">
        <v>293</v>
      </c>
      <c r="M7209" s="9" t="s">
        <v>3197</v>
      </c>
      <c r="N7209" s="9" t="s">
        <v>200</v>
      </c>
      <c r="O7209" s="9" t="s">
        <v>176</v>
      </c>
      <c r="P7209" s="9" t="s">
        <v>503</v>
      </c>
      <c r="Q7209" s="9" t="s">
        <v>219</v>
      </c>
      <c r="R7209" s="9">
        <v>0</v>
      </c>
      <c r="S7209" s="9">
        <v>20</v>
      </c>
      <c r="T7209" s="9" t="s">
        <v>220</v>
      </c>
      <c r="U7209" s="9" t="s">
        <v>230</v>
      </c>
      <c r="X7209" s="9">
        <f>INDEX(SLA_Policy!$D$2:$D$5,MATCH(F7209,SLA_Policy!$A$2:$A$5,0))</f>
        <v>72</v>
      </c>
      <c r="Y7209" s="9" t="str">
        <f>IF(E7209="Cancelled","Excluded",IF(D7209="",IF((SLA_Policy!$B$8-B7209)*24&gt;X7209,"Open - Breached","Open - On Track"),IF((D7209-B7209)*24&lt;=X7209,"Met","Breached")))</f>
        <v>Met</v>
      </c>
    </row>
    <row r="7210" spans="1:25" x14ac:dyDescent="0.25">
      <c r="A7210" s="9" t="s">
        <v>11202</v>
      </c>
      <c r="B7210" s="23">
        <v>46125.380555555603</v>
      </c>
      <c r="C7210" s="23">
        <v>46125.413888888899</v>
      </c>
      <c r="D7210" s="23">
        <v>46126.350694444503</v>
      </c>
      <c r="E7210" s="9" t="s">
        <v>212</v>
      </c>
      <c r="F7210" s="9" t="s">
        <v>188</v>
      </c>
      <c r="G7210" s="9" t="s">
        <v>213</v>
      </c>
      <c r="H7210" s="9" t="s">
        <v>162</v>
      </c>
      <c r="I7210" s="9" t="s">
        <v>345</v>
      </c>
      <c r="J7210" s="9" t="s">
        <v>11203</v>
      </c>
      <c r="K7210" s="9" t="s">
        <v>246</v>
      </c>
      <c r="L7210" s="9" t="s">
        <v>104</v>
      </c>
      <c r="M7210" s="9" t="s">
        <v>1398</v>
      </c>
      <c r="N7210" s="9" t="s">
        <v>196</v>
      </c>
      <c r="O7210" s="9" t="s">
        <v>116</v>
      </c>
      <c r="P7210" s="9" t="s">
        <v>295</v>
      </c>
      <c r="Q7210" s="9" t="s">
        <v>219</v>
      </c>
      <c r="R7210" s="9">
        <v>0</v>
      </c>
      <c r="S7210" s="9">
        <v>21</v>
      </c>
      <c r="U7210" s="9" t="s">
        <v>266</v>
      </c>
      <c r="X7210" s="9">
        <f>INDEX(SLA_Policy!$D$2:$D$5,MATCH(F7210,SLA_Policy!$A$2:$A$5,0))</f>
        <v>72</v>
      </c>
      <c r="Y7210" s="9" t="str">
        <f>IF(E7210="Cancelled","Excluded",IF(D7210="",IF((SLA_Policy!$B$8-B7210)*24&gt;X7210,"Open - Breached","Open - On Track"),IF((D7210-B7210)*24&lt;=X7210,"Met","Breached")))</f>
        <v>Met</v>
      </c>
    </row>
    <row r="7211" spans="1:25" x14ac:dyDescent="0.25">
      <c r="A7211" s="9" t="s">
        <v>11204</v>
      </c>
      <c r="B7211" s="23">
        <v>46125.396527777797</v>
      </c>
      <c r="C7211" s="23">
        <v>46125.4</v>
      </c>
      <c r="D7211" s="23">
        <v>46125.680555555598</v>
      </c>
      <c r="E7211" s="9" t="s">
        <v>212</v>
      </c>
      <c r="F7211" s="9" t="s">
        <v>188</v>
      </c>
      <c r="G7211" s="9" t="s">
        <v>213</v>
      </c>
      <c r="H7211" s="9" t="s">
        <v>88</v>
      </c>
      <c r="I7211" s="9" t="s">
        <v>92</v>
      </c>
      <c r="J7211" s="9" t="s">
        <v>4875</v>
      </c>
      <c r="K7211" s="9" t="s">
        <v>246</v>
      </c>
      <c r="L7211" s="9" t="s">
        <v>226</v>
      </c>
      <c r="M7211" s="9" t="s">
        <v>4881</v>
      </c>
      <c r="N7211" s="9" t="s">
        <v>200</v>
      </c>
      <c r="O7211" s="9" t="s">
        <v>116</v>
      </c>
      <c r="P7211" s="9" t="s">
        <v>551</v>
      </c>
      <c r="Q7211" s="9" t="s">
        <v>219</v>
      </c>
      <c r="R7211" s="9">
        <v>0</v>
      </c>
      <c r="S7211" s="9">
        <v>27</v>
      </c>
      <c r="T7211" s="9" t="s">
        <v>220</v>
      </c>
      <c r="U7211" s="9" t="s">
        <v>266</v>
      </c>
      <c r="W7211" s="9">
        <v>5</v>
      </c>
      <c r="X7211" s="9">
        <f>INDEX(SLA_Policy!$D$2:$D$5,MATCH(F7211,SLA_Policy!$A$2:$A$5,0))</f>
        <v>72</v>
      </c>
      <c r="Y7211" s="9" t="str">
        <f>IF(E7211="Cancelled","Excluded",IF(D7211="",IF((SLA_Policy!$B$8-B7211)*24&gt;X7211,"Open - Breached","Open - On Track"),IF((D7211-B7211)*24&lt;=X7211,"Met","Breached")))</f>
        <v>Met</v>
      </c>
    </row>
    <row r="7212" spans="1:25" x14ac:dyDescent="0.25">
      <c r="A7212" s="9" t="s">
        <v>11205</v>
      </c>
      <c r="B7212" s="23">
        <v>46125.407638888901</v>
      </c>
      <c r="C7212" s="23">
        <v>46125.412499999999</v>
      </c>
      <c r="D7212" s="23">
        <v>46125.576388888898</v>
      </c>
      <c r="E7212" s="9" t="s">
        <v>212</v>
      </c>
      <c r="F7212" s="9" t="s">
        <v>188</v>
      </c>
      <c r="G7212" s="9" t="s">
        <v>213</v>
      </c>
      <c r="H7212" s="9" t="s">
        <v>163</v>
      </c>
      <c r="I7212" s="9" t="s">
        <v>250</v>
      </c>
      <c r="J7212" s="9" t="s">
        <v>8518</v>
      </c>
      <c r="K7212" s="9" t="s">
        <v>225</v>
      </c>
      <c r="L7212" s="9" t="s">
        <v>311</v>
      </c>
      <c r="M7212" s="9" t="s">
        <v>3704</v>
      </c>
      <c r="N7212" s="9" t="s">
        <v>198</v>
      </c>
      <c r="O7212" s="9" t="s">
        <v>176</v>
      </c>
      <c r="P7212" s="9" t="s">
        <v>419</v>
      </c>
      <c r="Q7212" s="9" t="s">
        <v>219</v>
      </c>
      <c r="R7212" s="9">
        <v>0</v>
      </c>
      <c r="S7212" s="9">
        <v>70</v>
      </c>
      <c r="T7212" s="9" t="s">
        <v>136</v>
      </c>
      <c r="U7212" s="9" t="s">
        <v>376</v>
      </c>
      <c r="X7212" s="9">
        <f>INDEX(SLA_Policy!$D$2:$D$5,MATCH(F7212,SLA_Policy!$A$2:$A$5,0))</f>
        <v>72</v>
      </c>
      <c r="Y7212" s="9" t="str">
        <f>IF(E7212="Cancelled","Excluded",IF(D7212="",IF((SLA_Policy!$B$8-B7212)*24&gt;X7212,"Open - Breached","Open - On Track"),IF((D7212-B7212)*24&lt;=X7212,"Met","Breached")))</f>
        <v>Met</v>
      </c>
    </row>
    <row r="7213" spans="1:25" x14ac:dyDescent="0.25">
      <c r="A7213" s="9" t="s">
        <v>11206</v>
      </c>
      <c r="B7213" s="23">
        <v>46125.409722222197</v>
      </c>
      <c r="C7213" s="23">
        <v>46125.523611111101</v>
      </c>
      <c r="D7213" s="23">
        <v>46126.372222222199</v>
      </c>
      <c r="E7213" s="9" t="s">
        <v>212</v>
      </c>
      <c r="F7213" s="9" t="s">
        <v>189</v>
      </c>
      <c r="G7213" s="9" t="s">
        <v>236</v>
      </c>
      <c r="H7213" s="9" t="s">
        <v>161</v>
      </c>
      <c r="I7213" s="9" t="s">
        <v>482</v>
      </c>
      <c r="J7213" s="9" t="s">
        <v>7278</v>
      </c>
      <c r="K7213" s="9" t="s">
        <v>239</v>
      </c>
      <c r="L7213" s="9" t="s">
        <v>104</v>
      </c>
      <c r="M7213" s="9" t="s">
        <v>938</v>
      </c>
      <c r="N7213" s="9" t="s">
        <v>196</v>
      </c>
      <c r="O7213" s="9" t="s">
        <v>177</v>
      </c>
      <c r="P7213" s="9" t="s">
        <v>942</v>
      </c>
      <c r="Q7213" s="9" t="s">
        <v>219</v>
      </c>
      <c r="R7213" s="9">
        <v>0</v>
      </c>
      <c r="S7213" s="9">
        <v>60</v>
      </c>
      <c r="U7213" s="9" t="s">
        <v>242</v>
      </c>
      <c r="X7213" s="9">
        <f>INDEX(SLA_Policy!$D$2:$D$5,MATCH(F7213,SLA_Policy!$A$2:$A$5,0))</f>
        <v>120</v>
      </c>
      <c r="Y7213" s="9" t="str">
        <f>IF(E7213="Cancelled","Excluded",IF(D7213="",IF((SLA_Policy!$B$8-B7213)*24&gt;X7213,"Open - Breached","Open - On Track"),IF((D7213-B7213)*24&lt;=X7213,"Met","Breached")))</f>
        <v>Met</v>
      </c>
    </row>
    <row r="7214" spans="1:25" x14ac:dyDescent="0.25">
      <c r="A7214" s="9" t="s">
        <v>11207</v>
      </c>
      <c r="B7214" s="23">
        <v>46125.413888888899</v>
      </c>
      <c r="C7214" s="23">
        <v>46125.6118055556</v>
      </c>
      <c r="D7214" s="23">
        <v>46125.622916666704</v>
      </c>
      <c r="E7214" s="9" t="s">
        <v>212</v>
      </c>
      <c r="F7214" s="9" t="s">
        <v>188</v>
      </c>
      <c r="G7214" s="9" t="s">
        <v>213</v>
      </c>
      <c r="H7214" s="9" t="s">
        <v>161</v>
      </c>
      <c r="I7214" s="9" t="s">
        <v>389</v>
      </c>
      <c r="J7214" s="9" t="s">
        <v>6085</v>
      </c>
      <c r="K7214" s="9" t="s">
        <v>246</v>
      </c>
      <c r="L7214" s="9" t="s">
        <v>293</v>
      </c>
      <c r="M7214" s="9" t="s">
        <v>5740</v>
      </c>
      <c r="N7214" s="9" t="s">
        <v>196</v>
      </c>
      <c r="O7214" s="9" t="s">
        <v>116</v>
      </c>
      <c r="P7214" s="9" t="s">
        <v>218</v>
      </c>
      <c r="Q7214" s="9" t="s">
        <v>219</v>
      </c>
      <c r="R7214" s="9">
        <v>0</v>
      </c>
      <c r="S7214" s="9">
        <v>7</v>
      </c>
      <c r="U7214" s="9" t="s">
        <v>290</v>
      </c>
      <c r="W7214" s="9">
        <v>3</v>
      </c>
      <c r="X7214" s="9">
        <f>INDEX(SLA_Policy!$D$2:$D$5,MATCH(F7214,SLA_Policy!$A$2:$A$5,0))</f>
        <v>72</v>
      </c>
      <c r="Y7214" s="9" t="str">
        <f>IF(E7214="Cancelled","Excluded",IF(D7214="",IF((SLA_Policy!$B$8-B7214)*24&gt;X7214,"Open - Breached","Open - On Track"),IF((D7214-B7214)*24&lt;=X7214,"Met","Breached")))</f>
        <v>Met</v>
      </c>
    </row>
    <row r="7215" spans="1:25" x14ac:dyDescent="0.25">
      <c r="A7215" s="9" t="s">
        <v>11208</v>
      </c>
      <c r="B7215" s="23">
        <v>46125.413888888899</v>
      </c>
      <c r="C7215" s="23">
        <v>46125.414583333302</v>
      </c>
      <c r="D7215" s="23">
        <v>46125.452083333301</v>
      </c>
      <c r="E7215" s="9" t="s">
        <v>212</v>
      </c>
      <c r="F7215" s="9" t="s">
        <v>187</v>
      </c>
      <c r="G7215" s="9" t="s">
        <v>213</v>
      </c>
      <c r="H7215" s="9" t="s">
        <v>161</v>
      </c>
      <c r="I7215" s="9" t="s">
        <v>454</v>
      </c>
      <c r="J7215" s="9" t="s">
        <v>2015</v>
      </c>
      <c r="K7215" s="9" t="s">
        <v>215</v>
      </c>
      <c r="L7215" s="9" t="s">
        <v>216</v>
      </c>
      <c r="M7215" s="9" t="s">
        <v>4769</v>
      </c>
      <c r="N7215" s="9" t="s">
        <v>198</v>
      </c>
      <c r="O7215" s="9" t="s">
        <v>116</v>
      </c>
      <c r="P7215" s="9" t="s">
        <v>258</v>
      </c>
      <c r="Q7215" s="9" t="s">
        <v>219</v>
      </c>
      <c r="R7215" s="9">
        <v>1</v>
      </c>
      <c r="S7215" s="9">
        <v>5</v>
      </c>
      <c r="U7215" s="9" t="s">
        <v>221</v>
      </c>
      <c r="X7215" s="9">
        <f>INDEX(SLA_Policy!$D$2:$D$5,MATCH(F7215,SLA_Policy!$A$2:$A$5,0))</f>
        <v>8</v>
      </c>
      <c r="Y7215" s="9" t="str">
        <f>IF(E7215="Cancelled","Excluded",IF(D7215="",IF((SLA_Policy!$B$8-B7215)*24&gt;X7215,"Open - Breached","Open - On Track"),IF((D7215-B7215)*24&lt;=X7215,"Met","Breached")))</f>
        <v>Met</v>
      </c>
    </row>
    <row r="7216" spans="1:25" x14ac:dyDescent="0.25">
      <c r="A7216" s="9" t="s">
        <v>11209</v>
      </c>
      <c r="B7216" s="23">
        <v>46125.414583333302</v>
      </c>
      <c r="C7216" s="23">
        <v>46125.448611111096</v>
      </c>
      <c r="D7216" s="23">
        <v>46126.326388888898</v>
      </c>
      <c r="E7216" s="9" t="s">
        <v>212</v>
      </c>
      <c r="F7216" s="9" t="s">
        <v>188</v>
      </c>
      <c r="G7216" s="9" t="s">
        <v>213</v>
      </c>
      <c r="H7216" s="9" t="s">
        <v>162</v>
      </c>
      <c r="I7216" s="9" t="s">
        <v>393</v>
      </c>
      <c r="J7216" s="9" t="s">
        <v>5843</v>
      </c>
      <c r="K7216" s="9" t="s">
        <v>410</v>
      </c>
      <c r="L7216" s="9" t="s">
        <v>216</v>
      </c>
      <c r="M7216" s="9" t="s">
        <v>1644</v>
      </c>
      <c r="N7216" s="9" t="s">
        <v>197</v>
      </c>
      <c r="O7216" s="9" t="s">
        <v>116</v>
      </c>
      <c r="P7216" s="9" t="s">
        <v>295</v>
      </c>
      <c r="Q7216" s="9" t="s">
        <v>219</v>
      </c>
      <c r="R7216" s="9">
        <v>0</v>
      </c>
      <c r="S7216" s="9">
        <v>28</v>
      </c>
      <c r="U7216" s="9" t="s">
        <v>266</v>
      </c>
      <c r="X7216" s="9">
        <f>INDEX(SLA_Policy!$D$2:$D$5,MATCH(F7216,SLA_Policy!$A$2:$A$5,0))</f>
        <v>72</v>
      </c>
      <c r="Y7216" s="9" t="str">
        <f>IF(E7216="Cancelled","Excluded",IF(D7216="",IF((SLA_Policy!$B$8-B7216)*24&gt;X7216,"Open - Breached","Open - On Track"),IF((D7216-B7216)*24&lt;=X7216,"Met","Breached")))</f>
        <v>Met</v>
      </c>
    </row>
    <row r="7217" spans="1:25" x14ac:dyDescent="0.25">
      <c r="A7217" s="9" t="s">
        <v>11210</v>
      </c>
      <c r="B7217" s="23">
        <v>46125.418055555601</v>
      </c>
      <c r="C7217" s="23">
        <v>46125.440972222197</v>
      </c>
      <c r="D7217" s="23">
        <v>46126.376388888901</v>
      </c>
      <c r="E7217" s="9" t="s">
        <v>212</v>
      </c>
      <c r="F7217" s="9" t="s">
        <v>189</v>
      </c>
      <c r="G7217" s="9" t="s">
        <v>236</v>
      </c>
      <c r="H7217" s="9" t="s">
        <v>161</v>
      </c>
      <c r="I7217" s="9" t="s">
        <v>237</v>
      </c>
      <c r="J7217" s="9" t="s">
        <v>11211</v>
      </c>
      <c r="K7217" s="9" t="s">
        <v>246</v>
      </c>
      <c r="L7217" s="9" t="s">
        <v>104</v>
      </c>
      <c r="M7217" s="9" t="s">
        <v>1455</v>
      </c>
      <c r="N7217" s="9" t="s">
        <v>196</v>
      </c>
      <c r="O7217" s="9" t="s">
        <v>177</v>
      </c>
      <c r="P7217" s="9" t="s">
        <v>241</v>
      </c>
      <c r="Q7217" s="9" t="s">
        <v>219</v>
      </c>
      <c r="R7217" s="9">
        <v>0</v>
      </c>
      <c r="S7217" s="9">
        <v>11</v>
      </c>
      <c r="U7217" s="9" t="s">
        <v>242</v>
      </c>
      <c r="X7217" s="9">
        <f>INDEX(SLA_Policy!$D$2:$D$5,MATCH(F7217,SLA_Policy!$A$2:$A$5,0))</f>
        <v>120</v>
      </c>
      <c r="Y7217" s="9" t="str">
        <f>IF(E7217="Cancelled","Excluded",IF(D7217="",IF((SLA_Policy!$B$8-B7217)*24&gt;X7217,"Open - Breached","Open - On Track"),IF((D7217-B7217)*24&lt;=X7217,"Met","Breached")))</f>
        <v>Met</v>
      </c>
    </row>
    <row r="7218" spans="1:25" x14ac:dyDescent="0.25">
      <c r="A7218" s="9" t="s">
        <v>11212</v>
      </c>
      <c r="B7218" s="23">
        <v>46125.423611111102</v>
      </c>
      <c r="C7218" s="23">
        <v>46125.622916666704</v>
      </c>
      <c r="D7218" s="23">
        <v>46127.346527777801</v>
      </c>
      <c r="E7218" s="9" t="s">
        <v>212</v>
      </c>
      <c r="F7218" s="9" t="s">
        <v>189</v>
      </c>
      <c r="G7218" s="9" t="s">
        <v>236</v>
      </c>
      <c r="H7218" s="9" t="s">
        <v>161</v>
      </c>
      <c r="I7218" s="9" t="s">
        <v>505</v>
      </c>
      <c r="J7218" s="9" t="s">
        <v>5722</v>
      </c>
      <c r="K7218" s="9" t="s">
        <v>225</v>
      </c>
      <c r="L7218" s="9" t="s">
        <v>104</v>
      </c>
      <c r="M7218" s="9" t="s">
        <v>1008</v>
      </c>
      <c r="N7218" s="9" t="s">
        <v>196</v>
      </c>
      <c r="O7218" s="9" t="s">
        <v>177</v>
      </c>
      <c r="P7218" s="9" t="s">
        <v>300</v>
      </c>
      <c r="Q7218" s="9" t="s">
        <v>219</v>
      </c>
      <c r="R7218" s="9">
        <v>0</v>
      </c>
      <c r="S7218" s="9">
        <v>67</v>
      </c>
      <c r="U7218" s="9" t="s">
        <v>242</v>
      </c>
      <c r="W7218" s="9">
        <v>5</v>
      </c>
      <c r="X7218" s="9">
        <f>INDEX(SLA_Policy!$D$2:$D$5,MATCH(F7218,SLA_Policy!$A$2:$A$5,0))</f>
        <v>120</v>
      </c>
      <c r="Y7218" s="9" t="str">
        <f>IF(E7218="Cancelled","Excluded",IF(D7218="",IF((SLA_Policy!$B$8-B7218)*24&gt;X7218,"Open - Breached","Open - On Track"),IF((D7218-B7218)*24&lt;=X7218,"Met","Breached")))</f>
        <v>Met</v>
      </c>
    </row>
    <row r="7219" spans="1:25" x14ac:dyDescent="0.25">
      <c r="A7219" s="9" t="s">
        <v>11213</v>
      </c>
      <c r="B7219" s="23">
        <v>46125.425000000003</v>
      </c>
      <c r="C7219" s="23">
        <v>46125.430555555598</v>
      </c>
      <c r="D7219" s="23">
        <v>46128.336805555598</v>
      </c>
      <c r="E7219" s="9" t="s">
        <v>212</v>
      </c>
      <c r="F7219" s="9" t="s">
        <v>188</v>
      </c>
      <c r="G7219" s="9" t="s">
        <v>213</v>
      </c>
      <c r="H7219" s="9" t="s">
        <v>165</v>
      </c>
      <c r="I7219" s="9" t="s">
        <v>469</v>
      </c>
      <c r="J7219" s="9" t="s">
        <v>837</v>
      </c>
      <c r="K7219" s="9" t="s">
        <v>225</v>
      </c>
      <c r="L7219" s="9" t="s">
        <v>104</v>
      </c>
      <c r="M7219" s="9" t="s">
        <v>1008</v>
      </c>
      <c r="N7219" s="9" t="s">
        <v>199</v>
      </c>
      <c r="O7219" s="9" t="s">
        <v>176</v>
      </c>
      <c r="P7219" s="9" t="s">
        <v>228</v>
      </c>
      <c r="Q7219" s="9" t="s">
        <v>219</v>
      </c>
      <c r="R7219" s="9">
        <v>0</v>
      </c>
      <c r="S7219" s="9">
        <v>11</v>
      </c>
      <c r="U7219" s="9" t="s">
        <v>230</v>
      </c>
      <c r="W7219" s="9">
        <v>5</v>
      </c>
      <c r="X7219" s="9">
        <f>INDEX(SLA_Policy!$D$2:$D$5,MATCH(F7219,SLA_Policy!$A$2:$A$5,0))</f>
        <v>72</v>
      </c>
      <c r="Y7219" s="9" t="str">
        <f>IF(E7219="Cancelled","Excluded",IF(D7219="",IF((SLA_Policy!$B$8-B7219)*24&gt;X7219,"Open - Breached","Open - On Track"),IF((D7219-B7219)*24&lt;=X7219,"Met","Breached")))</f>
        <v>Met</v>
      </c>
    </row>
    <row r="7220" spans="1:25" x14ac:dyDescent="0.25">
      <c r="A7220" s="9" t="s">
        <v>11214</v>
      </c>
      <c r="B7220" s="23">
        <v>46125.436111111099</v>
      </c>
      <c r="C7220" s="23">
        <v>46125.4375</v>
      </c>
      <c r="D7220" s="23">
        <v>46125.494444444397</v>
      </c>
      <c r="E7220" s="9" t="s">
        <v>212</v>
      </c>
      <c r="F7220" s="9" t="s">
        <v>189</v>
      </c>
      <c r="G7220" s="9" t="s">
        <v>213</v>
      </c>
      <c r="H7220" s="9" t="s">
        <v>161</v>
      </c>
      <c r="I7220" s="9" t="s">
        <v>389</v>
      </c>
      <c r="J7220" s="9" t="s">
        <v>2723</v>
      </c>
      <c r="K7220" s="9" t="s">
        <v>246</v>
      </c>
      <c r="L7220" s="9" t="s">
        <v>282</v>
      </c>
      <c r="M7220" s="9" t="s">
        <v>1128</v>
      </c>
      <c r="N7220" s="9" t="s">
        <v>198</v>
      </c>
      <c r="O7220" s="9" t="s">
        <v>116</v>
      </c>
      <c r="P7220" s="9" t="s">
        <v>590</v>
      </c>
      <c r="Q7220" s="9" t="s">
        <v>219</v>
      </c>
      <c r="R7220" s="9">
        <v>0</v>
      </c>
      <c r="S7220" s="9">
        <v>10</v>
      </c>
      <c r="U7220" s="9" t="s">
        <v>221</v>
      </c>
      <c r="X7220" s="9">
        <f>INDEX(SLA_Policy!$D$2:$D$5,MATCH(F7220,SLA_Policy!$A$2:$A$5,0))</f>
        <v>120</v>
      </c>
      <c r="Y7220" s="9" t="str">
        <f>IF(E7220="Cancelled","Excluded",IF(D7220="",IF((SLA_Policy!$B$8-B7220)*24&gt;X7220,"Open - Breached","Open - On Track"),IF((D7220-B7220)*24&lt;=X7220,"Met","Breached")))</f>
        <v>Met</v>
      </c>
    </row>
    <row r="7221" spans="1:25" x14ac:dyDescent="0.25">
      <c r="A7221" s="9" t="s">
        <v>11215</v>
      </c>
      <c r="B7221" s="23">
        <v>46125.447916666701</v>
      </c>
      <c r="C7221" s="23">
        <v>46125.4506944444</v>
      </c>
      <c r="D7221" s="23">
        <v>46125.465277777803</v>
      </c>
      <c r="E7221" s="9" t="s">
        <v>212</v>
      </c>
      <c r="F7221" s="9" t="s">
        <v>188</v>
      </c>
      <c r="G7221" s="9" t="s">
        <v>213</v>
      </c>
      <c r="H7221" s="9" t="s">
        <v>161</v>
      </c>
      <c r="I7221" s="9" t="s">
        <v>389</v>
      </c>
      <c r="J7221" s="9" t="s">
        <v>1581</v>
      </c>
      <c r="K7221" s="9" t="s">
        <v>215</v>
      </c>
      <c r="L7221" s="9" t="s">
        <v>226</v>
      </c>
      <c r="M7221" s="9" t="s">
        <v>872</v>
      </c>
      <c r="N7221" s="9" t="s">
        <v>198</v>
      </c>
      <c r="O7221" s="9" t="s">
        <v>116</v>
      </c>
      <c r="P7221" s="9" t="s">
        <v>525</v>
      </c>
      <c r="Q7221" s="9" t="s">
        <v>219</v>
      </c>
      <c r="R7221" s="9">
        <v>0</v>
      </c>
      <c r="S7221" s="9">
        <v>2</v>
      </c>
      <c r="U7221" s="9" t="s">
        <v>290</v>
      </c>
      <c r="X7221" s="9">
        <f>INDEX(SLA_Policy!$D$2:$D$5,MATCH(F7221,SLA_Policy!$A$2:$A$5,0))</f>
        <v>72</v>
      </c>
      <c r="Y7221" s="9" t="str">
        <f>IF(E7221="Cancelled","Excluded",IF(D7221="",IF((SLA_Policy!$B$8-B7221)*24&gt;X7221,"Open - Breached","Open - On Track"),IF((D7221-B7221)*24&lt;=X7221,"Met","Breached")))</f>
        <v>Met</v>
      </c>
    </row>
    <row r="7222" spans="1:25" x14ac:dyDescent="0.25">
      <c r="A7222" s="9" t="s">
        <v>11216</v>
      </c>
      <c r="B7222" s="23">
        <v>46125.456250000003</v>
      </c>
      <c r="C7222" s="23">
        <v>46125.523611111101</v>
      </c>
      <c r="D7222" s="23">
        <v>46126.322916666701</v>
      </c>
      <c r="E7222" s="9" t="s">
        <v>212</v>
      </c>
      <c r="F7222" s="9" t="s">
        <v>189</v>
      </c>
      <c r="G7222" s="9" t="s">
        <v>236</v>
      </c>
      <c r="H7222" s="9" t="s">
        <v>167</v>
      </c>
      <c r="I7222" s="9" t="s">
        <v>255</v>
      </c>
      <c r="J7222" s="9" t="s">
        <v>1875</v>
      </c>
      <c r="K7222" s="9" t="s">
        <v>303</v>
      </c>
      <c r="L7222" s="9" t="s">
        <v>293</v>
      </c>
      <c r="M7222" s="9" t="s">
        <v>11217</v>
      </c>
      <c r="N7222" s="9" t="s">
        <v>197</v>
      </c>
      <c r="O7222" s="9" t="s">
        <v>116</v>
      </c>
      <c r="P7222" s="9" t="s">
        <v>234</v>
      </c>
      <c r="Q7222" s="9" t="s">
        <v>219</v>
      </c>
      <c r="R7222" s="9">
        <v>0</v>
      </c>
      <c r="S7222" s="9">
        <v>38</v>
      </c>
      <c r="U7222" s="9" t="s">
        <v>242</v>
      </c>
      <c r="W7222" s="9">
        <v>5</v>
      </c>
      <c r="X7222" s="9">
        <f>INDEX(SLA_Policy!$D$2:$D$5,MATCH(F7222,SLA_Policy!$A$2:$A$5,0))</f>
        <v>120</v>
      </c>
      <c r="Y7222" s="9" t="str">
        <f>IF(E7222="Cancelled","Excluded",IF(D7222="",IF((SLA_Policy!$B$8-B7222)*24&gt;X7222,"Open - Breached","Open - On Track"),IF((D7222-B7222)*24&lt;=X7222,"Met","Breached")))</f>
        <v>Met</v>
      </c>
    </row>
    <row r="7223" spans="1:25" x14ac:dyDescent="0.25">
      <c r="A7223" s="9" t="s">
        <v>11218</v>
      </c>
      <c r="B7223" s="23">
        <v>46125.457638888904</v>
      </c>
      <c r="C7223" s="23">
        <v>46125.543055555601</v>
      </c>
      <c r="D7223" s="23">
        <v>46126.573611111096</v>
      </c>
      <c r="E7223" s="9" t="s">
        <v>212</v>
      </c>
      <c r="F7223" s="9" t="s">
        <v>188</v>
      </c>
      <c r="G7223" s="9" t="s">
        <v>213</v>
      </c>
      <c r="H7223" s="9" t="s">
        <v>162</v>
      </c>
      <c r="I7223" s="9" t="s">
        <v>393</v>
      </c>
      <c r="J7223" s="9" t="s">
        <v>874</v>
      </c>
      <c r="K7223" s="9" t="s">
        <v>246</v>
      </c>
      <c r="L7223" s="9" t="s">
        <v>226</v>
      </c>
      <c r="M7223" s="9" t="s">
        <v>2395</v>
      </c>
      <c r="N7223" s="9" t="s">
        <v>196</v>
      </c>
      <c r="O7223" s="9" t="s">
        <v>179</v>
      </c>
      <c r="P7223" s="9" t="s">
        <v>264</v>
      </c>
      <c r="Q7223" s="9" t="s">
        <v>219</v>
      </c>
      <c r="R7223" s="9">
        <v>0</v>
      </c>
      <c r="S7223" s="9">
        <v>10</v>
      </c>
      <c r="U7223" s="9" t="s">
        <v>661</v>
      </c>
      <c r="X7223" s="9">
        <f>INDEX(SLA_Policy!$D$2:$D$5,MATCH(F7223,SLA_Policy!$A$2:$A$5,0))</f>
        <v>72</v>
      </c>
      <c r="Y7223" s="9" t="str">
        <f>IF(E7223="Cancelled","Excluded",IF(D7223="",IF((SLA_Policy!$B$8-B7223)*24&gt;X7223,"Open - Breached","Open - On Track"),IF((D7223-B7223)*24&lt;=X7223,"Met","Breached")))</f>
        <v>Met</v>
      </c>
    </row>
    <row r="7224" spans="1:25" x14ac:dyDescent="0.25">
      <c r="A7224" s="9" t="s">
        <v>11219</v>
      </c>
      <c r="B7224" s="23">
        <v>46125.459027777797</v>
      </c>
      <c r="C7224" s="23">
        <v>46125.461805555598</v>
      </c>
      <c r="D7224" s="23">
        <v>46125.466666666704</v>
      </c>
      <c r="E7224" s="9" t="s">
        <v>212</v>
      </c>
      <c r="F7224" s="9" t="s">
        <v>188</v>
      </c>
      <c r="G7224" s="9" t="s">
        <v>213</v>
      </c>
      <c r="H7224" s="9" t="s">
        <v>161</v>
      </c>
      <c r="I7224" s="9" t="s">
        <v>454</v>
      </c>
      <c r="J7224" s="9" t="s">
        <v>5184</v>
      </c>
      <c r="K7224" s="9" t="s">
        <v>225</v>
      </c>
      <c r="L7224" s="9" t="s">
        <v>226</v>
      </c>
      <c r="M7224" s="9" t="s">
        <v>1959</v>
      </c>
      <c r="N7224" s="9" t="s">
        <v>198</v>
      </c>
      <c r="O7224" s="9" t="s">
        <v>116</v>
      </c>
      <c r="P7224" s="9" t="s">
        <v>218</v>
      </c>
      <c r="Q7224" s="9" t="s">
        <v>219</v>
      </c>
      <c r="R7224" s="9">
        <v>0</v>
      </c>
      <c r="S7224" s="9">
        <v>14</v>
      </c>
      <c r="U7224" s="9" t="s">
        <v>266</v>
      </c>
      <c r="W7224" s="9">
        <v>4</v>
      </c>
      <c r="X7224" s="9">
        <f>INDEX(SLA_Policy!$D$2:$D$5,MATCH(F7224,SLA_Policy!$A$2:$A$5,0))</f>
        <v>72</v>
      </c>
      <c r="Y7224" s="9" t="str">
        <f>IF(E7224="Cancelled","Excluded",IF(D7224="",IF((SLA_Policy!$B$8-B7224)*24&gt;X7224,"Open - Breached","Open - On Track"),IF((D7224-B7224)*24&lt;=X7224,"Met","Breached")))</f>
        <v>Met</v>
      </c>
    </row>
    <row r="7225" spans="1:25" x14ac:dyDescent="0.25">
      <c r="A7225" s="9" t="s">
        <v>11220</v>
      </c>
      <c r="B7225" s="23">
        <v>46125.465277777803</v>
      </c>
      <c r="C7225" s="23">
        <v>46125.517361111102</v>
      </c>
      <c r="D7225" s="23">
        <v>46126.472916666702</v>
      </c>
      <c r="E7225" s="9" t="s">
        <v>212</v>
      </c>
      <c r="F7225" s="9" t="s">
        <v>189</v>
      </c>
      <c r="G7225" s="9" t="s">
        <v>236</v>
      </c>
      <c r="H7225" s="9" t="s">
        <v>167</v>
      </c>
      <c r="I7225" s="9" t="s">
        <v>255</v>
      </c>
      <c r="J7225" s="9" t="s">
        <v>1428</v>
      </c>
      <c r="K7225" s="9" t="s">
        <v>246</v>
      </c>
      <c r="L7225" s="9" t="s">
        <v>282</v>
      </c>
      <c r="M7225" s="9" t="s">
        <v>283</v>
      </c>
      <c r="N7225" s="9" t="s">
        <v>197</v>
      </c>
      <c r="O7225" s="9" t="s">
        <v>176</v>
      </c>
      <c r="P7225" s="9" t="s">
        <v>253</v>
      </c>
      <c r="Q7225" s="9" t="s">
        <v>219</v>
      </c>
      <c r="R7225" s="9">
        <v>0</v>
      </c>
      <c r="S7225" s="9">
        <v>28</v>
      </c>
      <c r="U7225" s="9" t="s">
        <v>242</v>
      </c>
      <c r="X7225" s="9">
        <f>INDEX(SLA_Policy!$D$2:$D$5,MATCH(F7225,SLA_Policy!$A$2:$A$5,0))</f>
        <v>120</v>
      </c>
      <c r="Y7225" s="9" t="str">
        <f>IF(E7225="Cancelled","Excluded",IF(D7225="",IF((SLA_Policy!$B$8-B7225)*24&gt;X7225,"Open - Breached","Open - On Track"),IF((D7225-B7225)*24&lt;=X7225,"Met","Breached")))</f>
        <v>Met</v>
      </c>
    </row>
    <row r="7226" spans="1:25" x14ac:dyDescent="0.25">
      <c r="A7226" s="9" t="s">
        <v>11221</v>
      </c>
      <c r="B7226" s="23">
        <v>46125.471527777801</v>
      </c>
      <c r="C7226" s="23">
        <v>46125.501388888901</v>
      </c>
      <c r="D7226" s="23">
        <v>46125.522916666698</v>
      </c>
      <c r="E7226" s="9" t="s">
        <v>212</v>
      </c>
      <c r="F7226" s="9" t="s">
        <v>188</v>
      </c>
      <c r="G7226" s="9" t="s">
        <v>213</v>
      </c>
      <c r="H7226" s="9" t="s">
        <v>167</v>
      </c>
      <c r="I7226" s="9" t="s">
        <v>684</v>
      </c>
      <c r="J7226" s="9" t="s">
        <v>5467</v>
      </c>
      <c r="K7226" s="9" t="s">
        <v>246</v>
      </c>
      <c r="L7226" s="9" t="s">
        <v>371</v>
      </c>
      <c r="M7226" s="9" t="s">
        <v>644</v>
      </c>
      <c r="N7226" s="9" t="s">
        <v>197</v>
      </c>
      <c r="O7226" s="9" t="s">
        <v>176</v>
      </c>
      <c r="P7226" s="9" t="s">
        <v>1159</v>
      </c>
      <c r="Q7226" s="9" t="s">
        <v>273</v>
      </c>
      <c r="R7226" s="9">
        <v>0</v>
      </c>
      <c r="S7226" s="9">
        <v>10</v>
      </c>
      <c r="U7226" s="9" t="s">
        <v>376</v>
      </c>
      <c r="X7226" s="9">
        <f>INDEX(SLA_Policy!$D$2:$D$5,MATCH(F7226,SLA_Policy!$A$2:$A$5,0))</f>
        <v>72</v>
      </c>
      <c r="Y7226" s="9" t="str">
        <f>IF(E7226="Cancelled","Excluded",IF(D7226="",IF((SLA_Policy!$B$8-B7226)*24&gt;X7226,"Open - Breached","Open - On Track"),IF((D7226-B7226)*24&lt;=X7226,"Met","Breached")))</f>
        <v>Met</v>
      </c>
    </row>
    <row r="7227" spans="1:25" x14ac:dyDescent="0.25">
      <c r="A7227" s="9" t="s">
        <v>11222</v>
      </c>
      <c r="B7227" s="23">
        <v>46125.484722222202</v>
      </c>
      <c r="C7227" s="23">
        <v>46125.485416666699</v>
      </c>
      <c r="D7227" s="23">
        <v>46126.355555555601</v>
      </c>
      <c r="E7227" s="9" t="s">
        <v>212</v>
      </c>
      <c r="F7227" s="9" t="s">
        <v>188</v>
      </c>
      <c r="G7227" s="9" t="s">
        <v>213</v>
      </c>
      <c r="H7227" s="9" t="s">
        <v>161</v>
      </c>
      <c r="I7227" s="9" t="s">
        <v>297</v>
      </c>
      <c r="J7227" s="9" t="s">
        <v>1248</v>
      </c>
      <c r="K7227" s="9" t="s">
        <v>225</v>
      </c>
      <c r="L7227" s="9" t="s">
        <v>311</v>
      </c>
      <c r="M7227" s="9" t="s">
        <v>682</v>
      </c>
      <c r="N7227" s="9" t="s">
        <v>198</v>
      </c>
      <c r="O7227" s="9" t="s">
        <v>177</v>
      </c>
      <c r="P7227" s="9" t="s">
        <v>457</v>
      </c>
      <c r="Q7227" s="9" t="s">
        <v>219</v>
      </c>
      <c r="R7227" s="9">
        <v>0</v>
      </c>
      <c r="S7227" s="9">
        <v>8</v>
      </c>
      <c r="U7227" s="9" t="s">
        <v>221</v>
      </c>
      <c r="X7227" s="9">
        <f>INDEX(SLA_Policy!$D$2:$D$5,MATCH(F7227,SLA_Policy!$A$2:$A$5,0))</f>
        <v>72</v>
      </c>
      <c r="Y7227" s="9" t="str">
        <f>IF(E7227="Cancelled","Excluded",IF(D7227="",IF((SLA_Policy!$B$8-B7227)*24&gt;X7227,"Open - Breached","Open - On Track"),IF((D7227-B7227)*24&lt;=X7227,"Met","Breached")))</f>
        <v>Met</v>
      </c>
    </row>
    <row r="7228" spans="1:25" x14ac:dyDescent="0.25">
      <c r="A7228" s="9" t="s">
        <v>11223</v>
      </c>
      <c r="B7228" s="23">
        <v>46125.498611111099</v>
      </c>
      <c r="C7228" s="23">
        <v>46125.5222222222</v>
      </c>
      <c r="D7228" s="23">
        <v>46128.454861111102</v>
      </c>
      <c r="E7228" s="9" t="s">
        <v>212</v>
      </c>
      <c r="F7228" s="9" t="s">
        <v>189</v>
      </c>
      <c r="G7228" s="9" t="s">
        <v>236</v>
      </c>
      <c r="H7228" s="9" t="s">
        <v>167</v>
      </c>
      <c r="I7228" s="9" t="s">
        <v>255</v>
      </c>
      <c r="J7228" s="9" t="s">
        <v>1018</v>
      </c>
      <c r="K7228" s="9" t="s">
        <v>303</v>
      </c>
      <c r="L7228" s="9" t="s">
        <v>307</v>
      </c>
      <c r="M7228" s="9" t="s">
        <v>380</v>
      </c>
      <c r="N7228" s="9" t="s">
        <v>197</v>
      </c>
      <c r="O7228" s="9" t="s">
        <v>176</v>
      </c>
      <c r="P7228" s="9" t="s">
        <v>419</v>
      </c>
      <c r="Q7228" s="9" t="s">
        <v>219</v>
      </c>
      <c r="R7228" s="9">
        <v>0</v>
      </c>
      <c r="S7228" s="9">
        <v>23</v>
      </c>
      <c r="U7228" s="9" t="s">
        <v>242</v>
      </c>
      <c r="X7228" s="9">
        <f>INDEX(SLA_Policy!$D$2:$D$5,MATCH(F7228,SLA_Policy!$A$2:$A$5,0))</f>
        <v>120</v>
      </c>
      <c r="Y7228" s="9" t="str">
        <f>IF(E7228="Cancelled","Excluded",IF(D7228="",IF((SLA_Policy!$B$8-B7228)*24&gt;X7228,"Open - Breached","Open - On Track"),IF((D7228-B7228)*24&lt;=X7228,"Met","Breached")))</f>
        <v>Met</v>
      </c>
    </row>
    <row r="7229" spans="1:25" x14ac:dyDescent="0.25">
      <c r="A7229" s="9" t="s">
        <v>11224</v>
      </c>
      <c r="B7229" s="23">
        <v>46125.511805555601</v>
      </c>
      <c r="C7229" s="23">
        <v>46125.516666666699</v>
      </c>
      <c r="D7229" s="23">
        <v>46126.374305555597</v>
      </c>
      <c r="E7229" s="9" t="s">
        <v>212</v>
      </c>
      <c r="F7229" s="9" t="s">
        <v>189</v>
      </c>
      <c r="G7229" s="9" t="s">
        <v>213</v>
      </c>
      <c r="H7229" s="9" t="s">
        <v>88</v>
      </c>
      <c r="I7229" s="9" t="s">
        <v>354</v>
      </c>
      <c r="J7229" s="9" t="s">
        <v>1558</v>
      </c>
      <c r="K7229" s="9" t="s">
        <v>215</v>
      </c>
      <c r="L7229" s="9" t="s">
        <v>104</v>
      </c>
      <c r="M7229" s="9" t="s">
        <v>391</v>
      </c>
      <c r="N7229" s="9" t="s">
        <v>198</v>
      </c>
      <c r="O7229" s="9" t="s">
        <v>178</v>
      </c>
      <c r="P7229" s="9" t="s">
        <v>272</v>
      </c>
      <c r="Q7229" s="9" t="s">
        <v>219</v>
      </c>
      <c r="R7229" s="9">
        <v>0</v>
      </c>
      <c r="S7229" s="9">
        <v>40</v>
      </c>
      <c r="T7229" s="9" t="s">
        <v>136</v>
      </c>
      <c r="U7229" s="9" t="s">
        <v>266</v>
      </c>
      <c r="W7229" s="9">
        <v>5</v>
      </c>
      <c r="X7229" s="9">
        <f>INDEX(SLA_Policy!$D$2:$D$5,MATCH(F7229,SLA_Policy!$A$2:$A$5,0))</f>
        <v>120</v>
      </c>
      <c r="Y7229" s="9" t="str">
        <f>IF(E7229="Cancelled","Excluded",IF(D7229="",IF((SLA_Policy!$B$8-B7229)*24&gt;X7229,"Open - Breached","Open - On Track"),IF((D7229-B7229)*24&lt;=X7229,"Met","Breached")))</f>
        <v>Met</v>
      </c>
    </row>
    <row r="7230" spans="1:25" x14ac:dyDescent="0.25">
      <c r="A7230" s="9" t="s">
        <v>11225</v>
      </c>
      <c r="B7230" s="23">
        <v>46125.519444444399</v>
      </c>
      <c r="C7230" s="23">
        <v>46125.529166666704</v>
      </c>
      <c r="D7230" s="23">
        <v>46125.763888888898</v>
      </c>
      <c r="E7230" s="9" t="s">
        <v>212</v>
      </c>
      <c r="F7230" s="9" t="s">
        <v>188</v>
      </c>
      <c r="G7230" s="9" t="s">
        <v>213</v>
      </c>
      <c r="H7230" s="9" t="s">
        <v>88</v>
      </c>
      <c r="I7230" s="9" t="s">
        <v>92</v>
      </c>
      <c r="J7230" s="9" t="s">
        <v>214</v>
      </c>
      <c r="K7230" s="9" t="s">
        <v>246</v>
      </c>
      <c r="L7230" s="9" t="s">
        <v>216</v>
      </c>
      <c r="M7230" s="9" t="s">
        <v>3821</v>
      </c>
      <c r="N7230" s="9" t="s">
        <v>198</v>
      </c>
      <c r="O7230" s="9" t="s">
        <v>178</v>
      </c>
      <c r="P7230" s="9" t="s">
        <v>414</v>
      </c>
      <c r="Q7230" s="9" t="s">
        <v>219</v>
      </c>
      <c r="R7230" s="9">
        <v>0</v>
      </c>
      <c r="S7230" s="9">
        <v>14</v>
      </c>
      <c r="T7230" s="9" t="s">
        <v>220</v>
      </c>
      <c r="U7230" s="9" t="s">
        <v>266</v>
      </c>
      <c r="W7230" s="9">
        <v>5</v>
      </c>
      <c r="X7230" s="9">
        <f>INDEX(SLA_Policy!$D$2:$D$5,MATCH(F7230,SLA_Policy!$A$2:$A$5,0))</f>
        <v>72</v>
      </c>
      <c r="Y7230" s="9" t="str">
        <f>IF(E7230="Cancelled","Excluded",IF(D7230="",IF((SLA_Policy!$B$8-B7230)*24&gt;X7230,"Open - Breached","Open - On Track"),IF((D7230-B7230)*24&lt;=X7230,"Met","Breached")))</f>
        <v>Met</v>
      </c>
    </row>
    <row r="7231" spans="1:25" x14ac:dyDescent="0.25">
      <c r="A7231" s="9" t="s">
        <v>11226</v>
      </c>
      <c r="B7231" s="23">
        <v>46125.525000000001</v>
      </c>
      <c r="C7231" s="23">
        <v>46125.526388888902</v>
      </c>
      <c r="D7231" s="23">
        <v>46125.622222222199</v>
      </c>
      <c r="E7231" s="9" t="s">
        <v>212</v>
      </c>
      <c r="F7231" s="9" t="s">
        <v>188</v>
      </c>
      <c r="G7231" s="9" t="s">
        <v>213</v>
      </c>
      <c r="H7231" s="9" t="s">
        <v>162</v>
      </c>
      <c r="I7231" s="9" t="s">
        <v>345</v>
      </c>
      <c r="J7231" s="9" t="s">
        <v>4651</v>
      </c>
      <c r="K7231" s="9" t="s">
        <v>215</v>
      </c>
      <c r="L7231" s="9" t="s">
        <v>395</v>
      </c>
      <c r="M7231" s="9" t="s">
        <v>484</v>
      </c>
      <c r="N7231" s="9" t="s">
        <v>198</v>
      </c>
      <c r="O7231" s="9" t="s">
        <v>179</v>
      </c>
      <c r="P7231" s="9" t="s">
        <v>337</v>
      </c>
      <c r="Q7231" s="9" t="s">
        <v>219</v>
      </c>
      <c r="R7231" s="9">
        <v>0</v>
      </c>
      <c r="S7231" s="9">
        <v>110</v>
      </c>
      <c r="U7231" s="9" t="s">
        <v>376</v>
      </c>
      <c r="W7231" s="9">
        <v>3</v>
      </c>
      <c r="X7231" s="9">
        <f>INDEX(SLA_Policy!$D$2:$D$5,MATCH(F7231,SLA_Policy!$A$2:$A$5,0))</f>
        <v>72</v>
      </c>
      <c r="Y7231" s="9" t="str">
        <f>IF(E7231="Cancelled","Excluded",IF(D7231="",IF((SLA_Policy!$B$8-B7231)*24&gt;X7231,"Open - Breached","Open - On Track"),IF((D7231-B7231)*24&lt;=X7231,"Met","Breached")))</f>
        <v>Met</v>
      </c>
    </row>
    <row r="7232" spans="1:25" x14ac:dyDescent="0.25">
      <c r="A7232" s="9" t="s">
        <v>11227</v>
      </c>
      <c r="B7232" s="23">
        <v>46125.525694444397</v>
      </c>
      <c r="C7232" s="23">
        <v>46125.543749999997</v>
      </c>
      <c r="D7232" s="23">
        <v>46132.316666666702</v>
      </c>
      <c r="E7232" s="9" t="s">
        <v>212</v>
      </c>
      <c r="F7232" s="9" t="s">
        <v>189</v>
      </c>
      <c r="G7232" s="9" t="s">
        <v>236</v>
      </c>
      <c r="H7232" s="9" t="s">
        <v>167</v>
      </c>
      <c r="I7232" s="9" t="s">
        <v>255</v>
      </c>
      <c r="J7232" s="9" t="s">
        <v>5455</v>
      </c>
      <c r="K7232" s="9" t="s">
        <v>215</v>
      </c>
      <c r="L7232" s="9" t="s">
        <v>216</v>
      </c>
      <c r="M7232" s="9" t="s">
        <v>4174</v>
      </c>
      <c r="N7232" s="9" t="s">
        <v>196</v>
      </c>
      <c r="O7232" s="9" t="s">
        <v>180</v>
      </c>
      <c r="P7232" s="9" t="s">
        <v>278</v>
      </c>
      <c r="Q7232" s="9" t="s">
        <v>219</v>
      </c>
      <c r="R7232" s="9">
        <v>0</v>
      </c>
      <c r="S7232" s="9">
        <v>9</v>
      </c>
      <c r="U7232" s="9" t="s">
        <v>242</v>
      </c>
      <c r="W7232" s="9">
        <v>3</v>
      </c>
      <c r="X7232" s="9">
        <f>INDEX(SLA_Policy!$D$2:$D$5,MATCH(F7232,SLA_Policy!$A$2:$A$5,0))</f>
        <v>120</v>
      </c>
      <c r="Y7232" s="9" t="str">
        <f>IF(E7232="Cancelled","Excluded",IF(D7232="",IF((SLA_Policy!$B$8-B7232)*24&gt;X7232,"Open - Breached","Open - On Track"),IF((D7232-B7232)*24&lt;=X7232,"Met","Breached")))</f>
        <v>Breached</v>
      </c>
    </row>
    <row r="7233" spans="1:25" x14ac:dyDescent="0.25">
      <c r="A7233" s="9" t="s">
        <v>11228</v>
      </c>
      <c r="B7233" s="23">
        <v>46125.554861111101</v>
      </c>
      <c r="C7233" s="23">
        <v>46125.573611111096</v>
      </c>
      <c r="D7233" s="23">
        <v>46128.317361111098</v>
      </c>
      <c r="E7233" s="9" t="s">
        <v>212</v>
      </c>
      <c r="F7233" s="9" t="s">
        <v>189</v>
      </c>
      <c r="G7233" s="9" t="s">
        <v>236</v>
      </c>
      <c r="H7233" s="9" t="s">
        <v>163</v>
      </c>
      <c r="I7233" s="9" t="s">
        <v>315</v>
      </c>
      <c r="J7233" s="9" t="s">
        <v>2968</v>
      </c>
      <c r="K7233" s="9" t="s">
        <v>215</v>
      </c>
      <c r="L7233" s="9" t="s">
        <v>216</v>
      </c>
      <c r="M7233" s="9" t="s">
        <v>8469</v>
      </c>
      <c r="N7233" s="9" t="s">
        <v>196</v>
      </c>
      <c r="O7233" s="9" t="s">
        <v>180</v>
      </c>
      <c r="P7233" s="9" t="s">
        <v>381</v>
      </c>
      <c r="Q7233" s="9" t="s">
        <v>219</v>
      </c>
      <c r="R7233" s="9">
        <v>0</v>
      </c>
      <c r="S7233" s="9">
        <v>25</v>
      </c>
      <c r="T7233" s="9" t="s">
        <v>229</v>
      </c>
      <c r="U7233" s="9" t="s">
        <v>242</v>
      </c>
      <c r="X7233" s="9">
        <f>INDEX(SLA_Policy!$D$2:$D$5,MATCH(F7233,SLA_Policy!$A$2:$A$5,0))</f>
        <v>120</v>
      </c>
      <c r="Y7233" s="9" t="str">
        <f>IF(E7233="Cancelled","Excluded",IF(D7233="",IF((SLA_Policy!$B$8-B7233)*24&gt;X7233,"Open - Breached","Open - On Track"),IF((D7233-B7233)*24&lt;=X7233,"Met","Breached")))</f>
        <v>Met</v>
      </c>
    </row>
    <row r="7234" spans="1:25" x14ac:dyDescent="0.25">
      <c r="A7234" s="9" t="s">
        <v>11229</v>
      </c>
      <c r="B7234" s="23">
        <v>46125.556944444397</v>
      </c>
      <c r="C7234" s="23">
        <v>46125.566666666702</v>
      </c>
      <c r="D7234" s="23">
        <v>46126.338888888902</v>
      </c>
      <c r="E7234" s="9" t="s">
        <v>212</v>
      </c>
      <c r="F7234" s="9" t="s">
        <v>188</v>
      </c>
      <c r="G7234" s="9" t="s">
        <v>213</v>
      </c>
      <c r="H7234" s="9" t="s">
        <v>163</v>
      </c>
      <c r="I7234" s="9" t="s">
        <v>405</v>
      </c>
      <c r="J7234" s="9" t="s">
        <v>9015</v>
      </c>
      <c r="K7234" s="9" t="s">
        <v>225</v>
      </c>
      <c r="L7234" s="9" t="s">
        <v>216</v>
      </c>
      <c r="M7234" s="9" t="s">
        <v>1559</v>
      </c>
      <c r="N7234" s="9" t="s">
        <v>197</v>
      </c>
      <c r="O7234" s="9" t="s">
        <v>176</v>
      </c>
      <c r="P7234" s="9" t="s">
        <v>228</v>
      </c>
      <c r="Q7234" s="9" t="s">
        <v>273</v>
      </c>
      <c r="R7234" s="9">
        <v>1</v>
      </c>
      <c r="S7234" s="9">
        <v>33</v>
      </c>
      <c r="U7234" s="9" t="s">
        <v>230</v>
      </c>
      <c r="X7234" s="9">
        <f>INDEX(SLA_Policy!$D$2:$D$5,MATCH(F7234,SLA_Policy!$A$2:$A$5,0))</f>
        <v>72</v>
      </c>
      <c r="Y7234" s="9" t="str">
        <f>IF(E7234="Cancelled","Excluded",IF(D7234="",IF((SLA_Policy!$B$8-B7234)*24&gt;X7234,"Open - Breached","Open - On Track"),IF((D7234-B7234)*24&lt;=X7234,"Met","Breached")))</f>
        <v>Met</v>
      </c>
    </row>
    <row r="7235" spans="1:25" x14ac:dyDescent="0.25">
      <c r="A7235" s="9" t="s">
        <v>11230</v>
      </c>
      <c r="B7235" s="23">
        <v>46125.572916666701</v>
      </c>
      <c r="C7235" s="23">
        <v>46125.599999999999</v>
      </c>
      <c r="D7235" s="23">
        <v>46125.633333333302</v>
      </c>
      <c r="E7235" s="9" t="s">
        <v>212</v>
      </c>
      <c r="F7235" s="9" t="s">
        <v>188</v>
      </c>
      <c r="G7235" s="9" t="s">
        <v>213</v>
      </c>
      <c r="H7235" s="9" t="s">
        <v>166</v>
      </c>
      <c r="I7235" s="9" t="s">
        <v>286</v>
      </c>
      <c r="J7235" s="9" t="s">
        <v>287</v>
      </c>
      <c r="K7235" s="9" t="s">
        <v>239</v>
      </c>
      <c r="L7235" s="9" t="s">
        <v>216</v>
      </c>
      <c r="M7235" s="9" t="s">
        <v>1403</v>
      </c>
      <c r="N7235" s="9" t="s">
        <v>197</v>
      </c>
      <c r="O7235" s="9" t="s">
        <v>181</v>
      </c>
      <c r="P7235" s="9" t="s">
        <v>289</v>
      </c>
      <c r="Q7235" s="9" t="s">
        <v>219</v>
      </c>
      <c r="R7235" s="9">
        <v>0</v>
      </c>
      <c r="S7235" s="9">
        <v>6</v>
      </c>
      <c r="U7235" s="9" t="s">
        <v>266</v>
      </c>
      <c r="X7235" s="9">
        <f>INDEX(SLA_Policy!$D$2:$D$5,MATCH(F7235,SLA_Policy!$A$2:$A$5,0))</f>
        <v>72</v>
      </c>
      <c r="Y7235" s="9" t="str">
        <f>IF(E7235="Cancelled","Excluded",IF(D7235="",IF((SLA_Policy!$B$8-B7235)*24&gt;X7235,"Open - Breached","Open - On Track"),IF((D7235-B7235)*24&lt;=X7235,"Met","Breached")))</f>
        <v>Met</v>
      </c>
    </row>
    <row r="7236" spans="1:25" x14ac:dyDescent="0.25">
      <c r="A7236" s="9" t="s">
        <v>11231</v>
      </c>
      <c r="B7236" s="23">
        <v>46125.586111111101</v>
      </c>
      <c r="C7236" s="23">
        <v>46125.601388888899</v>
      </c>
      <c r="D7236" s="23">
        <v>46127.355555555601</v>
      </c>
      <c r="E7236" s="9" t="s">
        <v>212</v>
      </c>
      <c r="F7236" s="9" t="s">
        <v>188</v>
      </c>
      <c r="G7236" s="9" t="s">
        <v>236</v>
      </c>
      <c r="H7236" s="9" t="s">
        <v>162</v>
      </c>
      <c r="I7236" s="9" t="s">
        <v>280</v>
      </c>
      <c r="J7236" s="9" t="s">
        <v>11232</v>
      </c>
      <c r="K7236" s="9" t="s">
        <v>239</v>
      </c>
      <c r="L7236" s="9" t="s">
        <v>226</v>
      </c>
      <c r="M7236" s="9" t="s">
        <v>4415</v>
      </c>
      <c r="N7236" s="9" t="s">
        <v>196</v>
      </c>
      <c r="O7236" s="9" t="s">
        <v>179</v>
      </c>
      <c r="P7236" s="9" t="s">
        <v>284</v>
      </c>
      <c r="Q7236" s="9" t="s">
        <v>219</v>
      </c>
      <c r="R7236" s="9">
        <v>0</v>
      </c>
      <c r="S7236" s="9">
        <v>18</v>
      </c>
      <c r="U7236" s="9" t="s">
        <v>242</v>
      </c>
      <c r="W7236" s="9">
        <v>5</v>
      </c>
      <c r="X7236" s="9">
        <f>INDEX(SLA_Policy!$D$2:$D$5,MATCH(F7236,SLA_Policy!$A$2:$A$5,0))</f>
        <v>72</v>
      </c>
      <c r="Y7236" s="9" t="str">
        <f>IF(E7236="Cancelled","Excluded",IF(D7236="",IF((SLA_Policy!$B$8-B7236)*24&gt;X7236,"Open - Breached","Open - On Track"),IF((D7236-B7236)*24&lt;=X7236,"Met","Breached")))</f>
        <v>Met</v>
      </c>
    </row>
    <row r="7237" spans="1:25" x14ac:dyDescent="0.25">
      <c r="A7237" s="9" t="s">
        <v>11233</v>
      </c>
      <c r="B7237" s="23">
        <v>46125.596527777801</v>
      </c>
      <c r="C7237" s="23">
        <v>46125.615277777797</v>
      </c>
      <c r="D7237" s="23">
        <v>46125.627777777801</v>
      </c>
      <c r="E7237" s="9" t="s">
        <v>212</v>
      </c>
      <c r="F7237" s="9" t="s">
        <v>188</v>
      </c>
      <c r="G7237" s="9" t="s">
        <v>213</v>
      </c>
      <c r="H7237" s="9" t="s">
        <v>164</v>
      </c>
      <c r="I7237" s="9" t="s">
        <v>260</v>
      </c>
      <c r="J7237" s="9" t="s">
        <v>9020</v>
      </c>
      <c r="K7237" s="9" t="s">
        <v>410</v>
      </c>
      <c r="L7237" s="9" t="s">
        <v>226</v>
      </c>
      <c r="M7237" s="9" t="s">
        <v>630</v>
      </c>
      <c r="N7237" s="9" t="s">
        <v>196</v>
      </c>
      <c r="O7237" s="9" t="s">
        <v>180</v>
      </c>
      <c r="P7237" s="9" t="s">
        <v>368</v>
      </c>
      <c r="Q7237" s="9" t="s">
        <v>273</v>
      </c>
      <c r="R7237" s="9">
        <v>0</v>
      </c>
      <c r="S7237" s="9">
        <v>18</v>
      </c>
      <c r="T7237" s="9" t="s">
        <v>265</v>
      </c>
      <c r="U7237" s="9" t="s">
        <v>248</v>
      </c>
      <c r="X7237" s="9">
        <f>INDEX(SLA_Policy!$D$2:$D$5,MATCH(F7237,SLA_Policy!$A$2:$A$5,0))</f>
        <v>72</v>
      </c>
      <c r="Y7237" s="9" t="str">
        <f>IF(E7237="Cancelled","Excluded",IF(D7237="",IF((SLA_Policy!$B$8-B7237)*24&gt;X7237,"Open - Breached","Open - On Track"),IF((D7237-B7237)*24&lt;=X7237,"Met","Breached")))</f>
        <v>Met</v>
      </c>
    </row>
    <row r="7238" spans="1:25" x14ac:dyDescent="0.25">
      <c r="A7238" s="9" t="s">
        <v>11234</v>
      </c>
      <c r="B7238" s="23">
        <v>46125.597222222197</v>
      </c>
      <c r="C7238" s="23">
        <v>46125.605555555601</v>
      </c>
      <c r="D7238" s="23">
        <v>46126.538888888899</v>
      </c>
      <c r="E7238" s="9" t="s">
        <v>212</v>
      </c>
      <c r="F7238" s="9" t="s">
        <v>188</v>
      </c>
      <c r="G7238" s="9" t="s">
        <v>213</v>
      </c>
      <c r="H7238" s="9" t="s">
        <v>163</v>
      </c>
      <c r="I7238" s="9" t="s">
        <v>250</v>
      </c>
      <c r="J7238" s="9" t="s">
        <v>3254</v>
      </c>
      <c r="K7238" s="9" t="s">
        <v>262</v>
      </c>
      <c r="L7238" s="9" t="s">
        <v>293</v>
      </c>
      <c r="M7238" s="9" t="s">
        <v>2343</v>
      </c>
      <c r="N7238" s="9" t="s">
        <v>198</v>
      </c>
      <c r="O7238" s="9" t="s">
        <v>176</v>
      </c>
      <c r="P7238" s="9" t="s">
        <v>419</v>
      </c>
      <c r="Q7238" s="9" t="s">
        <v>219</v>
      </c>
      <c r="R7238" s="9">
        <v>0</v>
      </c>
      <c r="S7238" s="9">
        <v>44</v>
      </c>
      <c r="T7238" s="9" t="s">
        <v>229</v>
      </c>
      <c r="U7238" s="9" t="s">
        <v>290</v>
      </c>
      <c r="W7238" s="9">
        <v>5</v>
      </c>
      <c r="X7238" s="9">
        <f>INDEX(SLA_Policy!$D$2:$D$5,MATCH(F7238,SLA_Policy!$A$2:$A$5,0))</f>
        <v>72</v>
      </c>
      <c r="Y7238" s="9" t="str">
        <f>IF(E7238="Cancelled","Excluded",IF(D7238="",IF((SLA_Policy!$B$8-B7238)*24&gt;X7238,"Open - Breached","Open - On Track"),IF((D7238-B7238)*24&lt;=X7238,"Met","Breached")))</f>
        <v>Met</v>
      </c>
    </row>
    <row r="7239" spans="1:25" x14ac:dyDescent="0.25">
      <c r="A7239" s="9" t="s">
        <v>11235</v>
      </c>
      <c r="B7239" s="23">
        <v>46125.619444444397</v>
      </c>
      <c r="C7239" s="23">
        <v>46125.625</v>
      </c>
      <c r="D7239" s="23">
        <v>46125.693055555603</v>
      </c>
      <c r="E7239" s="9" t="s">
        <v>212</v>
      </c>
      <c r="F7239" s="9" t="s">
        <v>188</v>
      </c>
      <c r="G7239" s="9" t="s">
        <v>213</v>
      </c>
      <c r="H7239" s="9" t="s">
        <v>161</v>
      </c>
      <c r="I7239" s="9" t="s">
        <v>389</v>
      </c>
      <c r="J7239" s="9" t="s">
        <v>6630</v>
      </c>
      <c r="K7239" s="9" t="s">
        <v>215</v>
      </c>
      <c r="L7239" s="9" t="s">
        <v>216</v>
      </c>
      <c r="M7239" s="9" t="s">
        <v>11236</v>
      </c>
      <c r="N7239" s="9" t="s">
        <v>198</v>
      </c>
      <c r="O7239" s="9" t="s">
        <v>116</v>
      </c>
      <c r="P7239" s="9" t="s">
        <v>234</v>
      </c>
      <c r="Q7239" s="9" t="s">
        <v>219</v>
      </c>
      <c r="R7239" s="9">
        <v>1</v>
      </c>
      <c r="S7239" s="9">
        <v>10</v>
      </c>
      <c r="U7239" s="9" t="s">
        <v>221</v>
      </c>
      <c r="X7239" s="9">
        <f>INDEX(SLA_Policy!$D$2:$D$5,MATCH(F7239,SLA_Policy!$A$2:$A$5,0))</f>
        <v>72</v>
      </c>
      <c r="Y7239" s="9" t="str">
        <f>IF(E7239="Cancelled","Excluded",IF(D7239="",IF((SLA_Policy!$B$8-B7239)*24&gt;X7239,"Open - Breached","Open - On Track"),IF((D7239-B7239)*24&lt;=X7239,"Met","Breached")))</f>
        <v>Met</v>
      </c>
    </row>
    <row r="7240" spans="1:25" x14ac:dyDescent="0.25">
      <c r="A7240" s="9" t="s">
        <v>11237</v>
      </c>
      <c r="B7240" s="23">
        <v>46125.635416666701</v>
      </c>
      <c r="C7240" s="23">
        <v>46125.636805555601</v>
      </c>
      <c r="D7240" s="23">
        <v>46125.7097222222</v>
      </c>
      <c r="E7240" s="9" t="s">
        <v>212</v>
      </c>
      <c r="F7240" s="9" t="s">
        <v>187</v>
      </c>
      <c r="G7240" s="9" t="s">
        <v>213</v>
      </c>
      <c r="H7240" s="9" t="s">
        <v>88</v>
      </c>
      <c r="I7240" s="9" t="s">
        <v>92</v>
      </c>
      <c r="J7240" s="9" t="s">
        <v>959</v>
      </c>
      <c r="K7240" s="9" t="s">
        <v>239</v>
      </c>
      <c r="L7240" s="9" t="s">
        <v>270</v>
      </c>
      <c r="M7240" s="9" t="s">
        <v>3653</v>
      </c>
      <c r="N7240" s="9" t="s">
        <v>198</v>
      </c>
      <c r="O7240" s="9" t="s">
        <v>178</v>
      </c>
      <c r="P7240" s="9" t="s">
        <v>321</v>
      </c>
      <c r="Q7240" s="9" t="s">
        <v>273</v>
      </c>
      <c r="R7240" s="9">
        <v>0</v>
      </c>
      <c r="S7240" s="9">
        <v>11</v>
      </c>
      <c r="T7240" s="9" t="s">
        <v>136</v>
      </c>
      <c r="U7240" s="9" t="s">
        <v>266</v>
      </c>
      <c r="W7240" s="9">
        <v>5</v>
      </c>
      <c r="X7240" s="9">
        <f>INDEX(SLA_Policy!$D$2:$D$5,MATCH(F7240,SLA_Policy!$A$2:$A$5,0))</f>
        <v>8</v>
      </c>
      <c r="Y7240" s="9" t="str">
        <f>IF(E7240="Cancelled","Excluded",IF(D7240="",IF((SLA_Policy!$B$8-B7240)*24&gt;X7240,"Open - Breached","Open - On Track"),IF((D7240-B7240)*24&lt;=X7240,"Met","Breached")))</f>
        <v>Met</v>
      </c>
    </row>
    <row r="7241" spans="1:25" x14ac:dyDescent="0.25">
      <c r="A7241" s="9" t="s">
        <v>11238</v>
      </c>
      <c r="B7241" s="23">
        <v>46125.638888888898</v>
      </c>
      <c r="C7241" s="23">
        <v>46125.640277777798</v>
      </c>
      <c r="D7241" s="23">
        <v>46126.400000000001</v>
      </c>
      <c r="E7241" s="9" t="s">
        <v>212</v>
      </c>
      <c r="F7241" s="9" t="s">
        <v>188</v>
      </c>
      <c r="G7241" s="9" t="s">
        <v>213</v>
      </c>
      <c r="H7241" s="9" t="s">
        <v>163</v>
      </c>
      <c r="I7241" s="9" t="s">
        <v>250</v>
      </c>
      <c r="J7241" s="9" t="s">
        <v>4669</v>
      </c>
      <c r="K7241" s="9" t="s">
        <v>246</v>
      </c>
      <c r="L7241" s="9" t="s">
        <v>216</v>
      </c>
      <c r="M7241" s="9" t="s">
        <v>2246</v>
      </c>
      <c r="N7241" s="9" t="s">
        <v>199</v>
      </c>
      <c r="O7241" s="9" t="s">
        <v>176</v>
      </c>
      <c r="P7241" s="9" t="s">
        <v>419</v>
      </c>
      <c r="Q7241" s="9" t="s">
        <v>219</v>
      </c>
      <c r="R7241" s="9">
        <v>0</v>
      </c>
      <c r="S7241" s="9">
        <v>17</v>
      </c>
      <c r="T7241" s="9" t="s">
        <v>322</v>
      </c>
      <c r="U7241" s="9" t="s">
        <v>230</v>
      </c>
      <c r="W7241" s="9">
        <v>4</v>
      </c>
      <c r="X7241" s="9">
        <f>INDEX(SLA_Policy!$D$2:$D$5,MATCH(F7241,SLA_Policy!$A$2:$A$5,0))</f>
        <v>72</v>
      </c>
      <c r="Y7241" s="9" t="str">
        <f>IF(E7241="Cancelled","Excluded",IF(D7241="",IF((SLA_Policy!$B$8-B7241)*24&gt;X7241,"Open - Breached","Open - On Track"),IF((D7241-B7241)*24&lt;=X7241,"Met","Breached")))</f>
        <v>Met</v>
      </c>
    </row>
    <row r="7242" spans="1:25" x14ac:dyDescent="0.25">
      <c r="A7242" s="9" t="s">
        <v>11239</v>
      </c>
      <c r="B7242" s="23">
        <v>46125.653472222199</v>
      </c>
      <c r="C7242" s="23">
        <v>46125.677083333299</v>
      </c>
      <c r="D7242" s="23">
        <v>46127.4909722222</v>
      </c>
      <c r="E7242" s="9" t="s">
        <v>212</v>
      </c>
      <c r="F7242" s="9" t="s">
        <v>188</v>
      </c>
      <c r="G7242" s="9" t="s">
        <v>236</v>
      </c>
      <c r="H7242" s="9" t="s">
        <v>162</v>
      </c>
      <c r="I7242" s="9" t="s">
        <v>280</v>
      </c>
      <c r="J7242" s="9" t="s">
        <v>2971</v>
      </c>
      <c r="K7242" s="9" t="s">
        <v>246</v>
      </c>
      <c r="L7242" s="9" t="s">
        <v>226</v>
      </c>
      <c r="M7242" s="9" t="s">
        <v>4572</v>
      </c>
      <c r="N7242" s="9" t="s">
        <v>196</v>
      </c>
      <c r="O7242" s="9" t="s">
        <v>179</v>
      </c>
      <c r="P7242" s="9" t="s">
        <v>313</v>
      </c>
      <c r="Q7242" s="9" t="s">
        <v>219</v>
      </c>
      <c r="R7242" s="9">
        <v>0</v>
      </c>
      <c r="S7242" s="9">
        <v>16</v>
      </c>
      <c r="U7242" s="9" t="s">
        <v>242</v>
      </c>
      <c r="X7242" s="9">
        <f>INDEX(SLA_Policy!$D$2:$D$5,MATCH(F7242,SLA_Policy!$A$2:$A$5,0))</f>
        <v>72</v>
      </c>
      <c r="Y7242" s="9" t="str">
        <f>IF(E7242="Cancelled","Excluded",IF(D7242="",IF((SLA_Policy!$B$8-B7242)*24&gt;X7242,"Open - Breached","Open - On Track"),IF((D7242-B7242)*24&lt;=X7242,"Met","Breached")))</f>
        <v>Met</v>
      </c>
    </row>
    <row r="7243" spans="1:25" x14ac:dyDescent="0.25">
      <c r="A7243" s="9" t="s">
        <v>11240</v>
      </c>
      <c r="B7243" s="23">
        <v>46125.656944444498</v>
      </c>
      <c r="C7243" s="23">
        <v>46125.677083333299</v>
      </c>
      <c r="D7243" s="23">
        <v>46127.372222222199</v>
      </c>
      <c r="E7243" s="9" t="s">
        <v>212</v>
      </c>
      <c r="F7243" s="9" t="s">
        <v>188</v>
      </c>
      <c r="G7243" s="9" t="s">
        <v>213</v>
      </c>
      <c r="H7243" s="9" t="s">
        <v>163</v>
      </c>
      <c r="I7243" s="9" t="s">
        <v>250</v>
      </c>
      <c r="J7243" s="9" t="s">
        <v>1407</v>
      </c>
      <c r="K7243" s="9" t="s">
        <v>225</v>
      </c>
      <c r="L7243" s="9" t="s">
        <v>216</v>
      </c>
      <c r="M7243" s="9" t="s">
        <v>965</v>
      </c>
      <c r="N7243" s="9" t="s">
        <v>196</v>
      </c>
      <c r="O7243" s="9" t="s">
        <v>176</v>
      </c>
      <c r="P7243" s="9" t="s">
        <v>503</v>
      </c>
      <c r="Q7243" s="9" t="s">
        <v>219</v>
      </c>
      <c r="R7243" s="9">
        <v>0</v>
      </c>
      <c r="S7243" s="9">
        <v>28</v>
      </c>
      <c r="T7243" s="9" t="s">
        <v>136</v>
      </c>
      <c r="U7243" s="9" t="s">
        <v>230</v>
      </c>
      <c r="X7243" s="9">
        <f>INDEX(SLA_Policy!$D$2:$D$5,MATCH(F7243,SLA_Policy!$A$2:$A$5,0))</f>
        <v>72</v>
      </c>
      <c r="Y7243" s="9" t="str">
        <f>IF(E7243="Cancelled","Excluded",IF(D7243="",IF((SLA_Policy!$B$8-B7243)*24&gt;X7243,"Open - Breached","Open - On Track"),IF((D7243-B7243)*24&lt;=X7243,"Met","Breached")))</f>
        <v>Met</v>
      </c>
    </row>
    <row r="7244" spans="1:25" x14ac:dyDescent="0.25">
      <c r="A7244" s="9" t="s">
        <v>11241</v>
      </c>
      <c r="B7244" s="23">
        <v>46125.657638888901</v>
      </c>
      <c r="C7244" s="23">
        <v>46125.662499999999</v>
      </c>
      <c r="D7244" s="23">
        <v>46126.323611111096</v>
      </c>
      <c r="E7244" s="9" t="s">
        <v>212</v>
      </c>
      <c r="F7244" s="9" t="s">
        <v>189</v>
      </c>
      <c r="G7244" s="9" t="s">
        <v>213</v>
      </c>
      <c r="H7244" s="9" t="s">
        <v>163</v>
      </c>
      <c r="I7244" s="9" t="s">
        <v>250</v>
      </c>
      <c r="J7244" s="9" t="s">
        <v>4093</v>
      </c>
      <c r="K7244" s="9" t="s">
        <v>262</v>
      </c>
      <c r="L7244" s="9" t="s">
        <v>311</v>
      </c>
      <c r="M7244" s="9" t="s">
        <v>1047</v>
      </c>
      <c r="N7244" s="9" t="s">
        <v>198</v>
      </c>
      <c r="O7244" s="9" t="s">
        <v>176</v>
      </c>
      <c r="P7244" s="9" t="s">
        <v>503</v>
      </c>
      <c r="Q7244" s="9" t="s">
        <v>219</v>
      </c>
      <c r="R7244" s="9">
        <v>0</v>
      </c>
      <c r="S7244" s="9">
        <v>23</v>
      </c>
      <c r="T7244" s="9" t="s">
        <v>136</v>
      </c>
      <c r="U7244" s="9" t="s">
        <v>376</v>
      </c>
      <c r="W7244" s="9">
        <v>5</v>
      </c>
      <c r="X7244" s="9">
        <f>INDEX(SLA_Policy!$D$2:$D$5,MATCH(F7244,SLA_Policy!$A$2:$A$5,0))</f>
        <v>120</v>
      </c>
      <c r="Y7244" s="9" t="str">
        <f>IF(E7244="Cancelled","Excluded",IF(D7244="",IF((SLA_Policy!$B$8-B7244)*24&gt;X7244,"Open - Breached","Open - On Track"),IF((D7244-B7244)*24&lt;=X7244,"Met","Breached")))</f>
        <v>Met</v>
      </c>
    </row>
    <row r="7245" spans="1:25" x14ac:dyDescent="0.25">
      <c r="A7245" s="9" t="s">
        <v>11242</v>
      </c>
      <c r="B7245" s="23">
        <v>46125.659027777801</v>
      </c>
      <c r="C7245" s="23">
        <v>46125.695833333302</v>
      </c>
      <c r="D7245" s="23">
        <v>46135.372222222199</v>
      </c>
      <c r="E7245" s="9" t="s">
        <v>212</v>
      </c>
      <c r="F7245" s="9" t="s">
        <v>189</v>
      </c>
      <c r="G7245" s="9" t="s">
        <v>236</v>
      </c>
      <c r="H7245" s="9" t="s">
        <v>163</v>
      </c>
      <c r="I7245" s="9" t="s">
        <v>315</v>
      </c>
      <c r="J7245" s="9" t="s">
        <v>608</v>
      </c>
      <c r="K7245" s="9" t="s">
        <v>239</v>
      </c>
      <c r="L7245" s="9" t="s">
        <v>226</v>
      </c>
      <c r="M7245" s="9" t="s">
        <v>288</v>
      </c>
      <c r="N7245" s="9" t="s">
        <v>196</v>
      </c>
      <c r="O7245" s="9" t="s">
        <v>180</v>
      </c>
      <c r="P7245" s="9" t="s">
        <v>368</v>
      </c>
      <c r="Q7245" s="9" t="s">
        <v>273</v>
      </c>
      <c r="R7245" s="9">
        <v>0</v>
      </c>
      <c r="S7245" s="9">
        <v>109</v>
      </c>
      <c r="T7245" s="9" t="s">
        <v>229</v>
      </c>
      <c r="U7245" s="9" t="s">
        <v>242</v>
      </c>
      <c r="X7245" s="9">
        <f>INDEX(SLA_Policy!$D$2:$D$5,MATCH(F7245,SLA_Policy!$A$2:$A$5,0))</f>
        <v>120</v>
      </c>
      <c r="Y7245" s="9" t="str">
        <f>IF(E7245="Cancelled","Excluded",IF(D7245="",IF((SLA_Policy!$B$8-B7245)*24&gt;X7245,"Open - Breached","Open - On Track"),IF((D7245-B7245)*24&lt;=X7245,"Met","Breached")))</f>
        <v>Breached</v>
      </c>
    </row>
    <row r="7246" spans="1:25" x14ac:dyDescent="0.25">
      <c r="A7246" s="9" t="s">
        <v>11243</v>
      </c>
      <c r="B7246" s="23">
        <v>46125.664583333302</v>
      </c>
      <c r="C7246" s="23">
        <v>46125.711805555598</v>
      </c>
      <c r="D7246" s="23">
        <v>46126.315972222197</v>
      </c>
      <c r="E7246" s="9" t="s">
        <v>212</v>
      </c>
      <c r="F7246" s="9" t="s">
        <v>188</v>
      </c>
      <c r="G7246" s="9" t="s">
        <v>236</v>
      </c>
      <c r="H7246" s="9" t="s">
        <v>167</v>
      </c>
      <c r="I7246" s="9" t="s">
        <v>255</v>
      </c>
      <c r="J7246" s="9" t="s">
        <v>6076</v>
      </c>
      <c r="K7246" s="9" t="s">
        <v>225</v>
      </c>
      <c r="L7246" s="9" t="s">
        <v>104</v>
      </c>
      <c r="M7246" s="9" t="s">
        <v>2023</v>
      </c>
      <c r="N7246" s="9" t="s">
        <v>196</v>
      </c>
      <c r="O7246" s="9" t="s">
        <v>116</v>
      </c>
      <c r="P7246" s="9" t="s">
        <v>525</v>
      </c>
      <c r="Q7246" s="9" t="s">
        <v>219</v>
      </c>
      <c r="R7246" s="9">
        <v>0</v>
      </c>
      <c r="S7246" s="9">
        <v>14</v>
      </c>
      <c r="U7246" s="9" t="s">
        <v>242</v>
      </c>
      <c r="W7246" s="9">
        <v>5</v>
      </c>
      <c r="X7246" s="9">
        <f>INDEX(SLA_Policy!$D$2:$D$5,MATCH(F7246,SLA_Policy!$A$2:$A$5,0))</f>
        <v>72</v>
      </c>
      <c r="Y7246" s="9" t="str">
        <f>IF(E7246="Cancelled","Excluded",IF(D7246="",IF((SLA_Policy!$B$8-B7246)*24&gt;X7246,"Open - Breached","Open - On Track"),IF((D7246-B7246)*24&lt;=X7246,"Met","Breached")))</f>
        <v>Met</v>
      </c>
    </row>
    <row r="7247" spans="1:25" x14ac:dyDescent="0.25">
      <c r="A7247" s="9" t="s">
        <v>11244</v>
      </c>
      <c r="B7247" s="23">
        <v>46125.694444444503</v>
      </c>
      <c r="C7247" s="23">
        <v>46125.697222222203</v>
      </c>
      <c r="D7247" s="23">
        <v>46125.724999999999</v>
      </c>
      <c r="E7247" s="9" t="s">
        <v>212</v>
      </c>
      <c r="F7247" s="9" t="s">
        <v>188</v>
      </c>
      <c r="G7247" s="9" t="s">
        <v>213</v>
      </c>
      <c r="H7247" s="9" t="s">
        <v>161</v>
      </c>
      <c r="I7247" s="9" t="s">
        <v>454</v>
      </c>
      <c r="J7247" s="9" t="s">
        <v>2116</v>
      </c>
      <c r="K7247" s="9" t="s">
        <v>246</v>
      </c>
      <c r="L7247" s="9" t="s">
        <v>226</v>
      </c>
      <c r="M7247" s="9" t="s">
        <v>826</v>
      </c>
      <c r="N7247" s="9" t="s">
        <v>198</v>
      </c>
      <c r="O7247" s="9" t="s">
        <v>116</v>
      </c>
      <c r="P7247" s="9" t="s">
        <v>218</v>
      </c>
      <c r="Q7247" s="9" t="s">
        <v>219</v>
      </c>
      <c r="R7247" s="9">
        <v>0</v>
      </c>
      <c r="S7247" s="9">
        <v>3</v>
      </c>
      <c r="U7247" s="9" t="s">
        <v>290</v>
      </c>
      <c r="W7247" s="9">
        <v>5</v>
      </c>
      <c r="X7247" s="9">
        <f>INDEX(SLA_Policy!$D$2:$D$5,MATCH(F7247,SLA_Policy!$A$2:$A$5,0))</f>
        <v>72</v>
      </c>
      <c r="Y7247" s="9" t="str">
        <f>IF(E7247="Cancelled","Excluded",IF(D7247="",IF((SLA_Policy!$B$8-B7247)*24&gt;X7247,"Open - Breached","Open - On Track"),IF((D7247-B7247)*24&lt;=X7247,"Met","Breached")))</f>
        <v>Met</v>
      </c>
    </row>
    <row r="7248" spans="1:25" x14ac:dyDescent="0.25">
      <c r="A7248" s="9" t="s">
        <v>11245</v>
      </c>
      <c r="B7248" s="23">
        <v>46125.702777777798</v>
      </c>
      <c r="C7248" s="23">
        <v>46125.784027777801</v>
      </c>
      <c r="D7248" s="23">
        <v>46127.395833333299</v>
      </c>
      <c r="E7248" s="9" t="s">
        <v>212</v>
      </c>
      <c r="F7248" s="9" t="s">
        <v>188</v>
      </c>
      <c r="G7248" s="9" t="s">
        <v>213</v>
      </c>
      <c r="H7248" s="9" t="s">
        <v>167</v>
      </c>
      <c r="I7248" s="9" t="s">
        <v>362</v>
      </c>
      <c r="J7248" s="9" t="s">
        <v>11246</v>
      </c>
      <c r="K7248" s="9" t="s">
        <v>239</v>
      </c>
      <c r="L7248" s="9" t="s">
        <v>216</v>
      </c>
      <c r="M7248" s="9" t="s">
        <v>3231</v>
      </c>
      <c r="N7248" s="9" t="s">
        <v>197</v>
      </c>
      <c r="O7248" s="9" t="s">
        <v>176</v>
      </c>
      <c r="P7248" s="9" t="s">
        <v>503</v>
      </c>
      <c r="Q7248" s="9" t="s">
        <v>219</v>
      </c>
      <c r="R7248" s="9">
        <v>0</v>
      </c>
      <c r="S7248" s="9">
        <v>41</v>
      </c>
      <c r="U7248" s="9" t="s">
        <v>266</v>
      </c>
      <c r="X7248" s="9">
        <f>INDEX(SLA_Policy!$D$2:$D$5,MATCH(F7248,SLA_Policy!$A$2:$A$5,0))</f>
        <v>72</v>
      </c>
      <c r="Y7248" s="9" t="str">
        <f>IF(E7248="Cancelled","Excluded",IF(D7248="",IF((SLA_Policy!$B$8-B7248)*24&gt;X7248,"Open - Breached","Open - On Track"),IF((D7248-B7248)*24&lt;=X7248,"Met","Breached")))</f>
        <v>Met</v>
      </c>
    </row>
    <row r="7249" spans="1:25" x14ac:dyDescent="0.25">
      <c r="A7249" s="9" t="s">
        <v>11247</v>
      </c>
      <c r="B7249" s="23">
        <v>46125.719444444498</v>
      </c>
      <c r="C7249" s="23">
        <v>46125.7319444444</v>
      </c>
      <c r="D7249" s="23">
        <v>46126.328472222202</v>
      </c>
      <c r="E7249" s="9" t="s">
        <v>212</v>
      </c>
      <c r="F7249" s="9" t="s">
        <v>189</v>
      </c>
      <c r="G7249" s="9" t="s">
        <v>213</v>
      </c>
      <c r="H7249" s="9" t="s">
        <v>162</v>
      </c>
      <c r="I7249" s="9" t="s">
        <v>345</v>
      </c>
      <c r="J7249" s="9" t="s">
        <v>2804</v>
      </c>
      <c r="K7249" s="9" t="s">
        <v>262</v>
      </c>
      <c r="L7249" s="9" t="s">
        <v>226</v>
      </c>
      <c r="M7249" s="9" t="s">
        <v>439</v>
      </c>
      <c r="N7249" s="9" t="s">
        <v>199</v>
      </c>
      <c r="O7249" s="9" t="s">
        <v>179</v>
      </c>
      <c r="P7249" s="9" t="s">
        <v>337</v>
      </c>
      <c r="Q7249" s="9" t="s">
        <v>219</v>
      </c>
      <c r="R7249" s="9">
        <v>0</v>
      </c>
      <c r="S7249" s="9">
        <v>21</v>
      </c>
      <c r="U7249" s="9" t="s">
        <v>248</v>
      </c>
      <c r="X7249" s="9">
        <f>INDEX(SLA_Policy!$D$2:$D$5,MATCH(F7249,SLA_Policy!$A$2:$A$5,0))</f>
        <v>120</v>
      </c>
      <c r="Y7249" s="9" t="str">
        <f>IF(E7249="Cancelled","Excluded",IF(D7249="",IF((SLA_Policy!$B$8-B7249)*24&gt;X7249,"Open - Breached","Open - On Track"),IF((D7249-B7249)*24&lt;=X7249,"Met","Breached")))</f>
        <v>Met</v>
      </c>
    </row>
    <row r="7250" spans="1:25" x14ac:dyDescent="0.25">
      <c r="A7250" s="9" t="s">
        <v>11248</v>
      </c>
      <c r="B7250" s="23">
        <v>46125.728472222203</v>
      </c>
      <c r="C7250" s="23">
        <v>46125.745833333298</v>
      </c>
      <c r="D7250" s="23">
        <v>46127.558333333298</v>
      </c>
      <c r="E7250" s="9" t="s">
        <v>212</v>
      </c>
      <c r="F7250" s="9" t="s">
        <v>189</v>
      </c>
      <c r="G7250" s="9" t="s">
        <v>213</v>
      </c>
      <c r="H7250" s="9" t="s">
        <v>163</v>
      </c>
      <c r="I7250" s="9" t="s">
        <v>405</v>
      </c>
      <c r="J7250" s="9" t="s">
        <v>11249</v>
      </c>
      <c r="K7250" s="9" t="s">
        <v>239</v>
      </c>
      <c r="L7250" s="9" t="s">
        <v>226</v>
      </c>
      <c r="M7250" s="9" t="s">
        <v>288</v>
      </c>
      <c r="N7250" s="9" t="s">
        <v>199</v>
      </c>
      <c r="O7250" s="9" t="s">
        <v>176</v>
      </c>
      <c r="P7250" s="9" t="s">
        <v>330</v>
      </c>
      <c r="Q7250" s="9" t="s">
        <v>219</v>
      </c>
      <c r="R7250" s="9">
        <v>0</v>
      </c>
      <c r="S7250" s="9">
        <v>23</v>
      </c>
      <c r="U7250" s="9" t="s">
        <v>230</v>
      </c>
      <c r="X7250" s="9">
        <f>INDEX(SLA_Policy!$D$2:$D$5,MATCH(F7250,SLA_Policy!$A$2:$A$5,0))</f>
        <v>120</v>
      </c>
      <c r="Y7250" s="9" t="str">
        <f>IF(E7250="Cancelled","Excluded",IF(D7250="",IF((SLA_Policy!$B$8-B7250)*24&gt;X7250,"Open - Breached","Open - On Track"),IF((D7250-B7250)*24&lt;=X7250,"Met","Breached")))</f>
        <v>Met</v>
      </c>
    </row>
    <row r="7251" spans="1:25" x14ac:dyDescent="0.25">
      <c r="A7251" s="9" t="s">
        <v>11250</v>
      </c>
      <c r="B7251" s="23">
        <v>46125.736111111102</v>
      </c>
      <c r="C7251" s="23">
        <v>46125.7409722222</v>
      </c>
      <c r="D7251" s="23">
        <v>46126.397916666698</v>
      </c>
      <c r="E7251" s="9" t="s">
        <v>212</v>
      </c>
      <c r="F7251" s="9" t="s">
        <v>188</v>
      </c>
      <c r="G7251" s="9" t="s">
        <v>213</v>
      </c>
      <c r="H7251" s="9" t="s">
        <v>88</v>
      </c>
      <c r="I7251" s="9" t="s">
        <v>92</v>
      </c>
      <c r="J7251" s="9" t="s">
        <v>5596</v>
      </c>
      <c r="K7251" s="9" t="s">
        <v>262</v>
      </c>
      <c r="L7251" s="9" t="s">
        <v>311</v>
      </c>
      <c r="M7251" s="9" t="s">
        <v>5892</v>
      </c>
      <c r="N7251" s="9" t="s">
        <v>198</v>
      </c>
      <c r="O7251" s="9" t="s">
        <v>116</v>
      </c>
      <c r="P7251" s="9" t="s">
        <v>525</v>
      </c>
      <c r="Q7251" s="9" t="s">
        <v>219</v>
      </c>
      <c r="R7251" s="9">
        <v>0</v>
      </c>
      <c r="S7251" s="9">
        <v>12</v>
      </c>
      <c r="T7251" s="9" t="s">
        <v>220</v>
      </c>
      <c r="U7251" s="9" t="s">
        <v>266</v>
      </c>
      <c r="X7251" s="9">
        <f>INDEX(SLA_Policy!$D$2:$D$5,MATCH(F7251,SLA_Policy!$A$2:$A$5,0))</f>
        <v>72</v>
      </c>
      <c r="Y7251" s="9" t="str">
        <f>IF(E7251="Cancelled","Excluded",IF(D7251="",IF((SLA_Policy!$B$8-B7251)*24&gt;X7251,"Open - Breached","Open - On Track"),IF((D7251-B7251)*24&lt;=X7251,"Met","Breached")))</f>
        <v>Met</v>
      </c>
    </row>
    <row r="7252" spans="1:25" x14ac:dyDescent="0.25">
      <c r="A7252" s="9" t="s">
        <v>11251</v>
      </c>
      <c r="B7252" s="23">
        <v>46125.742361111101</v>
      </c>
      <c r="C7252" s="23">
        <v>46125.776388888902</v>
      </c>
      <c r="D7252" s="23">
        <v>46132.345833333296</v>
      </c>
      <c r="E7252" s="9" t="s">
        <v>212</v>
      </c>
      <c r="F7252" s="9" t="s">
        <v>188</v>
      </c>
      <c r="G7252" s="9" t="s">
        <v>236</v>
      </c>
      <c r="H7252" s="9" t="s">
        <v>167</v>
      </c>
      <c r="I7252" s="9" t="s">
        <v>255</v>
      </c>
      <c r="J7252" s="9" t="s">
        <v>1850</v>
      </c>
      <c r="K7252" s="9" t="s">
        <v>215</v>
      </c>
      <c r="L7252" s="9" t="s">
        <v>282</v>
      </c>
      <c r="M7252" s="9" t="s">
        <v>2177</v>
      </c>
      <c r="N7252" s="9" t="s">
        <v>196</v>
      </c>
      <c r="O7252" s="9" t="s">
        <v>116</v>
      </c>
      <c r="P7252" s="9" t="s">
        <v>218</v>
      </c>
      <c r="Q7252" s="9" t="s">
        <v>219</v>
      </c>
      <c r="R7252" s="9">
        <v>0</v>
      </c>
      <c r="S7252" s="9">
        <v>38</v>
      </c>
      <c r="U7252" s="9" t="s">
        <v>242</v>
      </c>
      <c r="X7252" s="9">
        <f>INDEX(SLA_Policy!$D$2:$D$5,MATCH(F7252,SLA_Policy!$A$2:$A$5,0))</f>
        <v>72</v>
      </c>
      <c r="Y7252" s="9" t="str">
        <f>IF(E7252="Cancelled","Excluded",IF(D7252="",IF((SLA_Policy!$B$8-B7252)*24&gt;X7252,"Open - Breached","Open - On Track"),IF((D7252-B7252)*24&lt;=X7252,"Met","Breached")))</f>
        <v>Breached</v>
      </c>
    </row>
    <row r="7253" spans="1:25" x14ac:dyDescent="0.25">
      <c r="A7253" s="9" t="s">
        <v>11252</v>
      </c>
      <c r="B7253" s="23">
        <v>46125.818055555603</v>
      </c>
      <c r="C7253" s="23">
        <v>46126.339583333298</v>
      </c>
      <c r="D7253" s="23">
        <v>46126.35</v>
      </c>
      <c r="E7253" s="9" t="s">
        <v>212</v>
      </c>
      <c r="F7253" s="9" t="s">
        <v>189</v>
      </c>
      <c r="G7253" s="9" t="s">
        <v>213</v>
      </c>
      <c r="H7253" s="9" t="s">
        <v>165</v>
      </c>
      <c r="I7253" s="9" t="s">
        <v>469</v>
      </c>
      <c r="J7253" s="9" t="s">
        <v>5112</v>
      </c>
      <c r="K7253" s="9" t="s">
        <v>246</v>
      </c>
      <c r="L7253" s="9" t="s">
        <v>270</v>
      </c>
      <c r="M7253" s="9" t="s">
        <v>4409</v>
      </c>
      <c r="N7253" s="9" t="s">
        <v>196</v>
      </c>
      <c r="O7253" s="9" t="s">
        <v>176</v>
      </c>
      <c r="P7253" s="9" t="s">
        <v>228</v>
      </c>
      <c r="Q7253" s="9" t="s">
        <v>219</v>
      </c>
      <c r="R7253" s="9">
        <v>0</v>
      </c>
      <c r="S7253" s="9">
        <v>19</v>
      </c>
      <c r="U7253" s="9" t="s">
        <v>266</v>
      </c>
      <c r="W7253" s="9">
        <v>5</v>
      </c>
      <c r="X7253" s="9">
        <f>INDEX(SLA_Policy!$D$2:$D$5,MATCH(F7253,SLA_Policy!$A$2:$A$5,0))</f>
        <v>120</v>
      </c>
      <c r="Y7253" s="9" t="str">
        <f>IF(E7253="Cancelled","Excluded",IF(D7253="",IF((SLA_Policy!$B$8-B7253)*24&gt;X7253,"Open - Breached","Open - On Track"),IF((D7253-B7253)*24&lt;=X7253,"Met","Breached")))</f>
        <v>Met</v>
      </c>
    </row>
    <row r="7254" spans="1:25" x14ac:dyDescent="0.25">
      <c r="A7254" s="9" t="s">
        <v>11253</v>
      </c>
      <c r="B7254" s="23">
        <v>46125.822222222203</v>
      </c>
      <c r="C7254" s="23">
        <v>46126.3618055556</v>
      </c>
      <c r="D7254" s="23">
        <v>46126.386111111096</v>
      </c>
      <c r="E7254" s="9" t="s">
        <v>212</v>
      </c>
      <c r="F7254" s="9" t="s">
        <v>189</v>
      </c>
      <c r="G7254" s="9" t="s">
        <v>213</v>
      </c>
      <c r="H7254" s="9" t="s">
        <v>88</v>
      </c>
      <c r="I7254" s="9" t="s">
        <v>92</v>
      </c>
      <c r="J7254" s="9" t="s">
        <v>7940</v>
      </c>
      <c r="K7254" s="9" t="s">
        <v>246</v>
      </c>
      <c r="L7254" s="9" t="s">
        <v>311</v>
      </c>
      <c r="M7254" s="9" t="s">
        <v>2542</v>
      </c>
      <c r="N7254" s="9" t="s">
        <v>198</v>
      </c>
      <c r="O7254" s="9" t="s">
        <v>116</v>
      </c>
      <c r="P7254" s="9" t="s">
        <v>295</v>
      </c>
      <c r="Q7254" s="9" t="s">
        <v>219</v>
      </c>
      <c r="R7254" s="9">
        <v>0</v>
      </c>
      <c r="S7254" s="9">
        <v>26</v>
      </c>
      <c r="T7254" s="9" t="s">
        <v>229</v>
      </c>
      <c r="U7254" s="9" t="s">
        <v>266</v>
      </c>
      <c r="X7254" s="9">
        <f>INDEX(SLA_Policy!$D$2:$D$5,MATCH(F7254,SLA_Policy!$A$2:$A$5,0))</f>
        <v>120</v>
      </c>
      <c r="Y7254" s="9" t="str">
        <f>IF(E7254="Cancelled","Excluded",IF(D7254="",IF((SLA_Policy!$B$8-B7254)*24&gt;X7254,"Open - Breached","Open - On Track"),IF((D7254-B7254)*24&lt;=X7254,"Met","Breached")))</f>
        <v>Met</v>
      </c>
    </row>
    <row r="7255" spans="1:25" x14ac:dyDescent="0.25">
      <c r="A7255" s="9" t="s">
        <v>11254</v>
      </c>
      <c r="B7255" s="23">
        <v>46126.209027777797</v>
      </c>
      <c r="C7255" s="23">
        <v>46126.340277777803</v>
      </c>
      <c r="D7255" s="23">
        <v>46127.323611111096</v>
      </c>
      <c r="E7255" s="9" t="s">
        <v>212</v>
      </c>
      <c r="F7255" s="9" t="s">
        <v>188</v>
      </c>
      <c r="G7255" s="9" t="s">
        <v>213</v>
      </c>
      <c r="H7255" s="9" t="s">
        <v>167</v>
      </c>
      <c r="I7255" s="9" t="s">
        <v>536</v>
      </c>
      <c r="J7255" s="9" t="s">
        <v>2940</v>
      </c>
      <c r="K7255" s="9" t="s">
        <v>246</v>
      </c>
      <c r="L7255" s="9" t="s">
        <v>371</v>
      </c>
      <c r="M7255" s="9" t="s">
        <v>3449</v>
      </c>
      <c r="N7255" s="9" t="s">
        <v>199</v>
      </c>
      <c r="O7255" s="9" t="s">
        <v>180</v>
      </c>
      <c r="P7255" s="9" t="s">
        <v>368</v>
      </c>
      <c r="Q7255" s="9" t="s">
        <v>219</v>
      </c>
      <c r="R7255" s="9">
        <v>0</v>
      </c>
      <c r="S7255" s="9">
        <v>71</v>
      </c>
      <c r="T7255" s="9" t="s">
        <v>322</v>
      </c>
      <c r="U7255" s="9" t="s">
        <v>290</v>
      </c>
      <c r="X7255" s="9">
        <f>INDEX(SLA_Policy!$D$2:$D$5,MATCH(F7255,SLA_Policy!$A$2:$A$5,0))</f>
        <v>72</v>
      </c>
      <c r="Y7255" s="9" t="str">
        <f>IF(E7255="Cancelled","Excluded",IF(D7255="",IF((SLA_Policy!$B$8-B7255)*24&gt;X7255,"Open - Breached","Open - On Track"),IF((D7255-B7255)*24&lt;=X7255,"Met","Breached")))</f>
        <v>Met</v>
      </c>
    </row>
    <row r="7256" spans="1:25" x14ac:dyDescent="0.25">
      <c r="A7256" s="9" t="s">
        <v>11255</v>
      </c>
      <c r="B7256" s="23">
        <v>46126.2993055556</v>
      </c>
      <c r="C7256" s="23">
        <v>46126.307638888902</v>
      </c>
      <c r="D7256" s="23">
        <v>46126.359027777798</v>
      </c>
      <c r="E7256" s="9" t="s">
        <v>212</v>
      </c>
      <c r="F7256" s="9" t="s">
        <v>188</v>
      </c>
      <c r="G7256" s="9" t="s">
        <v>213</v>
      </c>
      <c r="H7256" s="9" t="s">
        <v>161</v>
      </c>
      <c r="I7256" s="9" t="s">
        <v>389</v>
      </c>
      <c r="J7256" s="9" t="s">
        <v>1710</v>
      </c>
      <c r="K7256" s="9" t="s">
        <v>303</v>
      </c>
      <c r="L7256" s="9" t="s">
        <v>282</v>
      </c>
      <c r="M7256" s="9" t="s">
        <v>1678</v>
      </c>
      <c r="N7256" s="9" t="s">
        <v>198</v>
      </c>
      <c r="O7256" s="9" t="s">
        <v>116</v>
      </c>
      <c r="P7256" s="9" t="s">
        <v>234</v>
      </c>
      <c r="Q7256" s="9" t="s">
        <v>219</v>
      </c>
      <c r="R7256" s="9">
        <v>0</v>
      </c>
      <c r="S7256" s="9">
        <v>6</v>
      </c>
      <c r="U7256" s="9" t="s">
        <v>290</v>
      </c>
      <c r="X7256" s="9">
        <f>INDEX(SLA_Policy!$D$2:$D$5,MATCH(F7256,SLA_Policy!$A$2:$A$5,0))</f>
        <v>72</v>
      </c>
      <c r="Y7256" s="9" t="str">
        <f>IF(E7256="Cancelled","Excluded",IF(D7256="",IF((SLA_Policy!$B$8-B7256)*24&gt;X7256,"Open - Breached","Open - On Track"),IF((D7256-B7256)*24&lt;=X7256,"Met","Breached")))</f>
        <v>Met</v>
      </c>
    </row>
    <row r="7257" spans="1:25" x14ac:dyDescent="0.25">
      <c r="A7257" s="9" t="s">
        <v>11256</v>
      </c>
      <c r="B7257" s="23">
        <v>46126.324999999997</v>
      </c>
      <c r="C7257" s="23">
        <v>46126.335416666698</v>
      </c>
      <c r="D7257" s="23">
        <v>46126.756249999999</v>
      </c>
      <c r="E7257" s="9" t="s">
        <v>212</v>
      </c>
      <c r="F7257" s="9" t="s">
        <v>189</v>
      </c>
      <c r="G7257" s="9" t="s">
        <v>213</v>
      </c>
      <c r="H7257" s="9" t="s">
        <v>163</v>
      </c>
      <c r="I7257" s="9" t="s">
        <v>223</v>
      </c>
      <c r="J7257" s="9" t="s">
        <v>1366</v>
      </c>
      <c r="K7257" s="9" t="s">
        <v>303</v>
      </c>
      <c r="L7257" s="9" t="s">
        <v>270</v>
      </c>
      <c r="M7257" s="9" t="s">
        <v>1298</v>
      </c>
      <c r="N7257" s="9" t="s">
        <v>198</v>
      </c>
      <c r="O7257" s="9" t="s">
        <v>176</v>
      </c>
      <c r="P7257" s="9" t="s">
        <v>228</v>
      </c>
      <c r="Q7257" s="9" t="s">
        <v>219</v>
      </c>
      <c r="R7257" s="9">
        <v>0</v>
      </c>
      <c r="S7257" s="9">
        <v>45</v>
      </c>
      <c r="T7257" s="9" t="s">
        <v>229</v>
      </c>
      <c r="U7257" s="9" t="s">
        <v>230</v>
      </c>
      <c r="X7257" s="9">
        <f>INDEX(SLA_Policy!$D$2:$D$5,MATCH(F7257,SLA_Policy!$A$2:$A$5,0))</f>
        <v>120</v>
      </c>
      <c r="Y7257" s="9" t="str">
        <f>IF(E7257="Cancelled","Excluded",IF(D7257="",IF((SLA_Policy!$B$8-B7257)*24&gt;X7257,"Open - Breached","Open - On Track"),IF((D7257-B7257)*24&lt;=X7257,"Met","Breached")))</f>
        <v>Met</v>
      </c>
    </row>
    <row r="7258" spans="1:25" x14ac:dyDescent="0.25">
      <c r="A7258" s="9" t="s">
        <v>11257</v>
      </c>
      <c r="B7258" s="23">
        <v>46126.341666666704</v>
      </c>
      <c r="C7258" s="23">
        <v>46126.347916666702</v>
      </c>
      <c r="D7258" s="23">
        <v>46127.524305555598</v>
      </c>
      <c r="E7258" s="9" t="s">
        <v>212</v>
      </c>
      <c r="F7258" s="9" t="s">
        <v>188</v>
      </c>
      <c r="G7258" s="9" t="s">
        <v>213</v>
      </c>
      <c r="H7258" s="9" t="s">
        <v>163</v>
      </c>
      <c r="I7258" s="9" t="s">
        <v>405</v>
      </c>
      <c r="J7258" s="9" t="s">
        <v>501</v>
      </c>
      <c r="K7258" s="9" t="s">
        <v>246</v>
      </c>
      <c r="L7258" s="9" t="s">
        <v>311</v>
      </c>
      <c r="M7258" s="9" t="s">
        <v>1708</v>
      </c>
      <c r="N7258" s="9" t="s">
        <v>196</v>
      </c>
      <c r="O7258" s="9" t="s">
        <v>176</v>
      </c>
      <c r="P7258" s="9" t="s">
        <v>253</v>
      </c>
      <c r="Q7258" s="9" t="s">
        <v>219</v>
      </c>
      <c r="R7258" s="9">
        <v>0</v>
      </c>
      <c r="S7258" s="9">
        <v>9</v>
      </c>
      <c r="U7258" s="9" t="s">
        <v>230</v>
      </c>
      <c r="W7258" s="9">
        <v>4</v>
      </c>
      <c r="X7258" s="9">
        <f>INDEX(SLA_Policy!$D$2:$D$5,MATCH(F7258,SLA_Policy!$A$2:$A$5,0))</f>
        <v>72</v>
      </c>
      <c r="Y7258" s="9" t="str">
        <f>IF(E7258="Cancelled","Excluded",IF(D7258="",IF((SLA_Policy!$B$8-B7258)*24&gt;X7258,"Open - Breached","Open - On Track"),IF((D7258-B7258)*24&lt;=X7258,"Met","Breached")))</f>
        <v>Met</v>
      </c>
    </row>
    <row r="7259" spans="1:25" x14ac:dyDescent="0.25">
      <c r="A7259" s="9" t="s">
        <v>11258</v>
      </c>
      <c r="B7259" s="23">
        <v>46126.34375</v>
      </c>
      <c r="C7259" s="23">
        <v>46126.370138888902</v>
      </c>
      <c r="D7259" s="23">
        <v>46126.612500000003</v>
      </c>
      <c r="E7259" s="9" t="s">
        <v>212</v>
      </c>
      <c r="F7259" s="9" t="s">
        <v>189</v>
      </c>
      <c r="G7259" s="9" t="s">
        <v>213</v>
      </c>
      <c r="H7259" s="9" t="s">
        <v>161</v>
      </c>
      <c r="I7259" s="9" t="s">
        <v>454</v>
      </c>
      <c r="J7259" s="9" t="s">
        <v>11259</v>
      </c>
      <c r="K7259" s="9" t="s">
        <v>215</v>
      </c>
      <c r="L7259" s="9" t="s">
        <v>371</v>
      </c>
      <c r="M7259" s="9" t="s">
        <v>372</v>
      </c>
      <c r="N7259" s="9" t="s">
        <v>197</v>
      </c>
      <c r="O7259" s="9" t="s">
        <v>116</v>
      </c>
      <c r="P7259" s="9" t="s">
        <v>525</v>
      </c>
      <c r="Q7259" s="9" t="s">
        <v>219</v>
      </c>
      <c r="R7259" s="9">
        <v>0</v>
      </c>
      <c r="S7259" s="9">
        <v>7</v>
      </c>
      <c r="U7259" s="9" t="s">
        <v>290</v>
      </c>
      <c r="X7259" s="9">
        <f>INDEX(SLA_Policy!$D$2:$D$5,MATCH(F7259,SLA_Policy!$A$2:$A$5,0))</f>
        <v>120</v>
      </c>
      <c r="Y7259" s="9" t="str">
        <f>IF(E7259="Cancelled","Excluded",IF(D7259="",IF((SLA_Policy!$B$8-B7259)*24&gt;X7259,"Open - Breached","Open - On Track"),IF((D7259-B7259)*24&lt;=X7259,"Met","Breached")))</f>
        <v>Met</v>
      </c>
    </row>
    <row r="7260" spans="1:25" x14ac:dyDescent="0.25">
      <c r="A7260" s="9" t="s">
        <v>11260</v>
      </c>
      <c r="B7260" s="23">
        <v>46126.354166666701</v>
      </c>
      <c r="C7260" s="23">
        <v>46126.470138888901</v>
      </c>
      <c r="D7260" s="23">
        <v>46128.359722222202</v>
      </c>
      <c r="E7260" s="9" t="s">
        <v>212</v>
      </c>
      <c r="F7260" s="9" t="s">
        <v>189</v>
      </c>
      <c r="G7260" s="9" t="s">
        <v>213</v>
      </c>
      <c r="H7260" s="9" t="s">
        <v>165</v>
      </c>
      <c r="I7260" s="9" t="s">
        <v>567</v>
      </c>
      <c r="J7260" s="9" t="s">
        <v>1154</v>
      </c>
      <c r="K7260" s="9" t="s">
        <v>246</v>
      </c>
      <c r="L7260" s="9" t="s">
        <v>311</v>
      </c>
      <c r="M7260" s="9" t="s">
        <v>797</v>
      </c>
      <c r="N7260" s="9" t="s">
        <v>197</v>
      </c>
      <c r="O7260" s="9" t="s">
        <v>176</v>
      </c>
      <c r="P7260" s="9" t="s">
        <v>228</v>
      </c>
      <c r="Q7260" s="9" t="s">
        <v>219</v>
      </c>
      <c r="R7260" s="9">
        <v>0</v>
      </c>
      <c r="S7260" s="9">
        <v>19</v>
      </c>
      <c r="U7260" s="9" t="s">
        <v>230</v>
      </c>
      <c r="X7260" s="9">
        <f>INDEX(SLA_Policy!$D$2:$D$5,MATCH(F7260,SLA_Policy!$A$2:$A$5,0))</f>
        <v>120</v>
      </c>
      <c r="Y7260" s="9" t="str">
        <f>IF(E7260="Cancelled","Excluded",IF(D7260="",IF((SLA_Policy!$B$8-B7260)*24&gt;X7260,"Open - Breached","Open - On Track"),IF((D7260-B7260)*24&lt;=X7260,"Met","Breached")))</f>
        <v>Met</v>
      </c>
    </row>
    <row r="7261" spans="1:25" x14ac:dyDescent="0.25">
      <c r="A7261" s="9" t="s">
        <v>11261</v>
      </c>
      <c r="B7261" s="23">
        <v>46126.364583333299</v>
      </c>
      <c r="C7261" s="23">
        <v>46126.366666666698</v>
      </c>
      <c r="D7261" s="23">
        <v>46127.385416666701</v>
      </c>
      <c r="E7261" s="9" t="s">
        <v>212</v>
      </c>
      <c r="F7261" s="9" t="s">
        <v>188</v>
      </c>
      <c r="G7261" s="9" t="s">
        <v>213</v>
      </c>
      <c r="H7261" s="9" t="s">
        <v>163</v>
      </c>
      <c r="I7261" s="9" t="s">
        <v>223</v>
      </c>
      <c r="J7261" s="9" t="s">
        <v>2295</v>
      </c>
      <c r="K7261" s="9" t="s">
        <v>262</v>
      </c>
      <c r="L7261" s="9" t="s">
        <v>311</v>
      </c>
      <c r="M7261" s="9" t="s">
        <v>10202</v>
      </c>
      <c r="N7261" s="9" t="s">
        <v>198</v>
      </c>
      <c r="O7261" s="9" t="s">
        <v>176</v>
      </c>
      <c r="P7261" s="9" t="s">
        <v>253</v>
      </c>
      <c r="Q7261" s="9" t="s">
        <v>219</v>
      </c>
      <c r="R7261" s="9">
        <v>0</v>
      </c>
      <c r="S7261" s="9">
        <v>77</v>
      </c>
      <c r="T7261" s="9" t="s">
        <v>136</v>
      </c>
      <c r="U7261" s="9" t="s">
        <v>376</v>
      </c>
      <c r="X7261" s="9">
        <f>INDEX(SLA_Policy!$D$2:$D$5,MATCH(F7261,SLA_Policy!$A$2:$A$5,0))</f>
        <v>72</v>
      </c>
      <c r="Y7261" s="9" t="str">
        <f>IF(E7261="Cancelled","Excluded",IF(D7261="",IF((SLA_Policy!$B$8-B7261)*24&gt;X7261,"Open - Breached","Open - On Track"),IF((D7261-B7261)*24&lt;=X7261,"Met","Breached")))</f>
        <v>Met</v>
      </c>
    </row>
    <row r="7262" spans="1:25" x14ac:dyDescent="0.25">
      <c r="A7262" s="9" t="s">
        <v>11262</v>
      </c>
      <c r="B7262" s="23">
        <v>46126.370138888902</v>
      </c>
      <c r="C7262" s="23">
        <v>46126.445138888899</v>
      </c>
      <c r="D7262" s="23">
        <v>46126.590277777803</v>
      </c>
      <c r="E7262" s="9" t="s">
        <v>212</v>
      </c>
      <c r="F7262" s="9" t="s">
        <v>189</v>
      </c>
      <c r="G7262" s="9" t="s">
        <v>213</v>
      </c>
      <c r="H7262" s="9" t="s">
        <v>161</v>
      </c>
      <c r="I7262" s="9" t="s">
        <v>389</v>
      </c>
      <c r="J7262" s="9" t="s">
        <v>786</v>
      </c>
      <c r="K7262" s="9" t="s">
        <v>303</v>
      </c>
      <c r="L7262" s="9" t="s">
        <v>282</v>
      </c>
      <c r="M7262" s="9" t="s">
        <v>541</v>
      </c>
      <c r="N7262" s="9" t="s">
        <v>196</v>
      </c>
      <c r="O7262" s="9" t="s">
        <v>116</v>
      </c>
      <c r="P7262" s="9" t="s">
        <v>234</v>
      </c>
      <c r="Q7262" s="9" t="s">
        <v>219</v>
      </c>
      <c r="R7262" s="9">
        <v>0</v>
      </c>
      <c r="S7262" s="9">
        <v>10</v>
      </c>
      <c r="U7262" s="9" t="s">
        <v>376</v>
      </c>
      <c r="W7262" s="9">
        <v>4</v>
      </c>
      <c r="X7262" s="9">
        <f>INDEX(SLA_Policy!$D$2:$D$5,MATCH(F7262,SLA_Policy!$A$2:$A$5,0))</f>
        <v>120</v>
      </c>
      <c r="Y7262" s="9" t="str">
        <f>IF(E7262="Cancelled","Excluded",IF(D7262="",IF((SLA_Policy!$B$8-B7262)*24&gt;X7262,"Open - Breached","Open - On Track"),IF((D7262-B7262)*24&lt;=X7262,"Met","Breached")))</f>
        <v>Met</v>
      </c>
    </row>
    <row r="7263" spans="1:25" x14ac:dyDescent="0.25">
      <c r="A7263" s="9" t="s">
        <v>11263</v>
      </c>
      <c r="B7263" s="23">
        <v>46126.374305555597</v>
      </c>
      <c r="C7263" s="23">
        <v>46126.380555555603</v>
      </c>
      <c r="D7263" s="23">
        <v>46126.577083333301</v>
      </c>
      <c r="E7263" s="9" t="s">
        <v>212</v>
      </c>
      <c r="F7263" s="9" t="s">
        <v>188</v>
      </c>
      <c r="G7263" s="9" t="s">
        <v>236</v>
      </c>
      <c r="H7263" s="9" t="s">
        <v>161</v>
      </c>
      <c r="I7263" s="9" t="s">
        <v>482</v>
      </c>
      <c r="J7263" s="9" t="s">
        <v>11264</v>
      </c>
      <c r="K7263" s="9" t="s">
        <v>246</v>
      </c>
      <c r="L7263" s="9" t="s">
        <v>293</v>
      </c>
      <c r="M7263" s="9" t="s">
        <v>3831</v>
      </c>
      <c r="N7263" s="9" t="s">
        <v>196</v>
      </c>
      <c r="O7263" s="9" t="s">
        <v>177</v>
      </c>
      <c r="P7263" s="9" t="s">
        <v>241</v>
      </c>
      <c r="Q7263" s="9" t="s">
        <v>219</v>
      </c>
      <c r="R7263" s="9">
        <v>0</v>
      </c>
      <c r="S7263" s="9">
        <v>41</v>
      </c>
      <c r="U7263" s="9" t="s">
        <v>242</v>
      </c>
      <c r="W7263" s="9">
        <v>5</v>
      </c>
      <c r="X7263" s="9">
        <f>INDEX(SLA_Policy!$D$2:$D$5,MATCH(F7263,SLA_Policy!$A$2:$A$5,0))</f>
        <v>72</v>
      </c>
      <c r="Y7263" s="9" t="str">
        <f>IF(E7263="Cancelled","Excluded",IF(D7263="",IF((SLA_Policy!$B$8-B7263)*24&gt;X7263,"Open - Breached","Open - On Track"),IF((D7263-B7263)*24&lt;=X7263,"Met","Breached")))</f>
        <v>Met</v>
      </c>
    </row>
    <row r="7264" spans="1:25" x14ac:dyDescent="0.25">
      <c r="A7264" s="9" t="s">
        <v>11265</v>
      </c>
      <c r="B7264" s="23">
        <v>46126.379166666702</v>
      </c>
      <c r="C7264" s="23">
        <v>46126.380555555603</v>
      </c>
      <c r="D7264" s="23">
        <v>46126.393750000003</v>
      </c>
      <c r="E7264" s="9" t="s">
        <v>212</v>
      </c>
      <c r="F7264" s="9" t="s">
        <v>188</v>
      </c>
      <c r="G7264" s="9" t="s">
        <v>213</v>
      </c>
      <c r="H7264" s="9" t="s">
        <v>161</v>
      </c>
      <c r="I7264" s="9" t="s">
        <v>297</v>
      </c>
      <c r="J7264" s="9" t="s">
        <v>512</v>
      </c>
      <c r="K7264" s="9" t="s">
        <v>246</v>
      </c>
      <c r="L7264" s="9" t="s">
        <v>104</v>
      </c>
      <c r="M7264" s="9" t="s">
        <v>698</v>
      </c>
      <c r="N7264" s="9" t="s">
        <v>200</v>
      </c>
      <c r="O7264" s="9" t="s">
        <v>177</v>
      </c>
      <c r="P7264" s="9" t="s">
        <v>241</v>
      </c>
      <c r="Q7264" s="9" t="s">
        <v>219</v>
      </c>
      <c r="R7264" s="9">
        <v>0</v>
      </c>
      <c r="S7264" s="9">
        <v>25</v>
      </c>
      <c r="U7264" s="9" t="s">
        <v>290</v>
      </c>
      <c r="X7264" s="9">
        <f>INDEX(SLA_Policy!$D$2:$D$5,MATCH(F7264,SLA_Policy!$A$2:$A$5,0))</f>
        <v>72</v>
      </c>
      <c r="Y7264" s="9" t="str">
        <f>IF(E7264="Cancelled","Excluded",IF(D7264="",IF((SLA_Policy!$B$8-B7264)*24&gt;X7264,"Open - Breached","Open - On Track"),IF((D7264-B7264)*24&lt;=X7264,"Met","Breached")))</f>
        <v>Met</v>
      </c>
    </row>
    <row r="7265" spans="1:25" x14ac:dyDescent="0.25">
      <c r="A7265" s="9" t="s">
        <v>11266</v>
      </c>
      <c r="B7265" s="23">
        <v>46126.380555555603</v>
      </c>
      <c r="C7265" s="23">
        <v>46126.383333333302</v>
      </c>
      <c r="D7265" s="23">
        <v>46127.481249999997</v>
      </c>
      <c r="E7265" s="9" t="s">
        <v>212</v>
      </c>
      <c r="F7265" s="9" t="s">
        <v>188</v>
      </c>
      <c r="G7265" s="9" t="s">
        <v>213</v>
      </c>
      <c r="H7265" s="9" t="s">
        <v>163</v>
      </c>
      <c r="I7265" s="9" t="s">
        <v>223</v>
      </c>
      <c r="J7265" s="9" t="s">
        <v>8777</v>
      </c>
      <c r="K7265" s="9" t="s">
        <v>303</v>
      </c>
      <c r="L7265" s="9" t="s">
        <v>216</v>
      </c>
      <c r="M7265" s="9" t="s">
        <v>2680</v>
      </c>
      <c r="N7265" s="9" t="s">
        <v>198</v>
      </c>
      <c r="O7265" s="9" t="s">
        <v>180</v>
      </c>
      <c r="P7265" s="9" t="s">
        <v>318</v>
      </c>
      <c r="Q7265" s="9" t="s">
        <v>219</v>
      </c>
      <c r="R7265" s="9">
        <v>0</v>
      </c>
      <c r="S7265" s="9">
        <v>67</v>
      </c>
      <c r="T7265" s="9" t="s">
        <v>322</v>
      </c>
      <c r="U7265" s="9" t="s">
        <v>230</v>
      </c>
      <c r="X7265" s="9">
        <f>INDEX(SLA_Policy!$D$2:$D$5,MATCH(F7265,SLA_Policy!$A$2:$A$5,0))</f>
        <v>72</v>
      </c>
      <c r="Y7265" s="9" t="str">
        <f>IF(E7265="Cancelled","Excluded",IF(D7265="",IF((SLA_Policy!$B$8-B7265)*24&gt;X7265,"Open - Breached","Open - On Track"),IF((D7265-B7265)*24&lt;=X7265,"Met","Breached")))</f>
        <v>Met</v>
      </c>
    </row>
    <row r="7266" spans="1:25" x14ac:dyDescent="0.25">
      <c r="A7266" s="9" t="s">
        <v>11267</v>
      </c>
      <c r="B7266" s="23">
        <v>46126.386805555601</v>
      </c>
      <c r="C7266" s="23">
        <v>46126.471527777801</v>
      </c>
      <c r="D7266" s="23">
        <v>46127.316666666702</v>
      </c>
      <c r="E7266" s="9" t="s">
        <v>212</v>
      </c>
      <c r="F7266" s="9" t="s">
        <v>189</v>
      </c>
      <c r="G7266" s="9" t="s">
        <v>213</v>
      </c>
      <c r="H7266" s="9" t="s">
        <v>162</v>
      </c>
      <c r="I7266" s="9" t="s">
        <v>345</v>
      </c>
      <c r="J7266" s="9" t="s">
        <v>1556</v>
      </c>
      <c r="K7266" s="9" t="s">
        <v>215</v>
      </c>
      <c r="L7266" s="9" t="s">
        <v>226</v>
      </c>
      <c r="M7266" s="9" t="s">
        <v>872</v>
      </c>
      <c r="N7266" s="9" t="s">
        <v>196</v>
      </c>
      <c r="O7266" s="9" t="s">
        <v>179</v>
      </c>
      <c r="P7266" s="9" t="s">
        <v>264</v>
      </c>
      <c r="Q7266" s="9" t="s">
        <v>219</v>
      </c>
      <c r="R7266" s="9">
        <v>0</v>
      </c>
      <c r="S7266" s="9">
        <v>31</v>
      </c>
      <c r="U7266" s="9" t="s">
        <v>266</v>
      </c>
      <c r="X7266" s="9">
        <f>INDEX(SLA_Policy!$D$2:$D$5,MATCH(F7266,SLA_Policy!$A$2:$A$5,0))</f>
        <v>120</v>
      </c>
      <c r="Y7266" s="9" t="str">
        <f>IF(E7266="Cancelled","Excluded",IF(D7266="",IF((SLA_Policy!$B$8-B7266)*24&gt;X7266,"Open - Breached","Open - On Track"),IF((D7266-B7266)*24&lt;=X7266,"Met","Breached")))</f>
        <v>Met</v>
      </c>
    </row>
    <row r="7267" spans="1:25" x14ac:dyDescent="0.25">
      <c r="A7267" s="9" t="s">
        <v>11268</v>
      </c>
      <c r="B7267" s="23">
        <v>46126.390277777798</v>
      </c>
      <c r="C7267" s="23">
        <v>46126.443055555603</v>
      </c>
      <c r="D7267" s="23">
        <v>46126.613888888904</v>
      </c>
      <c r="E7267" s="9" t="s">
        <v>212</v>
      </c>
      <c r="F7267" s="9" t="s">
        <v>189</v>
      </c>
      <c r="G7267" s="9" t="s">
        <v>213</v>
      </c>
      <c r="H7267" s="9" t="s">
        <v>162</v>
      </c>
      <c r="I7267" s="9" t="s">
        <v>393</v>
      </c>
      <c r="J7267" s="9" t="s">
        <v>1422</v>
      </c>
      <c r="K7267" s="9" t="s">
        <v>215</v>
      </c>
      <c r="L7267" s="9" t="s">
        <v>311</v>
      </c>
      <c r="M7267" s="9" t="s">
        <v>829</v>
      </c>
      <c r="N7267" s="9" t="s">
        <v>198</v>
      </c>
      <c r="O7267" s="9" t="s">
        <v>116</v>
      </c>
      <c r="P7267" s="9" t="s">
        <v>295</v>
      </c>
      <c r="Q7267" s="9" t="s">
        <v>219</v>
      </c>
      <c r="R7267" s="9">
        <v>0</v>
      </c>
      <c r="S7267" s="9">
        <v>16</v>
      </c>
      <c r="U7267" s="9" t="s">
        <v>376</v>
      </c>
      <c r="X7267" s="9">
        <f>INDEX(SLA_Policy!$D$2:$D$5,MATCH(F7267,SLA_Policy!$A$2:$A$5,0))</f>
        <v>120</v>
      </c>
      <c r="Y7267" s="9" t="str">
        <f>IF(E7267="Cancelled","Excluded",IF(D7267="",IF((SLA_Policy!$B$8-B7267)*24&gt;X7267,"Open - Breached","Open - On Track"),IF((D7267-B7267)*24&lt;=X7267,"Met","Breached")))</f>
        <v>Met</v>
      </c>
    </row>
    <row r="7268" spans="1:25" x14ac:dyDescent="0.25">
      <c r="A7268" s="9" t="s">
        <v>11269</v>
      </c>
      <c r="B7268" s="23">
        <v>46126.400000000001</v>
      </c>
      <c r="C7268" s="23">
        <v>46126.405555555597</v>
      </c>
      <c r="D7268" s="23">
        <v>46126.472222222197</v>
      </c>
      <c r="E7268" s="9" t="s">
        <v>212</v>
      </c>
      <c r="F7268" s="9" t="s">
        <v>189</v>
      </c>
      <c r="G7268" s="9" t="s">
        <v>213</v>
      </c>
      <c r="H7268" s="9" t="s">
        <v>161</v>
      </c>
      <c r="I7268" s="9" t="s">
        <v>297</v>
      </c>
      <c r="J7268" s="9" t="s">
        <v>1023</v>
      </c>
      <c r="K7268" s="9" t="s">
        <v>215</v>
      </c>
      <c r="L7268" s="9" t="s">
        <v>104</v>
      </c>
      <c r="M7268" s="9" t="s">
        <v>3825</v>
      </c>
      <c r="N7268" s="9" t="s">
        <v>198</v>
      </c>
      <c r="O7268" s="9" t="s">
        <v>116</v>
      </c>
      <c r="P7268" s="9" t="s">
        <v>295</v>
      </c>
      <c r="Q7268" s="9" t="s">
        <v>219</v>
      </c>
      <c r="R7268" s="9">
        <v>0</v>
      </c>
      <c r="S7268" s="9">
        <v>18</v>
      </c>
      <c r="U7268" s="9" t="s">
        <v>376</v>
      </c>
      <c r="X7268" s="9">
        <f>INDEX(SLA_Policy!$D$2:$D$5,MATCH(F7268,SLA_Policy!$A$2:$A$5,0))</f>
        <v>120</v>
      </c>
      <c r="Y7268" s="9" t="str">
        <f>IF(E7268="Cancelled","Excluded",IF(D7268="",IF((SLA_Policy!$B$8-B7268)*24&gt;X7268,"Open - Breached","Open - On Track"),IF((D7268-B7268)*24&lt;=X7268,"Met","Breached")))</f>
        <v>Met</v>
      </c>
    </row>
    <row r="7269" spans="1:25" x14ac:dyDescent="0.25">
      <c r="A7269" s="9" t="s">
        <v>11270</v>
      </c>
      <c r="B7269" s="23">
        <v>46126.408333333296</v>
      </c>
      <c r="C7269" s="23">
        <v>46126.411111111098</v>
      </c>
      <c r="D7269" s="23">
        <v>46127.344444444498</v>
      </c>
      <c r="E7269" s="9" t="s">
        <v>212</v>
      </c>
      <c r="F7269" s="9" t="s">
        <v>189</v>
      </c>
      <c r="G7269" s="9" t="s">
        <v>213</v>
      </c>
      <c r="H7269" s="9" t="s">
        <v>161</v>
      </c>
      <c r="I7269" s="9" t="s">
        <v>297</v>
      </c>
      <c r="J7269" s="9" t="s">
        <v>4542</v>
      </c>
      <c r="K7269" s="9" t="s">
        <v>239</v>
      </c>
      <c r="L7269" s="9" t="s">
        <v>351</v>
      </c>
      <c r="M7269" s="9" t="s">
        <v>3100</v>
      </c>
      <c r="N7269" s="9" t="s">
        <v>198</v>
      </c>
      <c r="O7269" s="9" t="s">
        <v>177</v>
      </c>
      <c r="P7269" s="9" t="s">
        <v>457</v>
      </c>
      <c r="Q7269" s="9" t="s">
        <v>219</v>
      </c>
      <c r="R7269" s="9">
        <v>0</v>
      </c>
      <c r="S7269" s="9">
        <v>19</v>
      </c>
      <c r="U7269" s="9" t="s">
        <v>221</v>
      </c>
      <c r="X7269" s="9">
        <f>INDEX(SLA_Policy!$D$2:$D$5,MATCH(F7269,SLA_Policy!$A$2:$A$5,0))</f>
        <v>120</v>
      </c>
      <c r="Y7269" s="9" t="str">
        <f>IF(E7269="Cancelled","Excluded",IF(D7269="",IF((SLA_Policy!$B$8-B7269)*24&gt;X7269,"Open - Breached","Open - On Track"),IF((D7269-B7269)*24&lt;=X7269,"Met","Breached")))</f>
        <v>Met</v>
      </c>
    </row>
    <row r="7270" spans="1:25" x14ac:dyDescent="0.25">
      <c r="A7270" s="9" t="s">
        <v>11271</v>
      </c>
      <c r="B7270" s="23">
        <v>46126.412499999999</v>
      </c>
      <c r="C7270" s="23">
        <v>46126.418749999997</v>
      </c>
      <c r="D7270" s="23">
        <v>46126.713888888902</v>
      </c>
      <c r="E7270" s="9" t="s">
        <v>212</v>
      </c>
      <c r="F7270" s="9" t="s">
        <v>188</v>
      </c>
      <c r="G7270" s="9" t="s">
        <v>213</v>
      </c>
      <c r="H7270" s="9" t="s">
        <v>167</v>
      </c>
      <c r="I7270" s="9" t="s">
        <v>362</v>
      </c>
      <c r="J7270" s="9" t="s">
        <v>11272</v>
      </c>
      <c r="K7270" s="9" t="s">
        <v>246</v>
      </c>
      <c r="L7270" s="9" t="s">
        <v>104</v>
      </c>
      <c r="M7270" s="9" t="s">
        <v>814</v>
      </c>
      <c r="N7270" s="9" t="s">
        <v>196</v>
      </c>
      <c r="O7270" s="9" t="s">
        <v>116</v>
      </c>
      <c r="P7270" s="9" t="s">
        <v>525</v>
      </c>
      <c r="Q7270" s="9" t="s">
        <v>219</v>
      </c>
      <c r="R7270" s="9">
        <v>0</v>
      </c>
      <c r="S7270" s="9">
        <v>14</v>
      </c>
      <c r="U7270" s="9" t="s">
        <v>266</v>
      </c>
      <c r="W7270" s="9">
        <v>4</v>
      </c>
      <c r="X7270" s="9">
        <f>INDEX(SLA_Policy!$D$2:$D$5,MATCH(F7270,SLA_Policy!$A$2:$A$5,0))</f>
        <v>72</v>
      </c>
      <c r="Y7270" s="9" t="str">
        <f>IF(E7270="Cancelled","Excluded",IF(D7270="",IF((SLA_Policy!$B$8-B7270)*24&gt;X7270,"Open - Breached","Open - On Track"),IF((D7270-B7270)*24&lt;=X7270,"Met","Breached")))</f>
        <v>Met</v>
      </c>
    </row>
    <row r="7271" spans="1:25" x14ac:dyDescent="0.25">
      <c r="A7271" s="9" t="s">
        <v>11273</v>
      </c>
      <c r="B7271" s="23">
        <v>46126.414583333302</v>
      </c>
      <c r="C7271" s="23">
        <v>46126.429861111101</v>
      </c>
      <c r="D7271" s="23">
        <v>46127.426388888904</v>
      </c>
      <c r="E7271" s="9" t="s">
        <v>212</v>
      </c>
      <c r="F7271" s="9" t="s">
        <v>188</v>
      </c>
      <c r="G7271" s="9" t="s">
        <v>213</v>
      </c>
      <c r="H7271" s="9" t="s">
        <v>166</v>
      </c>
      <c r="I7271" s="9" t="s">
        <v>286</v>
      </c>
      <c r="J7271" s="9" t="s">
        <v>287</v>
      </c>
      <c r="K7271" s="9" t="s">
        <v>225</v>
      </c>
      <c r="L7271" s="9" t="s">
        <v>311</v>
      </c>
      <c r="M7271" s="9" t="s">
        <v>4091</v>
      </c>
      <c r="N7271" s="9" t="s">
        <v>197</v>
      </c>
      <c r="O7271" s="9" t="s">
        <v>181</v>
      </c>
      <c r="P7271" s="9" t="s">
        <v>445</v>
      </c>
      <c r="Q7271" s="9" t="s">
        <v>219</v>
      </c>
      <c r="R7271" s="9">
        <v>1</v>
      </c>
      <c r="S7271" s="9">
        <v>13</v>
      </c>
      <c r="U7271" s="9" t="s">
        <v>290</v>
      </c>
      <c r="X7271" s="9">
        <f>INDEX(SLA_Policy!$D$2:$D$5,MATCH(F7271,SLA_Policy!$A$2:$A$5,0))</f>
        <v>72</v>
      </c>
      <c r="Y7271" s="9" t="str">
        <f>IF(E7271="Cancelled","Excluded",IF(D7271="",IF((SLA_Policy!$B$8-B7271)*24&gt;X7271,"Open - Breached","Open - On Track"),IF((D7271-B7271)*24&lt;=X7271,"Met","Breached")))</f>
        <v>Met</v>
      </c>
    </row>
    <row r="7272" spans="1:25" x14ac:dyDescent="0.25">
      <c r="A7272" s="9" t="s">
        <v>11274</v>
      </c>
      <c r="B7272" s="23">
        <v>46126.416666666701</v>
      </c>
      <c r="C7272" s="23">
        <v>46126.444444444503</v>
      </c>
      <c r="D7272" s="23">
        <v>46134.340972222199</v>
      </c>
      <c r="E7272" s="9" t="s">
        <v>212</v>
      </c>
      <c r="F7272" s="9" t="s">
        <v>188</v>
      </c>
      <c r="G7272" s="9" t="s">
        <v>236</v>
      </c>
      <c r="H7272" s="9" t="s">
        <v>163</v>
      </c>
      <c r="I7272" s="9" t="s">
        <v>315</v>
      </c>
      <c r="J7272" s="9" t="s">
        <v>608</v>
      </c>
      <c r="K7272" s="9" t="s">
        <v>303</v>
      </c>
      <c r="L7272" s="9" t="s">
        <v>395</v>
      </c>
      <c r="M7272" s="9" t="s">
        <v>2571</v>
      </c>
      <c r="N7272" s="9" t="s">
        <v>196</v>
      </c>
      <c r="O7272" s="9" t="s">
        <v>180</v>
      </c>
      <c r="P7272" s="9" t="s">
        <v>368</v>
      </c>
      <c r="Q7272" s="9" t="s">
        <v>219</v>
      </c>
      <c r="R7272" s="9">
        <v>0</v>
      </c>
      <c r="S7272" s="9">
        <v>105</v>
      </c>
      <c r="T7272" s="9" t="s">
        <v>322</v>
      </c>
      <c r="U7272" s="9" t="s">
        <v>242</v>
      </c>
      <c r="W7272" s="9">
        <v>3</v>
      </c>
      <c r="X7272" s="9">
        <f>INDEX(SLA_Policy!$D$2:$D$5,MATCH(F7272,SLA_Policy!$A$2:$A$5,0))</f>
        <v>72</v>
      </c>
      <c r="Y7272" s="9" t="str">
        <f>IF(E7272="Cancelled","Excluded",IF(D7272="",IF((SLA_Policy!$B$8-B7272)*24&gt;X7272,"Open - Breached","Open - On Track"),IF((D7272-B7272)*24&lt;=X7272,"Met","Breached")))</f>
        <v>Breached</v>
      </c>
    </row>
    <row r="7273" spans="1:25" x14ac:dyDescent="0.25">
      <c r="A7273" s="9" t="s">
        <v>11275</v>
      </c>
      <c r="B7273" s="23">
        <v>46126.421527777798</v>
      </c>
      <c r="C7273" s="23">
        <v>46126.425000000003</v>
      </c>
      <c r="D7273" s="23">
        <v>46126.520138888904</v>
      </c>
      <c r="E7273" s="9" t="s">
        <v>212</v>
      </c>
      <c r="F7273" s="9" t="s">
        <v>188</v>
      </c>
      <c r="G7273" s="9" t="s">
        <v>213</v>
      </c>
      <c r="H7273" s="9" t="s">
        <v>161</v>
      </c>
      <c r="I7273" s="9" t="s">
        <v>389</v>
      </c>
      <c r="J7273" s="9" t="s">
        <v>5593</v>
      </c>
      <c r="K7273" s="9" t="s">
        <v>215</v>
      </c>
      <c r="L7273" s="9" t="s">
        <v>226</v>
      </c>
      <c r="M7273" s="9" t="s">
        <v>636</v>
      </c>
      <c r="N7273" s="9" t="s">
        <v>198</v>
      </c>
      <c r="O7273" s="9" t="s">
        <v>116</v>
      </c>
      <c r="P7273" s="9" t="s">
        <v>258</v>
      </c>
      <c r="Q7273" s="9" t="s">
        <v>219</v>
      </c>
      <c r="R7273" s="9">
        <v>2</v>
      </c>
      <c r="S7273" s="9">
        <v>17</v>
      </c>
      <c r="U7273" s="9" t="s">
        <v>221</v>
      </c>
      <c r="W7273" s="9">
        <v>3</v>
      </c>
      <c r="X7273" s="9">
        <f>INDEX(SLA_Policy!$D$2:$D$5,MATCH(F7273,SLA_Policy!$A$2:$A$5,0))</f>
        <v>72</v>
      </c>
      <c r="Y7273" s="9" t="str">
        <f>IF(E7273="Cancelled","Excluded",IF(D7273="",IF((SLA_Policy!$B$8-B7273)*24&gt;X7273,"Open - Breached","Open - On Track"),IF((D7273-B7273)*24&lt;=X7273,"Met","Breached")))</f>
        <v>Met</v>
      </c>
    </row>
    <row r="7274" spans="1:25" x14ac:dyDescent="0.25">
      <c r="A7274" s="9" t="s">
        <v>11276</v>
      </c>
      <c r="B7274" s="23">
        <v>46126.422222222202</v>
      </c>
      <c r="C7274" s="23">
        <v>46126.520833333299</v>
      </c>
      <c r="D7274" s="23">
        <v>46127.361111111102</v>
      </c>
      <c r="E7274" s="9" t="s">
        <v>212</v>
      </c>
      <c r="F7274" s="9" t="s">
        <v>188</v>
      </c>
      <c r="G7274" s="9" t="s">
        <v>236</v>
      </c>
      <c r="H7274" s="9" t="s">
        <v>161</v>
      </c>
      <c r="I7274" s="9" t="s">
        <v>482</v>
      </c>
      <c r="J7274" s="9" t="s">
        <v>6153</v>
      </c>
      <c r="K7274" s="9" t="s">
        <v>262</v>
      </c>
      <c r="L7274" s="9" t="s">
        <v>104</v>
      </c>
      <c r="M7274" s="9" t="s">
        <v>1394</v>
      </c>
      <c r="N7274" s="9" t="s">
        <v>196</v>
      </c>
      <c r="O7274" s="9" t="s">
        <v>116</v>
      </c>
      <c r="P7274" s="9" t="s">
        <v>234</v>
      </c>
      <c r="Q7274" s="9" t="s">
        <v>219</v>
      </c>
      <c r="R7274" s="9">
        <v>0</v>
      </c>
      <c r="S7274" s="9">
        <v>43</v>
      </c>
      <c r="U7274" s="9" t="s">
        <v>242</v>
      </c>
      <c r="W7274" s="9">
        <v>4</v>
      </c>
      <c r="X7274" s="9">
        <f>INDEX(SLA_Policy!$D$2:$D$5,MATCH(F7274,SLA_Policy!$A$2:$A$5,0))</f>
        <v>72</v>
      </c>
      <c r="Y7274" s="9" t="str">
        <f>IF(E7274="Cancelled","Excluded",IF(D7274="",IF((SLA_Policy!$B$8-B7274)*24&gt;X7274,"Open - Breached","Open - On Track"),IF((D7274-B7274)*24&lt;=X7274,"Met","Breached")))</f>
        <v>Met</v>
      </c>
    </row>
    <row r="7275" spans="1:25" x14ac:dyDescent="0.25">
      <c r="A7275" s="9" t="s">
        <v>11277</v>
      </c>
      <c r="B7275" s="23">
        <v>46126.423611111102</v>
      </c>
      <c r="C7275" s="23">
        <v>46126.479861111096</v>
      </c>
      <c r="D7275" s="23">
        <v>46127.406944444498</v>
      </c>
      <c r="E7275" s="9" t="s">
        <v>212</v>
      </c>
      <c r="F7275" s="9" t="s">
        <v>188</v>
      </c>
      <c r="G7275" s="9" t="s">
        <v>213</v>
      </c>
      <c r="H7275" s="9" t="s">
        <v>88</v>
      </c>
      <c r="I7275" s="9" t="s">
        <v>486</v>
      </c>
      <c r="J7275" s="9" t="s">
        <v>11278</v>
      </c>
      <c r="K7275" s="9" t="s">
        <v>303</v>
      </c>
      <c r="L7275" s="9" t="s">
        <v>282</v>
      </c>
      <c r="M7275" s="9" t="s">
        <v>550</v>
      </c>
      <c r="N7275" s="9" t="s">
        <v>196</v>
      </c>
      <c r="O7275" s="9" t="s">
        <v>178</v>
      </c>
      <c r="P7275" s="9" t="s">
        <v>360</v>
      </c>
      <c r="Q7275" s="9" t="s">
        <v>219</v>
      </c>
      <c r="R7275" s="9">
        <v>0</v>
      </c>
      <c r="S7275" s="9">
        <v>29</v>
      </c>
      <c r="U7275" s="9" t="s">
        <v>661</v>
      </c>
      <c r="X7275" s="9">
        <f>INDEX(SLA_Policy!$D$2:$D$5,MATCH(F7275,SLA_Policy!$A$2:$A$5,0))</f>
        <v>72</v>
      </c>
      <c r="Y7275" s="9" t="str">
        <f>IF(E7275="Cancelled","Excluded",IF(D7275="",IF((SLA_Policy!$B$8-B7275)*24&gt;X7275,"Open - Breached","Open - On Track"),IF((D7275-B7275)*24&lt;=X7275,"Met","Breached")))</f>
        <v>Met</v>
      </c>
    </row>
    <row r="7276" spans="1:25" x14ac:dyDescent="0.25">
      <c r="A7276" s="9" t="s">
        <v>11279</v>
      </c>
      <c r="B7276" s="23">
        <v>46126.4284722222</v>
      </c>
      <c r="C7276" s="23">
        <v>46126.468055555597</v>
      </c>
      <c r="D7276" s="23">
        <v>46126.6381944444</v>
      </c>
      <c r="E7276" s="9" t="s">
        <v>212</v>
      </c>
      <c r="F7276" s="9" t="s">
        <v>188</v>
      </c>
      <c r="G7276" s="9" t="s">
        <v>213</v>
      </c>
      <c r="H7276" s="9" t="s">
        <v>166</v>
      </c>
      <c r="I7276" s="9" t="s">
        <v>286</v>
      </c>
      <c r="J7276" s="9" t="s">
        <v>383</v>
      </c>
      <c r="K7276" s="9" t="s">
        <v>246</v>
      </c>
      <c r="L7276" s="9" t="s">
        <v>226</v>
      </c>
      <c r="M7276" s="9" t="s">
        <v>826</v>
      </c>
      <c r="N7276" s="9" t="s">
        <v>197</v>
      </c>
      <c r="O7276" s="9" t="s">
        <v>181</v>
      </c>
      <c r="P7276" s="9" t="s">
        <v>289</v>
      </c>
      <c r="Q7276" s="9" t="s">
        <v>219</v>
      </c>
      <c r="R7276" s="9">
        <v>0</v>
      </c>
      <c r="S7276" s="9">
        <v>15</v>
      </c>
      <c r="U7276" s="9" t="s">
        <v>290</v>
      </c>
      <c r="W7276" s="9">
        <v>5</v>
      </c>
      <c r="X7276" s="9">
        <f>INDEX(SLA_Policy!$D$2:$D$5,MATCH(F7276,SLA_Policy!$A$2:$A$5,0))</f>
        <v>72</v>
      </c>
      <c r="Y7276" s="9" t="str">
        <f>IF(E7276="Cancelled","Excluded",IF(D7276="",IF((SLA_Policy!$B$8-B7276)*24&gt;X7276,"Open - Breached","Open - On Track"),IF((D7276-B7276)*24&lt;=X7276,"Met","Breached")))</f>
        <v>Met</v>
      </c>
    </row>
    <row r="7277" spans="1:25" x14ac:dyDescent="0.25">
      <c r="A7277" s="9" t="s">
        <v>11280</v>
      </c>
      <c r="B7277" s="23">
        <v>46126.436805555597</v>
      </c>
      <c r="C7277" s="23">
        <v>46126.4465277778</v>
      </c>
      <c r="D7277" s="23">
        <v>46129.341666666704</v>
      </c>
      <c r="E7277" s="9" t="s">
        <v>212</v>
      </c>
      <c r="F7277" s="9" t="s">
        <v>189</v>
      </c>
      <c r="G7277" s="9" t="s">
        <v>213</v>
      </c>
      <c r="H7277" s="9" t="s">
        <v>166</v>
      </c>
      <c r="I7277" s="9" t="s">
        <v>286</v>
      </c>
      <c r="J7277" s="9" t="s">
        <v>1627</v>
      </c>
      <c r="K7277" s="9" t="s">
        <v>215</v>
      </c>
      <c r="L7277" s="9" t="s">
        <v>216</v>
      </c>
      <c r="M7277" s="9" t="s">
        <v>2089</v>
      </c>
      <c r="N7277" s="9" t="s">
        <v>199</v>
      </c>
      <c r="O7277" s="9" t="s">
        <v>181</v>
      </c>
      <c r="P7277" s="9" t="s">
        <v>289</v>
      </c>
      <c r="Q7277" s="9" t="s">
        <v>219</v>
      </c>
      <c r="R7277" s="9">
        <v>1</v>
      </c>
      <c r="S7277" s="9">
        <v>15</v>
      </c>
      <c r="U7277" s="9" t="s">
        <v>376</v>
      </c>
      <c r="X7277" s="9">
        <f>INDEX(SLA_Policy!$D$2:$D$5,MATCH(F7277,SLA_Policy!$A$2:$A$5,0))</f>
        <v>120</v>
      </c>
      <c r="Y7277" s="9" t="str">
        <f>IF(E7277="Cancelled","Excluded",IF(D7277="",IF((SLA_Policy!$B$8-B7277)*24&gt;X7277,"Open - Breached","Open - On Track"),IF((D7277-B7277)*24&lt;=X7277,"Met","Breached")))</f>
        <v>Met</v>
      </c>
    </row>
    <row r="7278" spans="1:25" x14ac:dyDescent="0.25">
      <c r="A7278" s="9" t="s">
        <v>11281</v>
      </c>
      <c r="B7278" s="23">
        <v>46126.439583333296</v>
      </c>
      <c r="C7278" s="23">
        <v>46126.534722222197</v>
      </c>
      <c r="D7278" s="23">
        <v>46127.340277777803</v>
      </c>
      <c r="E7278" s="9" t="s">
        <v>212</v>
      </c>
      <c r="F7278" s="9" t="s">
        <v>188</v>
      </c>
      <c r="G7278" s="9" t="s">
        <v>213</v>
      </c>
      <c r="H7278" s="9" t="s">
        <v>165</v>
      </c>
      <c r="I7278" s="9" t="s">
        <v>469</v>
      </c>
      <c r="J7278" s="9" t="s">
        <v>11282</v>
      </c>
      <c r="K7278" s="9" t="s">
        <v>246</v>
      </c>
      <c r="L7278" s="9" t="s">
        <v>293</v>
      </c>
      <c r="M7278" s="9" t="s">
        <v>5740</v>
      </c>
      <c r="N7278" s="9" t="s">
        <v>196</v>
      </c>
      <c r="O7278" s="9" t="s">
        <v>176</v>
      </c>
      <c r="P7278" s="9" t="s">
        <v>228</v>
      </c>
      <c r="Q7278" s="9" t="s">
        <v>219</v>
      </c>
      <c r="R7278" s="9">
        <v>0</v>
      </c>
      <c r="S7278" s="9">
        <v>12</v>
      </c>
      <c r="U7278" s="9" t="s">
        <v>266</v>
      </c>
      <c r="W7278" s="9">
        <v>4</v>
      </c>
      <c r="X7278" s="9">
        <f>INDEX(SLA_Policy!$D$2:$D$5,MATCH(F7278,SLA_Policy!$A$2:$A$5,0))</f>
        <v>72</v>
      </c>
      <c r="Y7278" s="9" t="str">
        <f>IF(E7278="Cancelled","Excluded",IF(D7278="",IF((SLA_Policy!$B$8-B7278)*24&gt;X7278,"Open - Breached","Open - On Track"),IF((D7278-B7278)*24&lt;=X7278,"Met","Breached")))</f>
        <v>Met</v>
      </c>
    </row>
    <row r="7279" spans="1:25" x14ac:dyDescent="0.25">
      <c r="A7279" s="9" t="s">
        <v>11283</v>
      </c>
      <c r="B7279" s="23">
        <v>46126.4506944444</v>
      </c>
      <c r="C7279" s="23">
        <v>46126.452083333301</v>
      </c>
      <c r="D7279" s="23">
        <v>46126.498611111099</v>
      </c>
      <c r="E7279" s="9" t="s">
        <v>212</v>
      </c>
      <c r="F7279" s="9" t="s">
        <v>188</v>
      </c>
      <c r="G7279" s="9" t="s">
        <v>213</v>
      </c>
      <c r="H7279" s="9" t="s">
        <v>161</v>
      </c>
      <c r="I7279" s="9" t="s">
        <v>389</v>
      </c>
      <c r="J7279" s="9" t="s">
        <v>786</v>
      </c>
      <c r="K7279" s="9" t="s">
        <v>262</v>
      </c>
      <c r="L7279" s="9" t="s">
        <v>104</v>
      </c>
      <c r="M7279" s="9" t="s">
        <v>3240</v>
      </c>
      <c r="N7279" s="9" t="s">
        <v>200</v>
      </c>
      <c r="O7279" s="9" t="s">
        <v>116</v>
      </c>
      <c r="P7279" s="9" t="s">
        <v>525</v>
      </c>
      <c r="Q7279" s="9" t="s">
        <v>219</v>
      </c>
      <c r="R7279" s="9">
        <v>0</v>
      </c>
      <c r="S7279" s="9">
        <v>2</v>
      </c>
      <c r="U7279" s="9" t="s">
        <v>290</v>
      </c>
      <c r="W7279" s="9">
        <v>4</v>
      </c>
      <c r="X7279" s="9">
        <f>INDEX(SLA_Policy!$D$2:$D$5,MATCH(F7279,SLA_Policy!$A$2:$A$5,0))</f>
        <v>72</v>
      </c>
      <c r="Y7279" s="9" t="str">
        <f>IF(E7279="Cancelled","Excluded",IF(D7279="",IF((SLA_Policy!$B$8-B7279)*24&gt;X7279,"Open - Breached","Open - On Track"),IF((D7279-B7279)*24&lt;=X7279,"Met","Breached")))</f>
        <v>Met</v>
      </c>
    </row>
    <row r="7280" spans="1:25" x14ac:dyDescent="0.25">
      <c r="A7280" s="9" t="s">
        <v>11284</v>
      </c>
      <c r="B7280" s="23">
        <v>46126.451388888898</v>
      </c>
      <c r="C7280" s="23">
        <v>46126.4597222222</v>
      </c>
      <c r="D7280" s="23">
        <v>46126.577777777798</v>
      </c>
      <c r="E7280" s="9" t="s">
        <v>212</v>
      </c>
      <c r="F7280" s="9" t="s">
        <v>188</v>
      </c>
      <c r="G7280" s="9" t="s">
        <v>213</v>
      </c>
      <c r="H7280" s="9" t="s">
        <v>88</v>
      </c>
      <c r="I7280" s="9" t="s">
        <v>92</v>
      </c>
      <c r="J7280" s="9" t="s">
        <v>5659</v>
      </c>
      <c r="K7280" s="9" t="s">
        <v>246</v>
      </c>
      <c r="L7280" s="9" t="s">
        <v>311</v>
      </c>
      <c r="M7280" s="9" t="s">
        <v>2910</v>
      </c>
      <c r="N7280" s="9" t="s">
        <v>198</v>
      </c>
      <c r="O7280" s="9" t="s">
        <v>116</v>
      </c>
      <c r="P7280" s="9" t="s">
        <v>551</v>
      </c>
      <c r="Q7280" s="9" t="s">
        <v>219</v>
      </c>
      <c r="R7280" s="9">
        <v>0</v>
      </c>
      <c r="S7280" s="9">
        <v>11</v>
      </c>
      <c r="T7280" s="9" t="s">
        <v>220</v>
      </c>
      <c r="U7280" s="9" t="s">
        <v>266</v>
      </c>
      <c r="X7280" s="9">
        <f>INDEX(SLA_Policy!$D$2:$D$5,MATCH(F7280,SLA_Policy!$A$2:$A$5,0))</f>
        <v>72</v>
      </c>
      <c r="Y7280" s="9" t="str">
        <f>IF(E7280="Cancelled","Excluded",IF(D7280="",IF((SLA_Policy!$B$8-B7280)*24&gt;X7280,"Open - Breached","Open - On Track"),IF((D7280-B7280)*24&lt;=X7280,"Met","Breached")))</f>
        <v>Met</v>
      </c>
    </row>
    <row r="7281" spans="1:25" x14ac:dyDescent="0.25">
      <c r="A7281" s="9" t="s">
        <v>11285</v>
      </c>
      <c r="B7281" s="23">
        <v>46126.452777777798</v>
      </c>
      <c r="C7281" s="23">
        <v>46126.556944444397</v>
      </c>
      <c r="D7281" s="23">
        <v>46126.766666666699</v>
      </c>
      <c r="E7281" s="9" t="s">
        <v>212</v>
      </c>
      <c r="F7281" s="9" t="s">
        <v>188</v>
      </c>
      <c r="G7281" s="9" t="s">
        <v>213</v>
      </c>
      <c r="H7281" s="9" t="s">
        <v>88</v>
      </c>
      <c r="I7281" s="9" t="s">
        <v>92</v>
      </c>
      <c r="J7281" s="9" t="s">
        <v>834</v>
      </c>
      <c r="K7281" s="9" t="s">
        <v>303</v>
      </c>
      <c r="L7281" s="9" t="s">
        <v>226</v>
      </c>
      <c r="M7281" s="9" t="s">
        <v>534</v>
      </c>
      <c r="N7281" s="9" t="s">
        <v>196</v>
      </c>
      <c r="O7281" s="9" t="s">
        <v>116</v>
      </c>
      <c r="P7281" s="9" t="s">
        <v>551</v>
      </c>
      <c r="Q7281" s="9" t="s">
        <v>219</v>
      </c>
      <c r="R7281" s="9">
        <v>0</v>
      </c>
      <c r="S7281" s="9">
        <v>21</v>
      </c>
      <c r="T7281" s="9" t="s">
        <v>220</v>
      </c>
      <c r="U7281" s="9" t="s">
        <v>221</v>
      </c>
      <c r="X7281" s="9">
        <f>INDEX(SLA_Policy!$D$2:$D$5,MATCH(F7281,SLA_Policy!$A$2:$A$5,0))</f>
        <v>72</v>
      </c>
      <c r="Y7281" s="9" t="str">
        <f>IF(E7281="Cancelled","Excluded",IF(D7281="",IF((SLA_Policy!$B$8-B7281)*24&gt;X7281,"Open - Breached","Open - On Track"),IF((D7281-B7281)*24&lt;=X7281,"Met","Breached")))</f>
        <v>Met</v>
      </c>
    </row>
    <row r="7282" spans="1:25" x14ac:dyDescent="0.25">
      <c r="A7282" s="9" t="s">
        <v>11286</v>
      </c>
      <c r="B7282" s="23">
        <v>46126.452777777798</v>
      </c>
      <c r="C7282" s="23">
        <v>46126.459027777797</v>
      </c>
      <c r="D7282" s="23">
        <v>46127.399305555598</v>
      </c>
      <c r="E7282" s="9" t="s">
        <v>212</v>
      </c>
      <c r="F7282" s="9" t="s">
        <v>188</v>
      </c>
      <c r="G7282" s="9" t="s">
        <v>213</v>
      </c>
      <c r="H7282" s="9" t="s">
        <v>88</v>
      </c>
      <c r="I7282" s="9" t="s">
        <v>92</v>
      </c>
      <c r="J7282" s="9" t="s">
        <v>4606</v>
      </c>
      <c r="K7282" s="9" t="s">
        <v>246</v>
      </c>
      <c r="L7282" s="9" t="s">
        <v>351</v>
      </c>
      <c r="M7282" s="9" t="s">
        <v>3021</v>
      </c>
      <c r="N7282" s="9" t="s">
        <v>199</v>
      </c>
      <c r="O7282" s="9" t="s">
        <v>178</v>
      </c>
      <c r="P7282" s="9" t="s">
        <v>321</v>
      </c>
      <c r="Q7282" s="9" t="s">
        <v>219</v>
      </c>
      <c r="R7282" s="9">
        <v>0</v>
      </c>
      <c r="S7282" s="9">
        <v>7</v>
      </c>
      <c r="T7282" s="9" t="s">
        <v>136</v>
      </c>
      <c r="U7282" s="9" t="s">
        <v>266</v>
      </c>
      <c r="X7282" s="9">
        <f>INDEX(SLA_Policy!$D$2:$D$5,MATCH(F7282,SLA_Policy!$A$2:$A$5,0))</f>
        <v>72</v>
      </c>
      <c r="Y7282" s="9" t="str">
        <f>IF(E7282="Cancelled","Excluded",IF(D7282="",IF((SLA_Policy!$B$8-B7282)*24&gt;X7282,"Open - Breached","Open - On Track"),IF((D7282-B7282)*24&lt;=X7282,"Met","Breached")))</f>
        <v>Met</v>
      </c>
    </row>
    <row r="7283" spans="1:25" x14ac:dyDescent="0.25">
      <c r="A7283" s="9" t="s">
        <v>11287</v>
      </c>
      <c r="B7283" s="23">
        <v>46126.457638888904</v>
      </c>
      <c r="C7283" s="23">
        <v>46126.4597222222</v>
      </c>
      <c r="D7283" s="23">
        <v>46127.414583333302</v>
      </c>
      <c r="E7283" s="9" t="s">
        <v>212</v>
      </c>
      <c r="F7283" s="9" t="s">
        <v>188</v>
      </c>
      <c r="G7283" s="9" t="s">
        <v>213</v>
      </c>
      <c r="H7283" s="9" t="s">
        <v>166</v>
      </c>
      <c r="I7283" s="9" t="s">
        <v>286</v>
      </c>
      <c r="J7283" s="9" t="s">
        <v>287</v>
      </c>
      <c r="K7283" s="9" t="s">
        <v>239</v>
      </c>
      <c r="L7283" s="9" t="s">
        <v>216</v>
      </c>
      <c r="M7283" s="9" t="s">
        <v>1952</v>
      </c>
      <c r="N7283" s="9" t="s">
        <v>198</v>
      </c>
      <c r="O7283" s="9" t="s">
        <v>181</v>
      </c>
      <c r="P7283" s="9" t="s">
        <v>449</v>
      </c>
      <c r="Q7283" s="9" t="s">
        <v>273</v>
      </c>
      <c r="R7283" s="9">
        <v>0</v>
      </c>
      <c r="S7283" s="9">
        <v>7</v>
      </c>
      <c r="U7283" s="9" t="s">
        <v>290</v>
      </c>
      <c r="X7283" s="9">
        <f>INDEX(SLA_Policy!$D$2:$D$5,MATCH(F7283,SLA_Policy!$A$2:$A$5,0))</f>
        <v>72</v>
      </c>
      <c r="Y7283" s="9" t="str">
        <f>IF(E7283="Cancelled","Excluded",IF(D7283="",IF((SLA_Policy!$B$8-B7283)*24&gt;X7283,"Open - Breached","Open - On Track"),IF((D7283-B7283)*24&lt;=X7283,"Met","Breached")))</f>
        <v>Met</v>
      </c>
    </row>
    <row r="7284" spans="1:25" x14ac:dyDescent="0.25">
      <c r="A7284" s="9" t="s">
        <v>11288</v>
      </c>
      <c r="B7284" s="23">
        <v>46126.4597222222</v>
      </c>
      <c r="C7284" s="23">
        <v>46126.487500000003</v>
      </c>
      <c r="D7284" s="23">
        <v>46127.412499999999</v>
      </c>
      <c r="E7284" s="9" t="s">
        <v>212</v>
      </c>
      <c r="F7284" s="9" t="s">
        <v>188</v>
      </c>
      <c r="G7284" s="9" t="s">
        <v>213</v>
      </c>
      <c r="H7284" s="9" t="s">
        <v>88</v>
      </c>
      <c r="I7284" s="9" t="s">
        <v>92</v>
      </c>
      <c r="J7284" s="9" t="s">
        <v>8215</v>
      </c>
      <c r="K7284" s="9" t="s">
        <v>225</v>
      </c>
      <c r="L7284" s="9" t="s">
        <v>216</v>
      </c>
      <c r="M7284" s="9" t="s">
        <v>4921</v>
      </c>
      <c r="N7284" s="9" t="s">
        <v>196</v>
      </c>
      <c r="O7284" s="9" t="s">
        <v>178</v>
      </c>
      <c r="P7284" s="9" t="s">
        <v>272</v>
      </c>
      <c r="Q7284" s="9" t="s">
        <v>219</v>
      </c>
      <c r="R7284" s="9">
        <v>0</v>
      </c>
      <c r="S7284" s="9">
        <v>44</v>
      </c>
      <c r="T7284" s="9" t="s">
        <v>136</v>
      </c>
      <c r="U7284" s="9" t="s">
        <v>661</v>
      </c>
      <c r="X7284" s="9">
        <f>INDEX(SLA_Policy!$D$2:$D$5,MATCH(F7284,SLA_Policy!$A$2:$A$5,0))</f>
        <v>72</v>
      </c>
      <c r="Y7284" s="9" t="str">
        <f>IF(E7284="Cancelled","Excluded",IF(D7284="",IF((SLA_Policy!$B$8-B7284)*24&gt;X7284,"Open - Breached","Open - On Track"),IF((D7284-B7284)*24&lt;=X7284,"Met","Breached")))</f>
        <v>Met</v>
      </c>
    </row>
    <row r="7285" spans="1:25" x14ac:dyDescent="0.25">
      <c r="A7285" s="9" t="s">
        <v>11289</v>
      </c>
      <c r="B7285" s="23">
        <v>46126.465972222199</v>
      </c>
      <c r="C7285" s="23">
        <v>46126.535416666702</v>
      </c>
      <c r="D7285" s="23">
        <v>46126.546527777798</v>
      </c>
      <c r="E7285" s="9" t="s">
        <v>212</v>
      </c>
      <c r="F7285" s="9" t="s">
        <v>189</v>
      </c>
      <c r="G7285" s="9" t="s">
        <v>213</v>
      </c>
      <c r="H7285" s="9" t="s">
        <v>161</v>
      </c>
      <c r="I7285" s="9" t="s">
        <v>389</v>
      </c>
      <c r="J7285" s="9" t="s">
        <v>3576</v>
      </c>
      <c r="K7285" s="9" t="s">
        <v>246</v>
      </c>
      <c r="L7285" s="9" t="s">
        <v>395</v>
      </c>
      <c r="M7285" s="9" t="s">
        <v>792</v>
      </c>
      <c r="N7285" s="9" t="s">
        <v>196</v>
      </c>
      <c r="O7285" s="9" t="s">
        <v>116</v>
      </c>
      <c r="P7285" s="9" t="s">
        <v>295</v>
      </c>
      <c r="Q7285" s="9" t="s">
        <v>219</v>
      </c>
      <c r="R7285" s="9">
        <v>0</v>
      </c>
      <c r="S7285" s="9">
        <v>3</v>
      </c>
      <c r="U7285" s="9" t="s">
        <v>290</v>
      </c>
      <c r="W7285" s="9">
        <v>5</v>
      </c>
      <c r="X7285" s="9">
        <f>INDEX(SLA_Policy!$D$2:$D$5,MATCH(F7285,SLA_Policy!$A$2:$A$5,0))</f>
        <v>120</v>
      </c>
      <c r="Y7285" s="9" t="str">
        <f>IF(E7285="Cancelled","Excluded",IF(D7285="",IF((SLA_Policy!$B$8-B7285)*24&gt;X7285,"Open - Breached","Open - On Track"),IF((D7285-B7285)*24&lt;=X7285,"Met","Breached")))</f>
        <v>Met</v>
      </c>
    </row>
    <row r="7286" spans="1:25" x14ac:dyDescent="0.25">
      <c r="A7286" s="9" t="s">
        <v>11290</v>
      </c>
      <c r="B7286" s="23">
        <v>46126.478472222203</v>
      </c>
      <c r="C7286" s="23">
        <v>46126.535416666702</v>
      </c>
      <c r="D7286" s="23">
        <v>46127.432638888902</v>
      </c>
      <c r="E7286" s="9" t="s">
        <v>212</v>
      </c>
      <c r="F7286" s="9" t="s">
        <v>189</v>
      </c>
      <c r="G7286" s="9" t="s">
        <v>213</v>
      </c>
      <c r="H7286" s="9" t="s">
        <v>164</v>
      </c>
      <c r="I7286" s="9" t="s">
        <v>260</v>
      </c>
      <c r="J7286" s="9" t="s">
        <v>8331</v>
      </c>
      <c r="K7286" s="9" t="s">
        <v>410</v>
      </c>
      <c r="L7286" s="9" t="s">
        <v>216</v>
      </c>
      <c r="M7286" s="9" t="s">
        <v>1644</v>
      </c>
      <c r="N7286" s="9" t="s">
        <v>196</v>
      </c>
      <c r="O7286" s="9" t="s">
        <v>180</v>
      </c>
      <c r="P7286" s="9" t="s">
        <v>318</v>
      </c>
      <c r="Q7286" s="9" t="s">
        <v>219</v>
      </c>
      <c r="R7286" s="9">
        <v>0</v>
      </c>
      <c r="S7286" s="9">
        <v>26</v>
      </c>
      <c r="T7286" s="9" t="s">
        <v>265</v>
      </c>
      <c r="U7286" s="9" t="s">
        <v>290</v>
      </c>
      <c r="X7286" s="9">
        <f>INDEX(SLA_Policy!$D$2:$D$5,MATCH(F7286,SLA_Policy!$A$2:$A$5,0))</f>
        <v>120</v>
      </c>
      <c r="Y7286" s="9" t="str">
        <f>IF(E7286="Cancelled","Excluded",IF(D7286="",IF((SLA_Policy!$B$8-B7286)*24&gt;X7286,"Open - Breached","Open - On Track"),IF((D7286-B7286)*24&lt;=X7286,"Met","Breached")))</f>
        <v>Met</v>
      </c>
    </row>
    <row r="7287" spans="1:25" x14ac:dyDescent="0.25">
      <c r="A7287" s="9" t="s">
        <v>11291</v>
      </c>
      <c r="B7287" s="23">
        <v>46126.4868055556</v>
      </c>
      <c r="C7287" s="23">
        <v>46126.507638888899</v>
      </c>
      <c r="D7287" s="23">
        <v>46128.665972222203</v>
      </c>
      <c r="E7287" s="9" t="s">
        <v>212</v>
      </c>
      <c r="F7287" s="9" t="s">
        <v>189</v>
      </c>
      <c r="G7287" s="9" t="s">
        <v>236</v>
      </c>
      <c r="H7287" s="9" t="s">
        <v>164</v>
      </c>
      <c r="I7287" s="9" t="s">
        <v>421</v>
      </c>
      <c r="J7287" s="9" t="s">
        <v>1733</v>
      </c>
      <c r="K7287" s="9" t="s">
        <v>246</v>
      </c>
      <c r="L7287" s="9" t="s">
        <v>104</v>
      </c>
      <c r="M7287" s="9" t="s">
        <v>1967</v>
      </c>
      <c r="N7287" s="9" t="s">
        <v>196</v>
      </c>
      <c r="O7287" s="9" t="s">
        <v>180</v>
      </c>
      <c r="P7287" s="9" t="s">
        <v>318</v>
      </c>
      <c r="Q7287" s="9" t="s">
        <v>219</v>
      </c>
      <c r="R7287" s="9">
        <v>0</v>
      </c>
      <c r="S7287" s="9">
        <v>14</v>
      </c>
      <c r="T7287" s="9" t="s">
        <v>464</v>
      </c>
      <c r="U7287" s="9" t="s">
        <v>242</v>
      </c>
      <c r="W7287" s="9">
        <v>5</v>
      </c>
      <c r="X7287" s="9">
        <f>INDEX(SLA_Policy!$D$2:$D$5,MATCH(F7287,SLA_Policy!$A$2:$A$5,0))</f>
        <v>120</v>
      </c>
      <c r="Y7287" s="9" t="str">
        <f>IF(E7287="Cancelled","Excluded",IF(D7287="",IF((SLA_Policy!$B$8-B7287)*24&gt;X7287,"Open - Breached","Open - On Track"),IF((D7287-B7287)*24&lt;=X7287,"Met","Breached")))</f>
        <v>Met</v>
      </c>
    </row>
    <row r="7288" spans="1:25" x14ac:dyDescent="0.25">
      <c r="A7288" s="9" t="s">
        <v>11292</v>
      </c>
      <c r="B7288" s="23">
        <v>46126.495833333298</v>
      </c>
      <c r="C7288" s="23">
        <v>46126.497916666704</v>
      </c>
      <c r="D7288" s="23">
        <v>46126.620833333298</v>
      </c>
      <c r="E7288" s="9" t="s">
        <v>212</v>
      </c>
      <c r="F7288" s="9" t="s">
        <v>188</v>
      </c>
      <c r="G7288" s="9" t="s">
        <v>213</v>
      </c>
      <c r="H7288" s="9" t="s">
        <v>161</v>
      </c>
      <c r="I7288" s="9" t="s">
        <v>389</v>
      </c>
      <c r="J7288" s="9" t="s">
        <v>1581</v>
      </c>
      <c r="K7288" s="9" t="s">
        <v>215</v>
      </c>
      <c r="L7288" s="9" t="s">
        <v>282</v>
      </c>
      <c r="M7288" s="9" t="s">
        <v>2718</v>
      </c>
      <c r="N7288" s="9" t="s">
        <v>198</v>
      </c>
      <c r="O7288" s="9" t="s">
        <v>116</v>
      </c>
      <c r="P7288" s="9" t="s">
        <v>234</v>
      </c>
      <c r="Q7288" s="9" t="s">
        <v>219</v>
      </c>
      <c r="R7288" s="9">
        <v>2</v>
      </c>
      <c r="S7288" s="9">
        <v>12</v>
      </c>
      <c r="U7288" s="9" t="s">
        <v>266</v>
      </c>
      <c r="W7288" s="9">
        <v>3</v>
      </c>
      <c r="X7288" s="9">
        <f>INDEX(SLA_Policy!$D$2:$D$5,MATCH(F7288,SLA_Policy!$A$2:$A$5,0))</f>
        <v>72</v>
      </c>
      <c r="Y7288" s="9" t="str">
        <f>IF(E7288="Cancelled","Excluded",IF(D7288="",IF((SLA_Policy!$B$8-B7288)*24&gt;X7288,"Open - Breached","Open - On Track"),IF((D7288-B7288)*24&lt;=X7288,"Met","Breached")))</f>
        <v>Met</v>
      </c>
    </row>
    <row r="7289" spans="1:25" x14ac:dyDescent="0.25">
      <c r="A7289" s="9" t="s">
        <v>11293</v>
      </c>
      <c r="B7289" s="23">
        <v>46126.499305555597</v>
      </c>
      <c r="C7289" s="23">
        <v>46126.538194444503</v>
      </c>
      <c r="D7289" s="23">
        <v>46127.375694444498</v>
      </c>
      <c r="E7289" s="9" t="s">
        <v>212</v>
      </c>
      <c r="F7289" s="9" t="s">
        <v>189</v>
      </c>
      <c r="G7289" s="9" t="s">
        <v>236</v>
      </c>
      <c r="H7289" s="9" t="s">
        <v>167</v>
      </c>
      <c r="I7289" s="9" t="s">
        <v>255</v>
      </c>
      <c r="J7289" s="9" t="s">
        <v>543</v>
      </c>
      <c r="K7289" s="9" t="s">
        <v>246</v>
      </c>
      <c r="L7289" s="9" t="s">
        <v>216</v>
      </c>
      <c r="M7289" s="9" t="s">
        <v>1071</v>
      </c>
      <c r="N7289" s="9" t="s">
        <v>196</v>
      </c>
      <c r="O7289" s="9" t="s">
        <v>176</v>
      </c>
      <c r="P7289" s="9" t="s">
        <v>570</v>
      </c>
      <c r="Q7289" s="9" t="s">
        <v>219</v>
      </c>
      <c r="R7289" s="9">
        <v>0</v>
      </c>
      <c r="S7289" s="9">
        <v>18</v>
      </c>
      <c r="U7289" s="9" t="s">
        <v>242</v>
      </c>
      <c r="W7289" s="9">
        <v>4</v>
      </c>
      <c r="X7289" s="9">
        <f>INDEX(SLA_Policy!$D$2:$D$5,MATCH(F7289,SLA_Policy!$A$2:$A$5,0))</f>
        <v>120</v>
      </c>
      <c r="Y7289" s="9" t="str">
        <f>IF(E7289="Cancelled","Excluded",IF(D7289="",IF((SLA_Policy!$B$8-B7289)*24&gt;X7289,"Open - Breached","Open - On Track"),IF((D7289-B7289)*24&lt;=X7289,"Met","Breached")))</f>
        <v>Met</v>
      </c>
    </row>
    <row r="7290" spans="1:25" x14ac:dyDescent="0.25">
      <c r="A7290" s="9" t="s">
        <v>11294</v>
      </c>
      <c r="B7290" s="23">
        <v>46126.509722222203</v>
      </c>
      <c r="C7290" s="23">
        <v>46126.595138888901</v>
      </c>
      <c r="D7290" s="23">
        <v>46126.741666666698</v>
      </c>
      <c r="E7290" s="9" t="s">
        <v>212</v>
      </c>
      <c r="F7290" s="9" t="s">
        <v>188</v>
      </c>
      <c r="G7290" s="9" t="s">
        <v>213</v>
      </c>
      <c r="H7290" s="9" t="s">
        <v>163</v>
      </c>
      <c r="I7290" s="9" t="s">
        <v>405</v>
      </c>
      <c r="J7290" s="9" t="s">
        <v>11295</v>
      </c>
      <c r="K7290" s="9" t="s">
        <v>303</v>
      </c>
      <c r="L7290" s="9" t="s">
        <v>371</v>
      </c>
      <c r="M7290" s="9" t="s">
        <v>1721</v>
      </c>
      <c r="N7290" s="9" t="s">
        <v>196</v>
      </c>
      <c r="O7290" s="9" t="s">
        <v>176</v>
      </c>
      <c r="P7290" s="9" t="s">
        <v>253</v>
      </c>
      <c r="Q7290" s="9" t="s">
        <v>219</v>
      </c>
      <c r="R7290" s="9">
        <v>0</v>
      </c>
      <c r="S7290" s="9">
        <v>7</v>
      </c>
      <c r="U7290" s="9" t="s">
        <v>230</v>
      </c>
      <c r="W7290" s="9">
        <v>3</v>
      </c>
      <c r="X7290" s="9">
        <f>INDEX(SLA_Policy!$D$2:$D$5,MATCH(F7290,SLA_Policy!$A$2:$A$5,0))</f>
        <v>72</v>
      </c>
      <c r="Y7290" s="9" t="str">
        <f>IF(E7290="Cancelled","Excluded",IF(D7290="",IF((SLA_Policy!$B$8-B7290)*24&gt;X7290,"Open - Breached","Open - On Track"),IF((D7290-B7290)*24&lt;=X7290,"Met","Breached")))</f>
        <v>Met</v>
      </c>
    </row>
    <row r="7291" spans="1:25" x14ac:dyDescent="0.25">
      <c r="A7291" s="9" t="s">
        <v>11296</v>
      </c>
      <c r="B7291" s="23">
        <v>46126.5222222222</v>
      </c>
      <c r="C7291" s="23">
        <v>46126.524305555598</v>
      </c>
      <c r="D7291" s="23">
        <v>46126.615277777797</v>
      </c>
      <c r="E7291" s="9" t="s">
        <v>212</v>
      </c>
      <c r="F7291" s="9" t="s">
        <v>188</v>
      </c>
      <c r="G7291" s="9" t="s">
        <v>213</v>
      </c>
      <c r="H7291" s="9" t="s">
        <v>161</v>
      </c>
      <c r="I7291" s="9" t="s">
        <v>389</v>
      </c>
      <c r="J7291" s="9" t="s">
        <v>1177</v>
      </c>
      <c r="K7291" s="9" t="s">
        <v>239</v>
      </c>
      <c r="L7291" s="9" t="s">
        <v>216</v>
      </c>
      <c r="M7291" s="9" t="s">
        <v>1609</v>
      </c>
      <c r="N7291" s="9" t="s">
        <v>198</v>
      </c>
      <c r="O7291" s="9" t="s">
        <v>116</v>
      </c>
      <c r="P7291" s="9" t="s">
        <v>590</v>
      </c>
      <c r="Q7291" s="9" t="s">
        <v>219</v>
      </c>
      <c r="R7291" s="9">
        <v>0</v>
      </c>
      <c r="S7291" s="9">
        <v>3</v>
      </c>
      <c r="U7291" s="9" t="s">
        <v>290</v>
      </c>
      <c r="X7291" s="9">
        <f>INDEX(SLA_Policy!$D$2:$D$5,MATCH(F7291,SLA_Policy!$A$2:$A$5,0))</f>
        <v>72</v>
      </c>
      <c r="Y7291" s="9" t="str">
        <f>IF(E7291="Cancelled","Excluded",IF(D7291="",IF((SLA_Policy!$B$8-B7291)*24&gt;X7291,"Open - Breached","Open - On Track"),IF((D7291-B7291)*24&lt;=X7291,"Met","Breached")))</f>
        <v>Met</v>
      </c>
    </row>
    <row r="7292" spans="1:25" x14ac:dyDescent="0.25">
      <c r="A7292" s="9" t="s">
        <v>11297</v>
      </c>
      <c r="B7292" s="23">
        <v>46126.561111111099</v>
      </c>
      <c r="C7292" s="23">
        <v>46126.581944444399</v>
      </c>
      <c r="D7292" s="23">
        <v>46127.402083333298</v>
      </c>
      <c r="E7292" s="9" t="s">
        <v>212</v>
      </c>
      <c r="F7292" s="9" t="s">
        <v>188</v>
      </c>
      <c r="G7292" s="9" t="s">
        <v>213</v>
      </c>
      <c r="H7292" s="9" t="s">
        <v>166</v>
      </c>
      <c r="I7292" s="9" t="s">
        <v>398</v>
      </c>
      <c r="J7292" s="9" t="s">
        <v>6957</v>
      </c>
      <c r="K7292" s="9" t="s">
        <v>239</v>
      </c>
      <c r="L7292" s="9" t="s">
        <v>307</v>
      </c>
      <c r="M7292" s="9" t="s">
        <v>3127</v>
      </c>
      <c r="N7292" s="9" t="s">
        <v>196</v>
      </c>
      <c r="O7292" s="9" t="s">
        <v>181</v>
      </c>
      <c r="P7292" s="9" t="s">
        <v>449</v>
      </c>
      <c r="Q7292" s="9" t="s">
        <v>219</v>
      </c>
      <c r="R7292" s="9">
        <v>0</v>
      </c>
      <c r="S7292" s="9">
        <v>32</v>
      </c>
      <c r="U7292" s="9" t="s">
        <v>376</v>
      </c>
      <c r="W7292" s="9">
        <v>5</v>
      </c>
      <c r="X7292" s="9">
        <f>INDEX(SLA_Policy!$D$2:$D$5,MATCH(F7292,SLA_Policy!$A$2:$A$5,0))</f>
        <v>72</v>
      </c>
      <c r="Y7292" s="9" t="str">
        <f>IF(E7292="Cancelled","Excluded",IF(D7292="",IF((SLA_Policy!$B$8-B7292)*24&gt;X7292,"Open - Breached","Open - On Track"),IF((D7292-B7292)*24&lt;=X7292,"Met","Breached")))</f>
        <v>Met</v>
      </c>
    </row>
    <row r="7293" spans="1:25" x14ac:dyDescent="0.25">
      <c r="A7293" s="9" t="s">
        <v>11298</v>
      </c>
      <c r="B7293" s="23">
        <v>46126.566666666702</v>
      </c>
      <c r="C7293" s="23">
        <v>46126.657638888901</v>
      </c>
      <c r="D7293" s="23">
        <v>46128.651388888902</v>
      </c>
      <c r="E7293" s="9" t="s">
        <v>212</v>
      </c>
      <c r="F7293" s="9" t="s">
        <v>189</v>
      </c>
      <c r="G7293" s="9" t="s">
        <v>213</v>
      </c>
      <c r="H7293" s="9" t="s">
        <v>88</v>
      </c>
      <c r="I7293" s="9" t="s">
        <v>92</v>
      </c>
      <c r="J7293" s="9" t="s">
        <v>4941</v>
      </c>
      <c r="K7293" s="9" t="s">
        <v>239</v>
      </c>
      <c r="L7293" s="9" t="s">
        <v>371</v>
      </c>
      <c r="M7293" s="9" t="s">
        <v>3844</v>
      </c>
      <c r="N7293" s="9" t="s">
        <v>197</v>
      </c>
      <c r="O7293" s="9" t="s">
        <v>178</v>
      </c>
      <c r="P7293" s="9" t="s">
        <v>360</v>
      </c>
      <c r="Q7293" s="9" t="s">
        <v>219</v>
      </c>
      <c r="R7293" s="9">
        <v>0</v>
      </c>
      <c r="S7293" s="9">
        <v>27</v>
      </c>
      <c r="T7293" s="9" t="s">
        <v>136</v>
      </c>
      <c r="U7293" s="9" t="s">
        <v>290</v>
      </c>
      <c r="X7293" s="9">
        <f>INDEX(SLA_Policy!$D$2:$D$5,MATCH(F7293,SLA_Policy!$A$2:$A$5,0))</f>
        <v>120</v>
      </c>
      <c r="Y7293" s="9" t="str">
        <f>IF(E7293="Cancelled","Excluded",IF(D7293="",IF((SLA_Policy!$B$8-B7293)*24&gt;X7293,"Open - Breached","Open - On Track"),IF((D7293-B7293)*24&lt;=X7293,"Met","Breached")))</f>
        <v>Met</v>
      </c>
    </row>
    <row r="7294" spans="1:25" x14ac:dyDescent="0.25">
      <c r="A7294" s="9" t="s">
        <v>11299</v>
      </c>
      <c r="B7294" s="23">
        <v>46126.574999999997</v>
      </c>
      <c r="C7294" s="23">
        <v>46126.613888888904</v>
      </c>
      <c r="D7294" s="23">
        <v>46129.412499999999</v>
      </c>
      <c r="E7294" s="9" t="s">
        <v>212</v>
      </c>
      <c r="F7294" s="9" t="s">
        <v>189</v>
      </c>
      <c r="G7294" s="9" t="s">
        <v>236</v>
      </c>
      <c r="H7294" s="9" t="s">
        <v>163</v>
      </c>
      <c r="I7294" s="9" t="s">
        <v>327</v>
      </c>
      <c r="J7294" s="9" t="s">
        <v>1391</v>
      </c>
      <c r="K7294" s="9" t="s">
        <v>246</v>
      </c>
      <c r="L7294" s="9" t="s">
        <v>216</v>
      </c>
      <c r="M7294" s="9" t="s">
        <v>715</v>
      </c>
      <c r="N7294" s="9" t="s">
        <v>196</v>
      </c>
      <c r="O7294" s="9" t="s">
        <v>176</v>
      </c>
      <c r="P7294" s="9" t="s">
        <v>330</v>
      </c>
      <c r="Q7294" s="9" t="s">
        <v>219</v>
      </c>
      <c r="R7294" s="9">
        <v>0</v>
      </c>
      <c r="S7294" s="9">
        <v>38</v>
      </c>
      <c r="U7294" s="9" t="s">
        <v>242</v>
      </c>
      <c r="X7294" s="9">
        <f>INDEX(SLA_Policy!$D$2:$D$5,MATCH(F7294,SLA_Policy!$A$2:$A$5,0))</f>
        <v>120</v>
      </c>
      <c r="Y7294" s="9" t="str">
        <f>IF(E7294="Cancelled","Excluded",IF(D7294="",IF((SLA_Policy!$B$8-B7294)*24&gt;X7294,"Open - Breached","Open - On Track"),IF((D7294-B7294)*24&lt;=X7294,"Met","Breached")))</f>
        <v>Met</v>
      </c>
    </row>
    <row r="7295" spans="1:25" x14ac:dyDescent="0.25">
      <c r="A7295" s="9" t="s">
        <v>11300</v>
      </c>
      <c r="B7295" s="23">
        <v>46126.5756944444</v>
      </c>
      <c r="C7295" s="23">
        <v>46126.585416666698</v>
      </c>
      <c r="D7295" s="23">
        <v>46126.770138888904</v>
      </c>
      <c r="E7295" s="9" t="s">
        <v>212</v>
      </c>
      <c r="F7295" s="9" t="s">
        <v>188</v>
      </c>
      <c r="G7295" s="9" t="s">
        <v>213</v>
      </c>
      <c r="H7295" s="9" t="s">
        <v>162</v>
      </c>
      <c r="I7295" s="9" t="s">
        <v>393</v>
      </c>
      <c r="J7295" s="9" t="s">
        <v>3848</v>
      </c>
      <c r="K7295" s="9" t="s">
        <v>246</v>
      </c>
      <c r="L7295" s="9" t="s">
        <v>216</v>
      </c>
      <c r="M7295" s="9" t="s">
        <v>703</v>
      </c>
      <c r="N7295" s="9" t="s">
        <v>197</v>
      </c>
      <c r="O7295" s="9" t="s">
        <v>116</v>
      </c>
      <c r="P7295" s="9" t="s">
        <v>590</v>
      </c>
      <c r="Q7295" s="9" t="s">
        <v>219</v>
      </c>
      <c r="R7295" s="9">
        <v>0</v>
      </c>
      <c r="S7295" s="9">
        <v>32</v>
      </c>
      <c r="U7295" s="9" t="s">
        <v>290</v>
      </c>
      <c r="X7295" s="9">
        <f>INDEX(SLA_Policy!$D$2:$D$5,MATCH(F7295,SLA_Policy!$A$2:$A$5,0))</f>
        <v>72</v>
      </c>
      <c r="Y7295" s="9" t="str">
        <f>IF(E7295="Cancelled","Excluded",IF(D7295="",IF((SLA_Policy!$B$8-B7295)*24&gt;X7295,"Open - Breached","Open - On Track"),IF((D7295-B7295)*24&lt;=X7295,"Met","Breached")))</f>
        <v>Met</v>
      </c>
    </row>
    <row r="7296" spans="1:25" x14ac:dyDescent="0.25">
      <c r="A7296" s="9" t="s">
        <v>11301</v>
      </c>
      <c r="B7296" s="23">
        <v>46126.5805555556</v>
      </c>
      <c r="C7296" s="23">
        <v>46126.586111111101</v>
      </c>
      <c r="D7296" s="23">
        <v>46126.589583333298</v>
      </c>
      <c r="E7296" s="9" t="s">
        <v>212</v>
      </c>
      <c r="F7296" s="9" t="s">
        <v>188</v>
      </c>
      <c r="G7296" s="9" t="s">
        <v>213</v>
      </c>
      <c r="H7296" s="9" t="s">
        <v>161</v>
      </c>
      <c r="I7296" s="9" t="s">
        <v>389</v>
      </c>
      <c r="J7296" s="9" t="s">
        <v>1243</v>
      </c>
      <c r="K7296" s="9" t="s">
        <v>303</v>
      </c>
      <c r="L7296" s="9" t="s">
        <v>216</v>
      </c>
      <c r="M7296" s="9" t="s">
        <v>1460</v>
      </c>
      <c r="N7296" s="9" t="s">
        <v>198</v>
      </c>
      <c r="O7296" s="9" t="s">
        <v>116</v>
      </c>
      <c r="P7296" s="9" t="s">
        <v>525</v>
      </c>
      <c r="Q7296" s="9" t="s">
        <v>219</v>
      </c>
      <c r="R7296" s="9">
        <v>0</v>
      </c>
      <c r="S7296" s="9">
        <v>9</v>
      </c>
      <c r="U7296" s="9" t="s">
        <v>376</v>
      </c>
      <c r="W7296" s="9">
        <v>5</v>
      </c>
      <c r="X7296" s="9">
        <f>INDEX(SLA_Policy!$D$2:$D$5,MATCH(F7296,SLA_Policy!$A$2:$A$5,0))</f>
        <v>72</v>
      </c>
      <c r="Y7296" s="9" t="str">
        <f>IF(E7296="Cancelled","Excluded",IF(D7296="",IF((SLA_Policy!$B$8-B7296)*24&gt;X7296,"Open - Breached","Open - On Track"),IF((D7296-B7296)*24&lt;=X7296,"Met","Breached")))</f>
        <v>Met</v>
      </c>
    </row>
    <row r="7297" spans="1:25" x14ac:dyDescent="0.25">
      <c r="A7297" s="9" t="s">
        <v>11302</v>
      </c>
      <c r="B7297" s="23">
        <v>46126.581250000003</v>
      </c>
      <c r="C7297" s="23">
        <v>46126.6118055556</v>
      </c>
      <c r="D7297" s="23">
        <v>46126.615277777797</v>
      </c>
      <c r="E7297" s="9" t="s">
        <v>212</v>
      </c>
      <c r="F7297" s="9" t="s">
        <v>187</v>
      </c>
      <c r="G7297" s="9" t="s">
        <v>213</v>
      </c>
      <c r="H7297" s="9" t="s">
        <v>161</v>
      </c>
      <c r="I7297" s="9" t="s">
        <v>454</v>
      </c>
      <c r="J7297" s="9" t="s">
        <v>10734</v>
      </c>
      <c r="K7297" s="9" t="s">
        <v>262</v>
      </c>
      <c r="L7297" s="9" t="s">
        <v>293</v>
      </c>
      <c r="M7297" s="9" t="s">
        <v>3197</v>
      </c>
      <c r="N7297" s="9" t="s">
        <v>196</v>
      </c>
      <c r="O7297" s="9" t="s">
        <v>116</v>
      </c>
      <c r="P7297" s="9" t="s">
        <v>525</v>
      </c>
      <c r="Q7297" s="9" t="s">
        <v>219</v>
      </c>
      <c r="R7297" s="9">
        <v>0</v>
      </c>
      <c r="S7297" s="9">
        <v>4</v>
      </c>
      <c r="U7297" s="9" t="s">
        <v>290</v>
      </c>
      <c r="X7297" s="9">
        <f>INDEX(SLA_Policy!$D$2:$D$5,MATCH(F7297,SLA_Policy!$A$2:$A$5,0))</f>
        <v>8</v>
      </c>
      <c r="Y7297" s="9" t="str">
        <f>IF(E7297="Cancelled","Excluded",IF(D7297="",IF((SLA_Policy!$B$8-B7297)*24&gt;X7297,"Open - Breached","Open - On Track"),IF((D7297-B7297)*24&lt;=X7297,"Met","Breached")))</f>
        <v>Met</v>
      </c>
    </row>
    <row r="7298" spans="1:25" x14ac:dyDescent="0.25">
      <c r="A7298" s="9" t="s">
        <v>11303</v>
      </c>
      <c r="B7298" s="23">
        <v>46126.585416666698</v>
      </c>
      <c r="C7298" s="23">
        <v>46126.600694444503</v>
      </c>
      <c r="D7298" s="23">
        <v>46127.595833333296</v>
      </c>
      <c r="E7298" s="9" t="s">
        <v>212</v>
      </c>
      <c r="F7298" s="9" t="s">
        <v>188</v>
      </c>
      <c r="G7298" s="9" t="s">
        <v>213</v>
      </c>
      <c r="H7298" s="9" t="s">
        <v>88</v>
      </c>
      <c r="I7298" s="9" t="s">
        <v>354</v>
      </c>
      <c r="J7298" s="9" t="s">
        <v>10540</v>
      </c>
      <c r="K7298" s="9" t="s">
        <v>225</v>
      </c>
      <c r="L7298" s="9" t="s">
        <v>104</v>
      </c>
      <c r="M7298" s="9" t="s">
        <v>4482</v>
      </c>
      <c r="N7298" s="9" t="s">
        <v>199</v>
      </c>
      <c r="O7298" s="9" t="s">
        <v>180</v>
      </c>
      <c r="P7298" s="9" t="s">
        <v>278</v>
      </c>
      <c r="Q7298" s="9" t="s">
        <v>219</v>
      </c>
      <c r="R7298" s="9">
        <v>1</v>
      </c>
      <c r="S7298" s="9">
        <v>47</v>
      </c>
      <c r="T7298" s="9" t="s">
        <v>220</v>
      </c>
      <c r="U7298" s="9" t="s">
        <v>221</v>
      </c>
      <c r="X7298" s="9">
        <f>INDEX(SLA_Policy!$D$2:$D$5,MATCH(F7298,SLA_Policy!$A$2:$A$5,0))</f>
        <v>72</v>
      </c>
      <c r="Y7298" s="9" t="str">
        <f>IF(E7298="Cancelled","Excluded",IF(D7298="",IF((SLA_Policy!$B$8-B7298)*24&gt;X7298,"Open - Breached","Open - On Track"),IF((D7298-B7298)*24&lt;=X7298,"Met","Breached")))</f>
        <v>Met</v>
      </c>
    </row>
    <row r="7299" spans="1:25" x14ac:dyDescent="0.25">
      <c r="A7299" s="9" t="s">
        <v>11304</v>
      </c>
      <c r="B7299" s="23">
        <v>46126.596527777801</v>
      </c>
      <c r="C7299" s="23">
        <v>46126.756944444503</v>
      </c>
      <c r="D7299" s="23">
        <v>46126.765277777798</v>
      </c>
      <c r="E7299" s="9" t="s">
        <v>212</v>
      </c>
      <c r="F7299" s="9" t="s">
        <v>189</v>
      </c>
      <c r="G7299" s="9" t="s">
        <v>236</v>
      </c>
      <c r="H7299" s="9" t="s">
        <v>167</v>
      </c>
      <c r="I7299" s="9" t="s">
        <v>255</v>
      </c>
      <c r="J7299" s="9" t="s">
        <v>9698</v>
      </c>
      <c r="K7299" s="9" t="s">
        <v>215</v>
      </c>
      <c r="L7299" s="9" t="s">
        <v>226</v>
      </c>
      <c r="M7299" s="9" t="s">
        <v>911</v>
      </c>
      <c r="N7299" s="9" t="s">
        <v>196</v>
      </c>
      <c r="O7299" s="9" t="s">
        <v>116</v>
      </c>
      <c r="P7299" s="9" t="s">
        <v>258</v>
      </c>
      <c r="Q7299" s="9" t="s">
        <v>219</v>
      </c>
      <c r="R7299" s="9">
        <v>0</v>
      </c>
      <c r="S7299" s="9">
        <v>17</v>
      </c>
      <c r="U7299" s="9" t="s">
        <v>242</v>
      </c>
      <c r="X7299" s="9">
        <f>INDEX(SLA_Policy!$D$2:$D$5,MATCH(F7299,SLA_Policy!$A$2:$A$5,0))</f>
        <v>120</v>
      </c>
      <c r="Y7299" s="9" t="str">
        <f>IF(E7299="Cancelled","Excluded",IF(D7299="",IF((SLA_Policy!$B$8-B7299)*24&gt;X7299,"Open - Breached","Open - On Track"),IF((D7299-B7299)*24&lt;=X7299,"Met","Breached")))</f>
        <v>Met</v>
      </c>
    </row>
    <row r="7300" spans="1:25" x14ac:dyDescent="0.25">
      <c r="A7300" s="9" t="s">
        <v>11305</v>
      </c>
      <c r="B7300" s="23">
        <v>46126.6118055556</v>
      </c>
      <c r="C7300" s="23">
        <v>46126.6159722222</v>
      </c>
      <c r="D7300" s="23">
        <v>46127.392361111102</v>
      </c>
      <c r="E7300" s="9" t="s">
        <v>212</v>
      </c>
      <c r="F7300" s="9" t="s">
        <v>188</v>
      </c>
      <c r="G7300" s="9" t="s">
        <v>213</v>
      </c>
      <c r="H7300" s="9" t="s">
        <v>164</v>
      </c>
      <c r="I7300" s="9" t="s">
        <v>339</v>
      </c>
      <c r="J7300" s="9" t="s">
        <v>11306</v>
      </c>
      <c r="K7300" s="9" t="s">
        <v>262</v>
      </c>
      <c r="L7300" s="9" t="s">
        <v>226</v>
      </c>
      <c r="M7300" s="9" t="s">
        <v>3162</v>
      </c>
      <c r="N7300" s="9" t="s">
        <v>198</v>
      </c>
      <c r="O7300" s="9" t="s">
        <v>116</v>
      </c>
      <c r="P7300" s="9" t="s">
        <v>574</v>
      </c>
      <c r="Q7300" s="9" t="s">
        <v>219</v>
      </c>
      <c r="R7300" s="9">
        <v>0</v>
      </c>
      <c r="S7300" s="9">
        <v>19</v>
      </c>
      <c r="T7300" s="9" t="s">
        <v>343</v>
      </c>
      <c r="U7300" s="9" t="s">
        <v>266</v>
      </c>
      <c r="X7300" s="9">
        <f>INDEX(SLA_Policy!$D$2:$D$5,MATCH(F7300,SLA_Policy!$A$2:$A$5,0))</f>
        <v>72</v>
      </c>
      <c r="Y7300" s="9" t="str">
        <f>IF(E7300="Cancelled","Excluded",IF(D7300="",IF((SLA_Policy!$B$8-B7300)*24&gt;X7300,"Open - Breached","Open - On Track"),IF((D7300-B7300)*24&lt;=X7300,"Met","Breached")))</f>
        <v>Met</v>
      </c>
    </row>
    <row r="7301" spans="1:25" x14ac:dyDescent="0.25">
      <c r="A7301" s="9" t="s">
        <v>11307</v>
      </c>
      <c r="B7301" s="23">
        <v>46126.613888888904</v>
      </c>
      <c r="C7301" s="23">
        <v>46126.680555555598</v>
      </c>
      <c r="D7301" s="23">
        <v>46128.629861111098</v>
      </c>
      <c r="E7301" s="9" t="s">
        <v>212</v>
      </c>
      <c r="F7301" s="9" t="s">
        <v>189</v>
      </c>
      <c r="G7301" s="9" t="s">
        <v>213</v>
      </c>
      <c r="H7301" s="9" t="s">
        <v>162</v>
      </c>
      <c r="I7301" s="9" t="s">
        <v>345</v>
      </c>
      <c r="J7301" s="9" t="s">
        <v>2804</v>
      </c>
      <c r="K7301" s="9" t="s">
        <v>246</v>
      </c>
      <c r="L7301" s="9" t="s">
        <v>226</v>
      </c>
      <c r="M7301" s="9" t="s">
        <v>1016</v>
      </c>
      <c r="N7301" s="9" t="s">
        <v>196</v>
      </c>
      <c r="O7301" s="9" t="s">
        <v>179</v>
      </c>
      <c r="P7301" s="9" t="s">
        <v>313</v>
      </c>
      <c r="Q7301" s="9" t="s">
        <v>219</v>
      </c>
      <c r="R7301" s="9">
        <v>0</v>
      </c>
      <c r="S7301" s="9">
        <v>16</v>
      </c>
      <c r="U7301" s="9" t="s">
        <v>266</v>
      </c>
      <c r="W7301" s="9">
        <v>5</v>
      </c>
      <c r="X7301" s="9">
        <f>INDEX(SLA_Policy!$D$2:$D$5,MATCH(F7301,SLA_Policy!$A$2:$A$5,0))</f>
        <v>120</v>
      </c>
      <c r="Y7301" s="9" t="str">
        <f>IF(E7301="Cancelled","Excluded",IF(D7301="",IF((SLA_Policy!$B$8-B7301)*24&gt;X7301,"Open - Breached","Open - On Track"),IF((D7301-B7301)*24&lt;=X7301,"Met","Breached")))</f>
        <v>Met</v>
      </c>
    </row>
    <row r="7302" spans="1:25" x14ac:dyDescent="0.25">
      <c r="A7302" s="9" t="s">
        <v>11308</v>
      </c>
      <c r="B7302" s="23">
        <v>46126.625</v>
      </c>
      <c r="C7302" s="23">
        <v>46126.626388888901</v>
      </c>
      <c r="D7302" s="23">
        <v>46126.713194444397</v>
      </c>
      <c r="E7302" s="9" t="s">
        <v>212</v>
      </c>
      <c r="F7302" s="9" t="s">
        <v>188</v>
      </c>
      <c r="G7302" s="9" t="s">
        <v>213</v>
      </c>
      <c r="H7302" s="9" t="s">
        <v>88</v>
      </c>
      <c r="I7302" s="9" t="s">
        <v>268</v>
      </c>
      <c r="J7302" s="9" t="s">
        <v>11309</v>
      </c>
      <c r="K7302" s="9" t="s">
        <v>246</v>
      </c>
      <c r="L7302" s="9" t="s">
        <v>226</v>
      </c>
      <c r="M7302" s="9" t="s">
        <v>1879</v>
      </c>
      <c r="N7302" s="9" t="s">
        <v>198</v>
      </c>
      <c r="O7302" s="9" t="s">
        <v>176</v>
      </c>
      <c r="P7302" s="9" t="s">
        <v>228</v>
      </c>
      <c r="Q7302" s="9" t="s">
        <v>219</v>
      </c>
      <c r="R7302" s="9">
        <v>0</v>
      </c>
      <c r="S7302" s="9">
        <v>22</v>
      </c>
      <c r="T7302" s="9" t="s">
        <v>136</v>
      </c>
      <c r="U7302" s="9" t="s">
        <v>266</v>
      </c>
      <c r="X7302" s="9">
        <f>INDEX(SLA_Policy!$D$2:$D$5,MATCH(F7302,SLA_Policy!$A$2:$A$5,0))</f>
        <v>72</v>
      </c>
      <c r="Y7302" s="9" t="str">
        <f>IF(E7302="Cancelled","Excluded",IF(D7302="",IF((SLA_Policy!$B$8-B7302)*24&gt;X7302,"Open - Breached","Open - On Track"),IF((D7302-B7302)*24&lt;=X7302,"Met","Breached")))</f>
        <v>Met</v>
      </c>
    </row>
    <row r="7303" spans="1:25" x14ac:dyDescent="0.25">
      <c r="A7303" s="9" t="s">
        <v>11310</v>
      </c>
      <c r="B7303" s="23">
        <v>46126.652777777803</v>
      </c>
      <c r="C7303" s="23">
        <v>46126.65625</v>
      </c>
      <c r="D7303" s="23">
        <v>46127.370138888902</v>
      </c>
      <c r="E7303" s="9" t="s">
        <v>212</v>
      </c>
      <c r="F7303" s="9" t="s">
        <v>188</v>
      </c>
      <c r="G7303" s="9" t="s">
        <v>213</v>
      </c>
      <c r="H7303" s="9" t="s">
        <v>88</v>
      </c>
      <c r="I7303" s="9" t="s">
        <v>92</v>
      </c>
      <c r="J7303" s="9" t="s">
        <v>6120</v>
      </c>
      <c r="K7303" s="9" t="s">
        <v>215</v>
      </c>
      <c r="L7303" s="9" t="s">
        <v>270</v>
      </c>
      <c r="M7303" s="9" t="s">
        <v>981</v>
      </c>
      <c r="N7303" s="9" t="s">
        <v>198</v>
      </c>
      <c r="O7303" s="9" t="s">
        <v>178</v>
      </c>
      <c r="P7303" s="9" t="s">
        <v>360</v>
      </c>
      <c r="Q7303" s="9" t="s">
        <v>219</v>
      </c>
      <c r="R7303" s="9">
        <v>0</v>
      </c>
      <c r="S7303" s="9">
        <v>64</v>
      </c>
      <c r="T7303" s="9" t="s">
        <v>229</v>
      </c>
      <c r="U7303" s="9" t="s">
        <v>266</v>
      </c>
      <c r="W7303" s="9">
        <v>5</v>
      </c>
      <c r="X7303" s="9">
        <f>INDEX(SLA_Policy!$D$2:$D$5,MATCH(F7303,SLA_Policy!$A$2:$A$5,0))</f>
        <v>72</v>
      </c>
      <c r="Y7303" s="9" t="str">
        <f>IF(E7303="Cancelled","Excluded",IF(D7303="",IF((SLA_Policy!$B$8-B7303)*24&gt;X7303,"Open - Breached","Open - On Track"),IF((D7303-B7303)*24&lt;=X7303,"Met","Breached")))</f>
        <v>Met</v>
      </c>
    </row>
    <row r="7304" spans="1:25" x14ac:dyDescent="0.25">
      <c r="A7304" s="9" t="s">
        <v>11311</v>
      </c>
      <c r="B7304" s="23">
        <v>46126.655555555597</v>
      </c>
      <c r="C7304" s="23">
        <v>46126.661111111098</v>
      </c>
      <c r="D7304" s="23">
        <v>46139.3305555556</v>
      </c>
      <c r="E7304" s="9" t="s">
        <v>212</v>
      </c>
      <c r="F7304" s="9" t="s">
        <v>189</v>
      </c>
      <c r="G7304" s="9" t="s">
        <v>236</v>
      </c>
      <c r="H7304" s="9" t="s">
        <v>163</v>
      </c>
      <c r="I7304" s="9" t="s">
        <v>315</v>
      </c>
      <c r="J7304" s="9" t="s">
        <v>608</v>
      </c>
      <c r="K7304" s="9" t="s">
        <v>246</v>
      </c>
      <c r="L7304" s="9" t="s">
        <v>293</v>
      </c>
      <c r="M7304" s="9" t="s">
        <v>3831</v>
      </c>
      <c r="N7304" s="9" t="s">
        <v>198</v>
      </c>
      <c r="O7304" s="9" t="s">
        <v>176</v>
      </c>
      <c r="P7304" s="9" t="s">
        <v>503</v>
      </c>
      <c r="Q7304" s="9" t="s">
        <v>219</v>
      </c>
      <c r="R7304" s="9">
        <v>0</v>
      </c>
      <c r="S7304" s="9">
        <v>143</v>
      </c>
      <c r="T7304" s="9" t="s">
        <v>229</v>
      </c>
      <c r="U7304" s="9" t="s">
        <v>242</v>
      </c>
      <c r="X7304" s="9">
        <f>INDEX(SLA_Policy!$D$2:$D$5,MATCH(F7304,SLA_Policy!$A$2:$A$5,0))</f>
        <v>120</v>
      </c>
      <c r="Y7304" s="9" t="str">
        <f>IF(E7304="Cancelled","Excluded",IF(D7304="",IF((SLA_Policy!$B$8-B7304)*24&gt;X7304,"Open - Breached","Open - On Track"),IF((D7304-B7304)*24&lt;=X7304,"Met","Breached")))</f>
        <v>Breached</v>
      </c>
    </row>
    <row r="7305" spans="1:25" x14ac:dyDescent="0.25">
      <c r="A7305" s="9" t="s">
        <v>11312</v>
      </c>
      <c r="B7305" s="23">
        <v>46126.658333333296</v>
      </c>
      <c r="C7305" s="23">
        <v>46126.663194444503</v>
      </c>
      <c r="D7305" s="23">
        <v>46126.693749999999</v>
      </c>
      <c r="E7305" s="9" t="s">
        <v>212</v>
      </c>
      <c r="F7305" s="9" t="s">
        <v>189</v>
      </c>
      <c r="G7305" s="9" t="s">
        <v>213</v>
      </c>
      <c r="H7305" s="9" t="s">
        <v>161</v>
      </c>
      <c r="I7305" s="9" t="s">
        <v>454</v>
      </c>
      <c r="J7305" s="9" t="s">
        <v>11313</v>
      </c>
      <c r="K7305" s="9" t="s">
        <v>215</v>
      </c>
      <c r="L7305" s="9" t="s">
        <v>282</v>
      </c>
      <c r="M7305" s="9" t="s">
        <v>2177</v>
      </c>
      <c r="N7305" s="9" t="s">
        <v>198</v>
      </c>
      <c r="O7305" s="9" t="s">
        <v>116</v>
      </c>
      <c r="P7305" s="9" t="s">
        <v>574</v>
      </c>
      <c r="Q7305" s="9" t="s">
        <v>219</v>
      </c>
      <c r="R7305" s="9">
        <v>0</v>
      </c>
      <c r="S7305" s="9">
        <v>6</v>
      </c>
      <c r="U7305" s="9" t="s">
        <v>221</v>
      </c>
      <c r="W7305" s="9">
        <v>5</v>
      </c>
      <c r="X7305" s="9">
        <f>INDEX(SLA_Policy!$D$2:$D$5,MATCH(F7305,SLA_Policy!$A$2:$A$5,0))</f>
        <v>120</v>
      </c>
      <c r="Y7305" s="9" t="str">
        <f>IF(E7305="Cancelled","Excluded",IF(D7305="",IF((SLA_Policy!$B$8-B7305)*24&gt;X7305,"Open - Breached","Open - On Track"),IF((D7305-B7305)*24&lt;=X7305,"Met","Breached")))</f>
        <v>Met</v>
      </c>
    </row>
    <row r="7306" spans="1:25" x14ac:dyDescent="0.25">
      <c r="A7306" s="9" t="s">
        <v>11314</v>
      </c>
      <c r="B7306" s="23">
        <v>46126.6652777778</v>
      </c>
      <c r="C7306" s="23">
        <v>46126.672222222202</v>
      </c>
      <c r="D7306" s="23">
        <v>46127.3972222222</v>
      </c>
      <c r="E7306" s="9" t="s">
        <v>212</v>
      </c>
      <c r="F7306" s="9" t="s">
        <v>189</v>
      </c>
      <c r="G7306" s="9" t="s">
        <v>213</v>
      </c>
      <c r="H7306" s="9" t="s">
        <v>164</v>
      </c>
      <c r="I7306" s="9" t="s">
        <v>478</v>
      </c>
      <c r="J7306" s="9" t="s">
        <v>1725</v>
      </c>
      <c r="K7306" s="9" t="s">
        <v>246</v>
      </c>
      <c r="L7306" s="9" t="s">
        <v>307</v>
      </c>
      <c r="M7306" s="9" t="s">
        <v>2203</v>
      </c>
      <c r="N7306" s="9" t="s">
        <v>198</v>
      </c>
      <c r="O7306" s="9" t="s">
        <v>116</v>
      </c>
      <c r="P7306" s="9" t="s">
        <v>234</v>
      </c>
      <c r="Q7306" s="9" t="s">
        <v>219</v>
      </c>
      <c r="R7306" s="9">
        <v>0</v>
      </c>
      <c r="S7306" s="9">
        <v>20</v>
      </c>
      <c r="T7306" s="9" t="s">
        <v>343</v>
      </c>
      <c r="U7306" s="9" t="s">
        <v>266</v>
      </c>
      <c r="X7306" s="9">
        <f>INDEX(SLA_Policy!$D$2:$D$5,MATCH(F7306,SLA_Policy!$A$2:$A$5,0))</f>
        <v>120</v>
      </c>
      <c r="Y7306" s="9" t="str">
        <f>IF(E7306="Cancelled","Excluded",IF(D7306="",IF((SLA_Policy!$B$8-B7306)*24&gt;X7306,"Open - Breached","Open - On Track"),IF((D7306-B7306)*24&lt;=X7306,"Met","Breached")))</f>
        <v>Met</v>
      </c>
    </row>
    <row r="7307" spans="1:25" x14ac:dyDescent="0.25">
      <c r="A7307" s="9" t="s">
        <v>11315</v>
      </c>
      <c r="B7307" s="23">
        <v>46126.665972222203</v>
      </c>
      <c r="C7307" s="23">
        <v>46127.331250000003</v>
      </c>
      <c r="D7307" s="23">
        <v>46127.342361111099</v>
      </c>
      <c r="E7307" s="9" t="s">
        <v>212</v>
      </c>
      <c r="F7307" s="9" t="s">
        <v>189</v>
      </c>
      <c r="G7307" s="9" t="s">
        <v>213</v>
      </c>
      <c r="H7307" s="9" t="s">
        <v>163</v>
      </c>
      <c r="I7307" s="9" t="s">
        <v>405</v>
      </c>
      <c r="J7307" s="9" t="s">
        <v>11316</v>
      </c>
      <c r="K7307" s="9" t="s">
        <v>215</v>
      </c>
      <c r="L7307" s="9" t="s">
        <v>226</v>
      </c>
      <c r="M7307" s="9" t="s">
        <v>3075</v>
      </c>
      <c r="N7307" s="9" t="s">
        <v>196</v>
      </c>
      <c r="O7307" s="9" t="s">
        <v>176</v>
      </c>
      <c r="P7307" s="9" t="s">
        <v>330</v>
      </c>
      <c r="Q7307" s="9" t="s">
        <v>219</v>
      </c>
      <c r="R7307" s="9">
        <v>0</v>
      </c>
      <c r="S7307" s="9">
        <v>26</v>
      </c>
      <c r="U7307" s="9" t="s">
        <v>230</v>
      </c>
      <c r="X7307" s="9">
        <f>INDEX(SLA_Policy!$D$2:$D$5,MATCH(F7307,SLA_Policy!$A$2:$A$5,0))</f>
        <v>120</v>
      </c>
      <c r="Y7307" s="9" t="str">
        <f>IF(E7307="Cancelled","Excluded",IF(D7307="",IF((SLA_Policy!$B$8-B7307)*24&gt;X7307,"Open - Breached","Open - On Track"),IF((D7307-B7307)*24&lt;=X7307,"Met","Breached")))</f>
        <v>Met</v>
      </c>
    </row>
    <row r="7308" spans="1:25" x14ac:dyDescent="0.25">
      <c r="A7308" s="9" t="s">
        <v>11317</v>
      </c>
      <c r="B7308" s="23">
        <v>46126.6694444444</v>
      </c>
      <c r="C7308" s="23">
        <v>46126.722916666702</v>
      </c>
      <c r="D7308" s="23">
        <v>46127.318055555603</v>
      </c>
      <c r="E7308" s="9" t="s">
        <v>212</v>
      </c>
      <c r="F7308" s="9" t="s">
        <v>189</v>
      </c>
      <c r="G7308" s="9" t="s">
        <v>236</v>
      </c>
      <c r="H7308" s="9" t="s">
        <v>167</v>
      </c>
      <c r="I7308" s="9" t="s">
        <v>255</v>
      </c>
      <c r="J7308" s="9" t="s">
        <v>2637</v>
      </c>
      <c r="K7308" s="9" t="s">
        <v>239</v>
      </c>
      <c r="L7308" s="9" t="s">
        <v>104</v>
      </c>
      <c r="M7308" s="9" t="s">
        <v>2407</v>
      </c>
      <c r="N7308" s="9" t="s">
        <v>196</v>
      </c>
      <c r="O7308" s="9" t="s">
        <v>116</v>
      </c>
      <c r="P7308" s="9" t="s">
        <v>590</v>
      </c>
      <c r="Q7308" s="9" t="s">
        <v>219</v>
      </c>
      <c r="R7308" s="9">
        <v>0</v>
      </c>
      <c r="S7308" s="9">
        <v>22</v>
      </c>
      <c r="U7308" s="9" t="s">
        <v>242</v>
      </c>
      <c r="X7308" s="9">
        <f>INDEX(SLA_Policy!$D$2:$D$5,MATCH(F7308,SLA_Policy!$A$2:$A$5,0))</f>
        <v>120</v>
      </c>
      <c r="Y7308" s="9" t="str">
        <f>IF(E7308="Cancelled","Excluded",IF(D7308="",IF((SLA_Policy!$B$8-B7308)*24&gt;X7308,"Open - Breached","Open - On Track"),IF((D7308-B7308)*24&lt;=X7308,"Met","Breached")))</f>
        <v>Met</v>
      </c>
    </row>
    <row r="7309" spans="1:25" x14ac:dyDescent="0.25">
      <c r="A7309" s="9" t="s">
        <v>11318</v>
      </c>
      <c r="B7309" s="23">
        <v>46126.6784722222</v>
      </c>
      <c r="C7309" s="23">
        <v>46126.738888888904</v>
      </c>
      <c r="D7309" s="23">
        <v>46129.608333333301</v>
      </c>
      <c r="E7309" s="9" t="s">
        <v>212</v>
      </c>
      <c r="F7309" s="9" t="s">
        <v>189</v>
      </c>
      <c r="G7309" s="9" t="s">
        <v>236</v>
      </c>
      <c r="H7309" s="9" t="s">
        <v>163</v>
      </c>
      <c r="I7309" s="9" t="s">
        <v>327</v>
      </c>
      <c r="J7309" s="9" t="s">
        <v>1043</v>
      </c>
      <c r="K7309" s="9" t="s">
        <v>246</v>
      </c>
      <c r="L7309" s="9" t="s">
        <v>104</v>
      </c>
      <c r="M7309" s="9" t="s">
        <v>2139</v>
      </c>
      <c r="N7309" s="9" t="s">
        <v>196</v>
      </c>
      <c r="O7309" s="9" t="s">
        <v>176</v>
      </c>
      <c r="P7309" s="9" t="s">
        <v>228</v>
      </c>
      <c r="Q7309" s="9" t="s">
        <v>219</v>
      </c>
      <c r="R7309" s="9">
        <v>0</v>
      </c>
      <c r="S7309" s="9">
        <v>51</v>
      </c>
      <c r="U7309" s="9" t="s">
        <v>242</v>
      </c>
      <c r="X7309" s="9">
        <f>INDEX(SLA_Policy!$D$2:$D$5,MATCH(F7309,SLA_Policy!$A$2:$A$5,0))</f>
        <v>120</v>
      </c>
      <c r="Y7309" s="9" t="str">
        <f>IF(E7309="Cancelled","Excluded",IF(D7309="",IF((SLA_Policy!$B$8-B7309)*24&gt;X7309,"Open - Breached","Open - On Track"),IF((D7309-B7309)*24&lt;=X7309,"Met","Breached")))</f>
        <v>Met</v>
      </c>
    </row>
    <row r="7310" spans="1:25" x14ac:dyDescent="0.25">
      <c r="A7310" s="9" t="s">
        <v>11319</v>
      </c>
      <c r="B7310" s="23">
        <v>46126.710416666698</v>
      </c>
      <c r="C7310" s="23">
        <v>46126.755555555603</v>
      </c>
      <c r="D7310" s="23">
        <v>46127.346527777801</v>
      </c>
      <c r="E7310" s="9" t="s">
        <v>212</v>
      </c>
      <c r="F7310" s="9" t="s">
        <v>189</v>
      </c>
      <c r="G7310" s="9" t="s">
        <v>213</v>
      </c>
      <c r="H7310" s="9" t="s">
        <v>167</v>
      </c>
      <c r="I7310" s="9" t="s">
        <v>349</v>
      </c>
      <c r="J7310" s="9" t="s">
        <v>4865</v>
      </c>
      <c r="K7310" s="9" t="s">
        <v>246</v>
      </c>
      <c r="L7310" s="9" t="s">
        <v>226</v>
      </c>
      <c r="M7310" s="9" t="s">
        <v>3858</v>
      </c>
      <c r="N7310" s="9" t="s">
        <v>197</v>
      </c>
      <c r="O7310" s="9" t="s">
        <v>116</v>
      </c>
      <c r="P7310" s="9" t="s">
        <v>258</v>
      </c>
      <c r="Q7310" s="9" t="s">
        <v>219</v>
      </c>
      <c r="R7310" s="9">
        <v>0</v>
      </c>
      <c r="S7310" s="9">
        <v>13</v>
      </c>
      <c r="U7310" s="9" t="s">
        <v>376</v>
      </c>
      <c r="X7310" s="9">
        <f>INDEX(SLA_Policy!$D$2:$D$5,MATCH(F7310,SLA_Policy!$A$2:$A$5,0))</f>
        <v>120</v>
      </c>
      <c r="Y7310" s="9" t="str">
        <f>IF(E7310="Cancelled","Excluded",IF(D7310="",IF((SLA_Policy!$B$8-B7310)*24&gt;X7310,"Open - Breached","Open - On Track"),IF((D7310-B7310)*24&lt;=X7310,"Met","Breached")))</f>
        <v>Met</v>
      </c>
    </row>
    <row r="7311" spans="1:25" x14ac:dyDescent="0.25">
      <c r="A7311" s="9" t="s">
        <v>11320</v>
      </c>
      <c r="B7311" s="23">
        <v>46126.804166666698</v>
      </c>
      <c r="C7311" s="23">
        <v>46127.363194444399</v>
      </c>
      <c r="D7311" s="23">
        <v>46129.689583333296</v>
      </c>
      <c r="E7311" s="9" t="s">
        <v>212</v>
      </c>
      <c r="F7311" s="9" t="s">
        <v>188</v>
      </c>
      <c r="G7311" s="9" t="s">
        <v>213</v>
      </c>
      <c r="H7311" s="9" t="s">
        <v>167</v>
      </c>
      <c r="I7311" s="9" t="s">
        <v>536</v>
      </c>
      <c r="J7311" s="9" t="s">
        <v>11321</v>
      </c>
      <c r="K7311" s="9" t="s">
        <v>246</v>
      </c>
      <c r="L7311" s="9" t="s">
        <v>226</v>
      </c>
      <c r="M7311" s="9" t="s">
        <v>3034</v>
      </c>
      <c r="N7311" s="9" t="s">
        <v>196</v>
      </c>
      <c r="O7311" s="9" t="s">
        <v>180</v>
      </c>
      <c r="P7311" s="9" t="s">
        <v>381</v>
      </c>
      <c r="Q7311" s="9" t="s">
        <v>219</v>
      </c>
      <c r="R7311" s="9">
        <v>0</v>
      </c>
      <c r="S7311" s="9">
        <v>32</v>
      </c>
      <c r="T7311" s="9" t="s">
        <v>220</v>
      </c>
      <c r="U7311" s="9" t="s">
        <v>248</v>
      </c>
      <c r="X7311" s="9">
        <f>INDEX(SLA_Policy!$D$2:$D$5,MATCH(F7311,SLA_Policy!$A$2:$A$5,0))</f>
        <v>72</v>
      </c>
      <c r="Y7311" s="9" t="str">
        <f>IF(E7311="Cancelled","Excluded",IF(D7311="",IF((SLA_Policy!$B$8-B7311)*24&gt;X7311,"Open - Breached","Open - On Track"),IF((D7311-B7311)*24&lt;=X7311,"Met","Breached")))</f>
        <v>Met</v>
      </c>
    </row>
    <row r="7312" spans="1:25" x14ac:dyDescent="0.25">
      <c r="A7312" s="9" t="s">
        <v>11322</v>
      </c>
      <c r="B7312" s="23">
        <v>46126.8881944444</v>
      </c>
      <c r="C7312" s="23">
        <v>46127.310416666704</v>
      </c>
      <c r="D7312" s="23">
        <v>46188.336805555598</v>
      </c>
      <c r="E7312" s="9" t="s">
        <v>212</v>
      </c>
      <c r="F7312" s="9" t="s">
        <v>189</v>
      </c>
      <c r="G7312" s="9" t="s">
        <v>236</v>
      </c>
      <c r="H7312" s="9" t="s">
        <v>163</v>
      </c>
      <c r="I7312" s="9" t="s">
        <v>315</v>
      </c>
      <c r="J7312" s="9" t="s">
        <v>4366</v>
      </c>
      <c r="K7312" s="9" t="s">
        <v>246</v>
      </c>
      <c r="L7312" s="9" t="s">
        <v>311</v>
      </c>
      <c r="M7312" s="9" t="s">
        <v>1293</v>
      </c>
      <c r="N7312" s="9" t="s">
        <v>197</v>
      </c>
      <c r="O7312" s="9" t="s">
        <v>180</v>
      </c>
      <c r="P7312" s="9" t="s">
        <v>318</v>
      </c>
      <c r="Q7312" s="9" t="s">
        <v>219</v>
      </c>
      <c r="R7312" s="9">
        <v>1</v>
      </c>
      <c r="S7312" s="9">
        <v>221</v>
      </c>
      <c r="T7312" s="9" t="s">
        <v>220</v>
      </c>
      <c r="U7312" s="9" t="s">
        <v>242</v>
      </c>
      <c r="W7312" s="9">
        <v>2</v>
      </c>
      <c r="X7312" s="9">
        <f>INDEX(SLA_Policy!$D$2:$D$5,MATCH(F7312,SLA_Policy!$A$2:$A$5,0))</f>
        <v>120</v>
      </c>
      <c r="Y7312" s="9" t="str">
        <f>IF(E7312="Cancelled","Excluded",IF(D7312="",IF((SLA_Policy!$B$8-B7312)*24&gt;X7312,"Open - Breached","Open - On Track"),IF((D7312-B7312)*24&lt;=X7312,"Met","Breached")))</f>
        <v>Breached</v>
      </c>
    </row>
    <row r="7313" spans="1:25" x14ac:dyDescent="0.25">
      <c r="A7313" s="9" t="s">
        <v>11323</v>
      </c>
      <c r="B7313" s="23">
        <v>46126.963194444397</v>
      </c>
      <c r="C7313" s="23">
        <v>46127.359027777798</v>
      </c>
      <c r="D7313" s="23">
        <v>46127.388888888898</v>
      </c>
      <c r="E7313" s="9" t="s">
        <v>212</v>
      </c>
      <c r="F7313" s="9" t="s">
        <v>189</v>
      </c>
      <c r="G7313" s="9" t="s">
        <v>213</v>
      </c>
      <c r="H7313" s="9" t="s">
        <v>161</v>
      </c>
      <c r="I7313" s="9" t="s">
        <v>389</v>
      </c>
      <c r="J7313" s="9" t="s">
        <v>2045</v>
      </c>
      <c r="K7313" s="9" t="s">
        <v>262</v>
      </c>
      <c r="L7313" s="9" t="s">
        <v>282</v>
      </c>
      <c r="M7313" s="9" t="s">
        <v>3106</v>
      </c>
      <c r="N7313" s="9" t="s">
        <v>198</v>
      </c>
      <c r="O7313" s="9" t="s">
        <v>116</v>
      </c>
      <c r="P7313" s="9" t="s">
        <v>218</v>
      </c>
      <c r="Q7313" s="9" t="s">
        <v>219</v>
      </c>
      <c r="R7313" s="9">
        <v>0</v>
      </c>
      <c r="S7313" s="9">
        <v>10</v>
      </c>
      <c r="U7313" s="9" t="s">
        <v>221</v>
      </c>
      <c r="W7313" s="9">
        <v>5</v>
      </c>
      <c r="X7313" s="9">
        <f>INDEX(SLA_Policy!$D$2:$D$5,MATCH(F7313,SLA_Policy!$A$2:$A$5,0))</f>
        <v>120</v>
      </c>
      <c r="Y7313" s="9" t="str">
        <f>IF(E7313="Cancelled","Excluded",IF(D7313="",IF((SLA_Policy!$B$8-B7313)*24&gt;X7313,"Open - Breached","Open - On Track"),IF((D7313-B7313)*24&lt;=X7313,"Met","Breached")))</f>
        <v>Met</v>
      </c>
    </row>
    <row r="7314" spans="1:25" x14ac:dyDescent="0.25">
      <c r="A7314" s="9" t="s">
        <v>11324</v>
      </c>
      <c r="B7314" s="23">
        <v>46127.310416666704</v>
      </c>
      <c r="C7314" s="23">
        <v>46127.329861111102</v>
      </c>
      <c r="D7314" s="23">
        <v>46128.392361111102</v>
      </c>
      <c r="E7314" s="9" t="s">
        <v>212</v>
      </c>
      <c r="F7314" s="9" t="s">
        <v>188</v>
      </c>
      <c r="G7314" s="9" t="s">
        <v>213</v>
      </c>
      <c r="H7314" s="9" t="s">
        <v>167</v>
      </c>
      <c r="I7314" s="9" t="s">
        <v>536</v>
      </c>
      <c r="J7314" s="9" t="s">
        <v>1969</v>
      </c>
      <c r="K7314" s="9" t="s">
        <v>215</v>
      </c>
      <c r="L7314" s="9" t="s">
        <v>307</v>
      </c>
      <c r="M7314" s="9" t="s">
        <v>1195</v>
      </c>
      <c r="N7314" s="9" t="s">
        <v>197</v>
      </c>
      <c r="O7314" s="9" t="s">
        <v>180</v>
      </c>
      <c r="P7314" s="9" t="s">
        <v>368</v>
      </c>
      <c r="Q7314" s="9" t="s">
        <v>219</v>
      </c>
      <c r="R7314" s="9">
        <v>0</v>
      </c>
      <c r="S7314" s="9">
        <v>47</v>
      </c>
      <c r="T7314" s="9" t="s">
        <v>229</v>
      </c>
      <c r="U7314" s="9" t="s">
        <v>376</v>
      </c>
      <c r="X7314" s="9">
        <f>INDEX(SLA_Policy!$D$2:$D$5,MATCH(F7314,SLA_Policy!$A$2:$A$5,0))</f>
        <v>72</v>
      </c>
      <c r="Y7314" s="9" t="str">
        <f>IF(E7314="Cancelled","Excluded",IF(D7314="",IF((SLA_Policy!$B$8-B7314)*24&gt;X7314,"Open - Breached","Open - On Track"),IF((D7314-B7314)*24&lt;=X7314,"Met","Breached")))</f>
        <v>Met</v>
      </c>
    </row>
    <row r="7315" spans="1:25" x14ac:dyDescent="0.25">
      <c r="A7315" s="9" t="s">
        <v>11325</v>
      </c>
      <c r="B7315" s="23">
        <v>46127.320138888899</v>
      </c>
      <c r="C7315" s="23">
        <v>46127.329166666699</v>
      </c>
      <c r="D7315" s="23">
        <v>46128.340972222199</v>
      </c>
      <c r="E7315" s="9" t="s">
        <v>212</v>
      </c>
      <c r="F7315" s="9" t="s">
        <v>188</v>
      </c>
      <c r="G7315" s="9" t="s">
        <v>236</v>
      </c>
      <c r="H7315" s="9" t="s">
        <v>161</v>
      </c>
      <c r="I7315" s="9" t="s">
        <v>482</v>
      </c>
      <c r="J7315" s="9" t="s">
        <v>4427</v>
      </c>
      <c r="K7315" s="9" t="s">
        <v>246</v>
      </c>
      <c r="L7315" s="9" t="s">
        <v>351</v>
      </c>
      <c r="M7315" s="9" t="s">
        <v>1226</v>
      </c>
      <c r="N7315" s="9" t="s">
        <v>196</v>
      </c>
      <c r="O7315" s="9" t="s">
        <v>177</v>
      </c>
      <c r="P7315" s="9" t="s">
        <v>942</v>
      </c>
      <c r="Q7315" s="9" t="s">
        <v>219</v>
      </c>
      <c r="R7315" s="9">
        <v>0</v>
      </c>
      <c r="S7315" s="9">
        <v>54</v>
      </c>
      <c r="U7315" s="9" t="s">
        <v>242</v>
      </c>
      <c r="X7315" s="9">
        <f>INDEX(SLA_Policy!$D$2:$D$5,MATCH(F7315,SLA_Policy!$A$2:$A$5,0))</f>
        <v>72</v>
      </c>
      <c r="Y7315" s="9" t="str">
        <f>IF(E7315="Cancelled","Excluded",IF(D7315="",IF((SLA_Policy!$B$8-B7315)*24&gt;X7315,"Open - Breached","Open - On Track"),IF((D7315-B7315)*24&lt;=X7315,"Met","Breached")))</f>
        <v>Met</v>
      </c>
    </row>
    <row r="7316" spans="1:25" x14ac:dyDescent="0.25">
      <c r="A7316" s="9" t="s">
        <v>11326</v>
      </c>
      <c r="B7316" s="23">
        <v>46127.332638888904</v>
      </c>
      <c r="C7316" s="23">
        <v>46127.353472222203</v>
      </c>
      <c r="D7316" s="23">
        <v>46127.697222222203</v>
      </c>
      <c r="E7316" s="9" t="s">
        <v>212</v>
      </c>
      <c r="F7316" s="9" t="s">
        <v>189</v>
      </c>
      <c r="G7316" s="9" t="s">
        <v>213</v>
      </c>
      <c r="H7316" s="9" t="s">
        <v>162</v>
      </c>
      <c r="I7316" s="9" t="s">
        <v>416</v>
      </c>
      <c r="J7316" s="9" t="s">
        <v>957</v>
      </c>
      <c r="K7316" s="9" t="s">
        <v>246</v>
      </c>
      <c r="L7316" s="9" t="s">
        <v>307</v>
      </c>
      <c r="M7316" s="9" t="s">
        <v>2203</v>
      </c>
      <c r="N7316" s="9" t="s">
        <v>199</v>
      </c>
      <c r="O7316" s="9" t="s">
        <v>179</v>
      </c>
      <c r="P7316" s="9" t="s">
        <v>337</v>
      </c>
      <c r="Q7316" s="9" t="s">
        <v>219</v>
      </c>
      <c r="R7316" s="9">
        <v>0</v>
      </c>
      <c r="S7316" s="9">
        <v>25</v>
      </c>
      <c r="U7316" s="9" t="s">
        <v>140</v>
      </c>
      <c r="V7316" s="9" t="s">
        <v>11327</v>
      </c>
      <c r="X7316" s="9">
        <f>INDEX(SLA_Policy!$D$2:$D$5,MATCH(F7316,SLA_Policy!$A$2:$A$5,0))</f>
        <v>120</v>
      </c>
      <c r="Y7316" s="9" t="str">
        <f>IF(E7316="Cancelled","Excluded",IF(D7316="",IF((SLA_Policy!$B$8-B7316)*24&gt;X7316,"Open - Breached","Open - On Track"),IF((D7316-B7316)*24&lt;=X7316,"Met","Breached")))</f>
        <v>Met</v>
      </c>
    </row>
    <row r="7317" spans="1:25" x14ac:dyDescent="0.25">
      <c r="A7317" s="9" t="s">
        <v>11328</v>
      </c>
      <c r="B7317" s="23">
        <v>46127.346527777801</v>
      </c>
      <c r="C7317" s="23">
        <v>46127.3972222222</v>
      </c>
      <c r="D7317" s="23">
        <v>46128.659722222197</v>
      </c>
      <c r="E7317" s="9" t="s">
        <v>212</v>
      </c>
      <c r="F7317" s="9" t="s">
        <v>189</v>
      </c>
      <c r="G7317" s="9" t="s">
        <v>236</v>
      </c>
      <c r="H7317" s="9" t="s">
        <v>161</v>
      </c>
      <c r="I7317" s="9" t="s">
        <v>237</v>
      </c>
      <c r="J7317" s="9" t="s">
        <v>1533</v>
      </c>
      <c r="K7317" s="9" t="s">
        <v>215</v>
      </c>
      <c r="L7317" s="9" t="s">
        <v>270</v>
      </c>
      <c r="M7317" s="9" t="s">
        <v>1266</v>
      </c>
      <c r="N7317" s="9" t="s">
        <v>196</v>
      </c>
      <c r="O7317" s="9" t="s">
        <v>177</v>
      </c>
      <c r="P7317" s="9" t="s">
        <v>241</v>
      </c>
      <c r="Q7317" s="9" t="s">
        <v>219</v>
      </c>
      <c r="R7317" s="9">
        <v>0</v>
      </c>
      <c r="S7317" s="9">
        <v>30</v>
      </c>
      <c r="U7317" s="9" t="s">
        <v>242</v>
      </c>
      <c r="X7317" s="9">
        <f>INDEX(SLA_Policy!$D$2:$D$5,MATCH(F7317,SLA_Policy!$A$2:$A$5,0))</f>
        <v>120</v>
      </c>
      <c r="Y7317" s="9" t="str">
        <f>IF(E7317="Cancelled","Excluded",IF(D7317="",IF((SLA_Policy!$B$8-B7317)*24&gt;X7317,"Open - Breached","Open - On Track"),IF((D7317-B7317)*24&lt;=X7317,"Met","Breached")))</f>
        <v>Met</v>
      </c>
    </row>
    <row r="7318" spans="1:25" x14ac:dyDescent="0.25">
      <c r="A7318" s="9" t="s">
        <v>11329</v>
      </c>
      <c r="B7318" s="23">
        <v>46127.347222222197</v>
      </c>
      <c r="C7318" s="23">
        <v>46127.35</v>
      </c>
      <c r="D7318" s="23">
        <v>46127.375694444498</v>
      </c>
      <c r="E7318" s="9" t="s">
        <v>212</v>
      </c>
      <c r="F7318" s="9" t="s">
        <v>189</v>
      </c>
      <c r="G7318" s="9" t="s">
        <v>213</v>
      </c>
      <c r="H7318" s="9" t="s">
        <v>162</v>
      </c>
      <c r="I7318" s="9" t="s">
        <v>393</v>
      </c>
      <c r="J7318" s="9" t="s">
        <v>1040</v>
      </c>
      <c r="K7318" s="9" t="s">
        <v>246</v>
      </c>
      <c r="L7318" s="9" t="s">
        <v>311</v>
      </c>
      <c r="M7318" s="9" t="s">
        <v>1234</v>
      </c>
      <c r="N7318" s="9" t="s">
        <v>198</v>
      </c>
      <c r="O7318" s="9" t="s">
        <v>116</v>
      </c>
      <c r="P7318" s="9" t="s">
        <v>525</v>
      </c>
      <c r="Q7318" s="9" t="s">
        <v>219</v>
      </c>
      <c r="R7318" s="9">
        <v>0</v>
      </c>
      <c r="S7318" s="9">
        <v>15</v>
      </c>
      <c r="U7318" s="9" t="s">
        <v>140</v>
      </c>
      <c r="V7318" s="9" t="s">
        <v>11327</v>
      </c>
      <c r="W7318" s="9">
        <v>4</v>
      </c>
      <c r="X7318" s="9">
        <f>INDEX(SLA_Policy!$D$2:$D$5,MATCH(F7318,SLA_Policy!$A$2:$A$5,0))</f>
        <v>120</v>
      </c>
      <c r="Y7318" s="9" t="str">
        <f>IF(E7318="Cancelled","Excluded",IF(D7318="",IF((SLA_Policy!$B$8-B7318)*24&gt;X7318,"Open - Breached","Open - On Track"),IF((D7318-B7318)*24&lt;=X7318,"Met","Breached")))</f>
        <v>Met</v>
      </c>
    </row>
    <row r="7319" spans="1:25" x14ac:dyDescent="0.25">
      <c r="A7319" s="9" t="s">
        <v>11330</v>
      </c>
      <c r="B7319" s="23">
        <v>46127.359722222202</v>
      </c>
      <c r="C7319" s="23">
        <v>46127.452777777798</v>
      </c>
      <c r="D7319" s="23">
        <v>46127.473611111098</v>
      </c>
      <c r="E7319" s="9" t="s">
        <v>212</v>
      </c>
      <c r="F7319" s="9" t="s">
        <v>189</v>
      </c>
      <c r="G7319" s="9" t="s">
        <v>213</v>
      </c>
      <c r="H7319" s="9" t="s">
        <v>162</v>
      </c>
      <c r="I7319" s="9" t="s">
        <v>416</v>
      </c>
      <c r="J7319" s="9" t="s">
        <v>11331</v>
      </c>
      <c r="K7319" s="9" t="s">
        <v>303</v>
      </c>
      <c r="L7319" s="9" t="s">
        <v>282</v>
      </c>
      <c r="M7319" s="9" t="s">
        <v>550</v>
      </c>
      <c r="N7319" s="9" t="s">
        <v>196</v>
      </c>
      <c r="O7319" s="9" t="s">
        <v>179</v>
      </c>
      <c r="P7319" s="9" t="s">
        <v>337</v>
      </c>
      <c r="Q7319" s="9" t="s">
        <v>219</v>
      </c>
      <c r="R7319" s="9">
        <v>0</v>
      </c>
      <c r="S7319" s="9">
        <v>50</v>
      </c>
      <c r="U7319" s="9" t="s">
        <v>140</v>
      </c>
      <c r="V7319" s="9" t="s">
        <v>11327</v>
      </c>
      <c r="W7319" s="9">
        <v>3</v>
      </c>
      <c r="X7319" s="9">
        <f>INDEX(SLA_Policy!$D$2:$D$5,MATCH(F7319,SLA_Policy!$A$2:$A$5,0))</f>
        <v>120</v>
      </c>
      <c r="Y7319" s="9" t="str">
        <f>IF(E7319="Cancelled","Excluded",IF(D7319="",IF((SLA_Policy!$B$8-B7319)*24&gt;X7319,"Open - Breached","Open - On Track"),IF((D7319-B7319)*24&lt;=X7319,"Met","Breached")))</f>
        <v>Met</v>
      </c>
    </row>
    <row r="7320" spans="1:25" x14ac:dyDescent="0.25">
      <c r="A7320" s="9" t="s">
        <v>11332</v>
      </c>
      <c r="B7320" s="23">
        <v>46127.3618055556</v>
      </c>
      <c r="C7320" s="23">
        <v>46127.372916666704</v>
      </c>
      <c r="D7320" s="23">
        <v>46127.485416666699</v>
      </c>
      <c r="E7320" s="9" t="s">
        <v>212</v>
      </c>
      <c r="F7320" s="9" t="s">
        <v>189</v>
      </c>
      <c r="G7320" s="9" t="s">
        <v>213</v>
      </c>
      <c r="H7320" s="9" t="s">
        <v>162</v>
      </c>
      <c r="I7320" s="9" t="s">
        <v>393</v>
      </c>
      <c r="J7320" s="9" t="s">
        <v>3202</v>
      </c>
      <c r="K7320" s="9" t="s">
        <v>215</v>
      </c>
      <c r="L7320" s="9" t="s">
        <v>216</v>
      </c>
      <c r="M7320" s="9" t="s">
        <v>4174</v>
      </c>
      <c r="N7320" s="9" t="s">
        <v>198</v>
      </c>
      <c r="O7320" s="9" t="s">
        <v>176</v>
      </c>
      <c r="P7320" s="9" t="s">
        <v>419</v>
      </c>
      <c r="Q7320" s="9" t="s">
        <v>219</v>
      </c>
      <c r="R7320" s="9">
        <v>0</v>
      </c>
      <c r="S7320" s="9">
        <v>23</v>
      </c>
      <c r="U7320" s="9" t="s">
        <v>140</v>
      </c>
      <c r="V7320" s="9" t="s">
        <v>11327</v>
      </c>
      <c r="X7320" s="9">
        <f>INDEX(SLA_Policy!$D$2:$D$5,MATCH(F7320,SLA_Policy!$A$2:$A$5,0))</f>
        <v>120</v>
      </c>
      <c r="Y7320" s="9" t="str">
        <f>IF(E7320="Cancelled","Excluded",IF(D7320="",IF((SLA_Policy!$B$8-B7320)*24&gt;X7320,"Open - Breached","Open - On Track"),IF((D7320-B7320)*24&lt;=X7320,"Met","Breached")))</f>
        <v>Met</v>
      </c>
    </row>
    <row r="7321" spans="1:25" x14ac:dyDescent="0.25">
      <c r="A7321" s="9" t="s">
        <v>11333</v>
      </c>
      <c r="B7321" s="23">
        <v>46127.362500000003</v>
      </c>
      <c r="C7321" s="23">
        <v>46127.363194444399</v>
      </c>
      <c r="D7321" s="23">
        <v>46127.414583333302</v>
      </c>
      <c r="E7321" s="9" t="s">
        <v>212</v>
      </c>
      <c r="F7321" s="9" t="s">
        <v>187</v>
      </c>
      <c r="G7321" s="9" t="s">
        <v>213</v>
      </c>
      <c r="H7321" s="9" t="s">
        <v>166</v>
      </c>
      <c r="I7321" s="9" t="s">
        <v>1238</v>
      </c>
      <c r="J7321" s="9" t="s">
        <v>3348</v>
      </c>
      <c r="K7321" s="9" t="s">
        <v>246</v>
      </c>
      <c r="L7321" s="9" t="s">
        <v>395</v>
      </c>
      <c r="M7321" s="9" t="s">
        <v>531</v>
      </c>
      <c r="N7321" s="9" t="s">
        <v>198</v>
      </c>
      <c r="O7321" s="9" t="s">
        <v>181</v>
      </c>
      <c r="P7321" s="9" t="s">
        <v>289</v>
      </c>
      <c r="Q7321" s="9" t="s">
        <v>273</v>
      </c>
      <c r="R7321" s="9">
        <v>0</v>
      </c>
      <c r="S7321" s="9">
        <v>102</v>
      </c>
      <c r="T7321" s="9" t="s">
        <v>220</v>
      </c>
      <c r="U7321" s="9" t="s">
        <v>376</v>
      </c>
      <c r="X7321" s="9">
        <f>INDEX(SLA_Policy!$D$2:$D$5,MATCH(F7321,SLA_Policy!$A$2:$A$5,0))</f>
        <v>8</v>
      </c>
      <c r="Y7321" s="9" t="str">
        <f>IF(E7321="Cancelled","Excluded",IF(D7321="",IF((SLA_Policy!$B$8-B7321)*24&gt;X7321,"Open - Breached","Open - On Track"),IF((D7321-B7321)*24&lt;=X7321,"Met","Breached")))</f>
        <v>Met</v>
      </c>
    </row>
    <row r="7322" spans="1:25" x14ac:dyDescent="0.25">
      <c r="A7322" s="9" t="s">
        <v>11334</v>
      </c>
      <c r="B7322" s="23">
        <v>46127.363888888904</v>
      </c>
      <c r="C7322" s="23">
        <v>46127.380555555603</v>
      </c>
      <c r="D7322" s="23">
        <v>46127.461805555598</v>
      </c>
      <c r="E7322" s="9" t="s">
        <v>212</v>
      </c>
      <c r="F7322" s="9" t="s">
        <v>187</v>
      </c>
      <c r="G7322" s="9" t="s">
        <v>213</v>
      </c>
      <c r="H7322" s="9" t="s">
        <v>162</v>
      </c>
      <c r="I7322" s="9" t="s">
        <v>393</v>
      </c>
      <c r="J7322" s="9" t="s">
        <v>3202</v>
      </c>
      <c r="K7322" s="9" t="s">
        <v>225</v>
      </c>
      <c r="L7322" s="9" t="s">
        <v>216</v>
      </c>
      <c r="M7322" s="9" t="s">
        <v>620</v>
      </c>
      <c r="N7322" s="9" t="s">
        <v>196</v>
      </c>
      <c r="O7322" s="9" t="s">
        <v>116</v>
      </c>
      <c r="P7322" s="9" t="s">
        <v>590</v>
      </c>
      <c r="Q7322" s="9" t="s">
        <v>219</v>
      </c>
      <c r="R7322" s="9">
        <v>0</v>
      </c>
      <c r="S7322" s="9">
        <v>26</v>
      </c>
      <c r="U7322" s="9" t="s">
        <v>140</v>
      </c>
      <c r="V7322" s="9" t="s">
        <v>11327</v>
      </c>
      <c r="X7322" s="9">
        <f>INDEX(SLA_Policy!$D$2:$D$5,MATCH(F7322,SLA_Policy!$A$2:$A$5,0))</f>
        <v>8</v>
      </c>
      <c r="Y7322" s="9" t="str">
        <f>IF(E7322="Cancelled","Excluded",IF(D7322="",IF((SLA_Policy!$B$8-B7322)*24&gt;X7322,"Open - Breached","Open - On Track"),IF((D7322-B7322)*24&lt;=X7322,"Met","Breached")))</f>
        <v>Met</v>
      </c>
    </row>
    <row r="7323" spans="1:25" x14ac:dyDescent="0.25">
      <c r="A7323" s="9" t="s">
        <v>11335</v>
      </c>
      <c r="B7323" s="23">
        <v>46127.370833333298</v>
      </c>
      <c r="C7323" s="23">
        <v>46127.386111111096</v>
      </c>
      <c r="D7323" s="23">
        <v>46127.489583333299</v>
      </c>
      <c r="E7323" s="9" t="s">
        <v>212</v>
      </c>
      <c r="F7323" s="9" t="s">
        <v>189</v>
      </c>
      <c r="G7323" s="9" t="s">
        <v>213</v>
      </c>
      <c r="H7323" s="9" t="s">
        <v>162</v>
      </c>
      <c r="I7323" s="9" t="s">
        <v>244</v>
      </c>
      <c r="J7323" s="9" t="s">
        <v>370</v>
      </c>
      <c r="K7323" s="9" t="s">
        <v>246</v>
      </c>
      <c r="L7323" s="9" t="s">
        <v>311</v>
      </c>
      <c r="M7323" s="9" t="s">
        <v>3219</v>
      </c>
      <c r="N7323" s="9" t="s">
        <v>198</v>
      </c>
      <c r="O7323" s="9" t="s">
        <v>179</v>
      </c>
      <c r="P7323" s="9" t="s">
        <v>337</v>
      </c>
      <c r="Q7323" s="9" t="s">
        <v>219</v>
      </c>
      <c r="R7323" s="9">
        <v>0</v>
      </c>
      <c r="S7323" s="9">
        <v>26</v>
      </c>
      <c r="U7323" s="9" t="s">
        <v>290</v>
      </c>
      <c r="X7323" s="9">
        <f>INDEX(SLA_Policy!$D$2:$D$5,MATCH(F7323,SLA_Policy!$A$2:$A$5,0))</f>
        <v>120</v>
      </c>
      <c r="Y7323" s="9" t="str">
        <f>IF(E7323="Cancelled","Excluded",IF(D7323="",IF((SLA_Policy!$B$8-B7323)*24&gt;X7323,"Open - Breached","Open - On Track"),IF((D7323-B7323)*24&lt;=X7323,"Met","Breached")))</f>
        <v>Met</v>
      </c>
    </row>
    <row r="7324" spans="1:25" x14ac:dyDescent="0.25">
      <c r="A7324" s="9" t="s">
        <v>11336</v>
      </c>
      <c r="B7324" s="23">
        <v>46127.371527777803</v>
      </c>
      <c r="C7324" s="23">
        <v>46127.501388888901</v>
      </c>
      <c r="D7324" s="23">
        <v>46128.739583333299</v>
      </c>
      <c r="E7324" s="9" t="s">
        <v>212</v>
      </c>
      <c r="F7324" s="9" t="s">
        <v>188</v>
      </c>
      <c r="G7324" s="9" t="s">
        <v>213</v>
      </c>
      <c r="H7324" s="9" t="s">
        <v>162</v>
      </c>
      <c r="I7324" s="9" t="s">
        <v>416</v>
      </c>
      <c r="J7324" s="9" t="s">
        <v>7926</v>
      </c>
      <c r="K7324" s="9" t="s">
        <v>246</v>
      </c>
      <c r="L7324" s="9" t="s">
        <v>282</v>
      </c>
      <c r="M7324" s="9" t="s">
        <v>3229</v>
      </c>
      <c r="N7324" s="9" t="s">
        <v>197</v>
      </c>
      <c r="O7324" s="9" t="s">
        <v>179</v>
      </c>
      <c r="P7324" s="9" t="s">
        <v>264</v>
      </c>
      <c r="Q7324" s="9" t="s">
        <v>219</v>
      </c>
      <c r="R7324" s="9">
        <v>0</v>
      </c>
      <c r="S7324" s="9">
        <v>23</v>
      </c>
      <c r="U7324" s="9" t="s">
        <v>140</v>
      </c>
      <c r="V7324" s="9" t="s">
        <v>11327</v>
      </c>
      <c r="X7324" s="9">
        <f>INDEX(SLA_Policy!$D$2:$D$5,MATCH(F7324,SLA_Policy!$A$2:$A$5,0))</f>
        <v>72</v>
      </c>
      <c r="Y7324" s="9" t="str">
        <f>IF(E7324="Cancelled","Excluded",IF(D7324="",IF((SLA_Policy!$B$8-B7324)*24&gt;X7324,"Open - Breached","Open - On Track"),IF((D7324-B7324)*24&lt;=X7324,"Met","Breached")))</f>
        <v>Met</v>
      </c>
    </row>
    <row r="7325" spans="1:25" x14ac:dyDescent="0.25">
      <c r="A7325" s="9" t="s">
        <v>11337</v>
      </c>
      <c r="B7325" s="23">
        <v>46127.377777777801</v>
      </c>
      <c r="C7325" s="23">
        <v>46127.381249999999</v>
      </c>
      <c r="D7325" s="23">
        <v>46127.4597222222</v>
      </c>
      <c r="E7325" s="9" t="s">
        <v>212</v>
      </c>
      <c r="F7325" s="9" t="s">
        <v>188</v>
      </c>
      <c r="G7325" s="9" t="s">
        <v>213</v>
      </c>
      <c r="H7325" s="9" t="s">
        <v>161</v>
      </c>
      <c r="I7325" s="9" t="s">
        <v>454</v>
      </c>
      <c r="J7325" s="9" t="s">
        <v>813</v>
      </c>
      <c r="K7325" s="9" t="s">
        <v>303</v>
      </c>
      <c r="L7325" s="9" t="s">
        <v>104</v>
      </c>
      <c r="M7325" s="9" t="s">
        <v>3316</v>
      </c>
      <c r="N7325" s="9" t="s">
        <v>198</v>
      </c>
      <c r="O7325" s="9" t="s">
        <v>116</v>
      </c>
      <c r="P7325" s="9" t="s">
        <v>590</v>
      </c>
      <c r="Q7325" s="9" t="s">
        <v>219</v>
      </c>
      <c r="R7325" s="9">
        <v>1</v>
      </c>
      <c r="S7325" s="9">
        <v>14</v>
      </c>
      <c r="U7325" s="9" t="s">
        <v>221</v>
      </c>
      <c r="W7325" s="9">
        <v>4</v>
      </c>
      <c r="X7325" s="9">
        <f>INDEX(SLA_Policy!$D$2:$D$5,MATCH(F7325,SLA_Policy!$A$2:$A$5,0))</f>
        <v>72</v>
      </c>
      <c r="Y7325" s="9" t="str">
        <f>IF(E7325="Cancelled","Excluded",IF(D7325="",IF((SLA_Policy!$B$8-B7325)*24&gt;X7325,"Open - Breached","Open - On Track"),IF((D7325-B7325)*24&lt;=X7325,"Met","Breached")))</f>
        <v>Met</v>
      </c>
    </row>
    <row r="7326" spans="1:25" x14ac:dyDescent="0.25">
      <c r="A7326" s="9" t="s">
        <v>11338</v>
      </c>
      <c r="B7326" s="23">
        <v>46127.377777777801</v>
      </c>
      <c r="C7326" s="23">
        <v>46127.392361111102</v>
      </c>
      <c r="D7326" s="23">
        <v>46127.477083333302</v>
      </c>
      <c r="E7326" s="9" t="s">
        <v>212</v>
      </c>
      <c r="F7326" s="9" t="s">
        <v>187</v>
      </c>
      <c r="G7326" s="9" t="s">
        <v>213</v>
      </c>
      <c r="H7326" s="9" t="s">
        <v>162</v>
      </c>
      <c r="I7326" s="9" t="s">
        <v>393</v>
      </c>
      <c r="J7326" s="9" t="s">
        <v>1718</v>
      </c>
      <c r="K7326" s="9" t="s">
        <v>262</v>
      </c>
      <c r="L7326" s="9" t="s">
        <v>282</v>
      </c>
      <c r="M7326" s="9" t="s">
        <v>4387</v>
      </c>
      <c r="N7326" s="9" t="s">
        <v>198</v>
      </c>
      <c r="O7326" s="9" t="s">
        <v>179</v>
      </c>
      <c r="P7326" s="9" t="s">
        <v>284</v>
      </c>
      <c r="Q7326" s="9" t="s">
        <v>273</v>
      </c>
      <c r="R7326" s="9">
        <v>0</v>
      </c>
      <c r="S7326" s="9">
        <v>7</v>
      </c>
      <c r="U7326" s="9" t="s">
        <v>140</v>
      </c>
      <c r="V7326" s="9" t="s">
        <v>11327</v>
      </c>
      <c r="W7326" s="9">
        <v>5</v>
      </c>
      <c r="X7326" s="9">
        <f>INDEX(SLA_Policy!$D$2:$D$5,MATCH(F7326,SLA_Policy!$A$2:$A$5,0))</f>
        <v>8</v>
      </c>
      <c r="Y7326" s="9" t="str">
        <f>IF(E7326="Cancelled","Excluded",IF(D7326="",IF((SLA_Policy!$B$8-B7326)*24&gt;X7326,"Open - Breached","Open - On Track"),IF((D7326-B7326)*24&lt;=X7326,"Met","Breached")))</f>
        <v>Met</v>
      </c>
    </row>
    <row r="7327" spans="1:25" x14ac:dyDescent="0.25">
      <c r="A7327" s="9" t="s">
        <v>11339</v>
      </c>
      <c r="B7327" s="23">
        <v>46127.3840277778</v>
      </c>
      <c r="C7327" s="23">
        <v>46127.387499999997</v>
      </c>
      <c r="D7327" s="23">
        <v>46129.320833333302</v>
      </c>
      <c r="E7327" s="9" t="s">
        <v>212</v>
      </c>
      <c r="F7327" s="9" t="s">
        <v>188</v>
      </c>
      <c r="G7327" s="9" t="s">
        <v>213</v>
      </c>
      <c r="H7327" s="9" t="s">
        <v>167</v>
      </c>
      <c r="I7327" s="9" t="s">
        <v>349</v>
      </c>
      <c r="J7327" s="9" t="s">
        <v>656</v>
      </c>
      <c r="K7327" s="9" t="s">
        <v>246</v>
      </c>
      <c r="L7327" s="9" t="s">
        <v>104</v>
      </c>
      <c r="M7327" s="9" t="s">
        <v>3507</v>
      </c>
      <c r="N7327" s="9" t="s">
        <v>198</v>
      </c>
      <c r="O7327" s="9" t="s">
        <v>116</v>
      </c>
      <c r="P7327" s="9" t="s">
        <v>525</v>
      </c>
      <c r="Q7327" s="9" t="s">
        <v>219</v>
      </c>
      <c r="R7327" s="9">
        <v>0</v>
      </c>
      <c r="S7327" s="9">
        <v>24</v>
      </c>
      <c r="U7327" s="9" t="s">
        <v>290</v>
      </c>
      <c r="X7327" s="9">
        <f>INDEX(SLA_Policy!$D$2:$D$5,MATCH(F7327,SLA_Policy!$A$2:$A$5,0))</f>
        <v>72</v>
      </c>
      <c r="Y7327" s="9" t="str">
        <f>IF(E7327="Cancelled","Excluded",IF(D7327="",IF((SLA_Policy!$B$8-B7327)*24&gt;X7327,"Open - Breached","Open - On Track"),IF((D7327-B7327)*24&lt;=X7327,"Met","Breached")))</f>
        <v>Met</v>
      </c>
    </row>
    <row r="7328" spans="1:25" x14ac:dyDescent="0.25">
      <c r="A7328" s="9" t="s">
        <v>11340</v>
      </c>
      <c r="B7328" s="23">
        <v>46127.389583333301</v>
      </c>
      <c r="C7328" s="23">
        <v>46127.404861111099</v>
      </c>
      <c r="D7328" s="23">
        <v>46127.447222222203</v>
      </c>
      <c r="E7328" s="9" t="s">
        <v>212</v>
      </c>
      <c r="F7328" s="9" t="s">
        <v>188</v>
      </c>
      <c r="G7328" s="9" t="s">
        <v>213</v>
      </c>
      <c r="H7328" s="9" t="s">
        <v>162</v>
      </c>
      <c r="I7328" s="9" t="s">
        <v>345</v>
      </c>
      <c r="J7328" s="9" t="s">
        <v>2982</v>
      </c>
      <c r="K7328" s="9" t="s">
        <v>246</v>
      </c>
      <c r="L7328" s="9" t="s">
        <v>104</v>
      </c>
      <c r="M7328" s="9" t="s">
        <v>2057</v>
      </c>
      <c r="N7328" s="9" t="s">
        <v>196</v>
      </c>
      <c r="O7328" s="9" t="s">
        <v>116</v>
      </c>
      <c r="P7328" s="9" t="s">
        <v>590</v>
      </c>
      <c r="Q7328" s="9" t="s">
        <v>219</v>
      </c>
      <c r="R7328" s="9">
        <v>0</v>
      </c>
      <c r="S7328" s="9">
        <v>35</v>
      </c>
      <c r="U7328" s="9" t="s">
        <v>266</v>
      </c>
      <c r="W7328" s="9">
        <v>4</v>
      </c>
      <c r="X7328" s="9">
        <f>INDEX(SLA_Policy!$D$2:$D$5,MATCH(F7328,SLA_Policy!$A$2:$A$5,0))</f>
        <v>72</v>
      </c>
      <c r="Y7328" s="9" t="str">
        <f>IF(E7328="Cancelled","Excluded",IF(D7328="",IF((SLA_Policy!$B$8-B7328)*24&gt;X7328,"Open - Breached","Open - On Track"),IF((D7328-B7328)*24&lt;=X7328,"Met","Breached")))</f>
        <v>Met</v>
      </c>
    </row>
    <row r="7329" spans="1:25" x14ac:dyDescent="0.25">
      <c r="A7329" s="9" t="s">
        <v>11341</v>
      </c>
      <c r="B7329" s="23">
        <v>46127.3930555556</v>
      </c>
      <c r="C7329" s="23">
        <v>46127.4194444444</v>
      </c>
      <c r="D7329" s="23">
        <v>46127.420833333301</v>
      </c>
      <c r="E7329" s="9" t="s">
        <v>212</v>
      </c>
      <c r="F7329" s="9" t="s">
        <v>189</v>
      </c>
      <c r="G7329" s="9" t="s">
        <v>213</v>
      </c>
      <c r="H7329" s="9" t="s">
        <v>161</v>
      </c>
      <c r="I7329" s="9" t="s">
        <v>389</v>
      </c>
      <c r="J7329" s="9" t="s">
        <v>2443</v>
      </c>
      <c r="K7329" s="9" t="s">
        <v>246</v>
      </c>
      <c r="L7329" s="9" t="s">
        <v>293</v>
      </c>
      <c r="M7329" s="9" t="s">
        <v>5740</v>
      </c>
      <c r="N7329" s="9" t="s">
        <v>199</v>
      </c>
      <c r="O7329" s="9" t="s">
        <v>116</v>
      </c>
      <c r="P7329" s="9" t="s">
        <v>258</v>
      </c>
      <c r="Q7329" s="9" t="s">
        <v>219</v>
      </c>
      <c r="R7329" s="9">
        <v>0</v>
      </c>
      <c r="S7329" s="9">
        <v>9</v>
      </c>
      <c r="U7329" s="9" t="s">
        <v>221</v>
      </c>
      <c r="X7329" s="9">
        <f>INDEX(SLA_Policy!$D$2:$D$5,MATCH(F7329,SLA_Policy!$A$2:$A$5,0))</f>
        <v>120</v>
      </c>
      <c r="Y7329" s="9" t="str">
        <f>IF(E7329="Cancelled","Excluded",IF(D7329="",IF((SLA_Policy!$B$8-B7329)*24&gt;X7329,"Open - Breached","Open - On Track"),IF((D7329-B7329)*24&lt;=X7329,"Met","Breached")))</f>
        <v>Met</v>
      </c>
    </row>
    <row r="7330" spans="1:25" x14ac:dyDescent="0.25">
      <c r="A7330" s="9" t="s">
        <v>11342</v>
      </c>
      <c r="B7330" s="23">
        <v>46127.398611111101</v>
      </c>
      <c r="C7330" s="23">
        <v>46127.429166666698</v>
      </c>
      <c r="D7330" s="23">
        <v>46128.397916666698</v>
      </c>
      <c r="E7330" s="9" t="s">
        <v>212</v>
      </c>
      <c r="F7330" s="9" t="s">
        <v>188</v>
      </c>
      <c r="G7330" s="9" t="s">
        <v>213</v>
      </c>
      <c r="H7330" s="9" t="s">
        <v>167</v>
      </c>
      <c r="I7330" s="9" t="s">
        <v>349</v>
      </c>
      <c r="J7330" s="9" t="s">
        <v>11343</v>
      </c>
      <c r="K7330" s="9" t="s">
        <v>246</v>
      </c>
      <c r="L7330" s="9" t="s">
        <v>371</v>
      </c>
      <c r="M7330" s="9" t="s">
        <v>644</v>
      </c>
      <c r="N7330" s="9" t="s">
        <v>197</v>
      </c>
      <c r="O7330" s="9" t="s">
        <v>180</v>
      </c>
      <c r="P7330" s="9" t="s">
        <v>278</v>
      </c>
      <c r="Q7330" s="9" t="s">
        <v>219</v>
      </c>
      <c r="R7330" s="9">
        <v>0</v>
      </c>
      <c r="S7330" s="9">
        <v>33</v>
      </c>
      <c r="U7330" s="9" t="s">
        <v>290</v>
      </c>
      <c r="X7330" s="9">
        <f>INDEX(SLA_Policy!$D$2:$D$5,MATCH(F7330,SLA_Policy!$A$2:$A$5,0))</f>
        <v>72</v>
      </c>
      <c r="Y7330" s="9" t="str">
        <f>IF(E7330="Cancelled","Excluded",IF(D7330="",IF((SLA_Policy!$B$8-B7330)*24&gt;X7330,"Open - Breached","Open - On Track"),IF((D7330-B7330)*24&lt;=X7330,"Met","Breached")))</f>
        <v>Met</v>
      </c>
    </row>
    <row r="7331" spans="1:25" x14ac:dyDescent="0.25">
      <c r="A7331" s="9" t="s">
        <v>11344</v>
      </c>
      <c r="B7331" s="23">
        <v>46127.404861111099</v>
      </c>
      <c r="C7331" s="23">
        <v>46127.418055555601</v>
      </c>
      <c r="D7331" s="23">
        <v>46127.627777777801</v>
      </c>
      <c r="E7331" s="9" t="s">
        <v>212</v>
      </c>
      <c r="F7331" s="9" t="s">
        <v>187</v>
      </c>
      <c r="G7331" s="9" t="s">
        <v>213</v>
      </c>
      <c r="H7331" s="9" t="s">
        <v>162</v>
      </c>
      <c r="I7331" s="9" t="s">
        <v>393</v>
      </c>
      <c r="J7331" s="9" t="s">
        <v>1139</v>
      </c>
      <c r="K7331" s="9" t="s">
        <v>246</v>
      </c>
      <c r="L7331" s="9" t="s">
        <v>282</v>
      </c>
      <c r="M7331" s="9" t="s">
        <v>1917</v>
      </c>
      <c r="N7331" s="9" t="s">
        <v>196</v>
      </c>
      <c r="O7331" s="9" t="s">
        <v>179</v>
      </c>
      <c r="P7331" s="9" t="s">
        <v>313</v>
      </c>
      <c r="Q7331" s="9" t="s">
        <v>273</v>
      </c>
      <c r="R7331" s="9">
        <v>0</v>
      </c>
      <c r="S7331" s="9">
        <v>26</v>
      </c>
      <c r="U7331" s="9" t="s">
        <v>140</v>
      </c>
      <c r="V7331" s="9" t="s">
        <v>11327</v>
      </c>
      <c r="X7331" s="9">
        <f>INDEX(SLA_Policy!$D$2:$D$5,MATCH(F7331,SLA_Policy!$A$2:$A$5,0))</f>
        <v>8</v>
      </c>
      <c r="Y7331" s="9" t="str">
        <f>IF(E7331="Cancelled","Excluded",IF(D7331="",IF((SLA_Policy!$B$8-B7331)*24&gt;X7331,"Open - Breached","Open - On Track"),IF((D7331-B7331)*24&lt;=X7331,"Met","Breached")))</f>
        <v>Met</v>
      </c>
    </row>
    <row r="7332" spans="1:25" x14ac:dyDescent="0.25">
      <c r="A7332" s="9" t="s">
        <v>11345</v>
      </c>
      <c r="B7332" s="23">
        <v>46127.405555555597</v>
      </c>
      <c r="C7332" s="23">
        <v>46127.479861111096</v>
      </c>
      <c r="D7332" s="23">
        <v>46128.3881944444</v>
      </c>
      <c r="E7332" s="9" t="s">
        <v>212</v>
      </c>
      <c r="F7332" s="9" t="s">
        <v>189</v>
      </c>
      <c r="G7332" s="9" t="s">
        <v>236</v>
      </c>
      <c r="H7332" s="9" t="s">
        <v>163</v>
      </c>
      <c r="I7332" s="9" t="s">
        <v>327</v>
      </c>
      <c r="J7332" s="9" t="s">
        <v>4686</v>
      </c>
      <c r="K7332" s="9" t="s">
        <v>239</v>
      </c>
      <c r="L7332" s="9" t="s">
        <v>104</v>
      </c>
      <c r="M7332" s="9" t="s">
        <v>4102</v>
      </c>
      <c r="N7332" s="9" t="s">
        <v>199</v>
      </c>
      <c r="O7332" s="9" t="s">
        <v>180</v>
      </c>
      <c r="P7332" s="9" t="s">
        <v>278</v>
      </c>
      <c r="Q7332" s="9" t="s">
        <v>219</v>
      </c>
      <c r="R7332" s="9">
        <v>0</v>
      </c>
      <c r="S7332" s="9">
        <v>67</v>
      </c>
      <c r="U7332" s="9" t="s">
        <v>242</v>
      </c>
      <c r="X7332" s="9">
        <f>INDEX(SLA_Policy!$D$2:$D$5,MATCH(F7332,SLA_Policy!$A$2:$A$5,0))</f>
        <v>120</v>
      </c>
      <c r="Y7332" s="9" t="str">
        <f>IF(E7332="Cancelled","Excluded",IF(D7332="",IF((SLA_Policy!$B$8-B7332)*24&gt;X7332,"Open - Breached","Open - On Track"),IF((D7332-B7332)*24&lt;=X7332,"Met","Breached")))</f>
        <v>Met</v>
      </c>
    </row>
    <row r="7333" spans="1:25" x14ac:dyDescent="0.25">
      <c r="A7333" s="9" t="s">
        <v>11346</v>
      </c>
      <c r="B7333" s="23">
        <v>46127.407638888901</v>
      </c>
      <c r="C7333" s="23">
        <v>46127.411111111098</v>
      </c>
      <c r="D7333" s="23">
        <v>46127.660416666702</v>
      </c>
      <c r="E7333" s="9" t="s">
        <v>212</v>
      </c>
      <c r="F7333" s="9" t="s">
        <v>188</v>
      </c>
      <c r="G7333" s="9" t="s">
        <v>213</v>
      </c>
      <c r="H7333" s="9" t="s">
        <v>163</v>
      </c>
      <c r="I7333" s="9" t="s">
        <v>250</v>
      </c>
      <c r="J7333" s="9" t="s">
        <v>11347</v>
      </c>
      <c r="K7333" s="9" t="s">
        <v>262</v>
      </c>
      <c r="L7333" s="9" t="s">
        <v>226</v>
      </c>
      <c r="M7333" s="9" t="s">
        <v>923</v>
      </c>
      <c r="N7333" s="9" t="s">
        <v>199</v>
      </c>
      <c r="O7333" s="9" t="s">
        <v>176</v>
      </c>
      <c r="P7333" s="9" t="s">
        <v>503</v>
      </c>
      <c r="Q7333" s="9" t="s">
        <v>219</v>
      </c>
      <c r="R7333" s="9">
        <v>0</v>
      </c>
      <c r="S7333" s="9">
        <v>24</v>
      </c>
      <c r="T7333" s="9" t="s">
        <v>136</v>
      </c>
      <c r="U7333" s="9" t="s">
        <v>376</v>
      </c>
      <c r="X7333" s="9">
        <f>INDEX(SLA_Policy!$D$2:$D$5,MATCH(F7333,SLA_Policy!$A$2:$A$5,0))</f>
        <v>72</v>
      </c>
      <c r="Y7333" s="9" t="str">
        <f>IF(E7333="Cancelled","Excluded",IF(D7333="",IF((SLA_Policy!$B$8-B7333)*24&gt;X7333,"Open - Breached","Open - On Track"),IF((D7333-B7333)*24&lt;=X7333,"Met","Breached")))</f>
        <v>Met</v>
      </c>
    </row>
    <row r="7334" spans="1:25" x14ac:dyDescent="0.25">
      <c r="A7334" s="9" t="s">
        <v>11348</v>
      </c>
      <c r="B7334" s="23">
        <v>46127.408333333296</v>
      </c>
      <c r="C7334" s="23">
        <v>46127.413194444503</v>
      </c>
      <c r="D7334" s="23">
        <v>46128.352083333302</v>
      </c>
      <c r="E7334" s="9" t="s">
        <v>212</v>
      </c>
      <c r="F7334" s="9" t="s">
        <v>188</v>
      </c>
      <c r="G7334" s="9" t="s">
        <v>236</v>
      </c>
      <c r="H7334" s="9" t="s">
        <v>161</v>
      </c>
      <c r="I7334" s="9" t="s">
        <v>237</v>
      </c>
      <c r="J7334" s="9" t="s">
        <v>11349</v>
      </c>
      <c r="K7334" s="9" t="s">
        <v>215</v>
      </c>
      <c r="L7334" s="9" t="s">
        <v>216</v>
      </c>
      <c r="M7334" s="9" t="s">
        <v>5092</v>
      </c>
      <c r="N7334" s="9" t="s">
        <v>198</v>
      </c>
      <c r="O7334" s="9" t="s">
        <v>177</v>
      </c>
      <c r="P7334" s="9" t="s">
        <v>300</v>
      </c>
      <c r="Q7334" s="9" t="s">
        <v>219</v>
      </c>
      <c r="R7334" s="9">
        <v>0</v>
      </c>
      <c r="S7334" s="9">
        <v>7</v>
      </c>
      <c r="U7334" s="9" t="s">
        <v>242</v>
      </c>
      <c r="W7334" s="9">
        <v>5</v>
      </c>
      <c r="X7334" s="9">
        <f>INDEX(SLA_Policy!$D$2:$D$5,MATCH(F7334,SLA_Policy!$A$2:$A$5,0))</f>
        <v>72</v>
      </c>
      <c r="Y7334" s="9" t="str">
        <f>IF(E7334="Cancelled","Excluded",IF(D7334="",IF((SLA_Policy!$B$8-B7334)*24&gt;X7334,"Open - Breached","Open - On Track"),IF((D7334-B7334)*24&lt;=X7334,"Met","Breached")))</f>
        <v>Met</v>
      </c>
    </row>
    <row r="7335" spans="1:25" x14ac:dyDescent="0.25">
      <c r="A7335" s="9" t="s">
        <v>11350</v>
      </c>
      <c r="B7335" s="23">
        <v>46127.413194444503</v>
      </c>
      <c r="C7335" s="23">
        <v>46127.4194444444</v>
      </c>
      <c r="D7335" s="23">
        <v>46127.495833333298</v>
      </c>
      <c r="E7335" s="9" t="s">
        <v>212</v>
      </c>
      <c r="F7335" s="9" t="s">
        <v>188</v>
      </c>
      <c r="G7335" s="9" t="s">
        <v>213</v>
      </c>
      <c r="H7335" s="9" t="s">
        <v>162</v>
      </c>
      <c r="I7335" s="9" t="s">
        <v>345</v>
      </c>
      <c r="J7335" s="9" t="s">
        <v>1026</v>
      </c>
      <c r="K7335" s="9" t="s">
        <v>215</v>
      </c>
      <c r="L7335" s="9" t="s">
        <v>307</v>
      </c>
      <c r="M7335" s="9" t="s">
        <v>2834</v>
      </c>
      <c r="N7335" s="9" t="s">
        <v>196</v>
      </c>
      <c r="O7335" s="9" t="s">
        <v>179</v>
      </c>
      <c r="P7335" s="9" t="s">
        <v>264</v>
      </c>
      <c r="Q7335" s="9" t="s">
        <v>219</v>
      </c>
      <c r="R7335" s="9">
        <v>0</v>
      </c>
      <c r="S7335" s="9">
        <v>24</v>
      </c>
      <c r="U7335" s="9" t="s">
        <v>248</v>
      </c>
      <c r="W7335" s="9">
        <v>4</v>
      </c>
      <c r="X7335" s="9">
        <f>INDEX(SLA_Policy!$D$2:$D$5,MATCH(F7335,SLA_Policy!$A$2:$A$5,0))</f>
        <v>72</v>
      </c>
      <c r="Y7335" s="9" t="str">
        <f>IF(E7335="Cancelled","Excluded",IF(D7335="",IF((SLA_Policy!$B$8-B7335)*24&gt;X7335,"Open - Breached","Open - On Track"),IF((D7335-B7335)*24&lt;=X7335,"Met","Breached")))</f>
        <v>Met</v>
      </c>
    </row>
    <row r="7336" spans="1:25" x14ac:dyDescent="0.25">
      <c r="A7336" s="9" t="s">
        <v>11351</v>
      </c>
      <c r="B7336" s="23">
        <v>46127.418749999997</v>
      </c>
      <c r="C7336" s="23">
        <v>46127.4194444444</v>
      </c>
      <c r="D7336" s="23">
        <v>46127.429166666698</v>
      </c>
      <c r="E7336" s="9" t="s">
        <v>212</v>
      </c>
      <c r="F7336" s="9" t="s">
        <v>187</v>
      </c>
      <c r="G7336" s="9" t="s">
        <v>213</v>
      </c>
      <c r="H7336" s="9" t="s">
        <v>161</v>
      </c>
      <c r="I7336" s="9" t="s">
        <v>389</v>
      </c>
      <c r="J7336" s="9" t="s">
        <v>786</v>
      </c>
      <c r="K7336" s="9" t="s">
        <v>246</v>
      </c>
      <c r="L7336" s="9" t="s">
        <v>311</v>
      </c>
      <c r="M7336" s="9" t="s">
        <v>1554</v>
      </c>
      <c r="N7336" s="9" t="s">
        <v>198</v>
      </c>
      <c r="O7336" s="9" t="s">
        <v>116</v>
      </c>
      <c r="P7336" s="9" t="s">
        <v>590</v>
      </c>
      <c r="Q7336" s="9" t="s">
        <v>219</v>
      </c>
      <c r="R7336" s="9">
        <v>0</v>
      </c>
      <c r="S7336" s="9">
        <v>8</v>
      </c>
      <c r="U7336" s="9" t="s">
        <v>266</v>
      </c>
      <c r="X7336" s="9">
        <f>INDEX(SLA_Policy!$D$2:$D$5,MATCH(F7336,SLA_Policy!$A$2:$A$5,0))</f>
        <v>8</v>
      </c>
      <c r="Y7336" s="9" t="str">
        <f>IF(E7336="Cancelled","Excluded",IF(D7336="",IF((SLA_Policy!$B$8-B7336)*24&gt;X7336,"Open - Breached","Open - On Track"),IF((D7336-B7336)*24&lt;=X7336,"Met","Breached")))</f>
        <v>Met</v>
      </c>
    </row>
    <row r="7337" spans="1:25" x14ac:dyDescent="0.25">
      <c r="A7337" s="9" t="s">
        <v>11352</v>
      </c>
      <c r="B7337" s="23">
        <v>46127.421527777798</v>
      </c>
      <c r="C7337" s="23">
        <v>46127.422916666699</v>
      </c>
      <c r="D7337" s="23">
        <v>46127.479861111096</v>
      </c>
      <c r="E7337" s="9" t="s">
        <v>212</v>
      </c>
      <c r="F7337" s="9" t="s">
        <v>187</v>
      </c>
      <c r="G7337" s="9" t="s">
        <v>213</v>
      </c>
      <c r="H7337" s="9" t="s">
        <v>88</v>
      </c>
      <c r="I7337" s="9" t="s">
        <v>92</v>
      </c>
      <c r="J7337" s="9" t="s">
        <v>1082</v>
      </c>
      <c r="K7337" s="9" t="s">
        <v>303</v>
      </c>
      <c r="L7337" s="9" t="s">
        <v>216</v>
      </c>
      <c r="M7337" s="9" t="s">
        <v>499</v>
      </c>
      <c r="N7337" s="9" t="s">
        <v>200</v>
      </c>
      <c r="O7337" s="9" t="s">
        <v>116</v>
      </c>
      <c r="P7337" s="9" t="s">
        <v>525</v>
      </c>
      <c r="Q7337" s="9" t="s">
        <v>219</v>
      </c>
      <c r="R7337" s="9">
        <v>0</v>
      </c>
      <c r="S7337" s="9">
        <v>17</v>
      </c>
      <c r="T7337" s="9" t="s">
        <v>229</v>
      </c>
      <c r="U7337" s="9" t="s">
        <v>230</v>
      </c>
      <c r="W7337" s="9">
        <v>5</v>
      </c>
      <c r="X7337" s="9">
        <f>INDEX(SLA_Policy!$D$2:$D$5,MATCH(F7337,SLA_Policy!$A$2:$A$5,0))</f>
        <v>8</v>
      </c>
      <c r="Y7337" s="9" t="str">
        <f>IF(E7337="Cancelled","Excluded",IF(D7337="",IF((SLA_Policy!$B$8-B7337)*24&gt;X7337,"Open - Breached","Open - On Track"),IF((D7337-B7337)*24&lt;=X7337,"Met","Breached")))</f>
        <v>Met</v>
      </c>
    </row>
    <row r="7338" spans="1:25" x14ac:dyDescent="0.25">
      <c r="A7338" s="9" t="s">
        <v>11353</v>
      </c>
      <c r="B7338" s="23">
        <v>46127.425000000003</v>
      </c>
      <c r="C7338" s="23">
        <v>46127.441666666702</v>
      </c>
      <c r="D7338" s="23">
        <v>46127.500694444498</v>
      </c>
      <c r="E7338" s="9" t="s">
        <v>212</v>
      </c>
      <c r="F7338" s="9" t="s">
        <v>188</v>
      </c>
      <c r="G7338" s="9" t="s">
        <v>213</v>
      </c>
      <c r="H7338" s="9" t="s">
        <v>163</v>
      </c>
      <c r="I7338" s="9" t="s">
        <v>250</v>
      </c>
      <c r="J7338" s="9" t="s">
        <v>6573</v>
      </c>
      <c r="K7338" s="9" t="s">
        <v>246</v>
      </c>
      <c r="L7338" s="9" t="s">
        <v>216</v>
      </c>
      <c r="M7338" s="9" t="s">
        <v>5687</v>
      </c>
      <c r="N7338" s="9" t="s">
        <v>198</v>
      </c>
      <c r="O7338" s="9" t="s">
        <v>176</v>
      </c>
      <c r="P7338" s="9" t="s">
        <v>503</v>
      </c>
      <c r="Q7338" s="9" t="s">
        <v>273</v>
      </c>
      <c r="R7338" s="9">
        <v>0</v>
      </c>
      <c r="S7338" s="9">
        <v>93</v>
      </c>
      <c r="T7338" s="9" t="s">
        <v>229</v>
      </c>
      <c r="U7338" s="9" t="s">
        <v>266</v>
      </c>
      <c r="X7338" s="9">
        <f>INDEX(SLA_Policy!$D$2:$D$5,MATCH(F7338,SLA_Policy!$A$2:$A$5,0))</f>
        <v>72</v>
      </c>
      <c r="Y7338" s="9" t="str">
        <f>IF(E7338="Cancelled","Excluded",IF(D7338="",IF((SLA_Policy!$B$8-B7338)*24&gt;X7338,"Open - Breached","Open - On Track"),IF((D7338-B7338)*24&lt;=X7338,"Met","Breached")))</f>
        <v>Met</v>
      </c>
    </row>
    <row r="7339" spans="1:25" x14ac:dyDescent="0.25">
      <c r="A7339" s="9" t="s">
        <v>11354</v>
      </c>
      <c r="B7339" s="23">
        <v>46127.426388888904</v>
      </c>
      <c r="C7339" s="23">
        <v>46127.458333333299</v>
      </c>
      <c r="D7339" s="23">
        <v>46129.363194444399</v>
      </c>
      <c r="E7339" s="9" t="s">
        <v>212</v>
      </c>
      <c r="F7339" s="9" t="s">
        <v>189</v>
      </c>
      <c r="G7339" s="9" t="s">
        <v>213</v>
      </c>
      <c r="H7339" s="9" t="s">
        <v>161</v>
      </c>
      <c r="I7339" s="9" t="s">
        <v>297</v>
      </c>
      <c r="J7339" s="9" t="s">
        <v>3158</v>
      </c>
      <c r="K7339" s="9" t="s">
        <v>215</v>
      </c>
      <c r="L7339" s="9" t="s">
        <v>293</v>
      </c>
      <c r="M7339" s="9" t="s">
        <v>2329</v>
      </c>
      <c r="N7339" s="9" t="s">
        <v>198</v>
      </c>
      <c r="O7339" s="9" t="s">
        <v>177</v>
      </c>
      <c r="P7339" s="9" t="s">
        <v>300</v>
      </c>
      <c r="Q7339" s="9" t="s">
        <v>273</v>
      </c>
      <c r="R7339" s="9">
        <v>0</v>
      </c>
      <c r="S7339" s="9">
        <v>18</v>
      </c>
      <c r="U7339" s="9" t="s">
        <v>266</v>
      </c>
      <c r="W7339" s="9">
        <v>5</v>
      </c>
      <c r="X7339" s="9">
        <f>INDEX(SLA_Policy!$D$2:$D$5,MATCH(F7339,SLA_Policy!$A$2:$A$5,0))</f>
        <v>120</v>
      </c>
      <c r="Y7339" s="9" t="str">
        <f>IF(E7339="Cancelled","Excluded",IF(D7339="",IF((SLA_Policy!$B$8-B7339)*24&gt;X7339,"Open - Breached","Open - On Track"),IF((D7339-B7339)*24&lt;=X7339,"Met","Breached")))</f>
        <v>Met</v>
      </c>
    </row>
    <row r="7340" spans="1:25" x14ac:dyDescent="0.25">
      <c r="A7340" s="9" t="s">
        <v>11355</v>
      </c>
      <c r="B7340" s="23">
        <v>46127.426388888904</v>
      </c>
      <c r="C7340" s="23">
        <v>46127.441666666702</v>
      </c>
      <c r="D7340" s="23">
        <v>46128.386111111096</v>
      </c>
      <c r="E7340" s="9" t="s">
        <v>212</v>
      </c>
      <c r="F7340" s="9" t="s">
        <v>188</v>
      </c>
      <c r="G7340" s="9" t="s">
        <v>213</v>
      </c>
      <c r="H7340" s="9" t="s">
        <v>167</v>
      </c>
      <c r="I7340" s="9" t="s">
        <v>349</v>
      </c>
      <c r="J7340" s="9" t="s">
        <v>11356</v>
      </c>
      <c r="K7340" s="9" t="s">
        <v>246</v>
      </c>
      <c r="L7340" s="9" t="s">
        <v>293</v>
      </c>
      <c r="M7340" s="9" t="s">
        <v>6677</v>
      </c>
      <c r="N7340" s="9" t="s">
        <v>196</v>
      </c>
      <c r="O7340" s="9" t="s">
        <v>180</v>
      </c>
      <c r="P7340" s="9" t="s">
        <v>278</v>
      </c>
      <c r="Q7340" s="9" t="s">
        <v>219</v>
      </c>
      <c r="R7340" s="9">
        <v>0</v>
      </c>
      <c r="S7340" s="9">
        <v>15</v>
      </c>
      <c r="U7340" s="9" t="s">
        <v>376</v>
      </c>
      <c r="X7340" s="9">
        <f>INDEX(SLA_Policy!$D$2:$D$5,MATCH(F7340,SLA_Policy!$A$2:$A$5,0))</f>
        <v>72</v>
      </c>
      <c r="Y7340" s="9" t="str">
        <f>IF(E7340="Cancelled","Excluded",IF(D7340="",IF((SLA_Policy!$B$8-B7340)*24&gt;X7340,"Open - Breached","Open - On Track"),IF((D7340-B7340)*24&lt;=X7340,"Met","Breached")))</f>
        <v>Met</v>
      </c>
    </row>
    <row r="7341" spans="1:25" x14ac:dyDescent="0.25">
      <c r="A7341" s="9" t="s">
        <v>11357</v>
      </c>
      <c r="B7341" s="23">
        <v>46127.434027777803</v>
      </c>
      <c r="C7341" s="23">
        <v>46127.438888888901</v>
      </c>
      <c r="D7341" s="23">
        <v>46127.637499999997</v>
      </c>
      <c r="E7341" s="9" t="s">
        <v>212</v>
      </c>
      <c r="F7341" s="9" t="s">
        <v>187</v>
      </c>
      <c r="G7341" s="9" t="s">
        <v>213</v>
      </c>
      <c r="H7341" s="9" t="s">
        <v>88</v>
      </c>
      <c r="I7341" s="9" t="s">
        <v>486</v>
      </c>
      <c r="J7341" s="9" t="s">
        <v>11358</v>
      </c>
      <c r="K7341" s="9" t="s">
        <v>246</v>
      </c>
      <c r="L7341" s="9" t="s">
        <v>282</v>
      </c>
      <c r="M7341" s="9" t="s">
        <v>822</v>
      </c>
      <c r="N7341" s="9" t="s">
        <v>198</v>
      </c>
      <c r="O7341" s="9" t="s">
        <v>178</v>
      </c>
      <c r="P7341" s="9" t="s">
        <v>272</v>
      </c>
      <c r="Q7341" s="9" t="s">
        <v>273</v>
      </c>
      <c r="R7341" s="9">
        <v>0</v>
      </c>
      <c r="S7341" s="9">
        <v>26</v>
      </c>
      <c r="U7341" s="9" t="s">
        <v>266</v>
      </c>
      <c r="X7341" s="9">
        <f>INDEX(SLA_Policy!$D$2:$D$5,MATCH(F7341,SLA_Policy!$A$2:$A$5,0))</f>
        <v>8</v>
      </c>
      <c r="Y7341" s="9" t="str">
        <f>IF(E7341="Cancelled","Excluded",IF(D7341="",IF((SLA_Policy!$B$8-B7341)*24&gt;X7341,"Open - Breached","Open - On Track"),IF((D7341-B7341)*24&lt;=X7341,"Met","Breached")))</f>
        <v>Met</v>
      </c>
    </row>
    <row r="7342" spans="1:25" x14ac:dyDescent="0.25">
      <c r="A7342" s="9" t="s">
        <v>11359</v>
      </c>
      <c r="B7342" s="23">
        <v>46127.440277777801</v>
      </c>
      <c r="C7342" s="23">
        <v>46127.442361111098</v>
      </c>
      <c r="D7342" s="23">
        <v>46129.341666666704</v>
      </c>
      <c r="E7342" s="9" t="s">
        <v>212</v>
      </c>
      <c r="F7342" s="9" t="s">
        <v>188</v>
      </c>
      <c r="G7342" s="9" t="s">
        <v>213</v>
      </c>
      <c r="H7342" s="9" t="s">
        <v>163</v>
      </c>
      <c r="I7342" s="9" t="s">
        <v>223</v>
      </c>
      <c r="J7342" s="9" t="s">
        <v>11360</v>
      </c>
      <c r="K7342" s="9" t="s">
        <v>246</v>
      </c>
      <c r="L7342" s="9" t="s">
        <v>270</v>
      </c>
      <c r="M7342" s="9" t="s">
        <v>1865</v>
      </c>
      <c r="N7342" s="9" t="s">
        <v>199</v>
      </c>
      <c r="O7342" s="9" t="s">
        <v>176</v>
      </c>
      <c r="P7342" s="9" t="s">
        <v>253</v>
      </c>
      <c r="Q7342" s="9" t="s">
        <v>219</v>
      </c>
      <c r="R7342" s="9">
        <v>0</v>
      </c>
      <c r="S7342" s="9">
        <v>33</v>
      </c>
      <c r="T7342" s="9" t="s">
        <v>136</v>
      </c>
      <c r="U7342" s="9" t="s">
        <v>266</v>
      </c>
      <c r="X7342" s="9">
        <f>INDEX(SLA_Policy!$D$2:$D$5,MATCH(F7342,SLA_Policy!$A$2:$A$5,0))</f>
        <v>72</v>
      </c>
      <c r="Y7342" s="9" t="str">
        <f>IF(E7342="Cancelled","Excluded",IF(D7342="",IF((SLA_Policy!$B$8-B7342)*24&gt;X7342,"Open - Breached","Open - On Track"),IF((D7342-B7342)*24&lt;=X7342,"Met","Breached")))</f>
        <v>Met</v>
      </c>
    </row>
    <row r="7343" spans="1:25" x14ac:dyDescent="0.25">
      <c r="A7343" s="9" t="s">
        <v>11361</v>
      </c>
      <c r="B7343" s="23">
        <v>46127.440972222197</v>
      </c>
      <c r="C7343" s="23">
        <v>46127.464583333298</v>
      </c>
      <c r="D7343" s="23">
        <v>46128.359027777798</v>
      </c>
      <c r="E7343" s="9" t="s">
        <v>212</v>
      </c>
      <c r="F7343" s="9" t="s">
        <v>188</v>
      </c>
      <c r="G7343" s="9" t="s">
        <v>213</v>
      </c>
      <c r="H7343" s="9" t="s">
        <v>162</v>
      </c>
      <c r="I7343" s="9" t="s">
        <v>393</v>
      </c>
      <c r="J7343" s="9" t="s">
        <v>8928</v>
      </c>
      <c r="K7343" s="9" t="s">
        <v>215</v>
      </c>
      <c r="L7343" s="9" t="s">
        <v>311</v>
      </c>
      <c r="M7343" s="9" t="s">
        <v>2362</v>
      </c>
      <c r="N7343" s="9" t="s">
        <v>196</v>
      </c>
      <c r="O7343" s="9" t="s">
        <v>179</v>
      </c>
      <c r="P7343" s="9" t="s">
        <v>284</v>
      </c>
      <c r="Q7343" s="9" t="s">
        <v>219</v>
      </c>
      <c r="R7343" s="9">
        <v>0</v>
      </c>
      <c r="S7343" s="9">
        <v>14</v>
      </c>
      <c r="U7343" s="9" t="s">
        <v>140</v>
      </c>
      <c r="V7343" s="9" t="s">
        <v>11327</v>
      </c>
      <c r="X7343" s="9">
        <f>INDEX(SLA_Policy!$D$2:$D$5,MATCH(F7343,SLA_Policy!$A$2:$A$5,0))</f>
        <v>72</v>
      </c>
      <c r="Y7343" s="9" t="str">
        <f>IF(E7343="Cancelled","Excluded",IF(D7343="",IF((SLA_Policy!$B$8-B7343)*24&gt;X7343,"Open - Breached","Open - On Track"),IF((D7343-B7343)*24&lt;=X7343,"Met","Breached")))</f>
        <v>Met</v>
      </c>
    </row>
    <row r="7344" spans="1:25" x14ac:dyDescent="0.25">
      <c r="A7344" s="9" t="s">
        <v>11362</v>
      </c>
      <c r="B7344" s="23">
        <v>46127.442361111098</v>
      </c>
      <c r="C7344" s="23">
        <v>46127.481249999997</v>
      </c>
      <c r="D7344" s="23">
        <v>46127.607638888898</v>
      </c>
      <c r="E7344" s="9" t="s">
        <v>212</v>
      </c>
      <c r="F7344" s="9" t="s">
        <v>188</v>
      </c>
      <c r="G7344" s="9" t="s">
        <v>213</v>
      </c>
      <c r="H7344" s="9" t="s">
        <v>162</v>
      </c>
      <c r="I7344" s="9" t="s">
        <v>416</v>
      </c>
      <c r="J7344" s="9" t="s">
        <v>7203</v>
      </c>
      <c r="K7344" s="9" t="s">
        <v>246</v>
      </c>
      <c r="L7344" s="9" t="s">
        <v>104</v>
      </c>
      <c r="M7344" s="9" t="s">
        <v>1665</v>
      </c>
      <c r="N7344" s="9" t="s">
        <v>199</v>
      </c>
      <c r="O7344" s="9" t="s">
        <v>179</v>
      </c>
      <c r="P7344" s="9" t="s">
        <v>337</v>
      </c>
      <c r="Q7344" s="9" t="s">
        <v>219</v>
      </c>
      <c r="R7344" s="9">
        <v>0</v>
      </c>
      <c r="S7344" s="9">
        <v>16</v>
      </c>
      <c r="U7344" s="9" t="s">
        <v>140</v>
      </c>
      <c r="V7344" s="9" t="s">
        <v>11327</v>
      </c>
      <c r="X7344" s="9">
        <f>INDEX(SLA_Policy!$D$2:$D$5,MATCH(F7344,SLA_Policy!$A$2:$A$5,0))</f>
        <v>72</v>
      </c>
      <c r="Y7344" s="9" t="str">
        <f>IF(E7344="Cancelled","Excluded",IF(D7344="",IF((SLA_Policy!$B$8-B7344)*24&gt;X7344,"Open - Breached","Open - On Track"),IF((D7344-B7344)*24&lt;=X7344,"Met","Breached")))</f>
        <v>Met</v>
      </c>
    </row>
    <row r="7345" spans="1:25" x14ac:dyDescent="0.25">
      <c r="A7345" s="9" t="s">
        <v>11363</v>
      </c>
      <c r="B7345" s="23">
        <v>46127.463194444397</v>
      </c>
      <c r="C7345" s="23">
        <v>46127.502777777801</v>
      </c>
      <c r="D7345" s="23">
        <v>46128.3527777778</v>
      </c>
      <c r="E7345" s="9" t="s">
        <v>212</v>
      </c>
      <c r="F7345" s="9" t="s">
        <v>189</v>
      </c>
      <c r="G7345" s="9" t="s">
        <v>236</v>
      </c>
      <c r="H7345" s="9" t="s">
        <v>167</v>
      </c>
      <c r="I7345" s="9" t="s">
        <v>255</v>
      </c>
      <c r="J7345" s="9" t="s">
        <v>3099</v>
      </c>
      <c r="K7345" s="9" t="s">
        <v>215</v>
      </c>
      <c r="L7345" s="9" t="s">
        <v>351</v>
      </c>
      <c r="M7345" s="9" t="s">
        <v>11364</v>
      </c>
      <c r="N7345" s="9" t="s">
        <v>196</v>
      </c>
      <c r="O7345" s="9" t="s">
        <v>116</v>
      </c>
      <c r="P7345" s="9" t="s">
        <v>258</v>
      </c>
      <c r="Q7345" s="9" t="s">
        <v>219</v>
      </c>
      <c r="R7345" s="9">
        <v>0</v>
      </c>
      <c r="S7345" s="9">
        <v>29</v>
      </c>
      <c r="U7345" s="9" t="s">
        <v>242</v>
      </c>
      <c r="X7345" s="9">
        <f>INDEX(SLA_Policy!$D$2:$D$5,MATCH(F7345,SLA_Policy!$A$2:$A$5,0))</f>
        <v>120</v>
      </c>
      <c r="Y7345" s="9" t="str">
        <f>IF(E7345="Cancelled","Excluded",IF(D7345="",IF((SLA_Policy!$B$8-B7345)*24&gt;X7345,"Open - Breached","Open - On Track"),IF((D7345-B7345)*24&lt;=X7345,"Met","Breached")))</f>
        <v>Met</v>
      </c>
    </row>
    <row r="7346" spans="1:25" x14ac:dyDescent="0.25">
      <c r="A7346" s="9" t="s">
        <v>11365</v>
      </c>
      <c r="B7346" s="23">
        <v>46127.46875</v>
      </c>
      <c r="C7346" s="23">
        <v>46127.4819444444</v>
      </c>
      <c r="D7346" s="23">
        <v>46132.329861111102</v>
      </c>
      <c r="E7346" s="9" t="s">
        <v>212</v>
      </c>
      <c r="F7346" s="9" t="s">
        <v>189</v>
      </c>
      <c r="G7346" s="9" t="s">
        <v>236</v>
      </c>
      <c r="H7346" s="9" t="s">
        <v>164</v>
      </c>
      <c r="I7346" s="9" t="s">
        <v>421</v>
      </c>
      <c r="J7346" s="9" t="s">
        <v>2486</v>
      </c>
      <c r="K7346" s="9" t="s">
        <v>246</v>
      </c>
      <c r="L7346" s="9" t="s">
        <v>104</v>
      </c>
      <c r="M7346" s="9" t="s">
        <v>3775</v>
      </c>
      <c r="N7346" s="9" t="s">
        <v>198</v>
      </c>
      <c r="O7346" s="9" t="s">
        <v>180</v>
      </c>
      <c r="P7346" s="9" t="s">
        <v>318</v>
      </c>
      <c r="Q7346" s="9" t="s">
        <v>273</v>
      </c>
      <c r="R7346" s="9">
        <v>0</v>
      </c>
      <c r="S7346" s="9">
        <v>23</v>
      </c>
      <c r="T7346" s="9" t="s">
        <v>343</v>
      </c>
      <c r="U7346" s="9" t="s">
        <v>242</v>
      </c>
      <c r="X7346" s="9">
        <f>INDEX(SLA_Policy!$D$2:$D$5,MATCH(F7346,SLA_Policy!$A$2:$A$5,0))</f>
        <v>120</v>
      </c>
      <c r="Y7346" s="9" t="str">
        <f>IF(E7346="Cancelled","Excluded",IF(D7346="",IF((SLA_Policy!$B$8-B7346)*24&gt;X7346,"Open - Breached","Open - On Track"),IF((D7346-B7346)*24&lt;=X7346,"Met","Breached")))</f>
        <v>Met</v>
      </c>
    </row>
    <row r="7347" spans="1:25" x14ac:dyDescent="0.25">
      <c r="A7347" s="9" t="s">
        <v>11366</v>
      </c>
      <c r="B7347" s="23">
        <v>46127.479861111096</v>
      </c>
      <c r="C7347" s="23">
        <v>46127.495138888902</v>
      </c>
      <c r="D7347" s="23">
        <v>46128.313194444498</v>
      </c>
      <c r="E7347" s="9" t="s">
        <v>212</v>
      </c>
      <c r="F7347" s="9" t="s">
        <v>189</v>
      </c>
      <c r="G7347" s="9" t="s">
        <v>213</v>
      </c>
      <c r="H7347" s="9" t="s">
        <v>162</v>
      </c>
      <c r="I7347" s="9" t="s">
        <v>393</v>
      </c>
      <c r="J7347" s="9" t="s">
        <v>11367</v>
      </c>
      <c r="K7347" s="9" t="s">
        <v>246</v>
      </c>
      <c r="L7347" s="9" t="s">
        <v>311</v>
      </c>
      <c r="M7347" s="9" t="s">
        <v>903</v>
      </c>
      <c r="N7347" s="9" t="s">
        <v>197</v>
      </c>
      <c r="O7347" s="9" t="s">
        <v>179</v>
      </c>
      <c r="P7347" s="9" t="s">
        <v>284</v>
      </c>
      <c r="Q7347" s="9" t="s">
        <v>219</v>
      </c>
      <c r="R7347" s="9">
        <v>0</v>
      </c>
      <c r="S7347" s="9">
        <v>13</v>
      </c>
      <c r="U7347" s="9" t="s">
        <v>140</v>
      </c>
      <c r="V7347" s="9" t="s">
        <v>11327</v>
      </c>
      <c r="X7347" s="9">
        <f>INDEX(SLA_Policy!$D$2:$D$5,MATCH(F7347,SLA_Policy!$A$2:$A$5,0))</f>
        <v>120</v>
      </c>
      <c r="Y7347" s="9" t="str">
        <f>IF(E7347="Cancelled","Excluded",IF(D7347="",IF((SLA_Policy!$B$8-B7347)*24&gt;X7347,"Open - Breached","Open - On Track"),IF((D7347-B7347)*24&lt;=X7347,"Met","Breached")))</f>
        <v>Met</v>
      </c>
    </row>
    <row r="7348" spans="1:25" x14ac:dyDescent="0.25">
      <c r="A7348" s="9" t="s">
        <v>11368</v>
      </c>
      <c r="B7348" s="23">
        <v>46127.486111111102</v>
      </c>
      <c r="C7348" s="23">
        <v>46127.527777777803</v>
      </c>
      <c r="D7348" s="23">
        <v>46128.769444444399</v>
      </c>
      <c r="E7348" s="9" t="s">
        <v>212</v>
      </c>
      <c r="F7348" s="9" t="s">
        <v>188</v>
      </c>
      <c r="G7348" s="9" t="s">
        <v>213</v>
      </c>
      <c r="H7348" s="9" t="s">
        <v>167</v>
      </c>
      <c r="I7348" s="9" t="s">
        <v>536</v>
      </c>
      <c r="J7348" s="9" t="s">
        <v>4472</v>
      </c>
      <c r="K7348" s="9" t="s">
        <v>262</v>
      </c>
      <c r="L7348" s="9" t="s">
        <v>282</v>
      </c>
      <c r="M7348" s="9" t="s">
        <v>1716</v>
      </c>
      <c r="N7348" s="9" t="s">
        <v>196</v>
      </c>
      <c r="O7348" s="9" t="s">
        <v>180</v>
      </c>
      <c r="P7348" s="9" t="s">
        <v>318</v>
      </c>
      <c r="Q7348" s="9" t="s">
        <v>219</v>
      </c>
      <c r="R7348" s="9">
        <v>1</v>
      </c>
      <c r="S7348" s="9">
        <v>78</v>
      </c>
      <c r="T7348" s="9" t="s">
        <v>136</v>
      </c>
      <c r="U7348" s="9" t="s">
        <v>266</v>
      </c>
      <c r="W7348" s="9">
        <v>3</v>
      </c>
      <c r="X7348" s="9">
        <f>INDEX(SLA_Policy!$D$2:$D$5,MATCH(F7348,SLA_Policy!$A$2:$A$5,0))</f>
        <v>72</v>
      </c>
      <c r="Y7348" s="9" t="str">
        <f>IF(E7348="Cancelled","Excluded",IF(D7348="",IF((SLA_Policy!$B$8-B7348)*24&gt;X7348,"Open - Breached","Open - On Track"),IF((D7348-B7348)*24&lt;=X7348,"Met","Breached")))</f>
        <v>Met</v>
      </c>
    </row>
    <row r="7349" spans="1:25" x14ac:dyDescent="0.25">
      <c r="A7349" s="9" t="s">
        <v>11369</v>
      </c>
      <c r="B7349" s="23">
        <v>46127.488888888904</v>
      </c>
      <c r="C7349" s="23">
        <v>46127.511805555601</v>
      </c>
      <c r="D7349" s="23">
        <v>46127.645833333299</v>
      </c>
      <c r="E7349" s="9" t="s">
        <v>212</v>
      </c>
      <c r="F7349" s="9" t="s">
        <v>188</v>
      </c>
      <c r="G7349" s="9" t="s">
        <v>213</v>
      </c>
      <c r="H7349" s="9" t="s">
        <v>164</v>
      </c>
      <c r="I7349" s="9" t="s">
        <v>260</v>
      </c>
      <c r="J7349" s="9" t="s">
        <v>961</v>
      </c>
      <c r="K7349" s="9" t="s">
        <v>410</v>
      </c>
      <c r="L7349" s="9" t="s">
        <v>307</v>
      </c>
      <c r="M7349" s="9" t="s">
        <v>1543</v>
      </c>
      <c r="N7349" s="9" t="s">
        <v>196</v>
      </c>
      <c r="O7349" s="9" t="s">
        <v>179</v>
      </c>
      <c r="P7349" s="9" t="s">
        <v>313</v>
      </c>
      <c r="Q7349" s="9" t="s">
        <v>273</v>
      </c>
      <c r="R7349" s="9">
        <v>0</v>
      </c>
      <c r="S7349" s="9">
        <v>19</v>
      </c>
      <c r="T7349" s="9" t="s">
        <v>265</v>
      </c>
      <c r="U7349" s="9" t="s">
        <v>248</v>
      </c>
      <c r="X7349" s="9">
        <f>INDEX(SLA_Policy!$D$2:$D$5,MATCH(F7349,SLA_Policy!$A$2:$A$5,0))</f>
        <v>72</v>
      </c>
      <c r="Y7349" s="9" t="str">
        <f>IF(E7349="Cancelled","Excluded",IF(D7349="",IF((SLA_Policy!$B$8-B7349)*24&gt;X7349,"Open - Breached","Open - On Track"),IF((D7349-B7349)*24&lt;=X7349,"Met","Breached")))</f>
        <v>Met</v>
      </c>
    </row>
    <row r="7350" spans="1:25" x14ac:dyDescent="0.25">
      <c r="A7350" s="9" t="s">
        <v>11370</v>
      </c>
      <c r="B7350" s="23">
        <v>46127.495833333298</v>
      </c>
      <c r="C7350" s="23">
        <v>46127.499305555597</v>
      </c>
      <c r="D7350" s="23">
        <v>46127.739583333299</v>
      </c>
      <c r="E7350" s="9" t="s">
        <v>212</v>
      </c>
      <c r="F7350" s="9" t="s">
        <v>188</v>
      </c>
      <c r="G7350" s="9" t="s">
        <v>213</v>
      </c>
      <c r="H7350" s="9" t="s">
        <v>162</v>
      </c>
      <c r="I7350" s="9" t="s">
        <v>393</v>
      </c>
      <c r="J7350" s="9" t="s">
        <v>3898</v>
      </c>
      <c r="K7350" s="9" t="s">
        <v>262</v>
      </c>
      <c r="L7350" s="9" t="s">
        <v>270</v>
      </c>
      <c r="M7350" s="9" t="s">
        <v>3247</v>
      </c>
      <c r="N7350" s="9" t="s">
        <v>199</v>
      </c>
      <c r="O7350" s="9" t="s">
        <v>176</v>
      </c>
      <c r="P7350" s="9" t="s">
        <v>419</v>
      </c>
      <c r="Q7350" s="9" t="s">
        <v>219</v>
      </c>
      <c r="R7350" s="9">
        <v>0</v>
      </c>
      <c r="S7350" s="9">
        <v>15</v>
      </c>
      <c r="U7350" s="9" t="s">
        <v>140</v>
      </c>
      <c r="V7350" s="9" t="s">
        <v>11327</v>
      </c>
      <c r="X7350" s="9">
        <f>INDEX(SLA_Policy!$D$2:$D$5,MATCH(F7350,SLA_Policy!$A$2:$A$5,0))</f>
        <v>72</v>
      </c>
      <c r="Y7350" s="9" t="str">
        <f>IF(E7350="Cancelled","Excluded",IF(D7350="",IF((SLA_Policy!$B$8-B7350)*24&gt;X7350,"Open - Breached","Open - On Track"),IF((D7350-B7350)*24&lt;=X7350,"Met","Breached")))</f>
        <v>Met</v>
      </c>
    </row>
    <row r="7351" spans="1:25" x14ac:dyDescent="0.25">
      <c r="A7351" s="9" t="s">
        <v>11371</v>
      </c>
      <c r="B7351" s="23">
        <v>46127.514583333301</v>
      </c>
      <c r="C7351" s="23">
        <v>46127.570138888899</v>
      </c>
      <c r="D7351" s="23">
        <v>46132.316666666702</v>
      </c>
      <c r="E7351" s="9" t="s">
        <v>212</v>
      </c>
      <c r="F7351" s="9" t="s">
        <v>189</v>
      </c>
      <c r="G7351" s="9" t="s">
        <v>236</v>
      </c>
      <c r="H7351" s="9" t="s">
        <v>163</v>
      </c>
      <c r="I7351" s="9" t="s">
        <v>327</v>
      </c>
      <c r="J7351" s="9" t="s">
        <v>328</v>
      </c>
      <c r="K7351" s="9" t="s">
        <v>215</v>
      </c>
      <c r="L7351" s="9" t="s">
        <v>270</v>
      </c>
      <c r="M7351" s="9" t="s">
        <v>1266</v>
      </c>
      <c r="N7351" s="9" t="s">
        <v>196</v>
      </c>
      <c r="O7351" s="9" t="s">
        <v>180</v>
      </c>
      <c r="P7351" s="9" t="s">
        <v>318</v>
      </c>
      <c r="Q7351" s="9" t="s">
        <v>219</v>
      </c>
      <c r="R7351" s="9">
        <v>0</v>
      </c>
      <c r="S7351" s="9">
        <v>16</v>
      </c>
      <c r="U7351" s="9" t="s">
        <v>242</v>
      </c>
      <c r="X7351" s="9">
        <f>INDEX(SLA_Policy!$D$2:$D$5,MATCH(F7351,SLA_Policy!$A$2:$A$5,0))</f>
        <v>120</v>
      </c>
      <c r="Y7351" s="9" t="str">
        <f>IF(E7351="Cancelled","Excluded",IF(D7351="",IF((SLA_Policy!$B$8-B7351)*24&gt;X7351,"Open - Breached","Open - On Track"),IF((D7351-B7351)*24&lt;=X7351,"Met","Breached")))</f>
        <v>Met</v>
      </c>
    </row>
    <row r="7352" spans="1:25" x14ac:dyDescent="0.25">
      <c r="A7352" s="9" t="s">
        <v>11372</v>
      </c>
      <c r="B7352" s="23">
        <v>46127.520833333299</v>
      </c>
      <c r="C7352" s="23">
        <v>46127.527777777803</v>
      </c>
      <c r="D7352" s="23">
        <v>46128.375</v>
      </c>
      <c r="E7352" s="9" t="s">
        <v>212</v>
      </c>
      <c r="F7352" s="9" t="s">
        <v>188</v>
      </c>
      <c r="G7352" s="9" t="s">
        <v>213</v>
      </c>
      <c r="H7352" s="9" t="s">
        <v>163</v>
      </c>
      <c r="I7352" s="9" t="s">
        <v>223</v>
      </c>
      <c r="J7352" s="9" t="s">
        <v>805</v>
      </c>
      <c r="K7352" s="9" t="s">
        <v>215</v>
      </c>
      <c r="L7352" s="9" t="s">
        <v>395</v>
      </c>
      <c r="M7352" s="9" t="s">
        <v>6986</v>
      </c>
      <c r="N7352" s="9" t="s">
        <v>198</v>
      </c>
      <c r="O7352" s="9" t="s">
        <v>176</v>
      </c>
      <c r="P7352" s="9" t="s">
        <v>419</v>
      </c>
      <c r="Q7352" s="9" t="s">
        <v>219</v>
      </c>
      <c r="R7352" s="9">
        <v>0</v>
      </c>
      <c r="S7352" s="9">
        <v>53</v>
      </c>
      <c r="T7352" s="9" t="s">
        <v>322</v>
      </c>
      <c r="U7352" s="9" t="s">
        <v>230</v>
      </c>
      <c r="W7352" s="9">
        <v>4</v>
      </c>
      <c r="X7352" s="9">
        <f>INDEX(SLA_Policy!$D$2:$D$5,MATCH(F7352,SLA_Policy!$A$2:$A$5,0))</f>
        <v>72</v>
      </c>
      <c r="Y7352" s="9" t="str">
        <f>IF(E7352="Cancelled","Excluded",IF(D7352="",IF((SLA_Policy!$B$8-B7352)*24&gt;X7352,"Open - Breached","Open - On Track"),IF((D7352-B7352)*24&lt;=X7352,"Met","Breached")))</f>
        <v>Met</v>
      </c>
    </row>
    <row r="7353" spans="1:25" x14ac:dyDescent="0.25">
      <c r="A7353" s="9" t="s">
        <v>11373</v>
      </c>
      <c r="B7353" s="23">
        <v>46127.525000000001</v>
      </c>
      <c r="C7353" s="23">
        <v>46127.530555555597</v>
      </c>
      <c r="D7353" s="23">
        <v>46127.725694444503</v>
      </c>
      <c r="E7353" s="9" t="s">
        <v>212</v>
      </c>
      <c r="F7353" s="9" t="s">
        <v>188</v>
      </c>
      <c r="G7353" s="9" t="s">
        <v>213</v>
      </c>
      <c r="H7353" s="9" t="s">
        <v>162</v>
      </c>
      <c r="I7353" s="9" t="s">
        <v>416</v>
      </c>
      <c r="J7353" s="9" t="s">
        <v>11374</v>
      </c>
      <c r="K7353" s="9" t="s">
        <v>246</v>
      </c>
      <c r="L7353" s="9" t="s">
        <v>104</v>
      </c>
      <c r="M7353" s="9" t="s">
        <v>1416</v>
      </c>
      <c r="N7353" s="9" t="s">
        <v>198</v>
      </c>
      <c r="O7353" s="9" t="s">
        <v>179</v>
      </c>
      <c r="P7353" s="9" t="s">
        <v>264</v>
      </c>
      <c r="Q7353" s="9" t="s">
        <v>219</v>
      </c>
      <c r="R7353" s="9">
        <v>0</v>
      </c>
      <c r="S7353" s="9">
        <v>14</v>
      </c>
      <c r="U7353" s="9" t="s">
        <v>266</v>
      </c>
      <c r="X7353" s="9">
        <f>INDEX(SLA_Policy!$D$2:$D$5,MATCH(F7353,SLA_Policy!$A$2:$A$5,0))</f>
        <v>72</v>
      </c>
      <c r="Y7353" s="9" t="str">
        <f>IF(E7353="Cancelled","Excluded",IF(D7353="",IF((SLA_Policy!$B$8-B7353)*24&gt;X7353,"Open - Breached","Open - On Track"),IF((D7353-B7353)*24&lt;=X7353,"Met","Breached")))</f>
        <v>Met</v>
      </c>
    </row>
    <row r="7354" spans="1:25" x14ac:dyDescent="0.25">
      <c r="A7354" s="9" t="s">
        <v>11375</v>
      </c>
      <c r="B7354" s="23">
        <v>46127.529166666704</v>
      </c>
      <c r="C7354" s="23">
        <v>46127.582638888904</v>
      </c>
      <c r="D7354" s="23">
        <v>46132.404166666704</v>
      </c>
      <c r="E7354" s="9" t="s">
        <v>212</v>
      </c>
      <c r="F7354" s="9" t="s">
        <v>189</v>
      </c>
      <c r="G7354" s="9" t="s">
        <v>213</v>
      </c>
      <c r="H7354" s="9" t="s">
        <v>167</v>
      </c>
      <c r="I7354" s="9" t="s">
        <v>536</v>
      </c>
      <c r="J7354" s="9" t="s">
        <v>4304</v>
      </c>
      <c r="K7354" s="9" t="s">
        <v>215</v>
      </c>
      <c r="L7354" s="9" t="s">
        <v>311</v>
      </c>
      <c r="M7354" s="9" t="s">
        <v>1635</v>
      </c>
      <c r="N7354" s="9" t="s">
        <v>197</v>
      </c>
      <c r="O7354" s="9" t="s">
        <v>180</v>
      </c>
      <c r="P7354" s="9" t="s">
        <v>318</v>
      </c>
      <c r="Q7354" s="9" t="s">
        <v>273</v>
      </c>
      <c r="R7354" s="9">
        <v>0</v>
      </c>
      <c r="S7354" s="9">
        <v>53</v>
      </c>
      <c r="T7354" s="9" t="s">
        <v>136</v>
      </c>
      <c r="U7354" s="9" t="s">
        <v>248</v>
      </c>
      <c r="W7354" s="9">
        <v>5</v>
      </c>
      <c r="X7354" s="9">
        <f>INDEX(SLA_Policy!$D$2:$D$5,MATCH(F7354,SLA_Policy!$A$2:$A$5,0))</f>
        <v>120</v>
      </c>
      <c r="Y7354" s="9" t="str">
        <f>IF(E7354="Cancelled","Excluded",IF(D7354="",IF((SLA_Policy!$B$8-B7354)*24&gt;X7354,"Open - Breached","Open - On Track"),IF((D7354-B7354)*24&lt;=X7354,"Met","Breached")))</f>
        <v>Met</v>
      </c>
    </row>
    <row r="7355" spans="1:25" x14ac:dyDescent="0.25">
      <c r="A7355" s="9" t="s">
        <v>11376</v>
      </c>
      <c r="B7355" s="23">
        <v>46127.538888888899</v>
      </c>
      <c r="C7355" s="23">
        <v>46127.5402777778</v>
      </c>
      <c r="D7355" s="23">
        <v>46128.34375</v>
      </c>
      <c r="E7355" s="9" t="s">
        <v>212</v>
      </c>
      <c r="F7355" s="9" t="s">
        <v>188</v>
      </c>
      <c r="G7355" s="9" t="s">
        <v>213</v>
      </c>
      <c r="H7355" s="9" t="s">
        <v>163</v>
      </c>
      <c r="I7355" s="9" t="s">
        <v>223</v>
      </c>
      <c r="J7355" s="9" t="s">
        <v>1514</v>
      </c>
      <c r="K7355" s="9" t="s">
        <v>246</v>
      </c>
      <c r="L7355" s="9" t="s">
        <v>311</v>
      </c>
      <c r="M7355" s="9" t="s">
        <v>639</v>
      </c>
      <c r="N7355" s="9" t="s">
        <v>198</v>
      </c>
      <c r="O7355" s="9" t="s">
        <v>176</v>
      </c>
      <c r="P7355" s="9" t="s">
        <v>253</v>
      </c>
      <c r="Q7355" s="9" t="s">
        <v>219</v>
      </c>
      <c r="R7355" s="9">
        <v>0</v>
      </c>
      <c r="S7355" s="9">
        <v>36</v>
      </c>
      <c r="T7355" s="9" t="s">
        <v>229</v>
      </c>
      <c r="U7355" s="9" t="s">
        <v>230</v>
      </c>
      <c r="X7355" s="9">
        <f>INDEX(SLA_Policy!$D$2:$D$5,MATCH(F7355,SLA_Policy!$A$2:$A$5,0))</f>
        <v>72</v>
      </c>
      <c r="Y7355" s="9" t="str">
        <f>IF(E7355="Cancelled","Excluded",IF(D7355="",IF((SLA_Policy!$B$8-B7355)*24&gt;X7355,"Open - Breached","Open - On Track"),IF((D7355-B7355)*24&lt;=X7355,"Met","Breached")))</f>
        <v>Met</v>
      </c>
    </row>
    <row r="7356" spans="1:25" x14ac:dyDescent="0.25">
      <c r="A7356" s="9" t="s">
        <v>11377</v>
      </c>
      <c r="B7356" s="23">
        <v>46127.551388888904</v>
      </c>
      <c r="C7356" s="23">
        <v>46127.560416666704</v>
      </c>
      <c r="D7356" s="23">
        <v>46129.404861111099</v>
      </c>
      <c r="E7356" s="9" t="s">
        <v>212</v>
      </c>
      <c r="F7356" s="9" t="s">
        <v>188</v>
      </c>
      <c r="G7356" s="9" t="s">
        <v>213</v>
      </c>
      <c r="H7356" s="9" t="s">
        <v>163</v>
      </c>
      <c r="I7356" s="9" t="s">
        <v>223</v>
      </c>
      <c r="J7356" s="9" t="s">
        <v>2499</v>
      </c>
      <c r="K7356" s="9" t="s">
        <v>215</v>
      </c>
      <c r="L7356" s="9" t="s">
        <v>395</v>
      </c>
      <c r="M7356" s="9" t="s">
        <v>484</v>
      </c>
      <c r="N7356" s="9" t="s">
        <v>198</v>
      </c>
      <c r="O7356" s="9" t="s">
        <v>176</v>
      </c>
      <c r="P7356" s="9" t="s">
        <v>330</v>
      </c>
      <c r="Q7356" s="9" t="s">
        <v>219</v>
      </c>
      <c r="R7356" s="9">
        <v>1</v>
      </c>
      <c r="S7356" s="9">
        <v>60</v>
      </c>
      <c r="T7356" s="9" t="s">
        <v>136</v>
      </c>
      <c r="U7356" s="9" t="s">
        <v>230</v>
      </c>
      <c r="X7356" s="9">
        <f>INDEX(SLA_Policy!$D$2:$D$5,MATCH(F7356,SLA_Policy!$A$2:$A$5,0))</f>
        <v>72</v>
      </c>
      <c r="Y7356" s="9" t="str">
        <f>IF(E7356="Cancelled","Excluded",IF(D7356="",IF((SLA_Policy!$B$8-B7356)*24&gt;X7356,"Open - Breached","Open - On Track"),IF((D7356-B7356)*24&lt;=X7356,"Met","Breached")))</f>
        <v>Met</v>
      </c>
    </row>
    <row r="7357" spans="1:25" x14ac:dyDescent="0.25">
      <c r="A7357" s="9" t="s">
        <v>11378</v>
      </c>
      <c r="B7357" s="23">
        <v>46127.551388888904</v>
      </c>
      <c r="C7357" s="23">
        <v>46127.564583333296</v>
      </c>
      <c r="D7357" s="23">
        <v>46128.3305555556</v>
      </c>
      <c r="E7357" s="9" t="s">
        <v>212</v>
      </c>
      <c r="F7357" s="9" t="s">
        <v>189</v>
      </c>
      <c r="G7357" s="9" t="s">
        <v>236</v>
      </c>
      <c r="H7357" s="9" t="s">
        <v>167</v>
      </c>
      <c r="I7357" s="9" t="s">
        <v>255</v>
      </c>
      <c r="J7357" s="9" t="s">
        <v>11379</v>
      </c>
      <c r="K7357" s="9" t="s">
        <v>246</v>
      </c>
      <c r="L7357" s="9" t="s">
        <v>282</v>
      </c>
      <c r="M7357" s="9" t="s">
        <v>1128</v>
      </c>
      <c r="N7357" s="9" t="s">
        <v>196</v>
      </c>
      <c r="O7357" s="9" t="s">
        <v>176</v>
      </c>
      <c r="P7357" s="9" t="s">
        <v>253</v>
      </c>
      <c r="Q7357" s="9" t="s">
        <v>219</v>
      </c>
      <c r="R7357" s="9">
        <v>0</v>
      </c>
      <c r="S7357" s="9">
        <v>55</v>
      </c>
      <c r="U7357" s="9" t="s">
        <v>242</v>
      </c>
      <c r="W7357" s="9">
        <v>4</v>
      </c>
      <c r="X7357" s="9">
        <f>INDEX(SLA_Policy!$D$2:$D$5,MATCH(F7357,SLA_Policy!$A$2:$A$5,0))</f>
        <v>120</v>
      </c>
      <c r="Y7357" s="9" t="str">
        <f>IF(E7357="Cancelled","Excluded",IF(D7357="",IF((SLA_Policy!$B$8-B7357)*24&gt;X7357,"Open - Breached","Open - On Track"),IF((D7357-B7357)*24&lt;=X7357,"Met","Breached")))</f>
        <v>Met</v>
      </c>
    </row>
    <row r="7358" spans="1:25" x14ac:dyDescent="0.25">
      <c r="A7358" s="9" t="s">
        <v>11380</v>
      </c>
      <c r="B7358" s="23">
        <v>46127.570833333302</v>
      </c>
      <c r="C7358" s="23">
        <v>46127.578472222202</v>
      </c>
      <c r="D7358" s="23">
        <v>46127.740277777797</v>
      </c>
      <c r="E7358" s="9" t="s">
        <v>212</v>
      </c>
      <c r="F7358" s="9" t="s">
        <v>189</v>
      </c>
      <c r="G7358" s="9" t="s">
        <v>213</v>
      </c>
      <c r="H7358" s="9" t="s">
        <v>161</v>
      </c>
      <c r="I7358" s="9" t="s">
        <v>389</v>
      </c>
      <c r="J7358" s="9" t="s">
        <v>2096</v>
      </c>
      <c r="K7358" s="9" t="s">
        <v>246</v>
      </c>
      <c r="L7358" s="9" t="s">
        <v>216</v>
      </c>
      <c r="M7358" s="9" t="s">
        <v>6261</v>
      </c>
      <c r="N7358" s="9" t="s">
        <v>198</v>
      </c>
      <c r="O7358" s="9" t="s">
        <v>116</v>
      </c>
      <c r="P7358" s="9" t="s">
        <v>342</v>
      </c>
      <c r="Q7358" s="9" t="s">
        <v>219</v>
      </c>
      <c r="R7358" s="9">
        <v>0</v>
      </c>
      <c r="S7358" s="9">
        <v>7</v>
      </c>
      <c r="U7358" s="9" t="s">
        <v>290</v>
      </c>
      <c r="X7358" s="9">
        <f>INDEX(SLA_Policy!$D$2:$D$5,MATCH(F7358,SLA_Policy!$A$2:$A$5,0))</f>
        <v>120</v>
      </c>
      <c r="Y7358" s="9" t="str">
        <f>IF(E7358="Cancelled","Excluded",IF(D7358="",IF((SLA_Policy!$B$8-B7358)*24&gt;X7358,"Open - Breached","Open - On Track"),IF((D7358-B7358)*24&lt;=X7358,"Met","Breached")))</f>
        <v>Met</v>
      </c>
    </row>
    <row r="7359" spans="1:25" x14ac:dyDescent="0.25">
      <c r="A7359" s="9" t="s">
        <v>11381</v>
      </c>
      <c r="B7359" s="23">
        <v>46127.586111111101</v>
      </c>
      <c r="C7359" s="23">
        <v>46127.600694444503</v>
      </c>
      <c r="D7359" s="23">
        <v>46128.373611111099</v>
      </c>
      <c r="E7359" s="9" t="s">
        <v>212</v>
      </c>
      <c r="F7359" s="9" t="s">
        <v>188</v>
      </c>
      <c r="G7359" s="9" t="s">
        <v>213</v>
      </c>
      <c r="H7359" s="9" t="s">
        <v>163</v>
      </c>
      <c r="I7359" s="9" t="s">
        <v>223</v>
      </c>
      <c r="J7359" s="9" t="s">
        <v>3256</v>
      </c>
      <c r="K7359" s="9" t="s">
        <v>246</v>
      </c>
      <c r="L7359" s="9" t="s">
        <v>226</v>
      </c>
      <c r="M7359" s="9" t="s">
        <v>4863</v>
      </c>
      <c r="N7359" s="9" t="s">
        <v>199</v>
      </c>
      <c r="O7359" s="9" t="s">
        <v>176</v>
      </c>
      <c r="P7359" s="9" t="s">
        <v>228</v>
      </c>
      <c r="Q7359" s="9" t="s">
        <v>219</v>
      </c>
      <c r="R7359" s="9">
        <v>0</v>
      </c>
      <c r="S7359" s="9">
        <v>36</v>
      </c>
      <c r="T7359" s="9" t="s">
        <v>220</v>
      </c>
      <c r="U7359" s="9" t="s">
        <v>230</v>
      </c>
      <c r="X7359" s="9">
        <f>INDEX(SLA_Policy!$D$2:$D$5,MATCH(F7359,SLA_Policy!$A$2:$A$5,0))</f>
        <v>72</v>
      </c>
      <c r="Y7359" s="9" t="str">
        <f>IF(E7359="Cancelled","Excluded",IF(D7359="",IF((SLA_Policy!$B$8-B7359)*24&gt;X7359,"Open - Breached","Open - On Track"),IF((D7359-B7359)*24&lt;=X7359,"Met","Breached")))</f>
        <v>Met</v>
      </c>
    </row>
    <row r="7360" spans="1:25" x14ac:dyDescent="0.25">
      <c r="A7360" s="9" t="s">
        <v>11382</v>
      </c>
      <c r="B7360" s="23">
        <v>46127.587500000001</v>
      </c>
      <c r="C7360" s="23">
        <v>46127.612500000003</v>
      </c>
      <c r="D7360" s="23">
        <v>46129.345833333296</v>
      </c>
      <c r="E7360" s="9" t="s">
        <v>212</v>
      </c>
      <c r="F7360" s="9" t="s">
        <v>188</v>
      </c>
      <c r="G7360" s="9" t="s">
        <v>213</v>
      </c>
      <c r="H7360" s="9" t="s">
        <v>167</v>
      </c>
      <c r="I7360" s="9" t="s">
        <v>349</v>
      </c>
      <c r="J7360" s="9" t="s">
        <v>1197</v>
      </c>
      <c r="K7360" s="9" t="s">
        <v>215</v>
      </c>
      <c r="L7360" s="9" t="s">
        <v>216</v>
      </c>
      <c r="M7360" s="9" t="s">
        <v>2103</v>
      </c>
      <c r="N7360" s="9" t="s">
        <v>197</v>
      </c>
      <c r="O7360" s="9" t="s">
        <v>116</v>
      </c>
      <c r="P7360" s="9" t="s">
        <v>258</v>
      </c>
      <c r="Q7360" s="9" t="s">
        <v>219</v>
      </c>
      <c r="R7360" s="9">
        <v>0</v>
      </c>
      <c r="S7360" s="9">
        <v>22</v>
      </c>
      <c r="U7360" s="9" t="s">
        <v>376</v>
      </c>
      <c r="X7360" s="9">
        <f>INDEX(SLA_Policy!$D$2:$D$5,MATCH(F7360,SLA_Policy!$A$2:$A$5,0))</f>
        <v>72</v>
      </c>
      <c r="Y7360" s="9" t="str">
        <f>IF(E7360="Cancelled","Excluded",IF(D7360="",IF((SLA_Policy!$B$8-B7360)*24&gt;X7360,"Open - Breached","Open - On Track"),IF((D7360-B7360)*24&lt;=X7360,"Met","Breached")))</f>
        <v>Met</v>
      </c>
    </row>
    <row r="7361" spans="1:25" x14ac:dyDescent="0.25">
      <c r="A7361" s="9" t="s">
        <v>11383</v>
      </c>
      <c r="B7361" s="23">
        <v>46127.620138888902</v>
      </c>
      <c r="C7361" s="23">
        <v>46127.627083333296</v>
      </c>
      <c r="D7361" s="23">
        <v>46132.408333333296</v>
      </c>
      <c r="E7361" s="9" t="s">
        <v>212</v>
      </c>
      <c r="F7361" s="9" t="s">
        <v>188</v>
      </c>
      <c r="G7361" s="9" t="s">
        <v>213</v>
      </c>
      <c r="H7361" s="9" t="s">
        <v>163</v>
      </c>
      <c r="I7361" s="9" t="s">
        <v>405</v>
      </c>
      <c r="J7361" s="9" t="s">
        <v>5388</v>
      </c>
      <c r="K7361" s="9" t="s">
        <v>246</v>
      </c>
      <c r="L7361" s="9" t="s">
        <v>311</v>
      </c>
      <c r="M7361" s="9" t="s">
        <v>3591</v>
      </c>
      <c r="N7361" s="9" t="s">
        <v>200</v>
      </c>
      <c r="O7361" s="9" t="s">
        <v>176</v>
      </c>
      <c r="P7361" s="9" t="s">
        <v>253</v>
      </c>
      <c r="Q7361" s="9" t="s">
        <v>219</v>
      </c>
      <c r="R7361" s="9">
        <v>0</v>
      </c>
      <c r="S7361" s="9">
        <v>10</v>
      </c>
      <c r="U7361" s="9" t="s">
        <v>230</v>
      </c>
      <c r="W7361" s="9">
        <v>3</v>
      </c>
      <c r="X7361" s="9">
        <f>INDEX(SLA_Policy!$D$2:$D$5,MATCH(F7361,SLA_Policy!$A$2:$A$5,0))</f>
        <v>72</v>
      </c>
      <c r="Y7361" s="9" t="str">
        <f>IF(E7361="Cancelled","Excluded",IF(D7361="",IF((SLA_Policy!$B$8-B7361)*24&gt;X7361,"Open - Breached","Open - On Track"),IF((D7361-B7361)*24&lt;=X7361,"Met","Breached")))</f>
        <v>Breached</v>
      </c>
    </row>
    <row r="7362" spans="1:25" x14ac:dyDescent="0.25">
      <c r="A7362" s="9" t="s">
        <v>11384</v>
      </c>
      <c r="B7362" s="23">
        <v>46127.647916666698</v>
      </c>
      <c r="C7362" s="23">
        <v>46127.657638888901</v>
      </c>
      <c r="D7362" s="23">
        <v>46128.315972222197</v>
      </c>
      <c r="E7362" s="9" t="s">
        <v>212</v>
      </c>
      <c r="F7362" s="9" t="s">
        <v>188</v>
      </c>
      <c r="G7362" s="9" t="s">
        <v>236</v>
      </c>
      <c r="H7362" s="9" t="s">
        <v>161</v>
      </c>
      <c r="I7362" s="9" t="s">
        <v>237</v>
      </c>
      <c r="J7362" s="9" t="s">
        <v>9737</v>
      </c>
      <c r="K7362" s="9" t="s">
        <v>225</v>
      </c>
      <c r="L7362" s="9" t="s">
        <v>216</v>
      </c>
      <c r="M7362" s="9" t="s">
        <v>3667</v>
      </c>
      <c r="N7362" s="9" t="s">
        <v>196</v>
      </c>
      <c r="O7362" s="9" t="s">
        <v>177</v>
      </c>
      <c r="P7362" s="9" t="s">
        <v>942</v>
      </c>
      <c r="Q7362" s="9" t="s">
        <v>219</v>
      </c>
      <c r="R7362" s="9">
        <v>0</v>
      </c>
      <c r="S7362" s="9">
        <v>28</v>
      </c>
      <c r="U7362" s="9" t="s">
        <v>242</v>
      </c>
      <c r="W7362" s="9">
        <v>4</v>
      </c>
      <c r="X7362" s="9">
        <f>INDEX(SLA_Policy!$D$2:$D$5,MATCH(F7362,SLA_Policy!$A$2:$A$5,0))</f>
        <v>72</v>
      </c>
      <c r="Y7362" s="9" t="str">
        <f>IF(E7362="Cancelled","Excluded",IF(D7362="",IF((SLA_Policy!$B$8-B7362)*24&gt;X7362,"Open - Breached","Open - On Track"),IF((D7362-B7362)*24&lt;=X7362,"Met","Breached")))</f>
        <v>Met</v>
      </c>
    </row>
    <row r="7363" spans="1:25" x14ac:dyDescent="0.25">
      <c r="A7363" s="9" t="s">
        <v>11385</v>
      </c>
      <c r="B7363" s="23">
        <v>46127.660416666702</v>
      </c>
      <c r="C7363" s="23">
        <v>46127.734722222202</v>
      </c>
      <c r="D7363" s="23">
        <v>46128.561111111099</v>
      </c>
      <c r="E7363" s="9" t="s">
        <v>212</v>
      </c>
      <c r="F7363" s="9" t="s">
        <v>188</v>
      </c>
      <c r="G7363" s="9" t="s">
        <v>213</v>
      </c>
      <c r="H7363" s="9" t="s">
        <v>167</v>
      </c>
      <c r="I7363" s="9" t="s">
        <v>362</v>
      </c>
      <c r="J7363" s="9" t="s">
        <v>11386</v>
      </c>
      <c r="K7363" s="9" t="s">
        <v>246</v>
      </c>
      <c r="L7363" s="9" t="s">
        <v>293</v>
      </c>
      <c r="M7363" s="9" t="s">
        <v>2199</v>
      </c>
      <c r="N7363" s="9" t="s">
        <v>196</v>
      </c>
      <c r="O7363" s="9" t="s">
        <v>116</v>
      </c>
      <c r="P7363" s="9" t="s">
        <v>551</v>
      </c>
      <c r="Q7363" s="9" t="s">
        <v>219</v>
      </c>
      <c r="R7363" s="9">
        <v>1</v>
      </c>
      <c r="S7363" s="9">
        <v>27</v>
      </c>
      <c r="T7363" s="9" t="s">
        <v>136</v>
      </c>
      <c r="U7363" s="9" t="s">
        <v>290</v>
      </c>
      <c r="W7363" s="9">
        <v>5</v>
      </c>
      <c r="X7363" s="9">
        <f>INDEX(SLA_Policy!$D$2:$D$5,MATCH(F7363,SLA_Policy!$A$2:$A$5,0))</f>
        <v>72</v>
      </c>
      <c r="Y7363" s="9" t="str">
        <f>IF(E7363="Cancelled","Excluded",IF(D7363="",IF((SLA_Policy!$B$8-B7363)*24&gt;X7363,"Open - Breached","Open - On Track"),IF((D7363-B7363)*24&lt;=X7363,"Met","Breached")))</f>
        <v>Met</v>
      </c>
    </row>
    <row r="7364" spans="1:25" x14ac:dyDescent="0.25">
      <c r="A7364" s="9" t="s">
        <v>11387</v>
      </c>
      <c r="B7364" s="23">
        <v>46127.665972222203</v>
      </c>
      <c r="C7364" s="23">
        <v>46127.6694444444</v>
      </c>
      <c r="D7364" s="23">
        <v>46128.379166666702</v>
      </c>
      <c r="E7364" s="9" t="s">
        <v>212</v>
      </c>
      <c r="F7364" s="9" t="s">
        <v>188</v>
      </c>
      <c r="G7364" s="9" t="s">
        <v>236</v>
      </c>
      <c r="H7364" s="9" t="s">
        <v>163</v>
      </c>
      <c r="I7364" s="9" t="s">
        <v>327</v>
      </c>
      <c r="J7364" s="9" t="s">
        <v>11388</v>
      </c>
      <c r="K7364" s="9" t="s">
        <v>215</v>
      </c>
      <c r="L7364" s="9" t="s">
        <v>311</v>
      </c>
      <c r="M7364" s="9" t="s">
        <v>2704</v>
      </c>
      <c r="N7364" s="9" t="s">
        <v>199</v>
      </c>
      <c r="O7364" s="9" t="s">
        <v>176</v>
      </c>
      <c r="P7364" s="9" t="s">
        <v>419</v>
      </c>
      <c r="Q7364" s="9" t="s">
        <v>219</v>
      </c>
      <c r="R7364" s="9">
        <v>0</v>
      </c>
      <c r="S7364" s="9">
        <v>46</v>
      </c>
      <c r="U7364" s="9" t="s">
        <v>242</v>
      </c>
      <c r="X7364" s="9">
        <f>INDEX(SLA_Policy!$D$2:$D$5,MATCH(F7364,SLA_Policy!$A$2:$A$5,0))</f>
        <v>72</v>
      </c>
      <c r="Y7364" s="9" t="str">
        <f>IF(E7364="Cancelled","Excluded",IF(D7364="",IF((SLA_Policy!$B$8-B7364)*24&gt;X7364,"Open - Breached","Open - On Track"),IF((D7364-B7364)*24&lt;=X7364,"Met","Breached")))</f>
        <v>Met</v>
      </c>
    </row>
    <row r="7365" spans="1:25" x14ac:dyDescent="0.25">
      <c r="A7365" s="9" t="s">
        <v>11389</v>
      </c>
      <c r="B7365" s="23">
        <v>46127.726388888899</v>
      </c>
      <c r="C7365" s="23">
        <v>46127.7680555556</v>
      </c>
      <c r="D7365" s="23">
        <v>46128.396527777797</v>
      </c>
      <c r="E7365" s="9" t="s">
        <v>212</v>
      </c>
      <c r="F7365" s="9" t="s">
        <v>189</v>
      </c>
      <c r="G7365" s="9" t="s">
        <v>236</v>
      </c>
      <c r="H7365" s="9" t="s">
        <v>167</v>
      </c>
      <c r="I7365" s="9" t="s">
        <v>255</v>
      </c>
      <c r="J7365" s="9" t="s">
        <v>6845</v>
      </c>
      <c r="K7365" s="9" t="s">
        <v>246</v>
      </c>
      <c r="L7365" s="9" t="s">
        <v>311</v>
      </c>
      <c r="M7365" s="9" t="s">
        <v>2822</v>
      </c>
      <c r="N7365" s="9" t="s">
        <v>196</v>
      </c>
      <c r="O7365" s="9" t="s">
        <v>116</v>
      </c>
      <c r="P7365" s="9" t="s">
        <v>218</v>
      </c>
      <c r="Q7365" s="9" t="s">
        <v>219</v>
      </c>
      <c r="R7365" s="9">
        <v>0</v>
      </c>
      <c r="S7365" s="9">
        <v>29</v>
      </c>
      <c r="U7365" s="9" t="s">
        <v>242</v>
      </c>
      <c r="X7365" s="9">
        <f>INDEX(SLA_Policy!$D$2:$D$5,MATCH(F7365,SLA_Policy!$A$2:$A$5,0))</f>
        <v>120</v>
      </c>
      <c r="Y7365" s="9" t="str">
        <f>IF(E7365="Cancelled","Excluded",IF(D7365="",IF((SLA_Policy!$B$8-B7365)*24&gt;X7365,"Open - Breached","Open - On Track"),IF((D7365-B7365)*24&lt;=X7365,"Met","Breached")))</f>
        <v>Met</v>
      </c>
    </row>
    <row r="7366" spans="1:25" x14ac:dyDescent="0.25">
      <c r="A7366" s="9" t="s">
        <v>11390</v>
      </c>
      <c r="B7366" s="23">
        <v>46127.733333333301</v>
      </c>
      <c r="C7366" s="23">
        <v>46127.745138888902</v>
      </c>
      <c r="D7366" s="23">
        <v>46128.4597222222</v>
      </c>
      <c r="E7366" s="9" t="s">
        <v>212</v>
      </c>
      <c r="F7366" s="9" t="s">
        <v>188</v>
      </c>
      <c r="G7366" s="9" t="s">
        <v>236</v>
      </c>
      <c r="H7366" s="9" t="s">
        <v>167</v>
      </c>
      <c r="I7366" s="9" t="s">
        <v>255</v>
      </c>
      <c r="J7366" s="9" t="s">
        <v>11391</v>
      </c>
      <c r="K7366" s="9" t="s">
        <v>225</v>
      </c>
      <c r="L7366" s="9" t="s">
        <v>307</v>
      </c>
      <c r="M7366" s="9" t="s">
        <v>3811</v>
      </c>
      <c r="N7366" s="9" t="s">
        <v>197</v>
      </c>
      <c r="O7366" s="9" t="s">
        <v>180</v>
      </c>
      <c r="P7366" s="9" t="s">
        <v>368</v>
      </c>
      <c r="Q7366" s="9" t="s">
        <v>219</v>
      </c>
      <c r="R7366" s="9">
        <v>0</v>
      </c>
      <c r="S7366" s="9">
        <v>20</v>
      </c>
      <c r="U7366" s="9" t="s">
        <v>242</v>
      </c>
      <c r="X7366" s="9">
        <f>INDEX(SLA_Policy!$D$2:$D$5,MATCH(F7366,SLA_Policy!$A$2:$A$5,0))</f>
        <v>72</v>
      </c>
      <c r="Y7366" s="9" t="str">
        <f>IF(E7366="Cancelled","Excluded",IF(D7366="",IF((SLA_Policy!$B$8-B7366)*24&gt;X7366,"Open - Breached","Open - On Track"),IF((D7366-B7366)*24&lt;=X7366,"Met","Breached")))</f>
        <v>Met</v>
      </c>
    </row>
    <row r="7367" spans="1:25" x14ac:dyDescent="0.25">
      <c r="A7367" s="9" t="s">
        <v>11392</v>
      </c>
      <c r="B7367" s="23">
        <v>46127.754861111098</v>
      </c>
      <c r="C7367" s="23">
        <v>46128.324999999997</v>
      </c>
      <c r="D7367" s="23">
        <v>46129.403472222199</v>
      </c>
      <c r="E7367" s="9" t="s">
        <v>212</v>
      </c>
      <c r="F7367" s="9" t="s">
        <v>189</v>
      </c>
      <c r="G7367" s="9" t="s">
        <v>213</v>
      </c>
      <c r="H7367" s="9" t="s">
        <v>162</v>
      </c>
      <c r="I7367" s="9" t="s">
        <v>345</v>
      </c>
      <c r="J7367" s="9" t="s">
        <v>3691</v>
      </c>
      <c r="K7367" s="9" t="s">
        <v>225</v>
      </c>
      <c r="L7367" s="9" t="s">
        <v>226</v>
      </c>
      <c r="M7367" s="9" t="s">
        <v>6812</v>
      </c>
      <c r="N7367" s="9" t="s">
        <v>196</v>
      </c>
      <c r="O7367" s="9" t="s">
        <v>179</v>
      </c>
      <c r="P7367" s="9" t="s">
        <v>284</v>
      </c>
      <c r="Q7367" s="9" t="s">
        <v>273</v>
      </c>
      <c r="R7367" s="9">
        <v>0</v>
      </c>
      <c r="S7367" s="9">
        <v>19</v>
      </c>
      <c r="U7367" s="9" t="s">
        <v>266</v>
      </c>
      <c r="X7367" s="9">
        <f>INDEX(SLA_Policy!$D$2:$D$5,MATCH(F7367,SLA_Policy!$A$2:$A$5,0))</f>
        <v>120</v>
      </c>
      <c r="Y7367" s="9" t="str">
        <f>IF(E7367="Cancelled","Excluded",IF(D7367="",IF((SLA_Policy!$B$8-B7367)*24&gt;X7367,"Open - Breached","Open - On Track"),IF((D7367-B7367)*24&lt;=X7367,"Met","Breached")))</f>
        <v>Met</v>
      </c>
    </row>
    <row r="7368" spans="1:25" x14ac:dyDescent="0.25">
      <c r="A7368" s="9" t="s">
        <v>11393</v>
      </c>
      <c r="B7368" s="23">
        <v>46128.251388888901</v>
      </c>
      <c r="C7368" s="23">
        <v>46128.320138888899</v>
      </c>
      <c r="D7368" s="23">
        <v>46128.747222222199</v>
      </c>
      <c r="E7368" s="9" t="s">
        <v>212</v>
      </c>
      <c r="F7368" s="9" t="s">
        <v>188</v>
      </c>
      <c r="G7368" s="9" t="s">
        <v>213</v>
      </c>
      <c r="H7368" s="9" t="s">
        <v>88</v>
      </c>
      <c r="I7368" s="9" t="s">
        <v>92</v>
      </c>
      <c r="J7368" s="9" t="s">
        <v>3210</v>
      </c>
      <c r="K7368" s="9" t="s">
        <v>303</v>
      </c>
      <c r="L7368" s="9" t="s">
        <v>282</v>
      </c>
      <c r="M7368" s="9" t="s">
        <v>1536</v>
      </c>
      <c r="N7368" s="9" t="s">
        <v>198</v>
      </c>
      <c r="O7368" s="9" t="s">
        <v>178</v>
      </c>
      <c r="P7368" s="9" t="s">
        <v>321</v>
      </c>
      <c r="Q7368" s="9" t="s">
        <v>219</v>
      </c>
      <c r="R7368" s="9">
        <v>1</v>
      </c>
      <c r="S7368" s="9">
        <v>28</v>
      </c>
      <c r="T7368" s="9" t="s">
        <v>136</v>
      </c>
      <c r="U7368" s="9" t="s">
        <v>266</v>
      </c>
      <c r="W7368" s="9">
        <v>3</v>
      </c>
      <c r="X7368" s="9">
        <f>INDEX(SLA_Policy!$D$2:$D$5,MATCH(F7368,SLA_Policy!$A$2:$A$5,0))</f>
        <v>72</v>
      </c>
      <c r="Y7368" s="9" t="str">
        <f>IF(E7368="Cancelled","Excluded",IF(D7368="",IF((SLA_Policy!$B$8-B7368)*24&gt;X7368,"Open - Breached","Open - On Track"),IF((D7368-B7368)*24&lt;=X7368,"Met","Breached")))</f>
        <v>Met</v>
      </c>
    </row>
    <row r="7369" spans="1:25" x14ac:dyDescent="0.25">
      <c r="A7369" s="9" t="s">
        <v>11394</v>
      </c>
      <c r="B7369" s="23">
        <v>46128.252777777801</v>
      </c>
      <c r="C7369" s="23">
        <v>46128.373611111099</v>
      </c>
      <c r="D7369" s="23">
        <v>46132.322916666701</v>
      </c>
      <c r="E7369" s="9" t="s">
        <v>212</v>
      </c>
      <c r="F7369" s="9" t="s">
        <v>189</v>
      </c>
      <c r="G7369" s="9" t="s">
        <v>213</v>
      </c>
      <c r="H7369" s="9" t="s">
        <v>165</v>
      </c>
      <c r="I7369" s="9" t="s">
        <v>567</v>
      </c>
      <c r="J7369" s="9" t="s">
        <v>3422</v>
      </c>
      <c r="K7369" s="9" t="s">
        <v>239</v>
      </c>
      <c r="L7369" s="9" t="s">
        <v>270</v>
      </c>
      <c r="M7369" s="9" t="s">
        <v>3750</v>
      </c>
      <c r="N7369" s="9" t="s">
        <v>196</v>
      </c>
      <c r="O7369" s="9" t="s">
        <v>176</v>
      </c>
      <c r="P7369" s="9" t="s">
        <v>330</v>
      </c>
      <c r="Q7369" s="9" t="s">
        <v>219</v>
      </c>
      <c r="R7369" s="9">
        <v>0</v>
      </c>
      <c r="S7369" s="9">
        <v>7</v>
      </c>
      <c r="U7369" s="9" t="s">
        <v>266</v>
      </c>
      <c r="X7369" s="9">
        <f>INDEX(SLA_Policy!$D$2:$D$5,MATCH(F7369,SLA_Policy!$A$2:$A$5,0))</f>
        <v>120</v>
      </c>
      <c r="Y7369" s="9" t="str">
        <f>IF(E7369="Cancelled","Excluded",IF(D7369="",IF((SLA_Policy!$B$8-B7369)*24&gt;X7369,"Open - Breached","Open - On Track"),IF((D7369-B7369)*24&lt;=X7369,"Met","Breached")))</f>
        <v>Met</v>
      </c>
    </row>
    <row r="7370" spans="1:25" x14ac:dyDescent="0.25">
      <c r="A7370" s="9" t="s">
        <v>11395</v>
      </c>
      <c r="B7370" s="23">
        <v>46128.2944444444</v>
      </c>
      <c r="C7370" s="23">
        <v>46128.297222222202</v>
      </c>
      <c r="D7370" s="23">
        <v>46128.3527777778</v>
      </c>
      <c r="E7370" s="9" t="s">
        <v>212</v>
      </c>
      <c r="F7370" s="9" t="s">
        <v>187</v>
      </c>
      <c r="G7370" s="9" t="s">
        <v>213</v>
      </c>
      <c r="H7370" s="9" t="s">
        <v>167</v>
      </c>
      <c r="I7370" s="9" t="s">
        <v>684</v>
      </c>
      <c r="J7370" s="9" t="s">
        <v>5439</v>
      </c>
      <c r="K7370" s="9" t="s">
        <v>215</v>
      </c>
      <c r="L7370" s="9" t="s">
        <v>216</v>
      </c>
      <c r="M7370" s="9" t="s">
        <v>712</v>
      </c>
      <c r="N7370" s="9" t="s">
        <v>197</v>
      </c>
      <c r="O7370" s="9" t="s">
        <v>116</v>
      </c>
      <c r="P7370" s="9" t="s">
        <v>234</v>
      </c>
      <c r="Q7370" s="9" t="s">
        <v>219</v>
      </c>
      <c r="R7370" s="9">
        <v>0</v>
      </c>
      <c r="S7370" s="9">
        <v>29</v>
      </c>
      <c r="U7370" s="9" t="s">
        <v>248</v>
      </c>
      <c r="X7370" s="9">
        <f>INDEX(SLA_Policy!$D$2:$D$5,MATCH(F7370,SLA_Policy!$A$2:$A$5,0))</f>
        <v>8</v>
      </c>
      <c r="Y7370" s="9" t="str">
        <f>IF(E7370="Cancelled","Excluded",IF(D7370="",IF((SLA_Policy!$B$8-B7370)*24&gt;X7370,"Open - Breached","Open - On Track"),IF((D7370-B7370)*24&lt;=X7370,"Met","Breached")))</f>
        <v>Met</v>
      </c>
    </row>
    <row r="7371" spans="1:25" x14ac:dyDescent="0.25">
      <c r="A7371" s="9" t="s">
        <v>11396</v>
      </c>
      <c r="B7371" s="23">
        <v>46128.315277777801</v>
      </c>
      <c r="C7371" s="23">
        <v>46128.319444444503</v>
      </c>
      <c r="D7371" s="23">
        <v>46128.337500000001</v>
      </c>
      <c r="E7371" s="9" t="s">
        <v>212</v>
      </c>
      <c r="F7371" s="9" t="s">
        <v>188</v>
      </c>
      <c r="G7371" s="9" t="s">
        <v>213</v>
      </c>
      <c r="H7371" s="9" t="s">
        <v>161</v>
      </c>
      <c r="I7371" s="9" t="s">
        <v>389</v>
      </c>
      <c r="J7371" s="9" t="s">
        <v>767</v>
      </c>
      <c r="K7371" s="9" t="s">
        <v>246</v>
      </c>
      <c r="L7371" s="9" t="s">
        <v>216</v>
      </c>
      <c r="M7371" s="9" t="s">
        <v>1772</v>
      </c>
      <c r="N7371" s="9" t="s">
        <v>198</v>
      </c>
      <c r="O7371" s="9" t="s">
        <v>116</v>
      </c>
      <c r="P7371" s="9" t="s">
        <v>295</v>
      </c>
      <c r="Q7371" s="9" t="s">
        <v>219</v>
      </c>
      <c r="R7371" s="9">
        <v>0</v>
      </c>
      <c r="S7371" s="9">
        <v>4</v>
      </c>
      <c r="U7371" s="9" t="s">
        <v>221</v>
      </c>
      <c r="W7371" s="9">
        <v>5</v>
      </c>
      <c r="X7371" s="9">
        <f>INDEX(SLA_Policy!$D$2:$D$5,MATCH(F7371,SLA_Policy!$A$2:$A$5,0))</f>
        <v>72</v>
      </c>
      <c r="Y7371" s="9" t="str">
        <f>IF(E7371="Cancelled","Excluded",IF(D7371="",IF((SLA_Policy!$B$8-B7371)*24&gt;X7371,"Open - Breached","Open - On Track"),IF((D7371-B7371)*24&lt;=X7371,"Met","Breached")))</f>
        <v>Met</v>
      </c>
    </row>
    <row r="7372" spans="1:25" x14ac:dyDescent="0.25">
      <c r="A7372" s="9" t="s">
        <v>11397</v>
      </c>
      <c r="B7372" s="23">
        <v>46128.3215277778</v>
      </c>
      <c r="C7372" s="23">
        <v>46128.324999999997</v>
      </c>
      <c r="D7372" s="23">
        <v>46129.408333333296</v>
      </c>
      <c r="E7372" s="9" t="s">
        <v>212</v>
      </c>
      <c r="F7372" s="9" t="s">
        <v>188</v>
      </c>
      <c r="G7372" s="9" t="s">
        <v>213</v>
      </c>
      <c r="H7372" s="9" t="s">
        <v>163</v>
      </c>
      <c r="I7372" s="9" t="s">
        <v>223</v>
      </c>
      <c r="J7372" s="9" t="s">
        <v>2295</v>
      </c>
      <c r="K7372" s="9" t="s">
        <v>246</v>
      </c>
      <c r="L7372" s="9" t="s">
        <v>293</v>
      </c>
      <c r="M7372" s="9" t="s">
        <v>2099</v>
      </c>
      <c r="N7372" s="9" t="s">
        <v>200</v>
      </c>
      <c r="O7372" s="9" t="s">
        <v>176</v>
      </c>
      <c r="P7372" s="9" t="s">
        <v>330</v>
      </c>
      <c r="Q7372" s="9" t="s">
        <v>219</v>
      </c>
      <c r="R7372" s="9">
        <v>0</v>
      </c>
      <c r="S7372" s="9">
        <v>139</v>
      </c>
      <c r="T7372" s="9" t="s">
        <v>229</v>
      </c>
      <c r="U7372" s="9" t="s">
        <v>230</v>
      </c>
      <c r="X7372" s="9">
        <f>INDEX(SLA_Policy!$D$2:$D$5,MATCH(F7372,SLA_Policy!$A$2:$A$5,0))</f>
        <v>72</v>
      </c>
      <c r="Y7372" s="9" t="str">
        <f>IF(E7372="Cancelled","Excluded",IF(D7372="",IF((SLA_Policy!$B$8-B7372)*24&gt;X7372,"Open - Breached","Open - On Track"),IF((D7372-B7372)*24&lt;=X7372,"Met","Breached")))</f>
        <v>Met</v>
      </c>
    </row>
    <row r="7373" spans="1:25" x14ac:dyDescent="0.25">
      <c r="A7373" s="9" t="s">
        <v>11398</v>
      </c>
      <c r="B7373" s="23">
        <v>46128.322222222203</v>
      </c>
      <c r="C7373" s="23">
        <v>46128.353472222203</v>
      </c>
      <c r="D7373" s="23">
        <v>46128.530555555597</v>
      </c>
      <c r="E7373" s="9" t="s">
        <v>212</v>
      </c>
      <c r="F7373" s="9" t="s">
        <v>188</v>
      </c>
      <c r="G7373" s="9" t="s">
        <v>236</v>
      </c>
      <c r="H7373" s="9" t="s">
        <v>167</v>
      </c>
      <c r="I7373" s="9" t="s">
        <v>255</v>
      </c>
      <c r="J7373" s="9" t="s">
        <v>3488</v>
      </c>
      <c r="K7373" s="9" t="s">
        <v>225</v>
      </c>
      <c r="L7373" s="9" t="s">
        <v>104</v>
      </c>
      <c r="M7373" s="9" t="s">
        <v>594</v>
      </c>
      <c r="N7373" s="9" t="s">
        <v>196</v>
      </c>
      <c r="O7373" s="9" t="s">
        <v>176</v>
      </c>
      <c r="P7373" s="9" t="s">
        <v>1159</v>
      </c>
      <c r="Q7373" s="9" t="s">
        <v>219</v>
      </c>
      <c r="R7373" s="9">
        <v>0</v>
      </c>
      <c r="S7373" s="9">
        <v>24</v>
      </c>
      <c r="U7373" s="9" t="s">
        <v>242</v>
      </c>
      <c r="W7373" s="9">
        <v>4</v>
      </c>
      <c r="X7373" s="9">
        <f>INDEX(SLA_Policy!$D$2:$D$5,MATCH(F7373,SLA_Policy!$A$2:$A$5,0))</f>
        <v>72</v>
      </c>
      <c r="Y7373" s="9" t="str">
        <f>IF(E7373="Cancelled","Excluded",IF(D7373="",IF((SLA_Policy!$B$8-B7373)*24&gt;X7373,"Open - Breached","Open - On Track"),IF((D7373-B7373)*24&lt;=X7373,"Met","Breached")))</f>
        <v>Met</v>
      </c>
    </row>
    <row r="7374" spans="1:25" x14ac:dyDescent="0.25">
      <c r="A7374" s="9" t="s">
        <v>11399</v>
      </c>
      <c r="B7374" s="23">
        <v>46128.335416666698</v>
      </c>
      <c r="C7374" s="23">
        <v>46128.338888888902</v>
      </c>
      <c r="D7374" s="23">
        <v>46129.326388888898</v>
      </c>
      <c r="E7374" s="9" t="s">
        <v>212</v>
      </c>
      <c r="F7374" s="9" t="s">
        <v>188</v>
      </c>
      <c r="G7374" s="9" t="s">
        <v>213</v>
      </c>
      <c r="H7374" s="9" t="s">
        <v>162</v>
      </c>
      <c r="I7374" s="9" t="s">
        <v>416</v>
      </c>
      <c r="J7374" s="9" t="s">
        <v>8744</v>
      </c>
      <c r="K7374" s="9" t="s">
        <v>246</v>
      </c>
      <c r="L7374" s="9" t="s">
        <v>216</v>
      </c>
      <c r="M7374" s="9" t="s">
        <v>1934</v>
      </c>
      <c r="N7374" s="9" t="s">
        <v>199</v>
      </c>
      <c r="O7374" s="9" t="s">
        <v>179</v>
      </c>
      <c r="P7374" s="9" t="s">
        <v>284</v>
      </c>
      <c r="Q7374" s="9" t="s">
        <v>219</v>
      </c>
      <c r="R7374" s="9">
        <v>0</v>
      </c>
      <c r="S7374" s="9">
        <v>16</v>
      </c>
      <c r="U7374" s="9" t="s">
        <v>140</v>
      </c>
      <c r="V7374" s="9" t="s">
        <v>11327</v>
      </c>
      <c r="X7374" s="9">
        <f>INDEX(SLA_Policy!$D$2:$D$5,MATCH(F7374,SLA_Policy!$A$2:$A$5,0))</f>
        <v>72</v>
      </c>
      <c r="Y7374" s="9" t="str">
        <f>IF(E7374="Cancelled","Excluded",IF(D7374="",IF((SLA_Policy!$B$8-B7374)*24&gt;X7374,"Open - Breached","Open - On Track"),IF((D7374-B7374)*24&lt;=X7374,"Met","Breached")))</f>
        <v>Met</v>
      </c>
    </row>
    <row r="7375" spans="1:25" x14ac:dyDescent="0.25">
      <c r="A7375" s="9" t="s">
        <v>11400</v>
      </c>
      <c r="B7375" s="23">
        <v>46128.338194444397</v>
      </c>
      <c r="C7375" s="23">
        <v>46128.40625</v>
      </c>
      <c r="D7375" s="23">
        <v>46128.452777777798</v>
      </c>
      <c r="E7375" s="9" t="s">
        <v>212</v>
      </c>
      <c r="F7375" s="9" t="s">
        <v>188</v>
      </c>
      <c r="G7375" s="9" t="s">
        <v>213</v>
      </c>
      <c r="H7375" s="9" t="s">
        <v>161</v>
      </c>
      <c r="I7375" s="9" t="s">
        <v>389</v>
      </c>
      <c r="J7375" s="9" t="s">
        <v>390</v>
      </c>
      <c r="K7375" s="9" t="s">
        <v>246</v>
      </c>
      <c r="L7375" s="9" t="s">
        <v>104</v>
      </c>
      <c r="M7375" s="9" t="s">
        <v>11401</v>
      </c>
      <c r="N7375" s="9" t="s">
        <v>196</v>
      </c>
      <c r="O7375" s="9" t="s">
        <v>116</v>
      </c>
      <c r="P7375" s="9" t="s">
        <v>258</v>
      </c>
      <c r="Q7375" s="9" t="s">
        <v>219</v>
      </c>
      <c r="R7375" s="9">
        <v>0</v>
      </c>
      <c r="S7375" s="9">
        <v>3</v>
      </c>
      <c r="U7375" s="9" t="s">
        <v>290</v>
      </c>
      <c r="W7375" s="9">
        <v>3</v>
      </c>
      <c r="X7375" s="9">
        <f>INDEX(SLA_Policy!$D$2:$D$5,MATCH(F7375,SLA_Policy!$A$2:$A$5,0))</f>
        <v>72</v>
      </c>
      <c r="Y7375" s="9" t="str">
        <f>IF(E7375="Cancelled","Excluded",IF(D7375="",IF((SLA_Policy!$B$8-B7375)*24&gt;X7375,"Open - Breached","Open - On Track"),IF((D7375-B7375)*24&lt;=X7375,"Met","Breached")))</f>
        <v>Met</v>
      </c>
    </row>
    <row r="7376" spans="1:25" x14ac:dyDescent="0.25">
      <c r="A7376" s="9" t="s">
        <v>11402</v>
      </c>
      <c r="B7376" s="23">
        <v>46128.347916666702</v>
      </c>
      <c r="C7376" s="23">
        <v>46128.354166666701</v>
      </c>
      <c r="D7376" s="23">
        <v>46132.341666666704</v>
      </c>
      <c r="E7376" s="9" t="s">
        <v>212</v>
      </c>
      <c r="F7376" s="9" t="s">
        <v>189</v>
      </c>
      <c r="G7376" s="9" t="s">
        <v>213</v>
      </c>
      <c r="H7376" s="9" t="s">
        <v>167</v>
      </c>
      <c r="I7376" s="9" t="s">
        <v>349</v>
      </c>
      <c r="J7376" s="9" t="s">
        <v>11403</v>
      </c>
      <c r="K7376" s="9" t="s">
        <v>246</v>
      </c>
      <c r="L7376" s="9" t="s">
        <v>351</v>
      </c>
      <c r="M7376" s="9" t="s">
        <v>1496</v>
      </c>
      <c r="N7376" s="9" t="s">
        <v>198</v>
      </c>
      <c r="O7376" s="9" t="s">
        <v>180</v>
      </c>
      <c r="P7376" s="9" t="s">
        <v>318</v>
      </c>
      <c r="Q7376" s="9" t="s">
        <v>219</v>
      </c>
      <c r="R7376" s="9">
        <v>0</v>
      </c>
      <c r="S7376" s="9">
        <v>11</v>
      </c>
      <c r="U7376" s="9" t="s">
        <v>266</v>
      </c>
      <c r="X7376" s="9">
        <f>INDEX(SLA_Policy!$D$2:$D$5,MATCH(F7376,SLA_Policy!$A$2:$A$5,0))</f>
        <v>120</v>
      </c>
      <c r="Y7376" s="9" t="str">
        <f>IF(E7376="Cancelled","Excluded",IF(D7376="",IF((SLA_Policy!$B$8-B7376)*24&gt;X7376,"Open - Breached","Open - On Track"),IF((D7376-B7376)*24&lt;=X7376,"Met","Breached")))</f>
        <v>Met</v>
      </c>
    </row>
    <row r="7377" spans="1:25" x14ac:dyDescent="0.25">
      <c r="A7377" s="9" t="s">
        <v>11404</v>
      </c>
      <c r="B7377" s="23">
        <v>46128.354861111096</v>
      </c>
      <c r="C7377" s="23">
        <v>46128.355555555601</v>
      </c>
      <c r="D7377" s="23">
        <v>46129.318055555603</v>
      </c>
      <c r="E7377" s="9" t="s">
        <v>212</v>
      </c>
      <c r="F7377" s="9" t="s">
        <v>188</v>
      </c>
      <c r="G7377" s="9" t="s">
        <v>213</v>
      </c>
      <c r="H7377" s="9" t="s">
        <v>162</v>
      </c>
      <c r="I7377" s="9" t="s">
        <v>393</v>
      </c>
      <c r="J7377" s="9" t="s">
        <v>1326</v>
      </c>
      <c r="K7377" s="9" t="s">
        <v>225</v>
      </c>
      <c r="L7377" s="9" t="s">
        <v>216</v>
      </c>
      <c r="M7377" s="9" t="s">
        <v>1324</v>
      </c>
      <c r="N7377" s="9" t="s">
        <v>198</v>
      </c>
      <c r="O7377" s="9" t="s">
        <v>179</v>
      </c>
      <c r="P7377" s="9" t="s">
        <v>284</v>
      </c>
      <c r="Q7377" s="9" t="s">
        <v>219</v>
      </c>
      <c r="R7377" s="9">
        <v>1</v>
      </c>
      <c r="S7377" s="9">
        <v>42</v>
      </c>
      <c r="U7377" s="9" t="s">
        <v>140</v>
      </c>
      <c r="V7377" s="9" t="s">
        <v>11327</v>
      </c>
      <c r="W7377" s="9">
        <v>5</v>
      </c>
      <c r="X7377" s="9">
        <f>INDEX(SLA_Policy!$D$2:$D$5,MATCH(F7377,SLA_Policy!$A$2:$A$5,0))</f>
        <v>72</v>
      </c>
      <c r="Y7377" s="9" t="str">
        <f>IF(E7377="Cancelled","Excluded",IF(D7377="",IF((SLA_Policy!$B$8-B7377)*24&gt;X7377,"Open - Breached","Open - On Track"),IF((D7377-B7377)*24&lt;=X7377,"Met","Breached")))</f>
        <v>Met</v>
      </c>
    </row>
    <row r="7378" spans="1:25" x14ac:dyDescent="0.25">
      <c r="A7378" s="9" t="s">
        <v>11405</v>
      </c>
      <c r="B7378" s="23">
        <v>46128.375694444498</v>
      </c>
      <c r="C7378" s="23">
        <v>46128.479166666701</v>
      </c>
      <c r="D7378" s="23">
        <v>46129.652083333298</v>
      </c>
      <c r="E7378" s="9" t="s">
        <v>212</v>
      </c>
      <c r="F7378" s="9" t="s">
        <v>188</v>
      </c>
      <c r="G7378" s="9" t="s">
        <v>213</v>
      </c>
      <c r="H7378" s="9" t="s">
        <v>163</v>
      </c>
      <c r="I7378" s="9" t="s">
        <v>405</v>
      </c>
      <c r="J7378" s="9" t="s">
        <v>884</v>
      </c>
      <c r="K7378" s="9" t="s">
        <v>246</v>
      </c>
      <c r="L7378" s="9" t="s">
        <v>104</v>
      </c>
      <c r="M7378" s="9" t="s">
        <v>1056</v>
      </c>
      <c r="N7378" s="9" t="s">
        <v>196</v>
      </c>
      <c r="O7378" s="9" t="s">
        <v>176</v>
      </c>
      <c r="P7378" s="9" t="s">
        <v>253</v>
      </c>
      <c r="Q7378" s="9" t="s">
        <v>219</v>
      </c>
      <c r="R7378" s="9">
        <v>0</v>
      </c>
      <c r="S7378" s="9">
        <v>27</v>
      </c>
      <c r="U7378" s="9" t="s">
        <v>230</v>
      </c>
      <c r="W7378" s="9">
        <v>4</v>
      </c>
      <c r="X7378" s="9">
        <f>INDEX(SLA_Policy!$D$2:$D$5,MATCH(F7378,SLA_Policy!$A$2:$A$5,0))</f>
        <v>72</v>
      </c>
      <c r="Y7378" s="9" t="str">
        <f>IF(E7378="Cancelled","Excluded",IF(D7378="",IF((SLA_Policy!$B$8-B7378)*24&gt;X7378,"Open - Breached","Open - On Track"),IF((D7378-B7378)*24&lt;=X7378,"Met","Breached")))</f>
        <v>Met</v>
      </c>
    </row>
    <row r="7379" spans="1:25" x14ac:dyDescent="0.25">
      <c r="A7379" s="9" t="s">
        <v>11406</v>
      </c>
      <c r="B7379" s="23">
        <v>46128.376388888901</v>
      </c>
      <c r="C7379" s="23">
        <v>46128.429166666698</v>
      </c>
      <c r="D7379" s="23">
        <v>46128.690972222197</v>
      </c>
      <c r="E7379" s="9" t="s">
        <v>212</v>
      </c>
      <c r="F7379" s="9" t="s">
        <v>189</v>
      </c>
      <c r="G7379" s="9" t="s">
        <v>213</v>
      </c>
      <c r="H7379" s="9" t="s">
        <v>162</v>
      </c>
      <c r="I7379" s="9" t="s">
        <v>393</v>
      </c>
      <c r="J7379" s="9" t="s">
        <v>1326</v>
      </c>
      <c r="K7379" s="9" t="s">
        <v>246</v>
      </c>
      <c r="L7379" s="9" t="s">
        <v>104</v>
      </c>
      <c r="M7379" s="9" t="s">
        <v>467</v>
      </c>
      <c r="N7379" s="9" t="s">
        <v>196</v>
      </c>
      <c r="O7379" s="9" t="s">
        <v>116</v>
      </c>
      <c r="P7379" s="9" t="s">
        <v>342</v>
      </c>
      <c r="Q7379" s="9" t="s">
        <v>219</v>
      </c>
      <c r="R7379" s="9">
        <v>0</v>
      </c>
      <c r="S7379" s="9">
        <v>11</v>
      </c>
      <c r="U7379" s="9" t="s">
        <v>140</v>
      </c>
      <c r="V7379" s="9" t="s">
        <v>11327</v>
      </c>
      <c r="X7379" s="9">
        <f>INDEX(SLA_Policy!$D$2:$D$5,MATCH(F7379,SLA_Policy!$A$2:$A$5,0))</f>
        <v>120</v>
      </c>
      <c r="Y7379" s="9" t="str">
        <f>IF(E7379="Cancelled","Excluded",IF(D7379="",IF((SLA_Policy!$B$8-B7379)*24&gt;X7379,"Open - Breached","Open - On Track"),IF((D7379-B7379)*24&lt;=X7379,"Met","Breached")))</f>
        <v>Met</v>
      </c>
    </row>
    <row r="7380" spans="1:25" x14ac:dyDescent="0.25">
      <c r="A7380" s="9" t="s">
        <v>11407</v>
      </c>
      <c r="B7380" s="23">
        <v>46128.387499999997</v>
      </c>
      <c r="C7380" s="23">
        <v>46128.404166666704</v>
      </c>
      <c r="D7380" s="23">
        <v>46129.40625</v>
      </c>
      <c r="E7380" s="9" t="s">
        <v>212</v>
      </c>
      <c r="F7380" s="9" t="s">
        <v>188</v>
      </c>
      <c r="G7380" s="9" t="s">
        <v>236</v>
      </c>
      <c r="H7380" s="9" t="s">
        <v>163</v>
      </c>
      <c r="I7380" s="9" t="s">
        <v>315</v>
      </c>
      <c r="J7380" s="9" t="s">
        <v>5091</v>
      </c>
      <c r="K7380" s="9" t="s">
        <v>215</v>
      </c>
      <c r="L7380" s="9" t="s">
        <v>216</v>
      </c>
      <c r="M7380" s="9" t="s">
        <v>3203</v>
      </c>
      <c r="N7380" s="9" t="s">
        <v>196</v>
      </c>
      <c r="O7380" s="9" t="s">
        <v>180</v>
      </c>
      <c r="P7380" s="9" t="s">
        <v>368</v>
      </c>
      <c r="Q7380" s="9" t="s">
        <v>219</v>
      </c>
      <c r="R7380" s="9">
        <v>0</v>
      </c>
      <c r="S7380" s="9">
        <v>152</v>
      </c>
      <c r="T7380" s="9" t="s">
        <v>229</v>
      </c>
      <c r="U7380" s="9" t="s">
        <v>242</v>
      </c>
      <c r="X7380" s="9">
        <f>INDEX(SLA_Policy!$D$2:$D$5,MATCH(F7380,SLA_Policy!$A$2:$A$5,0))</f>
        <v>72</v>
      </c>
      <c r="Y7380" s="9" t="str">
        <f>IF(E7380="Cancelled","Excluded",IF(D7380="",IF((SLA_Policy!$B$8-B7380)*24&gt;X7380,"Open - Breached","Open - On Track"),IF((D7380-B7380)*24&lt;=X7380,"Met","Breached")))</f>
        <v>Met</v>
      </c>
    </row>
    <row r="7381" spans="1:25" x14ac:dyDescent="0.25">
      <c r="A7381" s="9" t="s">
        <v>11408</v>
      </c>
      <c r="B7381" s="23">
        <v>46128.390972222202</v>
      </c>
      <c r="C7381" s="23">
        <v>46128.444444444503</v>
      </c>
      <c r="D7381" s="23">
        <v>46128.730555555601</v>
      </c>
      <c r="E7381" s="9" t="s">
        <v>212</v>
      </c>
      <c r="F7381" s="9" t="s">
        <v>188</v>
      </c>
      <c r="G7381" s="9" t="s">
        <v>213</v>
      </c>
      <c r="H7381" s="9" t="s">
        <v>161</v>
      </c>
      <c r="I7381" s="9" t="s">
        <v>389</v>
      </c>
      <c r="J7381" s="9" t="s">
        <v>767</v>
      </c>
      <c r="K7381" s="9" t="s">
        <v>246</v>
      </c>
      <c r="L7381" s="9" t="s">
        <v>216</v>
      </c>
      <c r="M7381" s="9" t="s">
        <v>1050</v>
      </c>
      <c r="N7381" s="9" t="s">
        <v>196</v>
      </c>
      <c r="O7381" s="9" t="s">
        <v>116</v>
      </c>
      <c r="P7381" s="9" t="s">
        <v>551</v>
      </c>
      <c r="Q7381" s="9" t="s">
        <v>219</v>
      </c>
      <c r="R7381" s="9">
        <v>2</v>
      </c>
      <c r="S7381" s="9">
        <v>8</v>
      </c>
      <c r="U7381" s="9" t="s">
        <v>290</v>
      </c>
      <c r="W7381" s="9">
        <v>3</v>
      </c>
      <c r="X7381" s="9">
        <f>INDEX(SLA_Policy!$D$2:$D$5,MATCH(F7381,SLA_Policy!$A$2:$A$5,0))</f>
        <v>72</v>
      </c>
      <c r="Y7381" s="9" t="str">
        <f>IF(E7381="Cancelled","Excluded",IF(D7381="",IF((SLA_Policy!$B$8-B7381)*24&gt;X7381,"Open - Breached","Open - On Track"),IF((D7381-B7381)*24&lt;=X7381,"Met","Breached")))</f>
        <v>Met</v>
      </c>
    </row>
    <row r="7382" spans="1:25" x14ac:dyDescent="0.25">
      <c r="A7382" s="9" t="s">
        <v>11409</v>
      </c>
      <c r="B7382" s="23">
        <v>46128.423611111102</v>
      </c>
      <c r="C7382" s="23">
        <v>46128.436111111099</v>
      </c>
      <c r="D7382" s="23">
        <v>46128.556944444397</v>
      </c>
      <c r="E7382" s="9" t="s">
        <v>212</v>
      </c>
      <c r="F7382" s="9" t="s">
        <v>189</v>
      </c>
      <c r="G7382" s="9" t="s">
        <v>213</v>
      </c>
      <c r="H7382" s="9" t="s">
        <v>163</v>
      </c>
      <c r="I7382" s="9" t="s">
        <v>405</v>
      </c>
      <c r="J7382" s="9" t="s">
        <v>2417</v>
      </c>
      <c r="K7382" s="9" t="s">
        <v>246</v>
      </c>
      <c r="L7382" s="9" t="s">
        <v>311</v>
      </c>
      <c r="M7382" s="9" t="s">
        <v>1234</v>
      </c>
      <c r="N7382" s="9" t="s">
        <v>199</v>
      </c>
      <c r="O7382" s="9" t="s">
        <v>116</v>
      </c>
      <c r="P7382" s="9" t="s">
        <v>551</v>
      </c>
      <c r="Q7382" s="9" t="s">
        <v>219</v>
      </c>
      <c r="R7382" s="9">
        <v>0</v>
      </c>
      <c r="S7382" s="9">
        <v>27</v>
      </c>
      <c r="U7382" s="9" t="s">
        <v>230</v>
      </c>
      <c r="W7382" s="9">
        <v>5</v>
      </c>
      <c r="X7382" s="9">
        <f>INDEX(SLA_Policy!$D$2:$D$5,MATCH(F7382,SLA_Policy!$A$2:$A$5,0))</f>
        <v>120</v>
      </c>
      <c r="Y7382" s="9" t="str">
        <f>IF(E7382="Cancelled","Excluded",IF(D7382="",IF((SLA_Policy!$B$8-B7382)*24&gt;X7382,"Open - Breached","Open - On Track"),IF((D7382-B7382)*24&lt;=X7382,"Met","Breached")))</f>
        <v>Met</v>
      </c>
    </row>
    <row r="7383" spans="1:25" x14ac:dyDescent="0.25">
      <c r="A7383" s="9" t="s">
        <v>11410</v>
      </c>
      <c r="B7383" s="23">
        <v>46128.4243055556</v>
      </c>
      <c r="C7383" s="23">
        <v>46128.429861111101</v>
      </c>
      <c r="D7383" s="23">
        <v>46129.414583333302</v>
      </c>
      <c r="E7383" s="9" t="s">
        <v>212</v>
      </c>
      <c r="F7383" s="9" t="s">
        <v>188</v>
      </c>
      <c r="G7383" s="9" t="s">
        <v>213</v>
      </c>
      <c r="H7383" s="9" t="s">
        <v>162</v>
      </c>
      <c r="I7383" s="9" t="s">
        <v>393</v>
      </c>
      <c r="J7383" s="9" t="s">
        <v>1718</v>
      </c>
      <c r="K7383" s="9" t="s">
        <v>303</v>
      </c>
      <c r="L7383" s="9" t="s">
        <v>104</v>
      </c>
      <c r="M7383" s="9" t="s">
        <v>7871</v>
      </c>
      <c r="N7383" s="9" t="s">
        <v>198</v>
      </c>
      <c r="O7383" s="9" t="s">
        <v>179</v>
      </c>
      <c r="P7383" s="9" t="s">
        <v>264</v>
      </c>
      <c r="Q7383" s="9" t="s">
        <v>273</v>
      </c>
      <c r="R7383" s="9">
        <v>0</v>
      </c>
      <c r="S7383" s="9">
        <v>11</v>
      </c>
      <c r="U7383" s="9" t="s">
        <v>140</v>
      </c>
      <c r="V7383" s="9" t="s">
        <v>11327</v>
      </c>
      <c r="X7383" s="9">
        <f>INDEX(SLA_Policy!$D$2:$D$5,MATCH(F7383,SLA_Policy!$A$2:$A$5,0))</f>
        <v>72</v>
      </c>
      <c r="Y7383" s="9" t="str">
        <f>IF(E7383="Cancelled","Excluded",IF(D7383="",IF((SLA_Policy!$B$8-B7383)*24&gt;X7383,"Open - Breached","Open - On Track"),IF((D7383-B7383)*24&lt;=X7383,"Met","Breached")))</f>
        <v>Met</v>
      </c>
    </row>
    <row r="7384" spans="1:25" x14ac:dyDescent="0.25">
      <c r="A7384" s="9" t="s">
        <v>11411</v>
      </c>
      <c r="B7384" s="23">
        <v>46128.425000000003</v>
      </c>
      <c r="C7384" s="23">
        <v>46128.442361111098</v>
      </c>
      <c r="D7384" s="23">
        <v>46128.522916666698</v>
      </c>
      <c r="E7384" s="9" t="s">
        <v>212</v>
      </c>
      <c r="F7384" s="9" t="s">
        <v>188</v>
      </c>
      <c r="G7384" s="9" t="s">
        <v>213</v>
      </c>
      <c r="H7384" s="9" t="s">
        <v>161</v>
      </c>
      <c r="I7384" s="9" t="s">
        <v>389</v>
      </c>
      <c r="J7384" s="9" t="s">
        <v>7432</v>
      </c>
      <c r="K7384" s="9" t="s">
        <v>303</v>
      </c>
      <c r="L7384" s="9" t="s">
        <v>311</v>
      </c>
      <c r="M7384" s="9" t="s">
        <v>952</v>
      </c>
      <c r="N7384" s="9" t="s">
        <v>199</v>
      </c>
      <c r="O7384" s="9" t="s">
        <v>116</v>
      </c>
      <c r="P7384" s="9" t="s">
        <v>574</v>
      </c>
      <c r="Q7384" s="9" t="s">
        <v>219</v>
      </c>
      <c r="R7384" s="9">
        <v>0</v>
      </c>
      <c r="S7384" s="9">
        <v>6</v>
      </c>
      <c r="U7384" s="9" t="s">
        <v>221</v>
      </c>
      <c r="W7384" s="9">
        <v>5</v>
      </c>
      <c r="X7384" s="9">
        <f>INDEX(SLA_Policy!$D$2:$D$5,MATCH(F7384,SLA_Policy!$A$2:$A$5,0))</f>
        <v>72</v>
      </c>
      <c r="Y7384" s="9" t="str">
        <f>IF(E7384="Cancelled","Excluded",IF(D7384="",IF((SLA_Policy!$B$8-B7384)*24&gt;X7384,"Open - Breached","Open - On Track"),IF((D7384-B7384)*24&lt;=X7384,"Met","Breached")))</f>
        <v>Met</v>
      </c>
    </row>
    <row r="7385" spans="1:25" x14ac:dyDescent="0.25">
      <c r="A7385" s="9" t="s">
        <v>11412</v>
      </c>
      <c r="B7385" s="23">
        <v>46128.425000000003</v>
      </c>
      <c r="C7385" s="23">
        <v>46128.431250000001</v>
      </c>
      <c r="D7385" s="23">
        <v>46128.679861111101</v>
      </c>
      <c r="E7385" s="9" t="s">
        <v>212</v>
      </c>
      <c r="F7385" s="9" t="s">
        <v>188</v>
      </c>
      <c r="G7385" s="9" t="s">
        <v>213</v>
      </c>
      <c r="H7385" s="9" t="s">
        <v>162</v>
      </c>
      <c r="I7385" s="9" t="s">
        <v>393</v>
      </c>
      <c r="J7385" s="9" t="s">
        <v>3476</v>
      </c>
      <c r="K7385" s="9" t="s">
        <v>246</v>
      </c>
      <c r="L7385" s="9" t="s">
        <v>104</v>
      </c>
      <c r="M7385" s="9" t="s">
        <v>1976</v>
      </c>
      <c r="N7385" s="9" t="s">
        <v>199</v>
      </c>
      <c r="O7385" s="9" t="s">
        <v>116</v>
      </c>
      <c r="P7385" s="9" t="s">
        <v>342</v>
      </c>
      <c r="Q7385" s="9" t="s">
        <v>219</v>
      </c>
      <c r="R7385" s="9">
        <v>0</v>
      </c>
      <c r="S7385" s="9">
        <v>11</v>
      </c>
      <c r="U7385" s="9" t="s">
        <v>290</v>
      </c>
      <c r="X7385" s="9">
        <f>INDEX(SLA_Policy!$D$2:$D$5,MATCH(F7385,SLA_Policy!$A$2:$A$5,0))</f>
        <v>72</v>
      </c>
      <c r="Y7385" s="9" t="str">
        <f>IF(E7385="Cancelled","Excluded",IF(D7385="",IF((SLA_Policy!$B$8-B7385)*24&gt;X7385,"Open - Breached","Open - On Track"),IF((D7385-B7385)*24&lt;=X7385,"Met","Breached")))</f>
        <v>Met</v>
      </c>
    </row>
    <row r="7386" spans="1:25" x14ac:dyDescent="0.25">
      <c r="A7386" s="9" t="s">
        <v>11413</v>
      </c>
      <c r="B7386" s="23">
        <v>46128.440277777801</v>
      </c>
      <c r="C7386" s="23">
        <v>46128.440972222197</v>
      </c>
      <c r="D7386" s="23">
        <v>46129.394444444399</v>
      </c>
      <c r="E7386" s="9" t="s">
        <v>212</v>
      </c>
      <c r="F7386" s="9" t="s">
        <v>188</v>
      </c>
      <c r="G7386" s="9" t="s">
        <v>213</v>
      </c>
      <c r="H7386" s="9" t="s">
        <v>88</v>
      </c>
      <c r="I7386" s="9" t="s">
        <v>92</v>
      </c>
      <c r="J7386" s="9" t="s">
        <v>834</v>
      </c>
      <c r="K7386" s="9" t="s">
        <v>215</v>
      </c>
      <c r="L7386" s="9" t="s">
        <v>293</v>
      </c>
      <c r="M7386" s="9" t="s">
        <v>1701</v>
      </c>
      <c r="N7386" s="9" t="s">
        <v>198</v>
      </c>
      <c r="O7386" s="9" t="s">
        <v>116</v>
      </c>
      <c r="P7386" s="9" t="s">
        <v>218</v>
      </c>
      <c r="Q7386" s="9" t="s">
        <v>219</v>
      </c>
      <c r="R7386" s="9">
        <v>0</v>
      </c>
      <c r="S7386" s="9">
        <v>11</v>
      </c>
      <c r="T7386" s="9" t="s">
        <v>220</v>
      </c>
      <c r="U7386" s="9" t="s">
        <v>221</v>
      </c>
      <c r="W7386" s="9">
        <v>5</v>
      </c>
      <c r="X7386" s="9">
        <f>INDEX(SLA_Policy!$D$2:$D$5,MATCH(F7386,SLA_Policy!$A$2:$A$5,0))</f>
        <v>72</v>
      </c>
      <c r="Y7386" s="9" t="str">
        <f>IF(E7386="Cancelled","Excluded",IF(D7386="",IF((SLA_Policy!$B$8-B7386)*24&gt;X7386,"Open - Breached","Open - On Track"),IF((D7386-B7386)*24&lt;=X7386,"Met","Breached")))</f>
        <v>Met</v>
      </c>
    </row>
    <row r="7387" spans="1:25" x14ac:dyDescent="0.25">
      <c r="A7387" s="9" t="s">
        <v>11414</v>
      </c>
      <c r="B7387" s="23">
        <v>46128.445833333302</v>
      </c>
      <c r="C7387" s="23">
        <v>46128.461805555598</v>
      </c>
      <c r="D7387" s="23">
        <v>46132.365277777797</v>
      </c>
      <c r="E7387" s="9" t="s">
        <v>212</v>
      </c>
      <c r="F7387" s="9" t="s">
        <v>188</v>
      </c>
      <c r="G7387" s="9" t="s">
        <v>236</v>
      </c>
      <c r="H7387" s="9" t="s">
        <v>163</v>
      </c>
      <c r="I7387" s="9" t="s">
        <v>315</v>
      </c>
      <c r="J7387" s="9" t="s">
        <v>932</v>
      </c>
      <c r="K7387" s="9" t="s">
        <v>303</v>
      </c>
      <c r="L7387" s="9" t="s">
        <v>104</v>
      </c>
      <c r="M7387" s="9" t="s">
        <v>803</v>
      </c>
      <c r="N7387" s="9" t="s">
        <v>196</v>
      </c>
      <c r="O7387" s="9" t="s">
        <v>180</v>
      </c>
      <c r="P7387" s="9" t="s">
        <v>318</v>
      </c>
      <c r="Q7387" s="9" t="s">
        <v>219</v>
      </c>
      <c r="R7387" s="9">
        <v>0</v>
      </c>
      <c r="S7387" s="9">
        <v>48</v>
      </c>
      <c r="T7387" s="9" t="s">
        <v>229</v>
      </c>
      <c r="U7387" s="9" t="s">
        <v>242</v>
      </c>
      <c r="X7387" s="9">
        <f>INDEX(SLA_Policy!$D$2:$D$5,MATCH(F7387,SLA_Policy!$A$2:$A$5,0))</f>
        <v>72</v>
      </c>
      <c r="Y7387" s="9" t="str">
        <f>IF(E7387="Cancelled","Excluded",IF(D7387="",IF((SLA_Policy!$B$8-B7387)*24&gt;X7387,"Open - Breached","Open - On Track"),IF((D7387-B7387)*24&lt;=X7387,"Met","Breached")))</f>
        <v>Breached</v>
      </c>
    </row>
    <row r="7388" spans="1:25" x14ac:dyDescent="0.25">
      <c r="A7388" s="9" t="s">
        <v>11415</v>
      </c>
      <c r="B7388" s="23">
        <v>46128.4597222222</v>
      </c>
      <c r="C7388" s="23">
        <v>46128.514583333301</v>
      </c>
      <c r="D7388" s="23">
        <v>46129.379166666702</v>
      </c>
      <c r="E7388" s="9" t="s">
        <v>212</v>
      </c>
      <c r="F7388" s="9" t="s">
        <v>188</v>
      </c>
      <c r="G7388" s="9" t="s">
        <v>213</v>
      </c>
      <c r="H7388" s="9" t="s">
        <v>167</v>
      </c>
      <c r="I7388" s="9" t="s">
        <v>362</v>
      </c>
      <c r="J7388" s="9" t="s">
        <v>653</v>
      </c>
      <c r="K7388" s="9" t="s">
        <v>215</v>
      </c>
      <c r="L7388" s="9" t="s">
        <v>311</v>
      </c>
      <c r="M7388" s="9" t="s">
        <v>2362</v>
      </c>
      <c r="N7388" s="9" t="s">
        <v>196</v>
      </c>
      <c r="O7388" s="9" t="s">
        <v>116</v>
      </c>
      <c r="P7388" s="9" t="s">
        <v>295</v>
      </c>
      <c r="Q7388" s="9" t="s">
        <v>219</v>
      </c>
      <c r="R7388" s="9">
        <v>0</v>
      </c>
      <c r="S7388" s="9">
        <v>15</v>
      </c>
      <c r="U7388" s="9" t="s">
        <v>266</v>
      </c>
      <c r="X7388" s="9">
        <f>INDEX(SLA_Policy!$D$2:$D$5,MATCH(F7388,SLA_Policy!$A$2:$A$5,0))</f>
        <v>72</v>
      </c>
      <c r="Y7388" s="9" t="str">
        <f>IF(E7388="Cancelled","Excluded",IF(D7388="",IF((SLA_Policy!$B$8-B7388)*24&gt;X7388,"Open - Breached","Open - On Track"),IF((D7388-B7388)*24&lt;=X7388,"Met","Breached")))</f>
        <v>Met</v>
      </c>
    </row>
    <row r="7389" spans="1:25" x14ac:dyDescent="0.25">
      <c r="A7389" s="9" t="s">
        <v>11416</v>
      </c>
      <c r="B7389" s="23">
        <v>46128.470138888901</v>
      </c>
      <c r="C7389" s="23">
        <v>46128.472222222197</v>
      </c>
      <c r="D7389" s="23">
        <v>46128.515277777798</v>
      </c>
      <c r="E7389" s="9" t="s">
        <v>212</v>
      </c>
      <c r="F7389" s="9" t="s">
        <v>188</v>
      </c>
      <c r="G7389" s="9" t="s">
        <v>213</v>
      </c>
      <c r="H7389" s="9" t="s">
        <v>161</v>
      </c>
      <c r="I7389" s="9" t="s">
        <v>454</v>
      </c>
      <c r="J7389" s="9" t="s">
        <v>3538</v>
      </c>
      <c r="K7389" s="9" t="s">
        <v>246</v>
      </c>
      <c r="L7389" s="9" t="s">
        <v>104</v>
      </c>
      <c r="M7389" s="9" t="s">
        <v>1891</v>
      </c>
      <c r="N7389" s="9" t="s">
        <v>198</v>
      </c>
      <c r="O7389" s="9" t="s">
        <v>116</v>
      </c>
      <c r="P7389" s="9" t="s">
        <v>295</v>
      </c>
      <c r="Q7389" s="9" t="s">
        <v>219</v>
      </c>
      <c r="R7389" s="9">
        <v>0</v>
      </c>
      <c r="S7389" s="9">
        <v>3</v>
      </c>
      <c r="U7389" s="9" t="s">
        <v>376</v>
      </c>
      <c r="X7389" s="9">
        <f>INDEX(SLA_Policy!$D$2:$D$5,MATCH(F7389,SLA_Policy!$A$2:$A$5,0))</f>
        <v>72</v>
      </c>
      <c r="Y7389" s="9" t="str">
        <f>IF(E7389="Cancelled","Excluded",IF(D7389="",IF((SLA_Policy!$B$8-B7389)*24&gt;X7389,"Open - Breached","Open - On Track"),IF((D7389-B7389)*24&lt;=X7389,"Met","Breached")))</f>
        <v>Met</v>
      </c>
    </row>
    <row r="7390" spans="1:25" x14ac:dyDescent="0.25">
      <c r="A7390" s="9" t="s">
        <v>11417</v>
      </c>
      <c r="B7390" s="23">
        <v>46128.481249999997</v>
      </c>
      <c r="C7390" s="23">
        <v>46128.565277777801</v>
      </c>
      <c r="D7390" s="23">
        <v>46128.5756944444</v>
      </c>
      <c r="E7390" s="9" t="s">
        <v>212</v>
      </c>
      <c r="F7390" s="9" t="s">
        <v>189</v>
      </c>
      <c r="G7390" s="9" t="s">
        <v>213</v>
      </c>
      <c r="H7390" s="9" t="s">
        <v>166</v>
      </c>
      <c r="I7390" s="9" t="s">
        <v>286</v>
      </c>
      <c r="J7390" s="9" t="s">
        <v>447</v>
      </c>
      <c r="K7390" s="9" t="s">
        <v>246</v>
      </c>
      <c r="L7390" s="9" t="s">
        <v>282</v>
      </c>
      <c r="M7390" s="9" t="s">
        <v>686</v>
      </c>
      <c r="N7390" s="9" t="s">
        <v>197</v>
      </c>
      <c r="O7390" s="9" t="s">
        <v>181</v>
      </c>
      <c r="P7390" s="9" t="s">
        <v>289</v>
      </c>
      <c r="Q7390" s="9" t="s">
        <v>219</v>
      </c>
      <c r="R7390" s="9">
        <v>0</v>
      </c>
      <c r="S7390" s="9">
        <v>13</v>
      </c>
      <c r="U7390" s="9" t="s">
        <v>266</v>
      </c>
      <c r="X7390" s="9">
        <f>INDEX(SLA_Policy!$D$2:$D$5,MATCH(F7390,SLA_Policy!$A$2:$A$5,0))</f>
        <v>120</v>
      </c>
      <c r="Y7390" s="9" t="str">
        <f>IF(E7390="Cancelled","Excluded",IF(D7390="",IF((SLA_Policy!$B$8-B7390)*24&gt;X7390,"Open - Breached","Open - On Track"),IF((D7390-B7390)*24&lt;=X7390,"Met","Breached")))</f>
        <v>Met</v>
      </c>
    </row>
    <row r="7391" spans="1:25" x14ac:dyDescent="0.25">
      <c r="A7391" s="9" t="s">
        <v>11418</v>
      </c>
      <c r="B7391" s="23">
        <v>46128.487500000003</v>
      </c>
      <c r="C7391" s="23">
        <v>46128.491666666698</v>
      </c>
      <c r="D7391" s="23">
        <v>46128.710416666698</v>
      </c>
      <c r="E7391" s="9" t="s">
        <v>212</v>
      </c>
      <c r="F7391" s="9" t="s">
        <v>188</v>
      </c>
      <c r="G7391" s="9" t="s">
        <v>213</v>
      </c>
      <c r="H7391" s="9" t="s">
        <v>162</v>
      </c>
      <c r="I7391" s="9" t="s">
        <v>393</v>
      </c>
      <c r="J7391" s="9" t="s">
        <v>6498</v>
      </c>
      <c r="K7391" s="9" t="s">
        <v>215</v>
      </c>
      <c r="L7391" s="9" t="s">
        <v>351</v>
      </c>
      <c r="M7391" s="9" t="s">
        <v>990</v>
      </c>
      <c r="N7391" s="9" t="s">
        <v>198</v>
      </c>
      <c r="O7391" s="9" t="s">
        <v>116</v>
      </c>
      <c r="P7391" s="9" t="s">
        <v>551</v>
      </c>
      <c r="Q7391" s="9" t="s">
        <v>219</v>
      </c>
      <c r="R7391" s="9">
        <v>0</v>
      </c>
      <c r="S7391" s="9">
        <v>27</v>
      </c>
      <c r="U7391" s="9" t="s">
        <v>140</v>
      </c>
      <c r="V7391" s="9" t="s">
        <v>11327</v>
      </c>
      <c r="W7391" s="9">
        <v>5</v>
      </c>
      <c r="X7391" s="9">
        <f>INDEX(SLA_Policy!$D$2:$D$5,MATCH(F7391,SLA_Policy!$A$2:$A$5,0))</f>
        <v>72</v>
      </c>
      <c r="Y7391" s="9" t="str">
        <f>IF(E7391="Cancelled","Excluded",IF(D7391="",IF((SLA_Policy!$B$8-B7391)*24&gt;X7391,"Open - Breached","Open - On Track"),IF((D7391-B7391)*24&lt;=X7391,"Met","Breached")))</f>
        <v>Met</v>
      </c>
    </row>
    <row r="7392" spans="1:25" x14ac:dyDescent="0.25">
      <c r="A7392" s="9" t="s">
        <v>11419</v>
      </c>
      <c r="B7392" s="23">
        <v>46128.494444444397</v>
      </c>
      <c r="C7392" s="23">
        <v>46128.6027777778</v>
      </c>
      <c r="D7392" s="23">
        <v>46129.414583333302</v>
      </c>
      <c r="E7392" s="9" t="s">
        <v>212</v>
      </c>
      <c r="F7392" s="9" t="s">
        <v>189</v>
      </c>
      <c r="G7392" s="9" t="s">
        <v>213</v>
      </c>
      <c r="H7392" s="9" t="s">
        <v>165</v>
      </c>
      <c r="I7392" s="9" t="s">
        <v>469</v>
      </c>
      <c r="J7392" s="9" t="s">
        <v>11420</v>
      </c>
      <c r="K7392" s="9" t="s">
        <v>246</v>
      </c>
      <c r="L7392" s="9" t="s">
        <v>351</v>
      </c>
      <c r="M7392" s="9" t="s">
        <v>6877</v>
      </c>
      <c r="N7392" s="9" t="s">
        <v>197</v>
      </c>
      <c r="O7392" s="9" t="s">
        <v>176</v>
      </c>
      <c r="P7392" s="9" t="s">
        <v>330</v>
      </c>
      <c r="Q7392" s="9" t="s">
        <v>219</v>
      </c>
      <c r="R7392" s="9">
        <v>0</v>
      </c>
      <c r="S7392" s="9">
        <v>32</v>
      </c>
      <c r="U7392" s="9" t="s">
        <v>376</v>
      </c>
      <c r="X7392" s="9">
        <f>INDEX(SLA_Policy!$D$2:$D$5,MATCH(F7392,SLA_Policy!$A$2:$A$5,0))</f>
        <v>120</v>
      </c>
      <c r="Y7392" s="9" t="str">
        <f>IF(E7392="Cancelled","Excluded",IF(D7392="",IF((SLA_Policy!$B$8-B7392)*24&gt;X7392,"Open - Breached","Open - On Track"),IF((D7392-B7392)*24&lt;=X7392,"Met","Breached")))</f>
        <v>Met</v>
      </c>
    </row>
    <row r="7393" spans="1:25" x14ac:dyDescent="0.25">
      <c r="A7393" s="9" t="s">
        <v>11421</v>
      </c>
      <c r="B7393" s="23">
        <v>46128.552777777797</v>
      </c>
      <c r="C7393" s="23">
        <v>46128.558333333298</v>
      </c>
      <c r="D7393" s="23">
        <v>46129.329861111102</v>
      </c>
      <c r="E7393" s="9" t="s">
        <v>212</v>
      </c>
      <c r="F7393" s="9" t="s">
        <v>188</v>
      </c>
      <c r="G7393" s="9" t="s">
        <v>213</v>
      </c>
      <c r="H7393" s="9" t="s">
        <v>162</v>
      </c>
      <c r="I7393" s="9" t="s">
        <v>244</v>
      </c>
      <c r="J7393" s="9" t="s">
        <v>905</v>
      </c>
      <c r="K7393" s="9" t="s">
        <v>246</v>
      </c>
      <c r="L7393" s="9" t="s">
        <v>216</v>
      </c>
      <c r="M7393" s="9" t="s">
        <v>817</v>
      </c>
      <c r="N7393" s="9" t="s">
        <v>200</v>
      </c>
      <c r="O7393" s="9" t="s">
        <v>179</v>
      </c>
      <c r="P7393" s="9" t="s">
        <v>284</v>
      </c>
      <c r="Q7393" s="9" t="s">
        <v>219</v>
      </c>
      <c r="R7393" s="9">
        <v>0</v>
      </c>
      <c r="S7393" s="9">
        <v>34</v>
      </c>
      <c r="U7393" s="9" t="s">
        <v>248</v>
      </c>
      <c r="W7393" s="9">
        <v>5</v>
      </c>
      <c r="X7393" s="9">
        <f>INDEX(SLA_Policy!$D$2:$D$5,MATCH(F7393,SLA_Policy!$A$2:$A$5,0))</f>
        <v>72</v>
      </c>
      <c r="Y7393" s="9" t="str">
        <f>IF(E7393="Cancelled","Excluded",IF(D7393="",IF((SLA_Policy!$B$8-B7393)*24&gt;X7393,"Open - Breached","Open - On Track"),IF((D7393-B7393)*24&lt;=X7393,"Met","Breached")))</f>
        <v>Met</v>
      </c>
    </row>
    <row r="7394" spans="1:25" x14ac:dyDescent="0.25">
      <c r="A7394" s="9" t="s">
        <v>11422</v>
      </c>
      <c r="B7394" s="23">
        <v>46128.564583333296</v>
      </c>
      <c r="C7394" s="23">
        <v>46128.717361111099</v>
      </c>
      <c r="D7394" s="23">
        <v>46132.395833333299</v>
      </c>
      <c r="E7394" s="9" t="s">
        <v>212</v>
      </c>
      <c r="F7394" s="9" t="s">
        <v>189</v>
      </c>
      <c r="G7394" s="9" t="s">
        <v>213</v>
      </c>
      <c r="H7394" s="9" t="s">
        <v>167</v>
      </c>
      <c r="I7394" s="9" t="s">
        <v>362</v>
      </c>
      <c r="J7394" s="9" t="s">
        <v>11423</v>
      </c>
      <c r="K7394" s="9" t="s">
        <v>246</v>
      </c>
      <c r="L7394" s="9" t="s">
        <v>307</v>
      </c>
      <c r="M7394" s="9" t="s">
        <v>2013</v>
      </c>
      <c r="N7394" s="9" t="s">
        <v>196</v>
      </c>
      <c r="O7394" s="9" t="s">
        <v>176</v>
      </c>
      <c r="P7394" s="9" t="s">
        <v>330</v>
      </c>
      <c r="Q7394" s="9" t="s">
        <v>219</v>
      </c>
      <c r="R7394" s="9">
        <v>0</v>
      </c>
      <c r="S7394" s="9">
        <v>64</v>
      </c>
      <c r="T7394" s="9" t="s">
        <v>229</v>
      </c>
      <c r="U7394" s="9" t="s">
        <v>248</v>
      </c>
      <c r="X7394" s="9">
        <f>INDEX(SLA_Policy!$D$2:$D$5,MATCH(F7394,SLA_Policy!$A$2:$A$5,0))</f>
        <v>120</v>
      </c>
      <c r="Y7394" s="9" t="str">
        <f>IF(E7394="Cancelled","Excluded",IF(D7394="",IF((SLA_Policy!$B$8-B7394)*24&gt;X7394,"Open - Breached","Open - On Track"),IF((D7394-B7394)*24&lt;=X7394,"Met","Breached")))</f>
        <v>Met</v>
      </c>
    </row>
    <row r="7395" spans="1:25" x14ac:dyDescent="0.25">
      <c r="A7395" s="9" t="s">
        <v>11424</v>
      </c>
      <c r="B7395" s="23">
        <v>46128.579166666699</v>
      </c>
      <c r="C7395" s="23">
        <v>46128.59375</v>
      </c>
      <c r="D7395" s="23">
        <v>46129.3881944444</v>
      </c>
      <c r="E7395" s="9" t="s">
        <v>212</v>
      </c>
      <c r="F7395" s="9" t="s">
        <v>188</v>
      </c>
      <c r="G7395" s="9" t="s">
        <v>213</v>
      </c>
      <c r="H7395" s="9" t="s">
        <v>167</v>
      </c>
      <c r="I7395" s="9" t="s">
        <v>362</v>
      </c>
      <c r="J7395" s="9" t="s">
        <v>11386</v>
      </c>
      <c r="K7395" s="9" t="s">
        <v>225</v>
      </c>
      <c r="L7395" s="9" t="s">
        <v>216</v>
      </c>
      <c r="M7395" s="9" t="s">
        <v>1563</v>
      </c>
      <c r="N7395" s="9" t="s">
        <v>197</v>
      </c>
      <c r="O7395" s="9" t="s">
        <v>116</v>
      </c>
      <c r="P7395" s="9" t="s">
        <v>551</v>
      </c>
      <c r="Q7395" s="9" t="s">
        <v>219</v>
      </c>
      <c r="R7395" s="9">
        <v>0</v>
      </c>
      <c r="S7395" s="9">
        <v>37</v>
      </c>
      <c r="U7395" s="9" t="s">
        <v>290</v>
      </c>
      <c r="X7395" s="9">
        <f>INDEX(SLA_Policy!$D$2:$D$5,MATCH(F7395,SLA_Policy!$A$2:$A$5,0))</f>
        <v>72</v>
      </c>
      <c r="Y7395" s="9" t="str">
        <f>IF(E7395="Cancelled","Excluded",IF(D7395="",IF((SLA_Policy!$B$8-B7395)*24&gt;X7395,"Open - Breached","Open - On Track"),IF((D7395-B7395)*24&lt;=X7395,"Met","Breached")))</f>
        <v>Met</v>
      </c>
    </row>
    <row r="7396" spans="1:25" x14ac:dyDescent="0.25">
      <c r="A7396" s="9" t="s">
        <v>11425</v>
      </c>
      <c r="B7396" s="23">
        <v>46128.6027777778</v>
      </c>
      <c r="C7396" s="23">
        <v>46128.604166666701</v>
      </c>
      <c r="D7396" s="23">
        <v>46128.613194444399</v>
      </c>
      <c r="E7396" s="9" t="s">
        <v>212</v>
      </c>
      <c r="F7396" s="9" t="s">
        <v>188</v>
      </c>
      <c r="G7396" s="9" t="s">
        <v>213</v>
      </c>
      <c r="H7396" s="9" t="s">
        <v>161</v>
      </c>
      <c r="I7396" s="9" t="s">
        <v>389</v>
      </c>
      <c r="J7396" s="9" t="s">
        <v>11426</v>
      </c>
      <c r="K7396" s="9" t="s">
        <v>215</v>
      </c>
      <c r="L7396" s="9" t="s">
        <v>104</v>
      </c>
      <c r="M7396" s="9" t="s">
        <v>3406</v>
      </c>
      <c r="N7396" s="9" t="s">
        <v>198</v>
      </c>
      <c r="O7396" s="9" t="s">
        <v>116</v>
      </c>
      <c r="P7396" s="9" t="s">
        <v>258</v>
      </c>
      <c r="Q7396" s="9" t="s">
        <v>219</v>
      </c>
      <c r="R7396" s="9">
        <v>0</v>
      </c>
      <c r="S7396" s="9">
        <v>8</v>
      </c>
      <c r="U7396" s="9" t="s">
        <v>221</v>
      </c>
      <c r="X7396" s="9">
        <f>INDEX(SLA_Policy!$D$2:$D$5,MATCH(F7396,SLA_Policy!$A$2:$A$5,0))</f>
        <v>72</v>
      </c>
      <c r="Y7396" s="9" t="str">
        <f>IF(E7396="Cancelled","Excluded",IF(D7396="",IF((SLA_Policy!$B$8-B7396)*24&gt;X7396,"Open - Breached","Open - On Track"),IF((D7396-B7396)*24&lt;=X7396,"Met","Breached")))</f>
        <v>Met</v>
      </c>
    </row>
    <row r="7397" spans="1:25" x14ac:dyDescent="0.25">
      <c r="A7397" s="9" t="s">
        <v>11427</v>
      </c>
      <c r="B7397" s="23">
        <v>46128.612500000003</v>
      </c>
      <c r="C7397" s="23">
        <v>46128.673611111102</v>
      </c>
      <c r="D7397" s="23">
        <v>46129.340972222199</v>
      </c>
      <c r="E7397" s="9" t="s">
        <v>212</v>
      </c>
      <c r="F7397" s="9" t="s">
        <v>189</v>
      </c>
      <c r="G7397" s="9" t="s">
        <v>236</v>
      </c>
      <c r="H7397" s="9" t="s">
        <v>164</v>
      </c>
      <c r="I7397" s="9" t="s">
        <v>421</v>
      </c>
      <c r="J7397" s="9" t="s">
        <v>1061</v>
      </c>
      <c r="K7397" s="9" t="s">
        <v>303</v>
      </c>
      <c r="L7397" s="9" t="s">
        <v>307</v>
      </c>
      <c r="M7397" s="9" t="s">
        <v>544</v>
      </c>
      <c r="N7397" s="9" t="s">
        <v>196</v>
      </c>
      <c r="O7397" s="9" t="s">
        <v>180</v>
      </c>
      <c r="P7397" s="9" t="s">
        <v>278</v>
      </c>
      <c r="Q7397" s="9" t="s">
        <v>219</v>
      </c>
      <c r="R7397" s="9">
        <v>0</v>
      </c>
      <c r="S7397" s="9">
        <v>29</v>
      </c>
      <c r="T7397" s="9" t="s">
        <v>464</v>
      </c>
      <c r="U7397" s="9" t="s">
        <v>242</v>
      </c>
      <c r="X7397" s="9">
        <f>INDEX(SLA_Policy!$D$2:$D$5,MATCH(F7397,SLA_Policy!$A$2:$A$5,0))</f>
        <v>120</v>
      </c>
      <c r="Y7397" s="9" t="str">
        <f>IF(E7397="Cancelled","Excluded",IF(D7397="",IF((SLA_Policy!$B$8-B7397)*24&gt;X7397,"Open - Breached","Open - On Track"),IF((D7397-B7397)*24&lt;=X7397,"Met","Breached")))</f>
        <v>Met</v>
      </c>
    </row>
    <row r="7398" spans="1:25" x14ac:dyDescent="0.25">
      <c r="A7398" s="9" t="s">
        <v>11428</v>
      </c>
      <c r="B7398" s="23">
        <v>46128.622222222199</v>
      </c>
      <c r="C7398" s="23">
        <v>46128.71875</v>
      </c>
      <c r="D7398" s="23">
        <v>46132.365277777797</v>
      </c>
      <c r="E7398" s="9" t="s">
        <v>212</v>
      </c>
      <c r="F7398" s="9" t="s">
        <v>188</v>
      </c>
      <c r="G7398" s="9" t="s">
        <v>213</v>
      </c>
      <c r="H7398" s="9" t="s">
        <v>88</v>
      </c>
      <c r="I7398" s="9" t="s">
        <v>268</v>
      </c>
      <c r="J7398" s="9" t="s">
        <v>7136</v>
      </c>
      <c r="K7398" s="9" t="s">
        <v>246</v>
      </c>
      <c r="L7398" s="9" t="s">
        <v>371</v>
      </c>
      <c r="M7398" s="9" t="s">
        <v>3449</v>
      </c>
      <c r="N7398" s="9" t="s">
        <v>197</v>
      </c>
      <c r="O7398" s="9" t="s">
        <v>178</v>
      </c>
      <c r="P7398" s="9" t="s">
        <v>272</v>
      </c>
      <c r="Q7398" s="9" t="s">
        <v>219</v>
      </c>
      <c r="R7398" s="9">
        <v>0</v>
      </c>
      <c r="S7398" s="9">
        <v>28</v>
      </c>
      <c r="T7398" s="9" t="s">
        <v>220</v>
      </c>
      <c r="U7398" s="9" t="s">
        <v>290</v>
      </c>
      <c r="X7398" s="9">
        <f>INDEX(SLA_Policy!$D$2:$D$5,MATCH(F7398,SLA_Policy!$A$2:$A$5,0))</f>
        <v>72</v>
      </c>
      <c r="Y7398" s="9" t="str">
        <f>IF(E7398="Cancelled","Excluded",IF(D7398="",IF((SLA_Policy!$B$8-B7398)*24&gt;X7398,"Open - Breached","Open - On Track"),IF((D7398-B7398)*24&lt;=X7398,"Met","Breached")))</f>
        <v>Breached</v>
      </c>
    </row>
    <row r="7399" spans="1:25" x14ac:dyDescent="0.25">
      <c r="A7399" s="9" t="s">
        <v>11429</v>
      </c>
      <c r="B7399" s="23">
        <v>46128.643750000003</v>
      </c>
      <c r="C7399" s="23">
        <v>46128.6472222222</v>
      </c>
      <c r="D7399" s="23">
        <v>46132.399305555598</v>
      </c>
      <c r="E7399" s="9" t="s">
        <v>212</v>
      </c>
      <c r="F7399" s="9" t="s">
        <v>188</v>
      </c>
      <c r="G7399" s="9" t="s">
        <v>236</v>
      </c>
      <c r="H7399" s="9" t="s">
        <v>163</v>
      </c>
      <c r="I7399" s="9" t="s">
        <v>315</v>
      </c>
      <c r="J7399" s="9" t="s">
        <v>316</v>
      </c>
      <c r="K7399" s="9" t="s">
        <v>215</v>
      </c>
      <c r="L7399" s="9" t="s">
        <v>395</v>
      </c>
      <c r="M7399" s="9" t="s">
        <v>484</v>
      </c>
      <c r="N7399" s="9" t="s">
        <v>197</v>
      </c>
      <c r="O7399" s="9" t="s">
        <v>180</v>
      </c>
      <c r="P7399" s="9" t="s">
        <v>318</v>
      </c>
      <c r="Q7399" s="9" t="s">
        <v>219</v>
      </c>
      <c r="R7399" s="9">
        <v>0</v>
      </c>
      <c r="S7399" s="9">
        <v>175</v>
      </c>
      <c r="T7399" s="9" t="s">
        <v>136</v>
      </c>
      <c r="U7399" s="9" t="s">
        <v>242</v>
      </c>
      <c r="W7399" s="9">
        <v>4</v>
      </c>
      <c r="X7399" s="9">
        <f>INDEX(SLA_Policy!$D$2:$D$5,MATCH(F7399,SLA_Policy!$A$2:$A$5,0))</f>
        <v>72</v>
      </c>
      <c r="Y7399" s="9" t="str">
        <f>IF(E7399="Cancelled","Excluded",IF(D7399="",IF((SLA_Policy!$B$8-B7399)*24&gt;X7399,"Open - Breached","Open - On Track"),IF((D7399-B7399)*24&lt;=X7399,"Met","Breached")))</f>
        <v>Breached</v>
      </c>
    </row>
    <row r="7400" spans="1:25" x14ac:dyDescent="0.25">
      <c r="A7400" s="9" t="s">
        <v>11430</v>
      </c>
      <c r="B7400" s="23">
        <v>46128.65625</v>
      </c>
      <c r="C7400" s="23">
        <v>46128.663888888899</v>
      </c>
      <c r="D7400" s="23">
        <v>46129.372916666704</v>
      </c>
      <c r="E7400" s="9" t="s">
        <v>212</v>
      </c>
      <c r="F7400" s="9" t="s">
        <v>188</v>
      </c>
      <c r="G7400" s="9" t="s">
        <v>213</v>
      </c>
      <c r="H7400" s="9" t="s">
        <v>163</v>
      </c>
      <c r="I7400" s="9" t="s">
        <v>223</v>
      </c>
      <c r="J7400" s="9" t="s">
        <v>1796</v>
      </c>
      <c r="K7400" s="9" t="s">
        <v>246</v>
      </c>
      <c r="L7400" s="9" t="s">
        <v>395</v>
      </c>
      <c r="M7400" s="9" t="s">
        <v>1898</v>
      </c>
      <c r="N7400" s="9" t="s">
        <v>199</v>
      </c>
      <c r="O7400" s="9" t="s">
        <v>180</v>
      </c>
      <c r="P7400" s="9" t="s">
        <v>368</v>
      </c>
      <c r="Q7400" s="9" t="s">
        <v>219</v>
      </c>
      <c r="R7400" s="9">
        <v>0</v>
      </c>
      <c r="S7400" s="9">
        <v>69</v>
      </c>
      <c r="T7400" s="9" t="s">
        <v>220</v>
      </c>
      <c r="U7400" s="9" t="s">
        <v>230</v>
      </c>
      <c r="X7400" s="9">
        <f>INDEX(SLA_Policy!$D$2:$D$5,MATCH(F7400,SLA_Policy!$A$2:$A$5,0))</f>
        <v>72</v>
      </c>
      <c r="Y7400" s="9" t="str">
        <f>IF(E7400="Cancelled","Excluded",IF(D7400="",IF((SLA_Policy!$B$8-B7400)*24&gt;X7400,"Open - Breached","Open - On Track"),IF((D7400-B7400)*24&lt;=X7400,"Met","Breached")))</f>
        <v>Met</v>
      </c>
    </row>
    <row r="7401" spans="1:25" x14ac:dyDescent="0.25">
      <c r="A7401" s="9" t="s">
        <v>11431</v>
      </c>
      <c r="B7401" s="23">
        <v>46128.672222222202</v>
      </c>
      <c r="C7401" s="23">
        <v>46128.672916666699</v>
      </c>
      <c r="D7401" s="23">
        <v>46128.761111111096</v>
      </c>
      <c r="E7401" s="9" t="s">
        <v>212</v>
      </c>
      <c r="F7401" s="9" t="s">
        <v>188</v>
      </c>
      <c r="G7401" s="9" t="s">
        <v>213</v>
      </c>
      <c r="H7401" s="9" t="s">
        <v>161</v>
      </c>
      <c r="I7401" s="9" t="s">
        <v>389</v>
      </c>
      <c r="J7401" s="9" t="s">
        <v>5650</v>
      </c>
      <c r="K7401" s="9" t="s">
        <v>246</v>
      </c>
      <c r="L7401" s="9" t="s">
        <v>216</v>
      </c>
      <c r="M7401" s="9" t="s">
        <v>1275</v>
      </c>
      <c r="N7401" s="9" t="s">
        <v>200</v>
      </c>
      <c r="O7401" s="9" t="s">
        <v>116</v>
      </c>
      <c r="P7401" s="9" t="s">
        <v>590</v>
      </c>
      <c r="Q7401" s="9" t="s">
        <v>219</v>
      </c>
      <c r="R7401" s="9">
        <v>0</v>
      </c>
      <c r="S7401" s="9">
        <v>7</v>
      </c>
      <c r="U7401" s="9" t="s">
        <v>221</v>
      </c>
      <c r="W7401" s="9">
        <v>5</v>
      </c>
      <c r="X7401" s="9">
        <f>INDEX(SLA_Policy!$D$2:$D$5,MATCH(F7401,SLA_Policy!$A$2:$A$5,0))</f>
        <v>72</v>
      </c>
      <c r="Y7401" s="9" t="str">
        <f>IF(E7401="Cancelled","Excluded",IF(D7401="",IF((SLA_Policy!$B$8-B7401)*24&gt;X7401,"Open - Breached","Open - On Track"),IF((D7401-B7401)*24&lt;=X7401,"Met","Breached")))</f>
        <v>Met</v>
      </c>
    </row>
    <row r="7402" spans="1:25" x14ac:dyDescent="0.25">
      <c r="A7402" s="9" t="s">
        <v>11432</v>
      </c>
      <c r="B7402" s="23">
        <v>46128.6743055556</v>
      </c>
      <c r="C7402" s="23">
        <v>46128.689583333296</v>
      </c>
      <c r="D7402" s="23">
        <v>46129.365277777797</v>
      </c>
      <c r="E7402" s="9" t="s">
        <v>212</v>
      </c>
      <c r="F7402" s="9" t="s">
        <v>188</v>
      </c>
      <c r="G7402" s="9" t="s">
        <v>213</v>
      </c>
      <c r="H7402" s="9" t="s">
        <v>161</v>
      </c>
      <c r="I7402" s="9" t="s">
        <v>454</v>
      </c>
      <c r="J7402" s="9" t="s">
        <v>7538</v>
      </c>
      <c r="K7402" s="9" t="s">
        <v>246</v>
      </c>
      <c r="L7402" s="9" t="s">
        <v>226</v>
      </c>
      <c r="M7402" s="9" t="s">
        <v>3294</v>
      </c>
      <c r="N7402" s="9" t="s">
        <v>196</v>
      </c>
      <c r="O7402" s="9" t="s">
        <v>116</v>
      </c>
      <c r="P7402" s="9" t="s">
        <v>218</v>
      </c>
      <c r="Q7402" s="9" t="s">
        <v>219</v>
      </c>
      <c r="R7402" s="9">
        <v>0</v>
      </c>
      <c r="S7402" s="9">
        <v>3</v>
      </c>
      <c r="U7402" s="9" t="s">
        <v>290</v>
      </c>
      <c r="X7402" s="9">
        <f>INDEX(SLA_Policy!$D$2:$D$5,MATCH(F7402,SLA_Policy!$A$2:$A$5,0))</f>
        <v>72</v>
      </c>
      <c r="Y7402" s="9" t="str">
        <f>IF(E7402="Cancelled","Excluded",IF(D7402="",IF((SLA_Policy!$B$8-B7402)*24&gt;X7402,"Open - Breached","Open - On Track"),IF((D7402-B7402)*24&lt;=X7402,"Met","Breached")))</f>
        <v>Met</v>
      </c>
    </row>
    <row r="7403" spans="1:25" x14ac:dyDescent="0.25">
      <c r="A7403" s="9" t="s">
        <v>11433</v>
      </c>
      <c r="B7403" s="23">
        <v>46128.680555555598</v>
      </c>
      <c r="C7403" s="23">
        <v>46129.341666666704</v>
      </c>
      <c r="D7403" s="23">
        <v>46132.348611111098</v>
      </c>
      <c r="E7403" s="9" t="s">
        <v>212</v>
      </c>
      <c r="F7403" s="9" t="s">
        <v>189</v>
      </c>
      <c r="G7403" s="9" t="s">
        <v>236</v>
      </c>
      <c r="H7403" s="9" t="s">
        <v>161</v>
      </c>
      <c r="I7403" s="9" t="s">
        <v>237</v>
      </c>
      <c r="J7403" s="9" t="s">
        <v>4201</v>
      </c>
      <c r="K7403" s="9" t="s">
        <v>225</v>
      </c>
      <c r="L7403" s="9" t="s">
        <v>311</v>
      </c>
      <c r="M7403" s="9" t="s">
        <v>682</v>
      </c>
      <c r="N7403" s="9" t="s">
        <v>196</v>
      </c>
      <c r="O7403" s="9" t="s">
        <v>179</v>
      </c>
      <c r="P7403" s="9" t="s">
        <v>264</v>
      </c>
      <c r="Q7403" s="9" t="s">
        <v>219</v>
      </c>
      <c r="R7403" s="9">
        <v>0</v>
      </c>
      <c r="S7403" s="9">
        <v>19</v>
      </c>
      <c r="U7403" s="9" t="s">
        <v>242</v>
      </c>
      <c r="W7403" s="9">
        <v>4</v>
      </c>
      <c r="X7403" s="9">
        <f>INDEX(SLA_Policy!$D$2:$D$5,MATCH(F7403,SLA_Policy!$A$2:$A$5,0))</f>
        <v>120</v>
      </c>
      <c r="Y7403" s="9" t="str">
        <f>IF(E7403="Cancelled","Excluded",IF(D7403="",IF((SLA_Policy!$B$8-B7403)*24&gt;X7403,"Open - Breached","Open - On Track"),IF((D7403-B7403)*24&lt;=X7403,"Met","Breached")))</f>
        <v>Met</v>
      </c>
    </row>
    <row r="7404" spans="1:25" x14ac:dyDescent="0.25">
      <c r="A7404" s="9" t="s">
        <v>11434</v>
      </c>
      <c r="B7404" s="23">
        <v>46128.680555555598</v>
      </c>
      <c r="C7404" s="23">
        <v>46128.742361111101</v>
      </c>
      <c r="D7404" s="23">
        <v>46129.360416666699</v>
      </c>
      <c r="E7404" s="9" t="s">
        <v>212</v>
      </c>
      <c r="F7404" s="9" t="s">
        <v>189</v>
      </c>
      <c r="G7404" s="9" t="s">
        <v>213</v>
      </c>
      <c r="H7404" s="9" t="s">
        <v>161</v>
      </c>
      <c r="I7404" s="9" t="s">
        <v>389</v>
      </c>
      <c r="J7404" s="9" t="s">
        <v>786</v>
      </c>
      <c r="K7404" s="9" t="s">
        <v>215</v>
      </c>
      <c r="L7404" s="9" t="s">
        <v>226</v>
      </c>
      <c r="M7404" s="9" t="s">
        <v>2039</v>
      </c>
      <c r="N7404" s="9" t="s">
        <v>197</v>
      </c>
      <c r="O7404" s="9" t="s">
        <v>116</v>
      </c>
      <c r="P7404" s="9" t="s">
        <v>525</v>
      </c>
      <c r="Q7404" s="9" t="s">
        <v>219</v>
      </c>
      <c r="R7404" s="9">
        <v>0</v>
      </c>
      <c r="S7404" s="9">
        <v>10</v>
      </c>
      <c r="U7404" s="9" t="s">
        <v>221</v>
      </c>
      <c r="W7404" s="9">
        <v>5</v>
      </c>
      <c r="X7404" s="9">
        <f>INDEX(SLA_Policy!$D$2:$D$5,MATCH(F7404,SLA_Policy!$A$2:$A$5,0))</f>
        <v>120</v>
      </c>
      <c r="Y7404" s="9" t="str">
        <f>IF(E7404="Cancelled","Excluded",IF(D7404="",IF((SLA_Policy!$B$8-B7404)*24&gt;X7404,"Open - Breached","Open - On Track"),IF((D7404-B7404)*24&lt;=X7404,"Met","Breached")))</f>
        <v>Met</v>
      </c>
    </row>
    <row r="7405" spans="1:25" x14ac:dyDescent="0.25">
      <c r="A7405" s="9" t="s">
        <v>11435</v>
      </c>
      <c r="B7405" s="23">
        <v>46128.686805555597</v>
      </c>
      <c r="C7405" s="23">
        <v>46128.6875</v>
      </c>
      <c r="D7405" s="23">
        <v>46129.399305555598</v>
      </c>
      <c r="E7405" s="9" t="s">
        <v>212</v>
      </c>
      <c r="F7405" s="9" t="s">
        <v>188</v>
      </c>
      <c r="G7405" s="9" t="s">
        <v>213</v>
      </c>
      <c r="H7405" s="9" t="s">
        <v>162</v>
      </c>
      <c r="I7405" s="9" t="s">
        <v>416</v>
      </c>
      <c r="J7405" s="9" t="s">
        <v>582</v>
      </c>
      <c r="K7405" s="9" t="s">
        <v>225</v>
      </c>
      <c r="L7405" s="9" t="s">
        <v>395</v>
      </c>
      <c r="M7405" s="9" t="s">
        <v>700</v>
      </c>
      <c r="N7405" s="9" t="s">
        <v>198</v>
      </c>
      <c r="O7405" s="9" t="s">
        <v>176</v>
      </c>
      <c r="P7405" s="9" t="s">
        <v>503</v>
      </c>
      <c r="Q7405" s="9" t="s">
        <v>219</v>
      </c>
      <c r="R7405" s="9">
        <v>0</v>
      </c>
      <c r="S7405" s="9">
        <v>11</v>
      </c>
      <c r="U7405" s="9" t="s">
        <v>140</v>
      </c>
      <c r="V7405" s="9" t="s">
        <v>11327</v>
      </c>
      <c r="W7405" s="9">
        <v>4</v>
      </c>
      <c r="X7405" s="9">
        <f>INDEX(SLA_Policy!$D$2:$D$5,MATCH(F7405,SLA_Policy!$A$2:$A$5,0))</f>
        <v>72</v>
      </c>
      <c r="Y7405" s="9" t="str">
        <f>IF(E7405="Cancelled","Excluded",IF(D7405="",IF((SLA_Policy!$B$8-B7405)*24&gt;X7405,"Open - Breached","Open - On Track"),IF((D7405-B7405)*24&lt;=X7405,"Met","Breached")))</f>
        <v>Met</v>
      </c>
    </row>
    <row r="7406" spans="1:25" x14ac:dyDescent="0.25">
      <c r="A7406" s="9" t="s">
        <v>11436</v>
      </c>
      <c r="B7406" s="23">
        <v>46128.722222222197</v>
      </c>
      <c r="C7406" s="23">
        <v>46128.722916666702</v>
      </c>
      <c r="D7406" s="23">
        <v>46129.369444444397</v>
      </c>
      <c r="E7406" s="9" t="s">
        <v>212</v>
      </c>
      <c r="F7406" s="9" t="s">
        <v>188</v>
      </c>
      <c r="G7406" s="9" t="s">
        <v>213</v>
      </c>
      <c r="H7406" s="9" t="s">
        <v>161</v>
      </c>
      <c r="I7406" s="9" t="s">
        <v>297</v>
      </c>
      <c r="J7406" s="9" t="s">
        <v>735</v>
      </c>
      <c r="K7406" s="9" t="s">
        <v>225</v>
      </c>
      <c r="L7406" s="9" t="s">
        <v>216</v>
      </c>
      <c r="M7406" s="9" t="s">
        <v>1685</v>
      </c>
      <c r="N7406" s="9" t="s">
        <v>198</v>
      </c>
      <c r="O7406" s="9" t="s">
        <v>177</v>
      </c>
      <c r="P7406" s="9" t="s">
        <v>457</v>
      </c>
      <c r="Q7406" s="9" t="s">
        <v>219</v>
      </c>
      <c r="R7406" s="9">
        <v>0</v>
      </c>
      <c r="S7406" s="9">
        <v>10</v>
      </c>
      <c r="U7406" s="9" t="s">
        <v>221</v>
      </c>
      <c r="X7406" s="9">
        <f>INDEX(SLA_Policy!$D$2:$D$5,MATCH(F7406,SLA_Policy!$A$2:$A$5,0))</f>
        <v>72</v>
      </c>
      <c r="Y7406" s="9" t="str">
        <f>IF(E7406="Cancelled","Excluded",IF(D7406="",IF((SLA_Policy!$B$8-B7406)*24&gt;X7406,"Open - Breached","Open - On Track"),IF((D7406-B7406)*24&lt;=X7406,"Met","Breached")))</f>
        <v>Met</v>
      </c>
    </row>
    <row r="7407" spans="1:25" x14ac:dyDescent="0.25">
      <c r="A7407" s="9" t="s">
        <v>11437</v>
      </c>
      <c r="B7407" s="23">
        <v>46128.732638888898</v>
      </c>
      <c r="C7407" s="23">
        <v>46128.747916666704</v>
      </c>
      <c r="E7407" s="9" t="s">
        <v>649</v>
      </c>
      <c r="F7407" s="9" t="s">
        <v>188</v>
      </c>
      <c r="G7407" s="9" t="s">
        <v>213</v>
      </c>
      <c r="H7407" s="9" t="s">
        <v>164</v>
      </c>
      <c r="I7407" s="9" t="s">
        <v>339</v>
      </c>
      <c r="J7407" s="9" t="s">
        <v>11438</v>
      </c>
      <c r="K7407" s="9" t="s">
        <v>246</v>
      </c>
      <c r="L7407" s="9" t="s">
        <v>104</v>
      </c>
      <c r="M7407" s="9" t="s">
        <v>4670</v>
      </c>
      <c r="N7407" s="9" t="s">
        <v>197</v>
      </c>
      <c r="O7407" s="9" t="s">
        <v>116</v>
      </c>
      <c r="P7407" s="9" t="s">
        <v>234</v>
      </c>
      <c r="Q7407" s="9" t="s">
        <v>219</v>
      </c>
      <c r="R7407" s="9">
        <v>0</v>
      </c>
      <c r="S7407" s="9">
        <v>3</v>
      </c>
      <c r="T7407" s="9" t="s">
        <v>464</v>
      </c>
      <c r="X7407" s="9">
        <f>INDEX(SLA_Policy!$D$2:$D$5,MATCH(F7407,SLA_Policy!$A$2:$A$5,0))</f>
        <v>72</v>
      </c>
      <c r="Y7407" s="9" t="str">
        <f>IF(E7407="Cancelled","Excluded",IF(D7407="",IF((SLA_Policy!$B$8-B7407)*24&gt;X7407,"Open - Breached","Open - On Track"),IF((D7407-B7407)*24&lt;=X7407,"Met","Breached")))</f>
        <v>Excluded</v>
      </c>
    </row>
    <row r="7408" spans="1:25" x14ac:dyDescent="0.25">
      <c r="A7408" s="9" t="s">
        <v>11439</v>
      </c>
      <c r="B7408" s="23">
        <v>46128.742361111101</v>
      </c>
      <c r="C7408" s="23">
        <v>46128.743055555598</v>
      </c>
      <c r="D7408" s="23">
        <v>46129.411805555603</v>
      </c>
      <c r="E7408" s="9" t="s">
        <v>212</v>
      </c>
      <c r="F7408" s="9" t="s">
        <v>187</v>
      </c>
      <c r="G7408" s="9" t="s">
        <v>213</v>
      </c>
      <c r="H7408" s="9" t="s">
        <v>167</v>
      </c>
      <c r="I7408" s="9" t="s">
        <v>362</v>
      </c>
      <c r="J7408" s="9" t="s">
        <v>11440</v>
      </c>
      <c r="K7408" s="9" t="s">
        <v>246</v>
      </c>
      <c r="L7408" s="9" t="s">
        <v>104</v>
      </c>
      <c r="M7408" s="9" t="s">
        <v>2412</v>
      </c>
      <c r="N7408" s="9" t="s">
        <v>200</v>
      </c>
      <c r="O7408" s="9" t="s">
        <v>116</v>
      </c>
      <c r="P7408" s="9" t="s">
        <v>342</v>
      </c>
      <c r="Q7408" s="9" t="s">
        <v>219</v>
      </c>
      <c r="R7408" s="9">
        <v>0</v>
      </c>
      <c r="S7408" s="9">
        <v>38</v>
      </c>
      <c r="U7408" s="9" t="s">
        <v>290</v>
      </c>
      <c r="X7408" s="9">
        <f>INDEX(SLA_Policy!$D$2:$D$5,MATCH(F7408,SLA_Policy!$A$2:$A$5,0))</f>
        <v>8</v>
      </c>
      <c r="Y7408" s="9" t="str">
        <f>IF(E7408="Cancelled","Excluded",IF(D7408="",IF((SLA_Policy!$B$8-B7408)*24&gt;X7408,"Open - Breached","Open - On Track"),IF((D7408-B7408)*24&lt;=X7408,"Met","Breached")))</f>
        <v>Breached</v>
      </c>
    </row>
    <row r="7409" spans="1:25" x14ac:dyDescent="0.25">
      <c r="A7409" s="9" t="s">
        <v>11441</v>
      </c>
      <c r="B7409" s="23">
        <v>46128.786111111098</v>
      </c>
      <c r="C7409" s="23">
        <v>46129.3305555556</v>
      </c>
      <c r="D7409" s="23">
        <v>46129.34375</v>
      </c>
      <c r="E7409" s="9" t="s">
        <v>212</v>
      </c>
      <c r="F7409" s="9" t="s">
        <v>189</v>
      </c>
      <c r="G7409" s="9" t="s">
        <v>236</v>
      </c>
      <c r="H7409" s="9" t="s">
        <v>162</v>
      </c>
      <c r="I7409" s="9" t="s">
        <v>280</v>
      </c>
      <c r="J7409" s="9" t="s">
        <v>1897</v>
      </c>
      <c r="K7409" s="9" t="s">
        <v>215</v>
      </c>
      <c r="L7409" s="9" t="s">
        <v>282</v>
      </c>
      <c r="M7409" s="9" t="s">
        <v>4134</v>
      </c>
      <c r="N7409" s="9" t="s">
        <v>196</v>
      </c>
      <c r="O7409" s="9" t="s">
        <v>179</v>
      </c>
      <c r="P7409" s="9" t="s">
        <v>284</v>
      </c>
      <c r="Q7409" s="9" t="s">
        <v>219</v>
      </c>
      <c r="R7409" s="9">
        <v>0</v>
      </c>
      <c r="S7409" s="9">
        <v>9</v>
      </c>
      <c r="U7409" s="9" t="s">
        <v>242</v>
      </c>
      <c r="X7409" s="9">
        <f>INDEX(SLA_Policy!$D$2:$D$5,MATCH(F7409,SLA_Policy!$A$2:$A$5,0))</f>
        <v>120</v>
      </c>
      <c r="Y7409" s="9" t="str">
        <f>IF(E7409="Cancelled","Excluded",IF(D7409="",IF((SLA_Policy!$B$8-B7409)*24&gt;X7409,"Open - Breached","Open - On Track"),IF((D7409-B7409)*24&lt;=X7409,"Met","Breached")))</f>
        <v>Met</v>
      </c>
    </row>
    <row r="7410" spans="1:25" x14ac:dyDescent="0.25">
      <c r="A7410" s="9" t="s">
        <v>11442</v>
      </c>
      <c r="B7410" s="23">
        <v>46129.2590277778</v>
      </c>
      <c r="C7410" s="23">
        <v>46129.296527777798</v>
      </c>
      <c r="D7410" s="23">
        <v>46132.395833333299</v>
      </c>
      <c r="E7410" s="9" t="s">
        <v>212</v>
      </c>
      <c r="F7410" s="9" t="s">
        <v>189</v>
      </c>
      <c r="G7410" s="9" t="s">
        <v>213</v>
      </c>
      <c r="H7410" s="9" t="s">
        <v>165</v>
      </c>
      <c r="I7410" s="9" t="s">
        <v>567</v>
      </c>
      <c r="J7410" s="9" t="s">
        <v>1154</v>
      </c>
      <c r="K7410" s="9" t="s">
        <v>246</v>
      </c>
      <c r="L7410" s="9" t="s">
        <v>104</v>
      </c>
      <c r="M7410" s="9" t="s">
        <v>1041</v>
      </c>
      <c r="N7410" s="9" t="s">
        <v>196</v>
      </c>
      <c r="O7410" s="9" t="s">
        <v>176</v>
      </c>
      <c r="P7410" s="9" t="s">
        <v>330</v>
      </c>
      <c r="Q7410" s="9" t="s">
        <v>219</v>
      </c>
      <c r="R7410" s="9">
        <v>0</v>
      </c>
      <c r="S7410" s="9">
        <v>46</v>
      </c>
      <c r="U7410" s="9" t="s">
        <v>290</v>
      </c>
      <c r="X7410" s="9">
        <f>INDEX(SLA_Policy!$D$2:$D$5,MATCH(F7410,SLA_Policy!$A$2:$A$5,0))</f>
        <v>120</v>
      </c>
      <c r="Y7410" s="9" t="str">
        <f>IF(E7410="Cancelled","Excluded",IF(D7410="",IF((SLA_Policy!$B$8-B7410)*24&gt;X7410,"Open - Breached","Open - On Track"),IF((D7410-B7410)*24&lt;=X7410,"Met","Breached")))</f>
        <v>Met</v>
      </c>
    </row>
    <row r="7411" spans="1:25" x14ac:dyDescent="0.25">
      <c r="A7411" s="9" t="s">
        <v>11443</v>
      </c>
      <c r="B7411" s="23">
        <v>46129.304861111101</v>
      </c>
      <c r="C7411" s="23">
        <v>46129.3256944444</v>
      </c>
      <c r="D7411" s="23">
        <v>46129.698611111096</v>
      </c>
      <c r="E7411" s="9" t="s">
        <v>212</v>
      </c>
      <c r="F7411" s="9" t="s">
        <v>188</v>
      </c>
      <c r="G7411" s="9" t="s">
        <v>213</v>
      </c>
      <c r="H7411" s="9" t="s">
        <v>161</v>
      </c>
      <c r="I7411" s="9" t="s">
        <v>297</v>
      </c>
      <c r="J7411" s="9" t="s">
        <v>1248</v>
      </c>
      <c r="K7411" s="9" t="s">
        <v>246</v>
      </c>
      <c r="L7411" s="9" t="s">
        <v>216</v>
      </c>
      <c r="M7411" s="9" t="s">
        <v>5760</v>
      </c>
      <c r="N7411" s="9" t="s">
        <v>198</v>
      </c>
      <c r="O7411" s="9" t="s">
        <v>177</v>
      </c>
      <c r="P7411" s="9" t="s">
        <v>457</v>
      </c>
      <c r="Q7411" s="9" t="s">
        <v>273</v>
      </c>
      <c r="R7411" s="9">
        <v>0</v>
      </c>
      <c r="S7411" s="9">
        <v>17</v>
      </c>
      <c r="U7411" s="9" t="s">
        <v>221</v>
      </c>
      <c r="W7411" s="9">
        <v>5</v>
      </c>
      <c r="X7411" s="9">
        <f>INDEX(SLA_Policy!$D$2:$D$5,MATCH(F7411,SLA_Policy!$A$2:$A$5,0))</f>
        <v>72</v>
      </c>
      <c r="Y7411" s="9" t="str">
        <f>IF(E7411="Cancelled","Excluded",IF(D7411="",IF((SLA_Policy!$B$8-B7411)*24&gt;X7411,"Open - Breached","Open - On Track"),IF((D7411-B7411)*24&lt;=X7411,"Met","Breached")))</f>
        <v>Met</v>
      </c>
    </row>
    <row r="7412" spans="1:25" x14ac:dyDescent="0.25">
      <c r="A7412" s="9" t="s">
        <v>11444</v>
      </c>
      <c r="B7412" s="23">
        <v>46129.323611111096</v>
      </c>
      <c r="C7412" s="23">
        <v>46129.359027777798</v>
      </c>
      <c r="D7412" s="23">
        <v>46132.363194444399</v>
      </c>
      <c r="E7412" s="9" t="s">
        <v>212</v>
      </c>
      <c r="F7412" s="9" t="s">
        <v>188</v>
      </c>
      <c r="G7412" s="9" t="s">
        <v>213</v>
      </c>
      <c r="H7412" s="9" t="s">
        <v>163</v>
      </c>
      <c r="I7412" s="9" t="s">
        <v>405</v>
      </c>
      <c r="J7412" s="9" t="s">
        <v>8050</v>
      </c>
      <c r="K7412" s="9" t="s">
        <v>246</v>
      </c>
      <c r="L7412" s="9" t="s">
        <v>104</v>
      </c>
      <c r="M7412" s="9" t="s">
        <v>1056</v>
      </c>
      <c r="N7412" s="9" t="s">
        <v>196</v>
      </c>
      <c r="O7412" s="9" t="s">
        <v>116</v>
      </c>
      <c r="P7412" s="9" t="s">
        <v>525</v>
      </c>
      <c r="Q7412" s="9" t="s">
        <v>219</v>
      </c>
      <c r="R7412" s="9">
        <v>0</v>
      </c>
      <c r="S7412" s="9">
        <v>35</v>
      </c>
      <c r="U7412" s="9" t="s">
        <v>230</v>
      </c>
      <c r="W7412" s="9">
        <v>2</v>
      </c>
      <c r="X7412" s="9">
        <f>INDEX(SLA_Policy!$D$2:$D$5,MATCH(F7412,SLA_Policy!$A$2:$A$5,0))</f>
        <v>72</v>
      </c>
      <c r="Y7412" s="9" t="str">
        <f>IF(E7412="Cancelled","Excluded",IF(D7412="",IF((SLA_Policy!$B$8-B7412)*24&gt;X7412,"Open - Breached","Open - On Track"),IF((D7412-B7412)*24&lt;=X7412,"Met","Breached")))</f>
        <v>Breached</v>
      </c>
    </row>
    <row r="7413" spans="1:25" x14ac:dyDescent="0.25">
      <c r="A7413" s="9" t="s">
        <v>11445</v>
      </c>
      <c r="B7413" s="23">
        <v>46129.331250000003</v>
      </c>
      <c r="C7413" s="23">
        <v>46129.387499999997</v>
      </c>
      <c r="D7413" s="23">
        <v>46132.404861111099</v>
      </c>
      <c r="E7413" s="9" t="s">
        <v>212</v>
      </c>
      <c r="F7413" s="9" t="s">
        <v>189</v>
      </c>
      <c r="G7413" s="9" t="s">
        <v>236</v>
      </c>
      <c r="H7413" s="9" t="s">
        <v>167</v>
      </c>
      <c r="I7413" s="9" t="s">
        <v>255</v>
      </c>
      <c r="J7413" s="9" t="s">
        <v>3602</v>
      </c>
      <c r="K7413" s="9" t="s">
        <v>246</v>
      </c>
      <c r="L7413" s="9" t="s">
        <v>226</v>
      </c>
      <c r="M7413" s="9" t="s">
        <v>1327</v>
      </c>
      <c r="N7413" s="9" t="s">
        <v>196</v>
      </c>
      <c r="O7413" s="9" t="s">
        <v>176</v>
      </c>
      <c r="P7413" s="9" t="s">
        <v>253</v>
      </c>
      <c r="Q7413" s="9" t="s">
        <v>219</v>
      </c>
      <c r="R7413" s="9">
        <v>0</v>
      </c>
      <c r="S7413" s="9">
        <v>23</v>
      </c>
      <c r="U7413" s="9" t="s">
        <v>242</v>
      </c>
      <c r="X7413" s="9">
        <f>INDEX(SLA_Policy!$D$2:$D$5,MATCH(F7413,SLA_Policy!$A$2:$A$5,0))</f>
        <v>120</v>
      </c>
      <c r="Y7413" s="9" t="str">
        <f>IF(E7413="Cancelled","Excluded",IF(D7413="",IF((SLA_Policy!$B$8-B7413)*24&gt;X7413,"Open - Breached","Open - On Track"),IF((D7413-B7413)*24&lt;=X7413,"Met","Breached")))</f>
        <v>Met</v>
      </c>
    </row>
    <row r="7414" spans="1:25" x14ac:dyDescent="0.25">
      <c r="A7414" s="9" t="s">
        <v>11446</v>
      </c>
      <c r="B7414" s="23">
        <v>46129.340972222199</v>
      </c>
      <c r="C7414" s="23">
        <v>46129.383333333302</v>
      </c>
      <c r="D7414" s="23">
        <v>46129.569444444503</v>
      </c>
      <c r="E7414" s="9" t="s">
        <v>212</v>
      </c>
      <c r="F7414" s="9" t="s">
        <v>188</v>
      </c>
      <c r="G7414" s="9" t="s">
        <v>213</v>
      </c>
      <c r="H7414" s="9" t="s">
        <v>165</v>
      </c>
      <c r="I7414" s="9" t="s">
        <v>567</v>
      </c>
      <c r="J7414" s="9" t="s">
        <v>11447</v>
      </c>
      <c r="K7414" s="9" t="s">
        <v>246</v>
      </c>
      <c r="L7414" s="9" t="s">
        <v>226</v>
      </c>
      <c r="M7414" s="9" t="s">
        <v>2511</v>
      </c>
      <c r="N7414" s="9" t="s">
        <v>196</v>
      </c>
      <c r="O7414" s="9" t="s">
        <v>116</v>
      </c>
      <c r="P7414" s="9" t="s">
        <v>234</v>
      </c>
      <c r="Q7414" s="9" t="s">
        <v>219</v>
      </c>
      <c r="R7414" s="9">
        <v>0</v>
      </c>
      <c r="S7414" s="9">
        <v>42</v>
      </c>
      <c r="U7414" s="9" t="s">
        <v>230</v>
      </c>
      <c r="X7414" s="9">
        <f>INDEX(SLA_Policy!$D$2:$D$5,MATCH(F7414,SLA_Policy!$A$2:$A$5,0))</f>
        <v>72</v>
      </c>
      <c r="Y7414" s="9" t="str">
        <f>IF(E7414="Cancelled","Excluded",IF(D7414="",IF((SLA_Policy!$B$8-B7414)*24&gt;X7414,"Open - Breached","Open - On Track"),IF((D7414-B7414)*24&lt;=X7414,"Met","Breached")))</f>
        <v>Met</v>
      </c>
    </row>
    <row r="7415" spans="1:25" x14ac:dyDescent="0.25">
      <c r="A7415" s="9" t="s">
        <v>11448</v>
      </c>
      <c r="B7415" s="23">
        <v>46129.34375</v>
      </c>
      <c r="C7415" s="23">
        <v>46129.377777777801</v>
      </c>
      <c r="D7415" s="23">
        <v>46132.333333333299</v>
      </c>
      <c r="E7415" s="9" t="s">
        <v>212</v>
      </c>
      <c r="F7415" s="9" t="s">
        <v>189</v>
      </c>
      <c r="G7415" s="9" t="s">
        <v>236</v>
      </c>
      <c r="H7415" s="9" t="s">
        <v>167</v>
      </c>
      <c r="I7415" s="9" t="s">
        <v>255</v>
      </c>
      <c r="J7415" s="9" t="s">
        <v>11449</v>
      </c>
      <c r="K7415" s="9" t="s">
        <v>225</v>
      </c>
      <c r="L7415" s="9" t="s">
        <v>104</v>
      </c>
      <c r="M7415" s="9" t="s">
        <v>5016</v>
      </c>
      <c r="N7415" s="9" t="s">
        <v>199</v>
      </c>
      <c r="O7415" s="9" t="s">
        <v>116</v>
      </c>
      <c r="P7415" s="9" t="s">
        <v>295</v>
      </c>
      <c r="Q7415" s="9" t="s">
        <v>219</v>
      </c>
      <c r="R7415" s="9">
        <v>0</v>
      </c>
      <c r="S7415" s="9">
        <v>33</v>
      </c>
      <c r="U7415" s="9" t="s">
        <v>242</v>
      </c>
      <c r="W7415" s="9">
        <v>5</v>
      </c>
      <c r="X7415" s="9">
        <f>INDEX(SLA_Policy!$D$2:$D$5,MATCH(F7415,SLA_Policy!$A$2:$A$5,0))</f>
        <v>120</v>
      </c>
      <c r="Y7415" s="9" t="str">
        <f>IF(E7415="Cancelled","Excluded",IF(D7415="",IF((SLA_Policy!$B$8-B7415)*24&gt;X7415,"Open - Breached","Open - On Track"),IF((D7415-B7415)*24&lt;=X7415,"Met","Breached")))</f>
        <v>Met</v>
      </c>
    </row>
    <row r="7416" spans="1:25" x14ac:dyDescent="0.25">
      <c r="A7416" s="9" t="s">
        <v>11450</v>
      </c>
      <c r="B7416" s="23">
        <v>46129.352083333302</v>
      </c>
      <c r="C7416" s="23">
        <v>46129.353472222203</v>
      </c>
      <c r="D7416" s="23">
        <v>46129.607638888898</v>
      </c>
      <c r="E7416" s="9" t="s">
        <v>212</v>
      </c>
      <c r="F7416" s="9" t="s">
        <v>187</v>
      </c>
      <c r="G7416" s="9" t="s">
        <v>213</v>
      </c>
      <c r="H7416" s="9" t="s">
        <v>162</v>
      </c>
      <c r="I7416" s="9" t="s">
        <v>345</v>
      </c>
      <c r="J7416" s="9" t="s">
        <v>429</v>
      </c>
      <c r="K7416" s="9" t="s">
        <v>246</v>
      </c>
      <c r="L7416" s="9" t="s">
        <v>216</v>
      </c>
      <c r="M7416" s="9" t="s">
        <v>1392</v>
      </c>
      <c r="N7416" s="9" t="s">
        <v>198</v>
      </c>
      <c r="O7416" s="9" t="s">
        <v>116</v>
      </c>
      <c r="P7416" s="9" t="s">
        <v>258</v>
      </c>
      <c r="Q7416" s="9" t="s">
        <v>219</v>
      </c>
      <c r="R7416" s="9">
        <v>2</v>
      </c>
      <c r="S7416" s="9">
        <v>43</v>
      </c>
      <c r="U7416" s="9" t="s">
        <v>266</v>
      </c>
      <c r="W7416" s="9">
        <v>4</v>
      </c>
      <c r="X7416" s="9">
        <f>INDEX(SLA_Policy!$D$2:$D$5,MATCH(F7416,SLA_Policy!$A$2:$A$5,0))</f>
        <v>8</v>
      </c>
      <c r="Y7416" s="9" t="str">
        <f>IF(E7416="Cancelled","Excluded",IF(D7416="",IF((SLA_Policy!$B$8-B7416)*24&gt;X7416,"Open - Breached","Open - On Track"),IF((D7416-B7416)*24&lt;=X7416,"Met","Breached")))</f>
        <v>Met</v>
      </c>
    </row>
    <row r="7417" spans="1:25" x14ac:dyDescent="0.25">
      <c r="A7417" s="9" t="s">
        <v>11451</v>
      </c>
      <c r="B7417" s="23">
        <v>46129.361111111102</v>
      </c>
      <c r="C7417" s="23">
        <v>46129.408333333296</v>
      </c>
      <c r="D7417" s="23">
        <v>46132.375694444498</v>
      </c>
      <c r="E7417" s="9" t="s">
        <v>212</v>
      </c>
      <c r="F7417" s="9" t="s">
        <v>188</v>
      </c>
      <c r="G7417" s="9" t="s">
        <v>213</v>
      </c>
      <c r="H7417" s="9" t="s">
        <v>166</v>
      </c>
      <c r="I7417" s="9" t="s">
        <v>398</v>
      </c>
      <c r="J7417" s="9" t="s">
        <v>399</v>
      </c>
      <c r="K7417" s="9" t="s">
        <v>215</v>
      </c>
      <c r="L7417" s="9" t="s">
        <v>104</v>
      </c>
      <c r="M7417" s="9" t="s">
        <v>7266</v>
      </c>
      <c r="N7417" s="9" t="s">
        <v>196</v>
      </c>
      <c r="O7417" s="9" t="s">
        <v>181</v>
      </c>
      <c r="P7417" s="9" t="s">
        <v>449</v>
      </c>
      <c r="Q7417" s="9" t="s">
        <v>219</v>
      </c>
      <c r="R7417" s="9">
        <v>0</v>
      </c>
      <c r="S7417" s="9">
        <v>31</v>
      </c>
      <c r="U7417" s="9" t="s">
        <v>266</v>
      </c>
      <c r="X7417" s="9">
        <f>INDEX(SLA_Policy!$D$2:$D$5,MATCH(F7417,SLA_Policy!$A$2:$A$5,0))</f>
        <v>72</v>
      </c>
      <c r="Y7417" s="9" t="str">
        <f>IF(E7417="Cancelled","Excluded",IF(D7417="",IF((SLA_Policy!$B$8-B7417)*24&gt;X7417,"Open - Breached","Open - On Track"),IF((D7417-B7417)*24&lt;=X7417,"Met","Breached")))</f>
        <v>Breached</v>
      </c>
    </row>
    <row r="7418" spans="1:25" x14ac:dyDescent="0.25">
      <c r="A7418" s="9" t="s">
        <v>11452</v>
      </c>
      <c r="B7418" s="23">
        <v>46129.362500000003</v>
      </c>
      <c r="C7418" s="23">
        <v>46129.377777777801</v>
      </c>
      <c r="D7418" s="23">
        <v>46132.369444444397</v>
      </c>
      <c r="E7418" s="9" t="s">
        <v>212</v>
      </c>
      <c r="F7418" s="9" t="s">
        <v>188</v>
      </c>
      <c r="G7418" s="9" t="s">
        <v>236</v>
      </c>
      <c r="H7418" s="9" t="s">
        <v>161</v>
      </c>
      <c r="I7418" s="9" t="s">
        <v>482</v>
      </c>
      <c r="J7418" s="9" t="s">
        <v>6791</v>
      </c>
      <c r="K7418" s="9" t="s">
        <v>215</v>
      </c>
      <c r="L7418" s="9" t="s">
        <v>104</v>
      </c>
      <c r="M7418" s="9" t="s">
        <v>747</v>
      </c>
      <c r="N7418" s="9" t="s">
        <v>196</v>
      </c>
      <c r="O7418" s="9" t="s">
        <v>116</v>
      </c>
      <c r="P7418" s="9" t="s">
        <v>342</v>
      </c>
      <c r="Q7418" s="9" t="s">
        <v>219</v>
      </c>
      <c r="R7418" s="9">
        <v>0</v>
      </c>
      <c r="S7418" s="9">
        <v>37</v>
      </c>
      <c r="U7418" s="9" t="s">
        <v>242</v>
      </c>
      <c r="X7418" s="9">
        <f>INDEX(SLA_Policy!$D$2:$D$5,MATCH(F7418,SLA_Policy!$A$2:$A$5,0))</f>
        <v>72</v>
      </c>
      <c r="Y7418" s="9" t="str">
        <f>IF(E7418="Cancelled","Excluded",IF(D7418="",IF((SLA_Policy!$B$8-B7418)*24&gt;X7418,"Open - Breached","Open - On Track"),IF((D7418-B7418)*24&lt;=X7418,"Met","Breached")))</f>
        <v>Breached</v>
      </c>
    </row>
    <row r="7419" spans="1:25" x14ac:dyDescent="0.25">
      <c r="A7419" s="9" t="s">
        <v>11453</v>
      </c>
      <c r="B7419" s="23">
        <v>46129.389583333301</v>
      </c>
      <c r="C7419" s="23">
        <v>46129.3972222222</v>
      </c>
      <c r="D7419" s="23">
        <v>46132.411805555603</v>
      </c>
      <c r="E7419" s="9" t="s">
        <v>212</v>
      </c>
      <c r="F7419" s="9" t="s">
        <v>188</v>
      </c>
      <c r="G7419" s="9" t="s">
        <v>213</v>
      </c>
      <c r="H7419" s="9" t="s">
        <v>88</v>
      </c>
      <c r="I7419" s="9" t="s">
        <v>354</v>
      </c>
      <c r="J7419" s="9" t="s">
        <v>8957</v>
      </c>
      <c r="K7419" s="9" t="s">
        <v>262</v>
      </c>
      <c r="L7419" s="9" t="s">
        <v>226</v>
      </c>
      <c r="M7419" s="9" t="s">
        <v>439</v>
      </c>
      <c r="N7419" s="9" t="s">
        <v>199</v>
      </c>
      <c r="O7419" s="9" t="s">
        <v>180</v>
      </c>
      <c r="P7419" s="9" t="s">
        <v>368</v>
      </c>
      <c r="Q7419" s="9" t="s">
        <v>219</v>
      </c>
      <c r="R7419" s="9">
        <v>0</v>
      </c>
      <c r="S7419" s="9">
        <v>22</v>
      </c>
      <c r="T7419" s="9" t="s">
        <v>136</v>
      </c>
      <c r="U7419" s="9" t="s">
        <v>266</v>
      </c>
      <c r="X7419" s="9">
        <f>INDEX(SLA_Policy!$D$2:$D$5,MATCH(F7419,SLA_Policy!$A$2:$A$5,0))</f>
        <v>72</v>
      </c>
      <c r="Y7419" s="9" t="str">
        <f>IF(E7419="Cancelled","Excluded",IF(D7419="",IF((SLA_Policy!$B$8-B7419)*24&gt;X7419,"Open - Breached","Open - On Track"),IF((D7419-B7419)*24&lt;=X7419,"Met","Breached")))</f>
        <v>Breached</v>
      </c>
    </row>
    <row r="7420" spans="1:25" x14ac:dyDescent="0.25">
      <c r="A7420" s="9" t="s">
        <v>11454</v>
      </c>
      <c r="B7420" s="23">
        <v>46129.390277777798</v>
      </c>
      <c r="C7420" s="23">
        <v>46129.434722222199</v>
      </c>
      <c r="D7420" s="23">
        <v>46132.332638888904</v>
      </c>
      <c r="E7420" s="9" t="s">
        <v>212</v>
      </c>
      <c r="F7420" s="9" t="s">
        <v>189</v>
      </c>
      <c r="G7420" s="9" t="s">
        <v>213</v>
      </c>
      <c r="H7420" s="9" t="s">
        <v>165</v>
      </c>
      <c r="I7420" s="9" t="s">
        <v>567</v>
      </c>
      <c r="J7420" s="9" t="s">
        <v>4061</v>
      </c>
      <c r="K7420" s="9" t="s">
        <v>303</v>
      </c>
      <c r="L7420" s="9" t="s">
        <v>216</v>
      </c>
      <c r="M7420" s="9" t="s">
        <v>6624</v>
      </c>
      <c r="N7420" s="9" t="s">
        <v>196</v>
      </c>
      <c r="O7420" s="9" t="s">
        <v>116</v>
      </c>
      <c r="P7420" s="9" t="s">
        <v>295</v>
      </c>
      <c r="Q7420" s="9" t="s">
        <v>219</v>
      </c>
      <c r="R7420" s="9">
        <v>1</v>
      </c>
      <c r="S7420" s="9">
        <v>33</v>
      </c>
      <c r="U7420" s="9" t="s">
        <v>230</v>
      </c>
      <c r="X7420" s="9">
        <f>INDEX(SLA_Policy!$D$2:$D$5,MATCH(F7420,SLA_Policy!$A$2:$A$5,0))</f>
        <v>120</v>
      </c>
      <c r="Y7420" s="9" t="str">
        <f>IF(E7420="Cancelled","Excluded",IF(D7420="",IF((SLA_Policy!$B$8-B7420)*24&gt;X7420,"Open - Breached","Open - On Track"),IF((D7420-B7420)*24&lt;=X7420,"Met","Breached")))</f>
        <v>Met</v>
      </c>
    </row>
    <row r="7421" spans="1:25" x14ac:dyDescent="0.25">
      <c r="A7421" s="9" t="s">
        <v>11455</v>
      </c>
      <c r="B7421" s="23">
        <v>46129.4194444444</v>
      </c>
      <c r="C7421" s="23">
        <v>46129.512499999997</v>
      </c>
      <c r="D7421" s="23">
        <v>46133.688888888901</v>
      </c>
      <c r="E7421" s="9" t="s">
        <v>212</v>
      </c>
      <c r="F7421" s="9" t="s">
        <v>189</v>
      </c>
      <c r="G7421" s="9" t="s">
        <v>213</v>
      </c>
      <c r="H7421" s="9" t="s">
        <v>166</v>
      </c>
      <c r="I7421" s="9" t="s">
        <v>398</v>
      </c>
      <c r="J7421" s="9" t="s">
        <v>5868</v>
      </c>
      <c r="K7421" s="9" t="s">
        <v>246</v>
      </c>
      <c r="L7421" s="9" t="s">
        <v>216</v>
      </c>
      <c r="M7421" s="9" t="s">
        <v>1853</v>
      </c>
      <c r="N7421" s="9" t="s">
        <v>197</v>
      </c>
      <c r="O7421" s="9" t="s">
        <v>181</v>
      </c>
      <c r="P7421" s="9" t="s">
        <v>289</v>
      </c>
      <c r="Q7421" s="9" t="s">
        <v>219</v>
      </c>
      <c r="R7421" s="9">
        <v>1</v>
      </c>
      <c r="S7421" s="9">
        <v>65</v>
      </c>
      <c r="U7421" s="9" t="s">
        <v>376</v>
      </c>
      <c r="X7421" s="9">
        <f>INDEX(SLA_Policy!$D$2:$D$5,MATCH(F7421,SLA_Policy!$A$2:$A$5,0))</f>
        <v>120</v>
      </c>
      <c r="Y7421" s="9" t="str">
        <f>IF(E7421="Cancelled","Excluded",IF(D7421="",IF((SLA_Policy!$B$8-B7421)*24&gt;X7421,"Open - Breached","Open - On Track"),IF((D7421-B7421)*24&lt;=X7421,"Met","Breached")))</f>
        <v>Met</v>
      </c>
    </row>
    <row r="7422" spans="1:25" x14ac:dyDescent="0.25">
      <c r="A7422" s="9" t="s">
        <v>11456</v>
      </c>
      <c r="B7422" s="23">
        <v>46129.430555555598</v>
      </c>
      <c r="C7422" s="23">
        <v>46129.431944444397</v>
      </c>
      <c r="D7422" s="23">
        <v>46132.327083333301</v>
      </c>
      <c r="E7422" s="9" t="s">
        <v>212</v>
      </c>
      <c r="F7422" s="9" t="s">
        <v>188</v>
      </c>
      <c r="G7422" s="9" t="s">
        <v>213</v>
      </c>
      <c r="H7422" s="9" t="s">
        <v>166</v>
      </c>
      <c r="I7422" s="9" t="s">
        <v>398</v>
      </c>
      <c r="J7422" s="9" t="s">
        <v>1013</v>
      </c>
      <c r="K7422" s="9" t="s">
        <v>246</v>
      </c>
      <c r="L7422" s="9" t="s">
        <v>226</v>
      </c>
      <c r="M7422" s="9" t="s">
        <v>586</v>
      </c>
      <c r="N7422" s="9" t="s">
        <v>200</v>
      </c>
      <c r="O7422" s="9" t="s">
        <v>181</v>
      </c>
      <c r="P7422" s="9" t="s">
        <v>449</v>
      </c>
      <c r="Q7422" s="9" t="s">
        <v>219</v>
      </c>
      <c r="R7422" s="9">
        <v>0</v>
      </c>
      <c r="S7422" s="9">
        <v>46</v>
      </c>
      <c r="U7422" s="9" t="s">
        <v>266</v>
      </c>
      <c r="X7422" s="9">
        <f>INDEX(SLA_Policy!$D$2:$D$5,MATCH(F7422,SLA_Policy!$A$2:$A$5,0))</f>
        <v>72</v>
      </c>
      <c r="Y7422" s="9" t="str">
        <f>IF(E7422="Cancelled","Excluded",IF(D7422="",IF((SLA_Policy!$B$8-B7422)*24&gt;X7422,"Open - Breached","Open - On Track"),IF((D7422-B7422)*24&lt;=X7422,"Met","Breached")))</f>
        <v>Met</v>
      </c>
    </row>
    <row r="7423" spans="1:25" x14ac:dyDescent="0.25">
      <c r="A7423" s="9" t="s">
        <v>11457</v>
      </c>
      <c r="B7423" s="23">
        <v>46129.434027777803</v>
      </c>
      <c r="C7423" s="23">
        <v>46129.434722222199</v>
      </c>
      <c r="D7423" s="23">
        <v>46132.355555555601</v>
      </c>
      <c r="E7423" s="9" t="s">
        <v>212</v>
      </c>
      <c r="F7423" s="9" t="s">
        <v>188</v>
      </c>
      <c r="G7423" s="9" t="s">
        <v>213</v>
      </c>
      <c r="H7423" s="9" t="s">
        <v>163</v>
      </c>
      <c r="I7423" s="9" t="s">
        <v>250</v>
      </c>
      <c r="J7423" s="9" t="s">
        <v>1407</v>
      </c>
      <c r="K7423" s="9" t="s">
        <v>262</v>
      </c>
      <c r="L7423" s="9" t="s">
        <v>104</v>
      </c>
      <c r="M7423" s="9" t="s">
        <v>6090</v>
      </c>
      <c r="N7423" s="9" t="s">
        <v>200</v>
      </c>
      <c r="O7423" s="9" t="s">
        <v>176</v>
      </c>
      <c r="P7423" s="9" t="s">
        <v>253</v>
      </c>
      <c r="Q7423" s="9" t="s">
        <v>219</v>
      </c>
      <c r="R7423" s="9">
        <v>0</v>
      </c>
      <c r="S7423" s="9">
        <v>31</v>
      </c>
      <c r="T7423" s="9" t="s">
        <v>136</v>
      </c>
      <c r="U7423" s="9" t="s">
        <v>230</v>
      </c>
      <c r="X7423" s="9">
        <f>INDEX(SLA_Policy!$D$2:$D$5,MATCH(F7423,SLA_Policy!$A$2:$A$5,0))</f>
        <v>72</v>
      </c>
      <c r="Y7423" s="9" t="str">
        <f>IF(E7423="Cancelled","Excluded",IF(D7423="",IF((SLA_Policy!$B$8-B7423)*24&gt;X7423,"Open - Breached","Open - On Track"),IF((D7423-B7423)*24&lt;=X7423,"Met","Breached")))</f>
        <v>Met</v>
      </c>
    </row>
    <row r="7424" spans="1:25" x14ac:dyDescent="0.25">
      <c r="A7424" s="9" t="s">
        <v>11458</v>
      </c>
      <c r="B7424" s="23">
        <v>46129.445833333302</v>
      </c>
      <c r="C7424" s="23">
        <v>46129.465277777803</v>
      </c>
      <c r="D7424" s="23">
        <v>46129.761111111096</v>
      </c>
      <c r="E7424" s="9" t="s">
        <v>212</v>
      </c>
      <c r="F7424" s="9" t="s">
        <v>188</v>
      </c>
      <c r="G7424" s="9" t="s">
        <v>213</v>
      </c>
      <c r="H7424" s="9" t="s">
        <v>165</v>
      </c>
      <c r="I7424" s="9" t="s">
        <v>567</v>
      </c>
      <c r="J7424" s="9" t="s">
        <v>1154</v>
      </c>
      <c r="K7424" s="9" t="s">
        <v>239</v>
      </c>
      <c r="L7424" s="9" t="s">
        <v>216</v>
      </c>
      <c r="M7424" s="9" t="s">
        <v>2550</v>
      </c>
      <c r="N7424" s="9" t="s">
        <v>197</v>
      </c>
      <c r="O7424" s="9" t="s">
        <v>176</v>
      </c>
      <c r="P7424" s="9" t="s">
        <v>419</v>
      </c>
      <c r="Q7424" s="9" t="s">
        <v>219</v>
      </c>
      <c r="R7424" s="9">
        <v>0</v>
      </c>
      <c r="S7424" s="9">
        <v>18</v>
      </c>
      <c r="U7424" s="9" t="s">
        <v>230</v>
      </c>
      <c r="X7424" s="9">
        <f>INDEX(SLA_Policy!$D$2:$D$5,MATCH(F7424,SLA_Policy!$A$2:$A$5,0))</f>
        <v>72</v>
      </c>
      <c r="Y7424" s="9" t="str">
        <f>IF(E7424="Cancelled","Excluded",IF(D7424="",IF((SLA_Policy!$B$8-B7424)*24&gt;X7424,"Open - Breached","Open - On Track"),IF((D7424-B7424)*24&lt;=X7424,"Met","Breached")))</f>
        <v>Met</v>
      </c>
    </row>
    <row r="7425" spans="1:25" x14ac:dyDescent="0.25">
      <c r="A7425" s="9" t="s">
        <v>11459</v>
      </c>
      <c r="B7425" s="23">
        <v>46129.45</v>
      </c>
      <c r="C7425" s="23">
        <v>46129.4868055556</v>
      </c>
      <c r="D7425" s="23">
        <v>46129.498611111099</v>
      </c>
      <c r="E7425" s="9" t="s">
        <v>212</v>
      </c>
      <c r="F7425" s="9" t="s">
        <v>187</v>
      </c>
      <c r="G7425" s="9" t="s">
        <v>213</v>
      </c>
      <c r="H7425" s="9" t="s">
        <v>166</v>
      </c>
      <c r="I7425" s="9" t="s">
        <v>286</v>
      </c>
      <c r="J7425" s="9" t="s">
        <v>632</v>
      </c>
      <c r="K7425" s="9" t="s">
        <v>246</v>
      </c>
      <c r="L7425" s="9" t="s">
        <v>226</v>
      </c>
      <c r="M7425" s="9" t="s">
        <v>4777</v>
      </c>
      <c r="N7425" s="9" t="s">
        <v>197</v>
      </c>
      <c r="O7425" s="9" t="s">
        <v>181</v>
      </c>
      <c r="P7425" s="9" t="s">
        <v>289</v>
      </c>
      <c r="Q7425" s="9" t="s">
        <v>273</v>
      </c>
      <c r="R7425" s="9">
        <v>0</v>
      </c>
      <c r="S7425" s="9">
        <v>22</v>
      </c>
      <c r="U7425" s="9" t="s">
        <v>376</v>
      </c>
      <c r="X7425" s="9">
        <f>INDEX(SLA_Policy!$D$2:$D$5,MATCH(F7425,SLA_Policy!$A$2:$A$5,0))</f>
        <v>8</v>
      </c>
      <c r="Y7425" s="9" t="str">
        <f>IF(E7425="Cancelled","Excluded",IF(D7425="",IF((SLA_Policy!$B$8-B7425)*24&gt;X7425,"Open - Breached","Open - On Track"),IF((D7425-B7425)*24&lt;=X7425,"Met","Breached")))</f>
        <v>Met</v>
      </c>
    </row>
    <row r="7426" spans="1:25" x14ac:dyDescent="0.25">
      <c r="A7426" s="9" t="s">
        <v>11460</v>
      </c>
      <c r="B7426" s="23">
        <v>46129.456944444399</v>
      </c>
      <c r="C7426" s="23">
        <v>46129.458333333299</v>
      </c>
      <c r="D7426" s="23">
        <v>46129.5715277778</v>
      </c>
      <c r="E7426" s="9" t="s">
        <v>212</v>
      </c>
      <c r="F7426" s="9" t="s">
        <v>187</v>
      </c>
      <c r="G7426" s="9" t="s">
        <v>213</v>
      </c>
      <c r="H7426" s="9" t="s">
        <v>167</v>
      </c>
      <c r="I7426" s="9" t="s">
        <v>362</v>
      </c>
      <c r="J7426" s="9" t="s">
        <v>11461</v>
      </c>
      <c r="K7426" s="9" t="s">
        <v>215</v>
      </c>
      <c r="L7426" s="9" t="s">
        <v>226</v>
      </c>
      <c r="M7426" s="9" t="s">
        <v>2472</v>
      </c>
      <c r="N7426" s="9" t="s">
        <v>198</v>
      </c>
      <c r="O7426" s="9" t="s">
        <v>116</v>
      </c>
      <c r="P7426" s="9" t="s">
        <v>525</v>
      </c>
      <c r="Q7426" s="9" t="s">
        <v>219</v>
      </c>
      <c r="R7426" s="9">
        <v>0</v>
      </c>
      <c r="S7426" s="9">
        <v>10</v>
      </c>
      <c r="U7426" s="9" t="s">
        <v>248</v>
      </c>
      <c r="W7426" s="9">
        <v>5</v>
      </c>
      <c r="X7426" s="9">
        <f>INDEX(SLA_Policy!$D$2:$D$5,MATCH(F7426,SLA_Policy!$A$2:$A$5,0))</f>
        <v>8</v>
      </c>
      <c r="Y7426" s="9" t="str">
        <f>IF(E7426="Cancelled","Excluded",IF(D7426="",IF((SLA_Policy!$B$8-B7426)*24&gt;X7426,"Open - Breached","Open - On Track"),IF((D7426-B7426)*24&lt;=X7426,"Met","Breached")))</f>
        <v>Met</v>
      </c>
    </row>
    <row r="7427" spans="1:25" x14ac:dyDescent="0.25">
      <c r="A7427" s="9" t="s">
        <v>11462</v>
      </c>
      <c r="B7427" s="23">
        <v>46129.463888888902</v>
      </c>
      <c r="C7427" s="23">
        <v>46129.582638888904</v>
      </c>
      <c r="D7427" s="23">
        <v>46132.3215277778</v>
      </c>
      <c r="E7427" s="9" t="s">
        <v>212</v>
      </c>
      <c r="F7427" s="9" t="s">
        <v>188</v>
      </c>
      <c r="G7427" s="9" t="s">
        <v>213</v>
      </c>
      <c r="H7427" s="9" t="s">
        <v>165</v>
      </c>
      <c r="I7427" s="9" t="s">
        <v>469</v>
      </c>
      <c r="J7427" s="9" t="s">
        <v>837</v>
      </c>
      <c r="K7427" s="9" t="s">
        <v>246</v>
      </c>
      <c r="L7427" s="9" t="s">
        <v>293</v>
      </c>
      <c r="M7427" s="9" t="s">
        <v>3891</v>
      </c>
      <c r="N7427" s="9" t="s">
        <v>197</v>
      </c>
      <c r="O7427" s="9" t="s">
        <v>176</v>
      </c>
      <c r="P7427" s="9" t="s">
        <v>503</v>
      </c>
      <c r="Q7427" s="9" t="s">
        <v>219</v>
      </c>
      <c r="R7427" s="9">
        <v>0</v>
      </c>
      <c r="S7427" s="9">
        <v>29</v>
      </c>
      <c r="U7427" s="9" t="s">
        <v>266</v>
      </c>
      <c r="W7427" s="9">
        <v>5</v>
      </c>
      <c r="X7427" s="9">
        <f>INDEX(SLA_Policy!$D$2:$D$5,MATCH(F7427,SLA_Policy!$A$2:$A$5,0))</f>
        <v>72</v>
      </c>
      <c r="Y7427" s="9" t="str">
        <f>IF(E7427="Cancelled","Excluded",IF(D7427="",IF((SLA_Policy!$B$8-B7427)*24&gt;X7427,"Open - Breached","Open - On Track"),IF((D7427-B7427)*24&lt;=X7427,"Met","Breached")))</f>
        <v>Met</v>
      </c>
    </row>
    <row r="7428" spans="1:25" x14ac:dyDescent="0.25">
      <c r="A7428" s="9" t="s">
        <v>11463</v>
      </c>
      <c r="B7428" s="23">
        <v>46129.475694444503</v>
      </c>
      <c r="C7428" s="23">
        <v>46129.574305555601</v>
      </c>
      <c r="D7428" s="23">
        <v>46129.590277777803</v>
      </c>
      <c r="E7428" s="9" t="s">
        <v>212</v>
      </c>
      <c r="F7428" s="9" t="s">
        <v>188</v>
      </c>
      <c r="G7428" s="9" t="s">
        <v>213</v>
      </c>
      <c r="H7428" s="9" t="s">
        <v>166</v>
      </c>
      <c r="I7428" s="9" t="s">
        <v>286</v>
      </c>
      <c r="J7428" s="9" t="s">
        <v>632</v>
      </c>
      <c r="K7428" s="9" t="s">
        <v>410</v>
      </c>
      <c r="L7428" s="9" t="s">
        <v>293</v>
      </c>
      <c r="M7428" s="9" t="s">
        <v>1103</v>
      </c>
      <c r="N7428" s="9" t="s">
        <v>196</v>
      </c>
      <c r="O7428" s="9" t="s">
        <v>181</v>
      </c>
      <c r="P7428" s="9" t="s">
        <v>449</v>
      </c>
      <c r="Q7428" s="9" t="s">
        <v>219</v>
      </c>
      <c r="R7428" s="9">
        <v>0</v>
      </c>
      <c r="S7428" s="9">
        <v>11</v>
      </c>
      <c r="U7428" s="9" t="s">
        <v>290</v>
      </c>
      <c r="W7428" s="9">
        <v>5</v>
      </c>
      <c r="X7428" s="9">
        <f>INDEX(SLA_Policy!$D$2:$D$5,MATCH(F7428,SLA_Policy!$A$2:$A$5,0))</f>
        <v>72</v>
      </c>
      <c r="Y7428" s="9" t="str">
        <f>IF(E7428="Cancelled","Excluded",IF(D7428="",IF((SLA_Policy!$B$8-B7428)*24&gt;X7428,"Open - Breached","Open - On Track"),IF((D7428-B7428)*24&lt;=X7428,"Met","Breached")))</f>
        <v>Met</v>
      </c>
    </row>
    <row r="7429" spans="1:25" x14ac:dyDescent="0.25">
      <c r="A7429" s="9" t="s">
        <v>11464</v>
      </c>
      <c r="B7429" s="23">
        <v>46129.4819444444</v>
      </c>
      <c r="C7429" s="23">
        <v>46129.506249999999</v>
      </c>
      <c r="D7429" s="23">
        <v>46132.311805555597</v>
      </c>
      <c r="E7429" s="9" t="s">
        <v>212</v>
      </c>
      <c r="F7429" s="9" t="s">
        <v>188</v>
      </c>
      <c r="G7429" s="9" t="s">
        <v>236</v>
      </c>
      <c r="H7429" s="9" t="s">
        <v>161</v>
      </c>
      <c r="I7429" s="9" t="s">
        <v>482</v>
      </c>
      <c r="J7429" s="9" t="s">
        <v>2068</v>
      </c>
      <c r="K7429" s="9" t="s">
        <v>303</v>
      </c>
      <c r="L7429" s="9" t="s">
        <v>216</v>
      </c>
      <c r="M7429" s="9" t="s">
        <v>3327</v>
      </c>
      <c r="N7429" s="9" t="s">
        <v>196</v>
      </c>
      <c r="O7429" s="9" t="s">
        <v>177</v>
      </c>
      <c r="P7429" s="9" t="s">
        <v>457</v>
      </c>
      <c r="Q7429" s="9" t="s">
        <v>219</v>
      </c>
      <c r="R7429" s="9">
        <v>0</v>
      </c>
      <c r="S7429" s="9">
        <v>135</v>
      </c>
      <c r="U7429" s="9" t="s">
        <v>242</v>
      </c>
      <c r="X7429" s="9">
        <f>INDEX(SLA_Policy!$D$2:$D$5,MATCH(F7429,SLA_Policy!$A$2:$A$5,0))</f>
        <v>72</v>
      </c>
      <c r="Y7429" s="9" t="str">
        <f>IF(E7429="Cancelled","Excluded",IF(D7429="",IF((SLA_Policy!$B$8-B7429)*24&gt;X7429,"Open - Breached","Open - On Track"),IF((D7429-B7429)*24&lt;=X7429,"Met","Breached")))</f>
        <v>Met</v>
      </c>
    </row>
    <row r="7430" spans="1:25" x14ac:dyDescent="0.25">
      <c r="A7430" s="9" t="s">
        <v>11465</v>
      </c>
      <c r="B7430" s="23">
        <v>46129.484722222202</v>
      </c>
      <c r="C7430" s="23">
        <v>46129.496527777803</v>
      </c>
      <c r="D7430" s="23">
        <v>46132.370138888902</v>
      </c>
      <c r="E7430" s="9" t="s">
        <v>212</v>
      </c>
      <c r="F7430" s="9" t="s">
        <v>189</v>
      </c>
      <c r="G7430" s="9" t="s">
        <v>213</v>
      </c>
      <c r="H7430" s="9" t="s">
        <v>162</v>
      </c>
      <c r="I7430" s="9" t="s">
        <v>393</v>
      </c>
      <c r="J7430" s="9" t="s">
        <v>874</v>
      </c>
      <c r="K7430" s="9" t="s">
        <v>246</v>
      </c>
      <c r="L7430" s="9" t="s">
        <v>216</v>
      </c>
      <c r="M7430" s="9" t="s">
        <v>1301</v>
      </c>
      <c r="N7430" s="9" t="s">
        <v>198</v>
      </c>
      <c r="O7430" s="9" t="s">
        <v>116</v>
      </c>
      <c r="P7430" s="9" t="s">
        <v>551</v>
      </c>
      <c r="Q7430" s="9" t="s">
        <v>219</v>
      </c>
      <c r="R7430" s="9">
        <v>1</v>
      </c>
      <c r="S7430" s="9">
        <v>12</v>
      </c>
      <c r="U7430" s="9" t="s">
        <v>266</v>
      </c>
      <c r="X7430" s="9">
        <f>INDEX(SLA_Policy!$D$2:$D$5,MATCH(F7430,SLA_Policy!$A$2:$A$5,0))</f>
        <v>120</v>
      </c>
      <c r="Y7430" s="9" t="str">
        <f>IF(E7430="Cancelled","Excluded",IF(D7430="",IF((SLA_Policy!$B$8-B7430)*24&gt;X7430,"Open - Breached","Open - On Track"),IF((D7430-B7430)*24&lt;=X7430,"Met","Breached")))</f>
        <v>Met</v>
      </c>
    </row>
    <row r="7431" spans="1:25" x14ac:dyDescent="0.25">
      <c r="A7431" s="9" t="s">
        <v>11466</v>
      </c>
      <c r="B7431" s="23">
        <v>46129.488888888904</v>
      </c>
      <c r="C7431" s="23">
        <v>46129.490277777797</v>
      </c>
      <c r="D7431" s="23">
        <v>46129.753472222197</v>
      </c>
      <c r="E7431" s="9" t="s">
        <v>212</v>
      </c>
      <c r="F7431" s="9" t="s">
        <v>188</v>
      </c>
      <c r="G7431" s="9" t="s">
        <v>213</v>
      </c>
      <c r="H7431" s="9" t="s">
        <v>162</v>
      </c>
      <c r="I7431" s="9" t="s">
        <v>244</v>
      </c>
      <c r="J7431" s="9" t="s">
        <v>5104</v>
      </c>
      <c r="K7431" s="9" t="s">
        <v>239</v>
      </c>
      <c r="L7431" s="9" t="s">
        <v>104</v>
      </c>
      <c r="M7431" s="9" t="s">
        <v>4070</v>
      </c>
      <c r="N7431" s="9" t="s">
        <v>198</v>
      </c>
      <c r="O7431" s="9" t="s">
        <v>179</v>
      </c>
      <c r="P7431" s="9" t="s">
        <v>284</v>
      </c>
      <c r="Q7431" s="9" t="s">
        <v>219</v>
      </c>
      <c r="R7431" s="9">
        <v>0</v>
      </c>
      <c r="S7431" s="9">
        <v>25</v>
      </c>
      <c r="U7431" s="9" t="s">
        <v>266</v>
      </c>
      <c r="X7431" s="9">
        <f>INDEX(SLA_Policy!$D$2:$D$5,MATCH(F7431,SLA_Policy!$A$2:$A$5,0))</f>
        <v>72</v>
      </c>
      <c r="Y7431" s="9" t="str">
        <f>IF(E7431="Cancelled","Excluded",IF(D7431="",IF((SLA_Policy!$B$8-B7431)*24&gt;X7431,"Open - Breached","Open - On Track"),IF((D7431-B7431)*24&lt;=X7431,"Met","Breached")))</f>
        <v>Met</v>
      </c>
    </row>
    <row r="7432" spans="1:25" x14ac:dyDescent="0.25">
      <c r="A7432" s="9" t="s">
        <v>11467</v>
      </c>
      <c r="B7432" s="23">
        <v>46129.511805555601</v>
      </c>
      <c r="C7432" s="23">
        <v>46129.522916666698</v>
      </c>
      <c r="D7432" s="23">
        <v>46129.6965277778</v>
      </c>
      <c r="E7432" s="9" t="s">
        <v>212</v>
      </c>
      <c r="F7432" s="9" t="s">
        <v>189</v>
      </c>
      <c r="G7432" s="9" t="s">
        <v>213</v>
      </c>
      <c r="H7432" s="9" t="s">
        <v>88</v>
      </c>
      <c r="I7432" s="9" t="s">
        <v>92</v>
      </c>
      <c r="J7432" s="9" t="s">
        <v>11468</v>
      </c>
      <c r="K7432" s="9" t="s">
        <v>215</v>
      </c>
      <c r="L7432" s="9" t="s">
        <v>351</v>
      </c>
      <c r="M7432" s="9" t="s">
        <v>990</v>
      </c>
      <c r="N7432" s="9" t="s">
        <v>198</v>
      </c>
      <c r="O7432" s="9" t="s">
        <v>178</v>
      </c>
      <c r="P7432" s="9" t="s">
        <v>272</v>
      </c>
      <c r="Q7432" s="9" t="s">
        <v>219</v>
      </c>
      <c r="R7432" s="9">
        <v>0</v>
      </c>
      <c r="S7432" s="9">
        <v>9</v>
      </c>
      <c r="T7432" s="9" t="s">
        <v>220</v>
      </c>
      <c r="U7432" s="9" t="s">
        <v>376</v>
      </c>
      <c r="X7432" s="9">
        <f>INDEX(SLA_Policy!$D$2:$D$5,MATCH(F7432,SLA_Policy!$A$2:$A$5,0))</f>
        <v>120</v>
      </c>
      <c r="Y7432" s="9" t="str">
        <f>IF(E7432="Cancelled","Excluded",IF(D7432="",IF((SLA_Policy!$B$8-B7432)*24&gt;X7432,"Open - Breached","Open - On Track"),IF((D7432-B7432)*24&lt;=X7432,"Met","Breached")))</f>
        <v>Met</v>
      </c>
    </row>
    <row r="7433" spans="1:25" x14ac:dyDescent="0.25">
      <c r="A7433" s="9" t="s">
        <v>11469</v>
      </c>
      <c r="B7433" s="23">
        <v>46129.5131944444</v>
      </c>
      <c r="C7433" s="23">
        <v>46129.525694444397</v>
      </c>
      <c r="D7433" s="23">
        <v>46129.656944444498</v>
      </c>
      <c r="E7433" s="9" t="s">
        <v>212</v>
      </c>
      <c r="F7433" s="9" t="s">
        <v>188</v>
      </c>
      <c r="G7433" s="9" t="s">
        <v>213</v>
      </c>
      <c r="H7433" s="9" t="s">
        <v>162</v>
      </c>
      <c r="I7433" s="9" t="s">
        <v>345</v>
      </c>
      <c r="J7433" s="9" t="s">
        <v>2804</v>
      </c>
      <c r="K7433" s="9" t="s">
        <v>225</v>
      </c>
      <c r="L7433" s="9" t="s">
        <v>311</v>
      </c>
      <c r="M7433" s="9" t="s">
        <v>4091</v>
      </c>
      <c r="N7433" s="9" t="s">
        <v>199</v>
      </c>
      <c r="O7433" s="9" t="s">
        <v>179</v>
      </c>
      <c r="P7433" s="9" t="s">
        <v>337</v>
      </c>
      <c r="Q7433" s="9" t="s">
        <v>273</v>
      </c>
      <c r="R7433" s="9">
        <v>0</v>
      </c>
      <c r="S7433" s="9">
        <v>31</v>
      </c>
      <c r="U7433" s="9" t="s">
        <v>248</v>
      </c>
      <c r="X7433" s="9">
        <f>INDEX(SLA_Policy!$D$2:$D$5,MATCH(F7433,SLA_Policy!$A$2:$A$5,0))</f>
        <v>72</v>
      </c>
      <c r="Y7433" s="9" t="str">
        <f>IF(E7433="Cancelled","Excluded",IF(D7433="",IF((SLA_Policy!$B$8-B7433)*24&gt;X7433,"Open - Breached","Open - On Track"),IF((D7433-B7433)*24&lt;=X7433,"Met","Breached")))</f>
        <v>Met</v>
      </c>
    </row>
    <row r="7434" spans="1:25" x14ac:dyDescent="0.25">
      <c r="A7434" s="9" t="s">
        <v>11470</v>
      </c>
      <c r="B7434" s="23">
        <v>46129.541666666701</v>
      </c>
      <c r="C7434" s="23">
        <v>46129.682638888902</v>
      </c>
      <c r="D7434" s="23">
        <v>46132.476388888899</v>
      </c>
      <c r="E7434" s="9" t="s">
        <v>212</v>
      </c>
      <c r="F7434" s="9" t="s">
        <v>188</v>
      </c>
      <c r="G7434" s="9" t="s">
        <v>213</v>
      </c>
      <c r="H7434" s="9" t="s">
        <v>166</v>
      </c>
      <c r="I7434" s="9" t="s">
        <v>286</v>
      </c>
      <c r="J7434" s="9" t="s">
        <v>447</v>
      </c>
      <c r="K7434" s="9" t="s">
        <v>225</v>
      </c>
      <c r="L7434" s="9" t="s">
        <v>216</v>
      </c>
      <c r="M7434" s="9" t="s">
        <v>1324</v>
      </c>
      <c r="N7434" s="9" t="s">
        <v>197</v>
      </c>
      <c r="O7434" s="9" t="s">
        <v>181</v>
      </c>
      <c r="P7434" s="9" t="s">
        <v>449</v>
      </c>
      <c r="Q7434" s="9" t="s">
        <v>219</v>
      </c>
      <c r="R7434" s="9">
        <v>2</v>
      </c>
      <c r="S7434" s="9">
        <v>84</v>
      </c>
      <c r="U7434" s="9" t="s">
        <v>376</v>
      </c>
      <c r="W7434" s="9">
        <v>3</v>
      </c>
      <c r="X7434" s="9">
        <f>INDEX(SLA_Policy!$D$2:$D$5,MATCH(F7434,SLA_Policy!$A$2:$A$5,0))</f>
        <v>72</v>
      </c>
      <c r="Y7434" s="9" t="str">
        <f>IF(E7434="Cancelled","Excluded",IF(D7434="",IF((SLA_Policy!$B$8-B7434)*24&gt;X7434,"Open - Breached","Open - On Track"),IF((D7434-B7434)*24&lt;=X7434,"Met","Breached")))</f>
        <v>Met</v>
      </c>
    </row>
    <row r="7435" spans="1:25" x14ac:dyDescent="0.25">
      <c r="A7435" s="9" t="s">
        <v>11471</v>
      </c>
      <c r="B7435" s="23">
        <v>46129.548611111102</v>
      </c>
      <c r="C7435" s="23">
        <v>46129.5493055556</v>
      </c>
      <c r="D7435" s="23">
        <v>46132.410416666702</v>
      </c>
      <c r="E7435" s="9" t="s">
        <v>212</v>
      </c>
      <c r="F7435" s="9" t="s">
        <v>188</v>
      </c>
      <c r="G7435" s="9" t="s">
        <v>213</v>
      </c>
      <c r="H7435" s="9" t="s">
        <v>162</v>
      </c>
      <c r="I7435" s="9" t="s">
        <v>416</v>
      </c>
      <c r="J7435" s="9" t="s">
        <v>957</v>
      </c>
      <c r="K7435" s="9" t="s">
        <v>262</v>
      </c>
      <c r="L7435" s="9" t="s">
        <v>371</v>
      </c>
      <c r="M7435" s="9" t="s">
        <v>6761</v>
      </c>
      <c r="N7435" s="9" t="s">
        <v>198</v>
      </c>
      <c r="O7435" s="9" t="s">
        <v>179</v>
      </c>
      <c r="P7435" s="9" t="s">
        <v>337</v>
      </c>
      <c r="Q7435" s="9" t="s">
        <v>219</v>
      </c>
      <c r="R7435" s="9">
        <v>0</v>
      </c>
      <c r="S7435" s="9">
        <v>10</v>
      </c>
      <c r="U7435" s="9" t="s">
        <v>140</v>
      </c>
      <c r="V7435" s="9" t="s">
        <v>11327</v>
      </c>
      <c r="W7435" s="9">
        <v>3</v>
      </c>
      <c r="X7435" s="9">
        <f>INDEX(SLA_Policy!$D$2:$D$5,MATCH(F7435,SLA_Policy!$A$2:$A$5,0))</f>
        <v>72</v>
      </c>
      <c r="Y7435" s="9" t="str">
        <f>IF(E7435="Cancelled","Excluded",IF(D7435="",IF((SLA_Policy!$B$8-B7435)*24&gt;X7435,"Open - Breached","Open - On Track"),IF((D7435-B7435)*24&lt;=X7435,"Met","Breached")))</f>
        <v>Met</v>
      </c>
    </row>
    <row r="7436" spans="1:25" x14ac:dyDescent="0.25">
      <c r="A7436" s="9" t="s">
        <v>11472</v>
      </c>
      <c r="B7436" s="23">
        <v>46129.551388888904</v>
      </c>
      <c r="C7436" s="23">
        <v>46132.302777777797</v>
      </c>
      <c r="D7436" s="23">
        <v>46133.693055555603</v>
      </c>
      <c r="E7436" s="9" t="s">
        <v>212</v>
      </c>
      <c r="F7436" s="9" t="s">
        <v>188</v>
      </c>
      <c r="G7436" s="9" t="s">
        <v>213</v>
      </c>
      <c r="H7436" s="9" t="s">
        <v>163</v>
      </c>
      <c r="I7436" s="9" t="s">
        <v>405</v>
      </c>
      <c r="J7436" s="9" t="s">
        <v>1300</v>
      </c>
      <c r="K7436" s="9" t="s">
        <v>215</v>
      </c>
      <c r="L7436" s="9" t="s">
        <v>293</v>
      </c>
      <c r="M7436" s="9" t="s">
        <v>294</v>
      </c>
      <c r="N7436" s="9" t="s">
        <v>197</v>
      </c>
      <c r="O7436" s="9" t="s">
        <v>176</v>
      </c>
      <c r="P7436" s="9" t="s">
        <v>253</v>
      </c>
      <c r="Q7436" s="9" t="s">
        <v>219</v>
      </c>
      <c r="R7436" s="9">
        <v>3</v>
      </c>
      <c r="S7436" s="9">
        <v>51</v>
      </c>
      <c r="U7436" s="9" t="s">
        <v>230</v>
      </c>
      <c r="W7436" s="9">
        <v>1</v>
      </c>
      <c r="X7436" s="9">
        <f>INDEX(SLA_Policy!$D$2:$D$5,MATCH(F7436,SLA_Policy!$A$2:$A$5,0))</f>
        <v>72</v>
      </c>
      <c r="Y7436" s="9" t="str">
        <f>IF(E7436="Cancelled","Excluded",IF(D7436="",IF((SLA_Policy!$B$8-B7436)*24&gt;X7436,"Open - Breached","Open - On Track"),IF((D7436-B7436)*24&lt;=X7436,"Met","Breached")))</f>
        <v>Breached</v>
      </c>
    </row>
    <row r="7437" spans="1:25" x14ac:dyDescent="0.25">
      <c r="A7437" s="9" t="s">
        <v>11473</v>
      </c>
      <c r="B7437" s="23">
        <v>46129.561805555597</v>
      </c>
      <c r="C7437" s="23">
        <v>46129.566666666702</v>
      </c>
      <c r="D7437" s="23">
        <v>46129.748611111099</v>
      </c>
      <c r="E7437" s="9" t="s">
        <v>212</v>
      </c>
      <c r="F7437" s="9" t="s">
        <v>188</v>
      </c>
      <c r="G7437" s="9" t="s">
        <v>213</v>
      </c>
      <c r="H7437" s="9" t="s">
        <v>164</v>
      </c>
      <c r="I7437" s="9" t="s">
        <v>339</v>
      </c>
      <c r="J7437" s="9" t="s">
        <v>8036</v>
      </c>
      <c r="K7437" s="9" t="s">
        <v>303</v>
      </c>
      <c r="L7437" s="9" t="s">
        <v>282</v>
      </c>
      <c r="M7437" s="9" t="s">
        <v>2714</v>
      </c>
      <c r="N7437" s="9" t="s">
        <v>198</v>
      </c>
      <c r="O7437" s="9" t="s">
        <v>116</v>
      </c>
      <c r="P7437" s="9" t="s">
        <v>218</v>
      </c>
      <c r="Q7437" s="9" t="s">
        <v>219</v>
      </c>
      <c r="R7437" s="9">
        <v>0</v>
      </c>
      <c r="S7437" s="9">
        <v>17</v>
      </c>
      <c r="T7437" s="9" t="s">
        <v>343</v>
      </c>
      <c r="U7437" s="9" t="s">
        <v>290</v>
      </c>
      <c r="X7437" s="9">
        <f>INDEX(SLA_Policy!$D$2:$D$5,MATCH(F7437,SLA_Policy!$A$2:$A$5,0))</f>
        <v>72</v>
      </c>
      <c r="Y7437" s="9" t="str">
        <f>IF(E7437="Cancelled","Excluded",IF(D7437="",IF((SLA_Policy!$B$8-B7437)*24&gt;X7437,"Open - Breached","Open - On Track"),IF((D7437-B7437)*24&lt;=X7437,"Met","Breached")))</f>
        <v>Met</v>
      </c>
    </row>
    <row r="7438" spans="1:25" x14ac:dyDescent="0.25">
      <c r="A7438" s="9" t="s">
        <v>11474</v>
      </c>
      <c r="B7438" s="23">
        <v>46129.568749999999</v>
      </c>
      <c r="C7438" s="23">
        <v>46129.574999999997</v>
      </c>
      <c r="D7438" s="23">
        <v>46129.747222222199</v>
      </c>
      <c r="E7438" s="9" t="s">
        <v>212</v>
      </c>
      <c r="F7438" s="9" t="s">
        <v>188</v>
      </c>
      <c r="G7438" s="9" t="s">
        <v>213</v>
      </c>
      <c r="H7438" s="9" t="s">
        <v>162</v>
      </c>
      <c r="I7438" s="9" t="s">
        <v>345</v>
      </c>
      <c r="J7438" s="9" t="s">
        <v>1556</v>
      </c>
      <c r="K7438" s="9" t="s">
        <v>262</v>
      </c>
      <c r="L7438" s="9" t="s">
        <v>104</v>
      </c>
      <c r="M7438" s="9" t="s">
        <v>4007</v>
      </c>
      <c r="N7438" s="9" t="s">
        <v>197</v>
      </c>
      <c r="O7438" s="9" t="s">
        <v>179</v>
      </c>
      <c r="P7438" s="9" t="s">
        <v>264</v>
      </c>
      <c r="Q7438" s="9" t="s">
        <v>219</v>
      </c>
      <c r="R7438" s="9">
        <v>0</v>
      </c>
      <c r="S7438" s="9">
        <v>7</v>
      </c>
      <c r="U7438" s="9" t="s">
        <v>248</v>
      </c>
      <c r="W7438" s="9">
        <v>5</v>
      </c>
      <c r="X7438" s="9">
        <f>INDEX(SLA_Policy!$D$2:$D$5,MATCH(F7438,SLA_Policy!$A$2:$A$5,0))</f>
        <v>72</v>
      </c>
      <c r="Y7438" s="9" t="str">
        <f>IF(E7438="Cancelled","Excluded",IF(D7438="",IF((SLA_Policy!$B$8-B7438)*24&gt;X7438,"Open - Breached","Open - On Track"),IF((D7438-B7438)*24&lt;=X7438,"Met","Breached")))</f>
        <v>Met</v>
      </c>
    </row>
    <row r="7439" spans="1:25" x14ac:dyDescent="0.25">
      <c r="A7439" s="9" t="s">
        <v>11475</v>
      </c>
      <c r="B7439" s="23">
        <v>46129.577777777798</v>
      </c>
      <c r="C7439" s="23">
        <v>46129.582638888904</v>
      </c>
      <c r="D7439" s="23">
        <v>46132.385416666701</v>
      </c>
      <c r="E7439" s="9" t="s">
        <v>212</v>
      </c>
      <c r="F7439" s="9" t="s">
        <v>188</v>
      </c>
      <c r="G7439" s="9" t="s">
        <v>213</v>
      </c>
      <c r="H7439" s="9" t="s">
        <v>163</v>
      </c>
      <c r="I7439" s="9" t="s">
        <v>223</v>
      </c>
      <c r="J7439" s="9" t="s">
        <v>1366</v>
      </c>
      <c r="K7439" s="9" t="s">
        <v>215</v>
      </c>
      <c r="L7439" s="9" t="s">
        <v>311</v>
      </c>
      <c r="M7439" s="9" t="s">
        <v>1807</v>
      </c>
      <c r="N7439" s="9" t="s">
        <v>199</v>
      </c>
      <c r="O7439" s="9" t="s">
        <v>176</v>
      </c>
      <c r="P7439" s="9" t="s">
        <v>228</v>
      </c>
      <c r="Q7439" s="9" t="s">
        <v>219</v>
      </c>
      <c r="R7439" s="9">
        <v>0</v>
      </c>
      <c r="S7439" s="9">
        <v>27</v>
      </c>
      <c r="T7439" s="9" t="s">
        <v>136</v>
      </c>
      <c r="U7439" s="9" t="s">
        <v>266</v>
      </c>
      <c r="X7439" s="9">
        <f>INDEX(SLA_Policy!$D$2:$D$5,MATCH(F7439,SLA_Policy!$A$2:$A$5,0))</f>
        <v>72</v>
      </c>
      <c r="Y7439" s="9" t="str">
        <f>IF(E7439="Cancelled","Excluded",IF(D7439="",IF((SLA_Policy!$B$8-B7439)*24&gt;X7439,"Open - Breached","Open - On Track"),IF((D7439-B7439)*24&lt;=X7439,"Met","Breached")))</f>
        <v>Met</v>
      </c>
    </row>
    <row r="7440" spans="1:25" x14ac:dyDescent="0.25">
      <c r="A7440" s="9" t="s">
        <v>11476</v>
      </c>
      <c r="B7440" s="23">
        <v>46129.588888888902</v>
      </c>
      <c r="C7440" s="23">
        <v>46129.664583333302</v>
      </c>
      <c r="D7440" s="23">
        <v>46132.3840277778</v>
      </c>
      <c r="E7440" s="9" t="s">
        <v>212</v>
      </c>
      <c r="F7440" s="9" t="s">
        <v>189</v>
      </c>
      <c r="G7440" s="9" t="s">
        <v>236</v>
      </c>
      <c r="H7440" s="9" t="s">
        <v>167</v>
      </c>
      <c r="I7440" s="9" t="s">
        <v>255</v>
      </c>
      <c r="J7440" s="9" t="s">
        <v>11477</v>
      </c>
      <c r="K7440" s="9" t="s">
        <v>239</v>
      </c>
      <c r="L7440" s="9" t="s">
        <v>351</v>
      </c>
      <c r="M7440" s="9" t="s">
        <v>3100</v>
      </c>
      <c r="N7440" s="9" t="s">
        <v>196</v>
      </c>
      <c r="O7440" s="9" t="s">
        <v>176</v>
      </c>
      <c r="P7440" s="9" t="s">
        <v>253</v>
      </c>
      <c r="Q7440" s="9" t="s">
        <v>219</v>
      </c>
      <c r="R7440" s="9">
        <v>0</v>
      </c>
      <c r="S7440" s="9">
        <v>9</v>
      </c>
      <c r="U7440" s="9" t="s">
        <v>242</v>
      </c>
      <c r="W7440" s="9">
        <v>5</v>
      </c>
      <c r="X7440" s="9">
        <f>INDEX(SLA_Policy!$D$2:$D$5,MATCH(F7440,SLA_Policy!$A$2:$A$5,0))</f>
        <v>120</v>
      </c>
      <c r="Y7440" s="9" t="str">
        <f>IF(E7440="Cancelled","Excluded",IF(D7440="",IF((SLA_Policy!$B$8-B7440)*24&gt;X7440,"Open - Breached","Open - On Track"),IF((D7440-B7440)*24&lt;=X7440,"Met","Breached")))</f>
        <v>Met</v>
      </c>
    </row>
    <row r="7441" spans="1:25" x14ac:dyDescent="0.25">
      <c r="A7441" s="9" t="s">
        <v>11478</v>
      </c>
      <c r="B7441" s="23">
        <v>46129.597916666702</v>
      </c>
      <c r="C7441" s="23">
        <v>46129.628472222197</v>
      </c>
      <c r="D7441" s="23">
        <v>46132.380555555603</v>
      </c>
      <c r="E7441" s="9" t="s">
        <v>212</v>
      </c>
      <c r="F7441" s="9" t="s">
        <v>188</v>
      </c>
      <c r="G7441" s="9" t="s">
        <v>213</v>
      </c>
      <c r="H7441" s="9" t="s">
        <v>162</v>
      </c>
      <c r="I7441" s="9" t="s">
        <v>393</v>
      </c>
      <c r="J7441" s="9" t="s">
        <v>1718</v>
      </c>
      <c r="K7441" s="9" t="s">
        <v>262</v>
      </c>
      <c r="L7441" s="9" t="s">
        <v>282</v>
      </c>
      <c r="M7441" s="9" t="s">
        <v>3106</v>
      </c>
      <c r="N7441" s="9" t="s">
        <v>196</v>
      </c>
      <c r="O7441" s="9" t="s">
        <v>116</v>
      </c>
      <c r="P7441" s="9" t="s">
        <v>218</v>
      </c>
      <c r="Q7441" s="9" t="s">
        <v>219</v>
      </c>
      <c r="R7441" s="9">
        <v>0</v>
      </c>
      <c r="S7441" s="9">
        <v>19</v>
      </c>
      <c r="U7441" s="9" t="s">
        <v>290</v>
      </c>
      <c r="X7441" s="9">
        <f>INDEX(SLA_Policy!$D$2:$D$5,MATCH(F7441,SLA_Policy!$A$2:$A$5,0))</f>
        <v>72</v>
      </c>
      <c r="Y7441" s="9" t="str">
        <f>IF(E7441="Cancelled","Excluded",IF(D7441="",IF((SLA_Policy!$B$8-B7441)*24&gt;X7441,"Open - Breached","Open - On Track"),IF((D7441-B7441)*24&lt;=X7441,"Met","Breached")))</f>
        <v>Met</v>
      </c>
    </row>
    <row r="7442" spans="1:25" x14ac:dyDescent="0.25">
      <c r="A7442" s="9" t="s">
        <v>11479</v>
      </c>
      <c r="B7442" s="23">
        <v>46129.610416666699</v>
      </c>
      <c r="C7442" s="23">
        <v>46129.6118055556</v>
      </c>
      <c r="D7442" s="23">
        <v>46129.671527777798</v>
      </c>
      <c r="E7442" s="9" t="s">
        <v>212</v>
      </c>
      <c r="F7442" s="9" t="s">
        <v>187</v>
      </c>
      <c r="G7442" s="9" t="s">
        <v>213</v>
      </c>
      <c r="H7442" s="9" t="s">
        <v>164</v>
      </c>
      <c r="I7442" s="9" t="s">
        <v>478</v>
      </c>
      <c r="J7442" s="9" t="s">
        <v>7149</v>
      </c>
      <c r="K7442" s="9" t="s">
        <v>215</v>
      </c>
      <c r="L7442" s="9" t="s">
        <v>351</v>
      </c>
      <c r="M7442" s="9" t="s">
        <v>1955</v>
      </c>
      <c r="N7442" s="9" t="s">
        <v>199</v>
      </c>
      <c r="O7442" s="9" t="s">
        <v>116</v>
      </c>
      <c r="P7442" s="9" t="s">
        <v>295</v>
      </c>
      <c r="Q7442" s="9" t="s">
        <v>219</v>
      </c>
      <c r="R7442" s="9">
        <v>0</v>
      </c>
      <c r="S7442" s="9">
        <v>40</v>
      </c>
      <c r="T7442" s="9" t="s">
        <v>343</v>
      </c>
      <c r="U7442" s="9" t="s">
        <v>376</v>
      </c>
      <c r="W7442" s="9">
        <v>4</v>
      </c>
      <c r="X7442" s="9">
        <f>INDEX(SLA_Policy!$D$2:$D$5,MATCH(F7442,SLA_Policy!$A$2:$A$5,0))</f>
        <v>8</v>
      </c>
      <c r="Y7442" s="9" t="str">
        <f>IF(E7442="Cancelled","Excluded",IF(D7442="",IF((SLA_Policy!$B$8-B7442)*24&gt;X7442,"Open - Breached","Open - On Track"),IF((D7442-B7442)*24&lt;=X7442,"Met","Breached")))</f>
        <v>Met</v>
      </c>
    </row>
    <row r="7443" spans="1:25" x14ac:dyDescent="0.25">
      <c r="A7443" s="9" t="s">
        <v>11480</v>
      </c>
      <c r="B7443" s="23">
        <v>46129.6743055556</v>
      </c>
      <c r="C7443" s="23">
        <v>46129.690277777801</v>
      </c>
      <c r="D7443" s="23">
        <v>46132.397916666698</v>
      </c>
      <c r="E7443" s="9" t="s">
        <v>212</v>
      </c>
      <c r="F7443" s="9" t="s">
        <v>188</v>
      </c>
      <c r="G7443" s="9" t="s">
        <v>213</v>
      </c>
      <c r="H7443" s="9" t="s">
        <v>166</v>
      </c>
      <c r="I7443" s="9" t="s">
        <v>286</v>
      </c>
      <c r="J7443" s="9" t="s">
        <v>4665</v>
      </c>
      <c r="K7443" s="9" t="s">
        <v>246</v>
      </c>
      <c r="L7443" s="9" t="s">
        <v>216</v>
      </c>
      <c r="M7443" s="9" t="s">
        <v>2504</v>
      </c>
      <c r="N7443" s="9" t="s">
        <v>196</v>
      </c>
      <c r="O7443" s="9" t="s">
        <v>181</v>
      </c>
      <c r="P7443" s="9" t="s">
        <v>289</v>
      </c>
      <c r="Q7443" s="9" t="s">
        <v>219</v>
      </c>
      <c r="R7443" s="9">
        <v>0</v>
      </c>
      <c r="S7443" s="9">
        <v>26</v>
      </c>
      <c r="U7443" s="9" t="s">
        <v>290</v>
      </c>
      <c r="W7443" s="9">
        <v>5</v>
      </c>
      <c r="X7443" s="9">
        <f>INDEX(SLA_Policy!$D$2:$D$5,MATCH(F7443,SLA_Policy!$A$2:$A$5,0))</f>
        <v>72</v>
      </c>
      <c r="Y7443" s="9" t="str">
        <f>IF(E7443="Cancelled","Excluded",IF(D7443="",IF((SLA_Policy!$B$8-B7443)*24&gt;X7443,"Open - Breached","Open - On Track"),IF((D7443-B7443)*24&lt;=X7443,"Met","Breached")))</f>
        <v>Met</v>
      </c>
    </row>
    <row r="7444" spans="1:25" x14ac:dyDescent="0.25">
      <c r="A7444" s="9" t="s">
        <v>11481</v>
      </c>
      <c r="B7444" s="23">
        <v>46129.677777777797</v>
      </c>
      <c r="C7444" s="23">
        <v>46129.723611111098</v>
      </c>
      <c r="D7444" s="23">
        <v>46132.3305555556</v>
      </c>
      <c r="E7444" s="9" t="s">
        <v>212</v>
      </c>
      <c r="F7444" s="9" t="s">
        <v>189</v>
      </c>
      <c r="G7444" s="9" t="s">
        <v>236</v>
      </c>
      <c r="H7444" s="9" t="s">
        <v>167</v>
      </c>
      <c r="I7444" s="9" t="s">
        <v>255</v>
      </c>
      <c r="J7444" s="9" t="s">
        <v>11482</v>
      </c>
      <c r="K7444" s="9" t="s">
        <v>239</v>
      </c>
      <c r="L7444" s="9" t="s">
        <v>226</v>
      </c>
      <c r="M7444" s="9" t="s">
        <v>1836</v>
      </c>
      <c r="N7444" s="9" t="s">
        <v>196</v>
      </c>
      <c r="O7444" s="9" t="s">
        <v>176</v>
      </c>
      <c r="P7444" s="9" t="s">
        <v>253</v>
      </c>
      <c r="Q7444" s="9" t="s">
        <v>219</v>
      </c>
      <c r="R7444" s="9">
        <v>0</v>
      </c>
      <c r="S7444" s="9">
        <v>31</v>
      </c>
      <c r="U7444" s="9" t="s">
        <v>242</v>
      </c>
      <c r="W7444" s="9">
        <v>5</v>
      </c>
      <c r="X7444" s="9">
        <f>INDEX(SLA_Policy!$D$2:$D$5,MATCH(F7444,SLA_Policy!$A$2:$A$5,0))</f>
        <v>120</v>
      </c>
      <c r="Y7444" s="9" t="str">
        <f>IF(E7444="Cancelled","Excluded",IF(D7444="",IF((SLA_Policy!$B$8-B7444)*24&gt;X7444,"Open - Breached","Open - On Track"),IF((D7444-B7444)*24&lt;=X7444,"Met","Breached")))</f>
        <v>Met</v>
      </c>
    </row>
    <row r="7445" spans="1:25" x14ac:dyDescent="0.25">
      <c r="A7445" s="9" t="s">
        <v>11483</v>
      </c>
      <c r="B7445" s="23">
        <v>46129.679861111101</v>
      </c>
      <c r="C7445" s="23">
        <v>46129.690972222197</v>
      </c>
      <c r="D7445" s="23">
        <v>46129.702083333301</v>
      </c>
      <c r="E7445" s="9" t="s">
        <v>212</v>
      </c>
      <c r="F7445" s="9" t="s">
        <v>188</v>
      </c>
      <c r="G7445" s="9" t="s">
        <v>213</v>
      </c>
      <c r="H7445" s="9" t="s">
        <v>161</v>
      </c>
      <c r="I7445" s="9" t="s">
        <v>389</v>
      </c>
      <c r="J7445" s="9" t="s">
        <v>949</v>
      </c>
      <c r="K7445" s="9" t="s">
        <v>303</v>
      </c>
      <c r="L7445" s="9" t="s">
        <v>270</v>
      </c>
      <c r="M7445" s="9" t="s">
        <v>5614</v>
      </c>
      <c r="N7445" s="9" t="s">
        <v>198</v>
      </c>
      <c r="O7445" s="9" t="s">
        <v>116</v>
      </c>
      <c r="P7445" s="9" t="s">
        <v>525</v>
      </c>
      <c r="Q7445" s="9" t="s">
        <v>219</v>
      </c>
      <c r="R7445" s="9">
        <v>0</v>
      </c>
      <c r="S7445" s="9">
        <v>5</v>
      </c>
      <c r="U7445" s="9" t="s">
        <v>221</v>
      </c>
      <c r="X7445" s="9">
        <f>INDEX(SLA_Policy!$D$2:$D$5,MATCH(F7445,SLA_Policy!$A$2:$A$5,0))</f>
        <v>72</v>
      </c>
      <c r="Y7445" s="9" t="str">
        <f>IF(E7445="Cancelled","Excluded",IF(D7445="",IF((SLA_Policy!$B$8-B7445)*24&gt;X7445,"Open - Breached","Open - On Track"),IF((D7445-B7445)*24&lt;=X7445,"Met","Breached")))</f>
        <v>Met</v>
      </c>
    </row>
    <row r="7446" spans="1:25" x14ac:dyDescent="0.25">
      <c r="A7446" s="9" t="s">
        <v>11484</v>
      </c>
      <c r="B7446" s="23">
        <v>46129.746527777803</v>
      </c>
      <c r="C7446" s="23">
        <v>46129.752083333296</v>
      </c>
      <c r="D7446" s="23">
        <v>46132.324999999997</v>
      </c>
      <c r="E7446" s="9" t="s">
        <v>212</v>
      </c>
      <c r="F7446" s="9" t="s">
        <v>188</v>
      </c>
      <c r="G7446" s="9" t="s">
        <v>213</v>
      </c>
      <c r="H7446" s="9" t="s">
        <v>165</v>
      </c>
      <c r="I7446" s="9" t="s">
        <v>567</v>
      </c>
      <c r="J7446" s="9" t="s">
        <v>3841</v>
      </c>
      <c r="K7446" s="9" t="s">
        <v>303</v>
      </c>
      <c r="L7446" s="9" t="s">
        <v>104</v>
      </c>
      <c r="M7446" s="9" t="s">
        <v>304</v>
      </c>
      <c r="N7446" s="9" t="s">
        <v>198</v>
      </c>
      <c r="O7446" s="9" t="s">
        <v>176</v>
      </c>
      <c r="P7446" s="9" t="s">
        <v>419</v>
      </c>
      <c r="Q7446" s="9" t="s">
        <v>219</v>
      </c>
      <c r="R7446" s="9">
        <v>0</v>
      </c>
      <c r="S7446" s="9">
        <v>17</v>
      </c>
      <c r="U7446" s="9" t="s">
        <v>266</v>
      </c>
      <c r="X7446" s="9">
        <f>INDEX(SLA_Policy!$D$2:$D$5,MATCH(F7446,SLA_Policy!$A$2:$A$5,0))</f>
        <v>72</v>
      </c>
      <c r="Y7446" s="9" t="str">
        <f>IF(E7446="Cancelled","Excluded",IF(D7446="",IF((SLA_Policy!$B$8-B7446)*24&gt;X7446,"Open - Breached","Open - On Track"),IF((D7446-B7446)*24&lt;=X7446,"Met","Breached")))</f>
        <v>Met</v>
      </c>
    </row>
    <row r="7447" spans="1:25" x14ac:dyDescent="0.25">
      <c r="A7447" s="9" t="s">
        <v>11485</v>
      </c>
      <c r="B7447" s="23">
        <v>46129.764583333301</v>
      </c>
      <c r="C7447" s="23">
        <v>46132.323611111096</v>
      </c>
      <c r="D7447" s="23">
        <v>46132.343055555597</v>
      </c>
      <c r="E7447" s="9" t="s">
        <v>212</v>
      </c>
      <c r="F7447" s="9" t="s">
        <v>188</v>
      </c>
      <c r="G7447" s="9" t="s">
        <v>213</v>
      </c>
      <c r="H7447" s="9" t="s">
        <v>165</v>
      </c>
      <c r="I7447" s="9" t="s">
        <v>567</v>
      </c>
      <c r="J7447" s="9" t="s">
        <v>1190</v>
      </c>
      <c r="K7447" s="9" t="s">
        <v>262</v>
      </c>
      <c r="L7447" s="9" t="s">
        <v>311</v>
      </c>
      <c r="M7447" s="9" t="s">
        <v>11486</v>
      </c>
      <c r="N7447" s="9" t="s">
        <v>197</v>
      </c>
      <c r="O7447" s="9" t="s">
        <v>176</v>
      </c>
      <c r="P7447" s="9" t="s">
        <v>330</v>
      </c>
      <c r="Q7447" s="9" t="s">
        <v>219</v>
      </c>
      <c r="R7447" s="9">
        <v>0</v>
      </c>
      <c r="S7447" s="9">
        <v>29</v>
      </c>
      <c r="U7447" s="9" t="s">
        <v>230</v>
      </c>
      <c r="X7447" s="9">
        <f>INDEX(SLA_Policy!$D$2:$D$5,MATCH(F7447,SLA_Policy!$A$2:$A$5,0))</f>
        <v>72</v>
      </c>
      <c r="Y7447" s="9" t="str">
        <f>IF(E7447="Cancelled","Excluded",IF(D7447="",IF((SLA_Policy!$B$8-B7447)*24&gt;X7447,"Open - Breached","Open - On Track"),IF((D7447-B7447)*24&lt;=X7447,"Met","Breached")))</f>
        <v>Met</v>
      </c>
    </row>
    <row r="7448" spans="1:25" x14ac:dyDescent="0.25">
      <c r="A7448" s="9" t="s">
        <v>11487</v>
      </c>
      <c r="B7448" s="23">
        <v>46129.795138888898</v>
      </c>
      <c r="C7448" s="23">
        <v>46132.370138888902</v>
      </c>
      <c r="D7448" s="23">
        <v>46132.393750000003</v>
      </c>
      <c r="E7448" s="9" t="s">
        <v>212</v>
      </c>
      <c r="F7448" s="9" t="s">
        <v>189</v>
      </c>
      <c r="G7448" s="9" t="s">
        <v>213</v>
      </c>
      <c r="H7448" s="9" t="s">
        <v>88</v>
      </c>
      <c r="I7448" s="9" t="s">
        <v>92</v>
      </c>
      <c r="J7448" s="9" t="s">
        <v>5779</v>
      </c>
      <c r="K7448" s="9" t="s">
        <v>246</v>
      </c>
      <c r="L7448" s="9" t="s">
        <v>311</v>
      </c>
      <c r="M7448" s="9" t="s">
        <v>3591</v>
      </c>
      <c r="N7448" s="9" t="s">
        <v>198</v>
      </c>
      <c r="O7448" s="9" t="s">
        <v>178</v>
      </c>
      <c r="P7448" s="9" t="s">
        <v>321</v>
      </c>
      <c r="Q7448" s="9" t="s">
        <v>219</v>
      </c>
      <c r="R7448" s="9">
        <v>0</v>
      </c>
      <c r="S7448" s="9">
        <v>74</v>
      </c>
      <c r="T7448" s="9" t="s">
        <v>136</v>
      </c>
      <c r="U7448" s="9" t="s">
        <v>290</v>
      </c>
      <c r="X7448" s="9">
        <f>INDEX(SLA_Policy!$D$2:$D$5,MATCH(F7448,SLA_Policy!$A$2:$A$5,0))</f>
        <v>120</v>
      </c>
      <c r="Y7448" s="9" t="str">
        <f>IF(E7448="Cancelled","Excluded",IF(D7448="",IF((SLA_Policy!$B$8-B7448)*24&gt;X7448,"Open - Breached","Open - On Track"),IF((D7448-B7448)*24&lt;=X7448,"Met","Breached")))</f>
        <v>Met</v>
      </c>
    </row>
    <row r="7449" spans="1:25" x14ac:dyDescent="0.25">
      <c r="A7449" s="9" t="s">
        <v>11488</v>
      </c>
      <c r="B7449" s="23">
        <v>46129.841666666704</v>
      </c>
      <c r="C7449" s="23">
        <v>46132.357638888898</v>
      </c>
      <c r="D7449" s="23">
        <v>46132.383333333302</v>
      </c>
      <c r="E7449" s="9" t="s">
        <v>212</v>
      </c>
      <c r="F7449" s="9" t="s">
        <v>188</v>
      </c>
      <c r="G7449" s="9" t="s">
        <v>213</v>
      </c>
      <c r="H7449" s="9" t="s">
        <v>162</v>
      </c>
      <c r="I7449" s="9" t="s">
        <v>244</v>
      </c>
      <c r="J7449" s="9" t="s">
        <v>4910</v>
      </c>
      <c r="K7449" s="9" t="s">
        <v>215</v>
      </c>
      <c r="L7449" s="9" t="s">
        <v>351</v>
      </c>
      <c r="M7449" s="9" t="s">
        <v>2661</v>
      </c>
      <c r="N7449" s="9" t="s">
        <v>199</v>
      </c>
      <c r="O7449" s="9" t="s">
        <v>116</v>
      </c>
      <c r="P7449" s="9" t="s">
        <v>342</v>
      </c>
      <c r="Q7449" s="9" t="s">
        <v>219</v>
      </c>
      <c r="R7449" s="9">
        <v>0</v>
      </c>
      <c r="S7449" s="9">
        <v>60</v>
      </c>
      <c r="U7449" s="9" t="s">
        <v>248</v>
      </c>
      <c r="X7449" s="9">
        <f>INDEX(SLA_Policy!$D$2:$D$5,MATCH(F7449,SLA_Policy!$A$2:$A$5,0))</f>
        <v>72</v>
      </c>
      <c r="Y7449" s="9" t="str">
        <f>IF(E7449="Cancelled","Excluded",IF(D7449="",IF((SLA_Policy!$B$8-B7449)*24&gt;X7449,"Open - Breached","Open - On Track"),IF((D7449-B7449)*24&lt;=X7449,"Met","Breached")))</f>
        <v>Met</v>
      </c>
    </row>
    <row r="7450" spans="1:25" x14ac:dyDescent="0.25">
      <c r="A7450" s="9" t="s">
        <v>11489</v>
      </c>
      <c r="B7450" s="23">
        <v>46130.515972222202</v>
      </c>
      <c r="C7450" s="23">
        <v>46132.358333333301</v>
      </c>
      <c r="D7450" s="23">
        <v>46132.372222222199</v>
      </c>
      <c r="E7450" s="9" t="s">
        <v>212</v>
      </c>
      <c r="F7450" s="9" t="s">
        <v>188</v>
      </c>
      <c r="G7450" s="9" t="s">
        <v>213</v>
      </c>
      <c r="H7450" s="9" t="s">
        <v>88</v>
      </c>
      <c r="I7450" s="9" t="s">
        <v>92</v>
      </c>
      <c r="J7450" s="9" t="s">
        <v>5779</v>
      </c>
      <c r="K7450" s="9" t="s">
        <v>215</v>
      </c>
      <c r="L7450" s="9" t="s">
        <v>307</v>
      </c>
      <c r="M7450" s="9" t="s">
        <v>1195</v>
      </c>
      <c r="N7450" s="9" t="s">
        <v>198</v>
      </c>
      <c r="O7450" s="9" t="s">
        <v>116</v>
      </c>
      <c r="P7450" s="9" t="s">
        <v>551</v>
      </c>
      <c r="Q7450" s="9" t="s">
        <v>219</v>
      </c>
      <c r="R7450" s="9">
        <v>0</v>
      </c>
      <c r="S7450" s="9">
        <v>25</v>
      </c>
      <c r="T7450" s="9" t="s">
        <v>220</v>
      </c>
      <c r="U7450" s="9" t="s">
        <v>221</v>
      </c>
      <c r="X7450" s="9">
        <f>INDEX(SLA_Policy!$D$2:$D$5,MATCH(F7450,SLA_Policy!$A$2:$A$5,0))</f>
        <v>72</v>
      </c>
      <c r="Y7450" s="9" t="str">
        <f>IF(E7450="Cancelled","Excluded",IF(D7450="",IF((SLA_Policy!$B$8-B7450)*24&gt;X7450,"Open - Breached","Open - On Track"),IF((D7450-B7450)*24&lt;=X7450,"Met","Breached")))</f>
        <v>Met</v>
      </c>
    </row>
    <row r="7451" spans="1:25" x14ac:dyDescent="0.25">
      <c r="A7451" s="9" t="s">
        <v>11490</v>
      </c>
      <c r="B7451" s="23">
        <v>46130.677083333299</v>
      </c>
      <c r="C7451" s="23">
        <v>46132.333333333299</v>
      </c>
      <c r="D7451" s="23">
        <v>46132.35</v>
      </c>
      <c r="E7451" s="9" t="s">
        <v>212</v>
      </c>
      <c r="F7451" s="9" t="s">
        <v>188</v>
      </c>
      <c r="G7451" s="9" t="s">
        <v>213</v>
      </c>
      <c r="H7451" s="9" t="s">
        <v>161</v>
      </c>
      <c r="I7451" s="9" t="s">
        <v>389</v>
      </c>
      <c r="J7451" s="9" t="s">
        <v>767</v>
      </c>
      <c r="K7451" s="9" t="s">
        <v>303</v>
      </c>
      <c r="L7451" s="9" t="s">
        <v>104</v>
      </c>
      <c r="M7451" s="9" t="s">
        <v>491</v>
      </c>
      <c r="N7451" s="9" t="s">
        <v>198</v>
      </c>
      <c r="O7451" s="9" t="s">
        <v>116</v>
      </c>
      <c r="P7451" s="9" t="s">
        <v>234</v>
      </c>
      <c r="Q7451" s="9" t="s">
        <v>219</v>
      </c>
      <c r="R7451" s="9">
        <v>0</v>
      </c>
      <c r="S7451" s="9">
        <v>11</v>
      </c>
      <c r="U7451" s="9" t="s">
        <v>290</v>
      </c>
      <c r="X7451" s="9">
        <f>INDEX(SLA_Policy!$D$2:$D$5,MATCH(F7451,SLA_Policy!$A$2:$A$5,0))</f>
        <v>72</v>
      </c>
      <c r="Y7451" s="9" t="str">
        <f>IF(E7451="Cancelled","Excluded",IF(D7451="",IF((SLA_Policy!$B$8-B7451)*24&gt;X7451,"Open - Breached","Open - On Track"),IF((D7451-B7451)*24&lt;=X7451,"Met","Breached")))</f>
        <v>Met</v>
      </c>
    </row>
    <row r="7452" spans="1:25" x14ac:dyDescent="0.25">
      <c r="A7452" s="9" t="s">
        <v>11491</v>
      </c>
      <c r="B7452" s="23">
        <v>46130.838888888902</v>
      </c>
      <c r="C7452" s="23">
        <v>46132.371527777803</v>
      </c>
      <c r="D7452" s="23">
        <v>46132.396527777797</v>
      </c>
      <c r="E7452" s="9" t="s">
        <v>212</v>
      </c>
      <c r="F7452" s="9" t="s">
        <v>188</v>
      </c>
      <c r="G7452" s="9" t="s">
        <v>236</v>
      </c>
      <c r="H7452" s="9" t="s">
        <v>161</v>
      </c>
      <c r="I7452" s="9" t="s">
        <v>482</v>
      </c>
      <c r="J7452" s="9" t="s">
        <v>11492</v>
      </c>
      <c r="K7452" s="9" t="s">
        <v>246</v>
      </c>
      <c r="L7452" s="9" t="s">
        <v>216</v>
      </c>
      <c r="M7452" s="9" t="s">
        <v>4533</v>
      </c>
      <c r="N7452" s="9" t="s">
        <v>197</v>
      </c>
      <c r="O7452" s="9" t="s">
        <v>177</v>
      </c>
      <c r="P7452" s="9" t="s">
        <v>241</v>
      </c>
      <c r="Q7452" s="9" t="s">
        <v>219</v>
      </c>
      <c r="R7452" s="9">
        <v>0</v>
      </c>
      <c r="S7452" s="9">
        <v>63</v>
      </c>
      <c r="U7452" s="9" t="s">
        <v>242</v>
      </c>
      <c r="X7452" s="9">
        <f>INDEX(SLA_Policy!$D$2:$D$5,MATCH(F7452,SLA_Policy!$A$2:$A$5,0))</f>
        <v>72</v>
      </c>
      <c r="Y7452" s="9" t="str">
        <f>IF(E7452="Cancelled","Excluded",IF(D7452="",IF((SLA_Policy!$B$8-B7452)*24&gt;X7452,"Open - Breached","Open - On Track"),IF((D7452-B7452)*24&lt;=X7452,"Met","Breached")))</f>
        <v>Met</v>
      </c>
    </row>
    <row r="7453" spans="1:25" x14ac:dyDescent="0.25">
      <c r="A7453" s="9" t="s">
        <v>11493</v>
      </c>
      <c r="B7453" s="23">
        <v>46131.015277777798</v>
      </c>
      <c r="C7453" s="23">
        <v>46132.297916666699</v>
      </c>
      <c r="D7453" s="23">
        <v>46132.323611111096</v>
      </c>
      <c r="E7453" s="9" t="s">
        <v>212</v>
      </c>
      <c r="F7453" s="9" t="s">
        <v>188</v>
      </c>
      <c r="G7453" s="9" t="s">
        <v>213</v>
      </c>
      <c r="H7453" s="9" t="s">
        <v>161</v>
      </c>
      <c r="I7453" s="9" t="s">
        <v>454</v>
      </c>
      <c r="J7453" s="9" t="s">
        <v>3498</v>
      </c>
      <c r="K7453" s="9" t="s">
        <v>215</v>
      </c>
      <c r="L7453" s="9" t="s">
        <v>307</v>
      </c>
      <c r="M7453" s="9" t="s">
        <v>2439</v>
      </c>
      <c r="N7453" s="9" t="s">
        <v>199</v>
      </c>
      <c r="O7453" s="9" t="s">
        <v>116</v>
      </c>
      <c r="P7453" s="9" t="s">
        <v>590</v>
      </c>
      <c r="Q7453" s="9" t="s">
        <v>219</v>
      </c>
      <c r="R7453" s="9">
        <v>0</v>
      </c>
      <c r="S7453" s="9">
        <v>5</v>
      </c>
      <c r="U7453" s="9" t="s">
        <v>221</v>
      </c>
      <c r="W7453" s="9">
        <v>4</v>
      </c>
      <c r="X7453" s="9">
        <f>INDEX(SLA_Policy!$D$2:$D$5,MATCH(F7453,SLA_Policy!$A$2:$A$5,0))</f>
        <v>72</v>
      </c>
      <c r="Y7453" s="9" t="str">
        <f>IF(E7453="Cancelled","Excluded",IF(D7453="",IF((SLA_Policy!$B$8-B7453)*24&gt;X7453,"Open - Breached","Open - On Track"),IF((D7453-B7453)*24&lt;=X7453,"Met","Breached")))</f>
        <v>Met</v>
      </c>
    </row>
    <row r="7454" spans="1:25" x14ac:dyDescent="0.25">
      <c r="A7454" s="9" t="s">
        <v>11494</v>
      </c>
      <c r="B7454" s="23">
        <v>46131.482638888898</v>
      </c>
      <c r="C7454" s="23">
        <v>46132.360416666699</v>
      </c>
      <c r="D7454" s="23">
        <v>46132.380555555603</v>
      </c>
      <c r="E7454" s="9" t="s">
        <v>212</v>
      </c>
      <c r="F7454" s="9" t="s">
        <v>188</v>
      </c>
      <c r="G7454" s="9" t="s">
        <v>213</v>
      </c>
      <c r="H7454" s="9" t="s">
        <v>167</v>
      </c>
      <c r="I7454" s="9" t="s">
        <v>362</v>
      </c>
      <c r="J7454" s="9" t="s">
        <v>11423</v>
      </c>
      <c r="K7454" s="9" t="s">
        <v>246</v>
      </c>
      <c r="L7454" s="9" t="s">
        <v>282</v>
      </c>
      <c r="M7454" s="9" t="s">
        <v>1367</v>
      </c>
      <c r="N7454" s="9" t="s">
        <v>196</v>
      </c>
      <c r="O7454" s="9" t="s">
        <v>176</v>
      </c>
      <c r="P7454" s="9" t="s">
        <v>253</v>
      </c>
      <c r="Q7454" s="9" t="s">
        <v>273</v>
      </c>
      <c r="R7454" s="9">
        <v>0</v>
      </c>
      <c r="S7454" s="9">
        <v>10</v>
      </c>
      <c r="U7454" s="9" t="s">
        <v>266</v>
      </c>
      <c r="W7454" s="9">
        <v>5</v>
      </c>
      <c r="X7454" s="9">
        <f>INDEX(SLA_Policy!$D$2:$D$5,MATCH(F7454,SLA_Policy!$A$2:$A$5,0))</f>
        <v>72</v>
      </c>
      <c r="Y7454" s="9" t="str">
        <f>IF(E7454="Cancelled","Excluded",IF(D7454="",IF((SLA_Policy!$B$8-B7454)*24&gt;X7454,"Open - Breached","Open - On Track"),IF((D7454-B7454)*24&lt;=X7454,"Met","Breached")))</f>
        <v>Met</v>
      </c>
    </row>
    <row r="7455" spans="1:25" x14ac:dyDescent="0.25">
      <c r="A7455" s="9" t="s">
        <v>11495</v>
      </c>
      <c r="B7455" s="23">
        <v>46131.65625</v>
      </c>
      <c r="C7455" s="23">
        <v>46132.338194444397</v>
      </c>
      <c r="D7455" s="23">
        <v>46132.349305555603</v>
      </c>
      <c r="E7455" s="9" t="s">
        <v>212</v>
      </c>
      <c r="F7455" s="9" t="s">
        <v>188</v>
      </c>
      <c r="G7455" s="9" t="s">
        <v>236</v>
      </c>
      <c r="H7455" s="9" t="s">
        <v>167</v>
      </c>
      <c r="I7455" s="9" t="s">
        <v>255</v>
      </c>
      <c r="J7455" s="9" t="s">
        <v>9673</v>
      </c>
      <c r="K7455" s="9" t="s">
        <v>246</v>
      </c>
      <c r="L7455" s="9" t="s">
        <v>371</v>
      </c>
      <c r="M7455" s="9" t="s">
        <v>1612</v>
      </c>
      <c r="N7455" s="9" t="s">
        <v>196</v>
      </c>
      <c r="O7455" s="9" t="s">
        <v>116</v>
      </c>
      <c r="P7455" s="9" t="s">
        <v>574</v>
      </c>
      <c r="Q7455" s="9" t="s">
        <v>219</v>
      </c>
      <c r="R7455" s="9">
        <v>0</v>
      </c>
      <c r="S7455" s="9">
        <v>21</v>
      </c>
      <c r="U7455" s="9" t="s">
        <v>242</v>
      </c>
      <c r="X7455" s="9">
        <f>INDEX(SLA_Policy!$D$2:$D$5,MATCH(F7455,SLA_Policy!$A$2:$A$5,0))</f>
        <v>72</v>
      </c>
      <c r="Y7455" s="9" t="str">
        <f>IF(E7455="Cancelled","Excluded",IF(D7455="",IF((SLA_Policy!$B$8-B7455)*24&gt;X7455,"Open - Breached","Open - On Track"),IF((D7455-B7455)*24&lt;=X7455,"Met","Breached")))</f>
        <v>Met</v>
      </c>
    </row>
    <row r="7456" spans="1:25" x14ac:dyDescent="0.25">
      <c r="A7456" s="9" t="s">
        <v>11496</v>
      </c>
      <c r="B7456" s="23">
        <v>46132.224305555603</v>
      </c>
      <c r="C7456" s="23">
        <v>46132.314583333296</v>
      </c>
      <c r="E7456" s="9" t="s">
        <v>649</v>
      </c>
      <c r="F7456" s="9" t="s">
        <v>188</v>
      </c>
      <c r="G7456" s="9" t="s">
        <v>213</v>
      </c>
      <c r="H7456" s="9" t="s">
        <v>161</v>
      </c>
      <c r="I7456" s="9" t="s">
        <v>297</v>
      </c>
      <c r="J7456" s="9" t="s">
        <v>1248</v>
      </c>
      <c r="K7456" s="9" t="s">
        <v>215</v>
      </c>
      <c r="L7456" s="9" t="s">
        <v>351</v>
      </c>
      <c r="M7456" s="9" t="s">
        <v>990</v>
      </c>
      <c r="N7456" s="9" t="s">
        <v>196</v>
      </c>
      <c r="O7456" s="9" t="s">
        <v>116</v>
      </c>
      <c r="P7456" s="9" t="s">
        <v>234</v>
      </c>
      <c r="Q7456" s="9" t="s">
        <v>219</v>
      </c>
      <c r="R7456" s="9">
        <v>0</v>
      </c>
      <c r="S7456" s="9">
        <v>4</v>
      </c>
      <c r="X7456" s="9">
        <f>INDEX(SLA_Policy!$D$2:$D$5,MATCH(F7456,SLA_Policy!$A$2:$A$5,0))</f>
        <v>72</v>
      </c>
      <c r="Y7456" s="9" t="str">
        <f>IF(E7456="Cancelled","Excluded",IF(D7456="",IF((SLA_Policy!$B$8-B7456)*24&gt;X7456,"Open - Breached","Open - On Track"),IF((D7456-B7456)*24&lt;=X7456,"Met","Breached")))</f>
        <v>Excluded</v>
      </c>
    </row>
    <row r="7457" spans="1:25" x14ac:dyDescent="0.25">
      <c r="A7457" s="9" t="s">
        <v>11497</v>
      </c>
      <c r="B7457" s="23">
        <v>46132.256944444503</v>
      </c>
      <c r="C7457" s="23">
        <v>46132.311805555597</v>
      </c>
      <c r="D7457" s="23">
        <v>46133.340277777803</v>
      </c>
      <c r="E7457" s="9" t="s">
        <v>212</v>
      </c>
      <c r="F7457" s="9" t="s">
        <v>189</v>
      </c>
      <c r="G7457" s="9" t="s">
        <v>236</v>
      </c>
      <c r="H7457" s="9" t="s">
        <v>164</v>
      </c>
      <c r="I7457" s="9" t="s">
        <v>421</v>
      </c>
      <c r="J7457" s="9" t="s">
        <v>1061</v>
      </c>
      <c r="K7457" s="9" t="s">
        <v>246</v>
      </c>
      <c r="L7457" s="9" t="s">
        <v>270</v>
      </c>
      <c r="M7457" s="9" t="s">
        <v>947</v>
      </c>
      <c r="N7457" s="9" t="s">
        <v>196</v>
      </c>
      <c r="O7457" s="9" t="s">
        <v>180</v>
      </c>
      <c r="P7457" s="9" t="s">
        <v>368</v>
      </c>
      <c r="Q7457" s="9" t="s">
        <v>219</v>
      </c>
      <c r="R7457" s="9">
        <v>0</v>
      </c>
      <c r="S7457" s="9">
        <v>14</v>
      </c>
      <c r="T7457" s="9" t="s">
        <v>343</v>
      </c>
      <c r="U7457" s="9" t="s">
        <v>242</v>
      </c>
      <c r="X7457" s="9">
        <f>INDEX(SLA_Policy!$D$2:$D$5,MATCH(F7457,SLA_Policy!$A$2:$A$5,0))</f>
        <v>120</v>
      </c>
      <c r="Y7457" s="9" t="str">
        <f>IF(E7457="Cancelled","Excluded",IF(D7457="",IF((SLA_Policy!$B$8-B7457)*24&gt;X7457,"Open - Breached","Open - On Track"),IF((D7457-B7457)*24&lt;=X7457,"Met","Breached")))</f>
        <v>Met</v>
      </c>
    </row>
    <row r="7458" spans="1:25" x14ac:dyDescent="0.25">
      <c r="A7458" s="9" t="s">
        <v>11498</v>
      </c>
      <c r="B7458" s="23">
        <v>46132.267361111102</v>
      </c>
      <c r="C7458" s="23">
        <v>46132.354861111096</v>
      </c>
      <c r="D7458" s="23">
        <v>46132.5180555556</v>
      </c>
      <c r="E7458" s="9" t="s">
        <v>212</v>
      </c>
      <c r="F7458" s="9" t="s">
        <v>188</v>
      </c>
      <c r="G7458" s="9" t="s">
        <v>236</v>
      </c>
      <c r="H7458" s="9" t="s">
        <v>161</v>
      </c>
      <c r="I7458" s="9" t="s">
        <v>237</v>
      </c>
      <c r="J7458" s="9" t="s">
        <v>11499</v>
      </c>
      <c r="K7458" s="9" t="s">
        <v>246</v>
      </c>
      <c r="L7458" s="9" t="s">
        <v>226</v>
      </c>
      <c r="M7458" s="9" t="s">
        <v>1974</v>
      </c>
      <c r="N7458" s="9" t="s">
        <v>196</v>
      </c>
      <c r="O7458" s="9" t="s">
        <v>179</v>
      </c>
      <c r="P7458" s="9" t="s">
        <v>337</v>
      </c>
      <c r="Q7458" s="9" t="s">
        <v>219</v>
      </c>
      <c r="R7458" s="9">
        <v>0</v>
      </c>
      <c r="S7458" s="9">
        <v>22</v>
      </c>
      <c r="U7458" s="9" t="s">
        <v>242</v>
      </c>
      <c r="X7458" s="9">
        <f>INDEX(SLA_Policy!$D$2:$D$5,MATCH(F7458,SLA_Policy!$A$2:$A$5,0))</f>
        <v>72</v>
      </c>
      <c r="Y7458" s="9" t="str">
        <f>IF(E7458="Cancelled","Excluded",IF(D7458="",IF((SLA_Policy!$B$8-B7458)*24&gt;X7458,"Open - Breached","Open - On Track"),IF((D7458-B7458)*24&lt;=X7458,"Met","Breached")))</f>
        <v>Met</v>
      </c>
    </row>
    <row r="7459" spans="1:25" x14ac:dyDescent="0.25">
      <c r="A7459" s="9" t="s">
        <v>11500</v>
      </c>
      <c r="B7459" s="23">
        <v>46132.293749999997</v>
      </c>
      <c r="C7459" s="23">
        <v>46132.323611111096</v>
      </c>
      <c r="D7459" s="23">
        <v>46132.581250000003</v>
      </c>
      <c r="E7459" s="9" t="s">
        <v>212</v>
      </c>
      <c r="F7459" s="9" t="s">
        <v>188</v>
      </c>
      <c r="G7459" s="9" t="s">
        <v>213</v>
      </c>
      <c r="H7459" s="9" t="s">
        <v>167</v>
      </c>
      <c r="I7459" s="9" t="s">
        <v>362</v>
      </c>
      <c r="J7459" s="9" t="s">
        <v>11501</v>
      </c>
      <c r="K7459" s="9" t="s">
        <v>246</v>
      </c>
      <c r="L7459" s="9" t="s">
        <v>104</v>
      </c>
      <c r="M7459" s="9" t="s">
        <v>1398</v>
      </c>
      <c r="N7459" s="9" t="s">
        <v>196</v>
      </c>
      <c r="O7459" s="9" t="s">
        <v>176</v>
      </c>
      <c r="P7459" s="9" t="s">
        <v>1159</v>
      </c>
      <c r="Q7459" s="9" t="s">
        <v>219</v>
      </c>
      <c r="R7459" s="9">
        <v>0</v>
      </c>
      <c r="S7459" s="9">
        <v>17</v>
      </c>
      <c r="U7459" s="9" t="s">
        <v>248</v>
      </c>
      <c r="W7459" s="9">
        <v>5</v>
      </c>
      <c r="X7459" s="9">
        <f>INDEX(SLA_Policy!$D$2:$D$5,MATCH(F7459,SLA_Policy!$A$2:$A$5,0))</f>
        <v>72</v>
      </c>
      <c r="Y7459" s="9" t="str">
        <f>IF(E7459="Cancelled","Excluded",IF(D7459="",IF((SLA_Policy!$B$8-B7459)*24&gt;X7459,"Open - Breached","Open - On Track"),IF((D7459-B7459)*24&lt;=X7459,"Met","Breached")))</f>
        <v>Met</v>
      </c>
    </row>
    <row r="7460" spans="1:25" x14ac:dyDescent="0.25">
      <c r="A7460" s="9" t="s">
        <v>11502</v>
      </c>
      <c r="B7460" s="23">
        <v>46132.295833333301</v>
      </c>
      <c r="C7460" s="23">
        <v>46132.326388888898</v>
      </c>
      <c r="D7460" s="23">
        <v>46132.708333333299</v>
      </c>
      <c r="E7460" s="9" t="s">
        <v>212</v>
      </c>
      <c r="F7460" s="9" t="s">
        <v>189</v>
      </c>
      <c r="G7460" s="9" t="s">
        <v>236</v>
      </c>
      <c r="H7460" s="9" t="s">
        <v>167</v>
      </c>
      <c r="I7460" s="9" t="s">
        <v>255</v>
      </c>
      <c r="J7460" s="9" t="s">
        <v>5632</v>
      </c>
      <c r="K7460" s="9" t="s">
        <v>225</v>
      </c>
      <c r="L7460" s="9" t="s">
        <v>104</v>
      </c>
      <c r="M7460" s="9" t="s">
        <v>1705</v>
      </c>
      <c r="N7460" s="9" t="s">
        <v>196</v>
      </c>
      <c r="O7460" s="9" t="s">
        <v>116</v>
      </c>
      <c r="P7460" s="9" t="s">
        <v>218</v>
      </c>
      <c r="Q7460" s="9" t="s">
        <v>219</v>
      </c>
      <c r="R7460" s="9">
        <v>0</v>
      </c>
      <c r="S7460" s="9">
        <v>27</v>
      </c>
      <c r="U7460" s="9" t="s">
        <v>242</v>
      </c>
      <c r="W7460" s="9">
        <v>5</v>
      </c>
      <c r="X7460" s="9">
        <f>INDEX(SLA_Policy!$D$2:$D$5,MATCH(F7460,SLA_Policy!$A$2:$A$5,0))</f>
        <v>120</v>
      </c>
      <c r="Y7460" s="9" t="str">
        <f>IF(E7460="Cancelled","Excluded",IF(D7460="",IF((SLA_Policy!$B$8-B7460)*24&gt;X7460,"Open - Breached","Open - On Track"),IF((D7460-B7460)*24&lt;=X7460,"Met","Breached")))</f>
        <v>Met</v>
      </c>
    </row>
    <row r="7461" spans="1:25" x14ac:dyDescent="0.25">
      <c r="A7461" s="9" t="s">
        <v>11503</v>
      </c>
      <c r="B7461" s="23">
        <v>46132.304166666698</v>
      </c>
      <c r="C7461" s="23">
        <v>46132.313888888901</v>
      </c>
      <c r="D7461" s="23">
        <v>46133.348611111098</v>
      </c>
      <c r="E7461" s="9" t="s">
        <v>212</v>
      </c>
      <c r="F7461" s="9" t="s">
        <v>189</v>
      </c>
      <c r="G7461" s="9" t="s">
        <v>213</v>
      </c>
      <c r="H7461" s="9" t="s">
        <v>165</v>
      </c>
      <c r="I7461" s="9" t="s">
        <v>469</v>
      </c>
      <c r="J7461" s="9" t="s">
        <v>6764</v>
      </c>
      <c r="K7461" s="9" t="s">
        <v>246</v>
      </c>
      <c r="L7461" s="9" t="s">
        <v>104</v>
      </c>
      <c r="M7461" s="9" t="s">
        <v>467</v>
      </c>
      <c r="N7461" s="9" t="s">
        <v>200</v>
      </c>
      <c r="O7461" s="9" t="s">
        <v>176</v>
      </c>
      <c r="P7461" s="9" t="s">
        <v>330</v>
      </c>
      <c r="Q7461" s="9" t="s">
        <v>219</v>
      </c>
      <c r="R7461" s="9">
        <v>0</v>
      </c>
      <c r="S7461" s="9">
        <v>48</v>
      </c>
      <c r="U7461" s="9" t="s">
        <v>266</v>
      </c>
      <c r="X7461" s="9">
        <f>INDEX(SLA_Policy!$D$2:$D$5,MATCH(F7461,SLA_Policy!$A$2:$A$5,0))</f>
        <v>120</v>
      </c>
      <c r="Y7461" s="9" t="str">
        <f>IF(E7461="Cancelled","Excluded",IF(D7461="",IF((SLA_Policy!$B$8-B7461)*24&gt;X7461,"Open - Breached","Open - On Track"),IF((D7461-B7461)*24&lt;=X7461,"Met","Breached")))</f>
        <v>Met</v>
      </c>
    </row>
    <row r="7462" spans="1:25" x14ac:dyDescent="0.25">
      <c r="A7462" s="9" t="s">
        <v>11504</v>
      </c>
      <c r="B7462" s="23">
        <v>46132.306944444397</v>
      </c>
      <c r="E7462" s="9" t="s">
        <v>649</v>
      </c>
      <c r="F7462" s="9" t="s">
        <v>188</v>
      </c>
      <c r="G7462" s="9" t="s">
        <v>213</v>
      </c>
      <c r="H7462" s="9" t="s">
        <v>166</v>
      </c>
      <c r="I7462" s="9" t="s">
        <v>286</v>
      </c>
      <c r="J7462" s="9" t="s">
        <v>11505</v>
      </c>
      <c r="K7462" s="9" t="s">
        <v>262</v>
      </c>
      <c r="L7462" s="9" t="s">
        <v>311</v>
      </c>
      <c r="M7462" s="9" t="s">
        <v>1047</v>
      </c>
      <c r="N7462" s="9" t="s">
        <v>200</v>
      </c>
      <c r="O7462" s="9" t="s">
        <v>181</v>
      </c>
      <c r="P7462" s="9" t="s">
        <v>668</v>
      </c>
      <c r="Q7462" s="9" t="s">
        <v>219</v>
      </c>
      <c r="R7462" s="9">
        <v>0</v>
      </c>
      <c r="S7462" s="9">
        <v>3</v>
      </c>
      <c r="X7462" s="9">
        <f>INDEX(SLA_Policy!$D$2:$D$5,MATCH(F7462,SLA_Policy!$A$2:$A$5,0))</f>
        <v>72</v>
      </c>
      <c r="Y7462" s="9" t="str">
        <f>IF(E7462="Cancelled","Excluded",IF(D7462="",IF((SLA_Policy!$B$8-B7462)*24&gt;X7462,"Open - Breached","Open - On Track"),IF((D7462-B7462)*24&lt;=X7462,"Met","Breached")))</f>
        <v>Excluded</v>
      </c>
    </row>
    <row r="7463" spans="1:25" x14ac:dyDescent="0.25">
      <c r="A7463" s="9" t="s">
        <v>11506</v>
      </c>
      <c r="B7463" s="23">
        <v>46132.324305555601</v>
      </c>
      <c r="C7463" s="23">
        <v>46132.340277777803</v>
      </c>
      <c r="D7463" s="23">
        <v>46132.395138888904</v>
      </c>
      <c r="E7463" s="9" t="s">
        <v>212</v>
      </c>
      <c r="F7463" s="9" t="s">
        <v>189</v>
      </c>
      <c r="G7463" s="9" t="s">
        <v>213</v>
      </c>
      <c r="H7463" s="9" t="s">
        <v>161</v>
      </c>
      <c r="I7463" s="9" t="s">
        <v>389</v>
      </c>
      <c r="J7463" s="9" t="s">
        <v>1838</v>
      </c>
      <c r="K7463" s="9" t="s">
        <v>239</v>
      </c>
      <c r="L7463" s="9" t="s">
        <v>311</v>
      </c>
      <c r="M7463" s="9" t="s">
        <v>862</v>
      </c>
      <c r="N7463" s="9" t="s">
        <v>198</v>
      </c>
      <c r="O7463" s="9" t="s">
        <v>116</v>
      </c>
      <c r="P7463" s="9" t="s">
        <v>295</v>
      </c>
      <c r="Q7463" s="9" t="s">
        <v>219</v>
      </c>
      <c r="R7463" s="9">
        <v>0</v>
      </c>
      <c r="S7463" s="9">
        <v>13</v>
      </c>
      <c r="U7463" s="9" t="s">
        <v>221</v>
      </c>
      <c r="W7463" s="9">
        <v>5</v>
      </c>
      <c r="X7463" s="9">
        <f>INDEX(SLA_Policy!$D$2:$D$5,MATCH(F7463,SLA_Policy!$A$2:$A$5,0))</f>
        <v>120</v>
      </c>
      <c r="Y7463" s="9" t="str">
        <f>IF(E7463="Cancelled","Excluded",IF(D7463="",IF((SLA_Policy!$B$8-B7463)*24&gt;X7463,"Open - Breached","Open - On Track"),IF((D7463-B7463)*24&lt;=X7463,"Met","Breached")))</f>
        <v>Met</v>
      </c>
    </row>
    <row r="7464" spans="1:25" x14ac:dyDescent="0.25">
      <c r="A7464" s="9" t="s">
        <v>11507</v>
      </c>
      <c r="B7464" s="23">
        <v>46132.335416666698</v>
      </c>
      <c r="C7464" s="23">
        <v>46132.374305555597</v>
      </c>
      <c r="D7464" s="23">
        <v>46132.416666666701</v>
      </c>
      <c r="E7464" s="9" t="s">
        <v>212</v>
      </c>
      <c r="F7464" s="9" t="s">
        <v>188</v>
      </c>
      <c r="G7464" s="9" t="s">
        <v>213</v>
      </c>
      <c r="H7464" s="9" t="s">
        <v>166</v>
      </c>
      <c r="I7464" s="9" t="s">
        <v>286</v>
      </c>
      <c r="J7464" s="9" t="s">
        <v>7263</v>
      </c>
      <c r="K7464" s="9" t="s">
        <v>303</v>
      </c>
      <c r="L7464" s="9" t="s">
        <v>216</v>
      </c>
      <c r="M7464" s="9" t="s">
        <v>4667</v>
      </c>
      <c r="N7464" s="9" t="s">
        <v>197</v>
      </c>
      <c r="O7464" s="9" t="s">
        <v>181</v>
      </c>
      <c r="P7464" s="9" t="s">
        <v>449</v>
      </c>
      <c r="Q7464" s="9" t="s">
        <v>219</v>
      </c>
      <c r="R7464" s="9">
        <v>0</v>
      </c>
      <c r="S7464" s="9">
        <v>7</v>
      </c>
      <c r="U7464" s="9" t="s">
        <v>248</v>
      </c>
      <c r="X7464" s="9">
        <f>INDEX(SLA_Policy!$D$2:$D$5,MATCH(F7464,SLA_Policy!$A$2:$A$5,0))</f>
        <v>72</v>
      </c>
      <c r="Y7464" s="9" t="str">
        <f>IF(E7464="Cancelled","Excluded",IF(D7464="",IF((SLA_Policy!$B$8-B7464)*24&gt;X7464,"Open - Breached","Open - On Track"),IF((D7464-B7464)*24&lt;=X7464,"Met","Breached")))</f>
        <v>Met</v>
      </c>
    </row>
    <row r="7465" spans="1:25" x14ac:dyDescent="0.25">
      <c r="A7465" s="9" t="s">
        <v>11508</v>
      </c>
      <c r="B7465" s="23">
        <v>46132.339583333298</v>
      </c>
      <c r="C7465" s="23">
        <v>46132.340972222199</v>
      </c>
      <c r="D7465" s="23">
        <v>46132.4506944444</v>
      </c>
      <c r="E7465" s="9" t="s">
        <v>212</v>
      </c>
      <c r="F7465" s="9" t="s">
        <v>188</v>
      </c>
      <c r="G7465" s="9" t="s">
        <v>236</v>
      </c>
      <c r="H7465" s="9" t="s">
        <v>167</v>
      </c>
      <c r="I7465" s="9" t="s">
        <v>255</v>
      </c>
      <c r="J7465" s="9" t="s">
        <v>3836</v>
      </c>
      <c r="K7465" s="9" t="s">
        <v>246</v>
      </c>
      <c r="L7465" s="9" t="s">
        <v>226</v>
      </c>
      <c r="M7465" s="9" t="s">
        <v>7430</v>
      </c>
      <c r="N7465" s="9" t="s">
        <v>200</v>
      </c>
      <c r="O7465" s="9" t="s">
        <v>116</v>
      </c>
      <c r="P7465" s="9" t="s">
        <v>525</v>
      </c>
      <c r="Q7465" s="9" t="s">
        <v>219</v>
      </c>
      <c r="R7465" s="9">
        <v>0</v>
      </c>
      <c r="S7465" s="9">
        <v>19</v>
      </c>
      <c r="U7465" s="9" t="s">
        <v>242</v>
      </c>
      <c r="X7465" s="9">
        <f>INDEX(SLA_Policy!$D$2:$D$5,MATCH(F7465,SLA_Policy!$A$2:$A$5,0))</f>
        <v>72</v>
      </c>
      <c r="Y7465" s="9" t="str">
        <f>IF(E7465="Cancelled","Excluded",IF(D7465="",IF((SLA_Policy!$B$8-B7465)*24&gt;X7465,"Open - Breached","Open - On Track"),IF((D7465-B7465)*24&lt;=X7465,"Met","Breached")))</f>
        <v>Met</v>
      </c>
    </row>
    <row r="7466" spans="1:25" x14ac:dyDescent="0.25">
      <c r="A7466" s="9" t="s">
        <v>11509</v>
      </c>
      <c r="B7466" s="23">
        <v>46132.340277777803</v>
      </c>
      <c r="C7466" s="23">
        <v>46132.367361111101</v>
      </c>
      <c r="D7466" s="23">
        <v>46135.340277777803</v>
      </c>
      <c r="E7466" s="9" t="s">
        <v>212</v>
      </c>
      <c r="F7466" s="9" t="s">
        <v>189</v>
      </c>
      <c r="G7466" s="9" t="s">
        <v>213</v>
      </c>
      <c r="H7466" s="9" t="s">
        <v>167</v>
      </c>
      <c r="I7466" s="9" t="s">
        <v>536</v>
      </c>
      <c r="J7466" s="9" t="s">
        <v>2940</v>
      </c>
      <c r="K7466" s="9" t="s">
        <v>246</v>
      </c>
      <c r="L7466" s="9" t="s">
        <v>104</v>
      </c>
      <c r="M7466" s="9" t="s">
        <v>467</v>
      </c>
      <c r="N7466" s="9" t="s">
        <v>197</v>
      </c>
      <c r="O7466" s="9" t="s">
        <v>180</v>
      </c>
      <c r="P7466" s="9" t="s">
        <v>278</v>
      </c>
      <c r="Q7466" s="9" t="s">
        <v>219</v>
      </c>
      <c r="R7466" s="9">
        <v>0</v>
      </c>
      <c r="S7466" s="9">
        <v>46</v>
      </c>
      <c r="T7466" s="9" t="s">
        <v>229</v>
      </c>
      <c r="U7466" s="9" t="s">
        <v>248</v>
      </c>
      <c r="X7466" s="9">
        <f>INDEX(SLA_Policy!$D$2:$D$5,MATCH(F7466,SLA_Policy!$A$2:$A$5,0))</f>
        <v>120</v>
      </c>
      <c r="Y7466" s="9" t="str">
        <f>IF(E7466="Cancelled","Excluded",IF(D7466="",IF((SLA_Policy!$B$8-B7466)*24&gt;X7466,"Open - Breached","Open - On Track"),IF((D7466-B7466)*24&lt;=X7466,"Met","Breached")))</f>
        <v>Met</v>
      </c>
    </row>
    <row r="7467" spans="1:25" x14ac:dyDescent="0.25">
      <c r="A7467" s="9" t="s">
        <v>11510</v>
      </c>
      <c r="B7467" s="23">
        <v>46132.340972222199</v>
      </c>
      <c r="C7467" s="23">
        <v>46132.3527777778</v>
      </c>
      <c r="D7467" s="23">
        <v>46132.607638888898</v>
      </c>
      <c r="E7467" s="9" t="s">
        <v>212</v>
      </c>
      <c r="F7467" s="9" t="s">
        <v>188</v>
      </c>
      <c r="G7467" s="9" t="s">
        <v>213</v>
      </c>
      <c r="H7467" s="9" t="s">
        <v>162</v>
      </c>
      <c r="I7467" s="9" t="s">
        <v>393</v>
      </c>
      <c r="J7467" s="9" t="s">
        <v>1040</v>
      </c>
      <c r="K7467" s="9" t="s">
        <v>246</v>
      </c>
      <c r="L7467" s="9" t="s">
        <v>226</v>
      </c>
      <c r="M7467" s="9" t="s">
        <v>4863</v>
      </c>
      <c r="N7467" s="9" t="s">
        <v>196</v>
      </c>
      <c r="O7467" s="9" t="s">
        <v>116</v>
      </c>
      <c r="P7467" s="9" t="s">
        <v>218</v>
      </c>
      <c r="Q7467" s="9" t="s">
        <v>219</v>
      </c>
      <c r="R7467" s="9">
        <v>0</v>
      </c>
      <c r="S7467" s="9">
        <v>10</v>
      </c>
      <c r="U7467" s="9" t="s">
        <v>290</v>
      </c>
      <c r="W7467" s="9">
        <v>4</v>
      </c>
      <c r="X7467" s="9">
        <f>INDEX(SLA_Policy!$D$2:$D$5,MATCH(F7467,SLA_Policy!$A$2:$A$5,0))</f>
        <v>72</v>
      </c>
      <c r="Y7467" s="9" t="str">
        <f>IF(E7467="Cancelled","Excluded",IF(D7467="",IF((SLA_Policy!$B$8-B7467)*24&gt;X7467,"Open - Breached","Open - On Track"),IF((D7467-B7467)*24&lt;=X7467,"Met","Breached")))</f>
        <v>Met</v>
      </c>
    </row>
    <row r="7468" spans="1:25" x14ac:dyDescent="0.25">
      <c r="A7468" s="9" t="s">
        <v>11511</v>
      </c>
      <c r="B7468" s="23">
        <v>46132.348611111098</v>
      </c>
      <c r="C7468" s="23">
        <v>46132.410416666702</v>
      </c>
      <c r="D7468" s="23">
        <v>46132.425000000003</v>
      </c>
      <c r="E7468" s="9" t="s">
        <v>212</v>
      </c>
      <c r="F7468" s="9" t="s">
        <v>188</v>
      </c>
      <c r="G7468" s="9" t="s">
        <v>213</v>
      </c>
      <c r="H7468" s="9" t="s">
        <v>161</v>
      </c>
      <c r="I7468" s="9" t="s">
        <v>454</v>
      </c>
      <c r="J7468" s="9" t="s">
        <v>1549</v>
      </c>
      <c r="K7468" s="9" t="s">
        <v>262</v>
      </c>
      <c r="L7468" s="9" t="s">
        <v>226</v>
      </c>
      <c r="M7468" s="9" t="s">
        <v>2074</v>
      </c>
      <c r="N7468" s="9" t="s">
        <v>197</v>
      </c>
      <c r="O7468" s="9" t="s">
        <v>116</v>
      </c>
      <c r="P7468" s="9" t="s">
        <v>218</v>
      </c>
      <c r="Q7468" s="9" t="s">
        <v>219</v>
      </c>
      <c r="R7468" s="9">
        <v>0</v>
      </c>
      <c r="S7468" s="9">
        <v>2</v>
      </c>
      <c r="U7468" s="9" t="s">
        <v>290</v>
      </c>
      <c r="W7468" s="9">
        <v>4</v>
      </c>
      <c r="X7468" s="9">
        <f>INDEX(SLA_Policy!$D$2:$D$5,MATCH(F7468,SLA_Policy!$A$2:$A$5,0))</f>
        <v>72</v>
      </c>
      <c r="Y7468" s="9" t="str">
        <f>IF(E7468="Cancelled","Excluded",IF(D7468="",IF((SLA_Policy!$B$8-B7468)*24&gt;X7468,"Open - Breached","Open - On Track"),IF((D7468-B7468)*24&lt;=X7468,"Met","Breached")))</f>
        <v>Met</v>
      </c>
    </row>
    <row r="7469" spans="1:25" x14ac:dyDescent="0.25">
      <c r="A7469" s="9" t="s">
        <v>11512</v>
      </c>
      <c r="B7469" s="23">
        <v>46132.349305555603</v>
      </c>
      <c r="C7469" s="23">
        <v>46132.350694444503</v>
      </c>
      <c r="D7469" s="23">
        <v>46132.5847222222</v>
      </c>
      <c r="E7469" s="9" t="s">
        <v>212</v>
      </c>
      <c r="F7469" s="9" t="s">
        <v>188</v>
      </c>
      <c r="G7469" s="9" t="s">
        <v>213</v>
      </c>
      <c r="H7469" s="9" t="s">
        <v>162</v>
      </c>
      <c r="I7469" s="9" t="s">
        <v>416</v>
      </c>
      <c r="J7469" s="9" t="s">
        <v>11513</v>
      </c>
      <c r="K7469" s="9" t="s">
        <v>225</v>
      </c>
      <c r="L7469" s="9" t="s">
        <v>216</v>
      </c>
      <c r="M7469" s="9" t="s">
        <v>2770</v>
      </c>
      <c r="N7469" s="9" t="s">
        <v>200</v>
      </c>
      <c r="O7469" s="9" t="s">
        <v>179</v>
      </c>
      <c r="P7469" s="9" t="s">
        <v>264</v>
      </c>
      <c r="Q7469" s="9" t="s">
        <v>219</v>
      </c>
      <c r="R7469" s="9">
        <v>0</v>
      </c>
      <c r="S7469" s="9">
        <v>14</v>
      </c>
      <c r="U7469" s="9" t="s">
        <v>290</v>
      </c>
      <c r="W7469" s="9">
        <v>4</v>
      </c>
      <c r="X7469" s="9">
        <f>INDEX(SLA_Policy!$D$2:$D$5,MATCH(F7469,SLA_Policy!$A$2:$A$5,0))</f>
        <v>72</v>
      </c>
      <c r="Y7469" s="9" t="str">
        <f>IF(E7469="Cancelled","Excluded",IF(D7469="",IF((SLA_Policy!$B$8-B7469)*24&gt;X7469,"Open - Breached","Open - On Track"),IF((D7469-B7469)*24&lt;=X7469,"Met","Breached")))</f>
        <v>Met</v>
      </c>
    </row>
    <row r="7470" spans="1:25" x14ac:dyDescent="0.25">
      <c r="A7470" s="9" t="s">
        <v>11514</v>
      </c>
      <c r="B7470" s="23">
        <v>46132.357638888898</v>
      </c>
      <c r="C7470" s="23">
        <v>46132.368750000001</v>
      </c>
      <c r="D7470" s="23">
        <v>46133.386111111096</v>
      </c>
      <c r="E7470" s="9" t="s">
        <v>212</v>
      </c>
      <c r="F7470" s="9" t="s">
        <v>189</v>
      </c>
      <c r="G7470" s="9" t="s">
        <v>213</v>
      </c>
      <c r="H7470" s="9" t="s">
        <v>161</v>
      </c>
      <c r="I7470" s="9" t="s">
        <v>297</v>
      </c>
      <c r="J7470" s="9" t="s">
        <v>521</v>
      </c>
      <c r="K7470" s="9" t="s">
        <v>246</v>
      </c>
      <c r="L7470" s="9" t="s">
        <v>395</v>
      </c>
      <c r="M7470" s="9" t="s">
        <v>792</v>
      </c>
      <c r="N7470" s="9" t="s">
        <v>199</v>
      </c>
      <c r="O7470" s="9" t="s">
        <v>116</v>
      </c>
      <c r="P7470" s="9" t="s">
        <v>525</v>
      </c>
      <c r="Q7470" s="9" t="s">
        <v>219</v>
      </c>
      <c r="R7470" s="9">
        <v>0</v>
      </c>
      <c r="S7470" s="9">
        <v>38</v>
      </c>
      <c r="U7470" s="9" t="s">
        <v>221</v>
      </c>
      <c r="X7470" s="9">
        <f>INDEX(SLA_Policy!$D$2:$D$5,MATCH(F7470,SLA_Policy!$A$2:$A$5,0))</f>
        <v>120</v>
      </c>
      <c r="Y7470" s="9" t="str">
        <f>IF(E7470="Cancelled","Excluded",IF(D7470="",IF((SLA_Policy!$B$8-B7470)*24&gt;X7470,"Open - Breached","Open - On Track"),IF((D7470-B7470)*24&lt;=X7470,"Met","Breached")))</f>
        <v>Met</v>
      </c>
    </row>
    <row r="7471" spans="1:25" x14ac:dyDescent="0.25">
      <c r="A7471" s="9" t="s">
        <v>11515</v>
      </c>
      <c r="B7471" s="23">
        <v>46132.363194444399</v>
      </c>
      <c r="C7471" s="23">
        <v>46132.372222222199</v>
      </c>
      <c r="D7471" s="23">
        <v>46133.477083333302</v>
      </c>
      <c r="E7471" s="9" t="s">
        <v>212</v>
      </c>
      <c r="F7471" s="9" t="s">
        <v>188</v>
      </c>
      <c r="G7471" s="9" t="s">
        <v>236</v>
      </c>
      <c r="H7471" s="9" t="s">
        <v>163</v>
      </c>
      <c r="I7471" s="9" t="s">
        <v>315</v>
      </c>
      <c r="J7471" s="9" t="s">
        <v>2127</v>
      </c>
      <c r="K7471" s="9" t="s">
        <v>262</v>
      </c>
      <c r="L7471" s="9" t="s">
        <v>351</v>
      </c>
      <c r="M7471" s="9" t="s">
        <v>2002</v>
      </c>
      <c r="N7471" s="9" t="s">
        <v>196</v>
      </c>
      <c r="O7471" s="9" t="s">
        <v>176</v>
      </c>
      <c r="P7471" s="9" t="s">
        <v>570</v>
      </c>
      <c r="Q7471" s="9" t="s">
        <v>219</v>
      </c>
      <c r="R7471" s="9">
        <v>0</v>
      </c>
      <c r="S7471" s="9">
        <v>47</v>
      </c>
      <c r="T7471" s="9" t="s">
        <v>220</v>
      </c>
      <c r="U7471" s="9" t="s">
        <v>242</v>
      </c>
      <c r="W7471" s="9">
        <v>4</v>
      </c>
      <c r="X7471" s="9">
        <f>INDEX(SLA_Policy!$D$2:$D$5,MATCH(F7471,SLA_Policy!$A$2:$A$5,0))</f>
        <v>72</v>
      </c>
      <c r="Y7471" s="9" t="str">
        <f>IF(E7471="Cancelled","Excluded",IF(D7471="",IF((SLA_Policy!$B$8-B7471)*24&gt;X7471,"Open - Breached","Open - On Track"),IF((D7471-B7471)*24&lt;=X7471,"Met","Breached")))</f>
        <v>Met</v>
      </c>
    </row>
    <row r="7472" spans="1:25" x14ac:dyDescent="0.25">
      <c r="A7472" s="9" t="s">
        <v>11516</v>
      </c>
      <c r="B7472" s="23">
        <v>46132.3659722222</v>
      </c>
      <c r="C7472" s="23">
        <v>46132.416666666701</v>
      </c>
      <c r="D7472" s="23">
        <v>46133.472916666702</v>
      </c>
      <c r="E7472" s="9" t="s">
        <v>212</v>
      </c>
      <c r="F7472" s="9" t="s">
        <v>188</v>
      </c>
      <c r="G7472" s="9" t="s">
        <v>213</v>
      </c>
      <c r="H7472" s="9" t="s">
        <v>167</v>
      </c>
      <c r="I7472" s="9" t="s">
        <v>362</v>
      </c>
      <c r="J7472" s="9" t="s">
        <v>6904</v>
      </c>
      <c r="K7472" s="9" t="s">
        <v>246</v>
      </c>
      <c r="L7472" s="9" t="s">
        <v>293</v>
      </c>
      <c r="M7472" s="9" t="s">
        <v>493</v>
      </c>
      <c r="N7472" s="9" t="s">
        <v>197</v>
      </c>
      <c r="O7472" s="9" t="s">
        <v>116</v>
      </c>
      <c r="P7472" s="9" t="s">
        <v>295</v>
      </c>
      <c r="Q7472" s="9" t="s">
        <v>219</v>
      </c>
      <c r="R7472" s="9">
        <v>1</v>
      </c>
      <c r="S7472" s="9">
        <v>46</v>
      </c>
      <c r="U7472" s="9" t="s">
        <v>248</v>
      </c>
      <c r="X7472" s="9">
        <f>INDEX(SLA_Policy!$D$2:$D$5,MATCH(F7472,SLA_Policy!$A$2:$A$5,0))</f>
        <v>72</v>
      </c>
      <c r="Y7472" s="9" t="str">
        <f>IF(E7472="Cancelled","Excluded",IF(D7472="",IF((SLA_Policy!$B$8-B7472)*24&gt;X7472,"Open - Breached","Open - On Track"),IF((D7472-B7472)*24&lt;=X7472,"Met","Breached")))</f>
        <v>Met</v>
      </c>
    </row>
    <row r="7473" spans="1:25" x14ac:dyDescent="0.25">
      <c r="A7473" s="9" t="s">
        <v>11517</v>
      </c>
      <c r="B7473" s="23">
        <v>46132.370138888902</v>
      </c>
      <c r="C7473" s="23">
        <v>46132.377083333296</v>
      </c>
      <c r="D7473" s="23">
        <v>46134.326388888898</v>
      </c>
      <c r="E7473" s="9" t="s">
        <v>212</v>
      </c>
      <c r="F7473" s="9" t="s">
        <v>188</v>
      </c>
      <c r="G7473" s="9" t="s">
        <v>213</v>
      </c>
      <c r="H7473" s="9" t="s">
        <v>167</v>
      </c>
      <c r="I7473" s="9" t="s">
        <v>362</v>
      </c>
      <c r="J7473" s="9" t="s">
        <v>11518</v>
      </c>
      <c r="K7473" s="9" t="s">
        <v>246</v>
      </c>
      <c r="L7473" s="9" t="s">
        <v>104</v>
      </c>
      <c r="M7473" s="9" t="s">
        <v>1056</v>
      </c>
      <c r="N7473" s="9" t="s">
        <v>196</v>
      </c>
      <c r="O7473" s="9" t="s">
        <v>176</v>
      </c>
      <c r="P7473" s="9" t="s">
        <v>419</v>
      </c>
      <c r="Q7473" s="9" t="s">
        <v>219</v>
      </c>
      <c r="R7473" s="9">
        <v>0</v>
      </c>
      <c r="S7473" s="9">
        <v>29</v>
      </c>
      <c r="U7473" s="9" t="s">
        <v>248</v>
      </c>
      <c r="X7473" s="9">
        <f>INDEX(SLA_Policy!$D$2:$D$5,MATCH(F7473,SLA_Policy!$A$2:$A$5,0))</f>
        <v>72</v>
      </c>
      <c r="Y7473" s="9" t="str">
        <f>IF(E7473="Cancelled","Excluded",IF(D7473="",IF((SLA_Policy!$B$8-B7473)*24&gt;X7473,"Open - Breached","Open - On Track"),IF((D7473-B7473)*24&lt;=X7473,"Met","Breached")))</f>
        <v>Met</v>
      </c>
    </row>
    <row r="7474" spans="1:25" x14ac:dyDescent="0.25">
      <c r="A7474" s="9" t="s">
        <v>11519</v>
      </c>
      <c r="B7474" s="23">
        <v>46132.396527777797</v>
      </c>
      <c r="C7474" s="23">
        <v>46132.422916666699</v>
      </c>
      <c r="D7474" s="23">
        <v>46132.583333333299</v>
      </c>
      <c r="E7474" s="9" t="s">
        <v>212</v>
      </c>
      <c r="F7474" s="9" t="s">
        <v>188</v>
      </c>
      <c r="G7474" s="9" t="s">
        <v>213</v>
      </c>
      <c r="H7474" s="9" t="s">
        <v>166</v>
      </c>
      <c r="I7474" s="9" t="s">
        <v>286</v>
      </c>
      <c r="J7474" s="9" t="s">
        <v>4583</v>
      </c>
      <c r="K7474" s="9" t="s">
        <v>246</v>
      </c>
      <c r="L7474" s="9" t="s">
        <v>282</v>
      </c>
      <c r="M7474" s="9" t="s">
        <v>2191</v>
      </c>
      <c r="N7474" s="9" t="s">
        <v>197</v>
      </c>
      <c r="O7474" s="9" t="s">
        <v>181</v>
      </c>
      <c r="P7474" s="9" t="s">
        <v>449</v>
      </c>
      <c r="Q7474" s="9" t="s">
        <v>219</v>
      </c>
      <c r="R7474" s="9">
        <v>0</v>
      </c>
      <c r="S7474" s="9">
        <v>11</v>
      </c>
      <c r="U7474" s="9" t="s">
        <v>290</v>
      </c>
      <c r="W7474" s="9">
        <v>4</v>
      </c>
      <c r="X7474" s="9">
        <f>INDEX(SLA_Policy!$D$2:$D$5,MATCH(F7474,SLA_Policy!$A$2:$A$5,0))</f>
        <v>72</v>
      </c>
      <c r="Y7474" s="9" t="str">
        <f>IF(E7474="Cancelled","Excluded",IF(D7474="",IF((SLA_Policy!$B$8-B7474)*24&gt;X7474,"Open - Breached","Open - On Track"),IF((D7474-B7474)*24&lt;=X7474,"Met","Breached")))</f>
        <v>Met</v>
      </c>
    </row>
    <row r="7475" spans="1:25" x14ac:dyDescent="0.25">
      <c r="A7475" s="9" t="s">
        <v>11520</v>
      </c>
      <c r="B7475" s="23">
        <v>46132.404166666704</v>
      </c>
      <c r="C7475" s="23">
        <v>46132.413888888899</v>
      </c>
      <c r="D7475" s="23">
        <v>46132.749305555597</v>
      </c>
      <c r="E7475" s="9" t="s">
        <v>212</v>
      </c>
      <c r="F7475" s="9" t="s">
        <v>188</v>
      </c>
      <c r="G7475" s="9" t="s">
        <v>213</v>
      </c>
      <c r="H7475" s="9" t="s">
        <v>88</v>
      </c>
      <c r="I7475" s="9" t="s">
        <v>92</v>
      </c>
      <c r="J7475" s="9" t="s">
        <v>11521</v>
      </c>
      <c r="K7475" s="9" t="s">
        <v>215</v>
      </c>
      <c r="L7475" s="9" t="s">
        <v>270</v>
      </c>
      <c r="M7475" s="9" t="s">
        <v>11522</v>
      </c>
      <c r="N7475" s="9" t="s">
        <v>198</v>
      </c>
      <c r="O7475" s="9" t="s">
        <v>178</v>
      </c>
      <c r="P7475" s="9" t="s">
        <v>414</v>
      </c>
      <c r="Q7475" s="9" t="s">
        <v>219</v>
      </c>
      <c r="R7475" s="9">
        <v>0</v>
      </c>
      <c r="S7475" s="9">
        <v>44</v>
      </c>
      <c r="T7475" s="9" t="s">
        <v>220</v>
      </c>
      <c r="U7475" s="9" t="s">
        <v>290</v>
      </c>
      <c r="W7475" s="9">
        <v>5</v>
      </c>
      <c r="X7475" s="9">
        <f>INDEX(SLA_Policy!$D$2:$D$5,MATCH(F7475,SLA_Policy!$A$2:$A$5,0))</f>
        <v>72</v>
      </c>
      <c r="Y7475" s="9" t="str">
        <f>IF(E7475="Cancelled","Excluded",IF(D7475="",IF((SLA_Policy!$B$8-B7475)*24&gt;X7475,"Open - Breached","Open - On Track"),IF((D7475-B7475)*24&lt;=X7475,"Met","Breached")))</f>
        <v>Met</v>
      </c>
    </row>
    <row r="7476" spans="1:25" x14ac:dyDescent="0.25">
      <c r="A7476" s="9" t="s">
        <v>11523</v>
      </c>
      <c r="B7476" s="23">
        <v>46132.414583333302</v>
      </c>
      <c r="C7476" s="23">
        <v>46132.474305555603</v>
      </c>
      <c r="D7476" s="23">
        <v>46132.476388888899</v>
      </c>
      <c r="E7476" s="9" t="s">
        <v>212</v>
      </c>
      <c r="F7476" s="9" t="s">
        <v>189</v>
      </c>
      <c r="G7476" s="9" t="s">
        <v>213</v>
      </c>
      <c r="H7476" s="9" t="s">
        <v>161</v>
      </c>
      <c r="I7476" s="9" t="s">
        <v>297</v>
      </c>
      <c r="J7476" s="9" t="s">
        <v>1248</v>
      </c>
      <c r="K7476" s="9" t="s">
        <v>225</v>
      </c>
      <c r="L7476" s="9" t="s">
        <v>104</v>
      </c>
      <c r="M7476" s="9" t="s">
        <v>2676</v>
      </c>
      <c r="N7476" s="9" t="s">
        <v>196</v>
      </c>
      <c r="O7476" s="9" t="s">
        <v>177</v>
      </c>
      <c r="P7476" s="9" t="s">
        <v>457</v>
      </c>
      <c r="Q7476" s="9" t="s">
        <v>219</v>
      </c>
      <c r="R7476" s="9">
        <v>0</v>
      </c>
      <c r="S7476" s="9">
        <v>8</v>
      </c>
      <c r="U7476" s="9" t="s">
        <v>290</v>
      </c>
      <c r="X7476" s="9">
        <f>INDEX(SLA_Policy!$D$2:$D$5,MATCH(F7476,SLA_Policy!$A$2:$A$5,0))</f>
        <v>120</v>
      </c>
      <c r="Y7476" s="9" t="str">
        <f>IF(E7476="Cancelled","Excluded",IF(D7476="",IF((SLA_Policy!$B$8-B7476)*24&gt;X7476,"Open - Breached","Open - On Track"),IF((D7476-B7476)*24&lt;=X7476,"Met","Breached")))</f>
        <v>Met</v>
      </c>
    </row>
    <row r="7477" spans="1:25" x14ac:dyDescent="0.25">
      <c r="A7477" s="9" t="s">
        <v>11524</v>
      </c>
      <c r="B7477" s="23">
        <v>46132.421527777798</v>
      </c>
      <c r="C7477" s="23">
        <v>46132.438888888901</v>
      </c>
      <c r="D7477" s="23">
        <v>46132.447916666701</v>
      </c>
      <c r="E7477" s="9" t="s">
        <v>212</v>
      </c>
      <c r="F7477" s="9" t="s">
        <v>188</v>
      </c>
      <c r="G7477" s="9" t="s">
        <v>213</v>
      </c>
      <c r="H7477" s="9" t="s">
        <v>166</v>
      </c>
      <c r="I7477" s="9" t="s">
        <v>286</v>
      </c>
      <c r="J7477" s="9" t="s">
        <v>7783</v>
      </c>
      <c r="K7477" s="9" t="s">
        <v>215</v>
      </c>
      <c r="L7477" s="9" t="s">
        <v>351</v>
      </c>
      <c r="M7477" s="9" t="s">
        <v>2661</v>
      </c>
      <c r="N7477" s="9" t="s">
        <v>199</v>
      </c>
      <c r="O7477" s="9" t="s">
        <v>181</v>
      </c>
      <c r="P7477" s="9" t="s">
        <v>445</v>
      </c>
      <c r="Q7477" s="9" t="s">
        <v>219</v>
      </c>
      <c r="R7477" s="9">
        <v>0</v>
      </c>
      <c r="S7477" s="9">
        <v>11</v>
      </c>
      <c r="U7477" s="9" t="s">
        <v>290</v>
      </c>
      <c r="W7477" s="9">
        <v>4</v>
      </c>
      <c r="X7477" s="9">
        <f>INDEX(SLA_Policy!$D$2:$D$5,MATCH(F7477,SLA_Policy!$A$2:$A$5,0))</f>
        <v>72</v>
      </c>
      <c r="Y7477" s="9" t="str">
        <f>IF(E7477="Cancelled","Excluded",IF(D7477="",IF((SLA_Policy!$B$8-B7477)*24&gt;X7477,"Open - Breached","Open - On Track"),IF((D7477-B7477)*24&lt;=X7477,"Met","Breached")))</f>
        <v>Met</v>
      </c>
    </row>
    <row r="7478" spans="1:25" x14ac:dyDescent="0.25">
      <c r="A7478" s="9" t="s">
        <v>11525</v>
      </c>
      <c r="B7478" s="23">
        <v>46132.427777777797</v>
      </c>
      <c r="C7478" s="23">
        <v>46132.433333333298</v>
      </c>
      <c r="D7478" s="23">
        <v>46133.363194444399</v>
      </c>
      <c r="E7478" s="9" t="s">
        <v>212</v>
      </c>
      <c r="F7478" s="9" t="s">
        <v>189</v>
      </c>
      <c r="G7478" s="9" t="s">
        <v>213</v>
      </c>
      <c r="H7478" s="9" t="s">
        <v>165</v>
      </c>
      <c r="I7478" s="9" t="s">
        <v>469</v>
      </c>
      <c r="J7478" s="9" t="s">
        <v>6764</v>
      </c>
      <c r="K7478" s="9" t="s">
        <v>246</v>
      </c>
      <c r="L7478" s="9" t="s">
        <v>226</v>
      </c>
      <c r="M7478" s="9" t="s">
        <v>1507</v>
      </c>
      <c r="N7478" s="9" t="s">
        <v>198</v>
      </c>
      <c r="O7478" s="9" t="s">
        <v>176</v>
      </c>
      <c r="P7478" s="9" t="s">
        <v>570</v>
      </c>
      <c r="Q7478" s="9" t="s">
        <v>219</v>
      </c>
      <c r="R7478" s="9">
        <v>0</v>
      </c>
      <c r="S7478" s="9">
        <v>16</v>
      </c>
      <c r="U7478" s="9" t="s">
        <v>230</v>
      </c>
      <c r="W7478" s="9">
        <v>5</v>
      </c>
      <c r="X7478" s="9">
        <f>INDEX(SLA_Policy!$D$2:$D$5,MATCH(F7478,SLA_Policy!$A$2:$A$5,0))</f>
        <v>120</v>
      </c>
      <c r="Y7478" s="9" t="str">
        <f>IF(E7478="Cancelled","Excluded",IF(D7478="",IF((SLA_Policy!$B$8-B7478)*24&gt;X7478,"Open - Breached","Open - On Track"),IF((D7478-B7478)*24&lt;=X7478,"Met","Breached")))</f>
        <v>Met</v>
      </c>
    </row>
    <row r="7479" spans="1:25" x14ac:dyDescent="0.25">
      <c r="A7479" s="9" t="s">
        <v>11526</v>
      </c>
      <c r="B7479" s="23">
        <v>46132.444444444503</v>
      </c>
      <c r="C7479" s="23">
        <v>46132.448611111096</v>
      </c>
      <c r="D7479" s="23">
        <v>46132.543055555601</v>
      </c>
      <c r="E7479" s="9" t="s">
        <v>212</v>
      </c>
      <c r="F7479" s="9" t="s">
        <v>187</v>
      </c>
      <c r="G7479" s="9" t="s">
        <v>213</v>
      </c>
      <c r="H7479" s="9" t="s">
        <v>166</v>
      </c>
      <c r="I7479" s="9" t="s">
        <v>398</v>
      </c>
      <c r="J7479" s="9" t="s">
        <v>1811</v>
      </c>
      <c r="K7479" s="9" t="s">
        <v>239</v>
      </c>
      <c r="L7479" s="9" t="s">
        <v>311</v>
      </c>
      <c r="M7479" s="9" t="s">
        <v>2829</v>
      </c>
      <c r="N7479" s="9" t="s">
        <v>197</v>
      </c>
      <c r="O7479" s="9" t="s">
        <v>181</v>
      </c>
      <c r="P7479" s="9" t="s">
        <v>449</v>
      </c>
      <c r="Q7479" s="9" t="s">
        <v>273</v>
      </c>
      <c r="R7479" s="9">
        <v>0</v>
      </c>
      <c r="S7479" s="9">
        <v>30</v>
      </c>
      <c r="U7479" s="9" t="s">
        <v>290</v>
      </c>
      <c r="W7479" s="9">
        <v>4</v>
      </c>
      <c r="X7479" s="9">
        <f>INDEX(SLA_Policy!$D$2:$D$5,MATCH(F7479,SLA_Policy!$A$2:$A$5,0))</f>
        <v>8</v>
      </c>
      <c r="Y7479" s="9" t="str">
        <f>IF(E7479="Cancelled","Excluded",IF(D7479="",IF((SLA_Policy!$B$8-B7479)*24&gt;X7479,"Open - Breached","Open - On Track"),IF((D7479-B7479)*24&lt;=X7479,"Met","Breached")))</f>
        <v>Met</v>
      </c>
    </row>
    <row r="7480" spans="1:25" x14ac:dyDescent="0.25">
      <c r="A7480" s="9" t="s">
        <v>11527</v>
      </c>
      <c r="B7480" s="23">
        <v>46132.4465277778</v>
      </c>
      <c r="C7480" s="23">
        <v>46132.523611111101</v>
      </c>
      <c r="D7480" s="23">
        <v>46133.394444444399</v>
      </c>
      <c r="E7480" s="9" t="s">
        <v>212</v>
      </c>
      <c r="F7480" s="9" t="s">
        <v>188</v>
      </c>
      <c r="G7480" s="9" t="s">
        <v>213</v>
      </c>
      <c r="H7480" s="9" t="s">
        <v>166</v>
      </c>
      <c r="I7480" s="9" t="s">
        <v>398</v>
      </c>
      <c r="J7480" s="9" t="s">
        <v>11528</v>
      </c>
      <c r="K7480" s="9" t="s">
        <v>303</v>
      </c>
      <c r="L7480" s="9" t="s">
        <v>226</v>
      </c>
      <c r="M7480" s="9" t="s">
        <v>3336</v>
      </c>
      <c r="N7480" s="9" t="s">
        <v>197</v>
      </c>
      <c r="O7480" s="9" t="s">
        <v>181</v>
      </c>
      <c r="P7480" s="9" t="s">
        <v>449</v>
      </c>
      <c r="Q7480" s="9" t="s">
        <v>219</v>
      </c>
      <c r="R7480" s="9">
        <v>0</v>
      </c>
      <c r="S7480" s="9">
        <v>66</v>
      </c>
      <c r="U7480" s="9" t="s">
        <v>290</v>
      </c>
      <c r="X7480" s="9">
        <f>INDEX(SLA_Policy!$D$2:$D$5,MATCH(F7480,SLA_Policy!$A$2:$A$5,0))</f>
        <v>72</v>
      </c>
      <c r="Y7480" s="9" t="str">
        <f>IF(E7480="Cancelled","Excluded",IF(D7480="",IF((SLA_Policy!$B$8-B7480)*24&gt;X7480,"Open - Breached","Open - On Track"),IF((D7480-B7480)*24&lt;=X7480,"Met","Breached")))</f>
        <v>Met</v>
      </c>
    </row>
    <row r="7481" spans="1:25" x14ac:dyDescent="0.25">
      <c r="A7481" s="9" t="s">
        <v>11529</v>
      </c>
      <c r="B7481" s="23">
        <v>46132.452083333301</v>
      </c>
      <c r="C7481" s="23">
        <v>46132.502083333296</v>
      </c>
      <c r="D7481" s="23">
        <v>46132.737500000003</v>
      </c>
      <c r="E7481" s="9" t="s">
        <v>212</v>
      </c>
      <c r="F7481" s="9" t="s">
        <v>188</v>
      </c>
      <c r="G7481" s="9" t="s">
        <v>236</v>
      </c>
      <c r="H7481" s="9" t="s">
        <v>167</v>
      </c>
      <c r="I7481" s="9" t="s">
        <v>255</v>
      </c>
      <c r="J7481" s="9" t="s">
        <v>11530</v>
      </c>
      <c r="K7481" s="9" t="s">
        <v>239</v>
      </c>
      <c r="L7481" s="9" t="s">
        <v>282</v>
      </c>
      <c r="M7481" s="9" t="s">
        <v>1484</v>
      </c>
      <c r="N7481" s="9" t="s">
        <v>197</v>
      </c>
      <c r="O7481" s="9" t="s">
        <v>116</v>
      </c>
      <c r="P7481" s="9" t="s">
        <v>295</v>
      </c>
      <c r="Q7481" s="9" t="s">
        <v>219</v>
      </c>
      <c r="R7481" s="9">
        <v>0</v>
      </c>
      <c r="S7481" s="9">
        <v>14</v>
      </c>
      <c r="U7481" s="9" t="s">
        <v>242</v>
      </c>
      <c r="X7481" s="9">
        <f>INDEX(SLA_Policy!$D$2:$D$5,MATCH(F7481,SLA_Policy!$A$2:$A$5,0))</f>
        <v>72</v>
      </c>
      <c r="Y7481" s="9" t="str">
        <f>IF(E7481="Cancelled","Excluded",IF(D7481="",IF((SLA_Policy!$B$8-B7481)*24&gt;X7481,"Open - Breached","Open - On Track"),IF((D7481-B7481)*24&lt;=X7481,"Met","Breached")))</f>
        <v>Met</v>
      </c>
    </row>
    <row r="7482" spans="1:25" x14ac:dyDescent="0.25">
      <c r="A7482" s="9" t="s">
        <v>11531</v>
      </c>
      <c r="B7482" s="23">
        <v>46132.456250000003</v>
      </c>
      <c r="C7482" s="23">
        <v>46132.473611111098</v>
      </c>
      <c r="D7482" s="23">
        <v>46132.494444444397</v>
      </c>
      <c r="E7482" s="9" t="s">
        <v>212</v>
      </c>
      <c r="F7482" s="9" t="s">
        <v>188</v>
      </c>
      <c r="G7482" s="9" t="s">
        <v>213</v>
      </c>
      <c r="H7482" s="9" t="s">
        <v>161</v>
      </c>
      <c r="I7482" s="9" t="s">
        <v>454</v>
      </c>
      <c r="J7482" s="9" t="s">
        <v>2015</v>
      </c>
      <c r="K7482" s="9" t="s">
        <v>215</v>
      </c>
      <c r="L7482" s="9" t="s">
        <v>216</v>
      </c>
      <c r="M7482" s="9" t="s">
        <v>651</v>
      </c>
      <c r="N7482" s="9" t="s">
        <v>199</v>
      </c>
      <c r="O7482" s="9" t="s">
        <v>116</v>
      </c>
      <c r="P7482" s="9" t="s">
        <v>218</v>
      </c>
      <c r="Q7482" s="9" t="s">
        <v>219</v>
      </c>
      <c r="R7482" s="9">
        <v>0</v>
      </c>
      <c r="S7482" s="9">
        <v>5</v>
      </c>
      <c r="U7482" s="9" t="s">
        <v>221</v>
      </c>
      <c r="X7482" s="9">
        <f>INDEX(SLA_Policy!$D$2:$D$5,MATCH(F7482,SLA_Policy!$A$2:$A$5,0))</f>
        <v>72</v>
      </c>
      <c r="Y7482" s="9" t="str">
        <f>IF(E7482="Cancelled","Excluded",IF(D7482="",IF((SLA_Policy!$B$8-B7482)*24&gt;X7482,"Open - Breached","Open - On Track"),IF((D7482-B7482)*24&lt;=X7482,"Met","Breached")))</f>
        <v>Met</v>
      </c>
    </row>
    <row r="7483" spans="1:25" x14ac:dyDescent="0.25">
      <c r="A7483" s="9" t="s">
        <v>11532</v>
      </c>
      <c r="B7483" s="23">
        <v>46132.456250000003</v>
      </c>
      <c r="C7483" s="23">
        <v>46132.461111111101</v>
      </c>
      <c r="D7483" s="23">
        <v>46132.7319444444</v>
      </c>
      <c r="E7483" s="9" t="s">
        <v>212</v>
      </c>
      <c r="F7483" s="9" t="s">
        <v>189</v>
      </c>
      <c r="G7483" s="9" t="s">
        <v>213</v>
      </c>
      <c r="H7483" s="9" t="s">
        <v>164</v>
      </c>
      <c r="I7483" s="9" t="s">
        <v>478</v>
      </c>
      <c r="J7483" s="9" t="s">
        <v>11533</v>
      </c>
      <c r="K7483" s="9" t="s">
        <v>246</v>
      </c>
      <c r="L7483" s="9" t="s">
        <v>307</v>
      </c>
      <c r="M7483" s="9" t="s">
        <v>2969</v>
      </c>
      <c r="N7483" s="9" t="s">
        <v>198</v>
      </c>
      <c r="O7483" s="9" t="s">
        <v>178</v>
      </c>
      <c r="P7483" s="9" t="s">
        <v>414</v>
      </c>
      <c r="Q7483" s="9" t="s">
        <v>219</v>
      </c>
      <c r="R7483" s="9">
        <v>0</v>
      </c>
      <c r="S7483" s="9">
        <v>20</v>
      </c>
      <c r="T7483" s="9" t="s">
        <v>343</v>
      </c>
      <c r="U7483" s="9" t="s">
        <v>290</v>
      </c>
      <c r="X7483" s="9">
        <f>INDEX(SLA_Policy!$D$2:$D$5,MATCH(F7483,SLA_Policy!$A$2:$A$5,0))</f>
        <v>120</v>
      </c>
      <c r="Y7483" s="9" t="str">
        <f>IF(E7483="Cancelled","Excluded",IF(D7483="",IF((SLA_Policy!$B$8-B7483)*24&gt;X7483,"Open - Breached","Open - On Track"),IF((D7483-B7483)*24&lt;=X7483,"Met","Breached")))</f>
        <v>Met</v>
      </c>
    </row>
    <row r="7484" spans="1:25" x14ac:dyDescent="0.25">
      <c r="A7484" s="9" t="s">
        <v>11534</v>
      </c>
      <c r="B7484" s="23">
        <v>46132.475694444503</v>
      </c>
      <c r="C7484" s="23">
        <v>46132.477083333302</v>
      </c>
      <c r="D7484" s="23">
        <v>46132.5444444444</v>
      </c>
      <c r="E7484" s="9" t="s">
        <v>212</v>
      </c>
      <c r="F7484" s="9" t="s">
        <v>187</v>
      </c>
      <c r="G7484" s="9" t="s">
        <v>213</v>
      </c>
      <c r="H7484" s="9" t="s">
        <v>162</v>
      </c>
      <c r="I7484" s="9" t="s">
        <v>244</v>
      </c>
      <c r="J7484" s="9" t="s">
        <v>3781</v>
      </c>
      <c r="K7484" s="9" t="s">
        <v>246</v>
      </c>
      <c r="L7484" s="9" t="s">
        <v>395</v>
      </c>
      <c r="M7484" s="9" t="s">
        <v>792</v>
      </c>
      <c r="N7484" s="9" t="s">
        <v>199</v>
      </c>
      <c r="O7484" s="9" t="s">
        <v>179</v>
      </c>
      <c r="P7484" s="9" t="s">
        <v>313</v>
      </c>
      <c r="Q7484" s="9" t="s">
        <v>273</v>
      </c>
      <c r="R7484" s="9">
        <v>0</v>
      </c>
      <c r="S7484" s="9">
        <v>27</v>
      </c>
      <c r="U7484" s="9" t="s">
        <v>266</v>
      </c>
      <c r="X7484" s="9">
        <f>INDEX(SLA_Policy!$D$2:$D$5,MATCH(F7484,SLA_Policy!$A$2:$A$5,0))</f>
        <v>8</v>
      </c>
      <c r="Y7484" s="9" t="str">
        <f>IF(E7484="Cancelled","Excluded",IF(D7484="",IF((SLA_Policy!$B$8-B7484)*24&gt;X7484,"Open - Breached","Open - On Track"),IF((D7484-B7484)*24&lt;=X7484,"Met","Breached")))</f>
        <v>Met</v>
      </c>
    </row>
    <row r="7485" spans="1:25" x14ac:dyDescent="0.25">
      <c r="A7485" s="9" t="s">
        <v>11535</v>
      </c>
      <c r="B7485" s="23">
        <v>46132.479861111096</v>
      </c>
      <c r="C7485" s="23">
        <v>46132.499305555597</v>
      </c>
      <c r="D7485" s="23">
        <v>46133.358333333301</v>
      </c>
      <c r="E7485" s="9" t="s">
        <v>212</v>
      </c>
      <c r="F7485" s="9" t="s">
        <v>189</v>
      </c>
      <c r="G7485" s="9" t="s">
        <v>236</v>
      </c>
      <c r="H7485" s="9" t="s">
        <v>162</v>
      </c>
      <c r="I7485" s="9" t="s">
        <v>280</v>
      </c>
      <c r="J7485" s="9" t="s">
        <v>11536</v>
      </c>
      <c r="K7485" s="9" t="s">
        <v>246</v>
      </c>
      <c r="L7485" s="9" t="s">
        <v>216</v>
      </c>
      <c r="M7485" s="9" t="s">
        <v>3030</v>
      </c>
      <c r="N7485" s="9" t="s">
        <v>196</v>
      </c>
      <c r="O7485" s="9" t="s">
        <v>179</v>
      </c>
      <c r="P7485" s="9" t="s">
        <v>284</v>
      </c>
      <c r="Q7485" s="9" t="s">
        <v>219</v>
      </c>
      <c r="R7485" s="9">
        <v>0</v>
      </c>
      <c r="S7485" s="9">
        <v>12</v>
      </c>
      <c r="U7485" s="9" t="s">
        <v>242</v>
      </c>
      <c r="X7485" s="9">
        <f>INDEX(SLA_Policy!$D$2:$D$5,MATCH(F7485,SLA_Policy!$A$2:$A$5,0))</f>
        <v>120</v>
      </c>
      <c r="Y7485" s="9" t="str">
        <f>IF(E7485="Cancelled","Excluded",IF(D7485="",IF((SLA_Policy!$B$8-B7485)*24&gt;X7485,"Open - Breached","Open - On Track"),IF((D7485-B7485)*24&lt;=X7485,"Met","Breached")))</f>
        <v>Met</v>
      </c>
    </row>
    <row r="7486" spans="1:25" x14ac:dyDescent="0.25">
      <c r="A7486" s="9" t="s">
        <v>11537</v>
      </c>
      <c r="B7486" s="23">
        <v>46132.504861111098</v>
      </c>
      <c r="C7486" s="23">
        <v>46132.516666666699</v>
      </c>
      <c r="D7486" s="23">
        <v>46133.342361111099</v>
      </c>
      <c r="E7486" s="9" t="s">
        <v>212</v>
      </c>
      <c r="F7486" s="9" t="s">
        <v>188</v>
      </c>
      <c r="G7486" s="9" t="s">
        <v>213</v>
      </c>
      <c r="H7486" s="9" t="s">
        <v>167</v>
      </c>
      <c r="I7486" s="9" t="s">
        <v>362</v>
      </c>
      <c r="J7486" s="9" t="s">
        <v>11538</v>
      </c>
      <c r="K7486" s="9" t="s">
        <v>246</v>
      </c>
      <c r="L7486" s="9" t="s">
        <v>216</v>
      </c>
      <c r="M7486" s="9" t="s">
        <v>1772</v>
      </c>
      <c r="N7486" s="9" t="s">
        <v>197</v>
      </c>
      <c r="O7486" s="9" t="s">
        <v>176</v>
      </c>
      <c r="P7486" s="9" t="s">
        <v>228</v>
      </c>
      <c r="Q7486" s="9" t="s">
        <v>219</v>
      </c>
      <c r="R7486" s="9">
        <v>0</v>
      </c>
      <c r="S7486" s="9">
        <v>34</v>
      </c>
      <c r="T7486" s="9" t="s">
        <v>220</v>
      </c>
      <c r="U7486" s="9" t="s">
        <v>290</v>
      </c>
      <c r="W7486" s="9">
        <v>4</v>
      </c>
      <c r="X7486" s="9">
        <f>INDEX(SLA_Policy!$D$2:$D$5,MATCH(F7486,SLA_Policy!$A$2:$A$5,0))</f>
        <v>72</v>
      </c>
      <c r="Y7486" s="9" t="str">
        <f>IF(E7486="Cancelled","Excluded",IF(D7486="",IF((SLA_Policy!$B$8-B7486)*24&gt;X7486,"Open - Breached","Open - On Track"),IF((D7486-B7486)*24&lt;=X7486,"Met","Breached")))</f>
        <v>Met</v>
      </c>
    </row>
    <row r="7487" spans="1:25" x14ac:dyDescent="0.25">
      <c r="A7487" s="9" t="s">
        <v>11539</v>
      </c>
      <c r="B7487" s="23">
        <v>46132.509722222203</v>
      </c>
      <c r="C7487" s="23">
        <v>46132.534027777801</v>
      </c>
      <c r="D7487" s="23">
        <v>46132.735416666699</v>
      </c>
      <c r="E7487" s="9" t="s">
        <v>212</v>
      </c>
      <c r="F7487" s="9" t="s">
        <v>188</v>
      </c>
      <c r="G7487" s="9" t="s">
        <v>213</v>
      </c>
      <c r="H7487" s="9" t="s">
        <v>165</v>
      </c>
      <c r="I7487" s="9" t="s">
        <v>469</v>
      </c>
      <c r="J7487" s="9" t="s">
        <v>4967</v>
      </c>
      <c r="K7487" s="9" t="s">
        <v>303</v>
      </c>
      <c r="L7487" s="9" t="s">
        <v>216</v>
      </c>
      <c r="M7487" s="9" t="s">
        <v>2216</v>
      </c>
      <c r="N7487" s="9" t="s">
        <v>196</v>
      </c>
      <c r="O7487" s="9" t="s">
        <v>176</v>
      </c>
      <c r="P7487" s="9" t="s">
        <v>253</v>
      </c>
      <c r="Q7487" s="9" t="s">
        <v>219</v>
      </c>
      <c r="R7487" s="9">
        <v>0</v>
      </c>
      <c r="S7487" s="9">
        <v>25</v>
      </c>
      <c r="U7487" s="9" t="s">
        <v>266</v>
      </c>
      <c r="W7487" s="9">
        <v>4</v>
      </c>
      <c r="X7487" s="9">
        <f>INDEX(SLA_Policy!$D$2:$D$5,MATCH(F7487,SLA_Policy!$A$2:$A$5,0))</f>
        <v>72</v>
      </c>
      <c r="Y7487" s="9" t="str">
        <f>IF(E7487="Cancelled","Excluded",IF(D7487="",IF((SLA_Policy!$B$8-B7487)*24&gt;X7487,"Open - Breached","Open - On Track"),IF((D7487-B7487)*24&lt;=X7487,"Met","Breached")))</f>
        <v>Met</v>
      </c>
    </row>
    <row r="7488" spans="1:25" x14ac:dyDescent="0.25">
      <c r="A7488" s="9" t="s">
        <v>11540</v>
      </c>
      <c r="B7488" s="23">
        <v>46132.521527777797</v>
      </c>
      <c r="C7488" s="23">
        <v>46132.523611111101</v>
      </c>
      <c r="D7488" s="23">
        <v>46133.471527777801</v>
      </c>
      <c r="E7488" s="9" t="s">
        <v>212</v>
      </c>
      <c r="F7488" s="9" t="s">
        <v>188</v>
      </c>
      <c r="G7488" s="9" t="s">
        <v>213</v>
      </c>
      <c r="H7488" s="9" t="s">
        <v>162</v>
      </c>
      <c r="I7488" s="9" t="s">
        <v>244</v>
      </c>
      <c r="J7488" s="9" t="s">
        <v>561</v>
      </c>
      <c r="K7488" s="9" t="s">
        <v>246</v>
      </c>
      <c r="L7488" s="9" t="s">
        <v>216</v>
      </c>
      <c r="M7488" s="9" t="s">
        <v>3944</v>
      </c>
      <c r="N7488" s="9" t="s">
        <v>196</v>
      </c>
      <c r="O7488" s="9" t="s">
        <v>179</v>
      </c>
      <c r="P7488" s="9" t="s">
        <v>284</v>
      </c>
      <c r="Q7488" s="9" t="s">
        <v>219</v>
      </c>
      <c r="R7488" s="9">
        <v>1</v>
      </c>
      <c r="S7488" s="9">
        <v>64</v>
      </c>
      <c r="U7488" s="9" t="s">
        <v>376</v>
      </c>
      <c r="X7488" s="9">
        <f>INDEX(SLA_Policy!$D$2:$D$5,MATCH(F7488,SLA_Policy!$A$2:$A$5,0))</f>
        <v>72</v>
      </c>
      <c r="Y7488" s="9" t="str">
        <f>IF(E7488="Cancelled","Excluded",IF(D7488="",IF((SLA_Policy!$B$8-B7488)*24&gt;X7488,"Open - Breached","Open - On Track"),IF((D7488-B7488)*24&lt;=X7488,"Met","Breached")))</f>
        <v>Met</v>
      </c>
    </row>
    <row r="7489" spans="1:25" x14ac:dyDescent="0.25">
      <c r="A7489" s="9" t="s">
        <v>11541</v>
      </c>
      <c r="B7489" s="23">
        <v>46132.529166666704</v>
      </c>
      <c r="C7489" s="23">
        <v>46132.595833333296</v>
      </c>
      <c r="D7489" s="23">
        <v>46140.379861111098</v>
      </c>
      <c r="E7489" s="9" t="s">
        <v>212</v>
      </c>
      <c r="F7489" s="9" t="s">
        <v>188</v>
      </c>
      <c r="G7489" s="9" t="s">
        <v>236</v>
      </c>
      <c r="H7489" s="9" t="s">
        <v>163</v>
      </c>
      <c r="I7489" s="9" t="s">
        <v>315</v>
      </c>
      <c r="J7489" s="9" t="s">
        <v>4366</v>
      </c>
      <c r="K7489" s="9" t="s">
        <v>215</v>
      </c>
      <c r="L7489" s="9" t="s">
        <v>104</v>
      </c>
      <c r="M7489" s="9" t="s">
        <v>391</v>
      </c>
      <c r="N7489" s="9" t="s">
        <v>196</v>
      </c>
      <c r="O7489" s="9" t="s">
        <v>180</v>
      </c>
      <c r="P7489" s="9" t="s">
        <v>278</v>
      </c>
      <c r="Q7489" s="9" t="s">
        <v>219</v>
      </c>
      <c r="R7489" s="9">
        <v>2</v>
      </c>
      <c r="S7489" s="9">
        <v>113</v>
      </c>
      <c r="T7489" s="9" t="s">
        <v>229</v>
      </c>
      <c r="U7489" s="9" t="s">
        <v>242</v>
      </c>
      <c r="W7489" s="9">
        <v>2</v>
      </c>
      <c r="X7489" s="9">
        <f>INDEX(SLA_Policy!$D$2:$D$5,MATCH(F7489,SLA_Policy!$A$2:$A$5,0))</f>
        <v>72</v>
      </c>
      <c r="Y7489" s="9" t="str">
        <f>IF(E7489="Cancelled","Excluded",IF(D7489="",IF((SLA_Policy!$B$8-B7489)*24&gt;X7489,"Open - Breached","Open - On Track"),IF((D7489-B7489)*24&lt;=X7489,"Met","Breached")))</f>
        <v>Breached</v>
      </c>
    </row>
    <row r="7490" spans="1:25" x14ac:dyDescent="0.25">
      <c r="A7490" s="9" t="s">
        <v>11542</v>
      </c>
      <c r="B7490" s="23">
        <v>46132.543055555601</v>
      </c>
      <c r="C7490" s="23">
        <v>46132.547222222202</v>
      </c>
      <c r="D7490" s="23">
        <v>46132.654861111099</v>
      </c>
      <c r="E7490" s="9" t="s">
        <v>212</v>
      </c>
      <c r="F7490" s="9" t="s">
        <v>188</v>
      </c>
      <c r="G7490" s="9" t="s">
        <v>213</v>
      </c>
      <c r="H7490" s="9" t="s">
        <v>161</v>
      </c>
      <c r="I7490" s="9" t="s">
        <v>454</v>
      </c>
      <c r="J7490" s="9" t="s">
        <v>2010</v>
      </c>
      <c r="K7490" s="9" t="s">
        <v>246</v>
      </c>
      <c r="L7490" s="9" t="s">
        <v>216</v>
      </c>
      <c r="M7490" s="9" t="s">
        <v>6261</v>
      </c>
      <c r="N7490" s="9" t="s">
        <v>198</v>
      </c>
      <c r="O7490" s="9" t="s">
        <v>116</v>
      </c>
      <c r="P7490" s="9" t="s">
        <v>551</v>
      </c>
      <c r="Q7490" s="9" t="s">
        <v>219</v>
      </c>
      <c r="R7490" s="9">
        <v>0</v>
      </c>
      <c r="S7490" s="9">
        <v>3</v>
      </c>
      <c r="U7490" s="9" t="s">
        <v>221</v>
      </c>
      <c r="X7490" s="9">
        <f>INDEX(SLA_Policy!$D$2:$D$5,MATCH(F7490,SLA_Policy!$A$2:$A$5,0))</f>
        <v>72</v>
      </c>
      <c r="Y7490" s="9" t="str">
        <f>IF(E7490="Cancelled","Excluded",IF(D7490="",IF((SLA_Policy!$B$8-B7490)*24&gt;X7490,"Open - Breached","Open - On Track"),IF((D7490-B7490)*24&lt;=X7490,"Met","Breached")))</f>
        <v>Met</v>
      </c>
    </row>
    <row r="7491" spans="1:25" x14ac:dyDescent="0.25">
      <c r="A7491" s="9" t="s">
        <v>11543</v>
      </c>
      <c r="B7491" s="23">
        <v>46132.5493055556</v>
      </c>
      <c r="C7491" s="23">
        <v>46132.55</v>
      </c>
      <c r="D7491" s="23">
        <v>46133.3569444444</v>
      </c>
      <c r="E7491" s="9" t="s">
        <v>212</v>
      </c>
      <c r="F7491" s="9" t="s">
        <v>188</v>
      </c>
      <c r="G7491" s="9" t="s">
        <v>213</v>
      </c>
      <c r="H7491" s="9" t="s">
        <v>162</v>
      </c>
      <c r="I7491" s="9" t="s">
        <v>345</v>
      </c>
      <c r="J7491" s="9" t="s">
        <v>1501</v>
      </c>
      <c r="K7491" s="9" t="s">
        <v>225</v>
      </c>
      <c r="L7491" s="9" t="s">
        <v>104</v>
      </c>
      <c r="M7491" s="9" t="s">
        <v>1062</v>
      </c>
      <c r="N7491" s="9" t="s">
        <v>198</v>
      </c>
      <c r="O7491" s="9" t="s">
        <v>179</v>
      </c>
      <c r="P7491" s="9" t="s">
        <v>264</v>
      </c>
      <c r="Q7491" s="9" t="s">
        <v>219</v>
      </c>
      <c r="R7491" s="9">
        <v>0</v>
      </c>
      <c r="S7491" s="9">
        <v>8</v>
      </c>
      <c r="U7491" s="9" t="s">
        <v>290</v>
      </c>
      <c r="X7491" s="9">
        <f>INDEX(SLA_Policy!$D$2:$D$5,MATCH(F7491,SLA_Policy!$A$2:$A$5,0))</f>
        <v>72</v>
      </c>
      <c r="Y7491" s="9" t="str">
        <f>IF(E7491="Cancelled","Excluded",IF(D7491="",IF((SLA_Policy!$B$8-B7491)*24&gt;X7491,"Open - Breached","Open - On Track"),IF((D7491-B7491)*24&lt;=X7491,"Met","Breached")))</f>
        <v>Met</v>
      </c>
    </row>
    <row r="7492" spans="1:25" x14ac:dyDescent="0.25">
      <c r="A7492" s="9" t="s">
        <v>11544</v>
      </c>
      <c r="B7492" s="23">
        <v>46132.554166666698</v>
      </c>
      <c r="C7492" s="23">
        <v>46132.588194444397</v>
      </c>
      <c r="D7492" s="23">
        <v>46133.737500000003</v>
      </c>
      <c r="E7492" s="9" t="s">
        <v>212</v>
      </c>
      <c r="F7492" s="9" t="s">
        <v>189</v>
      </c>
      <c r="G7492" s="9" t="s">
        <v>213</v>
      </c>
      <c r="H7492" s="9" t="s">
        <v>163</v>
      </c>
      <c r="I7492" s="9" t="s">
        <v>250</v>
      </c>
      <c r="J7492" s="9" t="s">
        <v>9562</v>
      </c>
      <c r="K7492" s="9" t="s">
        <v>246</v>
      </c>
      <c r="L7492" s="9" t="s">
        <v>216</v>
      </c>
      <c r="M7492" s="9" t="s">
        <v>11545</v>
      </c>
      <c r="N7492" s="9" t="s">
        <v>196</v>
      </c>
      <c r="O7492" s="9" t="s">
        <v>176</v>
      </c>
      <c r="P7492" s="9" t="s">
        <v>330</v>
      </c>
      <c r="Q7492" s="9" t="s">
        <v>219</v>
      </c>
      <c r="R7492" s="9">
        <v>0</v>
      </c>
      <c r="S7492" s="9">
        <v>44</v>
      </c>
      <c r="T7492" s="9" t="s">
        <v>220</v>
      </c>
      <c r="U7492" s="9" t="s">
        <v>230</v>
      </c>
      <c r="X7492" s="9">
        <f>INDEX(SLA_Policy!$D$2:$D$5,MATCH(F7492,SLA_Policy!$A$2:$A$5,0))</f>
        <v>120</v>
      </c>
      <c r="Y7492" s="9" t="str">
        <f>IF(E7492="Cancelled","Excluded",IF(D7492="",IF((SLA_Policy!$B$8-B7492)*24&gt;X7492,"Open - Breached","Open - On Track"),IF((D7492-B7492)*24&lt;=X7492,"Met","Breached")))</f>
        <v>Met</v>
      </c>
    </row>
    <row r="7493" spans="1:25" x14ac:dyDescent="0.25">
      <c r="A7493" s="9" t="s">
        <v>11546</v>
      </c>
      <c r="B7493" s="23">
        <v>46132.556250000001</v>
      </c>
      <c r="C7493" s="23">
        <v>46132.574305555601</v>
      </c>
      <c r="D7493" s="23">
        <v>46132.8930555556</v>
      </c>
      <c r="E7493" s="9" t="s">
        <v>212</v>
      </c>
      <c r="F7493" s="9" t="s">
        <v>187</v>
      </c>
      <c r="G7493" s="9" t="s">
        <v>213</v>
      </c>
      <c r="H7493" s="9" t="s">
        <v>167</v>
      </c>
      <c r="I7493" s="9" t="s">
        <v>362</v>
      </c>
      <c r="J7493" s="9" t="s">
        <v>752</v>
      </c>
      <c r="K7493" s="9" t="s">
        <v>303</v>
      </c>
      <c r="L7493" s="9" t="s">
        <v>216</v>
      </c>
      <c r="M7493" s="9" t="s">
        <v>1287</v>
      </c>
      <c r="N7493" s="9" t="s">
        <v>196</v>
      </c>
      <c r="O7493" s="9" t="s">
        <v>176</v>
      </c>
      <c r="P7493" s="9" t="s">
        <v>419</v>
      </c>
      <c r="Q7493" s="9" t="s">
        <v>273</v>
      </c>
      <c r="R7493" s="9">
        <v>0</v>
      </c>
      <c r="S7493" s="9">
        <v>18</v>
      </c>
      <c r="U7493" s="9" t="s">
        <v>266</v>
      </c>
      <c r="W7493" s="9">
        <v>4</v>
      </c>
      <c r="X7493" s="9">
        <f>INDEX(SLA_Policy!$D$2:$D$5,MATCH(F7493,SLA_Policy!$A$2:$A$5,0))</f>
        <v>8</v>
      </c>
      <c r="Y7493" s="9" t="str">
        <f>IF(E7493="Cancelled","Excluded",IF(D7493="",IF((SLA_Policy!$B$8-B7493)*24&gt;X7493,"Open - Breached","Open - On Track"),IF((D7493-B7493)*24&lt;=X7493,"Met","Breached")))</f>
        <v>Breached</v>
      </c>
    </row>
    <row r="7494" spans="1:25" x14ac:dyDescent="0.25">
      <c r="A7494" s="9" t="s">
        <v>11547</v>
      </c>
      <c r="B7494" s="23">
        <v>46132.565972222197</v>
      </c>
      <c r="C7494" s="23">
        <v>46132.567361111098</v>
      </c>
      <c r="D7494" s="23">
        <v>46134.393750000003</v>
      </c>
      <c r="E7494" s="9" t="s">
        <v>212</v>
      </c>
      <c r="F7494" s="9" t="s">
        <v>188</v>
      </c>
      <c r="G7494" s="9" t="s">
        <v>213</v>
      </c>
      <c r="H7494" s="9" t="s">
        <v>163</v>
      </c>
      <c r="I7494" s="9" t="s">
        <v>223</v>
      </c>
      <c r="J7494" s="9" t="s">
        <v>11548</v>
      </c>
      <c r="K7494" s="9" t="s">
        <v>303</v>
      </c>
      <c r="L7494" s="9" t="s">
        <v>216</v>
      </c>
      <c r="M7494" s="9" t="s">
        <v>1215</v>
      </c>
      <c r="N7494" s="9" t="s">
        <v>200</v>
      </c>
      <c r="O7494" s="9" t="s">
        <v>176</v>
      </c>
      <c r="P7494" s="9" t="s">
        <v>419</v>
      </c>
      <c r="Q7494" s="9" t="s">
        <v>219</v>
      </c>
      <c r="R7494" s="9">
        <v>0</v>
      </c>
      <c r="S7494" s="9">
        <v>63</v>
      </c>
      <c r="T7494" s="9" t="s">
        <v>229</v>
      </c>
      <c r="U7494" s="9" t="s">
        <v>230</v>
      </c>
      <c r="W7494" s="9">
        <v>5</v>
      </c>
      <c r="X7494" s="9">
        <f>INDEX(SLA_Policy!$D$2:$D$5,MATCH(F7494,SLA_Policy!$A$2:$A$5,0))</f>
        <v>72</v>
      </c>
      <c r="Y7494" s="9" t="str">
        <f>IF(E7494="Cancelled","Excluded",IF(D7494="",IF((SLA_Policy!$B$8-B7494)*24&gt;X7494,"Open - Breached","Open - On Track"),IF((D7494-B7494)*24&lt;=X7494,"Met","Breached")))</f>
        <v>Met</v>
      </c>
    </row>
    <row r="7495" spans="1:25" x14ac:dyDescent="0.25">
      <c r="A7495" s="9" t="s">
        <v>11549</v>
      </c>
      <c r="B7495" s="23">
        <v>46132.568055555603</v>
      </c>
      <c r="C7495" s="23">
        <v>46132.5847222222</v>
      </c>
      <c r="D7495" s="23">
        <v>46133.313194444498</v>
      </c>
      <c r="E7495" s="9" t="s">
        <v>212</v>
      </c>
      <c r="F7495" s="9" t="s">
        <v>188</v>
      </c>
      <c r="G7495" s="9" t="s">
        <v>213</v>
      </c>
      <c r="H7495" s="9" t="s">
        <v>166</v>
      </c>
      <c r="I7495" s="9" t="s">
        <v>286</v>
      </c>
      <c r="J7495" s="9" t="s">
        <v>1236</v>
      </c>
      <c r="K7495" s="9" t="s">
        <v>246</v>
      </c>
      <c r="L7495" s="9" t="s">
        <v>293</v>
      </c>
      <c r="M7495" s="9" t="s">
        <v>2393</v>
      </c>
      <c r="N7495" s="9" t="s">
        <v>197</v>
      </c>
      <c r="O7495" s="9" t="s">
        <v>181</v>
      </c>
      <c r="P7495" s="9" t="s">
        <v>289</v>
      </c>
      <c r="Q7495" s="9" t="s">
        <v>219</v>
      </c>
      <c r="R7495" s="9">
        <v>0</v>
      </c>
      <c r="S7495" s="9">
        <v>3</v>
      </c>
      <c r="U7495" s="9" t="s">
        <v>248</v>
      </c>
      <c r="X7495" s="9">
        <f>INDEX(SLA_Policy!$D$2:$D$5,MATCH(F7495,SLA_Policy!$A$2:$A$5,0))</f>
        <v>72</v>
      </c>
      <c r="Y7495" s="9" t="str">
        <f>IF(E7495="Cancelled","Excluded",IF(D7495="",IF((SLA_Policy!$B$8-B7495)*24&gt;X7495,"Open - Breached","Open - On Track"),IF((D7495-B7495)*24&lt;=X7495,"Met","Breached")))</f>
        <v>Met</v>
      </c>
    </row>
    <row r="7496" spans="1:25" x14ac:dyDescent="0.25">
      <c r="A7496" s="9" t="s">
        <v>11550</v>
      </c>
      <c r="B7496" s="23">
        <v>46132.572222222203</v>
      </c>
      <c r="C7496" s="23">
        <v>46132.576388888898</v>
      </c>
      <c r="D7496" s="23">
        <v>46132.65625</v>
      </c>
      <c r="E7496" s="9" t="s">
        <v>212</v>
      </c>
      <c r="F7496" s="9" t="s">
        <v>188</v>
      </c>
      <c r="G7496" s="9" t="s">
        <v>213</v>
      </c>
      <c r="H7496" s="9" t="s">
        <v>88</v>
      </c>
      <c r="I7496" s="9" t="s">
        <v>92</v>
      </c>
      <c r="J7496" s="9" t="s">
        <v>8397</v>
      </c>
      <c r="K7496" s="9" t="s">
        <v>262</v>
      </c>
      <c r="L7496" s="9" t="s">
        <v>216</v>
      </c>
      <c r="M7496" s="9" t="s">
        <v>867</v>
      </c>
      <c r="N7496" s="9" t="s">
        <v>200</v>
      </c>
      <c r="O7496" s="9" t="s">
        <v>178</v>
      </c>
      <c r="P7496" s="9" t="s">
        <v>414</v>
      </c>
      <c r="Q7496" s="9" t="s">
        <v>219</v>
      </c>
      <c r="R7496" s="9">
        <v>0</v>
      </c>
      <c r="S7496" s="9">
        <v>27</v>
      </c>
      <c r="T7496" s="9" t="s">
        <v>136</v>
      </c>
      <c r="U7496" s="9" t="s">
        <v>290</v>
      </c>
      <c r="W7496" s="9">
        <v>5</v>
      </c>
      <c r="X7496" s="9">
        <f>INDEX(SLA_Policy!$D$2:$D$5,MATCH(F7496,SLA_Policy!$A$2:$A$5,0))</f>
        <v>72</v>
      </c>
      <c r="Y7496" s="9" t="str">
        <f>IF(E7496="Cancelled","Excluded",IF(D7496="",IF((SLA_Policy!$B$8-B7496)*24&gt;X7496,"Open - Breached","Open - On Track"),IF((D7496-B7496)*24&lt;=X7496,"Met","Breached")))</f>
        <v>Met</v>
      </c>
    </row>
    <row r="7497" spans="1:25" x14ac:dyDescent="0.25">
      <c r="A7497" s="9" t="s">
        <v>11551</v>
      </c>
      <c r="B7497" s="23">
        <v>46132.579861111102</v>
      </c>
      <c r="C7497" s="23">
        <v>46132.5805555556</v>
      </c>
      <c r="D7497" s="23">
        <v>46132.597222222197</v>
      </c>
      <c r="E7497" s="9" t="s">
        <v>212</v>
      </c>
      <c r="F7497" s="9" t="s">
        <v>188</v>
      </c>
      <c r="G7497" s="9" t="s">
        <v>213</v>
      </c>
      <c r="H7497" s="9" t="s">
        <v>161</v>
      </c>
      <c r="I7497" s="9" t="s">
        <v>454</v>
      </c>
      <c r="J7497" s="9" t="s">
        <v>11552</v>
      </c>
      <c r="K7497" s="9" t="s">
        <v>246</v>
      </c>
      <c r="L7497" s="9" t="s">
        <v>371</v>
      </c>
      <c r="M7497" s="9" t="s">
        <v>1457</v>
      </c>
      <c r="N7497" s="9" t="s">
        <v>200</v>
      </c>
      <c r="O7497" s="9" t="s">
        <v>116</v>
      </c>
      <c r="P7497" s="9" t="s">
        <v>525</v>
      </c>
      <c r="Q7497" s="9" t="s">
        <v>219</v>
      </c>
      <c r="R7497" s="9">
        <v>0</v>
      </c>
      <c r="S7497" s="9">
        <v>6</v>
      </c>
      <c r="U7497" s="9" t="s">
        <v>290</v>
      </c>
      <c r="W7497" s="9">
        <v>4</v>
      </c>
      <c r="X7497" s="9">
        <f>INDEX(SLA_Policy!$D$2:$D$5,MATCH(F7497,SLA_Policy!$A$2:$A$5,0))</f>
        <v>72</v>
      </c>
      <c r="Y7497" s="9" t="str">
        <f>IF(E7497="Cancelled","Excluded",IF(D7497="",IF((SLA_Policy!$B$8-B7497)*24&gt;X7497,"Open - Breached","Open - On Track"),IF((D7497-B7497)*24&lt;=X7497,"Met","Breached")))</f>
        <v>Met</v>
      </c>
    </row>
    <row r="7498" spans="1:25" x14ac:dyDescent="0.25">
      <c r="A7498" s="9" t="s">
        <v>11553</v>
      </c>
      <c r="B7498" s="23">
        <v>46132.581250000003</v>
      </c>
      <c r="C7498" s="23">
        <v>46132.59375</v>
      </c>
      <c r="D7498" s="23">
        <v>46133.420833333301</v>
      </c>
      <c r="E7498" s="9" t="s">
        <v>212</v>
      </c>
      <c r="F7498" s="9" t="s">
        <v>188</v>
      </c>
      <c r="G7498" s="9" t="s">
        <v>213</v>
      </c>
      <c r="H7498" s="9" t="s">
        <v>167</v>
      </c>
      <c r="I7498" s="9" t="s">
        <v>349</v>
      </c>
      <c r="J7498" s="9" t="s">
        <v>11554</v>
      </c>
      <c r="K7498" s="9" t="s">
        <v>303</v>
      </c>
      <c r="L7498" s="9" t="s">
        <v>270</v>
      </c>
      <c r="M7498" s="9" t="s">
        <v>2094</v>
      </c>
      <c r="N7498" s="9" t="s">
        <v>196</v>
      </c>
      <c r="O7498" s="9" t="s">
        <v>180</v>
      </c>
      <c r="P7498" s="9" t="s">
        <v>368</v>
      </c>
      <c r="Q7498" s="9" t="s">
        <v>219</v>
      </c>
      <c r="R7498" s="9">
        <v>0</v>
      </c>
      <c r="S7498" s="9">
        <v>22</v>
      </c>
      <c r="U7498" s="9" t="s">
        <v>290</v>
      </c>
      <c r="X7498" s="9">
        <f>INDEX(SLA_Policy!$D$2:$D$5,MATCH(F7498,SLA_Policy!$A$2:$A$5,0))</f>
        <v>72</v>
      </c>
      <c r="Y7498" s="9" t="str">
        <f>IF(E7498="Cancelled","Excluded",IF(D7498="",IF((SLA_Policy!$B$8-B7498)*24&gt;X7498,"Open - Breached","Open - On Track"),IF((D7498-B7498)*24&lt;=X7498,"Met","Breached")))</f>
        <v>Met</v>
      </c>
    </row>
    <row r="7499" spans="1:25" x14ac:dyDescent="0.25">
      <c r="A7499" s="9" t="s">
        <v>11555</v>
      </c>
      <c r="B7499" s="23">
        <v>46132.581250000003</v>
      </c>
      <c r="C7499" s="23">
        <v>46132.6118055556</v>
      </c>
      <c r="D7499" s="23">
        <v>46132.651388888902</v>
      </c>
      <c r="E7499" s="9" t="s">
        <v>212</v>
      </c>
      <c r="F7499" s="9" t="s">
        <v>188</v>
      </c>
      <c r="G7499" s="9" t="s">
        <v>213</v>
      </c>
      <c r="H7499" s="9" t="s">
        <v>166</v>
      </c>
      <c r="I7499" s="9" t="s">
        <v>398</v>
      </c>
      <c r="J7499" s="9" t="s">
        <v>5868</v>
      </c>
      <c r="K7499" s="9" t="s">
        <v>262</v>
      </c>
      <c r="L7499" s="9" t="s">
        <v>216</v>
      </c>
      <c r="M7499" s="9" t="s">
        <v>3680</v>
      </c>
      <c r="N7499" s="9" t="s">
        <v>196</v>
      </c>
      <c r="O7499" s="9" t="s">
        <v>181</v>
      </c>
      <c r="P7499" s="9" t="s">
        <v>289</v>
      </c>
      <c r="Q7499" s="9" t="s">
        <v>219</v>
      </c>
      <c r="R7499" s="9">
        <v>0</v>
      </c>
      <c r="S7499" s="9">
        <v>48</v>
      </c>
      <c r="U7499" s="9" t="s">
        <v>266</v>
      </c>
      <c r="W7499" s="9">
        <v>4</v>
      </c>
      <c r="X7499" s="9">
        <f>INDEX(SLA_Policy!$D$2:$D$5,MATCH(F7499,SLA_Policy!$A$2:$A$5,0))</f>
        <v>72</v>
      </c>
      <c r="Y7499" s="9" t="str">
        <f>IF(E7499="Cancelled","Excluded",IF(D7499="",IF((SLA_Policy!$B$8-B7499)*24&gt;X7499,"Open - Breached","Open - On Track"),IF((D7499-B7499)*24&lt;=X7499,"Met","Breached")))</f>
        <v>Met</v>
      </c>
    </row>
    <row r="7500" spans="1:25" x14ac:dyDescent="0.25">
      <c r="A7500" s="9" t="s">
        <v>11556</v>
      </c>
      <c r="B7500" s="23">
        <v>46132.583333333299</v>
      </c>
      <c r="C7500" s="23">
        <v>46132.612500000003</v>
      </c>
      <c r="D7500" s="23">
        <v>46133.400694444397</v>
      </c>
      <c r="E7500" s="9" t="s">
        <v>212</v>
      </c>
      <c r="F7500" s="9" t="s">
        <v>188</v>
      </c>
      <c r="G7500" s="9" t="s">
        <v>213</v>
      </c>
      <c r="H7500" s="9" t="s">
        <v>164</v>
      </c>
      <c r="I7500" s="9" t="s">
        <v>339</v>
      </c>
      <c r="J7500" s="9" t="s">
        <v>459</v>
      </c>
      <c r="K7500" s="9" t="s">
        <v>215</v>
      </c>
      <c r="L7500" s="9" t="s">
        <v>311</v>
      </c>
      <c r="M7500" s="9" t="s">
        <v>2362</v>
      </c>
      <c r="N7500" s="9" t="s">
        <v>197</v>
      </c>
      <c r="O7500" s="9" t="s">
        <v>116</v>
      </c>
      <c r="P7500" s="9" t="s">
        <v>234</v>
      </c>
      <c r="Q7500" s="9" t="s">
        <v>219</v>
      </c>
      <c r="R7500" s="9">
        <v>0</v>
      </c>
      <c r="S7500" s="9">
        <v>20</v>
      </c>
      <c r="T7500" s="9" t="s">
        <v>343</v>
      </c>
      <c r="U7500" s="9" t="s">
        <v>266</v>
      </c>
      <c r="X7500" s="9">
        <f>INDEX(SLA_Policy!$D$2:$D$5,MATCH(F7500,SLA_Policy!$A$2:$A$5,0))</f>
        <v>72</v>
      </c>
      <c r="Y7500" s="9" t="str">
        <f>IF(E7500="Cancelled","Excluded",IF(D7500="",IF((SLA_Policy!$B$8-B7500)*24&gt;X7500,"Open - Breached","Open - On Track"),IF((D7500-B7500)*24&lt;=X7500,"Met","Breached")))</f>
        <v>Met</v>
      </c>
    </row>
    <row r="7501" spans="1:25" x14ac:dyDescent="0.25">
      <c r="A7501" s="9" t="s">
        <v>11557</v>
      </c>
      <c r="B7501" s="23">
        <v>46132.598611111098</v>
      </c>
      <c r="C7501" s="23">
        <v>46132.667361111096</v>
      </c>
      <c r="D7501" s="23">
        <v>46134.410416666702</v>
      </c>
      <c r="E7501" s="9" t="s">
        <v>212</v>
      </c>
      <c r="F7501" s="9" t="s">
        <v>189</v>
      </c>
      <c r="G7501" s="9" t="s">
        <v>213</v>
      </c>
      <c r="H7501" s="9" t="s">
        <v>88</v>
      </c>
      <c r="I7501" s="9" t="s">
        <v>486</v>
      </c>
      <c r="J7501" s="9" t="s">
        <v>11558</v>
      </c>
      <c r="K7501" s="9" t="s">
        <v>303</v>
      </c>
      <c r="L7501" s="9" t="s">
        <v>282</v>
      </c>
      <c r="M7501" s="9" t="s">
        <v>1481</v>
      </c>
      <c r="N7501" s="9" t="s">
        <v>199</v>
      </c>
      <c r="O7501" s="9" t="s">
        <v>178</v>
      </c>
      <c r="P7501" s="9" t="s">
        <v>414</v>
      </c>
      <c r="Q7501" s="9" t="s">
        <v>219</v>
      </c>
      <c r="R7501" s="9">
        <v>0</v>
      </c>
      <c r="S7501" s="9">
        <v>56</v>
      </c>
      <c r="U7501" s="9" t="s">
        <v>661</v>
      </c>
      <c r="X7501" s="9">
        <f>INDEX(SLA_Policy!$D$2:$D$5,MATCH(F7501,SLA_Policy!$A$2:$A$5,0))</f>
        <v>120</v>
      </c>
      <c r="Y7501" s="9" t="str">
        <f>IF(E7501="Cancelled","Excluded",IF(D7501="",IF((SLA_Policy!$B$8-B7501)*24&gt;X7501,"Open - Breached","Open - On Track"),IF((D7501-B7501)*24&lt;=X7501,"Met","Breached")))</f>
        <v>Met</v>
      </c>
    </row>
    <row r="7502" spans="1:25" x14ac:dyDescent="0.25">
      <c r="A7502" s="9" t="s">
        <v>11559</v>
      </c>
      <c r="B7502" s="23">
        <v>46132.606249999997</v>
      </c>
      <c r="C7502" s="23">
        <v>46132.621527777803</v>
      </c>
      <c r="D7502" s="23">
        <v>46132.699305555601</v>
      </c>
      <c r="E7502" s="9" t="s">
        <v>212</v>
      </c>
      <c r="F7502" s="9" t="s">
        <v>188</v>
      </c>
      <c r="G7502" s="9" t="s">
        <v>213</v>
      </c>
      <c r="H7502" s="9" t="s">
        <v>163</v>
      </c>
      <c r="I7502" s="9" t="s">
        <v>223</v>
      </c>
      <c r="J7502" s="9" t="s">
        <v>1331</v>
      </c>
      <c r="K7502" s="9" t="s">
        <v>246</v>
      </c>
      <c r="L7502" s="9" t="s">
        <v>216</v>
      </c>
      <c r="M7502" s="9" t="s">
        <v>1934</v>
      </c>
      <c r="N7502" s="9" t="s">
        <v>199</v>
      </c>
      <c r="O7502" s="9" t="s">
        <v>176</v>
      </c>
      <c r="P7502" s="9" t="s">
        <v>330</v>
      </c>
      <c r="Q7502" s="9" t="s">
        <v>219</v>
      </c>
      <c r="R7502" s="9">
        <v>0</v>
      </c>
      <c r="S7502" s="9">
        <v>48</v>
      </c>
      <c r="T7502" s="9" t="s">
        <v>136</v>
      </c>
      <c r="U7502" s="9" t="s">
        <v>230</v>
      </c>
      <c r="X7502" s="9">
        <f>INDEX(SLA_Policy!$D$2:$D$5,MATCH(F7502,SLA_Policy!$A$2:$A$5,0))</f>
        <v>72</v>
      </c>
      <c r="Y7502" s="9" t="str">
        <f>IF(E7502="Cancelled","Excluded",IF(D7502="",IF((SLA_Policy!$B$8-B7502)*24&gt;X7502,"Open - Breached","Open - On Track"),IF((D7502-B7502)*24&lt;=X7502,"Met","Breached")))</f>
        <v>Met</v>
      </c>
    </row>
    <row r="7503" spans="1:25" x14ac:dyDescent="0.25">
      <c r="A7503" s="9" t="s">
        <v>11560</v>
      </c>
      <c r="B7503" s="23">
        <v>46132.606249999997</v>
      </c>
      <c r="C7503" s="23">
        <v>46132.620138888902</v>
      </c>
      <c r="D7503" s="23">
        <v>46139.3347222222</v>
      </c>
      <c r="E7503" s="9" t="s">
        <v>212</v>
      </c>
      <c r="F7503" s="9" t="s">
        <v>189</v>
      </c>
      <c r="G7503" s="9" t="s">
        <v>236</v>
      </c>
      <c r="H7503" s="9" t="s">
        <v>161</v>
      </c>
      <c r="I7503" s="9" t="s">
        <v>482</v>
      </c>
      <c r="J7503" s="9" t="s">
        <v>1268</v>
      </c>
      <c r="K7503" s="9" t="s">
        <v>246</v>
      </c>
      <c r="L7503" s="9" t="s">
        <v>216</v>
      </c>
      <c r="M7503" s="9" t="s">
        <v>1050</v>
      </c>
      <c r="N7503" s="9" t="s">
        <v>196</v>
      </c>
      <c r="O7503" s="9" t="s">
        <v>177</v>
      </c>
      <c r="P7503" s="9" t="s">
        <v>942</v>
      </c>
      <c r="Q7503" s="9" t="s">
        <v>219</v>
      </c>
      <c r="R7503" s="9">
        <v>0</v>
      </c>
      <c r="S7503" s="9">
        <v>28</v>
      </c>
      <c r="U7503" s="9" t="s">
        <v>242</v>
      </c>
      <c r="X7503" s="9">
        <f>INDEX(SLA_Policy!$D$2:$D$5,MATCH(F7503,SLA_Policy!$A$2:$A$5,0))</f>
        <v>120</v>
      </c>
      <c r="Y7503" s="9" t="str">
        <f>IF(E7503="Cancelled","Excluded",IF(D7503="",IF((SLA_Policy!$B$8-B7503)*24&gt;X7503,"Open - Breached","Open - On Track"),IF((D7503-B7503)*24&lt;=X7503,"Met","Breached")))</f>
        <v>Breached</v>
      </c>
    </row>
    <row r="7504" spans="1:25" x14ac:dyDescent="0.25">
      <c r="A7504" s="9" t="s">
        <v>11561</v>
      </c>
      <c r="B7504" s="23">
        <v>46132.613888888904</v>
      </c>
      <c r="C7504" s="23">
        <v>46132.620833333298</v>
      </c>
      <c r="D7504" s="23">
        <v>46132.628472222197</v>
      </c>
      <c r="E7504" s="9" t="s">
        <v>212</v>
      </c>
      <c r="F7504" s="9" t="s">
        <v>188</v>
      </c>
      <c r="G7504" s="9" t="s">
        <v>213</v>
      </c>
      <c r="H7504" s="9" t="s">
        <v>161</v>
      </c>
      <c r="I7504" s="9" t="s">
        <v>389</v>
      </c>
      <c r="J7504" s="9" t="s">
        <v>4338</v>
      </c>
      <c r="K7504" s="9" t="s">
        <v>225</v>
      </c>
      <c r="L7504" s="9" t="s">
        <v>351</v>
      </c>
      <c r="M7504" s="9" t="s">
        <v>762</v>
      </c>
      <c r="N7504" s="9" t="s">
        <v>196</v>
      </c>
      <c r="O7504" s="9" t="s">
        <v>116</v>
      </c>
      <c r="P7504" s="9" t="s">
        <v>234</v>
      </c>
      <c r="Q7504" s="9" t="s">
        <v>219</v>
      </c>
      <c r="R7504" s="9">
        <v>0</v>
      </c>
      <c r="S7504" s="9">
        <v>8</v>
      </c>
      <c r="U7504" s="9" t="s">
        <v>221</v>
      </c>
      <c r="X7504" s="9">
        <f>INDEX(SLA_Policy!$D$2:$D$5,MATCH(F7504,SLA_Policy!$A$2:$A$5,0))</f>
        <v>72</v>
      </c>
      <c r="Y7504" s="9" t="str">
        <f>IF(E7504="Cancelled","Excluded",IF(D7504="",IF((SLA_Policy!$B$8-B7504)*24&gt;X7504,"Open - Breached","Open - On Track"),IF((D7504-B7504)*24&lt;=X7504,"Met","Breached")))</f>
        <v>Met</v>
      </c>
    </row>
    <row r="7505" spans="1:25" x14ac:dyDescent="0.25">
      <c r="A7505" s="9" t="s">
        <v>11562</v>
      </c>
      <c r="B7505" s="23">
        <v>46132.619444444397</v>
      </c>
      <c r="C7505" s="23">
        <v>46132.620833333298</v>
      </c>
      <c r="D7505" s="23">
        <v>46133.395833333299</v>
      </c>
      <c r="E7505" s="9" t="s">
        <v>212</v>
      </c>
      <c r="F7505" s="9" t="s">
        <v>188</v>
      </c>
      <c r="G7505" s="9" t="s">
        <v>213</v>
      </c>
      <c r="H7505" s="9" t="s">
        <v>166</v>
      </c>
      <c r="I7505" s="9" t="s">
        <v>286</v>
      </c>
      <c r="J7505" s="9" t="s">
        <v>5636</v>
      </c>
      <c r="K7505" s="9" t="s">
        <v>246</v>
      </c>
      <c r="L7505" s="9" t="s">
        <v>216</v>
      </c>
      <c r="M7505" s="9" t="s">
        <v>1800</v>
      </c>
      <c r="N7505" s="9" t="s">
        <v>198</v>
      </c>
      <c r="O7505" s="9" t="s">
        <v>181</v>
      </c>
      <c r="P7505" s="9" t="s">
        <v>449</v>
      </c>
      <c r="Q7505" s="9" t="s">
        <v>219</v>
      </c>
      <c r="R7505" s="9">
        <v>0</v>
      </c>
      <c r="S7505" s="9">
        <v>10</v>
      </c>
      <c r="U7505" s="9" t="s">
        <v>290</v>
      </c>
      <c r="X7505" s="9">
        <f>INDEX(SLA_Policy!$D$2:$D$5,MATCH(F7505,SLA_Policy!$A$2:$A$5,0))</f>
        <v>72</v>
      </c>
      <c r="Y7505" s="9" t="str">
        <f>IF(E7505="Cancelled","Excluded",IF(D7505="",IF((SLA_Policy!$B$8-B7505)*24&gt;X7505,"Open - Breached","Open - On Track"),IF((D7505-B7505)*24&lt;=X7505,"Met","Breached")))</f>
        <v>Met</v>
      </c>
    </row>
    <row r="7506" spans="1:25" x14ac:dyDescent="0.25">
      <c r="A7506" s="9" t="s">
        <v>11563</v>
      </c>
      <c r="B7506" s="23">
        <v>46132.631249999999</v>
      </c>
      <c r="C7506" s="23">
        <v>46132.639583333301</v>
      </c>
      <c r="D7506" s="23">
        <v>46133.378472222197</v>
      </c>
      <c r="E7506" s="9" t="s">
        <v>212</v>
      </c>
      <c r="F7506" s="9" t="s">
        <v>188</v>
      </c>
      <c r="G7506" s="9" t="s">
        <v>236</v>
      </c>
      <c r="H7506" s="9" t="s">
        <v>161</v>
      </c>
      <c r="I7506" s="9" t="s">
        <v>237</v>
      </c>
      <c r="J7506" s="9" t="s">
        <v>1954</v>
      </c>
      <c r="K7506" s="9" t="s">
        <v>246</v>
      </c>
      <c r="L7506" s="9" t="s">
        <v>104</v>
      </c>
      <c r="M7506" s="9" t="s">
        <v>5629</v>
      </c>
      <c r="N7506" s="9" t="s">
        <v>198</v>
      </c>
      <c r="O7506" s="9" t="s">
        <v>179</v>
      </c>
      <c r="P7506" s="9" t="s">
        <v>284</v>
      </c>
      <c r="Q7506" s="9" t="s">
        <v>219</v>
      </c>
      <c r="R7506" s="9">
        <v>0</v>
      </c>
      <c r="S7506" s="9">
        <v>26</v>
      </c>
      <c r="U7506" s="9" t="s">
        <v>242</v>
      </c>
      <c r="X7506" s="9">
        <f>INDEX(SLA_Policy!$D$2:$D$5,MATCH(F7506,SLA_Policy!$A$2:$A$5,0))</f>
        <v>72</v>
      </c>
      <c r="Y7506" s="9" t="str">
        <f>IF(E7506="Cancelled","Excluded",IF(D7506="",IF((SLA_Policy!$B$8-B7506)*24&gt;X7506,"Open - Breached","Open - On Track"),IF((D7506-B7506)*24&lt;=X7506,"Met","Breached")))</f>
        <v>Met</v>
      </c>
    </row>
    <row r="7507" spans="1:25" x14ac:dyDescent="0.25">
      <c r="A7507" s="9" t="s">
        <v>11564</v>
      </c>
      <c r="B7507" s="23">
        <v>46132.6381944444</v>
      </c>
      <c r="C7507" s="23">
        <v>46132.670138888898</v>
      </c>
      <c r="D7507" s="23">
        <v>46147.4152777778</v>
      </c>
      <c r="E7507" s="9" t="s">
        <v>212</v>
      </c>
      <c r="F7507" s="9" t="s">
        <v>189</v>
      </c>
      <c r="G7507" s="9" t="s">
        <v>236</v>
      </c>
      <c r="H7507" s="9" t="s">
        <v>161</v>
      </c>
      <c r="I7507" s="9" t="s">
        <v>237</v>
      </c>
      <c r="J7507" s="9" t="s">
        <v>11349</v>
      </c>
      <c r="K7507" s="9" t="s">
        <v>239</v>
      </c>
      <c r="L7507" s="9" t="s">
        <v>282</v>
      </c>
      <c r="M7507" s="9" t="s">
        <v>426</v>
      </c>
      <c r="N7507" s="9" t="s">
        <v>197</v>
      </c>
      <c r="O7507" s="9" t="s">
        <v>179</v>
      </c>
      <c r="P7507" s="9" t="s">
        <v>284</v>
      </c>
      <c r="Q7507" s="9" t="s">
        <v>219</v>
      </c>
      <c r="R7507" s="9">
        <v>1</v>
      </c>
      <c r="S7507" s="9">
        <v>42</v>
      </c>
      <c r="U7507" s="9" t="s">
        <v>242</v>
      </c>
      <c r="W7507" s="9">
        <v>1</v>
      </c>
      <c r="X7507" s="9">
        <f>INDEX(SLA_Policy!$D$2:$D$5,MATCH(F7507,SLA_Policy!$A$2:$A$5,0))</f>
        <v>120</v>
      </c>
      <c r="Y7507" s="9" t="str">
        <f>IF(E7507="Cancelled","Excluded",IF(D7507="",IF((SLA_Policy!$B$8-B7507)*24&gt;X7507,"Open - Breached","Open - On Track"),IF((D7507-B7507)*24&lt;=X7507,"Met","Breached")))</f>
        <v>Breached</v>
      </c>
    </row>
    <row r="7508" spans="1:25" x14ac:dyDescent="0.25">
      <c r="A7508" s="9" t="s">
        <v>11565</v>
      </c>
      <c r="B7508" s="23">
        <v>46132.650694444397</v>
      </c>
      <c r="C7508" s="23">
        <v>46132.670833333301</v>
      </c>
      <c r="D7508" s="23">
        <v>46132.689583333296</v>
      </c>
      <c r="E7508" s="9" t="s">
        <v>212</v>
      </c>
      <c r="F7508" s="9" t="s">
        <v>188</v>
      </c>
      <c r="G7508" s="9" t="s">
        <v>213</v>
      </c>
      <c r="H7508" s="9" t="s">
        <v>161</v>
      </c>
      <c r="I7508" s="9" t="s">
        <v>389</v>
      </c>
      <c r="J7508" s="9" t="s">
        <v>3069</v>
      </c>
      <c r="K7508" s="9" t="s">
        <v>246</v>
      </c>
      <c r="L7508" s="9" t="s">
        <v>216</v>
      </c>
      <c r="M7508" s="9" t="s">
        <v>1140</v>
      </c>
      <c r="N7508" s="9" t="s">
        <v>199</v>
      </c>
      <c r="O7508" s="9" t="s">
        <v>116</v>
      </c>
      <c r="P7508" s="9" t="s">
        <v>525</v>
      </c>
      <c r="Q7508" s="9" t="s">
        <v>219</v>
      </c>
      <c r="R7508" s="9">
        <v>0</v>
      </c>
      <c r="S7508" s="9">
        <v>6</v>
      </c>
      <c r="U7508" s="9" t="s">
        <v>266</v>
      </c>
      <c r="X7508" s="9">
        <f>INDEX(SLA_Policy!$D$2:$D$5,MATCH(F7508,SLA_Policy!$A$2:$A$5,0))</f>
        <v>72</v>
      </c>
      <c r="Y7508" s="9" t="str">
        <f>IF(E7508="Cancelled","Excluded",IF(D7508="",IF((SLA_Policy!$B$8-B7508)*24&gt;X7508,"Open - Breached","Open - On Track"),IF((D7508-B7508)*24&lt;=X7508,"Met","Breached")))</f>
        <v>Met</v>
      </c>
    </row>
    <row r="7509" spans="1:25" x14ac:dyDescent="0.25">
      <c r="A7509" s="9" t="s">
        <v>11566</v>
      </c>
      <c r="B7509" s="23">
        <v>46132.651388888902</v>
      </c>
      <c r="C7509" s="23">
        <v>46132.658333333296</v>
      </c>
      <c r="D7509" s="23">
        <v>46132.723611111098</v>
      </c>
      <c r="E7509" s="9" t="s">
        <v>212</v>
      </c>
      <c r="F7509" s="9" t="s">
        <v>188</v>
      </c>
      <c r="G7509" s="9" t="s">
        <v>213</v>
      </c>
      <c r="H7509" s="9" t="s">
        <v>161</v>
      </c>
      <c r="I7509" s="9" t="s">
        <v>454</v>
      </c>
      <c r="J7509" s="9" t="s">
        <v>11567</v>
      </c>
      <c r="K7509" s="9" t="s">
        <v>246</v>
      </c>
      <c r="L7509" s="9" t="s">
        <v>226</v>
      </c>
      <c r="M7509" s="9" t="s">
        <v>1974</v>
      </c>
      <c r="N7509" s="9" t="s">
        <v>198</v>
      </c>
      <c r="O7509" s="9" t="s">
        <v>116</v>
      </c>
      <c r="P7509" s="9" t="s">
        <v>218</v>
      </c>
      <c r="Q7509" s="9" t="s">
        <v>219</v>
      </c>
      <c r="R7509" s="9">
        <v>0</v>
      </c>
      <c r="S7509" s="9">
        <v>7</v>
      </c>
      <c r="U7509" s="9" t="s">
        <v>221</v>
      </c>
      <c r="W7509" s="9">
        <v>4</v>
      </c>
      <c r="X7509" s="9">
        <f>INDEX(SLA_Policy!$D$2:$D$5,MATCH(F7509,SLA_Policy!$A$2:$A$5,0))</f>
        <v>72</v>
      </c>
      <c r="Y7509" s="9" t="str">
        <f>IF(E7509="Cancelled","Excluded",IF(D7509="",IF((SLA_Policy!$B$8-B7509)*24&gt;X7509,"Open - Breached","Open - On Track"),IF((D7509-B7509)*24&lt;=X7509,"Met","Breached")))</f>
        <v>Met</v>
      </c>
    </row>
    <row r="7510" spans="1:25" x14ac:dyDescent="0.25">
      <c r="A7510" s="9" t="s">
        <v>11568</v>
      </c>
      <c r="B7510" s="23">
        <v>46132.653472222199</v>
      </c>
      <c r="C7510" s="23">
        <v>46132.65625</v>
      </c>
      <c r="D7510" s="23">
        <v>46133.360416666699</v>
      </c>
      <c r="E7510" s="9" t="s">
        <v>212</v>
      </c>
      <c r="F7510" s="9" t="s">
        <v>188</v>
      </c>
      <c r="G7510" s="9" t="s">
        <v>213</v>
      </c>
      <c r="H7510" s="9" t="s">
        <v>161</v>
      </c>
      <c r="I7510" s="9" t="s">
        <v>297</v>
      </c>
      <c r="J7510" s="9" t="s">
        <v>6349</v>
      </c>
      <c r="K7510" s="9" t="s">
        <v>215</v>
      </c>
      <c r="L7510" s="9" t="s">
        <v>104</v>
      </c>
      <c r="M7510" s="9" t="s">
        <v>2208</v>
      </c>
      <c r="N7510" s="9" t="s">
        <v>198</v>
      </c>
      <c r="O7510" s="9" t="s">
        <v>177</v>
      </c>
      <c r="P7510" s="9" t="s">
        <v>241</v>
      </c>
      <c r="Q7510" s="9" t="s">
        <v>219</v>
      </c>
      <c r="R7510" s="9">
        <v>1</v>
      </c>
      <c r="S7510" s="9">
        <v>24</v>
      </c>
      <c r="U7510" s="9" t="s">
        <v>266</v>
      </c>
      <c r="X7510" s="9">
        <f>INDEX(SLA_Policy!$D$2:$D$5,MATCH(F7510,SLA_Policy!$A$2:$A$5,0))</f>
        <v>72</v>
      </c>
      <c r="Y7510" s="9" t="str">
        <f>IF(E7510="Cancelled","Excluded",IF(D7510="",IF((SLA_Policy!$B$8-B7510)*24&gt;X7510,"Open - Breached","Open - On Track"),IF((D7510-B7510)*24&lt;=X7510,"Met","Breached")))</f>
        <v>Met</v>
      </c>
    </row>
    <row r="7511" spans="1:25" x14ac:dyDescent="0.25">
      <c r="A7511" s="9" t="s">
        <v>11569</v>
      </c>
      <c r="B7511" s="23">
        <v>46132.65625</v>
      </c>
      <c r="C7511" s="23">
        <v>46132.656944444498</v>
      </c>
      <c r="D7511" s="23">
        <v>46133.315972222197</v>
      </c>
      <c r="E7511" s="9" t="s">
        <v>212</v>
      </c>
      <c r="F7511" s="9" t="s">
        <v>188</v>
      </c>
      <c r="G7511" s="9" t="s">
        <v>213</v>
      </c>
      <c r="H7511" s="9" t="s">
        <v>161</v>
      </c>
      <c r="I7511" s="9" t="s">
        <v>389</v>
      </c>
      <c r="J7511" s="9" t="s">
        <v>1243</v>
      </c>
      <c r="K7511" s="9" t="s">
        <v>215</v>
      </c>
      <c r="L7511" s="9" t="s">
        <v>351</v>
      </c>
      <c r="M7511" s="9" t="s">
        <v>10716</v>
      </c>
      <c r="N7511" s="9" t="s">
        <v>196</v>
      </c>
      <c r="O7511" s="9" t="s">
        <v>116</v>
      </c>
      <c r="P7511" s="9" t="s">
        <v>218</v>
      </c>
      <c r="Q7511" s="9" t="s">
        <v>219</v>
      </c>
      <c r="R7511" s="9">
        <v>0</v>
      </c>
      <c r="S7511" s="9">
        <v>7</v>
      </c>
      <c r="U7511" s="9" t="s">
        <v>290</v>
      </c>
      <c r="W7511" s="9">
        <v>4</v>
      </c>
      <c r="X7511" s="9">
        <f>INDEX(SLA_Policy!$D$2:$D$5,MATCH(F7511,SLA_Policy!$A$2:$A$5,0))</f>
        <v>72</v>
      </c>
      <c r="Y7511" s="9" t="str">
        <f>IF(E7511="Cancelled","Excluded",IF(D7511="",IF((SLA_Policy!$B$8-B7511)*24&gt;X7511,"Open - Breached","Open - On Track"),IF((D7511-B7511)*24&lt;=X7511,"Met","Breached")))</f>
        <v>Met</v>
      </c>
    </row>
    <row r="7512" spans="1:25" x14ac:dyDescent="0.25">
      <c r="A7512" s="9" t="s">
        <v>11570</v>
      </c>
      <c r="B7512" s="23">
        <v>46132.656944444498</v>
      </c>
      <c r="C7512" s="23">
        <v>46133.368055555598</v>
      </c>
      <c r="D7512" s="23">
        <v>46134.532638888901</v>
      </c>
      <c r="E7512" s="9" t="s">
        <v>212</v>
      </c>
      <c r="F7512" s="9" t="s">
        <v>189</v>
      </c>
      <c r="G7512" s="9" t="s">
        <v>213</v>
      </c>
      <c r="H7512" s="9" t="s">
        <v>163</v>
      </c>
      <c r="I7512" s="9" t="s">
        <v>223</v>
      </c>
      <c r="J7512" s="9" t="s">
        <v>5272</v>
      </c>
      <c r="K7512" s="9" t="s">
        <v>246</v>
      </c>
      <c r="L7512" s="9" t="s">
        <v>216</v>
      </c>
      <c r="M7512" s="9" t="s">
        <v>695</v>
      </c>
      <c r="N7512" s="9" t="s">
        <v>196</v>
      </c>
      <c r="O7512" s="9" t="s">
        <v>180</v>
      </c>
      <c r="P7512" s="9" t="s">
        <v>318</v>
      </c>
      <c r="Q7512" s="9" t="s">
        <v>219</v>
      </c>
      <c r="R7512" s="9">
        <v>0</v>
      </c>
      <c r="S7512" s="9">
        <v>39</v>
      </c>
      <c r="T7512" s="9" t="s">
        <v>322</v>
      </c>
      <c r="U7512" s="9" t="s">
        <v>230</v>
      </c>
      <c r="X7512" s="9">
        <f>INDEX(SLA_Policy!$D$2:$D$5,MATCH(F7512,SLA_Policy!$A$2:$A$5,0))</f>
        <v>120</v>
      </c>
      <c r="Y7512" s="9" t="str">
        <f>IF(E7512="Cancelled","Excluded",IF(D7512="",IF((SLA_Policy!$B$8-B7512)*24&gt;X7512,"Open - Breached","Open - On Track"),IF((D7512-B7512)*24&lt;=X7512,"Met","Breached")))</f>
        <v>Met</v>
      </c>
    </row>
    <row r="7513" spans="1:25" x14ac:dyDescent="0.25">
      <c r="A7513" s="9" t="s">
        <v>11571</v>
      </c>
      <c r="B7513" s="23">
        <v>46132.667361111096</v>
      </c>
      <c r="C7513" s="23">
        <v>46132.708333333299</v>
      </c>
      <c r="D7513" s="23">
        <v>46133.347916666702</v>
      </c>
      <c r="E7513" s="9" t="s">
        <v>212</v>
      </c>
      <c r="F7513" s="9" t="s">
        <v>188</v>
      </c>
      <c r="G7513" s="9" t="s">
        <v>213</v>
      </c>
      <c r="H7513" s="9" t="s">
        <v>88</v>
      </c>
      <c r="I7513" s="9" t="s">
        <v>354</v>
      </c>
      <c r="J7513" s="9" t="s">
        <v>8169</v>
      </c>
      <c r="K7513" s="9" t="s">
        <v>246</v>
      </c>
      <c r="L7513" s="9" t="s">
        <v>216</v>
      </c>
      <c r="M7513" s="9" t="s">
        <v>715</v>
      </c>
      <c r="N7513" s="9" t="s">
        <v>196</v>
      </c>
      <c r="O7513" s="9" t="s">
        <v>180</v>
      </c>
      <c r="P7513" s="9" t="s">
        <v>381</v>
      </c>
      <c r="Q7513" s="9" t="s">
        <v>219</v>
      </c>
      <c r="R7513" s="9">
        <v>0</v>
      </c>
      <c r="S7513" s="9">
        <v>7</v>
      </c>
      <c r="T7513" s="9" t="s">
        <v>220</v>
      </c>
      <c r="U7513" s="9" t="s">
        <v>661</v>
      </c>
      <c r="X7513" s="9">
        <f>INDEX(SLA_Policy!$D$2:$D$5,MATCH(F7513,SLA_Policy!$A$2:$A$5,0))</f>
        <v>72</v>
      </c>
      <c r="Y7513" s="9" t="str">
        <f>IF(E7513="Cancelled","Excluded",IF(D7513="",IF((SLA_Policy!$B$8-B7513)*24&gt;X7513,"Open - Breached","Open - On Track"),IF((D7513-B7513)*24&lt;=X7513,"Met","Breached")))</f>
        <v>Met</v>
      </c>
    </row>
    <row r="7514" spans="1:25" x14ac:dyDescent="0.25">
      <c r="A7514" s="9" t="s">
        <v>11572</v>
      </c>
      <c r="B7514" s="23">
        <v>46132.670138888898</v>
      </c>
      <c r="C7514" s="23">
        <v>46132.7319444444</v>
      </c>
      <c r="D7514" s="23">
        <v>46133.335416666698</v>
      </c>
      <c r="E7514" s="9" t="s">
        <v>212</v>
      </c>
      <c r="F7514" s="9" t="s">
        <v>189</v>
      </c>
      <c r="G7514" s="9" t="s">
        <v>213</v>
      </c>
      <c r="H7514" s="9" t="s">
        <v>162</v>
      </c>
      <c r="I7514" s="9" t="s">
        <v>393</v>
      </c>
      <c r="J7514" s="9" t="s">
        <v>1040</v>
      </c>
      <c r="K7514" s="9" t="s">
        <v>303</v>
      </c>
      <c r="L7514" s="9" t="s">
        <v>216</v>
      </c>
      <c r="M7514" s="9" t="s">
        <v>3015</v>
      </c>
      <c r="N7514" s="9" t="s">
        <v>199</v>
      </c>
      <c r="O7514" s="9" t="s">
        <v>179</v>
      </c>
      <c r="P7514" s="9" t="s">
        <v>264</v>
      </c>
      <c r="Q7514" s="9" t="s">
        <v>219</v>
      </c>
      <c r="R7514" s="9">
        <v>0</v>
      </c>
      <c r="S7514" s="9">
        <v>22</v>
      </c>
      <c r="U7514" s="9" t="s">
        <v>266</v>
      </c>
      <c r="X7514" s="9">
        <f>INDEX(SLA_Policy!$D$2:$D$5,MATCH(F7514,SLA_Policy!$A$2:$A$5,0))</f>
        <v>120</v>
      </c>
      <c r="Y7514" s="9" t="str">
        <f>IF(E7514="Cancelled","Excluded",IF(D7514="",IF((SLA_Policy!$B$8-B7514)*24&gt;X7514,"Open - Breached","Open - On Track"),IF((D7514-B7514)*24&lt;=X7514,"Met","Breached")))</f>
        <v>Met</v>
      </c>
    </row>
    <row r="7515" spans="1:25" x14ac:dyDescent="0.25">
      <c r="A7515" s="9" t="s">
        <v>11573</v>
      </c>
      <c r="B7515" s="23">
        <v>46132.676388888904</v>
      </c>
      <c r="C7515" s="23">
        <v>46132.695138888899</v>
      </c>
      <c r="D7515" s="23">
        <v>46133.660416666702</v>
      </c>
      <c r="E7515" s="9" t="s">
        <v>212</v>
      </c>
      <c r="F7515" s="9" t="s">
        <v>188</v>
      </c>
      <c r="G7515" s="9" t="s">
        <v>213</v>
      </c>
      <c r="H7515" s="9" t="s">
        <v>88</v>
      </c>
      <c r="I7515" s="9" t="s">
        <v>268</v>
      </c>
      <c r="J7515" s="9" t="s">
        <v>638</v>
      </c>
      <c r="K7515" s="9" t="s">
        <v>215</v>
      </c>
      <c r="L7515" s="9" t="s">
        <v>226</v>
      </c>
      <c r="M7515" s="9" t="s">
        <v>8263</v>
      </c>
      <c r="N7515" s="9" t="s">
        <v>196</v>
      </c>
      <c r="O7515" s="9" t="s">
        <v>176</v>
      </c>
      <c r="P7515" s="9" t="s">
        <v>228</v>
      </c>
      <c r="Q7515" s="9" t="s">
        <v>219</v>
      </c>
      <c r="R7515" s="9">
        <v>1</v>
      </c>
      <c r="S7515" s="9">
        <v>20</v>
      </c>
      <c r="T7515" s="9" t="s">
        <v>136</v>
      </c>
      <c r="U7515" s="9" t="s">
        <v>221</v>
      </c>
      <c r="W7515" s="9">
        <v>4</v>
      </c>
      <c r="X7515" s="9">
        <f>INDEX(SLA_Policy!$D$2:$D$5,MATCH(F7515,SLA_Policy!$A$2:$A$5,0))</f>
        <v>72</v>
      </c>
      <c r="Y7515" s="9" t="str">
        <f>IF(E7515="Cancelled","Excluded",IF(D7515="",IF((SLA_Policy!$B$8-B7515)*24&gt;X7515,"Open - Breached","Open - On Track"),IF((D7515-B7515)*24&lt;=X7515,"Met","Breached")))</f>
        <v>Met</v>
      </c>
    </row>
    <row r="7516" spans="1:25" x14ac:dyDescent="0.25">
      <c r="A7516" s="9" t="s">
        <v>11574</v>
      </c>
      <c r="B7516" s="23">
        <v>46132.691666666702</v>
      </c>
      <c r="C7516" s="23">
        <v>46132.693749999999</v>
      </c>
      <c r="D7516" s="23">
        <v>46133.631944444503</v>
      </c>
      <c r="E7516" s="9" t="s">
        <v>212</v>
      </c>
      <c r="F7516" s="9" t="s">
        <v>188</v>
      </c>
      <c r="G7516" s="9" t="s">
        <v>213</v>
      </c>
      <c r="H7516" s="9" t="s">
        <v>162</v>
      </c>
      <c r="I7516" s="9" t="s">
        <v>244</v>
      </c>
      <c r="J7516" s="9" t="s">
        <v>370</v>
      </c>
      <c r="K7516" s="9" t="s">
        <v>246</v>
      </c>
      <c r="L7516" s="9" t="s">
        <v>307</v>
      </c>
      <c r="M7516" s="9" t="s">
        <v>2013</v>
      </c>
      <c r="N7516" s="9" t="s">
        <v>200</v>
      </c>
      <c r="O7516" s="9" t="s">
        <v>116</v>
      </c>
      <c r="P7516" s="9" t="s">
        <v>551</v>
      </c>
      <c r="Q7516" s="9" t="s">
        <v>219</v>
      </c>
      <c r="R7516" s="9">
        <v>1</v>
      </c>
      <c r="S7516" s="9">
        <v>13</v>
      </c>
      <c r="U7516" s="9" t="s">
        <v>661</v>
      </c>
      <c r="X7516" s="9">
        <f>INDEX(SLA_Policy!$D$2:$D$5,MATCH(F7516,SLA_Policy!$A$2:$A$5,0))</f>
        <v>72</v>
      </c>
      <c r="Y7516" s="9" t="str">
        <f>IF(E7516="Cancelled","Excluded",IF(D7516="",IF((SLA_Policy!$B$8-B7516)*24&gt;X7516,"Open - Breached","Open - On Track"),IF((D7516-B7516)*24&lt;=X7516,"Met","Breached")))</f>
        <v>Met</v>
      </c>
    </row>
    <row r="7517" spans="1:25" x14ac:dyDescent="0.25">
      <c r="A7517" s="9" t="s">
        <v>11575</v>
      </c>
      <c r="B7517" s="23">
        <v>46132.692361111098</v>
      </c>
      <c r="C7517" s="23">
        <v>46132.763888888898</v>
      </c>
      <c r="D7517" s="23">
        <v>46133.329166666699</v>
      </c>
      <c r="E7517" s="9" t="s">
        <v>212</v>
      </c>
      <c r="F7517" s="9" t="s">
        <v>188</v>
      </c>
      <c r="G7517" s="9" t="s">
        <v>236</v>
      </c>
      <c r="H7517" s="9" t="s">
        <v>163</v>
      </c>
      <c r="I7517" s="9" t="s">
        <v>327</v>
      </c>
      <c r="J7517" s="9" t="s">
        <v>6315</v>
      </c>
      <c r="K7517" s="9" t="s">
        <v>225</v>
      </c>
      <c r="L7517" s="9" t="s">
        <v>226</v>
      </c>
      <c r="M7517" s="9" t="s">
        <v>1959</v>
      </c>
      <c r="N7517" s="9" t="s">
        <v>197</v>
      </c>
      <c r="O7517" s="9" t="s">
        <v>176</v>
      </c>
      <c r="P7517" s="9" t="s">
        <v>503</v>
      </c>
      <c r="Q7517" s="9" t="s">
        <v>219</v>
      </c>
      <c r="R7517" s="9">
        <v>0</v>
      </c>
      <c r="S7517" s="9">
        <v>7</v>
      </c>
      <c r="U7517" s="9" t="s">
        <v>242</v>
      </c>
      <c r="X7517" s="9">
        <f>INDEX(SLA_Policy!$D$2:$D$5,MATCH(F7517,SLA_Policy!$A$2:$A$5,0))</f>
        <v>72</v>
      </c>
      <c r="Y7517" s="9" t="str">
        <f>IF(E7517="Cancelled","Excluded",IF(D7517="",IF((SLA_Policy!$B$8-B7517)*24&gt;X7517,"Open - Breached","Open - On Track"),IF((D7517-B7517)*24&lt;=X7517,"Met","Breached")))</f>
        <v>Met</v>
      </c>
    </row>
    <row r="7518" spans="1:25" x14ac:dyDescent="0.25">
      <c r="A7518" s="9" t="s">
        <v>11576</v>
      </c>
      <c r="B7518" s="23">
        <v>46132.6965277778</v>
      </c>
      <c r="C7518" s="23">
        <v>46132.7</v>
      </c>
      <c r="D7518" s="23">
        <v>46133.329166666699</v>
      </c>
      <c r="E7518" s="9" t="s">
        <v>212</v>
      </c>
      <c r="F7518" s="9" t="s">
        <v>188</v>
      </c>
      <c r="G7518" s="9" t="s">
        <v>213</v>
      </c>
      <c r="H7518" s="9" t="s">
        <v>162</v>
      </c>
      <c r="I7518" s="9" t="s">
        <v>393</v>
      </c>
      <c r="J7518" s="9" t="s">
        <v>11577</v>
      </c>
      <c r="K7518" s="9" t="s">
        <v>246</v>
      </c>
      <c r="L7518" s="9" t="s">
        <v>351</v>
      </c>
      <c r="M7518" s="9" t="s">
        <v>2530</v>
      </c>
      <c r="N7518" s="9" t="s">
        <v>198</v>
      </c>
      <c r="O7518" s="9" t="s">
        <v>176</v>
      </c>
      <c r="P7518" s="9" t="s">
        <v>419</v>
      </c>
      <c r="Q7518" s="9" t="s">
        <v>219</v>
      </c>
      <c r="R7518" s="9">
        <v>0</v>
      </c>
      <c r="S7518" s="9">
        <v>12</v>
      </c>
      <c r="U7518" s="9" t="s">
        <v>290</v>
      </c>
      <c r="X7518" s="9">
        <f>INDEX(SLA_Policy!$D$2:$D$5,MATCH(F7518,SLA_Policy!$A$2:$A$5,0))</f>
        <v>72</v>
      </c>
      <c r="Y7518" s="9" t="str">
        <f>IF(E7518="Cancelled","Excluded",IF(D7518="",IF((SLA_Policy!$B$8-B7518)*24&gt;X7518,"Open - Breached","Open - On Track"),IF((D7518-B7518)*24&lt;=X7518,"Met","Breached")))</f>
        <v>Met</v>
      </c>
    </row>
    <row r="7519" spans="1:25" x14ac:dyDescent="0.25">
      <c r="A7519" s="9" t="s">
        <v>11578</v>
      </c>
      <c r="B7519" s="23">
        <v>46132.697222222203</v>
      </c>
      <c r="C7519" s="23">
        <v>46132.702083333301</v>
      </c>
      <c r="D7519" s="23">
        <v>46133.298611111102</v>
      </c>
      <c r="E7519" s="9" t="s">
        <v>212</v>
      </c>
      <c r="F7519" s="9" t="s">
        <v>188</v>
      </c>
      <c r="G7519" s="9" t="s">
        <v>213</v>
      </c>
      <c r="H7519" s="9" t="s">
        <v>163</v>
      </c>
      <c r="I7519" s="9" t="s">
        <v>250</v>
      </c>
      <c r="J7519" s="9" t="s">
        <v>864</v>
      </c>
      <c r="K7519" s="9" t="s">
        <v>303</v>
      </c>
      <c r="L7519" s="9" t="s">
        <v>226</v>
      </c>
      <c r="M7519" s="9" t="s">
        <v>2818</v>
      </c>
      <c r="N7519" s="9" t="s">
        <v>196</v>
      </c>
      <c r="O7519" s="9" t="s">
        <v>176</v>
      </c>
      <c r="P7519" s="9" t="s">
        <v>228</v>
      </c>
      <c r="Q7519" s="9" t="s">
        <v>273</v>
      </c>
      <c r="R7519" s="9">
        <v>0</v>
      </c>
      <c r="S7519" s="9">
        <v>21</v>
      </c>
      <c r="T7519" s="9" t="s">
        <v>220</v>
      </c>
      <c r="U7519" s="9" t="s">
        <v>230</v>
      </c>
      <c r="W7519" s="9">
        <v>5</v>
      </c>
      <c r="X7519" s="9">
        <f>INDEX(SLA_Policy!$D$2:$D$5,MATCH(F7519,SLA_Policy!$A$2:$A$5,0))</f>
        <v>72</v>
      </c>
      <c r="Y7519" s="9" t="str">
        <f>IF(E7519="Cancelled","Excluded",IF(D7519="",IF((SLA_Policy!$B$8-B7519)*24&gt;X7519,"Open - Breached","Open - On Track"),IF((D7519-B7519)*24&lt;=X7519,"Met","Breached")))</f>
        <v>Met</v>
      </c>
    </row>
    <row r="7520" spans="1:25" x14ac:dyDescent="0.25">
      <c r="A7520" s="9" t="s">
        <v>11579</v>
      </c>
      <c r="B7520" s="23">
        <v>46132.785416666702</v>
      </c>
      <c r="C7520" s="23">
        <v>46133.3215277778</v>
      </c>
      <c r="D7520" s="23">
        <v>46133.341666666704</v>
      </c>
      <c r="E7520" s="9" t="s">
        <v>212</v>
      </c>
      <c r="F7520" s="9" t="s">
        <v>188</v>
      </c>
      <c r="G7520" s="9" t="s">
        <v>213</v>
      </c>
      <c r="H7520" s="9" t="s">
        <v>166</v>
      </c>
      <c r="I7520" s="9" t="s">
        <v>286</v>
      </c>
      <c r="J7520" s="9" t="s">
        <v>287</v>
      </c>
      <c r="K7520" s="9" t="s">
        <v>262</v>
      </c>
      <c r="L7520" s="9" t="s">
        <v>104</v>
      </c>
      <c r="M7520" s="9" t="s">
        <v>4850</v>
      </c>
      <c r="N7520" s="9" t="s">
        <v>197</v>
      </c>
      <c r="O7520" s="9" t="s">
        <v>181</v>
      </c>
      <c r="P7520" s="9" t="s">
        <v>289</v>
      </c>
      <c r="Q7520" s="9" t="s">
        <v>219</v>
      </c>
      <c r="R7520" s="9">
        <v>0</v>
      </c>
      <c r="S7520" s="9">
        <v>13</v>
      </c>
      <c r="U7520" s="9" t="s">
        <v>290</v>
      </c>
      <c r="X7520" s="9">
        <f>INDEX(SLA_Policy!$D$2:$D$5,MATCH(F7520,SLA_Policy!$A$2:$A$5,0))</f>
        <v>72</v>
      </c>
      <c r="Y7520" s="9" t="str">
        <f>IF(E7520="Cancelled","Excluded",IF(D7520="",IF((SLA_Policy!$B$8-B7520)*24&gt;X7520,"Open - Breached","Open - On Track"),IF((D7520-B7520)*24&lt;=X7520,"Met","Breached")))</f>
        <v>Met</v>
      </c>
    </row>
    <row r="7521" spans="1:25" x14ac:dyDescent="0.25">
      <c r="A7521" s="9" t="s">
        <v>11580</v>
      </c>
      <c r="B7521" s="23">
        <v>46132.808333333298</v>
      </c>
      <c r="C7521" s="23">
        <v>46133.366666666698</v>
      </c>
      <c r="D7521" s="23">
        <v>46134.334027777797</v>
      </c>
      <c r="E7521" s="9" t="s">
        <v>212</v>
      </c>
      <c r="F7521" s="9" t="s">
        <v>188</v>
      </c>
      <c r="G7521" s="9" t="s">
        <v>213</v>
      </c>
      <c r="H7521" s="9" t="s">
        <v>164</v>
      </c>
      <c r="I7521" s="9" t="s">
        <v>478</v>
      </c>
      <c r="J7521" s="9" t="s">
        <v>9525</v>
      </c>
      <c r="K7521" s="9" t="s">
        <v>303</v>
      </c>
      <c r="L7521" s="9" t="s">
        <v>216</v>
      </c>
      <c r="M7521" s="9" t="s">
        <v>1097</v>
      </c>
      <c r="N7521" s="9" t="s">
        <v>199</v>
      </c>
      <c r="O7521" s="9" t="s">
        <v>116</v>
      </c>
      <c r="P7521" s="9" t="s">
        <v>218</v>
      </c>
      <c r="Q7521" s="9" t="s">
        <v>219</v>
      </c>
      <c r="R7521" s="9">
        <v>0</v>
      </c>
      <c r="S7521" s="9">
        <v>26</v>
      </c>
      <c r="T7521" s="9" t="s">
        <v>343</v>
      </c>
      <c r="U7521" s="9" t="s">
        <v>376</v>
      </c>
      <c r="X7521" s="9">
        <f>INDEX(SLA_Policy!$D$2:$D$5,MATCH(F7521,SLA_Policy!$A$2:$A$5,0))</f>
        <v>72</v>
      </c>
      <c r="Y7521" s="9" t="str">
        <f>IF(E7521="Cancelled","Excluded",IF(D7521="",IF((SLA_Policy!$B$8-B7521)*24&gt;X7521,"Open - Breached","Open - On Track"),IF((D7521-B7521)*24&lt;=X7521,"Met","Breached")))</f>
        <v>Met</v>
      </c>
    </row>
    <row r="7522" spans="1:25" x14ac:dyDescent="0.25">
      <c r="A7522" s="9" t="s">
        <v>11581</v>
      </c>
      <c r="B7522" s="23">
        <v>46132.85</v>
      </c>
      <c r="C7522" s="23">
        <v>46133.306250000001</v>
      </c>
      <c r="D7522" s="23">
        <v>46174.375694444498</v>
      </c>
      <c r="E7522" s="9" t="s">
        <v>212</v>
      </c>
      <c r="F7522" s="9" t="s">
        <v>189</v>
      </c>
      <c r="G7522" s="9" t="s">
        <v>236</v>
      </c>
      <c r="H7522" s="9" t="s">
        <v>163</v>
      </c>
      <c r="I7522" s="9" t="s">
        <v>315</v>
      </c>
      <c r="J7522" s="9" t="s">
        <v>316</v>
      </c>
      <c r="K7522" s="9" t="s">
        <v>215</v>
      </c>
      <c r="L7522" s="9" t="s">
        <v>395</v>
      </c>
      <c r="M7522" s="9" t="s">
        <v>3187</v>
      </c>
      <c r="N7522" s="9" t="s">
        <v>196</v>
      </c>
      <c r="O7522" s="9" t="s">
        <v>180</v>
      </c>
      <c r="P7522" s="9" t="s">
        <v>278</v>
      </c>
      <c r="Q7522" s="9" t="s">
        <v>219</v>
      </c>
      <c r="R7522" s="9">
        <v>0</v>
      </c>
      <c r="S7522" s="9">
        <v>285</v>
      </c>
      <c r="T7522" s="9" t="s">
        <v>136</v>
      </c>
      <c r="U7522" s="9" t="s">
        <v>242</v>
      </c>
      <c r="W7522" s="9">
        <v>3</v>
      </c>
      <c r="X7522" s="9">
        <f>INDEX(SLA_Policy!$D$2:$D$5,MATCH(F7522,SLA_Policy!$A$2:$A$5,0))</f>
        <v>120</v>
      </c>
      <c r="Y7522" s="9" t="str">
        <f>IF(E7522="Cancelled","Excluded",IF(D7522="",IF((SLA_Policy!$B$8-B7522)*24&gt;X7522,"Open - Breached","Open - On Track"),IF((D7522-B7522)*24&lt;=X7522,"Met","Breached")))</f>
        <v>Breached</v>
      </c>
    </row>
    <row r="7523" spans="1:25" x14ac:dyDescent="0.25">
      <c r="A7523" s="9" t="s">
        <v>11582</v>
      </c>
      <c r="B7523" s="23">
        <v>46132.965972222199</v>
      </c>
      <c r="C7523" s="23">
        <v>46133.326388888898</v>
      </c>
      <c r="D7523" s="23">
        <v>46133.373611111099</v>
      </c>
      <c r="E7523" s="9" t="s">
        <v>212</v>
      </c>
      <c r="F7523" s="9" t="s">
        <v>188</v>
      </c>
      <c r="G7523" s="9" t="s">
        <v>213</v>
      </c>
      <c r="H7523" s="9" t="s">
        <v>164</v>
      </c>
      <c r="I7523" s="9" t="s">
        <v>339</v>
      </c>
      <c r="J7523" s="9" t="s">
        <v>340</v>
      </c>
      <c r="K7523" s="9" t="s">
        <v>215</v>
      </c>
      <c r="L7523" s="9" t="s">
        <v>307</v>
      </c>
      <c r="M7523" s="9" t="s">
        <v>2834</v>
      </c>
      <c r="N7523" s="9" t="s">
        <v>197</v>
      </c>
      <c r="O7523" s="9" t="s">
        <v>116</v>
      </c>
      <c r="P7523" s="9" t="s">
        <v>342</v>
      </c>
      <c r="Q7523" s="9" t="s">
        <v>219</v>
      </c>
      <c r="R7523" s="9">
        <v>0</v>
      </c>
      <c r="S7523" s="9">
        <v>15</v>
      </c>
      <c r="T7523" s="9" t="s">
        <v>343</v>
      </c>
      <c r="U7523" s="9" t="s">
        <v>248</v>
      </c>
      <c r="W7523" s="9">
        <v>4</v>
      </c>
      <c r="X7523" s="9">
        <f>INDEX(SLA_Policy!$D$2:$D$5,MATCH(F7523,SLA_Policy!$A$2:$A$5,0))</f>
        <v>72</v>
      </c>
      <c r="Y7523" s="9" t="str">
        <f>IF(E7523="Cancelled","Excluded",IF(D7523="",IF((SLA_Policy!$B$8-B7523)*24&gt;X7523,"Open - Breached","Open - On Track"),IF((D7523-B7523)*24&lt;=X7523,"Met","Breached")))</f>
        <v>Met</v>
      </c>
    </row>
    <row r="7524" spans="1:25" x14ac:dyDescent="0.25">
      <c r="A7524" s="9" t="s">
        <v>11583</v>
      </c>
      <c r="B7524" s="23">
        <v>46132.985416666699</v>
      </c>
      <c r="C7524" s="23">
        <v>46133.360416666699</v>
      </c>
      <c r="D7524" s="23">
        <v>46133.389583333301</v>
      </c>
      <c r="E7524" s="9" t="s">
        <v>212</v>
      </c>
      <c r="F7524" s="9" t="s">
        <v>188</v>
      </c>
      <c r="G7524" s="9" t="s">
        <v>213</v>
      </c>
      <c r="H7524" s="9" t="s">
        <v>88</v>
      </c>
      <c r="I7524" s="9" t="s">
        <v>268</v>
      </c>
      <c r="J7524" s="9" t="s">
        <v>8832</v>
      </c>
      <c r="K7524" s="9" t="s">
        <v>246</v>
      </c>
      <c r="L7524" s="9" t="s">
        <v>104</v>
      </c>
      <c r="M7524" s="9" t="s">
        <v>522</v>
      </c>
      <c r="N7524" s="9" t="s">
        <v>196</v>
      </c>
      <c r="O7524" s="9" t="s">
        <v>178</v>
      </c>
      <c r="P7524" s="9" t="s">
        <v>321</v>
      </c>
      <c r="Q7524" s="9" t="s">
        <v>219</v>
      </c>
      <c r="R7524" s="9">
        <v>0</v>
      </c>
      <c r="S7524" s="9">
        <v>19</v>
      </c>
      <c r="T7524" s="9" t="s">
        <v>220</v>
      </c>
      <c r="U7524" s="9" t="s">
        <v>221</v>
      </c>
      <c r="X7524" s="9">
        <f>INDEX(SLA_Policy!$D$2:$D$5,MATCH(F7524,SLA_Policy!$A$2:$A$5,0))</f>
        <v>72</v>
      </c>
      <c r="Y7524" s="9" t="str">
        <f>IF(E7524="Cancelled","Excluded",IF(D7524="",IF((SLA_Policy!$B$8-B7524)*24&gt;X7524,"Open - Breached","Open - On Track"),IF((D7524-B7524)*24&lt;=X7524,"Met","Breached")))</f>
        <v>Met</v>
      </c>
    </row>
    <row r="7525" spans="1:25" x14ac:dyDescent="0.25">
      <c r="A7525" s="9" t="s">
        <v>11584</v>
      </c>
      <c r="B7525" s="23">
        <v>46133.252083333296</v>
      </c>
      <c r="C7525" s="23">
        <v>46133.334027777797</v>
      </c>
      <c r="D7525" s="23">
        <v>46134.339583333298</v>
      </c>
      <c r="E7525" s="9" t="s">
        <v>212</v>
      </c>
      <c r="F7525" s="9" t="s">
        <v>188</v>
      </c>
      <c r="G7525" s="9" t="s">
        <v>213</v>
      </c>
      <c r="H7525" s="9" t="s">
        <v>162</v>
      </c>
      <c r="I7525" s="9" t="s">
        <v>244</v>
      </c>
      <c r="J7525" s="9" t="s">
        <v>11585</v>
      </c>
      <c r="K7525" s="9" t="s">
        <v>246</v>
      </c>
      <c r="L7525" s="9" t="s">
        <v>311</v>
      </c>
      <c r="M7525" s="9" t="s">
        <v>3372</v>
      </c>
      <c r="N7525" s="9" t="s">
        <v>199</v>
      </c>
      <c r="O7525" s="9" t="s">
        <v>179</v>
      </c>
      <c r="P7525" s="9" t="s">
        <v>264</v>
      </c>
      <c r="Q7525" s="9" t="s">
        <v>219</v>
      </c>
      <c r="R7525" s="9">
        <v>0</v>
      </c>
      <c r="S7525" s="9">
        <v>18</v>
      </c>
      <c r="U7525" s="9" t="s">
        <v>248</v>
      </c>
      <c r="X7525" s="9">
        <f>INDEX(SLA_Policy!$D$2:$D$5,MATCH(F7525,SLA_Policy!$A$2:$A$5,0))</f>
        <v>72</v>
      </c>
      <c r="Y7525" s="9" t="str">
        <f>IF(E7525="Cancelled","Excluded",IF(D7525="",IF((SLA_Policy!$B$8-B7525)*24&gt;X7525,"Open - Breached","Open - On Track"),IF((D7525-B7525)*24&lt;=X7525,"Met","Breached")))</f>
        <v>Met</v>
      </c>
    </row>
    <row r="7526" spans="1:25" x14ac:dyDescent="0.25">
      <c r="A7526" s="9" t="s">
        <v>11586</v>
      </c>
      <c r="B7526" s="23">
        <v>46133.291666666701</v>
      </c>
      <c r="C7526" s="23">
        <v>46133.359027777798</v>
      </c>
      <c r="D7526" s="23">
        <v>46134.3256944444</v>
      </c>
      <c r="E7526" s="9" t="s">
        <v>212</v>
      </c>
      <c r="F7526" s="9" t="s">
        <v>189</v>
      </c>
      <c r="G7526" s="9" t="s">
        <v>236</v>
      </c>
      <c r="H7526" s="9" t="s">
        <v>164</v>
      </c>
      <c r="I7526" s="9" t="s">
        <v>421</v>
      </c>
      <c r="J7526" s="9" t="s">
        <v>2690</v>
      </c>
      <c r="K7526" s="9" t="s">
        <v>246</v>
      </c>
      <c r="L7526" s="9" t="s">
        <v>226</v>
      </c>
      <c r="M7526" s="9" t="s">
        <v>1384</v>
      </c>
      <c r="N7526" s="9" t="s">
        <v>197</v>
      </c>
      <c r="O7526" s="9" t="s">
        <v>116</v>
      </c>
      <c r="P7526" s="9" t="s">
        <v>234</v>
      </c>
      <c r="Q7526" s="9" t="s">
        <v>219</v>
      </c>
      <c r="R7526" s="9">
        <v>0</v>
      </c>
      <c r="S7526" s="9">
        <v>18</v>
      </c>
      <c r="T7526" s="9" t="s">
        <v>343</v>
      </c>
      <c r="U7526" s="9" t="s">
        <v>242</v>
      </c>
      <c r="X7526" s="9">
        <f>INDEX(SLA_Policy!$D$2:$D$5,MATCH(F7526,SLA_Policy!$A$2:$A$5,0))</f>
        <v>120</v>
      </c>
      <c r="Y7526" s="9" t="str">
        <f>IF(E7526="Cancelled","Excluded",IF(D7526="",IF((SLA_Policy!$B$8-B7526)*24&gt;X7526,"Open - Breached","Open - On Track"),IF((D7526-B7526)*24&lt;=X7526,"Met","Breached")))</f>
        <v>Met</v>
      </c>
    </row>
    <row r="7527" spans="1:25" x14ac:dyDescent="0.25">
      <c r="A7527" s="9" t="s">
        <v>11587</v>
      </c>
      <c r="B7527" s="23">
        <v>46133.3256944444</v>
      </c>
      <c r="C7527" s="23">
        <v>46133.339583333298</v>
      </c>
      <c r="D7527" s="23">
        <v>46134.489583333299</v>
      </c>
      <c r="E7527" s="9" t="s">
        <v>212</v>
      </c>
      <c r="F7527" s="9" t="s">
        <v>189</v>
      </c>
      <c r="G7527" s="9" t="s">
        <v>236</v>
      </c>
      <c r="H7527" s="9" t="s">
        <v>161</v>
      </c>
      <c r="I7527" s="9" t="s">
        <v>237</v>
      </c>
      <c r="J7527" s="9" t="s">
        <v>11588</v>
      </c>
      <c r="K7527" s="9" t="s">
        <v>303</v>
      </c>
      <c r="L7527" s="9" t="s">
        <v>282</v>
      </c>
      <c r="M7527" s="9" t="s">
        <v>1678</v>
      </c>
      <c r="N7527" s="9" t="s">
        <v>199</v>
      </c>
      <c r="O7527" s="9" t="s">
        <v>179</v>
      </c>
      <c r="P7527" s="9" t="s">
        <v>284</v>
      </c>
      <c r="Q7527" s="9" t="s">
        <v>219</v>
      </c>
      <c r="R7527" s="9">
        <v>0</v>
      </c>
      <c r="S7527" s="9">
        <v>21</v>
      </c>
      <c r="U7527" s="9" t="s">
        <v>242</v>
      </c>
      <c r="W7527" s="9">
        <v>3</v>
      </c>
      <c r="X7527" s="9">
        <f>INDEX(SLA_Policy!$D$2:$D$5,MATCH(F7527,SLA_Policy!$A$2:$A$5,0))</f>
        <v>120</v>
      </c>
      <c r="Y7527" s="9" t="str">
        <f>IF(E7527="Cancelled","Excluded",IF(D7527="",IF((SLA_Policy!$B$8-B7527)*24&gt;X7527,"Open - Breached","Open - On Track"),IF((D7527-B7527)*24&lt;=X7527,"Met","Breached")))</f>
        <v>Met</v>
      </c>
    </row>
    <row r="7528" spans="1:25" x14ac:dyDescent="0.25">
      <c r="A7528" s="9" t="s">
        <v>11589</v>
      </c>
      <c r="B7528" s="23">
        <v>46133.340277777803</v>
      </c>
      <c r="C7528" s="23">
        <v>46133.340972222199</v>
      </c>
      <c r="D7528" s="23">
        <v>46133.3930555556</v>
      </c>
      <c r="E7528" s="9" t="s">
        <v>212</v>
      </c>
      <c r="F7528" s="9" t="s">
        <v>189</v>
      </c>
      <c r="G7528" s="9" t="s">
        <v>213</v>
      </c>
      <c r="H7528" s="9" t="s">
        <v>161</v>
      </c>
      <c r="I7528" s="9" t="s">
        <v>389</v>
      </c>
      <c r="J7528" s="9" t="s">
        <v>767</v>
      </c>
      <c r="K7528" s="9" t="s">
        <v>225</v>
      </c>
      <c r="L7528" s="9" t="s">
        <v>104</v>
      </c>
      <c r="M7528" s="9" t="s">
        <v>1008</v>
      </c>
      <c r="N7528" s="9" t="s">
        <v>198</v>
      </c>
      <c r="O7528" s="9" t="s">
        <v>116</v>
      </c>
      <c r="P7528" s="9" t="s">
        <v>551</v>
      </c>
      <c r="Q7528" s="9" t="s">
        <v>219</v>
      </c>
      <c r="R7528" s="9">
        <v>0</v>
      </c>
      <c r="S7528" s="9">
        <v>10</v>
      </c>
      <c r="U7528" s="9" t="s">
        <v>290</v>
      </c>
      <c r="X7528" s="9">
        <f>INDEX(SLA_Policy!$D$2:$D$5,MATCH(F7528,SLA_Policy!$A$2:$A$5,0))</f>
        <v>120</v>
      </c>
      <c r="Y7528" s="9" t="str">
        <f>IF(E7528="Cancelled","Excluded",IF(D7528="",IF((SLA_Policy!$B$8-B7528)*24&gt;X7528,"Open - Breached","Open - On Track"),IF((D7528-B7528)*24&lt;=X7528,"Met","Breached")))</f>
        <v>Met</v>
      </c>
    </row>
    <row r="7529" spans="1:25" x14ac:dyDescent="0.25">
      <c r="A7529" s="9" t="s">
        <v>11590</v>
      </c>
      <c r="B7529" s="23">
        <v>46133.350694444503</v>
      </c>
      <c r="C7529" s="23">
        <v>46133.353472222203</v>
      </c>
      <c r="D7529" s="23">
        <v>46133.614583333299</v>
      </c>
      <c r="E7529" s="9" t="s">
        <v>212</v>
      </c>
      <c r="F7529" s="9" t="s">
        <v>188</v>
      </c>
      <c r="G7529" s="9" t="s">
        <v>213</v>
      </c>
      <c r="H7529" s="9" t="s">
        <v>163</v>
      </c>
      <c r="I7529" s="9" t="s">
        <v>223</v>
      </c>
      <c r="J7529" s="9" t="s">
        <v>5644</v>
      </c>
      <c r="K7529" s="9" t="s">
        <v>262</v>
      </c>
      <c r="L7529" s="9" t="s">
        <v>226</v>
      </c>
      <c r="M7529" s="9" t="s">
        <v>930</v>
      </c>
      <c r="N7529" s="9" t="s">
        <v>198</v>
      </c>
      <c r="O7529" s="9" t="s">
        <v>176</v>
      </c>
      <c r="P7529" s="9" t="s">
        <v>503</v>
      </c>
      <c r="Q7529" s="9" t="s">
        <v>219</v>
      </c>
      <c r="R7529" s="9">
        <v>0</v>
      </c>
      <c r="S7529" s="9">
        <v>41</v>
      </c>
      <c r="T7529" s="9" t="s">
        <v>136</v>
      </c>
      <c r="U7529" s="9" t="s">
        <v>230</v>
      </c>
      <c r="X7529" s="9">
        <f>INDEX(SLA_Policy!$D$2:$D$5,MATCH(F7529,SLA_Policy!$A$2:$A$5,0))</f>
        <v>72</v>
      </c>
      <c r="Y7529" s="9" t="str">
        <f>IF(E7529="Cancelled","Excluded",IF(D7529="",IF((SLA_Policy!$B$8-B7529)*24&gt;X7529,"Open - Breached","Open - On Track"),IF((D7529-B7529)*24&lt;=X7529,"Met","Breached")))</f>
        <v>Met</v>
      </c>
    </row>
    <row r="7530" spans="1:25" x14ac:dyDescent="0.25">
      <c r="A7530" s="9" t="s">
        <v>11591</v>
      </c>
      <c r="B7530" s="23">
        <v>46133.367361111101</v>
      </c>
      <c r="C7530" s="23">
        <v>46133.381249999999</v>
      </c>
      <c r="D7530" s="23">
        <v>46133.522916666698</v>
      </c>
      <c r="E7530" s="9" t="s">
        <v>212</v>
      </c>
      <c r="F7530" s="9" t="s">
        <v>188</v>
      </c>
      <c r="G7530" s="9" t="s">
        <v>213</v>
      </c>
      <c r="H7530" s="9" t="s">
        <v>166</v>
      </c>
      <c r="I7530" s="9" t="s">
        <v>286</v>
      </c>
      <c r="J7530" s="9" t="s">
        <v>666</v>
      </c>
      <c r="K7530" s="9" t="s">
        <v>303</v>
      </c>
      <c r="L7530" s="9" t="s">
        <v>104</v>
      </c>
      <c r="M7530" s="9" t="s">
        <v>3316</v>
      </c>
      <c r="N7530" s="9" t="s">
        <v>196</v>
      </c>
      <c r="O7530" s="9" t="s">
        <v>181</v>
      </c>
      <c r="P7530" s="9" t="s">
        <v>445</v>
      </c>
      <c r="Q7530" s="9" t="s">
        <v>219</v>
      </c>
      <c r="R7530" s="9">
        <v>0</v>
      </c>
      <c r="S7530" s="9">
        <v>9</v>
      </c>
      <c r="U7530" s="9" t="s">
        <v>266</v>
      </c>
      <c r="X7530" s="9">
        <f>INDEX(SLA_Policy!$D$2:$D$5,MATCH(F7530,SLA_Policy!$A$2:$A$5,0))</f>
        <v>72</v>
      </c>
      <c r="Y7530" s="9" t="str">
        <f>IF(E7530="Cancelled","Excluded",IF(D7530="",IF((SLA_Policy!$B$8-B7530)*24&gt;X7530,"Open - Breached","Open - On Track"),IF((D7530-B7530)*24&lt;=X7530,"Met","Breached")))</f>
        <v>Met</v>
      </c>
    </row>
    <row r="7531" spans="1:25" x14ac:dyDescent="0.25">
      <c r="A7531" s="9" t="s">
        <v>11592</v>
      </c>
      <c r="B7531" s="23">
        <v>46133.378472222197</v>
      </c>
      <c r="C7531" s="23">
        <v>46133.385416666701</v>
      </c>
      <c r="D7531" s="23">
        <v>46133.625694444498</v>
      </c>
      <c r="E7531" s="9" t="s">
        <v>212</v>
      </c>
      <c r="F7531" s="9" t="s">
        <v>188</v>
      </c>
      <c r="G7531" s="9" t="s">
        <v>213</v>
      </c>
      <c r="H7531" s="9" t="s">
        <v>162</v>
      </c>
      <c r="I7531" s="9" t="s">
        <v>345</v>
      </c>
      <c r="J7531" s="9" t="s">
        <v>1136</v>
      </c>
      <c r="K7531" s="9" t="s">
        <v>303</v>
      </c>
      <c r="L7531" s="9" t="s">
        <v>216</v>
      </c>
      <c r="M7531" s="9" t="s">
        <v>1460</v>
      </c>
      <c r="N7531" s="9" t="s">
        <v>198</v>
      </c>
      <c r="O7531" s="9" t="s">
        <v>179</v>
      </c>
      <c r="P7531" s="9" t="s">
        <v>264</v>
      </c>
      <c r="Q7531" s="9" t="s">
        <v>219</v>
      </c>
      <c r="R7531" s="9">
        <v>0</v>
      </c>
      <c r="S7531" s="9">
        <v>30</v>
      </c>
      <c r="U7531" s="9" t="s">
        <v>266</v>
      </c>
      <c r="W7531" s="9">
        <v>4</v>
      </c>
      <c r="X7531" s="9">
        <f>INDEX(SLA_Policy!$D$2:$D$5,MATCH(F7531,SLA_Policy!$A$2:$A$5,0))</f>
        <v>72</v>
      </c>
      <c r="Y7531" s="9" t="str">
        <f>IF(E7531="Cancelled","Excluded",IF(D7531="",IF((SLA_Policy!$B$8-B7531)*24&gt;X7531,"Open - Breached","Open - On Track"),IF((D7531-B7531)*24&lt;=X7531,"Met","Breached")))</f>
        <v>Met</v>
      </c>
    </row>
    <row r="7532" spans="1:25" x14ac:dyDescent="0.25">
      <c r="A7532" s="9" t="s">
        <v>11593</v>
      </c>
      <c r="B7532" s="23">
        <v>46133.378472222197</v>
      </c>
      <c r="C7532" s="23">
        <v>46133.389583333301</v>
      </c>
      <c r="D7532" s="23">
        <v>46133.474999999999</v>
      </c>
      <c r="E7532" s="9" t="s">
        <v>212</v>
      </c>
      <c r="F7532" s="9" t="s">
        <v>187</v>
      </c>
      <c r="G7532" s="9" t="s">
        <v>213</v>
      </c>
      <c r="H7532" s="9" t="s">
        <v>166</v>
      </c>
      <c r="I7532" s="9" t="s">
        <v>286</v>
      </c>
      <c r="J7532" s="9" t="s">
        <v>1755</v>
      </c>
      <c r="K7532" s="9" t="s">
        <v>215</v>
      </c>
      <c r="L7532" s="9" t="s">
        <v>371</v>
      </c>
      <c r="M7532" s="9" t="s">
        <v>11594</v>
      </c>
      <c r="N7532" s="9" t="s">
        <v>197</v>
      </c>
      <c r="O7532" s="9" t="s">
        <v>181</v>
      </c>
      <c r="P7532" s="9" t="s">
        <v>668</v>
      </c>
      <c r="Q7532" s="9" t="s">
        <v>273</v>
      </c>
      <c r="R7532" s="9">
        <v>0</v>
      </c>
      <c r="S7532" s="9">
        <v>14</v>
      </c>
      <c r="U7532" s="9" t="s">
        <v>290</v>
      </c>
      <c r="X7532" s="9">
        <f>INDEX(SLA_Policy!$D$2:$D$5,MATCH(F7532,SLA_Policy!$A$2:$A$5,0))</f>
        <v>8</v>
      </c>
      <c r="Y7532" s="9" t="str">
        <f>IF(E7532="Cancelled","Excluded",IF(D7532="",IF((SLA_Policy!$B$8-B7532)*24&gt;X7532,"Open - Breached","Open - On Track"),IF((D7532-B7532)*24&lt;=X7532,"Met","Breached")))</f>
        <v>Met</v>
      </c>
    </row>
    <row r="7533" spans="1:25" x14ac:dyDescent="0.25">
      <c r="A7533" s="9" t="s">
        <v>11595</v>
      </c>
      <c r="B7533" s="23">
        <v>46133.382638888899</v>
      </c>
      <c r="C7533" s="23">
        <v>46133.383333333302</v>
      </c>
      <c r="D7533" s="23">
        <v>46133.507638888899</v>
      </c>
      <c r="E7533" s="9" t="s">
        <v>212</v>
      </c>
      <c r="F7533" s="9" t="s">
        <v>188</v>
      </c>
      <c r="G7533" s="9" t="s">
        <v>213</v>
      </c>
      <c r="H7533" s="9" t="s">
        <v>88</v>
      </c>
      <c r="I7533" s="9" t="s">
        <v>92</v>
      </c>
      <c r="J7533" s="9" t="s">
        <v>5819</v>
      </c>
      <c r="K7533" s="9" t="s">
        <v>246</v>
      </c>
      <c r="L7533" s="9" t="s">
        <v>282</v>
      </c>
      <c r="M7533" s="9" t="s">
        <v>851</v>
      </c>
      <c r="N7533" s="9" t="s">
        <v>198</v>
      </c>
      <c r="O7533" s="9" t="s">
        <v>178</v>
      </c>
      <c r="P7533" s="9" t="s">
        <v>321</v>
      </c>
      <c r="Q7533" s="9" t="s">
        <v>219</v>
      </c>
      <c r="R7533" s="9">
        <v>0</v>
      </c>
      <c r="S7533" s="9">
        <v>62</v>
      </c>
      <c r="T7533" s="9" t="s">
        <v>229</v>
      </c>
      <c r="U7533" s="9" t="s">
        <v>221</v>
      </c>
      <c r="X7533" s="9">
        <f>INDEX(SLA_Policy!$D$2:$D$5,MATCH(F7533,SLA_Policy!$A$2:$A$5,0))</f>
        <v>72</v>
      </c>
      <c r="Y7533" s="9" t="str">
        <f>IF(E7533="Cancelled","Excluded",IF(D7533="",IF((SLA_Policy!$B$8-B7533)*24&gt;X7533,"Open - Breached","Open - On Track"),IF((D7533-B7533)*24&lt;=X7533,"Met","Breached")))</f>
        <v>Met</v>
      </c>
    </row>
    <row r="7534" spans="1:25" x14ac:dyDescent="0.25">
      <c r="A7534" s="9" t="s">
        <v>11596</v>
      </c>
      <c r="B7534" s="23">
        <v>46133.386805555601</v>
      </c>
      <c r="C7534" s="23">
        <v>46133.400694444397</v>
      </c>
      <c r="D7534" s="23">
        <v>46133.756249999999</v>
      </c>
      <c r="E7534" s="9" t="s">
        <v>212</v>
      </c>
      <c r="F7534" s="9" t="s">
        <v>188</v>
      </c>
      <c r="G7534" s="9" t="s">
        <v>236</v>
      </c>
      <c r="H7534" s="9" t="s">
        <v>161</v>
      </c>
      <c r="I7534" s="9" t="s">
        <v>237</v>
      </c>
      <c r="J7534" s="9" t="s">
        <v>3793</v>
      </c>
      <c r="K7534" s="9" t="s">
        <v>262</v>
      </c>
      <c r="L7534" s="9" t="s">
        <v>282</v>
      </c>
      <c r="M7534" s="9" t="s">
        <v>3106</v>
      </c>
      <c r="N7534" s="9" t="s">
        <v>196</v>
      </c>
      <c r="O7534" s="9" t="s">
        <v>177</v>
      </c>
      <c r="P7534" s="9" t="s">
        <v>457</v>
      </c>
      <c r="Q7534" s="9" t="s">
        <v>219</v>
      </c>
      <c r="R7534" s="9">
        <v>0</v>
      </c>
      <c r="S7534" s="9">
        <v>12</v>
      </c>
      <c r="U7534" s="9" t="s">
        <v>242</v>
      </c>
      <c r="W7534" s="9">
        <v>5</v>
      </c>
      <c r="X7534" s="9">
        <f>INDEX(SLA_Policy!$D$2:$D$5,MATCH(F7534,SLA_Policy!$A$2:$A$5,0))</f>
        <v>72</v>
      </c>
      <c r="Y7534" s="9" t="str">
        <f>IF(E7534="Cancelled","Excluded",IF(D7534="",IF((SLA_Policy!$B$8-B7534)*24&gt;X7534,"Open - Breached","Open - On Track"),IF((D7534-B7534)*24&lt;=X7534,"Met","Breached")))</f>
        <v>Met</v>
      </c>
    </row>
    <row r="7535" spans="1:25" x14ac:dyDescent="0.25">
      <c r="A7535" s="9" t="s">
        <v>11597</v>
      </c>
      <c r="B7535" s="23">
        <v>46133.395138888904</v>
      </c>
      <c r="C7535" s="23">
        <v>46133.398611111101</v>
      </c>
      <c r="D7535" s="23">
        <v>46133.7</v>
      </c>
      <c r="E7535" s="9" t="s">
        <v>212</v>
      </c>
      <c r="F7535" s="9" t="s">
        <v>188</v>
      </c>
      <c r="G7535" s="9" t="s">
        <v>213</v>
      </c>
      <c r="H7535" s="9" t="s">
        <v>165</v>
      </c>
      <c r="I7535" s="9" t="s">
        <v>567</v>
      </c>
      <c r="J7535" s="9" t="s">
        <v>3422</v>
      </c>
      <c r="K7535" s="9" t="s">
        <v>246</v>
      </c>
      <c r="L7535" s="9" t="s">
        <v>104</v>
      </c>
      <c r="M7535" s="9" t="s">
        <v>3474</v>
      </c>
      <c r="N7535" s="9" t="s">
        <v>199</v>
      </c>
      <c r="O7535" s="9" t="s">
        <v>176</v>
      </c>
      <c r="P7535" s="9" t="s">
        <v>228</v>
      </c>
      <c r="Q7535" s="9" t="s">
        <v>219</v>
      </c>
      <c r="R7535" s="9">
        <v>0</v>
      </c>
      <c r="S7535" s="9">
        <v>9</v>
      </c>
      <c r="U7535" s="9" t="s">
        <v>230</v>
      </c>
      <c r="W7535" s="9">
        <v>5</v>
      </c>
      <c r="X7535" s="9">
        <f>INDEX(SLA_Policy!$D$2:$D$5,MATCH(F7535,SLA_Policy!$A$2:$A$5,0))</f>
        <v>72</v>
      </c>
      <c r="Y7535" s="9" t="str">
        <f>IF(E7535="Cancelled","Excluded",IF(D7535="",IF((SLA_Policy!$B$8-B7535)*24&gt;X7535,"Open - Breached","Open - On Track"),IF((D7535-B7535)*24&lt;=X7535,"Met","Breached")))</f>
        <v>Met</v>
      </c>
    </row>
    <row r="7536" spans="1:25" x14ac:dyDescent="0.25">
      <c r="A7536" s="9" t="s">
        <v>11598</v>
      </c>
      <c r="B7536" s="23">
        <v>46133.397916666698</v>
      </c>
      <c r="C7536" s="23">
        <v>46133.404861111099</v>
      </c>
      <c r="D7536" s="23">
        <v>46136.379861111098</v>
      </c>
      <c r="E7536" s="9" t="s">
        <v>212</v>
      </c>
      <c r="F7536" s="9" t="s">
        <v>189</v>
      </c>
      <c r="G7536" s="9" t="s">
        <v>236</v>
      </c>
      <c r="H7536" s="9" t="s">
        <v>161</v>
      </c>
      <c r="I7536" s="9" t="s">
        <v>237</v>
      </c>
      <c r="J7536" s="9" t="s">
        <v>238</v>
      </c>
      <c r="K7536" s="9" t="s">
        <v>262</v>
      </c>
      <c r="L7536" s="9" t="s">
        <v>270</v>
      </c>
      <c r="M7536" s="9" t="s">
        <v>2080</v>
      </c>
      <c r="N7536" s="9" t="s">
        <v>198</v>
      </c>
      <c r="O7536" s="9" t="s">
        <v>177</v>
      </c>
      <c r="P7536" s="9" t="s">
        <v>241</v>
      </c>
      <c r="Q7536" s="9" t="s">
        <v>219</v>
      </c>
      <c r="R7536" s="9">
        <v>0</v>
      </c>
      <c r="S7536" s="9">
        <v>9</v>
      </c>
      <c r="U7536" s="9" t="s">
        <v>242</v>
      </c>
      <c r="W7536" s="9">
        <v>5</v>
      </c>
      <c r="X7536" s="9">
        <f>INDEX(SLA_Policy!$D$2:$D$5,MATCH(F7536,SLA_Policy!$A$2:$A$5,0))</f>
        <v>120</v>
      </c>
      <c r="Y7536" s="9" t="str">
        <f>IF(E7536="Cancelled","Excluded",IF(D7536="",IF((SLA_Policy!$B$8-B7536)*24&gt;X7536,"Open - Breached","Open - On Track"),IF((D7536-B7536)*24&lt;=X7536,"Met","Breached")))</f>
        <v>Met</v>
      </c>
    </row>
    <row r="7537" spans="1:25" x14ac:dyDescent="0.25">
      <c r="A7537" s="9" t="s">
        <v>11599</v>
      </c>
      <c r="B7537" s="23">
        <v>46133.399305555598</v>
      </c>
      <c r="C7537" s="23">
        <v>46133.4</v>
      </c>
      <c r="D7537" s="23">
        <v>46133.527777777803</v>
      </c>
      <c r="E7537" s="9" t="s">
        <v>212</v>
      </c>
      <c r="F7537" s="9" t="s">
        <v>187</v>
      </c>
      <c r="G7537" s="9" t="s">
        <v>213</v>
      </c>
      <c r="H7537" s="9" t="s">
        <v>166</v>
      </c>
      <c r="I7537" s="9" t="s">
        <v>398</v>
      </c>
      <c r="J7537" s="9" t="s">
        <v>8423</v>
      </c>
      <c r="K7537" s="9" t="s">
        <v>239</v>
      </c>
      <c r="L7537" s="9" t="s">
        <v>226</v>
      </c>
      <c r="M7537" s="9" t="s">
        <v>1836</v>
      </c>
      <c r="N7537" s="9" t="s">
        <v>198</v>
      </c>
      <c r="O7537" s="9" t="s">
        <v>181</v>
      </c>
      <c r="P7537" s="9" t="s">
        <v>289</v>
      </c>
      <c r="Q7537" s="9" t="s">
        <v>273</v>
      </c>
      <c r="R7537" s="9">
        <v>0</v>
      </c>
      <c r="S7537" s="9">
        <v>42</v>
      </c>
      <c r="U7537" s="9" t="s">
        <v>376</v>
      </c>
      <c r="W7537" s="9">
        <v>5</v>
      </c>
      <c r="X7537" s="9">
        <f>INDEX(SLA_Policy!$D$2:$D$5,MATCH(F7537,SLA_Policy!$A$2:$A$5,0))</f>
        <v>8</v>
      </c>
      <c r="Y7537" s="9" t="str">
        <f>IF(E7537="Cancelled","Excluded",IF(D7537="",IF((SLA_Policy!$B$8-B7537)*24&gt;X7537,"Open - Breached","Open - On Track"),IF((D7537-B7537)*24&lt;=X7537,"Met","Breached")))</f>
        <v>Met</v>
      </c>
    </row>
    <row r="7538" spans="1:25" x14ac:dyDescent="0.25">
      <c r="A7538" s="9" t="s">
        <v>11600</v>
      </c>
      <c r="B7538" s="23">
        <v>46133.401388888902</v>
      </c>
      <c r="C7538" s="23">
        <v>46133.402777777803</v>
      </c>
      <c r="D7538" s="23">
        <v>46133.652777777803</v>
      </c>
      <c r="E7538" s="9" t="s">
        <v>212</v>
      </c>
      <c r="F7538" s="9" t="s">
        <v>188</v>
      </c>
      <c r="G7538" s="9" t="s">
        <v>213</v>
      </c>
      <c r="H7538" s="9" t="s">
        <v>162</v>
      </c>
      <c r="I7538" s="9" t="s">
        <v>244</v>
      </c>
      <c r="J7538" s="9" t="s">
        <v>1620</v>
      </c>
      <c r="K7538" s="9" t="s">
        <v>246</v>
      </c>
      <c r="L7538" s="9" t="s">
        <v>270</v>
      </c>
      <c r="M7538" s="9" t="s">
        <v>528</v>
      </c>
      <c r="N7538" s="9" t="s">
        <v>198</v>
      </c>
      <c r="O7538" s="9" t="s">
        <v>179</v>
      </c>
      <c r="P7538" s="9" t="s">
        <v>337</v>
      </c>
      <c r="Q7538" s="9" t="s">
        <v>219</v>
      </c>
      <c r="R7538" s="9">
        <v>0</v>
      </c>
      <c r="S7538" s="9">
        <v>16</v>
      </c>
      <c r="U7538" s="9" t="s">
        <v>290</v>
      </c>
      <c r="X7538" s="9">
        <f>INDEX(SLA_Policy!$D$2:$D$5,MATCH(F7538,SLA_Policy!$A$2:$A$5,0))</f>
        <v>72</v>
      </c>
      <c r="Y7538" s="9" t="str">
        <f>IF(E7538="Cancelled","Excluded",IF(D7538="",IF((SLA_Policy!$B$8-B7538)*24&gt;X7538,"Open - Breached","Open - On Track"),IF((D7538-B7538)*24&lt;=X7538,"Met","Breached")))</f>
        <v>Met</v>
      </c>
    </row>
    <row r="7539" spans="1:25" x14ac:dyDescent="0.25">
      <c r="A7539" s="9" t="s">
        <v>11601</v>
      </c>
      <c r="B7539" s="23">
        <v>46133.440277777801</v>
      </c>
      <c r="C7539" s="23">
        <v>46133.448611111096</v>
      </c>
      <c r="D7539" s="23">
        <v>46133.510416666701</v>
      </c>
      <c r="E7539" s="9" t="s">
        <v>212</v>
      </c>
      <c r="F7539" s="9" t="s">
        <v>187</v>
      </c>
      <c r="G7539" s="9" t="s">
        <v>213</v>
      </c>
      <c r="H7539" s="9" t="s">
        <v>162</v>
      </c>
      <c r="I7539" s="9" t="s">
        <v>393</v>
      </c>
      <c r="J7539" s="9" t="s">
        <v>874</v>
      </c>
      <c r="K7539" s="9" t="s">
        <v>246</v>
      </c>
      <c r="L7539" s="9" t="s">
        <v>311</v>
      </c>
      <c r="M7539" s="9" t="s">
        <v>950</v>
      </c>
      <c r="N7539" s="9" t="s">
        <v>196</v>
      </c>
      <c r="O7539" s="9" t="s">
        <v>176</v>
      </c>
      <c r="P7539" s="9" t="s">
        <v>330</v>
      </c>
      <c r="Q7539" s="9" t="s">
        <v>273</v>
      </c>
      <c r="R7539" s="9">
        <v>0</v>
      </c>
      <c r="S7539" s="9">
        <v>29</v>
      </c>
      <c r="U7539" s="9" t="s">
        <v>661</v>
      </c>
      <c r="X7539" s="9">
        <f>INDEX(SLA_Policy!$D$2:$D$5,MATCH(F7539,SLA_Policy!$A$2:$A$5,0))</f>
        <v>8</v>
      </c>
      <c r="Y7539" s="9" t="str">
        <f>IF(E7539="Cancelled","Excluded",IF(D7539="",IF((SLA_Policy!$B$8-B7539)*24&gt;X7539,"Open - Breached","Open - On Track"),IF((D7539-B7539)*24&lt;=X7539,"Met","Breached")))</f>
        <v>Met</v>
      </c>
    </row>
    <row r="7540" spans="1:25" x14ac:dyDescent="0.25">
      <c r="A7540" s="9" t="s">
        <v>11602</v>
      </c>
      <c r="B7540" s="23">
        <v>46133.4465277778</v>
      </c>
      <c r="C7540" s="23">
        <v>46133.595138888901</v>
      </c>
      <c r="D7540" s="23">
        <v>46134.317361111098</v>
      </c>
      <c r="E7540" s="9" t="s">
        <v>212</v>
      </c>
      <c r="F7540" s="9" t="s">
        <v>189</v>
      </c>
      <c r="G7540" s="9" t="s">
        <v>236</v>
      </c>
      <c r="H7540" s="9" t="s">
        <v>162</v>
      </c>
      <c r="I7540" s="9" t="s">
        <v>280</v>
      </c>
      <c r="J7540" s="9" t="s">
        <v>1551</v>
      </c>
      <c r="K7540" s="9" t="s">
        <v>246</v>
      </c>
      <c r="L7540" s="9" t="s">
        <v>282</v>
      </c>
      <c r="M7540" s="9" t="s">
        <v>851</v>
      </c>
      <c r="N7540" s="9" t="s">
        <v>196</v>
      </c>
      <c r="O7540" s="9" t="s">
        <v>179</v>
      </c>
      <c r="P7540" s="9" t="s">
        <v>337</v>
      </c>
      <c r="Q7540" s="9" t="s">
        <v>219</v>
      </c>
      <c r="R7540" s="9">
        <v>0</v>
      </c>
      <c r="S7540" s="9">
        <v>36</v>
      </c>
      <c r="U7540" s="9" t="s">
        <v>242</v>
      </c>
      <c r="W7540" s="9">
        <v>4</v>
      </c>
      <c r="X7540" s="9">
        <f>INDEX(SLA_Policy!$D$2:$D$5,MATCH(F7540,SLA_Policy!$A$2:$A$5,0))</f>
        <v>120</v>
      </c>
      <c r="Y7540" s="9" t="str">
        <f>IF(E7540="Cancelled","Excluded",IF(D7540="",IF((SLA_Policy!$B$8-B7540)*24&gt;X7540,"Open - Breached","Open - On Track"),IF((D7540-B7540)*24&lt;=X7540,"Met","Breached")))</f>
        <v>Met</v>
      </c>
    </row>
    <row r="7541" spans="1:25" x14ac:dyDescent="0.25">
      <c r="A7541" s="9" t="s">
        <v>11603</v>
      </c>
      <c r="B7541" s="23">
        <v>46133.447222222203</v>
      </c>
      <c r="C7541" s="23">
        <v>46133.472916666702</v>
      </c>
      <c r="D7541" s="23">
        <v>46134.348611111098</v>
      </c>
      <c r="E7541" s="9" t="s">
        <v>212</v>
      </c>
      <c r="F7541" s="9" t="s">
        <v>188</v>
      </c>
      <c r="G7541" s="9" t="s">
        <v>213</v>
      </c>
      <c r="H7541" s="9" t="s">
        <v>165</v>
      </c>
      <c r="I7541" s="9" t="s">
        <v>567</v>
      </c>
      <c r="J7541" s="9" t="s">
        <v>3036</v>
      </c>
      <c r="K7541" s="9" t="s">
        <v>262</v>
      </c>
      <c r="L7541" s="9" t="s">
        <v>293</v>
      </c>
      <c r="M7541" s="9" t="s">
        <v>6115</v>
      </c>
      <c r="N7541" s="9" t="s">
        <v>197</v>
      </c>
      <c r="O7541" s="9" t="s">
        <v>116</v>
      </c>
      <c r="P7541" s="9" t="s">
        <v>551</v>
      </c>
      <c r="Q7541" s="9" t="s">
        <v>219</v>
      </c>
      <c r="R7541" s="9">
        <v>1</v>
      </c>
      <c r="S7541" s="9">
        <v>58</v>
      </c>
      <c r="U7541" s="9" t="s">
        <v>230</v>
      </c>
      <c r="X7541" s="9">
        <f>INDEX(SLA_Policy!$D$2:$D$5,MATCH(F7541,SLA_Policy!$A$2:$A$5,0))</f>
        <v>72</v>
      </c>
      <c r="Y7541" s="9" t="str">
        <f>IF(E7541="Cancelled","Excluded",IF(D7541="",IF((SLA_Policy!$B$8-B7541)*24&gt;X7541,"Open - Breached","Open - On Track"),IF((D7541-B7541)*24&lt;=X7541,"Met","Breached")))</f>
        <v>Met</v>
      </c>
    </row>
    <row r="7542" spans="1:25" x14ac:dyDescent="0.25">
      <c r="A7542" s="9" t="s">
        <v>11604</v>
      </c>
      <c r="B7542" s="23">
        <v>46133.467361111099</v>
      </c>
      <c r="C7542" s="23">
        <v>46133.499305555597</v>
      </c>
      <c r="D7542" s="23">
        <v>46134.379861111098</v>
      </c>
      <c r="E7542" s="9" t="s">
        <v>212</v>
      </c>
      <c r="F7542" s="9" t="s">
        <v>188</v>
      </c>
      <c r="G7542" s="9" t="s">
        <v>236</v>
      </c>
      <c r="H7542" s="9" t="s">
        <v>161</v>
      </c>
      <c r="I7542" s="9" t="s">
        <v>482</v>
      </c>
      <c r="J7542" s="9" t="s">
        <v>2297</v>
      </c>
      <c r="K7542" s="9" t="s">
        <v>246</v>
      </c>
      <c r="L7542" s="9" t="s">
        <v>351</v>
      </c>
      <c r="M7542" s="9" t="s">
        <v>400</v>
      </c>
      <c r="N7542" s="9" t="s">
        <v>196</v>
      </c>
      <c r="O7542" s="9" t="s">
        <v>177</v>
      </c>
      <c r="P7542" s="9" t="s">
        <v>457</v>
      </c>
      <c r="Q7542" s="9" t="s">
        <v>219</v>
      </c>
      <c r="R7542" s="9">
        <v>0</v>
      </c>
      <c r="S7542" s="9">
        <v>62</v>
      </c>
      <c r="U7542" s="9" t="s">
        <v>242</v>
      </c>
      <c r="X7542" s="9">
        <f>INDEX(SLA_Policy!$D$2:$D$5,MATCH(F7542,SLA_Policy!$A$2:$A$5,0))</f>
        <v>72</v>
      </c>
      <c r="Y7542" s="9" t="str">
        <f>IF(E7542="Cancelled","Excluded",IF(D7542="",IF((SLA_Policy!$B$8-B7542)*24&gt;X7542,"Open - Breached","Open - On Track"),IF((D7542-B7542)*24&lt;=X7542,"Met","Breached")))</f>
        <v>Met</v>
      </c>
    </row>
    <row r="7543" spans="1:25" x14ac:dyDescent="0.25">
      <c r="A7543" s="9" t="s">
        <v>11605</v>
      </c>
      <c r="B7543" s="23">
        <v>46133.480555555601</v>
      </c>
      <c r="C7543" s="23">
        <v>46133.572222222203</v>
      </c>
      <c r="D7543" s="23">
        <v>46135.402083333298</v>
      </c>
      <c r="E7543" s="9" t="s">
        <v>212</v>
      </c>
      <c r="F7543" s="9" t="s">
        <v>188</v>
      </c>
      <c r="G7543" s="9" t="s">
        <v>236</v>
      </c>
      <c r="H7543" s="9" t="s">
        <v>161</v>
      </c>
      <c r="I7543" s="9" t="s">
        <v>237</v>
      </c>
      <c r="J7543" s="9" t="s">
        <v>1887</v>
      </c>
      <c r="K7543" s="9" t="s">
        <v>246</v>
      </c>
      <c r="L7543" s="9" t="s">
        <v>395</v>
      </c>
      <c r="M7543" s="9" t="s">
        <v>3664</v>
      </c>
      <c r="N7543" s="9" t="s">
        <v>196</v>
      </c>
      <c r="O7543" s="9" t="s">
        <v>177</v>
      </c>
      <c r="P7543" s="9" t="s">
        <v>300</v>
      </c>
      <c r="Q7543" s="9" t="s">
        <v>273</v>
      </c>
      <c r="R7543" s="9">
        <v>0</v>
      </c>
      <c r="S7543" s="9">
        <v>12</v>
      </c>
      <c r="U7543" s="9" t="s">
        <v>242</v>
      </c>
      <c r="X7543" s="9">
        <f>INDEX(SLA_Policy!$D$2:$D$5,MATCH(F7543,SLA_Policy!$A$2:$A$5,0))</f>
        <v>72</v>
      </c>
      <c r="Y7543" s="9" t="str">
        <f>IF(E7543="Cancelled","Excluded",IF(D7543="",IF((SLA_Policy!$B$8-B7543)*24&gt;X7543,"Open - Breached","Open - On Track"),IF((D7543-B7543)*24&lt;=X7543,"Met","Breached")))</f>
        <v>Met</v>
      </c>
    </row>
    <row r="7544" spans="1:25" x14ac:dyDescent="0.25">
      <c r="A7544" s="9" t="s">
        <v>11606</v>
      </c>
      <c r="B7544" s="23">
        <v>46133.493750000001</v>
      </c>
      <c r="C7544" s="23">
        <v>46133.505555555603</v>
      </c>
      <c r="D7544" s="23">
        <v>46134.314583333296</v>
      </c>
      <c r="E7544" s="9" t="s">
        <v>212</v>
      </c>
      <c r="F7544" s="9" t="s">
        <v>188</v>
      </c>
      <c r="G7544" s="9" t="s">
        <v>213</v>
      </c>
      <c r="H7544" s="9" t="s">
        <v>88</v>
      </c>
      <c r="I7544" s="9" t="s">
        <v>92</v>
      </c>
      <c r="J7544" s="9" t="s">
        <v>834</v>
      </c>
      <c r="K7544" s="9" t="s">
        <v>246</v>
      </c>
      <c r="L7544" s="9" t="s">
        <v>104</v>
      </c>
      <c r="M7544" s="9" t="s">
        <v>2300</v>
      </c>
      <c r="N7544" s="9" t="s">
        <v>196</v>
      </c>
      <c r="O7544" s="9" t="s">
        <v>178</v>
      </c>
      <c r="P7544" s="9" t="s">
        <v>427</v>
      </c>
      <c r="Q7544" s="9" t="s">
        <v>219</v>
      </c>
      <c r="R7544" s="9">
        <v>0</v>
      </c>
      <c r="S7544" s="9">
        <v>21</v>
      </c>
      <c r="T7544" s="9" t="s">
        <v>136</v>
      </c>
      <c r="U7544" s="9" t="s">
        <v>266</v>
      </c>
      <c r="X7544" s="9">
        <f>INDEX(SLA_Policy!$D$2:$D$5,MATCH(F7544,SLA_Policy!$A$2:$A$5,0))</f>
        <v>72</v>
      </c>
      <c r="Y7544" s="9" t="str">
        <f>IF(E7544="Cancelled","Excluded",IF(D7544="",IF((SLA_Policy!$B$8-B7544)*24&gt;X7544,"Open - Breached","Open - On Track"),IF((D7544-B7544)*24&lt;=X7544,"Met","Breached")))</f>
        <v>Met</v>
      </c>
    </row>
    <row r="7545" spans="1:25" x14ac:dyDescent="0.25">
      <c r="A7545" s="9" t="s">
        <v>11607</v>
      </c>
      <c r="B7545" s="23">
        <v>46133.506249999999</v>
      </c>
      <c r="C7545" s="23">
        <v>46133.511805555601</v>
      </c>
      <c r="D7545" s="23">
        <v>46133.591666666704</v>
      </c>
      <c r="E7545" s="9" t="s">
        <v>212</v>
      </c>
      <c r="F7545" s="9" t="s">
        <v>187</v>
      </c>
      <c r="G7545" s="9" t="s">
        <v>213</v>
      </c>
      <c r="H7545" s="9" t="s">
        <v>88</v>
      </c>
      <c r="I7545" s="9" t="s">
        <v>92</v>
      </c>
      <c r="J7545" s="9" t="s">
        <v>9819</v>
      </c>
      <c r="K7545" s="9" t="s">
        <v>215</v>
      </c>
      <c r="L7545" s="9" t="s">
        <v>216</v>
      </c>
      <c r="M7545" s="9" t="s">
        <v>2397</v>
      </c>
      <c r="N7545" s="9" t="s">
        <v>196</v>
      </c>
      <c r="O7545" s="9" t="s">
        <v>178</v>
      </c>
      <c r="P7545" s="9" t="s">
        <v>321</v>
      </c>
      <c r="Q7545" s="9" t="s">
        <v>273</v>
      </c>
      <c r="R7545" s="9">
        <v>0</v>
      </c>
      <c r="S7545" s="9">
        <v>11</v>
      </c>
      <c r="T7545" s="9" t="s">
        <v>136</v>
      </c>
      <c r="U7545" s="9" t="s">
        <v>266</v>
      </c>
      <c r="X7545" s="9">
        <f>INDEX(SLA_Policy!$D$2:$D$5,MATCH(F7545,SLA_Policy!$A$2:$A$5,0))</f>
        <v>8</v>
      </c>
      <c r="Y7545" s="9" t="str">
        <f>IF(E7545="Cancelled","Excluded",IF(D7545="",IF((SLA_Policy!$B$8-B7545)*24&gt;X7545,"Open - Breached","Open - On Track"),IF((D7545-B7545)*24&lt;=X7545,"Met","Breached")))</f>
        <v>Met</v>
      </c>
    </row>
    <row r="7546" spans="1:25" x14ac:dyDescent="0.25">
      <c r="A7546" s="9" t="s">
        <v>11608</v>
      </c>
      <c r="B7546" s="23">
        <v>46133.510416666701</v>
      </c>
      <c r="C7546" s="23">
        <v>46134.353472222203</v>
      </c>
      <c r="D7546" s="23">
        <v>46134.449305555601</v>
      </c>
      <c r="E7546" s="9" t="s">
        <v>212</v>
      </c>
      <c r="F7546" s="9" t="s">
        <v>189</v>
      </c>
      <c r="G7546" s="9" t="s">
        <v>213</v>
      </c>
      <c r="H7546" s="9" t="s">
        <v>88</v>
      </c>
      <c r="I7546" s="9" t="s">
        <v>92</v>
      </c>
      <c r="J7546" s="9" t="s">
        <v>11609</v>
      </c>
      <c r="K7546" s="9" t="s">
        <v>246</v>
      </c>
      <c r="L7546" s="9" t="s">
        <v>216</v>
      </c>
      <c r="M7546" s="9" t="s">
        <v>755</v>
      </c>
      <c r="N7546" s="9" t="s">
        <v>196</v>
      </c>
      <c r="O7546" s="9" t="s">
        <v>178</v>
      </c>
      <c r="P7546" s="9" t="s">
        <v>360</v>
      </c>
      <c r="Q7546" s="9" t="s">
        <v>219</v>
      </c>
      <c r="R7546" s="9">
        <v>0</v>
      </c>
      <c r="S7546" s="9">
        <v>19</v>
      </c>
      <c r="T7546" s="9" t="s">
        <v>220</v>
      </c>
      <c r="U7546" s="9" t="s">
        <v>661</v>
      </c>
      <c r="X7546" s="9">
        <f>INDEX(SLA_Policy!$D$2:$D$5,MATCH(F7546,SLA_Policy!$A$2:$A$5,0))</f>
        <v>120</v>
      </c>
      <c r="Y7546" s="9" t="str">
        <f>IF(E7546="Cancelled","Excluded",IF(D7546="",IF((SLA_Policy!$B$8-B7546)*24&gt;X7546,"Open - Breached","Open - On Track"),IF((D7546-B7546)*24&lt;=X7546,"Met","Breached")))</f>
        <v>Met</v>
      </c>
    </row>
    <row r="7547" spans="1:25" x14ac:dyDescent="0.25">
      <c r="A7547" s="9" t="s">
        <v>11610</v>
      </c>
      <c r="B7547" s="23">
        <v>46133.533333333296</v>
      </c>
      <c r="C7547" s="23">
        <v>46133.559722222199</v>
      </c>
      <c r="D7547" s="23">
        <v>46147.443055555603</v>
      </c>
      <c r="E7547" s="9" t="s">
        <v>212</v>
      </c>
      <c r="F7547" s="9" t="s">
        <v>189</v>
      </c>
      <c r="G7547" s="9" t="s">
        <v>236</v>
      </c>
      <c r="H7547" s="9" t="s">
        <v>163</v>
      </c>
      <c r="I7547" s="9" t="s">
        <v>315</v>
      </c>
      <c r="J7547" s="9" t="s">
        <v>2127</v>
      </c>
      <c r="K7547" s="9" t="s">
        <v>239</v>
      </c>
      <c r="L7547" s="9" t="s">
        <v>226</v>
      </c>
      <c r="M7547" s="9" t="s">
        <v>1487</v>
      </c>
      <c r="N7547" s="9" t="s">
        <v>196</v>
      </c>
      <c r="O7547" s="9" t="s">
        <v>180</v>
      </c>
      <c r="P7547" s="9" t="s">
        <v>368</v>
      </c>
      <c r="Q7547" s="9" t="s">
        <v>219</v>
      </c>
      <c r="R7547" s="9">
        <v>0</v>
      </c>
      <c r="S7547" s="9">
        <v>132</v>
      </c>
      <c r="T7547" s="9" t="s">
        <v>229</v>
      </c>
      <c r="U7547" s="9" t="s">
        <v>242</v>
      </c>
      <c r="W7547" s="9">
        <v>4</v>
      </c>
      <c r="X7547" s="9">
        <f>INDEX(SLA_Policy!$D$2:$D$5,MATCH(F7547,SLA_Policy!$A$2:$A$5,0))</f>
        <v>120</v>
      </c>
      <c r="Y7547" s="9" t="str">
        <f>IF(E7547="Cancelled","Excluded",IF(D7547="",IF((SLA_Policy!$B$8-B7547)*24&gt;X7547,"Open - Breached","Open - On Track"),IF((D7547-B7547)*24&lt;=X7547,"Met","Breached")))</f>
        <v>Breached</v>
      </c>
    </row>
    <row r="7548" spans="1:25" x14ac:dyDescent="0.25">
      <c r="A7548" s="9" t="s">
        <v>11611</v>
      </c>
      <c r="B7548" s="23">
        <v>46133.536111111098</v>
      </c>
      <c r="C7548" s="23">
        <v>46134.356249999997</v>
      </c>
      <c r="D7548" s="23">
        <v>46135.402777777803</v>
      </c>
      <c r="E7548" s="9" t="s">
        <v>212</v>
      </c>
      <c r="F7548" s="9" t="s">
        <v>189</v>
      </c>
      <c r="G7548" s="9" t="s">
        <v>213</v>
      </c>
      <c r="H7548" s="9" t="s">
        <v>163</v>
      </c>
      <c r="I7548" s="9" t="s">
        <v>250</v>
      </c>
      <c r="J7548" s="9" t="s">
        <v>2125</v>
      </c>
      <c r="K7548" s="9" t="s">
        <v>239</v>
      </c>
      <c r="L7548" s="9" t="s">
        <v>216</v>
      </c>
      <c r="M7548" s="9" t="s">
        <v>3502</v>
      </c>
      <c r="N7548" s="9" t="s">
        <v>197</v>
      </c>
      <c r="O7548" s="9" t="s">
        <v>176</v>
      </c>
      <c r="P7548" s="9" t="s">
        <v>503</v>
      </c>
      <c r="Q7548" s="9" t="s">
        <v>219</v>
      </c>
      <c r="R7548" s="9">
        <v>0</v>
      </c>
      <c r="S7548" s="9">
        <v>17</v>
      </c>
      <c r="T7548" s="9" t="s">
        <v>136</v>
      </c>
      <c r="U7548" s="9" t="s">
        <v>230</v>
      </c>
      <c r="X7548" s="9">
        <f>INDEX(SLA_Policy!$D$2:$D$5,MATCH(F7548,SLA_Policy!$A$2:$A$5,0))</f>
        <v>120</v>
      </c>
      <c r="Y7548" s="9" t="str">
        <f>IF(E7548="Cancelled","Excluded",IF(D7548="",IF((SLA_Policy!$B$8-B7548)*24&gt;X7548,"Open - Breached","Open - On Track"),IF((D7548-B7548)*24&lt;=X7548,"Met","Breached")))</f>
        <v>Met</v>
      </c>
    </row>
    <row r="7549" spans="1:25" x14ac:dyDescent="0.25">
      <c r="A7549" s="9" t="s">
        <v>11612</v>
      </c>
      <c r="B7549" s="23">
        <v>46133.561805555597</v>
      </c>
      <c r="C7549" s="23">
        <v>46133.604166666701</v>
      </c>
      <c r="D7549" s="23">
        <v>46136.395833333299</v>
      </c>
      <c r="E7549" s="9" t="s">
        <v>212</v>
      </c>
      <c r="F7549" s="9" t="s">
        <v>189</v>
      </c>
      <c r="G7549" s="9" t="s">
        <v>236</v>
      </c>
      <c r="H7549" s="9" t="s">
        <v>167</v>
      </c>
      <c r="I7549" s="9" t="s">
        <v>255</v>
      </c>
      <c r="J7549" s="9" t="s">
        <v>1814</v>
      </c>
      <c r="K7549" s="9" t="s">
        <v>246</v>
      </c>
      <c r="L7549" s="9" t="s">
        <v>216</v>
      </c>
      <c r="M7549" s="9" t="s">
        <v>4123</v>
      </c>
      <c r="N7549" s="9" t="s">
        <v>196</v>
      </c>
      <c r="O7549" s="9" t="s">
        <v>176</v>
      </c>
      <c r="P7549" s="9" t="s">
        <v>330</v>
      </c>
      <c r="Q7549" s="9" t="s">
        <v>219</v>
      </c>
      <c r="R7549" s="9">
        <v>0</v>
      </c>
      <c r="S7549" s="9">
        <v>11</v>
      </c>
      <c r="U7549" s="9" t="s">
        <v>242</v>
      </c>
      <c r="X7549" s="9">
        <f>INDEX(SLA_Policy!$D$2:$D$5,MATCH(F7549,SLA_Policy!$A$2:$A$5,0))</f>
        <v>120</v>
      </c>
      <c r="Y7549" s="9" t="str">
        <f>IF(E7549="Cancelled","Excluded",IF(D7549="",IF((SLA_Policy!$B$8-B7549)*24&gt;X7549,"Open - Breached","Open - On Track"),IF((D7549-B7549)*24&lt;=X7549,"Met","Breached")))</f>
        <v>Met</v>
      </c>
    </row>
    <row r="7550" spans="1:25" x14ac:dyDescent="0.25">
      <c r="A7550" s="9" t="s">
        <v>11613</v>
      </c>
      <c r="B7550" s="23">
        <v>46133.568749999999</v>
      </c>
      <c r="C7550" s="23">
        <v>46133.574999999997</v>
      </c>
      <c r="D7550" s="23">
        <v>46133.587500000001</v>
      </c>
      <c r="E7550" s="9" t="s">
        <v>212</v>
      </c>
      <c r="F7550" s="9" t="s">
        <v>188</v>
      </c>
      <c r="G7550" s="9" t="s">
        <v>213</v>
      </c>
      <c r="H7550" s="9" t="s">
        <v>161</v>
      </c>
      <c r="I7550" s="9" t="s">
        <v>389</v>
      </c>
      <c r="J7550" s="9" t="s">
        <v>11614</v>
      </c>
      <c r="K7550" s="9" t="s">
        <v>215</v>
      </c>
      <c r="L7550" s="9" t="s">
        <v>282</v>
      </c>
      <c r="M7550" s="9" t="s">
        <v>10186</v>
      </c>
      <c r="N7550" s="9" t="s">
        <v>198</v>
      </c>
      <c r="O7550" s="9" t="s">
        <v>116</v>
      </c>
      <c r="P7550" s="9" t="s">
        <v>551</v>
      </c>
      <c r="Q7550" s="9" t="s">
        <v>219</v>
      </c>
      <c r="R7550" s="9">
        <v>0</v>
      </c>
      <c r="S7550" s="9">
        <v>12</v>
      </c>
      <c r="U7550" s="9" t="s">
        <v>221</v>
      </c>
      <c r="W7550" s="9">
        <v>5</v>
      </c>
      <c r="X7550" s="9">
        <f>INDEX(SLA_Policy!$D$2:$D$5,MATCH(F7550,SLA_Policy!$A$2:$A$5,0))</f>
        <v>72</v>
      </c>
      <c r="Y7550" s="9" t="str">
        <f>IF(E7550="Cancelled","Excluded",IF(D7550="",IF((SLA_Policy!$B$8-B7550)*24&gt;X7550,"Open - Breached","Open - On Track"),IF((D7550-B7550)*24&lt;=X7550,"Met","Breached")))</f>
        <v>Met</v>
      </c>
    </row>
    <row r="7551" spans="1:25" x14ac:dyDescent="0.25">
      <c r="A7551" s="9" t="s">
        <v>11615</v>
      </c>
      <c r="B7551" s="23">
        <v>46133.581944444399</v>
      </c>
      <c r="C7551" s="23">
        <v>46133.588194444397</v>
      </c>
      <c r="D7551" s="23">
        <v>46134.390972222202</v>
      </c>
      <c r="E7551" s="9" t="s">
        <v>212</v>
      </c>
      <c r="F7551" s="9" t="s">
        <v>188</v>
      </c>
      <c r="G7551" s="9" t="s">
        <v>213</v>
      </c>
      <c r="H7551" s="9" t="s">
        <v>88</v>
      </c>
      <c r="I7551" s="9" t="s">
        <v>92</v>
      </c>
      <c r="J7551" s="9" t="s">
        <v>4941</v>
      </c>
      <c r="K7551" s="9" t="s">
        <v>262</v>
      </c>
      <c r="L7551" s="9" t="s">
        <v>293</v>
      </c>
      <c r="M7551" s="9" t="s">
        <v>2343</v>
      </c>
      <c r="N7551" s="9" t="s">
        <v>196</v>
      </c>
      <c r="O7551" s="9" t="s">
        <v>178</v>
      </c>
      <c r="P7551" s="9" t="s">
        <v>414</v>
      </c>
      <c r="Q7551" s="9" t="s">
        <v>219</v>
      </c>
      <c r="R7551" s="9">
        <v>0</v>
      </c>
      <c r="S7551" s="9">
        <v>9</v>
      </c>
      <c r="T7551" s="9" t="s">
        <v>229</v>
      </c>
      <c r="U7551" s="9" t="s">
        <v>661</v>
      </c>
      <c r="X7551" s="9">
        <f>INDEX(SLA_Policy!$D$2:$D$5,MATCH(F7551,SLA_Policy!$A$2:$A$5,0))</f>
        <v>72</v>
      </c>
      <c r="Y7551" s="9" t="str">
        <f>IF(E7551="Cancelled","Excluded",IF(D7551="",IF((SLA_Policy!$B$8-B7551)*24&gt;X7551,"Open - Breached","Open - On Track"),IF((D7551-B7551)*24&lt;=X7551,"Met","Breached")))</f>
        <v>Met</v>
      </c>
    </row>
    <row r="7552" spans="1:25" x14ac:dyDescent="0.25">
      <c r="A7552" s="9" t="s">
        <v>11616</v>
      </c>
      <c r="B7552" s="23">
        <v>46133.595833333296</v>
      </c>
      <c r="C7552" s="23">
        <v>46133.602083333302</v>
      </c>
      <c r="D7552" s="23">
        <v>46133.620833333298</v>
      </c>
      <c r="E7552" s="9" t="s">
        <v>212</v>
      </c>
      <c r="F7552" s="9" t="s">
        <v>188</v>
      </c>
      <c r="G7552" s="9" t="s">
        <v>213</v>
      </c>
      <c r="H7552" s="9" t="s">
        <v>161</v>
      </c>
      <c r="I7552" s="9" t="s">
        <v>389</v>
      </c>
      <c r="J7552" s="9" t="s">
        <v>3218</v>
      </c>
      <c r="K7552" s="9" t="s">
        <v>246</v>
      </c>
      <c r="L7552" s="9" t="s">
        <v>226</v>
      </c>
      <c r="M7552" s="9" t="s">
        <v>2384</v>
      </c>
      <c r="N7552" s="9" t="s">
        <v>198</v>
      </c>
      <c r="O7552" s="9" t="s">
        <v>116</v>
      </c>
      <c r="P7552" s="9" t="s">
        <v>551</v>
      </c>
      <c r="Q7552" s="9" t="s">
        <v>219</v>
      </c>
      <c r="R7552" s="9">
        <v>0</v>
      </c>
      <c r="S7552" s="9">
        <v>4</v>
      </c>
      <c r="U7552" s="9" t="s">
        <v>290</v>
      </c>
      <c r="X7552" s="9">
        <f>INDEX(SLA_Policy!$D$2:$D$5,MATCH(F7552,SLA_Policy!$A$2:$A$5,0))</f>
        <v>72</v>
      </c>
      <c r="Y7552" s="9" t="str">
        <f>IF(E7552="Cancelled","Excluded",IF(D7552="",IF((SLA_Policy!$B$8-B7552)*24&gt;X7552,"Open - Breached","Open - On Track"),IF((D7552-B7552)*24&lt;=X7552,"Met","Breached")))</f>
        <v>Met</v>
      </c>
    </row>
    <row r="7553" spans="1:25" x14ac:dyDescent="0.25">
      <c r="A7553" s="9" t="s">
        <v>11617</v>
      </c>
      <c r="B7553" s="23">
        <v>46133.597222222197</v>
      </c>
      <c r="C7553" s="23">
        <v>46133.597916666702</v>
      </c>
      <c r="D7553" s="23">
        <v>46134.387499999997</v>
      </c>
      <c r="E7553" s="9" t="s">
        <v>212</v>
      </c>
      <c r="F7553" s="9" t="s">
        <v>187</v>
      </c>
      <c r="G7553" s="9" t="s">
        <v>213</v>
      </c>
      <c r="H7553" s="9" t="s">
        <v>163</v>
      </c>
      <c r="I7553" s="9" t="s">
        <v>223</v>
      </c>
      <c r="J7553" s="9" t="s">
        <v>224</v>
      </c>
      <c r="K7553" s="9" t="s">
        <v>215</v>
      </c>
      <c r="L7553" s="9" t="s">
        <v>226</v>
      </c>
      <c r="M7553" s="9" t="s">
        <v>2472</v>
      </c>
      <c r="N7553" s="9" t="s">
        <v>198</v>
      </c>
      <c r="O7553" s="9" t="s">
        <v>176</v>
      </c>
      <c r="P7553" s="9" t="s">
        <v>253</v>
      </c>
      <c r="Q7553" s="9" t="s">
        <v>273</v>
      </c>
      <c r="R7553" s="9">
        <v>1</v>
      </c>
      <c r="S7553" s="9">
        <v>39</v>
      </c>
      <c r="T7553" s="9" t="s">
        <v>136</v>
      </c>
      <c r="U7553" s="9" t="s">
        <v>290</v>
      </c>
      <c r="X7553" s="9">
        <f>INDEX(SLA_Policy!$D$2:$D$5,MATCH(F7553,SLA_Policy!$A$2:$A$5,0))</f>
        <v>8</v>
      </c>
      <c r="Y7553" s="9" t="str">
        <f>IF(E7553="Cancelled","Excluded",IF(D7553="",IF((SLA_Policy!$B$8-B7553)*24&gt;X7553,"Open - Breached","Open - On Track"),IF((D7553-B7553)*24&lt;=X7553,"Met","Breached")))</f>
        <v>Breached</v>
      </c>
    </row>
    <row r="7554" spans="1:25" x14ac:dyDescent="0.25">
      <c r="A7554" s="9" t="s">
        <v>11618</v>
      </c>
      <c r="B7554" s="23">
        <v>46133.605555555601</v>
      </c>
      <c r="C7554" s="23">
        <v>46133.612500000003</v>
      </c>
      <c r="D7554" s="23">
        <v>46134.404166666704</v>
      </c>
      <c r="E7554" s="9" t="s">
        <v>212</v>
      </c>
      <c r="F7554" s="9" t="s">
        <v>189</v>
      </c>
      <c r="G7554" s="9" t="s">
        <v>213</v>
      </c>
      <c r="H7554" s="9" t="s">
        <v>164</v>
      </c>
      <c r="I7554" s="9" t="s">
        <v>339</v>
      </c>
      <c r="J7554" s="9" t="s">
        <v>2447</v>
      </c>
      <c r="K7554" s="9" t="s">
        <v>215</v>
      </c>
      <c r="L7554" s="9" t="s">
        <v>216</v>
      </c>
      <c r="M7554" s="9" t="s">
        <v>5909</v>
      </c>
      <c r="N7554" s="9" t="s">
        <v>198</v>
      </c>
      <c r="O7554" s="9" t="s">
        <v>116</v>
      </c>
      <c r="P7554" s="9" t="s">
        <v>218</v>
      </c>
      <c r="Q7554" s="9" t="s">
        <v>219</v>
      </c>
      <c r="R7554" s="9">
        <v>0</v>
      </c>
      <c r="S7554" s="9">
        <v>14</v>
      </c>
      <c r="T7554" s="9" t="s">
        <v>343</v>
      </c>
      <c r="U7554" s="9" t="s">
        <v>248</v>
      </c>
      <c r="W7554" s="9">
        <v>5</v>
      </c>
      <c r="X7554" s="9">
        <f>INDEX(SLA_Policy!$D$2:$D$5,MATCH(F7554,SLA_Policy!$A$2:$A$5,0))</f>
        <v>120</v>
      </c>
      <c r="Y7554" s="9" t="str">
        <f>IF(E7554="Cancelled","Excluded",IF(D7554="",IF((SLA_Policy!$B$8-B7554)*24&gt;X7554,"Open - Breached","Open - On Track"),IF((D7554-B7554)*24&lt;=X7554,"Met","Breached")))</f>
        <v>Met</v>
      </c>
    </row>
    <row r="7555" spans="1:25" x14ac:dyDescent="0.25">
      <c r="A7555" s="9" t="s">
        <v>11619</v>
      </c>
      <c r="B7555" s="23">
        <v>46133.613888888904</v>
      </c>
      <c r="C7555" s="23">
        <v>46133.622916666704</v>
      </c>
      <c r="D7555" s="23">
        <v>46134.323611111096</v>
      </c>
      <c r="E7555" s="9" t="s">
        <v>212</v>
      </c>
      <c r="F7555" s="9" t="s">
        <v>188</v>
      </c>
      <c r="G7555" s="9" t="s">
        <v>213</v>
      </c>
      <c r="H7555" s="9" t="s">
        <v>162</v>
      </c>
      <c r="I7555" s="9" t="s">
        <v>345</v>
      </c>
      <c r="J7555" s="9" t="s">
        <v>4867</v>
      </c>
      <c r="K7555" s="9" t="s">
        <v>246</v>
      </c>
      <c r="L7555" s="9" t="s">
        <v>311</v>
      </c>
      <c r="M7555" s="9" t="s">
        <v>1281</v>
      </c>
      <c r="N7555" s="9" t="s">
        <v>196</v>
      </c>
      <c r="O7555" s="9" t="s">
        <v>116</v>
      </c>
      <c r="P7555" s="9" t="s">
        <v>551</v>
      </c>
      <c r="Q7555" s="9" t="s">
        <v>219</v>
      </c>
      <c r="R7555" s="9">
        <v>0</v>
      </c>
      <c r="S7555" s="9">
        <v>49</v>
      </c>
      <c r="U7555" s="9" t="s">
        <v>376</v>
      </c>
      <c r="X7555" s="9">
        <f>INDEX(SLA_Policy!$D$2:$D$5,MATCH(F7555,SLA_Policy!$A$2:$A$5,0))</f>
        <v>72</v>
      </c>
      <c r="Y7555" s="9" t="str">
        <f>IF(E7555="Cancelled","Excluded",IF(D7555="",IF((SLA_Policy!$B$8-B7555)*24&gt;X7555,"Open - Breached","Open - On Track"),IF((D7555-B7555)*24&lt;=X7555,"Met","Breached")))</f>
        <v>Met</v>
      </c>
    </row>
    <row r="7556" spans="1:25" x14ac:dyDescent="0.25">
      <c r="A7556" s="9" t="s">
        <v>11620</v>
      </c>
      <c r="B7556" s="23">
        <v>46133.614583333299</v>
      </c>
      <c r="C7556" s="23">
        <v>46133.65</v>
      </c>
      <c r="D7556" s="23">
        <v>46134.316666666702</v>
      </c>
      <c r="E7556" s="9" t="s">
        <v>212</v>
      </c>
      <c r="F7556" s="9" t="s">
        <v>188</v>
      </c>
      <c r="G7556" s="9" t="s">
        <v>213</v>
      </c>
      <c r="H7556" s="9" t="s">
        <v>164</v>
      </c>
      <c r="I7556" s="9" t="s">
        <v>339</v>
      </c>
      <c r="J7556" s="9" t="s">
        <v>1359</v>
      </c>
      <c r="K7556" s="9" t="s">
        <v>239</v>
      </c>
      <c r="L7556" s="9" t="s">
        <v>226</v>
      </c>
      <c r="M7556" s="9" t="s">
        <v>10259</v>
      </c>
      <c r="N7556" s="9" t="s">
        <v>197</v>
      </c>
      <c r="O7556" s="9" t="s">
        <v>116</v>
      </c>
      <c r="P7556" s="9" t="s">
        <v>218</v>
      </c>
      <c r="Q7556" s="9" t="s">
        <v>219</v>
      </c>
      <c r="R7556" s="9">
        <v>0</v>
      </c>
      <c r="S7556" s="9">
        <v>12</v>
      </c>
      <c r="T7556" s="9" t="s">
        <v>464</v>
      </c>
      <c r="U7556" s="9" t="s">
        <v>248</v>
      </c>
      <c r="W7556" s="9">
        <v>4</v>
      </c>
      <c r="X7556" s="9">
        <f>INDEX(SLA_Policy!$D$2:$D$5,MATCH(F7556,SLA_Policy!$A$2:$A$5,0))</f>
        <v>72</v>
      </c>
      <c r="Y7556" s="9" t="str">
        <f>IF(E7556="Cancelled","Excluded",IF(D7556="",IF((SLA_Policy!$B$8-B7556)*24&gt;X7556,"Open - Breached","Open - On Track"),IF((D7556-B7556)*24&lt;=X7556,"Met","Breached")))</f>
        <v>Met</v>
      </c>
    </row>
    <row r="7557" spans="1:25" x14ac:dyDescent="0.25">
      <c r="A7557" s="9" t="s">
        <v>11621</v>
      </c>
      <c r="B7557" s="23">
        <v>46133.618750000001</v>
      </c>
      <c r="C7557" s="23">
        <v>46133.717361111099</v>
      </c>
      <c r="D7557" s="23">
        <v>46134.363888888904</v>
      </c>
      <c r="E7557" s="9" t="s">
        <v>212</v>
      </c>
      <c r="F7557" s="9" t="s">
        <v>188</v>
      </c>
      <c r="G7557" s="9" t="s">
        <v>213</v>
      </c>
      <c r="H7557" s="9" t="s">
        <v>165</v>
      </c>
      <c r="I7557" s="9" t="s">
        <v>567</v>
      </c>
      <c r="J7557" s="9" t="s">
        <v>1154</v>
      </c>
      <c r="K7557" s="9" t="s">
        <v>225</v>
      </c>
      <c r="L7557" s="9" t="s">
        <v>216</v>
      </c>
      <c r="M7557" s="9" t="s">
        <v>1246</v>
      </c>
      <c r="N7557" s="9" t="s">
        <v>196</v>
      </c>
      <c r="O7557" s="9" t="s">
        <v>176</v>
      </c>
      <c r="P7557" s="9" t="s">
        <v>253</v>
      </c>
      <c r="Q7557" s="9" t="s">
        <v>219</v>
      </c>
      <c r="R7557" s="9">
        <v>0</v>
      </c>
      <c r="S7557" s="9">
        <v>34</v>
      </c>
      <c r="U7557" s="9" t="s">
        <v>230</v>
      </c>
      <c r="W7557" s="9">
        <v>5</v>
      </c>
      <c r="X7557" s="9">
        <f>INDEX(SLA_Policy!$D$2:$D$5,MATCH(F7557,SLA_Policy!$A$2:$A$5,0))</f>
        <v>72</v>
      </c>
      <c r="Y7557" s="9" t="str">
        <f>IF(E7557="Cancelled","Excluded",IF(D7557="",IF((SLA_Policy!$B$8-B7557)*24&gt;X7557,"Open - Breached","Open - On Track"),IF((D7557-B7557)*24&lt;=X7557,"Met","Breached")))</f>
        <v>Met</v>
      </c>
    </row>
    <row r="7558" spans="1:25" x14ac:dyDescent="0.25">
      <c r="A7558" s="9" t="s">
        <v>11622</v>
      </c>
      <c r="B7558" s="23">
        <v>46133.619444444397</v>
      </c>
      <c r="C7558" s="23">
        <v>46133.631249999999</v>
      </c>
      <c r="D7558" s="23">
        <v>46134.3930555556</v>
      </c>
      <c r="E7558" s="9" t="s">
        <v>212</v>
      </c>
      <c r="F7558" s="9" t="s">
        <v>188</v>
      </c>
      <c r="G7558" s="9" t="s">
        <v>213</v>
      </c>
      <c r="H7558" s="9" t="s">
        <v>162</v>
      </c>
      <c r="I7558" s="9" t="s">
        <v>345</v>
      </c>
      <c r="J7558" s="9" t="s">
        <v>4273</v>
      </c>
      <c r="K7558" s="9" t="s">
        <v>239</v>
      </c>
      <c r="L7558" s="9" t="s">
        <v>104</v>
      </c>
      <c r="M7558" s="9" t="s">
        <v>2407</v>
      </c>
      <c r="N7558" s="9" t="s">
        <v>199</v>
      </c>
      <c r="O7558" s="9" t="s">
        <v>116</v>
      </c>
      <c r="P7558" s="9" t="s">
        <v>590</v>
      </c>
      <c r="Q7558" s="9" t="s">
        <v>219</v>
      </c>
      <c r="R7558" s="9">
        <v>0</v>
      </c>
      <c r="S7558" s="9">
        <v>18</v>
      </c>
      <c r="U7558" s="9" t="s">
        <v>266</v>
      </c>
      <c r="X7558" s="9">
        <f>INDEX(SLA_Policy!$D$2:$D$5,MATCH(F7558,SLA_Policy!$A$2:$A$5,0))</f>
        <v>72</v>
      </c>
      <c r="Y7558" s="9" t="str">
        <f>IF(E7558="Cancelled","Excluded",IF(D7558="",IF((SLA_Policy!$B$8-B7558)*24&gt;X7558,"Open - Breached","Open - On Track"),IF((D7558-B7558)*24&lt;=X7558,"Met","Breached")))</f>
        <v>Met</v>
      </c>
    </row>
    <row r="7559" spans="1:25" x14ac:dyDescent="0.25">
      <c r="A7559" s="9" t="s">
        <v>11623</v>
      </c>
      <c r="B7559" s="23">
        <v>46133.624305555597</v>
      </c>
      <c r="C7559" s="23">
        <v>46133.640277777798</v>
      </c>
      <c r="D7559" s="23">
        <v>46134.334027777797</v>
      </c>
      <c r="E7559" s="9" t="s">
        <v>212</v>
      </c>
      <c r="F7559" s="9" t="s">
        <v>188</v>
      </c>
      <c r="G7559" s="9" t="s">
        <v>213</v>
      </c>
      <c r="H7559" s="9" t="s">
        <v>88</v>
      </c>
      <c r="I7559" s="9" t="s">
        <v>268</v>
      </c>
      <c r="J7559" s="9" t="s">
        <v>11624</v>
      </c>
      <c r="K7559" s="9" t="s">
        <v>215</v>
      </c>
      <c r="L7559" s="9" t="s">
        <v>226</v>
      </c>
      <c r="M7559" s="9" t="s">
        <v>911</v>
      </c>
      <c r="N7559" s="9" t="s">
        <v>196</v>
      </c>
      <c r="O7559" s="9" t="s">
        <v>178</v>
      </c>
      <c r="P7559" s="9" t="s">
        <v>272</v>
      </c>
      <c r="Q7559" s="9" t="s">
        <v>273</v>
      </c>
      <c r="R7559" s="9">
        <v>0</v>
      </c>
      <c r="S7559" s="9">
        <v>30</v>
      </c>
      <c r="T7559" s="9" t="s">
        <v>220</v>
      </c>
      <c r="U7559" s="9" t="s">
        <v>221</v>
      </c>
      <c r="W7559" s="9">
        <v>5</v>
      </c>
      <c r="X7559" s="9">
        <f>INDEX(SLA_Policy!$D$2:$D$5,MATCH(F7559,SLA_Policy!$A$2:$A$5,0))</f>
        <v>72</v>
      </c>
      <c r="Y7559" s="9" t="str">
        <f>IF(E7559="Cancelled","Excluded",IF(D7559="",IF((SLA_Policy!$B$8-B7559)*24&gt;X7559,"Open - Breached","Open - On Track"),IF((D7559-B7559)*24&lt;=X7559,"Met","Breached")))</f>
        <v>Met</v>
      </c>
    </row>
    <row r="7560" spans="1:25" x14ac:dyDescent="0.25">
      <c r="A7560" s="9" t="s">
        <v>11625</v>
      </c>
      <c r="B7560" s="23">
        <v>46133.624305555597</v>
      </c>
      <c r="C7560" s="23">
        <v>46133.672916666699</v>
      </c>
      <c r="D7560" s="23">
        <v>46135.358333333301</v>
      </c>
      <c r="E7560" s="9" t="s">
        <v>212</v>
      </c>
      <c r="F7560" s="9" t="s">
        <v>189</v>
      </c>
      <c r="G7560" s="9" t="s">
        <v>213</v>
      </c>
      <c r="H7560" s="9" t="s">
        <v>88</v>
      </c>
      <c r="I7560" s="9" t="s">
        <v>268</v>
      </c>
      <c r="J7560" s="9" t="s">
        <v>638</v>
      </c>
      <c r="K7560" s="9" t="s">
        <v>303</v>
      </c>
      <c r="L7560" s="9" t="s">
        <v>371</v>
      </c>
      <c r="M7560" s="9" t="s">
        <v>1721</v>
      </c>
      <c r="N7560" s="9" t="s">
        <v>196</v>
      </c>
      <c r="O7560" s="9" t="s">
        <v>178</v>
      </c>
      <c r="P7560" s="9" t="s">
        <v>272</v>
      </c>
      <c r="Q7560" s="9" t="s">
        <v>219</v>
      </c>
      <c r="R7560" s="9">
        <v>0</v>
      </c>
      <c r="S7560" s="9">
        <v>20</v>
      </c>
      <c r="T7560" s="9" t="s">
        <v>136</v>
      </c>
      <c r="U7560" s="9" t="s">
        <v>221</v>
      </c>
      <c r="W7560" s="9">
        <v>3</v>
      </c>
      <c r="X7560" s="9">
        <f>INDEX(SLA_Policy!$D$2:$D$5,MATCH(F7560,SLA_Policy!$A$2:$A$5,0))</f>
        <v>120</v>
      </c>
      <c r="Y7560" s="9" t="str">
        <f>IF(E7560="Cancelled","Excluded",IF(D7560="",IF((SLA_Policy!$B$8-B7560)*24&gt;X7560,"Open - Breached","Open - On Track"),IF((D7560-B7560)*24&lt;=X7560,"Met","Breached")))</f>
        <v>Met</v>
      </c>
    </row>
    <row r="7561" spans="1:25" x14ac:dyDescent="0.25">
      <c r="A7561" s="9" t="s">
        <v>11626</v>
      </c>
      <c r="B7561" s="23">
        <v>46133.625</v>
      </c>
      <c r="C7561" s="23">
        <v>46133.626388888901</v>
      </c>
      <c r="D7561" s="23">
        <v>46133.756944444503</v>
      </c>
      <c r="E7561" s="9" t="s">
        <v>212</v>
      </c>
      <c r="F7561" s="9" t="s">
        <v>187</v>
      </c>
      <c r="G7561" s="9" t="s">
        <v>213</v>
      </c>
      <c r="H7561" s="9" t="s">
        <v>88</v>
      </c>
      <c r="I7561" s="9" t="s">
        <v>92</v>
      </c>
      <c r="J7561" s="9" t="s">
        <v>842</v>
      </c>
      <c r="K7561" s="9" t="s">
        <v>215</v>
      </c>
      <c r="L7561" s="9" t="s">
        <v>216</v>
      </c>
      <c r="M7561" s="9" t="s">
        <v>317</v>
      </c>
      <c r="N7561" s="9" t="s">
        <v>198</v>
      </c>
      <c r="O7561" s="9" t="s">
        <v>178</v>
      </c>
      <c r="P7561" s="9" t="s">
        <v>414</v>
      </c>
      <c r="Q7561" s="9" t="s">
        <v>273</v>
      </c>
      <c r="R7561" s="9">
        <v>0</v>
      </c>
      <c r="S7561" s="9">
        <v>19</v>
      </c>
      <c r="T7561" s="9" t="s">
        <v>136</v>
      </c>
      <c r="U7561" s="9" t="s">
        <v>661</v>
      </c>
      <c r="W7561" s="9">
        <v>3</v>
      </c>
      <c r="X7561" s="9">
        <f>INDEX(SLA_Policy!$D$2:$D$5,MATCH(F7561,SLA_Policy!$A$2:$A$5,0))</f>
        <v>8</v>
      </c>
      <c r="Y7561" s="9" t="str">
        <f>IF(E7561="Cancelled","Excluded",IF(D7561="",IF((SLA_Policy!$B$8-B7561)*24&gt;X7561,"Open - Breached","Open - On Track"),IF((D7561-B7561)*24&lt;=X7561,"Met","Breached")))</f>
        <v>Met</v>
      </c>
    </row>
    <row r="7562" spans="1:25" x14ac:dyDescent="0.25">
      <c r="A7562" s="9" t="s">
        <v>11627</v>
      </c>
      <c r="B7562" s="23">
        <v>46133.632638888899</v>
      </c>
      <c r="C7562" s="23">
        <v>46133.652083333298</v>
      </c>
      <c r="D7562" s="23">
        <v>46133.7097222222</v>
      </c>
      <c r="E7562" s="9" t="s">
        <v>212</v>
      </c>
      <c r="F7562" s="9" t="s">
        <v>188</v>
      </c>
      <c r="G7562" s="9" t="s">
        <v>213</v>
      </c>
      <c r="H7562" s="9" t="s">
        <v>88</v>
      </c>
      <c r="I7562" s="9" t="s">
        <v>354</v>
      </c>
      <c r="J7562" s="9" t="s">
        <v>564</v>
      </c>
      <c r="K7562" s="9" t="s">
        <v>246</v>
      </c>
      <c r="L7562" s="9" t="s">
        <v>307</v>
      </c>
      <c r="M7562" s="9" t="s">
        <v>908</v>
      </c>
      <c r="N7562" s="9" t="s">
        <v>200</v>
      </c>
      <c r="O7562" s="9" t="s">
        <v>178</v>
      </c>
      <c r="P7562" s="9" t="s">
        <v>321</v>
      </c>
      <c r="Q7562" s="9" t="s">
        <v>219</v>
      </c>
      <c r="R7562" s="9">
        <v>0</v>
      </c>
      <c r="S7562" s="9">
        <v>48</v>
      </c>
      <c r="T7562" s="9" t="s">
        <v>322</v>
      </c>
      <c r="U7562" s="9" t="s">
        <v>661</v>
      </c>
      <c r="X7562" s="9">
        <f>INDEX(SLA_Policy!$D$2:$D$5,MATCH(F7562,SLA_Policy!$A$2:$A$5,0))</f>
        <v>72</v>
      </c>
      <c r="Y7562" s="9" t="str">
        <f>IF(E7562="Cancelled","Excluded",IF(D7562="",IF((SLA_Policy!$B$8-B7562)*24&gt;X7562,"Open - Breached","Open - On Track"),IF((D7562-B7562)*24&lt;=X7562,"Met","Breached")))</f>
        <v>Met</v>
      </c>
    </row>
    <row r="7563" spans="1:25" x14ac:dyDescent="0.25">
      <c r="A7563" s="9" t="s">
        <v>11628</v>
      </c>
      <c r="B7563" s="23">
        <v>46133.640277777798</v>
      </c>
      <c r="C7563" s="23">
        <v>46133.642361111102</v>
      </c>
      <c r="D7563" s="23">
        <v>46133.707638888904</v>
      </c>
      <c r="E7563" s="9" t="s">
        <v>212</v>
      </c>
      <c r="F7563" s="9" t="s">
        <v>188</v>
      </c>
      <c r="G7563" s="9" t="s">
        <v>213</v>
      </c>
      <c r="H7563" s="9" t="s">
        <v>161</v>
      </c>
      <c r="I7563" s="9" t="s">
        <v>297</v>
      </c>
      <c r="J7563" s="9" t="s">
        <v>735</v>
      </c>
      <c r="K7563" s="9" t="s">
        <v>215</v>
      </c>
      <c r="L7563" s="9" t="s">
        <v>311</v>
      </c>
      <c r="M7563" s="9" t="s">
        <v>1120</v>
      </c>
      <c r="N7563" s="9" t="s">
        <v>198</v>
      </c>
      <c r="O7563" s="9" t="s">
        <v>116</v>
      </c>
      <c r="P7563" s="9" t="s">
        <v>258</v>
      </c>
      <c r="Q7563" s="9" t="s">
        <v>219</v>
      </c>
      <c r="R7563" s="9">
        <v>0</v>
      </c>
      <c r="S7563" s="9">
        <v>10</v>
      </c>
      <c r="U7563" s="9" t="s">
        <v>221</v>
      </c>
      <c r="X7563" s="9">
        <f>INDEX(SLA_Policy!$D$2:$D$5,MATCH(F7563,SLA_Policy!$A$2:$A$5,0))</f>
        <v>72</v>
      </c>
      <c r="Y7563" s="9" t="str">
        <f>IF(E7563="Cancelled","Excluded",IF(D7563="",IF((SLA_Policy!$B$8-B7563)*24&gt;X7563,"Open - Breached","Open - On Track"),IF((D7563-B7563)*24&lt;=X7563,"Met","Breached")))</f>
        <v>Met</v>
      </c>
    </row>
    <row r="7564" spans="1:25" x14ac:dyDescent="0.25">
      <c r="A7564" s="9" t="s">
        <v>11629</v>
      </c>
      <c r="B7564" s="23">
        <v>46133.650694444397</v>
      </c>
      <c r="C7564" s="23">
        <v>46133.777777777803</v>
      </c>
      <c r="D7564" s="23">
        <v>46134.521527777797</v>
      </c>
      <c r="E7564" s="9" t="s">
        <v>212</v>
      </c>
      <c r="F7564" s="9" t="s">
        <v>189</v>
      </c>
      <c r="G7564" s="9" t="s">
        <v>213</v>
      </c>
      <c r="H7564" s="9" t="s">
        <v>165</v>
      </c>
      <c r="I7564" s="9" t="s">
        <v>469</v>
      </c>
      <c r="J7564" s="9" t="s">
        <v>5112</v>
      </c>
      <c r="K7564" s="9" t="s">
        <v>239</v>
      </c>
      <c r="L7564" s="9" t="s">
        <v>311</v>
      </c>
      <c r="M7564" s="9" t="s">
        <v>1145</v>
      </c>
      <c r="N7564" s="9" t="s">
        <v>196</v>
      </c>
      <c r="O7564" s="9" t="s">
        <v>176</v>
      </c>
      <c r="P7564" s="9" t="s">
        <v>419</v>
      </c>
      <c r="Q7564" s="9" t="s">
        <v>219</v>
      </c>
      <c r="R7564" s="9">
        <v>0</v>
      </c>
      <c r="S7564" s="9">
        <v>12</v>
      </c>
      <c r="U7564" s="9" t="s">
        <v>266</v>
      </c>
      <c r="W7564" s="9">
        <v>5</v>
      </c>
      <c r="X7564" s="9">
        <f>INDEX(SLA_Policy!$D$2:$D$5,MATCH(F7564,SLA_Policy!$A$2:$A$5,0))</f>
        <v>120</v>
      </c>
      <c r="Y7564" s="9" t="str">
        <f>IF(E7564="Cancelled","Excluded",IF(D7564="",IF((SLA_Policy!$B$8-B7564)*24&gt;X7564,"Open - Breached","Open - On Track"),IF((D7564-B7564)*24&lt;=X7564,"Met","Breached")))</f>
        <v>Met</v>
      </c>
    </row>
    <row r="7565" spans="1:25" x14ac:dyDescent="0.25">
      <c r="A7565" s="9" t="s">
        <v>11630</v>
      </c>
      <c r="B7565" s="23">
        <v>46133.663194444503</v>
      </c>
      <c r="C7565" s="23">
        <v>46133.682638888902</v>
      </c>
      <c r="D7565" s="23">
        <v>46134.300694444399</v>
      </c>
      <c r="E7565" s="9" t="s">
        <v>212</v>
      </c>
      <c r="F7565" s="9" t="s">
        <v>189</v>
      </c>
      <c r="G7565" s="9" t="s">
        <v>236</v>
      </c>
      <c r="H7565" s="9" t="s">
        <v>164</v>
      </c>
      <c r="I7565" s="9" t="s">
        <v>421</v>
      </c>
      <c r="J7565" s="9" t="s">
        <v>2431</v>
      </c>
      <c r="K7565" s="9" t="s">
        <v>303</v>
      </c>
      <c r="L7565" s="9" t="s">
        <v>293</v>
      </c>
      <c r="M7565" s="9" t="s">
        <v>1211</v>
      </c>
      <c r="N7565" s="9" t="s">
        <v>199</v>
      </c>
      <c r="O7565" s="9" t="s">
        <v>116</v>
      </c>
      <c r="P7565" s="9" t="s">
        <v>218</v>
      </c>
      <c r="Q7565" s="9" t="s">
        <v>219</v>
      </c>
      <c r="R7565" s="9">
        <v>0</v>
      </c>
      <c r="S7565" s="9">
        <v>54</v>
      </c>
      <c r="T7565" s="9" t="s">
        <v>464</v>
      </c>
      <c r="U7565" s="9" t="s">
        <v>242</v>
      </c>
      <c r="X7565" s="9">
        <f>INDEX(SLA_Policy!$D$2:$D$5,MATCH(F7565,SLA_Policy!$A$2:$A$5,0))</f>
        <v>120</v>
      </c>
      <c r="Y7565" s="9" t="str">
        <f>IF(E7565="Cancelled","Excluded",IF(D7565="",IF((SLA_Policy!$B$8-B7565)*24&gt;X7565,"Open - Breached","Open - On Track"),IF((D7565-B7565)*24&lt;=X7565,"Met","Breached")))</f>
        <v>Met</v>
      </c>
    </row>
    <row r="7566" spans="1:25" x14ac:dyDescent="0.25">
      <c r="A7566" s="9" t="s">
        <v>11631</v>
      </c>
      <c r="B7566" s="23">
        <v>46133.741666666698</v>
      </c>
      <c r="C7566" s="23">
        <v>46134.363888888904</v>
      </c>
      <c r="D7566" s="23">
        <v>46134.375694444498</v>
      </c>
      <c r="E7566" s="9" t="s">
        <v>212</v>
      </c>
      <c r="F7566" s="9" t="s">
        <v>189</v>
      </c>
      <c r="G7566" s="9" t="s">
        <v>236</v>
      </c>
      <c r="H7566" s="9" t="s">
        <v>167</v>
      </c>
      <c r="I7566" s="9" t="s">
        <v>255</v>
      </c>
      <c r="J7566" s="9" t="s">
        <v>1646</v>
      </c>
      <c r="K7566" s="9" t="s">
        <v>246</v>
      </c>
      <c r="L7566" s="9" t="s">
        <v>216</v>
      </c>
      <c r="M7566" s="9" t="s">
        <v>4325</v>
      </c>
      <c r="N7566" s="9" t="s">
        <v>197</v>
      </c>
      <c r="O7566" s="9" t="s">
        <v>116</v>
      </c>
      <c r="P7566" s="9" t="s">
        <v>342</v>
      </c>
      <c r="Q7566" s="9" t="s">
        <v>219</v>
      </c>
      <c r="R7566" s="9">
        <v>0</v>
      </c>
      <c r="S7566" s="9">
        <v>22</v>
      </c>
      <c r="U7566" s="9" t="s">
        <v>242</v>
      </c>
      <c r="X7566" s="9">
        <f>INDEX(SLA_Policy!$D$2:$D$5,MATCH(F7566,SLA_Policy!$A$2:$A$5,0))</f>
        <v>120</v>
      </c>
      <c r="Y7566" s="9" t="str">
        <f>IF(E7566="Cancelled","Excluded",IF(D7566="",IF((SLA_Policy!$B$8-B7566)*24&gt;X7566,"Open - Breached","Open - On Track"),IF((D7566-B7566)*24&lt;=X7566,"Met","Breached")))</f>
        <v>Met</v>
      </c>
    </row>
    <row r="7567" spans="1:25" x14ac:dyDescent="0.25">
      <c r="A7567" s="9" t="s">
        <v>11632</v>
      </c>
      <c r="B7567" s="23">
        <v>46133.838194444397</v>
      </c>
      <c r="C7567" s="23">
        <v>46134.358333333301</v>
      </c>
      <c r="D7567" s="23">
        <v>46135.384722222203</v>
      </c>
      <c r="E7567" s="9" t="s">
        <v>212</v>
      </c>
      <c r="F7567" s="9" t="s">
        <v>188</v>
      </c>
      <c r="G7567" s="9" t="s">
        <v>236</v>
      </c>
      <c r="H7567" s="9" t="s">
        <v>163</v>
      </c>
      <c r="I7567" s="9" t="s">
        <v>315</v>
      </c>
      <c r="J7567" s="9" t="s">
        <v>2824</v>
      </c>
      <c r="K7567" s="9" t="s">
        <v>246</v>
      </c>
      <c r="L7567" s="9" t="s">
        <v>104</v>
      </c>
      <c r="M7567" s="9" t="s">
        <v>2915</v>
      </c>
      <c r="N7567" s="9" t="s">
        <v>198</v>
      </c>
      <c r="O7567" s="9" t="s">
        <v>176</v>
      </c>
      <c r="P7567" s="9" t="s">
        <v>503</v>
      </c>
      <c r="Q7567" s="9" t="s">
        <v>219</v>
      </c>
      <c r="R7567" s="9">
        <v>0</v>
      </c>
      <c r="S7567" s="9">
        <v>102</v>
      </c>
      <c r="T7567" s="9" t="s">
        <v>136</v>
      </c>
      <c r="U7567" s="9" t="s">
        <v>242</v>
      </c>
      <c r="W7567" s="9">
        <v>3</v>
      </c>
      <c r="X7567" s="9">
        <f>INDEX(SLA_Policy!$D$2:$D$5,MATCH(F7567,SLA_Policy!$A$2:$A$5,0))</f>
        <v>72</v>
      </c>
      <c r="Y7567" s="9" t="str">
        <f>IF(E7567="Cancelled","Excluded",IF(D7567="",IF((SLA_Policy!$B$8-B7567)*24&gt;X7567,"Open - Breached","Open - On Track"),IF((D7567-B7567)*24&lt;=X7567,"Met","Breached")))</f>
        <v>Met</v>
      </c>
    </row>
    <row r="7568" spans="1:25" x14ac:dyDescent="0.25">
      <c r="A7568" s="9" t="s">
        <v>11633</v>
      </c>
      <c r="B7568" s="23">
        <v>46134.292361111096</v>
      </c>
      <c r="C7568" s="23">
        <v>46134.298611111102</v>
      </c>
      <c r="D7568" s="23">
        <v>46134.496527777803</v>
      </c>
      <c r="E7568" s="9" t="s">
        <v>212</v>
      </c>
      <c r="F7568" s="9" t="s">
        <v>188</v>
      </c>
      <c r="G7568" s="9" t="s">
        <v>213</v>
      </c>
      <c r="H7568" s="9" t="s">
        <v>166</v>
      </c>
      <c r="I7568" s="9" t="s">
        <v>1238</v>
      </c>
      <c r="J7568" s="9" t="s">
        <v>3348</v>
      </c>
      <c r="K7568" s="9" t="s">
        <v>246</v>
      </c>
      <c r="L7568" s="9" t="s">
        <v>226</v>
      </c>
      <c r="M7568" s="9" t="s">
        <v>4777</v>
      </c>
      <c r="N7568" s="9" t="s">
        <v>199</v>
      </c>
      <c r="O7568" s="9" t="s">
        <v>181</v>
      </c>
      <c r="P7568" s="9" t="s">
        <v>449</v>
      </c>
      <c r="Q7568" s="9" t="s">
        <v>219</v>
      </c>
      <c r="R7568" s="9">
        <v>0</v>
      </c>
      <c r="S7568" s="9">
        <v>132</v>
      </c>
      <c r="T7568" s="9" t="s">
        <v>464</v>
      </c>
      <c r="U7568" s="9" t="s">
        <v>290</v>
      </c>
      <c r="X7568" s="9">
        <f>INDEX(SLA_Policy!$D$2:$D$5,MATCH(F7568,SLA_Policy!$A$2:$A$5,0))</f>
        <v>72</v>
      </c>
      <c r="Y7568" s="9" t="str">
        <f>IF(E7568="Cancelled","Excluded",IF(D7568="",IF((SLA_Policy!$B$8-B7568)*24&gt;X7568,"Open - Breached","Open - On Track"),IF((D7568-B7568)*24&lt;=X7568,"Met","Breached")))</f>
        <v>Met</v>
      </c>
    </row>
    <row r="7569" spans="1:25" x14ac:dyDescent="0.25">
      <c r="A7569" s="9" t="s">
        <v>11634</v>
      </c>
      <c r="B7569" s="23">
        <v>46134.316666666702</v>
      </c>
      <c r="C7569" s="23">
        <v>46134.318055555603</v>
      </c>
      <c r="D7569" s="23">
        <v>46134.429861111101</v>
      </c>
      <c r="E7569" s="9" t="s">
        <v>212</v>
      </c>
      <c r="F7569" s="9" t="s">
        <v>188</v>
      </c>
      <c r="G7569" s="9" t="s">
        <v>213</v>
      </c>
      <c r="H7569" s="9" t="s">
        <v>161</v>
      </c>
      <c r="I7569" s="9" t="s">
        <v>389</v>
      </c>
      <c r="J7569" s="9" t="s">
        <v>3069</v>
      </c>
      <c r="K7569" s="9" t="s">
        <v>246</v>
      </c>
      <c r="L7569" s="9" t="s">
        <v>282</v>
      </c>
      <c r="M7569" s="9" t="s">
        <v>2566</v>
      </c>
      <c r="N7569" s="9" t="s">
        <v>198</v>
      </c>
      <c r="O7569" s="9" t="s">
        <v>116</v>
      </c>
      <c r="P7569" s="9" t="s">
        <v>342</v>
      </c>
      <c r="Q7569" s="9" t="s">
        <v>219</v>
      </c>
      <c r="R7569" s="9">
        <v>1</v>
      </c>
      <c r="S7569" s="9">
        <v>13</v>
      </c>
      <c r="U7569" s="9" t="s">
        <v>266</v>
      </c>
      <c r="W7569" s="9">
        <v>2</v>
      </c>
      <c r="X7569" s="9">
        <f>INDEX(SLA_Policy!$D$2:$D$5,MATCH(F7569,SLA_Policy!$A$2:$A$5,0))</f>
        <v>72</v>
      </c>
      <c r="Y7569" s="9" t="str">
        <f>IF(E7569="Cancelled","Excluded",IF(D7569="",IF((SLA_Policy!$B$8-B7569)*24&gt;X7569,"Open - Breached","Open - On Track"),IF((D7569-B7569)*24&lt;=X7569,"Met","Breached")))</f>
        <v>Met</v>
      </c>
    </row>
    <row r="7570" spans="1:25" x14ac:dyDescent="0.25">
      <c r="A7570" s="9" t="s">
        <v>11635</v>
      </c>
      <c r="B7570" s="23">
        <v>46134.324999999997</v>
      </c>
      <c r="C7570" s="23">
        <v>46134.379166666702</v>
      </c>
      <c r="D7570" s="23">
        <v>46135.3930555556</v>
      </c>
      <c r="E7570" s="9" t="s">
        <v>212</v>
      </c>
      <c r="F7570" s="9" t="s">
        <v>188</v>
      </c>
      <c r="G7570" s="9" t="s">
        <v>236</v>
      </c>
      <c r="H7570" s="9" t="s">
        <v>161</v>
      </c>
      <c r="I7570" s="9" t="s">
        <v>237</v>
      </c>
      <c r="J7570" s="9" t="s">
        <v>11636</v>
      </c>
      <c r="K7570" s="9" t="s">
        <v>246</v>
      </c>
      <c r="L7570" s="9" t="s">
        <v>216</v>
      </c>
      <c r="M7570" s="9" t="s">
        <v>3627</v>
      </c>
      <c r="N7570" s="9" t="s">
        <v>197</v>
      </c>
      <c r="O7570" s="9" t="s">
        <v>177</v>
      </c>
      <c r="P7570" s="9" t="s">
        <v>300</v>
      </c>
      <c r="Q7570" s="9" t="s">
        <v>219</v>
      </c>
      <c r="R7570" s="9">
        <v>0</v>
      </c>
      <c r="S7570" s="9">
        <v>9</v>
      </c>
      <c r="U7570" s="9" t="s">
        <v>242</v>
      </c>
      <c r="X7570" s="9">
        <f>INDEX(SLA_Policy!$D$2:$D$5,MATCH(F7570,SLA_Policy!$A$2:$A$5,0))</f>
        <v>72</v>
      </c>
      <c r="Y7570" s="9" t="str">
        <f>IF(E7570="Cancelled","Excluded",IF(D7570="",IF((SLA_Policy!$B$8-B7570)*24&gt;X7570,"Open - Breached","Open - On Track"),IF((D7570-B7570)*24&lt;=X7570,"Met","Breached")))</f>
        <v>Met</v>
      </c>
    </row>
    <row r="7571" spans="1:25" x14ac:dyDescent="0.25">
      <c r="A7571" s="9" t="s">
        <v>11637</v>
      </c>
      <c r="B7571" s="23">
        <v>46134.335416666698</v>
      </c>
      <c r="C7571" s="23">
        <v>46134.356249999997</v>
      </c>
      <c r="D7571" s="23">
        <v>46134.378472222197</v>
      </c>
      <c r="E7571" s="9" t="s">
        <v>212</v>
      </c>
      <c r="F7571" s="9" t="s">
        <v>189</v>
      </c>
      <c r="G7571" s="9" t="s">
        <v>213</v>
      </c>
      <c r="H7571" s="9" t="s">
        <v>161</v>
      </c>
      <c r="I7571" s="9" t="s">
        <v>454</v>
      </c>
      <c r="J7571" s="9" t="s">
        <v>455</v>
      </c>
      <c r="K7571" s="9" t="s">
        <v>215</v>
      </c>
      <c r="L7571" s="9" t="s">
        <v>351</v>
      </c>
      <c r="M7571" s="9" t="s">
        <v>990</v>
      </c>
      <c r="N7571" s="9" t="s">
        <v>198</v>
      </c>
      <c r="O7571" s="9" t="s">
        <v>116</v>
      </c>
      <c r="P7571" s="9" t="s">
        <v>234</v>
      </c>
      <c r="Q7571" s="9" t="s">
        <v>219</v>
      </c>
      <c r="R7571" s="9">
        <v>0</v>
      </c>
      <c r="S7571" s="9">
        <v>7</v>
      </c>
      <c r="U7571" s="9" t="s">
        <v>221</v>
      </c>
      <c r="X7571" s="9">
        <f>INDEX(SLA_Policy!$D$2:$D$5,MATCH(F7571,SLA_Policy!$A$2:$A$5,0))</f>
        <v>120</v>
      </c>
      <c r="Y7571" s="9" t="str">
        <f>IF(E7571="Cancelled","Excluded",IF(D7571="",IF((SLA_Policy!$B$8-B7571)*24&gt;X7571,"Open - Breached","Open - On Track"),IF((D7571-B7571)*24&lt;=X7571,"Met","Breached")))</f>
        <v>Met</v>
      </c>
    </row>
    <row r="7572" spans="1:25" x14ac:dyDescent="0.25">
      <c r="A7572" s="9" t="s">
        <v>11638</v>
      </c>
      <c r="B7572" s="23">
        <v>46134.342361111099</v>
      </c>
      <c r="C7572" s="23">
        <v>46134.346527777801</v>
      </c>
      <c r="D7572" s="23">
        <v>46134.5756944444</v>
      </c>
      <c r="E7572" s="9" t="s">
        <v>212</v>
      </c>
      <c r="F7572" s="9" t="s">
        <v>188</v>
      </c>
      <c r="G7572" s="9" t="s">
        <v>213</v>
      </c>
      <c r="H7572" s="9" t="s">
        <v>164</v>
      </c>
      <c r="I7572" s="9" t="s">
        <v>260</v>
      </c>
      <c r="J7572" s="9" t="s">
        <v>11639</v>
      </c>
      <c r="K7572" s="9" t="s">
        <v>410</v>
      </c>
      <c r="L7572" s="9" t="s">
        <v>270</v>
      </c>
      <c r="M7572" s="9" t="s">
        <v>3684</v>
      </c>
      <c r="N7572" s="9" t="s">
        <v>198</v>
      </c>
      <c r="O7572" s="9" t="s">
        <v>179</v>
      </c>
      <c r="P7572" s="9" t="s">
        <v>264</v>
      </c>
      <c r="Q7572" s="9" t="s">
        <v>273</v>
      </c>
      <c r="R7572" s="9">
        <v>1</v>
      </c>
      <c r="S7572" s="9">
        <v>99</v>
      </c>
      <c r="T7572" s="9" t="s">
        <v>265</v>
      </c>
      <c r="U7572" s="9" t="s">
        <v>248</v>
      </c>
      <c r="W7572" s="9">
        <v>3</v>
      </c>
      <c r="X7572" s="9">
        <f>INDEX(SLA_Policy!$D$2:$D$5,MATCH(F7572,SLA_Policy!$A$2:$A$5,0))</f>
        <v>72</v>
      </c>
      <c r="Y7572" s="9" t="str">
        <f>IF(E7572="Cancelled","Excluded",IF(D7572="",IF((SLA_Policy!$B$8-B7572)*24&gt;X7572,"Open - Breached","Open - On Track"),IF((D7572-B7572)*24&lt;=X7572,"Met","Breached")))</f>
        <v>Met</v>
      </c>
    </row>
    <row r="7573" spans="1:25" x14ac:dyDescent="0.25">
      <c r="A7573" s="9" t="s">
        <v>11640</v>
      </c>
      <c r="B7573" s="23">
        <v>46134.344444444498</v>
      </c>
      <c r="C7573" s="23">
        <v>46134.348611111098</v>
      </c>
      <c r="D7573" s="23">
        <v>46135.394444444399</v>
      </c>
      <c r="E7573" s="9" t="s">
        <v>212</v>
      </c>
      <c r="F7573" s="9" t="s">
        <v>187</v>
      </c>
      <c r="G7573" s="9" t="s">
        <v>213</v>
      </c>
      <c r="H7573" s="9" t="s">
        <v>163</v>
      </c>
      <c r="I7573" s="9" t="s">
        <v>223</v>
      </c>
      <c r="J7573" s="9" t="s">
        <v>11641</v>
      </c>
      <c r="K7573" s="9" t="s">
        <v>215</v>
      </c>
      <c r="L7573" s="9" t="s">
        <v>307</v>
      </c>
      <c r="M7573" s="9" t="s">
        <v>2108</v>
      </c>
      <c r="N7573" s="9" t="s">
        <v>199</v>
      </c>
      <c r="O7573" s="9" t="s">
        <v>176</v>
      </c>
      <c r="P7573" s="9" t="s">
        <v>503</v>
      </c>
      <c r="Q7573" s="9" t="s">
        <v>273</v>
      </c>
      <c r="R7573" s="9">
        <v>0</v>
      </c>
      <c r="S7573" s="9">
        <v>47</v>
      </c>
      <c r="T7573" s="9" t="s">
        <v>229</v>
      </c>
      <c r="U7573" s="9" t="s">
        <v>376</v>
      </c>
      <c r="W7573" s="9">
        <v>4</v>
      </c>
      <c r="X7573" s="9">
        <f>INDEX(SLA_Policy!$D$2:$D$5,MATCH(F7573,SLA_Policy!$A$2:$A$5,0))</f>
        <v>8</v>
      </c>
      <c r="Y7573" s="9" t="str">
        <f>IF(E7573="Cancelled","Excluded",IF(D7573="",IF((SLA_Policy!$B$8-B7573)*24&gt;X7573,"Open - Breached","Open - On Track"),IF((D7573-B7573)*24&lt;=X7573,"Met","Breached")))</f>
        <v>Breached</v>
      </c>
    </row>
    <row r="7574" spans="1:25" x14ac:dyDescent="0.25">
      <c r="A7574" s="9" t="s">
        <v>11642</v>
      </c>
      <c r="B7574" s="23">
        <v>46134.350694444503</v>
      </c>
      <c r="C7574" s="23">
        <v>46134.384722222203</v>
      </c>
      <c r="D7574" s="23">
        <v>46134.5</v>
      </c>
      <c r="E7574" s="9" t="s">
        <v>212</v>
      </c>
      <c r="F7574" s="9" t="s">
        <v>189</v>
      </c>
      <c r="G7574" s="9" t="s">
        <v>213</v>
      </c>
      <c r="H7574" s="9" t="s">
        <v>161</v>
      </c>
      <c r="I7574" s="9" t="s">
        <v>454</v>
      </c>
      <c r="J7574" s="9" t="s">
        <v>3716</v>
      </c>
      <c r="K7574" s="9" t="s">
        <v>246</v>
      </c>
      <c r="L7574" s="9" t="s">
        <v>311</v>
      </c>
      <c r="M7574" s="9" t="s">
        <v>2374</v>
      </c>
      <c r="N7574" s="9" t="s">
        <v>196</v>
      </c>
      <c r="O7574" s="9" t="s">
        <v>177</v>
      </c>
      <c r="P7574" s="9" t="s">
        <v>241</v>
      </c>
      <c r="Q7574" s="9" t="s">
        <v>219</v>
      </c>
      <c r="R7574" s="9">
        <v>0</v>
      </c>
      <c r="S7574" s="9">
        <v>5</v>
      </c>
      <c r="U7574" s="9" t="s">
        <v>221</v>
      </c>
      <c r="W7574" s="9">
        <v>5</v>
      </c>
      <c r="X7574" s="9">
        <f>INDEX(SLA_Policy!$D$2:$D$5,MATCH(F7574,SLA_Policy!$A$2:$A$5,0))</f>
        <v>120</v>
      </c>
      <c r="Y7574" s="9" t="str">
        <f>IF(E7574="Cancelled","Excluded",IF(D7574="",IF((SLA_Policy!$B$8-B7574)*24&gt;X7574,"Open - Breached","Open - On Track"),IF((D7574-B7574)*24&lt;=X7574,"Met","Breached")))</f>
        <v>Met</v>
      </c>
    </row>
    <row r="7575" spans="1:25" x14ac:dyDescent="0.25">
      <c r="A7575" s="9" t="s">
        <v>11643</v>
      </c>
      <c r="B7575" s="23">
        <v>46134.357638888898</v>
      </c>
      <c r="C7575" s="23">
        <v>46134.390277777798</v>
      </c>
      <c r="D7575" s="23">
        <v>46134.551388888904</v>
      </c>
      <c r="E7575" s="9" t="s">
        <v>212</v>
      </c>
      <c r="F7575" s="9" t="s">
        <v>188</v>
      </c>
      <c r="G7575" s="9" t="s">
        <v>213</v>
      </c>
      <c r="H7575" s="9" t="s">
        <v>167</v>
      </c>
      <c r="I7575" s="9" t="s">
        <v>362</v>
      </c>
      <c r="J7575" s="9" t="s">
        <v>1765</v>
      </c>
      <c r="K7575" s="9" t="s">
        <v>239</v>
      </c>
      <c r="L7575" s="9" t="s">
        <v>216</v>
      </c>
      <c r="M7575" s="9" t="s">
        <v>3434</v>
      </c>
      <c r="N7575" s="9" t="s">
        <v>196</v>
      </c>
      <c r="O7575" s="9" t="s">
        <v>176</v>
      </c>
      <c r="P7575" s="9" t="s">
        <v>330</v>
      </c>
      <c r="Q7575" s="9" t="s">
        <v>219</v>
      </c>
      <c r="R7575" s="9">
        <v>0</v>
      </c>
      <c r="S7575" s="9">
        <v>39</v>
      </c>
      <c r="T7575" s="9" t="s">
        <v>136</v>
      </c>
      <c r="U7575" s="9" t="s">
        <v>248</v>
      </c>
      <c r="X7575" s="9">
        <f>INDEX(SLA_Policy!$D$2:$D$5,MATCH(F7575,SLA_Policy!$A$2:$A$5,0))</f>
        <v>72</v>
      </c>
      <c r="Y7575" s="9" t="str">
        <f>IF(E7575="Cancelled","Excluded",IF(D7575="",IF((SLA_Policy!$B$8-B7575)*24&gt;X7575,"Open - Breached","Open - On Track"),IF((D7575-B7575)*24&lt;=X7575,"Met","Breached")))</f>
        <v>Met</v>
      </c>
    </row>
    <row r="7576" spans="1:25" x14ac:dyDescent="0.25">
      <c r="A7576" s="9" t="s">
        <v>11644</v>
      </c>
      <c r="B7576" s="23">
        <v>46134.372916666704</v>
      </c>
      <c r="C7576" s="23">
        <v>46134.385416666701</v>
      </c>
      <c r="D7576" s="23">
        <v>46136.517361111102</v>
      </c>
      <c r="E7576" s="9" t="s">
        <v>212</v>
      </c>
      <c r="F7576" s="9" t="s">
        <v>188</v>
      </c>
      <c r="G7576" s="9" t="s">
        <v>236</v>
      </c>
      <c r="H7576" s="9" t="s">
        <v>162</v>
      </c>
      <c r="I7576" s="9" t="s">
        <v>280</v>
      </c>
      <c r="J7576" s="9" t="s">
        <v>1551</v>
      </c>
      <c r="K7576" s="9" t="s">
        <v>215</v>
      </c>
      <c r="L7576" s="9" t="s">
        <v>104</v>
      </c>
      <c r="M7576" s="9" t="s">
        <v>1171</v>
      </c>
      <c r="N7576" s="9" t="s">
        <v>197</v>
      </c>
      <c r="O7576" s="9" t="s">
        <v>179</v>
      </c>
      <c r="P7576" s="9" t="s">
        <v>313</v>
      </c>
      <c r="Q7576" s="9" t="s">
        <v>219</v>
      </c>
      <c r="R7576" s="9">
        <v>0</v>
      </c>
      <c r="S7576" s="9">
        <v>66</v>
      </c>
      <c r="U7576" s="9" t="s">
        <v>242</v>
      </c>
      <c r="X7576" s="9">
        <f>INDEX(SLA_Policy!$D$2:$D$5,MATCH(F7576,SLA_Policy!$A$2:$A$5,0))</f>
        <v>72</v>
      </c>
      <c r="Y7576" s="9" t="str">
        <f>IF(E7576="Cancelled","Excluded",IF(D7576="",IF((SLA_Policy!$B$8-B7576)*24&gt;X7576,"Open - Breached","Open - On Track"),IF((D7576-B7576)*24&lt;=X7576,"Met","Breached")))</f>
        <v>Met</v>
      </c>
    </row>
    <row r="7577" spans="1:25" x14ac:dyDescent="0.25">
      <c r="A7577" s="9" t="s">
        <v>11645</v>
      </c>
      <c r="B7577" s="23">
        <v>46134.376388888901</v>
      </c>
      <c r="C7577" s="23">
        <v>46134.377777777801</v>
      </c>
      <c r="D7577" s="23">
        <v>46134.5402777778</v>
      </c>
      <c r="E7577" s="9" t="s">
        <v>212</v>
      </c>
      <c r="F7577" s="9" t="s">
        <v>188</v>
      </c>
      <c r="G7577" s="9" t="s">
        <v>213</v>
      </c>
      <c r="H7577" s="9" t="s">
        <v>88</v>
      </c>
      <c r="I7577" s="9" t="s">
        <v>92</v>
      </c>
      <c r="J7577" s="9" t="s">
        <v>5596</v>
      </c>
      <c r="K7577" s="9" t="s">
        <v>215</v>
      </c>
      <c r="L7577" s="9" t="s">
        <v>270</v>
      </c>
      <c r="M7577" s="9" t="s">
        <v>6381</v>
      </c>
      <c r="N7577" s="9" t="s">
        <v>198</v>
      </c>
      <c r="O7577" s="9" t="s">
        <v>178</v>
      </c>
      <c r="P7577" s="9" t="s">
        <v>360</v>
      </c>
      <c r="Q7577" s="9" t="s">
        <v>219</v>
      </c>
      <c r="R7577" s="9">
        <v>0</v>
      </c>
      <c r="S7577" s="9">
        <v>61</v>
      </c>
      <c r="T7577" s="9" t="s">
        <v>322</v>
      </c>
      <c r="U7577" s="9" t="s">
        <v>266</v>
      </c>
      <c r="X7577" s="9">
        <f>INDEX(SLA_Policy!$D$2:$D$5,MATCH(F7577,SLA_Policy!$A$2:$A$5,0))</f>
        <v>72</v>
      </c>
      <c r="Y7577" s="9" t="str">
        <f>IF(E7577="Cancelled","Excluded",IF(D7577="",IF((SLA_Policy!$B$8-B7577)*24&gt;X7577,"Open - Breached","Open - On Track"),IF((D7577-B7577)*24&lt;=X7577,"Met","Breached")))</f>
        <v>Met</v>
      </c>
    </row>
    <row r="7578" spans="1:25" x14ac:dyDescent="0.25">
      <c r="A7578" s="9" t="s">
        <v>11646</v>
      </c>
      <c r="B7578" s="23">
        <v>46134.376388888901</v>
      </c>
      <c r="C7578" s="23">
        <v>46134.390972222202</v>
      </c>
      <c r="D7578" s="23">
        <v>46135.3569444444</v>
      </c>
      <c r="E7578" s="9" t="s">
        <v>212</v>
      </c>
      <c r="F7578" s="9" t="s">
        <v>188</v>
      </c>
      <c r="G7578" s="9" t="s">
        <v>213</v>
      </c>
      <c r="H7578" s="9" t="s">
        <v>166</v>
      </c>
      <c r="I7578" s="9" t="s">
        <v>286</v>
      </c>
      <c r="J7578" s="9" t="s">
        <v>632</v>
      </c>
      <c r="K7578" s="9" t="s">
        <v>215</v>
      </c>
      <c r="L7578" s="9" t="s">
        <v>270</v>
      </c>
      <c r="M7578" s="9" t="s">
        <v>5021</v>
      </c>
      <c r="N7578" s="9" t="s">
        <v>197</v>
      </c>
      <c r="O7578" s="9" t="s">
        <v>181</v>
      </c>
      <c r="P7578" s="9" t="s">
        <v>449</v>
      </c>
      <c r="Q7578" s="9" t="s">
        <v>219</v>
      </c>
      <c r="R7578" s="9">
        <v>1</v>
      </c>
      <c r="S7578" s="9">
        <v>18</v>
      </c>
      <c r="U7578" s="9" t="s">
        <v>376</v>
      </c>
      <c r="X7578" s="9">
        <f>INDEX(SLA_Policy!$D$2:$D$5,MATCH(F7578,SLA_Policy!$A$2:$A$5,0))</f>
        <v>72</v>
      </c>
      <c r="Y7578" s="9" t="str">
        <f>IF(E7578="Cancelled","Excluded",IF(D7578="",IF((SLA_Policy!$B$8-B7578)*24&gt;X7578,"Open - Breached","Open - On Track"),IF((D7578-B7578)*24&lt;=X7578,"Met","Breached")))</f>
        <v>Met</v>
      </c>
    </row>
    <row r="7579" spans="1:25" x14ac:dyDescent="0.25">
      <c r="A7579" s="9" t="s">
        <v>11647</v>
      </c>
      <c r="B7579" s="23">
        <v>46134.466666666704</v>
      </c>
      <c r="C7579" s="23">
        <v>46134.469444444498</v>
      </c>
      <c r="D7579" s="23">
        <v>46134.482638888898</v>
      </c>
      <c r="E7579" s="9" t="s">
        <v>212</v>
      </c>
      <c r="F7579" s="9" t="s">
        <v>188</v>
      </c>
      <c r="G7579" s="9" t="s">
        <v>213</v>
      </c>
      <c r="H7579" s="9" t="s">
        <v>161</v>
      </c>
      <c r="I7579" s="9" t="s">
        <v>454</v>
      </c>
      <c r="J7579" s="9" t="s">
        <v>813</v>
      </c>
      <c r="K7579" s="9" t="s">
        <v>215</v>
      </c>
      <c r="L7579" s="9" t="s">
        <v>270</v>
      </c>
      <c r="M7579" s="9" t="s">
        <v>784</v>
      </c>
      <c r="N7579" s="9" t="s">
        <v>199</v>
      </c>
      <c r="O7579" s="9" t="s">
        <v>116</v>
      </c>
      <c r="P7579" s="9" t="s">
        <v>295</v>
      </c>
      <c r="Q7579" s="9" t="s">
        <v>219</v>
      </c>
      <c r="R7579" s="9">
        <v>0</v>
      </c>
      <c r="S7579" s="9">
        <v>7</v>
      </c>
      <c r="U7579" s="9" t="s">
        <v>266</v>
      </c>
      <c r="X7579" s="9">
        <f>INDEX(SLA_Policy!$D$2:$D$5,MATCH(F7579,SLA_Policy!$A$2:$A$5,0))</f>
        <v>72</v>
      </c>
      <c r="Y7579" s="9" t="str">
        <f>IF(E7579="Cancelled","Excluded",IF(D7579="",IF((SLA_Policy!$B$8-B7579)*24&gt;X7579,"Open - Breached","Open - On Track"),IF((D7579-B7579)*24&lt;=X7579,"Met","Breached")))</f>
        <v>Met</v>
      </c>
    </row>
    <row r="7580" spans="1:25" x14ac:dyDescent="0.25">
      <c r="A7580" s="9" t="s">
        <v>11648</v>
      </c>
      <c r="B7580" s="23">
        <v>46134.472222222197</v>
      </c>
      <c r="C7580" s="23">
        <v>46134.474305555603</v>
      </c>
      <c r="D7580" s="23">
        <v>46134.551388888904</v>
      </c>
      <c r="E7580" s="9" t="s">
        <v>212</v>
      </c>
      <c r="F7580" s="9" t="s">
        <v>188</v>
      </c>
      <c r="G7580" s="9" t="s">
        <v>213</v>
      </c>
      <c r="H7580" s="9" t="s">
        <v>162</v>
      </c>
      <c r="I7580" s="9" t="s">
        <v>345</v>
      </c>
      <c r="J7580" s="9" t="s">
        <v>11649</v>
      </c>
      <c r="K7580" s="9" t="s">
        <v>225</v>
      </c>
      <c r="L7580" s="9" t="s">
        <v>216</v>
      </c>
      <c r="M7580" s="9" t="s">
        <v>5407</v>
      </c>
      <c r="N7580" s="9" t="s">
        <v>198</v>
      </c>
      <c r="O7580" s="9" t="s">
        <v>116</v>
      </c>
      <c r="P7580" s="9" t="s">
        <v>551</v>
      </c>
      <c r="Q7580" s="9" t="s">
        <v>219</v>
      </c>
      <c r="R7580" s="9">
        <v>0</v>
      </c>
      <c r="S7580" s="9">
        <v>10</v>
      </c>
      <c r="U7580" s="9" t="s">
        <v>266</v>
      </c>
      <c r="X7580" s="9">
        <f>INDEX(SLA_Policy!$D$2:$D$5,MATCH(F7580,SLA_Policy!$A$2:$A$5,0))</f>
        <v>72</v>
      </c>
      <c r="Y7580" s="9" t="str">
        <f>IF(E7580="Cancelled","Excluded",IF(D7580="",IF((SLA_Policy!$B$8-B7580)*24&gt;X7580,"Open - Breached","Open - On Track"),IF((D7580-B7580)*24&lt;=X7580,"Met","Breached")))</f>
        <v>Met</v>
      </c>
    </row>
    <row r="7581" spans="1:25" x14ac:dyDescent="0.25">
      <c r="A7581" s="9" t="s">
        <v>11650</v>
      </c>
      <c r="B7581" s="23">
        <v>46134.476388888899</v>
      </c>
      <c r="C7581" s="23">
        <v>46134.626388888901</v>
      </c>
      <c r="D7581" s="23">
        <v>46135.336805555598</v>
      </c>
      <c r="E7581" s="9" t="s">
        <v>212</v>
      </c>
      <c r="F7581" s="9" t="s">
        <v>189</v>
      </c>
      <c r="G7581" s="9" t="s">
        <v>236</v>
      </c>
      <c r="H7581" s="9" t="s">
        <v>161</v>
      </c>
      <c r="I7581" s="9" t="s">
        <v>482</v>
      </c>
      <c r="J7581" s="9" t="s">
        <v>2068</v>
      </c>
      <c r="K7581" s="9" t="s">
        <v>303</v>
      </c>
      <c r="L7581" s="9" t="s">
        <v>216</v>
      </c>
      <c r="M7581" s="9" t="s">
        <v>679</v>
      </c>
      <c r="N7581" s="9" t="s">
        <v>197</v>
      </c>
      <c r="O7581" s="9" t="s">
        <v>177</v>
      </c>
      <c r="P7581" s="9" t="s">
        <v>457</v>
      </c>
      <c r="Q7581" s="9" t="s">
        <v>219</v>
      </c>
      <c r="R7581" s="9">
        <v>0</v>
      </c>
      <c r="S7581" s="9">
        <v>50</v>
      </c>
      <c r="U7581" s="9" t="s">
        <v>242</v>
      </c>
      <c r="X7581" s="9">
        <f>INDEX(SLA_Policy!$D$2:$D$5,MATCH(F7581,SLA_Policy!$A$2:$A$5,0))</f>
        <v>120</v>
      </c>
      <c r="Y7581" s="9" t="str">
        <f>IF(E7581="Cancelled","Excluded",IF(D7581="",IF((SLA_Policy!$B$8-B7581)*24&gt;X7581,"Open - Breached","Open - On Track"),IF((D7581-B7581)*24&lt;=X7581,"Met","Breached")))</f>
        <v>Met</v>
      </c>
    </row>
    <row r="7582" spans="1:25" x14ac:dyDescent="0.25">
      <c r="A7582" s="9" t="s">
        <v>11651</v>
      </c>
      <c r="B7582" s="23">
        <v>46134.479861111096</v>
      </c>
      <c r="C7582" s="23">
        <v>46134.511111111096</v>
      </c>
      <c r="D7582" s="23">
        <v>46135.594444444498</v>
      </c>
      <c r="E7582" s="9" t="s">
        <v>212</v>
      </c>
      <c r="F7582" s="9" t="s">
        <v>188</v>
      </c>
      <c r="G7582" s="9" t="s">
        <v>213</v>
      </c>
      <c r="H7582" s="9" t="s">
        <v>165</v>
      </c>
      <c r="I7582" s="9" t="s">
        <v>2034</v>
      </c>
      <c r="J7582" s="9" t="s">
        <v>11652</v>
      </c>
      <c r="K7582" s="9" t="s">
        <v>246</v>
      </c>
      <c r="L7582" s="9" t="s">
        <v>371</v>
      </c>
      <c r="M7582" s="9" t="s">
        <v>1457</v>
      </c>
      <c r="N7582" s="9" t="s">
        <v>197</v>
      </c>
      <c r="O7582" s="9" t="s">
        <v>176</v>
      </c>
      <c r="P7582" s="9" t="s">
        <v>330</v>
      </c>
      <c r="Q7582" s="9" t="s">
        <v>219</v>
      </c>
      <c r="R7582" s="9">
        <v>0</v>
      </c>
      <c r="S7582" s="9">
        <v>13</v>
      </c>
      <c r="U7582" s="9" t="s">
        <v>266</v>
      </c>
      <c r="X7582" s="9">
        <f>INDEX(SLA_Policy!$D$2:$D$5,MATCH(F7582,SLA_Policy!$A$2:$A$5,0))</f>
        <v>72</v>
      </c>
      <c r="Y7582" s="9" t="str">
        <f>IF(E7582="Cancelled","Excluded",IF(D7582="",IF((SLA_Policy!$B$8-B7582)*24&gt;X7582,"Open - Breached","Open - On Track"),IF((D7582-B7582)*24&lt;=X7582,"Met","Breached")))</f>
        <v>Met</v>
      </c>
    </row>
    <row r="7583" spans="1:25" x14ac:dyDescent="0.25">
      <c r="A7583" s="9" t="s">
        <v>11653</v>
      </c>
      <c r="B7583" s="23">
        <v>46134.488888888904</v>
      </c>
      <c r="C7583" s="23">
        <v>46134.582638888904</v>
      </c>
      <c r="D7583" s="23">
        <v>46134.604861111096</v>
      </c>
      <c r="E7583" s="9" t="s">
        <v>212</v>
      </c>
      <c r="F7583" s="9" t="s">
        <v>188</v>
      </c>
      <c r="G7583" s="9" t="s">
        <v>213</v>
      </c>
      <c r="H7583" s="9" t="s">
        <v>161</v>
      </c>
      <c r="I7583" s="9" t="s">
        <v>454</v>
      </c>
      <c r="J7583" s="9" t="s">
        <v>3846</v>
      </c>
      <c r="K7583" s="9" t="s">
        <v>215</v>
      </c>
      <c r="L7583" s="9" t="s">
        <v>371</v>
      </c>
      <c r="M7583" s="9" t="s">
        <v>3867</v>
      </c>
      <c r="N7583" s="9" t="s">
        <v>196</v>
      </c>
      <c r="O7583" s="9" t="s">
        <v>116</v>
      </c>
      <c r="P7583" s="9" t="s">
        <v>295</v>
      </c>
      <c r="Q7583" s="9" t="s">
        <v>219</v>
      </c>
      <c r="R7583" s="9">
        <v>0</v>
      </c>
      <c r="S7583" s="9">
        <v>8</v>
      </c>
      <c r="U7583" s="9" t="s">
        <v>221</v>
      </c>
      <c r="X7583" s="9">
        <f>INDEX(SLA_Policy!$D$2:$D$5,MATCH(F7583,SLA_Policy!$A$2:$A$5,0))</f>
        <v>72</v>
      </c>
      <c r="Y7583" s="9" t="str">
        <f>IF(E7583="Cancelled","Excluded",IF(D7583="",IF((SLA_Policy!$B$8-B7583)*24&gt;X7583,"Open - Breached","Open - On Track"),IF((D7583-B7583)*24&lt;=X7583,"Met","Breached")))</f>
        <v>Met</v>
      </c>
    </row>
    <row r="7584" spans="1:25" x14ac:dyDescent="0.25">
      <c r="A7584" s="9" t="s">
        <v>11654</v>
      </c>
      <c r="B7584" s="23">
        <v>46134.530555555597</v>
      </c>
      <c r="C7584" s="23">
        <v>46134.556944444397</v>
      </c>
      <c r="D7584" s="23">
        <v>46134.581250000003</v>
      </c>
      <c r="E7584" s="9" t="s">
        <v>212</v>
      </c>
      <c r="F7584" s="9" t="s">
        <v>187</v>
      </c>
      <c r="G7584" s="9" t="s">
        <v>213</v>
      </c>
      <c r="H7584" s="9" t="s">
        <v>162</v>
      </c>
      <c r="I7584" s="9" t="s">
        <v>416</v>
      </c>
      <c r="J7584" s="9" t="s">
        <v>2215</v>
      </c>
      <c r="K7584" s="9" t="s">
        <v>246</v>
      </c>
      <c r="L7584" s="9" t="s">
        <v>311</v>
      </c>
      <c r="M7584" s="9" t="s">
        <v>3219</v>
      </c>
      <c r="N7584" s="9" t="s">
        <v>196</v>
      </c>
      <c r="O7584" s="9" t="s">
        <v>176</v>
      </c>
      <c r="P7584" s="9" t="s">
        <v>228</v>
      </c>
      <c r="Q7584" s="9" t="s">
        <v>273</v>
      </c>
      <c r="R7584" s="9">
        <v>0</v>
      </c>
      <c r="S7584" s="9">
        <v>17</v>
      </c>
      <c r="U7584" s="9" t="s">
        <v>248</v>
      </c>
      <c r="X7584" s="9">
        <f>INDEX(SLA_Policy!$D$2:$D$5,MATCH(F7584,SLA_Policy!$A$2:$A$5,0))</f>
        <v>8</v>
      </c>
      <c r="Y7584" s="9" t="str">
        <f>IF(E7584="Cancelled","Excluded",IF(D7584="",IF((SLA_Policy!$B$8-B7584)*24&gt;X7584,"Open - Breached","Open - On Track"),IF((D7584-B7584)*24&lt;=X7584,"Met","Breached")))</f>
        <v>Met</v>
      </c>
    </row>
    <row r="7585" spans="1:25" x14ac:dyDescent="0.25">
      <c r="A7585" s="9" t="s">
        <v>11655</v>
      </c>
      <c r="B7585" s="23">
        <v>46134.552777777797</v>
      </c>
      <c r="C7585" s="23">
        <v>46134.578472222202</v>
      </c>
      <c r="D7585" s="23">
        <v>46135.340972222199</v>
      </c>
      <c r="E7585" s="9" t="s">
        <v>212</v>
      </c>
      <c r="F7585" s="9" t="s">
        <v>188</v>
      </c>
      <c r="G7585" s="9" t="s">
        <v>213</v>
      </c>
      <c r="H7585" s="9" t="s">
        <v>162</v>
      </c>
      <c r="I7585" s="9" t="s">
        <v>244</v>
      </c>
      <c r="J7585" s="9" t="s">
        <v>5402</v>
      </c>
      <c r="K7585" s="9" t="s">
        <v>246</v>
      </c>
      <c r="L7585" s="9" t="s">
        <v>104</v>
      </c>
      <c r="M7585" s="9" t="s">
        <v>1056</v>
      </c>
      <c r="N7585" s="9" t="s">
        <v>196</v>
      </c>
      <c r="O7585" s="9" t="s">
        <v>179</v>
      </c>
      <c r="P7585" s="9" t="s">
        <v>337</v>
      </c>
      <c r="Q7585" s="9" t="s">
        <v>219</v>
      </c>
      <c r="R7585" s="9">
        <v>0</v>
      </c>
      <c r="S7585" s="9">
        <v>15</v>
      </c>
      <c r="U7585" s="9" t="s">
        <v>266</v>
      </c>
      <c r="W7585" s="9">
        <v>3</v>
      </c>
      <c r="X7585" s="9">
        <f>INDEX(SLA_Policy!$D$2:$D$5,MATCH(F7585,SLA_Policy!$A$2:$A$5,0))</f>
        <v>72</v>
      </c>
      <c r="Y7585" s="9" t="str">
        <f>IF(E7585="Cancelled","Excluded",IF(D7585="",IF((SLA_Policy!$B$8-B7585)*24&gt;X7585,"Open - Breached","Open - On Track"),IF((D7585-B7585)*24&lt;=X7585,"Met","Breached")))</f>
        <v>Met</v>
      </c>
    </row>
    <row r="7586" spans="1:25" x14ac:dyDescent="0.25">
      <c r="A7586" s="9" t="s">
        <v>11656</v>
      </c>
      <c r="B7586" s="23">
        <v>46134.552777777797</v>
      </c>
      <c r="C7586" s="23">
        <v>46134.555555555598</v>
      </c>
      <c r="D7586" s="23">
        <v>46135.35</v>
      </c>
      <c r="E7586" s="9" t="s">
        <v>212</v>
      </c>
      <c r="F7586" s="9" t="s">
        <v>188</v>
      </c>
      <c r="G7586" s="9" t="s">
        <v>213</v>
      </c>
      <c r="H7586" s="9" t="s">
        <v>162</v>
      </c>
      <c r="I7586" s="9" t="s">
        <v>345</v>
      </c>
      <c r="J7586" s="9" t="s">
        <v>11657</v>
      </c>
      <c r="K7586" s="9" t="s">
        <v>246</v>
      </c>
      <c r="L7586" s="9" t="s">
        <v>226</v>
      </c>
      <c r="M7586" s="9" t="s">
        <v>4881</v>
      </c>
      <c r="N7586" s="9" t="s">
        <v>196</v>
      </c>
      <c r="O7586" s="9" t="s">
        <v>179</v>
      </c>
      <c r="P7586" s="9" t="s">
        <v>264</v>
      </c>
      <c r="Q7586" s="9" t="s">
        <v>219</v>
      </c>
      <c r="R7586" s="9">
        <v>0</v>
      </c>
      <c r="S7586" s="9">
        <v>7</v>
      </c>
      <c r="U7586" s="9" t="s">
        <v>266</v>
      </c>
      <c r="X7586" s="9">
        <f>INDEX(SLA_Policy!$D$2:$D$5,MATCH(F7586,SLA_Policy!$A$2:$A$5,0))</f>
        <v>72</v>
      </c>
      <c r="Y7586" s="9" t="str">
        <f>IF(E7586="Cancelled","Excluded",IF(D7586="",IF((SLA_Policy!$B$8-B7586)*24&gt;X7586,"Open - Breached","Open - On Track"),IF((D7586-B7586)*24&lt;=X7586,"Met","Breached")))</f>
        <v>Met</v>
      </c>
    </row>
    <row r="7587" spans="1:25" x14ac:dyDescent="0.25">
      <c r="A7587" s="9" t="s">
        <v>11658</v>
      </c>
      <c r="B7587" s="23">
        <v>46134.572916666701</v>
      </c>
      <c r="C7587" s="23">
        <v>46134.626388888901</v>
      </c>
      <c r="D7587" s="23">
        <v>46135.347222222197</v>
      </c>
      <c r="E7587" s="9" t="s">
        <v>212</v>
      </c>
      <c r="F7587" s="9" t="s">
        <v>188</v>
      </c>
      <c r="G7587" s="9" t="s">
        <v>213</v>
      </c>
      <c r="H7587" s="9" t="s">
        <v>167</v>
      </c>
      <c r="I7587" s="9" t="s">
        <v>536</v>
      </c>
      <c r="J7587" s="9" t="s">
        <v>2940</v>
      </c>
      <c r="K7587" s="9" t="s">
        <v>215</v>
      </c>
      <c r="L7587" s="9" t="s">
        <v>311</v>
      </c>
      <c r="M7587" s="9" t="s">
        <v>538</v>
      </c>
      <c r="N7587" s="9" t="s">
        <v>196</v>
      </c>
      <c r="O7587" s="9" t="s">
        <v>176</v>
      </c>
      <c r="P7587" s="9" t="s">
        <v>503</v>
      </c>
      <c r="Q7587" s="9" t="s">
        <v>219</v>
      </c>
      <c r="R7587" s="9">
        <v>0</v>
      </c>
      <c r="S7587" s="9">
        <v>44</v>
      </c>
      <c r="T7587" s="9" t="s">
        <v>220</v>
      </c>
      <c r="U7587" s="9" t="s">
        <v>248</v>
      </c>
      <c r="W7587" s="9">
        <v>4</v>
      </c>
      <c r="X7587" s="9">
        <f>INDEX(SLA_Policy!$D$2:$D$5,MATCH(F7587,SLA_Policy!$A$2:$A$5,0))</f>
        <v>72</v>
      </c>
      <c r="Y7587" s="9" t="str">
        <f>IF(E7587="Cancelled","Excluded",IF(D7587="",IF((SLA_Policy!$B$8-B7587)*24&gt;X7587,"Open - Breached","Open - On Track"),IF((D7587-B7587)*24&lt;=X7587,"Met","Breached")))</f>
        <v>Met</v>
      </c>
    </row>
    <row r="7588" spans="1:25" x14ac:dyDescent="0.25">
      <c r="A7588" s="9" t="s">
        <v>11659</v>
      </c>
      <c r="B7588" s="23">
        <v>46134.574999999997</v>
      </c>
      <c r="C7588" s="23">
        <v>46134.590972222199</v>
      </c>
      <c r="D7588" s="23">
        <v>46139.395833333299</v>
      </c>
      <c r="E7588" s="9" t="s">
        <v>212</v>
      </c>
      <c r="F7588" s="9" t="s">
        <v>189</v>
      </c>
      <c r="G7588" s="9" t="s">
        <v>236</v>
      </c>
      <c r="H7588" s="9" t="s">
        <v>161</v>
      </c>
      <c r="I7588" s="9" t="s">
        <v>237</v>
      </c>
      <c r="J7588" s="9" t="s">
        <v>602</v>
      </c>
      <c r="K7588" s="9" t="s">
        <v>246</v>
      </c>
      <c r="L7588" s="9" t="s">
        <v>104</v>
      </c>
      <c r="M7588" s="9" t="s">
        <v>2368</v>
      </c>
      <c r="N7588" s="9" t="s">
        <v>196</v>
      </c>
      <c r="O7588" s="9" t="s">
        <v>177</v>
      </c>
      <c r="P7588" s="9" t="s">
        <v>457</v>
      </c>
      <c r="Q7588" s="9" t="s">
        <v>219</v>
      </c>
      <c r="R7588" s="9">
        <v>0</v>
      </c>
      <c r="S7588" s="9">
        <v>14</v>
      </c>
      <c r="U7588" s="9" t="s">
        <v>242</v>
      </c>
      <c r="X7588" s="9">
        <f>INDEX(SLA_Policy!$D$2:$D$5,MATCH(F7588,SLA_Policy!$A$2:$A$5,0))</f>
        <v>120</v>
      </c>
      <c r="Y7588" s="9" t="str">
        <f>IF(E7588="Cancelled","Excluded",IF(D7588="",IF((SLA_Policy!$B$8-B7588)*24&gt;X7588,"Open - Breached","Open - On Track"),IF((D7588-B7588)*24&lt;=X7588,"Met","Breached")))</f>
        <v>Met</v>
      </c>
    </row>
    <row r="7589" spans="1:25" x14ac:dyDescent="0.25">
      <c r="A7589" s="9" t="s">
        <v>11660</v>
      </c>
      <c r="B7589" s="23">
        <v>46134.578472222202</v>
      </c>
      <c r="C7589" s="23">
        <v>46134.581250000003</v>
      </c>
      <c r="D7589" s="23">
        <v>46134.620833333298</v>
      </c>
      <c r="E7589" s="9" t="s">
        <v>212</v>
      </c>
      <c r="F7589" s="9" t="s">
        <v>188</v>
      </c>
      <c r="G7589" s="9" t="s">
        <v>213</v>
      </c>
      <c r="H7589" s="9" t="s">
        <v>162</v>
      </c>
      <c r="I7589" s="9" t="s">
        <v>345</v>
      </c>
      <c r="J7589" s="9" t="s">
        <v>1556</v>
      </c>
      <c r="K7589" s="9" t="s">
        <v>246</v>
      </c>
      <c r="L7589" s="9" t="s">
        <v>311</v>
      </c>
      <c r="M7589" s="9" t="s">
        <v>4454</v>
      </c>
      <c r="N7589" s="9" t="s">
        <v>198</v>
      </c>
      <c r="O7589" s="9" t="s">
        <v>179</v>
      </c>
      <c r="P7589" s="9" t="s">
        <v>264</v>
      </c>
      <c r="Q7589" s="9" t="s">
        <v>219</v>
      </c>
      <c r="R7589" s="9">
        <v>0</v>
      </c>
      <c r="S7589" s="9">
        <v>17</v>
      </c>
      <c r="U7589" s="9" t="s">
        <v>290</v>
      </c>
      <c r="X7589" s="9">
        <f>INDEX(SLA_Policy!$D$2:$D$5,MATCH(F7589,SLA_Policy!$A$2:$A$5,0))</f>
        <v>72</v>
      </c>
      <c r="Y7589" s="9" t="str">
        <f>IF(E7589="Cancelled","Excluded",IF(D7589="",IF((SLA_Policy!$B$8-B7589)*24&gt;X7589,"Open - Breached","Open - On Track"),IF((D7589-B7589)*24&lt;=X7589,"Met","Breached")))</f>
        <v>Met</v>
      </c>
    </row>
    <row r="7590" spans="1:25" x14ac:dyDescent="0.25">
      <c r="A7590" s="9" t="s">
        <v>11661</v>
      </c>
      <c r="B7590" s="23">
        <v>46134.6159722222</v>
      </c>
      <c r="E7590" s="9" t="s">
        <v>649</v>
      </c>
      <c r="F7590" s="9" t="s">
        <v>189</v>
      </c>
      <c r="G7590" s="9" t="s">
        <v>236</v>
      </c>
      <c r="H7590" s="9" t="s">
        <v>164</v>
      </c>
      <c r="I7590" s="9" t="s">
        <v>421</v>
      </c>
      <c r="J7590" s="9" t="s">
        <v>1349</v>
      </c>
      <c r="K7590" s="9" t="s">
        <v>215</v>
      </c>
      <c r="L7590" s="9" t="s">
        <v>311</v>
      </c>
      <c r="M7590" s="9" t="s">
        <v>1807</v>
      </c>
      <c r="N7590" s="9" t="s">
        <v>197</v>
      </c>
      <c r="O7590" s="9" t="s">
        <v>180</v>
      </c>
      <c r="P7590" s="9" t="s">
        <v>318</v>
      </c>
      <c r="Q7590" s="9" t="s">
        <v>273</v>
      </c>
      <c r="R7590" s="9">
        <v>0</v>
      </c>
      <c r="S7590" s="9">
        <v>5</v>
      </c>
      <c r="T7590" s="9" t="s">
        <v>464</v>
      </c>
      <c r="X7590" s="9">
        <f>INDEX(SLA_Policy!$D$2:$D$5,MATCH(F7590,SLA_Policy!$A$2:$A$5,0))</f>
        <v>120</v>
      </c>
      <c r="Y7590" s="9" t="str">
        <f>IF(E7590="Cancelled","Excluded",IF(D7590="",IF((SLA_Policy!$B$8-B7590)*24&gt;X7590,"Open - Breached","Open - On Track"),IF((D7590-B7590)*24&lt;=X7590,"Met","Breached")))</f>
        <v>Excluded</v>
      </c>
    </row>
    <row r="7591" spans="1:25" x14ac:dyDescent="0.25">
      <c r="A7591" s="9" t="s">
        <v>11662</v>
      </c>
      <c r="B7591" s="23">
        <v>46134.626388888901</v>
      </c>
      <c r="C7591" s="23">
        <v>46134.722916666702</v>
      </c>
      <c r="D7591" s="23">
        <v>46135.389583333301</v>
      </c>
      <c r="E7591" s="9" t="s">
        <v>212</v>
      </c>
      <c r="F7591" s="9" t="s">
        <v>188</v>
      </c>
      <c r="G7591" s="9" t="s">
        <v>213</v>
      </c>
      <c r="H7591" s="9" t="s">
        <v>88</v>
      </c>
      <c r="I7591" s="9" t="s">
        <v>354</v>
      </c>
      <c r="J7591" s="9" t="s">
        <v>9947</v>
      </c>
      <c r="K7591" s="9" t="s">
        <v>225</v>
      </c>
      <c r="L7591" s="9" t="s">
        <v>282</v>
      </c>
      <c r="M7591" s="9" t="s">
        <v>2016</v>
      </c>
      <c r="N7591" s="9" t="s">
        <v>197</v>
      </c>
      <c r="O7591" s="9" t="s">
        <v>178</v>
      </c>
      <c r="P7591" s="9" t="s">
        <v>360</v>
      </c>
      <c r="Q7591" s="9" t="s">
        <v>273</v>
      </c>
      <c r="R7591" s="9">
        <v>0</v>
      </c>
      <c r="S7591" s="9">
        <v>28</v>
      </c>
      <c r="T7591" s="9" t="s">
        <v>220</v>
      </c>
      <c r="U7591" s="9" t="s">
        <v>221</v>
      </c>
      <c r="W7591" s="9">
        <v>4</v>
      </c>
      <c r="X7591" s="9">
        <f>INDEX(SLA_Policy!$D$2:$D$5,MATCH(F7591,SLA_Policy!$A$2:$A$5,0))</f>
        <v>72</v>
      </c>
      <c r="Y7591" s="9" t="str">
        <f>IF(E7591="Cancelled","Excluded",IF(D7591="",IF((SLA_Policy!$B$8-B7591)*24&gt;X7591,"Open - Breached","Open - On Track"),IF((D7591-B7591)*24&lt;=X7591,"Met","Breached")))</f>
        <v>Met</v>
      </c>
    </row>
    <row r="7592" spans="1:25" x14ac:dyDescent="0.25">
      <c r="A7592" s="9" t="s">
        <v>11663</v>
      </c>
      <c r="B7592" s="23">
        <v>46134.627083333296</v>
      </c>
      <c r="C7592" s="23">
        <v>46134.702777777798</v>
      </c>
      <c r="D7592" s="23">
        <v>46136.335416666698</v>
      </c>
      <c r="E7592" s="9" t="s">
        <v>212</v>
      </c>
      <c r="F7592" s="9" t="s">
        <v>189</v>
      </c>
      <c r="G7592" s="9" t="s">
        <v>236</v>
      </c>
      <c r="H7592" s="9" t="s">
        <v>162</v>
      </c>
      <c r="I7592" s="9" t="s">
        <v>280</v>
      </c>
      <c r="J7592" s="9" t="s">
        <v>2971</v>
      </c>
      <c r="K7592" s="9" t="s">
        <v>239</v>
      </c>
      <c r="L7592" s="9" t="s">
        <v>282</v>
      </c>
      <c r="M7592" s="9" t="s">
        <v>426</v>
      </c>
      <c r="N7592" s="9" t="s">
        <v>197</v>
      </c>
      <c r="O7592" s="9" t="s">
        <v>179</v>
      </c>
      <c r="P7592" s="9" t="s">
        <v>284</v>
      </c>
      <c r="Q7592" s="9" t="s">
        <v>219</v>
      </c>
      <c r="R7592" s="9">
        <v>0</v>
      </c>
      <c r="S7592" s="9">
        <v>21</v>
      </c>
      <c r="U7592" s="9" t="s">
        <v>242</v>
      </c>
      <c r="W7592" s="9">
        <v>4</v>
      </c>
      <c r="X7592" s="9">
        <f>INDEX(SLA_Policy!$D$2:$D$5,MATCH(F7592,SLA_Policy!$A$2:$A$5,0))</f>
        <v>120</v>
      </c>
      <c r="Y7592" s="9" t="str">
        <f>IF(E7592="Cancelled","Excluded",IF(D7592="",IF((SLA_Policy!$B$8-B7592)*24&gt;X7592,"Open - Breached","Open - On Track"),IF((D7592-B7592)*24&lt;=X7592,"Met","Breached")))</f>
        <v>Met</v>
      </c>
    </row>
    <row r="7593" spans="1:25" x14ac:dyDescent="0.25">
      <c r="A7593" s="9" t="s">
        <v>11664</v>
      </c>
      <c r="B7593" s="23">
        <v>46134.631249999999</v>
      </c>
      <c r="C7593" s="23">
        <v>46134.631944444503</v>
      </c>
      <c r="D7593" s="23">
        <v>46135.395138888904</v>
      </c>
      <c r="E7593" s="9" t="s">
        <v>212</v>
      </c>
      <c r="F7593" s="9" t="s">
        <v>188</v>
      </c>
      <c r="G7593" s="9" t="s">
        <v>213</v>
      </c>
      <c r="H7593" s="9" t="s">
        <v>88</v>
      </c>
      <c r="I7593" s="9" t="s">
        <v>92</v>
      </c>
      <c r="J7593" s="9" t="s">
        <v>834</v>
      </c>
      <c r="K7593" s="9" t="s">
        <v>215</v>
      </c>
      <c r="L7593" s="9" t="s">
        <v>371</v>
      </c>
      <c r="M7593" s="9" t="s">
        <v>4189</v>
      </c>
      <c r="N7593" s="9" t="s">
        <v>198</v>
      </c>
      <c r="O7593" s="9" t="s">
        <v>116</v>
      </c>
      <c r="P7593" s="9" t="s">
        <v>295</v>
      </c>
      <c r="Q7593" s="9" t="s">
        <v>219</v>
      </c>
      <c r="R7593" s="9">
        <v>0</v>
      </c>
      <c r="S7593" s="9">
        <v>8</v>
      </c>
      <c r="T7593" s="9" t="s">
        <v>229</v>
      </c>
      <c r="U7593" s="9" t="s">
        <v>661</v>
      </c>
      <c r="W7593" s="9">
        <v>5</v>
      </c>
      <c r="X7593" s="9">
        <f>INDEX(SLA_Policy!$D$2:$D$5,MATCH(F7593,SLA_Policy!$A$2:$A$5,0))</f>
        <v>72</v>
      </c>
      <c r="Y7593" s="9" t="str">
        <f>IF(E7593="Cancelled","Excluded",IF(D7593="",IF((SLA_Policy!$B$8-B7593)*24&gt;X7593,"Open - Breached","Open - On Track"),IF((D7593-B7593)*24&lt;=X7593,"Met","Breached")))</f>
        <v>Met</v>
      </c>
    </row>
    <row r="7594" spans="1:25" x14ac:dyDescent="0.25">
      <c r="A7594" s="9" t="s">
        <v>11665</v>
      </c>
      <c r="B7594" s="23">
        <v>46134.650694444397</v>
      </c>
      <c r="C7594" s="23">
        <v>46134.738194444399</v>
      </c>
      <c r="D7594" s="23">
        <v>46135.658333333296</v>
      </c>
      <c r="E7594" s="9" t="s">
        <v>212</v>
      </c>
      <c r="F7594" s="9" t="s">
        <v>188</v>
      </c>
      <c r="G7594" s="9" t="s">
        <v>236</v>
      </c>
      <c r="H7594" s="9" t="s">
        <v>167</v>
      </c>
      <c r="I7594" s="9" t="s">
        <v>255</v>
      </c>
      <c r="J7594" s="9" t="s">
        <v>3099</v>
      </c>
      <c r="K7594" s="9" t="s">
        <v>225</v>
      </c>
      <c r="L7594" s="9" t="s">
        <v>104</v>
      </c>
      <c r="M7594" s="9" t="s">
        <v>594</v>
      </c>
      <c r="N7594" s="9" t="s">
        <v>196</v>
      </c>
      <c r="O7594" s="9" t="s">
        <v>180</v>
      </c>
      <c r="P7594" s="9" t="s">
        <v>278</v>
      </c>
      <c r="Q7594" s="9" t="s">
        <v>219</v>
      </c>
      <c r="R7594" s="9">
        <v>1</v>
      </c>
      <c r="S7594" s="9">
        <v>36</v>
      </c>
      <c r="U7594" s="9" t="s">
        <v>242</v>
      </c>
      <c r="X7594" s="9">
        <f>INDEX(SLA_Policy!$D$2:$D$5,MATCH(F7594,SLA_Policy!$A$2:$A$5,0))</f>
        <v>72</v>
      </c>
      <c r="Y7594" s="9" t="str">
        <f>IF(E7594="Cancelled","Excluded",IF(D7594="",IF((SLA_Policy!$B$8-B7594)*24&gt;X7594,"Open - Breached","Open - On Track"),IF((D7594-B7594)*24&lt;=X7594,"Met","Breached")))</f>
        <v>Met</v>
      </c>
    </row>
    <row r="7595" spans="1:25" x14ac:dyDescent="0.25">
      <c r="A7595" s="9" t="s">
        <v>11666</v>
      </c>
      <c r="B7595" s="23">
        <v>46134.698611111096</v>
      </c>
      <c r="C7595" s="23">
        <v>46134.710416666698</v>
      </c>
      <c r="D7595" s="23">
        <v>46134.745138888902</v>
      </c>
      <c r="E7595" s="9" t="s">
        <v>212</v>
      </c>
      <c r="F7595" s="9" t="s">
        <v>188</v>
      </c>
      <c r="G7595" s="9" t="s">
        <v>213</v>
      </c>
      <c r="H7595" s="9" t="s">
        <v>161</v>
      </c>
      <c r="I7595" s="9" t="s">
        <v>454</v>
      </c>
      <c r="J7595" s="9" t="s">
        <v>3846</v>
      </c>
      <c r="K7595" s="9" t="s">
        <v>303</v>
      </c>
      <c r="L7595" s="9" t="s">
        <v>104</v>
      </c>
      <c r="M7595" s="9" t="s">
        <v>2262</v>
      </c>
      <c r="N7595" s="9" t="s">
        <v>197</v>
      </c>
      <c r="O7595" s="9" t="s">
        <v>116</v>
      </c>
      <c r="P7595" s="9" t="s">
        <v>258</v>
      </c>
      <c r="Q7595" s="9" t="s">
        <v>219</v>
      </c>
      <c r="R7595" s="9">
        <v>0</v>
      </c>
      <c r="S7595" s="9">
        <v>4</v>
      </c>
      <c r="U7595" s="9" t="s">
        <v>221</v>
      </c>
      <c r="X7595" s="9">
        <f>INDEX(SLA_Policy!$D$2:$D$5,MATCH(F7595,SLA_Policy!$A$2:$A$5,0))</f>
        <v>72</v>
      </c>
      <c r="Y7595" s="9" t="str">
        <f>IF(E7595="Cancelled","Excluded",IF(D7595="",IF((SLA_Policy!$B$8-B7595)*24&gt;X7595,"Open - Breached","Open - On Track"),IF((D7595-B7595)*24&lt;=X7595,"Met","Breached")))</f>
        <v>Met</v>
      </c>
    </row>
    <row r="7596" spans="1:25" x14ac:dyDescent="0.25">
      <c r="A7596" s="9" t="s">
        <v>11667</v>
      </c>
      <c r="B7596" s="23">
        <v>46134.702777777798</v>
      </c>
      <c r="C7596" s="23">
        <v>46134.725694444503</v>
      </c>
      <c r="D7596" s="23">
        <v>46135.4597222222</v>
      </c>
      <c r="E7596" s="9" t="s">
        <v>212</v>
      </c>
      <c r="F7596" s="9" t="s">
        <v>189</v>
      </c>
      <c r="G7596" s="9" t="s">
        <v>236</v>
      </c>
      <c r="H7596" s="9" t="s">
        <v>164</v>
      </c>
      <c r="I7596" s="9" t="s">
        <v>421</v>
      </c>
      <c r="J7596" s="9" t="s">
        <v>4015</v>
      </c>
      <c r="K7596" s="9" t="s">
        <v>225</v>
      </c>
      <c r="L7596" s="9" t="s">
        <v>104</v>
      </c>
      <c r="M7596" s="9" t="s">
        <v>4482</v>
      </c>
      <c r="N7596" s="9" t="s">
        <v>196</v>
      </c>
      <c r="O7596" s="9" t="s">
        <v>180</v>
      </c>
      <c r="P7596" s="9" t="s">
        <v>278</v>
      </c>
      <c r="Q7596" s="9" t="s">
        <v>273</v>
      </c>
      <c r="R7596" s="9">
        <v>0</v>
      </c>
      <c r="S7596" s="9">
        <v>11</v>
      </c>
      <c r="T7596" s="9" t="s">
        <v>343</v>
      </c>
      <c r="U7596" s="9" t="s">
        <v>242</v>
      </c>
      <c r="W7596" s="9">
        <v>5</v>
      </c>
      <c r="X7596" s="9">
        <f>INDEX(SLA_Policy!$D$2:$D$5,MATCH(F7596,SLA_Policy!$A$2:$A$5,0))</f>
        <v>120</v>
      </c>
      <c r="Y7596" s="9" t="str">
        <f>IF(E7596="Cancelled","Excluded",IF(D7596="",IF((SLA_Policy!$B$8-B7596)*24&gt;X7596,"Open - Breached","Open - On Track"),IF((D7596-B7596)*24&lt;=X7596,"Met","Breached")))</f>
        <v>Met</v>
      </c>
    </row>
    <row r="7597" spans="1:25" x14ac:dyDescent="0.25">
      <c r="A7597" s="9" t="s">
        <v>11668</v>
      </c>
      <c r="B7597" s="23">
        <v>46134.7055555556</v>
      </c>
      <c r="C7597" s="23">
        <v>46134.8125</v>
      </c>
      <c r="D7597" s="23">
        <v>46135.359027777798</v>
      </c>
      <c r="E7597" s="9" t="s">
        <v>212</v>
      </c>
      <c r="F7597" s="9" t="s">
        <v>187</v>
      </c>
      <c r="G7597" s="9" t="s">
        <v>213</v>
      </c>
      <c r="H7597" s="9" t="s">
        <v>162</v>
      </c>
      <c r="I7597" s="9" t="s">
        <v>393</v>
      </c>
      <c r="J7597" s="9" t="s">
        <v>6498</v>
      </c>
      <c r="K7597" s="9" t="s">
        <v>246</v>
      </c>
      <c r="L7597" s="9" t="s">
        <v>216</v>
      </c>
      <c r="M7597" s="9" t="s">
        <v>3714</v>
      </c>
      <c r="N7597" s="9" t="s">
        <v>196</v>
      </c>
      <c r="O7597" s="9" t="s">
        <v>179</v>
      </c>
      <c r="P7597" s="9" t="s">
        <v>284</v>
      </c>
      <c r="Q7597" s="9" t="s">
        <v>273</v>
      </c>
      <c r="R7597" s="9">
        <v>1</v>
      </c>
      <c r="S7597" s="9">
        <v>40</v>
      </c>
      <c r="U7597" s="9" t="s">
        <v>290</v>
      </c>
      <c r="W7597" s="9">
        <v>2</v>
      </c>
      <c r="X7597" s="9">
        <f>INDEX(SLA_Policy!$D$2:$D$5,MATCH(F7597,SLA_Policy!$A$2:$A$5,0))</f>
        <v>8</v>
      </c>
      <c r="Y7597" s="9" t="str">
        <f>IF(E7597="Cancelled","Excluded",IF(D7597="",IF((SLA_Policy!$B$8-B7597)*24&gt;X7597,"Open - Breached","Open - On Track"),IF((D7597-B7597)*24&lt;=X7597,"Met","Breached")))</f>
        <v>Breached</v>
      </c>
    </row>
    <row r="7598" spans="1:25" x14ac:dyDescent="0.25">
      <c r="A7598" s="9" t="s">
        <v>11669</v>
      </c>
      <c r="B7598" s="23">
        <v>46134.743750000001</v>
      </c>
      <c r="C7598" s="23">
        <v>46135.304166666698</v>
      </c>
      <c r="D7598" s="23">
        <v>46136.314583333296</v>
      </c>
      <c r="E7598" s="9" t="s">
        <v>212</v>
      </c>
      <c r="F7598" s="9" t="s">
        <v>189</v>
      </c>
      <c r="G7598" s="9" t="s">
        <v>236</v>
      </c>
      <c r="H7598" s="9" t="s">
        <v>161</v>
      </c>
      <c r="I7598" s="9" t="s">
        <v>237</v>
      </c>
      <c r="J7598" s="9" t="s">
        <v>2541</v>
      </c>
      <c r="K7598" s="9" t="s">
        <v>225</v>
      </c>
      <c r="L7598" s="9" t="s">
        <v>226</v>
      </c>
      <c r="M7598" s="9" t="s">
        <v>1604</v>
      </c>
      <c r="N7598" s="9" t="s">
        <v>196</v>
      </c>
      <c r="O7598" s="9" t="s">
        <v>179</v>
      </c>
      <c r="P7598" s="9" t="s">
        <v>284</v>
      </c>
      <c r="Q7598" s="9" t="s">
        <v>219</v>
      </c>
      <c r="R7598" s="9">
        <v>0</v>
      </c>
      <c r="S7598" s="9">
        <v>6</v>
      </c>
      <c r="U7598" s="9" t="s">
        <v>242</v>
      </c>
      <c r="X7598" s="9">
        <f>INDEX(SLA_Policy!$D$2:$D$5,MATCH(F7598,SLA_Policy!$A$2:$A$5,0))</f>
        <v>120</v>
      </c>
      <c r="Y7598" s="9" t="str">
        <f>IF(E7598="Cancelled","Excluded",IF(D7598="",IF((SLA_Policy!$B$8-B7598)*24&gt;X7598,"Open - Breached","Open - On Track"),IF((D7598-B7598)*24&lt;=X7598,"Met","Breached")))</f>
        <v>Met</v>
      </c>
    </row>
    <row r="7599" spans="1:25" x14ac:dyDescent="0.25">
      <c r="A7599" s="9" t="s">
        <v>11670</v>
      </c>
      <c r="B7599" s="23">
        <v>46134.777083333298</v>
      </c>
      <c r="C7599" s="23">
        <v>46135.311805555597</v>
      </c>
      <c r="D7599" s="23">
        <v>46135.3215277778</v>
      </c>
      <c r="E7599" s="9" t="s">
        <v>212</v>
      </c>
      <c r="F7599" s="9" t="s">
        <v>189</v>
      </c>
      <c r="G7599" s="9" t="s">
        <v>213</v>
      </c>
      <c r="H7599" s="9" t="s">
        <v>164</v>
      </c>
      <c r="I7599" s="9" t="s">
        <v>339</v>
      </c>
      <c r="J7599" s="9" t="s">
        <v>4382</v>
      </c>
      <c r="K7599" s="9" t="s">
        <v>225</v>
      </c>
      <c r="L7599" s="9" t="s">
        <v>216</v>
      </c>
      <c r="M7599" s="9" t="s">
        <v>3667</v>
      </c>
      <c r="N7599" s="9" t="s">
        <v>196</v>
      </c>
      <c r="O7599" s="9" t="s">
        <v>116</v>
      </c>
      <c r="P7599" s="9" t="s">
        <v>234</v>
      </c>
      <c r="Q7599" s="9" t="s">
        <v>219</v>
      </c>
      <c r="R7599" s="9">
        <v>0</v>
      </c>
      <c r="S7599" s="9">
        <v>5</v>
      </c>
      <c r="T7599" s="9" t="s">
        <v>343</v>
      </c>
      <c r="U7599" s="9" t="s">
        <v>376</v>
      </c>
      <c r="X7599" s="9">
        <f>INDEX(SLA_Policy!$D$2:$D$5,MATCH(F7599,SLA_Policy!$A$2:$A$5,0))</f>
        <v>120</v>
      </c>
      <c r="Y7599" s="9" t="str">
        <f>IF(E7599="Cancelled","Excluded",IF(D7599="",IF((SLA_Policy!$B$8-B7599)*24&gt;X7599,"Open - Breached","Open - On Track"),IF((D7599-B7599)*24&lt;=X7599,"Met","Breached")))</f>
        <v>Met</v>
      </c>
    </row>
    <row r="7600" spans="1:25" x14ac:dyDescent="0.25">
      <c r="A7600" s="9" t="s">
        <v>11671</v>
      </c>
      <c r="B7600" s="23">
        <v>46134.910416666702</v>
      </c>
      <c r="C7600" s="23">
        <v>46135.309722222199</v>
      </c>
      <c r="D7600" s="23">
        <v>46139.347916666702</v>
      </c>
      <c r="E7600" s="9" t="s">
        <v>212</v>
      </c>
      <c r="F7600" s="9" t="s">
        <v>189</v>
      </c>
      <c r="G7600" s="9" t="s">
        <v>236</v>
      </c>
      <c r="H7600" s="9" t="s">
        <v>161</v>
      </c>
      <c r="I7600" s="9" t="s">
        <v>237</v>
      </c>
      <c r="J7600" s="9" t="s">
        <v>2541</v>
      </c>
      <c r="K7600" s="9" t="s">
        <v>303</v>
      </c>
      <c r="L7600" s="9" t="s">
        <v>282</v>
      </c>
      <c r="M7600" s="9" t="s">
        <v>1678</v>
      </c>
      <c r="N7600" s="9" t="s">
        <v>197</v>
      </c>
      <c r="O7600" s="9" t="s">
        <v>179</v>
      </c>
      <c r="P7600" s="9" t="s">
        <v>284</v>
      </c>
      <c r="Q7600" s="9" t="s">
        <v>273</v>
      </c>
      <c r="R7600" s="9">
        <v>0</v>
      </c>
      <c r="S7600" s="9">
        <v>36</v>
      </c>
      <c r="U7600" s="9" t="s">
        <v>242</v>
      </c>
      <c r="X7600" s="9">
        <f>INDEX(SLA_Policy!$D$2:$D$5,MATCH(F7600,SLA_Policy!$A$2:$A$5,0))</f>
        <v>120</v>
      </c>
      <c r="Y7600" s="9" t="str">
        <f>IF(E7600="Cancelled","Excluded",IF(D7600="",IF((SLA_Policy!$B$8-B7600)*24&gt;X7600,"Open - Breached","Open - On Track"),IF((D7600-B7600)*24&lt;=X7600,"Met","Breached")))</f>
        <v>Met</v>
      </c>
    </row>
    <row r="7601" spans="1:25" x14ac:dyDescent="0.25">
      <c r="A7601" s="9" t="s">
        <v>11672</v>
      </c>
      <c r="B7601" s="23">
        <v>46135.272916666698</v>
      </c>
      <c r="C7601" s="23">
        <v>46135.337500000001</v>
      </c>
      <c r="D7601" s="23">
        <v>46135.535416666702</v>
      </c>
      <c r="E7601" s="9" t="s">
        <v>212</v>
      </c>
      <c r="F7601" s="9" t="s">
        <v>188</v>
      </c>
      <c r="G7601" s="9" t="s">
        <v>213</v>
      </c>
      <c r="H7601" s="9" t="s">
        <v>88</v>
      </c>
      <c r="I7601" s="9" t="s">
        <v>92</v>
      </c>
      <c r="J7601" s="9" t="s">
        <v>7940</v>
      </c>
      <c r="K7601" s="9" t="s">
        <v>215</v>
      </c>
      <c r="L7601" s="9" t="s">
        <v>216</v>
      </c>
      <c r="M7601" s="9" t="s">
        <v>580</v>
      </c>
      <c r="N7601" s="9" t="s">
        <v>198</v>
      </c>
      <c r="O7601" s="9" t="s">
        <v>178</v>
      </c>
      <c r="P7601" s="9" t="s">
        <v>427</v>
      </c>
      <c r="Q7601" s="9" t="s">
        <v>219</v>
      </c>
      <c r="R7601" s="9">
        <v>0</v>
      </c>
      <c r="S7601" s="9">
        <v>15</v>
      </c>
      <c r="T7601" s="9" t="s">
        <v>220</v>
      </c>
      <c r="U7601" s="9" t="s">
        <v>266</v>
      </c>
      <c r="X7601" s="9">
        <f>INDEX(SLA_Policy!$D$2:$D$5,MATCH(F7601,SLA_Policy!$A$2:$A$5,0))</f>
        <v>72</v>
      </c>
      <c r="Y7601" s="9" t="str">
        <f>IF(E7601="Cancelled","Excluded",IF(D7601="",IF((SLA_Policy!$B$8-B7601)*24&gt;X7601,"Open - Breached","Open - On Track"),IF((D7601-B7601)*24&lt;=X7601,"Met","Breached")))</f>
        <v>Met</v>
      </c>
    </row>
    <row r="7602" spans="1:25" x14ac:dyDescent="0.25">
      <c r="A7602" s="9" t="s">
        <v>11673</v>
      </c>
      <c r="B7602" s="23">
        <v>46135.275000000001</v>
      </c>
      <c r="C7602" s="23">
        <v>46135.340277777803</v>
      </c>
      <c r="D7602" s="23">
        <v>46135.461805555598</v>
      </c>
      <c r="E7602" s="9" t="s">
        <v>212</v>
      </c>
      <c r="F7602" s="9" t="s">
        <v>189</v>
      </c>
      <c r="G7602" s="9" t="s">
        <v>213</v>
      </c>
      <c r="H7602" s="9" t="s">
        <v>161</v>
      </c>
      <c r="I7602" s="9" t="s">
        <v>389</v>
      </c>
      <c r="J7602" s="9" t="s">
        <v>6379</v>
      </c>
      <c r="K7602" s="9" t="s">
        <v>239</v>
      </c>
      <c r="L7602" s="9" t="s">
        <v>216</v>
      </c>
      <c r="M7602" s="9" t="s">
        <v>1609</v>
      </c>
      <c r="N7602" s="9" t="s">
        <v>199</v>
      </c>
      <c r="O7602" s="9" t="s">
        <v>116</v>
      </c>
      <c r="P7602" s="9" t="s">
        <v>234</v>
      </c>
      <c r="Q7602" s="9" t="s">
        <v>219</v>
      </c>
      <c r="R7602" s="9">
        <v>0</v>
      </c>
      <c r="S7602" s="9">
        <v>8</v>
      </c>
      <c r="U7602" s="9" t="s">
        <v>290</v>
      </c>
      <c r="W7602" s="9">
        <v>5</v>
      </c>
      <c r="X7602" s="9">
        <f>INDEX(SLA_Policy!$D$2:$D$5,MATCH(F7602,SLA_Policy!$A$2:$A$5,0))</f>
        <v>120</v>
      </c>
      <c r="Y7602" s="9" t="str">
        <f>IF(E7602="Cancelled","Excluded",IF(D7602="",IF((SLA_Policy!$B$8-B7602)*24&gt;X7602,"Open - Breached","Open - On Track"),IF((D7602-B7602)*24&lt;=X7602,"Met","Breached")))</f>
        <v>Met</v>
      </c>
    </row>
    <row r="7603" spans="1:25" x14ac:dyDescent="0.25">
      <c r="A7603" s="9" t="s">
        <v>11674</v>
      </c>
      <c r="B7603" s="23">
        <v>46135.302777777797</v>
      </c>
      <c r="C7603" s="23">
        <v>46135.324305555601</v>
      </c>
      <c r="D7603" s="23">
        <v>46136.484722222202</v>
      </c>
      <c r="E7603" s="9" t="s">
        <v>212</v>
      </c>
      <c r="F7603" s="9" t="s">
        <v>188</v>
      </c>
      <c r="G7603" s="9" t="s">
        <v>213</v>
      </c>
      <c r="H7603" s="9" t="s">
        <v>162</v>
      </c>
      <c r="I7603" s="9" t="s">
        <v>416</v>
      </c>
      <c r="J7603" s="9" t="s">
        <v>11675</v>
      </c>
      <c r="K7603" s="9" t="s">
        <v>246</v>
      </c>
      <c r="L7603" s="9" t="s">
        <v>270</v>
      </c>
      <c r="M7603" s="9" t="s">
        <v>2046</v>
      </c>
      <c r="N7603" s="9" t="s">
        <v>197</v>
      </c>
      <c r="O7603" s="9" t="s">
        <v>179</v>
      </c>
      <c r="P7603" s="9" t="s">
        <v>337</v>
      </c>
      <c r="Q7603" s="9" t="s">
        <v>219</v>
      </c>
      <c r="R7603" s="9">
        <v>1</v>
      </c>
      <c r="S7603" s="9">
        <v>12</v>
      </c>
      <c r="U7603" s="9" t="s">
        <v>266</v>
      </c>
      <c r="X7603" s="9">
        <f>INDEX(SLA_Policy!$D$2:$D$5,MATCH(F7603,SLA_Policy!$A$2:$A$5,0))</f>
        <v>72</v>
      </c>
      <c r="Y7603" s="9" t="str">
        <f>IF(E7603="Cancelled","Excluded",IF(D7603="",IF((SLA_Policy!$B$8-B7603)*24&gt;X7603,"Open - Breached","Open - On Track"),IF((D7603-B7603)*24&lt;=X7603,"Met","Breached")))</f>
        <v>Met</v>
      </c>
    </row>
    <row r="7604" spans="1:25" x14ac:dyDescent="0.25">
      <c r="A7604" s="9" t="s">
        <v>11676</v>
      </c>
      <c r="B7604" s="23">
        <v>46135.304166666698</v>
      </c>
      <c r="C7604" s="23">
        <v>46135.328472222202</v>
      </c>
      <c r="D7604" s="23">
        <v>46135.592361111099</v>
      </c>
      <c r="E7604" s="9" t="s">
        <v>212</v>
      </c>
      <c r="F7604" s="9" t="s">
        <v>188</v>
      </c>
      <c r="G7604" s="9" t="s">
        <v>213</v>
      </c>
      <c r="H7604" s="9" t="s">
        <v>165</v>
      </c>
      <c r="I7604" s="9" t="s">
        <v>2034</v>
      </c>
      <c r="J7604" s="9" t="s">
        <v>7295</v>
      </c>
      <c r="K7604" s="9" t="s">
        <v>246</v>
      </c>
      <c r="L7604" s="9" t="s">
        <v>216</v>
      </c>
      <c r="M7604" s="9" t="s">
        <v>1934</v>
      </c>
      <c r="N7604" s="9" t="s">
        <v>196</v>
      </c>
      <c r="O7604" s="9" t="s">
        <v>176</v>
      </c>
      <c r="P7604" s="9" t="s">
        <v>228</v>
      </c>
      <c r="Q7604" s="9" t="s">
        <v>219</v>
      </c>
      <c r="R7604" s="9">
        <v>0</v>
      </c>
      <c r="S7604" s="9">
        <v>50</v>
      </c>
      <c r="U7604" s="9" t="s">
        <v>266</v>
      </c>
      <c r="W7604" s="9">
        <v>5</v>
      </c>
      <c r="X7604" s="9">
        <f>INDEX(SLA_Policy!$D$2:$D$5,MATCH(F7604,SLA_Policy!$A$2:$A$5,0))</f>
        <v>72</v>
      </c>
      <c r="Y7604" s="9" t="str">
        <f>IF(E7604="Cancelled","Excluded",IF(D7604="",IF((SLA_Policy!$B$8-B7604)*24&gt;X7604,"Open - Breached","Open - On Track"),IF((D7604-B7604)*24&lt;=X7604,"Met","Breached")))</f>
        <v>Met</v>
      </c>
    </row>
    <row r="7605" spans="1:25" x14ac:dyDescent="0.25">
      <c r="A7605" s="9" t="s">
        <v>11677</v>
      </c>
      <c r="B7605" s="23">
        <v>46135.306944444397</v>
      </c>
      <c r="C7605" s="23">
        <v>46135.324305555601</v>
      </c>
      <c r="D7605" s="23">
        <v>46139.349305555603</v>
      </c>
      <c r="E7605" s="9" t="s">
        <v>212</v>
      </c>
      <c r="F7605" s="9" t="s">
        <v>189</v>
      </c>
      <c r="G7605" s="9" t="s">
        <v>213</v>
      </c>
      <c r="H7605" s="9" t="s">
        <v>164</v>
      </c>
      <c r="I7605" s="9" t="s">
        <v>478</v>
      </c>
      <c r="J7605" s="9" t="s">
        <v>1964</v>
      </c>
      <c r="K7605" s="9" t="s">
        <v>215</v>
      </c>
      <c r="L7605" s="9" t="s">
        <v>216</v>
      </c>
      <c r="M7605" s="9" t="s">
        <v>1463</v>
      </c>
      <c r="N7605" s="9" t="s">
        <v>198</v>
      </c>
      <c r="O7605" s="9" t="s">
        <v>178</v>
      </c>
      <c r="P7605" s="9" t="s">
        <v>360</v>
      </c>
      <c r="Q7605" s="9" t="s">
        <v>219</v>
      </c>
      <c r="R7605" s="9">
        <v>0</v>
      </c>
      <c r="S7605" s="9">
        <v>51</v>
      </c>
      <c r="T7605" s="9" t="s">
        <v>464</v>
      </c>
      <c r="U7605" s="9" t="s">
        <v>376</v>
      </c>
      <c r="W7605" s="9">
        <v>5</v>
      </c>
      <c r="X7605" s="9">
        <f>INDEX(SLA_Policy!$D$2:$D$5,MATCH(F7605,SLA_Policy!$A$2:$A$5,0))</f>
        <v>120</v>
      </c>
      <c r="Y7605" s="9" t="str">
        <f>IF(E7605="Cancelled","Excluded",IF(D7605="",IF((SLA_Policy!$B$8-B7605)*24&gt;X7605,"Open - Breached","Open - On Track"),IF((D7605-B7605)*24&lt;=X7605,"Met","Breached")))</f>
        <v>Met</v>
      </c>
    </row>
    <row r="7606" spans="1:25" x14ac:dyDescent="0.25">
      <c r="A7606" s="9" t="s">
        <v>11678</v>
      </c>
      <c r="B7606" s="23">
        <v>46135.315277777801</v>
      </c>
      <c r="C7606" s="23">
        <v>46135.347222222197</v>
      </c>
      <c r="D7606" s="23">
        <v>46135.362500000003</v>
      </c>
      <c r="E7606" s="9" t="s">
        <v>212</v>
      </c>
      <c r="F7606" s="9" t="s">
        <v>188</v>
      </c>
      <c r="G7606" s="9" t="s">
        <v>213</v>
      </c>
      <c r="H7606" s="9" t="s">
        <v>161</v>
      </c>
      <c r="I7606" s="9" t="s">
        <v>454</v>
      </c>
      <c r="J7606" s="9" t="s">
        <v>813</v>
      </c>
      <c r="K7606" s="9" t="s">
        <v>246</v>
      </c>
      <c r="L7606" s="9" t="s">
        <v>104</v>
      </c>
      <c r="M7606" s="9" t="s">
        <v>2144</v>
      </c>
      <c r="N7606" s="9" t="s">
        <v>196</v>
      </c>
      <c r="O7606" s="9" t="s">
        <v>177</v>
      </c>
      <c r="P7606" s="9" t="s">
        <v>241</v>
      </c>
      <c r="Q7606" s="9" t="s">
        <v>219</v>
      </c>
      <c r="R7606" s="9">
        <v>0</v>
      </c>
      <c r="S7606" s="9">
        <v>3</v>
      </c>
      <c r="U7606" s="9" t="s">
        <v>221</v>
      </c>
      <c r="X7606" s="9">
        <f>INDEX(SLA_Policy!$D$2:$D$5,MATCH(F7606,SLA_Policy!$A$2:$A$5,0))</f>
        <v>72</v>
      </c>
      <c r="Y7606" s="9" t="str">
        <f>IF(E7606="Cancelled","Excluded",IF(D7606="",IF((SLA_Policy!$B$8-B7606)*24&gt;X7606,"Open - Breached","Open - On Track"),IF((D7606-B7606)*24&lt;=X7606,"Met","Breached")))</f>
        <v>Met</v>
      </c>
    </row>
    <row r="7607" spans="1:25" x14ac:dyDescent="0.25">
      <c r="A7607" s="9" t="s">
        <v>11679</v>
      </c>
      <c r="B7607" s="23">
        <v>46135.328472222202</v>
      </c>
      <c r="C7607" s="23">
        <v>46135.372222222199</v>
      </c>
      <c r="D7607" s="23">
        <v>46136.324305555601</v>
      </c>
      <c r="E7607" s="9" t="s">
        <v>212</v>
      </c>
      <c r="F7607" s="9" t="s">
        <v>188</v>
      </c>
      <c r="G7607" s="9" t="s">
        <v>213</v>
      </c>
      <c r="H7607" s="9" t="s">
        <v>167</v>
      </c>
      <c r="I7607" s="9" t="s">
        <v>349</v>
      </c>
      <c r="J7607" s="9" t="s">
        <v>11680</v>
      </c>
      <c r="K7607" s="9" t="s">
        <v>215</v>
      </c>
      <c r="L7607" s="9" t="s">
        <v>351</v>
      </c>
      <c r="M7607" s="9" t="s">
        <v>9451</v>
      </c>
      <c r="N7607" s="9" t="s">
        <v>197</v>
      </c>
      <c r="O7607" s="9" t="s">
        <v>116</v>
      </c>
      <c r="P7607" s="9" t="s">
        <v>551</v>
      </c>
      <c r="Q7607" s="9" t="s">
        <v>219</v>
      </c>
      <c r="R7607" s="9">
        <v>0</v>
      </c>
      <c r="S7607" s="9">
        <v>15</v>
      </c>
      <c r="U7607" s="9" t="s">
        <v>266</v>
      </c>
      <c r="W7607" s="9">
        <v>5</v>
      </c>
      <c r="X7607" s="9">
        <f>INDEX(SLA_Policy!$D$2:$D$5,MATCH(F7607,SLA_Policy!$A$2:$A$5,0))</f>
        <v>72</v>
      </c>
      <c r="Y7607" s="9" t="str">
        <f>IF(E7607="Cancelled","Excluded",IF(D7607="",IF((SLA_Policy!$B$8-B7607)*24&gt;X7607,"Open - Breached","Open - On Track"),IF((D7607-B7607)*24&lt;=X7607,"Met","Breached")))</f>
        <v>Met</v>
      </c>
    </row>
    <row r="7608" spans="1:25" x14ac:dyDescent="0.25">
      <c r="A7608" s="9" t="s">
        <v>11681</v>
      </c>
      <c r="B7608" s="23">
        <v>46135.344444444498</v>
      </c>
      <c r="C7608" s="23">
        <v>46135.351388888899</v>
      </c>
      <c r="D7608" s="23">
        <v>46135.368055555598</v>
      </c>
      <c r="E7608" s="9" t="s">
        <v>212</v>
      </c>
      <c r="F7608" s="9" t="s">
        <v>188</v>
      </c>
      <c r="G7608" s="9" t="s">
        <v>213</v>
      </c>
      <c r="H7608" s="9" t="s">
        <v>161</v>
      </c>
      <c r="I7608" s="9" t="s">
        <v>389</v>
      </c>
      <c r="J7608" s="9" t="s">
        <v>1581</v>
      </c>
      <c r="K7608" s="9" t="s">
        <v>246</v>
      </c>
      <c r="L7608" s="9" t="s">
        <v>311</v>
      </c>
      <c r="M7608" s="9" t="s">
        <v>1152</v>
      </c>
      <c r="N7608" s="9" t="s">
        <v>198</v>
      </c>
      <c r="O7608" s="9" t="s">
        <v>116</v>
      </c>
      <c r="P7608" s="9" t="s">
        <v>342</v>
      </c>
      <c r="Q7608" s="9" t="s">
        <v>219</v>
      </c>
      <c r="R7608" s="9">
        <v>0</v>
      </c>
      <c r="S7608" s="9">
        <v>5</v>
      </c>
      <c r="U7608" s="9" t="s">
        <v>221</v>
      </c>
      <c r="X7608" s="9">
        <f>INDEX(SLA_Policy!$D$2:$D$5,MATCH(F7608,SLA_Policy!$A$2:$A$5,0))</f>
        <v>72</v>
      </c>
      <c r="Y7608" s="9" t="str">
        <f>IF(E7608="Cancelled","Excluded",IF(D7608="",IF((SLA_Policy!$B$8-B7608)*24&gt;X7608,"Open - Breached","Open - On Track"),IF((D7608-B7608)*24&lt;=X7608,"Met","Breached")))</f>
        <v>Met</v>
      </c>
    </row>
    <row r="7609" spans="1:25" x14ac:dyDescent="0.25">
      <c r="A7609" s="9" t="s">
        <v>11682</v>
      </c>
      <c r="B7609" s="23">
        <v>46135.351388888899</v>
      </c>
      <c r="C7609" s="23">
        <v>46135.408333333296</v>
      </c>
      <c r="D7609" s="23">
        <v>46135.595138888901</v>
      </c>
      <c r="E7609" s="9" t="s">
        <v>212</v>
      </c>
      <c r="F7609" s="9" t="s">
        <v>189</v>
      </c>
      <c r="G7609" s="9" t="s">
        <v>213</v>
      </c>
      <c r="H7609" s="9" t="s">
        <v>167</v>
      </c>
      <c r="I7609" s="9" t="s">
        <v>684</v>
      </c>
      <c r="J7609" s="9" t="s">
        <v>11683</v>
      </c>
      <c r="K7609" s="9" t="s">
        <v>246</v>
      </c>
      <c r="L7609" s="9" t="s">
        <v>293</v>
      </c>
      <c r="M7609" s="9" t="s">
        <v>1106</v>
      </c>
      <c r="N7609" s="9" t="s">
        <v>197</v>
      </c>
      <c r="O7609" s="9" t="s">
        <v>116</v>
      </c>
      <c r="P7609" s="9" t="s">
        <v>342</v>
      </c>
      <c r="Q7609" s="9" t="s">
        <v>219</v>
      </c>
      <c r="R7609" s="9">
        <v>0</v>
      </c>
      <c r="S7609" s="9">
        <v>15</v>
      </c>
      <c r="U7609" s="9" t="s">
        <v>290</v>
      </c>
      <c r="X7609" s="9">
        <f>INDEX(SLA_Policy!$D$2:$D$5,MATCH(F7609,SLA_Policy!$A$2:$A$5,0))</f>
        <v>120</v>
      </c>
      <c r="Y7609" s="9" t="str">
        <f>IF(E7609="Cancelled","Excluded",IF(D7609="",IF((SLA_Policy!$B$8-B7609)*24&gt;X7609,"Open - Breached","Open - On Track"),IF((D7609-B7609)*24&lt;=X7609,"Met","Breached")))</f>
        <v>Met</v>
      </c>
    </row>
    <row r="7610" spans="1:25" x14ac:dyDescent="0.25">
      <c r="A7610" s="9" t="s">
        <v>11684</v>
      </c>
      <c r="B7610" s="23">
        <v>46135.359722222202</v>
      </c>
      <c r="C7610" s="23">
        <v>46135.370138888902</v>
      </c>
      <c r="D7610" s="23">
        <v>46141.344444444498</v>
      </c>
      <c r="E7610" s="9" t="s">
        <v>212</v>
      </c>
      <c r="F7610" s="9" t="s">
        <v>188</v>
      </c>
      <c r="G7610" s="9" t="s">
        <v>213</v>
      </c>
      <c r="H7610" s="9" t="s">
        <v>167</v>
      </c>
      <c r="I7610" s="9" t="s">
        <v>536</v>
      </c>
      <c r="J7610" s="9" t="s">
        <v>11685</v>
      </c>
      <c r="K7610" s="9" t="s">
        <v>239</v>
      </c>
      <c r="L7610" s="9" t="s">
        <v>226</v>
      </c>
      <c r="M7610" s="9" t="s">
        <v>1487</v>
      </c>
      <c r="N7610" s="9" t="s">
        <v>198</v>
      </c>
      <c r="O7610" s="9" t="s">
        <v>180</v>
      </c>
      <c r="P7610" s="9" t="s">
        <v>368</v>
      </c>
      <c r="Q7610" s="9" t="s">
        <v>219</v>
      </c>
      <c r="R7610" s="9">
        <v>0</v>
      </c>
      <c r="S7610" s="9">
        <v>70</v>
      </c>
      <c r="T7610" s="9" t="s">
        <v>136</v>
      </c>
      <c r="U7610" s="9" t="s">
        <v>290</v>
      </c>
      <c r="W7610" s="9">
        <v>2</v>
      </c>
      <c r="X7610" s="9">
        <f>INDEX(SLA_Policy!$D$2:$D$5,MATCH(F7610,SLA_Policy!$A$2:$A$5,0))</f>
        <v>72</v>
      </c>
      <c r="Y7610" s="9" t="str">
        <f>IF(E7610="Cancelled","Excluded",IF(D7610="",IF((SLA_Policy!$B$8-B7610)*24&gt;X7610,"Open - Breached","Open - On Track"),IF((D7610-B7610)*24&lt;=X7610,"Met","Breached")))</f>
        <v>Breached</v>
      </c>
    </row>
    <row r="7611" spans="1:25" x14ac:dyDescent="0.25">
      <c r="A7611" s="9" t="s">
        <v>11686</v>
      </c>
      <c r="B7611" s="23">
        <v>46135.371527777803</v>
      </c>
      <c r="C7611" s="23">
        <v>46135.389583333301</v>
      </c>
      <c r="D7611" s="23">
        <v>46135.4375</v>
      </c>
      <c r="E7611" s="9" t="s">
        <v>212</v>
      </c>
      <c r="F7611" s="9" t="s">
        <v>188</v>
      </c>
      <c r="G7611" s="9" t="s">
        <v>213</v>
      </c>
      <c r="H7611" s="9" t="s">
        <v>88</v>
      </c>
      <c r="I7611" s="9" t="s">
        <v>268</v>
      </c>
      <c r="J7611" s="9" t="s">
        <v>11687</v>
      </c>
      <c r="K7611" s="9" t="s">
        <v>239</v>
      </c>
      <c r="L7611" s="9" t="s">
        <v>311</v>
      </c>
      <c r="M7611" s="9" t="s">
        <v>2049</v>
      </c>
      <c r="N7611" s="9" t="s">
        <v>196</v>
      </c>
      <c r="O7611" s="9" t="s">
        <v>178</v>
      </c>
      <c r="P7611" s="9" t="s">
        <v>414</v>
      </c>
      <c r="Q7611" s="9" t="s">
        <v>219</v>
      </c>
      <c r="R7611" s="9">
        <v>0</v>
      </c>
      <c r="S7611" s="9">
        <v>35</v>
      </c>
      <c r="T7611" s="9" t="s">
        <v>322</v>
      </c>
      <c r="U7611" s="9" t="s">
        <v>661</v>
      </c>
      <c r="X7611" s="9">
        <f>INDEX(SLA_Policy!$D$2:$D$5,MATCH(F7611,SLA_Policy!$A$2:$A$5,0))</f>
        <v>72</v>
      </c>
      <c r="Y7611" s="9" t="str">
        <f>IF(E7611="Cancelled","Excluded",IF(D7611="",IF((SLA_Policy!$B$8-B7611)*24&gt;X7611,"Open - Breached","Open - On Track"),IF((D7611-B7611)*24&lt;=X7611,"Met","Breached")))</f>
        <v>Met</v>
      </c>
    </row>
    <row r="7612" spans="1:25" x14ac:dyDescent="0.25">
      <c r="A7612" s="9" t="s">
        <v>11688</v>
      </c>
      <c r="B7612" s="23">
        <v>46135.373611111099</v>
      </c>
      <c r="C7612" s="23">
        <v>46135.587500000001</v>
      </c>
      <c r="D7612" s="23">
        <v>46135.590277777803</v>
      </c>
      <c r="E7612" s="9" t="s">
        <v>212</v>
      </c>
      <c r="F7612" s="9" t="s">
        <v>189</v>
      </c>
      <c r="G7612" s="9" t="s">
        <v>213</v>
      </c>
      <c r="H7612" s="9" t="s">
        <v>165</v>
      </c>
      <c r="I7612" s="9" t="s">
        <v>469</v>
      </c>
      <c r="J7612" s="9" t="s">
        <v>8985</v>
      </c>
      <c r="K7612" s="9" t="s">
        <v>246</v>
      </c>
      <c r="L7612" s="9" t="s">
        <v>311</v>
      </c>
      <c r="M7612" s="9" t="s">
        <v>2374</v>
      </c>
      <c r="N7612" s="9" t="s">
        <v>197</v>
      </c>
      <c r="O7612" s="9" t="s">
        <v>176</v>
      </c>
      <c r="P7612" s="9" t="s">
        <v>419</v>
      </c>
      <c r="Q7612" s="9" t="s">
        <v>219</v>
      </c>
      <c r="R7612" s="9">
        <v>0</v>
      </c>
      <c r="S7612" s="9">
        <v>4</v>
      </c>
      <c r="U7612" s="9" t="s">
        <v>230</v>
      </c>
      <c r="X7612" s="9">
        <f>INDEX(SLA_Policy!$D$2:$D$5,MATCH(F7612,SLA_Policy!$A$2:$A$5,0))</f>
        <v>120</v>
      </c>
      <c r="Y7612" s="9" t="str">
        <f>IF(E7612="Cancelled","Excluded",IF(D7612="",IF((SLA_Policy!$B$8-B7612)*24&gt;X7612,"Open - Breached","Open - On Track"),IF((D7612-B7612)*24&lt;=X7612,"Met","Breached")))</f>
        <v>Met</v>
      </c>
    </row>
    <row r="7613" spans="1:25" x14ac:dyDescent="0.25">
      <c r="A7613" s="9" t="s">
        <v>11689</v>
      </c>
      <c r="B7613" s="23">
        <v>46135.374305555597</v>
      </c>
      <c r="C7613" s="23">
        <v>46135.384722222203</v>
      </c>
      <c r="D7613" s="23">
        <v>46139.3305555556</v>
      </c>
      <c r="E7613" s="9" t="s">
        <v>212</v>
      </c>
      <c r="F7613" s="9" t="s">
        <v>188</v>
      </c>
      <c r="G7613" s="9" t="s">
        <v>236</v>
      </c>
      <c r="H7613" s="9" t="s">
        <v>163</v>
      </c>
      <c r="I7613" s="9" t="s">
        <v>315</v>
      </c>
      <c r="J7613" s="9" t="s">
        <v>932</v>
      </c>
      <c r="K7613" s="9" t="s">
        <v>262</v>
      </c>
      <c r="L7613" s="9" t="s">
        <v>226</v>
      </c>
      <c r="M7613" s="9" t="s">
        <v>1911</v>
      </c>
      <c r="N7613" s="9" t="s">
        <v>197</v>
      </c>
      <c r="O7613" s="9" t="s">
        <v>180</v>
      </c>
      <c r="P7613" s="9" t="s">
        <v>318</v>
      </c>
      <c r="Q7613" s="9" t="s">
        <v>273</v>
      </c>
      <c r="R7613" s="9">
        <v>0</v>
      </c>
      <c r="S7613" s="9">
        <v>143</v>
      </c>
      <c r="T7613" s="9" t="s">
        <v>136</v>
      </c>
      <c r="U7613" s="9" t="s">
        <v>242</v>
      </c>
      <c r="X7613" s="9">
        <f>INDEX(SLA_Policy!$D$2:$D$5,MATCH(F7613,SLA_Policy!$A$2:$A$5,0))</f>
        <v>72</v>
      </c>
      <c r="Y7613" s="9" t="str">
        <f>IF(E7613="Cancelled","Excluded",IF(D7613="",IF((SLA_Policy!$B$8-B7613)*24&gt;X7613,"Open - Breached","Open - On Track"),IF((D7613-B7613)*24&lt;=X7613,"Met","Breached")))</f>
        <v>Breached</v>
      </c>
    </row>
    <row r="7614" spans="1:25" x14ac:dyDescent="0.25">
      <c r="A7614" s="9" t="s">
        <v>11690</v>
      </c>
      <c r="B7614" s="23">
        <v>46135.376388888901</v>
      </c>
      <c r="C7614" s="23">
        <v>46135.400694444397</v>
      </c>
      <c r="D7614" s="23">
        <v>46135.579861111102</v>
      </c>
      <c r="E7614" s="9" t="s">
        <v>212</v>
      </c>
      <c r="F7614" s="9" t="s">
        <v>188</v>
      </c>
      <c r="G7614" s="9" t="s">
        <v>236</v>
      </c>
      <c r="H7614" s="9" t="s">
        <v>162</v>
      </c>
      <c r="I7614" s="9" t="s">
        <v>280</v>
      </c>
      <c r="J7614" s="9" t="s">
        <v>3242</v>
      </c>
      <c r="K7614" s="9" t="s">
        <v>246</v>
      </c>
      <c r="L7614" s="9" t="s">
        <v>311</v>
      </c>
      <c r="M7614" s="9" t="s">
        <v>1949</v>
      </c>
      <c r="N7614" s="9" t="s">
        <v>196</v>
      </c>
      <c r="O7614" s="9" t="s">
        <v>179</v>
      </c>
      <c r="P7614" s="9" t="s">
        <v>264</v>
      </c>
      <c r="Q7614" s="9" t="s">
        <v>219</v>
      </c>
      <c r="R7614" s="9">
        <v>0</v>
      </c>
      <c r="S7614" s="9">
        <v>16</v>
      </c>
      <c r="U7614" s="9" t="s">
        <v>242</v>
      </c>
      <c r="W7614" s="9">
        <v>4</v>
      </c>
      <c r="X7614" s="9">
        <f>INDEX(SLA_Policy!$D$2:$D$5,MATCH(F7614,SLA_Policy!$A$2:$A$5,0))</f>
        <v>72</v>
      </c>
      <c r="Y7614" s="9" t="str">
        <f>IF(E7614="Cancelled","Excluded",IF(D7614="",IF((SLA_Policy!$B$8-B7614)*24&gt;X7614,"Open - Breached","Open - On Track"),IF((D7614-B7614)*24&lt;=X7614,"Met","Breached")))</f>
        <v>Met</v>
      </c>
    </row>
    <row r="7615" spans="1:25" x14ac:dyDescent="0.25">
      <c r="A7615" s="9" t="s">
        <v>11691</v>
      </c>
      <c r="B7615" s="23">
        <v>46135.379166666702</v>
      </c>
      <c r="C7615" s="23">
        <v>46135.390277777798</v>
      </c>
      <c r="D7615" s="23">
        <v>46135.593055555597</v>
      </c>
      <c r="E7615" s="9" t="s">
        <v>212</v>
      </c>
      <c r="F7615" s="9" t="s">
        <v>188</v>
      </c>
      <c r="G7615" s="9" t="s">
        <v>213</v>
      </c>
      <c r="H7615" s="9" t="s">
        <v>88</v>
      </c>
      <c r="I7615" s="9" t="s">
        <v>268</v>
      </c>
      <c r="J7615" s="9" t="s">
        <v>11692</v>
      </c>
      <c r="K7615" s="9" t="s">
        <v>225</v>
      </c>
      <c r="L7615" s="9" t="s">
        <v>226</v>
      </c>
      <c r="M7615" s="9" t="s">
        <v>356</v>
      </c>
      <c r="N7615" s="9" t="s">
        <v>199</v>
      </c>
      <c r="O7615" s="9" t="s">
        <v>176</v>
      </c>
      <c r="P7615" s="9" t="s">
        <v>503</v>
      </c>
      <c r="Q7615" s="9" t="s">
        <v>219</v>
      </c>
      <c r="R7615" s="9">
        <v>0</v>
      </c>
      <c r="S7615" s="9">
        <v>19</v>
      </c>
      <c r="T7615" s="9" t="s">
        <v>136</v>
      </c>
      <c r="U7615" s="9" t="s">
        <v>266</v>
      </c>
      <c r="X7615" s="9">
        <f>INDEX(SLA_Policy!$D$2:$D$5,MATCH(F7615,SLA_Policy!$A$2:$A$5,0))</f>
        <v>72</v>
      </c>
      <c r="Y7615" s="9" t="str">
        <f>IF(E7615="Cancelled","Excluded",IF(D7615="",IF((SLA_Policy!$B$8-B7615)*24&gt;X7615,"Open - Breached","Open - On Track"),IF((D7615-B7615)*24&lt;=X7615,"Met","Breached")))</f>
        <v>Met</v>
      </c>
    </row>
    <row r="7616" spans="1:25" x14ac:dyDescent="0.25">
      <c r="A7616" s="9" t="s">
        <v>11693</v>
      </c>
      <c r="B7616" s="23">
        <v>46135.379166666702</v>
      </c>
      <c r="C7616" s="23">
        <v>46135.4909722222</v>
      </c>
      <c r="D7616" s="23">
        <v>46135.686111111099</v>
      </c>
      <c r="E7616" s="9" t="s">
        <v>212</v>
      </c>
      <c r="F7616" s="9" t="s">
        <v>188</v>
      </c>
      <c r="G7616" s="9" t="s">
        <v>213</v>
      </c>
      <c r="H7616" s="9" t="s">
        <v>161</v>
      </c>
      <c r="I7616" s="9" t="s">
        <v>389</v>
      </c>
      <c r="J7616" s="9" t="s">
        <v>435</v>
      </c>
      <c r="K7616" s="9" t="s">
        <v>246</v>
      </c>
      <c r="L7616" s="9" t="s">
        <v>216</v>
      </c>
      <c r="M7616" s="9" t="s">
        <v>1259</v>
      </c>
      <c r="N7616" s="9" t="s">
        <v>196</v>
      </c>
      <c r="O7616" s="9" t="s">
        <v>116</v>
      </c>
      <c r="P7616" s="9" t="s">
        <v>218</v>
      </c>
      <c r="Q7616" s="9" t="s">
        <v>219</v>
      </c>
      <c r="R7616" s="9">
        <v>0</v>
      </c>
      <c r="S7616" s="9">
        <v>3</v>
      </c>
      <c r="U7616" s="9" t="s">
        <v>290</v>
      </c>
      <c r="W7616" s="9">
        <v>4</v>
      </c>
      <c r="X7616" s="9">
        <f>INDEX(SLA_Policy!$D$2:$D$5,MATCH(F7616,SLA_Policy!$A$2:$A$5,0))</f>
        <v>72</v>
      </c>
      <c r="Y7616" s="9" t="str">
        <f>IF(E7616="Cancelled","Excluded",IF(D7616="",IF((SLA_Policy!$B$8-B7616)*24&gt;X7616,"Open - Breached","Open - On Track"),IF((D7616-B7616)*24&lt;=X7616,"Met","Breached")))</f>
        <v>Met</v>
      </c>
    </row>
    <row r="7617" spans="1:25" x14ac:dyDescent="0.25">
      <c r="A7617" s="9" t="s">
        <v>11694</v>
      </c>
      <c r="B7617" s="23">
        <v>46135.381249999999</v>
      </c>
      <c r="C7617" s="23">
        <v>46135.381944444503</v>
      </c>
      <c r="D7617" s="23">
        <v>46135.385416666701</v>
      </c>
      <c r="E7617" s="9" t="s">
        <v>212</v>
      </c>
      <c r="F7617" s="9" t="s">
        <v>188</v>
      </c>
      <c r="G7617" s="9" t="s">
        <v>213</v>
      </c>
      <c r="H7617" s="9" t="s">
        <v>161</v>
      </c>
      <c r="I7617" s="9" t="s">
        <v>389</v>
      </c>
      <c r="J7617" s="9" t="s">
        <v>1243</v>
      </c>
      <c r="K7617" s="9" t="s">
        <v>239</v>
      </c>
      <c r="L7617" s="9" t="s">
        <v>104</v>
      </c>
      <c r="M7617" s="9" t="s">
        <v>894</v>
      </c>
      <c r="N7617" s="9" t="s">
        <v>200</v>
      </c>
      <c r="O7617" s="9" t="s">
        <v>116</v>
      </c>
      <c r="P7617" s="9" t="s">
        <v>258</v>
      </c>
      <c r="Q7617" s="9" t="s">
        <v>219</v>
      </c>
      <c r="R7617" s="9">
        <v>0</v>
      </c>
      <c r="S7617" s="9">
        <v>12</v>
      </c>
      <c r="U7617" s="9" t="s">
        <v>266</v>
      </c>
      <c r="W7617" s="9">
        <v>3</v>
      </c>
      <c r="X7617" s="9">
        <f>INDEX(SLA_Policy!$D$2:$D$5,MATCH(F7617,SLA_Policy!$A$2:$A$5,0))</f>
        <v>72</v>
      </c>
      <c r="Y7617" s="9" t="str">
        <f>IF(E7617="Cancelled","Excluded",IF(D7617="",IF((SLA_Policy!$B$8-B7617)*24&gt;X7617,"Open - Breached","Open - On Track"),IF((D7617-B7617)*24&lt;=X7617,"Met","Breached")))</f>
        <v>Met</v>
      </c>
    </row>
    <row r="7618" spans="1:25" x14ac:dyDescent="0.25">
      <c r="A7618" s="9" t="s">
        <v>11695</v>
      </c>
      <c r="B7618" s="23">
        <v>46135.392361111102</v>
      </c>
      <c r="C7618" s="23">
        <v>46135.395833333299</v>
      </c>
      <c r="D7618" s="23">
        <v>46135.425000000003</v>
      </c>
      <c r="E7618" s="9" t="s">
        <v>212</v>
      </c>
      <c r="F7618" s="9" t="s">
        <v>188</v>
      </c>
      <c r="G7618" s="9" t="s">
        <v>213</v>
      </c>
      <c r="H7618" s="9" t="s">
        <v>161</v>
      </c>
      <c r="I7618" s="9" t="s">
        <v>454</v>
      </c>
      <c r="J7618" s="9" t="s">
        <v>1549</v>
      </c>
      <c r="K7618" s="9" t="s">
        <v>225</v>
      </c>
      <c r="L7618" s="9" t="s">
        <v>311</v>
      </c>
      <c r="M7618" s="9" t="s">
        <v>3558</v>
      </c>
      <c r="N7618" s="9" t="s">
        <v>198</v>
      </c>
      <c r="O7618" s="9" t="s">
        <v>116</v>
      </c>
      <c r="P7618" s="9" t="s">
        <v>218</v>
      </c>
      <c r="Q7618" s="9" t="s">
        <v>219</v>
      </c>
      <c r="R7618" s="9">
        <v>0</v>
      </c>
      <c r="S7618" s="9">
        <v>6</v>
      </c>
      <c r="U7618" s="9" t="s">
        <v>290</v>
      </c>
      <c r="W7618" s="9">
        <v>4</v>
      </c>
      <c r="X7618" s="9">
        <f>INDEX(SLA_Policy!$D$2:$D$5,MATCH(F7618,SLA_Policy!$A$2:$A$5,0))</f>
        <v>72</v>
      </c>
      <c r="Y7618" s="9" t="str">
        <f>IF(E7618="Cancelled","Excluded",IF(D7618="",IF((SLA_Policy!$B$8-B7618)*24&gt;X7618,"Open - Breached","Open - On Track"),IF((D7618-B7618)*24&lt;=X7618,"Met","Breached")))</f>
        <v>Met</v>
      </c>
    </row>
    <row r="7619" spans="1:25" x14ac:dyDescent="0.25">
      <c r="A7619" s="9" t="s">
        <v>11696</v>
      </c>
      <c r="B7619" s="23">
        <v>46135.422222222202</v>
      </c>
      <c r="C7619" s="23">
        <v>46135.457638888904</v>
      </c>
      <c r="D7619" s="23">
        <v>46139.322916666701</v>
      </c>
      <c r="E7619" s="9" t="s">
        <v>212</v>
      </c>
      <c r="F7619" s="9" t="s">
        <v>189</v>
      </c>
      <c r="G7619" s="9" t="s">
        <v>213</v>
      </c>
      <c r="H7619" s="9" t="s">
        <v>163</v>
      </c>
      <c r="I7619" s="9" t="s">
        <v>223</v>
      </c>
      <c r="J7619" s="9" t="s">
        <v>9760</v>
      </c>
      <c r="K7619" s="9" t="s">
        <v>246</v>
      </c>
      <c r="L7619" s="9" t="s">
        <v>282</v>
      </c>
      <c r="M7619" s="9" t="s">
        <v>3229</v>
      </c>
      <c r="N7619" s="9" t="s">
        <v>199</v>
      </c>
      <c r="O7619" s="9" t="s">
        <v>176</v>
      </c>
      <c r="P7619" s="9" t="s">
        <v>228</v>
      </c>
      <c r="Q7619" s="9" t="s">
        <v>219</v>
      </c>
      <c r="R7619" s="9">
        <v>0</v>
      </c>
      <c r="S7619" s="9">
        <v>31</v>
      </c>
      <c r="T7619" s="9" t="s">
        <v>136</v>
      </c>
      <c r="U7619" s="9" t="s">
        <v>230</v>
      </c>
      <c r="X7619" s="9">
        <f>INDEX(SLA_Policy!$D$2:$D$5,MATCH(F7619,SLA_Policy!$A$2:$A$5,0))</f>
        <v>120</v>
      </c>
      <c r="Y7619" s="9" t="str">
        <f>IF(E7619="Cancelled","Excluded",IF(D7619="",IF((SLA_Policy!$B$8-B7619)*24&gt;X7619,"Open - Breached","Open - On Track"),IF((D7619-B7619)*24&lt;=X7619,"Met","Breached")))</f>
        <v>Met</v>
      </c>
    </row>
    <row r="7620" spans="1:25" x14ac:dyDescent="0.25">
      <c r="A7620" s="9" t="s">
        <v>11697</v>
      </c>
      <c r="B7620" s="23">
        <v>46135.425000000003</v>
      </c>
      <c r="C7620" s="23">
        <v>46135.511111111096</v>
      </c>
      <c r="D7620" s="23">
        <v>46135.647916666698</v>
      </c>
      <c r="E7620" s="9" t="s">
        <v>212</v>
      </c>
      <c r="F7620" s="9" t="s">
        <v>188</v>
      </c>
      <c r="G7620" s="9" t="s">
        <v>213</v>
      </c>
      <c r="H7620" s="9" t="s">
        <v>167</v>
      </c>
      <c r="I7620" s="9" t="s">
        <v>362</v>
      </c>
      <c r="J7620" s="9" t="s">
        <v>11698</v>
      </c>
      <c r="K7620" s="9" t="s">
        <v>246</v>
      </c>
      <c r="L7620" s="9" t="s">
        <v>226</v>
      </c>
      <c r="M7620" s="9" t="s">
        <v>2395</v>
      </c>
      <c r="N7620" s="9" t="s">
        <v>197</v>
      </c>
      <c r="O7620" s="9" t="s">
        <v>116</v>
      </c>
      <c r="P7620" s="9" t="s">
        <v>218</v>
      </c>
      <c r="Q7620" s="9" t="s">
        <v>219</v>
      </c>
      <c r="R7620" s="9">
        <v>0</v>
      </c>
      <c r="S7620" s="9">
        <v>33</v>
      </c>
      <c r="U7620" s="9" t="s">
        <v>266</v>
      </c>
      <c r="X7620" s="9">
        <f>INDEX(SLA_Policy!$D$2:$D$5,MATCH(F7620,SLA_Policy!$A$2:$A$5,0))</f>
        <v>72</v>
      </c>
      <c r="Y7620" s="9" t="str">
        <f>IF(E7620="Cancelled","Excluded",IF(D7620="",IF((SLA_Policy!$B$8-B7620)*24&gt;X7620,"Open - Breached","Open - On Track"),IF((D7620-B7620)*24&lt;=X7620,"Met","Breached")))</f>
        <v>Met</v>
      </c>
    </row>
    <row r="7621" spans="1:25" x14ac:dyDescent="0.25">
      <c r="A7621" s="9" t="s">
        <v>11699</v>
      </c>
      <c r="B7621" s="23">
        <v>46135.429861111101</v>
      </c>
      <c r="C7621" s="23">
        <v>46135.431944444397</v>
      </c>
      <c r="D7621" s="23">
        <v>46135.698611111096</v>
      </c>
      <c r="E7621" s="9" t="s">
        <v>212</v>
      </c>
      <c r="F7621" s="9" t="s">
        <v>188</v>
      </c>
      <c r="G7621" s="9" t="s">
        <v>213</v>
      </c>
      <c r="H7621" s="9" t="s">
        <v>88</v>
      </c>
      <c r="I7621" s="9" t="s">
        <v>92</v>
      </c>
      <c r="J7621" s="9" t="s">
        <v>96</v>
      </c>
      <c r="K7621" s="9" t="s">
        <v>246</v>
      </c>
      <c r="L7621" s="9" t="s">
        <v>293</v>
      </c>
      <c r="M7621" s="9" t="s">
        <v>2071</v>
      </c>
      <c r="N7621" s="9" t="s">
        <v>200</v>
      </c>
      <c r="O7621" s="9" t="s">
        <v>178</v>
      </c>
      <c r="P7621" s="9" t="s">
        <v>414</v>
      </c>
      <c r="Q7621" s="9" t="s">
        <v>219</v>
      </c>
      <c r="R7621" s="9">
        <v>0</v>
      </c>
      <c r="S7621" s="9">
        <v>23</v>
      </c>
      <c r="T7621" s="9" t="s">
        <v>220</v>
      </c>
      <c r="U7621" s="9" t="s">
        <v>376</v>
      </c>
      <c r="W7621" s="9">
        <v>5</v>
      </c>
      <c r="X7621" s="9">
        <f>INDEX(SLA_Policy!$D$2:$D$5,MATCH(F7621,SLA_Policy!$A$2:$A$5,0))</f>
        <v>72</v>
      </c>
      <c r="Y7621" s="9" t="str">
        <f>IF(E7621="Cancelled","Excluded",IF(D7621="",IF((SLA_Policy!$B$8-B7621)*24&gt;X7621,"Open - Breached","Open - On Track"),IF((D7621-B7621)*24&lt;=X7621,"Met","Breached")))</f>
        <v>Met</v>
      </c>
    </row>
    <row r="7622" spans="1:25" x14ac:dyDescent="0.25">
      <c r="A7622" s="9" t="s">
        <v>11700</v>
      </c>
      <c r="B7622" s="23">
        <v>46135.433333333298</v>
      </c>
      <c r="C7622" s="23">
        <v>46135.7680555556</v>
      </c>
      <c r="D7622" s="23">
        <v>46146.347916666702</v>
      </c>
      <c r="E7622" s="9" t="s">
        <v>212</v>
      </c>
      <c r="F7622" s="9" t="s">
        <v>189</v>
      </c>
      <c r="G7622" s="9" t="s">
        <v>236</v>
      </c>
      <c r="H7622" s="9" t="s">
        <v>161</v>
      </c>
      <c r="I7622" s="9" t="s">
        <v>482</v>
      </c>
      <c r="J7622" s="9" t="s">
        <v>6791</v>
      </c>
      <c r="K7622" s="9" t="s">
        <v>303</v>
      </c>
      <c r="L7622" s="9" t="s">
        <v>282</v>
      </c>
      <c r="M7622" s="9" t="s">
        <v>2774</v>
      </c>
      <c r="N7622" s="9" t="s">
        <v>196</v>
      </c>
      <c r="O7622" s="9" t="s">
        <v>177</v>
      </c>
      <c r="P7622" s="9" t="s">
        <v>942</v>
      </c>
      <c r="Q7622" s="9" t="s">
        <v>219</v>
      </c>
      <c r="R7622" s="9">
        <v>0</v>
      </c>
      <c r="S7622" s="9">
        <v>38</v>
      </c>
      <c r="U7622" s="9" t="s">
        <v>242</v>
      </c>
      <c r="X7622" s="9">
        <f>INDEX(SLA_Policy!$D$2:$D$5,MATCH(F7622,SLA_Policy!$A$2:$A$5,0))</f>
        <v>120</v>
      </c>
      <c r="Y7622" s="9" t="str">
        <f>IF(E7622="Cancelled","Excluded",IF(D7622="",IF((SLA_Policy!$B$8-B7622)*24&gt;X7622,"Open - Breached","Open - On Track"),IF((D7622-B7622)*24&lt;=X7622,"Met","Breached")))</f>
        <v>Breached</v>
      </c>
    </row>
    <row r="7623" spans="1:25" x14ac:dyDescent="0.25">
      <c r="A7623" s="9" t="s">
        <v>11701</v>
      </c>
      <c r="B7623" s="23">
        <v>46135.456250000003</v>
      </c>
      <c r="C7623" s="23">
        <v>46135.504166666702</v>
      </c>
      <c r="D7623" s="23">
        <v>46139.373611111099</v>
      </c>
      <c r="E7623" s="9" t="s">
        <v>212</v>
      </c>
      <c r="F7623" s="9" t="s">
        <v>189</v>
      </c>
      <c r="G7623" s="9" t="s">
        <v>213</v>
      </c>
      <c r="H7623" s="9" t="s">
        <v>162</v>
      </c>
      <c r="I7623" s="9" t="s">
        <v>416</v>
      </c>
      <c r="J7623" s="9" t="s">
        <v>7203</v>
      </c>
      <c r="K7623" s="9" t="s">
        <v>246</v>
      </c>
      <c r="L7623" s="9" t="s">
        <v>104</v>
      </c>
      <c r="M7623" s="9" t="s">
        <v>1976</v>
      </c>
      <c r="N7623" s="9" t="s">
        <v>197</v>
      </c>
      <c r="O7623" s="9" t="s">
        <v>179</v>
      </c>
      <c r="P7623" s="9" t="s">
        <v>264</v>
      </c>
      <c r="Q7623" s="9" t="s">
        <v>219</v>
      </c>
      <c r="R7623" s="9">
        <v>0</v>
      </c>
      <c r="S7623" s="9">
        <v>26</v>
      </c>
      <c r="U7623" s="9" t="s">
        <v>266</v>
      </c>
      <c r="X7623" s="9">
        <f>INDEX(SLA_Policy!$D$2:$D$5,MATCH(F7623,SLA_Policy!$A$2:$A$5,0))</f>
        <v>120</v>
      </c>
      <c r="Y7623" s="9" t="str">
        <f>IF(E7623="Cancelled","Excluded",IF(D7623="",IF((SLA_Policy!$B$8-B7623)*24&gt;X7623,"Open - Breached","Open - On Track"),IF((D7623-B7623)*24&lt;=X7623,"Met","Breached")))</f>
        <v>Met</v>
      </c>
    </row>
    <row r="7624" spans="1:25" x14ac:dyDescent="0.25">
      <c r="A7624" s="9" t="s">
        <v>11702</v>
      </c>
      <c r="B7624" s="23">
        <v>46135.4777777778</v>
      </c>
      <c r="C7624" s="23">
        <v>46135.5</v>
      </c>
      <c r="D7624" s="23">
        <v>46135.684027777803</v>
      </c>
      <c r="E7624" s="9" t="s">
        <v>212</v>
      </c>
      <c r="F7624" s="9" t="s">
        <v>188</v>
      </c>
      <c r="G7624" s="9" t="s">
        <v>236</v>
      </c>
      <c r="H7624" s="9" t="s">
        <v>161</v>
      </c>
      <c r="I7624" s="9" t="s">
        <v>237</v>
      </c>
      <c r="J7624" s="9" t="s">
        <v>4991</v>
      </c>
      <c r="K7624" s="9" t="s">
        <v>303</v>
      </c>
      <c r="L7624" s="9" t="s">
        <v>282</v>
      </c>
      <c r="M7624" s="9" t="s">
        <v>541</v>
      </c>
      <c r="N7624" s="9" t="s">
        <v>197</v>
      </c>
      <c r="O7624" s="9" t="s">
        <v>177</v>
      </c>
      <c r="P7624" s="9" t="s">
        <v>241</v>
      </c>
      <c r="Q7624" s="9" t="s">
        <v>219</v>
      </c>
      <c r="R7624" s="9">
        <v>0</v>
      </c>
      <c r="S7624" s="9">
        <v>20</v>
      </c>
      <c r="U7624" s="9" t="s">
        <v>242</v>
      </c>
      <c r="X7624" s="9">
        <f>INDEX(SLA_Policy!$D$2:$D$5,MATCH(F7624,SLA_Policy!$A$2:$A$5,0))</f>
        <v>72</v>
      </c>
      <c r="Y7624" s="9" t="str">
        <f>IF(E7624="Cancelled","Excluded",IF(D7624="",IF((SLA_Policy!$B$8-B7624)*24&gt;X7624,"Open - Breached","Open - On Track"),IF((D7624-B7624)*24&lt;=X7624,"Met","Breached")))</f>
        <v>Met</v>
      </c>
    </row>
    <row r="7625" spans="1:25" x14ac:dyDescent="0.25">
      <c r="A7625" s="9" t="s">
        <v>11703</v>
      </c>
      <c r="B7625" s="23">
        <v>46135.480555555601</v>
      </c>
      <c r="C7625" s="23">
        <v>46135.532638888901</v>
      </c>
      <c r="D7625" s="23">
        <v>46136.329861111102</v>
      </c>
      <c r="E7625" s="9" t="s">
        <v>212</v>
      </c>
      <c r="F7625" s="9" t="s">
        <v>188</v>
      </c>
      <c r="G7625" s="9" t="s">
        <v>236</v>
      </c>
      <c r="H7625" s="9" t="s">
        <v>167</v>
      </c>
      <c r="I7625" s="9" t="s">
        <v>255</v>
      </c>
      <c r="J7625" s="9" t="s">
        <v>4166</v>
      </c>
      <c r="K7625" s="9" t="s">
        <v>239</v>
      </c>
      <c r="L7625" s="9" t="s">
        <v>216</v>
      </c>
      <c r="M7625" s="9" t="s">
        <v>333</v>
      </c>
      <c r="N7625" s="9" t="s">
        <v>196</v>
      </c>
      <c r="O7625" s="9" t="s">
        <v>176</v>
      </c>
      <c r="P7625" s="9" t="s">
        <v>419</v>
      </c>
      <c r="Q7625" s="9" t="s">
        <v>219</v>
      </c>
      <c r="R7625" s="9">
        <v>0</v>
      </c>
      <c r="S7625" s="9">
        <v>11</v>
      </c>
      <c r="U7625" s="9" t="s">
        <v>242</v>
      </c>
      <c r="X7625" s="9">
        <f>INDEX(SLA_Policy!$D$2:$D$5,MATCH(F7625,SLA_Policy!$A$2:$A$5,0))</f>
        <v>72</v>
      </c>
      <c r="Y7625" s="9" t="str">
        <f>IF(E7625="Cancelled","Excluded",IF(D7625="",IF((SLA_Policy!$B$8-B7625)*24&gt;X7625,"Open - Breached","Open - On Track"),IF((D7625-B7625)*24&lt;=X7625,"Met","Breached")))</f>
        <v>Met</v>
      </c>
    </row>
    <row r="7626" spans="1:25" x14ac:dyDescent="0.25">
      <c r="A7626" s="9" t="s">
        <v>11704</v>
      </c>
      <c r="B7626" s="23">
        <v>46135.495138888902</v>
      </c>
      <c r="C7626" s="23">
        <v>46135.502777777801</v>
      </c>
      <c r="D7626" s="23">
        <v>46135.604166666701</v>
      </c>
      <c r="E7626" s="9" t="s">
        <v>212</v>
      </c>
      <c r="F7626" s="9" t="s">
        <v>188</v>
      </c>
      <c r="G7626" s="9" t="s">
        <v>213</v>
      </c>
      <c r="H7626" s="9" t="s">
        <v>166</v>
      </c>
      <c r="I7626" s="9" t="s">
        <v>286</v>
      </c>
      <c r="J7626" s="9" t="s">
        <v>11705</v>
      </c>
      <c r="K7626" s="9" t="s">
        <v>225</v>
      </c>
      <c r="L7626" s="9" t="s">
        <v>395</v>
      </c>
      <c r="M7626" s="9" t="s">
        <v>433</v>
      </c>
      <c r="N7626" s="9" t="s">
        <v>199</v>
      </c>
      <c r="O7626" s="9" t="s">
        <v>181</v>
      </c>
      <c r="P7626" s="9" t="s">
        <v>445</v>
      </c>
      <c r="Q7626" s="9" t="s">
        <v>219</v>
      </c>
      <c r="R7626" s="9">
        <v>0</v>
      </c>
      <c r="S7626" s="9">
        <v>39</v>
      </c>
      <c r="U7626" s="9" t="s">
        <v>290</v>
      </c>
      <c r="X7626" s="9">
        <f>INDEX(SLA_Policy!$D$2:$D$5,MATCH(F7626,SLA_Policy!$A$2:$A$5,0))</f>
        <v>72</v>
      </c>
      <c r="Y7626" s="9" t="str">
        <f>IF(E7626="Cancelled","Excluded",IF(D7626="",IF((SLA_Policy!$B$8-B7626)*24&gt;X7626,"Open - Breached","Open - On Track"),IF((D7626-B7626)*24&lt;=X7626,"Met","Breached")))</f>
        <v>Met</v>
      </c>
    </row>
    <row r="7627" spans="1:25" x14ac:dyDescent="0.25">
      <c r="A7627" s="9" t="s">
        <v>11706</v>
      </c>
      <c r="B7627" s="23">
        <v>46135.504166666702</v>
      </c>
      <c r="C7627" s="23">
        <v>46135.519444444399</v>
      </c>
      <c r="D7627" s="23">
        <v>46135.547916666699</v>
      </c>
      <c r="E7627" s="9" t="s">
        <v>212</v>
      </c>
      <c r="F7627" s="9" t="s">
        <v>189</v>
      </c>
      <c r="G7627" s="9" t="s">
        <v>213</v>
      </c>
      <c r="H7627" s="9" t="s">
        <v>166</v>
      </c>
      <c r="I7627" s="9" t="s">
        <v>286</v>
      </c>
      <c r="J7627" s="9" t="s">
        <v>1627</v>
      </c>
      <c r="K7627" s="9" t="s">
        <v>225</v>
      </c>
      <c r="L7627" s="9" t="s">
        <v>216</v>
      </c>
      <c r="M7627" s="9" t="s">
        <v>620</v>
      </c>
      <c r="N7627" s="9" t="s">
        <v>197</v>
      </c>
      <c r="O7627" s="9" t="s">
        <v>181</v>
      </c>
      <c r="P7627" s="9" t="s">
        <v>289</v>
      </c>
      <c r="Q7627" s="9" t="s">
        <v>219</v>
      </c>
      <c r="R7627" s="9">
        <v>0</v>
      </c>
      <c r="S7627" s="9">
        <v>8</v>
      </c>
      <c r="U7627" s="9" t="s">
        <v>248</v>
      </c>
      <c r="X7627" s="9">
        <f>INDEX(SLA_Policy!$D$2:$D$5,MATCH(F7627,SLA_Policy!$A$2:$A$5,0))</f>
        <v>120</v>
      </c>
      <c r="Y7627" s="9" t="str">
        <f>IF(E7627="Cancelled","Excluded",IF(D7627="",IF((SLA_Policy!$B$8-B7627)*24&gt;X7627,"Open - Breached","Open - On Track"),IF((D7627-B7627)*24&lt;=X7627,"Met","Breached")))</f>
        <v>Met</v>
      </c>
    </row>
    <row r="7628" spans="1:25" x14ac:dyDescent="0.25">
      <c r="A7628" s="9" t="s">
        <v>11707</v>
      </c>
      <c r="B7628" s="23">
        <v>46135.527777777803</v>
      </c>
      <c r="C7628" s="23">
        <v>46135.529166666704</v>
      </c>
      <c r="D7628" s="23">
        <v>46135.683333333298</v>
      </c>
      <c r="E7628" s="9" t="s">
        <v>212</v>
      </c>
      <c r="F7628" s="9" t="s">
        <v>187</v>
      </c>
      <c r="G7628" s="9" t="s">
        <v>213</v>
      </c>
      <c r="H7628" s="9" t="s">
        <v>162</v>
      </c>
      <c r="I7628" s="9" t="s">
        <v>345</v>
      </c>
      <c r="J7628" s="9" t="s">
        <v>614</v>
      </c>
      <c r="K7628" s="9" t="s">
        <v>246</v>
      </c>
      <c r="L7628" s="9" t="s">
        <v>216</v>
      </c>
      <c r="M7628" s="9" t="s">
        <v>5760</v>
      </c>
      <c r="N7628" s="9" t="s">
        <v>199</v>
      </c>
      <c r="O7628" s="9" t="s">
        <v>179</v>
      </c>
      <c r="P7628" s="9" t="s">
        <v>313</v>
      </c>
      <c r="Q7628" s="9" t="s">
        <v>273</v>
      </c>
      <c r="R7628" s="9">
        <v>0</v>
      </c>
      <c r="S7628" s="9">
        <v>21</v>
      </c>
      <c r="U7628" s="9" t="s">
        <v>290</v>
      </c>
      <c r="W7628" s="9">
        <v>4</v>
      </c>
      <c r="X7628" s="9">
        <f>INDEX(SLA_Policy!$D$2:$D$5,MATCH(F7628,SLA_Policy!$A$2:$A$5,0))</f>
        <v>8</v>
      </c>
      <c r="Y7628" s="9" t="str">
        <f>IF(E7628="Cancelled","Excluded",IF(D7628="",IF((SLA_Policy!$B$8-B7628)*24&gt;X7628,"Open - Breached","Open - On Track"),IF((D7628-B7628)*24&lt;=X7628,"Met","Breached")))</f>
        <v>Met</v>
      </c>
    </row>
    <row r="7629" spans="1:25" x14ac:dyDescent="0.25">
      <c r="A7629" s="9" t="s">
        <v>11708</v>
      </c>
      <c r="B7629" s="23">
        <v>46135.570138888899</v>
      </c>
      <c r="C7629" s="23">
        <v>46135.572916666701</v>
      </c>
      <c r="D7629" s="23">
        <v>46136.371527777803</v>
      </c>
      <c r="E7629" s="9" t="s">
        <v>212</v>
      </c>
      <c r="F7629" s="9" t="s">
        <v>188</v>
      </c>
      <c r="G7629" s="9" t="s">
        <v>213</v>
      </c>
      <c r="H7629" s="9" t="s">
        <v>162</v>
      </c>
      <c r="I7629" s="9" t="s">
        <v>345</v>
      </c>
      <c r="J7629" s="9" t="s">
        <v>2999</v>
      </c>
      <c r="K7629" s="9" t="s">
        <v>246</v>
      </c>
      <c r="L7629" s="9" t="s">
        <v>226</v>
      </c>
      <c r="M7629" s="9" t="s">
        <v>1873</v>
      </c>
      <c r="N7629" s="9" t="s">
        <v>199</v>
      </c>
      <c r="O7629" s="9" t="s">
        <v>179</v>
      </c>
      <c r="P7629" s="9" t="s">
        <v>284</v>
      </c>
      <c r="Q7629" s="9" t="s">
        <v>219</v>
      </c>
      <c r="R7629" s="9">
        <v>0</v>
      </c>
      <c r="S7629" s="9">
        <v>34</v>
      </c>
      <c r="U7629" s="9" t="s">
        <v>266</v>
      </c>
      <c r="X7629" s="9">
        <f>INDEX(SLA_Policy!$D$2:$D$5,MATCH(F7629,SLA_Policy!$A$2:$A$5,0))</f>
        <v>72</v>
      </c>
      <c r="Y7629" s="9" t="str">
        <f>IF(E7629="Cancelled","Excluded",IF(D7629="",IF((SLA_Policy!$B$8-B7629)*24&gt;X7629,"Open - Breached","Open - On Track"),IF((D7629-B7629)*24&lt;=X7629,"Met","Breached")))</f>
        <v>Met</v>
      </c>
    </row>
    <row r="7630" spans="1:25" x14ac:dyDescent="0.25">
      <c r="A7630" s="9" t="s">
        <v>11709</v>
      </c>
      <c r="B7630" s="23">
        <v>46135.570138888899</v>
      </c>
      <c r="C7630" s="23">
        <v>46135.666666666701</v>
      </c>
      <c r="E7630" s="9" t="s">
        <v>649</v>
      </c>
      <c r="F7630" s="9" t="s">
        <v>189</v>
      </c>
      <c r="G7630" s="9" t="s">
        <v>213</v>
      </c>
      <c r="H7630" s="9" t="s">
        <v>162</v>
      </c>
      <c r="I7630" s="9" t="s">
        <v>345</v>
      </c>
      <c r="J7630" s="9" t="s">
        <v>2999</v>
      </c>
      <c r="K7630" s="9" t="s">
        <v>239</v>
      </c>
      <c r="L7630" s="9" t="s">
        <v>311</v>
      </c>
      <c r="M7630" s="9" t="s">
        <v>3214</v>
      </c>
      <c r="N7630" s="9" t="s">
        <v>196</v>
      </c>
      <c r="O7630" s="9" t="s">
        <v>179</v>
      </c>
      <c r="P7630" s="9" t="s">
        <v>264</v>
      </c>
      <c r="Q7630" s="9" t="s">
        <v>219</v>
      </c>
      <c r="R7630" s="9">
        <v>0</v>
      </c>
      <c r="S7630" s="9">
        <v>4</v>
      </c>
      <c r="X7630" s="9">
        <f>INDEX(SLA_Policy!$D$2:$D$5,MATCH(F7630,SLA_Policy!$A$2:$A$5,0))</f>
        <v>120</v>
      </c>
      <c r="Y7630" s="9" t="str">
        <f>IF(E7630="Cancelled","Excluded",IF(D7630="",IF((SLA_Policy!$B$8-B7630)*24&gt;X7630,"Open - Breached","Open - On Track"),IF((D7630-B7630)*24&lt;=X7630,"Met","Breached")))</f>
        <v>Excluded</v>
      </c>
    </row>
    <row r="7631" spans="1:25" x14ac:dyDescent="0.25">
      <c r="A7631" s="9" t="s">
        <v>11710</v>
      </c>
      <c r="B7631" s="23">
        <v>46135.574305555601</v>
      </c>
      <c r="E7631" s="9" t="s">
        <v>649</v>
      </c>
      <c r="F7631" s="9" t="s">
        <v>187</v>
      </c>
      <c r="G7631" s="9" t="s">
        <v>213</v>
      </c>
      <c r="H7631" s="9" t="s">
        <v>162</v>
      </c>
      <c r="I7631" s="9" t="s">
        <v>393</v>
      </c>
      <c r="J7631" s="9" t="s">
        <v>3788</v>
      </c>
      <c r="K7631" s="9" t="s">
        <v>246</v>
      </c>
      <c r="L7631" s="9" t="s">
        <v>307</v>
      </c>
      <c r="M7631" s="9" t="s">
        <v>848</v>
      </c>
      <c r="N7631" s="9" t="s">
        <v>196</v>
      </c>
      <c r="O7631" s="9" t="s">
        <v>116</v>
      </c>
      <c r="P7631" s="9" t="s">
        <v>590</v>
      </c>
      <c r="Q7631" s="9" t="s">
        <v>219</v>
      </c>
      <c r="R7631" s="9">
        <v>0</v>
      </c>
      <c r="S7631" s="9">
        <v>5</v>
      </c>
      <c r="X7631" s="9">
        <f>INDEX(SLA_Policy!$D$2:$D$5,MATCH(F7631,SLA_Policy!$A$2:$A$5,0))</f>
        <v>8</v>
      </c>
      <c r="Y7631" s="9" t="str">
        <f>IF(E7631="Cancelled","Excluded",IF(D7631="",IF((SLA_Policy!$B$8-B7631)*24&gt;X7631,"Open - Breached","Open - On Track"),IF((D7631-B7631)*24&lt;=X7631,"Met","Breached")))</f>
        <v>Excluded</v>
      </c>
    </row>
    <row r="7632" spans="1:25" x14ac:dyDescent="0.25">
      <c r="A7632" s="9" t="s">
        <v>11711</v>
      </c>
      <c r="B7632" s="23">
        <v>46135.584027777797</v>
      </c>
      <c r="C7632" s="23">
        <v>46135.6652777778</v>
      </c>
      <c r="D7632" s="23">
        <v>46139.4</v>
      </c>
      <c r="E7632" s="9" t="s">
        <v>212</v>
      </c>
      <c r="F7632" s="9" t="s">
        <v>189</v>
      </c>
      <c r="G7632" s="9" t="s">
        <v>213</v>
      </c>
      <c r="H7632" s="9" t="s">
        <v>163</v>
      </c>
      <c r="I7632" s="9" t="s">
        <v>223</v>
      </c>
      <c r="J7632" s="9" t="s">
        <v>1182</v>
      </c>
      <c r="K7632" s="9" t="s">
        <v>239</v>
      </c>
      <c r="L7632" s="9" t="s">
        <v>307</v>
      </c>
      <c r="M7632" s="9" t="s">
        <v>2497</v>
      </c>
      <c r="N7632" s="9" t="s">
        <v>196</v>
      </c>
      <c r="O7632" s="9" t="s">
        <v>176</v>
      </c>
      <c r="P7632" s="9" t="s">
        <v>419</v>
      </c>
      <c r="Q7632" s="9" t="s">
        <v>219</v>
      </c>
      <c r="R7632" s="9">
        <v>0</v>
      </c>
      <c r="S7632" s="9">
        <v>80</v>
      </c>
      <c r="T7632" s="9" t="s">
        <v>136</v>
      </c>
      <c r="U7632" s="9" t="s">
        <v>230</v>
      </c>
      <c r="X7632" s="9">
        <f>INDEX(SLA_Policy!$D$2:$D$5,MATCH(F7632,SLA_Policy!$A$2:$A$5,0))</f>
        <v>120</v>
      </c>
      <c r="Y7632" s="9" t="str">
        <f>IF(E7632="Cancelled","Excluded",IF(D7632="",IF((SLA_Policy!$B$8-B7632)*24&gt;X7632,"Open - Breached","Open - On Track"),IF((D7632-B7632)*24&lt;=X7632,"Met","Breached")))</f>
        <v>Met</v>
      </c>
    </row>
    <row r="7633" spans="1:25" x14ac:dyDescent="0.25">
      <c r="A7633" s="9" t="s">
        <v>11712</v>
      </c>
      <c r="B7633" s="23">
        <v>46135.591666666704</v>
      </c>
      <c r="C7633" s="23">
        <v>46135.614583333299</v>
      </c>
      <c r="D7633" s="23">
        <v>46136.322916666701</v>
      </c>
      <c r="E7633" s="9" t="s">
        <v>212</v>
      </c>
      <c r="F7633" s="9" t="s">
        <v>188</v>
      </c>
      <c r="G7633" s="9" t="s">
        <v>213</v>
      </c>
      <c r="H7633" s="9" t="s">
        <v>88</v>
      </c>
      <c r="I7633" s="9" t="s">
        <v>268</v>
      </c>
      <c r="J7633" s="9" t="s">
        <v>7174</v>
      </c>
      <c r="K7633" s="9" t="s">
        <v>239</v>
      </c>
      <c r="L7633" s="9" t="s">
        <v>351</v>
      </c>
      <c r="M7633" s="9" t="s">
        <v>562</v>
      </c>
      <c r="N7633" s="9" t="s">
        <v>197</v>
      </c>
      <c r="O7633" s="9" t="s">
        <v>178</v>
      </c>
      <c r="P7633" s="9" t="s">
        <v>272</v>
      </c>
      <c r="Q7633" s="9" t="s">
        <v>219</v>
      </c>
      <c r="R7633" s="9">
        <v>0</v>
      </c>
      <c r="S7633" s="9">
        <v>14</v>
      </c>
      <c r="T7633" s="9" t="s">
        <v>136</v>
      </c>
      <c r="U7633" s="9" t="s">
        <v>290</v>
      </c>
      <c r="X7633" s="9">
        <f>INDEX(SLA_Policy!$D$2:$D$5,MATCH(F7633,SLA_Policy!$A$2:$A$5,0))</f>
        <v>72</v>
      </c>
      <c r="Y7633" s="9" t="str">
        <f>IF(E7633="Cancelled","Excluded",IF(D7633="",IF((SLA_Policy!$B$8-B7633)*24&gt;X7633,"Open - Breached","Open - On Track"),IF((D7633-B7633)*24&lt;=X7633,"Met","Breached")))</f>
        <v>Met</v>
      </c>
    </row>
    <row r="7634" spans="1:25" x14ac:dyDescent="0.25">
      <c r="A7634" s="9" t="s">
        <v>11713</v>
      </c>
      <c r="B7634" s="23">
        <v>46135.593055555597</v>
      </c>
      <c r="C7634" s="23">
        <v>46135.610416666699</v>
      </c>
      <c r="D7634" s="23">
        <v>46136.314583333296</v>
      </c>
      <c r="E7634" s="9" t="s">
        <v>212</v>
      </c>
      <c r="F7634" s="9" t="s">
        <v>188</v>
      </c>
      <c r="G7634" s="9" t="s">
        <v>213</v>
      </c>
      <c r="H7634" s="9" t="s">
        <v>166</v>
      </c>
      <c r="I7634" s="9" t="s">
        <v>378</v>
      </c>
      <c r="J7634" s="9" t="s">
        <v>11714</v>
      </c>
      <c r="K7634" s="9" t="s">
        <v>246</v>
      </c>
      <c r="L7634" s="9" t="s">
        <v>226</v>
      </c>
      <c r="M7634" s="9" t="s">
        <v>7557</v>
      </c>
      <c r="N7634" s="9" t="s">
        <v>198</v>
      </c>
      <c r="O7634" s="9" t="s">
        <v>180</v>
      </c>
      <c r="P7634" s="9" t="s">
        <v>318</v>
      </c>
      <c r="Q7634" s="9" t="s">
        <v>219</v>
      </c>
      <c r="R7634" s="9">
        <v>0</v>
      </c>
      <c r="S7634" s="9">
        <v>42</v>
      </c>
      <c r="T7634" s="9" t="s">
        <v>136</v>
      </c>
      <c r="U7634" s="9" t="s">
        <v>266</v>
      </c>
      <c r="W7634" s="9">
        <v>5</v>
      </c>
      <c r="X7634" s="9">
        <f>INDEX(SLA_Policy!$D$2:$D$5,MATCH(F7634,SLA_Policy!$A$2:$A$5,0))</f>
        <v>72</v>
      </c>
      <c r="Y7634" s="9" t="str">
        <f>IF(E7634="Cancelled","Excluded",IF(D7634="",IF((SLA_Policy!$B$8-B7634)*24&gt;X7634,"Open - Breached","Open - On Track"),IF((D7634-B7634)*24&lt;=X7634,"Met","Breached")))</f>
        <v>Met</v>
      </c>
    </row>
    <row r="7635" spans="1:25" x14ac:dyDescent="0.25">
      <c r="A7635" s="9" t="s">
        <v>11715</v>
      </c>
      <c r="B7635" s="23">
        <v>46135.605555555601</v>
      </c>
      <c r="C7635" s="23">
        <v>46135.618055555598</v>
      </c>
      <c r="D7635" s="23">
        <v>46135.704861111102</v>
      </c>
      <c r="E7635" s="9" t="s">
        <v>212</v>
      </c>
      <c r="F7635" s="9" t="s">
        <v>188</v>
      </c>
      <c r="G7635" s="9" t="s">
        <v>213</v>
      </c>
      <c r="H7635" s="9" t="s">
        <v>161</v>
      </c>
      <c r="I7635" s="9" t="s">
        <v>389</v>
      </c>
      <c r="J7635" s="9" t="s">
        <v>5524</v>
      </c>
      <c r="K7635" s="9" t="s">
        <v>303</v>
      </c>
      <c r="L7635" s="9" t="s">
        <v>216</v>
      </c>
      <c r="M7635" s="9" t="s">
        <v>1287</v>
      </c>
      <c r="N7635" s="9" t="s">
        <v>197</v>
      </c>
      <c r="O7635" s="9" t="s">
        <v>116</v>
      </c>
      <c r="P7635" s="9" t="s">
        <v>525</v>
      </c>
      <c r="Q7635" s="9" t="s">
        <v>219</v>
      </c>
      <c r="R7635" s="9">
        <v>0</v>
      </c>
      <c r="S7635" s="9">
        <v>10</v>
      </c>
      <c r="U7635" s="9" t="s">
        <v>290</v>
      </c>
      <c r="X7635" s="9">
        <f>INDEX(SLA_Policy!$D$2:$D$5,MATCH(F7635,SLA_Policy!$A$2:$A$5,0))</f>
        <v>72</v>
      </c>
      <c r="Y7635" s="9" t="str">
        <f>IF(E7635="Cancelled","Excluded",IF(D7635="",IF((SLA_Policy!$B$8-B7635)*24&gt;X7635,"Open - Breached","Open - On Track"),IF((D7635-B7635)*24&lt;=X7635,"Met","Breached")))</f>
        <v>Met</v>
      </c>
    </row>
    <row r="7636" spans="1:25" x14ac:dyDescent="0.25">
      <c r="A7636" s="9" t="s">
        <v>11716</v>
      </c>
      <c r="B7636" s="23">
        <v>46135.612500000003</v>
      </c>
      <c r="C7636" s="23">
        <v>46135.640972222202</v>
      </c>
      <c r="D7636" s="23">
        <v>46139.692361111098</v>
      </c>
      <c r="E7636" s="9" t="s">
        <v>212</v>
      </c>
      <c r="F7636" s="9" t="s">
        <v>189</v>
      </c>
      <c r="G7636" s="9" t="s">
        <v>213</v>
      </c>
      <c r="H7636" s="9" t="s">
        <v>165</v>
      </c>
      <c r="I7636" s="9" t="s">
        <v>567</v>
      </c>
      <c r="J7636" s="9" t="s">
        <v>3517</v>
      </c>
      <c r="K7636" s="9" t="s">
        <v>303</v>
      </c>
      <c r="L7636" s="9" t="s">
        <v>282</v>
      </c>
      <c r="M7636" s="9" t="s">
        <v>550</v>
      </c>
      <c r="N7636" s="9" t="s">
        <v>196</v>
      </c>
      <c r="O7636" s="9" t="s">
        <v>176</v>
      </c>
      <c r="P7636" s="9" t="s">
        <v>503</v>
      </c>
      <c r="Q7636" s="9" t="s">
        <v>219</v>
      </c>
      <c r="R7636" s="9">
        <v>0</v>
      </c>
      <c r="S7636" s="9">
        <v>26</v>
      </c>
      <c r="U7636" s="9" t="s">
        <v>266</v>
      </c>
      <c r="X7636" s="9">
        <f>INDEX(SLA_Policy!$D$2:$D$5,MATCH(F7636,SLA_Policy!$A$2:$A$5,0))</f>
        <v>120</v>
      </c>
      <c r="Y7636" s="9" t="str">
        <f>IF(E7636="Cancelled","Excluded",IF(D7636="",IF((SLA_Policy!$B$8-B7636)*24&gt;X7636,"Open - Breached","Open - On Track"),IF((D7636-B7636)*24&lt;=X7636,"Met","Breached")))</f>
        <v>Met</v>
      </c>
    </row>
    <row r="7637" spans="1:25" x14ac:dyDescent="0.25">
      <c r="A7637" s="9" t="s">
        <v>11717</v>
      </c>
      <c r="B7637" s="23">
        <v>46135.613888888904</v>
      </c>
      <c r="C7637" s="23">
        <v>46135.706250000003</v>
      </c>
      <c r="D7637" s="23">
        <v>46136.373611111099</v>
      </c>
      <c r="E7637" s="9" t="s">
        <v>212</v>
      </c>
      <c r="F7637" s="9" t="s">
        <v>188</v>
      </c>
      <c r="G7637" s="9" t="s">
        <v>213</v>
      </c>
      <c r="H7637" s="9" t="s">
        <v>162</v>
      </c>
      <c r="I7637" s="9" t="s">
        <v>244</v>
      </c>
      <c r="J7637" s="9" t="s">
        <v>561</v>
      </c>
      <c r="K7637" s="9" t="s">
        <v>246</v>
      </c>
      <c r="L7637" s="9" t="s">
        <v>226</v>
      </c>
      <c r="M7637" s="9" t="s">
        <v>1974</v>
      </c>
      <c r="N7637" s="9" t="s">
        <v>197</v>
      </c>
      <c r="O7637" s="9" t="s">
        <v>116</v>
      </c>
      <c r="P7637" s="9" t="s">
        <v>525</v>
      </c>
      <c r="Q7637" s="9" t="s">
        <v>219</v>
      </c>
      <c r="R7637" s="9">
        <v>0</v>
      </c>
      <c r="S7637" s="9">
        <v>95</v>
      </c>
      <c r="U7637" s="9" t="s">
        <v>266</v>
      </c>
      <c r="W7637" s="9">
        <v>5</v>
      </c>
      <c r="X7637" s="9">
        <f>INDEX(SLA_Policy!$D$2:$D$5,MATCH(F7637,SLA_Policy!$A$2:$A$5,0))</f>
        <v>72</v>
      </c>
      <c r="Y7637" s="9" t="str">
        <f>IF(E7637="Cancelled","Excluded",IF(D7637="",IF((SLA_Policy!$B$8-B7637)*24&gt;X7637,"Open - Breached","Open - On Track"),IF((D7637-B7637)*24&lt;=X7637,"Met","Breached")))</f>
        <v>Met</v>
      </c>
    </row>
    <row r="7638" spans="1:25" x14ac:dyDescent="0.25">
      <c r="A7638" s="9" t="s">
        <v>11718</v>
      </c>
      <c r="B7638" s="23">
        <v>46135.643750000003</v>
      </c>
      <c r="C7638" s="23">
        <v>46135.645833333299</v>
      </c>
      <c r="D7638" s="23">
        <v>46136.389583333301</v>
      </c>
      <c r="E7638" s="9" t="s">
        <v>212</v>
      </c>
      <c r="F7638" s="9" t="s">
        <v>188</v>
      </c>
      <c r="G7638" s="9" t="s">
        <v>213</v>
      </c>
      <c r="H7638" s="9" t="s">
        <v>165</v>
      </c>
      <c r="I7638" s="9" t="s">
        <v>469</v>
      </c>
      <c r="J7638" s="9" t="s">
        <v>11719</v>
      </c>
      <c r="K7638" s="9" t="s">
        <v>303</v>
      </c>
      <c r="L7638" s="9" t="s">
        <v>282</v>
      </c>
      <c r="M7638" s="9" t="s">
        <v>541</v>
      </c>
      <c r="N7638" s="9" t="s">
        <v>198</v>
      </c>
      <c r="O7638" s="9" t="s">
        <v>176</v>
      </c>
      <c r="P7638" s="9" t="s">
        <v>503</v>
      </c>
      <c r="Q7638" s="9" t="s">
        <v>219</v>
      </c>
      <c r="R7638" s="9">
        <v>0</v>
      </c>
      <c r="S7638" s="9">
        <v>17</v>
      </c>
      <c r="U7638" s="9" t="s">
        <v>376</v>
      </c>
      <c r="W7638" s="9">
        <v>5</v>
      </c>
      <c r="X7638" s="9">
        <f>INDEX(SLA_Policy!$D$2:$D$5,MATCH(F7638,SLA_Policy!$A$2:$A$5,0))</f>
        <v>72</v>
      </c>
      <c r="Y7638" s="9" t="str">
        <f>IF(E7638="Cancelled","Excluded",IF(D7638="",IF((SLA_Policy!$B$8-B7638)*24&gt;X7638,"Open - Breached","Open - On Track"),IF((D7638-B7638)*24&lt;=X7638,"Met","Breached")))</f>
        <v>Met</v>
      </c>
    </row>
    <row r="7639" spans="1:25" x14ac:dyDescent="0.25">
      <c r="A7639" s="9" t="s">
        <v>11720</v>
      </c>
      <c r="B7639" s="23">
        <v>46135.659027777801</v>
      </c>
      <c r="C7639" s="23">
        <v>46135.6652777778</v>
      </c>
      <c r="D7639" s="23">
        <v>46139.313194444498</v>
      </c>
      <c r="E7639" s="9" t="s">
        <v>212</v>
      </c>
      <c r="F7639" s="9" t="s">
        <v>188</v>
      </c>
      <c r="G7639" s="9" t="s">
        <v>213</v>
      </c>
      <c r="H7639" s="9" t="s">
        <v>163</v>
      </c>
      <c r="I7639" s="9" t="s">
        <v>223</v>
      </c>
      <c r="J7639" s="9" t="s">
        <v>4862</v>
      </c>
      <c r="K7639" s="9" t="s">
        <v>246</v>
      </c>
      <c r="L7639" s="9" t="s">
        <v>216</v>
      </c>
      <c r="M7639" s="9" t="s">
        <v>1785</v>
      </c>
      <c r="N7639" s="9" t="s">
        <v>198</v>
      </c>
      <c r="O7639" s="9" t="s">
        <v>176</v>
      </c>
      <c r="P7639" s="9" t="s">
        <v>419</v>
      </c>
      <c r="Q7639" s="9" t="s">
        <v>219</v>
      </c>
      <c r="R7639" s="9">
        <v>0</v>
      </c>
      <c r="S7639" s="9">
        <v>23</v>
      </c>
      <c r="T7639" s="9" t="s">
        <v>136</v>
      </c>
      <c r="U7639" s="9" t="s">
        <v>230</v>
      </c>
      <c r="X7639" s="9">
        <f>INDEX(SLA_Policy!$D$2:$D$5,MATCH(F7639,SLA_Policy!$A$2:$A$5,0))</f>
        <v>72</v>
      </c>
      <c r="Y7639" s="9" t="str">
        <f>IF(E7639="Cancelled","Excluded",IF(D7639="",IF((SLA_Policy!$B$8-B7639)*24&gt;X7639,"Open - Breached","Open - On Track"),IF((D7639-B7639)*24&lt;=X7639,"Met","Breached")))</f>
        <v>Breached</v>
      </c>
    </row>
    <row r="7640" spans="1:25" x14ac:dyDescent="0.25">
      <c r="A7640" s="9" t="s">
        <v>11721</v>
      </c>
      <c r="B7640" s="23">
        <v>46135.668055555601</v>
      </c>
      <c r="C7640" s="23">
        <v>46135.733333333301</v>
      </c>
      <c r="D7640" s="23">
        <v>46136.356249999997</v>
      </c>
      <c r="E7640" s="9" t="s">
        <v>212</v>
      </c>
      <c r="F7640" s="9" t="s">
        <v>189</v>
      </c>
      <c r="G7640" s="9" t="s">
        <v>236</v>
      </c>
      <c r="H7640" s="9" t="s">
        <v>167</v>
      </c>
      <c r="I7640" s="9" t="s">
        <v>255</v>
      </c>
      <c r="J7640" s="9" t="s">
        <v>11722</v>
      </c>
      <c r="K7640" s="9" t="s">
        <v>246</v>
      </c>
      <c r="L7640" s="9" t="s">
        <v>293</v>
      </c>
      <c r="M7640" s="9" t="s">
        <v>10945</v>
      </c>
      <c r="N7640" s="9" t="s">
        <v>196</v>
      </c>
      <c r="O7640" s="9" t="s">
        <v>116</v>
      </c>
      <c r="P7640" s="9" t="s">
        <v>234</v>
      </c>
      <c r="Q7640" s="9" t="s">
        <v>219</v>
      </c>
      <c r="R7640" s="9">
        <v>0</v>
      </c>
      <c r="S7640" s="9">
        <v>85</v>
      </c>
      <c r="U7640" s="9" t="s">
        <v>242</v>
      </c>
      <c r="X7640" s="9">
        <f>INDEX(SLA_Policy!$D$2:$D$5,MATCH(F7640,SLA_Policy!$A$2:$A$5,0))</f>
        <v>120</v>
      </c>
      <c r="Y7640" s="9" t="str">
        <f>IF(E7640="Cancelled","Excluded",IF(D7640="",IF((SLA_Policy!$B$8-B7640)*24&gt;X7640,"Open - Breached","Open - On Track"),IF((D7640-B7640)*24&lt;=X7640,"Met","Breached")))</f>
        <v>Met</v>
      </c>
    </row>
    <row r="7641" spans="1:25" x14ac:dyDescent="0.25">
      <c r="A7641" s="9" t="s">
        <v>11723</v>
      </c>
      <c r="B7641" s="23">
        <v>46135.694444444503</v>
      </c>
      <c r="C7641" s="23">
        <v>46135.715972222199</v>
      </c>
      <c r="D7641" s="23">
        <v>46139.3305555556</v>
      </c>
      <c r="E7641" s="9" t="s">
        <v>212</v>
      </c>
      <c r="F7641" s="9" t="s">
        <v>188</v>
      </c>
      <c r="G7641" s="9" t="s">
        <v>213</v>
      </c>
      <c r="H7641" s="9" t="s">
        <v>163</v>
      </c>
      <c r="I7641" s="9" t="s">
        <v>250</v>
      </c>
      <c r="J7641" s="9" t="s">
        <v>251</v>
      </c>
      <c r="K7641" s="9" t="s">
        <v>246</v>
      </c>
      <c r="L7641" s="9" t="s">
        <v>371</v>
      </c>
      <c r="M7641" s="9" t="s">
        <v>4287</v>
      </c>
      <c r="N7641" s="9" t="s">
        <v>196</v>
      </c>
      <c r="O7641" s="9" t="s">
        <v>176</v>
      </c>
      <c r="P7641" s="9" t="s">
        <v>228</v>
      </c>
      <c r="Q7641" s="9" t="s">
        <v>219</v>
      </c>
      <c r="R7641" s="9">
        <v>0</v>
      </c>
      <c r="S7641" s="9">
        <v>16</v>
      </c>
      <c r="T7641" s="9" t="s">
        <v>229</v>
      </c>
      <c r="U7641" s="9" t="s">
        <v>376</v>
      </c>
      <c r="X7641" s="9">
        <f>INDEX(SLA_Policy!$D$2:$D$5,MATCH(F7641,SLA_Policy!$A$2:$A$5,0))</f>
        <v>72</v>
      </c>
      <c r="Y7641" s="9" t="str">
        <f>IF(E7641="Cancelled","Excluded",IF(D7641="",IF((SLA_Policy!$B$8-B7641)*24&gt;X7641,"Open - Breached","Open - On Track"),IF((D7641-B7641)*24&lt;=X7641,"Met","Breached")))</f>
        <v>Breached</v>
      </c>
    </row>
    <row r="7642" spans="1:25" x14ac:dyDescent="0.25">
      <c r="A7642" s="9" t="s">
        <v>11724</v>
      </c>
      <c r="B7642" s="23">
        <v>46135.988194444399</v>
      </c>
      <c r="C7642" s="23">
        <v>46136.331944444399</v>
      </c>
      <c r="D7642" s="23">
        <v>46136.335416666698</v>
      </c>
      <c r="E7642" s="9" t="s">
        <v>212</v>
      </c>
      <c r="F7642" s="9" t="s">
        <v>188</v>
      </c>
      <c r="G7642" s="9" t="s">
        <v>236</v>
      </c>
      <c r="H7642" s="9" t="s">
        <v>167</v>
      </c>
      <c r="I7642" s="9" t="s">
        <v>255</v>
      </c>
      <c r="J7642" s="9" t="s">
        <v>11725</v>
      </c>
      <c r="K7642" s="9" t="s">
        <v>246</v>
      </c>
      <c r="L7642" s="9" t="s">
        <v>216</v>
      </c>
      <c r="M7642" s="9" t="s">
        <v>1259</v>
      </c>
      <c r="N7642" s="9" t="s">
        <v>196</v>
      </c>
      <c r="O7642" s="9" t="s">
        <v>116</v>
      </c>
      <c r="P7642" s="9" t="s">
        <v>551</v>
      </c>
      <c r="Q7642" s="9" t="s">
        <v>219</v>
      </c>
      <c r="R7642" s="9">
        <v>0</v>
      </c>
      <c r="S7642" s="9">
        <v>19</v>
      </c>
      <c r="U7642" s="9" t="s">
        <v>242</v>
      </c>
      <c r="W7642" s="9">
        <v>4</v>
      </c>
      <c r="X7642" s="9">
        <f>INDEX(SLA_Policy!$D$2:$D$5,MATCH(F7642,SLA_Policy!$A$2:$A$5,0))</f>
        <v>72</v>
      </c>
      <c r="Y7642" s="9" t="str">
        <f>IF(E7642="Cancelled","Excluded",IF(D7642="",IF((SLA_Policy!$B$8-B7642)*24&gt;X7642,"Open - Breached","Open - On Track"),IF((D7642-B7642)*24&lt;=X7642,"Met","Breached")))</f>
        <v>Met</v>
      </c>
    </row>
    <row r="7643" spans="1:25" x14ac:dyDescent="0.25">
      <c r="A7643" s="9" t="s">
        <v>11726</v>
      </c>
      <c r="B7643" s="23">
        <v>46136.304861111101</v>
      </c>
      <c r="C7643" s="23">
        <v>46136.337500000001</v>
      </c>
      <c r="D7643" s="23">
        <v>46136.4465277778</v>
      </c>
      <c r="E7643" s="9" t="s">
        <v>212</v>
      </c>
      <c r="F7643" s="9" t="s">
        <v>188</v>
      </c>
      <c r="G7643" s="9" t="s">
        <v>213</v>
      </c>
      <c r="H7643" s="9" t="s">
        <v>162</v>
      </c>
      <c r="I7643" s="9" t="s">
        <v>393</v>
      </c>
      <c r="J7643" s="9" t="s">
        <v>11727</v>
      </c>
      <c r="K7643" s="9" t="s">
        <v>246</v>
      </c>
      <c r="L7643" s="9" t="s">
        <v>104</v>
      </c>
      <c r="M7643" s="9" t="s">
        <v>1455</v>
      </c>
      <c r="N7643" s="9" t="s">
        <v>197</v>
      </c>
      <c r="O7643" s="9" t="s">
        <v>116</v>
      </c>
      <c r="P7643" s="9" t="s">
        <v>551</v>
      </c>
      <c r="Q7643" s="9" t="s">
        <v>219</v>
      </c>
      <c r="R7643" s="9">
        <v>0</v>
      </c>
      <c r="S7643" s="9">
        <v>11</v>
      </c>
      <c r="U7643" s="9" t="s">
        <v>661</v>
      </c>
      <c r="X7643" s="9">
        <f>INDEX(SLA_Policy!$D$2:$D$5,MATCH(F7643,SLA_Policy!$A$2:$A$5,0))</f>
        <v>72</v>
      </c>
      <c r="Y7643" s="9" t="str">
        <f>IF(E7643="Cancelled","Excluded",IF(D7643="",IF((SLA_Policy!$B$8-B7643)*24&gt;X7643,"Open - Breached","Open - On Track"),IF((D7643-B7643)*24&lt;=X7643,"Met","Breached")))</f>
        <v>Met</v>
      </c>
    </row>
    <row r="7644" spans="1:25" x14ac:dyDescent="0.25">
      <c r="A7644" s="9" t="s">
        <v>11728</v>
      </c>
      <c r="B7644" s="23">
        <v>46136.328472222202</v>
      </c>
      <c r="C7644" s="23">
        <v>46136.4819444444</v>
      </c>
      <c r="D7644" s="23">
        <v>46136.559027777803</v>
      </c>
      <c r="E7644" s="9" t="s">
        <v>212</v>
      </c>
      <c r="F7644" s="9" t="s">
        <v>189</v>
      </c>
      <c r="G7644" s="9" t="s">
        <v>236</v>
      </c>
      <c r="H7644" s="9" t="s">
        <v>161</v>
      </c>
      <c r="I7644" s="9" t="s">
        <v>237</v>
      </c>
      <c r="J7644" s="9" t="s">
        <v>4201</v>
      </c>
      <c r="K7644" s="9" t="s">
        <v>303</v>
      </c>
      <c r="L7644" s="9" t="s">
        <v>104</v>
      </c>
      <c r="M7644" s="9" t="s">
        <v>491</v>
      </c>
      <c r="N7644" s="9" t="s">
        <v>197</v>
      </c>
      <c r="O7644" s="9" t="s">
        <v>179</v>
      </c>
      <c r="P7644" s="9" t="s">
        <v>264</v>
      </c>
      <c r="Q7644" s="9" t="s">
        <v>219</v>
      </c>
      <c r="R7644" s="9">
        <v>0</v>
      </c>
      <c r="S7644" s="9">
        <v>6</v>
      </c>
      <c r="U7644" s="9" t="s">
        <v>242</v>
      </c>
      <c r="X7644" s="9">
        <f>INDEX(SLA_Policy!$D$2:$D$5,MATCH(F7644,SLA_Policy!$A$2:$A$5,0))</f>
        <v>120</v>
      </c>
      <c r="Y7644" s="9" t="str">
        <f>IF(E7644="Cancelled","Excluded",IF(D7644="",IF((SLA_Policy!$B$8-B7644)*24&gt;X7644,"Open - Breached","Open - On Track"),IF((D7644-B7644)*24&lt;=X7644,"Met","Breached")))</f>
        <v>Met</v>
      </c>
    </row>
    <row r="7645" spans="1:25" x14ac:dyDescent="0.25">
      <c r="A7645" s="9" t="s">
        <v>11729</v>
      </c>
      <c r="B7645" s="23">
        <v>46136.350694444503</v>
      </c>
      <c r="C7645" s="23">
        <v>46136.351388888899</v>
      </c>
      <c r="D7645" s="23">
        <v>46136.367361111101</v>
      </c>
      <c r="E7645" s="9" t="s">
        <v>212</v>
      </c>
      <c r="F7645" s="9" t="s">
        <v>188</v>
      </c>
      <c r="G7645" s="9" t="s">
        <v>213</v>
      </c>
      <c r="H7645" s="9" t="s">
        <v>161</v>
      </c>
      <c r="I7645" s="9" t="s">
        <v>389</v>
      </c>
      <c r="J7645" s="9" t="s">
        <v>1878</v>
      </c>
      <c r="K7645" s="9" t="s">
        <v>215</v>
      </c>
      <c r="L7645" s="9" t="s">
        <v>216</v>
      </c>
      <c r="M7645" s="9" t="s">
        <v>556</v>
      </c>
      <c r="N7645" s="9" t="s">
        <v>198</v>
      </c>
      <c r="O7645" s="9" t="s">
        <v>116</v>
      </c>
      <c r="P7645" s="9" t="s">
        <v>234</v>
      </c>
      <c r="Q7645" s="9" t="s">
        <v>219</v>
      </c>
      <c r="R7645" s="9">
        <v>0</v>
      </c>
      <c r="S7645" s="9">
        <v>6</v>
      </c>
      <c r="U7645" s="9" t="s">
        <v>221</v>
      </c>
      <c r="X7645" s="9">
        <f>INDEX(SLA_Policy!$D$2:$D$5,MATCH(F7645,SLA_Policy!$A$2:$A$5,0))</f>
        <v>72</v>
      </c>
      <c r="Y7645" s="9" t="str">
        <f>IF(E7645="Cancelled","Excluded",IF(D7645="",IF((SLA_Policy!$B$8-B7645)*24&gt;X7645,"Open - Breached","Open - On Track"),IF((D7645-B7645)*24&lt;=X7645,"Met","Breached")))</f>
        <v>Met</v>
      </c>
    </row>
    <row r="7646" spans="1:25" x14ac:dyDescent="0.25">
      <c r="A7646" s="9" t="s">
        <v>11730</v>
      </c>
      <c r="B7646" s="23">
        <v>46136.359027777798</v>
      </c>
      <c r="C7646" s="23">
        <v>46136.363194444399</v>
      </c>
      <c r="D7646" s="23">
        <v>46139.351388888899</v>
      </c>
      <c r="E7646" s="9" t="s">
        <v>212</v>
      </c>
      <c r="F7646" s="9" t="s">
        <v>188</v>
      </c>
      <c r="G7646" s="9" t="s">
        <v>213</v>
      </c>
      <c r="H7646" s="9" t="s">
        <v>163</v>
      </c>
      <c r="I7646" s="9" t="s">
        <v>223</v>
      </c>
      <c r="J7646" s="9" t="s">
        <v>9687</v>
      </c>
      <c r="K7646" s="9" t="s">
        <v>239</v>
      </c>
      <c r="L7646" s="9" t="s">
        <v>216</v>
      </c>
      <c r="M7646" s="9" t="s">
        <v>733</v>
      </c>
      <c r="N7646" s="9" t="s">
        <v>196</v>
      </c>
      <c r="O7646" s="9" t="s">
        <v>176</v>
      </c>
      <c r="P7646" s="9" t="s">
        <v>330</v>
      </c>
      <c r="Q7646" s="9" t="s">
        <v>219</v>
      </c>
      <c r="R7646" s="9">
        <v>0</v>
      </c>
      <c r="S7646" s="9">
        <v>65</v>
      </c>
      <c r="T7646" s="9" t="s">
        <v>220</v>
      </c>
      <c r="U7646" s="9" t="s">
        <v>230</v>
      </c>
      <c r="X7646" s="9">
        <f>INDEX(SLA_Policy!$D$2:$D$5,MATCH(F7646,SLA_Policy!$A$2:$A$5,0))</f>
        <v>72</v>
      </c>
      <c r="Y7646" s="9" t="str">
        <f>IF(E7646="Cancelled","Excluded",IF(D7646="",IF((SLA_Policy!$B$8-B7646)*24&gt;X7646,"Open - Breached","Open - On Track"),IF((D7646-B7646)*24&lt;=X7646,"Met","Breached")))</f>
        <v>Met</v>
      </c>
    </row>
    <row r="7647" spans="1:25" x14ac:dyDescent="0.25">
      <c r="A7647" s="9" t="s">
        <v>11731</v>
      </c>
      <c r="B7647" s="23">
        <v>46136.364583333299</v>
      </c>
      <c r="C7647" s="23">
        <v>46136.372222222199</v>
      </c>
      <c r="D7647" s="23">
        <v>46139.358333333301</v>
      </c>
      <c r="E7647" s="9" t="s">
        <v>212</v>
      </c>
      <c r="F7647" s="9" t="s">
        <v>188</v>
      </c>
      <c r="G7647" s="9" t="s">
        <v>213</v>
      </c>
      <c r="H7647" s="9" t="s">
        <v>163</v>
      </c>
      <c r="I7647" s="9" t="s">
        <v>405</v>
      </c>
      <c r="J7647" s="9" t="s">
        <v>1052</v>
      </c>
      <c r="K7647" s="9" t="s">
        <v>303</v>
      </c>
      <c r="L7647" s="9" t="s">
        <v>216</v>
      </c>
      <c r="M7647" s="9" t="s">
        <v>460</v>
      </c>
      <c r="N7647" s="9" t="s">
        <v>199</v>
      </c>
      <c r="O7647" s="9" t="s">
        <v>176</v>
      </c>
      <c r="P7647" s="9" t="s">
        <v>253</v>
      </c>
      <c r="Q7647" s="9" t="s">
        <v>219</v>
      </c>
      <c r="R7647" s="9">
        <v>1</v>
      </c>
      <c r="S7647" s="9">
        <v>89</v>
      </c>
      <c r="U7647" s="9" t="s">
        <v>230</v>
      </c>
      <c r="X7647" s="9">
        <f>INDEX(SLA_Policy!$D$2:$D$5,MATCH(F7647,SLA_Policy!$A$2:$A$5,0))</f>
        <v>72</v>
      </c>
      <c r="Y7647" s="9" t="str">
        <f>IF(E7647="Cancelled","Excluded",IF(D7647="",IF((SLA_Policy!$B$8-B7647)*24&gt;X7647,"Open - Breached","Open - On Track"),IF((D7647-B7647)*24&lt;=X7647,"Met","Breached")))</f>
        <v>Met</v>
      </c>
    </row>
    <row r="7648" spans="1:25" x14ac:dyDescent="0.25">
      <c r="A7648" s="9" t="s">
        <v>11732</v>
      </c>
      <c r="B7648" s="23">
        <v>46136.372222222199</v>
      </c>
      <c r="C7648" s="23">
        <v>46136.4</v>
      </c>
      <c r="D7648" s="23">
        <v>46136.512499999997</v>
      </c>
      <c r="E7648" s="9" t="s">
        <v>212</v>
      </c>
      <c r="F7648" s="9" t="s">
        <v>189</v>
      </c>
      <c r="G7648" s="9" t="s">
        <v>213</v>
      </c>
      <c r="H7648" s="9" t="s">
        <v>166</v>
      </c>
      <c r="I7648" s="9" t="s">
        <v>286</v>
      </c>
      <c r="J7648" s="9" t="s">
        <v>287</v>
      </c>
      <c r="K7648" s="9" t="s">
        <v>225</v>
      </c>
      <c r="L7648" s="9" t="s">
        <v>104</v>
      </c>
      <c r="M7648" s="9" t="s">
        <v>1705</v>
      </c>
      <c r="N7648" s="9" t="s">
        <v>197</v>
      </c>
      <c r="O7648" s="9" t="s">
        <v>181</v>
      </c>
      <c r="P7648" s="9" t="s">
        <v>289</v>
      </c>
      <c r="Q7648" s="9" t="s">
        <v>219</v>
      </c>
      <c r="R7648" s="9">
        <v>0</v>
      </c>
      <c r="S7648" s="9">
        <v>10</v>
      </c>
      <c r="U7648" s="9" t="s">
        <v>248</v>
      </c>
      <c r="X7648" s="9">
        <f>INDEX(SLA_Policy!$D$2:$D$5,MATCH(F7648,SLA_Policy!$A$2:$A$5,0))</f>
        <v>120</v>
      </c>
      <c r="Y7648" s="9" t="str">
        <f>IF(E7648="Cancelled","Excluded",IF(D7648="",IF((SLA_Policy!$B$8-B7648)*24&gt;X7648,"Open - Breached","Open - On Track"),IF((D7648-B7648)*24&lt;=X7648,"Met","Breached")))</f>
        <v>Met</v>
      </c>
    </row>
    <row r="7649" spans="1:25" x14ac:dyDescent="0.25">
      <c r="A7649" s="9" t="s">
        <v>11733</v>
      </c>
      <c r="B7649" s="23">
        <v>46136.375694444498</v>
      </c>
      <c r="C7649" s="23">
        <v>46136.3930555556</v>
      </c>
      <c r="D7649" s="23">
        <v>46136.470138888901</v>
      </c>
      <c r="E7649" s="9" t="s">
        <v>212</v>
      </c>
      <c r="F7649" s="9" t="s">
        <v>188</v>
      </c>
      <c r="G7649" s="9" t="s">
        <v>213</v>
      </c>
      <c r="H7649" s="9" t="s">
        <v>162</v>
      </c>
      <c r="I7649" s="9" t="s">
        <v>244</v>
      </c>
      <c r="J7649" s="9" t="s">
        <v>518</v>
      </c>
      <c r="K7649" s="9" t="s">
        <v>246</v>
      </c>
      <c r="L7649" s="9" t="s">
        <v>104</v>
      </c>
      <c r="M7649" s="9" t="s">
        <v>838</v>
      </c>
      <c r="N7649" s="9" t="s">
        <v>198</v>
      </c>
      <c r="O7649" s="9" t="s">
        <v>179</v>
      </c>
      <c r="P7649" s="9" t="s">
        <v>264</v>
      </c>
      <c r="Q7649" s="9" t="s">
        <v>219</v>
      </c>
      <c r="R7649" s="9">
        <v>0</v>
      </c>
      <c r="S7649" s="9">
        <v>21</v>
      </c>
      <c r="U7649" s="9" t="s">
        <v>248</v>
      </c>
      <c r="W7649" s="9">
        <v>4</v>
      </c>
      <c r="X7649" s="9">
        <f>INDEX(SLA_Policy!$D$2:$D$5,MATCH(F7649,SLA_Policy!$A$2:$A$5,0))</f>
        <v>72</v>
      </c>
      <c r="Y7649" s="9" t="str">
        <f>IF(E7649="Cancelled","Excluded",IF(D7649="",IF((SLA_Policy!$B$8-B7649)*24&gt;X7649,"Open - Breached","Open - On Track"),IF((D7649-B7649)*24&lt;=X7649,"Met","Breached")))</f>
        <v>Met</v>
      </c>
    </row>
    <row r="7650" spans="1:25" x14ac:dyDescent="0.25">
      <c r="A7650" s="9" t="s">
        <v>11734</v>
      </c>
      <c r="B7650" s="23">
        <v>46136.379861111098</v>
      </c>
      <c r="C7650" s="23">
        <v>46136.389583333301</v>
      </c>
      <c r="D7650" s="23">
        <v>46139.351388888899</v>
      </c>
      <c r="E7650" s="9" t="s">
        <v>212</v>
      </c>
      <c r="F7650" s="9" t="s">
        <v>188</v>
      </c>
      <c r="G7650" s="9" t="s">
        <v>236</v>
      </c>
      <c r="H7650" s="9" t="s">
        <v>161</v>
      </c>
      <c r="I7650" s="9" t="s">
        <v>237</v>
      </c>
      <c r="J7650" s="9" t="s">
        <v>7908</v>
      </c>
      <c r="K7650" s="9" t="s">
        <v>303</v>
      </c>
      <c r="L7650" s="9" t="s">
        <v>270</v>
      </c>
      <c r="M7650" s="9" t="s">
        <v>1337</v>
      </c>
      <c r="N7650" s="9" t="s">
        <v>196</v>
      </c>
      <c r="O7650" s="9" t="s">
        <v>177</v>
      </c>
      <c r="P7650" s="9" t="s">
        <v>457</v>
      </c>
      <c r="Q7650" s="9" t="s">
        <v>273</v>
      </c>
      <c r="R7650" s="9">
        <v>0</v>
      </c>
      <c r="S7650" s="9">
        <v>15</v>
      </c>
      <c r="U7650" s="9" t="s">
        <v>242</v>
      </c>
      <c r="W7650" s="9">
        <v>4</v>
      </c>
      <c r="X7650" s="9">
        <f>INDEX(SLA_Policy!$D$2:$D$5,MATCH(F7650,SLA_Policy!$A$2:$A$5,0))</f>
        <v>72</v>
      </c>
      <c r="Y7650" s="9" t="str">
        <f>IF(E7650="Cancelled","Excluded",IF(D7650="",IF((SLA_Policy!$B$8-B7650)*24&gt;X7650,"Open - Breached","Open - On Track"),IF((D7650-B7650)*24&lt;=X7650,"Met","Breached")))</f>
        <v>Met</v>
      </c>
    </row>
    <row r="7651" spans="1:25" x14ac:dyDescent="0.25">
      <c r="A7651" s="9" t="s">
        <v>11735</v>
      </c>
      <c r="B7651" s="23">
        <v>46136.392361111102</v>
      </c>
      <c r="C7651" s="23">
        <v>46136.397916666698</v>
      </c>
      <c r="D7651" s="23">
        <v>46139.347222222197</v>
      </c>
      <c r="E7651" s="9" t="s">
        <v>212</v>
      </c>
      <c r="F7651" s="9" t="s">
        <v>188</v>
      </c>
      <c r="G7651" s="9" t="s">
        <v>213</v>
      </c>
      <c r="H7651" s="9" t="s">
        <v>165</v>
      </c>
      <c r="I7651" s="9" t="s">
        <v>567</v>
      </c>
      <c r="J7651" s="9" t="s">
        <v>4012</v>
      </c>
      <c r="K7651" s="9" t="s">
        <v>262</v>
      </c>
      <c r="L7651" s="9" t="s">
        <v>104</v>
      </c>
      <c r="M7651" s="9" t="s">
        <v>2635</v>
      </c>
      <c r="N7651" s="9" t="s">
        <v>199</v>
      </c>
      <c r="O7651" s="9" t="s">
        <v>176</v>
      </c>
      <c r="P7651" s="9" t="s">
        <v>228</v>
      </c>
      <c r="Q7651" s="9" t="s">
        <v>219</v>
      </c>
      <c r="R7651" s="9">
        <v>0</v>
      </c>
      <c r="S7651" s="9">
        <v>8</v>
      </c>
      <c r="U7651" s="9" t="s">
        <v>230</v>
      </c>
      <c r="W7651" s="9">
        <v>4</v>
      </c>
      <c r="X7651" s="9">
        <f>INDEX(SLA_Policy!$D$2:$D$5,MATCH(F7651,SLA_Policy!$A$2:$A$5,0))</f>
        <v>72</v>
      </c>
      <c r="Y7651" s="9" t="str">
        <f>IF(E7651="Cancelled","Excluded",IF(D7651="",IF((SLA_Policy!$B$8-B7651)*24&gt;X7651,"Open - Breached","Open - On Track"),IF((D7651-B7651)*24&lt;=X7651,"Met","Breached")))</f>
        <v>Met</v>
      </c>
    </row>
    <row r="7652" spans="1:25" x14ac:dyDescent="0.25">
      <c r="A7652" s="9" t="s">
        <v>11736</v>
      </c>
      <c r="B7652" s="23">
        <v>46136.393750000003</v>
      </c>
      <c r="C7652" s="23">
        <v>46136.418749999997</v>
      </c>
      <c r="D7652" s="23">
        <v>46139.320138888899</v>
      </c>
      <c r="E7652" s="9" t="s">
        <v>212</v>
      </c>
      <c r="F7652" s="9" t="s">
        <v>188</v>
      </c>
      <c r="G7652" s="9" t="s">
        <v>236</v>
      </c>
      <c r="H7652" s="9" t="s">
        <v>167</v>
      </c>
      <c r="I7652" s="9" t="s">
        <v>255</v>
      </c>
      <c r="J7652" s="9" t="s">
        <v>2637</v>
      </c>
      <c r="K7652" s="9" t="s">
        <v>246</v>
      </c>
      <c r="L7652" s="9" t="s">
        <v>216</v>
      </c>
      <c r="M7652" s="9" t="s">
        <v>897</v>
      </c>
      <c r="N7652" s="9" t="s">
        <v>199</v>
      </c>
      <c r="O7652" s="9" t="s">
        <v>116</v>
      </c>
      <c r="P7652" s="9" t="s">
        <v>342</v>
      </c>
      <c r="Q7652" s="9" t="s">
        <v>219</v>
      </c>
      <c r="R7652" s="9">
        <v>0</v>
      </c>
      <c r="S7652" s="9">
        <v>14</v>
      </c>
      <c r="U7652" s="9" t="s">
        <v>242</v>
      </c>
      <c r="W7652" s="9">
        <v>5</v>
      </c>
      <c r="X7652" s="9">
        <f>INDEX(SLA_Policy!$D$2:$D$5,MATCH(F7652,SLA_Policy!$A$2:$A$5,0))</f>
        <v>72</v>
      </c>
      <c r="Y7652" s="9" t="str">
        <f>IF(E7652="Cancelled","Excluded",IF(D7652="",IF((SLA_Policy!$B$8-B7652)*24&gt;X7652,"Open - Breached","Open - On Track"),IF((D7652-B7652)*24&lt;=X7652,"Met","Breached")))</f>
        <v>Met</v>
      </c>
    </row>
    <row r="7653" spans="1:25" x14ac:dyDescent="0.25">
      <c r="A7653" s="9" t="s">
        <v>11737</v>
      </c>
      <c r="B7653" s="23">
        <v>46136.402083333298</v>
      </c>
      <c r="C7653" s="23">
        <v>46136.429861111101</v>
      </c>
      <c r="D7653" s="23">
        <v>46139.359027777798</v>
      </c>
      <c r="E7653" s="9" t="s">
        <v>212</v>
      </c>
      <c r="F7653" s="9" t="s">
        <v>189</v>
      </c>
      <c r="G7653" s="9" t="s">
        <v>213</v>
      </c>
      <c r="H7653" s="9" t="s">
        <v>165</v>
      </c>
      <c r="I7653" s="9" t="s">
        <v>567</v>
      </c>
      <c r="J7653" s="9" t="s">
        <v>3877</v>
      </c>
      <c r="K7653" s="9" t="s">
        <v>262</v>
      </c>
      <c r="L7653" s="9" t="s">
        <v>104</v>
      </c>
      <c r="M7653" s="9" t="s">
        <v>3718</v>
      </c>
      <c r="N7653" s="9" t="s">
        <v>196</v>
      </c>
      <c r="O7653" s="9" t="s">
        <v>176</v>
      </c>
      <c r="P7653" s="9" t="s">
        <v>228</v>
      </c>
      <c r="Q7653" s="9" t="s">
        <v>219</v>
      </c>
      <c r="R7653" s="9">
        <v>0</v>
      </c>
      <c r="S7653" s="9">
        <v>12</v>
      </c>
      <c r="U7653" s="9" t="s">
        <v>230</v>
      </c>
      <c r="X7653" s="9">
        <f>INDEX(SLA_Policy!$D$2:$D$5,MATCH(F7653,SLA_Policy!$A$2:$A$5,0))</f>
        <v>120</v>
      </c>
      <c r="Y7653" s="9" t="str">
        <f>IF(E7653="Cancelled","Excluded",IF(D7653="",IF((SLA_Policy!$B$8-B7653)*24&gt;X7653,"Open - Breached","Open - On Track"),IF((D7653-B7653)*24&lt;=X7653,"Met","Breached")))</f>
        <v>Met</v>
      </c>
    </row>
    <row r="7654" spans="1:25" x14ac:dyDescent="0.25">
      <c r="A7654" s="9" t="s">
        <v>11738</v>
      </c>
      <c r="B7654" s="23">
        <v>46136.404166666704</v>
      </c>
      <c r="C7654" s="23">
        <v>46136.431944444397</v>
      </c>
      <c r="D7654" s="23">
        <v>46136.583333333299</v>
      </c>
      <c r="E7654" s="9" t="s">
        <v>212</v>
      </c>
      <c r="F7654" s="9" t="s">
        <v>188</v>
      </c>
      <c r="G7654" s="9" t="s">
        <v>236</v>
      </c>
      <c r="H7654" s="9" t="s">
        <v>167</v>
      </c>
      <c r="I7654" s="9" t="s">
        <v>255</v>
      </c>
      <c r="J7654" s="9" t="s">
        <v>1850</v>
      </c>
      <c r="K7654" s="9" t="s">
        <v>246</v>
      </c>
      <c r="L7654" s="9" t="s">
        <v>216</v>
      </c>
      <c r="M7654" s="9" t="s">
        <v>4123</v>
      </c>
      <c r="N7654" s="9" t="s">
        <v>196</v>
      </c>
      <c r="O7654" s="9" t="s">
        <v>116</v>
      </c>
      <c r="P7654" s="9" t="s">
        <v>295</v>
      </c>
      <c r="Q7654" s="9" t="s">
        <v>219</v>
      </c>
      <c r="R7654" s="9">
        <v>0</v>
      </c>
      <c r="S7654" s="9">
        <v>32</v>
      </c>
      <c r="U7654" s="9" t="s">
        <v>242</v>
      </c>
      <c r="W7654" s="9">
        <v>4</v>
      </c>
      <c r="X7654" s="9">
        <f>INDEX(SLA_Policy!$D$2:$D$5,MATCH(F7654,SLA_Policy!$A$2:$A$5,0))</f>
        <v>72</v>
      </c>
      <c r="Y7654" s="9" t="str">
        <f>IF(E7654="Cancelled","Excluded",IF(D7654="",IF((SLA_Policy!$B$8-B7654)*24&gt;X7654,"Open - Breached","Open - On Track"),IF((D7654-B7654)*24&lt;=X7654,"Met","Breached")))</f>
        <v>Met</v>
      </c>
    </row>
    <row r="7655" spans="1:25" x14ac:dyDescent="0.25">
      <c r="A7655" s="9" t="s">
        <v>11739</v>
      </c>
      <c r="B7655" s="23">
        <v>46136.413194444503</v>
      </c>
      <c r="C7655" s="23">
        <v>46136.521527777797</v>
      </c>
      <c r="D7655" s="23">
        <v>46139.413194444503</v>
      </c>
      <c r="E7655" s="9" t="s">
        <v>212</v>
      </c>
      <c r="F7655" s="9" t="s">
        <v>189</v>
      </c>
      <c r="G7655" s="9" t="s">
        <v>213</v>
      </c>
      <c r="H7655" s="9" t="s">
        <v>88</v>
      </c>
      <c r="I7655" s="9" t="s">
        <v>92</v>
      </c>
      <c r="J7655" s="9" t="s">
        <v>96</v>
      </c>
      <c r="K7655" s="9" t="s">
        <v>246</v>
      </c>
      <c r="L7655" s="9" t="s">
        <v>104</v>
      </c>
      <c r="M7655" s="9" t="s">
        <v>2938</v>
      </c>
      <c r="N7655" s="9" t="s">
        <v>196</v>
      </c>
      <c r="O7655" s="9" t="s">
        <v>178</v>
      </c>
      <c r="P7655" s="9" t="s">
        <v>414</v>
      </c>
      <c r="Q7655" s="9" t="s">
        <v>219</v>
      </c>
      <c r="R7655" s="9">
        <v>0</v>
      </c>
      <c r="S7655" s="9">
        <v>21</v>
      </c>
      <c r="T7655" s="9" t="s">
        <v>136</v>
      </c>
      <c r="U7655" s="9" t="s">
        <v>661</v>
      </c>
      <c r="W7655" s="9">
        <v>5</v>
      </c>
      <c r="X7655" s="9">
        <f>INDEX(SLA_Policy!$D$2:$D$5,MATCH(F7655,SLA_Policy!$A$2:$A$5,0))</f>
        <v>120</v>
      </c>
      <c r="Y7655" s="9" t="str">
        <f>IF(E7655="Cancelled","Excluded",IF(D7655="",IF((SLA_Policy!$B$8-B7655)*24&gt;X7655,"Open - Breached","Open - On Track"),IF((D7655-B7655)*24&lt;=X7655,"Met","Breached")))</f>
        <v>Met</v>
      </c>
    </row>
    <row r="7656" spans="1:25" x14ac:dyDescent="0.25">
      <c r="A7656" s="9" t="s">
        <v>11740</v>
      </c>
      <c r="B7656" s="23">
        <v>46136.4152777778</v>
      </c>
      <c r="C7656" s="23">
        <v>46136.432638888902</v>
      </c>
      <c r="D7656" s="23">
        <v>46139.345833333296</v>
      </c>
      <c r="E7656" s="9" t="s">
        <v>212</v>
      </c>
      <c r="F7656" s="9" t="s">
        <v>188</v>
      </c>
      <c r="G7656" s="9" t="s">
        <v>236</v>
      </c>
      <c r="H7656" s="9" t="s">
        <v>161</v>
      </c>
      <c r="I7656" s="9" t="s">
        <v>237</v>
      </c>
      <c r="J7656" s="9" t="s">
        <v>11741</v>
      </c>
      <c r="K7656" s="9" t="s">
        <v>239</v>
      </c>
      <c r="L7656" s="9" t="s">
        <v>104</v>
      </c>
      <c r="M7656" s="9" t="s">
        <v>4102</v>
      </c>
      <c r="N7656" s="9" t="s">
        <v>196</v>
      </c>
      <c r="O7656" s="9" t="s">
        <v>179</v>
      </c>
      <c r="P7656" s="9" t="s">
        <v>337</v>
      </c>
      <c r="Q7656" s="9" t="s">
        <v>219</v>
      </c>
      <c r="R7656" s="9">
        <v>0</v>
      </c>
      <c r="S7656" s="9">
        <v>31</v>
      </c>
      <c r="U7656" s="9" t="s">
        <v>242</v>
      </c>
      <c r="X7656" s="9">
        <f>INDEX(SLA_Policy!$D$2:$D$5,MATCH(F7656,SLA_Policy!$A$2:$A$5,0))</f>
        <v>72</v>
      </c>
      <c r="Y7656" s="9" t="str">
        <f>IF(E7656="Cancelled","Excluded",IF(D7656="",IF((SLA_Policy!$B$8-B7656)*24&gt;X7656,"Open - Breached","Open - On Track"),IF((D7656-B7656)*24&lt;=X7656,"Met","Breached")))</f>
        <v>Met</v>
      </c>
    </row>
    <row r="7657" spans="1:25" x14ac:dyDescent="0.25">
      <c r="A7657" s="9" t="s">
        <v>11742</v>
      </c>
      <c r="B7657" s="23">
        <v>46136.422222222202</v>
      </c>
      <c r="C7657" s="23">
        <v>46136.467361111099</v>
      </c>
      <c r="D7657" s="23">
        <v>46139.370138888902</v>
      </c>
      <c r="E7657" s="9" t="s">
        <v>212</v>
      </c>
      <c r="F7657" s="9" t="s">
        <v>188</v>
      </c>
      <c r="G7657" s="9" t="s">
        <v>213</v>
      </c>
      <c r="H7657" s="9" t="s">
        <v>162</v>
      </c>
      <c r="I7657" s="9" t="s">
        <v>393</v>
      </c>
      <c r="J7657" s="9" t="s">
        <v>1718</v>
      </c>
      <c r="K7657" s="9" t="s">
        <v>246</v>
      </c>
      <c r="L7657" s="9" t="s">
        <v>270</v>
      </c>
      <c r="M7657" s="9" t="s">
        <v>1971</v>
      </c>
      <c r="N7657" s="9" t="s">
        <v>196</v>
      </c>
      <c r="O7657" s="9" t="s">
        <v>179</v>
      </c>
      <c r="P7657" s="9" t="s">
        <v>264</v>
      </c>
      <c r="Q7657" s="9" t="s">
        <v>219</v>
      </c>
      <c r="R7657" s="9">
        <v>0</v>
      </c>
      <c r="S7657" s="9">
        <v>25</v>
      </c>
      <c r="U7657" s="9" t="s">
        <v>376</v>
      </c>
      <c r="X7657" s="9">
        <f>INDEX(SLA_Policy!$D$2:$D$5,MATCH(F7657,SLA_Policy!$A$2:$A$5,0))</f>
        <v>72</v>
      </c>
      <c r="Y7657" s="9" t="str">
        <f>IF(E7657="Cancelled","Excluded",IF(D7657="",IF((SLA_Policy!$B$8-B7657)*24&gt;X7657,"Open - Breached","Open - On Track"),IF((D7657-B7657)*24&lt;=X7657,"Met","Breached")))</f>
        <v>Met</v>
      </c>
    </row>
    <row r="7658" spans="1:25" x14ac:dyDescent="0.25">
      <c r="A7658" s="9" t="s">
        <v>11743</v>
      </c>
      <c r="B7658" s="23">
        <v>46136.422916666699</v>
      </c>
      <c r="C7658" s="23">
        <v>46136.504166666702</v>
      </c>
      <c r="D7658" s="23">
        <v>46139.379861111098</v>
      </c>
      <c r="E7658" s="9" t="s">
        <v>212</v>
      </c>
      <c r="F7658" s="9" t="s">
        <v>189</v>
      </c>
      <c r="G7658" s="9" t="s">
        <v>236</v>
      </c>
      <c r="H7658" s="9" t="s">
        <v>163</v>
      </c>
      <c r="I7658" s="9" t="s">
        <v>327</v>
      </c>
      <c r="J7658" s="9" t="s">
        <v>11744</v>
      </c>
      <c r="K7658" s="9" t="s">
        <v>239</v>
      </c>
      <c r="L7658" s="9" t="s">
        <v>307</v>
      </c>
      <c r="M7658" s="9" t="s">
        <v>1823</v>
      </c>
      <c r="N7658" s="9" t="s">
        <v>196</v>
      </c>
      <c r="O7658" s="9" t="s">
        <v>176</v>
      </c>
      <c r="P7658" s="9" t="s">
        <v>570</v>
      </c>
      <c r="Q7658" s="9" t="s">
        <v>219</v>
      </c>
      <c r="R7658" s="9">
        <v>0</v>
      </c>
      <c r="S7658" s="9">
        <v>16</v>
      </c>
      <c r="U7658" s="9" t="s">
        <v>242</v>
      </c>
      <c r="X7658" s="9">
        <f>INDEX(SLA_Policy!$D$2:$D$5,MATCH(F7658,SLA_Policy!$A$2:$A$5,0))</f>
        <v>120</v>
      </c>
      <c r="Y7658" s="9" t="str">
        <f>IF(E7658="Cancelled","Excluded",IF(D7658="",IF((SLA_Policy!$B$8-B7658)*24&gt;X7658,"Open - Breached","Open - On Track"),IF((D7658-B7658)*24&lt;=X7658,"Met","Breached")))</f>
        <v>Met</v>
      </c>
    </row>
    <row r="7659" spans="1:25" x14ac:dyDescent="0.25">
      <c r="A7659" s="9" t="s">
        <v>11745</v>
      </c>
      <c r="B7659" s="23">
        <v>46136.442361111098</v>
      </c>
      <c r="C7659" s="23">
        <v>46136.465972222199</v>
      </c>
      <c r="D7659" s="23">
        <v>46139.377083333296</v>
      </c>
      <c r="E7659" s="9" t="s">
        <v>212</v>
      </c>
      <c r="F7659" s="9" t="s">
        <v>188</v>
      </c>
      <c r="G7659" s="9" t="s">
        <v>213</v>
      </c>
      <c r="H7659" s="9" t="s">
        <v>167</v>
      </c>
      <c r="I7659" s="9" t="s">
        <v>362</v>
      </c>
      <c r="J7659" s="9" t="s">
        <v>2238</v>
      </c>
      <c r="K7659" s="9" t="s">
        <v>239</v>
      </c>
      <c r="L7659" s="9" t="s">
        <v>270</v>
      </c>
      <c r="M7659" s="9" t="s">
        <v>3750</v>
      </c>
      <c r="N7659" s="9" t="s">
        <v>196</v>
      </c>
      <c r="O7659" s="9" t="s">
        <v>176</v>
      </c>
      <c r="P7659" s="9" t="s">
        <v>503</v>
      </c>
      <c r="Q7659" s="9" t="s">
        <v>219</v>
      </c>
      <c r="R7659" s="9">
        <v>1</v>
      </c>
      <c r="S7659" s="9">
        <v>34</v>
      </c>
      <c r="U7659" s="9" t="s">
        <v>376</v>
      </c>
      <c r="X7659" s="9">
        <f>INDEX(SLA_Policy!$D$2:$D$5,MATCH(F7659,SLA_Policy!$A$2:$A$5,0))</f>
        <v>72</v>
      </c>
      <c r="Y7659" s="9" t="str">
        <f>IF(E7659="Cancelled","Excluded",IF(D7659="",IF((SLA_Policy!$B$8-B7659)*24&gt;X7659,"Open - Breached","Open - On Track"),IF((D7659-B7659)*24&lt;=X7659,"Met","Breached")))</f>
        <v>Met</v>
      </c>
    </row>
    <row r="7660" spans="1:25" x14ac:dyDescent="0.25">
      <c r="A7660" s="9" t="s">
        <v>11746</v>
      </c>
      <c r="B7660" s="23">
        <v>46136.4506944444</v>
      </c>
      <c r="C7660" s="23">
        <v>46136.458333333299</v>
      </c>
      <c r="D7660" s="23">
        <v>46140.429166666698</v>
      </c>
      <c r="E7660" s="9" t="s">
        <v>212</v>
      </c>
      <c r="F7660" s="9" t="s">
        <v>188</v>
      </c>
      <c r="G7660" s="9" t="s">
        <v>213</v>
      </c>
      <c r="H7660" s="9" t="s">
        <v>88</v>
      </c>
      <c r="I7660" s="9" t="s">
        <v>354</v>
      </c>
      <c r="J7660" s="9" t="s">
        <v>2429</v>
      </c>
      <c r="K7660" s="9" t="s">
        <v>303</v>
      </c>
      <c r="L7660" s="9" t="s">
        <v>216</v>
      </c>
      <c r="M7660" s="9" t="s">
        <v>2388</v>
      </c>
      <c r="N7660" s="9" t="s">
        <v>196</v>
      </c>
      <c r="O7660" s="9" t="s">
        <v>180</v>
      </c>
      <c r="P7660" s="9" t="s">
        <v>278</v>
      </c>
      <c r="Q7660" s="9" t="s">
        <v>219</v>
      </c>
      <c r="R7660" s="9">
        <v>0</v>
      </c>
      <c r="S7660" s="9">
        <v>13</v>
      </c>
      <c r="T7660" s="9" t="s">
        <v>220</v>
      </c>
      <c r="U7660" s="9" t="s">
        <v>266</v>
      </c>
      <c r="W7660" s="9">
        <v>3</v>
      </c>
      <c r="X7660" s="9">
        <f>INDEX(SLA_Policy!$D$2:$D$5,MATCH(F7660,SLA_Policy!$A$2:$A$5,0))</f>
        <v>72</v>
      </c>
      <c r="Y7660" s="9" t="str">
        <f>IF(E7660="Cancelled","Excluded",IF(D7660="",IF((SLA_Policy!$B$8-B7660)*24&gt;X7660,"Open - Breached","Open - On Track"),IF((D7660-B7660)*24&lt;=X7660,"Met","Breached")))</f>
        <v>Breached</v>
      </c>
    </row>
    <row r="7661" spans="1:25" x14ac:dyDescent="0.25">
      <c r="A7661" s="9" t="s">
        <v>11747</v>
      </c>
      <c r="B7661" s="23">
        <v>46136.466666666704</v>
      </c>
      <c r="C7661" s="23">
        <v>46136.589583333298</v>
      </c>
      <c r="D7661" s="23">
        <v>46139.336805555598</v>
      </c>
      <c r="E7661" s="9" t="s">
        <v>212</v>
      </c>
      <c r="F7661" s="9" t="s">
        <v>189</v>
      </c>
      <c r="G7661" s="9" t="s">
        <v>236</v>
      </c>
      <c r="H7661" s="9" t="s">
        <v>161</v>
      </c>
      <c r="I7661" s="9" t="s">
        <v>482</v>
      </c>
      <c r="J7661" s="9" t="s">
        <v>2619</v>
      </c>
      <c r="K7661" s="9" t="s">
        <v>303</v>
      </c>
      <c r="L7661" s="9" t="s">
        <v>371</v>
      </c>
      <c r="M7661" s="9" t="s">
        <v>1721</v>
      </c>
      <c r="N7661" s="9" t="s">
        <v>196</v>
      </c>
      <c r="O7661" s="9" t="s">
        <v>177</v>
      </c>
      <c r="P7661" s="9" t="s">
        <v>300</v>
      </c>
      <c r="Q7661" s="9" t="s">
        <v>273</v>
      </c>
      <c r="R7661" s="9">
        <v>0</v>
      </c>
      <c r="S7661" s="9">
        <v>24</v>
      </c>
      <c r="U7661" s="9" t="s">
        <v>242</v>
      </c>
      <c r="X7661" s="9">
        <f>INDEX(SLA_Policy!$D$2:$D$5,MATCH(F7661,SLA_Policy!$A$2:$A$5,0))</f>
        <v>120</v>
      </c>
      <c r="Y7661" s="9" t="str">
        <f>IF(E7661="Cancelled","Excluded",IF(D7661="",IF((SLA_Policy!$B$8-B7661)*24&gt;X7661,"Open - Breached","Open - On Track"),IF((D7661-B7661)*24&lt;=X7661,"Met","Breached")))</f>
        <v>Met</v>
      </c>
    </row>
    <row r="7662" spans="1:25" x14ac:dyDescent="0.25">
      <c r="A7662" s="9" t="s">
        <v>11748</v>
      </c>
      <c r="B7662" s="23">
        <v>46136.492361111101</v>
      </c>
      <c r="C7662" s="23">
        <v>46136.522916666698</v>
      </c>
      <c r="D7662" s="23">
        <v>46136.738194444399</v>
      </c>
      <c r="E7662" s="9" t="s">
        <v>212</v>
      </c>
      <c r="F7662" s="9" t="s">
        <v>188</v>
      </c>
      <c r="G7662" s="9" t="s">
        <v>213</v>
      </c>
      <c r="H7662" s="9" t="s">
        <v>162</v>
      </c>
      <c r="I7662" s="9" t="s">
        <v>416</v>
      </c>
      <c r="J7662" s="9" t="s">
        <v>1262</v>
      </c>
      <c r="K7662" s="9" t="s">
        <v>246</v>
      </c>
      <c r="L7662" s="9" t="s">
        <v>216</v>
      </c>
      <c r="M7662" s="9" t="s">
        <v>1785</v>
      </c>
      <c r="N7662" s="9" t="s">
        <v>197</v>
      </c>
      <c r="O7662" s="9" t="s">
        <v>179</v>
      </c>
      <c r="P7662" s="9" t="s">
        <v>337</v>
      </c>
      <c r="Q7662" s="9" t="s">
        <v>219</v>
      </c>
      <c r="R7662" s="9">
        <v>0</v>
      </c>
      <c r="S7662" s="9">
        <v>12</v>
      </c>
      <c r="U7662" s="9" t="s">
        <v>266</v>
      </c>
      <c r="X7662" s="9">
        <f>INDEX(SLA_Policy!$D$2:$D$5,MATCH(F7662,SLA_Policy!$A$2:$A$5,0))</f>
        <v>72</v>
      </c>
      <c r="Y7662" s="9" t="str">
        <f>IF(E7662="Cancelled","Excluded",IF(D7662="",IF((SLA_Policy!$B$8-B7662)*24&gt;X7662,"Open - Breached","Open - On Track"),IF((D7662-B7662)*24&lt;=X7662,"Met","Breached")))</f>
        <v>Met</v>
      </c>
    </row>
    <row r="7663" spans="1:25" x14ac:dyDescent="0.25">
      <c r="A7663" s="9" t="s">
        <v>11749</v>
      </c>
      <c r="B7663" s="23">
        <v>46136.495833333298</v>
      </c>
      <c r="C7663" s="23">
        <v>46136.528472222199</v>
      </c>
      <c r="D7663" s="23">
        <v>46136.710416666698</v>
      </c>
      <c r="E7663" s="9" t="s">
        <v>212</v>
      </c>
      <c r="F7663" s="9" t="s">
        <v>187</v>
      </c>
      <c r="G7663" s="9" t="s">
        <v>213</v>
      </c>
      <c r="H7663" s="9" t="s">
        <v>88</v>
      </c>
      <c r="I7663" s="9" t="s">
        <v>268</v>
      </c>
      <c r="J7663" s="9" t="s">
        <v>11750</v>
      </c>
      <c r="K7663" s="9" t="s">
        <v>246</v>
      </c>
      <c r="L7663" s="9" t="s">
        <v>216</v>
      </c>
      <c r="M7663" s="9" t="s">
        <v>3030</v>
      </c>
      <c r="N7663" s="9" t="s">
        <v>197</v>
      </c>
      <c r="O7663" s="9" t="s">
        <v>178</v>
      </c>
      <c r="P7663" s="9" t="s">
        <v>360</v>
      </c>
      <c r="Q7663" s="9" t="s">
        <v>273</v>
      </c>
      <c r="R7663" s="9">
        <v>0</v>
      </c>
      <c r="S7663" s="9">
        <v>63</v>
      </c>
      <c r="T7663" s="9" t="s">
        <v>220</v>
      </c>
      <c r="U7663" s="9" t="s">
        <v>290</v>
      </c>
      <c r="W7663" s="9">
        <v>4</v>
      </c>
      <c r="X7663" s="9">
        <f>INDEX(SLA_Policy!$D$2:$D$5,MATCH(F7663,SLA_Policy!$A$2:$A$5,0))</f>
        <v>8</v>
      </c>
      <c r="Y7663" s="9" t="str">
        <f>IF(E7663="Cancelled","Excluded",IF(D7663="",IF((SLA_Policy!$B$8-B7663)*24&gt;X7663,"Open - Breached","Open - On Track"),IF((D7663-B7663)*24&lt;=X7663,"Met","Breached")))</f>
        <v>Met</v>
      </c>
    </row>
    <row r="7664" spans="1:25" x14ac:dyDescent="0.25">
      <c r="A7664" s="9" t="s">
        <v>11751</v>
      </c>
      <c r="B7664" s="23">
        <v>46136.5444444444</v>
      </c>
      <c r="C7664" s="23">
        <v>46136.558333333298</v>
      </c>
      <c r="D7664" s="23">
        <v>46139.383333333302</v>
      </c>
      <c r="E7664" s="9" t="s">
        <v>212</v>
      </c>
      <c r="F7664" s="9" t="s">
        <v>188</v>
      </c>
      <c r="G7664" s="9" t="s">
        <v>213</v>
      </c>
      <c r="H7664" s="9" t="s">
        <v>162</v>
      </c>
      <c r="I7664" s="9" t="s">
        <v>393</v>
      </c>
      <c r="J7664" s="9" t="s">
        <v>9449</v>
      </c>
      <c r="K7664" s="9" t="s">
        <v>246</v>
      </c>
      <c r="L7664" s="9" t="s">
        <v>216</v>
      </c>
      <c r="M7664" s="9" t="s">
        <v>1452</v>
      </c>
      <c r="N7664" s="9" t="s">
        <v>199</v>
      </c>
      <c r="O7664" s="9" t="s">
        <v>179</v>
      </c>
      <c r="P7664" s="9" t="s">
        <v>264</v>
      </c>
      <c r="Q7664" s="9" t="s">
        <v>219</v>
      </c>
      <c r="R7664" s="9">
        <v>0</v>
      </c>
      <c r="S7664" s="9">
        <v>16</v>
      </c>
      <c r="U7664" s="9" t="s">
        <v>266</v>
      </c>
      <c r="X7664" s="9">
        <f>INDEX(SLA_Policy!$D$2:$D$5,MATCH(F7664,SLA_Policy!$A$2:$A$5,0))</f>
        <v>72</v>
      </c>
      <c r="Y7664" s="9" t="str">
        <f>IF(E7664="Cancelled","Excluded",IF(D7664="",IF((SLA_Policy!$B$8-B7664)*24&gt;X7664,"Open - Breached","Open - On Track"),IF((D7664-B7664)*24&lt;=X7664,"Met","Breached")))</f>
        <v>Met</v>
      </c>
    </row>
    <row r="7665" spans="1:25" x14ac:dyDescent="0.25">
      <c r="A7665" s="9" t="s">
        <v>11752</v>
      </c>
      <c r="B7665" s="23">
        <v>46136.561111111099</v>
      </c>
      <c r="C7665" s="23">
        <v>46136.716666666704</v>
      </c>
      <c r="D7665" s="23">
        <v>46139.394444444399</v>
      </c>
      <c r="E7665" s="9" t="s">
        <v>212</v>
      </c>
      <c r="F7665" s="9" t="s">
        <v>189</v>
      </c>
      <c r="G7665" s="9" t="s">
        <v>236</v>
      </c>
      <c r="H7665" s="9" t="s">
        <v>161</v>
      </c>
      <c r="I7665" s="9" t="s">
        <v>237</v>
      </c>
      <c r="J7665" s="9" t="s">
        <v>2977</v>
      </c>
      <c r="K7665" s="9" t="s">
        <v>303</v>
      </c>
      <c r="L7665" s="9" t="s">
        <v>104</v>
      </c>
      <c r="M7665" s="9" t="s">
        <v>1201</v>
      </c>
      <c r="N7665" s="9" t="s">
        <v>196</v>
      </c>
      <c r="O7665" s="9" t="s">
        <v>177</v>
      </c>
      <c r="P7665" s="9" t="s">
        <v>457</v>
      </c>
      <c r="Q7665" s="9" t="s">
        <v>219</v>
      </c>
      <c r="R7665" s="9">
        <v>0</v>
      </c>
      <c r="S7665" s="9">
        <v>8</v>
      </c>
      <c r="U7665" s="9" t="s">
        <v>242</v>
      </c>
      <c r="X7665" s="9">
        <f>INDEX(SLA_Policy!$D$2:$D$5,MATCH(F7665,SLA_Policy!$A$2:$A$5,0))</f>
        <v>120</v>
      </c>
      <c r="Y7665" s="9" t="str">
        <f>IF(E7665="Cancelled","Excluded",IF(D7665="",IF((SLA_Policy!$B$8-B7665)*24&gt;X7665,"Open - Breached","Open - On Track"),IF((D7665-B7665)*24&lt;=X7665,"Met","Breached")))</f>
        <v>Met</v>
      </c>
    </row>
    <row r="7666" spans="1:25" x14ac:dyDescent="0.25">
      <c r="A7666" s="9" t="s">
        <v>11753</v>
      </c>
      <c r="B7666" s="23">
        <v>46136.561805555597</v>
      </c>
      <c r="C7666" s="23">
        <v>46136.568055555603</v>
      </c>
      <c r="D7666" s="23">
        <v>46136.6472222222</v>
      </c>
      <c r="E7666" s="9" t="s">
        <v>212</v>
      </c>
      <c r="F7666" s="9" t="s">
        <v>188</v>
      </c>
      <c r="G7666" s="9" t="s">
        <v>213</v>
      </c>
      <c r="H7666" s="9" t="s">
        <v>161</v>
      </c>
      <c r="I7666" s="9" t="s">
        <v>297</v>
      </c>
      <c r="J7666" s="9" t="s">
        <v>4542</v>
      </c>
      <c r="K7666" s="9" t="s">
        <v>246</v>
      </c>
      <c r="L7666" s="9" t="s">
        <v>216</v>
      </c>
      <c r="M7666" s="9" t="s">
        <v>944</v>
      </c>
      <c r="N7666" s="9" t="s">
        <v>198</v>
      </c>
      <c r="O7666" s="9" t="s">
        <v>116</v>
      </c>
      <c r="P7666" s="9" t="s">
        <v>218</v>
      </c>
      <c r="Q7666" s="9" t="s">
        <v>219</v>
      </c>
      <c r="R7666" s="9">
        <v>0</v>
      </c>
      <c r="S7666" s="9">
        <v>10</v>
      </c>
      <c r="U7666" s="9" t="s">
        <v>290</v>
      </c>
      <c r="W7666" s="9">
        <v>5</v>
      </c>
      <c r="X7666" s="9">
        <f>INDEX(SLA_Policy!$D$2:$D$5,MATCH(F7666,SLA_Policy!$A$2:$A$5,0))</f>
        <v>72</v>
      </c>
      <c r="Y7666" s="9" t="str">
        <f>IF(E7666="Cancelled","Excluded",IF(D7666="",IF((SLA_Policy!$B$8-B7666)*24&gt;X7666,"Open - Breached","Open - On Track"),IF((D7666-B7666)*24&lt;=X7666,"Met","Breached")))</f>
        <v>Met</v>
      </c>
    </row>
    <row r="7667" spans="1:25" x14ac:dyDescent="0.25">
      <c r="A7667" s="9" t="s">
        <v>11754</v>
      </c>
      <c r="B7667" s="23">
        <v>46136.576388888898</v>
      </c>
      <c r="C7667" s="23">
        <v>46136.619444444397</v>
      </c>
      <c r="D7667" s="23">
        <v>46139.344444444498</v>
      </c>
      <c r="E7667" s="9" t="s">
        <v>212</v>
      </c>
      <c r="F7667" s="9" t="s">
        <v>188</v>
      </c>
      <c r="G7667" s="9" t="s">
        <v>236</v>
      </c>
      <c r="H7667" s="9" t="s">
        <v>163</v>
      </c>
      <c r="I7667" s="9" t="s">
        <v>315</v>
      </c>
      <c r="J7667" s="9" t="s">
        <v>8367</v>
      </c>
      <c r="K7667" s="9" t="s">
        <v>246</v>
      </c>
      <c r="L7667" s="9" t="s">
        <v>307</v>
      </c>
      <c r="M7667" s="9" t="s">
        <v>4064</v>
      </c>
      <c r="N7667" s="9" t="s">
        <v>196</v>
      </c>
      <c r="O7667" s="9" t="s">
        <v>180</v>
      </c>
      <c r="P7667" s="9" t="s">
        <v>368</v>
      </c>
      <c r="Q7667" s="9" t="s">
        <v>219</v>
      </c>
      <c r="R7667" s="9">
        <v>0</v>
      </c>
      <c r="S7667" s="9">
        <v>57</v>
      </c>
      <c r="T7667" s="9" t="s">
        <v>229</v>
      </c>
      <c r="U7667" s="9" t="s">
        <v>242</v>
      </c>
      <c r="X7667" s="9">
        <f>INDEX(SLA_Policy!$D$2:$D$5,MATCH(F7667,SLA_Policy!$A$2:$A$5,0))</f>
        <v>72</v>
      </c>
      <c r="Y7667" s="9" t="str">
        <f>IF(E7667="Cancelled","Excluded",IF(D7667="",IF((SLA_Policy!$B$8-B7667)*24&gt;X7667,"Open - Breached","Open - On Track"),IF((D7667-B7667)*24&lt;=X7667,"Met","Breached")))</f>
        <v>Met</v>
      </c>
    </row>
    <row r="7668" spans="1:25" x14ac:dyDescent="0.25">
      <c r="A7668" s="9" t="s">
        <v>11755</v>
      </c>
      <c r="B7668" s="23">
        <v>46136.577083333301</v>
      </c>
      <c r="C7668" s="23">
        <v>46136.608333333301</v>
      </c>
      <c r="D7668" s="23">
        <v>46139.319444444503</v>
      </c>
      <c r="E7668" s="9" t="s">
        <v>212</v>
      </c>
      <c r="F7668" s="9" t="s">
        <v>188</v>
      </c>
      <c r="G7668" s="9" t="s">
        <v>213</v>
      </c>
      <c r="H7668" s="9" t="s">
        <v>165</v>
      </c>
      <c r="I7668" s="9" t="s">
        <v>567</v>
      </c>
      <c r="J7668" s="9" t="s">
        <v>6609</v>
      </c>
      <c r="K7668" s="9" t="s">
        <v>246</v>
      </c>
      <c r="L7668" s="9" t="s">
        <v>293</v>
      </c>
      <c r="M7668" s="9" t="s">
        <v>3789</v>
      </c>
      <c r="N7668" s="9" t="s">
        <v>197</v>
      </c>
      <c r="O7668" s="9" t="s">
        <v>176</v>
      </c>
      <c r="P7668" s="9" t="s">
        <v>1159</v>
      </c>
      <c r="Q7668" s="9" t="s">
        <v>219</v>
      </c>
      <c r="R7668" s="9">
        <v>0</v>
      </c>
      <c r="S7668" s="9">
        <v>12</v>
      </c>
      <c r="U7668" s="9" t="s">
        <v>230</v>
      </c>
      <c r="X7668" s="9">
        <f>INDEX(SLA_Policy!$D$2:$D$5,MATCH(F7668,SLA_Policy!$A$2:$A$5,0))</f>
        <v>72</v>
      </c>
      <c r="Y7668" s="9" t="str">
        <f>IF(E7668="Cancelled","Excluded",IF(D7668="",IF((SLA_Policy!$B$8-B7668)*24&gt;X7668,"Open - Breached","Open - On Track"),IF((D7668-B7668)*24&lt;=X7668,"Met","Breached")))</f>
        <v>Met</v>
      </c>
    </row>
    <row r="7669" spans="1:25" x14ac:dyDescent="0.25">
      <c r="A7669" s="9" t="s">
        <v>11756</v>
      </c>
      <c r="B7669" s="23">
        <v>46136.584027777797</v>
      </c>
      <c r="C7669" s="23">
        <v>46136.604861111096</v>
      </c>
      <c r="D7669" s="23">
        <v>46139.3659722222</v>
      </c>
      <c r="E7669" s="9" t="s">
        <v>212</v>
      </c>
      <c r="F7669" s="9" t="s">
        <v>188</v>
      </c>
      <c r="G7669" s="9" t="s">
        <v>213</v>
      </c>
      <c r="H7669" s="9" t="s">
        <v>165</v>
      </c>
      <c r="I7669" s="9" t="s">
        <v>469</v>
      </c>
      <c r="J7669" s="9" t="s">
        <v>837</v>
      </c>
      <c r="K7669" s="9" t="s">
        <v>246</v>
      </c>
      <c r="L7669" s="9" t="s">
        <v>282</v>
      </c>
      <c r="M7669" s="9" t="s">
        <v>5050</v>
      </c>
      <c r="N7669" s="9" t="s">
        <v>199</v>
      </c>
      <c r="O7669" s="9" t="s">
        <v>176</v>
      </c>
      <c r="P7669" s="9" t="s">
        <v>253</v>
      </c>
      <c r="Q7669" s="9" t="s">
        <v>219</v>
      </c>
      <c r="R7669" s="9">
        <v>0</v>
      </c>
      <c r="S7669" s="9">
        <v>23</v>
      </c>
      <c r="U7669" s="9" t="s">
        <v>290</v>
      </c>
      <c r="X7669" s="9">
        <f>INDEX(SLA_Policy!$D$2:$D$5,MATCH(F7669,SLA_Policy!$A$2:$A$5,0))</f>
        <v>72</v>
      </c>
      <c r="Y7669" s="9" t="str">
        <f>IF(E7669="Cancelled","Excluded",IF(D7669="",IF((SLA_Policy!$B$8-B7669)*24&gt;X7669,"Open - Breached","Open - On Track"),IF((D7669-B7669)*24&lt;=X7669,"Met","Breached")))</f>
        <v>Met</v>
      </c>
    </row>
    <row r="7670" spans="1:25" x14ac:dyDescent="0.25">
      <c r="A7670" s="9" t="s">
        <v>11757</v>
      </c>
      <c r="B7670" s="23">
        <v>46136.586111111101</v>
      </c>
      <c r="C7670" s="23">
        <v>46136.589583333298</v>
      </c>
      <c r="D7670" s="23">
        <v>46139.356249999997</v>
      </c>
      <c r="E7670" s="9" t="s">
        <v>212</v>
      </c>
      <c r="F7670" s="9" t="s">
        <v>189</v>
      </c>
      <c r="G7670" s="9" t="s">
        <v>213</v>
      </c>
      <c r="H7670" s="9" t="s">
        <v>167</v>
      </c>
      <c r="I7670" s="9" t="s">
        <v>362</v>
      </c>
      <c r="J7670" s="9" t="s">
        <v>1782</v>
      </c>
      <c r="K7670" s="9" t="s">
        <v>246</v>
      </c>
      <c r="L7670" s="9" t="s">
        <v>104</v>
      </c>
      <c r="M7670" s="9" t="s">
        <v>814</v>
      </c>
      <c r="N7670" s="9" t="s">
        <v>200</v>
      </c>
      <c r="O7670" s="9" t="s">
        <v>176</v>
      </c>
      <c r="P7670" s="9" t="s">
        <v>503</v>
      </c>
      <c r="Q7670" s="9" t="s">
        <v>219</v>
      </c>
      <c r="R7670" s="9">
        <v>0</v>
      </c>
      <c r="S7670" s="9">
        <v>11</v>
      </c>
      <c r="U7670" s="9" t="s">
        <v>290</v>
      </c>
      <c r="W7670" s="9">
        <v>4</v>
      </c>
      <c r="X7670" s="9">
        <f>INDEX(SLA_Policy!$D$2:$D$5,MATCH(F7670,SLA_Policy!$A$2:$A$5,0))</f>
        <v>120</v>
      </c>
      <c r="Y7670" s="9" t="str">
        <f>IF(E7670="Cancelled","Excluded",IF(D7670="",IF((SLA_Policy!$B$8-B7670)*24&gt;X7670,"Open - Breached","Open - On Track"),IF((D7670-B7670)*24&lt;=X7670,"Met","Breached")))</f>
        <v>Met</v>
      </c>
    </row>
    <row r="7671" spans="1:25" x14ac:dyDescent="0.25">
      <c r="A7671" s="9" t="s">
        <v>11758</v>
      </c>
      <c r="B7671" s="23">
        <v>46136.586111111101</v>
      </c>
      <c r="C7671" s="23">
        <v>46136.6027777778</v>
      </c>
      <c r="D7671" s="23">
        <v>46140.502083333296</v>
      </c>
      <c r="E7671" s="9" t="s">
        <v>212</v>
      </c>
      <c r="F7671" s="9" t="s">
        <v>189</v>
      </c>
      <c r="G7671" s="9" t="s">
        <v>236</v>
      </c>
      <c r="H7671" s="9" t="s">
        <v>167</v>
      </c>
      <c r="I7671" s="9" t="s">
        <v>255</v>
      </c>
      <c r="J7671" s="9" t="s">
        <v>2582</v>
      </c>
      <c r="K7671" s="9" t="s">
        <v>262</v>
      </c>
      <c r="L7671" s="9" t="s">
        <v>293</v>
      </c>
      <c r="M7671" s="9" t="s">
        <v>6115</v>
      </c>
      <c r="N7671" s="9" t="s">
        <v>196</v>
      </c>
      <c r="O7671" s="9" t="s">
        <v>180</v>
      </c>
      <c r="P7671" s="9" t="s">
        <v>318</v>
      </c>
      <c r="Q7671" s="9" t="s">
        <v>219</v>
      </c>
      <c r="R7671" s="9">
        <v>1</v>
      </c>
      <c r="S7671" s="9">
        <v>32</v>
      </c>
      <c r="U7671" s="9" t="s">
        <v>242</v>
      </c>
      <c r="W7671" s="9">
        <v>4</v>
      </c>
      <c r="X7671" s="9">
        <f>INDEX(SLA_Policy!$D$2:$D$5,MATCH(F7671,SLA_Policy!$A$2:$A$5,0))</f>
        <v>120</v>
      </c>
      <c r="Y7671" s="9" t="str">
        <f>IF(E7671="Cancelled","Excluded",IF(D7671="",IF((SLA_Policy!$B$8-B7671)*24&gt;X7671,"Open - Breached","Open - On Track"),IF((D7671-B7671)*24&lt;=X7671,"Met","Breached")))</f>
        <v>Met</v>
      </c>
    </row>
    <row r="7672" spans="1:25" x14ac:dyDescent="0.25">
      <c r="A7672" s="9" t="s">
        <v>11759</v>
      </c>
      <c r="B7672" s="23">
        <v>46136.592361111099</v>
      </c>
      <c r="C7672" s="23">
        <v>46136.594444444498</v>
      </c>
      <c r="D7672" s="23">
        <v>46136.652777777803</v>
      </c>
      <c r="E7672" s="9" t="s">
        <v>212</v>
      </c>
      <c r="F7672" s="9" t="s">
        <v>188</v>
      </c>
      <c r="G7672" s="9" t="s">
        <v>213</v>
      </c>
      <c r="H7672" s="9" t="s">
        <v>88</v>
      </c>
      <c r="I7672" s="9" t="s">
        <v>92</v>
      </c>
      <c r="J7672" s="9" t="s">
        <v>2924</v>
      </c>
      <c r="K7672" s="9" t="s">
        <v>215</v>
      </c>
      <c r="L7672" s="9" t="s">
        <v>351</v>
      </c>
      <c r="M7672" s="9" t="s">
        <v>990</v>
      </c>
      <c r="N7672" s="9" t="s">
        <v>198</v>
      </c>
      <c r="O7672" s="9" t="s">
        <v>116</v>
      </c>
      <c r="P7672" s="9" t="s">
        <v>258</v>
      </c>
      <c r="Q7672" s="9" t="s">
        <v>219</v>
      </c>
      <c r="R7672" s="9">
        <v>0</v>
      </c>
      <c r="S7672" s="9">
        <v>38</v>
      </c>
      <c r="T7672" s="9" t="s">
        <v>220</v>
      </c>
      <c r="U7672" s="9" t="s">
        <v>266</v>
      </c>
      <c r="W7672" s="9">
        <v>3</v>
      </c>
      <c r="X7672" s="9">
        <f>INDEX(SLA_Policy!$D$2:$D$5,MATCH(F7672,SLA_Policy!$A$2:$A$5,0))</f>
        <v>72</v>
      </c>
      <c r="Y7672" s="9" t="str">
        <f>IF(E7672="Cancelled","Excluded",IF(D7672="",IF((SLA_Policy!$B$8-B7672)*24&gt;X7672,"Open - Breached","Open - On Track"),IF((D7672-B7672)*24&lt;=X7672,"Met","Breached")))</f>
        <v>Met</v>
      </c>
    </row>
    <row r="7673" spans="1:25" x14ac:dyDescent="0.25">
      <c r="A7673" s="9" t="s">
        <v>11760</v>
      </c>
      <c r="B7673" s="23">
        <v>46136.595833333296</v>
      </c>
      <c r="C7673" s="23">
        <v>46139.317361111098</v>
      </c>
      <c r="D7673" s="23">
        <v>46139.344444444498</v>
      </c>
      <c r="E7673" s="9" t="s">
        <v>212</v>
      </c>
      <c r="F7673" s="9" t="s">
        <v>189</v>
      </c>
      <c r="G7673" s="9" t="s">
        <v>213</v>
      </c>
      <c r="H7673" s="9" t="s">
        <v>161</v>
      </c>
      <c r="I7673" s="9" t="s">
        <v>389</v>
      </c>
      <c r="J7673" s="9" t="s">
        <v>3340</v>
      </c>
      <c r="K7673" s="9" t="s">
        <v>246</v>
      </c>
      <c r="L7673" s="9" t="s">
        <v>371</v>
      </c>
      <c r="M7673" s="9" t="s">
        <v>644</v>
      </c>
      <c r="N7673" s="9" t="s">
        <v>196</v>
      </c>
      <c r="O7673" s="9" t="s">
        <v>116</v>
      </c>
      <c r="P7673" s="9" t="s">
        <v>551</v>
      </c>
      <c r="Q7673" s="9" t="s">
        <v>219</v>
      </c>
      <c r="R7673" s="9">
        <v>0</v>
      </c>
      <c r="S7673" s="9">
        <v>5</v>
      </c>
      <c r="U7673" s="9" t="s">
        <v>290</v>
      </c>
      <c r="W7673" s="9">
        <v>4</v>
      </c>
      <c r="X7673" s="9">
        <f>INDEX(SLA_Policy!$D$2:$D$5,MATCH(F7673,SLA_Policy!$A$2:$A$5,0))</f>
        <v>120</v>
      </c>
      <c r="Y7673" s="9" t="str">
        <f>IF(E7673="Cancelled","Excluded",IF(D7673="",IF((SLA_Policy!$B$8-B7673)*24&gt;X7673,"Open - Breached","Open - On Track"),IF((D7673-B7673)*24&lt;=X7673,"Met","Breached")))</f>
        <v>Met</v>
      </c>
    </row>
    <row r="7674" spans="1:25" x14ac:dyDescent="0.25">
      <c r="A7674" s="9" t="s">
        <v>11761</v>
      </c>
      <c r="B7674" s="23">
        <v>46136.597222222197</v>
      </c>
      <c r="C7674" s="23">
        <v>46136.629861111098</v>
      </c>
      <c r="D7674" s="23">
        <v>46139.364583333299</v>
      </c>
      <c r="E7674" s="9" t="s">
        <v>212</v>
      </c>
      <c r="F7674" s="9" t="s">
        <v>188</v>
      </c>
      <c r="G7674" s="9" t="s">
        <v>213</v>
      </c>
      <c r="H7674" s="9" t="s">
        <v>167</v>
      </c>
      <c r="I7674" s="9" t="s">
        <v>684</v>
      </c>
      <c r="J7674" s="9" t="s">
        <v>5822</v>
      </c>
      <c r="K7674" s="9" t="s">
        <v>225</v>
      </c>
      <c r="L7674" s="9" t="s">
        <v>311</v>
      </c>
      <c r="M7674" s="9" t="s">
        <v>682</v>
      </c>
      <c r="N7674" s="9" t="s">
        <v>196</v>
      </c>
      <c r="O7674" s="9" t="s">
        <v>116</v>
      </c>
      <c r="P7674" s="9" t="s">
        <v>218</v>
      </c>
      <c r="Q7674" s="9" t="s">
        <v>219</v>
      </c>
      <c r="R7674" s="9">
        <v>0</v>
      </c>
      <c r="S7674" s="9">
        <v>9</v>
      </c>
      <c r="U7674" s="9" t="s">
        <v>248</v>
      </c>
      <c r="X7674" s="9">
        <f>INDEX(SLA_Policy!$D$2:$D$5,MATCH(F7674,SLA_Policy!$A$2:$A$5,0))</f>
        <v>72</v>
      </c>
      <c r="Y7674" s="9" t="str">
        <f>IF(E7674="Cancelled","Excluded",IF(D7674="",IF((SLA_Policy!$B$8-B7674)*24&gt;X7674,"Open - Breached","Open - On Track"),IF((D7674-B7674)*24&lt;=X7674,"Met","Breached")))</f>
        <v>Met</v>
      </c>
    </row>
    <row r="7675" spans="1:25" x14ac:dyDescent="0.25">
      <c r="A7675" s="9" t="s">
        <v>11762</v>
      </c>
      <c r="B7675" s="23">
        <v>46136.613194444399</v>
      </c>
      <c r="C7675" s="23">
        <v>46136.618750000001</v>
      </c>
      <c r="D7675" s="23">
        <v>46139.316666666702</v>
      </c>
      <c r="E7675" s="9" t="s">
        <v>212</v>
      </c>
      <c r="F7675" s="9" t="s">
        <v>189</v>
      </c>
      <c r="G7675" s="9" t="s">
        <v>236</v>
      </c>
      <c r="H7675" s="9" t="s">
        <v>167</v>
      </c>
      <c r="I7675" s="9" t="s">
        <v>255</v>
      </c>
      <c r="J7675" s="9" t="s">
        <v>11763</v>
      </c>
      <c r="K7675" s="9" t="s">
        <v>246</v>
      </c>
      <c r="L7675" s="9" t="s">
        <v>311</v>
      </c>
      <c r="M7675" s="9" t="s">
        <v>1152</v>
      </c>
      <c r="N7675" s="9" t="s">
        <v>199</v>
      </c>
      <c r="O7675" s="9" t="s">
        <v>116</v>
      </c>
      <c r="P7675" s="9" t="s">
        <v>551</v>
      </c>
      <c r="Q7675" s="9" t="s">
        <v>219</v>
      </c>
      <c r="R7675" s="9">
        <v>0</v>
      </c>
      <c r="S7675" s="9">
        <v>18</v>
      </c>
      <c r="U7675" s="9" t="s">
        <v>242</v>
      </c>
      <c r="W7675" s="9">
        <v>5</v>
      </c>
      <c r="X7675" s="9">
        <f>INDEX(SLA_Policy!$D$2:$D$5,MATCH(F7675,SLA_Policy!$A$2:$A$5,0))</f>
        <v>120</v>
      </c>
      <c r="Y7675" s="9" t="str">
        <f>IF(E7675="Cancelled","Excluded",IF(D7675="",IF((SLA_Policy!$B$8-B7675)*24&gt;X7675,"Open - Breached","Open - On Track"),IF((D7675-B7675)*24&lt;=X7675,"Met","Breached")))</f>
        <v>Met</v>
      </c>
    </row>
    <row r="7676" spans="1:25" x14ac:dyDescent="0.25">
      <c r="A7676" s="9" t="s">
        <v>11764</v>
      </c>
      <c r="B7676" s="23">
        <v>46136.613194444399</v>
      </c>
      <c r="C7676" s="23">
        <v>46139.363194444399</v>
      </c>
      <c r="D7676" s="23">
        <v>46139.386805555601</v>
      </c>
      <c r="E7676" s="9" t="s">
        <v>212</v>
      </c>
      <c r="F7676" s="9" t="s">
        <v>189</v>
      </c>
      <c r="G7676" s="9" t="s">
        <v>236</v>
      </c>
      <c r="H7676" s="9" t="s">
        <v>162</v>
      </c>
      <c r="I7676" s="9" t="s">
        <v>280</v>
      </c>
      <c r="J7676" s="9" t="s">
        <v>6161</v>
      </c>
      <c r="K7676" s="9" t="s">
        <v>246</v>
      </c>
      <c r="L7676" s="9" t="s">
        <v>371</v>
      </c>
      <c r="M7676" s="9" t="s">
        <v>644</v>
      </c>
      <c r="N7676" s="9" t="s">
        <v>197</v>
      </c>
      <c r="O7676" s="9" t="s">
        <v>179</v>
      </c>
      <c r="P7676" s="9" t="s">
        <v>313</v>
      </c>
      <c r="Q7676" s="9" t="s">
        <v>219</v>
      </c>
      <c r="R7676" s="9">
        <v>0</v>
      </c>
      <c r="S7676" s="9">
        <v>7</v>
      </c>
      <c r="U7676" s="9" t="s">
        <v>242</v>
      </c>
      <c r="W7676" s="9">
        <v>4</v>
      </c>
      <c r="X7676" s="9">
        <f>INDEX(SLA_Policy!$D$2:$D$5,MATCH(F7676,SLA_Policy!$A$2:$A$5,0))</f>
        <v>120</v>
      </c>
      <c r="Y7676" s="9" t="str">
        <f>IF(E7676="Cancelled","Excluded",IF(D7676="",IF((SLA_Policy!$B$8-B7676)*24&gt;X7676,"Open - Breached","Open - On Track"),IF((D7676-B7676)*24&lt;=X7676,"Met","Breached")))</f>
        <v>Met</v>
      </c>
    </row>
    <row r="7677" spans="1:25" x14ac:dyDescent="0.25">
      <c r="A7677" s="9" t="s">
        <v>11765</v>
      </c>
      <c r="B7677" s="23">
        <v>46136.625</v>
      </c>
      <c r="C7677" s="23">
        <v>46136.627083333296</v>
      </c>
      <c r="D7677" s="23">
        <v>46139.375</v>
      </c>
      <c r="E7677" s="9" t="s">
        <v>212</v>
      </c>
      <c r="F7677" s="9" t="s">
        <v>188</v>
      </c>
      <c r="G7677" s="9" t="s">
        <v>213</v>
      </c>
      <c r="H7677" s="9" t="s">
        <v>165</v>
      </c>
      <c r="I7677" s="9" t="s">
        <v>567</v>
      </c>
      <c r="J7677" s="9" t="s">
        <v>1251</v>
      </c>
      <c r="K7677" s="9" t="s">
        <v>225</v>
      </c>
      <c r="L7677" s="9" t="s">
        <v>270</v>
      </c>
      <c r="M7677" s="9" t="s">
        <v>2509</v>
      </c>
      <c r="N7677" s="9" t="s">
        <v>198</v>
      </c>
      <c r="O7677" s="9" t="s">
        <v>176</v>
      </c>
      <c r="P7677" s="9" t="s">
        <v>570</v>
      </c>
      <c r="Q7677" s="9" t="s">
        <v>219</v>
      </c>
      <c r="R7677" s="9">
        <v>0</v>
      </c>
      <c r="S7677" s="9">
        <v>13</v>
      </c>
      <c r="U7677" s="9" t="s">
        <v>266</v>
      </c>
      <c r="X7677" s="9">
        <f>INDEX(SLA_Policy!$D$2:$D$5,MATCH(F7677,SLA_Policy!$A$2:$A$5,0))</f>
        <v>72</v>
      </c>
      <c r="Y7677" s="9" t="str">
        <f>IF(E7677="Cancelled","Excluded",IF(D7677="",IF((SLA_Policy!$B$8-B7677)*24&gt;X7677,"Open - Breached","Open - On Track"),IF((D7677-B7677)*24&lt;=X7677,"Met","Breached")))</f>
        <v>Met</v>
      </c>
    </row>
    <row r="7678" spans="1:25" x14ac:dyDescent="0.25">
      <c r="A7678" s="9" t="s">
        <v>11766</v>
      </c>
      <c r="B7678" s="23">
        <v>46136.636111111096</v>
      </c>
      <c r="C7678" s="23">
        <v>46136.6652777778</v>
      </c>
      <c r="D7678" s="23">
        <v>46139.376388888901</v>
      </c>
      <c r="E7678" s="9" t="s">
        <v>212</v>
      </c>
      <c r="F7678" s="9" t="s">
        <v>188</v>
      </c>
      <c r="G7678" s="9" t="s">
        <v>213</v>
      </c>
      <c r="H7678" s="9" t="s">
        <v>166</v>
      </c>
      <c r="I7678" s="9" t="s">
        <v>286</v>
      </c>
      <c r="J7678" s="9" t="s">
        <v>1091</v>
      </c>
      <c r="K7678" s="9" t="s">
        <v>215</v>
      </c>
      <c r="L7678" s="9" t="s">
        <v>104</v>
      </c>
      <c r="M7678" s="9" t="s">
        <v>1171</v>
      </c>
      <c r="N7678" s="9" t="s">
        <v>196</v>
      </c>
      <c r="O7678" s="9" t="s">
        <v>181</v>
      </c>
      <c r="P7678" s="9" t="s">
        <v>289</v>
      </c>
      <c r="Q7678" s="9" t="s">
        <v>273</v>
      </c>
      <c r="R7678" s="9">
        <v>0</v>
      </c>
      <c r="S7678" s="9">
        <v>11</v>
      </c>
      <c r="U7678" s="9" t="s">
        <v>266</v>
      </c>
      <c r="X7678" s="9">
        <f>INDEX(SLA_Policy!$D$2:$D$5,MATCH(F7678,SLA_Policy!$A$2:$A$5,0))</f>
        <v>72</v>
      </c>
      <c r="Y7678" s="9" t="str">
        <f>IF(E7678="Cancelled","Excluded",IF(D7678="",IF((SLA_Policy!$B$8-B7678)*24&gt;X7678,"Open - Breached","Open - On Track"),IF((D7678-B7678)*24&lt;=X7678,"Met","Breached")))</f>
        <v>Met</v>
      </c>
    </row>
    <row r="7679" spans="1:25" x14ac:dyDescent="0.25">
      <c r="A7679" s="9" t="s">
        <v>11767</v>
      </c>
      <c r="B7679" s="23">
        <v>46136.65</v>
      </c>
      <c r="C7679" s="23">
        <v>46136.65625</v>
      </c>
      <c r="D7679" s="23">
        <v>46136.738888888904</v>
      </c>
      <c r="E7679" s="9" t="s">
        <v>212</v>
      </c>
      <c r="F7679" s="9" t="s">
        <v>188</v>
      </c>
      <c r="G7679" s="9" t="s">
        <v>213</v>
      </c>
      <c r="H7679" s="9" t="s">
        <v>161</v>
      </c>
      <c r="I7679" s="9" t="s">
        <v>389</v>
      </c>
      <c r="J7679" s="9" t="s">
        <v>786</v>
      </c>
      <c r="K7679" s="9" t="s">
        <v>246</v>
      </c>
      <c r="L7679" s="9" t="s">
        <v>395</v>
      </c>
      <c r="M7679" s="9" t="s">
        <v>3664</v>
      </c>
      <c r="N7679" s="9" t="s">
        <v>200</v>
      </c>
      <c r="O7679" s="9" t="s">
        <v>116</v>
      </c>
      <c r="P7679" s="9" t="s">
        <v>342</v>
      </c>
      <c r="Q7679" s="9" t="s">
        <v>219</v>
      </c>
      <c r="R7679" s="9">
        <v>0</v>
      </c>
      <c r="S7679" s="9">
        <v>5</v>
      </c>
      <c r="U7679" s="9" t="s">
        <v>290</v>
      </c>
      <c r="X7679" s="9">
        <f>INDEX(SLA_Policy!$D$2:$D$5,MATCH(F7679,SLA_Policy!$A$2:$A$5,0))</f>
        <v>72</v>
      </c>
      <c r="Y7679" s="9" t="str">
        <f>IF(E7679="Cancelled","Excluded",IF(D7679="",IF((SLA_Policy!$B$8-B7679)*24&gt;X7679,"Open - Breached","Open - On Track"),IF((D7679-B7679)*24&lt;=X7679,"Met","Breached")))</f>
        <v>Met</v>
      </c>
    </row>
    <row r="7680" spans="1:25" x14ac:dyDescent="0.25">
      <c r="A7680" s="9" t="s">
        <v>11768</v>
      </c>
      <c r="B7680" s="23">
        <v>46136.661111111098</v>
      </c>
      <c r="C7680" s="23">
        <v>46136.726388888899</v>
      </c>
      <c r="D7680" s="23">
        <v>46139.362500000003</v>
      </c>
      <c r="E7680" s="9" t="s">
        <v>212</v>
      </c>
      <c r="F7680" s="9" t="s">
        <v>189</v>
      </c>
      <c r="G7680" s="9" t="s">
        <v>236</v>
      </c>
      <c r="H7680" s="9" t="s">
        <v>164</v>
      </c>
      <c r="I7680" s="9" t="s">
        <v>421</v>
      </c>
      <c r="J7680" s="9" t="s">
        <v>3326</v>
      </c>
      <c r="K7680" s="9" t="s">
        <v>215</v>
      </c>
      <c r="L7680" s="9" t="s">
        <v>216</v>
      </c>
      <c r="M7680" s="9" t="s">
        <v>1073</v>
      </c>
      <c r="N7680" s="9" t="s">
        <v>196</v>
      </c>
      <c r="O7680" s="9" t="s">
        <v>180</v>
      </c>
      <c r="P7680" s="9" t="s">
        <v>318</v>
      </c>
      <c r="Q7680" s="9" t="s">
        <v>219</v>
      </c>
      <c r="R7680" s="9">
        <v>0</v>
      </c>
      <c r="S7680" s="9">
        <v>15</v>
      </c>
      <c r="T7680" s="9" t="s">
        <v>343</v>
      </c>
      <c r="U7680" s="9" t="s">
        <v>242</v>
      </c>
      <c r="X7680" s="9">
        <f>INDEX(SLA_Policy!$D$2:$D$5,MATCH(F7680,SLA_Policy!$A$2:$A$5,0))</f>
        <v>120</v>
      </c>
      <c r="Y7680" s="9" t="str">
        <f>IF(E7680="Cancelled","Excluded",IF(D7680="",IF((SLA_Policy!$B$8-B7680)*24&gt;X7680,"Open - Breached","Open - On Track"),IF((D7680-B7680)*24&lt;=X7680,"Met","Breached")))</f>
        <v>Met</v>
      </c>
    </row>
    <row r="7681" spans="1:25" x14ac:dyDescent="0.25">
      <c r="A7681" s="9" t="s">
        <v>11769</v>
      </c>
      <c r="B7681" s="23">
        <v>46136.661111111098</v>
      </c>
      <c r="C7681" s="23">
        <v>46136.697916666701</v>
      </c>
      <c r="D7681" s="23">
        <v>46139.3840277778</v>
      </c>
      <c r="E7681" s="9" t="s">
        <v>212</v>
      </c>
      <c r="F7681" s="9" t="s">
        <v>188</v>
      </c>
      <c r="G7681" s="9" t="s">
        <v>236</v>
      </c>
      <c r="H7681" s="9" t="s">
        <v>164</v>
      </c>
      <c r="I7681" s="9" t="s">
        <v>421</v>
      </c>
      <c r="J7681" s="9" t="s">
        <v>778</v>
      </c>
      <c r="K7681" s="9" t="s">
        <v>262</v>
      </c>
      <c r="L7681" s="9" t="s">
        <v>216</v>
      </c>
      <c r="M7681" s="9" t="s">
        <v>3680</v>
      </c>
      <c r="N7681" s="9" t="s">
        <v>196</v>
      </c>
      <c r="O7681" s="9" t="s">
        <v>180</v>
      </c>
      <c r="P7681" s="9" t="s">
        <v>278</v>
      </c>
      <c r="Q7681" s="9" t="s">
        <v>273</v>
      </c>
      <c r="R7681" s="9">
        <v>0</v>
      </c>
      <c r="S7681" s="9">
        <v>23</v>
      </c>
      <c r="T7681" s="9" t="s">
        <v>343</v>
      </c>
      <c r="U7681" s="9" t="s">
        <v>242</v>
      </c>
      <c r="X7681" s="9">
        <f>INDEX(SLA_Policy!$D$2:$D$5,MATCH(F7681,SLA_Policy!$A$2:$A$5,0))</f>
        <v>72</v>
      </c>
      <c r="Y7681" s="9" t="str">
        <f>IF(E7681="Cancelled","Excluded",IF(D7681="",IF((SLA_Policy!$B$8-B7681)*24&gt;X7681,"Open - Breached","Open - On Track"),IF((D7681-B7681)*24&lt;=X7681,"Met","Breached")))</f>
        <v>Met</v>
      </c>
    </row>
    <row r="7682" spans="1:25" x14ac:dyDescent="0.25">
      <c r="A7682" s="9" t="s">
        <v>11770</v>
      </c>
      <c r="B7682" s="23">
        <v>46136.670138888898</v>
      </c>
      <c r="C7682" s="23">
        <v>46136.729166666701</v>
      </c>
      <c r="D7682" s="23">
        <v>46140.343055555597</v>
      </c>
      <c r="E7682" s="9" t="s">
        <v>212</v>
      </c>
      <c r="F7682" s="9" t="s">
        <v>189</v>
      </c>
      <c r="G7682" s="9" t="s">
        <v>213</v>
      </c>
      <c r="H7682" s="9" t="s">
        <v>167</v>
      </c>
      <c r="I7682" s="9" t="s">
        <v>362</v>
      </c>
      <c r="J7682" s="9" t="s">
        <v>11771</v>
      </c>
      <c r="K7682" s="9" t="s">
        <v>246</v>
      </c>
      <c r="L7682" s="9" t="s">
        <v>216</v>
      </c>
      <c r="M7682" s="9" t="s">
        <v>1979</v>
      </c>
      <c r="N7682" s="9" t="s">
        <v>196</v>
      </c>
      <c r="O7682" s="9" t="s">
        <v>176</v>
      </c>
      <c r="P7682" s="9" t="s">
        <v>330</v>
      </c>
      <c r="Q7682" s="9" t="s">
        <v>219</v>
      </c>
      <c r="R7682" s="9">
        <v>1</v>
      </c>
      <c r="S7682" s="9">
        <v>80</v>
      </c>
      <c r="U7682" s="9" t="s">
        <v>290</v>
      </c>
      <c r="X7682" s="9">
        <f>INDEX(SLA_Policy!$D$2:$D$5,MATCH(F7682,SLA_Policy!$A$2:$A$5,0))</f>
        <v>120</v>
      </c>
      <c r="Y7682" s="9" t="str">
        <f>IF(E7682="Cancelled","Excluded",IF(D7682="",IF((SLA_Policy!$B$8-B7682)*24&gt;X7682,"Open - Breached","Open - On Track"),IF((D7682-B7682)*24&lt;=X7682,"Met","Breached")))</f>
        <v>Met</v>
      </c>
    </row>
    <row r="7683" spans="1:25" x14ac:dyDescent="0.25">
      <c r="A7683" s="9" t="s">
        <v>11772</v>
      </c>
      <c r="B7683" s="23">
        <v>46136.677777777797</v>
      </c>
      <c r="C7683" s="23">
        <v>46136.681944444397</v>
      </c>
      <c r="D7683" s="23">
        <v>46136.756249999999</v>
      </c>
      <c r="E7683" s="9" t="s">
        <v>212</v>
      </c>
      <c r="F7683" s="9" t="s">
        <v>188</v>
      </c>
      <c r="G7683" s="9" t="s">
        <v>213</v>
      </c>
      <c r="H7683" s="9" t="s">
        <v>161</v>
      </c>
      <c r="I7683" s="9" t="s">
        <v>389</v>
      </c>
      <c r="J7683" s="9" t="s">
        <v>1581</v>
      </c>
      <c r="K7683" s="9" t="s">
        <v>246</v>
      </c>
      <c r="L7683" s="9" t="s">
        <v>104</v>
      </c>
      <c r="M7683" s="9" t="s">
        <v>11773</v>
      </c>
      <c r="N7683" s="9" t="s">
        <v>200</v>
      </c>
      <c r="O7683" s="9" t="s">
        <v>177</v>
      </c>
      <c r="P7683" s="9" t="s">
        <v>942</v>
      </c>
      <c r="Q7683" s="9" t="s">
        <v>219</v>
      </c>
      <c r="R7683" s="9">
        <v>0</v>
      </c>
      <c r="S7683" s="9">
        <v>3</v>
      </c>
      <c r="U7683" s="9" t="s">
        <v>221</v>
      </c>
      <c r="W7683" s="9">
        <v>5</v>
      </c>
      <c r="X7683" s="9">
        <f>INDEX(SLA_Policy!$D$2:$D$5,MATCH(F7683,SLA_Policy!$A$2:$A$5,0))</f>
        <v>72</v>
      </c>
      <c r="Y7683" s="9" t="str">
        <f>IF(E7683="Cancelled","Excluded",IF(D7683="",IF((SLA_Policy!$B$8-B7683)*24&gt;X7683,"Open - Breached","Open - On Track"),IF((D7683-B7683)*24&lt;=X7683,"Met","Breached")))</f>
        <v>Met</v>
      </c>
    </row>
    <row r="7684" spans="1:25" x14ac:dyDescent="0.25">
      <c r="A7684" s="9" t="s">
        <v>11774</v>
      </c>
      <c r="B7684" s="23">
        <v>46136.725694444503</v>
      </c>
      <c r="C7684" s="23">
        <v>46136.729861111096</v>
      </c>
      <c r="D7684" s="23">
        <v>46139.363888888904</v>
      </c>
      <c r="E7684" s="9" t="s">
        <v>212</v>
      </c>
      <c r="F7684" s="9" t="s">
        <v>189</v>
      </c>
      <c r="G7684" s="9" t="s">
        <v>213</v>
      </c>
      <c r="H7684" s="9" t="s">
        <v>161</v>
      </c>
      <c r="I7684" s="9" t="s">
        <v>389</v>
      </c>
      <c r="J7684" s="9" t="s">
        <v>1243</v>
      </c>
      <c r="K7684" s="9" t="s">
        <v>246</v>
      </c>
      <c r="L7684" s="9" t="s">
        <v>216</v>
      </c>
      <c r="M7684" s="9" t="s">
        <v>3944</v>
      </c>
      <c r="N7684" s="9" t="s">
        <v>198</v>
      </c>
      <c r="O7684" s="9" t="s">
        <v>116</v>
      </c>
      <c r="P7684" s="9" t="s">
        <v>234</v>
      </c>
      <c r="Q7684" s="9" t="s">
        <v>219</v>
      </c>
      <c r="R7684" s="9">
        <v>0</v>
      </c>
      <c r="S7684" s="9">
        <v>11</v>
      </c>
      <c r="U7684" s="9" t="s">
        <v>221</v>
      </c>
      <c r="W7684" s="9">
        <v>5</v>
      </c>
      <c r="X7684" s="9">
        <f>INDEX(SLA_Policy!$D$2:$D$5,MATCH(F7684,SLA_Policy!$A$2:$A$5,0))</f>
        <v>120</v>
      </c>
      <c r="Y7684" s="9" t="str">
        <f>IF(E7684="Cancelled","Excluded",IF(D7684="",IF((SLA_Policy!$B$8-B7684)*24&gt;X7684,"Open - Breached","Open - On Track"),IF((D7684-B7684)*24&lt;=X7684,"Met","Breached")))</f>
        <v>Met</v>
      </c>
    </row>
    <row r="7685" spans="1:25" x14ac:dyDescent="0.25">
      <c r="A7685" s="9" t="s">
        <v>11775</v>
      </c>
      <c r="B7685" s="23">
        <v>46136.750694444498</v>
      </c>
      <c r="C7685" s="23">
        <v>46136.761805555601</v>
      </c>
      <c r="D7685" s="23">
        <v>46139.651388888902</v>
      </c>
      <c r="E7685" s="9" t="s">
        <v>212</v>
      </c>
      <c r="F7685" s="9" t="s">
        <v>188</v>
      </c>
      <c r="G7685" s="9" t="s">
        <v>213</v>
      </c>
      <c r="H7685" s="9" t="s">
        <v>167</v>
      </c>
      <c r="I7685" s="9" t="s">
        <v>349</v>
      </c>
      <c r="J7685" s="9" t="s">
        <v>8794</v>
      </c>
      <c r="K7685" s="9" t="s">
        <v>215</v>
      </c>
      <c r="L7685" s="9" t="s">
        <v>282</v>
      </c>
      <c r="M7685" s="9" t="s">
        <v>4134</v>
      </c>
      <c r="N7685" s="9" t="s">
        <v>197</v>
      </c>
      <c r="O7685" s="9" t="s">
        <v>116</v>
      </c>
      <c r="P7685" s="9" t="s">
        <v>590</v>
      </c>
      <c r="Q7685" s="9" t="s">
        <v>219</v>
      </c>
      <c r="R7685" s="9">
        <v>1</v>
      </c>
      <c r="S7685" s="9">
        <v>34</v>
      </c>
      <c r="U7685" s="9" t="s">
        <v>248</v>
      </c>
      <c r="W7685" s="9">
        <v>4</v>
      </c>
      <c r="X7685" s="9">
        <f>INDEX(SLA_Policy!$D$2:$D$5,MATCH(F7685,SLA_Policy!$A$2:$A$5,0))</f>
        <v>72</v>
      </c>
      <c r="Y7685" s="9" t="str">
        <f>IF(E7685="Cancelled","Excluded",IF(D7685="",IF((SLA_Policy!$B$8-B7685)*24&gt;X7685,"Open - Breached","Open - On Track"),IF((D7685-B7685)*24&lt;=X7685,"Met","Breached")))</f>
        <v>Met</v>
      </c>
    </row>
    <row r="7686" spans="1:25" x14ac:dyDescent="0.25">
      <c r="A7686" s="9" t="s">
        <v>11776</v>
      </c>
      <c r="B7686" s="23">
        <v>46136.815277777801</v>
      </c>
      <c r="C7686" s="23">
        <v>46136.815972222197</v>
      </c>
      <c r="D7686" s="23">
        <v>46139.356249999997</v>
      </c>
      <c r="E7686" s="9" t="s">
        <v>212</v>
      </c>
      <c r="F7686" s="9" t="s">
        <v>187</v>
      </c>
      <c r="G7686" s="9" t="s">
        <v>213</v>
      </c>
      <c r="H7686" s="9" t="s">
        <v>161</v>
      </c>
      <c r="I7686" s="9" t="s">
        <v>297</v>
      </c>
      <c r="J7686" s="9" t="s">
        <v>11777</v>
      </c>
      <c r="K7686" s="9" t="s">
        <v>246</v>
      </c>
      <c r="L7686" s="9" t="s">
        <v>270</v>
      </c>
      <c r="M7686" s="9" t="s">
        <v>2764</v>
      </c>
      <c r="N7686" s="9" t="s">
        <v>200</v>
      </c>
      <c r="O7686" s="9" t="s">
        <v>177</v>
      </c>
      <c r="P7686" s="9" t="s">
        <v>457</v>
      </c>
      <c r="Q7686" s="9" t="s">
        <v>273</v>
      </c>
      <c r="R7686" s="9">
        <v>0</v>
      </c>
      <c r="S7686" s="9">
        <v>16</v>
      </c>
      <c r="U7686" s="9" t="s">
        <v>290</v>
      </c>
      <c r="W7686" s="9">
        <v>5</v>
      </c>
      <c r="X7686" s="9">
        <f>INDEX(SLA_Policy!$D$2:$D$5,MATCH(F7686,SLA_Policy!$A$2:$A$5,0))</f>
        <v>8</v>
      </c>
      <c r="Y7686" s="9" t="str">
        <f>IF(E7686="Cancelled","Excluded",IF(D7686="",IF((SLA_Policy!$B$8-B7686)*24&gt;X7686,"Open - Breached","Open - On Track"),IF((D7686-B7686)*24&lt;=X7686,"Met","Breached")))</f>
        <v>Breached</v>
      </c>
    </row>
    <row r="7687" spans="1:25" x14ac:dyDescent="0.25">
      <c r="A7687" s="9" t="s">
        <v>11778</v>
      </c>
      <c r="B7687" s="23">
        <v>46136.842361111099</v>
      </c>
      <c r="C7687" s="23">
        <v>46139.363888888904</v>
      </c>
      <c r="D7687" s="23">
        <v>46139.383333333302</v>
      </c>
      <c r="E7687" s="9" t="s">
        <v>212</v>
      </c>
      <c r="F7687" s="9" t="s">
        <v>189</v>
      </c>
      <c r="G7687" s="9" t="s">
        <v>236</v>
      </c>
      <c r="H7687" s="9" t="s">
        <v>167</v>
      </c>
      <c r="I7687" s="9" t="s">
        <v>255</v>
      </c>
      <c r="J7687" s="9" t="s">
        <v>6845</v>
      </c>
      <c r="K7687" s="9" t="s">
        <v>246</v>
      </c>
      <c r="L7687" s="9" t="s">
        <v>293</v>
      </c>
      <c r="M7687" s="9" t="s">
        <v>1930</v>
      </c>
      <c r="N7687" s="9" t="s">
        <v>200</v>
      </c>
      <c r="O7687" s="9" t="s">
        <v>180</v>
      </c>
      <c r="P7687" s="9" t="s">
        <v>368</v>
      </c>
      <c r="Q7687" s="9" t="s">
        <v>219</v>
      </c>
      <c r="R7687" s="9">
        <v>0</v>
      </c>
      <c r="S7687" s="9">
        <v>15</v>
      </c>
      <c r="U7687" s="9" t="s">
        <v>242</v>
      </c>
      <c r="W7687" s="9">
        <v>5</v>
      </c>
      <c r="X7687" s="9">
        <f>INDEX(SLA_Policy!$D$2:$D$5,MATCH(F7687,SLA_Policy!$A$2:$A$5,0))</f>
        <v>120</v>
      </c>
      <c r="Y7687" s="9" t="str">
        <f>IF(E7687="Cancelled","Excluded",IF(D7687="",IF((SLA_Policy!$B$8-B7687)*24&gt;X7687,"Open - Breached","Open - On Track"),IF((D7687-B7687)*24&lt;=X7687,"Met","Breached")))</f>
        <v>Met</v>
      </c>
    </row>
    <row r="7688" spans="1:25" x14ac:dyDescent="0.25">
      <c r="A7688" s="9" t="s">
        <v>11779</v>
      </c>
      <c r="B7688" s="23">
        <v>46136.9868055556</v>
      </c>
      <c r="C7688" s="23">
        <v>46139.309722222199</v>
      </c>
      <c r="D7688" s="23">
        <v>46139.324305555601</v>
      </c>
      <c r="E7688" s="9" t="s">
        <v>212</v>
      </c>
      <c r="F7688" s="9" t="s">
        <v>188</v>
      </c>
      <c r="G7688" s="9" t="s">
        <v>213</v>
      </c>
      <c r="H7688" s="9" t="s">
        <v>161</v>
      </c>
      <c r="I7688" s="9" t="s">
        <v>389</v>
      </c>
      <c r="J7688" s="9" t="s">
        <v>1581</v>
      </c>
      <c r="K7688" s="9" t="s">
        <v>215</v>
      </c>
      <c r="L7688" s="9" t="s">
        <v>351</v>
      </c>
      <c r="M7688" s="9" t="s">
        <v>1955</v>
      </c>
      <c r="N7688" s="9" t="s">
        <v>199</v>
      </c>
      <c r="O7688" s="9" t="s">
        <v>116</v>
      </c>
      <c r="P7688" s="9" t="s">
        <v>525</v>
      </c>
      <c r="Q7688" s="9" t="s">
        <v>219</v>
      </c>
      <c r="R7688" s="9">
        <v>0</v>
      </c>
      <c r="S7688" s="9">
        <v>13</v>
      </c>
      <c r="U7688" s="9" t="s">
        <v>221</v>
      </c>
      <c r="X7688" s="9">
        <f>INDEX(SLA_Policy!$D$2:$D$5,MATCH(F7688,SLA_Policy!$A$2:$A$5,0))</f>
        <v>72</v>
      </c>
      <c r="Y7688" s="9" t="str">
        <f>IF(E7688="Cancelled","Excluded",IF(D7688="",IF((SLA_Policy!$B$8-B7688)*24&gt;X7688,"Open - Breached","Open - On Track"),IF((D7688-B7688)*24&lt;=X7688,"Met","Breached")))</f>
        <v>Met</v>
      </c>
    </row>
    <row r="7689" spans="1:25" x14ac:dyDescent="0.25">
      <c r="A7689" s="9" t="s">
        <v>11780</v>
      </c>
      <c r="B7689" s="23">
        <v>46137.5756944444</v>
      </c>
      <c r="C7689" s="23">
        <v>46139.3256944444</v>
      </c>
      <c r="D7689" s="23">
        <v>46139.334027777797</v>
      </c>
      <c r="E7689" s="9" t="s">
        <v>212</v>
      </c>
      <c r="F7689" s="9" t="s">
        <v>189</v>
      </c>
      <c r="G7689" s="9" t="s">
        <v>213</v>
      </c>
      <c r="H7689" s="9" t="s">
        <v>161</v>
      </c>
      <c r="I7689" s="9" t="s">
        <v>454</v>
      </c>
      <c r="J7689" s="9" t="s">
        <v>2015</v>
      </c>
      <c r="K7689" s="9" t="s">
        <v>246</v>
      </c>
      <c r="L7689" s="9" t="s">
        <v>395</v>
      </c>
      <c r="M7689" s="9" t="s">
        <v>792</v>
      </c>
      <c r="N7689" s="9" t="s">
        <v>198</v>
      </c>
      <c r="O7689" s="9" t="s">
        <v>116</v>
      </c>
      <c r="P7689" s="9" t="s">
        <v>342</v>
      </c>
      <c r="Q7689" s="9" t="s">
        <v>219</v>
      </c>
      <c r="R7689" s="9">
        <v>0</v>
      </c>
      <c r="S7689" s="9">
        <v>6</v>
      </c>
      <c r="U7689" s="9" t="s">
        <v>290</v>
      </c>
      <c r="W7689" s="9">
        <v>4</v>
      </c>
      <c r="X7689" s="9">
        <f>INDEX(SLA_Policy!$D$2:$D$5,MATCH(F7689,SLA_Policy!$A$2:$A$5,0))</f>
        <v>120</v>
      </c>
      <c r="Y7689" s="9" t="str">
        <f>IF(E7689="Cancelled","Excluded",IF(D7689="",IF((SLA_Policy!$B$8-B7689)*24&gt;X7689,"Open - Breached","Open - On Track"),IF((D7689-B7689)*24&lt;=X7689,"Met","Breached")))</f>
        <v>Met</v>
      </c>
    </row>
    <row r="7690" spans="1:25" x14ac:dyDescent="0.25">
      <c r="A7690" s="9" t="s">
        <v>11781</v>
      </c>
      <c r="B7690" s="23">
        <v>46137.658333333296</v>
      </c>
      <c r="C7690" s="23">
        <v>46139.340972222199</v>
      </c>
      <c r="D7690" s="23">
        <v>46139.359722222202</v>
      </c>
      <c r="E7690" s="9" t="s">
        <v>212</v>
      </c>
      <c r="F7690" s="9" t="s">
        <v>188</v>
      </c>
      <c r="G7690" s="9" t="s">
        <v>213</v>
      </c>
      <c r="H7690" s="9" t="s">
        <v>88</v>
      </c>
      <c r="I7690" s="9" t="s">
        <v>92</v>
      </c>
      <c r="J7690" s="9" t="s">
        <v>549</v>
      </c>
      <c r="K7690" s="9" t="s">
        <v>215</v>
      </c>
      <c r="L7690" s="9" t="s">
        <v>104</v>
      </c>
      <c r="M7690" s="9" t="s">
        <v>391</v>
      </c>
      <c r="N7690" s="9" t="s">
        <v>198</v>
      </c>
      <c r="O7690" s="9" t="s">
        <v>178</v>
      </c>
      <c r="P7690" s="9" t="s">
        <v>272</v>
      </c>
      <c r="Q7690" s="9" t="s">
        <v>219</v>
      </c>
      <c r="R7690" s="9">
        <v>0</v>
      </c>
      <c r="S7690" s="9">
        <v>32</v>
      </c>
      <c r="T7690" s="9" t="s">
        <v>220</v>
      </c>
      <c r="U7690" s="9" t="s">
        <v>376</v>
      </c>
      <c r="W7690" s="9">
        <v>4</v>
      </c>
      <c r="X7690" s="9">
        <f>INDEX(SLA_Policy!$D$2:$D$5,MATCH(F7690,SLA_Policy!$A$2:$A$5,0))</f>
        <v>72</v>
      </c>
      <c r="Y7690" s="9" t="str">
        <f>IF(E7690="Cancelled","Excluded",IF(D7690="",IF((SLA_Policy!$B$8-B7690)*24&gt;X7690,"Open - Breached","Open - On Track"),IF((D7690-B7690)*24&lt;=X7690,"Met","Breached")))</f>
        <v>Met</v>
      </c>
    </row>
    <row r="7691" spans="1:25" x14ac:dyDescent="0.25">
      <c r="A7691" s="9" t="s">
        <v>11782</v>
      </c>
      <c r="B7691" s="23">
        <v>46138.465277777803</v>
      </c>
      <c r="C7691" s="23">
        <v>46139.313888888901</v>
      </c>
      <c r="D7691" s="23">
        <v>46146.395833333299</v>
      </c>
      <c r="E7691" s="9" t="s">
        <v>212</v>
      </c>
      <c r="F7691" s="9" t="s">
        <v>188</v>
      </c>
      <c r="G7691" s="9" t="s">
        <v>213</v>
      </c>
      <c r="H7691" s="9" t="s">
        <v>167</v>
      </c>
      <c r="I7691" s="9" t="s">
        <v>536</v>
      </c>
      <c r="J7691" s="9" t="s">
        <v>11783</v>
      </c>
      <c r="K7691" s="9" t="s">
        <v>246</v>
      </c>
      <c r="L7691" s="9" t="s">
        <v>216</v>
      </c>
      <c r="M7691" s="9" t="s">
        <v>1290</v>
      </c>
      <c r="N7691" s="9" t="s">
        <v>198</v>
      </c>
      <c r="O7691" s="9" t="s">
        <v>180</v>
      </c>
      <c r="P7691" s="9" t="s">
        <v>368</v>
      </c>
      <c r="Q7691" s="9" t="s">
        <v>219</v>
      </c>
      <c r="R7691" s="9">
        <v>0</v>
      </c>
      <c r="S7691" s="9">
        <v>56</v>
      </c>
      <c r="T7691" s="9" t="s">
        <v>220</v>
      </c>
      <c r="U7691" s="9" t="s">
        <v>266</v>
      </c>
      <c r="X7691" s="9">
        <f>INDEX(SLA_Policy!$D$2:$D$5,MATCH(F7691,SLA_Policy!$A$2:$A$5,0))</f>
        <v>72</v>
      </c>
      <c r="Y7691" s="9" t="str">
        <f>IF(E7691="Cancelled","Excluded",IF(D7691="",IF((SLA_Policy!$B$8-B7691)*24&gt;X7691,"Open - Breached","Open - On Track"),IF((D7691-B7691)*24&lt;=X7691,"Met","Breached")))</f>
        <v>Breached</v>
      </c>
    </row>
    <row r="7692" spans="1:25" x14ac:dyDescent="0.25">
      <c r="A7692" s="9" t="s">
        <v>11784</v>
      </c>
      <c r="B7692" s="23">
        <v>46138.867361111101</v>
      </c>
      <c r="C7692" s="23">
        <v>46139.34375</v>
      </c>
      <c r="D7692" s="23">
        <v>46140.721527777801</v>
      </c>
      <c r="E7692" s="9" t="s">
        <v>212</v>
      </c>
      <c r="F7692" s="9" t="s">
        <v>189</v>
      </c>
      <c r="G7692" s="9" t="s">
        <v>213</v>
      </c>
      <c r="H7692" s="9" t="s">
        <v>163</v>
      </c>
      <c r="I7692" s="9" t="s">
        <v>405</v>
      </c>
      <c r="J7692" s="9" t="s">
        <v>406</v>
      </c>
      <c r="K7692" s="9" t="s">
        <v>239</v>
      </c>
      <c r="L7692" s="9" t="s">
        <v>311</v>
      </c>
      <c r="M7692" s="9" t="s">
        <v>3214</v>
      </c>
      <c r="N7692" s="9" t="s">
        <v>197</v>
      </c>
      <c r="O7692" s="9" t="s">
        <v>176</v>
      </c>
      <c r="P7692" s="9" t="s">
        <v>503</v>
      </c>
      <c r="Q7692" s="9" t="s">
        <v>219</v>
      </c>
      <c r="R7692" s="9">
        <v>1</v>
      </c>
      <c r="S7692" s="9">
        <v>22</v>
      </c>
      <c r="U7692" s="9" t="s">
        <v>230</v>
      </c>
      <c r="W7692" s="9">
        <v>3</v>
      </c>
      <c r="X7692" s="9">
        <f>INDEX(SLA_Policy!$D$2:$D$5,MATCH(F7692,SLA_Policy!$A$2:$A$5,0))</f>
        <v>120</v>
      </c>
      <c r="Y7692" s="9" t="str">
        <f>IF(E7692="Cancelled","Excluded",IF(D7692="",IF((SLA_Policy!$B$8-B7692)*24&gt;X7692,"Open - Breached","Open - On Track"),IF((D7692-B7692)*24&lt;=X7692,"Met","Breached")))</f>
        <v>Met</v>
      </c>
    </row>
    <row r="7693" spans="1:25" x14ac:dyDescent="0.25">
      <c r="A7693" s="9" t="s">
        <v>11785</v>
      </c>
      <c r="B7693" s="23">
        <v>46139.175000000003</v>
      </c>
      <c r="C7693" s="23">
        <v>46139.2993055556</v>
      </c>
      <c r="D7693" s="23">
        <v>46142.695833333302</v>
      </c>
      <c r="E7693" s="9" t="s">
        <v>212</v>
      </c>
      <c r="F7693" s="9" t="s">
        <v>189</v>
      </c>
      <c r="G7693" s="9" t="s">
        <v>236</v>
      </c>
      <c r="H7693" s="9" t="s">
        <v>161</v>
      </c>
      <c r="I7693" s="9" t="s">
        <v>482</v>
      </c>
      <c r="J7693" s="9" t="s">
        <v>1208</v>
      </c>
      <c r="K7693" s="9" t="s">
        <v>215</v>
      </c>
      <c r="L7693" s="9" t="s">
        <v>226</v>
      </c>
      <c r="M7693" s="9" t="s">
        <v>1515</v>
      </c>
      <c r="N7693" s="9" t="s">
        <v>196</v>
      </c>
      <c r="O7693" s="9" t="s">
        <v>177</v>
      </c>
      <c r="P7693" s="9" t="s">
        <v>457</v>
      </c>
      <c r="Q7693" s="9" t="s">
        <v>219</v>
      </c>
      <c r="R7693" s="9">
        <v>0</v>
      </c>
      <c r="S7693" s="9">
        <v>38</v>
      </c>
      <c r="U7693" s="9" t="s">
        <v>242</v>
      </c>
      <c r="X7693" s="9">
        <f>INDEX(SLA_Policy!$D$2:$D$5,MATCH(F7693,SLA_Policy!$A$2:$A$5,0))</f>
        <v>120</v>
      </c>
      <c r="Y7693" s="9" t="str">
        <f>IF(E7693="Cancelled","Excluded",IF(D7693="",IF((SLA_Policy!$B$8-B7693)*24&gt;X7693,"Open - Breached","Open - On Track"),IF((D7693-B7693)*24&lt;=X7693,"Met","Breached")))</f>
        <v>Met</v>
      </c>
    </row>
    <row r="7694" spans="1:25" x14ac:dyDescent="0.25">
      <c r="A7694" s="9" t="s">
        <v>11786</v>
      </c>
      <c r="B7694" s="23">
        <v>46139.2631944444</v>
      </c>
      <c r="C7694" s="23">
        <v>46139.3256944444</v>
      </c>
      <c r="D7694" s="23">
        <v>46140.595138888901</v>
      </c>
      <c r="E7694" s="9" t="s">
        <v>212</v>
      </c>
      <c r="F7694" s="9" t="s">
        <v>189</v>
      </c>
      <c r="G7694" s="9" t="s">
        <v>213</v>
      </c>
      <c r="H7694" s="9" t="s">
        <v>164</v>
      </c>
      <c r="I7694" s="9" t="s">
        <v>478</v>
      </c>
      <c r="J7694" s="9" t="s">
        <v>5796</v>
      </c>
      <c r="K7694" s="9" t="s">
        <v>276</v>
      </c>
      <c r="L7694" s="9" t="s">
        <v>311</v>
      </c>
      <c r="M7694" s="9" t="s">
        <v>2840</v>
      </c>
      <c r="N7694" s="9" t="s">
        <v>196</v>
      </c>
      <c r="O7694" s="9" t="s">
        <v>116</v>
      </c>
      <c r="P7694" s="9" t="s">
        <v>551</v>
      </c>
      <c r="Q7694" s="9" t="s">
        <v>219</v>
      </c>
      <c r="R7694" s="9">
        <v>0</v>
      </c>
      <c r="S7694" s="9">
        <v>21</v>
      </c>
      <c r="T7694" s="9" t="s">
        <v>343</v>
      </c>
      <c r="U7694" s="9" t="s">
        <v>290</v>
      </c>
      <c r="W7694" s="9">
        <v>4</v>
      </c>
      <c r="X7694" s="9">
        <f>INDEX(SLA_Policy!$D$2:$D$5,MATCH(F7694,SLA_Policy!$A$2:$A$5,0))</f>
        <v>120</v>
      </c>
      <c r="Y7694" s="9" t="str">
        <f>IF(E7694="Cancelled","Excluded",IF(D7694="",IF((SLA_Policy!$B$8-B7694)*24&gt;X7694,"Open - Breached","Open - On Track"),IF((D7694-B7694)*24&lt;=X7694,"Met","Breached")))</f>
        <v>Met</v>
      </c>
    </row>
    <row r="7695" spans="1:25" x14ac:dyDescent="0.25">
      <c r="A7695" s="9" t="s">
        <v>11787</v>
      </c>
      <c r="B7695" s="23">
        <v>46139.314583333296</v>
      </c>
      <c r="C7695" s="23">
        <v>46139.315277777801</v>
      </c>
      <c r="D7695" s="23">
        <v>46139.449305555601</v>
      </c>
      <c r="E7695" s="9" t="s">
        <v>212</v>
      </c>
      <c r="F7695" s="9" t="s">
        <v>188</v>
      </c>
      <c r="G7695" s="9" t="s">
        <v>213</v>
      </c>
      <c r="H7695" s="9" t="s">
        <v>161</v>
      </c>
      <c r="I7695" s="9" t="s">
        <v>297</v>
      </c>
      <c r="J7695" s="9" t="s">
        <v>8103</v>
      </c>
      <c r="K7695" s="9" t="s">
        <v>246</v>
      </c>
      <c r="L7695" s="9" t="s">
        <v>216</v>
      </c>
      <c r="M7695" s="9" t="s">
        <v>11788</v>
      </c>
      <c r="N7695" s="9" t="s">
        <v>200</v>
      </c>
      <c r="O7695" s="9" t="s">
        <v>177</v>
      </c>
      <c r="P7695" s="9" t="s">
        <v>457</v>
      </c>
      <c r="Q7695" s="9" t="s">
        <v>219</v>
      </c>
      <c r="R7695" s="9">
        <v>0</v>
      </c>
      <c r="S7695" s="9">
        <v>18</v>
      </c>
      <c r="U7695" s="9" t="s">
        <v>221</v>
      </c>
      <c r="X7695" s="9">
        <f>INDEX(SLA_Policy!$D$2:$D$5,MATCH(F7695,SLA_Policy!$A$2:$A$5,0))</f>
        <v>72</v>
      </c>
      <c r="Y7695" s="9" t="str">
        <f>IF(E7695="Cancelled","Excluded",IF(D7695="",IF((SLA_Policy!$B$8-B7695)*24&gt;X7695,"Open - Breached","Open - On Track"),IF((D7695-B7695)*24&lt;=X7695,"Met","Breached")))</f>
        <v>Met</v>
      </c>
    </row>
    <row r="7696" spans="1:25" x14ac:dyDescent="0.25">
      <c r="A7696" s="9" t="s">
        <v>11789</v>
      </c>
      <c r="B7696" s="23">
        <v>46139.322222222203</v>
      </c>
      <c r="C7696" s="23">
        <v>46139.40625</v>
      </c>
      <c r="D7696" s="23">
        <v>46140.324305555601</v>
      </c>
      <c r="E7696" s="9" t="s">
        <v>212</v>
      </c>
      <c r="F7696" s="9" t="s">
        <v>189</v>
      </c>
      <c r="G7696" s="9" t="s">
        <v>213</v>
      </c>
      <c r="H7696" s="9" t="s">
        <v>163</v>
      </c>
      <c r="I7696" s="9" t="s">
        <v>405</v>
      </c>
      <c r="J7696" s="9" t="s">
        <v>1300</v>
      </c>
      <c r="K7696" s="9" t="s">
        <v>246</v>
      </c>
      <c r="L7696" s="9" t="s">
        <v>371</v>
      </c>
      <c r="M7696" s="9" t="s">
        <v>1457</v>
      </c>
      <c r="N7696" s="9" t="s">
        <v>196</v>
      </c>
      <c r="O7696" s="9" t="s">
        <v>176</v>
      </c>
      <c r="P7696" s="9" t="s">
        <v>503</v>
      </c>
      <c r="Q7696" s="9" t="s">
        <v>219</v>
      </c>
      <c r="R7696" s="9">
        <v>0</v>
      </c>
      <c r="S7696" s="9">
        <v>13</v>
      </c>
      <c r="U7696" s="9" t="s">
        <v>230</v>
      </c>
      <c r="W7696" s="9">
        <v>4</v>
      </c>
      <c r="X7696" s="9">
        <f>INDEX(SLA_Policy!$D$2:$D$5,MATCH(F7696,SLA_Policy!$A$2:$A$5,0))</f>
        <v>120</v>
      </c>
      <c r="Y7696" s="9" t="str">
        <f>IF(E7696="Cancelled","Excluded",IF(D7696="",IF((SLA_Policy!$B$8-B7696)*24&gt;X7696,"Open - Breached","Open - On Track"),IF((D7696-B7696)*24&lt;=X7696,"Met","Breached")))</f>
        <v>Met</v>
      </c>
    </row>
    <row r="7697" spans="1:25" x14ac:dyDescent="0.25">
      <c r="A7697" s="9" t="s">
        <v>11790</v>
      </c>
      <c r="B7697" s="23">
        <v>46139.334027777797</v>
      </c>
      <c r="C7697" s="23">
        <v>46139.749305555597</v>
      </c>
      <c r="D7697" s="23">
        <v>46140.3930555556</v>
      </c>
      <c r="E7697" s="9" t="s">
        <v>212</v>
      </c>
      <c r="F7697" s="9" t="s">
        <v>189</v>
      </c>
      <c r="G7697" s="9" t="s">
        <v>236</v>
      </c>
      <c r="H7697" s="9" t="s">
        <v>161</v>
      </c>
      <c r="I7697" s="9" t="s">
        <v>482</v>
      </c>
      <c r="J7697" s="9" t="s">
        <v>1168</v>
      </c>
      <c r="K7697" s="9" t="s">
        <v>303</v>
      </c>
      <c r="L7697" s="9" t="s">
        <v>293</v>
      </c>
      <c r="M7697" s="9" t="s">
        <v>2470</v>
      </c>
      <c r="N7697" s="9" t="s">
        <v>196</v>
      </c>
      <c r="O7697" s="9" t="s">
        <v>177</v>
      </c>
      <c r="P7697" s="9" t="s">
        <v>300</v>
      </c>
      <c r="Q7697" s="9" t="s">
        <v>219</v>
      </c>
      <c r="R7697" s="9">
        <v>0</v>
      </c>
      <c r="S7697" s="9">
        <v>47</v>
      </c>
      <c r="U7697" s="9" t="s">
        <v>242</v>
      </c>
      <c r="X7697" s="9">
        <f>INDEX(SLA_Policy!$D$2:$D$5,MATCH(F7697,SLA_Policy!$A$2:$A$5,0))</f>
        <v>120</v>
      </c>
      <c r="Y7697" s="9" t="str">
        <f>IF(E7697="Cancelled","Excluded",IF(D7697="",IF((SLA_Policy!$B$8-B7697)*24&gt;X7697,"Open - Breached","Open - On Track"),IF((D7697-B7697)*24&lt;=X7697,"Met","Breached")))</f>
        <v>Met</v>
      </c>
    </row>
    <row r="7698" spans="1:25" x14ac:dyDescent="0.25">
      <c r="A7698" s="9" t="s">
        <v>11791</v>
      </c>
      <c r="B7698" s="23">
        <v>46139.338194444397</v>
      </c>
      <c r="C7698" s="23">
        <v>46139.343055555597</v>
      </c>
      <c r="D7698" s="23">
        <v>46139.676388888904</v>
      </c>
      <c r="E7698" s="9" t="s">
        <v>212</v>
      </c>
      <c r="F7698" s="9" t="s">
        <v>188</v>
      </c>
      <c r="G7698" s="9" t="s">
        <v>213</v>
      </c>
      <c r="H7698" s="9" t="s">
        <v>162</v>
      </c>
      <c r="I7698" s="9" t="s">
        <v>345</v>
      </c>
      <c r="J7698" s="9" t="s">
        <v>1501</v>
      </c>
      <c r="K7698" s="9" t="s">
        <v>215</v>
      </c>
      <c r="L7698" s="9" t="s">
        <v>216</v>
      </c>
      <c r="M7698" s="9" t="s">
        <v>712</v>
      </c>
      <c r="N7698" s="9" t="s">
        <v>198</v>
      </c>
      <c r="O7698" s="9" t="s">
        <v>179</v>
      </c>
      <c r="P7698" s="9" t="s">
        <v>284</v>
      </c>
      <c r="Q7698" s="9" t="s">
        <v>219</v>
      </c>
      <c r="R7698" s="9">
        <v>0</v>
      </c>
      <c r="S7698" s="9">
        <v>21</v>
      </c>
      <c r="U7698" s="9" t="s">
        <v>290</v>
      </c>
      <c r="X7698" s="9">
        <f>INDEX(SLA_Policy!$D$2:$D$5,MATCH(F7698,SLA_Policy!$A$2:$A$5,0))</f>
        <v>72</v>
      </c>
      <c r="Y7698" s="9" t="str">
        <f>IF(E7698="Cancelled","Excluded",IF(D7698="",IF((SLA_Policy!$B$8-B7698)*24&gt;X7698,"Open - Breached","Open - On Track"),IF((D7698-B7698)*24&lt;=X7698,"Met","Breached")))</f>
        <v>Met</v>
      </c>
    </row>
    <row r="7699" spans="1:25" x14ac:dyDescent="0.25">
      <c r="A7699" s="9" t="s">
        <v>11792</v>
      </c>
      <c r="B7699" s="23">
        <v>46139.346527777801</v>
      </c>
      <c r="C7699" s="23">
        <v>46139.348611111098</v>
      </c>
      <c r="D7699" s="23">
        <v>46139.374305555597</v>
      </c>
      <c r="E7699" s="9" t="s">
        <v>212</v>
      </c>
      <c r="F7699" s="9" t="s">
        <v>187</v>
      </c>
      <c r="G7699" s="9" t="s">
        <v>213</v>
      </c>
      <c r="H7699" s="9" t="s">
        <v>167</v>
      </c>
      <c r="I7699" s="9" t="s">
        <v>536</v>
      </c>
      <c r="J7699" s="9" t="s">
        <v>11793</v>
      </c>
      <c r="K7699" s="9" t="s">
        <v>246</v>
      </c>
      <c r="L7699" s="9" t="s">
        <v>104</v>
      </c>
      <c r="M7699" s="9" t="s">
        <v>5339</v>
      </c>
      <c r="N7699" s="9" t="s">
        <v>198</v>
      </c>
      <c r="O7699" s="9" t="s">
        <v>180</v>
      </c>
      <c r="P7699" s="9" t="s">
        <v>368</v>
      </c>
      <c r="Q7699" s="9" t="s">
        <v>273</v>
      </c>
      <c r="R7699" s="9">
        <v>0</v>
      </c>
      <c r="S7699" s="9">
        <v>67</v>
      </c>
      <c r="T7699" s="9" t="s">
        <v>136</v>
      </c>
      <c r="U7699" s="9" t="s">
        <v>248</v>
      </c>
      <c r="X7699" s="9">
        <f>INDEX(SLA_Policy!$D$2:$D$5,MATCH(F7699,SLA_Policy!$A$2:$A$5,0))</f>
        <v>8</v>
      </c>
      <c r="Y7699" s="9" t="str">
        <f>IF(E7699="Cancelled","Excluded",IF(D7699="",IF((SLA_Policy!$B$8-B7699)*24&gt;X7699,"Open - Breached","Open - On Track"),IF((D7699-B7699)*24&lt;=X7699,"Met","Breached")))</f>
        <v>Met</v>
      </c>
    </row>
    <row r="7700" spans="1:25" x14ac:dyDescent="0.25">
      <c r="A7700" s="9" t="s">
        <v>11794</v>
      </c>
      <c r="B7700" s="23">
        <v>46139.348611111098</v>
      </c>
      <c r="C7700" s="23">
        <v>46139.349305555603</v>
      </c>
      <c r="D7700" s="23">
        <v>46139.376388888901</v>
      </c>
      <c r="E7700" s="9" t="s">
        <v>212</v>
      </c>
      <c r="F7700" s="9" t="s">
        <v>187</v>
      </c>
      <c r="G7700" s="9" t="s">
        <v>213</v>
      </c>
      <c r="H7700" s="9" t="s">
        <v>161</v>
      </c>
      <c r="I7700" s="9" t="s">
        <v>454</v>
      </c>
      <c r="J7700" s="9" t="s">
        <v>813</v>
      </c>
      <c r="K7700" s="9" t="s">
        <v>246</v>
      </c>
      <c r="L7700" s="9" t="s">
        <v>216</v>
      </c>
      <c r="M7700" s="9" t="s">
        <v>2286</v>
      </c>
      <c r="N7700" s="9" t="s">
        <v>199</v>
      </c>
      <c r="O7700" s="9" t="s">
        <v>116</v>
      </c>
      <c r="P7700" s="9" t="s">
        <v>551</v>
      </c>
      <c r="Q7700" s="9" t="s">
        <v>219</v>
      </c>
      <c r="R7700" s="9">
        <v>0</v>
      </c>
      <c r="S7700" s="9">
        <v>6</v>
      </c>
      <c r="U7700" s="9" t="s">
        <v>266</v>
      </c>
      <c r="X7700" s="9">
        <f>INDEX(SLA_Policy!$D$2:$D$5,MATCH(F7700,SLA_Policy!$A$2:$A$5,0))</f>
        <v>8</v>
      </c>
      <c r="Y7700" s="9" t="str">
        <f>IF(E7700="Cancelled","Excluded",IF(D7700="",IF((SLA_Policy!$B$8-B7700)*24&gt;X7700,"Open - Breached","Open - On Track"),IF((D7700-B7700)*24&lt;=X7700,"Met","Breached")))</f>
        <v>Met</v>
      </c>
    </row>
    <row r="7701" spans="1:25" x14ac:dyDescent="0.25">
      <c r="A7701" s="9" t="s">
        <v>11795</v>
      </c>
      <c r="B7701" s="23">
        <v>46139.348611111098</v>
      </c>
      <c r="C7701" s="23">
        <v>46139.351388888899</v>
      </c>
      <c r="D7701" s="23">
        <v>46139.363194444399</v>
      </c>
      <c r="E7701" s="9" t="s">
        <v>212</v>
      </c>
      <c r="F7701" s="9" t="s">
        <v>188</v>
      </c>
      <c r="G7701" s="9" t="s">
        <v>213</v>
      </c>
      <c r="H7701" s="9" t="s">
        <v>161</v>
      </c>
      <c r="I7701" s="9" t="s">
        <v>389</v>
      </c>
      <c r="J7701" s="9" t="s">
        <v>435</v>
      </c>
      <c r="K7701" s="9" t="s">
        <v>262</v>
      </c>
      <c r="L7701" s="9" t="s">
        <v>104</v>
      </c>
      <c r="M7701" s="9" t="s">
        <v>2153</v>
      </c>
      <c r="N7701" s="9" t="s">
        <v>198</v>
      </c>
      <c r="O7701" s="9" t="s">
        <v>116</v>
      </c>
      <c r="P7701" s="9" t="s">
        <v>551</v>
      </c>
      <c r="Q7701" s="9" t="s">
        <v>219</v>
      </c>
      <c r="R7701" s="9">
        <v>0</v>
      </c>
      <c r="S7701" s="9">
        <v>6</v>
      </c>
      <c r="U7701" s="9" t="s">
        <v>290</v>
      </c>
      <c r="X7701" s="9">
        <f>INDEX(SLA_Policy!$D$2:$D$5,MATCH(F7701,SLA_Policy!$A$2:$A$5,0))</f>
        <v>72</v>
      </c>
      <c r="Y7701" s="9" t="str">
        <f>IF(E7701="Cancelled","Excluded",IF(D7701="",IF((SLA_Policy!$B$8-B7701)*24&gt;X7701,"Open - Breached","Open - On Track"),IF((D7701-B7701)*24&lt;=X7701,"Met","Breached")))</f>
        <v>Met</v>
      </c>
    </row>
    <row r="7702" spans="1:25" x14ac:dyDescent="0.25">
      <c r="A7702" s="9" t="s">
        <v>11796</v>
      </c>
      <c r="B7702" s="23">
        <v>46139.358333333301</v>
      </c>
      <c r="C7702" s="23">
        <v>46139.3840277778</v>
      </c>
      <c r="D7702" s="23">
        <v>46139.415972222203</v>
      </c>
      <c r="E7702" s="9" t="s">
        <v>212</v>
      </c>
      <c r="F7702" s="9" t="s">
        <v>188</v>
      </c>
      <c r="G7702" s="9" t="s">
        <v>213</v>
      </c>
      <c r="H7702" s="9" t="s">
        <v>164</v>
      </c>
      <c r="I7702" s="9" t="s">
        <v>260</v>
      </c>
      <c r="J7702" s="9" t="s">
        <v>8828</v>
      </c>
      <c r="K7702" s="9" t="s">
        <v>225</v>
      </c>
      <c r="L7702" s="9" t="s">
        <v>226</v>
      </c>
      <c r="M7702" s="9" t="s">
        <v>1959</v>
      </c>
      <c r="N7702" s="9" t="s">
        <v>196</v>
      </c>
      <c r="O7702" s="9" t="s">
        <v>180</v>
      </c>
      <c r="P7702" s="9" t="s">
        <v>278</v>
      </c>
      <c r="Q7702" s="9" t="s">
        <v>219</v>
      </c>
      <c r="R7702" s="9">
        <v>0</v>
      </c>
      <c r="S7702" s="9">
        <v>44</v>
      </c>
      <c r="T7702" s="9" t="s">
        <v>265</v>
      </c>
      <c r="U7702" s="9" t="s">
        <v>266</v>
      </c>
      <c r="W7702" s="9">
        <v>5</v>
      </c>
      <c r="X7702" s="9">
        <f>INDEX(SLA_Policy!$D$2:$D$5,MATCH(F7702,SLA_Policy!$A$2:$A$5,0))</f>
        <v>72</v>
      </c>
      <c r="Y7702" s="9" t="str">
        <f>IF(E7702="Cancelled","Excluded",IF(D7702="",IF((SLA_Policy!$B$8-B7702)*24&gt;X7702,"Open - Breached","Open - On Track"),IF((D7702-B7702)*24&lt;=X7702,"Met","Breached")))</f>
        <v>Met</v>
      </c>
    </row>
    <row r="7703" spans="1:25" x14ac:dyDescent="0.25">
      <c r="A7703" s="9" t="s">
        <v>11797</v>
      </c>
      <c r="B7703" s="23">
        <v>46139.359027777798</v>
      </c>
      <c r="C7703" s="23">
        <v>46139.368055555598</v>
      </c>
      <c r="D7703" s="23">
        <v>46139.443055555603</v>
      </c>
      <c r="E7703" s="9" t="s">
        <v>212</v>
      </c>
      <c r="F7703" s="9" t="s">
        <v>188</v>
      </c>
      <c r="G7703" s="9" t="s">
        <v>213</v>
      </c>
      <c r="H7703" s="9" t="s">
        <v>166</v>
      </c>
      <c r="I7703" s="9" t="s">
        <v>286</v>
      </c>
      <c r="J7703" s="9" t="s">
        <v>666</v>
      </c>
      <c r="K7703" s="9" t="s">
        <v>246</v>
      </c>
      <c r="L7703" s="9" t="s">
        <v>351</v>
      </c>
      <c r="M7703" s="9" t="s">
        <v>2182</v>
      </c>
      <c r="N7703" s="9" t="s">
        <v>197</v>
      </c>
      <c r="O7703" s="9" t="s">
        <v>181</v>
      </c>
      <c r="P7703" s="9" t="s">
        <v>289</v>
      </c>
      <c r="Q7703" s="9" t="s">
        <v>219</v>
      </c>
      <c r="R7703" s="9">
        <v>0</v>
      </c>
      <c r="S7703" s="9">
        <v>6</v>
      </c>
      <c r="U7703" s="9" t="s">
        <v>266</v>
      </c>
      <c r="W7703" s="9">
        <v>5</v>
      </c>
      <c r="X7703" s="9">
        <f>INDEX(SLA_Policy!$D$2:$D$5,MATCH(F7703,SLA_Policy!$A$2:$A$5,0))</f>
        <v>72</v>
      </c>
      <c r="Y7703" s="9" t="str">
        <f>IF(E7703="Cancelled","Excluded",IF(D7703="",IF((SLA_Policy!$B$8-B7703)*24&gt;X7703,"Open - Breached","Open - On Track"),IF((D7703-B7703)*24&lt;=X7703,"Met","Breached")))</f>
        <v>Met</v>
      </c>
    </row>
    <row r="7704" spans="1:25" x14ac:dyDescent="0.25">
      <c r="A7704" s="9" t="s">
        <v>11798</v>
      </c>
      <c r="B7704" s="23">
        <v>46139.364583333299</v>
      </c>
      <c r="C7704" s="23">
        <v>46139.438888888901</v>
      </c>
      <c r="D7704" s="23">
        <v>46139.552083333299</v>
      </c>
      <c r="E7704" s="9" t="s">
        <v>212</v>
      </c>
      <c r="F7704" s="9" t="s">
        <v>189</v>
      </c>
      <c r="G7704" s="9" t="s">
        <v>213</v>
      </c>
      <c r="H7704" s="9" t="s">
        <v>162</v>
      </c>
      <c r="I7704" s="9" t="s">
        <v>393</v>
      </c>
      <c r="J7704" s="9" t="s">
        <v>3875</v>
      </c>
      <c r="K7704" s="9" t="s">
        <v>215</v>
      </c>
      <c r="L7704" s="9" t="s">
        <v>104</v>
      </c>
      <c r="M7704" s="9" t="s">
        <v>4242</v>
      </c>
      <c r="N7704" s="9" t="s">
        <v>196</v>
      </c>
      <c r="O7704" s="9" t="s">
        <v>176</v>
      </c>
      <c r="P7704" s="9" t="s">
        <v>419</v>
      </c>
      <c r="Q7704" s="9" t="s">
        <v>219</v>
      </c>
      <c r="R7704" s="9">
        <v>0</v>
      </c>
      <c r="S7704" s="9">
        <v>15</v>
      </c>
      <c r="U7704" s="9" t="s">
        <v>290</v>
      </c>
      <c r="X7704" s="9">
        <f>INDEX(SLA_Policy!$D$2:$D$5,MATCH(F7704,SLA_Policy!$A$2:$A$5,0))</f>
        <v>120</v>
      </c>
      <c r="Y7704" s="9" t="str">
        <f>IF(E7704="Cancelled","Excluded",IF(D7704="",IF((SLA_Policy!$B$8-B7704)*24&gt;X7704,"Open - Breached","Open - On Track"),IF((D7704-B7704)*24&lt;=X7704,"Met","Breached")))</f>
        <v>Met</v>
      </c>
    </row>
    <row r="7705" spans="1:25" x14ac:dyDescent="0.25">
      <c r="A7705" s="9" t="s">
        <v>11799</v>
      </c>
      <c r="B7705" s="23">
        <v>46139.4</v>
      </c>
      <c r="C7705" s="23">
        <v>46139.459027777797</v>
      </c>
      <c r="D7705" s="23">
        <v>46140.358333333301</v>
      </c>
      <c r="E7705" s="9" t="s">
        <v>212</v>
      </c>
      <c r="F7705" s="9" t="s">
        <v>189</v>
      </c>
      <c r="G7705" s="9" t="s">
        <v>213</v>
      </c>
      <c r="H7705" s="9" t="s">
        <v>166</v>
      </c>
      <c r="I7705" s="9" t="s">
        <v>286</v>
      </c>
      <c r="J7705" s="9" t="s">
        <v>383</v>
      </c>
      <c r="K7705" s="9" t="s">
        <v>246</v>
      </c>
      <c r="L7705" s="9" t="s">
        <v>282</v>
      </c>
      <c r="M7705" s="9" t="s">
        <v>1254</v>
      </c>
      <c r="N7705" s="9" t="s">
        <v>197</v>
      </c>
      <c r="O7705" s="9" t="s">
        <v>181</v>
      </c>
      <c r="P7705" s="9" t="s">
        <v>445</v>
      </c>
      <c r="Q7705" s="9" t="s">
        <v>219</v>
      </c>
      <c r="R7705" s="9">
        <v>0</v>
      </c>
      <c r="S7705" s="9">
        <v>11</v>
      </c>
      <c r="U7705" s="9" t="s">
        <v>376</v>
      </c>
      <c r="X7705" s="9">
        <f>INDEX(SLA_Policy!$D$2:$D$5,MATCH(F7705,SLA_Policy!$A$2:$A$5,0))</f>
        <v>120</v>
      </c>
      <c r="Y7705" s="9" t="str">
        <f>IF(E7705="Cancelled","Excluded",IF(D7705="",IF((SLA_Policy!$B$8-B7705)*24&gt;X7705,"Open - Breached","Open - On Track"),IF((D7705-B7705)*24&lt;=X7705,"Met","Breached")))</f>
        <v>Met</v>
      </c>
    </row>
    <row r="7706" spans="1:25" x14ac:dyDescent="0.25">
      <c r="A7706" s="9" t="s">
        <v>11800</v>
      </c>
      <c r="B7706" s="23">
        <v>46139.400694444397</v>
      </c>
      <c r="C7706" s="23">
        <v>46139.429861111101</v>
      </c>
      <c r="D7706" s="23">
        <v>46141.451388888898</v>
      </c>
      <c r="E7706" s="9" t="s">
        <v>212</v>
      </c>
      <c r="F7706" s="9" t="s">
        <v>189</v>
      </c>
      <c r="G7706" s="9" t="s">
        <v>236</v>
      </c>
      <c r="H7706" s="9" t="s">
        <v>167</v>
      </c>
      <c r="I7706" s="9" t="s">
        <v>255</v>
      </c>
      <c r="J7706" s="9" t="s">
        <v>9698</v>
      </c>
      <c r="K7706" s="9" t="s">
        <v>215</v>
      </c>
      <c r="L7706" s="9" t="s">
        <v>293</v>
      </c>
      <c r="M7706" s="9" t="s">
        <v>1592</v>
      </c>
      <c r="N7706" s="9" t="s">
        <v>199</v>
      </c>
      <c r="O7706" s="9" t="s">
        <v>176</v>
      </c>
      <c r="P7706" s="9" t="s">
        <v>330</v>
      </c>
      <c r="Q7706" s="9" t="s">
        <v>219</v>
      </c>
      <c r="R7706" s="9">
        <v>0</v>
      </c>
      <c r="S7706" s="9">
        <v>20</v>
      </c>
      <c r="U7706" s="9" t="s">
        <v>242</v>
      </c>
      <c r="W7706" s="9">
        <v>5</v>
      </c>
      <c r="X7706" s="9">
        <f>INDEX(SLA_Policy!$D$2:$D$5,MATCH(F7706,SLA_Policy!$A$2:$A$5,0))</f>
        <v>120</v>
      </c>
      <c r="Y7706" s="9" t="str">
        <f>IF(E7706="Cancelled","Excluded",IF(D7706="",IF((SLA_Policy!$B$8-B7706)*24&gt;X7706,"Open - Breached","Open - On Track"),IF((D7706-B7706)*24&lt;=X7706,"Met","Breached")))</f>
        <v>Met</v>
      </c>
    </row>
    <row r="7707" spans="1:25" x14ac:dyDescent="0.25">
      <c r="A7707" s="9" t="s">
        <v>11801</v>
      </c>
      <c r="B7707" s="23">
        <v>46139.402777777803</v>
      </c>
      <c r="C7707" s="23">
        <v>46139.404861111099</v>
      </c>
      <c r="D7707" s="23">
        <v>46139.5493055556</v>
      </c>
      <c r="E7707" s="9" t="s">
        <v>212</v>
      </c>
      <c r="F7707" s="9" t="s">
        <v>188</v>
      </c>
      <c r="G7707" s="9" t="s">
        <v>213</v>
      </c>
      <c r="H7707" s="9" t="s">
        <v>167</v>
      </c>
      <c r="I7707" s="9" t="s">
        <v>362</v>
      </c>
      <c r="J7707" s="9" t="s">
        <v>6230</v>
      </c>
      <c r="K7707" s="9" t="s">
        <v>246</v>
      </c>
      <c r="L7707" s="9" t="s">
        <v>104</v>
      </c>
      <c r="M7707" s="9" t="s">
        <v>1891</v>
      </c>
      <c r="N7707" s="9" t="s">
        <v>198</v>
      </c>
      <c r="O7707" s="9" t="s">
        <v>176</v>
      </c>
      <c r="P7707" s="9" t="s">
        <v>253</v>
      </c>
      <c r="Q7707" s="9" t="s">
        <v>219</v>
      </c>
      <c r="R7707" s="9">
        <v>0</v>
      </c>
      <c r="S7707" s="9">
        <v>43</v>
      </c>
      <c r="T7707" s="9" t="s">
        <v>229</v>
      </c>
      <c r="U7707" s="9" t="s">
        <v>376</v>
      </c>
      <c r="W7707" s="9">
        <v>4</v>
      </c>
      <c r="X7707" s="9">
        <f>INDEX(SLA_Policy!$D$2:$D$5,MATCH(F7707,SLA_Policy!$A$2:$A$5,0))</f>
        <v>72</v>
      </c>
      <c r="Y7707" s="9" t="str">
        <f>IF(E7707="Cancelled","Excluded",IF(D7707="",IF((SLA_Policy!$B$8-B7707)*24&gt;X7707,"Open - Breached","Open - On Track"),IF((D7707-B7707)*24&lt;=X7707,"Met","Breached")))</f>
        <v>Met</v>
      </c>
    </row>
    <row r="7708" spans="1:25" x14ac:dyDescent="0.25">
      <c r="A7708" s="9" t="s">
        <v>11802</v>
      </c>
      <c r="B7708" s="23">
        <v>46139.406944444498</v>
      </c>
      <c r="C7708" s="23">
        <v>46139.414583333302</v>
      </c>
      <c r="D7708" s="23">
        <v>46140.34375</v>
      </c>
      <c r="E7708" s="9" t="s">
        <v>212</v>
      </c>
      <c r="F7708" s="9" t="s">
        <v>189</v>
      </c>
      <c r="G7708" s="9" t="s">
        <v>213</v>
      </c>
      <c r="H7708" s="9" t="s">
        <v>161</v>
      </c>
      <c r="I7708" s="9" t="s">
        <v>297</v>
      </c>
      <c r="J7708" s="9" t="s">
        <v>8230</v>
      </c>
      <c r="K7708" s="9" t="s">
        <v>262</v>
      </c>
      <c r="L7708" s="9" t="s">
        <v>311</v>
      </c>
      <c r="M7708" s="9" t="s">
        <v>8587</v>
      </c>
      <c r="N7708" s="9" t="s">
        <v>198</v>
      </c>
      <c r="O7708" s="9" t="s">
        <v>116</v>
      </c>
      <c r="P7708" s="9" t="s">
        <v>218</v>
      </c>
      <c r="Q7708" s="9" t="s">
        <v>219</v>
      </c>
      <c r="R7708" s="9">
        <v>0</v>
      </c>
      <c r="S7708" s="9">
        <v>16</v>
      </c>
      <c r="U7708" s="9" t="s">
        <v>290</v>
      </c>
      <c r="W7708" s="9">
        <v>3</v>
      </c>
      <c r="X7708" s="9">
        <f>INDEX(SLA_Policy!$D$2:$D$5,MATCH(F7708,SLA_Policy!$A$2:$A$5,0))</f>
        <v>120</v>
      </c>
      <c r="Y7708" s="9" t="str">
        <f>IF(E7708="Cancelled","Excluded",IF(D7708="",IF((SLA_Policy!$B$8-B7708)*24&gt;X7708,"Open - Breached","Open - On Track"),IF((D7708-B7708)*24&lt;=X7708,"Met","Breached")))</f>
        <v>Met</v>
      </c>
    </row>
    <row r="7709" spans="1:25" x14ac:dyDescent="0.25">
      <c r="A7709" s="9" t="s">
        <v>11803</v>
      </c>
      <c r="B7709" s="23">
        <v>46139.407638888901</v>
      </c>
      <c r="C7709" s="23">
        <v>46139.739583333299</v>
      </c>
      <c r="D7709" s="23">
        <v>46143.526388888902</v>
      </c>
      <c r="E7709" s="9" t="s">
        <v>212</v>
      </c>
      <c r="F7709" s="9" t="s">
        <v>189</v>
      </c>
      <c r="G7709" s="9" t="s">
        <v>213</v>
      </c>
      <c r="H7709" s="9" t="s">
        <v>163</v>
      </c>
      <c r="I7709" s="9" t="s">
        <v>250</v>
      </c>
      <c r="J7709" s="9" t="s">
        <v>4468</v>
      </c>
      <c r="K7709" s="9" t="s">
        <v>225</v>
      </c>
      <c r="L7709" s="9" t="s">
        <v>216</v>
      </c>
      <c r="M7709" s="9" t="s">
        <v>11804</v>
      </c>
      <c r="N7709" s="9" t="s">
        <v>196</v>
      </c>
      <c r="O7709" s="9" t="s">
        <v>176</v>
      </c>
      <c r="P7709" s="9" t="s">
        <v>253</v>
      </c>
      <c r="Q7709" s="9" t="s">
        <v>219</v>
      </c>
      <c r="R7709" s="9">
        <v>0</v>
      </c>
      <c r="S7709" s="9">
        <v>23</v>
      </c>
      <c r="T7709" s="9" t="s">
        <v>220</v>
      </c>
      <c r="U7709" s="9" t="s">
        <v>266</v>
      </c>
      <c r="W7709" s="9">
        <v>4</v>
      </c>
      <c r="X7709" s="9">
        <f>INDEX(SLA_Policy!$D$2:$D$5,MATCH(F7709,SLA_Policy!$A$2:$A$5,0))</f>
        <v>120</v>
      </c>
      <c r="Y7709" s="9" t="str">
        <f>IF(E7709="Cancelled","Excluded",IF(D7709="",IF((SLA_Policy!$B$8-B7709)*24&gt;X7709,"Open - Breached","Open - On Track"),IF((D7709-B7709)*24&lt;=X7709,"Met","Breached")))</f>
        <v>Met</v>
      </c>
    </row>
    <row r="7710" spans="1:25" x14ac:dyDescent="0.25">
      <c r="A7710" s="9" t="s">
        <v>11805</v>
      </c>
      <c r="B7710" s="23">
        <v>46139.413888888899</v>
      </c>
      <c r="C7710" s="23">
        <v>46139.472916666702</v>
      </c>
      <c r="D7710" s="23">
        <v>46139.572222222203</v>
      </c>
      <c r="E7710" s="9" t="s">
        <v>212</v>
      </c>
      <c r="F7710" s="9" t="s">
        <v>188</v>
      </c>
      <c r="G7710" s="9" t="s">
        <v>213</v>
      </c>
      <c r="H7710" s="9" t="s">
        <v>166</v>
      </c>
      <c r="I7710" s="9" t="s">
        <v>286</v>
      </c>
      <c r="J7710" s="9" t="s">
        <v>632</v>
      </c>
      <c r="K7710" s="9" t="s">
        <v>246</v>
      </c>
      <c r="L7710" s="9" t="s">
        <v>311</v>
      </c>
      <c r="M7710" s="9" t="s">
        <v>1183</v>
      </c>
      <c r="N7710" s="9" t="s">
        <v>196</v>
      </c>
      <c r="O7710" s="9" t="s">
        <v>181</v>
      </c>
      <c r="P7710" s="9" t="s">
        <v>445</v>
      </c>
      <c r="Q7710" s="9" t="s">
        <v>219</v>
      </c>
      <c r="R7710" s="9">
        <v>0</v>
      </c>
      <c r="S7710" s="9">
        <v>15</v>
      </c>
      <c r="U7710" s="9" t="s">
        <v>376</v>
      </c>
      <c r="X7710" s="9">
        <f>INDEX(SLA_Policy!$D$2:$D$5,MATCH(F7710,SLA_Policy!$A$2:$A$5,0))</f>
        <v>72</v>
      </c>
      <c r="Y7710" s="9" t="str">
        <f>IF(E7710="Cancelled","Excluded",IF(D7710="",IF((SLA_Policy!$B$8-B7710)*24&gt;X7710,"Open - Breached","Open - On Track"),IF((D7710-B7710)*24&lt;=X7710,"Met","Breached")))</f>
        <v>Met</v>
      </c>
    </row>
    <row r="7711" spans="1:25" x14ac:dyDescent="0.25">
      <c r="A7711" s="9" t="s">
        <v>11806</v>
      </c>
      <c r="B7711" s="23">
        <v>46139.427777777797</v>
      </c>
      <c r="C7711" s="23">
        <v>46139.434027777803</v>
      </c>
      <c r="D7711" s="23">
        <v>46139.4506944444</v>
      </c>
      <c r="E7711" s="9" t="s">
        <v>212</v>
      </c>
      <c r="F7711" s="9" t="s">
        <v>189</v>
      </c>
      <c r="G7711" s="9" t="s">
        <v>213</v>
      </c>
      <c r="H7711" s="9" t="s">
        <v>161</v>
      </c>
      <c r="I7711" s="9" t="s">
        <v>389</v>
      </c>
      <c r="J7711" s="9" t="s">
        <v>11807</v>
      </c>
      <c r="K7711" s="9" t="s">
        <v>239</v>
      </c>
      <c r="L7711" s="9" t="s">
        <v>307</v>
      </c>
      <c r="M7711" s="9" t="s">
        <v>2600</v>
      </c>
      <c r="N7711" s="9" t="s">
        <v>199</v>
      </c>
      <c r="O7711" s="9" t="s">
        <v>116</v>
      </c>
      <c r="P7711" s="9" t="s">
        <v>342</v>
      </c>
      <c r="Q7711" s="9" t="s">
        <v>219</v>
      </c>
      <c r="R7711" s="9">
        <v>0</v>
      </c>
      <c r="S7711" s="9">
        <v>4</v>
      </c>
      <c r="U7711" s="9" t="s">
        <v>290</v>
      </c>
      <c r="X7711" s="9">
        <f>INDEX(SLA_Policy!$D$2:$D$5,MATCH(F7711,SLA_Policy!$A$2:$A$5,0))</f>
        <v>120</v>
      </c>
      <c r="Y7711" s="9" t="str">
        <f>IF(E7711="Cancelled","Excluded",IF(D7711="",IF((SLA_Policy!$B$8-B7711)*24&gt;X7711,"Open - Breached","Open - On Track"),IF((D7711-B7711)*24&lt;=X7711,"Met","Breached")))</f>
        <v>Met</v>
      </c>
    </row>
    <row r="7712" spans="1:25" x14ac:dyDescent="0.25">
      <c r="A7712" s="9" t="s">
        <v>11808</v>
      </c>
      <c r="B7712" s="23">
        <v>46139.433333333298</v>
      </c>
      <c r="C7712" s="23">
        <v>46139.724305555603</v>
      </c>
      <c r="D7712" s="23">
        <v>46140.3881944444</v>
      </c>
      <c r="E7712" s="9" t="s">
        <v>212</v>
      </c>
      <c r="F7712" s="9" t="s">
        <v>189</v>
      </c>
      <c r="G7712" s="9" t="s">
        <v>236</v>
      </c>
      <c r="H7712" s="9" t="s">
        <v>164</v>
      </c>
      <c r="I7712" s="9" t="s">
        <v>421</v>
      </c>
      <c r="J7712" s="9" t="s">
        <v>462</v>
      </c>
      <c r="K7712" s="9" t="s">
        <v>246</v>
      </c>
      <c r="L7712" s="9" t="s">
        <v>307</v>
      </c>
      <c r="M7712" s="9" t="s">
        <v>3710</v>
      </c>
      <c r="N7712" s="9" t="s">
        <v>196</v>
      </c>
      <c r="O7712" s="9" t="s">
        <v>180</v>
      </c>
      <c r="P7712" s="9" t="s">
        <v>368</v>
      </c>
      <c r="Q7712" s="9" t="s">
        <v>219</v>
      </c>
      <c r="R7712" s="9">
        <v>0</v>
      </c>
      <c r="S7712" s="9">
        <v>23</v>
      </c>
      <c r="T7712" s="9" t="s">
        <v>464</v>
      </c>
      <c r="U7712" s="9" t="s">
        <v>242</v>
      </c>
      <c r="W7712" s="9">
        <v>4</v>
      </c>
      <c r="X7712" s="9">
        <f>INDEX(SLA_Policy!$D$2:$D$5,MATCH(F7712,SLA_Policy!$A$2:$A$5,0))</f>
        <v>120</v>
      </c>
      <c r="Y7712" s="9" t="str">
        <f>IF(E7712="Cancelled","Excluded",IF(D7712="",IF((SLA_Policy!$B$8-B7712)*24&gt;X7712,"Open - Breached","Open - On Track"),IF((D7712-B7712)*24&lt;=X7712,"Met","Breached")))</f>
        <v>Met</v>
      </c>
    </row>
    <row r="7713" spans="1:25" x14ac:dyDescent="0.25">
      <c r="A7713" s="9" t="s">
        <v>11809</v>
      </c>
      <c r="B7713" s="23">
        <v>46139.439583333296</v>
      </c>
      <c r="C7713" s="23">
        <v>46139.476388888899</v>
      </c>
      <c r="D7713" s="23">
        <v>46140.331250000003</v>
      </c>
      <c r="E7713" s="9" t="s">
        <v>212</v>
      </c>
      <c r="F7713" s="9" t="s">
        <v>188</v>
      </c>
      <c r="G7713" s="9" t="s">
        <v>213</v>
      </c>
      <c r="H7713" s="9" t="s">
        <v>88</v>
      </c>
      <c r="I7713" s="9" t="s">
        <v>268</v>
      </c>
      <c r="J7713" s="9" t="s">
        <v>7728</v>
      </c>
      <c r="K7713" s="9" t="s">
        <v>246</v>
      </c>
      <c r="L7713" s="9" t="s">
        <v>104</v>
      </c>
      <c r="M7713" s="9" t="s">
        <v>814</v>
      </c>
      <c r="N7713" s="9" t="s">
        <v>197</v>
      </c>
      <c r="O7713" s="9" t="s">
        <v>178</v>
      </c>
      <c r="P7713" s="9" t="s">
        <v>272</v>
      </c>
      <c r="Q7713" s="9" t="s">
        <v>219</v>
      </c>
      <c r="R7713" s="9">
        <v>0</v>
      </c>
      <c r="S7713" s="9">
        <v>13</v>
      </c>
      <c r="T7713" s="9" t="s">
        <v>136</v>
      </c>
      <c r="U7713" s="9" t="s">
        <v>266</v>
      </c>
      <c r="X7713" s="9">
        <f>INDEX(SLA_Policy!$D$2:$D$5,MATCH(F7713,SLA_Policy!$A$2:$A$5,0))</f>
        <v>72</v>
      </c>
      <c r="Y7713" s="9" t="str">
        <f>IF(E7713="Cancelled","Excluded",IF(D7713="",IF((SLA_Policy!$B$8-B7713)*24&gt;X7713,"Open - Breached","Open - On Track"),IF((D7713-B7713)*24&lt;=X7713,"Met","Breached")))</f>
        <v>Met</v>
      </c>
    </row>
    <row r="7714" spans="1:25" x14ac:dyDescent="0.25">
      <c r="A7714" s="9" t="s">
        <v>11810</v>
      </c>
      <c r="B7714" s="23">
        <v>46139.444444444503</v>
      </c>
      <c r="C7714" s="23">
        <v>46139.497222222199</v>
      </c>
      <c r="D7714" s="23">
        <v>46140.3256944444</v>
      </c>
      <c r="E7714" s="9" t="s">
        <v>212</v>
      </c>
      <c r="F7714" s="9" t="s">
        <v>188</v>
      </c>
      <c r="G7714" s="9" t="s">
        <v>213</v>
      </c>
      <c r="H7714" s="9" t="s">
        <v>162</v>
      </c>
      <c r="I7714" s="9" t="s">
        <v>345</v>
      </c>
      <c r="J7714" s="9" t="s">
        <v>4475</v>
      </c>
      <c r="K7714" s="9" t="s">
        <v>246</v>
      </c>
      <c r="L7714" s="9" t="s">
        <v>351</v>
      </c>
      <c r="M7714" s="9" t="s">
        <v>436</v>
      </c>
      <c r="N7714" s="9" t="s">
        <v>197</v>
      </c>
      <c r="O7714" s="9" t="s">
        <v>116</v>
      </c>
      <c r="P7714" s="9" t="s">
        <v>218</v>
      </c>
      <c r="Q7714" s="9" t="s">
        <v>219</v>
      </c>
      <c r="R7714" s="9">
        <v>0</v>
      </c>
      <c r="S7714" s="9">
        <v>15</v>
      </c>
      <c r="U7714" s="9" t="s">
        <v>266</v>
      </c>
      <c r="X7714" s="9">
        <f>INDEX(SLA_Policy!$D$2:$D$5,MATCH(F7714,SLA_Policy!$A$2:$A$5,0))</f>
        <v>72</v>
      </c>
      <c r="Y7714" s="9" t="str">
        <f>IF(E7714="Cancelled","Excluded",IF(D7714="",IF((SLA_Policy!$B$8-B7714)*24&gt;X7714,"Open - Breached","Open - On Track"),IF((D7714-B7714)*24&lt;=X7714,"Met","Breached")))</f>
        <v>Met</v>
      </c>
    </row>
    <row r="7715" spans="1:25" x14ac:dyDescent="0.25">
      <c r="A7715" s="9" t="s">
        <v>11811</v>
      </c>
      <c r="B7715" s="23">
        <v>46139.445138888899</v>
      </c>
      <c r="C7715" s="23">
        <v>46139.525694444397</v>
      </c>
      <c r="D7715" s="23">
        <v>46139.730555555601</v>
      </c>
      <c r="E7715" s="9" t="s">
        <v>212</v>
      </c>
      <c r="F7715" s="9" t="s">
        <v>188</v>
      </c>
      <c r="G7715" s="9" t="s">
        <v>213</v>
      </c>
      <c r="H7715" s="9" t="s">
        <v>162</v>
      </c>
      <c r="I7715" s="9" t="s">
        <v>345</v>
      </c>
      <c r="J7715" s="9" t="s">
        <v>11812</v>
      </c>
      <c r="K7715" s="9" t="s">
        <v>225</v>
      </c>
      <c r="L7715" s="9" t="s">
        <v>104</v>
      </c>
      <c r="M7715" s="9" t="s">
        <v>4482</v>
      </c>
      <c r="N7715" s="9" t="s">
        <v>197</v>
      </c>
      <c r="O7715" s="9" t="s">
        <v>116</v>
      </c>
      <c r="P7715" s="9" t="s">
        <v>342</v>
      </c>
      <c r="Q7715" s="9" t="s">
        <v>219</v>
      </c>
      <c r="R7715" s="9">
        <v>0</v>
      </c>
      <c r="S7715" s="9">
        <v>34</v>
      </c>
      <c r="U7715" s="9" t="s">
        <v>266</v>
      </c>
      <c r="W7715" s="9">
        <v>5</v>
      </c>
      <c r="X7715" s="9">
        <f>INDEX(SLA_Policy!$D$2:$D$5,MATCH(F7715,SLA_Policy!$A$2:$A$5,0))</f>
        <v>72</v>
      </c>
      <c r="Y7715" s="9" t="str">
        <f>IF(E7715="Cancelled","Excluded",IF(D7715="",IF((SLA_Policy!$B$8-B7715)*24&gt;X7715,"Open - Breached","Open - On Track"),IF((D7715-B7715)*24&lt;=X7715,"Met","Breached")))</f>
        <v>Met</v>
      </c>
    </row>
    <row r="7716" spans="1:25" x14ac:dyDescent="0.25">
      <c r="A7716" s="9" t="s">
        <v>11813</v>
      </c>
      <c r="B7716" s="23">
        <v>46139.447222222203</v>
      </c>
      <c r="C7716" s="23">
        <v>46139.471527777801</v>
      </c>
      <c r="D7716" s="23">
        <v>46148.326388888898</v>
      </c>
      <c r="E7716" s="9" t="s">
        <v>212</v>
      </c>
      <c r="F7716" s="9" t="s">
        <v>189</v>
      </c>
      <c r="G7716" s="9" t="s">
        <v>213</v>
      </c>
      <c r="H7716" s="9" t="s">
        <v>167</v>
      </c>
      <c r="I7716" s="9" t="s">
        <v>536</v>
      </c>
      <c r="J7716" s="9" t="s">
        <v>641</v>
      </c>
      <c r="K7716" s="9" t="s">
        <v>215</v>
      </c>
      <c r="L7716" s="9" t="s">
        <v>226</v>
      </c>
      <c r="M7716" s="9" t="s">
        <v>233</v>
      </c>
      <c r="N7716" s="9" t="s">
        <v>197</v>
      </c>
      <c r="O7716" s="9" t="s">
        <v>180</v>
      </c>
      <c r="P7716" s="9" t="s">
        <v>278</v>
      </c>
      <c r="Q7716" s="9" t="s">
        <v>273</v>
      </c>
      <c r="R7716" s="9">
        <v>1</v>
      </c>
      <c r="S7716" s="9">
        <v>57</v>
      </c>
      <c r="T7716" s="9" t="s">
        <v>136</v>
      </c>
      <c r="U7716" s="9" t="s">
        <v>376</v>
      </c>
      <c r="X7716" s="9">
        <f>INDEX(SLA_Policy!$D$2:$D$5,MATCH(F7716,SLA_Policy!$A$2:$A$5,0))</f>
        <v>120</v>
      </c>
      <c r="Y7716" s="9" t="str">
        <f>IF(E7716="Cancelled","Excluded",IF(D7716="",IF((SLA_Policy!$B$8-B7716)*24&gt;X7716,"Open - Breached","Open - On Track"),IF((D7716-B7716)*24&lt;=X7716,"Met","Breached")))</f>
        <v>Breached</v>
      </c>
    </row>
    <row r="7717" spans="1:25" x14ac:dyDescent="0.25">
      <c r="A7717" s="9" t="s">
        <v>11814</v>
      </c>
      <c r="B7717" s="23">
        <v>46139.447222222203</v>
      </c>
      <c r="C7717" s="23">
        <v>46139.473611111098</v>
      </c>
      <c r="D7717" s="23">
        <v>46140.610416666699</v>
      </c>
      <c r="E7717" s="9" t="s">
        <v>212</v>
      </c>
      <c r="F7717" s="9" t="s">
        <v>189</v>
      </c>
      <c r="G7717" s="9" t="s">
        <v>213</v>
      </c>
      <c r="H7717" s="9" t="s">
        <v>163</v>
      </c>
      <c r="I7717" s="9" t="s">
        <v>250</v>
      </c>
      <c r="J7717" s="9" t="s">
        <v>251</v>
      </c>
      <c r="K7717" s="9" t="s">
        <v>303</v>
      </c>
      <c r="L7717" s="9" t="s">
        <v>216</v>
      </c>
      <c r="M7717" s="9" t="s">
        <v>4477</v>
      </c>
      <c r="N7717" s="9" t="s">
        <v>197</v>
      </c>
      <c r="O7717" s="9" t="s">
        <v>176</v>
      </c>
      <c r="P7717" s="9" t="s">
        <v>419</v>
      </c>
      <c r="Q7717" s="9" t="s">
        <v>219</v>
      </c>
      <c r="R7717" s="9">
        <v>0</v>
      </c>
      <c r="S7717" s="9">
        <v>27</v>
      </c>
      <c r="T7717" s="9" t="s">
        <v>220</v>
      </c>
      <c r="U7717" s="9" t="s">
        <v>376</v>
      </c>
      <c r="W7717" s="9">
        <v>5</v>
      </c>
      <c r="X7717" s="9">
        <f>INDEX(SLA_Policy!$D$2:$D$5,MATCH(F7717,SLA_Policy!$A$2:$A$5,0))</f>
        <v>120</v>
      </c>
      <c r="Y7717" s="9" t="str">
        <f>IF(E7717="Cancelled","Excluded",IF(D7717="",IF((SLA_Policy!$B$8-B7717)*24&gt;X7717,"Open - Breached","Open - On Track"),IF((D7717-B7717)*24&lt;=X7717,"Met","Breached")))</f>
        <v>Met</v>
      </c>
    </row>
    <row r="7718" spans="1:25" x14ac:dyDescent="0.25">
      <c r="A7718" s="9" t="s">
        <v>11815</v>
      </c>
      <c r="B7718" s="23">
        <v>46139.448611111096</v>
      </c>
      <c r="C7718" s="23">
        <v>46139.46875</v>
      </c>
      <c r="D7718" s="23">
        <v>46139.504861111098</v>
      </c>
      <c r="E7718" s="9" t="s">
        <v>212</v>
      </c>
      <c r="F7718" s="9" t="s">
        <v>188</v>
      </c>
      <c r="G7718" s="9" t="s">
        <v>213</v>
      </c>
      <c r="H7718" s="9" t="s">
        <v>163</v>
      </c>
      <c r="I7718" s="9" t="s">
        <v>250</v>
      </c>
      <c r="J7718" s="9" t="s">
        <v>451</v>
      </c>
      <c r="K7718" s="9" t="s">
        <v>239</v>
      </c>
      <c r="L7718" s="9" t="s">
        <v>293</v>
      </c>
      <c r="M7718" s="9" t="s">
        <v>1165</v>
      </c>
      <c r="N7718" s="9" t="s">
        <v>196</v>
      </c>
      <c r="O7718" s="9" t="s">
        <v>176</v>
      </c>
      <c r="P7718" s="9" t="s">
        <v>1159</v>
      </c>
      <c r="Q7718" s="9" t="s">
        <v>219</v>
      </c>
      <c r="R7718" s="9">
        <v>0</v>
      </c>
      <c r="S7718" s="9">
        <v>14</v>
      </c>
      <c r="T7718" s="9" t="s">
        <v>136</v>
      </c>
      <c r="U7718" s="9" t="s">
        <v>230</v>
      </c>
      <c r="X7718" s="9">
        <f>INDEX(SLA_Policy!$D$2:$D$5,MATCH(F7718,SLA_Policy!$A$2:$A$5,0))</f>
        <v>72</v>
      </c>
      <c r="Y7718" s="9" t="str">
        <f>IF(E7718="Cancelled","Excluded",IF(D7718="",IF((SLA_Policy!$B$8-B7718)*24&gt;X7718,"Open - Breached","Open - On Track"),IF((D7718-B7718)*24&lt;=X7718,"Met","Breached")))</f>
        <v>Met</v>
      </c>
    </row>
    <row r="7719" spans="1:25" x14ac:dyDescent="0.25">
      <c r="A7719" s="9" t="s">
        <v>11816</v>
      </c>
      <c r="B7719" s="23">
        <v>46139.467361111099</v>
      </c>
      <c r="C7719" s="23">
        <v>46139.772916666698</v>
      </c>
      <c r="D7719" s="23">
        <v>46140.391666666699</v>
      </c>
      <c r="E7719" s="9" t="s">
        <v>212</v>
      </c>
      <c r="F7719" s="9" t="s">
        <v>189</v>
      </c>
      <c r="G7719" s="9" t="s">
        <v>213</v>
      </c>
      <c r="H7719" s="9" t="s">
        <v>165</v>
      </c>
      <c r="I7719" s="9" t="s">
        <v>567</v>
      </c>
      <c r="J7719" s="9" t="s">
        <v>3422</v>
      </c>
      <c r="K7719" s="9" t="s">
        <v>246</v>
      </c>
      <c r="L7719" s="9" t="s">
        <v>311</v>
      </c>
      <c r="M7719" s="9" t="s">
        <v>3539</v>
      </c>
      <c r="N7719" s="9" t="s">
        <v>196</v>
      </c>
      <c r="O7719" s="9" t="s">
        <v>176</v>
      </c>
      <c r="P7719" s="9" t="s">
        <v>503</v>
      </c>
      <c r="Q7719" s="9" t="s">
        <v>219</v>
      </c>
      <c r="R7719" s="9">
        <v>0</v>
      </c>
      <c r="S7719" s="9">
        <v>8</v>
      </c>
      <c r="U7719" s="9" t="s">
        <v>230</v>
      </c>
      <c r="X7719" s="9">
        <f>INDEX(SLA_Policy!$D$2:$D$5,MATCH(F7719,SLA_Policy!$A$2:$A$5,0))</f>
        <v>120</v>
      </c>
      <c r="Y7719" s="9" t="str">
        <f>IF(E7719="Cancelled","Excluded",IF(D7719="",IF((SLA_Policy!$B$8-B7719)*24&gt;X7719,"Open - Breached","Open - On Track"),IF((D7719-B7719)*24&lt;=X7719,"Met","Breached")))</f>
        <v>Met</v>
      </c>
    </row>
    <row r="7720" spans="1:25" x14ac:dyDescent="0.25">
      <c r="A7720" s="9" t="s">
        <v>11817</v>
      </c>
      <c r="B7720" s="23">
        <v>46139.468055555597</v>
      </c>
      <c r="C7720" s="23">
        <v>46139.5</v>
      </c>
      <c r="D7720" s="23">
        <v>46139.5715277778</v>
      </c>
      <c r="E7720" s="9" t="s">
        <v>212</v>
      </c>
      <c r="F7720" s="9" t="s">
        <v>188</v>
      </c>
      <c r="G7720" s="9" t="s">
        <v>236</v>
      </c>
      <c r="H7720" s="9" t="s">
        <v>161</v>
      </c>
      <c r="I7720" s="9" t="s">
        <v>237</v>
      </c>
      <c r="J7720" s="9" t="s">
        <v>3072</v>
      </c>
      <c r="K7720" s="9" t="s">
        <v>239</v>
      </c>
      <c r="L7720" s="9" t="s">
        <v>226</v>
      </c>
      <c r="M7720" s="9" t="s">
        <v>1377</v>
      </c>
      <c r="N7720" s="9" t="s">
        <v>196</v>
      </c>
      <c r="O7720" s="9" t="s">
        <v>177</v>
      </c>
      <c r="P7720" s="9" t="s">
        <v>241</v>
      </c>
      <c r="Q7720" s="9" t="s">
        <v>219</v>
      </c>
      <c r="R7720" s="9">
        <v>0</v>
      </c>
      <c r="S7720" s="9">
        <v>19</v>
      </c>
      <c r="U7720" s="9" t="s">
        <v>242</v>
      </c>
      <c r="X7720" s="9">
        <f>INDEX(SLA_Policy!$D$2:$D$5,MATCH(F7720,SLA_Policy!$A$2:$A$5,0))</f>
        <v>72</v>
      </c>
      <c r="Y7720" s="9" t="str">
        <f>IF(E7720="Cancelled","Excluded",IF(D7720="",IF((SLA_Policy!$B$8-B7720)*24&gt;X7720,"Open - Breached","Open - On Track"),IF((D7720-B7720)*24&lt;=X7720,"Met","Breached")))</f>
        <v>Met</v>
      </c>
    </row>
    <row r="7721" spans="1:25" x14ac:dyDescent="0.25">
      <c r="A7721" s="9" t="s">
        <v>11818</v>
      </c>
      <c r="B7721" s="23">
        <v>46139.476388888899</v>
      </c>
      <c r="C7721" s="23">
        <v>46139.500694444498</v>
      </c>
      <c r="D7721" s="23">
        <v>46139.604166666701</v>
      </c>
      <c r="E7721" s="9" t="s">
        <v>212</v>
      </c>
      <c r="F7721" s="9" t="s">
        <v>187</v>
      </c>
      <c r="G7721" s="9" t="s">
        <v>236</v>
      </c>
      <c r="H7721" s="9" t="s">
        <v>161</v>
      </c>
      <c r="I7721" s="9" t="s">
        <v>482</v>
      </c>
      <c r="J7721" s="9" t="s">
        <v>2297</v>
      </c>
      <c r="K7721" s="9" t="s">
        <v>246</v>
      </c>
      <c r="L7721" s="9" t="s">
        <v>270</v>
      </c>
      <c r="M7721" s="9" t="s">
        <v>1353</v>
      </c>
      <c r="N7721" s="9" t="s">
        <v>196</v>
      </c>
      <c r="O7721" s="9" t="s">
        <v>116</v>
      </c>
      <c r="P7721" s="9" t="s">
        <v>574</v>
      </c>
      <c r="Q7721" s="9" t="s">
        <v>219</v>
      </c>
      <c r="R7721" s="9">
        <v>0</v>
      </c>
      <c r="S7721" s="9">
        <v>45</v>
      </c>
      <c r="U7721" s="9" t="s">
        <v>242</v>
      </c>
      <c r="X7721" s="9">
        <f>INDEX(SLA_Policy!$D$2:$D$5,MATCH(F7721,SLA_Policy!$A$2:$A$5,0))</f>
        <v>8</v>
      </c>
      <c r="Y7721" s="9" t="str">
        <f>IF(E7721="Cancelled","Excluded",IF(D7721="",IF((SLA_Policy!$B$8-B7721)*24&gt;X7721,"Open - Breached","Open - On Track"),IF((D7721-B7721)*24&lt;=X7721,"Met","Breached")))</f>
        <v>Met</v>
      </c>
    </row>
    <row r="7722" spans="1:25" x14ac:dyDescent="0.25">
      <c r="A7722" s="9" t="s">
        <v>11819</v>
      </c>
      <c r="B7722" s="23">
        <v>46139.482638888898</v>
      </c>
      <c r="C7722" s="23">
        <v>46139.4868055556</v>
      </c>
      <c r="D7722" s="23">
        <v>46139.670138888898</v>
      </c>
      <c r="E7722" s="9" t="s">
        <v>212</v>
      </c>
      <c r="F7722" s="9" t="s">
        <v>188</v>
      </c>
      <c r="G7722" s="9" t="s">
        <v>213</v>
      </c>
      <c r="H7722" s="9" t="s">
        <v>162</v>
      </c>
      <c r="I7722" s="9" t="s">
        <v>345</v>
      </c>
      <c r="J7722" s="9" t="s">
        <v>1501</v>
      </c>
      <c r="K7722" s="9" t="s">
        <v>246</v>
      </c>
      <c r="L7722" s="9" t="s">
        <v>371</v>
      </c>
      <c r="M7722" s="9" t="s">
        <v>1612</v>
      </c>
      <c r="N7722" s="9" t="s">
        <v>198</v>
      </c>
      <c r="O7722" s="9" t="s">
        <v>116</v>
      </c>
      <c r="P7722" s="9" t="s">
        <v>525</v>
      </c>
      <c r="Q7722" s="9" t="s">
        <v>219</v>
      </c>
      <c r="R7722" s="9">
        <v>0</v>
      </c>
      <c r="S7722" s="9">
        <v>20</v>
      </c>
      <c r="U7722" s="9" t="s">
        <v>266</v>
      </c>
      <c r="W7722" s="9">
        <v>4</v>
      </c>
      <c r="X7722" s="9">
        <f>INDEX(SLA_Policy!$D$2:$D$5,MATCH(F7722,SLA_Policy!$A$2:$A$5,0))</f>
        <v>72</v>
      </c>
      <c r="Y7722" s="9" t="str">
        <f>IF(E7722="Cancelled","Excluded",IF(D7722="",IF((SLA_Policy!$B$8-B7722)*24&gt;X7722,"Open - Breached","Open - On Track"),IF((D7722-B7722)*24&lt;=X7722,"Met","Breached")))</f>
        <v>Met</v>
      </c>
    </row>
    <row r="7723" spans="1:25" x14ac:dyDescent="0.25">
      <c r="A7723" s="9" t="s">
        <v>11820</v>
      </c>
      <c r="B7723" s="23">
        <v>46139.484027777798</v>
      </c>
      <c r="C7723" s="23">
        <v>46139.743750000001</v>
      </c>
      <c r="D7723" s="23">
        <v>46140.715277777803</v>
      </c>
      <c r="E7723" s="9" t="s">
        <v>212</v>
      </c>
      <c r="F7723" s="9" t="s">
        <v>189</v>
      </c>
      <c r="G7723" s="9" t="s">
        <v>236</v>
      </c>
      <c r="H7723" s="9" t="s">
        <v>167</v>
      </c>
      <c r="I7723" s="9" t="s">
        <v>255</v>
      </c>
      <c r="J7723" s="9" t="s">
        <v>3482</v>
      </c>
      <c r="K7723" s="9" t="s">
        <v>262</v>
      </c>
      <c r="L7723" s="9" t="s">
        <v>226</v>
      </c>
      <c r="M7723" s="9" t="s">
        <v>3162</v>
      </c>
      <c r="N7723" s="9" t="s">
        <v>196</v>
      </c>
      <c r="O7723" s="9" t="s">
        <v>116</v>
      </c>
      <c r="P7723" s="9" t="s">
        <v>295</v>
      </c>
      <c r="Q7723" s="9" t="s">
        <v>219</v>
      </c>
      <c r="R7723" s="9">
        <v>0</v>
      </c>
      <c r="S7723" s="9">
        <v>34</v>
      </c>
      <c r="U7723" s="9" t="s">
        <v>242</v>
      </c>
      <c r="X7723" s="9">
        <f>INDEX(SLA_Policy!$D$2:$D$5,MATCH(F7723,SLA_Policy!$A$2:$A$5,0))</f>
        <v>120</v>
      </c>
      <c r="Y7723" s="9" t="str">
        <f>IF(E7723="Cancelled","Excluded",IF(D7723="",IF((SLA_Policy!$B$8-B7723)*24&gt;X7723,"Open - Breached","Open - On Track"),IF((D7723-B7723)*24&lt;=X7723,"Met","Breached")))</f>
        <v>Met</v>
      </c>
    </row>
    <row r="7724" spans="1:25" x14ac:dyDescent="0.25">
      <c r="A7724" s="9" t="s">
        <v>11821</v>
      </c>
      <c r="B7724" s="23">
        <v>46139.494444444397</v>
      </c>
      <c r="C7724" s="23">
        <v>46139.495138888902</v>
      </c>
      <c r="D7724" s="23">
        <v>46139.545138888898</v>
      </c>
      <c r="E7724" s="9" t="s">
        <v>212</v>
      </c>
      <c r="F7724" s="9" t="s">
        <v>187</v>
      </c>
      <c r="G7724" s="9" t="s">
        <v>213</v>
      </c>
      <c r="H7724" s="9" t="s">
        <v>161</v>
      </c>
      <c r="I7724" s="9" t="s">
        <v>297</v>
      </c>
      <c r="J7724" s="9" t="s">
        <v>1248</v>
      </c>
      <c r="K7724" s="9" t="s">
        <v>246</v>
      </c>
      <c r="L7724" s="9" t="s">
        <v>311</v>
      </c>
      <c r="M7724" s="9" t="s">
        <v>3539</v>
      </c>
      <c r="N7724" s="9" t="s">
        <v>198</v>
      </c>
      <c r="O7724" s="9" t="s">
        <v>116</v>
      </c>
      <c r="P7724" s="9" t="s">
        <v>295</v>
      </c>
      <c r="Q7724" s="9" t="s">
        <v>219</v>
      </c>
      <c r="R7724" s="9">
        <v>0</v>
      </c>
      <c r="S7724" s="9">
        <v>17</v>
      </c>
      <c r="U7724" s="9" t="s">
        <v>290</v>
      </c>
      <c r="X7724" s="9">
        <f>INDEX(SLA_Policy!$D$2:$D$5,MATCH(F7724,SLA_Policy!$A$2:$A$5,0))</f>
        <v>8</v>
      </c>
      <c r="Y7724" s="9" t="str">
        <f>IF(E7724="Cancelled","Excluded",IF(D7724="",IF((SLA_Policy!$B$8-B7724)*24&gt;X7724,"Open - Breached","Open - On Track"),IF((D7724-B7724)*24&lt;=X7724,"Met","Breached")))</f>
        <v>Met</v>
      </c>
    </row>
    <row r="7725" spans="1:25" x14ac:dyDescent="0.25">
      <c r="A7725" s="9" t="s">
        <v>11822</v>
      </c>
      <c r="B7725" s="23">
        <v>46139.511111111096</v>
      </c>
      <c r="C7725" s="23">
        <v>46139.548611111102</v>
      </c>
      <c r="D7725" s="23">
        <v>46139.564583333296</v>
      </c>
      <c r="E7725" s="9" t="s">
        <v>212</v>
      </c>
      <c r="F7725" s="9" t="s">
        <v>187</v>
      </c>
      <c r="G7725" s="9" t="s">
        <v>236</v>
      </c>
      <c r="H7725" s="9" t="s">
        <v>167</v>
      </c>
      <c r="I7725" s="9" t="s">
        <v>255</v>
      </c>
      <c r="J7725" s="9" t="s">
        <v>3938</v>
      </c>
      <c r="K7725" s="9" t="s">
        <v>262</v>
      </c>
      <c r="L7725" s="9" t="s">
        <v>282</v>
      </c>
      <c r="M7725" s="9" t="s">
        <v>3106</v>
      </c>
      <c r="N7725" s="9" t="s">
        <v>196</v>
      </c>
      <c r="O7725" s="9" t="s">
        <v>116</v>
      </c>
      <c r="P7725" s="9" t="s">
        <v>551</v>
      </c>
      <c r="Q7725" s="9" t="s">
        <v>219</v>
      </c>
      <c r="R7725" s="9">
        <v>0</v>
      </c>
      <c r="S7725" s="9">
        <v>23</v>
      </c>
      <c r="U7725" s="9" t="s">
        <v>242</v>
      </c>
      <c r="X7725" s="9">
        <f>INDEX(SLA_Policy!$D$2:$D$5,MATCH(F7725,SLA_Policy!$A$2:$A$5,0))</f>
        <v>8</v>
      </c>
      <c r="Y7725" s="9" t="str">
        <f>IF(E7725="Cancelled","Excluded",IF(D7725="",IF((SLA_Policy!$B$8-B7725)*24&gt;X7725,"Open - Breached","Open - On Track"),IF((D7725-B7725)*24&lt;=X7725,"Met","Breached")))</f>
        <v>Met</v>
      </c>
    </row>
    <row r="7726" spans="1:25" x14ac:dyDescent="0.25">
      <c r="A7726" s="9" t="s">
        <v>11823</v>
      </c>
      <c r="B7726" s="23">
        <v>46139.512499999997</v>
      </c>
      <c r="C7726" s="23">
        <v>46139.527777777803</v>
      </c>
      <c r="D7726" s="23">
        <v>46140.427777777797</v>
      </c>
      <c r="E7726" s="9" t="s">
        <v>212</v>
      </c>
      <c r="F7726" s="9" t="s">
        <v>188</v>
      </c>
      <c r="G7726" s="9" t="s">
        <v>213</v>
      </c>
      <c r="H7726" s="9" t="s">
        <v>163</v>
      </c>
      <c r="I7726" s="9" t="s">
        <v>223</v>
      </c>
      <c r="J7726" s="9" t="s">
        <v>7663</v>
      </c>
      <c r="K7726" s="9" t="s">
        <v>215</v>
      </c>
      <c r="L7726" s="9" t="s">
        <v>307</v>
      </c>
      <c r="M7726" s="9" t="s">
        <v>1319</v>
      </c>
      <c r="N7726" s="9" t="s">
        <v>199</v>
      </c>
      <c r="O7726" s="9" t="s">
        <v>176</v>
      </c>
      <c r="P7726" s="9" t="s">
        <v>253</v>
      </c>
      <c r="Q7726" s="9" t="s">
        <v>219</v>
      </c>
      <c r="R7726" s="9">
        <v>0</v>
      </c>
      <c r="S7726" s="9">
        <v>68</v>
      </c>
      <c r="T7726" s="9" t="s">
        <v>136</v>
      </c>
      <c r="U7726" s="9" t="s">
        <v>266</v>
      </c>
      <c r="X7726" s="9">
        <f>INDEX(SLA_Policy!$D$2:$D$5,MATCH(F7726,SLA_Policy!$A$2:$A$5,0))</f>
        <v>72</v>
      </c>
      <c r="Y7726" s="9" t="str">
        <f>IF(E7726="Cancelled","Excluded",IF(D7726="",IF((SLA_Policy!$B$8-B7726)*24&gt;X7726,"Open - Breached","Open - On Track"),IF((D7726-B7726)*24&lt;=X7726,"Met","Breached")))</f>
        <v>Met</v>
      </c>
    </row>
    <row r="7727" spans="1:25" x14ac:dyDescent="0.25">
      <c r="A7727" s="9" t="s">
        <v>11824</v>
      </c>
      <c r="B7727" s="23">
        <v>46139.5180555556</v>
      </c>
      <c r="C7727" s="23">
        <v>46139.542361111096</v>
      </c>
      <c r="D7727" s="23">
        <v>46139.733333333301</v>
      </c>
      <c r="E7727" s="9" t="s">
        <v>212</v>
      </c>
      <c r="F7727" s="9" t="s">
        <v>188</v>
      </c>
      <c r="G7727" s="9" t="s">
        <v>213</v>
      </c>
      <c r="H7727" s="9" t="s">
        <v>164</v>
      </c>
      <c r="I7727" s="9" t="s">
        <v>260</v>
      </c>
      <c r="J7727" s="9" t="s">
        <v>592</v>
      </c>
      <c r="K7727" s="9" t="s">
        <v>410</v>
      </c>
      <c r="L7727" s="9" t="s">
        <v>293</v>
      </c>
      <c r="M7727" s="9" t="s">
        <v>1103</v>
      </c>
      <c r="N7727" s="9" t="s">
        <v>197</v>
      </c>
      <c r="O7727" s="9" t="s">
        <v>179</v>
      </c>
      <c r="P7727" s="9" t="s">
        <v>284</v>
      </c>
      <c r="Q7727" s="9" t="s">
        <v>219</v>
      </c>
      <c r="R7727" s="9">
        <v>0</v>
      </c>
      <c r="S7727" s="9">
        <v>38</v>
      </c>
      <c r="T7727" s="9" t="s">
        <v>265</v>
      </c>
      <c r="U7727" s="9" t="s">
        <v>248</v>
      </c>
      <c r="X7727" s="9">
        <f>INDEX(SLA_Policy!$D$2:$D$5,MATCH(F7727,SLA_Policy!$A$2:$A$5,0))</f>
        <v>72</v>
      </c>
      <c r="Y7727" s="9" t="str">
        <f>IF(E7727="Cancelled","Excluded",IF(D7727="",IF((SLA_Policy!$B$8-B7727)*24&gt;X7727,"Open - Breached","Open - On Track"),IF((D7727-B7727)*24&lt;=X7727,"Met","Breached")))</f>
        <v>Met</v>
      </c>
    </row>
    <row r="7728" spans="1:25" x14ac:dyDescent="0.25">
      <c r="A7728" s="9" t="s">
        <v>11825</v>
      </c>
      <c r="B7728" s="23">
        <v>46139.550694444399</v>
      </c>
      <c r="C7728" s="23">
        <v>46139.5534722222</v>
      </c>
      <c r="D7728" s="23">
        <v>46139.577777777798</v>
      </c>
      <c r="E7728" s="9" t="s">
        <v>212</v>
      </c>
      <c r="F7728" s="9" t="s">
        <v>188</v>
      </c>
      <c r="G7728" s="9" t="s">
        <v>213</v>
      </c>
      <c r="H7728" s="9" t="s">
        <v>161</v>
      </c>
      <c r="I7728" s="9" t="s">
        <v>389</v>
      </c>
      <c r="J7728" s="9" t="s">
        <v>435</v>
      </c>
      <c r="K7728" s="9" t="s">
        <v>239</v>
      </c>
      <c r="L7728" s="9" t="s">
        <v>226</v>
      </c>
      <c r="M7728" s="9" t="s">
        <v>1111</v>
      </c>
      <c r="N7728" s="9" t="s">
        <v>198</v>
      </c>
      <c r="O7728" s="9" t="s">
        <v>116</v>
      </c>
      <c r="P7728" s="9" t="s">
        <v>218</v>
      </c>
      <c r="Q7728" s="9" t="s">
        <v>219</v>
      </c>
      <c r="R7728" s="9">
        <v>0</v>
      </c>
      <c r="S7728" s="9">
        <v>4</v>
      </c>
      <c r="U7728" s="9" t="s">
        <v>221</v>
      </c>
      <c r="X7728" s="9">
        <f>INDEX(SLA_Policy!$D$2:$D$5,MATCH(F7728,SLA_Policy!$A$2:$A$5,0))</f>
        <v>72</v>
      </c>
      <c r="Y7728" s="9" t="str">
        <f>IF(E7728="Cancelled","Excluded",IF(D7728="",IF((SLA_Policy!$B$8-B7728)*24&gt;X7728,"Open - Breached","Open - On Track"),IF((D7728-B7728)*24&lt;=X7728,"Met","Breached")))</f>
        <v>Met</v>
      </c>
    </row>
    <row r="7729" spans="1:25" x14ac:dyDescent="0.25">
      <c r="A7729" s="9" t="s">
        <v>11826</v>
      </c>
      <c r="B7729" s="23">
        <v>46139.564583333296</v>
      </c>
      <c r="C7729" s="23">
        <v>46139.663888888899</v>
      </c>
      <c r="D7729" s="23">
        <v>46141.3972222222</v>
      </c>
      <c r="E7729" s="9" t="s">
        <v>212</v>
      </c>
      <c r="F7729" s="9" t="s">
        <v>189</v>
      </c>
      <c r="G7729" s="9" t="s">
        <v>236</v>
      </c>
      <c r="H7729" s="9" t="s">
        <v>161</v>
      </c>
      <c r="I7729" s="9" t="s">
        <v>505</v>
      </c>
      <c r="J7729" s="9" t="s">
        <v>5722</v>
      </c>
      <c r="K7729" s="9" t="s">
        <v>246</v>
      </c>
      <c r="L7729" s="9" t="s">
        <v>104</v>
      </c>
      <c r="M7729" s="9" t="s">
        <v>6647</v>
      </c>
      <c r="N7729" s="9" t="s">
        <v>196</v>
      </c>
      <c r="O7729" s="9" t="s">
        <v>177</v>
      </c>
      <c r="P7729" s="9" t="s">
        <v>241</v>
      </c>
      <c r="Q7729" s="9" t="s">
        <v>219</v>
      </c>
      <c r="R7729" s="9">
        <v>0</v>
      </c>
      <c r="S7729" s="9">
        <v>23</v>
      </c>
      <c r="U7729" s="9" t="s">
        <v>242</v>
      </c>
      <c r="X7729" s="9">
        <f>INDEX(SLA_Policy!$D$2:$D$5,MATCH(F7729,SLA_Policy!$A$2:$A$5,0))</f>
        <v>120</v>
      </c>
      <c r="Y7729" s="9" t="str">
        <f>IF(E7729="Cancelled","Excluded",IF(D7729="",IF((SLA_Policy!$B$8-B7729)*24&gt;X7729,"Open - Breached","Open - On Track"),IF((D7729-B7729)*24&lt;=X7729,"Met","Breached")))</f>
        <v>Met</v>
      </c>
    </row>
    <row r="7730" spans="1:25" x14ac:dyDescent="0.25">
      <c r="A7730" s="9" t="s">
        <v>11827</v>
      </c>
      <c r="B7730" s="23">
        <v>46139.565972222197</v>
      </c>
      <c r="C7730" s="23">
        <v>46139.581944444399</v>
      </c>
      <c r="D7730" s="23">
        <v>46139.664583333302</v>
      </c>
      <c r="E7730" s="9" t="s">
        <v>212</v>
      </c>
      <c r="F7730" s="9" t="s">
        <v>188</v>
      </c>
      <c r="G7730" s="9" t="s">
        <v>236</v>
      </c>
      <c r="H7730" s="9" t="s">
        <v>164</v>
      </c>
      <c r="I7730" s="9" t="s">
        <v>421</v>
      </c>
      <c r="J7730" s="9" t="s">
        <v>2690</v>
      </c>
      <c r="K7730" s="9" t="s">
        <v>246</v>
      </c>
      <c r="L7730" s="9" t="s">
        <v>216</v>
      </c>
      <c r="M7730" s="9" t="s">
        <v>1275</v>
      </c>
      <c r="N7730" s="9" t="s">
        <v>196</v>
      </c>
      <c r="O7730" s="9" t="s">
        <v>116</v>
      </c>
      <c r="P7730" s="9" t="s">
        <v>551</v>
      </c>
      <c r="Q7730" s="9" t="s">
        <v>219</v>
      </c>
      <c r="R7730" s="9">
        <v>0</v>
      </c>
      <c r="S7730" s="9">
        <v>35</v>
      </c>
      <c r="T7730" s="9" t="s">
        <v>343</v>
      </c>
      <c r="U7730" s="9" t="s">
        <v>242</v>
      </c>
      <c r="X7730" s="9">
        <f>INDEX(SLA_Policy!$D$2:$D$5,MATCH(F7730,SLA_Policy!$A$2:$A$5,0))</f>
        <v>72</v>
      </c>
      <c r="Y7730" s="9" t="str">
        <f>IF(E7730="Cancelled","Excluded",IF(D7730="",IF((SLA_Policy!$B$8-B7730)*24&gt;X7730,"Open - Breached","Open - On Track"),IF((D7730-B7730)*24&lt;=X7730,"Met","Breached")))</f>
        <v>Met</v>
      </c>
    </row>
    <row r="7731" spans="1:25" x14ac:dyDescent="0.25">
      <c r="A7731" s="9" t="s">
        <v>11828</v>
      </c>
      <c r="B7731" s="23">
        <v>46139.585416666698</v>
      </c>
      <c r="C7731" s="23">
        <v>46139.6</v>
      </c>
      <c r="D7731" s="23">
        <v>46140.621527777803</v>
      </c>
      <c r="E7731" s="9" t="s">
        <v>212</v>
      </c>
      <c r="F7731" s="9" t="s">
        <v>188</v>
      </c>
      <c r="G7731" s="9" t="s">
        <v>213</v>
      </c>
      <c r="H7731" s="9" t="s">
        <v>163</v>
      </c>
      <c r="I7731" s="9" t="s">
        <v>223</v>
      </c>
      <c r="J7731" s="9" t="s">
        <v>8376</v>
      </c>
      <c r="K7731" s="9" t="s">
        <v>246</v>
      </c>
      <c r="L7731" s="9" t="s">
        <v>104</v>
      </c>
      <c r="M7731" s="9" t="s">
        <v>838</v>
      </c>
      <c r="N7731" s="9" t="s">
        <v>196</v>
      </c>
      <c r="O7731" s="9" t="s">
        <v>176</v>
      </c>
      <c r="P7731" s="9" t="s">
        <v>1159</v>
      </c>
      <c r="Q7731" s="9" t="s">
        <v>219</v>
      </c>
      <c r="R7731" s="9">
        <v>0</v>
      </c>
      <c r="S7731" s="9">
        <v>39</v>
      </c>
      <c r="T7731" s="9" t="s">
        <v>322</v>
      </c>
      <c r="U7731" s="9" t="s">
        <v>230</v>
      </c>
      <c r="X7731" s="9">
        <f>INDEX(SLA_Policy!$D$2:$D$5,MATCH(F7731,SLA_Policy!$A$2:$A$5,0))</f>
        <v>72</v>
      </c>
      <c r="Y7731" s="9" t="str">
        <f>IF(E7731="Cancelled","Excluded",IF(D7731="",IF((SLA_Policy!$B$8-B7731)*24&gt;X7731,"Open - Breached","Open - On Track"),IF((D7731-B7731)*24&lt;=X7731,"Met","Breached")))</f>
        <v>Met</v>
      </c>
    </row>
    <row r="7732" spans="1:25" x14ac:dyDescent="0.25">
      <c r="A7732" s="9" t="s">
        <v>11829</v>
      </c>
      <c r="B7732" s="23">
        <v>46139.606249999997</v>
      </c>
      <c r="C7732" s="23">
        <v>46139.607638888898</v>
      </c>
      <c r="D7732" s="23">
        <v>46140.534722222197</v>
      </c>
      <c r="E7732" s="9" t="s">
        <v>212</v>
      </c>
      <c r="F7732" s="9" t="s">
        <v>188</v>
      </c>
      <c r="G7732" s="9" t="s">
        <v>213</v>
      </c>
      <c r="H7732" s="9" t="s">
        <v>88</v>
      </c>
      <c r="I7732" s="9" t="s">
        <v>92</v>
      </c>
      <c r="J7732" s="9" t="s">
        <v>5311</v>
      </c>
      <c r="K7732" s="9" t="s">
        <v>215</v>
      </c>
      <c r="L7732" s="9" t="s">
        <v>351</v>
      </c>
      <c r="M7732" s="9" t="s">
        <v>1955</v>
      </c>
      <c r="N7732" s="9" t="s">
        <v>198</v>
      </c>
      <c r="O7732" s="9" t="s">
        <v>178</v>
      </c>
      <c r="P7732" s="9" t="s">
        <v>272</v>
      </c>
      <c r="Q7732" s="9" t="s">
        <v>219</v>
      </c>
      <c r="R7732" s="9">
        <v>1</v>
      </c>
      <c r="S7732" s="9">
        <v>28</v>
      </c>
      <c r="T7732" s="9" t="s">
        <v>229</v>
      </c>
      <c r="U7732" s="9" t="s">
        <v>230</v>
      </c>
      <c r="W7732" s="9">
        <v>4</v>
      </c>
      <c r="X7732" s="9">
        <f>INDEX(SLA_Policy!$D$2:$D$5,MATCH(F7732,SLA_Policy!$A$2:$A$5,0))</f>
        <v>72</v>
      </c>
      <c r="Y7732" s="9" t="str">
        <f>IF(E7732="Cancelled","Excluded",IF(D7732="",IF((SLA_Policy!$B$8-B7732)*24&gt;X7732,"Open - Breached","Open - On Track"),IF((D7732-B7732)*24&lt;=X7732,"Met","Breached")))</f>
        <v>Met</v>
      </c>
    </row>
    <row r="7733" spans="1:25" x14ac:dyDescent="0.25">
      <c r="A7733" s="9" t="s">
        <v>11830</v>
      </c>
      <c r="B7733" s="23">
        <v>46139.624305555597</v>
      </c>
      <c r="C7733" s="23">
        <v>46139.697916666701</v>
      </c>
      <c r="D7733" s="23">
        <v>46139.704166666699</v>
      </c>
      <c r="E7733" s="9" t="s">
        <v>212</v>
      </c>
      <c r="F7733" s="9" t="s">
        <v>188</v>
      </c>
      <c r="G7733" s="9" t="s">
        <v>213</v>
      </c>
      <c r="H7733" s="9" t="s">
        <v>161</v>
      </c>
      <c r="I7733" s="9" t="s">
        <v>454</v>
      </c>
      <c r="J7733" s="9" t="s">
        <v>2290</v>
      </c>
      <c r="K7733" s="9" t="s">
        <v>303</v>
      </c>
      <c r="L7733" s="9" t="s">
        <v>282</v>
      </c>
      <c r="M7733" s="9" t="s">
        <v>2714</v>
      </c>
      <c r="N7733" s="9" t="s">
        <v>196</v>
      </c>
      <c r="O7733" s="9" t="s">
        <v>116</v>
      </c>
      <c r="P7733" s="9" t="s">
        <v>590</v>
      </c>
      <c r="Q7733" s="9" t="s">
        <v>219</v>
      </c>
      <c r="R7733" s="9">
        <v>0</v>
      </c>
      <c r="S7733" s="9">
        <v>7</v>
      </c>
      <c r="U7733" s="9" t="s">
        <v>290</v>
      </c>
      <c r="W7733" s="9">
        <v>4</v>
      </c>
      <c r="X7733" s="9">
        <f>INDEX(SLA_Policy!$D$2:$D$5,MATCH(F7733,SLA_Policy!$A$2:$A$5,0))</f>
        <v>72</v>
      </c>
      <c r="Y7733" s="9" t="str">
        <f>IF(E7733="Cancelled","Excluded",IF(D7733="",IF((SLA_Policy!$B$8-B7733)*24&gt;X7733,"Open - Breached","Open - On Track"),IF((D7733-B7733)*24&lt;=X7733,"Met","Breached")))</f>
        <v>Met</v>
      </c>
    </row>
    <row r="7734" spans="1:25" x14ac:dyDescent="0.25">
      <c r="A7734" s="9" t="s">
        <v>11831</v>
      </c>
      <c r="B7734" s="23">
        <v>46139.630555555603</v>
      </c>
      <c r="C7734" s="23">
        <v>46140.306250000001</v>
      </c>
      <c r="D7734" s="23">
        <v>46140.333333333299</v>
      </c>
      <c r="E7734" s="9" t="s">
        <v>212</v>
      </c>
      <c r="F7734" s="9" t="s">
        <v>188</v>
      </c>
      <c r="G7734" s="9" t="s">
        <v>236</v>
      </c>
      <c r="H7734" s="9" t="s">
        <v>161</v>
      </c>
      <c r="I7734" s="9" t="s">
        <v>237</v>
      </c>
      <c r="J7734" s="9" t="s">
        <v>602</v>
      </c>
      <c r="K7734" s="9" t="s">
        <v>246</v>
      </c>
      <c r="L7734" s="9" t="s">
        <v>311</v>
      </c>
      <c r="M7734" s="9" t="s">
        <v>3104</v>
      </c>
      <c r="N7734" s="9" t="s">
        <v>196</v>
      </c>
      <c r="O7734" s="9" t="s">
        <v>179</v>
      </c>
      <c r="P7734" s="9" t="s">
        <v>264</v>
      </c>
      <c r="Q7734" s="9" t="s">
        <v>219</v>
      </c>
      <c r="R7734" s="9">
        <v>0</v>
      </c>
      <c r="S7734" s="9">
        <v>7</v>
      </c>
      <c r="U7734" s="9" t="s">
        <v>242</v>
      </c>
      <c r="X7734" s="9">
        <f>INDEX(SLA_Policy!$D$2:$D$5,MATCH(F7734,SLA_Policy!$A$2:$A$5,0))</f>
        <v>72</v>
      </c>
      <c r="Y7734" s="9" t="str">
        <f>IF(E7734="Cancelled","Excluded",IF(D7734="",IF((SLA_Policy!$B$8-B7734)*24&gt;X7734,"Open - Breached","Open - On Track"),IF((D7734-B7734)*24&lt;=X7734,"Met","Breached")))</f>
        <v>Met</v>
      </c>
    </row>
    <row r="7735" spans="1:25" x14ac:dyDescent="0.25">
      <c r="A7735" s="9" t="s">
        <v>11832</v>
      </c>
      <c r="B7735" s="23">
        <v>46139.634722222203</v>
      </c>
      <c r="C7735" s="23">
        <v>46139.681250000001</v>
      </c>
      <c r="D7735" s="23">
        <v>46140.449305555601</v>
      </c>
      <c r="E7735" s="9" t="s">
        <v>212</v>
      </c>
      <c r="F7735" s="9" t="s">
        <v>188</v>
      </c>
      <c r="G7735" s="9" t="s">
        <v>236</v>
      </c>
      <c r="H7735" s="9" t="s">
        <v>167</v>
      </c>
      <c r="I7735" s="9" t="s">
        <v>255</v>
      </c>
      <c r="J7735" s="9" t="s">
        <v>4086</v>
      </c>
      <c r="K7735" s="9" t="s">
        <v>246</v>
      </c>
      <c r="L7735" s="9" t="s">
        <v>311</v>
      </c>
      <c r="M7735" s="9" t="s">
        <v>2613</v>
      </c>
      <c r="N7735" s="9" t="s">
        <v>196</v>
      </c>
      <c r="O7735" s="9" t="s">
        <v>180</v>
      </c>
      <c r="P7735" s="9" t="s">
        <v>318</v>
      </c>
      <c r="Q7735" s="9" t="s">
        <v>219</v>
      </c>
      <c r="R7735" s="9">
        <v>0</v>
      </c>
      <c r="S7735" s="9">
        <v>36</v>
      </c>
      <c r="U7735" s="9" t="s">
        <v>242</v>
      </c>
      <c r="W7735" s="9">
        <v>4</v>
      </c>
      <c r="X7735" s="9">
        <f>INDEX(SLA_Policy!$D$2:$D$5,MATCH(F7735,SLA_Policy!$A$2:$A$5,0))</f>
        <v>72</v>
      </c>
      <c r="Y7735" s="9" t="str">
        <f>IF(E7735="Cancelled","Excluded",IF(D7735="",IF((SLA_Policy!$B$8-B7735)*24&gt;X7735,"Open - Breached","Open - On Track"),IF((D7735-B7735)*24&lt;=X7735,"Met","Breached")))</f>
        <v>Met</v>
      </c>
    </row>
    <row r="7736" spans="1:25" x14ac:dyDescent="0.25">
      <c r="A7736" s="9" t="s">
        <v>11833</v>
      </c>
      <c r="B7736" s="23">
        <v>46139.645833333299</v>
      </c>
      <c r="C7736" s="23">
        <v>46139.657638888901</v>
      </c>
      <c r="D7736" s="23">
        <v>46140.354166666701</v>
      </c>
      <c r="E7736" s="9" t="s">
        <v>212</v>
      </c>
      <c r="F7736" s="9" t="s">
        <v>189</v>
      </c>
      <c r="G7736" s="9" t="s">
        <v>213</v>
      </c>
      <c r="H7736" s="9" t="s">
        <v>162</v>
      </c>
      <c r="I7736" s="9" t="s">
        <v>244</v>
      </c>
      <c r="J7736" s="9" t="s">
        <v>518</v>
      </c>
      <c r="K7736" s="9" t="s">
        <v>239</v>
      </c>
      <c r="L7736" s="9" t="s">
        <v>216</v>
      </c>
      <c r="M7736" s="9" t="s">
        <v>2539</v>
      </c>
      <c r="N7736" s="9" t="s">
        <v>200</v>
      </c>
      <c r="O7736" s="9" t="s">
        <v>179</v>
      </c>
      <c r="P7736" s="9" t="s">
        <v>264</v>
      </c>
      <c r="Q7736" s="9" t="s">
        <v>219</v>
      </c>
      <c r="R7736" s="9">
        <v>0</v>
      </c>
      <c r="S7736" s="9">
        <v>24</v>
      </c>
      <c r="U7736" s="9" t="s">
        <v>376</v>
      </c>
      <c r="X7736" s="9">
        <f>INDEX(SLA_Policy!$D$2:$D$5,MATCH(F7736,SLA_Policy!$A$2:$A$5,0))</f>
        <v>120</v>
      </c>
      <c r="Y7736" s="9" t="str">
        <f>IF(E7736="Cancelled","Excluded",IF(D7736="",IF((SLA_Policy!$B$8-B7736)*24&gt;X7736,"Open - Breached","Open - On Track"),IF((D7736-B7736)*24&lt;=X7736,"Met","Breached")))</f>
        <v>Met</v>
      </c>
    </row>
    <row r="7737" spans="1:25" x14ac:dyDescent="0.25">
      <c r="A7737" s="9" t="s">
        <v>11834</v>
      </c>
      <c r="B7737" s="23">
        <v>46139.645833333299</v>
      </c>
      <c r="C7737" s="23">
        <v>46140.337500000001</v>
      </c>
      <c r="D7737" s="23">
        <v>46140.350694444503</v>
      </c>
      <c r="E7737" s="9" t="s">
        <v>212</v>
      </c>
      <c r="F7737" s="9" t="s">
        <v>189</v>
      </c>
      <c r="G7737" s="9" t="s">
        <v>213</v>
      </c>
      <c r="H7737" s="9" t="s">
        <v>161</v>
      </c>
      <c r="I7737" s="9" t="s">
        <v>389</v>
      </c>
      <c r="J7737" s="9" t="s">
        <v>1821</v>
      </c>
      <c r="K7737" s="9" t="s">
        <v>303</v>
      </c>
      <c r="L7737" s="9" t="s">
        <v>104</v>
      </c>
      <c r="M7737" s="9" t="s">
        <v>6200</v>
      </c>
      <c r="N7737" s="9" t="s">
        <v>196</v>
      </c>
      <c r="O7737" s="9" t="s">
        <v>116</v>
      </c>
      <c r="P7737" s="9" t="s">
        <v>525</v>
      </c>
      <c r="Q7737" s="9" t="s">
        <v>219</v>
      </c>
      <c r="R7737" s="9">
        <v>0</v>
      </c>
      <c r="S7737" s="9">
        <v>11</v>
      </c>
      <c r="U7737" s="9" t="s">
        <v>290</v>
      </c>
      <c r="W7737" s="9">
        <v>4</v>
      </c>
      <c r="X7737" s="9">
        <f>INDEX(SLA_Policy!$D$2:$D$5,MATCH(F7737,SLA_Policy!$A$2:$A$5,0))</f>
        <v>120</v>
      </c>
      <c r="Y7737" s="9" t="str">
        <f>IF(E7737="Cancelled","Excluded",IF(D7737="",IF((SLA_Policy!$B$8-B7737)*24&gt;X7737,"Open - Breached","Open - On Track"),IF((D7737-B7737)*24&lt;=X7737,"Met","Breached")))</f>
        <v>Met</v>
      </c>
    </row>
    <row r="7738" spans="1:25" x14ac:dyDescent="0.25">
      <c r="A7738" s="9" t="s">
        <v>11835</v>
      </c>
      <c r="B7738" s="23">
        <v>46139.664583333302</v>
      </c>
      <c r="C7738" s="23">
        <v>46139.681944444397</v>
      </c>
      <c r="D7738" s="23">
        <v>46140.360416666699</v>
      </c>
      <c r="E7738" s="9" t="s">
        <v>212</v>
      </c>
      <c r="F7738" s="9" t="s">
        <v>189</v>
      </c>
      <c r="G7738" s="9" t="s">
        <v>213</v>
      </c>
      <c r="H7738" s="9" t="s">
        <v>163</v>
      </c>
      <c r="I7738" s="9" t="s">
        <v>405</v>
      </c>
      <c r="J7738" s="9" t="s">
        <v>11836</v>
      </c>
      <c r="K7738" s="9" t="s">
        <v>246</v>
      </c>
      <c r="L7738" s="9" t="s">
        <v>371</v>
      </c>
      <c r="M7738" s="9" t="s">
        <v>996</v>
      </c>
      <c r="N7738" s="9" t="s">
        <v>196</v>
      </c>
      <c r="O7738" s="9" t="s">
        <v>176</v>
      </c>
      <c r="P7738" s="9" t="s">
        <v>228</v>
      </c>
      <c r="Q7738" s="9" t="s">
        <v>219</v>
      </c>
      <c r="R7738" s="9">
        <v>0</v>
      </c>
      <c r="S7738" s="9">
        <v>20</v>
      </c>
      <c r="U7738" s="9" t="s">
        <v>266</v>
      </c>
      <c r="X7738" s="9">
        <f>INDEX(SLA_Policy!$D$2:$D$5,MATCH(F7738,SLA_Policy!$A$2:$A$5,0))</f>
        <v>120</v>
      </c>
      <c r="Y7738" s="9" t="str">
        <f>IF(E7738="Cancelled","Excluded",IF(D7738="",IF((SLA_Policy!$B$8-B7738)*24&gt;X7738,"Open - Breached","Open - On Track"),IF((D7738-B7738)*24&lt;=X7738,"Met","Breached")))</f>
        <v>Met</v>
      </c>
    </row>
    <row r="7739" spans="1:25" x14ac:dyDescent="0.25">
      <c r="A7739" s="9" t="s">
        <v>11837</v>
      </c>
      <c r="B7739" s="23">
        <v>46139.6652777778</v>
      </c>
      <c r="C7739" s="23">
        <v>46139.675694444399</v>
      </c>
      <c r="D7739" s="23">
        <v>46140.496527777803</v>
      </c>
      <c r="E7739" s="9" t="s">
        <v>212</v>
      </c>
      <c r="F7739" s="9" t="s">
        <v>189</v>
      </c>
      <c r="G7739" s="9" t="s">
        <v>213</v>
      </c>
      <c r="H7739" s="9" t="s">
        <v>88</v>
      </c>
      <c r="I7739" s="9" t="s">
        <v>92</v>
      </c>
      <c r="J7739" s="9" t="s">
        <v>834</v>
      </c>
      <c r="K7739" s="9" t="s">
        <v>215</v>
      </c>
      <c r="L7739" s="9" t="s">
        <v>282</v>
      </c>
      <c r="M7739" s="9" t="s">
        <v>5053</v>
      </c>
      <c r="N7739" s="9" t="s">
        <v>198</v>
      </c>
      <c r="O7739" s="9" t="s">
        <v>178</v>
      </c>
      <c r="P7739" s="9" t="s">
        <v>360</v>
      </c>
      <c r="Q7739" s="9" t="s">
        <v>273</v>
      </c>
      <c r="R7739" s="9">
        <v>1</v>
      </c>
      <c r="S7739" s="9">
        <v>16</v>
      </c>
      <c r="T7739" s="9" t="s">
        <v>136</v>
      </c>
      <c r="U7739" s="9" t="s">
        <v>266</v>
      </c>
      <c r="X7739" s="9">
        <f>INDEX(SLA_Policy!$D$2:$D$5,MATCH(F7739,SLA_Policy!$A$2:$A$5,0))</f>
        <v>120</v>
      </c>
      <c r="Y7739" s="9" t="str">
        <f>IF(E7739="Cancelled","Excluded",IF(D7739="",IF((SLA_Policy!$B$8-B7739)*24&gt;X7739,"Open - Breached","Open - On Track"),IF((D7739-B7739)*24&lt;=X7739,"Met","Breached")))</f>
        <v>Met</v>
      </c>
    </row>
    <row r="7740" spans="1:25" x14ac:dyDescent="0.25">
      <c r="A7740" s="9" t="s">
        <v>11838</v>
      </c>
      <c r="B7740" s="23">
        <v>46139.668055555601</v>
      </c>
      <c r="C7740" s="23">
        <v>46139.670833333301</v>
      </c>
      <c r="D7740" s="23">
        <v>46139.717361111099</v>
      </c>
      <c r="E7740" s="9" t="s">
        <v>212</v>
      </c>
      <c r="F7740" s="9" t="s">
        <v>188</v>
      </c>
      <c r="G7740" s="9" t="s">
        <v>213</v>
      </c>
      <c r="H7740" s="9" t="s">
        <v>161</v>
      </c>
      <c r="I7740" s="9" t="s">
        <v>389</v>
      </c>
      <c r="J7740" s="9" t="s">
        <v>949</v>
      </c>
      <c r="K7740" s="9" t="s">
        <v>246</v>
      </c>
      <c r="L7740" s="9" t="s">
        <v>104</v>
      </c>
      <c r="M7740" s="9" t="s">
        <v>2889</v>
      </c>
      <c r="N7740" s="9" t="s">
        <v>198</v>
      </c>
      <c r="O7740" s="9" t="s">
        <v>177</v>
      </c>
      <c r="P7740" s="9" t="s">
        <v>457</v>
      </c>
      <c r="Q7740" s="9" t="s">
        <v>219</v>
      </c>
      <c r="R7740" s="9">
        <v>0</v>
      </c>
      <c r="S7740" s="9">
        <v>8</v>
      </c>
      <c r="U7740" s="9" t="s">
        <v>290</v>
      </c>
      <c r="W7740" s="9">
        <v>4</v>
      </c>
      <c r="X7740" s="9">
        <f>INDEX(SLA_Policy!$D$2:$D$5,MATCH(F7740,SLA_Policy!$A$2:$A$5,0))</f>
        <v>72</v>
      </c>
      <c r="Y7740" s="9" t="str">
        <f>IF(E7740="Cancelled","Excluded",IF(D7740="",IF((SLA_Policy!$B$8-B7740)*24&gt;X7740,"Open - Breached","Open - On Track"),IF((D7740-B7740)*24&lt;=X7740,"Met","Breached")))</f>
        <v>Met</v>
      </c>
    </row>
    <row r="7741" spans="1:25" x14ac:dyDescent="0.25">
      <c r="A7741" s="9" t="s">
        <v>11839</v>
      </c>
      <c r="B7741" s="23">
        <v>46139.681944444397</v>
      </c>
      <c r="C7741" s="23">
        <v>46139.682638888902</v>
      </c>
      <c r="D7741" s="23">
        <v>46139.7097222222</v>
      </c>
      <c r="E7741" s="9" t="s">
        <v>212</v>
      </c>
      <c r="F7741" s="9" t="s">
        <v>187</v>
      </c>
      <c r="G7741" s="9" t="s">
        <v>213</v>
      </c>
      <c r="H7741" s="9" t="s">
        <v>88</v>
      </c>
      <c r="I7741" s="9" t="s">
        <v>92</v>
      </c>
      <c r="J7741" s="9" t="s">
        <v>413</v>
      </c>
      <c r="K7741" s="9" t="s">
        <v>303</v>
      </c>
      <c r="L7741" s="9" t="s">
        <v>216</v>
      </c>
      <c r="M7741" s="9" t="s">
        <v>647</v>
      </c>
      <c r="N7741" s="9" t="s">
        <v>200</v>
      </c>
      <c r="O7741" s="9" t="s">
        <v>116</v>
      </c>
      <c r="P7741" s="9" t="s">
        <v>218</v>
      </c>
      <c r="Q7741" s="9" t="s">
        <v>219</v>
      </c>
      <c r="R7741" s="9">
        <v>0</v>
      </c>
      <c r="S7741" s="9">
        <v>28</v>
      </c>
      <c r="T7741" s="9" t="s">
        <v>220</v>
      </c>
      <c r="U7741" s="9" t="s">
        <v>290</v>
      </c>
      <c r="X7741" s="9">
        <f>INDEX(SLA_Policy!$D$2:$D$5,MATCH(F7741,SLA_Policy!$A$2:$A$5,0))</f>
        <v>8</v>
      </c>
      <c r="Y7741" s="9" t="str">
        <f>IF(E7741="Cancelled","Excluded",IF(D7741="",IF((SLA_Policy!$B$8-B7741)*24&gt;X7741,"Open - Breached","Open - On Track"),IF((D7741-B7741)*24&lt;=X7741,"Met","Breached")))</f>
        <v>Met</v>
      </c>
    </row>
    <row r="7742" spans="1:25" x14ac:dyDescent="0.25">
      <c r="A7742" s="9" t="s">
        <v>11840</v>
      </c>
      <c r="B7742" s="23">
        <v>46139.688888888901</v>
      </c>
      <c r="C7742" s="23">
        <v>46140.306250000001</v>
      </c>
      <c r="D7742" s="23">
        <v>46140.315972222197</v>
      </c>
      <c r="E7742" s="9" t="s">
        <v>212</v>
      </c>
      <c r="F7742" s="9" t="s">
        <v>189</v>
      </c>
      <c r="G7742" s="9" t="s">
        <v>236</v>
      </c>
      <c r="H7742" s="9" t="s">
        <v>162</v>
      </c>
      <c r="I7742" s="9" t="s">
        <v>280</v>
      </c>
      <c r="J7742" s="9" t="s">
        <v>2971</v>
      </c>
      <c r="K7742" s="9" t="s">
        <v>246</v>
      </c>
      <c r="L7742" s="9" t="s">
        <v>104</v>
      </c>
      <c r="M7742" s="9" t="s">
        <v>2280</v>
      </c>
      <c r="N7742" s="9" t="s">
        <v>196</v>
      </c>
      <c r="O7742" s="9" t="s">
        <v>179</v>
      </c>
      <c r="P7742" s="9" t="s">
        <v>264</v>
      </c>
      <c r="Q7742" s="9" t="s">
        <v>219</v>
      </c>
      <c r="R7742" s="9">
        <v>0</v>
      </c>
      <c r="S7742" s="9">
        <v>39</v>
      </c>
      <c r="U7742" s="9" t="s">
        <v>242</v>
      </c>
      <c r="W7742" s="9">
        <v>3</v>
      </c>
      <c r="X7742" s="9">
        <f>INDEX(SLA_Policy!$D$2:$D$5,MATCH(F7742,SLA_Policy!$A$2:$A$5,0))</f>
        <v>120</v>
      </c>
      <c r="Y7742" s="9" t="str">
        <f>IF(E7742="Cancelled","Excluded",IF(D7742="",IF((SLA_Policy!$B$8-B7742)*24&gt;X7742,"Open - Breached","Open - On Track"),IF((D7742-B7742)*24&lt;=X7742,"Met","Breached")))</f>
        <v>Met</v>
      </c>
    </row>
    <row r="7743" spans="1:25" x14ac:dyDescent="0.25">
      <c r="A7743" s="9" t="s">
        <v>11841</v>
      </c>
      <c r="B7743" s="23">
        <v>46139.711111111101</v>
      </c>
      <c r="C7743" s="23">
        <v>46139.713888888902</v>
      </c>
      <c r="D7743" s="23">
        <v>46140.329861111102</v>
      </c>
      <c r="E7743" s="9" t="s">
        <v>212</v>
      </c>
      <c r="F7743" s="9" t="s">
        <v>188</v>
      </c>
      <c r="G7743" s="9" t="s">
        <v>213</v>
      </c>
      <c r="H7743" s="9" t="s">
        <v>162</v>
      </c>
      <c r="I7743" s="9" t="s">
        <v>345</v>
      </c>
      <c r="J7743" s="9" t="s">
        <v>1556</v>
      </c>
      <c r="K7743" s="9" t="s">
        <v>239</v>
      </c>
      <c r="L7743" s="9" t="s">
        <v>282</v>
      </c>
      <c r="M7743" s="9" t="s">
        <v>471</v>
      </c>
      <c r="N7743" s="9" t="s">
        <v>200</v>
      </c>
      <c r="O7743" s="9" t="s">
        <v>179</v>
      </c>
      <c r="P7743" s="9" t="s">
        <v>264</v>
      </c>
      <c r="Q7743" s="9" t="s">
        <v>219</v>
      </c>
      <c r="R7743" s="9">
        <v>0</v>
      </c>
      <c r="S7743" s="9">
        <v>14</v>
      </c>
      <c r="U7743" s="9" t="s">
        <v>248</v>
      </c>
      <c r="X7743" s="9">
        <f>INDEX(SLA_Policy!$D$2:$D$5,MATCH(F7743,SLA_Policy!$A$2:$A$5,0))</f>
        <v>72</v>
      </c>
      <c r="Y7743" s="9" t="str">
        <f>IF(E7743="Cancelled","Excluded",IF(D7743="",IF((SLA_Policy!$B$8-B7743)*24&gt;X7743,"Open - Breached","Open - On Track"),IF((D7743-B7743)*24&lt;=X7743,"Met","Breached")))</f>
        <v>Met</v>
      </c>
    </row>
    <row r="7744" spans="1:25" x14ac:dyDescent="0.25">
      <c r="A7744" s="9" t="s">
        <v>11842</v>
      </c>
      <c r="B7744" s="23">
        <v>46139.720138888901</v>
      </c>
      <c r="C7744" s="23">
        <v>46139.7680555556</v>
      </c>
      <c r="D7744" s="23">
        <v>46141.363194444399</v>
      </c>
      <c r="E7744" s="9" t="s">
        <v>212</v>
      </c>
      <c r="F7744" s="9" t="s">
        <v>188</v>
      </c>
      <c r="G7744" s="9" t="s">
        <v>213</v>
      </c>
      <c r="H7744" s="9" t="s">
        <v>167</v>
      </c>
      <c r="I7744" s="9" t="s">
        <v>362</v>
      </c>
      <c r="J7744" s="9" t="s">
        <v>11843</v>
      </c>
      <c r="K7744" s="9" t="s">
        <v>246</v>
      </c>
      <c r="L7744" s="9" t="s">
        <v>351</v>
      </c>
      <c r="M7744" s="9" t="s">
        <v>5228</v>
      </c>
      <c r="N7744" s="9" t="s">
        <v>197</v>
      </c>
      <c r="O7744" s="9" t="s">
        <v>176</v>
      </c>
      <c r="P7744" s="9" t="s">
        <v>419</v>
      </c>
      <c r="Q7744" s="9" t="s">
        <v>219</v>
      </c>
      <c r="R7744" s="9">
        <v>0</v>
      </c>
      <c r="S7744" s="9">
        <v>43</v>
      </c>
      <c r="T7744" s="9" t="s">
        <v>136</v>
      </c>
      <c r="U7744" s="9" t="s">
        <v>248</v>
      </c>
      <c r="W7744" s="9">
        <v>5</v>
      </c>
      <c r="X7744" s="9">
        <f>INDEX(SLA_Policy!$D$2:$D$5,MATCH(F7744,SLA_Policy!$A$2:$A$5,0))</f>
        <v>72</v>
      </c>
      <c r="Y7744" s="9" t="str">
        <f>IF(E7744="Cancelled","Excluded",IF(D7744="",IF((SLA_Policy!$B$8-B7744)*24&gt;X7744,"Open - Breached","Open - On Track"),IF((D7744-B7744)*24&lt;=X7744,"Met","Breached")))</f>
        <v>Met</v>
      </c>
    </row>
    <row r="7745" spans="1:25" x14ac:dyDescent="0.25">
      <c r="A7745" s="9" t="s">
        <v>11844</v>
      </c>
      <c r="B7745" s="23">
        <v>46139.733333333301</v>
      </c>
      <c r="C7745" s="23">
        <v>46139.7590277778</v>
      </c>
      <c r="D7745" s="23">
        <v>46139.829166666699</v>
      </c>
      <c r="E7745" s="9" t="s">
        <v>212</v>
      </c>
      <c r="F7745" s="9" t="s">
        <v>187</v>
      </c>
      <c r="G7745" s="9" t="s">
        <v>213</v>
      </c>
      <c r="H7745" s="9" t="s">
        <v>166</v>
      </c>
      <c r="I7745" s="9" t="s">
        <v>1238</v>
      </c>
      <c r="J7745" s="9" t="s">
        <v>4447</v>
      </c>
      <c r="K7745" s="9" t="s">
        <v>246</v>
      </c>
      <c r="L7745" s="9" t="s">
        <v>216</v>
      </c>
      <c r="M7745" s="9" t="s">
        <v>10160</v>
      </c>
      <c r="N7745" s="9" t="s">
        <v>196</v>
      </c>
      <c r="O7745" s="9" t="s">
        <v>181</v>
      </c>
      <c r="P7745" s="9" t="s">
        <v>449</v>
      </c>
      <c r="Q7745" s="9" t="s">
        <v>273</v>
      </c>
      <c r="R7745" s="9">
        <v>0</v>
      </c>
      <c r="S7745" s="9">
        <v>63</v>
      </c>
      <c r="T7745" s="9" t="s">
        <v>322</v>
      </c>
      <c r="U7745" s="9" t="s">
        <v>290</v>
      </c>
      <c r="X7745" s="9">
        <f>INDEX(SLA_Policy!$D$2:$D$5,MATCH(F7745,SLA_Policy!$A$2:$A$5,0))</f>
        <v>8</v>
      </c>
      <c r="Y7745" s="9" t="str">
        <f>IF(E7745="Cancelled","Excluded",IF(D7745="",IF((SLA_Policy!$B$8-B7745)*24&gt;X7745,"Open - Breached","Open - On Track"),IF((D7745-B7745)*24&lt;=X7745,"Met","Breached")))</f>
        <v>Met</v>
      </c>
    </row>
    <row r="7746" spans="1:25" x14ac:dyDescent="0.25">
      <c r="A7746" s="9" t="s">
        <v>11845</v>
      </c>
      <c r="B7746" s="23">
        <v>46139.738194444399</v>
      </c>
      <c r="C7746" s="23">
        <v>46139.756944444503</v>
      </c>
      <c r="D7746" s="23">
        <v>46140.398611111101</v>
      </c>
      <c r="E7746" s="9" t="s">
        <v>212</v>
      </c>
      <c r="F7746" s="9" t="s">
        <v>188</v>
      </c>
      <c r="G7746" s="9" t="s">
        <v>236</v>
      </c>
      <c r="H7746" s="9" t="s">
        <v>162</v>
      </c>
      <c r="I7746" s="9" t="s">
        <v>280</v>
      </c>
      <c r="J7746" s="9" t="s">
        <v>1551</v>
      </c>
      <c r="K7746" s="9" t="s">
        <v>225</v>
      </c>
      <c r="L7746" s="9" t="s">
        <v>270</v>
      </c>
      <c r="M7746" s="9" t="s">
        <v>811</v>
      </c>
      <c r="N7746" s="9" t="s">
        <v>196</v>
      </c>
      <c r="O7746" s="9" t="s">
        <v>179</v>
      </c>
      <c r="P7746" s="9" t="s">
        <v>264</v>
      </c>
      <c r="Q7746" s="9" t="s">
        <v>219</v>
      </c>
      <c r="R7746" s="9">
        <v>0</v>
      </c>
      <c r="S7746" s="9">
        <v>9</v>
      </c>
      <c r="U7746" s="9" t="s">
        <v>242</v>
      </c>
      <c r="X7746" s="9">
        <f>INDEX(SLA_Policy!$D$2:$D$5,MATCH(F7746,SLA_Policy!$A$2:$A$5,0))</f>
        <v>72</v>
      </c>
      <c r="Y7746" s="9" t="str">
        <f>IF(E7746="Cancelled","Excluded",IF(D7746="",IF((SLA_Policy!$B$8-B7746)*24&gt;X7746,"Open - Breached","Open - On Track"),IF((D7746-B7746)*24&lt;=X7746,"Met","Breached")))</f>
        <v>Met</v>
      </c>
    </row>
    <row r="7747" spans="1:25" x14ac:dyDescent="0.25">
      <c r="A7747" s="9" t="s">
        <v>11846</v>
      </c>
      <c r="B7747" s="23">
        <v>46139.759722222203</v>
      </c>
      <c r="C7747" s="23">
        <v>46140.295138888898</v>
      </c>
      <c r="D7747" s="23">
        <v>46140.297222222202</v>
      </c>
      <c r="E7747" s="9" t="s">
        <v>212</v>
      </c>
      <c r="F7747" s="9" t="s">
        <v>189</v>
      </c>
      <c r="G7747" s="9" t="s">
        <v>213</v>
      </c>
      <c r="H7747" s="9" t="s">
        <v>162</v>
      </c>
      <c r="I7747" s="9" t="s">
        <v>393</v>
      </c>
      <c r="J7747" s="9" t="s">
        <v>1718</v>
      </c>
      <c r="K7747" s="9" t="s">
        <v>303</v>
      </c>
      <c r="L7747" s="9" t="s">
        <v>282</v>
      </c>
      <c r="M7747" s="9" t="s">
        <v>1678</v>
      </c>
      <c r="N7747" s="9" t="s">
        <v>197</v>
      </c>
      <c r="O7747" s="9" t="s">
        <v>179</v>
      </c>
      <c r="P7747" s="9" t="s">
        <v>284</v>
      </c>
      <c r="Q7747" s="9" t="s">
        <v>219</v>
      </c>
      <c r="R7747" s="9">
        <v>0</v>
      </c>
      <c r="S7747" s="9">
        <v>16</v>
      </c>
      <c r="U7747" s="9" t="s">
        <v>266</v>
      </c>
      <c r="X7747" s="9">
        <f>INDEX(SLA_Policy!$D$2:$D$5,MATCH(F7747,SLA_Policy!$A$2:$A$5,0))</f>
        <v>120</v>
      </c>
      <c r="Y7747" s="9" t="str">
        <f>IF(E7747="Cancelled","Excluded",IF(D7747="",IF((SLA_Policy!$B$8-B7747)*24&gt;X7747,"Open - Breached","Open - On Track"),IF((D7747-B7747)*24&lt;=X7747,"Met","Breached")))</f>
        <v>Met</v>
      </c>
    </row>
    <row r="7748" spans="1:25" x14ac:dyDescent="0.25">
      <c r="A7748" s="9" t="s">
        <v>11847</v>
      </c>
      <c r="B7748" s="23">
        <v>46140.006944444503</v>
      </c>
      <c r="C7748" s="23">
        <v>46140.340972222199</v>
      </c>
      <c r="D7748" s="23">
        <v>46141.381944444503</v>
      </c>
      <c r="E7748" s="9" t="s">
        <v>212</v>
      </c>
      <c r="F7748" s="9" t="s">
        <v>188</v>
      </c>
      <c r="G7748" s="9" t="s">
        <v>236</v>
      </c>
      <c r="H7748" s="9" t="s">
        <v>161</v>
      </c>
      <c r="I7748" s="9" t="s">
        <v>505</v>
      </c>
      <c r="J7748" s="9" t="s">
        <v>2460</v>
      </c>
      <c r="K7748" s="9" t="s">
        <v>215</v>
      </c>
      <c r="L7748" s="9" t="s">
        <v>282</v>
      </c>
      <c r="M7748" s="9" t="s">
        <v>1078</v>
      </c>
      <c r="N7748" s="9" t="s">
        <v>196</v>
      </c>
      <c r="O7748" s="9" t="s">
        <v>177</v>
      </c>
      <c r="P7748" s="9" t="s">
        <v>300</v>
      </c>
      <c r="Q7748" s="9" t="s">
        <v>219</v>
      </c>
      <c r="R7748" s="9">
        <v>0</v>
      </c>
      <c r="S7748" s="9">
        <v>25</v>
      </c>
      <c r="U7748" s="9" t="s">
        <v>242</v>
      </c>
      <c r="X7748" s="9">
        <f>INDEX(SLA_Policy!$D$2:$D$5,MATCH(F7748,SLA_Policy!$A$2:$A$5,0))</f>
        <v>72</v>
      </c>
      <c r="Y7748" s="9" t="str">
        <f>IF(E7748="Cancelled","Excluded",IF(D7748="",IF((SLA_Policy!$B$8-B7748)*24&gt;X7748,"Open - Breached","Open - On Track"),IF((D7748-B7748)*24&lt;=X7748,"Met","Breached")))</f>
        <v>Met</v>
      </c>
    </row>
    <row r="7749" spans="1:25" x14ac:dyDescent="0.25">
      <c r="A7749" s="9" t="s">
        <v>11848</v>
      </c>
      <c r="B7749" s="23">
        <v>46140.280555555597</v>
      </c>
      <c r="C7749" s="23">
        <v>46140.316666666702</v>
      </c>
      <c r="D7749" s="23">
        <v>46141.344444444498</v>
      </c>
      <c r="E7749" s="9" t="s">
        <v>212</v>
      </c>
      <c r="F7749" s="9" t="s">
        <v>187</v>
      </c>
      <c r="G7749" s="9" t="s">
        <v>213</v>
      </c>
      <c r="H7749" s="9" t="s">
        <v>167</v>
      </c>
      <c r="I7749" s="9" t="s">
        <v>362</v>
      </c>
      <c r="J7749" s="9" t="s">
        <v>11849</v>
      </c>
      <c r="K7749" s="9" t="s">
        <v>246</v>
      </c>
      <c r="L7749" s="9" t="s">
        <v>104</v>
      </c>
      <c r="M7749" s="9" t="s">
        <v>364</v>
      </c>
      <c r="N7749" s="9" t="s">
        <v>196</v>
      </c>
      <c r="O7749" s="9" t="s">
        <v>180</v>
      </c>
      <c r="P7749" s="9" t="s">
        <v>318</v>
      </c>
      <c r="Q7749" s="9" t="s">
        <v>273</v>
      </c>
      <c r="R7749" s="9">
        <v>0</v>
      </c>
      <c r="S7749" s="9">
        <v>51</v>
      </c>
      <c r="U7749" s="9" t="s">
        <v>248</v>
      </c>
      <c r="X7749" s="9">
        <f>INDEX(SLA_Policy!$D$2:$D$5,MATCH(F7749,SLA_Policy!$A$2:$A$5,0))</f>
        <v>8</v>
      </c>
      <c r="Y7749" s="9" t="str">
        <f>IF(E7749="Cancelled","Excluded",IF(D7749="",IF((SLA_Policy!$B$8-B7749)*24&gt;X7749,"Open - Breached","Open - On Track"),IF((D7749-B7749)*24&lt;=X7749,"Met","Breached")))</f>
        <v>Breached</v>
      </c>
    </row>
    <row r="7750" spans="1:25" x14ac:dyDescent="0.25">
      <c r="A7750" s="9" t="s">
        <v>11850</v>
      </c>
      <c r="B7750" s="23">
        <v>46140.345833333296</v>
      </c>
      <c r="C7750" s="23">
        <v>46140.376388888901</v>
      </c>
      <c r="D7750" s="23">
        <v>46140.717361111099</v>
      </c>
      <c r="E7750" s="9" t="s">
        <v>212</v>
      </c>
      <c r="F7750" s="9" t="s">
        <v>189</v>
      </c>
      <c r="G7750" s="9" t="s">
        <v>236</v>
      </c>
      <c r="H7750" s="9" t="s">
        <v>161</v>
      </c>
      <c r="I7750" s="9" t="s">
        <v>482</v>
      </c>
      <c r="J7750" s="9" t="s">
        <v>1168</v>
      </c>
      <c r="K7750" s="9" t="s">
        <v>246</v>
      </c>
      <c r="L7750" s="9" t="s">
        <v>226</v>
      </c>
      <c r="M7750" s="9" t="s">
        <v>1676</v>
      </c>
      <c r="N7750" s="9" t="s">
        <v>196</v>
      </c>
      <c r="O7750" s="9" t="s">
        <v>177</v>
      </c>
      <c r="P7750" s="9" t="s">
        <v>457</v>
      </c>
      <c r="Q7750" s="9" t="s">
        <v>219</v>
      </c>
      <c r="R7750" s="9">
        <v>0</v>
      </c>
      <c r="S7750" s="9">
        <v>36</v>
      </c>
      <c r="U7750" s="9" t="s">
        <v>242</v>
      </c>
      <c r="X7750" s="9">
        <f>INDEX(SLA_Policy!$D$2:$D$5,MATCH(F7750,SLA_Policy!$A$2:$A$5,0))</f>
        <v>120</v>
      </c>
      <c r="Y7750" s="9" t="str">
        <f>IF(E7750="Cancelled","Excluded",IF(D7750="",IF((SLA_Policy!$B$8-B7750)*24&gt;X7750,"Open - Breached","Open - On Track"),IF((D7750-B7750)*24&lt;=X7750,"Met","Breached")))</f>
        <v>Met</v>
      </c>
    </row>
    <row r="7751" spans="1:25" x14ac:dyDescent="0.25">
      <c r="A7751" s="9" t="s">
        <v>11851</v>
      </c>
      <c r="B7751" s="23">
        <v>46140.349305555603</v>
      </c>
      <c r="C7751" s="23">
        <v>46140.354166666701</v>
      </c>
      <c r="D7751" s="23">
        <v>46141.368055555598</v>
      </c>
      <c r="E7751" s="9" t="s">
        <v>212</v>
      </c>
      <c r="F7751" s="9" t="s">
        <v>189</v>
      </c>
      <c r="G7751" s="9" t="s">
        <v>213</v>
      </c>
      <c r="H7751" s="9" t="s">
        <v>166</v>
      </c>
      <c r="I7751" s="9" t="s">
        <v>286</v>
      </c>
      <c r="J7751" s="9" t="s">
        <v>3228</v>
      </c>
      <c r="K7751" s="9" t="s">
        <v>246</v>
      </c>
      <c r="L7751" s="9" t="s">
        <v>226</v>
      </c>
      <c r="M7751" s="9" t="s">
        <v>1311</v>
      </c>
      <c r="N7751" s="9" t="s">
        <v>200</v>
      </c>
      <c r="O7751" s="9" t="s">
        <v>181</v>
      </c>
      <c r="P7751" s="9" t="s">
        <v>449</v>
      </c>
      <c r="Q7751" s="9" t="s">
        <v>219</v>
      </c>
      <c r="R7751" s="9">
        <v>0</v>
      </c>
      <c r="S7751" s="9">
        <v>15</v>
      </c>
      <c r="U7751" s="9" t="s">
        <v>290</v>
      </c>
      <c r="W7751" s="9">
        <v>5</v>
      </c>
      <c r="X7751" s="9">
        <f>INDEX(SLA_Policy!$D$2:$D$5,MATCH(F7751,SLA_Policy!$A$2:$A$5,0))</f>
        <v>120</v>
      </c>
      <c r="Y7751" s="9" t="str">
        <f>IF(E7751="Cancelled","Excluded",IF(D7751="",IF((SLA_Policy!$B$8-B7751)*24&gt;X7751,"Open - Breached","Open - On Track"),IF((D7751-B7751)*24&lt;=X7751,"Met","Breached")))</f>
        <v>Met</v>
      </c>
    </row>
    <row r="7752" spans="1:25" x14ac:dyDescent="0.25">
      <c r="A7752" s="9" t="s">
        <v>11852</v>
      </c>
      <c r="B7752" s="23">
        <v>46140.358333333301</v>
      </c>
      <c r="C7752" s="23">
        <v>46140.480555555601</v>
      </c>
      <c r="D7752" s="23">
        <v>46140.486111111102</v>
      </c>
      <c r="E7752" s="9" t="s">
        <v>212</v>
      </c>
      <c r="F7752" s="9" t="s">
        <v>189</v>
      </c>
      <c r="G7752" s="9" t="s">
        <v>213</v>
      </c>
      <c r="H7752" s="9" t="s">
        <v>161</v>
      </c>
      <c r="I7752" s="9" t="s">
        <v>389</v>
      </c>
      <c r="J7752" s="9" t="s">
        <v>1243</v>
      </c>
      <c r="K7752" s="9" t="s">
        <v>410</v>
      </c>
      <c r="L7752" s="9" t="s">
        <v>311</v>
      </c>
      <c r="M7752" s="9" t="s">
        <v>480</v>
      </c>
      <c r="N7752" s="9" t="s">
        <v>196</v>
      </c>
      <c r="O7752" s="9" t="s">
        <v>116</v>
      </c>
      <c r="P7752" s="9" t="s">
        <v>218</v>
      </c>
      <c r="Q7752" s="9" t="s">
        <v>219</v>
      </c>
      <c r="R7752" s="9">
        <v>0</v>
      </c>
      <c r="S7752" s="9">
        <v>4</v>
      </c>
      <c r="U7752" s="9" t="s">
        <v>290</v>
      </c>
      <c r="X7752" s="9">
        <f>INDEX(SLA_Policy!$D$2:$D$5,MATCH(F7752,SLA_Policy!$A$2:$A$5,0))</f>
        <v>120</v>
      </c>
      <c r="Y7752" s="9" t="str">
        <f>IF(E7752="Cancelled","Excluded",IF(D7752="",IF((SLA_Policy!$B$8-B7752)*24&gt;X7752,"Open - Breached","Open - On Track"),IF((D7752-B7752)*24&lt;=X7752,"Met","Breached")))</f>
        <v>Met</v>
      </c>
    </row>
    <row r="7753" spans="1:25" x14ac:dyDescent="0.25">
      <c r="A7753" s="9" t="s">
        <v>11853</v>
      </c>
      <c r="B7753" s="23">
        <v>46140.364583333299</v>
      </c>
      <c r="C7753" s="23">
        <v>46140.368055555598</v>
      </c>
      <c r="D7753" s="23">
        <v>46140.683333333298</v>
      </c>
      <c r="E7753" s="9" t="s">
        <v>212</v>
      </c>
      <c r="F7753" s="9" t="s">
        <v>189</v>
      </c>
      <c r="G7753" s="9" t="s">
        <v>213</v>
      </c>
      <c r="H7753" s="9" t="s">
        <v>163</v>
      </c>
      <c r="I7753" s="9" t="s">
        <v>223</v>
      </c>
      <c r="J7753" s="9" t="s">
        <v>3546</v>
      </c>
      <c r="K7753" s="9" t="s">
        <v>215</v>
      </c>
      <c r="L7753" s="9" t="s">
        <v>226</v>
      </c>
      <c r="M7753" s="9" t="s">
        <v>233</v>
      </c>
      <c r="N7753" s="9" t="s">
        <v>198</v>
      </c>
      <c r="O7753" s="9" t="s">
        <v>176</v>
      </c>
      <c r="P7753" s="9" t="s">
        <v>570</v>
      </c>
      <c r="Q7753" s="9" t="s">
        <v>219</v>
      </c>
      <c r="R7753" s="9">
        <v>0</v>
      </c>
      <c r="S7753" s="9">
        <v>99</v>
      </c>
      <c r="T7753" s="9" t="s">
        <v>220</v>
      </c>
      <c r="U7753" s="9" t="s">
        <v>230</v>
      </c>
      <c r="W7753" s="9">
        <v>4</v>
      </c>
      <c r="X7753" s="9">
        <f>INDEX(SLA_Policy!$D$2:$D$5,MATCH(F7753,SLA_Policy!$A$2:$A$5,0))</f>
        <v>120</v>
      </c>
      <c r="Y7753" s="9" t="str">
        <f>IF(E7753="Cancelled","Excluded",IF(D7753="",IF((SLA_Policy!$B$8-B7753)*24&gt;X7753,"Open - Breached","Open - On Track"),IF((D7753-B7753)*24&lt;=X7753,"Met","Breached")))</f>
        <v>Met</v>
      </c>
    </row>
    <row r="7754" spans="1:25" x14ac:dyDescent="0.25">
      <c r="A7754" s="9" t="s">
        <v>11854</v>
      </c>
      <c r="B7754" s="23">
        <v>46140.370833333298</v>
      </c>
      <c r="C7754" s="23">
        <v>46140.394444444399</v>
      </c>
      <c r="D7754" s="23">
        <v>46142.322222222203</v>
      </c>
      <c r="E7754" s="9" t="s">
        <v>212</v>
      </c>
      <c r="F7754" s="9" t="s">
        <v>189</v>
      </c>
      <c r="G7754" s="9" t="s">
        <v>213</v>
      </c>
      <c r="H7754" s="9" t="s">
        <v>167</v>
      </c>
      <c r="I7754" s="9" t="s">
        <v>684</v>
      </c>
      <c r="J7754" s="9" t="s">
        <v>11855</v>
      </c>
      <c r="K7754" s="9" t="s">
        <v>246</v>
      </c>
      <c r="L7754" s="9" t="s">
        <v>311</v>
      </c>
      <c r="M7754" s="9" t="s">
        <v>903</v>
      </c>
      <c r="N7754" s="9" t="s">
        <v>196</v>
      </c>
      <c r="O7754" s="9" t="s">
        <v>116</v>
      </c>
      <c r="P7754" s="9" t="s">
        <v>551</v>
      </c>
      <c r="Q7754" s="9" t="s">
        <v>219</v>
      </c>
      <c r="R7754" s="9">
        <v>0</v>
      </c>
      <c r="S7754" s="9">
        <v>13</v>
      </c>
      <c r="U7754" s="9" t="s">
        <v>248</v>
      </c>
      <c r="W7754" s="9">
        <v>4</v>
      </c>
      <c r="X7754" s="9">
        <f>INDEX(SLA_Policy!$D$2:$D$5,MATCH(F7754,SLA_Policy!$A$2:$A$5,0))</f>
        <v>120</v>
      </c>
      <c r="Y7754" s="9" t="str">
        <f>IF(E7754="Cancelled","Excluded",IF(D7754="",IF((SLA_Policy!$B$8-B7754)*24&gt;X7754,"Open - Breached","Open - On Track"),IF((D7754-B7754)*24&lt;=X7754,"Met","Breached")))</f>
        <v>Met</v>
      </c>
    </row>
    <row r="7755" spans="1:25" x14ac:dyDescent="0.25">
      <c r="A7755" s="9" t="s">
        <v>11856</v>
      </c>
      <c r="B7755" s="23">
        <v>46140.3972222222</v>
      </c>
      <c r="C7755" s="23">
        <v>46140.418055555601</v>
      </c>
      <c r="D7755" s="23">
        <v>46140.462500000001</v>
      </c>
      <c r="E7755" s="9" t="s">
        <v>212</v>
      </c>
      <c r="F7755" s="9" t="s">
        <v>188</v>
      </c>
      <c r="G7755" s="9" t="s">
        <v>213</v>
      </c>
      <c r="H7755" s="9" t="s">
        <v>161</v>
      </c>
      <c r="I7755" s="9" t="s">
        <v>389</v>
      </c>
      <c r="J7755" s="9" t="s">
        <v>786</v>
      </c>
      <c r="K7755" s="9" t="s">
        <v>303</v>
      </c>
      <c r="L7755" s="9" t="s">
        <v>226</v>
      </c>
      <c r="M7755" s="9" t="s">
        <v>452</v>
      </c>
      <c r="N7755" s="9" t="s">
        <v>198</v>
      </c>
      <c r="O7755" s="9" t="s">
        <v>116</v>
      </c>
      <c r="P7755" s="9" t="s">
        <v>295</v>
      </c>
      <c r="Q7755" s="9" t="s">
        <v>219</v>
      </c>
      <c r="R7755" s="9">
        <v>0</v>
      </c>
      <c r="S7755" s="9">
        <v>5</v>
      </c>
      <c r="U7755" s="9" t="s">
        <v>376</v>
      </c>
      <c r="X7755" s="9">
        <f>INDEX(SLA_Policy!$D$2:$D$5,MATCH(F7755,SLA_Policy!$A$2:$A$5,0))</f>
        <v>72</v>
      </c>
      <c r="Y7755" s="9" t="str">
        <f>IF(E7755="Cancelled","Excluded",IF(D7755="",IF((SLA_Policy!$B$8-B7755)*24&gt;X7755,"Open - Breached","Open - On Track"),IF((D7755-B7755)*24&lt;=X7755,"Met","Breached")))</f>
        <v>Met</v>
      </c>
    </row>
    <row r="7756" spans="1:25" x14ac:dyDescent="0.25">
      <c r="A7756" s="9" t="s">
        <v>11857</v>
      </c>
      <c r="B7756" s="23">
        <v>46140.409722222197</v>
      </c>
      <c r="C7756" s="23">
        <v>46140.619444444397</v>
      </c>
      <c r="D7756" s="23">
        <v>46140.633333333302</v>
      </c>
      <c r="E7756" s="9" t="s">
        <v>212</v>
      </c>
      <c r="F7756" s="9" t="s">
        <v>188</v>
      </c>
      <c r="G7756" s="9" t="s">
        <v>213</v>
      </c>
      <c r="H7756" s="9" t="s">
        <v>166</v>
      </c>
      <c r="I7756" s="9" t="s">
        <v>378</v>
      </c>
      <c r="J7756" s="9" t="s">
        <v>1489</v>
      </c>
      <c r="K7756" s="9" t="s">
        <v>246</v>
      </c>
      <c r="L7756" s="9" t="s">
        <v>307</v>
      </c>
      <c r="M7756" s="9" t="s">
        <v>908</v>
      </c>
      <c r="N7756" s="9" t="s">
        <v>196</v>
      </c>
      <c r="O7756" s="9" t="s">
        <v>181</v>
      </c>
      <c r="P7756" s="9" t="s">
        <v>449</v>
      </c>
      <c r="Q7756" s="9" t="s">
        <v>219</v>
      </c>
      <c r="R7756" s="9">
        <v>0</v>
      </c>
      <c r="S7756" s="9">
        <v>46</v>
      </c>
      <c r="T7756" s="9" t="s">
        <v>136</v>
      </c>
      <c r="U7756" s="9" t="s">
        <v>290</v>
      </c>
      <c r="X7756" s="9">
        <f>INDEX(SLA_Policy!$D$2:$D$5,MATCH(F7756,SLA_Policy!$A$2:$A$5,0))</f>
        <v>72</v>
      </c>
      <c r="Y7756" s="9" t="str">
        <f>IF(E7756="Cancelled","Excluded",IF(D7756="",IF((SLA_Policy!$B$8-B7756)*24&gt;X7756,"Open - Breached","Open - On Track"),IF((D7756-B7756)*24&lt;=X7756,"Met","Breached")))</f>
        <v>Met</v>
      </c>
    </row>
    <row r="7757" spans="1:25" x14ac:dyDescent="0.25">
      <c r="A7757" s="9" t="s">
        <v>11858</v>
      </c>
      <c r="B7757" s="23">
        <v>46140.416666666701</v>
      </c>
      <c r="C7757" s="23">
        <v>46140.7097222222</v>
      </c>
      <c r="D7757" s="23">
        <v>46140.715972222199</v>
      </c>
      <c r="E7757" s="9" t="s">
        <v>212</v>
      </c>
      <c r="F7757" s="9" t="s">
        <v>188</v>
      </c>
      <c r="G7757" s="9" t="s">
        <v>213</v>
      </c>
      <c r="H7757" s="9" t="s">
        <v>162</v>
      </c>
      <c r="I7757" s="9" t="s">
        <v>416</v>
      </c>
      <c r="J7757" s="9" t="s">
        <v>5074</v>
      </c>
      <c r="K7757" s="9" t="s">
        <v>246</v>
      </c>
      <c r="L7757" s="9" t="s">
        <v>307</v>
      </c>
      <c r="M7757" s="9" t="s">
        <v>3572</v>
      </c>
      <c r="N7757" s="9" t="s">
        <v>197</v>
      </c>
      <c r="O7757" s="9" t="s">
        <v>179</v>
      </c>
      <c r="P7757" s="9" t="s">
        <v>284</v>
      </c>
      <c r="Q7757" s="9" t="s">
        <v>219</v>
      </c>
      <c r="R7757" s="9">
        <v>0</v>
      </c>
      <c r="S7757" s="9">
        <v>12</v>
      </c>
      <c r="U7757" s="9" t="s">
        <v>661</v>
      </c>
      <c r="X7757" s="9">
        <f>INDEX(SLA_Policy!$D$2:$D$5,MATCH(F7757,SLA_Policy!$A$2:$A$5,0))</f>
        <v>72</v>
      </c>
      <c r="Y7757" s="9" t="str">
        <f>IF(E7757="Cancelled","Excluded",IF(D7757="",IF((SLA_Policy!$B$8-B7757)*24&gt;X7757,"Open - Breached","Open - On Track"),IF((D7757-B7757)*24&lt;=X7757,"Met","Breached")))</f>
        <v>Met</v>
      </c>
    </row>
    <row r="7758" spans="1:25" x14ac:dyDescent="0.25">
      <c r="A7758" s="9" t="s">
        <v>11859</v>
      </c>
      <c r="B7758" s="23">
        <v>46140.4284722222</v>
      </c>
      <c r="C7758" s="23">
        <v>46140.494444444397</v>
      </c>
      <c r="D7758" s="23">
        <v>46142.329861111102</v>
      </c>
      <c r="E7758" s="9" t="s">
        <v>212</v>
      </c>
      <c r="F7758" s="9" t="s">
        <v>188</v>
      </c>
      <c r="G7758" s="9" t="s">
        <v>213</v>
      </c>
      <c r="H7758" s="9" t="s">
        <v>164</v>
      </c>
      <c r="I7758" s="9" t="s">
        <v>478</v>
      </c>
      <c r="J7758" s="9" t="s">
        <v>5130</v>
      </c>
      <c r="K7758" s="9" t="s">
        <v>262</v>
      </c>
      <c r="L7758" s="9" t="s">
        <v>216</v>
      </c>
      <c r="M7758" s="9" t="s">
        <v>263</v>
      </c>
      <c r="N7758" s="9" t="s">
        <v>196</v>
      </c>
      <c r="O7758" s="9" t="s">
        <v>178</v>
      </c>
      <c r="P7758" s="9" t="s">
        <v>360</v>
      </c>
      <c r="Q7758" s="9" t="s">
        <v>219</v>
      </c>
      <c r="R7758" s="9">
        <v>0</v>
      </c>
      <c r="S7758" s="9">
        <v>38</v>
      </c>
      <c r="T7758" s="9" t="s">
        <v>343</v>
      </c>
      <c r="U7758" s="9" t="s">
        <v>248</v>
      </c>
      <c r="W7758" s="9">
        <v>5</v>
      </c>
      <c r="X7758" s="9">
        <f>INDEX(SLA_Policy!$D$2:$D$5,MATCH(F7758,SLA_Policy!$A$2:$A$5,0))</f>
        <v>72</v>
      </c>
      <c r="Y7758" s="9" t="str">
        <f>IF(E7758="Cancelled","Excluded",IF(D7758="",IF((SLA_Policy!$B$8-B7758)*24&gt;X7758,"Open - Breached","Open - On Track"),IF((D7758-B7758)*24&lt;=X7758,"Met","Breached")))</f>
        <v>Met</v>
      </c>
    </row>
    <row r="7759" spans="1:25" x14ac:dyDescent="0.25">
      <c r="A7759" s="9" t="s">
        <v>11860</v>
      </c>
      <c r="B7759" s="23">
        <v>46140.4555555556</v>
      </c>
      <c r="C7759" s="23">
        <v>46140.456250000003</v>
      </c>
      <c r="D7759" s="23">
        <v>46140.498611111099</v>
      </c>
      <c r="E7759" s="9" t="s">
        <v>212</v>
      </c>
      <c r="F7759" s="9" t="s">
        <v>187</v>
      </c>
      <c r="G7759" s="9" t="s">
        <v>213</v>
      </c>
      <c r="H7759" s="9" t="s">
        <v>88</v>
      </c>
      <c r="I7759" s="9" t="s">
        <v>92</v>
      </c>
      <c r="J7759" s="9" t="s">
        <v>413</v>
      </c>
      <c r="K7759" s="9" t="s">
        <v>215</v>
      </c>
      <c r="L7759" s="9" t="s">
        <v>104</v>
      </c>
      <c r="M7759" s="9" t="s">
        <v>6511</v>
      </c>
      <c r="N7759" s="9" t="s">
        <v>198</v>
      </c>
      <c r="O7759" s="9" t="s">
        <v>178</v>
      </c>
      <c r="P7759" s="9" t="s">
        <v>272</v>
      </c>
      <c r="Q7759" s="9" t="s">
        <v>273</v>
      </c>
      <c r="R7759" s="9">
        <v>0</v>
      </c>
      <c r="S7759" s="9">
        <v>53</v>
      </c>
      <c r="T7759" s="9" t="s">
        <v>136</v>
      </c>
      <c r="U7759" s="9" t="s">
        <v>290</v>
      </c>
      <c r="X7759" s="9">
        <f>INDEX(SLA_Policy!$D$2:$D$5,MATCH(F7759,SLA_Policy!$A$2:$A$5,0))</f>
        <v>8</v>
      </c>
      <c r="Y7759" s="9" t="str">
        <f>IF(E7759="Cancelled","Excluded",IF(D7759="",IF((SLA_Policy!$B$8-B7759)*24&gt;X7759,"Open - Breached","Open - On Track"),IF((D7759-B7759)*24&lt;=X7759,"Met","Breached")))</f>
        <v>Met</v>
      </c>
    </row>
    <row r="7760" spans="1:25" x14ac:dyDescent="0.25">
      <c r="A7760" s="9" t="s">
        <v>11861</v>
      </c>
      <c r="B7760" s="23">
        <v>46140.4597222222</v>
      </c>
      <c r="C7760" s="23">
        <v>46140.515277777798</v>
      </c>
      <c r="D7760" s="23">
        <v>46140.618055555598</v>
      </c>
      <c r="E7760" s="9" t="s">
        <v>212</v>
      </c>
      <c r="F7760" s="9" t="s">
        <v>189</v>
      </c>
      <c r="G7760" s="9" t="s">
        <v>213</v>
      </c>
      <c r="H7760" s="9" t="s">
        <v>164</v>
      </c>
      <c r="I7760" s="9" t="s">
        <v>339</v>
      </c>
      <c r="J7760" s="9" t="s">
        <v>1359</v>
      </c>
      <c r="K7760" s="9" t="s">
        <v>215</v>
      </c>
      <c r="L7760" s="9" t="s">
        <v>293</v>
      </c>
      <c r="M7760" s="9" t="s">
        <v>5479</v>
      </c>
      <c r="N7760" s="9" t="s">
        <v>196</v>
      </c>
      <c r="O7760" s="9" t="s">
        <v>116</v>
      </c>
      <c r="P7760" s="9" t="s">
        <v>342</v>
      </c>
      <c r="Q7760" s="9" t="s">
        <v>219</v>
      </c>
      <c r="R7760" s="9">
        <v>0</v>
      </c>
      <c r="S7760" s="9">
        <v>6</v>
      </c>
      <c r="T7760" s="9" t="s">
        <v>343</v>
      </c>
      <c r="U7760" s="9" t="s">
        <v>290</v>
      </c>
      <c r="X7760" s="9">
        <f>INDEX(SLA_Policy!$D$2:$D$5,MATCH(F7760,SLA_Policy!$A$2:$A$5,0))</f>
        <v>120</v>
      </c>
      <c r="Y7760" s="9" t="str">
        <f>IF(E7760="Cancelled","Excluded",IF(D7760="",IF((SLA_Policy!$B$8-B7760)*24&gt;X7760,"Open - Breached","Open - On Track"),IF((D7760-B7760)*24&lt;=X7760,"Met","Breached")))</f>
        <v>Met</v>
      </c>
    </row>
    <row r="7761" spans="1:25" x14ac:dyDescent="0.25">
      <c r="A7761" s="9" t="s">
        <v>11862</v>
      </c>
      <c r="B7761" s="23">
        <v>46140.466666666704</v>
      </c>
      <c r="C7761" s="23">
        <v>46140.469444444498</v>
      </c>
      <c r="D7761" s="23">
        <v>46141.381944444503</v>
      </c>
      <c r="E7761" s="9" t="s">
        <v>212</v>
      </c>
      <c r="F7761" s="9" t="s">
        <v>188</v>
      </c>
      <c r="G7761" s="9" t="s">
        <v>213</v>
      </c>
      <c r="H7761" s="9" t="s">
        <v>162</v>
      </c>
      <c r="I7761" s="9" t="s">
        <v>244</v>
      </c>
      <c r="J7761" s="9" t="s">
        <v>905</v>
      </c>
      <c r="K7761" s="9" t="s">
        <v>246</v>
      </c>
      <c r="L7761" s="9" t="s">
        <v>104</v>
      </c>
      <c r="M7761" s="9" t="s">
        <v>1149</v>
      </c>
      <c r="N7761" s="9" t="s">
        <v>199</v>
      </c>
      <c r="O7761" s="9" t="s">
        <v>116</v>
      </c>
      <c r="P7761" s="9" t="s">
        <v>234</v>
      </c>
      <c r="Q7761" s="9" t="s">
        <v>219</v>
      </c>
      <c r="R7761" s="9">
        <v>1</v>
      </c>
      <c r="S7761" s="9">
        <v>35</v>
      </c>
      <c r="U7761" s="9" t="s">
        <v>248</v>
      </c>
      <c r="X7761" s="9">
        <f>INDEX(SLA_Policy!$D$2:$D$5,MATCH(F7761,SLA_Policy!$A$2:$A$5,0))</f>
        <v>72</v>
      </c>
      <c r="Y7761" s="9" t="str">
        <f>IF(E7761="Cancelled","Excluded",IF(D7761="",IF((SLA_Policy!$B$8-B7761)*24&gt;X7761,"Open - Breached","Open - On Track"),IF((D7761-B7761)*24&lt;=X7761,"Met","Breached")))</f>
        <v>Met</v>
      </c>
    </row>
    <row r="7762" spans="1:25" x14ac:dyDescent="0.25">
      <c r="A7762" s="9" t="s">
        <v>11863</v>
      </c>
      <c r="B7762" s="23">
        <v>46140.486111111102</v>
      </c>
      <c r="C7762" s="23">
        <v>46140.488888888904</v>
      </c>
      <c r="D7762" s="23">
        <v>46140.506249999999</v>
      </c>
      <c r="E7762" s="9" t="s">
        <v>212</v>
      </c>
      <c r="F7762" s="9" t="s">
        <v>188</v>
      </c>
      <c r="G7762" s="9" t="s">
        <v>213</v>
      </c>
      <c r="H7762" s="9" t="s">
        <v>161</v>
      </c>
      <c r="I7762" s="9" t="s">
        <v>389</v>
      </c>
      <c r="J7762" s="9" t="s">
        <v>435</v>
      </c>
      <c r="K7762" s="9" t="s">
        <v>239</v>
      </c>
      <c r="L7762" s="9" t="s">
        <v>104</v>
      </c>
      <c r="M7762" s="9" t="s">
        <v>2838</v>
      </c>
      <c r="N7762" s="9" t="s">
        <v>198</v>
      </c>
      <c r="O7762" s="9" t="s">
        <v>116</v>
      </c>
      <c r="P7762" s="9" t="s">
        <v>590</v>
      </c>
      <c r="Q7762" s="9" t="s">
        <v>219</v>
      </c>
      <c r="R7762" s="9">
        <v>0</v>
      </c>
      <c r="S7762" s="9">
        <v>6</v>
      </c>
      <c r="U7762" s="9" t="s">
        <v>290</v>
      </c>
      <c r="W7762" s="9">
        <v>5</v>
      </c>
      <c r="X7762" s="9">
        <f>INDEX(SLA_Policy!$D$2:$D$5,MATCH(F7762,SLA_Policy!$A$2:$A$5,0))</f>
        <v>72</v>
      </c>
      <c r="Y7762" s="9" t="str">
        <f>IF(E7762="Cancelled","Excluded",IF(D7762="",IF((SLA_Policy!$B$8-B7762)*24&gt;X7762,"Open - Breached","Open - On Track"),IF((D7762-B7762)*24&lt;=X7762,"Met","Breached")))</f>
        <v>Met</v>
      </c>
    </row>
    <row r="7763" spans="1:25" x14ac:dyDescent="0.25">
      <c r="A7763" s="9" t="s">
        <v>11864</v>
      </c>
      <c r="B7763" s="23">
        <v>46140.4868055556</v>
      </c>
      <c r="C7763" s="23">
        <v>46140.488194444399</v>
      </c>
      <c r="D7763" s="23">
        <v>46140.511805555601</v>
      </c>
      <c r="E7763" s="9" t="s">
        <v>212</v>
      </c>
      <c r="F7763" s="9" t="s">
        <v>188</v>
      </c>
      <c r="G7763" s="9" t="s">
        <v>213</v>
      </c>
      <c r="H7763" s="9" t="s">
        <v>161</v>
      </c>
      <c r="I7763" s="9" t="s">
        <v>389</v>
      </c>
      <c r="J7763" s="9" t="s">
        <v>1929</v>
      </c>
      <c r="K7763" s="9" t="s">
        <v>246</v>
      </c>
      <c r="L7763" s="9" t="s">
        <v>270</v>
      </c>
      <c r="M7763" s="9" t="s">
        <v>692</v>
      </c>
      <c r="N7763" s="9" t="s">
        <v>198</v>
      </c>
      <c r="O7763" s="9" t="s">
        <v>116</v>
      </c>
      <c r="P7763" s="9" t="s">
        <v>551</v>
      </c>
      <c r="Q7763" s="9" t="s">
        <v>219</v>
      </c>
      <c r="R7763" s="9">
        <v>0</v>
      </c>
      <c r="S7763" s="9">
        <v>4</v>
      </c>
      <c r="U7763" s="9" t="s">
        <v>290</v>
      </c>
      <c r="W7763" s="9">
        <v>5</v>
      </c>
      <c r="X7763" s="9">
        <f>INDEX(SLA_Policy!$D$2:$D$5,MATCH(F7763,SLA_Policy!$A$2:$A$5,0))</f>
        <v>72</v>
      </c>
      <c r="Y7763" s="9" t="str">
        <f>IF(E7763="Cancelled","Excluded",IF(D7763="",IF((SLA_Policy!$B$8-B7763)*24&gt;X7763,"Open - Breached","Open - On Track"),IF((D7763-B7763)*24&lt;=X7763,"Met","Breached")))</f>
        <v>Met</v>
      </c>
    </row>
    <row r="7764" spans="1:25" x14ac:dyDescent="0.25">
      <c r="A7764" s="9" t="s">
        <v>11865</v>
      </c>
      <c r="B7764" s="23">
        <v>46140.491666666698</v>
      </c>
      <c r="C7764" s="23">
        <v>46140.500694444498</v>
      </c>
      <c r="D7764" s="23">
        <v>46140.672916666699</v>
      </c>
      <c r="E7764" s="9" t="s">
        <v>212</v>
      </c>
      <c r="F7764" s="9" t="s">
        <v>188</v>
      </c>
      <c r="G7764" s="9" t="s">
        <v>236</v>
      </c>
      <c r="H7764" s="9" t="s">
        <v>167</v>
      </c>
      <c r="I7764" s="9" t="s">
        <v>255</v>
      </c>
      <c r="J7764" s="9" t="s">
        <v>1577</v>
      </c>
      <c r="K7764" s="9" t="s">
        <v>246</v>
      </c>
      <c r="L7764" s="9" t="s">
        <v>226</v>
      </c>
      <c r="M7764" s="9" t="s">
        <v>1092</v>
      </c>
      <c r="N7764" s="9" t="s">
        <v>197</v>
      </c>
      <c r="O7764" s="9" t="s">
        <v>176</v>
      </c>
      <c r="P7764" s="9" t="s">
        <v>570</v>
      </c>
      <c r="Q7764" s="9" t="s">
        <v>219</v>
      </c>
      <c r="R7764" s="9">
        <v>0</v>
      </c>
      <c r="S7764" s="9">
        <v>16</v>
      </c>
      <c r="U7764" s="9" t="s">
        <v>242</v>
      </c>
      <c r="X7764" s="9">
        <f>INDEX(SLA_Policy!$D$2:$D$5,MATCH(F7764,SLA_Policy!$A$2:$A$5,0))</f>
        <v>72</v>
      </c>
      <c r="Y7764" s="9" t="str">
        <f>IF(E7764="Cancelled","Excluded",IF(D7764="",IF((SLA_Policy!$B$8-B7764)*24&gt;X7764,"Open - Breached","Open - On Track"),IF((D7764-B7764)*24&lt;=X7764,"Met","Breached")))</f>
        <v>Met</v>
      </c>
    </row>
    <row r="7765" spans="1:25" x14ac:dyDescent="0.25">
      <c r="A7765" s="9" t="s">
        <v>11866</v>
      </c>
      <c r="B7765" s="23">
        <v>46140.494444444397</v>
      </c>
      <c r="C7765" s="23">
        <v>46140.496527777803</v>
      </c>
      <c r="D7765" s="23">
        <v>46141.322916666701</v>
      </c>
      <c r="E7765" s="9" t="s">
        <v>212</v>
      </c>
      <c r="F7765" s="9" t="s">
        <v>188</v>
      </c>
      <c r="G7765" s="9" t="s">
        <v>213</v>
      </c>
      <c r="H7765" s="9" t="s">
        <v>88</v>
      </c>
      <c r="I7765" s="9" t="s">
        <v>92</v>
      </c>
      <c r="J7765" s="9" t="s">
        <v>96</v>
      </c>
      <c r="K7765" s="9" t="s">
        <v>239</v>
      </c>
      <c r="L7765" s="9" t="s">
        <v>216</v>
      </c>
      <c r="M7765" s="9" t="s">
        <v>3434</v>
      </c>
      <c r="N7765" s="9" t="s">
        <v>198</v>
      </c>
      <c r="O7765" s="9" t="s">
        <v>178</v>
      </c>
      <c r="P7765" s="9" t="s">
        <v>321</v>
      </c>
      <c r="Q7765" s="9" t="s">
        <v>219</v>
      </c>
      <c r="R7765" s="9">
        <v>0</v>
      </c>
      <c r="S7765" s="9">
        <v>35</v>
      </c>
      <c r="T7765" s="9" t="s">
        <v>220</v>
      </c>
      <c r="U7765" s="9" t="s">
        <v>266</v>
      </c>
      <c r="W7765" s="9">
        <v>5</v>
      </c>
      <c r="X7765" s="9">
        <f>INDEX(SLA_Policy!$D$2:$D$5,MATCH(F7765,SLA_Policy!$A$2:$A$5,0))</f>
        <v>72</v>
      </c>
      <c r="Y7765" s="9" t="str">
        <f>IF(E7765="Cancelled","Excluded",IF(D7765="",IF((SLA_Policy!$B$8-B7765)*24&gt;X7765,"Open - Breached","Open - On Track"),IF((D7765-B7765)*24&lt;=X7765,"Met","Breached")))</f>
        <v>Met</v>
      </c>
    </row>
    <row r="7766" spans="1:25" x14ac:dyDescent="0.25">
      <c r="A7766" s="9" t="s">
        <v>11867</v>
      </c>
      <c r="B7766" s="23">
        <v>46140.5090277778</v>
      </c>
      <c r="C7766" s="23">
        <v>46140.569444444503</v>
      </c>
      <c r="E7766" s="9" t="s">
        <v>649</v>
      </c>
      <c r="F7766" s="9" t="s">
        <v>189</v>
      </c>
      <c r="G7766" s="9" t="s">
        <v>213</v>
      </c>
      <c r="H7766" s="9" t="s">
        <v>162</v>
      </c>
      <c r="I7766" s="9" t="s">
        <v>345</v>
      </c>
      <c r="J7766" s="9" t="s">
        <v>1151</v>
      </c>
      <c r="K7766" s="9" t="s">
        <v>262</v>
      </c>
      <c r="L7766" s="9" t="s">
        <v>293</v>
      </c>
      <c r="M7766" s="9" t="s">
        <v>6515</v>
      </c>
      <c r="N7766" s="9" t="s">
        <v>196</v>
      </c>
      <c r="O7766" s="9" t="s">
        <v>116</v>
      </c>
      <c r="P7766" s="9" t="s">
        <v>218</v>
      </c>
      <c r="Q7766" s="9" t="s">
        <v>219</v>
      </c>
      <c r="R7766" s="9">
        <v>0</v>
      </c>
      <c r="S7766" s="9">
        <v>5</v>
      </c>
      <c r="X7766" s="9">
        <f>INDEX(SLA_Policy!$D$2:$D$5,MATCH(F7766,SLA_Policy!$A$2:$A$5,0))</f>
        <v>120</v>
      </c>
      <c r="Y7766" s="9" t="str">
        <f>IF(E7766="Cancelled","Excluded",IF(D7766="",IF((SLA_Policy!$B$8-B7766)*24&gt;X7766,"Open - Breached","Open - On Track"),IF((D7766-B7766)*24&lt;=X7766,"Met","Breached")))</f>
        <v>Excluded</v>
      </c>
    </row>
    <row r="7767" spans="1:25" x14ac:dyDescent="0.25">
      <c r="A7767" s="9" t="s">
        <v>11868</v>
      </c>
      <c r="B7767" s="23">
        <v>46140.511805555601</v>
      </c>
      <c r="C7767" s="23">
        <v>46140.6875</v>
      </c>
      <c r="D7767" s="23">
        <v>46140.711111111101</v>
      </c>
      <c r="E7767" s="9" t="s">
        <v>212</v>
      </c>
      <c r="F7767" s="9" t="s">
        <v>188</v>
      </c>
      <c r="G7767" s="9" t="s">
        <v>213</v>
      </c>
      <c r="H7767" s="9" t="s">
        <v>164</v>
      </c>
      <c r="I7767" s="9" t="s">
        <v>339</v>
      </c>
      <c r="J7767" s="9" t="s">
        <v>866</v>
      </c>
      <c r="K7767" s="9" t="s">
        <v>246</v>
      </c>
      <c r="L7767" s="9" t="s">
        <v>226</v>
      </c>
      <c r="M7767" s="9" t="s">
        <v>826</v>
      </c>
      <c r="N7767" s="9" t="s">
        <v>197</v>
      </c>
      <c r="O7767" s="9" t="s">
        <v>180</v>
      </c>
      <c r="P7767" s="9" t="s">
        <v>318</v>
      </c>
      <c r="Q7767" s="9" t="s">
        <v>219</v>
      </c>
      <c r="R7767" s="9">
        <v>0</v>
      </c>
      <c r="S7767" s="9">
        <v>18</v>
      </c>
      <c r="T7767" s="9" t="s">
        <v>343</v>
      </c>
      <c r="U7767" s="9" t="s">
        <v>248</v>
      </c>
      <c r="X7767" s="9">
        <f>INDEX(SLA_Policy!$D$2:$D$5,MATCH(F7767,SLA_Policy!$A$2:$A$5,0))</f>
        <v>72</v>
      </c>
      <c r="Y7767" s="9" t="str">
        <f>IF(E7767="Cancelled","Excluded",IF(D7767="",IF((SLA_Policy!$B$8-B7767)*24&gt;X7767,"Open - Breached","Open - On Track"),IF((D7767-B7767)*24&lt;=X7767,"Met","Breached")))</f>
        <v>Met</v>
      </c>
    </row>
    <row r="7768" spans="1:25" x14ac:dyDescent="0.25">
      <c r="A7768" s="9" t="s">
        <v>11869</v>
      </c>
      <c r="B7768" s="23">
        <v>46140.528472222199</v>
      </c>
      <c r="C7768" s="23">
        <v>46140.665972222203</v>
      </c>
      <c r="D7768" s="23">
        <v>46140.704861111102</v>
      </c>
      <c r="E7768" s="9" t="s">
        <v>212</v>
      </c>
      <c r="F7768" s="9" t="s">
        <v>188</v>
      </c>
      <c r="G7768" s="9" t="s">
        <v>236</v>
      </c>
      <c r="H7768" s="9" t="s">
        <v>164</v>
      </c>
      <c r="I7768" s="9" t="s">
        <v>421</v>
      </c>
      <c r="J7768" s="9" t="s">
        <v>1061</v>
      </c>
      <c r="K7768" s="9" t="s">
        <v>246</v>
      </c>
      <c r="L7768" s="9" t="s">
        <v>226</v>
      </c>
      <c r="M7768" s="9" t="s">
        <v>11870</v>
      </c>
      <c r="N7768" s="9" t="s">
        <v>197</v>
      </c>
      <c r="O7768" s="9" t="s">
        <v>116</v>
      </c>
      <c r="P7768" s="9" t="s">
        <v>342</v>
      </c>
      <c r="Q7768" s="9" t="s">
        <v>219</v>
      </c>
      <c r="R7768" s="9">
        <v>0</v>
      </c>
      <c r="S7768" s="9">
        <v>24</v>
      </c>
      <c r="T7768" s="9" t="s">
        <v>343</v>
      </c>
      <c r="U7768" s="9" t="s">
        <v>242</v>
      </c>
      <c r="W7768" s="9">
        <v>3</v>
      </c>
      <c r="X7768" s="9">
        <f>INDEX(SLA_Policy!$D$2:$D$5,MATCH(F7768,SLA_Policy!$A$2:$A$5,0))</f>
        <v>72</v>
      </c>
      <c r="Y7768" s="9" t="str">
        <f>IF(E7768="Cancelled","Excluded",IF(D7768="",IF((SLA_Policy!$B$8-B7768)*24&gt;X7768,"Open - Breached","Open - On Track"),IF((D7768-B7768)*24&lt;=X7768,"Met","Breached")))</f>
        <v>Met</v>
      </c>
    </row>
    <row r="7769" spans="1:25" x14ac:dyDescent="0.25">
      <c r="A7769" s="9" t="s">
        <v>11871</v>
      </c>
      <c r="B7769" s="23">
        <v>46140.535416666702</v>
      </c>
      <c r="C7769" s="23">
        <v>46140.543055555601</v>
      </c>
      <c r="D7769" s="23">
        <v>46141.367361111101</v>
      </c>
      <c r="E7769" s="9" t="s">
        <v>212</v>
      </c>
      <c r="F7769" s="9" t="s">
        <v>189</v>
      </c>
      <c r="G7769" s="9" t="s">
        <v>236</v>
      </c>
      <c r="H7769" s="9" t="s">
        <v>164</v>
      </c>
      <c r="I7769" s="9" t="s">
        <v>421</v>
      </c>
      <c r="J7769" s="9" t="s">
        <v>2690</v>
      </c>
      <c r="K7769" s="9" t="s">
        <v>239</v>
      </c>
      <c r="L7769" s="9" t="s">
        <v>216</v>
      </c>
      <c r="M7769" s="9" t="s">
        <v>1158</v>
      </c>
      <c r="N7769" s="9" t="s">
        <v>198</v>
      </c>
      <c r="O7769" s="9" t="s">
        <v>116</v>
      </c>
      <c r="P7769" s="9" t="s">
        <v>525</v>
      </c>
      <c r="Q7769" s="9" t="s">
        <v>219</v>
      </c>
      <c r="R7769" s="9">
        <v>0</v>
      </c>
      <c r="S7769" s="9">
        <v>22</v>
      </c>
      <c r="T7769" s="9" t="s">
        <v>343</v>
      </c>
      <c r="U7769" s="9" t="s">
        <v>242</v>
      </c>
      <c r="W7769" s="9">
        <v>5</v>
      </c>
      <c r="X7769" s="9">
        <f>INDEX(SLA_Policy!$D$2:$D$5,MATCH(F7769,SLA_Policy!$A$2:$A$5,0))</f>
        <v>120</v>
      </c>
      <c r="Y7769" s="9" t="str">
        <f>IF(E7769="Cancelled","Excluded",IF(D7769="",IF((SLA_Policy!$B$8-B7769)*24&gt;X7769,"Open - Breached","Open - On Track"),IF((D7769-B7769)*24&lt;=X7769,"Met","Breached")))</f>
        <v>Met</v>
      </c>
    </row>
    <row r="7770" spans="1:25" x14ac:dyDescent="0.25">
      <c r="A7770" s="9" t="s">
        <v>11872</v>
      </c>
      <c r="B7770" s="23">
        <v>46140.5444444444</v>
      </c>
      <c r="C7770" s="23">
        <v>46140.565972222197</v>
      </c>
      <c r="D7770" s="23">
        <v>46141.681250000001</v>
      </c>
      <c r="E7770" s="9" t="s">
        <v>212</v>
      </c>
      <c r="F7770" s="9" t="s">
        <v>188</v>
      </c>
      <c r="G7770" s="9" t="s">
        <v>236</v>
      </c>
      <c r="H7770" s="9" t="s">
        <v>167</v>
      </c>
      <c r="I7770" s="9" t="s">
        <v>255</v>
      </c>
      <c r="J7770" s="9" t="s">
        <v>11873</v>
      </c>
      <c r="K7770" s="9" t="s">
        <v>215</v>
      </c>
      <c r="L7770" s="9" t="s">
        <v>311</v>
      </c>
      <c r="M7770" s="9" t="s">
        <v>984</v>
      </c>
      <c r="N7770" s="9" t="s">
        <v>196</v>
      </c>
      <c r="O7770" s="9" t="s">
        <v>176</v>
      </c>
      <c r="P7770" s="9" t="s">
        <v>228</v>
      </c>
      <c r="Q7770" s="9" t="s">
        <v>219</v>
      </c>
      <c r="R7770" s="9">
        <v>0</v>
      </c>
      <c r="S7770" s="9">
        <v>14</v>
      </c>
      <c r="U7770" s="9" t="s">
        <v>242</v>
      </c>
      <c r="W7770" s="9">
        <v>4</v>
      </c>
      <c r="X7770" s="9">
        <f>INDEX(SLA_Policy!$D$2:$D$5,MATCH(F7770,SLA_Policy!$A$2:$A$5,0))</f>
        <v>72</v>
      </c>
      <c r="Y7770" s="9" t="str">
        <f>IF(E7770="Cancelled","Excluded",IF(D7770="",IF((SLA_Policy!$B$8-B7770)*24&gt;X7770,"Open - Breached","Open - On Track"),IF((D7770-B7770)*24&lt;=X7770,"Met","Breached")))</f>
        <v>Met</v>
      </c>
    </row>
    <row r="7771" spans="1:25" x14ac:dyDescent="0.25">
      <c r="A7771" s="9" t="s">
        <v>11874</v>
      </c>
      <c r="B7771" s="23">
        <v>46140.5805555556</v>
      </c>
      <c r="E7771" s="9" t="s">
        <v>649</v>
      </c>
      <c r="F7771" s="9" t="s">
        <v>189</v>
      </c>
      <c r="G7771" s="9" t="s">
        <v>236</v>
      </c>
      <c r="H7771" s="9" t="s">
        <v>161</v>
      </c>
      <c r="I7771" s="9" t="s">
        <v>237</v>
      </c>
      <c r="J7771" s="9" t="s">
        <v>11875</v>
      </c>
      <c r="K7771" s="9" t="s">
        <v>246</v>
      </c>
      <c r="L7771" s="9" t="s">
        <v>311</v>
      </c>
      <c r="M7771" s="9" t="s">
        <v>726</v>
      </c>
      <c r="N7771" s="9" t="s">
        <v>197</v>
      </c>
      <c r="O7771" s="9" t="s">
        <v>179</v>
      </c>
      <c r="P7771" s="9" t="s">
        <v>337</v>
      </c>
      <c r="Q7771" s="9" t="s">
        <v>219</v>
      </c>
      <c r="R7771" s="9">
        <v>0</v>
      </c>
      <c r="S7771" s="9">
        <v>5</v>
      </c>
      <c r="X7771" s="9">
        <f>INDEX(SLA_Policy!$D$2:$D$5,MATCH(F7771,SLA_Policy!$A$2:$A$5,0))</f>
        <v>120</v>
      </c>
      <c r="Y7771" s="9" t="str">
        <f>IF(E7771="Cancelled","Excluded",IF(D7771="",IF((SLA_Policy!$B$8-B7771)*24&gt;X7771,"Open - Breached","Open - On Track"),IF((D7771-B7771)*24&lt;=X7771,"Met","Breached")))</f>
        <v>Excluded</v>
      </c>
    </row>
    <row r="7772" spans="1:25" x14ac:dyDescent="0.25">
      <c r="A7772" s="9" t="s">
        <v>11876</v>
      </c>
      <c r="B7772" s="23">
        <v>46140.59375</v>
      </c>
      <c r="C7772" s="23">
        <v>46140.690972222197</v>
      </c>
      <c r="D7772" s="23">
        <v>46141.365277777797</v>
      </c>
      <c r="E7772" s="9" t="s">
        <v>212</v>
      </c>
      <c r="F7772" s="9" t="s">
        <v>189</v>
      </c>
      <c r="G7772" s="9" t="s">
        <v>236</v>
      </c>
      <c r="H7772" s="9" t="s">
        <v>161</v>
      </c>
      <c r="I7772" s="9" t="s">
        <v>482</v>
      </c>
      <c r="J7772" s="9" t="s">
        <v>2529</v>
      </c>
      <c r="K7772" s="9" t="s">
        <v>239</v>
      </c>
      <c r="L7772" s="9" t="s">
        <v>216</v>
      </c>
      <c r="M7772" s="9" t="s">
        <v>1609</v>
      </c>
      <c r="N7772" s="9" t="s">
        <v>196</v>
      </c>
      <c r="O7772" s="9" t="s">
        <v>177</v>
      </c>
      <c r="P7772" s="9" t="s">
        <v>942</v>
      </c>
      <c r="Q7772" s="9" t="s">
        <v>219</v>
      </c>
      <c r="R7772" s="9">
        <v>0</v>
      </c>
      <c r="S7772" s="9">
        <v>42</v>
      </c>
      <c r="U7772" s="9" t="s">
        <v>242</v>
      </c>
      <c r="X7772" s="9">
        <f>INDEX(SLA_Policy!$D$2:$D$5,MATCH(F7772,SLA_Policy!$A$2:$A$5,0))</f>
        <v>120</v>
      </c>
      <c r="Y7772" s="9" t="str">
        <f>IF(E7772="Cancelled","Excluded",IF(D7772="",IF((SLA_Policy!$B$8-B7772)*24&gt;X7772,"Open - Breached","Open - On Track"),IF((D7772-B7772)*24&lt;=X7772,"Met","Breached")))</f>
        <v>Met</v>
      </c>
    </row>
    <row r="7773" spans="1:25" x14ac:dyDescent="0.25">
      <c r="A7773" s="9" t="s">
        <v>11877</v>
      </c>
      <c r="B7773" s="23">
        <v>46140.595138888901</v>
      </c>
      <c r="C7773" s="23">
        <v>46140.6069444444</v>
      </c>
      <c r="D7773" s="23">
        <v>46141.556944444397</v>
      </c>
      <c r="E7773" s="9" t="s">
        <v>212</v>
      </c>
      <c r="F7773" s="9" t="s">
        <v>189</v>
      </c>
      <c r="G7773" s="9" t="s">
        <v>213</v>
      </c>
      <c r="H7773" s="9" t="s">
        <v>162</v>
      </c>
      <c r="I7773" s="9" t="s">
        <v>416</v>
      </c>
      <c r="J7773" s="9" t="s">
        <v>11878</v>
      </c>
      <c r="K7773" s="9" t="s">
        <v>246</v>
      </c>
      <c r="L7773" s="9" t="s">
        <v>216</v>
      </c>
      <c r="M7773" s="9" t="s">
        <v>817</v>
      </c>
      <c r="N7773" s="9" t="s">
        <v>198</v>
      </c>
      <c r="O7773" s="9" t="s">
        <v>179</v>
      </c>
      <c r="P7773" s="9" t="s">
        <v>264</v>
      </c>
      <c r="Q7773" s="9" t="s">
        <v>219</v>
      </c>
      <c r="R7773" s="9">
        <v>0</v>
      </c>
      <c r="S7773" s="9">
        <v>13</v>
      </c>
      <c r="U7773" s="9" t="s">
        <v>266</v>
      </c>
      <c r="X7773" s="9">
        <f>INDEX(SLA_Policy!$D$2:$D$5,MATCH(F7773,SLA_Policy!$A$2:$A$5,0))</f>
        <v>120</v>
      </c>
      <c r="Y7773" s="9" t="str">
        <f>IF(E7773="Cancelled","Excluded",IF(D7773="",IF((SLA_Policy!$B$8-B7773)*24&gt;X7773,"Open - Breached","Open - On Track"),IF((D7773-B7773)*24&lt;=X7773,"Met","Breached")))</f>
        <v>Met</v>
      </c>
    </row>
    <row r="7774" spans="1:25" x14ac:dyDescent="0.25">
      <c r="A7774" s="9" t="s">
        <v>11879</v>
      </c>
      <c r="B7774" s="23">
        <v>46140.609027777798</v>
      </c>
      <c r="C7774" s="23">
        <v>46140.6472222222</v>
      </c>
      <c r="D7774" s="23">
        <v>46140.655555555597</v>
      </c>
      <c r="E7774" s="9" t="s">
        <v>212</v>
      </c>
      <c r="F7774" s="9" t="s">
        <v>188</v>
      </c>
      <c r="G7774" s="9" t="s">
        <v>213</v>
      </c>
      <c r="H7774" s="9" t="s">
        <v>161</v>
      </c>
      <c r="I7774" s="9" t="s">
        <v>454</v>
      </c>
      <c r="J7774" s="9" t="s">
        <v>8998</v>
      </c>
      <c r="K7774" s="9" t="s">
        <v>246</v>
      </c>
      <c r="L7774" s="9" t="s">
        <v>104</v>
      </c>
      <c r="M7774" s="9" t="s">
        <v>2625</v>
      </c>
      <c r="N7774" s="9" t="s">
        <v>196</v>
      </c>
      <c r="O7774" s="9" t="s">
        <v>116</v>
      </c>
      <c r="P7774" s="9" t="s">
        <v>551</v>
      </c>
      <c r="Q7774" s="9" t="s">
        <v>219</v>
      </c>
      <c r="R7774" s="9">
        <v>0</v>
      </c>
      <c r="S7774" s="9">
        <v>5</v>
      </c>
      <c r="U7774" s="9" t="s">
        <v>290</v>
      </c>
      <c r="X7774" s="9">
        <f>INDEX(SLA_Policy!$D$2:$D$5,MATCH(F7774,SLA_Policy!$A$2:$A$5,0))</f>
        <v>72</v>
      </c>
      <c r="Y7774" s="9" t="str">
        <f>IF(E7774="Cancelled","Excluded",IF(D7774="",IF((SLA_Policy!$B$8-B7774)*24&gt;X7774,"Open - Breached","Open - On Track"),IF((D7774-B7774)*24&lt;=X7774,"Met","Breached")))</f>
        <v>Met</v>
      </c>
    </row>
    <row r="7775" spans="1:25" x14ac:dyDescent="0.25">
      <c r="A7775" s="9" t="s">
        <v>11880</v>
      </c>
      <c r="B7775" s="23">
        <v>46140.611111111102</v>
      </c>
      <c r="C7775" s="23">
        <v>46140.721527777801</v>
      </c>
      <c r="D7775" s="23">
        <v>46141.519444444399</v>
      </c>
      <c r="E7775" s="9" t="s">
        <v>212</v>
      </c>
      <c r="F7775" s="9" t="s">
        <v>188</v>
      </c>
      <c r="G7775" s="9" t="s">
        <v>213</v>
      </c>
      <c r="H7775" s="9" t="s">
        <v>167</v>
      </c>
      <c r="I7775" s="9" t="s">
        <v>349</v>
      </c>
      <c r="J7775" s="9" t="s">
        <v>8158</v>
      </c>
      <c r="K7775" s="9" t="s">
        <v>239</v>
      </c>
      <c r="L7775" s="9" t="s">
        <v>307</v>
      </c>
      <c r="M7775" s="9" t="s">
        <v>2600</v>
      </c>
      <c r="N7775" s="9" t="s">
        <v>196</v>
      </c>
      <c r="O7775" s="9" t="s">
        <v>180</v>
      </c>
      <c r="P7775" s="9" t="s">
        <v>278</v>
      </c>
      <c r="Q7775" s="9" t="s">
        <v>219</v>
      </c>
      <c r="R7775" s="9">
        <v>0</v>
      </c>
      <c r="S7775" s="9">
        <v>17</v>
      </c>
      <c r="U7775" s="9" t="s">
        <v>266</v>
      </c>
      <c r="X7775" s="9">
        <f>INDEX(SLA_Policy!$D$2:$D$5,MATCH(F7775,SLA_Policy!$A$2:$A$5,0))</f>
        <v>72</v>
      </c>
      <c r="Y7775" s="9" t="str">
        <f>IF(E7775="Cancelled","Excluded",IF(D7775="",IF((SLA_Policy!$B$8-B7775)*24&gt;X7775,"Open - Breached","Open - On Track"),IF((D7775-B7775)*24&lt;=X7775,"Met","Breached")))</f>
        <v>Met</v>
      </c>
    </row>
    <row r="7776" spans="1:25" x14ac:dyDescent="0.25">
      <c r="A7776" s="9" t="s">
        <v>11881</v>
      </c>
      <c r="B7776" s="23">
        <v>46140.620138888902</v>
      </c>
      <c r="C7776" s="23">
        <v>46141.346527777801</v>
      </c>
      <c r="D7776" s="23">
        <v>46142.414583333302</v>
      </c>
      <c r="E7776" s="9" t="s">
        <v>212</v>
      </c>
      <c r="F7776" s="9" t="s">
        <v>189</v>
      </c>
      <c r="G7776" s="9" t="s">
        <v>236</v>
      </c>
      <c r="H7776" s="9" t="s">
        <v>161</v>
      </c>
      <c r="I7776" s="9" t="s">
        <v>237</v>
      </c>
      <c r="J7776" s="9" t="s">
        <v>899</v>
      </c>
      <c r="K7776" s="9" t="s">
        <v>246</v>
      </c>
      <c r="L7776" s="9" t="s">
        <v>216</v>
      </c>
      <c r="M7776" s="9" t="s">
        <v>1714</v>
      </c>
      <c r="N7776" s="9" t="s">
        <v>196</v>
      </c>
      <c r="O7776" s="9" t="s">
        <v>177</v>
      </c>
      <c r="P7776" s="9" t="s">
        <v>300</v>
      </c>
      <c r="Q7776" s="9" t="s">
        <v>219</v>
      </c>
      <c r="R7776" s="9">
        <v>0</v>
      </c>
      <c r="S7776" s="9">
        <v>23</v>
      </c>
      <c r="U7776" s="9" t="s">
        <v>242</v>
      </c>
      <c r="W7776" s="9">
        <v>2</v>
      </c>
      <c r="X7776" s="9">
        <f>INDEX(SLA_Policy!$D$2:$D$5,MATCH(F7776,SLA_Policy!$A$2:$A$5,0))</f>
        <v>120</v>
      </c>
      <c r="Y7776" s="9" t="str">
        <f>IF(E7776="Cancelled","Excluded",IF(D7776="",IF((SLA_Policy!$B$8-B7776)*24&gt;X7776,"Open - Breached","Open - On Track"),IF((D7776-B7776)*24&lt;=X7776,"Met","Breached")))</f>
        <v>Met</v>
      </c>
    </row>
    <row r="7777" spans="1:25" x14ac:dyDescent="0.25">
      <c r="A7777" s="9" t="s">
        <v>11882</v>
      </c>
      <c r="B7777" s="23">
        <v>46140.636111111096</v>
      </c>
      <c r="C7777" s="23">
        <v>46140.65625</v>
      </c>
      <c r="D7777" s="23">
        <v>46141.447222222203</v>
      </c>
      <c r="E7777" s="9" t="s">
        <v>212</v>
      </c>
      <c r="F7777" s="9" t="s">
        <v>188</v>
      </c>
      <c r="G7777" s="9" t="s">
        <v>213</v>
      </c>
      <c r="H7777" s="9" t="s">
        <v>165</v>
      </c>
      <c r="I7777" s="9" t="s">
        <v>2034</v>
      </c>
      <c r="J7777" s="9" t="s">
        <v>11883</v>
      </c>
      <c r="K7777" s="9" t="s">
        <v>303</v>
      </c>
      <c r="L7777" s="9" t="s">
        <v>216</v>
      </c>
      <c r="M7777" s="9" t="s">
        <v>460</v>
      </c>
      <c r="N7777" s="9" t="s">
        <v>197</v>
      </c>
      <c r="O7777" s="9" t="s">
        <v>176</v>
      </c>
      <c r="P7777" s="9" t="s">
        <v>570</v>
      </c>
      <c r="Q7777" s="9" t="s">
        <v>219</v>
      </c>
      <c r="R7777" s="9">
        <v>0</v>
      </c>
      <c r="S7777" s="9">
        <v>37</v>
      </c>
      <c r="U7777" s="9" t="s">
        <v>266</v>
      </c>
      <c r="X7777" s="9">
        <f>INDEX(SLA_Policy!$D$2:$D$5,MATCH(F7777,SLA_Policy!$A$2:$A$5,0))</f>
        <v>72</v>
      </c>
      <c r="Y7777" s="9" t="str">
        <f>IF(E7777="Cancelled","Excluded",IF(D7777="",IF((SLA_Policy!$B$8-B7777)*24&gt;X7777,"Open - Breached","Open - On Track"),IF((D7777-B7777)*24&lt;=X7777,"Met","Breached")))</f>
        <v>Met</v>
      </c>
    </row>
    <row r="7778" spans="1:25" x14ac:dyDescent="0.25">
      <c r="A7778" s="9" t="s">
        <v>11884</v>
      </c>
      <c r="B7778" s="23">
        <v>46140.636805555601</v>
      </c>
      <c r="C7778" s="23">
        <v>46140.786805555603</v>
      </c>
      <c r="D7778" s="23">
        <v>46141.313194444498</v>
      </c>
      <c r="E7778" s="9" t="s">
        <v>212</v>
      </c>
      <c r="F7778" s="9" t="s">
        <v>188</v>
      </c>
      <c r="G7778" s="9" t="s">
        <v>213</v>
      </c>
      <c r="H7778" s="9" t="s">
        <v>166</v>
      </c>
      <c r="I7778" s="9" t="s">
        <v>398</v>
      </c>
      <c r="J7778" s="9" t="s">
        <v>1731</v>
      </c>
      <c r="K7778" s="9" t="s">
        <v>215</v>
      </c>
      <c r="L7778" s="9" t="s">
        <v>307</v>
      </c>
      <c r="M7778" s="9" t="s">
        <v>2834</v>
      </c>
      <c r="N7778" s="9" t="s">
        <v>196</v>
      </c>
      <c r="O7778" s="9" t="s">
        <v>181</v>
      </c>
      <c r="P7778" s="9" t="s">
        <v>445</v>
      </c>
      <c r="Q7778" s="9" t="s">
        <v>219</v>
      </c>
      <c r="R7778" s="9">
        <v>0</v>
      </c>
      <c r="S7778" s="9">
        <v>47</v>
      </c>
      <c r="U7778" s="9" t="s">
        <v>290</v>
      </c>
      <c r="X7778" s="9">
        <f>INDEX(SLA_Policy!$D$2:$D$5,MATCH(F7778,SLA_Policy!$A$2:$A$5,0))</f>
        <v>72</v>
      </c>
      <c r="Y7778" s="9" t="str">
        <f>IF(E7778="Cancelled","Excluded",IF(D7778="",IF((SLA_Policy!$B$8-B7778)*24&gt;X7778,"Open - Breached","Open - On Track"),IF((D7778-B7778)*24&lt;=X7778,"Met","Breached")))</f>
        <v>Met</v>
      </c>
    </row>
    <row r="7779" spans="1:25" x14ac:dyDescent="0.25">
      <c r="A7779" s="9" t="s">
        <v>11885</v>
      </c>
      <c r="B7779" s="23">
        <v>46140.644444444399</v>
      </c>
      <c r="C7779" s="23">
        <v>46140.659722222197</v>
      </c>
      <c r="D7779" s="23">
        <v>46142.502777777801</v>
      </c>
      <c r="E7779" s="9" t="s">
        <v>212</v>
      </c>
      <c r="F7779" s="9" t="s">
        <v>189</v>
      </c>
      <c r="G7779" s="9" t="s">
        <v>213</v>
      </c>
      <c r="H7779" s="9" t="s">
        <v>166</v>
      </c>
      <c r="I7779" s="9" t="s">
        <v>286</v>
      </c>
      <c r="J7779" s="9" t="s">
        <v>11886</v>
      </c>
      <c r="K7779" s="9" t="s">
        <v>246</v>
      </c>
      <c r="L7779" s="9" t="s">
        <v>216</v>
      </c>
      <c r="M7779" s="9" t="s">
        <v>3714</v>
      </c>
      <c r="N7779" s="9" t="s">
        <v>197</v>
      </c>
      <c r="O7779" s="9" t="s">
        <v>181</v>
      </c>
      <c r="P7779" s="9" t="s">
        <v>289</v>
      </c>
      <c r="Q7779" s="9" t="s">
        <v>273</v>
      </c>
      <c r="R7779" s="9">
        <v>0</v>
      </c>
      <c r="S7779" s="9">
        <v>16</v>
      </c>
      <c r="U7779" s="9" t="s">
        <v>290</v>
      </c>
      <c r="X7779" s="9">
        <f>INDEX(SLA_Policy!$D$2:$D$5,MATCH(F7779,SLA_Policy!$A$2:$A$5,0))</f>
        <v>120</v>
      </c>
      <c r="Y7779" s="9" t="str">
        <f>IF(E7779="Cancelled","Excluded",IF(D7779="",IF((SLA_Policy!$B$8-B7779)*24&gt;X7779,"Open - Breached","Open - On Track"),IF((D7779-B7779)*24&lt;=X7779,"Met","Breached")))</f>
        <v>Met</v>
      </c>
    </row>
    <row r="7780" spans="1:25" x14ac:dyDescent="0.25">
      <c r="A7780" s="9" t="s">
        <v>11887</v>
      </c>
      <c r="B7780" s="23">
        <v>46140.662499999999</v>
      </c>
      <c r="C7780" s="23">
        <v>46140.694444444503</v>
      </c>
      <c r="D7780" s="23">
        <v>46141.345833333296</v>
      </c>
      <c r="E7780" s="9" t="s">
        <v>212</v>
      </c>
      <c r="F7780" s="9" t="s">
        <v>189</v>
      </c>
      <c r="G7780" s="9" t="s">
        <v>213</v>
      </c>
      <c r="H7780" s="9" t="s">
        <v>88</v>
      </c>
      <c r="I7780" s="9" t="s">
        <v>268</v>
      </c>
      <c r="J7780" s="9" t="s">
        <v>4147</v>
      </c>
      <c r="K7780" s="9" t="s">
        <v>262</v>
      </c>
      <c r="L7780" s="9" t="s">
        <v>226</v>
      </c>
      <c r="M7780" s="9" t="s">
        <v>3199</v>
      </c>
      <c r="N7780" s="9" t="s">
        <v>198</v>
      </c>
      <c r="O7780" s="9" t="s">
        <v>178</v>
      </c>
      <c r="P7780" s="9" t="s">
        <v>360</v>
      </c>
      <c r="Q7780" s="9" t="s">
        <v>219</v>
      </c>
      <c r="R7780" s="9">
        <v>0</v>
      </c>
      <c r="S7780" s="9">
        <v>41</v>
      </c>
      <c r="T7780" s="9" t="s">
        <v>136</v>
      </c>
      <c r="U7780" s="9" t="s">
        <v>376</v>
      </c>
      <c r="X7780" s="9">
        <f>INDEX(SLA_Policy!$D$2:$D$5,MATCH(F7780,SLA_Policy!$A$2:$A$5,0))</f>
        <v>120</v>
      </c>
      <c r="Y7780" s="9" t="str">
        <f>IF(E7780="Cancelled","Excluded",IF(D7780="",IF((SLA_Policy!$B$8-B7780)*24&gt;X7780,"Open - Breached","Open - On Track"),IF((D7780-B7780)*24&lt;=X7780,"Met","Breached")))</f>
        <v>Met</v>
      </c>
    </row>
    <row r="7781" spans="1:25" x14ac:dyDescent="0.25">
      <c r="A7781" s="9" t="s">
        <v>11888</v>
      </c>
      <c r="B7781" s="23">
        <v>46140.675000000003</v>
      </c>
      <c r="C7781" s="23">
        <v>46140.681944444397</v>
      </c>
      <c r="D7781" s="23">
        <v>46142.411111111098</v>
      </c>
      <c r="E7781" s="9" t="s">
        <v>212</v>
      </c>
      <c r="F7781" s="9" t="s">
        <v>189</v>
      </c>
      <c r="G7781" s="9" t="s">
        <v>236</v>
      </c>
      <c r="H7781" s="9" t="s">
        <v>167</v>
      </c>
      <c r="I7781" s="9" t="s">
        <v>255</v>
      </c>
      <c r="J7781" s="9" t="s">
        <v>11889</v>
      </c>
      <c r="K7781" s="9" t="s">
        <v>239</v>
      </c>
      <c r="L7781" s="9" t="s">
        <v>216</v>
      </c>
      <c r="M7781" s="9" t="s">
        <v>1990</v>
      </c>
      <c r="N7781" s="9" t="s">
        <v>200</v>
      </c>
      <c r="O7781" s="9" t="s">
        <v>176</v>
      </c>
      <c r="P7781" s="9" t="s">
        <v>419</v>
      </c>
      <c r="Q7781" s="9" t="s">
        <v>219</v>
      </c>
      <c r="R7781" s="9">
        <v>0</v>
      </c>
      <c r="S7781" s="9">
        <v>28</v>
      </c>
      <c r="U7781" s="9" t="s">
        <v>242</v>
      </c>
      <c r="X7781" s="9">
        <f>INDEX(SLA_Policy!$D$2:$D$5,MATCH(F7781,SLA_Policy!$A$2:$A$5,0))</f>
        <v>120</v>
      </c>
      <c r="Y7781" s="9" t="str">
        <f>IF(E7781="Cancelled","Excluded",IF(D7781="",IF((SLA_Policy!$B$8-B7781)*24&gt;X7781,"Open - Breached","Open - On Track"),IF((D7781-B7781)*24&lt;=X7781,"Met","Breached")))</f>
        <v>Met</v>
      </c>
    </row>
    <row r="7782" spans="1:25" x14ac:dyDescent="0.25">
      <c r="A7782" s="9" t="s">
        <v>11890</v>
      </c>
      <c r="B7782" s="23">
        <v>46140.721527777801</v>
      </c>
      <c r="C7782" s="23">
        <v>46141.370138888902</v>
      </c>
      <c r="D7782" s="23">
        <v>46142.6472222222</v>
      </c>
      <c r="E7782" s="9" t="s">
        <v>212</v>
      </c>
      <c r="F7782" s="9" t="s">
        <v>189</v>
      </c>
      <c r="G7782" s="9" t="s">
        <v>236</v>
      </c>
      <c r="H7782" s="9" t="s">
        <v>167</v>
      </c>
      <c r="I7782" s="9" t="s">
        <v>255</v>
      </c>
      <c r="J7782" s="9" t="s">
        <v>9673</v>
      </c>
      <c r="K7782" s="9" t="s">
        <v>262</v>
      </c>
      <c r="L7782" s="9" t="s">
        <v>307</v>
      </c>
      <c r="M7782" s="9" t="s">
        <v>4968</v>
      </c>
      <c r="N7782" s="9" t="s">
        <v>197</v>
      </c>
      <c r="O7782" s="9" t="s">
        <v>116</v>
      </c>
      <c r="P7782" s="9" t="s">
        <v>551</v>
      </c>
      <c r="Q7782" s="9" t="s">
        <v>219</v>
      </c>
      <c r="R7782" s="9">
        <v>0</v>
      </c>
      <c r="S7782" s="9">
        <v>17</v>
      </c>
      <c r="U7782" s="9" t="s">
        <v>242</v>
      </c>
      <c r="W7782" s="9">
        <v>4</v>
      </c>
      <c r="X7782" s="9">
        <f>INDEX(SLA_Policy!$D$2:$D$5,MATCH(F7782,SLA_Policy!$A$2:$A$5,0))</f>
        <v>120</v>
      </c>
      <c r="Y7782" s="9" t="str">
        <f>IF(E7782="Cancelled","Excluded",IF(D7782="",IF((SLA_Policy!$B$8-B7782)*24&gt;X7782,"Open - Breached","Open - On Track"),IF((D7782-B7782)*24&lt;=X7782,"Met","Breached")))</f>
        <v>Met</v>
      </c>
    </row>
    <row r="7783" spans="1:25" x14ac:dyDescent="0.25">
      <c r="A7783" s="9" t="s">
        <v>11891</v>
      </c>
      <c r="B7783" s="23">
        <v>46140.724999999999</v>
      </c>
      <c r="C7783" s="23">
        <v>46141.357638888898</v>
      </c>
      <c r="D7783" s="23">
        <v>46141.387499999997</v>
      </c>
      <c r="E7783" s="9" t="s">
        <v>212</v>
      </c>
      <c r="F7783" s="9" t="s">
        <v>188</v>
      </c>
      <c r="G7783" s="9" t="s">
        <v>236</v>
      </c>
      <c r="H7783" s="9" t="s">
        <v>167</v>
      </c>
      <c r="I7783" s="9" t="s">
        <v>255</v>
      </c>
      <c r="J7783" s="9" t="s">
        <v>1632</v>
      </c>
      <c r="K7783" s="9" t="s">
        <v>246</v>
      </c>
      <c r="L7783" s="9" t="s">
        <v>270</v>
      </c>
      <c r="M7783" s="9" t="s">
        <v>1502</v>
      </c>
      <c r="N7783" s="9" t="s">
        <v>196</v>
      </c>
      <c r="O7783" s="9" t="s">
        <v>116</v>
      </c>
      <c r="P7783" s="9" t="s">
        <v>342</v>
      </c>
      <c r="Q7783" s="9" t="s">
        <v>219</v>
      </c>
      <c r="R7783" s="9">
        <v>0</v>
      </c>
      <c r="S7783" s="9">
        <v>19</v>
      </c>
      <c r="U7783" s="9" t="s">
        <v>242</v>
      </c>
      <c r="X7783" s="9">
        <f>INDEX(SLA_Policy!$D$2:$D$5,MATCH(F7783,SLA_Policy!$A$2:$A$5,0))</f>
        <v>72</v>
      </c>
      <c r="Y7783" s="9" t="str">
        <f>IF(E7783="Cancelled","Excluded",IF(D7783="",IF((SLA_Policy!$B$8-B7783)*24&gt;X7783,"Open - Breached","Open - On Track"),IF((D7783-B7783)*24&lt;=X7783,"Met","Breached")))</f>
        <v>Met</v>
      </c>
    </row>
    <row r="7784" spans="1:25" x14ac:dyDescent="0.25">
      <c r="A7784" s="9" t="s">
        <v>11892</v>
      </c>
      <c r="B7784" s="23">
        <v>46140.7368055556</v>
      </c>
      <c r="C7784" s="23">
        <v>46140.780555555597</v>
      </c>
      <c r="D7784" s="23">
        <v>46141.438194444498</v>
      </c>
      <c r="E7784" s="9" t="s">
        <v>212</v>
      </c>
      <c r="F7784" s="9" t="s">
        <v>189</v>
      </c>
      <c r="G7784" s="9" t="s">
        <v>213</v>
      </c>
      <c r="H7784" s="9" t="s">
        <v>165</v>
      </c>
      <c r="I7784" s="9" t="s">
        <v>2034</v>
      </c>
      <c r="J7784" s="9" t="s">
        <v>11893</v>
      </c>
      <c r="K7784" s="9" t="s">
        <v>246</v>
      </c>
      <c r="L7784" s="9" t="s">
        <v>216</v>
      </c>
      <c r="M7784" s="9" t="s">
        <v>2860</v>
      </c>
      <c r="N7784" s="9" t="s">
        <v>199</v>
      </c>
      <c r="O7784" s="9" t="s">
        <v>176</v>
      </c>
      <c r="P7784" s="9" t="s">
        <v>253</v>
      </c>
      <c r="Q7784" s="9" t="s">
        <v>273</v>
      </c>
      <c r="R7784" s="9">
        <v>0</v>
      </c>
      <c r="S7784" s="9">
        <v>57</v>
      </c>
      <c r="U7784" s="9" t="s">
        <v>290</v>
      </c>
      <c r="X7784" s="9">
        <f>INDEX(SLA_Policy!$D$2:$D$5,MATCH(F7784,SLA_Policy!$A$2:$A$5,0))</f>
        <v>120</v>
      </c>
      <c r="Y7784" s="9" t="str">
        <f>IF(E7784="Cancelled","Excluded",IF(D7784="",IF((SLA_Policy!$B$8-B7784)*24&gt;X7784,"Open - Breached","Open - On Track"),IF((D7784-B7784)*24&lt;=X7784,"Met","Breached")))</f>
        <v>Met</v>
      </c>
    </row>
    <row r="7785" spans="1:25" x14ac:dyDescent="0.25">
      <c r="A7785" s="9" t="s">
        <v>11894</v>
      </c>
      <c r="B7785" s="23">
        <v>46140.739583333299</v>
      </c>
      <c r="C7785" s="23">
        <v>46140.741666666698</v>
      </c>
      <c r="D7785" s="23">
        <v>46142.3881944444</v>
      </c>
      <c r="E7785" s="9" t="s">
        <v>212</v>
      </c>
      <c r="F7785" s="9" t="s">
        <v>188</v>
      </c>
      <c r="G7785" s="9" t="s">
        <v>213</v>
      </c>
      <c r="H7785" s="9" t="s">
        <v>163</v>
      </c>
      <c r="I7785" s="9" t="s">
        <v>223</v>
      </c>
      <c r="J7785" s="9" t="s">
        <v>10870</v>
      </c>
      <c r="K7785" s="9" t="s">
        <v>303</v>
      </c>
      <c r="L7785" s="9" t="s">
        <v>226</v>
      </c>
      <c r="M7785" s="9" t="s">
        <v>2818</v>
      </c>
      <c r="N7785" s="9" t="s">
        <v>198</v>
      </c>
      <c r="O7785" s="9" t="s">
        <v>176</v>
      </c>
      <c r="P7785" s="9" t="s">
        <v>228</v>
      </c>
      <c r="Q7785" s="9" t="s">
        <v>219</v>
      </c>
      <c r="R7785" s="9">
        <v>0</v>
      </c>
      <c r="S7785" s="9">
        <v>50</v>
      </c>
      <c r="T7785" s="9" t="s">
        <v>136</v>
      </c>
      <c r="U7785" s="9" t="s">
        <v>230</v>
      </c>
      <c r="X7785" s="9">
        <f>INDEX(SLA_Policy!$D$2:$D$5,MATCH(F7785,SLA_Policy!$A$2:$A$5,0))</f>
        <v>72</v>
      </c>
      <c r="Y7785" s="9" t="str">
        <f>IF(E7785="Cancelled","Excluded",IF(D7785="",IF((SLA_Policy!$B$8-B7785)*24&gt;X7785,"Open - Breached","Open - On Track"),IF((D7785-B7785)*24&lt;=X7785,"Met","Breached")))</f>
        <v>Met</v>
      </c>
    </row>
    <row r="7786" spans="1:25" x14ac:dyDescent="0.25">
      <c r="A7786" s="9" t="s">
        <v>11895</v>
      </c>
      <c r="B7786" s="23">
        <v>46140.741666666698</v>
      </c>
      <c r="C7786" s="23">
        <v>46140.745833333298</v>
      </c>
      <c r="D7786" s="23">
        <v>46141.3659722222</v>
      </c>
      <c r="E7786" s="9" t="s">
        <v>212</v>
      </c>
      <c r="F7786" s="9" t="s">
        <v>188</v>
      </c>
      <c r="G7786" s="9" t="s">
        <v>213</v>
      </c>
      <c r="H7786" s="9" t="s">
        <v>161</v>
      </c>
      <c r="I7786" s="9" t="s">
        <v>297</v>
      </c>
      <c r="J7786" s="9" t="s">
        <v>6675</v>
      </c>
      <c r="K7786" s="9" t="s">
        <v>303</v>
      </c>
      <c r="L7786" s="9" t="s">
        <v>104</v>
      </c>
      <c r="M7786" s="9" t="s">
        <v>2326</v>
      </c>
      <c r="N7786" s="9" t="s">
        <v>198</v>
      </c>
      <c r="O7786" s="9" t="s">
        <v>177</v>
      </c>
      <c r="P7786" s="9" t="s">
        <v>457</v>
      </c>
      <c r="Q7786" s="9" t="s">
        <v>219</v>
      </c>
      <c r="R7786" s="9">
        <v>0</v>
      </c>
      <c r="S7786" s="9">
        <v>12</v>
      </c>
      <c r="U7786" s="9" t="s">
        <v>290</v>
      </c>
      <c r="W7786" s="9">
        <v>4</v>
      </c>
      <c r="X7786" s="9">
        <f>INDEX(SLA_Policy!$D$2:$D$5,MATCH(F7786,SLA_Policy!$A$2:$A$5,0))</f>
        <v>72</v>
      </c>
      <c r="Y7786" s="9" t="str">
        <f>IF(E7786="Cancelled","Excluded",IF(D7786="",IF((SLA_Policy!$B$8-B7786)*24&gt;X7786,"Open - Breached","Open - On Track"),IF((D7786-B7786)*24&lt;=X7786,"Met","Breached")))</f>
        <v>Met</v>
      </c>
    </row>
    <row r="7787" spans="1:25" x14ac:dyDescent="0.25">
      <c r="A7787" s="9" t="s">
        <v>11896</v>
      </c>
      <c r="B7787" s="23">
        <v>46140.822222222203</v>
      </c>
      <c r="C7787" s="23">
        <v>46141.359027777798</v>
      </c>
      <c r="D7787" s="23">
        <v>46141.372916666704</v>
      </c>
      <c r="E7787" s="9" t="s">
        <v>212</v>
      </c>
      <c r="F7787" s="9" t="s">
        <v>189</v>
      </c>
      <c r="G7787" s="9" t="s">
        <v>213</v>
      </c>
      <c r="H7787" s="9" t="s">
        <v>162</v>
      </c>
      <c r="I7787" s="9" t="s">
        <v>244</v>
      </c>
      <c r="J7787" s="9" t="s">
        <v>9126</v>
      </c>
      <c r="K7787" s="9" t="s">
        <v>246</v>
      </c>
      <c r="L7787" s="9" t="s">
        <v>282</v>
      </c>
      <c r="M7787" s="9" t="s">
        <v>686</v>
      </c>
      <c r="N7787" s="9" t="s">
        <v>196</v>
      </c>
      <c r="O7787" s="9" t="s">
        <v>179</v>
      </c>
      <c r="P7787" s="9" t="s">
        <v>313</v>
      </c>
      <c r="Q7787" s="9" t="s">
        <v>219</v>
      </c>
      <c r="R7787" s="9">
        <v>0</v>
      </c>
      <c r="S7787" s="9">
        <v>37</v>
      </c>
      <c r="U7787" s="9" t="s">
        <v>661</v>
      </c>
      <c r="X7787" s="9">
        <f>INDEX(SLA_Policy!$D$2:$D$5,MATCH(F7787,SLA_Policy!$A$2:$A$5,0))</f>
        <v>120</v>
      </c>
      <c r="Y7787" s="9" t="str">
        <f>IF(E7787="Cancelled","Excluded",IF(D7787="",IF((SLA_Policy!$B$8-B7787)*24&gt;X7787,"Open - Breached","Open - On Track"),IF((D7787-B7787)*24&lt;=X7787,"Met","Breached")))</f>
        <v>Met</v>
      </c>
    </row>
    <row r="7788" spans="1:25" x14ac:dyDescent="0.25">
      <c r="A7788" s="9" t="s">
        <v>11897</v>
      </c>
      <c r="B7788" s="23">
        <v>46141.293055555601</v>
      </c>
      <c r="C7788" s="23">
        <v>46141.508333333302</v>
      </c>
      <c r="D7788" s="23">
        <v>46141.747222222199</v>
      </c>
      <c r="E7788" s="9" t="s">
        <v>212</v>
      </c>
      <c r="F7788" s="9" t="s">
        <v>189</v>
      </c>
      <c r="G7788" s="9" t="s">
        <v>213</v>
      </c>
      <c r="H7788" s="9" t="s">
        <v>162</v>
      </c>
      <c r="I7788" s="9" t="s">
        <v>393</v>
      </c>
      <c r="J7788" s="9" t="s">
        <v>11898</v>
      </c>
      <c r="K7788" s="9" t="s">
        <v>246</v>
      </c>
      <c r="L7788" s="9" t="s">
        <v>216</v>
      </c>
      <c r="M7788" s="9" t="s">
        <v>5760</v>
      </c>
      <c r="N7788" s="9" t="s">
        <v>196</v>
      </c>
      <c r="O7788" s="9" t="s">
        <v>176</v>
      </c>
      <c r="P7788" s="9" t="s">
        <v>419</v>
      </c>
      <c r="Q7788" s="9" t="s">
        <v>219</v>
      </c>
      <c r="R7788" s="9">
        <v>0</v>
      </c>
      <c r="S7788" s="9">
        <v>29</v>
      </c>
      <c r="U7788" s="9" t="s">
        <v>376</v>
      </c>
      <c r="W7788" s="9">
        <v>4</v>
      </c>
      <c r="X7788" s="9">
        <f>INDEX(SLA_Policy!$D$2:$D$5,MATCH(F7788,SLA_Policy!$A$2:$A$5,0))</f>
        <v>120</v>
      </c>
      <c r="Y7788" s="9" t="str">
        <f>IF(E7788="Cancelled","Excluded",IF(D7788="",IF((SLA_Policy!$B$8-B7788)*24&gt;X7788,"Open - Breached","Open - On Track"),IF((D7788-B7788)*24&lt;=X7788,"Met","Breached")))</f>
        <v>Met</v>
      </c>
    </row>
    <row r="7789" spans="1:25" x14ac:dyDescent="0.25">
      <c r="A7789" s="9" t="s">
        <v>11899</v>
      </c>
      <c r="B7789" s="23">
        <v>46141.295138888898</v>
      </c>
      <c r="C7789" s="23">
        <v>46141.345833333296</v>
      </c>
      <c r="D7789" s="23">
        <v>46146.390277777798</v>
      </c>
      <c r="E7789" s="9" t="s">
        <v>212</v>
      </c>
      <c r="F7789" s="9" t="s">
        <v>189</v>
      </c>
      <c r="G7789" s="9" t="s">
        <v>236</v>
      </c>
      <c r="H7789" s="9" t="s">
        <v>162</v>
      </c>
      <c r="I7789" s="9" t="s">
        <v>280</v>
      </c>
      <c r="J7789" s="9" t="s">
        <v>8641</v>
      </c>
      <c r="K7789" s="9" t="s">
        <v>246</v>
      </c>
      <c r="L7789" s="9" t="s">
        <v>351</v>
      </c>
      <c r="M7789" s="9" t="s">
        <v>4290</v>
      </c>
      <c r="N7789" s="9" t="s">
        <v>197</v>
      </c>
      <c r="O7789" s="9" t="s">
        <v>179</v>
      </c>
      <c r="P7789" s="9" t="s">
        <v>337</v>
      </c>
      <c r="Q7789" s="9" t="s">
        <v>219</v>
      </c>
      <c r="R7789" s="9">
        <v>1</v>
      </c>
      <c r="S7789" s="9">
        <v>19</v>
      </c>
      <c r="U7789" s="9" t="s">
        <v>140</v>
      </c>
      <c r="V7789" s="9" t="s">
        <v>11900</v>
      </c>
      <c r="X7789" s="9">
        <f>INDEX(SLA_Policy!$D$2:$D$5,MATCH(F7789,SLA_Policy!$A$2:$A$5,0))</f>
        <v>120</v>
      </c>
      <c r="Y7789" s="9" t="str">
        <f>IF(E7789="Cancelled","Excluded",IF(D7789="",IF((SLA_Policy!$B$8-B7789)*24&gt;X7789,"Open - Breached","Open - On Track"),IF((D7789-B7789)*24&lt;=X7789,"Met","Breached")))</f>
        <v>Breached</v>
      </c>
    </row>
    <row r="7790" spans="1:25" x14ac:dyDescent="0.25">
      <c r="A7790" s="9" t="s">
        <v>11901</v>
      </c>
      <c r="B7790" s="23">
        <v>46141.300694444399</v>
      </c>
      <c r="C7790" s="23">
        <v>46141.3034722222</v>
      </c>
      <c r="D7790" s="23">
        <v>46141.5444444444</v>
      </c>
      <c r="E7790" s="9" t="s">
        <v>212</v>
      </c>
      <c r="F7790" s="9" t="s">
        <v>189</v>
      </c>
      <c r="G7790" s="9" t="s">
        <v>213</v>
      </c>
      <c r="H7790" s="9" t="s">
        <v>162</v>
      </c>
      <c r="I7790" s="9" t="s">
        <v>345</v>
      </c>
      <c r="J7790" s="9" t="s">
        <v>2999</v>
      </c>
      <c r="K7790" s="9" t="s">
        <v>225</v>
      </c>
      <c r="L7790" s="9" t="s">
        <v>395</v>
      </c>
      <c r="M7790" s="9" t="s">
        <v>1856</v>
      </c>
      <c r="N7790" s="9" t="s">
        <v>198</v>
      </c>
      <c r="O7790" s="9" t="s">
        <v>116</v>
      </c>
      <c r="P7790" s="9" t="s">
        <v>295</v>
      </c>
      <c r="Q7790" s="9" t="s">
        <v>219</v>
      </c>
      <c r="R7790" s="9">
        <v>0</v>
      </c>
      <c r="S7790" s="9">
        <v>58</v>
      </c>
      <c r="U7790" s="9" t="s">
        <v>290</v>
      </c>
      <c r="X7790" s="9">
        <f>INDEX(SLA_Policy!$D$2:$D$5,MATCH(F7790,SLA_Policy!$A$2:$A$5,0))</f>
        <v>120</v>
      </c>
      <c r="Y7790" s="9" t="str">
        <f>IF(E7790="Cancelled","Excluded",IF(D7790="",IF((SLA_Policy!$B$8-B7790)*24&gt;X7790,"Open - Breached","Open - On Track"),IF((D7790-B7790)*24&lt;=X7790,"Met","Breached")))</f>
        <v>Met</v>
      </c>
    </row>
    <row r="7791" spans="1:25" x14ac:dyDescent="0.25">
      <c r="A7791" s="9" t="s">
        <v>11902</v>
      </c>
      <c r="B7791" s="23">
        <v>46141.305555555598</v>
      </c>
      <c r="C7791" s="23">
        <v>46141.335416666698</v>
      </c>
      <c r="D7791" s="23">
        <v>46141.599999999999</v>
      </c>
      <c r="E7791" s="9" t="s">
        <v>212</v>
      </c>
      <c r="F7791" s="9" t="s">
        <v>189</v>
      </c>
      <c r="G7791" s="9" t="s">
        <v>236</v>
      </c>
      <c r="H7791" s="9" t="s">
        <v>167</v>
      </c>
      <c r="I7791" s="9" t="s">
        <v>255</v>
      </c>
      <c r="J7791" s="9" t="s">
        <v>3806</v>
      </c>
      <c r="K7791" s="9" t="s">
        <v>225</v>
      </c>
      <c r="L7791" s="9" t="s">
        <v>311</v>
      </c>
      <c r="M7791" s="9" t="s">
        <v>11903</v>
      </c>
      <c r="N7791" s="9" t="s">
        <v>199</v>
      </c>
      <c r="O7791" s="9" t="s">
        <v>176</v>
      </c>
      <c r="P7791" s="9" t="s">
        <v>419</v>
      </c>
      <c r="Q7791" s="9" t="s">
        <v>219</v>
      </c>
      <c r="R7791" s="9">
        <v>0</v>
      </c>
      <c r="S7791" s="9">
        <v>11</v>
      </c>
      <c r="U7791" s="9" t="s">
        <v>242</v>
      </c>
      <c r="W7791" s="9">
        <v>5</v>
      </c>
      <c r="X7791" s="9">
        <f>INDEX(SLA_Policy!$D$2:$D$5,MATCH(F7791,SLA_Policy!$A$2:$A$5,0))</f>
        <v>120</v>
      </c>
      <c r="Y7791" s="9" t="str">
        <f>IF(E7791="Cancelled","Excluded",IF(D7791="",IF((SLA_Policy!$B$8-B7791)*24&gt;X7791,"Open - Breached","Open - On Track"),IF((D7791-B7791)*24&lt;=X7791,"Met","Breached")))</f>
        <v>Met</v>
      </c>
    </row>
    <row r="7792" spans="1:25" x14ac:dyDescent="0.25">
      <c r="A7792" s="9" t="s">
        <v>11904</v>
      </c>
      <c r="B7792" s="23">
        <v>46141.320138888899</v>
      </c>
      <c r="C7792" s="23">
        <v>46141.327777777798</v>
      </c>
      <c r="E7792" s="9" t="s">
        <v>649</v>
      </c>
      <c r="F7792" s="9" t="s">
        <v>189</v>
      </c>
      <c r="G7792" s="9" t="s">
        <v>213</v>
      </c>
      <c r="H7792" s="9" t="s">
        <v>161</v>
      </c>
      <c r="I7792" s="9" t="s">
        <v>454</v>
      </c>
      <c r="J7792" s="9" t="s">
        <v>2218</v>
      </c>
      <c r="K7792" s="9" t="s">
        <v>215</v>
      </c>
      <c r="L7792" s="9" t="s">
        <v>395</v>
      </c>
      <c r="M7792" s="9" t="s">
        <v>484</v>
      </c>
      <c r="N7792" s="9" t="s">
        <v>198</v>
      </c>
      <c r="O7792" s="9" t="s">
        <v>116</v>
      </c>
      <c r="P7792" s="9" t="s">
        <v>342</v>
      </c>
      <c r="Q7792" s="9" t="s">
        <v>219</v>
      </c>
      <c r="R7792" s="9">
        <v>0</v>
      </c>
      <c r="S7792" s="9">
        <v>2</v>
      </c>
      <c r="X7792" s="9">
        <f>INDEX(SLA_Policy!$D$2:$D$5,MATCH(F7792,SLA_Policy!$A$2:$A$5,0))</f>
        <v>120</v>
      </c>
      <c r="Y7792" s="9" t="str">
        <f>IF(E7792="Cancelled","Excluded",IF(D7792="",IF((SLA_Policy!$B$8-B7792)*24&gt;X7792,"Open - Breached","Open - On Track"),IF((D7792-B7792)*24&lt;=X7792,"Met","Breached")))</f>
        <v>Excluded</v>
      </c>
    </row>
    <row r="7793" spans="1:25" x14ac:dyDescent="0.25">
      <c r="A7793" s="9" t="s">
        <v>11905</v>
      </c>
      <c r="B7793" s="23">
        <v>46141.334027777797</v>
      </c>
      <c r="C7793" s="23">
        <v>46141.363888888904</v>
      </c>
      <c r="D7793" s="23">
        <v>46142.559027777803</v>
      </c>
      <c r="E7793" s="9" t="s">
        <v>212</v>
      </c>
      <c r="F7793" s="9" t="s">
        <v>189</v>
      </c>
      <c r="G7793" s="9" t="s">
        <v>236</v>
      </c>
      <c r="H7793" s="9" t="s">
        <v>162</v>
      </c>
      <c r="I7793" s="9" t="s">
        <v>280</v>
      </c>
      <c r="J7793" s="9" t="s">
        <v>879</v>
      </c>
      <c r="K7793" s="9" t="s">
        <v>262</v>
      </c>
      <c r="L7793" s="9" t="s">
        <v>311</v>
      </c>
      <c r="M7793" s="9" t="s">
        <v>7606</v>
      </c>
      <c r="N7793" s="9" t="s">
        <v>196</v>
      </c>
      <c r="O7793" s="9" t="s">
        <v>179</v>
      </c>
      <c r="P7793" s="9" t="s">
        <v>337</v>
      </c>
      <c r="Q7793" s="9" t="s">
        <v>219</v>
      </c>
      <c r="R7793" s="9">
        <v>0</v>
      </c>
      <c r="S7793" s="9">
        <v>28</v>
      </c>
      <c r="U7793" s="9" t="s">
        <v>140</v>
      </c>
      <c r="V7793" s="9" t="s">
        <v>11900</v>
      </c>
      <c r="W7793" s="9">
        <v>5</v>
      </c>
      <c r="X7793" s="9">
        <f>INDEX(SLA_Policy!$D$2:$D$5,MATCH(F7793,SLA_Policy!$A$2:$A$5,0))</f>
        <v>120</v>
      </c>
      <c r="Y7793" s="9" t="str">
        <f>IF(E7793="Cancelled","Excluded",IF(D7793="",IF((SLA_Policy!$B$8-B7793)*24&gt;X7793,"Open - Breached","Open - On Track"),IF((D7793-B7793)*24&lt;=X7793,"Met","Breached")))</f>
        <v>Met</v>
      </c>
    </row>
    <row r="7794" spans="1:25" x14ac:dyDescent="0.25">
      <c r="A7794" s="9" t="s">
        <v>11906</v>
      </c>
      <c r="B7794" s="23">
        <v>46141.338888888902</v>
      </c>
      <c r="C7794" s="23">
        <v>46141.354166666701</v>
      </c>
      <c r="D7794" s="23">
        <v>46142.5402777778</v>
      </c>
      <c r="E7794" s="9" t="s">
        <v>212</v>
      </c>
      <c r="F7794" s="9" t="s">
        <v>188</v>
      </c>
      <c r="G7794" s="9" t="s">
        <v>213</v>
      </c>
      <c r="H7794" s="9" t="s">
        <v>167</v>
      </c>
      <c r="I7794" s="9" t="s">
        <v>349</v>
      </c>
      <c r="J7794" s="9" t="s">
        <v>11907</v>
      </c>
      <c r="K7794" s="9" t="s">
        <v>215</v>
      </c>
      <c r="L7794" s="9" t="s">
        <v>282</v>
      </c>
      <c r="M7794" s="9" t="s">
        <v>998</v>
      </c>
      <c r="N7794" s="9" t="s">
        <v>196</v>
      </c>
      <c r="O7794" s="9" t="s">
        <v>116</v>
      </c>
      <c r="P7794" s="9" t="s">
        <v>590</v>
      </c>
      <c r="Q7794" s="9" t="s">
        <v>219</v>
      </c>
      <c r="R7794" s="9">
        <v>0</v>
      </c>
      <c r="S7794" s="9">
        <v>32</v>
      </c>
      <c r="U7794" s="9" t="s">
        <v>290</v>
      </c>
      <c r="X7794" s="9">
        <f>INDEX(SLA_Policy!$D$2:$D$5,MATCH(F7794,SLA_Policy!$A$2:$A$5,0))</f>
        <v>72</v>
      </c>
      <c r="Y7794" s="9" t="str">
        <f>IF(E7794="Cancelled","Excluded",IF(D7794="",IF((SLA_Policy!$B$8-B7794)*24&gt;X7794,"Open - Breached","Open - On Track"),IF((D7794-B7794)*24&lt;=X7794,"Met","Breached")))</f>
        <v>Met</v>
      </c>
    </row>
    <row r="7795" spans="1:25" x14ac:dyDescent="0.25">
      <c r="A7795" s="9" t="s">
        <v>11908</v>
      </c>
      <c r="B7795" s="23">
        <v>46141.338888888902</v>
      </c>
      <c r="C7795" s="23">
        <v>46141.395833333299</v>
      </c>
      <c r="D7795" s="23">
        <v>46143.639583333301</v>
      </c>
      <c r="E7795" s="9" t="s">
        <v>212</v>
      </c>
      <c r="F7795" s="9" t="s">
        <v>189</v>
      </c>
      <c r="G7795" s="9" t="s">
        <v>236</v>
      </c>
      <c r="H7795" s="9" t="s">
        <v>162</v>
      </c>
      <c r="I7795" s="9" t="s">
        <v>280</v>
      </c>
      <c r="J7795" s="9" t="s">
        <v>3515</v>
      </c>
      <c r="K7795" s="9" t="s">
        <v>246</v>
      </c>
      <c r="L7795" s="9" t="s">
        <v>104</v>
      </c>
      <c r="M7795" s="9" t="s">
        <v>2915</v>
      </c>
      <c r="N7795" s="9" t="s">
        <v>197</v>
      </c>
      <c r="O7795" s="9" t="s">
        <v>179</v>
      </c>
      <c r="P7795" s="9" t="s">
        <v>284</v>
      </c>
      <c r="Q7795" s="9" t="s">
        <v>219</v>
      </c>
      <c r="R7795" s="9">
        <v>0</v>
      </c>
      <c r="S7795" s="9">
        <v>19</v>
      </c>
      <c r="U7795" s="9" t="s">
        <v>140</v>
      </c>
      <c r="V7795" s="9" t="s">
        <v>11900</v>
      </c>
      <c r="W7795" s="9">
        <v>4</v>
      </c>
      <c r="X7795" s="9">
        <f>INDEX(SLA_Policy!$D$2:$D$5,MATCH(F7795,SLA_Policy!$A$2:$A$5,0))</f>
        <v>120</v>
      </c>
      <c r="Y7795" s="9" t="str">
        <f>IF(E7795="Cancelled","Excluded",IF(D7795="",IF((SLA_Policy!$B$8-B7795)*24&gt;X7795,"Open - Breached","Open - On Track"),IF((D7795-B7795)*24&lt;=X7795,"Met","Breached")))</f>
        <v>Met</v>
      </c>
    </row>
    <row r="7796" spans="1:25" x14ac:dyDescent="0.25">
      <c r="A7796" s="9" t="s">
        <v>11909</v>
      </c>
      <c r="B7796" s="23">
        <v>46141.341666666704</v>
      </c>
      <c r="C7796" s="23">
        <v>46141.680555555598</v>
      </c>
      <c r="D7796" s="23">
        <v>46142.3569444444</v>
      </c>
      <c r="E7796" s="9" t="s">
        <v>212</v>
      </c>
      <c r="F7796" s="9" t="s">
        <v>189</v>
      </c>
      <c r="G7796" s="9" t="s">
        <v>213</v>
      </c>
      <c r="H7796" s="9" t="s">
        <v>167</v>
      </c>
      <c r="I7796" s="9" t="s">
        <v>362</v>
      </c>
      <c r="J7796" s="9" t="s">
        <v>7133</v>
      </c>
      <c r="K7796" s="9" t="s">
        <v>246</v>
      </c>
      <c r="L7796" s="9" t="s">
        <v>270</v>
      </c>
      <c r="M7796" s="9" t="s">
        <v>3067</v>
      </c>
      <c r="N7796" s="9" t="s">
        <v>196</v>
      </c>
      <c r="O7796" s="9" t="s">
        <v>180</v>
      </c>
      <c r="P7796" s="9" t="s">
        <v>318</v>
      </c>
      <c r="Q7796" s="9" t="s">
        <v>219</v>
      </c>
      <c r="R7796" s="9">
        <v>0</v>
      </c>
      <c r="S7796" s="9">
        <v>34</v>
      </c>
      <c r="U7796" s="9" t="s">
        <v>290</v>
      </c>
      <c r="W7796" s="9">
        <v>4</v>
      </c>
      <c r="X7796" s="9">
        <f>INDEX(SLA_Policy!$D$2:$D$5,MATCH(F7796,SLA_Policy!$A$2:$A$5,0))</f>
        <v>120</v>
      </c>
      <c r="Y7796" s="9" t="str">
        <f>IF(E7796="Cancelled","Excluded",IF(D7796="",IF((SLA_Policy!$B$8-B7796)*24&gt;X7796,"Open - Breached","Open - On Track"),IF((D7796-B7796)*24&lt;=X7796,"Met","Breached")))</f>
        <v>Met</v>
      </c>
    </row>
    <row r="7797" spans="1:25" x14ac:dyDescent="0.25">
      <c r="A7797" s="9" t="s">
        <v>11910</v>
      </c>
      <c r="B7797" s="23">
        <v>46141.359722222202</v>
      </c>
      <c r="C7797" s="23">
        <v>46141.366666666698</v>
      </c>
      <c r="D7797" s="23">
        <v>46141.415972222203</v>
      </c>
      <c r="E7797" s="9" t="s">
        <v>212</v>
      </c>
      <c r="F7797" s="9" t="s">
        <v>188</v>
      </c>
      <c r="G7797" s="9" t="s">
        <v>213</v>
      </c>
      <c r="H7797" s="9" t="s">
        <v>162</v>
      </c>
      <c r="I7797" s="9" t="s">
        <v>393</v>
      </c>
      <c r="J7797" s="9" t="s">
        <v>874</v>
      </c>
      <c r="K7797" s="9" t="s">
        <v>303</v>
      </c>
      <c r="L7797" s="9" t="s">
        <v>104</v>
      </c>
      <c r="M7797" s="9" t="s">
        <v>4380</v>
      </c>
      <c r="N7797" s="9" t="s">
        <v>197</v>
      </c>
      <c r="O7797" s="9" t="s">
        <v>116</v>
      </c>
      <c r="P7797" s="9" t="s">
        <v>342</v>
      </c>
      <c r="Q7797" s="9" t="s">
        <v>219</v>
      </c>
      <c r="R7797" s="9">
        <v>0</v>
      </c>
      <c r="S7797" s="9">
        <v>14</v>
      </c>
      <c r="U7797" s="9" t="s">
        <v>248</v>
      </c>
      <c r="X7797" s="9">
        <f>INDEX(SLA_Policy!$D$2:$D$5,MATCH(F7797,SLA_Policy!$A$2:$A$5,0))</f>
        <v>72</v>
      </c>
      <c r="Y7797" s="9" t="str">
        <f>IF(E7797="Cancelled","Excluded",IF(D7797="",IF((SLA_Policy!$B$8-B7797)*24&gt;X7797,"Open - Breached","Open - On Track"),IF((D7797-B7797)*24&lt;=X7797,"Met","Breached")))</f>
        <v>Met</v>
      </c>
    </row>
    <row r="7798" spans="1:25" x14ac:dyDescent="0.25">
      <c r="A7798" s="9" t="s">
        <v>11911</v>
      </c>
      <c r="B7798" s="23">
        <v>46141.360416666699</v>
      </c>
      <c r="C7798" s="23">
        <v>46141.568055555603</v>
      </c>
      <c r="D7798" s="23">
        <v>46141.597222222197</v>
      </c>
      <c r="E7798" s="9" t="s">
        <v>212</v>
      </c>
      <c r="F7798" s="9" t="s">
        <v>188</v>
      </c>
      <c r="G7798" s="9" t="s">
        <v>213</v>
      </c>
      <c r="H7798" s="9" t="s">
        <v>162</v>
      </c>
      <c r="I7798" s="9" t="s">
        <v>393</v>
      </c>
      <c r="J7798" s="9" t="s">
        <v>2912</v>
      </c>
      <c r="K7798" s="9" t="s">
        <v>246</v>
      </c>
      <c r="L7798" s="9" t="s">
        <v>216</v>
      </c>
      <c r="M7798" s="9" t="s">
        <v>1259</v>
      </c>
      <c r="N7798" s="9" t="s">
        <v>197</v>
      </c>
      <c r="O7798" s="9" t="s">
        <v>116</v>
      </c>
      <c r="P7798" s="9" t="s">
        <v>295</v>
      </c>
      <c r="Q7798" s="9" t="s">
        <v>219</v>
      </c>
      <c r="R7798" s="9">
        <v>0</v>
      </c>
      <c r="S7798" s="9">
        <v>26</v>
      </c>
      <c r="U7798" s="9" t="s">
        <v>290</v>
      </c>
      <c r="W7798" s="9">
        <v>4</v>
      </c>
      <c r="X7798" s="9">
        <f>INDEX(SLA_Policy!$D$2:$D$5,MATCH(F7798,SLA_Policy!$A$2:$A$5,0))</f>
        <v>72</v>
      </c>
      <c r="Y7798" s="9" t="str">
        <f>IF(E7798="Cancelled","Excluded",IF(D7798="",IF((SLA_Policy!$B$8-B7798)*24&gt;X7798,"Open - Breached","Open - On Track"),IF((D7798-B7798)*24&lt;=X7798,"Met","Breached")))</f>
        <v>Met</v>
      </c>
    </row>
    <row r="7799" spans="1:25" x14ac:dyDescent="0.25">
      <c r="A7799" s="9" t="s">
        <v>11912</v>
      </c>
      <c r="B7799" s="23">
        <v>46141.3618055556</v>
      </c>
      <c r="C7799" s="23">
        <v>46141.362500000003</v>
      </c>
      <c r="D7799" s="23">
        <v>46141.677777777797</v>
      </c>
      <c r="E7799" s="9" t="s">
        <v>212</v>
      </c>
      <c r="F7799" s="9" t="s">
        <v>188</v>
      </c>
      <c r="G7799" s="9" t="s">
        <v>236</v>
      </c>
      <c r="H7799" s="9" t="s">
        <v>167</v>
      </c>
      <c r="I7799" s="9" t="s">
        <v>255</v>
      </c>
      <c r="J7799" s="9" t="s">
        <v>1428</v>
      </c>
      <c r="K7799" s="9" t="s">
        <v>246</v>
      </c>
      <c r="L7799" s="9" t="s">
        <v>226</v>
      </c>
      <c r="M7799" s="9" t="s">
        <v>1384</v>
      </c>
      <c r="N7799" s="9" t="s">
        <v>198</v>
      </c>
      <c r="O7799" s="9" t="s">
        <v>116</v>
      </c>
      <c r="P7799" s="9" t="s">
        <v>258</v>
      </c>
      <c r="Q7799" s="9" t="s">
        <v>219</v>
      </c>
      <c r="R7799" s="9">
        <v>0</v>
      </c>
      <c r="S7799" s="9">
        <v>23</v>
      </c>
      <c r="U7799" s="9" t="s">
        <v>242</v>
      </c>
      <c r="X7799" s="9">
        <f>INDEX(SLA_Policy!$D$2:$D$5,MATCH(F7799,SLA_Policy!$A$2:$A$5,0))</f>
        <v>72</v>
      </c>
      <c r="Y7799" s="9" t="str">
        <f>IF(E7799="Cancelled","Excluded",IF(D7799="",IF((SLA_Policy!$B$8-B7799)*24&gt;X7799,"Open - Breached","Open - On Track"),IF((D7799-B7799)*24&lt;=X7799,"Met","Breached")))</f>
        <v>Met</v>
      </c>
    </row>
    <row r="7800" spans="1:25" x14ac:dyDescent="0.25">
      <c r="A7800" s="9" t="s">
        <v>11913</v>
      </c>
      <c r="B7800" s="23">
        <v>46141.368750000001</v>
      </c>
      <c r="C7800" s="23">
        <v>46141.379861111098</v>
      </c>
      <c r="D7800" s="23">
        <v>46141.7631944444</v>
      </c>
      <c r="E7800" s="9" t="s">
        <v>212</v>
      </c>
      <c r="F7800" s="9" t="s">
        <v>188</v>
      </c>
      <c r="G7800" s="9" t="s">
        <v>213</v>
      </c>
      <c r="H7800" s="9" t="s">
        <v>167</v>
      </c>
      <c r="I7800" s="9" t="s">
        <v>684</v>
      </c>
      <c r="J7800" s="9" t="s">
        <v>10757</v>
      </c>
      <c r="K7800" s="9" t="s">
        <v>303</v>
      </c>
      <c r="L7800" s="9" t="s">
        <v>311</v>
      </c>
      <c r="M7800" s="9" t="s">
        <v>1740</v>
      </c>
      <c r="N7800" s="9" t="s">
        <v>196</v>
      </c>
      <c r="O7800" s="9" t="s">
        <v>116</v>
      </c>
      <c r="P7800" s="9" t="s">
        <v>258</v>
      </c>
      <c r="Q7800" s="9" t="s">
        <v>219</v>
      </c>
      <c r="R7800" s="9">
        <v>0</v>
      </c>
      <c r="S7800" s="9">
        <v>15</v>
      </c>
      <c r="U7800" s="9" t="s">
        <v>376</v>
      </c>
      <c r="X7800" s="9">
        <f>INDEX(SLA_Policy!$D$2:$D$5,MATCH(F7800,SLA_Policy!$A$2:$A$5,0))</f>
        <v>72</v>
      </c>
      <c r="Y7800" s="9" t="str">
        <f>IF(E7800="Cancelled","Excluded",IF(D7800="",IF((SLA_Policy!$B$8-B7800)*24&gt;X7800,"Open - Breached","Open - On Track"),IF((D7800-B7800)*24&lt;=X7800,"Met","Breached")))</f>
        <v>Met</v>
      </c>
    </row>
    <row r="7801" spans="1:25" x14ac:dyDescent="0.25">
      <c r="A7801" s="9" t="s">
        <v>11914</v>
      </c>
      <c r="B7801" s="23">
        <v>46141.372222222199</v>
      </c>
      <c r="C7801" s="23">
        <v>46142.324305555601</v>
      </c>
      <c r="D7801" s="23">
        <v>46143.4152777778</v>
      </c>
      <c r="E7801" s="9" t="s">
        <v>212</v>
      </c>
      <c r="F7801" s="9" t="s">
        <v>189</v>
      </c>
      <c r="G7801" s="9" t="s">
        <v>236</v>
      </c>
      <c r="H7801" s="9" t="s">
        <v>162</v>
      </c>
      <c r="I7801" s="9" t="s">
        <v>280</v>
      </c>
      <c r="J7801" s="9" t="s">
        <v>1897</v>
      </c>
      <c r="K7801" s="9" t="s">
        <v>246</v>
      </c>
      <c r="L7801" s="9" t="s">
        <v>104</v>
      </c>
      <c r="M7801" s="9" t="s">
        <v>2280</v>
      </c>
      <c r="N7801" s="9" t="s">
        <v>197</v>
      </c>
      <c r="O7801" s="9" t="s">
        <v>179</v>
      </c>
      <c r="P7801" s="9" t="s">
        <v>284</v>
      </c>
      <c r="Q7801" s="9" t="s">
        <v>219</v>
      </c>
      <c r="R7801" s="9">
        <v>0</v>
      </c>
      <c r="S7801" s="9">
        <v>13</v>
      </c>
      <c r="U7801" s="9" t="s">
        <v>140</v>
      </c>
      <c r="V7801" s="9" t="s">
        <v>11900</v>
      </c>
      <c r="W7801" s="9">
        <v>4</v>
      </c>
      <c r="X7801" s="9">
        <f>INDEX(SLA_Policy!$D$2:$D$5,MATCH(F7801,SLA_Policy!$A$2:$A$5,0))</f>
        <v>120</v>
      </c>
      <c r="Y7801" s="9" t="str">
        <f>IF(E7801="Cancelled","Excluded",IF(D7801="",IF((SLA_Policy!$B$8-B7801)*24&gt;X7801,"Open - Breached","Open - On Track"),IF((D7801-B7801)*24&lt;=X7801,"Met","Breached")))</f>
        <v>Met</v>
      </c>
    </row>
    <row r="7802" spans="1:25" x14ac:dyDescent="0.25">
      <c r="A7802" s="9" t="s">
        <v>11915</v>
      </c>
      <c r="B7802" s="23">
        <v>46141.381944444503</v>
      </c>
      <c r="C7802" s="23">
        <v>46141.408333333296</v>
      </c>
      <c r="D7802" s="23">
        <v>46142.411111111098</v>
      </c>
      <c r="E7802" s="9" t="s">
        <v>212</v>
      </c>
      <c r="F7802" s="9" t="s">
        <v>188</v>
      </c>
      <c r="G7802" s="9" t="s">
        <v>213</v>
      </c>
      <c r="H7802" s="9" t="s">
        <v>163</v>
      </c>
      <c r="I7802" s="9" t="s">
        <v>250</v>
      </c>
      <c r="J7802" s="9" t="s">
        <v>2119</v>
      </c>
      <c r="K7802" s="9" t="s">
        <v>246</v>
      </c>
      <c r="L7802" s="9" t="s">
        <v>311</v>
      </c>
      <c r="M7802" s="9" t="s">
        <v>2617</v>
      </c>
      <c r="N7802" s="9" t="s">
        <v>196</v>
      </c>
      <c r="O7802" s="9" t="s">
        <v>176</v>
      </c>
      <c r="P7802" s="9" t="s">
        <v>228</v>
      </c>
      <c r="Q7802" s="9" t="s">
        <v>219</v>
      </c>
      <c r="R7802" s="9">
        <v>0</v>
      </c>
      <c r="S7802" s="9">
        <v>91</v>
      </c>
      <c r="T7802" s="9" t="s">
        <v>220</v>
      </c>
      <c r="U7802" s="9" t="s">
        <v>230</v>
      </c>
      <c r="X7802" s="9">
        <f>INDEX(SLA_Policy!$D$2:$D$5,MATCH(F7802,SLA_Policy!$A$2:$A$5,0))</f>
        <v>72</v>
      </c>
      <c r="Y7802" s="9" t="str">
        <f>IF(E7802="Cancelled","Excluded",IF(D7802="",IF((SLA_Policy!$B$8-B7802)*24&gt;X7802,"Open - Breached","Open - On Track"),IF((D7802-B7802)*24&lt;=X7802,"Met","Breached")))</f>
        <v>Met</v>
      </c>
    </row>
    <row r="7803" spans="1:25" x14ac:dyDescent="0.25">
      <c r="A7803" s="9" t="s">
        <v>11916</v>
      </c>
      <c r="B7803" s="23">
        <v>46141.384722222203</v>
      </c>
      <c r="C7803" s="23">
        <v>46141.393750000003</v>
      </c>
      <c r="D7803" s="23">
        <v>46141.633333333302</v>
      </c>
      <c r="E7803" s="9" t="s">
        <v>212</v>
      </c>
      <c r="F7803" s="9" t="s">
        <v>189</v>
      </c>
      <c r="G7803" s="9" t="s">
        <v>213</v>
      </c>
      <c r="H7803" s="9" t="s">
        <v>163</v>
      </c>
      <c r="I7803" s="9" t="s">
        <v>250</v>
      </c>
      <c r="J7803" s="9" t="s">
        <v>6307</v>
      </c>
      <c r="K7803" s="9" t="s">
        <v>262</v>
      </c>
      <c r="L7803" s="9" t="s">
        <v>104</v>
      </c>
      <c r="M7803" s="9" t="s">
        <v>2077</v>
      </c>
      <c r="N7803" s="9" t="s">
        <v>196</v>
      </c>
      <c r="O7803" s="9" t="s">
        <v>176</v>
      </c>
      <c r="P7803" s="9" t="s">
        <v>503</v>
      </c>
      <c r="Q7803" s="9" t="s">
        <v>219</v>
      </c>
      <c r="R7803" s="9">
        <v>0</v>
      </c>
      <c r="S7803" s="9">
        <v>32</v>
      </c>
      <c r="T7803" s="9" t="s">
        <v>136</v>
      </c>
      <c r="U7803" s="9" t="s">
        <v>230</v>
      </c>
      <c r="X7803" s="9">
        <f>INDEX(SLA_Policy!$D$2:$D$5,MATCH(F7803,SLA_Policy!$A$2:$A$5,0))</f>
        <v>120</v>
      </c>
      <c r="Y7803" s="9" t="str">
        <f>IF(E7803="Cancelled","Excluded",IF(D7803="",IF((SLA_Policy!$B$8-B7803)*24&gt;X7803,"Open - Breached","Open - On Track"),IF((D7803-B7803)*24&lt;=X7803,"Met","Breached")))</f>
        <v>Met</v>
      </c>
    </row>
    <row r="7804" spans="1:25" x14ac:dyDescent="0.25">
      <c r="A7804" s="9" t="s">
        <v>11917</v>
      </c>
      <c r="B7804" s="23">
        <v>46141.384722222203</v>
      </c>
      <c r="C7804" s="23">
        <v>46141.395833333299</v>
      </c>
      <c r="D7804" s="23">
        <v>46141.423611111102</v>
      </c>
      <c r="E7804" s="9" t="s">
        <v>212</v>
      </c>
      <c r="F7804" s="9" t="s">
        <v>188</v>
      </c>
      <c r="G7804" s="9" t="s">
        <v>213</v>
      </c>
      <c r="H7804" s="9" t="s">
        <v>161</v>
      </c>
      <c r="I7804" s="9" t="s">
        <v>454</v>
      </c>
      <c r="J7804" s="9" t="s">
        <v>2414</v>
      </c>
      <c r="K7804" s="9" t="s">
        <v>246</v>
      </c>
      <c r="L7804" s="9" t="s">
        <v>293</v>
      </c>
      <c r="M7804" s="9" t="s">
        <v>3831</v>
      </c>
      <c r="N7804" s="9" t="s">
        <v>200</v>
      </c>
      <c r="O7804" s="9" t="s">
        <v>177</v>
      </c>
      <c r="P7804" s="9" t="s">
        <v>300</v>
      </c>
      <c r="Q7804" s="9" t="s">
        <v>219</v>
      </c>
      <c r="R7804" s="9">
        <v>0</v>
      </c>
      <c r="S7804" s="9">
        <v>8</v>
      </c>
      <c r="U7804" s="9" t="s">
        <v>266</v>
      </c>
      <c r="X7804" s="9">
        <f>INDEX(SLA_Policy!$D$2:$D$5,MATCH(F7804,SLA_Policy!$A$2:$A$5,0))</f>
        <v>72</v>
      </c>
      <c r="Y7804" s="9" t="str">
        <f>IF(E7804="Cancelled","Excluded",IF(D7804="",IF((SLA_Policy!$B$8-B7804)*24&gt;X7804,"Open - Breached","Open - On Track"),IF((D7804-B7804)*24&lt;=X7804,"Met","Breached")))</f>
        <v>Met</v>
      </c>
    </row>
    <row r="7805" spans="1:25" x14ac:dyDescent="0.25">
      <c r="A7805" s="9" t="s">
        <v>11918</v>
      </c>
      <c r="B7805" s="23">
        <v>46141.403472222199</v>
      </c>
      <c r="C7805" s="23">
        <v>46141.409027777801</v>
      </c>
      <c r="D7805" s="23">
        <v>46141.5756944444</v>
      </c>
      <c r="E7805" s="9" t="s">
        <v>212</v>
      </c>
      <c r="F7805" s="9" t="s">
        <v>188</v>
      </c>
      <c r="G7805" s="9" t="s">
        <v>213</v>
      </c>
      <c r="H7805" s="9" t="s">
        <v>88</v>
      </c>
      <c r="I7805" s="9" t="s">
        <v>354</v>
      </c>
      <c r="J7805" s="9" t="s">
        <v>11919</v>
      </c>
      <c r="K7805" s="9" t="s">
        <v>303</v>
      </c>
      <c r="L7805" s="9" t="s">
        <v>104</v>
      </c>
      <c r="M7805" s="9" t="s">
        <v>3794</v>
      </c>
      <c r="N7805" s="9" t="s">
        <v>199</v>
      </c>
      <c r="O7805" s="9" t="s">
        <v>178</v>
      </c>
      <c r="P7805" s="9" t="s">
        <v>360</v>
      </c>
      <c r="Q7805" s="9" t="s">
        <v>219</v>
      </c>
      <c r="R7805" s="9">
        <v>0</v>
      </c>
      <c r="S7805" s="9">
        <v>26</v>
      </c>
      <c r="T7805" s="9" t="s">
        <v>220</v>
      </c>
      <c r="U7805" s="9" t="s">
        <v>290</v>
      </c>
      <c r="X7805" s="9">
        <f>INDEX(SLA_Policy!$D$2:$D$5,MATCH(F7805,SLA_Policy!$A$2:$A$5,0))</f>
        <v>72</v>
      </c>
      <c r="Y7805" s="9" t="str">
        <f>IF(E7805="Cancelled","Excluded",IF(D7805="",IF((SLA_Policy!$B$8-B7805)*24&gt;X7805,"Open - Breached","Open - On Track"),IF((D7805-B7805)*24&lt;=X7805,"Met","Breached")))</f>
        <v>Met</v>
      </c>
    </row>
    <row r="7806" spans="1:25" x14ac:dyDescent="0.25">
      <c r="A7806" s="9" t="s">
        <v>11920</v>
      </c>
      <c r="B7806" s="23">
        <v>46141.411805555603</v>
      </c>
      <c r="C7806" s="23">
        <v>46141.431250000001</v>
      </c>
      <c r="D7806" s="23">
        <v>46143.588194444397</v>
      </c>
      <c r="E7806" s="9" t="s">
        <v>212</v>
      </c>
      <c r="F7806" s="9" t="s">
        <v>188</v>
      </c>
      <c r="G7806" s="9" t="s">
        <v>236</v>
      </c>
      <c r="H7806" s="9" t="s">
        <v>163</v>
      </c>
      <c r="I7806" s="9" t="s">
        <v>315</v>
      </c>
      <c r="J7806" s="9" t="s">
        <v>608</v>
      </c>
      <c r="K7806" s="9" t="s">
        <v>225</v>
      </c>
      <c r="L7806" s="9" t="s">
        <v>351</v>
      </c>
      <c r="M7806" s="9" t="s">
        <v>762</v>
      </c>
      <c r="N7806" s="9" t="s">
        <v>196</v>
      </c>
      <c r="O7806" s="9" t="s">
        <v>176</v>
      </c>
      <c r="P7806" s="9" t="s">
        <v>570</v>
      </c>
      <c r="Q7806" s="9" t="s">
        <v>273</v>
      </c>
      <c r="R7806" s="9">
        <v>0</v>
      </c>
      <c r="S7806" s="9">
        <v>155</v>
      </c>
      <c r="T7806" s="9" t="s">
        <v>229</v>
      </c>
      <c r="U7806" s="9" t="s">
        <v>242</v>
      </c>
      <c r="W7806" s="9">
        <v>3</v>
      </c>
      <c r="X7806" s="9">
        <f>INDEX(SLA_Policy!$D$2:$D$5,MATCH(F7806,SLA_Policy!$A$2:$A$5,0))</f>
        <v>72</v>
      </c>
      <c r="Y7806" s="9" t="str">
        <f>IF(E7806="Cancelled","Excluded",IF(D7806="",IF((SLA_Policy!$B$8-B7806)*24&gt;X7806,"Open - Breached","Open - On Track"),IF((D7806-B7806)*24&lt;=X7806,"Met","Breached")))</f>
        <v>Met</v>
      </c>
    </row>
    <row r="7807" spans="1:25" x14ac:dyDescent="0.25">
      <c r="A7807" s="9" t="s">
        <v>11921</v>
      </c>
      <c r="B7807" s="23">
        <v>46141.4194444444</v>
      </c>
      <c r="C7807" s="23">
        <v>46141.479861111096</v>
      </c>
      <c r="D7807" s="23">
        <v>46143.381249999999</v>
      </c>
      <c r="E7807" s="9" t="s">
        <v>212</v>
      </c>
      <c r="F7807" s="9" t="s">
        <v>188</v>
      </c>
      <c r="G7807" s="9" t="s">
        <v>213</v>
      </c>
      <c r="H7807" s="9" t="s">
        <v>167</v>
      </c>
      <c r="I7807" s="9" t="s">
        <v>362</v>
      </c>
      <c r="J7807" s="9" t="s">
        <v>752</v>
      </c>
      <c r="K7807" s="9" t="s">
        <v>225</v>
      </c>
      <c r="L7807" s="9" t="s">
        <v>351</v>
      </c>
      <c r="M7807" s="9" t="s">
        <v>6961</v>
      </c>
      <c r="N7807" s="9" t="s">
        <v>196</v>
      </c>
      <c r="O7807" s="9" t="s">
        <v>116</v>
      </c>
      <c r="P7807" s="9" t="s">
        <v>295</v>
      </c>
      <c r="Q7807" s="9" t="s">
        <v>219</v>
      </c>
      <c r="R7807" s="9">
        <v>0</v>
      </c>
      <c r="S7807" s="9">
        <v>36</v>
      </c>
      <c r="U7807" s="9" t="s">
        <v>266</v>
      </c>
      <c r="W7807" s="9">
        <v>5</v>
      </c>
      <c r="X7807" s="9">
        <f>INDEX(SLA_Policy!$D$2:$D$5,MATCH(F7807,SLA_Policy!$A$2:$A$5,0))</f>
        <v>72</v>
      </c>
      <c r="Y7807" s="9" t="str">
        <f>IF(E7807="Cancelled","Excluded",IF(D7807="",IF((SLA_Policy!$B$8-B7807)*24&gt;X7807,"Open - Breached","Open - On Track"),IF((D7807-B7807)*24&lt;=X7807,"Met","Breached")))</f>
        <v>Met</v>
      </c>
    </row>
    <row r="7808" spans="1:25" x14ac:dyDescent="0.25">
      <c r="A7808" s="9" t="s">
        <v>11922</v>
      </c>
      <c r="B7808" s="23">
        <v>46141.429861111101</v>
      </c>
      <c r="C7808" s="23">
        <v>46141.463194444397</v>
      </c>
      <c r="D7808" s="23">
        <v>46142.356249999997</v>
      </c>
      <c r="E7808" s="9" t="s">
        <v>212</v>
      </c>
      <c r="F7808" s="9" t="s">
        <v>189</v>
      </c>
      <c r="G7808" s="9" t="s">
        <v>236</v>
      </c>
      <c r="H7808" s="9" t="s">
        <v>164</v>
      </c>
      <c r="I7808" s="9" t="s">
        <v>421</v>
      </c>
      <c r="J7808" s="9" t="s">
        <v>1733</v>
      </c>
      <c r="K7808" s="9" t="s">
        <v>262</v>
      </c>
      <c r="L7808" s="9" t="s">
        <v>311</v>
      </c>
      <c r="M7808" s="9" t="s">
        <v>1249</v>
      </c>
      <c r="N7808" s="9" t="s">
        <v>196</v>
      </c>
      <c r="O7808" s="9" t="s">
        <v>180</v>
      </c>
      <c r="P7808" s="9" t="s">
        <v>318</v>
      </c>
      <c r="Q7808" s="9" t="s">
        <v>273</v>
      </c>
      <c r="R7808" s="9">
        <v>0</v>
      </c>
      <c r="S7808" s="9">
        <v>27</v>
      </c>
      <c r="T7808" s="9" t="s">
        <v>343</v>
      </c>
      <c r="U7808" s="9" t="s">
        <v>242</v>
      </c>
      <c r="X7808" s="9">
        <f>INDEX(SLA_Policy!$D$2:$D$5,MATCH(F7808,SLA_Policy!$A$2:$A$5,0))</f>
        <v>120</v>
      </c>
      <c r="Y7808" s="9" t="str">
        <f>IF(E7808="Cancelled","Excluded",IF(D7808="",IF((SLA_Policy!$B$8-B7808)*24&gt;X7808,"Open - Breached","Open - On Track"),IF((D7808-B7808)*24&lt;=X7808,"Met","Breached")))</f>
        <v>Met</v>
      </c>
    </row>
    <row r="7809" spans="1:25" x14ac:dyDescent="0.25">
      <c r="A7809" s="9" t="s">
        <v>11923</v>
      </c>
      <c r="B7809" s="23">
        <v>46141.430555555598</v>
      </c>
      <c r="C7809" s="23">
        <v>46141.431944444397</v>
      </c>
      <c r="D7809" s="23">
        <v>46141.598611111098</v>
      </c>
      <c r="E7809" s="9" t="s">
        <v>212</v>
      </c>
      <c r="F7809" s="9" t="s">
        <v>187</v>
      </c>
      <c r="G7809" s="9" t="s">
        <v>236</v>
      </c>
      <c r="H7809" s="9" t="s">
        <v>162</v>
      </c>
      <c r="I7809" s="9" t="s">
        <v>280</v>
      </c>
      <c r="J7809" s="9" t="s">
        <v>11924</v>
      </c>
      <c r="K7809" s="9" t="s">
        <v>246</v>
      </c>
      <c r="L7809" s="9" t="s">
        <v>311</v>
      </c>
      <c r="M7809" s="9" t="s">
        <v>423</v>
      </c>
      <c r="N7809" s="9" t="s">
        <v>197</v>
      </c>
      <c r="O7809" s="9" t="s">
        <v>179</v>
      </c>
      <c r="P7809" s="9" t="s">
        <v>284</v>
      </c>
      <c r="Q7809" s="9" t="s">
        <v>273</v>
      </c>
      <c r="R7809" s="9">
        <v>0</v>
      </c>
      <c r="S7809" s="9">
        <v>16</v>
      </c>
      <c r="U7809" s="9" t="s">
        <v>140</v>
      </c>
      <c r="V7809" s="9" t="s">
        <v>11900</v>
      </c>
      <c r="X7809" s="9">
        <f>INDEX(SLA_Policy!$D$2:$D$5,MATCH(F7809,SLA_Policy!$A$2:$A$5,0))</f>
        <v>8</v>
      </c>
      <c r="Y7809" s="9" t="str">
        <f>IF(E7809="Cancelled","Excluded",IF(D7809="",IF((SLA_Policy!$B$8-B7809)*24&gt;X7809,"Open - Breached","Open - On Track"),IF((D7809-B7809)*24&lt;=X7809,"Met","Breached")))</f>
        <v>Met</v>
      </c>
    </row>
    <row r="7810" spans="1:25" x14ac:dyDescent="0.25">
      <c r="A7810" s="9" t="s">
        <v>11925</v>
      </c>
      <c r="B7810" s="23">
        <v>46141.434027777803</v>
      </c>
      <c r="C7810" s="23">
        <v>46141.5131944444</v>
      </c>
      <c r="D7810" s="23">
        <v>46142.529861111099</v>
      </c>
      <c r="E7810" s="9" t="s">
        <v>212</v>
      </c>
      <c r="F7810" s="9" t="s">
        <v>189</v>
      </c>
      <c r="G7810" s="9" t="s">
        <v>236</v>
      </c>
      <c r="H7810" s="9" t="s">
        <v>162</v>
      </c>
      <c r="I7810" s="9" t="s">
        <v>280</v>
      </c>
      <c r="J7810" s="9" t="s">
        <v>1379</v>
      </c>
      <c r="K7810" s="9" t="s">
        <v>303</v>
      </c>
      <c r="L7810" s="9" t="s">
        <v>104</v>
      </c>
      <c r="M7810" s="9" t="s">
        <v>803</v>
      </c>
      <c r="N7810" s="9" t="s">
        <v>196</v>
      </c>
      <c r="O7810" s="9" t="s">
        <v>179</v>
      </c>
      <c r="P7810" s="9" t="s">
        <v>284</v>
      </c>
      <c r="Q7810" s="9" t="s">
        <v>219</v>
      </c>
      <c r="R7810" s="9">
        <v>0</v>
      </c>
      <c r="S7810" s="9">
        <v>25</v>
      </c>
      <c r="U7810" s="9" t="s">
        <v>140</v>
      </c>
      <c r="V7810" s="9" t="s">
        <v>11900</v>
      </c>
      <c r="X7810" s="9">
        <f>INDEX(SLA_Policy!$D$2:$D$5,MATCH(F7810,SLA_Policy!$A$2:$A$5,0))</f>
        <v>120</v>
      </c>
      <c r="Y7810" s="9" t="str">
        <f>IF(E7810="Cancelled","Excluded",IF(D7810="",IF((SLA_Policy!$B$8-B7810)*24&gt;X7810,"Open - Breached","Open - On Track"),IF((D7810-B7810)*24&lt;=X7810,"Met","Breached")))</f>
        <v>Met</v>
      </c>
    </row>
    <row r="7811" spans="1:25" x14ac:dyDescent="0.25">
      <c r="A7811" s="9" t="s">
        <v>11926</v>
      </c>
      <c r="B7811" s="23">
        <v>46141.4375</v>
      </c>
      <c r="C7811" s="23">
        <v>46141.447916666701</v>
      </c>
      <c r="D7811" s="23">
        <v>46141.472222222197</v>
      </c>
      <c r="E7811" s="9" t="s">
        <v>212</v>
      </c>
      <c r="F7811" s="9" t="s">
        <v>188</v>
      </c>
      <c r="G7811" s="9" t="s">
        <v>213</v>
      </c>
      <c r="H7811" s="9" t="s">
        <v>161</v>
      </c>
      <c r="I7811" s="9" t="s">
        <v>297</v>
      </c>
      <c r="J7811" s="9" t="s">
        <v>1410</v>
      </c>
      <c r="K7811" s="9" t="s">
        <v>246</v>
      </c>
      <c r="L7811" s="9" t="s">
        <v>293</v>
      </c>
      <c r="M7811" s="9" t="s">
        <v>5669</v>
      </c>
      <c r="N7811" s="9" t="s">
        <v>198</v>
      </c>
      <c r="O7811" s="9" t="s">
        <v>177</v>
      </c>
      <c r="P7811" s="9" t="s">
        <v>300</v>
      </c>
      <c r="Q7811" s="9" t="s">
        <v>273</v>
      </c>
      <c r="R7811" s="9">
        <v>0</v>
      </c>
      <c r="S7811" s="9">
        <v>9</v>
      </c>
      <c r="U7811" s="9" t="s">
        <v>376</v>
      </c>
      <c r="X7811" s="9">
        <f>INDEX(SLA_Policy!$D$2:$D$5,MATCH(F7811,SLA_Policy!$A$2:$A$5,0))</f>
        <v>72</v>
      </c>
      <c r="Y7811" s="9" t="str">
        <f>IF(E7811="Cancelled","Excluded",IF(D7811="",IF((SLA_Policy!$B$8-B7811)*24&gt;X7811,"Open - Breached","Open - On Track"),IF((D7811-B7811)*24&lt;=X7811,"Met","Breached")))</f>
        <v>Met</v>
      </c>
    </row>
    <row r="7812" spans="1:25" x14ac:dyDescent="0.25">
      <c r="A7812" s="9" t="s">
        <v>11927</v>
      </c>
      <c r="B7812" s="23">
        <v>46141.448611111096</v>
      </c>
      <c r="C7812" s="23">
        <v>46141.45</v>
      </c>
      <c r="D7812" s="23">
        <v>46142.293055555601</v>
      </c>
      <c r="E7812" s="9" t="s">
        <v>212</v>
      </c>
      <c r="F7812" s="9" t="s">
        <v>188</v>
      </c>
      <c r="G7812" s="9" t="s">
        <v>213</v>
      </c>
      <c r="H7812" s="9" t="s">
        <v>88</v>
      </c>
      <c r="I7812" s="9" t="s">
        <v>92</v>
      </c>
      <c r="J7812" s="9" t="s">
        <v>7940</v>
      </c>
      <c r="K7812" s="9" t="s">
        <v>303</v>
      </c>
      <c r="L7812" s="9" t="s">
        <v>293</v>
      </c>
      <c r="M7812" s="9" t="s">
        <v>3379</v>
      </c>
      <c r="N7812" s="9" t="s">
        <v>198</v>
      </c>
      <c r="O7812" s="9" t="s">
        <v>178</v>
      </c>
      <c r="P7812" s="9" t="s">
        <v>360</v>
      </c>
      <c r="Q7812" s="9" t="s">
        <v>219</v>
      </c>
      <c r="R7812" s="9">
        <v>0</v>
      </c>
      <c r="S7812" s="9">
        <v>22</v>
      </c>
      <c r="T7812" s="9" t="s">
        <v>220</v>
      </c>
      <c r="U7812" s="9" t="s">
        <v>661</v>
      </c>
      <c r="X7812" s="9">
        <f>INDEX(SLA_Policy!$D$2:$D$5,MATCH(F7812,SLA_Policy!$A$2:$A$5,0))</f>
        <v>72</v>
      </c>
      <c r="Y7812" s="9" t="str">
        <f>IF(E7812="Cancelled","Excluded",IF(D7812="",IF((SLA_Policy!$B$8-B7812)*24&gt;X7812,"Open - Breached","Open - On Track"),IF((D7812-B7812)*24&lt;=X7812,"Met","Breached")))</f>
        <v>Met</v>
      </c>
    </row>
    <row r="7813" spans="1:25" x14ac:dyDescent="0.25">
      <c r="A7813" s="9" t="s">
        <v>11928</v>
      </c>
      <c r="B7813" s="23">
        <v>46141.45</v>
      </c>
      <c r="C7813" s="23">
        <v>46141.451388888898</v>
      </c>
      <c r="D7813" s="23">
        <v>46141.7277777778</v>
      </c>
      <c r="E7813" s="9" t="s">
        <v>212</v>
      </c>
      <c r="F7813" s="9" t="s">
        <v>188</v>
      </c>
      <c r="G7813" s="9" t="s">
        <v>213</v>
      </c>
      <c r="H7813" s="9" t="s">
        <v>88</v>
      </c>
      <c r="I7813" s="9" t="s">
        <v>268</v>
      </c>
      <c r="J7813" s="9" t="s">
        <v>7448</v>
      </c>
      <c r="K7813" s="9" t="s">
        <v>246</v>
      </c>
      <c r="L7813" s="9" t="s">
        <v>351</v>
      </c>
      <c r="M7813" s="9" t="s">
        <v>5762</v>
      </c>
      <c r="N7813" s="9" t="s">
        <v>198</v>
      </c>
      <c r="O7813" s="9" t="s">
        <v>176</v>
      </c>
      <c r="P7813" s="9" t="s">
        <v>419</v>
      </c>
      <c r="Q7813" s="9" t="s">
        <v>219</v>
      </c>
      <c r="R7813" s="9">
        <v>0</v>
      </c>
      <c r="S7813" s="9">
        <v>19</v>
      </c>
      <c r="T7813" s="9" t="s">
        <v>229</v>
      </c>
      <c r="U7813" s="9" t="s">
        <v>661</v>
      </c>
      <c r="X7813" s="9">
        <f>INDEX(SLA_Policy!$D$2:$D$5,MATCH(F7813,SLA_Policy!$A$2:$A$5,0))</f>
        <v>72</v>
      </c>
      <c r="Y7813" s="9" t="str">
        <f>IF(E7813="Cancelled","Excluded",IF(D7813="",IF((SLA_Policy!$B$8-B7813)*24&gt;X7813,"Open - Breached","Open - On Track"),IF((D7813-B7813)*24&lt;=X7813,"Met","Breached")))</f>
        <v>Met</v>
      </c>
    </row>
    <row r="7814" spans="1:25" x14ac:dyDescent="0.25">
      <c r="A7814" s="9" t="s">
        <v>11929</v>
      </c>
      <c r="B7814" s="23">
        <v>46141.45</v>
      </c>
      <c r="C7814" s="23">
        <v>46141.488888888904</v>
      </c>
      <c r="D7814" s="23">
        <v>46142.381944444503</v>
      </c>
      <c r="E7814" s="9" t="s">
        <v>212</v>
      </c>
      <c r="F7814" s="9" t="s">
        <v>189</v>
      </c>
      <c r="G7814" s="9" t="s">
        <v>236</v>
      </c>
      <c r="H7814" s="9" t="s">
        <v>162</v>
      </c>
      <c r="I7814" s="9" t="s">
        <v>280</v>
      </c>
      <c r="J7814" s="9" t="s">
        <v>8461</v>
      </c>
      <c r="K7814" s="9" t="s">
        <v>303</v>
      </c>
      <c r="L7814" s="9" t="s">
        <v>371</v>
      </c>
      <c r="M7814" s="9" t="s">
        <v>1570</v>
      </c>
      <c r="N7814" s="9" t="s">
        <v>196</v>
      </c>
      <c r="O7814" s="9" t="s">
        <v>179</v>
      </c>
      <c r="P7814" s="9" t="s">
        <v>337</v>
      </c>
      <c r="Q7814" s="9" t="s">
        <v>219</v>
      </c>
      <c r="R7814" s="9">
        <v>0</v>
      </c>
      <c r="S7814" s="9">
        <v>42</v>
      </c>
      <c r="U7814" s="9" t="s">
        <v>140</v>
      </c>
      <c r="V7814" s="9" t="s">
        <v>11900</v>
      </c>
      <c r="X7814" s="9">
        <f>INDEX(SLA_Policy!$D$2:$D$5,MATCH(F7814,SLA_Policy!$A$2:$A$5,0))</f>
        <v>120</v>
      </c>
      <c r="Y7814" s="9" t="str">
        <f>IF(E7814="Cancelled","Excluded",IF(D7814="",IF((SLA_Policy!$B$8-B7814)*24&gt;X7814,"Open - Breached","Open - On Track"),IF((D7814-B7814)*24&lt;=X7814,"Met","Breached")))</f>
        <v>Met</v>
      </c>
    </row>
    <row r="7815" spans="1:25" x14ac:dyDescent="0.25">
      <c r="A7815" s="9" t="s">
        <v>11930</v>
      </c>
      <c r="B7815" s="23">
        <v>46141.4506944444</v>
      </c>
      <c r="C7815" s="23">
        <v>46141.502083333296</v>
      </c>
      <c r="D7815" s="23">
        <v>46142.313194444498</v>
      </c>
      <c r="E7815" s="9" t="s">
        <v>212</v>
      </c>
      <c r="F7815" s="9" t="s">
        <v>189</v>
      </c>
      <c r="G7815" s="9" t="s">
        <v>213</v>
      </c>
      <c r="H7815" s="9" t="s">
        <v>164</v>
      </c>
      <c r="I7815" s="9" t="s">
        <v>339</v>
      </c>
      <c r="J7815" s="9" t="s">
        <v>9150</v>
      </c>
      <c r="K7815" s="9" t="s">
        <v>410</v>
      </c>
      <c r="L7815" s="9" t="s">
        <v>311</v>
      </c>
      <c r="M7815" s="9" t="s">
        <v>480</v>
      </c>
      <c r="N7815" s="9" t="s">
        <v>197</v>
      </c>
      <c r="O7815" s="9" t="s">
        <v>180</v>
      </c>
      <c r="P7815" s="9" t="s">
        <v>368</v>
      </c>
      <c r="Q7815" s="9" t="s">
        <v>219</v>
      </c>
      <c r="R7815" s="9">
        <v>1</v>
      </c>
      <c r="S7815" s="9">
        <v>32</v>
      </c>
      <c r="T7815" s="9" t="s">
        <v>343</v>
      </c>
      <c r="U7815" s="9" t="s">
        <v>266</v>
      </c>
      <c r="X7815" s="9">
        <f>INDEX(SLA_Policy!$D$2:$D$5,MATCH(F7815,SLA_Policy!$A$2:$A$5,0))</f>
        <v>120</v>
      </c>
      <c r="Y7815" s="9" t="str">
        <f>IF(E7815="Cancelled","Excluded",IF(D7815="",IF((SLA_Policy!$B$8-B7815)*24&gt;X7815,"Open - Breached","Open - On Track"),IF((D7815-B7815)*24&lt;=X7815,"Met","Breached")))</f>
        <v>Met</v>
      </c>
    </row>
    <row r="7816" spans="1:25" x14ac:dyDescent="0.25">
      <c r="A7816" s="9" t="s">
        <v>11931</v>
      </c>
      <c r="B7816" s="23">
        <v>46141.451388888898</v>
      </c>
      <c r="C7816" s="23">
        <v>46141.452777777798</v>
      </c>
      <c r="D7816" s="23">
        <v>46141.539583333302</v>
      </c>
      <c r="E7816" s="9" t="s">
        <v>212</v>
      </c>
      <c r="F7816" s="9" t="s">
        <v>187</v>
      </c>
      <c r="G7816" s="9" t="s">
        <v>213</v>
      </c>
      <c r="H7816" s="9" t="s">
        <v>167</v>
      </c>
      <c r="I7816" s="9" t="s">
        <v>362</v>
      </c>
      <c r="J7816" s="9" t="s">
        <v>11932</v>
      </c>
      <c r="K7816" s="9" t="s">
        <v>246</v>
      </c>
      <c r="L7816" s="9" t="s">
        <v>351</v>
      </c>
      <c r="M7816" s="9" t="s">
        <v>9207</v>
      </c>
      <c r="N7816" s="9" t="s">
        <v>198</v>
      </c>
      <c r="O7816" s="9" t="s">
        <v>116</v>
      </c>
      <c r="P7816" s="9" t="s">
        <v>234</v>
      </c>
      <c r="Q7816" s="9" t="s">
        <v>219</v>
      </c>
      <c r="R7816" s="9">
        <v>0</v>
      </c>
      <c r="S7816" s="9">
        <v>29</v>
      </c>
      <c r="T7816" s="9" t="s">
        <v>136</v>
      </c>
      <c r="U7816" s="9" t="s">
        <v>266</v>
      </c>
      <c r="X7816" s="9">
        <f>INDEX(SLA_Policy!$D$2:$D$5,MATCH(F7816,SLA_Policy!$A$2:$A$5,0))</f>
        <v>8</v>
      </c>
      <c r="Y7816" s="9" t="str">
        <f>IF(E7816="Cancelled","Excluded",IF(D7816="",IF((SLA_Policy!$B$8-B7816)*24&gt;X7816,"Open - Breached","Open - On Track"),IF((D7816-B7816)*24&lt;=X7816,"Met","Breached")))</f>
        <v>Met</v>
      </c>
    </row>
    <row r="7817" spans="1:25" x14ac:dyDescent="0.25">
      <c r="A7817" s="9" t="s">
        <v>11933</v>
      </c>
      <c r="B7817" s="23">
        <v>46141.457638888904</v>
      </c>
      <c r="C7817" s="23">
        <v>46141.504166666702</v>
      </c>
      <c r="D7817" s="23">
        <v>46142.379166666702</v>
      </c>
      <c r="E7817" s="9" t="s">
        <v>212</v>
      </c>
      <c r="F7817" s="9" t="s">
        <v>189</v>
      </c>
      <c r="G7817" s="9" t="s">
        <v>213</v>
      </c>
      <c r="H7817" s="9" t="s">
        <v>162</v>
      </c>
      <c r="I7817" s="9" t="s">
        <v>345</v>
      </c>
      <c r="J7817" s="9" t="s">
        <v>10479</v>
      </c>
      <c r="K7817" s="9" t="s">
        <v>215</v>
      </c>
      <c r="L7817" s="9" t="s">
        <v>351</v>
      </c>
      <c r="M7817" s="9" t="s">
        <v>1955</v>
      </c>
      <c r="N7817" s="9" t="s">
        <v>196</v>
      </c>
      <c r="O7817" s="9" t="s">
        <v>116</v>
      </c>
      <c r="P7817" s="9" t="s">
        <v>551</v>
      </c>
      <c r="Q7817" s="9" t="s">
        <v>219</v>
      </c>
      <c r="R7817" s="9">
        <v>0</v>
      </c>
      <c r="S7817" s="9">
        <v>22</v>
      </c>
      <c r="U7817" s="9" t="s">
        <v>661</v>
      </c>
      <c r="X7817" s="9">
        <f>INDEX(SLA_Policy!$D$2:$D$5,MATCH(F7817,SLA_Policy!$A$2:$A$5,0))</f>
        <v>120</v>
      </c>
      <c r="Y7817" s="9" t="str">
        <f>IF(E7817="Cancelled","Excluded",IF(D7817="",IF((SLA_Policy!$B$8-B7817)*24&gt;X7817,"Open - Breached","Open - On Track"),IF((D7817-B7817)*24&lt;=X7817,"Met","Breached")))</f>
        <v>Met</v>
      </c>
    </row>
    <row r="7818" spans="1:25" x14ac:dyDescent="0.25">
      <c r="A7818" s="9" t="s">
        <v>11934</v>
      </c>
      <c r="B7818" s="23">
        <v>46141.4597222222</v>
      </c>
      <c r="C7818" s="23">
        <v>46141.460416666698</v>
      </c>
      <c r="D7818" s="23">
        <v>46141.564583333296</v>
      </c>
      <c r="E7818" s="9" t="s">
        <v>212</v>
      </c>
      <c r="F7818" s="9" t="s">
        <v>188</v>
      </c>
      <c r="G7818" s="9" t="s">
        <v>213</v>
      </c>
      <c r="H7818" s="9" t="s">
        <v>167</v>
      </c>
      <c r="I7818" s="9" t="s">
        <v>362</v>
      </c>
      <c r="J7818" s="9" t="s">
        <v>11935</v>
      </c>
      <c r="K7818" s="9" t="s">
        <v>303</v>
      </c>
      <c r="L7818" s="9" t="s">
        <v>104</v>
      </c>
      <c r="M7818" s="9" t="s">
        <v>573</v>
      </c>
      <c r="N7818" s="9" t="s">
        <v>198</v>
      </c>
      <c r="O7818" s="9" t="s">
        <v>116</v>
      </c>
      <c r="P7818" s="9" t="s">
        <v>525</v>
      </c>
      <c r="Q7818" s="9" t="s">
        <v>219</v>
      </c>
      <c r="R7818" s="9">
        <v>0</v>
      </c>
      <c r="S7818" s="9">
        <v>48</v>
      </c>
      <c r="U7818" s="9" t="s">
        <v>266</v>
      </c>
      <c r="X7818" s="9">
        <f>INDEX(SLA_Policy!$D$2:$D$5,MATCH(F7818,SLA_Policy!$A$2:$A$5,0))</f>
        <v>72</v>
      </c>
      <c r="Y7818" s="9" t="str">
        <f>IF(E7818="Cancelled","Excluded",IF(D7818="",IF((SLA_Policy!$B$8-B7818)*24&gt;X7818,"Open - Breached","Open - On Track"),IF((D7818-B7818)*24&lt;=X7818,"Met","Breached")))</f>
        <v>Met</v>
      </c>
    </row>
    <row r="7819" spans="1:25" x14ac:dyDescent="0.25">
      <c r="A7819" s="9" t="s">
        <v>11936</v>
      </c>
      <c r="B7819" s="23">
        <v>46141.484722222202</v>
      </c>
      <c r="C7819" s="23">
        <v>46141.570138888899</v>
      </c>
      <c r="D7819" s="23">
        <v>46141.748611111099</v>
      </c>
      <c r="E7819" s="9" t="s">
        <v>212</v>
      </c>
      <c r="F7819" s="9" t="s">
        <v>188</v>
      </c>
      <c r="G7819" s="9" t="s">
        <v>213</v>
      </c>
      <c r="H7819" s="9" t="s">
        <v>162</v>
      </c>
      <c r="I7819" s="9" t="s">
        <v>345</v>
      </c>
      <c r="J7819" s="9" t="s">
        <v>1136</v>
      </c>
      <c r="K7819" s="9" t="s">
        <v>246</v>
      </c>
      <c r="L7819" s="9" t="s">
        <v>216</v>
      </c>
      <c r="M7819" s="9" t="s">
        <v>8067</v>
      </c>
      <c r="N7819" s="9" t="s">
        <v>197</v>
      </c>
      <c r="O7819" s="9" t="s">
        <v>116</v>
      </c>
      <c r="P7819" s="9" t="s">
        <v>342</v>
      </c>
      <c r="Q7819" s="9" t="s">
        <v>219</v>
      </c>
      <c r="R7819" s="9">
        <v>0</v>
      </c>
      <c r="S7819" s="9">
        <v>11</v>
      </c>
      <c r="U7819" s="9" t="s">
        <v>266</v>
      </c>
      <c r="W7819" s="9">
        <v>3</v>
      </c>
      <c r="X7819" s="9">
        <f>INDEX(SLA_Policy!$D$2:$D$5,MATCH(F7819,SLA_Policy!$A$2:$A$5,0))</f>
        <v>72</v>
      </c>
      <c r="Y7819" s="9" t="str">
        <f>IF(E7819="Cancelled","Excluded",IF(D7819="",IF((SLA_Policy!$B$8-B7819)*24&gt;X7819,"Open - Breached","Open - On Track"),IF((D7819-B7819)*24&lt;=X7819,"Met","Breached")))</f>
        <v>Met</v>
      </c>
    </row>
    <row r="7820" spans="1:25" x14ac:dyDescent="0.25">
      <c r="A7820" s="9" t="s">
        <v>11937</v>
      </c>
      <c r="B7820" s="23">
        <v>46141.4909722222</v>
      </c>
      <c r="C7820" s="23">
        <v>46141.500694444498</v>
      </c>
      <c r="D7820" s="23">
        <v>46143.3305555556</v>
      </c>
      <c r="E7820" s="9" t="s">
        <v>212</v>
      </c>
      <c r="F7820" s="9" t="s">
        <v>189</v>
      </c>
      <c r="G7820" s="9" t="s">
        <v>213</v>
      </c>
      <c r="H7820" s="9" t="s">
        <v>167</v>
      </c>
      <c r="I7820" s="9" t="s">
        <v>536</v>
      </c>
      <c r="J7820" s="9" t="s">
        <v>995</v>
      </c>
      <c r="K7820" s="9" t="s">
        <v>246</v>
      </c>
      <c r="L7820" s="9" t="s">
        <v>311</v>
      </c>
      <c r="M7820" s="9" t="s">
        <v>2478</v>
      </c>
      <c r="N7820" s="9" t="s">
        <v>198</v>
      </c>
      <c r="O7820" s="9" t="s">
        <v>180</v>
      </c>
      <c r="P7820" s="9" t="s">
        <v>381</v>
      </c>
      <c r="Q7820" s="9" t="s">
        <v>219</v>
      </c>
      <c r="R7820" s="9">
        <v>0</v>
      </c>
      <c r="S7820" s="9">
        <v>74</v>
      </c>
      <c r="T7820" s="9" t="s">
        <v>322</v>
      </c>
      <c r="U7820" s="9" t="s">
        <v>248</v>
      </c>
      <c r="W7820" s="9">
        <v>4</v>
      </c>
      <c r="X7820" s="9">
        <f>INDEX(SLA_Policy!$D$2:$D$5,MATCH(F7820,SLA_Policy!$A$2:$A$5,0))</f>
        <v>120</v>
      </c>
      <c r="Y7820" s="9" t="str">
        <f>IF(E7820="Cancelled","Excluded",IF(D7820="",IF((SLA_Policy!$B$8-B7820)*24&gt;X7820,"Open - Breached","Open - On Track"),IF((D7820-B7820)*24&lt;=X7820,"Met","Breached")))</f>
        <v>Met</v>
      </c>
    </row>
    <row r="7821" spans="1:25" x14ac:dyDescent="0.25">
      <c r="A7821" s="9" t="s">
        <v>11938</v>
      </c>
      <c r="B7821" s="23">
        <v>46141.496527777803</v>
      </c>
      <c r="C7821" s="23">
        <v>46141.5090277778</v>
      </c>
      <c r="D7821" s="23">
        <v>46141.554166666698</v>
      </c>
      <c r="E7821" s="9" t="s">
        <v>212</v>
      </c>
      <c r="F7821" s="9" t="s">
        <v>188</v>
      </c>
      <c r="G7821" s="9" t="s">
        <v>213</v>
      </c>
      <c r="H7821" s="9" t="s">
        <v>166</v>
      </c>
      <c r="I7821" s="9" t="s">
        <v>286</v>
      </c>
      <c r="J7821" s="9" t="s">
        <v>383</v>
      </c>
      <c r="K7821" s="9" t="s">
        <v>225</v>
      </c>
      <c r="L7821" s="9" t="s">
        <v>216</v>
      </c>
      <c r="M7821" s="9" t="s">
        <v>886</v>
      </c>
      <c r="N7821" s="9" t="s">
        <v>196</v>
      </c>
      <c r="O7821" s="9" t="s">
        <v>181</v>
      </c>
      <c r="P7821" s="9" t="s">
        <v>289</v>
      </c>
      <c r="Q7821" s="9" t="s">
        <v>219</v>
      </c>
      <c r="R7821" s="9">
        <v>0</v>
      </c>
      <c r="S7821" s="9">
        <v>14</v>
      </c>
      <c r="U7821" s="9" t="s">
        <v>376</v>
      </c>
      <c r="X7821" s="9">
        <f>INDEX(SLA_Policy!$D$2:$D$5,MATCH(F7821,SLA_Policy!$A$2:$A$5,0))</f>
        <v>72</v>
      </c>
      <c r="Y7821" s="9" t="str">
        <f>IF(E7821="Cancelled","Excluded",IF(D7821="",IF((SLA_Policy!$B$8-B7821)*24&gt;X7821,"Open - Breached","Open - On Track"),IF((D7821-B7821)*24&lt;=X7821,"Met","Breached")))</f>
        <v>Met</v>
      </c>
    </row>
    <row r="7822" spans="1:25" x14ac:dyDescent="0.25">
      <c r="A7822" s="9" t="s">
        <v>11939</v>
      </c>
      <c r="B7822" s="23">
        <v>46141.508333333302</v>
      </c>
      <c r="C7822" s="23">
        <v>46141.534027777801</v>
      </c>
      <c r="D7822" s="23">
        <v>46141.547222222202</v>
      </c>
      <c r="E7822" s="9" t="s">
        <v>212</v>
      </c>
      <c r="F7822" s="9" t="s">
        <v>189</v>
      </c>
      <c r="G7822" s="9" t="s">
        <v>213</v>
      </c>
      <c r="H7822" s="9" t="s">
        <v>161</v>
      </c>
      <c r="I7822" s="9" t="s">
        <v>454</v>
      </c>
      <c r="J7822" s="9" t="s">
        <v>813</v>
      </c>
      <c r="K7822" s="9" t="s">
        <v>303</v>
      </c>
      <c r="L7822" s="9" t="s">
        <v>216</v>
      </c>
      <c r="M7822" s="9" t="s">
        <v>647</v>
      </c>
      <c r="N7822" s="9" t="s">
        <v>198</v>
      </c>
      <c r="O7822" s="9" t="s">
        <v>177</v>
      </c>
      <c r="P7822" s="9" t="s">
        <v>300</v>
      </c>
      <c r="Q7822" s="9" t="s">
        <v>219</v>
      </c>
      <c r="R7822" s="9">
        <v>0</v>
      </c>
      <c r="S7822" s="9">
        <v>3</v>
      </c>
      <c r="U7822" s="9" t="s">
        <v>376</v>
      </c>
      <c r="X7822" s="9">
        <f>INDEX(SLA_Policy!$D$2:$D$5,MATCH(F7822,SLA_Policy!$A$2:$A$5,0))</f>
        <v>120</v>
      </c>
      <c r="Y7822" s="9" t="str">
        <f>IF(E7822="Cancelled","Excluded",IF(D7822="",IF((SLA_Policy!$B$8-B7822)*24&gt;X7822,"Open - Breached","Open - On Track"),IF((D7822-B7822)*24&lt;=X7822,"Met","Breached")))</f>
        <v>Met</v>
      </c>
    </row>
    <row r="7823" spans="1:25" x14ac:dyDescent="0.25">
      <c r="A7823" s="9" t="s">
        <v>11940</v>
      </c>
      <c r="B7823" s="23">
        <v>46141.514583333301</v>
      </c>
      <c r="C7823" s="23">
        <v>46141.568055555603</v>
      </c>
      <c r="D7823" s="23">
        <v>46148.407638888901</v>
      </c>
      <c r="E7823" s="9" t="s">
        <v>212</v>
      </c>
      <c r="F7823" s="9" t="s">
        <v>188</v>
      </c>
      <c r="G7823" s="9" t="s">
        <v>236</v>
      </c>
      <c r="H7823" s="9" t="s">
        <v>163</v>
      </c>
      <c r="I7823" s="9" t="s">
        <v>315</v>
      </c>
      <c r="J7823" s="9" t="s">
        <v>316</v>
      </c>
      <c r="K7823" s="9" t="s">
        <v>225</v>
      </c>
      <c r="L7823" s="9" t="s">
        <v>351</v>
      </c>
      <c r="M7823" s="9" t="s">
        <v>2868</v>
      </c>
      <c r="N7823" s="9" t="s">
        <v>196</v>
      </c>
      <c r="O7823" s="9" t="s">
        <v>180</v>
      </c>
      <c r="P7823" s="9" t="s">
        <v>278</v>
      </c>
      <c r="Q7823" s="9" t="s">
        <v>219</v>
      </c>
      <c r="R7823" s="9">
        <v>0</v>
      </c>
      <c r="S7823" s="9">
        <v>140</v>
      </c>
      <c r="T7823" s="9" t="s">
        <v>136</v>
      </c>
      <c r="U7823" s="9" t="s">
        <v>242</v>
      </c>
      <c r="W7823" s="9">
        <v>4</v>
      </c>
      <c r="X7823" s="9">
        <f>INDEX(SLA_Policy!$D$2:$D$5,MATCH(F7823,SLA_Policy!$A$2:$A$5,0))</f>
        <v>72</v>
      </c>
      <c r="Y7823" s="9" t="str">
        <f>IF(E7823="Cancelled","Excluded",IF(D7823="",IF((SLA_Policy!$B$8-B7823)*24&gt;X7823,"Open - Breached","Open - On Track"),IF((D7823-B7823)*24&lt;=X7823,"Met","Breached")))</f>
        <v>Breached</v>
      </c>
    </row>
    <row r="7824" spans="1:25" x14ac:dyDescent="0.25">
      <c r="A7824" s="9" t="s">
        <v>11941</v>
      </c>
      <c r="B7824" s="23">
        <v>46141.518750000003</v>
      </c>
      <c r="C7824" s="23">
        <v>46141.588194444397</v>
      </c>
      <c r="D7824" s="23">
        <v>46141.702777777798</v>
      </c>
      <c r="E7824" s="9" t="s">
        <v>212</v>
      </c>
      <c r="F7824" s="9" t="s">
        <v>189</v>
      </c>
      <c r="G7824" s="9" t="s">
        <v>236</v>
      </c>
      <c r="H7824" s="9" t="s">
        <v>167</v>
      </c>
      <c r="I7824" s="9" t="s">
        <v>255</v>
      </c>
      <c r="J7824" s="9" t="s">
        <v>11942</v>
      </c>
      <c r="K7824" s="9" t="s">
        <v>239</v>
      </c>
      <c r="L7824" s="9" t="s">
        <v>311</v>
      </c>
      <c r="M7824" s="9" t="s">
        <v>862</v>
      </c>
      <c r="N7824" s="9" t="s">
        <v>196</v>
      </c>
      <c r="O7824" s="9" t="s">
        <v>116</v>
      </c>
      <c r="P7824" s="9" t="s">
        <v>218</v>
      </c>
      <c r="Q7824" s="9" t="s">
        <v>219</v>
      </c>
      <c r="R7824" s="9">
        <v>0</v>
      </c>
      <c r="S7824" s="9">
        <v>11</v>
      </c>
      <c r="U7824" s="9" t="s">
        <v>242</v>
      </c>
      <c r="X7824" s="9">
        <f>INDEX(SLA_Policy!$D$2:$D$5,MATCH(F7824,SLA_Policy!$A$2:$A$5,0))</f>
        <v>120</v>
      </c>
      <c r="Y7824" s="9" t="str">
        <f>IF(E7824="Cancelled","Excluded",IF(D7824="",IF((SLA_Policy!$B$8-B7824)*24&gt;X7824,"Open - Breached","Open - On Track"),IF((D7824-B7824)*24&lt;=X7824,"Met","Breached")))</f>
        <v>Met</v>
      </c>
    </row>
    <row r="7825" spans="1:25" x14ac:dyDescent="0.25">
      <c r="A7825" s="9" t="s">
        <v>11943</v>
      </c>
      <c r="B7825" s="23">
        <v>46141.530555555597</v>
      </c>
      <c r="C7825" s="23">
        <v>46141.623611111099</v>
      </c>
      <c r="D7825" s="23">
        <v>46141.7055555556</v>
      </c>
      <c r="E7825" s="9" t="s">
        <v>212</v>
      </c>
      <c r="F7825" s="9" t="s">
        <v>188</v>
      </c>
      <c r="G7825" s="9" t="s">
        <v>213</v>
      </c>
      <c r="H7825" s="9" t="s">
        <v>88</v>
      </c>
      <c r="I7825" s="9" t="s">
        <v>268</v>
      </c>
      <c r="J7825" s="9" t="s">
        <v>11944</v>
      </c>
      <c r="K7825" s="9" t="s">
        <v>225</v>
      </c>
      <c r="L7825" s="9" t="s">
        <v>371</v>
      </c>
      <c r="M7825" s="9" t="s">
        <v>4629</v>
      </c>
      <c r="N7825" s="9" t="s">
        <v>196</v>
      </c>
      <c r="O7825" s="9" t="s">
        <v>178</v>
      </c>
      <c r="P7825" s="9" t="s">
        <v>321</v>
      </c>
      <c r="Q7825" s="9" t="s">
        <v>219</v>
      </c>
      <c r="R7825" s="9">
        <v>0</v>
      </c>
      <c r="S7825" s="9">
        <v>30</v>
      </c>
      <c r="T7825" s="9" t="s">
        <v>136</v>
      </c>
      <c r="U7825" s="9" t="s">
        <v>266</v>
      </c>
      <c r="X7825" s="9">
        <f>INDEX(SLA_Policy!$D$2:$D$5,MATCH(F7825,SLA_Policy!$A$2:$A$5,0))</f>
        <v>72</v>
      </c>
      <c r="Y7825" s="9" t="str">
        <f>IF(E7825="Cancelled","Excluded",IF(D7825="",IF((SLA_Policy!$B$8-B7825)*24&gt;X7825,"Open - Breached","Open - On Track"),IF((D7825-B7825)*24&lt;=X7825,"Met","Breached")))</f>
        <v>Met</v>
      </c>
    </row>
    <row r="7826" spans="1:25" x14ac:dyDescent="0.25">
      <c r="A7826" s="9" t="s">
        <v>11945</v>
      </c>
      <c r="B7826" s="23">
        <v>46141.5493055556</v>
      </c>
      <c r="C7826" s="23">
        <v>46141.554166666698</v>
      </c>
      <c r="D7826" s="23">
        <v>46141.840277777803</v>
      </c>
      <c r="E7826" s="9" t="s">
        <v>212</v>
      </c>
      <c r="F7826" s="9" t="s">
        <v>187</v>
      </c>
      <c r="G7826" s="9" t="s">
        <v>213</v>
      </c>
      <c r="H7826" s="9" t="s">
        <v>167</v>
      </c>
      <c r="I7826" s="9" t="s">
        <v>362</v>
      </c>
      <c r="J7826" s="9" t="s">
        <v>11946</v>
      </c>
      <c r="K7826" s="9" t="s">
        <v>303</v>
      </c>
      <c r="L7826" s="9" t="s">
        <v>293</v>
      </c>
      <c r="M7826" s="9" t="s">
        <v>750</v>
      </c>
      <c r="N7826" s="9" t="s">
        <v>199</v>
      </c>
      <c r="O7826" s="9" t="s">
        <v>180</v>
      </c>
      <c r="P7826" s="9" t="s">
        <v>381</v>
      </c>
      <c r="Q7826" s="9" t="s">
        <v>273</v>
      </c>
      <c r="R7826" s="9">
        <v>0</v>
      </c>
      <c r="S7826" s="9">
        <v>60</v>
      </c>
      <c r="U7826" s="9" t="s">
        <v>266</v>
      </c>
      <c r="X7826" s="9">
        <f>INDEX(SLA_Policy!$D$2:$D$5,MATCH(F7826,SLA_Policy!$A$2:$A$5,0))</f>
        <v>8</v>
      </c>
      <c r="Y7826" s="9" t="str">
        <f>IF(E7826="Cancelled","Excluded",IF(D7826="",IF((SLA_Policy!$B$8-B7826)*24&gt;X7826,"Open - Breached","Open - On Track"),IF((D7826-B7826)*24&lt;=X7826,"Met","Breached")))</f>
        <v>Met</v>
      </c>
    </row>
    <row r="7827" spans="1:25" x14ac:dyDescent="0.25">
      <c r="A7827" s="9" t="s">
        <v>11947</v>
      </c>
      <c r="B7827" s="23">
        <v>46141.559027777803</v>
      </c>
      <c r="C7827" s="23">
        <v>46141.590277777803</v>
      </c>
      <c r="D7827" s="23">
        <v>46142.364583333299</v>
      </c>
      <c r="E7827" s="9" t="s">
        <v>212</v>
      </c>
      <c r="F7827" s="9" t="s">
        <v>189</v>
      </c>
      <c r="G7827" s="9" t="s">
        <v>213</v>
      </c>
      <c r="H7827" s="9" t="s">
        <v>164</v>
      </c>
      <c r="I7827" s="9" t="s">
        <v>478</v>
      </c>
      <c r="J7827" s="9" t="s">
        <v>2735</v>
      </c>
      <c r="K7827" s="9" t="s">
        <v>239</v>
      </c>
      <c r="L7827" s="9" t="s">
        <v>216</v>
      </c>
      <c r="M7827" s="9" t="s">
        <v>2539</v>
      </c>
      <c r="N7827" s="9" t="s">
        <v>199</v>
      </c>
      <c r="O7827" s="9" t="s">
        <v>116</v>
      </c>
      <c r="P7827" s="9" t="s">
        <v>525</v>
      </c>
      <c r="Q7827" s="9" t="s">
        <v>219</v>
      </c>
      <c r="R7827" s="9">
        <v>0</v>
      </c>
      <c r="S7827" s="9">
        <v>34</v>
      </c>
      <c r="T7827" s="9" t="s">
        <v>343</v>
      </c>
      <c r="U7827" s="9" t="s">
        <v>290</v>
      </c>
      <c r="W7827" s="9">
        <v>4</v>
      </c>
      <c r="X7827" s="9">
        <f>INDEX(SLA_Policy!$D$2:$D$5,MATCH(F7827,SLA_Policy!$A$2:$A$5,0))</f>
        <v>120</v>
      </c>
      <c r="Y7827" s="9" t="str">
        <f>IF(E7827="Cancelled","Excluded",IF(D7827="",IF((SLA_Policy!$B$8-B7827)*24&gt;X7827,"Open - Breached","Open - On Track"),IF((D7827-B7827)*24&lt;=X7827,"Met","Breached")))</f>
        <v>Met</v>
      </c>
    </row>
    <row r="7828" spans="1:25" x14ac:dyDescent="0.25">
      <c r="A7828" s="9" t="s">
        <v>11948</v>
      </c>
      <c r="B7828" s="23">
        <v>46141.560416666704</v>
      </c>
      <c r="C7828" s="23">
        <v>46141.612500000003</v>
      </c>
      <c r="D7828" s="23">
        <v>46142.322916666701</v>
      </c>
      <c r="E7828" s="9" t="s">
        <v>212</v>
      </c>
      <c r="F7828" s="9" t="s">
        <v>188</v>
      </c>
      <c r="G7828" s="9" t="s">
        <v>213</v>
      </c>
      <c r="H7828" s="9" t="s">
        <v>162</v>
      </c>
      <c r="I7828" s="9" t="s">
        <v>345</v>
      </c>
      <c r="J7828" s="9" t="s">
        <v>2999</v>
      </c>
      <c r="K7828" s="9" t="s">
        <v>246</v>
      </c>
      <c r="L7828" s="9" t="s">
        <v>104</v>
      </c>
      <c r="M7828" s="9" t="s">
        <v>1426</v>
      </c>
      <c r="N7828" s="9" t="s">
        <v>199</v>
      </c>
      <c r="O7828" s="9" t="s">
        <v>179</v>
      </c>
      <c r="P7828" s="9" t="s">
        <v>264</v>
      </c>
      <c r="Q7828" s="9" t="s">
        <v>219</v>
      </c>
      <c r="R7828" s="9">
        <v>0</v>
      </c>
      <c r="S7828" s="9">
        <v>22</v>
      </c>
      <c r="U7828" s="9" t="s">
        <v>661</v>
      </c>
      <c r="W7828" s="9">
        <v>4</v>
      </c>
      <c r="X7828" s="9">
        <f>INDEX(SLA_Policy!$D$2:$D$5,MATCH(F7828,SLA_Policy!$A$2:$A$5,0))</f>
        <v>72</v>
      </c>
      <c r="Y7828" s="9" t="str">
        <f>IF(E7828="Cancelled","Excluded",IF(D7828="",IF((SLA_Policy!$B$8-B7828)*24&gt;X7828,"Open - Breached","Open - On Track"),IF((D7828-B7828)*24&lt;=X7828,"Met","Breached")))</f>
        <v>Met</v>
      </c>
    </row>
    <row r="7829" spans="1:25" x14ac:dyDescent="0.25">
      <c r="A7829" s="9" t="s">
        <v>11949</v>
      </c>
      <c r="B7829" s="23">
        <v>46141.561111111099</v>
      </c>
      <c r="C7829" s="23">
        <v>46141.561805555597</v>
      </c>
      <c r="D7829" s="23">
        <v>46141.582638888904</v>
      </c>
      <c r="E7829" s="9" t="s">
        <v>212</v>
      </c>
      <c r="F7829" s="9" t="s">
        <v>188</v>
      </c>
      <c r="G7829" s="9" t="s">
        <v>213</v>
      </c>
      <c r="H7829" s="9" t="s">
        <v>161</v>
      </c>
      <c r="I7829" s="9" t="s">
        <v>454</v>
      </c>
      <c r="J7829" s="9" t="s">
        <v>11950</v>
      </c>
      <c r="K7829" s="9" t="s">
        <v>262</v>
      </c>
      <c r="L7829" s="9" t="s">
        <v>270</v>
      </c>
      <c r="M7829" s="9" t="s">
        <v>3247</v>
      </c>
      <c r="N7829" s="9" t="s">
        <v>200</v>
      </c>
      <c r="O7829" s="9" t="s">
        <v>177</v>
      </c>
      <c r="P7829" s="9" t="s">
        <v>241</v>
      </c>
      <c r="Q7829" s="9" t="s">
        <v>273</v>
      </c>
      <c r="R7829" s="9">
        <v>0</v>
      </c>
      <c r="S7829" s="9">
        <v>5</v>
      </c>
      <c r="U7829" s="9" t="s">
        <v>290</v>
      </c>
      <c r="X7829" s="9">
        <f>INDEX(SLA_Policy!$D$2:$D$5,MATCH(F7829,SLA_Policy!$A$2:$A$5,0))</f>
        <v>72</v>
      </c>
      <c r="Y7829" s="9" t="str">
        <f>IF(E7829="Cancelled","Excluded",IF(D7829="",IF((SLA_Policy!$B$8-B7829)*24&gt;X7829,"Open - Breached","Open - On Track"),IF((D7829-B7829)*24&lt;=X7829,"Met","Breached")))</f>
        <v>Met</v>
      </c>
    </row>
    <row r="7830" spans="1:25" x14ac:dyDescent="0.25">
      <c r="A7830" s="9" t="s">
        <v>11951</v>
      </c>
      <c r="B7830" s="23">
        <v>46141.563888888901</v>
      </c>
      <c r="C7830" s="23">
        <v>46141.587500000001</v>
      </c>
      <c r="D7830" s="23">
        <v>46142.390277777798</v>
      </c>
      <c r="E7830" s="9" t="s">
        <v>212</v>
      </c>
      <c r="F7830" s="9" t="s">
        <v>189</v>
      </c>
      <c r="G7830" s="9" t="s">
        <v>213</v>
      </c>
      <c r="H7830" s="9" t="s">
        <v>162</v>
      </c>
      <c r="I7830" s="9" t="s">
        <v>345</v>
      </c>
      <c r="J7830" s="9" t="s">
        <v>2066</v>
      </c>
      <c r="K7830" s="9" t="s">
        <v>215</v>
      </c>
      <c r="L7830" s="9" t="s">
        <v>216</v>
      </c>
      <c r="M7830" s="9" t="s">
        <v>5909</v>
      </c>
      <c r="N7830" s="9" t="s">
        <v>198</v>
      </c>
      <c r="O7830" s="9" t="s">
        <v>116</v>
      </c>
      <c r="P7830" s="9" t="s">
        <v>342</v>
      </c>
      <c r="Q7830" s="9" t="s">
        <v>219</v>
      </c>
      <c r="R7830" s="9">
        <v>0</v>
      </c>
      <c r="S7830" s="9">
        <v>14</v>
      </c>
      <c r="U7830" s="9" t="s">
        <v>266</v>
      </c>
      <c r="X7830" s="9">
        <f>INDEX(SLA_Policy!$D$2:$D$5,MATCH(F7830,SLA_Policy!$A$2:$A$5,0))</f>
        <v>120</v>
      </c>
      <c r="Y7830" s="9" t="str">
        <f>IF(E7830="Cancelled","Excluded",IF(D7830="",IF((SLA_Policy!$B$8-B7830)*24&gt;X7830,"Open - Breached","Open - On Track"),IF((D7830-B7830)*24&lt;=X7830,"Met","Breached")))</f>
        <v>Met</v>
      </c>
    </row>
    <row r="7831" spans="1:25" x14ac:dyDescent="0.25">
      <c r="A7831" s="9" t="s">
        <v>11952</v>
      </c>
      <c r="B7831" s="23">
        <v>46141.568055555603</v>
      </c>
      <c r="C7831" s="23">
        <v>46141.568749999999</v>
      </c>
      <c r="D7831" s="23">
        <v>46141.756249999999</v>
      </c>
      <c r="E7831" s="9" t="s">
        <v>212</v>
      </c>
      <c r="F7831" s="9" t="s">
        <v>188</v>
      </c>
      <c r="G7831" s="9" t="s">
        <v>213</v>
      </c>
      <c r="H7831" s="9" t="s">
        <v>88</v>
      </c>
      <c r="I7831" s="9" t="s">
        <v>354</v>
      </c>
      <c r="J7831" s="9" t="s">
        <v>4449</v>
      </c>
      <c r="K7831" s="9" t="s">
        <v>225</v>
      </c>
      <c r="L7831" s="9" t="s">
        <v>104</v>
      </c>
      <c r="M7831" s="9" t="s">
        <v>4482</v>
      </c>
      <c r="N7831" s="9" t="s">
        <v>198</v>
      </c>
      <c r="O7831" s="9" t="s">
        <v>180</v>
      </c>
      <c r="P7831" s="9" t="s">
        <v>368</v>
      </c>
      <c r="Q7831" s="9" t="s">
        <v>219</v>
      </c>
      <c r="R7831" s="9">
        <v>0</v>
      </c>
      <c r="S7831" s="9">
        <v>8</v>
      </c>
      <c r="T7831" s="9" t="s">
        <v>136</v>
      </c>
      <c r="U7831" s="9" t="s">
        <v>266</v>
      </c>
      <c r="W7831" s="9">
        <v>4</v>
      </c>
      <c r="X7831" s="9">
        <f>INDEX(SLA_Policy!$D$2:$D$5,MATCH(F7831,SLA_Policy!$A$2:$A$5,0))</f>
        <v>72</v>
      </c>
      <c r="Y7831" s="9" t="str">
        <f>IF(E7831="Cancelled","Excluded",IF(D7831="",IF((SLA_Policy!$B$8-B7831)*24&gt;X7831,"Open - Breached","Open - On Track"),IF((D7831-B7831)*24&lt;=X7831,"Met","Breached")))</f>
        <v>Met</v>
      </c>
    </row>
    <row r="7832" spans="1:25" x14ac:dyDescent="0.25">
      <c r="A7832" s="9" t="s">
        <v>11953</v>
      </c>
      <c r="B7832" s="23">
        <v>46141.584027777797</v>
      </c>
      <c r="C7832" s="23">
        <v>46141.585416666698</v>
      </c>
      <c r="D7832" s="23">
        <v>46142.399305555598</v>
      </c>
      <c r="E7832" s="9" t="s">
        <v>212</v>
      </c>
      <c r="F7832" s="9" t="s">
        <v>188</v>
      </c>
      <c r="G7832" s="9" t="s">
        <v>236</v>
      </c>
      <c r="H7832" s="9" t="s">
        <v>161</v>
      </c>
      <c r="I7832" s="9" t="s">
        <v>237</v>
      </c>
      <c r="J7832" s="9" t="s">
        <v>1533</v>
      </c>
      <c r="K7832" s="9" t="s">
        <v>246</v>
      </c>
      <c r="L7832" s="9" t="s">
        <v>226</v>
      </c>
      <c r="M7832" s="9" t="s">
        <v>4881</v>
      </c>
      <c r="N7832" s="9" t="s">
        <v>199</v>
      </c>
      <c r="O7832" s="9" t="s">
        <v>179</v>
      </c>
      <c r="P7832" s="9" t="s">
        <v>337</v>
      </c>
      <c r="Q7832" s="9" t="s">
        <v>219</v>
      </c>
      <c r="R7832" s="9">
        <v>0</v>
      </c>
      <c r="S7832" s="9">
        <v>17</v>
      </c>
      <c r="U7832" s="9" t="s">
        <v>242</v>
      </c>
      <c r="W7832" s="9">
        <v>4</v>
      </c>
      <c r="X7832" s="9">
        <f>INDEX(SLA_Policy!$D$2:$D$5,MATCH(F7832,SLA_Policy!$A$2:$A$5,0))</f>
        <v>72</v>
      </c>
      <c r="Y7832" s="9" t="str">
        <f>IF(E7832="Cancelled","Excluded",IF(D7832="",IF((SLA_Policy!$B$8-B7832)*24&gt;X7832,"Open - Breached","Open - On Track"),IF((D7832-B7832)*24&lt;=X7832,"Met","Breached")))</f>
        <v>Met</v>
      </c>
    </row>
    <row r="7833" spans="1:25" x14ac:dyDescent="0.25">
      <c r="A7833" s="9" t="s">
        <v>11954</v>
      </c>
      <c r="B7833" s="23">
        <v>46141.585416666698</v>
      </c>
      <c r="C7833" s="23">
        <v>46141.609722222202</v>
      </c>
      <c r="D7833" s="23">
        <v>46142.411805555603</v>
      </c>
      <c r="E7833" s="9" t="s">
        <v>212</v>
      </c>
      <c r="F7833" s="9" t="s">
        <v>188</v>
      </c>
      <c r="G7833" s="9" t="s">
        <v>213</v>
      </c>
      <c r="H7833" s="9" t="s">
        <v>162</v>
      </c>
      <c r="I7833" s="9" t="s">
        <v>345</v>
      </c>
      <c r="J7833" s="9" t="s">
        <v>1151</v>
      </c>
      <c r="K7833" s="9" t="s">
        <v>303</v>
      </c>
      <c r="L7833" s="9" t="s">
        <v>226</v>
      </c>
      <c r="M7833" s="9" t="s">
        <v>2818</v>
      </c>
      <c r="N7833" s="9" t="s">
        <v>196</v>
      </c>
      <c r="O7833" s="9" t="s">
        <v>116</v>
      </c>
      <c r="P7833" s="9" t="s">
        <v>258</v>
      </c>
      <c r="Q7833" s="9" t="s">
        <v>219</v>
      </c>
      <c r="R7833" s="9">
        <v>0</v>
      </c>
      <c r="S7833" s="9">
        <v>22</v>
      </c>
      <c r="U7833" s="9" t="s">
        <v>290</v>
      </c>
      <c r="X7833" s="9">
        <f>INDEX(SLA_Policy!$D$2:$D$5,MATCH(F7833,SLA_Policy!$A$2:$A$5,0))</f>
        <v>72</v>
      </c>
      <c r="Y7833" s="9" t="str">
        <f>IF(E7833="Cancelled","Excluded",IF(D7833="",IF((SLA_Policy!$B$8-B7833)*24&gt;X7833,"Open - Breached","Open - On Track"),IF((D7833-B7833)*24&lt;=X7833,"Met","Breached")))</f>
        <v>Met</v>
      </c>
    </row>
    <row r="7834" spans="1:25" x14ac:dyDescent="0.25">
      <c r="A7834" s="9" t="s">
        <v>11955</v>
      </c>
      <c r="B7834" s="23">
        <v>46141.6159722222</v>
      </c>
      <c r="C7834" s="23">
        <v>46141.622916666704</v>
      </c>
      <c r="D7834" s="23">
        <v>46141.71875</v>
      </c>
      <c r="E7834" s="9" t="s">
        <v>212</v>
      </c>
      <c r="F7834" s="9" t="s">
        <v>189</v>
      </c>
      <c r="G7834" s="9" t="s">
        <v>213</v>
      </c>
      <c r="H7834" s="9" t="s">
        <v>161</v>
      </c>
      <c r="I7834" s="9" t="s">
        <v>389</v>
      </c>
      <c r="J7834" s="9" t="s">
        <v>390</v>
      </c>
      <c r="K7834" s="9" t="s">
        <v>303</v>
      </c>
      <c r="L7834" s="9" t="s">
        <v>216</v>
      </c>
      <c r="M7834" s="9" t="s">
        <v>4667</v>
      </c>
      <c r="N7834" s="9" t="s">
        <v>198</v>
      </c>
      <c r="O7834" s="9" t="s">
        <v>116</v>
      </c>
      <c r="P7834" s="9" t="s">
        <v>590</v>
      </c>
      <c r="Q7834" s="9" t="s">
        <v>219</v>
      </c>
      <c r="R7834" s="9">
        <v>0</v>
      </c>
      <c r="S7834" s="9">
        <v>6</v>
      </c>
      <c r="U7834" s="9" t="s">
        <v>290</v>
      </c>
      <c r="W7834" s="9">
        <v>5</v>
      </c>
      <c r="X7834" s="9">
        <f>INDEX(SLA_Policy!$D$2:$D$5,MATCH(F7834,SLA_Policy!$A$2:$A$5,0))</f>
        <v>120</v>
      </c>
      <c r="Y7834" s="9" t="str">
        <f>IF(E7834="Cancelled","Excluded",IF(D7834="",IF((SLA_Policy!$B$8-B7834)*24&gt;X7834,"Open - Breached","Open - On Track"),IF((D7834-B7834)*24&lt;=X7834,"Met","Breached")))</f>
        <v>Met</v>
      </c>
    </row>
    <row r="7835" spans="1:25" x14ac:dyDescent="0.25">
      <c r="A7835" s="9" t="s">
        <v>11956</v>
      </c>
      <c r="B7835" s="23">
        <v>46141.631249999999</v>
      </c>
      <c r="C7835" s="23">
        <v>46141.707638888904</v>
      </c>
      <c r="D7835" s="23">
        <v>46147.345833333296</v>
      </c>
      <c r="E7835" s="9" t="s">
        <v>212</v>
      </c>
      <c r="F7835" s="9" t="s">
        <v>189</v>
      </c>
      <c r="G7835" s="9" t="s">
        <v>236</v>
      </c>
      <c r="H7835" s="9" t="s">
        <v>163</v>
      </c>
      <c r="I7835" s="9" t="s">
        <v>327</v>
      </c>
      <c r="J7835" s="9" t="s">
        <v>2255</v>
      </c>
      <c r="K7835" s="9" t="s">
        <v>303</v>
      </c>
      <c r="L7835" s="9" t="s">
        <v>311</v>
      </c>
      <c r="M7835" s="9" t="s">
        <v>5566</v>
      </c>
      <c r="N7835" s="9" t="s">
        <v>197</v>
      </c>
      <c r="O7835" s="9" t="s">
        <v>176</v>
      </c>
      <c r="P7835" s="9" t="s">
        <v>253</v>
      </c>
      <c r="Q7835" s="9" t="s">
        <v>219</v>
      </c>
      <c r="R7835" s="9">
        <v>2</v>
      </c>
      <c r="S7835" s="9">
        <v>109</v>
      </c>
      <c r="U7835" s="9" t="s">
        <v>242</v>
      </c>
      <c r="X7835" s="9">
        <f>INDEX(SLA_Policy!$D$2:$D$5,MATCH(F7835,SLA_Policy!$A$2:$A$5,0))</f>
        <v>120</v>
      </c>
      <c r="Y7835" s="9" t="str">
        <f>IF(E7835="Cancelled","Excluded",IF(D7835="",IF((SLA_Policy!$B$8-B7835)*24&gt;X7835,"Open - Breached","Open - On Track"),IF((D7835-B7835)*24&lt;=X7835,"Met","Breached")))</f>
        <v>Breached</v>
      </c>
    </row>
    <row r="7836" spans="1:25" x14ac:dyDescent="0.25">
      <c r="A7836" s="9" t="s">
        <v>11957</v>
      </c>
      <c r="B7836" s="23">
        <v>46141.635416666701</v>
      </c>
      <c r="C7836" s="23">
        <v>46141.640972222202</v>
      </c>
      <c r="D7836" s="23">
        <v>46141.764583333301</v>
      </c>
      <c r="E7836" s="9" t="s">
        <v>212</v>
      </c>
      <c r="F7836" s="9" t="s">
        <v>188</v>
      </c>
      <c r="G7836" s="9" t="s">
        <v>213</v>
      </c>
      <c r="H7836" s="9" t="s">
        <v>161</v>
      </c>
      <c r="I7836" s="9" t="s">
        <v>297</v>
      </c>
      <c r="J7836" s="9" t="s">
        <v>3626</v>
      </c>
      <c r="K7836" s="9" t="s">
        <v>239</v>
      </c>
      <c r="L7836" s="9" t="s">
        <v>351</v>
      </c>
      <c r="M7836" s="9" t="s">
        <v>4336</v>
      </c>
      <c r="N7836" s="9" t="s">
        <v>198</v>
      </c>
      <c r="O7836" s="9" t="s">
        <v>177</v>
      </c>
      <c r="P7836" s="9" t="s">
        <v>300</v>
      </c>
      <c r="Q7836" s="9" t="s">
        <v>273</v>
      </c>
      <c r="R7836" s="9">
        <v>0</v>
      </c>
      <c r="S7836" s="9">
        <v>26</v>
      </c>
      <c r="U7836" s="9" t="s">
        <v>290</v>
      </c>
      <c r="W7836" s="9">
        <v>4</v>
      </c>
      <c r="X7836" s="9">
        <f>INDEX(SLA_Policy!$D$2:$D$5,MATCH(F7836,SLA_Policy!$A$2:$A$5,0))</f>
        <v>72</v>
      </c>
      <c r="Y7836" s="9" t="str">
        <f>IF(E7836="Cancelled","Excluded",IF(D7836="",IF((SLA_Policy!$B$8-B7836)*24&gt;X7836,"Open - Breached","Open - On Track"),IF((D7836-B7836)*24&lt;=X7836,"Met","Breached")))</f>
        <v>Met</v>
      </c>
    </row>
    <row r="7837" spans="1:25" x14ac:dyDescent="0.25">
      <c r="A7837" s="9" t="s">
        <v>11958</v>
      </c>
      <c r="B7837" s="23">
        <v>46141.636111111096</v>
      </c>
      <c r="C7837" s="23">
        <v>46141.684027777803</v>
      </c>
      <c r="D7837" s="23">
        <v>46142.5625</v>
      </c>
      <c r="E7837" s="9" t="s">
        <v>212</v>
      </c>
      <c r="F7837" s="9" t="s">
        <v>188</v>
      </c>
      <c r="G7837" s="9" t="s">
        <v>213</v>
      </c>
      <c r="H7837" s="9" t="s">
        <v>162</v>
      </c>
      <c r="I7837" s="9" t="s">
        <v>416</v>
      </c>
      <c r="J7837" s="9" t="s">
        <v>957</v>
      </c>
      <c r="K7837" s="9" t="s">
        <v>246</v>
      </c>
      <c r="L7837" s="9" t="s">
        <v>351</v>
      </c>
      <c r="M7837" s="9" t="s">
        <v>3021</v>
      </c>
      <c r="N7837" s="9" t="s">
        <v>197</v>
      </c>
      <c r="O7837" s="9" t="s">
        <v>179</v>
      </c>
      <c r="P7837" s="9" t="s">
        <v>264</v>
      </c>
      <c r="Q7837" s="9" t="s">
        <v>219</v>
      </c>
      <c r="R7837" s="9">
        <v>1</v>
      </c>
      <c r="S7837" s="9">
        <v>27</v>
      </c>
      <c r="U7837" s="9" t="s">
        <v>248</v>
      </c>
      <c r="W7837" s="9">
        <v>2</v>
      </c>
      <c r="X7837" s="9">
        <f>INDEX(SLA_Policy!$D$2:$D$5,MATCH(F7837,SLA_Policy!$A$2:$A$5,0))</f>
        <v>72</v>
      </c>
      <c r="Y7837" s="9" t="str">
        <f>IF(E7837="Cancelled","Excluded",IF(D7837="",IF((SLA_Policy!$B$8-B7837)*24&gt;X7837,"Open - Breached","Open - On Track"),IF((D7837-B7837)*24&lt;=X7837,"Met","Breached")))</f>
        <v>Met</v>
      </c>
    </row>
    <row r="7838" spans="1:25" x14ac:dyDescent="0.25">
      <c r="A7838" s="9" t="s">
        <v>11959</v>
      </c>
      <c r="B7838" s="23">
        <v>46141.6430555556</v>
      </c>
      <c r="C7838" s="23">
        <v>46141.646527777797</v>
      </c>
      <c r="D7838" s="23">
        <v>46142.3930555556</v>
      </c>
      <c r="E7838" s="9" t="s">
        <v>212</v>
      </c>
      <c r="F7838" s="9" t="s">
        <v>188</v>
      </c>
      <c r="G7838" s="9" t="s">
        <v>213</v>
      </c>
      <c r="H7838" s="9" t="s">
        <v>161</v>
      </c>
      <c r="I7838" s="9" t="s">
        <v>389</v>
      </c>
      <c r="J7838" s="9" t="s">
        <v>435</v>
      </c>
      <c r="K7838" s="9" t="s">
        <v>225</v>
      </c>
      <c r="L7838" s="9" t="s">
        <v>216</v>
      </c>
      <c r="M7838" s="9" t="s">
        <v>2721</v>
      </c>
      <c r="N7838" s="9" t="s">
        <v>198</v>
      </c>
      <c r="O7838" s="9" t="s">
        <v>116</v>
      </c>
      <c r="P7838" s="9" t="s">
        <v>551</v>
      </c>
      <c r="Q7838" s="9" t="s">
        <v>219</v>
      </c>
      <c r="R7838" s="9">
        <v>0</v>
      </c>
      <c r="S7838" s="9">
        <v>7</v>
      </c>
      <c r="U7838" s="9" t="s">
        <v>290</v>
      </c>
      <c r="X7838" s="9">
        <f>INDEX(SLA_Policy!$D$2:$D$5,MATCH(F7838,SLA_Policy!$A$2:$A$5,0))</f>
        <v>72</v>
      </c>
      <c r="Y7838" s="9" t="str">
        <f>IF(E7838="Cancelled","Excluded",IF(D7838="",IF((SLA_Policy!$B$8-B7838)*24&gt;X7838,"Open - Breached","Open - On Track"),IF((D7838-B7838)*24&lt;=X7838,"Met","Breached")))</f>
        <v>Met</v>
      </c>
    </row>
    <row r="7839" spans="1:25" x14ac:dyDescent="0.25">
      <c r="A7839" s="9" t="s">
        <v>11960</v>
      </c>
      <c r="B7839" s="23">
        <v>46141.654166666704</v>
      </c>
      <c r="C7839" s="23">
        <v>46141.677083333299</v>
      </c>
      <c r="D7839" s="23">
        <v>46142.656944444498</v>
      </c>
      <c r="E7839" s="9" t="s">
        <v>212</v>
      </c>
      <c r="F7839" s="9" t="s">
        <v>189</v>
      </c>
      <c r="G7839" s="9" t="s">
        <v>213</v>
      </c>
      <c r="H7839" s="9" t="s">
        <v>164</v>
      </c>
      <c r="I7839" s="9" t="s">
        <v>478</v>
      </c>
      <c r="J7839" s="9" t="s">
        <v>5399</v>
      </c>
      <c r="K7839" s="9" t="s">
        <v>246</v>
      </c>
      <c r="L7839" s="9" t="s">
        <v>371</v>
      </c>
      <c r="M7839" s="9" t="s">
        <v>4806</v>
      </c>
      <c r="N7839" s="9" t="s">
        <v>198</v>
      </c>
      <c r="O7839" s="9" t="s">
        <v>116</v>
      </c>
      <c r="P7839" s="9" t="s">
        <v>551</v>
      </c>
      <c r="Q7839" s="9" t="s">
        <v>219</v>
      </c>
      <c r="R7839" s="9">
        <v>0</v>
      </c>
      <c r="S7839" s="9">
        <v>49</v>
      </c>
      <c r="T7839" s="9" t="s">
        <v>343</v>
      </c>
      <c r="U7839" s="9" t="s">
        <v>266</v>
      </c>
      <c r="W7839" s="9">
        <v>5</v>
      </c>
      <c r="X7839" s="9">
        <f>INDEX(SLA_Policy!$D$2:$D$5,MATCH(F7839,SLA_Policy!$A$2:$A$5,0))</f>
        <v>120</v>
      </c>
      <c r="Y7839" s="9" t="str">
        <f>IF(E7839="Cancelled","Excluded",IF(D7839="",IF((SLA_Policy!$B$8-B7839)*24&gt;X7839,"Open - Breached","Open - On Track"),IF((D7839-B7839)*24&lt;=X7839,"Met","Breached")))</f>
        <v>Met</v>
      </c>
    </row>
    <row r="7840" spans="1:25" x14ac:dyDescent="0.25">
      <c r="A7840" s="9" t="s">
        <v>11961</v>
      </c>
      <c r="B7840" s="23">
        <v>46141.668749999997</v>
      </c>
      <c r="C7840" s="23">
        <v>46141.695833333302</v>
      </c>
      <c r="D7840" s="23">
        <v>46142.495138888902</v>
      </c>
      <c r="E7840" s="9" t="s">
        <v>212</v>
      </c>
      <c r="F7840" s="9" t="s">
        <v>188</v>
      </c>
      <c r="G7840" s="9" t="s">
        <v>236</v>
      </c>
      <c r="H7840" s="9" t="s">
        <v>162</v>
      </c>
      <c r="I7840" s="9" t="s">
        <v>280</v>
      </c>
      <c r="J7840" s="9" t="s">
        <v>1329</v>
      </c>
      <c r="K7840" s="9" t="s">
        <v>246</v>
      </c>
      <c r="L7840" s="9" t="s">
        <v>104</v>
      </c>
      <c r="M7840" s="9" t="s">
        <v>8404</v>
      </c>
      <c r="N7840" s="9" t="s">
        <v>196</v>
      </c>
      <c r="O7840" s="9" t="s">
        <v>179</v>
      </c>
      <c r="P7840" s="9" t="s">
        <v>284</v>
      </c>
      <c r="Q7840" s="9" t="s">
        <v>219</v>
      </c>
      <c r="R7840" s="9">
        <v>0</v>
      </c>
      <c r="S7840" s="9">
        <v>22</v>
      </c>
      <c r="U7840" s="9" t="s">
        <v>140</v>
      </c>
      <c r="V7840" s="9" t="s">
        <v>11900</v>
      </c>
      <c r="X7840" s="9">
        <f>INDEX(SLA_Policy!$D$2:$D$5,MATCH(F7840,SLA_Policy!$A$2:$A$5,0))</f>
        <v>72</v>
      </c>
      <c r="Y7840" s="9" t="str">
        <f>IF(E7840="Cancelled","Excluded",IF(D7840="",IF((SLA_Policy!$B$8-B7840)*24&gt;X7840,"Open - Breached","Open - On Track"),IF((D7840-B7840)*24&lt;=X7840,"Met","Breached")))</f>
        <v>Met</v>
      </c>
    </row>
    <row r="7841" spans="1:25" x14ac:dyDescent="0.25">
      <c r="A7841" s="9" t="s">
        <v>11962</v>
      </c>
      <c r="B7841" s="23">
        <v>46141.751388888901</v>
      </c>
      <c r="C7841" s="23">
        <v>46141.774305555598</v>
      </c>
      <c r="D7841" s="23">
        <v>46142.631249999999</v>
      </c>
      <c r="E7841" s="9" t="s">
        <v>212</v>
      </c>
      <c r="F7841" s="9" t="s">
        <v>189</v>
      </c>
      <c r="G7841" s="9" t="s">
        <v>213</v>
      </c>
      <c r="H7841" s="9" t="s">
        <v>165</v>
      </c>
      <c r="I7841" s="9" t="s">
        <v>469</v>
      </c>
      <c r="J7841" s="9" t="s">
        <v>470</v>
      </c>
      <c r="K7841" s="9" t="s">
        <v>246</v>
      </c>
      <c r="L7841" s="9" t="s">
        <v>293</v>
      </c>
      <c r="M7841" s="9" t="s">
        <v>3288</v>
      </c>
      <c r="N7841" s="9" t="s">
        <v>199</v>
      </c>
      <c r="O7841" s="9" t="s">
        <v>176</v>
      </c>
      <c r="P7841" s="9" t="s">
        <v>330</v>
      </c>
      <c r="Q7841" s="9" t="s">
        <v>219</v>
      </c>
      <c r="R7841" s="9">
        <v>0</v>
      </c>
      <c r="S7841" s="9">
        <v>12</v>
      </c>
      <c r="U7841" s="9" t="s">
        <v>266</v>
      </c>
      <c r="W7841" s="9">
        <v>5</v>
      </c>
      <c r="X7841" s="9">
        <f>INDEX(SLA_Policy!$D$2:$D$5,MATCH(F7841,SLA_Policy!$A$2:$A$5,0))</f>
        <v>120</v>
      </c>
      <c r="Y7841" s="9" t="str">
        <f>IF(E7841="Cancelled","Excluded",IF(D7841="",IF((SLA_Policy!$B$8-B7841)*24&gt;X7841,"Open - Breached","Open - On Track"),IF((D7841-B7841)*24&lt;=X7841,"Met","Breached")))</f>
        <v>Met</v>
      </c>
    </row>
    <row r="7842" spans="1:25" x14ac:dyDescent="0.25">
      <c r="A7842" s="9" t="s">
        <v>11963</v>
      </c>
      <c r="B7842" s="23">
        <v>46141.758333333302</v>
      </c>
      <c r="C7842" s="23">
        <v>46142.302777777797</v>
      </c>
      <c r="E7842" s="9" t="s">
        <v>649</v>
      </c>
      <c r="F7842" s="9" t="s">
        <v>189</v>
      </c>
      <c r="G7842" s="9" t="s">
        <v>236</v>
      </c>
      <c r="H7842" s="9" t="s">
        <v>161</v>
      </c>
      <c r="I7842" s="9" t="s">
        <v>505</v>
      </c>
      <c r="J7842" s="9" t="s">
        <v>506</v>
      </c>
      <c r="K7842" s="9" t="s">
        <v>215</v>
      </c>
      <c r="L7842" s="9" t="s">
        <v>293</v>
      </c>
      <c r="M7842" s="9" t="s">
        <v>4076</v>
      </c>
      <c r="N7842" s="9" t="s">
        <v>196</v>
      </c>
      <c r="O7842" s="9" t="s">
        <v>177</v>
      </c>
      <c r="P7842" s="9" t="s">
        <v>457</v>
      </c>
      <c r="Q7842" s="9" t="s">
        <v>219</v>
      </c>
      <c r="R7842" s="9">
        <v>1</v>
      </c>
      <c r="S7842" s="9">
        <v>2</v>
      </c>
      <c r="X7842" s="9">
        <f>INDEX(SLA_Policy!$D$2:$D$5,MATCH(F7842,SLA_Policy!$A$2:$A$5,0))</f>
        <v>120</v>
      </c>
      <c r="Y7842" s="9" t="str">
        <f>IF(E7842="Cancelled","Excluded",IF(D7842="",IF((SLA_Policy!$B$8-B7842)*24&gt;X7842,"Open - Breached","Open - On Track"),IF((D7842-B7842)*24&lt;=X7842,"Met","Breached")))</f>
        <v>Excluded</v>
      </c>
    </row>
    <row r="7843" spans="1:25" x14ac:dyDescent="0.25">
      <c r="A7843" s="9" t="s">
        <v>11964</v>
      </c>
      <c r="B7843" s="23">
        <v>46141.771527777797</v>
      </c>
      <c r="C7843" s="23">
        <v>46142.344444444498</v>
      </c>
      <c r="D7843" s="23">
        <v>46142.361111111102</v>
      </c>
      <c r="E7843" s="9" t="s">
        <v>212</v>
      </c>
      <c r="F7843" s="9" t="s">
        <v>189</v>
      </c>
      <c r="G7843" s="9" t="s">
        <v>236</v>
      </c>
      <c r="H7843" s="9" t="s">
        <v>161</v>
      </c>
      <c r="I7843" s="9" t="s">
        <v>482</v>
      </c>
      <c r="J7843" s="9" t="s">
        <v>11965</v>
      </c>
      <c r="K7843" s="9" t="s">
        <v>246</v>
      </c>
      <c r="L7843" s="9" t="s">
        <v>104</v>
      </c>
      <c r="M7843" s="9" t="s">
        <v>583</v>
      </c>
      <c r="N7843" s="9" t="s">
        <v>196</v>
      </c>
      <c r="O7843" s="9" t="s">
        <v>116</v>
      </c>
      <c r="P7843" s="9" t="s">
        <v>574</v>
      </c>
      <c r="Q7843" s="9" t="s">
        <v>219</v>
      </c>
      <c r="R7843" s="9">
        <v>0</v>
      </c>
      <c r="S7843" s="9">
        <v>25</v>
      </c>
      <c r="U7843" s="9" t="s">
        <v>242</v>
      </c>
      <c r="W7843" s="9">
        <v>5</v>
      </c>
      <c r="X7843" s="9">
        <f>INDEX(SLA_Policy!$D$2:$D$5,MATCH(F7843,SLA_Policy!$A$2:$A$5,0))</f>
        <v>120</v>
      </c>
      <c r="Y7843" s="9" t="str">
        <f>IF(E7843="Cancelled","Excluded",IF(D7843="",IF((SLA_Policy!$B$8-B7843)*24&gt;X7843,"Open - Breached","Open - On Track"),IF((D7843-B7843)*24&lt;=X7843,"Met","Breached")))</f>
        <v>Met</v>
      </c>
    </row>
    <row r="7844" spans="1:25" x14ac:dyDescent="0.25">
      <c r="A7844" s="9" t="s">
        <v>11966</v>
      </c>
      <c r="B7844" s="23">
        <v>46142.284027777801</v>
      </c>
      <c r="C7844" s="23">
        <v>46142.295833333301</v>
      </c>
      <c r="D7844" s="23">
        <v>46142.550694444399</v>
      </c>
      <c r="E7844" s="9" t="s">
        <v>212</v>
      </c>
      <c r="F7844" s="9" t="s">
        <v>188</v>
      </c>
      <c r="G7844" s="9" t="s">
        <v>213</v>
      </c>
      <c r="H7844" s="9" t="s">
        <v>163</v>
      </c>
      <c r="I7844" s="9" t="s">
        <v>223</v>
      </c>
      <c r="J7844" s="9" t="s">
        <v>8820</v>
      </c>
      <c r="K7844" s="9" t="s">
        <v>262</v>
      </c>
      <c r="L7844" s="9" t="s">
        <v>293</v>
      </c>
      <c r="M7844" s="9" t="s">
        <v>6115</v>
      </c>
      <c r="N7844" s="9" t="s">
        <v>198</v>
      </c>
      <c r="O7844" s="9" t="s">
        <v>176</v>
      </c>
      <c r="P7844" s="9" t="s">
        <v>330</v>
      </c>
      <c r="Q7844" s="9" t="s">
        <v>219</v>
      </c>
      <c r="R7844" s="9">
        <v>0</v>
      </c>
      <c r="S7844" s="9">
        <v>42</v>
      </c>
      <c r="T7844" s="9" t="s">
        <v>136</v>
      </c>
      <c r="U7844" s="9" t="s">
        <v>230</v>
      </c>
      <c r="X7844" s="9">
        <f>INDEX(SLA_Policy!$D$2:$D$5,MATCH(F7844,SLA_Policy!$A$2:$A$5,0))</f>
        <v>72</v>
      </c>
      <c r="Y7844" s="9" t="str">
        <f>IF(E7844="Cancelled","Excluded",IF(D7844="",IF((SLA_Policy!$B$8-B7844)*24&gt;X7844,"Open - Breached","Open - On Track"),IF((D7844-B7844)*24&lt;=X7844,"Met","Breached")))</f>
        <v>Met</v>
      </c>
    </row>
    <row r="7845" spans="1:25" x14ac:dyDescent="0.25">
      <c r="A7845" s="9" t="s">
        <v>11967</v>
      </c>
      <c r="B7845" s="23">
        <v>46142.3034722222</v>
      </c>
      <c r="C7845" s="23">
        <v>46142.304861111101</v>
      </c>
      <c r="D7845" s="23">
        <v>46142.369444444397</v>
      </c>
      <c r="E7845" s="9" t="s">
        <v>212</v>
      </c>
      <c r="F7845" s="9" t="s">
        <v>187</v>
      </c>
      <c r="G7845" s="9" t="s">
        <v>213</v>
      </c>
      <c r="H7845" s="9" t="s">
        <v>162</v>
      </c>
      <c r="I7845" s="9" t="s">
        <v>244</v>
      </c>
      <c r="J7845" s="9" t="s">
        <v>6246</v>
      </c>
      <c r="K7845" s="9" t="s">
        <v>215</v>
      </c>
      <c r="L7845" s="9" t="s">
        <v>307</v>
      </c>
      <c r="M7845" s="9" t="s">
        <v>6487</v>
      </c>
      <c r="N7845" s="9" t="s">
        <v>199</v>
      </c>
      <c r="O7845" s="9" t="s">
        <v>179</v>
      </c>
      <c r="P7845" s="9" t="s">
        <v>264</v>
      </c>
      <c r="Q7845" s="9" t="s">
        <v>273</v>
      </c>
      <c r="R7845" s="9">
        <v>0</v>
      </c>
      <c r="S7845" s="9">
        <v>20</v>
      </c>
      <c r="U7845" s="9" t="s">
        <v>248</v>
      </c>
      <c r="X7845" s="9">
        <f>INDEX(SLA_Policy!$D$2:$D$5,MATCH(F7845,SLA_Policy!$A$2:$A$5,0))</f>
        <v>8</v>
      </c>
      <c r="Y7845" s="9" t="str">
        <f>IF(E7845="Cancelled","Excluded",IF(D7845="",IF((SLA_Policy!$B$8-B7845)*24&gt;X7845,"Open - Breached","Open - On Track"),IF((D7845-B7845)*24&lt;=X7845,"Met","Breached")))</f>
        <v>Met</v>
      </c>
    </row>
    <row r="7846" spans="1:25" x14ac:dyDescent="0.25">
      <c r="A7846" s="9" t="s">
        <v>11968</v>
      </c>
      <c r="B7846" s="23">
        <v>46142.309027777803</v>
      </c>
      <c r="C7846" s="23">
        <v>46142.313888888901</v>
      </c>
      <c r="D7846" s="23">
        <v>46142.316666666702</v>
      </c>
      <c r="E7846" s="9" t="s">
        <v>212</v>
      </c>
      <c r="F7846" s="9" t="s">
        <v>188</v>
      </c>
      <c r="G7846" s="9" t="s">
        <v>213</v>
      </c>
      <c r="H7846" s="9" t="s">
        <v>161</v>
      </c>
      <c r="I7846" s="9" t="s">
        <v>389</v>
      </c>
      <c r="J7846" s="9" t="s">
        <v>1929</v>
      </c>
      <c r="K7846" s="9" t="s">
        <v>246</v>
      </c>
      <c r="L7846" s="9" t="s">
        <v>104</v>
      </c>
      <c r="M7846" s="9" t="s">
        <v>698</v>
      </c>
      <c r="N7846" s="9" t="s">
        <v>198</v>
      </c>
      <c r="O7846" s="9" t="s">
        <v>116</v>
      </c>
      <c r="P7846" s="9" t="s">
        <v>295</v>
      </c>
      <c r="Q7846" s="9" t="s">
        <v>219</v>
      </c>
      <c r="R7846" s="9">
        <v>0</v>
      </c>
      <c r="S7846" s="9">
        <v>8</v>
      </c>
      <c r="U7846" s="9" t="s">
        <v>290</v>
      </c>
      <c r="W7846" s="9">
        <v>5</v>
      </c>
      <c r="X7846" s="9">
        <f>INDEX(SLA_Policy!$D$2:$D$5,MATCH(F7846,SLA_Policy!$A$2:$A$5,0))</f>
        <v>72</v>
      </c>
      <c r="Y7846" s="9" t="str">
        <f>IF(E7846="Cancelled","Excluded",IF(D7846="",IF((SLA_Policy!$B$8-B7846)*24&gt;X7846,"Open - Breached","Open - On Track"),IF((D7846-B7846)*24&lt;=X7846,"Met","Breached")))</f>
        <v>Met</v>
      </c>
    </row>
    <row r="7847" spans="1:25" x14ac:dyDescent="0.25">
      <c r="A7847" s="9" t="s">
        <v>11969</v>
      </c>
      <c r="B7847" s="23">
        <v>46142.3215277778</v>
      </c>
      <c r="C7847" s="23">
        <v>46142.351388888899</v>
      </c>
      <c r="D7847" s="23">
        <v>46143.382638888899</v>
      </c>
      <c r="E7847" s="9" t="s">
        <v>212</v>
      </c>
      <c r="F7847" s="9" t="s">
        <v>188</v>
      </c>
      <c r="G7847" s="9" t="s">
        <v>213</v>
      </c>
      <c r="H7847" s="9" t="s">
        <v>167</v>
      </c>
      <c r="I7847" s="9" t="s">
        <v>362</v>
      </c>
      <c r="J7847" s="9" t="s">
        <v>7744</v>
      </c>
      <c r="K7847" s="9" t="s">
        <v>215</v>
      </c>
      <c r="L7847" s="9" t="s">
        <v>311</v>
      </c>
      <c r="M7847" s="9" t="s">
        <v>829</v>
      </c>
      <c r="N7847" s="9" t="s">
        <v>196</v>
      </c>
      <c r="O7847" s="9" t="s">
        <v>176</v>
      </c>
      <c r="P7847" s="9" t="s">
        <v>503</v>
      </c>
      <c r="Q7847" s="9" t="s">
        <v>219</v>
      </c>
      <c r="R7847" s="9">
        <v>0</v>
      </c>
      <c r="S7847" s="9">
        <v>39</v>
      </c>
      <c r="U7847" s="9" t="s">
        <v>266</v>
      </c>
      <c r="X7847" s="9">
        <f>INDEX(SLA_Policy!$D$2:$D$5,MATCH(F7847,SLA_Policy!$A$2:$A$5,0))</f>
        <v>72</v>
      </c>
      <c r="Y7847" s="9" t="str">
        <f>IF(E7847="Cancelled","Excluded",IF(D7847="",IF((SLA_Policy!$B$8-B7847)*24&gt;X7847,"Open - Breached","Open - On Track"),IF((D7847-B7847)*24&lt;=X7847,"Met","Breached")))</f>
        <v>Met</v>
      </c>
    </row>
    <row r="7848" spans="1:25" x14ac:dyDescent="0.25">
      <c r="A7848" s="9" t="s">
        <v>11970</v>
      </c>
      <c r="B7848" s="23">
        <v>46142.333333333299</v>
      </c>
      <c r="C7848" s="23">
        <v>46142.376388888901</v>
      </c>
      <c r="D7848" s="23">
        <v>46142.511805555601</v>
      </c>
      <c r="E7848" s="9" t="s">
        <v>212</v>
      </c>
      <c r="F7848" s="9" t="s">
        <v>189</v>
      </c>
      <c r="G7848" s="9" t="s">
        <v>213</v>
      </c>
      <c r="H7848" s="9" t="s">
        <v>163</v>
      </c>
      <c r="I7848" s="9" t="s">
        <v>250</v>
      </c>
      <c r="J7848" s="9" t="s">
        <v>935</v>
      </c>
      <c r="K7848" s="9" t="s">
        <v>246</v>
      </c>
      <c r="L7848" s="9" t="s">
        <v>293</v>
      </c>
      <c r="M7848" s="9" t="s">
        <v>6677</v>
      </c>
      <c r="N7848" s="9" t="s">
        <v>196</v>
      </c>
      <c r="O7848" s="9" t="s">
        <v>176</v>
      </c>
      <c r="P7848" s="9" t="s">
        <v>228</v>
      </c>
      <c r="Q7848" s="9" t="s">
        <v>219</v>
      </c>
      <c r="R7848" s="9">
        <v>0</v>
      </c>
      <c r="S7848" s="9">
        <v>42</v>
      </c>
      <c r="T7848" s="9" t="s">
        <v>220</v>
      </c>
      <c r="U7848" s="9" t="s">
        <v>230</v>
      </c>
      <c r="W7848" s="9">
        <v>5</v>
      </c>
      <c r="X7848" s="9">
        <f>INDEX(SLA_Policy!$D$2:$D$5,MATCH(F7848,SLA_Policy!$A$2:$A$5,0))</f>
        <v>120</v>
      </c>
      <c r="Y7848" s="9" t="str">
        <f>IF(E7848="Cancelled","Excluded",IF(D7848="",IF((SLA_Policy!$B$8-B7848)*24&gt;X7848,"Open - Breached","Open - On Track"),IF((D7848-B7848)*24&lt;=X7848,"Met","Breached")))</f>
        <v>Met</v>
      </c>
    </row>
    <row r="7849" spans="1:25" x14ac:dyDescent="0.25">
      <c r="A7849" s="9" t="s">
        <v>11971</v>
      </c>
      <c r="B7849" s="23">
        <v>46142.360416666699</v>
      </c>
      <c r="C7849" s="23">
        <v>46142.369444444397</v>
      </c>
      <c r="D7849" s="23">
        <v>46142.374305555597</v>
      </c>
      <c r="E7849" s="9" t="s">
        <v>212</v>
      </c>
      <c r="F7849" s="9" t="s">
        <v>188</v>
      </c>
      <c r="G7849" s="9" t="s">
        <v>213</v>
      </c>
      <c r="H7849" s="9" t="s">
        <v>161</v>
      </c>
      <c r="I7849" s="9" t="s">
        <v>389</v>
      </c>
      <c r="J7849" s="9" t="s">
        <v>435</v>
      </c>
      <c r="K7849" s="9" t="s">
        <v>246</v>
      </c>
      <c r="L7849" s="9" t="s">
        <v>351</v>
      </c>
      <c r="M7849" s="9" t="s">
        <v>1572</v>
      </c>
      <c r="N7849" s="9" t="s">
        <v>200</v>
      </c>
      <c r="O7849" s="9" t="s">
        <v>116</v>
      </c>
      <c r="P7849" s="9" t="s">
        <v>218</v>
      </c>
      <c r="Q7849" s="9" t="s">
        <v>219</v>
      </c>
      <c r="R7849" s="9">
        <v>0</v>
      </c>
      <c r="S7849" s="9">
        <v>7</v>
      </c>
      <c r="U7849" s="9" t="s">
        <v>221</v>
      </c>
      <c r="X7849" s="9">
        <f>INDEX(SLA_Policy!$D$2:$D$5,MATCH(F7849,SLA_Policy!$A$2:$A$5,0))</f>
        <v>72</v>
      </c>
      <c r="Y7849" s="9" t="str">
        <f>IF(E7849="Cancelled","Excluded",IF(D7849="",IF((SLA_Policy!$B$8-B7849)*24&gt;X7849,"Open - Breached","Open - On Track"),IF((D7849-B7849)*24&lt;=X7849,"Met","Breached")))</f>
        <v>Met</v>
      </c>
    </row>
    <row r="7850" spans="1:25" x14ac:dyDescent="0.25">
      <c r="A7850" s="9" t="s">
        <v>11972</v>
      </c>
      <c r="B7850" s="23">
        <v>46142.386805555601</v>
      </c>
      <c r="C7850" s="23">
        <v>46142.420833333301</v>
      </c>
      <c r="D7850" s="23">
        <v>46143.388888888898</v>
      </c>
      <c r="E7850" s="9" t="s">
        <v>212</v>
      </c>
      <c r="F7850" s="9" t="s">
        <v>188</v>
      </c>
      <c r="G7850" s="9" t="s">
        <v>236</v>
      </c>
      <c r="H7850" s="9" t="s">
        <v>167</v>
      </c>
      <c r="I7850" s="9" t="s">
        <v>255</v>
      </c>
      <c r="J7850" s="9" t="s">
        <v>11973</v>
      </c>
      <c r="K7850" s="9" t="s">
        <v>215</v>
      </c>
      <c r="L7850" s="9" t="s">
        <v>311</v>
      </c>
      <c r="M7850" s="9" t="s">
        <v>2899</v>
      </c>
      <c r="N7850" s="9" t="s">
        <v>196</v>
      </c>
      <c r="O7850" s="9" t="s">
        <v>116</v>
      </c>
      <c r="P7850" s="9" t="s">
        <v>258</v>
      </c>
      <c r="Q7850" s="9" t="s">
        <v>219</v>
      </c>
      <c r="R7850" s="9">
        <v>0</v>
      </c>
      <c r="S7850" s="9">
        <v>32</v>
      </c>
      <c r="U7850" s="9" t="s">
        <v>242</v>
      </c>
      <c r="W7850" s="9">
        <v>4</v>
      </c>
      <c r="X7850" s="9">
        <f>INDEX(SLA_Policy!$D$2:$D$5,MATCH(F7850,SLA_Policy!$A$2:$A$5,0))</f>
        <v>72</v>
      </c>
      <c r="Y7850" s="9" t="str">
        <f>IF(E7850="Cancelled","Excluded",IF(D7850="",IF((SLA_Policy!$B$8-B7850)*24&gt;X7850,"Open - Breached","Open - On Track"),IF((D7850-B7850)*24&lt;=X7850,"Met","Breached")))</f>
        <v>Met</v>
      </c>
    </row>
    <row r="7851" spans="1:25" x14ac:dyDescent="0.25">
      <c r="A7851" s="9" t="s">
        <v>11974</v>
      </c>
      <c r="B7851" s="23">
        <v>46142.409722222197</v>
      </c>
      <c r="C7851" s="23">
        <v>46142.429166666698</v>
      </c>
      <c r="D7851" s="23">
        <v>46142.551388888904</v>
      </c>
      <c r="E7851" s="9" t="s">
        <v>212</v>
      </c>
      <c r="F7851" s="9" t="s">
        <v>188</v>
      </c>
      <c r="G7851" s="9" t="s">
        <v>213</v>
      </c>
      <c r="H7851" s="9" t="s">
        <v>166</v>
      </c>
      <c r="I7851" s="9" t="s">
        <v>286</v>
      </c>
      <c r="J7851" s="9" t="s">
        <v>11975</v>
      </c>
      <c r="K7851" s="9" t="s">
        <v>303</v>
      </c>
      <c r="L7851" s="9" t="s">
        <v>282</v>
      </c>
      <c r="M7851" s="9" t="s">
        <v>9465</v>
      </c>
      <c r="N7851" s="9" t="s">
        <v>197</v>
      </c>
      <c r="O7851" s="9" t="s">
        <v>181</v>
      </c>
      <c r="P7851" s="9" t="s">
        <v>449</v>
      </c>
      <c r="Q7851" s="9" t="s">
        <v>219</v>
      </c>
      <c r="R7851" s="9">
        <v>0</v>
      </c>
      <c r="S7851" s="9">
        <v>6</v>
      </c>
      <c r="U7851" s="9" t="s">
        <v>376</v>
      </c>
      <c r="W7851" s="9">
        <v>5</v>
      </c>
      <c r="X7851" s="9">
        <f>INDEX(SLA_Policy!$D$2:$D$5,MATCH(F7851,SLA_Policy!$A$2:$A$5,0))</f>
        <v>72</v>
      </c>
      <c r="Y7851" s="9" t="str">
        <f>IF(E7851="Cancelled","Excluded",IF(D7851="",IF((SLA_Policy!$B$8-B7851)*24&gt;X7851,"Open - Breached","Open - On Track"),IF((D7851-B7851)*24&lt;=X7851,"Met","Breached")))</f>
        <v>Met</v>
      </c>
    </row>
    <row r="7852" spans="1:25" x14ac:dyDescent="0.25">
      <c r="A7852" s="9" t="s">
        <v>11976</v>
      </c>
      <c r="B7852" s="23">
        <v>46142.410416666702</v>
      </c>
      <c r="C7852" s="23">
        <v>46142.4284722222</v>
      </c>
      <c r="D7852" s="23">
        <v>46146.387499999997</v>
      </c>
      <c r="E7852" s="9" t="s">
        <v>212</v>
      </c>
      <c r="F7852" s="9" t="s">
        <v>188</v>
      </c>
      <c r="G7852" s="9" t="s">
        <v>213</v>
      </c>
      <c r="H7852" s="9" t="s">
        <v>165</v>
      </c>
      <c r="I7852" s="9" t="s">
        <v>2034</v>
      </c>
      <c r="J7852" s="9" t="s">
        <v>7295</v>
      </c>
      <c r="K7852" s="9" t="s">
        <v>239</v>
      </c>
      <c r="L7852" s="9" t="s">
        <v>216</v>
      </c>
      <c r="M7852" s="9" t="s">
        <v>3502</v>
      </c>
      <c r="N7852" s="9" t="s">
        <v>196</v>
      </c>
      <c r="O7852" s="9" t="s">
        <v>176</v>
      </c>
      <c r="P7852" s="9" t="s">
        <v>503</v>
      </c>
      <c r="Q7852" s="9" t="s">
        <v>219</v>
      </c>
      <c r="R7852" s="9">
        <v>0</v>
      </c>
      <c r="S7852" s="9">
        <v>36</v>
      </c>
      <c r="U7852" s="9" t="s">
        <v>290</v>
      </c>
      <c r="W7852" s="9">
        <v>3</v>
      </c>
      <c r="X7852" s="9">
        <f>INDEX(SLA_Policy!$D$2:$D$5,MATCH(F7852,SLA_Policy!$A$2:$A$5,0))</f>
        <v>72</v>
      </c>
      <c r="Y7852" s="9" t="str">
        <f>IF(E7852="Cancelled","Excluded",IF(D7852="",IF((SLA_Policy!$B$8-B7852)*24&gt;X7852,"Open - Breached","Open - On Track"),IF((D7852-B7852)*24&lt;=X7852,"Met","Breached")))</f>
        <v>Breached</v>
      </c>
    </row>
    <row r="7853" spans="1:25" x14ac:dyDescent="0.25">
      <c r="A7853" s="9" t="s">
        <v>11977</v>
      </c>
      <c r="B7853" s="23">
        <v>46142.427083333299</v>
      </c>
      <c r="C7853" s="23">
        <v>46142.429861111101</v>
      </c>
      <c r="D7853" s="23">
        <v>46142.586805555598</v>
      </c>
      <c r="E7853" s="9" t="s">
        <v>212</v>
      </c>
      <c r="F7853" s="9" t="s">
        <v>188</v>
      </c>
      <c r="G7853" s="9" t="s">
        <v>213</v>
      </c>
      <c r="H7853" s="9" t="s">
        <v>88</v>
      </c>
      <c r="I7853" s="9" t="s">
        <v>354</v>
      </c>
      <c r="J7853" s="9" t="s">
        <v>1558</v>
      </c>
      <c r="K7853" s="9" t="s">
        <v>225</v>
      </c>
      <c r="L7853" s="9" t="s">
        <v>216</v>
      </c>
      <c r="M7853" s="9" t="s">
        <v>1246</v>
      </c>
      <c r="N7853" s="9" t="s">
        <v>200</v>
      </c>
      <c r="O7853" s="9" t="s">
        <v>180</v>
      </c>
      <c r="P7853" s="9" t="s">
        <v>278</v>
      </c>
      <c r="Q7853" s="9" t="s">
        <v>273</v>
      </c>
      <c r="R7853" s="9">
        <v>0</v>
      </c>
      <c r="S7853" s="9">
        <v>24</v>
      </c>
      <c r="T7853" s="9" t="s">
        <v>322</v>
      </c>
      <c r="U7853" s="9" t="s">
        <v>290</v>
      </c>
      <c r="X7853" s="9">
        <f>INDEX(SLA_Policy!$D$2:$D$5,MATCH(F7853,SLA_Policy!$A$2:$A$5,0))</f>
        <v>72</v>
      </c>
      <c r="Y7853" s="9" t="str">
        <f>IF(E7853="Cancelled","Excluded",IF(D7853="",IF((SLA_Policy!$B$8-B7853)*24&gt;X7853,"Open - Breached","Open - On Track"),IF((D7853-B7853)*24&lt;=X7853,"Met","Breached")))</f>
        <v>Met</v>
      </c>
    </row>
    <row r="7854" spans="1:25" x14ac:dyDescent="0.25">
      <c r="A7854" s="9" t="s">
        <v>11978</v>
      </c>
      <c r="B7854" s="23">
        <v>46142.4284722222</v>
      </c>
      <c r="C7854" s="23">
        <v>46142.462500000001</v>
      </c>
      <c r="D7854" s="23">
        <v>46149.473611111098</v>
      </c>
      <c r="E7854" s="9" t="s">
        <v>212</v>
      </c>
      <c r="F7854" s="9" t="s">
        <v>189</v>
      </c>
      <c r="G7854" s="9" t="s">
        <v>236</v>
      </c>
      <c r="H7854" s="9" t="s">
        <v>163</v>
      </c>
      <c r="I7854" s="9" t="s">
        <v>315</v>
      </c>
      <c r="J7854" s="9" t="s">
        <v>6263</v>
      </c>
      <c r="K7854" s="9" t="s">
        <v>246</v>
      </c>
      <c r="L7854" s="9" t="s">
        <v>311</v>
      </c>
      <c r="M7854" s="9" t="s">
        <v>3591</v>
      </c>
      <c r="N7854" s="9" t="s">
        <v>198</v>
      </c>
      <c r="O7854" s="9" t="s">
        <v>176</v>
      </c>
      <c r="P7854" s="9" t="s">
        <v>1159</v>
      </c>
      <c r="Q7854" s="9" t="s">
        <v>219</v>
      </c>
      <c r="R7854" s="9">
        <v>0</v>
      </c>
      <c r="S7854" s="9">
        <v>154</v>
      </c>
      <c r="T7854" s="9" t="s">
        <v>229</v>
      </c>
      <c r="U7854" s="9" t="s">
        <v>242</v>
      </c>
      <c r="W7854" s="9">
        <v>4</v>
      </c>
      <c r="X7854" s="9">
        <f>INDEX(SLA_Policy!$D$2:$D$5,MATCH(F7854,SLA_Policy!$A$2:$A$5,0))</f>
        <v>120</v>
      </c>
      <c r="Y7854" s="9" t="str">
        <f>IF(E7854="Cancelled","Excluded",IF(D7854="",IF((SLA_Policy!$B$8-B7854)*24&gt;X7854,"Open - Breached","Open - On Track"),IF((D7854-B7854)*24&lt;=X7854,"Met","Breached")))</f>
        <v>Breached</v>
      </c>
    </row>
    <row r="7855" spans="1:25" x14ac:dyDescent="0.25">
      <c r="A7855" s="9" t="s">
        <v>11979</v>
      </c>
      <c r="B7855" s="23">
        <v>46142.432638888902</v>
      </c>
      <c r="C7855" s="23">
        <v>46142.46875</v>
      </c>
      <c r="D7855" s="23">
        <v>46143.374305555597</v>
      </c>
      <c r="E7855" s="9" t="s">
        <v>212</v>
      </c>
      <c r="F7855" s="9" t="s">
        <v>188</v>
      </c>
      <c r="G7855" s="9" t="s">
        <v>213</v>
      </c>
      <c r="H7855" s="9" t="s">
        <v>167</v>
      </c>
      <c r="I7855" s="9" t="s">
        <v>362</v>
      </c>
      <c r="J7855" s="9" t="s">
        <v>3817</v>
      </c>
      <c r="K7855" s="9" t="s">
        <v>246</v>
      </c>
      <c r="L7855" s="9" t="s">
        <v>311</v>
      </c>
      <c r="M7855" s="9" t="s">
        <v>2910</v>
      </c>
      <c r="N7855" s="9" t="s">
        <v>199</v>
      </c>
      <c r="O7855" s="9" t="s">
        <v>176</v>
      </c>
      <c r="P7855" s="9" t="s">
        <v>419</v>
      </c>
      <c r="Q7855" s="9" t="s">
        <v>219</v>
      </c>
      <c r="R7855" s="9">
        <v>0</v>
      </c>
      <c r="S7855" s="9">
        <v>29</v>
      </c>
      <c r="U7855" s="9" t="s">
        <v>248</v>
      </c>
      <c r="W7855" s="9">
        <v>5</v>
      </c>
      <c r="X7855" s="9">
        <f>INDEX(SLA_Policy!$D$2:$D$5,MATCH(F7855,SLA_Policy!$A$2:$A$5,0))</f>
        <v>72</v>
      </c>
      <c r="Y7855" s="9" t="str">
        <f>IF(E7855="Cancelled","Excluded",IF(D7855="",IF((SLA_Policy!$B$8-B7855)*24&gt;X7855,"Open - Breached","Open - On Track"),IF((D7855-B7855)*24&lt;=X7855,"Met","Breached")))</f>
        <v>Met</v>
      </c>
    </row>
    <row r="7856" spans="1:25" x14ac:dyDescent="0.25">
      <c r="A7856" s="9" t="s">
        <v>11980</v>
      </c>
      <c r="B7856" s="23">
        <v>46142.434722222199</v>
      </c>
      <c r="C7856" s="23">
        <v>46142.439583333296</v>
      </c>
      <c r="D7856" s="23">
        <v>46142.565277777801</v>
      </c>
      <c r="E7856" s="9" t="s">
        <v>212</v>
      </c>
      <c r="F7856" s="9" t="s">
        <v>188</v>
      </c>
      <c r="G7856" s="9" t="s">
        <v>236</v>
      </c>
      <c r="H7856" s="9" t="s">
        <v>161</v>
      </c>
      <c r="I7856" s="9" t="s">
        <v>237</v>
      </c>
      <c r="J7856" s="9" t="s">
        <v>11636</v>
      </c>
      <c r="K7856" s="9" t="s">
        <v>225</v>
      </c>
      <c r="L7856" s="9" t="s">
        <v>293</v>
      </c>
      <c r="M7856" s="9" t="s">
        <v>1637</v>
      </c>
      <c r="N7856" s="9" t="s">
        <v>199</v>
      </c>
      <c r="O7856" s="9" t="s">
        <v>177</v>
      </c>
      <c r="P7856" s="9" t="s">
        <v>457</v>
      </c>
      <c r="Q7856" s="9" t="s">
        <v>219</v>
      </c>
      <c r="R7856" s="9">
        <v>0</v>
      </c>
      <c r="S7856" s="9">
        <v>13</v>
      </c>
      <c r="U7856" s="9" t="s">
        <v>242</v>
      </c>
      <c r="X7856" s="9">
        <f>INDEX(SLA_Policy!$D$2:$D$5,MATCH(F7856,SLA_Policy!$A$2:$A$5,0))</f>
        <v>72</v>
      </c>
      <c r="Y7856" s="9" t="str">
        <f>IF(E7856="Cancelled","Excluded",IF(D7856="",IF((SLA_Policy!$B$8-B7856)*24&gt;X7856,"Open - Breached","Open - On Track"),IF((D7856-B7856)*24&lt;=X7856,"Met","Breached")))</f>
        <v>Met</v>
      </c>
    </row>
    <row r="7857" spans="1:25" x14ac:dyDescent="0.25">
      <c r="A7857" s="9" t="s">
        <v>11981</v>
      </c>
      <c r="B7857" s="23">
        <v>46142.440277777801</v>
      </c>
      <c r="C7857" s="23">
        <v>46142.442361111098</v>
      </c>
      <c r="D7857" s="23">
        <v>46142.536111111098</v>
      </c>
      <c r="E7857" s="9" t="s">
        <v>212</v>
      </c>
      <c r="F7857" s="9" t="s">
        <v>188</v>
      </c>
      <c r="G7857" s="9" t="s">
        <v>213</v>
      </c>
      <c r="H7857" s="9" t="s">
        <v>161</v>
      </c>
      <c r="I7857" s="9" t="s">
        <v>297</v>
      </c>
      <c r="J7857" s="9" t="s">
        <v>1248</v>
      </c>
      <c r="K7857" s="9" t="s">
        <v>262</v>
      </c>
      <c r="L7857" s="9" t="s">
        <v>104</v>
      </c>
      <c r="M7857" s="9" t="s">
        <v>2338</v>
      </c>
      <c r="N7857" s="9" t="s">
        <v>198</v>
      </c>
      <c r="O7857" s="9" t="s">
        <v>177</v>
      </c>
      <c r="P7857" s="9" t="s">
        <v>300</v>
      </c>
      <c r="Q7857" s="9" t="s">
        <v>219</v>
      </c>
      <c r="R7857" s="9">
        <v>0</v>
      </c>
      <c r="S7857" s="9">
        <v>23</v>
      </c>
      <c r="U7857" s="9" t="s">
        <v>266</v>
      </c>
      <c r="W7857" s="9">
        <v>4</v>
      </c>
      <c r="X7857" s="9">
        <f>INDEX(SLA_Policy!$D$2:$D$5,MATCH(F7857,SLA_Policy!$A$2:$A$5,0))</f>
        <v>72</v>
      </c>
      <c r="Y7857" s="9" t="str">
        <f>IF(E7857="Cancelled","Excluded",IF(D7857="",IF((SLA_Policy!$B$8-B7857)*24&gt;X7857,"Open - Breached","Open - On Track"),IF((D7857-B7857)*24&lt;=X7857,"Met","Breached")))</f>
        <v>Met</v>
      </c>
    </row>
    <row r="7858" spans="1:25" x14ac:dyDescent="0.25">
      <c r="A7858" s="9" t="s">
        <v>11982</v>
      </c>
      <c r="B7858" s="23">
        <v>46142.486111111102</v>
      </c>
      <c r="C7858" s="23">
        <v>46142.489583333299</v>
      </c>
      <c r="D7858" s="23">
        <v>46142.557638888902</v>
      </c>
      <c r="E7858" s="9" t="s">
        <v>212</v>
      </c>
      <c r="F7858" s="9" t="s">
        <v>188</v>
      </c>
      <c r="G7858" s="9" t="s">
        <v>213</v>
      </c>
      <c r="H7858" s="9" t="s">
        <v>162</v>
      </c>
      <c r="I7858" s="9" t="s">
        <v>416</v>
      </c>
      <c r="J7858" s="9" t="s">
        <v>11983</v>
      </c>
      <c r="K7858" s="9" t="s">
        <v>239</v>
      </c>
      <c r="L7858" s="9" t="s">
        <v>282</v>
      </c>
      <c r="M7858" s="9" t="s">
        <v>4820</v>
      </c>
      <c r="N7858" s="9" t="s">
        <v>198</v>
      </c>
      <c r="O7858" s="9" t="s">
        <v>179</v>
      </c>
      <c r="P7858" s="9" t="s">
        <v>284</v>
      </c>
      <c r="Q7858" s="9" t="s">
        <v>219</v>
      </c>
      <c r="R7858" s="9">
        <v>0</v>
      </c>
      <c r="S7858" s="9">
        <v>25</v>
      </c>
      <c r="U7858" s="9" t="s">
        <v>266</v>
      </c>
      <c r="W7858" s="9">
        <v>4</v>
      </c>
      <c r="X7858" s="9">
        <f>INDEX(SLA_Policy!$D$2:$D$5,MATCH(F7858,SLA_Policy!$A$2:$A$5,0))</f>
        <v>72</v>
      </c>
      <c r="Y7858" s="9" t="str">
        <f>IF(E7858="Cancelled","Excluded",IF(D7858="",IF((SLA_Policy!$B$8-B7858)*24&gt;X7858,"Open - Breached","Open - On Track"),IF((D7858-B7858)*24&lt;=X7858,"Met","Breached")))</f>
        <v>Met</v>
      </c>
    </row>
    <row r="7859" spans="1:25" x14ac:dyDescent="0.25">
      <c r="A7859" s="9" t="s">
        <v>11984</v>
      </c>
      <c r="B7859" s="23">
        <v>46142.487500000003</v>
      </c>
      <c r="C7859" s="23">
        <v>46142.491666666698</v>
      </c>
      <c r="D7859" s="23">
        <v>46147.381249999999</v>
      </c>
      <c r="E7859" s="9" t="s">
        <v>212</v>
      </c>
      <c r="F7859" s="9" t="s">
        <v>188</v>
      </c>
      <c r="G7859" s="9" t="s">
        <v>213</v>
      </c>
      <c r="H7859" s="9" t="s">
        <v>163</v>
      </c>
      <c r="I7859" s="9" t="s">
        <v>223</v>
      </c>
      <c r="J7859" s="9" t="s">
        <v>1514</v>
      </c>
      <c r="K7859" s="9" t="s">
        <v>303</v>
      </c>
      <c r="L7859" s="9" t="s">
        <v>293</v>
      </c>
      <c r="M7859" s="9" t="s">
        <v>6803</v>
      </c>
      <c r="N7859" s="9" t="s">
        <v>198</v>
      </c>
      <c r="O7859" s="9" t="s">
        <v>176</v>
      </c>
      <c r="P7859" s="9" t="s">
        <v>419</v>
      </c>
      <c r="Q7859" s="9" t="s">
        <v>219</v>
      </c>
      <c r="R7859" s="9">
        <v>2</v>
      </c>
      <c r="S7859" s="9">
        <v>52</v>
      </c>
      <c r="T7859" s="9" t="s">
        <v>229</v>
      </c>
      <c r="U7859" s="9" t="s">
        <v>230</v>
      </c>
      <c r="W7859" s="9">
        <v>1</v>
      </c>
      <c r="X7859" s="9">
        <f>INDEX(SLA_Policy!$D$2:$D$5,MATCH(F7859,SLA_Policy!$A$2:$A$5,0))</f>
        <v>72</v>
      </c>
      <c r="Y7859" s="9" t="str">
        <f>IF(E7859="Cancelled","Excluded",IF(D7859="",IF((SLA_Policy!$B$8-B7859)*24&gt;X7859,"Open - Breached","Open - On Track"),IF((D7859-B7859)*24&lt;=X7859,"Met","Breached")))</f>
        <v>Breached</v>
      </c>
    </row>
    <row r="7860" spans="1:25" x14ac:dyDescent="0.25">
      <c r="A7860" s="9" t="s">
        <v>11985</v>
      </c>
      <c r="B7860" s="23">
        <v>46142.487500000003</v>
      </c>
      <c r="C7860" s="23">
        <v>46142.488194444399</v>
      </c>
      <c r="D7860" s="23">
        <v>46142.559722222199</v>
      </c>
      <c r="E7860" s="9" t="s">
        <v>212</v>
      </c>
      <c r="F7860" s="9" t="s">
        <v>187</v>
      </c>
      <c r="G7860" s="9" t="s">
        <v>213</v>
      </c>
      <c r="H7860" s="9" t="s">
        <v>166</v>
      </c>
      <c r="I7860" s="9" t="s">
        <v>398</v>
      </c>
      <c r="J7860" s="9" t="s">
        <v>7273</v>
      </c>
      <c r="K7860" s="9" t="s">
        <v>246</v>
      </c>
      <c r="L7860" s="9" t="s">
        <v>293</v>
      </c>
      <c r="M7860" s="9" t="s">
        <v>3831</v>
      </c>
      <c r="N7860" s="9" t="s">
        <v>198</v>
      </c>
      <c r="O7860" s="9" t="s">
        <v>181</v>
      </c>
      <c r="P7860" s="9" t="s">
        <v>449</v>
      </c>
      <c r="Q7860" s="9" t="s">
        <v>273</v>
      </c>
      <c r="R7860" s="9">
        <v>0</v>
      </c>
      <c r="S7860" s="9">
        <v>28</v>
      </c>
      <c r="U7860" s="9" t="s">
        <v>290</v>
      </c>
      <c r="W7860" s="9">
        <v>5</v>
      </c>
      <c r="X7860" s="9">
        <f>INDEX(SLA_Policy!$D$2:$D$5,MATCH(F7860,SLA_Policy!$A$2:$A$5,0))</f>
        <v>8</v>
      </c>
      <c r="Y7860" s="9" t="str">
        <f>IF(E7860="Cancelled","Excluded",IF(D7860="",IF((SLA_Policy!$B$8-B7860)*24&gt;X7860,"Open - Breached","Open - On Track"),IF((D7860-B7860)*24&lt;=X7860,"Met","Breached")))</f>
        <v>Met</v>
      </c>
    </row>
    <row r="7861" spans="1:25" x14ac:dyDescent="0.25">
      <c r="A7861" s="9" t="s">
        <v>11986</v>
      </c>
      <c r="B7861" s="23">
        <v>46142.491666666698</v>
      </c>
      <c r="C7861" s="23">
        <v>46142.499305555597</v>
      </c>
      <c r="D7861" s="23">
        <v>46142.691666666702</v>
      </c>
      <c r="E7861" s="9" t="s">
        <v>212</v>
      </c>
      <c r="F7861" s="9" t="s">
        <v>188</v>
      </c>
      <c r="G7861" s="9" t="s">
        <v>213</v>
      </c>
      <c r="H7861" s="9" t="s">
        <v>162</v>
      </c>
      <c r="I7861" s="9" t="s">
        <v>416</v>
      </c>
      <c r="J7861" s="9" t="s">
        <v>11987</v>
      </c>
      <c r="K7861" s="9" t="s">
        <v>246</v>
      </c>
      <c r="L7861" s="9" t="s">
        <v>307</v>
      </c>
      <c r="M7861" s="9" t="s">
        <v>2013</v>
      </c>
      <c r="N7861" s="9" t="s">
        <v>196</v>
      </c>
      <c r="O7861" s="9" t="s">
        <v>179</v>
      </c>
      <c r="P7861" s="9" t="s">
        <v>284</v>
      </c>
      <c r="Q7861" s="9" t="s">
        <v>273</v>
      </c>
      <c r="R7861" s="9">
        <v>0</v>
      </c>
      <c r="S7861" s="9">
        <v>24</v>
      </c>
      <c r="U7861" s="9" t="s">
        <v>248</v>
      </c>
      <c r="X7861" s="9">
        <f>INDEX(SLA_Policy!$D$2:$D$5,MATCH(F7861,SLA_Policy!$A$2:$A$5,0))</f>
        <v>72</v>
      </c>
      <c r="Y7861" s="9" t="str">
        <f>IF(E7861="Cancelled","Excluded",IF(D7861="",IF((SLA_Policy!$B$8-B7861)*24&gt;X7861,"Open - Breached","Open - On Track"),IF((D7861-B7861)*24&lt;=X7861,"Met","Breached")))</f>
        <v>Met</v>
      </c>
    </row>
    <row r="7862" spans="1:25" x14ac:dyDescent="0.25">
      <c r="A7862" s="9" t="s">
        <v>11988</v>
      </c>
      <c r="B7862" s="23">
        <v>46142.501388888901</v>
      </c>
      <c r="C7862" s="23">
        <v>46142.502083333296</v>
      </c>
      <c r="D7862" s="23">
        <v>46142.6430555556</v>
      </c>
      <c r="E7862" s="9" t="s">
        <v>212</v>
      </c>
      <c r="F7862" s="9" t="s">
        <v>187</v>
      </c>
      <c r="G7862" s="9" t="s">
        <v>213</v>
      </c>
      <c r="H7862" s="9" t="s">
        <v>163</v>
      </c>
      <c r="I7862" s="9" t="s">
        <v>223</v>
      </c>
      <c r="J7862" s="9" t="s">
        <v>1834</v>
      </c>
      <c r="K7862" s="9" t="s">
        <v>225</v>
      </c>
      <c r="L7862" s="9" t="s">
        <v>226</v>
      </c>
      <c r="M7862" s="9" t="s">
        <v>356</v>
      </c>
      <c r="N7862" s="9" t="s">
        <v>200</v>
      </c>
      <c r="O7862" s="9" t="s">
        <v>176</v>
      </c>
      <c r="P7862" s="9" t="s">
        <v>503</v>
      </c>
      <c r="Q7862" s="9" t="s">
        <v>273</v>
      </c>
      <c r="R7862" s="9">
        <v>0</v>
      </c>
      <c r="S7862" s="9">
        <v>72</v>
      </c>
      <c r="T7862" s="9" t="s">
        <v>229</v>
      </c>
      <c r="U7862" s="9" t="s">
        <v>230</v>
      </c>
      <c r="W7862" s="9">
        <v>5</v>
      </c>
      <c r="X7862" s="9">
        <f>INDEX(SLA_Policy!$D$2:$D$5,MATCH(F7862,SLA_Policy!$A$2:$A$5,0))</f>
        <v>8</v>
      </c>
      <c r="Y7862" s="9" t="str">
        <f>IF(E7862="Cancelled","Excluded",IF(D7862="",IF((SLA_Policy!$B$8-B7862)*24&gt;X7862,"Open - Breached","Open - On Track"),IF((D7862-B7862)*24&lt;=X7862,"Met","Breached")))</f>
        <v>Met</v>
      </c>
    </row>
    <row r="7863" spans="1:25" x14ac:dyDescent="0.25">
      <c r="A7863" s="9" t="s">
        <v>11989</v>
      </c>
      <c r="B7863" s="23">
        <v>46142.504166666702</v>
      </c>
      <c r="C7863" s="23">
        <v>46142.597916666702</v>
      </c>
      <c r="D7863" s="23">
        <v>46146.34375</v>
      </c>
      <c r="E7863" s="9" t="s">
        <v>212</v>
      </c>
      <c r="F7863" s="9" t="s">
        <v>188</v>
      </c>
      <c r="G7863" s="9" t="s">
        <v>213</v>
      </c>
      <c r="H7863" s="9" t="s">
        <v>164</v>
      </c>
      <c r="I7863" s="9" t="s">
        <v>260</v>
      </c>
      <c r="J7863" s="9" t="s">
        <v>1000</v>
      </c>
      <c r="K7863" s="9" t="s">
        <v>410</v>
      </c>
      <c r="L7863" s="9" t="s">
        <v>307</v>
      </c>
      <c r="M7863" s="9" t="s">
        <v>787</v>
      </c>
      <c r="N7863" s="9" t="s">
        <v>197</v>
      </c>
      <c r="O7863" s="9" t="s">
        <v>179</v>
      </c>
      <c r="P7863" s="9" t="s">
        <v>264</v>
      </c>
      <c r="Q7863" s="9" t="s">
        <v>219</v>
      </c>
      <c r="R7863" s="9">
        <v>0</v>
      </c>
      <c r="S7863" s="9">
        <v>10</v>
      </c>
      <c r="T7863" s="9" t="s">
        <v>265</v>
      </c>
      <c r="U7863" s="9" t="s">
        <v>376</v>
      </c>
      <c r="X7863" s="9">
        <f>INDEX(SLA_Policy!$D$2:$D$5,MATCH(F7863,SLA_Policy!$A$2:$A$5,0))</f>
        <v>72</v>
      </c>
      <c r="Y7863" s="9" t="str">
        <f>IF(E7863="Cancelled","Excluded",IF(D7863="",IF((SLA_Policy!$B$8-B7863)*24&gt;X7863,"Open - Breached","Open - On Track"),IF((D7863-B7863)*24&lt;=X7863,"Met","Breached")))</f>
        <v>Breached</v>
      </c>
    </row>
    <row r="7864" spans="1:25" x14ac:dyDescent="0.25">
      <c r="A7864" s="9" t="s">
        <v>11990</v>
      </c>
      <c r="B7864" s="23">
        <v>46142.543055555601</v>
      </c>
      <c r="C7864" s="23">
        <v>46142.595138888901</v>
      </c>
      <c r="D7864" s="23">
        <v>46147.335416666698</v>
      </c>
      <c r="E7864" s="9" t="s">
        <v>212</v>
      </c>
      <c r="F7864" s="9" t="s">
        <v>189</v>
      </c>
      <c r="G7864" s="9" t="s">
        <v>236</v>
      </c>
      <c r="H7864" s="9" t="s">
        <v>161</v>
      </c>
      <c r="I7864" s="9" t="s">
        <v>237</v>
      </c>
      <c r="J7864" s="9" t="s">
        <v>11349</v>
      </c>
      <c r="K7864" s="9" t="s">
        <v>225</v>
      </c>
      <c r="L7864" s="9" t="s">
        <v>216</v>
      </c>
      <c r="M7864" s="9" t="s">
        <v>965</v>
      </c>
      <c r="N7864" s="9" t="s">
        <v>197</v>
      </c>
      <c r="O7864" s="9" t="s">
        <v>177</v>
      </c>
      <c r="P7864" s="9" t="s">
        <v>300</v>
      </c>
      <c r="Q7864" s="9" t="s">
        <v>219</v>
      </c>
      <c r="R7864" s="9">
        <v>2</v>
      </c>
      <c r="S7864" s="9">
        <v>87</v>
      </c>
      <c r="U7864" s="9" t="s">
        <v>242</v>
      </c>
      <c r="X7864" s="9">
        <f>INDEX(SLA_Policy!$D$2:$D$5,MATCH(F7864,SLA_Policy!$A$2:$A$5,0))</f>
        <v>120</v>
      </c>
      <c r="Y7864" s="9" t="str">
        <f>IF(E7864="Cancelled","Excluded",IF(D7864="",IF((SLA_Policy!$B$8-B7864)*24&gt;X7864,"Open - Breached","Open - On Track"),IF((D7864-B7864)*24&lt;=X7864,"Met","Breached")))</f>
        <v>Met</v>
      </c>
    </row>
    <row r="7865" spans="1:25" x14ac:dyDescent="0.25">
      <c r="A7865" s="9" t="s">
        <v>11991</v>
      </c>
      <c r="B7865" s="23">
        <v>46142.5444444444</v>
      </c>
      <c r="C7865" s="23">
        <v>46142.578472222202</v>
      </c>
      <c r="D7865" s="23">
        <v>46143.345833333296</v>
      </c>
      <c r="E7865" s="9" t="s">
        <v>212</v>
      </c>
      <c r="F7865" s="9" t="s">
        <v>188</v>
      </c>
      <c r="G7865" s="9" t="s">
        <v>213</v>
      </c>
      <c r="H7865" s="9" t="s">
        <v>162</v>
      </c>
      <c r="I7865" s="9" t="s">
        <v>393</v>
      </c>
      <c r="J7865" s="9" t="s">
        <v>5940</v>
      </c>
      <c r="K7865" s="9" t="s">
        <v>215</v>
      </c>
      <c r="L7865" s="9" t="s">
        <v>104</v>
      </c>
      <c r="M7865" s="9" t="s">
        <v>1171</v>
      </c>
      <c r="N7865" s="9" t="s">
        <v>197</v>
      </c>
      <c r="O7865" s="9" t="s">
        <v>179</v>
      </c>
      <c r="P7865" s="9" t="s">
        <v>264</v>
      </c>
      <c r="Q7865" s="9" t="s">
        <v>219</v>
      </c>
      <c r="R7865" s="9">
        <v>0</v>
      </c>
      <c r="S7865" s="9">
        <v>14</v>
      </c>
      <c r="U7865" s="9" t="s">
        <v>290</v>
      </c>
      <c r="X7865" s="9">
        <f>INDEX(SLA_Policy!$D$2:$D$5,MATCH(F7865,SLA_Policy!$A$2:$A$5,0))</f>
        <v>72</v>
      </c>
      <c r="Y7865" s="9" t="str">
        <f>IF(E7865="Cancelled","Excluded",IF(D7865="",IF((SLA_Policy!$B$8-B7865)*24&gt;X7865,"Open - Breached","Open - On Track"),IF((D7865-B7865)*24&lt;=X7865,"Met","Breached")))</f>
        <v>Met</v>
      </c>
    </row>
    <row r="7866" spans="1:25" x14ac:dyDescent="0.25">
      <c r="A7866" s="9" t="s">
        <v>11992</v>
      </c>
      <c r="B7866" s="23">
        <v>46142.561111111099</v>
      </c>
      <c r="C7866" s="23">
        <v>46142.598611111098</v>
      </c>
      <c r="D7866" s="23">
        <v>46143.377083333296</v>
      </c>
      <c r="E7866" s="9" t="s">
        <v>212</v>
      </c>
      <c r="F7866" s="9" t="s">
        <v>188</v>
      </c>
      <c r="G7866" s="9" t="s">
        <v>236</v>
      </c>
      <c r="H7866" s="9" t="s">
        <v>161</v>
      </c>
      <c r="I7866" s="9" t="s">
        <v>237</v>
      </c>
      <c r="J7866" s="9" t="s">
        <v>4201</v>
      </c>
      <c r="K7866" s="9" t="s">
        <v>246</v>
      </c>
      <c r="L7866" s="9" t="s">
        <v>293</v>
      </c>
      <c r="M7866" s="9" t="s">
        <v>2043</v>
      </c>
      <c r="N7866" s="9" t="s">
        <v>197</v>
      </c>
      <c r="O7866" s="9" t="s">
        <v>179</v>
      </c>
      <c r="P7866" s="9" t="s">
        <v>284</v>
      </c>
      <c r="Q7866" s="9" t="s">
        <v>219</v>
      </c>
      <c r="R7866" s="9">
        <v>0</v>
      </c>
      <c r="S7866" s="9">
        <v>9</v>
      </c>
      <c r="U7866" s="9" t="s">
        <v>242</v>
      </c>
      <c r="X7866" s="9">
        <f>INDEX(SLA_Policy!$D$2:$D$5,MATCH(F7866,SLA_Policy!$A$2:$A$5,0))</f>
        <v>72</v>
      </c>
      <c r="Y7866" s="9" t="str">
        <f>IF(E7866="Cancelled","Excluded",IF(D7866="",IF((SLA_Policy!$B$8-B7866)*24&gt;X7866,"Open - Breached","Open - On Track"),IF((D7866-B7866)*24&lt;=X7866,"Met","Breached")))</f>
        <v>Met</v>
      </c>
    </row>
    <row r="7867" spans="1:25" x14ac:dyDescent="0.25">
      <c r="A7867" s="9" t="s">
        <v>11993</v>
      </c>
      <c r="B7867" s="23">
        <v>46142.590972222199</v>
      </c>
      <c r="C7867" s="23">
        <v>46142.6159722222</v>
      </c>
      <c r="D7867" s="23">
        <v>46143.3972222222</v>
      </c>
      <c r="E7867" s="9" t="s">
        <v>212</v>
      </c>
      <c r="F7867" s="9" t="s">
        <v>188</v>
      </c>
      <c r="G7867" s="9" t="s">
        <v>236</v>
      </c>
      <c r="H7867" s="9" t="s">
        <v>162</v>
      </c>
      <c r="I7867" s="9" t="s">
        <v>280</v>
      </c>
      <c r="J7867" s="9" t="s">
        <v>8254</v>
      </c>
      <c r="K7867" s="9" t="s">
        <v>246</v>
      </c>
      <c r="L7867" s="9" t="s">
        <v>311</v>
      </c>
      <c r="M7867" s="9" t="s">
        <v>11994</v>
      </c>
      <c r="N7867" s="9" t="s">
        <v>196</v>
      </c>
      <c r="O7867" s="9" t="s">
        <v>179</v>
      </c>
      <c r="P7867" s="9" t="s">
        <v>337</v>
      </c>
      <c r="Q7867" s="9" t="s">
        <v>219</v>
      </c>
      <c r="R7867" s="9">
        <v>0</v>
      </c>
      <c r="S7867" s="9">
        <v>15</v>
      </c>
      <c r="U7867" s="9" t="s">
        <v>140</v>
      </c>
      <c r="V7867" s="9" t="s">
        <v>11900</v>
      </c>
      <c r="X7867" s="9">
        <f>INDEX(SLA_Policy!$D$2:$D$5,MATCH(F7867,SLA_Policy!$A$2:$A$5,0))</f>
        <v>72</v>
      </c>
      <c r="Y7867" s="9" t="str">
        <f>IF(E7867="Cancelled","Excluded",IF(D7867="",IF((SLA_Policy!$B$8-B7867)*24&gt;X7867,"Open - Breached","Open - On Track"),IF((D7867-B7867)*24&lt;=X7867,"Met","Breached")))</f>
        <v>Met</v>
      </c>
    </row>
    <row r="7868" spans="1:25" x14ac:dyDescent="0.25">
      <c r="A7868" s="9" t="s">
        <v>11995</v>
      </c>
      <c r="B7868" s="23">
        <v>46142.604166666701</v>
      </c>
      <c r="C7868" s="23">
        <v>46142.617361111101</v>
      </c>
      <c r="D7868" s="23">
        <v>46143.345833333296</v>
      </c>
      <c r="E7868" s="9" t="s">
        <v>212</v>
      </c>
      <c r="F7868" s="9" t="s">
        <v>188</v>
      </c>
      <c r="G7868" s="9" t="s">
        <v>236</v>
      </c>
      <c r="H7868" s="9" t="s">
        <v>167</v>
      </c>
      <c r="I7868" s="9" t="s">
        <v>255</v>
      </c>
      <c r="J7868" s="9" t="s">
        <v>11996</v>
      </c>
      <c r="K7868" s="9" t="s">
        <v>239</v>
      </c>
      <c r="L7868" s="9" t="s">
        <v>104</v>
      </c>
      <c r="M7868" s="9" t="s">
        <v>3527</v>
      </c>
      <c r="N7868" s="9" t="s">
        <v>196</v>
      </c>
      <c r="O7868" s="9" t="s">
        <v>116</v>
      </c>
      <c r="P7868" s="9" t="s">
        <v>551</v>
      </c>
      <c r="Q7868" s="9" t="s">
        <v>219</v>
      </c>
      <c r="R7868" s="9">
        <v>0</v>
      </c>
      <c r="S7868" s="9">
        <v>22</v>
      </c>
      <c r="U7868" s="9" t="s">
        <v>242</v>
      </c>
      <c r="X7868" s="9">
        <f>INDEX(SLA_Policy!$D$2:$D$5,MATCH(F7868,SLA_Policy!$A$2:$A$5,0))</f>
        <v>72</v>
      </c>
      <c r="Y7868" s="9" t="str">
        <f>IF(E7868="Cancelled","Excluded",IF(D7868="",IF((SLA_Policy!$B$8-B7868)*24&gt;X7868,"Open - Breached","Open - On Track"),IF((D7868-B7868)*24&lt;=X7868,"Met","Breached")))</f>
        <v>Met</v>
      </c>
    </row>
    <row r="7869" spans="1:25" x14ac:dyDescent="0.25">
      <c r="A7869" s="9" t="s">
        <v>11997</v>
      </c>
      <c r="B7869" s="23">
        <v>46142.604861111096</v>
      </c>
      <c r="C7869" s="23">
        <v>46142.606249999997</v>
      </c>
      <c r="D7869" s="23">
        <v>46146.3527777778</v>
      </c>
      <c r="E7869" s="9" t="s">
        <v>212</v>
      </c>
      <c r="F7869" s="9" t="s">
        <v>189</v>
      </c>
      <c r="G7869" s="9" t="s">
        <v>213</v>
      </c>
      <c r="H7869" s="9" t="s">
        <v>167</v>
      </c>
      <c r="I7869" s="9" t="s">
        <v>349</v>
      </c>
      <c r="J7869" s="9" t="s">
        <v>11998</v>
      </c>
      <c r="K7869" s="9" t="s">
        <v>246</v>
      </c>
      <c r="L7869" s="9" t="s">
        <v>270</v>
      </c>
      <c r="M7869" s="9" t="s">
        <v>1672</v>
      </c>
      <c r="N7869" s="9" t="s">
        <v>198</v>
      </c>
      <c r="O7869" s="9" t="s">
        <v>116</v>
      </c>
      <c r="P7869" s="9" t="s">
        <v>590</v>
      </c>
      <c r="Q7869" s="9" t="s">
        <v>219</v>
      </c>
      <c r="R7869" s="9">
        <v>0</v>
      </c>
      <c r="S7869" s="9">
        <v>18</v>
      </c>
      <c r="U7869" s="9" t="s">
        <v>248</v>
      </c>
      <c r="W7869" s="9">
        <v>4</v>
      </c>
      <c r="X7869" s="9">
        <f>INDEX(SLA_Policy!$D$2:$D$5,MATCH(F7869,SLA_Policy!$A$2:$A$5,0))</f>
        <v>120</v>
      </c>
      <c r="Y7869" s="9" t="str">
        <f>IF(E7869="Cancelled","Excluded",IF(D7869="",IF((SLA_Policy!$B$8-B7869)*24&gt;X7869,"Open - Breached","Open - On Track"),IF((D7869-B7869)*24&lt;=X7869,"Met","Breached")))</f>
        <v>Met</v>
      </c>
    </row>
    <row r="7870" spans="1:25" x14ac:dyDescent="0.25">
      <c r="A7870" s="9" t="s">
        <v>11999</v>
      </c>
      <c r="B7870" s="23">
        <v>46142.613194444399</v>
      </c>
      <c r="C7870" s="23">
        <v>46142.620138888902</v>
      </c>
      <c r="D7870" s="23">
        <v>46142.656944444498</v>
      </c>
      <c r="E7870" s="9" t="s">
        <v>212</v>
      </c>
      <c r="F7870" s="9" t="s">
        <v>188</v>
      </c>
      <c r="G7870" s="9" t="s">
        <v>213</v>
      </c>
      <c r="H7870" s="9" t="s">
        <v>161</v>
      </c>
      <c r="I7870" s="9" t="s">
        <v>389</v>
      </c>
      <c r="J7870" s="9" t="s">
        <v>5529</v>
      </c>
      <c r="K7870" s="9" t="s">
        <v>246</v>
      </c>
      <c r="L7870" s="9" t="s">
        <v>226</v>
      </c>
      <c r="M7870" s="9" t="s">
        <v>3294</v>
      </c>
      <c r="N7870" s="9" t="s">
        <v>198</v>
      </c>
      <c r="O7870" s="9" t="s">
        <v>116</v>
      </c>
      <c r="P7870" s="9" t="s">
        <v>295</v>
      </c>
      <c r="Q7870" s="9" t="s">
        <v>219</v>
      </c>
      <c r="R7870" s="9">
        <v>0</v>
      </c>
      <c r="S7870" s="9">
        <v>6</v>
      </c>
      <c r="U7870" s="9" t="s">
        <v>376</v>
      </c>
      <c r="X7870" s="9">
        <f>INDEX(SLA_Policy!$D$2:$D$5,MATCH(F7870,SLA_Policy!$A$2:$A$5,0))</f>
        <v>72</v>
      </c>
      <c r="Y7870" s="9" t="str">
        <f>IF(E7870="Cancelled","Excluded",IF(D7870="",IF((SLA_Policy!$B$8-B7870)*24&gt;X7870,"Open - Breached","Open - On Track"),IF((D7870-B7870)*24&lt;=X7870,"Met","Breached")))</f>
        <v>Met</v>
      </c>
    </row>
    <row r="7871" spans="1:25" x14ac:dyDescent="0.25">
      <c r="A7871" s="9" t="s">
        <v>12000</v>
      </c>
      <c r="B7871" s="23">
        <v>46142.624305555597</v>
      </c>
      <c r="C7871" s="23">
        <v>46142.704166666699</v>
      </c>
      <c r="D7871" s="23">
        <v>46142.808333333298</v>
      </c>
      <c r="E7871" s="9" t="s">
        <v>212</v>
      </c>
      <c r="F7871" s="9" t="s">
        <v>187</v>
      </c>
      <c r="G7871" s="9" t="s">
        <v>213</v>
      </c>
      <c r="H7871" s="9" t="s">
        <v>164</v>
      </c>
      <c r="I7871" s="9" t="s">
        <v>339</v>
      </c>
      <c r="J7871" s="9" t="s">
        <v>866</v>
      </c>
      <c r="K7871" s="9" t="s">
        <v>215</v>
      </c>
      <c r="L7871" s="9" t="s">
        <v>351</v>
      </c>
      <c r="M7871" s="9" t="s">
        <v>3834</v>
      </c>
      <c r="N7871" s="9" t="s">
        <v>197</v>
      </c>
      <c r="O7871" s="9" t="s">
        <v>180</v>
      </c>
      <c r="P7871" s="9" t="s">
        <v>368</v>
      </c>
      <c r="Q7871" s="9" t="s">
        <v>273</v>
      </c>
      <c r="R7871" s="9">
        <v>0</v>
      </c>
      <c r="S7871" s="9">
        <v>11</v>
      </c>
      <c r="T7871" s="9" t="s">
        <v>464</v>
      </c>
      <c r="U7871" s="9" t="s">
        <v>376</v>
      </c>
      <c r="X7871" s="9">
        <f>INDEX(SLA_Policy!$D$2:$D$5,MATCH(F7871,SLA_Policy!$A$2:$A$5,0))</f>
        <v>8</v>
      </c>
      <c r="Y7871" s="9" t="str">
        <f>IF(E7871="Cancelled","Excluded",IF(D7871="",IF((SLA_Policy!$B$8-B7871)*24&gt;X7871,"Open - Breached","Open - On Track"),IF((D7871-B7871)*24&lt;=X7871,"Met","Breached")))</f>
        <v>Met</v>
      </c>
    </row>
    <row r="7872" spans="1:25" x14ac:dyDescent="0.25">
      <c r="A7872" s="9" t="s">
        <v>12001</v>
      </c>
      <c r="B7872" s="23">
        <v>46142.624305555597</v>
      </c>
      <c r="C7872" s="23">
        <v>46142.640277777798</v>
      </c>
      <c r="D7872" s="23">
        <v>46143.382638888899</v>
      </c>
      <c r="E7872" s="9" t="s">
        <v>212</v>
      </c>
      <c r="F7872" s="9" t="s">
        <v>189</v>
      </c>
      <c r="G7872" s="9" t="s">
        <v>213</v>
      </c>
      <c r="H7872" s="9" t="s">
        <v>165</v>
      </c>
      <c r="I7872" s="9" t="s">
        <v>469</v>
      </c>
      <c r="J7872" s="9" t="s">
        <v>4967</v>
      </c>
      <c r="K7872" s="9" t="s">
        <v>303</v>
      </c>
      <c r="L7872" s="9" t="s">
        <v>270</v>
      </c>
      <c r="M7872" s="9" t="s">
        <v>1298</v>
      </c>
      <c r="N7872" s="9" t="s">
        <v>198</v>
      </c>
      <c r="O7872" s="9" t="s">
        <v>176</v>
      </c>
      <c r="P7872" s="9" t="s">
        <v>253</v>
      </c>
      <c r="Q7872" s="9" t="s">
        <v>219</v>
      </c>
      <c r="R7872" s="9">
        <v>0</v>
      </c>
      <c r="S7872" s="9">
        <v>39</v>
      </c>
      <c r="U7872" s="9" t="s">
        <v>230</v>
      </c>
      <c r="W7872" s="9">
        <v>4</v>
      </c>
      <c r="X7872" s="9">
        <f>INDEX(SLA_Policy!$D$2:$D$5,MATCH(F7872,SLA_Policy!$A$2:$A$5,0))</f>
        <v>120</v>
      </c>
      <c r="Y7872" s="9" t="str">
        <f>IF(E7872="Cancelled","Excluded",IF(D7872="",IF((SLA_Policy!$B$8-B7872)*24&gt;X7872,"Open - Breached","Open - On Track"),IF((D7872-B7872)*24&lt;=X7872,"Met","Breached")))</f>
        <v>Met</v>
      </c>
    </row>
    <row r="7873" spans="1:25" x14ac:dyDescent="0.25">
      <c r="A7873" s="9" t="s">
        <v>12002</v>
      </c>
      <c r="B7873" s="23">
        <v>46142.629861111098</v>
      </c>
      <c r="C7873" s="23">
        <v>46142.633333333302</v>
      </c>
      <c r="E7873" s="9" t="s">
        <v>649</v>
      </c>
      <c r="F7873" s="9" t="s">
        <v>188</v>
      </c>
      <c r="G7873" s="9" t="s">
        <v>236</v>
      </c>
      <c r="H7873" s="9" t="s">
        <v>167</v>
      </c>
      <c r="I7873" s="9" t="s">
        <v>255</v>
      </c>
      <c r="J7873" s="9" t="s">
        <v>1850</v>
      </c>
      <c r="K7873" s="9" t="s">
        <v>215</v>
      </c>
      <c r="L7873" s="9" t="s">
        <v>216</v>
      </c>
      <c r="M7873" s="9" t="s">
        <v>317</v>
      </c>
      <c r="N7873" s="9" t="s">
        <v>198</v>
      </c>
      <c r="O7873" s="9" t="s">
        <v>180</v>
      </c>
      <c r="P7873" s="9" t="s">
        <v>368</v>
      </c>
      <c r="Q7873" s="9" t="s">
        <v>219</v>
      </c>
      <c r="R7873" s="9">
        <v>0</v>
      </c>
      <c r="S7873" s="9">
        <v>3</v>
      </c>
      <c r="X7873" s="9">
        <f>INDEX(SLA_Policy!$D$2:$D$5,MATCH(F7873,SLA_Policy!$A$2:$A$5,0))</f>
        <v>72</v>
      </c>
      <c r="Y7873" s="9" t="str">
        <f>IF(E7873="Cancelled","Excluded",IF(D7873="",IF((SLA_Policy!$B$8-B7873)*24&gt;X7873,"Open - Breached","Open - On Track"),IF((D7873-B7873)*24&lt;=X7873,"Met","Breached")))</f>
        <v>Excluded</v>
      </c>
    </row>
    <row r="7874" spans="1:25" x14ac:dyDescent="0.25">
      <c r="A7874" s="9" t="s">
        <v>12003</v>
      </c>
      <c r="B7874" s="23">
        <v>46142.641666666699</v>
      </c>
      <c r="C7874" s="23">
        <v>46142.661805555603</v>
      </c>
      <c r="D7874" s="23">
        <v>46146.370833333298</v>
      </c>
      <c r="E7874" s="9" t="s">
        <v>212</v>
      </c>
      <c r="F7874" s="9" t="s">
        <v>189</v>
      </c>
      <c r="G7874" s="9" t="s">
        <v>213</v>
      </c>
      <c r="H7874" s="9" t="s">
        <v>165</v>
      </c>
      <c r="I7874" s="9" t="s">
        <v>567</v>
      </c>
      <c r="J7874" s="9" t="s">
        <v>5298</v>
      </c>
      <c r="K7874" s="9" t="s">
        <v>246</v>
      </c>
      <c r="L7874" s="9" t="s">
        <v>282</v>
      </c>
      <c r="M7874" s="9" t="s">
        <v>283</v>
      </c>
      <c r="N7874" s="9" t="s">
        <v>197</v>
      </c>
      <c r="O7874" s="9" t="s">
        <v>176</v>
      </c>
      <c r="P7874" s="9" t="s">
        <v>253</v>
      </c>
      <c r="Q7874" s="9" t="s">
        <v>219</v>
      </c>
      <c r="R7874" s="9">
        <v>0</v>
      </c>
      <c r="S7874" s="9">
        <v>18</v>
      </c>
      <c r="U7874" s="9" t="s">
        <v>230</v>
      </c>
      <c r="X7874" s="9">
        <f>INDEX(SLA_Policy!$D$2:$D$5,MATCH(F7874,SLA_Policy!$A$2:$A$5,0))</f>
        <v>120</v>
      </c>
      <c r="Y7874" s="9" t="str">
        <f>IF(E7874="Cancelled","Excluded",IF(D7874="",IF((SLA_Policy!$B$8-B7874)*24&gt;X7874,"Open - Breached","Open - On Track"),IF((D7874-B7874)*24&lt;=X7874,"Met","Breached")))</f>
        <v>Met</v>
      </c>
    </row>
    <row r="7875" spans="1:25" x14ac:dyDescent="0.25">
      <c r="A7875" s="9" t="s">
        <v>12004</v>
      </c>
      <c r="B7875" s="23">
        <v>46142.648611111101</v>
      </c>
      <c r="C7875" s="23">
        <v>46142.671527777798</v>
      </c>
      <c r="D7875" s="23">
        <v>46146.406944444498</v>
      </c>
      <c r="E7875" s="9" t="s">
        <v>212</v>
      </c>
      <c r="F7875" s="9" t="s">
        <v>189</v>
      </c>
      <c r="G7875" s="9" t="s">
        <v>236</v>
      </c>
      <c r="H7875" s="9" t="s">
        <v>162</v>
      </c>
      <c r="I7875" s="9" t="s">
        <v>280</v>
      </c>
      <c r="J7875" s="9" t="s">
        <v>12005</v>
      </c>
      <c r="K7875" s="9" t="s">
        <v>215</v>
      </c>
      <c r="L7875" s="9" t="s">
        <v>395</v>
      </c>
      <c r="M7875" s="9" t="s">
        <v>484</v>
      </c>
      <c r="N7875" s="9" t="s">
        <v>196</v>
      </c>
      <c r="O7875" s="9" t="s">
        <v>179</v>
      </c>
      <c r="P7875" s="9" t="s">
        <v>284</v>
      </c>
      <c r="Q7875" s="9" t="s">
        <v>219</v>
      </c>
      <c r="R7875" s="9">
        <v>1</v>
      </c>
      <c r="S7875" s="9">
        <v>46</v>
      </c>
      <c r="U7875" s="9" t="s">
        <v>140</v>
      </c>
      <c r="V7875" s="9" t="s">
        <v>11900</v>
      </c>
      <c r="W7875" s="9">
        <v>4</v>
      </c>
      <c r="X7875" s="9">
        <f>INDEX(SLA_Policy!$D$2:$D$5,MATCH(F7875,SLA_Policy!$A$2:$A$5,0))</f>
        <v>120</v>
      </c>
      <c r="Y7875" s="9" t="str">
        <f>IF(E7875="Cancelled","Excluded",IF(D7875="",IF((SLA_Policy!$B$8-B7875)*24&gt;X7875,"Open - Breached","Open - On Track"),IF((D7875-B7875)*24&lt;=X7875,"Met","Breached")))</f>
        <v>Met</v>
      </c>
    </row>
    <row r="7876" spans="1:25" x14ac:dyDescent="0.25">
      <c r="A7876" s="9" t="s">
        <v>12006</v>
      </c>
      <c r="B7876" s="23">
        <v>46142.650694444397</v>
      </c>
      <c r="C7876" s="23">
        <v>46142.664583333302</v>
      </c>
      <c r="D7876" s="23">
        <v>46143.483333333301</v>
      </c>
      <c r="E7876" s="9" t="s">
        <v>212</v>
      </c>
      <c r="F7876" s="9" t="s">
        <v>188</v>
      </c>
      <c r="G7876" s="9" t="s">
        <v>213</v>
      </c>
      <c r="H7876" s="9" t="s">
        <v>163</v>
      </c>
      <c r="I7876" s="9" t="s">
        <v>223</v>
      </c>
      <c r="J7876" s="9" t="s">
        <v>324</v>
      </c>
      <c r="K7876" s="9" t="s">
        <v>239</v>
      </c>
      <c r="L7876" s="9" t="s">
        <v>311</v>
      </c>
      <c r="M7876" s="9" t="s">
        <v>1145</v>
      </c>
      <c r="N7876" s="9" t="s">
        <v>200</v>
      </c>
      <c r="O7876" s="9" t="s">
        <v>176</v>
      </c>
      <c r="P7876" s="9" t="s">
        <v>330</v>
      </c>
      <c r="Q7876" s="9" t="s">
        <v>219</v>
      </c>
      <c r="R7876" s="9">
        <v>0</v>
      </c>
      <c r="S7876" s="9">
        <v>91</v>
      </c>
      <c r="T7876" s="9" t="s">
        <v>136</v>
      </c>
      <c r="U7876" s="9" t="s">
        <v>230</v>
      </c>
      <c r="W7876" s="9">
        <v>5</v>
      </c>
      <c r="X7876" s="9">
        <f>INDEX(SLA_Policy!$D$2:$D$5,MATCH(F7876,SLA_Policy!$A$2:$A$5,0))</f>
        <v>72</v>
      </c>
      <c r="Y7876" s="9" t="str">
        <f>IF(E7876="Cancelled","Excluded",IF(D7876="",IF((SLA_Policy!$B$8-B7876)*24&gt;X7876,"Open - Breached","Open - On Track"),IF((D7876-B7876)*24&lt;=X7876,"Met","Breached")))</f>
        <v>Met</v>
      </c>
    </row>
    <row r="7877" spans="1:25" x14ac:dyDescent="0.25">
      <c r="A7877" s="9" t="s">
        <v>12007</v>
      </c>
      <c r="B7877" s="23">
        <v>46142.652083333298</v>
      </c>
      <c r="C7877" s="23">
        <v>46142.661805555603</v>
      </c>
      <c r="D7877" s="23">
        <v>46146.402777777803</v>
      </c>
      <c r="E7877" s="9" t="s">
        <v>212</v>
      </c>
      <c r="F7877" s="9" t="s">
        <v>188</v>
      </c>
      <c r="G7877" s="9" t="s">
        <v>213</v>
      </c>
      <c r="H7877" s="9" t="s">
        <v>165</v>
      </c>
      <c r="I7877" s="9" t="s">
        <v>2034</v>
      </c>
      <c r="J7877" s="9" t="s">
        <v>2035</v>
      </c>
      <c r="K7877" s="9" t="s">
        <v>246</v>
      </c>
      <c r="L7877" s="9" t="s">
        <v>371</v>
      </c>
      <c r="M7877" s="9" t="s">
        <v>1612</v>
      </c>
      <c r="N7877" s="9" t="s">
        <v>196</v>
      </c>
      <c r="O7877" s="9" t="s">
        <v>176</v>
      </c>
      <c r="P7877" s="9" t="s">
        <v>570</v>
      </c>
      <c r="Q7877" s="9" t="s">
        <v>219</v>
      </c>
      <c r="R7877" s="9">
        <v>0</v>
      </c>
      <c r="S7877" s="9">
        <v>34</v>
      </c>
      <c r="U7877" s="9" t="s">
        <v>266</v>
      </c>
      <c r="W7877" s="9">
        <v>3</v>
      </c>
      <c r="X7877" s="9">
        <f>INDEX(SLA_Policy!$D$2:$D$5,MATCH(F7877,SLA_Policy!$A$2:$A$5,0))</f>
        <v>72</v>
      </c>
      <c r="Y7877" s="9" t="str">
        <f>IF(E7877="Cancelled","Excluded",IF(D7877="",IF((SLA_Policy!$B$8-B7877)*24&gt;X7877,"Open - Breached","Open - On Track"),IF((D7877-B7877)*24&lt;=X7877,"Met","Breached")))</f>
        <v>Breached</v>
      </c>
    </row>
    <row r="7878" spans="1:25" x14ac:dyDescent="0.25">
      <c r="A7878" s="9" t="s">
        <v>12008</v>
      </c>
      <c r="B7878" s="23">
        <v>46142.654166666704</v>
      </c>
      <c r="C7878" s="23">
        <v>46142.659722222197</v>
      </c>
      <c r="D7878" s="23">
        <v>46146.410416666702</v>
      </c>
      <c r="E7878" s="9" t="s">
        <v>212</v>
      </c>
      <c r="F7878" s="9" t="s">
        <v>189</v>
      </c>
      <c r="G7878" s="9" t="s">
        <v>213</v>
      </c>
      <c r="H7878" s="9" t="s">
        <v>167</v>
      </c>
      <c r="I7878" s="9" t="s">
        <v>349</v>
      </c>
      <c r="J7878" s="9" t="s">
        <v>12009</v>
      </c>
      <c r="K7878" s="9" t="s">
        <v>239</v>
      </c>
      <c r="L7878" s="9" t="s">
        <v>226</v>
      </c>
      <c r="M7878" s="9" t="s">
        <v>1487</v>
      </c>
      <c r="N7878" s="9" t="s">
        <v>198</v>
      </c>
      <c r="O7878" s="9" t="s">
        <v>116</v>
      </c>
      <c r="P7878" s="9" t="s">
        <v>551</v>
      </c>
      <c r="Q7878" s="9" t="s">
        <v>219</v>
      </c>
      <c r="R7878" s="9">
        <v>0</v>
      </c>
      <c r="S7878" s="9">
        <v>19</v>
      </c>
      <c r="U7878" s="9" t="s">
        <v>266</v>
      </c>
      <c r="X7878" s="9">
        <f>INDEX(SLA_Policy!$D$2:$D$5,MATCH(F7878,SLA_Policy!$A$2:$A$5,0))</f>
        <v>120</v>
      </c>
      <c r="Y7878" s="9" t="str">
        <f>IF(E7878="Cancelled","Excluded",IF(D7878="",IF((SLA_Policy!$B$8-B7878)*24&gt;X7878,"Open - Breached","Open - On Track"),IF((D7878-B7878)*24&lt;=X7878,"Met","Breached")))</f>
        <v>Met</v>
      </c>
    </row>
    <row r="7879" spans="1:25" x14ac:dyDescent="0.25">
      <c r="A7879" s="9" t="s">
        <v>12010</v>
      </c>
      <c r="B7879" s="23">
        <v>46142.661805555603</v>
      </c>
      <c r="C7879" s="23">
        <v>46142.665972222203</v>
      </c>
      <c r="D7879" s="23">
        <v>46143.404166666704</v>
      </c>
      <c r="E7879" s="9" t="s">
        <v>212</v>
      </c>
      <c r="F7879" s="9" t="s">
        <v>189</v>
      </c>
      <c r="G7879" s="9" t="s">
        <v>213</v>
      </c>
      <c r="H7879" s="9" t="s">
        <v>167</v>
      </c>
      <c r="I7879" s="9" t="s">
        <v>362</v>
      </c>
      <c r="J7879" s="9" t="s">
        <v>12011</v>
      </c>
      <c r="K7879" s="9" t="s">
        <v>246</v>
      </c>
      <c r="L7879" s="9" t="s">
        <v>226</v>
      </c>
      <c r="M7879" s="9" t="s">
        <v>569</v>
      </c>
      <c r="N7879" s="9" t="s">
        <v>198</v>
      </c>
      <c r="O7879" s="9" t="s">
        <v>116</v>
      </c>
      <c r="P7879" s="9" t="s">
        <v>218</v>
      </c>
      <c r="Q7879" s="9" t="s">
        <v>219</v>
      </c>
      <c r="R7879" s="9">
        <v>0</v>
      </c>
      <c r="S7879" s="9">
        <v>20</v>
      </c>
      <c r="U7879" s="9" t="s">
        <v>266</v>
      </c>
      <c r="W7879" s="9">
        <v>5</v>
      </c>
      <c r="X7879" s="9">
        <f>INDEX(SLA_Policy!$D$2:$D$5,MATCH(F7879,SLA_Policy!$A$2:$A$5,0))</f>
        <v>120</v>
      </c>
      <c r="Y7879" s="9" t="str">
        <f>IF(E7879="Cancelled","Excluded",IF(D7879="",IF((SLA_Policy!$B$8-B7879)*24&gt;X7879,"Open - Breached","Open - On Track"),IF((D7879-B7879)*24&lt;=X7879,"Met","Breached")))</f>
        <v>Met</v>
      </c>
    </row>
    <row r="7880" spans="1:25" x14ac:dyDescent="0.25">
      <c r="A7880" s="9" t="s">
        <v>12012</v>
      </c>
      <c r="B7880" s="23">
        <v>46142.670138888898</v>
      </c>
      <c r="C7880" s="23">
        <v>46142.675694444399</v>
      </c>
      <c r="D7880" s="23">
        <v>46142.690277777801</v>
      </c>
      <c r="E7880" s="9" t="s">
        <v>212</v>
      </c>
      <c r="F7880" s="9" t="s">
        <v>188</v>
      </c>
      <c r="G7880" s="9" t="s">
        <v>213</v>
      </c>
      <c r="H7880" s="9" t="s">
        <v>161</v>
      </c>
      <c r="I7880" s="9" t="s">
        <v>454</v>
      </c>
      <c r="J7880" s="9" t="s">
        <v>1549</v>
      </c>
      <c r="K7880" s="9" t="s">
        <v>246</v>
      </c>
      <c r="L7880" s="9" t="s">
        <v>216</v>
      </c>
      <c r="M7880" s="9" t="s">
        <v>1809</v>
      </c>
      <c r="N7880" s="9" t="s">
        <v>198</v>
      </c>
      <c r="O7880" s="9" t="s">
        <v>177</v>
      </c>
      <c r="P7880" s="9" t="s">
        <v>300</v>
      </c>
      <c r="Q7880" s="9" t="s">
        <v>219</v>
      </c>
      <c r="R7880" s="9">
        <v>0</v>
      </c>
      <c r="S7880" s="9">
        <v>5</v>
      </c>
      <c r="U7880" s="9" t="s">
        <v>290</v>
      </c>
      <c r="W7880" s="9">
        <v>5</v>
      </c>
      <c r="X7880" s="9">
        <f>INDEX(SLA_Policy!$D$2:$D$5,MATCH(F7880,SLA_Policy!$A$2:$A$5,0))</f>
        <v>72</v>
      </c>
      <c r="Y7880" s="9" t="str">
        <f>IF(E7880="Cancelled","Excluded",IF(D7880="",IF((SLA_Policy!$B$8-B7880)*24&gt;X7880,"Open - Breached","Open - On Track"),IF((D7880-B7880)*24&lt;=X7880,"Met","Breached")))</f>
        <v>Met</v>
      </c>
    </row>
    <row r="7881" spans="1:25" x14ac:dyDescent="0.25">
      <c r="A7881" s="9" t="s">
        <v>12013</v>
      </c>
      <c r="B7881" s="23">
        <v>46142.693749999999</v>
      </c>
      <c r="C7881" s="23">
        <v>46142.699305555601</v>
      </c>
      <c r="D7881" s="23">
        <v>46142.909722222197</v>
      </c>
      <c r="E7881" s="9" t="s">
        <v>212</v>
      </c>
      <c r="F7881" s="9" t="s">
        <v>187</v>
      </c>
      <c r="G7881" s="9" t="s">
        <v>213</v>
      </c>
      <c r="H7881" s="9" t="s">
        <v>165</v>
      </c>
      <c r="I7881" s="9" t="s">
        <v>469</v>
      </c>
      <c r="J7881" s="9" t="s">
        <v>11719</v>
      </c>
      <c r="K7881" s="9" t="s">
        <v>246</v>
      </c>
      <c r="L7881" s="9" t="s">
        <v>216</v>
      </c>
      <c r="M7881" s="9" t="s">
        <v>4123</v>
      </c>
      <c r="N7881" s="9" t="s">
        <v>196</v>
      </c>
      <c r="O7881" s="9" t="s">
        <v>176</v>
      </c>
      <c r="P7881" s="9" t="s">
        <v>330</v>
      </c>
      <c r="Q7881" s="9" t="s">
        <v>273</v>
      </c>
      <c r="R7881" s="9">
        <v>0</v>
      </c>
      <c r="S7881" s="9">
        <v>14</v>
      </c>
      <c r="U7881" s="9" t="s">
        <v>290</v>
      </c>
      <c r="W7881" s="9">
        <v>4</v>
      </c>
      <c r="X7881" s="9">
        <f>INDEX(SLA_Policy!$D$2:$D$5,MATCH(F7881,SLA_Policy!$A$2:$A$5,0))</f>
        <v>8</v>
      </c>
      <c r="Y7881" s="9" t="str">
        <f>IF(E7881="Cancelled","Excluded",IF(D7881="",IF((SLA_Policy!$B$8-B7881)*24&gt;X7881,"Open - Breached","Open - On Track"),IF((D7881-B7881)*24&lt;=X7881,"Met","Breached")))</f>
        <v>Met</v>
      </c>
    </row>
    <row r="7882" spans="1:25" x14ac:dyDescent="0.25">
      <c r="A7882" s="9" t="s">
        <v>12014</v>
      </c>
      <c r="B7882" s="23">
        <v>46142.695833333302</v>
      </c>
      <c r="C7882" s="23">
        <v>46142.763888888898</v>
      </c>
      <c r="D7882" s="23">
        <v>46146.343055555597</v>
      </c>
      <c r="E7882" s="9" t="s">
        <v>212</v>
      </c>
      <c r="F7882" s="9" t="s">
        <v>188</v>
      </c>
      <c r="G7882" s="9" t="s">
        <v>213</v>
      </c>
      <c r="H7882" s="9" t="s">
        <v>162</v>
      </c>
      <c r="I7882" s="9" t="s">
        <v>345</v>
      </c>
      <c r="J7882" s="9" t="s">
        <v>929</v>
      </c>
      <c r="K7882" s="9" t="s">
        <v>262</v>
      </c>
      <c r="L7882" s="9" t="s">
        <v>282</v>
      </c>
      <c r="M7882" s="9" t="s">
        <v>3313</v>
      </c>
      <c r="N7882" s="9" t="s">
        <v>197</v>
      </c>
      <c r="O7882" s="9" t="s">
        <v>179</v>
      </c>
      <c r="P7882" s="9" t="s">
        <v>337</v>
      </c>
      <c r="Q7882" s="9" t="s">
        <v>219</v>
      </c>
      <c r="R7882" s="9">
        <v>0</v>
      </c>
      <c r="S7882" s="9">
        <v>24</v>
      </c>
      <c r="U7882" s="9" t="s">
        <v>248</v>
      </c>
      <c r="X7882" s="9">
        <f>INDEX(SLA_Policy!$D$2:$D$5,MATCH(F7882,SLA_Policy!$A$2:$A$5,0))</f>
        <v>72</v>
      </c>
      <c r="Y7882" s="9" t="str">
        <f>IF(E7882="Cancelled","Excluded",IF(D7882="",IF((SLA_Policy!$B$8-B7882)*24&gt;X7882,"Open - Breached","Open - On Track"),IF((D7882-B7882)*24&lt;=X7882,"Met","Breached")))</f>
        <v>Breached</v>
      </c>
    </row>
    <row r="7883" spans="1:25" x14ac:dyDescent="0.25">
      <c r="A7883" s="9" t="s">
        <v>12015</v>
      </c>
      <c r="B7883" s="23">
        <v>46142.7</v>
      </c>
      <c r="C7883" s="23">
        <v>46142.701388888898</v>
      </c>
      <c r="D7883" s="23">
        <v>46143.620138888902</v>
      </c>
      <c r="E7883" s="9" t="s">
        <v>212</v>
      </c>
      <c r="F7883" s="9" t="s">
        <v>188</v>
      </c>
      <c r="G7883" s="9" t="s">
        <v>213</v>
      </c>
      <c r="H7883" s="9" t="s">
        <v>162</v>
      </c>
      <c r="I7883" s="9" t="s">
        <v>345</v>
      </c>
      <c r="J7883" s="9" t="s">
        <v>5366</v>
      </c>
      <c r="K7883" s="9" t="s">
        <v>225</v>
      </c>
      <c r="L7883" s="9" t="s">
        <v>226</v>
      </c>
      <c r="M7883" s="9" t="s">
        <v>627</v>
      </c>
      <c r="N7883" s="9" t="s">
        <v>200</v>
      </c>
      <c r="O7883" s="9" t="s">
        <v>179</v>
      </c>
      <c r="P7883" s="9" t="s">
        <v>337</v>
      </c>
      <c r="Q7883" s="9" t="s">
        <v>219</v>
      </c>
      <c r="R7883" s="9">
        <v>0</v>
      </c>
      <c r="S7883" s="9">
        <v>5</v>
      </c>
      <c r="U7883" s="9" t="s">
        <v>376</v>
      </c>
      <c r="X7883" s="9">
        <f>INDEX(SLA_Policy!$D$2:$D$5,MATCH(F7883,SLA_Policy!$A$2:$A$5,0))</f>
        <v>72</v>
      </c>
      <c r="Y7883" s="9" t="str">
        <f>IF(E7883="Cancelled","Excluded",IF(D7883="",IF((SLA_Policy!$B$8-B7883)*24&gt;X7883,"Open - Breached","Open - On Track"),IF((D7883-B7883)*24&lt;=X7883,"Met","Breached")))</f>
        <v>Met</v>
      </c>
    </row>
    <row r="7884" spans="1:25" x14ac:dyDescent="0.25">
      <c r="A7884" s="9" t="s">
        <v>12016</v>
      </c>
      <c r="B7884" s="23">
        <v>46142.726388888899</v>
      </c>
      <c r="C7884" s="23">
        <v>46142.727083333302</v>
      </c>
      <c r="D7884" s="23">
        <v>46142.781944444498</v>
      </c>
      <c r="E7884" s="9" t="s">
        <v>212</v>
      </c>
      <c r="F7884" s="9" t="s">
        <v>187</v>
      </c>
      <c r="G7884" s="9" t="s">
        <v>213</v>
      </c>
      <c r="H7884" s="9" t="s">
        <v>88</v>
      </c>
      <c r="I7884" s="9" t="s">
        <v>92</v>
      </c>
      <c r="J7884" s="9" t="s">
        <v>1082</v>
      </c>
      <c r="K7884" s="9" t="s">
        <v>215</v>
      </c>
      <c r="L7884" s="9" t="s">
        <v>282</v>
      </c>
      <c r="M7884" s="9" t="s">
        <v>998</v>
      </c>
      <c r="N7884" s="9" t="s">
        <v>198</v>
      </c>
      <c r="O7884" s="9" t="s">
        <v>116</v>
      </c>
      <c r="P7884" s="9" t="s">
        <v>551</v>
      </c>
      <c r="Q7884" s="9" t="s">
        <v>219</v>
      </c>
      <c r="R7884" s="9">
        <v>0</v>
      </c>
      <c r="S7884" s="9">
        <v>13</v>
      </c>
      <c r="T7884" s="9" t="s">
        <v>136</v>
      </c>
      <c r="U7884" s="9" t="s">
        <v>230</v>
      </c>
      <c r="W7884" s="9">
        <v>4</v>
      </c>
      <c r="X7884" s="9">
        <f>INDEX(SLA_Policy!$D$2:$D$5,MATCH(F7884,SLA_Policy!$A$2:$A$5,0))</f>
        <v>8</v>
      </c>
      <c r="Y7884" s="9" t="str">
        <f>IF(E7884="Cancelled","Excluded",IF(D7884="",IF((SLA_Policy!$B$8-B7884)*24&gt;X7884,"Open - Breached","Open - On Track"),IF((D7884-B7884)*24&lt;=X7884,"Met","Breached")))</f>
        <v>Met</v>
      </c>
    </row>
    <row r="7885" spans="1:25" x14ac:dyDescent="0.25">
      <c r="A7885" s="9" t="s">
        <v>12017</v>
      </c>
      <c r="B7885" s="23">
        <v>46142.734027777798</v>
      </c>
      <c r="C7885" s="23">
        <v>46143.363888888904</v>
      </c>
      <c r="D7885" s="23">
        <v>46143.381944444503</v>
      </c>
      <c r="E7885" s="9" t="s">
        <v>212</v>
      </c>
      <c r="F7885" s="9" t="s">
        <v>189</v>
      </c>
      <c r="G7885" s="9" t="s">
        <v>236</v>
      </c>
      <c r="H7885" s="9" t="s">
        <v>164</v>
      </c>
      <c r="I7885" s="9" t="s">
        <v>421</v>
      </c>
      <c r="J7885" s="9" t="s">
        <v>3731</v>
      </c>
      <c r="K7885" s="9" t="s">
        <v>262</v>
      </c>
      <c r="L7885" s="9" t="s">
        <v>371</v>
      </c>
      <c r="M7885" s="9" t="s">
        <v>4214</v>
      </c>
      <c r="N7885" s="9" t="s">
        <v>196</v>
      </c>
      <c r="O7885" s="9" t="s">
        <v>116</v>
      </c>
      <c r="P7885" s="9" t="s">
        <v>525</v>
      </c>
      <c r="Q7885" s="9" t="s">
        <v>219</v>
      </c>
      <c r="R7885" s="9">
        <v>0</v>
      </c>
      <c r="S7885" s="9">
        <v>22</v>
      </c>
      <c r="T7885" s="9" t="s">
        <v>343</v>
      </c>
      <c r="U7885" s="9" t="s">
        <v>242</v>
      </c>
      <c r="X7885" s="9">
        <f>INDEX(SLA_Policy!$D$2:$D$5,MATCH(F7885,SLA_Policy!$A$2:$A$5,0))</f>
        <v>120</v>
      </c>
      <c r="Y7885" s="9" t="str">
        <f>IF(E7885="Cancelled","Excluded",IF(D7885="",IF((SLA_Policy!$B$8-B7885)*24&gt;X7885,"Open - Breached","Open - On Track"),IF((D7885-B7885)*24&lt;=X7885,"Met","Breached")))</f>
        <v>Met</v>
      </c>
    </row>
    <row r="7886" spans="1:25" x14ac:dyDescent="0.25">
      <c r="A7886" s="9" t="s">
        <v>12018</v>
      </c>
      <c r="B7886" s="23">
        <v>46142.738888888904</v>
      </c>
      <c r="C7886" s="23">
        <v>46143.306250000001</v>
      </c>
      <c r="D7886" s="23">
        <v>46143.336111111101</v>
      </c>
      <c r="E7886" s="9" t="s">
        <v>212</v>
      </c>
      <c r="F7886" s="9" t="s">
        <v>188</v>
      </c>
      <c r="G7886" s="9" t="s">
        <v>236</v>
      </c>
      <c r="H7886" s="9" t="s">
        <v>162</v>
      </c>
      <c r="I7886" s="9" t="s">
        <v>280</v>
      </c>
      <c r="J7886" s="9" t="s">
        <v>2971</v>
      </c>
      <c r="K7886" s="9" t="s">
        <v>215</v>
      </c>
      <c r="L7886" s="9" t="s">
        <v>216</v>
      </c>
      <c r="M7886" s="9" t="s">
        <v>5690</v>
      </c>
      <c r="N7886" s="9" t="s">
        <v>197</v>
      </c>
      <c r="O7886" s="9" t="s">
        <v>179</v>
      </c>
      <c r="P7886" s="9" t="s">
        <v>337</v>
      </c>
      <c r="Q7886" s="9" t="s">
        <v>219</v>
      </c>
      <c r="R7886" s="9">
        <v>0</v>
      </c>
      <c r="S7886" s="9">
        <v>29</v>
      </c>
      <c r="U7886" s="9" t="s">
        <v>140</v>
      </c>
      <c r="V7886" s="9" t="s">
        <v>11900</v>
      </c>
      <c r="W7886" s="9">
        <v>4</v>
      </c>
      <c r="X7886" s="9">
        <f>INDEX(SLA_Policy!$D$2:$D$5,MATCH(F7886,SLA_Policy!$A$2:$A$5,0))</f>
        <v>72</v>
      </c>
      <c r="Y7886" s="9" t="str">
        <f>IF(E7886="Cancelled","Excluded",IF(D7886="",IF((SLA_Policy!$B$8-B7886)*24&gt;X7886,"Open - Breached","Open - On Track"),IF((D7886-B7886)*24&lt;=X7886,"Met","Breached")))</f>
        <v>Met</v>
      </c>
    </row>
    <row r="7887" spans="1:25" x14ac:dyDescent="0.25">
      <c r="A7887" s="9" t="s">
        <v>12019</v>
      </c>
      <c r="B7887" s="23">
        <v>46142.781944444498</v>
      </c>
      <c r="C7887" s="23">
        <v>46143.343055555597</v>
      </c>
      <c r="D7887" s="23">
        <v>46143.366666666698</v>
      </c>
      <c r="E7887" s="9" t="s">
        <v>212</v>
      </c>
      <c r="F7887" s="9" t="s">
        <v>188</v>
      </c>
      <c r="G7887" s="9" t="s">
        <v>213</v>
      </c>
      <c r="H7887" s="9" t="s">
        <v>162</v>
      </c>
      <c r="I7887" s="9" t="s">
        <v>345</v>
      </c>
      <c r="J7887" s="9" t="s">
        <v>1136</v>
      </c>
      <c r="K7887" s="9" t="s">
        <v>215</v>
      </c>
      <c r="L7887" s="9" t="s">
        <v>307</v>
      </c>
      <c r="M7887" s="9" t="s">
        <v>3613</v>
      </c>
      <c r="N7887" s="9" t="s">
        <v>196</v>
      </c>
      <c r="O7887" s="9" t="s">
        <v>179</v>
      </c>
      <c r="P7887" s="9" t="s">
        <v>284</v>
      </c>
      <c r="Q7887" s="9" t="s">
        <v>219</v>
      </c>
      <c r="R7887" s="9">
        <v>0</v>
      </c>
      <c r="S7887" s="9">
        <v>12</v>
      </c>
      <c r="U7887" s="9" t="s">
        <v>266</v>
      </c>
      <c r="X7887" s="9">
        <f>INDEX(SLA_Policy!$D$2:$D$5,MATCH(F7887,SLA_Policy!$A$2:$A$5,0))</f>
        <v>72</v>
      </c>
      <c r="Y7887" s="9" t="str">
        <f>IF(E7887="Cancelled","Excluded",IF(D7887="",IF((SLA_Policy!$B$8-B7887)*24&gt;X7887,"Open - Breached","Open - On Track"),IF((D7887-B7887)*24&lt;=X7887,"Met","Breached")))</f>
        <v>Met</v>
      </c>
    </row>
    <row r="7888" spans="1:25" x14ac:dyDescent="0.25">
      <c r="A7888" s="9" t="s">
        <v>12020</v>
      </c>
      <c r="B7888" s="23">
        <v>46142.874305555597</v>
      </c>
      <c r="C7888" s="23">
        <v>46143.311805555597</v>
      </c>
      <c r="D7888" s="23">
        <v>46143.328472222202</v>
      </c>
      <c r="E7888" s="9" t="s">
        <v>212</v>
      </c>
      <c r="F7888" s="9" t="s">
        <v>189</v>
      </c>
      <c r="G7888" s="9" t="s">
        <v>213</v>
      </c>
      <c r="H7888" s="9" t="s">
        <v>167</v>
      </c>
      <c r="I7888" s="9" t="s">
        <v>362</v>
      </c>
      <c r="J7888" s="9" t="s">
        <v>8677</v>
      </c>
      <c r="K7888" s="9" t="s">
        <v>215</v>
      </c>
      <c r="L7888" s="9" t="s">
        <v>104</v>
      </c>
      <c r="M7888" s="9" t="s">
        <v>747</v>
      </c>
      <c r="N7888" s="9" t="s">
        <v>196</v>
      </c>
      <c r="O7888" s="9" t="s">
        <v>176</v>
      </c>
      <c r="P7888" s="9" t="s">
        <v>228</v>
      </c>
      <c r="Q7888" s="9" t="s">
        <v>219</v>
      </c>
      <c r="R7888" s="9">
        <v>0</v>
      </c>
      <c r="S7888" s="9">
        <v>10</v>
      </c>
      <c r="U7888" s="9" t="s">
        <v>290</v>
      </c>
      <c r="X7888" s="9">
        <f>INDEX(SLA_Policy!$D$2:$D$5,MATCH(F7888,SLA_Policy!$A$2:$A$5,0))</f>
        <v>120</v>
      </c>
      <c r="Y7888" s="9" t="str">
        <f>IF(E7888="Cancelled","Excluded",IF(D7888="",IF((SLA_Policy!$B$8-B7888)*24&gt;X7888,"Open - Breached","Open - On Track"),IF((D7888-B7888)*24&lt;=X7888,"Met","Breached")))</f>
        <v>Met</v>
      </c>
    </row>
    <row r="7889" spans="1:25" x14ac:dyDescent="0.25">
      <c r="A7889" s="9" t="s">
        <v>12021</v>
      </c>
      <c r="B7889" s="23">
        <v>46142.988888888904</v>
      </c>
      <c r="C7889" s="23">
        <v>46143.348611111098</v>
      </c>
      <c r="D7889" s="23">
        <v>46146.363194444399</v>
      </c>
      <c r="E7889" s="9" t="s">
        <v>212</v>
      </c>
      <c r="F7889" s="9" t="s">
        <v>188</v>
      </c>
      <c r="G7889" s="9" t="s">
        <v>213</v>
      </c>
      <c r="H7889" s="9" t="s">
        <v>167</v>
      </c>
      <c r="I7889" s="9" t="s">
        <v>536</v>
      </c>
      <c r="J7889" s="9" t="s">
        <v>641</v>
      </c>
      <c r="K7889" s="9" t="s">
        <v>246</v>
      </c>
      <c r="L7889" s="9" t="s">
        <v>311</v>
      </c>
      <c r="M7889" s="9" t="s">
        <v>3539</v>
      </c>
      <c r="N7889" s="9" t="s">
        <v>197</v>
      </c>
      <c r="O7889" s="9" t="s">
        <v>176</v>
      </c>
      <c r="P7889" s="9" t="s">
        <v>503</v>
      </c>
      <c r="Q7889" s="9" t="s">
        <v>219</v>
      </c>
      <c r="R7889" s="9">
        <v>0</v>
      </c>
      <c r="S7889" s="9">
        <v>16</v>
      </c>
      <c r="T7889" s="9" t="s">
        <v>229</v>
      </c>
      <c r="U7889" s="9" t="s">
        <v>248</v>
      </c>
      <c r="X7889" s="9">
        <f>INDEX(SLA_Policy!$D$2:$D$5,MATCH(F7889,SLA_Policy!$A$2:$A$5,0))</f>
        <v>72</v>
      </c>
      <c r="Y7889" s="9" t="str">
        <f>IF(E7889="Cancelled","Excluded",IF(D7889="",IF((SLA_Policy!$B$8-B7889)*24&gt;X7889,"Open - Breached","Open - On Track"),IF((D7889-B7889)*24&lt;=X7889,"Met","Breached")))</f>
        <v>Breached</v>
      </c>
    </row>
    <row r="7890" spans="1:25" x14ac:dyDescent="0.25">
      <c r="A7890" s="9" t="s">
        <v>12022</v>
      </c>
      <c r="B7890" s="23">
        <v>46143.275694444397</v>
      </c>
      <c r="C7890" s="23">
        <v>46143.340972222199</v>
      </c>
      <c r="D7890" s="23">
        <v>46146.313194444498</v>
      </c>
      <c r="E7890" s="9" t="s">
        <v>212</v>
      </c>
      <c r="F7890" s="9" t="s">
        <v>189</v>
      </c>
      <c r="G7890" s="9" t="s">
        <v>213</v>
      </c>
      <c r="H7890" s="9" t="s">
        <v>163</v>
      </c>
      <c r="I7890" s="9" t="s">
        <v>250</v>
      </c>
      <c r="J7890" s="9" t="s">
        <v>935</v>
      </c>
      <c r="K7890" s="9" t="s">
        <v>303</v>
      </c>
      <c r="L7890" s="9" t="s">
        <v>104</v>
      </c>
      <c r="M7890" s="9" t="s">
        <v>5262</v>
      </c>
      <c r="N7890" s="9" t="s">
        <v>197</v>
      </c>
      <c r="O7890" s="9" t="s">
        <v>176</v>
      </c>
      <c r="P7890" s="9" t="s">
        <v>503</v>
      </c>
      <c r="Q7890" s="9" t="s">
        <v>219</v>
      </c>
      <c r="R7890" s="9">
        <v>0</v>
      </c>
      <c r="S7890" s="9">
        <v>31</v>
      </c>
      <c r="T7890" s="9" t="s">
        <v>220</v>
      </c>
      <c r="U7890" s="9" t="s">
        <v>230</v>
      </c>
      <c r="X7890" s="9">
        <f>INDEX(SLA_Policy!$D$2:$D$5,MATCH(F7890,SLA_Policy!$A$2:$A$5,0))</f>
        <v>120</v>
      </c>
      <c r="Y7890" s="9" t="str">
        <f>IF(E7890="Cancelled","Excluded",IF(D7890="",IF((SLA_Policy!$B$8-B7890)*24&gt;X7890,"Open - Breached","Open - On Track"),IF((D7890-B7890)*24&lt;=X7890,"Met","Breached")))</f>
        <v>Met</v>
      </c>
    </row>
    <row r="7891" spans="1:25" x14ac:dyDescent="0.25">
      <c r="A7891" s="9" t="s">
        <v>12023</v>
      </c>
      <c r="B7891" s="23">
        <v>46143.289583333302</v>
      </c>
      <c r="C7891" s="23">
        <v>46143.2902777778</v>
      </c>
      <c r="D7891" s="23">
        <v>46143.883333333302</v>
      </c>
      <c r="E7891" s="9" t="s">
        <v>212</v>
      </c>
      <c r="F7891" s="9" t="s">
        <v>187</v>
      </c>
      <c r="G7891" s="9" t="s">
        <v>213</v>
      </c>
      <c r="H7891" s="9" t="s">
        <v>167</v>
      </c>
      <c r="I7891" s="9" t="s">
        <v>536</v>
      </c>
      <c r="J7891" s="9" t="s">
        <v>5738</v>
      </c>
      <c r="K7891" s="9" t="s">
        <v>225</v>
      </c>
      <c r="L7891" s="9" t="s">
        <v>311</v>
      </c>
      <c r="M7891" s="9" t="s">
        <v>2527</v>
      </c>
      <c r="N7891" s="9" t="s">
        <v>198</v>
      </c>
      <c r="O7891" s="9" t="s">
        <v>180</v>
      </c>
      <c r="P7891" s="9" t="s">
        <v>278</v>
      </c>
      <c r="Q7891" s="9" t="s">
        <v>273</v>
      </c>
      <c r="R7891" s="9">
        <v>0</v>
      </c>
      <c r="S7891" s="9">
        <v>75</v>
      </c>
      <c r="T7891" s="9" t="s">
        <v>136</v>
      </c>
      <c r="U7891" s="9" t="s">
        <v>376</v>
      </c>
      <c r="X7891" s="9">
        <f>INDEX(SLA_Policy!$D$2:$D$5,MATCH(F7891,SLA_Policy!$A$2:$A$5,0))</f>
        <v>8</v>
      </c>
      <c r="Y7891" s="9" t="str">
        <f>IF(E7891="Cancelled","Excluded",IF(D7891="",IF((SLA_Policy!$B$8-B7891)*24&gt;X7891,"Open - Breached","Open - On Track"),IF((D7891-B7891)*24&lt;=X7891,"Met","Breached")))</f>
        <v>Breached</v>
      </c>
    </row>
    <row r="7892" spans="1:25" x14ac:dyDescent="0.25">
      <c r="A7892" s="9" t="s">
        <v>12024</v>
      </c>
      <c r="B7892" s="23">
        <v>46143.296527777798</v>
      </c>
      <c r="C7892" s="23">
        <v>46143.311111111099</v>
      </c>
      <c r="D7892" s="23">
        <v>46143.331250000003</v>
      </c>
      <c r="E7892" s="9" t="s">
        <v>212</v>
      </c>
      <c r="F7892" s="9" t="s">
        <v>187</v>
      </c>
      <c r="G7892" s="9" t="s">
        <v>213</v>
      </c>
      <c r="H7892" s="9" t="s">
        <v>162</v>
      </c>
      <c r="I7892" s="9" t="s">
        <v>393</v>
      </c>
      <c r="J7892" s="9" t="s">
        <v>1326</v>
      </c>
      <c r="K7892" s="9" t="s">
        <v>246</v>
      </c>
      <c r="L7892" s="9" t="s">
        <v>104</v>
      </c>
      <c r="M7892" s="9" t="s">
        <v>2412</v>
      </c>
      <c r="N7892" s="9" t="s">
        <v>196</v>
      </c>
      <c r="O7892" s="9" t="s">
        <v>116</v>
      </c>
      <c r="P7892" s="9" t="s">
        <v>218</v>
      </c>
      <c r="Q7892" s="9" t="s">
        <v>219</v>
      </c>
      <c r="R7892" s="9">
        <v>0</v>
      </c>
      <c r="S7892" s="9">
        <v>29</v>
      </c>
      <c r="U7892" s="9" t="s">
        <v>266</v>
      </c>
      <c r="X7892" s="9">
        <f>INDEX(SLA_Policy!$D$2:$D$5,MATCH(F7892,SLA_Policy!$A$2:$A$5,0))</f>
        <v>8</v>
      </c>
      <c r="Y7892" s="9" t="str">
        <f>IF(E7892="Cancelled","Excluded",IF(D7892="",IF((SLA_Policy!$B$8-B7892)*24&gt;X7892,"Open - Breached","Open - On Track"),IF((D7892-B7892)*24&lt;=X7892,"Met","Breached")))</f>
        <v>Met</v>
      </c>
    </row>
    <row r="7893" spans="1:25" x14ac:dyDescent="0.25">
      <c r="A7893" s="9" t="s">
        <v>12025</v>
      </c>
      <c r="B7893" s="23">
        <v>46143.309027777803</v>
      </c>
      <c r="C7893" s="23">
        <v>46143.408333333296</v>
      </c>
      <c r="D7893" s="23">
        <v>46143.702777777798</v>
      </c>
      <c r="E7893" s="9" t="s">
        <v>212</v>
      </c>
      <c r="F7893" s="9" t="s">
        <v>188</v>
      </c>
      <c r="G7893" s="9" t="s">
        <v>213</v>
      </c>
      <c r="H7893" s="9" t="s">
        <v>88</v>
      </c>
      <c r="I7893" s="9" t="s">
        <v>354</v>
      </c>
      <c r="J7893" s="9" t="s">
        <v>9090</v>
      </c>
      <c r="K7893" s="9" t="s">
        <v>246</v>
      </c>
      <c r="L7893" s="9" t="s">
        <v>104</v>
      </c>
      <c r="M7893" s="9" t="s">
        <v>583</v>
      </c>
      <c r="N7893" s="9" t="s">
        <v>197</v>
      </c>
      <c r="O7893" s="9" t="s">
        <v>178</v>
      </c>
      <c r="P7893" s="9" t="s">
        <v>272</v>
      </c>
      <c r="Q7893" s="9" t="s">
        <v>219</v>
      </c>
      <c r="R7893" s="9">
        <v>0</v>
      </c>
      <c r="S7893" s="9">
        <v>66</v>
      </c>
      <c r="T7893" s="9" t="s">
        <v>220</v>
      </c>
      <c r="U7893" s="9" t="s">
        <v>230</v>
      </c>
      <c r="X7893" s="9">
        <f>INDEX(SLA_Policy!$D$2:$D$5,MATCH(F7893,SLA_Policy!$A$2:$A$5,0))</f>
        <v>72</v>
      </c>
      <c r="Y7893" s="9" t="str">
        <f>IF(E7893="Cancelled","Excluded",IF(D7893="",IF((SLA_Policy!$B$8-B7893)*24&gt;X7893,"Open - Breached","Open - On Track"),IF((D7893-B7893)*24&lt;=X7893,"Met","Breached")))</f>
        <v>Met</v>
      </c>
    </row>
    <row r="7894" spans="1:25" x14ac:dyDescent="0.25">
      <c r="A7894" s="9" t="s">
        <v>12026</v>
      </c>
      <c r="B7894" s="23">
        <v>46143.336111111101</v>
      </c>
      <c r="C7894" s="23">
        <v>46143.4152777778</v>
      </c>
      <c r="D7894" s="23">
        <v>46146.388888888898</v>
      </c>
      <c r="E7894" s="9" t="s">
        <v>212</v>
      </c>
      <c r="F7894" s="9" t="s">
        <v>189</v>
      </c>
      <c r="G7894" s="9" t="s">
        <v>213</v>
      </c>
      <c r="H7894" s="9" t="s">
        <v>165</v>
      </c>
      <c r="I7894" s="9" t="s">
        <v>469</v>
      </c>
      <c r="J7894" s="9" t="s">
        <v>1007</v>
      </c>
      <c r="K7894" s="9" t="s">
        <v>239</v>
      </c>
      <c r="L7894" s="9" t="s">
        <v>216</v>
      </c>
      <c r="M7894" s="9" t="s">
        <v>1952</v>
      </c>
      <c r="N7894" s="9" t="s">
        <v>196</v>
      </c>
      <c r="O7894" s="9" t="s">
        <v>176</v>
      </c>
      <c r="P7894" s="9" t="s">
        <v>570</v>
      </c>
      <c r="Q7894" s="9" t="s">
        <v>219</v>
      </c>
      <c r="R7894" s="9">
        <v>0</v>
      </c>
      <c r="S7894" s="9">
        <v>11</v>
      </c>
      <c r="U7894" s="9" t="s">
        <v>290</v>
      </c>
      <c r="X7894" s="9">
        <f>INDEX(SLA_Policy!$D$2:$D$5,MATCH(F7894,SLA_Policy!$A$2:$A$5,0))</f>
        <v>120</v>
      </c>
      <c r="Y7894" s="9" t="str">
        <f>IF(E7894="Cancelled","Excluded",IF(D7894="",IF((SLA_Policy!$B$8-B7894)*24&gt;X7894,"Open - Breached","Open - On Track"),IF((D7894-B7894)*24&lt;=X7894,"Met","Breached")))</f>
        <v>Met</v>
      </c>
    </row>
    <row r="7895" spans="1:25" x14ac:dyDescent="0.25">
      <c r="A7895" s="9" t="s">
        <v>12027</v>
      </c>
      <c r="B7895" s="23">
        <v>46143.341666666704</v>
      </c>
      <c r="C7895" s="23">
        <v>46143.349305555603</v>
      </c>
      <c r="D7895" s="23">
        <v>46143.400694444397</v>
      </c>
      <c r="E7895" s="9" t="s">
        <v>212</v>
      </c>
      <c r="F7895" s="9" t="s">
        <v>189</v>
      </c>
      <c r="G7895" s="9" t="s">
        <v>213</v>
      </c>
      <c r="H7895" s="9" t="s">
        <v>161</v>
      </c>
      <c r="I7895" s="9" t="s">
        <v>389</v>
      </c>
      <c r="J7895" s="9" t="s">
        <v>2134</v>
      </c>
      <c r="K7895" s="9" t="s">
        <v>303</v>
      </c>
      <c r="L7895" s="9" t="s">
        <v>216</v>
      </c>
      <c r="M7895" s="9" t="s">
        <v>1215</v>
      </c>
      <c r="N7895" s="9" t="s">
        <v>198</v>
      </c>
      <c r="O7895" s="9" t="s">
        <v>116</v>
      </c>
      <c r="P7895" s="9" t="s">
        <v>342</v>
      </c>
      <c r="Q7895" s="9" t="s">
        <v>219</v>
      </c>
      <c r="R7895" s="9">
        <v>0</v>
      </c>
      <c r="S7895" s="9">
        <v>2</v>
      </c>
      <c r="U7895" s="9" t="s">
        <v>290</v>
      </c>
      <c r="W7895" s="9">
        <v>5</v>
      </c>
      <c r="X7895" s="9">
        <f>INDEX(SLA_Policy!$D$2:$D$5,MATCH(F7895,SLA_Policy!$A$2:$A$5,0))</f>
        <v>120</v>
      </c>
      <c r="Y7895" s="9" t="str">
        <f>IF(E7895="Cancelled","Excluded",IF(D7895="",IF((SLA_Policy!$B$8-B7895)*24&gt;X7895,"Open - Breached","Open - On Track"),IF((D7895-B7895)*24&lt;=X7895,"Met","Breached")))</f>
        <v>Met</v>
      </c>
    </row>
    <row r="7896" spans="1:25" x14ac:dyDescent="0.25">
      <c r="A7896" s="9" t="s">
        <v>12028</v>
      </c>
      <c r="B7896" s="23">
        <v>46143.379861111098</v>
      </c>
      <c r="C7896" s="23">
        <v>46143.491666666698</v>
      </c>
      <c r="D7896" s="23">
        <v>46143.737500000003</v>
      </c>
      <c r="E7896" s="9" t="s">
        <v>212</v>
      </c>
      <c r="F7896" s="9" t="s">
        <v>189</v>
      </c>
      <c r="G7896" s="9" t="s">
        <v>213</v>
      </c>
      <c r="H7896" s="9" t="s">
        <v>162</v>
      </c>
      <c r="I7896" s="9" t="s">
        <v>416</v>
      </c>
      <c r="J7896" s="9" t="s">
        <v>12029</v>
      </c>
      <c r="K7896" s="9" t="s">
        <v>246</v>
      </c>
      <c r="L7896" s="9" t="s">
        <v>226</v>
      </c>
      <c r="M7896" s="9" t="s">
        <v>2384</v>
      </c>
      <c r="N7896" s="9" t="s">
        <v>197</v>
      </c>
      <c r="O7896" s="9" t="s">
        <v>176</v>
      </c>
      <c r="P7896" s="9" t="s">
        <v>228</v>
      </c>
      <c r="Q7896" s="9" t="s">
        <v>219</v>
      </c>
      <c r="R7896" s="9">
        <v>0</v>
      </c>
      <c r="S7896" s="9">
        <v>28</v>
      </c>
      <c r="U7896" s="9" t="s">
        <v>266</v>
      </c>
      <c r="X7896" s="9">
        <f>INDEX(SLA_Policy!$D$2:$D$5,MATCH(F7896,SLA_Policy!$A$2:$A$5,0))</f>
        <v>120</v>
      </c>
      <c r="Y7896" s="9" t="str">
        <f>IF(E7896="Cancelled","Excluded",IF(D7896="",IF((SLA_Policy!$B$8-B7896)*24&gt;X7896,"Open - Breached","Open - On Track"),IF((D7896-B7896)*24&lt;=X7896,"Met","Breached")))</f>
        <v>Met</v>
      </c>
    </row>
    <row r="7897" spans="1:25" x14ac:dyDescent="0.25">
      <c r="A7897" s="9" t="s">
        <v>12030</v>
      </c>
      <c r="B7897" s="23">
        <v>46143.3840277778</v>
      </c>
      <c r="C7897" s="23">
        <v>46143.395138888904</v>
      </c>
      <c r="D7897" s="23">
        <v>46143.501388888901</v>
      </c>
      <c r="E7897" s="9" t="s">
        <v>212</v>
      </c>
      <c r="F7897" s="9" t="s">
        <v>189</v>
      </c>
      <c r="G7897" s="9" t="s">
        <v>213</v>
      </c>
      <c r="H7897" s="9" t="s">
        <v>161</v>
      </c>
      <c r="I7897" s="9" t="s">
        <v>389</v>
      </c>
      <c r="J7897" s="9" t="s">
        <v>5593</v>
      </c>
      <c r="K7897" s="9" t="s">
        <v>239</v>
      </c>
      <c r="L7897" s="9" t="s">
        <v>307</v>
      </c>
      <c r="M7897" s="9" t="s">
        <v>1005</v>
      </c>
      <c r="N7897" s="9" t="s">
        <v>198</v>
      </c>
      <c r="O7897" s="9" t="s">
        <v>116</v>
      </c>
      <c r="P7897" s="9" t="s">
        <v>218</v>
      </c>
      <c r="Q7897" s="9" t="s">
        <v>219</v>
      </c>
      <c r="R7897" s="9">
        <v>0</v>
      </c>
      <c r="S7897" s="9">
        <v>5</v>
      </c>
      <c r="U7897" s="9" t="s">
        <v>290</v>
      </c>
      <c r="X7897" s="9">
        <f>INDEX(SLA_Policy!$D$2:$D$5,MATCH(F7897,SLA_Policy!$A$2:$A$5,0))</f>
        <v>120</v>
      </c>
      <c r="Y7897" s="9" t="str">
        <f>IF(E7897="Cancelled","Excluded",IF(D7897="",IF((SLA_Policy!$B$8-B7897)*24&gt;X7897,"Open - Breached","Open - On Track"),IF((D7897-B7897)*24&lt;=X7897,"Met","Breached")))</f>
        <v>Met</v>
      </c>
    </row>
    <row r="7898" spans="1:25" x14ac:dyDescent="0.25">
      <c r="A7898" s="9" t="s">
        <v>12031</v>
      </c>
      <c r="B7898" s="23">
        <v>46143.3840277778</v>
      </c>
      <c r="C7898" s="23">
        <v>46143.4</v>
      </c>
      <c r="D7898" s="23">
        <v>46143.479166666701</v>
      </c>
      <c r="E7898" s="9" t="s">
        <v>212</v>
      </c>
      <c r="F7898" s="9" t="s">
        <v>187</v>
      </c>
      <c r="G7898" s="9" t="s">
        <v>213</v>
      </c>
      <c r="H7898" s="9" t="s">
        <v>167</v>
      </c>
      <c r="I7898" s="9" t="s">
        <v>362</v>
      </c>
      <c r="J7898" s="9" t="s">
        <v>12032</v>
      </c>
      <c r="K7898" s="9" t="s">
        <v>246</v>
      </c>
      <c r="L7898" s="9" t="s">
        <v>311</v>
      </c>
      <c r="M7898" s="9" t="s">
        <v>2613</v>
      </c>
      <c r="N7898" s="9" t="s">
        <v>196</v>
      </c>
      <c r="O7898" s="9" t="s">
        <v>116</v>
      </c>
      <c r="P7898" s="9" t="s">
        <v>574</v>
      </c>
      <c r="Q7898" s="9" t="s">
        <v>219</v>
      </c>
      <c r="R7898" s="9">
        <v>0</v>
      </c>
      <c r="S7898" s="9">
        <v>24</v>
      </c>
      <c r="U7898" s="9" t="s">
        <v>290</v>
      </c>
      <c r="X7898" s="9">
        <f>INDEX(SLA_Policy!$D$2:$D$5,MATCH(F7898,SLA_Policy!$A$2:$A$5,0))</f>
        <v>8</v>
      </c>
      <c r="Y7898" s="9" t="str">
        <f>IF(E7898="Cancelled","Excluded",IF(D7898="",IF((SLA_Policy!$B$8-B7898)*24&gt;X7898,"Open - Breached","Open - On Track"),IF((D7898-B7898)*24&lt;=X7898,"Met","Breached")))</f>
        <v>Met</v>
      </c>
    </row>
    <row r="7899" spans="1:25" x14ac:dyDescent="0.25">
      <c r="A7899" s="9" t="s">
        <v>12033</v>
      </c>
      <c r="B7899" s="23">
        <v>46143.393750000003</v>
      </c>
      <c r="C7899" s="23">
        <v>46143.401388888902</v>
      </c>
      <c r="D7899" s="23">
        <v>46143.614583333299</v>
      </c>
      <c r="E7899" s="9" t="s">
        <v>212</v>
      </c>
      <c r="F7899" s="9" t="s">
        <v>188</v>
      </c>
      <c r="G7899" s="9" t="s">
        <v>213</v>
      </c>
      <c r="H7899" s="9" t="s">
        <v>161</v>
      </c>
      <c r="I7899" s="9" t="s">
        <v>297</v>
      </c>
      <c r="J7899" s="9" t="s">
        <v>5413</v>
      </c>
      <c r="K7899" s="9" t="s">
        <v>246</v>
      </c>
      <c r="L7899" s="9" t="s">
        <v>226</v>
      </c>
      <c r="M7899" s="9" t="s">
        <v>11870</v>
      </c>
      <c r="N7899" s="9" t="s">
        <v>198</v>
      </c>
      <c r="O7899" s="9" t="s">
        <v>116</v>
      </c>
      <c r="P7899" s="9" t="s">
        <v>551</v>
      </c>
      <c r="Q7899" s="9" t="s">
        <v>219</v>
      </c>
      <c r="R7899" s="9">
        <v>0</v>
      </c>
      <c r="S7899" s="9">
        <v>5</v>
      </c>
      <c r="U7899" s="9" t="s">
        <v>221</v>
      </c>
      <c r="X7899" s="9">
        <f>INDEX(SLA_Policy!$D$2:$D$5,MATCH(F7899,SLA_Policy!$A$2:$A$5,0))</f>
        <v>72</v>
      </c>
      <c r="Y7899" s="9" t="str">
        <f>IF(E7899="Cancelled","Excluded",IF(D7899="",IF((SLA_Policy!$B$8-B7899)*24&gt;X7899,"Open - Breached","Open - On Track"),IF((D7899-B7899)*24&lt;=X7899,"Met","Breached")))</f>
        <v>Met</v>
      </c>
    </row>
    <row r="7900" spans="1:25" x14ac:dyDescent="0.25">
      <c r="A7900" s="9" t="s">
        <v>12034</v>
      </c>
      <c r="B7900" s="23">
        <v>46143.418749999997</v>
      </c>
      <c r="C7900" s="23">
        <v>46143.472222222197</v>
      </c>
      <c r="D7900" s="23">
        <v>46143.488888888904</v>
      </c>
      <c r="E7900" s="9" t="s">
        <v>212</v>
      </c>
      <c r="F7900" s="9" t="s">
        <v>188</v>
      </c>
      <c r="G7900" s="9" t="s">
        <v>213</v>
      </c>
      <c r="H7900" s="9" t="s">
        <v>164</v>
      </c>
      <c r="I7900" s="9" t="s">
        <v>339</v>
      </c>
      <c r="J7900" s="9" t="s">
        <v>459</v>
      </c>
      <c r="K7900" s="9" t="s">
        <v>225</v>
      </c>
      <c r="L7900" s="9" t="s">
        <v>311</v>
      </c>
      <c r="M7900" s="9" t="s">
        <v>4091</v>
      </c>
      <c r="N7900" s="9" t="s">
        <v>196</v>
      </c>
      <c r="O7900" s="9" t="s">
        <v>116</v>
      </c>
      <c r="P7900" s="9" t="s">
        <v>342</v>
      </c>
      <c r="Q7900" s="9" t="s">
        <v>219</v>
      </c>
      <c r="R7900" s="9">
        <v>0</v>
      </c>
      <c r="S7900" s="9">
        <v>14</v>
      </c>
      <c r="T7900" s="9" t="s">
        <v>343</v>
      </c>
      <c r="U7900" s="9" t="s">
        <v>266</v>
      </c>
      <c r="X7900" s="9">
        <f>INDEX(SLA_Policy!$D$2:$D$5,MATCH(F7900,SLA_Policy!$A$2:$A$5,0))</f>
        <v>72</v>
      </c>
      <c r="Y7900" s="9" t="str">
        <f>IF(E7900="Cancelled","Excluded",IF(D7900="",IF((SLA_Policy!$B$8-B7900)*24&gt;X7900,"Open - Breached","Open - On Track"),IF((D7900-B7900)*24&lt;=X7900,"Met","Breached")))</f>
        <v>Met</v>
      </c>
    </row>
    <row r="7901" spans="1:25" x14ac:dyDescent="0.25">
      <c r="A7901" s="9" t="s">
        <v>12035</v>
      </c>
      <c r="B7901" s="23">
        <v>46143.418749999997</v>
      </c>
      <c r="C7901" s="23">
        <v>46143.420833333301</v>
      </c>
      <c r="D7901" s="23">
        <v>46143.524305555598</v>
      </c>
      <c r="E7901" s="9" t="s">
        <v>212</v>
      </c>
      <c r="F7901" s="9" t="s">
        <v>188</v>
      </c>
      <c r="G7901" s="9" t="s">
        <v>213</v>
      </c>
      <c r="H7901" s="9" t="s">
        <v>88</v>
      </c>
      <c r="I7901" s="9" t="s">
        <v>92</v>
      </c>
      <c r="J7901" s="9" t="s">
        <v>714</v>
      </c>
      <c r="K7901" s="9" t="s">
        <v>215</v>
      </c>
      <c r="L7901" s="9" t="s">
        <v>216</v>
      </c>
      <c r="M7901" s="9" t="s">
        <v>2397</v>
      </c>
      <c r="N7901" s="9" t="s">
        <v>198</v>
      </c>
      <c r="O7901" s="9" t="s">
        <v>116</v>
      </c>
      <c r="P7901" s="9" t="s">
        <v>234</v>
      </c>
      <c r="Q7901" s="9" t="s">
        <v>219</v>
      </c>
      <c r="R7901" s="9">
        <v>0</v>
      </c>
      <c r="S7901" s="9">
        <v>17</v>
      </c>
      <c r="T7901" s="9" t="s">
        <v>136</v>
      </c>
      <c r="U7901" s="9" t="s">
        <v>221</v>
      </c>
      <c r="X7901" s="9">
        <f>INDEX(SLA_Policy!$D$2:$D$5,MATCH(F7901,SLA_Policy!$A$2:$A$5,0))</f>
        <v>72</v>
      </c>
      <c r="Y7901" s="9" t="str">
        <f>IF(E7901="Cancelled","Excluded",IF(D7901="",IF((SLA_Policy!$B$8-B7901)*24&gt;X7901,"Open - Breached","Open - On Track"),IF((D7901-B7901)*24&lt;=X7901,"Met","Breached")))</f>
        <v>Met</v>
      </c>
    </row>
    <row r="7902" spans="1:25" x14ac:dyDescent="0.25">
      <c r="A7902" s="9" t="s">
        <v>12036</v>
      </c>
      <c r="B7902" s="23">
        <v>46143.436111111099</v>
      </c>
      <c r="C7902" s="23">
        <v>46143.444444444503</v>
      </c>
      <c r="D7902" s="23">
        <v>46143.623611111099</v>
      </c>
      <c r="E7902" s="9" t="s">
        <v>212</v>
      </c>
      <c r="F7902" s="9" t="s">
        <v>188</v>
      </c>
      <c r="G7902" s="9" t="s">
        <v>213</v>
      </c>
      <c r="H7902" s="9" t="s">
        <v>164</v>
      </c>
      <c r="I7902" s="9" t="s">
        <v>339</v>
      </c>
      <c r="J7902" s="9" t="s">
        <v>866</v>
      </c>
      <c r="K7902" s="9" t="s">
        <v>215</v>
      </c>
      <c r="L7902" s="9" t="s">
        <v>270</v>
      </c>
      <c r="M7902" s="9" t="s">
        <v>1648</v>
      </c>
      <c r="N7902" s="9" t="s">
        <v>196</v>
      </c>
      <c r="O7902" s="9" t="s">
        <v>116</v>
      </c>
      <c r="P7902" s="9" t="s">
        <v>551</v>
      </c>
      <c r="Q7902" s="9" t="s">
        <v>219</v>
      </c>
      <c r="R7902" s="9">
        <v>0</v>
      </c>
      <c r="S7902" s="9">
        <v>16</v>
      </c>
      <c r="T7902" s="9" t="s">
        <v>343</v>
      </c>
      <c r="U7902" s="9" t="s">
        <v>266</v>
      </c>
      <c r="X7902" s="9">
        <f>INDEX(SLA_Policy!$D$2:$D$5,MATCH(F7902,SLA_Policy!$A$2:$A$5,0))</f>
        <v>72</v>
      </c>
      <c r="Y7902" s="9" t="str">
        <f>IF(E7902="Cancelled","Excluded",IF(D7902="",IF((SLA_Policy!$B$8-B7902)*24&gt;X7902,"Open - Breached","Open - On Track"),IF((D7902-B7902)*24&lt;=X7902,"Met","Breached")))</f>
        <v>Met</v>
      </c>
    </row>
    <row r="7903" spans="1:25" x14ac:dyDescent="0.25">
      <c r="A7903" s="9" t="s">
        <v>12037</v>
      </c>
      <c r="B7903" s="23">
        <v>46143.438194444498</v>
      </c>
      <c r="C7903" s="23">
        <v>46143.488194444399</v>
      </c>
      <c r="D7903" s="23">
        <v>46171.372916666704</v>
      </c>
      <c r="E7903" s="9" t="s">
        <v>212</v>
      </c>
      <c r="F7903" s="9" t="s">
        <v>189</v>
      </c>
      <c r="G7903" s="9" t="s">
        <v>236</v>
      </c>
      <c r="H7903" s="9" t="s">
        <v>163</v>
      </c>
      <c r="I7903" s="9" t="s">
        <v>315</v>
      </c>
      <c r="J7903" s="9" t="s">
        <v>608</v>
      </c>
      <c r="K7903" s="9" t="s">
        <v>239</v>
      </c>
      <c r="L7903" s="9" t="s">
        <v>311</v>
      </c>
      <c r="M7903" s="9" t="s">
        <v>3360</v>
      </c>
      <c r="N7903" s="9" t="s">
        <v>196</v>
      </c>
      <c r="O7903" s="9" t="s">
        <v>180</v>
      </c>
      <c r="P7903" s="9" t="s">
        <v>368</v>
      </c>
      <c r="Q7903" s="9" t="s">
        <v>219</v>
      </c>
      <c r="R7903" s="9">
        <v>0</v>
      </c>
      <c r="S7903" s="9">
        <v>191</v>
      </c>
      <c r="T7903" s="9" t="s">
        <v>229</v>
      </c>
      <c r="U7903" s="9" t="s">
        <v>242</v>
      </c>
      <c r="X7903" s="9">
        <f>INDEX(SLA_Policy!$D$2:$D$5,MATCH(F7903,SLA_Policy!$A$2:$A$5,0))</f>
        <v>120</v>
      </c>
      <c r="Y7903" s="9" t="str">
        <f>IF(E7903="Cancelled","Excluded",IF(D7903="",IF((SLA_Policy!$B$8-B7903)*24&gt;X7903,"Open - Breached","Open - On Track"),IF((D7903-B7903)*24&lt;=X7903,"Met","Breached")))</f>
        <v>Breached</v>
      </c>
    </row>
    <row r="7904" spans="1:25" x14ac:dyDescent="0.25">
      <c r="A7904" s="9" t="s">
        <v>12038</v>
      </c>
      <c r="B7904" s="23">
        <v>46143.465277777803</v>
      </c>
      <c r="C7904" s="23">
        <v>46143.468055555597</v>
      </c>
      <c r="D7904" s="23">
        <v>46143.695138888899</v>
      </c>
      <c r="E7904" s="9" t="s">
        <v>212</v>
      </c>
      <c r="F7904" s="9" t="s">
        <v>188</v>
      </c>
      <c r="G7904" s="9" t="s">
        <v>213</v>
      </c>
      <c r="H7904" s="9" t="s">
        <v>167</v>
      </c>
      <c r="I7904" s="9" t="s">
        <v>362</v>
      </c>
      <c r="J7904" s="9" t="s">
        <v>12039</v>
      </c>
      <c r="K7904" s="9" t="s">
        <v>225</v>
      </c>
      <c r="L7904" s="9" t="s">
        <v>216</v>
      </c>
      <c r="M7904" s="9" t="s">
        <v>1324</v>
      </c>
      <c r="N7904" s="9" t="s">
        <v>200</v>
      </c>
      <c r="O7904" s="9" t="s">
        <v>176</v>
      </c>
      <c r="P7904" s="9" t="s">
        <v>228</v>
      </c>
      <c r="Q7904" s="9" t="s">
        <v>219</v>
      </c>
      <c r="R7904" s="9">
        <v>0</v>
      </c>
      <c r="S7904" s="9">
        <v>62</v>
      </c>
      <c r="U7904" s="9" t="s">
        <v>376</v>
      </c>
      <c r="W7904" s="9">
        <v>5</v>
      </c>
      <c r="X7904" s="9">
        <f>INDEX(SLA_Policy!$D$2:$D$5,MATCH(F7904,SLA_Policy!$A$2:$A$5,0))</f>
        <v>72</v>
      </c>
      <c r="Y7904" s="9" t="str">
        <f>IF(E7904="Cancelled","Excluded",IF(D7904="",IF((SLA_Policy!$B$8-B7904)*24&gt;X7904,"Open - Breached","Open - On Track"),IF((D7904-B7904)*24&lt;=X7904,"Met","Breached")))</f>
        <v>Met</v>
      </c>
    </row>
    <row r="7905" spans="1:25" x14ac:dyDescent="0.25">
      <c r="A7905" s="9" t="s">
        <v>12040</v>
      </c>
      <c r="B7905" s="23">
        <v>46143.493750000001</v>
      </c>
      <c r="C7905" s="23">
        <v>46143.543055555601</v>
      </c>
      <c r="D7905" s="23">
        <v>46146.413888888899</v>
      </c>
      <c r="E7905" s="9" t="s">
        <v>212</v>
      </c>
      <c r="F7905" s="9" t="s">
        <v>188</v>
      </c>
      <c r="G7905" s="9" t="s">
        <v>236</v>
      </c>
      <c r="H7905" s="9" t="s">
        <v>163</v>
      </c>
      <c r="I7905" s="9" t="s">
        <v>327</v>
      </c>
      <c r="J7905" s="9" t="s">
        <v>4686</v>
      </c>
      <c r="K7905" s="9" t="s">
        <v>303</v>
      </c>
      <c r="L7905" s="9" t="s">
        <v>216</v>
      </c>
      <c r="M7905" s="9" t="s">
        <v>736</v>
      </c>
      <c r="N7905" s="9" t="s">
        <v>197</v>
      </c>
      <c r="O7905" s="9" t="s">
        <v>180</v>
      </c>
      <c r="P7905" s="9" t="s">
        <v>318</v>
      </c>
      <c r="Q7905" s="9" t="s">
        <v>219</v>
      </c>
      <c r="R7905" s="9">
        <v>0</v>
      </c>
      <c r="S7905" s="9">
        <v>29</v>
      </c>
      <c r="U7905" s="9" t="s">
        <v>242</v>
      </c>
      <c r="X7905" s="9">
        <f>INDEX(SLA_Policy!$D$2:$D$5,MATCH(F7905,SLA_Policy!$A$2:$A$5,0))</f>
        <v>72</v>
      </c>
      <c r="Y7905" s="9" t="str">
        <f>IF(E7905="Cancelled","Excluded",IF(D7905="",IF((SLA_Policy!$B$8-B7905)*24&gt;X7905,"Open - Breached","Open - On Track"),IF((D7905-B7905)*24&lt;=X7905,"Met","Breached")))</f>
        <v>Met</v>
      </c>
    </row>
    <row r="7906" spans="1:25" x14ac:dyDescent="0.25">
      <c r="A7906" s="9" t="s">
        <v>12041</v>
      </c>
      <c r="B7906" s="23">
        <v>46143.506249999999</v>
      </c>
      <c r="C7906" s="23">
        <v>46143.530555555597</v>
      </c>
      <c r="D7906" s="23">
        <v>46143.6965277778</v>
      </c>
      <c r="E7906" s="9" t="s">
        <v>212</v>
      </c>
      <c r="F7906" s="9" t="s">
        <v>188</v>
      </c>
      <c r="G7906" s="9" t="s">
        <v>213</v>
      </c>
      <c r="H7906" s="9" t="s">
        <v>161</v>
      </c>
      <c r="I7906" s="9" t="s">
        <v>454</v>
      </c>
      <c r="J7906" s="9" t="s">
        <v>4799</v>
      </c>
      <c r="K7906" s="9" t="s">
        <v>246</v>
      </c>
      <c r="L7906" s="9" t="s">
        <v>226</v>
      </c>
      <c r="M7906" s="9" t="s">
        <v>890</v>
      </c>
      <c r="N7906" s="9" t="s">
        <v>199</v>
      </c>
      <c r="O7906" s="9" t="s">
        <v>177</v>
      </c>
      <c r="P7906" s="9" t="s">
        <v>300</v>
      </c>
      <c r="Q7906" s="9" t="s">
        <v>219</v>
      </c>
      <c r="R7906" s="9">
        <v>0</v>
      </c>
      <c r="S7906" s="9">
        <v>7</v>
      </c>
      <c r="U7906" s="9" t="s">
        <v>221</v>
      </c>
      <c r="W7906" s="9">
        <v>4</v>
      </c>
      <c r="X7906" s="9">
        <f>INDEX(SLA_Policy!$D$2:$D$5,MATCH(F7906,SLA_Policy!$A$2:$A$5,0))</f>
        <v>72</v>
      </c>
      <c r="Y7906" s="9" t="str">
        <f>IF(E7906="Cancelled","Excluded",IF(D7906="",IF((SLA_Policy!$B$8-B7906)*24&gt;X7906,"Open - Breached","Open - On Track"),IF((D7906-B7906)*24&lt;=X7906,"Met","Breached")))</f>
        <v>Met</v>
      </c>
    </row>
    <row r="7907" spans="1:25" x14ac:dyDescent="0.25">
      <c r="A7907" s="9" t="s">
        <v>12042</v>
      </c>
      <c r="B7907" s="23">
        <v>46143.542361111096</v>
      </c>
      <c r="C7907" s="23">
        <v>46146.333333333299</v>
      </c>
      <c r="D7907" s="23">
        <v>46146.352083333302</v>
      </c>
      <c r="E7907" s="9" t="s">
        <v>212</v>
      </c>
      <c r="F7907" s="9" t="s">
        <v>189</v>
      </c>
      <c r="G7907" s="9" t="s">
        <v>213</v>
      </c>
      <c r="H7907" s="9" t="s">
        <v>162</v>
      </c>
      <c r="I7907" s="9" t="s">
        <v>345</v>
      </c>
      <c r="J7907" s="9" t="s">
        <v>2999</v>
      </c>
      <c r="K7907" s="9" t="s">
        <v>246</v>
      </c>
      <c r="L7907" s="9" t="s">
        <v>104</v>
      </c>
      <c r="M7907" s="9" t="s">
        <v>1416</v>
      </c>
      <c r="N7907" s="9" t="s">
        <v>196</v>
      </c>
      <c r="O7907" s="9" t="s">
        <v>116</v>
      </c>
      <c r="P7907" s="9" t="s">
        <v>342</v>
      </c>
      <c r="Q7907" s="9" t="s">
        <v>219</v>
      </c>
      <c r="R7907" s="9">
        <v>0</v>
      </c>
      <c r="S7907" s="9">
        <v>19</v>
      </c>
      <c r="U7907" s="9" t="s">
        <v>661</v>
      </c>
      <c r="W7907" s="9">
        <v>5</v>
      </c>
      <c r="X7907" s="9">
        <f>INDEX(SLA_Policy!$D$2:$D$5,MATCH(F7907,SLA_Policy!$A$2:$A$5,0))</f>
        <v>120</v>
      </c>
      <c r="Y7907" s="9" t="str">
        <f>IF(E7907="Cancelled","Excluded",IF(D7907="",IF((SLA_Policy!$B$8-B7907)*24&gt;X7907,"Open - Breached","Open - On Track"),IF((D7907-B7907)*24&lt;=X7907,"Met","Breached")))</f>
        <v>Met</v>
      </c>
    </row>
    <row r="7908" spans="1:25" x14ac:dyDescent="0.25">
      <c r="A7908" s="9" t="s">
        <v>12043</v>
      </c>
      <c r="B7908" s="23">
        <v>46143.548611111102</v>
      </c>
      <c r="C7908" s="23">
        <v>46143.617361111101</v>
      </c>
      <c r="D7908" s="23">
        <v>46146.331250000003</v>
      </c>
      <c r="E7908" s="9" t="s">
        <v>212</v>
      </c>
      <c r="F7908" s="9" t="s">
        <v>189</v>
      </c>
      <c r="G7908" s="9" t="s">
        <v>213</v>
      </c>
      <c r="H7908" s="9" t="s">
        <v>165</v>
      </c>
      <c r="I7908" s="9" t="s">
        <v>469</v>
      </c>
      <c r="J7908" s="9" t="s">
        <v>837</v>
      </c>
      <c r="K7908" s="9" t="s">
        <v>262</v>
      </c>
      <c r="L7908" s="9" t="s">
        <v>216</v>
      </c>
      <c r="M7908" s="9" t="s">
        <v>3496</v>
      </c>
      <c r="N7908" s="9" t="s">
        <v>196</v>
      </c>
      <c r="O7908" s="9" t="s">
        <v>176</v>
      </c>
      <c r="P7908" s="9" t="s">
        <v>253</v>
      </c>
      <c r="Q7908" s="9" t="s">
        <v>219</v>
      </c>
      <c r="R7908" s="9">
        <v>0</v>
      </c>
      <c r="S7908" s="9">
        <v>37</v>
      </c>
      <c r="U7908" s="9" t="s">
        <v>266</v>
      </c>
      <c r="X7908" s="9">
        <f>INDEX(SLA_Policy!$D$2:$D$5,MATCH(F7908,SLA_Policy!$A$2:$A$5,0))</f>
        <v>120</v>
      </c>
      <c r="Y7908" s="9" t="str">
        <f>IF(E7908="Cancelled","Excluded",IF(D7908="",IF((SLA_Policy!$B$8-B7908)*24&gt;X7908,"Open - Breached","Open - On Track"),IF((D7908-B7908)*24&lt;=X7908,"Met","Breached")))</f>
        <v>Met</v>
      </c>
    </row>
    <row r="7909" spans="1:25" x14ac:dyDescent="0.25">
      <c r="A7909" s="9" t="s">
        <v>12044</v>
      </c>
      <c r="B7909" s="23">
        <v>46143.556250000001</v>
      </c>
      <c r="C7909" s="23">
        <v>46143.576388888898</v>
      </c>
      <c r="D7909" s="23">
        <v>46146.374305555597</v>
      </c>
      <c r="E7909" s="9" t="s">
        <v>212</v>
      </c>
      <c r="F7909" s="9" t="s">
        <v>189</v>
      </c>
      <c r="G7909" s="9" t="s">
        <v>213</v>
      </c>
      <c r="H7909" s="9" t="s">
        <v>88</v>
      </c>
      <c r="I7909" s="9" t="s">
        <v>268</v>
      </c>
      <c r="J7909" s="9" t="s">
        <v>796</v>
      </c>
      <c r="K7909" s="9" t="s">
        <v>215</v>
      </c>
      <c r="L7909" s="9" t="s">
        <v>351</v>
      </c>
      <c r="M7909" s="9" t="s">
        <v>2241</v>
      </c>
      <c r="N7909" s="9" t="s">
        <v>199</v>
      </c>
      <c r="O7909" s="9" t="s">
        <v>178</v>
      </c>
      <c r="P7909" s="9" t="s">
        <v>414</v>
      </c>
      <c r="Q7909" s="9" t="s">
        <v>219</v>
      </c>
      <c r="R7909" s="9">
        <v>0</v>
      </c>
      <c r="S7909" s="9">
        <v>35</v>
      </c>
      <c r="T7909" s="9" t="s">
        <v>220</v>
      </c>
      <c r="U7909" s="9" t="s">
        <v>661</v>
      </c>
      <c r="X7909" s="9">
        <f>INDEX(SLA_Policy!$D$2:$D$5,MATCH(F7909,SLA_Policy!$A$2:$A$5,0))</f>
        <v>120</v>
      </c>
      <c r="Y7909" s="9" t="str">
        <f>IF(E7909="Cancelled","Excluded",IF(D7909="",IF((SLA_Policy!$B$8-B7909)*24&gt;X7909,"Open - Breached","Open - On Track"),IF((D7909-B7909)*24&lt;=X7909,"Met","Breached")))</f>
        <v>Met</v>
      </c>
    </row>
    <row r="7910" spans="1:25" x14ac:dyDescent="0.25">
      <c r="A7910" s="9" t="s">
        <v>12045</v>
      </c>
      <c r="B7910" s="23">
        <v>46143.5625</v>
      </c>
      <c r="C7910" s="23">
        <v>46143.563888888901</v>
      </c>
      <c r="D7910" s="23">
        <v>46146.347916666702</v>
      </c>
      <c r="E7910" s="9" t="s">
        <v>212</v>
      </c>
      <c r="F7910" s="9" t="s">
        <v>189</v>
      </c>
      <c r="G7910" s="9" t="s">
        <v>213</v>
      </c>
      <c r="H7910" s="9" t="s">
        <v>164</v>
      </c>
      <c r="I7910" s="9" t="s">
        <v>339</v>
      </c>
      <c r="J7910" s="9" t="s">
        <v>4496</v>
      </c>
      <c r="K7910" s="9" t="s">
        <v>215</v>
      </c>
      <c r="L7910" s="9" t="s">
        <v>104</v>
      </c>
      <c r="M7910" s="9" t="s">
        <v>12046</v>
      </c>
      <c r="N7910" s="9" t="s">
        <v>198</v>
      </c>
      <c r="O7910" s="9" t="s">
        <v>116</v>
      </c>
      <c r="P7910" s="9" t="s">
        <v>218</v>
      </c>
      <c r="Q7910" s="9" t="s">
        <v>219</v>
      </c>
      <c r="R7910" s="9">
        <v>0</v>
      </c>
      <c r="S7910" s="9">
        <v>14</v>
      </c>
      <c r="T7910" s="9" t="s">
        <v>343</v>
      </c>
      <c r="U7910" s="9" t="s">
        <v>266</v>
      </c>
      <c r="X7910" s="9">
        <f>INDEX(SLA_Policy!$D$2:$D$5,MATCH(F7910,SLA_Policy!$A$2:$A$5,0))</f>
        <v>120</v>
      </c>
      <c r="Y7910" s="9" t="str">
        <f>IF(E7910="Cancelled","Excluded",IF(D7910="",IF((SLA_Policy!$B$8-B7910)*24&gt;X7910,"Open - Breached","Open - On Track"),IF((D7910-B7910)*24&lt;=X7910,"Met","Breached")))</f>
        <v>Met</v>
      </c>
    </row>
    <row r="7911" spans="1:25" x14ac:dyDescent="0.25">
      <c r="A7911" s="9" t="s">
        <v>12047</v>
      </c>
      <c r="B7911" s="23">
        <v>46143.565277777801</v>
      </c>
      <c r="C7911" s="23">
        <v>46143.606249999997</v>
      </c>
      <c r="D7911" s="23">
        <v>46146.346527777801</v>
      </c>
      <c r="E7911" s="9" t="s">
        <v>212</v>
      </c>
      <c r="F7911" s="9" t="s">
        <v>189</v>
      </c>
      <c r="G7911" s="9" t="s">
        <v>213</v>
      </c>
      <c r="H7911" s="9" t="s">
        <v>165</v>
      </c>
      <c r="I7911" s="9" t="s">
        <v>567</v>
      </c>
      <c r="J7911" s="9" t="s">
        <v>3729</v>
      </c>
      <c r="K7911" s="9" t="s">
        <v>246</v>
      </c>
      <c r="L7911" s="9" t="s">
        <v>311</v>
      </c>
      <c r="M7911" s="9" t="s">
        <v>1565</v>
      </c>
      <c r="N7911" s="9" t="s">
        <v>196</v>
      </c>
      <c r="O7911" s="9" t="s">
        <v>176</v>
      </c>
      <c r="P7911" s="9" t="s">
        <v>419</v>
      </c>
      <c r="Q7911" s="9" t="s">
        <v>273</v>
      </c>
      <c r="R7911" s="9">
        <v>0</v>
      </c>
      <c r="S7911" s="9">
        <v>29</v>
      </c>
      <c r="U7911" s="9" t="s">
        <v>266</v>
      </c>
      <c r="X7911" s="9">
        <f>INDEX(SLA_Policy!$D$2:$D$5,MATCH(F7911,SLA_Policy!$A$2:$A$5,0))</f>
        <v>120</v>
      </c>
      <c r="Y7911" s="9" t="str">
        <f>IF(E7911="Cancelled","Excluded",IF(D7911="",IF((SLA_Policy!$B$8-B7911)*24&gt;X7911,"Open - Breached","Open - On Track"),IF((D7911-B7911)*24&lt;=X7911,"Met","Breached")))</f>
        <v>Met</v>
      </c>
    </row>
    <row r="7912" spans="1:25" x14ac:dyDescent="0.25">
      <c r="A7912" s="9" t="s">
        <v>12048</v>
      </c>
      <c r="B7912" s="23">
        <v>46143.5805555556</v>
      </c>
      <c r="C7912" s="23">
        <v>46143.679861111101</v>
      </c>
      <c r="D7912" s="23">
        <v>46146.352083333302</v>
      </c>
      <c r="E7912" s="9" t="s">
        <v>212</v>
      </c>
      <c r="F7912" s="9" t="s">
        <v>189</v>
      </c>
      <c r="G7912" s="9" t="s">
        <v>213</v>
      </c>
      <c r="H7912" s="9" t="s">
        <v>167</v>
      </c>
      <c r="I7912" s="9" t="s">
        <v>362</v>
      </c>
      <c r="J7912" s="9" t="s">
        <v>4098</v>
      </c>
      <c r="K7912" s="9" t="s">
        <v>246</v>
      </c>
      <c r="L7912" s="9" t="s">
        <v>216</v>
      </c>
      <c r="M7912" s="9" t="s">
        <v>703</v>
      </c>
      <c r="N7912" s="9" t="s">
        <v>197</v>
      </c>
      <c r="O7912" s="9" t="s">
        <v>176</v>
      </c>
      <c r="P7912" s="9" t="s">
        <v>419</v>
      </c>
      <c r="Q7912" s="9" t="s">
        <v>219</v>
      </c>
      <c r="R7912" s="9">
        <v>0</v>
      </c>
      <c r="S7912" s="9">
        <v>34</v>
      </c>
      <c r="U7912" s="9" t="s">
        <v>290</v>
      </c>
      <c r="X7912" s="9">
        <f>INDEX(SLA_Policy!$D$2:$D$5,MATCH(F7912,SLA_Policy!$A$2:$A$5,0))</f>
        <v>120</v>
      </c>
      <c r="Y7912" s="9" t="str">
        <f>IF(E7912="Cancelled","Excluded",IF(D7912="",IF((SLA_Policy!$B$8-B7912)*24&gt;X7912,"Open - Breached","Open - On Track"),IF((D7912-B7912)*24&lt;=X7912,"Met","Breached")))</f>
        <v>Met</v>
      </c>
    </row>
    <row r="7913" spans="1:25" x14ac:dyDescent="0.25">
      <c r="A7913" s="9" t="s">
        <v>12049</v>
      </c>
      <c r="B7913" s="23">
        <v>46143.590277777803</v>
      </c>
      <c r="C7913" s="23">
        <v>46143.604861111096</v>
      </c>
      <c r="D7913" s="23">
        <v>46146.374305555597</v>
      </c>
      <c r="E7913" s="9" t="s">
        <v>212</v>
      </c>
      <c r="F7913" s="9" t="s">
        <v>189</v>
      </c>
      <c r="G7913" s="9" t="s">
        <v>213</v>
      </c>
      <c r="H7913" s="9" t="s">
        <v>167</v>
      </c>
      <c r="I7913" s="9" t="s">
        <v>362</v>
      </c>
      <c r="J7913" s="9" t="s">
        <v>12050</v>
      </c>
      <c r="K7913" s="9" t="s">
        <v>262</v>
      </c>
      <c r="L7913" s="9" t="s">
        <v>104</v>
      </c>
      <c r="M7913" s="9" t="s">
        <v>2153</v>
      </c>
      <c r="N7913" s="9" t="s">
        <v>197</v>
      </c>
      <c r="O7913" s="9" t="s">
        <v>176</v>
      </c>
      <c r="P7913" s="9" t="s">
        <v>228</v>
      </c>
      <c r="Q7913" s="9" t="s">
        <v>273</v>
      </c>
      <c r="R7913" s="9">
        <v>0</v>
      </c>
      <c r="S7913" s="9">
        <v>14</v>
      </c>
      <c r="T7913" s="9" t="s">
        <v>136</v>
      </c>
      <c r="U7913" s="9" t="s">
        <v>266</v>
      </c>
      <c r="X7913" s="9">
        <f>INDEX(SLA_Policy!$D$2:$D$5,MATCH(F7913,SLA_Policy!$A$2:$A$5,0))</f>
        <v>120</v>
      </c>
      <c r="Y7913" s="9" t="str">
        <f>IF(E7913="Cancelled","Excluded",IF(D7913="",IF((SLA_Policy!$B$8-B7913)*24&gt;X7913,"Open - Breached","Open - On Track"),IF((D7913-B7913)*24&lt;=X7913,"Met","Breached")))</f>
        <v>Met</v>
      </c>
    </row>
    <row r="7914" spans="1:25" x14ac:dyDescent="0.25">
      <c r="A7914" s="9" t="s">
        <v>12051</v>
      </c>
      <c r="B7914" s="23">
        <v>46143.602083333302</v>
      </c>
      <c r="C7914" s="23">
        <v>46143.604166666701</v>
      </c>
      <c r="D7914" s="23">
        <v>46143.638888888898</v>
      </c>
      <c r="E7914" s="9" t="s">
        <v>212</v>
      </c>
      <c r="F7914" s="9" t="s">
        <v>188</v>
      </c>
      <c r="G7914" s="9" t="s">
        <v>213</v>
      </c>
      <c r="H7914" s="9" t="s">
        <v>161</v>
      </c>
      <c r="I7914" s="9" t="s">
        <v>454</v>
      </c>
      <c r="J7914" s="9" t="s">
        <v>3014</v>
      </c>
      <c r="K7914" s="9" t="s">
        <v>239</v>
      </c>
      <c r="L7914" s="9" t="s">
        <v>104</v>
      </c>
      <c r="M7914" s="9" t="s">
        <v>765</v>
      </c>
      <c r="N7914" s="9" t="s">
        <v>198</v>
      </c>
      <c r="O7914" s="9" t="s">
        <v>116</v>
      </c>
      <c r="P7914" s="9" t="s">
        <v>574</v>
      </c>
      <c r="Q7914" s="9" t="s">
        <v>219</v>
      </c>
      <c r="R7914" s="9">
        <v>0</v>
      </c>
      <c r="S7914" s="9">
        <v>4</v>
      </c>
      <c r="U7914" s="9" t="s">
        <v>290</v>
      </c>
      <c r="W7914" s="9">
        <v>5</v>
      </c>
      <c r="X7914" s="9">
        <f>INDEX(SLA_Policy!$D$2:$D$5,MATCH(F7914,SLA_Policy!$A$2:$A$5,0))</f>
        <v>72</v>
      </c>
      <c r="Y7914" s="9" t="str">
        <f>IF(E7914="Cancelled","Excluded",IF(D7914="",IF((SLA_Policy!$B$8-B7914)*24&gt;X7914,"Open - Breached","Open - On Track"),IF((D7914-B7914)*24&lt;=X7914,"Met","Breached")))</f>
        <v>Met</v>
      </c>
    </row>
    <row r="7915" spans="1:25" x14ac:dyDescent="0.25">
      <c r="A7915" s="9" t="s">
        <v>12052</v>
      </c>
      <c r="B7915" s="23">
        <v>46143.610416666699</v>
      </c>
      <c r="C7915" s="23">
        <v>46143.615277777797</v>
      </c>
      <c r="D7915" s="23">
        <v>46143.627777777801</v>
      </c>
      <c r="E7915" s="9" t="s">
        <v>212</v>
      </c>
      <c r="F7915" s="9" t="s">
        <v>188</v>
      </c>
      <c r="G7915" s="9" t="s">
        <v>213</v>
      </c>
      <c r="H7915" s="9" t="s">
        <v>161</v>
      </c>
      <c r="I7915" s="9" t="s">
        <v>389</v>
      </c>
      <c r="J7915" s="9" t="s">
        <v>767</v>
      </c>
      <c r="K7915" s="9" t="s">
        <v>215</v>
      </c>
      <c r="L7915" s="9" t="s">
        <v>216</v>
      </c>
      <c r="M7915" s="9" t="s">
        <v>8240</v>
      </c>
      <c r="N7915" s="9" t="s">
        <v>198</v>
      </c>
      <c r="O7915" s="9" t="s">
        <v>116</v>
      </c>
      <c r="P7915" s="9" t="s">
        <v>551</v>
      </c>
      <c r="Q7915" s="9" t="s">
        <v>219</v>
      </c>
      <c r="R7915" s="9">
        <v>0</v>
      </c>
      <c r="S7915" s="9">
        <v>6</v>
      </c>
      <c r="U7915" s="9" t="s">
        <v>266</v>
      </c>
      <c r="W7915" s="9">
        <v>5</v>
      </c>
      <c r="X7915" s="9">
        <f>INDEX(SLA_Policy!$D$2:$D$5,MATCH(F7915,SLA_Policy!$A$2:$A$5,0))</f>
        <v>72</v>
      </c>
      <c r="Y7915" s="9" t="str">
        <f>IF(E7915="Cancelled","Excluded",IF(D7915="",IF((SLA_Policy!$B$8-B7915)*24&gt;X7915,"Open - Breached","Open - On Track"),IF((D7915-B7915)*24&lt;=X7915,"Met","Breached")))</f>
        <v>Met</v>
      </c>
    </row>
    <row r="7916" spans="1:25" x14ac:dyDescent="0.25">
      <c r="A7916" s="9" t="s">
        <v>12053</v>
      </c>
      <c r="B7916" s="23">
        <v>46143.625</v>
      </c>
      <c r="C7916" s="23">
        <v>46143.629861111098</v>
      </c>
      <c r="D7916" s="23">
        <v>46146.411111111098</v>
      </c>
      <c r="E7916" s="9" t="s">
        <v>212</v>
      </c>
      <c r="F7916" s="9" t="s">
        <v>189</v>
      </c>
      <c r="G7916" s="9" t="s">
        <v>213</v>
      </c>
      <c r="H7916" s="9" t="s">
        <v>164</v>
      </c>
      <c r="I7916" s="9" t="s">
        <v>339</v>
      </c>
      <c r="J7916" s="9" t="s">
        <v>4059</v>
      </c>
      <c r="K7916" s="9" t="s">
        <v>303</v>
      </c>
      <c r="L7916" s="9" t="s">
        <v>282</v>
      </c>
      <c r="M7916" s="9" t="s">
        <v>541</v>
      </c>
      <c r="N7916" s="9" t="s">
        <v>198</v>
      </c>
      <c r="O7916" s="9" t="s">
        <v>116</v>
      </c>
      <c r="P7916" s="9" t="s">
        <v>342</v>
      </c>
      <c r="Q7916" s="9" t="s">
        <v>219</v>
      </c>
      <c r="R7916" s="9">
        <v>0</v>
      </c>
      <c r="S7916" s="9">
        <v>9</v>
      </c>
      <c r="T7916" s="9" t="s">
        <v>343</v>
      </c>
      <c r="U7916" s="9" t="s">
        <v>266</v>
      </c>
      <c r="W7916" s="9">
        <v>4</v>
      </c>
      <c r="X7916" s="9">
        <f>INDEX(SLA_Policy!$D$2:$D$5,MATCH(F7916,SLA_Policy!$A$2:$A$5,0))</f>
        <v>120</v>
      </c>
      <c r="Y7916" s="9" t="str">
        <f>IF(E7916="Cancelled","Excluded",IF(D7916="",IF((SLA_Policy!$B$8-B7916)*24&gt;X7916,"Open - Breached","Open - On Track"),IF((D7916-B7916)*24&lt;=X7916,"Met","Breached")))</f>
        <v>Met</v>
      </c>
    </row>
    <row r="7917" spans="1:25" x14ac:dyDescent="0.25">
      <c r="A7917" s="9" t="s">
        <v>12054</v>
      </c>
      <c r="B7917" s="23">
        <v>46143.658333333296</v>
      </c>
      <c r="C7917" s="23">
        <v>46143.715972222199</v>
      </c>
      <c r="D7917" s="23">
        <v>46143.732638888898</v>
      </c>
      <c r="E7917" s="9" t="s">
        <v>212</v>
      </c>
      <c r="F7917" s="9" t="s">
        <v>189</v>
      </c>
      <c r="G7917" s="9" t="s">
        <v>213</v>
      </c>
      <c r="H7917" s="9" t="s">
        <v>161</v>
      </c>
      <c r="I7917" s="9" t="s">
        <v>454</v>
      </c>
      <c r="J7917" s="9" t="s">
        <v>12055</v>
      </c>
      <c r="K7917" s="9" t="s">
        <v>215</v>
      </c>
      <c r="L7917" s="9" t="s">
        <v>311</v>
      </c>
      <c r="M7917" s="9" t="s">
        <v>2842</v>
      </c>
      <c r="N7917" s="9" t="s">
        <v>198</v>
      </c>
      <c r="O7917" s="9" t="s">
        <v>116</v>
      </c>
      <c r="P7917" s="9" t="s">
        <v>234</v>
      </c>
      <c r="Q7917" s="9" t="s">
        <v>219</v>
      </c>
      <c r="R7917" s="9">
        <v>0</v>
      </c>
      <c r="S7917" s="9">
        <v>8</v>
      </c>
      <c r="U7917" s="9" t="s">
        <v>290</v>
      </c>
      <c r="W7917" s="9">
        <v>5</v>
      </c>
      <c r="X7917" s="9">
        <f>INDEX(SLA_Policy!$D$2:$D$5,MATCH(F7917,SLA_Policy!$A$2:$A$5,0))</f>
        <v>120</v>
      </c>
      <c r="Y7917" s="9" t="str">
        <f>IF(E7917="Cancelled","Excluded",IF(D7917="",IF((SLA_Policy!$B$8-B7917)*24&gt;X7917,"Open - Breached","Open - On Track"),IF((D7917-B7917)*24&lt;=X7917,"Met","Breached")))</f>
        <v>Met</v>
      </c>
    </row>
    <row r="7918" spans="1:25" x14ac:dyDescent="0.25">
      <c r="A7918" s="9" t="s">
        <v>12056</v>
      </c>
      <c r="B7918" s="23">
        <v>46143.679166666698</v>
      </c>
      <c r="C7918" s="23">
        <v>46143.7409722222</v>
      </c>
      <c r="D7918" s="23">
        <v>46146.315277777801</v>
      </c>
      <c r="E7918" s="9" t="s">
        <v>212</v>
      </c>
      <c r="F7918" s="9" t="s">
        <v>188</v>
      </c>
      <c r="G7918" s="9" t="s">
        <v>213</v>
      </c>
      <c r="H7918" s="9" t="s">
        <v>88</v>
      </c>
      <c r="I7918" s="9" t="s">
        <v>92</v>
      </c>
      <c r="J7918" s="9" t="s">
        <v>96</v>
      </c>
      <c r="K7918" s="9" t="s">
        <v>215</v>
      </c>
      <c r="L7918" s="9" t="s">
        <v>226</v>
      </c>
      <c r="M7918" s="9" t="s">
        <v>636</v>
      </c>
      <c r="N7918" s="9" t="s">
        <v>198</v>
      </c>
      <c r="O7918" s="9" t="s">
        <v>178</v>
      </c>
      <c r="P7918" s="9" t="s">
        <v>360</v>
      </c>
      <c r="Q7918" s="9" t="s">
        <v>219</v>
      </c>
      <c r="R7918" s="9">
        <v>0</v>
      </c>
      <c r="S7918" s="9">
        <v>19</v>
      </c>
      <c r="T7918" s="9" t="s">
        <v>322</v>
      </c>
      <c r="U7918" s="9" t="s">
        <v>290</v>
      </c>
      <c r="W7918" s="9">
        <v>5</v>
      </c>
      <c r="X7918" s="9">
        <f>INDEX(SLA_Policy!$D$2:$D$5,MATCH(F7918,SLA_Policy!$A$2:$A$5,0))</f>
        <v>72</v>
      </c>
      <c r="Y7918" s="9" t="str">
        <f>IF(E7918="Cancelled","Excluded",IF(D7918="",IF((SLA_Policy!$B$8-B7918)*24&gt;X7918,"Open - Breached","Open - On Track"),IF((D7918-B7918)*24&lt;=X7918,"Met","Breached")))</f>
        <v>Met</v>
      </c>
    </row>
    <row r="7919" spans="1:25" x14ac:dyDescent="0.25">
      <c r="A7919" s="9" t="s">
        <v>12057</v>
      </c>
      <c r="B7919" s="23">
        <v>46143.683333333298</v>
      </c>
      <c r="C7919" s="23">
        <v>46143.684722222199</v>
      </c>
      <c r="D7919" s="23">
        <v>46146.3840277778</v>
      </c>
      <c r="E7919" s="9" t="s">
        <v>212</v>
      </c>
      <c r="F7919" s="9" t="s">
        <v>188</v>
      </c>
      <c r="G7919" s="9" t="s">
        <v>213</v>
      </c>
      <c r="H7919" s="9" t="s">
        <v>88</v>
      </c>
      <c r="I7919" s="9" t="s">
        <v>268</v>
      </c>
      <c r="J7919" s="9" t="s">
        <v>12058</v>
      </c>
      <c r="K7919" s="9" t="s">
        <v>215</v>
      </c>
      <c r="L7919" s="9" t="s">
        <v>311</v>
      </c>
      <c r="M7919" s="9" t="s">
        <v>2362</v>
      </c>
      <c r="N7919" s="9" t="s">
        <v>198</v>
      </c>
      <c r="O7919" s="9" t="s">
        <v>178</v>
      </c>
      <c r="P7919" s="9" t="s">
        <v>360</v>
      </c>
      <c r="Q7919" s="9" t="s">
        <v>219</v>
      </c>
      <c r="R7919" s="9">
        <v>0</v>
      </c>
      <c r="S7919" s="9">
        <v>19</v>
      </c>
      <c r="T7919" s="9" t="s">
        <v>136</v>
      </c>
      <c r="U7919" s="9" t="s">
        <v>661</v>
      </c>
      <c r="X7919" s="9">
        <f>INDEX(SLA_Policy!$D$2:$D$5,MATCH(F7919,SLA_Policy!$A$2:$A$5,0))</f>
        <v>72</v>
      </c>
      <c r="Y7919" s="9" t="str">
        <f>IF(E7919="Cancelled","Excluded",IF(D7919="",IF((SLA_Policy!$B$8-B7919)*24&gt;X7919,"Open - Breached","Open - On Track"),IF((D7919-B7919)*24&lt;=X7919,"Met","Breached")))</f>
        <v>Met</v>
      </c>
    </row>
    <row r="7920" spans="1:25" x14ac:dyDescent="0.25">
      <c r="A7920" s="9" t="s">
        <v>12059</v>
      </c>
      <c r="B7920" s="23">
        <v>46143.686111111099</v>
      </c>
      <c r="C7920" s="23">
        <v>46143.689583333296</v>
      </c>
      <c r="D7920" s="23">
        <v>46146.336111111101</v>
      </c>
      <c r="E7920" s="9" t="s">
        <v>212</v>
      </c>
      <c r="F7920" s="9" t="s">
        <v>188</v>
      </c>
      <c r="G7920" s="9" t="s">
        <v>213</v>
      </c>
      <c r="H7920" s="9" t="s">
        <v>164</v>
      </c>
      <c r="I7920" s="9" t="s">
        <v>339</v>
      </c>
      <c r="J7920" s="9" t="s">
        <v>12060</v>
      </c>
      <c r="K7920" s="9" t="s">
        <v>246</v>
      </c>
      <c r="L7920" s="9" t="s">
        <v>216</v>
      </c>
      <c r="M7920" s="9" t="s">
        <v>12061</v>
      </c>
      <c r="N7920" s="9" t="s">
        <v>198</v>
      </c>
      <c r="O7920" s="9" t="s">
        <v>180</v>
      </c>
      <c r="P7920" s="9" t="s">
        <v>318</v>
      </c>
      <c r="Q7920" s="9" t="s">
        <v>273</v>
      </c>
      <c r="R7920" s="9">
        <v>0</v>
      </c>
      <c r="S7920" s="9">
        <v>11</v>
      </c>
      <c r="T7920" s="9" t="s">
        <v>343</v>
      </c>
      <c r="U7920" s="9" t="s">
        <v>376</v>
      </c>
      <c r="X7920" s="9">
        <f>INDEX(SLA_Policy!$D$2:$D$5,MATCH(F7920,SLA_Policy!$A$2:$A$5,0))</f>
        <v>72</v>
      </c>
      <c r="Y7920" s="9" t="str">
        <f>IF(E7920="Cancelled","Excluded",IF(D7920="",IF((SLA_Policy!$B$8-B7920)*24&gt;X7920,"Open - Breached","Open - On Track"),IF((D7920-B7920)*24&lt;=X7920,"Met","Breached")))</f>
        <v>Met</v>
      </c>
    </row>
    <row r="7921" spans="1:25" x14ac:dyDescent="0.25">
      <c r="A7921" s="9" t="s">
        <v>12062</v>
      </c>
      <c r="B7921" s="23">
        <v>46143.690972222197</v>
      </c>
      <c r="C7921" s="23">
        <v>46143.7</v>
      </c>
      <c r="D7921" s="23">
        <v>46146.334027777797</v>
      </c>
      <c r="E7921" s="9" t="s">
        <v>212</v>
      </c>
      <c r="F7921" s="9" t="s">
        <v>188</v>
      </c>
      <c r="G7921" s="9" t="s">
        <v>236</v>
      </c>
      <c r="H7921" s="9" t="s">
        <v>161</v>
      </c>
      <c r="I7921" s="9" t="s">
        <v>482</v>
      </c>
      <c r="J7921" s="9" t="s">
        <v>2529</v>
      </c>
      <c r="K7921" s="9" t="s">
        <v>303</v>
      </c>
      <c r="L7921" s="9" t="s">
        <v>216</v>
      </c>
      <c r="M7921" s="9" t="s">
        <v>7171</v>
      </c>
      <c r="N7921" s="9" t="s">
        <v>196</v>
      </c>
      <c r="O7921" s="9" t="s">
        <v>177</v>
      </c>
      <c r="P7921" s="9" t="s">
        <v>457</v>
      </c>
      <c r="Q7921" s="9" t="s">
        <v>219</v>
      </c>
      <c r="R7921" s="9">
        <v>0</v>
      </c>
      <c r="S7921" s="9">
        <v>30</v>
      </c>
      <c r="U7921" s="9" t="s">
        <v>242</v>
      </c>
      <c r="X7921" s="9">
        <f>INDEX(SLA_Policy!$D$2:$D$5,MATCH(F7921,SLA_Policy!$A$2:$A$5,0))</f>
        <v>72</v>
      </c>
      <c r="Y7921" s="9" t="str">
        <f>IF(E7921="Cancelled","Excluded",IF(D7921="",IF((SLA_Policy!$B$8-B7921)*24&gt;X7921,"Open - Breached","Open - On Track"),IF((D7921-B7921)*24&lt;=X7921,"Met","Breached")))</f>
        <v>Met</v>
      </c>
    </row>
    <row r="7922" spans="1:25" x14ac:dyDescent="0.25">
      <c r="A7922" s="9" t="s">
        <v>12063</v>
      </c>
      <c r="B7922" s="23">
        <v>46143.699305555601</v>
      </c>
      <c r="C7922" s="23">
        <v>46143.716666666704</v>
      </c>
      <c r="D7922" s="23">
        <v>46147.374305555597</v>
      </c>
      <c r="E7922" s="9" t="s">
        <v>212</v>
      </c>
      <c r="F7922" s="9" t="s">
        <v>189</v>
      </c>
      <c r="G7922" s="9" t="s">
        <v>213</v>
      </c>
      <c r="H7922" s="9" t="s">
        <v>163</v>
      </c>
      <c r="I7922" s="9" t="s">
        <v>405</v>
      </c>
      <c r="J7922" s="9" t="s">
        <v>406</v>
      </c>
      <c r="K7922" s="9" t="s">
        <v>410</v>
      </c>
      <c r="L7922" s="9" t="s">
        <v>311</v>
      </c>
      <c r="M7922" s="9" t="s">
        <v>480</v>
      </c>
      <c r="N7922" s="9" t="s">
        <v>197</v>
      </c>
      <c r="O7922" s="9" t="s">
        <v>116</v>
      </c>
      <c r="P7922" s="9" t="s">
        <v>218</v>
      </c>
      <c r="Q7922" s="9" t="s">
        <v>219</v>
      </c>
      <c r="R7922" s="9">
        <v>0</v>
      </c>
      <c r="S7922" s="9">
        <v>11</v>
      </c>
      <c r="U7922" s="9" t="s">
        <v>230</v>
      </c>
      <c r="X7922" s="9">
        <f>INDEX(SLA_Policy!$D$2:$D$5,MATCH(F7922,SLA_Policy!$A$2:$A$5,0))</f>
        <v>120</v>
      </c>
      <c r="Y7922" s="9" t="str">
        <f>IF(E7922="Cancelled","Excluded",IF(D7922="",IF((SLA_Policy!$B$8-B7922)*24&gt;X7922,"Open - Breached","Open - On Track"),IF((D7922-B7922)*24&lt;=X7922,"Met","Breached")))</f>
        <v>Met</v>
      </c>
    </row>
    <row r="7923" spans="1:25" x14ac:dyDescent="0.25">
      <c r="A7923" s="9" t="s">
        <v>12064</v>
      </c>
      <c r="B7923" s="23">
        <v>46143.710416666698</v>
      </c>
      <c r="C7923" s="23">
        <v>46143.717361111099</v>
      </c>
      <c r="D7923" s="23">
        <v>46146.322222222203</v>
      </c>
      <c r="E7923" s="9" t="s">
        <v>212</v>
      </c>
      <c r="F7923" s="9" t="s">
        <v>188</v>
      </c>
      <c r="G7923" s="9" t="s">
        <v>236</v>
      </c>
      <c r="H7923" s="9" t="s">
        <v>167</v>
      </c>
      <c r="I7923" s="9" t="s">
        <v>255</v>
      </c>
      <c r="J7923" s="9" t="s">
        <v>12065</v>
      </c>
      <c r="K7923" s="9" t="s">
        <v>215</v>
      </c>
      <c r="L7923" s="9" t="s">
        <v>311</v>
      </c>
      <c r="M7923" s="9" t="s">
        <v>2362</v>
      </c>
      <c r="N7923" s="9" t="s">
        <v>198</v>
      </c>
      <c r="O7923" s="9" t="s">
        <v>116</v>
      </c>
      <c r="P7923" s="9" t="s">
        <v>551</v>
      </c>
      <c r="Q7923" s="9" t="s">
        <v>219</v>
      </c>
      <c r="R7923" s="9">
        <v>0</v>
      </c>
      <c r="S7923" s="9">
        <v>21</v>
      </c>
      <c r="U7923" s="9" t="s">
        <v>242</v>
      </c>
      <c r="X7923" s="9">
        <f>INDEX(SLA_Policy!$D$2:$D$5,MATCH(F7923,SLA_Policy!$A$2:$A$5,0))</f>
        <v>72</v>
      </c>
      <c r="Y7923" s="9" t="str">
        <f>IF(E7923="Cancelled","Excluded",IF(D7923="",IF((SLA_Policy!$B$8-B7923)*24&gt;X7923,"Open - Breached","Open - On Track"),IF((D7923-B7923)*24&lt;=X7923,"Met","Breached")))</f>
        <v>Met</v>
      </c>
    </row>
    <row r="7924" spans="1:25" x14ac:dyDescent="0.25">
      <c r="A7924" s="9" t="s">
        <v>12066</v>
      </c>
      <c r="B7924" s="23">
        <v>46143.712500000001</v>
      </c>
      <c r="C7924" s="23">
        <v>46143.736111111102</v>
      </c>
      <c r="D7924" s="23">
        <v>46146.409027777801</v>
      </c>
      <c r="E7924" s="9" t="s">
        <v>212</v>
      </c>
      <c r="F7924" s="9" t="s">
        <v>189</v>
      </c>
      <c r="G7924" s="9" t="s">
        <v>213</v>
      </c>
      <c r="H7924" s="9" t="s">
        <v>163</v>
      </c>
      <c r="I7924" s="9" t="s">
        <v>405</v>
      </c>
      <c r="J7924" s="9" t="s">
        <v>4697</v>
      </c>
      <c r="K7924" s="9" t="s">
        <v>246</v>
      </c>
      <c r="L7924" s="9" t="s">
        <v>226</v>
      </c>
      <c r="M7924" s="9" t="s">
        <v>3294</v>
      </c>
      <c r="N7924" s="9" t="s">
        <v>199</v>
      </c>
      <c r="O7924" s="9" t="s">
        <v>176</v>
      </c>
      <c r="P7924" s="9" t="s">
        <v>570</v>
      </c>
      <c r="Q7924" s="9" t="s">
        <v>219</v>
      </c>
      <c r="R7924" s="9">
        <v>0</v>
      </c>
      <c r="S7924" s="9">
        <v>8</v>
      </c>
      <c r="U7924" s="9" t="s">
        <v>230</v>
      </c>
      <c r="W7924" s="9">
        <v>4</v>
      </c>
      <c r="X7924" s="9">
        <f>INDEX(SLA_Policy!$D$2:$D$5,MATCH(F7924,SLA_Policy!$A$2:$A$5,0))</f>
        <v>120</v>
      </c>
      <c r="Y7924" s="9" t="str">
        <f>IF(E7924="Cancelled","Excluded",IF(D7924="",IF((SLA_Policy!$B$8-B7924)*24&gt;X7924,"Open - Breached","Open - On Track"),IF((D7924-B7924)*24&lt;=X7924,"Met","Breached")))</f>
        <v>Met</v>
      </c>
    </row>
    <row r="7925" spans="1:25" x14ac:dyDescent="0.25">
      <c r="A7925" s="9" t="s">
        <v>12067</v>
      </c>
      <c r="B7925" s="23">
        <v>46143.806250000001</v>
      </c>
      <c r="C7925" s="23">
        <v>46146.322916666701</v>
      </c>
      <c r="D7925" s="23">
        <v>46146.636805555601</v>
      </c>
      <c r="E7925" s="9" t="s">
        <v>212</v>
      </c>
      <c r="F7925" s="9" t="s">
        <v>189</v>
      </c>
      <c r="G7925" s="9" t="s">
        <v>213</v>
      </c>
      <c r="H7925" s="9" t="s">
        <v>163</v>
      </c>
      <c r="I7925" s="9" t="s">
        <v>405</v>
      </c>
      <c r="J7925" s="9" t="s">
        <v>12068</v>
      </c>
      <c r="K7925" s="9" t="s">
        <v>215</v>
      </c>
      <c r="L7925" s="9" t="s">
        <v>282</v>
      </c>
      <c r="M7925" s="9" t="s">
        <v>12069</v>
      </c>
      <c r="N7925" s="9" t="s">
        <v>196</v>
      </c>
      <c r="O7925" s="9" t="s">
        <v>176</v>
      </c>
      <c r="P7925" s="9" t="s">
        <v>503</v>
      </c>
      <c r="Q7925" s="9" t="s">
        <v>219</v>
      </c>
      <c r="R7925" s="9">
        <v>0</v>
      </c>
      <c r="S7925" s="9">
        <v>7</v>
      </c>
      <c r="U7925" s="9" t="s">
        <v>230</v>
      </c>
      <c r="X7925" s="9">
        <f>INDEX(SLA_Policy!$D$2:$D$5,MATCH(F7925,SLA_Policy!$A$2:$A$5,0))</f>
        <v>120</v>
      </c>
      <c r="Y7925" s="9" t="str">
        <f>IF(E7925="Cancelled","Excluded",IF(D7925="",IF((SLA_Policy!$B$8-B7925)*24&gt;X7925,"Open - Breached","Open - On Track"),IF((D7925-B7925)*24&lt;=X7925,"Met","Breached")))</f>
        <v>Met</v>
      </c>
    </row>
    <row r="7926" spans="1:25" x14ac:dyDescent="0.25">
      <c r="A7926" s="9" t="s">
        <v>12070</v>
      </c>
      <c r="B7926" s="23">
        <v>46144.286805555603</v>
      </c>
      <c r="C7926" s="23">
        <v>46146.371527777803</v>
      </c>
      <c r="D7926" s="23">
        <v>46146.387499999997</v>
      </c>
      <c r="E7926" s="9" t="s">
        <v>212</v>
      </c>
      <c r="F7926" s="9" t="s">
        <v>189</v>
      </c>
      <c r="G7926" s="9" t="s">
        <v>213</v>
      </c>
      <c r="H7926" s="9" t="s">
        <v>165</v>
      </c>
      <c r="I7926" s="9" t="s">
        <v>469</v>
      </c>
      <c r="J7926" s="9" t="s">
        <v>837</v>
      </c>
      <c r="K7926" s="9" t="s">
        <v>246</v>
      </c>
      <c r="L7926" s="9" t="s">
        <v>104</v>
      </c>
      <c r="M7926" s="9" t="s">
        <v>2625</v>
      </c>
      <c r="N7926" s="9" t="s">
        <v>200</v>
      </c>
      <c r="O7926" s="9" t="s">
        <v>176</v>
      </c>
      <c r="P7926" s="9" t="s">
        <v>503</v>
      </c>
      <c r="Q7926" s="9" t="s">
        <v>219</v>
      </c>
      <c r="R7926" s="9">
        <v>0</v>
      </c>
      <c r="S7926" s="9">
        <v>24</v>
      </c>
      <c r="U7926" s="9" t="s">
        <v>266</v>
      </c>
      <c r="X7926" s="9">
        <f>INDEX(SLA_Policy!$D$2:$D$5,MATCH(F7926,SLA_Policy!$A$2:$A$5,0))</f>
        <v>120</v>
      </c>
      <c r="Y7926" s="9" t="str">
        <f>IF(E7926="Cancelled","Excluded",IF(D7926="",IF((SLA_Policy!$B$8-B7926)*24&gt;X7926,"Open - Breached","Open - On Track"),IF((D7926-B7926)*24&lt;=X7926,"Met","Breached")))</f>
        <v>Met</v>
      </c>
    </row>
    <row r="7927" spans="1:25" x14ac:dyDescent="0.25">
      <c r="A7927" s="9" t="s">
        <v>12071</v>
      </c>
      <c r="B7927" s="23">
        <v>46144.406944444498</v>
      </c>
      <c r="C7927" s="23">
        <v>46146.355555555601</v>
      </c>
      <c r="D7927" s="23">
        <v>46146.368750000001</v>
      </c>
      <c r="E7927" s="9" t="s">
        <v>212</v>
      </c>
      <c r="F7927" s="9" t="s">
        <v>189</v>
      </c>
      <c r="G7927" s="9" t="s">
        <v>213</v>
      </c>
      <c r="H7927" s="9" t="s">
        <v>163</v>
      </c>
      <c r="I7927" s="9" t="s">
        <v>223</v>
      </c>
      <c r="J7927" s="9" t="s">
        <v>1366</v>
      </c>
      <c r="K7927" s="9" t="s">
        <v>246</v>
      </c>
      <c r="L7927" s="9" t="s">
        <v>270</v>
      </c>
      <c r="M7927" s="9" t="s">
        <v>2157</v>
      </c>
      <c r="N7927" s="9" t="s">
        <v>200</v>
      </c>
      <c r="O7927" s="9" t="s">
        <v>176</v>
      </c>
      <c r="P7927" s="9" t="s">
        <v>419</v>
      </c>
      <c r="Q7927" s="9" t="s">
        <v>219</v>
      </c>
      <c r="R7927" s="9">
        <v>0</v>
      </c>
      <c r="S7927" s="9">
        <v>68</v>
      </c>
      <c r="T7927" s="9" t="s">
        <v>229</v>
      </c>
      <c r="U7927" s="9" t="s">
        <v>230</v>
      </c>
      <c r="X7927" s="9">
        <f>INDEX(SLA_Policy!$D$2:$D$5,MATCH(F7927,SLA_Policy!$A$2:$A$5,0))</f>
        <v>120</v>
      </c>
      <c r="Y7927" s="9" t="str">
        <f>IF(E7927="Cancelled","Excluded",IF(D7927="",IF((SLA_Policy!$B$8-B7927)*24&gt;X7927,"Open - Breached","Open - On Track"),IF((D7927-B7927)*24&lt;=X7927,"Met","Breached")))</f>
        <v>Met</v>
      </c>
    </row>
    <row r="7928" spans="1:25" x14ac:dyDescent="0.25">
      <c r="A7928" s="9" t="s">
        <v>12072</v>
      </c>
      <c r="B7928" s="23">
        <v>46144.6381944444</v>
      </c>
      <c r="C7928" s="23">
        <v>46144.638888888898</v>
      </c>
      <c r="D7928" s="23">
        <v>46144.656944444498</v>
      </c>
      <c r="E7928" s="9" t="s">
        <v>212</v>
      </c>
      <c r="F7928" s="9" t="s">
        <v>187</v>
      </c>
      <c r="G7928" s="9" t="s">
        <v>213</v>
      </c>
      <c r="H7928" s="9" t="s">
        <v>161</v>
      </c>
      <c r="I7928" s="9" t="s">
        <v>297</v>
      </c>
      <c r="J7928" s="9" t="s">
        <v>735</v>
      </c>
      <c r="K7928" s="9" t="s">
        <v>262</v>
      </c>
      <c r="L7928" s="9" t="s">
        <v>311</v>
      </c>
      <c r="M7928" s="9" t="s">
        <v>11486</v>
      </c>
      <c r="N7928" s="9" t="s">
        <v>200</v>
      </c>
      <c r="O7928" s="9" t="s">
        <v>177</v>
      </c>
      <c r="P7928" s="9" t="s">
        <v>241</v>
      </c>
      <c r="Q7928" s="9" t="s">
        <v>273</v>
      </c>
      <c r="R7928" s="9">
        <v>0</v>
      </c>
      <c r="S7928" s="9">
        <v>13</v>
      </c>
      <c r="U7928" s="9" t="s">
        <v>290</v>
      </c>
      <c r="W7928" s="9">
        <v>5</v>
      </c>
      <c r="X7928" s="9">
        <f>INDEX(SLA_Policy!$D$2:$D$5,MATCH(F7928,SLA_Policy!$A$2:$A$5,0))</f>
        <v>8</v>
      </c>
      <c r="Y7928" s="9" t="str">
        <f>IF(E7928="Cancelled","Excluded",IF(D7928="",IF((SLA_Policy!$B$8-B7928)*24&gt;X7928,"Open - Breached","Open - On Track"),IF((D7928-B7928)*24&lt;=X7928,"Met","Breached")))</f>
        <v>Met</v>
      </c>
    </row>
    <row r="7929" spans="1:25" x14ac:dyDescent="0.25">
      <c r="A7929" s="9" t="s">
        <v>12073</v>
      </c>
      <c r="B7929" s="23">
        <v>46144.729861111096</v>
      </c>
      <c r="C7929" s="23">
        <v>46146.3569444444</v>
      </c>
      <c r="D7929" s="23">
        <v>46146.374305555597</v>
      </c>
      <c r="E7929" s="9" t="s">
        <v>212</v>
      </c>
      <c r="F7929" s="9" t="s">
        <v>188</v>
      </c>
      <c r="G7929" s="9" t="s">
        <v>213</v>
      </c>
      <c r="H7929" s="9" t="s">
        <v>161</v>
      </c>
      <c r="I7929" s="9" t="s">
        <v>297</v>
      </c>
      <c r="J7929" s="9" t="s">
        <v>6485</v>
      </c>
      <c r="K7929" s="9" t="s">
        <v>246</v>
      </c>
      <c r="L7929" s="9" t="s">
        <v>226</v>
      </c>
      <c r="M7929" s="9" t="s">
        <v>3294</v>
      </c>
      <c r="N7929" s="9" t="s">
        <v>198</v>
      </c>
      <c r="O7929" s="9" t="s">
        <v>177</v>
      </c>
      <c r="P7929" s="9" t="s">
        <v>457</v>
      </c>
      <c r="Q7929" s="9" t="s">
        <v>219</v>
      </c>
      <c r="R7929" s="9">
        <v>0</v>
      </c>
      <c r="S7929" s="9">
        <v>29</v>
      </c>
      <c r="U7929" s="9" t="s">
        <v>290</v>
      </c>
      <c r="X7929" s="9">
        <f>INDEX(SLA_Policy!$D$2:$D$5,MATCH(F7929,SLA_Policy!$A$2:$A$5,0))</f>
        <v>72</v>
      </c>
      <c r="Y7929" s="9" t="str">
        <f>IF(E7929="Cancelled","Excluded",IF(D7929="",IF((SLA_Policy!$B$8-B7929)*24&gt;X7929,"Open - Breached","Open - On Track"),IF((D7929-B7929)*24&lt;=X7929,"Met","Breached")))</f>
        <v>Met</v>
      </c>
    </row>
    <row r="7930" spans="1:25" x14ac:dyDescent="0.25">
      <c r="A7930" s="9" t="s">
        <v>12074</v>
      </c>
      <c r="B7930" s="23">
        <v>46144.921527777798</v>
      </c>
      <c r="C7930" s="23">
        <v>46146.322916666701</v>
      </c>
      <c r="D7930" s="23">
        <v>46146.336111111101</v>
      </c>
      <c r="E7930" s="9" t="s">
        <v>212</v>
      </c>
      <c r="F7930" s="9" t="s">
        <v>189</v>
      </c>
      <c r="G7930" s="9" t="s">
        <v>213</v>
      </c>
      <c r="H7930" s="9" t="s">
        <v>162</v>
      </c>
      <c r="I7930" s="9" t="s">
        <v>244</v>
      </c>
      <c r="J7930" s="9" t="s">
        <v>3212</v>
      </c>
      <c r="K7930" s="9" t="s">
        <v>262</v>
      </c>
      <c r="L7930" s="9" t="s">
        <v>311</v>
      </c>
      <c r="M7930" s="9" t="s">
        <v>7606</v>
      </c>
      <c r="N7930" s="9" t="s">
        <v>197</v>
      </c>
      <c r="O7930" s="9" t="s">
        <v>179</v>
      </c>
      <c r="P7930" s="9" t="s">
        <v>264</v>
      </c>
      <c r="Q7930" s="9" t="s">
        <v>273</v>
      </c>
      <c r="R7930" s="9">
        <v>0</v>
      </c>
      <c r="S7930" s="9">
        <v>44</v>
      </c>
      <c r="U7930" s="9" t="s">
        <v>290</v>
      </c>
      <c r="W7930" s="9">
        <v>5</v>
      </c>
      <c r="X7930" s="9">
        <f>INDEX(SLA_Policy!$D$2:$D$5,MATCH(F7930,SLA_Policy!$A$2:$A$5,0))</f>
        <v>120</v>
      </c>
      <c r="Y7930" s="9" t="str">
        <f>IF(E7930="Cancelled","Excluded",IF(D7930="",IF((SLA_Policy!$B$8-B7930)*24&gt;X7930,"Open - Breached","Open - On Track"),IF((D7930-B7930)*24&lt;=X7930,"Met","Breached")))</f>
        <v>Met</v>
      </c>
    </row>
    <row r="7931" spans="1:25" x14ac:dyDescent="0.25">
      <c r="A7931" s="9" t="s">
        <v>12075</v>
      </c>
      <c r="B7931" s="23">
        <v>46144.985416666699</v>
      </c>
      <c r="C7931" s="23">
        <v>46146.333333333299</v>
      </c>
      <c r="D7931" s="23">
        <v>46146.352083333302</v>
      </c>
      <c r="E7931" s="9" t="s">
        <v>212</v>
      </c>
      <c r="F7931" s="9" t="s">
        <v>189</v>
      </c>
      <c r="G7931" s="9" t="s">
        <v>213</v>
      </c>
      <c r="H7931" s="9" t="s">
        <v>162</v>
      </c>
      <c r="I7931" s="9" t="s">
        <v>393</v>
      </c>
      <c r="J7931" s="9" t="s">
        <v>8125</v>
      </c>
      <c r="K7931" s="9" t="s">
        <v>246</v>
      </c>
      <c r="L7931" s="9" t="s">
        <v>395</v>
      </c>
      <c r="M7931" s="9" t="s">
        <v>4951</v>
      </c>
      <c r="N7931" s="9" t="s">
        <v>196</v>
      </c>
      <c r="O7931" s="9" t="s">
        <v>116</v>
      </c>
      <c r="P7931" s="9" t="s">
        <v>525</v>
      </c>
      <c r="Q7931" s="9" t="s">
        <v>219</v>
      </c>
      <c r="R7931" s="9">
        <v>0</v>
      </c>
      <c r="S7931" s="9">
        <v>18</v>
      </c>
      <c r="U7931" s="9" t="s">
        <v>376</v>
      </c>
      <c r="W7931" s="9">
        <v>4</v>
      </c>
      <c r="X7931" s="9">
        <f>INDEX(SLA_Policy!$D$2:$D$5,MATCH(F7931,SLA_Policy!$A$2:$A$5,0))</f>
        <v>120</v>
      </c>
      <c r="Y7931" s="9" t="str">
        <f>IF(E7931="Cancelled","Excluded",IF(D7931="",IF((SLA_Policy!$B$8-B7931)*24&gt;X7931,"Open - Breached","Open - On Track"),IF((D7931-B7931)*24&lt;=X7931,"Met","Breached")))</f>
        <v>Met</v>
      </c>
    </row>
    <row r="7932" spans="1:25" x14ac:dyDescent="0.25">
      <c r="A7932" s="9" t="s">
        <v>12076</v>
      </c>
      <c r="B7932" s="23">
        <v>46145.188194444498</v>
      </c>
      <c r="C7932" s="23">
        <v>46146.341666666704</v>
      </c>
      <c r="D7932" s="23">
        <v>46146.363888888904</v>
      </c>
      <c r="E7932" s="9" t="s">
        <v>212</v>
      </c>
      <c r="F7932" s="9" t="s">
        <v>187</v>
      </c>
      <c r="G7932" s="9" t="s">
        <v>213</v>
      </c>
      <c r="H7932" s="9" t="s">
        <v>163</v>
      </c>
      <c r="I7932" s="9" t="s">
        <v>223</v>
      </c>
      <c r="J7932" s="9" t="s">
        <v>1331</v>
      </c>
      <c r="K7932" s="9" t="s">
        <v>246</v>
      </c>
      <c r="L7932" s="9" t="s">
        <v>270</v>
      </c>
      <c r="M7932" s="9" t="s">
        <v>2454</v>
      </c>
      <c r="N7932" s="9" t="s">
        <v>198</v>
      </c>
      <c r="O7932" s="9" t="s">
        <v>176</v>
      </c>
      <c r="P7932" s="9" t="s">
        <v>570</v>
      </c>
      <c r="Q7932" s="9" t="s">
        <v>273</v>
      </c>
      <c r="R7932" s="9">
        <v>0</v>
      </c>
      <c r="S7932" s="9">
        <v>31</v>
      </c>
      <c r="T7932" s="9" t="s">
        <v>220</v>
      </c>
      <c r="U7932" s="9" t="s">
        <v>230</v>
      </c>
      <c r="X7932" s="9">
        <f>INDEX(SLA_Policy!$D$2:$D$5,MATCH(F7932,SLA_Policy!$A$2:$A$5,0))</f>
        <v>8</v>
      </c>
      <c r="Y7932" s="9" t="str">
        <f>IF(E7932="Cancelled","Excluded",IF(D7932="",IF((SLA_Policy!$B$8-B7932)*24&gt;X7932,"Open - Breached","Open - On Track"),IF((D7932-B7932)*24&lt;=X7932,"Met","Breached")))</f>
        <v>Breached</v>
      </c>
    </row>
    <row r="7933" spans="1:25" x14ac:dyDescent="0.25">
      <c r="A7933" s="9" t="s">
        <v>12077</v>
      </c>
      <c r="B7933" s="23">
        <v>46145.536805555603</v>
      </c>
      <c r="C7933" s="23">
        <v>46146.329861111102</v>
      </c>
      <c r="D7933" s="23">
        <v>46146.332638888904</v>
      </c>
      <c r="E7933" s="9" t="s">
        <v>212</v>
      </c>
      <c r="F7933" s="9" t="s">
        <v>188</v>
      </c>
      <c r="G7933" s="9" t="s">
        <v>213</v>
      </c>
      <c r="H7933" s="9" t="s">
        <v>88</v>
      </c>
      <c r="I7933" s="9" t="s">
        <v>92</v>
      </c>
      <c r="J7933" s="9" t="s">
        <v>2361</v>
      </c>
      <c r="K7933" s="9" t="s">
        <v>239</v>
      </c>
      <c r="L7933" s="9" t="s">
        <v>351</v>
      </c>
      <c r="M7933" s="9" t="s">
        <v>1123</v>
      </c>
      <c r="N7933" s="9" t="s">
        <v>197</v>
      </c>
      <c r="O7933" s="9" t="s">
        <v>178</v>
      </c>
      <c r="P7933" s="9" t="s">
        <v>272</v>
      </c>
      <c r="Q7933" s="9" t="s">
        <v>219</v>
      </c>
      <c r="R7933" s="9">
        <v>0</v>
      </c>
      <c r="S7933" s="9">
        <v>37</v>
      </c>
      <c r="T7933" s="9" t="s">
        <v>322</v>
      </c>
      <c r="U7933" s="9" t="s">
        <v>290</v>
      </c>
      <c r="W7933" s="9">
        <v>5</v>
      </c>
      <c r="X7933" s="9">
        <f>INDEX(SLA_Policy!$D$2:$D$5,MATCH(F7933,SLA_Policy!$A$2:$A$5,0))</f>
        <v>72</v>
      </c>
      <c r="Y7933" s="9" t="str">
        <f>IF(E7933="Cancelled","Excluded",IF(D7933="",IF((SLA_Policy!$B$8-B7933)*24&gt;X7933,"Open - Breached","Open - On Track"),IF((D7933-B7933)*24&lt;=X7933,"Met","Breached")))</f>
        <v>Met</v>
      </c>
    </row>
    <row r="7934" spans="1:25" x14ac:dyDescent="0.25">
      <c r="A7934" s="9" t="s">
        <v>12078</v>
      </c>
      <c r="B7934" s="23">
        <v>46145.663194444503</v>
      </c>
      <c r="C7934" s="23">
        <v>46146.309722222199</v>
      </c>
      <c r="D7934" s="23">
        <v>46147.409722222197</v>
      </c>
      <c r="E7934" s="9" t="s">
        <v>212</v>
      </c>
      <c r="F7934" s="9" t="s">
        <v>189</v>
      </c>
      <c r="G7934" s="9" t="s">
        <v>213</v>
      </c>
      <c r="H7934" s="9" t="s">
        <v>88</v>
      </c>
      <c r="I7934" s="9" t="s">
        <v>92</v>
      </c>
      <c r="J7934" s="9" t="s">
        <v>7548</v>
      </c>
      <c r="K7934" s="9" t="s">
        <v>215</v>
      </c>
      <c r="L7934" s="9" t="s">
        <v>226</v>
      </c>
      <c r="M7934" s="9" t="s">
        <v>1244</v>
      </c>
      <c r="N7934" s="9" t="s">
        <v>198</v>
      </c>
      <c r="O7934" s="9" t="s">
        <v>178</v>
      </c>
      <c r="P7934" s="9" t="s">
        <v>321</v>
      </c>
      <c r="Q7934" s="9" t="s">
        <v>219</v>
      </c>
      <c r="R7934" s="9">
        <v>0</v>
      </c>
      <c r="S7934" s="9">
        <v>62</v>
      </c>
      <c r="T7934" s="9" t="s">
        <v>229</v>
      </c>
      <c r="U7934" s="9" t="s">
        <v>230</v>
      </c>
      <c r="X7934" s="9">
        <f>INDEX(SLA_Policy!$D$2:$D$5,MATCH(F7934,SLA_Policy!$A$2:$A$5,0))</f>
        <v>120</v>
      </c>
      <c r="Y7934" s="9" t="str">
        <f>IF(E7934="Cancelled","Excluded",IF(D7934="",IF((SLA_Policy!$B$8-B7934)*24&gt;X7934,"Open - Breached","Open - On Track"),IF((D7934-B7934)*24&lt;=X7934,"Met","Breached")))</f>
        <v>Met</v>
      </c>
    </row>
    <row r="7935" spans="1:25" x14ac:dyDescent="0.25">
      <c r="A7935" s="9" t="s">
        <v>12079</v>
      </c>
      <c r="B7935" s="23">
        <v>46146.333333333299</v>
      </c>
      <c r="C7935" s="23">
        <v>46146.345138888901</v>
      </c>
      <c r="E7935" s="9" t="s">
        <v>649</v>
      </c>
      <c r="F7935" s="9" t="s">
        <v>188</v>
      </c>
      <c r="G7935" s="9" t="s">
        <v>236</v>
      </c>
      <c r="H7935" s="9" t="s">
        <v>167</v>
      </c>
      <c r="I7935" s="9" t="s">
        <v>255</v>
      </c>
      <c r="J7935" s="9" t="s">
        <v>12080</v>
      </c>
      <c r="K7935" s="9" t="s">
        <v>246</v>
      </c>
      <c r="L7935" s="9" t="s">
        <v>104</v>
      </c>
      <c r="M7935" s="9" t="s">
        <v>5629</v>
      </c>
      <c r="N7935" s="9" t="s">
        <v>197</v>
      </c>
      <c r="O7935" s="9" t="s">
        <v>176</v>
      </c>
      <c r="P7935" s="9" t="s">
        <v>253</v>
      </c>
      <c r="Q7935" s="9" t="s">
        <v>219</v>
      </c>
      <c r="R7935" s="9">
        <v>0</v>
      </c>
      <c r="S7935" s="9">
        <v>2</v>
      </c>
      <c r="X7935" s="9">
        <f>INDEX(SLA_Policy!$D$2:$D$5,MATCH(F7935,SLA_Policy!$A$2:$A$5,0))</f>
        <v>72</v>
      </c>
      <c r="Y7935" s="9" t="str">
        <f>IF(E7935="Cancelled","Excluded",IF(D7935="",IF((SLA_Policy!$B$8-B7935)*24&gt;X7935,"Open - Breached","Open - On Track"),IF((D7935-B7935)*24&lt;=X7935,"Met","Breached")))</f>
        <v>Excluded</v>
      </c>
    </row>
    <row r="7936" spans="1:25" x14ac:dyDescent="0.25">
      <c r="A7936" s="9" t="s">
        <v>12081</v>
      </c>
      <c r="B7936" s="23">
        <v>46146.349305555603</v>
      </c>
      <c r="C7936" s="23">
        <v>46146.356249999997</v>
      </c>
      <c r="D7936" s="23">
        <v>46146.412499999999</v>
      </c>
      <c r="E7936" s="9" t="s">
        <v>212</v>
      </c>
      <c r="F7936" s="9" t="s">
        <v>189</v>
      </c>
      <c r="G7936" s="9" t="s">
        <v>213</v>
      </c>
      <c r="H7936" s="9" t="s">
        <v>161</v>
      </c>
      <c r="I7936" s="9" t="s">
        <v>389</v>
      </c>
      <c r="J7936" s="9" t="s">
        <v>2052</v>
      </c>
      <c r="K7936" s="9" t="s">
        <v>215</v>
      </c>
      <c r="L7936" s="9" t="s">
        <v>216</v>
      </c>
      <c r="M7936" s="9" t="s">
        <v>712</v>
      </c>
      <c r="N7936" s="9" t="s">
        <v>198</v>
      </c>
      <c r="O7936" s="9" t="s">
        <v>116</v>
      </c>
      <c r="P7936" s="9" t="s">
        <v>342</v>
      </c>
      <c r="Q7936" s="9" t="s">
        <v>219</v>
      </c>
      <c r="R7936" s="9">
        <v>0</v>
      </c>
      <c r="S7936" s="9">
        <v>5</v>
      </c>
      <c r="U7936" s="9" t="s">
        <v>290</v>
      </c>
      <c r="W7936" s="9">
        <v>4</v>
      </c>
      <c r="X7936" s="9">
        <f>INDEX(SLA_Policy!$D$2:$D$5,MATCH(F7936,SLA_Policy!$A$2:$A$5,0))</f>
        <v>120</v>
      </c>
      <c r="Y7936" s="9" t="str">
        <f>IF(E7936="Cancelled","Excluded",IF(D7936="",IF((SLA_Policy!$B$8-B7936)*24&gt;X7936,"Open - Breached","Open - On Track"),IF((D7936-B7936)*24&lt;=X7936,"Met","Breached")))</f>
        <v>Met</v>
      </c>
    </row>
    <row r="7937" spans="1:25" x14ac:dyDescent="0.25">
      <c r="A7937" s="9" t="s">
        <v>12082</v>
      </c>
      <c r="B7937" s="23">
        <v>46146.351388888899</v>
      </c>
      <c r="C7937" s="23">
        <v>46146.353472222203</v>
      </c>
      <c r="D7937" s="23">
        <v>46146.589583333298</v>
      </c>
      <c r="E7937" s="9" t="s">
        <v>212</v>
      </c>
      <c r="F7937" s="9" t="s">
        <v>188</v>
      </c>
      <c r="G7937" s="9" t="s">
        <v>213</v>
      </c>
      <c r="H7937" s="9" t="s">
        <v>88</v>
      </c>
      <c r="I7937" s="9" t="s">
        <v>486</v>
      </c>
      <c r="J7937" s="9" t="s">
        <v>12083</v>
      </c>
      <c r="K7937" s="9" t="s">
        <v>303</v>
      </c>
      <c r="L7937" s="9" t="s">
        <v>282</v>
      </c>
      <c r="M7937" s="9" t="s">
        <v>3004</v>
      </c>
      <c r="N7937" s="9" t="s">
        <v>198</v>
      </c>
      <c r="O7937" s="9" t="s">
        <v>178</v>
      </c>
      <c r="P7937" s="9" t="s">
        <v>414</v>
      </c>
      <c r="Q7937" s="9" t="s">
        <v>219</v>
      </c>
      <c r="R7937" s="9">
        <v>0</v>
      </c>
      <c r="S7937" s="9">
        <v>46</v>
      </c>
      <c r="U7937" s="9" t="s">
        <v>221</v>
      </c>
      <c r="W7937" s="9">
        <v>5</v>
      </c>
      <c r="X7937" s="9">
        <f>INDEX(SLA_Policy!$D$2:$D$5,MATCH(F7937,SLA_Policy!$A$2:$A$5,0))</f>
        <v>72</v>
      </c>
      <c r="Y7937" s="9" t="str">
        <f>IF(E7937="Cancelled","Excluded",IF(D7937="",IF((SLA_Policy!$B$8-B7937)*24&gt;X7937,"Open - Breached","Open - On Track"),IF((D7937-B7937)*24&lt;=X7937,"Met","Breached")))</f>
        <v>Met</v>
      </c>
    </row>
    <row r="7938" spans="1:25" x14ac:dyDescent="0.25">
      <c r="A7938" s="9" t="s">
        <v>12084</v>
      </c>
      <c r="B7938" s="23">
        <v>46146.352083333302</v>
      </c>
      <c r="C7938" s="23">
        <v>46146.366666666698</v>
      </c>
      <c r="D7938" s="23">
        <v>46148.431250000001</v>
      </c>
      <c r="E7938" s="9" t="s">
        <v>212</v>
      </c>
      <c r="F7938" s="9" t="s">
        <v>188</v>
      </c>
      <c r="G7938" s="9" t="s">
        <v>213</v>
      </c>
      <c r="H7938" s="9" t="s">
        <v>88</v>
      </c>
      <c r="I7938" s="9" t="s">
        <v>268</v>
      </c>
      <c r="J7938" s="9" t="s">
        <v>732</v>
      </c>
      <c r="K7938" s="9" t="s">
        <v>239</v>
      </c>
      <c r="L7938" s="9" t="s">
        <v>351</v>
      </c>
      <c r="M7938" s="9" t="s">
        <v>6023</v>
      </c>
      <c r="N7938" s="9" t="s">
        <v>196</v>
      </c>
      <c r="O7938" s="9" t="s">
        <v>178</v>
      </c>
      <c r="P7938" s="9" t="s">
        <v>321</v>
      </c>
      <c r="Q7938" s="9" t="s">
        <v>219</v>
      </c>
      <c r="R7938" s="9">
        <v>1</v>
      </c>
      <c r="S7938" s="9">
        <v>15</v>
      </c>
      <c r="T7938" s="9" t="s">
        <v>322</v>
      </c>
      <c r="U7938" s="9" t="s">
        <v>266</v>
      </c>
      <c r="X7938" s="9">
        <f>INDEX(SLA_Policy!$D$2:$D$5,MATCH(F7938,SLA_Policy!$A$2:$A$5,0))</f>
        <v>72</v>
      </c>
      <c r="Y7938" s="9" t="str">
        <f>IF(E7938="Cancelled","Excluded",IF(D7938="",IF((SLA_Policy!$B$8-B7938)*24&gt;X7938,"Open - Breached","Open - On Track"),IF((D7938-B7938)*24&lt;=X7938,"Met","Breached")))</f>
        <v>Met</v>
      </c>
    </row>
    <row r="7939" spans="1:25" x14ac:dyDescent="0.25">
      <c r="A7939" s="9" t="s">
        <v>12085</v>
      </c>
      <c r="B7939" s="23">
        <v>46146.354166666701</v>
      </c>
      <c r="C7939" s="23">
        <v>46146.355555555601</v>
      </c>
      <c r="D7939" s="23">
        <v>46146.472222222197</v>
      </c>
      <c r="E7939" s="9" t="s">
        <v>212</v>
      </c>
      <c r="F7939" s="9" t="s">
        <v>188</v>
      </c>
      <c r="G7939" s="9" t="s">
        <v>213</v>
      </c>
      <c r="H7939" s="9" t="s">
        <v>88</v>
      </c>
      <c r="I7939" s="9" t="s">
        <v>268</v>
      </c>
      <c r="J7939" s="9" t="s">
        <v>1611</v>
      </c>
      <c r="K7939" s="9" t="s">
        <v>246</v>
      </c>
      <c r="L7939" s="9" t="s">
        <v>371</v>
      </c>
      <c r="M7939" s="9" t="s">
        <v>996</v>
      </c>
      <c r="N7939" s="9" t="s">
        <v>198</v>
      </c>
      <c r="O7939" s="9" t="s">
        <v>178</v>
      </c>
      <c r="P7939" s="9" t="s">
        <v>360</v>
      </c>
      <c r="Q7939" s="9" t="s">
        <v>219</v>
      </c>
      <c r="R7939" s="9">
        <v>0</v>
      </c>
      <c r="S7939" s="9">
        <v>18</v>
      </c>
      <c r="T7939" s="9" t="s">
        <v>136</v>
      </c>
      <c r="U7939" s="9" t="s">
        <v>221</v>
      </c>
      <c r="W7939" s="9">
        <v>5</v>
      </c>
      <c r="X7939" s="9">
        <f>INDEX(SLA_Policy!$D$2:$D$5,MATCH(F7939,SLA_Policy!$A$2:$A$5,0))</f>
        <v>72</v>
      </c>
      <c r="Y7939" s="9" t="str">
        <f>IF(E7939="Cancelled","Excluded",IF(D7939="",IF((SLA_Policy!$B$8-B7939)*24&gt;X7939,"Open - Breached","Open - On Track"),IF((D7939-B7939)*24&lt;=X7939,"Met","Breached")))</f>
        <v>Met</v>
      </c>
    </row>
    <row r="7940" spans="1:25" x14ac:dyDescent="0.25">
      <c r="A7940" s="9" t="s">
        <v>12086</v>
      </c>
      <c r="B7940" s="23">
        <v>46146.364583333299</v>
      </c>
      <c r="C7940" s="23">
        <v>46146.445833333302</v>
      </c>
      <c r="D7940" s="23">
        <v>46146.561111111099</v>
      </c>
      <c r="E7940" s="9" t="s">
        <v>212</v>
      </c>
      <c r="F7940" s="9" t="s">
        <v>189</v>
      </c>
      <c r="G7940" s="9" t="s">
        <v>213</v>
      </c>
      <c r="H7940" s="9" t="s">
        <v>161</v>
      </c>
      <c r="I7940" s="9" t="s">
        <v>389</v>
      </c>
      <c r="J7940" s="9" t="s">
        <v>7432</v>
      </c>
      <c r="K7940" s="9" t="s">
        <v>215</v>
      </c>
      <c r="L7940" s="9" t="s">
        <v>307</v>
      </c>
      <c r="M7940" s="9" t="s">
        <v>1279</v>
      </c>
      <c r="N7940" s="9" t="s">
        <v>196</v>
      </c>
      <c r="O7940" s="9" t="s">
        <v>116</v>
      </c>
      <c r="P7940" s="9" t="s">
        <v>342</v>
      </c>
      <c r="Q7940" s="9" t="s">
        <v>219</v>
      </c>
      <c r="R7940" s="9">
        <v>0</v>
      </c>
      <c r="S7940" s="9">
        <v>5</v>
      </c>
      <c r="U7940" s="9" t="s">
        <v>221</v>
      </c>
      <c r="X7940" s="9">
        <f>INDEX(SLA_Policy!$D$2:$D$5,MATCH(F7940,SLA_Policy!$A$2:$A$5,0))</f>
        <v>120</v>
      </c>
      <c r="Y7940" s="9" t="str">
        <f>IF(E7940="Cancelled","Excluded",IF(D7940="",IF((SLA_Policy!$B$8-B7940)*24&gt;X7940,"Open - Breached","Open - On Track"),IF((D7940-B7940)*24&lt;=X7940,"Met","Breached")))</f>
        <v>Met</v>
      </c>
    </row>
    <row r="7941" spans="1:25" x14ac:dyDescent="0.25">
      <c r="A7941" s="9" t="s">
        <v>12087</v>
      </c>
      <c r="B7941" s="23">
        <v>46146.376388888901</v>
      </c>
      <c r="C7941" s="23">
        <v>46146.425694444399</v>
      </c>
      <c r="D7941" s="23">
        <v>46147.3</v>
      </c>
      <c r="E7941" s="9" t="s">
        <v>212</v>
      </c>
      <c r="F7941" s="9" t="s">
        <v>188</v>
      </c>
      <c r="G7941" s="9" t="s">
        <v>213</v>
      </c>
      <c r="H7941" s="9" t="s">
        <v>162</v>
      </c>
      <c r="I7941" s="9" t="s">
        <v>244</v>
      </c>
      <c r="J7941" s="9" t="s">
        <v>4021</v>
      </c>
      <c r="K7941" s="9" t="s">
        <v>262</v>
      </c>
      <c r="L7941" s="9" t="s">
        <v>282</v>
      </c>
      <c r="M7941" s="9" t="s">
        <v>2674</v>
      </c>
      <c r="N7941" s="9" t="s">
        <v>197</v>
      </c>
      <c r="O7941" s="9" t="s">
        <v>179</v>
      </c>
      <c r="P7941" s="9" t="s">
        <v>284</v>
      </c>
      <c r="Q7941" s="9" t="s">
        <v>219</v>
      </c>
      <c r="R7941" s="9">
        <v>0</v>
      </c>
      <c r="S7941" s="9">
        <v>36</v>
      </c>
      <c r="U7941" s="9" t="s">
        <v>248</v>
      </c>
      <c r="W7941" s="9">
        <v>3</v>
      </c>
      <c r="X7941" s="9">
        <f>INDEX(SLA_Policy!$D$2:$D$5,MATCH(F7941,SLA_Policy!$A$2:$A$5,0))</f>
        <v>72</v>
      </c>
      <c r="Y7941" s="9" t="str">
        <f>IF(E7941="Cancelled","Excluded",IF(D7941="",IF((SLA_Policy!$B$8-B7941)*24&gt;X7941,"Open - Breached","Open - On Track"),IF((D7941-B7941)*24&lt;=X7941,"Met","Breached")))</f>
        <v>Met</v>
      </c>
    </row>
    <row r="7942" spans="1:25" x14ac:dyDescent="0.25">
      <c r="A7942" s="9" t="s">
        <v>12088</v>
      </c>
      <c r="B7942" s="23">
        <v>46146.379861111098</v>
      </c>
      <c r="C7942" s="23">
        <v>46146.625</v>
      </c>
      <c r="D7942" s="23">
        <v>46146.633333333302</v>
      </c>
      <c r="E7942" s="9" t="s">
        <v>212</v>
      </c>
      <c r="F7942" s="9" t="s">
        <v>189</v>
      </c>
      <c r="G7942" s="9" t="s">
        <v>213</v>
      </c>
      <c r="H7942" s="9" t="s">
        <v>161</v>
      </c>
      <c r="I7942" s="9" t="s">
        <v>389</v>
      </c>
      <c r="J7942" s="9" t="s">
        <v>1243</v>
      </c>
      <c r="K7942" s="9" t="s">
        <v>239</v>
      </c>
      <c r="L7942" s="9" t="s">
        <v>282</v>
      </c>
      <c r="M7942" s="9" t="s">
        <v>1408</v>
      </c>
      <c r="N7942" s="9" t="s">
        <v>196</v>
      </c>
      <c r="O7942" s="9" t="s">
        <v>116</v>
      </c>
      <c r="P7942" s="9" t="s">
        <v>234</v>
      </c>
      <c r="Q7942" s="9" t="s">
        <v>219</v>
      </c>
      <c r="R7942" s="9">
        <v>0</v>
      </c>
      <c r="S7942" s="9">
        <v>6</v>
      </c>
      <c r="U7942" s="9" t="s">
        <v>290</v>
      </c>
      <c r="X7942" s="9">
        <f>INDEX(SLA_Policy!$D$2:$D$5,MATCH(F7942,SLA_Policy!$A$2:$A$5,0))</f>
        <v>120</v>
      </c>
      <c r="Y7942" s="9" t="str">
        <f>IF(E7942="Cancelled","Excluded",IF(D7942="",IF((SLA_Policy!$B$8-B7942)*24&gt;X7942,"Open - Breached","Open - On Track"),IF((D7942-B7942)*24&lt;=X7942,"Met","Breached")))</f>
        <v>Met</v>
      </c>
    </row>
    <row r="7943" spans="1:25" x14ac:dyDescent="0.25">
      <c r="A7943" s="9" t="s">
        <v>12089</v>
      </c>
      <c r="B7943" s="23">
        <v>46146.386111111096</v>
      </c>
      <c r="C7943" s="23">
        <v>46146.402777777803</v>
      </c>
      <c r="D7943" s="23">
        <v>46146.537499999999</v>
      </c>
      <c r="E7943" s="9" t="s">
        <v>212</v>
      </c>
      <c r="F7943" s="9" t="s">
        <v>189</v>
      </c>
      <c r="G7943" s="9" t="s">
        <v>213</v>
      </c>
      <c r="H7943" s="9" t="s">
        <v>88</v>
      </c>
      <c r="I7943" s="9" t="s">
        <v>486</v>
      </c>
      <c r="J7943" s="9" t="s">
        <v>5178</v>
      </c>
      <c r="K7943" s="9" t="s">
        <v>246</v>
      </c>
      <c r="L7943" s="9" t="s">
        <v>216</v>
      </c>
      <c r="M7943" s="9" t="s">
        <v>1382</v>
      </c>
      <c r="N7943" s="9" t="s">
        <v>199</v>
      </c>
      <c r="O7943" s="9" t="s">
        <v>178</v>
      </c>
      <c r="P7943" s="9" t="s">
        <v>360</v>
      </c>
      <c r="Q7943" s="9" t="s">
        <v>219</v>
      </c>
      <c r="R7943" s="9">
        <v>0</v>
      </c>
      <c r="S7943" s="9">
        <v>11</v>
      </c>
      <c r="U7943" s="9" t="s">
        <v>661</v>
      </c>
      <c r="X7943" s="9">
        <f>INDEX(SLA_Policy!$D$2:$D$5,MATCH(F7943,SLA_Policy!$A$2:$A$5,0))</f>
        <v>120</v>
      </c>
      <c r="Y7943" s="9" t="str">
        <f>IF(E7943="Cancelled","Excluded",IF(D7943="",IF((SLA_Policy!$B$8-B7943)*24&gt;X7943,"Open - Breached","Open - On Track"),IF((D7943-B7943)*24&lt;=X7943,"Met","Breached")))</f>
        <v>Met</v>
      </c>
    </row>
    <row r="7944" spans="1:25" x14ac:dyDescent="0.25">
      <c r="A7944" s="9" t="s">
        <v>12090</v>
      </c>
      <c r="B7944" s="23">
        <v>46146.388888888898</v>
      </c>
      <c r="C7944" s="23">
        <v>46146.390277777798</v>
      </c>
      <c r="D7944" s="23">
        <v>46146.835416666698</v>
      </c>
      <c r="E7944" s="9" t="s">
        <v>212</v>
      </c>
      <c r="F7944" s="9" t="s">
        <v>187</v>
      </c>
      <c r="G7944" s="9" t="s">
        <v>213</v>
      </c>
      <c r="H7944" s="9" t="s">
        <v>167</v>
      </c>
      <c r="I7944" s="9" t="s">
        <v>536</v>
      </c>
      <c r="J7944" s="9" t="s">
        <v>12091</v>
      </c>
      <c r="K7944" s="9" t="s">
        <v>246</v>
      </c>
      <c r="L7944" s="9" t="s">
        <v>216</v>
      </c>
      <c r="M7944" s="9" t="s">
        <v>3933</v>
      </c>
      <c r="N7944" s="9" t="s">
        <v>199</v>
      </c>
      <c r="O7944" s="9" t="s">
        <v>180</v>
      </c>
      <c r="P7944" s="9" t="s">
        <v>368</v>
      </c>
      <c r="Q7944" s="9" t="s">
        <v>273</v>
      </c>
      <c r="R7944" s="9">
        <v>0</v>
      </c>
      <c r="S7944" s="9">
        <v>49</v>
      </c>
      <c r="T7944" s="9" t="s">
        <v>220</v>
      </c>
      <c r="U7944" s="9" t="s">
        <v>248</v>
      </c>
      <c r="W7944" s="9">
        <v>3</v>
      </c>
      <c r="X7944" s="9">
        <f>INDEX(SLA_Policy!$D$2:$D$5,MATCH(F7944,SLA_Policy!$A$2:$A$5,0))</f>
        <v>8</v>
      </c>
      <c r="Y7944" s="9" t="str">
        <f>IF(E7944="Cancelled","Excluded",IF(D7944="",IF((SLA_Policy!$B$8-B7944)*24&gt;X7944,"Open - Breached","Open - On Track"),IF((D7944-B7944)*24&lt;=X7944,"Met","Breached")))</f>
        <v>Breached</v>
      </c>
    </row>
    <row r="7945" spans="1:25" x14ac:dyDescent="0.25">
      <c r="A7945" s="9" t="s">
        <v>12092</v>
      </c>
      <c r="B7945" s="23">
        <v>46146.392361111102</v>
      </c>
      <c r="C7945" s="23">
        <v>46146.4909722222</v>
      </c>
      <c r="D7945" s="23">
        <v>46153.382638888899</v>
      </c>
      <c r="E7945" s="9" t="s">
        <v>212</v>
      </c>
      <c r="F7945" s="9" t="s">
        <v>189</v>
      </c>
      <c r="G7945" s="9" t="s">
        <v>236</v>
      </c>
      <c r="H7945" s="9" t="s">
        <v>164</v>
      </c>
      <c r="I7945" s="9" t="s">
        <v>421</v>
      </c>
      <c r="J7945" s="9" t="s">
        <v>2690</v>
      </c>
      <c r="K7945" s="9" t="s">
        <v>239</v>
      </c>
      <c r="L7945" s="9" t="s">
        <v>307</v>
      </c>
      <c r="M7945" s="9" t="s">
        <v>3127</v>
      </c>
      <c r="N7945" s="9" t="s">
        <v>197</v>
      </c>
      <c r="O7945" s="9" t="s">
        <v>180</v>
      </c>
      <c r="P7945" s="9" t="s">
        <v>381</v>
      </c>
      <c r="Q7945" s="9" t="s">
        <v>219</v>
      </c>
      <c r="R7945" s="9">
        <v>0</v>
      </c>
      <c r="S7945" s="9">
        <v>13</v>
      </c>
      <c r="T7945" s="9" t="s">
        <v>343</v>
      </c>
      <c r="U7945" s="9" t="s">
        <v>242</v>
      </c>
      <c r="W7945" s="9">
        <v>4</v>
      </c>
      <c r="X7945" s="9">
        <f>INDEX(SLA_Policy!$D$2:$D$5,MATCH(F7945,SLA_Policy!$A$2:$A$5,0))</f>
        <v>120</v>
      </c>
      <c r="Y7945" s="9" t="str">
        <f>IF(E7945="Cancelled","Excluded",IF(D7945="",IF((SLA_Policy!$B$8-B7945)*24&gt;X7945,"Open - Breached","Open - On Track"),IF((D7945-B7945)*24&lt;=X7945,"Met","Breached")))</f>
        <v>Breached</v>
      </c>
    </row>
    <row r="7946" spans="1:25" x14ac:dyDescent="0.25">
      <c r="A7946" s="9" t="s">
        <v>12093</v>
      </c>
      <c r="B7946" s="23">
        <v>46146.394444444399</v>
      </c>
      <c r="C7946" s="23">
        <v>46146.3972222222</v>
      </c>
      <c r="D7946" s="23">
        <v>46146.5493055556</v>
      </c>
      <c r="E7946" s="9" t="s">
        <v>212</v>
      </c>
      <c r="F7946" s="9" t="s">
        <v>189</v>
      </c>
      <c r="G7946" s="9" t="s">
        <v>236</v>
      </c>
      <c r="H7946" s="9" t="s">
        <v>167</v>
      </c>
      <c r="I7946" s="9" t="s">
        <v>255</v>
      </c>
      <c r="J7946" s="9" t="s">
        <v>2898</v>
      </c>
      <c r="K7946" s="9" t="s">
        <v>276</v>
      </c>
      <c r="L7946" s="9" t="s">
        <v>12094</v>
      </c>
      <c r="M7946" s="9" t="s">
        <v>12095</v>
      </c>
      <c r="N7946" s="9" t="s">
        <v>200</v>
      </c>
      <c r="O7946" s="9" t="s">
        <v>116</v>
      </c>
      <c r="P7946" s="9" t="s">
        <v>525</v>
      </c>
      <c r="Q7946" s="9" t="s">
        <v>219</v>
      </c>
      <c r="R7946" s="9">
        <v>0</v>
      </c>
      <c r="S7946" s="9">
        <v>33</v>
      </c>
      <c r="U7946" s="9" t="s">
        <v>242</v>
      </c>
      <c r="X7946" s="9">
        <f>INDEX(SLA_Policy!$D$2:$D$5,MATCH(F7946,SLA_Policy!$A$2:$A$5,0))</f>
        <v>120</v>
      </c>
      <c r="Y7946" s="9" t="str">
        <f>IF(E7946="Cancelled","Excluded",IF(D7946="",IF((SLA_Policy!$B$8-B7946)*24&gt;X7946,"Open - Breached","Open - On Track"),IF((D7946-B7946)*24&lt;=X7946,"Met","Breached")))</f>
        <v>Met</v>
      </c>
    </row>
    <row r="7947" spans="1:25" x14ac:dyDescent="0.25">
      <c r="A7947" s="9" t="s">
        <v>12096</v>
      </c>
      <c r="B7947" s="23">
        <v>46146.407638888901</v>
      </c>
      <c r="C7947" s="23">
        <v>46146.468055555597</v>
      </c>
      <c r="D7947" s="23">
        <v>46146.536805555603</v>
      </c>
      <c r="E7947" s="9" t="s">
        <v>212</v>
      </c>
      <c r="F7947" s="9" t="s">
        <v>188</v>
      </c>
      <c r="G7947" s="9" t="s">
        <v>213</v>
      </c>
      <c r="H7947" s="9" t="s">
        <v>166</v>
      </c>
      <c r="I7947" s="9" t="s">
        <v>286</v>
      </c>
      <c r="J7947" s="9" t="s">
        <v>4803</v>
      </c>
      <c r="K7947" s="9" t="s">
        <v>246</v>
      </c>
      <c r="L7947" s="9" t="s">
        <v>226</v>
      </c>
      <c r="M7947" s="9" t="s">
        <v>3034</v>
      </c>
      <c r="N7947" s="9" t="s">
        <v>197</v>
      </c>
      <c r="O7947" s="9" t="s">
        <v>181</v>
      </c>
      <c r="P7947" s="9" t="s">
        <v>289</v>
      </c>
      <c r="Q7947" s="9" t="s">
        <v>219</v>
      </c>
      <c r="R7947" s="9">
        <v>0</v>
      </c>
      <c r="S7947" s="9">
        <v>9</v>
      </c>
      <c r="U7947" s="9" t="s">
        <v>290</v>
      </c>
      <c r="X7947" s="9">
        <f>INDEX(SLA_Policy!$D$2:$D$5,MATCH(F7947,SLA_Policy!$A$2:$A$5,0))</f>
        <v>72</v>
      </c>
      <c r="Y7947" s="9" t="str">
        <f>IF(E7947="Cancelled","Excluded",IF(D7947="",IF((SLA_Policy!$B$8-B7947)*24&gt;X7947,"Open - Breached","Open - On Track"),IF((D7947-B7947)*24&lt;=X7947,"Met","Breached")))</f>
        <v>Met</v>
      </c>
    </row>
    <row r="7948" spans="1:25" x14ac:dyDescent="0.25">
      <c r="A7948" s="9" t="s">
        <v>12097</v>
      </c>
      <c r="B7948" s="23">
        <v>46146.410416666702</v>
      </c>
      <c r="C7948" s="23">
        <v>46146.423611111102</v>
      </c>
      <c r="D7948" s="23">
        <v>46146.435416666704</v>
      </c>
      <c r="E7948" s="9" t="s">
        <v>212</v>
      </c>
      <c r="F7948" s="9" t="s">
        <v>189</v>
      </c>
      <c r="G7948" s="9" t="s">
        <v>213</v>
      </c>
      <c r="H7948" s="9" t="s">
        <v>161</v>
      </c>
      <c r="I7948" s="9" t="s">
        <v>389</v>
      </c>
      <c r="J7948" s="9" t="s">
        <v>4030</v>
      </c>
      <c r="K7948" s="9" t="s">
        <v>246</v>
      </c>
      <c r="L7948" s="9" t="s">
        <v>104</v>
      </c>
      <c r="M7948" s="9" t="s">
        <v>2144</v>
      </c>
      <c r="N7948" s="9" t="s">
        <v>198</v>
      </c>
      <c r="O7948" s="9" t="s">
        <v>116</v>
      </c>
      <c r="P7948" s="9" t="s">
        <v>525</v>
      </c>
      <c r="Q7948" s="9" t="s">
        <v>219</v>
      </c>
      <c r="R7948" s="9">
        <v>0</v>
      </c>
      <c r="S7948" s="9">
        <v>10</v>
      </c>
      <c r="U7948" s="9" t="s">
        <v>221</v>
      </c>
      <c r="X7948" s="9">
        <f>INDEX(SLA_Policy!$D$2:$D$5,MATCH(F7948,SLA_Policy!$A$2:$A$5,0))</f>
        <v>120</v>
      </c>
      <c r="Y7948" s="9" t="str">
        <f>IF(E7948="Cancelled","Excluded",IF(D7948="",IF((SLA_Policy!$B$8-B7948)*24&gt;X7948,"Open - Breached","Open - On Track"),IF((D7948-B7948)*24&lt;=X7948,"Met","Breached")))</f>
        <v>Met</v>
      </c>
    </row>
    <row r="7949" spans="1:25" x14ac:dyDescent="0.25">
      <c r="A7949" s="9" t="s">
        <v>12098</v>
      </c>
      <c r="B7949" s="23">
        <v>46146.410416666702</v>
      </c>
      <c r="C7949" s="23">
        <v>46146.411111111098</v>
      </c>
      <c r="D7949" s="23">
        <v>46146.440277777801</v>
      </c>
      <c r="E7949" s="9" t="s">
        <v>212</v>
      </c>
      <c r="F7949" s="9" t="s">
        <v>187</v>
      </c>
      <c r="G7949" s="9" t="s">
        <v>213</v>
      </c>
      <c r="H7949" s="9" t="s">
        <v>88</v>
      </c>
      <c r="I7949" s="9" t="s">
        <v>92</v>
      </c>
      <c r="J7949" s="9" t="s">
        <v>96</v>
      </c>
      <c r="K7949" s="9" t="s">
        <v>262</v>
      </c>
      <c r="L7949" s="9" t="s">
        <v>104</v>
      </c>
      <c r="M7949" s="9" t="s">
        <v>2077</v>
      </c>
      <c r="N7949" s="9" t="s">
        <v>198</v>
      </c>
      <c r="O7949" s="9" t="s">
        <v>178</v>
      </c>
      <c r="P7949" s="9" t="s">
        <v>414</v>
      </c>
      <c r="Q7949" s="9" t="s">
        <v>273</v>
      </c>
      <c r="R7949" s="9">
        <v>0</v>
      </c>
      <c r="S7949" s="9">
        <v>12</v>
      </c>
      <c r="T7949" s="9" t="s">
        <v>322</v>
      </c>
      <c r="U7949" s="9" t="s">
        <v>266</v>
      </c>
      <c r="W7949" s="9">
        <v>5</v>
      </c>
      <c r="X7949" s="9">
        <f>INDEX(SLA_Policy!$D$2:$D$5,MATCH(F7949,SLA_Policy!$A$2:$A$5,0))</f>
        <v>8</v>
      </c>
      <c r="Y7949" s="9" t="str">
        <f>IF(E7949="Cancelled","Excluded",IF(D7949="",IF((SLA_Policy!$B$8-B7949)*24&gt;X7949,"Open - Breached","Open - On Track"),IF((D7949-B7949)*24&lt;=X7949,"Met","Breached")))</f>
        <v>Met</v>
      </c>
    </row>
    <row r="7950" spans="1:25" x14ac:dyDescent="0.25">
      <c r="A7950" s="9" t="s">
        <v>12099</v>
      </c>
      <c r="B7950" s="23">
        <v>46146.425000000003</v>
      </c>
      <c r="C7950" s="23">
        <v>46146.631249999999</v>
      </c>
      <c r="D7950" s="23">
        <v>46150.317361111098</v>
      </c>
      <c r="E7950" s="9" t="s">
        <v>212</v>
      </c>
      <c r="F7950" s="9" t="s">
        <v>189</v>
      </c>
      <c r="G7950" s="9" t="s">
        <v>213</v>
      </c>
      <c r="H7950" s="9" t="s">
        <v>88</v>
      </c>
      <c r="I7950" s="9" t="s">
        <v>486</v>
      </c>
      <c r="J7950" s="9" t="s">
        <v>527</v>
      </c>
      <c r="K7950" s="9" t="s">
        <v>225</v>
      </c>
      <c r="L7950" s="9" t="s">
        <v>395</v>
      </c>
      <c r="M7950" s="9" t="s">
        <v>700</v>
      </c>
      <c r="N7950" s="9" t="s">
        <v>197</v>
      </c>
      <c r="O7950" s="9" t="s">
        <v>178</v>
      </c>
      <c r="P7950" s="9" t="s">
        <v>321</v>
      </c>
      <c r="Q7950" s="9" t="s">
        <v>219</v>
      </c>
      <c r="R7950" s="9">
        <v>0</v>
      </c>
      <c r="S7950" s="9">
        <v>22</v>
      </c>
      <c r="U7950" s="9" t="s">
        <v>290</v>
      </c>
      <c r="W7950" s="9">
        <v>5</v>
      </c>
      <c r="X7950" s="9">
        <f>INDEX(SLA_Policy!$D$2:$D$5,MATCH(F7950,SLA_Policy!$A$2:$A$5,0))</f>
        <v>120</v>
      </c>
      <c r="Y7950" s="9" t="str">
        <f>IF(E7950="Cancelled","Excluded",IF(D7950="",IF((SLA_Policy!$B$8-B7950)*24&gt;X7950,"Open - Breached","Open - On Track"),IF((D7950-B7950)*24&lt;=X7950,"Met","Breached")))</f>
        <v>Met</v>
      </c>
    </row>
    <row r="7951" spans="1:25" x14ac:dyDescent="0.25">
      <c r="A7951" s="9" t="s">
        <v>12100</v>
      </c>
      <c r="B7951" s="23">
        <v>46146.429861111101</v>
      </c>
      <c r="C7951" s="23">
        <v>46146.504166666702</v>
      </c>
      <c r="E7951" s="9" t="s">
        <v>649</v>
      </c>
      <c r="F7951" s="9" t="s">
        <v>189</v>
      </c>
      <c r="G7951" s="9" t="s">
        <v>236</v>
      </c>
      <c r="H7951" s="9" t="s">
        <v>161</v>
      </c>
      <c r="I7951" s="9" t="s">
        <v>237</v>
      </c>
      <c r="J7951" s="9" t="s">
        <v>775</v>
      </c>
      <c r="K7951" s="9" t="s">
        <v>239</v>
      </c>
      <c r="L7951" s="9" t="s">
        <v>216</v>
      </c>
      <c r="M7951" s="9" t="s">
        <v>3502</v>
      </c>
      <c r="N7951" s="9" t="s">
        <v>196</v>
      </c>
      <c r="O7951" s="9" t="s">
        <v>177</v>
      </c>
      <c r="P7951" s="9" t="s">
        <v>457</v>
      </c>
      <c r="Q7951" s="9" t="s">
        <v>219</v>
      </c>
      <c r="R7951" s="9">
        <v>1</v>
      </c>
      <c r="S7951" s="9">
        <v>5</v>
      </c>
      <c r="X7951" s="9">
        <f>INDEX(SLA_Policy!$D$2:$D$5,MATCH(F7951,SLA_Policy!$A$2:$A$5,0))</f>
        <v>120</v>
      </c>
      <c r="Y7951" s="9" t="str">
        <f>IF(E7951="Cancelled","Excluded",IF(D7951="",IF((SLA_Policy!$B$8-B7951)*24&gt;X7951,"Open - Breached","Open - On Track"),IF((D7951-B7951)*24&lt;=X7951,"Met","Breached")))</f>
        <v>Excluded</v>
      </c>
    </row>
    <row r="7952" spans="1:25" x14ac:dyDescent="0.25">
      <c r="A7952" s="9" t="s">
        <v>12101</v>
      </c>
      <c r="B7952" s="23">
        <v>46146.435416666704</v>
      </c>
      <c r="C7952" s="23">
        <v>46146.4777777778</v>
      </c>
      <c r="D7952" s="23">
        <v>46146.7680555556</v>
      </c>
      <c r="E7952" s="9" t="s">
        <v>212</v>
      </c>
      <c r="F7952" s="9" t="s">
        <v>188</v>
      </c>
      <c r="G7952" s="9" t="s">
        <v>213</v>
      </c>
      <c r="H7952" s="9" t="s">
        <v>162</v>
      </c>
      <c r="I7952" s="9" t="s">
        <v>244</v>
      </c>
      <c r="J7952" s="9" t="s">
        <v>561</v>
      </c>
      <c r="K7952" s="9" t="s">
        <v>303</v>
      </c>
      <c r="L7952" s="9" t="s">
        <v>293</v>
      </c>
      <c r="M7952" s="9" t="s">
        <v>1211</v>
      </c>
      <c r="N7952" s="9" t="s">
        <v>197</v>
      </c>
      <c r="O7952" s="9" t="s">
        <v>179</v>
      </c>
      <c r="P7952" s="9" t="s">
        <v>313</v>
      </c>
      <c r="Q7952" s="9" t="s">
        <v>219</v>
      </c>
      <c r="R7952" s="9">
        <v>0</v>
      </c>
      <c r="S7952" s="9">
        <v>15</v>
      </c>
      <c r="U7952" s="9" t="s">
        <v>266</v>
      </c>
      <c r="X7952" s="9">
        <f>INDEX(SLA_Policy!$D$2:$D$5,MATCH(F7952,SLA_Policy!$A$2:$A$5,0))</f>
        <v>72</v>
      </c>
      <c r="Y7952" s="9" t="str">
        <f>IF(E7952="Cancelled","Excluded",IF(D7952="",IF((SLA_Policy!$B$8-B7952)*24&gt;X7952,"Open - Breached","Open - On Track"),IF((D7952-B7952)*24&lt;=X7952,"Met","Breached")))</f>
        <v>Met</v>
      </c>
    </row>
    <row r="7953" spans="1:25" x14ac:dyDescent="0.25">
      <c r="A7953" s="9" t="s">
        <v>12102</v>
      </c>
      <c r="B7953" s="23">
        <v>46146.440972222197</v>
      </c>
      <c r="C7953" s="23">
        <v>46146.474305555603</v>
      </c>
      <c r="D7953" s="23">
        <v>46147.3527777778</v>
      </c>
      <c r="E7953" s="9" t="s">
        <v>212</v>
      </c>
      <c r="F7953" s="9" t="s">
        <v>189</v>
      </c>
      <c r="G7953" s="9" t="s">
        <v>213</v>
      </c>
      <c r="H7953" s="9" t="s">
        <v>88</v>
      </c>
      <c r="I7953" s="9" t="s">
        <v>268</v>
      </c>
      <c r="J7953" s="9" t="s">
        <v>11309</v>
      </c>
      <c r="K7953" s="9" t="s">
        <v>246</v>
      </c>
      <c r="L7953" s="9" t="s">
        <v>104</v>
      </c>
      <c r="M7953" s="9" t="s">
        <v>583</v>
      </c>
      <c r="N7953" s="9" t="s">
        <v>197</v>
      </c>
      <c r="O7953" s="9" t="s">
        <v>178</v>
      </c>
      <c r="P7953" s="9" t="s">
        <v>272</v>
      </c>
      <c r="Q7953" s="9" t="s">
        <v>219</v>
      </c>
      <c r="R7953" s="9">
        <v>0</v>
      </c>
      <c r="S7953" s="9">
        <v>20</v>
      </c>
      <c r="T7953" s="9" t="s">
        <v>229</v>
      </c>
      <c r="U7953" s="9" t="s">
        <v>266</v>
      </c>
      <c r="W7953" s="9">
        <v>4</v>
      </c>
      <c r="X7953" s="9">
        <f>INDEX(SLA_Policy!$D$2:$D$5,MATCH(F7953,SLA_Policy!$A$2:$A$5,0))</f>
        <v>120</v>
      </c>
      <c r="Y7953" s="9" t="str">
        <f>IF(E7953="Cancelled","Excluded",IF(D7953="",IF((SLA_Policy!$B$8-B7953)*24&gt;X7953,"Open - Breached","Open - On Track"),IF((D7953-B7953)*24&lt;=X7953,"Met","Breached")))</f>
        <v>Met</v>
      </c>
    </row>
    <row r="7954" spans="1:25" x14ac:dyDescent="0.25">
      <c r="A7954" s="9" t="s">
        <v>12103</v>
      </c>
      <c r="B7954" s="23">
        <v>46146.4506944444</v>
      </c>
      <c r="C7954" s="23">
        <v>46146.490277777797</v>
      </c>
      <c r="D7954" s="23">
        <v>46146.726388888899</v>
      </c>
      <c r="E7954" s="9" t="s">
        <v>212</v>
      </c>
      <c r="F7954" s="9" t="s">
        <v>188</v>
      </c>
      <c r="G7954" s="9" t="s">
        <v>213</v>
      </c>
      <c r="H7954" s="9" t="s">
        <v>162</v>
      </c>
      <c r="I7954" s="9" t="s">
        <v>393</v>
      </c>
      <c r="J7954" s="9" t="s">
        <v>1040</v>
      </c>
      <c r="K7954" s="9" t="s">
        <v>262</v>
      </c>
      <c r="L7954" s="9" t="s">
        <v>216</v>
      </c>
      <c r="M7954" s="9" t="s">
        <v>3560</v>
      </c>
      <c r="N7954" s="9" t="s">
        <v>196</v>
      </c>
      <c r="O7954" s="9" t="s">
        <v>116</v>
      </c>
      <c r="P7954" s="9" t="s">
        <v>295</v>
      </c>
      <c r="Q7954" s="9" t="s">
        <v>219</v>
      </c>
      <c r="R7954" s="9">
        <v>0</v>
      </c>
      <c r="S7954" s="9">
        <v>19</v>
      </c>
      <c r="U7954" s="9" t="s">
        <v>248</v>
      </c>
      <c r="X7954" s="9">
        <f>INDEX(SLA_Policy!$D$2:$D$5,MATCH(F7954,SLA_Policy!$A$2:$A$5,0))</f>
        <v>72</v>
      </c>
      <c r="Y7954" s="9" t="str">
        <f>IF(E7954="Cancelled","Excluded",IF(D7954="",IF((SLA_Policy!$B$8-B7954)*24&gt;X7954,"Open - Breached","Open - On Track"),IF((D7954-B7954)*24&lt;=X7954,"Met","Breached")))</f>
        <v>Met</v>
      </c>
    </row>
    <row r="7955" spans="1:25" x14ac:dyDescent="0.25">
      <c r="A7955" s="9" t="s">
        <v>12104</v>
      </c>
      <c r="B7955" s="23">
        <v>46146.456944444399</v>
      </c>
      <c r="C7955" s="23">
        <v>46146.465972222199</v>
      </c>
      <c r="D7955" s="23">
        <v>46147.331250000003</v>
      </c>
      <c r="E7955" s="9" t="s">
        <v>212</v>
      </c>
      <c r="F7955" s="9" t="s">
        <v>189</v>
      </c>
      <c r="G7955" s="9" t="s">
        <v>213</v>
      </c>
      <c r="H7955" s="9" t="s">
        <v>88</v>
      </c>
      <c r="I7955" s="9" t="s">
        <v>268</v>
      </c>
      <c r="J7955" s="9" t="s">
        <v>12105</v>
      </c>
      <c r="K7955" s="9" t="s">
        <v>246</v>
      </c>
      <c r="L7955" s="9" t="s">
        <v>311</v>
      </c>
      <c r="M7955" s="9" t="s">
        <v>3219</v>
      </c>
      <c r="N7955" s="9" t="s">
        <v>200</v>
      </c>
      <c r="O7955" s="9" t="s">
        <v>176</v>
      </c>
      <c r="P7955" s="9" t="s">
        <v>503</v>
      </c>
      <c r="Q7955" s="9" t="s">
        <v>219</v>
      </c>
      <c r="R7955" s="9">
        <v>0</v>
      </c>
      <c r="S7955" s="9">
        <v>10</v>
      </c>
      <c r="T7955" s="9" t="s">
        <v>136</v>
      </c>
      <c r="U7955" s="9" t="s">
        <v>376</v>
      </c>
      <c r="X7955" s="9">
        <f>INDEX(SLA_Policy!$D$2:$D$5,MATCH(F7955,SLA_Policy!$A$2:$A$5,0))</f>
        <v>120</v>
      </c>
      <c r="Y7955" s="9" t="str">
        <f>IF(E7955="Cancelled","Excluded",IF(D7955="",IF((SLA_Policy!$B$8-B7955)*24&gt;X7955,"Open - Breached","Open - On Track"),IF((D7955-B7955)*24&lt;=X7955,"Met","Breached")))</f>
        <v>Met</v>
      </c>
    </row>
    <row r="7956" spans="1:25" x14ac:dyDescent="0.25">
      <c r="A7956" s="9" t="s">
        <v>12106</v>
      </c>
      <c r="B7956" s="23">
        <v>46146.4597222222</v>
      </c>
      <c r="C7956" s="23">
        <v>46146.5131944444</v>
      </c>
      <c r="D7956" s="23">
        <v>46146.769444444399</v>
      </c>
      <c r="E7956" s="9" t="s">
        <v>212</v>
      </c>
      <c r="F7956" s="9" t="s">
        <v>188</v>
      </c>
      <c r="G7956" s="9" t="s">
        <v>236</v>
      </c>
      <c r="H7956" s="9" t="s">
        <v>163</v>
      </c>
      <c r="I7956" s="9" t="s">
        <v>327</v>
      </c>
      <c r="J7956" s="9" t="s">
        <v>946</v>
      </c>
      <c r="K7956" s="9" t="s">
        <v>215</v>
      </c>
      <c r="L7956" s="9" t="s">
        <v>226</v>
      </c>
      <c r="M7956" s="9" t="s">
        <v>911</v>
      </c>
      <c r="N7956" s="9" t="s">
        <v>196</v>
      </c>
      <c r="O7956" s="9" t="s">
        <v>176</v>
      </c>
      <c r="P7956" s="9" t="s">
        <v>228</v>
      </c>
      <c r="Q7956" s="9" t="s">
        <v>219</v>
      </c>
      <c r="R7956" s="9">
        <v>0</v>
      </c>
      <c r="S7956" s="9">
        <v>22</v>
      </c>
      <c r="U7956" s="9" t="s">
        <v>242</v>
      </c>
      <c r="X7956" s="9">
        <f>INDEX(SLA_Policy!$D$2:$D$5,MATCH(F7956,SLA_Policy!$A$2:$A$5,0))</f>
        <v>72</v>
      </c>
      <c r="Y7956" s="9" t="str">
        <f>IF(E7956="Cancelled","Excluded",IF(D7956="",IF((SLA_Policy!$B$8-B7956)*24&gt;X7956,"Open - Breached","Open - On Track"),IF((D7956-B7956)*24&lt;=X7956,"Met","Breached")))</f>
        <v>Met</v>
      </c>
    </row>
    <row r="7957" spans="1:25" x14ac:dyDescent="0.25">
      <c r="A7957" s="9" t="s">
        <v>12107</v>
      </c>
      <c r="B7957" s="23">
        <v>46146.488888888904</v>
      </c>
      <c r="C7957" s="23">
        <v>46146.518750000003</v>
      </c>
      <c r="D7957" s="23">
        <v>46147.370138888902</v>
      </c>
      <c r="E7957" s="9" t="s">
        <v>212</v>
      </c>
      <c r="F7957" s="9" t="s">
        <v>188</v>
      </c>
      <c r="G7957" s="9" t="s">
        <v>236</v>
      </c>
      <c r="H7957" s="9" t="s">
        <v>161</v>
      </c>
      <c r="I7957" s="9" t="s">
        <v>237</v>
      </c>
      <c r="J7957" s="9" t="s">
        <v>12108</v>
      </c>
      <c r="K7957" s="9" t="s">
        <v>215</v>
      </c>
      <c r="L7957" s="9" t="s">
        <v>104</v>
      </c>
      <c r="M7957" s="9" t="s">
        <v>3586</v>
      </c>
      <c r="N7957" s="9" t="s">
        <v>196</v>
      </c>
      <c r="O7957" s="9" t="s">
        <v>177</v>
      </c>
      <c r="P7957" s="9" t="s">
        <v>300</v>
      </c>
      <c r="Q7957" s="9" t="s">
        <v>219</v>
      </c>
      <c r="R7957" s="9">
        <v>0</v>
      </c>
      <c r="S7957" s="9">
        <v>28</v>
      </c>
      <c r="U7957" s="9" t="s">
        <v>242</v>
      </c>
      <c r="W7957" s="9">
        <v>4</v>
      </c>
      <c r="X7957" s="9">
        <f>INDEX(SLA_Policy!$D$2:$D$5,MATCH(F7957,SLA_Policy!$A$2:$A$5,0))</f>
        <v>72</v>
      </c>
      <c r="Y7957" s="9" t="str">
        <f>IF(E7957="Cancelled","Excluded",IF(D7957="",IF((SLA_Policy!$B$8-B7957)*24&gt;X7957,"Open - Breached","Open - On Track"),IF((D7957-B7957)*24&lt;=X7957,"Met","Breached")))</f>
        <v>Met</v>
      </c>
    </row>
    <row r="7958" spans="1:25" x14ac:dyDescent="0.25">
      <c r="A7958" s="9" t="s">
        <v>12109</v>
      </c>
      <c r="B7958" s="23">
        <v>46146.490277777797</v>
      </c>
      <c r="C7958" s="23">
        <v>46146.542361111096</v>
      </c>
      <c r="D7958" s="23">
        <v>46148.334027777797</v>
      </c>
      <c r="E7958" s="9" t="s">
        <v>212</v>
      </c>
      <c r="F7958" s="9" t="s">
        <v>188</v>
      </c>
      <c r="G7958" s="9" t="s">
        <v>213</v>
      </c>
      <c r="H7958" s="9" t="s">
        <v>167</v>
      </c>
      <c r="I7958" s="9" t="s">
        <v>362</v>
      </c>
      <c r="J7958" s="9" t="s">
        <v>12110</v>
      </c>
      <c r="K7958" s="9" t="s">
        <v>215</v>
      </c>
      <c r="L7958" s="9" t="s">
        <v>270</v>
      </c>
      <c r="M7958" s="9" t="s">
        <v>657</v>
      </c>
      <c r="N7958" s="9" t="s">
        <v>196</v>
      </c>
      <c r="O7958" s="9" t="s">
        <v>180</v>
      </c>
      <c r="P7958" s="9" t="s">
        <v>368</v>
      </c>
      <c r="Q7958" s="9" t="s">
        <v>219</v>
      </c>
      <c r="R7958" s="9">
        <v>0</v>
      </c>
      <c r="S7958" s="9">
        <v>52</v>
      </c>
      <c r="T7958" s="9" t="s">
        <v>136</v>
      </c>
      <c r="U7958" s="9" t="s">
        <v>266</v>
      </c>
      <c r="X7958" s="9">
        <f>INDEX(SLA_Policy!$D$2:$D$5,MATCH(F7958,SLA_Policy!$A$2:$A$5,0))</f>
        <v>72</v>
      </c>
      <c r="Y7958" s="9" t="str">
        <f>IF(E7958="Cancelled","Excluded",IF(D7958="",IF((SLA_Policy!$B$8-B7958)*24&gt;X7958,"Open - Breached","Open - On Track"),IF((D7958-B7958)*24&lt;=X7958,"Met","Breached")))</f>
        <v>Met</v>
      </c>
    </row>
    <row r="7959" spans="1:25" x14ac:dyDescent="0.25">
      <c r="A7959" s="9" t="s">
        <v>12111</v>
      </c>
      <c r="B7959" s="23">
        <v>46146.514583333301</v>
      </c>
      <c r="C7959" s="23">
        <v>46146.536805555603</v>
      </c>
      <c r="D7959" s="23">
        <v>46148.370833333298</v>
      </c>
      <c r="E7959" s="9" t="s">
        <v>212</v>
      </c>
      <c r="F7959" s="9" t="s">
        <v>189</v>
      </c>
      <c r="G7959" s="9" t="s">
        <v>213</v>
      </c>
      <c r="H7959" s="9" t="s">
        <v>163</v>
      </c>
      <c r="I7959" s="9" t="s">
        <v>223</v>
      </c>
      <c r="J7959" s="9" t="s">
        <v>324</v>
      </c>
      <c r="K7959" s="9" t="s">
        <v>239</v>
      </c>
      <c r="L7959" s="9" t="s">
        <v>226</v>
      </c>
      <c r="M7959" s="9" t="s">
        <v>757</v>
      </c>
      <c r="N7959" s="9" t="s">
        <v>200</v>
      </c>
      <c r="O7959" s="9" t="s">
        <v>176</v>
      </c>
      <c r="P7959" s="9" t="s">
        <v>228</v>
      </c>
      <c r="Q7959" s="9" t="s">
        <v>219</v>
      </c>
      <c r="R7959" s="9">
        <v>0</v>
      </c>
      <c r="S7959" s="9">
        <v>83</v>
      </c>
      <c r="T7959" s="9" t="s">
        <v>136</v>
      </c>
      <c r="U7959" s="9" t="s">
        <v>230</v>
      </c>
      <c r="W7959" s="9">
        <v>4</v>
      </c>
      <c r="X7959" s="9">
        <f>INDEX(SLA_Policy!$D$2:$D$5,MATCH(F7959,SLA_Policy!$A$2:$A$5,0))</f>
        <v>120</v>
      </c>
      <c r="Y7959" s="9" t="str">
        <f>IF(E7959="Cancelled","Excluded",IF(D7959="",IF((SLA_Policy!$B$8-B7959)*24&gt;X7959,"Open - Breached","Open - On Track"),IF((D7959-B7959)*24&lt;=X7959,"Met","Breached")))</f>
        <v>Met</v>
      </c>
    </row>
    <row r="7960" spans="1:25" x14ac:dyDescent="0.25">
      <c r="A7960" s="9" t="s">
        <v>12112</v>
      </c>
      <c r="B7960" s="23">
        <v>46146.534027777801</v>
      </c>
      <c r="C7960" s="23">
        <v>46146.538194444503</v>
      </c>
      <c r="D7960" s="23">
        <v>46146.5805555556</v>
      </c>
      <c r="E7960" s="9" t="s">
        <v>212</v>
      </c>
      <c r="F7960" s="9" t="s">
        <v>187</v>
      </c>
      <c r="G7960" s="9" t="s">
        <v>213</v>
      </c>
      <c r="H7960" s="9" t="s">
        <v>161</v>
      </c>
      <c r="I7960" s="9" t="s">
        <v>297</v>
      </c>
      <c r="J7960" s="9" t="s">
        <v>6741</v>
      </c>
      <c r="K7960" s="9" t="s">
        <v>246</v>
      </c>
      <c r="L7960" s="9" t="s">
        <v>226</v>
      </c>
      <c r="M7960" s="9" t="s">
        <v>1676</v>
      </c>
      <c r="N7960" s="9" t="s">
        <v>196</v>
      </c>
      <c r="O7960" s="9" t="s">
        <v>177</v>
      </c>
      <c r="P7960" s="9" t="s">
        <v>300</v>
      </c>
      <c r="Q7960" s="9" t="s">
        <v>273</v>
      </c>
      <c r="R7960" s="9">
        <v>0</v>
      </c>
      <c r="S7960" s="9">
        <v>22</v>
      </c>
      <c r="U7960" s="9" t="s">
        <v>376</v>
      </c>
      <c r="W7960" s="9">
        <v>5</v>
      </c>
      <c r="X7960" s="9">
        <f>INDEX(SLA_Policy!$D$2:$D$5,MATCH(F7960,SLA_Policy!$A$2:$A$5,0))</f>
        <v>8</v>
      </c>
      <c r="Y7960" s="9" t="str">
        <f>IF(E7960="Cancelled","Excluded",IF(D7960="",IF((SLA_Policy!$B$8-B7960)*24&gt;X7960,"Open - Breached","Open - On Track"),IF((D7960-B7960)*24&lt;=X7960,"Met","Breached")))</f>
        <v>Met</v>
      </c>
    </row>
    <row r="7961" spans="1:25" x14ac:dyDescent="0.25">
      <c r="A7961" s="9" t="s">
        <v>12113</v>
      </c>
      <c r="B7961" s="23">
        <v>46146.543055555601</v>
      </c>
      <c r="C7961" s="23">
        <v>46146.697916666701</v>
      </c>
      <c r="D7961" s="23">
        <v>46146.75</v>
      </c>
      <c r="E7961" s="9" t="s">
        <v>212</v>
      </c>
      <c r="F7961" s="9" t="s">
        <v>188</v>
      </c>
      <c r="G7961" s="9" t="s">
        <v>213</v>
      </c>
      <c r="H7961" s="9" t="s">
        <v>88</v>
      </c>
      <c r="I7961" s="9" t="s">
        <v>354</v>
      </c>
      <c r="J7961" s="9" t="s">
        <v>708</v>
      </c>
      <c r="K7961" s="9" t="s">
        <v>246</v>
      </c>
      <c r="L7961" s="9" t="s">
        <v>311</v>
      </c>
      <c r="M7961" s="9" t="s">
        <v>768</v>
      </c>
      <c r="N7961" s="9" t="s">
        <v>196</v>
      </c>
      <c r="O7961" s="9" t="s">
        <v>178</v>
      </c>
      <c r="P7961" s="9" t="s">
        <v>272</v>
      </c>
      <c r="Q7961" s="9" t="s">
        <v>219</v>
      </c>
      <c r="R7961" s="9">
        <v>0</v>
      </c>
      <c r="S7961" s="9">
        <v>9</v>
      </c>
      <c r="T7961" s="9" t="s">
        <v>136</v>
      </c>
      <c r="U7961" s="9" t="s">
        <v>266</v>
      </c>
      <c r="X7961" s="9">
        <f>INDEX(SLA_Policy!$D$2:$D$5,MATCH(F7961,SLA_Policy!$A$2:$A$5,0))</f>
        <v>72</v>
      </c>
      <c r="Y7961" s="9" t="str">
        <f>IF(E7961="Cancelled","Excluded",IF(D7961="",IF((SLA_Policy!$B$8-B7961)*24&gt;X7961,"Open - Breached","Open - On Track"),IF((D7961-B7961)*24&lt;=X7961,"Met","Breached")))</f>
        <v>Met</v>
      </c>
    </row>
    <row r="7962" spans="1:25" x14ac:dyDescent="0.25">
      <c r="A7962" s="9" t="s">
        <v>12114</v>
      </c>
      <c r="B7962" s="23">
        <v>46146.554861111101</v>
      </c>
      <c r="C7962" s="23">
        <v>46146.739583333299</v>
      </c>
      <c r="D7962" s="23">
        <v>46149.318749999999</v>
      </c>
      <c r="E7962" s="9" t="s">
        <v>212</v>
      </c>
      <c r="F7962" s="9" t="s">
        <v>189</v>
      </c>
      <c r="G7962" s="9" t="s">
        <v>213</v>
      </c>
      <c r="H7962" s="9" t="s">
        <v>167</v>
      </c>
      <c r="I7962" s="9" t="s">
        <v>362</v>
      </c>
      <c r="J7962" s="9" t="s">
        <v>6662</v>
      </c>
      <c r="K7962" s="9" t="s">
        <v>303</v>
      </c>
      <c r="L7962" s="9" t="s">
        <v>270</v>
      </c>
      <c r="M7962" s="9" t="s">
        <v>8463</v>
      </c>
      <c r="N7962" s="9" t="s">
        <v>196</v>
      </c>
      <c r="O7962" s="9" t="s">
        <v>176</v>
      </c>
      <c r="P7962" s="9" t="s">
        <v>570</v>
      </c>
      <c r="Q7962" s="9" t="s">
        <v>219</v>
      </c>
      <c r="R7962" s="9">
        <v>2</v>
      </c>
      <c r="S7962" s="9">
        <v>83</v>
      </c>
      <c r="U7962" s="9" t="s">
        <v>266</v>
      </c>
      <c r="W7962" s="9">
        <v>4</v>
      </c>
      <c r="X7962" s="9">
        <f>INDEX(SLA_Policy!$D$2:$D$5,MATCH(F7962,SLA_Policy!$A$2:$A$5,0))</f>
        <v>120</v>
      </c>
      <c r="Y7962" s="9" t="str">
        <f>IF(E7962="Cancelled","Excluded",IF(D7962="",IF((SLA_Policy!$B$8-B7962)*24&gt;X7962,"Open - Breached","Open - On Track"),IF((D7962-B7962)*24&lt;=X7962,"Met","Breached")))</f>
        <v>Met</v>
      </c>
    </row>
    <row r="7963" spans="1:25" x14ac:dyDescent="0.25">
      <c r="A7963" s="9" t="s">
        <v>12115</v>
      </c>
      <c r="B7963" s="23">
        <v>46146.570833333302</v>
      </c>
      <c r="C7963" s="23">
        <v>46146.6694444444</v>
      </c>
      <c r="D7963" s="23">
        <v>46147.315277777801</v>
      </c>
      <c r="E7963" s="9" t="s">
        <v>212</v>
      </c>
      <c r="F7963" s="9" t="s">
        <v>189</v>
      </c>
      <c r="G7963" s="9" t="s">
        <v>236</v>
      </c>
      <c r="H7963" s="9" t="s">
        <v>164</v>
      </c>
      <c r="I7963" s="9" t="s">
        <v>421</v>
      </c>
      <c r="J7963" s="9" t="s">
        <v>1010</v>
      </c>
      <c r="K7963" s="9" t="s">
        <v>246</v>
      </c>
      <c r="L7963" s="9" t="s">
        <v>104</v>
      </c>
      <c r="M7963" s="9" t="s">
        <v>3474</v>
      </c>
      <c r="N7963" s="9" t="s">
        <v>196</v>
      </c>
      <c r="O7963" s="9" t="s">
        <v>180</v>
      </c>
      <c r="P7963" s="9" t="s">
        <v>278</v>
      </c>
      <c r="Q7963" s="9" t="s">
        <v>273</v>
      </c>
      <c r="R7963" s="9">
        <v>0</v>
      </c>
      <c r="S7963" s="9">
        <v>13</v>
      </c>
      <c r="T7963" s="9" t="s">
        <v>343</v>
      </c>
      <c r="U7963" s="9" t="s">
        <v>242</v>
      </c>
      <c r="W7963" s="9">
        <v>5</v>
      </c>
      <c r="X7963" s="9">
        <f>INDEX(SLA_Policy!$D$2:$D$5,MATCH(F7963,SLA_Policy!$A$2:$A$5,0))</f>
        <v>120</v>
      </c>
      <c r="Y7963" s="9" t="str">
        <f>IF(E7963="Cancelled","Excluded",IF(D7963="",IF((SLA_Policy!$B$8-B7963)*24&gt;X7963,"Open - Breached","Open - On Track"),IF((D7963-B7963)*24&lt;=X7963,"Met","Breached")))</f>
        <v>Met</v>
      </c>
    </row>
    <row r="7964" spans="1:25" x14ac:dyDescent="0.25">
      <c r="A7964" s="9" t="s">
        <v>12116</v>
      </c>
      <c r="B7964" s="23">
        <v>46146.588888888902</v>
      </c>
      <c r="C7964" s="23">
        <v>46146.590972222199</v>
      </c>
      <c r="D7964" s="23">
        <v>46146.643750000003</v>
      </c>
      <c r="E7964" s="9" t="s">
        <v>212</v>
      </c>
      <c r="F7964" s="9" t="s">
        <v>188</v>
      </c>
      <c r="G7964" s="9" t="s">
        <v>213</v>
      </c>
      <c r="H7964" s="9" t="s">
        <v>161</v>
      </c>
      <c r="I7964" s="9" t="s">
        <v>454</v>
      </c>
      <c r="J7964" s="9" t="s">
        <v>7538</v>
      </c>
      <c r="K7964" s="9" t="s">
        <v>246</v>
      </c>
      <c r="L7964" s="9" t="s">
        <v>104</v>
      </c>
      <c r="M7964" s="9" t="s">
        <v>1149</v>
      </c>
      <c r="N7964" s="9" t="s">
        <v>198</v>
      </c>
      <c r="O7964" s="9" t="s">
        <v>116</v>
      </c>
      <c r="P7964" s="9" t="s">
        <v>218</v>
      </c>
      <c r="Q7964" s="9" t="s">
        <v>219</v>
      </c>
      <c r="R7964" s="9">
        <v>0</v>
      </c>
      <c r="S7964" s="9">
        <v>7</v>
      </c>
      <c r="U7964" s="9" t="s">
        <v>290</v>
      </c>
      <c r="W7964" s="9">
        <v>5</v>
      </c>
      <c r="X7964" s="9">
        <f>INDEX(SLA_Policy!$D$2:$D$5,MATCH(F7964,SLA_Policy!$A$2:$A$5,0))</f>
        <v>72</v>
      </c>
      <c r="Y7964" s="9" t="str">
        <f>IF(E7964="Cancelled","Excluded",IF(D7964="",IF((SLA_Policy!$B$8-B7964)*24&gt;X7964,"Open - Breached","Open - On Track"),IF((D7964-B7964)*24&lt;=X7964,"Met","Breached")))</f>
        <v>Met</v>
      </c>
    </row>
    <row r="7965" spans="1:25" x14ac:dyDescent="0.25">
      <c r="A7965" s="9" t="s">
        <v>12117</v>
      </c>
      <c r="B7965" s="23">
        <v>46146.589583333298</v>
      </c>
      <c r="C7965" s="23">
        <v>46146.654166666704</v>
      </c>
      <c r="D7965" s="23">
        <v>46147.390972222202</v>
      </c>
      <c r="E7965" s="9" t="s">
        <v>212</v>
      </c>
      <c r="F7965" s="9" t="s">
        <v>188</v>
      </c>
      <c r="G7965" s="9" t="s">
        <v>213</v>
      </c>
      <c r="H7965" s="9" t="s">
        <v>162</v>
      </c>
      <c r="I7965" s="9" t="s">
        <v>345</v>
      </c>
      <c r="J7965" s="9" t="s">
        <v>1136</v>
      </c>
      <c r="K7965" s="9" t="s">
        <v>215</v>
      </c>
      <c r="L7965" s="9" t="s">
        <v>307</v>
      </c>
      <c r="M7965" s="9" t="s">
        <v>1279</v>
      </c>
      <c r="N7965" s="9" t="s">
        <v>196</v>
      </c>
      <c r="O7965" s="9" t="s">
        <v>179</v>
      </c>
      <c r="P7965" s="9" t="s">
        <v>337</v>
      </c>
      <c r="Q7965" s="9" t="s">
        <v>219</v>
      </c>
      <c r="R7965" s="9">
        <v>0</v>
      </c>
      <c r="S7965" s="9">
        <v>60</v>
      </c>
      <c r="U7965" s="9" t="s">
        <v>290</v>
      </c>
      <c r="W7965" s="9">
        <v>5</v>
      </c>
      <c r="X7965" s="9">
        <f>INDEX(SLA_Policy!$D$2:$D$5,MATCH(F7965,SLA_Policy!$A$2:$A$5,0))</f>
        <v>72</v>
      </c>
      <c r="Y7965" s="9" t="str">
        <f>IF(E7965="Cancelled","Excluded",IF(D7965="",IF((SLA_Policy!$B$8-B7965)*24&gt;X7965,"Open - Breached","Open - On Track"),IF((D7965-B7965)*24&lt;=X7965,"Met","Breached")))</f>
        <v>Met</v>
      </c>
    </row>
    <row r="7966" spans="1:25" x14ac:dyDescent="0.25">
      <c r="A7966" s="9" t="s">
        <v>12118</v>
      </c>
      <c r="B7966" s="23">
        <v>46146.594444444498</v>
      </c>
      <c r="C7966" s="23">
        <v>46146.597222222197</v>
      </c>
      <c r="D7966" s="23">
        <v>46146.618055555598</v>
      </c>
      <c r="E7966" s="9" t="s">
        <v>212</v>
      </c>
      <c r="F7966" s="9" t="s">
        <v>187</v>
      </c>
      <c r="G7966" s="9" t="s">
        <v>213</v>
      </c>
      <c r="H7966" s="9" t="s">
        <v>162</v>
      </c>
      <c r="I7966" s="9" t="s">
        <v>345</v>
      </c>
      <c r="J7966" s="9" t="s">
        <v>429</v>
      </c>
      <c r="K7966" s="9" t="s">
        <v>246</v>
      </c>
      <c r="L7966" s="9" t="s">
        <v>216</v>
      </c>
      <c r="M7966" s="9" t="s">
        <v>448</v>
      </c>
      <c r="N7966" s="9" t="s">
        <v>199</v>
      </c>
      <c r="O7966" s="9" t="s">
        <v>179</v>
      </c>
      <c r="P7966" s="9" t="s">
        <v>264</v>
      </c>
      <c r="Q7966" s="9" t="s">
        <v>273</v>
      </c>
      <c r="R7966" s="9">
        <v>0</v>
      </c>
      <c r="S7966" s="9">
        <v>10</v>
      </c>
      <c r="U7966" s="9" t="s">
        <v>266</v>
      </c>
      <c r="X7966" s="9">
        <f>INDEX(SLA_Policy!$D$2:$D$5,MATCH(F7966,SLA_Policy!$A$2:$A$5,0))</f>
        <v>8</v>
      </c>
      <c r="Y7966" s="9" t="str">
        <f>IF(E7966="Cancelled","Excluded",IF(D7966="",IF((SLA_Policy!$B$8-B7966)*24&gt;X7966,"Open - Breached","Open - On Track"),IF((D7966-B7966)*24&lt;=X7966,"Met","Breached")))</f>
        <v>Met</v>
      </c>
    </row>
    <row r="7967" spans="1:25" x14ac:dyDescent="0.25">
      <c r="A7967" s="9" t="s">
        <v>12119</v>
      </c>
      <c r="B7967" s="23">
        <v>46146.598611111098</v>
      </c>
      <c r="C7967" s="23">
        <v>46146.6027777778</v>
      </c>
      <c r="D7967" s="23">
        <v>46149.474999999999</v>
      </c>
      <c r="E7967" s="9" t="s">
        <v>212</v>
      </c>
      <c r="F7967" s="9" t="s">
        <v>188</v>
      </c>
      <c r="G7967" s="9" t="s">
        <v>213</v>
      </c>
      <c r="H7967" s="9" t="s">
        <v>163</v>
      </c>
      <c r="I7967" s="9" t="s">
        <v>223</v>
      </c>
      <c r="J7967" s="9" t="s">
        <v>805</v>
      </c>
      <c r="K7967" s="9" t="s">
        <v>410</v>
      </c>
      <c r="L7967" s="9" t="s">
        <v>311</v>
      </c>
      <c r="M7967" s="9" t="s">
        <v>480</v>
      </c>
      <c r="N7967" s="9" t="s">
        <v>198</v>
      </c>
      <c r="O7967" s="9" t="s">
        <v>180</v>
      </c>
      <c r="P7967" s="9" t="s">
        <v>368</v>
      </c>
      <c r="Q7967" s="9" t="s">
        <v>219</v>
      </c>
      <c r="R7967" s="9">
        <v>0</v>
      </c>
      <c r="S7967" s="9">
        <v>42</v>
      </c>
      <c r="T7967" s="9" t="s">
        <v>136</v>
      </c>
      <c r="U7967" s="9" t="s">
        <v>376</v>
      </c>
      <c r="X7967" s="9">
        <f>INDEX(SLA_Policy!$D$2:$D$5,MATCH(F7967,SLA_Policy!$A$2:$A$5,0))</f>
        <v>72</v>
      </c>
      <c r="Y7967" s="9" t="str">
        <f>IF(E7967="Cancelled","Excluded",IF(D7967="",IF((SLA_Policy!$B$8-B7967)*24&gt;X7967,"Open - Breached","Open - On Track"),IF((D7967-B7967)*24&lt;=X7967,"Met","Breached")))</f>
        <v>Met</v>
      </c>
    </row>
    <row r="7968" spans="1:25" x14ac:dyDescent="0.25">
      <c r="A7968" s="9" t="s">
        <v>12120</v>
      </c>
      <c r="B7968" s="23">
        <v>46146.617361111101</v>
      </c>
      <c r="C7968" s="23">
        <v>46146.624305555597</v>
      </c>
      <c r="D7968" s="23">
        <v>46146.654861111099</v>
      </c>
      <c r="E7968" s="9" t="s">
        <v>212</v>
      </c>
      <c r="F7968" s="9" t="s">
        <v>189</v>
      </c>
      <c r="G7968" s="9" t="s">
        <v>213</v>
      </c>
      <c r="H7968" s="9" t="s">
        <v>161</v>
      </c>
      <c r="I7968" s="9" t="s">
        <v>389</v>
      </c>
      <c r="J7968" s="9" t="s">
        <v>5026</v>
      </c>
      <c r="K7968" s="9" t="s">
        <v>239</v>
      </c>
      <c r="L7968" s="9" t="s">
        <v>307</v>
      </c>
      <c r="M7968" s="9" t="s">
        <v>1350</v>
      </c>
      <c r="N7968" s="9" t="s">
        <v>198</v>
      </c>
      <c r="O7968" s="9" t="s">
        <v>116</v>
      </c>
      <c r="P7968" s="9" t="s">
        <v>342</v>
      </c>
      <c r="Q7968" s="9" t="s">
        <v>219</v>
      </c>
      <c r="R7968" s="9">
        <v>0</v>
      </c>
      <c r="S7968" s="9">
        <v>11</v>
      </c>
      <c r="U7968" s="9" t="s">
        <v>290</v>
      </c>
      <c r="W7968" s="9">
        <v>5</v>
      </c>
      <c r="X7968" s="9">
        <f>INDEX(SLA_Policy!$D$2:$D$5,MATCH(F7968,SLA_Policy!$A$2:$A$5,0))</f>
        <v>120</v>
      </c>
      <c r="Y7968" s="9" t="str">
        <f>IF(E7968="Cancelled","Excluded",IF(D7968="",IF((SLA_Policy!$B$8-B7968)*24&gt;X7968,"Open - Breached","Open - On Track"),IF((D7968-B7968)*24&lt;=X7968,"Met","Breached")))</f>
        <v>Met</v>
      </c>
    </row>
    <row r="7969" spans="1:25" x14ac:dyDescent="0.25">
      <c r="A7969" s="9" t="s">
        <v>12121</v>
      </c>
      <c r="B7969" s="23">
        <v>46146.624305555597</v>
      </c>
      <c r="C7969" s="23">
        <v>46146.627083333296</v>
      </c>
      <c r="D7969" s="23">
        <v>46147.393750000003</v>
      </c>
      <c r="E7969" s="9" t="s">
        <v>212</v>
      </c>
      <c r="F7969" s="9" t="s">
        <v>188</v>
      </c>
      <c r="G7969" s="9" t="s">
        <v>213</v>
      </c>
      <c r="H7969" s="9" t="s">
        <v>163</v>
      </c>
      <c r="I7969" s="9" t="s">
        <v>223</v>
      </c>
      <c r="J7969" s="9" t="s">
        <v>224</v>
      </c>
      <c r="K7969" s="9" t="s">
        <v>225</v>
      </c>
      <c r="L7969" s="9" t="s">
        <v>104</v>
      </c>
      <c r="M7969" s="9" t="s">
        <v>5016</v>
      </c>
      <c r="N7969" s="9" t="s">
        <v>200</v>
      </c>
      <c r="O7969" s="9" t="s">
        <v>176</v>
      </c>
      <c r="P7969" s="9" t="s">
        <v>419</v>
      </c>
      <c r="Q7969" s="9" t="s">
        <v>219</v>
      </c>
      <c r="R7969" s="9">
        <v>0</v>
      </c>
      <c r="S7969" s="9">
        <v>77</v>
      </c>
      <c r="T7969" s="9" t="s">
        <v>136</v>
      </c>
      <c r="U7969" s="9" t="s">
        <v>230</v>
      </c>
      <c r="W7969" s="9">
        <v>4</v>
      </c>
      <c r="X7969" s="9">
        <f>INDEX(SLA_Policy!$D$2:$D$5,MATCH(F7969,SLA_Policy!$A$2:$A$5,0))</f>
        <v>72</v>
      </c>
      <c r="Y7969" s="9" t="str">
        <f>IF(E7969="Cancelled","Excluded",IF(D7969="",IF((SLA_Policy!$B$8-B7969)*24&gt;X7969,"Open - Breached","Open - On Track"),IF((D7969-B7969)*24&lt;=X7969,"Met","Breached")))</f>
        <v>Met</v>
      </c>
    </row>
    <row r="7970" spans="1:25" x14ac:dyDescent="0.25">
      <c r="A7970" s="9" t="s">
        <v>12122</v>
      </c>
      <c r="B7970" s="23">
        <v>46146.639583333301</v>
      </c>
      <c r="C7970" s="23">
        <v>46146.661805555603</v>
      </c>
      <c r="D7970" s="23">
        <v>46147.729861111096</v>
      </c>
      <c r="E7970" s="9" t="s">
        <v>212</v>
      </c>
      <c r="F7970" s="9" t="s">
        <v>188</v>
      </c>
      <c r="G7970" s="9" t="s">
        <v>213</v>
      </c>
      <c r="H7970" s="9" t="s">
        <v>167</v>
      </c>
      <c r="I7970" s="9" t="s">
        <v>362</v>
      </c>
      <c r="J7970" s="9" t="s">
        <v>5174</v>
      </c>
      <c r="K7970" s="9" t="s">
        <v>215</v>
      </c>
      <c r="L7970" s="9" t="s">
        <v>270</v>
      </c>
      <c r="M7970" s="9" t="s">
        <v>2751</v>
      </c>
      <c r="N7970" s="9" t="s">
        <v>196</v>
      </c>
      <c r="O7970" s="9" t="s">
        <v>180</v>
      </c>
      <c r="P7970" s="9" t="s">
        <v>318</v>
      </c>
      <c r="Q7970" s="9" t="s">
        <v>219</v>
      </c>
      <c r="R7970" s="9">
        <v>0</v>
      </c>
      <c r="S7970" s="9">
        <v>67</v>
      </c>
      <c r="U7970" s="9" t="s">
        <v>248</v>
      </c>
      <c r="W7970" s="9">
        <v>5</v>
      </c>
      <c r="X7970" s="9">
        <f>INDEX(SLA_Policy!$D$2:$D$5,MATCH(F7970,SLA_Policy!$A$2:$A$5,0))</f>
        <v>72</v>
      </c>
      <c r="Y7970" s="9" t="str">
        <f>IF(E7970="Cancelled","Excluded",IF(D7970="",IF((SLA_Policy!$B$8-B7970)*24&gt;X7970,"Open - Breached","Open - On Track"),IF((D7970-B7970)*24&lt;=X7970,"Met","Breached")))</f>
        <v>Met</v>
      </c>
    </row>
    <row r="7971" spans="1:25" x14ac:dyDescent="0.25">
      <c r="A7971" s="9" t="s">
        <v>12123</v>
      </c>
      <c r="B7971" s="23">
        <v>46146.643750000003</v>
      </c>
      <c r="C7971" s="23">
        <v>46146.654861111099</v>
      </c>
      <c r="D7971" s="23">
        <v>46147.408333333296</v>
      </c>
      <c r="E7971" s="9" t="s">
        <v>212</v>
      </c>
      <c r="F7971" s="9" t="s">
        <v>189</v>
      </c>
      <c r="G7971" s="9" t="s">
        <v>236</v>
      </c>
      <c r="H7971" s="9" t="s">
        <v>164</v>
      </c>
      <c r="I7971" s="9" t="s">
        <v>421</v>
      </c>
      <c r="J7971" s="9" t="s">
        <v>1733</v>
      </c>
      <c r="K7971" s="9" t="s">
        <v>215</v>
      </c>
      <c r="L7971" s="9" t="s">
        <v>351</v>
      </c>
      <c r="M7971" s="9" t="s">
        <v>352</v>
      </c>
      <c r="N7971" s="9" t="s">
        <v>196</v>
      </c>
      <c r="O7971" s="9" t="s">
        <v>116</v>
      </c>
      <c r="P7971" s="9" t="s">
        <v>218</v>
      </c>
      <c r="Q7971" s="9" t="s">
        <v>219</v>
      </c>
      <c r="R7971" s="9">
        <v>0</v>
      </c>
      <c r="S7971" s="9">
        <v>24</v>
      </c>
      <c r="T7971" s="9" t="s">
        <v>343</v>
      </c>
      <c r="U7971" s="9" t="s">
        <v>242</v>
      </c>
      <c r="W7971" s="9">
        <v>5</v>
      </c>
      <c r="X7971" s="9">
        <f>INDEX(SLA_Policy!$D$2:$D$5,MATCH(F7971,SLA_Policy!$A$2:$A$5,0))</f>
        <v>120</v>
      </c>
      <c r="Y7971" s="9" t="str">
        <f>IF(E7971="Cancelled","Excluded",IF(D7971="",IF((SLA_Policy!$B$8-B7971)*24&gt;X7971,"Open - Breached","Open - On Track"),IF((D7971-B7971)*24&lt;=X7971,"Met","Breached")))</f>
        <v>Met</v>
      </c>
    </row>
    <row r="7972" spans="1:25" x14ac:dyDescent="0.25">
      <c r="A7972" s="9" t="s">
        <v>12124</v>
      </c>
      <c r="B7972" s="23">
        <v>46146.670138888898</v>
      </c>
      <c r="C7972" s="23">
        <v>46146.670833333301</v>
      </c>
      <c r="D7972" s="23">
        <v>46147.686805555597</v>
      </c>
      <c r="E7972" s="9" t="s">
        <v>212</v>
      </c>
      <c r="F7972" s="9" t="s">
        <v>188</v>
      </c>
      <c r="G7972" s="9" t="s">
        <v>213</v>
      </c>
      <c r="H7972" s="9" t="s">
        <v>165</v>
      </c>
      <c r="I7972" s="9" t="s">
        <v>2034</v>
      </c>
      <c r="J7972" s="9" t="s">
        <v>12125</v>
      </c>
      <c r="K7972" s="9" t="s">
        <v>225</v>
      </c>
      <c r="L7972" s="9" t="s">
        <v>395</v>
      </c>
      <c r="M7972" s="9" t="s">
        <v>700</v>
      </c>
      <c r="N7972" s="9" t="s">
        <v>198</v>
      </c>
      <c r="O7972" s="9" t="s">
        <v>176</v>
      </c>
      <c r="P7972" s="9" t="s">
        <v>570</v>
      </c>
      <c r="Q7972" s="9" t="s">
        <v>219</v>
      </c>
      <c r="R7972" s="9">
        <v>0</v>
      </c>
      <c r="S7972" s="9">
        <v>29</v>
      </c>
      <c r="U7972" s="9" t="s">
        <v>290</v>
      </c>
      <c r="W7972" s="9">
        <v>3</v>
      </c>
      <c r="X7972" s="9">
        <f>INDEX(SLA_Policy!$D$2:$D$5,MATCH(F7972,SLA_Policy!$A$2:$A$5,0))</f>
        <v>72</v>
      </c>
      <c r="Y7972" s="9" t="str">
        <f>IF(E7972="Cancelled","Excluded",IF(D7972="",IF((SLA_Policy!$B$8-B7972)*24&gt;X7972,"Open - Breached","Open - On Track"),IF((D7972-B7972)*24&lt;=X7972,"Met","Breached")))</f>
        <v>Met</v>
      </c>
    </row>
    <row r="7973" spans="1:25" x14ac:dyDescent="0.25">
      <c r="A7973" s="9" t="s">
        <v>12126</v>
      </c>
      <c r="B7973" s="23">
        <v>46146.693055555603</v>
      </c>
      <c r="C7973" s="23">
        <v>46146.771527777797</v>
      </c>
      <c r="D7973" s="23">
        <v>46156.599305555603</v>
      </c>
      <c r="E7973" s="9" t="s">
        <v>212</v>
      </c>
      <c r="F7973" s="9" t="s">
        <v>189</v>
      </c>
      <c r="G7973" s="9" t="s">
        <v>213</v>
      </c>
      <c r="H7973" s="9" t="s">
        <v>167</v>
      </c>
      <c r="I7973" s="9" t="s">
        <v>349</v>
      </c>
      <c r="J7973" s="9" t="s">
        <v>11998</v>
      </c>
      <c r="K7973" s="9" t="s">
        <v>262</v>
      </c>
      <c r="L7973" s="9" t="s">
        <v>311</v>
      </c>
      <c r="M7973" s="9" t="s">
        <v>1047</v>
      </c>
      <c r="N7973" s="9" t="s">
        <v>199</v>
      </c>
      <c r="O7973" s="9" t="s">
        <v>180</v>
      </c>
      <c r="P7973" s="9" t="s">
        <v>318</v>
      </c>
      <c r="Q7973" s="9" t="s">
        <v>219</v>
      </c>
      <c r="R7973" s="9">
        <v>0</v>
      </c>
      <c r="S7973" s="9">
        <v>26</v>
      </c>
      <c r="U7973" s="9" t="s">
        <v>290</v>
      </c>
      <c r="X7973" s="9">
        <f>INDEX(SLA_Policy!$D$2:$D$5,MATCH(F7973,SLA_Policy!$A$2:$A$5,0))</f>
        <v>120</v>
      </c>
      <c r="Y7973" s="9" t="str">
        <f>IF(E7973="Cancelled","Excluded",IF(D7973="",IF((SLA_Policy!$B$8-B7973)*24&gt;X7973,"Open - Breached","Open - On Track"),IF((D7973-B7973)*24&lt;=X7973,"Met","Breached")))</f>
        <v>Breached</v>
      </c>
    </row>
    <row r="7974" spans="1:25" x14ac:dyDescent="0.25">
      <c r="A7974" s="9" t="s">
        <v>12127</v>
      </c>
      <c r="B7974" s="23">
        <v>46146.702777777798</v>
      </c>
      <c r="C7974" s="23">
        <v>46146.754861111098</v>
      </c>
      <c r="D7974" s="23">
        <v>46147.327777777798</v>
      </c>
      <c r="E7974" s="9" t="s">
        <v>212</v>
      </c>
      <c r="F7974" s="9" t="s">
        <v>188</v>
      </c>
      <c r="G7974" s="9" t="s">
        <v>213</v>
      </c>
      <c r="H7974" s="9" t="s">
        <v>164</v>
      </c>
      <c r="I7974" s="9" t="s">
        <v>260</v>
      </c>
      <c r="J7974" s="9" t="s">
        <v>3267</v>
      </c>
      <c r="K7974" s="9" t="s">
        <v>410</v>
      </c>
      <c r="L7974" s="9" t="s">
        <v>307</v>
      </c>
      <c r="M7974" s="9" t="s">
        <v>787</v>
      </c>
      <c r="N7974" s="9" t="s">
        <v>196</v>
      </c>
      <c r="O7974" s="9" t="s">
        <v>180</v>
      </c>
      <c r="P7974" s="9" t="s">
        <v>278</v>
      </c>
      <c r="Q7974" s="9" t="s">
        <v>219</v>
      </c>
      <c r="R7974" s="9">
        <v>0</v>
      </c>
      <c r="S7974" s="9">
        <v>23</v>
      </c>
      <c r="T7974" s="9" t="s">
        <v>265</v>
      </c>
      <c r="U7974" s="9" t="s">
        <v>248</v>
      </c>
      <c r="X7974" s="9">
        <f>INDEX(SLA_Policy!$D$2:$D$5,MATCH(F7974,SLA_Policy!$A$2:$A$5,0))</f>
        <v>72</v>
      </c>
      <c r="Y7974" s="9" t="str">
        <f>IF(E7974="Cancelled","Excluded",IF(D7974="",IF((SLA_Policy!$B$8-B7974)*24&gt;X7974,"Open - Breached","Open - On Track"),IF((D7974-B7974)*24&lt;=X7974,"Met","Breached")))</f>
        <v>Met</v>
      </c>
    </row>
    <row r="7975" spans="1:25" x14ac:dyDescent="0.25">
      <c r="A7975" s="9" t="s">
        <v>12128</v>
      </c>
      <c r="B7975" s="23">
        <v>46146.722916666702</v>
      </c>
      <c r="C7975" s="23">
        <v>46146.738888888904</v>
      </c>
      <c r="D7975" s="23">
        <v>46147.561805555597</v>
      </c>
      <c r="E7975" s="9" t="s">
        <v>212</v>
      </c>
      <c r="F7975" s="9" t="s">
        <v>189</v>
      </c>
      <c r="G7975" s="9" t="s">
        <v>213</v>
      </c>
      <c r="H7975" s="9" t="s">
        <v>161</v>
      </c>
      <c r="I7975" s="9" t="s">
        <v>297</v>
      </c>
      <c r="J7975" s="9" t="s">
        <v>3611</v>
      </c>
      <c r="K7975" s="9" t="s">
        <v>239</v>
      </c>
      <c r="L7975" s="9" t="s">
        <v>226</v>
      </c>
      <c r="M7975" s="9" t="s">
        <v>1641</v>
      </c>
      <c r="N7975" s="9" t="s">
        <v>198</v>
      </c>
      <c r="O7975" s="9" t="s">
        <v>177</v>
      </c>
      <c r="P7975" s="9" t="s">
        <v>457</v>
      </c>
      <c r="Q7975" s="9" t="s">
        <v>219</v>
      </c>
      <c r="R7975" s="9">
        <v>1</v>
      </c>
      <c r="S7975" s="9">
        <v>17</v>
      </c>
      <c r="U7975" s="9" t="s">
        <v>221</v>
      </c>
      <c r="X7975" s="9">
        <f>INDEX(SLA_Policy!$D$2:$D$5,MATCH(F7975,SLA_Policy!$A$2:$A$5,0))</f>
        <v>120</v>
      </c>
      <c r="Y7975" s="9" t="str">
        <f>IF(E7975="Cancelled","Excluded",IF(D7975="",IF((SLA_Policy!$B$8-B7975)*24&gt;X7975,"Open - Breached","Open - On Track"),IF((D7975-B7975)*24&lt;=X7975,"Met","Breached")))</f>
        <v>Met</v>
      </c>
    </row>
    <row r="7976" spans="1:25" x14ac:dyDescent="0.25">
      <c r="A7976" s="9" t="s">
        <v>12129</v>
      </c>
      <c r="B7976" s="23">
        <v>46146.796527777798</v>
      </c>
      <c r="C7976" s="23">
        <v>46147.2993055556</v>
      </c>
      <c r="D7976" s="23">
        <v>46147.694444444503</v>
      </c>
      <c r="E7976" s="9" t="s">
        <v>212</v>
      </c>
      <c r="F7976" s="9" t="s">
        <v>189</v>
      </c>
      <c r="G7976" s="9" t="s">
        <v>213</v>
      </c>
      <c r="H7976" s="9" t="s">
        <v>162</v>
      </c>
      <c r="I7976" s="9" t="s">
        <v>345</v>
      </c>
      <c r="J7976" s="9" t="s">
        <v>10363</v>
      </c>
      <c r="K7976" s="9" t="s">
        <v>303</v>
      </c>
      <c r="L7976" s="9" t="s">
        <v>311</v>
      </c>
      <c r="M7976" s="9" t="s">
        <v>1797</v>
      </c>
      <c r="N7976" s="9" t="s">
        <v>198</v>
      </c>
      <c r="O7976" s="9" t="s">
        <v>116</v>
      </c>
      <c r="P7976" s="9" t="s">
        <v>258</v>
      </c>
      <c r="Q7976" s="9" t="s">
        <v>219</v>
      </c>
      <c r="R7976" s="9">
        <v>0</v>
      </c>
      <c r="S7976" s="9">
        <v>26</v>
      </c>
      <c r="U7976" s="9" t="s">
        <v>290</v>
      </c>
      <c r="X7976" s="9">
        <f>INDEX(SLA_Policy!$D$2:$D$5,MATCH(F7976,SLA_Policy!$A$2:$A$5,0))</f>
        <v>120</v>
      </c>
      <c r="Y7976" s="9" t="str">
        <f>IF(E7976="Cancelled","Excluded",IF(D7976="",IF((SLA_Policy!$B$8-B7976)*24&gt;X7976,"Open - Breached","Open - On Track"),IF((D7976-B7976)*24&lt;=X7976,"Met","Breached")))</f>
        <v>Met</v>
      </c>
    </row>
    <row r="7977" spans="1:25" x14ac:dyDescent="0.25">
      <c r="A7977" s="9" t="s">
        <v>12130</v>
      </c>
      <c r="B7977" s="23">
        <v>46147.275694444397</v>
      </c>
      <c r="C7977" s="23">
        <v>46147.397916666698</v>
      </c>
      <c r="D7977" s="23">
        <v>46149.367361111101</v>
      </c>
      <c r="E7977" s="9" t="s">
        <v>212</v>
      </c>
      <c r="F7977" s="9" t="s">
        <v>189</v>
      </c>
      <c r="G7977" s="9" t="s">
        <v>213</v>
      </c>
      <c r="H7977" s="9" t="s">
        <v>164</v>
      </c>
      <c r="I7977" s="9" t="s">
        <v>260</v>
      </c>
      <c r="J7977" s="9" t="s">
        <v>261</v>
      </c>
      <c r="K7977" s="9" t="s">
        <v>410</v>
      </c>
      <c r="L7977" s="9" t="s">
        <v>293</v>
      </c>
      <c r="M7977" s="9" t="s">
        <v>1103</v>
      </c>
      <c r="N7977" s="9" t="s">
        <v>197</v>
      </c>
      <c r="O7977" s="9" t="s">
        <v>180</v>
      </c>
      <c r="P7977" s="9" t="s">
        <v>318</v>
      </c>
      <c r="Q7977" s="9" t="s">
        <v>219</v>
      </c>
      <c r="R7977" s="9">
        <v>1</v>
      </c>
      <c r="S7977" s="9">
        <v>26</v>
      </c>
      <c r="T7977" s="9" t="s">
        <v>265</v>
      </c>
      <c r="U7977" s="9" t="s">
        <v>376</v>
      </c>
      <c r="X7977" s="9">
        <f>INDEX(SLA_Policy!$D$2:$D$5,MATCH(F7977,SLA_Policy!$A$2:$A$5,0))</f>
        <v>120</v>
      </c>
      <c r="Y7977" s="9" t="str">
        <f>IF(E7977="Cancelled","Excluded",IF(D7977="",IF((SLA_Policy!$B$8-B7977)*24&gt;X7977,"Open - Breached","Open - On Track"),IF((D7977-B7977)*24&lt;=X7977,"Met","Breached")))</f>
        <v>Met</v>
      </c>
    </row>
    <row r="7978" spans="1:25" x14ac:dyDescent="0.25">
      <c r="A7978" s="9" t="s">
        <v>12131</v>
      </c>
      <c r="B7978" s="23">
        <v>46147.293749999997</v>
      </c>
      <c r="C7978" s="23">
        <v>46147.314583333296</v>
      </c>
      <c r="D7978" s="23">
        <v>46147.724305555603</v>
      </c>
      <c r="E7978" s="9" t="s">
        <v>212</v>
      </c>
      <c r="F7978" s="9" t="s">
        <v>189</v>
      </c>
      <c r="G7978" s="9" t="s">
        <v>213</v>
      </c>
      <c r="H7978" s="9" t="s">
        <v>163</v>
      </c>
      <c r="I7978" s="9" t="s">
        <v>250</v>
      </c>
      <c r="J7978" s="9" t="s">
        <v>935</v>
      </c>
      <c r="K7978" s="9" t="s">
        <v>303</v>
      </c>
      <c r="L7978" s="9" t="s">
        <v>104</v>
      </c>
      <c r="M7978" s="9" t="s">
        <v>6833</v>
      </c>
      <c r="N7978" s="9" t="s">
        <v>196</v>
      </c>
      <c r="O7978" s="9" t="s">
        <v>176</v>
      </c>
      <c r="P7978" s="9" t="s">
        <v>570</v>
      </c>
      <c r="Q7978" s="9" t="s">
        <v>219</v>
      </c>
      <c r="R7978" s="9">
        <v>0</v>
      </c>
      <c r="S7978" s="9">
        <v>54</v>
      </c>
      <c r="T7978" s="9" t="s">
        <v>220</v>
      </c>
      <c r="U7978" s="9" t="s">
        <v>230</v>
      </c>
      <c r="X7978" s="9">
        <f>INDEX(SLA_Policy!$D$2:$D$5,MATCH(F7978,SLA_Policy!$A$2:$A$5,0))</f>
        <v>120</v>
      </c>
      <c r="Y7978" s="9" t="str">
        <f>IF(E7978="Cancelled","Excluded",IF(D7978="",IF((SLA_Policy!$B$8-B7978)*24&gt;X7978,"Open - Breached","Open - On Track"),IF((D7978-B7978)*24&lt;=X7978,"Met","Breached")))</f>
        <v>Met</v>
      </c>
    </row>
    <row r="7979" spans="1:25" x14ac:dyDescent="0.25">
      <c r="A7979" s="9" t="s">
        <v>12132</v>
      </c>
      <c r="B7979" s="23">
        <v>46147.304166666698</v>
      </c>
      <c r="C7979" s="23">
        <v>46147.311805555597</v>
      </c>
      <c r="D7979" s="23">
        <v>46147.427083333299</v>
      </c>
      <c r="E7979" s="9" t="s">
        <v>212</v>
      </c>
      <c r="F7979" s="9" t="s">
        <v>188</v>
      </c>
      <c r="G7979" s="9" t="s">
        <v>213</v>
      </c>
      <c r="H7979" s="9" t="s">
        <v>163</v>
      </c>
      <c r="I7979" s="9" t="s">
        <v>250</v>
      </c>
      <c r="J7979" s="9" t="s">
        <v>2119</v>
      </c>
      <c r="K7979" s="9" t="s">
        <v>262</v>
      </c>
      <c r="L7979" s="9" t="s">
        <v>104</v>
      </c>
      <c r="M7979" s="9" t="s">
        <v>4850</v>
      </c>
      <c r="N7979" s="9" t="s">
        <v>196</v>
      </c>
      <c r="O7979" s="9" t="s">
        <v>176</v>
      </c>
      <c r="P7979" s="9" t="s">
        <v>1159</v>
      </c>
      <c r="Q7979" s="9" t="s">
        <v>219</v>
      </c>
      <c r="R7979" s="9">
        <v>0</v>
      </c>
      <c r="S7979" s="9">
        <v>21</v>
      </c>
      <c r="T7979" s="9" t="s">
        <v>229</v>
      </c>
      <c r="U7979" s="9" t="s">
        <v>230</v>
      </c>
      <c r="W7979" s="9">
        <v>4</v>
      </c>
      <c r="X7979" s="9">
        <f>INDEX(SLA_Policy!$D$2:$D$5,MATCH(F7979,SLA_Policy!$A$2:$A$5,0))</f>
        <v>72</v>
      </c>
      <c r="Y7979" s="9" t="str">
        <f>IF(E7979="Cancelled","Excluded",IF(D7979="",IF((SLA_Policy!$B$8-B7979)*24&gt;X7979,"Open - Breached","Open - On Track"),IF((D7979-B7979)*24&lt;=X7979,"Met","Breached")))</f>
        <v>Met</v>
      </c>
    </row>
    <row r="7980" spans="1:25" x14ac:dyDescent="0.25">
      <c r="A7980" s="9" t="s">
        <v>12133</v>
      </c>
      <c r="B7980" s="23">
        <v>46147.307638888902</v>
      </c>
      <c r="C7980" s="23">
        <v>46147.323611111096</v>
      </c>
      <c r="D7980" s="23">
        <v>46156.359027777798</v>
      </c>
      <c r="E7980" s="9" t="s">
        <v>212</v>
      </c>
      <c r="F7980" s="9" t="s">
        <v>188</v>
      </c>
      <c r="G7980" s="9" t="s">
        <v>236</v>
      </c>
      <c r="H7980" s="9" t="s">
        <v>163</v>
      </c>
      <c r="I7980" s="9" t="s">
        <v>315</v>
      </c>
      <c r="J7980" s="9" t="s">
        <v>2968</v>
      </c>
      <c r="K7980" s="9" t="s">
        <v>215</v>
      </c>
      <c r="L7980" s="9" t="s">
        <v>351</v>
      </c>
      <c r="M7980" s="9" t="s">
        <v>2661</v>
      </c>
      <c r="N7980" s="9" t="s">
        <v>196</v>
      </c>
      <c r="O7980" s="9" t="s">
        <v>180</v>
      </c>
      <c r="P7980" s="9" t="s">
        <v>368</v>
      </c>
      <c r="Q7980" s="9" t="s">
        <v>219</v>
      </c>
      <c r="R7980" s="9">
        <v>0</v>
      </c>
      <c r="S7980" s="9">
        <v>97</v>
      </c>
      <c r="T7980" s="9" t="s">
        <v>220</v>
      </c>
      <c r="U7980" s="9" t="s">
        <v>242</v>
      </c>
      <c r="X7980" s="9">
        <f>INDEX(SLA_Policy!$D$2:$D$5,MATCH(F7980,SLA_Policy!$A$2:$A$5,0))</f>
        <v>72</v>
      </c>
      <c r="Y7980" s="9" t="str">
        <f>IF(E7980="Cancelled","Excluded",IF(D7980="",IF((SLA_Policy!$B$8-B7980)*24&gt;X7980,"Open - Breached","Open - On Track"),IF((D7980-B7980)*24&lt;=X7980,"Met","Breached")))</f>
        <v>Breached</v>
      </c>
    </row>
    <row r="7981" spans="1:25" x14ac:dyDescent="0.25">
      <c r="A7981" s="9" t="s">
        <v>12134</v>
      </c>
      <c r="B7981" s="23">
        <v>46147.331944444399</v>
      </c>
      <c r="C7981" s="23">
        <v>46147.349305555603</v>
      </c>
      <c r="D7981" s="23">
        <v>46147.654166666704</v>
      </c>
      <c r="E7981" s="9" t="s">
        <v>212</v>
      </c>
      <c r="F7981" s="9" t="s">
        <v>188</v>
      </c>
      <c r="G7981" s="9" t="s">
        <v>213</v>
      </c>
      <c r="H7981" s="9" t="s">
        <v>88</v>
      </c>
      <c r="I7981" s="9" t="s">
        <v>92</v>
      </c>
      <c r="J7981" s="9" t="s">
        <v>7642</v>
      </c>
      <c r="K7981" s="9" t="s">
        <v>215</v>
      </c>
      <c r="L7981" s="9" t="s">
        <v>293</v>
      </c>
      <c r="M7981" s="9" t="s">
        <v>2382</v>
      </c>
      <c r="N7981" s="9" t="s">
        <v>196</v>
      </c>
      <c r="O7981" s="9" t="s">
        <v>116</v>
      </c>
      <c r="P7981" s="9" t="s">
        <v>551</v>
      </c>
      <c r="Q7981" s="9" t="s">
        <v>219</v>
      </c>
      <c r="R7981" s="9">
        <v>0</v>
      </c>
      <c r="S7981" s="9">
        <v>23</v>
      </c>
      <c r="T7981" s="9" t="s">
        <v>220</v>
      </c>
      <c r="U7981" s="9" t="s">
        <v>266</v>
      </c>
      <c r="X7981" s="9">
        <f>INDEX(SLA_Policy!$D$2:$D$5,MATCH(F7981,SLA_Policy!$A$2:$A$5,0))</f>
        <v>72</v>
      </c>
      <c r="Y7981" s="9" t="str">
        <f>IF(E7981="Cancelled","Excluded",IF(D7981="",IF((SLA_Policy!$B$8-B7981)*24&gt;X7981,"Open - Breached","Open - On Track"),IF((D7981-B7981)*24&lt;=X7981,"Met","Breached")))</f>
        <v>Met</v>
      </c>
    </row>
    <row r="7982" spans="1:25" x14ac:dyDescent="0.25">
      <c r="A7982" s="9" t="s">
        <v>12135</v>
      </c>
      <c r="B7982" s="23">
        <v>46147.34375</v>
      </c>
      <c r="C7982" s="23">
        <v>46147.421527777798</v>
      </c>
      <c r="D7982" s="23">
        <v>46148.329861111102</v>
      </c>
      <c r="E7982" s="9" t="s">
        <v>212</v>
      </c>
      <c r="F7982" s="9" t="s">
        <v>188</v>
      </c>
      <c r="G7982" s="9" t="s">
        <v>213</v>
      </c>
      <c r="H7982" s="9" t="s">
        <v>162</v>
      </c>
      <c r="I7982" s="9" t="s">
        <v>393</v>
      </c>
      <c r="J7982" s="9" t="s">
        <v>1326</v>
      </c>
      <c r="K7982" s="9" t="s">
        <v>303</v>
      </c>
      <c r="L7982" s="9" t="s">
        <v>104</v>
      </c>
      <c r="M7982" s="9" t="s">
        <v>3990</v>
      </c>
      <c r="N7982" s="9" t="s">
        <v>197</v>
      </c>
      <c r="O7982" s="9" t="s">
        <v>116</v>
      </c>
      <c r="P7982" s="9" t="s">
        <v>590</v>
      </c>
      <c r="Q7982" s="9" t="s">
        <v>219</v>
      </c>
      <c r="R7982" s="9">
        <v>0</v>
      </c>
      <c r="S7982" s="9">
        <v>9</v>
      </c>
      <c r="U7982" s="9" t="s">
        <v>290</v>
      </c>
      <c r="X7982" s="9">
        <f>INDEX(SLA_Policy!$D$2:$D$5,MATCH(F7982,SLA_Policy!$A$2:$A$5,0))</f>
        <v>72</v>
      </c>
      <c r="Y7982" s="9" t="str">
        <f>IF(E7982="Cancelled","Excluded",IF(D7982="",IF((SLA_Policy!$B$8-B7982)*24&gt;X7982,"Open - Breached","Open - On Track"),IF((D7982-B7982)*24&lt;=X7982,"Met","Breached")))</f>
        <v>Met</v>
      </c>
    </row>
    <row r="7983" spans="1:25" x14ac:dyDescent="0.25">
      <c r="A7983" s="9" t="s">
        <v>12136</v>
      </c>
      <c r="B7983" s="23">
        <v>46147.347222222197</v>
      </c>
      <c r="C7983" s="23">
        <v>46147.384722222203</v>
      </c>
      <c r="D7983" s="23">
        <v>46149.336805555598</v>
      </c>
      <c r="E7983" s="9" t="s">
        <v>212</v>
      </c>
      <c r="F7983" s="9" t="s">
        <v>189</v>
      </c>
      <c r="G7983" s="9" t="s">
        <v>236</v>
      </c>
      <c r="H7983" s="9" t="s">
        <v>161</v>
      </c>
      <c r="I7983" s="9" t="s">
        <v>482</v>
      </c>
      <c r="J7983" s="9" t="s">
        <v>2276</v>
      </c>
      <c r="K7983" s="9" t="s">
        <v>239</v>
      </c>
      <c r="L7983" s="9" t="s">
        <v>104</v>
      </c>
      <c r="M7983" s="9" t="s">
        <v>1788</v>
      </c>
      <c r="N7983" s="9" t="s">
        <v>196</v>
      </c>
      <c r="O7983" s="9" t="s">
        <v>116</v>
      </c>
      <c r="P7983" s="9" t="s">
        <v>218</v>
      </c>
      <c r="Q7983" s="9" t="s">
        <v>219</v>
      </c>
      <c r="R7983" s="9">
        <v>0</v>
      </c>
      <c r="S7983" s="9">
        <v>44</v>
      </c>
      <c r="U7983" s="9" t="s">
        <v>242</v>
      </c>
      <c r="W7983" s="9">
        <v>4</v>
      </c>
      <c r="X7983" s="9">
        <f>INDEX(SLA_Policy!$D$2:$D$5,MATCH(F7983,SLA_Policy!$A$2:$A$5,0))</f>
        <v>120</v>
      </c>
      <c r="Y7983" s="9" t="str">
        <f>IF(E7983="Cancelled","Excluded",IF(D7983="",IF((SLA_Policy!$B$8-B7983)*24&gt;X7983,"Open - Breached","Open - On Track"),IF((D7983-B7983)*24&lt;=X7983,"Met","Breached")))</f>
        <v>Met</v>
      </c>
    </row>
    <row r="7984" spans="1:25" x14ac:dyDescent="0.25">
      <c r="A7984" s="9" t="s">
        <v>12137</v>
      </c>
      <c r="B7984" s="23">
        <v>46147.363888888904</v>
      </c>
      <c r="C7984" s="23">
        <v>46147.445833333302</v>
      </c>
      <c r="D7984" s="23">
        <v>46147.463194444397</v>
      </c>
      <c r="E7984" s="9" t="s">
        <v>212</v>
      </c>
      <c r="F7984" s="9" t="s">
        <v>188</v>
      </c>
      <c r="G7984" s="9" t="s">
        <v>213</v>
      </c>
      <c r="H7984" s="9" t="s">
        <v>165</v>
      </c>
      <c r="I7984" s="9" t="s">
        <v>567</v>
      </c>
      <c r="J7984" s="9" t="s">
        <v>1154</v>
      </c>
      <c r="K7984" s="9" t="s">
        <v>239</v>
      </c>
      <c r="L7984" s="9" t="s">
        <v>293</v>
      </c>
      <c r="M7984" s="9" t="s">
        <v>3920</v>
      </c>
      <c r="N7984" s="9" t="s">
        <v>197</v>
      </c>
      <c r="O7984" s="9" t="s">
        <v>176</v>
      </c>
      <c r="P7984" s="9" t="s">
        <v>503</v>
      </c>
      <c r="Q7984" s="9" t="s">
        <v>219</v>
      </c>
      <c r="R7984" s="9">
        <v>0</v>
      </c>
      <c r="S7984" s="9">
        <v>10</v>
      </c>
      <c r="U7984" s="9" t="s">
        <v>230</v>
      </c>
      <c r="W7984" s="9">
        <v>4</v>
      </c>
      <c r="X7984" s="9">
        <f>INDEX(SLA_Policy!$D$2:$D$5,MATCH(F7984,SLA_Policy!$A$2:$A$5,0))</f>
        <v>72</v>
      </c>
      <c r="Y7984" s="9" t="str">
        <f>IF(E7984="Cancelled","Excluded",IF(D7984="",IF((SLA_Policy!$B$8-B7984)*24&gt;X7984,"Open - Breached","Open - On Track"),IF((D7984-B7984)*24&lt;=X7984,"Met","Breached")))</f>
        <v>Met</v>
      </c>
    </row>
    <row r="7985" spans="1:25" x14ac:dyDescent="0.25">
      <c r="A7985" s="9" t="s">
        <v>12138</v>
      </c>
      <c r="B7985" s="23">
        <v>46147.371527777803</v>
      </c>
      <c r="C7985" s="23">
        <v>46147.372916666704</v>
      </c>
      <c r="D7985" s="23">
        <v>46147.432638888902</v>
      </c>
      <c r="E7985" s="9" t="s">
        <v>212</v>
      </c>
      <c r="F7985" s="9" t="s">
        <v>186</v>
      </c>
      <c r="G7985" s="9" t="s">
        <v>213</v>
      </c>
      <c r="H7985" s="9" t="s">
        <v>88</v>
      </c>
      <c r="I7985" s="9" t="s">
        <v>92</v>
      </c>
      <c r="J7985" s="9" t="s">
        <v>1082</v>
      </c>
      <c r="K7985" s="9" t="s">
        <v>246</v>
      </c>
      <c r="L7985" s="9" t="s">
        <v>104</v>
      </c>
      <c r="M7985" s="9" t="s">
        <v>2144</v>
      </c>
      <c r="N7985" s="9" t="s">
        <v>198</v>
      </c>
      <c r="O7985" s="9" t="s">
        <v>178</v>
      </c>
      <c r="P7985" s="9" t="s">
        <v>321</v>
      </c>
      <c r="Q7985" s="9" t="s">
        <v>273</v>
      </c>
      <c r="R7985" s="9">
        <v>0</v>
      </c>
      <c r="S7985" s="9">
        <v>29</v>
      </c>
      <c r="T7985" s="9" t="s">
        <v>229</v>
      </c>
      <c r="U7985" s="9" t="s">
        <v>230</v>
      </c>
      <c r="W7985" s="9">
        <v>4</v>
      </c>
      <c r="X7985" s="9">
        <f>INDEX(SLA_Policy!$D$2:$D$5,MATCH(F7985,SLA_Policy!$A$2:$A$5,0))</f>
        <v>4</v>
      </c>
      <c r="Y7985" s="9" t="str">
        <f>IF(E7985="Cancelled","Excluded",IF(D7985="",IF((SLA_Policy!$B$8-B7985)*24&gt;X7985,"Open - Breached","Open - On Track"),IF((D7985-B7985)*24&lt;=X7985,"Met","Breached")))</f>
        <v>Met</v>
      </c>
    </row>
    <row r="7986" spans="1:25" x14ac:dyDescent="0.25">
      <c r="A7986" s="9" t="s">
        <v>12139</v>
      </c>
      <c r="B7986" s="23">
        <v>46147.385416666701</v>
      </c>
      <c r="C7986" s="23">
        <v>46147.420138888898</v>
      </c>
      <c r="D7986" s="23">
        <v>46148.316666666702</v>
      </c>
      <c r="E7986" s="9" t="s">
        <v>212</v>
      </c>
      <c r="F7986" s="9" t="s">
        <v>188</v>
      </c>
      <c r="G7986" s="9" t="s">
        <v>236</v>
      </c>
      <c r="H7986" s="9" t="s">
        <v>167</v>
      </c>
      <c r="I7986" s="9" t="s">
        <v>255</v>
      </c>
      <c r="J7986" s="9" t="s">
        <v>7376</v>
      </c>
      <c r="K7986" s="9" t="s">
        <v>246</v>
      </c>
      <c r="L7986" s="9" t="s">
        <v>104</v>
      </c>
      <c r="M7986" s="9" t="s">
        <v>12140</v>
      </c>
      <c r="N7986" s="9" t="s">
        <v>196</v>
      </c>
      <c r="O7986" s="9" t="s">
        <v>116</v>
      </c>
      <c r="P7986" s="9" t="s">
        <v>590</v>
      </c>
      <c r="Q7986" s="9" t="s">
        <v>219</v>
      </c>
      <c r="R7986" s="9">
        <v>0</v>
      </c>
      <c r="S7986" s="9">
        <v>28</v>
      </c>
      <c r="U7986" s="9" t="s">
        <v>242</v>
      </c>
      <c r="X7986" s="9">
        <f>INDEX(SLA_Policy!$D$2:$D$5,MATCH(F7986,SLA_Policy!$A$2:$A$5,0))</f>
        <v>72</v>
      </c>
      <c r="Y7986" s="9" t="str">
        <f>IF(E7986="Cancelled","Excluded",IF(D7986="",IF((SLA_Policy!$B$8-B7986)*24&gt;X7986,"Open - Breached","Open - On Track"),IF((D7986-B7986)*24&lt;=X7986,"Met","Breached")))</f>
        <v>Met</v>
      </c>
    </row>
    <row r="7987" spans="1:25" x14ac:dyDescent="0.25">
      <c r="A7987" s="9" t="s">
        <v>12141</v>
      </c>
      <c r="B7987" s="23">
        <v>46147.385416666701</v>
      </c>
      <c r="C7987" s="23">
        <v>46147.389583333301</v>
      </c>
      <c r="D7987" s="23">
        <v>46147.53125</v>
      </c>
      <c r="E7987" s="9" t="s">
        <v>212</v>
      </c>
      <c r="F7987" s="9" t="s">
        <v>189</v>
      </c>
      <c r="G7987" s="9" t="s">
        <v>213</v>
      </c>
      <c r="H7987" s="9" t="s">
        <v>88</v>
      </c>
      <c r="I7987" s="9" t="s">
        <v>268</v>
      </c>
      <c r="J7987" s="9" t="s">
        <v>1862</v>
      </c>
      <c r="K7987" s="9" t="s">
        <v>262</v>
      </c>
      <c r="L7987" s="9" t="s">
        <v>216</v>
      </c>
      <c r="M7987" s="9" t="s">
        <v>507</v>
      </c>
      <c r="N7987" s="9" t="s">
        <v>198</v>
      </c>
      <c r="O7987" s="9" t="s">
        <v>178</v>
      </c>
      <c r="P7987" s="9" t="s">
        <v>272</v>
      </c>
      <c r="Q7987" s="9" t="s">
        <v>219</v>
      </c>
      <c r="R7987" s="9">
        <v>0</v>
      </c>
      <c r="S7987" s="9">
        <v>31</v>
      </c>
      <c r="T7987" s="9" t="s">
        <v>229</v>
      </c>
      <c r="U7987" s="9" t="s">
        <v>290</v>
      </c>
      <c r="W7987" s="9">
        <v>5</v>
      </c>
      <c r="X7987" s="9">
        <f>INDEX(SLA_Policy!$D$2:$D$5,MATCH(F7987,SLA_Policy!$A$2:$A$5,0))</f>
        <v>120</v>
      </c>
      <c r="Y7987" s="9" t="str">
        <f>IF(E7987="Cancelled","Excluded",IF(D7987="",IF((SLA_Policy!$B$8-B7987)*24&gt;X7987,"Open - Breached","Open - On Track"),IF((D7987-B7987)*24&lt;=X7987,"Met","Breached")))</f>
        <v>Met</v>
      </c>
    </row>
    <row r="7988" spans="1:25" x14ac:dyDescent="0.25">
      <c r="A7988" s="9" t="s">
        <v>12142</v>
      </c>
      <c r="B7988" s="23">
        <v>46147.3881944444</v>
      </c>
      <c r="C7988" s="23">
        <v>46147.409722222197</v>
      </c>
      <c r="D7988" s="23">
        <v>46148.618055555598</v>
      </c>
      <c r="E7988" s="9" t="s">
        <v>212</v>
      </c>
      <c r="F7988" s="9" t="s">
        <v>189</v>
      </c>
      <c r="G7988" s="9" t="s">
        <v>213</v>
      </c>
      <c r="H7988" s="9" t="s">
        <v>162</v>
      </c>
      <c r="I7988" s="9" t="s">
        <v>393</v>
      </c>
      <c r="J7988" s="9" t="s">
        <v>1040</v>
      </c>
      <c r="K7988" s="9" t="s">
        <v>262</v>
      </c>
      <c r="L7988" s="9" t="s">
        <v>216</v>
      </c>
      <c r="M7988" s="9" t="s">
        <v>507</v>
      </c>
      <c r="N7988" s="9" t="s">
        <v>197</v>
      </c>
      <c r="O7988" s="9" t="s">
        <v>176</v>
      </c>
      <c r="P7988" s="9" t="s">
        <v>570</v>
      </c>
      <c r="Q7988" s="9" t="s">
        <v>219</v>
      </c>
      <c r="R7988" s="9">
        <v>1</v>
      </c>
      <c r="S7988" s="9">
        <v>60</v>
      </c>
      <c r="U7988" s="9" t="s">
        <v>661</v>
      </c>
      <c r="X7988" s="9">
        <f>INDEX(SLA_Policy!$D$2:$D$5,MATCH(F7988,SLA_Policy!$A$2:$A$5,0))</f>
        <v>120</v>
      </c>
      <c r="Y7988" s="9" t="str">
        <f>IF(E7988="Cancelled","Excluded",IF(D7988="",IF((SLA_Policy!$B$8-B7988)*24&gt;X7988,"Open - Breached","Open - On Track"),IF((D7988-B7988)*24&lt;=X7988,"Met","Breached")))</f>
        <v>Met</v>
      </c>
    </row>
    <row r="7989" spans="1:25" x14ac:dyDescent="0.25">
      <c r="A7989" s="9" t="s">
        <v>12143</v>
      </c>
      <c r="B7989" s="23">
        <v>46147.390277777798</v>
      </c>
      <c r="C7989" s="23">
        <v>46147.529166666704</v>
      </c>
      <c r="D7989" s="23">
        <v>46147.6118055556</v>
      </c>
      <c r="E7989" s="9" t="s">
        <v>212</v>
      </c>
      <c r="F7989" s="9" t="s">
        <v>188</v>
      </c>
      <c r="G7989" s="9" t="s">
        <v>213</v>
      </c>
      <c r="H7989" s="9" t="s">
        <v>166</v>
      </c>
      <c r="I7989" s="9" t="s">
        <v>286</v>
      </c>
      <c r="J7989" s="9" t="s">
        <v>8830</v>
      </c>
      <c r="K7989" s="9" t="s">
        <v>246</v>
      </c>
      <c r="L7989" s="9" t="s">
        <v>311</v>
      </c>
      <c r="M7989" s="9" t="s">
        <v>1152</v>
      </c>
      <c r="N7989" s="9" t="s">
        <v>196</v>
      </c>
      <c r="O7989" s="9" t="s">
        <v>181</v>
      </c>
      <c r="P7989" s="9" t="s">
        <v>289</v>
      </c>
      <c r="Q7989" s="9" t="s">
        <v>219</v>
      </c>
      <c r="R7989" s="9">
        <v>1</v>
      </c>
      <c r="S7989" s="9">
        <v>31</v>
      </c>
      <c r="U7989" s="9" t="s">
        <v>290</v>
      </c>
      <c r="X7989" s="9">
        <f>INDEX(SLA_Policy!$D$2:$D$5,MATCH(F7989,SLA_Policy!$A$2:$A$5,0))</f>
        <v>72</v>
      </c>
      <c r="Y7989" s="9" t="str">
        <f>IF(E7989="Cancelled","Excluded",IF(D7989="",IF((SLA_Policy!$B$8-B7989)*24&gt;X7989,"Open - Breached","Open - On Track"),IF((D7989-B7989)*24&lt;=X7989,"Met","Breached")))</f>
        <v>Met</v>
      </c>
    </row>
    <row r="7990" spans="1:25" x14ac:dyDescent="0.25">
      <c r="A7990" s="9" t="s">
        <v>12144</v>
      </c>
      <c r="B7990" s="23">
        <v>46147.396527777797</v>
      </c>
      <c r="C7990" s="23">
        <v>46147.402777777803</v>
      </c>
      <c r="D7990" s="23">
        <v>46147.6430555556</v>
      </c>
      <c r="E7990" s="9" t="s">
        <v>212</v>
      </c>
      <c r="F7990" s="9" t="s">
        <v>187</v>
      </c>
      <c r="G7990" s="9" t="s">
        <v>213</v>
      </c>
      <c r="H7990" s="9" t="s">
        <v>167</v>
      </c>
      <c r="I7990" s="9" t="s">
        <v>536</v>
      </c>
      <c r="J7990" s="9" t="s">
        <v>5394</v>
      </c>
      <c r="K7990" s="9" t="s">
        <v>246</v>
      </c>
      <c r="L7990" s="9" t="s">
        <v>226</v>
      </c>
      <c r="M7990" s="9" t="s">
        <v>2511</v>
      </c>
      <c r="N7990" s="9" t="s">
        <v>196</v>
      </c>
      <c r="O7990" s="9" t="s">
        <v>180</v>
      </c>
      <c r="P7990" s="9" t="s">
        <v>318</v>
      </c>
      <c r="Q7990" s="9" t="s">
        <v>273</v>
      </c>
      <c r="R7990" s="9">
        <v>0</v>
      </c>
      <c r="S7990" s="9">
        <v>78</v>
      </c>
      <c r="T7990" s="9" t="s">
        <v>136</v>
      </c>
      <c r="U7990" s="9" t="s">
        <v>248</v>
      </c>
      <c r="X7990" s="9">
        <f>INDEX(SLA_Policy!$D$2:$D$5,MATCH(F7990,SLA_Policy!$A$2:$A$5,0))</f>
        <v>8</v>
      </c>
      <c r="Y7990" s="9" t="str">
        <f>IF(E7990="Cancelled","Excluded",IF(D7990="",IF((SLA_Policy!$B$8-B7990)*24&gt;X7990,"Open - Breached","Open - On Track"),IF((D7990-B7990)*24&lt;=X7990,"Met","Breached")))</f>
        <v>Met</v>
      </c>
    </row>
    <row r="7991" spans="1:25" x14ac:dyDescent="0.25">
      <c r="A7991" s="9" t="s">
        <v>12145</v>
      </c>
      <c r="B7991" s="23">
        <v>46147.409027777801</v>
      </c>
      <c r="C7991" s="23">
        <v>46147.431250000001</v>
      </c>
      <c r="D7991" s="23">
        <v>46148.407638888901</v>
      </c>
      <c r="E7991" s="9" t="s">
        <v>212</v>
      </c>
      <c r="F7991" s="9" t="s">
        <v>188</v>
      </c>
      <c r="G7991" s="9" t="s">
        <v>213</v>
      </c>
      <c r="H7991" s="9" t="s">
        <v>163</v>
      </c>
      <c r="I7991" s="9" t="s">
        <v>405</v>
      </c>
      <c r="J7991" s="9" t="s">
        <v>3001</v>
      </c>
      <c r="K7991" s="9" t="s">
        <v>246</v>
      </c>
      <c r="L7991" s="9" t="s">
        <v>216</v>
      </c>
      <c r="M7991" s="9" t="s">
        <v>2246</v>
      </c>
      <c r="N7991" s="9" t="s">
        <v>196</v>
      </c>
      <c r="O7991" s="9" t="s">
        <v>176</v>
      </c>
      <c r="P7991" s="9" t="s">
        <v>228</v>
      </c>
      <c r="Q7991" s="9" t="s">
        <v>219</v>
      </c>
      <c r="R7991" s="9">
        <v>0</v>
      </c>
      <c r="S7991" s="9">
        <v>49</v>
      </c>
      <c r="U7991" s="9" t="s">
        <v>266</v>
      </c>
      <c r="X7991" s="9">
        <f>INDEX(SLA_Policy!$D$2:$D$5,MATCH(F7991,SLA_Policy!$A$2:$A$5,0))</f>
        <v>72</v>
      </c>
      <c r="Y7991" s="9" t="str">
        <f>IF(E7991="Cancelled","Excluded",IF(D7991="",IF((SLA_Policy!$B$8-B7991)*24&gt;X7991,"Open - Breached","Open - On Track"),IF((D7991-B7991)*24&lt;=X7991,"Met","Breached")))</f>
        <v>Met</v>
      </c>
    </row>
    <row r="7992" spans="1:25" x14ac:dyDescent="0.25">
      <c r="A7992" s="9" t="s">
        <v>12146</v>
      </c>
      <c r="B7992" s="23">
        <v>46147.413194444503</v>
      </c>
      <c r="C7992" s="23">
        <v>46147.429861111101</v>
      </c>
      <c r="D7992" s="23">
        <v>46147.448611111096</v>
      </c>
      <c r="E7992" s="9" t="s">
        <v>212</v>
      </c>
      <c r="F7992" s="9" t="s">
        <v>188</v>
      </c>
      <c r="G7992" s="9" t="s">
        <v>213</v>
      </c>
      <c r="H7992" s="9" t="s">
        <v>162</v>
      </c>
      <c r="I7992" s="9" t="s">
        <v>393</v>
      </c>
      <c r="J7992" s="9" t="s">
        <v>5940</v>
      </c>
      <c r="K7992" s="9" t="s">
        <v>239</v>
      </c>
      <c r="L7992" s="9" t="s">
        <v>282</v>
      </c>
      <c r="M7992" s="9" t="s">
        <v>4820</v>
      </c>
      <c r="N7992" s="9" t="s">
        <v>199</v>
      </c>
      <c r="O7992" s="9" t="s">
        <v>179</v>
      </c>
      <c r="P7992" s="9" t="s">
        <v>264</v>
      </c>
      <c r="Q7992" s="9" t="s">
        <v>219</v>
      </c>
      <c r="R7992" s="9">
        <v>0</v>
      </c>
      <c r="S7992" s="9">
        <v>18</v>
      </c>
      <c r="U7992" s="9" t="s">
        <v>266</v>
      </c>
      <c r="W7992" s="9">
        <v>5</v>
      </c>
      <c r="X7992" s="9">
        <f>INDEX(SLA_Policy!$D$2:$D$5,MATCH(F7992,SLA_Policy!$A$2:$A$5,0))</f>
        <v>72</v>
      </c>
      <c r="Y7992" s="9" t="str">
        <f>IF(E7992="Cancelled","Excluded",IF(D7992="",IF((SLA_Policy!$B$8-B7992)*24&gt;X7992,"Open - Breached","Open - On Track"),IF((D7992-B7992)*24&lt;=X7992,"Met","Breached")))</f>
        <v>Met</v>
      </c>
    </row>
    <row r="7993" spans="1:25" x14ac:dyDescent="0.25">
      <c r="A7993" s="9" t="s">
        <v>12147</v>
      </c>
      <c r="B7993" s="23">
        <v>46147.432638888902</v>
      </c>
      <c r="C7993" s="23">
        <v>46147.4555555556</v>
      </c>
      <c r="D7993" s="23">
        <v>46148.316666666702</v>
      </c>
      <c r="E7993" s="9" t="s">
        <v>212</v>
      </c>
      <c r="F7993" s="9" t="s">
        <v>188</v>
      </c>
      <c r="G7993" s="9" t="s">
        <v>213</v>
      </c>
      <c r="H7993" s="9" t="s">
        <v>162</v>
      </c>
      <c r="I7993" s="9" t="s">
        <v>345</v>
      </c>
      <c r="J7993" s="9" t="s">
        <v>6210</v>
      </c>
      <c r="K7993" s="9" t="s">
        <v>215</v>
      </c>
      <c r="L7993" s="9" t="s">
        <v>226</v>
      </c>
      <c r="M7993" s="9" t="s">
        <v>911</v>
      </c>
      <c r="N7993" s="9" t="s">
        <v>197</v>
      </c>
      <c r="O7993" s="9" t="s">
        <v>179</v>
      </c>
      <c r="P7993" s="9" t="s">
        <v>264</v>
      </c>
      <c r="Q7993" s="9" t="s">
        <v>273</v>
      </c>
      <c r="R7993" s="9">
        <v>0</v>
      </c>
      <c r="S7993" s="9">
        <v>22</v>
      </c>
      <c r="U7993" s="9" t="s">
        <v>290</v>
      </c>
      <c r="X7993" s="9">
        <f>INDEX(SLA_Policy!$D$2:$D$5,MATCH(F7993,SLA_Policy!$A$2:$A$5,0))</f>
        <v>72</v>
      </c>
      <c r="Y7993" s="9" t="str">
        <f>IF(E7993="Cancelled","Excluded",IF(D7993="",IF((SLA_Policy!$B$8-B7993)*24&gt;X7993,"Open - Breached","Open - On Track"),IF((D7993-B7993)*24&lt;=X7993,"Met","Breached")))</f>
        <v>Met</v>
      </c>
    </row>
    <row r="7994" spans="1:25" x14ac:dyDescent="0.25">
      <c r="A7994" s="9" t="s">
        <v>12148</v>
      </c>
      <c r="B7994" s="23">
        <v>46147.436111111099</v>
      </c>
      <c r="C7994" s="23">
        <v>46147.511111111096</v>
      </c>
      <c r="D7994" s="23">
        <v>46148.401388888902</v>
      </c>
      <c r="E7994" s="9" t="s">
        <v>212</v>
      </c>
      <c r="F7994" s="9" t="s">
        <v>188</v>
      </c>
      <c r="G7994" s="9" t="s">
        <v>213</v>
      </c>
      <c r="H7994" s="9" t="s">
        <v>166</v>
      </c>
      <c r="I7994" s="9" t="s">
        <v>286</v>
      </c>
      <c r="J7994" s="9" t="s">
        <v>447</v>
      </c>
      <c r="K7994" s="9" t="s">
        <v>303</v>
      </c>
      <c r="L7994" s="9" t="s">
        <v>282</v>
      </c>
      <c r="M7994" s="9" t="s">
        <v>367</v>
      </c>
      <c r="N7994" s="9" t="s">
        <v>197</v>
      </c>
      <c r="O7994" s="9" t="s">
        <v>181</v>
      </c>
      <c r="P7994" s="9" t="s">
        <v>289</v>
      </c>
      <c r="Q7994" s="9" t="s">
        <v>219</v>
      </c>
      <c r="R7994" s="9">
        <v>1</v>
      </c>
      <c r="S7994" s="9">
        <v>24</v>
      </c>
      <c r="U7994" s="9" t="s">
        <v>376</v>
      </c>
      <c r="W7994" s="9">
        <v>4</v>
      </c>
      <c r="X7994" s="9">
        <f>INDEX(SLA_Policy!$D$2:$D$5,MATCH(F7994,SLA_Policy!$A$2:$A$5,0))</f>
        <v>72</v>
      </c>
      <c r="Y7994" s="9" t="str">
        <f>IF(E7994="Cancelled","Excluded",IF(D7994="",IF((SLA_Policy!$B$8-B7994)*24&gt;X7994,"Open - Breached","Open - On Track"),IF((D7994-B7994)*24&lt;=X7994,"Met","Breached")))</f>
        <v>Met</v>
      </c>
    </row>
    <row r="7995" spans="1:25" x14ac:dyDescent="0.25">
      <c r="A7995" s="9" t="s">
        <v>12149</v>
      </c>
      <c r="B7995" s="23">
        <v>46147.445138888899</v>
      </c>
      <c r="C7995" s="23">
        <v>46148.320138888899</v>
      </c>
      <c r="D7995" s="23">
        <v>46153.324999999997</v>
      </c>
      <c r="E7995" s="9" t="s">
        <v>212</v>
      </c>
      <c r="F7995" s="9" t="s">
        <v>189</v>
      </c>
      <c r="G7995" s="9" t="s">
        <v>236</v>
      </c>
      <c r="H7995" s="9" t="s">
        <v>163</v>
      </c>
      <c r="I7995" s="9" t="s">
        <v>327</v>
      </c>
      <c r="J7995" s="9" t="s">
        <v>1133</v>
      </c>
      <c r="K7995" s="9" t="s">
        <v>246</v>
      </c>
      <c r="L7995" s="9" t="s">
        <v>311</v>
      </c>
      <c r="M7995" s="9" t="s">
        <v>1860</v>
      </c>
      <c r="N7995" s="9" t="s">
        <v>196</v>
      </c>
      <c r="O7995" s="9" t="s">
        <v>180</v>
      </c>
      <c r="P7995" s="9" t="s">
        <v>368</v>
      </c>
      <c r="Q7995" s="9" t="s">
        <v>219</v>
      </c>
      <c r="R7995" s="9">
        <v>0</v>
      </c>
      <c r="S7995" s="9">
        <v>17</v>
      </c>
      <c r="U7995" s="9" t="s">
        <v>242</v>
      </c>
      <c r="X7995" s="9">
        <f>INDEX(SLA_Policy!$D$2:$D$5,MATCH(F7995,SLA_Policy!$A$2:$A$5,0))</f>
        <v>120</v>
      </c>
      <c r="Y7995" s="9" t="str">
        <f>IF(E7995="Cancelled","Excluded",IF(D7995="",IF((SLA_Policy!$B$8-B7995)*24&gt;X7995,"Open - Breached","Open - On Track"),IF((D7995-B7995)*24&lt;=X7995,"Met","Breached")))</f>
        <v>Breached</v>
      </c>
    </row>
    <row r="7996" spans="1:25" x14ac:dyDescent="0.25">
      <c r="A7996" s="9" t="s">
        <v>12150</v>
      </c>
      <c r="B7996" s="23">
        <v>46147.454166666699</v>
      </c>
      <c r="C7996" s="23">
        <v>46147.4597222222</v>
      </c>
      <c r="D7996" s="23">
        <v>46147.712500000001</v>
      </c>
      <c r="E7996" s="9" t="s">
        <v>212</v>
      </c>
      <c r="F7996" s="9" t="s">
        <v>188</v>
      </c>
      <c r="G7996" s="9" t="s">
        <v>213</v>
      </c>
      <c r="H7996" s="9" t="s">
        <v>88</v>
      </c>
      <c r="I7996" s="9" t="s">
        <v>486</v>
      </c>
      <c r="J7996" s="9" t="s">
        <v>12151</v>
      </c>
      <c r="K7996" s="9" t="s">
        <v>303</v>
      </c>
      <c r="L7996" s="9" t="s">
        <v>351</v>
      </c>
      <c r="M7996" s="9" t="s">
        <v>689</v>
      </c>
      <c r="N7996" s="9" t="s">
        <v>196</v>
      </c>
      <c r="O7996" s="9" t="s">
        <v>178</v>
      </c>
      <c r="P7996" s="9" t="s">
        <v>272</v>
      </c>
      <c r="Q7996" s="9" t="s">
        <v>219</v>
      </c>
      <c r="R7996" s="9">
        <v>0</v>
      </c>
      <c r="S7996" s="9">
        <v>35</v>
      </c>
      <c r="U7996" s="9" t="s">
        <v>661</v>
      </c>
      <c r="W7996" s="9">
        <v>5</v>
      </c>
      <c r="X7996" s="9">
        <f>INDEX(SLA_Policy!$D$2:$D$5,MATCH(F7996,SLA_Policy!$A$2:$A$5,0))</f>
        <v>72</v>
      </c>
      <c r="Y7996" s="9" t="str">
        <f>IF(E7996="Cancelled","Excluded",IF(D7996="",IF((SLA_Policy!$B$8-B7996)*24&gt;X7996,"Open - Breached","Open - On Track"),IF((D7996-B7996)*24&lt;=X7996,"Met","Breached")))</f>
        <v>Met</v>
      </c>
    </row>
    <row r="7997" spans="1:25" x14ac:dyDescent="0.25">
      <c r="A7997" s="9" t="s">
        <v>12152</v>
      </c>
      <c r="B7997" s="23">
        <v>46147.467361111099</v>
      </c>
      <c r="C7997" s="23">
        <v>46147.551388888904</v>
      </c>
      <c r="D7997" s="23">
        <v>46148.468055555597</v>
      </c>
      <c r="E7997" s="9" t="s">
        <v>212</v>
      </c>
      <c r="F7997" s="9" t="s">
        <v>189</v>
      </c>
      <c r="G7997" s="9" t="s">
        <v>213</v>
      </c>
      <c r="H7997" s="9" t="s">
        <v>165</v>
      </c>
      <c r="I7997" s="9" t="s">
        <v>567</v>
      </c>
      <c r="J7997" s="9" t="s">
        <v>3422</v>
      </c>
      <c r="K7997" s="9" t="s">
        <v>303</v>
      </c>
      <c r="L7997" s="9" t="s">
        <v>270</v>
      </c>
      <c r="M7997" s="9" t="s">
        <v>2448</v>
      </c>
      <c r="N7997" s="9" t="s">
        <v>197</v>
      </c>
      <c r="O7997" s="9" t="s">
        <v>176</v>
      </c>
      <c r="P7997" s="9" t="s">
        <v>419</v>
      </c>
      <c r="Q7997" s="9" t="s">
        <v>219</v>
      </c>
      <c r="R7997" s="9">
        <v>0</v>
      </c>
      <c r="S7997" s="9">
        <v>12</v>
      </c>
      <c r="U7997" s="9" t="s">
        <v>266</v>
      </c>
      <c r="X7997" s="9">
        <f>INDEX(SLA_Policy!$D$2:$D$5,MATCH(F7997,SLA_Policy!$A$2:$A$5,0))</f>
        <v>120</v>
      </c>
      <c r="Y7997" s="9" t="str">
        <f>IF(E7997="Cancelled","Excluded",IF(D7997="",IF((SLA_Policy!$B$8-B7997)*24&gt;X7997,"Open - Breached","Open - On Track"),IF((D7997-B7997)*24&lt;=X7997,"Met","Breached")))</f>
        <v>Met</v>
      </c>
    </row>
    <row r="7998" spans="1:25" x14ac:dyDescent="0.25">
      <c r="A7998" s="9" t="s">
        <v>12153</v>
      </c>
      <c r="B7998" s="23">
        <v>46147.477083333302</v>
      </c>
      <c r="C7998" s="23">
        <v>46147.506249999999</v>
      </c>
      <c r="D7998" s="23">
        <v>46148.3305555556</v>
      </c>
      <c r="E7998" s="9" t="s">
        <v>212</v>
      </c>
      <c r="F7998" s="9" t="s">
        <v>188</v>
      </c>
      <c r="G7998" s="9" t="s">
        <v>213</v>
      </c>
      <c r="H7998" s="9" t="s">
        <v>167</v>
      </c>
      <c r="I7998" s="9" t="s">
        <v>362</v>
      </c>
      <c r="J7998" s="9" t="s">
        <v>12154</v>
      </c>
      <c r="K7998" s="9" t="s">
        <v>262</v>
      </c>
      <c r="L7998" s="9" t="s">
        <v>104</v>
      </c>
      <c r="M7998" s="9" t="s">
        <v>1142</v>
      </c>
      <c r="N7998" s="9" t="s">
        <v>196</v>
      </c>
      <c r="O7998" s="9" t="s">
        <v>176</v>
      </c>
      <c r="P7998" s="9" t="s">
        <v>419</v>
      </c>
      <c r="Q7998" s="9" t="s">
        <v>219</v>
      </c>
      <c r="R7998" s="9">
        <v>1</v>
      </c>
      <c r="S7998" s="9">
        <v>53</v>
      </c>
      <c r="U7998" s="9" t="s">
        <v>248</v>
      </c>
      <c r="W7998" s="9">
        <v>3</v>
      </c>
      <c r="X7998" s="9">
        <f>INDEX(SLA_Policy!$D$2:$D$5,MATCH(F7998,SLA_Policy!$A$2:$A$5,0))</f>
        <v>72</v>
      </c>
      <c r="Y7998" s="9" t="str">
        <f>IF(E7998="Cancelled","Excluded",IF(D7998="",IF((SLA_Policy!$B$8-B7998)*24&gt;X7998,"Open - Breached","Open - On Track"),IF((D7998-B7998)*24&lt;=X7998,"Met","Breached")))</f>
        <v>Met</v>
      </c>
    </row>
    <row r="7999" spans="1:25" x14ac:dyDescent="0.25">
      <c r="A7999" s="9" t="s">
        <v>12155</v>
      </c>
      <c r="B7999" s="23">
        <v>46147.488194444399</v>
      </c>
      <c r="C7999" s="23">
        <v>46147.493055555598</v>
      </c>
      <c r="D7999" s="23">
        <v>46147.499305555597</v>
      </c>
      <c r="E7999" s="9" t="s">
        <v>212</v>
      </c>
      <c r="F7999" s="9" t="s">
        <v>188</v>
      </c>
      <c r="G7999" s="9" t="s">
        <v>213</v>
      </c>
      <c r="H7999" s="9" t="s">
        <v>161</v>
      </c>
      <c r="I7999" s="9" t="s">
        <v>454</v>
      </c>
      <c r="J7999" s="9" t="s">
        <v>455</v>
      </c>
      <c r="K7999" s="9" t="s">
        <v>246</v>
      </c>
      <c r="L7999" s="9" t="s">
        <v>216</v>
      </c>
      <c r="M7999" s="9" t="s">
        <v>3821</v>
      </c>
      <c r="N7999" s="9" t="s">
        <v>198</v>
      </c>
      <c r="O7999" s="9" t="s">
        <v>116</v>
      </c>
      <c r="P7999" s="9" t="s">
        <v>258</v>
      </c>
      <c r="Q7999" s="9" t="s">
        <v>219</v>
      </c>
      <c r="R7999" s="9">
        <v>0</v>
      </c>
      <c r="S7999" s="9">
        <v>11</v>
      </c>
      <c r="U7999" s="9" t="s">
        <v>290</v>
      </c>
      <c r="X7999" s="9">
        <f>INDEX(SLA_Policy!$D$2:$D$5,MATCH(F7999,SLA_Policy!$A$2:$A$5,0))</f>
        <v>72</v>
      </c>
      <c r="Y7999" s="9" t="str">
        <f>IF(E7999="Cancelled","Excluded",IF(D7999="",IF((SLA_Policy!$B$8-B7999)*24&gt;X7999,"Open - Breached","Open - On Track"),IF((D7999-B7999)*24&lt;=X7999,"Met","Breached")))</f>
        <v>Met</v>
      </c>
    </row>
    <row r="8000" spans="1:25" x14ac:dyDescent="0.25">
      <c r="A8000" s="9" t="s">
        <v>12156</v>
      </c>
      <c r="B8000" s="23">
        <v>46147.5090277778</v>
      </c>
      <c r="C8000" s="23">
        <v>46147.540972222203</v>
      </c>
      <c r="D8000" s="23">
        <v>46149.411805555603</v>
      </c>
      <c r="E8000" s="9" t="s">
        <v>212</v>
      </c>
      <c r="F8000" s="9" t="s">
        <v>188</v>
      </c>
      <c r="G8000" s="9" t="s">
        <v>236</v>
      </c>
      <c r="H8000" s="9" t="s">
        <v>163</v>
      </c>
      <c r="I8000" s="9" t="s">
        <v>315</v>
      </c>
      <c r="J8000" s="9" t="s">
        <v>316</v>
      </c>
      <c r="K8000" s="9" t="s">
        <v>246</v>
      </c>
      <c r="L8000" s="9" t="s">
        <v>307</v>
      </c>
      <c r="M8000" s="9" t="s">
        <v>908</v>
      </c>
      <c r="N8000" s="9" t="s">
        <v>196</v>
      </c>
      <c r="O8000" s="9" t="s">
        <v>176</v>
      </c>
      <c r="P8000" s="9" t="s">
        <v>228</v>
      </c>
      <c r="Q8000" s="9" t="s">
        <v>219</v>
      </c>
      <c r="R8000" s="9">
        <v>0</v>
      </c>
      <c r="S8000" s="9">
        <v>85</v>
      </c>
      <c r="T8000" s="9" t="s">
        <v>229</v>
      </c>
      <c r="U8000" s="9" t="s">
        <v>242</v>
      </c>
      <c r="W8000" s="9">
        <v>5</v>
      </c>
      <c r="X8000" s="9">
        <f>INDEX(SLA_Policy!$D$2:$D$5,MATCH(F8000,SLA_Policy!$A$2:$A$5,0))</f>
        <v>72</v>
      </c>
      <c r="Y8000" s="9" t="str">
        <f>IF(E8000="Cancelled","Excluded",IF(D8000="",IF((SLA_Policy!$B$8-B8000)*24&gt;X8000,"Open - Breached","Open - On Track"),IF((D8000-B8000)*24&lt;=X8000,"Met","Breached")))</f>
        <v>Met</v>
      </c>
    </row>
    <row r="8001" spans="1:25" x14ac:dyDescent="0.25">
      <c r="A8001" s="9" t="s">
        <v>12157</v>
      </c>
      <c r="B8001" s="23">
        <v>46147.523611111101</v>
      </c>
      <c r="C8001" s="23">
        <v>46147.545833333301</v>
      </c>
      <c r="D8001" s="23">
        <v>46148.319444444503</v>
      </c>
      <c r="E8001" s="9" t="s">
        <v>212</v>
      </c>
      <c r="F8001" s="9" t="s">
        <v>189</v>
      </c>
      <c r="G8001" s="9" t="s">
        <v>213</v>
      </c>
      <c r="H8001" s="9" t="s">
        <v>166</v>
      </c>
      <c r="I8001" s="9" t="s">
        <v>286</v>
      </c>
      <c r="J8001" s="9" t="s">
        <v>632</v>
      </c>
      <c r="K8001" s="9" t="s">
        <v>215</v>
      </c>
      <c r="L8001" s="9" t="s">
        <v>216</v>
      </c>
      <c r="M8001" s="9" t="s">
        <v>341</v>
      </c>
      <c r="N8001" s="9" t="s">
        <v>197</v>
      </c>
      <c r="O8001" s="9" t="s">
        <v>181</v>
      </c>
      <c r="P8001" s="9" t="s">
        <v>289</v>
      </c>
      <c r="Q8001" s="9" t="s">
        <v>219</v>
      </c>
      <c r="R8001" s="9">
        <v>0</v>
      </c>
      <c r="S8001" s="9">
        <v>20</v>
      </c>
      <c r="U8001" s="9" t="s">
        <v>290</v>
      </c>
      <c r="X8001" s="9">
        <f>INDEX(SLA_Policy!$D$2:$D$5,MATCH(F8001,SLA_Policy!$A$2:$A$5,0))</f>
        <v>120</v>
      </c>
      <c r="Y8001" s="9" t="str">
        <f>IF(E8001="Cancelled","Excluded",IF(D8001="",IF((SLA_Policy!$B$8-B8001)*24&gt;X8001,"Open - Breached","Open - On Track"),IF((D8001-B8001)*24&lt;=X8001,"Met","Breached")))</f>
        <v>Met</v>
      </c>
    </row>
    <row r="8002" spans="1:25" x14ac:dyDescent="0.25">
      <c r="A8002" s="9" t="s">
        <v>12158</v>
      </c>
      <c r="B8002" s="23">
        <v>46147.525000000001</v>
      </c>
      <c r="C8002" s="23">
        <v>46147.567361111098</v>
      </c>
      <c r="D8002" s="23">
        <v>46149.376388888901</v>
      </c>
      <c r="E8002" s="9" t="s">
        <v>212</v>
      </c>
      <c r="F8002" s="9" t="s">
        <v>189</v>
      </c>
      <c r="G8002" s="9" t="s">
        <v>213</v>
      </c>
      <c r="H8002" s="9" t="s">
        <v>162</v>
      </c>
      <c r="I8002" s="9" t="s">
        <v>345</v>
      </c>
      <c r="J8002" s="9" t="s">
        <v>5497</v>
      </c>
      <c r="K8002" s="9" t="s">
        <v>303</v>
      </c>
      <c r="L8002" s="9" t="s">
        <v>226</v>
      </c>
      <c r="M8002" s="9" t="s">
        <v>534</v>
      </c>
      <c r="N8002" s="9" t="s">
        <v>197</v>
      </c>
      <c r="O8002" s="9" t="s">
        <v>179</v>
      </c>
      <c r="P8002" s="9" t="s">
        <v>284</v>
      </c>
      <c r="Q8002" s="9" t="s">
        <v>219</v>
      </c>
      <c r="R8002" s="9">
        <v>0</v>
      </c>
      <c r="S8002" s="9">
        <v>47</v>
      </c>
      <c r="U8002" s="9" t="s">
        <v>290</v>
      </c>
      <c r="X8002" s="9">
        <f>INDEX(SLA_Policy!$D$2:$D$5,MATCH(F8002,SLA_Policy!$A$2:$A$5,0))</f>
        <v>120</v>
      </c>
      <c r="Y8002" s="9" t="str">
        <f>IF(E8002="Cancelled","Excluded",IF(D8002="",IF((SLA_Policy!$B$8-B8002)*24&gt;X8002,"Open - Breached","Open - On Track"),IF((D8002-B8002)*24&lt;=X8002,"Met","Breached")))</f>
        <v>Met</v>
      </c>
    </row>
    <row r="8003" spans="1:25" x14ac:dyDescent="0.25">
      <c r="A8003" s="9" t="s">
        <v>12159</v>
      </c>
      <c r="B8003" s="23">
        <v>46147.541666666701</v>
      </c>
      <c r="C8003" s="23">
        <v>46147.559722222199</v>
      </c>
      <c r="D8003" s="23">
        <v>46147.755555555603</v>
      </c>
      <c r="E8003" s="9" t="s">
        <v>212</v>
      </c>
      <c r="F8003" s="9" t="s">
        <v>188</v>
      </c>
      <c r="G8003" s="9" t="s">
        <v>213</v>
      </c>
      <c r="H8003" s="9" t="s">
        <v>166</v>
      </c>
      <c r="I8003" s="9" t="s">
        <v>286</v>
      </c>
      <c r="J8003" s="9" t="s">
        <v>12160</v>
      </c>
      <c r="K8003" s="9" t="s">
        <v>246</v>
      </c>
      <c r="L8003" s="9" t="s">
        <v>104</v>
      </c>
      <c r="M8003" s="9" t="s">
        <v>698</v>
      </c>
      <c r="N8003" s="9" t="s">
        <v>196</v>
      </c>
      <c r="O8003" s="9" t="s">
        <v>181</v>
      </c>
      <c r="P8003" s="9" t="s">
        <v>289</v>
      </c>
      <c r="Q8003" s="9" t="s">
        <v>219</v>
      </c>
      <c r="R8003" s="9">
        <v>0</v>
      </c>
      <c r="S8003" s="9">
        <v>13</v>
      </c>
      <c r="U8003" s="9" t="s">
        <v>290</v>
      </c>
      <c r="X8003" s="9">
        <f>INDEX(SLA_Policy!$D$2:$D$5,MATCH(F8003,SLA_Policy!$A$2:$A$5,0))</f>
        <v>72</v>
      </c>
      <c r="Y8003" s="9" t="str">
        <f>IF(E8003="Cancelled","Excluded",IF(D8003="",IF((SLA_Policy!$B$8-B8003)*24&gt;X8003,"Open - Breached","Open - On Track"),IF((D8003-B8003)*24&lt;=X8003,"Met","Breached")))</f>
        <v>Met</v>
      </c>
    </row>
    <row r="8004" spans="1:25" x14ac:dyDescent="0.25">
      <c r="A8004" s="9" t="s">
        <v>12161</v>
      </c>
      <c r="B8004" s="23">
        <v>46147.547916666699</v>
      </c>
      <c r="C8004" s="23">
        <v>46147.556944444397</v>
      </c>
      <c r="D8004" s="23">
        <v>46147.690972222197</v>
      </c>
      <c r="E8004" s="9" t="s">
        <v>212</v>
      </c>
      <c r="F8004" s="9" t="s">
        <v>188</v>
      </c>
      <c r="G8004" s="9" t="s">
        <v>213</v>
      </c>
      <c r="H8004" s="9" t="s">
        <v>162</v>
      </c>
      <c r="I8004" s="9" t="s">
        <v>345</v>
      </c>
      <c r="J8004" s="9" t="s">
        <v>2804</v>
      </c>
      <c r="K8004" s="9" t="s">
        <v>225</v>
      </c>
      <c r="L8004" s="9" t="s">
        <v>216</v>
      </c>
      <c r="M8004" s="9" t="s">
        <v>6300</v>
      </c>
      <c r="N8004" s="9" t="s">
        <v>199</v>
      </c>
      <c r="O8004" s="9" t="s">
        <v>116</v>
      </c>
      <c r="P8004" s="9" t="s">
        <v>590</v>
      </c>
      <c r="Q8004" s="9" t="s">
        <v>219</v>
      </c>
      <c r="R8004" s="9">
        <v>0</v>
      </c>
      <c r="S8004" s="9">
        <v>24</v>
      </c>
      <c r="U8004" s="9" t="s">
        <v>266</v>
      </c>
      <c r="X8004" s="9">
        <f>INDEX(SLA_Policy!$D$2:$D$5,MATCH(F8004,SLA_Policy!$A$2:$A$5,0))</f>
        <v>72</v>
      </c>
      <c r="Y8004" s="9" t="str">
        <f>IF(E8004="Cancelled","Excluded",IF(D8004="",IF((SLA_Policy!$B$8-B8004)*24&gt;X8004,"Open - Breached","Open - On Track"),IF((D8004-B8004)*24&lt;=X8004,"Met","Breached")))</f>
        <v>Met</v>
      </c>
    </row>
    <row r="8005" spans="1:25" x14ac:dyDescent="0.25">
      <c r="A8005" s="9" t="s">
        <v>12162</v>
      </c>
      <c r="B8005" s="23">
        <v>46147.5625</v>
      </c>
      <c r="C8005" s="23">
        <v>46147.563888888901</v>
      </c>
      <c r="D8005" s="23">
        <v>46148.493750000001</v>
      </c>
      <c r="E8005" s="9" t="s">
        <v>212</v>
      </c>
      <c r="F8005" s="9" t="s">
        <v>189</v>
      </c>
      <c r="G8005" s="9" t="s">
        <v>236</v>
      </c>
      <c r="H8005" s="9" t="s">
        <v>161</v>
      </c>
      <c r="I8005" s="9" t="s">
        <v>237</v>
      </c>
      <c r="J8005" s="9" t="s">
        <v>602</v>
      </c>
      <c r="K8005" s="9" t="s">
        <v>246</v>
      </c>
      <c r="L8005" s="9" t="s">
        <v>104</v>
      </c>
      <c r="M8005" s="9" t="s">
        <v>1041</v>
      </c>
      <c r="N8005" s="9" t="s">
        <v>200</v>
      </c>
      <c r="O8005" s="9" t="s">
        <v>179</v>
      </c>
      <c r="P8005" s="9" t="s">
        <v>264</v>
      </c>
      <c r="Q8005" s="9" t="s">
        <v>219</v>
      </c>
      <c r="R8005" s="9">
        <v>0</v>
      </c>
      <c r="S8005" s="9">
        <v>23</v>
      </c>
      <c r="U8005" s="9" t="s">
        <v>242</v>
      </c>
      <c r="X8005" s="9">
        <f>INDEX(SLA_Policy!$D$2:$D$5,MATCH(F8005,SLA_Policy!$A$2:$A$5,0))</f>
        <v>120</v>
      </c>
      <c r="Y8005" s="9" t="str">
        <f>IF(E8005="Cancelled","Excluded",IF(D8005="",IF((SLA_Policy!$B$8-B8005)*24&gt;X8005,"Open - Breached","Open - On Track"),IF((D8005-B8005)*24&lt;=X8005,"Met","Breached")))</f>
        <v>Met</v>
      </c>
    </row>
    <row r="8006" spans="1:25" x14ac:dyDescent="0.25">
      <c r="A8006" s="9" t="s">
        <v>12163</v>
      </c>
      <c r="B8006" s="23">
        <v>46147.581944444399</v>
      </c>
      <c r="C8006" s="23">
        <v>46147.601388888899</v>
      </c>
      <c r="D8006" s="23">
        <v>46147.661805555603</v>
      </c>
      <c r="E8006" s="9" t="s">
        <v>212</v>
      </c>
      <c r="F8006" s="9" t="s">
        <v>189</v>
      </c>
      <c r="G8006" s="9" t="s">
        <v>213</v>
      </c>
      <c r="H8006" s="9" t="s">
        <v>161</v>
      </c>
      <c r="I8006" s="9" t="s">
        <v>389</v>
      </c>
      <c r="J8006" s="9" t="s">
        <v>3218</v>
      </c>
      <c r="K8006" s="9" t="s">
        <v>239</v>
      </c>
      <c r="L8006" s="9" t="s">
        <v>293</v>
      </c>
      <c r="M8006" s="9" t="s">
        <v>1165</v>
      </c>
      <c r="N8006" s="9" t="s">
        <v>198</v>
      </c>
      <c r="O8006" s="9" t="s">
        <v>116</v>
      </c>
      <c r="P8006" s="9" t="s">
        <v>574</v>
      </c>
      <c r="Q8006" s="9" t="s">
        <v>219</v>
      </c>
      <c r="R8006" s="9">
        <v>1</v>
      </c>
      <c r="S8006" s="9">
        <v>11</v>
      </c>
      <c r="U8006" s="9" t="s">
        <v>290</v>
      </c>
      <c r="X8006" s="9">
        <f>INDEX(SLA_Policy!$D$2:$D$5,MATCH(F8006,SLA_Policy!$A$2:$A$5,0))</f>
        <v>120</v>
      </c>
      <c r="Y8006" s="9" t="str">
        <f>IF(E8006="Cancelled","Excluded",IF(D8006="",IF((SLA_Policy!$B$8-B8006)*24&gt;X8006,"Open - Breached","Open - On Track"),IF((D8006-B8006)*24&lt;=X8006,"Met","Breached")))</f>
        <v>Met</v>
      </c>
    </row>
    <row r="8007" spans="1:25" x14ac:dyDescent="0.25">
      <c r="A8007" s="9" t="s">
        <v>12164</v>
      </c>
      <c r="B8007" s="23">
        <v>46147.5847222222</v>
      </c>
      <c r="C8007" s="23">
        <v>46147.624305555597</v>
      </c>
      <c r="D8007" s="23">
        <v>46149.438888888901</v>
      </c>
      <c r="E8007" s="9" t="s">
        <v>212</v>
      </c>
      <c r="F8007" s="9" t="s">
        <v>188</v>
      </c>
      <c r="G8007" s="9" t="s">
        <v>236</v>
      </c>
      <c r="H8007" s="9" t="s">
        <v>163</v>
      </c>
      <c r="I8007" s="9" t="s">
        <v>315</v>
      </c>
      <c r="J8007" s="9" t="s">
        <v>608</v>
      </c>
      <c r="K8007" s="9" t="s">
        <v>246</v>
      </c>
      <c r="L8007" s="9" t="s">
        <v>104</v>
      </c>
      <c r="M8007" s="9" t="s">
        <v>1884</v>
      </c>
      <c r="N8007" s="9" t="s">
        <v>196</v>
      </c>
      <c r="O8007" s="9" t="s">
        <v>180</v>
      </c>
      <c r="P8007" s="9" t="s">
        <v>368</v>
      </c>
      <c r="Q8007" s="9" t="s">
        <v>219</v>
      </c>
      <c r="R8007" s="9">
        <v>0</v>
      </c>
      <c r="S8007" s="9">
        <v>172</v>
      </c>
      <c r="T8007" s="9" t="s">
        <v>220</v>
      </c>
      <c r="U8007" s="9" t="s">
        <v>242</v>
      </c>
      <c r="X8007" s="9">
        <f>INDEX(SLA_Policy!$D$2:$D$5,MATCH(F8007,SLA_Policy!$A$2:$A$5,0))</f>
        <v>72</v>
      </c>
      <c r="Y8007" s="9" t="str">
        <f>IF(E8007="Cancelled","Excluded",IF(D8007="",IF((SLA_Policy!$B$8-B8007)*24&gt;X8007,"Open - Breached","Open - On Track"),IF((D8007-B8007)*24&lt;=X8007,"Met","Breached")))</f>
        <v>Met</v>
      </c>
    </row>
    <row r="8008" spans="1:25" x14ac:dyDescent="0.25">
      <c r="A8008" s="9" t="s">
        <v>12165</v>
      </c>
      <c r="B8008" s="23">
        <v>46147.608333333301</v>
      </c>
      <c r="C8008" s="23">
        <v>46147.6118055556</v>
      </c>
      <c r="D8008" s="23">
        <v>46148.345833333296</v>
      </c>
      <c r="E8008" s="9" t="s">
        <v>212</v>
      </c>
      <c r="F8008" s="9" t="s">
        <v>189</v>
      </c>
      <c r="G8008" s="9" t="s">
        <v>213</v>
      </c>
      <c r="H8008" s="9" t="s">
        <v>162</v>
      </c>
      <c r="I8008" s="9" t="s">
        <v>393</v>
      </c>
      <c r="J8008" s="9" t="s">
        <v>8066</v>
      </c>
      <c r="K8008" s="9" t="s">
        <v>215</v>
      </c>
      <c r="L8008" s="9" t="s">
        <v>311</v>
      </c>
      <c r="M8008" s="9" t="s">
        <v>984</v>
      </c>
      <c r="N8008" s="9" t="s">
        <v>198</v>
      </c>
      <c r="O8008" s="9" t="s">
        <v>116</v>
      </c>
      <c r="P8008" s="9" t="s">
        <v>590</v>
      </c>
      <c r="Q8008" s="9" t="s">
        <v>219</v>
      </c>
      <c r="R8008" s="9">
        <v>0</v>
      </c>
      <c r="S8008" s="9">
        <v>15</v>
      </c>
      <c r="U8008" s="9" t="s">
        <v>376</v>
      </c>
      <c r="W8008" s="9">
        <v>4</v>
      </c>
      <c r="X8008" s="9">
        <f>INDEX(SLA_Policy!$D$2:$D$5,MATCH(F8008,SLA_Policy!$A$2:$A$5,0))</f>
        <v>120</v>
      </c>
      <c r="Y8008" s="9" t="str">
        <f>IF(E8008="Cancelled","Excluded",IF(D8008="",IF((SLA_Policy!$B$8-B8008)*24&gt;X8008,"Open - Breached","Open - On Track"),IF((D8008-B8008)*24&lt;=X8008,"Met","Breached")))</f>
        <v>Met</v>
      </c>
    </row>
    <row r="8009" spans="1:25" x14ac:dyDescent="0.25">
      <c r="A8009" s="9" t="s">
        <v>12166</v>
      </c>
      <c r="B8009" s="23">
        <v>46147.618750000001</v>
      </c>
      <c r="C8009" s="23">
        <v>46147.636111111096</v>
      </c>
      <c r="D8009" s="23">
        <v>46148.3125</v>
      </c>
      <c r="E8009" s="9" t="s">
        <v>212</v>
      </c>
      <c r="F8009" s="9" t="s">
        <v>188</v>
      </c>
      <c r="G8009" s="9" t="s">
        <v>213</v>
      </c>
      <c r="H8009" s="9" t="s">
        <v>166</v>
      </c>
      <c r="I8009" s="9" t="s">
        <v>398</v>
      </c>
      <c r="J8009" s="9" t="s">
        <v>10332</v>
      </c>
      <c r="K8009" s="9" t="s">
        <v>246</v>
      </c>
      <c r="L8009" s="9" t="s">
        <v>226</v>
      </c>
      <c r="M8009" s="9" t="s">
        <v>600</v>
      </c>
      <c r="N8009" s="9" t="s">
        <v>200</v>
      </c>
      <c r="O8009" s="9" t="s">
        <v>181</v>
      </c>
      <c r="P8009" s="9" t="s">
        <v>289</v>
      </c>
      <c r="Q8009" s="9" t="s">
        <v>219</v>
      </c>
      <c r="R8009" s="9">
        <v>0</v>
      </c>
      <c r="S8009" s="9">
        <v>86</v>
      </c>
      <c r="U8009" s="9" t="s">
        <v>376</v>
      </c>
      <c r="W8009" s="9">
        <v>5</v>
      </c>
      <c r="X8009" s="9">
        <f>INDEX(SLA_Policy!$D$2:$D$5,MATCH(F8009,SLA_Policy!$A$2:$A$5,0))</f>
        <v>72</v>
      </c>
      <c r="Y8009" s="9" t="str">
        <f>IF(E8009="Cancelled","Excluded",IF(D8009="",IF((SLA_Policy!$B$8-B8009)*24&gt;X8009,"Open - Breached","Open - On Track"),IF((D8009-B8009)*24&lt;=X8009,"Met","Breached")))</f>
        <v>Met</v>
      </c>
    </row>
    <row r="8010" spans="1:25" x14ac:dyDescent="0.25">
      <c r="A8010" s="9" t="s">
        <v>12167</v>
      </c>
      <c r="B8010" s="23">
        <v>46147.638888888898</v>
      </c>
      <c r="C8010" s="23">
        <v>46147.639583333301</v>
      </c>
      <c r="D8010" s="23">
        <v>46147.748611111099</v>
      </c>
      <c r="E8010" s="9" t="s">
        <v>212</v>
      </c>
      <c r="F8010" s="9" t="s">
        <v>188</v>
      </c>
      <c r="G8010" s="9" t="s">
        <v>213</v>
      </c>
      <c r="H8010" s="9" t="s">
        <v>88</v>
      </c>
      <c r="I8010" s="9" t="s">
        <v>92</v>
      </c>
      <c r="J8010" s="9" t="s">
        <v>5596</v>
      </c>
      <c r="K8010" s="9" t="s">
        <v>262</v>
      </c>
      <c r="L8010" s="9" t="s">
        <v>216</v>
      </c>
      <c r="M8010" s="9" t="s">
        <v>1863</v>
      </c>
      <c r="N8010" s="9" t="s">
        <v>198</v>
      </c>
      <c r="O8010" s="9" t="s">
        <v>116</v>
      </c>
      <c r="P8010" s="9" t="s">
        <v>525</v>
      </c>
      <c r="Q8010" s="9" t="s">
        <v>219</v>
      </c>
      <c r="R8010" s="9">
        <v>0</v>
      </c>
      <c r="S8010" s="9">
        <v>14</v>
      </c>
      <c r="T8010" s="9" t="s">
        <v>220</v>
      </c>
      <c r="U8010" s="9" t="s">
        <v>266</v>
      </c>
      <c r="W8010" s="9">
        <v>3</v>
      </c>
      <c r="X8010" s="9">
        <f>INDEX(SLA_Policy!$D$2:$D$5,MATCH(F8010,SLA_Policy!$A$2:$A$5,0))</f>
        <v>72</v>
      </c>
      <c r="Y8010" s="9" t="str">
        <f>IF(E8010="Cancelled","Excluded",IF(D8010="",IF((SLA_Policy!$B$8-B8010)*24&gt;X8010,"Open - Breached","Open - On Track"),IF((D8010-B8010)*24&lt;=X8010,"Met","Breached")))</f>
        <v>Met</v>
      </c>
    </row>
    <row r="8011" spans="1:25" x14ac:dyDescent="0.25">
      <c r="A8011" s="9" t="s">
        <v>12168</v>
      </c>
      <c r="B8011" s="23">
        <v>46147.658333333296</v>
      </c>
      <c r="C8011" s="23">
        <v>46147.659027777801</v>
      </c>
      <c r="D8011" s="23">
        <v>46147.722222222197</v>
      </c>
      <c r="E8011" s="9" t="s">
        <v>212</v>
      </c>
      <c r="F8011" s="9" t="s">
        <v>188</v>
      </c>
      <c r="G8011" s="9" t="s">
        <v>213</v>
      </c>
      <c r="H8011" s="9" t="s">
        <v>88</v>
      </c>
      <c r="I8011" s="9" t="s">
        <v>92</v>
      </c>
      <c r="J8011" s="9" t="s">
        <v>5311</v>
      </c>
      <c r="K8011" s="9" t="s">
        <v>215</v>
      </c>
      <c r="L8011" s="9" t="s">
        <v>270</v>
      </c>
      <c r="M8011" s="9" t="s">
        <v>2751</v>
      </c>
      <c r="N8011" s="9" t="s">
        <v>198</v>
      </c>
      <c r="O8011" s="9" t="s">
        <v>116</v>
      </c>
      <c r="P8011" s="9" t="s">
        <v>218</v>
      </c>
      <c r="Q8011" s="9" t="s">
        <v>219</v>
      </c>
      <c r="R8011" s="9">
        <v>0</v>
      </c>
      <c r="S8011" s="9">
        <v>13</v>
      </c>
      <c r="T8011" s="9" t="s">
        <v>229</v>
      </c>
      <c r="U8011" s="9" t="s">
        <v>376</v>
      </c>
      <c r="W8011" s="9">
        <v>4</v>
      </c>
      <c r="X8011" s="9">
        <f>INDEX(SLA_Policy!$D$2:$D$5,MATCH(F8011,SLA_Policy!$A$2:$A$5,0))</f>
        <v>72</v>
      </c>
      <c r="Y8011" s="9" t="str">
        <f>IF(E8011="Cancelled","Excluded",IF(D8011="",IF((SLA_Policy!$B$8-B8011)*24&gt;X8011,"Open - Breached","Open - On Track"),IF((D8011-B8011)*24&lt;=X8011,"Met","Breached")))</f>
        <v>Met</v>
      </c>
    </row>
    <row r="8012" spans="1:25" x14ac:dyDescent="0.25">
      <c r="A8012" s="9" t="s">
        <v>12169</v>
      </c>
      <c r="B8012" s="23">
        <v>46147.671527777798</v>
      </c>
      <c r="C8012" s="23">
        <v>46147.727083333302</v>
      </c>
      <c r="D8012" s="23">
        <v>46148.410416666702</v>
      </c>
      <c r="E8012" s="9" t="s">
        <v>212</v>
      </c>
      <c r="F8012" s="9" t="s">
        <v>189</v>
      </c>
      <c r="G8012" s="9" t="s">
        <v>213</v>
      </c>
      <c r="H8012" s="9" t="s">
        <v>161</v>
      </c>
      <c r="I8012" s="9" t="s">
        <v>389</v>
      </c>
      <c r="J8012" s="9" t="s">
        <v>12170</v>
      </c>
      <c r="K8012" s="9" t="s">
        <v>303</v>
      </c>
      <c r="L8012" s="9" t="s">
        <v>371</v>
      </c>
      <c r="M8012" s="9" t="s">
        <v>1570</v>
      </c>
      <c r="N8012" s="9" t="s">
        <v>196</v>
      </c>
      <c r="O8012" s="9" t="s">
        <v>116</v>
      </c>
      <c r="P8012" s="9" t="s">
        <v>551</v>
      </c>
      <c r="Q8012" s="9" t="s">
        <v>219</v>
      </c>
      <c r="R8012" s="9">
        <v>1</v>
      </c>
      <c r="S8012" s="9">
        <v>16</v>
      </c>
      <c r="U8012" s="9" t="s">
        <v>221</v>
      </c>
      <c r="W8012" s="9">
        <v>3</v>
      </c>
      <c r="X8012" s="9">
        <f>INDEX(SLA_Policy!$D$2:$D$5,MATCH(F8012,SLA_Policy!$A$2:$A$5,0))</f>
        <v>120</v>
      </c>
      <c r="Y8012" s="9" t="str">
        <f>IF(E8012="Cancelled","Excluded",IF(D8012="",IF((SLA_Policy!$B$8-B8012)*24&gt;X8012,"Open - Breached","Open - On Track"),IF((D8012-B8012)*24&lt;=X8012,"Met","Breached")))</f>
        <v>Met</v>
      </c>
    </row>
    <row r="8013" spans="1:25" x14ac:dyDescent="0.25">
      <c r="A8013" s="9" t="s">
        <v>12171</v>
      </c>
      <c r="B8013" s="23">
        <v>46147.691666666702</v>
      </c>
      <c r="C8013" s="23">
        <v>46147.694444444503</v>
      </c>
      <c r="D8013" s="23">
        <v>46148.346527777801</v>
      </c>
      <c r="E8013" s="9" t="s">
        <v>212</v>
      </c>
      <c r="F8013" s="9" t="s">
        <v>187</v>
      </c>
      <c r="G8013" s="9" t="s">
        <v>213</v>
      </c>
      <c r="H8013" s="9" t="s">
        <v>164</v>
      </c>
      <c r="I8013" s="9" t="s">
        <v>260</v>
      </c>
      <c r="J8013" s="9" t="s">
        <v>961</v>
      </c>
      <c r="K8013" s="9" t="s">
        <v>410</v>
      </c>
      <c r="L8013" s="9" t="s">
        <v>226</v>
      </c>
      <c r="M8013" s="9" t="s">
        <v>630</v>
      </c>
      <c r="N8013" s="9" t="s">
        <v>196</v>
      </c>
      <c r="O8013" s="9" t="s">
        <v>179</v>
      </c>
      <c r="P8013" s="9" t="s">
        <v>284</v>
      </c>
      <c r="Q8013" s="9" t="s">
        <v>273</v>
      </c>
      <c r="R8013" s="9">
        <v>0</v>
      </c>
      <c r="S8013" s="9">
        <v>29</v>
      </c>
      <c r="T8013" s="9" t="s">
        <v>265</v>
      </c>
      <c r="U8013" s="9" t="s">
        <v>290</v>
      </c>
      <c r="W8013" s="9">
        <v>3</v>
      </c>
      <c r="X8013" s="9">
        <f>INDEX(SLA_Policy!$D$2:$D$5,MATCH(F8013,SLA_Policy!$A$2:$A$5,0))</f>
        <v>8</v>
      </c>
      <c r="Y8013" s="9" t="str">
        <f>IF(E8013="Cancelled","Excluded",IF(D8013="",IF((SLA_Policy!$B$8-B8013)*24&gt;X8013,"Open - Breached","Open - On Track"),IF((D8013-B8013)*24&lt;=X8013,"Met","Breached")))</f>
        <v>Breached</v>
      </c>
    </row>
    <row r="8014" spans="1:25" x14ac:dyDescent="0.25">
      <c r="A8014" s="9" t="s">
        <v>12172</v>
      </c>
      <c r="B8014" s="23">
        <v>46147.703472222202</v>
      </c>
      <c r="C8014" s="23">
        <v>46148.355555555601</v>
      </c>
      <c r="D8014" s="23">
        <v>46148.369444444397</v>
      </c>
      <c r="E8014" s="9" t="s">
        <v>212</v>
      </c>
      <c r="F8014" s="9" t="s">
        <v>188</v>
      </c>
      <c r="G8014" s="9" t="s">
        <v>213</v>
      </c>
      <c r="H8014" s="9" t="s">
        <v>167</v>
      </c>
      <c r="I8014" s="9" t="s">
        <v>536</v>
      </c>
      <c r="J8014" s="9" t="s">
        <v>2931</v>
      </c>
      <c r="K8014" s="9" t="s">
        <v>262</v>
      </c>
      <c r="L8014" s="9" t="s">
        <v>226</v>
      </c>
      <c r="M8014" s="9" t="s">
        <v>6193</v>
      </c>
      <c r="N8014" s="9" t="s">
        <v>197</v>
      </c>
      <c r="O8014" s="9" t="s">
        <v>176</v>
      </c>
      <c r="P8014" s="9" t="s">
        <v>503</v>
      </c>
      <c r="Q8014" s="9" t="s">
        <v>219</v>
      </c>
      <c r="R8014" s="9">
        <v>0</v>
      </c>
      <c r="S8014" s="9">
        <v>115</v>
      </c>
      <c r="T8014" s="9" t="s">
        <v>136</v>
      </c>
      <c r="U8014" s="9" t="s">
        <v>376</v>
      </c>
      <c r="W8014" s="9">
        <v>4</v>
      </c>
      <c r="X8014" s="9">
        <f>INDEX(SLA_Policy!$D$2:$D$5,MATCH(F8014,SLA_Policy!$A$2:$A$5,0))</f>
        <v>72</v>
      </c>
      <c r="Y8014" s="9" t="str">
        <f>IF(E8014="Cancelled","Excluded",IF(D8014="",IF((SLA_Policy!$B$8-B8014)*24&gt;X8014,"Open - Breached","Open - On Track"),IF((D8014-B8014)*24&lt;=X8014,"Met","Breached")))</f>
        <v>Met</v>
      </c>
    </row>
    <row r="8015" spans="1:25" x14ac:dyDescent="0.25">
      <c r="A8015" s="9" t="s">
        <v>12173</v>
      </c>
      <c r="B8015" s="23">
        <v>46147.729861111096</v>
      </c>
      <c r="C8015" s="23">
        <v>46147.734722222202</v>
      </c>
      <c r="D8015" s="23">
        <v>46150.413194444503</v>
      </c>
      <c r="E8015" s="9" t="s">
        <v>212</v>
      </c>
      <c r="F8015" s="9" t="s">
        <v>189</v>
      </c>
      <c r="G8015" s="9" t="s">
        <v>213</v>
      </c>
      <c r="H8015" s="9" t="s">
        <v>163</v>
      </c>
      <c r="I8015" s="9" t="s">
        <v>223</v>
      </c>
      <c r="J8015" s="9" t="s">
        <v>1514</v>
      </c>
      <c r="K8015" s="9" t="s">
        <v>246</v>
      </c>
      <c r="L8015" s="9" t="s">
        <v>104</v>
      </c>
      <c r="M8015" s="9" t="s">
        <v>2144</v>
      </c>
      <c r="N8015" s="9" t="s">
        <v>198</v>
      </c>
      <c r="O8015" s="9" t="s">
        <v>176</v>
      </c>
      <c r="P8015" s="9" t="s">
        <v>253</v>
      </c>
      <c r="Q8015" s="9" t="s">
        <v>219</v>
      </c>
      <c r="R8015" s="9">
        <v>0</v>
      </c>
      <c r="S8015" s="9">
        <v>31</v>
      </c>
      <c r="T8015" s="9" t="s">
        <v>229</v>
      </c>
      <c r="U8015" s="9" t="s">
        <v>266</v>
      </c>
      <c r="W8015" s="9">
        <v>4</v>
      </c>
      <c r="X8015" s="9">
        <f>INDEX(SLA_Policy!$D$2:$D$5,MATCH(F8015,SLA_Policy!$A$2:$A$5,0))</f>
        <v>120</v>
      </c>
      <c r="Y8015" s="9" t="str">
        <f>IF(E8015="Cancelled","Excluded",IF(D8015="",IF((SLA_Policy!$B$8-B8015)*24&gt;X8015,"Open - Breached","Open - On Track"),IF((D8015-B8015)*24&lt;=X8015,"Met","Breached")))</f>
        <v>Met</v>
      </c>
    </row>
    <row r="8016" spans="1:25" x14ac:dyDescent="0.25">
      <c r="A8016" s="9" t="s">
        <v>12174</v>
      </c>
      <c r="B8016" s="23">
        <v>46147.744444444397</v>
      </c>
      <c r="C8016" s="23">
        <v>46147.775694444397</v>
      </c>
      <c r="D8016" s="23">
        <v>46148.375694444498</v>
      </c>
      <c r="E8016" s="9" t="s">
        <v>212</v>
      </c>
      <c r="F8016" s="9" t="s">
        <v>188</v>
      </c>
      <c r="G8016" s="9" t="s">
        <v>213</v>
      </c>
      <c r="H8016" s="9" t="s">
        <v>162</v>
      </c>
      <c r="I8016" s="9" t="s">
        <v>393</v>
      </c>
      <c r="J8016" s="9" t="s">
        <v>12175</v>
      </c>
      <c r="K8016" s="9" t="s">
        <v>215</v>
      </c>
      <c r="L8016" s="9" t="s">
        <v>371</v>
      </c>
      <c r="M8016" s="9" t="s">
        <v>372</v>
      </c>
      <c r="N8016" s="9" t="s">
        <v>196</v>
      </c>
      <c r="O8016" s="9" t="s">
        <v>179</v>
      </c>
      <c r="P8016" s="9" t="s">
        <v>337</v>
      </c>
      <c r="Q8016" s="9" t="s">
        <v>219</v>
      </c>
      <c r="R8016" s="9">
        <v>0</v>
      </c>
      <c r="S8016" s="9">
        <v>10</v>
      </c>
      <c r="U8016" s="9" t="s">
        <v>266</v>
      </c>
      <c r="X8016" s="9">
        <f>INDEX(SLA_Policy!$D$2:$D$5,MATCH(F8016,SLA_Policy!$A$2:$A$5,0))</f>
        <v>72</v>
      </c>
      <c r="Y8016" s="9" t="str">
        <f>IF(E8016="Cancelled","Excluded",IF(D8016="",IF((SLA_Policy!$B$8-B8016)*24&gt;X8016,"Open - Breached","Open - On Track"),IF((D8016-B8016)*24&lt;=X8016,"Met","Breached")))</f>
        <v>Met</v>
      </c>
    </row>
    <row r="8017" spans="1:25" x14ac:dyDescent="0.25">
      <c r="A8017" s="9" t="s">
        <v>12176</v>
      </c>
      <c r="B8017" s="23">
        <v>46147.7680555556</v>
      </c>
      <c r="C8017" s="23">
        <v>46147.779861111099</v>
      </c>
      <c r="D8017" s="23">
        <v>46148.366666666698</v>
      </c>
      <c r="E8017" s="9" t="s">
        <v>212</v>
      </c>
      <c r="F8017" s="9" t="s">
        <v>189</v>
      </c>
      <c r="G8017" s="9" t="s">
        <v>213</v>
      </c>
      <c r="H8017" s="9" t="s">
        <v>167</v>
      </c>
      <c r="I8017" s="9" t="s">
        <v>349</v>
      </c>
      <c r="J8017" s="9" t="s">
        <v>12177</v>
      </c>
      <c r="K8017" s="9" t="s">
        <v>262</v>
      </c>
      <c r="L8017" s="9" t="s">
        <v>216</v>
      </c>
      <c r="M8017" s="9" t="s">
        <v>3560</v>
      </c>
      <c r="N8017" s="9" t="s">
        <v>199</v>
      </c>
      <c r="O8017" s="9" t="s">
        <v>116</v>
      </c>
      <c r="P8017" s="9" t="s">
        <v>551</v>
      </c>
      <c r="Q8017" s="9" t="s">
        <v>219</v>
      </c>
      <c r="R8017" s="9">
        <v>0</v>
      </c>
      <c r="S8017" s="9">
        <v>18</v>
      </c>
      <c r="U8017" s="9" t="s">
        <v>266</v>
      </c>
      <c r="W8017" s="9">
        <v>4</v>
      </c>
      <c r="X8017" s="9">
        <f>INDEX(SLA_Policy!$D$2:$D$5,MATCH(F8017,SLA_Policy!$A$2:$A$5,0))</f>
        <v>120</v>
      </c>
      <c r="Y8017" s="9" t="str">
        <f>IF(E8017="Cancelled","Excluded",IF(D8017="",IF((SLA_Policy!$B$8-B8017)*24&gt;X8017,"Open - Breached","Open - On Track"),IF((D8017-B8017)*24&lt;=X8017,"Met","Breached")))</f>
        <v>Met</v>
      </c>
    </row>
    <row r="8018" spans="1:25" x14ac:dyDescent="0.25">
      <c r="A8018" s="9" t="s">
        <v>12178</v>
      </c>
      <c r="B8018" s="23">
        <v>46147.817361111098</v>
      </c>
      <c r="C8018" s="23">
        <v>46148.296527777798</v>
      </c>
      <c r="D8018" s="23">
        <v>46149.760416666701</v>
      </c>
      <c r="E8018" s="9" t="s">
        <v>212</v>
      </c>
      <c r="F8018" s="9" t="s">
        <v>189</v>
      </c>
      <c r="G8018" s="9" t="s">
        <v>213</v>
      </c>
      <c r="H8018" s="9" t="s">
        <v>167</v>
      </c>
      <c r="I8018" s="9" t="s">
        <v>349</v>
      </c>
      <c r="J8018" s="9" t="s">
        <v>12179</v>
      </c>
      <c r="K8018" s="9" t="s">
        <v>246</v>
      </c>
      <c r="L8018" s="9" t="s">
        <v>226</v>
      </c>
      <c r="M8018" s="9" t="s">
        <v>1384</v>
      </c>
      <c r="N8018" s="9" t="s">
        <v>196</v>
      </c>
      <c r="O8018" s="9" t="s">
        <v>116</v>
      </c>
      <c r="P8018" s="9" t="s">
        <v>525</v>
      </c>
      <c r="Q8018" s="9" t="s">
        <v>219</v>
      </c>
      <c r="R8018" s="9">
        <v>0</v>
      </c>
      <c r="S8018" s="9">
        <v>38</v>
      </c>
      <c r="U8018" s="9" t="s">
        <v>266</v>
      </c>
      <c r="X8018" s="9">
        <f>INDEX(SLA_Policy!$D$2:$D$5,MATCH(F8018,SLA_Policy!$A$2:$A$5,0))</f>
        <v>120</v>
      </c>
      <c r="Y8018" s="9" t="str">
        <f>IF(E8018="Cancelled","Excluded",IF(D8018="",IF((SLA_Policy!$B$8-B8018)*24&gt;X8018,"Open - Breached","Open - On Track"),IF((D8018-B8018)*24&lt;=X8018,"Met","Breached")))</f>
        <v>Met</v>
      </c>
    </row>
    <row r="8019" spans="1:25" x14ac:dyDescent="0.25">
      <c r="A8019" s="9" t="s">
        <v>12180</v>
      </c>
      <c r="B8019" s="23">
        <v>46148.311805555597</v>
      </c>
      <c r="C8019" s="23">
        <v>46148.320138888899</v>
      </c>
      <c r="D8019" s="23">
        <v>46148.386805555601</v>
      </c>
      <c r="E8019" s="9" t="s">
        <v>212</v>
      </c>
      <c r="F8019" s="9" t="s">
        <v>189</v>
      </c>
      <c r="G8019" s="9" t="s">
        <v>213</v>
      </c>
      <c r="H8019" s="9" t="s">
        <v>161</v>
      </c>
      <c r="I8019" s="9" t="s">
        <v>389</v>
      </c>
      <c r="J8019" s="9" t="s">
        <v>2170</v>
      </c>
      <c r="K8019" s="9" t="s">
        <v>215</v>
      </c>
      <c r="L8019" s="9" t="s">
        <v>371</v>
      </c>
      <c r="M8019" s="9" t="s">
        <v>4189</v>
      </c>
      <c r="N8019" s="9" t="s">
        <v>198</v>
      </c>
      <c r="O8019" s="9" t="s">
        <v>116</v>
      </c>
      <c r="P8019" s="9" t="s">
        <v>258</v>
      </c>
      <c r="Q8019" s="9" t="s">
        <v>219</v>
      </c>
      <c r="R8019" s="9">
        <v>0</v>
      </c>
      <c r="S8019" s="9">
        <v>5</v>
      </c>
      <c r="U8019" s="9" t="s">
        <v>376</v>
      </c>
      <c r="X8019" s="9">
        <f>INDEX(SLA_Policy!$D$2:$D$5,MATCH(F8019,SLA_Policy!$A$2:$A$5,0))</f>
        <v>120</v>
      </c>
      <c r="Y8019" s="9" t="str">
        <f>IF(E8019="Cancelled","Excluded",IF(D8019="",IF((SLA_Policy!$B$8-B8019)*24&gt;X8019,"Open - Breached","Open - On Track"),IF((D8019-B8019)*24&lt;=X8019,"Met","Breached")))</f>
        <v>Met</v>
      </c>
    </row>
    <row r="8020" spans="1:25" x14ac:dyDescent="0.25">
      <c r="A8020" s="9" t="s">
        <v>12181</v>
      </c>
      <c r="B8020" s="23">
        <v>46148.319444444503</v>
      </c>
      <c r="C8020" s="23">
        <v>46148.5</v>
      </c>
      <c r="D8020" s="23">
        <v>46153.323611111096</v>
      </c>
      <c r="E8020" s="9" t="s">
        <v>212</v>
      </c>
      <c r="F8020" s="9" t="s">
        <v>189</v>
      </c>
      <c r="G8020" s="9" t="s">
        <v>213</v>
      </c>
      <c r="H8020" s="9" t="s">
        <v>163</v>
      </c>
      <c r="I8020" s="9" t="s">
        <v>405</v>
      </c>
      <c r="J8020" s="9" t="s">
        <v>12182</v>
      </c>
      <c r="K8020" s="9" t="s">
        <v>303</v>
      </c>
      <c r="L8020" s="9" t="s">
        <v>104</v>
      </c>
      <c r="M8020" s="9" t="s">
        <v>2262</v>
      </c>
      <c r="N8020" s="9" t="s">
        <v>196</v>
      </c>
      <c r="O8020" s="9" t="s">
        <v>176</v>
      </c>
      <c r="P8020" s="9" t="s">
        <v>503</v>
      </c>
      <c r="Q8020" s="9" t="s">
        <v>219</v>
      </c>
      <c r="R8020" s="9">
        <v>0</v>
      </c>
      <c r="S8020" s="9">
        <v>7</v>
      </c>
      <c r="U8020" s="9" t="s">
        <v>230</v>
      </c>
      <c r="X8020" s="9">
        <f>INDEX(SLA_Policy!$D$2:$D$5,MATCH(F8020,SLA_Policy!$A$2:$A$5,0))</f>
        <v>120</v>
      </c>
      <c r="Y8020" s="9" t="str">
        <f>IF(E8020="Cancelled","Excluded",IF(D8020="",IF((SLA_Policy!$B$8-B8020)*24&gt;X8020,"Open - Breached","Open - On Track"),IF((D8020-B8020)*24&lt;=X8020,"Met","Breached")))</f>
        <v>Breached</v>
      </c>
    </row>
    <row r="8021" spans="1:25" x14ac:dyDescent="0.25">
      <c r="A8021" s="9" t="s">
        <v>12183</v>
      </c>
      <c r="B8021" s="23">
        <v>46148.342361111099</v>
      </c>
      <c r="C8021" s="23">
        <v>46148.346527777801</v>
      </c>
      <c r="D8021" s="23">
        <v>46148.506944444503</v>
      </c>
      <c r="E8021" s="9" t="s">
        <v>212</v>
      </c>
      <c r="F8021" s="9" t="s">
        <v>188</v>
      </c>
      <c r="G8021" s="9" t="s">
        <v>213</v>
      </c>
      <c r="H8021" s="9" t="s">
        <v>88</v>
      </c>
      <c r="I8021" s="9" t="s">
        <v>354</v>
      </c>
      <c r="J8021" s="9" t="s">
        <v>1558</v>
      </c>
      <c r="K8021" s="9" t="s">
        <v>225</v>
      </c>
      <c r="L8021" s="9" t="s">
        <v>104</v>
      </c>
      <c r="M8021" s="9" t="s">
        <v>3171</v>
      </c>
      <c r="N8021" s="9" t="s">
        <v>200</v>
      </c>
      <c r="O8021" s="9" t="s">
        <v>180</v>
      </c>
      <c r="P8021" s="9" t="s">
        <v>368</v>
      </c>
      <c r="Q8021" s="9" t="s">
        <v>219</v>
      </c>
      <c r="R8021" s="9">
        <v>0</v>
      </c>
      <c r="S8021" s="9">
        <v>17</v>
      </c>
      <c r="T8021" s="9" t="s">
        <v>220</v>
      </c>
      <c r="U8021" s="9" t="s">
        <v>661</v>
      </c>
      <c r="X8021" s="9">
        <f>INDEX(SLA_Policy!$D$2:$D$5,MATCH(F8021,SLA_Policy!$A$2:$A$5,0))</f>
        <v>72</v>
      </c>
      <c r="Y8021" s="9" t="str">
        <f>IF(E8021="Cancelled","Excluded",IF(D8021="",IF((SLA_Policy!$B$8-B8021)*24&gt;X8021,"Open - Breached","Open - On Track"),IF((D8021-B8021)*24&lt;=X8021,"Met","Breached")))</f>
        <v>Met</v>
      </c>
    </row>
    <row r="8022" spans="1:25" x14ac:dyDescent="0.25">
      <c r="A8022" s="9" t="s">
        <v>12184</v>
      </c>
      <c r="B8022" s="23">
        <v>46148.354861111096</v>
      </c>
      <c r="C8022" s="23">
        <v>46148.409722222197</v>
      </c>
      <c r="D8022" s="23">
        <v>46148.431944444397</v>
      </c>
      <c r="E8022" s="9" t="s">
        <v>212</v>
      </c>
      <c r="F8022" s="9" t="s">
        <v>189</v>
      </c>
      <c r="G8022" s="9" t="s">
        <v>213</v>
      </c>
      <c r="H8022" s="9" t="s">
        <v>161</v>
      </c>
      <c r="I8022" s="9" t="s">
        <v>389</v>
      </c>
      <c r="J8022" s="9" t="s">
        <v>1581</v>
      </c>
      <c r="K8022" s="9" t="s">
        <v>225</v>
      </c>
      <c r="L8022" s="9" t="s">
        <v>371</v>
      </c>
      <c r="M8022" s="9" t="s">
        <v>12185</v>
      </c>
      <c r="N8022" s="9" t="s">
        <v>198</v>
      </c>
      <c r="O8022" s="9" t="s">
        <v>116</v>
      </c>
      <c r="P8022" s="9" t="s">
        <v>525</v>
      </c>
      <c r="Q8022" s="9" t="s">
        <v>219</v>
      </c>
      <c r="R8022" s="9">
        <v>0</v>
      </c>
      <c r="S8022" s="9">
        <v>6</v>
      </c>
      <c r="U8022" s="9" t="s">
        <v>376</v>
      </c>
      <c r="X8022" s="9">
        <f>INDEX(SLA_Policy!$D$2:$D$5,MATCH(F8022,SLA_Policy!$A$2:$A$5,0))</f>
        <v>120</v>
      </c>
      <c r="Y8022" s="9" t="str">
        <f>IF(E8022="Cancelled","Excluded",IF(D8022="",IF((SLA_Policy!$B$8-B8022)*24&gt;X8022,"Open - Breached","Open - On Track"),IF((D8022-B8022)*24&lt;=X8022,"Met","Breached")))</f>
        <v>Met</v>
      </c>
    </row>
    <row r="8023" spans="1:25" x14ac:dyDescent="0.25">
      <c r="A8023" s="9" t="s">
        <v>12186</v>
      </c>
      <c r="B8023" s="23">
        <v>46148.3618055556</v>
      </c>
      <c r="C8023" s="23">
        <v>46148.379166666702</v>
      </c>
      <c r="D8023" s="23">
        <v>46148.647916666698</v>
      </c>
      <c r="E8023" s="9" t="s">
        <v>212</v>
      </c>
      <c r="F8023" s="9" t="s">
        <v>188</v>
      </c>
      <c r="G8023" s="9" t="s">
        <v>213</v>
      </c>
      <c r="H8023" s="9" t="s">
        <v>166</v>
      </c>
      <c r="I8023" s="9" t="s">
        <v>286</v>
      </c>
      <c r="J8023" s="9" t="s">
        <v>1755</v>
      </c>
      <c r="K8023" s="9" t="s">
        <v>246</v>
      </c>
      <c r="L8023" s="9" t="s">
        <v>104</v>
      </c>
      <c r="M8023" s="9" t="s">
        <v>7242</v>
      </c>
      <c r="N8023" s="9" t="s">
        <v>197</v>
      </c>
      <c r="O8023" s="9" t="s">
        <v>181</v>
      </c>
      <c r="P8023" s="9" t="s">
        <v>289</v>
      </c>
      <c r="Q8023" s="9" t="s">
        <v>273</v>
      </c>
      <c r="R8023" s="9">
        <v>0</v>
      </c>
      <c r="S8023" s="9">
        <v>11</v>
      </c>
      <c r="U8023" s="9" t="s">
        <v>290</v>
      </c>
      <c r="W8023" s="9">
        <v>5</v>
      </c>
      <c r="X8023" s="9">
        <f>INDEX(SLA_Policy!$D$2:$D$5,MATCH(F8023,SLA_Policy!$A$2:$A$5,0))</f>
        <v>72</v>
      </c>
      <c r="Y8023" s="9" t="str">
        <f>IF(E8023="Cancelled","Excluded",IF(D8023="",IF((SLA_Policy!$B$8-B8023)*24&gt;X8023,"Open - Breached","Open - On Track"),IF((D8023-B8023)*24&lt;=X8023,"Met","Breached")))</f>
        <v>Met</v>
      </c>
    </row>
    <row r="8024" spans="1:25" x14ac:dyDescent="0.25">
      <c r="A8024" s="9" t="s">
        <v>12187</v>
      </c>
      <c r="B8024" s="23">
        <v>46148.366666666698</v>
      </c>
      <c r="C8024" s="23">
        <v>46148.4152777778</v>
      </c>
      <c r="D8024" s="23">
        <v>46150.402083333298</v>
      </c>
      <c r="E8024" s="9" t="s">
        <v>212</v>
      </c>
      <c r="F8024" s="9" t="s">
        <v>188</v>
      </c>
      <c r="G8024" s="9" t="s">
        <v>213</v>
      </c>
      <c r="H8024" s="9" t="s">
        <v>167</v>
      </c>
      <c r="I8024" s="9" t="s">
        <v>349</v>
      </c>
      <c r="J8024" s="9" t="s">
        <v>2692</v>
      </c>
      <c r="K8024" s="9" t="s">
        <v>215</v>
      </c>
      <c r="L8024" s="9" t="s">
        <v>216</v>
      </c>
      <c r="M8024" s="9" t="s">
        <v>317</v>
      </c>
      <c r="N8024" s="9" t="s">
        <v>199</v>
      </c>
      <c r="O8024" s="9" t="s">
        <v>116</v>
      </c>
      <c r="P8024" s="9" t="s">
        <v>218</v>
      </c>
      <c r="Q8024" s="9" t="s">
        <v>219</v>
      </c>
      <c r="R8024" s="9">
        <v>1</v>
      </c>
      <c r="S8024" s="9">
        <v>28</v>
      </c>
      <c r="U8024" s="9" t="s">
        <v>266</v>
      </c>
      <c r="X8024" s="9">
        <f>INDEX(SLA_Policy!$D$2:$D$5,MATCH(F8024,SLA_Policy!$A$2:$A$5,0))</f>
        <v>72</v>
      </c>
      <c r="Y8024" s="9" t="str">
        <f>IF(E8024="Cancelled","Excluded",IF(D8024="",IF((SLA_Policy!$B$8-B8024)*24&gt;X8024,"Open - Breached","Open - On Track"),IF((D8024-B8024)*24&lt;=X8024,"Met","Breached")))</f>
        <v>Met</v>
      </c>
    </row>
    <row r="8025" spans="1:25" x14ac:dyDescent="0.25">
      <c r="A8025" s="9" t="s">
        <v>12188</v>
      </c>
      <c r="B8025" s="23">
        <v>46148.371527777803</v>
      </c>
      <c r="C8025" s="23">
        <v>46148.464583333298</v>
      </c>
      <c r="D8025" s="23">
        <v>46148.638888888898</v>
      </c>
      <c r="E8025" s="9" t="s">
        <v>212</v>
      </c>
      <c r="F8025" s="9" t="s">
        <v>189</v>
      </c>
      <c r="G8025" s="9" t="s">
        <v>213</v>
      </c>
      <c r="H8025" s="9" t="s">
        <v>162</v>
      </c>
      <c r="I8025" s="9" t="s">
        <v>393</v>
      </c>
      <c r="J8025" s="9" t="s">
        <v>1040</v>
      </c>
      <c r="K8025" s="9" t="s">
        <v>215</v>
      </c>
      <c r="L8025" s="9" t="s">
        <v>104</v>
      </c>
      <c r="M8025" s="9" t="s">
        <v>1534</v>
      </c>
      <c r="N8025" s="9" t="s">
        <v>197</v>
      </c>
      <c r="O8025" s="9" t="s">
        <v>176</v>
      </c>
      <c r="P8025" s="9" t="s">
        <v>253</v>
      </c>
      <c r="Q8025" s="9" t="s">
        <v>219</v>
      </c>
      <c r="R8025" s="9">
        <v>0</v>
      </c>
      <c r="S8025" s="9">
        <v>12</v>
      </c>
      <c r="U8025" s="9" t="s">
        <v>290</v>
      </c>
      <c r="W8025" s="9">
        <v>5</v>
      </c>
      <c r="X8025" s="9">
        <f>INDEX(SLA_Policy!$D$2:$D$5,MATCH(F8025,SLA_Policy!$A$2:$A$5,0))</f>
        <v>120</v>
      </c>
      <c r="Y8025" s="9" t="str">
        <f>IF(E8025="Cancelled","Excluded",IF(D8025="",IF((SLA_Policy!$B$8-B8025)*24&gt;X8025,"Open - Breached","Open - On Track"),IF((D8025-B8025)*24&lt;=X8025,"Met","Breached")))</f>
        <v>Met</v>
      </c>
    </row>
    <row r="8026" spans="1:25" x14ac:dyDescent="0.25">
      <c r="A8026" s="9" t="s">
        <v>12189</v>
      </c>
      <c r="B8026" s="23">
        <v>46148.372916666704</v>
      </c>
      <c r="C8026" s="23">
        <v>46148.375694444498</v>
      </c>
      <c r="D8026" s="23">
        <v>46148.469444444498</v>
      </c>
      <c r="E8026" s="9" t="s">
        <v>212</v>
      </c>
      <c r="F8026" s="9" t="s">
        <v>187</v>
      </c>
      <c r="G8026" s="9" t="s">
        <v>213</v>
      </c>
      <c r="H8026" s="9" t="s">
        <v>88</v>
      </c>
      <c r="I8026" s="9" t="s">
        <v>92</v>
      </c>
      <c r="J8026" s="9" t="s">
        <v>1900</v>
      </c>
      <c r="K8026" s="9" t="s">
        <v>246</v>
      </c>
      <c r="L8026" s="9" t="s">
        <v>371</v>
      </c>
      <c r="M8026" s="9" t="s">
        <v>644</v>
      </c>
      <c r="N8026" s="9" t="s">
        <v>199</v>
      </c>
      <c r="O8026" s="9" t="s">
        <v>116</v>
      </c>
      <c r="P8026" s="9" t="s">
        <v>234</v>
      </c>
      <c r="Q8026" s="9" t="s">
        <v>219</v>
      </c>
      <c r="R8026" s="9">
        <v>0</v>
      </c>
      <c r="S8026" s="9">
        <v>14</v>
      </c>
      <c r="T8026" s="9" t="s">
        <v>322</v>
      </c>
      <c r="U8026" s="9" t="s">
        <v>266</v>
      </c>
      <c r="X8026" s="9">
        <f>INDEX(SLA_Policy!$D$2:$D$5,MATCH(F8026,SLA_Policy!$A$2:$A$5,0))</f>
        <v>8</v>
      </c>
      <c r="Y8026" s="9" t="str">
        <f>IF(E8026="Cancelled","Excluded",IF(D8026="",IF((SLA_Policy!$B$8-B8026)*24&gt;X8026,"Open - Breached","Open - On Track"),IF((D8026-B8026)*24&lt;=X8026,"Met","Breached")))</f>
        <v>Met</v>
      </c>
    </row>
    <row r="8027" spans="1:25" x14ac:dyDescent="0.25">
      <c r="A8027" s="9" t="s">
        <v>12190</v>
      </c>
      <c r="B8027" s="23">
        <v>46148.373611111099</v>
      </c>
      <c r="C8027" s="23">
        <v>46148.453472222202</v>
      </c>
      <c r="D8027" s="23">
        <v>46153.329861111102</v>
      </c>
      <c r="E8027" s="9" t="s">
        <v>212</v>
      </c>
      <c r="F8027" s="9" t="s">
        <v>189</v>
      </c>
      <c r="G8027" s="9" t="s">
        <v>213</v>
      </c>
      <c r="H8027" s="9" t="s">
        <v>165</v>
      </c>
      <c r="I8027" s="9" t="s">
        <v>567</v>
      </c>
      <c r="J8027" s="9" t="s">
        <v>2909</v>
      </c>
      <c r="K8027" s="9" t="s">
        <v>246</v>
      </c>
      <c r="L8027" s="9" t="s">
        <v>293</v>
      </c>
      <c r="M8027" s="9" t="s">
        <v>3789</v>
      </c>
      <c r="N8027" s="9" t="s">
        <v>196</v>
      </c>
      <c r="O8027" s="9" t="s">
        <v>176</v>
      </c>
      <c r="P8027" s="9" t="s">
        <v>570</v>
      </c>
      <c r="Q8027" s="9" t="s">
        <v>219</v>
      </c>
      <c r="R8027" s="9">
        <v>0</v>
      </c>
      <c r="S8027" s="9">
        <v>18</v>
      </c>
      <c r="U8027" s="9" t="s">
        <v>230</v>
      </c>
      <c r="X8027" s="9">
        <f>INDEX(SLA_Policy!$D$2:$D$5,MATCH(F8027,SLA_Policy!$A$2:$A$5,0))</f>
        <v>120</v>
      </c>
      <c r="Y8027" s="9" t="str">
        <f>IF(E8027="Cancelled","Excluded",IF(D8027="",IF((SLA_Policy!$B$8-B8027)*24&gt;X8027,"Open - Breached","Open - On Track"),IF((D8027-B8027)*24&lt;=X8027,"Met","Breached")))</f>
        <v>Met</v>
      </c>
    </row>
    <row r="8028" spans="1:25" x14ac:dyDescent="0.25">
      <c r="A8028" s="9" t="s">
        <v>12191</v>
      </c>
      <c r="B8028" s="23">
        <v>46148.383333333302</v>
      </c>
      <c r="C8028" s="23">
        <v>46148.461111111101</v>
      </c>
      <c r="D8028" s="23">
        <v>46149.363888888904</v>
      </c>
      <c r="E8028" s="9" t="s">
        <v>212</v>
      </c>
      <c r="F8028" s="9" t="s">
        <v>188</v>
      </c>
      <c r="G8028" s="9" t="s">
        <v>236</v>
      </c>
      <c r="H8028" s="9" t="s">
        <v>164</v>
      </c>
      <c r="I8028" s="9" t="s">
        <v>421</v>
      </c>
      <c r="J8028" s="9" t="s">
        <v>1858</v>
      </c>
      <c r="K8028" s="9" t="s">
        <v>225</v>
      </c>
      <c r="L8028" s="9" t="s">
        <v>311</v>
      </c>
      <c r="M8028" s="9" t="s">
        <v>3704</v>
      </c>
      <c r="N8028" s="9" t="s">
        <v>196</v>
      </c>
      <c r="O8028" s="9" t="s">
        <v>180</v>
      </c>
      <c r="P8028" s="9" t="s">
        <v>318</v>
      </c>
      <c r="Q8028" s="9" t="s">
        <v>219</v>
      </c>
      <c r="R8028" s="9">
        <v>1</v>
      </c>
      <c r="S8028" s="9">
        <v>22</v>
      </c>
      <c r="T8028" s="9" t="s">
        <v>343</v>
      </c>
      <c r="U8028" s="9" t="s">
        <v>242</v>
      </c>
      <c r="W8028" s="9">
        <v>3</v>
      </c>
      <c r="X8028" s="9">
        <f>INDEX(SLA_Policy!$D$2:$D$5,MATCH(F8028,SLA_Policy!$A$2:$A$5,0))</f>
        <v>72</v>
      </c>
      <c r="Y8028" s="9" t="str">
        <f>IF(E8028="Cancelled","Excluded",IF(D8028="",IF((SLA_Policy!$B$8-B8028)*24&gt;X8028,"Open - Breached","Open - On Track"),IF((D8028-B8028)*24&lt;=X8028,"Met","Breached")))</f>
        <v>Met</v>
      </c>
    </row>
    <row r="8029" spans="1:25" x14ac:dyDescent="0.25">
      <c r="A8029" s="9" t="s">
        <v>12192</v>
      </c>
      <c r="B8029" s="23">
        <v>46148.385416666701</v>
      </c>
      <c r="C8029" s="23">
        <v>46148.729166666701</v>
      </c>
      <c r="D8029" s="23">
        <v>46148.734027777798</v>
      </c>
      <c r="E8029" s="9" t="s">
        <v>212</v>
      </c>
      <c r="F8029" s="9" t="s">
        <v>188</v>
      </c>
      <c r="G8029" s="9" t="s">
        <v>213</v>
      </c>
      <c r="H8029" s="9" t="s">
        <v>162</v>
      </c>
      <c r="I8029" s="9" t="s">
        <v>416</v>
      </c>
      <c r="J8029" s="9" t="s">
        <v>12193</v>
      </c>
      <c r="K8029" s="9" t="s">
        <v>262</v>
      </c>
      <c r="L8029" s="9" t="s">
        <v>371</v>
      </c>
      <c r="M8029" s="9" t="s">
        <v>1914</v>
      </c>
      <c r="N8029" s="9" t="s">
        <v>196</v>
      </c>
      <c r="O8029" s="9" t="s">
        <v>176</v>
      </c>
      <c r="P8029" s="9" t="s">
        <v>503</v>
      </c>
      <c r="Q8029" s="9" t="s">
        <v>219</v>
      </c>
      <c r="R8029" s="9">
        <v>0</v>
      </c>
      <c r="S8029" s="9">
        <v>11</v>
      </c>
      <c r="U8029" s="9" t="s">
        <v>290</v>
      </c>
      <c r="W8029" s="9">
        <v>3</v>
      </c>
      <c r="X8029" s="9">
        <f>INDEX(SLA_Policy!$D$2:$D$5,MATCH(F8029,SLA_Policy!$A$2:$A$5,0))</f>
        <v>72</v>
      </c>
      <c r="Y8029" s="9" t="str">
        <f>IF(E8029="Cancelled","Excluded",IF(D8029="",IF((SLA_Policy!$B$8-B8029)*24&gt;X8029,"Open - Breached","Open - On Track"),IF((D8029-B8029)*24&lt;=X8029,"Met","Breached")))</f>
        <v>Met</v>
      </c>
    </row>
    <row r="8030" spans="1:25" x14ac:dyDescent="0.25">
      <c r="A8030" s="9" t="s">
        <v>12194</v>
      </c>
      <c r="B8030" s="23">
        <v>46148.388888888898</v>
      </c>
      <c r="C8030" s="23">
        <v>46148.389583333301</v>
      </c>
      <c r="D8030" s="23">
        <v>46149.377083333296</v>
      </c>
      <c r="E8030" s="9" t="s">
        <v>212</v>
      </c>
      <c r="F8030" s="9" t="s">
        <v>187</v>
      </c>
      <c r="G8030" s="9" t="s">
        <v>213</v>
      </c>
      <c r="H8030" s="9" t="s">
        <v>163</v>
      </c>
      <c r="I8030" s="9" t="s">
        <v>223</v>
      </c>
      <c r="J8030" s="9" t="s">
        <v>1514</v>
      </c>
      <c r="K8030" s="9" t="s">
        <v>246</v>
      </c>
      <c r="L8030" s="9" t="s">
        <v>216</v>
      </c>
      <c r="M8030" s="9" t="s">
        <v>5300</v>
      </c>
      <c r="N8030" s="9" t="s">
        <v>198</v>
      </c>
      <c r="O8030" s="9" t="s">
        <v>176</v>
      </c>
      <c r="P8030" s="9" t="s">
        <v>228</v>
      </c>
      <c r="Q8030" s="9" t="s">
        <v>273</v>
      </c>
      <c r="R8030" s="9">
        <v>0</v>
      </c>
      <c r="S8030" s="9">
        <v>75</v>
      </c>
      <c r="T8030" s="9" t="s">
        <v>136</v>
      </c>
      <c r="U8030" s="9" t="s">
        <v>230</v>
      </c>
      <c r="X8030" s="9">
        <f>INDEX(SLA_Policy!$D$2:$D$5,MATCH(F8030,SLA_Policy!$A$2:$A$5,0))</f>
        <v>8</v>
      </c>
      <c r="Y8030" s="9" t="str">
        <f>IF(E8030="Cancelled","Excluded",IF(D8030="",IF((SLA_Policy!$B$8-B8030)*24&gt;X8030,"Open - Breached","Open - On Track"),IF((D8030-B8030)*24&lt;=X8030,"Met","Breached")))</f>
        <v>Breached</v>
      </c>
    </row>
    <row r="8031" spans="1:25" x14ac:dyDescent="0.25">
      <c r="A8031" s="9" t="s">
        <v>12195</v>
      </c>
      <c r="B8031" s="23">
        <v>46148.398611111101</v>
      </c>
      <c r="C8031" s="23">
        <v>46148.427777777797</v>
      </c>
      <c r="D8031" s="23">
        <v>46149.347222222197</v>
      </c>
      <c r="E8031" s="9" t="s">
        <v>212</v>
      </c>
      <c r="F8031" s="9" t="s">
        <v>188</v>
      </c>
      <c r="G8031" s="9" t="s">
        <v>236</v>
      </c>
      <c r="H8031" s="9" t="s">
        <v>162</v>
      </c>
      <c r="I8031" s="9" t="s">
        <v>280</v>
      </c>
      <c r="J8031" s="9" t="s">
        <v>12196</v>
      </c>
      <c r="K8031" s="9" t="s">
        <v>225</v>
      </c>
      <c r="L8031" s="9" t="s">
        <v>216</v>
      </c>
      <c r="M8031" s="9" t="s">
        <v>3243</v>
      </c>
      <c r="N8031" s="9" t="s">
        <v>196</v>
      </c>
      <c r="O8031" s="9" t="s">
        <v>179</v>
      </c>
      <c r="P8031" s="9" t="s">
        <v>264</v>
      </c>
      <c r="Q8031" s="9" t="s">
        <v>219</v>
      </c>
      <c r="R8031" s="9">
        <v>0</v>
      </c>
      <c r="S8031" s="9">
        <v>13</v>
      </c>
      <c r="U8031" s="9" t="s">
        <v>242</v>
      </c>
      <c r="W8031" s="9">
        <v>5</v>
      </c>
      <c r="X8031" s="9">
        <f>INDEX(SLA_Policy!$D$2:$D$5,MATCH(F8031,SLA_Policy!$A$2:$A$5,0))</f>
        <v>72</v>
      </c>
      <c r="Y8031" s="9" t="str">
        <f>IF(E8031="Cancelled","Excluded",IF(D8031="",IF((SLA_Policy!$B$8-B8031)*24&gt;X8031,"Open - Breached","Open - On Track"),IF((D8031-B8031)*24&lt;=X8031,"Met","Breached")))</f>
        <v>Met</v>
      </c>
    </row>
    <row r="8032" spans="1:25" x14ac:dyDescent="0.25">
      <c r="A8032" s="9" t="s">
        <v>12197</v>
      </c>
      <c r="B8032" s="23">
        <v>46148.416666666701</v>
      </c>
      <c r="C8032" s="23">
        <v>46148.4284722222</v>
      </c>
      <c r="D8032" s="23">
        <v>46148.469444444498</v>
      </c>
      <c r="E8032" s="9" t="s">
        <v>212</v>
      </c>
      <c r="F8032" s="9" t="s">
        <v>188</v>
      </c>
      <c r="G8032" s="9" t="s">
        <v>213</v>
      </c>
      <c r="H8032" s="9" t="s">
        <v>161</v>
      </c>
      <c r="I8032" s="9" t="s">
        <v>389</v>
      </c>
      <c r="J8032" s="9" t="s">
        <v>12170</v>
      </c>
      <c r="K8032" s="9" t="s">
        <v>239</v>
      </c>
      <c r="L8032" s="9" t="s">
        <v>104</v>
      </c>
      <c r="M8032" s="9" t="s">
        <v>8339</v>
      </c>
      <c r="N8032" s="9" t="s">
        <v>198</v>
      </c>
      <c r="O8032" s="9" t="s">
        <v>116</v>
      </c>
      <c r="P8032" s="9" t="s">
        <v>551</v>
      </c>
      <c r="Q8032" s="9" t="s">
        <v>219</v>
      </c>
      <c r="R8032" s="9">
        <v>0</v>
      </c>
      <c r="S8032" s="9">
        <v>4</v>
      </c>
      <c r="U8032" s="9" t="s">
        <v>266</v>
      </c>
      <c r="W8032" s="9">
        <v>4</v>
      </c>
      <c r="X8032" s="9">
        <f>INDEX(SLA_Policy!$D$2:$D$5,MATCH(F8032,SLA_Policy!$A$2:$A$5,0))</f>
        <v>72</v>
      </c>
      <c r="Y8032" s="9" t="str">
        <f>IF(E8032="Cancelled","Excluded",IF(D8032="",IF((SLA_Policy!$B$8-B8032)*24&gt;X8032,"Open - Breached","Open - On Track"),IF((D8032-B8032)*24&lt;=X8032,"Met","Breached")))</f>
        <v>Met</v>
      </c>
    </row>
    <row r="8033" spans="1:25" x14ac:dyDescent="0.25">
      <c r="A8033" s="9" t="s">
        <v>12198</v>
      </c>
      <c r="B8033" s="23">
        <v>46148.425694444399</v>
      </c>
      <c r="C8033" s="23">
        <v>46148.496527777803</v>
      </c>
      <c r="D8033" s="23">
        <v>46150.3125</v>
      </c>
      <c r="E8033" s="9" t="s">
        <v>212</v>
      </c>
      <c r="F8033" s="9" t="s">
        <v>188</v>
      </c>
      <c r="G8033" s="9" t="s">
        <v>236</v>
      </c>
      <c r="H8033" s="9" t="s">
        <v>163</v>
      </c>
      <c r="I8033" s="9" t="s">
        <v>315</v>
      </c>
      <c r="J8033" s="9" t="s">
        <v>585</v>
      </c>
      <c r="K8033" s="9" t="s">
        <v>215</v>
      </c>
      <c r="L8033" s="9" t="s">
        <v>307</v>
      </c>
      <c r="M8033" s="9" t="s">
        <v>1279</v>
      </c>
      <c r="N8033" s="9" t="s">
        <v>197</v>
      </c>
      <c r="O8033" s="9" t="s">
        <v>180</v>
      </c>
      <c r="P8033" s="9" t="s">
        <v>278</v>
      </c>
      <c r="Q8033" s="9" t="s">
        <v>219</v>
      </c>
      <c r="R8033" s="9">
        <v>0</v>
      </c>
      <c r="S8033" s="9">
        <v>198</v>
      </c>
      <c r="T8033" s="9" t="s">
        <v>229</v>
      </c>
      <c r="U8033" s="9" t="s">
        <v>242</v>
      </c>
      <c r="X8033" s="9">
        <f>INDEX(SLA_Policy!$D$2:$D$5,MATCH(F8033,SLA_Policy!$A$2:$A$5,0))</f>
        <v>72</v>
      </c>
      <c r="Y8033" s="9" t="str">
        <f>IF(E8033="Cancelled","Excluded",IF(D8033="",IF((SLA_Policy!$B$8-B8033)*24&gt;X8033,"Open - Breached","Open - On Track"),IF((D8033-B8033)*24&lt;=X8033,"Met","Breached")))</f>
        <v>Met</v>
      </c>
    </row>
    <row r="8034" spans="1:25" x14ac:dyDescent="0.25">
      <c r="A8034" s="9" t="s">
        <v>12199</v>
      </c>
      <c r="B8034" s="23">
        <v>46148.442361111098</v>
      </c>
      <c r="C8034" s="23">
        <v>46148.449305555601</v>
      </c>
      <c r="D8034" s="23">
        <v>46148.534722222197</v>
      </c>
      <c r="E8034" s="9" t="s">
        <v>212</v>
      </c>
      <c r="F8034" s="9" t="s">
        <v>187</v>
      </c>
      <c r="G8034" s="9" t="s">
        <v>213</v>
      </c>
      <c r="H8034" s="9" t="s">
        <v>162</v>
      </c>
      <c r="I8034" s="9" t="s">
        <v>244</v>
      </c>
      <c r="J8034" s="9" t="s">
        <v>12200</v>
      </c>
      <c r="K8034" s="9" t="s">
        <v>246</v>
      </c>
      <c r="L8034" s="9" t="s">
        <v>270</v>
      </c>
      <c r="M8034" s="9" t="s">
        <v>528</v>
      </c>
      <c r="N8034" s="9" t="s">
        <v>196</v>
      </c>
      <c r="O8034" s="9" t="s">
        <v>116</v>
      </c>
      <c r="P8034" s="9" t="s">
        <v>551</v>
      </c>
      <c r="Q8034" s="9" t="s">
        <v>219</v>
      </c>
      <c r="R8034" s="9">
        <v>0</v>
      </c>
      <c r="S8034" s="9">
        <v>73</v>
      </c>
      <c r="U8034" s="9" t="s">
        <v>266</v>
      </c>
      <c r="X8034" s="9">
        <f>INDEX(SLA_Policy!$D$2:$D$5,MATCH(F8034,SLA_Policy!$A$2:$A$5,0))</f>
        <v>8</v>
      </c>
      <c r="Y8034" s="9" t="str">
        <f>IF(E8034="Cancelled","Excluded",IF(D8034="",IF((SLA_Policy!$B$8-B8034)*24&gt;X8034,"Open - Breached","Open - On Track"),IF((D8034-B8034)*24&lt;=X8034,"Met","Breached")))</f>
        <v>Met</v>
      </c>
    </row>
    <row r="8035" spans="1:25" x14ac:dyDescent="0.25">
      <c r="A8035" s="9" t="s">
        <v>12201</v>
      </c>
      <c r="B8035" s="23">
        <v>46148.445138888899</v>
      </c>
      <c r="C8035" s="23">
        <v>46148.449305555601</v>
      </c>
      <c r="D8035" s="23">
        <v>46148.6430555556</v>
      </c>
      <c r="E8035" s="9" t="s">
        <v>212</v>
      </c>
      <c r="F8035" s="9" t="s">
        <v>188</v>
      </c>
      <c r="G8035" s="9" t="s">
        <v>213</v>
      </c>
      <c r="H8035" s="9" t="s">
        <v>88</v>
      </c>
      <c r="I8035" s="9" t="s">
        <v>92</v>
      </c>
      <c r="J8035" s="9" t="s">
        <v>3083</v>
      </c>
      <c r="K8035" s="9" t="s">
        <v>303</v>
      </c>
      <c r="L8035" s="9" t="s">
        <v>351</v>
      </c>
      <c r="M8035" s="9" t="s">
        <v>1601</v>
      </c>
      <c r="N8035" s="9" t="s">
        <v>198</v>
      </c>
      <c r="O8035" s="9" t="s">
        <v>178</v>
      </c>
      <c r="P8035" s="9" t="s">
        <v>414</v>
      </c>
      <c r="Q8035" s="9" t="s">
        <v>219</v>
      </c>
      <c r="R8035" s="9">
        <v>0</v>
      </c>
      <c r="S8035" s="9">
        <v>20</v>
      </c>
      <c r="T8035" s="9" t="s">
        <v>136</v>
      </c>
      <c r="U8035" s="9" t="s">
        <v>290</v>
      </c>
      <c r="X8035" s="9">
        <f>INDEX(SLA_Policy!$D$2:$D$5,MATCH(F8035,SLA_Policy!$A$2:$A$5,0))</f>
        <v>72</v>
      </c>
      <c r="Y8035" s="9" t="str">
        <f>IF(E8035="Cancelled","Excluded",IF(D8035="",IF((SLA_Policy!$B$8-B8035)*24&gt;X8035,"Open - Breached","Open - On Track"),IF((D8035-B8035)*24&lt;=X8035,"Met","Breached")))</f>
        <v>Met</v>
      </c>
    </row>
    <row r="8036" spans="1:25" x14ac:dyDescent="0.25">
      <c r="A8036" s="9" t="s">
        <v>12202</v>
      </c>
      <c r="B8036" s="23">
        <v>46148.4506944444</v>
      </c>
      <c r="C8036" s="23">
        <v>46148.463888888902</v>
      </c>
      <c r="D8036" s="23">
        <v>46153.340972222199</v>
      </c>
      <c r="E8036" s="9" t="s">
        <v>212</v>
      </c>
      <c r="F8036" s="9" t="s">
        <v>188</v>
      </c>
      <c r="G8036" s="9" t="s">
        <v>236</v>
      </c>
      <c r="H8036" s="9" t="s">
        <v>162</v>
      </c>
      <c r="I8036" s="9" t="s">
        <v>280</v>
      </c>
      <c r="J8036" s="9" t="s">
        <v>1551</v>
      </c>
      <c r="K8036" s="9" t="s">
        <v>262</v>
      </c>
      <c r="L8036" s="9" t="s">
        <v>311</v>
      </c>
      <c r="M8036" s="9" t="s">
        <v>444</v>
      </c>
      <c r="N8036" s="9" t="s">
        <v>196</v>
      </c>
      <c r="O8036" s="9" t="s">
        <v>179</v>
      </c>
      <c r="P8036" s="9" t="s">
        <v>284</v>
      </c>
      <c r="Q8036" s="9" t="s">
        <v>219</v>
      </c>
      <c r="R8036" s="9">
        <v>0</v>
      </c>
      <c r="S8036" s="9">
        <v>14</v>
      </c>
      <c r="U8036" s="9" t="s">
        <v>242</v>
      </c>
      <c r="X8036" s="9">
        <f>INDEX(SLA_Policy!$D$2:$D$5,MATCH(F8036,SLA_Policy!$A$2:$A$5,0))</f>
        <v>72</v>
      </c>
      <c r="Y8036" s="9" t="str">
        <f>IF(E8036="Cancelled","Excluded",IF(D8036="",IF((SLA_Policy!$B$8-B8036)*24&gt;X8036,"Open - Breached","Open - On Track"),IF((D8036-B8036)*24&lt;=X8036,"Met","Breached")))</f>
        <v>Breached</v>
      </c>
    </row>
    <row r="8037" spans="1:25" x14ac:dyDescent="0.25">
      <c r="A8037" s="9" t="s">
        <v>12203</v>
      </c>
      <c r="B8037" s="23">
        <v>46148.463888888902</v>
      </c>
      <c r="C8037" s="23">
        <v>46148.563194444498</v>
      </c>
      <c r="D8037" s="23">
        <v>46149.302777777797</v>
      </c>
      <c r="E8037" s="9" t="s">
        <v>212</v>
      </c>
      <c r="F8037" s="9" t="s">
        <v>189</v>
      </c>
      <c r="G8037" s="9" t="s">
        <v>213</v>
      </c>
      <c r="H8037" s="9" t="s">
        <v>161</v>
      </c>
      <c r="I8037" s="9" t="s">
        <v>297</v>
      </c>
      <c r="J8037" s="9" t="s">
        <v>12204</v>
      </c>
      <c r="K8037" s="9" t="s">
        <v>225</v>
      </c>
      <c r="L8037" s="9" t="s">
        <v>282</v>
      </c>
      <c r="M8037" s="9" t="s">
        <v>2016</v>
      </c>
      <c r="N8037" s="9" t="s">
        <v>196</v>
      </c>
      <c r="O8037" s="9" t="s">
        <v>177</v>
      </c>
      <c r="P8037" s="9" t="s">
        <v>457</v>
      </c>
      <c r="Q8037" s="9" t="s">
        <v>219</v>
      </c>
      <c r="R8037" s="9">
        <v>0</v>
      </c>
      <c r="S8037" s="9">
        <v>18</v>
      </c>
      <c r="U8037" s="9" t="s">
        <v>221</v>
      </c>
      <c r="W8037" s="9">
        <v>5</v>
      </c>
      <c r="X8037" s="9">
        <f>INDEX(SLA_Policy!$D$2:$D$5,MATCH(F8037,SLA_Policy!$A$2:$A$5,0))</f>
        <v>120</v>
      </c>
      <c r="Y8037" s="9" t="str">
        <f>IF(E8037="Cancelled","Excluded",IF(D8037="",IF((SLA_Policy!$B$8-B8037)*24&gt;X8037,"Open - Breached","Open - On Track"),IF((D8037-B8037)*24&lt;=X8037,"Met","Breached")))</f>
        <v>Met</v>
      </c>
    </row>
    <row r="8038" spans="1:25" x14ac:dyDescent="0.25">
      <c r="A8038" s="9" t="s">
        <v>12205</v>
      </c>
      <c r="B8038" s="23">
        <v>46148.492361111101</v>
      </c>
      <c r="C8038" s="23">
        <v>46148.495138888902</v>
      </c>
      <c r="D8038" s="23">
        <v>46149.338888888902</v>
      </c>
      <c r="E8038" s="9" t="s">
        <v>212</v>
      </c>
      <c r="F8038" s="9" t="s">
        <v>189</v>
      </c>
      <c r="G8038" s="9" t="s">
        <v>236</v>
      </c>
      <c r="H8038" s="9" t="s">
        <v>164</v>
      </c>
      <c r="I8038" s="9" t="s">
        <v>421</v>
      </c>
      <c r="J8038" s="9" t="s">
        <v>2960</v>
      </c>
      <c r="K8038" s="9" t="s">
        <v>246</v>
      </c>
      <c r="L8038" s="9" t="s">
        <v>226</v>
      </c>
      <c r="M8038" s="9" t="s">
        <v>5591</v>
      </c>
      <c r="N8038" s="9" t="s">
        <v>200</v>
      </c>
      <c r="O8038" s="9" t="s">
        <v>180</v>
      </c>
      <c r="P8038" s="9" t="s">
        <v>368</v>
      </c>
      <c r="Q8038" s="9" t="s">
        <v>219</v>
      </c>
      <c r="R8038" s="9">
        <v>0</v>
      </c>
      <c r="S8038" s="9">
        <v>17</v>
      </c>
      <c r="T8038" s="9" t="s">
        <v>343</v>
      </c>
      <c r="U8038" s="9" t="s">
        <v>242</v>
      </c>
      <c r="X8038" s="9">
        <f>INDEX(SLA_Policy!$D$2:$D$5,MATCH(F8038,SLA_Policy!$A$2:$A$5,0))</f>
        <v>120</v>
      </c>
      <c r="Y8038" s="9" t="str">
        <f>IF(E8038="Cancelled","Excluded",IF(D8038="",IF((SLA_Policy!$B$8-B8038)*24&gt;X8038,"Open - Breached","Open - On Track"),IF((D8038-B8038)*24&lt;=X8038,"Met","Breached")))</f>
        <v>Met</v>
      </c>
    </row>
    <row r="8039" spans="1:25" x14ac:dyDescent="0.25">
      <c r="A8039" s="9" t="s">
        <v>12206</v>
      </c>
      <c r="B8039" s="23">
        <v>46148.511805555601</v>
      </c>
      <c r="C8039" s="23">
        <v>46148.521527777797</v>
      </c>
      <c r="D8039" s="23">
        <v>46149.409027777801</v>
      </c>
      <c r="E8039" s="9" t="s">
        <v>212</v>
      </c>
      <c r="F8039" s="9" t="s">
        <v>188</v>
      </c>
      <c r="G8039" s="9" t="s">
        <v>213</v>
      </c>
      <c r="H8039" s="9" t="s">
        <v>163</v>
      </c>
      <c r="I8039" s="9" t="s">
        <v>250</v>
      </c>
      <c r="J8039" s="9" t="s">
        <v>10145</v>
      </c>
      <c r="K8039" s="9" t="s">
        <v>246</v>
      </c>
      <c r="L8039" s="9" t="s">
        <v>270</v>
      </c>
      <c r="M8039" s="9" t="s">
        <v>1816</v>
      </c>
      <c r="N8039" s="9" t="s">
        <v>199</v>
      </c>
      <c r="O8039" s="9" t="s">
        <v>176</v>
      </c>
      <c r="P8039" s="9" t="s">
        <v>330</v>
      </c>
      <c r="Q8039" s="9" t="s">
        <v>273</v>
      </c>
      <c r="R8039" s="9">
        <v>0</v>
      </c>
      <c r="S8039" s="9">
        <v>34</v>
      </c>
      <c r="T8039" s="9" t="s">
        <v>220</v>
      </c>
      <c r="U8039" s="9" t="s">
        <v>230</v>
      </c>
      <c r="X8039" s="9">
        <f>INDEX(SLA_Policy!$D$2:$D$5,MATCH(F8039,SLA_Policy!$A$2:$A$5,0))</f>
        <v>72</v>
      </c>
      <c r="Y8039" s="9" t="str">
        <f>IF(E8039="Cancelled","Excluded",IF(D8039="",IF((SLA_Policy!$B$8-B8039)*24&gt;X8039,"Open - Breached","Open - On Track"),IF((D8039-B8039)*24&lt;=X8039,"Met","Breached")))</f>
        <v>Met</v>
      </c>
    </row>
    <row r="8040" spans="1:25" x14ac:dyDescent="0.25">
      <c r="A8040" s="9" t="s">
        <v>12207</v>
      </c>
      <c r="B8040" s="23">
        <v>46148.531944444498</v>
      </c>
      <c r="C8040" s="23">
        <v>46148.548611111102</v>
      </c>
      <c r="D8040" s="23">
        <v>46148.659027777801</v>
      </c>
      <c r="E8040" s="9" t="s">
        <v>212</v>
      </c>
      <c r="F8040" s="9" t="s">
        <v>188</v>
      </c>
      <c r="G8040" s="9" t="s">
        <v>213</v>
      </c>
      <c r="H8040" s="9" t="s">
        <v>162</v>
      </c>
      <c r="I8040" s="9" t="s">
        <v>345</v>
      </c>
      <c r="J8040" s="9" t="s">
        <v>802</v>
      </c>
      <c r="K8040" s="9" t="s">
        <v>246</v>
      </c>
      <c r="L8040" s="9" t="s">
        <v>216</v>
      </c>
      <c r="M8040" s="9" t="s">
        <v>1785</v>
      </c>
      <c r="N8040" s="9" t="s">
        <v>197</v>
      </c>
      <c r="O8040" s="9" t="s">
        <v>116</v>
      </c>
      <c r="P8040" s="9" t="s">
        <v>525</v>
      </c>
      <c r="Q8040" s="9" t="s">
        <v>219</v>
      </c>
      <c r="R8040" s="9">
        <v>0</v>
      </c>
      <c r="S8040" s="9">
        <v>33</v>
      </c>
      <c r="U8040" s="9" t="s">
        <v>290</v>
      </c>
      <c r="W8040" s="9">
        <v>5</v>
      </c>
      <c r="X8040" s="9">
        <f>INDEX(SLA_Policy!$D$2:$D$5,MATCH(F8040,SLA_Policy!$A$2:$A$5,0))</f>
        <v>72</v>
      </c>
      <c r="Y8040" s="9" t="str">
        <f>IF(E8040="Cancelled","Excluded",IF(D8040="",IF((SLA_Policy!$B$8-B8040)*24&gt;X8040,"Open - Breached","Open - On Track"),IF((D8040-B8040)*24&lt;=X8040,"Met","Breached")))</f>
        <v>Met</v>
      </c>
    </row>
    <row r="8041" spans="1:25" x14ac:dyDescent="0.25">
      <c r="A8041" s="9" t="s">
        <v>12208</v>
      </c>
      <c r="B8041" s="23">
        <v>46148.533333333296</v>
      </c>
      <c r="C8041" s="23">
        <v>46148.545138888898</v>
      </c>
      <c r="D8041" s="23">
        <v>46148.661805555603</v>
      </c>
      <c r="E8041" s="9" t="s">
        <v>212</v>
      </c>
      <c r="F8041" s="9" t="s">
        <v>187</v>
      </c>
      <c r="G8041" s="9" t="s">
        <v>213</v>
      </c>
      <c r="H8041" s="9" t="s">
        <v>167</v>
      </c>
      <c r="I8041" s="9" t="s">
        <v>362</v>
      </c>
      <c r="J8041" s="9" t="s">
        <v>12209</v>
      </c>
      <c r="K8041" s="9" t="s">
        <v>239</v>
      </c>
      <c r="L8041" s="9" t="s">
        <v>104</v>
      </c>
      <c r="M8041" s="9" t="s">
        <v>1794</v>
      </c>
      <c r="N8041" s="9" t="s">
        <v>197</v>
      </c>
      <c r="O8041" s="9" t="s">
        <v>176</v>
      </c>
      <c r="P8041" s="9" t="s">
        <v>503</v>
      </c>
      <c r="Q8041" s="9" t="s">
        <v>273</v>
      </c>
      <c r="R8041" s="9">
        <v>0</v>
      </c>
      <c r="S8041" s="9">
        <v>31</v>
      </c>
      <c r="U8041" s="9" t="s">
        <v>290</v>
      </c>
      <c r="W8041" s="9">
        <v>5</v>
      </c>
      <c r="X8041" s="9">
        <f>INDEX(SLA_Policy!$D$2:$D$5,MATCH(F8041,SLA_Policy!$A$2:$A$5,0))</f>
        <v>8</v>
      </c>
      <c r="Y8041" s="9" t="str">
        <f>IF(E8041="Cancelled","Excluded",IF(D8041="",IF((SLA_Policy!$B$8-B8041)*24&gt;X8041,"Open - Breached","Open - On Track"),IF((D8041-B8041)*24&lt;=X8041,"Met","Breached")))</f>
        <v>Met</v>
      </c>
    </row>
    <row r="8042" spans="1:25" x14ac:dyDescent="0.25">
      <c r="A8042" s="9" t="s">
        <v>12210</v>
      </c>
      <c r="B8042" s="23">
        <v>46148.538888888899</v>
      </c>
      <c r="C8042" s="23">
        <v>46148.541666666701</v>
      </c>
      <c r="D8042" s="23">
        <v>46148.569444444503</v>
      </c>
      <c r="E8042" s="9" t="s">
        <v>212</v>
      </c>
      <c r="F8042" s="9" t="s">
        <v>188</v>
      </c>
      <c r="G8042" s="9" t="s">
        <v>213</v>
      </c>
      <c r="H8042" s="9" t="s">
        <v>161</v>
      </c>
      <c r="I8042" s="9" t="s">
        <v>454</v>
      </c>
      <c r="J8042" s="9" t="s">
        <v>2579</v>
      </c>
      <c r="K8042" s="9" t="s">
        <v>246</v>
      </c>
      <c r="L8042" s="9" t="s">
        <v>216</v>
      </c>
      <c r="M8042" s="9" t="s">
        <v>2256</v>
      </c>
      <c r="N8042" s="9" t="s">
        <v>198</v>
      </c>
      <c r="O8042" s="9" t="s">
        <v>116</v>
      </c>
      <c r="P8042" s="9" t="s">
        <v>342</v>
      </c>
      <c r="Q8042" s="9" t="s">
        <v>219</v>
      </c>
      <c r="R8042" s="9">
        <v>0</v>
      </c>
      <c r="S8042" s="9">
        <v>13</v>
      </c>
      <c r="U8042" s="9" t="s">
        <v>221</v>
      </c>
      <c r="X8042" s="9">
        <f>INDEX(SLA_Policy!$D$2:$D$5,MATCH(F8042,SLA_Policy!$A$2:$A$5,0))</f>
        <v>72</v>
      </c>
      <c r="Y8042" s="9" t="str">
        <f>IF(E8042="Cancelled","Excluded",IF(D8042="",IF((SLA_Policy!$B$8-B8042)*24&gt;X8042,"Open - Breached","Open - On Track"),IF((D8042-B8042)*24&lt;=X8042,"Met","Breached")))</f>
        <v>Met</v>
      </c>
    </row>
    <row r="8043" spans="1:25" x14ac:dyDescent="0.25">
      <c r="A8043" s="9" t="s">
        <v>12211</v>
      </c>
      <c r="B8043" s="23">
        <v>46148.545138888898</v>
      </c>
      <c r="C8043" s="23">
        <v>46148.55</v>
      </c>
      <c r="D8043" s="23">
        <v>46149.3840277778</v>
      </c>
      <c r="E8043" s="9" t="s">
        <v>212</v>
      </c>
      <c r="F8043" s="9" t="s">
        <v>189</v>
      </c>
      <c r="G8043" s="9" t="s">
        <v>213</v>
      </c>
      <c r="H8043" s="9" t="s">
        <v>164</v>
      </c>
      <c r="I8043" s="9" t="s">
        <v>260</v>
      </c>
      <c r="J8043" s="9" t="s">
        <v>10651</v>
      </c>
      <c r="K8043" s="9" t="s">
        <v>215</v>
      </c>
      <c r="L8043" s="9" t="s">
        <v>293</v>
      </c>
      <c r="M8043" s="9" t="s">
        <v>2329</v>
      </c>
      <c r="N8043" s="9" t="s">
        <v>198</v>
      </c>
      <c r="O8043" s="9" t="s">
        <v>180</v>
      </c>
      <c r="P8043" s="9" t="s">
        <v>278</v>
      </c>
      <c r="Q8043" s="9" t="s">
        <v>219</v>
      </c>
      <c r="R8043" s="9">
        <v>0</v>
      </c>
      <c r="S8043" s="9">
        <v>28</v>
      </c>
      <c r="T8043" s="9" t="s">
        <v>265</v>
      </c>
      <c r="U8043" s="9" t="s">
        <v>266</v>
      </c>
      <c r="W8043" s="9">
        <v>5</v>
      </c>
      <c r="X8043" s="9">
        <f>INDEX(SLA_Policy!$D$2:$D$5,MATCH(F8043,SLA_Policy!$A$2:$A$5,0))</f>
        <v>120</v>
      </c>
      <c r="Y8043" s="9" t="str">
        <f>IF(E8043="Cancelled","Excluded",IF(D8043="",IF((SLA_Policy!$B$8-B8043)*24&gt;X8043,"Open - Breached","Open - On Track"),IF((D8043-B8043)*24&lt;=X8043,"Met","Breached")))</f>
        <v>Met</v>
      </c>
    </row>
    <row r="8044" spans="1:25" x14ac:dyDescent="0.25">
      <c r="A8044" s="9" t="s">
        <v>12212</v>
      </c>
      <c r="B8044" s="23">
        <v>46148.547916666699</v>
      </c>
      <c r="C8044" s="23">
        <v>46148.593055555597</v>
      </c>
      <c r="D8044" s="23">
        <v>46149.329861111102</v>
      </c>
      <c r="E8044" s="9" t="s">
        <v>212</v>
      </c>
      <c r="F8044" s="9" t="s">
        <v>189</v>
      </c>
      <c r="G8044" s="9" t="s">
        <v>213</v>
      </c>
      <c r="H8044" s="9" t="s">
        <v>164</v>
      </c>
      <c r="I8044" s="9" t="s">
        <v>339</v>
      </c>
      <c r="J8044" s="9" t="s">
        <v>10346</v>
      </c>
      <c r="K8044" s="9" t="s">
        <v>239</v>
      </c>
      <c r="L8044" s="9" t="s">
        <v>311</v>
      </c>
      <c r="M8044" s="9" t="s">
        <v>3360</v>
      </c>
      <c r="N8044" s="9" t="s">
        <v>196</v>
      </c>
      <c r="O8044" s="9" t="s">
        <v>116</v>
      </c>
      <c r="P8044" s="9" t="s">
        <v>551</v>
      </c>
      <c r="Q8044" s="9" t="s">
        <v>219</v>
      </c>
      <c r="R8044" s="9">
        <v>0</v>
      </c>
      <c r="S8044" s="9">
        <v>16</v>
      </c>
      <c r="T8044" s="9" t="s">
        <v>464</v>
      </c>
      <c r="U8044" s="9" t="s">
        <v>266</v>
      </c>
      <c r="X8044" s="9">
        <f>INDEX(SLA_Policy!$D$2:$D$5,MATCH(F8044,SLA_Policy!$A$2:$A$5,0))</f>
        <v>120</v>
      </c>
      <c r="Y8044" s="9" t="str">
        <f>IF(E8044="Cancelled","Excluded",IF(D8044="",IF((SLA_Policy!$B$8-B8044)*24&gt;X8044,"Open - Breached","Open - On Track"),IF((D8044-B8044)*24&lt;=X8044,"Met","Breached")))</f>
        <v>Met</v>
      </c>
    </row>
    <row r="8045" spans="1:25" x14ac:dyDescent="0.25">
      <c r="A8045" s="9" t="s">
        <v>12213</v>
      </c>
      <c r="B8045" s="23">
        <v>46148.560416666704</v>
      </c>
      <c r="C8045" s="23">
        <v>46148.569444444503</v>
      </c>
      <c r="D8045" s="23">
        <v>46148.756249999999</v>
      </c>
      <c r="E8045" s="9" t="s">
        <v>212</v>
      </c>
      <c r="F8045" s="9" t="s">
        <v>188</v>
      </c>
      <c r="G8045" s="9" t="s">
        <v>213</v>
      </c>
      <c r="H8045" s="9" t="s">
        <v>163</v>
      </c>
      <c r="I8045" s="9" t="s">
        <v>405</v>
      </c>
      <c r="J8045" s="9" t="s">
        <v>501</v>
      </c>
      <c r="K8045" s="9" t="s">
        <v>246</v>
      </c>
      <c r="L8045" s="9" t="s">
        <v>216</v>
      </c>
      <c r="M8045" s="9" t="s">
        <v>3714</v>
      </c>
      <c r="N8045" s="9" t="s">
        <v>196</v>
      </c>
      <c r="O8045" s="9" t="s">
        <v>176</v>
      </c>
      <c r="P8045" s="9" t="s">
        <v>503</v>
      </c>
      <c r="Q8045" s="9" t="s">
        <v>219</v>
      </c>
      <c r="R8045" s="9">
        <v>0</v>
      </c>
      <c r="S8045" s="9">
        <v>25</v>
      </c>
      <c r="U8045" s="9" t="s">
        <v>230</v>
      </c>
      <c r="X8045" s="9">
        <f>INDEX(SLA_Policy!$D$2:$D$5,MATCH(F8045,SLA_Policy!$A$2:$A$5,0))</f>
        <v>72</v>
      </c>
      <c r="Y8045" s="9" t="str">
        <f>IF(E8045="Cancelled","Excluded",IF(D8045="",IF((SLA_Policy!$B$8-B8045)*24&gt;X8045,"Open - Breached","Open - On Track"),IF((D8045-B8045)*24&lt;=X8045,"Met","Breached")))</f>
        <v>Met</v>
      </c>
    </row>
    <row r="8046" spans="1:25" x14ac:dyDescent="0.25">
      <c r="A8046" s="9" t="s">
        <v>12214</v>
      </c>
      <c r="B8046" s="23">
        <v>46148.565277777801</v>
      </c>
      <c r="C8046" s="23">
        <v>46148.567361111098</v>
      </c>
      <c r="D8046" s="23">
        <v>46148.579166666699</v>
      </c>
      <c r="E8046" s="9" t="s">
        <v>212</v>
      </c>
      <c r="F8046" s="9" t="s">
        <v>189</v>
      </c>
      <c r="G8046" s="9" t="s">
        <v>213</v>
      </c>
      <c r="H8046" s="9" t="s">
        <v>161</v>
      </c>
      <c r="I8046" s="9" t="s">
        <v>389</v>
      </c>
      <c r="J8046" s="9" t="s">
        <v>1981</v>
      </c>
      <c r="K8046" s="9" t="s">
        <v>246</v>
      </c>
      <c r="L8046" s="9" t="s">
        <v>216</v>
      </c>
      <c r="M8046" s="9" t="s">
        <v>257</v>
      </c>
      <c r="N8046" s="9" t="s">
        <v>198</v>
      </c>
      <c r="O8046" s="9" t="s">
        <v>116</v>
      </c>
      <c r="P8046" s="9" t="s">
        <v>574</v>
      </c>
      <c r="Q8046" s="9" t="s">
        <v>219</v>
      </c>
      <c r="R8046" s="9">
        <v>0</v>
      </c>
      <c r="S8046" s="9">
        <v>17</v>
      </c>
      <c r="U8046" s="9" t="s">
        <v>290</v>
      </c>
      <c r="X8046" s="9">
        <f>INDEX(SLA_Policy!$D$2:$D$5,MATCH(F8046,SLA_Policy!$A$2:$A$5,0))</f>
        <v>120</v>
      </c>
      <c r="Y8046" s="9" t="str">
        <f>IF(E8046="Cancelled","Excluded",IF(D8046="",IF((SLA_Policy!$B$8-B8046)*24&gt;X8046,"Open - Breached","Open - On Track"),IF((D8046-B8046)*24&lt;=X8046,"Met","Breached")))</f>
        <v>Met</v>
      </c>
    </row>
    <row r="8047" spans="1:25" x14ac:dyDescent="0.25">
      <c r="A8047" s="9" t="s">
        <v>12215</v>
      </c>
      <c r="B8047" s="23">
        <v>46148.578472222202</v>
      </c>
      <c r="C8047" s="23">
        <v>46148.585416666698</v>
      </c>
      <c r="D8047" s="23">
        <v>46149.369444444397</v>
      </c>
      <c r="E8047" s="9" t="s">
        <v>212</v>
      </c>
      <c r="F8047" s="9" t="s">
        <v>188</v>
      </c>
      <c r="G8047" s="9" t="s">
        <v>236</v>
      </c>
      <c r="H8047" s="9" t="s">
        <v>161</v>
      </c>
      <c r="I8047" s="9" t="s">
        <v>237</v>
      </c>
      <c r="J8047" s="9" t="s">
        <v>5329</v>
      </c>
      <c r="K8047" s="9" t="s">
        <v>225</v>
      </c>
      <c r="L8047" s="9" t="s">
        <v>216</v>
      </c>
      <c r="M8047" s="9" t="s">
        <v>1685</v>
      </c>
      <c r="N8047" s="9" t="s">
        <v>198</v>
      </c>
      <c r="O8047" s="9" t="s">
        <v>179</v>
      </c>
      <c r="P8047" s="9" t="s">
        <v>337</v>
      </c>
      <c r="Q8047" s="9" t="s">
        <v>219</v>
      </c>
      <c r="R8047" s="9">
        <v>0</v>
      </c>
      <c r="S8047" s="9">
        <v>14</v>
      </c>
      <c r="U8047" s="9" t="s">
        <v>242</v>
      </c>
      <c r="X8047" s="9">
        <f>INDEX(SLA_Policy!$D$2:$D$5,MATCH(F8047,SLA_Policy!$A$2:$A$5,0))</f>
        <v>72</v>
      </c>
      <c r="Y8047" s="9" t="str">
        <f>IF(E8047="Cancelled","Excluded",IF(D8047="",IF((SLA_Policy!$B$8-B8047)*24&gt;X8047,"Open - Breached","Open - On Track"),IF((D8047-B8047)*24&lt;=X8047,"Met","Breached")))</f>
        <v>Met</v>
      </c>
    </row>
    <row r="8048" spans="1:25" x14ac:dyDescent="0.25">
      <c r="A8048" s="9" t="s">
        <v>12216</v>
      </c>
      <c r="B8048" s="23">
        <v>46148.579861111102</v>
      </c>
      <c r="C8048" s="23">
        <v>46148.592361111099</v>
      </c>
      <c r="D8048" s="23">
        <v>46155.338194444397</v>
      </c>
      <c r="E8048" s="9" t="s">
        <v>212</v>
      </c>
      <c r="F8048" s="9" t="s">
        <v>188</v>
      </c>
      <c r="G8048" s="9" t="s">
        <v>213</v>
      </c>
      <c r="H8048" s="9" t="s">
        <v>167</v>
      </c>
      <c r="I8048" s="9" t="s">
        <v>349</v>
      </c>
      <c r="J8048" s="9" t="s">
        <v>12217</v>
      </c>
      <c r="K8048" s="9" t="s">
        <v>303</v>
      </c>
      <c r="L8048" s="9" t="s">
        <v>104</v>
      </c>
      <c r="M8048" s="9" t="s">
        <v>6339</v>
      </c>
      <c r="N8048" s="9" t="s">
        <v>196</v>
      </c>
      <c r="O8048" s="9" t="s">
        <v>180</v>
      </c>
      <c r="P8048" s="9" t="s">
        <v>318</v>
      </c>
      <c r="Q8048" s="9" t="s">
        <v>219</v>
      </c>
      <c r="R8048" s="9">
        <v>0</v>
      </c>
      <c r="S8048" s="9">
        <v>20</v>
      </c>
      <c r="U8048" s="9" t="s">
        <v>248</v>
      </c>
      <c r="X8048" s="9">
        <f>INDEX(SLA_Policy!$D$2:$D$5,MATCH(F8048,SLA_Policy!$A$2:$A$5,0))</f>
        <v>72</v>
      </c>
      <c r="Y8048" s="9" t="str">
        <f>IF(E8048="Cancelled","Excluded",IF(D8048="",IF((SLA_Policy!$B$8-B8048)*24&gt;X8048,"Open - Breached","Open - On Track"),IF((D8048-B8048)*24&lt;=X8048,"Met","Breached")))</f>
        <v>Breached</v>
      </c>
    </row>
    <row r="8049" spans="1:25" x14ac:dyDescent="0.25">
      <c r="A8049" s="9" t="s">
        <v>12218</v>
      </c>
      <c r="B8049" s="23">
        <v>46148.586111111101</v>
      </c>
      <c r="C8049" s="23">
        <v>46148.618055555598</v>
      </c>
      <c r="D8049" s="23">
        <v>46148.690277777801</v>
      </c>
      <c r="E8049" s="9" t="s">
        <v>212</v>
      </c>
      <c r="F8049" s="9" t="s">
        <v>187</v>
      </c>
      <c r="G8049" s="9" t="s">
        <v>213</v>
      </c>
      <c r="H8049" s="9" t="s">
        <v>162</v>
      </c>
      <c r="I8049" s="9" t="s">
        <v>393</v>
      </c>
      <c r="J8049" s="9" t="s">
        <v>12219</v>
      </c>
      <c r="K8049" s="9" t="s">
        <v>246</v>
      </c>
      <c r="L8049" s="9" t="s">
        <v>270</v>
      </c>
      <c r="M8049" s="9" t="s">
        <v>2764</v>
      </c>
      <c r="N8049" s="9" t="s">
        <v>197</v>
      </c>
      <c r="O8049" s="9" t="s">
        <v>116</v>
      </c>
      <c r="P8049" s="9" t="s">
        <v>590</v>
      </c>
      <c r="Q8049" s="9" t="s">
        <v>219</v>
      </c>
      <c r="R8049" s="9">
        <v>0</v>
      </c>
      <c r="S8049" s="9">
        <v>12</v>
      </c>
      <c r="U8049" s="9" t="s">
        <v>266</v>
      </c>
      <c r="X8049" s="9">
        <f>INDEX(SLA_Policy!$D$2:$D$5,MATCH(F8049,SLA_Policy!$A$2:$A$5,0))</f>
        <v>8</v>
      </c>
      <c r="Y8049" s="9" t="str">
        <f>IF(E8049="Cancelled","Excluded",IF(D8049="",IF((SLA_Policy!$B$8-B8049)*24&gt;X8049,"Open - Breached","Open - On Track"),IF((D8049-B8049)*24&lt;=X8049,"Met","Breached")))</f>
        <v>Met</v>
      </c>
    </row>
    <row r="8050" spans="1:25" x14ac:dyDescent="0.25">
      <c r="A8050" s="9" t="s">
        <v>12220</v>
      </c>
      <c r="B8050" s="23">
        <v>46148.586805555598</v>
      </c>
      <c r="C8050" s="23">
        <v>46148.6069444444</v>
      </c>
      <c r="D8050" s="23">
        <v>46149.3618055556</v>
      </c>
      <c r="E8050" s="9" t="s">
        <v>212</v>
      </c>
      <c r="F8050" s="9" t="s">
        <v>189</v>
      </c>
      <c r="G8050" s="9" t="s">
        <v>236</v>
      </c>
      <c r="H8050" s="9" t="s">
        <v>164</v>
      </c>
      <c r="I8050" s="9" t="s">
        <v>421</v>
      </c>
      <c r="J8050" s="9" t="s">
        <v>515</v>
      </c>
      <c r="K8050" s="9" t="s">
        <v>215</v>
      </c>
      <c r="L8050" s="9" t="s">
        <v>311</v>
      </c>
      <c r="M8050" s="9" t="s">
        <v>829</v>
      </c>
      <c r="N8050" s="9" t="s">
        <v>196</v>
      </c>
      <c r="O8050" s="9" t="s">
        <v>180</v>
      </c>
      <c r="P8050" s="9" t="s">
        <v>381</v>
      </c>
      <c r="Q8050" s="9" t="s">
        <v>219</v>
      </c>
      <c r="R8050" s="9">
        <v>0</v>
      </c>
      <c r="S8050" s="9">
        <v>13</v>
      </c>
      <c r="T8050" s="9" t="s">
        <v>343</v>
      </c>
      <c r="U8050" s="9" t="s">
        <v>242</v>
      </c>
      <c r="W8050" s="9">
        <v>5</v>
      </c>
      <c r="X8050" s="9">
        <f>INDEX(SLA_Policy!$D$2:$D$5,MATCH(F8050,SLA_Policy!$A$2:$A$5,0))</f>
        <v>120</v>
      </c>
      <c r="Y8050" s="9" t="str">
        <f>IF(E8050="Cancelled","Excluded",IF(D8050="",IF((SLA_Policy!$B$8-B8050)*24&gt;X8050,"Open - Breached","Open - On Track"),IF((D8050-B8050)*24&lt;=X8050,"Met","Breached")))</f>
        <v>Met</v>
      </c>
    </row>
    <row r="8051" spans="1:25" x14ac:dyDescent="0.25">
      <c r="A8051" s="9" t="s">
        <v>12221</v>
      </c>
      <c r="B8051" s="23">
        <v>46148.620138888902</v>
      </c>
      <c r="C8051" s="23">
        <v>46148.644444444399</v>
      </c>
      <c r="D8051" s="23">
        <v>46150.311805555597</v>
      </c>
      <c r="E8051" s="9" t="s">
        <v>212</v>
      </c>
      <c r="F8051" s="9" t="s">
        <v>189</v>
      </c>
      <c r="G8051" s="9" t="s">
        <v>236</v>
      </c>
      <c r="H8051" s="9" t="s">
        <v>164</v>
      </c>
      <c r="I8051" s="9" t="s">
        <v>421</v>
      </c>
      <c r="J8051" s="9" t="s">
        <v>2486</v>
      </c>
      <c r="K8051" s="9" t="s">
        <v>246</v>
      </c>
      <c r="L8051" s="9" t="s">
        <v>216</v>
      </c>
      <c r="M8051" s="9" t="s">
        <v>4325</v>
      </c>
      <c r="N8051" s="9" t="s">
        <v>197</v>
      </c>
      <c r="O8051" s="9" t="s">
        <v>116</v>
      </c>
      <c r="P8051" s="9" t="s">
        <v>258</v>
      </c>
      <c r="Q8051" s="9" t="s">
        <v>219</v>
      </c>
      <c r="R8051" s="9">
        <v>0</v>
      </c>
      <c r="S8051" s="9">
        <v>21</v>
      </c>
      <c r="T8051" s="9" t="s">
        <v>343</v>
      </c>
      <c r="U8051" s="9" t="s">
        <v>242</v>
      </c>
      <c r="W8051" s="9">
        <v>5</v>
      </c>
      <c r="X8051" s="9">
        <f>INDEX(SLA_Policy!$D$2:$D$5,MATCH(F8051,SLA_Policy!$A$2:$A$5,0))</f>
        <v>120</v>
      </c>
      <c r="Y8051" s="9" t="str">
        <f>IF(E8051="Cancelled","Excluded",IF(D8051="",IF((SLA_Policy!$B$8-B8051)*24&gt;X8051,"Open - Breached","Open - On Track"),IF((D8051-B8051)*24&lt;=X8051,"Met","Breached")))</f>
        <v>Met</v>
      </c>
    </row>
    <row r="8052" spans="1:25" x14ac:dyDescent="0.25">
      <c r="A8052" s="9" t="s">
        <v>12222</v>
      </c>
      <c r="B8052" s="23">
        <v>46148.640277777798</v>
      </c>
      <c r="C8052" s="23">
        <v>46148.670833333301</v>
      </c>
      <c r="D8052" s="23">
        <v>46149.476388888899</v>
      </c>
      <c r="E8052" s="9" t="s">
        <v>212</v>
      </c>
      <c r="F8052" s="9" t="s">
        <v>188</v>
      </c>
      <c r="G8052" s="9" t="s">
        <v>236</v>
      </c>
      <c r="H8052" s="9" t="s">
        <v>163</v>
      </c>
      <c r="I8052" s="9" t="s">
        <v>315</v>
      </c>
      <c r="J8052" s="9" t="s">
        <v>4372</v>
      </c>
      <c r="K8052" s="9" t="s">
        <v>246</v>
      </c>
      <c r="L8052" s="9" t="s">
        <v>293</v>
      </c>
      <c r="M8052" s="9" t="s">
        <v>4700</v>
      </c>
      <c r="N8052" s="9" t="s">
        <v>196</v>
      </c>
      <c r="O8052" s="9" t="s">
        <v>180</v>
      </c>
      <c r="P8052" s="9" t="s">
        <v>318</v>
      </c>
      <c r="Q8052" s="9" t="s">
        <v>219</v>
      </c>
      <c r="R8052" s="9">
        <v>0</v>
      </c>
      <c r="S8052" s="9">
        <v>98</v>
      </c>
      <c r="T8052" s="9" t="s">
        <v>229</v>
      </c>
      <c r="U8052" s="9" t="s">
        <v>242</v>
      </c>
      <c r="X8052" s="9">
        <f>INDEX(SLA_Policy!$D$2:$D$5,MATCH(F8052,SLA_Policy!$A$2:$A$5,0))</f>
        <v>72</v>
      </c>
      <c r="Y8052" s="9" t="str">
        <f>IF(E8052="Cancelled","Excluded",IF(D8052="",IF((SLA_Policy!$B$8-B8052)*24&gt;X8052,"Open - Breached","Open - On Track"),IF((D8052-B8052)*24&lt;=X8052,"Met","Breached")))</f>
        <v>Met</v>
      </c>
    </row>
    <row r="8053" spans="1:25" x14ac:dyDescent="0.25">
      <c r="A8053" s="9" t="s">
        <v>12223</v>
      </c>
      <c r="B8053" s="23">
        <v>46148.646527777797</v>
      </c>
      <c r="C8053" s="23">
        <v>46148.647916666698</v>
      </c>
      <c r="D8053" s="23">
        <v>46149.586805555598</v>
      </c>
      <c r="E8053" s="9" t="s">
        <v>212</v>
      </c>
      <c r="F8053" s="9" t="s">
        <v>187</v>
      </c>
      <c r="G8053" s="9" t="s">
        <v>236</v>
      </c>
      <c r="H8053" s="9" t="s">
        <v>163</v>
      </c>
      <c r="I8053" s="9" t="s">
        <v>315</v>
      </c>
      <c r="J8053" s="9" t="s">
        <v>585</v>
      </c>
      <c r="K8053" s="9" t="s">
        <v>246</v>
      </c>
      <c r="L8053" s="9" t="s">
        <v>270</v>
      </c>
      <c r="M8053" s="9" t="s">
        <v>2962</v>
      </c>
      <c r="N8053" s="9" t="s">
        <v>199</v>
      </c>
      <c r="O8053" s="9" t="s">
        <v>180</v>
      </c>
      <c r="P8053" s="9" t="s">
        <v>278</v>
      </c>
      <c r="Q8053" s="9" t="s">
        <v>273</v>
      </c>
      <c r="R8053" s="9">
        <v>0</v>
      </c>
      <c r="S8053" s="9">
        <v>309</v>
      </c>
      <c r="T8053" s="9" t="s">
        <v>136</v>
      </c>
      <c r="U8053" s="9" t="s">
        <v>242</v>
      </c>
      <c r="X8053" s="9">
        <f>INDEX(SLA_Policy!$D$2:$D$5,MATCH(F8053,SLA_Policy!$A$2:$A$5,0))</f>
        <v>8</v>
      </c>
      <c r="Y8053" s="9" t="str">
        <f>IF(E8053="Cancelled","Excluded",IF(D8053="",IF((SLA_Policy!$B$8-B8053)*24&gt;X8053,"Open - Breached","Open - On Track"),IF((D8053-B8053)*24&lt;=X8053,"Met","Breached")))</f>
        <v>Breached</v>
      </c>
    </row>
    <row r="8054" spans="1:25" x14ac:dyDescent="0.25">
      <c r="A8054" s="9" t="s">
        <v>12224</v>
      </c>
      <c r="B8054" s="23">
        <v>46148.657638888901</v>
      </c>
      <c r="C8054" s="23">
        <v>46148.698611111096</v>
      </c>
      <c r="D8054" s="23">
        <v>46150.401388888902</v>
      </c>
      <c r="E8054" s="9" t="s">
        <v>212</v>
      </c>
      <c r="F8054" s="9" t="s">
        <v>188</v>
      </c>
      <c r="G8054" s="9" t="s">
        <v>213</v>
      </c>
      <c r="H8054" s="9" t="s">
        <v>164</v>
      </c>
      <c r="I8054" s="9" t="s">
        <v>478</v>
      </c>
      <c r="J8054" s="9" t="s">
        <v>479</v>
      </c>
      <c r="K8054" s="9" t="s">
        <v>215</v>
      </c>
      <c r="L8054" s="9" t="s">
        <v>216</v>
      </c>
      <c r="M8054" s="9" t="s">
        <v>5092</v>
      </c>
      <c r="N8054" s="9" t="s">
        <v>197</v>
      </c>
      <c r="O8054" s="9" t="s">
        <v>178</v>
      </c>
      <c r="P8054" s="9" t="s">
        <v>272</v>
      </c>
      <c r="Q8054" s="9" t="s">
        <v>219</v>
      </c>
      <c r="R8054" s="9">
        <v>0</v>
      </c>
      <c r="S8054" s="9">
        <v>19</v>
      </c>
      <c r="T8054" s="9" t="s">
        <v>343</v>
      </c>
      <c r="U8054" s="9" t="s">
        <v>248</v>
      </c>
      <c r="X8054" s="9">
        <f>INDEX(SLA_Policy!$D$2:$D$5,MATCH(F8054,SLA_Policy!$A$2:$A$5,0))</f>
        <v>72</v>
      </c>
      <c r="Y8054" s="9" t="str">
        <f>IF(E8054="Cancelled","Excluded",IF(D8054="",IF((SLA_Policy!$B$8-B8054)*24&gt;X8054,"Open - Breached","Open - On Track"),IF((D8054-B8054)*24&lt;=X8054,"Met","Breached")))</f>
        <v>Met</v>
      </c>
    </row>
    <row r="8055" spans="1:25" x14ac:dyDescent="0.25">
      <c r="A8055" s="9" t="s">
        <v>12225</v>
      </c>
      <c r="B8055" s="23">
        <v>46148.706250000003</v>
      </c>
      <c r="C8055" s="23">
        <v>46148.711111111101</v>
      </c>
      <c r="D8055" s="23">
        <v>46149.611111111102</v>
      </c>
      <c r="E8055" s="9" t="s">
        <v>212</v>
      </c>
      <c r="F8055" s="9" t="s">
        <v>189</v>
      </c>
      <c r="G8055" s="9" t="s">
        <v>236</v>
      </c>
      <c r="H8055" s="9" t="s">
        <v>167</v>
      </c>
      <c r="I8055" s="9" t="s">
        <v>255</v>
      </c>
      <c r="J8055" s="9" t="s">
        <v>12080</v>
      </c>
      <c r="K8055" s="9" t="s">
        <v>246</v>
      </c>
      <c r="L8055" s="9" t="s">
        <v>216</v>
      </c>
      <c r="M8055" s="9" t="s">
        <v>5687</v>
      </c>
      <c r="N8055" s="9" t="s">
        <v>198</v>
      </c>
      <c r="O8055" s="9" t="s">
        <v>176</v>
      </c>
      <c r="P8055" s="9" t="s">
        <v>330</v>
      </c>
      <c r="Q8055" s="9" t="s">
        <v>273</v>
      </c>
      <c r="R8055" s="9">
        <v>0</v>
      </c>
      <c r="S8055" s="9">
        <v>13</v>
      </c>
      <c r="U8055" s="9" t="s">
        <v>242</v>
      </c>
      <c r="X8055" s="9">
        <f>INDEX(SLA_Policy!$D$2:$D$5,MATCH(F8055,SLA_Policy!$A$2:$A$5,0))</f>
        <v>120</v>
      </c>
      <c r="Y8055" s="9" t="str">
        <f>IF(E8055="Cancelled","Excluded",IF(D8055="",IF((SLA_Policy!$B$8-B8055)*24&gt;X8055,"Open - Breached","Open - On Track"),IF((D8055-B8055)*24&lt;=X8055,"Met","Breached")))</f>
        <v>Met</v>
      </c>
    </row>
    <row r="8056" spans="1:25" x14ac:dyDescent="0.25">
      <c r="A8056" s="9" t="s">
        <v>12226</v>
      </c>
      <c r="B8056" s="23">
        <v>46148.707638888904</v>
      </c>
      <c r="C8056" s="23">
        <v>46148.775694444397</v>
      </c>
      <c r="D8056" s="23">
        <v>46149.349305555603</v>
      </c>
      <c r="E8056" s="9" t="s">
        <v>212</v>
      </c>
      <c r="F8056" s="9" t="s">
        <v>188</v>
      </c>
      <c r="G8056" s="9" t="s">
        <v>236</v>
      </c>
      <c r="H8056" s="9" t="s">
        <v>167</v>
      </c>
      <c r="I8056" s="9" t="s">
        <v>255</v>
      </c>
      <c r="J8056" s="9" t="s">
        <v>1875</v>
      </c>
      <c r="K8056" s="9" t="s">
        <v>215</v>
      </c>
      <c r="L8056" s="9" t="s">
        <v>216</v>
      </c>
      <c r="M8056" s="9" t="s">
        <v>4769</v>
      </c>
      <c r="N8056" s="9" t="s">
        <v>196</v>
      </c>
      <c r="O8056" s="9" t="s">
        <v>176</v>
      </c>
      <c r="P8056" s="9" t="s">
        <v>228</v>
      </c>
      <c r="Q8056" s="9" t="s">
        <v>219</v>
      </c>
      <c r="R8056" s="9">
        <v>0</v>
      </c>
      <c r="S8056" s="9">
        <v>11</v>
      </c>
      <c r="U8056" s="9" t="s">
        <v>242</v>
      </c>
      <c r="X8056" s="9">
        <f>INDEX(SLA_Policy!$D$2:$D$5,MATCH(F8056,SLA_Policy!$A$2:$A$5,0))</f>
        <v>72</v>
      </c>
      <c r="Y8056" s="9" t="str">
        <f>IF(E8056="Cancelled","Excluded",IF(D8056="",IF((SLA_Policy!$B$8-B8056)*24&gt;X8056,"Open - Breached","Open - On Track"),IF((D8056-B8056)*24&lt;=X8056,"Met","Breached")))</f>
        <v>Met</v>
      </c>
    </row>
    <row r="8057" spans="1:25" x14ac:dyDescent="0.25">
      <c r="A8057" s="9" t="s">
        <v>12227</v>
      </c>
      <c r="B8057" s="23">
        <v>46148.724999999999</v>
      </c>
      <c r="C8057" s="23">
        <v>46149.319444444503</v>
      </c>
      <c r="D8057" s="23">
        <v>46149.334027777797</v>
      </c>
      <c r="E8057" s="9" t="s">
        <v>212</v>
      </c>
      <c r="F8057" s="9" t="s">
        <v>189</v>
      </c>
      <c r="G8057" s="9" t="s">
        <v>213</v>
      </c>
      <c r="H8057" s="9" t="s">
        <v>162</v>
      </c>
      <c r="I8057" s="9" t="s">
        <v>393</v>
      </c>
      <c r="J8057" s="9" t="s">
        <v>986</v>
      </c>
      <c r="K8057" s="9" t="s">
        <v>239</v>
      </c>
      <c r="L8057" s="9" t="s">
        <v>311</v>
      </c>
      <c r="M8057" s="9" t="s">
        <v>1145</v>
      </c>
      <c r="N8057" s="9" t="s">
        <v>196</v>
      </c>
      <c r="O8057" s="9" t="s">
        <v>179</v>
      </c>
      <c r="P8057" s="9" t="s">
        <v>264</v>
      </c>
      <c r="Q8057" s="9" t="s">
        <v>273</v>
      </c>
      <c r="R8057" s="9">
        <v>0</v>
      </c>
      <c r="S8057" s="9">
        <v>15</v>
      </c>
      <c r="U8057" s="9" t="s">
        <v>266</v>
      </c>
      <c r="X8057" s="9">
        <f>INDEX(SLA_Policy!$D$2:$D$5,MATCH(F8057,SLA_Policy!$A$2:$A$5,0))</f>
        <v>120</v>
      </c>
      <c r="Y8057" s="9" t="str">
        <f>IF(E8057="Cancelled","Excluded",IF(D8057="",IF((SLA_Policy!$B$8-B8057)*24&gt;X8057,"Open - Breached","Open - On Track"),IF((D8057-B8057)*24&lt;=X8057,"Met","Breached")))</f>
        <v>Met</v>
      </c>
    </row>
    <row r="8058" spans="1:25" x14ac:dyDescent="0.25">
      <c r="A8058" s="9" t="s">
        <v>12228</v>
      </c>
      <c r="B8058" s="23">
        <v>46148.761805555601</v>
      </c>
      <c r="C8058" s="23">
        <v>46149.3256944444</v>
      </c>
      <c r="D8058" s="23">
        <v>46149.355555555601</v>
      </c>
      <c r="E8058" s="9" t="s">
        <v>212</v>
      </c>
      <c r="F8058" s="9" t="s">
        <v>188</v>
      </c>
      <c r="G8058" s="9" t="s">
        <v>213</v>
      </c>
      <c r="H8058" s="9" t="s">
        <v>88</v>
      </c>
      <c r="I8058" s="9" t="s">
        <v>92</v>
      </c>
      <c r="J8058" s="9" t="s">
        <v>9696</v>
      </c>
      <c r="K8058" s="9" t="s">
        <v>246</v>
      </c>
      <c r="L8058" s="9" t="s">
        <v>216</v>
      </c>
      <c r="M8058" s="9" t="s">
        <v>2504</v>
      </c>
      <c r="N8058" s="9" t="s">
        <v>196</v>
      </c>
      <c r="O8058" s="9" t="s">
        <v>116</v>
      </c>
      <c r="P8058" s="9" t="s">
        <v>574</v>
      </c>
      <c r="Q8058" s="9" t="s">
        <v>219</v>
      </c>
      <c r="R8058" s="9">
        <v>0</v>
      </c>
      <c r="S8058" s="9">
        <v>36</v>
      </c>
      <c r="T8058" s="9" t="s">
        <v>136</v>
      </c>
      <c r="U8058" s="9" t="s">
        <v>266</v>
      </c>
      <c r="X8058" s="9">
        <f>INDEX(SLA_Policy!$D$2:$D$5,MATCH(F8058,SLA_Policy!$A$2:$A$5,0))</f>
        <v>72</v>
      </c>
      <c r="Y8058" s="9" t="str">
        <f>IF(E8058="Cancelled","Excluded",IF(D8058="",IF((SLA_Policy!$B$8-B8058)*24&gt;X8058,"Open - Breached","Open - On Track"),IF((D8058-B8058)*24&lt;=X8058,"Met","Breached")))</f>
        <v>Met</v>
      </c>
    </row>
    <row r="8059" spans="1:25" x14ac:dyDescent="0.25">
      <c r="A8059" s="9" t="s">
        <v>12229</v>
      </c>
      <c r="B8059" s="23">
        <v>46148.779166666704</v>
      </c>
      <c r="C8059" s="23">
        <v>46148.788194444503</v>
      </c>
      <c r="D8059" s="23">
        <v>46149.409722222197</v>
      </c>
      <c r="E8059" s="9" t="s">
        <v>212</v>
      </c>
      <c r="F8059" s="9" t="s">
        <v>188</v>
      </c>
      <c r="G8059" s="9" t="s">
        <v>213</v>
      </c>
      <c r="H8059" s="9" t="s">
        <v>161</v>
      </c>
      <c r="I8059" s="9" t="s">
        <v>389</v>
      </c>
      <c r="J8059" s="9" t="s">
        <v>12230</v>
      </c>
      <c r="K8059" s="9" t="s">
        <v>246</v>
      </c>
      <c r="L8059" s="9" t="s">
        <v>216</v>
      </c>
      <c r="M8059" s="9" t="s">
        <v>1259</v>
      </c>
      <c r="N8059" s="9" t="s">
        <v>199</v>
      </c>
      <c r="O8059" s="9" t="s">
        <v>116</v>
      </c>
      <c r="P8059" s="9" t="s">
        <v>525</v>
      </c>
      <c r="Q8059" s="9" t="s">
        <v>219</v>
      </c>
      <c r="R8059" s="9">
        <v>0</v>
      </c>
      <c r="S8059" s="9">
        <v>8</v>
      </c>
      <c r="U8059" s="9" t="s">
        <v>290</v>
      </c>
      <c r="X8059" s="9">
        <f>INDEX(SLA_Policy!$D$2:$D$5,MATCH(F8059,SLA_Policy!$A$2:$A$5,0))</f>
        <v>72</v>
      </c>
      <c r="Y8059" s="9" t="str">
        <f>IF(E8059="Cancelled","Excluded",IF(D8059="",IF((SLA_Policy!$B$8-B8059)*24&gt;X8059,"Open - Breached","Open - On Track"),IF((D8059-B8059)*24&lt;=X8059,"Met","Breached")))</f>
        <v>Met</v>
      </c>
    </row>
    <row r="8060" spans="1:25" x14ac:dyDescent="0.25">
      <c r="A8060" s="9" t="s">
        <v>12231</v>
      </c>
      <c r="B8060" s="23">
        <v>46149.295833333301</v>
      </c>
      <c r="C8060" s="23">
        <v>46149.297222222202</v>
      </c>
      <c r="D8060" s="23">
        <v>46150.332638888904</v>
      </c>
      <c r="E8060" s="9" t="s">
        <v>212</v>
      </c>
      <c r="F8060" s="9" t="s">
        <v>188</v>
      </c>
      <c r="G8060" s="9" t="s">
        <v>213</v>
      </c>
      <c r="H8060" s="9" t="s">
        <v>163</v>
      </c>
      <c r="I8060" s="9" t="s">
        <v>223</v>
      </c>
      <c r="J8060" s="9" t="s">
        <v>10200</v>
      </c>
      <c r="K8060" s="9" t="s">
        <v>262</v>
      </c>
      <c r="L8060" s="9" t="s">
        <v>226</v>
      </c>
      <c r="M8060" s="9" t="s">
        <v>439</v>
      </c>
      <c r="N8060" s="9" t="s">
        <v>198</v>
      </c>
      <c r="O8060" s="9" t="s">
        <v>180</v>
      </c>
      <c r="P8060" s="9" t="s">
        <v>368</v>
      </c>
      <c r="Q8060" s="9" t="s">
        <v>219</v>
      </c>
      <c r="R8060" s="9">
        <v>0</v>
      </c>
      <c r="S8060" s="9">
        <v>110</v>
      </c>
      <c r="T8060" s="9" t="s">
        <v>220</v>
      </c>
      <c r="U8060" s="9" t="s">
        <v>230</v>
      </c>
      <c r="X8060" s="9">
        <f>INDEX(SLA_Policy!$D$2:$D$5,MATCH(F8060,SLA_Policy!$A$2:$A$5,0))</f>
        <v>72</v>
      </c>
      <c r="Y8060" s="9" t="str">
        <f>IF(E8060="Cancelled","Excluded",IF(D8060="",IF((SLA_Policy!$B$8-B8060)*24&gt;X8060,"Open - Breached","Open - On Track"),IF((D8060-B8060)*24&lt;=X8060,"Met","Breached")))</f>
        <v>Met</v>
      </c>
    </row>
    <row r="8061" spans="1:25" x14ac:dyDescent="0.25">
      <c r="A8061" s="9" t="s">
        <v>12232</v>
      </c>
      <c r="B8061" s="23">
        <v>46149.300694444399</v>
      </c>
      <c r="C8061" s="23">
        <v>46149.385416666701</v>
      </c>
      <c r="D8061" s="23">
        <v>46153.324999999997</v>
      </c>
      <c r="E8061" s="9" t="s">
        <v>212</v>
      </c>
      <c r="F8061" s="9" t="s">
        <v>189</v>
      </c>
      <c r="G8061" s="9" t="s">
        <v>213</v>
      </c>
      <c r="H8061" s="9" t="s">
        <v>164</v>
      </c>
      <c r="I8061" s="9" t="s">
        <v>339</v>
      </c>
      <c r="J8061" s="9" t="s">
        <v>1102</v>
      </c>
      <c r="K8061" s="9" t="s">
        <v>215</v>
      </c>
      <c r="L8061" s="9" t="s">
        <v>307</v>
      </c>
      <c r="M8061" s="9" t="s">
        <v>1319</v>
      </c>
      <c r="N8061" s="9" t="s">
        <v>196</v>
      </c>
      <c r="O8061" s="9" t="s">
        <v>180</v>
      </c>
      <c r="P8061" s="9" t="s">
        <v>381</v>
      </c>
      <c r="Q8061" s="9" t="s">
        <v>219</v>
      </c>
      <c r="R8061" s="9">
        <v>0</v>
      </c>
      <c r="S8061" s="9">
        <v>15</v>
      </c>
      <c r="T8061" s="9" t="s">
        <v>343</v>
      </c>
      <c r="U8061" s="9" t="s">
        <v>266</v>
      </c>
      <c r="X8061" s="9">
        <f>INDEX(SLA_Policy!$D$2:$D$5,MATCH(F8061,SLA_Policy!$A$2:$A$5,0))</f>
        <v>120</v>
      </c>
      <c r="Y8061" s="9" t="str">
        <f>IF(E8061="Cancelled","Excluded",IF(D8061="",IF((SLA_Policy!$B$8-B8061)*24&gt;X8061,"Open - Breached","Open - On Track"),IF((D8061-B8061)*24&lt;=X8061,"Met","Breached")))</f>
        <v>Met</v>
      </c>
    </row>
    <row r="8062" spans="1:25" x14ac:dyDescent="0.25">
      <c r="A8062" s="9" t="s">
        <v>12233</v>
      </c>
      <c r="B8062" s="23">
        <v>46149.318055555603</v>
      </c>
      <c r="C8062" s="23">
        <v>46149.586111111101</v>
      </c>
      <c r="D8062" s="23">
        <v>46160.408333333296</v>
      </c>
      <c r="E8062" s="9" t="s">
        <v>212</v>
      </c>
      <c r="F8062" s="9" t="s">
        <v>189</v>
      </c>
      <c r="G8062" s="9" t="s">
        <v>236</v>
      </c>
      <c r="H8062" s="9" t="s">
        <v>163</v>
      </c>
      <c r="I8062" s="9" t="s">
        <v>315</v>
      </c>
      <c r="J8062" s="9" t="s">
        <v>932</v>
      </c>
      <c r="K8062" s="9" t="s">
        <v>262</v>
      </c>
      <c r="L8062" s="9" t="s">
        <v>311</v>
      </c>
      <c r="M8062" s="9" t="s">
        <v>5323</v>
      </c>
      <c r="N8062" s="9" t="s">
        <v>196</v>
      </c>
      <c r="O8062" s="9" t="s">
        <v>180</v>
      </c>
      <c r="P8062" s="9" t="s">
        <v>318</v>
      </c>
      <c r="Q8062" s="9" t="s">
        <v>219</v>
      </c>
      <c r="R8062" s="9">
        <v>0</v>
      </c>
      <c r="S8062" s="9">
        <v>76</v>
      </c>
      <c r="T8062" s="9" t="s">
        <v>229</v>
      </c>
      <c r="U8062" s="9" t="s">
        <v>242</v>
      </c>
      <c r="X8062" s="9">
        <f>INDEX(SLA_Policy!$D$2:$D$5,MATCH(F8062,SLA_Policy!$A$2:$A$5,0))</f>
        <v>120</v>
      </c>
      <c r="Y8062" s="9" t="str">
        <f>IF(E8062="Cancelled","Excluded",IF(D8062="",IF((SLA_Policy!$B$8-B8062)*24&gt;X8062,"Open - Breached","Open - On Track"),IF((D8062-B8062)*24&lt;=X8062,"Met","Breached")))</f>
        <v>Breached</v>
      </c>
    </row>
    <row r="8063" spans="1:25" x14ac:dyDescent="0.25">
      <c r="A8063" s="9" t="s">
        <v>12234</v>
      </c>
      <c r="B8063" s="23">
        <v>46149.339583333298</v>
      </c>
      <c r="C8063" s="23">
        <v>46149.340277777803</v>
      </c>
      <c r="D8063" s="23">
        <v>46149.376388888901</v>
      </c>
      <c r="E8063" s="9" t="s">
        <v>212</v>
      </c>
      <c r="F8063" s="9" t="s">
        <v>187</v>
      </c>
      <c r="G8063" s="9" t="s">
        <v>213</v>
      </c>
      <c r="H8063" s="9" t="s">
        <v>88</v>
      </c>
      <c r="I8063" s="9" t="s">
        <v>92</v>
      </c>
      <c r="J8063" s="9" t="s">
        <v>12235</v>
      </c>
      <c r="K8063" s="9" t="s">
        <v>215</v>
      </c>
      <c r="L8063" s="9" t="s">
        <v>311</v>
      </c>
      <c r="M8063" s="9" t="s">
        <v>4708</v>
      </c>
      <c r="N8063" s="9" t="s">
        <v>198</v>
      </c>
      <c r="O8063" s="9" t="s">
        <v>178</v>
      </c>
      <c r="P8063" s="9" t="s">
        <v>414</v>
      </c>
      <c r="Q8063" s="9" t="s">
        <v>273</v>
      </c>
      <c r="R8063" s="9">
        <v>0</v>
      </c>
      <c r="S8063" s="9">
        <v>16</v>
      </c>
      <c r="T8063" s="9" t="s">
        <v>136</v>
      </c>
      <c r="U8063" s="9" t="s">
        <v>230</v>
      </c>
      <c r="W8063" s="9">
        <v>5</v>
      </c>
      <c r="X8063" s="9">
        <f>INDEX(SLA_Policy!$D$2:$D$5,MATCH(F8063,SLA_Policy!$A$2:$A$5,0))</f>
        <v>8</v>
      </c>
      <c r="Y8063" s="9" t="str">
        <f>IF(E8063="Cancelled","Excluded",IF(D8063="",IF((SLA_Policy!$B$8-B8063)*24&gt;X8063,"Open - Breached","Open - On Track"),IF((D8063-B8063)*24&lt;=X8063,"Met","Breached")))</f>
        <v>Met</v>
      </c>
    </row>
    <row r="8064" spans="1:25" x14ac:dyDescent="0.25">
      <c r="A8064" s="9" t="s">
        <v>12236</v>
      </c>
      <c r="B8064" s="23">
        <v>46149.357638888898</v>
      </c>
      <c r="C8064" s="23">
        <v>46149.359027777798</v>
      </c>
      <c r="D8064" s="23">
        <v>46149.447222222203</v>
      </c>
      <c r="E8064" s="9" t="s">
        <v>212</v>
      </c>
      <c r="F8064" s="9" t="s">
        <v>188</v>
      </c>
      <c r="G8064" s="9" t="s">
        <v>213</v>
      </c>
      <c r="H8064" s="9" t="s">
        <v>161</v>
      </c>
      <c r="I8064" s="9" t="s">
        <v>297</v>
      </c>
      <c r="J8064" s="9" t="s">
        <v>6493</v>
      </c>
      <c r="K8064" s="9" t="s">
        <v>239</v>
      </c>
      <c r="L8064" s="9" t="s">
        <v>282</v>
      </c>
      <c r="M8064" s="9" t="s">
        <v>3467</v>
      </c>
      <c r="N8064" s="9" t="s">
        <v>198</v>
      </c>
      <c r="O8064" s="9" t="s">
        <v>177</v>
      </c>
      <c r="P8064" s="9" t="s">
        <v>942</v>
      </c>
      <c r="Q8064" s="9" t="s">
        <v>219</v>
      </c>
      <c r="R8064" s="9">
        <v>0</v>
      </c>
      <c r="S8064" s="9">
        <v>9</v>
      </c>
      <c r="U8064" s="9" t="s">
        <v>221</v>
      </c>
      <c r="W8064" s="9">
        <v>4</v>
      </c>
      <c r="X8064" s="9">
        <f>INDEX(SLA_Policy!$D$2:$D$5,MATCH(F8064,SLA_Policy!$A$2:$A$5,0))</f>
        <v>72</v>
      </c>
      <c r="Y8064" s="9" t="str">
        <f>IF(E8064="Cancelled","Excluded",IF(D8064="",IF((SLA_Policy!$B$8-B8064)*24&gt;X8064,"Open - Breached","Open - On Track"),IF((D8064-B8064)*24&lt;=X8064,"Met","Breached")))</f>
        <v>Met</v>
      </c>
    </row>
    <row r="8065" spans="1:25" x14ac:dyDescent="0.25">
      <c r="A8065" s="9" t="s">
        <v>12237</v>
      </c>
      <c r="B8065" s="23">
        <v>46149.358333333301</v>
      </c>
      <c r="C8065" s="23">
        <v>46149.461111111101</v>
      </c>
      <c r="D8065" s="23">
        <v>46149.563888888901</v>
      </c>
      <c r="E8065" s="9" t="s">
        <v>212</v>
      </c>
      <c r="F8065" s="9" t="s">
        <v>189</v>
      </c>
      <c r="G8065" s="9" t="s">
        <v>213</v>
      </c>
      <c r="H8065" s="9" t="s">
        <v>163</v>
      </c>
      <c r="I8065" s="9" t="s">
        <v>250</v>
      </c>
      <c r="J8065" s="9" t="s">
        <v>9754</v>
      </c>
      <c r="K8065" s="9" t="s">
        <v>239</v>
      </c>
      <c r="L8065" s="9" t="s">
        <v>307</v>
      </c>
      <c r="M8065" s="9" t="s">
        <v>1823</v>
      </c>
      <c r="N8065" s="9" t="s">
        <v>196</v>
      </c>
      <c r="O8065" s="9" t="s">
        <v>176</v>
      </c>
      <c r="P8065" s="9" t="s">
        <v>503</v>
      </c>
      <c r="Q8065" s="9" t="s">
        <v>219</v>
      </c>
      <c r="R8065" s="9">
        <v>0</v>
      </c>
      <c r="S8065" s="9">
        <v>40</v>
      </c>
      <c r="T8065" s="9" t="s">
        <v>322</v>
      </c>
      <c r="U8065" s="9" t="s">
        <v>230</v>
      </c>
      <c r="X8065" s="9">
        <f>INDEX(SLA_Policy!$D$2:$D$5,MATCH(F8065,SLA_Policy!$A$2:$A$5,0))</f>
        <v>120</v>
      </c>
      <c r="Y8065" s="9" t="str">
        <f>IF(E8065="Cancelled","Excluded",IF(D8065="",IF((SLA_Policy!$B$8-B8065)*24&gt;X8065,"Open - Breached","Open - On Track"),IF((D8065-B8065)*24&lt;=X8065,"Met","Breached")))</f>
        <v>Met</v>
      </c>
    </row>
    <row r="8066" spans="1:25" x14ac:dyDescent="0.25">
      <c r="A8066" s="9" t="s">
        <v>12238</v>
      </c>
      <c r="B8066" s="23">
        <v>46149.3659722222</v>
      </c>
      <c r="C8066" s="23">
        <v>46149.366666666698</v>
      </c>
      <c r="D8066" s="23">
        <v>46149.566666666702</v>
      </c>
      <c r="E8066" s="9" t="s">
        <v>212</v>
      </c>
      <c r="F8066" s="9" t="s">
        <v>187</v>
      </c>
      <c r="G8066" s="9" t="s">
        <v>213</v>
      </c>
      <c r="H8066" s="9" t="s">
        <v>163</v>
      </c>
      <c r="I8066" s="9" t="s">
        <v>223</v>
      </c>
      <c r="J8066" s="9" t="s">
        <v>1182</v>
      </c>
      <c r="K8066" s="9" t="s">
        <v>239</v>
      </c>
      <c r="L8066" s="9" t="s">
        <v>216</v>
      </c>
      <c r="M8066" s="9" t="s">
        <v>806</v>
      </c>
      <c r="N8066" s="9" t="s">
        <v>198</v>
      </c>
      <c r="O8066" s="9" t="s">
        <v>176</v>
      </c>
      <c r="P8066" s="9" t="s">
        <v>253</v>
      </c>
      <c r="Q8066" s="9" t="s">
        <v>273</v>
      </c>
      <c r="R8066" s="9">
        <v>0</v>
      </c>
      <c r="S8066" s="9">
        <v>47</v>
      </c>
      <c r="T8066" s="9" t="s">
        <v>229</v>
      </c>
      <c r="U8066" s="9" t="s">
        <v>230</v>
      </c>
      <c r="X8066" s="9">
        <f>INDEX(SLA_Policy!$D$2:$D$5,MATCH(F8066,SLA_Policy!$A$2:$A$5,0))</f>
        <v>8</v>
      </c>
      <c r="Y8066" s="9" t="str">
        <f>IF(E8066="Cancelled","Excluded",IF(D8066="",IF((SLA_Policy!$B$8-B8066)*24&gt;X8066,"Open - Breached","Open - On Track"),IF((D8066-B8066)*24&lt;=X8066,"Met","Breached")))</f>
        <v>Met</v>
      </c>
    </row>
    <row r="8067" spans="1:25" x14ac:dyDescent="0.25">
      <c r="A8067" s="9" t="s">
        <v>12239</v>
      </c>
      <c r="B8067" s="23">
        <v>46149.369444444397</v>
      </c>
      <c r="C8067" s="23">
        <v>46149.380555555603</v>
      </c>
      <c r="D8067" s="23">
        <v>46149.404861111099</v>
      </c>
      <c r="E8067" s="9" t="s">
        <v>212</v>
      </c>
      <c r="F8067" s="9" t="s">
        <v>189</v>
      </c>
      <c r="G8067" s="9" t="s">
        <v>213</v>
      </c>
      <c r="H8067" s="9" t="s">
        <v>161</v>
      </c>
      <c r="I8067" s="9" t="s">
        <v>454</v>
      </c>
      <c r="J8067" s="9" t="s">
        <v>1549</v>
      </c>
      <c r="K8067" s="9" t="s">
        <v>246</v>
      </c>
      <c r="L8067" s="9" t="s">
        <v>282</v>
      </c>
      <c r="M8067" s="9" t="s">
        <v>686</v>
      </c>
      <c r="N8067" s="9" t="s">
        <v>198</v>
      </c>
      <c r="O8067" s="9" t="s">
        <v>177</v>
      </c>
      <c r="P8067" s="9" t="s">
        <v>241</v>
      </c>
      <c r="Q8067" s="9" t="s">
        <v>219</v>
      </c>
      <c r="R8067" s="9">
        <v>0</v>
      </c>
      <c r="S8067" s="9">
        <v>20</v>
      </c>
      <c r="U8067" s="9" t="s">
        <v>290</v>
      </c>
      <c r="W8067" s="9">
        <v>5</v>
      </c>
      <c r="X8067" s="9">
        <f>INDEX(SLA_Policy!$D$2:$D$5,MATCH(F8067,SLA_Policy!$A$2:$A$5,0))</f>
        <v>120</v>
      </c>
      <c r="Y8067" s="9" t="str">
        <f>IF(E8067="Cancelled","Excluded",IF(D8067="",IF((SLA_Policy!$B$8-B8067)*24&gt;X8067,"Open - Breached","Open - On Track"),IF((D8067-B8067)*24&lt;=X8067,"Met","Breached")))</f>
        <v>Met</v>
      </c>
    </row>
    <row r="8068" spans="1:25" x14ac:dyDescent="0.25">
      <c r="A8068" s="9" t="s">
        <v>12240</v>
      </c>
      <c r="B8068" s="23">
        <v>46149.373611111099</v>
      </c>
      <c r="C8068" s="23">
        <v>46149.402777777803</v>
      </c>
      <c r="D8068" s="23">
        <v>46149.550694444399</v>
      </c>
      <c r="E8068" s="9" t="s">
        <v>212</v>
      </c>
      <c r="F8068" s="9" t="s">
        <v>188</v>
      </c>
      <c r="G8068" s="9" t="s">
        <v>213</v>
      </c>
      <c r="H8068" s="9" t="s">
        <v>165</v>
      </c>
      <c r="I8068" s="9" t="s">
        <v>469</v>
      </c>
      <c r="J8068" s="9" t="s">
        <v>12241</v>
      </c>
      <c r="K8068" s="9" t="s">
        <v>262</v>
      </c>
      <c r="L8068" s="9" t="s">
        <v>307</v>
      </c>
      <c r="M8068" s="9" t="s">
        <v>2895</v>
      </c>
      <c r="N8068" s="9" t="s">
        <v>197</v>
      </c>
      <c r="O8068" s="9" t="s">
        <v>176</v>
      </c>
      <c r="P8068" s="9" t="s">
        <v>419</v>
      </c>
      <c r="Q8068" s="9" t="s">
        <v>219</v>
      </c>
      <c r="R8068" s="9">
        <v>0</v>
      </c>
      <c r="S8068" s="9">
        <v>18</v>
      </c>
      <c r="U8068" s="9" t="s">
        <v>266</v>
      </c>
      <c r="X8068" s="9">
        <f>INDEX(SLA_Policy!$D$2:$D$5,MATCH(F8068,SLA_Policy!$A$2:$A$5,0))</f>
        <v>72</v>
      </c>
      <c r="Y8068" s="9" t="str">
        <f>IF(E8068="Cancelled","Excluded",IF(D8068="",IF((SLA_Policy!$B$8-B8068)*24&gt;X8068,"Open - Breached","Open - On Track"),IF((D8068-B8068)*24&lt;=X8068,"Met","Breached")))</f>
        <v>Met</v>
      </c>
    </row>
    <row r="8069" spans="1:25" x14ac:dyDescent="0.25">
      <c r="A8069" s="9" t="s">
        <v>12242</v>
      </c>
      <c r="B8069" s="23">
        <v>46149.375</v>
      </c>
      <c r="C8069" s="23">
        <v>46149.376388888901</v>
      </c>
      <c r="D8069" s="23">
        <v>46150.391666666699</v>
      </c>
      <c r="E8069" s="9" t="s">
        <v>212</v>
      </c>
      <c r="F8069" s="9" t="s">
        <v>188</v>
      </c>
      <c r="G8069" s="9" t="s">
        <v>213</v>
      </c>
      <c r="H8069" s="9" t="s">
        <v>88</v>
      </c>
      <c r="I8069" s="9" t="s">
        <v>92</v>
      </c>
      <c r="J8069" s="9" t="s">
        <v>232</v>
      </c>
      <c r="K8069" s="9" t="s">
        <v>239</v>
      </c>
      <c r="L8069" s="9" t="s">
        <v>311</v>
      </c>
      <c r="M8069" s="9" t="s">
        <v>3214</v>
      </c>
      <c r="N8069" s="9" t="s">
        <v>198</v>
      </c>
      <c r="O8069" s="9" t="s">
        <v>178</v>
      </c>
      <c r="P8069" s="9" t="s">
        <v>360</v>
      </c>
      <c r="Q8069" s="9" t="s">
        <v>219</v>
      </c>
      <c r="R8069" s="9">
        <v>0</v>
      </c>
      <c r="S8069" s="9">
        <v>50</v>
      </c>
      <c r="T8069" s="9" t="s">
        <v>229</v>
      </c>
      <c r="U8069" s="9" t="s">
        <v>661</v>
      </c>
      <c r="X8069" s="9">
        <f>INDEX(SLA_Policy!$D$2:$D$5,MATCH(F8069,SLA_Policy!$A$2:$A$5,0))</f>
        <v>72</v>
      </c>
      <c r="Y8069" s="9" t="str">
        <f>IF(E8069="Cancelled","Excluded",IF(D8069="",IF((SLA_Policy!$B$8-B8069)*24&gt;X8069,"Open - Breached","Open - On Track"),IF((D8069-B8069)*24&lt;=X8069,"Met","Breached")))</f>
        <v>Met</v>
      </c>
    </row>
    <row r="8070" spans="1:25" x14ac:dyDescent="0.25">
      <c r="A8070" s="9" t="s">
        <v>12243</v>
      </c>
      <c r="B8070" s="23">
        <v>46149.386111111096</v>
      </c>
      <c r="C8070" s="23">
        <v>46149.392361111102</v>
      </c>
      <c r="D8070" s="23">
        <v>46149.462500000001</v>
      </c>
      <c r="E8070" s="9" t="s">
        <v>212</v>
      </c>
      <c r="F8070" s="9" t="s">
        <v>188</v>
      </c>
      <c r="G8070" s="9" t="s">
        <v>213</v>
      </c>
      <c r="H8070" s="9" t="s">
        <v>165</v>
      </c>
      <c r="I8070" s="9" t="s">
        <v>567</v>
      </c>
      <c r="J8070" s="9" t="s">
        <v>5550</v>
      </c>
      <c r="K8070" s="9" t="s">
        <v>246</v>
      </c>
      <c r="L8070" s="9" t="s">
        <v>226</v>
      </c>
      <c r="M8070" s="9" t="s">
        <v>1676</v>
      </c>
      <c r="N8070" s="9" t="s">
        <v>199</v>
      </c>
      <c r="O8070" s="9" t="s">
        <v>116</v>
      </c>
      <c r="P8070" s="9" t="s">
        <v>295</v>
      </c>
      <c r="Q8070" s="9" t="s">
        <v>219</v>
      </c>
      <c r="R8070" s="9">
        <v>0</v>
      </c>
      <c r="S8070" s="9">
        <v>27</v>
      </c>
      <c r="U8070" s="9" t="s">
        <v>230</v>
      </c>
      <c r="W8070" s="9">
        <v>5</v>
      </c>
      <c r="X8070" s="9">
        <f>INDEX(SLA_Policy!$D$2:$D$5,MATCH(F8070,SLA_Policy!$A$2:$A$5,0))</f>
        <v>72</v>
      </c>
      <c r="Y8070" s="9" t="str">
        <f>IF(E8070="Cancelled","Excluded",IF(D8070="",IF((SLA_Policy!$B$8-B8070)*24&gt;X8070,"Open - Breached","Open - On Track"),IF((D8070-B8070)*24&lt;=X8070,"Met","Breached")))</f>
        <v>Met</v>
      </c>
    </row>
    <row r="8071" spans="1:25" x14ac:dyDescent="0.25">
      <c r="A8071" s="9" t="s">
        <v>12244</v>
      </c>
      <c r="B8071" s="23">
        <v>46149.390972222202</v>
      </c>
      <c r="C8071" s="23">
        <v>46149.429861111101</v>
      </c>
      <c r="D8071" s="23">
        <v>46153.359027777798</v>
      </c>
      <c r="E8071" s="9" t="s">
        <v>212</v>
      </c>
      <c r="F8071" s="9" t="s">
        <v>189</v>
      </c>
      <c r="G8071" s="9" t="s">
        <v>236</v>
      </c>
      <c r="H8071" s="9" t="s">
        <v>161</v>
      </c>
      <c r="I8071" s="9" t="s">
        <v>482</v>
      </c>
      <c r="J8071" s="9" t="s">
        <v>483</v>
      </c>
      <c r="K8071" s="9" t="s">
        <v>246</v>
      </c>
      <c r="L8071" s="9" t="s">
        <v>104</v>
      </c>
      <c r="M8071" s="9" t="s">
        <v>1398</v>
      </c>
      <c r="N8071" s="9" t="s">
        <v>196</v>
      </c>
      <c r="O8071" s="9" t="s">
        <v>177</v>
      </c>
      <c r="P8071" s="9" t="s">
        <v>241</v>
      </c>
      <c r="Q8071" s="9" t="s">
        <v>219</v>
      </c>
      <c r="R8071" s="9">
        <v>0</v>
      </c>
      <c r="S8071" s="9">
        <v>14</v>
      </c>
      <c r="U8071" s="9" t="s">
        <v>242</v>
      </c>
      <c r="X8071" s="9">
        <f>INDEX(SLA_Policy!$D$2:$D$5,MATCH(F8071,SLA_Policy!$A$2:$A$5,0))</f>
        <v>120</v>
      </c>
      <c r="Y8071" s="9" t="str">
        <f>IF(E8071="Cancelled","Excluded",IF(D8071="",IF((SLA_Policy!$B$8-B8071)*24&gt;X8071,"Open - Breached","Open - On Track"),IF((D8071-B8071)*24&lt;=X8071,"Met","Breached")))</f>
        <v>Met</v>
      </c>
    </row>
    <row r="8072" spans="1:25" x14ac:dyDescent="0.25">
      <c r="A8072" s="9" t="s">
        <v>12245</v>
      </c>
      <c r="B8072" s="23">
        <v>46149.397916666698</v>
      </c>
      <c r="C8072" s="23">
        <v>46149.427777777797</v>
      </c>
      <c r="D8072" s="23">
        <v>46150.439583333296</v>
      </c>
      <c r="E8072" s="9" t="s">
        <v>212</v>
      </c>
      <c r="F8072" s="9" t="s">
        <v>189</v>
      </c>
      <c r="G8072" s="9" t="s">
        <v>236</v>
      </c>
      <c r="H8072" s="9" t="s">
        <v>161</v>
      </c>
      <c r="I8072" s="9" t="s">
        <v>237</v>
      </c>
      <c r="J8072" s="9" t="s">
        <v>4218</v>
      </c>
      <c r="K8072" s="9" t="s">
        <v>246</v>
      </c>
      <c r="L8072" s="9" t="s">
        <v>311</v>
      </c>
      <c r="M8072" s="9" t="s">
        <v>950</v>
      </c>
      <c r="N8072" s="9" t="s">
        <v>196</v>
      </c>
      <c r="O8072" s="9" t="s">
        <v>177</v>
      </c>
      <c r="P8072" s="9" t="s">
        <v>457</v>
      </c>
      <c r="Q8072" s="9" t="s">
        <v>219</v>
      </c>
      <c r="R8072" s="9">
        <v>0</v>
      </c>
      <c r="S8072" s="9">
        <v>24</v>
      </c>
      <c r="U8072" s="9" t="s">
        <v>242</v>
      </c>
      <c r="X8072" s="9">
        <f>INDEX(SLA_Policy!$D$2:$D$5,MATCH(F8072,SLA_Policy!$A$2:$A$5,0))</f>
        <v>120</v>
      </c>
      <c r="Y8072" s="9" t="str">
        <f>IF(E8072="Cancelled","Excluded",IF(D8072="",IF((SLA_Policy!$B$8-B8072)*24&gt;X8072,"Open - Breached","Open - On Track"),IF((D8072-B8072)*24&lt;=X8072,"Met","Breached")))</f>
        <v>Met</v>
      </c>
    </row>
    <row r="8073" spans="1:25" x14ac:dyDescent="0.25">
      <c r="A8073" s="9" t="s">
        <v>12246</v>
      </c>
      <c r="B8073" s="23">
        <v>46149.40625</v>
      </c>
      <c r="C8073" s="23">
        <v>46149.440972222197</v>
      </c>
      <c r="D8073" s="23">
        <v>46149.769444444399</v>
      </c>
      <c r="E8073" s="9" t="s">
        <v>212</v>
      </c>
      <c r="F8073" s="9" t="s">
        <v>188</v>
      </c>
      <c r="G8073" s="9" t="s">
        <v>213</v>
      </c>
      <c r="H8073" s="9" t="s">
        <v>163</v>
      </c>
      <c r="I8073" s="9" t="s">
        <v>405</v>
      </c>
      <c r="J8073" s="9" t="s">
        <v>6540</v>
      </c>
      <c r="K8073" s="9" t="s">
        <v>239</v>
      </c>
      <c r="L8073" s="9" t="s">
        <v>307</v>
      </c>
      <c r="M8073" s="9" t="s">
        <v>3127</v>
      </c>
      <c r="N8073" s="9" t="s">
        <v>196</v>
      </c>
      <c r="O8073" s="9" t="s">
        <v>116</v>
      </c>
      <c r="P8073" s="9" t="s">
        <v>551</v>
      </c>
      <c r="Q8073" s="9" t="s">
        <v>219</v>
      </c>
      <c r="R8073" s="9">
        <v>0</v>
      </c>
      <c r="S8073" s="9">
        <v>11</v>
      </c>
      <c r="U8073" s="9" t="s">
        <v>230</v>
      </c>
      <c r="W8073" s="9">
        <v>4</v>
      </c>
      <c r="X8073" s="9">
        <f>INDEX(SLA_Policy!$D$2:$D$5,MATCH(F8073,SLA_Policy!$A$2:$A$5,0))</f>
        <v>72</v>
      </c>
      <c r="Y8073" s="9" t="str">
        <f>IF(E8073="Cancelled","Excluded",IF(D8073="",IF((SLA_Policy!$B$8-B8073)*24&gt;X8073,"Open - Breached","Open - On Track"),IF((D8073-B8073)*24&lt;=X8073,"Met","Breached")))</f>
        <v>Met</v>
      </c>
    </row>
    <row r="8074" spans="1:25" x14ac:dyDescent="0.25">
      <c r="A8074" s="9" t="s">
        <v>12247</v>
      </c>
      <c r="B8074" s="23">
        <v>46149.4152777778</v>
      </c>
      <c r="C8074" s="23">
        <v>46149.421527777798</v>
      </c>
      <c r="D8074" s="23">
        <v>46149.485416666699</v>
      </c>
      <c r="E8074" s="9" t="s">
        <v>212</v>
      </c>
      <c r="F8074" s="9" t="s">
        <v>189</v>
      </c>
      <c r="G8074" s="9" t="s">
        <v>213</v>
      </c>
      <c r="H8074" s="9" t="s">
        <v>161</v>
      </c>
      <c r="I8074" s="9" t="s">
        <v>389</v>
      </c>
      <c r="J8074" s="9" t="s">
        <v>390</v>
      </c>
      <c r="K8074" s="9" t="s">
        <v>246</v>
      </c>
      <c r="L8074" s="9" t="s">
        <v>293</v>
      </c>
      <c r="M8074" s="9" t="s">
        <v>1492</v>
      </c>
      <c r="N8074" s="9" t="s">
        <v>198</v>
      </c>
      <c r="O8074" s="9" t="s">
        <v>116</v>
      </c>
      <c r="P8074" s="9" t="s">
        <v>218</v>
      </c>
      <c r="Q8074" s="9" t="s">
        <v>219</v>
      </c>
      <c r="R8074" s="9">
        <v>0</v>
      </c>
      <c r="S8074" s="9">
        <v>6</v>
      </c>
      <c r="U8074" s="9" t="s">
        <v>221</v>
      </c>
      <c r="W8074" s="9">
        <v>5</v>
      </c>
      <c r="X8074" s="9">
        <f>INDEX(SLA_Policy!$D$2:$D$5,MATCH(F8074,SLA_Policy!$A$2:$A$5,0))</f>
        <v>120</v>
      </c>
      <c r="Y8074" s="9" t="str">
        <f>IF(E8074="Cancelled","Excluded",IF(D8074="",IF((SLA_Policy!$B$8-B8074)*24&gt;X8074,"Open - Breached","Open - On Track"),IF((D8074-B8074)*24&lt;=X8074,"Met","Breached")))</f>
        <v>Met</v>
      </c>
    </row>
    <row r="8075" spans="1:25" x14ac:dyDescent="0.25">
      <c r="A8075" s="9" t="s">
        <v>12248</v>
      </c>
      <c r="B8075" s="23">
        <v>46149.415972222203</v>
      </c>
      <c r="C8075" s="23">
        <v>46149.4284722222</v>
      </c>
      <c r="D8075" s="23">
        <v>46153.354166666701</v>
      </c>
      <c r="E8075" s="9" t="s">
        <v>212</v>
      </c>
      <c r="F8075" s="9" t="s">
        <v>189</v>
      </c>
      <c r="G8075" s="9" t="s">
        <v>213</v>
      </c>
      <c r="H8075" s="9" t="s">
        <v>165</v>
      </c>
      <c r="I8075" s="9" t="s">
        <v>2034</v>
      </c>
      <c r="J8075" s="9" t="s">
        <v>7305</v>
      </c>
      <c r="K8075" s="9" t="s">
        <v>246</v>
      </c>
      <c r="L8075" s="9" t="s">
        <v>293</v>
      </c>
      <c r="M8075" s="9" t="s">
        <v>2393</v>
      </c>
      <c r="N8075" s="9" t="s">
        <v>196</v>
      </c>
      <c r="O8075" s="9" t="s">
        <v>176</v>
      </c>
      <c r="P8075" s="9" t="s">
        <v>330</v>
      </c>
      <c r="Q8075" s="9" t="s">
        <v>219</v>
      </c>
      <c r="R8075" s="9">
        <v>0</v>
      </c>
      <c r="S8075" s="9">
        <v>51</v>
      </c>
      <c r="U8075" s="9" t="s">
        <v>376</v>
      </c>
      <c r="W8075" s="9">
        <v>5</v>
      </c>
      <c r="X8075" s="9">
        <f>INDEX(SLA_Policy!$D$2:$D$5,MATCH(F8075,SLA_Policy!$A$2:$A$5,0))</f>
        <v>120</v>
      </c>
      <c r="Y8075" s="9" t="str">
        <f>IF(E8075="Cancelled","Excluded",IF(D8075="",IF((SLA_Policy!$B$8-B8075)*24&gt;X8075,"Open - Breached","Open - On Track"),IF((D8075-B8075)*24&lt;=X8075,"Met","Breached")))</f>
        <v>Met</v>
      </c>
    </row>
    <row r="8076" spans="1:25" x14ac:dyDescent="0.25">
      <c r="A8076" s="9" t="s">
        <v>12249</v>
      </c>
      <c r="B8076" s="23">
        <v>46149.432638888902</v>
      </c>
      <c r="C8076" s="23">
        <v>46149.439583333296</v>
      </c>
      <c r="D8076" s="23">
        <v>46149.545833333301</v>
      </c>
      <c r="E8076" s="9" t="s">
        <v>212</v>
      </c>
      <c r="F8076" s="9" t="s">
        <v>189</v>
      </c>
      <c r="G8076" s="9" t="s">
        <v>213</v>
      </c>
      <c r="H8076" s="9" t="s">
        <v>161</v>
      </c>
      <c r="I8076" s="9" t="s">
        <v>389</v>
      </c>
      <c r="J8076" s="9" t="s">
        <v>1581</v>
      </c>
      <c r="K8076" s="9" t="s">
        <v>246</v>
      </c>
      <c r="L8076" s="9" t="s">
        <v>216</v>
      </c>
      <c r="M8076" s="9" t="s">
        <v>1071</v>
      </c>
      <c r="N8076" s="9" t="s">
        <v>198</v>
      </c>
      <c r="O8076" s="9" t="s">
        <v>116</v>
      </c>
      <c r="P8076" s="9" t="s">
        <v>574</v>
      </c>
      <c r="Q8076" s="9" t="s">
        <v>219</v>
      </c>
      <c r="R8076" s="9">
        <v>0</v>
      </c>
      <c r="S8076" s="9">
        <v>4</v>
      </c>
      <c r="U8076" s="9" t="s">
        <v>290</v>
      </c>
      <c r="X8076" s="9">
        <f>INDEX(SLA_Policy!$D$2:$D$5,MATCH(F8076,SLA_Policy!$A$2:$A$5,0))</f>
        <v>120</v>
      </c>
      <c r="Y8076" s="9" t="str">
        <f>IF(E8076="Cancelled","Excluded",IF(D8076="",IF((SLA_Policy!$B$8-B8076)*24&gt;X8076,"Open - Breached","Open - On Track"),IF((D8076-B8076)*24&lt;=X8076,"Met","Breached")))</f>
        <v>Met</v>
      </c>
    </row>
    <row r="8077" spans="1:25" x14ac:dyDescent="0.25">
      <c r="A8077" s="9" t="s">
        <v>12250</v>
      </c>
      <c r="B8077" s="23">
        <v>46149.451388888898</v>
      </c>
      <c r="C8077" s="23">
        <v>46149.454861111102</v>
      </c>
      <c r="D8077" s="23">
        <v>46149.462500000001</v>
      </c>
      <c r="E8077" s="9" t="s">
        <v>212</v>
      </c>
      <c r="F8077" s="9" t="s">
        <v>188</v>
      </c>
      <c r="G8077" s="9" t="s">
        <v>213</v>
      </c>
      <c r="H8077" s="9" t="s">
        <v>161</v>
      </c>
      <c r="I8077" s="9" t="s">
        <v>454</v>
      </c>
      <c r="J8077" s="9" t="s">
        <v>3014</v>
      </c>
      <c r="K8077" s="9" t="s">
        <v>225</v>
      </c>
      <c r="L8077" s="9" t="s">
        <v>311</v>
      </c>
      <c r="M8077" s="9" t="s">
        <v>2885</v>
      </c>
      <c r="N8077" s="9" t="s">
        <v>198</v>
      </c>
      <c r="O8077" s="9" t="s">
        <v>116</v>
      </c>
      <c r="P8077" s="9" t="s">
        <v>295</v>
      </c>
      <c r="Q8077" s="9" t="s">
        <v>219</v>
      </c>
      <c r="R8077" s="9">
        <v>0</v>
      </c>
      <c r="S8077" s="9">
        <v>5</v>
      </c>
      <c r="U8077" s="9" t="s">
        <v>290</v>
      </c>
      <c r="X8077" s="9">
        <f>INDEX(SLA_Policy!$D$2:$D$5,MATCH(F8077,SLA_Policy!$A$2:$A$5,0))</f>
        <v>72</v>
      </c>
      <c r="Y8077" s="9" t="str">
        <f>IF(E8077="Cancelled","Excluded",IF(D8077="",IF((SLA_Policy!$B$8-B8077)*24&gt;X8077,"Open - Breached","Open - On Track"),IF((D8077-B8077)*24&lt;=X8077,"Met","Breached")))</f>
        <v>Met</v>
      </c>
    </row>
    <row r="8078" spans="1:25" x14ac:dyDescent="0.25">
      <c r="A8078" s="9" t="s">
        <v>12251</v>
      </c>
      <c r="B8078" s="23">
        <v>46149.453472222202</v>
      </c>
      <c r="C8078" s="23">
        <v>46149.4819444444</v>
      </c>
      <c r="D8078" s="23">
        <v>46150.349305555603</v>
      </c>
      <c r="E8078" s="9" t="s">
        <v>212</v>
      </c>
      <c r="F8078" s="9" t="s">
        <v>189</v>
      </c>
      <c r="G8078" s="9" t="s">
        <v>213</v>
      </c>
      <c r="H8078" s="9" t="s">
        <v>88</v>
      </c>
      <c r="I8078" s="9" t="s">
        <v>268</v>
      </c>
      <c r="J8078" s="9" t="s">
        <v>5349</v>
      </c>
      <c r="K8078" s="9" t="s">
        <v>246</v>
      </c>
      <c r="L8078" s="9" t="s">
        <v>371</v>
      </c>
      <c r="M8078" s="9" t="s">
        <v>1375</v>
      </c>
      <c r="N8078" s="9" t="s">
        <v>199</v>
      </c>
      <c r="O8078" s="9" t="s">
        <v>178</v>
      </c>
      <c r="P8078" s="9" t="s">
        <v>414</v>
      </c>
      <c r="Q8078" s="9" t="s">
        <v>219</v>
      </c>
      <c r="R8078" s="9">
        <v>0</v>
      </c>
      <c r="S8078" s="9">
        <v>34</v>
      </c>
      <c r="T8078" s="9" t="s">
        <v>229</v>
      </c>
      <c r="U8078" s="9" t="s">
        <v>661</v>
      </c>
      <c r="X8078" s="9">
        <f>INDEX(SLA_Policy!$D$2:$D$5,MATCH(F8078,SLA_Policy!$A$2:$A$5,0))</f>
        <v>120</v>
      </c>
      <c r="Y8078" s="9" t="str">
        <f>IF(E8078="Cancelled","Excluded",IF(D8078="",IF((SLA_Policy!$B$8-B8078)*24&gt;X8078,"Open - Breached","Open - On Track"),IF((D8078-B8078)*24&lt;=X8078,"Met","Breached")))</f>
        <v>Met</v>
      </c>
    </row>
    <row r="8079" spans="1:25" x14ac:dyDescent="0.25">
      <c r="A8079" s="9" t="s">
        <v>12252</v>
      </c>
      <c r="B8079" s="23">
        <v>46149.513888888898</v>
      </c>
      <c r="C8079" s="23">
        <v>46149.5756944444</v>
      </c>
      <c r="D8079" s="23">
        <v>46155.488194444399</v>
      </c>
      <c r="E8079" s="9" t="s">
        <v>212</v>
      </c>
      <c r="F8079" s="9" t="s">
        <v>189</v>
      </c>
      <c r="G8079" s="9" t="s">
        <v>213</v>
      </c>
      <c r="H8079" s="9" t="s">
        <v>164</v>
      </c>
      <c r="I8079" s="9" t="s">
        <v>260</v>
      </c>
      <c r="J8079" s="9" t="s">
        <v>9040</v>
      </c>
      <c r="K8079" s="9" t="s">
        <v>410</v>
      </c>
      <c r="L8079" s="9" t="s">
        <v>311</v>
      </c>
      <c r="M8079" s="9" t="s">
        <v>2902</v>
      </c>
      <c r="N8079" s="9" t="s">
        <v>196</v>
      </c>
      <c r="O8079" s="9" t="s">
        <v>180</v>
      </c>
      <c r="P8079" s="9" t="s">
        <v>368</v>
      </c>
      <c r="Q8079" s="9" t="s">
        <v>219</v>
      </c>
      <c r="R8079" s="9">
        <v>0</v>
      </c>
      <c r="S8079" s="9">
        <v>16</v>
      </c>
      <c r="T8079" s="9" t="s">
        <v>265</v>
      </c>
      <c r="U8079" s="9" t="s">
        <v>266</v>
      </c>
      <c r="X8079" s="9">
        <f>INDEX(SLA_Policy!$D$2:$D$5,MATCH(F8079,SLA_Policy!$A$2:$A$5,0))</f>
        <v>120</v>
      </c>
      <c r="Y8079" s="9" t="str">
        <f>IF(E8079="Cancelled","Excluded",IF(D8079="",IF((SLA_Policy!$B$8-B8079)*24&gt;X8079,"Open - Breached","Open - On Track"),IF((D8079-B8079)*24&lt;=X8079,"Met","Breached")))</f>
        <v>Breached</v>
      </c>
    </row>
    <row r="8080" spans="1:25" x14ac:dyDescent="0.25">
      <c r="A8080" s="9" t="s">
        <v>12253</v>
      </c>
      <c r="B8080" s="23">
        <v>46149.566666666702</v>
      </c>
      <c r="C8080" s="23">
        <v>46149.601388888899</v>
      </c>
      <c r="D8080" s="23">
        <v>46149.6069444444</v>
      </c>
      <c r="E8080" s="9" t="s">
        <v>212</v>
      </c>
      <c r="F8080" s="9" t="s">
        <v>186</v>
      </c>
      <c r="G8080" s="9" t="s">
        <v>213</v>
      </c>
      <c r="H8080" s="9" t="s">
        <v>88</v>
      </c>
      <c r="I8080" s="9" t="s">
        <v>268</v>
      </c>
      <c r="J8080" s="9" t="s">
        <v>3490</v>
      </c>
      <c r="K8080" s="9" t="s">
        <v>303</v>
      </c>
      <c r="L8080" s="9" t="s">
        <v>371</v>
      </c>
      <c r="M8080" s="9" t="s">
        <v>1778</v>
      </c>
      <c r="N8080" s="9" t="s">
        <v>197</v>
      </c>
      <c r="O8080" s="9" t="s">
        <v>178</v>
      </c>
      <c r="P8080" s="9" t="s">
        <v>414</v>
      </c>
      <c r="Q8080" s="9" t="s">
        <v>273</v>
      </c>
      <c r="R8080" s="9">
        <v>0</v>
      </c>
      <c r="S8080" s="9">
        <v>51</v>
      </c>
      <c r="T8080" s="9" t="s">
        <v>229</v>
      </c>
      <c r="U8080" s="9" t="s">
        <v>661</v>
      </c>
      <c r="X8080" s="9">
        <f>INDEX(SLA_Policy!$D$2:$D$5,MATCH(F8080,SLA_Policy!$A$2:$A$5,0))</f>
        <v>4</v>
      </c>
      <c r="Y8080" s="9" t="str">
        <f>IF(E8080="Cancelled","Excluded",IF(D8080="",IF((SLA_Policy!$B$8-B8080)*24&gt;X8080,"Open - Breached","Open - On Track"),IF((D8080-B8080)*24&lt;=X8080,"Met","Breached")))</f>
        <v>Met</v>
      </c>
    </row>
    <row r="8081" spans="1:25" x14ac:dyDescent="0.25">
      <c r="A8081" s="9" t="s">
        <v>12254</v>
      </c>
      <c r="B8081" s="23">
        <v>46149.579861111102</v>
      </c>
      <c r="C8081" s="23">
        <v>46149.611111111102</v>
      </c>
      <c r="D8081" s="23">
        <v>46150.363194444399</v>
      </c>
      <c r="E8081" s="9" t="s">
        <v>212</v>
      </c>
      <c r="F8081" s="9" t="s">
        <v>189</v>
      </c>
      <c r="G8081" s="9" t="s">
        <v>213</v>
      </c>
      <c r="H8081" s="9" t="s">
        <v>167</v>
      </c>
      <c r="I8081" s="9" t="s">
        <v>362</v>
      </c>
      <c r="J8081" s="9" t="s">
        <v>1200</v>
      </c>
      <c r="K8081" s="9" t="s">
        <v>276</v>
      </c>
      <c r="L8081" s="9" t="s">
        <v>12094</v>
      </c>
      <c r="M8081" s="9" t="s">
        <v>12255</v>
      </c>
      <c r="N8081" s="9" t="s">
        <v>196</v>
      </c>
      <c r="O8081" s="9" t="s">
        <v>176</v>
      </c>
      <c r="P8081" s="9" t="s">
        <v>228</v>
      </c>
      <c r="Q8081" s="9" t="s">
        <v>273</v>
      </c>
      <c r="R8081" s="9">
        <v>0</v>
      </c>
      <c r="S8081" s="9">
        <v>24</v>
      </c>
      <c r="U8081" s="9" t="s">
        <v>376</v>
      </c>
      <c r="W8081" s="9">
        <v>4</v>
      </c>
      <c r="X8081" s="9">
        <f>INDEX(SLA_Policy!$D$2:$D$5,MATCH(F8081,SLA_Policy!$A$2:$A$5,0))</f>
        <v>120</v>
      </c>
      <c r="Y8081" s="9" t="str">
        <f>IF(E8081="Cancelled","Excluded",IF(D8081="",IF((SLA_Policy!$B$8-B8081)*24&gt;X8081,"Open - Breached","Open - On Track"),IF((D8081-B8081)*24&lt;=X8081,"Met","Breached")))</f>
        <v>Met</v>
      </c>
    </row>
    <row r="8082" spans="1:25" x14ac:dyDescent="0.25">
      <c r="A8082" s="9" t="s">
        <v>12256</v>
      </c>
      <c r="B8082" s="23">
        <v>46149.581944444399</v>
      </c>
      <c r="C8082" s="23">
        <v>46149.614583333299</v>
      </c>
      <c r="D8082" s="23">
        <v>46150.380555555603</v>
      </c>
      <c r="E8082" s="9" t="s">
        <v>212</v>
      </c>
      <c r="F8082" s="9" t="s">
        <v>189</v>
      </c>
      <c r="G8082" s="9" t="s">
        <v>236</v>
      </c>
      <c r="H8082" s="9" t="s">
        <v>161</v>
      </c>
      <c r="I8082" s="9" t="s">
        <v>237</v>
      </c>
      <c r="J8082" s="9" t="s">
        <v>1954</v>
      </c>
      <c r="K8082" s="9" t="s">
        <v>303</v>
      </c>
      <c r="L8082" s="9" t="s">
        <v>104</v>
      </c>
      <c r="M8082" s="9" t="s">
        <v>5165</v>
      </c>
      <c r="N8082" s="9" t="s">
        <v>196</v>
      </c>
      <c r="O8082" s="9" t="s">
        <v>177</v>
      </c>
      <c r="P8082" s="9" t="s">
        <v>300</v>
      </c>
      <c r="Q8082" s="9" t="s">
        <v>219</v>
      </c>
      <c r="R8082" s="9">
        <v>0</v>
      </c>
      <c r="S8082" s="9">
        <v>11</v>
      </c>
      <c r="U8082" s="9" t="s">
        <v>242</v>
      </c>
      <c r="X8082" s="9">
        <f>INDEX(SLA_Policy!$D$2:$D$5,MATCH(F8082,SLA_Policy!$A$2:$A$5,0))</f>
        <v>120</v>
      </c>
      <c r="Y8082" s="9" t="str">
        <f>IF(E8082="Cancelled","Excluded",IF(D8082="",IF((SLA_Policy!$B$8-B8082)*24&gt;X8082,"Open - Breached","Open - On Track"),IF((D8082-B8082)*24&lt;=X8082,"Met","Breached")))</f>
        <v>Met</v>
      </c>
    </row>
    <row r="8083" spans="1:25" x14ac:dyDescent="0.25">
      <c r="A8083" s="9" t="s">
        <v>12257</v>
      </c>
      <c r="B8083" s="23">
        <v>46149.59375</v>
      </c>
      <c r="C8083" s="23">
        <v>46149.629166666702</v>
      </c>
      <c r="D8083" s="23">
        <v>46150.377083333296</v>
      </c>
      <c r="E8083" s="9" t="s">
        <v>212</v>
      </c>
      <c r="F8083" s="9" t="s">
        <v>188</v>
      </c>
      <c r="G8083" s="9" t="s">
        <v>213</v>
      </c>
      <c r="H8083" s="9" t="s">
        <v>164</v>
      </c>
      <c r="I8083" s="9" t="s">
        <v>478</v>
      </c>
      <c r="J8083" s="9" t="s">
        <v>479</v>
      </c>
      <c r="K8083" s="9" t="s">
        <v>303</v>
      </c>
      <c r="L8083" s="9" t="s">
        <v>311</v>
      </c>
      <c r="M8083" s="9" t="s">
        <v>476</v>
      </c>
      <c r="N8083" s="9" t="s">
        <v>196</v>
      </c>
      <c r="O8083" s="9" t="s">
        <v>178</v>
      </c>
      <c r="P8083" s="9" t="s">
        <v>414</v>
      </c>
      <c r="Q8083" s="9" t="s">
        <v>219</v>
      </c>
      <c r="R8083" s="9">
        <v>0</v>
      </c>
      <c r="S8083" s="9">
        <v>36</v>
      </c>
      <c r="T8083" s="9" t="s">
        <v>343</v>
      </c>
      <c r="U8083" s="9" t="s">
        <v>266</v>
      </c>
      <c r="W8083" s="9">
        <v>4</v>
      </c>
      <c r="X8083" s="9">
        <f>INDEX(SLA_Policy!$D$2:$D$5,MATCH(F8083,SLA_Policy!$A$2:$A$5,0))</f>
        <v>72</v>
      </c>
      <c r="Y8083" s="9" t="str">
        <f>IF(E8083="Cancelled","Excluded",IF(D8083="",IF((SLA_Policy!$B$8-B8083)*24&gt;X8083,"Open - Breached","Open - On Track"),IF((D8083-B8083)*24&lt;=X8083,"Met","Breached")))</f>
        <v>Met</v>
      </c>
    </row>
    <row r="8084" spans="1:25" x14ac:dyDescent="0.25">
      <c r="A8084" s="9" t="s">
        <v>12258</v>
      </c>
      <c r="B8084" s="23">
        <v>46149.599305555603</v>
      </c>
      <c r="C8084" s="23">
        <v>46149.610416666699</v>
      </c>
      <c r="D8084" s="23">
        <v>46149.765972222202</v>
      </c>
      <c r="E8084" s="9" t="s">
        <v>212</v>
      </c>
      <c r="F8084" s="9" t="s">
        <v>189</v>
      </c>
      <c r="G8084" s="9" t="s">
        <v>213</v>
      </c>
      <c r="H8084" s="9" t="s">
        <v>164</v>
      </c>
      <c r="I8084" s="9" t="s">
        <v>478</v>
      </c>
      <c r="J8084" s="9" t="s">
        <v>1725</v>
      </c>
      <c r="K8084" s="9" t="s">
        <v>410</v>
      </c>
      <c r="L8084" s="9" t="s">
        <v>307</v>
      </c>
      <c r="M8084" s="9" t="s">
        <v>787</v>
      </c>
      <c r="N8084" s="9" t="s">
        <v>196</v>
      </c>
      <c r="O8084" s="9" t="s">
        <v>178</v>
      </c>
      <c r="P8084" s="9" t="s">
        <v>321</v>
      </c>
      <c r="Q8084" s="9" t="s">
        <v>219</v>
      </c>
      <c r="R8084" s="9">
        <v>0</v>
      </c>
      <c r="S8084" s="9">
        <v>42</v>
      </c>
      <c r="T8084" s="9" t="s">
        <v>343</v>
      </c>
      <c r="U8084" s="9" t="s">
        <v>248</v>
      </c>
      <c r="X8084" s="9">
        <f>INDEX(SLA_Policy!$D$2:$D$5,MATCH(F8084,SLA_Policy!$A$2:$A$5,0))</f>
        <v>120</v>
      </c>
      <c r="Y8084" s="9" t="str">
        <f>IF(E8084="Cancelled","Excluded",IF(D8084="",IF((SLA_Policy!$B$8-B8084)*24&gt;X8084,"Open - Breached","Open - On Track"),IF((D8084-B8084)*24&lt;=X8084,"Met","Breached")))</f>
        <v>Met</v>
      </c>
    </row>
    <row r="8085" spans="1:25" x14ac:dyDescent="0.25">
      <c r="A8085" s="9" t="s">
        <v>12259</v>
      </c>
      <c r="B8085" s="23">
        <v>46149.600694444503</v>
      </c>
      <c r="C8085" s="23">
        <v>46149.603472222203</v>
      </c>
      <c r="D8085" s="23">
        <v>46150.388888888898</v>
      </c>
      <c r="E8085" s="9" t="s">
        <v>212</v>
      </c>
      <c r="F8085" s="9" t="s">
        <v>189</v>
      </c>
      <c r="G8085" s="9" t="s">
        <v>213</v>
      </c>
      <c r="H8085" s="9" t="s">
        <v>162</v>
      </c>
      <c r="I8085" s="9" t="s">
        <v>393</v>
      </c>
      <c r="J8085" s="9" t="s">
        <v>12260</v>
      </c>
      <c r="K8085" s="9" t="s">
        <v>239</v>
      </c>
      <c r="L8085" s="9" t="s">
        <v>104</v>
      </c>
      <c r="M8085" s="9" t="s">
        <v>456</v>
      </c>
      <c r="N8085" s="9" t="s">
        <v>200</v>
      </c>
      <c r="O8085" s="9" t="s">
        <v>116</v>
      </c>
      <c r="P8085" s="9" t="s">
        <v>590</v>
      </c>
      <c r="Q8085" s="9" t="s">
        <v>219</v>
      </c>
      <c r="R8085" s="9">
        <v>0</v>
      </c>
      <c r="S8085" s="9">
        <v>6</v>
      </c>
      <c r="U8085" s="9" t="s">
        <v>376</v>
      </c>
      <c r="X8085" s="9">
        <f>INDEX(SLA_Policy!$D$2:$D$5,MATCH(F8085,SLA_Policy!$A$2:$A$5,0))</f>
        <v>120</v>
      </c>
      <c r="Y8085" s="9" t="str">
        <f>IF(E8085="Cancelled","Excluded",IF(D8085="",IF((SLA_Policy!$B$8-B8085)*24&gt;X8085,"Open - Breached","Open - On Track"),IF((D8085-B8085)*24&lt;=X8085,"Met","Breached")))</f>
        <v>Met</v>
      </c>
    </row>
    <row r="8086" spans="1:25" x14ac:dyDescent="0.25">
      <c r="A8086" s="9" t="s">
        <v>12261</v>
      </c>
      <c r="B8086" s="23">
        <v>46149.6027777778</v>
      </c>
      <c r="C8086" s="23">
        <v>46149.677083333299</v>
      </c>
      <c r="D8086" s="23">
        <v>46150.341666666704</v>
      </c>
      <c r="E8086" s="9" t="s">
        <v>212</v>
      </c>
      <c r="F8086" s="9" t="s">
        <v>189</v>
      </c>
      <c r="G8086" s="9" t="s">
        <v>236</v>
      </c>
      <c r="H8086" s="9" t="s">
        <v>164</v>
      </c>
      <c r="I8086" s="9" t="s">
        <v>421</v>
      </c>
      <c r="J8086" s="9" t="s">
        <v>2556</v>
      </c>
      <c r="K8086" s="9" t="s">
        <v>215</v>
      </c>
      <c r="L8086" s="9" t="s">
        <v>351</v>
      </c>
      <c r="M8086" s="9" t="s">
        <v>2661</v>
      </c>
      <c r="N8086" s="9" t="s">
        <v>196</v>
      </c>
      <c r="O8086" s="9" t="s">
        <v>116</v>
      </c>
      <c r="P8086" s="9" t="s">
        <v>590</v>
      </c>
      <c r="Q8086" s="9" t="s">
        <v>219</v>
      </c>
      <c r="R8086" s="9">
        <v>0</v>
      </c>
      <c r="S8086" s="9">
        <v>27</v>
      </c>
      <c r="T8086" s="9" t="s">
        <v>464</v>
      </c>
      <c r="U8086" s="9" t="s">
        <v>242</v>
      </c>
      <c r="X8086" s="9">
        <f>INDEX(SLA_Policy!$D$2:$D$5,MATCH(F8086,SLA_Policy!$A$2:$A$5,0))</f>
        <v>120</v>
      </c>
      <c r="Y8086" s="9" t="str">
        <f>IF(E8086="Cancelled","Excluded",IF(D8086="",IF((SLA_Policy!$B$8-B8086)*24&gt;X8086,"Open - Breached","Open - On Track"),IF((D8086-B8086)*24&lt;=X8086,"Met","Breached")))</f>
        <v>Met</v>
      </c>
    </row>
    <row r="8087" spans="1:25" x14ac:dyDescent="0.25">
      <c r="A8087" s="9" t="s">
        <v>12262</v>
      </c>
      <c r="B8087" s="23">
        <v>46149.629166666702</v>
      </c>
      <c r="C8087" s="23">
        <v>46150.3659722222</v>
      </c>
      <c r="D8087" s="23">
        <v>46150.476388888899</v>
      </c>
      <c r="E8087" s="9" t="s">
        <v>212</v>
      </c>
      <c r="F8087" s="9" t="s">
        <v>188</v>
      </c>
      <c r="G8087" s="9" t="s">
        <v>213</v>
      </c>
      <c r="H8087" s="9" t="s">
        <v>163</v>
      </c>
      <c r="I8087" s="9" t="s">
        <v>405</v>
      </c>
      <c r="J8087" s="9" t="s">
        <v>884</v>
      </c>
      <c r="K8087" s="9" t="s">
        <v>246</v>
      </c>
      <c r="L8087" s="9" t="s">
        <v>216</v>
      </c>
      <c r="M8087" s="9" t="s">
        <v>3429</v>
      </c>
      <c r="N8087" s="9" t="s">
        <v>196</v>
      </c>
      <c r="O8087" s="9" t="s">
        <v>176</v>
      </c>
      <c r="P8087" s="9" t="s">
        <v>1159</v>
      </c>
      <c r="Q8087" s="9" t="s">
        <v>273</v>
      </c>
      <c r="R8087" s="9">
        <v>0</v>
      </c>
      <c r="S8087" s="9">
        <v>9</v>
      </c>
      <c r="U8087" s="9" t="s">
        <v>230</v>
      </c>
      <c r="X8087" s="9">
        <f>INDEX(SLA_Policy!$D$2:$D$5,MATCH(F8087,SLA_Policy!$A$2:$A$5,0))</f>
        <v>72</v>
      </c>
      <c r="Y8087" s="9" t="str">
        <f>IF(E8087="Cancelled","Excluded",IF(D8087="",IF((SLA_Policy!$B$8-B8087)*24&gt;X8087,"Open - Breached","Open - On Track"),IF((D8087-B8087)*24&lt;=X8087,"Met","Breached")))</f>
        <v>Met</v>
      </c>
    </row>
    <row r="8088" spans="1:25" x14ac:dyDescent="0.25">
      <c r="A8088" s="9" t="s">
        <v>12263</v>
      </c>
      <c r="B8088" s="23">
        <v>46149.648611111101</v>
      </c>
      <c r="C8088" s="23">
        <v>46149.693055555603</v>
      </c>
      <c r="D8088" s="23">
        <v>46153.408333333296</v>
      </c>
      <c r="E8088" s="9" t="s">
        <v>212</v>
      </c>
      <c r="F8088" s="9" t="s">
        <v>189</v>
      </c>
      <c r="G8088" s="9" t="s">
        <v>236</v>
      </c>
      <c r="H8088" s="9" t="s">
        <v>164</v>
      </c>
      <c r="I8088" s="9" t="s">
        <v>421</v>
      </c>
      <c r="J8088" s="9" t="s">
        <v>2960</v>
      </c>
      <c r="K8088" s="9" t="s">
        <v>246</v>
      </c>
      <c r="L8088" s="9" t="s">
        <v>282</v>
      </c>
      <c r="M8088" s="9" t="s">
        <v>1917</v>
      </c>
      <c r="N8088" s="9" t="s">
        <v>196</v>
      </c>
      <c r="O8088" s="9" t="s">
        <v>180</v>
      </c>
      <c r="P8088" s="9" t="s">
        <v>368</v>
      </c>
      <c r="Q8088" s="9" t="s">
        <v>219</v>
      </c>
      <c r="R8088" s="9">
        <v>0</v>
      </c>
      <c r="S8088" s="9">
        <v>15</v>
      </c>
      <c r="T8088" s="9" t="s">
        <v>343</v>
      </c>
      <c r="U8088" s="9" t="s">
        <v>242</v>
      </c>
      <c r="W8088" s="9">
        <v>4</v>
      </c>
      <c r="X8088" s="9">
        <f>INDEX(SLA_Policy!$D$2:$D$5,MATCH(F8088,SLA_Policy!$A$2:$A$5,0))</f>
        <v>120</v>
      </c>
      <c r="Y8088" s="9" t="str">
        <f>IF(E8088="Cancelled","Excluded",IF(D8088="",IF((SLA_Policy!$B$8-B8088)*24&gt;X8088,"Open - Breached","Open - On Track"),IF((D8088-B8088)*24&lt;=X8088,"Met","Breached")))</f>
        <v>Met</v>
      </c>
    </row>
    <row r="8089" spans="1:25" x14ac:dyDescent="0.25">
      <c r="A8089" s="9" t="s">
        <v>12264</v>
      </c>
      <c r="B8089" s="23">
        <v>46149.671527777798</v>
      </c>
      <c r="C8089" s="23">
        <v>46149.672916666699</v>
      </c>
      <c r="D8089" s="23">
        <v>46150.405555555597</v>
      </c>
      <c r="E8089" s="9" t="s">
        <v>212</v>
      </c>
      <c r="F8089" s="9" t="s">
        <v>187</v>
      </c>
      <c r="G8089" s="9" t="s">
        <v>213</v>
      </c>
      <c r="H8089" s="9" t="s">
        <v>161</v>
      </c>
      <c r="I8089" s="9" t="s">
        <v>297</v>
      </c>
      <c r="J8089" s="9" t="s">
        <v>512</v>
      </c>
      <c r="K8089" s="9" t="s">
        <v>239</v>
      </c>
      <c r="L8089" s="9" t="s">
        <v>226</v>
      </c>
      <c r="M8089" s="9" t="s">
        <v>1651</v>
      </c>
      <c r="N8089" s="9" t="s">
        <v>198</v>
      </c>
      <c r="O8089" s="9" t="s">
        <v>177</v>
      </c>
      <c r="P8089" s="9" t="s">
        <v>300</v>
      </c>
      <c r="Q8089" s="9" t="s">
        <v>273</v>
      </c>
      <c r="R8089" s="9">
        <v>0</v>
      </c>
      <c r="S8089" s="9">
        <v>12</v>
      </c>
      <c r="U8089" s="9" t="s">
        <v>221</v>
      </c>
      <c r="W8089" s="9">
        <v>3</v>
      </c>
      <c r="X8089" s="9">
        <f>INDEX(SLA_Policy!$D$2:$D$5,MATCH(F8089,SLA_Policy!$A$2:$A$5,0))</f>
        <v>8</v>
      </c>
      <c r="Y8089" s="9" t="str">
        <f>IF(E8089="Cancelled","Excluded",IF(D8089="",IF((SLA_Policy!$B$8-B8089)*24&gt;X8089,"Open - Breached","Open - On Track"),IF((D8089-B8089)*24&lt;=X8089,"Met","Breached")))</f>
        <v>Breached</v>
      </c>
    </row>
    <row r="8090" spans="1:25" x14ac:dyDescent="0.25">
      <c r="A8090" s="9" t="s">
        <v>12265</v>
      </c>
      <c r="B8090" s="23">
        <v>46149.679861111101</v>
      </c>
      <c r="C8090" s="23">
        <v>46150.363194444399</v>
      </c>
      <c r="D8090" s="23">
        <v>46150.384722222203</v>
      </c>
      <c r="E8090" s="9" t="s">
        <v>212</v>
      </c>
      <c r="F8090" s="9" t="s">
        <v>188</v>
      </c>
      <c r="G8090" s="9" t="s">
        <v>213</v>
      </c>
      <c r="H8090" s="9" t="s">
        <v>161</v>
      </c>
      <c r="I8090" s="9" t="s">
        <v>454</v>
      </c>
      <c r="J8090" s="9" t="s">
        <v>455</v>
      </c>
      <c r="K8090" s="9" t="s">
        <v>303</v>
      </c>
      <c r="L8090" s="9" t="s">
        <v>311</v>
      </c>
      <c r="M8090" s="9" t="s">
        <v>7822</v>
      </c>
      <c r="N8090" s="9" t="s">
        <v>196</v>
      </c>
      <c r="O8090" s="9" t="s">
        <v>116</v>
      </c>
      <c r="P8090" s="9" t="s">
        <v>258</v>
      </c>
      <c r="Q8090" s="9" t="s">
        <v>219</v>
      </c>
      <c r="R8090" s="9">
        <v>0</v>
      </c>
      <c r="S8090" s="9">
        <v>14</v>
      </c>
      <c r="U8090" s="9" t="s">
        <v>221</v>
      </c>
      <c r="X8090" s="9">
        <f>INDEX(SLA_Policy!$D$2:$D$5,MATCH(F8090,SLA_Policy!$A$2:$A$5,0))</f>
        <v>72</v>
      </c>
      <c r="Y8090" s="9" t="str">
        <f>IF(E8090="Cancelled","Excluded",IF(D8090="",IF((SLA_Policy!$B$8-B8090)*24&gt;X8090,"Open - Breached","Open - On Track"),IF((D8090-B8090)*24&lt;=X8090,"Met","Breached")))</f>
        <v>Met</v>
      </c>
    </row>
    <row r="8091" spans="1:25" x14ac:dyDescent="0.25">
      <c r="A8091" s="9" t="s">
        <v>12266</v>
      </c>
      <c r="B8091" s="23">
        <v>46149.71875</v>
      </c>
      <c r="C8091" s="23">
        <v>46149.739583333299</v>
      </c>
      <c r="D8091" s="23">
        <v>46153.318055555603</v>
      </c>
      <c r="E8091" s="9" t="s">
        <v>212</v>
      </c>
      <c r="F8091" s="9" t="s">
        <v>188</v>
      </c>
      <c r="G8091" s="9" t="s">
        <v>213</v>
      </c>
      <c r="H8091" s="9" t="s">
        <v>88</v>
      </c>
      <c r="I8091" s="9" t="s">
        <v>354</v>
      </c>
      <c r="J8091" s="9" t="s">
        <v>564</v>
      </c>
      <c r="K8091" s="9" t="s">
        <v>303</v>
      </c>
      <c r="L8091" s="9" t="s">
        <v>395</v>
      </c>
      <c r="M8091" s="9" t="s">
        <v>5952</v>
      </c>
      <c r="N8091" s="9" t="s">
        <v>197</v>
      </c>
      <c r="O8091" s="9" t="s">
        <v>180</v>
      </c>
      <c r="P8091" s="9" t="s">
        <v>278</v>
      </c>
      <c r="Q8091" s="9" t="s">
        <v>219</v>
      </c>
      <c r="R8091" s="9">
        <v>0</v>
      </c>
      <c r="S8091" s="9">
        <v>33</v>
      </c>
      <c r="T8091" s="9" t="s">
        <v>136</v>
      </c>
      <c r="U8091" s="9" t="s">
        <v>266</v>
      </c>
      <c r="W8091" s="9">
        <v>2</v>
      </c>
      <c r="X8091" s="9">
        <f>INDEX(SLA_Policy!$D$2:$D$5,MATCH(F8091,SLA_Policy!$A$2:$A$5,0))</f>
        <v>72</v>
      </c>
      <c r="Y8091" s="9" t="str">
        <f>IF(E8091="Cancelled","Excluded",IF(D8091="",IF((SLA_Policy!$B$8-B8091)*24&gt;X8091,"Open - Breached","Open - On Track"),IF((D8091-B8091)*24&lt;=X8091,"Met","Breached")))</f>
        <v>Breached</v>
      </c>
    </row>
    <row r="8092" spans="1:25" x14ac:dyDescent="0.25">
      <c r="A8092" s="9" t="s">
        <v>12267</v>
      </c>
      <c r="B8092" s="23">
        <v>46149.724305555603</v>
      </c>
      <c r="C8092" s="23">
        <v>46149.765277777798</v>
      </c>
      <c r="D8092" s="23">
        <v>46153.322222222203</v>
      </c>
      <c r="E8092" s="9" t="s">
        <v>212</v>
      </c>
      <c r="F8092" s="9" t="s">
        <v>189</v>
      </c>
      <c r="G8092" s="9" t="s">
        <v>236</v>
      </c>
      <c r="H8092" s="9" t="s">
        <v>164</v>
      </c>
      <c r="I8092" s="9" t="s">
        <v>421</v>
      </c>
      <c r="J8092" s="9" t="s">
        <v>4144</v>
      </c>
      <c r="K8092" s="9" t="s">
        <v>246</v>
      </c>
      <c r="L8092" s="9" t="s">
        <v>104</v>
      </c>
      <c r="M8092" s="9" t="s">
        <v>921</v>
      </c>
      <c r="N8092" s="9" t="s">
        <v>196</v>
      </c>
      <c r="O8092" s="9" t="s">
        <v>180</v>
      </c>
      <c r="P8092" s="9" t="s">
        <v>318</v>
      </c>
      <c r="Q8092" s="9" t="s">
        <v>219</v>
      </c>
      <c r="R8092" s="9">
        <v>0</v>
      </c>
      <c r="S8092" s="9">
        <v>21</v>
      </c>
      <c r="T8092" s="9" t="s">
        <v>343</v>
      </c>
      <c r="U8092" s="9" t="s">
        <v>242</v>
      </c>
      <c r="X8092" s="9">
        <f>INDEX(SLA_Policy!$D$2:$D$5,MATCH(F8092,SLA_Policy!$A$2:$A$5,0))</f>
        <v>120</v>
      </c>
      <c r="Y8092" s="9" t="str">
        <f>IF(E8092="Cancelled","Excluded",IF(D8092="",IF((SLA_Policy!$B$8-B8092)*24&gt;X8092,"Open - Breached","Open - On Track"),IF((D8092-B8092)*24&lt;=X8092,"Met","Breached")))</f>
        <v>Met</v>
      </c>
    </row>
    <row r="8093" spans="1:25" x14ac:dyDescent="0.25">
      <c r="A8093" s="9" t="s">
        <v>12268</v>
      </c>
      <c r="B8093" s="23">
        <v>46149.747916666704</v>
      </c>
      <c r="C8093" s="23">
        <v>46149.761111111096</v>
      </c>
      <c r="D8093" s="23">
        <v>46150.317361111098</v>
      </c>
      <c r="E8093" s="9" t="s">
        <v>212</v>
      </c>
      <c r="F8093" s="9" t="s">
        <v>188</v>
      </c>
      <c r="G8093" s="9" t="s">
        <v>236</v>
      </c>
      <c r="H8093" s="9" t="s">
        <v>161</v>
      </c>
      <c r="I8093" s="9" t="s">
        <v>505</v>
      </c>
      <c r="J8093" s="9" t="s">
        <v>506</v>
      </c>
      <c r="K8093" s="9" t="s">
        <v>215</v>
      </c>
      <c r="L8093" s="9" t="s">
        <v>307</v>
      </c>
      <c r="M8093" s="9" t="s">
        <v>1434</v>
      </c>
      <c r="N8093" s="9" t="s">
        <v>197</v>
      </c>
      <c r="O8093" s="9" t="s">
        <v>177</v>
      </c>
      <c r="P8093" s="9" t="s">
        <v>300</v>
      </c>
      <c r="Q8093" s="9" t="s">
        <v>219</v>
      </c>
      <c r="R8093" s="9">
        <v>0</v>
      </c>
      <c r="S8093" s="9">
        <v>24</v>
      </c>
      <c r="U8093" s="9" t="s">
        <v>242</v>
      </c>
      <c r="W8093" s="9">
        <v>5</v>
      </c>
      <c r="X8093" s="9">
        <f>INDEX(SLA_Policy!$D$2:$D$5,MATCH(F8093,SLA_Policy!$A$2:$A$5,0))</f>
        <v>72</v>
      </c>
      <c r="Y8093" s="9" t="str">
        <f>IF(E8093="Cancelled","Excluded",IF(D8093="",IF((SLA_Policy!$B$8-B8093)*24&gt;X8093,"Open - Breached","Open - On Track"),IF((D8093-B8093)*24&lt;=X8093,"Met","Breached")))</f>
        <v>Met</v>
      </c>
    </row>
    <row r="8094" spans="1:25" x14ac:dyDescent="0.25">
      <c r="A8094" s="9" t="s">
        <v>12269</v>
      </c>
      <c r="B8094" s="23">
        <v>46149.786111111098</v>
      </c>
      <c r="C8094" s="23">
        <v>46149.788888888899</v>
      </c>
      <c r="D8094" s="23">
        <v>46150.378472222197</v>
      </c>
      <c r="E8094" s="9" t="s">
        <v>212</v>
      </c>
      <c r="F8094" s="9" t="s">
        <v>188</v>
      </c>
      <c r="G8094" s="9" t="s">
        <v>213</v>
      </c>
      <c r="H8094" s="9" t="s">
        <v>161</v>
      </c>
      <c r="I8094" s="9" t="s">
        <v>389</v>
      </c>
      <c r="J8094" s="9" t="s">
        <v>1243</v>
      </c>
      <c r="K8094" s="9" t="s">
        <v>239</v>
      </c>
      <c r="L8094" s="9" t="s">
        <v>351</v>
      </c>
      <c r="M8094" s="9" t="s">
        <v>5777</v>
      </c>
      <c r="N8094" s="9" t="s">
        <v>198</v>
      </c>
      <c r="O8094" s="9" t="s">
        <v>116</v>
      </c>
      <c r="P8094" s="9" t="s">
        <v>295</v>
      </c>
      <c r="Q8094" s="9" t="s">
        <v>219</v>
      </c>
      <c r="R8094" s="9">
        <v>0</v>
      </c>
      <c r="S8094" s="9">
        <v>11</v>
      </c>
      <c r="U8094" s="9" t="s">
        <v>221</v>
      </c>
      <c r="X8094" s="9">
        <f>INDEX(SLA_Policy!$D$2:$D$5,MATCH(F8094,SLA_Policy!$A$2:$A$5,0))</f>
        <v>72</v>
      </c>
      <c r="Y8094" s="9" t="str">
        <f>IF(E8094="Cancelled","Excluded",IF(D8094="",IF((SLA_Policy!$B$8-B8094)*24&gt;X8094,"Open - Breached","Open - On Track"),IF((D8094-B8094)*24&lt;=X8094,"Met","Breached")))</f>
        <v>Met</v>
      </c>
    </row>
    <row r="8095" spans="1:25" x14ac:dyDescent="0.25">
      <c r="A8095" s="9" t="s">
        <v>12270</v>
      </c>
      <c r="B8095" s="23">
        <v>46150.1340277778</v>
      </c>
      <c r="C8095" s="23">
        <v>46150.354166666701</v>
      </c>
      <c r="D8095" s="23">
        <v>46153.381249999999</v>
      </c>
      <c r="E8095" s="9" t="s">
        <v>212</v>
      </c>
      <c r="F8095" s="9" t="s">
        <v>188</v>
      </c>
      <c r="G8095" s="9" t="s">
        <v>236</v>
      </c>
      <c r="H8095" s="9" t="s">
        <v>164</v>
      </c>
      <c r="I8095" s="9" t="s">
        <v>421</v>
      </c>
      <c r="J8095" s="9" t="s">
        <v>1858</v>
      </c>
      <c r="K8095" s="9" t="s">
        <v>262</v>
      </c>
      <c r="L8095" s="9" t="s">
        <v>226</v>
      </c>
      <c r="M8095" s="9" t="s">
        <v>923</v>
      </c>
      <c r="N8095" s="9" t="s">
        <v>197</v>
      </c>
      <c r="O8095" s="9" t="s">
        <v>180</v>
      </c>
      <c r="P8095" s="9" t="s">
        <v>318</v>
      </c>
      <c r="Q8095" s="9" t="s">
        <v>219</v>
      </c>
      <c r="R8095" s="9">
        <v>0</v>
      </c>
      <c r="S8095" s="9">
        <v>12</v>
      </c>
      <c r="T8095" s="9" t="s">
        <v>343</v>
      </c>
      <c r="U8095" s="9" t="s">
        <v>242</v>
      </c>
      <c r="X8095" s="9">
        <f>INDEX(SLA_Policy!$D$2:$D$5,MATCH(F8095,SLA_Policy!$A$2:$A$5,0))</f>
        <v>72</v>
      </c>
      <c r="Y8095" s="9" t="str">
        <f>IF(E8095="Cancelled","Excluded",IF(D8095="",IF((SLA_Policy!$B$8-B8095)*24&gt;X8095,"Open - Breached","Open - On Track"),IF((D8095-B8095)*24&lt;=X8095,"Met","Breached")))</f>
        <v>Breached</v>
      </c>
    </row>
    <row r="8096" spans="1:25" x14ac:dyDescent="0.25">
      <c r="A8096" s="9" t="s">
        <v>12271</v>
      </c>
      <c r="B8096" s="23">
        <v>46150.273611111101</v>
      </c>
      <c r="C8096" s="23">
        <v>46150.305555555598</v>
      </c>
      <c r="D8096" s="23">
        <v>46153.314583333296</v>
      </c>
      <c r="E8096" s="9" t="s">
        <v>212</v>
      </c>
      <c r="F8096" s="9" t="s">
        <v>188</v>
      </c>
      <c r="G8096" s="9" t="s">
        <v>213</v>
      </c>
      <c r="H8096" s="9" t="s">
        <v>162</v>
      </c>
      <c r="I8096" s="9" t="s">
        <v>393</v>
      </c>
      <c r="J8096" s="9" t="s">
        <v>840</v>
      </c>
      <c r="K8096" s="9" t="s">
        <v>246</v>
      </c>
      <c r="L8096" s="9" t="s">
        <v>104</v>
      </c>
      <c r="M8096" s="9" t="s">
        <v>7571</v>
      </c>
      <c r="N8096" s="9" t="s">
        <v>199</v>
      </c>
      <c r="O8096" s="9" t="s">
        <v>179</v>
      </c>
      <c r="P8096" s="9" t="s">
        <v>264</v>
      </c>
      <c r="Q8096" s="9" t="s">
        <v>219</v>
      </c>
      <c r="R8096" s="9">
        <v>1</v>
      </c>
      <c r="S8096" s="9">
        <v>21</v>
      </c>
      <c r="U8096" s="9" t="s">
        <v>266</v>
      </c>
      <c r="X8096" s="9">
        <f>INDEX(SLA_Policy!$D$2:$D$5,MATCH(F8096,SLA_Policy!$A$2:$A$5,0))</f>
        <v>72</v>
      </c>
      <c r="Y8096" s="9" t="str">
        <f>IF(E8096="Cancelled","Excluded",IF(D8096="",IF((SLA_Policy!$B$8-B8096)*24&gt;X8096,"Open - Breached","Open - On Track"),IF((D8096-B8096)*24&lt;=X8096,"Met","Breached")))</f>
        <v>Breached</v>
      </c>
    </row>
    <row r="8097" spans="1:25" x14ac:dyDescent="0.25">
      <c r="A8097" s="9" t="s">
        <v>12272</v>
      </c>
      <c r="B8097" s="23">
        <v>46150.292361111096</v>
      </c>
      <c r="C8097" s="23">
        <v>46150.297222222202</v>
      </c>
      <c r="D8097" s="23">
        <v>46150.706944444399</v>
      </c>
      <c r="E8097" s="9" t="s">
        <v>212</v>
      </c>
      <c r="F8097" s="9" t="s">
        <v>188</v>
      </c>
      <c r="G8097" s="9" t="s">
        <v>213</v>
      </c>
      <c r="H8097" s="9" t="s">
        <v>88</v>
      </c>
      <c r="I8097" s="9" t="s">
        <v>354</v>
      </c>
      <c r="J8097" s="9" t="s">
        <v>12273</v>
      </c>
      <c r="K8097" s="9" t="s">
        <v>246</v>
      </c>
      <c r="L8097" s="9" t="s">
        <v>270</v>
      </c>
      <c r="M8097" s="9" t="s">
        <v>7213</v>
      </c>
      <c r="N8097" s="9" t="s">
        <v>196</v>
      </c>
      <c r="O8097" s="9" t="s">
        <v>178</v>
      </c>
      <c r="P8097" s="9" t="s">
        <v>272</v>
      </c>
      <c r="Q8097" s="9" t="s">
        <v>219</v>
      </c>
      <c r="R8097" s="9">
        <v>0</v>
      </c>
      <c r="S8097" s="9">
        <v>31</v>
      </c>
      <c r="T8097" s="9" t="s">
        <v>220</v>
      </c>
      <c r="U8097" s="9" t="s">
        <v>661</v>
      </c>
      <c r="W8097" s="9">
        <v>5</v>
      </c>
      <c r="X8097" s="9">
        <f>INDEX(SLA_Policy!$D$2:$D$5,MATCH(F8097,SLA_Policy!$A$2:$A$5,0))</f>
        <v>72</v>
      </c>
      <c r="Y8097" s="9" t="str">
        <f>IF(E8097="Cancelled","Excluded",IF(D8097="",IF((SLA_Policy!$B$8-B8097)*24&gt;X8097,"Open - Breached","Open - On Track"),IF((D8097-B8097)*24&lt;=X8097,"Met","Breached")))</f>
        <v>Met</v>
      </c>
    </row>
    <row r="8098" spans="1:25" x14ac:dyDescent="0.25">
      <c r="A8098" s="9" t="s">
        <v>12274</v>
      </c>
      <c r="B8098" s="23">
        <v>46150.331250000003</v>
      </c>
      <c r="C8098" s="23">
        <v>46150.472916666702</v>
      </c>
      <c r="D8098" s="23">
        <v>46153.387499999997</v>
      </c>
      <c r="E8098" s="9" t="s">
        <v>212</v>
      </c>
      <c r="F8098" s="9" t="s">
        <v>189</v>
      </c>
      <c r="G8098" s="9" t="s">
        <v>236</v>
      </c>
      <c r="H8098" s="9" t="s">
        <v>161</v>
      </c>
      <c r="I8098" s="9" t="s">
        <v>237</v>
      </c>
      <c r="J8098" s="9" t="s">
        <v>3417</v>
      </c>
      <c r="K8098" s="9" t="s">
        <v>303</v>
      </c>
      <c r="L8098" s="9" t="s">
        <v>282</v>
      </c>
      <c r="M8098" s="9" t="s">
        <v>541</v>
      </c>
      <c r="N8098" s="9" t="s">
        <v>197</v>
      </c>
      <c r="O8098" s="9" t="s">
        <v>177</v>
      </c>
      <c r="P8098" s="9" t="s">
        <v>457</v>
      </c>
      <c r="Q8098" s="9" t="s">
        <v>219</v>
      </c>
      <c r="R8098" s="9">
        <v>0</v>
      </c>
      <c r="S8098" s="9">
        <v>8</v>
      </c>
      <c r="U8098" s="9" t="s">
        <v>242</v>
      </c>
      <c r="W8098" s="9">
        <v>5</v>
      </c>
      <c r="X8098" s="9">
        <f>INDEX(SLA_Policy!$D$2:$D$5,MATCH(F8098,SLA_Policy!$A$2:$A$5,0))</f>
        <v>120</v>
      </c>
      <c r="Y8098" s="9" t="str">
        <f>IF(E8098="Cancelled","Excluded",IF(D8098="",IF((SLA_Policy!$B$8-B8098)*24&gt;X8098,"Open - Breached","Open - On Track"),IF((D8098-B8098)*24&lt;=X8098,"Met","Breached")))</f>
        <v>Met</v>
      </c>
    </row>
    <row r="8099" spans="1:25" x14ac:dyDescent="0.25">
      <c r="A8099" s="9" t="s">
        <v>12275</v>
      </c>
      <c r="B8099" s="23">
        <v>46150.334027777797</v>
      </c>
      <c r="C8099" s="23">
        <v>46150.336805555598</v>
      </c>
      <c r="D8099" s="23">
        <v>46153.336111111101</v>
      </c>
      <c r="E8099" s="9" t="s">
        <v>212</v>
      </c>
      <c r="F8099" s="9" t="s">
        <v>189</v>
      </c>
      <c r="G8099" s="9" t="s">
        <v>213</v>
      </c>
      <c r="H8099" s="9" t="s">
        <v>162</v>
      </c>
      <c r="I8099" s="9" t="s">
        <v>416</v>
      </c>
      <c r="J8099" s="9" t="s">
        <v>8744</v>
      </c>
      <c r="K8099" s="9" t="s">
        <v>246</v>
      </c>
      <c r="L8099" s="9" t="s">
        <v>226</v>
      </c>
      <c r="M8099" s="9" t="s">
        <v>615</v>
      </c>
      <c r="N8099" s="9" t="s">
        <v>198</v>
      </c>
      <c r="O8099" s="9" t="s">
        <v>176</v>
      </c>
      <c r="P8099" s="9" t="s">
        <v>503</v>
      </c>
      <c r="Q8099" s="9" t="s">
        <v>219</v>
      </c>
      <c r="R8099" s="9">
        <v>0</v>
      </c>
      <c r="S8099" s="9">
        <v>28</v>
      </c>
      <c r="U8099" s="9" t="s">
        <v>266</v>
      </c>
      <c r="X8099" s="9">
        <f>INDEX(SLA_Policy!$D$2:$D$5,MATCH(F8099,SLA_Policy!$A$2:$A$5,0))</f>
        <v>120</v>
      </c>
      <c r="Y8099" s="9" t="str">
        <f>IF(E8099="Cancelled","Excluded",IF(D8099="",IF((SLA_Policy!$B$8-B8099)*24&gt;X8099,"Open - Breached","Open - On Track"),IF((D8099-B8099)*24&lt;=X8099,"Met","Breached")))</f>
        <v>Met</v>
      </c>
    </row>
    <row r="8100" spans="1:25" x14ac:dyDescent="0.25">
      <c r="A8100" s="9" t="s">
        <v>12276</v>
      </c>
      <c r="B8100" s="23">
        <v>46150.339583333298</v>
      </c>
      <c r="C8100" s="23">
        <v>46150.359027777798</v>
      </c>
      <c r="D8100" s="23">
        <v>46153.402083333298</v>
      </c>
      <c r="E8100" s="9" t="s">
        <v>212</v>
      </c>
      <c r="F8100" s="9" t="s">
        <v>188</v>
      </c>
      <c r="G8100" s="9" t="s">
        <v>213</v>
      </c>
      <c r="H8100" s="9" t="s">
        <v>167</v>
      </c>
      <c r="I8100" s="9" t="s">
        <v>536</v>
      </c>
      <c r="J8100" s="9" t="s">
        <v>995</v>
      </c>
      <c r="K8100" s="9" t="s">
        <v>246</v>
      </c>
      <c r="L8100" s="9" t="s">
        <v>216</v>
      </c>
      <c r="M8100" s="9" t="s">
        <v>4771</v>
      </c>
      <c r="N8100" s="9" t="s">
        <v>196</v>
      </c>
      <c r="O8100" s="9" t="s">
        <v>180</v>
      </c>
      <c r="P8100" s="9" t="s">
        <v>278</v>
      </c>
      <c r="Q8100" s="9" t="s">
        <v>219</v>
      </c>
      <c r="R8100" s="9">
        <v>0</v>
      </c>
      <c r="S8100" s="9">
        <v>89</v>
      </c>
      <c r="T8100" s="9" t="s">
        <v>136</v>
      </c>
      <c r="U8100" s="9" t="s">
        <v>266</v>
      </c>
      <c r="X8100" s="9">
        <f>INDEX(SLA_Policy!$D$2:$D$5,MATCH(F8100,SLA_Policy!$A$2:$A$5,0))</f>
        <v>72</v>
      </c>
      <c r="Y8100" s="9" t="str">
        <f>IF(E8100="Cancelled","Excluded",IF(D8100="",IF((SLA_Policy!$B$8-B8100)*24&gt;X8100,"Open - Breached","Open - On Track"),IF((D8100-B8100)*24&lt;=X8100,"Met","Breached")))</f>
        <v>Breached</v>
      </c>
    </row>
    <row r="8101" spans="1:25" x14ac:dyDescent="0.25">
      <c r="A8101" s="9" t="s">
        <v>12277</v>
      </c>
      <c r="B8101" s="23">
        <v>46150.353472222203</v>
      </c>
      <c r="C8101" s="23">
        <v>46150.371527777803</v>
      </c>
      <c r="D8101" s="23">
        <v>46153.352083333302</v>
      </c>
      <c r="E8101" s="9" t="s">
        <v>212</v>
      </c>
      <c r="F8101" s="9" t="s">
        <v>189</v>
      </c>
      <c r="G8101" s="9" t="s">
        <v>213</v>
      </c>
      <c r="H8101" s="9" t="s">
        <v>166</v>
      </c>
      <c r="I8101" s="9" t="s">
        <v>286</v>
      </c>
      <c r="J8101" s="9" t="s">
        <v>4074</v>
      </c>
      <c r="K8101" s="9" t="s">
        <v>246</v>
      </c>
      <c r="L8101" s="9" t="s">
        <v>307</v>
      </c>
      <c r="M8101" s="9" t="s">
        <v>848</v>
      </c>
      <c r="N8101" s="9" t="s">
        <v>198</v>
      </c>
      <c r="O8101" s="9" t="s">
        <v>181</v>
      </c>
      <c r="P8101" s="9" t="s">
        <v>445</v>
      </c>
      <c r="Q8101" s="9" t="s">
        <v>219</v>
      </c>
      <c r="R8101" s="9">
        <v>0</v>
      </c>
      <c r="S8101" s="9">
        <v>15</v>
      </c>
      <c r="U8101" s="9" t="s">
        <v>266</v>
      </c>
      <c r="X8101" s="9">
        <f>INDEX(SLA_Policy!$D$2:$D$5,MATCH(F8101,SLA_Policy!$A$2:$A$5,0))</f>
        <v>120</v>
      </c>
      <c r="Y8101" s="9" t="str">
        <f>IF(E8101="Cancelled","Excluded",IF(D8101="",IF((SLA_Policy!$B$8-B8101)*24&gt;X8101,"Open - Breached","Open - On Track"),IF((D8101-B8101)*24&lt;=X8101,"Met","Breached")))</f>
        <v>Met</v>
      </c>
    </row>
    <row r="8102" spans="1:25" x14ac:dyDescent="0.25">
      <c r="A8102" s="9" t="s">
        <v>12278</v>
      </c>
      <c r="B8102" s="23">
        <v>46150.359027777798</v>
      </c>
      <c r="C8102" s="23">
        <v>46150.3618055556</v>
      </c>
      <c r="D8102" s="23">
        <v>46153.3930555556</v>
      </c>
      <c r="E8102" s="9" t="s">
        <v>212</v>
      </c>
      <c r="F8102" s="9" t="s">
        <v>188</v>
      </c>
      <c r="G8102" s="9" t="s">
        <v>236</v>
      </c>
      <c r="H8102" s="9" t="s">
        <v>161</v>
      </c>
      <c r="I8102" s="9" t="s">
        <v>237</v>
      </c>
      <c r="J8102" s="9" t="s">
        <v>12279</v>
      </c>
      <c r="K8102" s="9" t="s">
        <v>246</v>
      </c>
      <c r="L8102" s="9" t="s">
        <v>226</v>
      </c>
      <c r="M8102" s="9" t="s">
        <v>826</v>
      </c>
      <c r="N8102" s="9" t="s">
        <v>200</v>
      </c>
      <c r="O8102" s="9" t="s">
        <v>177</v>
      </c>
      <c r="P8102" s="9" t="s">
        <v>457</v>
      </c>
      <c r="Q8102" s="9" t="s">
        <v>219</v>
      </c>
      <c r="R8102" s="9">
        <v>0</v>
      </c>
      <c r="S8102" s="9">
        <v>13</v>
      </c>
      <c r="U8102" s="9" t="s">
        <v>242</v>
      </c>
      <c r="W8102" s="9">
        <v>4</v>
      </c>
      <c r="X8102" s="9">
        <f>INDEX(SLA_Policy!$D$2:$D$5,MATCH(F8102,SLA_Policy!$A$2:$A$5,0))</f>
        <v>72</v>
      </c>
      <c r="Y8102" s="9" t="str">
        <f>IF(E8102="Cancelled","Excluded",IF(D8102="",IF((SLA_Policy!$B$8-B8102)*24&gt;X8102,"Open - Breached","Open - On Track"),IF((D8102-B8102)*24&lt;=X8102,"Met","Breached")))</f>
        <v>Breached</v>
      </c>
    </row>
    <row r="8103" spans="1:25" x14ac:dyDescent="0.25">
      <c r="A8103" s="9" t="s">
        <v>12280</v>
      </c>
      <c r="B8103" s="23">
        <v>46150.362500000003</v>
      </c>
      <c r="C8103" s="23">
        <v>46150.372916666704</v>
      </c>
      <c r="D8103" s="23">
        <v>46153.326388888898</v>
      </c>
      <c r="E8103" s="9" t="s">
        <v>212</v>
      </c>
      <c r="F8103" s="9" t="s">
        <v>189</v>
      </c>
      <c r="G8103" s="9" t="s">
        <v>236</v>
      </c>
      <c r="H8103" s="9" t="s">
        <v>163</v>
      </c>
      <c r="I8103" s="9" t="s">
        <v>327</v>
      </c>
      <c r="J8103" s="9" t="s">
        <v>5296</v>
      </c>
      <c r="K8103" s="9" t="s">
        <v>303</v>
      </c>
      <c r="L8103" s="9" t="s">
        <v>104</v>
      </c>
      <c r="M8103" s="9" t="s">
        <v>6331</v>
      </c>
      <c r="N8103" s="9" t="s">
        <v>199</v>
      </c>
      <c r="O8103" s="9" t="s">
        <v>176</v>
      </c>
      <c r="P8103" s="9" t="s">
        <v>503</v>
      </c>
      <c r="Q8103" s="9" t="s">
        <v>219</v>
      </c>
      <c r="R8103" s="9">
        <v>0</v>
      </c>
      <c r="S8103" s="9">
        <v>37</v>
      </c>
      <c r="U8103" s="9" t="s">
        <v>242</v>
      </c>
      <c r="W8103" s="9">
        <v>4</v>
      </c>
      <c r="X8103" s="9">
        <f>INDEX(SLA_Policy!$D$2:$D$5,MATCH(F8103,SLA_Policy!$A$2:$A$5,0))</f>
        <v>120</v>
      </c>
      <c r="Y8103" s="9" t="str">
        <f>IF(E8103="Cancelled","Excluded",IF(D8103="",IF((SLA_Policy!$B$8-B8103)*24&gt;X8103,"Open - Breached","Open - On Track"),IF((D8103-B8103)*24&lt;=X8103,"Met","Breached")))</f>
        <v>Met</v>
      </c>
    </row>
    <row r="8104" spans="1:25" x14ac:dyDescent="0.25">
      <c r="A8104" s="9" t="s">
        <v>12281</v>
      </c>
      <c r="B8104" s="23">
        <v>46150.367361111101</v>
      </c>
      <c r="C8104" s="23">
        <v>46150.385416666701</v>
      </c>
      <c r="D8104" s="23">
        <v>46160.371527777803</v>
      </c>
      <c r="E8104" s="9" t="s">
        <v>212</v>
      </c>
      <c r="F8104" s="9" t="s">
        <v>189</v>
      </c>
      <c r="G8104" s="9" t="s">
        <v>213</v>
      </c>
      <c r="H8104" s="9" t="s">
        <v>163</v>
      </c>
      <c r="I8104" s="9" t="s">
        <v>223</v>
      </c>
      <c r="J8104" s="9" t="s">
        <v>2295</v>
      </c>
      <c r="K8104" s="9" t="s">
        <v>239</v>
      </c>
      <c r="L8104" s="9" t="s">
        <v>216</v>
      </c>
      <c r="M8104" s="9" t="s">
        <v>733</v>
      </c>
      <c r="N8104" s="9" t="s">
        <v>199</v>
      </c>
      <c r="O8104" s="9" t="s">
        <v>176</v>
      </c>
      <c r="P8104" s="9" t="s">
        <v>419</v>
      </c>
      <c r="Q8104" s="9" t="s">
        <v>219</v>
      </c>
      <c r="R8104" s="9">
        <v>2</v>
      </c>
      <c r="S8104" s="9">
        <v>140</v>
      </c>
      <c r="T8104" s="9" t="s">
        <v>220</v>
      </c>
      <c r="U8104" s="9" t="s">
        <v>230</v>
      </c>
      <c r="X8104" s="9">
        <f>INDEX(SLA_Policy!$D$2:$D$5,MATCH(F8104,SLA_Policy!$A$2:$A$5,0))</f>
        <v>120</v>
      </c>
      <c r="Y8104" s="9" t="str">
        <f>IF(E8104="Cancelled","Excluded",IF(D8104="",IF((SLA_Policy!$B$8-B8104)*24&gt;X8104,"Open - Breached","Open - On Track"),IF((D8104-B8104)*24&lt;=X8104,"Met","Breached")))</f>
        <v>Breached</v>
      </c>
    </row>
    <row r="8105" spans="1:25" x14ac:dyDescent="0.25">
      <c r="A8105" s="9" t="s">
        <v>12282</v>
      </c>
      <c r="B8105" s="23">
        <v>46150.376388888901</v>
      </c>
      <c r="C8105" s="23">
        <v>46150.442361111098</v>
      </c>
      <c r="D8105" s="23">
        <v>46153.314583333296</v>
      </c>
      <c r="E8105" s="9" t="s">
        <v>212</v>
      </c>
      <c r="F8105" s="9" t="s">
        <v>188</v>
      </c>
      <c r="G8105" s="9" t="s">
        <v>213</v>
      </c>
      <c r="H8105" s="9" t="s">
        <v>162</v>
      </c>
      <c r="I8105" s="9" t="s">
        <v>393</v>
      </c>
      <c r="J8105" s="9" t="s">
        <v>2696</v>
      </c>
      <c r="K8105" s="9" t="s">
        <v>303</v>
      </c>
      <c r="L8105" s="9" t="s">
        <v>282</v>
      </c>
      <c r="M8105" s="9" t="s">
        <v>550</v>
      </c>
      <c r="N8105" s="9" t="s">
        <v>196</v>
      </c>
      <c r="O8105" s="9" t="s">
        <v>116</v>
      </c>
      <c r="P8105" s="9" t="s">
        <v>218</v>
      </c>
      <c r="Q8105" s="9" t="s">
        <v>219</v>
      </c>
      <c r="R8105" s="9">
        <v>0</v>
      </c>
      <c r="S8105" s="9">
        <v>7</v>
      </c>
      <c r="U8105" s="9" t="s">
        <v>290</v>
      </c>
      <c r="X8105" s="9">
        <f>INDEX(SLA_Policy!$D$2:$D$5,MATCH(F8105,SLA_Policy!$A$2:$A$5,0))</f>
        <v>72</v>
      </c>
      <c r="Y8105" s="9" t="str">
        <f>IF(E8105="Cancelled","Excluded",IF(D8105="",IF((SLA_Policy!$B$8-B8105)*24&gt;X8105,"Open - Breached","Open - On Track"),IF((D8105-B8105)*24&lt;=X8105,"Met","Breached")))</f>
        <v>Met</v>
      </c>
    </row>
    <row r="8106" spans="1:25" x14ac:dyDescent="0.25">
      <c r="A8106" s="9" t="s">
        <v>12283</v>
      </c>
      <c r="B8106" s="23">
        <v>46150.376388888901</v>
      </c>
      <c r="C8106" s="23">
        <v>46150.378472222197</v>
      </c>
      <c r="D8106" s="23">
        <v>46153.324999999997</v>
      </c>
      <c r="E8106" s="9" t="s">
        <v>212</v>
      </c>
      <c r="F8106" s="9" t="s">
        <v>188</v>
      </c>
      <c r="G8106" s="9" t="s">
        <v>213</v>
      </c>
      <c r="H8106" s="9" t="s">
        <v>88</v>
      </c>
      <c r="I8106" s="9" t="s">
        <v>92</v>
      </c>
      <c r="J8106" s="9" t="s">
        <v>834</v>
      </c>
      <c r="K8106" s="9" t="s">
        <v>215</v>
      </c>
      <c r="L8106" s="9" t="s">
        <v>226</v>
      </c>
      <c r="M8106" s="9" t="s">
        <v>872</v>
      </c>
      <c r="N8106" s="9" t="s">
        <v>198</v>
      </c>
      <c r="O8106" s="9" t="s">
        <v>178</v>
      </c>
      <c r="P8106" s="9" t="s">
        <v>414</v>
      </c>
      <c r="Q8106" s="9" t="s">
        <v>219</v>
      </c>
      <c r="R8106" s="9">
        <v>0</v>
      </c>
      <c r="S8106" s="9">
        <v>17</v>
      </c>
      <c r="T8106" s="9" t="s">
        <v>229</v>
      </c>
      <c r="U8106" s="9" t="s">
        <v>230</v>
      </c>
      <c r="W8106" s="9">
        <v>5</v>
      </c>
      <c r="X8106" s="9">
        <f>INDEX(SLA_Policy!$D$2:$D$5,MATCH(F8106,SLA_Policy!$A$2:$A$5,0))</f>
        <v>72</v>
      </c>
      <c r="Y8106" s="9" t="str">
        <f>IF(E8106="Cancelled","Excluded",IF(D8106="",IF((SLA_Policy!$B$8-B8106)*24&gt;X8106,"Open - Breached","Open - On Track"),IF((D8106-B8106)*24&lt;=X8106,"Met","Breached")))</f>
        <v>Met</v>
      </c>
    </row>
    <row r="8107" spans="1:25" x14ac:dyDescent="0.25">
      <c r="A8107" s="9" t="s">
        <v>12284</v>
      </c>
      <c r="B8107" s="23">
        <v>46150.387499999997</v>
      </c>
      <c r="C8107" s="23">
        <v>46150.390972222202</v>
      </c>
      <c r="D8107" s="23">
        <v>46153.346527777801</v>
      </c>
      <c r="E8107" s="9" t="s">
        <v>212</v>
      </c>
      <c r="F8107" s="9" t="s">
        <v>188</v>
      </c>
      <c r="G8107" s="9" t="s">
        <v>213</v>
      </c>
      <c r="H8107" s="9" t="s">
        <v>88</v>
      </c>
      <c r="I8107" s="9" t="s">
        <v>92</v>
      </c>
      <c r="J8107" s="9" t="s">
        <v>1082</v>
      </c>
      <c r="K8107" s="9" t="s">
        <v>303</v>
      </c>
      <c r="L8107" s="9" t="s">
        <v>104</v>
      </c>
      <c r="M8107" s="9" t="s">
        <v>573</v>
      </c>
      <c r="N8107" s="9" t="s">
        <v>198</v>
      </c>
      <c r="O8107" s="9" t="s">
        <v>116</v>
      </c>
      <c r="P8107" s="9" t="s">
        <v>525</v>
      </c>
      <c r="Q8107" s="9" t="s">
        <v>219</v>
      </c>
      <c r="R8107" s="9">
        <v>0</v>
      </c>
      <c r="S8107" s="9">
        <v>13</v>
      </c>
      <c r="T8107" s="9" t="s">
        <v>136</v>
      </c>
      <c r="U8107" s="9" t="s">
        <v>266</v>
      </c>
      <c r="W8107" s="9">
        <v>5</v>
      </c>
      <c r="X8107" s="9">
        <f>INDEX(SLA_Policy!$D$2:$D$5,MATCH(F8107,SLA_Policy!$A$2:$A$5,0))</f>
        <v>72</v>
      </c>
      <c r="Y8107" s="9" t="str">
        <f>IF(E8107="Cancelled","Excluded",IF(D8107="",IF((SLA_Policy!$B$8-B8107)*24&gt;X8107,"Open - Breached","Open - On Track"),IF((D8107-B8107)*24&lt;=X8107,"Met","Breached")))</f>
        <v>Met</v>
      </c>
    </row>
    <row r="8108" spans="1:25" x14ac:dyDescent="0.25">
      <c r="A8108" s="9" t="s">
        <v>12285</v>
      </c>
      <c r="B8108" s="23">
        <v>46150.393750000003</v>
      </c>
      <c r="C8108" s="23">
        <v>46150.461111111101</v>
      </c>
      <c r="D8108" s="23">
        <v>46153.362500000003</v>
      </c>
      <c r="E8108" s="9" t="s">
        <v>212</v>
      </c>
      <c r="F8108" s="9" t="s">
        <v>189</v>
      </c>
      <c r="G8108" s="9" t="s">
        <v>236</v>
      </c>
      <c r="H8108" s="9" t="s">
        <v>167</v>
      </c>
      <c r="I8108" s="9" t="s">
        <v>255</v>
      </c>
      <c r="J8108" s="9" t="s">
        <v>12286</v>
      </c>
      <c r="K8108" s="9" t="s">
        <v>215</v>
      </c>
      <c r="L8108" s="9" t="s">
        <v>307</v>
      </c>
      <c r="M8108" s="9" t="s">
        <v>2439</v>
      </c>
      <c r="N8108" s="9" t="s">
        <v>197</v>
      </c>
      <c r="O8108" s="9" t="s">
        <v>116</v>
      </c>
      <c r="P8108" s="9" t="s">
        <v>218</v>
      </c>
      <c r="Q8108" s="9" t="s">
        <v>219</v>
      </c>
      <c r="R8108" s="9">
        <v>0</v>
      </c>
      <c r="S8108" s="9">
        <v>3</v>
      </c>
      <c r="U8108" s="9" t="s">
        <v>242</v>
      </c>
      <c r="W8108" s="9">
        <v>5</v>
      </c>
      <c r="X8108" s="9">
        <f>INDEX(SLA_Policy!$D$2:$D$5,MATCH(F8108,SLA_Policy!$A$2:$A$5,0))</f>
        <v>120</v>
      </c>
      <c r="Y8108" s="9" t="str">
        <f>IF(E8108="Cancelled","Excluded",IF(D8108="",IF((SLA_Policy!$B$8-B8108)*24&gt;X8108,"Open - Breached","Open - On Track"),IF((D8108-B8108)*24&lt;=X8108,"Met","Breached")))</f>
        <v>Met</v>
      </c>
    </row>
    <row r="8109" spans="1:25" x14ac:dyDescent="0.25">
      <c r="A8109" s="9" t="s">
        <v>12287</v>
      </c>
      <c r="B8109" s="23">
        <v>46150.406944444498</v>
      </c>
      <c r="C8109" s="23">
        <v>46150.443055555603</v>
      </c>
      <c r="D8109" s="23">
        <v>46153.335416666698</v>
      </c>
      <c r="E8109" s="9" t="s">
        <v>212</v>
      </c>
      <c r="F8109" s="9" t="s">
        <v>189</v>
      </c>
      <c r="G8109" s="9" t="s">
        <v>236</v>
      </c>
      <c r="H8109" s="9" t="s">
        <v>164</v>
      </c>
      <c r="I8109" s="9" t="s">
        <v>421</v>
      </c>
      <c r="J8109" s="9" t="s">
        <v>2486</v>
      </c>
      <c r="K8109" s="9" t="s">
        <v>215</v>
      </c>
      <c r="L8109" s="9" t="s">
        <v>270</v>
      </c>
      <c r="M8109" s="9" t="s">
        <v>1218</v>
      </c>
      <c r="N8109" s="9" t="s">
        <v>196</v>
      </c>
      <c r="O8109" s="9" t="s">
        <v>180</v>
      </c>
      <c r="P8109" s="9" t="s">
        <v>278</v>
      </c>
      <c r="Q8109" s="9" t="s">
        <v>219</v>
      </c>
      <c r="R8109" s="9">
        <v>0</v>
      </c>
      <c r="S8109" s="9">
        <v>26</v>
      </c>
      <c r="T8109" s="9" t="s">
        <v>343</v>
      </c>
      <c r="U8109" s="9" t="s">
        <v>242</v>
      </c>
      <c r="X8109" s="9">
        <f>INDEX(SLA_Policy!$D$2:$D$5,MATCH(F8109,SLA_Policy!$A$2:$A$5,0))</f>
        <v>120</v>
      </c>
      <c r="Y8109" s="9" t="str">
        <f>IF(E8109="Cancelled","Excluded",IF(D8109="",IF((SLA_Policy!$B$8-B8109)*24&gt;X8109,"Open - Breached","Open - On Track"),IF((D8109-B8109)*24&lt;=X8109,"Met","Breached")))</f>
        <v>Met</v>
      </c>
    </row>
    <row r="8110" spans="1:25" x14ac:dyDescent="0.25">
      <c r="A8110" s="9" t="s">
        <v>12288</v>
      </c>
      <c r="B8110" s="23">
        <v>46150.409027777801</v>
      </c>
      <c r="C8110" s="23">
        <v>46150.467361111099</v>
      </c>
      <c r="D8110" s="23">
        <v>46155.414583333302</v>
      </c>
      <c r="E8110" s="9" t="s">
        <v>212</v>
      </c>
      <c r="F8110" s="9" t="s">
        <v>189</v>
      </c>
      <c r="G8110" s="9" t="s">
        <v>236</v>
      </c>
      <c r="H8110" s="9" t="s">
        <v>161</v>
      </c>
      <c r="I8110" s="9" t="s">
        <v>237</v>
      </c>
      <c r="J8110" s="9" t="s">
        <v>2541</v>
      </c>
      <c r="K8110" s="9" t="s">
        <v>246</v>
      </c>
      <c r="L8110" s="9" t="s">
        <v>216</v>
      </c>
      <c r="M8110" s="9" t="s">
        <v>3457</v>
      </c>
      <c r="N8110" s="9" t="s">
        <v>196</v>
      </c>
      <c r="O8110" s="9" t="s">
        <v>179</v>
      </c>
      <c r="P8110" s="9" t="s">
        <v>284</v>
      </c>
      <c r="Q8110" s="9" t="s">
        <v>219</v>
      </c>
      <c r="R8110" s="9">
        <v>2</v>
      </c>
      <c r="S8110" s="9">
        <v>36</v>
      </c>
      <c r="U8110" s="9" t="s">
        <v>242</v>
      </c>
      <c r="X8110" s="9">
        <f>INDEX(SLA_Policy!$D$2:$D$5,MATCH(F8110,SLA_Policy!$A$2:$A$5,0))</f>
        <v>120</v>
      </c>
      <c r="Y8110" s="9" t="str">
        <f>IF(E8110="Cancelled","Excluded",IF(D8110="",IF((SLA_Policy!$B$8-B8110)*24&gt;X8110,"Open - Breached","Open - On Track"),IF((D8110-B8110)*24&lt;=X8110,"Met","Breached")))</f>
        <v>Breached</v>
      </c>
    </row>
    <row r="8111" spans="1:25" x14ac:dyDescent="0.25">
      <c r="A8111" s="9" t="s">
        <v>12289</v>
      </c>
      <c r="B8111" s="23">
        <v>46150.434027777803</v>
      </c>
      <c r="C8111" s="23">
        <v>46150.438194444498</v>
      </c>
      <c r="D8111" s="23">
        <v>46153.3347222222</v>
      </c>
      <c r="E8111" s="9" t="s">
        <v>212</v>
      </c>
      <c r="F8111" s="9" t="s">
        <v>188</v>
      </c>
      <c r="G8111" s="9" t="s">
        <v>213</v>
      </c>
      <c r="H8111" s="9" t="s">
        <v>164</v>
      </c>
      <c r="I8111" s="9" t="s">
        <v>478</v>
      </c>
      <c r="J8111" s="9" t="s">
        <v>5361</v>
      </c>
      <c r="K8111" s="9" t="s">
        <v>246</v>
      </c>
      <c r="L8111" s="9" t="s">
        <v>293</v>
      </c>
      <c r="M8111" s="9" t="s">
        <v>3002</v>
      </c>
      <c r="N8111" s="9" t="s">
        <v>198</v>
      </c>
      <c r="O8111" s="9" t="s">
        <v>178</v>
      </c>
      <c r="P8111" s="9" t="s">
        <v>272</v>
      </c>
      <c r="Q8111" s="9" t="s">
        <v>219</v>
      </c>
      <c r="R8111" s="9">
        <v>0</v>
      </c>
      <c r="S8111" s="9">
        <v>7</v>
      </c>
      <c r="T8111" s="9" t="s">
        <v>464</v>
      </c>
      <c r="U8111" s="9" t="s">
        <v>266</v>
      </c>
      <c r="X8111" s="9">
        <f>INDEX(SLA_Policy!$D$2:$D$5,MATCH(F8111,SLA_Policy!$A$2:$A$5,0))</f>
        <v>72</v>
      </c>
      <c r="Y8111" s="9" t="str">
        <f>IF(E8111="Cancelled","Excluded",IF(D8111="",IF((SLA_Policy!$B$8-B8111)*24&gt;X8111,"Open - Breached","Open - On Track"),IF((D8111-B8111)*24&lt;=X8111,"Met","Breached")))</f>
        <v>Met</v>
      </c>
    </row>
    <row r="8112" spans="1:25" x14ac:dyDescent="0.25">
      <c r="A8112" s="9" t="s">
        <v>12290</v>
      </c>
      <c r="B8112" s="23">
        <v>46150.438194444498</v>
      </c>
      <c r="C8112" s="23">
        <v>46150.443055555603</v>
      </c>
      <c r="D8112" s="23">
        <v>46150.584027777797</v>
      </c>
      <c r="E8112" s="9" t="s">
        <v>212</v>
      </c>
      <c r="F8112" s="9" t="s">
        <v>188</v>
      </c>
      <c r="G8112" s="9" t="s">
        <v>213</v>
      </c>
      <c r="H8112" s="9" t="s">
        <v>161</v>
      </c>
      <c r="I8112" s="9" t="s">
        <v>389</v>
      </c>
      <c r="J8112" s="9" t="s">
        <v>12291</v>
      </c>
      <c r="K8112" s="9" t="s">
        <v>262</v>
      </c>
      <c r="L8112" s="9" t="s">
        <v>104</v>
      </c>
      <c r="M8112" s="9" t="s">
        <v>6090</v>
      </c>
      <c r="N8112" s="9" t="s">
        <v>200</v>
      </c>
      <c r="O8112" s="9" t="s">
        <v>116</v>
      </c>
      <c r="P8112" s="9" t="s">
        <v>525</v>
      </c>
      <c r="Q8112" s="9" t="s">
        <v>219</v>
      </c>
      <c r="R8112" s="9">
        <v>0</v>
      </c>
      <c r="S8112" s="9">
        <v>11</v>
      </c>
      <c r="U8112" s="9" t="s">
        <v>266</v>
      </c>
      <c r="X8112" s="9">
        <f>INDEX(SLA_Policy!$D$2:$D$5,MATCH(F8112,SLA_Policy!$A$2:$A$5,0))</f>
        <v>72</v>
      </c>
      <c r="Y8112" s="9" t="str">
        <f>IF(E8112="Cancelled","Excluded",IF(D8112="",IF((SLA_Policy!$B$8-B8112)*24&gt;X8112,"Open - Breached","Open - On Track"),IF((D8112-B8112)*24&lt;=X8112,"Met","Breached")))</f>
        <v>Met</v>
      </c>
    </row>
    <row r="8113" spans="1:25" x14ac:dyDescent="0.25">
      <c r="A8113" s="9" t="s">
        <v>12292</v>
      </c>
      <c r="B8113" s="23">
        <v>46150.442361111098</v>
      </c>
      <c r="C8113" s="23">
        <v>46150.635416666701</v>
      </c>
      <c r="D8113" s="23">
        <v>46153.359027777798</v>
      </c>
      <c r="E8113" s="9" t="s">
        <v>212</v>
      </c>
      <c r="F8113" s="9" t="s">
        <v>189</v>
      </c>
      <c r="G8113" s="9" t="s">
        <v>213</v>
      </c>
      <c r="H8113" s="9" t="s">
        <v>88</v>
      </c>
      <c r="I8113" s="9" t="s">
        <v>268</v>
      </c>
      <c r="J8113" s="9" t="s">
        <v>12293</v>
      </c>
      <c r="K8113" s="9" t="s">
        <v>246</v>
      </c>
      <c r="L8113" s="9" t="s">
        <v>293</v>
      </c>
      <c r="M8113" s="9" t="s">
        <v>3403</v>
      </c>
      <c r="N8113" s="9" t="s">
        <v>196</v>
      </c>
      <c r="O8113" s="9" t="s">
        <v>176</v>
      </c>
      <c r="P8113" s="9" t="s">
        <v>228</v>
      </c>
      <c r="Q8113" s="9" t="s">
        <v>219</v>
      </c>
      <c r="R8113" s="9">
        <v>0</v>
      </c>
      <c r="S8113" s="9">
        <v>21</v>
      </c>
      <c r="T8113" s="9" t="s">
        <v>220</v>
      </c>
      <c r="U8113" s="9" t="s">
        <v>290</v>
      </c>
      <c r="W8113" s="9">
        <v>4</v>
      </c>
      <c r="X8113" s="9">
        <f>INDEX(SLA_Policy!$D$2:$D$5,MATCH(F8113,SLA_Policy!$A$2:$A$5,0))</f>
        <v>120</v>
      </c>
      <c r="Y8113" s="9" t="str">
        <f>IF(E8113="Cancelled","Excluded",IF(D8113="",IF((SLA_Policy!$B$8-B8113)*24&gt;X8113,"Open - Breached","Open - On Track"),IF((D8113-B8113)*24&lt;=X8113,"Met","Breached")))</f>
        <v>Met</v>
      </c>
    </row>
    <row r="8114" spans="1:25" x14ac:dyDescent="0.25">
      <c r="A8114" s="9" t="s">
        <v>12294</v>
      </c>
      <c r="B8114" s="23">
        <v>46150.442361111098</v>
      </c>
      <c r="C8114" s="23">
        <v>46150.496527777803</v>
      </c>
      <c r="D8114" s="23">
        <v>46153.322222222203</v>
      </c>
      <c r="E8114" s="9" t="s">
        <v>212</v>
      </c>
      <c r="F8114" s="9" t="s">
        <v>188</v>
      </c>
      <c r="G8114" s="9" t="s">
        <v>236</v>
      </c>
      <c r="H8114" s="9" t="s">
        <v>163</v>
      </c>
      <c r="I8114" s="9" t="s">
        <v>327</v>
      </c>
      <c r="J8114" s="9" t="s">
        <v>6315</v>
      </c>
      <c r="K8114" s="9" t="s">
        <v>246</v>
      </c>
      <c r="L8114" s="9" t="s">
        <v>307</v>
      </c>
      <c r="M8114" s="9" t="s">
        <v>4064</v>
      </c>
      <c r="N8114" s="9" t="s">
        <v>196</v>
      </c>
      <c r="O8114" s="9" t="s">
        <v>176</v>
      </c>
      <c r="P8114" s="9" t="s">
        <v>228</v>
      </c>
      <c r="Q8114" s="9" t="s">
        <v>219</v>
      </c>
      <c r="R8114" s="9">
        <v>0</v>
      </c>
      <c r="S8114" s="9">
        <v>29</v>
      </c>
      <c r="U8114" s="9" t="s">
        <v>242</v>
      </c>
      <c r="W8114" s="9">
        <v>4</v>
      </c>
      <c r="X8114" s="9">
        <f>INDEX(SLA_Policy!$D$2:$D$5,MATCH(F8114,SLA_Policy!$A$2:$A$5,0))</f>
        <v>72</v>
      </c>
      <c r="Y8114" s="9" t="str">
        <f>IF(E8114="Cancelled","Excluded",IF(D8114="",IF((SLA_Policy!$B$8-B8114)*24&gt;X8114,"Open - Breached","Open - On Track"),IF((D8114-B8114)*24&lt;=X8114,"Met","Breached")))</f>
        <v>Met</v>
      </c>
    </row>
    <row r="8115" spans="1:25" x14ac:dyDescent="0.25">
      <c r="A8115" s="9" t="s">
        <v>12295</v>
      </c>
      <c r="B8115" s="23">
        <v>46150.445833333302</v>
      </c>
      <c r="C8115" s="23">
        <v>46150.502777777801</v>
      </c>
      <c r="D8115" s="23">
        <v>46155.576388888898</v>
      </c>
      <c r="E8115" s="9" t="s">
        <v>212</v>
      </c>
      <c r="F8115" s="9" t="s">
        <v>189</v>
      </c>
      <c r="G8115" s="9" t="s">
        <v>213</v>
      </c>
      <c r="H8115" s="9" t="s">
        <v>162</v>
      </c>
      <c r="I8115" s="9" t="s">
        <v>244</v>
      </c>
      <c r="J8115" s="9" t="s">
        <v>561</v>
      </c>
      <c r="K8115" s="9" t="s">
        <v>246</v>
      </c>
      <c r="L8115" s="9" t="s">
        <v>307</v>
      </c>
      <c r="M8115" s="9" t="s">
        <v>2969</v>
      </c>
      <c r="N8115" s="9" t="s">
        <v>196</v>
      </c>
      <c r="O8115" s="9" t="s">
        <v>179</v>
      </c>
      <c r="P8115" s="9" t="s">
        <v>284</v>
      </c>
      <c r="Q8115" s="9" t="s">
        <v>219</v>
      </c>
      <c r="R8115" s="9">
        <v>1</v>
      </c>
      <c r="S8115" s="9">
        <v>78</v>
      </c>
      <c r="U8115" s="9" t="s">
        <v>290</v>
      </c>
      <c r="X8115" s="9">
        <f>INDEX(SLA_Policy!$D$2:$D$5,MATCH(F8115,SLA_Policy!$A$2:$A$5,0))</f>
        <v>120</v>
      </c>
      <c r="Y8115" s="9" t="str">
        <f>IF(E8115="Cancelled","Excluded",IF(D8115="",IF((SLA_Policy!$B$8-B8115)*24&gt;X8115,"Open - Breached","Open - On Track"),IF((D8115-B8115)*24&lt;=X8115,"Met","Breached")))</f>
        <v>Breached</v>
      </c>
    </row>
    <row r="8116" spans="1:25" x14ac:dyDescent="0.25">
      <c r="A8116" s="9" t="s">
        <v>12296</v>
      </c>
      <c r="B8116" s="23">
        <v>46150.454166666699</v>
      </c>
      <c r="C8116" s="23">
        <v>46150.466666666704</v>
      </c>
      <c r="D8116" s="23">
        <v>46153.405555555597</v>
      </c>
      <c r="E8116" s="9" t="s">
        <v>212</v>
      </c>
      <c r="F8116" s="9" t="s">
        <v>189</v>
      </c>
      <c r="G8116" s="9" t="s">
        <v>213</v>
      </c>
      <c r="H8116" s="9" t="s">
        <v>88</v>
      </c>
      <c r="I8116" s="9" t="s">
        <v>92</v>
      </c>
      <c r="J8116" s="9" t="s">
        <v>3274</v>
      </c>
      <c r="K8116" s="9" t="s">
        <v>262</v>
      </c>
      <c r="L8116" s="9" t="s">
        <v>311</v>
      </c>
      <c r="M8116" s="9" t="s">
        <v>3967</v>
      </c>
      <c r="N8116" s="9" t="s">
        <v>199</v>
      </c>
      <c r="O8116" s="9" t="s">
        <v>178</v>
      </c>
      <c r="P8116" s="9" t="s">
        <v>272</v>
      </c>
      <c r="Q8116" s="9" t="s">
        <v>219</v>
      </c>
      <c r="R8116" s="9">
        <v>0</v>
      </c>
      <c r="S8116" s="9">
        <v>32</v>
      </c>
      <c r="T8116" s="9" t="s">
        <v>229</v>
      </c>
      <c r="U8116" s="9" t="s">
        <v>221</v>
      </c>
      <c r="X8116" s="9">
        <f>INDEX(SLA_Policy!$D$2:$D$5,MATCH(F8116,SLA_Policy!$A$2:$A$5,0))</f>
        <v>120</v>
      </c>
      <c r="Y8116" s="9" t="str">
        <f>IF(E8116="Cancelled","Excluded",IF(D8116="",IF((SLA_Policy!$B$8-B8116)*24&gt;X8116,"Open - Breached","Open - On Track"),IF((D8116-B8116)*24&lt;=X8116,"Met","Breached")))</f>
        <v>Met</v>
      </c>
    </row>
    <row r="8117" spans="1:25" x14ac:dyDescent="0.25">
      <c r="A8117" s="9" t="s">
        <v>12297</v>
      </c>
      <c r="B8117" s="23">
        <v>46150.472916666702</v>
      </c>
      <c r="C8117" s="23">
        <v>46150.552777777797</v>
      </c>
      <c r="D8117" s="23">
        <v>46154.411111111098</v>
      </c>
      <c r="E8117" s="9" t="s">
        <v>212</v>
      </c>
      <c r="F8117" s="9" t="s">
        <v>189</v>
      </c>
      <c r="G8117" s="9" t="s">
        <v>236</v>
      </c>
      <c r="H8117" s="9" t="s">
        <v>161</v>
      </c>
      <c r="I8117" s="9" t="s">
        <v>237</v>
      </c>
      <c r="J8117" s="9" t="s">
        <v>5463</v>
      </c>
      <c r="K8117" s="9" t="s">
        <v>239</v>
      </c>
      <c r="L8117" s="9" t="s">
        <v>351</v>
      </c>
      <c r="M8117" s="9" t="s">
        <v>914</v>
      </c>
      <c r="N8117" s="9" t="s">
        <v>197</v>
      </c>
      <c r="O8117" s="9" t="s">
        <v>177</v>
      </c>
      <c r="P8117" s="9" t="s">
        <v>457</v>
      </c>
      <c r="Q8117" s="9" t="s">
        <v>219</v>
      </c>
      <c r="R8117" s="9">
        <v>2</v>
      </c>
      <c r="S8117" s="9">
        <v>36</v>
      </c>
      <c r="U8117" s="9" t="s">
        <v>242</v>
      </c>
      <c r="X8117" s="9">
        <f>INDEX(SLA_Policy!$D$2:$D$5,MATCH(F8117,SLA_Policy!$A$2:$A$5,0))</f>
        <v>120</v>
      </c>
      <c r="Y8117" s="9" t="str">
        <f>IF(E8117="Cancelled","Excluded",IF(D8117="",IF((SLA_Policy!$B$8-B8117)*24&gt;X8117,"Open - Breached","Open - On Track"),IF((D8117-B8117)*24&lt;=X8117,"Met","Breached")))</f>
        <v>Met</v>
      </c>
    </row>
    <row r="8118" spans="1:25" x14ac:dyDescent="0.25">
      <c r="A8118" s="9" t="s">
        <v>12298</v>
      </c>
      <c r="B8118" s="23">
        <v>46150.494444444397</v>
      </c>
      <c r="C8118" s="23">
        <v>46150.5090277778</v>
      </c>
      <c r="D8118" s="23">
        <v>46153.388888888898</v>
      </c>
      <c r="E8118" s="9" t="s">
        <v>212</v>
      </c>
      <c r="F8118" s="9" t="s">
        <v>189</v>
      </c>
      <c r="G8118" s="9" t="s">
        <v>213</v>
      </c>
      <c r="H8118" s="9" t="s">
        <v>162</v>
      </c>
      <c r="I8118" s="9" t="s">
        <v>393</v>
      </c>
      <c r="J8118" s="9" t="s">
        <v>6166</v>
      </c>
      <c r="K8118" s="9" t="s">
        <v>246</v>
      </c>
      <c r="L8118" s="9" t="s">
        <v>216</v>
      </c>
      <c r="M8118" s="9" t="s">
        <v>5916</v>
      </c>
      <c r="N8118" s="9" t="s">
        <v>199</v>
      </c>
      <c r="O8118" s="9" t="s">
        <v>116</v>
      </c>
      <c r="P8118" s="9" t="s">
        <v>218</v>
      </c>
      <c r="Q8118" s="9" t="s">
        <v>219</v>
      </c>
      <c r="R8118" s="9">
        <v>0</v>
      </c>
      <c r="S8118" s="9">
        <v>6</v>
      </c>
      <c r="U8118" s="9" t="s">
        <v>376</v>
      </c>
      <c r="X8118" s="9">
        <f>INDEX(SLA_Policy!$D$2:$D$5,MATCH(F8118,SLA_Policy!$A$2:$A$5,0))</f>
        <v>120</v>
      </c>
      <c r="Y8118" s="9" t="str">
        <f>IF(E8118="Cancelled","Excluded",IF(D8118="",IF((SLA_Policy!$B$8-B8118)*24&gt;X8118,"Open - Breached","Open - On Track"),IF((D8118-B8118)*24&lt;=X8118,"Met","Breached")))</f>
        <v>Met</v>
      </c>
    </row>
    <row r="8119" spans="1:25" x14ac:dyDescent="0.25">
      <c r="A8119" s="9" t="s">
        <v>12299</v>
      </c>
      <c r="B8119" s="23">
        <v>46150.500694444498</v>
      </c>
      <c r="C8119" s="23">
        <v>46150.504861111098</v>
      </c>
      <c r="D8119" s="23">
        <v>46150.659722222197</v>
      </c>
      <c r="E8119" s="9" t="s">
        <v>212</v>
      </c>
      <c r="F8119" s="9" t="s">
        <v>188</v>
      </c>
      <c r="G8119" s="9" t="s">
        <v>236</v>
      </c>
      <c r="H8119" s="9" t="s">
        <v>162</v>
      </c>
      <c r="I8119" s="9" t="s">
        <v>280</v>
      </c>
      <c r="J8119" s="9" t="s">
        <v>12300</v>
      </c>
      <c r="K8119" s="9" t="s">
        <v>246</v>
      </c>
      <c r="L8119" s="9" t="s">
        <v>216</v>
      </c>
      <c r="M8119" s="9" t="s">
        <v>3933</v>
      </c>
      <c r="N8119" s="9" t="s">
        <v>198</v>
      </c>
      <c r="O8119" s="9" t="s">
        <v>179</v>
      </c>
      <c r="P8119" s="9" t="s">
        <v>337</v>
      </c>
      <c r="Q8119" s="9" t="s">
        <v>219</v>
      </c>
      <c r="R8119" s="9">
        <v>0</v>
      </c>
      <c r="S8119" s="9">
        <v>6</v>
      </c>
      <c r="U8119" s="9" t="s">
        <v>242</v>
      </c>
      <c r="X8119" s="9">
        <f>INDEX(SLA_Policy!$D$2:$D$5,MATCH(F8119,SLA_Policy!$A$2:$A$5,0))</f>
        <v>72</v>
      </c>
      <c r="Y8119" s="9" t="str">
        <f>IF(E8119="Cancelled","Excluded",IF(D8119="",IF((SLA_Policy!$B$8-B8119)*24&gt;X8119,"Open - Breached","Open - On Track"),IF((D8119-B8119)*24&lt;=X8119,"Met","Breached")))</f>
        <v>Met</v>
      </c>
    </row>
    <row r="8120" spans="1:25" x14ac:dyDescent="0.25">
      <c r="A8120" s="9" t="s">
        <v>12301</v>
      </c>
      <c r="B8120" s="23">
        <v>46150.508333333302</v>
      </c>
      <c r="C8120" s="23">
        <v>46150.5090277778</v>
      </c>
      <c r="D8120" s="23">
        <v>46150.551388888904</v>
      </c>
      <c r="E8120" s="9" t="s">
        <v>212</v>
      </c>
      <c r="F8120" s="9" t="s">
        <v>187</v>
      </c>
      <c r="G8120" s="9" t="s">
        <v>213</v>
      </c>
      <c r="H8120" s="9" t="s">
        <v>161</v>
      </c>
      <c r="I8120" s="9" t="s">
        <v>297</v>
      </c>
      <c r="J8120" s="9" t="s">
        <v>3611</v>
      </c>
      <c r="K8120" s="9" t="s">
        <v>246</v>
      </c>
      <c r="L8120" s="9" t="s">
        <v>311</v>
      </c>
      <c r="M8120" s="9" t="s">
        <v>1175</v>
      </c>
      <c r="N8120" s="9" t="s">
        <v>198</v>
      </c>
      <c r="O8120" s="9" t="s">
        <v>177</v>
      </c>
      <c r="P8120" s="9" t="s">
        <v>457</v>
      </c>
      <c r="Q8120" s="9" t="s">
        <v>273</v>
      </c>
      <c r="R8120" s="9">
        <v>0</v>
      </c>
      <c r="S8120" s="9">
        <v>18</v>
      </c>
      <c r="U8120" s="9" t="s">
        <v>221</v>
      </c>
      <c r="X8120" s="9">
        <f>INDEX(SLA_Policy!$D$2:$D$5,MATCH(F8120,SLA_Policy!$A$2:$A$5,0))</f>
        <v>8</v>
      </c>
      <c r="Y8120" s="9" t="str">
        <f>IF(E8120="Cancelled","Excluded",IF(D8120="",IF((SLA_Policy!$B$8-B8120)*24&gt;X8120,"Open - Breached","Open - On Track"),IF((D8120-B8120)*24&lt;=X8120,"Met","Breached")))</f>
        <v>Met</v>
      </c>
    </row>
    <row r="8121" spans="1:25" x14ac:dyDescent="0.25">
      <c r="A8121" s="9" t="s">
        <v>12302</v>
      </c>
      <c r="B8121" s="23">
        <v>46150.514583333301</v>
      </c>
      <c r="C8121" s="23">
        <v>46150.600694444503</v>
      </c>
      <c r="D8121" s="23">
        <v>46150.758333333302</v>
      </c>
      <c r="E8121" s="9" t="s">
        <v>212</v>
      </c>
      <c r="F8121" s="9" t="s">
        <v>188</v>
      </c>
      <c r="G8121" s="9" t="s">
        <v>213</v>
      </c>
      <c r="H8121" s="9" t="s">
        <v>88</v>
      </c>
      <c r="I8121" s="9" t="s">
        <v>486</v>
      </c>
      <c r="J8121" s="9" t="s">
        <v>487</v>
      </c>
      <c r="K8121" s="9" t="s">
        <v>246</v>
      </c>
      <c r="L8121" s="9" t="s">
        <v>371</v>
      </c>
      <c r="M8121" s="9" t="s">
        <v>3449</v>
      </c>
      <c r="N8121" s="9" t="s">
        <v>197</v>
      </c>
      <c r="O8121" s="9" t="s">
        <v>178</v>
      </c>
      <c r="P8121" s="9" t="s">
        <v>360</v>
      </c>
      <c r="Q8121" s="9" t="s">
        <v>219</v>
      </c>
      <c r="R8121" s="9">
        <v>0</v>
      </c>
      <c r="S8121" s="9">
        <v>23</v>
      </c>
      <c r="U8121" s="9" t="s">
        <v>266</v>
      </c>
      <c r="X8121" s="9">
        <f>INDEX(SLA_Policy!$D$2:$D$5,MATCH(F8121,SLA_Policy!$A$2:$A$5,0))</f>
        <v>72</v>
      </c>
      <c r="Y8121" s="9" t="str">
        <f>IF(E8121="Cancelled","Excluded",IF(D8121="",IF((SLA_Policy!$B$8-B8121)*24&gt;X8121,"Open - Breached","Open - On Track"),IF((D8121-B8121)*24&lt;=X8121,"Met","Breached")))</f>
        <v>Met</v>
      </c>
    </row>
    <row r="8122" spans="1:25" x14ac:dyDescent="0.25">
      <c r="A8122" s="9" t="s">
        <v>12303</v>
      </c>
      <c r="B8122" s="23">
        <v>46150.525000000001</v>
      </c>
      <c r="C8122" s="23">
        <v>46150.786111111098</v>
      </c>
      <c r="D8122" s="23">
        <v>46153.349305555603</v>
      </c>
      <c r="E8122" s="9" t="s">
        <v>212</v>
      </c>
      <c r="F8122" s="9" t="s">
        <v>189</v>
      </c>
      <c r="G8122" s="9" t="s">
        <v>236</v>
      </c>
      <c r="H8122" s="9" t="s">
        <v>164</v>
      </c>
      <c r="I8122" s="9" t="s">
        <v>421</v>
      </c>
      <c r="J8122" s="9" t="s">
        <v>1858</v>
      </c>
      <c r="K8122" s="9" t="s">
        <v>246</v>
      </c>
      <c r="L8122" s="9" t="s">
        <v>311</v>
      </c>
      <c r="M8122" s="9" t="s">
        <v>423</v>
      </c>
      <c r="N8122" s="9" t="s">
        <v>196</v>
      </c>
      <c r="O8122" s="9" t="s">
        <v>116</v>
      </c>
      <c r="P8122" s="9" t="s">
        <v>234</v>
      </c>
      <c r="Q8122" s="9" t="s">
        <v>219</v>
      </c>
      <c r="R8122" s="9">
        <v>0</v>
      </c>
      <c r="S8122" s="9">
        <v>38</v>
      </c>
      <c r="T8122" s="9" t="s">
        <v>343</v>
      </c>
      <c r="U8122" s="9" t="s">
        <v>242</v>
      </c>
      <c r="X8122" s="9">
        <f>INDEX(SLA_Policy!$D$2:$D$5,MATCH(F8122,SLA_Policy!$A$2:$A$5,0))</f>
        <v>120</v>
      </c>
      <c r="Y8122" s="9" t="str">
        <f>IF(E8122="Cancelled","Excluded",IF(D8122="",IF((SLA_Policy!$B$8-B8122)*24&gt;X8122,"Open - Breached","Open - On Track"),IF((D8122-B8122)*24&lt;=X8122,"Met","Breached")))</f>
        <v>Met</v>
      </c>
    </row>
    <row r="8123" spans="1:25" x14ac:dyDescent="0.25">
      <c r="A8123" s="9" t="s">
        <v>12304</v>
      </c>
      <c r="B8123" s="23">
        <v>46150.534027777801</v>
      </c>
      <c r="C8123" s="23">
        <v>46150.630555555603</v>
      </c>
      <c r="D8123" s="23">
        <v>46153.3972222222</v>
      </c>
      <c r="E8123" s="9" t="s">
        <v>212</v>
      </c>
      <c r="F8123" s="9" t="s">
        <v>189</v>
      </c>
      <c r="G8123" s="9" t="s">
        <v>213</v>
      </c>
      <c r="H8123" s="9" t="s">
        <v>162</v>
      </c>
      <c r="I8123" s="9" t="s">
        <v>244</v>
      </c>
      <c r="J8123" s="9" t="s">
        <v>4910</v>
      </c>
      <c r="K8123" s="9" t="s">
        <v>246</v>
      </c>
      <c r="L8123" s="9" t="s">
        <v>311</v>
      </c>
      <c r="M8123" s="9" t="s">
        <v>1554</v>
      </c>
      <c r="N8123" s="9" t="s">
        <v>197</v>
      </c>
      <c r="O8123" s="9" t="s">
        <v>179</v>
      </c>
      <c r="P8123" s="9" t="s">
        <v>313</v>
      </c>
      <c r="Q8123" s="9" t="s">
        <v>219</v>
      </c>
      <c r="R8123" s="9">
        <v>0</v>
      </c>
      <c r="S8123" s="9">
        <v>18</v>
      </c>
      <c r="U8123" s="9" t="s">
        <v>290</v>
      </c>
      <c r="X8123" s="9">
        <f>INDEX(SLA_Policy!$D$2:$D$5,MATCH(F8123,SLA_Policy!$A$2:$A$5,0))</f>
        <v>120</v>
      </c>
      <c r="Y8123" s="9" t="str">
        <f>IF(E8123="Cancelled","Excluded",IF(D8123="",IF((SLA_Policy!$B$8-B8123)*24&gt;X8123,"Open - Breached","Open - On Track"),IF((D8123-B8123)*24&lt;=X8123,"Met","Breached")))</f>
        <v>Met</v>
      </c>
    </row>
    <row r="8124" spans="1:25" x14ac:dyDescent="0.25">
      <c r="A8124" s="9" t="s">
        <v>12305</v>
      </c>
      <c r="B8124" s="23">
        <v>46150.550694444399</v>
      </c>
      <c r="C8124" s="23">
        <v>46150.582638888904</v>
      </c>
      <c r="D8124" s="23">
        <v>46153.3840277778</v>
      </c>
      <c r="E8124" s="9" t="s">
        <v>212</v>
      </c>
      <c r="F8124" s="9" t="s">
        <v>188</v>
      </c>
      <c r="G8124" s="9" t="s">
        <v>213</v>
      </c>
      <c r="H8124" s="9" t="s">
        <v>165</v>
      </c>
      <c r="I8124" s="9" t="s">
        <v>2034</v>
      </c>
      <c r="J8124" s="9" t="s">
        <v>4710</v>
      </c>
      <c r="K8124" s="9" t="s">
        <v>246</v>
      </c>
      <c r="L8124" s="9" t="s">
        <v>311</v>
      </c>
      <c r="M8124" s="9" t="s">
        <v>832</v>
      </c>
      <c r="N8124" s="9" t="s">
        <v>196</v>
      </c>
      <c r="O8124" s="9" t="s">
        <v>176</v>
      </c>
      <c r="P8124" s="9" t="s">
        <v>503</v>
      </c>
      <c r="Q8124" s="9" t="s">
        <v>273</v>
      </c>
      <c r="R8124" s="9">
        <v>0</v>
      </c>
      <c r="S8124" s="9">
        <v>28</v>
      </c>
      <c r="U8124" s="9" t="s">
        <v>266</v>
      </c>
      <c r="X8124" s="9">
        <f>INDEX(SLA_Policy!$D$2:$D$5,MATCH(F8124,SLA_Policy!$A$2:$A$5,0))</f>
        <v>72</v>
      </c>
      <c r="Y8124" s="9" t="str">
        <f>IF(E8124="Cancelled","Excluded",IF(D8124="",IF((SLA_Policy!$B$8-B8124)*24&gt;X8124,"Open - Breached","Open - On Track"),IF((D8124-B8124)*24&lt;=X8124,"Met","Breached")))</f>
        <v>Met</v>
      </c>
    </row>
    <row r="8125" spans="1:25" x14ac:dyDescent="0.25">
      <c r="A8125" s="9" t="s">
        <v>12306</v>
      </c>
      <c r="B8125" s="23">
        <v>46150.558333333298</v>
      </c>
      <c r="C8125" s="23">
        <v>46153.333333333299</v>
      </c>
      <c r="D8125" s="23">
        <v>46153.340277777803</v>
      </c>
      <c r="E8125" s="9" t="s">
        <v>212</v>
      </c>
      <c r="F8125" s="9" t="s">
        <v>189</v>
      </c>
      <c r="G8125" s="9" t="s">
        <v>213</v>
      </c>
      <c r="H8125" s="9" t="s">
        <v>167</v>
      </c>
      <c r="I8125" s="9" t="s">
        <v>362</v>
      </c>
      <c r="J8125" s="9" t="s">
        <v>8086</v>
      </c>
      <c r="K8125" s="9" t="s">
        <v>246</v>
      </c>
      <c r="L8125" s="9" t="s">
        <v>282</v>
      </c>
      <c r="M8125" s="9" t="s">
        <v>2484</v>
      </c>
      <c r="N8125" s="9" t="s">
        <v>197</v>
      </c>
      <c r="O8125" s="9" t="s">
        <v>116</v>
      </c>
      <c r="P8125" s="9" t="s">
        <v>590</v>
      </c>
      <c r="Q8125" s="9" t="s">
        <v>219</v>
      </c>
      <c r="R8125" s="9">
        <v>0</v>
      </c>
      <c r="S8125" s="9">
        <v>35</v>
      </c>
      <c r="U8125" s="9" t="s">
        <v>266</v>
      </c>
      <c r="W8125" s="9">
        <v>3</v>
      </c>
      <c r="X8125" s="9">
        <f>INDEX(SLA_Policy!$D$2:$D$5,MATCH(F8125,SLA_Policy!$A$2:$A$5,0))</f>
        <v>120</v>
      </c>
      <c r="Y8125" s="9" t="str">
        <f>IF(E8125="Cancelled","Excluded",IF(D8125="",IF((SLA_Policy!$B$8-B8125)*24&gt;X8125,"Open - Breached","Open - On Track"),IF((D8125-B8125)*24&lt;=X8125,"Met","Breached")))</f>
        <v>Met</v>
      </c>
    </row>
    <row r="8126" spans="1:25" x14ac:dyDescent="0.25">
      <c r="A8126" s="9" t="s">
        <v>12307</v>
      </c>
      <c r="B8126" s="23">
        <v>46150.565277777801</v>
      </c>
      <c r="C8126" s="23">
        <v>46150.586805555598</v>
      </c>
      <c r="D8126" s="23">
        <v>46153.371527777803</v>
      </c>
      <c r="E8126" s="9" t="s">
        <v>212</v>
      </c>
      <c r="F8126" s="9" t="s">
        <v>188</v>
      </c>
      <c r="G8126" s="9" t="s">
        <v>213</v>
      </c>
      <c r="H8126" s="9" t="s">
        <v>167</v>
      </c>
      <c r="I8126" s="9" t="s">
        <v>349</v>
      </c>
      <c r="J8126" s="9" t="s">
        <v>12308</v>
      </c>
      <c r="K8126" s="9" t="s">
        <v>246</v>
      </c>
      <c r="L8126" s="9" t="s">
        <v>293</v>
      </c>
      <c r="M8126" s="9" t="s">
        <v>2893</v>
      </c>
      <c r="N8126" s="9" t="s">
        <v>196</v>
      </c>
      <c r="O8126" s="9" t="s">
        <v>180</v>
      </c>
      <c r="P8126" s="9" t="s">
        <v>368</v>
      </c>
      <c r="Q8126" s="9" t="s">
        <v>219</v>
      </c>
      <c r="R8126" s="9">
        <v>0</v>
      </c>
      <c r="S8126" s="9">
        <v>15</v>
      </c>
      <c r="U8126" s="9" t="s">
        <v>266</v>
      </c>
      <c r="X8126" s="9">
        <f>INDEX(SLA_Policy!$D$2:$D$5,MATCH(F8126,SLA_Policy!$A$2:$A$5,0))</f>
        <v>72</v>
      </c>
      <c r="Y8126" s="9" t="str">
        <f>IF(E8126="Cancelled","Excluded",IF(D8126="",IF((SLA_Policy!$B$8-B8126)*24&gt;X8126,"Open - Breached","Open - On Track"),IF((D8126-B8126)*24&lt;=X8126,"Met","Breached")))</f>
        <v>Met</v>
      </c>
    </row>
    <row r="8127" spans="1:25" x14ac:dyDescent="0.25">
      <c r="A8127" s="9" t="s">
        <v>12309</v>
      </c>
      <c r="B8127" s="23">
        <v>46150.5805555556</v>
      </c>
      <c r="C8127" s="23">
        <v>46150.657638888901</v>
      </c>
      <c r="D8127" s="23">
        <v>46153.345833333296</v>
      </c>
      <c r="E8127" s="9" t="s">
        <v>212</v>
      </c>
      <c r="F8127" s="9" t="s">
        <v>189</v>
      </c>
      <c r="G8127" s="9" t="s">
        <v>236</v>
      </c>
      <c r="H8127" s="9" t="s">
        <v>164</v>
      </c>
      <c r="I8127" s="9" t="s">
        <v>421</v>
      </c>
      <c r="J8127" s="9" t="s">
        <v>2131</v>
      </c>
      <c r="K8127" s="9" t="s">
        <v>246</v>
      </c>
      <c r="L8127" s="9" t="s">
        <v>104</v>
      </c>
      <c r="M8127" s="9" t="s">
        <v>1056</v>
      </c>
      <c r="N8127" s="9" t="s">
        <v>196</v>
      </c>
      <c r="O8127" s="9" t="s">
        <v>116</v>
      </c>
      <c r="P8127" s="9" t="s">
        <v>295</v>
      </c>
      <c r="Q8127" s="9" t="s">
        <v>219</v>
      </c>
      <c r="R8127" s="9">
        <v>0</v>
      </c>
      <c r="S8127" s="9">
        <v>39</v>
      </c>
      <c r="T8127" s="9" t="s">
        <v>464</v>
      </c>
      <c r="U8127" s="9" t="s">
        <v>242</v>
      </c>
      <c r="X8127" s="9">
        <f>INDEX(SLA_Policy!$D$2:$D$5,MATCH(F8127,SLA_Policy!$A$2:$A$5,0))</f>
        <v>120</v>
      </c>
      <c r="Y8127" s="9" t="str">
        <f>IF(E8127="Cancelled","Excluded",IF(D8127="",IF((SLA_Policy!$B$8-B8127)*24&gt;X8127,"Open - Breached","Open - On Track"),IF((D8127-B8127)*24&lt;=X8127,"Met","Breached")))</f>
        <v>Met</v>
      </c>
    </row>
    <row r="8128" spans="1:25" x14ac:dyDescent="0.25">
      <c r="A8128" s="9" t="s">
        <v>12310</v>
      </c>
      <c r="B8128" s="23">
        <v>46150.613888888904</v>
      </c>
      <c r="C8128" s="23">
        <v>46150.618750000001</v>
      </c>
      <c r="D8128" s="23">
        <v>46153.329861111102</v>
      </c>
      <c r="E8128" s="9" t="s">
        <v>212</v>
      </c>
      <c r="F8128" s="9" t="s">
        <v>189</v>
      </c>
      <c r="G8128" s="9" t="s">
        <v>213</v>
      </c>
      <c r="H8128" s="9" t="s">
        <v>164</v>
      </c>
      <c r="I8128" s="9" t="s">
        <v>339</v>
      </c>
      <c r="J8128" s="9" t="s">
        <v>3239</v>
      </c>
      <c r="K8128" s="9" t="s">
        <v>262</v>
      </c>
      <c r="L8128" s="9" t="s">
        <v>311</v>
      </c>
      <c r="M8128" s="9" t="s">
        <v>1249</v>
      </c>
      <c r="N8128" s="9" t="s">
        <v>200</v>
      </c>
      <c r="O8128" s="9" t="s">
        <v>116</v>
      </c>
      <c r="P8128" s="9" t="s">
        <v>551</v>
      </c>
      <c r="Q8128" s="9" t="s">
        <v>219</v>
      </c>
      <c r="R8128" s="9">
        <v>0</v>
      </c>
      <c r="S8128" s="9">
        <v>26</v>
      </c>
      <c r="T8128" s="9" t="s">
        <v>343</v>
      </c>
      <c r="U8128" s="9" t="s">
        <v>266</v>
      </c>
      <c r="W8128" s="9">
        <v>5</v>
      </c>
      <c r="X8128" s="9">
        <f>INDEX(SLA_Policy!$D$2:$D$5,MATCH(F8128,SLA_Policy!$A$2:$A$5,0))</f>
        <v>120</v>
      </c>
      <c r="Y8128" s="9" t="str">
        <f>IF(E8128="Cancelled","Excluded",IF(D8128="",IF((SLA_Policy!$B$8-B8128)*24&gt;X8128,"Open - Breached","Open - On Track"),IF((D8128-B8128)*24&lt;=X8128,"Met","Breached")))</f>
        <v>Met</v>
      </c>
    </row>
    <row r="8129" spans="1:25" x14ac:dyDescent="0.25">
      <c r="A8129" s="9" t="s">
        <v>12311</v>
      </c>
      <c r="B8129" s="23">
        <v>46150.616666666698</v>
      </c>
      <c r="C8129" s="23">
        <v>46150.618750000001</v>
      </c>
      <c r="D8129" s="23">
        <v>46150.814583333296</v>
      </c>
      <c r="E8129" s="9" t="s">
        <v>212</v>
      </c>
      <c r="F8129" s="9" t="s">
        <v>187</v>
      </c>
      <c r="G8129" s="9" t="s">
        <v>213</v>
      </c>
      <c r="H8129" s="9" t="s">
        <v>162</v>
      </c>
      <c r="I8129" s="9" t="s">
        <v>244</v>
      </c>
      <c r="J8129" s="9" t="s">
        <v>245</v>
      </c>
      <c r="K8129" s="9" t="s">
        <v>262</v>
      </c>
      <c r="L8129" s="9" t="s">
        <v>395</v>
      </c>
      <c r="M8129" s="9" t="s">
        <v>396</v>
      </c>
      <c r="N8129" s="9" t="s">
        <v>197</v>
      </c>
      <c r="O8129" s="9" t="s">
        <v>179</v>
      </c>
      <c r="P8129" s="9" t="s">
        <v>284</v>
      </c>
      <c r="Q8129" s="9" t="s">
        <v>273</v>
      </c>
      <c r="R8129" s="9">
        <v>1</v>
      </c>
      <c r="S8129" s="9">
        <v>31</v>
      </c>
      <c r="U8129" s="9" t="s">
        <v>266</v>
      </c>
      <c r="X8129" s="9">
        <f>INDEX(SLA_Policy!$D$2:$D$5,MATCH(F8129,SLA_Policy!$A$2:$A$5,0))</f>
        <v>8</v>
      </c>
      <c r="Y8129" s="9" t="str">
        <f>IF(E8129="Cancelled","Excluded",IF(D8129="",IF((SLA_Policy!$B$8-B8129)*24&gt;X8129,"Open - Breached","Open - On Track"),IF((D8129-B8129)*24&lt;=X8129,"Met","Breached")))</f>
        <v>Met</v>
      </c>
    </row>
    <row r="8130" spans="1:25" x14ac:dyDescent="0.25">
      <c r="A8130" s="9" t="s">
        <v>12312</v>
      </c>
      <c r="B8130" s="23">
        <v>46150.633333333302</v>
      </c>
      <c r="C8130" s="23">
        <v>46150.676388888904</v>
      </c>
      <c r="D8130" s="23">
        <v>46153.376388888901</v>
      </c>
      <c r="E8130" s="9" t="s">
        <v>212</v>
      </c>
      <c r="F8130" s="9" t="s">
        <v>188</v>
      </c>
      <c r="G8130" s="9" t="s">
        <v>213</v>
      </c>
      <c r="H8130" s="9" t="s">
        <v>165</v>
      </c>
      <c r="I8130" s="9" t="s">
        <v>469</v>
      </c>
      <c r="J8130" s="9" t="s">
        <v>1448</v>
      </c>
      <c r="K8130" s="9" t="s">
        <v>246</v>
      </c>
      <c r="L8130" s="9" t="s">
        <v>226</v>
      </c>
      <c r="M8130" s="9" t="s">
        <v>2511</v>
      </c>
      <c r="N8130" s="9" t="s">
        <v>197</v>
      </c>
      <c r="O8130" s="9" t="s">
        <v>176</v>
      </c>
      <c r="P8130" s="9" t="s">
        <v>228</v>
      </c>
      <c r="Q8130" s="9" t="s">
        <v>219</v>
      </c>
      <c r="R8130" s="9">
        <v>0</v>
      </c>
      <c r="S8130" s="9">
        <v>23</v>
      </c>
      <c r="U8130" s="9" t="s">
        <v>230</v>
      </c>
      <c r="X8130" s="9">
        <f>INDEX(SLA_Policy!$D$2:$D$5,MATCH(F8130,SLA_Policy!$A$2:$A$5,0))</f>
        <v>72</v>
      </c>
      <c r="Y8130" s="9" t="str">
        <f>IF(E8130="Cancelled","Excluded",IF(D8130="",IF((SLA_Policy!$B$8-B8130)*24&gt;X8130,"Open - Breached","Open - On Track"),IF((D8130-B8130)*24&lt;=X8130,"Met","Breached")))</f>
        <v>Met</v>
      </c>
    </row>
    <row r="8131" spans="1:25" x14ac:dyDescent="0.25">
      <c r="A8131" s="9" t="s">
        <v>12313</v>
      </c>
      <c r="B8131" s="23">
        <v>46150.645138888904</v>
      </c>
      <c r="C8131" s="23">
        <v>46150.645833333299</v>
      </c>
      <c r="D8131" s="23">
        <v>46153.333333333299</v>
      </c>
      <c r="E8131" s="9" t="s">
        <v>212</v>
      </c>
      <c r="F8131" s="9" t="s">
        <v>188</v>
      </c>
      <c r="G8131" s="9" t="s">
        <v>213</v>
      </c>
      <c r="H8131" s="9" t="s">
        <v>161</v>
      </c>
      <c r="I8131" s="9" t="s">
        <v>297</v>
      </c>
      <c r="J8131" s="9" t="s">
        <v>7252</v>
      </c>
      <c r="K8131" s="9" t="s">
        <v>262</v>
      </c>
      <c r="L8131" s="9" t="s">
        <v>104</v>
      </c>
      <c r="M8131" s="9" t="s">
        <v>2077</v>
      </c>
      <c r="N8131" s="9" t="s">
        <v>198</v>
      </c>
      <c r="O8131" s="9" t="s">
        <v>177</v>
      </c>
      <c r="P8131" s="9" t="s">
        <v>241</v>
      </c>
      <c r="Q8131" s="9" t="s">
        <v>219</v>
      </c>
      <c r="R8131" s="9">
        <v>0</v>
      </c>
      <c r="S8131" s="9">
        <v>13</v>
      </c>
      <c r="U8131" s="9" t="s">
        <v>290</v>
      </c>
      <c r="W8131" s="9">
        <v>5</v>
      </c>
      <c r="X8131" s="9">
        <f>INDEX(SLA_Policy!$D$2:$D$5,MATCH(F8131,SLA_Policy!$A$2:$A$5,0))</f>
        <v>72</v>
      </c>
      <c r="Y8131" s="9" t="str">
        <f>IF(E8131="Cancelled","Excluded",IF(D8131="",IF((SLA_Policy!$B$8-B8131)*24&gt;X8131,"Open - Breached","Open - On Track"),IF((D8131-B8131)*24&lt;=X8131,"Met","Breached")))</f>
        <v>Met</v>
      </c>
    </row>
    <row r="8132" spans="1:25" x14ac:dyDescent="0.25">
      <c r="A8132" s="9" t="s">
        <v>12314</v>
      </c>
      <c r="B8132" s="23">
        <v>46150.713194444397</v>
      </c>
      <c r="C8132" s="23">
        <v>46150.749305555597</v>
      </c>
      <c r="D8132" s="23">
        <v>46153.338194444397</v>
      </c>
      <c r="E8132" s="9" t="s">
        <v>212</v>
      </c>
      <c r="F8132" s="9" t="s">
        <v>188</v>
      </c>
      <c r="G8132" s="9" t="s">
        <v>213</v>
      </c>
      <c r="H8132" s="9" t="s">
        <v>162</v>
      </c>
      <c r="I8132" s="9" t="s">
        <v>345</v>
      </c>
      <c r="J8132" s="9" t="s">
        <v>1151</v>
      </c>
      <c r="K8132" s="9" t="s">
        <v>239</v>
      </c>
      <c r="L8132" s="9" t="s">
        <v>395</v>
      </c>
      <c r="M8132" s="9" t="s">
        <v>3530</v>
      </c>
      <c r="N8132" s="9" t="s">
        <v>196</v>
      </c>
      <c r="O8132" s="9" t="s">
        <v>116</v>
      </c>
      <c r="P8132" s="9" t="s">
        <v>342</v>
      </c>
      <c r="Q8132" s="9" t="s">
        <v>219</v>
      </c>
      <c r="R8132" s="9">
        <v>0</v>
      </c>
      <c r="S8132" s="9">
        <v>16</v>
      </c>
      <c r="U8132" s="9" t="s">
        <v>248</v>
      </c>
      <c r="X8132" s="9">
        <f>INDEX(SLA_Policy!$D$2:$D$5,MATCH(F8132,SLA_Policy!$A$2:$A$5,0))</f>
        <v>72</v>
      </c>
      <c r="Y8132" s="9" t="str">
        <f>IF(E8132="Cancelled","Excluded",IF(D8132="",IF((SLA_Policy!$B$8-B8132)*24&gt;X8132,"Open - Breached","Open - On Track"),IF((D8132-B8132)*24&lt;=X8132,"Met","Breached")))</f>
        <v>Met</v>
      </c>
    </row>
    <row r="8133" spans="1:25" x14ac:dyDescent="0.25">
      <c r="A8133" s="9" t="s">
        <v>12315</v>
      </c>
      <c r="B8133" s="23">
        <v>46150.738888888904</v>
      </c>
      <c r="C8133" s="23">
        <v>46150.758333333302</v>
      </c>
      <c r="D8133" s="23">
        <v>46156.6</v>
      </c>
      <c r="E8133" s="9" t="s">
        <v>212</v>
      </c>
      <c r="F8133" s="9" t="s">
        <v>189</v>
      </c>
      <c r="G8133" s="9" t="s">
        <v>213</v>
      </c>
      <c r="H8133" s="9" t="s">
        <v>167</v>
      </c>
      <c r="I8133" s="9" t="s">
        <v>362</v>
      </c>
      <c r="J8133" s="9" t="s">
        <v>12316</v>
      </c>
      <c r="K8133" s="9" t="s">
        <v>246</v>
      </c>
      <c r="L8133" s="9" t="s">
        <v>311</v>
      </c>
      <c r="M8133" s="9" t="s">
        <v>1152</v>
      </c>
      <c r="N8133" s="9" t="s">
        <v>196</v>
      </c>
      <c r="O8133" s="9" t="s">
        <v>180</v>
      </c>
      <c r="P8133" s="9" t="s">
        <v>368</v>
      </c>
      <c r="Q8133" s="9" t="s">
        <v>219</v>
      </c>
      <c r="R8133" s="9">
        <v>0</v>
      </c>
      <c r="S8133" s="9">
        <v>29</v>
      </c>
      <c r="U8133" s="9" t="s">
        <v>248</v>
      </c>
      <c r="X8133" s="9">
        <f>INDEX(SLA_Policy!$D$2:$D$5,MATCH(F8133,SLA_Policy!$A$2:$A$5,0))</f>
        <v>120</v>
      </c>
      <c r="Y8133" s="9" t="str">
        <f>IF(E8133="Cancelled","Excluded",IF(D8133="",IF((SLA_Policy!$B$8-B8133)*24&gt;X8133,"Open - Breached","Open - On Track"),IF((D8133-B8133)*24&lt;=X8133,"Met","Breached")))</f>
        <v>Breached</v>
      </c>
    </row>
    <row r="8134" spans="1:25" x14ac:dyDescent="0.25">
      <c r="A8134" s="9" t="s">
        <v>12317</v>
      </c>
      <c r="B8134" s="23">
        <v>46150.740277777797</v>
      </c>
      <c r="C8134" s="23">
        <v>46150.783333333296</v>
      </c>
      <c r="D8134" s="23">
        <v>46153.408333333296</v>
      </c>
      <c r="E8134" s="9" t="s">
        <v>212</v>
      </c>
      <c r="F8134" s="9" t="s">
        <v>189</v>
      </c>
      <c r="G8134" s="9" t="s">
        <v>213</v>
      </c>
      <c r="H8134" s="9" t="s">
        <v>88</v>
      </c>
      <c r="I8134" s="9" t="s">
        <v>268</v>
      </c>
      <c r="J8134" s="9" t="s">
        <v>8342</v>
      </c>
      <c r="K8134" s="9" t="s">
        <v>246</v>
      </c>
      <c r="L8134" s="9" t="s">
        <v>282</v>
      </c>
      <c r="M8134" s="9" t="s">
        <v>822</v>
      </c>
      <c r="N8134" s="9" t="s">
        <v>197</v>
      </c>
      <c r="O8134" s="9" t="s">
        <v>178</v>
      </c>
      <c r="P8134" s="9" t="s">
        <v>272</v>
      </c>
      <c r="Q8134" s="9" t="s">
        <v>219</v>
      </c>
      <c r="R8134" s="9">
        <v>0</v>
      </c>
      <c r="S8134" s="9">
        <v>13</v>
      </c>
      <c r="T8134" s="9" t="s">
        <v>229</v>
      </c>
      <c r="U8134" s="9" t="s">
        <v>266</v>
      </c>
      <c r="X8134" s="9">
        <f>INDEX(SLA_Policy!$D$2:$D$5,MATCH(F8134,SLA_Policy!$A$2:$A$5,0))</f>
        <v>120</v>
      </c>
      <c r="Y8134" s="9" t="str">
        <f>IF(E8134="Cancelled","Excluded",IF(D8134="",IF((SLA_Policy!$B$8-B8134)*24&gt;X8134,"Open - Breached","Open - On Track"),IF((D8134-B8134)*24&lt;=X8134,"Met","Breached")))</f>
        <v>Met</v>
      </c>
    </row>
    <row r="8135" spans="1:25" x14ac:dyDescent="0.25">
      <c r="A8135" s="9" t="s">
        <v>12318</v>
      </c>
      <c r="B8135" s="23">
        <v>46150.789583333302</v>
      </c>
      <c r="C8135" s="23">
        <v>46153.3256944444</v>
      </c>
      <c r="D8135" s="23">
        <v>46153.335416666698</v>
      </c>
      <c r="E8135" s="9" t="s">
        <v>212</v>
      </c>
      <c r="F8135" s="9" t="s">
        <v>189</v>
      </c>
      <c r="G8135" s="9" t="s">
        <v>236</v>
      </c>
      <c r="H8135" s="9" t="s">
        <v>161</v>
      </c>
      <c r="I8135" s="9" t="s">
        <v>237</v>
      </c>
      <c r="J8135" s="9" t="s">
        <v>7908</v>
      </c>
      <c r="K8135" s="9" t="s">
        <v>410</v>
      </c>
      <c r="L8135" s="9" t="s">
        <v>293</v>
      </c>
      <c r="M8135" s="9" t="s">
        <v>1103</v>
      </c>
      <c r="N8135" s="9" t="s">
        <v>196</v>
      </c>
      <c r="O8135" s="9" t="s">
        <v>179</v>
      </c>
      <c r="P8135" s="9" t="s">
        <v>284</v>
      </c>
      <c r="Q8135" s="9" t="s">
        <v>219</v>
      </c>
      <c r="R8135" s="9">
        <v>0</v>
      </c>
      <c r="S8135" s="9">
        <v>14</v>
      </c>
      <c r="U8135" s="9" t="s">
        <v>242</v>
      </c>
      <c r="W8135" s="9">
        <v>5</v>
      </c>
      <c r="X8135" s="9">
        <f>INDEX(SLA_Policy!$D$2:$D$5,MATCH(F8135,SLA_Policy!$A$2:$A$5,0))</f>
        <v>120</v>
      </c>
      <c r="Y8135" s="9" t="str">
        <f>IF(E8135="Cancelled","Excluded",IF(D8135="",IF((SLA_Policy!$B$8-B8135)*24&gt;X8135,"Open - Breached","Open - On Track"),IF((D8135-B8135)*24&lt;=X8135,"Met","Breached")))</f>
        <v>Met</v>
      </c>
    </row>
    <row r="8136" spans="1:25" x14ac:dyDescent="0.25">
      <c r="A8136" s="9" t="s">
        <v>12319</v>
      </c>
      <c r="B8136" s="23">
        <v>46151.354861111096</v>
      </c>
      <c r="C8136" s="23">
        <v>46153.333333333299</v>
      </c>
      <c r="D8136" s="23">
        <v>46154.3972222222</v>
      </c>
      <c r="E8136" s="9" t="s">
        <v>212</v>
      </c>
      <c r="F8136" s="9" t="s">
        <v>189</v>
      </c>
      <c r="G8136" s="9" t="s">
        <v>213</v>
      </c>
      <c r="H8136" s="9" t="s">
        <v>165</v>
      </c>
      <c r="I8136" s="9" t="s">
        <v>567</v>
      </c>
      <c r="J8136" s="9" t="s">
        <v>12320</v>
      </c>
      <c r="K8136" s="9" t="s">
        <v>303</v>
      </c>
      <c r="L8136" s="9" t="s">
        <v>104</v>
      </c>
      <c r="M8136" s="9" t="s">
        <v>5165</v>
      </c>
      <c r="N8136" s="9" t="s">
        <v>197</v>
      </c>
      <c r="O8136" s="9" t="s">
        <v>116</v>
      </c>
      <c r="P8136" s="9" t="s">
        <v>218</v>
      </c>
      <c r="Q8136" s="9" t="s">
        <v>219</v>
      </c>
      <c r="R8136" s="9">
        <v>0</v>
      </c>
      <c r="S8136" s="9">
        <v>34</v>
      </c>
      <c r="U8136" s="9" t="s">
        <v>266</v>
      </c>
      <c r="X8136" s="9">
        <f>INDEX(SLA_Policy!$D$2:$D$5,MATCH(F8136,SLA_Policy!$A$2:$A$5,0))</f>
        <v>120</v>
      </c>
      <c r="Y8136" s="9" t="str">
        <f>IF(E8136="Cancelled","Excluded",IF(D8136="",IF((SLA_Policy!$B$8-B8136)*24&gt;X8136,"Open - Breached","Open - On Track"),IF((D8136-B8136)*24&lt;=X8136,"Met","Breached")))</f>
        <v>Met</v>
      </c>
    </row>
    <row r="8137" spans="1:25" x14ac:dyDescent="0.25">
      <c r="A8137" s="9" t="s">
        <v>12321</v>
      </c>
      <c r="B8137" s="23">
        <v>46151.554861111101</v>
      </c>
      <c r="C8137" s="23">
        <v>46153.297916666699</v>
      </c>
      <c r="D8137" s="23">
        <v>46153.322916666701</v>
      </c>
      <c r="E8137" s="9" t="s">
        <v>212</v>
      </c>
      <c r="F8137" s="9" t="s">
        <v>189</v>
      </c>
      <c r="G8137" s="9" t="s">
        <v>236</v>
      </c>
      <c r="H8137" s="9" t="s">
        <v>161</v>
      </c>
      <c r="I8137" s="9" t="s">
        <v>237</v>
      </c>
      <c r="J8137" s="9" t="s">
        <v>12322</v>
      </c>
      <c r="K8137" s="9" t="s">
        <v>239</v>
      </c>
      <c r="L8137" s="9" t="s">
        <v>282</v>
      </c>
      <c r="M8137" s="9" t="s">
        <v>426</v>
      </c>
      <c r="N8137" s="9" t="s">
        <v>196</v>
      </c>
      <c r="O8137" s="9" t="s">
        <v>177</v>
      </c>
      <c r="P8137" s="9" t="s">
        <v>241</v>
      </c>
      <c r="Q8137" s="9" t="s">
        <v>219</v>
      </c>
      <c r="R8137" s="9">
        <v>0</v>
      </c>
      <c r="S8137" s="9">
        <v>36</v>
      </c>
      <c r="U8137" s="9" t="s">
        <v>242</v>
      </c>
      <c r="X8137" s="9">
        <f>INDEX(SLA_Policy!$D$2:$D$5,MATCH(F8137,SLA_Policy!$A$2:$A$5,0))</f>
        <v>120</v>
      </c>
      <c r="Y8137" s="9" t="str">
        <f>IF(E8137="Cancelled","Excluded",IF(D8137="",IF((SLA_Policy!$B$8-B8137)*24&gt;X8137,"Open - Breached","Open - On Track"),IF((D8137-B8137)*24&lt;=X8137,"Met","Breached")))</f>
        <v>Met</v>
      </c>
    </row>
    <row r="8138" spans="1:25" x14ac:dyDescent="0.25">
      <c r="A8138" s="9" t="s">
        <v>12323</v>
      </c>
      <c r="B8138" s="23">
        <v>46151.747916666704</v>
      </c>
      <c r="C8138" s="23">
        <v>46153.368750000001</v>
      </c>
      <c r="D8138" s="23">
        <v>46153.390972222202</v>
      </c>
      <c r="E8138" s="9" t="s">
        <v>212</v>
      </c>
      <c r="F8138" s="9" t="s">
        <v>189</v>
      </c>
      <c r="G8138" s="9" t="s">
        <v>213</v>
      </c>
      <c r="H8138" s="9" t="s">
        <v>162</v>
      </c>
      <c r="I8138" s="9" t="s">
        <v>393</v>
      </c>
      <c r="J8138" s="9" t="s">
        <v>3363</v>
      </c>
      <c r="K8138" s="9" t="s">
        <v>246</v>
      </c>
      <c r="L8138" s="9" t="s">
        <v>371</v>
      </c>
      <c r="M8138" s="9" t="s">
        <v>996</v>
      </c>
      <c r="N8138" s="9" t="s">
        <v>196</v>
      </c>
      <c r="O8138" s="9" t="s">
        <v>116</v>
      </c>
      <c r="P8138" s="9" t="s">
        <v>258</v>
      </c>
      <c r="Q8138" s="9" t="s">
        <v>219</v>
      </c>
      <c r="R8138" s="9">
        <v>0</v>
      </c>
      <c r="S8138" s="9">
        <v>22</v>
      </c>
      <c r="U8138" s="9" t="s">
        <v>266</v>
      </c>
      <c r="X8138" s="9">
        <f>INDEX(SLA_Policy!$D$2:$D$5,MATCH(F8138,SLA_Policy!$A$2:$A$5,0))</f>
        <v>120</v>
      </c>
      <c r="Y8138" s="9" t="str">
        <f>IF(E8138="Cancelled","Excluded",IF(D8138="",IF((SLA_Policy!$B$8-B8138)*24&gt;X8138,"Open - Breached","Open - On Track"),IF((D8138-B8138)*24&lt;=X8138,"Met","Breached")))</f>
        <v>Met</v>
      </c>
    </row>
    <row r="8139" spans="1:25" x14ac:dyDescent="0.25">
      <c r="A8139" s="9" t="s">
        <v>12324</v>
      </c>
      <c r="B8139" s="23">
        <v>46151.774305555598</v>
      </c>
      <c r="C8139" s="23">
        <v>46153.297222222202</v>
      </c>
      <c r="D8139" s="23">
        <v>46153.2993055556</v>
      </c>
      <c r="E8139" s="9" t="s">
        <v>212</v>
      </c>
      <c r="F8139" s="9" t="s">
        <v>188</v>
      </c>
      <c r="G8139" s="9" t="s">
        <v>213</v>
      </c>
      <c r="H8139" s="9" t="s">
        <v>166</v>
      </c>
      <c r="I8139" s="9" t="s">
        <v>378</v>
      </c>
      <c r="J8139" s="9" t="s">
        <v>2647</v>
      </c>
      <c r="K8139" s="9" t="s">
        <v>215</v>
      </c>
      <c r="L8139" s="9" t="s">
        <v>104</v>
      </c>
      <c r="M8139" s="9" t="s">
        <v>2208</v>
      </c>
      <c r="N8139" s="9" t="s">
        <v>198</v>
      </c>
      <c r="O8139" s="9" t="s">
        <v>181</v>
      </c>
      <c r="P8139" s="9" t="s">
        <v>289</v>
      </c>
      <c r="Q8139" s="9" t="s">
        <v>219</v>
      </c>
      <c r="R8139" s="9">
        <v>0</v>
      </c>
      <c r="S8139" s="9">
        <v>34</v>
      </c>
      <c r="T8139" s="9" t="s">
        <v>229</v>
      </c>
      <c r="U8139" s="9" t="s">
        <v>266</v>
      </c>
      <c r="X8139" s="9">
        <f>INDEX(SLA_Policy!$D$2:$D$5,MATCH(F8139,SLA_Policy!$A$2:$A$5,0))</f>
        <v>72</v>
      </c>
      <c r="Y8139" s="9" t="str">
        <f>IF(E8139="Cancelled","Excluded",IF(D8139="",IF((SLA_Policy!$B$8-B8139)*24&gt;X8139,"Open - Breached","Open - On Track"),IF((D8139-B8139)*24&lt;=X8139,"Met","Breached")))</f>
        <v>Met</v>
      </c>
    </row>
    <row r="8140" spans="1:25" x14ac:dyDescent="0.25">
      <c r="A8140" s="9" t="s">
        <v>12325</v>
      </c>
      <c r="B8140" s="23">
        <v>46152.186805555597</v>
      </c>
      <c r="C8140" s="23">
        <v>46153.334027777797</v>
      </c>
      <c r="D8140" s="23">
        <v>46155.625</v>
      </c>
      <c r="E8140" s="9" t="s">
        <v>212</v>
      </c>
      <c r="F8140" s="9" t="s">
        <v>189</v>
      </c>
      <c r="G8140" s="9" t="s">
        <v>213</v>
      </c>
      <c r="H8140" s="9" t="s">
        <v>162</v>
      </c>
      <c r="I8140" s="9" t="s">
        <v>244</v>
      </c>
      <c r="J8140" s="9" t="s">
        <v>6371</v>
      </c>
      <c r="K8140" s="9" t="s">
        <v>225</v>
      </c>
      <c r="L8140" s="9" t="s">
        <v>226</v>
      </c>
      <c r="M8140" s="9" t="s">
        <v>2672</v>
      </c>
      <c r="N8140" s="9" t="s">
        <v>196</v>
      </c>
      <c r="O8140" s="9" t="s">
        <v>179</v>
      </c>
      <c r="P8140" s="9" t="s">
        <v>284</v>
      </c>
      <c r="Q8140" s="9" t="s">
        <v>273</v>
      </c>
      <c r="R8140" s="9">
        <v>0</v>
      </c>
      <c r="S8140" s="9">
        <v>12</v>
      </c>
      <c r="U8140" s="9" t="s">
        <v>266</v>
      </c>
      <c r="W8140" s="9">
        <v>3</v>
      </c>
      <c r="X8140" s="9">
        <f>INDEX(SLA_Policy!$D$2:$D$5,MATCH(F8140,SLA_Policy!$A$2:$A$5,0))</f>
        <v>120</v>
      </c>
      <c r="Y8140" s="9" t="str">
        <f>IF(E8140="Cancelled","Excluded",IF(D8140="",IF((SLA_Policy!$B$8-B8140)*24&gt;X8140,"Open - Breached","Open - On Track"),IF((D8140-B8140)*24&lt;=X8140,"Met","Breached")))</f>
        <v>Met</v>
      </c>
    </row>
    <row r="8141" spans="1:25" x14ac:dyDescent="0.25">
      <c r="A8141" s="9" t="s">
        <v>12326</v>
      </c>
      <c r="B8141" s="23">
        <v>46152.4909722222</v>
      </c>
      <c r="C8141" s="23">
        <v>46153.3618055556</v>
      </c>
      <c r="D8141" s="23">
        <v>46153.390972222202</v>
      </c>
      <c r="E8141" s="9" t="s">
        <v>212</v>
      </c>
      <c r="F8141" s="9" t="s">
        <v>188</v>
      </c>
      <c r="G8141" s="9" t="s">
        <v>213</v>
      </c>
      <c r="H8141" s="9" t="s">
        <v>88</v>
      </c>
      <c r="I8141" s="9" t="s">
        <v>92</v>
      </c>
      <c r="J8141" s="9" t="s">
        <v>214</v>
      </c>
      <c r="K8141" s="9" t="s">
        <v>215</v>
      </c>
      <c r="L8141" s="9" t="s">
        <v>216</v>
      </c>
      <c r="M8141" s="9" t="s">
        <v>1019</v>
      </c>
      <c r="N8141" s="9" t="s">
        <v>198</v>
      </c>
      <c r="O8141" s="9" t="s">
        <v>116</v>
      </c>
      <c r="P8141" s="9" t="s">
        <v>295</v>
      </c>
      <c r="Q8141" s="9" t="s">
        <v>219</v>
      </c>
      <c r="R8141" s="9">
        <v>0</v>
      </c>
      <c r="S8141" s="9">
        <v>39</v>
      </c>
      <c r="T8141" s="9" t="s">
        <v>229</v>
      </c>
      <c r="U8141" s="9" t="s">
        <v>376</v>
      </c>
      <c r="X8141" s="9">
        <f>INDEX(SLA_Policy!$D$2:$D$5,MATCH(F8141,SLA_Policy!$A$2:$A$5,0))</f>
        <v>72</v>
      </c>
      <c r="Y8141" s="9" t="str">
        <f>IF(E8141="Cancelled","Excluded",IF(D8141="",IF((SLA_Policy!$B$8-B8141)*24&gt;X8141,"Open - Breached","Open - On Track"),IF((D8141-B8141)*24&lt;=X8141,"Met","Breached")))</f>
        <v>Met</v>
      </c>
    </row>
    <row r="8142" spans="1:25" x14ac:dyDescent="0.25">
      <c r="A8142" s="9" t="s">
        <v>12327</v>
      </c>
      <c r="B8142" s="23">
        <v>46152.545138888898</v>
      </c>
      <c r="C8142" s="23">
        <v>46153.3659722222</v>
      </c>
      <c r="D8142" s="23">
        <v>46153.374305555597</v>
      </c>
      <c r="E8142" s="9" t="s">
        <v>212</v>
      </c>
      <c r="F8142" s="9" t="s">
        <v>189</v>
      </c>
      <c r="G8142" s="9" t="s">
        <v>213</v>
      </c>
      <c r="H8142" s="9" t="s">
        <v>161</v>
      </c>
      <c r="I8142" s="9" t="s">
        <v>389</v>
      </c>
      <c r="J8142" s="9" t="s">
        <v>1243</v>
      </c>
      <c r="K8142" s="9" t="s">
        <v>246</v>
      </c>
      <c r="L8142" s="9" t="s">
        <v>311</v>
      </c>
      <c r="M8142" s="9" t="s">
        <v>1509</v>
      </c>
      <c r="N8142" s="9" t="s">
        <v>196</v>
      </c>
      <c r="O8142" s="9" t="s">
        <v>177</v>
      </c>
      <c r="P8142" s="9" t="s">
        <v>300</v>
      </c>
      <c r="Q8142" s="9" t="s">
        <v>219</v>
      </c>
      <c r="R8142" s="9">
        <v>0</v>
      </c>
      <c r="S8142" s="9">
        <v>6</v>
      </c>
      <c r="U8142" s="9" t="s">
        <v>376</v>
      </c>
      <c r="W8142" s="9">
        <v>4</v>
      </c>
      <c r="X8142" s="9">
        <f>INDEX(SLA_Policy!$D$2:$D$5,MATCH(F8142,SLA_Policy!$A$2:$A$5,0))</f>
        <v>120</v>
      </c>
      <c r="Y8142" s="9" t="str">
        <f>IF(E8142="Cancelled","Excluded",IF(D8142="",IF((SLA_Policy!$B$8-B8142)*24&gt;X8142,"Open - Breached","Open - On Track"),IF((D8142-B8142)*24&lt;=X8142,"Met","Breached")))</f>
        <v>Met</v>
      </c>
    </row>
    <row r="8143" spans="1:25" x14ac:dyDescent="0.25">
      <c r="A8143" s="9" t="s">
        <v>12328</v>
      </c>
      <c r="B8143" s="23">
        <v>46153.256944444503</v>
      </c>
      <c r="C8143" s="23">
        <v>46153.322916666701</v>
      </c>
      <c r="D8143" s="23">
        <v>46157.636111111096</v>
      </c>
      <c r="E8143" s="9" t="s">
        <v>212</v>
      </c>
      <c r="F8143" s="9" t="s">
        <v>189</v>
      </c>
      <c r="G8143" s="9" t="s">
        <v>213</v>
      </c>
      <c r="H8143" s="9" t="s">
        <v>165</v>
      </c>
      <c r="I8143" s="9" t="s">
        <v>469</v>
      </c>
      <c r="J8143" s="9" t="s">
        <v>4967</v>
      </c>
      <c r="K8143" s="9" t="s">
        <v>246</v>
      </c>
      <c r="L8143" s="9" t="s">
        <v>351</v>
      </c>
      <c r="M8143" s="9" t="s">
        <v>1624</v>
      </c>
      <c r="N8143" s="9" t="s">
        <v>196</v>
      </c>
      <c r="O8143" s="9" t="s">
        <v>176</v>
      </c>
      <c r="P8143" s="9" t="s">
        <v>253</v>
      </c>
      <c r="Q8143" s="9" t="s">
        <v>219</v>
      </c>
      <c r="R8143" s="9">
        <v>0</v>
      </c>
      <c r="S8143" s="9">
        <v>9</v>
      </c>
      <c r="U8143" s="9" t="s">
        <v>230</v>
      </c>
      <c r="W8143" s="9">
        <v>5</v>
      </c>
      <c r="X8143" s="9">
        <f>INDEX(SLA_Policy!$D$2:$D$5,MATCH(F8143,SLA_Policy!$A$2:$A$5,0))</f>
        <v>120</v>
      </c>
      <c r="Y8143" s="9" t="str">
        <f>IF(E8143="Cancelled","Excluded",IF(D8143="",IF((SLA_Policy!$B$8-B8143)*24&gt;X8143,"Open - Breached","Open - On Track"),IF((D8143-B8143)*24&lt;=X8143,"Met","Breached")))</f>
        <v>Met</v>
      </c>
    </row>
    <row r="8144" spans="1:25" x14ac:dyDescent="0.25">
      <c r="A8144" s="9" t="s">
        <v>12329</v>
      </c>
      <c r="B8144" s="23">
        <v>46153.279166666704</v>
      </c>
      <c r="C8144" s="23">
        <v>46153.322222222203</v>
      </c>
      <c r="D8144" s="23">
        <v>46155.340277777803</v>
      </c>
      <c r="E8144" s="9" t="s">
        <v>212</v>
      </c>
      <c r="F8144" s="9" t="s">
        <v>189</v>
      </c>
      <c r="G8144" s="9" t="s">
        <v>236</v>
      </c>
      <c r="H8144" s="9" t="s">
        <v>164</v>
      </c>
      <c r="I8144" s="9" t="s">
        <v>421</v>
      </c>
      <c r="J8144" s="9" t="s">
        <v>462</v>
      </c>
      <c r="K8144" s="9" t="s">
        <v>262</v>
      </c>
      <c r="L8144" s="9" t="s">
        <v>311</v>
      </c>
      <c r="M8144" s="9" t="s">
        <v>11486</v>
      </c>
      <c r="N8144" s="9" t="s">
        <v>196</v>
      </c>
      <c r="O8144" s="9" t="s">
        <v>180</v>
      </c>
      <c r="P8144" s="9" t="s">
        <v>318</v>
      </c>
      <c r="Q8144" s="9" t="s">
        <v>219</v>
      </c>
      <c r="R8144" s="9">
        <v>0</v>
      </c>
      <c r="S8144" s="9">
        <v>37</v>
      </c>
      <c r="T8144" s="9" t="s">
        <v>343</v>
      </c>
      <c r="U8144" s="9" t="s">
        <v>242</v>
      </c>
      <c r="W8144" s="9">
        <v>4</v>
      </c>
      <c r="X8144" s="9">
        <f>INDEX(SLA_Policy!$D$2:$D$5,MATCH(F8144,SLA_Policy!$A$2:$A$5,0))</f>
        <v>120</v>
      </c>
      <c r="Y8144" s="9" t="str">
        <f>IF(E8144="Cancelled","Excluded",IF(D8144="",IF((SLA_Policy!$B$8-B8144)*24&gt;X8144,"Open - Breached","Open - On Track"),IF((D8144-B8144)*24&lt;=X8144,"Met","Breached")))</f>
        <v>Met</v>
      </c>
    </row>
    <row r="8145" spans="1:25" x14ac:dyDescent="0.25">
      <c r="A8145" s="9" t="s">
        <v>12330</v>
      </c>
      <c r="B8145" s="23">
        <v>46153.311111111099</v>
      </c>
      <c r="C8145" s="23">
        <v>46153.315972222197</v>
      </c>
      <c r="D8145" s="23">
        <v>46153.320833333302</v>
      </c>
      <c r="E8145" s="9" t="s">
        <v>212</v>
      </c>
      <c r="F8145" s="9" t="s">
        <v>188</v>
      </c>
      <c r="G8145" s="9" t="s">
        <v>213</v>
      </c>
      <c r="H8145" s="9" t="s">
        <v>161</v>
      </c>
      <c r="I8145" s="9" t="s">
        <v>389</v>
      </c>
      <c r="J8145" s="9" t="s">
        <v>3059</v>
      </c>
      <c r="K8145" s="9" t="s">
        <v>262</v>
      </c>
      <c r="L8145" s="9" t="s">
        <v>293</v>
      </c>
      <c r="M8145" s="9" t="s">
        <v>6115</v>
      </c>
      <c r="N8145" s="9" t="s">
        <v>200</v>
      </c>
      <c r="O8145" s="9" t="s">
        <v>116</v>
      </c>
      <c r="P8145" s="9" t="s">
        <v>234</v>
      </c>
      <c r="Q8145" s="9" t="s">
        <v>219</v>
      </c>
      <c r="R8145" s="9">
        <v>0</v>
      </c>
      <c r="S8145" s="9">
        <v>7</v>
      </c>
      <c r="U8145" s="9" t="s">
        <v>221</v>
      </c>
      <c r="W8145" s="9">
        <v>5</v>
      </c>
      <c r="X8145" s="9">
        <f>INDEX(SLA_Policy!$D$2:$D$5,MATCH(F8145,SLA_Policy!$A$2:$A$5,0))</f>
        <v>72</v>
      </c>
      <c r="Y8145" s="9" t="str">
        <f>IF(E8145="Cancelled","Excluded",IF(D8145="",IF((SLA_Policy!$B$8-B8145)*24&gt;X8145,"Open - Breached","Open - On Track"),IF((D8145-B8145)*24&lt;=X8145,"Met","Breached")))</f>
        <v>Met</v>
      </c>
    </row>
    <row r="8146" spans="1:25" x14ac:dyDescent="0.25">
      <c r="A8146" s="9" t="s">
        <v>12331</v>
      </c>
      <c r="B8146" s="23">
        <v>46153.334027777797</v>
      </c>
      <c r="C8146" s="23">
        <v>46153.345833333296</v>
      </c>
      <c r="D8146" s="23">
        <v>46153.404166666704</v>
      </c>
      <c r="E8146" s="9" t="s">
        <v>212</v>
      </c>
      <c r="F8146" s="9" t="s">
        <v>187</v>
      </c>
      <c r="G8146" s="9" t="s">
        <v>213</v>
      </c>
      <c r="H8146" s="9" t="s">
        <v>161</v>
      </c>
      <c r="I8146" s="9" t="s">
        <v>297</v>
      </c>
      <c r="J8146" s="9" t="s">
        <v>688</v>
      </c>
      <c r="K8146" s="9" t="s">
        <v>215</v>
      </c>
      <c r="L8146" s="9" t="s">
        <v>311</v>
      </c>
      <c r="M8146" s="9" t="s">
        <v>2842</v>
      </c>
      <c r="N8146" s="9" t="s">
        <v>197</v>
      </c>
      <c r="O8146" s="9" t="s">
        <v>177</v>
      </c>
      <c r="P8146" s="9" t="s">
        <v>457</v>
      </c>
      <c r="Q8146" s="9" t="s">
        <v>273</v>
      </c>
      <c r="R8146" s="9">
        <v>0</v>
      </c>
      <c r="S8146" s="9">
        <v>20</v>
      </c>
      <c r="U8146" s="9" t="s">
        <v>221</v>
      </c>
      <c r="X8146" s="9">
        <f>INDEX(SLA_Policy!$D$2:$D$5,MATCH(F8146,SLA_Policy!$A$2:$A$5,0))</f>
        <v>8</v>
      </c>
      <c r="Y8146" s="9" t="str">
        <f>IF(E8146="Cancelled","Excluded",IF(D8146="",IF((SLA_Policy!$B$8-B8146)*24&gt;X8146,"Open - Breached","Open - On Track"),IF((D8146-B8146)*24&lt;=X8146,"Met","Breached")))</f>
        <v>Met</v>
      </c>
    </row>
    <row r="8147" spans="1:25" x14ac:dyDescent="0.25">
      <c r="A8147" s="9" t="s">
        <v>12332</v>
      </c>
      <c r="B8147" s="23">
        <v>46153.3347222222</v>
      </c>
      <c r="C8147" s="23">
        <v>46153.340972222199</v>
      </c>
      <c r="D8147" s="23">
        <v>46153.4194444444</v>
      </c>
      <c r="E8147" s="9" t="s">
        <v>212</v>
      </c>
      <c r="F8147" s="9" t="s">
        <v>188</v>
      </c>
      <c r="G8147" s="9" t="s">
        <v>213</v>
      </c>
      <c r="H8147" s="9" t="s">
        <v>161</v>
      </c>
      <c r="I8147" s="9" t="s">
        <v>389</v>
      </c>
      <c r="J8147" s="9" t="s">
        <v>1243</v>
      </c>
      <c r="K8147" s="9" t="s">
        <v>225</v>
      </c>
      <c r="L8147" s="9" t="s">
        <v>104</v>
      </c>
      <c r="M8147" s="9" t="s">
        <v>5016</v>
      </c>
      <c r="N8147" s="9" t="s">
        <v>199</v>
      </c>
      <c r="O8147" s="9" t="s">
        <v>116</v>
      </c>
      <c r="P8147" s="9" t="s">
        <v>551</v>
      </c>
      <c r="Q8147" s="9" t="s">
        <v>219</v>
      </c>
      <c r="R8147" s="9">
        <v>0</v>
      </c>
      <c r="S8147" s="9">
        <v>8</v>
      </c>
      <c r="U8147" s="9" t="s">
        <v>221</v>
      </c>
      <c r="W8147" s="9">
        <v>5</v>
      </c>
      <c r="X8147" s="9">
        <f>INDEX(SLA_Policy!$D$2:$D$5,MATCH(F8147,SLA_Policy!$A$2:$A$5,0))</f>
        <v>72</v>
      </c>
      <c r="Y8147" s="9" t="str">
        <f>IF(E8147="Cancelled","Excluded",IF(D8147="",IF((SLA_Policy!$B$8-B8147)*24&gt;X8147,"Open - Breached","Open - On Track"),IF((D8147-B8147)*24&lt;=X8147,"Met","Breached")))</f>
        <v>Met</v>
      </c>
    </row>
    <row r="8148" spans="1:25" x14ac:dyDescent="0.25">
      <c r="A8148" s="9" t="s">
        <v>12333</v>
      </c>
      <c r="B8148" s="23">
        <v>46153.347916666702</v>
      </c>
      <c r="C8148" s="23">
        <v>46153.375</v>
      </c>
      <c r="D8148" s="23">
        <v>46154.409027777801</v>
      </c>
      <c r="E8148" s="9" t="s">
        <v>212</v>
      </c>
      <c r="F8148" s="9" t="s">
        <v>188</v>
      </c>
      <c r="G8148" s="9" t="s">
        <v>213</v>
      </c>
      <c r="H8148" s="9" t="s">
        <v>163</v>
      </c>
      <c r="I8148" s="9" t="s">
        <v>250</v>
      </c>
      <c r="J8148" s="9" t="s">
        <v>451</v>
      </c>
      <c r="K8148" s="9" t="s">
        <v>246</v>
      </c>
      <c r="L8148" s="9" t="s">
        <v>293</v>
      </c>
      <c r="M8148" s="9" t="s">
        <v>2043</v>
      </c>
      <c r="N8148" s="9" t="s">
        <v>196</v>
      </c>
      <c r="O8148" s="9" t="s">
        <v>176</v>
      </c>
      <c r="P8148" s="9" t="s">
        <v>228</v>
      </c>
      <c r="Q8148" s="9" t="s">
        <v>219</v>
      </c>
      <c r="R8148" s="9">
        <v>0</v>
      </c>
      <c r="S8148" s="9">
        <v>56</v>
      </c>
      <c r="T8148" s="9" t="s">
        <v>220</v>
      </c>
      <c r="U8148" s="9" t="s">
        <v>376</v>
      </c>
      <c r="X8148" s="9">
        <f>INDEX(SLA_Policy!$D$2:$D$5,MATCH(F8148,SLA_Policy!$A$2:$A$5,0))</f>
        <v>72</v>
      </c>
      <c r="Y8148" s="9" t="str">
        <f>IF(E8148="Cancelled","Excluded",IF(D8148="",IF((SLA_Policy!$B$8-B8148)*24&gt;X8148,"Open - Breached","Open - On Track"),IF((D8148-B8148)*24&lt;=X8148,"Met","Breached")))</f>
        <v>Met</v>
      </c>
    </row>
    <row r="8149" spans="1:25" x14ac:dyDescent="0.25">
      <c r="A8149" s="9" t="s">
        <v>12334</v>
      </c>
      <c r="B8149" s="23">
        <v>46153.350694444503</v>
      </c>
      <c r="C8149" s="23">
        <v>46153.413888888899</v>
      </c>
      <c r="D8149" s="23">
        <v>46153.629166666702</v>
      </c>
      <c r="E8149" s="9" t="s">
        <v>212</v>
      </c>
      <c r="F8149" s="9" t="s">
        <v>189</v>
      </c>
      <c r="G8149" s="9" t="s">
        <v>236</v>
      </c>
      <c r="H8149" s="9" t="s">
        <v>161</v>
      </c>
      <c r="I8149" s="9" t="s">
        <v>482</v>
      </c>
      <c r="J8149" s="9" t="s">
        <v>2297</v>
      </c>
      <c r="K8149" s="9" t="s">
        <v>262</v>
      </c>
      <c r="L8149" s="9" t="s">
        <v>307</v>
      </c>
      <c r="M8149" s="9" t="s">
        <v>2895</v>
      </c>
      <c r="N8149" s="9" t="s">
        <v>196</v>
      </c>
      <c r="O8149" s="9" t="s">
        <v>177</v>
      </c>
      <c r="P8149" s="9" t="s">
        <v>241</v>
      </c>
      <c r="Q8149" s="9" t="s">
        <v>219</v>
      </c>
      <c r="R8149" s="9">
        <v>0</v>
      </c>
      <c r="S8149" s="9">
        <v>66</v>
      </c>
      <c r="U8149" s="9" t="s">
        <v>242</v>
      </c>
      <c r="W8149" s="9">
        <v>5</v>
      </c>
      <c r="X8149" s="9">
        <f>INDEX(SLA_Policy!$D$2:$D$5,MATCH(F8149,SLA_Policy!$A$2:$A$5,0))</f>
        <v>120</v>
      </c>
      <c r="Y8149" s="9" t="str">
        <f>IF(E8149="Cancelled","Excluded",IF(D8149="",IF((SLA_Policy!$B$8-B8149)*24&gt;X8149,"Open - Breached","Open - On Track"),IF((D8149-B8149)*24&lt;=X8149,"Met","Breached")))</f>
        <v>Met</v>
      </c>
    </row>
    <row r="8150" spans="1:25" x14ac:dyDescent="0.25">
      <c r="A8150" s="9" t="s">
        <v>12335</v>
      </c>
      <c r="B8150" s="23">
        <v>46153.363888888904</v>
      </c>
      <c r="C8150" s="23">
        <v>46153.364583333299</v>
      </c>
      <c r="D8150" s="23">
        <v>46153.496527777803</v>
      </c>
      <c r="E8150" s="9" t="s">
        <v>212</v>
      </c>
      <c r="F8150" s="9" t="s">
        <v>187</v>
      </c>
      <c r="G8150" s="9" t="s">
        <v>213</v>
      </c>
      <c r="H8150" s="9" t="s">
        <v>162</v>
      </c>
      <c r="I8150" s="9" t="s">
        <v>244</v>
      </c>
      <c r="J8150" s="9" t="s">
        <v>3212</v>
      </c>
      <c r="K8150" s="9" t="s">
        <v>246</v>
      </c>
      <c r="L8150" s="9" t="s">
        <v>104</v>
      </c>
      <c r="M8150" s="9" t="s">
        <v>9091</v>
      </c>
      <c r="N8150" s="9" t="s">
        <v>198</v>
      </c>
      <c r="O8150" s="9" t="s">
        <v>179</v>
      </c>
      <c r="P8150" s="9" t="s">
        <v>337</v>
      </c>
      <c r="Q8150" s="9" t="s">
        <v>273</v>
      </c>
      <c r="R8150" s="9">
        <v>0</v>
      </c>
      <c r="S8150" s="9">
        <v>24</v>
      </c>
      <c r="U8150" s="9" t="s">
        <v>266</v>
      </c>
      <c r="X8150" s="9">
        <f>INDEX(SLA_Policy!$D$2:$D$5,MATCH(F8150,SLA_Policy!$A$2:$A$5,0))</f>
        <v>8</v>
      </c>
      <c r="Y8150" s="9" t="str">
        <f>IF(E8150="Cancelled","Excluded",IF(D8150="",IF((SLA_Policy!$B$8-B8150)*24&gt;X8150,"Open - Breached","Open - On Track"),IF((D8150-B8150)*24&lt;=X8150,"Met","Breached")))</f>
        <v>Met</v>
      </c>
    </row>
    <row r="8151" spans="1:25" x14ac:dyDescent="0.25">
      <c r="A8151" s="9" t="s">
        <v>12336</v>
      </c>
      <c r="B8151" s="23">
        <v>46153.364583333299</v>
      </c>
      <c r="C8151" s="23">
        <v>46153.374305555597</v>
      </c>
      <c r="D8151" s="23">
        <v>46153.4909722222</v>
      </c>
      <c r="E8151" s="9" t="s">
        <v>212</v>
      </c>
      <c r="F8151" s="9" t="s">
        <v>189</v>
      </c>
      <c r="G8151" s="9" t="s">
        <v>213</v>
      </c>
      <c r="H8151" s="9" t="s">
        <v>161</v>
      </c>
      <c r="I8151" s="9" t="s">
        <v>389</v>
      </c>
      <c r="J8151" s="9" t="s">
        <v>7432</v>
      </c>
      <c r="K8151" s="9" t="s">
        <v>215</v>
      </c>
      <c r="L8151" s="9" t="s">
        <v>307</v>
      </c>
      <c r="M8151" s="9" t="s">
        <v>1279</v>
      </c>
      <c r="N8151" s="9" t="s">
        <v>198</v>
      </c>
      <c r="O8151" s="9" t="s">
        <v>116</v>
      </c>
      <c r="P8151" s="9" t="s">
        <v>234</v>
      </c>
      <c r="Q8151" s="9" t="s">
        <v>219</v>
      </c>
      <c r="R8151" s="9">
        <v>0</v>
      </c>
      <c r="S8151" s="9">
        <v>5</v>
      </c>
      <c r="U8151" s="9" t="s">
        <v>221</v>
      </c>
      <c r="X8151" s="9">
        <f>INDEX(SLA_Policy!$D$2:$D$5,MATCH(F8151,SLA_Policy!$A$2:$A$5,0))</f>
        <v>120</v>
      </c>
      <c r="Y8151" s="9" t="str">
        <f>IF(E8151="Cancelled","Excluded",IF(D8151="",IF((SLA_Policy!$B$8-B8151)*24&gt;X8151,"Open - Breached","Open - On Track"),IF((D8151-B8151)*24&lt;=X8151,"Met","Breached")))</f>
        <v>Met</v>
      </c>
    </row>
    <row r="8152" spans="1:25" x14ac:dyDescent="0.25">
      <c r="A8152" s="9" t="s">
        <v>12337</v>
      </c>
      <c r="B8152" s="23">
        <v>46153.369444444397</v>
      </c>
      <c r="C8152" s="23">
        <v>46153.472222222197</v>
      </c>
      <c r="D8152" s="23">
        <v>46160.385416666701</v>
      </c>
      <c r="E8152" s="9" t="s">
        <v>212</v>
      </c>
      <c r="F8152" s="9" t="s">
        <v>188</v>
      </c>
      <c r="G8152" s="9" t="s">
        <v>236</v>
      </c>
      <c r="H8152" s="9" t="s">
        <v>163</v>
      </c>
      <c r="I8152" s="9" t="s">
        <v>315</v>
      </c>
      <c r="J8152" s="9" t="s">
        <v>608</v>
      </c>
      <c r="K8152" s="9" t="s">
        <v>246</v>
      </c>
      <c r="L8152" s="9" t="s">
        <v>216</v>
      </c>
      <c r="M8152" s="9" t="s">
        <v>3368</v>
      </c>
      <c r="N8152" s="9" t="s">
        <v>197</v>
      </c>
      <c r="O8152" s="9" t="s">
        <v>180</v>
      </c>
      <c r="P8152" s="9" t="s">
        <v>318</v>
      </c>
      <c r="Q8152" s="9" t="s">
        <v>219</v>
      </c>
      <c r="R8152" s="9">
        <v>1</v>
      </c>
      <c r="S8152" s="9">
        <v>113</v>
      </c>
      <c r="T8152" s="9" t="s">
        <v>136</v>
      </c>
      <c r="U8152" s="9" t="s">
        <v>242</v>
      </c>
      <c r="X8152" s="9">
        <f>INDEX(SLA_Policy!$D$2:$D$5,MATCH(F8152,SLA_Policy!$A$2:$A$5,0))</f>
        <v>72</v>
      </c>
      <c r="Y8152" s="9" t="str">
        <f>IF(E8152="Cancelled","Excluded",IF(D8152="",IF((SLA_Policy!$B$8-B8152)*24&gt;X8152,"Open - Breached","Open - On Track"),IF((D8152-B8152)*24&lt;=X8152,"Met","Breached")))</f>
        <v>Breached</v>
      </c>
    </row>
    <row r="8153" spans="1:25" x14ac:dyDescent="0.25">
      <c r="A8153" s="9" t="s">
        <v>12338</v>
      </c>
      <c r="B8153" s="23">
        <v>46153.370138888902</v>
      </c>
      <c r="C8153" s="23">
        <v>46153.371527777803</v>
      </c>
      <c r="D8153" s="23">
        <v>46154.386805555601</v>
      </c>
      <c r="E8153" s="9" t="s">
        <v>212</v>
      </c>
      <c r="F8153" s="9" t="s">
        <v>188</v>
      </c>
      <c r="G8153" s="9" t="s">
        <v>213</v>
      </c>
      <c r="H8153" s="9" t="s">
        <v>167</v>
      </c>
      <c r="I8153" s="9" t="s">
        <v>536</v>
      </c>
      <c r="J8153" s="9" t="s">
        <v>641</v>
      </c>
      <c r="K8153" s="9" t="s">
        <v>246</v>
      </c>
      <c r="L8153" s="9" t="s">
        <v>311</v>
      </c>
      <c r="M8153" s="9" t="s">
        <v>1949</v>
      </c>
      <c r="N8153" s="9" t="s">
        <v>198</v>
      </c>
      <c r="O8153" s="9" t="s">
        <v>176</v>
      </c>
      <c r="P8153" s="9" t="s">
        <v>419</v>
      </c>
      <c r="Q8153" s="9" t="s">
        <v>219</v>
      </c>
      <c r="R8153" s="9">
        <v>0</v>
      </c>
      <c r="S8153" s="9">
        <v>37</v>
      </c>
      <c r="T8153" s="9" t="s">
        <v>220</v>
      </c>
      <c r="U8153" s="9" t="s">
        <v>248</v>
      </c>
      <c r="W8153" s="9">
        <v>5</v>
      </c>
      <c r="X8153" s="9">
        <f>INDEX(SLA_Policy!$D$2:$D$5,MATCH(F8153,SLA_Policy!$A$2:$A$5,0))</f>
        <v>72</v>
      </c>
      <c r="Y8153" s="9" t="str">
        <f>IF(E8153="Cancelled","Excluded",IF(D8153="",IF((SLA_Policy!$B$8-B8153)*24&gt;X8153,"Open - Breached","Open - On Track"),IF((D8153-B8153)*24&lt;=X8153,"Met","Breached")))</f>
        <v>Met</v>
      </c>
    </row>
    <row r="8154" spans="1:25" x14ac:dyDescent="0.25">
      <c r="A8154" s="9" t="s">
        <v>12339</v>
      </c>
      <c r="B8154" s="23">
        <v>46153.377083333296</v>
      </c>
      <c r="C8154" s="23">
        <v>46153.456944444399</v>
      </c>
      <c r="D8154" s="23">
        <v>46157.399305555598</v>
      </c>
      <c r="E8154" s="9" t="s">
        <v>212</v>
      </c>
      <c r="F8154" s="9" t="s">
        <v>189</v>
      </c>
      <c r="G8154" s="9" t="s">
        <v>213</v>
      </c>
      <c r="H8154" s="9" t="s">
        <v>88</v>
      </c>
      <c r="I8154" s="9" t="s">
        <v>92</v>
      </c>
      <c r="J8154" s="9" t="s">
        <v>842</v>
      </c>
      <c r="K8154" s="9" t="s">
        <v>246</v>
      </c>
      <c r="L8154" s="9" t="s">
        <v>371</v>
      </c>
      <c r="M8154" s="9" t="s">
        <v>2222</v>
      </c>
      <c r="N8154" s="9" t="s">
        <v>196</v>
      </c>
      <c r="O8154" s="9" t="s">
        <v>116</v>
      </c>
      <c r="P8154" s="9" t="s">
        <v>525</v>
      </c>
      <c r="Q8154" s="9" t="s">
        <v>219</v>
      </c>
      <c r="R8154" s="9">
        <v>0</v>
      </c>
      <c r="S8154" s="9">
        <v>26</v>
      </c>
      <c r="T8154" s="9" t="s">
        <v>220</v>
      </c>
      <c r="U8154" s="9" t="s">
        <v>376</v>
      </c>
      <c r="W8154" s="9">
        <v>5</v>
      </c>
      <c r="X8154" s="9">
        <f>INDEX(SLA_Policy!$D$2:$D$5,MATCH(F8154,SLA_Policy!$A$2:$A$5,0))</f>
        <v>120</v>
      </c>
      <c r="Y8154" s="9" t="str">
        <f>IF(E8154="Cancelled","Excluded",IF(D8154="",IF((SLA_Policy!$B$8-B8154)*24&gt;X8154,"Open - Breached","Open - On Track"),IF((D8154-B8154)*24&lt;=X8154,"Met","Breached")))</f>
        <v>Met</v>
      </c>
    </row>
    <row r="8155" spans="1:25" x14ac:dyDescent="0.25">
      <c r="A8155" s="9" t="s">
        <v>12340</v>
      </c>
      <c r="B8155" s="23">
        <v>46153.381249999999</v>
      </c>
      <c r="C8155" s="23">
        <v>46153.3881944444</v>
      </c>
      <c r="D8155" s="23">
        <v>46153.5625</v>
      </c>
      <c r="E8155" s="9" t="s">
        <v>212</v>
      </c>
      <c r="F8155" s="9" t="s">
        <v>189</v>
      </c>
      <c r="G8155" s="9" t="s">
        <v>213</v>
      </c>
      <c r="H8155" s="9" t="s">
        <v>88</v>
      </c>
      <c r="I8155" s="9" t="s">
        <v>92</v>
      </c>
      <c r="J8155" s="9" t="s">
        <v>717</v>
      </c>
      <c r="K8155" s="9" t="s">
        <v>262</v>
      </c>
      <c r="L8155" s="9" t="s">
        <v>226</v>
      </c>
      <c r="M8155" s="9" t="s">
        <v>1911</v>
      </c>
      <c r="N8155" s="9" t="s">
        <v>200</v>
      </c>
      <c r="O8155" s="9" t="s">
        <v>178</v>
      </c>
      <c r="P8155" s="9" t="s">
        <v>360</v>
      </c>
      <c r="Q8155" s="9" t="s">
        <v>219</v>
      </c>
      <c r="R8155" s="9">
        <v>0</v>
      </c>
      <c r="S8155" s="9">
        <v>17</v>
      </c>
      <c r="T8155" s="9" t="s">
        <v>220</v>
      </c>
      <c r="U8155" s="9" t="s">
        <v>290</v>
      </c>
      <c r="X8155" s="9">
        <f>INDEX(SLA_Policy!$D$2:$D$5,MATCH(F8155,SLA_Policy!$A$2:$A$5,0))</f>
        <v>120</v>
      </c>
      <c r="Y8155" s="9" t="str">
        <f>IF(E8155="Cancelled","Excluded",IF(D8155="",IF((SLA_Policy!$B$8-B8155)*24&gt;X8155,"Open - Breached","Open - On Track"),IF((D8155-B8155)*24&lt;=X8155,"Met","Breached")))</f>
        <v>Met</v>
      </c>
    </row>
    <row r="8156" spans="1:25" x14ac:dyDescent="0.25">
      <c r="A8156" s="9" t="s">
        <v>12341</v>
      </c>
      <c r="B8156" s="23">
        <v>46153.386805555601</v>
      </c>
      <c r="C8156" s="23">
        <v>46153.429166666698</v>
      </c>
      <c r="D8156" s="23">
        <v>46168.378472222197</v>
      </c>
      <c r="E8156" s="9" t="s">
        <v>212</v>
      </c>
      <c r="F8156" s="9" t="s">
        <v>188</v>
      </c>
      <c r="G8156" s="9" t="s">
        <v>236</v>
      </c>
      <c r="H8156" s="9" t="s">
        <v>163</v>
      </c>
      <c r="I8156" s="9" t="s">
        <v>315</v>
      </c>
      <c r="J8156" s="9" t="s">
        <v>475</v>
      </c>
      <c r="K8156" s="9" t="s">
        <v>246</v>
      </c>
      <c r="L8156" s="9" t="s">
        <v>226</v>
      </c>
      <c r="M8156" s="9" t="s">
        <v>569</v>
      </c>
      <c r="N8156" s="9" t="s">
        <v>197</v>
      </c>
      <c r="O8156" s="9" t="s">
        <v>180</v>
      </c>
      <c r="P8156" s="9" t="s">
        <v>318</v>
      </c>
      <c r="Q8156" s="9" t="s">
        <v>273</v>
      </c>
      <c r="R8156" s="9">
        <v>3</v>
      </c>
      <c r="S8156" s="9">
        <v>219</v>
      </c>
      <c r="T8156" s="9" t="s">
        <v>136</v>
      </c>
      <c r="U8156" s="9" t="s">
        <v>242</v>
      </c>
      <c r="W8156" s="9">
        <v>1</v>
      </c>
      <c r="X8156" s="9">
        <f>INDEX(SLA_Policy!$D$2:$D$5,MATCH(F8156,SLA_Policy!$A$2:$A$5,0))</f>
        <v>72</v>
      </c>
      <c r="Y8156" s="9" t="str">
        <f>IF(E8156="Cancelled","Excluded",IF(D8156="",IF((SLA_Policy!$B$8-B8156)*24&gt;X8156,"Open - Breached","Open - On Track"),IF((D8156-B8156)*24&lt;=X8156,"Met","Breached")))</f>
        <v>Breached</v>
      </c>
    </row>
    <row r="8157" spans="1:25" x14ac:dyDescent="0.25">
      <c r="A8157" s="9" t="s">
        <v>12342</v>
      </c>
      <c r="B8157" s="23">
        <v>46153.391666666699</v>
      </c>
      <c r="C8157" s="23">
        <v>46153.393750000003</v>
      </c>
      <c r="D8157" s="23">
        <v>46153.439583333296</v>
      </c>
      <c r="E8157" s="9" t="s">
        <v>212</v>
      </c>
      <c r="F8157" s="9" t="s">
        <v>189</v>
      </c>
      <c r="G8157" s="9" t="s">
        <v>213</v>
      </c>
      <c r="H8157" s="9" t="s">
        <v>161</v>
      </c>
      <c r="I8157" s="9" t="s">
        <v>454</v>
      </c>
      <c r="J8157" s="9" t="s">
        <v>7230</v>
      </c>
      <c r="K8157" s="9" t="s">
        <v>215</v>
      </c>
      <c r="L8157" s="9" t="s">
        <v>282</v>
      </c>
      <c r="M8157" s="9" t="s">
        <v>8232</v>
      </c>
      <c r="N8157" s="9" t="s">
        <v>198</v>
      </c>
      <c r="O8157" s="9" t="s">
        <v>116</v>
      </c>
      <c r="P8157" s="9" t="s">
        <v>525</v>
      </c>
      <c r="Q8157" s="9" t="s">
        <v>219</v>
      </c>
      <c r="R8157" s="9">
        <v>0</v>
      </c>
      <c r="S8157" s="9">
        <v>5</v>
      </c>
      <c r="U8157" s="9" t="s">
        <v>266</v>
      </c>
      <c r="W8157" s="9">
        <v>5</v>
      </c>
      <c r="X8157" s="9">
        <f>INDEX(SLA_Policy!$D$2:$D$5,MATCH(F8157,SLA_Policy!$A$2:$A$5,0))</f>
        <v>120</v>
      </c>
      <c r="Y8157" s="9" t="str">
        <f>IF(E8157="Cancelled","Excluded",IF(D8157="",IF((SLA_Policy!$B$8-B8157)*24&gt;X8157,"Open - Breached","Open - On Track"),IF((D8157-B8157)*24&lt;=X8157,"Met","Breached")))</f>
        <v>Met</v>
      </c>
    </row>
    <row r="8158" spans="1:25" x14ac:dyDescent="0.25">
      <c r="A8158" s="9" t="s">
        <v>12343</v>
      </c>
      <c r="B8158" s="23">
        <v>46153.3972222222</v>
      </c>
      <c r="C8158" s="23">
        <v>46153.4</v>
      </c>
      <c r="D8158" s="23">
        <v>46153.425000000003</v>
      </c>
      <c r="E8158" s="9" t="s">
        <v>212</v>
      </c>
      <c r="F8158" s="9" t="s">
        <v>188</v>
      </c>
      <c r="G8158" s="9" t="s">
        <v>213</v>
      </c>
      <c r="H8158" s="9" t="s">
        <v>161</v>
      </c>
      <c r="I8158" s="9" t="s">
        <v>454</v>
      </c>
      <c r="J8158" s="9" t="s">
        <v>2414</v>
      </c>
      <c r="K8158" s="9" t="s">
        <v>215</v>
      </c>
      <c r="L8158" s="9" t="s">
        <v>395</v>
      </c>
      <c r="M8158" s="9" t="s">
        <v>2958</v>
      </c>
      <c r="N8158" s="9" t="s">
        <v>198</v>
      </c>
      <c r="O8158" s="9" t="s">
        <v>116</v>
      </c>
      <c r="P8158" s="9" t="s">
        <v>234</v>
      </c>
      <c r="Q8158" s="9" t="s">
        <v>219</v>
      </c>
      <c r="R8158" s="9">
        <v>0</v>
      </c>
      <c r="S8158" s="9">
        <v>4</v>
      </c>
      <c r="U8158" s="9" t="s">
        <v>290</v>
      </c>
      <c r="X8158" s="9">
        <f>INDEX(SLA_Policy!$D$2:$D$5,MATCH(F8158,SLA_Policy!$A$2:$A$5,0))</f>
        <v>72</v>
      </c>
      <c r="Y8158" s="9" t="str">
        <f>IF(E8158="Cancelled","Excluded",IF(D8158="",IF((SLA_Policy!$B$8-B8158)*24&gt;X8158,"Open - Breached","Open - On Track"),IF((D8158-B8158)*24&lt;=X8158,"Met","Breached")))</f>
        <v>Met</v>
      </c>
    </row>
    <row r="8159" spans="1:25" x14ac:dyDescent="0.25">
      <c r="A8159" s="9" t="s">
        <v>12344</v>
      </c>
      <c r="B8159" s="23">
        <v>46153.397916666698</v>
      </c>
      <c r="C8159" s="23">
        <v>46153.420138888898</v>
      </c>
      <c r="D8159" s="23">
        <v>46153.636111111096</v>
      </c>
      <c r="E8159" s="9" t="s">
        <v>212</v>
      </c>
      <c r="F8159" s="9" t="s">
        <v>188</v>
      </c>
      <c r="G8159" s="9" t="s">
        <v>213</v>
      </c>
      <c r="H8159" s="9" t="s">
        <v>162</v>
      </c>
      <c r="I8159" s="9" t="s">
        <v>345</v>
      </c>
      <c r="J8159" s="9" t="s">
        <v>429</v>
      </c>
      <c r="K8159" s="9" t="s">
        <v>215</v>
      </c>
      <c r="L8159" s="9" t="s">
        <v>104</v>
      </c>
      <c r="M8159" s="9" t="s">
        <v>320</v>
      </c>
      <c r="N8159" s="9" t="s">
        <v>196</v>
      </c>
      <c r="O8159" s="9" t="s">
        <v>116</v>
      </c>
      <c r="P8159" s="9" t="s">
        <v>295</v>
      </c>
      <c r="Q8159" s="9" t="s">
        <v>219</v>
      </c>
      <c r="R8159" s="9">
        <v>0</v>
      </c>
      <c r="S8159" s="9">
        <v>28</v>
      </c>
      <c r="U8159" s="9" t="s">
        <v>266</v>
      </c>
      <c r="W8159" s="9">
        <v>5</v>
      </c>
      <c r="X8159" s="9">
        <f>INDEX(SLA_Policy!$D$2:$D$5,MATCH(F8159,SLA_Policy!$A$2:$A$5,0))</f>
        <v>72</v>
      </c>
      <c r="Y8159" s="9" t="str">
        <f>IF(E8159="Cancelled","Excluded",IF(D8159="",IF((SLA_Policy!$B$8-B8159)*24&gt;X8159,"Open - Breached","Open - On Track"),IF((D8159-B8159)*24&lt;=X8159,"Met","Breached")))</f>
        <v>Met</v>
      </c>
    </row>
    <row r="8160" spans="1:25" x14ac:dyDescent="0.25">
      <c r="A8160" s="9" t="s">
        <v>12345</v>
      </c>
      <c r="B8160" s="23">
        <v>46153.397916666698</v>
      </c>
      <c r="C8160" s="23">
        <v>46153.404861111099</v>
      </c>
      <c r="D8160" s="23">
        <v>46153.479166666701</v>
      </c>
      <c r="E8160" s="9" t="s">
        <v>212</v>
      </c>
      <c r="F8160" s="9" t="s">
        <v>188</v>
      </c>
      <c r="G8160" s="9" t="s">
        <v>213</v>
      </c>
      <c r="H8160" s="9" t="s">
        <v>161</v>
      </c>
      <c r="I8160" s="9" t="s">
        <v>389</v>
      </c>
      <c r="J8160" s="9" t="s">
        <v>1581</v>
      </c>
      <c r="K8160" s="9" t="s">
        <v>225</v>
      </c>
      <c r="L8160" s="9" t="s">
        <v>104</v>
      </c>
      <c r="M8160" s="9" t="s">
        <v>8626</v>
      </c>
      <c r="N8160" s="9" t="s">
        <v>198</v>
      </c>
      <c r="O8160" s="9" t="s">
        <v>116</v>
      </c>
      <c r="P8160" s="9" t="s">
        <v>218</v>
      </c>
      <c r="Q8160" s="9" t="s">
        <v>219</v>
      </c>
      <c r="R8160" s="9">
        <v>0</v>
      </c>
      <c r="S8160" s="9">
        <v>4</v>
      </c>
      <c r="U8160" s="9" t="s">
        <v>221</v>
      </c>
      <c r="X8160" s="9">
        <f>INDEX(SLA_Policy!$D$2:$D$5,MATCH(F8160,SLA_Policy!$A$2:$A$5,0))</f>
        <v>72</v>
      </c>
      <c r="Y8160" s="9" t="str">
        <f>IF(E8160="Cancelled","Excluded",IF(D8160="",IF((SLA_Policy!$B$8-B8160)*24&gt;X8160,"Open - Breached","Open - On Track"),IF((D8160-B8160)*24&lt;=X8160,"Met","Breached")))</f>
        <v>Met</v>
      </c>
    </row>
    <row r="8161" spans="1:25" x14ac:dyDescent="0.25">
      <c r="A8161" s="9" t="s">
        <v>12346</v>
      </c>
      <c r="B8161" s="23">
        <v>46153.398611111101</v>
      </c>
      <c r="C8161" s="23">
        <v>46153.403472222199</v>
      </c>
      <c r="D8161" s="23">
        <v>46155.386805555601</v>
      </c>
      <c r="E8161" s="9" t="s">
        <v>212</v>
      </c>
      <c r="F8161" s="9" t="s">
        <v>188</v>
      </c>
      <c r="G8161" s="9" t="s">
        <v>213</v>
      </c>
      <c r="H8161" s="9" t="s">
        <v>163</v>
      </c>
      <c r="I8161" s="9" t="s">
        <v>223</v>
      </c>
      <c r="J8161" s="9" t="s">
        <v>1514</v>
      </c>
      <c r="K8161" s="9" t="s">
        <v>303</v>
      </c>
      <c r="L8161" s="9" t="s">
        <v>270</v>
      </c>
      <c r="M8161" s="9" t="s">
        <v>12347</v>
      </c>
      <c r="N8161" s="9" t="s">
        <v>199</v>
      </c>
      <c r="O8161" s="9" t="s">
        <v>180</v>
      </c>
      <c r="P8161" s="9" t="s">
        <v>381</v>
      </c>
      <c r="Q8161" s="9" t="s">
        <v>219</v>
      </c>
      <c r="R8161" s="9">
        <v>0</v>
      </c>
      <c r="S8161" s="9">
        <v>41</v>
      </c>
      <c r="T8161" s="9" t="s">
        <v>220</v>
      </c>
      <c r="U8161" s="9" t="s">
        <v>230</v>
      </c>
      <c r="X8161" s="9">
        <f>INDEX(SLA_Policy!$D$2:$D$5,MATCH(F8161,SLA_Policy!$A$2:$A$5,0))</f>
        <v>72</v>
      </c>
      <c r="Y8161" s="9" t="str">
        <f>IF(E8161="Cancelled","Excluded",IF(D8161="",IF((SLA_Policy!$B$8-B8161)*24&gt;X8161,"Open - Breached","Open - On Track"),IF((D8161-B8161)*24&lt;=X8161,"Met","Breached")))</f>
        <v>Met</v>
      </c>
    </row>
    <row r="8162" spans="1:25" x14ac:dyDescent="0.25">
      <c r="A8162" s="9" t="s">
        <v>12348</v>
      </c>
      <c r="B8162" s="23">
        <v>46153.402777777803</v>
      </c>
      <c r="C8162" s="23">
        <v>46153.417361111096</v>
      </c>
      <c r="D8162" s="23">
        <v>46153.641666666699</v>
      </c>
      <c r="E8162" s="9" t="s">
        <v>212</v>
      </c>
      <c r="F8162" s="9" t="s">
        <v>188</v>
      </c>
      <c r="G8162" s="9" t="s">
        <v>213</v>
      </c>
      <c r="H8162" s="9" t="s">
        <v>162</v>
      </c>
      <c r="I8162" s="9" t="s">
        <v>345</v>
      </c>
      <c r="J8162" s="9" t="s">
        <v>3279</v>
      </c>
      <c r="K8162" s="9" t="s">
        <v>246</v>
      </c>
      <c r="L8162" s="9" t="s">
        <v>282</v>
      </c>
      <c r="M8162" s="9" t="s">
        <v>2172</v>
      </c>
      <c r="N8162" s="9" t="s">
        <v>197</v>
      </c>
      <c r="O8162" s="9" t="s">
        <v>179</v>
      </c>
      <c r="P8162" s="9" t="s">
        <v>313</v>
      </c>
      <c r="Q8162" s="9" t="s">
        <v>219</v>
      </c>
      <c r="R8162" s="9">
        <v>1</v>
      </c>
      <c r="S8162" s="9">
        <v>18</v>
      </c>
      <c r="U8162" s="9" t="s">
        <v>266</v>
      </c>
      <c r="X8162" s="9">
        <f>INDEX(SLA_Policy!$D$2:$D$5,MATCH(F8162,SLA_Policy!$A$2:$A$5,0))</f>
        <v>72</v>
      </c>
      <c r="Y8162" s="9" t="str">
        <f>IF(E8162="Cancelled","Excluded",IF(D8162="",IF((SLA_Policy!$B$8-B8162)*24&gt;X8162,"Open - Breached","Open - On Track"),IF((D8162-B8162)*24&lt;=X8162,"Met","Breached")))</f>
        <v>Met</v>
      </c>
    </row>
    <row r="8163" spans="1:25" x14ac:dyDescent="0.25">
      <c r="A8163" s="9" t="s">
        <v>12349</v>
      </c>
      <c r="B8163" s="23">
        <v>46153.404861111099</v>
      </c>
      <c r="C8163" s="23">
        <v>46153.426388888904</v>
      </c>
      <c r="D8163" s="23">
        <v>46154.703472222202</v>
      </c>
      <c r="E8163" s="9" t="s">
        <v>212</v>
      </c>
      <c r="F8163" s="9" t="s">
        <v>189</v>
      </c>
      <c r="G8163" s="9" t="s">
        <v>213</v>
      </c>
      <c r="H8163" s="9" t="s">
        <v>163</v>
      </c>
      <c r="I8163" s="9" t="s">
        <v>405</v>
      </c>
      <c r="J8163" s="9" t="s">
        <v>3548</v>
      </c>
      <c r="K8163" s="9" t="s">
        <v>225</v>
      </c>
      <c r="L8163" s="9" t="s">
        <v>293</v>
      </c>
      <c r="M8163" s="9" t="s">
        <v>1637</v>
      </c>
      <c r="N8163" s="9" t="s">
        <v>197</v>
      </c>
      <c r="O8163" s="9" t="s">
        <v>116</v>
      </c>
      <c r="P8163" s="9" t="s">
        <v>258</v>
      </c>
      <c r="Q8163" s="9" t="s">
        <v>219</v>
      </c>
      <c r="R8163" s="9">
        <v>0</v>
      </c>
      <c r="S8163" s="9">
        <v>13</v>
      </c>
      <c r="U8163" s="9" t="s">
        <v>230</v>
      </c>
      <c r="X8163" s="9">
        <f>INDEX(SLA_Policy!$D$2:$D$5,MATCH(F8163,SLA_Policy!$A$2:$A$5,0))</f>
        <v>120</v>
      </c>
      <c r="Y8163" s="9" t="str">
        <f>IF(E8163="Cancelled","Excluded",IF(D8163="",IF((SLA_Policy!$B$8-B8163)*24&gt;X8163,"Open - Breached","Open - On Track"),IF((D8163-B8163)*24&lt;=X8163,"Met","Breached")))</f>
        <v>Met</v>
      </c>
    </row>
    <row r="8164" spans="1:25" x14ac:dyDescent="0.25">
      <c r="A8164" s="9" t="s">
        <v>12350</v>
      </c>
      <c r="B8164" s="23">
        <v>46153.409027777801</v>
      </c>
      <c r="C8164" s="23">
        <v>46153.422916666699</v>
      </c>
      <c r="D8164" s="23">
        <v>46153.436111111099</v>
      </c>
      <c r="E8164" s="9" t="s">
        <v>212</v>
      </c>
      <c r="F8164" s="9" t="s">
        <v>189</v>
      </c>
      <c r="G8164" s="9" t="s">
        <v>213</v>
      </c>
      <c r="H8164" s="9" t="s">
        <v>161</v>
      </c>
      <c r="I8164" s="9" t="s">
        <v>389</v>
      </c>
      <c r="J8164" s="9" t="s">
        <v>767</v>
      </c>
      <c r="K8164" s="9" t="s">
        <v>246</v>
      </c>
      <c r="L8164" s="9" t="s">
        <v>293</v>
      </c>
      <c r="M8164" s="9" t="s">
        <v>3596</v>
      </c>
      <c r="N8164" s="9" t="s">
        <v>200</v>
      </c>
      <c r="O8164" s="9" t="s">
        <v>116</v>
      </c>
      <c r="P8164" s="9" t="s">
        <v>258</v>
      </c>
      <c r="Q8164" s="9" t="s">
        <v>219</v>
      </c>
      <c r="R8164" s="9">
        <v>0</v>
      </c>
      <c r="S8164" s="9">
        <v>4</v>
      </c>
      <c r="U8164" s="9" t="s">
        <v>290</v>
      </c>
      <c r="X8164" s="9">
        <f>INDEX(SLA_Policy!$D$2:$D$5,MATCH(F8164,SLA_Policy!$A$2:$A$5,0))</f>
        <v>120</v>
      </c>
      <c r="Y8164" s="9" t="str">
        <f>IF(E8164="Cancelled","Excluded",IF(D8164="",IF((SLA_Policy!$B$8-B8164)*24&gt;X8164,"Open - Breached","Open - On Track"),IF((D8164-B8164)*24&lt;=X8164,"Met","Breached")))</f>
        <v>Met</v>
      </c>
    </row>
    <row r="8165" spans="1:25" x14ac:dyDescent="0.25">
      <c r="A8165" s="9" t="s">
        <v>12351</v>
      </c>
      <c r="B8165" s="23">
        <v>46153.411805555603</v>
      </c>
      <c r="C8165" s="23">
        <v>46153.534027777801</v>
      </c>
      <c r="D8165" s="23">
        <v>46154.318749999999</v>
      </c>
      <c r="E8165" s="9" t="s">
        <v>212</v>
      </c>
      <c r="F8165" s="9" t="s">
        <v>189</v>
      </c>
      <c r="G8165" s="9" t="s">
        <v>213</v>
      </c>
      <c r="H8165" s="9" t="s">
        <v>162</v>
      </c>
      <c r="I8165" s="9" t="s">
        <v>345</v>
      </c>
      <c r="J8165" s="9" t="s">
        <v>2650</v>
      </c>
      <c r="K8165" s="9" t="s">
        <v>246</v>
      </c>
      <c r="L8165" s="9" t="s">
        <v>311</v>
      </c>
      <c r="M8165" s="9" t="s">
        <v>1565</v>
      </c>
      <c r="N8165" s="9" t="s">
        <v>197</v>
      </c>
      <c r="O8165" s="9" t="s">
        <v>179</v>
      </c>
      <c r="P8165" s="9" t="s">
        <v>284</v>
      </c>
      <c r="Q8165" s="9" t="s">
        <v>219</v>
      </c>
      <c r="R8165" s="9">
        <v>0</v>
      </c>
      <c r="S8165" s="9">
        <v>12</v>
      </c>
      <c r="U8165" s="9" t="s">
        <v>290</v>
      </c>
      <c r="X8165" s="9">
        <f>INDEX(SLA_Policy!$D$2:$D$5,MATCH(F8165,SLA_Policy!$A$2:$A$5,0))</f>
        <v>120</v>
      </c>
      <c r="Y8165" s="9" t="str">
        <f>IF(E8165="Cancelled","Excluded",IF(D8165="",IF((SLA_Policy!$B$8-B8165)*24&gt;X8165,"Open - Breached","Open - On Track"),IF((D8165-B8165)*24&lt;=X8165,"Met","Breached")))</f>
        <v>Met</v>
      </c>
    </row>
    <row r="8166" spans="1:25" x14ac:dyDescent="0.25">
      <c r="A8166" s="9" t="s">
        <v>12352</v>
      </c>
      <c r="B8166" s="23">
        <v>46153.413194444503</v>
      </c>
      <c r="C8166" s="23">
        <v>46153.457638888904</v>
      </c>
      <c r="D8166" s="23">
        <v>46153.704861111102</v>
      </c>
      <c r="E8166" s="9" t="s">
        <v>212</v>
      </c>
      <c r="F8166" s="9" t="s">
        <v>188</v>
      </c>
      <c r="G8166" s="9" t="s">
        <v>213</v>
      </c>
      <c r="H8166" s="9" t="s">
        <v>161</v>
      </c>
      <c r="I8166" s="9" t="s">
        <v>297</v>
      </c>
      <c r="J8166" s="9" t="s">
        <v>6692</v>
      </c>
      <c r="K8166" s="9" t="s">
        <v>246</v>
      </c>
      <c r="L8166" s="9" t="s">
        <v>216</v>
      </c>
      <c r="M8166" s="9" t="s">
        <v>1071</v>
      </c>
      <c r="N8166" s="9" t="s">
        <v>196</v>
      </c>
      <c r="O8166" s="9" t="s">
        <v>177</v>
      </c>
      <c r="P8166" s="9" t="s">
        <v>457</v>
      </c>
      <c r="Q8166" s="9" t="s">
        <v>219</v>
      </c>
      <c r="R8166" s="9">
        <v>0</v>
      </c>
      <c r="S8166" s="9">
        <v>15</v>
      </c>
      <c r="U8166" s="9" t="s">
        <v>290</v>
      </c>
      <c r="X8166" s="9">
        <f>INDEX(SLA_Policy!$D$2:$D$5,MATCH(F8166,SLA_Policy!$A$2:$A$5,0))</f>
        <v>72</v>
      </c>
      <c r="Y8166" s="9" t="str">
        <f>IF(E8166="Cancelled","Excluded",IF(D8166="",IF((SLA_Policy!$B$8-B8166)*24&gt;X8166,"Open - Breached","Open - On Track"),IF((D8166-B8166)*24&lt;=X8166,"Met","Breached")))</f>
        <v>Met</v>
      </c>
    </row>
    <row r="8167" spans="1:25" x14ac:dyDescent="0.25">
      <c r="A8167" s="9" t="s">
        <v>12353</v>
      </c>
      <c r="B8167" s="23">
        <v>46153.4152777778</v>
      </c>
      <c r="C8167" s="23">
        <v>46153.421527777798</v>
      </c>
      <c r="D8167" s="23">
        <v>46154.391666666699</v>
      </c>
      <c r="E8167" s="9" t="s">
        <v>212</v>
      </c>
      <c r="F8167" s="9" t="s">
        <v>188</v>
      </c>
      <c r="G8167" s="9" t="s">
        <v>213</v>
      </c>
      <c r="H8167" s="9" t="s">
        <v>163</v>
      </c>
      <c r="I8167" s="9" t="s">
        <v>250</v>
      </c>
      <c r="J8167" s="9" t="s">
        <v>1407</v>
      </c>
      <c r="K8167" s="9" t="s">
        <v>225</v>
      </c>
      <c r="L8167" s="9" t="s">
        <v>104</v>
      </c>
      <c r="M8167" s="9" t="s">
        <v>4482</v>
      </c>
      <c r="N8167" s="9" t="s">
        <v>199</v>
      </c>
      <c r="O8167" s="9" t="s">
        <v>176</v>
      </c>
      <c r="P8167" s="9" t="s">
        <v>503</v>
      </c>
      <c r="Q8167" s="9" t="s">
        <v>219</v>
      </c>
      <c r="R8167" s="9">
        <v>0</v>
      </c>
      <c r="S8167" s="9">
        <v>56</v>
      </c>
      <c r="T8167" s="9" t="s">
        <v>220</v>
      </c>
      <c r="U8167" s="9" t="s">
        <v>230</v>
      </c>
      <c r="X8167" s="9">
        <f>INDEX(SLA_Policy!$D$2:$D$5,MATCH(F8167,SLA_Policy!$A$2:$A$5,0))</f>
        <v>72</v>
      </c>
      <c r="Y8167" s="9" t="str">
        <f>IF(E8167="Cancelled","Excluded",IF(D8167="",IF((SLA_Policy!$B$8-B8167)*24&gt;X8167,"Open - Breached","Open - On Track"),IF((D8167-B8167)*24&lt;=X8167,"Met","Breached")))</f>
        <v>Met</v>
      </c>
    </row>
    <row r="8168" spans="1:25" x14ac:dyDescent="0.25">
      <c r="A8168" s="9" t="s">
        <v>12354</v>
      </c>
      <c r="B8168" s="23">
        <v>46153.436111111099</v>
      </c>
      <c r="C8168" s="23">
        <v>46153.457638888904</v>
      </c>
      <c r="D8168" s="23">
        <v>46153.461805555598</v>
      </c>
      <c r="E8168" s="9" t="s">
        <v>212</v>
      </c>
      <c r="F8168" s="9" t="s">
        <v>189</v>
      </c>
      <c r="G8168" s="9" t="s">
        <v>213</v>
      </c>
      <c r="H8168" s="9" t="s">
        <v>161</v>
      </c>
      <c r="I8168" s="9" t="s">
        <v>389</v>
      </c>
      <c r="J8168" s="9" t="s">
        <v>1581</v>
      </c>
      <c r="K8168" s="9" t="s">
        <v>303</v>
      </c>
      <c r="L8168" s="9" t="s">
        <v>216</v>
      </c>
      <c r="M8168" s="9" t="s">
        <v>4667</v>
      </c>
      <c r="N8168" s="9" t="s">
        <v>198</v>
      </c>
      <c r="O8168" s="9" t="s">
        <v>116</v>
      </c>
      <c r="P8168" s="9" t="s">
        <v>590</v>
      </c>
      <c r="Q8168" s="9" t="s">
        <v>219</v>
      </c>
      <c r="R8168" s="9">
        <v>0</v>
      </c>
      <c r="S8168" s="9">
        <v>7</v>
      </c>
      <c r="U8168" s="9" t="s">
        <v>221</v>
      </c>
      <c r="W8168" s="9">
        <v>5</v>
      </c>
      <c r="X8168" s="9">
        <f>INDEX(SLA_Policy!$D$2:$D$5,MATCH(F8168,SLA_Policy!$A$2:$A$5,0))</f>
        <v>120</v>
      </c>
      <c r="Y8168" s="9" t="str">
        <f>IF(E8168="Cancelled","Excluded",IF(D8168="",IF((SLA_Policy!$B$8-B8168)*24&gt;X8168,"Open - Breached","Open - On Track"),IF((D8168-B8168)*24&lt;=X8168,"Met","Breached")))</f>
        <v>Met</v>
      </c>
    </row>
    <row r="8169" spans="1:25" x14ac:dyDescent="0.25">
      <c r="A8169" s="9" t="s">
        <v>12355</v>
      </c>
      <c r="B8169" s="23">
        <v>46153.4375</v>
      </c>
      <c r="C8169" s="23">
        <v>46153.438888888901</v>
      </c>
      <c r="D8169" s="23">
        <v>46153.570138888899</v>
      </c>
      <c r="E8169" s="9" t="s">
        <v>212</v>
      </c>
      <c r="F8169" s="9" t="s">
        <v>188</v>
      </c>
      <c r="G8169" s="9" t="s">
        <v>236</v>
      </c>
      <c r="H8169" s="9" t="s">
        <v>161</v>
      </c>
      <c r="I8169" s="9" t="s">
        <v>505</v>
      </c>
      <c r="J8169" s="9" t="s">
        <v>1591</v>
      </c>
      <c r="K8169" s="9" t="s">
        <v>246</v>
      </c>
      <c r="L8169" s="9" t="s">
        <v>311</v>
      </c>
      <c r="M8169" s="9" t="s">
        <v>1293</v>
      </c>
      <c r="N8169" s="9" t="s">
        <v>198</v>
      </c>
      <c r="O8169" s="9" t="s">
        <v>177</v>
      </c>
      <c r="P8169" s="9" t="s">
        <v>241</v>
      </c>
      <c r="Q8169" s="9" t="s">
        <v>219</v>
      </c>
      <c r="R8169" s="9">
        <v>0</v>
      </c>
      <c r="S8169" s="9">
        <v>34</v>
      </c>
      <c r="U8169" s="9" t="s">
        <v>242</v>
      </c>
      <c r="X8169" s="9">
        <f>INDEX(SLA_Policy!$D$2:$D$5,MATCH(F8169,SLA_Policy!$A$2:$A$5,0))</f>
        <v>72</v>
      </c>
      <c r="Y8169" s="9" t="str">
        <f>IF(E8169="Cancelled","Excluded",IF(D8169="",IF((SLA_Policy!$B$8-B8169)*24&gt;X8169,"Open - Breached","Open - On Track"),IF((D8169-B8169)*24&lt;=X8169,"Met","Breached")))</f>
        <v>Met</v>
      </c>
    </row>
    <row r="8170" spans="1:25" x14ac:dyDescent="0.25">
      <c r="A8170" s="9" t="s">
        <v>12356</v>
      </c>
      <c r="B8170" s="23">
        <v>46153.440972222197</v>
      </c>
      <c r="C8170" s="23">
        <v>46153.681250000001</v>
      </c>
      <c r="D8170" s="23">
        <v>46155.592361111099</v>
      </c>
      <c r="E8170" s="9" t="s">
        <v>212</v>
      </c>
      <c r="F8170" s="9" t="s">
        <v>189</v>
      </c>
      <c r="G8170" s="9" t="s">
        <v>213</v>
      </c>
      <c r="H8170" s="9" t="s">
        <v>88</v>
      </c>
      <c r="I8170" s="9" t="s">
        <v>268</v>
      </c>
      <c r="J8170" s="9" t="s">
        <v>638</v>
      </c>
      <c r="K8170" s="9" t="s">
        <v>239</v>
      </c>
      <c r="L8170" s="9" t="s">
        <v>311</v>
      </c>
      <c r="M8170" s="9" t="s">
        <v>12357</v>
      </c>
      <c r="N8170" s="9" t="s">
        <v>197</v>
      </c>
      <c r="O8170" s="9" t="s">
        <v>178</v>
      </c>
      <c r="P8170" s="9" t="s">
        <v>272</v>
      </c>
      <c r="Q8170" s="9" t="s">
        <v>219</v>
      </c>
      <c r="R8170" s="9">
        <v>1</v>
      </c>
      <c r="S8170" s="9">
        <v>25</v>
      </c>
      <c r="T8170" s="9" t="s">
        <v>220</v>
      </c>
      <c r="U8170" s="9" t="s">
        <v>376</v>
      </c>
      <c r="X8170" s="9">
        <f>INDEX(SLA_Policy!$D$2:$D$5,MATCH(F8170,SLA_Policy!$A$2:$A$5,0))</f>
        <v>120</v>
      </c>
      <c r="Y8170" s="9" t="str">
        <f>IF(E8170="Cancelled","Excluded",IF(D8170="",IF((SLA_Policy!$B$8-B8170)*24&gt;X8170,"Open - Breached","Open - On Track"),IF((D8170-B8170)*24&lt;=X8170,"Met","Breached")))</f>
        <v>Met</v>
      </c>
    </row>
    <row r="8171" spans="1:25" x14ac:dyDescent="0.25">
      <c r="A8171" s="9" t="s">
        <v>12358</v>
      </c>
      <c r="B8171" s="23">
        <v>46153.451388888898</v>
      </c>
      <c r="C8171" s="23">
        <v>46153.507638888899</v>
      </c>
      <c r="D8171" s="23">
        <v>46153.588888888902</v>
      </c>
      <c r="E8171" s="9" t="s">
        <v>212</v>
      </c>
      <c r="F8171" s="9" t="s">
        <v>189</v>
      </c>
      <c r="G8171" s="9" t="s">
        <v>213</v>
      </c>
      <c r="H8171" s="9" t="s">
        <v>165</v>
      </c>
      <c r="I8171" s="9" t="s">
        <v>469</v>
      </c>
      <c r="J8171" s="9" t="s">
        <v>1448</v>
      </c>
      <c r="K8171" s="9" t="s">
        <v>246</v>
      </c>
      <c r="L8171" s="9" t="s">
        <v>226</v>
      </c>
      <c r="M8171" s="9" t="s">
        <v>4657</v>
      </c>
      <c r="N8171" s="9" t="s">
        <v>196</v>
      </c>
      <c r="O8171" s="9" t="s">
        <v>176</v>
      </c>
      <c r="P8171" s="9" t="s">
        <v>570</v>
      </c>
      <c r="Q8171" s="9" t="s">
        <v>273</v>
      </c>
      <c r="R8171" s="9">
        <v>0</v>
      </c>
      <c r="S8171" s="9">
        <v>16</v>
      </c>
      <c r="U8171" s="9" t="s">
        <v>266</v>
      </c>
      <c r="W8171" s="9">
        <v>4</v>
      </c>
      <c r="X8171" s="9">
        <f>INDEX(SLA_Policy!$D$2:$D$5,MATCH(F8171,SLA_Policy!$A$2:$A$5,0))</f>
        <v>120</v>
      </c>
      <c r="Y8171" s="9" t="str">
        <f>IF(E8171="Cancelled","Excluded",IF(D8171="",IF((SLA_Policy!$B$8-B8171)*24&gt;X8171,"Open - Breached","Open - On Track"),IF((D8171-B8171)*24&lt;=X8171,"Met","Breached")))</f>
        <v>Met</v>
      </c>
    </row>
    <row r="8172" spans="1:25" x14ac:dyDescent="0.25">
      <c r="A8172" s="9" t="s">
        <v>12359</v>
      </c>
      <c r="B8172" s="23">
        <v>46153.461111111101</v>
      </c>
      <c r="C8172" s="23">
        <v>46153.467361111099</v>
      </c>
      <c r="D8172" s="23">
        <v>46154.379861111098</v>
      </c>
      <c r="E8172" s="9" t="s">
        <v>212</v>
      </c>
      <c r="F8172" s="9" t="s">
        <v>188</v>
      </c>
      <c r="G8172" s="9" t="s">
        <v>213</v>
      </c>
      <c r="H8172" s="9" t="s">
        <v>163</v>
      </c>
      <c r="I8172" s="9" t="s">
        <v>223</v>
      </c>
      <c r="J8172" s="9" t="s">
        <v>11146</v>
      </c>
      <c r="K8172" s="9" t="s">
        <v>303</v>
      </c>
      <c r="L8172" s="9" t="s">
        <v>216</v>
      </c>
      <c r="M8172" s="9" t="s">
        <v>5356</v>
      </c>
      <c r="N8172" s="9" t="s">
        <v>198</v>
      </c>
      <c r="O8172" s="9" t="s">
        <v>176</v>
      </c>
      <c r="P8172" s="9" t="s">
        <v>503</v>
      </c>
      <c r="Q8172" s="9" t="s">
        <v>273</v>
      </c>
      <c r="R8172" s="9">
        <v>0</v>
      </c>
      <c r="S8172" s="9">
        <v>48</v>
      </c>
      <c r="T8172" s="9" t="s">
        <v>229</v>
      </c>
      <c r="U8172" s="9" t="s">
        <v>266</v>
      </c>
      <c r="W8172" s="9">
        <v>5</v>
      </c>
      <c r="X8172" s="9">
        <f>INDEX(SLA_Policy!$D$2:$D$5,MATCH(F8172,SLA_Policy!$A$2:$A$5,0))</f>
        <v>72</v>
      </c>
      <c r="Y8172" s="9" t="str">
        <f>IF(E8172="Cancelled","Excluded",IF(D8172="",IF((SLA_Policy!$B$8-B8172)*24&gt;X8172,"Open - Breached","Open - On Track"),IF((D8172-B8172)*24&lt;=X8172,"Met","Breached")))</f>
        <v>Met</v>
      </c>
    </row>
    <row r="8173" spans="1:25" x14ac:dyDescent="0.25">
      <c r="A8173" s="9" t="s">
        <v>12360</v>
      </c>
      <c r="B8173" s="23">
        <v>46153.461805555598</v>
      </c>
      <c r="C8173" s="23">
        <v>46153.476388888899</v>
      </c>
      <c r="D8173" s="23">
        <v>46154.338888888902</v>
      </c>
      <c r="E8173" s="9" t="s">
        <v>212</v>
      </c>
      <c r="F8173" s="9" t="s">
        <v>188</v>
      </c>
      <c r="G8173" s="9" t="s">
        <v>213</v>
      </c>
      <c r="H8173" s="9" t="s">
        <v>161</v>
      </c>
      <c r="I8173" s="9" t="s">
        <v>297</v>
      </c>
      <c r="J8173" s="9" t="s">
        <v>4542</v>
      </c>
      <c r="K8173" s="9" t="s">
        <v>246</v>
      </c>
      <c r="L8173" s="9" t="s">
        <v>293</v>
      </c>
      <c r="M8173" s="9" t="s">
        <v>3343</v>
      </c>
      <c r="N8173" s="9" t="s">
        <v>198</v>
      </c>
      <c r="O8173" s="9" t="s">
        <v>177</v>
      </c>
      <c r="P8173" s="9" t="s">
        <v>457</v>
      </c>
      <c r="Q8173" s="9" t="s">
        <v>219</v>
      </c>
      <c r="R8173" s="9">
        <v>0</v>
      </c>
      <c r="S8173" s="9">
        <v>12</v>
      </c>
      <c r="U8173" s="9" t="s">
        <v>221</v>
      </c>
      <c r="X8173" s="9">
        <f>INDEX(SLA_Policy!$D$2:$D$5,MATCH(F8173,SLA_Policy!$A$2:$A$5,0))</f>
        <v>72</v>
      </c>
      <c r="Y8173" s="9" t="str">
        <f>IF(E8173="Cancelled","Excluded",IF(D8173="",IF((SLA_Policy!$B$8-B8173)*24&gt;X8173,"Open - Breached","Open - On Track"),IF((D8173-B8173)*24&lt;=X8173,"Met","Breached")))</f>
        <v>Met</v>
      </c>
    </row>
    <row r="8174" spans="1:25" x14ac:dyDescent="0.25">
      <c r="A8174" s="9" t="s">
        <v>12361</v>
      </c>
      <c r="B8174" s="23">
        <v>46153.478472222203</v>
      </c>
      <c r="C8174" s="23">
        <v>46153.5090277778</v>
      </c>
      <c r="D8174" s="23">
        <v>46154.494444444397</v>
      </c>
      <c r="E8174" s="9" t="s">
        <v>212</v>
      </c>
      <c r="F8174" s="9" t="s">
        <v>189</v>
      </c>
      <c r="G8174" s="9" t="s">
        <v>213</v>
      </c>
      <c r="H8174" s="9" t="s">
        <v>162</v>
      </c>
      <c r="I8174" s="9" t="s">
        <v>244</v>
      </c>
      <c r="J8174" s="9" t="s">
        <v>561</v>
      </c>
      <c r="K8174" s="9" t="s">
        <v>303</v>
      </c>
      <c r="L8174" s="9" t="s">
        <v>104</v>
      </c>
      <c r="M8174" s="9" t="s">
        <v>304</v>
      </c>
      <c r="N8174" s="9" t="s">
        <v>196</v>
      </c>
      <c r="O8174" s="9" t="s">
        <v>116</v>
      </c>
      <c r="P8174" s="9" t="s">
        <v>342</v>
      </c>
      <c r="Q8174" s="9" t="s">
        <v>219</v>
      </c>
      <c r="R8174" s="9">
        <v>0</v>
      </c>
      <c r="S8174" s="9">
        <v>17</v>
      </c>
      <c r="U8174" s="9" t="s">
        <v>661</v>
      </c>
      <c r="X8174" s="9">
        <f>INDEX(SLA_Policy!$D$2:$D$5,MATCH(F8174,SLA_Policy!$A$2:$A$5,0))</f>
        <v>120</v>
      </c>
      <c r="Y8174" s="9" t="str">
        <f>IF(E8174="Cancelled","Excluded",IF(D8174="",IF((SLA_Policy!$B$8-B8174)*24&gt;X8174,"Open - Breached","Open - On Track"),IF((D8174-B8174)*24&lt;=X8174,"Met","Breached")))</f>
        <v>Met</v>
      </c>
    </row>
    <row r="8175" spans="1:25" x14ac:dyDescent="0.25">
      <c r="A8175" s="9" t="s">
        <v>12362</v>
      </c>
      <c r="B8175" s="23">
        <v>46153.489583333299</v>
      </c>
      <c r="C8175" s="23">
        <v>46153.55</v>
      </c>
      <c r="D8175" s="23">
        <v>46153.760416666701</v>
      </c>
      <c r="E8175" s="9" t="s">
        <v>212</v>
      </c>
      <c r="F8175" s="9" t="s">
        <v>188</v>
      </c>
      <c r="G8175" s="9" t="s">
        <v>213</v>
      </c>
      <c r="H8175" s="9" t="s">
        <v>162</v>
      </c>
      <c r="I8175" s="9" t="s">
        <v>345</v>
      </c>
      <c r="J8175" s="9" t="s">
        <v>1501</v>
      </c>
      <c r="K8175" s="9" t="s">
        <v>246</v>
      </c>
      <c r="L8175" s="9" t="s">
        <v>282</v>
      </c>
      <c r="M8175" s="9" t="s">
        <v>3229</v>
      </c>
      <c r="N8175" s="9" t="s">
        <v>197</v>
      </c>
      <c r="O8175" s="9" t="s">
        <v>179</v>
      </c>
      <c r="P8175" s="9" t="s">
        <v>284</v>
      </c>
      <c r="Q8175" s="9" t="s">
        <v>219</v>
      </c>
      <c r="R8175" s="9">
        <v>0</v>
      </c>
      <c r="S8175" s="9">
        <v>26</v>
      </c>
      <c r="U8175" s="9" t="s">
        <v>290</v>
      </c>
      <c r="X8175" s="9">
        <f>INDEX(SLA_Policy!$D$2:$D$5,MATCH(F8175,SLA_Policy!$A$2:$A$5,0))</f>
        <v>72</v>
      </c>
      <c r="Y8175" s="9" t="str">
        <f>IF(E8175="Cancelled","Excluded",IF(D8175="",IF((SLA_Policy!$B$8-B8175)*24&gt;X8175,"Open - Breached","Open - On Track"),IF((D8175-B8175)*24&lt;=X8175,"Met","Breached")))</f>
        <v>Met</v>
      </c>
    </row>
    <row r="8176" spans="1:25" x14ac:dyDescent="0.25">
      <c r="A8176" s="9" t="s">
        <v>12363</v>
      </c>
      <c r="B8176" s="23">
        <v>46153.495138888902</v>
      </c>
      <c r="C8176" s="23">
        <v>46153.545138888898</v>
      </c>
      <c r="D8176" s="23">
        <v>46154.4152777778</v>
      </c>
      <c r="E8176" s="9" t="s">
        <v>212</v>
      </c>
      <c r="F8176" s="9" t="s">
        <v>189</v>
      </c>
      <c r="G8176" s="9" t="s">
        <v>236</v>
      </c>
      <c r="H8176" s="9" t="s">
        <v>161</v>
      </c>
      <c r="I8176" s="9" t="s">
        <v>237</v>
      </c>
      <c r="J8176" s="9" t="s">
        <v>775</v>
      </c>
      <c r="K8176" s="9" t="s">
        <v>303</v>
      </c>
      <c r="L8176" s="9" t="s">
        <v>282</v>
      </c>
      <c r="M8176" s="9" t="s">
        <v>1209</v>
      </c>
      <c r="N8176" s="9" t="s">
        <v>196</v>
      </c>
      <c r="O8176" s="9" t="s">
        <v>179</v>
      </c>
      <c r="P8176" s="9" t="s">
        <v>264</v>
      </c>
      <c r="Q8176" s="9" t="s">
        <v>219</v>
      </c>
      <c r="R8176" s="9">
        <v>0</v>
      </c>
      <c r="S8176" s="9">
        <v>24</v>
      </c>
      <c r="U8176" s="9" t="s">
        <v>242</v>
      </c>
      <c r="X8176" s="9">
        <f>INDEX(SLA_Policy!$D$2:$D$5,MATCH(F8176,SLA_Policy!$A$2:$A$5,0))</f>
        <v>120</v>
      </c>
      <c r="Y8176" s="9" t="str">
        <f>IF(E8176="Cancelled","Excluded",IF(D8176="",IF((SLA_Policy!$B$8-B8176)*24&gt;X8176,"Open - Breached","Open - On Track"),IF((D8176-B8176)*24&lt;=X8176,"Met","Breached")))</f>
        <v>Met</v>
      </c>
    </row>
    <row r="8177" spans="1:25" x14ac:dyDescent="0.25">
      <c r="A8177" s="9" t="s">
        <v>12364</v>
      </c>
      <c r="B8177" s="23">
        <v>46153.495833333298</v>
      </c>
      <c r="C8177" s="23">
        <v>46153.598611111098</v>
      </c>
      <c r="D8177" s="23">
        <v>46154.376388888901</v>
      </c>
      <c r="E8177" s="9" t="s">
        <v>212</v>
      </c>
      <c r="F8177" s="9" t="s">
        <v>189</v>
      </c>
      <c r="G8177" s="9" t="s">
        <v>213</v>
      </c>
      <c r="H8177" s="9" t="s">
        <v>163</v>
      </c>
      <c r="I8177" s="9" t="s">
        <v>405</v>
      </c>
      <c r="J8177" s="9" t="s">
        <v>1760</v>
      </c>
      <c r="K8177" s="9" t="s">
        <v>303</v>
      </c>
      <c r="L8177" s="9" t="s">
        <v>104</v>
      </c>
      <c r="M8177" s="9" t="s">
        <v>491</v>
      </c>
      <c r="N8177" s="9" t="s">
        <v>197</v>
      </c>
      <c r="O8177" s="9" t="s">
        <v>176</v>
      </c>
      <c r="P8177" s="9" t="s">
        <v>419</v>
      </c>
      <c r="Q8177" s="9" t="s">
        <v>219</v>
      </c>
      <c r="R8177" s="9">
        <v>0</v>
      </c>
      <c r="S8177" s="9">
        <v>24</v>
      </c>
      <c r="U8177" s="9" t="s">
        <v>266</v>
      </c>
      <c r="W8177" s="9">
        <v>5</v>
      </c>
      <c r="X8177" s="9">
        <f>INDEX(SLA_Policy!$D$2:$D$5,MATCH(F8177,SLA_Policy!$A$2:$A$5,0))</f>
        <v>120</v>
      </c>
      <c r="Y8177" s="9" t="str">
        <f>IF(E8177="Cancelled","Excluded",IF(D8177="",IF((SLA_Policy!$B$8-B8177)*24&gt;X8177,"Open - Breached","Open - On Track"),IF((D8177-B8177)*24&lt;=X8177,"Met","Breached")))</f>
        <v>Met</v>
      </c>
    </row>
    <row r="8178" spans="1:25" x14ac:dyDescent="0.25">
      <c r="A8178" s="9" t="s">
        <v>12365</v>
      </c>
      <c r="B8178" s="23">
        <v>46153.499305555597</v>
      </c>
      <c r="C8178" s="23">
        <v>46153.527777777803</v>
      </c>
      <c r="D8178" s="23">
        <v>46155.505555555603</v>
      </c>
      <c r="E8178" s="9" t="s">
        <v>212</v>
      </c>
      <c r="F8178" s="9" t="s">
        <v>188</v>
      </c>
      <c r="G8178" s="9" t="s">
        <v>213</v>
      </c>
      <c r="H8178" s="9" t="s">
        <v>167</v>
      </c>
      <c r="I8178" s="9" t="s">
        <v>362</v>
      </c>
      <c r="J8178" s="9" t="s">
        <v>7351</v>
      </c>
      <c r="K8178" s="9" t="s">
        <v>262</v>
      </c>
      <c r="L8178" s="9" t="s">
        <v>311</v>
      </c>
      <c r="M8178" s="9" t="s">
        <v>444</v>
      </c>
      <c r="N8178" s="9" t="s">
        <v>196</v>
      </c>
      <c r="O8178" s="9" t="s">
        <v>176</v>
      </c>
      <c r="P8178" s="9" t="s">
        <v>253</v>
      </c>
      <c r="Q8178" s="9" t="s">
        <v>219</v>
      </c>
      <c r="R8178" s="9">
        <v>0</v>
      </c>
      <c r="S8178" s="9">
        <v>38</v>
      </c>
      <c r="T8178" s="9" t="s">
        <v>229</v>
      </c>
      <c r="U8178" s="9" t="s">
        <v>266</v>
      </c>
      <c r="X8178" s="9">
        <f>INDEX(SLA_Policy!$D$2:$D$5,MATCH(F8178,SLA_Policy!$A$2:$A$5,0))</f>
        <v>72</v>
      </c>
      <c r="Y8178" s="9" t="str">
        <f>IF(E8178="Cancelled","Excluded",IF(D8178="",IF((SLA_Policy!$B$8-B8178)*24&gt;X8178,"Open - Breached","Open - On Track"),IF((D8178-B8178)*24&lt;=X8178,"Met","Breached")))</f>
        <v>Met</v>
      </c>
    </row>
    <row r="8179" spans="1:25" x14ac:dyDescent="0.25">
      <c r="A8179" s="9" t="s">
        <v>12366</v>
      </c>
      <c r="B8179" s="23">
        <v>46153.529861111099</v>
      </c>
      <c r="C8179" s="23">
        <v>46153.552083333299</v>
      </c>
      <c r="D8179" s="23">
        <v>46153.760416666701</v>
      </c>
      <c r="E8179" s="9" t="s">
        <v>212</v>
      </c>
      <c r="F8179" s="9" t="s">
        <v>189</v>
      </c>
      <c r="G8179" s="9" t="s">
        <v>213</v>
      </c>
      <c r="H8179" s="9" t="s">
        <v>161</v>
      </c>
      <c r="I8179" s="9" t="s">
        <v>389</v>
      </c>
      <c r="J8179" s="9" t="s">
        <v>1929</v>
      </c>
      <c r="K8179" s="9" t="s">
        <v>303</v>
      </c>
      <c r="L8179" s="9" t="s">
        <v>104</v>
      </c>
      <c r="M8179" s="9" t="s">
        <v>304</v>
      </c>
      <c r="N8179" s="9" t="s">
        <v>198</v>
      </c>
      <c r="O8179" s="9" t="s">
        <v>116</v>
      </c>
      <c r="P8179" s="9" t="s">
        <v>342</v>
      </c>
      <c r="Q8179" s="9" t="s">
        <v>219</v>
      </c>
      <c r="R8179" s="9">
        <v>0</v>
      </c>
      <c r="S8179" s="9">
        <v>6</v>
      </c>
      <c r="U8179" s="9" t="s">
        <v>290</v>
      </c>
      <c r="X8179" s="9">
        <f>INDEX(SLA_Policy!$D$2:$D$5,MATCH(F8179,SLA_Policy!$A$2:$A$5,0))</f>
        <v>120</v>
      </c>
      <c r="Y8179" s="9" t="str">
        <f>IF(E8179="Cancelled","Excluded",IF(D8179="",IF((SLA_Policy!$B$8-B8179)*24&gt;X8179,"Open - Breached","Open - On Track"),IF((D8179-B8179)*24&lt;=X8179,"Met","Breached")))</f>
        <v>Met</v>
      </c>
    </row>
    <row r="8180" spans="1:25" x14ac:dyDescent="0.25">
      <c r="A8180" s="9" t="s">
        <v>12367</v>
      </c>
      <c r="B8180" s="23">
        <v>46153.534027777801</v>
      </c>
      <c r="C8180" s="23">
        <v>46153.650694444397</v>
      </c>
      <c r="D8180" s="23">
        <v>46156.743055555598</v>
      </c>
      <c r="E8180" s="9" t="s">
        <v>212</v>
      </c>
      <c r="F8180" s="9" t="s">
        <v>189</v>
      </c>
      <c r="G8180" s="9" t="s">
        <v>213</v>
      </c>
      <c r="H8180" s="9" t="s">
        <v>165</v>
      </c>
      <c r="I8180" s="9" t="s">
        <v>567</v>
      </c>
      <c r="J8180" s="9" t="s">
        <v>12368</v>
      </c>
      <c r="K8180" s="9" t="s">
        <v>246</v>
      </c>
      <c r="L8180" s="9" t="s">
        <v>226</v>
      </c>
      <c r="M8180" s="9" t="s">
        <v>2511</v>
      </c>
      <c r="N8180" s="9" t="s">
        <v>197</v>
      </c>
      <c r="O8180" s="9" t="s">
        <v>116</v>
      </c>
      <c r="P8180" s="9" t="s">
        <v>218</v>
      </c>
      <c r="Q8180" s="9" t="s">
        <v>219</v>
      </c>
      <c r="R8180" s="9">
        <v>0</v>
      </c>
      <c r="S8180" s="9">
        <v>15</v>
      </c>
      <c r="U8180" s="9" t="s">
        <v>230</v>
      </c>
      <c r="X8180" s="9">
        <f>INDEX(SLA_Policy!$D$2:$D$5,MATCH(F8180,SLA_Policy!$A$2:$A$5,0))</f>
        <v>120</v>
      </c>
      <c r="Y8180" s="9" t="str">
        <f>IF(E8180="Cancelled","Excluded",IF(D8180="",IF((SLA_Policy!$B$8-B8180)*24&gt;X8180,"Open - Breached","Open - On Track"),IF((D8180-B8180)*24&lt;=X8180,"Met","Breached")))</f>
        <v>Met</v>
      </c>
    </row>
    <row r="8181" spans="1:25" x14ac:dyDescent="0.25">
      <c r="A8181" s="9" t="s">
        <v>12369</v>
      </c>
      <c r="B8181" s="23">
        <v>46153.564583333296</v>
      </c>
      <c r="C8181" s="23">
        <v>46153.593055555597</v>
      </c>
      <c r="D8181" s="23">
        <v>46153.602083333302</v>
      </c>
      <c r="E8181" s="9" t="s">
        <v>212</v>
      </c>
      <c r="F8181" s="9" t="s">
        <v>188</v>
      </c>
      <c r="G8181" s="9" t="s">
        <v>236</v>
      </c>
      <c r="H8181" s="9" t="s">
        <v>163</v>
      </c>
      <c r="I8181" s="9" t="s">
        <v>327</v>
      </c>
      <c r="J8181" s="9" t="s">
        <v>328</v>
      </c>
      <c r="K8181" s="9" t="s">
        <v>246</v>
      </c>
      <c r="L8181" s="9" t="s">
        <v>216</v>
      </c>
      <c r="M8181" s="9" t="s">
        <v>1772</v>
      </c>
      <c r="N8181" s="9" t="s">
        <v>196</v>
      </c>
      <c r="O8181" s="9" t="s">
        <v>176</v>
      </c>
      <c r="P8181" s="9" t="s">
        <v>253</v>
      </c>
      <c r="Q8181" s="9" t="s">
        <v>219</v>
      </c>
      <c r="R8181" s="9">
        <v>0</v>
      </c>
      <c r="S8181" s="9">
        <v>65</v>
      </c>
      <c r="U8181" s="9" t="s">
        <v>242</v>
      </c>
      <c r="X8181" s="9">
        <f>INDEX(SLA_Policy!$D$2:$D$5,MATCH(F8181,SLA_Policy!$A$2:$A$5,0))</f>
        <v>72</v>
      </c>
      <c r="Y8181" s="9" t="str">
        <f>IF(E8181="Cancelled","Excluded",IF(D8181="",IF((SLA_Policy!$B$8-B8181)*24&gt;X8181,"Open - Breached","Open - On Track"),IF((D8181-B8181)*24&lt;=X8181,"Met","Breached")))</f>
        <v>Met</v>
      </c>
    </row>
    <row r="8182" spans="1:25" x14ac:dyDescent="0.25">
      <c r="A8182" s="9" t="s">
        <v>12370</v>
      </c>
      <c r="B8182" s="23">
        <v>46153.572222222203</v>
      </c>
      <c r="C8182" s="23">
        <v>46153.574305555601</v>
      </c>
      <c r="D8182" s="23">
        <v>46154.362500000003</v>
      </c>
      <c r="E8182" s="9" t="s">
        <v>212</v>
      </c>
      <c r="F8182" s="9" t="s">
        <v>189</v>
      </c>
      <c r="G8182" s="9" t="s">
        <v>213</v>
      </c>
      <c r="H8182" s="9" t="s">
        <v>88</v>
      </c>
      <c r="I8182" s="9" t="s">
        <v>92</v>
      </c>
      <c r="J8182" s="9" t="s">
        <v>9696</v>
      </c>
      <c r="K8182" s="9" t="s">
        <v>215</v>
      </c>
      <c r="L8182" s="9" t="s">
        <v>293</v>
      </c>
      <c r="M8182" s="9" t="s">
        <v>4076</v>
      </c>
      <c r="N8182" s="9" t="s">
        <v>198</v>
      </c>
      <c r="O8182" s="9" t="s">
        <v>178</v>
      </c>
      <c r="P8182" s="9" t="s">
        <v>272</v>
      </c>
      <c r="Q8182" s="9" t="s">
        <v>219</v>
      </c>
      <c r="R8182" s="9">
        <v>0</v>
      </c>
      <c r="S8182" s="9">
        <v>26</v>
      </c>
      <c r="T8182" s="9" t="s">
        <v>136</v>
      </c>
      <c r="U8182" s="9" t="s">
        <v>661</v>
      </c>
      <c r="W8182" s="9">
        <v>4</v>
      </c>
      <c r="X8182" s="9">
        <f>INDEX(SLA_Policy!$D$2:$D$5,MATCH(F8182,SLA_Policy!$A$2:$A$5,0))</f>
        <v>120</v>
      </c>
      <c r="Y8182" s="9" t="str">
        <f>IF(E8182="Cancelled","Excluded",IF(D8182="",IF((SLA_Policy!$B$8-B8182)*24&gt;X8182,"Open - Breached","Open - On Track"),IF((D8182-B8182)*24&lt;=X8182,"Met","Breached")))</f>
        <v>Met</v>
      </c>
    </row>
    <row r="8183" spans="1:25" x14ac:dyDescent="0.25">
      <c r="A8183" s="9" t="s">
        <v>12371</v>
      </c>
      <c r="B8183" s="23">
        <v>46153.572916666701</v>
      </c>
      <c r="C8183" s="23">
        <v>46153.596527777801</v>
      </c>
      <c r="D8183" s="23">
        <v>46153.756249999999</v>
      </c>
      <c r="E8183" s="9" t="s">
        <v>212</v>
      </c>
      <c r="F8183" s="9" t="s">
        <v>189</v>
      </c>
      <c r="G8183" s="9" t="s">
        <v>213</v>
      </c>
      <c r="H8183" s="9" t="s">
        <v>163</v>
      </c>
      <c r="I8183" s="9" t="s">
        <v>250</v>
      </c>
      <c r="J8183" s="9" t="s">
        <v>7946</v>
      </c>
      <c r="K8183" s="9" t="s">
        <v>303</v>
      </c>
      <c r="L8183" s="9" t="s">
        <v>311</v>
      </c>
      <c r="M8183" s="9" t="s">
        <v>476</v>
      </c>
      <c r="N8183" s="9" t="s">
        <v>200</v>
      </c>
      <c r="O8183" s="9" t="s">
        <v>176</v>
      </c>
      <c r="P8183" s="9" t="s">
        <v>570</v>
      </c>
      <c r="Q8183" s="9" t="s">
        <v>219</v>
      </c>
      <c r="R8183" s="9">
        <v>0</v>
      </c>
      <c r="S8183" s="9">
        <v>39</v>
      </c>
      <c r="T8183" s="9" t="s">
        <v>322</v>
      </c>
      <c r="U8183" s="9" t="s">
        <v>230</v>
      </c>
      <c r="X8183" s="9">
        <f>INDEX(SLA_Policy!$D$2:$D$5,MATCH(F8183,SLA_Policy!$A$2:$A$5,0))</f>
        <v>120</v>
      </c>
      <c r="Y8183" s="9" t="str">
        <f>IF(E8183="Cancelled","Excluded",IF(D8183="",IF((SLA_Policy!$B$8-B8183)*24&gt;X8183,"Open - Breached","Open - On Track"),IF((D8183-B8183)*24&lt;=X8183,"Met","Breached")))</f>
        <v>Met</v>
      </c>
    </row>
    <row r="8184" spans="1:25" x14ac:dyDescent="0.25">
      <c r="A8184" s="9" t="s">
        <v>12372</v>
      </c>
      <c r="B8184" s="23">
        <v>46153.583333333299</v>
      </c>
      <c r="C8184" s="23">
        <v>46154.371527777803</v>
      </c>
      <c r="D8184" s="23">
        <v>46156.318055555603</v>
      </c>
      <c r="E8184" s="9" t="s">
        <v>212</v>
      </c>
      <c r="F8184" s="9" t="s">
        <v>189</v>
      </c>
      <c r="G8184" s="9" t="s">
        <v>213</v>
      </c>
      <c r="H8184" s="9" t="s">
        <v>167</v>
      </c>
      <c r="I8184" s="9" t="s">
        <v>349</v>
      </c>
      <c r="J8184" s="9" t="s">
        <v>12373</v>
      </c>
      <c r="K8184" s="9" t="s">
        <v>303</v>
      </c>
      <c r="L8184" s="9" t="s">
        <v>104</v>
      </c>
      <c r="M8184" s="9" t="s">
        <v>1053</v>
      </c>
      <c r="N8184" s="9" t="s">
        <v>197</v>
      </c>
      <c r="O8184" s="9" t="s">
        <v>180</v>
      </c>
      <c r="P8184" s="9" t="s">
        <v>278</v>
      </c>
      <c r="Q8184" s="9" t="s">
        <v>219</v>
      </c>
      <c r="R8184" s="9">
        <v>1</v>
      </c>
      <c r="S8184" s="9">
        <v>48</v>
      </c>
      <c r="U8184" s="9" t="s">
        <v>290</v>
      </c>
      <c r="X8184" s="9">
        <f>INDEX(SLA_Policy!$D$2:$D$5,MATCH(F8184,SLA_Policy!$A$2:$A$5,0))</f>
        <v>120</v>
      </c>
      <c r="Y8184" s="9" t="str">
        <f>IF(E8184="Cancelled","Excluded",IF(D8184="",IF((SLA_Policy!$B$8-B8184)*24&gt;X8184,"Open - Breached","Open - On Track"),IF((D8184-B8184)*24&lt;=X8184,"Met","Breached")))</f>
        <v>Met</v>
      </c>
    </row>
    <row r="8185" spans="1:25" x14ac:dyDescent="0.25">
      <c r="A8185" s="9" t="s">
        <v>12374</v>
      </c>
      <c r="B8185" s="23">
        <v>46153.589583333298</v>
      </c>
      <c r="C8185" s="23">
        <v>46153.590277777803</v>
      </c>
      <c r="D8185" s="23">
        <v>46153.708333333299</v>
      </c>
      <c r="E8185" s="9" t="s">
        <v>212</v>
      </c>
      <c r="F8185" s="9" t="s">
        <v>188</v>
      </c>
      <c r="G8185" s="9" t="s">
        <v>213</v>
      </c>
      <c r="H8185" s="9" t="s">
        <v>162</v>
      </c>
      <c r="I8185" s="9" t="s">
        <v>393</v>
      </c>
      <c r="J8185" s="9" t="s">
        <v>1040</v>
      </c>
      <c r="K8185" s="9" t="s">
        <v>303</v>
      </c>
      <c r="L8185" s="9" t="s">
        <v>104</v>
      </c>
      <c r="M8185" s="9" t="s">
        <v>2317</v>
      </c>
      <c r="N8185" s="9" t="s">
        <v>200</v>
      </c>
      <c r="O8185" s="9" t="s">
        <v>116</v>
      </c>
      <c r="P8185" s="9" t="s">
        <v>590</v>
      </c>
      <c r="Q8185" s="9" t="s">
        <v>219</v>
      </c>
      <c r="R8185" s="9">
        <v>0</v>
      </c>
      <c r="S8185" s="9">
        <v>24</v>
      </c>
      <c r="U8185" s="9" t="s">
        <v>266</v>
      </c>
      <c r="X8185" s="9">
        <f>INDEX(SLA_Policy!$D$2:$D$5,MATCH(F8185,SLA_Policy!$A$2:$A$5,0))</f>
        <v>72</v>
      </c>
      <c r="Y8185" s="9" t="str">
        <f>IF(E8185="Cancelled","Excluded",IF(D8185="",IF((SLA_Policy!$B$8-B8185)*24&gt;X8185,"Open - Breached","Open - On Track"),IF((D8185-B8185)*24&lt;=X8185,"Met","Breached")))</f>
        <v>Met</v>
      </c>
    </row>
    <row r="8186" spans="1:25" x14ac:dyDescent="0.25">
      <c r="A8186" s="9" t="s">
        <v>12375</v>
      </c>
      <c r="B8186" s="23">
        <v>46153.590277777803</v>
      </c>
      <c r="C8186" s="23">
        <v>46153.7</v>
      </c>
      <c r="D8186" s="23">
        <v>46157.334027777797</v>
      </c>
      <c r="E8186" s="9" t="s">
        <v>212</v>
      </c>
      <c r="F8186" s="9" t="s">
        <v>189</v>
      </c>
      <c r="G8186" s="9" t="s">
        <v>213</v>
      </c>
      <c r="H8186" s="9" t="s">
        <v>163</v>
      </c>
      <c r="I8186" s="9" t="s">
        <v>250</v>
      </c>
      <c r="J8186" s="9" t="s">
        <v>2119</v>
      </c>
      <c r="K8186" s="9" t="s">
        <v>246</v>
      </c>
      <c r="L8186" s="9" t="s">
        <v>293</v>
      </c>
      <c r="M8186" s="9" t="s">
        <v>3891</v>
      </c>
      <c r="N8186" s="9" t="s">
        <v>196</v>
      </c>
      <c r="O8186" s="9" t="s">
        <v>176</v>
      </c>
      <c r="P8186" s="9" t="s">
        <v>228</v>
      </c>
      <c r="Q8186" s="9" t="s">
        <v>219</v>
      </c>
      <c r="R8186" s="9">
        <v>0</v>
      </c>
      <c r="S8186" s="9">
        <v>15</v>
      </c>
      <c r="T8186" s="9" t="s">
        <v>220</v>
      </c>
      <c r="U8186" s="9" t="s">
        <v>230</v>
      </c>
      <c r="W8186" s="9">
        <v>4</v>
      </c>
      <c r="X8186" s="9">
        <f>INDEX(SLA_Policy!$D$2:$D$5,MATCH(F8186,SLA_Policy!$A$2:$A$5,0))</f>
        <v>120</v>
      </c>
      <c r="Y8186" s="9" t="str">
        <f>IF(E8186="Cancelled","Excluded",IF(D8186="",IF((SLA_Policy!$B$8-B8186)*24&gt;X8186,"Open - Breached","Open - On Track"),IF((D8186-B8186)*24&lt;=X8186,"Met","Breached")))</f>
        <v>Met</v>
      </c>
    </row>
    <row r="8187" spans="1:25" x14ac:dyDescent="0.25">
      <c r="A8187" s="9" t="s">
        <v>12376</v>
      </c>
      <c r="B8187" s="23">
        <v>46153.594444444498</v>
      </c>
      <c r="C8187" s="23">
        <v>46153.610416666699</v>
      </c>
      <c r="D8187" s="23">
        <v>46154.4819444444</v>
      </c>
      <c r="E8187" s="9" t="s">
        <v>212</v>
      </c>
      <c r="F8187" s="9" t="s">
        <v>188</v>
      </c>
      <c r="G8187" s="9" t="s">
        <v>213</v>
      </c>
      <c r="H8187" s="9" t="s">
        <v>164</v>
      </c>
      <c r="I8187" s="9" t="s">
        <v>478</v>
      </c>
      <c r="J8187" s="9" t="s">
        <v>12377</v>
      </c>
      <c r="K8187" s="9" t="s">
        <v>239</v>
      </c>
      <c r="L8187" s="9" t="s">
        <v>311</v>
      </c>
      <c r="M8187" s="9" t="s">
        <v>1145</v>
      </c>
      <c r="N8187" s="9" t="s">
        <v>196</v>
      </c>
      <c r="O8187" s="9" t="s">
        <v>178</v>
      </c>
      <c r="P8187" s="9" t="s">
        <v>272</v>
      </c>
      <c r="Q8187" s="9" t="s">
        <v>219</v>
      </c>
      <c r="R8187" s="9">
        <v>0</v>
      </c>
      <c r="S8187" s="9">
        <v>63</v>
      </c>
      <c r="T8187" s="9" t="s">
        <v>343</v>
      </c>
      <c r="U8187" s="9" t="s">
        <v>266</v>
      </c>
      <c r="X8187" s="9">
        <f>INDEX(SLA_Policy!$D$2:$D$5,MATCH(F8187,SLA_Policy!$A$2:$A$5,0))</f>
        <v>72</v>
      </c>
      <c r="Y8187" s="9" t="str">
        <f>IF(E8187="Cancelled","Excluded",IF(D8187="",IF((SLA_Policy!$B$8-B8187)*24&gt;X8187,"Open - Breached","Open - On Track"),IF((D8187-B8187)*24&lt;=X8187,"Met","Breached")))</f>
        <v>Met</v>
      </c>
    </row>
    <row r="8188" spans="1:25" x14ac:dyDescent="0.25">
      <c r="A8188" s="9" t="s">
        <v>12378</v>
      </c>
      <c r="B8188" s="23">
        <v>46153.595833333296</v>
      </c>
      <c r="C8188" s="23">
        <v>46153.606249999997</v>
      </c>
      <c r="D8188" s="23">
        <v>46154.368055555598</v>
      </c>
      <c r="E8188" s="9" t="s">
        <v>212</v>
      </c>
      <c r="F8188" s="9" t="s">
        <v>189</v>
      </c>
      <c r="G8188" s="9" t="s">
        <v>213</v>
      </c>
      <c r="H8188" s="9" t="s">
        <v>88</v>
      </c>
      <c r="I8188" s="9" t="s">
        <v>268</v>
      </c>
      <c r="J8188" s="9" t="s">
        <v>3986</v>
      </c>
      <c r="K8188" s="9" t="s">
        <v>303</v>
      </c>
      <c r="L8188" s="9" t="s">
        <v>216</v>
      </c>
      <c r="M8188" s="9" t="s">
        <v>3582</v>
      </c>
      <c r="N8188" s="9" t="s">
        <v>197</v>
      </c>
      <c r="O8188" s="9" t="s">
        <v>176</v>
      </c>
      <c r="P8188" s="9" t="s">
        <v>253</v>
      </c>
      <c r="Q8188" s="9" t="s">
        <v>219</v>
      </c>
      <c r="R8188" s="9">
        <v>0</v>
      </c>
      <c r="S8188" s="9">
        <v>17</v>
      </c>
      <c r="T8188" s="9" t="s">
        <v>322</v>
      </c>
      <c r="U8188" s="9" t="s">
        <v>266</v>
      </c>
      <c r="W8188" s="9">
        <v>4</v>
      </c>
      <c r="X8188" s="9">
        <f>INDEX(SLA_Policy!$D$2:$D$5,MATCH(F8188,SLA_Policy!$A$2:$A$5,0))</f>
        <v>120</v>
      </c>
      <c r="Y8188" s="9" t="str">
        <f>IF(E8188="Cancelled","Excluded",IF(D8188="",IF((SLA_Policy!$B$8-B8188)*24&gt;X8188,"Open - Breached","Open - On Track"),IF((D8188-B8188)*24&lt;=X8188,"Met","Breached")))</f>
        <v>Met</v>
      </c>
    </row>
    <row r="8189" spans="1:25" x14ac:dyDescent="0.25">
      <c r="A8189" s="9" t="s">
        <v>12379</v>
      </c>
      <c r="B8189" s="23">
        <v>46153.604166666701</v>
      </c>
      <c r="C8189" s="23">
        <v>46153.6159722222</v>
      </c>
      <c r="D8189" s="23">
        <v>46154.572222222203</v>
      </c>
      <c r="E8189" s="9" t="s">
        <v>212</v>
      </c>
      <c r="F8189" s="9" t="s">
        <v>188</v>
      </c>
      <c r="G8189" s="9" t="s">
        <v>213</v>
      </c>
      <c r="H8189" s="9" t="s">
        <v>162</v>
      </c>
      <c r="I8189" s="9" t="s">
        <v>393</v>
      </c>
      <c r="J8189" s="9" t="s">
        <v>11577</v>
      </c>
      <c r="K8189" s="9" t="s">
        <v>246</v>
      </c>
      <c r="L8189" s="9" t="s">
        <v>216</v>
      </c>
      <c r="M8189" s="9" t="s">
        <v>257</v>
      </c>
      <c r="N8189" s="9" t="s">
        <v>197</v>
      </c>
      <c r="O8189" s="9" t="s">
        <v>176</v>
      </c>
      <c r="P8189" s="9" t="s">
        <v>228</v>
      </c>
      <c r="Q8189" s="9" t="s">
        <v>273</v>
      </c>
      <c r="R8189" s="9">
        <v>0</v>
      </c>
      <c r="S8189" s="9">
        <v>11</v>
      </c>
      <c r="U8189" s="9" t="s">
        <v>290</v>
      </c>
      <c r="X8189" s="9">
        <f>INDEX(SLA_Policy!$D$2:$D$5,MATCH(F8189,SLA_Policy!$A$2:$A$5,0))</f>
        <v>72</v>
      </c>
      <c r="Y8189" s="9" t="str">
        <f>IF(E8189="Cancelled","Excluded",IF(D8189="",IF((SLA_Policy!$B$8-B8189)*24&gt;X8189,"Open - Breached","Open - On Track"),IF((D8189-B8189)*24&lt;=X8189,"Met","Breached")))</f>
        <v>Met</v>
      </c>
    </row>
    <row r="8190" spans="1:25" x14ac:dyDescent="0.25">
      <c r="A8190" s="9" t="s">
        <v>12380</v>
      </c>
      <c r="B8190" s="23">
        <v>46153.605555555601</v>
      </c>
      <c r="C8190" s="23">
        <v>46153.613194444399</v>
      </c>
      <c r="D8190" s="23">
        <v>46153.908333333296</v>
      </c>
      <c r="E8190" s="9" t="s">
        <v>212</v>
      </c>
      <c r="F8190" s="9" t="s">
        <v>187</v>
      </c>
      <c r="G8190" s="9" t="s">
        <v>213</v>
      </c>
      <c r="H8190" s="9" t="s">
        <v>165</v>
      </c>
      <c r="I8190" s="9" t="s">
        <v>469</v>
      </c>
      <c r="J8190" s="9" t="s">
        <v>837</v>
      </c>
      <c r="K8190" s="9" t="s">
        <v>303</v>
      </c>
      <c r="L8190" s="9" t="s">
        <v>216</v>
      </c>
      <c r="M8190" s="9" t="s">
        <v>736</v>
      </c>
      <c r="N8190" s="9" t="s">
        <v>197</v>
      </c>
      <c r="O8190" s="9" t="s">
        <v>176</v>
      </c>
      <c r="P8190" s="9" t="s">
        <v>330</v>
      </c>
      <c r="Q8190" s="9" t="s">
        <v>273</v>
      </c>
      <c r="R8190" s="9">
        <v>0</v>
      </c>
      <c r="S8190" s="9">
        <v>9</v>
      </c>
      <c r="U8190" s="9" t="s">
        <v>230</v>
      </c>
      <c r="X8190" s="9">
        <f>INDEX(SLA_Policy!$D$2:$D$5,MATCH(F8190,SLA_Policy!$A$2:$A$5,0))</f>
        <v>8</v>
      </c>
      <c r="Y8190" s="9" t="str">
        <f>IF(E8190="Cancelled","Excluded",IF(D8190="",IF((SLA_Policy!$B$8-B8190)*24&gt;X8190,"Open - Breached","Open - On Track"),IF((D8190-B8190)*24&lt;=X8190,"Met","Breached")))</f>
        <v>Met</v>
      </c>
    </row>
    <row r="8191" spans="1:25" x14ac:dyDescent="0.25">
      <c r="A8191" s="9" t="s">
        <v>12381</v>
      </c>
      <c r="B8191" s="23">
        <v>46153.629166666702</v>
      </c>
      <c r="C8191" s="23">
        <v>46153.636805555601</v>
      </c>
      <c r="D8191" s="23">
        <v>46154.350694444503</v>
      </c>
      <c r="E8191" s="9" t="s">
        <v>212</v>
      </c>
      <c r="F8191" s="9" t="s">
        <v>188</v>
      </c>
      <c r="G8191" s="9" t="s">
        <v>213</v>
      </c>
      <c r="H8191" s="9" t="s">
        <v>164</v>
      </c>
      <c r="I8191" s="9" t="s">
        <v>260</v>
      </c>
      <c r="J8191" s="9" t="s">
        <v>5733</v>
      </c>
      <c r="K8191" s="9" t="s">
        <v>410</v>
      </c>
      <c r="L8191" s="9" t="s">
        <v>307</v>
      </c>
      <c r="M8191" s="9" t="s">
        <v>787</v>
      </c>
      <c r="N8191" s="9" t="s">
        <v>196</v>
      </c>
      <c r="O8191" s="9" t="s">
        <v>180</v>
      </c>
      <c r="P8191" s="9" t="s">
        <v>318</v>
      </c>
      <c r="Q8191" s="9" t="s">
        <v>273</v>
      </c>
      <c r="R8191" s="9">
        <v>0</v>
      </c>
      <c r="S8191" s="9">
        <v>26</v>
      </c>
      <c r="T8191" s="9" t="s">
        <v>265</v>
      </c>
      <c r="U8191" s="9" t="s">
        <v>376</v>
      </c>
      <c r="W8191" s="9">
        <v>4</v>
      </c>
      <c r="X8191" s="9">
        <f>INDEX(SLA_Policy!$D$2:$D$5,MATCH(F8191,SLA_Policy!$A$2:$A$5,0))</f>
        <v>72</v>
      </c>
      <c r="Y8191" s="9" t="str">
        <f>IF(E8191="Cancelled","Excluded",IF(D8191="",IF((SLA_Policy!$B$8-B8191)*24&gt;X8191,"Open - Breached","Open - On Track"),IF((D8191-B8191)*24&lt;=X8191,"Met","Breached")))</f>
        <v>Met</v>
      </c>
    </row>
    <row r="8192" spans="1:25" x14ac:dyDescent="0.25">
      <c r="A8192" s="9" t="s">
        <v>12382</v>
      </c>
      <c r="B8192" s="23">
        <v>46153.644444444399</v>
      </c>
      <c r="C8192" s="23">
        <v>46153.657638888901</v>
      </c>
      <c r="D8192" s="23">
        <v>46154.34375</v>
      </c>
      <c r="E8192" s="9" t="s">
        <v>212</v>
      </c>
      <c r="F8192" s="9" t="s">
        <v>188</v>
      </c>
      <c r="G8192" s="9" t="s">
        <v>213</v>
      </c>
      <c r="H8192" s="9" t="s">
        <v>164</v>
      </c>
      <c r="I8192" s="9" t="s">
        <v>339</v>
      </c>
      <c r="J8192" s="9" t="s">
        <v>4438</v>
      </c>
      <c r="K8192" s="9" t="s">
        <v>225</v>
      </c>
      <c r="L8192" s="9" t="s">
        <v>216</v>
      </c>
      <c r="M8192" s="9" t="s">
        <v>9402</v>
      </c>
      <c r="N8192" s="9" t="s">
        <v>197</v>
      </c>
      <c r="O8192" s="9" t="s">
        <v>116</v>
      </c>
      <c r="P8192" s="9" t="s">
        <v>551</v>
      </c>
      <c r="Q8192" s="9" t="s">
        <v>219</v>
      </c>
      <c r="R8192" s="9">
        <v>0</v>
      </c>
      <c r="S8192" s="9">
        <v>15</v>
      </c>
      <c r="T8192" s="9" t="s">
        <v>464</v>
      </c>
      <c r="U8192" s="9" t="s">
        <v>290</v>
      </c>
      <c r="X8192" s="9">
        <f>INDEX(SLA_Policy!$D$2:$D$5,MATCH(F8192,SLA_Policy!$A$2:$A$5,0))</f>
        <v>72</v>
      </c>
      <c r="Y8192" s="9" t="str">
        <f>IF(E8192="Cancelled","Excluded",IF(D8192="",IF((SLA_Policy!$B$8-B8192)*24&gt;X8192,"Open - Breached","Open - On Track"),IF((D8192-B8192)*24&lt;=X8192,"Met","Breached")))</f>
        <v>Met</v>
      </c>
    </row>
    <row r="8193" spans="1:25" x14ac:dyDescent="0.25">
      <c r="A8193" s="9" t="s">
        <v>12383</v>
      </c>
      <c r="B8193" s="23">
        <v>46153.645833333299</v>
      </c>
      <c r="C8193" s="23">
        <v>46153.659027777801</v>
      </c>
      <c r="D8193" s="23">
        <v>46155.393750000003</v>
      </c>
      <c r="E8193" s="9" t="s">
        <v>212</v>
      </c>
      <c r="F8193" s="9" t="s">
        <v>189</v>
      </c>
      <c r="G8193" s="9" t="s">
        <v>213</v>
      </c>
      <c r="H8193" s="9" t="s">
        <v>165</v>
      </c>
      <c r="I8193" s="9" t="s">
        <v>567</v>
      </c>
      <c r="J8193" s="9" t="s">
        <v>3422</v>
      </c>
      <c r="K8193" s="9" t="s">
        <v>246</v>
      </c>
      <c r="L8193" s="9" t="s">
        <v>226</v>
      </c>
      <c r="M8193" s="9" t="s">
        <v>1873</v>
      </c>
      <c r="N8193" s="9" t="s">
        <v>196</v>
      </c>
      <c r="O8193" s="9" t="s">
        <v>176</v>
      </c>
      <c r="P8193" s="9" t="s">
        <v>570</v>
      </c>
      <c r="Q8193" s="9" t="s">
        <v>219</v>
      </c>
      <c r="R8193" s="9">
        <v>0</v>
      </c>
      <c r="S8193" s="9">
        <v>26</v>
      </c>
      <c r="U8193" s="9" t="s">
        <v>266</v>
      </c>
      <c r="X8193" s="9">
        <f>INDEX(SLA_Policy!$D$2:$D$5,MATCH(F8193,SLA_Policy!$A$2:$A$5,0))</f>
        <v>120</v>
      </c>
      <c r="Y8193" s="9" t="str">
        <f>IF(E8193="Cancelled","Excluded",IF(D8193="",IF((SLA_Policy!$B$8-B8193)*24&gt;X8193,"Open - Breached","Open - On Track"),IF((D8193-B8193)*24&lt;=X8193,"Met","Breached")))</f>
        <v>Met</v>
      </c>
    </row>
    <row r="8194" spans="1:25" x14ac:dyDescent="0.25">
      <c r="A8194" s="9" t="s">
        <v>12384</v>
      </c>
      <c r="B8194" s="23">
        <v>46153.655555555597</v>
      </c>
      <c r="C8194" s="23">
        <v>46153.659027777801</v>
      </c>
      <c r="D8194" s="23">
        <v>46154.324305555601</v>
      </c>
      <c r="E8194" s="9" t="s">
        <v>212</v>
      </c>
      <c r="F8194" s="9" t="s">
        <v>188</v>
      </c>
      <c r="G8194" s="9" t="s">
        <v>213</v>
      </c>
      <c r="H8194" s="9" t="s">
        <v>88</v>
      </c>
      <c r="I8194" s="9" t="s">
        <v>268</v>
      </c>
      <c r="J8194" s="9" t="s">
        <v>12385</v>
      </c>
      <c r="K8194" s="9" t="s">
        <v>276</v>
      </c>
      <c r="L8194" s="9" t="s">
        <v>270</v>
      </c>
      <c r="M8194" s="9" t="s">
        <v>6504</v>
      </c>
      <c r="N8194" s="9" t="s">
        <v>199</v>
      </c>
      <c r="O8194" s="9" t="s">
        <v>176</v>
      </c>
      <c r="P8194" s="9" t="s">
        <v>253</v>
      </c>
      <c r="Q8194" s="9" t="s">
        <v>219</v>
      </c>
      <c r="R8194" s="9">
        <v>0</v>
      </c>
      <c r="S8194" s="9">
        <v>18</v>
      </c>
      <c r="T8194" s="9" t="s">
        <v>322</v>
      </c>
      <c r="U8194" s="9" t="s">
        <v>266</v>
      </c>
      <c r="X8194" s="9">
        <f>INDEX(SLA_Policy!$D$2:$D$5,MATCH(F8194,SLA_Policy!$A$2:$A$5,0))</f>
        <v>72</v>
      </c>
      <c r="Y8194" s="9" t="str">
        <f>IF(E8194="Cancelled","Excluded",IF(D8194="",IF((SLA_Policy!$B$8-B8194)*24&gt;X8194,"Open - Breached","Open - On Track"),IF((D8194-B8194)*24&lt;=X8194,"Met","Breached")))</f>
        <v>Met</v>
      </c>
    </row>
    <row r="8195" spans="1:25" x14ac:dyDescent="0.25">
      <c r="A8195" s="9" t="s">
        <v>12386</v>
      </c>
      <c r="B8195" s="23">
        <v>46153.662499999999</v>
      </c>
      <c r="E8195" s="9" t="s">
        <v>649</v>
      </c>
      <c r="F8195" s="9" t="s">
        <v>188</v>
      </c>
      <c r="G8195" s="9" t="s">
        <v>213</v>
      </c>
      <c r="H8195" s="9" t="s">
        <v>88</v>
      </c>
      <c r="I8195" s="9" t="s">
        <v>268</v>
      </c>
      <c r="J8195" s="9" t="s">
        <v>638</v>
      </c>
      <c r="K8195" s="9" t="s">
        <v>246</v>
      </c>
      <c r="L8195" s="9" t="s">
        <v>311</v>
      </c>
      <c r="M8195" s="9" t="s">
        <v>9301</v>
      </c>
      <c r="N8195" s="9" t="s">
        <v>196</v>
      </c>
      <c r="O8195" s="9" t="s">
        <v>178</v>
      </c>
      <c r="P8195" s="9" t="s">
        <v>414</v>
      </c>
      <c r="Q8195" s="9" t="s">
        <v>219</v>
      </c>
      <c r="R8195" s="9">
        <v>0</v>
      </c>
      <c r="S8195" s="9">
        <v>0</v>
      </c>
      <c r="T8195" s="9" t="s">
        <v>220</v>
      </c>
      <c r="X8195" s="9">
        <f>INDEX(SLA_Policy!$D$2:$D$5,MATCH(F8195,SLA_Policy!$A$2:$A$5,0))</f>
        <v>72</v>
      </c>
      <c r="Y8195" s="9" t="str">
        <f>IF(E8195="Cancelled","Excluded",IF(D8195="",IF((SLA_Policy!$B$8-B8195)*24&gt;X8195,"Open - Breached","Open - On Track"),IF((D8195-B8195)*24&lt;=X8195,"Met","Breached")))</f>
        <v>Excluded</v>
      </c>
    </row>
    <row r="8196" spans="1:25" x14ac:dyDescent="0.25">
      <c r="A8196" s="9" t="s">
        <v>12387</v>
      </c>
      <c r="B8196" s="23">
        <v>46153.665972222203</v>
      </c>
      <c r="C8196" s="23">
        <v>46153.6743055556</v>
      </c>
      <c r="D8196" s="23">
        <v>46154.381944444503</v>
      </c>
      <c r="E8196" s="9" t="s">
        <v>212</v>
      </c>
      <c r="F8196" s="9" t="s">
        <v>188</v>
      </c>
      <c r="G8196" s="9" t="s">
        <v>213</v>
      </c>
      <c r="H8196" s="9" t="s">
        <v>88</v>
      </c>
      <c r="I8196" s="9" t="s">
        <v>92</v>
      </c>
      <c r="J8196" s="9" t="s">
        <v>834</v>
      </c>
      <c r="K8196" s="9" t="s">
        <v>215</v>
      </c>
      <c r="L8196" s="9" t="s">
        <v>311</v>
      </c>
      <c r="M8196" s="9" t="s">
        <v>2362</v>
      </c>
      <c r="N8196" s="9" t="s">
        <v>198</v>
      </c>
      <c r="O8196" s="9" t="s">
        <v>116</v>
      </c>
      <c r="P8196" s="9" t="s">
        <v>295</v>
      </c>
      <c r="Q8196" s="9" t="s">
        <v>219</v>
      </c>
      <c r="R8196" s="9">
        <v>0</v>
      </c>
      <c r="S8196" s="9">
        <v>9</v>
      </c>
      <c r="T8196" s="9" t="s">
        <v>136</v>
      </c>
      <c r="U8196" s="9" t="s">
        <v>290</v>
      </c>
      <c r="W8196" s="9">
        <v>5</v>
      </c>
      <c r="X8196" s="9">
        <f>INDEX(SLA_Policy!$D$2:$D$5,MATCH(F8196,SLA_Policy!$A$2:$A$5,0))</f>
        <v>72</v>
      </c>
      <c r="Y8196" s="9" t="str">
        <f>IF(E8196="Cancelled","Excluded",IF(D8196="",IF((SLA_Policy!$B$8-B8196)*24&gt;X8196,"Open - Breached","Open - On Track"),IF((D8196-B8196)*24&lt;=X8196,"Met","Breached")))</f>
        <v>Met</v>
      </c>
    </row>
    <row r="8197" spans="1:25" x14ac:dyDescent="0.25">
      <c r="A8197" s="9" t="s">
        <v>12388</v>
      </c>
      <c r="B8197" s="23">
        <v>46153.688888888901</v>
      </c>
      <c r="C8197" s="23">
        <v>46153.6965277778</v>
      </c>
      <c r="D8197" s="23">
        <v>46154.320833333302</v>
      </c>
      <c r="E8197" s="9" t="s">
        <v>212</v>
      </c>
      <c r="F8197" s="9" t="s">
        <v>189</v>
      </c>
      <c r="G8197" s="9" t="s">
        <v>236</v>
      </c>
      <c r="H8197" s="9" t="s">
        <v>161</v>
      </c>
      <c r="I8197" s="9" t="s">
        <v>237</v>
      </c>
      <c r="J8197" s="9" t="s">
        <v>3077</v>
      </c>
      <c r="K8197" s="9" t="s">
        <v>246</v>
      </c>
      <c r="L8197" s="9" t="s">
        <v>104</v>
      </c>
      <c r="M8197" s="9" t="s">
        <v>3296</v>
      </c>
      <c r="N8197" s="9" t="s">
        <v>196</v>
      </c>
      <c r="O8197" s="9" t="s">
        <v>177</v>
      </c>
      <c r="P8197" s="9" t="s">
        <v>300</v>
      </c>
      <c r="Q8197" s="9" t="s">
        <v>219</v>
      </c>
      <c r="R8197" s="9">
        <v>0</v>
      </c>
      <c r="S8197" s="9">
        <v>13</v>
      </c>
      <c r="U8197" s="9" t="s">
        <v>242</v>
      </c>
      <c r="X8197" s="9">
        <f>INDEX(SLA_Policy!$D$2:$D$5,MATCH(F8197,SLA_Policy!$A$2:$A$5,0))</f>
        <v>120</v>
      </c>
      <c r="Y8197" s="9" t="str">
        <f>IF(E8197="Cancelled","Excluded",IF(D8197="",IF((SLA_Policy!$B$8-B8197)*24&gt;X8197,"Open - Breached","Open - On Track"),IF((D8197-B8197)*24&lt;=X8197,"Met","Breached")))</f>
        <v>Met</v>
      </c>
    </row>
    <row r="8198" spans="1:25" x14ac:dyDescent="0.25">
      <c r="A8198" s="9" t="s">
        <v>12389</v>
      </c>
      <c r="B8198" s="23">
        <v>46153.695138888899</v>
      </c>
      <c r="C8198" s="23">
        <v>46153.786805555603</v>
      </c>
      <c r="D8198" s="23">
        <v>46154.479861111096</v>
      </c>
      <c r="E8198" s="9" t="s">
        <v>212</v>
      </c>
      <c r="F8198" s="9" t="s">
        <v>188</v>
      </c>
      <c r="G8198" s="9" t="s">
        <v>236</v>
      </c>
      <c r="H8198" s="9" t="s">
        <v>164</v>
      </c>
      <c r="I8198" s="9" t="s">
        <v>421</v>
      </c>
      <c r="J8198" s="9" t="s">
        <v>4144</v>
      </c>
      <c r="K8198" s="9" t="s">
        <v>276</v>
      </c>
      <c r="L8198" s="9" t="s">
        <v>311</v>
      </c>
      <c r="M8198" s="9" t="s">
        <v>2840</v>
      </c>
      <c r="N8198" s="9" t="s">
        <v>197</v>
      </c>
      <c r="O8198" s="9" t="s">
        <v>116</v>
      </c>
      <c r="P8198" s="9" t="s">
        <v>342</v>
      </c>
      <c r="Q8198" s="9" t="s">
        <v>219</v>
      </c>
      <c r="R8198" s="9">
        <v>1</v>
      </c>
      <c r="S8198" s="9">
        <v>21</v>
      </c>
      <c r="T8198" s="9" t="s">
        <v>343</v>
      </c>
      <c r="U8198" s="9" t="s">
        <v>242</v>
      </c>
      <c r="X8198" s="9">
        <f>INDEX(SLA_Policy!$D$2:$D$5,MATCH(F8198,SLA_Policy!$A$2:$A$5,0))</f>
        <v>72</v>
      </c>
      <c r="Y8198" s="9" t="str">
        <f>IF(E8198="Cancelled","Excluded",IF(D8198="",IF((SLA_Policy!$B$8-B8198)*24&gt;X8198,"Open - Breached","Open - On Track"),IF((D8198-B8198)*24&lt;=X8198,"Met","Breached")))</f>
        <v>Met</v>
      </c>
    </row>
    <row r="8199" spans="1:25" x14ac:dyDescent="0.25">
      <c r="A8199" s="9" t="s">
        <v>12390</v>
      </c>
      <c r="B8199" s="23">
        <v>46153.695833333302</v>
      </c>
      <c r="C8199" s="23">
        <v>46154.34375</v>
      </c>
      <c r="D8199" s="23">
        <v>46154.439583333296</v>
      </c>
      <c r="E8199" s="9" t="s">
        <v>212</v>
      </c>
      <c r="F8199" s="9" t="s">
        <v>189</v>
      </c>
      <c r="G8199" s="9" t="s">
        <v>213</v>
      </c>
      <c r="H8199" s="9" t="s">
        <v>166</v>
      </c>
      <c r="I8199" s="9" t="s">
        <v>286</v>
      </c>
      <c r="J8199" s="9" t="s">
        <v>666</v>
      </c>
      <c r="K8199" s="9" t="s">
        <v>215</v>
      </c>
      <c r="L8199" s="9" t="s">
        <v>311</v>
      </c>
      <c r="M8199" s="9" t="s">
        <v>1356</v>
      </c>
      <c r="N8199" s="9" t="s">
        <v>197</v>
      </c>
      <c r="O8199" s="9" t="s">
        <v>181</v>
      </c>
      <c r="P8199" s="9" t="s">
        <v>289</v>
      </c>
      <c r="Q8199" s="9" t="s">
        <v>219</v>
      </c>
      <c r="R8199" s="9">
        <v>0</v>
      </c>
      <c r="S8199" s="9">
        <v>26</v>
      </c>
      <c r="U8199" s="9" t="s">
        <v>290</v>
      </c>
      <c r="X8199" s="9">
        <f>INDEX(SLA_Policy!$D$2:$D$5,MATCH(F8199,SLA_Policy!$A$2:$A$5,0))</f>
        <v>120</v>
      </c>
      <c r="Y8199" s="9" t="str">
        <f>IF(E8199="Cancelled","Excluded",IF(D8199="",IF((SLA_Policy!$B$8-B8199)*24&gt;X8199,"Open - Breached","Open - On Track"),IF((D8199-B8199)*24&lt;=X8199,"Met","Breached")))</f>
        <v>Met</v>
      </c>
    </row>
    <row r="8200" spans="1:25" x14ac:dyDescent="0.25">
      <c r="A8200" s="9" t="s">
        <v>12391</v>
      </c>
      <c r="B8200" s="23">
        <v>46153.703472222202</v>
      </c>
      <c r="C8200" s="23">
        <v>46153.732638888898</v>
      </c>
      <c r="D8200" s="23">
        <v>46154.372222222199</v>
      </c>
      <c r="E8200" s="9" t="s">
        <v>212</v>
      </c>
      <c r="F8200" s="9" t="s">
        <v>188</v>
      </c>
      <c r="G8200" s="9" t="s">
        <v>213</v>
      </c>
      <c r="H8200" s="9" t="s">
        <v>167</v>
      </c>
      <c r="I8200" s="9" t="s">
        <v>362</v>
      </c>
      <c r="J8200" s="9" t="s">
        <v>2679</v>
      </c>
      <c r="K8200" s="9" t="s">
        <v>303</v>
      </c>
      <c r="L8200" s="9" t="s">
        <v>351</v>
      </c>
      <c r="M8200" s="9" t="s">
        <v>1601</v>
      </c>
      <c r="N8200" s="9" t="s">
        <v>197</v>
      </c>
      <c r="O8200" s="9" t="s">
        <v>116</v>
      </c>
      <c r="P8200" s="9" t="s">
        <v>234</v>
      </c>
      <c r="Q8200" s="9" t="s">
        <v>219</v>
      </c>
      <c r="R8200" s="9">
        <v>0</v>
      </c>
      <c r="S8200" s="9">
        <v>103</v>
      </c>
      <c r="T8200" s="9" t="s">
        <v>136</v>
      </c>
      <c r="U8200" s="9" t="s">
        <v>266</v>
      </c>
      <c r="X8200" s="9">
        <f>INDEX(SLA_Policy!$D$2:$D$5,MATCH(F8200,SLA_Policy!$A$2:$A$5,0))</f>
        <v>72</v>
      </c>
      <c r="Y8200" s="9" t="str">
        <f>IF(E8200="Cancelled","Excluded",IF(D8200="",IF((SLA_Policy!$B$8-B8200)*24&gt;X8200,"Open - Breached","Open - On Track"),IF((D8200-B8200)*24&lt;=X8200,"Met","Breached")))</f>
        <v>Met</v>
      </c>
    </row>
    <row r="8201" spans="1:25" x14ac:dyDescent="0.25">
      <c r="A8201" s="9" t="s">
        <v>12392</v>
      </c>
      <c r="B8201" s="23">
        <v>46153.752083333296</v>
      </c>
      <c r="C8201" s="23">
        <v>46153.773611111101</v>
      </c>
      <c r="D8201" s="23">
        <v>46154.382638888899</v>
      </c>
      <c r="E8201" s="9" t="s">
        <v>212</v>
      </c>
      <c r="F8201" s="9" t="s">
        <v>188</v>
      </c>
      <c r="G8201" s="9" t="s">
        <v>213</v>
      </c>
      <c r="H8201" s="9" t="s">
        <v>161</v>
      </c>
      <c r="I8201" s="9" t="s">
        <v>389</v>
      </c>
      <c r="J8201" s="9" t="s">
        <v>3576</v>
      </c>
      <c r="K8201" s="9" t="s">
        <v>246</v>
      </c>
      <c r="L8201" s="9" t="s">
        <v>216</v>
      </c>
      <c r="M8201" s="9" t="s">
        <v>1512</v>
      </c>
      <c r="N8201" s="9" t="s">
        <v>196</v>
      </c>
      <c r="O8201" s="9" t="s">
        <v>116</v>
      </c>
      <c r="P8201" s="9" t="s">
        <v>574</v>
      </c>
      <c r="Q8201" s="9" t="s">
        <v>219</v>
      </c>
      <c r="R8201" s="9">
        <v>0</v>
      </c>
      <c r="S8201" s="9">
        <v>3</v>
      </c>
      <c r="U8201" s="9" t="s">
        <v>290</v>
      </c>
      <c r="X8201" s="9">
        <f>INDEX(SLA_Policy!$D$2:$D$5,MATCH(F8201,SLA_Policy!$A$2:$A$5,0))</f>
        <v>72</v>
      </c>
      <c r="Y8201" s="9" t="str">
        <f>IF(E8201="Cancelled","Excluded",IF(D8201="",IF((SLA_Policy!$B$8-B8201)*24&gt;X8201,"Open - Breached","Open - On Track"),IF((D8201-B8201)*24&lt;=X8201,"Met","Breached")))</f>
        <v>Met</v>
      </c>
    </row>
    <row r="8202" spans="1:25" x14ac:dyDescent="0.25">
      <c r="A8202" s="9" t="s">
        <v>12393</v>
      </c>
      <c r="B8202" s="23">
        <v>46153.7722222222</v>
      </c>
      <c r="C8202" s="23">
        <v>46154.3618055556</v>
      </c>
      <c r="D8202" s="23">
        <v>46157.464583333298</v>
      </c>
      <c r="E8202" s="9" t="s">
        <v>212</v>
      </c>
      <c r="F8202" s="9" t="s">
        <v>188</v>
      </c>
      <c r="G8202" s="9" t="s">
        <v>213</v>
      </c>
      <c r="H8202" s="9" t="s">
        <v>162</v>
      </c>
      <c r="I8202" s="9" t="s">
        <v>345</v>
      </c>
      <c r="J8202" s="9" t="s">
        <v>1136</v>
      </c>
      <c r="K8202" s="9" t="s">
        <v>215</v>
      </c>
      <c r="L8202" s="9" t="s">
        <v>307</v>
      </c>
      <c r="M8202" s="9" t="s">
        <v>1279</v>
      </c>
      <c r="N8202" s="9" t="s">
        <v>197</v>
      </c>
      <c r="O8202" s="9" t="s">
        <v>179</v>
      </c>
      <c r="P8202" s="9" t="s">
        <v>264</v>
      </c>
      <c r="Q8202" s="9" t="s">
        <v>219</v>
      </c>
      <c r="R8202" s="9">
        <v>0</v>
      </c>
      <c r="S8202" s="9">
        <v>15</v>
      </c>
      <c r="U8202" s="9" t="s">
        <v>290</v>
      </c>
      <c r="W8202" s="9">
        <v>3</v>
      </c>
      <c r="X8202" s="9">
        <f>INDEX(SLA_Policy!$D$2:$D$5,MATCH(F8202,SLA_Policy!$A$2:$A$5,0))</f>
        <v>72</v>
      </c>
      <c r="Y8202" s="9" t="str">
        <f>IF(E8202="Cancelled","Excluded",IF(D8202="",IF((SLA_Policy!$B$8-B8202)*24&gt;X8202,"Open - Breached","Open - On Track"),IF((D8202-B8202)*24&lt;=X8202,"Met","Breached")))</f>
        <v>Breached</v>
      </c>
    </row>
    <row r="8203" spans="1:25" x14ac:dyDescent="0.25">
      <c r="A8203" s="9" t="s">
        <v>12394</v>
      </c>
      <c r="B8203" s="23">
        <v>46153.784722222197</v>
      </c>
      <c r="C8203" s="23">
        <v>46154.343055555597</v>
      </c>
      <c r="D8203" s="23">
        <v>46154.483333333301</v>
      </c>
      <c r="E8203" s="9" t="s">
        <v>212</v>
      </c>
      <c r="F8203" s="9" t="s">
        <v>188</v>
      </c>
      <c r="G8203" s="9" t="s">
        <v>213</v>
      </c>
      <c r="H8203" s="9" t="s">
        <v>163</v>
      </c>
      <c r="I8203" s="9" t="s">
        <v>250</v>
      </c>
      <c r="J8203" s="9" t="s">
        <v>1407</v>
      </c>
      <c r="K8203" s="9" t="s">
        <v>246</v>
      </c>
      <c r="L8203" s="9" t="s">
        <v>311</v>
      </c>
      <c r="M8203" s="9" t="s">
        <v>3372</v>
      </c>
      <c r="N8203" s="9" t="s">
        <v>196</v>
      </c>
      <c r="O8203" s="9" t="s">
        <v>176</v>
      </c>
      <c r="P8203" s="9" t="s">
        <v>503</v>
      </c>
      <c r="Q8203" s="9" t="s">
        <v>219</v>
      </c>
      <c r="R8203" s="9">
        <v>0</v>
      </c>
      <c r="S8203" s="9">
        <v>32</v>
      </c>
      <c r="T8203" s="9" t="s">
        <v>136</v>
      </c>
      <c r="U8203" s="9" t="s">
        <v>230</v>
      </c>
      <c r="X8203" s="9">
        <f>INDEX(SLA_Policy!$D$2:$D$5,MATCH(F8203,SLA_Policy!$A$2:$A$5,0))</f>
        <v>72</v>
      </c>
      <c r="Y8203" s="9" t="str">
        <f>IF(E8203="Cancelled","Excluded",IF(D8203="",IF((SLA_Policy!$B$8-B8203)*24&gt;X8203,"Open - Breached","Open - On Track"),IF((D8203-B8203)*24&lt;=X8203,"Met","Breached")))</f>
        <v>Met</v>
      </c>
    </row>
    <row r="8204" spans="1:25" x14ac:dyDescent="0.25">
      <c r="A8204" s="9" t="s">
        <v>12395</v>
      </c>
      <c r="B8204" s="23">
        <v>46153.809027777803</v>
      </c>
      <c r="C8204" s="23">
        <v>46154.318749999999</v>
      </c>
      <c r="D8204" s="23">
        <v>46154.326388888898</v>
      </c>
      <c r="E8204" s="9" t="s">
        <v>212</v>
      </c>
      <c r="F8204" s="9" t="s">
        <v>187</v>
      </c>
      <c r="G8204" s="9" t="s">
        <v>236</v>
      </c>
      <c r="H8204" s="9" t="s">
        <v>162</v>
      </c>
      <c r="I8204" s="9" t="s">
        <v>280</v>
      </c>
      <c r="J8204" s="9" t="s">
        <v>2914</v>
      </c>
      <c r="K8204" s="9" t="s">
        <v>246</v>
      </c>
      <c r="L8204" s="9" t="s">
        <v>351</v>
      </c>
      <c r="M8204" s="9" t="s">
        <v>1750</v>
      </c>
      <c r="N8204" s="9" t="s">
        <v>196</v>
      </c>
      <c r="O8204" s="9" t="s">
        <v>179</v>
      </c>
      <c r="P8204" s="9" t="s">
        <v>337</v>
      </c>
      <c r="Q8204" s="9" t="s">
        <v>273</v>
      </c>
      <c r="R8204" s="9">
        <v>0</v>
      </c>
      <c r="S8204" s="9">
        <v>18</v>
      </c>
      <c r="U8204" s="9" t="s">
        <v>242</v>
      </c>
      <c r="X8204" s="9">
        <f>INDEX(SLA_Policy!$D$2:$D$5,MATCH(F8204,SLA_Policy!$A$2:$A$5,0))</f>
        <v>8</v>
      </c>
      <c r="Y8204" s="9" t="str">
        <f>IF(E8204="Cancelled","Excluded",IF(D8204="",IF((SLA_Policy!$B$8-B8204)*24&gt;X8204,"Open - Breached","Open - On Track"),IF((D8204-B8204)*24&lt;=X8204,"Met","Breached")))</f>
        <v>Breached</v>
      </c>
    </row>
    <row r="8205" spans="1:25" x14ac:dyDescent="0.25">
      <c r="A8205" s="9" t="s">
        <v>12396</v>
      </c>
      <c r="B8205" s="23">
        <v>46153.8215277778</v>
      </c>
      <c r="C8205" s="23">
        <v>46154.346527777801</v>
      </c>
      <c r="D8205" s="23">
        <v>46155.35</v>
      </c>
      <c r="E8205" s="9" t="s">
        <v>212</v>
      </c>
      <c r="F8205" s="9" t="s">
        <v>188</v>
      </c>
      <c r="G8205" s="9" t="s">
        <v>213</v>
      </c>
      <c r="H8205" s="9" t="s">
        <v>163</v>
      </c>
      <c r="I8205" s="9" t="s">
        <v>223</v>
      </c>
      <c r="J8205" s="9" t="s">
        <v>12397</v>
      </c>
      <c r="K8205" s="9" t="s">
        <v>246</v>
      </c>
      <c r="L8205" s="9" t="s">
        <v>311</v>
      </c>
      <c r="M8205" s="9" t="s">
        <v>2478</v>
      </c>
      <c r="N8205" s="9" t="s">
        <v>198</v>
      </c>
      <c r="O8205" s="9" t="s">
        <v>180</v>
      </c>
      <c r="P8205" s="9" t="s">
        <v>368</v>
      </c>
      <c r="Q8205" s="9" t="s">
        <v>219</v>
      </c>
      <c r="R8205" s="9">
        <v>0</v>
      </c>
      <c r="S8205" s="9">
        <v>42</v>
      </c>
      <c r="T8205" s="9" t="s">
        <v>136</v>
      </c>
      <c r="U8205" s="9" t="s">
        <v>230</v>
      </c>
      <c r="W8205" s="9">
        <v>4</v>
      </c>
      <c r="X8205" s="9">
        <f>INDEX(SLA_Policy!$D$2:$D$5,MATCH(F8205,SLA_Policy!$A$2:$A$5,0))</f>
        <v>72</v>
      </c>
      <c r="Y8205" s="9" t="str">
        <f>IF(E8205="Cancelled","Excluded",IF(D8205="",IF((SLA_Policy!$B$8-B8205)*24&gt;X8205,"Open - Breached","Open - On Track"),IF((D8205-B8205)*24&lt;=X8205,"Met","Breached")))</f>
        <v>Met</v>
      </c>
    </row>
    <row r="8206" spans="1:25" x14ac:dyDescent="0.25">
      <c r="A8206" s="9" t="s">
        <v>12398</v>
      </c>
      <c r="B8206" s="23">
        <v>46154.2631944444</v>
      </c>
      <c r="C8206" s="23">
        <v>46154.3347222222</v>
      </c>
      <c r="D8206" s="23">
        <v>46154.338194444397</v>
      </c>
      <c r="E8206" s="9" t="s">
        <v>212</v>
      </c>
      <c r="F8206" s="9" t="s">
        <v>188</v>
      </c>
      <c r="G8206" s="9" t="s">
        <v>213</v>
      </c>
      <c r="H8206" s="9" t="s">
        <v>161</v>
      </c>
      <c r="I8206" s="9" t="s">
        <v>389</v>
      </c>
      <c r="J8206" s="9" t="s">
        <v>1581</v>
      </c>
      <c r="K8206" s="9" t="s">
        <v>239</v>
      </c>
      <c r="L8206" s="9" t="s">
        <v>216</v>
      </c>
      <c r="M8206" s="9" t="s">
        <v>2030</v>
      </c>
      <c r="N8206" s="9" t="s">
        <v>198</v>
      </c>
      <c r="O8206" s="9" t="s">
        <v>116</v>
      </c>
      <c r="P8206" s="9" t="s">
        <v>342</v>
      </c>
      <c r="Q8206" s="9" t="s">
        <v>219</v>
      </c>
      <c r="R8206" s="9">
        <v>0</v>
      </c>
      <c r="S8206" s="9">
        <v>6</v>
      </c>
      <c r="U8206" s="9" t="s">
        <v>290</v>
      </c>
      <c r="X8206" s="9">
        <f>INDEX(SLA_Policy!$D$2:$D$5,MATCH(F8206,SLA_Policy!$A$2:$A$5,0))</f>
        <v>72</v>
      </c>
      <c r="Y8206" s="9" t="str">
        <f>IF(E8206="Cancelled","Excluded",IF(D8206="",IF((SLA_Policy!$B$8-B8206)*24&gt;X8206,"Open - Breached","Open - On Track"),IF((D8206-B8206)*24&lt;=X8206,"Met","Breached")))</f>
        <v>Met</v>
      </c>
    </row>
    <row r="8207" spans="1:25" x14ac:dyDescent="0.25">
      <c r="A8207" s="9" t="s">
        <v>12399</v>
      </c>
      <c r="B8207" s="23">
        <v>46154.2722222222</v>
      </c>
      <c r="C8207" s="23">
        <v>46154.296527777798</v>
      </c>
      <c r="E8207" s="9" t="s">
        <v>649</v>
      </c>
      <c r="F8207" s="9" t="s">
        <v>188</v>
      </c>
      <c r="G8207" s="9" t="s">
        <v>213</v>
      </c>
      <c r="H8207" s="9" t="s">
        <v>167</v>
      </c>
      <c r="I8207" s="9" t="s">
        <v>684</v>
      </c>
      <c r="J8207" s="9" t="s">
        <v>12400</v>
      </c>
      <c r="K8207" s="9" t="s">
        <v>276</v>
      </c>
      <c r="L8207" s="9" t="s">
        <v>12094</v>
      </c>
      <c r="M8207" s="9" t="s">
        <v>12401</v>
      </c>
      <c r="N8207" s="9" t="s">
        <v>197</v>
      </c>
      <c r="O8207" s="9" t="s">
        <v>176</v>
      </c>
      <c r="P8207" s="9" t="s">
        <v>253</v>
      </c>
      <c r="Q8207" s="9" t="s">
        <v>219</v>
      </c>
      <c r="R8207" s="9">
        <v>0</v>
      </c>
      <c r="S8207" s="9">
        <v>4</v>
      </c>
      <c r="X8207" s="9">
        <f>INDEX(SLA_Policy!$D$2:$D$5,MATCH(F8207,SLA_Policy!$A$2:$A$5,0))</f>
        <v>72</v>
      </c>
      <c r="Y8207" s="9" t="str">
        <f>IF(E8207="Cancelled","Excluded",IF(D8207="",IF((SLA_Policy!$B$8-B8207)*24&gt;X8207,"Open - Breached","Open - On Track"),IF((D8207-B8207)*24&lt;=X8207,"Met","Breached")))</f>
        <v>Excluded</v>
      </c>
    </row>
    <row r="8208" spans="1:25" x14ac:dyDescent="0.25">
      <c r="A8208" s="9" t="s">
        <v>12402</v>
      </c>
      <c r="B8208" s="23">
        <v>46154.320138888899</v>
      </c>
      <c r="C8208" s="23">
        <v>46154.340277777803</v>
      </c>
      <c r="D8208" s="23">
        <v>46155.340972222199</v>
      </c>
      <c r="E8208" s="9" t="s">
        <v>212</v>
      </c>
      <c r="F8208" s="9" t="s">
        <v>188</v>
      </c>
      <c r="G8208" s="9" t="s">
        <v>213</v>
      </c>
      <c r="H8208" s="9" t="s">
        <v>167</v>
      </c>
      <c r="I8208" s="9" t="s">
        <v>349</v>
      </c>
      <c r="J8208" s="9" t="s">
        <v>1197</v>
      </c>
      <c r="K8208" s="9" t="s">
        <v>239</v>
      </c>
      <c r="L8208" s="9" t="s">
        <v>226</v>
      </c>
      <c r="M8208" s="9" t="s">
        <v>1111</v>
      </c>
      <c r="N8208" s="9" t="s">
        <v>196</v>
      </c>
      <c r="O8208" s="9" t="s">
        <v>180</v>
      </c>
      <c r="P8208" s="9" t="s">
        <v>318</v>
      </c>
      <c r="Q8208" s="9" t="s">
        <v>219</v>
      </c>
      <c r="R8208" s="9">
        <v>0</v>
      </c>
      <c r="S8208" s="9">
        <v>8</v>
      </c>
      <c r="U8208" s="9" t="s">
        <v>290</v>
      </c>
      <c r="X8208" s="9">
        <f>INDEX(SLA_Policy!$D$2:$D$5,MATCH(F8208,SLA_Policy!$A$2:$A$5,0))</f>
        <v>72</v>
      </c>
      <c r="Y8208" s="9" t="str">
        <f>IF(E8208="Cancelled","Excluded",IF(D8208="",IF((SLA_Policy!$B$8-B8208)*24&gt;X8208,"Open - Breached","Open - On Track"),IF((D8208-B8208)*24&lt;=X8208,"Met","Breached")))</f>
        <v>Met</v>
      </c>
    </row>
    <row r="8209" spans="1:25" x14ac:dyDescent="0.25">
      <c r="A8209" s="9" t="s">
        <v>12403</v>
      </c>
      <c r="B8209" s="23">
        <v>46154.326388888898</v>
      </c>
      <c r="C8209" s="23">
        <v>46154.3840277778</v>
      </c>
      <c r="E8209" s="9" t="s">
        <v>649</v>
      </c>
      <c r="F8209" s="9" t="s">
        <v>189</v>
      </c>
      <c r="G8209" s="9" t="s">
        <v>213</v>
      </c>
      <c r="H8209" s="9" t="s">
        <v>164</v>
      </c>
      <c r="I8209" s="9" t="s">
        <v>339</v>
      </c>
      <c r="J8209" s="9" t="s">
        <v>3749</v>
      </c>
      <c r="K8209" s="9" t="s">
        <v>246</v>
      </c>
      <c r="L8209" s="9" t="s">
        <v>282</v>
      </c>
      <c r="M8209" s="9" t="s">
        <v>1818</v>
      </c>
      <c r="N8209" s="9" t="s">
        <v>197</v>
      </c>
      <c r="O8209" s="9" t="s">
        <v>116</v>
      </c>
      <c r="P8209" s="9" t="s">
        <v>258</v>
      </c>
      <c r="Q8209" s="9" t="s">
        <v>219</v>
      </c>
      <c r="R8209" s="9">
        <v>0</v>
      </c>
      <c r="S8209" s="9">
        <v>3</v>
      </c>
      <c r="T8209" s="9" t="s">
        <v>464</v>
      </c>
      <c r="X8209" s="9">
        <f>INDEX(SLA_Policy!$D$2:$D$5,MATCH(F8209,SLA_Policy!$A$2:$A$5,0))</f>
        <v>120</v>
      </c>
      <c r="Y8209" s="9" t="str">
        <f>IF(E8209="Cancelled","Excluded",IF(D8209="",IF((SLA_Policy!$B$8-B8209)*24&gt;X8209,"Open - Breached","Open - On Track"),IF((D8209-B8209)*24&lt;=X8209,"Met","Breached")))</f>
        <v>Excluded</v>
      </c>
    </row>
    <row r="8210" spans="1:25" x14ac:dyDescent="0.25">
      <c r="A8210" s="9" t="s">
        <v>12404</v>
      </c>
      <c r="B8210" s="23">
        <v>46154.340972222199</v>
      </c>
      <c r="C8210" s="23">
        <v>46154.341666666704</v>
      </c>
      <c r="D8210" s="23">
        <v>46154.718055555597</v>
      </c>
      <c r="E8210" s="9" t="s">
        <v>212</v>
      </c>
      <c r="F8210" s="9" t="s">
        <v>188</v>
      </c>
      <c r="G8210" s="9" t="s">
        <v>213</v>
      </c>
      <c r="H8210" s="9" t="s">
        <v>162</v>
      </c>
      <c r="I8210" s="9" t="s">
        <v>393</v>
      </c>
      <c r="J8210" s="9" t="s">
        <v>2733</v>
      </c>
      <c r="K8210" s="9" t="s">
        <v>215</v>
      </c>
      <c r="L8210" s="9" t="s">
        <v>270</v>
      </c>
      <c r="M8210" s="9" t="s">
        <v>384</v>
      </c>
      <c r="N8210" s="9" t="s">
        <v>198</v>
      </c>
      <c r="O8210" s="9" t="s">
        <v>176</v>
      </c>
      <c r="P8210" s="9" t="s">
        <v>330</v>
      </c>
      <c r="Q8210" s="9" t="s">
        <v>219</v>
      </c>
      <c r="R8210" s="9">
        <v>0</v>
      </c>
      <c r="S8210" s="9">
        <v>14</v>
      </c>
      <c r="U8210" s="9" t="s">
        <v>290</v>
      </c>
      <c r="X8210" s="9">
        <f>INDEX(SLA_Policy!$D$2:$D$5,MATCH(F8210,SLA_Policy!$A$2:$A$5,0))</f>
        <v>72</v>
      </c>
      <c r="Y8210" s="9" t="str">
        <f>IF(E8210="Cancelled","Excluded",IF(D8210="",IF((SLA_Policy!$B$8-B8210)*24&gt;X8210,"Open - Breached","Open - On Track"),IF((D8210-B8210)*24&lt;=X8210,"Met","Breached")))</f>
        <v>Met</v>
      </c>
    </row>
    <row r="8211" spans="1:25" x14ac:dyDescent="0.25">
      <c r="A8211" s="9" t="s">
        <v>12405</v>
      </c>
      <c r="B8211" s="23">
        <v>46154.344444444498</v>
      </c>
      <c r="C8211" s="23">
        <v>46154.362500000003</v>
      </c>
      <c r="D8211" s="23">
        <v>46154.672916666699</v>
      </c>
      <c r="E8211" s="9" t="s">
        <v>212</v>
      </c>
      <c r="F8211" s="9" t="s">
        <v>189</v>
      </c>
      <c r="G8211" s="9" t="s">
        <v>213</v>
      </c>
      <c r="H8211" s="9" t="s">
        <v>162</v>
      </c>
      <c r="I8211" s="9" t="s">
        <v>345</v>
      </c>
      <c r="J8211" s="9" t="s">
        <v>1151</v>
      </c>
      <c r="K8211" s="9" t="s">
        <v>303</v>
      </c>
      <c r="L8211" s="9" t="s">
        <v>351</v>
      </c>
      <c r="M8211" s="9" t="s">
        <v>689</v>
      </c>
      <c r="N8211" s="9" t="s">
        <v>198</v>
      </c>
      <c r="O8211" s="9" t="s">
        <v>116</v>
      </c>
      <c r="P8211" s="9" t="s">
        <v>258</v>
      </c>
      <c r="Q8211" s="9" t="s">
        <v>219</v>
      </c>
      <c r="R8211" s="9">
        <v>0</v>
      </c>
      <c r="S8211" s="9">
        <v>15</v>
      </c>
      <c r="U8211" s="9" t="s">
        <v>266</v>
      </c>
      <c r="W8211" s="9">
        <v>5</v>
      </c>
      <c r="X8211" s="9">
        <f>INDEX(SLA_Policy!$D$2:$D$5,MATCH(F8211,SLA_Policy!$A$2:$A$5,0))</f>
        <v>120</v>
      </c>
      <c r="Y8211" s="9" t="str">
        <f>IF(E8211="Cancelled","Excluded",IF(D8211="",IF((SLA_Policy!$B$8-B8211)*24&gt;X8211,"Open - Breached","Open - On Track"),IF((D8211-B8211)*24&lt;=X8211,"Met","Breached")))</f>
        <v>Met</v>
      </c>
    </row>
    <row r="8212" spans="1:25" x14ac:dyDescent="0.25">
      <c r="A8212" s="9" t="s">
        <v>12406</v>
      </c>
      <c r="B8212" s="23">
        <v>46154.357638888898</v>
      </c>
      <c r="C8212" s="23">
        <v>46154.40625</v>
      </c>
      <c r="D8212" s="23">
        <v>46156.392361111102</v>
      </c>
      <c r="E8212" s="9" t="s">
        <v>212</v>
      </c>
      <c r="F8212" s="9" t="s">
        <v>189</v>
      </c>
      <c r="G8212" s="9" t="s">
        <v>213</v>
      </c>
      <c r="H8212" s="9" t="s">
        <v>162</v>
      </c>
      <c r="I8212" s="9" t="s">
        <v>393</v>
      </c>
      <c r="J8212" s="9" t="s">
        <v>12407</v>
      </c>
      <c r="K8212" s="9" t="s">
        <v>262</v>
      </c>
      <c r="L8212" s="9" t="s">
        <v>216</v>
      </c>
      <c r="M8212" s="9" t="s">
        <v>263</v>
      </c>
      <c r="N8212" s="9" t="s">
        <v>199</v>
      </c>
      <c r="O8212" s="9" t="s">
        <v>179</v>
      </c>
      <c r="P8212" s="9" t="s">
        <v>284</v>
      </c>
      <c r="Q8212" s="9" t="s">
        <v>219</v>
      </c>
      <c r="R8212" s="9">
        <v>0</v>
      </c>
      <c r="S8212" s="9">
        <v>10</v>
      </c>
      <c r="U8212" s="9" t="s">
        <v>248</v>
      </c>
      <c r="X8212" s="9">
        <f>INDEX(SLA_Policy!$D$2:$D$5,MATCH(F8212,SLA_Policy!$A$2:$A$5,0))</f>
        <v>120</v>
      </c>
      <c r="Y8212" s="9" t="str">
        <f>IF(E8212="Cancelled","Excluded",IF(D8212="",IF((SLA_Policy!$B$8-B8212)*24&gt;X8212,"Open - Breached","Open - On Track"),IF((D8212-B8212)*24&lt;=X8212,"Met","Breached")))</f>
        <v>Met</v>
      </c>
    </row>
    <row r="8213" spans="1:25" x14ac:dyDescent="0.25">
      <c r="A8213" s="9" t="s">
        <v>12408</v>
      </c>
      <c r="B8213" s="23">
        <v>46154.365277777797</v>
      </c>
      <c r="C8213" s="23">
        <v>46154.383333333302</v>
      </c>
      <c r="D8213" s="23">
        <v>46155.769444444399</v>
      </c>
      <c r="E8213" s="9" t="s">
        <v>212</v>
      </c>
      <c r="F8213" s="9" t="s">
        <v>189</v>
      </c>
      <c r="G8213" s="9" t="s">
        <v>213</v>
      </c>
      <c r="H8213" s="9" t="s">
        <v>165</v>
      </c>
      <c r="I8213" s="9" t="s">
        <v>469</v>
      </c>
      <c r="J8213" s="9" t="s">
        <v>12409</v>
      </c>
      <c r="K8213" s="9" t="s">
        <v>246</v>
      </c>
      <c r="L8213" s="9" t="s">
        <v>216</v>
      </c>
      <c r="M8213" s="9" t="s">
        <v>1895</v>
      </c>
      <c r="N8213" s="9" t="s">
        <v>198</v>
      </c>
      <c r="O8213" s="9" t="s">
        <v>176</v>
      </c>
      <c r="P8213" s="9" t="s">
        <v>330</v>
      </c>
      <c r="Q8213" s="9" t="s">
        <v>219</v>
      </c>
      <c r="R8213" s="9">
        <v>0</v>
      </c>
      <c r="S8213" s="9">
        <v>9</v>
      </c>
      <c r="U8213" s="9" t="s">
        <v>266</v>
      </c>
      <c r="X8213" s="9">
        <f>INDEX(SLA_Policy!$D$2:$D$5,MATCH(F8213,SLA_Policy!$A$2:$A$5,0))</f>
        <v>120</v>
      </c>
      <c r="Y8213" s="9" t="str">
        <f>IF(E8213="Cancelled","Excluded",IF(D8213="",IF((SLA_Policy!$B$8-B8213)*24&gt;X8213,"Open - Breached","Open - On Track"),IF((D8213-B8213)*24&lt;=X8213,"Met","Breached")))</f>
        <v>Met</v>
      </c>
    </row>
    <row r="8214" spans="1:25" x14ac:dyDescent="0.25">
      <c r="A8214" s="9" t="s">
        <v>12410</v>
      </c>
      <c r="B8214" s="23">
        <v>46154.400694444397</v>
      </c>
      <c r="C8214" s="23">
        <v>46154.402777777803</v>
      </c>
      <c r="D8214" s="23">
        <v>46156.3527777778</v>
      </c>
      <c r="E8214" s="9" t="s">
        <v>212</v>
      </c>
      <c r="F8214" s="9" t="s">
        <v>189</v>
      </c>
      <c r="G8214" s="9" t="s">
        <v>213</v>
      </c>
      <c r="H8214" s="9" t="s">
        <v>163</v>
      </c>
      <c r="I8214" s="9" t="s">
        <v>405</v>
      </c>
      <c r="J8214" s="9" t="s">
        <v>1704</v>
      </c>
      <c r="K8214" s="9" t="s">
        <v>215</v>
      </c>
      <c r="L8214" s="9" t="s">
        <v>226</v>
      </c>
      <c r="M8214" s="9" t="s">
        <v>3075</v>
      </c>
      <c r="N8214" s="9" t="s">
        <v>198</v>
      </c>
      <c r="O8214" s="9" t="s">
        <v>176</v>
      </c>
      <c r="P8214" s="9" t="s">
        <v>503</v>
      </c>
      <c r="Q8214" s="9" t="s">
        <v>273</v>
      </c>
      <c r="R8214" s="9">
        <v>0</v>
      </c>
      <c r="S8214" s="9">
        <v>8</v>
      </c>
      <c r="U8214" s="9" t="s">
        <v>230</v>
      </c>
      <c r="W8214" s="9">
        <v>4</v>
      </c>
      <c r="X8214" s="9">
        <f>INDEX(SLA_Policy!$D$2:$D$5,MATCH(F8214,SLA_Policy!$A$2:$A$5,0))</f>
        <v>120</v>
      </c>
      <c r="Y8214" s="9" t="str">
        <f>IF(E8214="Cancelled","Excluded",IF(D8214="",IF((SLA_Policy!$B$8-B8214)*24&gt;X8214,"Open - Breached","Open - On Track"),IF((D8214-B8214)*24&lt;=X8214,"Met","Breached")))</f>
        <v>Met</v>
      </c>
    </row>
    <row r="8215" spans="1:25" x14ac:dyDescent="0.25">
      <c r="A8215" s="9" t="s">
        <v>12411</v>
      </c>
      <c r="B8215" s="23">
        <v>46154.402777777803</v>
      </c>
      <c r="C8215" s="23">
        <v>46154.403472222199</v>
      </c>
      <c r="D8215" s="23">
        <v>46154.421527777798</v>
      </c>
      <c r="E8215" s="9" t="s">
        <v>212</v>
      </c>
      <c r="F8215" s="9" t="s">
        <v>188</v>
      </c>
      <c r="G8215" s="9" t="s">
        <v>213</v>
      </c>
      <c r="H8215" s="9" t="s">
        <v>161</v>
      </c>
      <c r="I8215" s="9" t="s">
        <v>389</v>
      </c>
      <c r="J8215" s="9" t="s">
        <v>12412</v>
      </c>
      <c r="K8215" s="9" t="s">
        <v>225</v>
      </c>
      <c r="L8215" s="9" t="s">
        <v>311</v>
      </c>
      <c r="M8215" s="9" t="s">
        <v>4473</v>
      </c>
      <c r="N8215" s="9" t="s">
        <v>200</v>
      </c>
      <c r="O8215" s="9" t="s">
        <v>116</v>
      </c>
      <c r="P8215" s="9" t="s">
        <v>295</v>
      </c>
      <c r="Q8215" s="9" t="s">
        <v>219</v>
      </c>
      <c r="R8215" s="9">
        <v>0</v>
      </c>
      <c r="S8215" s="9">
        <v>7</v>
      </c>
      <c r="U8215" s="9" t="s">
        <v>290</v>
      </c>
      <c r="X8215" s="9">
        <f>INDEX(SLA_Policy!$D$2:$D$5,MATCH(F8215,SLA_Policy!$A$2:$A$5,0))</f>
        <v>72</v>
      </c>
      <c r="Y8215" s="9" t="str">
        <f>IF(E8215="Cancelled","Excluded",IF(D8215="",IF((SLA_Policy!$B$8-B8215)*24&gt;X8215,"Open - Breached","Open - On Track"),IF((D8215-B8215)*24&lt;=X8215,"Met","Breached")))</f>
        <v>Met</v>
      </c>
    </row>
    <row r="8216" spans="1:25" x14ac:dyDescent="0.25">
      <c r="A8216" s="9" t="s">
        <v>12413</v>
      </c>
      <c r="B8216" s="23">
        <v>46154.404861111099</v>
      </c>
      <c r="C8216" s="23">
        <v>46154.407638888901</v>
      </c>
      <c r="D8216" s="23">
        <v>46154.615277777797</v>
      </c>
      <c r="E8216" s="9" t="s">
        <v>212</v>
      </c>
      <c r="F8216" s="9" t="s">
        <v>188</v>
      </c>
      <c r="G8216" s="9" t="s">
        <v>213</v>
      </c>
      <c r="H8216" s="9" t="s">
        <v>163</v>
      </c>
      <c r="I8216" s="9" t="s">
        <v>223</v>
      </c>
      <c r="J8216" s="9" t="s">
        <v>6536</v>
      </c>
      <c r="K8216" s="9" t="s">
        <v>225</v>
      </c>
      <c r="L8216" s="9" t="s">
        <v>216</v>
      </c>
      <c r="M8216" s="9" t="s">
        <v>5573</v>
      </c>
      <c r="N8216" s="9" t="s">
        <v>198</v>
      </c>
      <c r="O8216" s="9" t="s">
        <v>176</v>
      </c>
      <c r="P8216" s="9" t="s">
        <v>503</v>
      </c>
      <c r="Q8216" s="9" t="s">
        <v>219</v>
      </c>
      <c r="R8216" s="9">
        <v>0</v>
      </c>
      <c r="S8216" s="9">
        <v>103</v>
      </c>
      <c r="T8216" s="9" t="s">
        <v>220</v>
      </c>
      <c r="U8216" s="9" t="s">
        <v>230</v>
      </c>
      <c r="X8216" s="9">
        <f>INDEX(SLA_Policy!$D$2:$D$5,MATCH(F8216,SLA_Policy!$A$2:$A$5,0))</f>
        <v>72</v>
      </c>
      <c r="Y8216" s="9" t="str">
        <f>IF(E8216="Cancelled","Excluded",IF(D8216="",IF((SLA_Policy!$B$8-B8216)*24&gt;X8216,"Open - Breached","Open - On Track"),IF((D8216-B8216)*24&lt;=X8216,"Met","Breached")))</f>
        <v>Met</v>
      </c>
    </row>
    <row r="8217" spans="1:25" x14ac:dyDescent="0.25">
      <c r="A8217" s="9" t="s">
        <v>12414</v>
      </c>
      <c r="B8217" s="23">
        <v>46154.413194444503</v>
      </c>
      <c r="C8217" s="23">
        <v>46154.472222222197</v>
      </c>
      <c r="D8217" s="23">
        <v>46154.484027777798</v>
      </c>
      <c r="E8217" s="9" t="s">
        <v>212</v>
      </c>
      <c r="F8217" s="9" t="s">
        <v>188</v>
      </c>
      <c r="G8217" s="9" t="s">
        <v>213</v>
      </c>
      <c r="H8217" s="9" t="s">
        <v>161</v>
      </c>
      <c r="I8217" s="9" t="s">
        <v>454</v>
      </c>
      <c r="J8217" s="9" t="s">
        <v>12415</v>
      </c>
      <c r="K8217" s="9" t="s">
        <v>215</v>
      </c>
      <c r="L8217" s="9" t="s">
        <v>311</v>
      </c>
      <c r="M8217" s="9" t="s">
        <v>730</v>
      </c>
      <c r="N8217" s="9" t="s">
        <v>197</v>
      </c>
      <c r="O8217" s="9" t="s">
        <v>177</v>
      </c>
      <c r="P8217" s="9" t="s">
        <v>300</v>
      </c>
      <c r="Q8217" s="9" t="s">
        <v>219</v>
      </c>
      <c r="R8217" s="9">
        <v>0</v>
      </c>
      <c r="S8217" s="9">
        <v>3</v>
      </c>
      <c r="U8217" s="9" t="s">
        <v>290</v>
      </c>
      <c r="X8217" s="9">
        <f>INDEX(SLA_Policy!$D$2:$D$5,MATCH(F8217,SLA_Policy!$A$2:$A$5,0))</f>
        <v>72</v>
      </c>
      <c r="Y8217" s="9" t="str">
        <f>IF(E8217="Cancelled","Excluded",IF(D8217="",IF((SLA_Policy!$B$8-B8217)*24&gt;X8217,"Open - Breached","Open - On Track"),IF((D8217-B8217)*24&lt;=X8217,"Met","Breached")))</f>
        <v>Met</v>
      </c>
    </row>
    <row r="8218" spans="1:25" x14ac:dyDescent="0.25">
      <c r="A8218" s="9" t="s">
        <v>12416</v>
      </c>
      <c r="B8218" s="23">
        <v>46154.425694444399</v>
      </c>
      <c r="C8218" s="23">
        <v>46154.457638888904</v>
      </c>
      <c r="D8218" s="23">
        <v>46161.297916666699</v>
      </c>
      <c r="E8218" s="9" t="s">
        <v>212</v>
      </c>
      <c r="F8218" s="9" t="s">
        <v>188</v>
      </c>
      <c r="G8218" s="9" t="s">
        <v>236</v>
      </c>
      <c r="H8218" s="9" t="s">
        <v>163</v>
      </c>
      <c r="I8218" s="9" t="s">
        <v>315</v>
      </c>
      <c r="J8218" s="9" t="s">
        <v>316</v>
      </c>
      <c r="K8218" s="9" t="s">
        <v>246</v>
      </c>
      <c r="L8218" s="9" t="s">
        <v>216</v>
      </c>
      <c r="M8218" s="9" t="s">
        <v>3714</v>
      </c>
      <c r="N8218" s="9" t="s">
        <v>196</v>
      </c>
      <c r="O8218" s="9" t="s">
        <v>180</v>
      </c>
      <c r="P8218" s="9" t="s">
        <v>278</v>
      </c>
      <c r="Q8218" s="9" t="s">
        <v>219</v>
      </c>
      <c r="R8218" s="9">
        <v>0</v>
      </c>
      <c r="S8218" s="9">
        <v>98</v>
      </c>
      <c r="T8218" s="9" t="s">
        <v>136</v>
      </c>
      <c r="U8218" s="9" t="s">
        <v>242</v>
      </c>
      <c r="X8218" s="9">
        <f>INDEX(SLA_Policy!$D$2:$D$5,MATCH(F8218,SLA_Policy!$A$2:$A$5,0))</f>
        <v>72</v>
      </c>
      <c r="Y8218" s="9" t="str">
        <f>IF(E8218="Cancelled","Excluded",IF(D8218="",IF((SLA_Policy!$B$8-B8218)*24&gt;X8218,"Open - Breached","Open - On Track"),IF((D8218-B8218)*24&lt;=X8218,"Met","Breached")))</f>
        <v>Breached</v>
      </c>
    </row>
    <row r="8219" spans="1:25" x14ac:dyDescent="0.25">
      <c r="A8219" s="9" t="s">
        <v>12417</v>
      </c>
      <c r="B8219" s="23">
        <v>46154.427083333299</v>
      </c>
      <c r="C8219" s="23">
        <v>46154.472222222197</v>
      </c>
      <c r="D8219" s="23">
        <v>46155.3256944444</v>
      </c>
      <c r="E8219" s="9" t="s">
        <v>212</v>
      </c>
      <c r="F8219" s="9" t="s">
        <v>189</v>
      </c>
      <c r="G8219" s="9" t="s">
        <v>236</v>
      </c>
      <c r="H8219" s="9" t="s">
        <v>161</v>
      </c>
      <c r="I8219" s="9" t="s">
        <v>237</v>
      </c>
      <c r="J8219" s="9" t="s">
        <v>12418</v>
      </c>
      <c r="K8219" s="9" t="s">
        <v>303</v>
      </c>
      <c r="L8219" s="9" t="s">
        <v>270</v>
      </c>
      <c r="M8219" s="9" t="s">
        <v>1298</v>
      </c>
      <c r="N8219" s="9" t="s">
        <v>196</v>
      </c>
      <c r="O8219" s="9" t="s">
        <v>177</v>
      </c>
      <c r="P8219" s="9" t="s">
        <v>241</v>
      </c>
      <c r="Q8219" s="9" t="s">
        <v>219</v>
      </c>
      <c r="R8219" s="9">
        <v>0</v>
      </c>
      <c r="S8219" s="9">
        <v>21</v>
      </c>
      <c r="U8219" s="9" t="s">
        <v>242</v>
      </c>
      <c r="W8219" s="9">
        <v>4</v>
      </c>
      <c r="X8219" s="9">
        <f>INDEX(SLA_Policy!$D$2:$D$5,MATCH(F8219,SLA_Policy!$A$2:$A$5,0))</f>
        <v>120</v>
      </c>
      <c r="Y8219" s="9" t="str">
        <f>IF(E8219="Cancelled","Excluded",IF(D8219="",IF((SLA_Policy!$B$8-B8219)*24&gt;X8219,"Open - Breached","Open - On Track"),IF((D8219-B8219)*24&lt;=X8219,"Met","Breached")))</f>
        <v>Met</v>
      </c>
    </row>
    <row r="8220" spans="1:25" x14ac:dyDescent="0.25">
      <c r="A8220" s="9" t="s">
        <v>12419</v>
      </c>
      <c r="B8220" s="23">
        <v>46154.436111111099</v>
      </c>
      <c r="C8220" s="23">
        <v>46154.650694444397</v>
      </c>
      <c r="D8220" s="23">
        <v>46155.309722222199</v>
      </c>
      <c r="E8220" s="9" t="s">
        <v>212</v>
      </c>
      <c r="F8220" s="9" t="s">
        <v>189</v>
      </c>
      <c r="G8220" s="9" t="s">
        <v>213</v>
      </c>
      <c r="H8220" s="9" t="s">
        <v>162</v>
      </c>
      <c r="I8220" s="9" t="s">
        <v>345</v>
      </c>
      <c r="J8220" s="9" t="s">
        <v>12420</v>
      </c>
      <c r="K8220" s="9" t="s">
        <v>246</v>
      </c>
      <c r="L8220" s="9" t="s">
        <v>104</v>
      </c>
      <c r="M8220" s="9" t="s">
        <v>2057</v>
      </c>
      <c r="N8220" s="9" t="s">
        <v>196</v>
      </c>
      <c r="O8220" s="9" t="s">
        <v>179</v>
      </c>
      <c r="P8220" s="9" t="s">
        <v>264</v>
      </c>
      <c r="Q8220" s="9" t="s">
        <v>273</v>
      </c>
      <c r="R8220" s="9">
        <v>0</v>
      </c>
      <c r="S8220" s="9">
        <v>23</v>
      </c>
      <c r="U8220" s="9" t="s">
        <v>248</v>
      </c>
      <c r="X8220" s="9">
        <f>INDEX(SLA_Policy!$D$2:$D$5,MATCH(F8220,SLA_Policy!$A$2:$A$5,0))</f>
        <v>120</v>
      </c>
      <c r="Y8220" s="9" t="str">
        <f>IF(E8220="Cancelled","Excluded",IF(D8220="",IF((SLA_Policy!$B$8-B8220)*24&gt;X8220,"Open - Breached","Open - On Track"),IF((D8220-B8220)*24&lt;=X8220,"Met","Breached")))</f>
        <v>Met</v>
      </c>
    </row>
    <row r="8221" spans="1:25" x14ac:dyDescent="0.25">
      <c r="A8221" s="9" t="s">
        <v>12421</v>
      </c>
      <c r="B8221" s="23">
        <v>46154.439583333296</v>
      </c>
      <c r="C8221" s="23">
        <v>46154.442361111098</v>
      </c>
      <c r="D8221" s="23">
        <v>46154.597222222197</v>
      </c>
      <c r="E8221" s="9" t="s">
        <v>212</v>
      </c>
      <c r="F8221" s="9" t="s">
        <v>186</v>
      </c>
      <c r="G8221" s="9" t="s">
        <v>213</v>
      </c>
      <c r="H8221" s="9" t="s">
        <v>88</v>
      </c>
      <c r="I8221" s="9" t="s">
        <v>486</v>
      </c>
      <c r="J8221" s="9" t="s">
        <v>527</v>
      </c>
      <c r="K8221" s="9" t="s">
        <v>239</v>
      </c>
      <c r="L8221" s="9" t="s">
        <v>282</v>
      </c>
      <c r="M8221" s="9" t="s">
        <v>426</v>
      </c>
      <c r="N8221" s="9" t="s">
        <v>196</v>
      </c>
      <c r="O8221" s="9" t="s">
        <v>178</v>
      </c>
      <c r="P8221" s="9" t="s">
        <v>272</v>
      </c>
      <c r="Q8221" s="9" t="s">
        <v>273</v>
      </c>
      <c r="R8221" s="9">
        <v>0</v>
      </c>
      <c r="S8221" s="9">
        <v>32</v>
      </c>
      <c r="U8221" s="9" t="s">
        <v>376</v>
      </c>
      <c r="X8221" s="9">
        <f>INDEX(SLA_Policy!$D$2:$D$5,MATCH(F8221,SLA_Policy!$A$2:$A$5,0))</f>
        <v>4</v>
      </c>
      <c r="Y8221" s="9" t="str">
        <f>IF(E8221="Cancelled","Excluded",IF(D8221="",IF((SLA_Policy!$B$8-B8221)*24&gt;X8221,"Open - Breached","Open - On Track"),IF((D8221-B8221)*24&lt;=X8221,"Met","Breached")))</f>
        <v>Met</v>
      </c>
    </row>
    <row r="8222" spans="1:25" x14ac:dyDescent="0.25">
      <c r="A8222" s="9" t="s">
        <v>12422</v>
      </c>
      <c r="B8222" s="23">
        <v>46154.442361111098</v>
      </c>
      <c r="C8222" s="23">
        <v>46154.525694444397</v>
      </c>
      <c r="D8222" s="23">
        <v>46154.757638888899</v>
      </c>
      <c r="E8222" s="9" t="s">
        <v>212</v>
      </c>
      <c r="F8222" s="9" t="s">
        <v>189</v>
      </c>
      <c r="G8222" s="9" t="s">
        <v>236</v>
      </c>
      <c r="H8222" s="9" t="s">
        <v>167</v>
      </c>
      <c r="I8222" s="9" t="s">
        <v>255</v>
      </c>
      <c r="J8222" s="9" t="s">
        <v>6428</v>
      </c>
      <c r="K8222" s="9" t="s">
        <v>303</v>
      </c>
      <c r="L8222" s="9" t="s">
        <v>371</v>
      </c>
      <c r="M8222" s="9" t="s">
        <v>1570</v>
      </c>
      <c r="N8222" s="9" t="s">
        <v>196</v>
      </c>
      <c r="O8222" s="9" t="s">
        <v>176</v>
      </c>
      <c r="P8222" s="9" t="s">
        <v>419</v>
      </c>
      <c r="Q8222" s="9" t="s">
        <v>219</v>
      </c>
      <c r="R8222" s="9">
        <v>0</v>
      </c>
      <c r="S8222" s="9">
        <v>41</v>
      </c>
      <c r="U8222" s="9" t="s">
        <v>242</v>
      </c>
      <c r="X8222" s="9">
        <f>INDEX(SLA_Policy!$D$2:$D$5,MATCH(F8222,SLA_Policy!$A$2:$A$5,0))</f>
        <v>120</v>
      </c>
      <c r="Y8222" s="9" t="str">
        <f>IF(E8222="Cancelled","Excluded",IF(D8222="",IF((SLA_Policy!$B$8-B8222)*24&gt;X8222,"Open - Breached","Open - On Track"),IF((D8222-B8222)*24&lt;=X8222,"Met","Breached")))</f>
        <v>Met</v>
      </c>
    </row>
    <row r="8223" spans="1:25" x14ac:dyDescent="0.25">
      <c r="A8223" s="9" t="s">
        <v>12423</v>
      </c>
      <c r="B8223" s="23">
        <v>46154.454166666699</v>
      </c>
      <c r="C8223" s="23">
        <v>46154.456944444399</v>
      </c>
      <c r="D8223" s="23">
        <v>46161.387499999997</v>
      </c>
      <c r="E8223" s="9" t="s">
        <v>212</v>
      </c>
      <c r="F8223" s="9" t="s">
        <v>189</v>
      </c>
      <c r="G8223" s="9" t="s">
        <v>213</v>
      </c>
      <c r="H8223" s="9" t="s">
        <v>164</v>
      </c>
      <c r="I8223" s="9" t="s">
        <v>339</v>
      </c>
      <c r="J8223" s="9" t="s">
        <v>3239</v>
      </c>
      <c r="K8223" s="9" t="s">
        <v>225</v>
      </c>
      <c r="L8223" s="9" t="s">
        <v>216</v>
      </c>
      <c r="M8223" s="9" t="s">
        <v>4921</v>
      </c>
      <c r="N8223" s="9" t="s">
        <v>199</v>
      </c>
      <c r="O8223" s="9" t="s">
        <v>180</v>
      </c>
      <c r="P8223" s="9" t="s">
        <v>368</v>
      </c>
      <c r="Q8223" s="9" t="s">
        <v>219</v>
      </c>
      <c r="R8223" s="9">
        <v>0</v>
      </c>
      <c r="S8223" s="9">
        <v>7</v>
      </c>
      <c r="T8223" s="9" t="s">
        <v>464</v>
      </c>
      <c r="U8223" s="9" t="s">
        <v>290</v>
      </c>
      <c r="X8223" s="9">
        <f>INDEX(SLA_Policy!$D$2:$D$5,MATCH(F8223,SLA_Policy!$A$2:$A$5,0))</f>
        <v>120</v>
      </c>
      <c r="Y8223" s="9" t="str">
        <f>IF(E8223="Cancelled","Excluded",IF(D8223="",IF((SLA_Policy!$B$8-B8223)*24&gt;X8223,"Open - Breached","Open - On Track"),IF((D8223-B8223)*24&lt;=X8223,"Met","Breached")))</f>
        <v>Breached</v>
      </c>
    </row>
    <row r="8224" spans="1:25" x14ac:dyDescent="0.25">
      <c r="A8224" s="9" t="s">
        <v>12424</v>
      </c>
      <c r="B8224" s="23">
        <v>46154.470138888901</v>
      </c>
      <c r="C8224" s="23">
        <v>46154.4909722222</v>
      </c>
      <c r="D8224" s="23">
        <v>46154.610416666699</v>
      </c>
      <c r="E8224" s="9" t="s">
        <v>212</v>
      </c>
      <c r="F8224" s="9" t="s">
        <v>189</v>
      </c>
      <c r="G8224" s="9" t="s">
        <v>236</v>
      </c>
      <c r="H8224" s="9" t="s">
        <v>164</v>
      </c>
      <c r="I8224" s="9" t="s">
        <v>421</v>
      </c>
      <c r="J8224" s="9" t="s">
        <v>2690</v>
      </c>
      <c r="K8224" s="9" t="s">
        <v>225</v>
      </c>
      <c r="L8224" s="9" t="s">
        <v>216</v>
      </c>
      <c r="M8224" s="9" t="s">
        <v>625</v>
      </c>
      <c r="N8224" s="9" t="s">
        <v>196</v>
      </c>
      <c r="O8224" s="9" t="s">
        <v>180</v>
      </c>
      <c r="P8224" s="9" t="s">
        <v>278</v>
      </c>
      <c r="Q8224" s="9" t="s">
        <v>219</v>
      </c>
      <c r="R8224" s="9">
        <v>0</v>
      </c>
      <c r="S8224" s="9">
        <v>32</v>
      </c>
      <c r="T8224" s="9" t="s">
        <v>464</v>
      </c>
      <c r="U8224" s="9" t="s">
        <v>242</v>
      </c>
      <c r="X8224" s="9">
        <f>INDEX(SLA_Policy!$D$2:$D$5,MATCH(F8224,SLA_Policy!$A$2:$A$5,0))</f>
        <v>120</v>
      </c>
      <c r="Y8224" s="9" t="str">
        <f>IF(E8224="Cancelled","Excluded",IF(D8224="",IF((SLA_Policy!$B$8-B8224)*24&gt;X8224,"Open - Breached","Open - On Track"),IF((D8224-B8224)*24&lt;=X8224,"Met","Breached")))</f>
        <v>Met</v>
      </c>
    </row>
    <row r="8225" spans="1:25" x14ac:dyDescent="0.25">
      <c r="A8225" s="9" t="s">
        <v>12425</v>
      </c>
      <c r="B8225" s="23">
        <v>46154.475694444503</v>
      </c>
      <c r="C8225" s="23">
        <v>46154.480555555601</v>
      </c>
      <c r="D8225" s="23">
        <v>46154.536805555603</v>
      </c>
      <c r="E8225" s="9" t="s">
        <v>212</v>
      </c>
      <c r="F8225" s="9" t="s">
        <v>188</v>
      </c>
      <c r="G8225" s="9" t="s">
        <v>213</v>
      </c>
      <c r="H8225" s="9" t="s">
        <v>165</v>
      </c>
      <c r="I8225" s="9" t="s">
        <v>567</v>
      </c>
      <c r="J8225" s="9" t="s">
        <v>4680</v>
      </c>
      <c r="K8225" s="9" t="s">
        <v>246</v>
      </c>
      <c r="L8225" s="9" t="s">
        <v>351</v>
      </c>
      <c r="M8225" s="9" t="s">
        <v>1624</v>
      </c>
      <c r="N8225" s="9" t="s">
        <v>199</v>
      </c>
      <c r="O8225" s="9" t="s">
        <v>176</v>
      </c>
      <c r="P8225" s="9" t="s">
        <v>1159</v>
      </c>
      <c r="Q8225" s="9" t="s">
        <v>219</v>
      </c>
      <c r="R8225" s="9">
        <v>0</v>
      </c>
      <c r="S8225" s="9">
        <v>30</v>
      </c>
      <c r="U8225" s="9" t="s">
        <v>230</v>
      </c>
      <c r="W8225" s="9">
        <v>5</v>
      </c>
      <c r="X8225" s="9">
        <f>INDEX(SLA_Policy!$D$2:$D$5,MATCH(F8225,SLA_Policy!$A$2:$A$5,0))</f>
        <v>72</v>
      </c>
      <c r="Y8225" s="9" t="str">
        <f>IF(E8225="Cancelled","Excluded",IF(D8225="",IF((SLA_Policy!$B$8-B8225)*24&gt;X8225,"Open - Breached","Open - On Track"),IF((D8225-B8225)*24&lt;=X8225,"Met","Breached")))</f>
        <v>Met</v>
      </c>
    </row>
    <row r="8226" spans="1:25" x14ac:dyDescent="0.25">
      <c r="A8226" s="9" t="s">
        <v>12426</v>
      </c>
      <c r="B8226" s="23">
        <v>46154.528472222199</v>
      </c>
      <c r="C8226" s="23">
        <v>46154.529166666704</v>
      </c>
      <c r="D8226" s="23">
        <v>46154.5534722222</v>
      </c>
      <c r="E8226" s="9" t="s">
        <v>212</v>
      </c>
      <c r="F8226" s="9" t="s">
        <v>187</v>
      </c>
      <c r="G8226" s="9" t="s">
        <v>213</v>
      </c>
      <c r="H8226" s="9" t="s">
        <v>162</v>
      </c>
      <c r="I8226" s="9" t="s">
        <v>393</v>
      </c>
      <c r="J8226" s="9" t="s">
        <v>12427</v>
      </c>
      <c r="K8226" s="9" t="s">
        <v>303</v>
      </c>
      <c r="L8226" s="9" t="s">
        <v>293</v>
      </c>
      <c r="M8226" s="9" t="s">
        <v>1211</v>
      </c>
      <c r="N8226" s="9" t="s">
        <v>199</v>
      </c>
      <c r="O8226" s="9" t="s">
        <v>116</v>
      </c>
      <c r="P8226" s="9" t="s">
        <v>342</v>
      </c>
      <c r="Q8226" s="9" t="s">
        <v>219</v>
      </c>
      <c r="R8226" s="9">
        <v>0</v>
      </c>
      <c r="S8226" s="9">
        <v>17</v>
      </c>
      <c r="U8226" s="9" t="s">
        <v>290</v>
      </c>
      <c r="X8226" s="9">
        <f>INDEX(SLA_Policy!$D$2:$D$5,MATCH(F8226,SLA_Policy!$A$2:$A$5,0))</f>
        <v>8</v>
      </c>
      <c r="Y8226" s="9" t="str">
        <f>IF(E8226="Cancelled","Excluded",IF(D8226="",IF((SLA_Policy!$B$8-B8226)*24&gt;X8226,"Open - Breached","Open - On Track"),IF((D8226-B8226)*24&lt;=X8226,"Met","Breached")))</f>
        <v>Met</v>
      </c>
    </row>
    <row r="8227" spans="1:25" x14ac:dyDescent="0.25">
      <c r="A8227" s="9" t="s">
        <v>12428</v>
      </c>
      <c r="B8227" s="23">
        <v>46154.528472222199</v>
      </c>
      <c r="C8227" s="23">
        <v>46154.585416666698</v>
      </c>
      <c r="D8227" s="23">
        <v>46155.392361111102</v>
      </c>
      <c r="E8227" s="9" t="s">
        <v>212</v>
      </c>
      <c r="F8227" s="9" t="s">
        <v>188</v>
      </c>
      <c r="G8227" s="9" t="s">
        <v>213</v>
      </c>
      <c r="H8227" s="9" t="s">
        <v>167</v>
      </c>
      <c r="I8227" s="9" t="s">
        <v>536</v>
      </c>
      <c r="J8227" s="9" t="s">
        <v>2940</v>
      </c>
      <c r="K8227" s="9" t="s">
        <v>303</v>
      </c>
      <c r="L8227" s="9" t="s">
        <v>311</v>
      </c>
      <c r="M8227" s="9" t="s">
        <v>7822</v>
      </c>
      <c r="N8227" s="9" t="s">
        <v>196</v>
      </c>
      <c r="O8227" s="9" t="s">
        <v>180</v>
      </c>
      <c r="P8227" s="9" t="s">
        <v>278</v>
      </c>
      <c r="Q8227" s="9" t="s">
        <v>219</v>
      </c>
      <c r="R8227" s="9">
        <v>0</v>
      </c>
      <c r="S8227" s="9">
        <v>40</v>
      </c>
      <c r="T8227" s="9" t="s">
        <v>136</v>
      </c>
      <c r="U8227" s="9" t="s">
        <v>290</v>
      </c>
      <c r="X8227" s="9">
        <f>INDEX(SLA_Policy!$D$2:$D$5,MATCH(F8227,SLA_Policy!$A$2:$A$5,0))</f>
        <v>72</v>
      </c>
      <c r="Y8227" s="9" t="str">
        <f>IF(E8227="Cancelled","Excluded",IF(D8227="",IF((SLA_Policy!$B$8-B8227)*24&gt;X8227,"Open - Breached","Open - On Track"),IF((D8227-B8227)*24&lt;=X8227,"Met","Breached")))</f>
        <v>Met</v>
      </c>
    </row>
    <row r="8228" spans="1:25" x14ac:dyDescent="0.25">
      <c r="A8228" s="9" t="s">
        <v>12429</v>
      </c>
      <c r="B8228" s="23">
        <v>46154.529861111099</v>
      </c>
      <c r="C8228" s="23">
        <v>46154.545138888898</v>
      </c>
      <c r="D8228" s="23">
        <v>46154.728472222203</v>
      </c>
      <c r="E8228" s="9" t="s">
        <v>212</v>
      </c>
      <c r="F8228" s="9" t="s">
        <v>189</v>
      </c>
      <c r="G8228" s="9" t="s">
        <v>213</v>
      </c>
      <c r="H8228" s="9" t="s">
        <v>161</v>
      </c>
      <c r="I8228" s="9" t="s">
        <v>389</v>
      </c>
      <c r="J8228" s="9" t="s">
        <v>2596</v>
      </c>
      <c r="K8228" s="9" t="s">
        <v>225</v>
      </c>
      <c r="L8228" s="9" t="s">
        <v>311</v>
      </c>
      <c r="M8228" s="9" t="s">
        <v>2527</v>
      </c>
      <c r="N8228" s="9" t="s">
        <v>198</v>
      </c>
      <c r="O8228" s="9" t="s">
        <v>116</v>
      </c>
      <c r="P8228" s="9" t="s">
        <v>295</v>
      </c>
      <c r="Q8228" s="9" t="s">
        <v>219</v>
      </c>
      <c r="R8228" s="9">
        <v>0</v>
      </c>
      <c r="S8228" s="9">
        <v>11</v>
      </c>
      <c r="U8228" s="9" t="s">
        <v>290</v>
      </c>
      <c r="X8228" s="9">
        <f>INDEX(SLA_Policy!$D$2:$D$5,MATCH(F8228,SLA_Policy!$A$2:$A$5,0))</f>
        <v>120</v>
      </c>
      <c r="Y8228" s="9" t="str">
        <f>IF(E8228="Cancelled","Excluded",IF(D8228="",IF((SLA_Policy!$B$8-B8228)*24&gt;X8228,"Open - Breached","Open - On Track"),IF((D8228-B8228)*24&lt;=X8228,"Met","Breached")))</f>
        <v>Met</v>
      </c>
    </row>
    <row r="8229" spans="1:25" x14ac:dyDescent="0.25">
      <c r="A8229" s="9" t="s">
        <v>12430</v>
      </c>
      <c r="B8229" s="23">
        <v>46154.548611111102</v>
      </c>
      <c r="C8229" s="23">
        <v>46154.5534722222</v>
      </c>
      <c r="D8229" s="23">
        <v>46154.71875</v>
      </c>
      <c r="E8229" s="9" t="s">
        <v>212</v>
      </c>
      <c r="F8229" s="9" t="s">
        <v>187</v>
      </c>
      <c r="G8229" s="9" t="s">
        <v>236</v>
      </c>
      <c r="H8229" s="9" t="s">
        <v>167</v>
      </c>
      <c r="I8229" s="9" t="s">
        <v>255</v>
      </c>
      <c r="J8229" s="9" t="s">
        <v>12431</v>
      </c>
      <c r="K8229" s="9" t="s">
        <v>246</v>
      </c>
      <c r="L8229" s="9" t="s">
        <v>104</v>
      </c>
      <c r="M8229" s="9" t="s">
        <v>3296</v>
      </c>
      <c r="N8229" s="9" t="s">
        <v>196</v>
      </c>
      <c r="O8229" s="9" t="s">
        <v>176</v>
      </c>
      <c r="P8229" s="9" t="s">
        <v>228</v>
      </c>
      <c r="Q8229" s="9" t="s">
        <v>273</v>
      </c>
      <c r="R8229" s="9">
        <v>0</v>
      </c>
      <c r="S8229" s="9">
        <v>40</v>
      </c>
      <c r="U8229" s="9" t="s">
        <v>242</v>
      </c>
      <c r="W8229" s="9">
        <v>5</v>
      </c>
      <c r="X8229" s="9">
        <f>INDEX(SLA_Policy!$D$2:$D$5,MATCH(F8229,SLA_Policy!$A$2:$A$5,0))</f>
        <v>8</v>
      </c>
      <c r="Y8229" s="9" t="str">
        <f>IF(E8229="Cancelled","Excluded",IF(D8229="",IF((SLA_Policy!$B$8-B8229)*24&gt;X8229,"Open - Breached","Open - On Track"),IF((D8229-B8229)*24&lt;=X8229,"Met","Breached")))</f>
        <v>Met</v>
      </c>
    </row>
    <row r="8230" spans="1:25" x14ac:dyDescent="0.25">
      <c r="A8230" s="9" t="s">
        <v>12432</v>
      </c>
      <c r="B8230" s="23">
        <v>46154.572222222203</v>
      </c>
      <c r="C8230" s="23">
        <v>46154.573611111096</v>
      </c>
      <c r="D8230" s="23">
        <v>46156.407638888901</v>
      </c>
      <c r="E8230" s="9" t="s">
        <v>212</v>
      </c>
      <c r="F8230" s="9" t="s">
        <v>188</v>
      </c>
      <c r="G8230" s="9" t="s">
        <v>213</v>
      </c>
      <c r="H8230" s="9" t="s">
        <v>163</v>
      </c>
      <c r="I8230" s="9" t="s">
        <v>223</v>
      </c>
      <c r="J8230" s="9" t="s">
        <v>1514</v>
      </c>
      <c r="K8230" s="9" t="s">
        <v>246</v>
      </c>
      <c r="L8230" s="9" t="s">
        <v>226</v>
      </c>
      <c r="M8230" s="9" t="s">
        <v>1423</v>
      </c>
      <c r="N8230" s="9" t="s">
        <v>198</v>
      </c>
      <c r="O8230" s="9" t="s">
        <v>180</v>
      </c>
      <c r="P8230" s="9" t="s">
        <v>278</v>
      </c>
      <c r="Q8230" s="9" t="s">
        <v>219</v>
      </c>
      <c r="R8230" s="9">
        <v>0</v>
      </c>
      <c r="S8230" s="9">
        <v>64</v>
      </c>
      <c r="T8230" s="9" t="s">
        <v>136</v>
      </c>
      <c r="U8230" s="9" t="s">
        <v>230</v>
      </c>
      <c r="X8230" s="9">
        <f>INDEX(SLA_Policy!$D$2:$D$5,MATCH(F8230,SLA_Policy!$A$2:$A$5,0))</f>
        <v>72</v>
      </c>
      <c r="Y8230" s="9" t="str">
        <f>IF(E8230="Cancelled","Excluded",IF(D8230="",IF((SLA_Policy!$B$8-B8230)*24&gt;X8230,"Open - Breached","Open - On Track"),IF((D8230-B8230)*24&lt;=X8230,"Met","Breached")))</f>
        <v>Met</v>
      </c>
    </row>
    <row r="8231" spans="1:25" x14ac:dyDescent="0.25">
      <c r="A8231" s="9" t="s">
        <v>12433</v>
      </c>
      <c r="B8231" s="23">
        <v>46154.576388888898</v>
      </c>
      <c r="C8231" s="23">
        <v>46155.359722222202</v>
      </c>
      <c r="D8231" s="23">
        <v>46156.515277777798</v>
      </c>
      <c r="E8231" s="9" t="s">
        <v>212</v>
      </c>
      <c r="F8231" s="9" t="s">
        <v>189</v>
      </c>
      <c r="G8231" s="9" t="s">
        <v>213</v>
      </c>
      <c r="H8231" s="9" t="s">
        <v>161</v>
      </c>
      <c r="I8231" s="9" t="s">
        <v>389</v>
      </c>
      <c r="J8231" s="9" t="s">
        <v>9472</v>
      </c>
      <c r="K8231" s="9" t="s">
        <v>262</v>
      </c>
      <c r="L8231" s="9" t="s">
        <v>104</v>
      </c>
      <c r="M8231" s="9" t="s">
        <v>3240</v>
      </c>
      <c r="N8231" s="9" t="s">
        <v>196</v>
      </c>
      <c r="O8231" s="9" t="s">
        <v>116</v>
      </c>
      <c r="P8231" s="9" t="s">
        <v>551</v>
      </c>
      <c r="Q8231" s="9" t="s">
        <v>219</v>
      </c>
      <c r="R8231" s="9">
        <v>0</v>
      </c>
      <c r="S8231" s="9">
        <v>9</v>
      </c>
      <c r="U8231" s="9" t="s">
        <v>290</v>
      </c>
      <c r="W8231" s="9">
        <v>4</v>
      </c>
      <c r="X8231" s="9">
        <f>INDEX(SLA_Policy!$D$2:$D$5,MATCH(F8231,SLA_Policy!$A$2:$A$5,0))</f>
        <v>120</v>
      </c>
      <c r="Y8231" s="9" t="str">
        <f>IF(E8231="Cancelled","Excluded",IF(D8231="",IF((SLA_Policy!$B$8-B8231)*24&gt;X8231,"Open - Breached","Open - On Track"),IF((D8231-B8231)*24&lt;=X8231,"Met","Breached")))</f>
        <v>Met</v>
      </c>
    </row>
    <row r="8232" spans="1:25" x14ac:dyDescent="0.25">
      <c r="A8232" s="9" t="s">
        <v>12434</v>
      </c>
      <c r="B8232" s="23">
        <v>46154.5847222222</v>
      </c>
      <c r="C8232" s="23">
        <v>46154.604166666701</v>
      </c>
      <c r="D8232" s="23">
        <v>46155.346527777801</v>
      </c>
      <c r="E8232" s="9" t="s">
        <v>212</v>
      </c>
      <c r="F8232" s="9" t="s">
        <v>189</v>
      </c>
      <c r="G8232" s="9" t="s">
        <v>213</v>
      </c>
      <c r="H8232" s="9" t="s">
        <v>164</v>
      </c>
      <c r="I8232" s="9" t="s">
        <v>478</v>
      </c>
      <c r="J8232" s="9" t="s">
        <v>1725</v>
      </c>
      <c r="K8232" s="9" t="s">
        <v>215</v>
      </c>
      <c r="L8232" s="9" t="s">
        <v>311</v>
      </c>
      <c r="M8232" s="9" t="s">
        <v>1120</v>
      </c>
      <c r="N8232" s="9" t="s">
        <v>199</v>
      </c>
      <c r="O8232" s="9" t="s">
        <v>116</v>
      </c>
      <c r="P8232" s="9" t="s">
        <v>590</v>
      </c>
      <c r="Q8232" s="9" t="s">
        <v>219</v>
      </c>
      <c r="R8232" s="9">
        <v>0</v>
      </c>
      <c r="S8232" s="9">
        <v>15</v>
      </c>
      <c r="T8232" s="9" t="s">
        <v>343</v>
      </c>
      <c r="U8232" s="9" t="s">
        <v>376</v>
      </c>
      <c r="X8232" s="9">
        <f>INDEX(SLA_Policy!$D$2:$D$5,MATCH(F8232,SLA_Policy!$A$2:$A$5,0))</f>
        <v>120</v>
      </c>
      <c r="Y8232" s="9" t="str">
        <f>IF(E8232="Cancelled","Excluded",IF(D8232="",IF((SLA_Policy!$B$8-B8232)*24&gt;X8232,"Open - Breached","Open - On Track"),IF((D8232-B8232)*24&lt;=X8232,"Met","Breached")))</f>
        <v>Met</v>
      </c>
    </row>
    <row r="8233" spans="1:25" x14ac:dyDescent="0.25">
      <c r="A8233" s="9" t="s">
        <v>12435</v>
      </c>
      <c r="B8233" s="23">
        <v>46154.596527777801</v>
      </c>
      <c r="C8233" s="23">
        <v>46154.654166666704</v>
      </c>
      <c r="D8233" s="23">
        <v>46155.383333333302</v>
      </c>
      <c r="E8233" s="9" t="s">
        <v>212</v>
      </c>
      <c r="F8233" s="9" t="s">
        <v>188</v>
      </c>
      <c r="G8233" s="9" t="s">
        <v>236</v>
      </c>
      <c r="H8233" s="9" t="s">
        <v>161</v>
      </c>
      <c r="I8233" s="9" t="s">
        <v>482</v>
      </c>
      <c r="J8233" s="9" t="s">
        <v>2529</v>
      </c>
      <c r="K8233" s="9" t="s">
        <v>215</v>
      </c>
      <c r="L8233" s="9" t="s">
        <v>216</v>
      </c>
      <c r="M8233" s="9" t="s">
        <v>556</v>
      </c>
      <c r="N8233" s="9" t="s">
        <v>196</v>
      </c>
      <c r="O8233" s="9" t="s">
        <v>177</v>
      </c>
      <c r="P8233" s="9" t="s">
        <v>300</v>
      </c>
      <c r="Q8233" s="9" t="s">
        <v>219</v>
      </c>
      <c r="R8233" s="9">
        <v>0</v>
      </c>
      <c r="S8233" s="9">
        <v>70</v>
      </c>
      <c r="U8233" s="9" t="s">
        <v>242</v>
      </c>
      <c r="X8233" s="9">
        <f>INDEX(SLA_Policy!$D$2:$D$5,MATCH(F8233,SLA_Policy!$A$2:$A$5,0))</f>
        <v>72</v>
      </c>
      <c r="Y8233" s="9" t="str">
        <f>IF(E8233="Cancelled","Excluded",IF(D8233="",IF((SLA_Policy!$B$8-B8233)*24&gt;X8233,"Open - Breached","Open - On Track"),IF((D8233-B8233)*24&lt;=X8233,"Met","Breached")))</f>
        <v>Met</v>
      </c>
    </row>
    <row r="8234" spans="1:25" x14ac:dyDescent="0.25">
      <c r="A8234" s="9" t="s">
        <v>12436</v>
      </c>
      <c r="B8234" s="23">
        <v>46154.624305555597</v>
      </c>
      <c r="C8234" s="23">
        <v>46154.632638888899</v>
      </c>
      <c r="D8234" s="23">
        <v>46160.379166666702</v>
      </c>
      <c r="E8234" s="9" t="s">
        <v>212</v>
      </c>
      <c r="F8234" s="9" t="s">
        <v>188</v>
      </c>
      <c r="G8234" s="9" t="s">
        <v>213</v>
      </c>
      <c r="H8234" s="9" t="s">
        <v>163</v>
      </c>
      <c r="I8234" s="9" t="s">
        <v>250</v>
      </c>
      <c r="J8234" s="9" t="s">
        <v>9562</v>
      </c>
      <c r="K8234" s="9" t="s">
        <v>246</v>
      </c>
      <c r="L8234" s="9" t="s">
        <v>104</v>
      </c>
      <c r="M8234" s="9" t="s">
        <v>1229</v>
      </c>
      <c r="N8234" s="9" t="s">
        <v>197</v>
      </c>
      <c r="O8234" s="9" t="s">
        <v>176</v>
      </c>
      <c r="P8234" s="9" t="s">
        <v>570</v>
      </c>
      <c r="Q8234" s="9" t="s">
        <v>219</v>
      </c>
      <c r="R8234" s="9">
        <v>0</v>
      </c>
      <c r="S8234" s="9">
        <v>19</v>
      </c>
      <c r="T8234" s="9" t="s">
        <v>220</v>
      </c>
      <c r="U8234" s="9" t="s">
        <v>230</v>
      </c>
      <c r="W8234" s="9">
        <v>4</v>
      </c>
      <c r="X8234" s="9">
        <f>INDEX(SLA_Policy!$D$2:$D$5,MATCH(F8234,SLA_Policy!$A$2:$A$5,0))</f>
        <v>72</v>
      </c>
      <c r="Y8234" s="9" t="str">
        <f>IF(E8234="Cancelled","Excluded",IF(D8234="",IF((SLA_Policy!$B$8-B8234)*24&gt;X8234,"Open - Breached","Open - On Track"),IF((D8234-B8234)*24&lt;=X8234,"Met","Breached")))</f>
        <v>Breached</v>
      </c>
    </row>
    <row r="8235" spans="1:25" x14ac:dyDescent="0.25">
      <c r="A8235" s="9" t="s">
        <v>12437</v>
      </c>
      <c r="B8235" s="23">
        <v>46154.626388888901</v>
      </c>
      <c r="C8235" s="23">
        <v>46154.629166666702</v>
      </c>
      <c r="D8235" s="23">
        <v>46155.324305555601</v>
      </c>
      <c r="E8235" s="9" t="s">
        <v>212</v>
      </c>
      <c r="F8235" s="9" t="s">
        <v>188</v>
      </c>
      <c r="G8235" s="9" t="s">
        <v>213</v>
      </c>
      <c r="H8235" s="9" t="s">
        <v>165</v>
      </c>
      <c r="I8235" s="9" t="s">
        <v>567</v>
      </c>
      <c r="J8235" s="9" t="s">
        <v>3437</v>
      </c>
      <c r="K8235" s="9" t="s">
        <v>246</v>
      </c>
      <c r="L8235" s="9" t="s">
        <v>307</v>
      </c>
      <c r="M8235" s="9" t="s">
        <v>848</v>
      </c>
      <c r="N8235" s="9" t="s">
        <v>200</v>
      </c>
      <c r="O8235" s="9" t="s">
        <v>116</v>
      </c>
      <c r="P8235" s="9" t="s">
        <v>590</v>
      </c>
      <c r="Q8235" s="9" t="s">
        <v>219</v>
      </c>
      <c r="R8235" s="9">
        <v>0</v>
      </c>
      <c r="S8235" s="9">
        <v>21</v>
      </c>
      <c r="U8235" s="9" t="s">
        <v>230</v>
      </c>
      <c r="X8235" s="9">
        <f>INDEX(SLA_Policy!$D$2:$D$5,MATCH(F8235,SLA_Policy!$A$2:$A$5,0))</f>
        <v>72</v>
      </c>
      <c r="Y8235" s="9" t="str">
        <f>IF(E8235="Cancelled","Excluded",IF(D8235="",IF((SLA_Policy!$B$8-B8235)*24&gt;X8235,"Open - Breached","Open - On Track"),IF((D8235-B8235)*24&lt;=X8235,"Met","Breached")))</f>
        <v>Met</v>
      </c>
    </row>
    <row r="8236" spans="1:25" x14ac:dyDescent="0.25">
      <c r="A8236" s="9" t="s">
        <v>12438</v>
      </c>
      <c r="B8236" s="23">
        <v>46154.635416666701</v>
      </c>
      <c r="C8236" s="23">
        <v>46154.641666666699</v>
      </c>
      <c r="D8236" s="23">
        <v>46155.339583333298</v>
      </c>
      <c r="E8236" s="9" t="s">
        <v>212</v>
      </c>
      <c r="F8236" s="9" t="s">
        <v>189</v>
      </c>
      <c r="G8236" s="9" t="s">
        <v>236</v>
      </c>
      <c r="H8236" s="9" t="s">
        <v>161</v>
      </c>
      <c r="I8236" s="9" t="s">
        <v>482</v>
      </c>
      <c r="J8236" s="9" t="s">
        <v>483</v>
      </c>
      <c r="K8236" s="9" t="s">
        <v>215</v>
      </c>
      <c r="L8236" s="9" t="s">
        <v>216</v>
      </c>
      <c r="M8236" s="9" t="s">
        <v>712</v>
      </c>
      <c r="N8236" s="9" t="s">
        <v>199</v>
      </c>
      <c r="O8236" s="9" t="s">
        <v>116</v>
      </c>
      <c r="P8236" s="9" t="s">
        <v>342</v>
      </c>
      <c r="Q8236" s="9" t="s">
        <v>219</v>
      </c>
      <c r="R8236" s="9">
        <v>0</v>
      </c>
      <c r="S8236" s="9">
        <v>19</v>
      </c>
      <c r="U8236" s="9" t="s">
        <v>242</v>
      </c>
      <c r="X8236" s="9">
        <f>INDEX(SLA_Policy!$D$2:$D$5,MATCH(F8236,SLA_Policy!$A$2:$A$5,0))</f>
        <v>120</v>
      </c>
      <c r="Y8236" s="9" t="str">
        <f>IF(E8236="Cancelled","Excluded",IF(D8236="",IF((SLA_Policy!$B$8-B8236)*24&gt;X8236,"Open - Breached","Open - On Track"),IF((D8236-B8236)*24&lt;=X8236,"Met","Breached")))</f>
        <v>Met</v>
      </c>
    </row>
    <row r="8237" spans="1:25" x14ac:dyDescent="0.25">
      <c r="A8237" s="9" t="s">
        <v>12439</v>
      </c>
      <c r="B8237" s="23">
        <v>46154.640972222202</v>
      </c>
      <c r="C8237" s="23">
        <v>46154.645833333299</v>
      </c>
      <c r="D8237" s="23">
        <v>46155.362500000003</v>
      </c>
      <c r="E8237" s="9" t="s">
        <v>212</v>
      </c>
      <c r="F8237" s="9" t="s">
        <v>188</v>
      </c>
      <c r="G8237" s="9" t="s">
        <v>213</v>
      </c>
      <c r="H8237" s="9" t="s">
        <v>88</v>
      </c>
      <c r="I8237" s="9" t="s">
        <v>354</v>
      </c>
      <c r="J8237" s="9" t="s">
        <v>1558</v>
      </c>
      <c r="K8237" s="9" t="s">
        <v>215</v>
      </c>
      <c r="L8237" s="9" t="s">
        <v>216</v>
      </c>
      <c r="M8237" s="9" t="s">
        <v>1463</v>
      </c>
      <c r="N8237" s="9" t="s">
        <v>198</v>
      </c>
      <c r="O8237" s="9" t="s">
        <v>178</v>
      </c>
      <c r="P8237" s="9" t="s">
        <v>272</v>
      </c>
      <c r="Q8237" s="9" t="s">
        <v>219</v>
      </c>
      <c r="R8237" s="9">
        <v>0</v>
      </c>
      <c r="S8237" s="9">
        <v>34</v>
      </c>
      <c r="T8237" s="9" t="s">
        <v>136</v>
      </c>
      <c r="U8237" s="9" t="s">
        <v>266</v>
      </c>
      <c r="W8237" s="9">
        <v>4</v>
      </c>
      <c r="X8237" s="9">
        <f>INDEX(SLA_Policy!$D$2:$D$5,MATCH(F8237,SLA_Policy!$A$2:$A$5,0))</f>
        <v>72</v>
      </c>
      <c r="Y8237" s="9" t="str">
        <f>IF(E8237="Cancelled","Excluded",IF(D8237="",IF((SLA_Policy!$B$8-B8237)*24&gt;X8237,"Open - Breached","Open - On Track"),IF((D8237-B8237)*24&lt;=X8237,"Met","Breached")))</f>
        <v>Met</v>
      </c>
    </row>
    <row r="8238" spans="1:25" x14ac:dyDescent="0.25">
      <c r="A8238" s="9" t="s">
        <v>12440</v>
      </c>
      <c r="B8238" s="23">
        <v>46154.645138888904</v>
      </c>
      <c r="C8238" s="23">
        <v>46154.65</v>
      </c>
      <c r="D8238" s="23">
        <v>46156.379166666702</v>
      </c>
      <c r="E8238" s="9" t="s">
        <v>212</v>
      </c>
      <c r="F8238" s="9" t="s">
        <v>188</v>
      </c>
      <c r="G8238" s="9" t="s">
        <v>213</v>
      </c>
      <c r="H8238" s="9" t="s">
        <v>163</v>
      </c>
      <c r="I8238" s="9" t="s">
        <v>250</v>
      </c>
      <c r="J8238" s="9" t="s">
        <v>3377</v>
      </c>
      <c r="K8238" s="9" t="s">
        <v>225</v>
      </c>
      <c r="L8238" s="9" t="s">
        <v>226</v>
      </c>
      <c r="M8238" s="9" t="s">
        <v>227</v>
      </c>
      <c r="N8238" s="9" t="s">
        <v>198</v>
      </c>
      <c r="O8238" s="9" t="s">
        <v>176</v>
      </c>
      <c r="P8238" s="9" t="s">
        <v>1159</v>
      </c>
      <c r="Q8238" s="9" t="s">
        <v>219</v>
      </c>
      <c r="R8238" s="9">
        <v>1</v>
      </c>
      <c r="S8238" s="9">
        <v>91</v>
      </c>
      <c r="T8238" s="9" t="s">
        <v>220</v>
      </c>
      <c r="U8238" s="9" t="s">
        <v>376</v>
      </c>
      <c r="W8238" s="9">
        <v>4</v>
      </c>
      <c r="X8238" s="9">
        <f>INDEX(SLA_Policy!$D$2:$D$5,MATCH(F8238,SLA_Policy!$A$2:$A$5,0))</f>
        <v>72</v>
      </c>
      <c r="Y8238" s="9" t="str">
        <f>IF(E8238="Cancelled","Excluded",IF(D8238="",IF((SLA_Policy!$B$8-B8238)*24&gt;X8238,"Open - Breached","Open - On Track"),IF((D8238-B8238)*24&lt;=X8238,"Met","Breached")))</f>
        <v>Met</v>
      </c>
    </row>
    <row r="8239" spans="1:25" x14ac:dyDescent="0.25">
      <c r="A8239" s="9" t="s">
        <v>12441</v>
      </c>
      <c r="B8239" s="23">
        <v>46154.654166666704</v>
      </c>
      <c r="C8239" s="23">
        <v>46154.715972222199</v>
      </c>
      <c r="D8239" s="23">
        <v>46155.354166666701</v>
      </c>
      <c r="E8239" s="9" t="s">
        <v>212</v>
      </c>
      <c r="F8239" s="9" t="s">
        <v>189</v>
      </c>
      <c r="G8239" s="9" t="s">
        <v>236</v>
      </c>
      <c r="H8239" s="9" t="s">
        <v>167</v>
      </c>
      <c r="I8239" s="9" t="s">
        <v>255</v>
      </c>
      <c r="J8239" s="9" t="s">
        <v>12442</v>
      </c>
      <c r="K8239" s="9" t="s">
        <v>246</v>
      </c>
      <c r="L8239" s="9" t="s">
        <v>104</v>
      </c>
      <c r="M8239" s="9" t="s">
        <v>2368</v>
      </c>
      <c r="N8239" s="9" t="s">
        <v>197</v>
      </c>
      <c r="O8239" s="9" t="s">
        <v>116</v>
      </c>
      <c r="P8239" s="9" t="s">
        <v>295</v>
      </c>
      <c r="Q8239" s="9" t="s">
        <v>219</v>
      </c>
      <c r="R8239" s="9">
        <v>0</v>
      </c>
      <c r="S8239" s="9">
        <v>22</v>
      </c>
      <c r="U8239" s="9" t="s">
        <v>242</v>
      </c>
      <c r="X8239" s="9">
        <f>INDEX(SLA_Policy!$D$2:$D$5,MATCH(F8239,SLA_Policy!$A$2:$A$5,0))</f>
        <v>120</v>
      </c>
      <c r="Y8239" s="9" t="str">
        <f>IF(E8239="Cancelled","Excluded",IF(D8239="",IF((SLA_Policy!$B$8-B8239)*24&gt;X8239,"Open - Breached","Open - On Track"),IF((D8239-B8239)*24&lt;=X8239,"Met","Breached")))</f>
        <v>Met</v>
      </c>
    </row>
    <row r="8240" spans="1:25" x14ac:dyDescent="0.25">
      <c r="A8240" s="9" t="s">
        <v>12443</v>
      </c>
      <c r="B8240" s="23">
        <v>46154.6652777778</v>
      </c>
      <c r="C8240" s="23">
        <v>46154.671527777798</v>
      </c>
      <c r="D8240" s="23">
        <v>46155.354861111096</v>
      </c>
      <c r="E8240" s="9" t="s">
        <v>212</v>
      </c>
      <c r="F8240" s="9" t="s">
        <v>188</v>
      </c>
      <c r="G8240" s="9" t="s">
        <v>213</v>
      </c>
      <c r="H8240" s="9" t="s">
        <v>163</v>
      </c>
      <c r="I8240" s="9" t="s">
        <v>250</v>
      </c>
      <c r="J8240" s="9" t="s">
        <v>6573</v>
      </c>
      <c r="K8240" s="9" t="s">
        <v>276</v>
      </c>
      <c r="L8240" s="9" t="s">
        <v>12094</v>
      </c>
      <c r="M8240" s="9" t="s">
        <v>12444</v>
      </c>
      <c r="N8240" s="9" t="s">
        <v>198</v>
      </c>
      <c r="O8240" s="9" t="s">
        <v>176</v>
      </c>
      <c r="P8240" s="9" t="s">
        <v>570</v>
      </c>
      <c r="Q8240" s="9" t="s">
        <v>219</v>
      </c>
      <c r="R8240" s="9">
        <v>0</v>
      </c>
      <c r="S8240" s="9">
        <v>25</v>
      </c>
      <c r="T8240" s="9" t="s">
        <v>136</v>
      </c>
      <c r="U8240" s="9" t="s">
        <v>230</v>
      </c>
      <c r="X8240" s="9">
        <f>INDEX(SLA_Policy!$D$2:$D$5,MATCH(F8240,SLA_Policy!$A$2:$A$5,0))</f>
        <v>72</v>
      </c>
      <c r="Y8240" s="9" t="str">
        <f>IF(E8240="Cancelled","Excluded",IF(D8240="",IF((SLA_Policy!$B$8-B8240)*24&gt;X8240,"Open - Breached","Open - On Track"),IF((D8240-B8240)*24&lt;=X8240,"Met","Breached")))</f>
        <v>Met</v>
      </c>
    </row>
    <row r="8241" spans="1:25" x14ac:dyDescent="0.25">
      <c r="A8241" s="9" t="s">
        <v>12445</v>
      </c>
      <c r="B8241" s="23">
        <v>46154.6652777778</v>
      </c>
      <c r="C8241" s="23">
        <v>46154.710416666698</v>
      </c>
      <c r="D8241" s="23">
        <v>46156.346527777801</v>
      </c>
      <c r="E8241" s="9" t="s">
        <v>212</v>
      </c>
      <c r="F8241" s="9" t="s">
        <v>189</v>
      </c>
      <c r="G8241" s="9" t="s">
        <v>236</v>
      </c>
      <c r="H8241" s="9" t="s">
        <v>167</v>
      </c>
      <c r="I8241" s="9" t="s">
        <v>255</v>
      </c>
      <c r="J8241" s="9" t="s">
        <v>4527</v>
      </c>
      <c r="K8241" s="9" t="s">
        <v>246</v>
      </c>
      <c r="L8241" s="9" t="s">
        <v>293</v>
      </c>
      <c r="M8241" s="9" t="s">
        <v>5669</v>
      </c>
      <c r="N8241" s="9" t="s">
        <v>196</v>
      </c>
      <c r="O8241" s="9" t="s">
        <v>176</v>
      </c>
      <c r="P8241" s="9" t="s">
        <v>228</v>
      </c>
      <c r="Q8241" s="9" t="s">
        <v>219</v>
      </c>
      <c r="R8241" s="9">
        <v>0</v>
      </c>
      <c r="S8241" s="9">
        <v>29</v>
      </c>
      <c r="U8241" s="9" t="s">
        <v>242</v>
      </c>
      <c r="X8241" s="9">
        <f>INDEX(SLA_Policy!$D$2:$D$5,MATCH(F8241,SLA_Policy!$A$2:$A$5,0))</f>
        <v>120</v>
      </c>
      <c r="Y8241" s="9" t="str">
        <f>IF(E8241="Cancelled","Excluded",IF(D8241="",IF((SLA_Policy!$B$8-B8241)*24&gt;X8241,"Open - Breached","Open - On Track"),IF((D8241-B8241)*24&lt;=X8241,"Met","Breached")))</f>
        <v>Met</v>
      </c>
    </row>
    <row r="8242" spans="1:25" x14ac:dyDescent="0.25">
      <c r="A8242" s="9" t="s">
        <v>12446</v>
      </c>
      <c r="B8242" s="23">
        <v>46154.675694444399</v>
      </c>
      <c r="C8242" s="23">
        <v>46154.718055555597</v>
      </c>
      <c r="D8242" s="23">
        <v>46155.645138888904</v>
      </c>
      <c r="E8242" s="9" t="s">
        <v>212</v>
      </c>
      <c r="F8242" s="9" t="s">
        <v>188</v>
      </c>
      <c r="G8242" s="9" t="s">
        <v>213</v>
      </c>
      <c r="H8242" s="9" t="s">
        <v>88</v>
      </c>
      <c r="I8242" s="9" t="s">
        <v>354</v>
      </c>
      <c r="J8242" s="9" t="s">
        <v>4449</v>
      </c>
      <c r="K8242" s="9" t="s">
        <v>303</v>
      </c>
      <c r="L8242" s="9" t="s">
        <v>104</v>
      </c>
      <c r="M8242" s="9" t="s">
        <v>4749</v>
      </c>
      <c r="N8242" s="9" t="s">
        <v>197</v>
      </c>
      <c r="O8242" s="9" t="s">
        <v>178</v>
      </c>
      <c r="P8242" s="9" t="s">
        <v>321</v>
      </c>
      <c r="Q8242" s="9" t="s">
        <v>273</v>
      </c>
      <c r="R8242" s="9">
        <v>0</v>
      </c>
      <c r="S8242" s="9">
        <v>29</v>
      </c>
      <c r="T8242" s="9" t="s">
        <v>220</v>
      </c>
      <c r="U8242" s="9" t="s">
        <v>266</v>
      </c>
      <c r="W8242" s="9">
        <v>4</v>
      </c>
      <c r="X8242" s="9">
        <f>INDEX(SLA_Policy!$D$2:$D$5,MATCH(F8242,SLA_Policy!$A$2:$A$5,0))</f>
        <v>72</v>
      </c>
      <c r="Y8242" s="9" t="str">
        <f>IF(E8242="Cancelled","Excluded",IF(D8242="",IF((SLA_Policy!$B$8-B8242)*24&gt;X8242,"Open - Breached","Open - On Track"),IF((D8242-B8242)*24&lt;=X8242,"Met","Breached")))</f>
        <v>Met</v>
      </c>
    </row>
    <row r="8243" spans="1:25" x14ac:dyDescent="0.25">
      <c r="A8243" s="9" t="s">
        <v>12447</v>
      </c>
      <c r="B8243" s="23">
        <v>46154.680555555598</v>
      </c>
      <c r="C8243" s="23">
        <v>46154.684722222199</v>
      </c>
      <c r="D8243" s="23">
        <v>46154.695833333302</v>
      </c>
      <c r="E8243" s="9" t="s">
        <v>212</v>
      </c>
      <c r="F8243" s="9" t="s">
        <v>188</v>
      </c>
      <c r="G8243" s="9" t="s">
        <v>213</v>
      </c>
      <c r="H8243" s="9" t="s">
        <v>161</v>
      </c>
      <c r="I8243" s="9" t="s">
        <v>389</v>
      </c>
      <c r="J8243" s="9" t="s">
        <v>3069</v>
      </c>
      <c r="K8243" s="9" t="s">
        <v>246</v>
      </c>
      <c r="L8243" s="9" t="s">
        <v>293</v>
      </c>
      <c r="M8243" s="9" t="s">
        <v>10945</v>
      </c>
      <c r="N8243" s="9" t="s">
        <v>198</v>
      </c>
      <c r="O8243" s="9" t="s">
        <v>116</v>
      </c>
      <c r="P8243" s="9" t="s">
        <v>295</v>
      </c>
      <c r="Q8243" s="9" t="s">
        <v>219</v>
      </c>
      <c r="R8243" s="9">
        <v>0</v>
      </c>
      <c r="S8243" s="9">
        <v>16</v>
      </c>
      <c r="U8243" s="9" t="s">
        <v>221</v>
      </c>
      <c r="X8243" s="9">
        <f>INDEX(SLA_Policy!$D$2:$D$5,MATCH(F8243,SLA_Policy!$A$2:$A$5,0))</f>
        <v>72</v>
      </c>
      <c r="Y8243" s="9" t="str">
        <f>IF(E8243="Cancelled","Excluded",IF(D8243="",IF((SLA_Policy!$B$8-B8243)*24&gt;X8243,"Open - Breached","Open - On Track"),IF((D8243-B8243)*24&lt;=X8243,"Met","Breached")))</f>
        <v>Met</v>
      </c>
    </row>
    <row r="8244" spans="1:25" x14ac:dyDescent="0.25">
      <c r="A8244" s="9" t="s">
        <v>12448</v>
      </c>
      <c r="B8244" s="23">
        <v>46154.685416666704</v>
      </c>
      <c r="C8244" s="23">
        <v>46154.720138888901</v>
      </c>
      <c r="D8244" s="23">
        <v>46156.378472222197</v>
      </c>
      <c r="E8244" s="9" t="s">
        <v>212</v>
      </c>
      <c r="F8244" s="9" t="s">
        <v>189</v>
      </c>
      <c r="G8244" s="9" t="s">
        <v>236</v>
      </c>
      <c r="H8244" s="9" t="s">
        <v>167</v>
      </c>
      <c r="I8244" s="9" t="s">
        <v>255</v>
      </c>
      <c r="J8244" s="9" t="s">
        <v>871</v>
      </c>
      <c r="K8244" s="9" t="s">
        <v>246</v>
      </c>
      <c r="L8244" s="9" t="s">
        <v>371</v>
      </c>
      <c r="M8244" s="9" t="s">
        <v>644</v>
      </c>
      <c r="N8244" s="9" t="s">
        <v>196</v>
      </c>
      <c r="O8244" s="9" t="s">
        <v>116</v>
      </c>
      <c r="P8244" s="9" t="s">
        <v>218</v>
      </c>
      <c r="Q8244" s="9" t="s">
        <v>219</v>
      </c>
      <c r="R8244" s="9">
        <v>0</v>
      </c>
      <c r="S8244" s="9">
        <v>17</v>
      </c>
      <c r="U8244" s="9" t="s">
        <v>242</v>
      </c>
      <c r="W8244" s="9">
        <v>4</v>
      </c>
      <c r="X8244" s="9">
        <f>INDEX(SLA_Policy!$D$2:$D$5,MATCH(F8244,SLA_Policy!$A$2:$A$5,0))</f>
        <v>120</v>
      </c>
      <c r="Y8244" s="9" t="str">
        <f>IF(E8244="Cancelled","Excluded",IF(D8244="",IF((SLA_Policy!$B$8-B8244)*24&gt;X8244,"Open - Breached","Open - On Track"),IF((D8244-B8244)*24&lt;=X8244,"Met","Breached")))</f>
        <v>Met</v>
      </c>
    </row>
    <row r="8245" spans="1:25" x14ac:dyDescent="0.25">
      <c r="A8245" s="9" t="s">
        <v>12449</v>
      </c>
      <c r="B8245" s="23">
        <v>46154.686111111099</v>
      </c>
      <c r="C8245" s="23">
        <v>46154.699305555601</v>
      </c>
      <c r="D8245" s="23">
        <v>46154.720833333296</v>
      </c>
      <c r="E8245" s="9" t="s">
        <v>212</v>
      </c>
      <c r="F8245" s="9" t="s">
        <v>186</v>
      </c>
      <c r="G8245" s="9" t="s">
        <v>213</v>
      </c>
      <c r="H8245" s="9" t="s">
        <v>88</v>
      </c>
      <c r="I8245" s="9" t="s">
        <v>268</v>
      </c>
      <c r="J8245" s="9" t="s">
        <v>269</v>
      </c>
      <c r="K8245" s="9" t="s">
        <v>410</v>
      </c>
      <c r="L8245" s="9" t="s">
        <v>311</v>
      </c>
      <c r="M8245" s="9" t="s">
        <v>480</v>
      </c>
      <c r="N8245" s="9" t="s">
        <v>197</v>
      </c>
      <c r="O8245" s="9" t="s">
        <v>178</v>
      </c>
      <c r="P8245" s="9" t="s">
        <v>414</v>
      </c>
      <c r="Q8245" s="9" t="s">
        <v>273</v>
      </c>
      <c r="R8245" s="9">
        <v>0</v>
      </c>
      <c r="S8245" s="9">
        <v>32</v>
      </c>
      <c r="T8245" s="9" t="s">
        <v>136</v>
      </c>
      <c r="U8245" s="9" t="s">
        <v>376</v>
      </c>
      <c r="X8245" s="9">
        <f>INDEX(SLA_Policy!$D$2:$D$5,MATCH(F8245,SLA_Policy!$A$2:$A$5,0))</f>
        <v>4</v>
      </c>
      <c r="Y8245" s="9" t="str">
        <f>IF(E8245="Cancelled","Excluded",IF(D8245="",IF((SLA_Policy!$B$8-B8245)*24&gt;X8245,"Open - Breached","Open - On Track"),IF((D8245-B8245)*24&lt;=X8245,"Met","Breached")))</f>
        <v>Met</v>
      </c>
    </row>
    <row r="8246" spans="1:25" x14ac:dyDescent="0.25">
      <c r="A8246" s="9" t="s">
        <v>12450</v>
      </c>
      <c r="B8246" s="23">
        <v>46154.703472222202</v>
      </c>
      <c r="C8246" s="23">
        <v>46154.731249999997</v>
      </c>
      <c r="D8246" s="23">
        <v>46156.698611111096</v>
      </c>
      <c r="E8246" s="9" t="s">
        <v>212</v>
      </c>
      <c r="F8246" s="9" t="s">
        <v>188</v>
      </c>
      <c r="G8246" s="9" t="s">
        <v>213</v>
      </c>
      <c r="H8246" s="9" t="s">
        <v>88</v>
      </c>
      <c r="I8246" s="9" t="s">
        <v>354</v>
      </c>
      <c r="J8246" s="9" t="s">
        <v>9090</v>
      </c>
      <c r="K8246" s="9" t="s">
        <v>239</v>
      </c>
      <c r="L8246" s="9" t="s">
        <v>307</v>
      </c>
      <c r="M8246" s="9" t="s">
        <v>2497</v>
      </c>
      <c r="N8246" s="9" t="s">
        <v>196</v>
      </c>
      <c r="O8246" s="9" t="s">
        <v>178</v>
      </c>
      <c r="P8246" s="9" t="s">
        <v>272</v>
      </c>
      <c r="Q8246" s="9" t="s">
        <v>219</v>
      </c>
      <c r="R8246" s="9">
        <v>3</v>
      </c>
      <c r="S8246" s="9">
        <v>27</v>
      </c>
      <c r="T8246" s="9" t="s">
        <v>229</v>
      </c>
      <c r="U8246" s="9" t="s">
        <v>230</v>
      </c>
      <c r="W8246" s="9">
        <v>1</v>
      </c>
      <c r="X8246" s="9">
        <f>INDEX(SLA_Policy!$D$2:$D$5,MATCH(F8246,SLA_Policy!$A$2:$A$5,0))</f>
        <v>72</v>
      </c>
      <c r="Y8246" s="9" t="str">
        <f>IF(E8246="Cancelled","Excluded",IF(D8246="",IF((SLA_Policy!$B$8-B8246)*24&gt;X8246,"Open - Breached","Open - On Track"),IF((D8246-B8246)*24&lt;=X8246,"Met","Breached")))</f>
        <v>Met</v>
      </c>
    </row>
    <row r="8247" spans="1:25" x14ac:dyDescent="0.25">
      <c r="A8247" s="9" t="s">
        <v>12451</v>
      </c>
      <c r="B8247" s="23">
        <v>46154.752777777801</v>
      </c>
      <c r="C8247" s="23">
        <v>46154.755555555603</v>
      </c>
      <c r="D8247" s="23">
        <v>46155.552083333299</v>
      </c>
      <c r="E8247" s="9" t="s">
        <v>212</v>
      </c>
      <c r="F8247" s="9" t="s">
        <v>188</v>
      </c>
      <c r="G8247" s="9" t="s">
        <v>213</v>
      </c>
      <c r="H8247" s="9" t="s">
        <v>163</v>
      </c>
      <c r="I8247" s="9" t="s">
        <v>223</v>
      </c>
      <c r="J8247" s="9" t="s">
        <v>12452</v>
      </c>
      <c r="K8247" s="9" t="s">
        <v>246</v>
      </c>
      <c r="L8247" s="9" t="s">
        <v>293</v>
      </c>
      <c r="M8247" s="9" t="s">
        <v>2857</v>
      </c>
      <c r="N8247" s="9" t="s">
        <v>198</v>
      </c>
      <c r="O8247" s="9" t="s">
        <v>176</v>
      </c>
      <c r="P8247" s="9" t="s">
        <v>330</v>
      </c>
      <c r="Q8247" s="9" t="s">
        <v>273</v>
      </c>
      <c r="R8247" s="9">
        <v>0</v>
      </c>
      <c r="S8247" s="9">
        <v>37</v>
      </c>
      <c r="T8247" s="9" t="s">
        <v>136</v>
      </c>
      <c r="U8247" s="9" t="s">
        <v>376</v>
      </c>
      <c r="W8247" s="9">
        <v>5</v>
      </c>
      <c r="X8247" s="9">
        <f>INDEX(SLA_Policy!$D$2:$D$5,MATCH(F8247,SLA_Policy!$A$2:$A$5,0))</f>
        <v>72</v>
      </c>
      <c r="Y8247" s="9" t="str">
        <f>IF(E8247="Cancelled","Excluded",IF(D8247="",IF((SLA_Policy!$B$8-B8247)*24&gt;X8247,"Open - Breached","Open - On Track"),IF((D8247-B8247)*24&lt;=X8247,"Met","Breached")))</f>
        <v>Met</v>
      </c>
    </row>
    <row r="8248" spans="1:25" x14ac:dyDescent="0.25">
      <c r="A8248" s="9" t="s">
        <v>12453</v>
      </c>
      <c r="B8248" s="23">
        <v>46154.809027777803</v>
      </c>
      <c r="C8248" s="23">
        <v>46155.331944444399</v>
      </c>
      <c r="D8248" s="23">
        <v>46155.336111111101</v>
      </c>
      <c r="E8248" s="9" t="s">
        <v>212</v>
      </c>
      <c r="F8248" s="9" t="s">
        <v>188</v>
      </c>
      <c r="G8248" s="9" t="s">
        <v>213</v>
      </c>
      <c r="H8248" s="9" t="s">
        <v>161</v>
      </c>
      <c r="I8248" s="9" t="s">
        <v>297</v>
      </c>
      <c r="J8248" s="9" t="s">
        <v>512</v>
      </c>
      <c r="K8248" s="9" t="s">
        <v>215</v>
      </c>
      <c r="L8248" s="9" t="s">
        <v>216</v>
      </c>
      <c r="M8248" s="9" t="s">
        <v>2132</v>
      </c>
      <c r="N8248" s="9" t="s">
        <v>198</v>
      </c>
      <c r="O8248" s="9" t="s">
        <v>116</v>
      </c>
      <c r="P8248" s="9" t="s">
        <v>551</v>
      </c>
      <c r="Q8248" s="9" t="s">
        <v>219</v>
      </c>
      <c r="R8248" s="9">
        <v>0</v>
      </c>
      <c r="S8248" s="9">
        <v>26</v>
      </c>
      <c r="U8248" s="9" t="s">
        <v>266</v>
      </c>
      <c r="X8248" s="9">
        <f>INDEX(SLA_Policy!$D$2:$D$5,MATCH(F8248,SLA_Policy!$A$2:$A$5,0))</f>
        <v>72</v>
      </c>
      <c r="Y8248" s="9" t="str">
        <f>IF(E8248="Cancelled","Excluded",IF(D8248="",IF((SLA_Policy!$B$8-B8248)*24&gt;X8248,"Open - Breached","Open - On Track"),IF((D8248-B8248)*24&lt;=X8248,"Met","Breached")))</f>
        <v>Met</v>
      </c>
    </row>
    <row r="8249" spans="1:25" x14ac:dyDescent="0.25">
      <c r="A8249" s="9" t="s">
        <v>12454</v>
      </c>
      <c r="B8249" s="23">
        <v>46155.2409722222</v>
      </c>
      <c r="C8249" s="23">
        <v>46155.353472222203</v>
      </c>
      <c r="D8249" s="23">
        <v>46155.489583333299</v>
      </c>
      <c r="E8249" s="9" t="s">
        <v>212</v>
      </c>
      <c r="F8249" s="9" t="s">
        <v>189</v>
      </c>
      <c r="G8249" s="9" t="s">
        <v>213</v>
      </c>
      <c r="H8249" s="9" t="s">
        <v>161</v>
      </c>
      <c r="I8249" s="9" t="s">
        <v>389</v>
      </c>
      <c r="J8249" s="9" t="s">
        <v>6085</v>
      </c>
      <c r="K8249" s="9" t="s">
        <v>303</v>
      </c>
      <c r="L8249" s="9" t="s">
        <v>104</v>
      </c>
      <c r="M8249" s="9" t="s">
        <v>1053</v>
      </c>
      <c r="N8249" s="9" t="s">
        <v>198</v>
      </c>
      <c r="O8249" s="9" t="s">
        <v>116</v>
      </c>
      <c r="P8249" s="9" t="s">
        <v>295</v>
      </c>
      <c r="Q8249" s="9" t="s">
        <v>219</v>
      </c>
      <c r="R8249" s="9">
        <v>0</v>
      </c>
      <c r="S8249" s="9">
        <v>5</v>
      </c>
      <c r="U8249" s="9" t="s">
        <v>290</v>
      </c>
      <c r="W8249" s="9">
        <v>5</v>
      </c>
      <c r="X8249" s="9">
        <f>INDEX(SLA_Policy!$D$2:$D$5,MATCH(F8249,SLA_Policy!$A$2:$A$5,0))</f>
        <v>120</v>
      </c>
      <c r="Y8249" s="9" t="str">
        <f>IF(E8249="Cancelled","Excluded",IF(D8249="",IF((SLA_Policy!$B$8-B8249)*24&gt;X8249,"Open - Breached","Open - On Track"),IF((D8249-B8249)*24&lt;=X8249,"Met","Breached")))</f>
        <v>Met</v>
      </c>
    </row>
    <row r="8250" spans="1:25" x14ac:dyDescent="0.25">
      <c r="A8250" s="9" t="s">
        <v>12455</v>
      </c>
      <c r="B8250" s="23">
        <v>46155.297222222202</v>
      </c>
      <c r="C8250" s="23">
        <v>46155.302083333299</v>
      </c>
      <c r="D8250" s="23">
        <v>46155.480555555601</v>
      </c>
      <c r="E8250" s="9" t="s">
        <v>212</v>
      </c>
      <c r="F8250" s="9" t="s">
        <v>187</v>
      </c>
      <c r="G8250" s="9" t="s">
        <v>213</v>
      </c>
      <c r="H8250" s="9" t="s">
        <v>162</v>
      </c>
      <c r="I8250" s="9" t="s">
        <v>244</v>
      </c>
      <c r="J8250" s="9" t="s">
        <v>5086</v>
      </c>
      <c r="K8250" s="9" t="s">
        <v>246</v>
      </c>
      <c r="L8250" s="9" t="s">
        <v>311</v>
      </c>
      <c r="M8250" s="9" t="s">
        <v>2685</v>
      </c>
      <c r="N8250" s="9" t="s">
        <v>196</v>
      </c>
      <c r="O8250" s="9" t="s">
        <v>179</v>
      </c>
      <c r="P8250" s="9" t="s">
        <v>337</v>
      </c>
      <c r="Q8250" s="9" t="s">
        <v>273</v>
      </c>
      <c r="R8250" s="9">
        <v>0</v>
      </c>
      <c r="S8250" s="9">
        <v>47</v>
      </c>
      <c r="U8250" s="9" t="s">
        <v>266</v>
      </c>
      <c r="X8250" s="9">
        <f>INDEX(SLA_Policy!$D$2:$D$5,MATCH(F8250,SLA_Policy!$A$2:$A$5,0))</f>
        <v>8</v>
      </c>
      <c r="Y8250" s="9" t="str">
        <f>IF(E8250="Cancelled","Excluded",IF(D8250="",IF((SLA_Policy!$B$8-B8250)*24&gt;X8250,"Open - Breached","Open - On Track"),IF((D8250-B8250)*24&lt;=X8250,"Met","Breached")))</f>
        <v>Met</v>
      </c>
    </row>
    <row r="8251" spans="1:25" x14ac:dyDescent="0.25">
      <c r="A8251" s="9" t="s">
        <v>12456</v>
      </c>
      <c r="B8251" s="23">
        <v>46155.335416666698</v>
      </c>
      <c r="C8251" s="23">
        <v>46155.429166666698</v>
      </c>
      <c r="D8251" s="23">
        <v>46155.563194444498</v>
      </c>
      <c r="E8251" s="9" t="s">
        <v>212</v>
      </c>
      <c r="F8251" s="9" t="s">
        <v>189</v>
      </c>
      <c r="G8251" s="9" t="s">
        <v>213</v>
      </c>
      <c r="H8251" s="9" t="s">
        <v>88</v>
      </c>
      <c r="I8251" s="9" t="s">
        <v>268</v>
      </c>
      <c r="J8251" s="9" t="s">
        <v>12457</v>
      </c>
      <c r="K8251" s="9" t="s">
        <v>246</v>
      </c>
      <c r="L8251" s="9" t="s">
        <v>216</v>
      </c>
      <c r="M8251" s="9" t="s">
        <v>1809</v>
      </c>
      <c r="N8251" s="9" t="s">
        <v>196</v>
      </c>
      <c r="O8251" s="9" t="s">
        <v>178</v>
      </c>
      <c r="P8251" s="9" t="s">
        <v>321</v>
      </c>
      <c r="Q8251" s="9" t="s">
        <v>219</v>
      </c>
      <c r="R8251" s="9">
        <v>0</v>
      </c>
      <c r="S8251" s="9">
        <v>28</v>
      </c>
      <c r="T8251" s="9" t="s">
        <v>136</v>
      </c>
      <c r="U8251" s="9" t="s">
        <v>266</v>
      </c>
      <c r="X8251" s="9">
        <f>INDEX(SLA_Policy!$D$2:$D$5,MATCH(F8251,SLA_Policy!$A$2:$A$5,0))</f>
        <v>120</v>
      </c>
      <c r="Y8251" s="9" t="str">
        <f>IF(E8251="Cancelled","Excluded",IF(D8251="",IF((SLA_Policy!$B$8-B8251)*24&gt;X8251,"Open - Breached","Open - On Track"),IF((D8251-B8251)*24&lt;=X8251,"Met","Breached")))</f>
        <v>Met</v>
      </c>
    </row>
    <row r="8252" spans="1:25" x14ac:dyDescent="0.25">
      <c r="A8252" s="9" t="s">
        <v>12458</v>
      </c>
      <c r="B8252" s="23">
        <v>46155.358333333301</v>
      </c>
      <c r="C8252" s="23">
        <v>46155.362500000003</v>
      </c>
      <c r="D8252" s="23">
        <v>46155.399305555598</v>
      </c>
      <c r="E8252" s="9" t="s">
        <v>212</v>
      </c>
      <c r="F8252" s="9" t="s">
        <v>189</v>
      </c>
      <c r="G8252" s="9" t="s">
        <v>213</v>
      </c>
      <c r="H8252" s="9" t="s">
        <v>161</v>
      </c>
      <c r="I8252" s="9" t="s">
        <v>454</v>
      </c>
      <c r="J8252" s="9" t="s">
        <v>1549</v>
      </c>
      <c r="K8252" s="9" t="s">
        <v>239</v>
      </c>
      <c r="L8252" s="9" t="s">
        <v>351</v>
      </c>
      <c r="M8252" s="9" t="s">
        <v>2415</v>
      </c>
      <c r="N8252" s="9" t="s">
        <v>198</v>
      </c>
      <c r="O8252" s="9" t="s">
        <v>116</v>
      </c>
      <c r="P8252" s="9" t="s">
        <v>295</v>
      </c>
      <c r="Q8252" s="9" t="s">
        <v>219</v>
      </c>
      <c r="R8252" s="9">
        <v>0</v>
      </c>
      <c r="S8252" s="9">
        <v>10</v>
      </c>
      <c r="U8252" s="9" t="s">
        <v>266</v>
      </c>
      <c r="X8252" s="9">
        <f>INDEX(SLA_Policy!$D$2:$D$5,MATCH(F8252,SLA_Policy!$A$2:$A$5,0))</f>
        <v>120</v>
      </c>
      <c r="Y8252" s="9" t="str">
        <f>IF(E8252="Cancelled","Excluded",IF(D8252="",IF((SLA_Policy!$B$8-B8252)*24&gt;X8252,"Open - Breached","Open - On Track"),IF((D8252-B8252)*24&lt;=X8252,"Met","Breached")))</f>
        <v>Met</v>
      </c>
    </row>
    <row r="8253" spans="1:25" x14ac:dyDescent="0.25">
      <c r="A8253" s="9" t="s">
        <v>12459</v>
      </c>
      <c r="B8253" s="23">
        <v>46155.370138888902</v>
      </c>
      <c r="C8253" s="23">
        <v>46155.370833333298</v>
      </c>
      <c r="D8253" s="23">
        <v>46155.4</v>
      </c>
      <c r="E8253" s="9" t="s">
        <v>212</v>
      </c>
      <c r="F8253" s="9" t="s">
        <v>187</v>
      </c>
      <c r="G8253" s="9" t="s">
        <v>213</v>
      </c>
      <c r="H8253" s="9" t="s">
        <v>88</v>
      </c>
      <c r="I8253" s="9" t="s">
        <v>268</v>
      </c>
      <c r="J8253" s="9" t="s">
        <v>12460</v>
      </c>
      <c r="K8253" s="9" t="s">
        <v>239</v>
      </c>
      <c r="L8253" s="9" t="s">
        <v>395</v>
      </c>
      <c r="M8253" s="9" t="s">
        <v>1014</v>
      </c>
      <c r="N8253" s="9" t="s">
        <v>200</v>
      </c>
      <c r="O8253" s="9" t="s">
        <v>178</v>
      </c>
      <c r="P8253" s="9" t="s">
        <v>427</v>
      </c>
      <c r="Q8253" s="9" t="s">
        <v>273</v>
      </c>
      <c r="R8253" s="9">
        <v>0</v>
      </c>
      <c r="S8253" s="9">
        <v>30</v>
      </c>
      <c r="T8253" s="9" t="s">
        <v>220</v>
      </c>
      <c r="U8253" s="9" t="s">
        <v>661</v>
      </c>
      <c r="X8253" s="9">
        <f>INDEX(SLA_Policy!$D$2:$D$5,MATCH(F8253,SLA_Policy!$A$2:$A$5,0))</f>
        <v>8</v>
      </c>
      <c r="Y8253" s="9" t="str">
        <f>IF(E8253="Cancelled","Excluded",IF(D8253="",IF((SLA_Policy!$B$8-B8253)*24&gt;X8253,"Open - Breached","Open - On Track"),IF((D8253-B8253)*24&lt;=X8253,"Met","Breached")))</f>
        <v>Met</v>
      </c>
    </row>
    <row r="8254" spans="1:25" x14ac:dyDescent="0.25">
      <c r="A8254" s="9" t="s">
        <v>12461</v>
      </c>
      <c r="B8254" s="23">
        <v>46155.370138888902</v>
      </c>
      <c r="C8254" s="23">
        <v>46155.421527777798</v>
      </c>
      <c r="D8254" s="23">
        <v>46155.681944444397</v>
      </c>
      <c r="E8254" s="9" t="s">
        <v>212</v>
      </c>
      <c r="F8254" s="9" t="s">
        <v>188</v>
      </c>
      <c r="G8254" s="9" t="s">
        <v>213</v>
      </c>
      <c r="H8254" s="9" t="s">
        <v>165</v>
      </c>
      <c r="I8254" s="9" t="s">
        <v>2034</v>
      </c>
      <c r="J8254" s="9" t="s">
        <v>7295</v>
      </c>
      <c r="K8254" s="9" t="s">
        <v>303</v>
      </c>
      <c r="L8254" s="9" t="s">
        <v>282</v>
      </c>
      <c r="M8254" s="9" t="s">
        <v>541</v>
      </c>
      <c r="N8254" s="9" t="s">
        <v>197</v>
      </c>
      <c r="O8254" s="9" t="s">
        <v>176</v>
      </c>
      <c r="P8254" s="9" t="s">
        <v>419</v>
      </c>
      <c r="Q8254" s="9" t="s">
        <v>219</v>
      </c>
      <c r="R8254" s="9">
        <v>0</v>
      </c>
      <c r="S8254" s="9">
        <v>30</v>
      </c>
      <c r="U8254" s="9" t="s">
        <v>290</v>
      </c>
      <c r="X8254" s="9">
        <f>INDEX(SLA_Policy!$D$2:$D$5,MATCH(F8254,SLA_Policy!$A$2:$A$5,0))</f>
        <v>72</v>
      </c>
      <c r="Y8254" s="9" t="str">
        <f>IF(E8254="Cancelled","Excluded",IF(D8254="",IF((SLA_Policy!$B$8-B8254)*24&gt;X8254,"Open - Breached","Open - On Track"),IF((D8254-B8254)*24&lt;=X8254,"Met","Breached")))</f>
        <v>Met</v>
      </c>
    </row>
    <row r="8255" spans="1:25" x14ac:dyDescent="0.25">
      <c r="A8255" s="9" t="s">
        <v>12462</v>
      </c>
      <c r="B8255" s="23">
        <v>46155.372222222199</v>
      </c>
      <c r="C8255" s="23">
        <v>46155.6027777778</v>
      </c>
      <c r="D8255" s="23">
        <v>46155.695138888899</v>
      </c>
      <c r="E8255" s="9" t="s">
        <v>212</v>
      </c>
      <c r="F8255" s="9" t="s">
        <v>188</v>
      </c>
      <c r="G8255" s="9" t="s">
        <v>213</v>
      </c>
      <c r="H8255" s="9" t="s">
        <v>88</v>
      </c>
      <c r="I8255" s="9" t="s">
        <v>354</v>
      </c>
      <c r="J8255" s="9" t="s">
        <v>12463</v>
      </c>
      <c r="K8255" s="9" t="s">
        <v>303</v>
      </c>
      <c r="L8255" s="9" t="s">
        <v>104</v>
      </c>
      <c r="M8255" s="9" t="s">
        <v>4749</v>
      </c>
      <c r="N8255" s="9" t="s">
        <v>196</v>
      </c>
      <c r="O8255" s="9" t="s">
        <v>180</v>
      </c>
      <c r="P8255" s="9" t="s">
        <v>278</v>
      </c>
      <c r="Q8255" s="9" t="s">
        <v>219</v>
      </c>
      <c r="R8255" s="9">
        <v>0</v>
      </c>
      <c r="S8255" s="9">
        <v>17</v>
      </c>
      <c r="T8255" s="9" t="s">
        <v>136</v>
      </c>
      <c r="U8255" s="9" t="s">
        <v>230</v>
      </c>
      <c r="X8255" s="9">
        <f>INDEX(SLA_Policy!$D$2:$D$5,MATCH(F8255,SLA_Policy!$A$2:$A$5,0))</f>
        <v>72</v>
      </c>
      <c r="Y8255" s="9" t="str">
        <f>IF(E8255="Cancelled","Excluded",IF(D8255="",IF((SLA_Policy!$B$8-B8255)*24&gt;X8255,"Open - Breached","Open - On Track"),IF((D8255-B8255)*24&lt;=X8255,"Met","Breached")))</f>
        <v>Met</v>
      </c>
    </row>
    <row r="8256" spans="1:25" x14ac:dyDescent="0.25">
      <c r="A8256" s="9" t="s">
        <v>12464</v>
      </c>
      <c r="B8256" s="23">
        <v>46155.377083333296</v>
      </c>
      <c r="C8256" s="23">
        <v>46155.380555555603</v>
      </c>
      <c r="D8256" s="23">
        <v>46155.4</v>
      </c>
      <c r="E8256" s="9" t="s">
        <v>212</v>
      </c>
      <c r="F8256" s="9" t="s">
        <v>188</v>
      </c>
      <c r="G8256" s="9" t="s">
        <v>213</v>
      </c>
      <c r="H8256" s="9" t="s">
        <v>161</v>
      </c>
      <c r="I8256" s="9" t="s">
        <v>454</v>
      </c>
      <c r="J8256" s="9" t="s">
        <v>972</v>
      </c>
      <c r="K8256" s="9" t="s">
        <v>246</v>
      </c>
      <c r="L8256" s="9" t="s">
        <v>104</v>
      </c>
      <c r="M8256" s="9" t="s">
        <v>1398</v>
      </c>
      <c r="N8256" s="9" t="s">
        <v>198</v>
      </c>
      <c r="O8256" s="9" t="s">
        <v>116</v>
      </c>
      <c r="P8256" s="9" t="s">
        <v>218</v>
      </c>
      <c r="Q8256" s="9" t="s">
        <v>219</v>
      </c>
      <c r="R8256" s="9">
        <v>0</v>
      </c>
      <c r="S8256" s="9">
        <v>6</v>
      </c>
      <c r="U8256" s="9" t="s">
        <v>266</v>
      </c>
      <c r="X8256" s="9">
        <f>INDEX(SLA_Policy!$D$2:$D$5,MATCH(F8256,SLA_Policy!$A$2:$A$5,0))</f>
        <v>72</v>
      </c>
      <c r="Y8256" s="9" t="str">
        <f>IF(E8256="Cancelled","Excluded",IF(D8256="",IF((SLA_Policy!$B$8-B8256)*24&gt;X8256,"Open - Breached","Open - On Track"),IF((D8256-B8256)*24&lt;=X8256,"Met","Breached")))</f>
        <v>Met</v>
      </c>
    </row>
    <row r="8257" spans="1:25" x14ac:dyDescent="0.25">
      <c r="A8257" s="9" t="s">
        <v>12465</v>
      </c>
      <c r="B8257" s="23">
        <v>46155.386805555601</v>
      </c>
      <c r="C8257" s="23">
        <v>46155.415972222203</v>
      </c>
      <c r="D8257" s="23">
        <v>46156.597916666702</v>
      </c>
      <c r="E8257" s="9" t="s">
        <v>212</v>
      </c>
      <c r="F8257" s="9" t="s">
        <v>188</v>
      </c>
      <c r="G8257" s="9" t="s">
        <v>213</v>
      </c>
      <c r="H8257" s="9" t="s">
        <v>163</v>
      </c>
      <c r="I8257" s="9" t="s">
        <v>405</v>
      </c>
      <c r="J8257" s="9" t="s">
        <v>884</v>
      </c>
      <c r="K8257" s="9" t="s">
        <v>215</v>
      </c>
      <c r="L8257" s="9" t="s">
        <v>104</v>
      </c>
      <c r="M8257" s="9" t="s">
        <v>3406</v>
      </c>
      <c r="N8257" s="9" t="s">
        <v>197</v>
      </c>
      <c r="O8257" s="9" t="s">
        <v>176</v>
      </c>
      <c r="P8257" s="9" t="s">
        <v>228</v>
      </c>
      <c r="Q8257" s="9" t="s">
        <v>219</v>
      </c>
      <c r="R8257" s="9">
        <v>0</v>
      </c>
      <c r="S8257" s="9">
        <v>12</v>
      </c>
      <c r="U8257" s="9" t="s">
        <v>376</v>
      </c>
      <c r="W8257" s="9">
        <v>5</v>
      </c>
      <c r="X8257" s="9">
        <f>INDEX(SLA_Policy!$D$2:$D$5,MATCH(F8257,SLA_Policy!$A$2:$A$5,0))</f>
        <v>72</v>
      </c>
      <c r="Y8257" s="9" t="str">
        <f>IF(E8257="Cancelled","Excluded",IF(D8257="",IF((SLA_Policy!$B$8-B8257)*24&gt;X8257,"Open - Breached","Open - On Track"),IF((D8257-B8257)*24&lt;=X8257,"Met","Breached")))</f>
        <v>Met</v>
      </c>
    </row>
    <row r="8258" spans="1:25" x14ac:dyDescent="0.25">
      <c r="A8258" s="9" t="s">
        <v>12466</v>
      </c>
      <c r="B8258" s="23">
        <v>46155.396527777797</v>
      </c>
      <c r="C8258" s="23">
        <v>46155.403472222199</v>
      </c>
      <c r="D8258" s="23">
        <v>46155.462500000001</v>
      </c>
      <c r="E8258" s="9" t="s">
        <v>212</v>
      </c>
      <c r="F8258" s="9" t="s">
        <v>188</v>
      </c>
      <c r="G8258" s="9" t="s">
        <v>213</v>
      </c>
      <c r="H8258" s="9" t="s">
        <v>161</v>
      </c>
      <c r="I8258" s="9" t="s">
        <v>389</v>
      </c>
      <c r="J8258" s="9" t="s">
        <v>5897</v>
      </c>
      <c r="K8258" s="9" t="s">
        <v>246</v>
      </c>
      <c r="L8258" s="9" t="s">
        <v>311</v>
      </c>
      <c r="M8258" s="9" t="s">
        <v>2542</v>
      </c>
      <c r="N8258" s="9" t="s">
        <v>200</v>
      </c>
      <c r="O8258" s="9" t="s">
        <v>116</v>
      </c>
      <c r="P8258" s="9" t="s">
        <v>551</v>
      </c>
      <c r="Q8258" s="9" t="s">
        <v>219</v>
      </c>
      <c r="R8258" s="9">
        <v>1</v>
      </c>
      <c r="S8258" s="9">
        <v>6</v>
      </c>
      <c r="U8258" s="9" t="s">
        <v>290</v>
      </c>
      <c r="X8258" s="9">
        <f>INDEX(SLA_Policy!$D$2:$D$5,MATCH(F8258,SLA_Policy!$A$2:$A$5,0))</f>
        <v>72</v>
      </c>
      <c r="Y8258" s="9" t="str">
        <f>IF(E8258="Cancelled","Excluded",IF(D8258="",IF((SLA_Policy!$B$8-B8258)*24&gt;X8258,"Open - Breached","Open - On Track"),IF((D8258-B8258)*24&lt;=X8258,"Met","Breached")))</f>
        <v>Met</v>
      </c>
    </row>
    <row r="8259" spans="1:25" x14ac:dyDescent="0.25">
      <c r="A8259" s="9" t="s">
        <v>12467</v>
      </c>
      <c r="B8259" s="23">
        <v>46155.400694444397</v>
      </c>
      <c r="C8259" s="23">
        <v>46155.434027777803</v>
      </c>
      <c r="D8259" s="23">
        <v>46160.361111111102</v>
      </c>
      <c r="E8259" s="9" t="s">
        <v>212</v>
      </c>
      <c r="F8259" s="9" t="s">
        <v>188</v>
      </c>
      <c r="G8259" s="9" t="s">
        <v>213</v>
      </c>
      <c r="H8259" s="9" t="s">
        <v>164</v>
      </c>
      <c r="I8259" s="9" t="s">
        <v>478</v>
      </c>
      <c r="J8259" s="9" t="s">
        <v>1725</v>
      </c>
      <c r="K8259" s="9" t="s">
        <v>246</v>
      </c>
      <c r="L8259" s="9" t="s">
        <v>104</v>
      </c>
      <c r="M8259" s="9" t="s">
        <v>7242</v>
      </c>
      <c r="N8259" s="9" t="s">
        <v>196</v>
      </c>
      <c r="O8259" s="9" t="s">
        <v>116</v>
      </c>
      <c r="P8259" s="9" t="s">
        <v>525</v>
      </c>
      <c r="Q8259" s="9" t="s">
        <v>219</v>
      </c>
      <c r="R8259" s="9">
        <v>0</v>
      </c>
      <c r="S8259" s="9">
        <v>23</v>
      </c>
      <c r="T8259" s="9" t="s">
        <v>343</v>
      </c>
      <c r="U8259" s="9" t="s">
        <v>266</v>
      </c>
      <c r="X8259" s="9">
        <f>INDEX(SLA_Policy!$D$2:$D$5,MATCH(F8259,SLA_Policy!$A$2:$A$5,0))</f>
        <v>72</v>
      </c>
      <c r="Y8259" s="9" t="str">
        <f>IF(E8259="Cancelled","Excluded",IF(D8259="",IF((SLA_Policy!$B$8-B8259)*24&gt;X8259,"Open - Breached","Open - On Track"),IF((D8259-B8259)*24&lt;=X8259,"Met","Breached")))</f>
        <v>Breached</v>
      </c>
    </row>
    <row r="8260" spans="1:25" x14ac:dyDescent="0.25">
      <c r="A8260" s="9" t="s">
        <v>12468</v>
      </c>
      <c r="B8260" s="23">
        <v>46155.401388888902</v>
      </c>
      <c r="C8260" s="23">
        <v>46155.402083333298</v>
      </c>
      <c r="D8260" s="23">
        <v>46155.534722222197</v>
      </c>
      <c r="E8260" s="9" t="s">
        <v>212</v>
      </c>
      <c r="F8260" s="9" t="s">
        <v>187</v>
      </c>
      <c r="G8260" s="9" t="s">
        <v>213</v>
      </c>
      <c r="H8260" s="9" t="s">
        <v>163</v>
      </c>
      <c r="I8260" s="9" t="s">
        <v>223</v>
      </c>
      <c r="J8260" s="9" t="s">
        <v>1514</v>
      </c>
      <c r="K8260" s="9" t="s">
        <v>225</v>
      </c>
      <c r="L8260" s="9" t="s">
        <v>104</v>
      </c>
      <c r="M8260" s="9" t="s">
        <v>1062</v>
      </c>
      <c r="N8260" s="9" t="s">
        <v>200</v>
      </c>
      <c r="O8260" s="9" t="s">
        <v>176</v>
      </c>
      <c r="P8260" s="9" t="s">
        <v>228</v>
      </c>
      <c r="Q8260" s="9" t="s">
        <v>273</v>
      </c>
      <c r="R8260" s="9">
        <v>0</v>
      </c>
      <c r="S8260" s="9">
        <v>61</v>
      </c>
      <c r="T8260" s="9" t="s">
        <v>220</v>
      </c>
      <c r="U8260" s="9" t="s">
        <v>230</v>
      </c>
      <c r="W8260" s="9">
        <v>4</v>
      </c>
      <c r="X8260" s="9">
        <f>INDEX(SLA_Policy!$D$2:$D$5,MATCH(F8260,SLA_Policy!$A$2:$A$5,0))</f>
        <v>8</v>
      </c>
      <c r="Y8260" s="9" t="str">
        <f>IF(E8260="Cancelled","Excluded",IF(D8260="",IF((SLA_Policy!$B$8-B8260)*24&gt;X8260,"Open - Breached","Open - On Track"),IF((D8260-B8260)*24&lt;=X8260,"Met","Breached")))</f>
        <v>Met</v>
      </c>
    </row>
    <row r="8261" spans="1:25" x14ac:dyDescent="0.25">
      <c r="A8261" s="9" t="s">
        <v>12469</v>
      </c>
      <c r="B8261" s="23">
        <v>46155.402777777803</v>
      </c>
      <c r="C8261" s="23">
        <v>46155.421527777798</v>
      </c>
      <c r="D8261" s="23">
        <v>46160.352083333302</v>
      </c>
      <c r="E8261" s="9" t="s">
        <v>212</v>
      </c>
      <c r="F8261" s="9" t="s">
        <v>188</v>
      </c>
      <c r="G8261" s="9" t="s">
        <v>236</v>
      </c>
      <c r="H8261" s="9" t="s">
        <v>163</v>
      </c>
      <c r="I8261" s="9" t="s">
        <v>315</v>
      </c>
      <c r="J8261" s="9" t="s">
        <v>475</v>
      </c>
      <c r="K8261" s="9" t="s">
        <v>239</v>
      </c>
      <c r="L8261" s="9" t="s">
        <v>216</v>
      </c>
      <c r="M8261" s="9" t="s">
        <v>733</v>
      </c>
      <c r="N8261" s="9" t="s">
        <v>196</v>
      </c>
      <c r="O8261" s="9" t="s">
        <v>180</v>
      </c>
      <c r="P8261" s="9" t="s">
        <v>278</v>
      </c>
      <c r="Q8261" s="9" t="s">
        <v>219</v>
      </c>
      <c r="R8261" s="9">
        <v>0</v>
      </c>
      <c r="S8261" s="9">
        <v>71</v>
      </c>
      <c r="T8261" s="9" t="s">
        <v>136</v>
      </c>
      <c r="U8261" s="9" t="s">
        <v>242</v>
      </c>
      <c r="X8261" s="9">
        <f>INDEX(SLA_Policy!$D$2:$D$5,MATCH(F8261,SLA_Policy!$A$2:$A$5,0))</f>
        <v>72</v>
      </c>
      <c r="Y8261" s="9" t="str">
        <f>IF(E8261="Cancelled","Excluded",IF(D8261="",IF((SLA_Policy!$B$8-B8261)*24&gt;X8261,"Open - Breached","Open - On Track"),IF((D8261-B8261)*24&lt;=X8261,"Met","Breached")))</f>
        <v>Breached</v>
      </c>
    </row>
    <row r="8262" spans="1:25" x14ac:dyDescent="0.25">
      <c r="A8262" s="9" t="s">
        <v>12470</v>
      </c>
      <c r="B8262" s="23">
        <v>46155.411111111098</v>
      </c>
      <c r="C8262" s="23">
        <v>46155.415972222203</v>
      </c>
      <c r="D8262" s="23">
        <v>46155.462500000001</v>
      </c>
      <c r="E8262" s="9" t="s">
        <v>212</v>
      </c>
      <c r="F8262" s="9" t="s">
        <v>188</v>
      </c>
      <c r="G8262" s="9" t="s">
        <v>213</v>
      </c>
      <c r="H8262" s="9" t="s">
        <v>161</v>
      </c>
      <c r="I8262" s="9" t="s">
        <v>389</v>
      </c>
      <c r="J8262" s="9" t="s">
        <v>2611</v>
      </c>
      <c r="K8262" s="9" t="s">
        <v>246</v>
      </c>
      <c r="L8262" s="9" t="s">
        <v>293</v>
      </c>
      <c r="M8262" s="9" t="s">
        <v>1065</v>
      </c>
      <c r="N8262" s="9" t="s">
        <v>198</v>
      </c>
      <c r="O8262" s="9" t="s">
        <v>116</v>
      </c>
      <c r="P8262" s="9" t="s">
        <v>342</v>
      </c>
      <c r="Q8262" s="9" t="s">
        <v>219</v>
      </c>
      <c r="R8262" s="9">
        <v>0</v>
      </c>
      <c r="S8262" s="9">
        <v>14</v>
      </c>
      <c r="U8262" s="9" t="s">
        <v>221</v>
      </c>
      <c r="X8262" s="9">
        <f>INDEX(SLA_Policy!$D$2:$D$5,MATCH(F8262,SLA_Policy!$A$2:$A$5,0))</f>
        <v>72</v>
      </c>
      <c r="Y8262" s="9" t="str">
        <f>IF(E8262="Cancelled","Excluded",IF(D8262="",IF((SLA_Policy!$B$8-B8262)*24&gt;X8262,"Open - Breached","Open - On Track"),IF((D8262-B8262)*24&lt;=X8262,"Met","Breached")))</f>
        <v>Met</v>
      </c>
    </row>
    <row r="8263" spans="1:25" x14ac:dyDescent="0.25">
      <c r="A8263" s="9" t="s">
        <v>12471</v>
      </c>
      <c r="B8263" s="23">
        <v>46155.413194444503</v>
      </c>
      <c r="C8263" s="23">
        <v>46155.46875</v>
      </c>
      <c r="D8263" s="23">
        <v>46155.624305555597</v>
      </c>
      <c r="E8263" s="9" t="s">
        <v>212</v>
      </c>
      <c r="F8263" s="9" t="s">
        <v>188</v>
      </c>
      <c r="G8263" s="9" t="s">
        <v>236</v>
      </c>
      <c r="H8263" s="9" t="s">
        <v>161</v>
      </c>
      <c r="I8263" s="9" t="s">
        <v>505</v>
      </c>
      <c r="J8263" s="9" t="s">
        <v>5722</v>
      </c>
      <c r="K8263" s="9" t="s">
        <v>303</v>
      </c>
      <c r="L8263" s="9" t="s">
        <v>282</v>
      </c>
      <c r="M8263" s="9" t="s">
        <v>1536</v>
      </c>
      <c r="N8263" s="9" t="s">
        <v>196</v>
      </c>
      <c r="O8263" s="9" t="s">
        <v>177</v>
      </c>
      <c r="P8263" s="9" t="s">
        <v>942</v>
      </c>
      <c r="Q8263" s="9" t="s">
        <v>219</v>
      </c>
      <c r="R8263" s="9">
        <v>0</v>
      </c>
      <c r="S8263" s="9">
        <v>49</v>
      </c>
      <c r="U8263" s="9" t="s">
        <v>242</v>
      </c>
      <c r="W8263" s="9">
        <v>5</v>
      </c>
      <c r="X8263" s="9">
        <f>INDEX(SLA_Policy!$D$2:$D$5,MATCH(F8263,SLA_Policy!$A$2:$A$5,0))</f>
        <v>72</v>
      </c>
      <c r="Y8263" s="9" t="str">
        <f>IF(E8263="Cancelled","Excluded",IF(D8263="",IF((SLA_Policy!$B$8-B8263)*24&gt;X8263,"Open - Breached","Open - On Track"),IF((D8263-B8263)*24&lt;=X8263,"Met","Breached")))</f>
        <v>Met</v>
      </c>
    </row>
    <row r="8264" spans="1:25" x14ac:dyDescent="0.25">
      <c r="A8264" s="9" t="s">
        <v>12472</v>
      </c>
      <c r="B8264" s="23">
        <v>46155.433333333298</v>
      </c>
      <c r="C8264" s="23">
        <v>46155.438888888901</v>
      </c>
      <c r="D8264" s="23">
        <v>46155.507638888899</v>
      </c>
      <c r="E8264" s="9" t="s">
        <v>212</v>
      </c>
      <c r="F8264" s="9" t="s">
        <v>189</v>
      </c>
      <c r="G8264" s="9" t="s">
        <v>213</v>
      </c>
      <c r="H8264" s="9" t="s">
        <v>161</v>
      </c>
      <c r="I8264" s="9" t="s">
        <v>389</v>
      </c>
      <c r="J8264" s="9" t="s">
        <v>12473</v>
      </c>
      <c r="K8264" s="9" t="s">
        <v>246</v>
      </c>
      <c r="L8264" s="9" t="s">
        <v>311</v>
      </c>
      <c r="M8264" s="9" t="s">
        <v>2617</v>
      </c>
      <c r="N8264" s="9" t="s">
        <v>198</v>
      </c>
      <c r="O8264" s="9" t="s">
        <v>116</v>
      </c>
      <c r="P8264" s="9" t="s">
        <v>218</v>
      </c>
      <c r="Q8264" s="9" t="s">
        <v>219</v>
      </c>
      <c r="R8264" s="9">
        <v>0</v>
      </c>
      <c r="S8264" s="9">
        <v>7</v>
      </c>
      <c r="U8264" s="9" t="s">
        <v>290</v>
      </c>
      <c r="X8264" s="9">
        <f>INDEX(SLA_Policy!$D$2:$D$5,MATCH(F8264,SLA_Policy!$A$2:$A$5,0))</f>
        <v>120</v>
      </c>
      <c r="Y8264" s="9" t="str">
        <f>IF(E8264="Cancelled","Excluded",IF(D8264="",IF((SLA_Policy!$B$8-B8264)*24&gt;X8264,"Open - Breached","Open - On Track"),IF((D8264-B8264)*24&lt;=X8264,"Met","Breached")))</f>
        <v>Met</v>
      </c>
    </row>
    <row r="8265" spans="1:25" x14ac:dyDescent="0.25">
      <c r="A8265" s="9" t="s">
        <v>12474</v>
      </c>
      <c r="B8265" s="23">
        <v>46155.5180555556</v>
      </c>
      <c r="C8265" s="23">
        <v>46155.521527777797</v>
      </c>
      <c r="D8265" s="23">
        <v>46155.679166666698</v>
      </c>
      <c r="E8265" s="9" t="s">
        <v>212</v>
      </c>
      <c r="F8265" s="9" t="s">
        <v>187</v>
      </c>
      <c r="G8265" s="9" t="s">
        <v>213</v>
      </c>
      <c r="H8265" s="9" t="s">
        <v>166</v>
      </c>
      <c r="I8265" s="9" t="s">
        <v>1238</v>
      </c>
      <c r="J8265" s="9" t="s">
        <v>4447</v>
      </c>
      <c r="K8265" s="9" t="s">
        <v>239</v>
      </c>
      <c r="L8265" s="9" t="s">
        <v>282</v>
      </c>
      <c r="M8265" s="9" t="s">
        <v>471</v>
      </c>
      <c r="N8265" s="9" t="s">
        <v>199</v>
      </c>
      <c r="O8265" s="9" t="s">
        <v>181</v>
      </c>
      <c r="P8265" s="9" t="s">
        <v>289</v>
      </c>
      <c r="Q8265" s="9" t="s">
        <v>273</v>
      </c>
      <c r="R8265" s="9">
        <v>0</v>
      </c>
      <c r="S8265" s="9">
        <v>45</v>
      </c>
      <c r="T8265" s="9" t="s">
        <v>343</v>
      </c>
      <c r="U8265" s="9" t="s">
        <v>376</v>
      </c>
      <c r="X8265" s="9">
        <f>INDEX(SLA_Policy!$D$2:$D$5,MATCH(F8265,SLA_Policy!$A$2:$A$5,0))</f>
        <v>8</v>
      </c>
      <c r="Y8265" s="9" t="str">
        <f>IF(E8265="Cancelled","Excluded",IF(D8265="",IF((SLA_Policy!$B$8-B8265)*24&gt;X8265,"Open - Breached","Open - On Track"),IF((D8265-B8265)*24&lt;=X8265,"Met","Breached")))</f>
        <v>Met</v>
      </c>
    </row>
    <row r="8266" spans="1:25" x14ac:dyDescent="0.25">
      <c r="A8266" s="9" t="s">
        <v>12475</v>
      </c>
      <c r="B8266" s="23">
        <v>46155.520833333299</v>
      </c>
      <c r="C8266" s="23">
        <v>46155.55</v>
      </c>
      <c r="D8266" s="23">
        <v>46156.4</v>
      </c>
      <c r="E8266" s="9" t="s">
        <v>212</v>
      </c>
      <c r="F8266" s="9" t="s">
        <v>188</v>
      </c>
      <c r="G8266" s="9" t="s">
        <v>213</v>
      </c>
      <c r="H8266" s="9" t="s">
        <v>167</v>
      </c>
      <c r="I8266" s="9" t="s">
        <v>349</v>
      </c>
      <c r="J8266" s="9" t="s">
        <v>12476</v>
      </c>
      <c r="K8266" s="9" t="s">
        <v>303</v>
      </c>
      <c r="L8266" s="9" t="s">
        <v>104</v>
      </c>
      <c r="M8266" s="9" t="s">
        <v>5905</v>
      </c>
      <c r="N8266" s="9" t="s">
        <v>197</v>
      </c>
      <c r="O8266" s="9" t="s">
        <v>116</v>
      </c>
      <c r="P8266" s="9" t="s">
        <v>590</v>
      </c>
      <c r="Q8266" s="9" t="s">
        <v>219</v>
      </c>
      <c r="R8266" s="9">
        <v>0</v>
      </c>
      <c r="S8266" s="9">
        <v>27</v>
      </c>
      <c r="U8266" s="9" t="s">
        <v>290</v>
      </c>
      <c r="X8266" s="9">
        <f>INDEX(SLA_Policy!$D$2:$D$5,MATCH(F8266,SLA_Policy!$A$2:$A$5,0))</f>
        <v>72</v>
      </c>
      <c r="Y8266" s="9" t="str">
        <f>IF(E8266="Cancelled","Excluded",IF(D8266="",IF((SLA_Policy!$B$8-B8266)*24&gt;X8266,"Open - Breached","Open - On Track"),IF((D8266-B8266)*24&lt;=X8266,"Met","Breached")))</f>
        <v>Met</v>
      </c>
    </row>
    <row r="8267" spans="1:25" x14ac:dyDescent="0.25">
      <c r="A8267" s="9" t="s">
        <v>12477</v>
      </c>
      <c r="B8267" s="23">
        <v>46155.534722222197</v>
      </c>
      <c r="C8267" s="23">
        <v>46155.536111111098</v>
      </c>
      <c r="D8267" s="23">
        <v>46156.315972222197</v>
      </c>
      <c r="E8267" s="9" t="s">
        <v>212</v>
      </c>
      <c r="F8267" s="9" t="s">
        <v>188</v>
      </c>
      <c r="G8267" s="9" t="s">
        <v>213</v>
      </c>
      <c r="H8267" s="9" t="s">
        <v>88</v>
      </c>
      <c r="I8267" s="9" t="s">
        <v>92</v>
      </c>
      <c r="J8267" s="9" t="s">
        <v>214</v>
      </c>
      <c r="K8267" s="9" t="s">
        <v>225</v>
      </c>
      <c r="L8267" s="9" t="s">
        <v>216</v>
      </c>
      <c r="M8267" s="9" t="s">
        <v>1240</v>
      </c>
      <c r="N8267" s="9" t="s">
        <v>198</v>
      </c>
      <c r="O8267" s="9" t="s">
        <v>116</v>
      </c>
      <c r="P8267" s="9" t="s">
        <v>551</v>
      </c>
      <c r="Q8267" s="9" t="s">
        <v>219</v>
      </c>
      <c r="R8267" s="9">
        <v>0</v>
      </c>
      <c r="S8267" s="9">
        <v>17</v>
      </c>
      <c r="T8267" s="9" t="s">
        <v>136</v>
      </c>
      <c r="U8267" s="9" t="s">
        <v>266</v>
      </c>
      <c r="X8267" s="9">
        <f>INDEX(SLA_Policy!$D$2:$D$5,MATCH(F8267,SLA_Policy!$A$2:$A$5,0))</f>
        <v>72</v>
      </c>
      <c r="Y8267" s="9" t="str">
        <f>IF(E8267="Cancelled","Excluded",IF(D8267="",IF((SLA_Policy!$B$8-B8267)*24&gt;X8267,"Open - Breached","Open - On Track"),IF((D8267-B8267)*24&lt;=X8267,"Met","Breached")))</f>
        <v>Met</v>
      </c>
    </row>
    <row r="8268" spans="1:25" x14ac:dyDescent="0.25">
      <c r="A8268" s="9" t="s">
        <v>12478</v>
      </c>
      <c r="B8268" s="23">
        <v>46155.5402777778</v>
      </c>
      <c r="C8268" s="23">
        <v>46155.541666666701</v>
      </c>
      <c r="D8268" s="23">
        <v>46156.6027777778</v>
      </c>
      <c r="E8268" s="9" t="s">
        <v>212</v>
      </c>
      <c r="F8268" s="9" t="s">
        <v>188</v>
      </c>
      <c r="G8268" s="9" t="s">
        <v>213</v>
      </c>
      <c r="H8268" s="9" t="s">
        <v>163</v>
      </c>
      <c r="I8268" s="9" t="s">
        <v>223</v>
      </c>
      <c r="J8268" s="9" t="s">
        <v>2295</v>
      </c>
      <c r="K8268" s="9" t="s">
        <v>246</v>
      </c>
      <c r="L8268" s="9" t="s">
        <v>270</v>
      </c>
      <c r="M8268" s="9" t="s">
        <v>1927</v>
      </c>
      <c r="N8268" s="9" t="s">
        <v>200</v>
      </c>
      <c r="O8268" s="9" t="s">
        <v>176</v>
      </c>
      <c r="P8268" s="9" t="s">
        <v>419</v>
      </c>
      <c r="Q8268" s="9" t="s">
        <v>219</v>
      </c>
      <c r="R8268" s="9">
        <v>0</v>
      </c>
      <c r="S8268" s="9">
        <v>78</v>
      </c>
      <c r="T8268" s="9" t="s">
        <v>136</v>
      </c>
      <c r="U8268" s="9" t="s">
        <v>230</v>
      </c>
      <c r="W8268" s="9">
        <v>5</v>
      </c>
      <c r="X8268" s="9">
        <f>INDEX(SLA_Policy!$D$2:$D$5,MATCH(F8268,SLA_Policy!$A$2:$A$5,0))</f>
        <v>72</v>
      </c>
      <c r="Y8268" s="9" t="str">
        <f>IF(E8268="Cancelled","Excluded",IF(D8268="",IF((SLA_Policy!$B$8-B8268)*24&gt;X8268,"Open - Breached","Open - On Track"),IF((D8268-B8268)*24&lt;=X8268,"Met","Breached")))</f>
        <v>Met</v>
      </c>
    </row>
    <row r="8269" spans="1:25" x14ac:dyDescent="0.25">
      <c r="A8269" s="9" t="s">
        <v>12479</v>
      </c>
      <c r="B8269" s="23">
        <v>46155.5444444444</v>
      </c>
      <c r="C8269" s="23">
        <v>46155.5493055556</v>
      </c>
      <c r="D8269" s="23">
        <v>46155.65625</v>
      </c>
      <c r="E8269" s="9" t="s">
        <v>212</v>
      </c>
      <c r="F8269" s="9" t="s">
        <v>188</v>
      </c>
      <c r="G8269" s="9" t="s">
        <v>213</v>
      </c>
      <c r="H8269" s="9" t="s">
        <v>88</v>
      </c>
      <c r="I8269" s="9" t="s">
        <v>92</v>
      </c>
      <c r="J8269" s="9" t="s">
        <v>9034</v>
      </c>
      <c r="K8269" s="9" t="s">
        <v>246</v>
      </c>
      <c r="L8269" s="9" t="s">
        <v>270</v>
      </c>
      <c r="M8269" s="9" t="s">
        <v>1672</v>
      </c>
      <c r="N8269" s="9" t="s">
        <v>198</v>
      </c>
      <c r="O8269" s="9" t="s">
        <v>178</v>
      </c>
      <c r="P8269" s="9" t="s">
        <v>321</v>
      </c>
      <c r="Q8269" s="9" t="s">
        <v>219</v>
      </c>
      <c r="R8269" s="9">
        <v>0</v>
      </c>
      <c r="S8269" s="9">
        <v>26</v>
      </c>
      <c r="T8269" s="9" t="s">
        <v>220</v>
      </c>
      <c r="U8269" s="9" t="s">
        <v>376</v>
      </c>
      <c r="W8269" s="9">
        <v>5</v>
      </c>
      <c r="X8269" s="9">
        <f>INDEX(SLA_Policy!$D$2:$D$5,MATCH(F8269,SLA_Policy!$A$2:$A$5,0))</f>
        <v>72</v>
      </c>
      <c r="Y8269" s="9" t="str">
        <f>IF(E8269="Cancelled","Excluded",IF(D8269="",IF((SLA_Policy!$B$8-B8269)*24&gt;X8269,"Open - Breached","Open - On Track"),IF((D8269-B8269)*24&lt;=X8269,"Met","Breached")))</f>
        <v>Met</v>
      </c>
    </row>
    <row r="8270" spans="1:25" x14ac:dyDescent="0.25">
      <c r="A8270" s="9" t="s">
        <v>12480</v>
      </c>
      <c r="B8270" s="23">
        <v>46155.559722222199</v>
      </c>
      <c r="C8270" s="23">
        <v>46155.560416666704</v>
      </c>
      <c r="D8270" s="23">
        <v>46160.405555555597</v>
      </c>
      <c r="E8270" s="9" t="s">
        <v>212</v>
      </c>
      <c r="F8270" s="9" t="s">
        <v>188</v>
      </c>
      <c r="G8270" s="9" t="s">
        <v>213</v>
      </c>
      <c r="H8270" s="9" t="s">
        <v>163</v>
      </c>
      <c r="I8270" s="9" t="s">
        <v>250</v>
      </c>
      <c r="J8270" s="9" t="s">
        <v>2125</v>
      </c>
      <c r="K8270" s="9" t="s">
        <v>303</v>
      </c>
      <c r="L8270" s="9" t="s">
        <v>104</v>
      </c>
      <c r="M8270" s="9" t="s">
        <v>304</v>
      </c>
      <c r="N8270" s="9" t="s">
        <v>200</v>
      </c>
      <c r="O8270" s="9" t="s">
        <v>176</v>
      </c>
      <c r="P8270" s="9" t="s">
        <v>1159</v>
      </c>
      <c r="Q8270" s="9" t="s">
        <v>219</v>
      </c>
      <c r="R8270" s="9">
        <v>0</v>
      </c>
      <c r="S8270" s="9">
        <v>18</v>
      </c>
      <c r="T8270" s="9" t="s">
        <v>229</v>
      </c>
      <c r="U8270" s="9" t="s">
        <v>230</v>
      </c>
      <c r="X8270" s="9">
        <f>INDEX(SLA_Policy!$D$2:$D$5,MATCH(F8270,SLA_Policy!$A$2:$A$5,0))</f>
        <v>72</v>
      </c>
      <c r="Y8270" s="9" t="str">
        <f>IF(E8270="Cancelled","Excluded",IF(D8270="",IF((SLA_Policy!$B$8-B8270)*24&gt;X8270,"Open - Breached","Open - On Track"),IF((D8270-B8270)*24&lt;=X8270,"Met","Breached")))</f>
        <v>Breached</v>
      </c>
    </row>
    <row r="8271" spans="1:25" x14ac:dyDescent="0.25">
      <c r="A8271" s="9" t="s">
        <v>12481</v>
      </c>
      <c r="B8271" s="23">
        <v>46155.563194444498</v>
      </c>
      <c r="C8271" s="23">
        <v>46155.577083333301</v>
      </c>
      <c r="D8271" s="23">
        <v>46156.315277777801</v>
      </c>
      <c r="E8271" s="9" t="s">
        <v>212</v>
      </c>
      <c r="F8271" s="9" t="s">
        <v>188</v>
      </c>
      <c r="G8271" s="9" t="s">
        <v>213</v>
      </c>
      <c r="H8271" s="9" t="s">
        <v>164</v>
      </c>
      <c r="I8271" s="9" t="s">
        <v>260</v>
      </c>
      <c r="J8271" s="9" t="s">
        <v>2616</v>
      </c>
      <c r="K8271" s="9" t="s">
        <v>410</v>
      </c>
      <c r="L8271" s="9" t="s">
        <v>104</v>
      </c>
      <c r="M8271" s="9" t="s">
        <v>706</v>
      </c>
      <c r="N8271" s="9" t="s">
        <v>196</v>
      </c>
      <c r="O8271" s="9" t="s">
        <v>179</v>
      </c>
      <c r="P8271" s="9" t="s">
        <v>284</v>
      </c>
      <c r="Q8271" s="9" t="s">
        <v>219</v>
      </c>
      <c r="R8271" s="9">
        <v>0</v>
      </c>
      <c r="S8271" s="9">
        <v>30</v>
      </c>
      <c r="T8271" s="9" t="s">
        <v>265</v>
      </c>
      <c r="U8271" s="9" t="s">
        <v>248</v>
      </c>
      <c r="X8271" s="9">
        <f>INDEX(SLA_Policy!$D$2:$D$5,MATCH(F8271,SLA_Policy!$A$2:$A$5,0))</f>
        <v>72</v>
      </c>
      <c r="Y8271" s="9" t="str">
        <f>IF(E8271="Cancelled","Excluded",IF(D8271="",IF((SLA_Policy!$B$8-B8271)*24&gt;X8271,"Open - Breached","Open - On Track"),IF((D8271-B8271)*24&lt;=X8271,"Met","Breached")))</f>
        <v>Met</v>
      </c>
    </row>
    <row r="8272" spans="1:25" x14ac:dyDescent="0.25">
      <c r="A8272" s="9" t="s">
        <v>12482</v>
      </c>
      <c r="B8272" s="23">
        <v>46155.581250000003</v>
      </c>
      <c r="C8272" s="23">
        <v>46155.693055555603</v>
      </c>
      <c r="D8272" s="23">
        <v>46156.3840277778</v>
      </c>
      <c r="E8272" s="9" t="s">
        <v>212</v>
      </c>
      <c r="F8272" s="9" t="s">
        <v>189</v>
      </c>
      <c r="G8272" s="9" t="s">
        <v>213</v>
      </c>
      <c r="H8272" s="9" t="s">
        <v>162</v>
      </c>
      <c r="I8272" s="9" t="s">
        <v>393</v>
      </c>
      <c r="J8272" s="9" t="s">
        <v>1326</v>
      </c>
      <c r="K8272" s="9" t="s">
        <v>303</v>
      </c>
      <c r="L8272" s="9" t="s">
        <v>104</v>
      </c>
      <c r="M8272" s="9" t="s">
        <v>304</v>
      </c>
      <c r="N8272" s="9" t="s">
        <v>197</v>
      </c>
      <c r="O8272" s="9" t="s">
        <v>176</v>
      </c>
      <c r="P8272" s="9" t="s">
        <v>503</v>
      </c>
      <c r="Q8272" s="9" t="s">
        <v>219</v>
      </c>
      <c r="R8272" s="9">
        <v>0</v>
      </c>
      <c r="S8272" s="9">
        <v>22</v>
      </c>
      <c r="U8272" s="9" t="s">
        <v>290</v>
      </c>
      <c r="W8272" s="9">
        <v>5</v>
      </c>
      <c r="X8272" s="9">
        <f>INDEX(SLA_Policy!$D$2:$D$5,MATCH(F8272,SLA_Policy!$A$2:$A$5,0))</f>
        <v>120</v>
      </c>
      <c r="Y8272" s="9" t="str">
        <f>IF(E8272="Cancelled","Excluded",IF(D8272="",IF((SLA_Policy!$B$8-B8272)*24&gt;X8272,"Open - Breached","Open - On Track"),IF((D8272-B8272)*24&lt;=X8272,"Met","Breached")))</f>
        <v>Met</v>
      </c>
    </row>
    <row r="8273" spans="1:25" x14ac:dyDescent="0.25">
      <c r="A8273" s="9" t="s">
        <v>12483</v>
      </c>
      <c r="B8273" s="23">
        <v>46155.588194444397</v>
      </c>
      <c r="C8273" s="23">
        <v>46155.589583333298</v>
      </c>
      <c r="D8273" s="23">
        <v>46156.6118055556</v>
      </c>
      <c r="E8273" s="9" t="s">
        <v>212</v>
      </c>
      <c r="F8273" s="9" t="s">
        <v>188</v>
      </c>
      <c r="G8273" s="9" t="s">
        <v>213</v>
      </c>
      <c r="H8273" s="9" t="s">
        <v>165</v>
      </c>
      <c r="I8273" s="9" t="s">
        <v>469</v>
      </c>
      <c r="J8273" s="9" t="s">
        <v>837</v>
      </c>
      <c r="K8273" s="9" t="s">
        <v>246</v>
      </c>
      <c r="L8273" s="9" t="s">
        <v>226</v>
      </c>
      <c r="M8273" s="9" t="s">
        <v>1974</v>
      </c>
      <c r="N8273" s="9" t="s">
        <v>198</v>
      </c>
      <c r="O8273" s="9" t="s">
        <v>176</v>
      </c>
      <c r="P8273" s="9" t="s">
        <v>228</v>
      </c>
      <c r="Q8273" s="9" t="s">
        <v>273</v>
      </c>
      <c r="R8273" s="9">
        <v>0</v>
      </c>
      <c r="S8273" s="9">
        <v>25</v>
      </c>
      <c r="U8273" s="9" t="s">
        <v>376</v>
      </c>
      <c r="W8273" s="9">
        <v>3</v>
      </c>
      <c r="X8273" s="9">
        <f>INDEX(SLA_Policy!$D$2:$D$5,MATCH(F8273,SLA_Policy!$A$2:$A$5,0))</f>
        <v>72</v>
      </c>
      <c r="Y8273" s="9" t="str">
        <f>IF(E8273="Cancelled","Excluded",IF(D8273="",IF((SLA_Policy!$B$8-B8273)*24&gt;X8273,"Open - Breached","Open - On Track"),IF((D8273-B8273)*24&lt;=X8273,"Met","Breached")))</f>
        <v>Met</v>
      </c>
    </row>
    <row r="8274" spans="1:25" x14ac:dyDescent="0.25">
      <c r="A8274" s="9" t="s">
        <v>12484</v>
      </c>
      <c r="B8274" s="23">
        <v>46155.592361111099</v>
      </c>
      <c r="C8274" s="23">
        <v>46155.673611111102</v>
      </c>
      <c r="D8274" s="23">
        <v>46156.2944444444</v>
      </c>
      <c r="E8274" s="9" t="s">
        <v>212</v>
      </c>
      <c r="F8274" s="9" t="s">
        <v>189</v>
      </c>
      <c r="G8274" s="9" t="s">
        <v>236</v>
      </c>
      <c r="H8274" s="9" t="s">
        <v>167</v>
      </c>
      <c r="I8274" s="9" t="s">
        <v>255</v>
      </c>
      <c r="J8274" s="9" t="s">
        <v>12485</v>
      </c>
      <c r="K8274" s="9" t="s">
        <v>215</v>
      </c>
      <c r="L8274" s="9" t="s">
        <v>311</v>
      </c>
      <c r="M8274" s="9" t="s">
        <v>1356</v>
      </c>
      <c r="N8274" s="9" t="s">
        <v>196</v>
      </c>
      <c r="O8274" s="9" t="s">
        <v>116</v>
      </c>
      <c r="P8274" s="9" t="s">
        <v>525</v>
      </c>
      <c r="Q8274" s="9" t="s">
        <v>219</v>
      </c>
      <c r="R8274" s="9">
        <v>0</v>
      </c>
      <c r="S8274" s="9">
        <v>13</v>
      </c>
      <c r="U8274" s="9" t="s">
        <v>242</v>
      </c>
      <c r="X8274" s="9">
        <f>INDEX(SLA_Policy!$D$2:$D$5,MATCH(F8274,SLA_Policy!$A$2:$A$5,0))</f>
        <v>120</v>
      </c>
      <c r="Y8274" s="9" t="str">
        <f>IF(E8274="Cancelled","Excluded",IF(D8274="",IF((SLA_Policy!$B$8-B8274)*24&gt;X8274,"Open - Breached","Open - On Track"),IF((D8274-B8274)*24&lt;=X8274,"Met","Breached")))</f>
        <v>Met</v>
      </c>
    </row>
    <row r="8275" spans="1:25" x14ac:dyDescent="0.25">
      <c r="A8275" s="9" t="s">
        <v>12486</v>
      </c>
      <c r="B8275" s="23">
        <v>46155.593055555597</v>
      </c>
      <c r="C8275" s="23">
        <v>46155.601388888899</v>
      </c>
      <c r="D8275" s="23">
        <v>46155.711805555598</v>
      </c>
      <c r="E8275" s="9" t="s">
        <v>212</v>
      </c>
      <c r="F8275" s="9" t="s">
        <v>188</v>
      </c>
      <c r="G8275" s="9" t="s">
        <v>213</v>
      </c>
      <c r="H8275" s="9" t="s">
        <v>164</v>
      </c>
      <c r="I8275" s="9" t="s">
        <v>478</v>
      </c>
      <c r="J8275" s="9" t="s">
        <v>7967</v>
      </c>
      <c r="K8275" s="9" t="s">
        <v>215</v>
      </c>
      <c r="L8275" s="9" t="s">
        <v>282</v>
      </c>
      <c r="M8275" s="9" t="s">
        <v>4860</v>
      </c>
      <c r="N8275" s="9" t="s">
        <v>198</v>
      </c>
      <c r="O8275" s="9" t="s">
        <v>178</v>
      </c>
      <c r="P8275" s="9" t="s">
        <v>360</v>
      </c>
      <c r="Q8275" s="9" t="s">
        <v>219</v>
      </c>
      <c r="R8275" s="9">
        <v>0</v>
      </c>
      <c r="S8275" s="9">
        <v>80</v>
      </c>
      <c r="T8275" s="9" t="s">
        <v>343</v>
      </c>
      <c r="U8275" s="9" t="s">
        <v>248</v>
      </c>
      <c r="W8275" s="9">
        <v>5</v>
      </c>
      <c r="X8275" s="9">
        <f>INDEX(SLA_Policy!$D$2:$D$5,MATCH(F8275,SLA_Policy!$A$2:$A$5,0))</f>
        <v>72</v>
      </c>
      <c r="Y8275" s="9" t="str">
        <f>IF(E8275="Cancelled","Excluded",IF(D8275="",IF((SLA_Policy!$B$8-B8275)*24&gt;X8275,"Open - Breached","Open - On Track"),IF((D8275-B8275)*24&lt;=X8275,"Met","Breached")))</f>
        <v>Met</v>
      </c>
    </row>
    <row r="8276" spans="1:25" x14ac:dyDescent="0.25">
      <c r="A8276" s="9" t="s">
        <v>12487</v>
      </c>
      <c r="B8276" s="23">
        <v>46155.623611111099</v>
      </c>
      <c r="C8276" s="23">
        <v>46155.779166666704</v>
      </c>
      <c r="D8276" s="23">
        <v>46156.3881944444</v>
      </c>
      <c r="E8276" s="9" t="s">
        <v>212</v>
      </c>
      <c r="F8276" s="9" t="s">
        <v>189</v>
      </c>
      <c r="G8276" s="9" t="s">
        <v>236</v>
      </c>
      <c r="H8276" s="9" t="s">
        <v>164</v>
      </c>
      <c r="I8276" s="9" t="s">
        <v>421</v>
      </c>
      <c r="J8276" s="9" t="s">
        <v>12488</v>
      </c>
      <c r="K8276" s="9" t="s">
        <v>262</v>
      </c>
      <c r="L8276" s="9" t="s">
        <v>293</v>
      </c>
      <c r="M8276" s="9" t="s">
        <v>7898</v>
      </c>
      <c r="N8276" s="9" t="s">
        <v>196</v>
      </c>
      <c r="O8276" s="9" t="s">
        <v>180</v>
      </c>
      <c r="P8276" s="9" t="s">
        <v>318</v>
      </c>
      <c r="Q8276" s="9" t="s">
        <v>219</v>
      </c>
      <c r="R8276" s="9">
        <v>0</v>
      </c>
      <c r="S8276" s="9">
        <v>14</v>
      </c>
      <c r="T8276" s="9" t="s">
        <v>343</v>
      </c>
      <c r="U8276" s="9" t="s">
        <v>242</v>
      </c>
      <c r="W8276" s="9">
        <v>5</v>
      </c>
      <c r="X8276" s="9">
        <f>INDEX(SLA_Policy!$D$2:$D$5,MATCH(F8276,SLA_Policy!$A$2:$A$5,0))</f>
        <v>120</v>
      </c>
      <c r="Y8276" s="9" t="str">
        <f>IF(E8276="Cancelled","Excluded",IF(D8276="",IF((SLA_Policy!$B$8-B8276)*24&gt;X8276,"Open - Breached","Open - On Track"),IF((D8276-B8276)*24&lt;=X8276,"Met","Breached")))</f>
        <v>Met</v>
      </c>
    </row>
    <row r="8277" spans="1:25" x14ac:dyDescent="0.25">
      <c r="A8277" s="9" t="s">
        <v>12489</v>
      </c>
      <c r="B8277" s="23">
        <v>46155.624305555597</v>
      </c>
      <c r="C8277" s="23">
        <v>46155.632638888899</v>
      </c>
      <c r="D8277" s="23">
        <v>46156.413888888899</v>
      </c>
      <c r="E8277" s="9" t="s">
        <v>212</v>
      </c>
      <c r="F8277" s="9" t="s">
        <v>187</v>
      </c>
      <c r="G8277" s="9" t="s">
        <v>213</v>
      </c>
      <c r="H8277" s="9" t="s">
        <v>163</v>
      </c>
      <c r="I8277" s="9" t="s">
        <v>223</v>
      </c>
      <c r="J8277" s="9" t="s">
        <v>1514</v>
      </c>
      <c r="K8277" s="9" t="s">
        <v>239</v>
      </c>
      <c r="L8277" s="9" t="s">
        <v>351</v>
      </c>
      <c r="M8277" s="9" t="s">
        <v>2415</v>
      </c>
      <c r="N8277" s="9" t="s">
        <v>196</v>
      </c>
      <c r="O8277" s="9" t="s">
        <v>176</v>
      </c>
      <c r="P8277" s="9" t="s">
        <v>503</v>
      </c>
      <c r="Q8277" s="9" t="s">
        <v>273</v>
      </c>
      <c r="R8277" s="9">
        <v>0</v>
      </c>
      <c r="S8277" s="9">
        <v>86</v>
      </c>
      <c r="T8277" s="9" t="s">
        <v>229</v>
      </c>
      <c r="U8277" s="9" t="s">
        <v>230</v>
      </c>
      <c r="X8277" s="9">
        <f>INDEX(SLA_Policy!$D$2:$D$5,MATCH(F8277,SLA_Policy!$A$2:$A$5,0))</f>
        <v>8</v>
      </c>
      <c r="Y8277" s="9" t="str">
        <f>IF(E8277="Cancelled","Excluded",IF(D8277="",IF((SLA_Policy!$B$8-B8277)*24&gt;X8277,"Open - Breached","Open - On Track"),IF((D8277-B8277)*24&lt;=X8277,"Met","Breached")))</f>
        <v>Breached</v>
      </c>
    </row>
    <row r="8278" spans="1:25" x14ac:dyDescent="0.25">
      <c r="A8278" s="9" t="s">
        <v>12490</v>
      </c>
      <c r="B8278" s="23">
        <v>46155.636805555601</v>
      </c>
      <c r="C8278" s="23">
        <v>46155.639583333301</v>
      </c>
      <c r="D8278" s="23">
        <v>46156.351388888899</v>
      </c>
      <c r="E8278" s="9" t="s">
        <v>212</v>
      </c>
      <c r="F8278" s="9" t="s">
        <v>188</v>
      </c>
      <c r="G8278" s="9" t="s">
        <v>213</v>
      </c>
      <c r="H8278" s="9" t="s">
        <v>161</v>
      </c>
      <c r="I8278" s="9" t="s">
        <v>297</v>
      </c>
      <c r="J8278" s="9" t="s">
        <v>12491</v>
      </c>
      <c r="K8278" s="9" t="s">
        <v>246</v>
      </c>
      <c r="L8278" s="9" t="s">
        <v>104</v>
      </c>
      <c r="M8278" s="9" t="s">
        <v>1665</v>
      </c>
      <c r="N8278" s="9" t="s">
        <v>199</v>
      </c>
      <c r="O8278" s="9" t="s">
        <v>177</v>
      </c>
      <c r="P8278" s="9" t="s">
        <v>300</v>
      </c>
      <c r="Q8278" s="9" t="s">
        <v>219</v>
      </c>
      <c r="R8278" s="9">
        <v>0</v>
      </c>
      <c r="S8278" s="9">
        <v>17</v>
      </c>
      <c r="U8278" s="9" t="s">
        <v>221</v>
      </c>
      <c r="X8278" s="9">
        <f>INDEX(SLA_Policy!$D$2:$D$5,MATCH(F8278,SLA_Policy!$A$2:$A$5,0))</f>
        <v>72</v>
      </c>
      <c r="Y8278" s="9" t="str">
        <f>IF(E8278="Cancelled","Excluded",IF(D8278="",IF((SLA_Policy!$B$8-B8278)*24&gt;X8278,"Open - Breached","Open - On Track"),IF((D8278-B8278)*24&lt;=X8278,"Met","Breached")))</f>
        <v>Met</v>
      </c>
    </row>
    <row r="8279" spans="1:25" x14ac:dyDescent="0.25">
      <c r="A8279" s="9" t="s">
        <v>12492</v>
      </c>
      <c r="B8279" s="23">
        <v>46155.6381944444</v>
      </c>
      <c r="C8279" s="23">
        <v>46155.638888888898</v>
      </c>
      <c r="D8279" s="23">
        <v>46155.655555555597</v>
      </c>
      <c r="E8279" s="9" t="s">
        <v>212</v>
      </c>
      <c r="F8279" s="9" t="s">
        <v>187</v>
      </c>
      <c r="G8279" s="9" t="s">
        <v>213</v>
      </c>
      <c r="H8279" s="9" t="s">
        <v>161</v>
      </c>
      <c r="I8279" s="9" t="s">
        <v>454</v>
      </c>
      <c r="J8279" s="9" t="s">
        <v>2161</v>
      </c>
      <c r="K8279" s="9" t="s">
        <v>246</v>
      </c>
      <c r="L8279" s="9" t="s">
        <v>293</v>
      </c>
      <c r="M8279" s="9" t="s">
        <v>1100</v>
      </c>
      <c r="N8279" s="9" t="s">
        <v>198</v>
      </c>
      <c r="O8279" s="9" t="s">
        <v>116</v>
      </c>
      <c r="P8279" s="9" t="s">
        <v>234</v>
      </c>
      <c r="Q8279" s="9" t="s">
        <v>219</v>
      </c>
      <c r="R8279" s="9">
        <v>0</v>
      </c>
      <c r="S8279" s="9">
        <v>5</v>
      </c>
      <c r="U8279" s="9" t="s">
        <v>290</v>
      </c>
      <c r="X8279" s="9">
        <f>INDEX(SLA_Policy!$D$2:$D$5,MATCH(F8279,SLA_Policy!$A$2:$A$5,0))</f>
        <v>8</v>
      </c>
      <c r="Y8279" s="9" t="str">
        <f>IF(E8279="Cancelled","Excluded",IF(D8279="",IF((SLA_Policy!$B$8-B8279)*24&gt;X8279,"Open - Breached","Open - On Track"),IF((D8279-B8279)*24&lt;=X8279,"Met","Breached")))</f>
        <v>Met</v>
      </c>
    </row>
    <row r="8280" spans="1:25" x14ac:dyDescent="0.25">
      <c r="A8280" s="9" t="s">
        <v>12493</v>
      </c>
      <c r="B8280" s="23">
        <v>46155.653472222199</v>
      </c>
      <c r="C8280" s="23">
        <v>46155.655555555597</v>
      </c>
      <c r="D8280" s="23">
        <v>46156.335416666698</v>
      </c>
      <c r="E8280" s="9" t="s">
        <v>212</v>
      </c>
      <c r="F8280" s="9" t="s">
        <v>188</v>
      </c>
      <c r="G8280" s="9" t="s">
        <v>236</v>
      </c>
      <c r="H8280" s="9" t="s">
        <v>161</v>
      </c>
      <c r="I8280" s="9" t="s">
        <v>237</v>
      </c>
      <c r="J8280" s="9" t="s">
        <v>1728</v>
      </c>
      <c r="K8280" s="9" t="s">
        <v>246</v>
      </c>
      <c r="L8280" s="9" t="s">
        <v>216</v>
      </c>
      <c r="M8280" s="9" t="s">
        <v>7015</v>
      </c>
      <c r="N8280" s="9" t="s">
        <v>198</v>
      </c>
      <c r="O8280" s="9" t="s">
        <v>177</v>
      </c>
      <c r="P8280" s="9" t="s">
        <v>241</v>
      </c>
      <c r="Q8280" s="9" t="s">
        <v>273</v>
      </c>
      <c r="R8280" s="9">
        <v>0</v>
      </c>
      <c r="S8280" s="9">
        <v>5</v>
      </c>
      <c r="U8280" s="9" t="s">
        <v>242</v>
      </c>
      <c r="X8280" s="9">
        <f>INDEX(SLA_Policy!$D$2:$D$5,MATCH(F8280,SLA_Policy!$A$2:$A$5,0))</f>
        <v>72</v>
      </c>
      <c r="Y8280" s="9" t="str">
        <f>IF(E8280="Cancelled","Excluded",IF(D8280="",IF((SLA_Policy!$B$8-B8280)*24&gt;X8280,"Open - Breached","Open - On Track"),IF((D8280-B8280)*24&lt;=X8280,"Met","Breached")))</f>
        <v>Met</v>
      </c>
    </row>
    <row r="8281" spans="1:25" x14ac:dyDescent="0.25">
      <c r="A8281" s="9" t="s">
        <v>12494</v>
      </c>
      <c r="B8281" s="23">
        <v>46155.654166666704</v>
      </c>
      <c r="C8281" s="23">
        <v>46155.668055555601</v>
      </c>
      <c r="D8281" s="23">
        <v>46157.396527777797</v>
      </c>
      <c r="E8281" s="9" t="s">
        <v>212</v>
      </c>
      <c r="F8281" s="9" t="s">
        <v>189</v>
      </c>
      <c r="G8281" s="9" t="s">
        <v>236</v>
      </c>
      <c r="H8281" s="9" t="s">
        <v>161</v>
      </c>
      <c r="I8281" s="9" t="s">
        <v>237</v>
      </c>
      <c r="J8281" s="9" t="s">
        <v>11875</v>
      </c>
      <c r="K8281" s="9" t="s">
        <v>246</v>
      </c>
      <c r="L8281" s="9" t="s">
        <v>216</v>
      </c>
      <c r="M8281" s="9" t="s">
        <v>2766</v>
      </c>
      <c r="N8281" s="9" t="s">
        <v>198</v>
      </c>
      <c r="O8281" s="9" t="s">
        <v>177</v>
      </c>
      <c r="P8281" s="9" t="s">
        <v>457</v>
      </c>
      <c r="Q8281" s="9" t="s">
        <v>219</v>
      </c>
      <c r="R8281" s="9">
        <v>0</v>
      </c>
      <c r="S8281" s="9">
        <v>8</v>
      </c>
      <c r="U8281" s="9" t="s">
        <v>242</v>
      </c>
      <c r="W8281" s="9">
        <v>5</v>
      </c>
      <c r="X8281" s="9">
        <f>INDEX(SLA_Policy!$D$2:$D$5,MATCH(F8281,SLA_Policy!$A$2:$A$5,0))</f>
        <v>120</v>
      </c>
      <c r="Y8281" s="9" t="str">
        <f>IF(E8281="Cancelled","Excluded",IF(D8281="",IF((SLA_Policy!$B$8-B8281)*24&gt;X8281,"Open - Breached","Open - On Track"),IF((D8281-B8281)*24&lt;=X8281,"Met","Breached")))</f>
        <v>Met</v>
      </c>
    </row>
    <row r="8282" spans="1:25" x14ac:dyDescent="0.25">
      <c r="A8282" s="9" t="s">
        <v>12495</v>
      </c>
      <c r="B8282" s="23">
        <v>46155.661111111098</v>
      </c>
      <c r="C8282" s="23">
        <v>46156.3659722222</v>
      </c>
      <c r="D8282" s="23">
        <v>46157.324999999997</v>
      </c>
      <c r="E8282" s="9" t="s">
        <v>212</v>
      </c>
      <c r="F8282" s="9" t="s">
        <v>189</v>
      </c>
      <c r="G8282" s="9" t="s">
        <v>213</v>
      </c>
      <c r="H8282" s="9" t="s">
        <v>166</v>
      </c>
      <c r="I8282" s="9" t="s">
        <v>398</v>
      </c>
      <c r="J8282" s="9" t="s">
        <v>7143</v>
      </c>
      <c r="K8282" s="9" t="s">
        <v>303</v>
      </c>
      <c r="L8282" s="9" t="s">
        <v>282</v>
      </c>
      <c r="M8282" s="9" t="s">
        <v>550</v>
      </c>
      <c r="N8282" s="9" t="s">
        <v>197</v>
      </c>
      <c r="O8282" s="9" t="s">
        <v>181</v>
      </c>
      <c r="P8282" s="9" t="s">
        <v>445</v>
      </c>
      <c r="Q8282" s="9" t="s">
        <v>219</v>
      </c>
      <c r="R8282" s="9">
        <v>1</v>
      </c>
      <c r="S8282" s="9">
        <v>136</v>
      </c>
      <c r="U8282" s="9" t="s">
        <v>248</v>
      </c>
      <c r="W8282" s="9">
        <v>2</v>
      </c>
      <c r="X8282" s="9">
        <f>INDEX(SLA_Policy!$D$2:$D$5,MATCH(F8282,SLA_Policy!$A$2:$A$5,0))</f>
        <v>120</v>
      </c>
      <c r="Y8282" s="9" t="str">
        <f>IF(E8282="Cancelled","Excluded",IF(D8282="",IF((SLA_Policy!$B$8-B8282)*24&gt;X8282,"Open - Breached","Open - On Track"),IF((D8282-B8282)*24&lt;=X8282,"Met","Breached")))</f>
        <v>Met</v>
      </c>
    </row>
    <row r="8283" spans="1:25" x14ac:dyDescent="0.25">
      <c r="A8283" s="9" t="s">
        <v>12496</v>
      </c>
      <c r="B8283" s="23">
        <v>46155.708333333299</v>
      </c>
      <c r="C8283" s="23">
        <v>46155.711805555598</v>
      </c>
      <c r="D8283" s="23">
        <v>46155.731249999997</v>
      </c>
      <c r="E8283" s="9" t="s">
        <v>212</v>
      </c>
      <c r="F8283" s="9" t="s">
        <v>188</v>
      </c>
      <c r="G8283" s="9" t="s">
        <v>213</v>
      </c>
      <c r="H8283" s="9" t="s">
        <v>161</v>
      </c>
      <c r="I8283" s="9" t="s">
        <v>454</v>
      </c>
      <c r="J8283" s="9" t="s">
        <v>455</v>
      </c>
      <c r="K8283" s="9" t="s">
        <v>246</v>
      </c>
      <c r="L8283" s="9" t="s">
        <v>216</v>
      </c>
      <c r="M8283" s="9" t="s">
        <v>3030</v>
      </c>
      <c r="N8283" s="9" t="s">
        <v>199</v>
      </c>
      <c r="O8283" s="9" t="s">
        <v>116</v>
      </c>
      <c r="P8283" s="9" t="s">
        <v>218</v>
      </c>
      <c r="Q8283" s="9" t="s">
        <v>219</v>
      </c>
      <c r="R8283" s="9">
        <v>0</v>
      </c>
      <c r="S8283" s="9">
        <v>3</v>
      </c>
      <c r="U8283" s="9" t="s">
        <v>266</v>
      </c>
      <c r="X8283" s="9">
        <f>INDEX(SLA_Policy!$D$2:$D$5,MATCH(F8283,SLA_Policy!$A$2:$A$5,0))</f>
        <v>72</v>
      </c>
      <c r="Y8283" s="9" t="str">
        <f>IF(E8283="Cancelled","Excluded",IF(D8283="",IF((SLA_Policy!$B$8-B8283)*24&gt;X8283,"Open - Breached","Open - On Track"),IF((D8283-B8283)*24&lt;=X8283,"Met","Breached")))</f>
        <v>Met</v>
      </c>
    </row>
    <row r="8284" spans="1:25" x14ac:dyDescent="0.25">
      <c r="A8284" s="9" t="s">
        <v>12497</v>
      </c>
      <c r="B8284" s="23">
        <v>46155.745138888902</v>
      </c>
      <c r="C8284" s="23">
        <v>46155.750694444498</v>
      </c>
      <c r="D8284" s="23">
        <v>46156.397916666698</v>
      </c>
      <c r="E8284" s="9" t="s">
        <v>212</v>
      </c>
      <c r="F8284" s="9" t="s">
        <v>188</v>
      </c>
      <c r="G8284" s="9" t="s">
        <v>213</v>
      </c>
      <c r="H8284" s="9" t="s">
        <v>165</v>
      </c>
      <c r="I8284" s="9" t="s">
        <v>567</v>
      </c>
      <c r="J8284" s="9" t="s">
        <v>3877</v>
      </c>
      <c r="K8284" s="9" t="s">
        <v>246</v>
      </c>
      <c r="L8284" s="9" t="s">
        <v>282</v>
      </c>
      <c r="M8284" s="9" t="s">
        <v>283</v>
      </c>
      <c r="N8284" s="9" t="s">
        <v>200</v>
      </c>
      <c r="O8284" s="9" t="s">
        <v>116</v>
      </c>
      <c r="P8284" s="9" t="s">
        <v>258</v>
      </c>
      <c r="Q8284" s="9" t="s">
        <v>219</v>
      </c>
      <c r="R8284" s="9">
        <v>0</v>
      </c>
      <c r="S8284" s="9">
        <v>15</v>
      </c>
      <c r="U8284" s="9" t="s">
        <v>230</v>
      </c>
      <c r="W8284" s="9">
        <v>4</v>
      </c>
      <c r="X8284" s="9">
        <f>INDEX(SLA_Policy!$D$2:$D$5,MATCH(F8284,SLA_Policy!$A$2:$A$5,0))</f>
        <v>72</v>
      </c>
      <c r="Y8284" s="9" t="str">
        <f>IF(E8284="Cancelled","Excluded",IF(D8284="",IF((SLA_Policy!$B$8-B8284)*24&gt;X8284,"Open - Breached","Open - On Track"),IF((D8284-B8284)*24&lt;=X8284,"Met","Breached")))</f>
        <v>Met</v>
      </c>
    </row>
    <row r="8285" spans="1:25" x14ac:dyDescent="0.25">
      <c r="A8285" s="9" t="s">
        <v>12498</v>
      </c>
      <c r="B8285" s="23">
        <v>46155.747222222199</v>
      </c>
      <c r="C8285" s="23">
        <v>46155.752777777801</v>
      </c>
      <c r="D8285" s="23">
        <v>46156.346527777801</v>
      </c>
      <c r="E8285" s="9" t="s">
        <v>212</v>
      </c>
      <c r="F8285" s="9" t="s">
        <v>188</v>
      </c>
      <c r="G8285" s="9" t="s">
        <v>213</v>
      </c>
      <c r="H8285" s="9" t="s">
        <v>165</v>
      </c>
      <c r="I8285" s="9" t="s">
        <v>567</v>
      </c>
      <c r="J8285" s="9" t="s">
        <v>1451</v>
      </c>
      <c r="K8285" s="9" t="s">
        <v>246</v>
      </c>
      <c r="L8285" s="9" t="s">
        <v>104</v>
      </c>
      <c r="M8285" s="9" t="s">
        <v>5629</v>
      </c>
      <c r="N8285" s="9" t="s">
        <v>198</v>
      </c>
      <c r="O8285" s="9" t="s">
        <v>176</v>
      </c>
      <c r="P8285" s="9" t="s">
        <v>228</v>
      </c>
      <c r="Q8285" s="9" t="s">
        <v>219</v>
      </c>
      <c r="R8285" s="9">
        <v>0</v>
      </c>
      <c r="S8285" s="9">
        <v>12</v>
      </c>
      <c r="U8285" s="9" t="s">
        <v>266</v>
      </c>
      <c r="X8285" s="9">
        <f>INDEX(SLA_Policy!$D$2:$D$5,MATCH(F8285,SLA_Policy!$A$2:$A$5,0))</f>
        <v>72</v>
      </c>
      <c r="Y8285" s="9" t="str">
        <f>IF(E8285="Cancelled","Excluded",IF(D8285="",IF((SLA_Policy!$B$8-B8285)*24&gt;X8285,"Open - Breached","Open - On Track"),IF((D8285-B8285)*24&lt;=X8285,"Met","Breached")))</f>
        <v>Met</v>
      </c>
    </row>
    <row r="8286" spans="1:25" x14ac:dyDescent="0.25">
      <c r="A8286" s="9" t="s">
        <v>12499</v>
      </c>
      <c r="B8286" s="23">
        <v>46155.749305555597</v>
      </c>
      <c r="C8286" s="23">
        <v>46155.755555555603</v>
      </c>
      <c r="D8286" s="23">
        <v>46156.327083333301</v>
      </c>
      <c r="E8286" s="9" t="s">
        <v>212</v>
      </c>
      <c r="F8286" s="9" t="s">
        <v>188</v>
      </c>
      <c r="G8286" s="9" t="s">
        <v>213</v>
      </c>
      <c r="H8286" s="9" t="s">
        <v>167</v>
      </c>
      <c r="I8286" s="9" t="s">
        <v>362</v>
      </c>
      <c r="J8286" s="9" t="s">
        <v>6662</v>
      </c>
      <c r="K8286" s="9" t="s">
        <v>215</v>
      </c>
      <c r="L8286" s="9" t="s">
        <v>216</v>
      </c>
      <c r="M8286" s="9" t="s">
        <v>1463</v>
      </c>
      <c r="N8286" s="9" t="s">
        <v>196</v>
      </c>
      <c r="O8286" s="9" t="s">
        <v>176</v>
      </c>
      <c r="P8286" s="9" t="s">
        <v>570</v>
      </c>
      <c r="Q8286" s="9" t="s">
        <v>219</v>
      </c>
      <c r="R8286" s="9">
        <v>0</v>
      </c>
      <c r="S8286" s="9">
        <v>17</v>
      </c>
      <c r="T8286" s="9" t="s">
        <v>136</v>
      </c>
      <c r="U8286" s="9" t="s">
        <v>376</v>
      </c>
      <c r="W8286" s="9">
        <v>4</v>
      </c>
      <c r="X8286" s="9">
        <f>INDEX(SLA_Policy!$D$2:$D$5,MATCH(F8286,SLA_Policy!$A$2:$A$5,0))</f>
        <v>72</v>
      </c>
      <c r="Y8286" s="9" t="str">
        <f>IF(E8286="Cancelled","Excluded",IF(D8286="",IF((SLA_Policy!$B$8-B8286)*24&gt;X8286,"Open - Breached","Open - On Track"),IF((D8286-B8286)*24&lt;=X8286,"Met","Breached")))</f>
        <v>Met</v>
      </c>
    </row>
    <row r="8287" spans="1:25" x14ac:dyDescent="0.25">
      <c r="A8287" s="9" t="s">
        <v>12500</v>
      </c>
      <c r="B8287" s="23">
        <v>46155.940972222197</v>
      </c>
      <c r="C8287" s="23">
        <v>46155.941666666702</v>
      </c>
      <c r="D8287" s="23">
        <v>46156.094444444498</v>
      </c>
      <c r="E8287" s="9" t="s">
        <v>212</v>
      </c>
      <c r="F8287" s="9" t="s">
        <v>187</v>
      </c>
      <c r="G8287" s="9" t="s">
        <v>213</v>
      </c>
      <c r="H8287" s="9" t="s">
        <v>167</v>
      </c>
      <c r="I8287" s="9" t="s">
        <v>362</v>
      </c>
      <c r="J8287" s="9" t="s">
        <v>1765</v>
      </c>
      <c r="K8287" s="9" t="s">
        <v>239</v>
      </c>
      <c r="L8287" s="9" t="s">
        <v>395</v>
      </c>
      <c r="M8287" s="9" t="s">
        <v>1014</v>
      </c>
      <c r="N8287" s="9" t="s">
        <v>199</v>
      </c>
      <c r="O8287" s="9" t="s">
        <v>176</v>
      </c>
      <c r="P8287" s="9" t="s">
        <v>330</v>
      </c>
      <c r="Q8287" s="9" t="s">
        <v>273</v>
      </c>
      <c r="R8287" s="9">
        <v>0</v>
      </c>
      <c r="S8287" s="9">
        <v>58</v>
      </c>
      <c r="T8287" s="9" t="s">
        <v>229</v>
      </c>
      <c r="U8287" s="9" t="s">
        <v>376</v>
      </c>
      <c r="X8287" s="9">
        <f>INDEX(SLA_Policy!$D$2:$D$5,MATCH(F8287,SLA_Policy!$A$2:$A$5,0))</f>
        <v>8</v>
      </c>
      <c r="Y8287" s="9" t="str">
        <f>IF(E8287="Cancelled","Excluded",IF(D8287="",IF((SLA_Policy!$B$8-B8287)*24&gt;X8287,"Open - Breached","Open - On Track"),IF((D8287-B8287)*24&lt;=X8287,"Met","Breached")))</f>
        <v>Met</v>
      </c>
    </row>
    <row r="8288" spans="1:25" x14ac:dyDescent="0.25">
      <c r="A8288" s="9" t="s">
        <v>12501</v>
      </c>
      <c r="B8288" s="23">
        <v>46156.213888888902</v>
      </c>
      <c r="C8288" s="23">
        <v>46156.3618055556</v>
      </c>
      <c r="D8288" s="23">
        <v>46156.4152777778</v>
      </c>
      <c r="E8288" s="9" t="s">
        <v>212</v>
      </c>
      <c r="F8288" s="9" t="s">
        <v>188</v>
      </c>
      <c r="G8288" s="9" t="s">
        <v>213</v>
      </c>
      <c r="H8288" s="9" t="s">
        <v>166</v>
      </c>
      <c r="I8288" s="9" t="s">
        <v>286</v>
      </c>
      <c r="J8288" s="9" t="s">
        <v>287</v>
      </c>
      <c r="K8288" s="9" t="s">
        <v>246</v>
      </c>
      <c r="L8288" s="9" t="s">
        <v>104</v>
      </c>
      <c r="M8288" s="9" t="s">
        <v>1618</v>
      </c>
      <c r="N8288" s="9" t="s">
        <v>197</v>
      </c>
      <c r="O8288" s="9" t="s">
        <v>181</v>
      </c>
      <c r="P8288" s="9" t="s">
        <v>289</v>
      </c>
      <c r="Q8288" s="9" t="s">
        <v>219</v>
      </c>
      <c r="R8288" s="9">
        <v>0</v>
      </c>
      <c r="S8288" s="9">
        <v>7</v>
      </c>
      <c r="U8288" s="9" t="s">
        <v>290</v>
      </c>
      <c r="X8288" s="9">
        <f>INDEX(SLA_Policy!$D$2:$D$5,MATCH(F8288,SLA_Policy!$A$2:$A$5,0))</f>
        <v>72</v>
      </c>
      <c r="Y8288" s="9" t="str">
        <f>IF(E8288="Cancelled","Excluded",IF(D8288="",IF((SLA_Policy!$B$8-B8288)*24&gt;X8288,"Open - Breached","Open - On Track"),IF((D8288-B8288)*24&lt;=X8288,"Met","Breached")))</f>
        <v>Met</v>
      </c>
    </row>
    <row r="8289" spans="1:25" x14ac:dyDescent="0.25">
      <c r="A8289" s="9" t="s">
        <v>12502</v>
      </c>
      <c r="B8289" s="23">
        <v>46156.311805555597</v>
      </c>
      <c r="C8289" s="23">
        <v>46156.314583333296</v>
      </c>
      <c r="D8289" s="23">
        <v>46160.398611111101</v>
      </c>
      <c r="E8289" s="9" t="s">
        <v>212</v>
      </c>
      <c r="F8289" s="9" t="s">
        <v>188</v>
      </c>
      <c r="G8289" s="9" t="s">
        <v>213</v>
      </c>
      <c r="H8289" s="9" t="s">
        <v>167</v>
      </c>
      <c r="I8289" s="9" t="s">
        <v>536</v>
      </c>
      <c r="J8289" s="9" t="s">
        <v>12091</v>
      </c>
      <c r="K8289" s="9" t="s">
        <v>215</v>
      </c>
      <c r="L8289" s="9" t="s">
        <v>371</v>
      </c>
      <c r="M8289" s="9" t="s">
        <v>4010</v>
      </c>
      <c r="N8289" s="9" t="s">
        <v>198</v>
      </c>
      <c r="O8289" s="9" t="s">
        <v>180</v>
      </c>
      <c r="P8289" s="9" t="s">
        <v>368</v>
      </c>
      <c r="Q8289" s="9" t="s">
        <v>219</v>
      </c>
      <c r="R8289" s="9">
        <v>0</v>
      </c>
      <c r="S8289" s="9">
        <v>59</v>
      </c>
      <c r="T8289" s="9" t="s">
        <v>136</v>
      </c>
      <c r="U8289" s="9" t="s">
        <v>290</v>
      </c>
      <c r="X8289" s="9">
        <f>INDEX(SLA_Policy!$D$2:$D$5,MATCH(F8289,SLA_Policy!$A$2:$A$5,0))</f>
        <v>72</v>
      </c>
      <c r="Y8289" s="9" t="str">
        <f>IF(E8289="Cancelled","Excluded",IF(D8289="",IF((SLA_Policy!$B$8-B8289)*24&gt;X8289,"Open - Breached","Open - On Track"),IF((D8289-B8289)*24&lt;=X8289,"Met","Breached")))</f>
        <v>Breached</v>
      </c>
    </row>
    <row r="8290" spans="1:25" x14ac:dyDescent="0.25">
      <c r="A8290" s="9" t="s">
        <v>12503</v>
      </c>
      <c r="B8290" s="23">
        <v>46156.320138888899</v>
      </c>
      <c r="C8290" s="23">
        <v>46156.331944444399</v>
      </c>
      <c r="D8290" s="23">
        <v>46157.342361111099</v>
      </c>
      <c r="E8290" s="9" t="s">
        <v>212</v>
      </c>
      <c r="F8290" s="9" t="s">
        <v>188</v>
      </c>
      <c r="G8290" s="9" t="s">
        <v>213</v>
      </c>
      <c r="H8290" s="9" t="s">
        <v>167</v>
      </c>
      <c r="I8290" s="9" t="s">
        <v>349</v>
      </c>
      <c r="J8290" s="9" t="s">
        <v>1194</v>
      </c>
      <c r="K8290" s="9" t="s">
        <v>215</v>
      </c>
      <c r="L8290" s="9" t="s">
        <v>293</v>
      </c>
      <c r="M8290" s="9" t="s">
        <v>10984</v>
      </c>
      <c r="N8290" s="9" t="s">
        <v>196</v>
      </c>
      <c r="O8290" s="9" t="s">
        <v>180</v>
      </c>
      <c r="P8290" s="9" t="s">
        <v>368</v>
      </c>
      <c r="Q8290" s="9" t="s">
        <v>219</v>
      </c>
      <c r="R8290" s="9">
        <v>0</v>
      </c>
      <c r="S8290" s="9">
        <v>45</v>
      </c>
      <c r="U8290" s="9" t="s">
        <v>248</v>
      </c>
      <c r="X8290" s="9">
        <f>INDEX(SLA_Policy!$D$2:$D$5,MATCH(F8290,SLA_Policy!$A$2:$A$5,0))</f>
        <v>72</v>
      </c>
      <c r="Y8290" s="9" t="str">
        <f>IF(E8290="Cancelled","Excluded",IF(D8290="",IF((SLA_Policy!$B$8-B8290)*24&gt;X8290,"Open - Breached","Open - On Track"),IF((D8290-B8290)*24&lt;=X8290,"Met","Breached")))</f>
        <v>Met</v>
      </c>
    </row>
    <row r="8291" spans="1:25" x14ac:dyDescent="0.25">
      <c r="A8291" s="9" t="s">
        <v>12504</v>
      </c>
      <c r="B8291" s="23">
        <v>46156.324999999997</v>
      </c>
      <c r="C8291" s="23">
        <v>46156.333333333299</v>
      </c>
      <c r="D8291" s="23">
        <v>46156.338194444397</v>
      </c>
      <c r="E8291" s="9" t="s">
        <v>212</v>
      </c>
      <c r="F8291" s="9" t="s">
        <v>188</v>
      </c>
      <c r="G8291" s="9" t="s">
        <v>213</v>
      </c>
      <c r="H8291" s="9" t="s">
        <v>161</v>
      </c>
      <c r="I8291" s="9" t="s">
        <v>389</v>
      </c>
      <c r="J8291" s="9" t="s">
        <v>1459</v>
      </c>
      <c r="K8291" s="9" t="s">
        <v>246</v>
      </c>
      <c r="L8291" s="9" t="s">
        <v>216</v>
      </c>
      <c r="M8291" s="9" t="s">
        <v>1512</v>
      </c>
      <c r="N8291" s="9" t="s">
        <v>199</v>
      </c>
      <c r="O8291" s="9" t="s">
        <v>116</v>
      </c>
      <c r="P8291" s="9" t="s">
        <v>342</v>
      </c>
      <c r="Q8291" s="9" t="s">
        <v>219</v>
      </c>
      <c r="R8291" s="9">
        <v>0</v>
      </c>
      <c r="S8291" s="9">
        <v>6</v>
      </c>
      <c r="U8291" s="9" t="s">
        <v>221</v>
      </c>
      <c r="X8291" s="9">
        <f>INDEX(SLA_Policy!$D$2:$D$5,MATCH(F8291,SLA_Policy!$A$2:$A$5,0))</f>
        <v>72</v>
      </c>
      <c r="Y8291" s="9" t="str">
        <f>IF(E8291="Cancelled","Excluded",IF(D8291="",IF((SLA_Policy!$B$8-B8291)*24&gt;X8291,"Open - Breached","Open - On Track"),IF((D8291-B8291)*24&lt;=X8291,"Met","Breached")))</f>
        <v>Met</v>
      </c>
    </row>
    <row r="8292" spans="1:25" x14ac:dyDescent="0.25">
      <c r="A8292" s="9" t="s">
        <v>12505</v>
      </c>
      <c r="B8292" s="23">
        <v>46156.332638888904</v>
      </c>
      <c r="C8292" s="23">
        <v>46156.3347222222</v>
      </c>
      <c r="D8292" s="23">
        <v>46156.492361111101</v>
      </c>
      <c r="E8292" s="9" t="s">
        <v>212</v>
      </c>
      <c r="F8292" s="9" t="s">
        <v>188</v>
      </c>
      <c r="G8292" s="9" t="s">
        <v>213</v>
      </c>
      <c r="H8292" s="9" t="s">
        <v>164</v>
      </c>
      <c r="I8292" s="9" t="s">
        <v>339</v>
      </c>
      <c r="J8292" s="9" t="s">
        <v>12506</v>
      </c>
      <c r="K8292" s="9" t="s">
        <v>246</v>
      </c>
      <c r="L8292" s="9" t="s">
        <v>311</v>
      </c>
      <c r="M8292" s="9" t="s">
        <v>903</v>
      </c>
      <c r="N8292" s="9" t="s">
        <v>198</v>
      </c>
      <c r="O8292" s="9" t="s">
        <v>116</v>
      </c>
      <c r="P8292" s="9" t="s">
        <v>234</v>
      </c>
      <c r="Q8292" s="9" t="s">
        <v>219</v>
      </c>
      <c r="R8292" s="9">
        <v>0</v>
      </c>
      <c r="S8292" s="9">
        <v>5</v>
      </c>
      <c r="T8292" s="9" t="s">
        <v>343</v>
      </c>
      <c r="U8292" s="9" t="s">
        <v>248</v>
      </c>
      <c r="W8292" s="9">
        <v>4</v>
      </c>
      <c r="X8292" s="9">
        <f>INDEX(SLA_Policy!$D$2:$D$5,MATCH(F8292,SLA_Policy!$A$2:$A$5,0))</f>
        <v>72</v>
      </c>
      <c r="Y8292" s="9" t="str">
        <f>IF(E8292="Cancelled","Excluded",IF(D8292="",IF((SLA_Policy!$B$8-B8292)*24&gt;X8292,"Open - Breached","Open - On Track"),IF((D8292-B8292)*24&lt;=X8292,"Met","Breached")))</f>
        <v>Met</v>
      </c>
    </row>
    <row r="8293" spans="1:25" x14ac:dyDescent="0.25">
      <c r="A8293" s="9" t="s">
        <v>12507</v>
      </c>
      <c r="B8293" s="23">
        <v>46156.333333333299</v>
      </c>
      <c r="C8293" s="23">
        <v>46156.335416666698</v>
      </c>
      <c r="D8293" s="23">
        <v>46156.445833333302</v>
      </c>
      <c r="E8293" s="9" t="s">
        <v>212</v>
      </c>
      <c r="F8293" s="9" t="s">
        <v>188</v>
      </c>
      <c r="G8293" s="9" t="s">
        <v>213</v>
      </c>
      <c r="H8293" s="9" t="s">
        <v>161</v>
      </c>
      <c r="I8293" s="9" t="s">
        <v>389</v>
      </c>
      <c r="J8293" s="9" t="s">
        <v>1581</v>
      </c>
      <c r="K8293" s="9" t="s">
        <v>215</v>
      </c>
      <c r="L8293" s="9" t="s">
        <v>226</v>
      </c>
      <c r="M8293" s="9" t="s">
        <v>233</v>
      </c>
      <c r="N8293" s="9" t="s">
        <v>198</v>
      </c>
      <c r="O8293" s="9" t="s">
        <v>116</v>
      </c>
      <c r="P8293" s="9" t="s">
        <v>234</v>
      </c>
      <c r="Q8293" s="9" t="s">
        <v>219</v>
      </c>
      <c r="R8293" s="9">
        <v>0</v>
      </c>
      <c r="S8293" s="9">
        <v>4</v>
      </c>
      <c r="U8293" s="9" t="s">
        <v>266</v>
      </c>
      <c r="X8293" s="9">
        <f>INDEX(SLA_Policy!$D$2:$D$5,MATCH(F8293,SLA_Policy!$A$2:$A$5,0))</f>
        <v>72</v>
      </c>
      <c r="Y8293" s="9" t="str">
        <f>IF(E8293="Cancelled","Excluded",IF(D8293="",IF((SLA_Policy!$B$8-B8293)*24&gt;X8293,"Open - Breached","Open - On Track"),IF((D8293-B8293)*24&lt;=X8293,"Met","Breached")))</f>
        <v>Met</v>
      </c>
    </row>
    <row r="8294" spans="1:25" x14ac:dyDescent="0.25">
      <c r="A8294" s="9" t="s">
        <v>12508</v>
      </c>
      <c r="B8294" s="23">
        <v>46156.3347222222</v>
      </c>
      <c r="C8294" s="23">
        <v>46156.347916666702</v>
      </c>
      <c r="D8294" s="23">
        <v>46156.525000000001</v>
      </c>
      <c r="E8294" s="9" t="s">
        <v>212</v>
      </c>
      <c r="F8294" s="9" t="s">
        <v>189</v>
      </c>
      <c r="G8294" s="9" t="s">
        <v>213</v>
      </c>
      <c r="H8294" s="9" t="s">
        <v>162</v>
      </c>
      <c r="I8294" s="9" t="s">
        <v>393</v>
      </c>
      <c r="J8294" s="9" t="s">
        <v>874</v>
      </c>
      <c r="K8294" s="9" t="s">
        <v>262</v>
      </c>
      <c r="L8294" s="9" t="s">
        <v>226</v>
      </c>
      <c r="M8294" s="9" t="s">
        <v>930</v>
      </c>
      <c r="N8294" s="9" t="s">
        <v>196</v>
      </c>
      <c r="O8294" s="9" t="s">
        <v>116</v>
      </c>
      <c r="P8294" s="9" t="s">
        <v>234</v>
      </c>
      <c r="Q8294" s="9" t="s">
        <v>219</v>
      </c>
      <c r="R8294" s="9">
        <v>0</v>
      </c>
      <c r="S8294" s="9">
        <v>15</v>
      </c>
      <c r="U8294" s="9" t="s">
        <v>266</v>
      </c>
      <c r="X8294" s="9">
        <f>INDEX(SLA_Policy!$D$2:$D$5,MATCH(F8294,SLA_Policy!$A$2:$A$5,0))</f>
        <v>120</v>
      </c>
      <c r="Y8294" s="9" t="str">
        <f>IF(E8294="Cancelled","Excluded",IF(D8294="",IF((SLA_Policy!$B$8-B8294)*24&gt;X8294,"Open - Breached","Open - On Track"),IF((D8294-B8294)*24&lt;=X8294,"Met","Breached")))</f>
        <v>Met</v>
      </c>
    </row>
    <row r="8295" spans="1:25" x14ac:dyDescent="0.25">
      <c r="A8295" s="9" t="s">
        <v>12509</v>
      </c>
      <c r="B8295" s="23">
        <v>46156.339583333298</v>
      </c>
      <c r="C8295" s="23">
        <v>46156.350694444503</v>
      </c>
      <c r="D8295" s="23">
        <v>46160.327777777798</v>
      </c>
      <c r="E8295" s="9" t="s">
        <v>212</v>
      </c>
      <c r="F8295" s="9" t="s">
        <v>188</v>
      </c>
      <c r="G8295" s="9" t="s">
        <v>236</v>
      </c>
      <c r="H8295" s="9" t="s">
        <v>163</v>
      </c>
      <c r="I8295" s="9" t="s">
        <v>315</v>
      </c>
      <c r="J8295" s="9" t="s">
        <v>4995</v>
      </c>
      <c r="K8295" s="9" t="s">
        <v>215</v>
      </c>
      <c r="L8295" s="9" t="s">
        <v>216</v>
      </c>
      <c r="M8295" s="9" t="s">
        <v>712</v>
      </c>
      <c r="N8295" s="9" t="s">
        <v>196</v>
      </c>
      <c r="O8295" s="9" t="s">
        <v>176</v>
      </c>
      <c r="P8295" s="9" t="s">
        <v>228</v>
      </c>
      <c r="Q8295" s="9" t="s">
        <v>219</v>
      </c>
      <c r="R8295" s="9">
        <v>0</v>
      </c>
      <c r="S8295" s="9">
        <v>144</v>
      </c>
      <c r="T8295" s="9" t="s">
        <v>229</v>
      </c>
      <c r="U8295" s="9" t="s">
        <v>242</v>
      </c>
      <c r="W8295" s="9">
        <v>4</v>
      </c>
      <c r="X8295" s="9">
        <f>INDEX(SLA_Policy!$D$2:$D$5,MATCH(F8295,SLA_Policy!$A$2:$A$5,0))</f>
        <v>72</v>
      </c>
      <c r="Y8295" s="9" t="str">
        <f>IF(E8295="Cancelled","Excluded",IF(D8295="",IF((SLA_Policy!$B$8-B8295)*24&gt;X8295,"Open - Breached","Open - On Track"),IF((D8295-B8295)*24&lt;=X8295,"Met","Breached")))</f>
        <v>Breached</v>
      </c>
    </row>
    <row r="8296" spans="1:25" x14ac:dyDescent="0.25">
      <c r="A8296" s="9" t="s">
        <v>12510</v>
      </c>
      <c r="B8296" s="23">
        <v>46156.347916666702</v>
      </c>
      <c r="C8296" s="23">
        <v>46156.3527777778</v>
      </c>
      <c r="D8296" s="23">
        <v>46156.379861111098</v>
      </c>
      <c r="E8296" s="9" t="s">
        <v>212</v>
      </c>
      <c r="F8296" s="9" t="s">
        <v>188</v>
      </c>
      <c r="G8296" s="9" t="s">
        <v>213</v>
      </c>
      <c r="H8296" s="9" t="s">
        <v>161</v>
      </c>
      <c r="I8296" s="9" t="s">
        <v>389</v>
      </c>
      <c r="J8296" s="9" t="s">
        <v>435</v>
      </c>
      <c r="K8296" s="9" t="s">
        <v>215</v>
      </c>
      <c r="L8296" s="9" t="s">
        <v>216</v>
      </c>
      <c r="M8296" s="9" t="s">
        <v>9290</v>
      </c>
      <c r="N8296" s="9" t="s">
        <v>198</v>
      </c>
      <c r="O8296" s="9" t="s">
        <v>116</v>
      </c>
      <c r="P8296" s="9" t="s">
        <v>574</v>
      </c>
      <c r="Q8296" s="9" t="s">
        <v>219</v>
      </c>
      <c r="R8296" s="9">
        <v>0</v>
      </c>
      <c r="S8296" s="9">
        <v>7</v>
      </c>
      <c r="U8296" s="9" t="s">
        <v>221</v>
      </c>
      <c r="W8296" s="9">
        <v>4</v>
      </c>
      <c r="X8296" s="9">
        <f>INDEX(SLA_Policy!$D$2:$D$5,MATCH(F8296,SLA_Policy!$A$2:$A$5,0))</f>
        <v>72</v>
      </c>
      <c r="Y8296" s="9" t="str">
        <f>IF(E8296="Cancelled","Excluded",IF(D8296="",IF((SLA_Policy!$B$8-B8296)*24&gt;X8296,"Open - Breached","Open - On Track"),IF((D8296-B8296)*24&lt;=X8296,"Met","Breached")))</f>
        <v>Met</v>
      </c>
    </row>
    <row r="8297" spans="1:25" x14ac:dyDescent="0.25">
      <c r="A8297" s="9" t="s">
        <v>12511</v>
      </c>
      <c r="B8297" s="23">
        <v>46156.363888888904</v>
      </c>
      <c r="C8297" s="23">
        <v>46156.4194444444</v>
      </c>
      <c r="D8297" s="23">
        <v>46157.370138888902</v>
      </c>
      <c r="E8297" s="9" t="s">
        <v>212</v>
      </c>
      <c r="F8297" s="9" t="s">
        <v>188</v>
      </c>
      <c r="G8297" s="9" t="s">
        <v>213</v>
      </c>
      <c r="H8297" s="9" t="s">
        <v>167</v>
      </c>
      <c r="I8297" s="9" t="s">
        <v>536</v>
      </c>
      <c r="J8297" s="9" t="s">
        <v>11321</v>
      </c>
      <c r="K8297" s="9" t="s">
        <v>225</v>
      </c>
      <c r="L8297" s="9" t="s">
        <v>351</v>
      </c>
      <c r="M8297" s="9" t="s">
        <v>779</v>
      </c>
      <c r="N8297" s="9" t="s">
        <v>197</v>
      </c>
      <c r="O8297" s="9" t="s">
        <v>180</v>
      </c>
      <c r="P8297" s="9" t="s">
        <v>278</v>
      </c>
      <c r="Q8297" s="9" t="s">
        <v>219</v>
      </c>
      <c r="R8297" s="9">
        <v>0</v>
      </c>
      <c r="S8297" s="9">
        <v>48</v>
      </c>
      <c r="T8297" s="9" t="s">
        <v>220</v>
      </c>
      <c r="U8297" s="9" t="s">
        <v>376</v>
      </c>
      <c r="X8297" s="9">
        <f>INDEX(SLA_Policy!$D$2:$D$5,MATCH(F8297,SLA_Policy!$A$2:$A$5,0))</f>
        <v>72</v>
      </c>
      <c r="Y8297" s="9" t="str">
        <f>IF(E8297="Cancelled","Excluded",IF(D8297="",IF((SLA_Policy!$B$8-B8297)*24&gt;X8297,"Open - Breached","Open - On Track"),IF((D8297-B8297)*24&lt;=X8297,"Met","Breached")))</f>
        <v>Met</v>
      </c>
    </row>
    <row r="8298" spans="1:25" x14ac:dyDescent="0.25">
      <c r="A8298" s="9" t="s">
        <v>12512</v>
      </c>
      <c r="B8298" s="23">
        <v>46156.375694444498</v>
      </c>
      <c r="C8298" s="23">
        <v>46156.376388888901</v>
      </c>
      <c r="D8298" s="23">
        <v>46156.472916666702</v>
      </c>
      <c r="E8298" s="9" t="s">
        <v>212</v>
      </c>
      <c r="F8298" s="9" t="s">
        <v>188</v>
      </c>
      <c r="G8298" s="9" t="s">
        <v>213</v>
      </c>
      <c r="H8298" s="9" t="s">
        <v>88</v>
      </c>
      <c r="I8298" s="9" t="s">
        <v>92</v>
      </c>
      <c r="J8298" s="9" t="s">
        <v>96</v>
      </c>
      <c r="K8298" s="9" t="s">
        <v>215</v>
      </c>
      <c r="L8298" s="9" t="s">
        <v>216</v>
      </c>
      <c r="M8298" s="9" t="s">
        <v>4174</v>
      </c>
      <c r="N8298" s="9" t="s">
        <v>198</v>
      </c>
      <c r="O8298" s="9" t="s">
        <v>116</v>
      </c>
      <c r="P8298" s="9" t="s">
        <v>234</v>
      </c>
      <c r="Q8298" s="9" t="s">
        <v>219</v>
      </c>
      <c r="R8298" s="9">
        <v>0</v>
      </c>
      <c r="S8298" s="9">
        <v>29</v>
      </c>
      <c r="T8298" s="9" t="s">
        <v>136</v>
      </c>
      <c r="U8298" s="9" t="s">
        <v>376</v>
      </c>
      <c r="X8298" s="9">
        <f>INDEX(SLA_Policy!$D$2:$D$5,MATCH(F8298,SLA_Policy!$A$2:$A$5,0))</f>
        <v>72</v>
      </c>
      <c r="Y8298" s="9" t="str">
        <f>IF(E8298="Cancelled","Excluded",IF(D8298="",IF((SLA_Policy!$B$8-B8298)*24&gt;X8298,"Open - Breached","Open - On Track"),IF((D8298-B8298)*24&lt;=X8298,"Met","Breached")))</f>
        <v>Met</v>
      </c>
    </row>
    <row r="8299" spans="1:25" x14ac:dyDescent="0.25">
      <c r="A8299" s="9" t="s">
        <v>12513</v>
      </c>
      <c r="B8299" s="23">
        <v>46156.375694444498</v>
      </c>
      <c r="C8299" s="23">
        <v>46156.378472222197</v>
      </c>
      <c r="D8299" s="23">
        <v>46160.356249999997</v>
      </c>
      <c r="E8299" s="9" t="s">
        <v>212</v>
      </c>
      <c r="F8299" s="9" t="s">
        <v>189</v>
      </c>
      <c r="G8299" s="9" t="s">
        <v>213</v>
      </c>
      <c r="H8299" s="9" t="s">
        <v>163</v>
      </c>
      <c r="I8299" s="9" t="s">
        <v>223</v>
      </c>
      <c r="J8299" s="9" t="s">
        <v>8376</v>
      </c>
      <c r="K8299" s="9" t="s">
        <v>215</v>
      </c>
      <c r="L8299" s="9" t="s">
        <v>293</v>
      </c>
      <c r="M8299" s="9" t="s">
        <v>6935</v>
      </c>
      <c r="N8299" s="9" t="s">
        <v>198</v>
      </c>
      <c r="O8299" s="9" t="s">
        <v>176</v>
      </c>
      <c r="P8299" s="9" t="s">
        <v>503</v>
      </c>
      <c r="Q8299" s="9" t="s">
        <v>219</v>
      </c>
      <c r="R8299" s="9">
        <v>1</v>
      </c>
      <c r="S8299" s="9">
        <v>51</v>
      </c>
      <c r="T8299" s="9" t="s">
        <v>229</v>
      </c>
      <c r="U8299" s="9" t="s">
        <v>266</v>
      </c>
      <c r="X8299" s="9">
        <f>INDEX(SLA_Policy!$D$2:$D$5,MATCH(F8299,SLA_Policy!$A$2:$A$5,0))</f>
        <v>120</v>
      </c>
      <c r="Y8299" s="9" t="str">
        <f>IF(E8299="Cancelled","Excluded",IF(D8299="",IF((SLA_Policy!$B$8-B8299)*24&gt;X8299,"Open - Breached","Open - On Track"),IF((D8299-B8299)*24&lt;=X8299,"Met","Breached")))</f>
        <v>Met</v>
      </c>
    </row>
    <row r="8300" spans="1:25" x14ac:dyDescent="0.25">
      <c r="A8300" s="9" t="s">
        <v>12514</v>
      </c>
      <c r="B8300" s="23">
        <v>46156.376388888901</v>
      </c>
      <c r="C8300" s="23">
        <v>46156.381944444503</v>
      </c>
      <c r="D8300" s="23">
        <v>46157.326388888898</v>
      </c>
      <c r="E8300" s="9" t="s">
        <v>212</v>
      </c>
      <c r="F8300" s="9" t="s">
        <v>189</v>
      </c>
      <c r="G8300" s="9" t="s">
        <v>236</v>
      </c>
      <c r="H8300" s="9" t="s">
        <v>167</v>
      </c>
      <c r="I8300" s="9" t="s">
        <v>255</v>
      </c>
      <c r="J8300" s="9" t="s">
        <v>1723</v>
      </c>
      <c r="K8300" s="9" t="s">
        <v>262</v>
      </c>
      <c r="L8300" s="9" t="s">
        <v>282</v>
      </c>
      <c r="M8300" s="9" t="s">
        <v>4387</v>
      </c>
      <c r="N8300" s="9" t="s">
        <v>196</v>
      </c>
      <c r="O8300" s="9" t="s">
        <v>176</v>
      </c>
      <c r="P8300" s="9" t="s">
        <v>228</v>
      </c>
      <c r="Q8300" s="9" t="s">
        <v>219</v>
      </c>
      <c r="R8300" s="9">
        <v>0</v>
      </c>
      <c r="S8300" s="9">
        <v>19</v>
      </c>
      <c r="U8300" s="9" t="s">
        <v>242</v>
      </c>
      <c r="W8300" s="9">
        <v>4</v>
      </c>
      <c r="X8300" s="9">
        <f>INDEX(SLA_Policy!$D$2:$D$5,MATCH(F8300,SLA_Policy!$A$2:$A$5,0))</f>
        <v>120</v>
      </c>
      <c r="Y8300" s="9" t="str">
        <f>IF(E8300="Cancelled","Excluded",IF(D8300="",IF((SLA_Policy!$B$8-B8300)*24&gt;X8300,"Open - Breached","Open - On Track"),IF((D8300-B8300)*24&lt;=X8300,"Met","Breached")))</f>
        <v>Met</v>
      </c>
    </row>
    <row r="8301" spans="1:25" x14ac:dyDescent="0.25">
      <c r="A8301" s="9" t="s">
        <v>12515</v>
      </c>
      <c r="B8301" s="23">
        <v>46156.385416666701</v>
      </c>
      <c r="C8301" s="23">
        <v>46156.45</v>
      </c>
      <c r="D8301" s="23">
        <v>46156.479166666701</v>
      </c>
      <c r="E8301" s="9" t="s">
        <v>212</v>
      </c>
      <c r="F8301" s="9" t="s">
        <v>189</v>
      </c>
      <c r="G8301" s="9" t="s">
        <v>236</v>
      </c>
      <c r="H8301" s="9" t="s">
        <v>167</v>
      </c>
      <c r="I8301" s="9" t="s">
        <v>255</v>
      </c>
      <c r="J8301" s="9" t="s">
        <v>2637</v>
      </c>
      <c r="K8301" s="9" t="s">
        <v>246</v>
      </c>
      <c r="L8301" s="9" t="s">
        <v>216</v>
      </c>
      <c r="M8301" s="9" t="s">
        <v>5247</v>
      </c>
      <c r="N8301" s="9" t="s">
        <v>196</v>
      </c>
      <c r="O8301" s="9" t="s">
        <v>116</v>
      </c>
      <c r="P8301" s="9" t="s">
        <v>574</v>
      </c>
      <c r="Q8301" s="9" t="s">
        <v>219</v>
      </c>
      <c r="R8301" s="9">
        <v>0</v>
      </c>
      <c r="S8301" s="9">
        <v>21</v>
      </c>
      <c r="U8301" s="9" t="s">
        <v>242</v>
      </c>
      <c r="X8301" s="9">
        <f>INDEX(SLA_Policy!$D$2:$D$5,MATCH(F8301,SLA_Policy!$A$2:$A$5,0))</f>
        <v>120</v>
      </c>
      <c r="Y8301" s="9" t="str">
        <f>IF(E8301="Cancelled","Excluded",IF(D8301="",IF((SLA_Policy!$B$8-B8301)*24&gt;X8301,"Open - Breached","Open - On Track"),IF((D8301-B8301)*24&lt;=X8301,"Met","Breached")))</f>
        <v>Met</v>
      </c>
    </row>
    <row r="8302" spans="1:25" x14ac:dyDescent="0.25">
      <c r="A8302" s="9" t="s">
        <v>12516</v>
      </c>
      <c r="B8302" s="23">
        <v>46156.388888888898</v>
      </c>
      <c r="C8302" s="23">
        <v>46156.444444444503</v>
      </c>
      <c r="D8302" s="23">
        <v>46156.540972222203</v>
      </c>
      <c r="E8302" s="9" t="s">
        <v>212</v>
      </c>
      <c r="F8302" s="9" t="s">
        <v>188</v>
      </c>
      <c r="G8302" s="9" t="s">
        <v>213</v>
      </c>
      <c r="H8302" s="9" t="s">
        <v>166</v>
      </c>
      <c r="I8302" s="9" t="s">
        <v>286</v>
      </c>
      <c r="J8302" s="9" t="s">
        <v>11029</v>
      </c>
      <c r="K8302" s="9" t="s">
        <v>215</v>
      </c>
      <c r="L8302" s="9" t="s">
        <v>216</v>
      </c>
      <c r="M8302" s="9" t="s">
        <v>2089</v>
      </c>
      <c r="N8302" s="9" t="s">
        <v>197</v>
      </c>
      <c r="O8302" s="9" t="s">
        <v>181</v>
      </c>
      <c r="P8302" s="9" t="s">
        <v>449</v>
      </c>
      <c r="Q8302" s="9" t="s">
        <v>219</v>
      </c>
      <c r="R8302" s="9">
        <v>0</v>
      </c>
      <c r="S8302" s="9">
        <v>19</v>
      </c>
      <c r="U8302" s="9" t="s">
        <v>266</v>
      </c>
      <c r="X8302" s="9">
        <f>INDEX(SLA_Policy!$D$2:$D$5,MATCH(F8302,SLA_Policy!$A$2:$A$5,0))</f>
        <v>72</v>
      </c>
      <c r="Y8302" s="9" t="str">
        <f>IF(E8302="Cancelled","Excluded",IF(D8302="",IF((SLA_Policy!$B$8-B8302)*24&gt;X8302,"Open - Breached","Open - On Track"),IF((D8302-B8302)*24&lt;=X8302,"Met","Breached")))</f>
        <v>Met</v>
      </c>
    </row>
    <row r="8303" spans="1:25" x14ac:dyDescent="0.25">
      <c r="A8303" s="9" t="s">
        <v>12517</v>
      </c>
      <c r="B8303" s="23">
        <v>46156.393750000003</v>
      </c>
      <c r="C8303" s="23">
        <v>46156.413194444503</v>
      </c>
      <c r="D8303" s="23">
        <v>46157.324305555601</v>
      </c>
      <c r="E8303" s="9" t="s">
        <v>212</v>
      </c>
      <c r="F8303" s="9" t="s">
        <v>188</v>
      </c>
      <c r="G8303" s="9" t="s">
        <v>213</v>
      </c>
      <c r="H8303" s="9" t="s">
        <v>164</v>
      </c>
      <c r="I8303" s="9" t="s">
        <v>339</v>
      </c>
      <c r="J8303" s="9" t="s">
        <v>12518</v>
      </c>
      <c r="K8303" s="9" t="s">
        <v>225</v>
      </c>
      <c r="L8303" s="9" t="s">
        <v>104</v>
      </c>
      <c r="M8303" s="9" t="s">
        <v>1062</v>
      </c>
      <c r="N8303" s="9" t="s">
        <v>196</v>
      </c>
      <c r="O8303" s="9" t="s">
        <v>116</v>
      </c>
      <c r="P8303" s="9" t="s">
        <v>590</v>
      </c>
      <c r="Q8303" s="9" t="s">
        <v>219</v>
      </c>
      <c r="R8303" s="9">
        <v>0</v>
      </c>
      <c r="S8303" s="9">
        <v>14</v>
      </c>
      <c r="T8303" s="9" t="s">
        <v>343</v>
      </c>
      <c r="U8303" s="9" t="s">
        <v>290</v>
      </c>
      <c r="X8303" s="9">
        <f>INDEX(SLA_Policy!$D$2:$D$5,MATCH(F8303,SLA_Policy!$A$2:$A$5,0))</f>
        <v>72</v>
      </c>
      <c r="Y8303" s="9" t="str">
        <f>IF(E8303="Cancelled","Excluded",IF(D8303="",IF((SLA_Policy!$B$8-B8303)*24&gt;X8303,"Open - Breached","Open - On Track"),IF((D8303-B8303)*24&lt;=X8303,"Met","Breached")))</f>
        <v>Met</v>
      </c>
    </row>
    <row r="8304" spans="1:25" x14ac:dyDescent="0.25">
      <c r="A8304" s="9" t="s">
        <v>12519</v>
      </c>
      <c r="B8304" s="23">
        <v>46156.394444444399</v>
      </c>
      <c r="C8304" s="23">
        <v>46156.400694444397</v>
      </c>
      <c r="D8304" s="23">
        <v>46157.402777777803</v>
      </c>
      <c r="E8304" s="9" t="s">
        <v>212</v>
      </c>
      <c r="F8304" s="9" t="s">
        <v>189</v>
      </c>
      <c r="G8304" s="9" t="s">
        <v>213</v>
      </c>
      <c r="H8304" s="9" t="s">
        <v>88</v>
      </c>
      <c r="I8304" s="9" t="s">
        <v>268</v>
      </c>
      <c r="J8304" s="9" t="s">
        <v>5067</v>
      </c>
      <c r="K8304" s="9" t="s">
        <v>246</v>
      </c>
      <c r="L8304" s="9" t="s">
        <v>104</v>
      </c>
      <c r="M8304" s="9" t="s">
        <v>2368</v>
      </c>
      <c r="N8304" s="9" t="s">
        <v>198</v>
      </c>
      <c r="O8304" s="9" t="s">
        <v>178</v>
      </c>
      <c r="P8304" s="9" t="s">
        <v>272</v>
      </c>
      <c r="Q8304" s="9" t="s">
        <v>219</v>
      </c>
      <c r="R8304" s="9">
        <v>0</v>
      </c>
      <c r="S8304" s="9">
        <v>28</v>
      </c>
      <c r="T8304" s="9" t="s">
        <v>322</v>
      </c>
      <c r="U8304" s="9" t="s">
        <v>221</v>
      </c>
      <c r="X8304" s="9">
        <f>INDEX(SLA_Policy!$D$2:$D$5,MATCH(F8304,SLA_Policy!$A$2:$A$5,0))</f>
        <v>120</v>
      </c>
      <c r="Y8304" s="9" t="str">
        <f>IF(E8304="Cancelled","Excluded",IF(D8304="",IF((SLA_Policy!$B$8-B8304)*24&gt;X8304,"Open - Breached","Open - On Track"),IF((D8304-B8304)*24&lt;=X8304,"Met","Breached")))</f>
        <v>Met</v>
      </c>
    </row>
    <row r="8305" spans="1:25" x14ac:dyDescent="0.25">
      <c r="A8305" s="9" t="s">
        <v>12520</v>
      </c>
      <c r="B8305" s="23">
        <v>46156.395138888904</v>
      </c>
      <c r="C8305" s="23">
        <v>46156.502083333296</v>
      </c>
      <c r="D8305" s="23">
        <v>46160.322916666701</v>
      </c>
      <c r="E8305" s="9" t="s">
        <v>212</v>
      </c>
      <c r="F8305" s="9" t="s">
        <v>189</v>
      </c>
      <c r="G8305" s="9" t="s">
        <v>236</v>
      </c>
      <c r="H8305" s="9" t="s">
        <v>167</v>
      </c>
      <c r="I8305" s="9" t="s">
        <v>255</v>
      </c>
      <c r="J8305" s="9" t="s">
        <v>12521</v>
      </c>
      <c r="K8305" s="9" t="s">
        <v>246</v>
      </c>
      <c r="L8305" s="9" t="s">
        <v>226</v>
      </c>
      <c r="M8305" s="9" t="s">
        <v>615</v>
      </c>
      <c r="N8305" s="9" t="s">
        <v>197</v>
      </c>
      <c r="O8305" s="9" t="s">
        <v>116</v>
      </c>
      <c r="P8305" s="9" t="s">
        <v>218</v>
      </c>
      <c r="Q8305" s="9" t="s">
        <v>219</v>
      </c>
      <c r="R8305" s="9">
        <v>0</v>
      </c>
      <c r="S8305" s="9">
        <v>28</v>
      </c>
      <c r="U8305" s="9" t="s">
        <v>242</v>
      </c>
      <c r="X8305" s="9">
        <f>INDEX(SLA_Policy!$D$2:$D$5,MATCH(F8305,SLA_Policy!$A$2:$A$5,0))</f>
        <v>120</v>
      </c>
      <c r="Y8305" s="9" t="str">
        <f>IF(E8305="Cancelled","Excluded",IF(D8305="",IF((SLA_Policy!$B$8-B8305)*24&gt;X8305,"Open - Breached","Open - On Track"),IF((D8305-B8305)*24&lt;=X8305,"Met","Breached")))</f>
        <v>Met</v>
      </c>
    </row>
    <row r="8306" spans="1:25" x14ac:dyDescent="0.25">
      <c r="A8306" s="9" t="s">
        <v>12522</v>
      </c>
      <c r="B8306" s="23">
        <v>46156.402777777803</v>
      </c>
      <c r="C8306" s="23">
        <v>46157.374305555597</v>
      </c>
      <c r="D8306" s="23">
        <v>46157.475694444503</v>
      </c>
      <c r="E8306" s="9" t="s">
        <v>212</v>
      </c>
      <c r="F8306" s="9" t="s">
        <v>189</v>
      </c>
      <c r="G8306" s="9" t="s">
        <v>213</v>
      </c>
      <c r="H8306" s="9" t="s">
        <v>161</v>
      </c>
      <c r="I8306" s="9" t="s">
        <v>389</v>
      </c>
      <c r="J8306" s="9" t="s">
        <v>435</v>
      </c>
      <c r="K8306" s="9" t="s">
        <v>239</v>
      </c>
      <c r="L8306" s="9" t="s">
        <v>104</v>
      </c>
      <c r="M8306" s="9" t="s">
        <v>2106</v>
      </c>
      <c r="N8306" s="9" t="s">
        <v>197</v>
      </c>
      <c r="O8306" s="9" t="s">
        <v>116</v>
      </c>
      <c r="P8306" s="9" t="s">
        <v>590</v>
      </c>
      <c r="Q8306" s="9" t="s">
        <v>219</v>
      </c>
      <c r="R8306" s="9">
        <v>1</v>
      </c>
      <c r="S8306" s="9">
        <v>9</v>
      </c>
      <c r="U8306" s="9" t="s">
        <v>221</v>
      </c>
      <c r="X8306" s="9">
        <f>INDEX(SLA_Policy!$D$2:$D$5,MATCH(F8306,SLA_Policy!$A$2:$A$5,0))</f>
        <v>120</v>
      </c>
      <c r="Y8306" s="9" t="str">
        <f>IF(E8306="Cancelled","Excluded",IF(D8306="",IF((SLA_Policy!$B$8-B8306)*24&gt;X8306,"Open - Breached","Open - On Track"),IF((D8306-B8306)*24&lt;=X8306,"Met","Breached")))</f>
        <v>Met</v>
      </c>
    </row>
    <row r="8307" spans="1:25" x14ac:dyDescent="0.25">
      <c r="A8307" s="9" t="s">
        <v>12523</v>
      </c>
      <c r="B8307" s="23">
        <v>46156.408333333296</v>
      </c>
      <c r="C8307" s="23">
        <v>46156.425000000003</v>
      </c>
      <c r="D8307" s="23">
        <v>46157.390277777798</v>
      </c>
      <c r="E8307" s="9" t="s">
        <v>212</v>
      </c>
      <c r="F8307" s="9" t="s">
        <v>189</v>
      </c>
      <c r="G8307" s="9" t="s">
        <v>213</v>
      </c>
      <c r="H8307" s="9" t="s">
        <v>162</v>
      </c>
      <c r="I8307" s="9" t="s">
        <v>345</v>
      </c>
      <c r="J8307" s="9" t="s">
        <v>1151</v>
      </c>
      <c r="K8307" s="9" t="s">
        <v>246</v>
      </c>
      <c r="L8307" s="9" t="s">
        <v>307</v>
      </c>
      <c r="M8307" s="9" t="s">
        <v>848</v>
      </c>
      <c r="N8307" s="9" t="s">
        <v>196</v>
      </c>
      <c r="O8307" s="9" t="s">
        <v>179</v>
      </c>
      <c r="P8307" s="9" t="s">
        <v>284</v>
      </c>
      <c r="Q8307" s="9" t="s">
        <v>219</v>
      </c>
      <c r="R8307" s="9">
        <v>0</v>
      </c>
      <c r="S8307" s="9">
        <v>25</v>
      </c>
      <c r="U8307" s="9" t="s">
        <v>248</v>
      </c>
      <c r="W8307" s="9">
        <v>5</v>
      </c>
      <c r="X8307" s="9">
        <f>INDEX(SLA_Policy!$D$2:$D$5,MATCH(F8307,SLA_Policy!$A$2:$A$5,0))</f>
        <v>120</v>
      </c>
      <c r="Y8307" s="9" t="str">
        <f>IF(E8307="Cancelled","Excluded",IF(D8307="",IF((SLA_Policy!$B$8-B8307)*24&gt;X8307,"Open - Breached","Open - On Track"),IF((D8307-B8307)*24&lt;=X8307,"Met","Breached")))</f>
        <v>Met</v>
      </c>
    </row>
    <row r="8308" spans="1:25" x14ac:dyDescent="0.25">
      <c r="A8308" s="9" t="s">
        <v>12524</v>
      </c>
      <c r="B8308" s="23">
        <v>46156.411805555603</v>
      </c>
      <c r="C8308" s="23">
        <v>46156.433333333298</v>
      </c>
      <c r="D8308" s="23">
        <v>46157.379861111098</v>
      </c>
      <c r="E8308" s="9" t="s">
        <v>212</v>
      </c>
      <c r="F8308" s="9" t="s">
        <v>189</v>
      </c>
      <c r="G8308" s="9" t="s">
        <v>213</v>
      </c>
      <c r="H8308" s="9" t="s">
        <v>167</v>
      </c>
      <c r="I8308" s="9" t="s">
        <v>362</v>
      </c>
      <c r="J8308" s="9" t="s">
        <v>12525</v>
      </c>
      <c r="K8308" s="9" t="s">
        <v>215</v>
      </c>
      <c r="L8308" s="9" t="s">
        <v>216</v>
      </c>
      <c r="M8308" s="9" t="s">
        <v>2814</v>
      </c>
      <c r="N8308" s="9" t="s">
        <v>199</v>
      </c>
      <c r="O8308" s="9" t="s">
        <v>116</v>
      </c>
      <c r="P8308" s="9" t="s">
        <v>574</v>
      </c>
      <c r="Q8308" s="9" t="s">
        <v>219</v>
      </c>
      <c r="R8308" s="9">
        <v>0</v>
      </c>
      <c r="S8308" s="9">
        <v>22</v>
      </c>
      <c r="U8308" s="9" t="s">
        <v>290</v>
      </c>
      <c r="W8308" s="9">
        <v>5</v>
      </c>
      <c r="X8308" s="9">
        <f>INDEX(SLA_Policy!$D$2:$D$5,MATCH(F8308,SLA_Policy!$A$2:$A$5,0))</f>
        <v>120</v>
      </c>
      <c r="Y8308" s="9" t="str">
        <f>IF(E8308="Cancelled","Excluded",IF(D8308="",IF((SLA_Policy!$B$8-B8308)*24&gt;X8308,"Open - Breached","Open - On Track"),IF((D8308-B8308)*24&lt;=X8308,"Met","Breached")))</f>
        <v>Met</v>
      </c>
    </row>
    <row r="8309" spans="1:25" x14ac:dyDescent="0.25">
      <c r="A8309" s="9" t="s">
        <v>12526</v>
      </c>
      <c r="B8309" s="23">
        <v>46156.431944444397</v>
      </c>
      <c r="C8309" s="23">
        <v>46156.448611111096</v>
      </c>
      <c r="D8309" s="23">
        <v>46156.7409722222</v>
      </c>
      <c r="E8309" s="9" t="s">
        <v>212</v>
      </c>
      <c r="F8309" s="9" t="s">
        <v>188</v>
      </c>
      <c r="G8309" s="9" t="s">
        <v>213</v>
      </c>
      <c r="H8309" s="9" t="s">
        <v>164</v>
      </c>
      <c r="I8309" s="9" t="s">
        <v>339</v>
      </c>
      <c r="J8309" s="9" t="s">
        <v>12527</v>
      </c>
      <c r="K8309" s="9" t="s">
        <v>410</v>
      </c>
      <c r="L8309" s="9" t="s">
        <v>311</v>
      </c>
      <c r="M8309" s="9" t="s">
        <v>2699</v>
      </c>
      <c r="N8309" s="9" t="s">
        <v>196</v>
      </c>
      <c r="O8309" s="9" t="s">
        <v>116</v>
      </c>
      <c r="P8309" s="9" t="s">
        <v>295</v>
      </c>
      <c r="Q8309" s="9" t="s">
        <v>219</v>
      </c>
      <c r="R8309" s="9">
        <v>0</v>
      </c>
      <c r="S8309" s="9">
        <v>7</v>
      </c>
      <c r="T8309" s="9" t="s">
        <v>343</v>
      </c>
      <c r="U8309" s="9" t="s">
        <v>376</v>
      </c>
      <c r="W8309" s="9">
        <v>4</v>
      </c>
      <c r="X8309" s="9">
        <f>INDEX(SLA_Policy!$D$2:$D$5,MATCH(F8309,SLA_Policy!$A$2:$A$5,0))</f>
        <v>72</v>
      </c>
      <c r="Y8309" s="9" t="str">
        <f>IF(E8309="Cancelled","Excluded",IF(D8309="",IF((SLA_Policy!$B$8-B8309)*24&gt;X8309,"Open - Breached","Open - On Track"),IF((D8309-B8309)*24&lt;=X8309,"Met","Breached")))</f>
        <v>Met</v>
      </c>
    </row>
    <row r="8310" spans="1:25" x14ac:dyDescent="0.25">
      <c r="A8310" s="9" t="s">
        <v>12528</v>
      </c>
      <c r="B8310" s="23">
        <v>46156.433333333298</v>
      </c>
      <c r="C8310" s="23">
        <v>46156.713888888902</v>
      </c>
      <c r="D8310" s="23">
        <v>46157.639583333301</v>
      </c>
      <c r="E8310" s="9" t="s">
        <v>212</v>
      </c>
      <c r="F8310" s="9" t="s">
        <v>189</v>
      </c>
      <c r="G8310" s="9" t="s">
        <v>213</v>
      </c>
      <c r="H8310" s="9" t="s">
        <v>167</v>
      </c>
      <c r="I8310" s="9" t="s">
        <v>536</v>
      </c>
      <c r="J8310" s="9" t="s">
        <v>12529</v>
      </c>
      <c r="K8310" s="9" t="s">
        <v>246</v>
      </c>
      <c r="L8310" s="9" t="s">
        <v>216</v>
      </c>
      <c r="M8310" s="9" t="s">
        <v>3821</v>
      </c>
      <c r="N8310" s="9" t="s">
        <v>197</v>
      </c>
      <c r="O8310" s="9" t="s">
        <v>180</v>
      </c>
      <c r="P8310" s="9" t="s">
        <v>278</v>
      </c>
      <c r="Q8310" s="9" t="s">
        <v>219</v>
      </c>
      <c r="R8310" s="9">
        <v>0</v>
      </c>
      <c r="S8310" s="9">
        <v>81</v>
      </c>
      <c r="T8310" s="9" t="s">
        <v>220</v>
      </c>
      <c r="U8310" s="9" t="s">
        <v>248</v>
      </c>
      <c r="X8310" s="9">
        <f>INDEX(SLA_Policy!$D$2:$D$5,MATCH(F8310,SLA_Policy!$A$2:$A$5,0))</f>
        <v>120</v>
      </c>
      <c r="Y8310" s="9" t="str">
        <f>IF(E8310="Cancelled","Excluded",IF(D8310="",IF((SLA_Policy!$B$8-B8310)*24&gt;X8310,"Open - Breached","Open - On Track"),IF((D8310-B8310)*24&lt;=X8310,"Met","Breached")))</f>
        <v>Met</v>
      </c>
    </row>
    <row r="8311" spans="1:25" x14ac:dyDescent="0.25">
      <c r="A8311" s="9" t="s">
        <v>12530</v>
      </c>
      <c r="B8311" s="23">
        <v>46156.448611111096</v>
      </c>
      <c r="C8311" s="23">
        <v>46156.456944444399</v>
      </c>
      <c r="D8311" s="23">
        <v>46156.479861111096</v>
      </c>
      <c r="E8311" s="9" t="s">
        <v>212</v>
      </c>
      <c r="F8311" s="9" t="s">
        <v>189</v>
      </c>
      <c r="G8311" s="9" t="s">
        <v>213</v>
      </c>
      <c r="H8311" s="9" t="s">
        <v>161</v>
      </c>
      <c r="I8311" s="9" t="s">
        <v>389</v>
      </c>
      <c r="J8311" s="9" t="s">
        <v>435</v>
      </c>
      <c r="K8311" s="9" t="s">
        <v>246</v>
      </c>
      <c r="L8311" s="9" t="s">
        <v>216</v>
      </c>
      <c r="M8311" s="9" t="s">
        <v>4157</v>
      </c>
      <c r="N8311" s="9" t="s">
        <v>198</v>
      </c>
      <c r="O8311" s="9" t="s">
        <v>116</v>
      </c>
      <c r="P8311" s="9" t="s">
        <v>342</v>
      </c>
      <c r="Q8311" s="9" t="s">
        <v>219</v>
      </c>
      <c r="R8311" s="9">
        <v>0</v>
      </c>
      <c r="S8311" s="9">
        <v>14</v>
      </c>
      <c r="U8311" s="9" t="s">
        <v>221</v>
      </c>
      <c r="X8311" s="9">
        <f>INDEX(SLA_Policy!$D$2:$D$5,MATCH(F8311,SLA_Policy!$A$2:$A$5,0))</f>
        <v>120</v>
      </c>
      <c r="Y8311" s="9" t="str">
        <f>IF(E8311="Cancelled","Excluded",IF(D8311="",IF((SLA_Policy!$B$8-B8311)*24&gt;X8311,"Open - Breached","Open - On Track"),IF((D8311-B8311)*24&lt;=X8311,"Met","Breached")))</f>
        <v>Met</v>
      </c>
    </row>
    <row r="8312" spans="1:25" x14ac:dyDescent="0.25">
      <c r="A8312" s="9" t="s">
        <v>12531</v>
      </c>
      <c r="B8312" s="23">
        <v>46156.453472222202</v>
      </c>
      <c r="C8312" s="23">
        <v>46156.461805555598</v>
      </c>
      <c r="D8312" s="23">
        <v>46156.5222222222</v>
      </c>
      <c r="E8312" s="9" t="s">
        <v>212</v>
      </c>
      <c r="F8312" s="9" t="s">
        <v>187</v>
      </c>
      <c r="G8312" s="9" t="s">
        <v>213</v>
      </c>
      <c r="H8312" s="9" t="s">
        <v>162</v>
      </c>
      <c r="I8312" s="9" t="s">
        <v>244</v>
      </c>
      <c r="J8312" s="9" t="s">
        <v>4849</v>
      </c>
      <c r="K8312" s="9" t="s">
        <v>215</v>
      </c>
      <c r="L8312" s="9" t="s">
        <v>311</v>
      </c>
      <c r="M8312" s="9" t="s">
        <v>730</v>
      </c>
      <c r="N8312" s="9" t="s">
        <v>196</v>
      </c>
      <c r="O8312" s="9" t="s">
        <v>179</v>
      </c>
      <c r="P8312" s="9" t="s">
        <v>264</v>
      </c>
      <c r="Q8312" s="9" t="s">
        <v>273</v>
      </c>
      <c r="R8312" s="9">
        <v>0</v>
      </c>
      <c r="S8312" s="9">
        <v>36</v>
      </c>
      <c r="U8312" s="9" t="s">
        <v>661</v>
      </c>
      <c r="W8312" s="9">
        <v>4</v>
      </c>
      <c r="X8312" s="9">
        <f>INDEX(SLA_Policy!$D$2:$D$5,MATCH(F8312,SLA_Policy!$A$2:$A$5,0))</f>
        <v>8</v>
      </c>
      <c r="Y8312" s="9" t="str">
        <f>IF(E8312="Cancelled","Excluded",IF(D8312="",IF((SLA_Policy!$B$8-B8312)*24&gt;X8312,"Open - Breached","Open - On Track"),IF((D8312-B8312)*24&lt;=X8312,"Met","Breached")))</f>
        <v>Met</v>
      </c>
    </row>
    <row r="8313" spans="1:25" x14ac:dyDescent="0.25">
      <c r="A8313" s="9" t="s">
        <v>12532</v>
      </c>
      <c r="B8313" s="23">
        <v>46156.453472222202</v>
      </c>
      <c r="C8313" s="23">
        <v>46156.470833333296</v>
      </c>
      <c r="D8313" s="23">
        <v>46156.526388888902</v>
      </c>
      <c r="E8313" s="9" t="s">
        <v>212</v>
      </c>
      <c r="F8313" s="9" t="s">
        <v>188</v>
      </c>
      <c r="G8313" s="9" t="s">
        <v>213</v>
      </c>
      <c r="H8313" s="9" t="s">
        <v>164</v>
      </c>
      <c r="I8313" s="9" t="s">
        <v>260</v>
      </c>
      <c r="J8313" s="9" t="s">
        <v>12533</v>
      </c>
      <c r="K8313" s="9" t="s">
        <v>410</v>
      </c>
      <c r="L8313" s="9" t="s">
        <v>104</v>
      </c>
      <c r="M8313" s="9" t="s">
        <v>3588</v>
      </c>
      <c r="N8313" s="9" t="s">
        <v>196</v>
      </c>
      <c r="O8313" s="9" t="s">
        <v>179</v>
      </c>
      <c r="P8313" s="9" t="s">
        <v>284</v>
      </c>
      <c r="Q8313" s="9" t="s">
        <v>273</v>
      </c>
      <c r="R8313" s="9">
        <v>0</v>
      </c>
      <c r="S8313" s="9">
        <v>58</v>
      </c>
      <c r="T8313" s="9" t="s">
        <v>265</v>
      </c>
      <c r="U8313" s="9" t="s">
        <v>266</v>
      </c>
      <c r="X8313" s="9">
        <f>INDEX(SLA_Policy!$D$2:$D$5,MATCH(F8313,SLA_Policy!$A$2:$A$5,0))</f>
        <v>72</v>
      </c>
      <c r="Y8313" s="9" t="str">
        <f>IF(E8313="Cancelled","Excluded",IF(D8313="",IF((SLA_Policy!$B$8-B8313)*24&gt;X8313,"Open - Breached","Open - On Track"),IF((D8313-B8313)*24&lt;=X8313,"Met","Breached")))</f>
        <v>Met</v>
      </c>
    </row>
    <row r="8314" spans="1:25" x14ac:dyDescent="0.25">
      <c r="A8314" s="9" t="s">
        <v>12534</v>
      </c>
      <c r="B8314" s="23">
        <v>46156.4597222222</v>
      </c>
      <c r="C8314" s="23">
        <v>46156.479861111096</v>
      </c>
      <c r="D8314" s="23">
        <v>46157.731249999997</v>
      </c>
      <c r="E8314" s="9" t="s">
        <v>212</v>
      </c>
      <c r="F8314" s="9" t="s">
        <v>188</v>
      </c>
      <c r="G8314" s="9" t="s">
        <v>213</v>
      </c>
      <c r="H8314" s="9" t="s">
        <v>163</v>
      </c>
      <c r="I8314" s="9" t="s">
        <v>223</v>
      </c>
      <c r="J8314" s="9" t="s">
        <v>12535</v>
      </c>
      <c r="K8314" s="9" t="s">
        <v>262</v>
      </c>
      <c r="L8314" s="9" t="s">
        <v>226</v>
      </c>
      <c r="M8314" s="9" t="s">
        <v>1024</v>
      </c>
      <c r="N8314" s="9" t="s">
        <v>196</v>
      </c>
      <c r="O8314" s="9" t="s">
        <v>176</v>
      </c>
      <c r="P8314" s="9" t="s">
        <v>570</v>
      </c>
      <c r="Q8314" s="9" t="s">
        <v>219</v>
      </c>
      <c r="R8314" s="9">
        <v>0</v>
      </c>
      <c r="S8314" s="9">
        <v>76</v>
      </c>
      <c r="T8314" s="9" t="s">
        <v>229</v>
      </c>
      <c r="U8314" s="9" t="s">
        <v>230</v>
      </c>
      <c r="W8314" s="9">
        <v>5</v>
      </c>
      <c r="X8314" s="9">
        <f>INDEX(SLA_Policy!$D$2:$D$5,MATCH(F8314,SLA_Policy!$A$2:$A$5,0))</f>
        <v>72</v>
      </c>
      <c r="Y8314" s="9" t="str">
        <f>IF(E8314="Cancelled","Excluded",IF(D8314="",IF((SLA_Policy!$B$8-B8314)*24&gt;X8314,"Open - Breached","Open - On Track"),IF((D8314-B8314)*24&lt;=X8314,"Met","Breached")))</f>
        <v>Met</v>
      </c>
    </row>
    <row r="8315" spans="1:25" x14ac:dyDescent="0.25">
      <c r="A8315" s="9" t="s">
        <v>12536</v>
      </c>
      <c r="B8315" s="23">
        <v>46156.4597222222</v>
      </c>
      <c r="C8315" s="23">
        <v>46156.5534722222</v>
      </c>
      <c r="D8315" s="23">
        <v>46162.573611111096</v>
      </c>
      <c r="E8315" s="9" t="s">
        <v>212</v>
      </c>
      <c r="F8315" s="9" t="s">
        <v>189</v>
      </c>
      <c r="G8315" s="9" t="s">
        <v>236</v>
      </c>
      <c r="H8315" s="9" t="s">
        <v>161</v>
      </c>
      <c r="I8315" s="9" t="s">
        <v>237</v>
      </c>
      <c r="J8315" s="9" t="s">
        <v>8634</v>
      </c>
      <c r="K8315" s="9" t="s">
        <v>246</v>
      </c>
      <c r="L8315" s="9" t="s">
        <v>270</v>
      </c>
      <c r="M8315" s="9" t="s">
        <v>2157</v>
      </c>
      <c r="N8315" s="9" t="s">
        <v>196</v>
      </c>
      <c r="O8315" s="9" t="s">
        <v>179</v>
      </c>
      <c r="P8315" s="9" t="s">
        <v>284</v>
      </c>
      <c r="Q8315" s="9" t="s">
        <v>219</v>
      </c>
      <c r="R8315" s="9">
        <v>0</v>
      </c>
      <c r="S8315" s="9">
        <v>19</v>
      </c>
      <c r="U8315" s="9" t="s">
        <v>242</v>
      </c>
      <c r="X8315" s="9">
        <f>INDEX(SLA_Policy!$D$2:$D$5,MATCH(F8315,SLA_Policy!$A$2:$A$5,0))</f>
        <v>120</v>
      </c>
      <c r="Y8315" s="9" t="str">
        <f>IF(E8315="Cancelled","Excluded",IF(D8315="",IF((SLA_Policy!$B$8-B8315)*24&gt;X8315,"Open - Breached","Open - On Track"),IF((D8315-B8315)*24&lt;=X8315,"Met","Breached")))</f>
        <v>Breached</v>
      </c>
    </row>
    <row r="8316" spans="1:25" x14ac:dyDescent="0.25">
      <c r="A8316" s="9" t="s">
        <v>12537</v>
      </c>
      <c r="B8316" s="23">
        <v>46156.464583333298</v>
      </c>
      <c r="C8316" s="23">
        <v>46156.468055555597</v>
      </c>
      <c r="D8316" s="23">
        <v>46156.715972222199</v>
      </c>
      <c r="E8316" s="9" t="s">
        <v>212</v>
      </c>
      <c r="F8316" s="9" t="s">
        <v>188</v>
      </c>
      <c r="G8316" s="9" t="s">
        <v>213</v>
      </c>
      <c r="H8316" s="9" t="s">
        <v>161</v>
      </c>
      <c r="I8316" s="9" t="s">
        <v>454</v>
      </c>
      <c r="J8316" s="9" t="s">
        <v>1549</v>
      </c>
      <c r="K8316" s="9" t="s">
        <v>246</v>
      </c>
      <c r="L8316" s="9" t="s">
        <v>282</v>
      </c>
      <c r="M8316" s="9" t="s">
        <v>1917</v>
      </c>
      <c r="N8316" s="9" t="s">
        <v>199</v>
      </c>
      <c r="O8316" s="9" t="s">
        <v>116</v>
      </c>
      <c r="P8316" s="9" t="s">
        <v>295</v>
      </c>
      <c r="Q8316" s="9" t="s">
        <v>219</v>
      </c>
      <c r="R8316" s="9">
        <v>0</v>
      </c>
      <c r="S8316" s="9">
        <v>5</v>
      </c>
      <c r="U8316" s="9" t="s">
        <v>290</v>
      </c>
      <c r="X8316" s="9">
        <f>INDEX(SLA_Policy!$D$2:$D$5,MATCH(F8316,SLA_Policy!$A$2:$A$5,0))</f>
        <v>72</v>
      </c>
      <c r="Y8316" s="9" t="str">
        <f>IF(E8316="Cancelled","Excluded",IF(D8316="",IF((SLA_Policy!$B$8-B8316)*24&gt;X8316,"Open - Breached","Open - On Track"),IF((D8316-B8316)*24&lt;=X8316,"Met","Breached")))</f>
        <v>Met</v>
      </c>
    </row>
    <row r="8317" spans="1:25" x14ac:dyDescent="0.25">
      <c r="A8317" s="9" t="s">
        <v>12538</v>
      </c>
      <c r="B8317" s="23">
        <v>46156.489583333299</v>
      </c>
      <c r="C8317" s="23">
        <v>46156.540972222203</v>
      </c>
      <c r="D8317" s="23">
        <v>46156.595138888901</v>
      </c>
      <c r="E8317" s="9" t="s">
        <v>212</v>
      </c>
      <c r="F8317" s="9" t="s">
        <v>188</v>
      </c>
      <c r="G8317" s="9" t="s">
        <v>213</v>
      </c>
      <c r="H8317" s="9" t="s">
        <v>162</v>
      </c>
      <c r="I8317" s="9" t="s">
        <v>244</v>
      </c>
      <c r="J8317" s="9" t="s">
        <v>370</v>
      </c>
      <c r="K8317" s="9" t="s">
        <v>276</v>
      </c>
      <c r="L8317" s="9" t="s">
        <v>12094</v>
      </c>
      <c r="M8317" s="9" t="s">
        <v>12539</v>
      </c>
      <c r="N8317" s="9" t="s">
        <v>196</v>
      </c>
      <c r="O8317" s="9" t="s">
        <v>179</v>
      </c>
      <c r="P8317" s="9" t="s">
        <v>264</v>
      </c>
      <c r="Q8317" s="9" t="s">
        <v>219</v>
      </c>
      <c r="R8317" s="9">
        <v>0</v>
      </c>
      <c r="S8317" s="9">
        <v>43</v>
      </c>
      <c r="U8317" s="9" t="s">
        <v>266</v>
      </c>
      <c r="X8317" s="9">
        <f>INDEX(SLA_Policy!$D$2:$D$5,MATCH(F8317,SLA_Policy!$A$2:$A$5,0))</f>
        <v>72</v>
      </c>
      <c r="Y8317" s="9" t="str">
        <f>IF(E8317="Cancelled","Excluded",IF(D8317="",IF((SLA_Policy!$B$8-B8317)*24&gt;X8317,"Open - Breached","Open - On Track"),IF((D8317-B8317)*24&lt;=X8317,"Met","Breached")))</f>
        <v>Met</v>
      </c>
    </row>
    <row r="8318" spans="1:25" x14ac:dyDescent="0.25">
      <c r="A8318" s="9" t="s">
        <v>12540</v>
      </c>
      <c r="B8318" s="23">
        <v>46156.498611111099</v>
      </c>
      <c r="C8318" s="23">
        <v>46156.534722222197</v>
      </c>
      <c r="D8318" s="23">
        <v>46157.350694444503</v>
      </c>
      <c r="E8318" s="9" t="s">
        <v>212</v>
      </c>
      <c r="F8318" s="9" t="s">
        <v>188</v>
      </c>
      <c r="G8318" s="9" t="s">
        <v>236</v>
      </c>
      <c r="H8318" s="9" t="s">
        <v>164</v>
      </c>
      <c r="I8318" s="9" t="s">
        <v>421</v>
      </c>
      <c r="J8318" s="9" t="s">
        <v>1858</v>
      </c>
      <c r="K8318" s="9" t="s">
        <v>246</v>
      </c>
      <c r="L8318" s="9" t="s">
        <v>216</v>
      </c>
      <c r="M8318" s="9" t="s">
        <v>11788</v>
      </c>
      <c r="N8318" s="9" t="s">
        <v>196</v>
      </c>
      <c r="O8318" s="9" t="s">
        <v>180</v>
      </c>
      <c r="P8318" s="9" t="s">
        <v>278</v>
      </c>
      <c r="Q8318" s="9" t="s">
        <v>219</v>
      </c>
      <c r="R8318" s="9">
        <v>0</v>
      </c>
      <c r="S8318" s="9">
        <v>6</v>
      </c>
      <c r="T8318" s="9" t="s">
        <v>464</v>
      </c>
      <c r="U8318" s="9" t="s">
        <v>242</v>
      </c>
      <c r="X8318" s="9">
        <f>INDEX(SLA_Policy!$D$2:$D$5,MATCH(F8318,SLA_Policy!$A$2:$A$5,0))</f>
        <v>72</v>
      </c>
      <c r="Y8318" s="9" t="str">
        <f>IF(E8318="Cancelled","Excluded",IF(D8318="",IF((SLA_Policy!$B$8-B8318)*24&gt;X8318,"Open - Breached","Open - On Track"),IF((D8318-B8318)*24&lt;=X8318,"Met","Breached")))</f>
        <v>Met</v>
      </c>
    </row>
    <row r="8319" spans="1:25" x14ac:dyDescent="0.25">
      <c r="A8319" s="9" t="s">
        <v>12541</v>
      </c>
      <c r="B8319" s="23">
        <v>46156.498611111099</v>
      </c>
      <c r="C8319" s="23">
        <v>46156.501388888901</v>
      </c>
      <c r="E8319" s="9" t="s">
        <v>649</v>
      </c>
      <c r="F8319" s="9" t="s">
        <v>188</v>
      </c>
      <c r="G8319" s="9" t="s">
        <v>213</v>
      </c>
      <c r="H8319" s="9" t="s">
        <v>161</v>
      </c>
      <c r="I8319" s="9" t="s">
        <v>297</v>
      </c>
      <c r="J8319" s="9" t="s">
        <v>3611</v>
      </c>
      <c r="K8319" s="9" t="s">
        <v>225</v>
      </c>
      <c r="L8319" s="9" t="s">
        <v>226</v>
      </c>
      <c r="M8319" s="9" t="s">
        <v>1604</v>
      </c>
      <c r="N8319" s="9" t="s">
        <v>198</v>
      </c>
      <c r="O8319" s="9" t="s">
        <v>177</v>
      </c>
      <c r="P8319" s="9" t="s">
        <v>300</v>
      </c>
      <c r="Q8319" s="9" t="s">
        <v>273</v>
      </c>
      <c r="R8319" s="9">
        <v>0</v>
      </c>
      <c r="S8319" s="9">
        <v>0</v>
      </c>
      <c r="X8319" s="9">
        <f>INDEX(SLA_Policy!$D$2:$D$5,MATCH(F8319,SLA_Policy!$A$2:$A$5,0))</f>
        <v>72</v>
      </c>
      <c r="Y8319" s="9" t="str">
        <f>IF(E8319="Cancelled","Excluded",IF(D8319="",IF((SLA_Policy!$B$8-B8319)*24&gt;X8319,"Open - Breached","Open - On Track"),IF((D8319-B8319)*24&lt;=X8319,"Met","Breached")))</f>
        <v>Excluded</v>
      </c>
    </row>
    <row r="8320" spans="1:25" x14ac:dyDescent="0.25">
      <c r="A8320" s="9" t="s">
        <v>12542</v>
      </c>
      <c r="B8320" s="23">
        <v>46156.529861111099</v>
      </c>
      <c r="C8320" s="23">
        <v>46156.618750000001</v>
      </c>
      <c r="D8320" s="23">
        <v>46157.322916666701</v>
      </c>
      <c r="E8320" s="9" t="s">
        <v>212</v>
      </c>
      <c r="F8320" s="9" t="s">
        <v>188</v>
      </c>
      <c r="G8320" s="9" t="s">
        <v>213</v>
      </c>
      <c r="H8320" s="9" t="s">
        <v>88</v>
      </c>
      <c r="I8320" s="9" t="s">
        <v>486</v>
      </c>
      <c r="J8320" s="9" t="s">
        <v>3551</v>
      </c>
      <c r="K8320" s="9" t="s">
        <v>225</v>
      </c>
      <c r="L8320" s="9" t="s">
        <v>216</v>
      </c>
      <c r="M8320" s="9" t="s">
        <v>625</v>
      </c>
      <c r="N8320" s="9" t="s">
        <v>197</v>
      </c>
      <c r="O8320" s="9" t="s">
        <v>178</v>
      </c>
      <c r="P8320" s="9" t="s">
        <v>414</v>
      </c>
      <c r="Q8320" s="9" t="s">
        <v>273</v>
      </c>
      <c r="R8320" s="9">
        <v>0</v>
      </c>
      <c r="S8320" s="9">
        <v>41</v>
      </c>
      <c r="U8320" s="9" t="s">
        <v>376</v>
      </c>
      <c r="W8320" s="9">
        <v>5</v>
      </c>
      <c r="X8320" s="9">
        <f>INDEX(SLA_Policy!$D$2:$D$5,MATCH(F8320,SLA_Policy!$A$2:$A$5,0))</f>
        <v>72</v>
      </c>
      <c r="Y8320" s="9" t="str">
        <f>IF(E8320="Cancelled","Excluded",IF(D8320="",IF((SLA_Policy!$B$8-B8320)*24&gt;X8320,"Open - Breached","Open - On Track"),IF((D8320-B8320)*24&lt;=X8320,"Met","Breached")))</f>
        <v>Met</v>
      </c>
    </row>
    <row r="8321" spans="1:25" x14ac:dyDescent="0.25">
      <c r="A8321" s="9" t="s">
        <v>12543</v>
      </c>
      <c r="B8321" s="23">
        <v>46156.5402777778</v>
      </c>
      <c r="C8321" s="23">
        <v>46156.543749999997</v>
      </c>
      <c r="D8321" s="23">
        <v>46156.643750000003</v>
      </c>
      <c r="E8321" s="9" t="s">
        <v>212</v>
      </c>
      <c r="F8321" s="9" t="s">
        <v>188</v>
      </c>
      <c r="G8321" s="9" t="s">
        <v>213</v>
      </c>
      <c r="H8321" s="9" t="s">
        <v>161</v>
      </c>
      <c r="I8321" s="9" t="s">
        <v>454</v>
      </c>
      <c r="J8321" s="9" t="s">
        <v>455</v>
      </c>
      <c r="K8321" s="9" t="s">
        <v>215</v>
      </c>
      <c r="L8321" s="9" t="s">
        <v>216</v>
      </c>
      <c r="M8321" s="9" t="s">
        <v>2089</v>
      </c>
      <c r="N8321" s="9" t="s">
        <v>198</v>
      </c>
      <c r="O8321" s="9" t="s">
        <v>177</v>
      </c>
      <c r="P8321" s="9" t="s">
        <v>457</v>
      </c>
      <c r="Q8321" s="9" t="s">
        <v>219</v>
      </c>
      <c r="R8321" s="9">
        <v>0</v>
      </c>
      <c r="S8321" s="9">
        <v>4</v>
      </c>
      <c r="U8321" s="9" t="s">
        <v>290</v>
      </c>
      <c r="W8321" s="9">
        <v>4</v>
      </c>
      <c r="X8321" s="9">
        <f>INDEX(SLA_Policy!$D$2:$D$5,MATCH(F8321,SLA_Policy!$A$2:$A$5,0))</f>
        <v>72</v>
      </c>
      <c r="Y8321" s="9" t="str">
        <f>IF(E8321="Cancelled","Excluded",IF(D8321="",IF((SLA_Policy!$B$8-B8321)*24&gt;X8321,"Open - Breached","Open - On Track"),IF((D8321-B8321)*24&lt;=X8321,"Met","Breached")))</f>
        <v>Met</v>
      </c>
    </row>
    <row r="8322" spans="1:25" x14ac:dyDescent="0.25">
      <c r="A8322" s="9" t="s">
        <v>12544</v>
      </c>
      <c r="B8322" s="23">
        <v>46156.547222222202</v>
      </c>
      <c r="C8322" s="23">
        <v>46156.573611111096</v>
      </c>
      <c r="D8322" s="23">
        <v>46157.377083333296</v>
      </c>
      <c r="E8322" s="9" t="s">
        <v>212</v>
      </c>
      <c r="F8322" s="9" t="s">
        <v>188</v>
      </c>
      <c r="G8322" s="9" t="s">
        <v>213</v>
      </c>
      <c r="H8322" s="9" t="s">
        <v>163</v>
      </c>
      <c r="I8322" s="9" t="s">
        <v>250</v>
      </c>
      <c r="J8322" s="9" t="s">
        <v>1407</v>
      </c>
      <c r="K8322" s="9" t="s">
        <v>239</v>
      </c>
      <c r="L8322" s="9" t="s">
        <v>104</v>
      </c>
      <c r="M8322" s="9" t="s">
        <v>3757</v>
      </c>
      <c r="N8322" s="9" t="s">
        <v>196</v>
      </c>
      <c r="O8322" s="9" t="s">
        <v>176</v>
      </c>
      <c r="P8322" s="9" t="s">
        <v>228</v>
      </c>
      <c r="Q8322" s="9" t="s">
        <v>219</v>
      </c>
      <c r="R8322" s="9">
        <v>0</v>
      </c>
      <c r="S8322" s="9">
        <v>22</v>
      </c>
      <c r="T8322" s="9" t="s">
        <v>220</v>
      </c>
      <c r="U8322" s="9" t="s">
        <v>230</v>
      </c>
      <c r="X8322" s="9">
        <f>INDEX(SLA_Policy!$D$2:$D$5,MATCH(F8322,SLA_Policy!$A$2:$A$5,0))</f>
        <v>72</v>
      </c>
      <c r="Y8322" s="9" t="str">
        <f>IF(E8322="Cancelled","Excluded",IF(D8322="",IF((SLA_Policy!$B$8-B8322)*24&gt;X8322,"Open - Breached","Open - On Track"),IF((D8322-B8322)*24&lt;=X8322,"Met","Breached")))</f>
        <v>Met</v>
      </c>
    </row>
    <row r="8323" spans="1:25" x14ac:dyDescent="0.25">
      <c r="A8323" s="9" t="s">
        <v>12545</v>
      </c>
      <c r="B8323" s="23">
        <v>46156.547916666699</v>
      </c>
      <c r="C8323" s="23">
        <v>46156.552083333299</v>
      </c>
      <c r="D8323" s="23">
        <v>46157.735416666699</v>
      </c>
      <c r="E8323" s="9" t="s">
        <v>212</v>
      </c>
      <c r="F8323" s="9" t="s">
        <v>188</v>
      </c>
      <c r="G8323" s="9" t="s">
        <v>236</v>
      </c>
      <c r="H8323" s="9" t="s">
        <v>161</v>
      </c>
      <c r="I8323" s="9" t="s">
        <v>237</v>
      </c>
      <c r="J8323" s="9" t="s">
        <v>9013</v>
      </c>
      <c r="K8323" s="9" t="s">
        <v>246</v>
      </c>
      <c r="L8323" s="9" t="s">
        <v>216</v>
      </c>
      <c r="M8323" s="9" t="s">
        <v>2933</v>
      </c>
      <c r="N8323" s="9" t="s">
        <v>199</v>
      </c>
      <c r="O8323" s="9" t="s">
        <v>179</v>
      </c>
      <c r="P8323" s="9" t="s">
        <v>284</v>
      </c>
      <c r="Q8323" s="9" t="s">
        <v>219</v>
      </c>
      <c r="R8323" s="9">
        <v>0</v>
      </c>
      <c r="S8323" s="9">
        <v>26</v>
      </c>
      <c r="U8323" s="9" t="s">
        <v>242</v>
      </c>
      <c r="X8323" s="9">
        <f>INDEX(SLA_Policy!$D$2:$D$5,MATCH(F8323,SLA_Policy!$A$2:$A$5,0))</f>
        <v>72</v>
      </c>
      <c r="Y8323" s="9" t="str">
        <f>IF(E8323="Cancelled","Excluded",IF(D8323="",IF((SLA_Policy!$B$8-B8323)*24&gt;X8323,"Open - Breached","Open - On Track"),IF((D8323-B8323)*24&lt;=X8323,"Met","Breached")))</f>
        <v>Met</v>
      </c>
    </row>
    <row r="8324" spans="1:25" x14ac:dyDescent="0.25">
      <c r="A8324" s="9" t="s">
        <v>12546</v>
      </c>
      <c r="B8324" s="23">
        <v>46156.550694444399</v>
      </c>
      <c r="C8324" s="23">
        <v>46156.592361111099</v>
      </c>
      <c r="D8324" s="23">
        <v>46157.309722222199</v>
      </c>
      <c r="E8324" s="9" t="s">
        <v>212</v>
      </c>
      <c r="F8324" s="9" t="s">
        <v>189</v>
      </c>
      <c r="G8324" s="9" t="s">
        <v>213</v>
      </c>
      <c r="H8324" s="9" t="s">
        <v>88</v>
      </c>
      <c r="I8324" s="9" t="s">
        <v>268</v>
      </c>
      <c r="J8324" s="9" t="s">
        <v>12547</v>
      </c>
      <c r="K8324" s="9" t="s">
        <v>215</v>
      </c>
      <c r="L8324" s="9" t="s">
        <v>311</v>
      </c>
      <c r="M8324" s="9" t="s">
        <v>1420</v>
      </c>
      <c r="N8324" s="9" t="s">
        <v>199</v>
      </c>
      <c r="O8324" s="9" t="s">
        <v>178</v>
      </c>
      <c r="P8324" s="9" t="s">
        <v>321</v>
      </c>
      <c r="Q8324" s="9" t="s">
        <v>219</v>
      </c>
      <c r="R8324" s="9">
        <v>0</v>
      </c>
      <c r="S8324" s="9">
        <v>18</v>
      </c>
      <c r="T8324" s="9" t="s">
        <v>220</v>
      </c>
      <c r="U8324" s="9" t="s">
        <v>221</v>
      </c>
      <c r="X8324" s="9">
        <f>INDEX(SLA_Policy!$D$2:$D$5,MATCH(F8324,SLA_Policy!$A$2:$A$5,0))</f>
        <v>120</v>
      </c>
      <c r="Y8324" s="9" t="str">
        <f>IF(E8324="Cancelled","Excluded",IF(D8324="",IF((SLA_Policy!$B$8-B8324)*24&gt;X8324,"Open - Breached","Open - On Track"),IF((D8324-B8324)*24&lt;=X8324,"Met","Breached")))</f>
        <v>Met</v>
      </c>
    </row>
    <row r="8325" spans="1:25" x14ac:dyDescent="0.25">
      <c r="A8325" s="9" t="s">
        <v>12548</v>
      </c>
      <c r="B8325" s="23">
        <v>46156.552083333299</v>
      </c>
      <c r="C8325" s="23">
        <v>46156.566666666702</v>
      </c>
      <c r="D8325" s="23">
        <v>46157.399305555598</v>
      </c>
      <c r="E8325" s="9" t="s">
        <v>212</v>
      </c>
      <c r="F8325" s="9" t="s">
        <v>188</v>
      </c>
      <c r="G8325" s="9" t="s">
        <v>213</v>
      </c>
      <c r="H8325" s="9" t="s">
        <v>162</v>
      </c>
      <c r="I8325" s="9" t="s">
        <v>244</v>
      </c>
      <c r="J8325" s="9" t="s">
        <v>5007</v>
      </c>
      <c r="K8325" s="9" t="s">
        <v>239</v>
      </c>
      <c r="L8325" s="9" t="s">
        <v>307</v>
      </c>
      <c r="M8325" s="9" t="s">
        <v>2497</v>
      </c>
      <c r="N8325" s="9" t="s">
        <v>196</v>
      </c>
      <c r="O8325" s="9" t="s">
        <v>179</v>
      </c>
      <c r="P8325" s="9" t="s">
        <v>313</v>
      </c>
      <c r="Q8325" s="9" t="s">
        <v>219</v>
      </c>
      <c r="R8325" s="9">
        <v>0</v>
      </c>
      <c r="S8325" s="9">
        <v>10</v>
      </c>
      <c r="U8325" s="9" t="s">
        <v>248</v>
      </c>
      <c r="X8325" s="9">
        <f>INDEX(SLA_Policy!$D$2:$D$5,MATCH(F8325,SLA_Policy!$A$2:$A$5,0))</f>
        <v>72</v>
      </c>
      <c r="Y8325" s="9" t="str">
        <f>IF(E8325="Cancelled","Excluded",IF(D8325="",IF((SLA_Policy!$B$8-B8325)*24&gt;X8325,"Open - Breached","Open - On Track"),IF((D8325-B8325)*24&lt;=X8325,"Met","Breached")))</f>
        <v>Met</v>
      </c>
    </row>
    <row r="8326" spans="1:25" x14ac:dyDescent="0.25">
      <c r="A8326" s="9" t="s">
        <v>12549</v>
      </c>
      <c r="B8326" s="23">
        <v>46156.561111111099</v>
      </c>
      <c r="C8326" s="23">
        <v>46156.5625</v>
      </c>
      <c r="D8326" s="23">
        <v>46156.587500000001</v>
      </c>
      <c r="E8326" s="9" t="s">
        <v>212</v>
      </c>
      <c r="F8326" s="9" t="s">
        <v>187</v>
      </c>
      <c r="G8326" s="9" t="s">
        <v>213</v>
      </c>
      <c r="H8326" s="9" t="s">
        <v>167</v>
      </c>
      <c r="I8326" s="9" t="s">
        <v>684</v>
      </c>
      <c r="J8326" s="9" t="s">
        <v>4481</v>
      </c>
      <c r="K8326" s="9" t="s">
        <v>246</v>
      </c>
      <c r="L8326" s="9" t="s">
        <v>104</v>
      </c>
      <c r="M8326" s="9" t="s">
        <v>4670</v>
      </c>
      <c r="N8326" s="9" t="s">
        <v>198</v>
      </c>
      <c r="O8326" s="9" t="s">
        <v>116</v>
      </c>
      <c r="P8326" s="9" t="s">
        <v>258</v>
      </c>
      <c r="Q8326" s="9" t="s">
        <v>219</v>
      </c>
      <c r="R8326" s="9">
        <v>0</v>
      </c>
      <c r="S8326" s="9">
        <v>8</v>
      </c>
      <c r="U8326" s="9" t="s">
        <v>248</v>
      </c>
      <c r="X8326" s="9">
        <f>INDEX(SLA_Policy!$D$2:$D$5,MATCH(F8326,SLA_Policy!$A$2:$A$5,0))</f>
        <v>8</v>
      </c>
      <c r="Y8326" s="9" t="str">
        <f>IF(E8326="Cancelled","Excluded",IF(D8326="",IF((SLA_Policy!$B$8-B8326)*24&gt;X8326,"Open - Breached","Open - On Track"),IF((D8326-B8326)*24&lt;=X8326,"Met","Breached")))</f>
        <v>Met</v>
      </c>
    </row>
    <row r="8327" spans="1:25" x14ac:dyDescent="0.25">
      <c r="A8327" s="9" t="s">
        <v>12550</v>
      </c>
      <c r="B8327" s="23">
        <v>46156.594444444498</v>
      </c>
      <c r="C8327" s="23">
        <v>46156.636111111096</v>
      </c>
      <c r="D8327" s="23">
        <v>46157.371527777803</v>
      </c>
      <c r="E8327" s="9" t="s">
        <v>212</v>
      </c>
      <c r="F8327" s="9" t="s">
        <v>188</v>
      </c>
      <c r="G8327" s="9" t="s">
        <v>213</v>
      </c>
      <c r="H8327" s="9" t="s">
        <v>161</v>
      </c>
      <c r="I8327" s="9" t="s">
        <v>297</v>
      </c>
      <c r="J8327" s="9" t="s">
        <v>1248</v>
      </c>
      <c r="K8327" s="9" t="s">
        <v>303</v>
      </c>
      <c r="L8327" s="9" t="s">
        <v>282</v>
      </c>
      <c r="M8327" s="9" t="s">
        <v>3004</v>
      </c>
      <c r="N8327" s="9" t="s">
        <v>197</v>
      </c>
      <c r="O8327" s="9" t="s">
        <v>177</v>
      </c>
      <c r="P8327" s="9" t="s">
        <v>300</v>
      </c>
      <c r="Q8327" s="9" t="s">
        <v>219</v>
      </c>
      <c r="R8327" s="9">
        <v>1</v>
      </c>
      <c r="S8327" s="9">
        <v>23</v>
      </c>
      <c r="U8327" s="9" t="s">
        <v>376</v>
      </c>
      <c r="X8327" s="9">
        <f>INDEX(SLA_Policy!$D$2:$D$5,MATCH(F8327,SLA_Policy!$A$2:$A$5,0))</f>
        <v>72</v>
      </c>
      <c r="Y8327" s="9" t="str">
        <f>IF(E8327="Cancelled","Excluded",IF(D8327="",IF((SLA_Policy!$B$8-B8327)*24&gt;X8327,"Open - Breached","Open - On Track"),IF((D8327-B8327)*24&lt;=X8327,"Met","Breached")))</f>
        <v>Met</v>
      </c>
    </row>
    <row r="8328" spans="1:25" x14ac:dyDescent="0.25">
      <c r="A8328" s="9" t="s">
        <v>12551</v>
      </c>
      <c r="B8328" s="23">
        <v>46156.613888888904</v>
      </c>
      <c r="C8328" s="23">
        <v>46157.342361111099</v>
      </c>
      <c r="D8328" s="23">
        <v>46157.359027777798</v>
      </c>
      <c r="E8328" s="9" t="s">
        <v>212</v>
      </c>
      <c r="F8328" s="9" t="s">
        <v>189</v>
      </c>
      <c r="G8328" s="9" t="s">
        <v>213</v>
      </c>
      <c r="H8328" s="9" t="s">
        <v>162</v>
      </c>
      <c r="I8328" s="9" t="s">
        <v>393</v>
      </c>
      <c r="J8328" s="9" t="s">
        <v>5370</v>
      </c>
      <c r="K8328" s="9" t="s">
        <v>246</v>
      </c>
      <c r="L8328" s="9" t="s">
        <v>351</v>
      </c>
      <c r="M8328" s="9" t="s">
        <v>2182</v>
      </c>
      <c r="N8328" s="9" t="s">
        <v>197</v>
      </c>
      <c r="O8328" s="9" t="s">
        <v>116</v>
      </c>
      <c r="P8328" s="9" t="s">
        <v>295</v>
      </c>
      <c r="Q8328" s="9" t="s">
        <v>219</v>
      </c>
      <c r="R8328" s="9">
        <v>0</v>
      </c>
      <c r="S8328" s="9">
        <v>14</v>
      </c>
      <c r="U8328" s="9" t="s">
        <v>266</v>
      </c>
      <c r="X8328" s="9">
        <f>INDEX(SLA_Policy!$D$2:$D$5,MATCH(F8328,SLA_Policy!$A$2:$A$5,0))</f>
        <v>120</v>
      </c>
      <c r="Y8328" s="9" t="str">
        <f>IF(E8328="Cancelled","Excluded",IF(D8328="",IF((SLA_Policy!$B$8-B8328)*24&gt;X8328,"Open - Breached","Open - On Track"),IF((D8328-B8328)*24&lt;=X8328,"Met","Breached")))</f>
        <v>Met</v>
      </c>
    </row>
    <row r="8329" spans="1:25" x14ac:dyDescent="0.25">
      <c r="A8329" s="9" t="s">
        <v>12552</v>
      </c>
      <c r="B8329" s="23">
        <v>46156.622916666704</v>
      </c>
      <c r="C8329" s="23">
        <v>46156.626388888901</v>
      </c>
      <c r="D8329" s="23">
        <v>46156.665972222203</v>
      </c>
      <c r="E8329" s="9" t="s">
        <v>212</v>
      </c>
      <c r="F8329" s="9" t="s">
        <v>189</v>
      </c>
      <c r="G8329" s="9" t="s">
        <v>213</v>
      </c>
      <c r="H8329" s="9" t="s">
        <v>161</v>
      </c>
      <c r="I8329" s="9" t="s">
        <v>389</v>
      </c>
      <c r="J8329" s="9" t="s">
        <v>390</v>
      </c>
      <c r="K8329" s="9" t="s">
        <v>303</v>
      </c>
      <c r="L8329" s="9" t="s">
        <v>216</v>
      </c>
      <c r="M8329" s="9" t="s">
        <v>3327</v>
      </c>
      <c r="N8329" s="9" t="s">
        <v>198</v>
      </c>
      <c r="O8329" s="9" t="s">
        <v>116</v>
      </c>
      <c r="P8329" s="9" t="s">
        <v>258</v>
      </c>
      <c r="Q8329" s="9" t="s">
        <v>219</v>
      </c>
      <c r="R8329" s="9">
        <v>0</v>
      </c>
      <c r="S8329" s="9">
        <v>10</v>
      </c>
      <c r="U8329" s="9" t="s">
        <v>290</v>
      </c>
      <c r="W8329" s="9">
        <v>5</v>
      </c>
      <c r="X8329" s="9">
        <f>INDEX(SLA_Policy!$D$2:$D$5,MATCH(F8329,SLA_Policy!$A$2:$A$5,0))</f>
        <v>120</v>
      </c>
      <c r="Y8329" s="9" t="str">
        <f>IF(E8329="Cancelled","Excluded",IF(D8329="",IF((SLA_Policy!$B$8-B8329)*24&gt;X8329,"Open - Breached","Open - On Track"),IF((D8329-B8329)*24&lt;=X8329,"Met","Breached")))</f>
        <v>Met</v>
      </c>
    </row>
    <row r="8330" spans="1:25" x14ac:dyDescent="0.25">
      <c r="A8330" s="9" t="s">
        <v>12553</v>
      </c>
      <c r="B8330" s="23">
        <v>46156.624305555597</v>
      </c>
      <c r="C8330" s="23">
        <v>46156.6430555556</v>
      </c>
      <c r="D8330" s="23">
        <v>46157.673611111102</v>
      </c>
      <c r="E8330" s="9" t="s">
        <v>212</v>
      </c>
      <c r="F8330" s="9" t="s">
        <v>188</v>
      </c>
      <c r="G8330" s="9" t="s">
        <v>236</v>
      </c>
      <c r="H8330" s="9" t="s">
        <v>164</v>
      </c>
      <c r="I8330" s="9" t="s">
        <v>421</v>
      </c>
      <c r="J8330" s="9" t="s">
        <v>861</v>
      </c>
      <c r="K8330" s="9" t="s">
        <v>215</v>
      </c>
      <c r="L8330" s="9" t="s">
        <v>293</v>
      </c>
      <c r="M8330" s="9" t="s">
        <v>3052</v>
      </c>
      <c r="N8330" s="9" t="s">
        <v>199</v>
      </c>
      <c r="O8330" s="9" t="s">
        <v>180</v>
      </c>
      <c r="P8330" s="9" t="s">
        <v>318</v>
      </c>
      <c r="Q8330" s="9" t="s">
        <v>219</v>
      </c>
      <c r="R8330" s="9">
        <v>0</v>
      </c>
      <c r="S8330" s="9">
        <v>31</v>
      </c>
      <c r="T8330" s="9" t="s">
        <v>464</v>
      </c>
      <c r="U8330" s="9" t="s">
        <v>242</v>
      </c>
      <c r="X8330" s="9">
        <f>INDEX(SLA_Policy!$D$2:$D$5,MATCH(F8330,SLA_Policy!$A$2:$A$5,0))</f>
        <v>72</v>
      </c>
      <c r="Y8330" s="9" t="str">
        <f>IF(E8330="Cancelled","Excluded",IF(D8330="",IF((SLA_Policy!$B$8-B8330)*24&gt;X8330,"Open - Breached","Open - On Track"),IF((D8330-B8330)*24&lt;=X8330,"Met","Breached")))</f>
        <v>Met</v>
      </c>
    </row>
    <row r="8331" spans="1:25" x14ac:dyDescent="0.25">
      <c r="A8331" s="9" t="s">
        <v>12554</v>
      </c>
      <c r="B8331" s="23">
        <v>46156.632638888899</v>
      </c>
      <c r="C8331" s="23">
        <v>46156.657638888901</v>
      </c>
      <c r="D8331" s="23">
        <v>46160.413194444503</v>
      </c>
      <c r="E8331" s="9" t="s">
        <v>212</v>
      </c>
      <c r="F8331" s="9" t="s">
        <v>188</v>
      </c>
      <c r="G8331" s="9" t="s">
        <v>213</v>
      </c>
      <c r="H8331" s="9" t="s">
        <v>88</v>
      </c>
      <c r="I8331" s="9" t="s">
        <v>486</v>
      </c>
      <c r="J8331" s="9" t="s">
        <v>12555</v>
      </c>
      <c r="K8331" s="9" t="s">
        <v>303</v>
      </c>
      <c r="L8331" s="9" t="s">
        <v>216</v>
      </c>
      <c r="M8331" s="9" t="s">
        <v>3327</v>
      </c>
      <c r="N8331" s="9" t="s">
        <v>197</v>
      </c>
      <c r="O8331" s="9" t="s">
        <v>178</v>
      </c>
      <c r="P8331" s="9" t="s">
        <v>427</v>
      </c>
      <c r="Q8331" s="9" t="s">
        <v>219</v>
      </c>
      <c r="R8331" s="9">
        <v>0</v>
      </c>
      <c r="S8331" s="9">
        <v>51</v>
      </c>
      <c r="U8331" s="9" t="s">
        <v>266</v>
      </c>
      <c r="X8331" s="9">
        <f>INDEX(SLA_Policy!$D$2:$D$5,MATCH(F8331,SLA_Policy!$A$2:$A$5,0))</f>
        <v>72</v>
      </c>
      <c r="Y8331" s="9" t="str">
        <f>IF(E8331="Cancelled","Excluded",IF(D8331="",IF((SLA_Policy!$B$8-B8331)*24&gt;X8331,"Open - Breached","Open - On Track"),IF((D8331-B8331)*24&lt;=X8331,"Met","Breached")))</f>
        <v>Breached</v>
      </c>
    </row>
    <row r="8332" spans="1:25" x14ac:dyDescent="0.25">
      <c r="A8332" s="9" t="s">
        <v>12556</v>
      </c>
      <c r="B8332" s="23">
        <v>46156.6743055556</v>
      </c>
      <c r="C8332" s="23">
        <v>46156.6784722222</v>
      </c>
      <c r="D8332" s="23">
        <v>46157.348611111098</v>
      </c>
      <c r="E8332" s="9" t="s">
        <v>212</v>
      </c>
      <c r="F8332" s="9" t="s">
        <v>188</v>
      </c>
      <c r="G8332" s="9" t="s">
        <v>213</v>
      </c>
      <c r="H8332" s="9" t="s">
        <v>165</v>
      </c>
      <c r="I8332" s="9" t="s">
        <v>567</v>
      </c>
      <c r="J8332" s="9" t="s">
        <v>10874</v>
      </c>
      <c r="K8332" s="9" t="s">
        <v>246</v>
      </c>
      <c r="L8332" s="9" t="s">
        <v>351</v>
      </c>
      <c r="M8332" s="9" t="s">
        <v>1660</v>
      </c>
      <c r="N8332" s="9" t="s">
        <v>198</v>
      </c>
      <c r="O8332" s="9" t="s">
        <v>176</v>
      </c>
      <c r="P8332" s="9" t="s">
        <v>253</v>
      </c>
      <c r="Q8332" s="9" t="s">
        <v>219</v>
      </c>
      <c r="R8332" s="9">
        <v>0</v>
      </c>
      <c r="S8332" s="9">
        <v>16</v>
      </c>
      <c r="U8332" s="9" t="s">
        <v>266</v>
      </c>
      <c r="X8332" s="9">
        <f>INDEX(SLA_Policy!$D$2:$D$5,MATCH(F8332,SLA_Policy!$A$2:$A$5,0))</f>
        <v>72</v>
      </c>
      <c r="Y8332" s="9" t="str">
        <f>IF(E8332="Cancelled","Excluded",IF(D8332="",IF((SLA_Policy!$B$8-B8332)*24&gt;X8332,"Open - Breached","Open - On Track"),IF((D8332-B8332)*24&lt;=X8332,"Met","Breached")))</f>
        <v>Met</v>
      </c>
    </row>
    <row r="8333" spans="1:25" x14ac:dyDescent="0.25">
      <c r="A8333" s="9" t="s">
        <v>12557</v>
      </c>
      <c r="B8333" s="23">
        <v>46156.675000000003</v>
      </c>
      <c r="C8333" s="23">
        <v>46156.702083333301</v>
      </c>
      <c r="D8333" s="23">
        <v>46157.415972222203</v>
      </c>
      <c r="E8333" s="9" t="s">
        <v>212</v>
      </c>
      <c r="F8333" s="9" t="s">
        <v>189</v>
      </c>
      <c r="G8333" s="9" t="s">
        <v>236</v>
      </c>
      <c r="H8333" s="9" t="s">
        <v>167</v>
      </c>
      <c r="I8333" s="9" t="s">
        <v>255</v>
      </c>
      <c r="J8333" s="9" t="s">
        <v>11725</v>
      </c>
      <c r="K8333" s="9" t="s">
        <v>246</v>
      </c>
      <c r="L8333" s="9" t="s">
        <v>104</v>
      </c>
      <c r="M8333" s="9" t="s">
        <v>7242</v>
      </c>
      <c r="N8333" s="9" t="s">
        <v>197</v>
      </c>
      <c r="O8333" s="9" t="s">
        <v>116</v>
      </c>
      <c r="P8333" s="9" t="s">
        <v>525</v>
      </c>
      <c r="Q8333" s="9" t="s">
        <v>219</v>
      </c>
      <c r="R8333" s="9">
        <v>0</v>
      </c>
      <c r="S8333" s="9">
        <v>7</v>
      </c>
      <c r="U8333" s="9" t="s">
        <v>242</v>
      </c>
      <c r="W8333" s="9">
        <v>5</v>
      </c>
      <c r="X8333" s="9">
        <f>INDEX(SLA_Policy!$D$2:$D$5,MATCH(F8333,SLA_Policy!$A$2:$A$5,0))</f>
        <v>120</v>
      </c>
      <c r="Y8333" s="9" t="str">
        <f>IF(E8333="Cancelled","Excluded",IF(D8333="",IF((SLA_Policy!$B$8-B8333)*24&gt;X8333,"Open - Breached","Open - On Track"),IF((D8333-B8333)*24&lt;=X8333,"Met","Breached")))</f>
        <v>Met</v>
      </c>
    </row>
    <row r="8334" spans="1:25" x14ac:dyDescent="0.25">
      <c r="A8334" s="9" t="s">
        <v>12558</v>
      </c>
      <c r="B8334" s="23">
        <v>46156.685416666704</v>
      </c>
      <c r="C8334" s="23">
        <v>46156.758333333302</v>
      </c>
      <c r="D8334" s="23">
        <v>46160.354861111096</v>
      </c>
      <c r="E8334" s="9" t="s">
        <v>212</v>
      </c>
      <c r="F8334" s="9" t="s">
        <v>188</v>
      </c>
      <c r="G8334" s="9" t="s">
        <v>236</v>
      </c>
      <c r="H8334" s="9" t="s">
        <v>161</v>
      </c>
      <c r="I8334" s="9" t="s">
        <v>237</v>
      </c>
      <c r="J8334" s="9" t="s">
        <v>12559</v>
      </c>
      <c r="K8334" s="9" t="s">
        <v>246</v>
      </c>
      <c r="L8334" s="9" t="s">
        <v>282</v>
      </c>
      <c r="M8334" s="9" t="s">
        <v>822</v>
      </c>
      <c r="N8334" s="9" t="s">
        <v>196</v>
      </c>
      <c r="O8334" s="9" t="s">
        <v>177</v>
      </c>
      <c r="P8334" s="9" t="s">
        <v>457</v>
      </c>
      <c r="Q8334" s="9" t="s">
        <v>219</v>
      </c>
      <c r="R8334" s="9">
        <v>0</v>
      </c>
      <c r="S8334" s="9">
        <v>43</v>
      </c>
      <c r="U8334" s="9" t="s">
        <v>242</v>
      </c>
      <c r="X8334" s="9">
        <f>INDEX(SLA_Policy!$D$2:$D$5,MATCH(F8334,SLA_Policy!$A$2:$A$5,0))</f>
        <v>72</v>
      </c>
      <c r="Y8334" s="9" t="str">
        <f>IF(E8334="Cancelled","Excluded",IF(D8334="",IF((SLA_Policy!$B$8-B8334)*24&gt;X8334,"Open - Breached","Open - On Track"),IF((D8334-B8334)*24&lt;=X8334,"Met","Breached")))</f>
        <v>Breached</v>
      </c>
    </row>
    <row r="8335" spans="1:25" x14ac:dyDescent="0.25">
      <c r="A8335" s="9" t="s">
        <v>12560</v>
      </c>
      <c r="B8335" s="23">
        <v>46156.728472222203</v>
      </c>
      <c r="C8335" s="23">
        <v>46157.3215277778</v>
      </c>
      <c r="D8335" s="23">
        <v>46157.345138888901</v>
      </c>
      <c r="E8335" s="9" t="s">
        <v>212</v>
      </c>
      <c r="F8335" s="9" t="s">
        <v>188</v>
      </c>
      <c r="G8335" s="9" t="s">
        <v>213</v>
      </c>
      <c r="H8335" s="9" t="s">
        <v>166</v>
      </c>
      <c r="I8335" s="9" t="s">
        <v>286</v>
      </c>
      <c r="J8335" s="9" t="s">
        <v>2001</v>
      </c>
      <c r="K8335" s="9" t="s">
        <v>246</v>
      </c>
      <c r="L8335" s="9" t="s">
        <v>226</v>
      </c>
      <c r="M8335" s="9" t="s">
        <v>1307</v>
      </c>
      <c r="N8335" s="9" t="s">
        <v>197</v>
      </c>
      <c r="O8335" s="9" t="s">
        <v>181</v>
      </c>
      <c r="P8335" s="9" t="s">
        <v>668</v>
      </c>
      <c r="Q8335" s="9" t="s">
        <v>219</v>
      </c>
      <c r="R8335" s="9">
        <v>0</v>
      </c>
      <c r="S8335" s="9">
        <v>8</v>
      </c>
      <c r="U8335" s="9" t="s">
        <v>290</v>
      </c>
      <c r="W8335" s="9">
        <v>4</v>
      </c>
      <c r="X8335" s="9">
        <f>INDEX(SLA_Policy!$D$2:$D$5,MATCH(F8335,SLA_Policy!$A$2:$A$5,0))</f>
        <v>72</v>
      </c>
      <c r="Y8335" s="9" t="str">
        <f>IF(E8335="Cancelled","Excluded",IF(D8335="",IF((SLA_Policy!$B$8-B8335)*24&gt;X8335,"Open - Breached","Open - On Track"),IF((D8335-B8335)*24&lt;=X8335,"Met","Breached")))</f>
        <v>Met</v>
      </c>
    </row>
    <row r="8336" spans="1:25" x14ac:dyDescent="0.25">
      <c r="A8336" s="9" t="s">
        <v>12561</v>
      </c>
      <c r="B8336" s="23">
        <v>46156.777777777803</v>
      </c>
      <c r="C8336" s="23">
        <v>46157.352083333302</v>
      </c>
      <c r="D8336" s="23">
        <v>46157.434027777803</v>
      </c>
      <c r="E8336" s="9" t="s">
        <v>212</v>
      </c>
      <c r="F8336" s="9" t="s">
        <v>188</v>
      </c>
      <c r="G8336" s="9" t="s">
        <v>236</v>
      </c>
      <c r="H8336" s="9" t="s">
        <v>167</v>
      </c>
      <c r="I8336" s="9" t="s">
        <v>255</v>
      </c>
      <c r="J8336" s="9" t="s">
        <v>6228</v>
      </c>
      <c r="K8336" s="9" t="s">
        <v>215</v>
      </c>
      <c r="L8336" s="9" t="s">
        <v>216</v>
      </c>
      <c r="M8336" s="9" t="s">
        <v>1463</v>
      </c>
      <c r="N8336" s="9" t="s">
        <v>196</v>
      </c>
      <c r="O8336" s="9" t="s">
        <v>116</v>
      </c>
      <c r="P8336" s="9" t="s">
        <v>551</v>
      </c>
      <c r="Q8336" s="9" t="s">
        <v>219</v>
      </c>
      <c r="R8336" s="9">
        <v>1</v>
      </c>
      <c r="S8336" s="9">
        <v>94</v>
      </c>
      <c r="U8336" s="9" t="s">
        <v>242</v>
      </c>
      <c r="W8336" s="9">
        <v>3</v>
      </c>
      <c r="X8336" s="9">
        <f>INDEX(SLA_Policy!$D$2:$D$5,MATCH(F8336,SLA_Policy!$A$2:$A$5,0))</f>
        <v>72</v>
      </c>
      <c r="Y8336" s="9" t="str">
        <f>IF(E8336="Cancelled","Excluded",IF(D8336="",IF((SLA_Policy!$B$8-B8336)*24&gt;X8336,"Open - Breached","Open - On Track"),IF((D8336-B8336)*24&lt;=X8336,"Met","Breached")))</f>
        <v>Met</v>
      </c>
    </row>
    <row r="8337" spans="1:25" x14ac:dyDescent="0.25">
      <c r="A8337" s="9" t="s">
        <v>12562</v>
      </c>
      <c r="B8337" s="23">
        <v>46156.779861111099</v>
      </c>
      <c r="C8337" s="23">
        <v>46157.339583333298</v>
      </c>
      <c r="D8337" s="23">
        <v>46157.351388888899</v>
      </c>
      <c r="E8337" s="9" t="s">
        <v>212</v>
      </c>
      <c r="F8337" s="9" t="s">
        <v>189</v>
      </c>
      <c r="G8337" s="9" t="s">
        <v>213</v>
      </c>
      <c r="H8337" s="9" t="s">
        <v>161</v>
      </c>
      <c r="I8337" s="9" t="s">
        <v>389</v>
      </c>
      <c r="J8337" s="9" t="s">
        <v>435</v>
      </c>
      <c r="K8337" s="9" t="s">
        <v>246</v>
      </c>
      <c r="L8337" s="9" t="s">
        <v>226</v>
      </c>
      <c r="M8337" s="9" t="s">
        <v>1311</v>
      </c>
      <c r="N8337" s="9" t="s">
        <v>198</v>
      </c>
      <c r="O8337" s="9" t="s">
        <v>116</v>
      </c>
      <c r="P8337" s="9" t="s">
        <v>234</v>
      </c>
      <c r="Q8337" s="9" t="s">
        <v>219</v>
      </c>
      <c r="R8337" s="9">
        <v>0</v>
      </c>
      <c r="S8337" s="9">
        <v>14</v>
      </c>
      <c r="U8337" s="9" t="s">
        <v>266</v>
      </c>
      <c r="X8337" s="9">
        <f>INDEX(SLA_Policy!$D$2:$D$5,MATCH(F8337,SLA_Policy!$A$2:$A$5,0))</f>
        <v>120</v>
      </c>
      <c r="Y8337" s="9" t="str">
        <f>IF(E8337="Cancelled","Excluded",IF(D8337="",IF((SLA_Policy!$B$8-B8337)*24&gt;X8337,"Open - Breached","Open - On Track"),IF((D8337-B8337)*24&lt;=X8337,"Met","Breached")))</f>
        <v>Met</v>
      </c>
    </row>
    <row r="8338" spans="1:25" x14ac:dyDescent="0.25">
      <c r="A8338" s="9" t="s">
        <v>12563</v>
      </c>
      <c r="B8338" s="23">
        <v>46157.286111111098</v>
      </c>
      <c r="C8338" s="23">
        <v>46157.331250000003</v>
      </c>
      <c r="D8338" s="23">
        <v>46157.590277777803</v>
      </c>
      <c r="E8338" s="9" t="s">
        <v>212</v>
      </c>
      <c r="F8338" s="9" t="s">
        <v>188</v>
      </c>
      <c r="G8338" s="9" t="s">
        <v>213</v>
      </c>
      <c r="H8338" s="9" t="s">
        <v>167</v>
      </c>
      <c r="I8338" s="9" t="s">
        <v>362</v>
      </c>
      <c r="J8338" s="9" t="s">
        <v>12564</v>
      </c>
      <c r="K8338" s="9" t="s">
        <v>239</v>
      </c>
      <c r="L8338" s="9" t="s">
        <v>351</v>
      </c>
      <c r="M8338" s="9" t="s">
        <v>2415</v>
      </c>
      <c r="N8338" s="9" t="s">
        <v>196</v>
      </c>
      <c r="O8338" s="9" t="s">
        <v>176</v>
      </c>
      <c r="P8338" s="9" t="s">
        <v>330</v>
      </c>
      <c r="Q8338" s="9" t="s">
        <v>219</v>
      </c>
      <c r="R8338" s="9">
        <v>0</v>
      </c>
      <c r="S8338" s="9">
        <v>70</v>
      </c>
      <c r="T8338" s="9" t="s">
        <v>220</v>
      </c>
      <c r="U8338" s="9" t="s">
        <v>266</v>
      </c>
      <c r="X8338" s="9">
        <f>INDEX(SLA_Policy!$D$2:$D$5,MATCH(F8338,SLA_Policy!$A$2:$A$5,0))</f>
        <v>72</v>
      </c>
      <c r="Y8338" s="9" t="str">
        <f>IF(E8338="Cancelled","Excluded",IF(D8338="",IF((SLA_Policy!$B$8-B8338)*24&gt;X8338,"Open - Breached","Open - On Track"),IF((D8338-B8338)*24&lt;=X8338,"Met","Breached")))</f>
        <v>Met</v>
      </c>
    </row>
    <row r="8339" spans="1:25" x14ac:dyDescent="0.25">
      <c r="A8339" s="9" t="s">
        <v>12565</v>
      </c>
      <c r="B8339" s="23">
        <v>46157.295138888898</v>
      </c>
      <c r="C8339" s="23">
        <v>46157.370833333298</v>
      </c>
      <c r="D8339" s="23">
        <v>46160.341666666704</v>
      </c>
      <c r="E8339" s="9" t="s">
        <v>212</v>
      </c>
      <c r="F8339" s="9" t="s">
        <v>189</v>
      </c>
      <c r="G8339" s="9" t="s">
        <v>213</v>
      </c>
      <c r="H8339" s="9" t="s">
        <v>164</v>
      </c>
      <c r="I8339" s="9" t="s">
        <v>339</v>
      </c>
      <c r="J8339" s="9" t="s">
        <v>4496</v>
      </c>
      <c r="K8339" s="9" t="s">
        <v>215</v>
      </c>
      <c r="L8339" s="9" t="s">
        <v>104</v>
      </c>
      <c r="M8339" s="9" t="s">
        <v>5250</v>
      </c>
      <c r="N8339" s="9" t="s">
        <v>196</v>
      </c>
      <c r="O8339" s="9" t="s">
        <v>116</v>
      </c>
      <c r="P8339" s="9" t="s">
        <v>218</v>
      </c>
      <c r="Q8339" s="9" t="s">
        <v>219</v>
      </c>
      <c r="R8339" s="9">
        <v>0</v>
      </c>
      <c r="S8339" s="9">
        <v>11</v>
      </c>
      <c r="T8339" s="9" t="s">
        <v>343</v>
      </c>
      <c r="U8339" s="9" t="s">
        <v>266</v>
      </c>
      <c r="X8339" s="9">
        <f>INDEX(SLA_Policy!$D$2:$D$5,MATCH(F8339,SLA_Policy!$A$2:$A$5,0))</f>
        <v>120</v>
      </c>
      <c r="Y8339" s="9" t="str">
        <f>IF(E8339="Cancelled","Excluded",IF(D8339="",IF((SLA_Policy!$B$8-B8339)*24&gt;X8339,"Open - Breached","Open - On Track"),IF((D8339-B8339)*24&lt;=X8339,"Met","Breached")))</f>
        <v>Met</v>
      </c>
    </row>
    <row r="8340" spans="1:25" x14ac:dyDescent="0.25">
      <c r="A8340" s="9" t="s">
        <v>12566</v>
      </c>
      <c r="B8340" s="23">
        <v>46157.307638888902</v>
      </c>
      <c r="C8340" s="23">
        <v>46157.311805555597</v>
      </c>
      <c r="D8340" s="23">
        <v>46160.338888888902</v>
      </c>
      <c r="E8340" s="9" t="s">
        <v>212</v>
      </c>
      <c r="F8340" s="9" t="s">
        <v>189</v>
      </c>
      <c r="G8340" s="9" t="s">
        <v>213</v>
      </c>
      <c r="H8340" s="9" t="s">
        <v>162</v>
      </c>
      <c r="I8340" s="9" t="s">
        <v>345</v>
      </c>
      <c r="J8340" s="9" t="s">
        <v>12567</v>
      </c>
      <c r="K8340" s="9" t="s">
        <v>225</v>
      </c>
      <c r="L8340" s="9" t="s">
        <v>104</v>
      </c>
      <c r="M8340" s="9" t="s">
        <v>5016</v>
      </c>
      <c r="N8340" s="9" t="s">
        <v>198</v>
      </c>
      <c r="O8340" s="9" t="s">
        <v>116</v>
      </c>
      <c r="P8340" s="9" t="s">
        <v>551</v>
      </c>
      <c r="Q8340" s="9" t="s">
        <v>219</v>
      </c>
      <c r="R8340" s="9">
        <v>0</v>
      </c>
      <c r="S8340" s="9">
        <v>45</v>
      </c>
      <c r="U8340" s="9" t="s">
        <v>248</v>
      </c>
      <c r="X8340" s="9">
        <f>INDEX(SLA_Policy!$D$2:$D$5,MATCH(F8340,SLA_Policy!$A$2:$A$5,0))</f>
        <v>120</v>
      </c>
      <c r="Y8340" s="9" t="str">
        <f>IF(E8340="Cancelled","Excluded",IF(D8340="",IF((SLA_Policy!$B$8-B8340)*24&gt;X8340,"Open - Breached","Open - On Track"),IF((D8340-B8340)*24&lt;=X8340,"Met","Breached")))</f>
        <v>Met</v>
      </c>
    </row>
    <row r="8341" spans="1:25" x14ac:dyDescent="0.25">
      <c r="A8341" s="9" t="s">
        <v>12568</v>
      </c>
      <c r="B8341" s="23">
        <v>46157.381249999999</v>
      </c>
      <c r="C8341" s="23">
        <v>46157.479861111096</v>
      </c>
      <c r="D8341" s="23">
        <v>46157.613888888904</v>
      </c>
      <c r="E8341" s="9" t="s">
        <v>212</v>
      </c>
      <c r="F8341" s="9" t="s">
        <v>188</v>
      </c>
      <c r="G8341" s="9" t="s">
        <v>236</v>
      </c>
      <c r="H8341" s="9" t="s">
        <v>163</v>
      </c>
      <c r="I8341" s="9" t="s">
        <v>327</v>
      </c>
      <c r="J8341" s="9" t="s">
        <v>4977</v>
      </c>
      <c r="K8341" s="9" t="s">
        <v>215</v>
      </c>
      <c r="L8341" s="9" t="s">
        <v>104</v>
      </c>
      <c r="M8341" s="9" t="s">
        <v>1534</v>
      </c>
      <c r="N8341" s="9" t="s">
        <v>196</v>
      </c>
      <c r="O8341" s="9" t="s">
        <v>176</v>
      </c>
      <c r="P8341" s="9" t="s">
        <v>253</v>
      </c>
      <c r="Q8341" s="9" t="s">
        <v>219</v>
      </c>
      <c r="R8341" s="9">
        <v>0</v>
      </c>
      <c r="S8341" s="9">
        <v>25</v>
      </c>
      <c r="U8341" s="9" t="s">
        <v>242</v>
      </c>
      <c r="X8341" s="9">
        <f>INDEX(SLA_Policy!$D$2:$D$5,MATCH(F8341,SLA_Policy!$A$2:$A$5,0))</f>
        <v>72</v>
      </c>
      <c r="Y8341" s="9" t="str">
        <f>IF(E8341="Cancelled","Excluded",IF(D8341="",IF((SLA_Policy!$B$8-B8341)*24&gt;X8341,"Open - Breached","Open - On Track"),IF((D8341-B8341)*24&lt;=X8341,"Met","Breached")))</f>
        <v>Met</v>
      </c>
    </row>
    <row r="8342" spans="1:25" x14ac:dyDescent="0.25">
      <c r="A8342" s="9" t="s">
        <v>12569</v>
      </c>
      <c r="B8342" s="23">
        <v>46157.391666666699</v>
      </c>
      <c r="C8342" s="23">
        <v>46157.418055555601</v>
      </c>
      <c r="D8342" s="23">
        <v>46157.529861111099</v>
      </c>
      <c r="E8342" s="9" t="s">
        <v>212</v>
      </c>
      <c r="F8342" s="9" t="s">
        <v>188</v>
      </c>
      <c r="G8342" s="9" t="s">
        <v>213</v>
      </c>
      <c r="H8342" s="9" t="s">
        <v>88</v>
      </c>
      <c r="I8342" s="9" t="s">
        <v>268</v>
      </c>
      <c r="J8342" s="9" t="s">
        <v>638</v>
      </c>
      <c r="K8342" s="9" t="s">
        <v>303</v>
      </c>
      <c r="L8342" s="9" t="s">
        <v>270</v>
      </c>
      <c r="M8342" s="9" t="s">
        <v>1263</v>
      </c>
      <c r="N8342" s="9" t="s">
        <v>199</v>
      </c>
      <c r="O8342" s="9" t="s">
        <v>176</v>
      </c>
      <c r="P8342" s="9" t="s">
        <v>503</v>
      </c>
      <c r="Q8342" s="9" t="s">
        <v>219</v>
      </c>
      <c r="R8342" s="9">
        <v>0</v>
      </c>
      <c r="S8342" s="9">
        <v>8</v>
      </c>
      <c r="T8342" s="9" t="s">
        <v>136</v>
      </c>
      <c r="U8342" s="9" t="s">
        <v>661</v>
      </c>
      <c r="X8342" s="9">
        <f>INDEX(SLA_Policy!$D$2:$D$5,MATCH(F8342,SLA_Policy!$A$2:$A$5,0))</f>
        <v>72</v>
      </c>
      <c r="Y8342" s="9" t="str">
        <f>IF(E8342="Cancelled","Excluded",IF(D8342="",IF((SLA_Policy!$B$8-B8342)*24&gt;X8342,"Open - Breached","Open - On Track"),IF((D8342-B8342)*24&lt;=X8342,"Met","Breached")))</f>
        <v>Met</v>
      </c>
    </row>
    <row r="8343" spans="1:25" x14ac:dyDescent="0.25">
      <c r="A8343" s="9" t="s">
        <v>12570</v>
      </c>
      <c r="B8343" s="23">
        <v>46157.407638888901</v>
      </c>
      <c r="C8343" s="23">
        <v>46157.672916666699</v>
      </c>
      <c r="D8343" s="23">
        <v>46157.694444444503</v>
      </c>
      <c r="E8343" s="9" t="s">
        <v>212</v>
      </c>
      <c r="F8343" s="9" t="s">
        <v>189</v>
      </c>
      <c r="G8343" s="9" t="s">
        <v>236</v>
      </c>
      <c r="H8343" s="9" t="s">
        <v>163</v>
      </c>
      <c r="I8343" s="9" t="s">
        <v>327</v>
      </c>
      <c r="J8343" s="9" t="s">
        <v>2755</v>
      </c>
      <c r="K8343" s="9" t="s">
        <v>246</v>
      </c>
      <c r="L8343" s="9" t="s">
        <v>104</v>
      </c>
      <c r="M8343" s="9" t="s">
        <v>1272</v>
      </c>
      <c r="N8343" s="9" t="s">
        <v>196</v>
      </c>
      <c r="O8343" s="9" t="s">
        <v>176</v>
      </c>
      <c r="P8343" s="9" t="s">
        <v>330</v>
      </c>
      <c r="Q8343" s="9" t="s">
        <v>219</v>
      </c>
      <c r="R8343" s="9">
        <v>0</v>
      </c>
      <c r="S8343" s="9">
        <v>11</v>
      </c>
      <c r="U8343" s="9" t="s">
        <v>242</v>
      </c>
      <c r="X8343" s="9">
        <f>INDEX(SLA_Policy!$D$2:$D$5,MATCH(F8343,SLA_Policy!$A$2:$A$5,0))</f>
        <v>120</v>
      </c>
      <c r="Y8343" s="9" t="str">
        <f>IF(E8343="Cancelled","Excluded",IF(D8343="",IF((SLA_Policy!$B$8-B8343)*24&gt;X8343,"Open - Breached","Open - On Track"),IF((D8343-B8343)*24&lt;=X8343,"Met","Breached")))</f>
        <v>Met</v>
      </c>
    </row>
    <row r="8344" spans="1:25" x14ac:dyDescent="0.25">
      <c r="A8344" s="9" t="s">
        <v>12571</v>
      </c>
      <c r="B8344" s="23">
        <v>46157.416666666701</v>
      </c>
      <c r="C8344" s="23">
        <v>46157.421527777798</v>
      </c>
      <c r="D8344" s="23">
        <v>46157.468055555597</v>
      </c>
      <c r="E8344" s="9" t="s">
        <v>212</v>
      </c>
      <c r="F8344" s="9" t="s">
        <v>188</v>
      </c>
      <c r="G8344" s="9" t="s">
        <v>213</v>
      </c>
      <c r="H8344" s="9" t="s">
        <v>161</v>
      </c>
      <c r="I8344" s="9" t="s">
        <v>389</v>
      </c>
      <c r="J8344" s="9" t="s">
        <v>786</v>
      </c>
      <c r="K8344" s="9" t="s">
        <v>246</v>
      </c>
      <c r="L8344" s="9" t="s">
        <v>311</v>
      </c>
      <c r="M8344" s="9" t="s">
        <v>5447</v>
      </c>
      <c r="N8344" s="9" t="s">
        <v>198</v>
      </c>
      <c r="O8344" s="9" t="s">
        <v>116</v>
      </c>
      <c r="P8344" s="9" t="s">
        <v>342</v>
      </c>
      <c r="Q8344" s="9" t="s">
        <v>219</v>
      </c>
      <c r="R8344" s="9">
        <v>0</v>
      </c>
      <c r="S8344" s="9">
        <v>2</v>
      </c>
      <c r="U8344" s="9" t="s">
        <v>221</v>
      </c>
      <c r="W8344" s="9">
        <v>3</v>
      </c>
      <c r="X8344" s="9">
        <f>INDEX(SLA_Policy!$D$2:$D$5,MATCH(F8344,SLA_Policy!$A$2:$A$5,0))</f>
        <v>72</v>
      </c>
      <c r="Y8344" s="9" t="str">
        <f>IF(E8344="Cancelled","Excluded",IF(D8344="",IF((SLA_Policy!$B$8-B8344)*24&gt;X8344,"Open - Breached","Open - On Track"),IF((D8344-B8344)*24&lt;=X8344,"Met","Breached")))</f>
        <v>Met</v>
      </c>
    </row>
    <row r="8345" spans="1:25" x14ac:dyDescent="0.25">
      <c r="A8345" s="9" t="s">
        <v>12572</v>
      </c>
      <c r="B8345" s="23">
        <v>46157.4375</v>
      </c>
      <c r="C8345" s="23">
        <v>46157.477083333302</v>
      </c>
      <c r="D8345" s="23">
        <v>46160.345833333296</v>
      </c>
      <c r="E8345" s="9" t="s">
        <v>212</v>
      </c>
      <c r="F8345" s="9" t="s">
        <v>188</v>
      </c>
      <c r="G8345" s="9" t="s">
        <v>213</v>
      </c>
      <c r="H8345" s="9" t="s">
        <v>165</v>
      </c>
      <c r="I8345" s="9" t="s">
        <v>469</v>
      </c>
      <c r="J8345" s="9" t="s">
        <v>1007</v>
      </c>
      <c r="K8345" s="9" t="s">
        <v>225</v>
      </c>
      <c r="L8345" s="9" t="s">
        <v>104</v>
      </c>
      <c r="M8345" s="9" t="s">
        <v>3171</v>
      </c>
      <c r="N8345" s="9" t="s">
        <v>196</v>
      </c>
      <c r="O8345" s="9" t="s">
        <v>176</v>
      </c>
      <c r="P8345" s="9" t="s">
        <v>419</v>
      </c>
      <c r="Q8345" s="9" t="s">
        <v>219</v>
      </c>
      <c r="R8345" s="9">
        <v>0</v>
      </c>
      <c r="S8345" s="9">
        <v>22</v>
      </c>
      <c r="U8345" s="9" t="s">
        <v>230</v>
      </c>
      <c r="X8345" s="9">
        <f>INDEX(SLA_Policy!$D$2:$D$5,MATCH(F8345,SLA_Policy!$A$2:$A$5,0))</f>
        <v>72</v>
      </c>
      <c r="Y8345" s="9" t="str">
        <f>IF(E8345="Cancelled","Excluded",IF(D8345="",IF((SLA_Policy!$B$8-B8345)*24&gt;X8345,"Open - Breached","Open - On Track"),IF((D8345-B8345)*24&lt;=X8345,"Met","Breached")))</f>
        <v>Met</v>
      </c>
    </row>
    <row r="8346" spans="1:25" x14ac:dyDescent="0.25">
      <c r="A8346" s="9" t="s">
        <v>12573</v>
      </c>
      <c r="B8346" s="23">
        <v>46157.438194444498</v>
      </c>
      <c r="C8346" s="23">
        <v>46157.463888888902</v>
      </c>
      <c r="D8346" s="23">
        <v>46160.314583333296</v>
      </c>
      <c r="E8346" s="9" t="s">
        <v>212</v>
      </c>
      <c r="F8346" s="9" t="s">
        <v>188</v>
      </c>
      <c r="G8346" s="9" t="s">
        <v>213</v>
      </c>
      <c r="H8346" s="9" t="s">
        <v>163</v>
      </c>
      <c r="I8346" s="9" t="s">
        <v>250</v>
      </c>
      <c r="J8346" s="9" t="s">
        <v>10590</v>
      </c>
      <c r="K8346" s="9" t="s">
        <v>303</v>
      </c>
      <c r="L8346" s="9" t="s">
        <v>311</v>
      </c>
      <c r="M8346" s="9" t="s">
        <v>12574</v>
      </c>
      <c r="N8346" s="9" t="s">
        <v>197</v>
      </c>
      <c r="O8346" s="9" t="s">
        <v>176</v>
      </c>
      <c r="P8346" s="9" t="s">
        <v>253</v>
      </c>
      <c r="Q8346" s="9" t="s">
        <v>219</v>
      </c>
      <c r="R8346" s="9">
        <v>0</v>
      </c>
      <c r="S8346" s="9">
        <v>33</v>
      </c>
      <c r="T8346" s="9" t="s">
        <v>136</v>
      </c>
      <c r="U8346" s="9" t="s">
        <v>230</v>
      </c>
      <c r="W8346" s="9">
        <v>4</v>
      </c>
      <c r="X8346" s="9">
        <f>INDEX(SLA_Policy!$D$2:$D$5,MATCH(F8346,SLA_Policy!$A$2:$A$5,0))</f>
        <v>72</v>
      </c>
      <c r="Y8346" s="9" t="str">
        <f>IF(E8346="Cancelled","Excluded",IF(D8346="",IF((SLA_Policy!$B$8-B8346)*24&gt;X8346,"Open - Breached","Open - On Track"),IF((D8346-B8346)*24&lt;=X8346,"Met","Breached")))</f>
        <v>Met</v>
      </c>
    </row>
    <row r="8347" spans="1:25" x14ac:dyDescent="0.25">
      <c r="A8347" s="9" t="s">
        <v>12575</v>
      </c>
      <c r="B8347" s="23">
        <v>46157.438888888901</v>
      </c>
      <c r="C8347" s="23">
        <v>46157.439583333296</v>
      </c>
      <c r="D8347" s="23">
        <v>46157.6118055556</v>
      </c>
      <c r="E8347" s="9" t="s">
        <v>212</v>
      </c>
      <c r="F8347" s="9" t="s">
        <v>188</v>
      </c>
      <c r="G8347" s="9" t="s">
        <v>213</v>
      </c>
      <c r="H8347" s="9" t="s">
        <v>167</v>
      </c>
      <c r="I8347" s="9" t="s">
        <v>684</v>
      </c>
      <c r="J8347" s="9" t="s">
        <v>3394</v>
      </c>
      <c r="K8347" s="9" t="s">
        <v>246</v>
      </c>
      <c r="L8347" s="9" t="s">
        <v>104</v>
      </c>
      <c r="M8347" s="9" t="s">
        <v>3593</v>
      </c>
      <c r="N8347" s="9" t="s">
        <v>200</v>
      </c>
      <c r="O8347" s="9" t="s">
        <v>116</v>
      </c>
      <c r="P8347" s="9" t="s">
        <v>234</v>
      </c>
      <c r="Q8347" s="9" t="s">
        <v>219</v>
      </c>
      <c r="R8347" s="9">
        <v>0</v>
      </c>
      <c r="S8347" s="9">
        <v>5</v>
      </c>
      <c r="U8347" s="9" t="s">
        <v>290</v>
      </c>
      <c r="X8347" s="9">
        <f>INDEX(SLA_Policy!$D$2:$D$5,MATCH(F8347,SLA_Policy!$A$2:$A$5,0))</f>
        <v>72</v>
      </c>
      <c r="Y8347" s="9" t="str">
        <f>IF(E8347="Cancelled","Excluded",IF(D8347="",IF((SLA_Policy!$B$8-B8347)*24&gt;X8347,"Open - Breached","Open - On Track"),IF((D8347-B8347)*24&lt;=X8347,"Met","Breached")))</f>
        <v>Met</v>
      </c>
    </row>
    <row r="8348" spans="1:25" x14ac:dyDescent="0.25">
      <c r="A8348" s="9" t="s">
        <v>12576</v>
      </c>
      <c r="B8348" s="23">
        <v>46157.4465277778</v>
      </c>
      <c r="C8348" s="23">
        <v>46157.502083333296</v>
      </c>
      <c r="D8348" s="23">
        <v>46160.360416666699</v>
      </c>
      <c r="E8348" s="9" t="s">
        <v>212</v>
      </c>
      <c r="F8348" s="9" t="s">
        <v>189</v>
      </c>
      <c r="G8348" s="9" t="s">
        <v>236</v>
      </c>
      <c r="H8348" s="9" t="s">
        <v>161</v>
      </c>
      <c r="I8348" s="9" t="s">
        <v>237</v>
      </c>
      <c r="J8348" s="9" t="s">
        <v>1533</v>
      </c>
      <c r="K8348" s="9" t="s">
        <v>246</v>
      </c>
      <c r="L8348" s="9" t="s">
        <v>104</v>
      </c>
      <c r="M8348" s="9" t="s">
        <v>2139</v>
      </c>
      <c r="N8348" s="9" t="s">
        <v>196</v>
      </c>
      <c r="O8348" s="9" t="s">
        <v>177</v>
      </c>
      <c r="P8348" s="9" t="s">
        <v>457</v>
      </c>
      <c r="Q8348" s="9" t="s">
        <v>219</v>
      </c>
      <c r="R8348" s="9">
        <v>0</v>
      </c>
      <c r="S8348" s="9">
        <v>5</v>
      </c>
      <c r="U8348" s="9" t="s">
        <v>242</v>
      </c>
      <c r="X8348" s="9">
        <f>INDEX(SLA_Policy!$D$2:$D$5,MATCH(F8348,SLA_Policy!$A$2:$A$5,0))</f>
        <v>120</v>
      </c>
      <c r="Y8348" s="9" t="str">
        <f>IF(E8348="Cancelled","Excluded",IF(D8348="",IF((SLA_Policy!$B$8-B8348)*24&gt;X8348,"Open - Breached","Open - On Track"),IF((D8348-B8348)*24&lt;=X8348,"Met","Breached")))</f>
        <v>Met</v>
      </c>
    </row>
    <row r="8349" spans="1:25" x14ac:dyDescent="0.25">
      <c r="A8349" s="9" t="s">
        <v>12577</v>
      </c>
      <c r="B8349" s="23">
        <v>46157.45</v>
      </c>
      <c r="C8349" s="23">
        <v>46157.4555555556</v>
      </c>
      <c r="D8349" s="23">
        <v>46157.465277777803</v>
      </c>
      <c r="E8349" s="9" t="s">
        <v>212</v>
      </c>
      <c r="F8349" s="9" t="s">
        <v>186</v>
      </c>
      <c r="G8349" s="9" t="s">
        <v>213</v>
      </c>
      <c r="H8349" s="9" t="s">
        <v>88</v>
      </c>
      <c r="I8349" s="9" t="s">
        <v>92</v>
      </c>
      <c r="J8349" s="9" t="s">
        <v>917</v>
      </c>
      <c r="K8349" s="9" t="s">
        <v>215</v>
      </c>
      <c r="L8349" s="9" t="s">
        <v>351</v>
      </c>
      <c r="M8349" s="9" t="s">
        <v>352</v>
      </c>
      <c r="N8349" s="9" t="s">
        <v>197</v>
      </c>
      <c r="O8349" s="9" t="s">
        <v>116</v>
      </c>
      <c r="P8349" s="9" t="s">
        <v>525</v>
      </c>
      <c r="Q8349" s="9" t="s">
        <v>273</v>
      </c>
      <c r="R8349" s="9">
        <v>0</v>
      </c>
      <c r="S8349" s="9">
        <v>22</v>
      </c>
      <c r="T8349" s="9" t="s">
        <v>322</v>
      </c>
      <c r="U8349" s="9" t="s">
        <v>290</v>
      </c>
      <c r="X8349" s="9">
        <f>INDEX(SLA_Policy!$D$2:$D$5,MATCH(F8349,SLA_Policy!$A$2:$A$5,0))</f>
        <v>4</v>
      </c>
      <c r="Y8349" s="9" t="str">
        <f>IF(E8349="Cancelled","Excluded",IF(D8349="",IF((SLA_Policy!$B$8-B8349)*24&gt;X8349,"Open - Breached","Open - On Track"),IF((D8349-B8349)*24&lt;=X8349,"Met","Breached")))</f>
        <v>Met</v>
      </c>
    </row>
    <row r="8350" spans="1:25" x14ac:dyDescent="0.25">
      <c r="A8350" s="9" t="s">
        <v>12578</v>
      </c>
      <c r="B8350" s="23">
        <v>46157.452777777798</v>
      </c>
      <c r="C8350" s="23">
        <v>46157.453472222202</v>
      </c>
      <c r="D8350" s="23">
        <v>46157.5402777778</v>
      </c>
      <c r="E8350" s="9" t="s">
        <v>212</v>
      </c>
      <c r="F8350" s="9" t="s">
        <v>187</v>
      </c>
      <c r="G8350" s="9" t="s">
        <v>213</v>
      </c>
      <c r="H8350" s="9" t="s">
        <v>161</v>
      </c>
      <c r="I8350" s="9" t="s">
        <v>297</v>
      </c>
      <c r="J8350" s="9" t="s">
        <v>1248</v>
      </c>
      <c r="K8350" s="9" t="s">
        <v>246</v>
      </c>
      <c r="L8350" s="9" t="s">
        <v>104</v>
      </c>
      <c r="M8350" s="9" t="s">
        <v>2144</v>
      </c>
      <c r="N8350" s="9" t="s">
        <v>198</v>
      </c>
      <c r="O8350" s="9" t="s">
        <v>116</v>
      </c>
      <c r="P8350" s="9" t="s">
        <v>258</v>
      </c>
      <c r="Q8350" s="9" t="s">
        <v>219</v>
      </c>
      <c r="R8350" s="9">
        <v>1</v>
      </c>
      <c r="S8350" s="9">
        <v>16</v>
      </c>
      <c r="U8350" s="9" t="s">
        <v>221</v>
      </c>
      <c r="X8350" s="9">
        <f>INDEX(SLA_Policy!$D$2:$D$5,MATCH(F8350,SLA_Policy!$A$2:$A$5,0))</f>
        <v>8</v>
      </c>
      <c r="Y8350" s="9" t="str">
        <f>IF(E8350="Cancelled","Excluded",IF(D8350="",IF((SLA_Policy!$B$8-B8350)*24&gt;X8350,"Open - Breached","Open - On Track"),IF((D8350-B8350)*24&lt;=X8350,"Met","Breached")))</f>
        <v>Met</v>
      </c>
    </row>
    <row r="8351" spans="1:25" x14ac:dyDescent="0.25">
      <c r="A8351" s="9" t="s">
        <v>12579</v>
      </c>
      <c r="B8351" s="23">
        <v>46157.453472222202</v>
      </c>
      <c r="C8351" s="23">
        <v>46157.4819444444</v>
      </c>
      <c r="D8351" s="23">
        <v>46157.551388888904</v>
      </c>
      <c r="E8351" s="9" t="s">
        <v>212</v>
      </c>
      <c r="F8351" s="9" t="s">
        <v>188</v>
      </c>
      <c r="G8351" s="9" t="s">
        <v>213</v>
      </c>
      <c r="H8351" s="9" t="s">
        <v>162</v>
      </c>
      <c r="I8351" s="9" t="s">
        <v>393</v>
      </c>
      <c r="J8351" s="9" t="s">
        <v>1326</v>
      </c>
      <c r="K8351" s="9" t="s">
        <v>303</v>
      </c>
      <c r="L8351" s="9" t="s">
        <v>216</v>
      </c>
      <c r="M8351" s="9" t="s">
        <v>2669</v>
      </c>
      <c r="N8351" s="9" t="s">
        <v>196</v>
      </c>
      <c r="O8351" s="9" t="s">
        <v>176</v>
      </c>
      <c r="P8351" s="9" t="s">
        <v>330</v>
      </c>
      <c r="Q8351" s="9" t="s">
        <v>219</v>
      </c>
      <c r="R8351" s="9">
        <v>0</v>
      </c>
      <c r="S8351" s="9">
        <v>21</v>
      </c>
      <c r="U8351" s="9" t="s">
        <v>661</v>
      </c>
      <c r="X8351" s="9">
        <f>INDEX(SLA_Policy!$D$2:$D$5,MATCH(F8351,SLA_Policy!$A$2:$A$5,0))</f>
        <v>72</v>
      </c>
      <c r="Y8351" s="9" t="str">
        <f>IF(E8351="Cancelled","Excluded",IF(D8351="",IF((SLA_Policy!$B$8-B8351)*24&gt;X8351,"Open - Breached","Open - On Track"),IF((D8351-B8351)*24&lt;=X8351,"Met","Breached")))</f>
        <v>Met</v>
      </c>
    </row>
    <row r="8352" spans="1:25" x14ac:dyDescent="0.25">
      <c r="A8352" s="9" t="s">
        <v>12580</v>
      </c>
      <c r="B8352" s="23">
        <v>46157.463888888902</v>
      </c>
      <c r="C8352" s="23">
        <v>46157.542361111096</v>
      </c>
      <c r="D8352" s="23">
        <v>46160.377777777801</v>
      </c>
      <c r="E8352" s="9" t="s">
        <v>212</v>
      </c>
      <c r="F8352" s="9" t="s">
        <v>188</v>
      </c>
      <c r="G8352" s="9" t="s">
        <v>236</v>
      </c>
      <c r="H8352" s="9" t="s">
        <v>161</v>
      </c>
      <c r="I8352" s="9" t="s">
        <v>237</v>
      </c>
      <c r="J8352" s="9" t="s">
        <v>5463</v>
      </c>
      <c r="K8352" s="9" t="s">
        <v>246</v>
      </c>
      <c r="L8352" s="9" t="s">
        <v>270</v>
      </c>
      <c r="M8352" s="9" t="s">
        <v>1865</v>
      </c>
      <c r="N8352" s="9" t="s">
        <v>196</v>
      </c>
      <c r="O8352" s="9" t="s">
        <v>177</v>
      </c>
      <c r="P8352" s="9" t="s">
        <v>300</v>
      </c>
      <c r="Q8352" s="9" t="s">
        <v>219</v>
      </c>
      <c r="R8352" s="9">
        <v>0</v>
      </c>
      <c r="S8352" s="9">
        <v>31</v>
      </c>
      <c r="U8352" s="9" t="s">
        <v>242</v>
      </c>
      <c r="X8352" s="9">
        <f>INDEX(SLA_Policy!$D$2:$D$5,MATCH(F8352,SLA_Policy!$A$2:$A$5,0))</f>
        <v>72</v>
      </c>
      <c r="Y8352" s="9" t="str">
        <f>IF(E8352="Cancelled","Excluded",IF(D8352="",IF((SLA_Policy!$B$8-B8352)*24&gt;X8352,"Open - Breached","Open - On Track"),IF((D8352-B8352)*24&lt;=X8352,"Met","Breached")))</f>
        <v>Met</v>
      </c>
    </row>
    <row r="8353" spans="1:25" x14ac:dyDescent="0.25">
      <c r="A8353" s="9" t="s">
        <v>12581</v>
      </c>
      <c r="B8353" s="23">
        <v>46157.487500000003</v>
      </c>
      <c r="C8353" s="23">
        <v>46157.782638888901</v>
      </c>
      <c r="D8353" s="23">
        <v>46160.333333333299</v>
      </c>
      <c r="E8353" s="9" t="s">
        <v>212</v>
      </c>
      <c r="F8353" s="9" t="s">
        <v>188</v>
      </c>
      <c r="G8353" s="9" t="s">
        <v>213</v>
      </c>
      <c r="H8353" s="9" t="s">
        <v>163</v>
      </c>
      <c r="I8353" s="9" t="s">
        <v>223</v>
      </c>
      <c r="J8353" s="9" t="s">
        <v>1366</v>
      </c>
      <c r="K8353" s="9" t="s">
        <v>276</v>
      </c>
      <c r="L8353" s="9" t="s">
        <v>12094</v>
      </c>
      <c r="M8353" s="9" t="s">
        <v>12582</v>
      </c>
      <c r="N8353" s="9" t="s">
        <v>196</v>
      </c>
      <c r="O8353" s="9" t="s">
        <v>176</v>
      </c>
      <c r="P8353" s="9" t="s">
        <v>228</v>
      </c>
      <c r="Q8353" s="9" t="s">
        <v>219</v>
      </c>
      <c r="R8353" s="9">
        <v>0</v>
      </c>
      <c r="S8353" s="9">
        <v>76</v>
      </c>
      <c r="T8353" s="9" t="s">
        <v>136</v>
      </c>
      <c r="U8353" s="9" t="s">
        <v>230</v>
      </c>
      <c r="X8353" s="9">
        <f>INDEX(SLA_Policy!$D$2:$D$5,MATCH(F8353,SLA_Policy!$A$2:$A$5,0))</f>
        <v>72</v>
      </c>
      <c r="Y8353" s="9" t="str">
        <f>IF(E8353="Cancelled","Excluded",IF(D8353="",IF((SLA_Policy!$B$8-B8353)*24&gt;X8353,"Open - Breached","Open - On Track"),IF((D8353-B8353)*24&lt;=X8353,"Met","Breached")))</f>
        <v>Met</v>
      </c>
    </row>
    <row r="8354" spans="1:25" x14ac:dyDescent="0.25">
      <c r="A8354" s="9" t="s">
        <v>12583</v>
      </c>
      <c r="B8354" s="23">
        <v>46157.497222222199</v>
      </c>
      <c r="C8354" s="23">
        <v>46157.570833333302</v>
      </c>
      <c r="D8354" s="23">
        <v>46160.366666666698</v>
      </c>
      <c r="E8354" s="9" t="s">
        <v>212</v>
      </c>
      <c r="F8354" s="9" t="s">
        <v>188</v>
      </c>
      <c r="G8354" s="9" t="s">
        <v>236</v>
      </c>
      <c r="H8354" s="9" t="s">
        <v>164</v>
      </c>
      <c r="I8354" s="9" t="s">
        <v>421</v>
      </c>
      <c r="J8354" s="9" t="s">
        <v>861</v>
      </c>
      <c r="K8354" s="9" t="s">
        <v>410</v>
      </c>
      <c r="L8354" s="9" t="s">
        <v>226</v>
      </c>
      <c r="M8354" s="9" t="s">
        <v>630</v>
      </c>
      <c r="N8354" s="9" t="s">
        <v>197</v>
      </c>
      <c r="O8354" s="9" t="s">
        <v>180</v>
      </c>
      <c r="P8354" s="9" t="s">
        <v>368</v>
      </c>
      <c r="Q8354" s="9" t="s">
        <v>219</v>
      </c>
      <c r="R8354" s="9">
        <v>0</v>
      </c>
      <c r="S8354" s="9">
        <v>16</v>
      </c>
      <c r="T8354" s="9" t="s">
        <v>343</v>
      </c>
      <c r="U8354" s="9" t="s">
        <v>242</v>
      </c>
      <c r="X8354" s="9">
        <f>INDEX(SLA_Policy!$D$2:$D$5,MATCH(F8354,SLA_Policy!$A$2:$A$5,0))</f>
        <v>72</v>
      </c>
      <c r="Y8354" s="9" t="str">
        <f>IF(E8354="Cancelled","Excluded",IF(D8354="",IF((SLA_Policy!$B$8-B8354)*24&gt;X8354,"Open - Breached","Open - On Track"),IF((D8354-B8354)*24&lt;=X8354,"Met","Breached")))</f>
        <v>Met</v>
      </c>
    </row>
    <row r="8355" spans="1:25" x14ac:dyDescent="0.25">
      <c r="A8355" s="9" t="s">
        <v>12584</v>
      </c>
      <c r="B8355" s="23">
        <v>46157.532638888901</v>
      </c>
      <c r="C8355" s="23">
        <v>46157.543055555601</v>
      </c>
      <c r="D8355" s="23">
        <v>46157.715277777803</v>
      </c>
      <c r="E8355" s="9" t="s">
        <v>212</v>
      </c>
      <c r="F8355" s="9" t="s">
        <v>187</v>
      </c>
      <c r="G8355" s="9" t="s">
        <v>213</v>
      </c>
      <c r="H8355" s="9" t="s">
        <v>167</v>
      </c>
      <c r="I8355" s="9" t="s">
        <v>349</v>
      </c>
      <c r="J8355" s="9" t="s">
        <v>1197</v>
      </c>
      <c r="K8355" s="9" t="s">
        <v>276</v>
      </c>
      <c r="L8355" s="9" t="s">
        <v>12094</v>
      </c>
      <c r="M8355" s="9" t="s">
        <v>12585</v>
      </c>
      <c r="N8355" s="9" t="s">
        <v>196</v>
      </c>
      <c r="O8355" s="9" t="s">
        <v>180</v>
      </c>
      <c r="P8355" s="9" t="s">
        <v>368</v>
      </c>
      <c r="Q8355" s="9" t="s">
        <v>273</v>
      </c>
      <c r="R8355" s="9">
        <v>0</v>
      </c>
      <c r="S8355" s="9">
        <v>23</v>
      </c>
      <c r="U8355" s="9" t="s">
        <v>248</v>
      </c>
      <c r="X8355" s="9">
        <f>INDEX(SLA_Policy!$D$2:$D$5,MATCH(F8355,SLA_Policy!$A$2:$A$5,0))</f>
        <v>8</v>
      </c>
      <c r="Y8355" s="9" t="str">
        <f>IF(E8355="Cancelled","Excluded",IF(D8355="",IF((SLA_Policy!$B$8-B8355)*24&gt;X8355,"Open - Breached","Open - On Track"),IF((D8355-B8355)*24&lt;=X8355,"Met","Breached")))</f>
        <v>Met</v>
      </c>
    </row>
    <row r="8356" spans="1:25" x14ac:dyDescent="0.25">
      <c r="A8356" s="9" t="s">
        <v>12586</v>
      </c>
      <c r="B8356" s="23">
        <v>46157.574305555601</v>
      </c>
      <c r="C8356" s="23">
        <v>46157.581944444399</v>
      </c>
      <c r="D8356" s="23">
        <v>46157.686111111099</v>
      </c>
      <c r="E8356" s="9" t="s">
        <v>212</v>
      </c>
      <c r="F8356" s="9" t="s">
        <v>189</v>
      </c>
      <c r="G8356" s="9" t="s">
        <v>213</v>
      </c>
      <c r="H8356" s="9" t="s">
        <v>161</v>
      </c>
      <c r="I8356" s="9" t="s">
        <v>297</v>
      </c>
      <c r="J8356" s="9" t="s">
        <v>521</v>
      </c>
      <c r="K8356" s="9" t="s">
        <v>246</v>
      </c>
      <c r="L8356" s="9" t="s">
        <v>226</v>
      </c>
      <c r="M8356" s="9" t="s">
        <v>2251</v>
      </c>
      <c r="N8356" s="9" t="s">
        <v>198</v>
      </c>
      <c r="O8356" s="9" t="s">
        <v>177</v>
      </c>
      <c r="P8356" s="9" t="s">
        <v>457</v>
      </c>
      <c r="Q8356" s="9" t="s">
        <v>219</v>
      </c>
      <c r="R8356" s="9">
        <v>0</v>
      </c>
      <c r="S8356" s="9">
        <v>9</v>
      </c>
      <c r="U8356" s="9" t="s">
        <v>290</v>
      </c>
      <c r="W8356" s="9">
        <v>5</v>
      </c>
      <c r="X8356" s="9">
        <f>INDEX(SLA_Policy!$D$2:$D$5,MATCH(F8356,SLA_Policy!$A$2:$A$5,0))</f>
        <v>120</v>
      </c>
      <c r="Y8356" s="9" t="str">
        <f>IF(E8356="Cancelled","Excluded",IF(D8356="",IF((SLA_Policy!$B$8-B8356)*24&gt;X8356,"Open - Breached","Open - On Track"),IF((D8356-B8356)*24&lt;=X8356,"Met","Breached")))</f>
        <v>Met</v>
      </c>
    </row>
    <row r="8357" spans="1:25" x14ac:dyDescent="0.25">
      <c r="A8357" s="9" t="s">
        <v>12587</v>
      </c>
      <c r="B8357" s="23">
        <v>46157.577777777798</v>
      </c>
      <c r="C8357" s="23">
        <v>46157.586805555598</v>
      </c>
      <c r="D8357" s="23">
        <v>46157.757638888899</v>
      </c>
      <c r="E8357" s="9" t="s">
        <v>212</v>
      </c>
      <c r="F8357" s="9" t="s">
        <v>187</v>
      </c>
      <c r="G8357" s="9" t="s">
        <v>213</v>
      </c>
      <c r="H8357" s="9" t="s">
        <v>88</v>
      </c>
      <c r="I8357" s="9" t="s">
        <v>354</v>
      </c>
      <c r="J8357" s="9" t="s">
        <v>2954</v>
      </c>
      <c r="K8357" s="9" t="s">
        <v>215</v>
      </c>
      <c r="L8357" s="9" t="s">
        <v>371</v>
      </c>
      <c r="M8357" s="9" t="s">
        <v>372</v>
      </c>
      <c r="N8357" s="9" t="s">
        <v>198</v>
      </c>
      <c r="O8357" s="9" t="s">
        <v>178</v>
      </c>
      <c r="P8357" s="9" t="s">
        <v>360</v>
      </c>
      <c r="Q8357" s="9" t="s">
        <v>273</v>
      </c>
      <c r="R8357" s="9">
        <v>0</v>
      </c>
      <c r="S8357" s="9">
        <v>59</v>
      </c>
      <c r="T8357" s="9" t="s">
        <v>220</v>
      </c>
      <c r="U8357" s="9" t="s">
        <v>230</v>
      </c>
      <c r="X8357" s="9">
        <f>INDEX(SLA_Policy!$D$2:$D$5,MATCH(F8357,SLA_Policy!$A$2:$A$5,0))</f>
        <v>8</v>
      </c>
      <c r="Y8357" s="9" t="str">
        <f>IF(E8357="Cancelled","Excluded",IF(D8357="",IF((SLA_Policy!$B$8-B8357)*24&gt;X8357,"Open - Breached","Open - On Track"),IF((D8357-B8357)*24&lt;=X8357,"Met","Breached")))</f>
        <v>Met</v>
      </c>
    </row>
    <row r="8358" spans="1:25" x14ac:dyDescent="0.25">
      <c r="A8358" s="9" t="s">
        <v>12588</v>
      </c>
      <c r="B8358" s="23">
        <v>46157.593055555597</v>
      </c>
      <c r="C8358" s="23">
        <v>46157.642361111102</v>
      </c>
      <c r="D8358" s="23">
        <v>46161.763888888898</v>
      </c>
      <c r="E8358" s="9" t="s">
        <v>212</v>
      </c>
      <c r="F8358" s="9" t="s">
        <v>188</v>
      </c>
      <c r="G8358" s="9" t="s">
        <v>236</v>
      </c>
      <c r="H8358" s="9" t="s">
        <v>161</v>
      </c>
      <c r="I8358" s="9" t="s">
        <v>237</v>
      </c>
      <c r="J8358" s="9" t="s">
        <v>4218</v>
      </c>
      <c r="K8358" s="9" t="s">
        <v>239</v>
      </c>
      <c r="L8358" s="9" t="s">
        <v>293</v>
      </c>
      <c r="M8358" s="9" t="s">
        <v>6843</v>
      </c>
      <c r="N8358" s="9" t="s">
        <v>197</v>
      </c>
      <c r="O8358" s="9" t="s">
        <v>179</v>
      </c>
      <c r="P8358" s="9" t="s">
        <v>284</v>
      </c>
      <c r="Q8358" s="9" t="s">
        <v>219</v>
      </c>
      <c r="R8358" s="9">
        <v>0</v>
      </c>
      <c r="S8358" s="9">
        <v>20</v>
      </c>
      <c r="U8358" s="9" t="s">
        <v>242</v>
      </c>
      <c r="X8358" s="9">
        <f>INDEX(SLA_Policy!$D$2:$D$5,MATCH(F8358,SLA_Policy!$A$2:$A$5,0))</f>
        <v>72</v>
      </c>
      <c r="Y8358" s="9" t="str">
        <f>IF(E8358="Cancelled","Excluded",IF(D8358="",IF((SLA_Policy!$B$8-B8358)*24&gt;X8358,"Open - Breached","Open - On Track"),IF((D8358-B8358)*24&lt;=X8358,"Met","Breached")))</f>
        <v>Breached</v>
      </c>
    </row>
    <row r="8359" spans="1:25" x14ac:dyDescent="0.25">
      <c r="A8359" s="9" t="s">
        <v>12589</v>
      </c>
      <c r="B8359" s="23">
        <v>46157.630555555603</v>
      </c>
      <c r="C8359" s="23">
        <v>46157.631944444503</v>
      </c>
      <c r="D8359" s="23">
        <v>46160.379861111098</v>
      </c>
      <c r="E8359" s="9" t="s">
        <v>212</v>
      </c>
      <c r="F8359" s="9" t="s">
        <v>188</v>
      </c>
      <c r="G8359" s="9" t="s">
        <v>236</v>
      </c>
      <c r="H8359" s="9" t="s">
        <v>164</v>
      </c>
      <c r="I8359" s="9" t="s">
        <v>421</v>
      </c>
      <c r="J8359" s="9" t="s">
        <v>2202</v>
      </c>
      <c r="K8359" s="9" t="s">
        <v>246</v>
      </c>
      <c r="L8359" s="9" t="s">
        <v>216</v>
      </c>
      <c r="M8359" s="9" t="s">
        <v>12590</v>
      </c>
      <c r="N8359" s="9" t="s">
        <v>198</v>
      </c>
      <c r="O8359" s="9" t="s">
        <v>180</v>
      </c>
      <c r="P8359" s="9" t="s">
        <v>278</v>
      </c>
      <c r="Q8359" s="9" t="s">
        <v>219</v>
      </c>
      <c r="R8359" s="9">
        <v>0</v>
      </c>
      <c r="S8359" s="9">
        <v>35</v>
      </c>
      <c r="T8359" s="9" t="s">
        <v>464</v>
      </c>
      <c r="U8359" s="9" t="s">
        <v>242</v>
      </c>
      <c r="X8359" s="9">
        <f>INDEX(SLA_Policy!$D$2:$D$5,MATCH(F8359,SLA_Policy!$A$2:$A$5,0))</f>
        <v>72</v>
      </c>
      <c r="Y8359" s="9" t="str">
        <f>IF(E8359="Cancelled","Excluded",IF(D8359="",IF((SLA_Policy!$B$8-B8359)*24&gt;X8359,"Open - Breached","Open - On Track"),IF((D8359-B8359)*24&lt;=X8359,"Met","Breached")))</f>
        <v>Met</v>
      </c>
    </row>
    <row r="8360" spans="1:25" x14ac:dyDescent="0.25">
      <c r="A8360" s="9" t="s">
        <v>12591</v>
      </c>
      <c r="B8360" s="23">
        <v>46157.691666666702</v>
      </c>
      <c r="C8360" s="23">
        <v>46157.722916666702</v>
      </c>
      <c r="D8360" s="23">
        <v>46160.361111111102</v>
      </c>
      <c r="E8360" s="9" t="s">
        <v>212</v>
      </c>
      <c r="F8360" s="9" t="s">
        <v>188</v>
      </c>
      <c r="G8360" s="9" t="s">
        <v>213</v>
      </c>
      <c r="H8360" s="9" t="s">
        <v>164</v>
      </c>
      <c r="I8360" s="9" t="s">
        <v>339</v>
      </c>
      <c r="J8360" s="9" t="s">
        <v>1359</v>
      </c>
      <c r="K8360" s="9" t="s">
        <v>246</v>
      </c>
      <c r="L8360" s="9" t="s">
        <v>104</v>
      </c>
      <c r="M8360" s="9" t="s">
        <v>1426</v>
      </c>
      <c r="N8360" s="9" t="s">
        <v>197</v>
      </c>
      <c r="O8360" s="9" t="s">
        <v>180</v>
      </c>
      <c r="P8360" s="9" t="s">
        <v>368</v>
      </c>
      <c r="Q8360" s="9" t="s">
        <v>219</v>
      </c>
      <c r="R8360" s="9">
        <v>0</v>
      </c>
      <c r="S8360" s="9">
        <v>16</v>
      </c>
      <c r="T8360" s="9" t="s">
        <v>343</v>
      </c>
      <c r="U8360" s="9" t="s">
        <v>266</v>
      </c>
      <c r="X8360" s="9">
        <f>INDEX(SLA_Policy!$D$2:$D$5,MATCH(F8360,SLA_Policy!$A$2:$A$5,0))</f>
        <v>72</v>
      </c>
      <c r="Y8360" s="9" t="str">
        <f>IF(E8360="Cancelled","Excluded",IF(D8360="",IF((SLA_Policy!$B$8-B8360)*24&gt;X8360,"Open - Breached","Open - On Track"),IF((D8360-B8360)*24&lt;=X8360,"Met","Breached")))</f>
        <v>Met</v>
      </c>
    </row>
    <row r="8361" spans="1:25" x14ac:dyDescent="0.25">
      <c r="A8361" s="9" t="s">
        <v>12592</v>
      </c>
      <c r="B8361" s="23">
        <v>46157.703472222202</v>
      </c>
      <c r="C8361" s="23">
        <v>46157.722222222197</v>
      </c>
      <c r="D8361" s="23">
        <v>46160.367361111101</v>
      </c>
      <c r="E8361" s="9" t="s">
        <v>212</v>
      </c>
      <c r="F8361" s="9" t="s">
        <v>188</v>
      </c>
      <c r="G8361" s="9" t="s">
        <v>236</v>
      </c>
      <c r="H8361" s="9" t="s">
        <v>161</v>
      </c>
      <c r="I8361" s="9" t="s">
        <v>482</v>
      </c>
      <c r="J8361" s="9" t="s">
        <v>2529</v>
      </c>
      <c r="K8361" s="9" t="s">
        <v>262</v>
      </c>
      <c r="L8361" s="9" t="s">
        <v>311</v>
      </c>
      <c r="M8361" s="9" t="s">
        <v>1047</v>
      </c>
      <c r="N8361" s="9" t="s">
        <v>196</v>
      </c>
      <c r="O8361" s="9" t="s">
        <v>116</v>
      </c>
      <c r="P8361" s="9" t="s">
        <v>525</v>
      </c>
      <c r="Q8361" s="9" t="s">
        <v>219</v>
      </c>
      <c r="R8361" s="9">
        <v>0</v>
      </c>
      <c r="S8361" s="9">
        <v>108</v>
      </c>
      <c r="U8361" s="9" t="s">
        <v>242</v>
      </c>
      <c r="X8361" s="9">
        <f>INDEX(SLA_Policy!$D$2:$D$5,MATCH(F8361,SLA_Policy!$A$2:$A$5,0))</f>
        <v>72</v>
      </c>
      <c r="Y8361" s="9" t="str">
        <f>IF(E8361="Cancelled","Excluded",IF(D8361="",IF((SLA_Policy!$B$8-B8361)*24&gt;X8361,"Open - Breached","Open - On Track"),IF((D8361-B8361)*24&lt;=X8361,"Met","Breached")))</f>
        <v>Met</v>
      </c>
    </row>
    <row r="8362" spans="1:25" x14ac:dyDescent="0.25">
      <c r="A8362" s="9" t="s">
        <v>12593</v>
      </c>
      <c r="B8362" s="23">
        <v>46157.7055555556</v>
      </c>
      <c r="C8362" s="23">
        <v>46157.715972222199</v>
      </c>
      <c r="D8362" s="23">
        <v>46160.3881944444</v>
      </c>
      <c r="E8362" s="9" t="s">
        <v>212</v>
      </c>
      <c r="F8362" s="9" t="s">
        <v>188</v>
      </c>
      <c r="G8362" s="9" t="s">
        <v>213</v>
      </c>
      <c r="H8362" s="9" t="s">
        <v>162</v>
      </c>
      <c r="I8362" s="9" t="s">
        <v>244</v>
      </c>
      <c r="J8362" s="9" t="s">
        <v>10506</v>
      </c>
      <c r="K8362" s="9" t="s">
        <v>303</v>
      </c>
      <c r="L8362" s="9" t="s">
        <v>395</v>
      </c>
      <c r="M8362" s="9" t="s">
        <v>2547</v>
      </c>
      <c r="N8362" s="9" t="s">
        <v>196</v>
      </c>
      <c r="O8362" s="9" t="s">
        <v>116</v>
      </c>
      <c r="P8362" s="9" t="s">
        <v>342</v>
      </c>
      <c r="Q8362" s="9" t="s">
        <v>219</v>
      </c>
      <c r="R8362" s="9">
        <v>0</v>
      </c>
      <c r="S8362" s="9">
        <v>33</v>
      </c>
      <c r="U8362" s="9" t="s">
        <v>266</v>
      </c>
      <c r="W8362" s="9">
        <v>5</v>
      </c>
      <c r="X8362" s="9">
        <f>INDEX(SLA_Policy!$D$2:$D$5,MATCH(F8362,SLA_Policy!$A$2:$A$5,0))</f>
        <v>72</v>
      </c>
      <c r="Y8362" s="9" t="str">
        <f>IF(E8362="Cancelled","Excluded",IF(D8362="",IF((SLA_Policy!$B$8-B8362)*24&gt;X8362,"Open - Breached","Open - On Track"),IF((D8362-B8362)*24&lt;=X8362,"Met","Breached")))</f>
        <v>Met</v>
      </c>
    </row>
    <row r="8363" spans="1:25" x14ac:dyDescent="0.25">
      <c r="A8363" s="9" t="s">
        <v>12594</v>
      </c>
      <c r="B8363" s="23">
        <v>46157.746527777803</v>
      </c>
      <c r="C8363" s="23">
        <v>46157.747916666704</v>
      </c>
      <c r="D8363" s="23">
        <v>46160.320138888899</v>
      </c>
      <c r="E8363" s="9" t="s">
        <v>212</v>
      </c>
      <c r="F8363" s="9" t="s">
        <v>188</v>
      </c>
      <c r="G8363" s="9" t="s">
        <v>213</v>
      </c>
      <c r="H8363" s="9" t="s">
        <v>163</v>
      </c>
      <c r="I8363" s="9" t="s">
        <v>405</v>
      </c>
      <c r="J8363" s="9" t="s">
        <v>5980</v>
      </c>
      <c r="K8363" s="9" t="s">
        <v>225</v>
      </c>
      <c r="L8363" s="9" t="s">
        <v>216</v>
      </c>
      <c r="M8363" s="9" t="s">
        <v>4614</v>
      </c>
      <c r="N8363" s="9" t="s">
        <v>200</v>
      </c>
      <c r="O8363" s="9" t="s">
        <v>116</v>
      </c>
      <c r="P8363" s="9" t="s">
        <v>218</v>
      </c>
      <c r="Q8363" s="9" t="s">
        <v>219</v>
      </c>
      <c r="R8363" s="9">
        <v>0</v>
      </c>
      <c r="S8363" s="9">
        <v>17</v>
      </c>
      <c r="U8363" s="9" t="s">
        <v>230</v>
      </c>
      <c r="W8363" s="9">
        <v>5</v>
      </c>
      <c r="X8363" s="9">
        <f>INDEX(SLA_Policy!$D$2:$D$5,MATCH(F8363,SLA_Policy!$A$2:$A$5,0))</f>
        <v>72</v>
      </c>
      <c r="Y8363" s="9" t="str">
        <f>IF(E8363="Cancelled","Excluded",IF(D8363="",IF((SLA_Policy!$B$8-B8363)*24&gt;X8363,"Open - Breached","Open - On Track"),IF((D8363-B8363)*24&lt;=X8363,"Met","Breached")))</f>
        <v>Met</v>
      </c>
    </row>
    <row r="8364" spans="1:25" x14ac:dyDescent="0.25">
      <c r="A8364" s="9" t="s">
        <v>12595</v>
      </c>
      <c r="B8364" s="23">
        <v>46157.78125</v>
      </c>
      <c r="C8364" s="23">
        <v>46157.787499999999</v>
      </c>
      <c r="D8364" s="23">
        <v>46160.336111111101</v>
      </c>
      <c r="E8364" s="9" t="s">
        <v>212</v>
      </c>
      <c r="F8364" s="9" t="s">
        <v>189</v>
      </c>
      <c r="G8364" s="9" t="s">
        <v>213</v>
      </c>
      <c r="H8364" s="9" t="s">
        <v>88</v>
      </c>
      <c r="I8364" s="9" t="s">
        <v>268</v>
      </c>
      <c r="J8364" s="9" t="s">
        <v>7717</v>
      </c>
      <c r="K8364" s="9" t="s">
        <v>246</v>
      </c>
      <c r="L8364" s="9" t="s">
        <v>216</v>
      </c>
      <c r="M8364" s="9" t="s">
        <v>1094</v>
      </c>
      <c r="N8364" s="9" t="s">
        <v>199</v>
      </c>
      <c r="O8364" s="9" t="s">
        <v>176</v>
      </c>
      <c r="P8364" s="9" t="s">
        <v>330</v>
      </c>
      <c r="Q8364" s="9" t="s">
        <v>219</v>
      </c>
      <c r="R8364" s="9">
        <v>0</v>
      </c>
      <c r="S8364" s="9">
        <v>11</v>
      </c>
      <c r="T8364" s="9" t="s">
        <v>136</v>
      </c>
      <c r="U8364" s="9" t="s">
        <v>266</v>
      </c>
      <c r="X8364" s="9">
        <f>INDEX(SLA_Policy!$D$2:$D$5,MATCH(F8364,SLA_Policy!$A$2:$A$5,0))</f>
        <v>120</v>
      </c>
      <c r="Y8364" s="9" t="str">
        <f>IF(E8364="Cancelled","Excluded",IF(D8364="",IF((SLA_Policy!$B$8-B8364)*24&gt;X8364,"Open - Breached","Open - On Track"),IF((D8364-B8364)*24&lt;=X8364,"Met","Breached")))</f>
        <v>Met</v>
      </c>
    </row>
    <row r="8365" spans="1:25" x14ac:dyDescent="0.25">
      <c r="A8365" s="9" t="s">
        <v>12596</v>
      </c>
      <c r="B8365" s="23">
        <v>46157.826388888898</v>
      </c>
      <c r="C8365" s="23">
        <v>46160.311805555597</v>
      </c>
      <c r="D8365" s="23">
        <v>46160.327777777798</v>
      </c>
      <c r="E8365" s="9" t="s">
        <v>212</v>
      </c>
      <c r="F8365" s="9" t="s">
        <v>189</v>
      </c>
      <c r="G8365" s="9" t="s">
        <v>236</v>
      </c>
      <c r="H8365" s="9" t="s">
        <v>167</v>
      </c>
      <c r="I8365" s="9" t="s">
        <v>255</v>
      </c>
      <c r="J8365" s="9" t="s">
        <v>7515</v>
      </c>
      <c r="K8365" s="9" t="s">
        <v>215</v>
      </c>
      <c r="L8365" s="9" t="s">
        <v>371</v>
      </c>
      <c r="M8365" s="9" t="s">
        <v>2366</v>
      </c>
      <c r="N8365" s="9" t="s">
        <v>196</v>
      </c>
      <c r="O8365" s="9" t="s">
        <v>116</v>
      </c>
      <c r="P8365" s="9" t="s">
        <v>574</v>
      </c>
      <c r="Q8365" s="9" t="s">
        <v>219</v>
      </c>
      <c r="R8365" s="9">
        <v>0</v>
      </c>
      <c r="S8365" s="9">
        <v>76</v>
      </c>
      <c r="U8365" s="9" t="s">
        <v>242</v>
      </c>
      <c r="W8365" s="9">
        <v>4</v>
      </c>
      <c r="X8365" s="9">
        <f>INDEX(SLA_Policy!$D$2:$D$5,MATCH(F8365,SLA_Policy!$A$2:$A$5,0))</f>
        <v>120</v>
      </c>
      <c r="Y8365" s="9" t="str">
        <f>IF(E8365="Cancelled","Excluded",IF(D8365="",IF((SLA_Policy!$B$8-B8365)*24&gt;X8365,"Open - Breached","Open - On Track"),IF((D8365-B8365)*24&lt;=X8365,"Met","Breached")))</f>
        <v>Met</v>
      </c>
    </row>
    <row r="8366" spans="1:25" x14ac:dyDescent="0.25">
      <c r="A8366" s="9" t="s">
        <v>12597</v>
      </c>
      <c r="B8366" s="23">
        <v>46158.227083333302</v>
      </c>
      <c r="C8366" s="23">
        <v>46160.3034722222</v>
      </c>
      <c r="D8366" s="23">
        <v>46160.3215277778</v>
      </c>
      <c r="E8366" s="9" t="s">
        <v>212</v>
      </c>
      <c r="F8366" s="9" t="s">
        <v>189</v>
      </c>
      <c r="G8366" s="9" t="s">
        <v>213</v>
      </c>
      <c r="H8366" s="9" t="s">
        <v>88</v>
      </c>
      <c r="I8366" s="9" t="s">
        <v>486</v>
      </c>
      <c r="J8366" s="9" t="s">
        <v>12083</v>
      </c>
      <c r="K8366" s="9" t="s">
        <v>246</v>
      </c>
      <c r="L8366" s="9" t="s">
        <v>104</v>
      </c>
      <c r="M8366" s="9" t="s">
        <v>1888</v>
      </c>
      <c r="N8366" s="9" t="s">
        <v>198</v>
      </c>
      <c r="O8366" s="9" t="s">
        <v>178</v>
      </c>
      <c r="P8366" s="9" t="s">
        <v>321</v>
      </c>
      <c r="Q8366" s="9" t="s">
        <v>219</v>
      </c>
      <c r="R8366" s="9">
        <v>0</v>
      </c>
      <c r="S8366" s="9">
        <v>26</v>
      </c>
      <c r="U8366" s="9" t="s">
        <v>221</v>
      </c>
      <c r="X8366" s="9">
        <f>INDEX(SLA_Policy!$D$2:$D$5,MATCH(F8366,SLA_Policy!$A$2:$A$5,0))</f>
        <v>120</v>
      </c>
      <c r="Y8366" s="9" t="str">
        <f>IF(E8366="Cancelled","Excluded",IF(D8366="",IF((SLA_Policy!$B$8-B8366)*24&gt;X8366,"Open - Breached","Open - On Track"),IF((D8366-B8366)*24&lt;=X8366,"Met","Breached")))</f>
        <v>Met</v>
      </c>
    </row>
    <row r="8367" spans="1:25" x14ac:dyDescent="0.25">
      <c r="A8367" s="9" t="s">
        <v>12598</v>
      </c>
      <c r="B8367" s="23">
        <v>46158.809027777803</v>
      </c>
      <c r="C8367" s="23">
        <v>46160.347916666702</v>
      </c>
      <c r="D8367" s="23">
        <v>46160.378472222197</v>
      </c>
      <c r="E8367" s="9" t="s">
        <v>212</v>
      </c>
      <c r="F8367" s="9" t="s">
        <v>188</v>
      </c>
      <c r="G8367" s="9" t="s">
        <v>236</v>
      </c>
      <c r="H8367" s="9" t="s">
        <v>167</v>
      </c>
      <c r="I8367" s="9" t="s">
        <v>255</v>
      </c>
      <c r="J8367" s="9" t="s">
        <v>9294</v>
      </c>
      <c r="K8367" s="9" t="s">
        <v>246</v>
      </c>
      <c r="L8367" s="9" t="s">
        <v>293</v>
      </c>
      <c r="M8367" s="9" t="s">
        <v>3831</v>
      </c>
      <c r="N8367" s="9" t="s">
        <v>197</v>
      </c>
      <c r="O8367" s="9" t="s">
        <v>176</v>
      </c>
      <c r="P8367" s="9" t="s">
        <v>228</v>
      </c>
      <c r="Q8367" s="9" t="s">
        <v>219</v>
      </c>
      <c r="R8367" s="9">
        <v>0</v>
      </c>
      <c r="S8367" s="9">
        <v>45</v>
      </c>
      <c r="U8367" s="9" t="s">
        <v>242</v>
      </c>
      <c r="X8367" s="9">
        <f>INDEX(SLA_Policy!$D$2:$D$5,MATCH(F8367,SLA_Policy!$A$2:$A$5,0))</f>
        <v>72</v>
      </c>
      <c r="Y8367" s="9" t="str">
        <f>IF(E8367="Cancelled","Excluded",IF(D8367="",IF((SLA_Policy!$B$8-B8367)*24&gt;X8367,"Open - Breached","Open - On Track"),IF((D8367-B8367)*24&lt;=X8367,"Met","Breached")))</f>
        <v>Met</v>
      </c>
    </row>
    <row r="8368" spans="1:25" x14ac:dyDescent="0.25">
      <c r="A8368" s="9" t="s">
        <v>12599</v>
      </c>
      <c r="B8368" s="23">
        <v>46159.167361111096</v>
      </c>
      <c r="C8368" s="23">
        <v>46160.2993055556</v>
      </c>
      <c r="D8368" s="23">
        <v>46160.729861111096</v>
      </c>
      <c r="E8368" s="9" t="s">
        <v>212</v>
      </c>
      <c r="F8368" s="9" t="s">
        <v>189</v>
      </c>
      <c r="G8368" s="9" t="s">
        <v>213</v>
      </c>
      <c r="H8368" s="9" t="s">
        <v>88</v>
      </c>
      <c r="I8368" s="9" t="s">
        <v>354</v>
      </c>
      <c r="J8368" s="9" t="s">
        <v>4449</v>
      </c>
      <c r="K8368" s="9" t="s">
        <v>246</v>
      </c>
      <c r="L8368" s="9" t="s">
        <v>226</v>
      </c>
      <c r="M8368" s="9" t="s">
        <v>3294</v>
      </c>
      <c r="N8368" s="9" t="s">
        <v>196</v>
      </c>
      <c r="O8368" s="9" t="s">
        <v>178</v>
      </c>
      <c r="P8368" s="9" t="s">
        <v>272</v>
      </c>
      <c r="Q8368" s="9" t="s">
        <v>219</v>
      </c>
      <c r="R8368" s="9">
        <v>0</v>
      </c>
      <c r="S8368" s="9">
        <v>22</v>
      </c>
      <c r="T8368" s="9" t="s">
        <v>220</v>
      </c>
      <c r="U8368" s="9" t="s">
        <v>266</v>
      </c>
      <c r="W8368" s="9">
        <v>4</v>
      </c>
      <c r="X8368" s="9">
        <f>INDEX(SLA_Policy!$D$2:$D$5,MATCH(F8368,SLA_Policy!$A$2:$A$5,0))</f>
        <v>120</v>
      </c>
      <c r="Y8368" s="9" t="str">
        <f>IF(E8368="Cancelled","Excluded",IF(D8368="",IF((SLA_Policy!$B$8-B8368)*24&gt;X8368,"Open - Breached","Open - On Track"),IF((D8368-B8368)*24&lt;=X8368,"Met","Breached")))</f>
        <v>Met</v>
      </c>
    </row>
    <row r="8369" spans="1:25" x14ac:dyDescent="0.25">
      <c r="A8369" s="9" t="s">
        <v>12600</v>
      </c>
      <c r="B8369" s="23">
        <v>46159.627083333296</v>
      </c>
      <c r="C8369" s="23">
        <v>46160.336805555598</v>
      </c>
      <c r="D8369" s="23">
        <v>46160.344444444498</v>
      </c>
      <c r="E8369" s="9" t="s">
        <v>212</v>
      </c>
      <c r="F8369" s="9" t="s">
        <v>189</v>
      </c>
      <c r="G8369" s="9" t="s">
        <v>213</v>
      </c>
      <c r="H8369" s="9" t="s">
        <v>162</v>
      </c>
      <c r="I8369" s="9" t="s">
        <v>393</v>
      </c>
      <c r="J8369" s="9" t="s">
        <v>1122</v>
      </c>
      <c r="K8369" s="9" t="s">
        <v>246</v>
      </c>
      <c r="L8369" s="9" t="s">
        <v>311</v>
      </c>
      <c r="M8369" s="9" t="s">
        <v>3219</v>
      </c>
      <c r="N8369" s="9" t="s">
        <v>196</v>
      </c>
      <c r="O8369" s="9" t="s">
        <v>116</v>
      </c>
      <c r="P8369" s="9" t="s">
        <v>234</v>
      </c>
      <c r="Q8369" s="9" t="s">
        <v>219</v>
      </c>
      <c r="R8369" s="9">
        <v>0</v>
      </c>
      <c r="S8369" s="9">
        <v>30</v>
      </c>
      <c r="U8369" s="9" t="s">
        <v>266</v>
      </c>
      <c r="W8369" s="9">
        <v>4</v>
      </c>
      <c r="X8369" s="9">
        <f>INDEX(SLA_Policy!$D$2:$D$5,MATCH(F8369,SLA_Policy!$A$2:$A$5,0))</f>
        <v>120</v>
      </c>
      <c r="Y8369" s="9" t="str">
        <f>IF(E8369="Cancelled","Excluded",IF(D8369="",IF((SLA_Policy!$B$8-B8369)*24&gt;X8369,"Open - Breached","Open - On Track"),IF((D8369-B8369)*24&lt;=X8369,"Met","Breached")))</f>
        <v>Met</v>
      </c>
    </row>
    <row r="8370" spans="1:25" x14ac:dyDescent="0.25">
      <c r="A8370" s="9" t="s">
        <v>12601</v>
      </c>
      <c r="B8370" s="23">
        <v>46160.304166666698</v>
      </c>
      <c r="C8370" s="23">
        <v>46160.331944444399</v>
      </c>
      <c r="D8370" s="23">
        <v>46162.368750000001</v>
      </c>
      <c r="E8370" s="9" t="s">
        <v>212</v>
      </c>
      <c r="F8370" s="9" t="s">
        <v>188</v>
      </c>
      <c r="G8370" s="9" t="s">
        <v>213</v>
      </c>
      <c r="H8370" s="9" t="s">
        <v>88</v>
      </c>
      <c r="I8370" s="9" t="s">
        <v>486</v>
      </c>
      <c r="J8370" s="9" t="s">
        <v>12602</v>
      </c>
      <c r="K8370" s="9" t="s">
        <v>303</v>
      </c>
      <c r="L8370" s="9" t="s">
        <v>216</v>
      </c>
      <c r="M8370" s="9" t="s">
        <v>2669</v>
      </c>
      <c r="N8370" s="9" t="s">
        <v>196</v>
      </c>
      <c r="O8370" s="9" t="s">
        <v>178</v>
      </c>
      <c r="P8370" s="9" t="s">
        <v>272</v>
      </c>
      <c r="Q8370" s="9" t="s">
        <v>219</v>
      </c>
      <c r="R8370" s="9">
        <v>1</v>
      </c>
      <c r="S8370" s="9">
        <v>49</v>
      </c>
      <c r="U8370" s="9" t="s">
        <v>290</v>
      </c>
      <c r="X8370" s="9">
        <f>INDEX(SLA_Policy!$D$2:$D$5,MATCH(F8370,SLA_Policy!$A$2:$A$5,0))</f>
        <v>72</v>
      </c>
      <c r="Y8370" s="9" t="str">
        <f>IF(E8370="Cancelled","Excluded",IF(D8370="",IF((SLA_Policy!$B$8-B8370)*24&gt;X8370,"Open - Breached","Open - On Track"),IF((D8370-B8370)*24&lt;=X8370,"Met","Breached")))</f>
        <v>Met</v>
      </c>
    </row>
    <row r="8371" spans="1:25" x14ac:dyDescent="0.25">
      <c r="A8371" s="9" t="s">
        <v>12603</v>
      </c>
      <c r="B8371" s="23">
        <v>46160.304166666698</v>
      </c>
      <c r="C8371" s="23">
        <v>46160.318055555603</v>
      </c>
      <c r="D8371" s="23">
        <v>46160.583333333299</v>
      </c>
      <c r="E8371" s="9" t="s">
        <v>212</v>
      </c>
      <c r="F8371" s="9" t="s">
        <v>188</v>
      </c>
      <c r="G8371" s="9" t="s">
        <v>213</v>
      </c>
      <c r="H8371" s="9" t="s">
        <v>162</v>
      </c>
      <c r="I8371" s="9" t="s">
        <v>345</v>
      </c>
      <c r="J8371" s="9" t="s">
        <v>1136</v>
      </c>
      <c r="K8371" s="9" t="s">
        <v>303</v>
      </c>
      <c r="L8371" s="9" t="s">
        <v>293</v>
      </c>
      <c r="M8371" s="9" t="s">
        <v>2470</v>
      </c>
      <c r="N8371" s="9" t="s">
        <v>199</v>
      </c>
      <c r="O8371" s="9" t="s">
        <v>179</v>
      </c>
      <c r="P8371" s="9" t="s">
        <v>284</v>
      </c>
      <c r="Q8371" s="9" t="s">
        <v>219</v>
      </c>
      <c r="R8371" s="9">
        <v>0</v>
      </c>
      <c r="S8371" s="9">
        <v>16</v>
      </c>
      <c r="U8371" s="9" t="s">
        <v>266</v>
      </c>
      <c r="X8371" s="9">
        <f>INDEX(SLA_Policy!$D$2:$D$5,MATCH(F8371,SLA_Policy!$A$2:$A$5,0))</f>
        <v>72</v>
      </c>
      <c r="Y8371" s="9" t="str">
        <f>IF(E8371="Cancelled","Excluded",IF(D8371="",IF((SLA_Policy!$B$8-B8371)*24&gt;X8371,"Open - Breached","Open - On Track"),IF((D8371-B8371)*24&lt;=X8371,"Met","Breached")))</f>
        <v>Met</v>
      </c>
    </row>
    <row r="8372" spans="1:25" x14ac:dyDescent="0.25">
      <c r="A8372" s="9" t="s">
        <v>12604</v>
      </c>
      <c r="B8372" s="23">
        <v>46160.310416666704</v>
      </c>
      <c r="C8372" s="23">
        <v>46160.343055555597</v>
      </c>
      <c r="D8372" s="23">
        <v>46162.748611111099</v>
      </c>
      <c r="E8372" s="9" t="s">
        <v>212</v>
      </c>
      <c r="F8372" s="9" t="s">
        <v>189</v>
      </c>
      <c r="G8372" s="9" t="s">
        <v>236</v>
      </c>
      <c r="H8372" s="9" t="s">
        <v>164</v>
      </c>
      <c r="I8372" s="9" t="s">
        <v>421</v>
      </c>
      <c r="J8372" s="9" t="s">
        <v>1010</v>
      </c>
      <c r="K8372" s="9" t="s">
        <v>225</v>
      </c>
      <c r="L8372" s="9" t="s">
        <v>226</v>
      </c>
      <c r="M8372" s="9" t="s">
        <v>892</v>
      </c>
      <c r="N8372" s="9" t="s">
        <v>197</v>
      </c>
      <c r="O8372" s="9" t="s">
        <v>180</v>
      </c>
      <c r="P8372" s="9" t="s">
        <v>368</v>
      </c>
      <c r="Q8372" s="9" t="s">
        <v>219</v>
      </c>
      <c r="R8372" s="9">
        <v>0</v>
      </c>
      <c r="S8372" s="9">
        <v>18</v>
      </c>
      <c r="T8372" s="9" t="s">
        <v>343</v>
      </c>
      <c r="U8372" s="9" t="s">
        <v>242</v>
      </c>
      <c r="W8372" s="9">
        <v>5</v>
      </c>
      <c r="X8372" s="9">
        <f>INDEX(SLA_Policy!$D$2:$D$5,MATCH(F8372,SLA_Policy!$A$2:$A$5,0))</f>
        <v>120</v>
      </c>
      <c r="Y8372" s="9" t="str">
        <f>IF(E8372="Cancelled","Excluded",IF(D8372="",IF((SLA_Policy!$B$8-B8372)*24&gt;X8372,"Open - Breached","Open - On Track"),IF((D8372-B8372)*24&lt;=X8372,"Met","Breached")))</f>
        <v>Met</v>
      </c>
    </row>
    <row r="8373" spans="1:25" x14ac:dyDescent="0.25">
      <c r="A8373" s="9" t="s">
        <v>12605</v>
      </c>
      <c r="B8373" s="23">
        <v>46160.346527777801</v>
      </c>
      <c r="C8373" s="23">
        <v>46160.368750000001</v>
      </c>
      <c r="D8373" s="23">
        <v>46160.391666666699</v>
      </c>
      <c r="E8373" s="9" t="s">
        <v>212</v>
      </c>
      <c r="F8373" s="9" t="s">
        <v>188</v>
      </c>
      <c r="G8373" s="9" t="s">
        <v>213</v>
      </c>
      <c r="H8373" s="9" t="s">
        <v>162</v>
      </c>
      <c r="I8373" s="9" t="s">
        <v>393</v>
      </c>
      <c r="J8373" s="9" t="s">
        <v>1693</v>
      </c>
      <c r="K8373" s="9" t="s">
        <v>246</v>
      </c>
      <c r="L8373" s="9" t="s">
        <v>270</v>
      </c>
      <c r="M8373" s="9" t="s">
        <v>1816</v>
      </c>
      <c r="N8373" s="9" t="s">
        <v>196</v>
      </c>
      <c r="O8373" s="9" t="s">
        <v>116</v>
      </c>
      <c r="P8373" s="9" t="s">
        <v>258</v>
      </c>
      <c r="Q8373" s="9" t="s">
        <v>219</v>
      </c>
      <c r="R8373" s="9">
        <v>0</v>
      </c>
      <c r="S8373" s="9">
        <v>26</v>
      </c>
      <c r="U8373" s="9" t="s">
        <v>266</v>
      </c>
      <c r="W8373" s="9">
        <v>3</v>
      </c>
      <c r="X8373" s="9">
        <f>INDEX(SLA_Policy!$D$2:$D$5,MATCH(F8373,SLA_Policy!$A$2:$A$5,0))</f>
        <v>72</v>
      </c>
      <c r="Y8373" s="9" t="str">
        <f>IF(E8373="Cancelled","Excluded",IF(D8373="",IF((SLA_Policy!$B$8-B8373)*24&gt;X8373,"Open - Breached","Open - On Track"),IF((D8373-B8373)*24&lt;=X8373,"Met","Breached")))</f>
        <v>Met</v>
      </c>
    </row>
    <row r="8374" spans="1:25" x14ac:dyDescent="0.25">
      <c r="A8374" s="9" t="s">
        <v>12606</v>
      </c>
      <c r="B8374" s="23">
        <v>46160.360416666699</v>
      </c>
      <c r="C8374" s="23">
        <v>46160.420138888898</v>
      </c>
      <c r="D8374" s="23">
        <v>46162.340972222199</v>
      </c>
      <c r="E8374" s="9" t="s">
        <v>212</v>
      </c>
      <c r="F8374" s="9" t="s">
        <v>189</v>
      </c>
      <c r="G8374" s="9" t="s">
        <v>213</v>
      </c>
      <c r="H8374" s="9" t="s">
        <v>167</v>
      </c>
      <c r="I8374" s="9" t="s">
        <v>362</v>
      </c>
      <c r="J8374" s="9" t="s">
        <v>12607</v>
      </c>
      <c r="K8374" s="9" t="s">
        <v>246</v>
      </c>
      <c r="L8374" s="9" t="s">
        <v>311</v>
      </c>
      <c r="M8374" s="9" t="s">
        <v>423</v>
      </c>
      <c r="N8374" s="9" t="s">
        <v>200</v>
      </c>
      <c r="O8374" s="9" t="s">
        <v>116</v>
      </c>
      <c r="P8374" s="9" t="s">
        <v>295</v>
      </c>
      <c r="Q8374" s="9" t="s">
        <v>219</v>
      </c>
      <c r="R8374" s="9">
        <v>1</v>
      </c>
      <c r="S8374" s="9">
        <v>69</v>
      </c>
      <c r="U8374" s="9" t="s">
        <v>266</v>
      </c>
      <c r="W8374" s="9">
        <v>4</v>
      </c>
      <c r="X8374" s="9">
        <f>INDEX(SLA_Policy!$D$2:$D$5,MATCH(F8374,SLA_Policy!$A$2:$A$5,0))</f>
        <v>120</v>
      </c>
      <c r="Y8374" s="9" t="str">
        <f>IF(E8374="Cancelled","Excluded",IF(D8374="",IF((SLA_Policy!$B$8-B8374)*24&gt;X8374,"Open - Breached","Open - On Track"),IF((D8374-B8374)*24&lt;=X8374,"Met","Breached")))</f>
        <v>Met</v>
      </c>
    </row>
    <row r="8375" spans="1:25" x14ac:dyDescent="0.25">
      <c r="A8375" s="9" t="s">
        <v>12608</v>
      </c>
      <c r="B8375" s="23">
        <v>46160.3840277778</v>
      </c>
      <c r="C8375" s="23">
        <v>46160.392361111102</v>
      </c>
      <c r="D8375" s="23">
        <v>46162.3881944444</v>
      </c>
      <c r="E8375" s="9" t="s">
        <v>212</v>
      </c>
      <c r="F8375" s="9" t="s">
        <v>188</v>
      </c>
      <c r="G8375" s="9" t="s">
        <v>236</v>
      </c>
      <c r="H8375" s="9" t="s">
        <v>162</v>
      </c>
      <c r="I8375" s="9" t="s">
        <v>280</v>
      </c>
      <c r="J8375" s="9" t="s">
        <v>12609</v>
      </c>
      <c r="K8375" s="9" t="s">
        <v>246</v>
      </c>
      <c r="L8375" s="9" t="s">
        <v>351</v>
      </c>
      <c r="M8375" s="9" t="s">
        <v>1750</v>
      </c>
      <c r="N8375" s="9" t="s">
        <v>197</v>
      </c>
      <c r="O8375" s="9" t="s">
        <v>179</v>
      </c>
      <c r="P8375" s="9" t="s">
        <v>284</v>
      </c>
      <c r="Q8375" s="9" t="s">
        <v>219</v>
      </c>
      <c r="R8375" s="9">
        <v>0</v>
      </c>
      <c r="S8375" s="9">
        <v>17</v>
      </c>
      <c r="U8375" s="9" t="s">
        <v>242</v>
      </c>
      <c r="X8375" s="9">
        <f>INDEX(SLA_Policy!$D$2:$D$5,MATCH(F8375,SLA_Policy!$A$2:$A$5,0))</f>
        <v>72</v>
      </c>
      <c r="Y8375" s="9" t="str">
        <f>IF(E8375="Cancelled","Excluded",IF(D8375="",IF((SLA_Policy!$B$8-B8375)*24&gt;X8375,"Open - Breached","Open - On Track"),IF((D8375-B8375)*24&lt;=X8375,"Met","Breached")))</f>
        <v>Met</v>
      </c>
    </row>
    <row r="8376" spans="1:25" x14ac:dyDescent="0.25">
      <c r="A8376" s="9" t="s">
        <v>12610</v>
      </c>
      <c r="B8376" s="23">
        <v>46160.386111111096</v>
      </c>
      <c r="C8376" s="23">
        <v>46160.404861111099</v>
      </c>
      <c r="D8376" s="23">
        <v>46161.315277777801</v>
      </c>
      <c r="E8376" s="9" t="s">
        <v>212</v>
      </c>
      <c r="F8376" s="9" t="s">
        <v>189</v>
      </c>
      <c r="G8376" s="9" t="s">
        <v>213</v>
      </c>
      <c r="H8376" s="9" t="s">
        <v>167</v>
      </c>
      <c r="I8376" s="9" t="s">
        <v>362</v>
      </c>
      <c r="J8376" s="9" t="s">
        <v>3850</v>
      </c>
      <c r="K8376" s="9" t="s">
        <v>303</v>
      </c>
      <c r="L8376" s="9" t="s">
        <v>216</v>
      </c>
      <c r="M8376" s="9" t="s">
        <v>3327</v>
      </c>
      <c r="N8376" s="9" t="s">
        <v>199</v>
      </c>
      <c r="O8376" s="9" t="s">
        <v>176</v>
      </c>
      <c r="P8376" s="9" t="s">
        <v>330</v>
      </c>
      <c r="Q8376" s="9" t="s">
        <v>219</v>
      </c>
      <c r="R8376" s="9">
        <v>1</v>
      </c>
      <c r="S8376" s="9">
        <v>103</v>
      </c>
      <c r="U8376" s="9" t="s">
        <v>376</v>
      </c>
      <c r="X8376" s="9">
        <f>INDEX(SLA_Policy!$D$2:$D$5,MATCH(F8376,SLA_Policy!$A$2:$A$5,0))</f>
        <v>120</v>
      </c>
      <c r="Y8376" s="9" t="str">
        <f>IF(E8376="Cancelled","Excluded",IF(D8376="",IF((SLA_Policy!$B$8-B8376)*24&gt;X8376,"Open - Breached","Open - On Track"),IF((D8376-B8376)*24&lt;=X8376,"Met","Breached")))</f>
        <v>Met</v>
      </c>
    </row>
    <row r="8377" spans="1:25" x14ac:dyDescent="0.25">
      <c r="A8377" s="9" t="s">
        <v>12611</v>
      </c>
      <c r="B8377" s="23">
        <v>46160.389583333301</v>
      </c>
      <c r="C8377" s="23">
        <v>46160.702083333301</v>
      </c>
      <c r="D8377" s="23">
        <v>46164.364583333299</v>
      </c>
      <c r="E8377" s="9" t="s">
        <v>212</v>
      </c>
      <c r="F8377" s="9" t="s">
        <v>189</v>
      </c>
      <c r="G8377" s="9" t="s">
        <v>236</v>
      </c>
      <c r="H8377" s="9" t="s">
        <v>161</v>
      </c>
      <c r="I8377" s="9" t="s">
        <v>237</v>
      </c>
      <c r="J8377" s="9" t="s">
        <v>775</v>
      </c>
      <c r="K8377" s="9" t="s">
        <v>246</v>
      </c>
      <c r="L8377" s="9" t="s">
        <v>293</v>
      </c>
      <c r="M8377" s="9" t="s">
        <v>1059</v>
      </c>
      <c r="N8377" s="9" t="s">
        <v>196</v>
      </c>
      <c r="O8377" s="9" t="s">
        <v>177</v>
      </c>
      <c r="P8377" s="9" t="s">
        <v>457</v>
      </c>
      <c r="Q8377" s="9" t="s">
        <v>219</v>
      </c>
      <c r="R8377" s="9">
        <v>0</v>
      </c>
      <c r="S8377" s="9">
        <v>57</v>
      </c>
      <c r="U8377" s="9" t="s">
        <v>242</v>
      </c>
      <c r="X8377" s="9">
        <f>INDEX(SLA_Policy!$D$2:$D$5,MATCH(F8377,SLA_Policy!$A$2:$A$5,0))</f>
        <v>120</v>
      </c>
      <c r="Y8377" s="9" t="str">
        <f>IF(E8377="Cancelled","Excluded",IF(D8377="",IF((SLA_Policy!$B$8-B8377)*24&gt;X8377,"Open - Breached","Open - On Track"),IF((D8377-B8377)*24&lt;=X8377,"Met","Breached")))</f>
        <v>Met</v>
      </c>
    </row>
    <row r="8378" spans="1:25" x14ac:dyDescent="0.25">
      <c r="A8378" s="9" t="s">
        <v>12612</v>
      </c>
      <c r="B8378" s="23">
        <v>46160.393750000003</v>
      </c>
      <c r="C8378" s="23">
        <v>46160.441666666702</v>
      </c>
      <c r="D8378" s="23">
        <v>46160.545833333301</v>
      </c>
      <c r="E8378" s="9" t="s">
        <v>212</v>
      </c>
      <c r="F8378" s="9" t="s">
        <v>188</v>
      </c>
      <c r="G8378" s="9" t="s">
        <v>213</v>
      </c>
      <c r="H8378" s="9" t="s">
        <v>162</v>
      </c>
      <c r="I8378" s="9" t="s">
        <v>345</v>
      </c>
      <c r="J8378" s="9" t="s">
        <v>1136</v>
      </c>
      <c r="K8378" s="9" t="s">
        <v>246</v>
      </c>
      <c r="L8378" s="9" t="s">
        <v>311</v>
      </c>
      <c r="M8378" s="9" t="s">
        <v>6150</v>
      </c>
      <c r="N8378" s="9" t="s">
        <v>196</v>
      </c>
      <c r="O8378" s="9" t="s">
        <v>116</v>
      </c>
      <c r="P8378" s="9" t="s">
        <v>551</v>
      </c>
      <c r="Q8378" s="9" t="s">
        <v>219</v>
      </c>
      <c r="R8378" s="9">
        <v>0</v>
      </c>
      <c r="S8378" s="9">
        <v>24</v>
      </c>
      <c r="U8378" s="9" t="s">
        <v>266</v>
      </c>
      <c r="W8378" s="9">
        <v>4</v>
      </c>
      <c r="X8378" s="9">
        <f>INDEX(SLA_Policy!$D$2:$D$5,MATCH(F8378,SLA_Policy!$A$2:$A$5,0))</f>
        <v>72</v>
      </c>
      <c r="Y8378" s="9" t="str">
        <f>IF(E8378="Cancelled","Excluded",IF(D8378="",IF((SLA_Policy!$B$8-B8378)*24&gt;X8378,"Open - Breached","Open - On Track"),IF((D8378-B8378)*24&lt;=X8378,"Met","Breached")))</f>
        <v>Met</v>
      </c>
    </row>
    <row r="8379" spans="1:25" x14ac:dyDescent="0.25">
      <c r="A8379" s="9" t="s">
        <v>12613</v>
      </c>
      <c r="B8379" s="23">
        <v>46160.395833333299</v>
      </c>
      <c r="C8379" s="23">
        <v>46160.411111111098</v>
      </c>
      <c r="D8379" s="23">
        <v>46160.438194444498</v>
      </c>
      <c r="E8379" s="9" t="s">
        <v>212</v>
      </c>
      <c r="F8379" s="9" t="s">
        <v>189</v>
      </c>
      <c r="G8379" s="9" t="s">
        <v>213</v>
      </c>
      <c r="H8379" s="9" t="s">
        <v>161</v>
      </c>
      <c r="I8379" s="9" t="s">
        <v>389</v>
      </c>
      <c r="J8379" s="9" t="s">
        <v>786</v>
      </c>
      <c r="K8379" s="9" t="s">
        <v>215</v>
      </c>
      <c r="L8379" s="9" t="s">
        <v>104</v>
      </c>
      <c r="M8379" s="9" t="s">
        <v>2208</v>
      </c>
      <c r="N8379" s="9" t="s">
        <v>198</v>
      </c>
      <c r="O8379" s="9" t="s">
        <v>116</v>
      </c>
      <c r="P8379" s="9" t="s">
        <v>258</v>
      </c>
      <c r="Q8379" s="9" t="s">
        <v>219</v>
      </c>
      <c r="R8379" s="9">
        <v>0</v>
      </c>
      <c r="S8379" s="9">
        <v>5</v>
      </c>
      <c r="U8379" s="9" t="s">
        <v>221</v>
      </c>
      <c r="X8379" s="9">
        <f>INDEX(SLA_Policy!$D$2:$D$5,MATCH(F8379,SLA_Policy!$A$2:$A$5,0))</f>
        <v>120</v>
      </c>
      <c r="Y8379" s="9" t="str">
        <f>IF(E8379="Cancelled","Excluded",IF(D8379="",IF((SLA_Policy!$B$8-B8379)*24&gt;X8379,"Open - Breached","Open - On Track"),IF((D8379-B8379)*24&lt;=X8379,"Met","Breached")))</f>
        <v>Met</v>
      </c>
    </row>
    <row r="8380" spans="1:25" x14ac:dyDescent="0.25">
      <c r="A8380" s="9" t="s">
        <v>12614</v>
      </c>
      <c r="B8380" s="23">
        <v>46160.395833333299</v>
      </c>
      <c r="C8380" s="23">
        <v>46160.3972222222</v>
      </c>
      <c r="D8380" s="23">
        <v>46160.642361111102</v>
      </c>
      <c r="E8380" s="9" t="s">
        <v>212</v>
      </c>
      <c r="F8380" s="9" t="s">
        <v>189</v>
      </c>
      <c r="G8380" s="9" t="s">
        <v>213</v>
      </c>
      <c r="H8380" s="9" t="s">
        <v>161</v>
      </c>
      <c r="I8380" s="9" t="s">
        <v>297</v>
      </c>
      <c r="J8380" s="9" t="s">
        <v>6632</v>
      </c>
      <c r="K8380" s="9" t="s">
        <v>303</v>
      </c>
      <c r="L8380" s="9" t="s">
        <v>307</v>
      </c>
      <c r="M8380" s="9" t="s">
        <v>544</v>
      </c>
      <c r="N8380" s="9" t="s">
        <v>198</v>
      </c>
      <c r="O8380" s="9" t="s">
        <v>116</v>
      </c>
      <c r="P8380" s="9" t="s">
        <v>218</v>
      </c>
      <c r="Q8380" s="9" t="s">
        <v>219</v>
      </c>
      <c r="R8380" s="9">
        <v>0</v>
      </c>
      <c r="S8380" s="9">
        <v>23</v>
      </c>
      <c r="U8380" s="9" t="s">
        <v>221</v>
      </c>
      <c r="X8380" s="9">
        <f>INDEX(SLA_Policy!$D$2:$D$5,MATCH(F8380,SLA_Policy!$A$2:$A$5,0))</f>
        <v>120</v>
      </c>
      <c r="Y8380" s="9" t="str">
        <f>IF(E8380="Cancelled","Excluded",IF(D8380="",IF((SLA_Policy!$B$8-B8380)*24&gt;X8380,"Open - Breached","Open - On Track"),IF((D8380-B8380)*24&lt;=X8380,"Met","Breached")))</f>
        <v>Met</v>
      </c>
    </row>
    <row r="8381" spans="1:25" x14ac:dyDescent="0.25">
      <c r="A8381" s="9" t="s">
        <v>12615</v>
      </c>
      <c r="B8381" s="23">
        <v>46160.407638888901</v>
      </c>
      <c r="C8381" s="23">
        <v>46160.4243055556</v>
      </c>
      <c r="D8381" s="23">
        <v>46160.5402777778</v>
      </c>
      <c r="E8381" s="9" t="s">
        <v>212</v>
      </c>
      <c r="F8381" s="9" t="s">
        <v>187</v>
      </c>
      <c r="G8381" s="9" t="s">
        <v>236</v>
      </c>
      <c r="H8381" s="9" t="s">
        <v>161</v>
      </c>
      <c r="I8381" s="9" t="s">
        <v>482</v>
      </c>
      <c r="J8381" s="9" t="s">
        <v>1168</v>
      </c>
      <c r="K8381" s="9" t="s">
        <v>303</v>
      </c>
      <c r="L8381" s="9" t="s">
        <v>371</v>
      </c>
      <c r="M8381" s="9" t="s">
        <v>1778</v>
      </c>
      <c r="N8381" s="9" t="s">
        <v>196</v>
      </c>
      <c r="O8381" s="9" t="s">
        <v>177</v>
      </c>
      <c r="P8381" s="9" t="s">
        <v>241</v>
      </c>
      <c r="Q8381" s="9" t="s">
        <v>273</v>
      </c>
      <c r="R8381" s="9">
        <v>0</v>
      </c>
      <c r="S8381" s="9">
        <v>17</v>
      </c>
      <c r="U8381" s="9" t="s">
        <v>242</v>
      </c>
      <c r="X8381" s="9">
        <f>INDEX(SLA_Policy!$D$2:$D$5,MATCH(F8381,SLA_Policy!$A$2:$A$5,0))</f>
        <v>8</v>
      </c>
      <c r="Y8381" s="9" t="str">
        <f>IF(E8381="Cancelled","Excluded",IF(D8381="",IF((SLA_Policy!$B$8-B8381)*24&gt;X8381,"Open - Breached","Open - On Track"),IF((D8381-B8381)*24&lt;=X8381,"Met","Breached")))</f>
        <v>Met</v>
      </c>
    </row>
    <row r="8382" spans="1:25" x14ac:dyDescent="0.25">
      <c r="A8382" s="9" t="s">
        <v>12616</v>
      </c>
      <c r="B8382" s="23">
        <v>46160.407638888901</v>
      </c>
      <c r="C8382" s="23">
        <v>46160.4777777778</v>
      </c>
      <c r="D8382" s="23">
        <v>46161.65625</v>
      </c>
      <c r="E8382" s="9" t="s">
        <v>212</v>
      </c>
      <c r="F8382" s="9" t="s">
        <v>188</v>
      </c>
      <c r="G8382" s="9" t="s">
        <v>213</v>
      </c>
      <c r="H8382" s="9" t="s">
        <v>165</v>
      </c>
      <c r="I8382" s="9" t="s">
        <v>469</v>
      </c>
      <c r="J8382" s="9" t="s">
        <v>837</v>
      </c>
      <c r="K8382" s="9" t="s">
        <v>303</v>
      </c>
      <c r="L8382" s="9" t="s">
        <v>226</v>
      </c>
      <c r="M8382" s="9" t="s">
        <v>452</v>
      </c>
      <c r="N8382" s="9" t="s">
        <v>196</v>
      </c>
      <c r="O8382" s="9" t="s">
        <v>176</v>
      </c>
      <c r="P8382" s="9" t="s">
        <v>503</v>
      </c>
      <c r="Q8382" s="9" t="s">
        <v>219</v>
      </c>
      <c r="R8382" s="9">
        <v>0</v>
      </c>
      <c r="S8382" s="9">
        <v>31</v>
      </c>
      <c r="U8382" s="9" t="s">
        <v>230</v>
      </c>
      <c r="X8382" s="9">
        <f>INDEX(SLA_Policy!$D$2:$D$5,MATCH(F8382,SLA_Policy!$A$2:$A$5,0))</f>
        <v>72</v>
      </c>
      <c r="Y8382" s="9" t="str">
        <f>IF(E8382="Cancelled","Excluded",IF(D8382="",IF((SLA_Policy!$B$8-B8382)*24&gt;X8382,"Open - Breached","Open - On Track"),IF((D8382-B8382)*24&lt;=X8382,"Met","Breached")))</f>
        <v>Met</v>
      </c>
    </row>
    <row r="8383" spans="1:25" x14ac:dyDescent="0.25">
      <c r="A8383" s="9" t="s">
        <v>12617</v>
      </c>
      <c r="B8383" s="23">
        <v>46160.409722222197</v>
      </c>
      <c r="C8383" s="23">
        <v>46160.413888888899</v>
      </c>
      <c r="D8383" s="23">
        <v>46160.7368055556</v>
      </c>
      <c r="E8383" s="9" t="s">
        <v>212</v>
      </c>
      <c r="F8383" s="9" t="s">
        <v>188</v>
      </c>
      <c r="G8383" s="9" t="s">
        <v>213</v>
      </c>
      <c r="H8383" s="9" t="s">
        <v>161</v>
      </c>
      <c r="I8383" s="9" t="s">
        <v>389</v>
      </c>
      <c r="J8383" s="9" t="s">
        <v>767</v>
      </c>
      <c r="K8383" s="9" t="s">
        <v>262</v>
      </c>
      <c r="L8383" s="9" t="s">
        <v>293</v>
      </c>
      <c r="M8383" s="9" t="s">
        <v>2343</v>
      </c>
      <c r="N8383" s="9" t="s">
        <v>198</v>
      </c>
      <c r="O8383" s="9" t="s">
        <v>116</v>
      </c>
      <c r="P8383" s="9" t="s">
        <v>525</v>
      </c>
      <c r="Q8383" s="9" t="s">
        <v>219</v>
      </c>
      <c r="R8383" s="9">
        <v>0</v>
      </c>
      <c r="S8383" s="9">
        <v>3</v>
      </c>
      <c r="U8383" s="9" t="s">
        <v>221</v>
      </c>
      <c r="X8383" s="9">
        <f>INDEX(SLA_Policy!$D$2:$D$5,MATCH(F8383,SLA_Policy!$A$2:$A$5,0))</f>
        <v>72</v>
      </c>
      <c r="Y8383" s="9" t="str">
        <f>IF(E8383="Cancelled","Excluded",IF(D8383="",IF((SLA_Policy!$B$8-B8383)*24&gt;X8383,"Open - Breached","Open - On Track"),IF((D8383-B8383)*24&lt;=X8383,"Met","Breached")))</f>
        <v>Met</v>
      </c>
    </row>
    <row r="8384" spans="1:25" x14ac:dyDescent="0.25">
      <c r="A8384" s="9" t="s">
        <v>12618</v>
      </c>
      <c r="B8384" s="23">
        <v>46160.411805555603</v>
      </c>
      <c r="C8384" s="23">
        <v>46160.588888888902</v>
      </c>
      <c r="D8384" s="23">
        <v>46161.318055555603</v>
      </c>
      <c r="E8384" s="9" t="s">
        <v>212</v>
      </c>
      <c r="F8384" s="9" t="s">
        <v>189</v>
      </c>
      <c r="G8384" s="9" t="s">
        <v>213</v>
      </c>
      <c r="H8384" s="9" t="s">
        <v>162</v>
      </c>
      <c r="I8384" s="9" t="s">
        <v>345</v>
      </c>
      <c r="J8384" s="9" t="s">
        <v>2804</v>
      </c>
      <c r="K8384" s="9" t="s">
        <v>246</v>
      </c>
      <c r="L8384" s="9" t="s">
        <v>104</v>
      </c>
      <c r="M8384" s="9" t="s">
        <v>1937</v>
      </c>
      <c r="N8384" s="9" t="s">
        <v>197</v>
      </c>
      <c r="O8384" s="9" t="s">
        <v>179</v>
      </c>
      <c r="P8384" s="9" t="s">
        <v>264</v>
      </c>
      <c r="Q8384" s="9" t="s">
        <v>273</v>
      </c>
      <c r="R8384" s="9">
        <v>0</v>
      </c>
      <c r="S8384" s="9">
        <v>28</v>
      </c>
      <c r="U8384" s="9" t="s">
        <v>248</v>
      </c>
      <c r="X8384" s="9">
        <f>INDEX(SLA_Policy!$D$2:$D$5,MATCH(F8384,SLA_Policy!$A$2:$A$5,0))</f>
        <v>120</v>
      </c>
      <c r="Y8384" s="9" t="str">
        <f>IF(E8384="Cancelled","Excluded",IF(D8384="",IF((SLA_Policy!$B$8-B8384)*24&gt;X8384,"Open - Breached","Open - On Track"),IF((D8384-B8384)*24&lt;=X8384,"Met","Breached")))</f>
        <v>Met</v>
      </c>
    </row>
    <row r="8385" spans="1:25" x14ac:dyDescent="0.25">
      <c r="A8385" s="9" t="s">
        <v>12619</v>
      </c>
      <c r="B8385" s="23">
        <v>46160.412499999999</v>
      </c>
      <c r="C8385" s="23">
        <v>46160.438194444498</v>
      </c>
      <c r="D8385" s="23">
        <v>46160.715972222199</v>
      </c>
      <c r="E8385" s="9" t="s">
        <v>212</v>
      </c>
      <c r="F8385" s="9" t="s">
        <v>188</v>
      </c>
      <c r="G8385" s="9" t="s">
        <v>236</v>
      </c>
      <c r="H8385" s="9" t="s">
        <v>164</v>
      </c>
      <c r="I8385" s="9" t="s">
        <v>421</v>
      </c>
      <c r="J8385" s="9" t="s">
        <v>3522</v>
      </c>
      <c r="K8385" s="9" t="s">
        <v>246</v>
      </c>
      <c r="L8385" s="9" t="s">
        <v>226</v>
      </c>
      <c r="M8385" s="9" t="s">
        <v>7430</v>
      </c>
      <c r="N8385" s="9" t="s">
        <v>197</v>
      </c>
      <c r="O8385" s="9" t="s">
        <v>180</v>
      </c>
      <c r="P8385" s="9" t="s">
        <v>318</v>
      </c>
      <c r="Q8385" s="9" t="s">
        <v>219</v>
      </c>
      <c r="R8385" s="9">
        <v>0</v>
      </c>
      <c r="S8385" s="9">
        <v>17</v>
      </c>
      <c r="T8385" s="9" t="s">
        <v>343</v>
      </c>
      <c r="U8385" s="9" t="s">
        <v>242</v>
      </c>
      <c r="W8385" s="9">
        <v>4</v>
      </c>
      <c r="X8385" s="9">
        <f>INDEX(SLA_Policy!$D$2:$D$5,MATCH(F8385,SLA_Policy!$A$2:$A$5,0))</f>
        <v>72</v>
      </c>
      <c r="Y8385" s="9" t="str">
        <f>IF(E8385="Cancelled","Excluded",IF(D8385="",IF((SLA_Policy!$B$8-B8385)*24&gt;X8385,"Open - Breached","Open - On Track"),IF((D8385-B8385)*24&lt;=X8385,"Met","Breached")))</f>
        <v>Met</v>
      </c>
    </row>
    <row r="8386" spans="1:25" x14ac:dyDescent="0.25">
      <c r="A8386" s="9" t="s">
        <v>12620</v>
      </c>
      <c r="B8386" s="23">
        <v>46160.413888888899</v>
      </c>
      <c r="C8386" s="23">
        <v>46160.421527777798</v>
      </c>
      <c r="E8386" s="9" t="s">
        <v>649</v>
      </c>
      <c r="F8386" s="9" t="s">
        <v>188</v>
      </c>
      <c r="G8386" s="9" t="s">
        <v>213</v>
      </c>
      <c r="H8386" s="9" t="s">
        <v>88</v>
      </c>
      <c r="I8386" s="9" t="s">
        <v>268</v>
      </c>
      <c r="J8386" s="9" t="s">
        <v>12621</v>
      </c>
      <c r="K8386" s="9" t="s">
        <v>303</v>
      </c>
      <c r="L8386" s="9" t="s">
        <v>104</v>
      </c>
      <c r="M8386" s="9" t="s">
        <v>1681</v>
      </c>
      <c r="N8386" s="9" t="s">
        <v>199</v>
      </c>
      <c r="O8386" s="9" t="s">
        <v>176</v>
      </c>
      <c r="P8386" s="9" t="s">
        <v>419</v>
      </c>
      <c r="Q8386" s="9" t="s">
        <v>273</v>
      </c>
      <c r="R8386" s="9">
        <v>0</v>
      </c>
      <c r="S8386" s="9">
        <v>3</v>
      </c>
      <c r="T8386" s="9" t="s">
        <v>136</v>
      </c>
      <c r="X8386" s="9">
        <f>INDEX(SLA_Policy!$D$2:$D$5,MATCH(F8386,SLA_Policy!$A$2:$A$5,0))</f>
        <v>72</v>
      </c>
      <c r="Y8386" s="9" t="str">
        <f>IF(E8386="Cancelled","Excluded",IF(D8386="",IF((SLA_Policy!$B$8-B8386)*24&gt;X8386,"Open - Breached","Open - On Track"),IF((D8386-B8386)*24&lt;=X8386,"Met","Breached")))</f>
        <v>Excluded</v>
      </c>
    </row>
    <row r="8387" spans="1:25" x14ac:dyDescent="0.25">
      <c r="A8387" s="9" t="s">
        <v>12622</v>
      </c>
      <c r="B8387" s="23">
        <v>46160.416666666701</v>
      </c>
      <c r="C8387" s="23">
        <v>46160.422916666699</v>
      </c>
      <c r="D8387" s="23">
        <v>46161.399305555598</v>
      </c>
      <c r="E8387" s="9" t="s">
        <v>212</v>
      </c>
      <c r="F8387" s="9" t="s">
        <v>188</v>
      </c>
      <c r="G8387" s="9" t="s">
        <v>213</v>
      </c>
      <c r="H8387" s="9" t="s">
        <v>165</v>
      </c>
      <c r="I8387" s="9" t="s">
        <v>567</v>
      </c>
      <c r="J8387" s="9" t="s">
        <v>7065</v>
      </c>
      <c r="K8387" s="9" t="s">
        <v>246</v>
      </c>
      <c r="L8387" s="9" t="s">
        <v>293</v>
      </c>
      <c r="M8387" s="9" t="s">
        <v>3002</v>
      </c>
      <c r="N8387" s="9" t="s">
        <v>199</v>
      </c>
      <c r="O8387" s="9" t="s">
        <v>176</v>
      </c>
      <c r="P8387" s="9" t="s">
        <v>330</v>
      </c>
      <c r="Q8387" s="9" t="s">
        <v>219</v>
      </c>
      <c r="R8387" s="9">
        <v>0</v>
      </c>
      <c r="S8387" s="9">
        <v>14</v>
      </c>
      <c r="U8387" s="9" t="s">
        <v>266</v>
      </c>
      <c r="W8387" s="9">
        <v>4</v>
      </c>
      <c r="X8387" s="9">
        <f>INDEX(SLA_Policy!$D$2:$D$5,MATCH(F8387,SLA_Policy!$A$2:$A$5,0))</f>
        <v>72</v>
      </c>
      <c r="Y8387" s="9" t="str">
        <f>IF(E8387="Cancelled","Excluded",IF(D8387="",IF((SLA_Policy!$B$8-B8387)*24&gt;X8387,"Open - Breached","Open - On Track"),IF((D8387-B8387)*24&lt;=X8387,"Met","Breached")))</f>
        <v>Met</v>
      </c>
    </row>
    <row r="8388" spans="1:25" x14ac:dyDescent="0.25">
      <c r="A8388" s="9" t="s">
        <v>12623</v>
      </c>
      <c r="B8388" s="23">
        <v>46160.436805555597</v>
      </c>
      <c r="C8388" s="23">
        <v>46160.4375</v>
      </c>
      <c r="D8388" s="23">
        <v>46160.443055555603</v>
      </c>
      <c r="E8388" s="9" t="s">
        <v>212</v>
      </c>
      <c r="F8388" s="9" t="s">
        <v>187</v>
      </c>
      <c r="G8388" s="9" t="s">
        <v>213</v>
      </c>
      <c r="H8388" s="9" t="s">
        <v>161</v>
      </c>
      <c r="I8388" s="9" t="s">
        <v>454</v>
      </c>
      <c r="J8388" s="9" t="s">
        <v>1549</v>
      </c>
      <c r="K8388" s="9" t="s">
        <v>239</v>
      </c>
      <c r="L8388" s="9" t="s">
        <v>395</v>
      </c>
      <c r="M8388" s="9" t="s">
        <v>7467</v>
      </c>
      <c r="N8388" s="9" t="s">
        <v>200</v>
      </c>
      <c r="O8388" s="9" t="s">
        <v>116</v>
      </c>
      <c r="P8388" s="9" t="s">
        <v>590</v>
      </c>
      <c r="Q8388" s="9" t="s">
        <v>219</v>
      </c>
      <c r="R8388" s="9">
        <v>0</v>
      </c>
      <c r="S8388" s="9">
        <v>11</v>
      </c>
      <c r="U8388" s="9" t="s">
        <v>221</v>
      </c>
      <c r="W8388" s="9">
        <v>5</v>
      </c>
      <c r="X8388" s="9">
        <f>INDEX(SLA_Policy!$D$2:$D$5,MATCH(F8388,SLA_Policy!$A$2:$A$5,0))</f>
        <v>8</v>
      </c>
      <c r="Y8388" s="9" t="str">
        <f>IF(E8388="Cancelled","Excluded",IF(D8388="",IF((SLA_Policy!$B$8-B8388)*24&gt;X8388,"Open - Breached","Open - On Track"),IF((D8388-B8388)*24&lt;=X8388,"Met","Breached")))</f>
        <v>Met</v>
      </c>
    </row>
    <row r="8389" spans="1:25" x14ac:dyDescent="0.25">
      <c r="A8389" s="9" t="s">
        <v>12624</v>
      </c>
      <c r="B8389" s="23">
        <v>46160.438194444498</v>
      </c>
      <c r="C8389" s="23">
        <v>46161.314583333296</v>
      </c>
      <c r="D8389" s="23">
        <v>46162.415972222203</v>
      </c>
      <c r="E8389" s="9" t="s">
        <v>212</v>
      </c>
      <c r="F8389" s="9" t="s">
        <v>189</v>
      </c>
      <c r="G8389" s="9" t="s">
        <v>213</v>
      </c>
      <c r="H8389" s="9" t="s">
        <v>165</v>
      </c>
      <c r="I8389" s="9" t="s">
        <v>2034</v>
      </c>
      <c r="J8389" s="9" t="s">
        <v>7305</v>
      </c>
      <c r="K8389" s="9" t="s">
        <v>276</v>
      </c>
      <c r="L8389" s="9" t="s">
        <v>12094</v>
      </c>
      <c r="M8389" s="9" t="s">
        <v>12582</v>
      </c>
      <c r="N8389" s="9" t="s">
        <v>197</v>
      </c>
      <c r="O8389" s="9" t="s">
        <v>176</v>
      </c>
      <c r="P8389" s="9" t="s">
        <v>228</v>
      </c>
      <c r="Q8389" s="9" t="s">
        <v>219</v>
      </c>
      <c r="R8389" s="9">
        <v>0</v>
      </c>
      <c r="S8389" s="9">
        <v>42</v>
      </c>
      <c r="U8389" s="9" t="s">
        <v>230</v>
      </c>
      <c r="X8389" s="9">
        <f>INDEX(SLA_Policy!$D$2:$D$5,MATCH(F8389,SLA_Policy!$A$2:$A$5,0))</f>
        <v>120</v>
      </c>
      <c r="Y8389" s="9" t="str">
        <f>IF(E8389="Cancelled","Excluded",IF(D8389="",IF((SLA_Policy!$B$8-B8389)*24&gt;X8389,"Open - Breached","Open - On Track"),IF((D8389-B8389)*24&lt;=X8389,"Met","Breached")))</f>
        <v>Met</v>
      </c>
    </row>
    <row r="8390" spans="1:25" x14ac:dyDescent="0.25">
      <c r="A8390" s="9" t="s">
        <v>12625</v>
      </c>
      <c r="B8390" s="23">
        <v>46160.440972222197</v>
      </c>
      <c r="C8390" s="23">
        <v>46160.461111111101</v>
      </c>
      <c r="D8390" s="23">
        <v>46161.402777777803</v>
      </c>
      <c r="E8390" s="9" t="s">
        <v>212</v>
      </c>
      <c r="F8390" s="9" t="s">
        <v>188</v>
      </c>
      <c r="G8390" s="9" t="s">
        <v>236</v>
      </c>
      <c r="H8390" s="9" t="s">
        <v>164</v>
      </c>
      <c r="I8390" s="9" t="s">
        <v>421</v>
      </c>
      <c r="J8390" s="9" t="s">
        <v>2093</v>
      </c>
      <c r="K8390" s="9" t="s">
        <v>246</v>
      </c>
      <c r="L8390" s="9" t="s">
        <v>104</v>
      </c>
      <c r="M8390" s="9" t="s">
        <v>1665</v>
      </c>
      <c r="N8390" s="9" t="s">
        <v>196</v>
      </c>
      <c r="O8390" s="9" t="s">
        <v>180</v>
      </c>
      <c r="P8390" s="9" t="s">
        <v>368</v>
      </c>
      <c r="Q8390" s="9" t="s">
        <v>219</v>
      </c>
      <c r="R8390" s="9">
        <v>0</v>
      </c>
      <c r="S8390" s="9">
        <v>35</v>
      </c>
      <c r="T8390" s="9" t="s">
        <v>464</v>
      </c>
      <c r="U8390" s="9" t="s">
        <v>242</v>
      </c>
      <c r="W8390" s="9">
        <v>3</v>
      </c>
      <c r="X8390" s="9">
        <f>INDEX(SLA_Policy!$D$2:$D$5,MATCH(F8390,SLA_Policy!$A$2:$A$5,0))</f>
        <v>72</v>
      </c>
      <c r="Y8390" s="9" t="str">
        <f>IF(E8390="Cancelled","Excluded",IF(D8390="",IF((SLA_Policy!$B$8-B8390)*24&gt;X8390,"Open - Breached","Open - On Track"),IF((D8390-B8390)*24&lt;=X8390,"Met","Breached")))</f>
        <v>Met</v>
      </c>
    </row>
    <row r="8391" spans="1:25" x14ac:dyDescent="0.25">
      <c r="A8391" s="9" t="s">
        <v>12626</v>
      </c>
      <c r="B8391" s="23">
        <v>46160.452083333301</v>
      </c>
      <c r="C8391" s="23">
        <v>46160.483333333301</v>
      </c>
      <c r="D8391" s="23">
        <v>46161.584027777797</v>
      </c>
      <c r="E8391" s="9" t="s">
        <v>212</v>
      </c>
      <c r="F8391" s="9" t="s">
        <v>189</v>
      </c>
      <c r="G8391" s="9" t="s">
        <v>213</v>
      </c>
      <c r="H8391" s="9" t="s">
        <v>88</v>
      </c>
      <c r="I8391" s="9" t="s">
        <v>268</v>
      </c>
      <c r="J8391" s="9" t="s">
        <v>5067</v>
      </c>
      <c r="K8391" s="9" t="s">
        <v>246</v>
      </c>
      <c r="L8391" s="9" t="s">
        <v>270</v>
      </c>
      <c r="M8391" s="9" t="s">
        <v>692</v>
      </c>
      <c r="N8391" s="9" t="s">
        <v>196</v>
      </c>
      <c r="O8391" s="9" t="s">
        <v>176</v>
      </c>
      <c r="P8391" s="9" t="s">
        <v>330</v>
      </c>
      <c r="Q8391" s="9" t="s">
        <v>219</v>
      </c>
      <c r="R8391" s="9">
        <v>1</v>
      </c>
      <c r="S8391" s="9">
        <v>10</v>
      </c>
      <c r="T8391" s="9" t="s">
        <v>322</v>
      </c>
      <c r="U8391" s="9" t="s">
        <v>266</v>
      </c>
      <c r="W8391" s="9">
        <v>5</v>
      </c>
      <c r="X8391" s="9">
        <f>INDEX(SLA_Policy!$D$2:$D$5,MATCH(F8391,SLA_Policy!$A$2:$A$5,0))</f>
        <v>120</v>
      </c>
      <c r="Y8391" s="9" t="str">
        <f>IF(E8391="Cancelled","Excluded",IF(D8391="",IF((SLA_Policy!$B$8-B8391)*24&gt;X8391,"Open - Breached","Open - On Track"),IF((D8391-B8391)*24&lt;=X8391,"Met","Breached")))</f>
        <v>Met</v>
      </c>
    </row>
    <row r="8392" spans="1:25" x14ac:dyDescent="0.25">
      <c r="A8392" s="9" t="s">
        <v>12627</v>
      </c>
      <c r="B8392" s="23">
        <v>46160.4555555556</v>
      </c>
      <c r="C8392" s="23">
        <v>46160.466666666704</v>
      </c>
      <c r="D8392" s="23">
        <v>46160.609722222202</v>
      </c>
      <c r="E8392" s="9" t="s">
        <v>212</v>
      </c>
      <c r="F8392" s="9" t="s">
        <v>188</v>
      </c>
      <c r="G8392" s="9" t="s">
        <v>213</v>
      </c>
      <c r="H8392" s="9" t="s">
        <v>161</v>
      </c>
      <c r="I8392" s="9" t="s">
        <v>297</v>
      </c>
      <c r="J8392" s="9" t="s">
        <v>6587</v>
      </c>
      <c r="K8392" s="9" t="s">
        <v>215</v>
      </c>
      <c r="L8392" s="9" t="s">
        <v>293</v>
      </c>
      <c r="M8392" s="9" t="s">
        <v>2878</v>
      </c>
      <c r="N8392" s="9" t="s">
        <v>196</v>
      </c>
      <c r="O8392" s="9" t="s">
        <v>116</v>
      </c>
      <c r="P8392" s="9" t="s">
        <v>525</v>
      </c>
      <c r="Q8392" s="9" t="s">
        <v>219</v>
      </c>
      <c r="R8392" s="9">
        <v>0</v>
      </c>
      <c r="S8392" s="9">
        <v>6</v>
      </c>
      <c r="U8392" s="9" t="s">
        <v>221</v>
      </c>
      <c r="X8392" s="9">
        <f>INDEX(SLA_Policy!$D$2:$D$5,MATCH(F8392,SLA_Policy!$A$2:$A$5,0))</f>
        <v>72</v>
      </c>
      <c r="Y8392" s="9" t="str">
        <f>IF(E8392="Cancelled","Excluded",IF(D8392="",IF((SLA_Policy!$B$8-B8392)*24&gt;X8392,"Open - Breached","Open - On Track"),IF((D8392-B8392)*24&lt;=X8392,"Met","Breached")))</f>
        <v>Met</v>
      </c>
    </row>
    <row r="8393" spans="1:25" x14ac:dyDescent="0.25">
      <c r="A8393" s="9" t="s">
        <v>12628</v>
      </c>
      <c r="B8393" s="23">
        <v>46160.456250000003</v>
      </c>
      <c r="C8393" s="23">
        <v>46160.480555555601</v>
      </c>
      <c r="D8393" s="23">
        <v>46162.3347222222</v>
      </c>
      <c r="E8393" s="9" t="s">
        <v>212</v>
      </c>
      <c r="F8393" s="9" t="s">
        <v>189</v>
      </c>
      <c r="G8393" s="9" t="s">
        <v>236</v>
      </c>
      <c r="H8393" s="9" t="s">
        <v>163</v>
      </c>
      <c r="I8393" s="9" t="s">
        <v>327</v>
      </c>
      <c r="J8393" s="9" t="s">
        <v>2739</v>
      </c>
      <c r="K8393" s="9" t="s">
        <v>246</v>
      </c>
      <c r="L8393" s="9" t="s">
        <v>371</v>
      </c>
      <c r="M8393" s="9" t="s">
        <v>4287</v>
      </c>
      <c r="N8393" s="9" t="s">
        <v>196</v>
      </c>
      <c r="O8393" s="9" t="s">
        <v>176</v>
      </c>
      <c r="P8393" s="9" t="s">
        <v>228</v>
      </c>
      <c r="Q8393" s="9" t="s">
        <v>219</v>
      </c>
      <c r="R8393" s="9">
        <v>0</v>
      </c>
      <c r="S8393" s="9">
        <v>79</v>
      </c>
      <c r="U8393" s="9" t="s">
        <v>242</v>
      </c>
      <c r="X8393" s="9">
        <f>INDEX(SLA_Policy!$D$2:$D$5,MATCH(F8393,SLA_Policy!$A$2:$A$5,0))</f>
        <v>120</v>
      </c>
      <c r="Y8393" s="9" t="str">
        <f>IF(E8393="Cancelled","Excluded",IF(D8393="",IF((SLA_Policy!$B$8-B8393)*24&gt;X8393,"Open - Breached","Open - On Track"),IF((D8393-B8393)*24&lt;=X8393,"Met","Breached")))</f>
        <v>Met</v>
      </c>
    </row>
    <row r="8394" spans="1:25" x14ac:dyDescent="0.25">
      <c r="A8394" s="9" t="s">
        <v>12629</v>
      </c>
      <c r="B8394" s="23">
        <v>46160.470833333296</v>
      </c>
      <c r="C8394" s="23">
        <v>46160.474305555603</v>
      </c>
      <c r="D8394" s="23">
        <v>46160.761111111096</v>
      </c>
      <c r="E8394" s="9" t="s">
        <v>212</v>
      </c>
      <c r="F8394" s="9" t="s">
        <v>189</v>
      </c>
      <c r="G8394" s="9" t="s">
        <v>236</v>
      </c>
      <c r="H8394" s="9" t="s">
        <v>167</v>
      </c>
      <c r="I8394" s="9" t="s">
        <v>255</v>
      </c>
      <c r="J8394" s="9" t="s">
        <v>12630</v>
      </c>
      <c r="K8394" s="9" t="s">
        <v>239</v>
      </c>
      <c r="L8394" s="9" t="s">
        <v>307</v>
      </c>
      <c r="M8394" s="9" t="s">
        <v>2497</v>
      </c>
      <c r="N8394" s="9" t="s">
        <v>198</v>
      </c>
      <c r="O8394" s="9" t="s">
        <v>176</v>
      </c>
      <c r="P8394" s="9" t="s">
        <v>419</v>
      </c>
      <c r="Q8394" s="9" t="s">
        <v>219</v>
      </c>
      <c r="R8394" s="9">
        <v>0</v>
      </c>
      <c r="S8394" s="9">
        <v>22</v>
      </c>
      <c r="U8394" s="9" t="s">
        <v>242</v>
      </c>
      <c r="W8394" s="9">
        <v>2</v>
      </c>
      <c r="X8394" s="9">
        <f>INDEX(SLA_Policy!$D$2:$D$5,MATCH(F8394,SLA_Policy!$A$2:$A$5,0))</f>
        <v>120</v>
      </c>
      <c r="Y8394" s="9" t="str">
        <f>IF(E8394="Cancelled","Excluded",IF(D8394="",IF((SLA_Policy!$B$8-B8394)*24&gt;X8394,"Open - Breached","Open - On Track"),IF((D8394-B8394)*24&lt;=X8394,"Met","Breached")))</f>
        <v>Met</v>
      </c>
    </row>
    <row r="8395" spans="1:25" x14ac:dyDescent="0.25">
      <c r="A8395" s="9" t="s">
        <v>12631</v>
      </c>
      <c r="B8395" s="23">
        <v>46160.472222222197</v>
      </c>
      <c r="C8395" s="23">
        <v>46160.545833333301</v>
      </c>
      <c r="D8395" s="23">
        <v>46161.6652777778</v>
      </c>
      <c r="E8395" s="9" t="s">
        <v>212</v>
      </c>
      <c r="F8395" s="9" t="s">
        <v>188</v>
      </c>
      <c r="G8395" s="9" t="s">
        <v>213</v>
      </c>
      <c r="H8395" s="9" t="s">
        <v>167</v>
      </c>
      <c r="I8395" s="9" t="s">
        <v>536</v>
      </c>
      <c r="J8395" s="9" t="s">
        <v>1969</v>
      </c>
      <c r="K8395" s="9" t="s">
        <v>215</v>
      </c>
      <c r="L8395" s="9" t="s">
        <v>395</v>
      </c>
      <c r="M8395" s="9" t="s">
        <v>3187</v>
      </c>
      <c r="N8395" s="9" t="s">
        <v>196</v>
      </c>
      <c r="O8395" s="9" t="s">
        <v>180</v>
      </c>
      <c r="P8395" s="9" t="s">
        <v>381</v>
      </c>
      <c r="Q8395" s="9" t="s">
        <v>219</v>
      </c>
      <c r="R8395" s="9">
        <v>0</v>
      </c>
      <c r="S8395" s="9">
        <v>109</v>
      </c>
      <c r="T8395" s="9" t="s">
        <v>220</v>
      </c>
      <c r="U8395" s="9" t="s">
        <v>376</v>
      </c>
      <c r="X8395" s="9">
        <f>INDEX(SLA_Policy!$D$2:$D$5,MATCH(F8395,SLA_Policy!$A$2:$A$5,0))</f>
        <v>72</v>
      </c>
      <c r="Y8395" s="9" t="str">
        <f>IF(E8395="Cancelled","Excluded",IF(D8395="",IF((SLA_Policy!$B$8-B8395)*24&gt;X8395,"Open - Breached","Open - On Track"),IF((D8395-B8395)*24&lt;=X8395,"Met","Breached")))</f>
        <v>Met</v>
      </c>
    </row>
    <row r="8396" spans="1:25" x14ac:dyDescent="0.25">
      <c r="A8396" s="9" t="s">
        <v>12632</v>
      </c>
      <c r="B8396" s="23">
        <v>46160.480555555601</v>
      </c>
      <c r="C8396" s="23">
        <v>46160.488888888904</v>
      </c>
      <c r="D8396" s="23">
        <v>46160.613194444399</v>
      </c>
      <c r="E8396" s="9" t="s">
        <v>212</v>
      </c>
      <c r="F8396" s="9" t="s">
        <v>189</v>
      </c>
      <c r="G8396" s="9" t="s">
        <v>213</v>
      </c>
      <c r="H8396" s="9" t="s">
        <v>161</v>
      </c>
      <c r="I8396" s="9" t="s">
        <v>389</v>
      </c>
      <c r="J8396" s="9" t="s">
        <v>2426</v>
      </c>
      <c r="K8396" s="9" t="s">
        <v>239</v>
      </c>
      <c r="L8396" s="9" t="s">
        <v>311</v>
      </c>
      <c r="M8396" s="9" t="s">
        <v>2829</v>
      </c>
      <c r="N8396" s="9" t="s">
        <v>198</v>
      </c>
      <c r="O8396" s="9" t="s">
        <v>116</v>
      </c>
      <c r="P8396" s="9" t="s">
        <v>551</v>
      </c>
      <c r="Q8396" s="9" t="s">
        <v>219</v>
      </c>
      <c r="R8396" s="9">
        <v>0</v>
      </c>
      <c r="S8396" s="9">
        <v>10</v>
      </c>
      <c r="U8396" s="9" t="s">
        <v>290</v>
      </c>
      <c r="X8396" s="9">
        <f>INDEX(SLA_Policy!$D$2:$D$5,MATCH(F8396,SLA_Policy!$A$2:$A$5,0))</f>
        <v>120</v>
      </c>
      <c r="Y8396" s="9" t="str">
        <f>IF(E8396="Cancelled","Excluded",IF(D8396="",IF((SLA_Policy!$B$8-B8396)*24&gt;X8396,"Open - Breached","Open - On Track"),IF((D8396-B8396)*24&lt;=X8396,"Met","Breached")))</f>
        <v>Met</v>
      </c>
    </row>
    <row r="8397" spans="1:25" x14ac:dyDescent="0.25">
      <c r="A8397" s="9" t="s">
        <v>12633</v>
      </c>
      <c r="B8397" s="23">
        <v>46160.484027777798</v>
      </c>
      <c r="C8397" s="23">
        <v>46160.490277777797</v>
      </c>
      <c r="D8397" s="23">
        <v>46160.770138888904</v>
      </c>
      <c r="E8397" s="9" t="s">
        <v>212</v>
      </c>
      <c r="F8397" s="9" t="s">
        <v>189</v>
      </c>
      <c r="G8397" s="9" t="s">
        <v>213</v>
      </c>
      <c r="H8397" s="9" t="s">
        <v>161</v>
      </c>
      <c r="I8397" s="9" t="s">
        <v>389</v>
      </c>
      <c r="J8397" s="9" t="s">
        <v>4209</v>
      </c>
      <c r="K8397" s="9" t="s">
        <v>303</v>
      </c>
      <c r="L8397" s="9" t="s">
        <v>226</v>
      </c>
      <c r="M8397" s="9" t="s">
        <v>8488</v>
      </c>
      <c r="N8397" s="9" t="s">
        <v>200</v>
      </c>
      <c r="O8397" s="9" t="s">
        <v>116</v>
      </c>
      <c r="P8397" s="9" t="s">
        <v>295</v>
      </c>
      <c r="Q8397" s="9" t="s">
        <v>219</v>
      </c>
      <c r="R8397" s="9">
        <v>0</v>
      </c>
      <c r="S8397" s="9">
        <v>6</v>
      </c>
      <c r="U8397" s="9" t="s">
        <v>266</v>
      </c>
      <c r="W8397" s="9">
        <v>5</v>
      </c>
      <c r="X8397" s="9">
        <f>INDEX(SLA_Policy!$D$2:$D$5,MATCH(F8397,SLA_Policy!$A$2:$A$5,0))</f>
        <v>120</v>
      </c>
      <c r="Y8397" s="9" t="str">
        <f>IF(E8397="Cancelled","Excluded",IF(D8397="",IF((SLA_Policy!$B$8-B8397)*24&gt;X8397,"Open - Breached","Open - On Track"),IF((D8397-B8397)*24&lt;=X8397,"Met","Breached")))</f>
        <v>Met</v>
      </c>
    </row>
    <row r="8398" spans="1:25" x14ac:dyDescent="0.25">
      <c r="A8398" s="9" t="s">
        <v>12634</v>
      </c>
      <c r="B8398" s="23">
        <v>46160.484027777798</v>
      </c>
      <c r="C8398" s="23">
        <v>46160.5</v>
      </c>
      <c r="D8398" s="23">
        <v>46160.665972222203</v>
      </c>
      <c r="E8398" s="9" t="s">
        <v>212</v>
      </c>
      <c r="F8398" s="9" t="s">
        <v>187</v>
      </c>
      <c r="G8398" s="9" t="s">
        <v>213</v>
      </c>
      <c r="H8398" s="9" t="s">
        <v>166</v>
      </c>
      <c r="I8398" s="9" t="s">
        <v>1238</v>
      </c>
      <c r="J8398" s="9" t="s">
        <v>2725</v>
      </c>
      <c r="K8398" s="9" t="s">
        <v>239</v>
      </c>
      <c r="L8398" s="9" t="s">
        <v>282</v>
      </c>
      <c r="M8398" s="9" t="s">
        <v>3467</v>
      </c>
      <c r="N8398" s="9" t="s">
        <v>197</v>
      </c>
      <c r="O8398" s="9" t="s">
        <v>181</v>
      </c>
      <c r="P8398" s="9" t="s">
        <v>289</v>
      </c>
      <c r="Q8398" s="9" t="s">
        <v>273</v>
      </c>
      <c r="R8398" s="9">
        <v>0</v>
      </c>
      <c r="S8398" s="9">
        <v>86</v>
      </c>
      <c r="T8398" s="9" t="s">
        <v>136</v>
      </c>
      <c r="U8398" s="9" t="s">
        <v>290</v>
      </c>
      <c r="X8398" s="9">
        <f>INDEX(SLA_Policy!$D$2:$D$5,MATCH(F8398,SLA_Policy!$A$2:$A$5,0))</f>
        <v>8</v>
      </c>
      <c r="Y8398" s="9" t="str">
        <f>IF(E8398="Cancelled","Excluded",IF(D8398="",IF((SLA_Policy!$B$8-B8398)*24&gt;X8398,"Open - Breached","Open - On Track"),IF((D8398-B8398)*24&lt;=X8398,"Met","Breached")))</f>
        <v>Met</v>
      </c>
    </row>
    <row r="8399" spans="1:25" x14ac:dyDescent="0.25">
      <c r="A8399" s="9" t="s">
        <v>12635</v>
      </c>
      <c r="B8399" s="23">
        <v>46160.484722222202</v>
      </c>
      <c r="C8399" s="23">
        <v>46160.493750000001</v>
      </c>
      <c r="D8399" s="23">
        <v>46161.390972222202</v>
      </c>
      <c r="E8399" s="9" t="s">
        <v>212</v>
      </c>
      <c r="F8399" s="9" t="s">
        <v>188</v>
      </c>
      <c r="G8399" s="9" t="s">
        <v>236</v>
      </c>
      <c r="H8399" s="9" t="s">
        <v>164</v>
      </c>
      <c r="I8399" s="9" t="s">
        <v>421</v>
      </c>
      <c r="J8399" s="9" t="s">
        <v>902</v>
      </c>
      <c r="K8399" s="9" t="s">
        <v>225</v>
      </c>
      <c r="L8399" s="9" t="s">
        <v>282</v>
      </c>
      <c r="M8399" s="9" t="s">
        <v>6949</v>
      </c>
      <c r="N8399" s="9" t="s">
        <v>196</v>
      </c>
      <c r="O8399" s="9" t="s">
        <v>180</v>
      </c>
      <c r="P8399" s="9" t="s">
        <v>318</v>
      </c>
      <c r="Q8399" s="9" t="s">
        <v>219</v>
      </c>
      <c r="R8399" s="9">
        <v>0</v>
      </c>
      <c r="S8399" s="9">
        <v>30</v>
      </c>
      <c r="T8399" s="9" t="s">
        <v>464</v>
      </c>
      <c r="U8399" s="9" t="s">
        <v>242</v>
      </c>
      <c r="X8399" s="9">
        <f>INDEX(SLA_Policy!$D$2:$D$5,MATCH(F8399,SLA_Policy!$A$2:$A$5,0))</f>
        <v>72</v>
      </c>
      <c r="Y8399" s="9" t="str">
        <f>IF(E8399="Cancelled","Excluded",IF(D8399="",IF((SLA_Policy!$B$8-B8399)*24&gt;X8399,"Open - Breached","Open - On Track"),IF((D8399-B8399)*24&lt;=X8399,"Met","Breached")))</f>
        <v>Met</v>
      </c>
    </row>
    <row r="8400" spans="1:25" x14ac:dyDescent="0.25">
      <c r="A8400" s="9" t="s">
        <v>12636</v>
      </c>
      <c r="B8400" s="23">
        <v>46160.486111111102</v>
      </c>
      <c r="C8400" s="23">
        <v>46160.501388888901</v>
      </c>
      <c r="D8400" s="23">
        <v>46160.552083333299</v>
      </c>
      <c r="E8400" s="9" t="s">
        <v>212</v>
      </c>
      <c r="F8400" s="9" t="s">
        <v>189</v>
      </c>
      <c r="G8400" s="9" t="s">
        <v>213</v>
      </c>
      <c r="H8400" s="9" t="s">
        <v>161</v>
      </c>
      <c r="I8400" s="9" t="s">
        <v>389</v>
      </c>
      <c r="J8400" s="9" t="s">
        <v>1581</v>
      </c>
      <c r="K8400" s="9" t="s">
        <v>246</v>
      </c>
      <c r="L8400" s="9" t="s">
        <v>216</v>
      </c>
      <c r="M8400" s="9" t="s">
        <v>676</v>
      </c>
      <c r="N8400" s="9" t="s">
        <v>199</v>
      </c>
      <c r="O8400" s="9" t="s">
        <v>116</v>
      </c>
      <c r="P8400" s="9" t="s">
        <v>258</v>
      </c>
      <c r="Q8400" s="9" t="s">
        <v>219</v>
      </c>
      <c r="R8400" s="9">
        <v>0</v>
      </c>
      <c r="S8400" s="9">
        <v>9</v>
      </c>
      <c r="U8400" s="9" t="s">
        <v>266</v>
      </c>
      <c r="W8400" s="9">
        <v>5</v>
      </c>
      <c r="X8400" s="9">
        <f>INDEX(SLA_Policy!$D$2:$D$5,MATCH(F8400,SLA_Policy!$A$2:$A$5,0))</f>
        <v>120</v>
      </c>
      <c r="Y8400" s="9" t="str">
        <f>IF(E8400="Cancelled","Excluded",IF(D8400="",IF((SLA_Policy!$B$8-B8400)*24&gt;X8400,"Open - Breached","Open - On Track"),IF((D8400-B8400)*24&lt;=X8400,"Met","Breached")))</f>
        <v>Met</v>
      </c>
    </row>
    <row r="8401" spans="1:25" x14ac:dyDescent="0.25">
      <c r="A8401" s="9" t="s">
        <v>12637</v>
      </c>
      <c r="B8401" s="23">
        <v>46160.4909722222</v>
      </c>
      <c r="C8401" s="23">
        <v>46160.506944444503</v>
      </c>
      <c r="D8401" s="23">
        <v>46160.543749999997</v>
      </c>
      <c r="E8401" s="9" t="s">
        <v>212</v>
      </c>
      <c r="F8401" s="9" t="s">
        <v>187</v>
      </c>
      <c r="G8401" s="9" t="s">
        <v>213</v>
      </c>
      <c r="H8401" s="9" t="s">
        <v>166</v>
      </c>
      <c r="I8401" s="9" t="s">
        <v>398</v>
      </c>
      <c r="J8401" s="9" t="s">
        <v>1013</v>
      </c>
      <c r="K8401" s="9" t="s">
        <v>246</v>
      </c>
      <c r="L8401" s="9" t="s">
        <v>104</v>
      </c>
      <c r="M8401" s="9" t="s">
        <v>1149</v>
      </c>
      <c r="N8401" s="9" t="s">
        <v>197</v>
      </c>
      <c r="O8401" s="9" t="s">
        <v>181</v>
      </c>
      <c r="P8401" s="9" t="s">
        <v>289</v>
      </c>
      <c r="Q8401" s="9" t="s">
        <v>273</v>
      </c>
      <c r="R8401" s="9">
        <v>0</v>
      </c>
      <c r="S8401" s="9">
        <v>33</v>
      </c>
      <c r="U8401" s="9" t="s">
        <v>290</v>
      </c>
      <c r="X8401" s="9">
        <f>INDEX(SLA_Policy!$D$2:$D$5,MATCH(F8401,SLA_Policy!$A$2:$A$5,0))</f>
        <v>8</v>
      </c>
      <c r="Y8401" s="9" t="str">
        <f>IF(E8401="Cancelled","Excluded",IF(D8401="",IF((SLA_Policy!$B$8-B8401)*24&gt;X8401,"Open - Breached","Open - On Track"),IF((D8401-B8401)*24&lt;=X8401,"Met","Breached")))</f>
        <v>Met</v>
      </c>
    </row>
    <row r="8402" spans="1:25" x14ac:dyDescent="0.25">
      <c r="A8402" s="9" t="s">
        <v>12638</v>
      </c>
      <c r="B8402" s="23">
        <v>46160.543055555601</v>
      </c>
      <c r="C8402" s="23">
        <v>46160.552083333299</v>
      </c>
      <c r="D8402" s="23">
        <v>46160.631944444503</v>
      </c>
      <c r="E8402" s="9" t="s">
        <v>212</v>
      </c>
      <c r="F8402" s="9" t="s">
        <v>189</v>
      </c>
      <c r="G8402" s="9" t="s">
        <v>213</v>
      </c>
      <c r="H8402" s="9" t="s">
        <v>167</v>
      </c>
      <c r="I8402" s="9" t="s">
        <v>362</v>
      </c>
      <c r="J8402" s="9" t="s">
        <v>12639</v>
      </c>
      <c r="K8402" s="9" t="s">
        <v>262</v>
      </c>
      <c r="L8402" s="9" t="s">
        <v>104</v>
      </c>
      <c r="M8402" s="9" t="s">
        <v>2153</v>
      </c>
      <c r="N8402" s="9" t="s">
        <v>196</v>
      </c>
      <c r="O8402" s="9" t="s">
        <v>176</v>
      </c>
      <c r="P8402" s="9" t="s">
        <v>330</v>
      </c>
      <c r="Q8402" s="9" t="s">
        <v>219</v>
      </c>
      <c r="R8402" s="9">
        <v>0</v>
      </c>
      <c r="S8402" s="9">
        <v>23</v>
      </c>
      <c r="U8402" s="9" t="s">
        <v>290</v>
      </c>
      <c r="W8402" s="9">
        <v>3</v>
      </c>
      <c r="X8402" s="9">
        <f>INDEX(SLA_Policy!$D$2:$D$5,MATCH(F8402,SLA_Policy!$A$2:$A$5,0))</f>
        <v>120</v>
      </c>
      <c r="Y8402" s="9" t="str">
        <f>IF(E8402="Cancelled","Excluded",IF(D8402="",IF((SLA_Policy!$B$8-B8402)*24&gt;X8402,"Open - Breached","Open - On Track"),IF((D8402-B8402)*24&lt;=X8402,"Met","Breached")))</f>
        <v>Met</v>
      </c>
    </row>
    <row r="8403" spans="1:25" x14ac:dyDescent="0.25">
      <c r="A8403" s="9" t="s">
        <v>12640</v>
      </c>
      <c r="B8403" s="23">
        <v>46160.551388888904</v>
      </c>
      <c r="E8403" s="9" t="s">
        <v>649</v>
      </c>
      <c r="F8403" s="9" t="s">
        <v>187</v>
      </c>
      <c r="G8403" s="9" t="s">
        <v>213</v>
      </c>
      <c r="H8403" s="9" t="s">
        <v>162</v>
      </c>
      <c r="I8403" s="9" t="s">
        <v>393</v>
      </c>
      <c r="J8403" s="9" t="s">
        <v>12641</v>
      </c>
      <c r="K8403" s="9" t="s">
        <v>225</v>
      </c>
      <c r="L8403" s="9" t="s">
        <v>104</v>
      </c>
      <c r="M8403" s="9" t="s">
        <v>6640</v>
      </c>
      <c r="N8403" s="9" t="s">
        <v>197</v>
      </c>
      <c r="O8403" s="9" t="s">
        <v>176</v>
      </c>
      <c r="P8403" s="9" t="s">
        <v>228</v>
      </c>
      <c r="Q8403" s="9" t="s">
        <v>273</v>
      </c>
      <c r="R8403" s="9">
        <v>0</v>
      </c>
      <c r="S8403" s="9">
        <v>4</v>
      </c>
      <c r="X8403" s="9">
        <f>INDEX(SLA_Policy!$D$2:$D$5,MATCH(F8403,SLA_Policy!$A$2:$A$5,0))</f>
        <v>8</v>
      </c>
      <c r="Y8403" s="9" t="str">
        <f>IF(E8403="Cancelled","Excluded",IF(D8403="",IF((SLA_Policy!$B$8-B8403)*24&gt;X8403,"Open - Breached","Open - On Track"),IF((D8403-B8403)*24&lt;=X8403,"Met","Breached")))</f>
        <v>Excluded</v>
      </c>
    </row>
    <row r="8404" spans="1:25" x14ac:dyDescent="0.25">
      <c r="A8404" s="9" t="s">
        <v>12642</v>
      </c>
      <c r="B8404" s="23">
        <v>46160.552083333299</v>
      </c>
      <c r="C8404" s="23">
        <v>46160.587500000001</v>
      </c>
      <c r="D8404" s="23">
        <v>46160.640277777798</v>
      </c>
      <c r="E8404" s="9" t="s">
        <v>212</v>
      </c>
      <c r="F8404" s="9" t="s">
        <v>189</v>
      </c>
      <c r="G8404" s="9" t="s">
        <v>213</v>
      </c>
      <c r="H8404" s="9" t="s">
        <v>166</v>
      </c>
      <c r="I8404" s="9" t="s">
        <v>286</v>
      </c>
      <c r="J8404" s="9" t="s">
        <v>12643</v>
      </c>
      <c r="K8404" s="9" t="s">
        <v>215</v>
      </c>
      <c r="L8404" s="9" t="s">
        <v>307</v>
      </c>
      <c r="M8404" s="9" t="s">
        <v>1195</v>
      </c>
      <c r="N8404" s="9" t="s">
        <v>196</v>
      </c>
      <c r="O8404" s="9" t="s">
        <v>181</v>
      </c>
      <c r="P8404" s="9" t="s">
        <v>445</v>
      </c>
      <c r="Q8404" s="9" t="s">
        <v>219</v>
      </c>
      <c r="R8404" s="9">
        <v>0</v>
      </c>
      <c r="S8404" s="9">
        <v>19</v>
      </c>
      <c r="U8404" s="9" t="s">
        <v>376</v>
      </c>
      <c r="X8404" s="9">
        <f>INDEX(SLA_Policy!$D$2:$D$5,MATCH(F8404,SLA_Policy!$A$2:$A$5,0))</f>
        <v>120</v>
      </c>
      <c r="Y8404" s="9" t="str">
        <f>IF(E8404="Cancelled","Excluded",IF(D8404="",IF((SLA_Policy!$B$8-B8404)*24&gt;X8404,"Open - Breached","Open - On Track"),IF((D8404-B8404)*24&lt;=X8404,"Met","Breached")))</f>
        <v>Met</v>
      </c>
    </row>
    <row r="8405" spans="1:25" x14ac:dyDescent="0.25">
      <c r="A8405" s="9" t="s">
        <v>12644</v>
      </c>
      <c r="B8405" s="23">
        <v>46160.557638888902</v>
      </c>
      <c r="C8405" s="23">
        <v>46160.579861111102</v>
      </c>
      <c r="D8405" s="23">
        <v>46161.425694444399</v>
      </c>
      <c r="E8405" s="9" t="s">
        <v>212</v>
      </c>
      <c r="F8405" s="9" t="s">
        <v>188</v>
      </c>
      <c r="G8405" s="9" t="s">
        <v>213</v>
      </c>
      <c r="H8405" s="9" t="s">
        <v>165</v>
      </c>
      <c r="I8405" s="9" t="s">
        <v>2034</v>
      </c>
      <c r="J8405" s="9" t="s">
        <v>12645</v>
      </c>
      <c r="K8405" s="9" t="s">
        <v>246</v>
      </c>
      <c r="L8405" s="9" t="s">
        <v>311</v>
      </c>
      <c r="M8405" s="9" t="s">
        <v>2271</v>
      </c>
      <c r="N8405" s="9" t="s">
        <v>196</v>
      </c>
      <c r="O8405" s="9" t="s">
        <v>176</v>
      </c>
      <c r="P8405" s="9" t="s">
        <v>253</v>
      </c>
      <c r="Q8405" s="9" t="s">
        <v>219</v>
      </c>
      <c r="R8405" s="9">
        <v>0</v>
      </c>
      <c r="S8405" s="9">
        <v>31</v>
      </c>
      <c r="U8405" s="9" t="s">
        <v>290</v>
      </c>
      <c r="W8405" s="9">
        <v>4</v>
      </c>
      <c r="X8405" s="9">
        <f>INDEX(SLA_Policy!$D$2:$D$5,MATCH(F8405,SLA_Policy!$A$2:$A$5,0))</f>
        <v>72</v>
      </c>
      <c r="Y8405" s="9" t="str">
        <f>IF(E8405="Cancelled","Excluded",IF(D8405="",IF((SLA_Policy!$B$8-B8405)*24&gt;X8405,"Open - Breached","Open - On Track"),IF((D8405-B8405)*24&lt;=X8405,"Met","Breached")))</f>
        <v>Met</v>
      </c>
    </row>
    <row r="8406" spans="1:25" x14ac:dyDescent="0.25">
      <c r="A8406" s="9" t="s">
        <v>12646</v>
      </c>
      <c r="B8406" s="23">
        <v>46160.558333333298</v>
      </c>
      <c r="C8406" s="23">
        <v>46160.604166666701</v>
      </c>
      <c r="D8406" s="23">
        <v>46161.693055555603</v>
      </c>
      <c r="E8406" s="9" t="s">
        <v>212</v>
      </c>
      <c r="F8406" s="9" t="s">
        <v>189</v>
      </c>
      <c r="G8406" s="9" t="s">
        <v>236</v>
      </c>
      <c r="H8406" s="9" t="s">
        <v>161</v>
      </c>
      <c r="I8406" s="9" t="s">
        <v>482</v>
      </c>
      <c r="J8406" s="9" t="s">
        <v>2068</v>
      </c>
      <c r="K8406" s="9" t="s">
        <v>239</v>
      </c>
      <c r="L8406" s="9" t="s">
        <v>226</v>
      </c>
      <c r="M8406" s="9" t="s">
        <v>3838</v>
      </c>
      <c r="N8406" s="9" t="s">
        <v>196</v>
      </c>
      <c r="O8406" s="9" t="s">
        <v>177</v>
      </c>
      <c r="P8406" s="9" t="s">
        <v>241</v>
      </c>
      <c r="Q8406" s="9" t="s">
        <v>219</v>
      </c>
      <c r="R8406" s="9">
        <v>0</v>
      </c>
      <c r="S8406" s="9">
        <v>71</v>
      </c>
      <c r="U8406" s="9" t="s">
        <v>242</v>
      </c>
      <c r="W8406" s="9">
        <v>5</v>
      </c>
      <c r="X8406" s="9">
        <f>INDEX(SLA_Policy!$D$2:$D$5,MATCH(F8406,SLA_Policy!$A$2:$A$5,0))</f>
        <v>120</v>
      </c>
      <c r="Y8406" s="9" t="str">
        <f>IF(E8406="Cancelled","Excluded",IF(D8406="",IF((SLA_Policy!$B$8-B8406)*24&gt;X8406,"Open - Breached","Open - On Track"),IF((D8406-B8406)*24&lt;=X8406,"Met","Breached")))</f>
        <v>Met</v>
      </c>
    </row>
    <row r="8407" spans="1:25" x14ac:dyDescent="0.25">
      <c r="A8407" s="9" t="s">
        <v>12647</v>
      </c>
      <c r="B8407" s="23">
        <v>46160.561111111099</v>
      </c>
      <c r="C8407" s="23">
        <v>46161.311805555597</v>
      </c>
      <c r="D8407" s="23">
        <v>46162.6118055556</v>
      </c>
      <c r="E8407" s="9" t="s">
        <v>212</v>
      </c>
      <c r="F8407" s="9" t="s">
        <v>188</v>
      </c>
      <c r="G8407" s="9" t="s">
        <v>213</v>
      </c>
      <c r="H8407" s="9" t="s">
        <v>88</v>
      </c>
      <c r="I8407" s="9" t="s">
        <v>92</v>
      </c>
      <c r="J8407" s="9" t="s">
        <v>9819</v>
      </c>
      <c r="K8407" s="9" t="s">
        <v>246</v>
      </c>
      <c r="L8407" s="9" t="s">
        <v>282</v>
      </c>
      <c r="M8407" s="9" t="s">
        <v>3229</v>
      </c>
      <c r="N8407" s="9" t="s">
        <v>196</v>
      </c>
      <c r="O8407" s="9" t="s">
        <v>178</v>
      </c>
      <c r="P8407" s="9" t="s">
        <v>321</v>
      </c>
      <c r="Q8407" s="9" t="s">
        <v>273</v>
      </c>
      <c r="R8407" s="9">
        <v>0</v>
      </c>
      <c r="S8407" s="9">
        <v>32</v>
      </c>
      <c r="T8407" s="9" t="s">
        <v>220</v>
      </c>
      <c r="U8407" s="9" t="s">
        <v>661</v>
      </c>
      <c r="X8407" s="9">
        <f>INDEX(SLA_Policy!$D$2:$D$5,MATCH(F8407,SLA_Policy!$A$2:$A$5,0))</f>
        <v>72</v>
      </c>
      <c r="Y8407" s="9" t="str">
        <f>IF(E8407="Cancelled","Excluded",IF(D8407="",IF((SLA_Policy!$B$8-B8407)*24&gt;X8407,"Open - Breached","Open - On Track"),IF((D8407-B8407)*24&lt;=X8407,"Met","Breached")))</f>
        <v>Met</v>
      </c>
    </row>
    <row r="8408" spans="1:25" x14ac:dyDescent="0.25">
      <c r="A8408" s="9" t="s">
        <v>12648</v>
      </c>
      <c r="B8408" s="23">
        <v>46160.565277777801</v>
      </c>
      <c r="C8408" s="23">
        <v>46160.572222222203</v>
      </c>
      <c r="D8408" s="23">
        <v>46161.372916666704</v>
      </c>
      <c r="E8408" s="9" t="s">
        <v>212</v>
      </c>
      <c r="F8408" s="9" t="s">
        <v>188</v>
      </c>
      <c r="G8408" s="9" t="s">
        <v>236</v>
      </c>
      <c r="H8408" s="9" t="s">
        <v>161</v>
      </c>
      <c r="I8408" s="9" t="s">
        <v>482</v>
      </c>
      <c r="J8408" s="9" t="s">
        <v>4407</v>
      </c>
      <c r="K8408" s="9" t="s">
        <v>225</v>
      </c>
      <c r="L8408" s="9" t="s">
        <v>311</v>
      </c>
      <c r="M8408" s="9" t="s">
        <v>3704</v>
      </c>
      <c r="N8408" s="9" t="s">
        <v>198</v>
      </c>
      <c r="O8408" s="9" t="s">
        <v>177</v>
      </c>
      <c r="P8408" s="9" t="s">
        <v>241</v>
      </c>
      <c r="Q8408" s="9" t="s">
        <v>219</v>
      </c>
      <c r="R8408" s="9">
        <v>0</v>
      </c>
      <c r="S8408" s="9">
        <v>44</v>
      </c>
      <c r="U8408" s="9" t="s">
        <v>242</v>
      </c>
      <c r="W8408" s="9">
        <v>5</v>
      </c>
      <c r="X8408" s="9">
        <f>INDEX(SLA_Policy!$D$2:$D$5,MATCH(F8408,SLA_Policy!$A$2:$A$5,0))</f>
        <v>72</v>
      </c>
      <c r="Y8408" s="9" t="str">
        <f>IF(E8408="Cancelled","Excluded",IF(D8408="",IF((SLA_Policy!$B$8-B8408)*24&gt;X8408,"Open - Breached","Open - On Track"),IF((D8408-B8408)*24&lt;=X8408,"Met","Breached")))</f>
        <v>Met</v>
      </c>
    </row>
    <row r="8409" spans="1:25" x14ac:dyDescent="0.25">
      <c r="A8409" s="9" t="s">
        <v>12649</v>
      </c>
      <c r="B8409" s="23">
        <v>46160.578472222202</v>
      </c>
      <c r="C8409" s="23">
        <v>46160.581944444399</v>
      </c>
      <c r="D8409" s="23">
        <v>46160.604861111096</v>
      </c>
      <c r="E8409" s="9" t="s">
        <v>212</v>
      </c>
      <c r="F8409" s="9" t="s">
        <v>188</v>
      </c>
      <c r="G8409" s="9" t="s">
        <v>213</v>
      </c>
      <c r="H8409" s="9" t="s">
        <v>161</v>
      </c>
      <c r="I8409" s="9" t="s">
        <v>389</v>
      </c>
      <c r="J8409" s="9" t="s">
        <v>786</v>
      </c>
      <c r="K8409" s="9" t="s">
        <v>246</v>
      </c>
      <c r="L8409" s="9" t="s">
        <v>293</v>
      </c>
      <c r="M8409" s="9" t="s">
        <v>2393</v>
      </c>
      <c r="N8409" s="9" t="s">
        <v>198</v>
      </c>
      <c r="O8409" s="9" t="s">
        <v>116</v>
      </c>
      <c r="P8409" s="9" t="s">
        <v>234</v>
      </c>
      <c r="Q8409" s="9" t="s">
        <v>219</v>
      </c>
      <c r="R8409" s="9">
        <v>0</v>
      </c>
      <c r="S8409" s="9">
        <v>5</v>
      </c>
      <c r="U8409" s="9" t="s">
        <v>221</v>
      </c>
      <c r="X8409" s="9">
        <f>INDEX(SLA_Policy!$D$2:$D$5,MATCH(F8409,SLA_Policy!$A$2:$A$5,0))</f>
        <v>72</v>
      </c>
      <c r="Y8409" s="9" t="str">
        <f>IF(E8409="Cancelled","Excluded",IF(D8409="",IF((SLA_Policy!$B$8-B8409)*24&gt;X8409,"Open - Breached","Open - On Track"),IF((D8409-B8409)*24&lt;=X8409,"Met","Breached")))</f>
        <v>Met</v>
      </c>
    </row>
    <row r="8410" spans="1:25" x14ac:dyDescent="0.25">
      <c r="A8410" s="9" t="s">
        <v>12650</v>
      </c>
      <c r="B8410" s="23">
        <v>46160.582638888904</v>
      </c>
      <c r="C8410" s="23">
        <v>46160.592361111099</v>
      </c>
      <c r="D8410" s="23">
        <v>46162.4152777778</v>
      </c>
      <c r="E8410" s="9" t="s">
        <v>212</v>
      </c>
      <c r="F8410" s="9" t="s">
        <v>188</v>
      </c>
      <c r="G8410" s="9" t="s">
        <v>236</v>
      </c>
      <c r="H8410" s="9" t="s">
        <v>167</v>
      </c>
      <c r="I8410" s="9" t="s">
        <v>255</v>
      </c>
      <c r="J8410" s="9" t="s">
        <v>1723</v>
      </c>
      <c r="K8410" s="9" t="s">
        <v>246</v>
      </c>
      <c r="L8410" s="9" t="s">
        <v>226</v>
      </c>
      <c r="M8410" s="9" t="s">
        <v>1307</v>
      </c>
      <c r="N8410" s="9" t="s">
        <v>196</v>
      </c>
      <c r="O8410" s="9" t="s">
        <v>176</v>
      </c>
      <c r="P8410" s="9" t="s">
        <v>503</v>
      </c>
      <c r="Q8410" s="9" t="s">
        <v>219</v>
      </c>
      <c r="R8410" s="9">
        <v>0</v>
      </c>
      <c r="S8410" s="9">
        <v>23</v>
      </c>
      <c r="U8410" s="9" t="s">
        <v>242</v>
      </c>
      <c r="X8410" s="9">
        <f>INDEX(SLA_Policy!$D$2:$D$5,MATCH(F8410,SLA_Policy!$A$2:$A$5,0))</f>
        <v>72</v>
      </c>
      <c r="Y8410" s="9" t="str">
        <f>IF(E8410="Cancelled","Excluded",IF(D8410="",IF((SLA_Policy!$B$8-B8410)*24&gt;X8410,"Open - Breached","Open - On Track"),IF((D8410-B8410)*24&lt;=X8410,"Met","Breached")))</f>
        <v>Met</v>
      </c>
    </row>
    <row r="8411" spans="1:25" x14ac:dyDescent="0.25">
      <c r="A8411" s="9" t="s">
        <v>12651</v>
      </c>
      <c r="B8411" s="23">
        <v>46160.5847222222</v>
      </c>
      <c r="C8411" s="23">
        <v>46160.745833333298</v>
      </c>
      <c r="D8411" s="23">
        <v>46161.336805555598</v>
      </c>
      <c r="E8411" s="9" t="s">
        <v>212</v>
      </c>
      <c r="F8411" s="9" t="s">
        <v>189</v>
      </c>
      <c r="G8411" s="9" t="s">
        <v>213</v>
      </c>
      <c r="H8411" s="9" t="s">
        <v>167</v>
      </c>
      <c r="I8411" s="9" t="s">
        <v>536</v>
      </c>
      <c r="J8411" s="9" t="s">
        <v>2940</v>
      </c>
      <c r="K8411" s="9" t="s">
        <v>215</v>
      </c>
      <c r="L8411" s="9" t="s">
        <v>226</v>
      </c>
      <c r="M8411" s="9" t="s">
        <v>1244</v>
      </c>
      <c r="N8411" s="9" t="s">
        <v>196</v>
      </c>
      <c r="O8411" s="9" t="s">
        <v>176</v>
      </c>
      <c r="P8411" s="9" t="s">
        <v>503</v>
      </c>
      <c r="Q8411" s="9" t="s">
        <v>219</v>
      </c>
      <c r="R8411" s="9">
        <v>0</v>
      </c>
      <c r="S8411" s="9">
        <v>41</v>
      </c>
      <c r="T8411" s="9" t="s">
        <v>136</v>
      </c>
      <c r="U8411" s="9" t="s">
        <v>290</v>
      </c>
      <c r="X8411" s="9">
        <f>INDEX(SLA_Policy!$D$2:$D$5,MATCH(F8411,SLA_Policy!$A$2:$A$5,0))</f>
        <v>120</v>
      </c>
      <c r="Y8411" s="9" t="str">
        <f>IF(E8411="Cancelled","Excluded",IF(D8411="",IF((SLA_Policy!$B$8-B8411)*24&gt;X8411,"Open - Breached","Open - On Track"),IF((D8411-B8411)*24&lt;=X8411,"Met","Breached")))</f>
        <v>Met</v>
      </c>
    </row>
    <row r="8412" spans="1:25" x14ac:dyDescent="0.25">
      <c r="A8412" s="9" t="s">
        <v>12652</v>
      </c>
      <c r="B8412" s="23">
        <v>46160.602083333302</v>
      </c>
      <c r="C8412" s="23">
        <v>46160.688888888901</v>
      </c>
      <c r="D8412" s="23">
        <v>46161.329166666699</v>
      </c>
      <c r="E8412" s="9" t="s">
        <v>212</v>
      </c>
      <c r="F8412" s="9" t="s">
        <v>189</v>
      </c>
      <c r="G8412" s="9" t="s">
        <v>213</v>
      </c>
      <c r="H8412" s="9" t="s">
        <v>167</v>
      </c>
      <c r="I8412" s="9" t="s">
        <v>684</v>
      </c>
      <c r="J8412" s="9" t="s">
        <v>4481</v>
      </c>
      <c r="K8412" s="9" t="s">
        <v>215</v>
      </c>
      <c r="L8412" s="9" t="s">
        <v>216</v>
      </c>
      <c r="M8412" s="9" t="s">
        <v>4174</v>
      </c>
      <c r="N8412" s="9" t="s">
        <v>196</v>
      </c>
      <c r="O8412" s="9" t="s">
        <v>116</v>
      </c>
      <c r="P8412" s="9" t="s">
        <v>525</v>
      </c>
      <c r="Q8412" s="9" t="s">
        <v>219</v>
      </c>
      <c r="R8412" s="9">
        <v>0</v>
      </c>
      <c r="S8412" s="9">
        <v>11</v>
      </c>
      <c r="U8412" s="9" t="s">
        <v>248</v>
      </c>
      <c r="X8412" s="9">
        <f>INDEX(SLA_Policy!$D$2:$D$5,MATCH(F8412,SLA_Policy!$A$2:$A$5,0))</f>
        <v>120</v>
      </c>
      <c r="Y8412" s="9" t="str">
        <f>IF(E8412="Cancelled","Excluded",IF(D8412="",IF((SLA_Policy!$B$8-B8412)*24&gt;X8412,"Open - Breached","Open - On Track"),IF((D8412-B8412)*24&lt;=X8412,"Met","Breached")))</f>
        <v>Met</v>
      </c>
    </row>
    <row r="8413" spans="1:25" x14ac:dyDescent="0.25">
      <c r="A8413" s="9" t="s">
        <v>12653</v>
      </c>
      <c r="B8413" s="23">
        <v>46160.604166666701</v>
      </c>
      <c r="C8413" s="23">
        <v>46160.703472222202</v>
      </c>
      <c r="D8413" s="23">
        <v>46160.729861111096</v>
      </c>
      <c r="E8413" s="9" t="s">
        <v>212</v>
      </c>
      <c r="F8413" s="9" t="s">
        <v>188</v>
      </c>
      <c r="G8413" s="9" t="s">
        <v>213</v>
      </c>
      <c r="H8413" s="9" t="s">
        <v>167</v>
      </c>
      <c r="I8413" s="9" t="s">
        <v>362</v>
      </c>
      <c r="J8413" s="9" t="s">
        <v>11272</v>
      </c>
      <c r="K8413" s="9" t="s">
        <v>215</v>
      </c>
      <c r="L8413" s="9" t="s">
        <v>226</v>
      </c>
      <c r="M8413" s="9" t="s">
        <v>1965</v>
      </c>
      <c r="N8413" s="9" t="s">
        <v>196</v>
      </c>
      <c r="O8413" s="9" t="s">
        <v>176</v>
      </c>
      <c r="P8413" s="9" t="s">
        <v>570</v>
      </c>
      <c r="Q8413" s="9" t="s">
        <v>219</v>
      </c>
      <c r="R8413" s="9">
        <v>0</v>
      </c>
      <c r="S8413" s="9">
        <v>16</v>
      </c>
      <c r="U8413" s="9" t="s">
        <v>248</v>
      </c>
      <c r="X8413" s="9">
        <f>INDEX(SLA_Policy!$D$2:$D$5,MATCH(F8413,SLA_Policy!$A$2:$A$5,0))</f>
        <v>72</v>
      </c>
      <c r="Y8413" s="9" t="str">
        <f>IF(E8413="Cancelled","Excluded",IF(D8413="",IF((SLA_Policy!$B$8-B8413)*24&gt;X8413,"Open - Breached","Open - On Track"),IF((D8413-B8413)*24&lt;=X8413,"Met","Breached")))</f>
        <v>Met</v>
      </c>
    </row>
    <row r="8414" spans="1:25" x14ac:dyDescent="0.25">
      <c r="A8414" s="9" t="s">
        <v>12654</v>
      </c>
      <c r="B8414" s="23">
        <v>46160.615277777797</v>
      </c>
      <c r="C8414" s="23">
        <v>46160.616666666698</v>
      </c>
      <c r="D8414" s="23">
        <v>46160.735416666699</v>
      </c>
      <c r="E8414" s="9" t="s">
        <v>212</v>
      </c>
      <c r="F8414" s="9" t="s">
        <v>188</v>
      </c>
      <c r="G8414" s="9" t="s">
        <v>213</v>
      </c>
      <c r="H8414" s="9" t="s">
        <v>161</v>
      </c>
      <c r="I8414" s="9" t="s">
        <v>297</v>
      </c>
      <c r="J8414" s="9" t="s">
        <v>512</v>
      </c>
      <c r="K8414" s="9" t="s">
        <v>410</v>
      </c>
      <c r="L8414" s="9" t="s">
        <v>307</v>
      </c>
      <c r="M8414" s="9" t="s">
        <v>787</v>
      </c>
      <c r="N8414" s="9" t="s">
        <v>198</v>
      </c>
      <c r="O8414" s="9" t="s">
        <v>116</v>
      </c>
      <c r="P8414" s="9" t="s">
        <v>525</v>
      </c>
      <c r="Q8414" s="9" t="s">
        <v>219</v>
      </c>
      <c r="R8414" s="9">
        <v>0</v>
      </c>
      <c r="S8414" s="9">
        <v>23</v>
      </c>
      <c r="U8414" s="9" t="s">
        <v>266</v>
      </c>
      <c r="X8414" s="9">
        <f>INDEX(SLA_Policy!$D$2:$D$5,MATCH(F8414,SLA_Policy!$A$2:$A$5,0))</f>
        <v>72</v>
      </c>
      <c r="Y8414" s="9" t="str">
        <f>IF(E8414="Cancelled","Excluded",IF(D8414="",IF((SLA_Policy!$B$8-B8414)*24&gt;X8414,"Open - Breached","Open - On Track"),IF((D8414-B8414)*24&lt;=X8414,"Met","Breached")))</f>
        <v>Met</v>
      </c>
    </row>
    <row r="8415" spans="1:25" x14ac:dyDescent="0.25">
      <c r="A8415" s="9" t="s">
        <v>12655</v>
      </c>
      <c r="B8415" s="23">
        <v>46160.616666666698</v>
      </c>
      <c r="C8415" s="23">
        <v>46160.648611111101</v>
      </c>
      <c r="D8415" s="23">
        <v>46161.359722222202</v>
      </c>
      <c r="E8415" s="9" t="s">
        <v>212</v>
      </c>
      <c r="F8415" s="9" t="s">
        <v>188</v>
      </c>
      <c r="G8415" s="9" t="s">
        <v>213</v>
      </c>
      <c r="H8415" s="9" t="s">
        <v>164</v>
      </c>
      <c r="I8415" s="9" t="s">
        <v>478</v>
      </c>
      <c r="J8415" s="9" t="s">
        <v>2488</v>
      </c>
      <c r="K8415" s="9" t="s">
        <v>225</v>
      </c>
      <c r="L8415" s="9" t="s">
        <v>216</v>
      </c>
      <c r="M8415" s="9" t="s">
        <v>8965</v>
      </c>
      <c r="N8415" s="9" t="s">
        <v>197</v>
      </c>
      <c r="O8415" s="9" t="s">
        <v>178</v>
      </c>
      <c r="P8415" s="9" t="s">
        <v>360</v>
      </c>
      <c r="Q8415" s="9" t="s">
        <v>219</v>
      </c>
      <c r="R8415" s="9">
        <v>0</v>
      </c>
      <c r="S8415" s="9">
        <v>55</v>
      </c>
      <c r="T8415" s="9" t="s">
        <v>464</v>
      </c>
      <c r="U8415" s="9" t="s">
        <v>248</v>
      </c>
      <c r="W8415" s="9">
        <v>5</v>
      </c>
      <c r="X8415" s="9">
        <f>INDEX(SLA_Policy!$D$2:$D$5,MATCH(F8415,SLA_Policy!$A$2:$A$5,0))</f>
        <v>72</v>
      </c>
      <c r="Y8415" s="9" t="str">
        <f>IF(E8415="Cancelled","Excluded",IF(D8415="",IF((SLA_Policy!$B$8-B8415)*24&gt;X8415,"Open - Breached","Open - On Track"),IF((D8415-B8415)*24&lt;=X8415,"Met","Breached")))</f>
        <v>Met</v>
      </c>
    </row>
    <row r="8416" spans="1:25" x14ac:dyDescent="0.25">
      <c r="A8416" s="9" t="s">
        <v>12656</v>
      </c>
      <c r="B8416" s="23">
        <v>46160.617361111101</v>
      </c>
      <c r="C8416" s="23">
        <v>46160.631944444503</v>
      </c>
      <c r="D8416" s="23">
        <v>46160.756249999999</v>
      </c>
      <c r="E8416" s="9" t="s">
        <v>212</v>
      </c>
      <c r="F8416" s="9" t="s">
        <v>188</v>
      </c>
      <c r="G8416" s="9" t="s">
        <v>213</v>
      </c>
      <c r="H8416" s="9" t="s">
        <v>167</v>
      </c>
      <c r="I8416" s="9" t="s">
        <v>684</v>
      </c>
      <c r="J8416" s="9" t="s">
        <v>3394</v>
      </c>
      <c r="K8416" s="9" t="s">
        <v>246</v>
      </c>
      <c r="L8416" s="9" t="s">
        <v>216</v>
      </c>
      <c r="M8416" s="9" t="s">
        <v>3368</v>
      </c>
      <c r="N8416" s="9" t="s">
        <v>196</v>
      </c>
      <c r="O8416" s="9" t="s">
        <v>116</v>
      </c>
      <c r="P8416" s="9" t="s">
        <v>551</v>
      </c>
      <c r="Q8416" s="9" t="s">
        <v>219</v>
      </c>
      <c r="R8416" s="9">
        <v>0</v>
      </c>
      <c r="S8416" s="9">
        <v>15</v>
      </c>
      <c r="U8416" s="9" t="s">
        <v>376</v>
      </c>
      <c r="W8416" s="9">
        <v>4</v>
      </c>
      <c r="X8416" s="9">
        <f>INDEX(SLA_Policy!$D$2:$D$5,MATCH(F8416,SLA_Policy!$A$2:$A$5,0))</f>
        <v>72</v>
      </c>
      <c r="Y8416" s="9" t="str">
        <f>IF(E8416="Cancelled","Excluded",IF(D8416="",IF((SLA_Policy!$B$8-B8416)*24&gt;X8416,"Open - Breached","Open - On Track"),IF((D8416-B8416)*24&lt;=X8416,"Met","Breached")))</f>
        <v>Met</v>
      </c>
    </row>
    <row r="8417" spans="1:25" x14ac:dyDescent="0.25">
      <c r="A8417" s="9" t="s">
        <v>12657</v>
      </c>
      <c r="B8417" s="23">
        <v>46160.628472222197</v>
      </c>
      <c r="C8417" s="23">
        <v>46160.638888888898</v>
      </c>
      <c r="D8417" s="23">
        <v>46162.345833333296</v>
      </c>
      <c r="E8417" s="9" t="s">
        <v>212</v>
      </c>
      <c r="F8417" s="9" t="s">
        <v>189</v>
      </c>
      <c r="G8417" s="9" t="s">
        <v>213</v>
      </c>
      <c r="H8417" s="9" t="s">
        <v>162</v>
      </c>
      <c r="I8417" s="9" t="s">
        <v>345</v>
      </c>
      <c r="J8417" s="9" t="s">
        <v>11657</v>
      </c>
      <c r="K8417" s="9" t="s">
        <v>239</v>
      </c>
      <c r="L8417" s="9" t="s">
        <v>226</v>
      </c>
      <c r="M8417" s="9" t="s">
        <v>1111</v>
      </c>
      <c r="N8417" s="9" t="s">
        <v>200</v>
      </c>
      <c r="O8417" s="9" t="s">
        <v>116</v>
      </c>
      <c r="P8417" s="9" t="s">
        <v>218</v>
      </c>
      <c r="Q8417" s="9" t="s">
        <v>219</v>
      </c>
      <c r="R8417" s="9">
        <v>0</v>
      </c>
      <c r="S8417" s="9">
        <v>17</v>
      </c>
      <c r="U8417" s="9" t="s">
        <v>290</v>
      </c>
      <c r="W8417" s="9">
        <v>4</v>
      </c>
      <c r="X8417" s="9">
        <f>INDEX(SLA_Policy!$D$2:$D$5,MATCH(F8417,SLA_Policy!$A$2:$A$5,0))</f>
        <v>120</v>
      </c>
      <c r="Y8417" s="9" t="str">
        <f>IF(E8417="Cancelled","Excluded",IF(D8417="",IF((SLA_Policy!$B$8-B8417)*24&gt;X8417,"Open - Breached","Open - On Track"),IF((D8417-B8417)*24&lt;=X8417,"Met","Breached")))</f>
        <v>Met</v>
      </c>
    </row>
    <row r="8418" spans="1:25" x14ac:dyDescent="0.25">
      <c r="A8418" s="9" t="s">
        <v>12658</v>
      </c>
      <c r="B8418" s="23">
        <v>46160.65625</v>
      </c>
      <c r="C8418" s="23">
        <v>46160.670833333301</v>
      </c>
      <c r="D8418" s="23">
        <v>46161.371527777803</v>
      </c>
      <c r="E8418" s="9" t="s">
        <v>212</v>
      </c>
      <c r="F8418" s="9" t="s">
        <v>189</v>
      </c>
      <c r="G8418" s="9" t="s">
        <v>213</v>
      </c>
      <c r="H8418" s="9" t="s">
        <v>162</v>
      </c>
      <c r="I8418" s="9" t="s">
        <v>244</v>
      </c>
      <c r="J8418" s="9" t="s">
        <v>1265</v>
      </c>
      <c r="K8418" s="9" t="s">
        <v>239</v>
      </c>
      <c r="L8418" s="9" t="s">
        <v>104</v>
      </c>
      <c r="M8418" s="9" t="s">
        <v>1942</v>
      </c>
      <c r="N8418" s="9" t="s">
        <v>196</v>
      </c>
      <c r="O8418" s="9" t="s">
        <v>179</v>
      </c>
      <c r="P8418" s="9" t="s">
        <v>264</v>
      </c>
      <c r="Q8418" s="9" t="s">
        <v>219</v>
      </c>
      <c r="R8418" s="9">
        <v>0</v>
      </c>
      <c r="S8418" s="9">
        <v>54</v>
      </c>
      <c r="U8418" s="9" t="s">
        <v>266</v>
      </c>
      <c r="X8418" s="9">
        <f>INDEX(SLA_Policy!$D$2:$D$5,MATCH(F8418,SLA_Policy!$A$2:$A$5,0))</f>
        <v>120</v>
      </c>
      <c r="Y8418" s="9" t="str">
        <f>IF(E8418="Cancelled","Excluded",IF(D8418="",IF((SLA_Policy!$B$8-B8418)*24&gt;X8418,"Open - Breached","Open - On Track"),IF((D8418-B8418)*24&lt;=X8418,"Met","Breached")))</f>
        <v>Met</v>
      </c>
    </row>
    <row r="8419" spans="1:25" x14ac:dyDescent="0.25">
      <c r="A8419" s="9" t="s">
        <v>12659</v>
      </c>
      <c r="B8419" s="23">
        <v>46160.659722222197</v>
      </c>
      <c r="C8419" s="23">
        <v>46160.660416666702</v>
      </c>
      <c r="D8419" s="23">
        <v>46161.3527777778</v>
      </c>
      <c r="E8419" s="9" t="s">
        <v>212</v>
      </c>
      <c r="F8419" s="9" t="s">
        <v>188</v>
      </c>
      <c r="G8419" s="9" t="s">
        <v>213</v>
      </c>
      <c r="H8419" s="9" t="s">
        <v>166</v>
      </c>
      <c r="I8419" s="9" t="s">
        <v>398</v>
      </c>
      <c r="J8419" s="9" t="s">
        <v>9710</v>
      </c>
      <c r="K8419" s="9" t="s">
        <v>303</v>
      </c>
      <c r="L8419" s="9" t="s">
        <v>216</v>
      </c>
      <c r="M8419" s="9" t="s">
        <v>2680</v>
      </c>
      <c r="N8419" s="9" t="s">
        <v>198</v>
      </c>
      <c r="O8419" s="9" t="s">
        <v>181</v>
      </c>
      <c r="P8419" s="9" t="s">
        <v>289</v>
      </c>
      <c r="Q8419" s="9" t="s">
        <v>219</v>
      </c>
      <c r="R8419" s="9">
        <v>0</v>
      </c>
      <c r="S8419" s="9">
        <v>90</v>
      </c>
      <c r="U8419" s="9" t="s">
        <v>376</v>
      </c>
      <c r="W8419" s="9">
        <v>5</v>
      </c>
      <c r="X8419" s="9">
        <f>INDEX(SLA_Policy!$D$2:$D$5,MATCH(F8419,SLA_Policy!$A$2:$A$5,0))</f>
        <v>72</v>
      </c>
      <c r="Y8419" s="9" t="str">
        <f>IF(E8419="Cancelled","Excluded",IF(D8419="",IF((SLA_Policy!$B$8-B8419)*24&gt;X8419,"Open - Breached","Open - On Track"),IF((D8419-B8419)*24&lt;=X8419,"Met","Breached")))</f>
        <v>Met</v>
      </c>
    </row>
    <row r="8420" spans="1:25" x14ac:dyDescent="0.25">
      <c r="A8420" s="9" t="s">
        <v>12660</v>
      </c>
      <c r="B8420" s="23">
        <v>46160.6694444444</v>
      </c>
      <c r="C8420" s="23">
        <v>46160.675000000003</v>
      </c>
      <c r="D8420" s="23">
        <v>46160.695833333302</v>
      </c>
      <c r="E8420" s="9" t="s">
        <v>212</v>
      </c>
      <c r="F8420" s="9" t="s">
        <v>188</v>
      </c>
      <c r="G8420" s="9" t="s">
        <v>213</v>
      </c>
      <c r="H8420" s="9" t="s">
        <v>161</v>
      </c>
      <c r="I8420" s="9" t="s">
        <v>454</v>
      </c>
      <c r="J8420" s="9" t="s">
        <v>3716</v>
      </c>
      <c r="K8420" s="9" t="s">
        <v>246</v>
      </c>
      <c r="L8420" s="9" t="s">
        <v>282</v>
      </c>
      <c r="M8420" s="9" t="s">
        <v>2191</v>
      </c>
      <c r="N8420" s="9" t="s">
        <v>198</v>
      </c>
      <c r="O8420" s="9" t="s">
        <v>116</v>
      </c>
      <c r="P8420" s="9" t="s">
        <v>218</v>
      </c>
      <c r="Q8420" s="9" t="s">
        <v>219</v>
      </c>
      <c r="R8420" s="9">
        <v>0</v>
      </c>
      <c r="S8420" s="9">
        <v>15</v>
      </c>
      <c r="U8420" s="9" t="s">
        <v>266</v>
      </c>
      <c r="X8420" s="9">
        <f>INDEX(SLA_Policy!$D$2:$D$5,MATCH(F8420,SLA_Policy!$A$2:$A$5,0))</f>
        <v>72</v>
      </c>
      <c r="Y8420" s="9" t="str">
        <f>IF(E8420="Cancelled","Excluded",IF(D8420="",IF((SLA_Policy!$B$8-B8420)*24&gt;X8420,"Open - Breached","Open - On Track"),IF((D8420-B8420)*24&lt;=X8420,"Met","Breached")))</f>
        <v>Met</v>
      </c>
    </row>
    <row r="8421" spans="1:25" x14ac:dyDescent="0.25">
      <c r="A8421" s="9" t="s">
        <v>12661</v>
      </c>
      <c r="B8421" s="23">
        <v>46160.676388888904</v>
      </c>
      <c r="C8421" s="23">
        <v>46160.693055555603</v>
      </c>
      <c r="D8421" s="23">
        <v>46164.34375</v>
      </c>
      <c r="E8421" s="9" t="s">
        <v>212</v>
      </c>
      <c r="F8421" s="9" t="s">
        <v>188</v>
      </c>
      <c r="G8421" s="9" t="s">
        <v>236</v>
      </c>
      <c r="H8421" s="9" t="s">
        <v>163</v>
      </c>
      <c r="I8421" s="9" t="s">
        <v>315</v>
      </c>
      <c r="J8421" s="9" t="s">
        <v>585</v>
      </c>
      <c r="K8421" s="9" t="s">
        <v>215</v>
      </c>
      <c r="L8421" s="9" t="s">
        <v>293</v>
      </c>
      <c r="M8421" s="9" t="s">
        <v>9916</v>
      </c>
      <c r="N8421" s="9" t="s">
        <v>196</v>
      </c>
      <c r="O8421" s="9" t="s">
        <v>180</v>
      </c>
      <c r="P8421" s="9" t="s">
        <v>368</v>
      </c>
      <c r="Q8421" s="9" t="s">
        <v>219</v>
      </c>
      <c r="R8421" s="9">
        <v>0</v>
      </c>
      <c r="S8421" s="9">
        <v>104</v>
      </c>
      <c r="T8421" s="9" t="s">
        <v>136</v>
      </c>
      <c r="U8421" s="9" t="s">
        <v>242</v>
      </c>
      <c r="W8421" s="9">
        <v>3</v>
      </c>
      <c r="X8421" s="9">
        <f>INDEX(SLA_Policy!$D$2:$D$5,MATCH(F8421,SLA_Policy!$A$2:$A$5,0))</f>
        <v>72</v>
      </c>
      <c r="Y8421" s="9" t="str">
        <f>IF(E8421="Cancelled","Excluded",IF(D8421="",IF((SLA_Policy!$B$8-B8421)*24&gt;X8421,"Open - Breached","Open - On Track"),IF((D8421-B8421)*24&lt;=X8421,"Met","Breached")))</f>
        <v>Breached</v>
      </c>
    </row>
    <row r="8422" spans="1:25" x14ac:dyDescent="0.25">
      <c r="A8422" s="9" t="s">
        <v>12662</v>
      </c>
      <c r="B8422" s="23">
        <v>46160.6784722222</v>
      </c>
      <c r="C8422" s="23">
        <v>46160.690277777801</v>
      </c>
      <c r="D8422" s="23">
        <v>46160.790972222203</v>
      </c>
      <c r="E8422" s="9" t="s">
        <v>212</v>
      </c>
      <c r="F8422" s="9" t="s">
        <v>187</v>
      </c>
      <c r="G8422" s="9" t="s">
        <v>213</v>
      </c>
      <c r="H8422" s="9" t="s">
        <v>162</v>
      </c>
      <c r="I8422" s="9" t="s">
        <v>345</v>
      </c>
      <c r="J8422" s="9" t="s">
        <v>429</v>
      </c>
      <c r="K8422" s="9" t="s">
        <v>262</v>
      </c>
      <c r="L8422" s="9" t="s">
        <v>226</v>
      </c>
      <c r="M8422" s="9" t="s">
        <v>1131</v>
      </c>
      <c r="N8422" s="9" t="s">
        <v>197</v>
      </c>
      <c r="O8422" s="9" t="s">
        <v>116</v>
      </c>
      <c r="P8422" s="9" t="s">
        <v>525</v>
      </c>
      <c r="Q8422" s="9" t="s">
        <v>219</v>
      </c>
      <c r="R8422" s="9">
        <v>0</v>
      </c>
      <c r="S8422" s="9">
        <v>17</v>
      </c>
      <c r="U8422" s="9" t="s">
        <v>376</v>
      </c>
      <c r="X8422" s="9">
        <f>INDEX(SLA_Policy!$D$2:$D$5,MATCH(F8422,SLA_Policy!$A$2:$A$5,0))</f>
        <v>8</v>
      </c>
      <c r="Y8422" s="9" t="str">
        <f>IF(E8422="Cancelled","Excluded",IF(D8422="",IF((SLA_Policy!$B$8-B8422)*24&gt;X8422,"Open - Breached","Open - On Track"),IF((D8422-B8422)*24&lt;=X8422,"Met","Breached")))</f>
        <v>Met</v>
      </c>
    </row>
    <row r="8423" spans="1:25" x14ac:dyDescent="0.25">
      <c r="A8423" s="9" t="s">
        <v>12663</v>
      </c>
      <c r="B8423" s="23">
        <v>46160.680555555598</v>
      </c>
      <c r="C8423" s="23">
        <v>46160.713888888902</v>
      </c>
      <c r="D8423" s="23">
        <v>46161.309027777803</v>
      </c>
      <c r="E8423" s="9" t="s">
        <v>212</v>
      </c>
      <c r="F8423" s="9" t="s">
        <v>188</v>
      </c>
      <c r="G8423" s="9" t="s">
        <v>236</v>
      </c>
      <c r="H8423" s="9" t="s">
        <v>167</v>
      </c>
      <c r="I8423" s="9" t="s">
        <v>255</v>
      </c>
      <c r="J8423" s="9" t="s">
        <v>10880</v>
      </c>
      <c r="K8423" s="9" t="s">
        <v>215</v>
      </c>
      <c r="L8423" s="9" t="s">
        <v>351</v>
      </c>
      <c r="M8423" s="9" t="s">
        <v>990</v>
      </c>
      <c r="N8423" s="9" t="s">
        <v>197</v>
      </c>
      <c r="O8423" s="9" t="s">
        <v>116</v>
      </c>
      <c r="P8423" s="9" t="s">
        <v>258</v>
      </c>
      <c r="Q8423" s="9" t="s">
        <v>219</v>
      </c>
      <c r="R8423" s="9">
        <v>0</v>
      </c>
      <c r="S8423" s="9">
        <v>20</v>
      </c>
      <c r="U8423" s="9" t="s">
        <v>242</v>
      </c>
      <c r="W8423" s="9">
        <v>5</v>
      </c>
      <c r="X8423" s="9">
        <f>INDEX(SLA_Policy!$D$2:$D$5,MATCH(F8423,SLA_Policy!$A$2:$A$5,0))</f>
        <v>72</v>
      </c>
      <c r="Y8423" s="9" t="str">
        <f>IF(E8423="Cancelled","Excluded",IF(D8423="",IF((SLA_Policy!$B$8-B8423)*24&gt;X8423,"Open - Breached","Open - On Track"),IF((D8423-B8423)*24&lt;=X8423,"Met","Breached")))</f>
        <v>Met</v>
      </c>
    </row>
    <row r="8424" spans="1:25" x14ac:dyDescent="0.25">
      <c r="A8424" s="9" t="s">
        <v>12664</v>
      </c>
      <c r="B8424" s="23">
        <v>46160.684027777803</v>
      </c>
      <c r="C8424" s="23">
        <v>46160.701388888898</v>
      </c>
      <c r="D8424" s="23">
        <v>46161.336805555598</v>
      </c>
      <c r="E8424" s="9" t="s">
        <v>212</v>
      </c>
      <c r="F8424" s="9" t="s">
        <v>189</v>
      </c>
      <c r="G8424" s="9" t="s">
        <v>236</v>
      </c>
      <c r="H8424" s="9" t="s">
        <v>161</v>
      </c>
      <c r="I8424" s="9" t="s">
        <v>482</v>
      </c>
      <c r="J8424" s="9" t="s">
        <v>2276</v>
      </c>
      <c r="K8424" s="9" t="s">
        <v>246</v>
      </c>
      <c r="L8424" s="9" t="s">
        <v>311</v>
      </c>
      <c r="M8424" s="9" t="s">
        <v>1364</v>
      </c>
      <c r="N8424" s="9" t="s">
        <v>199</v>
      </c>
      <c r="O8424" s="9" t="s">
        <v>177</v>
      </c>
      <c r="P8424" s="9" t="s">
        <v>241</v>
      </c>
      <c r="Q8424" s="9" t="s">
        <v>219</v>
      </c>
      <c r="R8424" s="9">
        <v>0</v>
      </c>
      <c r="S8424" s="9">
        <v>39</v>
      </c>
      <c r="U8424" s="9" t="s">
        <v>242</v>
      </c>
      <c r="W8424" s="9">
        <v>4</v>
      </c>
      <c r="X8424" s="9">
        <f>INDEX(SLA_Policy!$D$2:$D$5,MATCH(F8424,SLA_Policy!$A$2:$A$5,0))</f>
        <v>120</v>
      </c>
      <c r="Y8424" s="9" t="str">
        <f>IF(E8424="Cancelled","Excluded",IF(D8424="",IF((SLA_Policy!$B$8-B8424)*24&gt;X8424,"Open - Breached","Open - On Track"),IF((D8424-B8424)*24&lt;=X8424,"Met","Breached")))</f>
        <v>Met</v>
      </c>
    </row>
    <row r="8425" spans="1:25" x14ac:dyDescent="0.25">
      <c r="A8425" s="9" t="s">
        <v>12665</v>
      </c>
      <c r="B8425" s="23">
        <v>46160.692361111098</v>
      </c>
      <c r="C8425" s="23">
        <v>46160.702777777798</v>
      </c>
      <c r="D8425" s="23">
        <v>46161.401388888902</v>
      </c>
      <c r="E8425" s="9" t="s">
        <v>212</v>
      </c>
      <c r="F8425" s="9" t="s">
        <v>188</v>
      </c>
      <c r="G8425" s="9" t="s">
        <v>236</v>
      </c>
      <c r="H8425" s="9" t="s">
        <v>164</v>
      </c>
      <c r="I8425" s="9" t="s">
        <v>421</v>
      </c>
      <c r="J8425" s="9" t="s">
        <v>2093</v>
      </c>
      <c r="K8425" s="9" t="s">
        <v>246</v>
      </c>
      <c r="L8425" s="9" t="s">
        <v>216</v>
      </c>
      <c r="M8425" s="9" t="s">
        <v>3604</v>
      </c>
      <c r="N8425" s="9" t="s">
        <v>196</v>
      </c>
      <c r="O8425" s="9" t="s">
        <v>116</v>
      </c>
      <c r="P8425" s="9" t="s">
        <v>258</v>
      </c>
      <c r="Q8425" s="9" t="s">
        <v>219</v>
      </c>
      <c r="R8425" s="9">
        <v>0</v>
      </c>
      <c r="S8425" s="9">
        <v>11</v>
      </c>
      <c r="T8425" s="9" t="s">
        <v>464</v>
      </c>
      <c r="U8425" s="9" t="s">
        <v>242</v>
      </c>
      <c r="X8425" s="9">
        <f>INDEX(SLA_Policy!$D$2:$D$5,MATCH(F8425,SLA_Policy!$A$2:$A$5,0))</f>
        <v>72</v>
      </c>
      <c r="Y8425" s="9" t="str">
        <f>IF(E8425="Cancelled","Excluded",IF(D8425="",IF((SLA_Policy!$B$8-B8425)*24&gt;X8425,"Open - Breached","Open - On Track"),IF((D8425-B8425)*24&lt;=X8425,"Met","Breached")))</f>
        <v>Met</v>
      </c>
    </row>
    <row r="8426" spans="1:25" x14ac:dyDescent="0.25">
      <c r="A8426" s="9" t="s">
        <v>12666</v>
      </c>
      <c r="B8426" s="23">
        <v>46160.694444444503</v>
      </c>
      <c r="C8426" s="23">
        <v>46160.771527777797</v>
      </c>
      <c r="D8426" s="23">
        <v>46163.415972222203</v>
      </c>
      <c r="E8426" s="9" t="s">
        <v>212</v>
      </c>
      <c r="F8426" s="9" t="s">
        <v>189</v>
      </c>
      <c r="G8426" s="9" t="s">
        <v>236</v>
      </c>
      <c r="H8426" s="9" t="s">
        <v>161</v>
      </c>
      <c r="I8426" s="9" t="s">
        <v>237</v>
      </c>
      <c r="J8426" s="9" t="s">
        <v>775</v>
      </c>
      <c r="K8426" s="9" t="s">
        <v>262</v>
      </c>
      <c r="L8426" s="9" t="s">
        <v>216</v>
      </c>
      <c r="M8426" s="9" t="s">
        <v>1296</v>
      </c>
      <c r="N8426" s="9" t="s">
        <v>196</v>
      </c>
      <c r="O8426" s="9" t="s">
        <v>177</v>
      </c>
      <c r="P8426" s="9" t="s">
        <v>457</v>
      </c>
      <c r="Q8426" s="9" t="s">
        <v>273</v>
      </c>
      <c r="R8426" s="9">
        <v>0</v>
      </c>
      <c r="S8426" s="9">
        <v>15</v>
      </c>
      <c r="U8426" s="9" t="s">
        <v>242</v>
      </c>
      <c r="W8426" s="9">
        <v>4</v>
      </c>
      <c r="X8426" s="9">
        <f>INDEX(SLA_Policy!$D$2:$D$5,MATCH(F8426,SLA_Policy!$A$2:$A$5,0))</f>
        <v>120</v>
      </c>
      <c r="Y8426" s="9" t="str">
        <f>IF(E8426="Cancelled","Excluded",IF(D8426="",IF((SLA_Policy!$B$8-B8426)*24&gt;X8426,"Open - Breached","Open - On Track"),IF((D8426-B8426)*24&lt;=X8426,"Met","Breached")))</f>
        <v>Met</v>
      </c>
    </row>
    <row r="8427" spans="1:25" x14ac:dyDescent="0.25">
      <c r="A8427" s="9" t="s">
        <v>12667</v>
      </c>
      <c r="B8427" s="23">
        <v>46160.731249999997</v>
      </c>
      <c r="C8427" s="23">
        <v>46160.732638888898</v>
      </c>
      <c r="D8427" s="23">
        <v>46161.322916666701</v>
      </c>
      <c r="E8427" s="9" t="s">
        <v>212</v>
      </c>
      <c r="F8427" s="9" t="s">
        <v>188</v>
      </c>
      <c r="G8427" s="9" t="s">
        <v>213</v>
      </c>
      <c r="H8427" s="9" t="s">
        <v>161</v>
      </c>
      <c r="I8427" s="9" t="s">
        <v>297</v>
      </c>
      <c r="J8427" s="9" t="s">
        <v>8751</v>
      </c>
      <c r="K8427" s="9" t="s">
        <v>225</v>
      </c>
      <c r="L8427" s="9" t="s">
        <v>282</v>
      </c>
      <c r="M8427" s="9" t="s">
        <v>2016</v>
      </c>
      <c r="N8427" s="9" t="s">
        <v>200</v>
      </c>
      <c r="O8427" s="9" t="s">
        <v>116</v>
      </c>
      <c r="P8427" s="9" t="s">
        <v>258</v>
      </c>
      <c r="Q8427" s="9" t="s">
        <v>219</v>
      </c>
      <c r="R8427" s="9">
        <v>0</v>
      </c>
      <c r="S8427" s="9">
        <v>23</v>
      </c>
      <c r="U8427" s="9" t="s">
        <v>221</v>
      </c>
      <c r="W8427" s="9">
        <v>4</v>
      </c>
      <c r="X8427" s="9">
        <f>INDEX(SLA_Policy!$D$2:$D$5,MATCH(F8427,SLA_Policy!$A$2:$A$5,0))</f>
        <v>72</v>
      </c>
      <c r="Y8427" s="9" t="str">
        <f>IF(E8427="Cancelled","Excluded",IF(D8427="",IF((SLA_Policy!$B$8-B8427)*24&gt;X8427,"Open - Breached","Open - On Track"),IF((D8427-B8427)*24&lt;=X8427,"Met","Breached")))</f>
        <v>Met</v>
      </c>
    </row>
    <row r="8428" spans="1:25" x14ac:dyDescent="0.25">
      <c r="A8428" s="9" t="s">
        <v>12668</v>
      </c>
      <c r="B8428" s="23">
        <v>46160.7722222222</v>
      </c>
      <c r="C8428" s="23">
        <v>46160.782638888901</v>
      </c>
      <c r="D8428" s="23">
        <v>46161.403472222199</v>
      </c>
      <c r="E8428" s="9" t="s">
        <v>212</v>
      </c>
      <c r="F8428" s="9" t="s">
        <v>187</v>
      </c>
      <c r="G8428" s="9" t="s">
        <v>213</v>
      </c>
      <c r="H8428" s="9" t="s">
        <v>161</v>
      </c>
      <c r="I8428" s="9" t="s">
        <v>389</v>
      </c>
      <c r="J8428" s="9" t="s">
        <v>435</v>
      </c>
      <c r="K8428" s="9" t="s">
        <v>239</v>
      </c>
      <c r="L8428" s="9" t="s">
        <v>104</v>
      </c>
      <c r="M8428" s="9" t="s">
        <v>894</v>
      </c>
      <c r="N8428" s="9" t="s">
        <v>196</v>
      </c>
      <c r="O8428" s="9" t="s">
        <v>116</v>
      </c>
      <c r="P8428" s="9" t="s">
        <v>258</v>
      </c>
      <c r="Q8428" s="9" t="s">
        <v>219</v>
      </c>
      <c r="R8428" s="9">
        <v>0</v>
      </c>
      <c r="S8428" s="9">
        <v>4</v>
      </c>
      <c r="U8428" s="9" t="s">
        <v>290</v>
      </c>
      <c r="X8428" s="9">
        <f>INDEX(SLA_Policy!$D$2:$D$5,MATCH(F8428,SLA_Policy!$A$2:$A$5,0))</f>
        <v>8</v>
      </c>
      <c r="Y8428" s="9" t="str">
        <f>IF(E8428="Cancelled","Excluded",IF(D8428="",IF((SLA_Policy!$B$8-B8428)*24&gt;X8428,"Open - Breached","Open - On Track"),IF((D8428-B8428)*24&lt;=X8428,"Met","Breached")))</f>
        <v>Breached</v>
      </c>
    </row>
    <row r="8429" spans="1:25" x14ac:dyDescent="0.25">
      <c r="A8429" s="9" t="s">
        <v>12669</v>
      </c>
      <c r="B8429" s="23">
        <v>46160.827083333301</v>
      </c>
      <c r="C8429" s="23">
        <v>46161.304861111101</v>
      </c>
      <c r="D8429" s="23">
        <v>46161.329166666699</v>
      </c>
      <c r="E8429" s="9" t="s">
        <v>212</v>
      </c>
      <c r="F8429" s="9" t="s">
        <v>188</v>
      </c>
      <c r="G8429" s="9" t="s">
        <v>213</v>
      </c>
      <c r="H8429" s="9" t="s">
        <v>161</v>
      </c>
      <c r="I8429" s="9" t="s">
        <v>297</v>
      </c>
      <c r="J8429" s="9" t="s">
        <v>6493</v>
      </c>
      <c r="K8429" s="9" t="s">
        <v>303</v>
      </c>
      <c r="L8429" s="9" t="s">
        <v>270</v>
      </c>
      <c r="M8429" s="9" t="s">
        <v>1298</v>
      </c>
      <c r="N8429" s="9" t="s">
        <v>198</v>
      </c>
      <c r="O8429" s="9" t="s">
        <v>177</v>
      </c>
      <c r="P8429" s="9" t="s">
        <v>241</v>
      </c>
      <c r="Q8429" s="9" t="s">
        <v>273</v>
      </c>
      <c r="R8429" s="9">
        <v>0</v>
      </c>
      <c r="S8429" s="9">
        <v>12</v>
      </c>
      <c r="U8429" s="9" t="s">
        <v>290</v>
      </c>
      <c r="X8429" s="9">
        <f>INDEX(SLA_Policy!$D$2:$D$5,MATCH(F8429,SLA_Policy!$A$2:$A$5,0))</f>
        <v>72</v>
      </c>
      <c r="Y8429" s="9" t="str">
        <f>IF(E8429="Cancelled","Excluded",IF(D8429="",IF((SLA_Policy!$B$8-B8429)*24&gt;X8429,"Open - Breached","Open - On Track"),IF((D8429-B8429)*24&lt;=X8429,"Met","Breached")))</f>
        <v>Met</v>
      </c>
    </row>
    <row r="8430" spans="1:25" x14ac:dyDescent="0.25">
      <c r="A8430" s="9" t="s">
        <v>12670</v>
      </c>
      <c r="B8430" s="23">
        <v>46160.929166666698</v>
      </c>
      <c r="C8430" s="23">
        <v>46161.306944444397</v>
      </c>
      <c r="D8430" s="23">
        <v>46161.329861111102</v>
      </c>
      <c r="E8430" s="9" t="s">
        <v>212</v>
      </c>
      <c r="F8430" s="9" t="s">
        <v>188</v>
      </c>
      <c r="G8430" s="9" t="s">
        <v>213</v>
      </c>
      <c r="H8430" s="9" t="s">
        <v>166</v>
      </c>
      <c r="I8430" s="9" t="s">
        <v>1238</v>
      </c>
      <c r="J8430" s="9" t="s">
        <v>4401</v>
      </c>
      <c r="K8430" s="9" t="s">
        <v>246</v>
      </c>
      <c r="L8430" s="9" t="s">
        <v>270</v>
      </c>
      <c r="M8430" s="9" t="s">
        <v>1032</v>
      </c>
      <c r="N8430" s="9" t="s">
        <v>197</v>
      </c>
      <c r="O8430" s="9" t="s">
        <v>181</v>
      </c>
      <c r="P8430" s="9" t="s">
        <v>445</v>
      </c>
      <c r="Q8430" s="9" t="s">
        <v>219</v>
      </c>
      <c r="R8430" s="9">
        <v>0</v>
      </c>
      <c r="S8430" s="9">
        <v>67</v>
      </c>
      <c r="T8430" s="9" t="s">
        <v>136</v>
      </c>
      <c r="U8430" s="9" t="s">
        <v>290</v>
      </c>
      <c r="X8430" s="9">
        <f>INDEX(SLA_Policy!$D$2:$D$5,MATCH(F8430,SLA_Policy!$A$2:$A$5,0))</f>
        <v>72</v>
      </c>
      <c r="Y8430" s="9" t="str">
        <f>IF(E8430="Cancelled","Excluded",IF(D8430="",IF((SLA_Policy!$B$8-B8430)*24&gt;X8430,"Open - Breached","Open - On Track"),IF((D8430-B8430)*24&lt;=X8430,"Met","Breached")))</f>
        <v>Met</v>
      </c>
    </row>
    <row r="8431" spans="1:25" x14ac:dyDescent="0.25">
      <c r="A8431" s="9" t="s">
        <v>12671</v>
      </c>
      <c r="B8431" s="23">
        <v>46160.949305555601</v>
      </c>
      <c r="C8431" s="23">
        <v>46161.410416666702</v>
      </c>
      <c r="D8431" s="23">
        <v>46161.438194444498</v>
      </c>
      <c r="E8431" s="9" t="s">
        <v>212</v>
      </c>
      <c r="F8431" s="9" t="s">
        <v>189</v>
      </c>
      <c r="G8431" s="9" t="s">
        <v>213</v>
      </c>
      <c r="H8431" s="9" t="s">
        <v>161</v>
      </c>
      <c r="I8431" s="9" t="s">
        <v>389</v>
      </c>
      <c r="J8431" s="9" t="s">
        <v>2096</v>
      </c>
      <c r="K8431" s="9" t="s">
        <v>246</v>
      </c>
      <c r="L8431" s="9" t="s">
        <v>311</v>
      </c>
      <c r="M8431" s="9" t="s">
        <v>2374</v>
      </c>
      <c r="N8431" s="9" t="s">
        <v>196</v>
      </c>
      <c r="O8431" s="9" t="s">
        <v>116</v>
      </c>
      <c r="P8431" s="9" t="s">
        <v>590</v>
      </c>
      <c r="Q8431" s="9" t="s">
        <v>219</v>
      </c>
      <c r="R8431" s="9">
        <v>0</v>
      </c>
      <c r="S8431" s="9">
        <v>3</v>
      </c>
      <c r="U8431" s="9" t="s">
        <v>290</v>
      </c>
      <c r="W8431" s="9">
        <v>4</v>
      </c>
      <c r="X8431" s="9">
        <f>INDEX(SLA_Policy!$D$2:$D$5,MATCH(F8431,SLA_Policy!$A$2:$A$5,0))</f>
        <v>120</v>
      </c>
      <c r="Y8431" s="9" t="str">
        <f>IF(E8431="Cancelled","Excluded",IF(D8431="",IF((SLA_Policy!$B$8-B8431)*24&gt;X8431,"Open - Breached","Open - On Track"),IF((D8431-B8431)*24&lt;=X8431,"Met","Breached")))</f>
        <v>Met</v>
      </c>
    </row>
    <row r="8432" spans="1:25" x14ac:dyDescent="0.25">
      <c r="A8432" s="9" t="s">
        <v>12672</v>
      </c>
      <c r="B8432" s="23">
        <v>46161.258333333302</v>
      </c>
      <c r="C8432" s="23">
        <v>46161.329166666699</v>
      </c>
      <c r="D8432" s="23">
        <v>46162.460416666698</v>
      </c>
      <c r="E8432" s="9" t="s">
        <v>212</v>
      </c>
      <c r="F8432" s="9" t="s">
        <v>189</v>
      </c>
      <c r="G8432" s="9" t="s">
        <v>236</v>
      </c>
      <c r="H8432" s="9" t="s">
        <v>167</v>
      </c>
      <c r="I8432" s="9" t="s">
        <v>255</v>
      </c>
      <c r="J8432" s="9" t="s">
        <v>770</v>
      </c>
      <c r="K8432" s="9" t="s">
        <v>225</v>
      </c>
      <c r="L8432" s="9" t="s">
        <v>282</v>
      </c>
      <c r="M8432" s="9" t="s">
        <v>6949</v>
      </c>
      <c r="N8432" s="9" t="s">
        <v>196</v>
      </c>
      <c r="O8432" s="9" t="s">
        <v>116</v>
      </c>
      <c r="P8432" s="9" t="s">
        <v>574</v>
      </c>
      <c r="Q8432" s="9" t="s">
        <v>219</v>
      </c>
      <c r="R8432" s="9">
        <v>0</v>
      </c>
      <c r="S8432" s="9">
        <v>22</v>
      </c>
      <c r="U8432" s="9" t="s">
        <v>242</v>
      </c>
      <c r="X8432" s="9">
        <f>INDEX(SLA_Policy!$D$2:$D$5,MATCH(F8432,SLA_Policy!$A$2:$A$5,0))</f>
        <v>120</v>
      </c>
      <c r="Y8432" s="9" t="str">
        <f>IF(E8432="Cancelled","Excluded",IF(D8432="",IF((SLA_Policy!$B$8-B8432)*24&gt;X8432,"Open - Breached","Open - On Track"),IF((D8432-B8432)*24&lt;=X8432,"Met","Breached")))</f>
        <v>Met</v>
      </c>
    </row>
    <row r="8433" spans="1:25" x14ac:dyDescent="0.25">
      <c r="A8433" s="9" t="s">
        <v>12673</v>
      </c>
      <c r="B8433" s="23">
        <v>46161.315972222197</v>
      </c>
      <c r="C8433" s="23">
        <v>46161.319444444503</v>
      </c>
      <c r="D8433" s="23">
        <v>46161.445833333302</v>
      </c>
      <c r="E8433" s="9" t="s">
        <v>212</v>
      </c>
      <c r="F8433" s="9" t="s">
        <v>187</v>
      </c>
      <c r="G8433" s="9" t="s">
        <v>213</v>
      </c>
      <c r="H8433" s="9" t="s">
        <v>164</v>
      </c>
      <c r="I8433" s="9" t="s">
        <v>339</v>
      </c>
      <c r="J8433" s="9" t="s">
        <v>340</v>
      </c>
      <c r="K8433" s="9" t="s">
        <v>239</v>
      </c>
      <c r="L8433" s="9" t="s">
        <v>216</v>
      </c>
      <c r="M8433" s="9" t="s">
        <v>3398</v>
      </c>
      <c r="N8433" s="9" t="s">
        <v>200</v>
      </c>
      <c r="O8433" s="9" t="s">
        <v>116</v>
      </c>
      <c r="P8433" s="9" t="s">
        <v>525</v>
      </c>
      <c r="Q8433" s="9" t="s">
        <v>219</v>
      </c>
      <c r="R8433" s="9">
        <v>0</v>
      </c>
      <c r="S8433" s="9">
        <v>5</v>
      </c>
      <c r="T8433" s="9" t="s">
        <v>343</v>
      </c>
      <c r="U8433" s="9" t="s">
        <v>290</v>
      </c>
      <c r="X8433" s="9">
        <f>INDEX(SLA_Policy!$D$2:$D$5,MATCH(F8433,SLA_Policy!$A$2:$A$5,0))</f>
        <v>8</v>
      </c>
      <c r="Y8433" s="9" t="str">
        <f>IF(E8433="Cancelled","Excluded",IF(D8433="",IF((SLA_Policy!$B$8-B8433)*24&gt;X8433,"Open - Breached","Open - On Track"),IF((D8433-B8433)*24&lt;=X8433,"Met","Breached")))</f>
        <v>Met</v>
      </c>
    </row>
    <row r="8434" spans="1:25" x14ac:dyDescent="0.25">
      <c r="A8434" s="9" t="s">
        <v>12674</v>
      </c>
      <c r="B8434" s="23">
        <v>46161.347916666702</v>
      </c>
      <c r="C8434" s="23">
        <v>46161.398611111101</v>
      </c>
      <c r="D8434" s="23">
        <v>46162.368055555598</v>
      </c>
      <c r="E8434" s="9" t="s">
        <v>212</v>
      </c>
      <c r="F8434" s="9" t="s">
        <v>189</v>
      </c>
      <c r="G8434" s="9" t="s">
        <v>236</v>
      </c>
      <c r="H8434" s="9" t="s">
        <v>161</v>
      </c>
      <c r="I8434" s="9" t="s">
        <v>237</v>
      </c>
      <c r="J8434" s="9" t="s">
        <v>12675</v>
      </c>
      <c r="K8434" s="9" t="s">
        <v>215</v>
      </c>
      <c r="L8434" s="9" t="s">
        <v>216</v>
      </c>
      <c r="M8434" s="9" t="s">
        <v>2089</v>
      </c>
      <c r="N8434" s="9" t="s">
        <v>196</v>
      </c>
      <c r="O8434" s="9" t="s">
        <v>177</v>
      </c>
      <c r="P8434" s="9" t="s">
        <v>241</v>
      </c>
      <c r="Q8434" s="9" t="s">
        <v>219</v>
      </c>
      <c r="R8434" s="9">
        <v>0</v>
      </c>
      <c r="S8434" s="9">
        <v>33</v>
      </c>
      <c r="U8434" s="9" t="s">
        <v>242</v>
      </c>
      <c r="X8434" s="9">
        <f>INDEX(SLA_Policy!$D$2:$D$5,MATCH(F8434,SLA_Policy!$A$2:$A$5,0))</f>
        <v>120</v>
      </c>
      <c r="Y8434" s="9" t="str">
        <f>IF(E8434="Cancelled","Excluded",IF(D8434="",IF((SLA_Policy!$B$8-B8434)*24&gt;X8434,"Open - Breached","Open - On Track"),IF((D8434-B8434)*24&lt;=X8434,"Met","Breached")))</f>
        <v>Met</v>
      </c>
    </row>
    <row r="8435" spans="1:25" x14ac:dyDescent="0.25">
      <c r="A8435" s="9" t="s">
        <v>12676</v>
      </c>
      <c r="B8435" s="23">
        <v>46161.353472222203</v>
      </c>
      <c r="C8435" s="23">
        <v>46161.443055555603</v>
      </c>
      <c r="D8435" s="23">
        <v>46162.445138888899</v>
      </c>
      <c r="E8435" s="9" t="s">
        <v>212</v>
      </c>
      <c r="F8435" s="9" t="s">
        <v>189</v>
      </c>
      <c r="G8435" s="9" t="s">
        <v>236</v>
      </c>
      <c r="H8435" s="9" t="s">
        <v>161</v>
      </c>
      <c r="I8435" s="9" t="s">
        <v>237</v>
      </c>
      <c r="J8435" s="9" t="s">
        <v>12677</v>
      </c>
      <c r="K8435" s="9" t="s">
        <v>246</v>
      </c>
      <c r="L8435" s="9" t="s">
        <v>351</v>
      </c>
      <c r="M8435" s="9" t="s">
        <v>3438</v>
      </c>
      <c r="N8435" s="9" t="s">
        <v>196</v>
      </c>
      <c r="O8435" s="9" t="s">
        <v>177</v>
      </c>
      <c r="P8435" s="9" t="s">
        <v>300</v>
      </c>
      <c r="Q8435" s="9" t="s">
        <v>219</v>
      </c>
      <c r="R8435" s="9">
        <v>0</v>
      </c>
      <c r="S8435" s="9">
        <v>11</v>
      </c>
      <c r="U8435" s="9" t="s">
        <v>242</v>
      </c>
      <c r="X8435" s="9">
        <f>INDEX(SLA_Policy!$D$2:$D$5,MATCH(F8435,SLA_Policy!$A$2:$A$5,0))</f>
        <v>120</v>
      </c>
      <c r="Y8435" s="9" t="str">
        <f>IF(E8435="Cancelled","Excluded",IF(D8435="",IF((SLA_Policy!$B$8-B8435)*24&gt;X8435,"Open - Breached","Open - On Track"),IF((D8435-B8435)*24&lt;=X8435,"Met","Breached")))</f>
        <v>Met</v>
      </c>
    </row>
    <row r="8436" spans="1:25" x14ac:dyDescent="0.25">
      <c r="A8436" s="9" t="s">
        <v>12678</v>
      </c>
      <c r="B8436" s="23">
        <v>46161.368055555598</v>
      </c>
      <c r="C8436" s="23">
        <v>46161.434027777803</v>
      </c>
      <c r="D8436" s="23">
        <v>46161.652777777803</v>
      </c>
      <c r="E8436" s="9" t="s">
        <v>212</v>
      </c>
      <c r="F8436" s="9" t="s">
        <v>189</v>
      </c>
      <c r="G8436" s="9" t="s">
        <v>213</v>
      </c>
      <c r="H8436" s="9" t="s">
        <v>88</v>
      </c>
      <c r="I8436" s="9" t="s">
        <v>268</v>
      </c>
      <c r="J8436" s="9" t="s">
        <v>638</v>
      </c>
      <c r="K8436" s="9" t="s">
        <v>215</v>
      </c>
      <c r="L8436" s="9" t="s">
        <v>216</v>
      </c>
      <c r="M8436" s="9" t="s">
        <v>580</v>
      </c>
      <c r="N8436" s="9" t="s">
        <v>196</v>
      </c>
      <c r="O8436" s="9" t="s">
        <v>178</v>
      </c>
      <c r="P8436" s="9" t="s">
        <v>414</v>
      </c>
      <c r="Q8436" s="9" t="s">
        <v>219</v>
      </c>
      <c r="R8436" s="9">
        <v>0</v>
      </c>
      <c r="S8436" s="9">
        <v>25</v>
      </c>
      <c r="T8436" s="9" t="s">
        <v>136</v>
      </c>
      <c r="U8436" s="9" t="s">
        <v>661</v>
      </c>
      <c r="W8436" s="9">
        <v>5</v>
      </c>
      <c r="X8436" s="9">
        <f>INDEX(SLA_Policy!$D$2:$D$5,MATCH(F8436,SLA_Policy!$A$2:$A$5,0))</f>
        <v>120</v>
      </c>
      <c r="Y8436" s="9" t="str">
        <f>IF(E8436="Cancelled","Excluded",IF(D8436="",IF((SLA_Policy!$B$8-B8436)*24&gt;X8436,"Open - Breached","Open - On Track"),IF((D8436-B8436)*24&lt;=X8436,"Met","Breached")))</f>
        <v>Met</v>
      </c>
    </row>
    <row r="8437" spans="1:25" x14ac:dyDescent="0.25">
      <c r="A8437" s="9" t="s">
        <v>12679</v>
      </c>
      <c r="B8437" s="23">
        <v>46161.386805555601</v>
      </c>
      <c r="C8437" s="23">
        <v>46161.427083333299</v>
      </c>
      <c r="D8437" s="23">
        <v>46163.327777777798</v>
      </c>
      <c r="E8437" s="9" t="s">
        <v>212</v>
      </c>
      <c r="F8437" s="9" t="s">
        <v>188</v>
      </c>
      <c r="G8437" s="9" t="s">
        <v>236</v>
      </c>
      <c r="H8437" s="9" t="s">
        <v>161</v>
      </c>
      <c r="I8437" s="9" t="s">
        <v>505</v>
      </c>
      <c r="J8437" s="9" t="s">
        <v>4026</v>
      </c>
      <c r="K8437" s="9" t="s">
        <v>239</v>
      </c>
      <c r="L8437" s="9" t="s">
        <v>282</v>
      </c>
      <c r="M8437" s="9" t="s">
        <v>1408</v>
      </c>
      <c r="N8437" s="9" t="s">
        <v>196</v>
      </c>
      <c r="O8437" s="9" t="s">
        <v>177</v>
      </c>
      <c r="P8437" s="9" t="s">
        <v>457</v>
      </c>
      <c r="Q8437" s="9" t="s">
        <v>219</v>
      </c>
      <c r="R8437" s="9">
        <v>0</v>
      </c>
      <c r="S8437" s="9">
        <v>32</v>
      </c>
      <c r="U8437" s="9" t="s">
        <v>242</v>
      </c>
      <c r="X8437" s="9">
        <f>INDEX(SLA_Policy!$D$2:$D$5,MATCH(F8437,SLA_Policy!$A$2:$A$5,0))</f>
        <v>72</v>
      </c>
      <c r="Y8437" s="9" t="str">
        <f>IF(E8437="Cancelled","Excluded",IF(D8437="",IF((SLA_Policy!$B$8-B8437)*24&gt;X8437,"Open - Breached","Open - On Track"),IF((D8437-B8437)*24&lt;=X8437,"Met","Breached")))</f>
        <v>Met</v>
      </c>
    </row>
    <row r="8438" spans="1:25" x14ac:dyDescent="0.25">
      <c r="A8438" s="9" t="s">
        <v>12680</v>
      </c>
      <c r="B8438" s="23">
        <v>46161.388888888898</v>
      </c>
      <c r="C8438" s="23">
        <v>46161.410416666702</v>
      </c>
      <c r="D8438" s="23">
        <v>46162.4868055556</v>
      </c>
      <c r="E8438" s="9" t="s">
        <v>212</v>
      </c>
      <c r="F8438" s="9" t="s">
        <v>188</v>
      </c>
      <c r="G8438" s="9" t="s">
        <v>213</v>
      </c>
      <c r="H8438" s="9" t="s">
        <v>162</v>
      </c>
      <c r="I8438" s="9" t="s">
        <v>345</v>
      </c>
      <c r="J8438" s="9" t="s">
        <v>2650</v>
      </c>
      <c r="K8438" s="9" t="s">
        <v>239</v>
      </c>
      <c r="L8438" s="9" t="s">
        <v>351</v>
      </c>
      <c r="M8438" s="9" t="s">
        <v>2336</v>
      </c>
      <c r="N8438" s="9" t="s">
        <v>196</v>
      </c>
      <c r="O8438" s="9" t="s">
        <v>116</v>
      </c>
      <c r="P8438" s="9" t="s">
        <v>295</v>
      </c>
      <c r="Q8438" s="9" t="s">
        <v>219</v>
      </c>
      <c r="R8438" s="9">
        <v>2</v>
      </c>
      <c r="S8438" s="9">
        <v>173</v>
      </c>
      <c r="U8438" s="9" t="s">
        <v>290</v>
      </c>
      <c r="X8438" s="9">
        <f>INDEX(SLA_Policy!$D$2:$D$5,MATCH(F8438,SLA_Policy!$A$2:$A$5,0))</f>
        <v>72</v>
      </c>
      <c r="Y8438" s="9" t="str">
        <f>IF(E8438="Cancelled","Excluded",IF(D8438="",IF((SLA_Policy!$B$8-B8438)*24&gt;X8438,"Open - Breached","Open - On Track"),IF((D8438-B8438)*24&lt;=X8438,"Met","Breached")))</f>
        <v>Met</v>
      </c>
    </row>
    <row r="8439" spans="1:25" x14ac:dyDescent="0.25">
      <c r="A8439" s="9" t="s">
        <v>12681</v>
      </c>
      <c r="B8439" s="23">
        <v>46161.3930555556</v>
      </c>
      <c r="C8439" s="23">
        <v>46161.397916666698</v>
      </c>
      <c r="D8439" s="23">
        <v>46161.452777777798</v>
      </c>
      <c r="E8439" s="9" t="s">
        <v>212</v>
      </c>
      <c r="F8439" s="9" t="s">
        <v>188</v>
      </c>
      <c r="G8439" s="9" t="s">
        <v>213</v>
      </c>
      <c r="H8439" s="9" t="s">
        <v>162</v>
      </c>
      <c r="I8439" s="9" t="s">
        <v>393</v>
      </c>
      <c r="J8439" s="9" t="s">
        <v>1040</v>
      </c>
      <c r="K8439" s="9" t="s">
        <v>239</v>
      </c>
      <c r="L8439" s="9" t="s">
        <v>307</v>
      </c>
      <c r="M8439" s="9" t="s">
        <v>3395</v>
      </c>
      <c r="N8439" s="9" t="s">
        <v>199</v>
      </c>
      <c r="O8439" s="9" t="s">
        <v>116</v>
      </c>
      <c r="P8439" s="9" t="s">
        <v>218</v>
      </c>
      <c r="Q8439" s="9" t="s">
        <v>219</v>
      </c>
      <c r="R8439" s="9">
        <v>0</v>
      </c>
      <c r="S8439" s="9">
        <v>17</v>
      </c>
      <c r="U8439" s="9" t="s">
        <v>248</v>
      </c>
      <c r="X8439" s="9">
        <f>INDEX(SLA_Policy!$D$2:$D$5,MATCH(F8439,SLA_Policy!$A$2:$A$5,0))</f>
        <v>72</v>
      </c>
      <c r="Y8439" s="9" t="str">
        <f>IF(E8439="Cancelled","Excluded",IF(D8439="",IF((SLA_Policy!$B$8-B8439)*24&gt;X8439,"Open - Breached","Open - On Track"),IF((D8439-B8439)*24&lt;=X8439,"Met","Breached")))</f>
        <v>Met</v>
      </c>
    </row>
    <row r="8440" spans="1:25" x14ac:dyDescent="0.25">
      <c r="A8440" s="9" t="s">
        <v>12682</v>
      </c>
      <c r="B8440" s="23">
        <v>46161.404861111099</v>
      </c>
      <c r="C8440" s="23">
        <v>46161.439583333296</v>
      </c>
      <c r="D8440" s="23">
        <v>46170.599305555603</v>
      </c>
      <c r="E8440" s="9" t="s">
        <v>212</v>
      </c>
      <c r="F8440" s="9" t="s">
        <v>188</v>
      </c>
      <c r="G8440" s="9" t="s">
        <v>236</v>
      </c>
      <c r="H8440" s="9" t="s">
        <v>163</v>
      </c>
      <c r="I8440" s="9" t="s">
        <v>315</v>
      </c>
      <c r="J8440" s="9" t="s">
        <v>475</v>
      </c>
      <c r="K8440" s="9" t="s">
        <v>225</v>
      </c>
      <c r="L8440" s="9" t="s">
        <v>216</v>
      </c>
      <c r="M8440" s="9" t="s">
        <v>1559</v>
      </c>
      <c r="N8440" s="9" t="s">
        <v>196</v>
      </c>
      <c r="O8440" s="9" t="s">
        <v>180</v>
      </c>
      <c r="P8440" s="9" t="s">
        <v>368</v>
      </c>
      <c r="Q8440" s="9" t="s">
        <v>219</v>
      </c>
      <c r="R8440" s="9">
        <v>0</v>
      </c>
      <c r="S8440" s="9">
        <v>145</v>
      </c>
      <c r="T8440" s="9" t="s">
        <v>229</v>
      </c>
      <c r="U8440" s="9" t="s">
        <v>242</v>
      </c>
      <c r="W8440" s="9">
        <v>4</v>
      </c>
      <c r="X8440" s="9">
        <f>INDEX(SLA_Policy!$D$2:$D$5,MATCH(F8440,SLA_Policy!$A$2:$A$5,0))</f>
        <v>72</v>
      </c>
      <c r="Y8440" s="9" t="str">
        <f>IF(E8440="Cancelled","Excluded",IF(D8440="",IF((SLA_Policy!$B$8-B8440)*24&gt;X8440,"Open - Breached","Open - On Track"),IF((D8440-B8440)*24&lt;=X8440,"Met","Breached")))</f>
        <v>Breached</v>
      </c>
    </row>
    <row r="8441" spans="1:25" x14ac:dyDescent="0.25">
      <c r="A8441" s="9" t="s">
        <v>12683</v>
      </c>
      <c r="B8441" s="23">
        <v>46161.416666666701</v>
      </c>
      <c r="C8441" s="23">
        <v>46161.417361111096</v>
      </c>
      <c r="D8441" s="23">
        <v>46161.484027777798</v>
      </c>
      <c r="E8441" s="9" t="s">
        <v>212</v>
      </c>
      <c r="F8441" s="9" t="s">
        <v>188</v>
      </c>
      <c r="G8441" s="9" t="s">
        <v>213</v>
      </c>
      <c r="H8441" s="9" t="s">
        <v>161</v>
      </c>
      <c r="I8441" s="9" t="s">
        <v>389</v>
      </c>
      <c r="J8441" s="9" t="s">
        <v>5897</v>
      </c>
      <c r="K8441" s="9" t="s">
        <v>246</v>
      </c>
      <c r="L8441" s="9" t="s">
        <v>282</v>
      </c>
      <c r="M8441" s="9" t="s">
        <v>2172</v>
      </c>
      <c r="N8441" s="9" t="s">
        <v>200</v>
      </c>
      <c r="O8441" s="9" t="s">
        <v>116</v>
      </c>
      <c r="P8441" s="9" t="s">
        <v>295</v>
      </c>
      <c r="Q8441" s="9" t="s">
        <v>219</v>
      </c>
      <c r="R8441" s="9">
        <v>0</v>
      </c>
      <c r="S8441" s="9">
        <v>6</v>
      </c>
      <c r="U8441" s="9" t="s">
        <v>376</v>
      </c>
      <c r="X8441" s="9">
        <f>INDEX(SLA_Policy!$D$2:$D$5,MATCH(F8441,SLA_Policy!$A$2:$A$5,0))</f>
        <v>72</v>
      </c>
      <c r="Y8441" s="9" t="str">
        <f>IF(E8441="Cancelled","Excluded",IF(D8441="",IF((SLA_Policy!$B$8-B8441)*24&gt;X8441,"Open - Breached","Open - On Track"),IF((D8441-B8441)*24&lt;=X8441,"Met","Breached")))</f>
        <v>Met</v>
      </c>
    </row>
    <row r="8442" spans="1:25" x14ac:dyDescent="0.25">
      <c r="A8442" s="9" t="s">
        <v>12684</v>
      </c>
      <c r="B8442" s="23">
        <v>46161.4194444444</v>
      </c>
      <c r="C8442" s="23">
        <v>46161.427083333299</v>
      </c>
      <c r="D8442" s="23">
        <v>46161.504861111098</v>
      </c>
      <c r="E8442" s="9" t="s">
        <v>212</v>
      </c>
      <c r="F8442" s="9" t="s">
        <v>189</v>
      </c>
      <c r="G8442" s="9" t="s">
        <v>213</v>
      </c>
      <c r="H8442" s="9" t="s">
        <v>162</v>
      </c>
      <c r="I8442" s="9" t="s">
        <v>345</v>
      </c>
      <c r="J8442" s="9" t="s">
        <v>7250</v>
      </c>
      <c r="K8442" s="9" t="s">
        <v>246</v>
      </c>
      <c r="L8442" s="9" t="s">
        <v>351</v>
      </c>
      <c r="M8442" s="9" t="s">
        <v>3438</v>
      </c>
      <c r="N8442" s="9" t="s">
        <v>198</v>
      </c>
      <c r="O8442" s="9" t="s">
        <v>116</v>
      </c>
      <c r="P8442" s="9" t="s">
        <v>551</v>
      </c>
      <c r="Q8442" s="9" t="s">
        <v>219</v>
      </c>
      <c r="R8442" s="9">
        <v>0</v>
      </c>
      <c r="S8442" s="9">
        <v>33</v>
      </c>
      <c r="U8442" s="9" t="s">
        <v>266</v>
      </c>
      <c r="W8442" s="9">
        <v>5</v>
      </c>
      <c r="X8442" s="9">
        <f>INDEX(SLA_Policy!$D$2:$D$5,MATCH(F8442,SLA_Policy!$A$2:$A$5,0))</f>
        <v>120</v>
      </c>
      <c r="Y8442" s="9" t="str">
        <f>IF(E8442="Cancelled","Excluded",IF(D8442="",IF((SLA_Policy!$B$8-B8442)*24&gt;X8442,"Open - Breached","Open - On Track"),IF((D8442-B8442)*24&lt;=X8442,"Met","Breached")))</f>
        <v>Met</v>
      </c>
    </row>
    <row r="8443" spans="1:25" x14ac:dyDescent="0.25">
      <c r="A8443" s="9" t="s">
        <v>12685</v>
      </c>
      <c r="B8443" s="23">
        <v>46161.4243055556</v>
      </c>
      <c r="C8443" s="23">
        <v>46161.465277777803</v>
      </c>
      <c r="D8443" s="23">
        <v>46161.525694444397</v>
      </c>
      <c r="E8443" s="9" t="s">
        <v>212</v>
      </c>
      <c r="F8443" s="9" t="s">
        <v>188</v>
      </c>
      <c r="G8443" s="9" t="s">
        <v>213</v>
      </c>
      <c r="H8443" s="9" t="s">
        <v>166</v>
      </c>
      <c r="I8443" s="9" t="s">
        <v>286</v>
      </c>
      <c r="J8443" s="9" t="s">
        <v>632</v>
      </c>
      <c r="K8443" s="9" t="s">
        <v>215</v>
      </c>
      <c r="L8443" s="9" t="s">
        <v>216</v>
      </c>
      <c r="M8443" s="9" t="s">
        <v>2728</v>
      </c>
      <c r="N8443" s="9" t="s">
        <v>196</v>
      </c>
      <c r="O8443" s="9" t="s">
        <v>181</v>
      </c>
      <c r="P8443" s="9" t="s">
        <v>449</v>
      </c>
      <c r="Q8443" s="9" t="s">
        <v>219</v>
      </c>
      <c r="R8443" s="9">
        <v>0</v>
      </c>
      <c r="S8443" s="9">
        <v>14</v>
      </c>
      <c r="U8443" s="9" t="s">
        <v>248</v>
      </c>
      <c r="W8443" s="9">
        <v>5</v>
      </c>
      <c r="X8443" s="9">
        <f>INDEX(SLA_Policy!$D$2:$D$5,MATCH(F8443,SLA_Policy!$A$2:$A$5,0))</f>
        <v>72</v>
      </c>
      <c r="Y8443" s="9" t="str">
        <f>IF(E8443="Cancelled","Excluded",IF(D8443="",IF((SLA_Policy!$B$8-B8443)*24&gt;X8443,"Open - Breached","Open - On Track"),IF((D8443-B8443)*24&lt;=X8443,"Met","Breached")))</f>
        <v>Met</v>
      </c>
    </row>
    <row r="8444" spans="1:25" x14ac:dyDescent="0.25">
      <c r="A8444" s="9" t="s">
        <v>12686</v>
      </c>
      <c r="B8444" s="23">
        <v>46161.426388888904</v>
      </c>
      <c r="C8444" s="23">
        <v>46161.5402777778</v>
      </c>
      <c r="D8444" s="23">
        <v>46163.385416666701</v>
      </c>
      <c r="E8444" s="9" t="s">
        <v>212</v>
      </c>
      <c r="F8444" s="9" t="s">
        <v>189</v>
      </c>
      <c r="G8444" s="9" t="s">
        <v>236</v>
      </c>
      <c r="H8444" s="9" t="s">
        <v>161</v>
      </c>
      <c r="I8444" s="9" t="s">
        <v>237</v>
      </c>
      <c r="J8444" s="9" t="s">
        <v>555</v>
      </c>
      <c r="K8444" s="9" t="s">
        <v>246</v>
      </c>
      <c r="L8444" s="9" t="s">
        <v>270</v>
      </c>
      <c r="M8444" s="9" t="s">
        <v>1032</v>
      </c>
      <c r="N8444" s="9" t="s">
        <v>196</v>
      </c>
      <c r="O8444" s="9" t="s">
        <v>177</v>
      </c>
      <c r="P8444" s="9" t="s">
        <v>241</v>
      </c>
      <c r="Q8444" s="9" t="s">
        <v>219</v>
      </c>
      <c r="R8444" s="9">
        <v>0</v>
      </c>
      <c r="S8444" s="9">
        <v>6</v>
      </c>
      <c r="U8444" s="9" t="s">
        <v>242</v>
      </c>
      <c r="W8444" s="9">
        <v>5</v>
      </c>
      <c r="X8444" s="9">
        <f>INDEX(SLA_Policy!$D$2:$D$5,MATCH(F8444,SLA_Policy!$A$2:$A$5,0))</f>
        <v>120</v>
      </c>
      <c r="Y8444" s="9" t="str">
        <f>IF(E8444="Cancelled","Excluded",IF(D8444="",IF((SLA_Policy!$B$8-B8444)*24&gt;X8444,"Open - Breached","Open - On Track"),IF((D8444-B8444)*24&lt;=X8444,"Met","Breached")))</f>
        <v>Met</v>
      </c>
    </row>
    <row r="8445" spans="1:25" x14ac:dyDescent="0.25">
      <c r="A8445" s="9" t="s">
        <v>12687</v>
      </c>
      <c r="B8445" s="23">
        <v>46161.434027777803</v>
      </c>
      <c r="C8445" s="23">
        <v>46161.4555555556</v>
      </c>
      <c r="D8445" s="23">
        <v>46162.351388888899</v>
      </c>
      <c r="E8445" s="9" t="s">
        <v>212</v>
      </c>
      <c r="F8445" s="9" t="s">
        <v>189</v>
      </c>
      <c r="G8445" s="9" t="s">
        <v>236</v>
      </c>
      <c r="H8445" s="9" t="s">
        <v>164</v>
      </c>
      <c r="I8445" s="9" t="s">
        <v>421</v>
      </c>
      <c r="J8445" s="9" t="s">
        <v>1733</v>
      </c>
      <c r="K8445" s="9" t="s">
        <v>303</v>
      </c>
      <c r="L8445" s="9" t="s">
        <v>307</v>
      </c>
      <c r="M8445" s="9" t="s">
        <v>1080</v>
      </c>
      <c r="N8445" s="9" t="s">
        <v>199</v>
      </c>
      <c r="O8445" s="9" t="s">
        <v>116</v>
      </c>
      <c r="P8445" s="9" t="s">
        <v>590</v>
      </c>
      <c r="Q8445" s="9" t="s">
        <v>219</v>
      </c>
      <c r="R8445" s="9">
        <v>0</v>
      </c>
      <c r="S8445" s="9">
        <v>9</v>
      </c>
      <c r="T8445" s="9" t="s">
        <v>464</v>
      </c>
      <c r="U8445" s="9" t="s">
        <v>242</v>
      </c>
      <c r="W8445" s="9">
        <v>5</v>
      </c>
      <c r="X8445" s="9">
        <f>INDEX(SLA_Policy!$D$2:$D$5,MATCH(F8445,SLA_Policy!$A$2:$A$5,0))</f>
        <v>120</v>
      </c>
      <c r="Y8445" s="9" t="str">
        <f>IF(E8445="Cancelled","Excluded",IF(D8445="",IF((SLA_Policy!$B$8-B8445)*24&gt;X8445,"Open - Breached","Open - On Track"),IF((D8445-B8445)*24&lt;=X8445,"Met","Breached")))</f>
        <v>Met</v>
      </c>
    </row>
    <row r="8446" spans="1:25" x14ac:dyDescent="0.25">
      <c r="A8446" s="9" t="s">
        <v>12688</v>
      </c>
      <c r="B8446" s="23">
        <v>46161.434027777803</v>
      </c>
      <c r="C8446" s="23">
        <v>46161.496527777803</v>
      </c>
      <c r="D8446" s="23">
        <v>46163.40625</v>
      </c>
      <c r="E8446" s="9" t="s">
        <v>212</v>
      </c>
      <c r="F8446" s="9" t="s">
        <v>189</v>
      </c>
      <c r="G8446" s="9" t="s">
        <v>236</v>
      </c>
      <c r="H8446" s="9" t="s">
        <v>161</v>
      </c>
      <c r="I8446" s="9" t="s">
        <v>482</v>
      </c>
      <c r="J8446" s="9" t="s">
        <v>5294</v>
      </c>
      <c r="K8446" s="9" t="s">
        <v>239</v>
      </c>
      <c r="L8446" s="9" t="s">
        <v>282</v>
      </c>
      <c r="M8446" s="9" t="s">
        <v>471</v>
      </c>
      <c r="N8446" s="9" t="s">
        <v>196</v>
      </c>
      <c r="O8446" s="9" t="s">
        <v>177</v>
      </c>
      <c r="P8446" s="9" t="s">
        <v>300</v>
      </c>
      <c r="Q8446" s="9" t="s">
        <v>219</v>
      </c>
      <c r="R8446" s="9">
        <v>0</v>
      </c>
      <c r="S8446" s="9">
        <v>22</v>
      </c>
      <c r="U8446" s="9" t="s">
        <v>242</v>
      </c>
      <c r="W8446" s="9">
        <v>4</v>
      </c>
      <c r="X8446" s="9">
        <f>INDEX(SLA_Policy!$D$2:$D$5,MATCH(F8446,SLA_Policy!$A$2:$A$5,0))</f>
        <v>120</v>
      </c>
      <c r="Y8446" s="9" t="str">
        <f>IF(E8446="Cancelled","Excluded",IF(D8446="",IF((SLA_Policy!$B$8-B8446)*24&gt;X8446,"Open - Breached","Open - On Track"),IF((D8446-B8446)*24&lt;=X8446,"Met","Breached")))</f>
        <v>Met</v>
      </c>
    </row>
    <row r="8447" spans="1:25" x14ac:dyDescent="0.25">
      <c r="A8447" s="9" t="s">
        <v>12689</v>
      </c>
      <c r="B8447" s="23">
        <v>46161.445833333302</v>
      </c>
      <c r="C8447" s="23">
        <v>46161.484027777798</v>
      </c>
      <c r="D8447" s="23">
        <v>46161.725694444503</v>
      </c>
      <c r="E8447" s="9" t="s">
        <v>212</v>
      </c>
      <c r="F8447" s="9" t="s">
        <v>189</v>
      </c>
      <c r="G8447" s="9" t="s">
        <v>213</v>
      </c>
      <c r="H8447" s="9" t="s">
        <v>163</v>
      </c>
      <c r="I8447" s="9" t="s">
        <v>405</v>
      </c>
      <c r="J8447" s="9" t="s">
        <v>4100</v>
      </c>
      <c r="K8447" s="9" t="s">
        <v>239</v>
      </c>
      <c r="L8447" s="9" t="s">
        <v>351</v>
      </c>
      <c r="M8447" s="9" t="s">
        <v>1123</v>
      </c>
      <c r="N8447" s="9" t="s">
        <v>196</v>
      </c>
      <c r="O8447" s="9" t="s">
        <v>176</v>
      </c>
      <c r="P8447" s="9" t="s">
        <v>253</v>
      </c>
      <c r="Q8447" s="9" t="s">
        <v>219</v>
      </c>
      <c r="R8447" s="9">
        <v>0</v>
      </c>
      <c r="S8447" s="9">
        <v>11</v>
      </c>
      <c r="U8447" s="9" t="s">
        <v>230</v>
      </c>
      <c r="X8447" s="9">
        <f>INDEX(SLA_Policy!$D$2:$D$5,MATCH(F8447,SLA_Policy!$A$2:$A$5,0))</f>
        <v>120</v>
      </c>
      <c r="Y8447" s="9" t="str">
        <f>IF(E8447="Cancelled","Excluded",IF(D8447="",IF((SLA_Policy!$B$8-B8447)*24&gt;X8447,"Open - Breached","Open - On Track"),IF((D8447-B8447)*24&lt;=X8447,"Met","Breached")))</f>
        <v>Met</v>
      </c>
    </row>
    <row r="8448" spans="1:25" x14ac:dyDescent="0.25">
      <c r="A8448" s="9" t="s">
        <v>12690</v>
      </c>
      <c r="B8448" s="23">
        <v>46161.452083333301</v>
      </c>
      <c r="C8448" s="23">
        <v>46161.456944444399</v>
      </c>
      <c r="D8448" s="23">
        <v>46162.415972222203</v>
      </c>
      <c r="E8448" s="9" t="s">
        <v>212</v>
      </c>
      <c r="F8448" s="9" t="s">
        <v>189</v>
      </c>
      <c r="G8448" s="9" t="s">
        <v>236</v>
      </c>
      <c r="H8448" s="9" t="s">
        <v>161</v>
      </c>
      <c r="I8448" s="9" t="s">
        <v>237</v>
      </c>
      <c r="J8448" s="9" t="s">
        <v>4660</v>
      </c>
      <c r="K8448" s="9" t="s">
        <v>246</v>
      </c>
      <c r="L8448" s="9" t="s">
        <v>351</v>
      </c>
      <c r="M8448" s="9" t="s">
        <v>3438</v>
      </c>
      <c r="N8448" s="9" t="s">
        <v>196</v>
      </c>
      <c r="O8448" s="9" t="s">
        <v>177</v>
      </c>
      <c r="P8448" s="9" t="s">
        <v>300</v>
      </c>
      <c r="Q8448" s="9" t="s">
        <v>219</v>
      </c>
      <c r="R8448" s="9">
        <v>0</v>
      </c>
      <c r="S8448" s="9">
        <v>9</v>
      </c>
      <c r="U8448" s="9" t="s">
        <v>242</v>
      </c>
      <c r="W8448" s="9">
        <v>5</v>
      </c>
      <c r="X8448" s="9">
        <f>INDEX(SLA_Policy!$D$2:$D$5,MATCH(F8448,SLA_Policy!$A$2:$A$5,0))</f>
        <v>120</v>
      </c>
      <c r="Y8448" s="9" t="str">
        <f>IF(E8448="Cancelled","Excluded",IF(D8448="",IF((SLA_Policy!$B$8-B8448)*24&gt;X8448,"Open - Breached","Open - On Track"),IF((D8448-B8448)*24&lt;=X8448,"Met","Breached")))</f>
        <v>Met</v>
      </c>
    </row>
    <row r="8449" spans="1:25" x14ac:dyDescent="0.25">
      <c r="A8449" s="9" t="s">
        <v>12691</v>
      </c>
      <c r="B8449" s="23">
        <v>46161.458333333299</v>
      </c>
      <c r="C8449" s="23">
        <v>46161.5131944444</v>
      </c>
      <c r="D8449" s="23">
        <v>46162.401388888902</v>
      </c>
      <c r="E8449" s="9" t="s">
        <v>212</v>
      </c>
      <c r="F8449" s="9" t="s">
        <v>188</v>
      </c>
      <c r="G8449" s="9" t="s">
        <v>236</v>
      </c>
      <c r="H8449" s="9" t="s">
        <v>167</v>
      </c>
      <c r="I8449" s="9" t="s">
        <v>255</v>
      </c>
      <c r="J8449" s="9" t="s">
        <v>2561</v>
      </c>
      <c r="K8449" s="9" t="s">
        <v>303</v>
      </c>
      <c r="L8449" s="9" t="s">
        <v>311</v>
      </c>
      <c r="M8449" s="9" t="s">
        <v>2562</v>
      </c>
      <c r="N8449" s="9" t="s">
        <v>196</v>
      </c>
      <c r="O8449" s="9" t="s">
        <v>116</v>
      </c>
      <c r="P8449" s="9" t="s">
        <v>342</v>
      </c>
      <c r="Q8449" s="9" t="s">
        <v>219</v>
      </c>
      <c r="R8449" s="9">
        <v>0</v>
      </c>
      <c r="S8449" s="9">
        <v>20</v>
      </c>
      <c r="U8449" s="9" t="s">
        <v>242</v>
      </c>
      <c r="W8449" s="9">
        <v>4</v>
      </c>
      <c r="X8449" s="9">
        <f>INDEX(SLA_Policy!$D$2:$D$5,MATCH(F8449,SLA_Policy!$A$2:$A$5,0))</f>
        <v>72</v>
      </c>
      <c r="Y8449" s="9" t="str">
        <f>IF(E8449="Cancelled","Excluded",IF(D8449="",IF((SLA_Policy!$B$8-B8449)*24&gt;X8449,"Open - Breached","Open - On Track"),IF((D8449-B8449)*24&lt;=X8449,"Met","Breached")))</f>
        <v>Met</v>
      </c>
    </row>
    <row r="8450" spans="1:25" x14ac:dyDescent="0.25">
      <c r="A8450" s="9" t="s">
        <v>12692</v>
      </c>
      <c r="B8450" s="23">
        <v>46161.520833333299</v>
      </c>
      <c r="C8450" s="23">
        <v>46161.626388888901</v>
      </c>
      <c r="D8450" s="23">
        <v>46164.395833333299</v>
      </c>
      <c r="E8450" s="9" t="s">
        <v>212</v>
      </c>
      <c r="F8450" s="9" t="s">
        <v>189</v>
      </c>
      <c r="G8450" s="9" t="s">
        <v>213</v>
      </c>
      <c r="H8450" s="9" t="s">
        <v>167</v>
      </c>
      <c r="I8450" s="9" t="s">
        <v>362</v>
      </c>
      <c r="J8450" s="9" t="s">
        <v>12693</v>
      </c>
      <c r="K8450" s="9" t="s">
        <v>246</v>
      </c>
      <c r="L8450" s="9" t="s">
        <v>226</v>
      </c>
      <c r="M8450" s="9" t="s">
        <v>1092</v>
      </c>
      <c r="N8450" s="9" t="s">
        <v>197</v>
      </c>
      <c r="O8450" s="9" t="s">
        <v>116</v>
      </c>
      <c r="P8450" s="9" t="s">
        <v>525</v>
      </c>
      <c r="Q8450" s="9" t="s">
        <v>219</v>
      </c>
      <c r="R8450" s="9">
        <v>0</v>
      </c>
      <c r="S8450" s="9">
        <v>33</v>
      </c>
      <c r="U8450" s="9" t="s">
        <v>248</v>
      </c>
      <c r="W8450" s="9">
        <v>5</v>
      </c>
      <c r="X8450" s="9">
        <f>INDEX(SLA_Policy!$D$2:$D$5,MATCH(F8450,SLA_Policy!$A$2:$A$5,0))</f>
        <v>120</v>
      </c>
      <c r="Y8450" s="9" t="str">
        <f>IF(E8450="Cancelled","Excluded",IF(D8450="",IF((SLA_Policy!$B$8-B8450)*24&gt;X8450,"Open - Breached","Open - On Track"),IF((D8450-B8450)*24&lt;=X8450,"Met","Breached")))</f>
        <v>Met</v>
      </c>
    </row>
    <row r="8451" spans="1:25" x14ac:dyDescent="0.25">
      <c r="A8451" s="9" t="s">
        <v>12694</v>
      </c>
      <c r="B8451" s="23">
        <v>46161.5534722222</v>
      </c>
      <c r="C8451" s="23">
        <v>46161.581944444399</v>
      </c>
      <c r="D8451" s="23">
        <v>46164.644444444399</v>
      </c>
      <c r="E8451" s="9" t="s">
        <v>212</v>
      </c>
      <c r="F8451" s="9" t="s">
        <v>189</v>
      </c>
      <c r="G8451" s="9" t="s">
        <v>236</v>
      </c>
      <c r="H8451" s="9" t="s">
        <v>164</v>
      </c>
      <c r="I8451" s="9" t="s">
        <v>421</v>
      </c>
      <c r="J8451" s="9" t="s">
        <v>3731</v>
      </c>
      <c r="K8451" s="9" t="s">
        <v>246</v>
      </c>
      <c r="L8451" s="9" t="s">
        <v>351</v>
      </c>
      <c r="M8451" s="9" t="s">
        <v>1496</v>
      </c>
      <c r="N8451" s="9" t="s">
        <v>196</v>
      </c>
      <c r="O8451" s="9" t="s">
        <v>180</v>
      </c>
      <c r="P8451" s="9" t="s">
        <v>368</v>
      </c>
      <c r="Q8451" s="9" t="s">
        <v>219</v>
      </c>
      <c r="R8451" s="9">
        <v>0</v>
      </c>
      <c r="S8451" s="9">
        <v>25</v>
      </c>
      <c r="T8451" s="9" t="s">
        <v>343</v>
      </c>
      <c r="U8451" s="9" t="s">
        <v>242</v>
      </c>
      <c r="X8451" s="9">
        <f>INDEX(SLA_Policy!$D$2:$D$5,MATCH(F8451,SLA_Policy!$A$2:$A$5,0))</f>
        <v>120</v>
      </c>
      <c r="Y8451" s="9" t="str">
        <f>IF(E8451="Cancelled","Excluded",IF(D8451="",IF((SLA_Policy!$B$8-B8451)*24&gt;X8451,"Open - Breached","Open - On Track"),IF((D8451-B8451)*24&lt;=X8451,"Met","Breached")))</f>
        <v>Met</v>
      </c>
    </row>
    <row r="8452" spans="1:25" x14ac:dyDescent="0.25">
      <c r="A8452" s="9" t="s">
        <v>12695</v>
      </c>
      <c r="B8452" s="23">
        <v>46161.563888888901</v>
      </c>
      <c r="C8452" s="23">
        <v>46161.5756944444</v>
      </c>
      <c r="D8452" s="23">
        <v>46164.341666666704</v>
      </c>
      <c r="E8452" s="9" t="s">
        <v>212</v>
      </c>
      <c r="F8452" s="9" t="s">
        <v>189</v>
      </c>
      <c r="G8452" s="9" t="s">
        <v>213</v>
      </c>
      <c r="H8452" s="9" t="s">
        <v>164</v>
      </c>
      <c r="I8452" s="9" t="s">
        <v>339</v>
      </c>
      <c r="J8452" s="9" t="s">
        <v>11438</v>
      </c>
      <c r="K8452" s="9" t="s">
        <v>239</v>
      </c>
      <c r="L8452" s="9" t="s">
        <v>216</v>
      </c>
      <c r="M8452" s="9" t="s">
        <v>1609</v>
      </c>
      <c r="N8452" s="9" t="s">
        <v>196</v>
      </c>
      <c r="O8452" s="9" t="s">
        <v>116</v>
      </c>
      <c r="P8452" s="9" t="s">
        <v>525</v>
      </c>
      <c r="Q8452" s="9" t="s">
        <v>219</v>
      </c>
      <c r="R8452" s="9">
        <v>0</v>
      </c>
      <c r="S8452" s="9">
        <v>18</v>
      </c>
      <c r="T8452" s="9" t="s">
        <v>343</v>
      </c>
      <c r="U8452" s="9" t="s">
        <v>290</v>
      </c>
      <c r="W8452" s="9">
        <v>5</v>
      </c>
      <c r="X8452" s="9">
        <f>INDEX(SLA_Policy!$D$2:$D$5,MATCH(F8452,SLA_Policy!$A$2:$A$5,0))</f>
        <v>120</v>
      </c>
      <c r="Y8452" s="9" t="str">
        <f>IF(E8452="Cancelled","Excluded",IF(D8452="",IF((SLA_Policy!$B$8-B8452)*24&gt;X8452,"Open - Breached","Open - On Track"),IF((D8452-B8452)*24&lt;=X8452,"Met","Breached")))</f>
        <v>Met</v>
      </c>
    </row>
    <row r="8453" spans="1:25" x14ac:dyDescent="0.25">
      <c r="A8453" s="9" t="s">
        <v>12696</v>
      </c>
      <c r="B8453" s="23">
        <v>46161.568749999999</v>
      </c>
      <c r="C8453" s="23">
        <v>46161.574305555601</v>
      </c>
      <c r="D8453" s="23">
        <v>46161.686111111099</v>
      </c>
      <c r="E8453" s="9" t="s">
        <v>212</v>
      </c>
      <c r="F8453" s="9" t="s">
        <v>188</v>
      </c>
      <c r="G8453" s="9" t="s">
        <v>213</v>
      </c>
      <c r="H8453" s="9" t="s">
        <v>162</v>
      </c>
      <c r="I8453" s="9" t="s">
        <v>244</v>
      </c>
      <c r="J8453" s="9" t="s">
        <v>4910</v>
      </c>
      <c r="K8453" s="9" t="s">
        <v>239</v>
      </c>
      <c r="L8453" s="9" t="s">
        <v>226</v>
      </c>
      <c r="M8453" s="9" t="s">
        <v>4415</v>
      </c>
      <c r="N8453" s="9" t="s">
        <v>199</v>
      </c>
      <c r="O8453" s="9" t="s">
        <v>116</v>
      </c>
      <c r="P8453" s="9" t="s">
        <v>234</v>
      </c>
      <c r="Q8453" s="9" t="s">
        <v>219</v>
      </c>
      <c r="R8453" s="9">
        <v>0</v>
      </c>
      <c r="S8453" s="9">
        <v>39</v>
      </c>
      <c r="U8453" s="9" t="s">
        <v>376</v>
      </c>
      <c r="X8453" s="9">
        <f>INDEX(SLA_Policy!$D$2:$D$5,MATCH(F8453,SLA_Policy!$A$2:$A$5,0))</f>
        <v>72</v>
      </c>
      <c r="Y8453" s="9" t="str">
        <f>IF(E8453="Cancelled","Excluded",IF(D8453="",IF((SLA_Policy!$B$8-B8453)*24&gt;X8453,"Open - Breached","Open - On Track"),IF((D8453-B8453)*24&lt;=X8453,"Met","Breached")))</f>
        <v>Met</v>
      </c>
    </row>
    <row r="8454" spans="1:25" x14ac:dyDescent="0.25">
      <c r="A8454" s="9" t="s">
        <v>12697</v>
      </c>
      <c r="B8454" s="23">
        <v>46161.581944444399</v>
      </c>
      <c r="C8454" s="23">
        <v>46161.695138888899</v>
      </c>
      <c r="D8454" s="23">
        <v>46161.724999999999</v>
      </c>
      <c r="E8454" s="9" t="s">
        <v>212</v>
      </c>
      <c r="F8454" s="9" t="s">
        <v>188</v>
      </c>
      <c r="G8454" s="9" t="s">
        <v>213</v>
      </c>
      <c r="H8454" s="9" t="s">
        <v>166</v>
      </c>
      <c r="I8454" s="9" t="s">
        <v>286</v>
      </c>
      <c r="J8454" s="9" t="s">
        <v>10312</v>
      </c>
      <c r="K8454" s="9" t="s">
        <v>246</v>
      </c>
      <c r="L8454" s="9" t="s">
        <v>351</v>
      </c>
      <c r="M8454" s="9" t="s">
        <v>1572</v>
      </c>
      <c r="N8454" s="9" t="s">
        <v>196</v>
      </c>
      <c r="O8454" s="9" t="s">
        <v>181</v>
      </c>
      <c r="P8454" s="9" t="s">
        <v>289</v>
      </c>
      <c r="Q8454" s="9" t="s">
        <v>219</v>
      </c>
      <c r="R8454" s="9">
        <v>0</v>
      </c>
      <c r="S8454" s="9">
        <v>14</v>
      </c>
      <c r="U8454" s="9" t="s">
        <v>290</v>
      </c>
      <c r="X8454" s="9">
        <f>INDEX(SLA_Policy!$D$2:$D$5,MATCH(F8454,SLA_Policy!$A$2:$A$5,0))</f>
        <v>72</v>
      </c>
      <c r="Y8454" s="9" t="str">
        <f>IF(E8454="Cancelled","Excluded",IF(D8454="",IF((SLA_Policy!$B$8-B8454)*24&gt;X8454,"Open - Breached","Open - On Track"),IF((D8454-B8454)*24&lt;=X8454,"Met","Breached")))</f>
        <v>Met</v>
      </c>
    </row>
    <row r="8455" spans="1:25" x14ac:dyDescent="0.25">
      <c r="A8455" s="9" t="s">
        <v>12698</v>
      </c>
      <c r="B8455" s="23">
        <v>46161.584027777797</v>
      </c>
      <c r="C8455" s="23">
        <v>46161.586805555598</v>
      </c>
      <c r="D8455" s="23">
        <v>46162.440277777801</v>
      </c>
      <c r="E8455" s="9" t="s">
        <v>212</v>
      </c>
      <c r="F8455" s="9" t="s">
        <v>188</v>
      </c>
      <c r="G8455" s="9" t="s">
        <v>213</v>
      </c>
      <c r="H8455" s="9" t="s">
        <v>161</v>
      </c>
      <c r="I8455" s="9" t="s">
        <v>297</v>
      </c>
      <c r="J8455" s="9" t="s">
        <v>3405</v>
      </c>
      <c r="K8455" s="9" t="s">
        <v>215</v>
      </c>
      <c r="L8455" s="9" t="s">
        <v>311</v>
      </c>
      <c r="M8455" s="9" t="s">
        <v>1420</v>
      </c>
      <c r="N8455" s="9" t="s">
        <v>198</v>
      </c>
      <c r="O8455" s="9" t="s">
        <v>177</v>
      </c>
      <c r="P8455" s="9" t="s">
        <v>457</v>
      </c>
      <c r="Q8455" s="9" t="s">
        <v>219</v>
      </c>
      <c r="R8455" s="9">
        <v>0</v>
      </c>
      <c r="S8455" s="9">
        <v>11</v>
      </c>
      <c r="U8455" s="9" t="s">
        <v>376</v>
      </c>
      <c r="W8455" s="9">
        <v>3</v>
      </c>
      <c r="X8455" s="9">
        <f>INDEX(SLA_Policy!$D$2:$D$5,MATCH(F8455,SLA_Policy!$A$2:$A$5,0))</f>
        <v>72</v>
      </c>
      <c r="Y8455" s="9" t="str">
        <f>IF(E8455="Cancelled","Excluded",IF(D8455="",IF((SLA_Policy!$B$8-B8455)*24&gt;X8455,"Open - Breached","Open - On Track"),IF((D8455-B8455)*24&lt;=X8455,"Met","Breached")))</f>
        <v>Met</v>
      </c>
    </row>
    <row r="8456" spans="1:25" x14ac:dyDescent="0.25">
      <c r="A8456" s="9" t="s">
        <v>12699</v>
      </c>
      <c r="B8456" s="23">
        <v>46161.590972222199</v>
      </c>
      <c r="C8456" s="23">
        <v>46161.591666666704</v>
      </c>
      <c r="D8456" s="23">
        <v>46161.7006944444</v>
      </c>
      <c r="E8456" s="9" t="s">
        <v>212</v>
      </c>
      <c r="F8456" s="9" t="s">
        <v>187</v>
      </c>
      <c r="G8456" s="9" t="s">
        <v>213</v>
      </c>
      <c r="H8456" s="9" t="s">
        <v>88</v>
      </c>
      <c r="I8456" s="9" t="s">
        <v>92</v>
      </c>
      <c r="J8456" s="9" t="s">
        <v>214</v>
      </c>
      <c r="K8456" s="9" t="s">
        <v>239</v>
      </c>
      <c r="L8456" s="9" t="s">
        <v>351</v>
      </c>
      <c r="M8456" s="9" t="s">
        <v>3100</v>
      </c>
      <c r="N8456" s="9" t="s">
        <v>198</v>
      </c>
      <c r="O8456" s="9" t="s">
        <v>116</v>
      </c>
      <c r="P8456" s="9" t="s">
        <v>551</v>
      </c>
      <c r="Q8456" s="9" t="s">
        <v>219</v>
      </c>
      <c r="R8456" s="9">
        <v>1</v>
      </c>
      <c r="S8456" s="9">
        <v>30</v>
      </c>
      <c r="T8456" s="9" t="s">
        <v>220</v>
      </c>
      <c r="U8456" s="9" t="s">
        <v>266</v>
      </c>
      <c r="W8456" s="9">
        <v>5</v>
      </c>
      <c r="X8456" s="9">
        <f>INDEX(SLA_Policy!$D$2:$D$5,MATCH(F8456,SLA_Policy!$A$2:$A$5,0))</f>
        <v>8</v>
      </c>
      <c r="Y8456" s="9" t="str">
        <f>IF(E8456="Cancelled","Excluded",IF(D8456="",IF((SLA_Policy!$B$8-B8456)*24&gt;X8456,"Open - Breached","Open - On Track"),IF((D8456-B8456)*24&lt;=X8456,"Met","Breached")))</f>
        <v>Met</v>
      </c>
    </row>
    <row r="8457" spans="1:25" x14ac:dyDescent="0.25">
      <c r="A8457" s="9" t="s">
        <v>12700</v>
      </c>
      <c r="B8457" s="23">
        <v>46161.59375</v>
      </c>
      <c r="C8457" s="23">
        <v>46161.606249999997</v>
      </c>
      <c r="D8457" s="23">
        <v>46162.398611111101</v>
      </c>
      <c r="E8457" s="9" t="s">
        <v>212</v>
      </c>
      <c r="F8457" s="9" t="s">
        <v>188</v>
      </c>
      <c r="G8457" s="9" t="s">
        <v>213</v>
      </c>
      <c r="H8457" s="9" t="s">
        <v>162</v>
      </c>
      <c r="I8457" s="9" t="s">
        <v>345</v>
      </c>
      <c r="J8457" s="9" t="s">
        <v>7865</v>
      </c>
      <c r="K8457" s="9" t="s">
        <v>215</v>
      </c>
      <c r="L8457" s="9" t="s">
        <v>216</v>
      </c>
      <c r="M8457" s="9" t="s">
        <v>2089</v>
      </c>
      <c r="N8457" s="9" t="s">
        <v>196</v>
      </c>
      <c r="O8457" s="9" t="s">
        <v>116</v>
      </c>
      <c r="P8457" s="9" t="s">
        <v>551</v>
      </c>
      <c r="Q8457" s="9" t="s">
        <v>219</v>
      </c>
      <c r="R8457" s="9">
        <v>0</v>
      </c>
      <c r="S8457" s="9">
        <v>14</v>
      </c>
      <c r="U8457" s="9" t="s">
        <v>248</v>
      </c>
      <c r="X8457" s="9">
        <f>INDEX(SLA_Policy!$D$2:$D$5,MATCH(F8457,SLA_Policy!$A$2:$A$5,0))</f>
        <v>72</v>
      </c>
      <c r="Y8457" s="9" t="str">
        <f>IF(E8457="Cancelled","Excluded",IF(D8457="",IF((SLA_Policy!$B$8-B8457)*24&gt;X8457,"Open - Breached","Open - On Track"),IF((D8457-B8457)*24&lt;=X8457,"Met","Breached")))</f>
        <v>Met</v>
      </c>
    </row>
    <row r="8458" spans="1:25" x14ac:dyDescent="0.25">
      <c r="A8458" s="9" t="s">
        <v>12701</v>
      </c>
      <c r="B8458" s="23">
        <v>46161.617361111101</v>
      </c>
      <c r="C8458" s="23">
        <v>46161.618750000001</v>
      </c>
      <c r="D8458" s="23">
        <v>46161.640972222202</v>
      </c>
      <c r="E8458" s="9" t="s">
        <v>212</v>
      </c>
      <c r="F8458" s="9" t="s">
        <v>188</v>
      </c>
      <c r="G8458" s="9" t="s">
        <v>213</v>
      </c>
      <c r="H8458" s="9" t="s">
        <v>161</v>
      </c>
      <c r="I8458" s="9" t="s">
        <v>454</v>
      </c>
      <c r="J8458" s="9" t="s">
        <v>455</v>
      </c>
      <c r="K8458" s="9" t="s">
        <v>246</v>
      </c>
      <c r="L8458" s="9" t="s">
        <v>216</v>
      </c>
      <c r="M8458" s="9" t="s">
        <v>4826</v>
      </c>
      <c r="N8458" s="9" t="s">
        <v>198</v>
      </c>
      <c r="O8458" s="9" t="s">
        <v>116</v>
      </c>
      <c r="P8458" s="9" t="s">
        <v>218</v>
      </c>
      <c r="Q8458" s="9" t="s">
        <v>219</v>
      </c>
      <c r="R8458" s="9">
        <v>0</v>
      </c>
      <c r="S8458" s="9">
        <v>6</v>
      </c>
      <c r="U8458" s="9" t="s">
        <v>376</v>
      </c>
      <c r="X8458" s="9">
        <f>INDEX(SLA_Policy!$D$2:$D$5,MATCH(F8458,SLA_Policy!$A$2:$A$5,0))</f>
        <v>72</v>
      </c>
      <c r="Y8458" s="9" t="str">
        <f>IF(E8458="Cancelled","Excluded",IF(D8458="",IF((SLA_Policy!$B$8-B8458)*24&gt;X8458,"Open - Breached","Open - On Track"),IF((D8458-B8458)*24&lt;=X8458,"Met","Breached")))</f>
        <v>Met</v>
      </c>
    </row>
    <row r="8459" spans="1:25" x14ac:dyDescent="0.25">
      <c r="A8459" s="9" t="s">
        <v>12702</v>
      </c>
      <c r="B8459" s="23">
        <v>46161.618055555598</v>
      </c>
      <c r="C8459" s="23">
        <v>46161.693055555603</v>
      </c>
      <c r="D8459" s="23">
        <v>46162.295138888898</v>
      </c>
      <c r="E8459" s="9" t="s">
        <v>212</v>
      </c>
      <c r="F8459" s="9" t="s">
        <v>188</v>
      </c>
      <c r="G8459" s="9" t="s">
        <v>213</v>
      </c>
      <c r="H8459" s="9" t="s">
        <v>167</v>
      </c>
      <c r="I8459" s="9" t="s">
        <v>362</v>
      </c>
      <c r="J8459" s="9" t="s">
        <v>2664</v>
      </c>
      <c r="K8459" s="9" t="s">
        <v>246</v>
      </c>
      <c r="L8459" s="9" t="s">
        <v>351</v>
      </c>
      <c r="M8459" s="9" t="s">
        <v>12703</v>
      </c>
      <c r="N8459" s="9" t="s">
        <v>196</v>
      </c>
      <c r="O8459" s="9" t="s">
        <v>116</v>
      </c>
      <c r="P8459" s="9" t="s">
        <v>295</v>
      </c>
      <c r="Q8459" s="9" t="s">
        <v>219</v>
      </c>
      <c r="R8459" s="9">
        <v>0</v>
      </c>
      <c r="S8459" s="9">
        <v>52</v>
      </c>
      <c r="T8459" s="9" t="s">
        <v>136</v>
      </c>
      <c r="U8459" s="9" t="s">
        <v>248</v>
      </c>
      <c r="W8459" s="9">
        <v>5</v>
      </c>
      <c r="X8459" s="9">
        <f>INDEX(SLA_Policy!$D$2:$D$5,MATCH(F8459,SLA_Policy!$A$2:$A$5,0))</f>
        <v>72</v>
      </c>
      <c r="Y8459" s="9" t="str">
        <f>IF(E8459="Cancelled","Excluded",IF(D8459="",IF((SLA_Policy!$B$8-B8459)*24&gt;X8459,"Open - Breached","Open - On Track"),IF((D8459-B8459)*24&lt;=X8459,"Met","Breached")))</f>
        <v>Met</v>
      </c>
    </row>
    <row r="8460" spans="1:25" x14ac:dyDescent="0.25">
      <c r="A8460" s="9" t="s">
        <v>12704</v>
      </c>
      <c r="B8460" s="23">
        <v>46161.622222222199</v>
      </c>
      <c r="C8460" s="23">
        <v>46161.6430555556</v>
      </c>
      <c r="D8460" s="23">
        <v>46162.326388888898</v>
      </c>
      <c r="E8460" s="9" t="s">
        <v>212</v>
      </c>
      <c r="F8460" s="9" t="s">
        <v>188</v>
      </c>
      <c r="G8460" s="9" t="s">
        <v>213</v>
      </c>
      <c r="H8460" s="9" t="s">
        <v>88</v>
      </c>
      <c r="I8460" s="9" t="s">
        <v>268</v>
      </c>
      <c r="J8460" s="9" t="s">
        <v>1881</v>
      </c>
      <c r="K8460" s="9" t="s">
        <v>246</v>
      </c>
      <c r="L8460" s="9" t="s">
        <v>104</v>
      </c>
      <c r="M8460" s="9" t="s">
        <v>2368</v>
      </c>
      <c r="N8460" s="9" t="s">
        <v>197</v>
      </c>
      <c r="O8460" s="9" t="s">
        <v>178</v>
      </c>
      <c r="P8460" s="9" t="s">
        <v>272</v>
      </c>
      <c r="Q8460" s="9" t="s">
        <v>219</v>
      </c>
      <c r="R8460" s="9">
        <v>0</v>
      </c>
      <c r="S8460" s="9">
        <v>27</v>
      </c>
      <c r="T8460" s="9" t="s">
        <v>136</v>
      </c>
      <c r="U8460" s="9" t="s">
        <v>266</v>
      </c>
      <c r="W8460" s="9">
        <v>3</v>
      </c>
      <c r="X8460" s="9">
        <f>INDEX(SLA_Policy!$D$2:$D$5,MATCH(F8460,SLA_Policy!$A$2:$A$5,0))</f>
        <v>72</v>
      </c>
      <c r="Y8460" s="9" t="str">
        <f>IF(E8460="Cancelled","Excluded",IF(D8460="",IF((SLA_Policy!$B$8-B8460)*24&gt;X8460,"Open - Breached","Open - On Track"),IF((D8460-B8460)*24&lt;=X8460,"Met","Breached")))</f>
        <v>Met</v>
      </c>
    </row>
    <row r="8461" spans="1:25" x14ac:dyDescent="0.25">
      <c r="A8461" s="9" t="s">
        <v>12705</v>
      </c>
      <c r="B8461" s="23">
        <v>46161.625694444498</v>
      </c>
      <c r="C8461" s="23">
        <v>46162.369444444397</v>
      </c>
      <c r="D8461" s="23">
        <v>46184.332638888904</v>
      </c>
      <c r="E8461" s="9" t="s">
        <v>212</v>
      </c>
      <c r="F8461" s="9" t="s">
        <v>189</v>
      </c>
      <c r="G8461" s="9" t="s">
        <v>236</v>
      </c>
      <c r="H8461" s="9" t="s">
        <v>163</v>
      </c>
      <c r="I8461" s="9" t="s">
        <v>315</v>
      </c>
      <c r="J8461" s="9" t="s">
        <v>402</v>
      </c>
      <c r="K8461" s="9" t="s">
        <v>215</v>
      </c>
      <c r="L8461" s="9" t="s">
        <v>311</v>
      </c>
      <c r="M8461" s="9" t="s">
        <v>538</v>
      </c>
      <c r="N8461" s="9" t="s">
        <v>196</v>
      </c>
      <c r="O8461" s="9" t="s">
        <v>180</v>
      </c>
      <c r="P8461" s="9" t="s">
        <v>368</v>
      </c>
      <c r="Q8461" s="9" t="s">
        <v>219</v>
      </c>
      <c r="R8461" s="9">
        <v>0</v>
      </c>
      <c r="S8461" s="9">
        <v>255</v>
      </c>
      <c r="T8461" s="9" t="s">
        <v>229</v>
      </c>
      <c r="U8461" s="9" t="s">
        <v>242</v>
      </c>
      <c r="W8461" s="9">
        <v>3</v>
      </c>
      <c r="X8461" s="9">
        <f>INDEX(SLA_Policy!$D$2:$D$5,MATCH(F8461,SLA_Policy!$A$2:$A$5,0))</f>
        <v>120</v>
      </c>
      <c r="Y8461" s="9" t="str">
        <f>IF(E8461="Cancelled","Excluded",IF(D8461="",IF((SLA_Policy!$B$8-B8461)*24&gt;X8461,"Open - Breached","Open - On Track"),IF((D8461-B8461)*24&lt;=X8461,"Met","Breached")))</f>
        <v>Breached</v>
      </c>
    </row>
    <row r="8462" spans="1:25" x14ac:dyDescent="0.25">
      <c r="A8462" s="9" t="s">
        <v>12706</v>
      </c>
      <c r="B8462" s="23">
        <v>46161.636111111096</v>
      </c>
      <c r="C8462" s="23">
        <v>46161.637499999997</v>
      </c>
      <c r="D8462" s="23">
        <v>46162.400000000001</v>
      </c>
      <c r="E8462" s="9" t="s">
        <v>212</v>
      </c>
      <c r="F8462" s="9" t="s">
        <v>188</v>
      </c>
      <c r="G8462" s="9" t="s">
        <v>236</v>
      </c>
      <c r="H8462" s="9" t="s">
        <v>163</v>
      </c>
      <c r="I8462" s="9" t="s">
        <v>327</v>
      </c>
      <c r="J8462" s="9" t="s">
        <v>12707</v>
      </c>
      <c r="K8462" s="9" t="s">
        <v>303</v>
      </c>
      <c r="L8462" s="9" t="s">
        <v>216</v>
      </c>
      <c r="M8462" s="9" t="s">
        <v>2333</v>
      </c>
      <c r="N8462" s="9" t="s">
        <v>198</v>
      </c>
      <c r="O8462" s="9" t="s">
        <v>176</v>
      </c>
      <c r="P8462" s="9" t="s">
        <v>228</v>
      </c>
      <c r="Q8462" s="9" t="s">
        <v>219</v>
      </c>
      <c r="R8462" s="9">
        <v>0</v>
      </c>
      <c r="S8462" s="9">
        <v>25</v>
      </c>
      <c r="U8462" s="9" t="s">
        <v>242</v>
      </c>
      <c r="W8462" s="9">
        <v>4</v>
      </c>
      <c r="X8462" s="9">
        <f>INDEX(SLA_Policy!$D$2:$D$5,MATCH(F8462,SLA_Policy!$A$2:$A$5,0))</f>
        <v>72</v>
      </c>
      <c r="Y8462" s="9" t="str">
        <f>IF(E8462="Cancelled","Excluded",IF(D8462="",IF((SLA_Policy!$B$8-B8462)*24&gt;X8462,"Open - Breached","Open - On Track"),IF((D8462-B8462)*24&lt;=X8462,"Met","Breached")))</f>
        <v>Met</v>
      </c>
    </row>
    <row r="8463" spans="1:25" x14ac:dyDescent="0.25">
      <c r="A8463" s="9" t="s">
        <v>12708</v>
      </c>
      <c r="B8463" s="23">
        <v>46161.636111111096</v>
      </c>
      <c r="C8463" s="23">
        <v>46161.677777777797</v>
      </c>
      <c r="D8463" s="23">
        <v>46162.381249999999</v>
      </c>
      <c r="E8463" s="9" t="s">
        <v>212</v>
      </c>
      <c r="F8463" s="9" t="s">
        <v>189</v>
      </c>
      <c r="G8463" s="9" t="s">
        <v>213</v>
      </c>
      <c r="H8463" s="9" t="s">
        <v>161</v>
      </c>
      <c r="I8463" s="9" t="s">
        <v>389</v>
      </c>
      <c r="J8463" s="9" t="s">
        <v>1243</v>
      </c>
      <c r="K8463" s="9" t="s">
        <v>215</v>
      </c>
      <c r="L8463" s="9" t="s">
        <v>311</v>
      </c>
      <c r="M8463" s="9" t="s">
        <v>2899</v>
      </c>
      <c r="N8463" s="9" t="s">
        <v>196</v>
      </c>
      <c r="O8463" s="9" t="s">
        <v>116</v>
      </c>
      <c r="P8463" s="9" t="s">
        <v>234</v>
      </c>
      <c r="Q8463" s="9" t="s">
        <v>219</v>
      </c>
      <c r="R8463" s="9">
        <v>0</v>
      </c>
      <c r="S8463" s="9">
        <v>14</v>
      </c>
      <c r="U8463" s="9" t="s">
        <v>290</v>
      </c>
      <c r="X8463" s="9">
        <f>INDEX(SLA_Policy!$D$2:$D$5,MATCH(F8463,SLA_Policy!$A$2:$A$5,0))</f>
        <v>120</v>
      </c>
      <c r="Y8463" s="9" t="str">
        <f>IF(E8463="Cancelled","Excluded",IF(D8463="",IF((SLA_Policy!$B$8-B8463)*24&gt;X8463,"Open - Breached","Open - On Track"),IF((D8463-B8463)*24&lt;=X8463,"Met","Breached")))</f>
        <v>Met</v>
      </c>
    </row>
    <row r="8464" spans="1:25" x14ac:dyDescent="0.25">
      <c r="A8464" s="9" t="s">
        <v>12709</v>
      </c>
      <c r="B8464" s="23">
        <v>46161.652083333298</v>
      </c>
      <c r="C8464" s="23">
        <v>46162.371527777803</v>
      </c>
      <c r="D8464" s="23">
        <v>46162.609027777798</v>
      </c>
      <c r="E8464" s="9" t="s">
        <v>212</v>
      </c>
      <c r="F8464" s="9" t="s">
        <v>189</v>
      </c>
      <c r="G8464" s="9" t="s">
        <v>213</v>
      </c>
      <c r="H8464" s="9" t="s">
        <v>167</v>
      </c>
      <c r="I8464" s="9" t="s">
        <v>362</v>
      </c>
      <c r="J8464" s="9" t="s">
        <v>3817</v>
      </c>
      <c r="K8464" s="9" t="s">
        <v>215</v>
      </c>
      <c r="L8464" s="9" t="s">
        <v>216</v>
      </c>
      <c r="M8464" s="9" t="s">
        <v>2814</v>
      </c>
      <c r="N8464" s="9" t="s">
        <v>196</v>
      </c>
      <c r="O8464" s="9" t="s">
        <v>176</v>
      </c>
      <c r="P8464" s="9" t="s">
        <v>419</v>
      </c>
      <c r="Q8464" s="9" t="s">
        <v>219</v>
      </c>
      <c r="R8464" s="9">
        <v>0</v>
      </c>
      <c r="S8464" s="9">
        <v>29</v>
      </c>
      <c r="T8464" s="9" t="s">
        <v>136</v>
      </c>
      <c r="U8464" s="9" t="s">
        <v>248</v>
      </c>
      <c r="W8464" s="9">
        <v>3</v>
      </c>
      <c r="X8464" s="9">
        <f>INDEX(SLA_Policy!$D$2:$D$5,MATCH(F8464,SLA_Policy!$A$2:$A$5,0))</f>
        <v>120</v>
      </c>
      <c r="Y8464" s="9" t="str">
        <f>IF(E8464="Cancelled","Excluded",IF(D8464="",IF((SLA_Policy!$B$8-B8464)*24&gt;X8464,"Open - Breached","Open - On Track"),IF((D8464-B8464)*24&lt;=X8464,"Met","Breached")))</f>
        <v>Met</v>
      </c>
    </row>
    <row r="8465" spans="1:25" x14ac:dyDescent="0.25">
      <c r="A8465" s="9" t="s">
        <v>12710</v>
      </c>
      <c r="B8465" s="23">
        <v>46161.666666666701</v>
      </c>
      <c r="C8465" s="23">
        <v>46161.684027777803</v>
      </c>
      <c r="D8465" s="23">
        <v>46162.400694444397</v>
      </c>
      <c r="E8465" s="9" t="s">
        <v>212</v>
      </c>
      <c r="F8465" s="9" t="s">
        <v>189</v>
      </c>
      <c r="G8465" s="9" t="s">
        <v>213</v>
      </c>
      <c r="H8465" s="9" t="s">
        <v>165</v>
      </c>
      <c r="I8465" s="9" t="s">
        <v>567</v>
      </c>
      <c r="J8465" s="9" t="s">
        <v>1274</v>
      </c>
      <c r="K8465" s="9" t="s">
        <v>246</v>
      </c>
      <c r="L8465" s="9" t="s">
        <v>104</v>
      </c>
      <c r="M8465" s="9" t="s">
        <v>1426</v>
      </c>
      <c r="N8465" s="9" t="s">
        <v>197</v>
      </c>
      <c r="O8465" s="9" t="s">
        <v>176</v>
      </c>
      <c r="P8465" s="9" t="s">
        <v>419</v>
      </c>
      <c r="Q8465" s="9" t="s">
        <v>219</v>
      </c>
      <c r="R8465" s="9">
        <v>0</v>
      </c>
      <c r="S8465" s="9">
        <v>16</v>
      </c>
      <c r="U8465" s="9" t="s">
        <v>290</v>
      </c>
      <c r="X8465" s="9">
        <f>INDEX(SLA_Policy!$D$2:$D$5,MATCH(F8465,SLA_Policy!$A$2:$A$5,0))</f>
        <v>120</v>
      </c>
      <c r="Y8465" s="9" t="str">
        <f>IF(E8465="Cancelled","Excluded",IF(D8465="",IF((SLA_Policy!$B$8-B8465)*24&gt;X8465,"Open - Breached","Open - On Track"),IF((D8465-B8465)*24&lt;=X8465,"Met","Breached")))</f>
        <v>Met</v>
      </c>
    </row>
    <row r="8466" spans="1:25" x14ac:dyDescent="0.25">
      <c r="A8466" s="9" t="s">
        <v>12711</v>
      </c>
      <c r="B8466" s="23">
        <v>46161.677083333299</v>
      </c>
      <c r="C8466" s="23">
        <v>46161.679166666698</v>
      </c>
      <c r="D8466" s="23">
        <v>46162.3527777778</v>
      </c>
      <c r="E8466" s="9" t="s">
        <v>212</v>
      </c>
      <c r="F8466" s="9" t="s">
        <v>188</v>
      </c>
      <c r="G8466" s="9" t="s">
        <v>213</v>
      </c>
      <c r="H8466" s="9" t="s">
        <v>167</v>
      </c>
      <c r="I8466" s="9" t="s">
        <v>684</v>
      </c>
      <c r="J8466" s="9" t="s">
        <v>12712</v>
      </c>
      <c r="K8466" s="9" t="s">
        <v>246</v>
      </c>
      <c r="L8466" s="9" t="s">
        <v>270</v>
      </c>
      <c r="M8466" s="9" t="s">
        <v>1353</v>
      </c>
      <c r="N8466" s="9" t="s">
        <v>198</v>
      </c>
      <c r="O8466" s="9" t="s">
        <v>116</v>
      </c>
      <c r="P8466" s="9" t="s">
        <v>525</v>
      </c>
      <c r="Q8466" s="9" t="s">
        <v>219</v>
      </c>
      <c r="R8466" s="9">
        <v>0</v>
      </c>
      <c r="S8466" s="9">
        <v>5</v>
      </c>
      <c r="U8466" s="9" t="s">
        <v>290</v>
      </c>
      <c r="W8466" s="9">
        <v>5</v>
      </c>
      <c r="X8466" s="9">
        <f>INDEX(SLA_Policy!$D$2:$D$5,MATCH(F8466,SLA_Policy!$A$2:$A$5,0))</f>
        <v>72</v>
      </c>
      <c r="Y8466" s="9" t="str">
        <f>IF(E8466="Cancelled","Excluded",IF(D8466="",IF((SLA_Policy!$B$8-B8466)*24&gt;X8466,"Open - Breached","Open - On Track"),IF((D8466-B8466)*24&lt;=X8466,"Met","Breached")))</f>
        <v>Met</v>
      </c>
    </row>
    <row r="8467" spans="1:25" x14ac:dyDescent="0.25">
      <c r="A8467" s="9" t="s">
        <v>12713</v>
      </c>
      <c r="B8467" s="23">
        <v>46161.6965277778</v>
      </c>
      <c r="C8467" s="23">
        <v>46161.698611111096</v>
      </c>
      <c r="D8467" s="23">
        <v>46161.775000000001</v>
      </c>
      <c r="E8467" s="9" t="s">
        <v>212</v>
      </c>
      <c r="F8467" s="9" t="s">
        <v>187</v>
      </c>
      <c r="G8467" s="9" t="s">
        <v>213</v>
      </c>
      <c r="H8467" s="9" t="s">
        <v>162</v>
      </c>
      <c r="I8467" s="9" t="s">
        <v>244</v>
      </c>
      <c r="J8467" s="9" t="s">
        <v>4849</v>
      </c>
      <c r="K8467" s="9" t="s">
        <v>215</v>
      </c>
      <c r="L8467" s="9" t="s">
        <v>216</v>
      </c>
      <c r="M8467" s="9" t="s">
        <v>1997</v>
      </c>
      <c r="N8467" s="9" t="s">
        <v>198</v>
      </c>
      <c r="O8467" s="9" t="s">
        <v>116</v>
      </c>
      <c r="P8467" s="9" t="s">
        <v>295</v>
      </c>
      <c r="Q8467" s="9" t="s">
        <v>219</v>
      </c>
      <c r="R8467" s="9">
        <v>0</v>
      </c>
      <c r="S8467" s="9">
        <v>26</v>
      </c>
      <c r="U8467" s="9" t="s">
        <v>266</v>
      </c>
      <c r="W8467" s="9">
        <v>5</v>
      </c>
      <c r="X8467" s="9">
        <f>INDEX(SLA_Policy!$D$2:$D$5,MATCH(F8467,SLA_Policy!$A$2:$A$5,0))</f>
        <v>8</v>
      </c>
      <c r="Y8467" s="9" t="str">
        <f>IF(E8467="Cancelled","Excluded",IF(D8467="",IF((SLA_Policy!$B$8-B8467)*24&gt;X8467,"Open - Breached","Open - On Track"),IF((D8467-B8467)*24&lt;=X8467,"Met","Breached")))</f>
        <v>Met</v>
      </c>
    </row>
    <row r="8468" spans="1:25" x14ac:dyDescent="0.25">
      <c r="A8468" s="9" t="s">
        <v>12714</v>
      </c>
      <c r="B8468" s="23">
        <v>46161.702777777798</v>
      </c>
      <c r="C8468" s="23">
        <v>46161.754861111098</v>
      </c>
      <c r="D8468" s="23">
        <v>46162.399305555598</v>
      </c>
      <c r="E8468" s="9" t="s">
        <v>212</v>
      </c>
      <c r="F8468" s="9" t="s">
        <v>188</v>
      </c>
      <c r="G8468" s="9" t="s">
        <v>213</v>
      </c>
      <c r="H8468" s="9" t="s">
        <v>163</v>
      </c>
      <c r="I8468" s="9" t="s">
        <v>250</v>
      </c>
      <c r="J8468" s="9" t="s">
        <v>864</v>
      </c>
      <c r="K8468" s="9" t="s">
        <v>239</v>
      </c>
      <c r="L8468" s="9" t="s">
        <v>226</v>
      </c>
      <c r="M8468" s="9" t="s">
        <v>1487</v>
      </c>
      <c r="N8468" s="9" t="s">
        <v>196</v>
      </c>
      <c r="O8468" s="9" t="s">
        <v>176</v>
      </c>
      <c r="P8468" s="9" t="s">
        <v>330</v>
      </c>
      <c r="Q8468" s="9" t="s">
        <v>219</v>
      </c>
      <c r="R8468" s="9">
        <v>0</v>
      </c>
      <c r="S8468" s="9">
        <v>37</v>
      </c>
      <c r="T8468" s="9" t="s">
        <v>229</v>
      </c>
      <c r="U8468" s="9" t="s">
        <v>230</v>
      </c>
      <c r="W8468" s="9">
        <v>5</v>
      </c>
      <c r="X8468" s="9">
        <f>INDEX(SLA_Policy!$D$2:$D$5,MATCH(F8468,SLA_Policy!$A$2:$A$5,0))</f>
        <v>72</v>
      </c>
      <c r="Y8468" s="9" t="str">
        <f>IF(E8468="Cancelled","Excluded",IF(D8468="",IF((SLA_Policy!$B$8-B8468)*24&gt;X8468,"Open - Breached","Open - On Track"),IF((D8468-B8468)*24&lt;=X8468,"Met","Breached")))</f>
        <v>Met</v>
      </c>
    </row>
    <row r="8469" spans="1:25" x14ac:dyDescent="0.25">
      <c r="A8469" s="9" t="s">
        <v>12715</v>
      </c>
      <c r="B8469" s="23">
        <v>46161.726388888899</v>
      </c>
      <c r="C8469" s="23">
        <v>46161.761805555601</v>
      </c>
      <c r="D8469" s="23">
        <v>46162.3527777778</v>
      </c>
      <c r="E8469" s="9" t="s">
        <v>212</v>
      </c>
      <c r="F8469" s="9" t="s">
        <v>188</v>
      </c>
      <c r="G8469" s="9" t="s">
        <v>213</v>
      </c>
      <c r="H8469" s="9" t="s">
        <v>163</v>
      </c>
      <c r="I8469" s="9" t="s">
        <v>405</v>
      </c>
      <c r="J8469" s="9" t="s">
        <v>12716</v>
      </c>
      <c r="K8469" s="9" t="s">
        <v>225</v>
      </c>
      <c r="L8469" s="9" t="s">
        <v>351</v>
      </c>
      <c r="M8469" s="9" t="s">
        <v>762</v>
      </c>
      <c r="N8469" s="9" t="s">
        <v>196</v>
      </c>
      <c r="O8469" s="9" t="s">
        <v>176</v>
      </c>
      <c r="P8469" s="9" t="s">
        <v>503</v>
      </c>
      <c r="Q8469" s="9" t="s">
        <v>219</v>
      </c>
      <c r="R8469" s="9">
        <v>0</v>
      </c>
      <c r="S8469" s="9">
        <v>7</v>
      </c>
      <c r="U8469" s="9" t="s">
        <v>230</v>
      </c>
      <c r="X8469" s="9">
        <f>INDEX(SLA_Policy!$D$2:$D$5,MATCH(F8469,SLA_Policy!$A$2:$A$5,0))</f>
        <v>72</v>
      </c>
      <c r="Y8469" s="9" t="str">
        <f>IF(E8469="Cancelled","Excluded",IF(D8469="",IF((SLA_Policy!$B$8-B8469)*24&gt;X8469,"Open - Breached","Open - On Track"),IF((D8469-B8469)*24&lt;=X8469,"Met","Breached")))</f>
        <v>Met</v>
      </c>
    </row>
    <row r="8470" spans="1:25" x14ac:dyDescent="0.25">
      <c r="A8470" s="9" t="s">
        <v>12717</v>
      </c>
      <c r="B8470" s="23">
        <v>46161.7319444444</v>
      </c>
      <c r="C8470" s="23">
        <v>46161.736111111102</v>
      </c>
      <c r="D8470" s="23">
        <v>46164.344444444498</v>
      </c>
      <c r="E8470" s="9" t="s">
        <v>212</v>
      </c>
      <c r="F8470" s="9" t="s">
        <v>188</v>
      </c>
      <c r="G8470" s="9" t="s">
        <v>213</v>
      </c>
      <c r="H8470" s="9" t="s">
        <v>88</v>
      </c>
      <c r="I8470" s="9" t="s">
        <v>268</v>
      </c>
      <c r="J8470" s="9" t="s">
        <v>12718</v>
      </c>
      <c r="K8470" s="9" t="s">
        <v>303</v>
      </c>
      <c r="L8470" s="9" t="s">
        <v>104</v>
      </c>
      <c r="M8470" s="9" t="s">
        <v>573</v>
      </c>
      <c r="N8470" s="9" t="s">
        <v>200</v>
      </c>
      <c r="O8470" s="9" t="s">
        <v>178</v>
      </c>
      <c r="P8470" s="9" t="s">
        <v>272</v>
      </c>
      <c r="Q8470" s="9" t="s">
        <v>219</v>
      </c>
      <c r="R8470" s="9">
        <v>0</v>
      </c>
      <c r="S8470" s="9">
        <v>24</v>
      </c>
      <c r="T8470" s="9" t="s">
        <v>220</v>
      </c>
      <c r="U8470" s="9" t="s">
        <v>230</v>
      </c>
      <c r="W8470" s="9">
        <v>5</v>
      </c>
      <c r="X8470" s="9">
        <f>INDEX(SLA_Policy!$D$2:$D$5,MATCH(F8470,SLA_Policy!$A$2:$A$5,0))</f>
        <v>72</v>
      </c>
      <c r="Y8470" s="9" t="str">
        <f>IF(E8470="Cancelled","Excluded",IF(D8470="",IF((SLA_Policy!$B$8-B8470)*24&gt;X8470,"Open - Breached","Open - On Track"),IF((D8470-B8470)*24&lt;=X8470,"Met","Breached")))</f>
        <v>Met</v>
      </c>
    </row>
    <row r="8471" spans="1:25" x14ac:dyDescent="0.25">
      <c r="A8471" s="9" t="s">
        <v>12719</v>
      </c>
      <c r="B8471" s="23">
        <v>46161.745138888902</v>
      </c>
      <c r="C8471" s="23">
        <v>46161.785416666702</v>
      </c>
      <c r="D8471" s="23">
        <v>46162.638888888898</v>
      </c>
      <c r="E8471" s="9" t="s">
        <v>212</v>
      </c>
      <c r="F8471" s="9" t="s">
        <v>189</v>
      </c>
      <c r="G8471" s="9" t="s">
        <v>213</v>
      </c>
      <c r="H8471" s="9" t="s">
        <v>163</v>
      </c>
      <c r="I8471" s="9" t="s">
        <v>250</v>
      </c>
      <c r="J8471" s="9" t="s">
        <v>4563</v>
      </c>
      <c r="K8471" s="9" t="s">
        <v>303</v>
      </c>
      <c r="L8471" s="9" t="s">
        <v>282</v>
      </c>
      <c r="M8471" s="9" t="s">
        <v>541</v>
      </c>
      <c r="N8471" s="9" t="s">
        <v>197</v>
      </c>
      <c r="O8471" s="9" t="s">
        <v>176</v>
      </c>
      <c r="P8471" s="9" t="s">
        <v>570</v>
      </c>
      <c r="Q8471" s="9" t="s">
        <v>273</v>
      </c>
      <c r="R8471" s="9">
        <v>0</v>
      </c>
      <c r="S8471" s="9">
        <v>30</v>
      </c>
      <c r="T8471" s="9" t="s">
        <v>229</v>
      </c>
      <c r="U8471" s="9" t="s">
        <v>230</v>
      </c>
      <c r="W8471" s="9">
        <v>4</v>
      </c>
      <c r="X8471" s="9">
        <f>INDEX(SLA_Policy!$D$2:$D$5,MATCH(F8471,SLA_Policy!$A$2:$A$5,0))</f>
        <v>120</v>
      </c>
      <c r="Y8471" s="9" t="str">
        <f>IF(E8471="Cancelled","Excluded",IF(D8471="",IF((SLA_Policy!$B$8-B8471)*24&gt;X8471,"Open - Breached","Open - On Track"),IF((D8471-B8471)*24&lt;=X8471,"Met","Breached")))</f>
        <v>Met</v>
      </c>
    </row>
    <row r="8472" spans="1:25" x14ac:dyDescent="0.25">
      <c r="A8472" s="9" t="s">
        <v>12720</v>
      </c>
      <c r="B8472" s="23">
        <v>46161.808333333298</v>
      </c>
      <c r="C8472" s="23">
        <v>46162.345833333296</v>
      </c>
      <c r="D8472" s="23">
        <v>46162.359027777798</v>
      </c>
      <c r="E8472" s="9" t="s">
        <v>212</v>
      </c>
      <c r="F8472" s="9" t="s">
        <v>189</v>
      </c>
      <c r="G8472" s="9" t="s">
        <v>213</v>
      </c>
      <c r="H8472" s="9" t="s">
        <v>161</v>
      </c>
      <c r="I8472" s="9" t="s">
        <v>389</v>
      </c>
      <c r="J8472" s="9" t="s">
        <v>1459</v>
      </c>
      <c r="K8472" s="9" t="s">
        <v>225</v>
      </c>
      <c r="L8472" s="9" t="s">
        <v>104</v>
      </c>
      <c r="M8472" s="9" t="s">
        <v>2023</v>
      </c>
      <c r="N8472" s="9" t="s">
        <v>200</v>
      </c>
      <c r="O8472" s="9" t="s">
        <v>116</v>
      </c>
      <c r="P8472" s="9" t="s">
        <v>234</v>
      </c>
      <c r="Q8472" s="9" t="s">
        <v>219</v>
      </c>
      <c r="R8472" s="9">
        <v>0</v>
      </c>
      <c r="S8472" s="9">
        <v>8</v>
      </c>
      <c r="U8472" s="9" t="s">
        <v>290</v>
      </c>
      <c r="W8472" s="9">
        <v>4</v>
      </c>
      <c r="X8472" s="9">
        <f>INDEX(SLA_Policy!$D$2:$D$5,MATCH(F8472,SLA_Policy!$A$2:$A$5,0))</f>
        <v>120</v>
      </c>
      <c r="Y8472" s="9" t="str">
        <f>IF(E8472="Cancelled","Excluded",IF(D8472="",IF((SLA_Policy!$B$8-B8472)*24&gt;X8472,"Open - Breached","Open - On Track"),IF((D8472-B8472)*24&lt;=X8472,"Met","Breached")))</f>
        <v>Met</v>
      </c>
    </row>
    <row r="8473" spans="1:25" x14ac:dyDescent="0.25">
      <c r="A8473" s="9" t="s">
        <v>12721</v>
      </c>
      <c r="B8473" s="23">
        <v>46161.927083333299</v>
      </c>
      <c r="C8473" s="23">
        <v>46162.327083333301</v>
      </c>
      <c r="D8473" s="23">
        <v>46163.635416666701</v>
      </c>
      <c r="E8473" s="9" t="s">
        <v>212</v>
      </c>
      <c r="F8473" s="9" t="s">
        <v>189</v>
      </c>
      <c r="G8473" s="9" t="s">
        <v>213</v>
      </c>
      <c r="H8473" s="9" t="s">
        <v>161</v>
      </c>
      <c r="I8473" s="9" t="s">
        <v>297</v>
      </c>
      <c r="J8473" s="9" t="s">
        <v>521</v>
      </c>
      <c r="K8473" s="9" t="s">
        <v>215</v>
      </c>
      <c r="L8473" s="9" t="s">
        <v>293</v>
      </c>
      <c r="M8473" s="9" t="s">
        <v>2329</v>
      </c>
      <c r="N8473" s="9" t="s">
        <v>197</v>
      </c>
      <c r="O8473" s="9" t="s">
        <v>177</v>
      </c>
      <c r="P8473" s="9" t="s">
        <v>241</v>
      </c>
      <c r="Q8473" s="9" t="s">
        <v>219</v>
      </c>
      <c r="R8473" s="9">
        <v>2</v>
      </c>
      <c r="S8473" s="9">
        <v>37</v>
      </c>
      <c r="U8473" s="9" t="s">
        <v>290</v>
      </c>
      <c r="W8473" s="9">
        <v>1</v>
      </c>
      <c r="X8473" s="9">
        <f>INDEX(SLA_Policy!$D$2:$D$5,MATCH(F8473,SLA_Policy!$A$2:$A$5,0))</f>
        <v>120</v>
      </c>
      <c r="Y8473" s="9" t="str">
        <f>IF(E8473="Cancelled","Excluded",IF(D8473="",IF((SLA_Policy!$B$8-B8473)*24&gt;X8473,"Open - Breached","Open - On Track"),IF((D8473-B8473)*24&lt;=X8473,"Met","Breached")))</f>
        <v>Met</v>
      </c>
    </row>
    <row r="8474" spans="1:25" x14ac:dyDescent="0.25">
      <c r="A8474" s="9" t="s">
        <v>12722</v>
      </c>
      <c r="B8474" s="23">
        <v>46162.279166666704</v>
      </c>
      <c r="C8474" s="23">
        <v>46162.494444444397</v>
      </c>
      <c r="D8474" s="23">
        <v>46162.673611111102</v>
      </c>
      <c r="E8474" s="9" t="s">
        <v>212</v>
      </c>
      <c r="F8474" s="9" t="s">
        <v>188</v>
      </c>
      <c r="G8474" s="9" t="s">
        <v>213</v>
      </c>
      <c r="H8474" s="9" t="s">
        <v>162</v>
      </c>
      <c r="I8474" s="9" t="s">
        <v>244</v>
      </c>
      <c r="J8474" s="9" t="s">
        <v>370</v>
      </c>
      <c r="K8474" s="9" t="s">
        <v>246</v>
      </c>
      <c r="L8474" s="9" t="s">
        <v>226</v>
      </c>
      <c r="M8474" s="9" t="s">
        <v>1879</v>
      </c>
      <c r="N8474" s="9" t="s">
        <v>196</v>
      </c>
      <c r="O8474" s="9" t="s">
        <v>179</v>
      </c>
      <c r="P8474" s="9" t="s">
        <v>284</v>
      </c>
      <c r="Q8474" s="9" t="s">
        <v>273</v>
      </c>
      <c r="R8474" s="9">
        <v>0</v>
      </c>
      <c r="S8474" s="9">
        <v>117</v>
      </c>
      <c r="U8474" s="9" t="s">
        <v>248</v>
      </c>
      <c r="X8474" s="9">
        <f>INDEX(SLA_Policy!$D$2:$D$5,MATCH(F8474,SLA_Policy!$A$2:$A$5,0))</f>
        <v>72</v>
      </c>
      <c r="Y8474" s="9" t="str">
        <f>IF(E8474="Cancelled","Excluded",IF(D8474="",IF((SLA_Policy!$B$8-B8474)*24&gt;X8474,"Open - Breached","Open - On Track"),IF((D8474-B8474)*24&lt;=X8474,"Met","Breached")))</f>
        <v>Met</v>
      </c>
    </row>
    <row r="8475" spans="1:25" x14ac:dyDescent="0.25">
      <c r="A8475" s="9" t="s">
        <v>12723</v>
      </c>
      <c r="B8475" s="23">
        <v>46162.302777777797</v>
      </c>
      <c r="C8475" s="23">
        <v>46162.304861111101</v>
      </c>
      <c r="D8475" s="23">
        <v>46168.390277777798</v>
      </c>
      <c r="E8475" s="9" t="s">
        <v>212</v>
      </c>
      <c r="F8475" s="9" t="s">
        <v>189</v>
      </c>
      <c r="G8475" s="9" t="s">
        <v>213</v>
      </c>
      <c r="H8475" s="9" t="s">
        <v>88</v>
      </c>
      <c r="I8475" s="9" t="s">
        <v>268</v>
      </c>
      <c r="J8475" s="9" t="s">
        <v>5067</v>
      </c>
      <c r="K8475" s="9" t="s">
        <v>246</v>
      </c>
      <c r="L8475" s="9" t="s">
        <v>104</v>
      </c>
      <c r="M8475" s="9" t="s">
        <v>2412</v>
      </c>
      <c r="N8475" s="9" t="s">
        <v>198</v>
      </c>
      <c r="O8475" s="9" t="s">
        <v>178</v>
      </c>
      <c r="P8475" s="9" t="s">
        <v>360</v>
      </c>
      <c r="Q8475" s="9" t="s">
        <v>219</v>
      </c>
      <c r="R8475" s="9">
        <v>0</v>
      </c>
      <c r="S8475" s="9">
        <v>19</v>
      </c>
      <c r="T8475" s="9" t="s">
        <v>220</v>
      </c>
      <c r="U8475" s="9" t="s">
        <v>230</v>
      </c>
      <c r="X8475" s="9">
        <f>INDEX(SLA_Policy!$D$2:$D$5,MATCH(F8475,SLA_Policy!$A$2:$A$5,0))</f>
        <v>120</v>
      </c>
      <c r="Y8475" s="9" t="str">
        <f>IF(E8475="Cancelled","Excluded",IF(D8475="",IF((SLA_Policy!$B$8-B8475)*24&gt;X8475,"Open - Breached","Open - On Track"),IF((D8475-B8475)*24&lt;=X8475,"Met","Breached")))</f>
        <v>Breached</v>
      </c>
    </row>
    <row r="8476" spans="1:25" x14ac:dyDescent="0.25">
      <c r="A8476" s="9" t="s">
        <v>12724</v>
      </c>
      <c r="B8476" s="23">
        <v>46162.336805555598</v>
      </c>
      <c r="C8476" s="23">
        <v>46162.339583333298</v>
      </c>
      <c r="D8476" s="23">
        <v>46163.316666666702</v>
      </c>
      <c r="E8476" s="9" t="s">
        <v>212</v>
      </c>
      <c r="F8476" s="9" t="s">
        <v>188</v>
      </c>
      <c r="G8476" s="9" t="s">
        <v>213</v>
      </c>
      <c r="H8476" s="9" t="s">
        <v>167</v>
      </c>
      <c r="I8476" s="9" t="s">
        <v>349</v>
      </c>
      <c r="J8476" s="9" t="s">
        <v>656</v>
      </c>
      <c r="K8476" s="9" t="s">
        <v>246</v>
      </c>
      <c r="L8476" s="9" t="s">
        <v>104</v>
      </c>
      <c r="M8476" s="9" t="s">
        <v>3883</v>
      </c>
      <c r="N8476" s="9" t="s">
        <v>198</v>
      </c>
      <c r="O8476" s="9" t="s">
        <v>116</v>
      </c>
      <c r="P8476" s="9" t="s">
        <v>295</v>
      </c>
      <c r="Q8476" s="9" t="s">
        <v>219</v>
      </c>
      <c r="R8476" s="9">
        <v>0</v>
      </c>
      <c r="S8476" s="9">
        <v>29</v>
      </c>
      <c r="U8476" s="9" t="s">
        <v>290</v>
      </c>
      <c r="X8476" s="9">
        <f>INDEX(SLA_Policy!$D$2:$D$5,MATCH(F8476,SLA_Policy!$A$2:$A$5,0))</f>
        <v>72</v>
      </c>
      <c r="Y8476" s="9" t="str">
        <f>IF(E8476="Cancelled","Excluded",IF(D8476="",IF((SLA_Policy!$B$8-B8476)*24&gt;X8476,"Open - Breached","Open - On Track"),IF((D8476-B8476)*24&lt;=X8476,"Met","Breached")))</f>
        <v>Met</v>
      </c>
    </row>
    <row r="8477" spans="1:25" x14ac:dyDescent="0.25">
      <c r="A8477" s="9" t="s">
        <v>12725</v>
      </c>
      <c r="B8477" s="23">
        <v>46162.341666666704</v>
      </c>
      <c r="C8477" s="23">
        <v>46162.345138888901</v>
      </c>
      <c r="D8477" s="23">
        <v>46162.506944444503</v>
      </c>
      <c r="E8477" s="9" t="s">
        <v>212</v>
      </c>
      <c r="F8477" s="9" t="s">
        <v>187</v>
      </c>
      <c r="G8477" s="9" t="s">
        <v>236</v>
      </c>
      <c r="H8477" s="9" t="s">
        <v>161</v>
      </c>
      <c r="I8477" s="9" t="s">
        <v>505</v>
      </c>
      <c r="J8477" s="9" t="s">
        <v>3713</v>
      </c>
      <c r="K8477" s="9" t="s">
        <v>246</v>
      </c>
      <c r="L8477" s="9" t="s">
        <v>104</v>
      </c>
      <c r="M8477" s="9" t="s">
        <v>329</v>
      </c>
      <c r="N8477" s="9" t="s">
        <v>196</v>
      </c>
      <c r="O8477" s="9" t="s">
        <v>177</v>
      </c>
      <c r="P8477" s="9" t="s">
        <v>457</v>
      </c>
      <c r="Q8477" s="9" t="s">
        <v>273</v>
      </c>
      <c r="R8477" s="9">
        <v>0</v>
      </c>
      <c r="S8477" s="9">
        <v>23</v>
      </c>
      <c r="U8477" s="9" t="s">
        <v>242</v>
      </c>
      <c r="X8477" s="9">
        <f>INDEX(SLA_Policy!$D$2:$D$5,MATCH(F8477,SLA_Policy!$A$2:$A$5,0))</f>
        <v>8</v>
      </c>
      <c r="Y8477" s="9" t="str">
        <f>IF(E8477="Cancelled","Excluded",IF(D8477="",IF((SLA_Policy!$B$8-B8477)*24&gt;X8477,"Open - Breached","Open - On Track"),IF((D8477-B8477)*24&lt;=X8477,"Met","Breached")))</f>
        <v>Met</v>
      </c>
    </row>
    <row r="8478" spans="1:25" x14ac:dyDescent="0.25">
      <c r="A8478" s="9" t="s">
        <v>12726</v>
      </c>
      <c r="B8478" s="23">
        <v>46162.35</v>
      </c>
      <c r="C8478" s="23">
        <v>46162.384722222203</v>
      </c>
      <c r="D8478" s="23">
        <v>46162.4465277778</v>
      </c>
      <c r="E8478" s="9" t="s">
        <v>212</v>
      </c>
      <c r="F8478" s="9" t="s">
        <v>188</v>
      </c>
      <c r="G8478" s="9" t="s">
        <v>213</v>
      </c>
      <c r="H8478" s="9" t="s">
        <v>161</v>
      </c>
      <c r="I8478" s="9" t="s">
        <v>297</v>
      </c>
      <c r="J8478" s="9" t="s">
        <v>9866</v>
      </c>
      <c r="K8478" s="9" t="s">
        <v>246</v>
      </c>
      <c r="L8478" s="9" t="s">
        <v>104</v>
      </c>
      <c r="M8478" s="9" t="s">
        <v>2144</v>
      </c>
      <c r="N8478" s="9" t="s">
        <v>198</v>
      </c>
      <c r="O8478" s="9" t="s">
        <v>177</v>
      </c>
      <c r="P8478" s="9" t="s">
        <v>457</v>
      </c>
      <c r="Q8478" s="9" t="s">
        <v>273</v>
      </c>
      <c r="R8478" s="9">
        <v>0</v>
      </c>
      <c r="S8478" s="9">
        <v>25</v>
      </c>
      <c r="U8478" s="9" t="s">
        <v>290</v>
      </c>
      <c r="X8478" s="9">
        <f>INDEX(SLA_Policy!$D$2:$D$5,MATCH(F8478,SLA_Policy!$A$2:$A$5,0))</f>
        <v>72</v>
      </c>
      <c r="Y8478" s="9" t="str">
        <f>IF(E8478="Cancelled","Excluded",IF(D8478="",IF((SLA_Policy!$B$8-B8478)*24&gt;X8478,"Open - Breached","Open - On Track"),IF((D8478-B8478)*24&lt;=X8478,"Met","Breached")))</f>
        <v>Met</v>
      </c>
    </row>
    <row r="8479" spans="1:25" x14ac:dyDescent="0.25">
      <c r="A8479" s="9" t="s">
        <v>12727</v>
      </c>
      <c r="B8479" s="23">
        <v>46162.364583333299</v>
      </c>
      <c r="C8479" s="23">
        <v>46162.40625</v>
      </c>
      <c r="D8479" s="23">
        <v>46162.421527777798</v>
      </c>
      <c r="E8479" s="9" t="s">
        <v>212</v>
      </c>
      <c r="F8479" s="9" t="s">
        <v>188</v>
      </c>
      <c r="G8479" s="9" t="s">
        <v>213</v>
      </c>
      <c r="H8479" s="9" t="s">
        <v>161</v>
      </c>
      <c r="I8479" s="9" t="s">
        <v>454</v>
      </c>
      <c r="J8479" s="9" t="s">
        <v>579</v>
      </c>
      <c r="K8479" s="9" t="s">
        <v>262</v>
      </c>
      <c r="L8479" s="9" t="s">
        <v>311</v>
      </c>
      <c r="M8479" s="9" t="s">
        <v>7606</v>
      </c>
      <c r="N8479" s="9" t="s">
        <v>197</v>
      </c>
      <c r="O8479" s="9" t="s">
        <v>116</v>
      </c>
      <c r="P8479" s="9" t="s">
        <v>218</v>
      </c>
      <c r="Q8479" s="9" t="s">
        <v>219</v>
      </c>
      <c r="R8479" s="9">
        <v>0</v>
      </c>
      <c r="S8479" s="9">
        <v>8</v>
      </c>
      <c r="U8479" s="9" t="s">
        <v>221</v>
      </c>
      <c r="X8479" s="9">
        <f>INDEX(SLA_Policy!$D$2:$D$5,MATCH(F8479,SLA_Policy!$A$2:$A$5,0))</f>
        <v>72</v>
      </c>
      <c r="Y8479" s="9" t="str">
        <f>IF(E8479="Cancelled","Excluded",IF(D8479="",IF((SLA_Policy!$B$8-B8479)*24&gt;X8479,"Open - Breached","Open - On Track"),IF((D8479-B8479)*24&lt;=X8479,"Met","Breached")))</f>
        <v>Met</v>
      </c>
    </row>
    <row r="8480" spans="1:25" x14ac:dyDescent="0.25">
      <c r="A8480" s="9" t="s">
        <v>12728</v>
      </c>
      <c r="B8480" s="23">
        <v>46162.374305555597</v>
      </c>
      <c r="C8480" s="23">
        <v>46162.4243055556</v>
      </c>
      <c r="D8480" s="23">
        <v>46162.570833333302</v>
      </c>
      <c r="E8480" s="9" t="s">
        <v>212</v>
      </c>
      <c r="F8480" s="9" t="s">
        <v>188</v>
      </c>
      <c r="G8480" s="9" t="s">
        <v>213</v>
      </c>
      <c r="H8480" s="9" t="s">
        <v>166</v>
      </c>
      <c r="I8480" s="9" t="s">
        <v>286</v>
      </c>
      <c r="J8480" s="9" t="s">
        <v>3228</v>
      </c>
      <c r="K8480" s="9" t="s">
        <v>225</v>
      </c>
      <c r="L8480" s="9" t="s">
        <v>216</v>
      </c>
      <c r="M8480" s="9" t="s">
        <v>1475</v>
      </c>
      <c r="N8480" s="9" t="s">
        <v>197</v>
      </c>
      <c r="O8480" s="9" t="s">
        <v>181</v>
      </c>
      <c r="P8480" s="9" t="s">
        <v>289</v>
      </c>
      <c r="Q8480" s="9" t="s">
        <v>219</v>
      </c>
      <c r="R8480" s="9">
        <v>1</v>
      </c>
      <c r="S8480" s="9">
        <v>9</v>
      </c>
      <c r="U8480" s="9" t="s">
        <v>376</v>
      </c>
      <c r="X8480" s="9">
        <f>INDEX(SLA_Policy!$D$2:$D$5,MATCH(F8480,SLA_Policy!$A$2:$A$5,0))</f>
        <v>72</v>
      </c>
      <c r="Y8480" s="9" t="str">
        <f>IF(E8480="Cancelled","Excluded",IF(D8480="",IF((SLA_Policy!$B$8-B8480)*24&gt;X8480,"Open - Breached","Open - On Track"),IF((D8480-B8480)*24&lt;=X8480,"Met","Breached")))</f>
        <v>Met</v>
      </c>
    </row>
    <row r="8481" spans="1:25" x14ac:dyDescent="0.25">
      <c r="A8481" s="9" t="s">
        <v>12729</v>
      </c>
      <c r="B8481" s="23">
        <v>46162.375694444498</v>
      </c>
      <c r="C8481" s="23">
        <v>46162.381249999999</v>
      </c>
      <c r="D8481" s="23">
        <v>46162.439583333296</v>
      </c>
      <c r="E8481" s="9" t="s">
        <v>212</v>
      </c>
      <c r="F8481" s="9" t="s">
        <v>188</v>
      </c>
      <c r="G8481" s="9" t="s">
        <v>213</v>
      </c>
      <c r="H8481" s="9" t="s">
        <v>162</v>
      </c>
      <c r="I8481" s="9" t="s">
        <v>244</v>
      </c>
      <c r="J8481" s="9" t="s">
        <v>3212</v>
      </c>
      <c r="K8481" s="9" t="s">
        <v>225</v>
      </c>
      <c r="L8481" s="9" t="s">
        <v>104</v>
      </c>
      <c r="M8481" s="9" t="s">
        <v>8626</v>
      </c>
      <c r="N8481" s="9" t="s">
        <v>196</v>
      </c>
      <c r="O8481" s="9" t="s">
        <v>179</v>
      </c>
      <c r="P8481" s="9" t="s">
        <v>337</v>
      </c>
      <c r="Q8481" s="9" t="s">
        <v>273</v>
      </c>
      <c r="R8481" s="9">
        <v>0</v>
      </c>
      <c r="S8481" s="9">
        <v>45</v>
      </c>
      <c r="U8481" s="9" t="s">
        <v>248</v>
      </c>
      <c r="W8481" s="9">
        <v>5</v>
      </c>
      <c r="X8481" s="9">
        <f>INDEX(SLA_Policy!$D$2:$D$5,MATCH(F8481,SLA_Policy!$A$2:$A$5,0))</f>
        <v>72</v>
      </c>
      <c r="Y8481" s="9" t="str">
        <f>IF(E8481="Cancelled","Excluded",IF(D8481="",IF((SLA_Policy!$B$8-B8481)*24&gt;X8481,"Open - Breached","Open - On Track"),IF((D8481-B8481)*24&lt;=X8481,"Met","Breached")))</f>
        <v>Met</v>
      </c>
    </row>
    <row r="8482" spans="1:25" x14ac:dyDescent="0.25">
      <c r="A8482" s="9" t="s">
        <v>12730</v>
      </c>
      <c r="B8482" s="23">
        <v>46162.377777777801</v>
      </c>
      <c r="C8482" s="23">
        <v>46162.401388888902</v>
      </c>
      <c r="D8482" s="23">
        <v>46162.482638888898</v>
      </c>
      <c r="E8482" s="9" t="s">
        <v>212</v>
      </c>
      <c r="F8482" s="9" t="s">
        <v>189</v>
      </c>
      <c r="G8482" s="9" t="s">
        <v>213</v>
      </c>
      <c r="H8482" s="9" t="s">
        <v>161</v>
      </c>
      <c r="I8482" s="9" t="s">
        <v>389</v>
      </c>
      <c r="J8482" s="9" t="s">
        <v>2170</v>
      </c>
      <c r="K8482" s="9" t="s">
        <v>262</v>
      </c>
      <c r="L8482" s="9" t="s">
        <v>216</v>
      </c>
      <c r="M8482" s="9" t="s">
        <v>263</v>
      </c>
      <c r="N8482" s="9" t="s">
        <v>198</v>
      </c>
      <c r="O8482" s="9" t="s">
        <v>116</v>
      </c>
      <c r="P8482" s="9" t="s">
        <v>590</v>
      </c>
      <c r="Q8482" s="9" t="s">
        <v>219</v>
      </c>
      <c r="R8482" s="9">
        <v>0</v>
      </c>
      <c r="S8482" s="9">
        <v>6</v>
      </c>
      <c r="U8482" s="9" t="s">
        <v>266</v>
      </c>
      <c r="X8482" s="9">
        <f>INDEX(SLA_Policy!$D$2:$D$5,MATCH(F8482,SLA_Policy!$A$2:$A$5,0))</f>
        <v>120</v>
      </c>
      <c r="Y8482" s="9" t="str">
        <f>IF(E8482="Cancelled","Excluded",IF(D8482="",IF((SLA_Policy!$B$8-B8482)*24&gt;X8482,"Open - Breached","Open - On Track"),IF((D8482-B8482)*24&lt;=X8482,"Met","Breached")))</f>
        <v>Met</v>
      </c>
    </row>
    <row r="8483" spans="1:25" x14ac:dyDescent="0.25">
      <c r="A8483" s="9" t="s">
        <v>12731</v>
      </c>
      <c r="B8483" s="23">
        <v>46162.380555555603</v>
      </c>
      <c r="C8483" s="23">
        <v>46162.400000000001</v>
      </c>
      <c r="D8483" s="23">
        <v>46164.335416666698</v>
      </c>
      <c r="E8483" s="9" t="s">
        <v>212</v>
      </c>
      <c r="F8483" s="9" t="s">
        <v>189</v>
      </c>
      <c r="G8483" s="9" t="s">
        <v>213</v>
      </c>
      <c r="H8483" s="9" t="s">
        <v>166</v>
      </c>
      <c r="I8483" s="9" t="s">
        <v>286</v>
      </c>
      <c r="J8483" s="9" t="s">
        <v>632</v>
      </c>
      <c r="K8483" s="9" t="s">
        <v>215</v>
      </c>
      <c r="L8483" s="9" t="s">
        <v>104</v>
      </c>
      <c r="M8483" s="9" t="s">
        <v>12732</v>
      </c>
      <c r="N8483" s="9" t="s">
        <v>197</v>
      </c>
      <c r="O8483" s="9" t="s">
        <v>181</v>
      </c>
      <c r="P8483" s="9" t="s">
        <v>449</v>
      </c>
      <c r="Q8483" s="9" t="s">
        <v>219</v>
      </c>
      <c r="R8483" s="9">
        <v>0</v>
      </c>
      <c r="S8483" s="9">
        <v>14</v>
      </c>
      <c r="U8483" s="9" t="s">
        <v>290</v>
      </c>
      <c r="W8483" s="9">
        <v>5</v>
      </c>
      <c r="X8483" s="9">
        <f>INDEX(SLA_Policy!$D$2:$D$5,MATCH(F8483,SLA_Policy!$A$2:$A$5,0))</f>
        <v>120</v>
      </c>
      <c r="Y8483" s="9" t="str">
        <f>IF(E8483="Cancelled","Excluded",IF(D8483="",IF((SLA_Policy!$B$8-B8483)*24&gt;X8483,"Open - Breached","Open - On Track"),IF((D8483-B8483)*24&lt;=X8483,"Met","Breached")))</f>
        <v>Met</v>
      </c>
    </row>
    <row r="8484" spans="1:25" x14ac:dyDescent="0.25">
      <c r="A8484" s="9" t="s">
        <v>12733</v>
      </c>
      <c r="B8484" s="23">
        <v>46162.382638888899</v>
      </c>
      <c r="C8484" s="23">
        <v>46162.399305555598</v>
      </c>
      <c r="D8484" s="23">
        <v>46163.4152777778</v>
      </c>
      <c r="E8484" s="9" t="s">
        <v>212</v>
      </c>
      <c r="F8484" s="9" t="s">
        <v>188</v>
      </c>
      <c r="G8484" s="9" t="s">
        <v>236</v>
      </c>
      <c r="H8484" s="9" t="s">
        <v>161</v>
      </c>
      <c r="I8484" s="9" t="s">
        <v>237</v>
      </c>
      <c r="J8484" s="9" t="s">
        <v>1336</v>
      </c>
      <c r="K8484" s="9" t="s">
        <v>215</v>
      </c>
      <c r="L8484" s="9" t="s">
        <v>311</v>
      </c>
      <c r="M8484" s="9" t="s">
        <v>2899</v>
      </c>
      <c r="N8484" s="9" t="s">
        <v>196</v>
      </c>
      <c r="O8484" s="9" t="s">
        <v>179</v>
      </c>
      <c r="P8484" s="9" t="s">
        <v>284</v>
      </c>
      <c r="Q8484" s="9" t="s">
        <v>219</v>
      </c>
      <c r="R8484" s="9">
        <v>0</v>
      </c>
      <c r="S8484" s="9">
        <v>36</v>
      </c>
      <c r="U8484" s="9" t="s">
        <v>242</v>
      </c>
      <c r="X8484" s="9">
        <f>INDEX(SLA_Policy!$D$2:$D$5,MATCH(F8484,SLA_Policy!$A$2:$A$5,0))</f>
        <v>72</v>
      </c>
      <c r="Y8484" s="9" t="str">
        <f>IF(E8484="Cancelled","Excluded",IF(D8484="",IF((SLA_Policy!$B$8-B8484)*24&gt;X8484,"Open - Breached","Open - On Track"),IF((D8484-B8484)*24&lt;=X8484,"Met","Breached")))</f>
        <v>Met</v>
      </c>
    </row>
    <row r="8485" spans="1:25" x14ac:dyDescent="0.25">
      <c r="A8485" s="9" t="s">
        <v>12734</v>
      </c>
      <c r="B8485" s="23">
        <v>46162.384722222203</v>
      </c>
      <c r="C8485" s="23">
        <v>46162.385416666701</v>
      </c>
      <c r="D8485" s="23">
        <v>46163.645138888904</v>
      </c>
      <c r="E8485" s="9" t="s">
        <v>212</v>
      </c>
      <c r="F8485" s="9" t="s">
        <v>188</v>
      </c>
      <c r="G8485" s="9" t="s">
        <v>213</v>
      </c>
      <c r="H8485" s="9" t="s">
        <v>88</v>
      </c>
      <c r="I8485" s="9" t="s">
        <v>92</v>
      </c>
      <c r="J8485" s="9" t="s">
        <v>214</v>
      </c>
      <c r="K8485" s="9" t="s">
        <v>239</v>
      </c>
      <c r="L8485" s="9" t="s">
        <v>351</v>
      </c>
      <c r="M8485" s="9" t="s">
        <v>2336</v>
      </c>
      <c r="N8485" s="9" t="s">
        <v>200</v>
      </c>
      <c r="O8485" s="9" t="s">
        <v>178</v>
      </c>
      <c r="P8485" s="9" t="s">
        <v>272</v>
      </c>
      <c r="Q8485" s="9" t="s">
        <v>219</v>
      </c>
      <c r="R8485" s="9">
        <v>1</v>
      </c>
      <c r="S8485" s="9">
        <v>60</v>
      </c>
      <c r="T8485" s="9" t="s">
        <v>229</v>
      </c>
      <c r="U8485" s="9" t="s">
        <v>266</v>
      </c>
      <c r="X8485" s="9">
        <f>INDEX(SLA_Policy!$D$2:$D$5,MATCH(F8485,SLA_Policy!$A$2:$A$5,0))</f>
        <v>72</v>
      </c>
      <c r="Y8485" s="9" t="str">
        <f>IF(E8485="Cancelled","Excluded",IF(D8485="",IF((SLA_Policy!$B$8-B8485)*24&gt;X8485,"Open - Breached","Open - On Track"),IF((D8485-B8485)*24&lt;=X8485,"Met","Breached")))</f>
        <v>Met</v>
      </c>
    </row>
    <row r="8486" spans="1:25" x14ac:dyDescent="0.25">
      <c r="A8486" s="9" t="s">
        <v>12735</v>
      </c>
      <c r="B8486" s="23">
        <v>46162.394444444399</v>
      </c>
      <c r="C8486" s="23">
        <v>46162.3972222222</v>
      </c>
      <c r="D8486" s="23">
        <v>46162.4152777778</v>
      </c>
      <c r="E8486" s="9" t="s">
        <v>212</v>
      </c>
      <c r="F8486" s="9" t="s">
        <v>188</v>
      </c>
      <c r="G8486" s="9" t="s">
        <v>213</v>
      </c>
      <c r="H8486" s="9" t="s">
        <v>161</v>
      </c>
      <c r="I8486" s="9" t="s">
        <v>454</v>
      </c>
      <c r="J8486" s="9" t="s">
        <v>7673</v>
      </c>
      <c r="K8486" s="9" t="s">
        <v>246</v>
      </c>
      <c r="L8486" s="9" t="s">
        <v>216</v>
      </c>
      <c r="M8486" s="9" t="s">
        <v>5300</v>
      </c>
      <c r="N8486" s="9" t="s">
        <v>198</v>
      </c>
      <c r="O8486" s="9" t="s">
        <v>116</v>
      </c>
      <c r="P8486" s="9" t="s">
        <v>342</v>
      </c>
      <c r="Q8486" s="9" t="s">
        <v>219</v>
      </c>
      <c r="R8486" s="9">
        <v>0</v>
      </c>
      <c r="S8486" s="9">
        <v>5</v>
      </c>
      <c r="U8486" s="9" t="s">
        <v>221</v>
      </c>
      <c r="X8486" s="9">
        <f>INDEX(SLA_Policy!$D$2:$D$5,MATCH(F8486,SLA_Policy!$A$2:$A$5,0))</f>
        <v>72</v>
      </c>
      <c r="Y8486" s="9" t="str">
        <f>IF(E8486="Cancelled","Excluded",IF(D8486="",IF((SLA_Policy!$B$8-B8486)*24&gt;X8486,"Open - Breached","Open - On Track"),IF((D8486-B8486)*24&lt;=X8486,"Met","Breached")))</f>
        <v>Met</v>
      </c>
    </row>
    <row r="8487" spans="1:25" x14ac:dyDescent="0.25">
      <c r="A8487" s="9" t="s">
        <v>12736</v>
      </c>
      <c r="B8487" s="23">
        <v>46162.400694444397</v>
      </c>
      <c r="C8487" s="23">
        <v>46162.600694444503</v>
      </c>
      <c r="D8487" s="23">
        <v>46163.34375</v>
      </c>
      <c r="E8487" s="9" t="s">
        <v>212</v>
      </c>
      <c r="F8487" s="9" t="s">
        <v>189</v>
      </c>
      <c r="G8487" s="9" t="s">
        <v>236</v>
      </c>
      <c r="H8487" s="9" t="s">
        <v>161</v>
      </c>
      <c r="I8487" s="9" t="s">
        <v>505</v>
      </c>
      <c r="J8487" s="9" t="s">
        <v>5722</v>
      </c>
      <c r="K8487" s="9" t="s">
        <v>215</v>
      </c>
      <c r="L8487" s="9" t="s">
        <v>311</v>
      </c>
      <c r="M8487" s="9" t="s">
        <v>12737</v>
      </c>
      <c r="N8487" s="9" t="s">
        <v>197</v>
      </c>
      <c r="O8487" s="9" t="s">
        <v>177</v>
      </c>
      <c r="P8487" s="9" t="s">
        <v>457</v>
      </c>
      <c r="Q8487" s="9" t="s">
        <v>219</v>
      </c>
      <c r="R8487" s="9">
        <v>0</v>
      </c>
      <c r="S8487" s="9">
        <v>80</v>
      </c>
      <c r="U8487" s="9" t="s">
        <v>242</v>
      </c>
      <c r="W8487" s="9">
        <v>5</v>
      </c>
      <c r="X8487" s="9">
        <f>INDEX(SLA_Policy!$D$2:$D$5,MATCH(F8487,SLA_Policy!$A$2:$A$5,0))</f>
        <v>120</v>
      </c>
      <c r="Y8487" s="9" t="str">
        <f>IF(E8487="Cancelled","Excluded",IF(D8487="",IF((SLA_Policy!$B$8-B8487)*24&gt;X8487,"Open - Breached","Open - On Track"),IF((D8487-B8487)*24&lt;=X8487,"Met","Breached")))</f>
        <v>Met</v>
      </c>
    </row>
    <row r="8488" spans="1:25" x14ac:dyDescent="0.25">
      <c r="A8488" s="9" t="s">
        <v>12738</v>
      </c>
      <c r="B8488" s="23">
        <v>46162.405555555597</v>
      </c>
      <c r="C8488" s="23">
        <v>46162.406944444498</v>
      </c>
      <c r="D8488" s="23">
        <v>46162.4243055556</v>
      </c>
      <c r="E8488" s="9" t="s">
        <v>212</v>
      </c>
      <c r="F8488" s="9" t="s">
        <v>187</v>
      </c>
      <c r="G8488" s="9" t="s">
        <v>213</v>
      </c>
      <c r="H8488" s="9" t="s">
        <v>161</v>
      </c>
      <c r="I8488" s="9" t="s">
        <v>454</v>
      </c>
      <c r="J8488" s="9" t="s">
        <v>8008</v>
      </c>
      <c r="K8488" s="9" t="s">
        <v>246</v>
      </c>
      <c r="L8488" s="9" t="s">
        <v>216</v>
      </c>
      <c r="M8488" s="9" t="s">
        <v>3429</v>
      </c>
      <c r="N8488" s="9" t="s">
        <v>196</v>
      </c>
      <c r="O8488" s="9" t="s">
        <v>116</v>
      </c>
      <c r="P8488" s="9" t="s">
        <v>590</v>
      </c>
      <c r="Q8488" s="9" t="s">
        <v>219</v>
      </c>
      <c r="R8488" s="9">
        <v>0</v>
      </c>
      <c r="S8488" s="9">
        <v>3</v>
      </c>
      <c r="U8488" s="9" t="s">
        <v>221</v>
      </c>
      <c r="X8488" s="9">
        <f>INDEX(SLA_Policy!$D$2:$D$5,MATCH(F8488,SLA_Policy!$A$2:$A$5,0))</f>
        <v>8</v>
      </c>
      <c r="Y8488" s="9" t="str">
        <f>IF(E8488="Cancelled","Excluded",IF(D8488="",IF((SLA_Policy!$B$8-B8488)*24&gt;X8488,"Open - Breached","Open - On Track"),IF((D8488-B8488)*24&lt;=X8488,"Met","Breached")))</f>
        <v>Met</v>
      </c>
    </row>
    <row r="8489" spans="1:25" x14ac:dyDescent="0.25">
      <c r="A8489" s="9" t="s">
        <v>12739</v>
      </c>
      <c r="B8489" s="23">
        <v>46162.408333333296</v>
      </c>
      <c r="C8489" s="23">
        <v>46162.471527777801</v>
      </c>
      <c r="D8489" s="23">
        <v>46168.375</v>
      </c>
      <c r="E8489" s="9" t="s">
        <v>212</v>
      </c>
      <c r="F8489" s="9" t="s">
        <v>189</v>
      </c>
      <c r="G8489" s="9" t="s">
        <v>236</v>
      </c>
      <c r="H8489" s="9" t="s">
        <v>167</v>
      </c>
      <c r="I8489" s="9" t="s">
        <v>255</v>
      </c>
      <c r="J8489" s="9" t="s">
        <v>9673</v>
      </c>
      <c r="K8489" s="9" t="s">
        <v>215</v>
      </c>
      <c r="L8489" s="9" t="s">
        <v>104</v>
      </c>
      <c r="M8489" s="9" t="s">
        <v>1621</v>
      </c>
      <c r="N8489" s="9" t="s">
        <v>196</v>
      </c>
      <c r="O8489" s="9" t="s">
        <v>176</v>
      </c>
      <c r="P8489" s="9" t="s">
        <v>330</v>
      </c>
      <c r="Q8489" s="9" t="s">
        <v>219</v>
      </c>
      <c r="R8489" s="9">
        <v>0</v>
      </c>
      <c r="S8489" s="9">
        <v>29</v>
      </c>
      <c r="U8489" s="9" t="s">
        <v>242</v>
      </c>
      <c r="X8489" s="9">
        <f>INDEX(SLA_Policy!$D$2:$D$5,MATCH(F8489,SLA_Policy!$A$2:$A$5,0))</f>
        <v>120</v>
      </c>
      <c r="Y8489" s="9" t="str">
        <f>IF(E8489="Cancelled","Excluded",IF(D8489="",IF((SLA_Policy!$B$8-B8489)*24&gt;X8489,"Open - Breached","Open - On Track"),IF((D8489-B8489)*24&lt;=X8489,"Met","Breached")))</f>
        <v>Breached</v>
      </c>
    </row>
    <row r="8490" spans="1:25" x14ac:dyDescent="0.25">
      <c r="A8490" s="9" t="s">
        <v>12740</v>
      </c>
      <c r="B8490" s="23">
        <v>46162.418055555601</v>
      </c>
      <c r="C8490" s="23">
        <v>46162.434027777803</v>
      </c>
      <c r="D8490" s="23">
        <v>46162.445138888899</v>
      </c>
      <c r="E8490" s="9" t="s">
        <v>212</v>
      </c>
      <c r="F8490" s="9" t="s">
        <v>187</v>
      </c>
      <c r="G8490" s="9" t="s">
        <v>213</v>
      </c>
      <c r="H8490" s="9" t="s">
        <v>162</v>
      </c>
      <c r="I8490" s="9" t="s">
        <v>416</v>
      </c>
      <c r="J8490" s="9" t="s">
        <v>12741</v>
      </c>
      <c r="K8490" s="9" t="s">
        <v>303</v>
      </c>
      <c r="L8490" s="9" t="s">
        <v>395</v>
      </c>
      <c r="M8490" s="9" t="s">
        <v>2571</v>
      </c>
      <c r="N8490" s="9" t="s">
        <v>197</v>
      </c>
      <c r="O8490" s="9" t="s">
        <v>176</v>
      </c>
      <c r="P8490" s="9" t="s">
        <v>330</v>
      </c>
      <c r="Q8490" s="9" t="s">
        <v>273</v>
      </c>
      <c r="R8490" s="9">
        <v>0</v>
      </c>
      <c r="S8490" s="9">
        <v>8</v>
      </c>
      <c r="U8490" s="9" t="s">
        <v>290</v>
      </c>
      <c r="X8490" s="9">
        <f>INDEX(SLA_Policy!$D$2:$D$5,MATCH(F8490,SLA_Policy!$A$2:$A$5,0))</f>
        <v>8</v>
      </c>
      <c r="Y8490" s="9" t="str">
        <f>IF(E8490="Cancelled","Excluded",IF(D8490="",IF((SLA_Policy!$B$8-B8490)*24&gt;X8490,"Open - Breached","Open - On Track"),IF((D8490-B8490)*24&lt;=X8490,"Met","Breached")))</f>
        <v>Met</v>
      </c>
    </row>
    <row r="8491" spans="1:25" x14ac:dyDescent="0.25">
      <c r="A8491" s="9" t="s">
        <v>12742</v>
      </c>
      <c r="B8491" s="23">
        <v>46162.4375</v>
      </c>
      <c r="C8491" s="23">
        <v>46162.500694444498</v>
      </c>
      <c r="D8491" s="23">
        <v>46163.475694444503</v>
      </c>
      <c r="E8491" s="9" t="s">
        <v>212</v>
      </c>
      <c r="F8491" s="9" t="s">
        <v>188</v>
      </c>
      <c r="G8491" s="9" t="s">
        <v>213</v>
      </c>
      <c r="H8491" s="9" t="s">
        <v>167</v>
      </c>
      <c r="I8491" s="9" t="s">
        <v>362</v>
      </c>
      <c r="J8491" s="9" t="s">
        <v>2817</v>
      </c>
      <c r="K8491" s="9" t="s">
        <v>225</v>
      </c>
      <c r="L8491" s="9" t="s">
        <v>104</v>
      </c>
      <c r="M8491" s="9" t="s">
        <v>1008</v>
      </c>
      <c r="N8491" s="9" t="s">
        <v>197</v>
      </c>
      <c r="O8491" s="9" t="s">
        <v>116</v>
      </c>
      <c r="P8491" s="9" t="s">
        <v>342</v>
      </c>
      <c r="Q8491" s="9" t="s">
        <v>219</v>
      </c>
      <c r="R8491" s="9">
        <v>1</v>
      </c>
      <c r="S8491" s="9">
        <v>68</v>
      </c>
      <c r="U8491" s="9" t="s">
        <v>376</v>
      </c>
      <c r="X8491" s="9">
        <f>INDEX(SLA_Policy!$D$2:$D$5,MATCH(F8491,SLA_Policy!$A$2:$A$5,0))</f>
        <v>72</v>
      </c>
      <c r="Y8491" s="9" t="str">
        <f>IF(E8491="Cancelled","Excluded",IF(D8491="",IF((SLA_Policy!$B$8-B8491)*24&gt;X8491,"Open - Breached","Open - On Track"),IF((D8491-B8491)*24&lt;=X8491,"Met","Breached")))</f>
        <v>Met</v>
      </c>
    </row>
    <row r="8492" spans="1:25" x14ac:dyDescent="0.25">
      <c r="A8492" s="9" t="s">
        <v>12743</v>
      </c>
      <c r="B8492" s="23">
        <v>46162.482638888898</v>
      </c>
      <c r="C8492" s="23">
        <v>46162.634722222203</v>
      </c>
      <c r="D8492" s="23">
        <v>46171.3125</v>
      </c>
      <c r="E8492" s="9" t="s">
        <v>212</v>
      </c>
      <c r="F8492" s="9" t="s">
        <v>189</v>
      </c>
      <c r="G8492" s="9" t="s">
        <v>213</v>
      </c>
      <c r="H8492" s="9" t="s">
        <v>163</v>
      </c>
      <c r="I8492" s="9" t="s">
        <v>223</v>
      </c>
      <c r="J8492" s="9" t="s">
        <v>7546</v>
      </c>
      <c r="K8492" s="9" t="s">
        <v>303</v>
      </c>
      <c r="L8492" s="9" t="s">
        <v>216</v>
      </c>
      <c r="M8492" s="9" t="s">
        <v>3483</v>
      </c>
      <c r="N8492" s="9" t="s">
        <v>197</v>
      </c>
      <c r="O8492" s="9" t="s">
        <v>180</v>
      </c>
      <c r="P8492" s="9" t="s">
        <v>278</v>
      </c>
      <c r="Q8492" s="9" t="s">
        <v>219</v>
      </c>
      <c r="R8492" s="9">
        <v>0</v>
      </c>
      <c r="S8492" s="9">
        <v>50</v>
      </c>
      <c r="T8492" s="9" t="s">
        <v>322</v>
      </c>
      <c r="U8492" s="9" t="s">
        <v>230</v>
      </c>
      <c r="X8492" s="9">
        <f>INDEX(SLA_Policy!$D$2:$D$5,MATCH(F8492,SLA_Policy!$A$2:$A$5,0))</f>
        <v>120</v>
      </c>
      <c r="Y8492" s="9" t="str">
        <f>IF(E8492="Cancelled","Excluded",IF(D8492="",IF((SLA_Policy!$B$8-B8492)*24&gt;X8492,"Open - Breached","Open - On Track"),IF((D8492-B8492)*24&lt;=X8492,"Met","Breached")))</f>
        <v>Breached</v>
      </c>
    </row>
    <row r="8493" spans="1:25" x14ac:dyDescent="0.25">
      <c r="A8493" s="9" t="s">
        <v>12744</v>
      </c>
      <c r="B8493" s="23">
        <v>46162.493055555598</v>
      </c>
      <c r="C8493" s="23">
        <v>46162.493750000001</v>
      </c>
      <c r="D8493" s="23">
        <v>46162.619444444397</v>
      </c>
      <c r="E8493" s="9" t="s">
        <v>212</v>
      </c>
      <c r="F8493" s="9" t="s">
        <v>189</v>
      </c>
      <c r="G8493" s="9" t="s">
        <v>213</v>
      </c>
      <c r="H8493" s="9" t="s">
        <v>161</v>
      </c>
      <c r="I8493" s="9" t="s">
        <v>389</v>
      </c>
      <c r="J8493" s="9" t="s">
        <v>1821</v>
      </c>
      <c r="K8493" s="9" t="s">
        <v>225</v>
      </c>
      <c r="L8493" s="9" t="s">
        <v>216</v>
      </c>
      <c r="M8493" s="9" t="s">
        <v>4614</v>
      </c>
      <c r="N8493" s="9" t="s">
        <v>198</v>
      </c>
      <c r="O8493" s="9" t="s">
        <v>116</v>
      </c>
      <c r="P8493" s="9" t="s">
        <v>295</v>
      </c>
      <c r="Q8493" s="9" t="s">
        <v>219</v>
      </c>
      <c r="R8493" s="9">
        <v>0</v>
      </c>
      <c r="S8493" s="9">
        <v>4</v>
      </c>
      <c r="U8493" s="9" t="s">
        <v>266</v>
      </c>
      <c r="X8493" s="9">
        <f>INDEX(SLA_Policy!$D$2:$D$5,MATCH(F8493,SLA_Policy!$A$2:$A$5,0))</f>
        <v>120</v>
      </c>
      <c r="Y8493" s="9" t="str">
        <f>IF(E8493="Cancelled","Excluded",IF(D8493="",IF((SLA_Policy!$B$8-B8493)*24&gt;X8493,"Open - Breached","Open - On Track"),IF((D8493-B8493)*24&lt;=X8493,"Met","Breached")))</f>
        <v>Met</v>
      </c>
    </row>
    <row r="8494" spans="1:25" x14ac:dyDescent="0.25">
      <c r="A8494" s="9" t="s">
        <v>12745</v>
      </c>
      <c r="B8494" s="23">
        <v>46162.497222222199</v>
      </c>
      <c r="C8494" s="23">
        <v>46162.513888888898</v>
      </c>
      <c r="D8494" s="23">
        <v>46170.352083333302</v>
      </c>
      <c r="E8494" s="9" t="s">
        <v>212</v>
      </c>
      <c r="F8494" s="9" t="s">
        <v>188</v>
      </c>
      <c r="G8494" s="9" t="s">
        <v>236</v>
      </c>
      <c r="H8494" s="9" t="s">
        <v>163</v>
      </c>
      <c r="I8494" s="9" t="s">
        <v>315</v>
      </c>
      <c r="J8494" s="9" t="s">
        <v>475</v>
      </c>
      <c r="K8494" s="9" t="s">
        <v>239</v>
      </c>
      <c r="L8494" s="9" t="s">
        <v>371</v>
      </c>
      <c r="M8494" s="9" t="s">
        <v>1345</v>
      </c>
      <c r="N8494" s="9" t="s">
        <v>196</v>
      </c>
      <c r="O8494" s="9" t="s">
        <v>180</v>
      </c>
      <c r="P8494" s="9" t="s">
        <v>278</v>
      </c>
      <c r="Q8494" s="9" t="s">
        <v>219</v>
      </c>
      <c r="R8494" s="9">
        <v>0</v>
      </c>
      <c r="S8494" s="9">
        <v>138</v>
      </c>
      <c r="T8494" s="9" t="s">
        <v>136</v>
      </c>
      <c r="U8494" s="9" t="s">
        <v>242</v>
      </c>
      <c r="X8494" s="9">
        <f>INDEX(SLA_Policy!$D$2:$D$5,MATCH(F8494,SLA_Policy!$A$2:$A$5,0))</f>
        <v>72</v>
      </c>
      <c r="Y8494" s="9" t="str">
        <f>IF(E8494="Cancelled","Excluded",IF(D8494="",IF((SLA_Policy!$B$8-B8494)*24&gt;X8494,"Open - Breached","Open - On Track"),IF((D8494-B8494)*24&lt;=X8494,"Met","Breached")))</f>
        <v>Breached</v>
      </c>
    </row>
    <row r="8495" spans="1:25" x14ac:dyDescent="0.25">
      <c r="A8495" s="9" t="s">
        <v>12746</v>
      </c>
      <c r="B8495" s="23">
        <v>46162.5090277778</v>
      </c>
      <c r="C8495" s="23">
        <v>46162.531944444498</v>
      </c>
      <c r="D8495" s="23">
        <v>46162.6</v>
      </c>
      <c r="E8495" s="9" t="s">
        <v>212</v>
      </c>
      <c r="F8495" s="9" t="s">
        <v>188</v>
      </c>
      <c r="G8495" s="9" t="s">
        <v>213</v>
      </c>
      <c r="H8495" s="9" t="s">
        <v>88</v>
      </c>
      <c r="I8495" s="9" t="s">
        <v>92</v>
      </c>
      <c r="J8495" s="9" t="s">
        <v>1944</v>
      </c>
      <c r="K8495" s="9" t="s">
        <v>215</v>
      </c>
      <c r="L8495" s="9" t="s">
        <v>293</v>
      </c>
      <c r="M8495" s="9" t="s">
        <v>2382</v>
      </c>
      <c r="N8495" s="9" t="s">
        <v>197</v>
      </c>
      <c r="O8495" s="9" t="s">
        <v>178</v>
      </c>
      <c r="P8495" s="9" t="s">
        <v>360</v>
      </c>
      <c r="Q8495" s="9" t="s">
        <v>219</v>
      </c>
      <c r="R8495" s="9">
        <v>0</v>
      </c>
      <c r="S8495" s="9">
        <v>28</v>
      </c>
      <c r="T8495" s="9" t="s">
        <v>322</v>
      </c>
      <c r="U8495" s="9" t="s">
        <v>266</v>
      </c>
      <c r="W8495" s="9">
        <v>4</v>
      </c>
      <c r="X8495" s="9">
        <f>INDEX(SLA_Policy!$D$2:$D$5,MATCH(F8495,SLA_Policy!$A$2:$A$5,0))</f>
        <v>72</v>
      </c>
      <c r="Y8495" s="9" t="str">
        <f>IF(E8495="Cancelled","Excluded",IF(D8495="",IF((SLA_Policy!$B$8-B8495)*24&gt;X8495,"Open - Breached","Open - On Track"),IF((D8495-B8495)*24&lt;=X8495,"Met","Breached")))</f>
        <v>Met</v>
      </c>
    </row>
    <row r="8496" spans="1:25" x14ac:dyDescent="0.25">
      <c r="A8496" s="9" t="s">
        <v>12747</v>
      </c>
      <c r="B8496" s="23">
        <v>46162.526388888902</v>
      </c>
      <c r="C8496" s="23">
        <v>46162.661805555603</v>
      </c>
      <c r="D8496" s="23">
        <v>46164.318055555603</v>
      </c>
      <c r="E8496" s="9" t="s">
        <v>212</v>
      </c>
      <c r="F8496" s="9" t="s">
        <v>189</v>
      </c>
      <c r="G8496" s="9" t="s">
        <v>236</v>
      </c>
      <c r="H8496" s="9" t="s">
        <v>164</v>
      </c>
      <c r="I8496" s="9" t="s">
        <v>421</v>
      </c>
      <c r="J8496" s="9" t="s">
        <v>1858</v>
      </c>
      <c r="K8496" s="9" t="s">
        <v>215</v>
      </c>
      <c r="L8496" s="9" t="s">
        <v>104</v>
      </c>
      <c r="M8496" s="9" t="s">
        <v>1171</v>
      </c>
      <c r="N8496" s="9" t="s">
        <v>196</v>
      </c>
      <c r="O8496" s="9" t="s">
        <v>180</v>
      </c>
      <c r="P8496" s="9" t="s">
        <v>318</v>
      </c>
      <c r="Q8496" s="9" t="s">
        <v>219</v>
      </c>
      <c r="R8496" s="9">
        <v>0</v>
      </c>
      <c r="S8496" s="9">
        <v>24</v>
      </c>
      <c r="T8496" s="9" t="s">
        <v>343</v>
      </c>
      <c r="U8496" s="9" t="s">
        <v>242</v>
      </c>
      <c r="W8496" s="9">
        <v>4</v>
      </c>
      <c r="X8496" s="9">
        <f>INDEX(SLA_Policy!$D$2:$D$5,MATCH(F8496,SLA_Policy!$A$2:$A$5,0))</f>
        <v>120</v>
      </c>
      <c r="Y8496" s="9" t="str">
        <f>IF(E8496="Cancelled","Excluded",IF(D8496="",IF((SLA_Policy!$B$8-B8496)*24&gt;X8496,"Open - Breached","Open - On Track"),IF((D8496-B8496)*24&lt;=X8496,"Met","Breached")))</f>
        <v>Met</v>
      </c>
    </row>
    <row r="8497" spans="1:25" x14ac:dyDescent="0.25">
      <c r="A8497" s="9" t="s">
        <v>12748</v>
      </c>
      <c r="B8497" s="23">
        <v>46162.532638888901</v>
      </c>
      <c r="C8497" s="23">
        <v>46162.594444444498</v>
      </c>
      <c r="D8497" s="23">
        <v>46162.754861111098</v>
      </c>
      <c r="E8497" s="9" t="s">
        <v>212</v>
      </c>
      <c r="F8497" s="9" t="s">
        <v>188</v>
      </c>
      <c r="G8497" s="9" t="s">
        <v>213</v>
      </c>
      <c r="H8497" s="9" t="s">
        <v>166</v>
      </c>
      <c r="I8497" s="9" t="s">
        <v>286</v>
      </c>
      <c r="J8497" s="9" t="s">
        <v>12749</v>
      </c>
      <c r="K8497" s="9" t="s">
        <v>215</v>
      </c>
      <c r="L8497" s="9" t="s">
        <v>311</v>
      </c>
      <c r="M8497" s="9" t="s">
        <v>1420</v>
      </c>
      <c r="N8497" s="9" t="s">
        <v>197</v>
      </c>
      <c r="O8497" s="9" t="s">
        <v>181</v>
      </c>
      <c r="P8497" s="9" t="s">
        <v>449</v>
      </c>
      <c r="Q8497" s="9" t="s">
        <v>219</v>
      </c>
      <c r="R8497" s="9">
        <v>1</v>
      </c>
      <c r="S8497" s="9">
        <v>17</v>
      </c>
      <c r="U8497" s="9" t="s">
        <v>290</v>
      </c>
      <c r="X8497" s="9">
        <f>INDEX(SLA_Policy!$D$2:$D$5,MATCH(F8497,SLA_Policy!$A$2:$A$5,0))</f>
        <v>72</v>
      </c>
      <c r="Y8497" s="9" t="str">
        <f>IF(E8497="Cancelled","Excluded",IF(D8497="",IF((SLA_Policy!$B$8-B8497)*24&gt;X8497,"Open - Breached","Open - On Track"),IF((D8497-B8497)*24&lt;=X8497,"Met","Breached")))</f>
        <v>Met</v>
      </c>
    </row>
    <row r="8498" spans="1:25" x14ac:dyDescent="0.25">
      <c r="A8498" s="9" t="s">
        <v>12750</v>
      </c>
      <c r="B8498" s="23">
        <v>46162.543055555601</v>
      </c>
      <c r="C8498" s="23">
        <v>46162.551388888904</v>
      </c>
      <c r="D8498" s="23">
        <v>46163.398611111101</v>
      </c>
      <c r="E8498" s="9" t="s">
        <v>212</v>
      </c>
      <c r="F8498" s="9" t="s">
        <v>188</v>
      </c>
      <c r="G8498" s="9" t="s">
        <v>213</v>
      </c>
      <c r="H8498" s="9" t="s">
        <v>167</v>
      </c>
      <c r="I8498" s="9" t="s">
        <v>362</v>
      </c>
      <c r="J8498" s="9" t="s">
        <v>2424</v>
      </c>
      <c r="K8498" s="9" t="s">
        <v>239</v>
      </c>
      <c r="L8498" s="9" t="s">
        <v>351</v>
      </c>
      <c r="M8498" s="9" t="s">
        <v>2336</v>
      </c>
      <c r="N8498" s="9" t="s">
        <v>196</v>
      </c>
      <c r="O8498" s="9" t="s">
        <v>116</v>
      </c>
      <c r="P8498" s="9" t="s">
        <v>525</v>
      </c>
      <c r="Q8498" s="9" t="s">
        <v>219</v>
      </c>
      <c r="R8498" s="9">
        <v>0</v>
      </c>
      <c r="S8498" s="9">
        <v>56</v>
      </c>
      <c r="U8498" s="9" t="s">
        <v>266</v>
      </c>
      <c r="X8498" s="9">
        <f>INDEX(SLA_Policy!$D$2:$D$5,MATCH(F8498,SLA_Policy!$A$2:$A$5,0))</f>
        <v>72</v>
      </c>
      <c r="Y8498" s="9" t="str">
        <f>IF(E8498="Cancelled","Excluded",IF(D8498="",IF((SLA_Policy!$B$8-B8498)*24&gt;X8498,"Open - Breached","Open - On Track"),IF((D8498-B8498)*24&lt;=X8498,"Met","Breached")))</f>
        <v>Met</v>
      </c>
    </row>
    <row r="8499" spans="1:25" x14ac:dyDescent="0.25">
      <c r="A8499" s="9" t="s">
        <v>12751</v>
      </c>
      <c r="B8499" s="23">
        <v>46162.543055555601</v>
      </c>
      <c r="C8499" s="23">
        <v>46162.545833333301</v>
      </c>
      <c r="D8499" s="23">
        <v>46162.593055555597</v>
      </c>
      <c r="E8499" s="9" t="s">
        <v>212</v>
      </c>
      <c r="F8499" s="9" t="s">
        <v>189</v>
      </c>
      <c r="G8499" s="9" t="s">
        <v>213</v>
      </c>
      <c r="H8499" s="9" t="s">
        <v>161</v>
      </c>
      <c r="I8499" s="9" t="s">
        <v>389</v>
      </c>
      <c r="J8499" s="9" t="s">
        <v>5650</v>
      </c>
      <c r="K8499" s="9" t="s">
        <v>215</v>
      </c>
      <c r="L8499" s="9" t="s">
        <v>307</v>
      </c>
      <c r="M8499" s="9" t="s">
        <v>2834</v>
      </c>
      <c r="N8499" s="9" t="s">
        <v>198</v>
      </c>
      <c r="O8499" s="9" t="s">
        <v>116</v>
      </c>
      <c r="P8499" s="9" t="s">
        <v>234</v>
      </c>
      <c r="Q8499" s="9" t="s">
        <v>219</v>
      </c>
      <c r="R8499" s="9">
        <v>0</v>
      </c>
      <c r="S8499" s="9">
        <v>5</v>
      </c>
      <c r="U8499" s="9" t="s">
        <v>290</v>
      </c>
      <c r="W8499" s="9">
        <v>4</v>
      </c>
      <c r="X8499" s="9">
        <f>INDEX(SLA_Policy!$D$2:$D$5,MATCH(F8499,SLA_Policy!$A$2:$A$5,0))</f>
        <v>120</v>
      </c>
      <c r="Y8499" s="9" t="str">
        <f>IF(E8499="Cancelled","Excluded",IF(D8499="",IF((SLA_Policy!$B$8-B8499)*24&gt;X8499,"Open - Breached","Open - On Track"),IF((D8499-B8499)*24&lt;=X8499,"Met","Breached")))</f>
        <v>Met</v>
      </c>
    </row>
    <row r="8500" spans="1:25" x14ac:dyDescent="0.25">
      <c r="A8500" s="9" t="s">
        <v>12752</v>
      </c>
      <c r="B8500" s="23">
        <v>46162.552083333299</v>
      </c>
      <c r="C8500" s="23">
        <v>46162.570833333302</v>
      </c>
      <c r="D8500" s="23">
        <v>46163.425000000003</v>
      </c>
      <c r="E8500" s="9" t="s">
        <v>212</v>
      </c>
      <c r="F8500" s="9" t="s">
        <v>188</v>
      </c>
      <c r="G8500" s="9" t="s">
        <v>236</v>
      </c>
      <c r="H8500" s="9" t="s">
        <v>164</v>
      </c>
      <c r="I8500" s="9" t="s">
        <v>421</v>
      </c>
      <c r="J8500" s="9" t="s">
        <v>2690</v>
      </c>
      <c r="K8500" s="9" t="s">
        <v>410</v>
      </c>
      <c r="L8500" s="9" t="s">
        <v>293</v>
      </c>
      <c r="M8500" s="9" t="s">
        <v>1103</v>
      </c>
      <c r="N8500" s="9" t="s">
        <v>197</v>
      </c>
      <c r="O8500" s="9" t="s">
        <v>116</v>
      </c>
      <c r="P8500" s="9" t="s">
        <v>590</v>
      </c>
      <c r="Q8500" s="9" t="s">
        <v>219</v>
      </c>
      <c r="R8500" s="9">
        <v>1</v>
      </c>
      <c r="S8500" s="9">
        <v>25</v>
      </c>
      <c r="T8500" s="9" t="s">
        <v>464</v>
      </c>
      <c r="U8500" s="9" t="s">
        <v>242</v>
      </c>
      <c r="X8500" s="9">
        <f>INDEX(SLA_Policy!$D$2:$D$5,MATCH(F8500,SLA_Policy!$A$2:$A$5,0))</f>
        <v>72</v>
      </c>
      <c r="Y8500" s="9" t="str">
        <f>IF(E8500="Cancelled","Excluded",IF(D8500="",IF((SLA_Policy!$B$8-B8500)*24&gt;X8500,"Open - Breached","Open - On Track"),IF((D8500-B8500)*24&lt;=X8500,"Met","Breached")))</f>
        <v>Met</v>
      </c>
    </row>
    <row r="8501" spans="1:25" x14ac:dyDescent="0.25">
      <c r="A8501" s="9" t="s">
        <v>12753</v>
      </c>
      <c r="B8501" s="23">
        <v>46162.556944444397</v>
      </c>
      <c r="C8501" s="23">
        <v>46162.561805555597</v>
      </c>
      <c r="D8501" s="23">
        <v>46162.695138888899</v>
      </c>
      <c r="E8501" s="9" t="s">
        <v>212</v>
      </c>
      <c r="F8501" s="9" t="s">
        <v>189</v>
      </c>
      <c r="G8501" s="9" t="s">
        <v>213</v>
      </c>
      <c r="H8501" s="9" t="s">
        <v>161</v>
      </c>
      <c r="I8501" s="9" t="s">
        <v>297</v>
      </c>
      <c r="J8501" s="9" t="s">
        <v>6440</v>
      </c>
      <c r="K8501" s="9" t="s">
        <v>246</v>
      </c>
      <c r="L8501" s="9" t="s">
        <v>282</v>
      </c>
      <c r="M8501" s="9" t="s">
        <v>1439</v>
      </c>
      <c r="N8501" s="9" t="s">
        <v>198</v>
      </c>
      <c r="O8501" s="9" t="s">
        <v>177</v>
      </c>
      <c r="P8501" s="9" t="s">
        <v>300</v>
      </c>
      <c r="Q8501" s="9" t="s">
        <v>219</v>
      </c>
      <c r="R8501" s="9">
        <v>0</v>
      </c>
      <c r="S8501" s="9">
        <v>27</v>
      </c>
      <c r="U8501" s="9" t="s">
        <v>376</v>
      </c>
      <c r="X8501" s="9">
        <f>INDEX(SLA_Policy!$D$2:$D$5,MATCH(F8501,SLA_Policy!$A$2:$A$5,0))</f>
        <v>120</v>
      </c>
      <c r="Y8501" s="9" t="str">
        <f>IF(E8501="Cancelled","Excluded",IF(D8501="",IF((SLA_Policy!$B$8-B8501)*24&gt;X8501,"Open - Breached","Open - On Track"),IF((D8501-B8501)*24&lt;=X8501,"Met","Breached")))</f>
        <v>Met</v>
      </c>
    </row>
    <row r="8502" spans="1:25" x14ac:dyDescent="0.25">
      <c r="A8502" s="9" t="s">
        <v>12754</v>
      </c>
      <c r="B8502" s="23">
        <v>46162.557638888902</v>
      </c>
      <c r="C8502" s="23">
        <v>46162.561111111099</v>
      </c>
      <c r="D8502" s="23">
        <v>46162.5756944444</v>
      </c>
      <c r="E8502" s="9" t="s">
        <v>212</v>
      </c>
      <c r="F8502" s="9" t="s">
        <v>188</v>
      </c>
      <c r="G8502" s="9" t="s">
        <v>213</v>
      </c>
      <c r="H8502" s="9" t="s">
        <v>161</v>
      </c>
      <c r="I8502" s="9" t="s">
        <v>389</v>
      </c>
      <c r="J8502" s="9" t="s">
        <v>2888</v>
      </c>
      <c r="K8502" s="9" t="s">
        <v>215</v>
      </c>
      <c r="L8502" s="9" t="s">
        <v>282</v>
      </c>
      <c r="M8502" s="9" t="s">
        <v>4134</v>
      </c>
      <c r="N8502" s="9" t="s">
        <v>198</v>
      </c>
      <c r="O8502" s="9" t="s">
        <v>116</v>
      </c>
      <c r="P8502" s="9" t="s">
        <v>342</v>
      </c>
      <c r="Q8502" s="9" t="s">
        <v>219</v>
      </c>
      <c r="R8502" s="9">
        <v>0</v>
      </c>
      <c r="S8502" s="9">
        <v>11</v>
      </c>
      <c r="U8502" s="9" t="s">
        <v>290</v>
      </c>
      <c r="X8502" s="9">
        <f>INDEX(SLA_Policy!$D$2:$D$5,MATCH(F8502,SLA_Policy!$A$2:$A$5,0))</f>
        <v>72</v>
      </c>
      <c r="Y8502" s="9" t="str">
        <f>IF(E8502="Cancelled","Excluded",IF(D8502="",IF((SLA_Policy!$B$8-B8502)*24&gt;X8502,"Open - Breached","Open - On Track"),IF((D8502-B8502)*24&lt;=X8502,"Met","Breached")))</f>
        <v>Met</v>
      </c>
    </row>
    <row r="8503" spans="1:25" x14ac:dyDescent="0.25">
      <c r="A8503" s="9" t="s">
        <v>12755</v>
      </c>
      <c r="B8503" s="23">
        <v>46162.569444444503</v>
      </c>
      <c r="C8503" s="23">
        <v>46162.599305555603</v>
      </c>
      <c r="D8503" s="23">
        <v>46168.396527777797</v>
      </c>
      <c r="E8503" s="9" t="s">
        <v>212</v>
      </c>
      <c r="F8503" s="9" t="s">
        <v>189</v>
      </c>
      <c r="G8503" s="9" t="s">
        <v>236</v>
      </c>
      <c r="H8503" s="9" t="s">
        <v>164</v>
      </c>
      <c r="I8503" s="9" t="s">
        <v>421</v>
      </c>
      <c r="J8503" s="9" t="s">
        <v>1349</v>
      </c>
      <c r="K8503" s="9" t="s">
        <v>215</v>
      </c>
      <c r="L8503" s="9" t="s">
        <v>282</v>
      </c>
      <c r="M8503" s="9" t="s">
        <v>998</v>
      </c>
      <c r="N8503" s="9" t="s">
        <v>196</v>
      </c>
      <c r="O8503" s="9" t="s">
        <v>180</v>
      </c>
      <c r="P8503" s="9" t="s">
        <v>278</v>
      </c>
      <c r="Q8503" s="9" t="s">
        <v>219</v>
      </c>
      <c r="R8503" s="9">
        <v>0</v>
      </c>
      <c r="S8503" s="9">
        <v>34</v>
      </c>
      <c r="T8503" s="9" t="s">
        <v>343</v>
      </c>
      <c r="U8503" s="9" t="s">
        <v>242</v>
      </c>
      <c r="X8503" s="9">
        <f>INDEX(SLA_Policy!$D$2:$D$5,MATCH(F8503,SLA_Policy!$A$2:$A$5,0))</f>
        <v>120</v>
      </c>
      <c r="Y8503" s="9" t="str">
        <f>IF(E8503="Cancelled","Excluded",IF(D8503="",IF((SLA_Policy!$B$8-B8503)*24&gt;X8503,"Open - Breached","Open - On Track"),IF((D8503-B8503)*24&lt;=X8503,"Met","Breached")))</f>
        <v>Breached</v>
      </c>
    </row>
    <row r="8504" spans="1:25" x14ac:dyDescent="0.25">
      <c r="A8504" s="9" t="s">
        <v>12756</v>
      </c>
      <c r="B8504" s="23">
        <v>46162.600694444503</v>
      </c>
      <c r="C8504" s="23">
        <v>46162.614583333299</v>
      </c>
      <c r="D8504" s="23">
        <v>46163.569444444503</v>
      </c>
      <c r="E8504" s="9" t="s">
        <v>212</v>
      </c>
      <c r="F8504" s="9" t="s">
        <v>188</v>
      </c>
      <c r="G8504" s="9" t="s">
        <v>236</v>
      </c>
      <c r="H8504" s="9" t="s">
        <v>162</v>
      </c>
      <c r="I8504" s="9" t="s">
        <v>280</v>
      </c>
      <c r="J8504" s="9" t="s">
        <v>6161</v>
      </c>
      <c r="K8504" s="9" t="s">
        <v>239</v>
      </c>
      <c r="L8504" s="9" t="s">
        <v>371</v>
      </c>
      <c r="M8504" s="9" t="s">
        <v>609</v>
      </c>
      <c r="N8504" s="9" t="s">
        <v>196</v>
      </c>
      <c r="O8504" s="9" t="s">
        <v>179</v>
      </c>
      <c r="P8504" s="9" t="s">
        <v>284</v>
      </c>
      <c r="Q8504" s="9" t="s">
        <v>219</v>
      </c>
      <c r="R8504" s="9">
        <v>0</v>
      </c>
      <c r="S8504" s="9">
        <v>16</v>
      </c>
      <c r="U8504" s="9" t="s">
        <v>242</v>
      </c>
      <c r="W8504" s="9">
        <v>4</v>
      </c>
      <c r="X8504" s="9">
        <f>INDEX(SLA_Policy!$D$2:$D$5,MATCH(F8504,SLA_Policy!$A$2:$A$5,0))</f>
        <v>72</v>
      </c>
      <c r="Y8504" s="9" t="str">
        <f>IF(E8504="Cancelled","Excluded",IF(D8504="",IF((SLA_Policy!$B$8-B8504)*24&gt;X8504,"Open - Breached","Open - On Track"),IF((D8504-B8504)*24&lt;=X8504,"Met","Breached")))</f>
        <v>Met</v>
      </c>
    </row>
    <row r="8505" spans="1:25" x14ac:dyDescent="0.25">
      <c r="A8505" s="9" t="s">
        <v>12757</v>
      </c>
      <c r="B8505" s="23">
        <v>46162.601388888899</v>
      </c>
      <c r="C8505" s="23">
        <v>46162.713194444397</v>
      </c>
      <c r="D8505" s="23">
        <v>46163.367361111101</v>
      </c>
      <c r="E8505" s="9" t="s">
        <v>212</v>
      </c>
      <c r="F8505" s="9" t="s">
        <v>188</v>
      </c>
      <c r="G8505" s="9" t="s">
        <v>213</v>
      </c>
      <c r="H8505" s="9" t="s">
        <v>162</v>
      </c>
      <c r="I8505" s="9" t="s">
        <v>393</v>
      </c>
      <c r="J8505" s="9" t="s">
        <v>2602</v>
      </c>
      <c r="K8505" s="9" t="s">
        <v>239</v>
      </c>
      <c r="L8505" s="9" t="s">
        <v>351</v>
      </c>
      <c r="M8505" s="9" t="s">
        <v>3100</v>
      </c>
      <c r="N8505" s="9" t="s">
        <v>197</v>
      </c>
      <c r="O8505" s="9" t="s">
        <v>179</v>
      </c>
      <c r="P8505" s="9" t="s">
        <v>337</v>
      </c>
      <c r="Q8505" s="9" t="s">
        <v>219</v>
      </c>
      <c r="R8505" s="9">
        <v>0</v>
      </c>
      <c r="S8505" s="9">
        <v>5</v>
      </c>
      <c r="U8505" s="9" t="s">
        <v>661</v>
      </c>
      <c r="W8505" s="9">
        <v>5</v>
      </c>
      <c r="X8505" s="9">
        <f>INDEX(SLA_Policy!$D$2:$D$5,MATCH(F8505,SLA_Policy!$A$2:$A$5,0))</f>
        <v>72</v>
      </c>
      <c r="Y8505" s="9" t="str">
        <f>IF(E8505="Cancelled","Excluded",IF(D8505="",IF((SLA_Policy!$B$8-B8505)*24&gt;X8505,"Open - Breached","Open - On Track"),IF((D8505-B8505)*24&lt;=X8505,"Met","Breached")))</f>
        <v>Met</v>
      </c>
    </row>
    <row r="8506" spans="1:25" x14ac:dyDescent="0.25">
      <c r="A8506" s="9" t="s">
        <v>12758</v>
      </c>
      <c r="B8506" s="23">
        <v>46162.610416666699</v>
      </c>
      <c r="C8506" s="23">
        <v>46162.622916666704</v>
      </c>
      <c r="D8506" s="23">
        <v>46163.408333333296</v>
      </c>
      <c r="E8506" s="9" t="s">
        <v>212</v>
      </c>
      <c r="F8506" s="9" t="s">
        <v>188</v>
      </c>
      <c r="G8506" s="9" t="s">
        <v>213</v>
      </c>
      <c r="H8506" s="9" t="s">
        <v>88</v>
      </c>
      <c r="I8506" s="9" t="s">
        <v>268</v>
      </c>
      <c r="J8506" s="9" t="s">
        <v>638</v>
      </c>
      <c r="K8506" s="9" t="s">
        <v>303</v>
      </c>
      <c r="L8506" s="9" t="s">
        <v>216</v>
      </c>
      <c r="M8506" s="9" t="s">
        <v>499</v>
      </c>
      <c r="N8506" s="9" t="s">
        <v>196</v>
      </c>
      <c r="O8506" s="9" t="s">
        <v>178</v>
      </c>
      <c r="P8506" s="9" t="s">
        <v>414</v>
      </c>
      <c r="Q8506" s="9" t="s">
        <v>219</v>
      </c>
      <c r="R8506" s="9">
        <v>0</v>
      </c>
      <c r="S8506" s="9">
        <v>14</v>
      </c>
      <c r="T8506" s="9" t="s">
        <v>229</v>
      </c>
      <c r="U8506" s="9" t="s">
        <v>661</v>
      </c>
      <c r="X8506" s="9">
        <f>INDEX(SLA_Policy!$D$2:$D$5,MATCH(F8506,SLA_Policy!$A$2:$A$5,0))</f>
        <v>72</v>
      </c>
      <c r="Y8506" s="9" t="str">
        <f>IF(E8506="Cancelled","Excluded",IF(D8506="",IF((SLA_Policy!$B$8-B8506)*24&gt;X8506,"Open - Breached","Open - On Track"),IF((D8506-B8506)*24&lt;=X8506,"Met","Breached")))</f>
        <v>Met</v>
      </c>
    </row>
    <row r="8507" spans="1:25" x14ac:dyDescent="0.25">
      <c r="A8507" s="9" t="s">
        <v>12759</v>
      </c>
      <c r="B8507" s="23">
        <v>46162.615277777797</v>
      </c>
      <c r="C8507" s="23">
        <v>46162.645138888904</v>
      </c>
      <c r="D8507" s="23">
        <v>46169.362500000003</v>
      </c>
      <c r="E8507" s="9" t="s">
        <v>212</v>
      </c>
      <c r="F8507" s="9" t="s">
        <v>189</v>
      </c>
      <c r="G8507" s="9" t="s">
        <v>213</v>
      </c>
      <c r="H8507" s="9" t="s">
        <v>164</v>
      </c>
      <c r="I8507" s="9" t="s">
        <v>478</v>
      </c>
      <c r="J8507" s="9" t="s">
        <v>12760</v>
      </c>
      <c r="K8507" s="9" t="s">
        <v>246</v>
      </c>
      <c r="L8507" s="9" t="s">
        <v>282</v>
      </c>
      <c r="M8507" s="9" t="s">
        <v>2484</v>
      </c>
      <c r="N8507" s="9" t="s">
        <v>196</v>
      </c>
      <c r="O8507" s="9" t="s">
        <v>178</v>
      </c>
      <c r="P8507" s="9" t="s">
        <v>414</v>
      </c>
      <c r="Q8507" s="9" t="s">
        <v>219</v>
      </c>
      <c r="R8507" s="9">
        <v>2</v>
      </c>
      <c r="S8507" s="9">
        <v>76</v>
      </c>
      <c r="T8507" s="9" t="s">
        <v>343</v>
      </c>
      <c r="U8507" s="9" t="s">
        <v>248</v>
      </c>
      <c r="X8507" s="9">
        <f>INDEX(SLA_Policy!$D$2:$D$5,MATCH(F8507,SLA_Policy!$A$2:$A$5,0))</f>
        <v>120</v>
      </c>
      <c r="Y8507" s="9" t="str">
        <f>IF(E8507="Cancelled","Excluded",IF(D8507="",IF((SLA_Policy!$B$8-B8507)*24&gt;X8507,"Open - Breached","Open - On Track"),IF((D8507-B8507)*24&lt;=X8507,"Met","Breached")))</f>
        <v>Breached</v>
      </c>
    </row>
    <row r="8508" spans="1:25" x14ac:dyDescent="0.25">
      <c r="A8508" s="9" t="s">
        <v>12761</v>
      </c>
      <c r="B8508" s="23">
        <v>46162.635416666701</v>
      </c>
      <c r="C8508" s="23">
        <v>46163.354861111096</v>
      </c>
      <c r="D8508" s="23">
        <v>46163.360416666699</v>
      </c>
      <c r="E8508" s="9" t="s">
        <v>212</v>
      </c>
      <c r="F8508" s="9" t="s">
        <v>189</v>
      </c>
      <c r="G8508" s="9" t="s">
        <v>236</v>
      </c>
      <c r="H8508" s="9" t="s">
        <v>162</v>
      </c>
      <c r="I8508" s="9" t="s">
        <v>280</v>
      </c>
      <c r="J8508" s="9" t="s">
        <v>2378</v>
      </c>
      <c r="K8508" s="9" t="s">
        <v>303</v>
      </c>
      <c r="L8508" s="9" t="s">
        <v>104</v>
      </c>
      <c r="M8508" s="9" t="s">
        <v>3990</v>
      </c>
      <c r="N8508" s="9" t="s">
        <v>196</v>
      </c>
      <c r="O8508" s="9" t="s">
        <v>179</v>
      </c>
      <c r="P8508" s="9" t="s">
        <v>264</v>
      </c>
      <c r="Q8508" s="9" t="s">
        <v>219</v>
      </c>
      <c r="R8508" s="9">
        <v>0</v>
      </c>
      <c r="S8508" s="9">
        <v>30</v>
      </c>
      <c r="U8508" s="9" t="s">
        <v>242</v>
      </c>
      <c r="W8508" s="9">
        <v>5</v>
      </c>
      <c r="X8508" s="9">
        <f>INDEX(SLA_Policy!$D$2:$D$5,MATCH(F8508,SLA_Policy!$A$2:$A$5,0))</f>
        <v>120</v>
      </c>
      <c r="Y8508" s="9" t="str">
        <f>IF(E8508="Cancelled","Excluded",IF(D8508="",IF((SLA_Policy!$B$8-B8508)*24&gt;X8508,"Open - Breached","Open - On Track"),IF((D8508-B8508)*24&lt;=X8508,"Met","Breached")))</f>
        <v>Met</v>
      </c>
    </row>
    <row r="8509" spans="1:25" x14ac:dyDescent="0.25">
      <c r="A8509" s="9" t="s">
        <v>12762</v>
      </c>
      <c r="B8509" s="23">
        <v>46162.645138888904</v>
      </c>
      <c r="C8509" s="23">
        <v>46162.650694444397</v>
      </c>
      <c r="D8509" s="23">
        <v>46163.341666666704</v>
      </c>
      <c r="E8509" s="9" t="s">
        <v>212</v>
      </c>
      <c r="F8509" s="9" t="s">
        <v>188</v>
      </c>
      <c r="G8509" s="9" t="s">
        <v>213</v>
      </c>
      <c r="H8509" s="9" t="s">
        <v>162</v>
      </c>
      <c r="I8509" s="9" t="s">
        <v>393</v>
      </c>
      <c r="J8509" s="9" t="s">
        <v>1326</v>
      </c>
      <c r="K8509" s="9" t="s">
        <v>246</v>
      </c>
      <c r="L8509" s="9" t="s">
        <v>311</v>
      </c>
      <c r="M8509" s="9" t="s">
        <v>2271</v>
      </c>
      <c r="N8509" s="9" t="s">
        <v>196</v>
      </c>
      <c r="O8509" s="9" t="s">
        <v>179</v>
      </c>
      <c r="P8509" s="9" t="s">
        <v>337</v>
      </c>
      <c r="Q8509" s="9" t="s">
        <v>219</v>
      </c>
      <c r="R8509" s="9">
        <v>0</v>
      </c>
      <c r="S8509" s="9">
        <v>11</v>
      </c>
      <c r="U8509" s="9" t="s">
        <v>248</v>
      </c>
      <c r="X8509" s="9">
        <f>INDEX(SLA_Policy!$D$2:$D$5,MATCH(F8509,SLA_Policy!$A$2:$A$5,0))</f>
        <v>72</v>
      </c>
      <c r="Y8509" s="9" t="str">
        <f>IF(E8509="Cancelled","Excluded",IF(D8509="",IF((SLA_Policy!$B$8-B8509)*24&gt;X8509,"Open - Breached","Open - On Track"),IF((D8509-B8509)*24&lt;=X8509,"Met","Breached")))</f>
        <v>Met</v>
      </c>
    </row>
    <row r="8510" spans="1:25" x14ac:dyDescent="0.25">
      <c r="A8510" s="9" t="s">
        <v>12763</v>
      </c>
      <c r="B8510" s="23">
        <v>46162.677777777797</v>
      </c>
      <c r="C8510" s="23">
        <v>46162.688888888901</v>
      </c>
      <c r="D8510" s="23">
        <v>46163.654166666704</v>
      </c>
      <c r="E8510" s="9" t="s">
        <v>212</v>
      </c>
      <c r="F8510" s="9" t="s">
        <v>188</v>
      </c>
      <c r="G8510" s="9" t="s">
        <v>213</v>
      </c>
      <c r="H8510" s="9" t="s">
        <v>166</v>
      </c>
      <c r="I8510" s="9" t="s">
        <v>286</v>
      </c>
      <c r="J8510" s="9" t="s">
        <v>12764</v>
      </c>
      <c r="K8510" s="9" t="s">
        <v>239</v>
      </c>
      <c r="L8510" s="9" t="s">
        <v>104</v>
      </c>
      <c r="M8510" s="9" t="s">
        <v>3757</v>
      </c>
      <c r="N8510" s="9" t="s">
        <v>197</v>
      </c>
      <c r="O8510" s="9" t="s">
        <v>181</v>
      </c>
      <c r="P8510" s="9" t="s">
        <v>668</v>
      </c>
      <c r="Q8510" s="9" t="s">
        <v>219</v>
      </c>
      <c r="R8510" s="9">
        <v>1</v>
      </c>
      <c r="S8510" s="9">
        <v>45</v>
      </c>
      <c r="U8510" s="9" t="s">
        <v>290</v>
      </c>
      <c r="X8510" s="9">
        <f>INDEX(SLA_Policy!$D$2:$D$5,MATCH(F8510,SLA_Policy!$A$2:$A$5,0))</f>
        <v>72</v>
      </c>
      <c r="Y8510" s="9" t="str">
        <f>IF(E8510="Cancelled","Excluded",IF(D8510="",IF((SLA_Policy!$B$8-B8510)*24&gt;X8510,"Open - Breached","Open - On Track"),IF((D8510-B8510)*24&lt;=X8510,"Met","Breached")))</f>
        <v>Met</v>
      </c>
    </row>
    <row r="8511" spans="1:25" x14ac:dyDescent="0.25">
      <c r="A8511" s="9" t="s">
        <v>12765</v>
      </c>
      <c r="B8511" s="23">
        <v>46162.686111111099</v>
      </c>
      <c r="C8511" s="23">
        <v>46162.756944444503</v>
      </c>
      <c r="D8511" s="23">
        <v>46163.334027777797</v>
      </c>
      <c r="E8511" s="9" t="s">
        <v>212</v>
      </c>
      <c r="F8511" s="9" t="s">
        <v>189</v>
      </c>
      <c r="G8511" s="9" t="s">
        <v>213</v>
      </c>
      <c r="H8511" s="9" t="s">
        <v>162</v>
      </c>
      <c r="I8511" s="9" t="s">
        <v>345</v>
      </c>
      <c r="J8511" s="9" t="s">
        <v>5877</v>
      </c>
      <c r="K8511" s="9" t="s">
        <v>215</v>
      </c>
      <c r="L8511" s="9" t="s">
        <v>307</v>
      </c>
      <c r="M8511" s="9" t="s">
        <v>1319</v>
      </c>
      <c r="N8511" s="9" t="s">
        <v>196</v>
      </c>
      <c r="O8511" s="9" t="s">
        <v>116</v>
      </c>
      <c r="P8511" s="9" t="s">
        <v>525</v>
      </c>
      <c r="Q8511" s="9" t="s">
        <v>219</v>
      </c>
      <c r="R8511" s="9">
        <v>0</v>
      </c>
      <c r="S8511" s="9">
        <v>28</v>
      </c>
      <c r="U8511" s="9" t="s">
        <v>266</v>
      </c>
      <c r="W8511" s="9">
        <v>5</v>
      </c>
      <c r="X8511" s="9">
        <f>INDEX(SLA_Policy!$D$2:$D$5,MATCH(F8511,SLA_Policy!$A$2:$A$5,0))</f>
        <v>120</v>
      </c>
      <c r="Y8511" s="9" t="str">
        <f>IF(E8511="Cancelled","Excluded",IF(D8511="",IF((SLA_Policy!$B$8-B8511)*24&gt;X8511,"Open - Breached","Open - On Track"),IF((D8511-B8511)*24&lt;=X8511,"Met","Breached")))</f>
        <v>Met</v>
      </c>
    </row>
    <row r="8512" spans="1:25" x14ac:dyDescent="0.25">
      <c r="A8512" s="9" t="s">
        <v>12766</v>
      </c>
      <c r="B8512" s="23">
        <v>46162.698611111096</v>
      </c>
      <c r="C8512" s="23">
        <v>46162.699305555601</v>
      </c>
      <c r="D8512" s="23">
        <v>46162.738194444399</v>
      </c>
      <c r="E8512" s="9" t="s">
        <v>212</v>
      </c>
      <c r="F8512" s="9" t="s">
        <v>187</v>
      </c>
      <c r="G8512" s="9" t="s">
        <v>213</v>
      </c>
      <c r="H8512" s="9" t="s">
        <v>162</v>
      </c>
      <c r="I8512" s="9" t="s">
        <v>393</v>
      </c>
      <c r="J8512" s="9" t="s">
        <v>3202</v>
      </c>
      <c r="K8512" s="9" t="s">
        <v>303</v>
      </c>
      <c r="L8512" s="9" t="s">
        <v>293</v>
      </c>
      <c r="M8512" s="9" t="s">
        <v>3379</v>
      </c>
      <c r="N8512" s="9" t="s">
        <v>198</v>
      </c>
      <c r="O8512" s="9" t="s">
        <v>116</v>
      </c>
      <c r="P8512" s="9" t="s">
        <v>295</v>
      </c>
      <c r="Q8512" s="9" t="s">
        <v>219</v>
      </c>
      <c r="R8512" s="9">
        <v>0</v>
      </c>
      <c r="S8512" s="9">
        <v>23</v>
      </c>
      <c r="U8512" s="9" t="s">
        <v>266</v>
      </c>
      <c r="X8512" s="9">
        <f>INDEX(SLA_Policy!$D$2:$D$5,MATCH(F8512,SLA_Policy!$A$2:$A$5,0))</f>
        <v>8</v>
      </c>
      <c r="Y8512" s="9" t="str">
        <f>IF(E8512="Cancelled","Excluded",IF(D8512="",IF((SLA_Policy!$B$8-B8512)*24&gt;X8512,"Open - Breached","Open - On Track"),IF((D8512-B8512)*24&lt;=X8512,"Met","Breached")))</f>
        <v>Met</v>
      </c>
    </row>
    <row r="8513" spans="1:25" x14ac:dyDescent="0.25">
      <c r="A8513" s="9" t="s">
        <v>12767</v>
      </c>
      <c r="B8513" s="23">
        <v>46162.7055555556</v>
      </c>
      <c r="C8513" s="23">
        <v>46162.754861111098</v>
      </c>
      <c r="D8513" s="23">
        <v>46163.359027777798</v>
      </c>
      <c r="E8513" s="9" t="s">
        <v>212</v>
      </c>
      <c r="F8513" s="9" t="s">
        <v>189</v>
      </c>
      <c r="G8513" s="9" t="s">
        <v>236</v>
      </c>
      <c r="H8513" s="9" t="s">
        <v>164</v>
      </c>
      <c r="I8513" s="9" t="s">
        <v>421</v>
      </c>
      <c r="J8513" s="9" t="s">
        <v>2093</v>
      </c>
      <c r="K8513" s="9" t="s">
        <v>246</v>
      </c>
      <c r="L8513" s="9" t="s">
        <v>216</v>
      </c>
      <c r="M8513" s="9" t="s">
        <v>1094</v>
      </c>
      <c r="N8513" s="9" t="s">
        <v>197</v>
      </c>
      <c r="O8513" s="9" t="s">
        <v>180</v>
      </c>
      <c r="P8513" s="9" t="s">
        <v>278</v>
      </c>
      <c r="Q8513" s="9" t="s">
        <v>273</v>
      </c>
      <c r="R8513" s="9">
        <v>0</v>
      </c>
      <c r="S8513" s="9">
        <v>59</v>
      </c>
      <c r="T8513" s="9" t="s">
        <v>464</v>
      </c>
      <c r="U8513" s="9" t="s">
        <v>242</v>
      </c>
      <c r="X8513" s="9">
        <f>INDEX(SLA_Policy!$D$2:$D$5,MATCH(F8513,SLA_Policy!$A$2:$A$5,0))</f>
        <v>120</v>
      </c>
      <c r="Y8513" s="9" t="str">
        <f>IF(E8513="Cancelled","Excluded",IF(D8513="",IF((SLA_Policy!$B$8-B8513)*24&gt;X8513,"Open - Breached","Open - On Track"),IF((D8513-B8513)*24&lt;=X8513,"Met","Breached")))</f>
        <v>Met</v>
      </c>
    </row>
    <row r="8514" spans="1:25" x14ac:dyDescent="0.25">
      <c r="A8514" s="9" t="s">
        <v>12768</v>
      </c>
      <c r="B8514" s="23">
        <v>46162.777777777803</v>
      </c>
      <c r="C8514" s="23">
        <v>46162.779166666704</v>
      </c>
      <c r="D8514" s="23">
        <v>46163.388888888898</v>
      </c>
      <c r="E8514" s="9" t="s">
        <v>212</v>
      </c>
      <c r="F8514" s="9" t="s">
        <v>187</v>
      </c>
      <c r="G8514" s="9" t="s">
        <v>213</v>
      </c>
      <c r="H8514" s="9" t="s">
        <v>165</v>
      </c>
      <c r="I8514" s="9" t="s">
        <v>567</v>
      </c>
      <c r="J8514" s="9" t="s">
        <v>1639</v>
      </c>
      <c r="K8514" s="9" t="s">
        <v>246</v>
      </c>
      <c r="L8514" s="9" t="s">
        <v>282</v>
      </c>
      <c r="M8514" s="9" t="s">
        <v>2566</v>
      </c>
      <c r="N8514" s="9" t="s">
        <v>198</v>
      </c>
      <c r="O8514" s="9" t="s">
        <v>116</v>
      </c>
      <c r="P8514" s="9" t="s">
        <v>525</v>
      </c>
      <c r="Q8514" s="9" t="s">
        <v>219</v>
      </c>
      <c r="R8514" s="9">
        <v>1</v>
      </c>
      <c r="S8514" s="9">
        <v>31</v>
      </c>
      <c r="U8514" s="9" t="s">
        <v>266</v>
      </c>
      <c r="X8514" s="9">
        <f>INDEX(SLA_Policy!$D$2:$D$5,MATCH(F8514,SLA_Policy!$A$2:$A$5,0))</f>
        <v>8</v>
      </c>
      <c r="Y8514" s="9" t="str">
        <f>IF(E8514="Cancelled","Excluded",IF(D8514="",IF((SLA_Policy!$B$8-B8514)*24&gt;X8514,"Open - Breached","Open - On Track"),IF((D8514-B8514)*24&lt;=X8514,"Met","Breached")))</f>
        <v>Breached</v>
      </c>
    </row>
    <row r="8515" spans="1:25" x14ac:dyDescent="0.25">
      <c r="A8515" s="9" t="s">
        <v>12769</v>
      </c>
      <c r="B8515" s="23">
        <v>46163.313194444498</v>
      </c>
      <c r="C8515" s="23">
        <v>46163.335416666698</v>
      </c>
      <c r="D8515" s="23">
        <v>46163.579861111102</v>
      </c>
      <c r="E8515" s="9" t="s">
        <v>212</v>
      </c>
      <c r="F8515" s="9" t="s">
        <v>188</v>
      </c>
      <c r="G8515" s="9" t="s">
        <v>236</v>
      </c>
      <c r="H8515" s="9" t="s">
        <v>167</v>
      </c>
      <c r="I8515" s="9" t="s">
        <v>255</v>
      </c>
      <c r="J8515" s="9" t="s">
        <v>3806</v>
      </c>
      <c r="K8515" s="9" t="s">
        <v>246</v>
      </c>
      <c r="L8515" s="9" t="s">
        <v>216</v>
      </c>
      <c r="M8515" s="9" t="s">
        <v>1050</v>
      </c>
      <c r="N8515" s="9" t="s">
        <v>196</v>
      </c>
      <c r="O8515" s="9" t="s">
        <v>116</v>
      </c>
      <c r="P8515" s="9" t="s">
        <v>590</v>
      </c>
      <c r="Q8515" s="9" t="s">
        <v>219</v>
      </c>
      <c r="R8515" s="9">
        <v>0</v>
      </c>
      <c r="S8515" s="9">
        <v>9</v>
      </c>
      <c r="U8515" s="9" t="s">
        <v>242</v>
      </c>
      <c r="X8515" s="9">
        <f>INDEX(SLA_Policy!$D$2:$D$5,MATCH(F8515,SLA_Policy!$A$2:$A$5,0))</f>
        <v>72</v>
      </c>
      <c r="Y8515" s="9" t="str">
        <f>IF(E8515="Cancelled","Excluded",IF(D8515="",IF((SLA_Policy!$B$8-B8515)*24&gt;X8515,"Open - Breached","Open - On Track"),IF((D8515-B8515)*24&lt;=X8515,"Met","Breached")))</f>
        <v>Met</v>
      </c>
    </row>
    <row r="8516" spans="1:25" x14ac:dyDescent="0.25">
      <c r="A8516" s="9" t="s">
        <v>12770</v>
      </c>
      <c r="B8516" s="23">
        <v>46163.339583333298</v>
      </c>
      <c r="C8516" s="23">
        <v>46163.34375</v>
      </c>
      <c r="D8516" s="23">
        <v>46163.364583333299</v>
      </c>
      <c r="E8516" s="9" t="s">
        <v>212</v>
      </c>
      <c r="F8516" s="9" t="s">
        <v>188</v>
      </c>
      <c r="G8516" s="9" t="s">
        <v>213</v>
      </c>
      <c r="H8516" s="9" t="s">
        <v>161</v>
      </c>
      <c r="I8516" s="9" t="s">
        <v>454</v>
      </c>
      <c r="J8516" s="9" t="s">
        <v>2313</v>
      </c>
      <c r="K8516" s="9" t="s">
        <v>225</v>
      </c>
      <c r="L8516" s="9" t="s">
        <v>282</v>
      </c>
      <c r="M8516" s="9" t="s">
        <v>2282</v>
      </c>
      <c r="N8516" s="9" t="s">
        <v>198</v>
      </c>
      <c r="O8516" s="9" t="s">
        <v>116</v>
      </c>
      <c r="P8516" s="9" t="s">
        <v>525</v>
      </c>
      <c r="Q8516" s="9" t="s">
        <v>219</v>
      </c>
      <c r="R8516" s="9">
        <v>0</v>
      </c>
      <c r="S8516" s="9">
        <v>5</v>
      </c>
      <c r="U8516" s="9" t="s">
        <v>290</v>
      </c>
      <c r="X8516" s="9">
        <f>INDEX(SLA_Policy!$D$2:$D$5,MATCH(F8516,SLA_Policy!$A$2:$A$5,0))</f>
        <v>72</v>
      </c>
      <c r="Y8516" s="9" t="str">
        <f>IF(E8516="Cancelled","Excluded",IF(D8516="",IF((SLA_Policy!$B$8-B8516)*24&gt;X8516,"Open - Breached","Open - On Track"),IF((D8516-B8516)*24&lt;=X8516,"Met","Breached")))</f>
        <v>Met</v>
      </c>
    </row>
    <row r="8517" spans="1:25" x14ac:dyDescent="0.25">
      <c r="A8517" s="9" t="s">
        <v>12771</v>
      </c>
      <c r="B8517" s="23">
        <v>46163.352083333302</v>
      </c>
      <c r="C8517" s="23">
        <v>46163.372916666704</v>
      </c>
      <c r="D8517" s="23">
        <v>46164.392361111102</v>
      </c>
      <c r="E8517" s="9" t="s">
        <v>212</v>
      </c>
      <c r="F8517" s="9" t="s">
        <v>189</v>
      </c>
      <c r="G8517" s="9" t="s">
        <v>213</v>
      </c>
      <c r="H8517" s="9" t="s">
        <v>165</v>
      </c>
      <c r="I8517" s="9" t="s">
        <v>567</v>
      </c>
      <c r="J8517" s="9" t="s">
        <v>3422</v>
      </c>
      <c r="K8517" s="9" t="s">
        <v>225</v>
      </c>
      <c r="L8517" s="9" t="s">
        <v>226</v>
      </c>
      <c r="M8517" s="9" t="s">
        <v>1604</v>
      </c>
      <c r="N8517" s="9" t="s">
        <v>199</v>
      </c>
      <c r="O8517" s="9" t="s">
        <v>116</v>
      </c>
      <c r="P8517" s="9" t="s">
        <v>218</v>
      </c>
      <c r="Q8517" s="9" t="s">
        <v>219</v>
      </c>
      <c r="R8517" s="9">
        <v>0</v>
      </c>
      <c r="S8517" s="9">
        <v>18</v>
      </c>
      <c r="U8517" s="9" t="s">
        <v>230</v>
      </c>
      <c r="X8517" s="9">
        <f>INDEX(SLA_Policy!$D$2:$D$5,MATCH(F8517,SLA_Policy!$A$2:$A$5,0))</f>
        <v>120</v>
      </c>
      <c r="Y8517" s="9" t="str">
        <f>IF(E8517="Cancelled","Excluded",IF(D8517="",IF((SLA_Policy!$B$8-B8517)*24&gt;X8517,"Open - Breached","Open - On Track"),IF((D8517-B8517)*24&lt;=X8517,"Met","Breached")))</f>
        <v>Met</v>
      </c>
    </row>
    <row r="8518" spans="1:25" x14ac:dyDescent="0.25">
      <c r="A8518" s="9" t="s">
        <v>12772</v>
      </c>
      <c r="B8518" s="23">
        <v>46163.353472222203</v>
      </c>
      <c r="C8518" s="23">
        <v>46163.364583333299</v>
      </c>
      <c r="D8518" s="23">
        <v>46164.369444444397</v>
      </c>
      <c r="E8518" s="9" t="s">
        <v>212</v>
      </c>
      <c r="F8518" s="9" t="s">
        <v>188</v>
      </c>
      <c r="G8518" s="9" t="s">
        <v>236</v>
      </c>
      <c r="H8518" s="9" t="s">
        <v>164</v>
      </c>
      <c r="I8518" s="9" t="s">
        <v>421</v>
      </c>
      <c r="J8518" s="9" t="s">
        <v>4144</v>
      </c>
      <c r="K8518" s="9" t="s">
        <v>246</v>
      </c>
      <c r="L8518" s="9" t="s">
        <v>371</v>
      </c>
      <c r="M8518" s="9" t="s">
        <v>4287</v>
      </c>
      <c r="N8518" s="9" t="s">
        <v>199</v>
      </c>
      <c r="O8518" s="9" t="s">
        <v>180</v>
      </c>
      <c r="P8518" s="9" t="s">
        <v>318</v>
      </c>
      <c r="Q8518" s="9" t="s">
        <v>219</v>
      </c>
      <c r="R8518" s="9">
        <v>0</v>
      </c>
      <c r="S8518" s="9">
        <v>38</v>
      </c>
      <c r="T8518" s="9" t="s">
        <v>343</v>
      </c>
      <c r="U8518" s="9" t="s">
        <v>242</v>
      </c>
      <c r="X8518" s="9">
        <f>INDEX(SLA_Policy!$D$2:$D$5,MATCH(F8518,SLA_Policy!$A$2:$A$5,0))</f>
        <v>72</v>
      </c>
      <c r="Y8518" s="9" t="str">
        <f>IF(E8518="Cancelled","Excluded",IF(D8518="",IF((SLA_Policy!$B$8-B8518)*24&gt;X8518,"Open - Breached","Open - On Track"),IF((D8518-B8518)*24&lt;=X8518,"Met","Breached")))</f>
        <v>Met</v>
      </c>
    </row>
    <row r="8519" spans="1:25" x14ac:dyDescent="0.25">
      <c r="A8519" s="9" t="s">
        <v>12773</v>
      </c>
      <c r="B8519" s="23">
        <v>46163.370833333298</v>
      </c>
      <c r="C8519" s="23">
        <v>46163.430555555598</v>
      </c>
      <c r="D8519" s="23">
        <v>46168.376388888901</v>
      </c>
      <c r="E8519" s="9" t="s">
        <v>212</v>
      </c>
      <c r="F8519" s="9" t="s">
        <v>188</v>
      </c>
      <c r="G8519" s="9" t="s">
        <v>213</v>
      </c>
      <c r="H8519" s="9" t="s">
        <v>166</v>
      </c>
      <c r="I8519" s="9" t="s">
        <v>378</v>
      </c>
      <c r="J8519" s="9" t="s">
        <v>4830</v>
      </c>
      <c r="K8519" s="9" t="s">
        <v>246</v>
      </c>
      <c r="L8519" s="9" t="s">
        <v>282</v>
      </c>
      <c r="M8519" s="9" t="s">
        <v>822</v>
      </c>
      <c r="N8519" s="9" t="s">
        <v>196</v>
      </c>
      <c r="O8519" s="9" t="s">
        <v>180</v>
      </c>
      <c r="P8519" s="9" t="s">
        <v>278</v>
      </c>
      <c r="Q8519" s="9" t="s">
        <v>219</v>
      </c>
      <c r="R8519" s="9">
        <v>0</v>
      </c>
      <c r="S8519" s="9">
        <v>25</v>
      </c>
      <c r="T8519" s="9" t="s">
        <v>229</v>
      </c>
      <c r="U8519" s="9" t="s">
        <v>290</v>
      </c>
      <c r="X8519" s="9">
        <f>INDEX(SLA_Policy!$D$2:$D$5,MATCH(F8519,SLA_Policy!$A$2:$A$5,0))</f>
        <v>72</v>
      </c>
      <c r="Y8519" s="9" t="str">
        <f>IF(E8519="Cancelled","Excluded",IF(D8519="",IF((SLA_Policy!$B$8-B8519)*24&gt;X8519,"Open - Breached","Open - On Track"),IF((D8519-B8519)*24&lt;=X8519,"Met","Breached")))</f>
        <v>Breached</v>
      </c>
    </row>
    <row r="8520" spans="1:25" x14ac:dyDescent="0.25">
      <c r="A8520" s="9" t="s">
        <v>12774</v>
      </c>
      <c r="B8520" s="23">
        <v>46163.386805555601</v>
      </c>
      <c r="C8520" s="23">
        <v>46163.3881944444</v>
      </c>
      <c r="D8520" s="23">
        <v>46163.426388888904</v>
      </c>
      <c r="E8520" s="9" t="s">
        <v>212</v>
      </c>
      <c r="F8520" s="9" t="s">
        <v>187</v>
      </c>
      <c r="G8520" s="9" t="s">
        <v>213</v>
      </c>
      <c r="H8520" s="9" t="s">
        <v>161</v>
      </c>
      <c r="I8520" s="9" t="s">
        <v>389</v>
      </c>
      <c r="J8520" s="9" t="s">
        <v>1243</v>
      </c>
      <c r="K8520" s="9" t="s">
        <v>225</v>
      </c>
      <c r="L8520" s="9" t="s">
        <v>216</v>
      </c>
      <c r="M8520" s="9" t="s">
        <v>1246</v>
      </c>
      <c r="N8520" s="9" t="s">
        <v>198</v>
      </c>
      <c r="O8520" s="9" t="s">
        <v>116</v>
      </c>
      <c r="P8520" s="9" t="s">
        <v>295</v>
      </c>
      <c r="Q8520" s="9" t="s">
        <v>219</v>
      </c>
      <c r="R8520" s="9">
        <v>1</v>
      </c>
      <c r="S8520" s="9">
        <v>14</v>
      </c>
      <c r="U8520" s="9" t="s">
        <v>221</v>
      </c>
      <c r="X8520" s="9">
        <f>INDEX(SLA_Policy!$D$2:$D$5,MATCH(F8520,SLA_Policy!$A$2:$A$5,0))</f>
        <v>8</v>
      </c>
      <c r="Y8520" s="9" t="str">
        <f>IF(E8520="Cancelled","Excluded",IF(D8520="",IF((SLA_Policy!$B$8-B8520)*24&gt;X8520,"Open - Breached","Open - On Track"),IF((D8520-B8520)*24&lt;=X8520,"Met","Breached")))</f>
        <v>Met</v>
      </c>
    </row>
    <row r="8521" spans="1:25" x14ac:dyDescent="0.25">
      <c r="A8521" s="9" t="s">
        <v>12775</v>
      </c>
      <c r="B8521" s="23">
        <v>46163.391666666699</v>
      </c>
      <c r="C8521" s="23">
        <v>46163.404166666704</v>
      </c>
      <c r="D8521" s="23">
        <v>46163.749305555597</v>
      </c>
      <c r="E8521" s="9" t="s">
        <v>212</v>
      </c>
      <c r="F8521" s="9" t="s">
        <v>188</v>
      </c>
      <c r="G8521" s="9" t="s">
        <v>213</v>
      </c>
      <c r="H8521" s="9" t="s">
        <v>162</v>
      </c>
      <c r="I8521" s="9" t="s">
        <v>244</v>
      </c>
      <c r="J8521" s="9" t="s">
        <v>561</v>
      </c>
      <c r="K8521" s="9" t="s">
        <v>276</v>
      </c>
      <c r="L8521" s="9" t="s">
        <v>12094</v>
      </c>
      <c r="M8521" s="9" t="s">
        <v>108</v>
      </c>
      <c r="N8521" s="9" t="s">
        <v>196</v>
      </c>
      <c r="O8521" s="9" t="s">
        <v>179</v>
      </c>
      <c r="P8521" s="9" t="s">
        <v>264</v>
      </c>
      <c r="Q8521" s="9" t="s">
        <v>219</v>
      </c>
      <c r="R8521" s="9">
        <v>0</v>
      </c>
      <c r="S8521" s="9">
        <v>58</v>
      </c>
      <c r="U8521" s="9" t="s">
        <v>290</v>
      </c>
      <c r="W8521" s="9">
        <v>4</v>
      </c>
      <c r="X8521" s="9">
        <f>INDEX(SLA_Policy!$D$2:$D$5,MATCH(F8521,SLA_Policy!$A$2:$A$5,0))</f>
        <v>72</v>
      </c>
      <c r="Y8521" s="9" t="str">
        <f>IF(E8521="Cancelled","Excluded",IF(D8521="",IF((SLA_Policy!$B$8-B8521)*24&gt;X8521,"Open - Breached","Open - On Track"),IF((D8521-B8521)*24&lt;=X8521,"Met","Breached")))</f>
        <v>Met</v>
      </c>
    </row>
    <row r="8522" spans="1:25" x14ac:dyDescent="0.25">
      <c r="A8522" s="9" t="s">
        <v>12776</v>
      </c>
      <c r="B8522" s="23">
        <v>46163.406944444498</v>
      </c>
      <c r="C8522" s="23">
        <v>46163.440277777801</v>
      </c>
      <c r="D8522" s="23">
        <v>46163.7277777778</v>
      </c>
      <c r="E8522" s="9" t="s">
        <v>212</v>
      </c>
      <c r="F8522" s="9" t="s">
        <v>188</v>
      </c>
      <c r="G8522" s="9" t="s">
        <v>213</v>
      </c>
      <c r="H8522" s="9" t="s">
        <v>162</v>
      </c>
      <c r="I8522" s="9" t="s">
        <v>416</v>
      </c>
      <c r="J8522" s="9" t="s">
        <v>3754</v>
      </c>
      <c r="K8522" s="9" t="s">
        <v>246</v>
      </c>
      <c r="L8522" s="9" t="s">
        <v>293</v>
      </c>
      <c r="M8522" s="9" t="s">
        <v>1065</v>
      </c>
      <c r="N8522" s="9" t="s">
        <v>196</v>
      </c>
      <c r="O8522" s="9" t="s">
        <v>176</v>
      </c>
      <c r="P8522" s="9" t="s">
        <v>570</v>
      </c>
      <c r="Q8522" s="9" t="s">
        <v>219</v>
      </c>
      <c r="R8522" s="9">
        <v>0</v>
      </c>
      <c r="S8522" s="9">
        <v>18</v>
      </c>
      <c r="U8522" s="9" t="s">
        <v>266</v>
      </c>
      <c r="X8522" s="9">
        <f>INDEX(SLA_Policy!$D$2:$D$5,MATCH(F8522,SLA_Policy!$A$2:$A$5,0))</f>
        <v>72</v>
      </c>
      <c r="Y8522" s="9" t="str">
        <f>IF(E8522="Cancelled","Excluded",IF(D8522="",IF((SLA_Policy!$B$8-B8522)*24&gt;X8522,"Open - Breached","Open - On Track"),IF((D8522-B8522)*24&lt;=X8522,"Met","Breached")))</f>
        <v>Met</v>
      </c>
    </row>
    <row r="8523" spans="1:25" x14ac:dyDescent="0.25">
      <c r="A8523" s="9" t="s">
        <v>12777</v>
      </c>
      <c r="B8523" s="23">
        <v>46163.417361111096</v>
      </c>
      <c r="C8523" s="23">
        <v>46163.525000000001</v>
      </c>
      <c r="D8523" s="23">
        <v>46163.740277777797</v>
      </c>
      <c r="E8523" s="9" t="s">
        <v>212</v>
      </c>
      <c r="F8523" s="9" t="s">
        <v>188</v>
      </c>
      <c r="G8523" s="9" t="s">
        <v>213</v>
      </c>
      <c r="H8523" s="9" t="s">
        <v>165</v>
      </c>
      <c r="I8523" s="9" t="s">
        <v>2034</v>
      </c>
      <c r="J8523" s="9" t="s">
        <v>12778</v>
      </c>
      <c r="K8523" s="9" t="s">
        <v>246</v>
      </c>
      <c r="L8523" s="9" t="s">
        <v>104</v>
      </c>
      <c r="M8523" s="9" t="s">
        <v>1416</v>
      </c>
      <c r="N8523" s="9" t="s">
        <v>197</v>
      </c>
      <c r="O8523" s="9" t="s">
        <v>176</v>
      </c>
      <c r="P8523" s="9" t="s">
        <v>253</v>
      </c>
      <c r="Q8523" s="9" t="s">
        <v>219</v>
      </c>
      <c r="R8523" s="9">
        <v>0</v>
      </c>
      <c r="S8523" s="9">
        <v>17</v>
      </c>
      <c r="U8523" s="9" t="s">
        <v>230</v>
      </c>
      <c r="X8523" s="9">
        <f>INDEX(SLA_Policy!$D$2:$D$5,MATCH(F8523,SLA_Policy!$A$2:$A$5,0))</f>
        <v>72</v>
      </c>
      <c r="Y8523" s="9" t="str">
        <f>IF(E8523="Cancelled","Excluded",IF(D8523="",IF((SLA_Policy!$B$8-B8523)*24&gt;X8523,"Open - Breached","Open - On Track"),IF((D8523-B8523)*24&lt;=X8523,"Met","Breached")))</f>
        <v>Met</v>
      </c>
    </row>
    <row r="8524" spans="1:25" x14ac:dyDescent="0.25">
      <c r="A8524" s="9" t="s">
        <v>12779</v>
      </c>
      <c r="B8524" s="23">
        <v>46163.427083333299</v>
      </c>
      <c r="C8524" s="23">
        <v>46163.4555555556</v>
      </c>
      <c r="D8524" s="23">
        <v>46164.6027777778</v>
      </c>
      <c r="E8524" s="9" t="s">
        <v>212</v>
      </c>
      <c r="F8524" s="9" t="s">
        <v>188</v>
      </c>
      <c r="G8524" s="9" t="s">
        <v>213</v>
      </c>
      <c r="H8524" s="9" t="s">
        <v>167</v>
      </c>
      <c r="I8524" s="9" t="s">
        <v>536</v>
      </c>
      <c r="J8524" s="9" t="s">
        <v>5576</v>
      </c>
      <c r="K8524" s="9" t="s">
        <v>246</v>
      </c>
      <c r="L8524" s="9" t="s">
        <v>311</v>
      </c>
      <c r="M8524" s="9" t="s">
        <v>11994</v>
      </c>
      <c r="N8524" s="9" t="s">
        <v>196</v>
      </c>
      <c r="O8524" s="9" t="s">
        <v>180</v>
      </c>
      <c r="P8524" s="9" t="s">
        <v>368</v>
      </c>
      <c r="Q8524" s="9" t="s">
        <v>219</v>
      </c>
      <c r="R8524" s="9">
        <v>0</v>
      </c>
      <c r="S8524" s="9">
        <v>25</v>
      </c>
      <c r="T8524" s="9" t="s">
        <v>229</v>
      </c>
      <c r="U8524" s="9" t="s">
        <v>266</v>
      </c>
      <c r="X8524" s="9">
        <f>INDEX(SLA_Policy!$D$2:$D$5,MATCH(F8524,SLA_Policy!$A$2:$A$5,0))</f>
        <v>72</v>
      </c>
      <c r="Y8524" s="9" t="str">
        <f>IF(E8524="Cancelled","Excluded",IF(D8524="",IF((SLA_Policy!$B$8-B8524)*24&gt;X8524,"Open - Breached","Open - On Track"),IF((D8524-B8524)*24&lt;=X8524,"Met","Breached")))</f>
        <v>Met</v>
      </c>
    </row>
    <row r="8525" spans="1:25" x14ac:dyDescent="0.25">
      <c r="A8525" s="9" t="s">
        <v>12780</v>
      </c>
      <c r="B8525" s="23">
        <v>46163.435416666704</v>
      </c>
      <c r="C8525" s="23">
        <v>46163.487500000003</v>
      </c>
      <c r="D8525" s="23">
        <v>46168.316666666702</v>
      </c>
      <c r="E8525" s="9" t="s">
        <v>212</v>
      </c>
      <c r="F8525" s="9" t="s">
        <v>189</v>
      </c>
      <c r="G8525" s="9" t="s">
        <v>236</v>
      </c>
      <c r="H8525" s="9" t="s">
        <v>161</v>
      </c>
      <c r="I8525" s="9" t="s">
        <v>482</v>
      </c>
      <c r="J8525" s="9" t="s">
        <v>1168</v>
      </c>
      <c r="K8525" s="9" t="s">
        <v>225</v>
      </c>
      <c r="L8525" s="9" t="s">
        <v>307</v>
      </c>
      <c r="M8525" s="9" t="s">
        <v>3811</v>
      </c>
      <c r="N8525" s="9" t="s">
        <v>196</v>
      </c>
      <c r="O8525" s="9" t="s">
        <v>177</v>
      </c>
      <c r="P8525" s="9" t="s">
        <v>457</v>
      </c>
      <c r="Q8525" s="9" t="s">
        <v>219</v>
      </c>
      <c r="R8525" s="9">
        <v>0</v>
      </c>
      <c r="S8525" s="9">
        <v>18</v>
      </c>
      <c r="U8525" s="9" t="s">
        <v>242</v>
      </c>
      <c r="W8525" s="9">
        <v>5</v>
      </c>
      <c r="X8525" s="9">
        <f>INDEX(SLA_Policy!$D$2:$D$5,MATCH(F8525,SLA_Policy!$A$2:$A$5,0))</f>
        <v>120</v>
      </c>
      <c r="Y8525" s="9" t="str">
        <f>IF(E8525="Cancelled","Excluded",IF(D8525="",IF((SLA_Policy!$B$8-B8525)*24&gt;X8525,"Open - Breached","Open - On Track"),IF((D8525-B8525)*24&lt;=X8525,"Met","Breached")))</f>
        <v>Met</v>
      </c>
    </row>
    <row r="8526" spans="1:25" x14ac:dyDescent="0.25">
      <c r="A8526" s="9" t="s">
        <v>12781</v>
      </c>
      <c r="B8526" s="23">
        <v>46163.436805555597</v>
      </c>
      <c r="C8526" s="23">
        <v>46163.4375</v>
      </c>
      <c r="D8526" s="23">
        <v>46163.7680555556</v>
      </c>
      <c r="E8526" s="9" t="s">
        <v>212</v>
      </c>
      <c r="F8526" s="9" t="s">
        <v>188</v>
      </c>
      <c r="G8526" s="9" t="s">
        <v>236</v>
      </c>
      <c r="H8526" s="9" t="s">
        <v>161</v>
      </c>
      <c r="I8526" s="9" t="s">
        <v>237</v>
      </c>
      <c r="J8526" s="9" t="s">
        <v>3417</v>
      </c>
      <c r="K8526" s="9" t="s">
        <v>303</v>
      </c>
      <c r="L8526" s="9" t="s">
        <v>216</v>
      </c>
      <c r="M8526" s="9" t="s">
        <v>1287</v>
      </c>
      <c r="N8526" s="9" t="s">
        <v>200</v>
      </c>
      <c r="O8526" s="9" t="s">
        <v>179</v>
      </c>
      <c r="P8526" s="9" t="s">
        <v>337</v>
      </c>
      <c r="Q8526" s="9" t="s">
        <v>219</v>
      </c>
      <c r="R8526" s="9">
        <v>0</v>
      </c>
      <c r="S8526" s="9">
        <v>20</v>
      </c>
      <c r="U8526" s="9" t="s">
        <v>242</v>
      </c>
      <c r="W8526" s="9">
        <v>5</v>
      </c>
      <c r="X8526" s="9">
        <f>INDEX(SLA_Policy!$D$2:$D$5,MATCH(F8526,SLA_Policy!$A$2:$A$5,0))</f>
        <v>72</v>
      </c>
      <c r="Y8526" s="9" t="str">
        <f>IF(E8526="Cancelled","Excluded",IF(D8526="",IF((SLA_Policy!$B$8-B8526)*24&gt;X8526,"Open - Breached","Open - On Track"),IF((D8526-B8526)*24&lt;=X8526,"Met","Breached")))</f>
        <v>Met</v>
      </c>
    </row>
    <row r="8527" spans="1:25" x14ac:dyDescent="0.25">
      <c r="A8527" s="9" t="s">
        <v>12782</v>
      </c>
      <c r="B8527" s="23">
        <v>46163.445833333302</v>
      </c>
      <c r="C8527" s="23">
        <v>46163.451388888898</v>
      </c>
      <c r="D8527" s="23">
        <v>46163.480555555601</v>
      </c>
      <c r="E8527" s="9" t="s">
        <v>212</v>
      </c>
      <c r="F8527" s="9" t="s">
        <v>188</v>
      </c>
      <c r="G8527" s="9" t="s">
        <v>213</v>
      </c>
      <c r="H8527" s="9" t="s">
        <v>161</v>
      </c>
      <c r="I8527" s="9" t="s">
        <v>454</v>
      </c>
      <c r="J8527" s="9" t="s">
        <v>2015</v>
      </c>
      <c r="K8527" s="9" t="s">
        <v>246</v>
      </c>
      <c r="L8527" s="9" t="s">
        <v>311</v>
      </c>
      <c r="M8527" s="9" t="s">
        <v>3219</v>
      </c>
      <c r="N8527" s="9" t="s">
        <v>200</v>
      </c>
      <c r="O8527" s="9" t="s">
        <v>116</v>
      </c>
      <c r="P8527" s="9" t="s">
        <v>295</v>
      </c>
      <c r="Q8527" s="9" t="s">
        <v>219</v>
      </c>
      <c r="R8527" s="9">
        <v>0</v>
      </c>
      <c r="S8527" s="9">
        <v>8</v>
      </c>
      <c r="U8527" s="9" t="s">
        <v>266</v>
      </c>
      <c r="W8527" s="9">
        <v>5</v>
      </c>
      <c r="X8527" s="9">
        <f>INDEX(SLA_Policy!$D$2:$D$5,MATCH(F8527,SLA_Policy!$A$2:$A$5,0))</f>
        <v>72</v>
      </c>
      <c r="Y8527" s="9" t="str">
        <f>IF(E8527="Cancelled","Excluded",IF(D8527="",IF((SLA_Policy!$B$8-B8527)*24&gt;X8527,"Open - Breached","Open - On Track"),IF((D8527-B8527)*24&lt;=X8527,"Met","Breached")))</f>
        <v>Met</v>
      </c>
    </row>
    <row r="8528" spans="1:25" x14ac:dyDescent="0.25">
      <c r="A8528" s="9" t="s">
        <v>12783</v>
      </c>
      <c r="B8528" s="23">
        <v>46163.452083333301</v>
      </c>
      <c r="C8528" s="23">
        <v>46163.466666666704</v>
      </c>
      <c r="D8528" s="23">
        <v>46163.599305555603</v>
      </c>
      <c r="E8528" s="9" t="s">
        <v>212</v>
      </c>
      <c r="F8528" s="9" t="s">
        <v>188</v>
      </c>
      <c r="G8528" s="9" t="s">
        <v>213</v>
      </c>
      <c r="H8528" s="9" t="s">
        <v>162</v>
      </c>
      <c r="I8528" s="9" t="s">
        <v>393</v>
      </c>
      <c r="J8528" s="9" t="s">
        <v>10482</v>
      </c>
      <c r="K8528" s="9" t="s">
        <v>246</v>
      </c>
      <c r="L8528" s="9" t="s">
        <v>371</v>
      </c>
      <c r="M8528" s="9" t="s">
        <v>1375</v>
      </c>
      <c r="N8528" s="9" t="s">
        <v>197</v>
      </c>
      <c r="O8528" s="9" t="s">
        <v>176</v>
      </c>
      <c r="P8528" s="9" t="s">
        <v>419</v>
      </c>
      <c r="Q8528" s="9" t="s">
        <v>219</v>
      </c>
      <c r="R8528" s="9">
        <v>0</v>
      </c>
      <c r="S8528" s="9">
        <v>4</v>
      </c>
      <c r="U8528" s="9" t="s">
        <v>248</v>
      </c>
      <c r="X8528" s="9">
        <f>INDEX(SLA_Policy!$D$2:$D$5,MATCH(F8528,SLA_Policy!$A$2:$A$5,0))</f>
        <v>72</v>
      </c>
      <c r="Y8528" s="9" t="str">
        <f>IF(E8528="Cancelled","Excluded",IF(D8528="",IF((SLA_Policy!$B$8-B8528)*24&gt;X8528,"Open - Breached","Open - On Track"),IF((D8528-B8528)*24&lt;=X8528,"Met","Breached")))</f>
        <v>Met</v>
      </c>
    </row>
    <row r="8529" spans="1:25" x14ac:dyDescent="0.25">
      <c r="A8529" s="9" t="s">
        <v>12784</v>
      </c>
      <c r="B8529" s="23">
        <v>46163.478472222203</v>
      </c>
      <c r="C8529" s="23">
        <v>46163.568055555603</v>
      </c>
      <c r="D8529" s="23">
        <v>46164.7055555556</v>
      </c>
      <c r="E8529" s="9" t="s">
        <v>212</v>
      </c>
      <c r="F8529" s="9" t="s">
        <v>189</v>
      </c>
      <c r="G8529" s="9" t="s">
        <v>236</v>
      </c>
      <c r="H8529" s="9" t="s">
        <v>163</v>
      </c>
      <c r="I8529" s="9" t="s">
        <v>327</v>
      </c>
      <c r="J8529" s="9" t="s">
        <v>1043</v>
      </c>
      <c r="K8529" s="9" t="s">
        <v>246</v>
      </c>
      <c r="L8529" s="9" t="s">
        <v>311</v>
      </c>
      <c r="M8529" s="9" t="s">
        <v>2685</v>
      </c>
      <c r="N8529" s="9" t="s">
        <v>196</v>
      </c>
      <c r="O8529" s="9" t="s">
        <v>176</v>
      </c>
      <c r="P8529" s="9" t="s">
        <v>419</v>
      </c>
      <c r="Q8529" s="9" t="s">
        <v>219</v>
      </c>
      <c r="R8529" s="9">
        <v>0</v>
      </c>
      <c r="S8529" s="9">
        <v>37</v>
      </c>
      <c r="U8529" s="9" t="s">
        <v>242</v>
      </c>
      <c r="X8529" s="9">
        <f>INDEX(SLA_Policy!$D$2:$D$5,MATCH(F8529,SLA_Policy!$A$2:$A$5,0))</f>
        <v>120</v>
      </c>
      <c r="Y8529" s="9" t="str">
        <f>IF(E8529="Cancelled","Excluded",IF(D8529="",IF((SLA_Policy!$B$8-B8529)*24&gt;X8529,"Open - Breached","Open - On Track"),IF((D8529-B8529)*24&lt;=X8529,"Met","Breached")))</f>
        <v>Met</v>
      </c>
    </row>
    <row r="8530" spans="1:25" x14ac:dyDescent="0.25">
      <c r="A8530" s="9" t="s">
        <v>12785</v>
      </c>
      <c r="B8530" s="23">
        <v>46163.481249999997</v>
      </c>
      <c r="C8530" s="23">
        <v>46163.506944444503</v>
      </c>
      <c r="D8530" s="23">
        <v>46164.3881944444</v>
      </c>
      <c r="E8530" s="9" t="s">
        <v>212</v>
      </c>
      <c r="F8530" s="9" t="s">
        <v>188</v>
      </c>
      <c r="G8530" s="9" t="s">
        <v>213</v>
      </c>
      <c r="H8530" s="9" t="s">
        <v>163</v>
      </c>
      <c r="I8530" s="9" t="s">
        <v>250</v>
      </c>
      <c r="J8530" s="9" t="s">
        <v>935</v>
      </c>
      <c r="K8530" s="9" t="s">
        <v>246</v>
      </c>
      <c r="L8530" s="9" t="s">
        <v>270</v>
      </c>
      <c r="M8530" s="9" t="s">
        <v>3722</v>
      </c>
      <c r="N8530" s="9" t="s">
        <v>196</v>
      </c>
      <c r="O8530" s="9" t="s">
        <v>176</v>
      </c>
      <c r="P8530" s="9" t="s">
        <v>503</v>
      </c>
      <c r="Q8530" s="9" t="s">
        <v>219</v>
      </c>
      <c r="R8530" s="9">
        <v>0</v>
      </c>
      <c r="S8530" s="9">
        <v>11</v>
      </c>
      <c r="T8530" s="9" t="s">
        <v>322</v>
      </c>
      <c r="U8530" s="9" t="s">
        <v>230</v>
      </c>
      <c r="W8530" s="9">
        <v>5</v>
      </c>
      <c r="X8530" s="9">
        <f>INDEX(SLA_Policy!$D$2:$D$5,MATCH(F8530,SLA_Policy!$A$2:$A$5,0))</f>
        <v>72</v>
      </c>
      <c r="Y8530" s="9" t="str">
        <f>IF(E8530="Cancelled","Excluded",IF(D8530="",IF((SLA_Policy!$B$8-B8530)*24&gt;X8530,"Open - Breached","Open - On Track"),IF((D8530-B8530)*24&lt;=X8530,"Met","Breached")))</f>
        <v>Met</v>
      </c>
    </row>
    <row r="8531" spans="1:25" x14ac:dyDescent="0.25">
      <c r="A8531" s="9" t="s">
        <v>12786</v>
      </c>
      <c r="B8531" s="23">
        <v>46163.486111111102</v>
      </c>
      <c r="C8531" s="23">
        <v>46163.525694444397</v>
      </c>
      <c r="D8531" s="23">
        <v>46164.335416666698</v>
      </c>
      <c r="E8531" s="9" t="s">
        <v>212</v>
      </c>
      <c r="F8531" s="9" t="s">
        <v>189</v>
      </c>
      <c r="G8531" s="9" t="s">
        <v>213</v>
      </c>
      <c r="H8531" s="9" t="s">
        <v>164</v>
      </c>
      <c r="I8531" s="9" t="s">
        <v>260</v>
      </c>
      <c r="J8531" s="9" t="s">
        <v>2270</v>
      </c>
      <c r="K8531" s="9" t="s">
        <v>410</v>
      </c>
      <c r="L8531" s="9" t="s">
        <v>311</v>
      </c>
      <c r="M8531" s="9" t="s">
        <v>2699</v>
      </c>
      <c r="N8531" s="9" t="s">
        <v>196</v>
      </c>
      <c r="O8531" s="9" t="s">
        <v>180</v>
      </c>
      <c r="P8531" s="9" t="s">
        <v>278</v>
      </c>
      <c r="Q8531" s="9" t="s">
        <v>219</v>
      </c>
      <c r="R8531" s="9">
        <v>0</v>
      </c>
      <c r="S8531" s="9">
        <v>48</v>
      </c>
      <c r="T8531" s="9" t="s">
        <v>265</v>
      </c>
      <c r="U8531" s="9" t="s">
        <v>290</v>
      </c>
      <c r="W8531" s="9">
        <v>4</v>
      </c>
      <c r="X8531" s="9">
        <f>INDEX(SLA_Policy!$D$2:$D$5,MATCH(F8531,SLA_Policy!$A$2:$A$5,0))</f>
        <v>120</v>
      </c>
      <c r="Y8531" s="9" t="str">
        <f>IF(E8531="Cancelled","Excluded",IF(D8531="",IF((SLA_Policy!$B$8-B8531)*24&gt;X8531,"Open - Breached","Open - On Track"),IF((D8531-B8531)*24&lt;=X8531,"Met","Breached")))</f>
        <v>Met</v>
      </c>
    </row>
    <row r="8532" spans="1:25" x14ac:dyDescent="0.25">
      <c r="A8532" s="9" t="s">
        <v>12787</v>
      </c>
      <c r="B8532" s="23">
        <v>46163.492361111101</v>
      </c>
      <c r="C8532" s="23">
        <v>46163.493750000001</v>
      </c>
      <c r="D8532" s="23">
        <v>46163.600694444503</v>
      </c>
      <c r="E8532" s="9" t="s">
        <v>212</v>
      </c>
      <c r="F8532" s="9" t="s">
        <v>187</v>
      </c>
      <c r="G8532" s="9" t="s">
        <v>213</v>
      </c>
      <c r="H8532" s="9" t="s">
        <v>167</v>
      </c>
      <c r="I8532" s="9" t="s">
        <v>349</v>
      </c>
      <c r="J8532" s="9" t="s">
        <v>4733</v>
      </c>
      <c r="K8532" s="9" t="s">
        <v>246</v>
      </c>
      <c r="L8532" s="9" t="s">
        <v>311</v>
      </c>
      <c r="M8532" s="9" t="s">
        <v>639</v>
      </c>
      <c r="N8532" s="9" t="s">
        <v>196</v>
      </c>
      <c r="O8532" s="9" t="s">
        <v>116</v>
      </c>
      <c r="P8532" s="9" t="s">
        <v>295</v>
      </c>
      <c r="Q8532" s="9" t="s">
        <v>219</v>
      </c>
      <c r="R8532" s="9">
        <v>0</v>
      </c>
      <c r="S8532" s="9">
        <v>14</v>
      </c>
      <c r="U8532" s="9" t="s">
        <v>248</v>
      </c>
      <c r="X8532" s="9">
        <f>INDEX(SLA_Policy!$D$2:$D$5,MATCH(F8532,SLA_Policy!$A$2:$A$5,0))</f>
        <v>8</v>
      </c>
      <c r="Y8532" s="9" t="str">
        <f>IF(E8532="Cancelled","Excluded",IF(D8532="",IF((SLA_Policy!$B$8-B8532)*24&gt;X8532,"Open - Breached","Open - On Track"),IF((D8532-B8532)*24&lt;=X8532,"Met","Breached")))</f>
        <v>Met</v>
      </c>
    </row>
    <row r="8533" spans="1:25" x14ac:dyDescent="0.25">
      <c r="A8533" s="9" t="s">
        <v>12788</v>
      </c>
      <c r="B8533" s="23">
        <v>46163.493750000001</v>
      </c>
      <c r="C8533" s="23">
        <v>46163.524305555598</v>
      </c>
      <c r="D8533" s="23">
        <v>46164.402777777803</v>
      </c>
      <c r="E8533" s="9" t="s">
        <v>212</v>
      </c>
      <c r="F8533" s="9" t="s">
        <v>188</v>
      </c>
      <c r="G8533" s="9" t="s">
        <v>213</v>
      </c>
      <c r="H8533" s="9" t="s">
        <v>162</v>
      </c>
      <c r="I8533" s="9" t="s">
        <v>244</v>
      </c>
      <c r="J8533" s="9" t="s">
        <v>561</v>
      </c>
      <c r="K8533" s="9" t="s">
        <v>246</v>
      </c>
      <c r="L8533" s="9" t="s">
        <v>371</v>
      </c>
      <c r="M8533" s="9" t="s">
        <v>8569</v>
      </c>
      <c r="N8533" s="9" t="s">
        <v>196</v>
      </c>
      <c r="O8533" s="9" t="s">
        <v>116</v>
      </c>
      <c r="P8533" s="9" t="s">
        <v>234</v>
      </c>
      <c r="Q8533" s="9" t="s">
        <v>219</v>
      </c>
      <c r="R8533" s="9">
        <v>0</v>
      </c>
      <c r="S8533" s="9">
        <v>21</v>
      </c>
      <c r="U8533" s="9" t="s">
        <v>266</v>
      </c>
      <c r="W8533" s="9">
        <v>3</v>
      </c>
      <c r="X8533" s="9">
        <f>INDEX(SLA_Policy!$D$2:$D$5,MATCH(F8533,SLA_Policy!$A$2:$A$5,0))</f>
        <v>72</v>
      </c>
      <c r="Y8533" s="9" t="str">
        <f>IF(E8533="Cancelled","Excluded",IF(D8533="",IF((SLA_Policy!$B$8-B8533)*24&gt;X8533,"Open - Breached","Open - On Track"),IF((D8533-B8533)*24&lt;=X8533,"Met","Breached")))</f>
        <v>Met</v>
      </c>
    </row>
    <row r="8534" spans="1:25" x14ac:dyDescent="0.25">
      <c r="A8534" s="9" t="s">
        <v>12789</v>
      </c>
      <c r="B8534" s="23">
        <v>46163.495833333298</v>
      </c>
      <c r="C8534" s="23">
        <v>46163.500694444498</v>
      </c>
      <c r="D8534" s="23">
        <v>46164.313194444498</v>
      </c>
      <c r="E8534" s="9" t="s">
        <v>212</v>
      </c>
      <c r="F8534" s="9" t="s">
        <v>188</v>
      </c>
      <c r="G8534" s="9" t="s">
        <v>236</v>
      </c>
      <c r="H8534" s="9" t="s">
        <v>167</v>
      </c>
      <c r="I8534" s="9" t="s">
        <v>255</v>
      </c>
      <c r="J8534" s="9" t="s">
        <v>4774</v>
      </c>
      <c r="K8534" s="9" t="s">
        <v>215</v>
      </c>
      <c r="L8534" s="9" t="s">
        <v>104</v>
      </c>
      <c r="M8534" s="9" t="s">
        <v>1269</v>
      </c>
      <c r="N8534" s="9" t="s">
        <v>199</v>
      </c>
      <c r="O8534" s="9" t="s">
        <v>116</v>
      </c>
      <c r="P8534" s="9" t="s">
        <v>218</v>
      </c>
      <c r="Q8534" s="9" t="s">
        <v>219</v>
      </c>
      <c r="R8534" s="9">
        <v>0</v>
      </c>
      <c r="S8534" s="9">
        <v>10</v>
      </c>
      <c r="U8534" s="9" t="s">
        <v>242</v>
      </c>
      <c r="W8534" s="9">
        <v>5</v>
      </c>
      <c r="X8534" s="9">
        <f>INDEX(SLA_Policy!$D$2:$D$5,MATCH(F8534,SLA_Policy!$A$2:$A$5,0))</f>
        <v>72</v>
      </c>
      <c r="Y8534" s="9" t="str">
        <f>IF(E8534="Cancelled","Excluded",IF(D8534="",IF((SLA_Policy!$B$8-B8534)*24&gt;X8534,"Open - Breached","Open - On Track"),IF((D8534-B8534)*24&lt;=X8534,"Met","Breached")))</f>
        <v>Met</v>
      </c>
    </row>
    <row r="8535" spans="1:25" x14ac:dyDescent="0.25">
      <c r="A8535" s="9" t="s">
        <v>12790</v>
      </c>
      <c r="B8535" s="23">
        <v>46163.509722222203</v>
      </c>
      <c r="C8535" s="23">
        <v>46163.663194444503</v>
      </c>
      <c r="E8535" s="9" t="s">
        <v>649</v>
      </c>
      <c r="F8535" s="9" t="s">
        <v>189</v>
      </c>
      <c r="G8535" s="9" t="s">
        <v>213</v>
      </c>
      <c r="H8535" s="9" t="s">
        <v>165</v>
      </c>
      <c r="I8535" s="9" t="s">
        <v>469</v>
      </c>
      <c r="J8535" s="9" t="s">
        <v>4967</v>
      </c>
      <c r="K8535" s="9" t="s">
        <v>225</v>
      </c>
      <c r="L8535" s="9" t="s">
        <v>282</v>
      </c>
      <c r="M8535" s="9" t="s">
        <v>2799</v>
      </c>
      <c r="N8535" s="9" t="s">
        <v>197</v>
      </c>
      <c r="O8535" s="9" t="s">
        <v>176</v>
      </c>
      <c r="P8535" s="9" t="s">
        <v>419</v>
      </c>
      <c r="Q8535" s="9" t="s">
        <v>219</v>
      </c>
      <c r="R8535" s="9">
        <v>0</v>
      </c>
      <c r="S8535" s="9">
        <v>1</v>
      </c>
      <c r="X8535" s="9">
        <f>INDEX(SLA_Policy!$D$2:$D$5,MATCH(F8535,SLA_Policy!$A$2:$A$5,0))</f>
        <v>120</v>
      </c>
      <c r="Y8535" s="9" t="str">
        <f>IF(E8535="Cancelled","Excluded",IF(D8535="",IF((SLA_Policy!$B$8-B8535)*24&gt;X8535,"Open - Breached","Open - On Track"),IF((D8535-B8535)*24&lt;=X8535,"Met","Breached")))</f>
        <v>Excluded</v>
      </c>
    </row>
    <row r="8536" spans="1:25" x14ac:dyDescent="0.25">
      <c r="A8536" s="9" t="s">
        <v>12791</v>
      </c>
      <c r="B8536" s="23">
        <v>46163.519444444399</v>
      </c>
      <c r="C8536" s="23">
        <v>46163.634722222203</v>
      </c>
      <c r="D8536" s="23">
        <v>46164.368055555598</v>
      </c>
      <c r="E8536" s="9" t="s">
        <v>212</v>
      </c>
      <c r="F8536" s="9" t="s">
        <v>188</v>
      </c>
      <c r="G8536" s="9" t="s">
        <v>213</v>
      </c>
      <c r="H8536" s="9" t="s">
        <v>166</v>
      </c>
      <c r="I8536" s="9" t="s">
        <v>286</v>
      </c>
      <c r="J8536" s="9" t="s">
        <v>12792</v>
      </c>
      <c r="K8536" s="9" t="s">
        <v>246</v>
      </c>
      <c r="L8536" s="9" t="s">
        <v>395</v>
      </c>
      <c r="M8536" s="9" t="s">
        <v>9184</v>
      </c>
      <c r="N8536" s="9" t="s">
        <v>197</v>
      </c>
      <c r="O8536" s="9" t="s">
        <v>181</v>
      </c>
      <c r="P8536" s="9" t="s">
        <v>289</v>
      </c>
      <c r="Q8536" s="9" t="s">
        <v>219</v>
      </c>
      <c r="R8536" s="9">
        <v>0</v>
      </c>
      <c r="S8536" s="9">
        <v>9</v>
      </c>
      <c r="U8536" s="9" t="s">
        <v>290</v>
      </c>
      <c r="X8536" s="9">
        <f>INDEX(SLA_Policy!$D$2:$D$5,MATCH(F8536,SLA_Policy!$A$2:$A$5,0))</f>
        <v>72</v>
      </c>
      <c r="Y8536" s="9" t="str">
        <f>IF(E8536="Cancelled","Excluded",IF(D8536="",IF((SLA_Policy!$B$8-B8536)*24&gt;X8536,"Open - Breached","Open - On Track"),IF((D8536-B8536)*24&lt;=X8536,"Met","Breached")))</f>
        <v>Met</v>
      </c>
    </row>
    <row r="8537" spans="1:25" x14ac:dyDescent="0.25">
      <c r="A8537" s="9" t="s">
        <v>12793</v>
      </c>
      <c r="B8537" s="23">
        <v>46163.563194444498</v>
      </c>
      <c r="C8537" s="23">
        <v>46163.572222222203</v>
      </c>
      <c r="D8537" s="23">
        <v>46164.588194444397</v>
      </c>
      <c r="E8537" s="9" t="s">
        <v>212</v>
      </c>
      <c r="F8537" s="9" t="s">
        <v>188</v>
      </c>
      <c r="G8537" s="9" t="s">
        <v>213</v>
      </c>
      <c r="H8537" s="9" t="s">
        <v>164</v>
      </c>
      <c r="I8537" s="9" t="s">
        <v>339</v>
      </c>
      <c r="J8537" s="9" t="s">
        <v>340</v>
      </c>
      <c r="K8537" s="9" t="s">
        <v>246</v>
      </c>
      <c r="L8537" s="9" t="s">
        <v>270</v>
      </c>
      <c r="M8537" s="9" t="s">
        <v>1502</v>
      </c>
      <c r="N8537" s="9" t="s">
        <v>198</v>
      </c>
      <c r="O8537" s="9" t="s">
        <v>180</v>
      </c>
      <c r="P8537" s="9" t="s">
        <v>278</v>
      </c>
      <c r="Q8537" s="9" t="s">
        <v>219</v>
      </c>
      <c r="R8537" s="9">
        <v>0</v>
      </c>
      <c r="S8537" s="9">
        <v>9</v>
      </c>
      <c r="T8537" s="9" t="s">
        <v>343</v>
      </c>
      <c r="U8537" s="9" t="s">
        <v>248</v>
      </c>
      <c r="W8537" s="9">
        <v>5</v>
      </c>
      <c r="X8537" s="9">
        <f>INDEX(SLA_Policy!$D$2:$D$5,MATCH(F8537,SLA_Policy!$A$2:$A$5,0))</f>
        <v>72</v>
      </c>
      <c r="Y8537" s="9" t="str">
        <f>IF(E8537="Cancelled","Excluded",IF(D8537="",IF((SLA_Policy!$B$8-B8537)*24&gt;X8537,"Open - Breached","Open - On Track"),IF((D8537-B8537)*24&lt;=X8537,"Met","Breached")))</f>
        <v>Met</v>
      </c>
    </row>
    <row r="8538" spans="1:25" x14ac:dyDescent="0.25">
      <c r="A8538" s="9" t="s">
        <v>12794</v>
      </c>
      <c r="B8538" s="23">
        <v>46163.565277777801</v>
      </c>
      <c r="C8538" s="23">
        <v>46163.592361111099</v>
      </c>
      <c r="D8538" s="23">
        <v>46164.505555555603</v>
      </c>
      <c r="E8538" s="9" t="s">
        <v>212</v>
      </c>
      <c r="F8538" s="9" t="s">
        <v>189</v>
      </c>
      <c r="G8538" s="9" t="s">
        <v>236</v>
      </c>
      <c r="H8538" s="9" t="s">
        <v>161</v>
      </c>
      <c r="I8538" s="9" t="s">
        <v>237</v>
      </c>
      <c r="J8538" s="9" t="s">
        <v>238</v>
      </c>
      <c r="K8538" s="9" t="s">
        <v>246</v>
      </c>
      <c r="L8538" s="9" t="s">
        <v>270</v>
      </c>
      <c r="M8538" s="9" t="s">
        <v>7213</v>
      </c>
      <c r="N8538" s="9" t="s">
        <v>196</v>
      </c>
      <c r="O8538" s="9" t="s">
        <v>177</v>
      </c>
      <c r="P8538" s="9" t="s">
        <v>457</v>
      </c>
      <c r="Q8538" s="9" t="s">
        <v>219</v>
      </c>
      <c r="R8538" s="9">
        <v>0</v>
      </c>
      <c r="S8538" s="9">
        <v>6</v>
      </c>
      <c r="U8538" s="9" t="s">
        <v>242</v>
      </c>
      <c r="X8538" s="9">
        <f>INDEX(SLA_Policy!$D$2:$D$5,MATCH(F8538,SLA_Policy!$A$2:$A$5,0))</f>
        <v>120</v>
      </c>
      <c r="Y8538" s="9" t="str">
        <f>IF(E8538="Cancelled","Excluded",IF(D8538="",IF((SLA_Policy!$B$8-B8538)*24&gt;X8538,"Open - Breached","Open - On Track"),IF((D8538-B8538)*24&lt;=X8538,"Met","Breached")))</f>
        <v>Met</v>
      </c>
    </row>
    <row r="8539" spans="1:25" x14ac:dyDescent="0.25">
      <c r="A8539" s="9" t="s">
        <v>12795</v>
      </c>
      <c r="B8539" s="23">
        <v>46163.613888888904</v>
      </c>
      <c r="C8539" s="23">
        <v>46163.617361111101</v>
      </c>
      <c r="D8539" s="23">
        <v>46164.386111111096</v>
      </c>
      <c r="E8539" s="9" t="s">
        <v>212</v>
      </c>
      <c r="F8539" s="9" t="s">
        <v>188</v>
      </c>
      <c r="G8539" s="9" t="s">
        <v>213</v>
      </c>
      <c r="H8539" s="9" t="s">
        <v>167</v>
      </c>
      <c r="I8539" s="9" t="s">
        <v>536</v>
      </c>
      <c r="J8539" s="9" t="s">
        <v>2931</v>
      </c>
      <c r="K8539" s="9" t="s">
        <v>262</v>
      </c>
      <c r="L8539" s="9" t="s">
        <v>226</v>
      </c>
      <c r="M8539" s="9" t="s">
        <v>2074</v>
      </c>
      <c r="N8539" s="9" t="s">
        <v>198</v>
      </c>
      <c r="O8539" s="9" t="s">
        <v>180</v>
      </c>
      <c r="P8539" s="9" t="s">
        <v>368</v>
      </c>
      <c r="Q8539" s="9" t="s">
        <v>219</v>
      </c>
      <c r="R8539" s="9">
        <v>0</v>
      </c>
      <c r="S8539" s="9">
        <v>38</v>
      </c>
      <c r="T8539" s="9" t="s">
        <v>220</v>
      </c>
      <c r="U8539" s="9" t="s">
        <v>266</v>
      </c>
      <c r="X8539" s="9">
        <f>INDEX(SLA_Policy!$D$2:$D$5,MATCH(F8539,SLA_Policy!$A$2:$A$5,0))</f>
        <v>72</v>
      </c>
      <c r="Y8539" s="9" t="str">
        <f>IF(E8539="Cancelled","Excluded",IF(D8539="",IF((SLA_Policy!$B$8-B8539)*24&gt;X8539,"Open - Breached","Open - On Track"),IF((D8539-B8539)*24&lt;=X8539,"Met","Breached")))</f>
        <v>Met</v>
      </c>
    </row>
    <row r="8540" spans="1:25" x14ac:dyDescent="0.25">
      <c r="A8540" s="9" t="s">
        <v>12796</v>
      </c>
      <c r="B8540" s="23">
        <v>46163.6340277778</v>
      </c>
      <c r="C8540" s="23">
        <v>46163.6430555556</v>
      </c>
      <c r="D8540" s="23">
        <v>46163.6694444444</v>
      </c>
      <c r="E8540" s="9" t="s">
        <v>212</v>
      </c>
      <c r="F8540" s="9" t="s">
        <v>188</v>
      </c>
      <c r="G8540" s="9" t="s">
        <v>213</v>
      </c>
      <c r="H8540" s="9" t="s">
        <v>162</v>
      </c>
      <c r="I8540" s="9" t="s">
        <v>393</v>
      </c>
      <c r="J8540" s="9" t="s">
        <v>3397</v>
      </c>
      <c r="K8540" s="9" t="s">
        <v>239</v>
      </c>
      <c r="L8540" s="9" t="s">
        <v>226</v>
      </c>
      <c r="M8540" s="9" t="s">
        <v>2659</v>
      </c>
      <c r="N8540" s="9" t="s">
        <v>198</v>
      </c>
      <c r="O8540" s="9" t="s">
        <v>116</v>
      </c>
      <c r="P8540" s="9" t="s">
        <v>551</v>
      </c>
      <c r="Q8540" s="9" t="s">
        <v>219</v>
      </c>
      <c r="R8540" s="9">
        <v>0</v>
      </c>
      <c r="S8540" s="9">
        <v>17</v>
      </c>
      <c r="U8540" s="9" t="s">
        <v>290</v>
      </c>
      <c r="X8540" s="9">
        <f>INDEX(SLA_Policy!$D$2:$D$5,MATCH(F8540,SLA_Policy!$A$2:$A$5,0))</f>
        <v>72</v>
      </c>
      <c r="Y8540" s="9" t="str">
        <f>IF(E8540="Cancelled","Excluded",IF(D8540="",IF((SLA_Policy!$B$8-B8540)*24&gt;X8540,"Open - Breached","Open - On Track"),IF((D8540-B8540)*24&lt;=X8540,"Met","Breached")))</f>
        <v>Met</v>
      </c>
    </row>
    <row r="8541" spans="1:25" x14ac:dyDescent="0.25">
      <c r="A8541" s="9" t="s">
        <v>12797</v>
      </c>
      <c r="B8541" s="23">
        <v>46163.643750000003</v>
      </c>
      <c r="C8541" s="23">
        <v>46163.648611111101</v>
      </c>
      <c r="D8541" s="23">
        <v>46164.3125</v>
      </c>
      <c r="E8541" s="9" t="s">
        <v>212</v>
      </c>
      <c r="F8541" s="9" t="s">
        <v>188</v>
      </c>
      <c r="G8541" s="9" t="s">
        <v>236</v>
      </c>
      <c r="H8541" s="9" t="s">
        <v>164</v>
      </c>
      <c r="I8541" s="9" t="s">
        <v>421</v>
      </c>
      <c r="J8541" s="9" t="s">
        <v>778</v>
      </c>
      <c r="K8541" s="9" t="s">
        <v>262</v>
      </c>
      <c r="L8541" s="9" t="s">
        <v>226</v>
      </c>
      <c r="M8541" s="9" t="s">
        <v>6193</v>
      </c>
      <c r="N8541" s="9" t="s">
        <v>199</v>
      </c>
      <c r="O8541" s="9" t="s">
        <v>116</v>
      </c>
      <c r="P8541" s="9" t="s">
        <v>590</v>
      </c>
      <c r="Q8541" s="9" t="s">
        <v>219</v>
      </c>
      <c r="R8541" s="9">
        <v>0</v>
      </c>
      <c r="S8541" s="9">
        <v>24</v>
      </c>
      <c r="T8541" s="9" t="s">
        <v>343</v>
      </c>
      <c r="U8541" s="9" t="s">
        <v>242</v>
      </c>
      <c r="X8541" s="9">
        <f>INDEX(SLA_Policy!$D$2:$D$5,MATCH(F8541,SLA_Policy!$A$2:$A$5,0))</f>
        <v>72</v>
      </c>
      <c r="Y8541" s="9" t="str">
        <f>IF(E8541="Cancelled","Excluded",IF(D8541="",IF((SLA_Policy!$B$8-B8541)*24&gt;X8541,"Open - Breached","Open - On Track"),IF((D8541-B8541)*24&lt;=X8541,"Met","Breached")))</f>
        <v>Met</v>
      </c>
    </row>
    <row r="8542" spans="1:25" x14ac:dyDescent="0.25">
      <c r="A8542" s="9" t="s">
        <v>12798</v>
      </c>
      <c r="B8542" s="23">
        <v>46163.703472222202</v>
      </c>
      <c r="C8542" s="23">
        <v>46163.708333333299</v>
      </c>
      <c r="D8542" s="23">
        <v>46164.359722222202</v>
      </c>
      <c r="E8542" s="9" t="s">
        <v>212</v>
      </c>
      <c r="F8542" s="9" t="s">
        <v>188</v>
      </c>
      <c r="G8542" s="9" t="s">
        <v>213</v>
      </c>
      <c r="H8542" s="9" t="s">
        <v>162</v>
      </c>
      <c r="I8542" s="9" t="s">
        <v>244</v>
      </c>
      <c r="J8542" s="9" t="s">
        <v>12799</v>
      </c>
      <c r="K8542" s="9" t="s">
        <v>303</v>
      </c>
      <c r="L8542" s="9" t="s">
        <v>104</v>
      </c>
      <c r="M8542" s="9" t="s">
        <v>2293</v>
      </c>
      <c r="N8542" s="9" t="s">
        <v>198</v>
      </c>
      <c r="O8542" s="9" t="s">
        <v>179</v>
      </c>
      <c r="P8542" s="9" t="s">
        <v>264</v>
      </c>
      <c r="Q8542" s="9" t="s">
        <v>219</v>
      </c>
      <c r="R8542" s="9">
        <v>0</v>
      </c>
      <c r="S8542" s="9">
        <v>45</v>
      </c>
      <c r="U8542" s="9" t="s">
        <v>266</v>
      </c>
      <c r="X8542" s="9">
        <f>INDEX(SLA_Policy!$D$2:$D$5,MATCH(F8542,SLA_Policy!$A$2:$A$5,0))</f>
        <v>72</v>
      </c>
      <c r="Y8542" s="9" t="str">
        <f>IF(E8542="Cancelled","Excluded",IF(D8542="",IF((SLA_Policy!$B$8-B8542)*24&gt;X8542,"Open - Breached","Open - On Track"),IF((D8542-B8542)*24&lt;=X8542,"Met","Breached")))</f>
        <v>Met</v>
      </c>
    </row>
    <row r="8543" spans="1:25" x14ac:dyDescent="0.25">
      <c r="A8543" s="9" t="s">
        <v>12800</v>
      </c>
      <c r="B8543" s="23">
        <v>46163.748611111099</v>
      </c>
      <c r="C8543" s="23">
        <v>46163.756249999999</v>
      </c>
      <c r="D8543" s="23">
        <v>46163.765277777798</v>
      </c>
      <c r="E8543" s="9" t="s">
        <v>212</v>
      </c>
      <c r="F8543" s="9" t="s">
        <v>188</v>
      </c>
      <c r="G8543" s="9" t="s">
        <v>213</v>
      </c>
      <c r="H8543" s="9" t="s">
        <v>161</v>
      </c>
      <c r="I8543" s="9" t="s">
        <v>454</v>
      </c>
      <c r="J8543" s="9" t="s">
        <v>6028</v>
      </c>
      <c r="K8543" s="9" t="s">
        <v>262</v>
      </c>
      <c r="L8543" s="9" t="s">
        <v>282</v>
      </c>
      <c r="M8543" s="9" t="s">
        <v>3106</v>
      </c>
      <c r="N8543" s="9" t="s">
        <v>198</v>
      </c>
      <c r="O8543" s="9" t="s">
        <v>116</v>
      </c>
      <c r="P8543" s="9" t="s">
        <v>574</v>
      </c>
      <c r="Q8543" s="9" t="s">
        <v>219</v>
      </c>
      <c r="R8543" s="9">
        <v>0</v>
      </c>
      <c r="S8543" s="9">
        <v>2</v>
      </c>
      <c r="U8543" s="9" t="s">
        <v>221</v>
      </c>
      <c r="X8543" s="9">
        <f>INDEX(SLA_Policy!$D$2:$D$5,MATCH(F8543,SLA_Policy!$A$2:$A$5,0))</f>
        <v>72</v>
      </c>
      <c r="Y8543" s="9" t="str">
        <f>IF(E8543="Cancelled","Excluded",IF(D8543="",IF((SLA_Policy!$B$8-B8543)*24&gt;X8543,"Open - Breached","Open - On Track"),IF((D8543-B8543)*24&lt;=X8543,"Met","Breached")))</f>
        <v>Met</v>
      </c>
    </row>
    <row r="8544" spans="1:25" x14ac:dyDescent="0.25">
      <c r="A8544" s="9" t="s">
        <v>12801</v>
      </c>
      <c r="B8544" s="23">
        <v>46163.770833333299</v>
      </c>
      <c r="C8544" s="23">
        <v>46164.301388888904</v>
      </c>
      <c r="D8544" s="23">
        <v>46164.7277777778</v>
      </c>
      <c r="E8544" s="9" t="s">
        <v>212</v>
      </c>
      <c r="F8544" s="9" t="s">
        <v>189</v>
      </c>
      <c r="G8544" s="9" t="s">
        <v>213</v>
      </c>
      <c r="H8544" s="9" t="s">
        <v>164</v>
      </c>
      <c r="I8544" s="9" t="s">
        <v>260</v>
      </c>
      <c r="J8544" s="9" t="s">
        <v>2270</v>
      </c>
      <c r="K8544" s="9" t="s">
        <v>410</v>
      </c>
      <c r="L8544" s="9" t="s">
        <v>282</v>
      </c>
      <c r="M8544" s="9" t="s">
        <v>962</v>
      </c>
      <c r="N8544" s="9" t="s">
        <v>196</v>
      </c>
      <c r="O8544" s="9" t="s">
        <v>179</v>
      </c>
      <c r="P8544" s="9" t="s">
        <v>264</v>
      </c>
      <c r="Q8544" s="9" t="s">
        <v>219</v>
      </c>
      <c r="R8544" s="9">
        <v>0</v>
      </c>
      <c r="S8544" s="9">
        <v>23</v>
      </c>
      <c r="T8544" s="9" t="s">
        <v>265</v>
      </c>
      <c r="U8544" s="9" t="s">
        <v>290</v>
      </c>
      <c r="X8544" s="9">
        <f>INDEX(SLA_Policy!$D$2:$D$5,MATCH(F8544,SLA_Policy!$A$2:$A$5,0))</f>
        <v>120</v>
      </c>
      <c r="Y8544" s="9" t="str">
        <f>IF(E8544="Cancelled","Excluded",IF(D8544="",IF((SLA_Policy!$B$8-B8544)*24&gt;X8544,"Open - Breached","Open - On Track"),IF((D8544-B8544)*24&lt;=X8544,"Met","Breached")))</f>
        <v>Met</v>
      </c>
    </row>
    <row r="8545" spans="1:25" x14ac:dyDescent="0.25">
      <c r="A8545" s="9" t="s">
        <v>12802</v>
      </c>
      <c r="B8545" s="23">
        <v>46163.783333333296</v>
      </c>
      <c r="C8545" s="23">
        <v>46164.360416666699</v>
      </c>
      <c r="D8545" s="23">
        <v>46164.388888888898</v>
      </c>
      <c r="E8545" s="9" t="s">
        <v>212</v>
      </c>
      <c r="F8545" s="9" t="s">
        <v>189</v>
      </c>
      <c r="G8545" s="9" t="s">
        <v>236</v>
      </c>
      <c r="H8545" s="9" t="s">
        <v>164</v>
      </c>
      <c r="I8545" s="9" t="s">
        <v>421</v>
      </c>
      <c r="J8545" s="9" t="s">
        <v>2690</v>
      </c>
      <c r="K8545" s="9" t="s">
        <v>246</v>
      </c>
      <c r="L8545" s="9" t="s">
        <v>216</v>
      </c>
      <c r="M8545" s="9" t="s">
        <v>3457</v>
      </c>
      <c r="N8545" s="9" t="s">
        <v>197</v>
      </c>
      <c r="O8545" s="9" t="s">
        <v>116</v>
      </c>
      <c r="P8545" s="9" t="s">
        <v>295</v>
      </c>
      <c r="Q8545" s="9" t="s">
        <v>219</v>
      </c>
      <c r="R8545" s="9">
        <v>0</v>
      </c>
      <c r="S8545" s="9">
        <v>15</v>
      </c>
      <c r="T8545" s="9" t="s">
        <v>343</v>
      </c>
      <c r="U8545" s="9" t="s">
        <v>242</v>
      </c>
      <c r="W8545" s="9">
        <v>4</v>
      </c>
      <c r="X8545" s="9">
        <f>INDEX(SLA_Policy!$D$2:$D$5,MATCH(F8545,SLA_Policy!$A$2:$A$5,0))</f>
        <v>120</v>
      </c>
      <c r="Y8545" s="9" t="str">
        <f>IF(E8545="Cancelled","Excluded",IF(D8545="",IF((SLA_Policy!$B$8-B8545)*24&gt;X8545,"Open - Breached","Open - On Track"),IF((D8545-B8545)*24&lt;=X8545,"Met","Breached")))</f>
        <v>Met</v>
      </c>
    </row>
    <row r="8546" spans="1:25" x14ac:dyDescent="0.25">
      <c r="A8546" s="9" t="s">
        <v>12803</v>
      </c>
      <c r="B8546" s="23">
        <v>46163.827777777798</v>
      </c>
      <c r="C8546" s="23">
        <v>46164.313194444498</v>
      </c>
      <c r="D8546" s="23">
        <v>46164.320833333302</v>
      </c>
      <c r="E8546" s="9" t="s">
        <v>212</v>
      </c>
      <c r="F8546" s="9" t="s">
        <v>189</v>
      </c>
      <c r="G8546" s="9" t="s">
        <v>213</v>
      </c>
      <c r="H8546" s="9" t="s">
        <v>161</v>
      </c>
      <c r="I8546" s="9" t="s">
        <v>389</v>
      </c>
      <c r="J8546" s="9" t="s">
        <v>2335</v>
      </c>
      <c r="K8546" s="9" t="s">
        <v>246</v>
      </c>
      <c r="L8546" s="9" t="s">
        <v>226</v>
      </c>
      <c r="M8546" s="9" t="s">
        <v>1947</v>
      </c>
      <c r="N8546" s="9" t="s">
        <v>200</v>
      </c>
      <c r="O8546" s="9" t="s">
        <v>116</v>
      </c>
      <c r="P8546" s="9" t="s">
        <v>258</v>
      </c>
      <c r="Q8546" s="9" t="s">
        <v>219</v>
      </c>
      <c r="R8546" s="9">
        <v>0</v>
      </c>
      <c r="S8546" s="9">
        <v>9</v>
      </c>
      <c r="U8546" s="9" t="s">
        <v>221</v>
      </c>
      <c r="X8546" s="9">
        <f>INDEX(SLA_Policy!$D$2:$D$5,MATCH(F8546,SLA_Policy!$A$2:$A$5,0))</f>
        <v>120</v>
      </c>
      <c r="Y8546" s="9" t="str">
        <f>IF(E8546="Cancelled","Excluded",IF(D8546="",IF((SLA_Policy!$B$8-B8546)*24&gt;X8546,"Open - Breached","Open - On Track"),IF((D8546-B8546)*24&lt;=X8546,"Met","Breached")))</f>
        <v>Met</v>
      </c>
    </row>
    <row r="8547" spans="1:25" x14ac:dyDescent="0.25">
      <c r="A8547" s="9" t="s">
        <v>12804</v>
      </c>
      <c r="B8547" s="23">
        <v>46163.867361111101</v>
      </c>
      <c r="C8547" s="23">
        <v>46164.309027777803</v>
      </c>
      <c r="D8547" s="23">
        <v>46164.339583333298</v>
      </c>
      <c r="E8547" s="9" t="s">
        <v>212</v>
      </c>
      <c r="F8547" s="9" t="s">
        <v>188</v>
      </c>
      <c r="G8547" s="9" t="s">
        <v>213</v>
      </c>
      <c r="H8547" s="9" t="s">
        <v>162</v>
      </c>
      <c r="I8547" s="9" t="s">
        <v>345</v>
      </c>
      <c r="J8547" s="9" t="s">
        <v>5443</v>
      </c>
      <c r="K8547" s="9" t="s">
        <v>246</v>
      </c>
      <c r="L8547" s="9" t="s">
        <v>311</v>
      </c>
      <c r="M8547" s="9" t="s">
        <v>1531</v>
      </c>
      <c r="N8547" s="9" t="s">
        <v>198</v>
      </c>
      <c r="O8547" s="9" t="s">
        <v>179</v>
      </c>
      <c r="P8547" s="9" t="s">
        <v>284</v>
      </c>
      <c r="Q8547" s="9" t="s">
        <v>219</v>
      </c>
      <c r="R8547" s="9">
        <v>0</v>
      </c>
      <c r="S8547" s="9">
        <v>23</v>
      </c>
      <c r="U8547" s="9" t="s">
        <v>376</v>
      </c>
      <c r="X8547" s="9">
        <f>INDEX(SLA_Policy!$D$2:$D$5,MATCH(F8547,SLA_Policy!$A$2:$A$5,0))</f>
        <v>72</v>
      </c>
      <c r="Y8547" s="9" t="str">
        <f>IF(E8547="Cancelled","Excluded",IF(D8547="",IF((SLA_Policy!$B$8-B8547)*24&gt;X8547,"Open - Breached","Open - On Track"),IF((D8547-B8547)*24&lt;=X8547,"Met","Breached")))</f>
        <v>Met</v>
      </c>
    </row>
    <row r="8548" spans="1:25" x14ac:dyDescent="0.25">
      <c r="A8548" s="9" t="s">
        <v>12805</v>
      </c>
      <c r="B8548" s="23">
        <v>46164.252777777801</v>
      </c>
      <c r="C8548" s="23">
        <v>46164.258333333302</v>
      </c>
      <c r="D8548" s="23">
        <v>46164.785416666702</v>
      </c>
      <c r="E8548" s="9" t="s">
        <v>212</v>
      </c>
      <c r="F8548" s="9" t="s">
        <v>187</v>
      </c>
      <c r="G8548" s="9" t="s">
        <v>213</v>
      </c>
      <c r="H8548" s="9" t="s">
        <v>88</v>
      </c>
      <c r="I8548" s="9" t="s">
        <v>486</v>
      </c>
      <c r="J8548" s="9" t="s">
        <v>10800</v>
      </c>
      <c r="K8548" s="9" t="s">
        <v>225</v>
      </c>
      <c r="L8548" s="9" t="s">
        <v>104</v>
      </c>
      <c r="M8548" s="9" t="s">
        <v>3171</v>
      </c>
      <c r="N8548" s="9" t="s">
        <v>197</v>
      </c>
      <c r="O8548" s="9" t="s">
        <v>178</v>
      </c>
      <c r="P8548" s="9" t="s">
        <v>272</v>
      </c>
      <c r="Q8548" s="9" t="s">
        <v>273</v>
      </c>
      <c r="R8548" s="9">
        <v>0</v>
      </c>
      <c r="S8548" s="9">
        <v>46</v>
      </c>
      <c r="U8548" s="9" t="s">
        <v>290</v>
      </c>
      <c r="X8548" s="9">
        <f>INDEX(SLA_Policy!$D$2:$D$5,MATCH(F8548,SLA_Policy!$A$2:$A$5,0))</f>
        <v>8</v>
      </c>
      <c r="Y8548" s="9" t="str">
        <f>IF(E8548="Cancelled","Excluded",IF(D8548="",IF((SLA_Policy!$B$8-B8548)*24&gt;X8548,"Open - Breached","Open - On Track"),IF((D8548-B8548)*24&lt;=X8548,"Met","Breached")))</f>
        <v>Breached</v>
      </c>
    </row>
    <row r="8549" spans="1:25" x14ac:dyDescent="0.25">
      <c r="A8549" s="9" t="s">
        <v>12806</v>
      </c>
      <c r="B8549" s="23">
        <v>46164.308333333298</v>
      </c>
      <c r="C8549" s="23">
        <v>46164.309027777803</v>
      </c>
      <c r="D8549" s="23">
        <v>46164.379861111098</v>
      </c>
      <c r="E8549" s="9" t="s">
        <v>212</v>
      </c>
      <c r="F8549" s="9" t="s">
        <v>186</v>
      </c>
      <c r="G8549" s="9" t="s">
        <v>213</v>
      </c>
      <c r="H8549" s="9" t="s">
        <v>88</v>
      </c>
      <c r="I8549" s="9" t="s">
        <v>486</v>
      </c>
      <c r="J8549" s="9" t="s">
        <v>487</v>
      </c>
      <c r="K8549" s="9" t="s">
        <v>225</v>
      </c>
      <c r="L8549" s="9" t="s">
        <v>216</v>
      </c>
      <c r="M8549" s="9" t="s">
        <v>3667</v>
      </c>
      <c r="N8549" s="9" t="s">
        <v>198</v>
      </c>
      <c r="O8549" s="9" t="s">
        <v>178</v>
      </c>
      <c r="P8549" s="9" t="s">
        <v>414</v>
      </c>
      <c r="Q8549" s="9" t="s">
        <v>273</v>
      </c>
      <c r="R8549" s="9">
        <v>0</v>
      </c>
      <c r="S8549" s="9">
        <v>125</v>
      </c>
      <c r="U8549" s="9" t="s">
        <v>140</v>
      </c>
      <c r="V8549" s="9" t="s">
        <v>12807</v>
      </c>
      <c r="W8549" s="9">
        <v>5</v>
      </c>
      <c r="X8549" s="9">
        <f>INDEX(SLA_Policy!$D$2:$D$5,MATCH(F8549,SLA_Policy!$A$2:$A$5,0))</f>
        <v>4</v>
      </c>
      <c r="Y8549" s="9" t="str">
        <f>IF(E8549="Cancelled","Excluded",IF(D8549="",IF((SLA_Policy!$B$8-B8549)*24&gt;X8549,"Open - Breached","Open - On Track"),IF((D8549-B8549)*24&lt;=X8549,"Met","Breached")))</f>
        <v>Met</v>
      </c>
    </row>
    <row r="8550" spans="1:25" x14ac:dyDescent="0.25">
      <c r="A8550" s="9" t="s">
        <v>12808</v>
      </c>
      <c r="B8550" s="23">
        <v>46164.3125</v>
      </c>
      <c r="C8550" s="23">
        <v>46164.354166666701</v>
      </c>
      <c r="D8550" s="23">
        <v>46164.754861111098</v>
      </c>
      <c r="E8550" s="9" t="s">
        <v>212</v>
      </c>
      <c r="F8550" s="9" t="s">
        <v>188</v>
      </c>
      <c r="G8550" s="9" t="s">
        <v>236</v>
      </c>
      <c r="H8550" s="9" t="s">
        <v>161</v>
      </c>
      <c r="I8550" s="9" t="s">
        <v>237</v>
      </c>
      <c r="J8550" s="9" t="s">
        <v>3666</v>
      </c>
      <c r="K8550" s="9" t="s">
        <v>215</v>
      </c>
      <c r="L8550" s="9" t="s">
        <v>216</v>
      </c>
      <c r="M8550" s="9" t="s">
        <v>2728</v>
      </c>
      <c r="N8550" s="9" t="s">
        <v>196</v>
      </c>
      <c r="O8550" s="9" t="s">
        <v>177</v>
      </c>
      <c r="P8550" s="9" t="s">
        <v>457</v>
      </c>
      <c r="Q8550" s="9" t="s">
        <v>219</v>
      </c>
      <c r="R8550" s="9">
        <v>0</v>
      </c>
      <c r="S8550" s="9">
        <v>41</v>
      </c>
      <c r="U8550" s="9" t="s">
        <v>242</v>
      </c>
      <c r="X8550" s="9">
        <f>INDEX(SLA_Policy!$D$2:$D$5,MATCH(F8550,SLA_Policy!$A$2:$A$5,0))</f>
        <v>72</v>
      </c>
      <c r="Y8550" s="9" t="str">
        <f>IF(E8550="Cancelled","Excluded",IF(D8550="",IF((SLA_Policy!$B$8-B8550)*24&gt;X8550,"Open - Breached","Open - On Track"),IF((D8550-B8550)*24&lt;=X8550,"Met","Breached")))</f>
        <v>Met</v>
      </c>
    </row>
    <row r="8551" spans="1:25" x14ac:dyDescent="0.25">
      <c r="A8551" s="9" t="s">
        <v>12809</v>
      </c>
      <c r="B8551" s="23">
        <v>46164.336111111101</v>
      </c>
      <c r="C8551" s="23">
        <v>46164.375694444498</v>
      </c>
      <c r="D8551" s="23">
        <v>46164.71875</v>
      </c>
      <c r="E8551" s="9" t="s">
        <v>212</v>
      </c>
      <c r="F8551" s="9" t="s">
        <v>188</v>
      </c>
      <c r="G8551" s="9" t="s">
        <v>213</v>
      </c>
      <c r="H8551" s="9" t="s">
        <v>165</v>
      </c>
      <c r="I8551" s="9" t="s">
        <v>2034</v>
      </c>
      <c r="J8551" s="9" t="s">
        <v>12810</v>
      </c>
      <c r="K8551" s="9" t="s">
        <v>246</v>
      </c>
      <c r="L8551" s="9" t="s">
        <v>311</v>
      </c>
      <c r="M8551" s="9" t="s">
        <v>800</v>
      </c>
      <c r="N8551" s="9" t="s">
        <v>196</v>
      </c>
      <c r="O8551" s="9" t="s">
        <v>176</v>
      </c>
      <c r="P8551" s="9" t="s">
        <v>228</v>
      </c>
      <c r="Q8551" s="9" t="s">
        <v>219</v>
      </c>
      <c r="R8551" s="9">
        <v>0</v>
      </c>
      <c r="S8551" s="9">
        <v>28</v>
      </c>
      <c r="U8551" s="9" t="s">
        <v>290</v>
      </c>
      <c r="W8551" s="9">
        <v>5</v>
      </c>
      <c r="X8551" s="9">
        <f>INDEX(SLA_Policy!$D$2:$D$5,MATCH(F8551,SLA_Policy!$A$2:$A$5,0))</f>
        <v>72</v>
      </c>
      <c r="Y8551" s="9" t="str">
        <f>IF(E8551="Cancelled","Excluded",IF(D8551="",IF((SLA_Policy!$B$8-B8551)*24&gt;X8551,"Open - Breached","Open - On Track"),IF((D8551-B8551)*24&lt;=X8551,"Met","Breached")))</f>
        <v>Met</v>
      </c>
    </row>
    <row r="8552" spans="1:25" x14ac:dyDescent="0.25">
      <c r="A8552" s="9" t="s">
        <v>12811</v>
      </c>
      <c r="B8552" s="23">
        <v>46164.338194444397</v>
      </c>
      <c r="C8552" s="23">
        <v>46164.413194444503</v>
      </c>
      <c r="D8552" s="23">
        <v>46170.721527777801</v>
      </c>
      <c r="E8552" s="9" t="s">
        <v>212</v>
      </c>
      <c r="F8552" s="9" t="s">
        <v>188</v>
      </c>
      <c r="G8552" s="9" t="s">
        <v>213</v>
      </c>
      <c r="H8552" s="9" t="s">
        <v>88</v>
      </c>
      <c r="I8552" s="9" t="s">
        <v>486</v>
      </c>
      <c r="J8552" s="9" t="s">
        <v>527</v>
      </c>
      <c r="K8552" s="9" t="s">
        <v>225</v>
      </c>
      <c r="L8552" s="9" t="s">
        <v>371</v>
      </c>
      <c r="M8552" s="9" t="s">
        <v>4245</v>
      </c>
      <c r="N8552" s="9" t="s">
        <v>197</v>
      </c>
      <c r="O8552" s="9" t="s">
        <v>178</v>
      </c>
      <c r="P8552" s="9" t="s">
        <v>321</v>
      </c>
      <c r="Q8552" s="9" t="s">
        <v>219</v>
      </c>
      <c r="R8552" s="9">
        <v>0</v>
      </c>
      <c r="S8552" s="9">
        <v>62</v>
      </c>
      <c r="U8552" s="9" t="s">
        <v>140</v>
      </c>
      <c r="V8552" s="9" t="s">
        <v>12807</v>
      </c>
      <c r="X8552" s="9">
        <f>INDEX(SLA_Policy!$D$2:$D$5,MATCH(F8552,SLA_Policy!$A$2:$A$5,0))</f>
        <v>72</v>
      </c>
      <c r="Y8552" s="9" t="str">
        <f>IF(E8552="Cancelled","Excluded",IF(D8552="",IF((SLA_Policy!$B$8-B8552)*24&gt;X8552,"Open - Breached","Open - On Track"),IF((D8552-B8552)*24&lt;=X8552,"Met","Breached")))</f>
        <v>Breached</v>
      </c>
    </row>
    <row r="8553" spans="1:25" x14ac:dyDescent="0.25">
      <c r="A8553" s="9" t="s">
        <v>12812</v>
      </c>
      <c r="B8553" s="23">
        <v>46164.340972222199</v>
      </c>
      <c r="C8553" s="23">
        <v>46164.342361111099</v>
      </c>
      <c r="D8553" s="23">
        <v>46164.55</v>
      </c>
      <c r="E8553" s="9" t="s">
        <v>212</v>
      </c>
      <c r="F8553" s="9" t="s">
        <v>188</v>
      </c>
      <c r="G8553" s="9" t="s">
        <v>213</v>
      </c>
      <c r="H8553" s="9" t="s">
        <v>88</v>
      </c>
      <c r="I8553" s="9" t="s">
        <v>486</v>
      </c>
      <c r="J8553" s="9" t="s">
        <v>487</v>
      </c>
      <c r="K8553" s="9" t="s">
        <v>225</v>
      </c>
      <c r="L8553" s="9" t="s">
        <v>351</v>
      </c>
      <c r="M8553" s="9" t="s">
        <v>4049</v>
      </c>
      <c r="N8553" s="9" t="s">
        <v>198</v>
      </c>
      <c r="O8553" s="9" t="s">
        <v>178</v>
      </c>
      <c r="P8553" s="9" t="s">
        <v>272</v>
      </c>
      <c r="Q8553" s="9" t="s">
        <v>219</v>
      </c>
      <c r="R8553" s="9">
        <v>0</v>
      </c>
      <c r="S8553" s="9">
        <v>66</v>
      </c>
      <c r="U8553" s="9" t="s">
        <v>140</v>
      </c>
      <c r="V8553" s="9" t="s">
        <v>12807</v>
      </c>
      <c r="W8553" s="9">
        <v>4</v>
      </c>
      <c r="X8553" s="9">
        <f>INDEX(SLA_Policy!$D$2:$D$5,MATCH(F8553,SLA_Policy!$A$2:$A$5,0))</f>
        <v>72</v>
      </c>
      <c r="Y8553" s="9" t="str">
        <f>IF(E8553="Cancelled","Excluded",IF(D8553="",IF((SLA_Policy!$B$8-B8553)*24&gt;X8553,"Open - Breached","Open - On Track"),IF((D8553-B8553)*24&lt;=X8553,"Met","Breached")))</f>
        <v>Met</v>
      </c>
    </row>
    <row r="8554" spans="1:25" x14ac:dyDescent="0.25">
      <c r="A8554" s="9" t="s">
        <v>12813</v>
      </c>
      <c r="B8554" s="23">
        <v>46164.35</v>
      </c>
      <c r="C8554" s="23">
        <v>46164.387499999997</v>
      </c>
      <c r="D8554" s="23">
        <v>46168.383333333302</v>
      </c>
      <c r="E8554" s="9" t="s">
        <v>212</v>
      </c>
      <c r="F8554" s="9" t="s">
        <v>188</v>
      </c>
      <c r="G8554" s="9" t="s">
        <v>213</v>
      </c>
      <c r="H8554" s="9" t="s">
        <v>167</v>
      </c>
      <c r="I8554" s="9" t="s">
        <v>362</v>
      </c>
      <c r="J8554" s="9" t="s">
        <v>2694</v>
      </c>
      <c r="K8554" s="9" t="s">
        <v>276</v>
      </c>
      <c r="L8554" s="9" t="s">
        <v>270</v>
      </c>
      <c r="M8554" s="9" t="s">
        <v>6504</v>
      </c>
      <c r="N8554" s="9" t="s">
        <v>196</v>
      </c>
      <c r="O8554" s="9" t="s">
        <v>116</v>
      </c>
      <c r="P8554" s="9" t="s">
        <v>590</v>
      </c>
      <c r="Q8554" s="9" t="s">
        <v>219</v>
      </c>
      <c r="R8554" s="9">
        <v>0</v>
      </c>
      <c r="S8554" s="9">
        <v>51</v>
      </c>
      <c r="U8554" s="9" t="s">
        <v>290</v>
      </c>
      <c r="X8554" s="9">
        <f>INDEX(SLA_Policy!$D$2:$D$5,MATCH(F8554,SLA_Policy!$A$2:$A$5,0))</f>
        <v>72</v>
      </c>
      <c r="Y8554" s="9" t="str">
        <f>IF(E8554="Cancelled","Excluded",IF(D8554="",IF((SLA_Policy!$B$8-B8554)*24&gt;X8554,"Open - Breached","Open - On Track"),IF((D8554-B8554)*24&lt;=X8554,"Met","Breached")))</f>
        <v>Breached</v>
      </c>
    </row>
    <row r="8555" spans="1:25" x14ac:dyDescent="0.25">
      <c r="A8555" s="9" t="s">
        <v>12814</v>
      </c>
      <c r="B8555" s="23">
        <v>46164.359027777798</v>
      </c>
      <c r="C8555" s="23">
        <v>46164.400694444397</v>
      </c>
      <c r="D8555" s="23">
        <v>46168.352083333302</v>
      </c>
      <c r="E8555" s="9" t="s">
        <v>212</v>
      </c>
      <c r="F8555" s="9" t="s">
        <v>188</v>
      </c>
      <c r="G8555" s="9" t="s">
        <v>213</v>
      </c>
      <c r="H8555" s="9" t="s">
        <v>88</v>
      </c>
      <c r="I8555" s="9" t="s">
        <v>486</v>
      </c>
      <c r="J8555" s="9" t="s">
        <v>12815</v>
      </c>
      <c r="K8555" s="9" t="s">
        <v>225</v>
      </c>
      <c r="L8555" s="9" t="s">
        <v>216</v>
      </c>
      <c r="M8555" s="9" t="s">
        <v>1240</v>
      </c>
      <c r="N8555" s="9" t="s">
        <v>196</v>
      </c>
      <c r="O8555" s="9" t="s">
        <v>178</v>
      </c>
      <c r="P8555" s="9" t="s">
        <v>321</v>
      </c>
      <c r="Q8555" s="9" t="s">
        <v>273</v>
      </c>
      <c r="R8555" s="9">
        <v>0</v>
      </c>
      <c r="S8555" s="9">
        <v>37</v>
      </c>
      <c r="U8555" s="9" t="s">
        <v>140</v>
      </c>
      <c r="V8555" s="9" t="s">
        <v>12807</v>
      </c>
      <c r="X8555" s="9">
        <f>INDEX(SLA_Policy!$D$2:$D$5,MATCH(F8555,SLA_Policy!$A$2:$A$5,0))</f>
        <v>72</v>
      </c>
      <c r="Y8555" s="9" t="str">
        <f>IF(E8555="Cancelled","Excluded",IF(D8555="",IF((SLA_Policy!$B$8-B8555)*24&gt;X8555,"Open - Breached","Open - On Track"),IF((D8555-B8555)*24&lt;=X8555,"Met","Breached")))</f>
        <v>Breached</v>
      </c>
    </row>
    <row r="8556" spans="1:25" x14ac:dyDescent="0.25">
      <c r="A8556" s="9" t="s">
        <v>12816</v>
      </c>
      <c r="B8556" s="23">
        <v>46164.362500000003</v>
      </c>
      <c r="C8556" s="23">
        <v>46164.368055555598</v>
      </c>
      <c r="D8556" s="23">
        <v>46164.456944444399</v>
      </c>
      <c r="E8556" s="9" t="s">
        <v>212</v>
      </c>
      <c r="F8556" s="9" t="s">
        <v>188</v>
      </c>
      <c r="G8556" s="9" t="s">
        <v>213</v>
      </c>
      <c r="H8556" s="9" t="s">
        <v>167</v>
      </c>
      <c r="I8556" s="9" t="s">
        <v>684</v>
      </c>
      <c r="J8556" s="9" t="s">
        <v>4481</v>
      </c>
      <c r="K8556" s="9" t="s">
        <v>225</v>
      </c>
      <c r="L8556" s="9" t="s">
        <v>216</v>
      </c>
      <c r="M8556" s="9" t="s">
        <v>1246</v>
      </c>
      <c r="N8556" s="9" t="s">
        <v>196</v>
      </c>
      <c r="O8556" s="9" t="s">
        <v>116</v>
      </c>
      <c r="P8556" s="9" t="s">
        <v>551</v>
      </c>
      <c r="Q8556" s="9" t="s">
        <v>219</v>
      </c>
      <c r="R8556" s="9">
        <v>0</v>
      </c>
      <c r="S8556" s="9">
        <v>34</v>
      </c>
      <c r="U8556" s="9" t="s">
        <v>290</v>
      </c>
      <c r="X8556" s="9">
        <f>INDEX(SLA_Policy!$D$2:$D$5,MATCH(F8556,SLA_Policy!$A$2:$A$5,0))</f>
        <v>72</v>
      </c>
      <c r="Y8556" s="9" t="str">
        <f>IF(E8556="Cancelled","Excluded",IF(D8556="",IF((SLA_Policy!$B$8-B8556)*24&gt;X8556,"Open - Breached","Open - On Track"),IF((D8556-B8556)*24&lt;=X8556,"Met","Breached")))</f>
        <v>Met</v>
      </c>
    </row>
    <row r="8557" spans="1:25" x14ac:dyDescent="0.25">
      <c r="A8557" s="9" t="s">
        <v>12817</v>
      </c>
      <c r="B8557" s="23">
        <v>46164.366666666698</v>
      </c>
      <c r="C8557" s="23">
        <v>46164.488888888904</v>
      </c>
      <c r="D8557" s="23">
        <v>46168.384722222203</v>
      </c>
      <c r="E8557" s="9" t="s">
        <v>212</v>
      </c>
      <c r="F8557" s="9" t="s">
        <v>189</v>
      </c>
      <c r="G8557" s="9" t="s">
        <v>236</v>
      </c>
      <c r="H8557" s="9" t="s">
        <v>162</v>
      </c>
      <c r="I8557" s="9" t="s">
        <v>280</v>
      </c>
      <c r="J8557" s="9" t="s">
        <v>5124</v>
      </c>
      <c r="K8557" s="9" t="s">
        <v>239</v>
      </c>
      <c r="L8557" s="9" t="s">
        <v>351</v>
      </c>
      <c r="M8557" s="9" t="s">
        <v>4336</v>
      </c>
      <c r="N8557" s="9" t="s">
        <v>196</v>
      </c>
      <c r="O8557" s="9" t="s">
        <v>179</v>
      </c>
      <c r="P8557" s="9" t="s">
        <v>284</v>
      </c>
      <c r="Q8557" s="9" t="s">
        <v>219</v>
      </c>
      <c r="R8557" s="9">
        <v>0</v>
      </c>
      <c r="S8557" s="9">
        <v>18</v>
      </c>
      <c r="U8557" s="9" t="s">
        <v>242</v>
      </c>
      <c r="X8557" s="9">
        <f>INDEX(SLA_Policy!$D$2:$D$5,MATCH(F8557,SLA_Policy!$A$2:$A$5,0))</f>
        <v>120</v>
      </c>
      <c r="Y8557" s="9" t="str">
        <f>IF(E8557="Cancelled","Excluded",IF(D8557="",IF((SLA_Policy!$B$8-B8557)*24&gt;X8557,"Open - Breached","Open - On Track"),IF((D8557-B8557)*24&lt;=X8557,"Met","Breached")))</f>
        <v>Met</v>
      </c>
    </row>
    <row r="8558" spans="1:25" x14ac:dyDescent="0.25">
      <c r="A8558" s="9" t="s">
        <v>12818</v>
      </c>
      <c r="B8558" s="23">
        <v>46164.386111111096</v>
      </c>
      <c r="C8558" s="23">
        <v>46164.388888888898</v>
      </c>
      <c r="D8558" s="23">
        <v>46164.640277777798</v>
      </c>
      <c r="E8558" s="9" t="s">
        <v>212</v>
      </c>
      <c r="F8558" s="9" t="s">
        <v>188</v>
      </c>
      <c r="G8558" s="9" t="s">
        <v>213</v>
      </c>
      <c r="H8558" s="9" t="s">
        <v>167</v>
      </c>
      <c r="I8558" s="9" t="s">
        <v>362</v>
      </c>
      <c r="J8558" s="9" t="s">
        <v>1099</v>
      </c>
      <c r="K8558" s="9" t="s">
        <v>303</v>
      </c>
      <c r="L8558" s="9" t="s">
        <v>216</v>
      </c>
      <c r="M8558" s="9" t="s">
        <v>647</v>
      </c>
      <c r="N8558" s="9" t="s">
        <v>200</v>
      </c>
      <c r="O8558" s="9" t="s">
        <v>116</v>
      </c>
      <c r="P8558" s="9" t="s">
        <v>590</v>
      </c>
      <c r="Q8558" s="9" t="s">
        <v>219</v>
      </c>
      <c r="R8558" s="9">
        <v>0</v>
      </c>
      <c r="S8558" s="9">
        <v>38</v>
      </c>
      <c r="U8558" s="9" t="s">
        <v>248</v>
      </c>
      <c r="X8558" s="9">
        <f>INDEX(SLA_Policy!$D$2:$D$5,MATCH(F8558,SLA_Policy!$A$2:$A$5,0))</f>
        <v>72</v>
      </c>
      <c r="Y8558" s="9" t="str">
        <f>IF(E8558="Cancelled","Excluded",IF(D8558="",IF((SLA_Policy!$B$8-B8558)*24&gt;X8558,"Open - Breached","Open - On Track"),IF((D8558-B8558)*24&lt;=X8558,"Met","Breached")))</f>
        <v>Met</v>
      </c>
    </row>
    <row r="8559" spans="1:25" x14ac:dyDescent="0.25">
      <c r="A8559" s="9" t="s">
        <v>12819</v>
      </c>
      <c r="B8559" s="23">
        <v>46164.386805555601</v>
      </c>
      <c r="C8559" s="23">
        <v>46164.409027777801</v>
      </c>
      <c r="D8559" s="23">
        <v>46169.364583333299</v>
      </c>
      <c r="E8559" s="9" t="s">
        <v>212</v>
      </c>
      <c r="F8559" s="9" t="s">
        <v>188</v>
      </c>
      <c r="G8559" s="9" t="s">
        <v>213</v>
      </c>
      <c r="H8559" s="9" t="s">
        <v>163</v>
      </c>
      <c r="I8559" s="9" t="s">
        <v>405</v>
      </c>
      <c r="J8559" s="9" t="s">
        <v>1760</v>
      </c>
      <c r="K8559" s="9" t="s">
        <v>303</v>
      </c>
      <c r="L8559" s="9" t="s">
        <v>216</v>
      </c>
      <c r="M8559" s="9" t="s">
        <v>6624</v>
      </c>
      <c r="N8559" s="9" t="s">
        <v>196</v>
      </c>
      <c r="O8559" s="9" t="s">
        <v>176</v>
      </c>
      <c r="P8559" s="9" t="s">
        <v>419</v>
      </c>
      <c r="Q8559" s="9" t="s">
        <v>219</v>
      </c>
      <c r="R8559" s="9">
        <v>1</v>
      </c>
      <c r="S8559" s="9">
        <v>13</v>
      </c>
      <c r="U8559" s="9" t="s">
        <v>230</v>
      </c>
      <c r="X8559" s="9">
        <f>INDEX(SLA_Policy!$D$2:$D$5,MATCH(F8559,SLA_Policy!$A$2:$A$5,0))</f>
        <v>72</v>
      </c>
      <c r="Y8559" s="9" t="str">
        <f>IF(E8559="Cancelled","Excluded",IF(D8559="",IF((SLA_Policy!$B$8-B8559)*24&gt;X8559,"Open - Breached","Open - On Track"),IF((D8559-B8559)*24&lt;=X8559,"Met","Breached")))</f>
        <v>Breached</v>
      </c>
    </row>
    <row r="8560" spans="1:25" x14ac:dyDescent="0.25">
      <c r="A8560" s="9" t="s">
        <v>12820</v>
      </c>
      <c r="B8560" s="23">
        <v>46164.388888888898</v>
      </c>
      <c r="C8560" s="23">
        <v>46164.391666666699</v>
      </c>
      <c r="D8560" s="23">
        <v>46164.492361111101</v>
      </c>
      <c r="E8560" s="9" t="s">
        <v>212</v>
      </c>
      <c r="F8560" s="9" t="s">
        <v>189</v>
      </c>
      <c r="G8560" s="9" t="s">
        <v>213</v>
      </c>
      <c r="H8560" s="9" t="s">
        <v>161</v>
      </c>
      <c r="I8560" s="9" t="s">
        <v>389</v>
      </c>
      <c r="J8560" s="9" t="s">
        <v>1581</v>
      </c>
      <c r="K8560" s="9" t="s">
        <v>246</v>
      </c>
      <c r="L8560" s="9" t="s">
        <v>311</v>
      </c>
      <c r="M8560" s="9" t="s">
        <v>2212</v>
      </c>
      <c r="N8560" s="9" t="s">
        <v>198</v>
      </c>
      <c r="O8560" s="9" t="s">
        <v>116</v>
      </c>
      <c r="P8560" s="9" t="s">
        <v>258</v>
      </c>
      <c r="Q8560" s="9" t="s">
        <v>219</v>
      </c>
      <c r="R8560" s="9">
        <v>0</v>
      </c>
      <c r="S8560" s="9">
        <v>4</v>
      </c>
      <c r="U8560" s="9" t="s">
        <v>290</v>
      </c>
      <c r="X8560" s="9">
        <f>INDEX(SLA_Policy!$D$2:$D$5,MATCH(F8560,SLA_Policy!$A$2:$A$5,0))</f>
        <v>120</v>
      </c>
      <c r="Y8560" s="9" t="str">
        <f>IF(E8560="Cancelled","Excluded",IF(D8560="",IF((SLA_Policy!$B$8-B8560)*24&gt;X8560,"Open - Breached","Open - On Track"),IF((D8560-B8560)*24&lt;=X8560,"Met","Breached")))</f>
        <v>Met</v>
      </c>
    </row>
    <row r="8561" spans="1:25" x14ac:dyDescent="0.25">
      <c r="A8561" s="9" t="s">
        <v>12821</v>
      </c>
      <c r="B8561" s="23">
        <v>46164.4</v>
      </c>
      <c r="C8561" s="23">
        <v>46164.413194444503</v>
      </c>
      <c r="D8561" s="23">
        <v>46168.410416666702</v>
      </c>
      <c r="E8561" s="9" t="s">
        <v>212</v>
      </c>
      <c r="F8561" s="9" t="s">
        <v>188</v>
      </c>
      <c r="G8561" s="9" t="s">
        <v>213</v>
      </c>
      <c r="H8561" s="9" t="s">
        <v>163</v>
      </c>
      <c r="I8561" s="9" t="s">
        <v>223</v>
      </c>
      <c r="J8561" s="9" t="s">
        <v>4216</v>
      </c>
      <c r="K8561" s="9" t="s">
        <v>246</v>
      </c>
      <c r="L8561" s="9" t="s">
        <v>311</v>
      </c>
      <c r="M8561" s="9" t="s">
        <v>1509</v>
      </c>
      <c r="N8561" s="9" t="s">
        <v>198</v>
      </c>
      <c r="O8561" s="9" t="s">
        <v>176</v>
      </c>
      <c r="P8561" s="9" t="s">
        <v>419</v>
      </c>
      <c r="Q8561" s="9" t="s">
        <v>219</v>
      </c>
      <c r="R8561" s="9">
        <v>0</v>
      </c>
      <c r="S8561" s="9">
        <v>84</v>
      </c>
      <c r="T8561" s="9" t="s">
        <v>136</v>
      </c>
      <c r="U8561" s="9" t="s">
        <v>376</v>
      </c>
      <c r="W8561" s="9">
        <v>5</v>
      </c>
      <c r="X8561" s="9">
        <f>INDEX(SLA_Policy!$D$2:$D$5,MATCH(F8561,SLA_Policy!$A$2:$A$5,0))</f>
        <v>72</v>
      </c>
      <c r="Y8561" s="9" t="str">
        <f>IF(E8561="Cancelled","Excluded",IF(D8561="",IF((SLA_Policy!$B$8-B8561)*24&gt;X8561,"Open - Breached","Open - On Track"),IF((D8561-B8561)*24&lt;=X8561,"Met","Breached")))</f>
        <v>Breached</v>
      </c>
    </row>
    <row r="8562" spans="1:25" x14ac:dyDescent="0.25">
      <c r="A8562" s="9" t="s">
        <v>12822</v>
      </c>
      <c r="B8562" s="23">
        <v>46164.405555555597</v>
      </c>
      <c r="C8562" s="23">
        <v>46164.429861111101</v>
      </c>
      <c r="D8562" s="23">
        <v>46164.590972222199</v>
      </c>
      <c r="E8562" s="9" t="s">
        <v>212</v>
      </c>
      <c r="F8562" s="9" t="s">
        <v>188</v>
      </c>
      <c r="G8562" s="9" t="s">
        <v>236</v>
      </c>
      <c r="H8562" s="9" t="s">
        <v>161</v>
      </c>
      <c r="I8562" s="9" t="s">
        <v>237</v>
      </c>
      <c r="J8562" s="9" t="s">
        <v>775</v>
      </c>
      <c r="K8562" s="9" t="s">
        <v>303</v>
      </c>
      <c r="L8562" s="9" t="s">
        <v>104</v>
      </c>
      <c r="M8562" s="9" t="s">
        <v>803</v>
      </c>
      <c r="N8562" s="9" t="s">
        <v>196</v>
      </c>
      <c r="O8562" s="9" t="s">
        <v>177</v>
      </c>
      <c r="P8562" s="9" t="s">
        <v>457</v>
      </c>
      <c r="Q8562" s="9" t="s">
        <v>219</v>
      </c>
      <c r="R8562" s="9">
        <v>0</v>
      </c>
      <c r="S8562" s="9">
        <v>26</v>
      </c>
      <c r="U8562" s="9" t="s">
        <v>242</v>
      </c>
      <c r="W8562" s="9">
        <v>5</v>
      </c>
      <c r="X8562" s="9">
        <f>INDEX(SLA_Policy!$D$2:$D$5,MATCH(F8562,SLA_Policy!$A$2:$A$5,0))</f>
        <v>72</v>
      </c>
      <c r="Y8562" s="9" t="str">
        <f>IF(E8562="Cancelled","Excluded",IF(D8562="",IF((SLA_Policy!$B$8-B8562)*24&gt;X8562,"Open - Breached","Open - On Track"),IF((D8562-B8562)*24&lt;=X8562,"Met","Breached")))</f>
        <v>Met</v>
      </c>
    </row>
    <row r="8563" spans="1:25" x14ac:dyDescent="0.25">
      <c r="A8563" s="9" t="s">
        <v>12823</v>
      </c>
      <c r="B8563" s="23">
        <v>46164.421527777798</v>
      </c>
      <c r="C8563" s="23">
        <v>46164.458333333299</v>
      </c>
      <c r="D8563" s="23">
        <v>46164.555555555598</v>
      </c>
      <c r="E8563" s="9" t="s">
        <v>212</v>
      </c>
      <c r="F8563" s="9" t="s">
        <v>187</v>
      </c>
      <c r="G8563" s="9" t="s">
        <v>213</v>
      </c>
      <c r="H8563" s="9" t="s">
        <v>88</v>
      </c>
      <c r="I8563" s="9" t="s">
        <v>486</v>
      </c>
      <c r="J8563" s="9" t="s">
        <v>1664</v>
      </c>
      <c r="K8563" s="9" t="s">
        <v>225</v>
      </c>
      <c r="L8563" s="9" t="s">
        <v>293</v>
      </c>
      <c r="M8563" s="9" t="s">
        <v>1637</v>
      </c>
      <c r="N8563" s="9" t="s">
        <v>196</v>
      </c>
      <c r="O8563" s="9" t="s">
        <v>178</v>
      </c>
      <c r="P8563" s="9" t="s">
        <v>272</v>
      </c>
      <c r="Q8563" s="9" t="s">
        <v>273</v>
      </c>
      <c r="R8563" s="9">
        <v>0</v>
      </c>
      <c r="S8563" s="9">
        <v>48</v>
      </c>
      <c r="U8563" s="9" t="s">
        <v>140</v>
      </c>
      <c r="V8563" s="9" t="s">
        <v>12807</v>
      </c>
      <c r="X8563" s="9">
        <f>INDEX(SLA_Policy!$D$2:$D$5,MATCH(F8563,SLA_Policy!$A$2:$A$5,0))</f>
        <v>8</v>
      </c>
      <c r="Y8563" s="9" t="str">
        <f>IF(E8563="Cancelled","Excluded",IF(D8563="",IF((SLA_Policy!$B$8-B8563)*24&gt;X8563,"Open - Breached","Open - On Track"),IF((D8563-B8563)*24&lt;=X8563,"Met","Breached")))</f>
        <v>Met</v>
      </c>
    </row>
    <row r="8564" spans="1:25" x14ac:dyDescent="0.25">
      <c r="A8564" s="9" t="s">
        <v>12824</v>
      </c>
      <c r="B8564" s="23">
        <v>46164.440277777801</v>
      </c>
      <c r="C8564" s="23">
        <v>46164.509722222203</v>
      </c>
      <c r="D8564" s="23">
        <v>46168.3840277778</v>
      </c>
      <c r="E8564" s="9" t="s">
        <v>212</v>
      </c>
      <c r="F8564" s="9" t="s">
        <v>189</v>
      </c>
      <c r="G8564" s="9" t="s">
        <v>213</v>
      </c>
      <c r="H8564" s="9" t="s">
        <v>88</v>
      </c>
      <c r="I8564" s="9" t="s">
        <v>486</v>
      </c>
      <c r="J8564" s="9" t="s">
        <v>527</v>
      </c>
      <c r="K8564" s="9" t="s">
        <v>225</v>
      </c>
      <c r="L8564" s="9" t="s">
        <v>293</v>
      </c>
      <c r="M8564" s="9" t="s">
        <v>4240</v>
      </c>
      <c r="N8564" s="9" t="s">
        <v>197</v>
      </c>
      <c r="O8564" s="9" t="s">
        <v>178</v>
      </c>
      <c r="P8564" s="9" t="s">
        <v>360</v>
      </c>
      <c r="Q8564" s="9" t="s">
        <v>219</v>
      </c>
      <c r="R8564" s="9">
        <v>0</v>
      </c>
      <c r="S8564" s="9">
        <v>17</v>
      </c>
      <c r="U8564" s="9" t="s">
        <v>140</v>
      </c>
      <c r="V8564" s="9" t="s">
        <v>12807</v>
      </c>
      <c r="X8564" s="9">
        <f>INDEX(SLA_Policy!$D$2:$D$5,MATCH(F8564,SLA_Policy!$A$2:$A$5,0))</f>
        <v>120</v>
      </c>
      <c r="Y8564" s="9" t="str">
        <f>IF(E8564="Cancelled","Excluded",IF(D8564="",IF((SLA_Policy!$B$8-B8564)*24&gt;X8564,"Open - Breached","Open - On Track"),IF((D8564-B8564)*24&lt;=X8564,"Met","Breached")))</f>
        <v>Met</v>
      </c>
    </row>
    <row r="8565" spans="1:25" x14ac:dyDescent="0.25">
      <c r="A8565" s="9" t="s">
        <v>12825</v>
      </c>
      <c r="B8565" s="23">
        <v>46164.440972222197</v>
      </c>
      <c r="C8565" s="23">
        <v>46164.469444444498</v>
      </c>
      <c r="D8565" s="23">
        <v>46168.340277777803</v>
      </c>
      <c r="E8565" s="9" t="s">
        <v>212</v>
      </c>
      <c r="F8565" s="9" t="s">
        <v>189</v>
      </c>
      <c r="G8565" s="9" t="s">
        <v>236</v>
      </c>
      <c r="H8565" s="9" t="s">
        <v>167</v>
      </c>
      <c r="I8565" s="9" t="s">
        <v>255</v>
      </c>
      <c r="J8565" s="9" t="s">
        <v>12826</v>
      </c>
      <c r="K8565" s="9" t="s">
        <v>246</v>
      </c>
      <c r="L8565" s="9" t="s">
        <v>216</v>
      </c>
      <c r="M8565" s="9" t="s">
        <v>900</v>
      </c>
      <c r="N8565" s="9" t="s">
        <v>196</v>
      </c>
      <c r="O8565" s="9" t="s">
        <v>176</v>
      </c>
      <c r="P8565" s="9" t="s">
        <v>330</v>
      </c>
      <c r="Q8565" s="9" t="s">
        <v>219</v>
      </c>
      <c r="R8565" s="9">
        <v>0</v>
      </c>
      <c r="S8565" s="9">
        <v>17</v>
      </c>
      <c r="U8565" s="9" t="s">
        <v>242</v>
      </c>
      <c r="W8565" s="9">
        <v>5</v>
      </c>
      <c r="X8565" s="9">
        <f>INDEX(SLA_Policy!$D$2:$D$5,MATCH(F8565,SLA_Policy!$A$2:$A$5,0))</f>
        <v>120</v>
      </c>
      <c r="Y8565" s="9" t="str">
        <f>IF(E8565="Cancelled","Excluded",IF(D8565="",IF((SLA_Policy!$B$8-B8565)*24&gt;X8565,"Open - Breached","Open - On Track"),IF((D8565-B8565)*24&lt;=X8565,"Met","Breached")))</f>
        <v>Met</v>
      </c>
    </row>
    <row r="8566" spans="1:25" x14ac:dyDescent="0.25">
      <c r="A8566" s="9" t="s">
        <v>12827</v>
      </c>
      <c r="B8566" s="23">
        <v>46164.447916666701</v>
      </c>
      <c r="C8566" s="23">
        <v>46164.460416666698</v>
      </c>
      <c r="D8566" s="23">
        <v>46168.382638888899</v>
      </c>
      <c r="E8566" s="9" t="s">
        <v>212</v>
      </c>
      <c r="F8566" s="9" t="s">
        <v>188</v>
      </c>
      <c r="G8566" s="9" t="s">
        <v>236</v>
      </c>
      <c r="H8566" s="9" t="s">
        <v>167</v>
      </c>
      <c r="I8566" s="9" t="s">
        <v>255</v>
      </c>
      <c r="J8566" s="9" t="s">
        <v>12828</v>
      </c>
      <c r="K8566" s="9" t="s">
        <v>215</v>
      </c>
      <c r="L8566" s="9" t="s">
        <v>282</v>
      </c>
      <c r="M8566" s="9" t="s">
        <v>5053</v>
      </c>
      <c r="N8566" s="9" t="s">
        <v>196</v>
      </c>
      <c r="O8566" s="9" t="s">
        <v>176</v>
      </c>
      <c r="P8566" s="9" t="s">
        <v>330</v>
      </c>
      <c r="Q8566" s="9" t="s">
        <v>219</v>
      </c>
      <c r="R8566" s="9">
        <v>0</v>
      </c>
      <c r="S8566" s="9">
        <v>31</v>
      </c>
      <c r="U8566" s="9" t="s">
        <v>242</v>
      </c>
      <c r="W8566" s="9">
        <v>3</v>
      </c>
      <c r="X8566" s="9">
        <f>INDEX(SLA_Policy!$D$2:$D$5,MATCH(F8566,SLA_Policy!$A$2:$A$5,0))</f>
        <v>72</v>
      </c>
      <c r="Y8566" s="9" t="str">
        <f>IF(E8566="Cancelled","Excluded",IF(D8566="",IF((SLA_Policy!$B$8-B8566)*24&gt;X8566,"Open - Breached","Open - On Track"),IF((D8566-B8566)*24&lt;=X8566,"Met","Breached")))</f>
        <v>Breached</v>
      </c>
    </row>
    <row r="8567" spans="1:25" x14ac:dyDescent="0.25">
      <c r="A8567" s="9" t="s">
        <v>12829</v>
      </c>
      <c r="B8567" s="23">
        <v>46164.447916666701</v>
      </c>
      <c r="C8567" s="23">
        <v>46164.45</v>
      </c>
      <c r="D8567" s="23">
        <v>46164.545138888898</v>
      </c>
      <c r="E8567" s="9" t="s">
        <v>212</v>
      </c>
      <c r="F8567" s="9" t="s">
        <v>188</v>
      </c>
      <c r="G8567" s="9" t="s">
        <v>213</v>
      </c>
      <c r="H8567" s="9" t="s">
        <v>88</v>
      </c>
      <c r="I8567" s="9" t="s">
        <v>486</v>
      </c>
      <c r="J8567" s="9" t="s">
        <v>12830</v>
      </c>
      <c r="K8567" s="9" t="s">
        <v>225</v>
      </c>
      <c r="L8567" s="9" t="s">
        <v>270</v>
      </c>
      <c r="M8567" s="9" t="s">
        <v>10759</v>
      </c>
      <c r="N8567" s="9" t="s">
        <v>199</v>
      </c>
      <c r="O8567" s="9" t="s">
        <v>178</v>
      </c>
      <c r="P8567" s="9" t="s">
        <v>272</v>
      </c>
      <c r="Q8567" s="9" t="s">
        <v>219</v>
      </c>
      <c r="R8567" s="9">
        <v>0</v>
      </c>
      <c r="S8567" s="9">
        <v>58</v>
      </c>
      <c r="U8567" s="9" t="s">
        <v>140</v>
      </c>
      <c r="V8567" s="9" t="s">
        <v>12807</v>
      </c>
      <c r="X8567" s="9">
        <f>INDEX(SLA_Policy!$D$2:$D$5,MATCH(F8567,SLA_Policy!$A$2:$A$5,0))</f>
        <v>72</v>
      </c>
      <c r="Y8567" s="9" t="str">
        <f>IF(E8567="Cancelled","Excluded",IF(D8567="",IF((SLA_Policy!$B$8-B8567)*24&gt;X8567,"Open - Breached","Open - On Track"),IF((D8567-B8567)*24&lt;=X8567,"Met","Breached")))</f>
        <v>Met</v>
      </c>
    </row>
    <row r="8568" spans="1:25" x14ac:dyDescent="0.25">
      <c r="A8568" s="9" t="s">
        <v>12831</v>
      </c>
      <c r="B8568" s="23">
        <v>46164.457638888904</v>
      </c>
      <c r="C8568" s="23">
        <v>46164.496527777803</v>
      </c>
      <c r="D8568" s="23">
        <v>46168.3305555556</v>
      </c>
      <c r="E8568" s="9" t="s">
        <v>212</v>
      </c>
      <c r="F8568" s="9" t="s">
        <v>188</v>
      </c>
      <c r="G8568" s="9" t="s">
        <v>236</v>
      </c>
      <c r="H8568" s="9" t="s">
        <v>163</v>
      </c>
      <c r="I8568" s="9" t="s">
        <v>315</v>
      </c>
      <c r="J8568" s="9" t="s">
        <v>475</v>
      </c>
      <c r="K8568" s="9" t="s">
        <v>246</v>
      </c>
      <c r="L8568" s="9" t="s">
        <v>216</v>
      </c>
      <c r="M8568" s="9" t="s">
        <v>6642</v>
      </c>
      <c r="N8568" s="9" t="s">
        <v>196</v>
      </c>
      <c r="O8568" s="9" t="s">
        <v>180</v>
      </c>
      <c r="P8568" s="9" t="s">
        <v>318</v>
      </c>
      <c r="Q8568" s="9" t="s">
        <v>219</v>
      </c>
      <c r="R8568" s="9">
        <v>0</v>
      </c>
      <c r="S8568" s="9">
        <v>140</v>
      </c>
      <c r="T8568" s="9" t="s">
        <v>229</v>
      </c>
      <c r="U8568" s="9" t="s">
        <v>242</v>
      </c>
      <c r="X8568" s="9">
        <f>INDEX(SLA_Policy!$D$2:$D$5,MATCH(F8568,SLA_Policy!$A$2:$A$5,0))</f>
        <v>72</v>
      </c>
      <c r="Y8568" s="9" t="str">
        <f>IF(E8568="Cancelled","Excluded",IF(D8568="",IF((SLA_Policy!$B$8-B8568)*24&gt;X8568,"Open - Breached","Open - On Track"),IF((D8568-B8568)*24&lt;=X8568,"Met","Breached")))</f>
        <v>Breached</v>
      </c>
    </row>
    <row r="8569" spans="1:25" x14ac:dyDescent="0.25">
      <c r="A8569" s="9" t="s">
        <v>12832</v>
      </c>
      <c r="B8569" s="23">
        <v>46164.462500000001</v>
      </c>
      <c r="C8569" s="23">
        <v>46164.473611111098</v>
      </c>
      <c r="D8569" s="23">
        <v>46164.602083333302</v>
      </c>
      <c r="E8569" s="9" t="s">
        <v>212</v>
      </c>
      <c r="F8569" s="9" t="s">
        <v>188</v>
      </c>
      <c r="G8569" s="9" t="s">
        <v>213</v>
      </c>
      <c r="H8569" s="9" t="s">
        <v>167</v>
      </c>
      <c r="I8569" s="9" t="s">
        <v>362</v>
      </c>
      <c r="J8569" s="9" t="s">
        <v>12833</v>
      </c>
      <c r="K8569" s="9" t="s">
        <v>215</v>
      </c>
      <c r="L8569" s="9" t="s">
        <v>293</v>
      </c>
      <c r="M8569" s="9" t="s">
        <v>6935</v>
      </c>
      <c r="N8569" s="9" t="s">
        <v>196</v>
      </c>
      <c r="O8569" s="9" t="s">
        <v>176</v>
      </c>
      <c r="P8569" s="9" t="s">
        <v>419</v>
      </c>
      <c r="Q8569" s="9" t="s">
        <v>219</v>
      </c>
      <c r="R8569" s="9">
        <v>0</v>
      </c>
      <c r="S8569" s="9">
        <v>82</v>
      </c>
      <c r="U8569" s="9" t="s">
        <v>266</v>
      </c>
      <c r="X8569" s="9">
        <f>INDEX(SLA_Policy!$D$2:$D$5,MATCH(F8569,SLA_Policy!$A$2:$A$5,0))</f>
        <v>72</v>
      </c>
      <c r="Y8569" s="9" t="str">
        <f>IF(E8569="Cancelled","Excluded",IF(D8569="",IF((SLA_Policy!$B$8-B8569)*24&gt;X8569,"Open - Breached","Open - On Track"),IF((D8569-B8569)*24&lt;=X8569,"Met","Breached")))</f>
        <v>Met</v>
      </c>
    </row>
    <row r="8570" spans="1:25" x14ac:dyDescent="0.25">
      <c r="A8570" s="9" t="s">
        <v>12834</v>
      </c>
      <c r="B8570" s="23">
        <v>46164.464583333298</v>
      </c>
      <c r="C8570" s="23">
        <v>46164.466666666704</v>
      </c>
      <c r="D8570" s="23">
        <v>46164.471527777801</v>
      </c>
      <c r="E8570" s="9" t="s">
        <v>212</v>
      </c>
      <c r="F8570" s="9" t="s">
        <v>188</v>
      </c>
      <c r="G8570" s="9" t="s">
        <v>213</v>
      </c>
      <c r="H8570" s="9" t="s">
        <v>161</v>
      </c>
      <c r="I8570" s="9" t="s">
        <v>389</v>
      </c>
      <c r="J8570" s="9" t="s">
        <v>12835</v>
      </c>
      <c r="K8570" s="9" t="s">
        <v>262</v>
      </c>
      <c r="L8570" s="9" t="s">
        <v>307</v>
      </c>
      <c r="M8570" s="9" t="s">
        <v>2895</v>
      </c>
      <c r="N8570" s="9" t="s">
        <v>198</v>
      </c>
      <c r="O8570" s="9" t="s">
        <v>116</v>
      </c>
      <c r="P8570" s="9" t="s">
        <v>342</v>
      </c>
      <c r="Q8570" s="9" t="s">
        <v>219</v>
      </c>
      <c r="R8570" s="9">
        <v>0</v>
      </c>
      <c r="S8570" s="9">
        <v>2</v>
      </c>
      <c r="U8570" s="9" t="s">
        <v>290</v>
      </c>
      <c r="X8570" s="9">
        <f>INDEX(SLA_Policy!$D$2:$D$5,MATCH(F8570,SLA_Policy!$A$2:$A$5,0))</f>
        <v>72</v>
      </c>
      <c r="Y8570" s="9" t="str">
        <f>IF(E8570="Cancelled","Excluded",IF(D8570="",IF((SLA_Policy!$B$8-B8570)*24&gt;X8570,"Open - Breached","Open - On Track"),IF((D8570-B8570)*24&lt;=X8570,"Met","Breached")))</f>
        <v>Met</v>
      </c>
    </row>
    <row r="8571" spans="1:25" x14ac:dyDescent="0.25">
      <c r="A8571" s="9" t="s">
        <v>12836</v>
      </c>
      <c r="B8571" s="23">
        <v>46164.470833333296</v>
      </c>
      <c r="C8571" s="23">
        <v>46164.479166666701</v>
      </c>
      <c r="D8571" s="23">
        <v>46164.677777777797</v>
      </c>
      <c r="E8571" s="9" t="s">
        <v>212</v>
      </c>
      <c r="F8571" s="9" t="s">
        <v>188</v>
      </c>
      <c r="G8571" s="9" t="s">
        <v>213</v>
      </c>
      <c r="H8571" s="9" t="s">
        <v>167</v>
      </c>
      <c r="I8571" s="9" t="s">
        <v>684</v>
      </c>
      <c r="J8571" s="9" t="s">
        <v>4481</v>
      </c>
      <c r="K8571" s="9" t="s">
        <v>246</v>
      </c>
      <c r="L8571" s="9" t="s">
        <v>216</v>
      </c>
      <c r="M8571" s="9" t="s">
        <v>11788</v>
      </c>
      <c r="N8571" s="9" t="s">
        <v>198</v>
      </c>
      <c r="O8571" s="9" t="s">
        <v>116</v>
      </c>
      <c r="P8571" s="9" t="s">
        <v>234</v>
      </c>
      <c r="Q8571" s="9" t="s">
        <v>219</v>
      </c>
      <c r="R8571" s="9">
        <v>1</v>
      </c>
      <c r="S8571" s="9">
        <v>15</v>
      </c>
      <c r="U8571" s="9" t="s">
        <v>376</v>
      </c>
      <c r="W8571" s="9">
        <v>3</v>
      </c>
      <c r="X8571" s="9">
        <f>INDEX(SLA_Policy!$D$2:$D$5,MATCH(F8571,SLA_Policy!$A$2:$A$5,0))</f>
        <v>72</v>
      </c>
      <c r="Y8571" s="9" t="str">
        <f>IF(E8571="Cancelled","Excluded",IF(D8571="",IF((SLA_Policy!$B$8-B8571)*24&gt;X8571,"Open - Breached","Open - On Track"),IF((D8571-B8571)*24&lt;=X8571,"Met","Breached")))</f>
        <v>Met</v>
      </c>
    </row>
    <row r="8572" spans="1:25" x14ac:dyDescent="0.25">
      <c r="A8572" s="9" t="s">
        <v>12837</v>
      </c>
      <c r="B8572" s="23">
        <v>46164.482638888898</v>
      </c>
      <c r="C8572" s="23">
        <v>46164.5756944444</v>
      </c>
      <c r="D8572" s="23">
        <v>46164.747222222199</v>
      </c>
      <c r="E8572" s="9" t="s">
        <v>212</v>
      </c>
      <c r="F8572" s="9" t="s">
        <v>188</v>
      </c>
      <c r="G8572" s="9" t="s">
        <v>213</v>
      </c>
      <c r="H8572" s="9" t="s">
        <v>163</v>
      </c>
      <c r="I8572" s="9" t="s">
        <v>223</v>
      </c>
      <c r="J8572" s="9" t="s">
        <v>7546</v>
      </c>
      <c r="K8572" s="9" t="s">
        <v>246</v>
      </c>
      <c r="L8572" s="9" t="s">
        <v>311</v>
      </c>
      <c r="M8572" s="9" t="s">
        <v>2613</v>
      </c>
      <c r="N8572" s="9" t="s">
        <v>196</v>
      </c>
      <c r="O8572" s="9" t="s">
        <v>176</v>
      </c>
      <c r="P8572" s="9" t="s">
        <v>503</v>
      </c>
      <c r="Q8572" s="9" t="s">
        <v>219</v>
      </c>
      <c r="R8572" s="9">
        <v>0</v>
      </c>
      <c r="S8572" s="9">
        <v>22</v>
      </c>
      <c r="T8572" s="9" t="s">
        <v>136</v>
      </c>
      <c r="U8572" s="9" t="s">
        <v>230</v>
      </c>
      <c r="X8572" s="9">
        <f>INDEX(SLA_Policy!$D$2:$D$5,MATCH(F8572,SLA_Policy!$A$2:$A$5,0))</f>
        <v>72</v>
      </c>
      <c r="Y8572" s="9" t="str">
        <f>IF(E8572="Cancelled","Excluded",IF(D8572="",IF((SLA_Policy!$B$8-B8572)*24&gt;X8572,"Open - Breached","Open - On Track"),IF((D8572-B8572)*24&lt;=X8572,"Met","Breached")))</f>
        <v>Met</v>
      </c>
    </row>
    <row r="8573" spans="1:25" x14ac:dyDescent="0.25">
      <c r="A8573" s="9" t="s">
        <v>12838</v>
      </c>
      <c r="B8573" s="23">
        <v>46164.484722222202</v>
      </c>
      <c r="C8573" s="23">
        <v>46164.505555555603</v>
      </c>
      <c r="D8573" s="23">
        <v>46168.352083333302</v>
      </c>
      <c r="E8573" s="9" t="s">
        <v>212</v>
      </c>
      <c r="F8573" s="9" t="s">
        <v>188</v>
      </c>
      <c r="G8573" s="9" t="s">
        <v>213</v>
      </c>
      <c r="H8573" s="9" t="s">
        <v>88</v>
      </c>
      <c r="I8573" s="9" t="s">
        <v>486</v>
      </c>
      <c r="J8573" s="9" t="s">
        <v>12839</v>
      </c>
      <c r="K8573" s="9" t="s">
        <v>225</v>
      </c>
      <c r="L8573" s="9" t="s">
        <v>371</v>
      </c>
      <c r="M8573" s="9" t="s">
        <v>9145</v>
      </c>
      <c r="N8573" s="9" t="s">
        <v>196</v>
      </c>
      <c r="O8573" s="9" t="s">
        <v>178</v>
      </c>
      <c r="P8573" s="9" t="s">
        <v>360</v>
      </c>
      <c r="Q8573" s="9" t="s">
        <v>219</v>
      </c>
      <c r="R8573" s="9">
        <v>0</v>
      </c>
      <c r="S8573" s="9">
        <v>28</v>
      </c>
      <c r="U8573" s="9" t="s">
        <v>140</v>
      </c>
      <c r="V8573" s="9" t="s">
        <v>12807</v>
      </c>
      <c r="X8573" s="9">
        <f>INDEX(SLA_Policy!$D$2:$D$5,MATCH(F8573,SLA_Policy!$A$2:$A$5,0))</f>
        <v>72</v>
      </c>
      <c r="Y8573" s="9" t="str">
        <f>IF(E8573="Cancelled","Excluded",IF(D8573="",IF((SLA_Policy!$B$8-B8573)*24&gt;X8573,"Open - Breached","Open - On Track"),IF((D8573-B8573)*24&lt;=X8573,"Met","Breached")))</f>
        <v>Breached</v>
      </c>
    </row>
    <row r="8574" spans="1:25" x14ac:dyDescent="0.25">
      <c r="A8574" s="9" t="s">
        <v>12840</v>
      </c>
      <c r="B8574" s="23">
        <v>46164.488194444399</v>
      </c>
      <c r="C8574" s="23">
        <v>46164.681944444397</v>
      </c>
      <c r="D8574" s="23">
        <v>46168.319444444503</v>
      </c>
      <c r="E8574" s="9" t="s">
        <v>212</v>
      </c>
      <c r="F8574" s="9" t="s">
        <v>189</v>
      </c>
      <c r="G8574" s="9" t="s">
        <v>213</v>
      </c>
      <c r="H8574" s="9" t="s">
        <v>167</v>
      </c>
      <c r="I8574" s="9" t="s">
        <v>362</v>
      </c>
      <c r="J8574" s="9" t="s">
        <v>12841</v>
      </c>
      <c r="K8574" s="9" t="s">
        <v>246</v>
      </c>
      <c r="L8574" s="9" t="s">
        <v>216</v>
      </c>
      <c r="M8574" s="9" t="s">
        <v>2504</v>
      </c>
      <c r="N8574" s="9" t="s">
        <v>196</v>
      </c>
      <c r="O8574" s="9" t="s">
        <v>116</v>
      </c>
      <c r="P8574" s="9" t="s">
        <v>234</v>
      </c>
      <c r="Q8574" s="9" t="s">
        <v>219</v>
      </c>
      <c r="R8574" s="9">
        <v>0</v>
      </c>
      <c r="S8574" s="9">
        <v>24</v>
      </c>
      <c r="U8574" s="9" t="s">
        <v>266</v>
      </c>
      <c r="W8574" s="9">
        <v>5</v>
      </c>
      <c r="X8574" s="9">
        <f>INDEX(SLA_Policy!$D$2:$D$5,MATCH(F8574,SLA_Policy!$A$2:$A$5,0))</f>
        <v>120</v>
      </c>
      <c r="Y8574" s="9" t="str">
        <f>IF(E8574="Cancelled","Excluded",IF(D8574="",IF((SLA_Policy!$B$8-B8574)*24&gt;X8574,"Open - Breached","Open - On Track"),IF((D8574-B8574)*24&lt;=X8574,"Met","Breached")))</f>
        <v>Met</v>
      </c>
    </row>
    <row r="8575" spans="1:25" x14ac:dyDescent="0.25">
      <c r="A8575" s="9" t="s">
        <v>12842</v>
      </c>
      <c r="B8575" s="23">
        <v>46164.492361111101</v>
      </c>
      <c r="C8575" s="23">
        <v>46164.515277777798</v>
      </c>
      <c r="D8575" s="23">
        <v>46168.352083333302</v>
      </c>
      <c r="E8575" s="9" t="s">
        <v>212</v>
      </c>
      <c r="F8575" s="9" t="s">
        <v>188</v>
      </c>
      <c r="G8575" s="9" t="s">
        <v>236</v>
      </c>
      <c r="H8575" s="9" t="s">
        <v>167</v>
      </c>
      <c r="I8575" s="9" t="s">
        <v>255</v>
      </c>
      <c r="J8575" s="9" t="s">
        <v>10091</v>
      </c>
      <c r="K8575" s="9" t="s">
        <v>303</v>
      </c>
      <c r="L8575" s="9" t="s">
        <v>395</v>
      </c>
      <c r="M8575" s="9" t="s">
        <v>2571</v>
      </c>
      <c r="N8575" s="9" t="s">
        <v>196</v>
      </c>
      <c r="O8575" s="9" t="s">
        <v>176</v>
      </c>
      <c r="P8575" s="9" t="s">
        <v>419</v>
      </c>
      <c r="Q8575" s="9" t="s">
        <v>219</v>
      </c>
      <c r="R8575" s="9">
        <v>0</v>
      </c>
      <c r="S8575" s="9">
        <v>35</v>
      </c>
      <c r="U8575" s="9" t="s">
        <v>242</v>
      </c>
      <c r="X8575" s="9">
        <f>INDEX(SLA_Policy!$D$2:$D$5,MATCH(F8575,SLA_Policy!$A$2:$A$5,0))</f>
        <v>72</v>
      </c>
      <c r="Y8575" s="9" t="str">
        <f>IF(E8575="Cancelled","Excluded",IF(D8575="",IF((SLA_Policy!$B$8-B8575)*24&gt;X8575,"Open - Breached","Open - On Track"),IF((D8575-B8575)*24&lt;=X8575,"Met","Breached")))</f>
        <v>Breached</v>
      </c>
    </row>
    <row r="8576" spans="1:25" x14ac:dyDescent="0.25">
      <c r="A8576" s="9" t="s">
        <v>12843</v>
      </c>
      <c r="B8576" s="23">
        <v>46164.494444444397</v>
      </c>
      <c r="C8576" s="23">
        <v>46164.538194444503</v>
      </c>
      <c r="D8576" s="23">
        <v>46168.375694444498</v>
      </c>
      <c r="E8576" s="9" t="s">
        <v>212</v>
      </c>
      <c r="F8576" s="9" t="s">
        <v>189</v>
      </c>
      <c r="G8576" s="9" t="s">
        <v>236</v>
      </c>
      <c r="H8576" s="9" t="s">
        <v>161</v>
      </c>
      <c r="I8576" s="9" t="s">
        <v>482</v>
      </c>
      <c r="J8576" s="9" t="s">
        <v>2529</v>
      </c>
      <c r="K8576" s="9" t="s">
        <v>303</v>
      </c>
      <c r="L8576" s="9" t="s">
        <v>216</v>
      </c>
      <c r="M8576" s="9" t="s">
        <v>2388</v>
      </c>
      <c r="N8576" s="9" t="s">
        <v>196</v>
      </c>
      <c r="O8576" s="9" t="s">
        <v>177</v>
      </c>
      <c r="P8576" s="9" t="s">
        <v>300</v>
      </c>
      <c r="Q8576" s="9" t="s">
        <v>219</v>
      </c>
      <c r="R8576" s="9">
        <v>0</v>
      </c>
      <c r="S8576" s="9">
        <v>60</v>
      </c>
      <c r="U8576" s="9" t="s">
        <v>242</v>
      </c>
      <c r="W8576" s="9">
        <v>5</v>
      </c>
      <c r="X8576" s="9">
        <f>INDEX(SLA_Policy!$D$2:$D$5,MATCH(F8576,SLA_Policy!$A$2:$A$5,0))</f>
        <v>120</v>
      </c>
      <c r="Y8576" s="9" t="str">
        <f>IF(E8576="Cancelled","Excluded",IF(D8576="",IF((SLA_Policy!$B$8-B8576)*24&gt;X8576,"Open - Breached","Open - On Track"),IF((D8576-B8576)*24&lt;=X8576,"Met","Breached")))</f>
        <v>Met</v>
      </c>
    </row>
    <row r="8577" spans="1:25" x14ac:dyDescent="0.25">
      <c r="A8577" s="9" t="s">
        <v>12844</v>
      </c>
      <c r="B8577" s="23">
        <v>46164.495138888902</v>
      </c>
      <c r="C8577" s="23">
        <v>46164.502777777801</v>
      </c>
      <c r="D8577" s="23">
        <v>46164.508333333302</v>
      </c>
      <c r="E8577" s="9" t="s">
        <v>212</v>
      </c>
      <c r="F8577" s="9" t="s">
        <v>189</v>
      </c>
      <c r="G8577" s="9" t="s">
        <v>213</v>
      </c>
      <c r="H8577" s="9" t="s">
        <v>161</v>
      </c>
      <c r="I8577" s="9" t="s">
        <v>389</v>
      </c>
      <c r="J8577" s="9" t="s">
        <v>6085</v>
      </c>
      <c r="K8577" s="9" t="s">
        <v>276</v>
      </c>
      <c r="L8577" s="9" t="s">
        <v>104</v>
      </c>
      <c r="M8577" s="9" t="s">
        <v>277</v>
      </c>
      <c r="N8577" s="9" t="s">
        <v>198</v>
      </c>
      <c r="O8577" s="9" t="s">
        <v>116</v>
      </c>
      <c r="P8577" s="9" t="s">
        <v>295</v>
      </c>
      <c r="Q8577" s="9" t="s">
        <v>219</v>
      </c>
      <c r="R8577" s="9">
        <v>0</v>
      </c>
      <c r="S8577" s="9">
        <v>7</v>
      </c>
      <c r="U8577" s="9" t="s">
        <v>290</v>
      </c>
      <c r="X8577" s="9">
        <f>INDEX(SLA_Policy!$D$2:$D$5,MATCH(F8577,SLA_Policy!$A$2:$A$5,0))</f>
        <v>120</v>
      </c>
      <c r="Y8577" s="9" t="str">
        <f>IF(E8577="Cancelled","Excluded",IF(D8577="",IF((SLA_Policy!$B$8-B8577)*24&gt;X8577,"Open - Breached","Open - On Track"),IF((D8577-B8577)*24&lt;=X8577,"Met","Breached")))</f>
        <v>Met</v>
      </c>
    </row>
    <row r="8578" spans="1:25" x14ac:dyDescent="0.25">
      <c r="A8578" s="9" t="s">
        <v>12845</v>
      </c>
      <c r="B8578" s="23">
        <v>46164.5</v>
      </c>
      <c r="C8578" s="23">
        <v>46164.506249999999</v>
      </c>
      <c r="D8578" s="23">
        <v>46168.494444444397</v>
      </c>
      <c r="E8578" s="9" t="s">
        <v>212</v>
      </c>
      <c r="F8578" s="9" t="s">
        <v>187</v>
      </c>
      <c r="G8578" s="9" t="s">
        <v>213</v>
      </c>
      <c r="H8578" s="9" t="s">
        <v>88</v>
      </c>
      <c r="I8578" s="9" t="s">
        <v>486</v>
      </c>
      <c r="J8578" s="9" t="s">
        <v>5675</v>
      </c>
      <c r="K8578" s="9" t="s">
        <v>225</v>
      </c>
      <c r="L8578" s="9" t="s">
        <v>351</v>
      </c>
      <c r="M8578" s="9" t="s">
        <v>2868</v>
      </c>
      <c r="N8578" s="9" t="s">
        <v>197</v>
      </c>
      <c r="O8578" s="9" t="s">
        <v>178</v>
      </c>
      <c r="P8578" s="9" t="s">
        <v>427</v>
      </c>
      <c r="Q8578" s="9" t="s">
        <v>273</v>
      </c>
      <c r="R8578" s="9">
        <v>1</v>
      </c>
      <c r="S8578" s="9">
        <v>189</v>
      </c>
      <c r="U8578" s="9" t="s">
        <v>140</v>
      </c>
      <c r="V8578" s="9" t="s">
        <v>12807</v>
      </c>
      <c r="X8578" s="9">
        <f>INDEX(SLA_Policy!$D$2:$D$5,MATCH(F8578,SLA_Policy!$A$2:$A$5,0))</f>
        <v>8</v>
      </c>
      <c r="Y8578" s="9" t="str">
        <f>IF(E8578="Cancelled","Excluded",IF(D8578="",IF((SLA_Policy!$B$8-B8578)*24&gt;X8578,"Open - Breached","Open - On Track"),IF((D8578-B8578)*24&lt;=X8578,"Met","Breached")))</f>
        <v>Breached</v>
      </c>
    </row>
    <row r="8579" spans="1:25" x14ac:dyDescent="0.25">
      <c r="A8579" s="9" t="s">
        <v>12846</v>
      </c>
      <c r="B8579" s="23">
        <v>46164.503472222197</v>
      </c>
      <c r="C8579" s="23">
        <v>46164.511111111096</v>
      </c>
      <c r="D8579" s="23">
        <v>46164.622222222199</v>
      </c>
      <c r="E8579" s="9" t="s">
        <v>212</v>
      </c>
      <c r="F8579" s="9" t="s">
        <v>188</v>
      </c>
      <c r="G8579" s="9" t="s">
        <v>213</v>
      </c>
      <c r="H8579" s="9" t="s">
        <v>88</v>
      </c>
      <c r="I8579" s="9" t="s">
        <v>268</v>
      </c>
      <c r="J8579" s="9" t="s">
        <v>12847</v>
      </c>
      <c r="K8579" s="9" t="s">
        <v>303</v>
      </c>
      <c r="L8579" s="9" t="s">
        <v>104</v>
      </c>
      <c r="M8579" s="9" t="s">
        <v>5262</v>
      </c>
      <c r="N8579" s="9" t="s">
        <v>196</v>
      </c>
      <c r="O8579" s="9" t="s">
        <v>178</v>
      </c>
      <c r="P8579" s="9" t="s">
        <v>360</v>
      </c>
      <c r="Q8579" s="9" t="s">
        <v>219</v>
      </c>
      <c r="R8579" s="9">
        <v>0</v>
      </c>
      <c r="S8579" s="9">
        <v>18</v>
      </c>
      <c r="T8579" s="9" t="s">
        <v>229</v>
      </c>
      <c r="U8579" s="9" t="s">
        <v>376</v>
      </c>
      <c r="X8579" s="9">
        <f>INDEX(SLA_Policy!$D$2:$D$5,MATCH(F8579,SLA_Policy!$A$2:$A$5,0))</f>
        <v>72</v>
      </c>
      <c r="Y8579" s="9" t="str">
        <f>IF(E8579="Cancelled","Excluded",IF(D8579="",IF((SLA_Policy!$B$8-B8579)*24&gt;X8579,"Open - Breached","Open - On Track"),IF((D8579-B8579)*24&lt;=X8579,"Met","Breached")))</f>
        <v>Met</v>
      </c>
    </row>
    <row r="8580" spans="1:25" x14ac:dyDescent="0.25">
      <c r="A8580" s="9" t="s">
        <v>12848</v>
      </c>
      <c r="B8580" s="23">
        <v>46164.512499999997</v>
      </c>
      <c r="C8580" s="23">
        <v>46164.650694444397</v>
      </c>
      <c r="D8580" s="23">
        <v>46171.377083333296</v>
      </c>
      <c r="E8580" s="9" t="s">
        <v>212</v>
      </c>
      <c r="F8580" s="9" t="s">
        <v>188</v>
      </c>
      <c r="G8580" s="9" t="s">
        <v>236</v>
      </c>
      <c r="H8580" s="9" t="s">
        <v>163</v>
      </c>
      <c r="I8580" s="9" t="s">
        <v>315</v>
      </c>
      <c r="J8580" s="9" t="s">
        <v>1616</v>
      </c>
      <c r="K8580" s="9" t="s">
        <v>215</v>
      </c>
      <c r="L8580" s="9" t="s">
        <v>270</v>
      </c>
      <c r="M8580" s="9" t="s">
        <v>6381</v>
      </c>
      <c r="N8580" s="9" t="s">
        <v>196</v>
      </c>
      <c r="O8580" s="9" t="s">
        <v>180</v>
      </c>
      <c r="P8580" s="9" t="s">
        <v>278</v>
      </c>
      <c r="Q8580" s="9" t="s">
        <v>219</v>
      </c>
      <c r="R8580" s="9">
        <v>0</v>
      </c>
      <c r="S8580" s="9">
        <v>78</v>
      </c>
      <c r="T8580" s="9" t="s">
        <v>220</v>
      </c>
      <c r="U8580" s="9" t="s">
        <v>242</v>
      </c>
      <c r="X8580" s="9">
        <f>INDEX(SLA_Policy!$D$2:$D$5,MATCH(F8580,SLA_Policy!$A$2:$A$5,0))</f>
        <v>72</v>
      </c>
      <c r="Y8580" s="9" t="str">
        <f>IF(E8580="Cancelled","Excluded",IF(D8580="",IF((SLA_Policy!$B$8-B8580)*24&gt;X8580,"Open - Breached","Open - On Track"),IF((D8580-B8580)*24&lt;=X8580,"Met","Breached")))</f>
        <v>Breached</v>
      </c>
    </row>
    <row r="8581" spans="1:25" x14ac:dyDescent="0.25">
      <c r="A8581" s="9" t="s">
        <v>12849</v>
      </c>
      <c r="B8581" s="23">
        <v>46164.524305555598</v>
      </c>
      <c r="C8581" s="23">
        <v>46164.535416666702</v>
      </c>
      <c r="D8581" s="23">
        <v>46168.359027777798</v>
      </c>
      <c r="E8581" s="9" t="s">
        <v>212</v>
      </c>
      <c r="F8581" s="9" t="s">
        <v>187</v>
      </c>
      <c r="G8581" s="9" t="s">
        <v>213</v>
      </c>
      <c r="H8581" s="9" t="s">
        <v>162</v>
      </c>
      <c r="I8581" s="9" t="s">
        <v>244</v>
      </c>
      <c r="J8581" s="9" t="s">
        <v>518</v>
      </c>
      <c r="K8581" s="9" t="s">
        <v>239</v>
      </c>
      <c r="L8581" s="9" t="s">
        <v>104</v>
      </c>
      <c r="M8581" s="9" t="s">
        <v>2407</v>
      </c>
      <c r="N8581" s="9" t="s">
        <v>197</v>
      </c>
      <c r="O8581" s="9" t="s">
        <v>116</v>
      </c>
      <c r="P8581" s="9" t="s">
        <v>525</v>
      </c>
      <c r="Q8581" s="9" t="s">
        <v>219</v>
      </c>
      <c r="R8581" s="9">
        <v>1</v>
      </c>
      <c r="S8581" s="9">
        <v>25</v>
      </c>
      <c r="U8581" s="9" t="s">
        <v>248</v>
      </c>
      <c r="X8581" s="9">
        <f>INDEX(SLA_Policy!$D$2:$D$5,MATCH(F8581,SLA_Policy!$A$2:$A$5,0))</f>
        <v>8</v>
      </c>
      <c r="Y8581" s="9" t="str">
        <f>IF(E8581="Cancelled","Excluded",IF(D8581="",IF((SLA_Policy!$B$8-B8581)*24&gt;X8581,"Open - Breached","Open - On Track"),IF((D8581-B8581)*24&lt;=X8581,"Met","Breached")))</f>
        <v>Breached</v>
      </c>
    </row>
    <row r="8582" spans="1:25" x14ac:dyDescent="0.25">
      <c r="A8582" s="9" t="s">
        <v>12850</v>
      </c>
      <c r="B8582" s="23">
        <v>46164.536111111098</v>
      </c>
      <c r="C8582" s="23">
        <v>46164.550694444399</v>
      </c>
      <c r="D8582" s="23">
        <v>46164.609722222202</v>
      </c>
      <c r="E8582" s="9" t="s">
        <v>212</v>
      </c>
      <c r="F8582" s="9" t="s">
        <v>188</v>
      </c>
      <c r="G8582" s="9" t="s">
        <v>213</v>
      </c>
      <c r="H8582" s="9" t="s">
        <v>162</v>
      </c>
      <c r="I8582" s="9" t="s">
        <v>393</v>
      </c>
      <c r="J8582" s="9" t="s">
        <v>840</v>
      </c>
      <c r="K8582" s="9" t="s">
        <v>246</v>
      </c>
      <c r="L8582" s="9" t="s">
        <v>311</v>
      </c>
      <c r="M8582" s="9" t="s">
        <v>1155</v>
      </c>
      <c r="N8582" s="9" t="s">
        <v>199</v>
      </c>
      <c r="O8582" s="9" t="s">
        <v>179</v>
      </c>
      <c r="P8582" s="9" t="s">
        <v>337</v>
      </c>
      <c r="Q8582" s="9" t="s">
        <v>219</v>
      </c>
      <c r="R8582" s="9">
        <v>0</v>
      </c>
      <c r="S8582" s="9">
        <v>25</v>
      </c>
      <c r="U8582" s="9" t="s">
        <v>661</v>
      </c>
      <c r="W8582" s="9">
        <v>4</v>
      </c>
      <c r="X8582" s="9">
        <f>INDEX(SLA_Policy!$D$2:$D$5,MATCH(F8582,SLA_Policy!$A$2:$A$5,0))</f>
        <v>72</v>
      </c>
      <c r="Y8582" s="9" t="str">
        <f>IF(E8582="Cancelled","Excluded",IF(D8582="",IF((SLA_Policy!$B$8-B8582)*24&gt;X8582,"Open - Breached","Open - On Track"),IF((D8582-B8582)*24&lt;=X8582,"Met","Breached")))</f>
        <v>Met</v>
      </c>
    </row>
    <row r="8583" spans="1:25" x14ac:dyDescent="0.25">
      <c r="A8583" s="9" t="s">
        <v>12851</v>
      </c>
      <c r="B8583" s="23">
        <v>46164.565972222197</v>
      </c>
      <c r="C8583" s="23">
        <v>46164.6027777778</v>
      </c>
      <c r="D8583" s="23">
        <v>46164.658333333296</v>
      </c>
      <c r="E8583" s="9" t="s">
        <v>212</v>
      </c>
      <c r="F8583" s="9" t="s">
        <v>188</v>
      </c>
      <c r="G8583" s="9" t="s">
        <v>213</v>
      </c>
      <c r="H8583" s="9" t="s">
        <v>161</v>
      </c>
      <c r="I8583" s="9" t="s">
        <v>389</v>
      </c>
      <c r="J8583" s="9" t="s">
        <v>767</v>
      </c>
      <c r="K8583" s="9" t="s">
        <v>246</v>
      </c>
      <c r="L8583" s="9" t="s">
        <v>293</v>
      </c>
      <c r="M8583" s="9" t="s">
        <v>709</v>
      </c>
      <c r="N8583" s="9" t="s">
        <v>198</v>
      </c>
      <c r="O8583" s="9" t="s">
        <v>116</v>
      </c>
      <c r="P8583" s="9" t="s">
        <v>342</v>
      </c>
      <c r="Q8583" s="9" t="s">
        <v>219</v>
      </c>
      <c r="R8583" s="9">
        <v>0</v>
      </c>
      <c r="S8583" s="9">
        <v>8</v>
      </c>
      <c r="U8583" s="9" t="s">
        <v>290</v>
      </c>
      <c r="W8583" s="9">
        <v>5</v>
      </c>
      <c r="X8583" s="9">
        <f>INDEX(SLA_Policy!$D$2:$D$5,MATCH(F8583,SLA_Policy!$A$2:$A$5,0))</f>
        <v>72</v>
      </c>
      <c r="Y8583" s="9" t="str">
        <f>IF(E8583="Cancelled","Excluded",IF(D8583="",IF((SLA_Policy!$B$8-B8583)*24&gt;X8583,"Open - Breached","Open - On Track"),IF((D8583-B8583)*24&lt;=X8583,"Met","Breached")))</f>
        <v>Met</v>
      </c>
    </row>
    <row r="8584" spans="1:25" x14ac:dyDescent="0.25">
      <c r="A8584" s="9" t="s">
        <v>12852</v>
      </c>
      <c r="B8584" s="23">
        <v>46164.598611111098</v>
      </c>
      <c r="C8584" s="23">
        <v>46168.3569444444</v>
      </c>
      <c r="D8584" s="23">
        <v>46168.359027777798</v>
      </c>
      <c r="E8584" s="9" t="s">
        <v>212</v>
      </c>
      <c r="F8584" s="9" t="s">
        <v>189</v>
      </c>
      <c r="G8584" s="9" t="s">
        <v>213</v>
      </c>
      <c r="H8584" s="9" t="s">
        <v>162</v>
      </c>
      <c r="I8584" s="9" t="s">
        <v>393</v>
      </c>
      <c r="J8584" s="9" t="s">
        <v>1529</v>
      </c>
      <c r="K8584" s="9" t="s">
        <v>246</v>
      </c>
      <c r="L8584" s="9" t="s">
        <v>371</v>
      </c>
      <c r="M8584" s="9" t="s">
        <v>2222</v>
      </c>
      <c r="N8584" s="9" t="s">
        <v>197</v>
      </c>
      <c r="O8584" s="9" t="s">
        <v>179</v>
      </c>
      <c r="P8584" s="9" t="s">
        <v>337</v>
      </c>
      <c r="Q8584" s="9" t="s">
        <v>219</v>
      </c>
      <c r="R8584" s="9">
        <v>0</v>
      </c>
      <c r="S8584" s="9">
        <v>25</v>
      </c>
      <c r="U8584" s="9" t="s">
        <v>290</v>
      </c>
      <c r="X8584" s="9">
        <f>INDEX(SLA_Policy!$D$2:$D$5,MATCH(F8584,SLA_Policy!$A$2:$A$5,0))</f>
        <v>120</v>
      </c>
      <c r="Y8584" s="9" t="str">
        <f>IF(E8584="Cancelled","Excluded",IF(D8584="",IF((SLA_Policy!$B$8-B8584)*24&gt;X8584,"Open - Breached","Open - On Track"),IF((D8584-B8584)*24&lt;=X8584,"Met","Breached")))</f>
        <v>Met</v>
      </c>
    </row>
    <row r="8585" spans="1:25" x14ac:dyDescent="0.25">
      <c r="A8585" s="9" t="s">
        <v>12853</v>
      </c>
      <c r="B8585" s="23">
        <v>46164.6</v>
      </c>
      <c r="C8585" s="23">
        <v>46164.601388888899</v>
      </c>
      <c r="D8585" s="23">
        <v>46164.677777777797</v>
      </c>
      <c r="E8585" s="9" t="s">
        <v>212</v>
      </c>
      <c r="F8585" s="9" t="s">
        <v>187</v>
      </c>
      <c r="G8585" s="9" t="s">
        <v>213</v>
      </c>
      <c r="H8585" s="9" t="s">
        <v>167</v>
      </c>
      <c r="I8585" s="9" t="s">
        <v>349</v>
      </c>
      <c r="J8585" s="9" t="s">
        <v>3440</v>
      </c>
      <c r="K8585" s="9" t="s">
        <v>215</v>
      </c>
      <c r="L8585" s="9" t="s">
        <v>226</v>
      </c>
      <c r="M8585" s="9" t="s">
        <v>2520</v>
      </c>
      <c r="N8585" s="9" t="s">
        <v>198</v>
      </c>
      <c r="O8585" s="9" t="s">
        <v>116</v>
      </c>
      <c r="P8585" s="9" t="s">
        <v>295</v>
      </c>
      <c r="Q8585" s="9" t="s">
        <v>219</v>
      </c>
      <c r="R8585" s="9">
        <v>0</v>
      </c>
      <c r="S8585" s="9">
        <v>9</v>
      </c>
      <c r="U8585" s="9" t="s">
        <v>376</v>
      </c>
      <c r="W8585" s="9">
        <v>5</v>
      </c>
      <c r="X8585" s="9">
        <f>INDEX(SLA_Policy!$D$2:$D$5,MATCH(F8585,SLA_Policy!$A$2:$A$5,0))</f>
        <v>8</v>
      </c>
      <c r="Y8585" s="9" t="str">
        <f>IF(E8585="Cancelled","Excluded",IF(D8585="",IF((SLA_Policy!$B$8-B8585)*24&gt;X8585,"Open - Breached","Open - On Track"),IF((D8585-B8585)*24&lt;=X8585,"Met","Breached")))</f>
        <v>Met</v>
      </c>
    </row>
    <row r="8586" spans="1:25" x14ac:dyDescent="0.25">
      <c r="A8586" s="9" t="s">
        <v>12854</v>
      </c>
      <c r="B8586" s="23">
        <v>46164.6027777778</v>
      </c>
      <c r="C8586" s="23">
        <v>46164.774305555598</v>
      </c>
      <c r="D8586" s="23">
        <v>46168.4152777778</v>
      </c>
      <c r="E8586" s="9" t="s">
        <v>212</v>
      </c>
      <c r="F8586" s="9" t="s">
        <v>189</v>
      </c>
      <c r="G8586" s="9" t="s">
        <v>236</v>
      </c>
      <c r="H8586" s="9" t="s">
        <v>164</v>
      </c>
      <c r="I8586" s="9" t="s">
        <v>421</v>
      </c>
      <c r="J8586" s="9" t="s">
        <v>3731</v>
      </c>
      <c r="K8586" s="9" t="s">
        <v>239</v>
      </c>
      <c r="L8586" s="9" t="s">
        <v>282</v>
      </c>
      <c r="M8586" s="9" t="s">
        <v>426</v>
      </c>
      <c r="N8586" s="9" t="s">
        <v>196</v>
      </c>
      <c r="O8586" s="9" t="s">
        <v>180</v>
      </c>
      <c r="P8586" s="9" t="s">
        <v>381</v>
      </c>
      <c r="Q8586" s="9" t="s">
        <v>273</v>
      </c>
      <c r="R8586" s="9">
        <v>0</v>
      </c>
      <c r="S8586" s="9">
        <v>17</v>
      </c>
      <c r="T8586" s="9" t="s">
        <v>464</v>
      </c>
      <c r="U8586" s="9" t="s">
        <v>242</v>
      </c>
      <c r="X8586" s="9">
        <f>INDEX(SLA_Policy!$D$2:$D$5,MATCH(F8586,SLA_Policy!$A$2:$A$5,0))</f>
        <v>120</v>
      </c>
      <c r="Y8586" s="9" t="str">
        <f>IF(E8586="Cancelled","Excluded",IF(D8586="",IF((SLA_Policy!$B$8-B8586)*24&gt;X8586,"Open - Breached","Open - On Track"),IF((D8586-B8586)*24&lt;=X8586,"Met","Breached")))</f>
        <v>Met</v>
      </c>
    </row>
    <row r="8587" spans="1:25" x14ac:dyDescent="0.25">
      <c r="A8587" s="9" t="s">
        <v>12855</v>
      </c>
      <c r="B8587" s="23">
        <v>46164.614583333299</v>
      </c>
      <c r="C8587" s="23">
        <v>46164.622222222199</v>
      </c>
      <c r="D8587" s="23">
        <v>46168.402083333298</v>
      </c>
      <c r="E8587" s="9" t="s">
        <v>212</v>
      </c>
      <c r="F8587" s="9" t="s">
        <v>188</v>
      </c>
      <c r="G8587" s="9" t="s">
        <v>213</v>
      </c>
      <c r="H8587" s="9" t="s">
        <v>162</v>
      </c>
      <c r="I8587" s="9" t="s">
        <v>345</v>
      </c>
      <c r="J8587" s="9" t="s">
        <v>1501</v>
      </c>
      <c r="K8587" s="9" t="s">
        <v>215</v>
      </c>
      <c r="L8587" s="9" t="s">
        <v>226</v>
      </c>
      <c r="M8587" s="9" t="s">
        <v>1965</v>
      </c>
      <c r="N8587" s="9" t="s">
        <v>196</v>
      </c>
      <c r="O8587" s="9" t="s">
        <v>116</v>
      </c>
      <c r="P8587" s="9" t="s">
        <v>525</v>
      </c>
      <c r="Q8587" s="9" t="s">
        <v>219</v>
      </c>
      <c r="R8587" s="9">
        <v>0</v>
      </c>
      <c r="S8587" s="9">
        <v>20</v>
      </c>
      <c r="U8587" s="9" t="s">
        <v>248</v>
      </c>
      <c r="X8587" s="9">
        <f>INDEX(SLA_Policy!$D$2:$D$5,MATCH(F8587,SLA_Policy!$A$2:$A$5,0))</f>
        <v>72</v>
      </c>
      <c r="Y8587" s="9" t="str">
        <f>IF(E8587="Cancelled","Excluded",IF(D8587="",IF((SLA_Policy!$B$8-B8587)*24&gt;X8587,"Open - Breached","Open - On Track"),IF((D8587-B8587)*24&lt;=X8587,"Met","Breached")))</f>
        <v>Breached</v>
      </c>
    </row>
    <row r="8588" spans="1:25" x14ac:dyDescent="0.25">
      <c r="A8588" s="9" t="s">
        <v>12856</v>
      </c>
      <c r="B8588" s="23">
        <v>46164.630555555603</v>
      </c>
      <c r="C8588" s="23">
        <v>46164.631249999999</v>
      </c>
      <c r="D8588" s="23">
        <v>46168.381249999999</v>
      </c>
      <c r="E8588" s="9" t="s">
        <v>212</v>
      </c>
      <c r="F8588" s="9" t="s">
        <v>188</v>
      </c>
      <c r="G8588" s="9" t="s">
        <v>213</v>
      </c>
      <c r="H8588" s="9" t="s">
        <v>88</v>
      </c>
      <c r="I8588" s="9" t="s">
        <v>486</v>
      </c>
      <c r="J8588" s="9" t="s">
        <v>12857</v>
      </c>
      <c r="K8588" s="9" t="s">
        <v>225</v>
      </c>
      <c r="L8588" s="9" t="s">
        <v>351</v>
      </c>
      <c r="M8588" s="9" t="s">
        <v>2868</v>
      </c>
      <c r="N8588" s="9" t="s">
        <v>198</v>
      </c>
      <c r="O8588" s="9" t="s">
        <v>178</v>
      </c>
      <c r="P8588" s="9" t="s">
        <v>321</v>
      </c>
      <c r="Q8588" s="9" t="s">
        <v>219</v>
      </c>
      <c r="R8588" s="9">
        <v>0</v>
      </c>
      <c r="S8588" s="9">
        <v>28</v>
      </c>
      <c r="U8588" s="9" t="s">
        <v>140</v>
      </c>
      <c r="V8588" s="9" t="s">
        <v>12807</v>
      </c>
      <c r="X8588" s="9">
        <f>INDEX(SLA_Policy!$D$2:$D$5,MATCH(F8588,SLA_Policy!$A$2:$A$5,0))</f>
        <v>72</v>
      </c>
      <c r="Y8588" s="9" t="str">
        <f>IF(E8588="Cancelled","Excluded",IF(D8588="",IF((SLA_Policy!$B$8-B8588)*24&gt;X8588,"Open - Breached","Open - On Track"),IF((D8588-B8588)*24&lt;=X8588,"Met","Breached")))</f>
        <v>Breached</v>
      </c>
    </row>
    <row r="8589" spans="1:25" x14ac:dyDescent="0.25">
      <c r="A8589" s="9" t="s">
        <v>12858</v>
      </c>
      <c r="B8589" s="23">
        <v>46164.637499999997</v>
      </c>
      <c r="C8589" s="23">
        <v>46164.660416666702</v>
      </c>
      <c r="D8589" s="23">
        <v>46168.568749999999</v>
      </c>
      <c r="E8589" s="9" t="s">
        <v>212</v>
      </c>
      <c r="F8589" s="9" t="s">
        <v>188</v>
      </c>
      <c r="G8589" s="9" t="s">
        <v>213</v>
      </c>
      <c r="H8589" s="9" t="s">
        <v>162</v>
      </c>
      <c r="I8589" s="9" t="s">
        <v>244</v>
      </c>
      <c r="J8589" s="9" t="s">
        <v>4197</v>
      </c>
      <c r="K8589" s="9" t="s">
        <v>262</v>
      </c>
      <c r="L8589" s="9" t="s">
        <v>216</v>
      </c>
      <c r="M8589" s="9" t="s">
        <v>1162</v>
      </c>
      <c r="N8589" s="9" t="s">
        <v>197</v>
      </c>
      <c r="O8589" s="9" t="s">
        <v>116</v>
      </c>
      <c r="P8589" s="9" t="s">
        <v>342</v>
      </c>
      <c r="Q8589" s="9" t="s">
        <v>219</v>
      </c>
      <c r="R8589" s="9">
        <v>1</v>
      </c>
      <c r="S8589" s="9">
        <v>48</v>
      </c>
      <c r="U8589" s="9" t="s">
        <v>266</v>
      </c>
      <c r="W8589" s="9">
        <v>4</v>
      </c>
      <c r="X8589" s="9">
        <f>INDEX(SLA_Policy!$D$2:$D$5,MATCH(F8589,SLA_Policy!$A$2:$A$5,0))</f>
        <v>72</v>
      </c>
      <c r="Y8589" s="9" t="str">
        <f>IF(E8589="Cancelled","Excluded",IF(D8589="",IF((SLA_Policy!$B$8-B8589)*24&gt;X8589,"Open - Breached","Open - On Track"),IF((D8589-B8589)*24&lt;=X8589,"Met","Breached")))</f>
        <v>Breached</v>
      </c>
    </row>
    <row r="8590" spans="1:25" x14ac:dyDescent="0.25">
      <c r="A8590" s="9" t="s">
        <v>12859</v>
      </c>
      <c r="B8590" s="23">
        <v>46164.640277777798</v>
      </c>
      <c r="C8590" s="23">
        <v>46164.672222222202</v>
      </c>
      <c r="D8590" s="23">
        <v>46174.410416666702</v>
      </c>
      <c r="E8590" s="9" t="s">
        <v>212</v>
      </c>
      <c r="F8590" s="9" t="s">
        <v>189</v>
      </c>
      <c r="G8590" s="9" t="s">
        <v>213</v>
      </c>
      <c r="H8590" s="9" t="s">
        <v>163</v>
      </c>
      <c r="I8590" s="9" t="s">
        <v>223</v>
      </c>
      <c r="J8590" s="9" t="s">
        <v>5648</v>
      </c>
      <c r="K8590" s="9" t="s">
        <v>246</v>
      </c>
      <c r="L8590" s="9" t="s">
        <v>104</v>
      </c>
      <c r="M8590" s="9" t="s">
        <v>3474</v>
      </c>
      <c r="N8590" s="9" t="s">
        <v>196</v>
      </c>
      <c r="O8590" s="9" t="s">
        <v>176</v>
      </c>
      <c r="P8590" s="9" t="s">
        <v>253</v>
      </c>
      <c r="Q8590" s="9" t="s">
        <v>219</v>
      </c>
      <c r="R8590" s="9">
        <v>0</v>
      </c>
      <c r="S8590" s="9">
        <v>73</v>
      </c>
      <c r="T8590" s="9" t="s">
        <v>220</v>
      </c>
      <c r="U8590" s="9" t="s">
        <v>230</v>
      </c>
      <c r="X8590" s="9">
        <f>INDEX(SLA_Policy!$D$2:$D$5,MATCH(F8590,SLA_Policy!$A$2:$A$5,0))</f>
        <v>120</v>
      </c>
      <c r="Y8590" s="9" t="str">
        <f>IF(E8590="Cancelled","Excluded",IF(D8590="",IF((SLA_Policy!$B$8-B8590)*24&gt;X8590,"Open - Breached","Open - On Track"),IF((D8590-B8590)*24&lt;=X8590,"Met","Breached")))</f>
        <v>Breached</v>
      </c>
    </row>
    <row r="8591" spans="1:25" x14ac:dyDescent="0.25">
      <c r="A8591" s="9" t="s">
        <v>12860</v>
      </c>
      <c r="B8591" s="23">
        <v>46164.6472222222</v>
      </c>
      <c r="C8591" s="23">
        <v>46164.726388888899</v>
      </c>
      <c r="D8591" s="23">
        <v>46168.313194444498</v>
      </c>
      <c r="E8591" s="9" t="s">
        <v>212</v>
      </c>
      <c r="F8591" s="9" t="s">
        <v>189</v>
      </c>
      <c r="G8591" s="9" t="s">
        <v>213</v>
      </c>
      <c r="H8591" s="9" t="s">
        <v>163</v>
      </c>
      <c r="I8591" s="9" t="s">
        <v>250</v>
      </c>
      <c r="J8591" s="9" t="s">
        <v>10145</v>
      </c>
      <c r="K8591" s="9" t="s">
        <v>303</v>
      </c>
      <c r="L8591" s="9" t="s">
        <v>216</v>
      </c>
      <c r="M8591" s="9" t="s">
        <v>1287</v>
      </c>
      <c r="N8591" s="9" t="s">
        <v>196</v>
      </c>
      <c r="O8591" s="9" t="s">
        <v>176</v>
      </c>
      <c r="P8591" s="9" t="s">
        <v>503</v>
      </c>
      <c r="Q8591" s="9" t="s">
        <v>219</v>
      </c>
      <c r="R8591" s="9">
        <v>0</v>
      </c>
      <c r="S8591" s="9">
        <v>20</v>
      </c>
      <c r="T8591" s="9" t="s">
        <v>229</v>
      </c>
      <c r="U8591" s="9" t="s">
        <v>230</v>
      </c>
      <c r="W8591" s="9">
        <v>5</v>
      </c>
      <c r="X8591" s="9">
        <f>INDEX(SLA_Policy!$D$2:$D$5,MATCH(F8591,SLA_Policy!$A$2:$A$5,0))</f>
        <v>120</v>
      </c>
      <c r="Y8591" s="9" t="str">
        <f>IF(E8591="Cancelled","Excluded",IF(D8591="",IF((SLA_Policy!$B$8-B8591)*24&gt;X8591,"Open - Breached","Open - On Track"),IF((D8591-B8591)*24&lt;=X8591,"Met","Breached")))</f>
        <v>Met</v>
      </c>
    </row>
    <row r="8592" spans="1:25" x14ac:dyDescent="0.25">
      <c r="A8592" s="9" t="s">
        <v>12861</v>
      </c>
      <c r="B8592" s="23">
        <v>46164.647916666698</v>
      </c>
      <c r="C8592" s="23">
        <v>46168.373611111099</v>
      </c>
      <c r="D8592" s="23">
        <v>46168.396527777797</v>
      </c>
      <c r="E8592" s="9" t="s">
        <v>212</v>
      </c>
      <c r="F8592" s="9" t="s">
        <v>189</v>
      </c>
      <c r="G8592" s="9" t="s">
        <v>213</v>
      </c>
      <c r="H8592" s="9" t="s">
        <v>165</v>
      </c>
      <c r="I8592" s="9" t="s">
        <v>567</v>
      </c>
      <c r="J8592" s="9" t="s">
        <v>12862</v>
      </c>
      <c r="K8592" s="9" t="s">
        <v>246</v>
      </c>
      <c r="L8592" s="9" t="s">
        <v>282</v>
      </c>
      <c r="M8592" s="9" t="s">
        <v>283</v>
      </c>
      <c r="N8592" s="9" t="s">
        <v>196</v>
      </c>
      <c r="O8592" s="9" t="s">
        <v>116</v>
      </c>
      <c r="P8592" s="9" t="s">
        <v>551</v>
      </c>
      <c r="Q8592" s="9" t="s">
        <v>219</v>
      </c>
      <c r="R8592" s="9">
        <v>0</v>
      </c>
      <c r="S8592" s="9">
        <v>10</v>
      </c>
      <c r="U8592" s="9" t="s">
        <v>376</v>
      </c>
      <c r="X8592" s="9">
        <f>INDEX(SLA_Policy!$D$2:$D$5,MATCH(F8592,SLA_Policy!$A$2:$A$5,0))</f>
        <v>120</v>
      </c>
      <c r="Y8592" s="9" t="str">
        <f>IF(E8592="Cancelled","Excluded",IF(D8592="",IF((SLA_Policy!$B$8-B8592)*24&gt;X8592,"Open - Breached","Open - On Track"),IF((D8592-B8592)*24&lt;=X8592,"Met","Breached")))</f>
        <v>Met</v>
      </c>
    </row>
    <row r="8593" spans="1:25" x14ac:dyDescent="0.25">
      <c r="A8593" s="9" t="s">
        <v>12863</v>
      </c>
      <c r="B8593" s="23">
        <v>46164.647916666698</v>
      </c>
      <c r="C8593" s="23">
        <v>46164.713194444397</v>
      </c>
      <c r="D8593" s="23">
        <v>46168.323611111096</v>
      </c>
      <c r="E8593" s="9" t="s">
        <v>212</v>
      </c>
      <c r="F8593" s="9" t="s">
        <v>189</v>
      </c>
      <c r="G8593" s="9" t="s">
        <v>213</v>
      </c>
      <c r="H8593" s="9" t="s">
        <v>88</v>
      </c>
      <c r="I8593" s="9" t="s">
        <v>486</v>
      </c>
      <c r="J8593" s="9" t="s">
        <v>487</v>
      </c>
      <c r="K8593" s="9" t="s">
        <v>225</v>
      </c>
      <c r="L8593" s="9" t="s">
        <v>216</v>
      </c>
      <c r="M8593" s="9" t="s">
        <v>1559</v>
      </c>
      <c r="N8593" s="9" t="s">
        <v>196</v>
      </c>
      <c r="O8593" s="9" t="s">
        <v>178</v>
      </c>
      <c r="P8593" s="9" t="s">
        <v>414</v>
      </c>
      <c r="Q8593" s="9" t="s">
        <v>219</v>
      </c>
      <c r="R8593" s="9">
        <v>0</v>
      </c>
      <c r="S8593" s="9">
        <v>60</v>
      </c>
      <c r="U8593" s="9" t="s">
        <v>140</v>
      </c>
      <c r="V8593" s="9" t="s">
        <v>12807</v>
      </c>
      <c r="X8593" s="9">
        <f>INDEX(SLA_Policy!$D$2:$D$5,MATCH(F8593,SLA_Policy!$A$2:$A$5,0))</f>
        <v>120</v>
      </c>
      <c r="Y8593" s="9" t="str">
        <f>IF(E8593="Cancelled","Excluded",IF(D8593="",IF((SLA_Policy!$B$8-B8593)*24&gt;X8593,"Open - Breached","Open - On Track"),IF((D8593-B8593)*24&lt;=X8593,"Met","Breached")))</f>
        <v>Met</v>
      </c>
    </row>
    <row r="8594" spans="1:25" x14ac:dyDescent="0.25">
      <c r="A8594" s="9" t="s">
        <v>12864</v>
      </c>
      <c r="B8594" s="23">
        <v>46164.661805555603</v>
      </c>
      <c r="C8594" s="23">
        <v>46164.662499999999</v>
      </c>
      <c r="D8594" s="23">
        <v>46168.338194444397</v>
      </c>
      <c r="E8594" s="9" t="s">
        <v>212</v>
      </c>
      <c r="F8594" s="9" t="s">
        <v>188</v>
      </c>
      <c r="G8594" s="9" t="s">
        <v>236</v>
      </c>
      <c r="H8594" s="9" t="s">
        <v>161</v>
      </c>
      <c r="I8594" s="9" t="s">
        <v>482</v>
      </c>
      <c r="J8594" s="9" t="s">
        <v>1208</v>
      </c>
      <c r="K8594" s="9" t="s">
        <v>246</v>
      </c>
      <c r="L8594" s="9" t="s">
        <v>282</v>
      </c>
      <c r="M8594" s="9" t="s">
        <v>7089</v>
      </c>
      <c r="N8594" s="9" t="s">
        <v>200</v>
      </c>
      <c r="O8594" s="9" t="s">
        <v>177</v>
      </c>
      <c r="P8594" s="9" t="s">
        <v>457</v>
      </c>
      <c r="Q8594" s="9" t="s">
        <v>219</v>
      </c>
      <c r="R8594" s="9">
        <v>0</v>
      </c>
      <c r="S8594" s="9">
        <v>103</v>
      </c>
      <c r="U8594" s="9" t="s">
        <v>242</v>
      </c>
      <c r="W8594" s="9">
        <v>2</v>
      </c>
      <c r="X8594" s="9">
        <f>INDEX(SLA_Policy!$D$2:$D$5,MATCH(F8594,SLA_Policy!$A$2:$A$5,0))</f>
        <v>72</v>
      </c>
      <c r="Y8594" s="9" t="str">
        <f>IF(E8594="Cancelled","Excluded",IF(D8594="",IF((SLA_Policy!$B$8-B8594)*24&gt;X8594,"Open - Breached","Open - On Track"),IF((D8594-B8594)*24&lt;=X8594,"Met","Breached")))</f>
        <v>Breached</v>
      </c>
    </row>
    <row r="8595" spans="1:25" x14ac:dyDescent="0.25">
      <c r="A8595" s="9" t="s">
        <v>12865</v>
      </c>
      <c r="B8595" s="23">
        <v>46164.662499999999</v>
      </c>
      <c r="C8595" s="23">
        <v>46164.701388888898</v>
      </c>
      <c r="D8595" s="23">
        <v>46168.404166666704</v>
      </c>
      <c r="E8595" s="9" t="s">
        <v>212</v>
      </c>
      <c r="F8595" s="9" t="s">
        <v>188</v>
      </c>
      <c r="G8595" s="9" t="s">
        <v>213</v>
      </c>
      <c r="H8595" s="9" t="s">
        <v>88</v>
      </c>
      <c r="I8595" s="9" t="s">
        <v>486</v>
      </c>
      <c r="J8595" s="9" t="s">
        <v>12866</v>
      </c>
      <c r="K8595" s="9" t="s">
        <v>225</v>
      </c>
      <c r="L8595" s="9" t="s">
        <v>270</v>
      </c>
      <c r="M8595" s="9" t="s">
        <v>10759</v>
      </c>
      <c r="N8595" s="9" t="s">
        <v>196</v>
      </c>
      <c r="O8595" s="9" t="s">
        <v>178</v>
      </c>
      <c r="P8595" s="9" t="s">
        <v>414</v>
      </c>
      <c r="Q8595" s="9" t="s">
        <v>219</v>
      </c>
      <c r="R8595" s="9">
        <v>0</v>
      </c>
      <c r="S8595" s="9">
        <v>68</v>
      </c>
      <c r="U8595" s="9" t="s">
        <v>140</v>
      </c>
      <c r="V8595" s="9" t="s">
        <v>12807</v>
      </c>
      <c r="W8595" s="9">
        <v>4</v>
      </c>
      <c r="X8595" s="9">
        <f>INDEX(SLA_Policy!$D$2:$D$5,MATCH(F8595,SLA_Policy!$A$2:$A$5,0))</f>
        <v>72</v>
      </c>
      <c r="Y8595" s="9" t="str">
        <f>IF(E8595="Cancelled","Excluded",IF(D8595="",IF((SLA_Policy!$B$8-B8595)*24&gt;X8595,"Open - Breached","Open - On Track"),IF((D8595-B8595)*24&lt;=X8595,"Met","Breached")))</f>
        <v>Breached</v>
      </c>
    </row>
    <row r="8596" spans="1:25" x14ac:dyDescent="0.25">
      <c r="A8596" s="9" t="s">
        <v>12867</v>
      </c>
      <c r="B8596" s="23">
        <v>46164.679166666698</v>
      </c>
      <c r="C8596" s="23">
        <v>46164.706250000003</v>
      </c>
      <c r="D8596" s="23">
        <v>46168.368750000001</v>
      </c>
      <c r="E8596" s="9" t="s">
        <v>212</v>
      </c>
      <c r="F8596" s="9" t="s">
        <v>188</v>
      </c>
      <c r="G8596" s="9" t="s">
        <v>236</v>
      </c>
      <c r="H8596" s="9" t="s">
        <v>164</v>
      </c>
      <c r="I8596" s="9" t="s">
        <v>421</v>
      </c>
      <c r="J8596" s="9" t="s">
        <v>1061</v>
      </c>
      <c r="K8596" s="9" t="s">
        <v>239</v>
      </c>
      <c r="L8596" s="9" t="s">
        <v>216</v>
      </c>
      <c r="M8596" s="9" t="s">
        <v>3231</v>
      </c>
      <c r="N8596" s="9" t="s">
        <v>196</v>
      </c>
      <c r="O8596" s="9" t="s">
        <v>180</v>
      </c>
      <c r="P8596" s="9" t="s">
        <v>368</v>
      </c>
      <c r="Q8596" s="9" t="s">
        <v>219</v>
      </c>
      <c r="R8596" s="9">
        <v>0</v>
      </c>
      <c r="S8596" s="9">
        <v>25</v>
      </c>
      <c r="T8596" s="9" t="s">
        <v>464</v>
      </c>
      <c r="U8596" s="9" t="s">
        <v>242</v>
      </c>
      <c r="X8596" s="9">
        <f>INDEX(SLA_Policy!$D$2:$D$5,MATCH(F8596,SLA_Policy!$A$2:$A$5,0))</f>
        <v>72</v>
      </c>
      <c r="Y8596" s="9" t="str">
        <f>IF(E8596="Cancelled","Excluded",IF(D8596="",IF((SLA_Policy!$B$8-B8596)*24&gt;X8596,"Open - Breached","Open - On Track"),IF((D8596-B8596)*24&lt;=X8596,"Met","Breached")))</f>
        <v>Breached</v>
      </c>
    </row>
    <row r="8597" spans="1:25" x14ac:dyDescent="0.25">
      <c r="A8597" s="9" t="s">
        <v>12868</v>
      </c>
      <c r="B8597" s="23">
        <v>46164.689583333296</v>
      </c>
      <c r="C8597" s="23">
        <v>46164.695833333302</v>
      </c>
      <c r="D8597" s="23">
        <v>46168.395833333299</v>
      </c>
      <c r="E8597" s="9" t="s">
        <v>212</v>
      </c>
      <c r="F8597" s="9" t="s">
        <v>189</v>
      </c>
      <c r="G8597" s="9" t="s">
        <v>213</v>
      </c>
      <c r="H8597" s="9" t="s">
        <v>167</v>
      </c>
      <c r="I8597" s="9" t="s">
        <v>362</v>
      </c>
      <c r="J8597" s="9" t="s">
        <v>12869</v>
      </c>
      <c r="K8597" s="9" t="s">
        <v>246</v>
      </c>
      <c r="L8597" s="9" t="s">
        <v>104</v>
      </c>
      <c r="M8597" s="9" t="s">
        <v>1229</v>
      </c>
      <c r="N8597" s="9" t="s">
        <v>198</v>
      </c>
      <c r="O8597" s="9" t="s">
        <v>176</v>
      </c>
      <c r="P8597" s="9" t="s">
        <v>503</v>
      </c>
      <c r="Q8597" s="9" t="s">
        <v>219</v>
      </c>
      <c r="R8597" s="9">
        <v>0</v>
      </c>
      <c r="S8597" s="9">
        <v>28</v>
      </c>
      <c r="U8597" s="9" t="s">
        <v>376</v>
      </c>
      <c r="X8597" s="9">
        <f>INDEX(SLA_Policy!$D$2:$D$5,MATCH(F8597,SLA_Policy!$A$2:$A$5,0))</f>
        <v>120</v>
      </c>
      <c r="Y8597" s="9" t="str">
        <f>IF(E8597="Cancelled","Excluded",IF(D8597="",IF((SLA_Policy!$B$8-B8597)*24&gt;X8597,"Open - Breached","Open - On Track"),IF((D8597-B8597)*24&lt;=X8597,"Met","Breached")))</f>
        <v>Met</v>
      </c>
    </row>
    <row r="8598" spans="1:25" x14ac:dyDescent="0.25">
      <c r="A8598" s="9" t="s">
        <v>12870</v>
      </c>
      <c r="B8598" s="23">
        <v>46164.6965277778</v>
      </c>
      <c r="C8598" s="23">
        <v>46164.698611111096</v>
      </c>
      <c r="D8598" s="23">
        <v>46168.381944444503</v>
      </c>
      <c r="E8598" s="9" t="s">
        <v>212</v>
      </c>
      <c r="F8598" s="9" t="s">
        <v>188</v>
      </c>
      <c r="G8598" s="9" t="s">
        <v>213</v>
      </c>
      <c r="H8598" s="9" t="s">
        <v>88</v>
      </c>
      <c r="I8598" s="9" t="s">
        <v>92</v>
      </c>
      <c r="J8598" s="9" t="s">
        <v>847</v>
      </c>
      <c r="K8598" s="9" t="s">
        <v>246</v>
      </c>
      <c r="L8598" s="9" t="s">
        <v>216</v>
      </c>
      <c r="M8598" s="9" t="s">
        <v>8067</v>
      </c>
      <c r="N8598" s="9" t="s">
        <v>200</v>
      </c>
      <c r="O8598" s="9" t="s">
        <v>116</v>
      </c>
      <c r="P8598" s="9" t="s">
        <v>574</v>
      </c>
      <c r="Q8598" s="9" t="s">
        <v>219</v>
      </c>
      <c r="R8598" s="9">
        <v>0</v>
      </c>
      <c r="S8598" s="9">
        <v>18</v>
      </c>
      <c r="T8598" s="9" t="s">
        <v>136</v>
      </c>
      <c r="U8598" s="9" t="s">
        <v>266</v>
      </c>
      <c r="X8598" s="9">
        <f>INDEX(SLA_Policy!$D$2:$D$5,MATCH(F8598,SLA_Policy!$A$2:$A$5,0))</f>
        <v>72</v>
      </c>
      <c r="Y8598" s="9" t="str">
        <f>IF(E8598="Cancelled","Excluded",IF(D8598="",IF((SLA_Policy!$B$8-B8598)*24&gt;X8598,"Open - Breached","Open - On Track"),IF((D8598-B8598)*24&lt;=X8598,"Met","Breached")))</f>
        <v>Breached</v>
      </c>
    </row>
    <row r="8599" spans="1:25" x14ac:dyDescent="0.25">
      <c r="A8599" s="9" t="s">
        <v>12871</v>
      </c>
      <c r="B8599" s="23">
        <v>46164.712500000001</v>
      </c>
      <c r="C8599" s="23">
        <v>46164.778472222199</v>
      </c>
      <c r="D8599" s="23">
        <v>46168.385416666701</v>
      </c>
      <c r="E8599" s="9" t="s">
        <v>212</v>
      </c>
      <c r="F8599" s="9" t="s">
        <v>188</v>
      </c>
      <c r="G8599" s="9" t="s">
        <v>213</v>
      </c>
      <c r="H8599" s="9" t="s">
        <v>161</v>
      </c>
      <c r="I8599" s="9" t="s">
        <v>389</v>
      </c>
      <c r="J8599" s="9" t="s">
        <v>1243</v>
      </c>
      <c r="K8599" s="9" t="s">
        <v>246</v>
      </c>
      <c r="L8599" s="9" t="s">
        <v>226</v>
      </c>
      <c r="M8599" s="9" t="s">
        <v>2511</v>
      </c>
      <c r="N8599" s="9" t="s">
        <v>196</v>
      </c>
      <c r="O8599" s="9" t="s">
        <v>116</v>
      </c>
      <c r="P8599" s="9" t="s">
        <v>218</v>
      </c>
      <c r="Q8599" s="9" t="s">
        <v>219</v>
      </c>
      <c r="R8599" s="9">
        <v>0</v>
      </c>
      <c r="S8599" s="9">
        <v>5</v>
      </c>
      <c r="U8599" s="9" t="s">
        <v>290</v>
      </c>
      <c r="X8599" s="9">
        <f>INDEX(SLA_Policy!$D$2:$D$5,MATCH(F8599,SLA_Policy!$A$2:$A$5,0))</f>
        <v>72</v>
      </c>
      <c r="Y8599" s="9" t="str">
        <f>IF(E8599="Cancelled","Excluded",IF(D8599="",IF((SLA_Policy!$B$8-B8599)*24&gt;X8599,"Open - Breached","Open - On Track"),IF((D8599-B8599)*24&lt;=X8599,"Met","Breached")))</f>
        <v>Breached</v>
      </c>
    </row>
    <row r="8600" spans="1:25" x14ac:dyDescent="0.25">
      <c r="A8600" s="9" t="s">
        <v>12872</v>
      </c>
      <c r="B8600" s="23">
        <v>46164.715972222199</v>
      </c>
      <c r="C8600" s="23">
        <v>46164.719444444498</v>
      </c>
      <c r="D8600" s="23">
        <v>46168.359027777798</v>
      </c>
      <c r="E8600" s="9" t="s">
        <v>212</v>
      </c>
      <c r="F8600" s="9" t="s">
        <v>188</v>
      </c>
      <c r="G8600" s="9" t="s">
        <v>213</v>
      </c>
      <c r="H8600" s="9" t="s">
        <v>162</v>
      </c>
      <c r="I8600" s="9" t="s">
        <v>244</v>
      </c>
      <c r="J8600" s="9" t="s">
        <v>6246</v>
      </c>
      <c r="K8600" s="9" t="s">
        <v>246</v>
      </c>
      <c r="L8600" s="9" t="s">
        <v>104</v>
      </c>
      <c r="M8600" s="9" t="s">
        <v>336</v>
      </c>
      <c r="N8600" s="9" t="s">
        <v>200</v>
      </c>
      <c r="O8600" s="9" t="s">
        <v>179</v>
      </c>
      <c r="P8600" s="9" t="s">
        <v>264</v>
      </c>
      <c r="Q8600" s="9" t="s">
        <v>219</v>
      </c>
      <c r="R8600" s="9">
        <v>0</v>
      </c>
      <c r="S8600" s="9">
        <v>79</v>
      </c>
      <c r="U8600" s="9" t="s">
        <v>661</v>
      </c>
      <c r="W8600" s="9">
        <v>4</v>
      </c>
      <c r="X8600" s="9">
        <f>INDEX(SLA_Policy!$D$2:$D$5,MATCH(F8600,SLA_Policy!$A$2:$A$5,0))</f>
        <v>72</v>
      </c>
      <c r="Y8600" s="9" t="str">
        <f>IF(E8600="Cancelled","Excluded",IF(D8600="",IF((SLA_Policy!$B$8-B8600)*24&gt;X8600,"Open - Breached","Open - On Track"),IF((D8600-B8600)*24&lt;=X8600,"Met","Breached")))</f>
        <v>Breached</v>
      </c>
    </row>
    <row r="8601" spans="1:25" x14ac:dyDescent="0.25">
      <c r="A8601" s="9" t="s">
        <v>12873</v>
      </c>
      <c r="B8601" s="23">
        <v>46164.726388888899</v>
      </c>
      <c r="C8601" s="23">
        <v>46164.78125</v>
      </c>
      <c r="D8601" s="23">
        <v>46168.334027777797</v>
      </c>
      <c r="E8601" s="9" t="s">
        <v>212</v>
      </c>
      <c r="F8601" s="9" t="s">
        <v>188</v>
      </c>
      <c r="G8601" s="9" t="s">
        <v>213</v>
      </c>
      <c r="H8601" s="9" t="s">
        <v>88</v>
      </c>
      <c r="I8601" s="9" t="s">
        <v>486</v>
      </c>
      <c r="J8601" s="9" t="s">
        <v>12874</v>
      </c>
      <c r="K8601" s="9" t="s">
        <v>225</v>
      </c>
      <c r="L8601" s="9" t="s">
        <v>311</v>
      </c>
      <c r="M8601" s="9" t="s">
        <v>12875</v>
      </c>
      <c r="N8601" s="9" t="s">
        <v>196</v>
      </c>
      <c r="O8601" s="9" t="s">
        <v>178</v>
      </c>
      <c r="P8601" s="9" t="s">
        <v>272</v>
      </c>
      <c r="Q8601" s="9" t="s">
        <v>219</v>
      </c>
      <c r="R8601" s="9">
        <v>0</v>
      </c>
      <c r="S8601" s="9">
        <v>19</v>
      </c>
      <c r="U8601" s="9" t="s">
        <v>140</v>
      </c>
      <c r="V8601" s="9" t="s">
        <v>12807</v>
      </c>
      <c r="W8601" s="9">
        <v>4</v>
      </c>
      <c r="X8601" s="9">
        <f>INDEX(SLA_Policy!$D$2:$D$5,MATCH(F8601,SLA_Policy!$A$2:$A$5,0))</f>
        <v>72</v>
      </c>
      <c r="Y8601" s="9" t="str">
        <f>IF(E8601="Cancelled","Excluded",IF(D8601="",IF((SLA_Policy!$B$8-B8601)*24&gt;X8601,"Open - Breached","Open - On Track"),IF((D8601-B8601)*24&lt;=X8601,"Met","Breached")))</f>
        <v>Breached</v>
      </c>
    </row>
    <row r="8602" spans="1:25" x14ac:dyDescent="0.25">
      <c r="A8602" s="9" t="s">
        <v>12876</v>
      </c>
      <c r="B8602" s="23">
        <v>46164.734722222202</v>
      </c>
      <c r="C8602" s="23">
        <v>46164.752777777801</v>
      </c>
      <c r="D8602" s="23">
        <v>46168.433333333298</v>
      </c>
      <c r="E8602" s="9" t="s">
        <v>212</v>
      </c>
      <c r="F8602" s="9" t="s">
        <v>188</v>
      </c>
      <c r="G8602" s="9" t="s">
        <v>213</v>
      </c>
      <c r="H8602" s="9" t="s">
        <v>161</v>
      </c>
      <c r="I8602" s="9" t="s">
        <v>389</v>
      </c>
      <c r="J8602" s="9" t="s">
        <v>786</v>
      </c>
      <c r="K8602" s="9" t="s">
        <v>246</v>
      </c>
      <c r="L8602" s="9" t="s">
        <v>216</v>
      </c>
      <c r="M8602" s="9" t="s">
        <v>1392</v>
      </c>
      <c r="N8602" s="9" t="s">
        <v>196</v>
      </c>
      <c r="O8602" s="9" t="s">
        <v>116</v>
      </c>
      <c r="P8602" s="9" t="s">
        <v>295</v>
      </c>
      <c r="Q8602" s="9" t="s">
        <v>219</v>
      </c>
      <c r="R8602" s="9">
        <v>1</v>
      </c>
      <c r="S8602" s="9">
        <v>7</v>
      </c>
      <c r="U8602" s="9" t="s">
        <v>290</v>
      </c>
      <c r="X8602" s="9">
        <f>INDEX(SLA_Policy!$D$2:$D$5,MATCH(F8602,SLA_Policy!$A$2:$A$5,0))</f>
        <v>72</v>
      </c>
      <c r="Y8602" s="9" t="str">
        <f>IF(E8602="Cancelled","Excluded",IF(D8602="",IF((SLA_Policy!$B$8-B8602)*24&gt;X8602,"Open - Breached","Open - On Track"),IF((D8602-B8602)*24&lt;=X8602,"Met","Breached")))</f>
        <v>Breached</v>
      </c>
    </row>
    <row r="8603" spans="1:25" x14ac:dyDescent="0.25">
      <c r="A8603" s="9" t="s">
        <v>12877</v>
      </c>
      <c r="B8603" s="23">
        <v>46164.760416666701</v>
      </c>
      <c r="C8603" s="23">
        <v>46164.761111111096</v>
      </c>
      <c r="D8603" s="23">
        <v>46168.35</v>
      </c>
      <c r="E8603" s="9" t="s">
        <v>212</v>
      </c>
      <c r="F8603" s="9" t="s">
        <v>187</v>
      </c>
      <c r="G8603" s="9" t="s">
        <v>213</v>
      </c>
      <c r="H8603" s="9" t="s">
        <v>163</v>
      </c>
      <c r="I8603" s="9" t="s">
        <v>223</v>
      </c>
      <c r="J8603" s="9" t="s">
        <v>1796</v>
      </c>
      <c r="K8603" s="9" t="s">
        <v>246</v>
      </c>
      <c r="L8603" s="9" t="s">
        <v>351</v>
      </c>
      <c r="M8603" s="9" t="s">
        <v>3438</v>
      </c>
      <c r="N8603" s="9" t="s">
        <v>198</v>
      </c>
      <c r="O8603" s="9" t="s">
        <v>180</v>
      </c>
      <c r="P8603" s="9" t="s">
        <v>318</v>
      </c>
      <c r="Q8603" s="9" t="s">
        <v>273</v>
      </c>
      <c r="R8603" s="9">
        <v>0</v>
      </c>
      <c r="S8603" s="9">
        <v>36</v>
      </c>
      <c r="T8603" s="9" t="s">
        <v>229</v>
      </c>
      <c r="U8603" s="9" t="s">
        <v>230</v>
      </c>
      <c r="X8603" s="9">
        <f>INDEX(SLA_Policy!$D$2:$D$5,MATCH(F8603,SLA_Policy!$A$2:$A$5,0))</f>
        <v>8</v>
      </c>
      <c r="Y8603" s="9" t="str">
        <f>IF(E8603="Cancelled","Excluded",IF(D8603="",IF((SLA_Policy!$B$8-B8603)*24&gt;X8603,"Open - Breached","Open - On Track"),IF((D8603-B8603)*24&lt;=X8603,"Met","Breached")))</f>
        <v>Breached</v>
      </c>
    </row>
    <row r="8604" spans="1:25" x14ac:dyDescent="0.25">
      <c r="A8604" s="9" t="s">
        <v>12878</v>
      </c>
      <c r="B8604" s="23">
        <v>46165.382638888899</v>
      </c>
      <c r="C8604" s="23">
        <v>46168.320833333302</v>
      </c>
      <c r="D8604" s="23">
        <v>46168.344444444498</v>
      </c>
      <c r="E8604" s="9" t="s">
        <v>212</v>
      </c>
      <c r="F8604" s="9" t="s">
        <v>189</v>
      </c>
      <c r="G8604" s="9" t="s">
        <v>213</v>
      </c>
      <c r="H8604" s="9" t="s">
        <v>164</v>
      </c>
      <c r="I8604" s="9" t="s">
        <v>339</v>
      </c>
      <c r="J8604" s="9" t="s">
        <v>2475</v>
      </c>
      <c r="K8604" s="9" t="s">
        <v>262</v>
      </c>
      <c r="L8604" s="9" t="s">
        <v>104</v>
      </c>
      <c r="M8604" s="9" t="s">
        <v>3175</v>
      </c>
      <c r="N8604" s="9" t="s">
        <v>196</v>
      </c>
      <c r="O8604" s="9" t="s">
        <v>116</v>
      </c>
      <c r="P8604" s="9" t="s">
        <v>218</v>
      </c>
      <c r="Q8604" s="9" t="s">
        <v>219</v>
      </c>
      <c r="R8604" s="9">
        <v>0</v>
      </c>
      <c r="S8604" s="9">
        <v>6</v>
      </c>
      <c r="T8604" s="9" t="s">
        <v>343</v>
      </c>
      <c r="U8604" s="9" t="s">
        <v>290</v>
      </c>
      <c r="X8604" s="9">
        <f>INDEX(SLA_Policy!$D$2:$D$5,MATCH(F8604,SLA_Policy!$A$2:$A$5,0))</f>
        <v>120</v>
      </c>
      <c r="Y8604" s="9" t="str">
        <f>IF(E8604="Cancelled","Excluded",IF(D8604="",IF((SLA_Policy!$B$8-B8604)*24&gt;X8604,"Open - Breached","Open - On Track"),IF((D8604-B8604)*24&lt;=X8604,"Met","Breached")))</f>
        <v>Met</v>
      </c>
    </row>
    <row r="8605" spans="1:25" x14ac:dyDescent="0.25">
      <c r="A8605" s="9" t="s">
        <v>12879</v>
      </c>
      <c r="B8605" s="23">
        <v>46165.501388888901</v>
      </c>
      <c r="C8605" s="23">
        <v>46168.3</v>
      </c>
      <c r="D8605" s="23">
        <v>46168.315277777801</v>
      </c>
      <c r="E8605" s="9" t="s">
        <v>212</v>
      </c>
      <c r="F8605" s="9" t="s">
        <v>188</v>
      </c>
      <c r="G8605" s="9" t="s">
        <v>213</v>
      </c>
      <c r="H8605" s="9" t="s">
        <v>164</v>
      </c>
      <c r="I8605" s="9" t="s">
        <v>339</v>
      </c>
      <c r="J8605" s="9" t="s">
        <v>3239</v>
      </c>
      <c r="K8605" s="9" t="s">
        <v>246</v>
      </c>
      <c r="L8605" s="9" t="s">
        <v>104</v>
      </c>
      <c r="M8605" s="9" t="s">
        <v>467</v>
      </c>
      <c r="N8605" s="9" t="s">
        <v>196</v>
      </c>
      <c r="O8605" s="9" t="s">
        <v>116</v>
      </c>
      <c r="P8605" s="9" t="s">
        <v>295</v>
      </c>
      <c r="Q8605" s="9" t="s">
        <v>219</v>
      </c>
      <c r="R8605" s="9">
        <v>0</v>
      </c>
      <c r="S8605" s="9">
        <v>16</v>
      </c>
      <c r="T8605" s="9" t="s">
        <v>343</v>
      </c>
      <c r="U8605" s="9" t="s">
        <v>376</v>
      </c>
      <c r="X8605" s="9">
        <f>INDEX(SLA_Policy!$D$2:$D$5,MATCH(F8605,SLA_Policy!$A$2:$A$5,0))</f>
        <v>72</v>
      </c>
      <c r="Y8605" s="9" t="str">
        <f>IF(E8605="Cancelled","Excluded",IF(D8605="",IF((SLA_Policy!$B$8-B8605)*24&gt;X8605,"Open - Breached","Open - On Track"),IF((D8605-B8605)*24&lt;=X8605,"Met","Breached")))</f>
        <v>Met</v>
      </c>
    </row>
    <row r="8606" spans="1:25" x14ac:dyDescent="0.25">
      <c r="A8606" s="9" t="s">
        <v>12880</v>
      </c>
      <c r="B8606" s="23">
        <v>46165.637499999997</v>
      </c>
      <c r="C8606" s="23">
        <v>46168.324999999997</v>
      </c>
      <c r="D8606" s="23">
        <v>46168.343055555597</v>
      </c>
      <c r="E8606" s="9" t="s">
        <v>212</v>
      </c>
      <c r="F8606" s="9" t="s">
        <v>187</v>
      </c>
      <c r="G8606" s="9" t="s">
        <v>213</v>
      </c>
      <c r="H8606" s="9" t="s">
        <v>164</v>
      </c>
      <c r="I8606" s="9" t="s">
        <v>478</v>
      </c>
      <c r="J8606" s="9" t="s">
        <v>7863</v>
      </c>
      <c r="K8606" s="9" t="s">
        <v>246</v>
      </c>
      <c r="L8606" s="9" t="s">
        <v>395</v>
      </c>
      <c r="M8606" s="9" t="s">
        <v>2609</v>
      </c>
      <c r="N8606" s="9" t="s">
        <v>196</v>
      </c>
      <c r="O8606" s="9" t="s">
        <v>116</v>
      </c>
      <c r="P8606" s="9" t="s">
        <v>342</v>
      </c>
      <c r="Q8606" s="9" t="s">
        <v>219</v>
      </c>
      <c r="R8606" s="9">
        <v>0</v>
      </c>
      <c r="S8606" s="9">
        <v>18</v>
      </c>
      <c r="T8606" s="9" t="s">
        <v>343</v>
      </c>
      <c r="U8606" s="9" t="s">
        <v>290</v>
      </c>
      <c r="X8606" s="9">
        <f>INDEX(SLA_Policy!$D$2:$D$5,MATCH(F8606,SLA_Policy!$A$2:$A$5,0))</f>
        <v>8</v>
      </c>
      <c r="Y8606" s="9" t="str">
        <f>IF(E8606="Cancelled","Excluded",IF(D8606="",IF((SLA_Policy!$B$8-B8606)*24&gt;X8606,"Open - Breached","Open - On Track"),IF((D8606-B8606)*24&lt;=X8606,"Met","Breached")))</f>
        <v>Breached</v>
      </c>
    </row>
    <row r="8607" spans="1:25" x14ac:dyDescent="0.25">
      <c r="A8607" s="9" t="s">
        <v>12881</v>
      </c>
      <c r="B8607" s="23">
        <v>46165.644444444399</v>
      </c>
      <c r="C8607" s="23">
        <v>46168.323611111096</v>
      </c>
      <c r="D8607" s="23">
        <v>46168.3347222222</v>
      </c>
      <c r="E8607" s="9" t="s">
        <v>212</v>
      </c>
      <c r="F8607" s="9" t="s">
        <v>188</v>
      </c>
      <c r="G8607" s="9" t="s">
        <v>213</v>
      </c>
      <c r="H8607" s="9" t="s">
        <v>166</v>
      </c>
      <c r="I8607" s="9" t="s">
        <v>398</v>
      </c>
      <c r="J8607" s="9" t="s">
        <v>1013</v>
      </c>
      <c r="K8607" s="9" t="s">
        <v>215</v>
      </c>
      <c r="L8607" s="9" t="s">
        <v>293</v>
      </c>
      <c r="M8607" s="9" t="s">
        <v>4076</v>
      </c>
      <c r="N8607" s="9" t="s">
        <v>198</v>
      </c>
      <c r="O8607" s="9" t="s">
        <v>181</v>
      </c>
      <c r="P8607" s="9" t="s">
        <v>289</v>
      </c>
      <c r="Q8607" s="9" t="s">
        <v>219</v>
      </c>
      <c r="R8607" s="9">
        <v>0</v>
      </c>
      <c r="S8607" s="9">
        <v>61</v>
      </c>
      <c r="U8607" s="9" t="s">
        <v>290</v>
      </c>
      <c r="X8607" s="9">
        <f>INDEX(SLA_Policy!$D$2:$D$5,MATCH(F8607,SLA_Policy!$A$2:$A$5,0))</f>
        <v>72</v>
      </c>
      <c r="Y8607" s="9" t="str">
        <f>IF(E8607="Cancelled","Excluded",IF(D8607="",IF((SLA_Policy!$B$8-B8607)*24&gt;X8607,"Open - Breached","Open - On Track"),IF((D8607-B8607)*24&lt;=X8607,"Met","Breached")))</f>
        <v>Met</v>
      </c>
    </row>
    <row r="8608" spans="1:25" x14ac:dyDescent="0.25">
      <c r="A8608" s="9" t="s">
        <v>12882</v>
      </c>
      <c r="B8608" s="23">
        <v>46166.395833333299</v>
      </c>
      <c r="C8608" s="23">
        <v>46168.352083333302</v>
      </c>
      <c r="D8608" s="23">
        <v>46168.354861111096</v>
      </c>
      <c r="E8608" s="9" t="s">
        <v>212</v>
      </c>
      <c r="F8608" s="9" t="s">
        <v>189</v>
      </c>
      <c r="G8608" s="9" t="s">
        <v>213</v>
      </c>
      <c r="H8608" s="9" t="s">
        <v>161</v>
      </c>
      <c r="I8608" s="9" t="s">
        <v>297</v>
      </c>
      <c r="J8608" s="9" t="s">
        <v>8751</v>
      </c>
      <c r="K8608" s="9" t="s">
        <v>303</v>
      </c>
      <c r="L8608" s="9" t="s">
        <v>282</v>
      </c>
      <c r="M8608" s="9" t="s">
        <v>541</v>
      </c>
      <c r="N8608" s="9" t="s">
        <v>200</v>
      </c>
      <c r="O8608" s="9" t="s">
        <v>116</v>
      </c>
      <c r="P8608" s="9" t="s">
        <v>218</v>
      </c>
      <c r="Q8608" s="9" t="s">
        <v>219</v>
      </c>
      <c r="R8608" s="9">
        <v>0</v>
      </c>
      <c r="S8608" s="9">
        <v>11</v>
      </c>
      <c r="U8608" s="9" t="s">
        <v>376</v>
      </c>
      <c r="X8608" s="9">
        <f>INDEX(SLA_Policy!$D$2:$D$5,MATCH(F8608,SLA_Policy!$A$2:$A$5,0))</f>
        <v>120</v>
      </c>
      <c r="Y8608" s="9" t="str">
        <f>IF(E8608="Cancelled","Excluded",IF(D8608="",IF((SLA_Policy!$B$8-B8608)*24&gt;X8608,"Open - Breached","Open - On Track"),IF((D8608-B8608)*24&lt;=X8608,"Met","Breached")))</f>
        <v>Met</v>
      </c>
    </row>
    <row r="8609" spans="1:25" x14ac:dyDescent="0.25">
      <c r="A8609" s="9" t="s">
        <v>12883</v>
      </c>
      <c r="B8609" s="23">
        <v>46166.570833333302</v>
      </c>
      <c r="C8609" s="23">
        <v>46168.3347222222</v>
      </c>
      <c r="D8609" s="23">
        <v>46168.352083333302</v>
      </c>
      <c r="E8609" s="9" t="s">
        <v>212</v>
      </c>
      <c r="F8609" s="9" t="s">
        <v>189</v>
      </c>
      <c r="G8609" s="9" t="s">
        <v>213</v>
      </c>
      <c r="H8609" s="9" t="s">
        <v>162</v>
      </c>
      <c r="I8609" s="9" t="s">
        <v>345</v>
      </c>
      <c r="J8609" s="9" t="s">
        <v>1556</v>
      </c>
      <c r="K8609" s="9" t="s">
        <v>246</v>
      </c>
      <c r="L8609" s="9" t="s">
        <v>216</v>
      </c>
      <c r="M8609" s="9" t="s">
        <v>715</v>
      </c>
      <c r="N8609" s="9" t="s">
        <v>196</v>
      </c>
      <c r="O8609" s="9" t="s">
        <v>179</v>
      </c>
      <c r="P8609" s="9" t="s">
        <v>313</v>
      </c>
      <c r="Q8609" s="9" t="s">
        <v>219</v>
      </c>
      <c r="R8609" s="9">
        <v>0</v>
      </c>
      <c r="S8609" s="9">
        <v>14</v>
      </c>
      <c r="U8609" s="9" t="s">
        <v>661</v>
      </c>
      <c r="W8609" s="9">
        <v>5</v>
      </c>
      <c r="X8609" s="9">
        <f>INDEX(SLA_Policy!$D$2:$D$5,MATCH(F8609,SLA_Policy!$A$2:$A$5,0))</f>
        <v>120</v>
      </c>
      <c r="Y8609" s="9" t="str">
        <f>IF(E8609="Cancelled","Excluded",IF(D8609="",IF((SLA_Policy!$B$8-B8609)*24&gt;X8609,"Open - Breached","Open - On Track"),IF((D8609-B8609)*24&lt;=X8609,"Met","Breached")))</f>
        <v>Met</v>
      </c>
    </row>
    <row r="8610" spans="1:25" x14ac:dyDescent="0.25">
      <c r="A8610" s="9" t="s">
        <v>12884</v>
      </c>
      <c r="B8610" s="23">
        <v>46166.661805555603</v>
      </c>
      <c r="C8610" s="23">
        <v>46168.295138888898</v>
      </c>
      <c r="D8610" s="23">
        <v>46168.318055555603</v>
      </c>
      <c r="E8610" s="9" t="s">
        <v>212</v>
      </c>
      <c r="F8610" s="9" t="s">
        <v>189</v>
      </c>
      <c r="G8610" s="9" t="s">
        <v>213</v>
      </c>
      <c r="H8610" s="9" t="s">
        <v>161</v>
      </c>
      <c r="I8610" s="9" t="s">
        <v>389</v>
      </c>
      <c r="J8610" s="9" t="s">
        <v>1774</v>
      </c>
      <c r="K8610" s="9" t="s">
        <v>225</v>
      </c>
      <c r="L8610" s="9" t="s">
        <v>226</v>
      </c>
      <c r="M8610" s="9" t="s">
        <v>627</v>
      </c>
      <c r="N8610" s="9" t="s">
        <v>197</v>
      </c>
      <c r="O8610" s="9" t="s">
        <v>116</v>
      </c>
      <c r="P8610" s="9" t="s">
        <v>218</v>
      </c>
      <c r="Q8610" s="9" t="s">
        <v>219</v>
      </c>
      <c r="R8610" s="9">
        <v>0</v>
      </c>
      <c r="S8610" s="9">
        <v>7</v>
      </c>
      <c r="U8610" s="9" t="s">
        <v>290</v>
      </c>
      <c r="W8610" s="9">
        <v>4</v>
      </c>
      <c r="X8610" s="9">
        <f>INDEX(SLA_Policy!$D$2:$D$5,MATCH(F8610,SLA_Policy!$A$2:$A$5,0))</f>
        <v>120</v>
      </c>
      <c r="Y8610" s="9" t="str">
        <f>IF(E8610="Cancelled","Excluded",IF(D8610="",IF((SLA_Policy!$B$8-B8610)*24&gt;X8610,"Open - Breached","Open - On Track"),IF((D8610-B8610)*24&lt;=X8610,"Met","Breached")))</f>
        <v>Met</v>
      </c>
    </row>
    <row r="8611" spans="1:25" x14ac:dyDescent="0.25">
      <c r="A8611" s="9" t="s">
        <v>12885</v>
      </c>
      <c r="B8611" s="23">
        <v>46166.714583333298</v>
      </c>
      <c r="C8611" s="23">
        <v>46168.314583333296</v>
      </c>
      <c r="D8611" s="23">
        <v>46168.343055555597</v>
      </c>
      <c r="E8611" s="9" t="s">
        <v>212</v>
      </c>
      <c r="F8611" s="9" t="s">
        <v>189</v>
      </c>
      <c r="G8611" s="9" t="s">
        <v>236</v>
      </c>
      <c r="H8611" s="9" t="s">
        <v>161</v>
      </c>
      <c r="I8611" s="9" t="s">
        <v>505</v>
      </c>
      <c r="J8611" s="9" t="s">
        <v>4515</v>
      </c>
      <c r="K8611" s="9" t="s">
        <v>246</v>
      </c>
      <c r="L8611" s="9" t="s">
        <v>293</v>
      </c>
      <c r="M8611" s="9" t="s">
        <v>3891</v>
      </c>
      <c r="N8611" s="9" t="s">
        <v>196</v>
      </c>
      <c r="O8611" s="9" t="s">
        <v>177</v>
      </c>
      <c r="P8611" s="9" t="s">
        <v>457</v>
      </c>
      <c r="Q8611" s="9" t="s">
        <v>219</v>
      </c>
      <c r="R8611" s="9">
        <v>0</v>
      </c>
      <c r="S8611" s="9">
        <v>26</v>
      </c>
      <c r="U8611" s="9" t="s">
        <v>242</v>
      </c>
      <c r="X8611" s="9">
        <f>INDEX(SLA_Policy!$D$2:$D$5,MATCH(F8611,SLA_Policy!$A$2:$A$5,0))</f>
        <v>120</v>
      </c>
      <c r="Y8611" s="9" t="str">
        <f>IF(E8611="Cancelled","Excluded",IF(D8611="",IF((SLA_Policy!$B$8-B8611)*24&gt;X8611,"Open - Breached","Open - On Track"),IF((D8611-B8611)*24&lt;=X8611,"Met","Breached")))</f>
        <v>Met</v>
      </c>
    </row>
    <row r="8612" spans="1:25" x14ac:dyDescent="0.25">
      <c r="A8612" s="9" t="s">
        <v>12886</v>
      </c>
      <c r="B8612" s="23">
        <v>46167.3930555556</v>
      </c>
      <c r="C8612" s="23">
        <v>46168.305555555598</v>
      </c>
      <c r="D8612" s="23">
        <v>46168.333333333299</v>
      </c>
      <c r="E8612" s="9" t="s">
        <v>212</v>
      </c>
      <c r="F8612" s="9" t="s">
        <v>188</v>
      </c>
      <c r="G8612" s="9" t="s">
        <v>213</v>
      </c>
      <c r="H8612" s="9" t="s">
        <v>167</v>
      </c>
      <c r="I8612" s="9" t="s">
        <v>362</v>
      </c>
      <c r="J8612" s="9" t="s">
        <v>12887</v>
      </c>
      <c r="K8612" s="9" t="s">
        <v>246</v>
      </c>
      <c r="L8612" s="9" t="s">
        <v>311</v>
      </c>
      <c r="M8612" s="9" t="s">
        <v>1175</v>
      </c>
      <c r="N8612" s="9" t="s">
        <v>197</v>
      </c>
      <c r="O8612" s="9" t="s">
        <v>176</v>
      </c>
      <c r="P8612" s="9" t="s">
        <v>253</v>
      </c>
      <c r="Q8612" s="9" t="s">
        <v>219</v>
      </c>
      <c r="R8612" s="9">
        <v>0</v>
      </c>
      <c r="S8612" s="9">
        <v>62</v>
      </c>
      <c r="U8612" s="9" t="s">
        <v>266</v>
      </c>
      <c r="X8612" s="9">
        <f>INDEX(SLA_Policy!$D$2:$D$5,MATCH(F8612,SLA_Policy!$A$2:$A$5,0))</f>
        <v>72</v>
      </c>
      <c r="Y8612" s="9" t="str">
        <f>IF(E8612="Cancelled","Excluded",IF(D8612="",IF((SLA_Policy!$B$8-B8612)*24&gt;X8612,"Open - Breached","Open - On Track"),IF((D8612-B8612)*24&lt;=X8612,"Met","Breached")))</f>
        <v>Met</v>
      </c>
    </row>
    <row r="8613" spans="1:25" x14ac:dyDescent="0.25">
      <c r="A8613" s="9" t="s">
        <v>12888</v>
      </c>
      <c r="B8613" s="23">
        <v>46167.4375</v>
      </c>
      <c r="C8613" s="23">
        <v>46168.3527777778</v>
      </c>
      <c r="D8613" s="23">
        <v>46168.364583333299</v>
      </c>
      <c r="E8613" s="9" t="s">
        <v>212</v>
      </c>
      <c r="F8613" s="9" t="s">
        <v>189</v>
      </c>
      <c r="G8613" s="9" t="s">
        <v>213</v>
      </c>
      <c r="H8613" s="9" t="s">
        <v>163</v>
      </c>
      <c r="I8613" s="9" t="s">
        <v>223</v>
      </c>
      <c r="J8613" s="9" t="s">
        <v>2295</v>
      </c>
      <c r="K8613" s="9" t="s">
        <v>303</v>
      </c>
      <c r="L8613" s="9" t="s">
        <v>311</v>
      </c>
      <c r="M8613" s="9" t="s">
        <v>476</v>
      </c>
      <c r="N8613" s="9" t="s">
        <v>198</v>
      </c>
      <c r="O8613" s="9" t="s">
        <v>176</v>
      </c>
      <c r="P8613" s="9" t="s">
        <v>228</v>
      </c>
      <c r="Q8613" s="9" t="s">
        <v>219</v>
      </c>
      <c r="R8613" s="9">
        <v>0</v>
      </c>
      <c r="S8613" s="9">
        <v>86</v>
      </c>
      <c r="T8613" s="9" t="s">
        <v>136</v>
      </c>
      <c r="U8613" s="9" t="s">
        <v>230</v>
      </c>
      <c r="X8613" s="9">
        <f>INDEX(SLA_Policy!$D$2:$D$5,MATCH(F8613,SLA_Policy!$A$2:$A$5,0))</f>
        <v>120</v>
      </c>
      <c r="Y8613" s="9" t="str">
        <f>IF(E8613="Cancelled","Excluded",IF(D8613="",IF((SLA_Policy!$B$8-B8613)*24&gt;X8613,"Open - Breached","Open - On Track"),IF((D8613-B8613)*24&lt;=X8613,"Met","Breached")))</f>
        <v>Met</v>
      </c>
    </row>
    <row r="8614" spans="1:25" x14ac:dyDescent="0.25">
      <c r="A8614" s="9" t="s">
        <v>12889</v>
      </c>
      <c r="B8614" s="23">
        <v>46167.462500000001</v>
      </c>
      <c r="C8614" s="23">
        <v>46168.318749999999</v>
      </c>
      <c r="D8614" s="23">
        <v>46174.404861111099</v>
      </c>
      <c r="E8614" s="9" t="s">
        <v>212</v>
      </c>
      <c r="F8614" s="9" t="s">
        <v>189</v>
      </c>
      <c r="G8614" s="9" t="s">
        <v>213</v>
      </c>
      <c r="H8614" s="9" t="s">
        <v>167</v>
      </c>
      <c r="I8614" s="9" t="s">
        <v>349</v>
      </c>
      <c r="J8614" s="9" t="s">
        <v>656</v>
      </c>
      <c r="K8614" s="9" t="s">
        <v>246</v>
      </c>
      <c r="L8614" s="9" t="s">
        <v>395</v>
      </c>
      <c r="M8614" s="9" t="s">
        <v>463</v>
      </c>
      <c r="N8614" s="9" t="s">
        <v>197</v>
      </c>
      <c r="O8614" s="9" t="s">
        <v>180</v>
      </c>
      <c r="P8614" s="9" t="s">
        <v>278</v>
      </c>
      <c r="Q8614" s="9" t="s">
        <v>219</v>
      </c>
      <c r="R8614" s="9">
        <v>1</v>
      </c>
      <c r="S8614" s="9">
        <v>36</v>
      </c>
      <c r="U8614" s="9" t="s">
        <v>266</v>
      </c>
      <c r="X8614" s="9">
        <f>INDEX(SLA_Policy!$D$2:$D$5,MATCH(F8614,SLA_Policy!$A$2:$A$5,0))</f>
        <v>120</v>
      </c>
      <c r="Y8614" s="9" t="str">
        <f>IF(E8614="Cancelled","Excluded",IF(D8614="",IF((SLA_Policy!$B$8-B8614)*24&gt;X8614,"Open - Breached","Open - On Track"),IF((D8614-B8614)*24&lt;=X8614,"Met","Breached")))</f>
        <v>Breached</v>
      </c>
    </row>
    <row r="8615" spans="1:25" x14ac:dyDescent="0.25">
      <c r="A8615" s="9" t="s">
        <v>12890</v>
      </c>
      <c r="B8615" s="23">
        <v>46167.595833333296</v>
      </c>
      <c r="C8615" s="23">
        <v>46168.310416666704</v>
      </c>
      <c r="D8615" s="23">
        <v>46169.657638888901</v>
      </c>
      <c r="E8615" s="9" t="s">
        <v>212</v>
      </c>
      <c r="F8615" s="9" t="s">
        <v>188</v>
      </c>
      <c r="G8615" s="9" t="s">
        <v>213</v>
      </c>
      <c r="H8615" s="9" t="s">
        <v>88</v>
      </c>
      <c r="I8615" s="9" t="s">
        <v>354</v>
      </c>
      <c r="J8615" s="9" t="s">
        <v>2429</v>
      </c>
      <c r="K8615" s="9" t="s">
        <v>246</v>
      </c>
      <c r="L8615" s="9" t="s">
        <v>270</v>
      </c>
      <c r="M8615" s="9" t="s">
        <v>3541</v>
      </c>
      <c r="N8615" s="9" t="s">
        <v>197</v>
      </c>
      <c r="O8615" s="9" t="s">
        <v>180</v>
      </c>
      <c r="P8615" s="9" t="s">
        <v>318</v>
      </c>
      <c r="Q8615" s="9" t="s">
        <v>219</v>
      </c>
      <c r="R8615" s="9">
        <v>0</v>
      </c>
      <c r="S8615" s="9">
        <v>35</v>
      </c>
      <c r="T8615" s="9" t="s">
        <v>220</v>
      </c>
      <c r="U8615" s="9" t="s">
        <v>230</v>
      </c>
      <c r="W8615" s="9">
        <v>3</v>
      </c>
      <c r="X8615" s="9">
        <f>INDEX(SLA_Policy!$D$2:$D$5,MATCH(F8615,SLA_Policy!$A$2:$A$5,0))</f>
        <v>72</v>
      </c>
      <c r="Y8615" s="9" t="str">
        <f>IF(E8615="Cancelled","Excluded",IF(D8615="",IF((SLA_Policy!$B$8-B8615)*24&gt;X8615,"Open - Breached","Open - On Track"),IF((D8615-B8615)*24&lt;=X8615,"Met","Breached")))</f>
        <v>Met</v>
      </c>
    </row>
    <row r="8616" spans="1:25" x14ac:dyDescent="0.25">
      <c r="A8616" s="9" t="s">
        <v>12891</v>
      </c>
      <c r="B8616" s="23">
        <v>46167.958333333299</v>
      </c>
      <c r="C8616" s="23">
        <v>46168.320833333302</v>
      </c>
      <c r="D8616" s="23">
        <v>46168.327777777798</v>
      </c>
      <c r="E8616" s="9" t="s">
        <v>212</v>
      </c>
      <c r="F8616" s="9" t="s">
        <v>188</v>
      </c>
      <c r="G8616" s="9" t="s">
        <v>236</v>
      </c>
      <c r="H8616" s="9" t="s">
        <v>167</v>
      </c>
      <c r="I8616" s="9" t="s">
        <v>255</v>
      </c>
      <c r="J8616" s="9" t="s">
        <v>12442</v>
      </c>
      <c r="K8616" s="9" t="s">
        <v>303</v>
      </c>
      <c r="L8616" s="9" t="s">
        <v>226</v>
      </c>
      <c r="M8616" s="9" t="s">
        <v>2818</v>
      </c>
      <c r="N8616" s="9" t="s">
        <v>196</v>
      </c>
      <c r="O8616" s="9" t="s">
        <v>116</v>
      </c>
      <c r="P8616" s="9" t="s">
        <v>258</v>
      </c>
      <c r="Q8616" s="9" t="s">
        <v>219</v>
      </c>
      <c r="R8616" s="9">
        <v>0</v>
      </c>
      <c r="S8616" s="9">
        <v>21</v>
      </c>
      <c r="U8616" s="9" t="s">
        <v>242</v>
      </c>
      <c r="X8616" s="9">
        <f>INDEX(SLA_Policy!$D$2:$D$5,MATCH(F8616,SLA_Policy!$A$2:$A$5,0))</f>
        <v>72</v>
      </c>
      <c r="Y8616" s="9" t="str">
        <f>IF(E8616="Cancelled","Excluded",IF(D8616="",IF((SLA_Policy!$B$8-B8616)*24&gt;X8616,"Open - Breached","Open - On Track"),IF((D8616-B8616)*24&lt;=X8616,"Met","Breached")))</f>
        <v>Met</v>
      </c>
    </row>
    <row r="8617" spans="1:25" x14ac:dyDescent="0.25">
      <c r="A8617" s="9" t="s">
        <v>12892</v>
      </c>
      <c r="B8617" s="23">
        <v>46168.225694444503</v>
      </c>
      <c r="C8617" s="23">
        <v>46168.320138888899</v>
      </c>
      <c r="D8617" s="23">
        <v>46169.363888888904</v>
      </c>
      <c r="E8617" s="9" t="s">
        <v>212</v>
      </c>
      <c r="F8617" s="9" t="s">
        <v>189</v>
      </c>
      <c r="G8617" s="9" t="s">
        <v>213</v>
      </c>
      <c r="H8617" s="9" t="s">
        <v>161</v>
      </c>
      <c r="I8617" s="9" t="s">
        <v>297</v>
      </c>
      <c r="J8617" s="9" t="s">
        <v>6838</v>
      </c>
      <c r="K8617" s="9" t="s">
        <v>215</v>
      </c>
      <c r="L8617" s="9" t="s">
        <v>216</v>
      </c>
      <c r="M8617" s="9" t="s">
        <v>1463</v>
      </c>
      <c r="N8617" s="9" t="s">
        <v>198</v>
      </c>
      <c r="O8617" s="9" t="s">
        <v>177</v>
      </c>
      <c r="P8617" s="9" t="s">
        <v>241</v>
      </c>
      <c r="Q8617" s="9" t="s">
        <v>219</v>
      </c>
      <c r="R8617" s="9">
        <v>0</v>
      </c>
      <c r="S8617" s="9">
        <v>17</v>
      </c>
      <c r="U8617" s="9" t="s">
        <v>221</v>
      </c>
      <c r="X8617" s="9">
        <f>INDEX(SLA_Policy!$D$2:$D$5,MATCH(F8617,SLA_Policy!$A$2:$A$5,0))</f>
        <v>120</v>
      </c>
      <c r="Y8617" s="9" t="str">
        <f>IF(E8617="Cancelled","Excluded",IF(D8617="",IF((SLA_Policy!$B$8-B8617)*24&gt;X8617,"Open - Breached","Open - On Track"),IF((D8617-B8617)*24&lt;=X8617,"Met","Breached")))</f>
        <v>Met</v>
      </c>
    </row>
    <row r="8618" spans="1:25" x14ac:dyDescent="0.25">
      <c r="A8618" s="9" t="s">
        <v>12893</v>
      </c>
      <c r="B8618" s="23">
        <v>46168.291666666701</v>
      </c>
      <c r="C8618" s="23">
        <v>46168.2944444444</v>
      </c>
      <c r="D8618" s="23">
        <v>46169.579861111102</v>
      </c>
      <c r="E8618" s="9" t="s">
        <v>212</v>
      </c>
      <c r="F8618" s="9" t="s">
        <v>189</v>
      </c>
      <c r="G8618" s="9" t="s">
        <v>213</v>
      </c>
      <c r="H8618" s="9" t="s">
        <v>164</v>
      </c>
      <c r="I8618" s="9" t="s">
        <v>260</v>
      </c>
      <c r="J8618" s="9" t="s">
        <v>2121</v>
      </c>
      <c r="K8618" s="9" t="s">
        <v>239</v>
      </c>
      <c r="L8618" s="9" t="s">
        <v>226</v>
      </c>
      <c r="M8618" s="9" t="s">
        <v>7035</v>
      </c>
      <c r="N8618" s="9" t="s">
        <v>198</v>
      </c>
      <c r="O8618" s="9" t="s">
        <v>179</v>
      </c>
      <c r="P8618" s="9" t="s">
        <v>337</v>
      </c>
      <c r="Q8618" s="9" t="s">
        <v>219</v>
      </c>
      <c r="R8618" s="9">
        <v>0</v>
      </c>
      <c r="S8618" s="9">
        <v>20</v>
      </c>
      <c r="T8618" s="9" t="s">
        <v>265</v>
      </c>
      <c r="U8618" s="9" t="s">
        <v>248</v>
      </c>
      <c r="X8618" s="9">
        <f>INDEX(SLA_Policy!$D$2:$D$5,MATCH(F8618,SLA_Policy!$A$2:$A$5,0))</f>
        <v>120</v>
      </c>
      <c r="Y8618" s="9" t="str">
        <f>IF(E8618="Cancelled","Excluded",IF(D8618="",IF((SLA_Policy!$B$8-B8618)*24&gt;X8618,"Open - Breached","Open - On Track"),IF((D8618-B8618)*24&lt;=X8618,"Met","Breached")))</f>
        <v>Met</v>
      </c>
    </row>
    <row r="8619" spans="1:25" x14ac:dyDescent="0.25">
      <c r="A8619" s="9" t="s">
        <v>12894</v>
      </c>
      <c r="B8619" s="23">
        <v>46168.316666666702</v>
      </c>
      <c r="C8619" s="23">
        <v>46168.317361111098</v>
      </c>
      <c r="D8619" s="23">
        <v>46168.380555555603</v>
      </c>
      <c r="E8619" s="9" t="s">
        <v>212</v>
      </c>
      <c r="F8619" s="9" t="s">
        <v>187</v>
      </c>
      <c r="G8619" s="9" t="s">
        <v>213</v>
      </c>
      <c r="H8619" s="9" t="s">
        <v>88</v>
      </c>
      <c r="I8619" s="9" t="s">
        <v>268</v>
      </c>
      <c r="J8619" s="9" t="s">
        <v>638</v>
      </c>
      <c r="K8619" s="9" t="s">
        <v>246</v>
      </c>
      <c r="L8619" s="9" t="s">
        <v>270</v>
      </c>
      <c r="M8619" s="9" t="s">
        <v>2046</v>
      </c>
      <c r="N8619" s="9" t="s">
        <v>199</v>
      </c>
      <c r="O8619" s="9" t="s">
        <v>176</v>
      </c>
      <c r="P8619" s="9" t="s">
        <v>228</v>
      </c>
      <c r="Q8619" s="9" t="s">
        <v>273</v>
      </c>
      <c r="R8619" s="9">
        <v>0</v>
      </c>
      <c r="S8619" s="9">
        <v>19</v>
      </c>
      <c r="T8619" s="9" t="s">
        <v>322</v>
      </c>
      <c r="U8619" s="9" t="s">
        <v>266</v>
      </c>
      <c r="W8619" s="9">
        <v>5</v>
      </c>
      <c r="X8619" s="9">
        <f>INDEX(SLA_Policy!$D$2:$D$5,MATCH(F8619,SLA_Policy!$A$2:$A$5,0))</f>
        <v>8</v>
      </c>
      <c r="Y8619" s="9" t="str">
        <f>IF(E8619="Cancelled","Excluded",IF(D8619="",IF((SLA_Policy!$B$8-B8619)*24&gt;X8619,"Open - Breached","Open - On Track"),IF((D8619-B8619)*24&lt;=X8619,"Met","Breached")))</f>
        <v>Met</v>
      </c>
    </row>
    <row r="8620" spans="1:25" x14ac:dyDescent="0.25">
      <c r="A8620" s="9" t="s">
        <v>12895</v>
      </c>
      <c r="B8620" s="23">
        <v>46168.326388888898</v>
      </c>
      <c r="E8620" s="9" t="s">
        <v>649</v>
      </c>
      <c r="F8620" s="9" t="s">
        <v>188</v>
      </c>
      <c r="G8620" s="9" t="s">
        <v>213</v>
      </c>
      <c r="H8620" s="9" t="s">
        <v>88</v>
      </c>
      <c r="I8620" s="9" t="s">
        <v>486</v>
      </c>
      <c r="J8620" s="9" t="s">
        <v>12151</v>
      </c>
      <c r="K8620" s="9" t="s">
        <v>225</v>
      </c>
      <c r="L8620" s="9" t="s">
        <v>216</v>
      </c>
      <c r="M8620" s="9" t="s">
        <v>965</v>
      </c>
      <c r="N8620" s="9" t="s">
        <v>196</v>
      </c>
      <c r="O8620" s="9" t="s">
        <v>178</v>
      </c>
      <c r="P8620" s="9" t="s">
        <v>414</v>
      </c>
      <c r="Q8620" s="9" t="s">
        <v>273</v>
      </c>
      <c r="R8620" s="9">
        <v>0</v>
      </c>
      <c r="S8620" s="9">
        <v>0</v>
      </c>
      <c r="V8620" s="9" t="s">
        <v>12807</v>
      </c>
      <c r="X8620" s="9">
        <f>INDEX(SLA_Policy!$D$2:$D$5,MATCH(F8620,SLA_Policy!$A$2:$A$5,0))</f>
        <v>72</v>
      </c>
      <c r="Y8620" s="9" t="str">
        <f>IF(E8620="Cancelled","Excluded",IF(D8620="",IF((SLA_Policy!$B$8-B8620)*24&gt;X8620,"Open - Breached","Open - On Track"),IF((D8620-B8620)*24&lt;=X8620,"Met","Breached")))</f>
        <v>Excluded</v>
      </c>
    </row>
    <row r="8621" spans="1:25" x14ac:dyDescent="0.25">
      <c r="A8621" s="9" t="s">
        <v>12896</v>
      </c>
      <c r="B8621" s="23">
        <v>46168.339583333298</v>
      </c>
      <c r="C8621" s="23">
        <v>46168.346527777801</v>
      </c>
      <c r="D8621" s="23">
        <v>46170.456250000003</v>
      </c>
      <c r="E8621" s="9" t="s">
        <v>212</v>
      </c>
      <c r="F8621" s="9" t="s">
        <v>188</v>
      </c>
      <c r="G8621" s="9" t="s">
        <v>213</v>
      </c>
      <c r="H8621" s="9" t="s">
        <v>163</v>
      </c>
      <c r="I8621" s="9" t="s">
        <v>223</v>
      </c>
      <c r="J8621" s="9" t="s">
        <v>7663</v>
      </c>
      <c r="K8621" s="9" t="s">
        <v>215</v>
      </c>
      <c r="L8621" s="9" t="s">
        <v>311</v>
      </c>
      <c r="M8621" s="9" t="s">
        <v>829</v>
      </c>
      <c r="N8621" s="9" t="s">
        <v>198</v>
      </c>
      <c r="O8621" s="9" t="s">
        <v>176</v>
      </c>
      <c r="P8621" s="9" t="s">
        <v>503</v>
      </c>
      <c r="Q8621" s="9" t="s">
        <v>273</v>
      </c>
      <c r="R8621" s="9">
        <v>0</v>
      </c>
      <c r="S8621" s="9">
        <v>71</v>
      </c>
      <c r="T8621" s="9" t="s">
        <v>220</v>
      </c>
      <c r="U8621" s="9" t="s">
        <v>230</v>
      </c>
      <c r="X8621" s="9">
        <f>INDEX(SLA_Policy!$D$2:$D$5,MATCH(F8621,SLA_Policy!$A$2:$A$5,0))</f>
        <v>72</v>
      </c>
      <c r="Y8621" s="9" t="str">
        <f>IF(E8621="Cancelled","Excluded",IF(D8621="",IF((SLA_Policy!$B$8-B8621)*24&gt;X8621,"Open - Breached","Open - On Track"),IF((D8621-B8621)*24&lt;=X8621,"Met","Breached")))</f>
        <v>Met</v>
      </c>
    </row>
    <row r="8622" spans="1:25" x14ac:dyDescent="0.25">
      <c r="A8622" s="9" t="s">
        <v>12897</v>
      </c>
      <c r="B8622" s="23">
        <v>46168.339583333298</v>
      </c>
      <c r="C8622" s="23">
        <v>46168.345138888901</v>
      </c>
      <c r="D8622" s="23">
        <v>46168.579861111102</v>
      </c>
      <c r="E8622" s="9" t="s">
        <v>212</v>
      </c>
      <c r="F8622" s="9" t="s">
        <v>188</v>
      </c>
      <c r="G8622" s="9" t="s">
        <v>213</v>
      </c>
      <c r="H8622" s="9" t="s">
        <v>163</v>
      </c>
      <c r="I8622" s="9" t="s">
        <v>223</v>
      </c>
      <c r="J8622" s="9" t="s">
        <v>12898</v>
      </c>
      <c r="K8622" s="9" t="s">
        <v>246</v>
      </c>
      <c r="L8622" s="9" t="s">
        <v>226</v>
      </c>
      <c r="M8622" s="9" t="s">
        <v>1307</v>
      </c>
      <c r="N8622" s="9" t="s">
        <v>198</v>
      </c>
      <c r="O8622" s="9" t="s">
        <v>176</v>
      </c>
      <c r="P8622" s="9" t="s">
        <v>419</v>
      </c>
      <c r="Q8622" s="9" t="s">
        <v>273</v>
      </c>
      <c r="R8622" s="9">
        <v>0</v>
      </c>
      <c r="S8622" s="9">
        <v>110</v>
      </c>
      <c r="T8622" s="9" t="s">
        <v>136</v>
      </c>
      <c r="U8622" s="9" t="s">
        <v>290</v>
      </c>
      <c r="X8622" s="9">
        <f>INDEX(SLA_Policy!$D$2:$D$5,MATCH(F8622,SLA_Policy!$A$2:$A$5,0))</f>
        <v>72</v>
      </c>
      <c r="Y8622" s="9" t="str">
        <f>IF(E8622="Cancelled","Excluded",IF(D8622="",IF((SLA_Policy!$B$8-B8622)*24&gt;X8622,"Open - Breached","Open - On Track"),IF((D8622-B8622)*24&lt;=X8622,"Met","Breached")))</f>
        <v>Met</v>
      </c>
    </row>
    <row r="8623" spans="1:25" x14ac:dyDescent="0.25">
      <c r="A8623" s="9" t="s">
        <v>12899</v>
      </c>
      <c r="B8623" s="23">
        <v>46168.340277777803</v>
      </c>
      <c r="C8623" s="23">
        <v>46168.340972222199</v>
      </c>
      <c r="D8623" s="23">
        <v>46168.493750000001</v>
      </c>
      <c r="E8623" s="9" t="s">
        <v>212</v>
      </c>
      <c r="F8623" s="9" t="s">
        <v>187</v>
      </c>
      <c r="G8623" s="9" t="s">
        <v>213</v>
      </c>
      <c r="H8623" s="9" t="s">
        <v>161</v>
      </c>
      <c r="I8623" s="9" t="s">
        <v>297</v>
      </c>
      <c r="J8623" s="9" t="s">
        <v>1630</v>
      </c>
      <c r="K8623" s="9" t="s">
        <v>246</v>
      </c>
      <c r="L8623" s="9" t="s">
        <v>104</v>
      </c>
      <c r="M8623" s="9" t="s">
        <v>336</v>
      </c>
      <c r="N8623" s="9" t="s">
        <v>200</v>
      </c>
      <c r="O8623" s="9" t="s">
        <v>177</v>
      </c>
      <c r="P8623" s="9" t="s">
        <v>457</v>
      </c>
      <c r="Q8623" s="9" t="s">
        <v>273</v>
      </c>
      <c r="R8623" s="9">
        <v>0</v>
      </c>
      <c r="S8623" s="9">
        <v>10</v>
      </c>
      <c r="U8623" s="9" t="s">
        <v>266</v>
      </c>
      <c r="X8623" s="9">
        <f>INDEX(SLA_Policy!$D$2:$D$5,MATCH(F8623,SLA_Policy!$A$2:$A$5,0))</f>
        <v>8</v>
      </c>
      <c r="Y8623" s="9" t="str">
        <f>IF(E8623="Cancelled","Excluded",IF(D8623="",IF((SLA_Policy!$B$8-B8623)*24&gt;X8623,"Open - Breached","Open - On Track"),IF((D8623-B8623)*24&lt;=X8623,"Met","Breached")))</f>
        <v>Met</v>
      </c>
    </row>
    <row r="8624" spans="1:25" x14ac:dyDescent="0.25">
      <c r="A8624" s="9" t="s">
        <v>12900</v>
      </c>
      <c r="B8624" s="23">
        <v>46168.357638888898</v>
      </c>
      <c r="C8624" s="23">
        <v>46168.359722222202</v>
      </c>
      <c r="D8624" s="23">
        <v>46168.443749999999</v>
      </c>
      <c r="E8624" s="9" t="s">
        <v>212</v>
      </c>
      <c r="F8624" s="9" t="s">
        <v>187</v>
      </c>
      <c r="G8624" s="9" t="s">
        <v>213</v>
      </c>
      <c r="H8624" s="9" t="s">
        <v>88</v>
      </c>
      <c r="I8624" s="9" t="s">
        <v>486</v>
      </c>
      <c r="J8624" s="9" t="s">
        <v>4282</v>
      </c>
      <c r="K8624" s="9" t="s">
        <v>225</v>
      </c>
      <c r="L8624" s="9" t="s">
        <v>226</v>
      </c>
      <c r="M8624" s="9" t="s">
        <v>1604</v>
      </c>
      <c r="N8624" s="9" t="s">
        <v>196</v>
      </c>
      <c r="O8624" s="9" t="s">
        <v>178</v>
      </c>
      <c r="P8624" s="9" t="s">
        <v>427</v>
      </c>
      <c r="Q8624" s="9" t="s">
        <v>273</v>
      </c>
      <c r="R8624" s="9">
        <v>0</v>
      </c>
      <c r="S8624" s="9">
        <v>52</v>
      </c>
      <c r="U8624" s="9" t="s">
        <v>140</v>
      </c>
      <c r="V8624" s="9" t="s">
        <v>12807</v>
      </c>
      <c r="X8624" s="9">
        <f>INDEX(SLA_Policy!$D$2:$D$5,MATCH(F8624,SLA_Policy!$A$2:$A$5,0))</f>
        <v>8</v>
      </c>
      <c r="Y8624" s="9" t="str">
        <f>IF(E8624="Cancelled","Excluded",IF(D8624="",IF((SLA_Policy!$B$8-B8624)*24&gt;X8624,"Open - Breached","Open - On Track"),IF((D8624-B8624)*24&lt;=X8624,"Met","Breached")))</f>
        <v>Met</v>
      </c>
    </row>
    <row r="8625" spans="1:25" x14ac:dyDescent="0.25">
      <c r="A8625" s="9" t="s">
        <v>12901</v>
      </c>
      <c r="B8625" s="23">
        <v>46168.360416666699</v>
      </c>
      <c r="C8625" s="23">
        <v>46168.366666666698</v>
      </c>
      <c r="D8625" s="23">
        <v>46168.375694444498</v>
      </c>
      <c r="E8625" s="9" t="s">
        <v>212</v>
      </c>
      <c r="F8625" s="9" t="s">
        <v>188</v>
      </c>
      <c r="G8625" s="9" t="s">
        <v>213</v>
      </c>
      <c r="H8625" s="9" t="s">
        <v>161</v>
      </c>
      <c r="I8625" s="9" t="s">
        <v>454</v>
      </c>
      <c r="J8625" s="9" t="s">
        <v>2010</v>
      </c>
      <c r="K8625" s="9" t="s">
        <v>215</v>
      </c>
      <c r="L8625" s="9" t="s">
        <v>226</v>
      </c>
      <c r="M8625" s="9" t="s">
        <v>1965</v>
      </c>
      <c r="N8625" s="9" t="s">
        <v>198</v>
      </c>
      <c r="O8625" s="9" t="s">
        <v>116</v>
      </c>
      <c r="P8625" s="9" t="s">
        <v>590</v>
      </c>
      <c r="Q8625" s="9" t="s">
        <v>219</v>
      </c>
      <c r="R8625" s="9">
        <v>0</v>
      </c>
      <c r="S8625" s="9">
        <v>11</v>
      </c>
      <c r="U8625" s="9" t="s">
        <v>266</v>
      </c>
      <c r="W8625" s="9">
        <v>5</v>
      </c>
      <c r="X8625" s="9">
        <f>INDEX(SLA_Policy!$D$2:$D$5,MATCH(F8625,SLA_Policy!$A$2:$A$5,0))</f>
        <v>72</v>
      </c>
      <c r="Y8625" s="9" t="str">
        <f>IF(E8625="Cancelled","Excluded",IF(D8625="",IF((SLA_Policy!$B$8-B8625)*24&gt;X8625,"Open - Breached","Open - On Track"),IF((D8625-B8625)*24&lt;=X8625,"Met","Breached")))</f>
        <v>Met</v>
      </c>
    </row>
    <row r="8626" spans="1:25" x14ac:dyDescent="0.25">
      <c r="A8626" s="9" t="s">
        <v>12902</v>
      </c>
      <c r="B8626" s="23">
        <v>46168.365277777797</v>
      </c>
      <c r="C8626" s="23">
        <v>46168.385416666701</v>
      </c>
      <c r="D8626" s="23">
        <v>46169.688888888901</v>
      </c>
      <c r="E8626" s="9" t="s">
        <v>212</v>
      </c>
      <c r="F8626" s="9" t="s">
        <v>188</v>
      </c>
      <c r="G8626" s="9" t="s">
        <v>213</v>
      </c>
      <c r="H8626" s="9" t="s">
        <v>88</v>
      </c>
      <c r="I8626" s="9" t="s">
        <v>268</v>
      </c>
      <c r="J8626" s="9" t="s">
        <v>638</v>
      </c>
      <c r="K8626" s="9" t="s">
        <v>246</v>
      </c>
      <c r="L8626" s="9" t="s">
        <v>104</v>
      </c>
      <c r="M8626" s="9" t="s">
        <v>252</v>
      </c>
      <c r="N8626" s="9" t="s">
        <v>196</v>
      </c>
      <c r="O8626" s="9" t="s">
        <v>178</v>
      </c>
      <c r="P8626" s="9" t="s">
        <v>414</v>
      </c>
      <c r="Q8626" s="9" t="s">
        <v>219</v>
      </c>
      <c r="R8626" s="9">
        <v>0</v>
      </c>
      <c r="S8626" s="9">
        <v>13</v>
      </c>
      <c r="T8626" s="9" t="s">
        <v>229</v>
      </c>
      <c r="U8626" s="9" t="s">
        <v>266</v>
      </c>
      <c r="X8626" s="9">
        <f>INDEX(SLA_Policy!$D$2:$D$5,MATCH(F8626,SLA_Policy!$A$2:$A$5,0))</f>
        <v>72</v>
      </c>
      <c r="Y8626" s="9" t="str">
        <f>IF(E8626="Cancelled","Excluded",IF(D8626="",IF((SLA_Policy!$B$8-B8626)*24&gt;X8626,"Open - Breached","Open - On Track"),IF((D8626-B8626)*24&lt;=X8626,"Met","Breached")))</f>
        <v>Met</v>
      </c>
    </row>
    <row r="8627" spans="1:25" x14ac:dyDescent="0.25">
      <c r="A8627" s="9" t="s">
        <v>12903</v>
      </c>
      <c r="B8627" s="23">
        <v>46168.373611111099</v>
      </c>
      <c r="C8627" s="23">
        <v>46168.386111111096</v>
      </c>
      <c r="D8627" s="23">
        <v>46168.7368055556</v>
      </c>
      <c r="E8627" s="9" t="s">
        <v>212</v>
      </c>
      <c r="F8627" s="9" t="s">
        <v>188</v>
      </c>
      <c r="G8627" s="9" t="s">
        <v>213</v>
      </c>
      <c r="H8627" s="9" t="s">
        <v>162</v>
      </c>
      <c r="I8627" s="9" t="s">
        <v>345</v>
      </c>
      <c r="J8627" s="9" t="s">
        <v>2650</v>
      </c>
      <c r="K8627" s="9" t="s">
        <v>303</v>
      </c>
      <c r="L8627" s="9" t="s">
        <v>104</v>
      </c>
      <c r="M8627" s="9" t="s">
        <v>5905</v>
      </c>
      <c r="N8627" s="9" t="s">
        <v>196</v>
      </c>
      <c r="O8627" s="9" t="s">
        <v>179</v>
      </c>
      <c r="P8627" s="9" t="s">
        <v>264</v>
      </c>
      <c r="Q8627" s="9" t="s">
        <v>219</v>
      </c>
      <c r="R8627" s="9">
        <v>0</v>
      </c>
      <c r="S8627" s="9">
        <v>11</v>
      </c>
      <c r="U8627" s="9" t="s">
        <v>266</v>
      </c>
      <c r="X8627" s="9">
        <f>INDEX(SLA_Policy!$D$2:$D$5,MATCH(F8627,SLA_Policy!$A$2:$A$5,0))</f>
        <v>72</v>
      </c>
      <c r="Y8627" s="9" t="str">
        <f>IF(E8627="Cancelled","Excluded",IF(D8627="",IF((SLA_Policy!$B$8-B8627)*24&gt;X8627,"Open - Breached","Open - On Track"),IF((D8627-B8627)*24&lt;=X8627,"Met","Breached")))</f>
        <v>Met</v>
      </c>
    </row>
    <row r="8628" spans="1:25" x14ac:dyDescent="0.25">
      <c r="A8628" s="9" t="s">
        <v>12904</v>
      </c>
      <c r="B8628" s="23">
        <v>46168.375694444498</v>
      </c>
      <c r="C8628" s="23">
        <v>46168.377777777801</v>
      </c>
      <c r="D8628" s="23">
        <v>46168.5090277778</v>
      </c>
      <c r="E8628" s="9" t="s">
        <v>212</v>
      </c>
      <c r="F8628" s="9" t="s">
        <v>189</v>
      </c>
      <c r="G8628" s="9" t="s">
        <v>213</v>
      </c>
      <c r="H8628" s="9" t="s">
        <v>161</v>
      </c>
      <c r="I8628" s="9" t="s">
        <v>389</v>
      </c>
      <c r="J8628" s="9" t="s">
        <v>786</v>
      </c>
      <c r="K8628" s="9" t="s">
        <v>262</v>
      </c>
      <c r="L8628" s="9" t="s">
        <v>282</v>
      </c>
      <c r="M8628" s="9" t="s">
        <v>3313</v>
      </c>
      <c r="N8628" s="9" t="s">
        <v>198</v>
      </c>
      <c r="O8628" s="9" t="s">
        <v>116</v>
      </c>
      <c r="P8628" s="9" t="s">
        <v>551</v>
      </c>
      <c r="Q8628" s="9" t="s">
        <v>219</v>
      </c>
      <c r="R8628" s="9">
        <v>0</v>
      </c>
      <c r="S8628" s="9">
        <v>5</v>
      </c>
      <c r="U8628" s="9" t="s">
        <v>221</v>
      </c>
      <c r="X8628" s="9">
        <f>INDEX(SLA_Policy!$D$2:$D$5,MATCH(F8628,SLA_Policy!$A$2:$A$5,0))</f>
        <v>120</v>
      </c>
      <c r="Y8628" s="9" t="str">
        <f>IF(E8628="Cancelled","Excluded",IF(D8628="",IF((SLA_Policy!$B$8-B8628)*24&gt;X8628,"Open - Breached","Open - On Track"),IF((D8628-B8628)*24&lt;=X8628,"Met","Breached")))</f>
        <v>Met</v>
      </c>
    </row>
    <row r="8629" spans="1:25" x14ac:dyDescent="0.25">
      <c r="A8629" s="9" t="s">
        <v>12905</v>
      </c>
      <c r="B8629" s="23">
        <v>46168.401388888902</v>
      </c>
      <c r="C8629" s="23">
        <v>46168.493750000001</v>
      </c>
      <c r="D8629" s="23">
        <v>46174.377777777801</v>
      </c>
      <c r="E8629" s="9" t="s">
        <v>212</v>
      </c>
      <c r="F8629" s="9" t="s">
        <v>188</v>
      </c>
      <c r="G8629" s="9" t="s">
        <v>213</v>
      </c>
      <c r="H8629" s="9" t="s">
        <v>163</v>
      </c>
      <c r="I8629" s="9" t="s">
        <v>223</v>
      </c>
      <c r="J8629" s="9" t="s">
        <v>7287</v>
      </c>
      <c r="K8629" s="9" t="s">
        <v>262</v>
      </c>
      <c r="L8629" s="9" t="s">
        <v>282</v>
      </c>
      <c r="M8629" s="9" t="s">
        <v>2674</v>
      </c>
      <c r="N8629" s="9" t="s">
        <v>196</v>
      </c>
      <c r="O8629" s="9" t="s">
        <v>176</v>
      </c>
      <c r="P8629" s="9" t="s">
        <v>1159</v>
      </c>
      <c r="Q8629" s="9" t="s">
        <v>219</v>
      </c>
      <c r="R8629" s="9">
        <v>0</v>
      </c>
      <c r="S8629" s="9">
        <v>68</v>
      </c>
      <c r="T8629" s="9" t="s">
        <v>322</v>
      </c>
      <c r="U8629" s="9" t="s">
        <v>230</v>
      </c>
      <c r="W8629" s="9">
        <v>3</v>
      </c>
      <c r="X8629" s="9">
        <f>INDEX(SLA_Policy!$D$2:$D$5,MATCH(F8629,SLA_Policy!$A$2:$A$5,0))</f>
        <v>72</v>
      </c>
      <c r="Y8629" s="9" t="str">
        <f>IF(E8629="Cancelled","Excluded",IF(D8629="",IF((SLA_Policy!$B$8-B8629)*24&gt;X8629,"Open - Breached","Open - On Track"),IF((D8629-B8629)*24&lt;=X8629,"Met","Breached")))</f>
        <v>Breached</v>
      </c>
    </row>
    <row r="8630" spans="1:25" x14ac:dyDescent="0.25">
      <c r="A8630" s="9" t="s">
        <v>12906</v>
      </c>
      <c r="B8630" s="23">
        <v>46168.404166666704</v>
      </c>
      <c r="C8630" s="23">
        <v>46168.522916666698</v>
      </c>
      <c r="D8630" s="23">
        <v>46169.402083333298</v>
      </c>
      <c r="E8630" s="9" t="s">
        <v>212</v>
      </c>
      <c r="F8630" s="9" t="s">
        <v>188</v>
      </c>
      <c r="G8630" s="9" t="s">
        <v>213</v>
      </c>
      <c r="H8630" s="9" t="s">
        <v>162</v>
      </c>
      <c r="I8630" s="9" t="s">
        <v>244</v>
      </c>
      <c r="J8630" s="9" t="s">
        <v>561</v>
      </c>
      <c r="K8630" s="9" t="s">
        <v>215</v>
      </c>
      <c r="L8630" s="9" t="s">
        <v>282</v>
      </c>
      <c r="M8630" s="9" t="s">
        <v>1726</v>
      </c>
      <c r="N8630" s="9" t="s">
        <v>196</v>
      </c>
      <c r="O8630" s="9" t="s">
        <v>179</v>
      </c>
      <c r="P8630" s="9" t="s">
        <v>284</v>
      </c>
      <c r="Q8630" s="9" t="s">
        <v>219</v>
      </c>
      <c r="R8630" s="9">
        <v>0</v>
      </c>
      <c r="S8630" s="9">
        <v>50</v>
      </c>
      <c r="U8630" s="9" t="s">
        <v>661</v>
      </c>
      <c r="W8630" s="9">
        <v>3</v>
      </c>
      <c r="X8630" s="9">
        <f>INDEX(SLA_Policy!$D$2:$D$5,MATCH(F8630,SLA_Policy!$A$2:$A$5,0))</f>
        <v>72</v>
      </c>
      <c r="Y8630" s="9" t="str">
        <f>IF(E8630="Cancelled","Excluded",IF(D8630="",IF((SLA_Policy!$B$8-B8630)*24&gt;X8630,"Open - Breached","Open - On Track"),IF((D8630-B8630)*24&lt;=X8630,"Met","Breached")))</f>
        <v>Met</v>
      </c>
    </row>
    <row r="8631" spans="1:25" x14ac:dyDescent="0.25">
      <c r="A8631" s="9" t="s">
        <v>12907</v>
      </c>
      <c r="B8631" s="23">
        <v>46168.404861111099</v>
      </c>
      <c r="C8631" s="23">
        <v>46168.430555555598</v>
      </c>
      <c r="D8631" s="23">
        <v>46169.362500000003</v>
      </c>
      <c r="E8631" s="9" t="s">
        <v>212</v>
      </c>
      <c r="F8631" s="9" t="s">
        <v>188</v>
      </c>
      <c r="G8631" s="9" t="s">
        <v>213</v>
      </c>
      <c r="H8631" s="9" t="s">
        <v>162</v>
      </c>
      <c r="I8631" s="9" t="s">
        <v>393</v>
      </c>
      <c r="J8631" s="9" t="s">
        <v>1031</v>
      </c>
      <c r="K8631" s="9" t="s">
        <v>303</v>
      </c>
      <c r="L8631" s="9" t="s">
        <v>351</v>
      </c>
      <c r="M8631" s="9" t="s">
        <v>689</v>
      </c>
      <c r="N8631" s="9" t="s">
        <v>197</v>
      </c>
      <c r="O8631" s="9" t="s">
        <v>179</v>
      </c>
      <c r="P8631" s="9" t="s">
        <v>337</v>
      </c>
      <c r="Q8631" s="9" t="s">
        <v>219</v>
      </c>
      <c r="R8631" s="9">
        <v>0</v>
      </c>
      <c r="S8631" s="9">
        <v>17</v>
      </c>
      <c r="U8631" s="9" t="s">
        <v>248</v>
      </c>
      <c r="X8631" s="9">
        <f>INDEX(SLA_Policy!$D$2:$D$5,MATCH(F8631,SLA_Policy!$A$2:$A$5,0))</f>
        <v>72</v>
      </c>
      <c r="Y8631" s="9" t="str">
        <f>IF(E8631="Cancelled","Excluded",IF(D8631="",IF((SLA_Policy!$B$8-B8631)*24&gt;X8631,"Open - Breached","Open - On Track"),IF((D8631-B8631)*24&lt;=X8631,"Met","Breached")))</f>
        <v>Met</v>
      </c>
    </row>
    <row r="8632" spans="1:25" x14ac:dyDescent="0.25">
      <c r="A8632" s="9" t="s">
        <v>12908</v>
      </c>
      <c r="B8632" s="23">
        <v>46168.407638888901</v>
      </c>
      <c r="C8632" s="23">
        <v>46168.430555555598</v>
      </c>
      <c r="D8632" s="23">
        <v>46169.3930555556</v>
      </c>
      <c r="E8632" s="9" t="s">
        <v>212</v>
      </c>
      <c r="F8632" s="9" t="s">
        <v>189</v>
      </c>
      <c r="G8632" s="9" t="s">
        <v>236</v>
      </c>
      <c r="H8632" s="9" t="s">
        <v>161</v>
      </c>
      <c r="I8632" s="9" t="s">
        <v>505</v>
      </c>
      <c r="J8632" s="9" t="s">
        <v>3713</v>
      </c>
      <c r="K8632" s="9" t="s">
        <v>215</v>
      </c>
      <c r="L8632" s="9" t="s">
        <v>307</v>
      </c>
      <c r="M8632" s="9" t="s">
        <v>2834</v>
      </c>
      <c r="N8632" s="9" t="s">
        <v>196</v>
      </c>
      <c r="O8632" s="9" t="s">
        <v>177</v>
      </c>
      <c r="P8632" s="9" t="s">
        <v>300</v>
      </c>
      <c r="Q8632" s="9" t="s">
        <v>219</v>
      </c>
      <c r="R8632" s="9">
        <v>0</v>
      </c>
      <c r="S8632" s="9">
        <v>62</v>
      </c>
      <c r="U8632" s="9" t="s">
        <v>242</v>
      </c>
      <c r="W8632" s="9">
        <v>5</v>
      </c>
      <c r="X8632" s="9">
        <f>INDEX(SLA_Policy!$D$2:$D$5,MATCH(F8632,SLA_Policy!$A$2:$A$5,0))</f>
        <v>120</v>
      </c>
      <c r="Y8632" s="9" t="str">
        <f>IF(E8632="Cancelled","Excluded",IF(D8632="",IF((SLA_Policy!$B$8-B8632)*24&gt;X8632,"Open - Breached","Open - On Track"),IF((D8632-B8632)*24&lt;=X8632,"Met","Breached")))</f>
        <v>Met</v>
      </c>
    </row>
    <row r="8633" spans="1:25" x14ac:dyDescent="0.25">
      <c r="A8633" s="9" t="s">
        <v>12909</v>
      </c>
      <c r="B8633" s="23">
        <v>46168.432638888902</v>
      </c>
      <c r="C8633" s="23">
        <v>46168.436805555597</v>
      </c>
      <c r="D8633" s="23">
        <v>46168.732638888898</v>
      </c>
      <c r="E8633" s="9" t="s">
        <v>212</v>
      </c>
      <c r="F8633" s="9" t="s">
        <v>188</v>
      </c>
      <c r="G8633" s="9" t="s">
        <v>213</v>
      </c>
      <c r="H8633" s="9" t="s">
        <v>161</v>
      </c>
      <c r="I8633" s="9" t="s">
        <v>297</v>
      </c>
      <c r="J8633" s="9" t="s">
        <v>7252</v>
      </c>
      <c r="K8633" s="9" t="s">
        <v>246</v>
      </c>
      <c r="L8633" s="9" t="s">
        <v>104</v>
      </c>
      <c r="M8633" s="9" t="s">
        <v>2915</v>
      </c>
      <c r="N8633" s="9" t="s">
        <v>199</v>
      </c>
      <c r="O8633" s="9" t="s">
        <v>116</v>
      </c>
      <c r="P8633" s="9" t="s">
        <v>234</v>
      </c>
      <c r="Q8633" s="9" t="s">
        <v>219</v>
      </c>
      <c r="R8633" s="9">
        <v>0</v>
      </c>
      <c r="S8633" s="9">
        <v>13</v>
      </c>
      <c r="U8633" s="9" t="s">
        <v>221</v>
      </c>
      <c r="W8633" s="9">
        <v>5</v>
      </c>
      <c r="X8633" s="9">
        <f>INDEX(SLA_Policy!$D$2:$D$5,MATCH(F8633,SLA_Policy!$A$2:$A$5,0))</f>
        <v>72</v>
      </c>
      <c r="Y8633" s="9" t="str">
        <f>IF(E8633="Cancelled","Excluded",IF(D8633="",IF((SLA_Policy!$B$8-B8633)*24&gt;X8633,"Open - Breached","Open - On Track"),IF((D8633-B8633)*24&lt;=X8633,"Met","Breached")))</f>
        <v>Met</v>
      </c>
    </row>
    <row r="8634" spans="1:25" x14ac:dyDescent="0.25">
      <c r="A8634" s="9" t="s">
        <v>12910</v>
      </c>
      <c r="B8634" s="23">
        <v>46168.480555555601</v>
      </c>
      <c r="C8634" s="23">
        <v>46168.515277777798</v>
      </c>
      <c r="D8634" s="23">
        <v>46168.601388888899</v>
      </c>
      <c r="E8634" s="9" t="s">
        <v>212</v>
      </c>
      <c r="F8634" s="9" t="s">
        <v>189</v>
      </c>
      <c r="G8634" s="9" t="s">
        <v>213</v>
      </c>
      <c r="H8634" s="9" t="s">
        <v>161</v>
      </c>
      <c r="I8634" s="9" t="s">
        <v>297</v>
      </c>
      <c r="J8634" s="9" t="s">
        <v>6403</v>
      </c>
      <c r="K8634" s="9" t="s">
        <v>303</v>
      </c>
      <c r="L8634" s="9" t="s">
        <v>282</v>
      </c>
      <c r="M8634" s="9" t="s">
        <v>367</v>
      </c>
      <c r="N8634" s="9" t="s">
        <v>199</v>
      </c>
      <c r="O8634" s="9" t="s">
        <v>116</v>
      </c>
      <c r="P8634" s="9" t="s">
        <v>590</v>
      </c>
      <c r="Q8634" s="9" t="s">
        <v>219</v>
      </c>
      <c r="R8634" s="9">
        <v>0</v>
      </c>
      <c r="S8634" s="9">
        <v>11</v>
      </c>
      <c r="U8634" s="9" t="s">
        <v>290</v>
      </c>
      <c r="X8634" s="9">
        <f>INDEX(SLA_Policy!$D$2:$D$5,MATCH(F8634,SLA_Policy!$A$2:$A$5,0))</f>
        <v>120</v>
      </c>
      <c r="Y8634" s="9" t="str">
        <f>IF(E8634="Cancelled","Excluded",IF(D8634="",IF((SLA_Policy!$B$8-B8634)*24&gt;X8634,"Open - Breached","Open - On Track"),IF((D8634-B8634)*24&lt;=X8634,"Met","Breached")))</f>
        <v>Met</v>
      </c>
    </row>
    <row r="8635" spans="1:25" x14ac:dyDescent="0.25">
      <c r="A8635" s="9" t="s">
        <v>12911</v>
      </c>
      <c r="B8635" s="23">
        <v>46168.481249999997</v>
      </c>
      <c r="C8635" s="23">
        <v>46168.525000000001</v>
      </c>
      <c r="D8635" s="23">
        <v>46168.560416666704</v>
      </c>
      <c r="E8635" s="9" t="s">
        <v>212</v>
      </c>
      <c r="F8635" s="9" t="s">
        <v>188</v>
      </c>
      <c r="G8635" s="9" t="s">
        <v>213</v>
      </c>
      <c r="H8635" s="9" t="s">
        <v>162</v>
      </c>
      <c r="I8635" s="9" t="s">
        <v>416</v>
      </c>
      <c r="J8635" s="9" t="s">
        <v>12912</v>
      </c>
      <c r="K8635" s="9" t="s">
        <v>225</v>
      </c>
      <c r="L8635" s="9" t="s">
        <v>311</v>
      </c>
      <c r="M8635" s="9" t="s">
        <v>3704</v>
      </c>
      <c r="N8635" s="9" t="s">
        <v>197</v>
      </c>
      <c r="O8635" s="9" t="s">
        <v>179</v>
      </c>
      <c r="P8635" s="9" t="s">
        <v>313</v>
      </c>
      <c r="Q8635" s="9" t="s">
        <v>219</v>
      </c>
      <c r="R8635" s="9">
        <v>0</v>
      </c>
      <c r="S8635" s="9">
        <v>9</v>
      </c>
      <c r="U8635" s="9" t="s">
        <v>661</v>
      </c>
      <c r="W8635" s="9">
        <v>4</v>
      </c>
      <c r="X8635" s="9">
        <f>INDEX(SLA_Policy!$D$2:$D$5,MATCH(F8635,SLA_Policy!$A$2:$A$5,0))</f>
        <v>72</v>
      </c>
      <c r="Y8635" s="9" t="str">
        <f>IF(E8635="Cancelled","Excluded",IF(D8635="",IF((SLA_Policy!$B$8-B8635)*24&gt;X8635,"Open - Breached","Open - On Track"),IF((D8635-B8635)*24&lt;=X8635,"Met","Breached")))</f>
        <v>Met</v>
      </c>
    </row>
    <row r="8636" spans="1:25" x14ac:dyDescent="0.25">
      <c r="A8636" s="9" t="s">
        <v>12913</v>
      </c>
      <c r="B8636" s="23">
        <v>46168.484722222202</v>
      </c>
      <c r="C8636" s="23">
        <v>46168.547222222202</v>
      </c>
      <c r="D8636" s="23">
        <v>46169.359027777798</v>
      </c>
      <c r="E8636" s="9" t="s">
        <v>212</v>
      </c>
      <c r="F8636" s="9" t="s">
        <v>188</v>
      </c>
      <c r="G8636" s="9" t="s">
        <v>213</v>
      </c>
      <c r="H8636" s="9" t="s">
        <v>88</v>
      </c>
      <c r="I8636" s="9" t="s">
        <v>486</v>
      </c>
      <c r="J8636" s="9" t="s">
        <v>12839</v>
      </c>
      <c r="K8636" s="9" t="s">
        <v>225</v>
      </c>
      <c r="L8636" s="9" t="s">
        <v>216</v>
      </c>
      <c r="M8636" s="9" t="s">
        <v>1559</v>
      </c>
      <c r="N8636" s="9" t="s">
        <v>196</v>
      </c>
      <c r="O8636" s="9" t="s">
        <v>178</v>
      </c>
      <c r="P8636" s="9" t="s">
        <v>321</v>
      </c>
      <c r="Q8636" s="9" t="s">
        <v>219</v>
      </c>
      <c r="R8636" s="9">
        <v>0</v>
      </c>
      <c r="S8636" s="9">
        <v>56</v>
      </c>
      <c r="U8636" s="9" t="s">
        <v>140</v>
      </c>
      <c r="V8636" s="9" t="s">
        <v>12807</v>
      </c>
      <c r="X8636" s="9">
        <f>INDEX(SLA_Policy!$D$2:$D$5,MATCH(F8636,SLA_Policy!$A$2:$A$5,0))</f>
        <v>72</v>
      </c>
      <c r="Y8636" s="9" t="str">
        <f>IF(E8636="Cancelled","Excluded",IF(D8636="",IF((SLA_Policy!$B$8-B8636)*24&gt;X8636,"Open - Breached","Open - On Track"),IF((D8636-B8636)*24&lt;=X8636,"Met","Breached")))</f>
        <v>Met</v>
      </c>
    </row>
    <row r="8637" spans="1:25" x14ac:dyDescent="0.25">
      <c r="A8637" s="9" t="s">
        <v>12914</v>
      </c>
      <c r="B8637" s="23">
        <v>46168.493750000001</v>
      </c>
      <c r="C8637" s="23">
        <v>46168.597916666702</v>
      </c>
      <c r="D8637" s="23">
        <v>46169.477083333302</v>
      </c>
      <c r="E8637" s="9" t="s">
        <v>212</v>
      </c>
      <c r="F8637" s="9" t="s">
        <v>189</v>
      </c>
      <c r="G8637" s="9" t="s">
        <v>236</v>
      </c>
      <c r="H8637" s="9" t="s">
        <v>167</v>
      </c>
      <c r="I8637" s="9" t="s">
        <v>255</v>
      </c>
      <c r="J8637" s="9" t="s">
        <v>3488</v>
      </c>
      <c r="K8637" s="9" t="s">
        <v>239</v>
      </c>
      <c r="L8637" s="9" t="s">
        <v>216</v>
      </c>
      <c r="M8637" s="9" t="s">
        <v>1134</v>
      </c>
      <c r="N8637" s="9" t="s">
        <v>196</v>
      </c>
      <c r="O8637" s="9" t="s">
        <v>176</v>
      </c>
      <c r="P8637" s="9" t="s">
        <v>419</v>
      </c>
      <c r="Q8637" s="9" t="s">
        <v>219</v>
      </c>
      <c r="R8637" s="9">
        <v>0</v>
      </c>
      <c r="S8637" s="9">
        <v>27</v>
      </c>
      <c r="U8637" s="9" t="s">
        <v>242</v>
      </c>
      <c r="W8637" s="9">
        <v>4</v>
      </c>
      <c r="X8637" s="9">
        <f>INDEX(SLA_Policy!$D$2:$D$5,MATCH(F8637,SLA_Policy!$A$2:$A$5,0))</f>
        <v>120</v>
      </c>
      <c r="Y8637" s="9" t="str">
        <f>IF(E8637="Cancelled","Excluded",IF(D8637="",IF((SLA_Policy!$B$8-B8637)*24&gt;X8637,"Open - Breached","Open - On Track"),IF((D8637-B8637)*24&lt;=X8637,"Met","Breached")))</f>
        <v>Met</v>
      </c>
    </row>
    <row r="8638" spans="1:25" x14ac:dyDescent="0.25">
      <c r="A8638" s="9" t="s">
        <v>12915</v>
      </c>
      <c r="B8638" s="23">
        <v>46168.495138888902</v>
      </c>
      <c r="C8638" s="23">
        <v>46168.552777777797</v>
      </c>
      <c r="D8638" s="23">
        <v>46169.300694444399</v>
      </c>
      <c r="E8638" s="9" t="s">
        <v>212</v>
      </c>
      <c r="F8638" s="9" t="s">
        <v>188</v>
      </c>
      <c r="G8638" s="9" t="s">
        <v>236</v>
      </c>
      <c r="H8638" s="9" t="s">
        <v>161</v>
      </c>
      <c r="I8638" s="9" t="s">
        <v>237</v>
      </c>
      <c r="J8638" s="9" t="s">
        <v>4294</v>
      </c>
      <c r="K8638" s="9" t="s">
        <v>225</v>
      </c>
      <c r="L8638" s="9" t="s">
        <v>216</v>
      </c>
      <c r="M8638" s="9" t="s">
        <v>3667</v>
      </c>
      <c r="N8638" s="9" t="s">
        <v>196</v>
      </c>
      <c r="O8638" s="9" t="s">
        <v>177</v>
      </c>
      <c r="P8638" s="9" t="s">
        <v>457</v>
      </c>
      <c r="Q8638" s="9" t="s">
        <v>219</v>
      </c>
      <c r="R8638" s="9">
        <v>0</v>
      </c>
      <c r="S8638" s="9">
        <v>12</v>
      </c>
      <c r="U8638" s="9" t="s">
        <v>242</v>
      </c>
      <c r="W8638" s="9">
        <v>5</v>
      </c>
      <c r="X8638" s="9">
        <f>INDEX(SLA_Policy!$D$2:$D$5,MATCH(F8638,SLA_Policy!$A$2:$A$5,0))</f>
        <v>72</v>
      </c>
      <c r="Y8638" s="9" t="str">
        <f>IF(E8638="Cancelled","Excluded",IF(D8638="",IF((SLA_Policy!$B$8-B8638)*24&gt;X8638,"Open - Breached","Open - On Track"),IF((D8638-B8638)*24&lt;=X8638,"Met","Breached")))</f>
        <v>Met</v>
      </c>
    </row>
    <row r="8639" spans="1:25" x14ac:dyDescent="0.25">
      <c r="A8639" s="9" t="s">
        <v>12916</v>
      </c>
      <c r="B8639" s="23">
        <v>46168.508333333302</v>
      </c>
      <c r="C8639" s="23">
        <v>46168.540972222203</v>
      </c>
      <c r="D8639" s="23">
        <v>46169.3840277778</v>
      </c>
      <c r="E8639" s="9" t="s">
        <v>212</v>
      </c>
      <c r="F8639" s="9" t="s">
        <v>188</v>
      </c>
      <c r="G8639" s="9" t="s">
        <v>213</v>
      </c>
      <c r="H8639" s="9" t="s">
        <v>167</v>
      </c>
      <c r="I8639" s="9" t="s">
        <v>362</v>
      </c>
      <c r="J8639" s="9" t="s">
        <v>752</v>
      </c>
      <c r="K8639" s="9" t="s">
        <v>246</v>
      </c>
      <c r="L8639" s="9" t="s">
        <v>282</v>
      </c>
      <c r="M8639" s="9" t="s">
        <v>1128</v>
      </c>
      <c r="N8639" s="9" t="s">
        <v>196</v>
      </c>
      <c r="O8639" s="9" t="s">
        <v>176</v>
      </c>
      <c r="P8639" s="9" t="s">
        <v>503</v>
      </c>
      <c r="Q8639" s="9" t="s">
        <v>219</v>
      </c>
      <c r="R8639" s="9">
        <v>0</v>
      </c>
      <c r="S8639" s="9">
        <v>49</v>
      </c>
      <c r="U8639" s="9" t="s">
        <v>290</v>
      </c>
      <c r="X8639" s="9">
        <f>INDEX(SLA_Policy!$D$2:$D$5,MATCH(F8639,SLA_Policy!$A$2:$A$5,0))</f>
        <v>72</v>
      </c>
      <c r="Y8639" s="9" t="str">
        <f>IF(E8639="Cancelled","Excluded",IF(D8639="",IF((SLA_Policy!$B$8-B8639)*24&gt;X8639,"Open - Breached","Open - On Track"),IF((D8639-B8639)*24&lt;=X8639,"Met","Breached")))</f>
        <v>Met</v>
      </c>
    </row>
    <row r="8640" spans="1:25" x14ac:dyDescent="0.25">
      <c r="A8640" s="9" t="s">
        <v>12917</v>
      </c>
      <c r="B8640" s="23">
        <v>46168.5090277778</v>
      </c>
      <c r="C8640" s="23">
        <v>46168.511111111096</v>
      </c>
      <c r="D8640" s="23">
        <v>46169.313194444498</v>
      </c>
      <c r="E8640" s="9" t="s">
        <v>212</v>
      </c>
      <c r="F8640" s="9" t="s">
        <v>188</v>
      </c>
      <c r="G8640" s="9" t="s">
        <v>213</v>
      </c>
      <c r="H8640" s="9" t="s">
        <v>163</v>
      </c>
      <c r="I8640" s="9" t="s">
        <v>223</v>
      </c>
      <c r="J8640" s="9" t="s">
        <v>12918</v>
      </c>
      <c r="K8640" s="9" t="s">
        <v>246</v>
      </c>
      <c r="L8640" s="9" t="s">
        <v>226</v>
      </c>
      <c r="M8640" s="9" t="s">
        <v>2511</v>
      </c>
      <c r="N8640" s="9" t="s">
        <v>200</v>
      </c>
      <c r="O8640" s="9" t="s">
        <v>176</v>
      </c>
      <c r="P8640" s="9" t="s">
        <v>228</v>
      </c>
      <c r="Q8640" s="9" t="s">
        <v>219</v>
      </c>
      <c r="R8640" s="9">
        <v>0</v>
      </c>
      <c r="S8640" s="9">
        <v>30</v>
      </c>
      <c r="T8640" s="9" t="s">
        <v>322</v>
      </c>
      <c r="U8640" s="9" t="s">
        <v>230</v>
      </c>
      <c r="X8640" s="9">
        <f>INDEX(SLA_Policy!$D$2:$D$5,MATCH(F8640,SLA_Policy!$A$2:$A$5,0))</f>
        <v>72</v>
      </c>
      <c r="Y8640" s="9" t="str">
        <f>IF(E8640="Cancelled","Excluded",IF(D8640="",IF((SLA_Policy!$B$8-B8640)*24&gt;X8640,"Open - Breached","Open - On Track"),IF((D8640-B8640)*24&lt;=X8640,"Met","Breached")))</f>
        <v>Met</v>
      </c>
    </row>
    <row r="8641" spans="1:25" x14ac:dyDescent="0.25">
      <c r="A8641" s="9" t="s">
        <v>12919</v>
      </c>
      <c r="B8641" s="23">
        <v>46168.514583333301</v>
      </c>
      <c r="C8641" s="23">
        <v>46168.658333333296</v>
      </c>
      <c r="D8641" s="23">
        <v>46169.397916666698</v>
      </c>
      <c r="E8641" s="9" t="s">
        <v>212</v>
      </c>
      <c r="F8641" s="9" t="s">
        <v>189</v>
      </c>
      <c r="G8641" s="9" t="s">
        <v>236</v>
      </c>
      <c r="H8641" s="9" t="s">
        <v>164</v>
      </c>
      <c r="I8641" s="9" t="s">
        <v>421</v>
      </c>
      <c r="J8641" s="9" t="s">
        <v>2202</v>
      </c>
      <c r="K8641" s="9" t="s">
        <v>303</v>
      </c>
      <c r="L8641" s="9" t="s">
        <v>282</v>
      </c>
      <c r="M8641" s="9" t="s">
        <v>5079</v>
      </c>
      <c r="N8641" s="9" t="s">
        <v>196</v>
      </c>
      <c r="O8641" s="9" t="s">
        <v>180</v>
      </c>
      <c r="P8641" s="9" t="s">
        <v>278</v>
      </c>
      <c r="Q8641" s="9" t="s">
        <v>219</v>
      </c>
      <c r="R8641" s="9">
        <v>0</v>
      </c>
      <c r="S8641" s="9">
        <v>8</v>
      </c>
      <c r="T8641" s="9" t="s">
        <v>343</v>
      </c>
      <c r="U8641" s="9" t="s">
        <v>242</v>
      </c>
      <c r="X8641" s="9">
        <f>INDEX(SLA_Policy!$D$2:$D$5,MATCH(F8641,SLA_Policy!$A$2:$A$5,0))</f>
        <v>120</v>
      </c>
      <c r="Y8641" s="9" t="str">
        <f>IF(E8641="Cancelled","Excluded",IF(D8641="",IF((SLA_Policy!$B$8-B8641)*24&gt;X8641,"Open - Breached","Open - On Track"),IF((D8641-B8641)*24&lt;=X8641,"Met","Breached")))</f>
        <v>Met</v>
      </c>
    </row>
    <row r="8642" spans="1:25" x14ac:dyDescent="0.25">
      <c r="A8642" s="9" t="s">
        <v>12920</v>
      </c>
      <c r="B8642" s="23">
        <v>46168.531944444498</v>
      </c>
      <c r="C8642" s="23">
        <v>46168.565277777801</v>
      </c>
      <c r="D8642" s="23">
        <v>46168.5756944444</v>
      </c>
      <c r="E8642" s="9" t="s">
        <v>212</v>
      </c>
      <c r="F8642" s="9" t="s">
        <v>188</v>
      </c>
      <c r="G8642" s="9" t="s">
        <v>213</v>
      </c>
      <c r="H8642" s="9" t="s">
        <v>162</v>
      </c>
      <c r="I8642" s="9" t="s">
        <v>393</v>
      </c>
      <c r="J8642" s="9" t="s">
        <v>8066</v>
      </c>
      <c r="K8642" s="9" t="s">
        <v>303</v>
      </c>
      <c r="L8642" s="9" t="s">
        <v>351</v>
      </c>
      <c r="M8642" s="9" t="s">
        <v>1411</v>
      </c>
      <c r="N8642" s="9" t="s">
        <v>197</v>
      </c>
      <c r="O8642" s="9" t="s">
        <v>116</v>
      </c>
      <c r="P8642" s="9" t="s">
        <v>342</v>
      </c>
      <c r="Q8642" s="9" t="s">
        <v>219</v>
      </c>
      <c r="R8642" s="9">
        <v>0</v>
      </c>
      <c r="S8642" s="9">
        <v>15</v>
      </c>
      <c r="U8642" s="9" t="s">
        <v>266</v>
      </c>
      <c r="W8642" s="9">
        <v>5</v>
      </c>
      <c r="X8642" s="9">
        <f>INDEX(SLA_Policy!$D$2:$D$5,MATCH(F8642,SLA_Policy!$A$2:$A$5,0))</f>
        <v>72</v>
      </c>
      <c r="Y8642" s="9" t="str">
        <f>IF(E8642="Cancelled","Excluded",IF(D8642="",IF((SLA_Policy!$B$8-B8642)*24&gt;X8642,"Open - Breached","Open - On Track"),IF((D8642-B8642)*24&lt;=X8642,"Met","Breached")))</f>
        <v>Met</v>
      </c>
    </row>
    <row r="8643" spans="1:25" x14ac:dyDescent="0.25">
      <c r="A8643" s="9" t="s">
        <v>12921</v>
      </c>
      <c r="B8643" s="23">
        <v>46168.543055555601</v>
      </c>
      <c r="C8643" s="23">
        <v>46168.639583333301</v>
      </c>
      <c r="D8643" s="23">
        <v>46169.712500000001</v>
      </c>
      <c r="E8643" s="9" t="s">
        <v>212</v>
      </c>
      <c r="F8643" s="9" t="s">
        <v>189</v>
      </c>
      <c r="G8643" s="9" t="s">
        <v>213</v>
      </c>
      <c r="H8643" s="9" t="s">
        <v>162</v>
      </c>
      <c r="I8643" s="9" t="s">
        <v>345</v>
      </c>
      <c r="J8643" s="9" t="s">
        <v>429</v>
      </c>
      <c r="K8643" s="9" t="s">
        <v>246</v>
      </c>
      <c r="L8643" s="9" t="s">
        <v>293</v>
      </c>
      <c r="M8643" s="9" t="s">
        <v>1065</v>
      </c>
      <c r="N8643" s="9" t="s">
        <v>197</v>
      </c>
      <c r="O8643" s="9" t="s">
        <v>116</v>
      </c>
      <c r="P8643" s="9" t="s">
        <v>218</v>
      </c>
      <c r="Q8643" s="9" t="s">
        <v>219</v>
      </c>
      <c r="R8643" s="9">
        <v>0</v>
      </c>
      <c r="S8643" s="9">
        <v>9</v>
      </c>
      <c r="U8643" s="9" t="s">
        <v>266</v>
      </c>
      <c r="X8643" s="9">
        <f>INDEX(SLA_Policy!$D$2:$D$5,MATCH(F8643,SLA_Policy!$A$2:$A$5,0))</f>
        <v>120</v>
      </c>
      <c r="Y8643" s="9" t="str">
        <f>IF(E8643="Cancelled","Excluded",IF(D8643="",IF((SLA_Policy!$B$8-B8643)*24&gt;X8643,"Open - Breached","Open - On Track"),IF((D8643-B8643)*24&lt;=X8643,"Met","Breached")))</f>
        <v>Met</v>
      </c>
    </row>
    <row r="8644" spans="1:25" x14ac:dyDescent="0.25">
      <c r="A8644" s="9" t="s">
        <v>12922</v>
      </c>
      <c r="B8644" s="23">
        <v>46168.545138888898</v>
      </c>
      <c r="C8644" s="23">
        <v>46168.547222222202</v>
      </c>
      <c r="D8644" s="23">
        <v>46168.600694444503</v>
      </c>
      <c r="E8644" s="9" t="s">
        <v>212</v>
      </c>
      <c r="F8644" s="9" t="s">
        <v>189</v>
      </c>
      <c r="G8644" s="9" t="s">
        <v>213</v>
      </c>
      <c r="H8644" s="9" t="s">
        <v>161</v>
      </c>
      <c r="I8644" s="9" t="s">
        <v>454</v>
      </c>
      <c r="J8644" s="9" t="s">
        <v>455</v>
      </c>
      <c r="K8644" s="9" t="s">
        <v>303</v>
      </c>
      <c r="L8644" s="9" t="s">
        <v>270</v>
      </c>
      <c r="M8644" s="9" t="s">
        <v>1298</v>
      </c>
      <c r="N8644" s="9" t="s">
        <v>200</v>
      </c>
      <c r="O8644" s="9" t="s">
        <v>116</v>
      </c>
      <c r="P8644" s="9" t="s">
        <v>551</v>
      </c>
      <c r="Q8644" s="9" t="s">
        <v>219</v>
      </c>
      <c r="R8644" s="9">
        <v>0</v>
      </c>
      <c r="S8644" s="9">
        <v>2</v>
      </c>
      <c r="U8644" s="9" t="s">
        <v>221</v>
      </c>
      <c r="X8644" s="9">
        <f>INDEX(SLA_Policy!$D$2:$D$5,MATCH(F8644,SLA_Policy!$A$2:$A$5,0))</f>
        <v>120</v>
      </c>
      <c r="Y8644" s="9" t="str">
        <f>IF(E8644="Cancelled","Excluded",IF(D8644="",IF((SLA_Policy!$B$8-B8644)*24&gt;X8644,"Open - Breached","Open - On Track"),IF((D8644-B8644)*24&lt;=X8644,"Met","Breached")))</f>
        <v>Met</v>
      </c>
    </row>
    <row r="8645" spans="1:25" x14ac:dyDescent="0.25">
      <c r="A8645" s="9" t="s">
        <v>12923</v>
      </c>
      <c r="B8645" s="23">
        <v>46168.552083333299</v>
      </c>
      <c r="C8645" s="23">
        <v>46168.615277777797</v>
      </c>
      <c r="D8645" s="23">
        <v>46169.384722222203</v>
      </c>
      <c r="E8645" s="9" t="s">
        <v>212</v>
      </c>
      <c r="F8645" s="9" t="s">
        <v>188</v>
      </c>
      <c r="G8645" s="9" t="s">
        <v>213</v>
      </c>
      <c r="H8645" s="9" t="s">
        <v>162</v>
      </c>
      <c r="I8645" s="9" t="s">
        <v>393</v>
      </c>
      <c r="J8645" s="9" t="s">
        <v>1326</v>
      </c>
      <c r="K8645" s="9" t="s">
        <v>246</v>
      </c>
      <c r="L8645" s="9" t="s">
        <v>216</v>
      </c>
      <c r="M8645" s="9" t="s">
        <v>3323</v>
      </c>
      <c r="N8645" s="9" t="s">
        <v>196</v>
      </c>
      <c r="O8645" s="9" t="s">
        <v>179</v>
      </c>
      <c r="P8645" s="9" t="s">
        <v>264</v>
      </c>
      <c r="Q8645" s="9" t="s">
        <v>219</v>
      </c>
      <c r="R8645" s="9">
        <v>0</v>
      </c>
      <c r="S8645" s="9">
        <v>11</v>
      </c>
      <c r="U8645" s="9" t="s">
        <v>248</v>
      </c>
      <c r="X8645" s="9">
        <f>INDEX(SLA_Policy!$D$2:$D$5,MATCH(F8645,SLA_Policy!$A$2:$A$5,0))</f>
        <v>72</v>
      </c>
      <c r="Y8645" s="9" t="str">
        <f>IF(E8645="Cancelled","Excluded",IF(D8645="",IF((SLA_Policy!$B$8-B8645)*24&gt;X8645,"Open - Breached","Open - On Track"),IF((D8645-B8645)*24&lt;=X8645,"Met","Breached")))</f>
        <v>Met</v>
      </c>
    </row>
    <row r="8646" spans="1:25" x14ac:dyDescent="0.25">
      <c r="A8646" s="9" t="s">
        <v>12924</v>
      </c>
      <c r="B8646" s="23">
        <v>46168.593055555597</v>
      </c>
      <c r="C8646" s="23">
        <v>46168.6</v>
      </c>
      <c r="D8646" s="23">
        <v>46168.609027777798</v>
      </c>
      <c r="E8646" s="9" t="s">
        <v>212</v>
      </c>
      <c r="F8646" s="9" t="s">
        <v>188</v>
      </c>
      <c r="G8646" s="9" t="s">
        <v>213</v>
      </c>
      <c r="H8646" s="9" t="s">
        <v>161</v>
      </c>
      <c r="I8646" s="9" t="s">
        <v>454</v>
      </c>
      <c r="J8646" s="9" t="s">
        <v>7918</v>
      </c>
      <c r="K8646" s="9" t="s">
        <v>246</v>
      </c>
      <c r="L8646" s="9" t="s">
        <v>216</v>
      </c>
      <c r="M8646" s="9" t="s">
        <v>9397</v>
      </c>
      <c r="N8646" s="9" t="s">
        <v>198</v>
      </c>
      <c r="O8646" s="9" t="s">
        <v>116</v>
      </c>
      <c r="P8646" s="9" t="s">
        <v>574</v>
      </c>
      <c r="Q8646" s="9" t="s">
        <v>219</v>
      </c>
      <c r="R8646" s="9">
        <v>0</v>
      </c>
      <c r="S8646" s="9">
        <v>7</v>
      </c>
      <c r="U8646" s="9" t="s">
        <v>266</v>
      </c>
      <c r="X8646" s="9">
        <f>INDEX(SLA_Policy!$D$2:$D$5,MATCH(F8646,SLA_Policy!$A$2:$A$5,0))</f>
        <v>72</v>
      </c>
      <c r="Y8646" s="9" t="str">
        <f>IF(E8646="Cancelled","Excluded",IF(D8646="",IF((SLA_Policy!$B$8-B8646)*24&gt;X8646,"Open - Breached","Open - On Track"),IF((D8646-B8646)*24&lt;=X8646,"Met","Breached")))</f>
        <v>Met</v>
      </c>
    </row>
    <row r="8647" spans="1:25" x14ac:dyDescent="0.25">
      <c r="A8647" s="9" t="s">
        <v>12925</v>
      </c>
      <c r="B8647" s="23">
        <v>46168.595833333296</v>
      </c>
      <c r="C8647" s="23">
        <v>46168.599305555603</v>
      </c>
      <c r="D8647" s="23">
        <v>46168.683333333298</v>
      </c>
      <c r="E8647" s="9" t="s">
        <v>212</v>
      </c>
      <c r="F8647" s="9" t="s">
        <v>188</v>
      </c>
      <c r="G8647" s="9" t="s">
        <v>213</v>
      </c>
      <c r="H8647" s="9" t="s">
        <v>162</v>
      </c>
      <c r="I8647" s="9" t="s">
        <v>345</v>
      </c>
      <c r="J8647" s="9" t="s">
        <v>802</v>
      </c>
      <c r="K8647" s="9" t="s">
        <v>246</v>
      </c>
      <c r="L8647" s="9" t="s">
        <v>226</v>
      </c>
      <c r="M8647" s="9" t="s">
        <v>2643</v>
      </c>
      <c r="N8647" s="9" t="s">
        <v>198</v>
      </c>
      <c r="O8647" s="9" t="s">
        <v>116</v>
      </c>
      <c r="P8647" s="9" t="s">
        <v>234</v>
      </c>
      <c r="Q8647" s="9" t="s">
        <v>219</v>
      </c>
      <c r="R8647" s="9">
        <v>0</v>
      </c>
      <c r="S8647" s="9">
        <v>12</v>
      </c>
      <c r="U8647" s="9" t="s">
        <v>376</v>
      </c>
      <c r="X8647" s="9">
        <f>INDEX(SLA_Policy!$D$2:$D$5,MATCH(F8647,SLA_Policy!$A$2:$A$5,0))</f>
        <v>72</v>
      </c>
      <c r="Y8647" s="9" t="str">
        <f>IF(E8647="Cancelled","Excluded",IF(D8647="",IF((SLA_Policy!$B$8-B8647)*24&gt;X8647,"Open - Breached","Open - On Track"),IF((D8647-B8647)*24&lt;=X8647,"Met","Breached")))</f>
        <v>Met</v>
      </c>
    </row>
    <row r="8648" spans="1:25" x14ac:dyDescent="0.25">
      <c r="A8648" s="9" t="s">
        <v>12926</v>
      </c>
      <c r="B8648" s="23">
        <v>46168.596527777801</v>
      </c>
      <c r="C8648" s="23">
        <v>46168.603472222203</v>
      </c>
      <c r="D8648" s="23">
        <v>46169.365277777797</v>
      </c>
      <c r="E8648" s="9" t="s">
        <v>212</v>
      </c>
      <c r="F8648" s="9" t="s">
        <v>188</v>
      </c>
      <c r="G8648" s="9" t="s">
        <v>213</v>
      </c>
      <c r="H8648" s="9" t="s">
        <v>162</v>
      </c>
      <c r="I8648" s="9" t="s">
        <v>244</v>
      </c>
      <c r="J8648" s="9" t="s">
        <v>905</v>
      </c>
      <c r="K8648" s="9" t="s">
        <v>262</v>
      </c>
      <c r="L8648" s="9" t="s">
        <v>104</v>
      </c>
      <c r="M8648" s="9" t="s">
        <v>3983</v>
      </c>
      <c r="N8648" s="9" t="s">
        <v>198</v>
      </c>
      <c r="O8648" s="9" t="s">
        <v>116</v>
      </c>
      <c r="P8648" s="9" t="s">
        <v>295</v>
      </c>
      <c r="Q8648" s="9" t="s">
        <v>219</v>
      </c>
      <c r="R8648" s="9">
        <v>0</v>
      </c>
      <c r="S8648" s="9">
        <v>19</v>
      </c>
      <c r="U8648" s="9" t="s">
        <v>290</v>
      </c>
      <c r="X8648" s="9">
        <f>INDEX(SLA_Policy!$D$2:$D$5,MATCH(F8648,SLA_Policy!$A$2:$A$5,0))</f>
        <v>72</v>
      </c>
      <c r="Y8648" s="9" t="str">
        <f>IF(E8648="Cancelled","Excluded",IF(D8648="",IF((SLA_Policy!$B$8-B8648)*24&gt;X8648,"Open - Breached","Open - On Track"),IF((D8648-B8648)*24&lt;=X8648,"Met","Breached")))</f>
        <v>Met</v>
      </c>
    </row>
    <row r="8649" spans="1:25" x14ac:dyDescent="0.25">
      <c r="A8649" s="9" t="s">
        <v>12927</v>
      </c>
      <c r="B8649" s="23">
        <v>46168.639583333301</v>
      </c>
      <c r="C8649" s="23">
        <v>46168.648611111101</v>
      </c>
      <c r="D8649" s="23">
        <v>46168.747222222199</v>
      </c>
      <c r="E8649" s="9" t="s">
        <v>212</v>
      </c>
      <c r="F8649" s="9" t="s">
        <v>189</v>
      </c>
      <c r="G8649" s="9" t="s">
        <v>213</v>
      </c>
      <c r="H8649" s="9" t="s">
        <v>161</v>
      </c>
      <c r="I8649" s="9" t="s">
        <v>389</v>
      </c>
      <c r="J8649" s="9" t="s">
        <v>2787</v>
      </c>
      <c r="K8649" s="9" t="s">
        <v>215</v>
      </c>
      <c r="L8649" s="9" t="s">
        <v>311</v>
      </c>
      <c r="M8649" s="9" t="s">
        <v>1420</v>
      </c>
      <c r="N8649" s="9" t="s">
        <v>198</v>
      </c>
      <c r="O8649" s="9" t="s">
        <v>116</v>
      </c>
      <c r="P8649" s="9" t="s">
        <v>218</v>
      </c>
      <c r="Q8649" s="9" t="s">
        <v>219</v>
      </c>
      <c r="R8649" s="9">
        <v>0</v>
      </c>
      <c r="S8649" s="9">
        <v>12</v>
      </c>
      <c r="U8649" s="9" t="s">
        <v>290</v>
      </c>
      <c r="X8649" s="9">
        <f>INDEX(SLA_Policy!$D$2:$D$5,MATCH(F8649,SLA_Policy!$A$2:$A$5,0))</f>
        <v>120</v>
      </c>
      <c r="Y8649" s="9" t="str">
        <f>IF(E8649="Cancelled","Excluded",IF(D8649="",IF((SLA_Policy!$B$8-B8649)*24&gt;X8649,"Open - Breached","Open - On Track"),IF((D8649-B8649)*24&lt;=X8649,"Met","Breached")))</f>
        <v>Met</v>
      </c>
    </row>
    <row r="8650" spans="1:25" x14ac:dyDescent="0.25">
      <c r="A8650" s="9" t="s">
        <v>12928</v>
      </c>
      <c r="B8650" s="23">
        <v>46168.649305555598</v>
      </c>
      <c r="C8650" s="23">
        <v>46168.662499999999</v>
      </c>
      <c r="D8650" s="23">
        <v>46169.3347222222</v>
      </c>
      <c r="E8650" s="9" t="s">
        <v>212</v>
      </c>
      <c r="F8650" s="9" t="s">
        <v>187</v>
      </c>
      <c r="G8650" s="9" t="s">
        <v>213</v>
      </c>
      <c r="H8650" s="9" t="s">
        <v>165</v>
      </c>
      <c r="I8650" s="9" t="s">
        <v>469</v>
      </c>
      <c r="J8650" s="9" t="s">
        <v>1448</v>
      </c>
      <c r="K8650" s="9" t="s">
        <v>246</v>
      </c>
      <c r="L8650" s="9" t="s">
        <v>104</v>
      </c>
      <c r="M8650" s="9" t="s">
        <v>252</v>
      </c>
      <c r="N8650" s="9" t="s">
        <v>196</v>
      </c>
      <c r="O8650" s="9" t="s">
        <v>176</v>
      </c>
      <c r="P8650" s="9" t="s">
        <v>228</v>
      </c>
      <c r="Q8650" s="9" t="s">
        <v>273</v>
      </c>
      <c r="R8650" s="9">
        <v>0</v>
      </c>
      <c r="S8650" s="9">
        <v>20</v>
      </c>
      <c r="U8650" s="9" t="s">
        <v>230</v>
      </c>
      <c r="W8650" s="9">
        <v>4</v>
      </c>
      <c r="X8650" s="9">
        <f>INDEX(SLA_Policy!$D$2:$D$5,MATCH(F8650,SLA_Policy!$A$2:$A$5,0))</f>
        <v>8</v>
      </c>
      <c r="Y8650" s="9" t="str">
        <f>IF(E8650="Cancelled","Excluded",IF(D8650="",IF((SLA_Policy!$B$8-B8650)*24&gt;X8650,"Open - Breached","Open - On Track"),IF((D8650-B8650)*24&lt;=X8650,"Met","Breached")))</f>
        <v>Breached</v>
      </c>
    </row>
    <row r="8651" spans="1:25" x14ac:dyDescent="0.25">
      <c r="A8651" s="9" t="s">
        <v>12929</v>
      </c>
      <c r="B8651" s="23">
        <v>46168.655555555597</v>
      </c>
      <c r="C8651" s="23">
        <v>46168.666666666701</v>
      </c>
      <c r="D8651" s="23">
        <v>46169.315972222197</v>
      </c>
      <c r="E8651" s="9" t="s">
        <v>212</v>
      </c>
      <c r="F8651" s="9" t="s">
        <v>188</v>
      </c>
      <c r="G8651" s="9" t="s">
        <v>236</v>
      </c>
      <c r="H8651" s="9" t="s">
        <v>167</v>
      </c>
      <c r="I8651" s="9" t="s">
        <v>255</v>
      </c>
      <c r="J8651" s="9" t="s">
        <v>8273</v>
      </c>
      <c r="K8651" s="9" t="s">
        <v>303</v>
      </c>
      <c r="L8651" s="9" t="s">
        <v>226</v>
      </c>
      <c r="M8651" s="9" t="s">
        <v>534</v>
      </c>
      <c r="N8651" s="9" t="s">
        <v>196</v>
      </c>
      <c r="O8651" s="9" t="s">
        <v>116</v>
      </c>
      <c r="P8651" s="9" t="s">
        <v>551</v>
      </c>
      <c r="Q8651" s="9" t="s">
        <v>219</v>
      </c>
      <c r="R8651" s="9">
        <v>0</v>
      </c>
      <c r="S8651" s="9">
        <v>28</v>
      </c>
      <c r="U8651" s="9" t="s">
        <v>242</v>
      </c>
      <c r="X8651" s="9">
        <f>INDEX(SLA_Policy!$D$2:$D$5,MATCH(F8651,SLA_Policy!$A$2:$A$5,0))</f>
        <v>72</v>
      </c>
      <c r="Y8651" s="9" t="str">
        <f>IF(E8651="Cancelled","Excluded",IF(D8651="",IF((SLA_Policy!$B$8-B8651)*24&gt;X8651,"Open - Breached","Open - On Track"),IF((D8651-B8651)*24&lt;=X8651,"Met","Breached")))</f>
        <v>Met</v>
      </c>
    </row>
    <row r="8652" spans="1:25" x14ac:dyDescent="0.25">
      <c r="A8652" s="9" t="s">
        <v>12930</v>
      </c>
      <c r="B8652" s="23">
        <v>46168.659027777801</v>
      </c>
      <c r="C8652" s="23">
        <v>46168.661805555603</v>
      </c>
      <c r="D8652" s="23">
        <v>46169.612500000003</v>
      </c>
      <c r="E8652" s="9" t="s">
        <v>212</v>
      </c>
      <c r="F8652" s="9" t="s">
        <v>188</v>
      </c>
      <c r="G8652" s="9" t="s">
        <v>213</v>
      </c>
      <c r="H8652" s="9" t="s">
        <v>88</v>
      </c>
      <c r="I8652" s="9" t="s">
        <v>92</v>
      </c>
      <c r="J8652" s="9" t="s">
        <v>7055</v>
      </c>
      <c r="K8652" s="9" t="s">
        <v>215</v>
      </c>
      <c r="L8652" s="9" t="s">
        <v>216</v>
      </c>
      <c r="M8652" s="9" t="s">
        <v>2728</v>
      </c>
      <c r="N8652" s="9" t="s">
        <v>198</v>
      </c>
      <c r="O8652" s="9" t="s">
        <v>116</v>
      </c>
      <c r="P8652" s="9" t="s">
        <v>234</v>
      </c>
      <c r="Q8652" s="9" t="s">
        <v>219</v>
      </c>
      <c r="R8652" s="9">
        <v>1</v>
      </c>
      <c r="S8652" s="9">
        <v>46</v>
      </c>
      <c r="T8652" s="9" t="s">
        <v>229</v>
      </c>
      <c r="U8652" s="9" t="s">
        <v>661</v>
      </c>
      <c r="X8652" s="9">
        <f>INDEX(SLA_Policy!$D$2:$D$5,MATCH(F8652,SLA_Policy!$A$2:$A$5,0))</f>
        <v>72</v>
      </c>
      <c r="Y8652" s="9" t="str">
        <f>IF(E8652="Cancelled","Excluded",IF(D8652="",IF((SLA_Policy!$B$8-B8652)*24&gt;X8652,"Open - Breached","Open - On Track"),IF((D8652-B8652)*24&lt;=X8652,"Met","Breached")))</f>
        <v>Met</v>
      </c>
    </row>
    <row r="8653" spans="1:25" x14ac:dyDescent="0.25">
      <c r="A8653" s="9" t="s">
        <v>12931</v>
      </c>
      <c r="B8653" s="23">
        <v>46168.673611111102</v>
      </c>
      <c r="C8653" s="23">
        <v>46168.708333333299</v>
      </c>
      <c r="D8653" s="23">
        <v>46170.442361111098</v>
      </c>
      <c r="E8653" s="9" t="s">
        <v>212</v>
      </c>
      <c r="F8653" s="9" t="s">
        <v>188</v>
      </c>
      <c r="G8653" s="9" t="s">
        <v>213</v>
      </c>
      <c r="H8653" s="9" t="s">
        <v>167</v>
      </c>
      <c r="I8653" s="9" t="s">
        <v>536</v>
      </c>
      <c r="J8653" s="9" t="s">
        <v>558</v>
      </c>
      <c r="K8653" s="9" t="s">
        <v>246</v>
      </c>
      <c r="L8653" s="9" t="s">
        <v>104</v>
      </c>
      <c r="M8653" s="9" t="s">
        <v>2368</v>
      </c>
      <c r="N8653" s="9" t="s">
        <v>196</v>
      </c>
      <c r="O8653" s="9" t="s">
        <v>180</v>
      </c>
      <c r="P8653" s="9" t="s">
        <v>368</v>
      </c>
      <c r="Q8653" s="9" t="s">
        <v>219</v>
      </c>
      <c r="R8653" s="9">
        <v>0</v>
      </c>
      <c r="S8653" s="9">
        <v>73</v>
      </c>
      <c r="T8653" s="9" t="s">
        <v>136</v>
      </c>
      <c r="U8653" s="9" t="s">
        <v>248</v>
      </c>
      <c r="X8653" s="9">
        <f>INDEX(SLA_Policy!$D$2:$D$5,MATCH(F8653,SLA_Policy!$A$2:$A$5,0))</f>
        <v>72</v>
      </c>
      <c r="Y8653" s="9" t="str">
        <f>IF(E8653="Cancelled","Excluded",IF(D8653="",IF((SLA_Policy!$B$8-B8653)*24&gt;X8653,"Open - Breached","Open - On Track"),IF((D8653-B8653)*24&lt;=X8653,"Met","Breached")))</f>
        <v>Met</v>
      </c>
    </row>
    <row r="8654" spans="1:25" x14ac:dyDescent="0.25">
      <c r="A8654" s="9" t="s">
        <v>12932</v>
      </c>
      <c r="B8654" s="23">
        <v>46168.7055555556</v>
      </c>
      <c r="C8654" s="23">
        <v>46168.759722222203</v>
      </c>
      <c r="D8654" s="23">
        <v>46169.693749999999</v>
      </c>
      <c r="E8654" s="9" t="s">
        <v>212</v>
      </c>
      <c r="F8654" s="9" t="s">
        <v>189</v>
      </c>
      <c r="G8654" s="9" t="s">
        <v>236</v>
      </c>
      <c r="H8654" s="9" t="s">
        <v>164</v>
      </c>
      <c r="I8654" s="9" t="s">
        <v>421</v>
      </c>
      <c r="J8654" s="9" t="s">
        <v>902</v>
      </c>
      <c r="K8654" s="9" t="s">
        <v>215</v>
      </c>
      <c r="L8654" s="9" t="s">
        <v>226</v>
      </c>
      <c r="M8654" s="9" t="s">
        <v>636</v>
      </c>
      <c r="N8654" s="9" t="s">
        <v>196</v>
      </c>
      <c r="O8654" s="9" t="s">
        <v>180</v>
      </c>
      <c r="P8654" s="9" t="s">
        <v>368</v>
      </c>
      <c r="Q8654" s="9" t="s">
        <v>219</v>
      </c>
      <c r="R8654" s="9">
        <v>0</v>
      </c>
      <c r="S8654" s="9">
        <v>15</v>
      </c>
      <c r="T8654" s="9" t="s">
        <v>343</v>
      </c>
      <c r="U8654" s="9" t="s">
        <v>242</v>
      </c>
      <c r="X8654" s="9">
        <f>INDEX(SLA_Policy!$D$2:$D$5,MATCH(F8654,SLA_Policy!$A$2:$A$5,0))</f>
        <v>120</v>
      </c>
      <c r="Y8654" s="9" t="str">
        <f>IF(E8654="Cancelled","Excluded",IF(D8654="",IF((SLA_Policy!$B$8-B8654)*24&gt;X8654,"Open - Breached","Open - On Track"),IF((D8654-B8654)*24&lt;=X8654,"Met","Breached")))</f>
        <v>Met</v>
      </c>
    </row>
    <row r="8655" spans="1:25" x14ac:dyDescent="0.25">
      <c r="A8655" s="9" t="s">
        <v>12933</v>
      </c>
      <c r="B8655" s="23">
        <v>46168.720833333296</v>
      </c>
      <c r="C8655" s="23">
        <v>46169.374305555597</v>
      </c>
      <c r="E8655" s="9" t="s">
        <v>649</v>
      </c>
      <c r="F8655" s="9" t="s">
        <v>189</v>
      </c>
      <c r="G8655" s="9" t="s">
        <v>213</v>
      </c>
      <c r="H8655" s="9" t="s">
        <v>164</v>
      </c>
      <c r="I8655" s="9" t="s">
        <v>339</v>
      </c>
      <c r="J8655" s="9" t="s">
        <v>12934</v>
      </c>
      <c r="K8655" s="9" t="s">
        <v>225</v>
      </c>
      <c r="L8655" s="9" t="s">
        <v>216</v>
      </c>
      <c r="M8655" s="9" t="s">
        <v>488</v>
      </c>
      <c r="N8655" s="9" t="s">
        <v>197</v>
      </c>
      <c r="O8655" s="9" t="s">
        <v>116</v>
      </c>
      <c r="P8655" s="9" t="s">
        <v>551</v>
      </c>
      <c r="Q8655" s="9" t="s">
        <v>219</v>
      </c>
      <c r="R8655" s="9">
        <v>0</v>
      </c>
      <c r="S8655" s="9">
        <v>5</v>
      </c>
      <c r="T8655" s="9" t="s">
        <v>343</v>
      </c>
      <c r="X8655" s="9">
        <f>INDEX(SLA_Policy!$D$2:$D$5,MATCH(F8655,SLA_Policy!$A$2:$A$5,0))</f>
        <v>120</v>
      </c>
      <c r="Y8655" s="9" t="str">
        <f>IF(E8655="Cancelled","Excluded",IF(D8655="",IF((SLA_Policy!$B$8-B8655)*24&gt;X8655,"Open - Breached","Open - On Track"),IF((D8655-B8655)*24&lt;=X8655,"Met","Breached")))</f>
        <v>Excluded</v>
      </c>
    </row>
    <row r="8656" spans="1:25" x14ac:dyDescent="0.25">
      <c r="A8656" s="9" t="s">
        <v>12935</v>
      </c>
      <c r="B8656" s="23">
        <v>46168.729861111096</v>
      </c>
      <c r="C8656" s="23">
        <v>46168.730555555601</v>
      </c>
      <c r="D8656" s="23">
        <v>46169.336111111101</v>
      </c>
      <c r="E8656" s="9" t="s">
        <v>212</v>
      </c>
      <c r="F8656" s="9" t="s">
        <v>188</v>
      </c>
      <c r="G8656" s="9" t="s">
        <v>213</v>
      </c>
      <c r="H8656" s="9" t="s">
        <v>164</v>
      </c>
      <c r="I8656" s="9" t="s">
        <v>260</v>
      </c>
      <c r="J8656" s="9" t="s">
        <v>12936</v>
      </c>
      <c r="K8656" s="9" t="s">
        <v>410</v>
      </c>
      <c r="L8656" s="9" t="s">
        <v>311</v>
      </c>
      <c r="M8656" s="9" t="s">
        <v>480</v>
      </c>
      <c r="N8656" s="9" t="s">
        <v>198</v>
      </c>
      <c r="O8656" s="9" t="s">
        <v>180</v>
      </c>
      <c r="P8656" s="9" t="s">
        <v>278</v>
      </c>
      <c r="Q8656" s="9" t="s">
        <v>219</v>
      </c>
      <c r="R8656" s="9">
        <v>0</v>
      </c>
      <c r="S8656" s="9">
        <v>15</v>
      </c>
      <c r="T8656" s="9" t="s">
        <v>265</v>
      </c>
      <c r="U8656" s="9" t="s">
        <v>248</v>
      </c>
      <c r="X8656" s="9">
        <f>INDEX(SLA_Policy!$D$2:$D$5,MATCH(F8656,SLA_Policy!$A$2:$A$5,0))</f>
        <v>72</v>
      </c>
      <c r="Y8656" s="9" t="str">
        <f>IF(E8656="Cancelled","Excluded",IF(D8656="",IF((SLA_Policy!$B$8-B8656)*24&gt;X8656,"Open - Breached","Open - On Track"),IF((D8656-B8656)*24&lt;=X8656,"Met","Breached")))</f>
        <v>Met</v>
      </c>
    </row>
    <row r="8657" spans="1:25" x14ac:dyDescent="0.25">
      <c r="A8657" s="9" t="s">
        <v>12937</v>
      </c>
      <c r="B8657" s="23">
        <v>46168.7319444444</v>
      </c>
      <c r="C8657" s="23">
        <v>46168.743055555598</v>
      </c>
      <c r="D8657" s="23">
        <v>46169.363888888904</v>
      </c>
      <c r="E8657" s="9" t="s">
        <v>212</v>
      </c>
      <c r="F8657" s="9" t="s">
        <v>188</v>
      </c>
      <c r="G8657" s="9" t="s">
        <v>213</v>
      </c>
      <c r="H8657" s="9" t="s">
        <v>164</v>
      </c>
      <c r="I8657" s="9" t="s">
        <v>260</v>
      </c>
      <c r="J8657" s="9" t="s">
        <v>2270</v>
      </c>
      <c r="K8657" s="9" t="s">
        <v>410</v>
      </c>
      <c r="L8657" s="9" t="s">
        <v>311</v>
      </c>
      <c r="M8657" s="9" t="s">
        <v>2699</v>
      </c>
      <c r="N8657" s="9" t="s">
        <v>199</v>
      </c>
      <c r="O8657" s="9" t="s">
        <v>179</v>
      </c>
      <c r="P8657" s="9" t="s">
        <v>284</v>
      </c>
      <c r="Q8657" s="9" t="s">
        <v>219</v>
      </c>
      <c r="R8657" s="9">
        <v>0</v>
      </c>
      <c r="S8657" s="9">
        <v>23</v>
      </c>
      <c r="T8657" s="9" t="s">
        <v>265</v>
      </c>
      <c r="U8657" s="9" t="s">
        <v>290</v>
      </c>
      <c r="W8657" s="9">
        <v>4</v>
      </c>
      <c r="X8657" s="9">
        <f>INDEX(SLA_Policy!$D$2:$D$5,MATCH(F8657,SLA_Policy!$A$2:$A$5,0))</f>
        <v>72</v>
      </c>
      <c r="Y8657" s="9" t="str">
        <f>IF(E8657="Cancelled","Excluded",IF(D8657="",IF((SLA_Policy!$B$8-B8657)*24&gt;X8657,"Open - Breached","Open - On Track"),IF((D8657-B8657)*24&lt;=X8657,"Met","Breached")))</f>
        <v>Met</v>
      </c>
    </row>
    <row r="8658" spans="1:25" x14ac:dyDescent="0.25">
      <c r="A8658" s="9" t="s">
        <v>12938</v>
      </c>
      <c r="B8658" s="23">
        <v>46168.744444444397</v>
      </c>
      <c r="C8658" s="23">
        <v>46168.789583333302</v>
      </c>
      <c r="D8658" s="23">
        <v>46169.319444444503</v>
      </c>
      <c r="E8658" s="9" t="s">
        <v>212</v>
      </c>
      <c r="F8658" s="9" t="s">
        <v>188</v>
      </c>
      <c r="G8658" s="9" t="s">
        <v>213</v>
      </c>
      <c r="H8658" s="9" t="s">
        <v>88</v>
      </c>
      <c r="I8658" s="9" t="s">
        <v>486</v>
      </c>
      <c r="J8658" s="9" t="s">
        <v>487</v>
      </c>
      <c r="K8658" s="9" t="s">
        <v>225</v>
      </c>
      <c r="L8658" s="9" t="s">
        <v>216</v>
      </c>
      <c r="M8658" s="9" t="s">
        <v>1246</v>
      </c>
      <c r="N8658" s="9" t="s">
        <v>196</v>
      </c>
      <c r="O8658" s="9" t="s">
        <v>178</v>
      </c>
      <c r="P8658" s="9" t="s">
        <v>360</v>
      </c>
      <c r="Q8658" s="9" t="s">
        <v>219</v>
      </c>
      <c r="R8658" s="9">
        <v>0</v>
      </c>
      <c r="S8658" s="9">
        <v>51</v>
      </c>
      <c r="U8658" s="9" t="s">
        <v>140</v>
      </c>
      <c r="V8658" s="9" t="s">
        <v>12807</v>
      </c>
      <c r="X8658" s="9">
        <f>INDEX(SLA_Policy!$D$2:$D$5,MATCH(F8658,SLA_Policy!$A$2:$A$5,0))</f>
        <v>72</v>
      </c>
      <c r="Y8658" s="9" t="str">
        <f>IF(E8658="Cancelled","Excluded",IF(D8658="",IF((SLA_Policy!$B$8-B8658)*24&gt;X8658,"Open - Breached","Open - On Track"),IF((D8658-B8658)*24&lt;=X8658,"Met","Breached")))</f>
        <v>Met</v>
      </c>
    </row>
    <row r="8659" spans="1:25" x14ac:dyDescent="0.25">
      <c r="A8659" s="9" t="s">
        <v>12939</v>
      </c>
      <c r="B8659" s="23">
        <v>46169.03125</v>
      </c>
      <c r="C8659" s="23">
        <v>46169.333333333299</v>
      </c>
      <c r="D8659" s="23">
        <v>46171.362500000003</v>
      </c>
      <c r="E8659" s="9" t="s">
        <v>212</v>
      </c>
      <c r="F8659" s="9" t="s">
        <v>189</v>
      </c>
      <c r="G8659" s="9" t="s">
        <v>236</v>
      </c>
      <c r="H8659" s="9" t="s">
        <v>161</v>
      </c>
      <c r="I8659" s="9" t="s">
        <v>237</v>
      </c>
      <c r="J8659" s="9" t="s">
        <v>12940</v>
      </c>
      <c r="K8659" s="9" t="s">
        <v>246</v>
      </c>
      <c r="L8659" s="9" t="s">
        <v>226</v>
      </c>
      <c r="M8659" s="9" t="s">
        <v>1974</v>
      </c>
      <c r="N8659" s="9" t="s">
        <v>196</v>
      </c>
      <c r="O8659" s="9" t="s">
        <v>177</v>
      </c>
      <c r="P8659" s="9" t="s">
        <v>300</v>
      </c>
      <c r="Q8659" s="9" t="s">
        <v>219</v>
      </c>
      <c r="R8659" s="9">
        <v>0</v>
      </c>
      <c r="S8659" s="9">
        <v>15</v>
      </c>
      <c r="U8659" s="9" t="s">
        <v>242</v>
      </c>
      <c r="X8659" s="9">
        <f>INDEX(SLA_Policy!$D$2:$D$5,MATCH(F8659,SLA_Policy!$A$2:$A$5,0))</f>
        <v>120</v>
      </c>
      <c r="Y8659" s="9" t="str">
        <f>IF(E8659="Cancelled","Excluded",IF(D8659="",IF((SLA_Policy!$B$8-B8659)*24&gt;X8659,"Open - Breached","Open - On Track"),IF((D8659-B8659)*24&lt;=X8659,"Met","Breached")))</f>
        <v>Met</v>
      </c>
    </row>
    <row r="8660" spans="1:25" x14ac:dyDescent="0.25">
      <c r="A8660" s="9" t="s">
        <v>12941</v>
      </c>
      <c r="B8660" s="23">
        <v>46169.296527777798</v>
      </c>
      <c r="C8660" s="23">
        <v>46169.297916666699</v>
      </c>
      <c r="D8660" s="23">
        <v>46169.4555555556</v>
      </c>
      <c r="E8660" s="9" t="s">
        <v>212</v>
      </c>
      <c r="F8660" s="9" t="s">
        <v>188</v>
      </c>
      <c r="G8660" s="9" t="s">
        <v>213</v>
      </c>
      <c r="H8660" s="9" t="s">
        <v>165</v>
      </c>
      <c r="I8660" s="9" t="s">
        <v>469</v>
      </c>
      <c r="J8660" s="9" t="s">
        <v>1233</v>
      </c>
      <c r="K8660" s="9" t="s">
        <v>246</v>
      </c>
      <c r="L8660" s="9" t="s">
        <v>311</v>
      </c>
      <c r="M8660" s="9" t="s">
        <v>4454</v>
      </c>
      <c r="N8660" s="9" t="s">
        <v>200</v>
      </c>
      <c r="O8660" s="9" t="s">
        <v>176</v>
      </c>
      <c r="P8660" s="9" t="s">
        <v>1159</v>
      </c>
      <c r="Q8660" s="9" t="s">
        <v>219</v>
      </c>
      <c r="R8660" s="9">
        <v>0</v>
      </c>
      <c r="S8660" s="9">
        <v>16</v>
      </c>
      <c r="U8660" s="9" t="s">
        <v>230</v>
      </c>
      <c r="X8660" s="9">
        <f>INDEX(SLA_Policy!$D$2:$D$5,MATCH(F8660,SLA_Policy!$A$2:$A$5,0))</f>
        <v>72</v>
      </c>
      <c r="Y8660" s="9" t="str">
        <f>IF(E8660="Cancelled","Excluded",IF(D8660="",IF((SLA_Policy!$B$8-B8660)*24&gt;X8660,"Open - Breached","Open - On Track"),IF((D8660-B8660)*24&lt;=X8660,"Met","Breached")))</f>
        <v>Met</v>
      </c>
    </row>
    <row r="8661" spans="1:25" x14ac:dyDescent="0.25">
      <c r="A8661" s="9" t="s">
        <v>12942</v>
      </c>
      <c r="B8661" s="23">
        <v>46169.3</v>
      </c>
      <c r="C8661" s="23">
        <v>46169.311805555597</v>
      </c>
      <c r="D8661" s="23">
        <v>46170.329166666699</v>
      </c>
      <c r="E8661" s="9" t="s">
        <v>212</v>
      </c>
      <c r="F8661" s="9" t="s">
        <v>189</v>
      </c>
      <c r="G8661" s="9" t="s">
        <v>213</v>
      </c>
      <c r="H8661" s="9" t="s">
        <v>163</v>
      </c>
      <c r="I8661" s="9" t="s">
        <v>223</v>
      </c>
      <c r="J8661" s="9" t="s">
        <v>6943</v>
      </c>
      <c r="K8661" s="9" t="s">
        <v>215</v>
      </c>
      <c r="L8661" s="9" t="s">
        <v>371</v>
      </c>
      <c r="M8661" s="9" t="s">
        <v>2366</v>
      </c>
      <c r="N8661" s="9" t="s">
        <v>198</v>
      </c>
      <c r="O8661" s="9" t="s">
        <v>176</v>
      </c>
      <c r="P8661" s="9" t="s">
        <v>570</v>
      </c>
      <c r="Q8661" s="9" t="s">
        <v>219</v>
      </c>
      <c r="R8661" s="9">
        <v>0</v>
      </c>
      <c r="S8661" s="9">
        <v>23</v>
      </c>
      <c r="T8661" s="9" t="s">
        <v>229</v>
      </c>
      <c r="U8661" s="9" t="s">
        <v>230</v>
      </c>
      <c r="X8661" s="9">
        <f>INDEX(SLA_Policy!$D$2:$D$5,MATCH(F8661,SLA_Policy!$A$2:$A$5,0))</f>
        <v>120</v>
      </c>
      <c r="Y8661" s="9" t="str">
        <f>IF(E8661="Cancelled","Excluded",IF(D8661="",IF((SLA_Policy!$B$8-B8661)*24&gt;X8661,"Open - Breached","Open - On Track"),IF((D8661-B8661)*24&lt;=X8661,"Met","Breached")))</f>
        <v>Met</v>
      </c>
    </row>
    <row r="8662" spans="1:25" x14ac:dyDescent="0.25">
      <c r="A8662" s="9" t="s">
        <v>12943</v>
      </c>
      <c r="B8662" s="23">
        <v>46169.3347222222</v>
      </c>
      <c r="C8662" s="23">
        <v>46169.338194444397</v>
      </c>
      <c r="D8662" s="23">
        <v>46170.399305555598</v>
      </c>
      <c r="E8662" s="9" t="s">
        <v>212</v>
      </c>
      <c r="F8662" s="9" t="s">
        <v>189</v>
      </c>
      <c r="G8662" s="9" t="s">
        <v>213</v>
      </c>
      <c r="H8662" s="9" t="s">
        <v>165</v>
      </c>
      <c r="I8662" s="9" t="s">
        <v>567</v>
      </c>
      <c r="J8662" s="9" t="s">
        <v>1154</v>
      </c>
      <c r="K8662" s="9" t="s">
        <v>225</v>
      </c>
      <c r="L8662" s="9" t="s">
        <v>104</v>
      </c>
      <c r="M8662" s="9" t="s">
        <v>594</v>
      </c>
      <c r="N8662" s="9" t="s">
        <v>198</v>
      </c>
      <c r="O8662" s="9" t="s">
        <v>176</v>
      </c>
      <c r="P8662" s="9" t="s">
        <v>419</v>
      </c>
      <c r="Q8662" s="9" t="s">
        <v>219</v>
      </c>
      <c r="R8662" s="9">
        <v>0</v>
      </c>
      <c r="S8662" s="9">
        <v>34</v>
      </c>
      <c r="U8662" s="9" t="s">
        <v>230</v>
      </c>
      <c r="W8662" s="9">
        <v>4</v>
      </c>
      <c r="X8662" s="9">
        <f>INDEX(SLA_Policy!$D$2:$D$5,MATCH(F8662,SLA_Policy!$A$2:$A$5,0))</f>
        <v>120</v>
      </c>
      <c r="Y8662" s="9" t="str">
        <f>IF(E8662="Cancelled","Excluded",IF(D8662="",IF((SLA_Policy!$B$8-B8662)*24&gt;X8662,"Open - Breached","Open - On Track"),IF((D8662-B8662)*24&lt;=X8662,"Met","Breached")))</f>
        <v>Met</v>
      </c>
    </row>
    <row r="8663" spans="1:25" x14ac:dyDescent="0.25">
      <c r="A8663" s="9" t="s">
        <v>12944</v>
      </c>
      <c r="B8663" s="23">
        <v>46169.34375</v>
      </c>
      <c r="C8663" s="23">
        <v>46169.403472222199</v>
      </c>
      <c r="D8663" s="23">
        <v>46170.402083333298</v>
      </c>
      <c r="E8663" s="9" t="s">
        <v>212</v>
      </c>
      <c r="F8663" s="9" t="s">
        <v>189</v>
      </c>
      <c r="G8663" s="9" t="s">
        <v>213</v>
      </c>
      <c r="H8663" s="9" t="s">
        <v>165</v>
      </c>
      <c r="I8663" s="9" t="s">
        <v>567</v>
      </c>
      <c r="J8663" s="9" t="s">
        <v>1190</v>
      </c>
      <c r="K8663" s="9" t="s">
        <v>262</v>
      </c>
      <c r="L8663" s="9" t="s">
        <v>226</v>
      </c>
      <c r="M8663" s="9" t="s">
        <v>12945</v>
      </c>
      <c r="N8663" s="9" t="s">
        <v>197</v>
      </c>
      <c r="O8663" s="9" t="s">
        <v>116</v>
      </c>
      <c r="P8663" s="9" t="s">
        <v>574</v>
      </c>
      <c r="Q8663" s="9" t="s">
        <v>219</v>
      </c>
      <c r="R8663" s="9">
        <v>0</v>
      </c>
      <c r="S8663" s="9">
        <v>9</v>
      </c>
      <c r="U8663" s="9" t="s">
        <v>290</v>
      </c>
      <c r="X8663" s="9">
        <f>INDEX(SLA_Policy!$D$2:$D$5,MATCH(F8663,SLA_Policy!$A$2:$A$5,0))</f>
        <v>120</v>
      </c>
      <c r="Y8663" s="9" t="str">
        <f>IF(E8663="Cancelled","Excluded",IF(D8663="",IF((SLA_Policy!$B$8-B8663)*24&gt;X8663,"Open - Breached","Open - On Track"),IF((D8663-B8663)*24&lt;=X8663,"Met","Breached")))</f>
        <v>Met</v>
      </c>
    </row>
    <row r="8664" spans="1:25" x14ac:dyDescent="0.25">
      <c r="A8664" s="9" t="s">
        <v>12946</v>
      </c>
      <c r="B8664" s="23">
        <v>46169.347222222197</v>
      </c>
      <c r="C8664" s="23">
        <v>46169.3569444444</v>
      </c>
      <c r="D8664" s="23">
        <v>46169.391666666699</v>
      </c>
      <c r="E8664" s="9" t="s">
        <v>212</v>
      </c>
      <c r="F8664" s="9" t="s">
        <v>189</v>
      </c>
      <c r="G8664" s="9" t="s">
        <v>213</v>
      </c>
      <c r="H8664" s="9" t="s">
        <v>161</v>
      </c>
      <c r="I8664" s="9" t="s">
        <v>389</v>
      </c>
      <c r="J8664" s="9" t="s">
        <v>12291</v>
      </c>
      <c r="K8664" s="9" t="s">
        <v>215</v>
      </c>
      <c r="L8664" s="9" t="s">
        <v>351</v>
      </c>
      <c r="M8664" s="9" t="s">
        <v>352</v>
      </c>
      <c r="N8664" s="9" t="s">
        <v>198</v>
      </c>
      <c r="O8664" s="9" t="s">
        <v>116</v>
      </c>
      <c r="P8664" s="9" t="s">
        <v>258</v>
      </c>
      <c r="Q8664" s="9" t="s">
        <v>219</v>
      </c>
      <c r="R8664" s="9">
        <v>0</v>
      </c>
      <c r="S8664" s="9">
        <v>5</v>
      </c>
      <c r="U8664" s="9" t="s">
        <v>290</v>
      </c>
      <c r="W8664" s="9">
        <v>5</v>
      </c>
      <c r="X8664" s="9">
        <f>INDEX(SLA_Policy!$D$2:$D$5,MATCH(F8664,SLA_Policy!$A$2:$A$5,0))</f>
        <v>120</v>
      </c>
      <c r="Y8664" s="9" t="str">
        <f>IF(E8664="Cancelled","Excluded",IF(D8664="",IF((SLA_Policy!$B$8-B8664)*24&gt;X8664,"Open - Breached","Open - On Track"),IF((D8664-B8664)*24&lt;=X8664,"Met","Breached")))</f>
        <v>Met</v>
      </c>
    </row>
    <row r="8665" spans="1:25" x14ac:dyDescent="0.25">
      <c r="A8665" s="9" t="s">
        <v>12947</v>
      </c>
      <c r="B8665" s="23">
        <v>46169.348611111098</v>
      </c>
      <c r="C8665" s="23">
        <v>46169.405555555597</v>
      </c>
      <c r="D8665" s="23">
        <v>46169.683333333298</v>
      </c>
      <c r="E8665" s="9" t="s">
        <v>212</v>
      </c>
      <c r="F8665" s="9" t="s">
        <v>188</v>
      </c>
      <c r="G8665" s="9" t="s">
        <v>213</v>
      </c>
      <c r="H8665" s="9" t="s">
        <v>88</v>
      </c>
      <c r="I8665" s="9" t="s">
        <v>486</v>
      </c>
      <c r="J8665" s="9" t="s">
        <v>12948</v>
      </c>
      <c r="K8665" s="9" t="s">
        <v>246</v>
      </c>
      <c r="L8665" s="9" t="s">
        <v>104</v>
      </c>
      <c r="M8665" s="9" t="s">
        <v>1884</v>
      </c>
      <c r="N8665" s="9" t="s">
        <v>197</v>
      </c>
      <c r="O8665" s="9" t="s">
        <v>178</v>
      </c>
      <c r="P8665" s="9" t="s">
        <v>360</v>
      </c>
      <c r="Q8665" s="9" t="s">
        <v>219</v>
      </c>
      <c r="R8665" s="9">
        <v>0</v>
      </c>
      <c r="S8665" s="9">
        <v>34</v>
      </c>
      <c r="U8665" s="9" t="s">
        <v>376</v>
      </c>
      <c r="W8665" s="9">
        <v>5</v>
      </c>
      <c r="X8665" s="9">
        <f>INDEX(SLA_Policy!$D$2:$D$5,MATCH(F8665,SLA_Policy!$A$2:$A$5,0))</f>
        <v>72</v>
      </c>
      <c r="Y8665" s="9" t="str">
        <f>IF(E8665="Cancelled","Excluded",IF(D8665="",IF((SLA_Policy!$B$8-B8665)*24&gt;X8665,"Open - Breached","Open - On Track"),IF((D8665-B8665)*24&lt;=X8665,"Met","Breached")))</f>
        <v>Met</v>
      </c>
    </row>
    <row r="8666" spans="1:25" x14ac:dyDescent="0.25">
      <c r="A8666" s="9" t="s">
        <v>12949</v>
      </c>
      <c r="B8666" s="23">
        <v>46169.369444444397</v>
      </c>
      <c r="C8666" s="23">
        <v>46169.620833333298</v>
      </c>
      <c r="D8666" s="23">
        <v>46169.701388888898</v>
      </c>
      <c r="E8666" s="9" t="s">
        <v>212</v>
      </c>
      <c r="F8666" s="9" t="s">
        <v>188</v>
      </c>
      <c r="G8666" s="9" t="s">
        <v>213</v>
      </c>
      <c r="H8666" s="9" t="s">
        <v>167</v>
      </c>
      <c r="I8666" s="9" t="s">
        <v>684</v>
      </c>
      <c r="J8666" s="9" t="s">
        <v>1310</v>
      </c>
      <c r="K8666" s="9" t="s">
        <v>239</v>
      </c>
      <c r="L8666" s="9" t="s">
        <v>311</v>
      </c>
      <c r="M8666" s="9" t="s">
        <v>2829</v>
      </c>
      <c r="N8666" s="9" t="s">
        <v>197</v>
      </c>
      <c r="O8666" s="9" t="s">
        <v>116</v>
      </c>
      <c r="P8666" s="9" t="s">
        <v>342</v>
      </c>
      <c r="Q8666" s="9" t="s">
        <v>219</v>
      </c>
      <c r="R8666" s="9">
        <v>1</v>
      </c>
      <c r="S8666" s="9">
        <v>18</v>
      </c>
      <c r="U8666" s="9" t="s">
        <v>248</v>
      </c>
      <c r="X8666" s="9">
        <f>INDEX(SLA_Policy!$D$2:$D$5,MATCH(F8666,SLA_Policy!$A$2:$A$5,0))</f>
        <v>72</v>
      </c>
      <c r="Y8666" s="9" t="str">
        <f>IF(E8666="Cancelled","Excluded",IF(D8666="",IF((SLA_Policy!$B$8-B8666)*24&gt;X8666,"Open - Breached","Open - On Track"),IF((D8666-B8666)*24&lt;=X8666,"Met","Breached")))</f>
        <v>Met</v>
      </c>
    </row>
    <row r="8667" spans="1:25" x14ac:dyDescent="0.25">
      <c r="A8667" s="9" t="s">
        <v>12950</v>
      </c>
      <c r="B8667" s="23">
        <v>46169.375</v>
      </c>
      <c r="C8667" s="23">
        <v>46169.4</v>
      </c>
      <c r="D8667" s="23">
        <v>46169.749305555597</v>
      </c>
      <c r="E8667" s="9" t="s">
        <v>212</v>
      </c>
      <c r="F8667" s="9" t="s">
        <v>189</v>
      </c>
      <c r="G8667" s="9" t="s">
        <v>213</v>
      </c>
      <c r="H8667" s="9" t="s">
        <v>165</v>
      </c>
      <c r="I8667" s="9" t="s">
        <v>567</v>
      </c>
      <c r="J8667" s="9" t="s">
        <v>3041</v>
      </c>
      <c r="K8667" s="9" t="s">
        <v>239</v>
      </c>
      <c r="L8667" s="9" t="s">
        <v>351</v>
      </c>
      <c r="M8667" s="9" t="s">
        <v>1123</v>
      </c>
      <c r="N8667" s="9" t="s">
        <v>197</v>
      </c>
      <c r="O8667" s="9" t="s">
        <v>176</v>
      </c>
      <c r="P8667" s="9" t="s">
        <v>253</v>
      </c>
      <c r="Q8667" s="9" t="s">
        <v>219</v>
      </c>
      <c r="R8667" s="9">
        <v>0</v>
      </c>
      <c r="S8667" s="9">
        <v>16</v>
      </c>
      <c r="U8667" s="9" t="s">
        <v>290</v>
      </c>
      <c r="X8667" s="9">
        <f>INDEX(SLA_Policy!$D$2:$D$5,MATCH(F8667,SLA_Policy!$A$2:$A$5,0))</f>
        <v>120</v>
      </c>
      <c r="Y8667" s="9" t="str">
        <f>IF(E8667="Cancelled","Excluded",IF(D8667="",IF((SLA_Policy!$B$8-B8667)*24&gt;X8667,"Open - Breached","Open - On Track"),IF((D8667-B8667)*24&lt;=X8667,"Met","Breached")))</f>
        <v>Met</v>
      </c>
    </row>
    <row r="8668" spans="1:25" x14ac:dyDescent="0.25">
      <c r="A8668" s="9" t="s">
        <v>12951</v>
      </c>
      <c r="B8668" s="23">
        <v>46169.375694444498</v>
      </c>
      <c r="C8668" s="23">
        <v>46169.4555555556</v>
      </c>
      <c r="D8668" s="23">
        <v>46169.6875</v>
      </c>
      <c r="E8668" s="9" t="s">
        <v>212</v>
      </c>
      <c r="F8668" s="9" t="s">
        <v>188</v>
      </c>
      <c r="G8668" s="9" t="s">
        <v>236</v>
      </c>
      <c r="H8668" s="9" t="s">
        <v>167</v>
      </c>
      <c r="I8668" s="9" t="s">
        <v>255</v>
      </c>
      <c r="J8668" s="9" t="s">
        <v>1850</v>
      </c>
      <c r="K8668" s="9" t="s">
        <v>246</v>
      </c>
      <c r="L8668" s="9" t="s">
        <v>104</v>
      </c>
      <c r="M8668" s="9" t="s">
        <v>2368</v>
      </c>
      <c r="N8668" s="9" t="s">
        <v>196</v>
      </c>
      <c r="O8668" s="9" t="s">
        <v>116</v>
      </c>
      <c r="P8668" s="9" t="s">
        <v>234</v>
      </c>
      <c r="Q8668" s="9" t="s">
        <v>219</v>
      </c>
      <c r="R8668" s="9">
        <v>0</v>
      </c>
      <c r="S8668" s="9">
        <v>29</v>
      </c>
      <c r="U8668" s="9" t="s">
        <v>242</v>
      </c>
      <c r="X8668" s="9">
        <f>INDEX(SLA_Policy!$D$2:$D$5,MATCH(F8668,SLA_Policy!$A$2:$A$5,0))</f>
        <v>72</v>
      </c>
      <c r="Y8668" s="9" t="str">
        <f>IF(E8668="Cancelled","Excluded",IF(D8668="",IF((SLA_Policy!$B$8-B8668)*24&gt;X8668,"Open - Breached","Open - On Track"),IF((D8668-B8668)*24&lt;=X8668,"Met","Breached")))</f>
        <v>Met</v>
      </c>
    </row>
    <row r="8669" spans="1:25" x14ac:dyDescent="0.25">
      <c r="A8669" s="9" t="s">
        <v>12952</v>
      </c>
      <c r="B8669" s="23">
        <v>46169.387499999997</v>
      </c>
      <c r="C8669" s="23">
        <v>46169.413888888899</v>
      </c>
      <c r="D8669" s="23">
        <v>46174.412499999999</v>
      </c>
      <c r="E8669" s="9" t="s">
        <v>212</v>
      </c>
      <c r="F8669" s="9" t="s">
        <v>189</v>
      </c>
      <c r="G8669" s="9" t="s">
        <v>236</v>
      </c>
      <c r="H8669" s="9" t="s">
        <v>164</v>
      </c>
      <c r="I8669" s="9" t="s">
        <v>421</v>
      </c>
      <c r="J8669" s="9" t="s">
        <v>1858</v>
      </c>
      <c r="K8669" s="9" t="s">
        <v>225</v>
      </c>
      <c r="L8669" s="9" t="s">
        <v>104</v>
      </c>
      <c r="M8669" s="9" t="s">
        <v>1062</v>
      </c>
      <c r="N8669" s="9" t="s">
        <v>196</v>
      </c>
      <c r="O8669" s="9" t="s">
        <v>180</v>
      </c>
      <c r="P8669" s="9" t="s">
        <v>368</v>
      </c>
      <c r="Q8669" s="9" t="s">
        <v>219</v>
      </c>
      <c r="R8669" s="9">
        <v>0</v>
      </c>
      <c r="S8669" s="9">
        <v>27</v>
      </c>
      <c r="T8669" s="9" t="s">
        <v>464</v>
      </c>
      <c r="U8669" s="9" t="s">
        <v>242</v>
      </c>
      <c r="X8669" s="9">
        <f>INDEX(SLA_Policy!$D$2:$D$5,MATCH(F8669,SLA_Policy!$A$2:$A$5,0))</f>
        <v>120</v>
      </c>
      <c r="Y8669" s="9" t="str">
        <f>IF(E8669="Cancelled","Excluded",IF(D8669="",IF((SLA_Policy!$B$8-B8669)*24&gt;X8669,"Open - Breached","Open - On Track"),IF((D8669-B8669)*24&lt;=X8669,"Met","Breached")))</f>
        <v>Breached</v>
      </c>
    </row>
    <row r="8670" spans="1:25" x14ac:dyDescent="0.25">
      <c r="A8670" s="9" t="s">
        <v>12953</v>
      </c>
      <c r="B8670" s="23">
        <v>46169.388888888898</v>
      </c>
      <c r="C8670" s="23">
        <v>46169.393750000003</v>
      </c>
      <c r="D8670" s="23">
        <v>46169.423611111102</v>
      </c>
      <c r="E8670" s="9" t="s">
        <v>212</v>
      </c>
      <c r="F8670" s="9" t="s">
        <v>189</v>
      </c>
      <c r="G8670" s="9" t="s">
        <v>213</v>
      </c>
      <c r="H8670" s="9" t="s">
        <v>161</v>
      </c>
      <c r="I8670" s="9" t="s">
        <v>454</v>
      </c>
      <c r="J8670" s="9" t="s">
        <v>2780</v>
      </c>
      <c r="K8670" s="9" t="s">
        <v>246</v>
      </c>
      <c r="L8670" s="9" t="s">
        <v>282</v>
      </c>
      <c r="M8670" s="9" t="s">
        <v>686</v>
      </c>
      <c r="N8670" s="9" t="s">
        <v>198</v>
      </c>
      <c r="O8670" s="9" t="s">
        <v>116</v>
      </c>
      <c r="P8670" s="9" t="s">
        <v>295</v>
      </c>
      <c r="Q8670" s="9" t="s">
        <v>219</v>
      </c>
      <c r="R8670" s="9">
        <v>0</v>
      </c>
      <c r="S8670" s="9">
        <v>4</v>
      </c>
      <c r="U8670" s="9" t="s">
        <v>221</v>
      </c>
      <c r="W8670" s="9">
        <v>5</v>
      </c>
      <c r="X8670" s="9">
        <f>INDEX(SLA_Policy!$D$2:$D$5,MATCH(F8670,SLA_Policy!$A$2:$A$5,0))</f>
        <v>120</v>
      </c>
      <c r="Y8670" s="9" t="str">
        <f>IF(E8670="Cancelled","Excluded",IF(D8670="",IF((SLA_Policy!$B$8-B8670)*24&gt;X8670,"Open - Breached","Open - On Track"),IF((D8670-B8670)*24&lt;=X8670,"Met","Breached")))</f>
        <v>Met</v>
      </c>
    </row>
    <row r="8671" spans="1:25" x14ac:dyDescent="0.25">
      <c r="A8671" s="9" t="s">
        <v>12954</v>
      </c>
      <c r="B8671" s="23">
        <v>46169.406944444498</v>
      </c>
      <c r="C8671" s="23">
        <v>46169.485416666699</v>
      </c>
      <c r="D8671" s="23">
        <v>46171.396527777797</v>
      </c>
      <c r="E8671" s="9" t="s">
        <v>212</v>
      </c>
      <c r="F8671" s="9" t="s">
        <v>189</v>
      </c>
      <c r="G8671" s="9" t="s">
        <v>236</v>
      </c>
      <c r="H8671" s="9" t="s">
        <v>167</v>
      </c>
      <c r="I8671" s="9" t="s">
        <v>255</v>
      </c>
      <c r="J8671" s="9" t="s">
        <v>8355</v>
      </c>
      <c r="K8671" s="9" t="s">
        <v>262</v>
      </c>
      <c r="L8671" s="9" t="s">
        <v>270</v>
      </c>
      <c r="M8671" s="9" t="s">
        <v>6183</v>
      </c>
      <c r="N8671" s="9" t="s">
        <v>196</v>
      </c>
      <c r="O8671" s="9" t="s">
        <v>116</v>
      </c>
      <c r="P8671" s="9" t="s">
        <v>551</v>
      </c>
      <c r="Q8671" s="9" t="s">
        <v>219</v>
      </c>
      <c r="R8671" s="9">
        <v>0</v>
      </c>
      <c r="S8671" s="9">
        <v>28</v>
      </c>
      <c r="U8671" s="9" t="s">
        <v>242</v>
      </c>
      <c r="X8671" s="9">
        <f>INDEX(SLA_Policy!$D$2:$D$5,MATCH(F8671,SLA_Policy!$A$2:$A$5,0))</f>
        <v>120</v>
      </c>
      <c r="Y8671" s="9" t="str">
        <f>IF(E8671="Cancelled","Excluded",IF(D8671="",IF((SLA_Policy!$B$8-B8671)*24&gt;X8671,"Open - Breached","Open - On Track"),IF((D8671-B8671)*24&lt;=X8671,"Met","Breached")))</f>
        <v>Met</v>
      </c>
    </row>
    <row r="8672" spans="1:25" x14ac:dyDescent="0.25">
      <c r="A8672" s="9" t="s">
        <v>12955</v>
      </c>
      <c r="B8672" s="23">
        <v>46169.416666666701</v>
      </c>
      <c r="C8672" s="23">
        <v>46169.4555555556</v>
      </c>
      <c r="D8672" s="23">
        <v>46170.343055555597</v>
      </c>
      <c r="E8672" s="9" t="s">
        <v>212</v>
      </c>
      <c r="F8672" s="9" t="s">
        <v>188</v>
      </c>
      <c r="G8672" s="9" t="s">
        <v>213</v>
      </c>
      <c r="H8672" s="9" t="s">
        <v>163</v>
      </c>
      <c r="I8672" s="9" t="s">
        <v>250</v>
      </c>
      <c r="J8672" s="9" t="s">
        <v>6020</v>
      </c>
      <c r="K8672" s="9" t="s">
        <v>246</v>
      </c>
      <c r="L8672" s="9" t="s">
        <v>216</v>
      </c>
      <c r="M8672" s="9" t="s">
        <v>513</v>
      </c>
      <c r="N8672" s="9" t="s">
        <v>199</v>
      </c>
      <c r="O8672" s="9" t="s">
        <v>176</v>
      </c>
      <c r="P8672" s="9" t="s">
        <v>330</v>
      </c>
      <c r="Q8672" s="9" t="s">
        <v>219</v>
      </c>
      <c r="R8672" s="9">
        <v>0</v>
      </c>
      <c r="S8672" s="9">
        <v>18</v>
      </c>
      <c r="T8672" s="9" t="s">
        <v>220</v>
      </c>
      <c r="U8672" s="9" t="s">
        <v>230</v>
      </c>
      <c r="X8672" s="9">
        <f>INDEX(SLA_Policy!$D$2:$D$5,MATCH(F8672,SLA_Policy!$A$2:$A$5,0))</f>
        <v>72</v>
      </c>
      <c r="Y8672" s="9" t="str">
        <f>IF(E8672="Cancelled","Excluded",IF(D8672="",IF((SLA_Policy!$B$8-B8672)*24&gt;X8672,"Open - Breached","Open - On Track"),IF((D8672-B8672)*24&lt;=X8672,"Met","Breached")))</f>
        <v>Met</v>
      </c>
    </row>
    <row r="8673" spans="1:25" x14ac:dyDescent="0.25">
      <c r="A8673" s="9" t="s">
        <v>12956</v>
      </c>
      <c r="B8673" s="23">
        <v>46169.429166666698</v>
      </c>
      <c r="C8673" s="23">
        <v>46169.432638888902</v>
      </c>
      <c r="D8673" s="23">
        <v>46169.698611111096</v>
      </c>
      <c r="E8673" s="9" t="s">
        <v>212</v>
      </c>
      <c r="F8673" s="9" t="s">
        <v>187</v>
      </c>
      <c r="G8673" s="9" t="s">
        <v>213</v>
      </c>
      <c r="H8673" s="9" t="s">
        <v>167</v>
      </c>
      <c r="I8673" s="9" t="s">
        <v>536</v>
      </c>
      <c r="J8673" s="9" t="s">
        <v>12957</v>
      </c>
      <c r="K8673" s="9" t="s">
        <v>246</v>
      </c>
      <c r="L8673" s="9" t="s">
        <v>282</v>
      </c>
      <c r="M8673" s="9" t="s">
        <v>822</v>
      </c>
      <c r="N8673" s="9" t="s">
        <v>196</v>
      </c>
      <c r="O8673" s="9" t="s">
        <v>176</v>
      </c>
      <c r="P8673" s="9" t="s">
        <v>228</v>
      </c>
      <c r="Q8673" s="9" t="s">
        <v>273</v>
      </c>
      <c r="R8673" s="9">
        <v>0</v>
      </c>
      <c r="S8673" s="9">
        <v>18</v>
      </c>
      <c r="T8673" s="9" t="s">
        <v>136</v>
      </c>
      <c r="U8673" s="9" t="s">
        <v>290</v>
      </c>
      <c r="X8673" s="9">
        <f>INDEX(SLA_Policy!$D$2:$D$5,MATCH(F8673,SLA_Policy!$A$2:$A$5,0))</f>
        <v>8</v>
      </c>
      <c r="Y8673" s="9" t="str">
        <f>IF(E8673="Cancelled","Excluded",IF(D8673="",IF((SLA_Policy!$B$8-B8673)*24&gt;X8673,"Open - Breached","Open - On Track"),IF((D8673-B8673)*24&lt;=X8673,"Met","Breached")))</f>
        <v>Met</v>
      </c>
    </row>
    <row r="8674" spans="1:25" x14ac:dyDescent="0.25">
      <c r="A8674" s="9" t="s">
        <v>12958</v>
      </c>
      <c r="B8674" s="23">
        <v>46169.438194444498</v>
      </c>
      <c r="C8674" s="23">
        <v>46169.464583333298</v>
      </c>
      <c r="D8674" s="23">
        <v>46170.347222222197</v>
      </c>
      <c r="E8674" s="9" t="s">
        <v>212</v>
      </c>
      <c r="F8674" s="9" t="s">
        <v>189</v>
      </c>
      <c r="G8674" s="9" t="s">
        <v>213</v>
      </c>
      <c r="H8674" s="9" t="s">
        <v>167</v>
      </c>
      <c r="I8674" s="9" t="s">
        <v>362</v>
      </c>
      <c r="J8674" s="9" t="s">
        <v>12959</v>
      </c>
      <c r="K8674" s="9" t="s">
        <v>239</v>
      </c>
      <c r="L8674" s="9" t="s">
        <v>311</v>
      </c>
      <c r="M8674" s="9" t="s">
        <v>6657</v>
      </c>
      <c r="N8674" s="9" t="s">
        <v>196</v>
      </c>
      <c r="O8674" s="9" t="s">
        <v>116</v>
      </c>
      <c r="P8674" s="9" t="s">
        <v>525</v>
      </c>
      <c r="Q8674" s="9" t="s">
        <v>219</v>
      </c>
      <c r="R8674" s="9">
        <v>0</v>
      </c>
      <c r="S8674" s="9">
        <v>26</v>
      </c>
      <c r="U8674" s="9" t="s">
        <v>266</v>
      </c>
      <c r="W8674" s="9">
        <v>5</v>
      </c>
      <c r="X8674" s="9">
        <f>INDEX(SLA_Policy!$D$2:$D$5,MATCH(F8674,SLA_Policy!$A$2:$A$5,0))</f>
        <v>120</v>
      </c>
      <c r="Y8674" s="9" t="str">
        <f>IF(E8674="Cancelled","Excluded",IF(D8674="",IF((SLA_Policy!$B$8-B8674)*24&gt;X8674,"Open - Breached","Open - On Track"),IF((D8674-B8674)*24&lt;=X8674,"Met","Breached")))</f>
        <v>Met</v>
      </c>
    </row>
    <row r="8675" spans="1:25" x14ac:dyDescent="0.25">
      <c r="A8675" s="9" t="s">
        <v>12960</v>
      </c>
      <c r="B8675" s="23">
        <v>46169.447222222203</v>
      </c>
      <c r="C8675" s="23">
        <v>46169.504166666702</v>
      </c>
      <c r="D8675" s="23">
        <v>46170.356249999997</v>
      </c>
      <c r="E8675" s="9" t="s">
        <v>212</v>
      </c>
      <c r="F8675" s="9" t="s">
        <v>189</v>
      </c>
      <c r="G8675" s="9" t="s">
        <v>236</v>
      </c>
      <c r="H8675" s="9" t="s">
        <v>167</v>
      </c>
      <c r="I8675" s="9" t="s">
        <v>255</v>
      </c>
      <c r="J8675" s="9" t="s">
        <v>12961</v>
      </c>
      <c r="K8675" s="9" t="s">
        <v>276</v>
      </c>
      <c r="L8675" s="9" t="s">
        <v>104</v>
      </c>
      <c r="M8675" s="9" t="s">
        <v>277</v>
      </c>
      <c r="N8675" s="9" t="s">
        <v>196</v>
      </c>
      <c r="O8675" s="9" t="s">
        <v>176</v>
      </c>
      <c r="P8675" s="9" t="s">
        <v>419</v>
      </c>
      <c r="Q8675" s="9" t="s">
        <v>219</v>
      </c>
      <c r="R8675" s="9">
        <v>0</v>
      </c>
      <c r="S8675" s="9">
        <v>75</v>
      </c>
      <c r="U8675" s="9" t="s">
        <v>242</v>
      </c>
      <c r="X8675" s="9">
        <f>INDEX(SLA_Policy!$D$2:$D$5,MATCH(F8675,SLA_Policy!$A$2:$A$5,0))</f>
        <v>120</v>
      </c>
      <c r="Y8675" s="9" t="str">
        <f>IF(E8675="Cancelled","Excluded",IF(D8675="",IF((SLA_Policy!$B$8-B8675)*24&gt;X8675,"Open - Breached","Open - On Track"),IF((D8675-B8675)*24&lt;=X8675,"Met","Breached")))</f>
        <v>Met</v>
      </c>
    </row>
    <row r="8676" spans="1:25" x14ac:dyDescent="0.25">
      <c r="A8676" s="9" t="s">
        <v>12962</v>
      </c>
      <c r="B8676" s="23">
        <v>46169.448611111096</v>
      </c>
      <c r="C8676" s="23">
        <v>46169.456250000003</v>
      </c>
      <c r="D8676" s="23">
        <v>46170.394444444399</v>
      </c>
      <c r="E8676" s="9" t="s">
        <v>212</v>
      </c>
      <c r="F8676" s="9" t="s">
        <v>189</v>
      </c>
      <c r="G8676" s="9" t="s">
        <v>236</v>
      </c>
      <c r="H8676" s="9" t="s">
        <v>167</v>
      </c>
      <c r="I8676" s="9" t="s">
        <v>255</v>
      </c>
      <c r="J8676" s="9" t="s">
        <v>3655</v>
      </c>
      <c r="K8676" s="9" t="s">
        <v>246</v>
      </c>
      <c r="L8676" s="9" t="s">
        <v>226</v>
      </c>
      <c r="M8676" s="9" t="s">
        <v>1092</v>
      </c>
      <c r="N8676" s="9" t="s">
        <v>196</v>
      </c>
      <c r="O8676" s="9" t="s">
        <v>176</v>
      </c>
      <c r="P8676" s="9" t="s">
        <v>228</v>
      </c>
      <c r="Q8676" s="9" t="s">
        <v>219</v>
      </c>
      <c r="R8676" s="9">
        <v>0</v>
      </c>
      <c r="S8676" s="9">
        <v>8</v>
      </c>
      <c r="U8676" s="9" t="s">
        <v>242</v>
      </c>
      <c r="W8676" s="9">
        <v>5</v>
      </c>
      <c r="X8676" s="9">
        <f>INDEX(SLA_Policy!$D$2:$D$5,MATCH(F8676,SLA_Policy!$A$2:$A$5,0))</f>
        <v>120</v>
      </c>
      <c r="Y8676" s="9" t="str">
        <f>IF(E8676="Cancelled","Excluded",IF(D8676="",IF((SLA_Policy!$B$8-B8676)*24&gt;X8676,"Open - Breached","Open - On Track"),IF((D8676-B8676)*24&lt;=X8676,"Met","Breached")))</f>
        <v>Met</v>
      </c>
    </row>
    <row r="8677" spans="1:25" x14ac:dyDescent="0.25">
      <c r="A8677" s="9" t="s">
        <v>12963</v>
      </c>
      <c r="B8677" s="23">
        <v>46169.454861111102</v>
      </c>
      <c r="C8677" s="23">
        <v>46169.4555555556</v>
      </c>
      <c r="D8677" s="23">
        <v>46170.309027777803</v>
      </c>
      <c r="E8677" s="9" t="s">
        <v>212</v>
      </c>
      <c r="F8677" s="9" t="s">
        <v>188</v>
      </c>
      <c r="G8677" s="9" t="s">
        <v>213</v>
      </c>
      <c r="H8677" s="9" t="s">
        <v>162</v>
      </c>
      <c r="I8677" s="9" t="s">
        <v>244</v>
      </c>
      <c r="J8677" s="9" t="s">
        <v>6246</v>
      </c>
      <c r="K8677" s="9" t="s">
        <v>239</v>
      </c>
      <c r="L8677" s="9" t="s">
        <v>282</v>
      </c>
      <c r="M8677" s="9" t="s">
        <v>3467</v>
      </c>
      <c r="N8677" s="9" t="s">
        <v>198</v>
      </c>
      <c r="O8677" s="9" t="s">
        <v>179</v>
      </c>
      <c r="P8677" s="9" t="s">
        <v>264</v>
      </c>
      <c r="Q8677" s="9" t="s">
        <v>219</v>
      </c>
      <c r="R8677" s="9">
        <v>0</v>
      </c>
      <c r="S8677" s="9">
        <v>22</v>
      </c>
      <c r="U8677" s="9" t="s">
        <v>661</v>
      </c>
      <c r="W8677" s="9">
        <v>5</v>
      </c>
      <c r="X8677" s="9">
        <f>INDEX(SLA_Policy!$D$2:$D$5,MATCH(F8677,SLA_Policy!$A$2:$A$5,0))</f>
        <v>72</v>
      </c>
      <c r="Y8677" s="9" t="str">
        <f>IF(E8677="Cancelled","Excluded",IF(D8677="",IF((SLA_Policy!$B$8-B8677)*24&gt;X8677,"Open - Breached","Open - On Track"),IF((D8677-B8677)*24&lt;=X8677,"Met","Breached")))</f>
        <v>Met</v>
      </c>
    </row>
    <row r="8678" spans="1:25" x14ac:dyDescent="0.25">
      <c r="A8678" s="9" t="s">
        <v>12964</v>
      </c>
      <c r="B8678" s="23">
        <v>46169.4555555556</v>
      </c>
      <c r="C8678" s="23">
        <v>46169.4819444444</v>
      </c>
      <c r="D8678" s="23">
        <v>46170.371527777803</v>
      </c>
      <c r="E8678" s="9" t="s">
        <v>212</v>
      </c>
      <c r="F8678" s="9" t="s">
        <v>188</v>
      </c>
      <c r="G8678" s="9" t="s">
        <v>236</v>
      </c>
      <c r="H8678" s="9" t="s">
        <v>161</v>
      </c>
      <c r="I8678" s="9" t="s">
        <v>237</v>
      </c>
      <c r="J8678" s="9" t="s">
        <v>2321</v>
      </c>
      <c r="K8678" s="9" t="s">
        <v>262</v>
      </c>
      <c r="L8678" s="9" t="s">
        <v>311</v>
      </c>
      <c r="M8678" s="9" t="s">
        <v>3967</v>
      </c>
      <c r="N8678" s="9" t="s">
        <v>196</v>
      </c>
      <c r="O8678" s="9" t="s">
        <v>177</v>
      </c>
      <c r="P8678" s="9" t="s">
        <v>300</v>
      </c>
      <c r="Q8678" s="9" t="s">
        <v>273</v>
      </c>
      <c r="R8678" s="9">
        <v>0</v>
      </c>
      <c r="S8678" s="9">
        <v>41</v>
      </c>
      <c r="U8678" s="9" t="s">
        <v>242</v>
      </c>
      <c r="X8678" s="9">
        <f>INDEX(SLA_Policy!$D$2:$D$5,MATCH(F8678,SLA_Policy!$A$2:$A$5,0))</f>
        <v>72</v>
      </c>
      <c r="Y8678" s="9" t="str">
        <f>IF(E8678="Cancelled","Excluded",IF(D8678="",IF((SLA_Policy!$B$8-B8678)*24&gt;X8678,"Open - Breached","Open - On Track"),IF((D8678-B8678)*24&lt;=X8678,"Met","Breached")))</f>
        <v>Met</v>
      </c>
    </row>
    <row r="8679" spans="1:25" x14ac:dyDescent="0.25">
      <c r="A8679" s="9" t="s">
        <v>12965</v>
      </c>
      <c r="B8679" s="23">
        <v>46169.470833333296</v>
      </c>
      <c r="C8679" s="23">
        <v>46169.482638888898</v>
      </c>
      <c r="D8679" s="23">
        <v>46170.484027777798</v>
      </c>
      <c r="E8679" s="9" t="s">
        <v>212</v>
      </c>
      <c r="F8679" s="9" t="s">
        <v>188</v>
      </c>
      <c r="G8679" s="9" t="s">
        <v>213</v>
      </c>
      <c r="H8679" s="9" t="s">
        <v>167</v>
      </c>
      <c r="I8679" s="9" t="s">
        <v>349</v>
      </c>
      <c r="J8679" s="9" t="s">
        <v>1684</v>
      </c>
      <c r="K8679" s="9" t="s">
        <v>246</v>
      </c>
      <c r="L8679" s="9" t="s">
        <v>226</v>
      </c>
      <c r="M8679" s="9" t="s">
        <v>1974</v>
      </c>
      <c r="N8679" s="9" t="s">
        <v>198</v>
      </c>
      <c r="O8679" s="9" t="s">
        <v>116</v>
      </c>
      <c r="P8679" s="9" t="s">
        <v>258</v>
      </c>
      <c r="Q8679" s="9" t="s">
        <v>219</v>
      </c>
      <c r="R8679" s="9">
        <v>0</v>
      </c>
      <c r="S8679" s="9">
        <v>7</v>
      </c>
      <c r="U8679" s="9" t="s">
        <v>290</v>
      </c>
      <c r="W8679" s="9">
        <v>5</v>
      </c>
      <c r="X8679" s="9">
        <f>INDEX(SLA_Policy!$D$2:$D$5,MATCH(F8679,SLA_Policy!$A$2:$A$5,0))</f>
        <v>72</v>
      </c>
      <c r="Y8679" s="9" t="str">
        <f>IF(E8679="Cancelled","Excluded",IF(D8679="",IF((SLA_Policy!$B$8-B8679)*24&gt;X8679,"Open - Breached","Open - On Track"),IF((D8679-B8679)*24&lt;=X8679,"Met","Breached")))</f>
        <v>Met</v>
      </c>
    </row>
    <row r="8680" spans="1:25" x14ac:dyDescent="0.25">
      <c r="A8680" s="9" t="s">
        <v>12966</v>
      </c>
      <c r="B8680" s="23">
        <v>46169.492361111101</v>
      </c>
      <c r="C8680" s="23">
        <v>46169.536805555603</v>
      </c>
      <c r="D8680" s="23">
        <v>46169.561805555597</v>
      </c>
      <c r="E8680" s="9" t="s">
        <v>212</v>
      </c>
      <c r="F8680" s="9" t="s">
        <v>189</v>
      </c>
      <c r="G8680" s="9" t="s">
        <v>213</v>
      </c>
      <c r="H8680" s="9" t="s">
        <v>161</v>
      </c>
      <c r="I8680" s="9" t="s">
        <v>454</v>
      </c>
      <c r="J8680" s="9" t="s">
        <v>4182</v>
      </c>
      <c r="K8680" s="9" t="s">
        <v>239</v>
      </c>
      <c r="L8680" s="9" t="s">
        <v>104</v>
      </c>
      <c r="M8680" s="9" t="s">
        <v>2451</v>
      </c>
      <c r="N8680" s="9" t="s">
        <v>196</v>
      </c>
      <c r="O8680" s="9" t="s">
        <v>116</v>
      </c>
      <c r="P8680" s="9" t="s">
        <v>218</v>
      </c>
      <c r="Q8680" s="9" t="s">
        <v>219</v>
      </c>
      <c r="R8680" s="9">
        <v>0</v>
      </c>
      <c r="S8680" s="9">
        <v>5</v>
      </c>
      <c r="U8680" s="9" t="s">
        <v>290</v>
      </c>
      <c r="W8680" s="9">
        <v>5</v>
      </c>
      <c r="X8680" s="9">
        <f>INDEX(SLA_Policy!$D$2:$D$5,MATCH(F8680,SLA_Policy!$A$2:$A$5,0))</f>
        <v>120</v>
      </c>
      <c r="Y8680" s="9" t="str">
        <f>IF(E8680="Cancelled","Excluded",IF(D8680="",IF((SLA_Policy!$B$8-B8680)*24&gt;X8680,"Open - Breached","Open - On Track"),IF((D8680-B8680)*24&lt;=X8680,"Met","Breached")))</f>
        <v>Met</v>
      </c>
    </row>
    <row r="8681" spans="1:25" x14ac:dyDescent="0.25">
      <c r="A8681" s="9" t="s">
        <v>12967</v>
      </c>
      <c r="B8681" s="23">
        <v>46169.493055555598</v>
      </c>
      <c r="C8681" s="23">
        <v>46169.511805555601</v>
      </c>
      <c r="D8681" s="23">
        <v>46174.345833333296</v>
      </c>
      <c r="E8681" s="9" t="s">
        <v>212</v>
      </c>
      <c r="F8681" s="9" t="s">
        <v>188</v>
      </c>
      <c r="G8681" s="9" t="s">
        <v>236</v>
      </c>
      <c r="H8681" s="9" t="s">
        <v>163</v>
      </c>
      <c r="I8681" s="9" t="s">
        <v>315</v>
      </c>
      <c r="J8681" s="9" t="s">
        <v>932</v>
      </c>
      <c r="K8681" s="9" t="s">
        <v>303</v>
      </c>
      <c r="L8681" s="9" t="s">
        <v>307</v>
      </c>
      <c r="M8681" s="9" t="s">
        <v>544</v>
      </c>
      <c r="N8681" s="9" t="s">
        <v>196</v>
      </c>
      <c r="O8681" s="9" t="s">
        <v>180</v>
      </c>
      <c r="P8681" s="9" t="s">
        <v>278</v>
      </c>
      <c r="Q8681" s="9" t="s">
        <v>219</v>
      </c>
      <c r="R8681" s="9">
        <v>0</v>
      </c>
      <c r="S8681" s="9">
        <v>69</v>
      </c>
      <c r="T8681" s="9" t="s">
        <v>322</v>
      </c>
      <c r="U8681" s="9" t="s">
        <v>242</v>
      </c>
      <c r="X8681" s="9">
        <f>INDEX(SLA_Policy!$D$2:$D$5,MATCH(F8681,SLA_Policy!$A$2:$A$5,0))</f>
        <v>72</v>
      </c>
      <c r="Y8681" s="9" t="str">
        <f>IF(E8681="Cancelled","Excluded",IF(D8681="",IF((SLA_Policy!$B$8-B8681)*24&gt;X8681,"Open - Breached","Open - On Track"),IF((D8681-B8681)*24&lt;=X8681,"Met","Breached")))</f>
        <v>Breached</v>
      </c>
    </row>
    <row r="8682" spans="1:25" x14ac:dyDescent="0.25">
      <c r="A8682" s="9" t="s">
        <v>12968</v>
      </c>
      <c r="B8682" s="23">
        <v>46169.495138888902</v>
      </c>
      <c r="C8682" s="23">
        <v>46169.574305555601</v>
      </c>
      <c r="D8682" s="23">
        <v>46170.383333333302</v>
      </c>
      <c r="E8682" s="9" t="s">
        <v>212</v>
      </c>
      <c r="F8682" s="9" t="s">
        <v>189</v>
      </c>
      <c r="G8682" s="9" t="s">
        <v>236</v>
      </c>
      <c r="H8682" s="9" t="s">
        <v>164</v>
      </c>
      <c r="I8682" s="9" t="s">
        <v>421</v>
      </c>
      <c r="J8682" s="9" t="s">
        <v>902</v>
      </c>
      <c r="K8682" s="9" t="s">
        <v>239</v>
      </c>
      <c r="L8682" s="9" t="s">
        <v>351</v>
      </c>
      <c r="M8682" s="9" t="s">
        <v>4336</v>
      </c>
      <c r="N8682" s="9" t="s">
        <v>196</v>
      </c>
      <c r="O8682" s="9" t="s">
        <v>180</v>
      </c>
      <c r="P8682" s="9" t="s">
        <v>368</v>
      </c>
      <c r="Q8682" s="9" t="s">
        <v>219</v>
      </c>
      <c r="R8682" s="9">
        <v>0</v>
      </c>
      <c r="S8682" s="9">
        <v>23</v>
      </c>
      <c r="T8682" s="9" t="s">
        <v>343</v>
      </c>
      <c r="U8682" s="9" t="s">
        <v>242</v>
      </c>
      <c r="X8682" s="9">
        <f>INDEX(SLA_Policy!$D$2:$D$5,MATCH(F8682,SLA_Policy!$A$2:$A$5,0))</f>
        <v>120</v>
      </c>
      <c r="Y8682" s="9" t="str">
        <f>IF(E8682="Cancelled","Excluded",IF(D8682="",IF((SLA_Policy!$B$8-B8682)*24&gt;X8682,"Open - Breached","Open - On Track"),IF((D8682-B8682)*24&lt;=X8682,"Met","Breached")))</f>
        <v>Met</v>
      </c>
    </row>
    <row r="8683" spans="1:25" x14ac:dyDescent="0.25">
      <c r="A8683" s="9" t="s">
        <v>12969</v>
      </c>
      <c r="B8683" s="23">
        <v>46169.496527777803</v>
      </c>
      <c r="C8683" s="23">
        <v>46169.506249999999</v>
      </c>
      <c r="D8683" s="23">
        <v>46169.657638888901</v>
      </c>
      <c r="E8683" s="9" t="s">
        <v>212</v>
      </c>
      <c r="F8683" s="9" t="s">
        <v>188</v>
      </c>
      <c r="G8683" s="9" t="s">
        <v>213</v>
      </c>
      <c r="H8683" s="9" t="s">
        <v>167</v>
      </c>
      <c r="I8683" s="9" t="s">
        <v>349</v>
      </c>
      <c r="J8683" s="9" t="s">
        <v>1197</v>
      </c>
      <c r="K8683" s="9" t="s">
        <v>262</v>
      </c>
      <c r="L8683" s="9" t="s">
        <v>104</v>
      </c>
      <c r="M8683" s="9" t="s">
        <v>3175</v>
      </c>
      <c r="N8683" s="9" t="s">
        <v>197</v>
      </c>
      <c r="O8683" s="9" t="s">
        <v>116</v>
      </c>
      <c r="P8683" s="9" t="s">
        <v>574</v>
      </c>
      <c r="Q8683" s="9" t="s">
        <v>219</v>
      </c>
      <c r="R8683" s="9">
        <v>0</v>
      </c>
      <c r="S8683" s="9">
        <v>29</v>
      </c>
      <c r="U8683" s="9" t="s">
        <v>290</v>
      </c>
      <c r="X8683" s="9">
        <f>INDEX(SLA_Policy!$D$2:$D$5,MATCH(F8683,SLA_Policy!$A$2:$A$5,0))</f>
        <v>72</v>
      </c>
      <c r="Y8683" s="9" t="str">
        <f>IF(E8683="Cancelled","Excluded",IF(D8683="",IF((SLA_Policy!$B$8-B8683)*24&gt;X8683,"Open - Breached","Open - On Track"),IF((D8683-B8683)*24&lt;=X8683,"Met","Breached")))</f>
        <v>Met</v>
      </c>
    </row>
    <row r="8684" spans="1:25" x14ac:dyDescent="0.25">
      <c r="A8684" s="9" t="s">
        <v>12970</v>
      </c>
      <c r="B8684" s="23">
        <v>46169.505555555603</v>
      </c>
      <c r="C8684" s="23">
        <v>46169.539583333302</v>
      </c>
      <c r="D8684" s="23">
        <v>46171.340277777803</v>
      </c>
      <c r="E8684" s="9" t="s">
        <v>212</v>
      </c>
      <c r="F8684" s="9" t="s">
        <v>188</v>
      </c>
      <c r="G8684" s="9" t="s">
        <v>213</v>
      </c>
      <c r="H8684" s="9" t="s">
        <v>163</v>
      </c>
      <c r="I8684" s="9" t="s">
        <v>405</v>
      </c>
      <c r="J8684" s="9" t="s">
        <v>406</v>
      </c>
      <c r="K8684" s="9" t="s">
        <v>246</v>
      </c>
      <c r="L8684" s="9" t="s">
        <v>216</v>
      </c>
      <c r="M8684" s="9" t="s">
        <v>3821</v>
      </c>
      <c r="N8684" s="9" t="s">
        <v>196</v>
      </c>
      <c r="O8684" s="9" t="s">
        <v>176</v>
      </c>
      <c r="P8684" s="9" t="s">
        <v>253</v>
      </c>
      <c r="Q8684" s="9" t="s">
        <v>219</v>
      </c>
      <c r="R8684" s="9">
        <v>1</v>
      </c>
      <c r="S8684" s="9">
        <v>17</v>
      </c>
      <c r="U8684" s="9" t="s">
        <v>230</v>
      </c>
      <c r="X8684" s="9">
        <f>INDEX(SLA_Policy!$D$2:$D$5,MATCH(F8684,SLA_Policy!$A$2:$A$5,0))</f>
        <v>72</v>
      </c>
      <c r="Y8684" s="9" t="str">
        <f>IF(E8684="Cancelled","Excluded",IF(D8684="",IF((SLA_Policy!$B$8-B8684)*24&gt;X8684,"Open - Breached","Open - On Track"),IF((D8684-B8684)*24&lt;=X8684,"Met","Breached")))</f>
        <v>Met</v>
      </c>
    </row>
    <row r="8685" spans="1:25" x14ac:dyDescent="0.25">
      <c r="A8685" s="9" t="s">
        <v>12971</v>
      </c>
      <c r="B8685" s="23">
        <v>46169.513888888898</v>
      </c>
      <c r="C8685" s="23">
        <v>46169.635416666701</v>
      </c>
      <c r="D8685" s="23">
        <v>46171.532638888901</v>
      </c>
      <c r="E8685" s="9" t="s">
        <v>212</v>
      </c>
      <c r="F8685" s="9" t="s">
        <v>188</v>
      </c>
      <c r="G8685" s="9" t="s">
        <v>236</v>
      </c>
      <c r="H8685" s="9" t="s">
        <v>167</v>
      </c>
      <c r="I8685" s="9" t="s">
        <v>255</v>
      </c>
      <c r="J8685" s="9" t="s">
        <v>12972</v>
      </c>
      <c r="K8685" s="9" t="s">
        <v>239</v>
      </c>
      <c r="L8685" s="9" t="s">
        <v>311</v>
      </c>
      <c r="M8685" s="9" t="s">
        <v>862</v>
      </c>
      <c r="N8685" s="9" t="s">
        <v>196</v>
      </c>
      <c r="O8685" s="9" t="s">
        <v>176</v>
      </c>
      <c r="P8685" s="9" t="s">
        <v>253</v>
      </c>
      <c r="Q8685" s="9" t="s">
        <v>273</v>
      </c>
      <c r="R8685" s="9">
        <v>0</v>
      </c>
      <c r="S8685" s="9">
        <v>22</v>
      </c>
      <c r="U8685" s="9" t="s">
        <v>242</v>
      </c>
      <c r="W8685" s="9">
        <v>5</v>
      </c>
      <c r="X8685" s="9">
        <f>INDEX(SLA_Policy!$D$2:$D$5,MATCH(F8685,SLA_Policy!$A$2:$A$5,0))</f>
        <v>72</v>
      </c>
      <c r="Y8685" s="9" t="str">
        <f>IF(E8685="Cancelled","Excluded",IF(D8685="",IF((SLA_Policy!$B$8-B8685)*24&gt;X8685,"Open - Breached","Open - On Track"),IF((D8685-B8685)*24&lt;=X8685,"Met","Breached")))</f>
        <v>Met</v>
      </c>
    </row>
    <row r="8686" spans="1:25" x14ac:dyDescent="0.25">
      <c r="A8686" s="9" t="s">
        <v>12973</v>
      </c>
      <c r="B8686" s="23">
        <v>46169.514583333301</v>
      </c>
      <c r="C8686" s="23">
        <v>46169.5180555556</v>
      </c>
      <c r="D8686" s="23">
        <v>46169.5493055556</v>
      </c>
      <c r="E8686" s="9" t="s">
        <v>212</v>
      </c>
      <c r="F8686" s="9" t="s">
        <v>188</v>
      </c>
      <c r="G8686" s="9" t="s">
        <v>213</v>
      </c>
      <c r="H8686" s="9" t="s">
        <v>161</v>
      </c>
      <c r="I8686" s="9" t="s">
        <v>297</v>
      </c>
      <c r="J8686" s="9" t="s">
        <v>12974</v>
      </c>
      <c r="K8686" s="9" t="s">
        <v>246</v>
      </c>
      <c r="L8686" s="9" t="s">
        <v>311</v>
      </c>
      <c r="M8686" s="9" t="s">
        <v>1152</v>
      </c>
      <c r="N8686" s="9" t="s">
        <v>198</v>
      </c>
      <c r="O8686" s="9" t="s">
        <v>177</v>
      </c>
      <c r="P8686" s="9" t="s">
        <v>241</v>
      </c>
      <c r="Q8686" s="9" t="s">
        <v>219</v>
      </c>
      <c r="R8686" s="9">
        <v>0</v>
      </c>
      <c r="S8686" s="9">
        <v>16</v>
      </c>
      <c r="U8686" s="9" t="s">
        <v>290</v>
      </c>
      <c r="W8686" s="9">
        <v>4</v>
      </c>
      <c r="X8686" s="9">
        <f>INDEX(SLA_Policy!$D$2:$D$5,MATCH(F8686,SLA_Policy!$A$2:$A$5,0))</f>
        <v>72</v>
      </c>
      <c r="Y8686" s="9" t="str">
        <f>IF(E8686="Cancelled","Excluded",IF(D8686="",IF((SLA_Policy!$B$8-B8686)*24&gt;X8686,"Open - Breached","Open - On Track"),IF((D8686-B8686)*24&lt;=X8686,"Met","Breached")))</f>
        <v>Met</v>
      </c>
    </row>
    <row r="8687" spans="1:25" x14ac:dyDescent="0.25">
      <c r="A8687" s="9" t="s">
        <v>12975</v>
      </c>
      <c r="B8687" s="23">
        <v>46169.529861111099</v>
      </c>
      <c r="C8687" s="23">
        <v>46169.534027777801</v>
      </c>
      <c r="D8687" s="23">
        <v>46171.409027777801</v>
      </c>
      <c r="E8687" s="9" t="s">
        <v>212</v>
      </c>
      <c r="F8687" s="9" t="s">
        <v>189</v>
      </c>
      <c r="G8687" s="9" t="s">
        <v>236</v>
      </c>
      <c r="H8687" s="9" t="s">
        <v>164</v>
      </c>
      <c r="I8687" s="9" t="s">
        <v>421</v>
      </c>
      <c r="J8687" s="9" t="s">
        <v>3522</v>
      </c>
      <c r="K8687" s="9" t="s">
        <v>246</v>
      </c>
      <c r="L8687" s="9" t="s">
        <v>351</v>
      </c>
      <c r="M8687" s="9" t="s">
        <v>436</v>
      </c>
      <c r="N8687" s="9" t="s">
        <v>198</v>
      </c>
      <c r="O8687" s="9" t="s">
        <v>180</v>
      </c>
      <c r="P8687" s="9" t="s">
        <v>368</v>
      </c>
      <c r="Q8687" s="9" t="s">
        <v>219</v>
      </c>
      <c r="R8687" s="9">
        <v>0</v>
      </c>
      <c r="S8687" s="9">
        <v>10</v>
      </c>
      <c r="T8687" s="9" t="s">
        <v>464</v>
      </c>
      <c r="U8687" s="9" t="s">
        <v>242</v>
      </c>
      <c r="X8687" s="9">
        <f>INDEX(SLA_Policy!$D$2:$D$5,MATCH(F8687,SLA_Policy!$A$2:$A$5,0))</f>
        <v>120</v>
      </c>
      <c r="Y8687" s="9" t="str">
        <f>IF(E8687="Cancelled","Excluded",IF(D8687="",IF((SLA_Policy!$B$8-B8687)*24&gt;X8687,"Open - Breached","Open - On Track"),IF((D8687-B8687)*24&lt;=X8687,"Met","Breached")))</f>
        <v>Met</v>
      </c>
    </row>
    <row r="8688" spans="1:25" x14ac:dyDescent="0.25">
      <c r="A8688" s="9" t="s">
        <v>12976</v>
      </c>
      <c r="B8688" s="23">
        <v>46169.572222222203</v>
      </c>
      <c r="C8688" s="23">
        <v>46169.572916666701</v>
      </c>
      <c r="D8688" s="23">
        <v>46169.604861111096</v>
      </c>
      <c r="E8688" s="9" t="s">
        <v>212</v>
      </c>
      <c r="F8688" s="9" t="s">
        <v>187</v>
      </c>
      <c r="G8688" s="9" t="s">
        <v>213</v>
      </c>
      <c r="H8688" s="9" t="s">
        <v>161</v>
      </c>
      <c r="I8688" s="9" t="s">
        <v>297</v>
      </c>
      <c r="J8688" s="9" t="s">
        <v>512</v>
      </c>
      <c r="K8688" s="9" t="s">
        <v>246</v>
      </c>
      <c r="L8688" s="9" t="s">
        <v>311</v>
      </c>
      <c r="M8688" s="9" t="s">
        <v>3104</v>
      </c>
      <c r="N8688" s="9" t="s">
        <v>198</v>
      </c>
      <c r="O8688" s="9" t="s">
        <v>177</v>
      </c>
      <c r="P8688" s="9" t="s">
        <v>457</v>
      </c>
      <c r="Q8688" s="9" t="s">
        <v>273</v>
      </c>
      <c r="R8688" s="9">
        <v>0</v>
      </c>
      <c r="S8688" s="9">
        <v>6</v>
      </c>
      <c r="U8688" s="9" t="s">
        <v>290</v>
      </c>
      <c r="X8688" s="9">
        <f>INDEX(SLA_Policy!$D$2:$D$5,MATCH(F8688,SLA_Policy!$A$2:$A$5,0))</f>
        <v>8</v>
      </c>
      <c r="Y8688" s="9" t="str">
        <f>IF(E8688="Cancelled","Excluded",IF(D8688="",IF((SLA_Policy!$B$8-B8688)*24&gt;X8688,"Open - Breached","Open - On Track"),IF((D8688-B8688)*24&lt;=X8688,"Met","Breached")))</f>
        <v>Met</v>
      </c>
    </row>
    <row r="8689" spans="1:25" x14ac:dyDescent="0.25">
      <c r="A8689" s="9" t="s">
        <v>12977</v>
      </c>
      <c r="B8689" s="23">
        <v>46169.579166666699</v>
      </c>
      <c r="C8689" s="23">
        <v>46169.590972222199</v>
      </c>
      <c r="D8689" s="23">
        <v>46171.338194444397</v>
      </c>
      <c r="E8689" s="9" t="s">
        <v>212</v>
      </c>
      <c r="F8689" s="9" t="s">
        <v>188</v>
      </c>
      <c r="G8689" s="9" t="s">
        <v>213</v>
      </c>
      <c r="H8689" s="9" t="s">
        <v>88</v>
      </c>
      <c r="I8689" s="9" t="s">
        <v>354</v>
      </c>
      <c r="J8689" s="9" t="s">
        <v>4449</v>
      </c>
      <c r="K8689" s="9" t="s">
        <v>225</v>
      </c>
      <c r="L8689" s="9" t="s">
        <v>311</v>
      </c>
      <c r="M8689" s="9" t="s">
        <v>2885</v>
      </c>
      <c r="N8689" s="9" t="s">
        <v>198</v>
      </c>
      <c r="O8689" s="9" t="s">
        <v>180</v>
      </c>
      <c r="P8689" s="9" t="s">
        <v>278</v>
      </c>
      <c r="Q8689" s="9" t="s">
        <v>219</v>
      </c>
      <c r="R8689" s="9">
        <v>1</v>
      </c>
      <c r="S8689" s="9">
        <v>49</v>
      </c>
      <c r="T8689" s="9" t="s">
        <v>220</v>
      </c>
      <c r="U8689" s="9" t="s">
        <v>661</v>
      </c>
      <c r="W8689" s="9">
        <v>4</v>
      </c>
      <c r="X8689" s="9">
        <f>INDEX(SLA_Policy!$D$2:$D$5,MATCH(F8689,SLA_Policy!$A$2:$A$5,0))</f>
        <v>72</v>
      </c>
      <c r="Y8689" s="9" t="str">
        <f>IF(E8689="Cancelled","Excluded",IF(D8689="",IF((SLA_Policy!$B$8-B8689)*24&gt;X8689,"Open - Breached","Open - On Track"),IF((D8689-B8689)*24&lt;=X8689,"Met","Breached")))</f>
        <v>Met</v>
      </c>
    </row>
    <row r="8690" spans="1:25" x14ac:dyDescent="0.25">
      <c r="A8690" s="9" t="s">
        <v>12978</v>
      </c>
      <c r="B8690" s="23">
        <v>46169.581250000003</v>
      </c>
      <c r="C8690" s="23">
        <v>46169.607638888898</v>
      </c>
      <c r="D8690" s="23">
        <v>46170.401388888902</v>
      </c>
      <c r="E8690" s="9" t="s">
        <v>212</v>
      </c>
      <c r="F8690" s="9" t="s">
        <v>189</v>
      </c>
      <c r="G8690" s="9" t="s">
        <v>236</v>
      </c>
      <c r="H8690" s="9" t="s">
        <v>167</v>
      </c>
      <c r="I8690" s="9" t="s">
        <v>255</v>
      </c>
      <c r="J8690" s="9" t="s">
        <v>12979</v>
      </c>
      <c r="K8690" s="9" t="s">
        <v>276</v>
      </c>
      <c r="L8690" s="9" t="s">
        <v>311</v>
      </c>
      <c r="M8690" s="9" t="s">
        <v>979</v>
      </c>
      <c r="N8690" s="9" t="s">
        <v>196</v>
      </c>
      <c r="O8690" s="9" t="s">
        <v>176</v>
      </c>
      <c r="P8690" s="9" t="s">
        <v>330</v>
      </c>
      <c r="Q8690" s="9" t="s">
        <v>219</v>
      </c>
      <c r="R8690" s="9">
        <v>0</v>
      </c>
      <c r="S8690" s="9">
        <v>32</v>
      </c>
      <c r="U8690" s="9" t="s">
        <v>242</v>
      </c>
      <c r="X8690" s="9">
        <f>INDEX(SLA_Policy!$D$2:$D$5,MATCH(F8690,SLA_Policy!$A$2:$A$5,0))</f>
        <v>120</v>
      </c>
      <c r="Y8690" s="9" t="str">
        <f>IF(E8690="Cancelled","Excluded",IF(D8690="",IF((SLA_Policy!$B$8-B8690)*24&gt;X8690,"Open - Breached","Open - On Track"),IF((D8690-B8690)*24&lt;=X8690,"Met","Breached")))</f>
        <v>Met</v>
      </c>
    </row>
    <row r="8691" spans="1:25" x14ac:dyDescent="0.25">
      <c r="A8691" s="9" t="s">
        <v>12980</v>
      </c>
      <c r="B8691" s="23">
        <v>46169.588888888902</v>
      </c>
      <c r="C8691" s="23">
        <v>46169.6159722222</v>
      </c>
      <c r="D8691" s="23">
        <v>46170.386805555601</v>
      </c>
      <c r="E8691" s="9" t="s">
        <v>212</v>
      </c>
      <c r="F8691" s="9" t="s">
        <v>188</v>
      </c>
      <c r="G8691" s="9" t="s">
        <v>236</v>
      </c>
      <c r="H8691" s="9" t="s">
        <v>164</v>
      </c>
      <c r="I8691" s="9" t="s">
        <v>421</v>
      </c>
      <c r="J8691" s="9" t="s">
        <v>1858</v>
      </c>
      <c r="K8691" s="9" t="s">
        <v>239</v>
      </c>
      <c r="L8691" s="9" t="s">
        <v>226</v>
      </c>
      <c r="M8691" s="9" t="s">
        <v>10259</v>
      </c>
      <c r="N8691" s="9" t="s">
        <v>196</v>
      </c>
      <c r="O8691" s="9" t="s">
        <v>116</v>
      </c>
      <c r="P8691" s="9" t="s">
        <v>234</v>
      </c>
      <c r="Q8691" s="9" t="s">
        <v>219</v>
      </c>
      <c r="R8691" s="9">
        <v>0</v>
      </c>
      <c r="S8691" s="9">
        <v>13</v>
      </c>
      <c r="T8691" s="9" t="s">
        <v>464</v>
      </c>
      <c r="U8691" s="9" t="s">
        <v>242</v>
      </c>
      <c r="X8691" s="9">
        <f>INDEX(SLA_Policy!$D$2:$D$5,MATCH(F8691,SLA_Policy!$A$2:$A$5,0))</f>
        <v>72</v>
      </c>
      <c r="Y8691" s="9" t="str">
        <f>IF(E8691="Cancelled","Excluded",IF(D8691="",IF((SLA_Policy!$B$8-B8691)*24&gt;X8691,"Open - Breached","Open - On Track"),IF((D8691-B8691)*24&lt;=X8691,"Met","Breached")))</f>
        <v>Met</v>
      </c>
    </row>
    <row r="8692" spans="1:25" x14ac:dyDescent="0.25">
      <c r="A8692" s="9" t="s">
        <v>12981</v>
      </c>
      <c r="B8692" s="23">
        <v>46169.59375</v>
      </c>
      <c r="C8692" s="23">
        <v>46169.626388888901</v>
      </c>
      <c r="D8692" s="23">
        <v>46169.721527777801</v>
      </c>
      <c r="E8692" s="9" t="s">
        <v>212</v>
      </c>
      <c r="F8692" s="9" t="s">
        <v>188</v>
      </c>
      <c r="G8692" s="9" t="s">
        <v>213</v>
      </c>
      <c r="H8692" s="9" t="s">
        <v>166</v>
      </c>
      <c r="I8692" s="9" t="s">
        <v>286</v>
      </c>
      <c r="J8692" s="9" t="s">
        <v>6646</v>
      </c>
      <c r="K8692" s="9" t="s">
        <v>215</v>
      </c>
      <c r="L8692" s="9" t="s">
        <v>270</v>
      </c>
      <c r="M8692" s="9" t="s">
        <v>11522</v>
      </c>
      <c r="N8692" s="9" t="s">
        <v>199</v>
      </c>
      <c r="O8692" s="9" t="s">
        <v>181</v>
      </c>
      <c r="P8692" s="9" t="s">
        <v>449</v>
      </c>
      <c r="Q8692" s="9" t="s">
        <v>219</v>
      </c>
      <c r="R8692" s="9">
        <v>0</v>
      </c>
      <c r="S8692" s="9">
        <v>19</v>
      </c>
      <c r="U8692" s="9" t="s">
        <v>376</v>
      </c>
      <c r="W8692" s="9">
        <v>4</v>
      </c>
      <c r="X8692" s="9">
        <f>INDEX(SLA_Policy!$D$2:$D$5,MATCH(F8692,SLA_Policy!$A$2:$A$5,0))</f>
        <v>72</v>
      </c>
      <c r="Y8692" s="9" t="str">
        <f>IF(E8692="Cancelled","Excluded",IF(D8692="",IF((SLA_Policy!$B$8-B8692)*24&gt;X8692,"Open - Breached","Open - On Track"),IF((D8692-B8692)*24&lt;=X8692,"Met","Breached")))</f>
        <v>Met</v>
      </c>
    </row>
    <row r="8693" spans="1:25" x14ac:dyDescent="0.25">
      <c r="A8693" s="9" t="s">
        <v>12982</v>
      </c>
      <c r="B8693" s="23">
        <v>46169.6118055556</v>
      </c>
      <c r="C8693" s="23">
        <v>46169.612500000003</v>
      </c>
      <c r="D8693" s="23">
        <v>46171.323611111096</v>
      </c>
      <c r="E8693" s="9" t="s">
        <v>212</v>
      </c>
      <c r="F8693" s="9" t="s">
        <v>188</v>
      </c>
      <c r="G8693" s="9" t="s">
        <v>213</v>
      </c>
      <c r="H8693" s="9" t="s">
        <v>164</v>
      </c>
      <c r="I8693" s="9" t="s">
        <v>260</v>
      </c>
      <c r="J8693" s="9" t="s">
        <v>2683</v>
      </c>
      <c r="K8693" s="9" t="s">
        <v>410</v>
      </c>
      <c r="L8693" s="9" t="s">
        <v>311</v>
      </c>
      <c r="M8693" s="9" t="s">
        <v>480</v>
      </c>
      <c r="N8693" s="9" t="s">
        <v>198</v>
      </c>
      <c r="O8693" s="9" t="s">
        <v>180</v>
      </c>
      <c r="P8693" s="9" t="s">
        <v>368</v>
      </c>
      <c r="Q8693" s="9" t="s">
        <v>273</v>
      </c>
      <c r="R8693" s="9">
        <v>0</v>
      </c>
      <c r="S8693" s="9">
        <v>15</v>
      </c>
      <c r="T8693" s="9" t="s">
        <v>265</v>
      </c>
      <c r="U8693" s="9" t="s">
        <v>266</v>
      </c>
      <c r="W8693" s="9">
        <v>5</v>
      </c>
      <c r="X8693" s="9">
        <f>INDEX(SLA_Policy!$D$2:$D$5,MATCH(F8693,SLA_Policy!$A$2:$A$5,0))</f>
        <v>72</v>
      </c>
      <c r="Y8693" s="9" t="str">
        <f>IF(E8693="Cancelled","Excluded",IF(D8693="",IF((SLA_Policy!$B$8-B8693)*24&gt;X8693,"Open - Breached","Open - On Track"),IF((D8693-B8693)*24&lt;=X8693,"Met","Breached")))</f>
        <v>Met</v>
      </c>
    </row>
    <row r="8694" spans="1:25" x14ac:dyDescent="0.25">
      <c r="A8694" s="9" t="s">
        <v>12983</v>
      </c>
      <c r="B8694" s="23">
        <v>46169.614583333299</v>
      </c>
      <c r="C8694" s="23">
        <v>46169.620833333298</v>
      </c>
      <c r="D8694" s="23">
        <v>46170.34375</v>
      </c>
      <c r="E8694" s="9" t="s">
        <v>212</v>
      </c>
      <c r="F8694" s="9" t="s">
        <v>189</v>
      </c>
      <c r="G8694" s="9" t="s">
        <v>213</v>
      </c>
      <c r="H8694" s="9" t="s">
        <v>167</v>
      </c>
      <c r="I8694" s="9" t="s">
        <v>362</v>
      </c>
      <c r="J8694" s="9" t="s">
        <v>8677</v>
      </c>
      <c r="K8694" s="9" t="s">
        <v>246</v>
      </c>
      <c r="L8694" s="9" t="s">
        <v>311</v>
      </c>
      <c r="M8694" s="9" t="s">
        <v>800</v>
      </c>
      <c r="N8694" s="9" t="s">
        <v>198</v>
      </c>
      <c r="O8694" s="9" t="s">
        <v>116</v>
      </c>
      <c r="P8694" s="9" t="s">
        <v>295</v>
      </c>
      <c r="Q8694" s="9" t="s">
        <v>219</v>
      </c>
      <c r="R8694" s="9">
        <v>0</v>
      </c>
      <c r="S8694" s="9">
        <v>35</v>
      </c>
      <c r="U8694" s="9" t="s">
        <v>290</v>
      </c>
      <c r="X8694" s="9">
        <f>INDEX(SLA_Policy!$D$2:$D$5,MATCH(F8694,SLA_Policy!$A$2:$A$5,0))</f>
        <v>120</v>
      </c>
      <c r="Y8694" s="9" t="str">
        <f>IF(E8694="Cancelled","Excluded",IF(D8694="",IF((SLA_Policy!$B$8-B8694)*24&gt;X8694,"Open - Breached","Open - On Track"),IF((D8694-B8694)*24&lt;=X8694,"Met","Breached")))</f>
        <v>Met</v>
      </c>
    </row>
    <row r="8695" spans="1:25" x14ac:dyDescent="0.25">
      <c r="A8695" s="9" t="s">
        <v>12984</v>
      </c>
      <c r="B8695" s="23">
        <v>46169.631944444503</v>
      </c>
      <c r="C8695" s="23">
        <v>46170.313888888901</v>
      </c>
      <c r="D8695" s="23">
        <v>46170.620833333298</v>
      </c>
      <c r="E8695" s="9" t="s">
        <v>212</v>
      </c>
      <c r="F8695" s="9" t="s">
        <v>189</v>
      </c>
      <c r="G8695" s="9" t="s">
        <v>213</v>
      </c>
      <c r="H8695" s="9" t="s">
        <v>165</v>
      </c>
      <c r="I8695" s="9" t="s">
        <v>469</v>
      </c>
      <c r="J8695" s="9" t="s">
        <v>6454</v>
      </c>
      <c r="K8695" s="9" t="s">
        <v>239</v>
      </c>
      <c r="L8695" s="9" t="s">
        <v>226</v>
      </c>
      <c r="M8695" s="9" t="s">
        <v>3838</v>
      </c>
      <c r="N8695" s="9" t="s">
        <v>196</v>
      </c>
      <c r="O8695" s="9" t="s">
        <v>176</v>
      </c>
      <c r="P8695" s="9" t="s">
        <v>253</v>
      </c>
      <c r="Q8695" s="9" t="s">
        <v>219</v>
      </c>
      <c r="R8695" s="9">
        <v>0</v>
      </c>
      <c r="S8695" s="9">
        <v>45</v>
      </c>
      <c r="U8695" s="9" t="s">
        <v>376</v>
      </c>
      <c r="W8695" s="9">
        <v>3</v>
      </c>
      <c r="X8695" s="9">
        <f>INDEX(SLA_Policy!$D$2:$D$5,MATCH(F8695,SLA_Policy!$A$2:$A$5,0))</f>
        <v>120</v>
      </c>
      <c r="Y8695" s="9" t="str">
        <f>IF(E8695="Cancelled","Excluded",IF(D8695="",IF((SLA_Policy!$B$8-B8695)*24&gt;X8695,"Open - Breached","Open - On Track"),IF((D8695-B8695)*24&lt;=X8695,"Met","Breached")))</f>
        <v>Met</v>
      </c>
    </row>
    <row r="8696" spans="1:25" x14ac:dyDescent="0.25">
      <c r="A8696" s="9" t="s">
        <v>12985</v>
      </c>
      <c r="B8696" s="23">
        <v>46169.65</v>
      </c>
      <c r="C8696" s="23">
        <v>46169.666666666701</v>
      </c>
      <c r="D8696" s="23">
        <v>46170.408333333296</v>
      </c>
      <c r="E8696" s="9" t="s">
        <v>212</v>
      </c>
      <c r="F8696" s="9" t="s">
        <v>188</v>
      </c>
      <c r="G8696" s="9" t="s">
        <v>213</v>
      </c>
      <c r="H8696" s="9" t="s">
        <v>161</v>
      </c>
      <c r="I8696" s="9" t="s">
        <v>297</v>
      </c>
      <c r="J8696" s="9" t="s">
        <v>1023</v>
      </c>
      <c r="K8696" s="9" t="s">
        <v>246</v>
      </c>
      <c r="L8696" s="9" t="s">
        <v>311</v>
      </c>
      <c r="M8696" s="9" t="s">
        <v>510</v>
      </c>
      <c r="N8696" s="9" t="s">
        <v>199</v>
      </c>
      <c r="O8696" s="9" t="s">
        <v>177</v>
      </c>
      <c r="P8696" s="9" t="s">
        <v>241</v>
      </c>
      <c r="Q8696" s="9" t="s">
        <v>219</v>
      </c>
      <c r="R8696" s="9">
        <v>0</v>
      </c>
      <c r="S8696" s="9">
        <v>8</v>
      </c>
      <c r="U8696" s="9" t="s">
        <v>266</v>
      </c>
      <c r="X8696" s="9">
        <f>INDEX(SLA_Policy!$D$2:$D$5,MATCH(F8696,SLA_Policy!$A$2:$A$5,0))</f>
        <v>72</v>
      </c>
      <c r="Y8696" s="9" t="str">
        <f>IF(E8696="Cancelled","Excluded",IF(D8696="",IF((SLA_Policy!$B$8-B8696)*24&gt;X8696,"Open - Breached","Open - On Track"),IF((D8696-B8696)*24&lt;=X8696,"Met","Breached")))</f>
        <v>Met</v>
      </c>
    </row>
    <row r="8697" spans="1:25" x14ac:dyDescent="0.25">
      <c r="A8697" s="9" t="s">
        <v>12986</v>
      </c>
      <c r="B8697" s="23">
        <v>46169.65</v>
      </c>
      <c r="C8697" s="23">
        <v>46169.651388888902</v>
      </c>
      <c r="D8697" s="23">
        <v>46171.386805555601</v>
      </c>
      <c r="E8697" s="9" t="s">
        <v>212</v>
      </c>
      <c r="F8697" s="9" t="s">
        <v>188</v>
      </c>
      <c r="G8697" s="9" t="s">
        <v>213</v>
      </c>
      <c r="H8697" s="9" t="s">
        <v>163</v>
      </c>
      <c r="I8697" s="9" t="s">
        <v>250</v>
      </c>
      <c r="J8697" s="9" t="s">
        <v>10009</v>
      </c>
      <c r="K8697" s="9" t="s">
        <v>262</v>
      </c>
      <c r="L8697" s="9" t="s">
        <v>104</v>
      </c>
      <c r="M8697" s="9" t="s">
        <v>3039</v>
      </c>
      <c r="N8697" s="9" t="s">
        <v>196</v>
      </c>
      <c r="O8697" s="9" t="s">
        <v>176</v>
      </c>
      <c r="P8697" s="9" t="s">
        <v>330</v>
      </c>
      <c r="Q8697" s="9" t="s">
        <v>219</v>
      </c>
      <c r="R8697" s="9">
        <v>0</v>
      </c>
      <c r="S8697" s="9">
        <v>29</v>
      </c>
      <c r="T8697" s="9" t="s">
        <v>136</v>
      </c>
      <c r="U8697" s="9" t="s">
        <v>230</v>
      </c>
      <c r="W8697" s="9">
        <v>5</v>
      </c>
      <c r="X8697" s="9">
        <f>INDEX(SLA_Policy!$D$2:$D$5,MATCH(F8697,SLA_Policy!$A$2:$A$5,0))</f>
        <v>72</v>
      </c>
      <c r="Y8697" s="9" t="str">
        <f>IF(E8697="Cancelled","Excluded",IF(D8697="",IF((SLA_Policy!$B$8-B8697)*24&gt;X8697,"Open - Breached","Open - On Track"),IF((D8697-B8697)*24&lt;=X8697,"Met","Breached")))</f>
        <v>Met</v>
      </c>
    </row>
    <row r="8698" spans="1:25" x14ac:dyDescent="0.25">
      <c r="A8698" s="9" t="s">
        <v>12987</v>
      </c>
      <c r="B8698" s="23">
        <v>46169.65</v>
      </c>
      <c r="C8698" s="23">
        <v>46169.651388888902</v>
      </c>
      <c r="D8698" s="23">
        <v>46170.403472222199</v>
      </c>
      <c r="E8698" s="9" t="s">
        <v>212</v>
      </c>
      <c r="F8698" s="9" t="s">
        <v>188</v>
      </c>
      <c r="G8698" s="9" t="s">
        <v>213</v>
      </c>
      <c r="H8698" s="9" t="s">
        <v>88</v>
      </c>
      <c r="I8698" s="9" t="s">
        <v>92</v>
      </c>
      <c r="J8698" s="9" t="s">
        <v>3420</v>
      </c>
      <c r="K8698" s="9" t="s">
        <v>246</v>
      </c>
      <c r="L8698" s="9" t="s">
        <v>311</v>
      </c>
      <c r="M8698" s="9" t="s">
        <v>2374</v>
      </c>
      <c r="N8698" s="9" t="s">
        <v>198</v>
      </c>
      <c r="O8698" s="9" t="s">
        <v>116</v>
      </c>
      <c r="P8698" s="9" t="s">
        <v>295</v>
      </c>
      <c r="Q8698" s="9" t="s">
        <v>219</v>
      </c>
      <c r="R8698" s="9">
        <v>0</v>
      </c>
      <c r="S8698" s="9">
        <v>20</v>
      </c>
      <c r="T8698" s="9" t="s">
        <v>136</v>
      </c>
      <c r="U8698" s="9" t="s">
        <v>661</v>
      </c>
      <c r="X8698" s="9">
        <f>INDEX(SLA_Policy!$D$2:$D$5,MATCH(F8698,SLA_Policy!$A$2:$A$5,0))</f>
        <v>72</v>
      </c>
      <c r="Y8698" s="9" t="str">
        <f>IF(E8698="Cancelled","Excluded",IF(D8698="",IF((SLA_Policy!$B$8-B8698)*24&gt;X8698,"Open - Breached","Open - On Track"),IF((D8698-B8698)*24&lt;=X8698,"Met","Breached")))</f>
        <v>Met</v>
      </c>
    </row>
    <row r="8699" spans="1:25" x14ac:dyDescent="0.25">
      <c r="A8699" s="9" t="s">
        <v>12988</v>
      </c>
      <c r="B8699" s="23">
        <v>46169.659027777801</v>
      </c>
      <c r="C8699" s="23">
        <v>46169.745138888902</v>
      </c>
      <c r="D8699" s="23">
        <v>46170.375</v>
      </c>
      <c r="E8699" s="9" t="s">
        <v>212</v>
      </c>
      <c r="F8699" s="9" t="s">
        <v>189</v>
      </c>
      <c r="G8699" s="9" t="s">
        <v>213</v>
      </c>
      <c r="H8699" s="9" t="s">
        <v>166</v>
      </c>
      <c r="I8699" s="9" t="s">
        <v>286</v>
      </c>
      <c r="J8699" s="9" t="s">
        <v>12989</v>
      </c>
      <c r="K8699" s="9" t="s">
        <v>246</v>
      </c>
      <c r="L8699" s="9" t="s">
        <v>216</v>
      </c>
      <c r="M8699" s="9" t="s">
        <v>3390</v>
      </c>
      <c r="N8699" s="9" t="s">
        <v>199</v>
      </c>
      <c r="O8699" s="9" t="s">
        <v>181</v>
      </c>
      <c r="P8699" s="9" t="s">
        <v>449</v>
      </c>
      <c r="Q8699" s="9" t="s">
        <v>273</v>
      </c>
      <c r="R8699" s="9">
        <v>0</v>
      </c>
      <c r="S8699" s="9">
        <v>26</v>
      </c>
      <c r="U8699" s="9" t="s">
        <v>290</v>
      </c>
      <c r="X8699" s="9">
        <f>INDEX(SLA_Policy!$D$2:$D$5,MATCH(F8699,SLA_Policy!$A$2:$A$5,0))</f>
        <v>120</v>
      </c>
      <c r="Y8699" s="9" t="str">
        <f>IF(E8699="Cancelled","Excluded",IF(D8699="",IF((SLA_Policy!$B$8-B8699)*24&gt;X8699,"Open - Breached","Open - On Track"),IF((D8699-B8699)*24&lt;=X8699,"Met","Breached")))</f>
        <v>Met</v>
      </c>
    </row>
    <row r="8700" spans="1:25" x14ac:dyDescent="0.25">
      <c r="A8700" s="9" t="s">
        <v>12990</v>
      </c>
      <c r="B8700" s="23">
        <v>46169.690277777801</v>
      </c>
      <c r="C8700" s="23">
        <v>46169.695138888899</v>
      </c>
      <c r="E8700" s="9" t="s">
        <v>649</v>
      </c>
      <c r="F8700" s="9" t="s">
        <v>187</v>
      </c>
      <c r="G8700" s="9" t="s">
        <v>213</v>
      </c>
      <c r="H8700" s="9" t="s">
        <v>88</v>
      </c>
      <c r="I8700" s="9" t="s">
        <v>486</v>
      </c>
      <c r="J8700" s="9" t="s">
        <v>12991</v>
      </c>
      <c r="K8700" s="9" t="s">
        <v>225</v>
      </c>
      <c r="L8700" s="9" t="s">
        <v>104</v>
      </c>
      <c r="M8700" s="9" t="s">
        <v>6640</v>
      </c>
      <c r="N8700" s="9" t="s">
        <v>196</v>
      </c>
      <c r="O8700" s="9" t="s">
        <v>178</v>
      </c>
      <c r="P8700" s="9" t="s">
        <v>321</v>
      </c>
      <c r="Q8700" s="9" t="s">
        <v>273</v>
      </c>
      <c r="R8700" s="9">
        <v>0</v>
      </c>
      <c r="S8700" s="9">
        <v>0</v>
      </c>
      <c r="V8700" s="9" t="s">
        <v>12807</v>
      </c>
      <c r="X8700" s="9">
        <f>INDEX(SLA_Policy!$D$2:$D$5,MATCH(F8700,SLA_Policy!$A$2:$A$5,0))</f>
        <v>8</v>
      </c>
      <c r="Y8700" s="9" t="str">
        <f>IF(E8700="Cancelled","Excluded",IF(D8700="",IF((SLA_Policy!$B$8-B8700)*24&gt;X8700,"Open - Breached","Open - On Track"),IF((D8700-B8700)*24&lt;=X8700,"Met","Breached")))</f>
        <v>Excluded</v>
      </c>
    </row>
    <row r="8701" spans="1:25" x14ac:dyDescent="0.25">
      <c r="A8701" s="9" t="s">
        <v>12992</v>
      </c>
      <c r="B8701" s="23">
        <v>46169.733333333301</v>
      </c>
      <c r="C8701" s="23">
        <v>46169.735416666699</v>
      </c>
      <c r="D8701" s="23">
        <v>46169.777777777803</v>
      </c>
      <c r="E8701" s="9" t="s">
        <v>212</v>
      </c>
      <c r="F8701" s="9" t="s">
        <v>187</v>
      </c>
      <c r="G8701" s="9" t="s">
        <v>213</v>
      </c>
      <c r="H8701" s="9" t="s">
        <v>88</v>
      </c>
      <c r="I8701" s="9" t="s">
        <v>92</v>
      </c>
      <c r="J8701" s="9" t="s">
        <v>9751</v>
      </c>
      <c r="K8701" s="9" t="s">
        <v>303</v>
      </c>
      <c r="L8701" s="9" t="s">
        <v>104</v>
      </c>
      <c r="M8701" s="9" t="s">
        <v>2262</v>
      </c>
      <c r="N8701" s="9" t="s">
        <v>200</v>
      </c>
      <c r="O8701" s="9" t="s">
        <v>178</v>
      </c>
      <c r="P8701" s="9" t="s">
        <v>272</v>
      </c>
      <c r="Q8701" s="9" t="s">
        <v>273</v>
      </c>
      <c r="R8701" s="9">
        <v>0</v>
      </c>
      <c r="S8701" s="9">
        <v>12</v>
      </c>
      <c r="T8701" s="9" t="s">
        <v>136</v>
      </c>
      <c r="U8701" s="9" t="s">
        <v>661</v>
      </c>
      <c r="X8701" s="9">
        <f>INDEX(SLA_Policy!$D$2:$D$5,MATCH(F8701,SLA_Policy!$A$2:$A$5,0))</f>
        <v>8</v>
      </c>
      <c r="Y8701" s="9" t="str">
        <f>IF(E8701="Cancelled","Excluded",IF(D8701="",IF((SLA_Policy!$B$8-B8701)*24&gt;X8701,"Open - Breached","Open - On Track"),IF((D8701-B8701)*24&lt;=X8701,"Met","Breached")))</f>
        <v>Met</v>
      </c>
    </row>
    <row r="8702" spans="1:25" x14ac:dyDescent="0.25">
      <c r="A8702" s="9" t="s">
        <v>12993</v>
      </c>
      <c r="B8702" s="23">
        <v>46169.738194444399</v>
      </c>
      <c r="C8702" s="23">
        <v>46169.740277777797</v>
      </c>
      <c r="D8702" s="23">
        <v>46171.702777777798</v>
      </c>
      <c r="E8702" s="9" t="s">
        <v>212</v>
      </c>
      <c r="F8702" s="9" t="s">
        <v>188</v>
      </c>
      <c r="G8702" s="9" t="s">
        <v>213</v>
      </c>
      <c r="H8702" s="9" t="s">
        <v>163</v>
      </c>
      <c r="I8702" s="9" t="s">
        <v>250</v>
      </c>
      <c r="J8702" s="9" t="s">
        <v>451</v>
      </c>
      <c r="K8702" s="9" t="s">
        <v>246</v>
      </c>
      <c r="L8702" s="9" t="s">
        <v>226</v>
      </c>
      <c r="M8702" s="9" t="s">
        <v>1327</v>
      </c>
      <c r="N8702" s="9" t="s">
        <v>200</v>
      </c>
      <c r="O8702" s="9" t="s">
        <v>176</v>
      </c>
      <c r="P8702" s="9" t="s">
        <v>228</v>
      </c>
      <c r="Q8702" s="9" t="s">
        <v>219</v>
      </c>
      <c r="R8702" s="9">
        <v>0</v>
      </c>
      <c r="S8702" s="9">
        <v>18</v>
      </c>
      <c r="T8702" s="9" t="s">
        <v>136</v>
      </c>
      <c r="U8702" s="9" t="s">
        <v>230</v>
      </c>
      <c r="W8702" s="9">
        <v>5</v>
      </c>
      <c r="X8702" s="9">
        <f>INDEX(SLA_Policy!$D$2:$D$5,MATCH(F8702,SLA_Policy!$A$2:$A$5,0))</f>
        <v>72</v>
      </c>
      <c r="Y8702" s="9" t="str">
        <f>IF(E8702="Cancelled","Excluded",IF(D8702="",IF((SLA_Policy!$B$8-B8702)*24&gt;X8702,"Open - Breached","Open - On Track"),IF((D8702-B8702)*24&lt;=X8702,"Met","Breached")))</f>
        <v>Met</v>
      </c>
    </row>
    <row r="8703" spans="1:25" x14ac:dyDescent="0.25">
      <c r="A8703" s="9" t="s">
        <v>12994</v>
      </c>
      <c r="B8703" s="23">
        <v>46169.75</v>
      </c>
      <c r="C8703" s="23">
        <v>46169.777083333298</v>
      </c>
      <c r="D8703" s="23">
        <v>46170.631249999999</v>
      </c>
      <c r="E8703" s="9" t="s">
        <v>212</v>
      </c>
      <c r="F8703" s="9" t="s">
        <v>188</v>
      </c>
      <c r="G8703" s="9" t="s">
        <v>213</v>
      </c>
      <c r="H8703" s="9" t="s">
        <v>163</v>
      </c>
      <c r="I8703" s="9" t="s">
        <v>405</v>
      </c>
      <c r="J8703" s="9" t="s">
        <v>1704</v>
      </c>
      <c r="K8703" s="9" t="s">
        <v>239</v>
      </c>
      <c r="L8703" s="9" t="s">
        <v>104</v>
      </c>
      <c r="M8703" s="9" t="s">
        <v>765</v>
      </c>
      <c r="N8703" s="9" t="s">
        <v>196</v>
      </c>
      <c r="O8703" s="9" t="s">
        <v>116</v>
      </c>
      <c r="P8703" s="9" t="s">
        <v>551</v>
      </c>
      <c r="Q8703" s="9" t="s">
        <v>219</v>
      </c>
      <c r="R8703" s="9">
        <v>0</v>
      </c>
      <c r="S8703" s="9">
        <v>23</v>
      </c>
      <c r="U8703" s="9" t="s">
        <v>230</v>
      </c>
      <c r="W8703" s="9">
        <v>5</v>
      </c>
      <c r="X8703" s="9">
        <f>INDEX(SLA_Policy!$D$2:$D$5,MATCH(F8703,SLA_Policy!$A$2:$A$5,0))</f>
        <v>72</v>
      </c>
      <c r="Y8703" s="9" t="str">
        <f>IF(E8703="Cancelled","Excluded",IF(D8703="",IF((SLA_Policy!$B$8-B8703)*24&gt;X8703,"Open - Breached","Open - On Track"),IF((D8703-B8703)*24&lt;=X8703,"Met","Breached")))</f>
        <v>Met</v>
      </c>
    </row>
    <row r="8704" spans="1:25" x14ac:dyDescent="0.25">
      <c r="A8704" s="9" t="s">
        <v>12995</v>
      </c>
      <c r="B8704" s="23">
        <v>46169.929861111101</v>
      </c>
      <c r="C8704" s="23">
        <v>46170.3034722222</v>
      </c>
      <c r="D8704" s="23">
        <v>46171.2944444444</v>
      </c>
      <c r="E8704" s="9" t="s">
        <v>212</v>
      </c>
      <c r="F8704" s="9" t="s">
        <v>189</v>
      </c>
      <c r="G8704" s="9" t="s">
        <v>213</v>
      </c>
      <c r="H8704" s="9" t="s">
        <v>167</v>
      </c>
      <c r="I8704" s="9" t="s">
        <v>536</v>
      </c>
      <c r="J8704" s="9" t="s">
        <v>11169</v>
      </c>
      <c r="K8704" s="9" t="s">
        <v>246</v>
      </c>
      <c r="L8704" s="9" t="s">
        <v>293</v>
      </c>
      <c r="M8704" s="9" t="s">
        <v>3831</v>
      </c>
      <c r="N8704" s="9" t="s">
        <v>196</v>
      </c>
      <c r="O8704" s="9" t="s">
        <v>176</v>
      </c>
      <c r="P8704" s="9" t="s">
        <v>228</v>
      </c>
      <c r="Q8704" s="9" t="s">
        <v>219</v>
      </c>
      <c r="R8704" s="9">
        <v>0</v>
      </c>
      <c r="S8704" s="9">
        <v>56</v>
      </c>
      <c r="T8704" s="9" t="s">
        <v>220</v>
      </c>
      <c r="U8704" s="9" t="s">
        <v>248</v>
      </c>
      <c r="X8704" s="9">
        <f>INDEX(SLA_Policy!$D$2:$D$5,MATCH(F8704,SLA_Policy!$A$2:$A$5,0))</f>
        <v>120</v>
      </c>
      <c r="Y8704" s="9" t="str">
        <f>IF(E8704="Cancelled","Excluded",IF(D8704="",IF((SLA_Policy!$B$8-B8704)*24&gt;X8704,"Open - Breached","Open - On Track"),IF((D8704-B8704)*24&lt;=X8704,"Met","Breached")))</f>
        <v>Met</v>
      </c>
    </row>
    <row r="8705" spans="1:25" x14ac:dyDescent="0.25">
      <c r="A8705" s="9" t="s">
        <v>12996</v>
      </c>
      <c r="B8705" s="23">
        <v>46169.973611111098</v>
      </c>
      <c r="C8705" s="23">
        <v>46170.323611111096</v>
      </c>
      <c r="E8705" s="9" t="s">
        <v>649</v>
      </c>
      <c r="F8705" s="9" t="s">
        <v>189</v>
      </c>
      <c r="G8705" s="9" t="s">
        <v>213</v>
      </c>
      <c r="H8705" s="9" t="s">
        <v>162</v>
      </c>
      <c r="I8705" s="9" t="s">
        <v>393</v>
      </c>
      <c r="J8705" s="9" t="s">
        <v>874</v>
      </c>
      <c r="K8705" s="9" t="s">
        <v>246</v>
      </c>
      <c r="L8705" s="9" t="s">
        <v>216</v>
      </c>
      <c r="M8705" s="9" t="s">
        <v>3854</v>
      </c>
      <c r="N8705" s="9" t="s">
        <v>197</v>
      </c>
      <c r="O8705" s="9" t="s">
        <v>116</v>
      </c>
      <c r="P8705" s="9" t="s">
        <v>574</v>
      </c>
      <c r="Q8705" s="9" t="s">
        <v>219</v>
      </c>
      <c r="R8705" s="9">
        <v>2</v>
      </c>
      <c r="S8705" s="9">
        <v>2</v>
      </c>
      <c r="X8705" s="9">
        <f>INDEX(SLA_Policy!$D$2:$D$5,MATCH(F8705,SLA_Policy!$A$2:$A$5,0))</f>
        <v>120</v>
      </c>
      <c r="Y8705" s="9" t="str">
        <f>IF(E8705="Cancelled","Excluded",IF(D8705="",IF((SLA_Policy!$B$8-B8705)*24&gt;X8705,"Open - Breached","Open - On Track"),IF((D8705-B8705)*24&lt;=X8705,"Met","Breached")))</f>
        <v>Excluded</v>
      </c>
    </row>
    <row r="8706" spans="1:25" x14ac:dyDescent="0.25">
      <c r="A8706" s="9" t="s">
        <v>12997</v>
      </c>
      <c r="B8706" s="23">
        <v>46170.259722222203</v>
      </c>
      <c r="C8706" s="23">
        <v>46170.333333333299</v>
      </c>
      <c r="D8706" s="23">
        <v>46171.356249999997</v>
      </c>
      <c r="E8706" s="9" t="s">
        <v>212</v>
      </c>
      <c r="F8706" s="9" t="s">
        <v>189</v>
      </c>
      <c r="G8706" s="9" t="s">
        <v>213</v>
      </c>
      <c r="H8706" s="9" t="s">
        <v>163</v>
      </c>
      <c r="I8706" s="9" t="s">
        <v>405</v>
      </c>
      <c r="J8706" s="9" t="s">
        <v>406</v>
      </c>
      <c r="K8706" s="9" t="s">
        <v>215</v>
      </c>
      <c r="L8706" s="9" t="s">
        <v>293</v>
      </c>
      <c r="M8706" s="9" t="s">
        <v>2878</v>
      </c>
      <c r="N8706" s="9" t="s">
        <v>198</v>
      </c>
      <c r="O8706" s="9" t="s">
        <v>176</v>
      </c>
      <c r="P8706" s="9" t="s">
        <v>503</v>
      </c>
      <c r="Q8706" s="9" t="s">
        <v>273</v>
      </c>
      <c r="R8706" s="9">
        <v>0</v>
      </c>
      <c r="S8706" s="9">
        <v>14</v>
      </c>
      <c r="U8706" s="9" t="s">
        <v>230</v>
      </c>
      <c r="W8706" s="9">
        <v>3</v>
      </c>
      <c r="X8706" s="9">
        <f>INDEX(SLA_Policy!$D$2:$D$5,MATCH(F8706,SLA_Policy!$A$2:$A$5,0))</f>
        <v>120</v>
      </c>
      <c r="Y8706" s="9" t="str">
        <f>IF(E8706="Cancelled","Excluded",IF(D8706="",IF((SLA_Policy!$B$8-B8706)*24&gt;X8706,"Open - Breached","Open - On Track"),IF((D8706-B8706)*24&lt;=X8706,"Met","Breached")))</f>
        <v>Met</v>
      </c>
    </row>
    <row r="8707" spans="1:25" x14ac:dyDescent="0.25">
      <c r="A8707" s="9" t="s">
        <v>12998</v>
      </c>
      <c r="B8707" s="23">
        <v>46170.278472222199</v>
      </c>
      <c r="C8707" s="23">
        <v>46170.293749999997</v>
      </c>
      <c r="D8707" s="23">
        <v>46174.386805555601</v>
      </c>
      <c r="E8707" s="9" t="s">
        <v>212</v>
      </c>
      <c r="F8707" s="9" t="s">
        <v>189</v>
      </c>
      <c r="G8707" s="9" t="s">
        <v>236</v>
      </c>
      <c r="H8707" s="9" t="s">
        <v>161</v>
      </c>
      <c r="I8707" s="9" t="s">
        <v>505</v>
      </c>
      <c r="J8707" s="9" t="s">
        <v>5235</v>
      </c>
      <c r="K8707" s="9" t="s">
        <v>239</v>
      </c>
      <c r="L8707" s="9" t="s">
        <v>226</v>
      </c>
      <c r="M8707" s="9" t="s">
        <v>1651</v>
      </c>
      <c r="N8707" s="9" t="s">
        <v>196</v>
      </c>
      <c r="O8707" s="9" t="s">
        <v>177</v>
      </c>
      <c r="P8707" s="9" t="s">
        <v>300</v>
      </c>
      <c r="Q8707" s="9" t="s">
        <v>273</v>
      </c>
      <c r="R8707" s="9">
        <v>0</v>
      </c>
      <c r="S8707" s="9">
        <v>22</v>
      </c>
      <c r="U8707" s="9" t="s">
        <v>242</v>
      </c>
      <c r="X8707" s="9">
        <f>INDEX(SLA_Policy!$D$2:$D$5,MATCH(F8707,SLA_Policy!$A$2:$A$5,0))</f>
        <v>120</v>
      </c>
      <c r="Y8707" s="9" t="str">
        <f>IF(E8707="Cancelled","Excluded",IF(D8707="",IF((SLA_Policy!$B$8-B8707)*24&gt;X8707,"Open - Breached","Open - On Track"),IF((D8707-B8707)*24&lt;=X8707,"Met","Breached")))</f>
        <v>Met</v>
      </c>
    </row>
    <row r="8708" spans="1:25" x14ac:dyDescent="0.25">
      <c r="A8708" s="9" t="s">
        <v>12999</v>
      </c>
      <c r="B8708" s="23">
        <v>46170.311111111099</v>
      </c>
      <c r="C8708" s="23">
        <v>46170.365277777797</v>
      </c>
      <c r="D8708" s="23">
        <v>46170.375</v>
      </c>
      <c r="E8708" s="9" t="s">
        <v>212</v>
      </c>
      <c r="F8708" s="9" t="s">
        <v>188</v>
      </c>
      <c r="G8708" s="9" t="s">
        <v>213</v>
      </c>
      <c r="H8708" s="9" t="s">
        <v>161</v>
      </c>
      <c r="I8708" s="9" t="s">
        <v>389</v>
      </c>
      <c r="J8708" s="9" t="s">
        <v>786</v>
      </c>
      <c r="K8708" s="9" t="s">
        <v>239</v>
      </c>
      <c r="L8708" s="9" t="s">
        <v>104</v>
      </c>
      <c r="M8708" s="9" t="s">
        <v>1794</v>
      </c>
      <c r="N8708" s="9" t="s">
        <v>196</v>
      </c>
      <c r="O8708" s="9" t="s">
        <v>116</v>
      </c>
      <c r="P8708" s="9" t="s">
        <v>234</v>
      </c>
      <c r="Q8708" s="9" t="s">
        <v>219</v>
      </c>
      <c r="R8708" s="9">
        <v>0</v>
      </c>
      <c r="S8708" s="9">
        <v>8</v>
      </c>
      <c r="U8708" s="9" t="s">
        <v>290</v>
      </c>
      <c r="X8708" s="9">
        <f>INDEX(SLA_Policy!$D$2:$D$5,MATCH(F8708,SLA_Policy!$A$2:$A$5,0))</f>
        <v>72</v>
      </c>
      <c r="Y8708" s="9" t="str">
        <f>IF(E8708="Cancelled","Excluded",IF(D8708="",IF((SLA_Policy!$B$8-B8708)*24&gt;X8708,"Open - Breached","Open - On Track"),IF((D8708-B8708)*24&lt;=X8708,"Met","Breached")))</f>
        <v>Met</v>
      </c>
    </row>
    <row r="8709" spans="1:25" x14ac:dyDescent="0.25">
      <c r="A8709" s="9" t="s">
        <v>13000</v>
      </c>
      <c r="B8709" s="23">
        <v>46170.324305555601</v>
      </c>
      <c r="C8709" s="23">
        <v>46170.373611111099</v>
      </c>
      <c r="D8709" s="23">
        <v>46171.379166666702</v>
      </c>
      <c r="E8709" s="9" t="s">
        <v>212</v>
      </c>
      <c r="F8709" s="9" t="s">
        <v>188</v>
      </c>
      <c r="G8709" s="9" t="s">
        <v>213</v>
      </c>
      <c r="H8709" s="9" t="s">
        <v>166</v>
      </c>
      <c r="I8709" s="9" t="s">
        <v>398</v>
      </c>
      <c r="J8709" s="9" t="s">
        <v>1811</v>
      </c>
      <c r="K8709" s="9" t="s">
        <v>303</v>
      </c>
      <c r="L8709" s="9" t="s">
        <v>104</v>
      </c>
      <c r="M8709" s="9" t="s">
        <v>2525</v>
      </c>
      <c r="N8709" s="9" t="s">
        <v>196</v>
      </c>
      <c r="O8709" s="9" t="s">
        <v>181</v>
      </c>
      <c r="P8709" s="9" t="s">
        <v>289</v>
      </c>
      <c r="Q8709" s="9" t="s">
        <v>219</v>
      </c>
      <c r="R8709" s="9">
        <v>0</v>
      </c>
      <c r="S8709" s="9">
        <v>62</v>
      </c>
      <c r="U8709" s="9" t="s">
        <v>376</v>
      </c>
      <c r="X8709" s="9">
        <f>INDEX(SLA_Policy!$D$2:$D$5,MATCH(F8709,SLA_Policy!$A$2:$A$5,0))</f>
        <v>72</v>
      </c>
      <c r="Y8709" s="9" t="str">
        <f>IF(E8709="Cancelled","Excluded",IF(D8709="",IF((SLA_Policy!$B$8-B8709)*24&gt;X8709,"Open - Breached","Open - On Track"),IF((D8709-B8709)*24&lt;=X8709,"Met","Breached")))</f>
        <v>Met</v>
      </c>
    </row>
    <row r="8710" spans="1:25" x14ac:dyDescent="0.25">
      <c r="A8710" s="9" t="s">
        <v>13001</v>
      </c>
      <c r="B8710" s="23">
        <v>46170.332638888904</v>
      </c>
      <c r="C8710" s="23">
        <v>46170.336805555598</v>
      </c>
      <c r="D8710" s="23">
        <v>46170.698611111096</v>
      </c>
      <c r="E8710" s="9" t="s">
        <v>212</v>
      </c>
      <c r="F8710" s="9" t="s">
        <v>188</v>
      </c>
      <c r="G8710" s="9" t="s">
        <v>213</v>
      </c>
      <c r="H8710" s="9" t="s">
        <v>161</v>
      </c>
      <c r="I8710" s="9" t="s">
        <v>389</v>
      </c>
      <c r="J8710" s="9" t="s">
        <v>767</v>
      </c>
      <c r="K8710" s="9" t="s">
        <v>215</v>
      </c>
      <c r="L8710" s="9" t="s">
        <v>216</v>
      </c>
      <c r="M8710" s="9" t="s">
        <v>10148</v>
      </c>
      <c r="N8710" s="9" t="s">
        <v>199</v>
      </c>
      <c r="O8710" s="9" t="s">
        <v>116</v>
      </c>
      <c r="P8710" s="9" t="s">
        <v>525</v>
      </c>
      <c r="Q8710" s="9" t="s">
        <v>219</v>
      </c>
      <c r="R8710" s="9">
        <v>0</v>
      </c>
      <c r="S8710" s="9">
        <v>5</v>
      </c>
      <c r="U8710" s="9" t="s">
        <v>290</v>
      </c>
      <c r="X8710" s="9">
        <f>INDEX(SLA_Policy!$D$2:$D$5,MATCH(F8710,SLA_Policy!$A$2:$A$5,0))</f>
        <v>72</v>
      </c>
      <c r="Y8710" s="9" t="str">
        <f>IF(E8710="Cancelled","Excluded",IF(D8710="",IF((SLA_Policy!$B$8-B8710)*24&gt;X8710,"Open - Breached","Open - On Track"),IF((D8710-B8710)*24&lt;=X8710,"Met","Breached")))</f>
        <v>Met</v>
      </c>
    </row>
    <row r="8711" spans="1:25" x14ac:dyDescent="0.25">
      <c r="A8711" s="9" t="s">
        <v>13002</v>
      </c>
      <c r="B8711" s="23">
        <v>46170.336805555598</v>
      </c>
      <c r="C8711" s="23">
        <v>46170.339583333298</v>
      </c>
      <c r="D8711" s="23">
        <v>46170.690972222197</v>
      </c>
      <c r="E8711" s="9" t="s">
        <v>212</v>
      </c>
      <c r="F8711" s="9" t="s">
        <v>189</v>
      </c>
      <c r="G8711" s="9" t="s">
        <v>213</v>
      </c>
      <c r="H8711" s="9" t="s">
        <v>162</v>
      </c>
      <c r="I8711" s="9" t="s">
        <v>345</v>
      </c>
      <c r="J8711" s="9" t="s">
        <v>2999</v>
      </c>
      <c r="K8711" s="9" t="s">
        <v>410</v>
      </c>
      <c r="L8711" s="9" t="s">
        <v>293</v>
      </c>
      <c r="M8711" s="9" t="s">
        <v>1103</v>
      </c>
      <c r="N8711" s="9" t="s">
        <v>198</v>
      </c>
      <c r="O8711" s="9" t="s">
        <v>116</v>
      </c>
      <c r="P8711" s="9" t="s">
        <v>218</v>
      </c>
      <c r="Q8711" s="9" t="s">
        <v>219</v>
      </c>
      <c r="R8711" s="9">
        <v>0</v>
      </c>
      <c r="S8711" s="9">
        <v>41</v>
      </c>
      <c r="U8711" s="9" t="s">
        <v>248</v>
      </c>
      <c r="X8711" s="9">
        <f>INDEX(SLA_Policy!$D$2:$D$5,MATCH(F8711,SLA_Policy!$A$2:$A$5,0))</f>
        <v>120</v>
      </c>
      <c r="Y8711" s="9" t="str">
        <f>IF(E8711="Cancelled","Excluded",IF(D8711="",IF((SLA_Policy!$B$8-B8711)*24&gt;X8711,"Open - Breached","Open - On Track"),IF((D8711-B8711)*24&lt;=X8711,"Met","Breached")))</f>
        <v>Met</v>
      </c>
    </row>
    <row r="8712" spans="1:25" x14ac:dyDescent="0.25">
      <c r="A8712" s="9" t="s">
        <v>13003</v>
      </c>
      <c r="B8712" s="23">
        <v>46170.338194444397</v>
      </c>
      <c r="C8712" s="23">
        <v>46170.3618055556</v>
      </c>
      <c r="D8712" s="23">
        <v>46170.6875</v>
      </c>
      <c r="E8712" s="9" t="s">
        <v>212</v>
      </c>
      <c r="F8712" s="9" t="s">
        <v>189</v>
      </c>
      <c r="G8712" s="9" t="s">
        <v>213</v>
      </c>
      <c r="H8712" s="9" t="s">
        <v>167</v>
      </c>
      <c r="I8712" s="9" t="s">
        <v>362</v>
      </c>
      <c r="J8712" s="9" t="s">
        <v>13004</v>
      </c>
      <c r="K8712" s="9" t="s">
        <v>262</v>
      </c>
      <c r="L8712" s="9" t="s">
        <v>307</v>
      </c>
      <c r="M8712" s="9" t="s">
        <v>2445</v>
      </c>
      <c r="N8712" s="9" t="s">
        <v>198</v>
      </c>
      <c r="O8712" s="9" t="s">
        <v>116</v>
      </c>
      <c r="P8712" s="9" t="s">
        <v>525</v>
      </c>
      <c r="Q8712" s="9" t="s">
        <v>219</v>
      </c>
      <c r="R8712" s="9">
        <v>0</v>
      </c>
      <c r="S8712" s="9">
        <v>43</v>
      </c>
      <c r="U8712" s="9" t="s">
        <v>248</v>
      </c>
      <c r="W8712" s="9">
        <v>4</v>
      </c>
      <c r="X8712" s="9">
        <f>INDEX(SLA_Policy!$D$2:$D$5,MATCH(F8712,SLA_Policy!$A$2:$A$5,0))</f>
        <v>120</v>
      </c>
      <c r="Y8712" s="9" t="str">
        <f>IF(E8712="Cancelled","Excluded",IF(D8712="",IF((SLA_Policy!$B$8-B8712)*24&gt;X8712,"Open - Breached","Open - On Track"),IF((D8712-B8712)*24&lt;=X8712,"Met","Breached")))</f>
        <v>Met</v>
      </c>
    </row>
    <row r="8713" spans="1:25" x14ac:dyDescent="0.25">
      <c r="A8713" s="9" t="s">
        <v>13005</v>
      </c>
      <c r="B8713" s="23">
        <v>46170.359722222202</v>
      </c>
      <c r="C8713" s="23">
        <v>46170.395138888904</v>
      </c>
      <c r="D8713" s="23">
        <v>46170.622222222199</v>
      </c>
      <c r="E8713" s="9" t="s">
        <v>212</v>
      </c>
      <c r="F8713" s="9" t="s">
        <v>188</v>
      </c>
      <c r="G8713" s="9" t="s">
        <v>213</v>
      </c>
      <c r="H8713" s="9" t="s">
        <v>165</v>
      </c>
      <c r="I8713" s="9" t="s">
        <v>2034</v>
      </c>
      <c r="J8713" s="9" t="s">
        <v>13006</v>
      </c>
      <c r="K8713" s="9" t="s">
        <v>262</v>
      </c>
      <c r="L8713" s="9" t="s">
        <v>293</v>
      </c>
      <c r="M8713" s="9" t="s">
        <v>2343</v>
      </c>
      <c r="N8713" s="9" t="s">
        <v>196</v>
      </c>
      <c r="O8713" s="9" t="s">
        <v>176</v>
      </c>
      <c r="P8713" s="9" t="s">
        <v>503</v>
      </c>
      <c r="Q8713" s="9" t="s">
        <v>273</v>
      </c>
      <c r="R8713" s="9">
        <v>0</v>
      </c>
      <c r="S8713" s="9">
        <v>88</v>
      </c>
      <c r="U8713" s="9" t="s">
        <v>266</v>
      </c>
      <c r="W8713" s="9">
        <v>4</v>
      </c>
      <c r="X8713" s="9">
        <f>INDEX(SLA_Policy!$D$2:$D$5,MATCH(F8713,SLA_Policy!$A$2:$A$5,0))</f>
        <v>72</v>
      </c>
      <c r="Y8713" s="9" t="str">
        <f>IF(E8713="Cancelled","Excluded",IF(D8713="",IF((SLA_Policy!$B$8-B8713)*24&gt;X8713,"Open - Breached","Open - On Track"),IF((D8713-B8713)*24&lt;=X8713,"Met","Breached")))</f>
        <v>Met</v>
      </c>
    </row>
    <row r="8714" spans="1:25" x14ac:dyDescent="0.25">
      <c r="A8714" s="9" t="s">
        <v>13007</v>
      </c>
      <c r="B8714" s="23">
        <v>46170.363194444399</v>
      </c>
      <c r="C8714" s="23">
        <v>46170.452083333301</v>
      </c>
      <c r="D8714" s="23">
        <v>46170.456250000003</v>
      </c>
      <c r="E8714" s="9" t="s">
        <v>212</v>
      </c>
      <c r="F8714" s="9" t="s">
        <v>188</v>
      </c>
      <c r="G8714" s="9" t="s">
        <v>213</v>
      </c>
      <c r="H8714" s="9" t="s">
        <v>167</v>
      </c>
      <c r="I8714" s="9" t="s">
        <v>684</v>
      </c>
      <c r="J8714" s="9" t="s">
        <v>13008</v>
      </c>
      <c r="K8714" s="9" t="s">
        <v>215</v>
      </c>
      <c r="L8714" s="9" t="s">
        <v>351</v>
      </c>
      <c r="M8714" s="9" t="s">
        <v>3834</v>
      </c>
      <c r="N8714" s="9" t="s">
        <v>197</v>
      </c>
      <c r="O8714" s="9" t="s">
        <v>116</v>
      </c>
      <c r="P8714" s="9" t="s">
        <v>295</v>
      </c>
      <c r="Q8714" s="9" t="s">
        <v>219</v>
      </c>
      <c r="R8714" s="9">
        <v>0</v>
      </c>
      <c r="S8714" s="9">
        <v>19</v>
      </c>
      <c r="U8714" s="9" t="s">
        <v>248</v>
      </c>
      <c r="W8714" s="9">
        <v>5</v>
      </c>
      <c r="X8714" s="9">
        <f>INDEX(SLA_Policy!$D$2:$D$5,MATCH(F8714,SLA_Policy!$A$2:$A$5,0))</f>
        <v>72</v>
      </c>
      <c r="Y8714" s="9" t="str">
        <f>IF(E8714="Cancelled","Excluded",IF(D8714="",IF((SLA_Policy!$B$8-B8714)*24&gt;X8714,"Open - Breached","Open - On Track"),IF((D8714-B8714)*24&lt;=X8714,"Met","Breached")))</f>
        <v>Met</v>
      </c>
    </row>
    <row r="8715" spans="1:25" x14ac:dyDescent="0.25">
      <c r="A8715" s="9" t="s">
        <v>13009</v>
      </c>
      <c r="B8715" s="23">
        <v>46170.375694444498</v>
      </c>
      <c r="C8715" s="23">
        <v>46170.4465277778</v>
      </c>
      <c r="D8715" s="23">
        <v>46174.3305555556</v>
      </c>
      <c r="E8715" s="9" t="s">
        <v>212</v>
      </c>
      <c r="F8715" s="9" t="s">
        <v>189</v>
      </c>
      <c r="G8715" s="9" t="s">
        <v>236</v>
      </c>
      <c r="H8715" s="9" t="s">
        <v>164</v>
      </c>
      <c r="I8715" s="9" t="s">
        <v>421</v>
      </c>
      <c r="J8715" s="9" t="s">
        <v>1858</v>
      </c>
      <c r="K8715" s="9" t="s">
        <v>215</v>
      </c>
      <c r="L8715" s="9" t="s">
        <v>216</v>
      </c>
      <c r="M8715" s="9" t="s">
        <v>1463</v>
      </c>
      <c r="N8715" s="9" t="s">
        <v>197</v>
      </c>
      <c r="O8715" s="9" t="s">
        <v>180</v>
      </c>
      <c r="P8715" s="9" t="s">
        <v>368</v>
      </c>
      <c r="Q8715" s="9" t="s">
        <v>219</v>
      </c>
      <c r="R8715" s="9">
        <v>0</v>
      </c>
      <c r="S8715" s="9">
        <v>17</v>
      </c>
      <c r="T8715" s="9" t="s">
        <v>343</v>
      </c>
      <c r="U8715" s="9" t="s">
        <v>242</v>
      </c>
      <c r="X8715" s="9">
        <f>INDEX(SLA_Policy!$D$2:$D$5,MATCH(F8715,SLA_Policy!$A$2:$A$5,0))</f>
        <v>120</v>
      </c>
      <c r="Y8715" s="9" t="str">
        <f>IF(E8715="Cancelled","Excluded",IF(D8715="",IF((SLA_Policy!$B$8-B8715)*24&gt;X8715,"Open - Breached","Open - On Track"),IF((D8715-B8715)*24&lt;=X8715,"Met","Breached")))</f>
        <v>Met</v>
      </c>
    </row>
    <row r="8716" spans="1:25" x14ac:dyDescent="0.25">
      <c r="A8716" s="9" t="s">
        <v>13010</v>
      </c>
      <c r="B8716" s="23">
        <v>46170.376388888901</v>
      </c>
      <c r="C8716" s="23">
        <v>46170.381944444503</v>
      </c>
      <c r="D8716" s="23">
        <v>46170.5625</v>
      </c>
      <c r="E8716" s="9" t="s">
        <v>212</v>
      </c>
      <c r="F8716" s="9" t="s">
        <v>188</v>
      </c>
      <c r="G8716" s="9" t="s">
        <v>236</v>
      </c>
      <c r="H8716" s="9" t="s">
        <v>163</v>
      </c>
      <c r="I8716" s="9" t="s">
        <v>327</v>
      </c>
      <c r="J8716" s="9" t="s">
        <v>4307</v>
      </c>
      <c r="K8716" s="9" t="s">
        <v>276</v>
      </c>
      <c r="L8716" s="9" t="s">
        <v>311</v>
      </c>
      <c r="M8716" s="9" t="s">
        <v>979</v>
      </c>
      <c r="N8716" s="9" t="s">
        <v>198</v>
      </c>
      <c r="O8716" s="9" t="s">
        <v>176</v>
      </c>
      <c r="P8716" s="9" t="s">
        <v>419</v>
      </c>
      <c r="Q8716" s="9" t="s">
        <v>219</v>
      </c>
      <c r="R8716" s="9">
        <v>0</v>
      </c>
      <c r="S8716" s="9">
        <v>24</v>
      </c>
      <c r="U8716" s="9" t="s">
        <v>242</v>
      </c>
      <c r="X8716" s="9">
        <f>INDEX(SLA_Policy!$D$2:$D$5,MATCH(F8716,SLA_Policy!$A$2:$A$5,0))</f>
        <v>72</v>
      </c>
      <c r="Y8716" s="9" t="str">
        <f>IF(E8716="Cancelled","Excluded",IF(D8716="",IF((SLA_Policy!$B$8-B8716)*24&gt;X8716,"Open - Breached","Open - On Track"),IF((D8716-B8716)*24&lt;=X8716,"Met","Breached")))</f>
        <v>Met</v>
      </c>
    </row>
    <row r="8717" spans="1:25" x14ac:dyDescent="0.25">
      <c r="A8717" s="9" t="s">
        <v>13011</v>
      </c>
      <c r="B8717" s="23">
        <v>46170.378472222197</v>
      </c>
      <c r="C8717" s="23">
        <v>46170.435416666704</v>
      </c>
      <c r="D8717" s="23">
        <v>46174.406944444498</v>
      </c>
      <c r="E8717" s="9" t="s">
        <v>212</v>
      </c>
      <c r="F8717" s="9" t="s">
        <v>189</v>
      </c>
      <c r="G8717" s="9" t="s">
        <v>213</v>
      </c>
      <c r="H8717" s="9" t="s">
        <v>165</v>
      </c>
      <c r="I8717" s="9" t="s">
        <v>567</v>
      </c>
      <c r="J8717" s="9" t="s">
        <v>7068</v>
      </c>
      <c r="K8717" s="9" t="s">
        <v>246</v>
      </c>
      <c r="L8717" s="9" t="s">
        <v>226</v>
      </c>
      <c r="M8717" s="9" t="s">
        <v>2643</v>
      </c>
      <c r="N8717" s="9" t="s">
        <v>196</v>
      </c>
      <c r="O8717" s="9" t="s">
        <v>176</v>
      </c>
      <c r="P8717" s="9" t="s">
        <v>228</v>
      </c>
      <c r="Q8717" s="9" t="s">
        <v>273</v>
      </c>
      <c r="R8717" s="9">
        <v>0</v>
      </c>
      <c r="S8717" s="9">
        <v>23</v>
      </c>
      <c r="U8717" s="9" t="s">
        <v>266</v>
      </c>
      <c r="X8717" s="9">
        <f>INDEX(SLA_Policy!$D$2:$D$5,MATCH(F8717,SLA_Policy!$A$2:$A$5,0))</f>
        <v>120</v>
      </c>
      <c r="Y8717" s="9" t="str">
        <f>IF(E8717="Cancelled","Excluded",IF(D8717="",IF((SLA_Policy!$B$8-B8717)*24&gt;X8717,"Open - Breached","Open - On Track"),IF((D8717-B8717)*24&lt;=X8717,"Met","Breached")))</f>
        <v>Met</v>
      </c>
    </row>
    <row r="8718" spans="1:25" x14ac:dyDescent="0.25">
      <c r="A8718" s="9" t="s">
        <v>13012</v>
      </c>
      <c r="B8718" s="23">
        <v>46170.379861111098</v>
      </c>
      <c r="C8718" s="23">
        <v>46170.381249999999</v>
      </c>
      <c r="D8718" s="23">
        <v>46170.686805555597</v>
      </c>
      <c r="E8718" s="9" t="s">
        <v>212</v>
      </c>
      <c r="F8718" s="9" t="s">
        <v>188</v>
      </c>
      <c r="G8718" s="9" t="s">
        <v>213</v>
      </c>
      <c r="H8718" s="9" t="s">
        <v>165</v>
      </c>
      <c r="I8718" s="9" t="s">
        <v>567</v>
      </c>
      <c r="J8718" s="9" t="s">
        <v>1154</v>
      </c>
      <c r="K8718" s="9" t="s">
        <v>262</v>
      </c>
      <c r="L8718" s="9" t="s">
        <v>311</v>
      </c>
      <c r="M8718" s="9" t="s">
        <v>2418</v>
      </c>
      <c r="N8718" s="9" t="s">
        <v>198</v>
      </c>
      <c r="O8718" s="9" t="s">
        <v>176</v>
      </c>
      <c r="P8718" s="9" t="s">
        <v>228</v>
      </c>
      <c r="Q8718" s="9" t="s">
        <v>219</v>
      </c>
      <c r="R8718" s="9">
        <v>0</v>
      </c>
      <c r="S8718" s="9">
        <v>27</v>
      </c>
      <c r="U8718" s="9" t="s">
        <v>376</v>
      </c>
      <c r="X8718" s="9">
        <f>INDEX(SLA_Policy!$D$2:$D$5,MATCH(F8718,SLA_Policy!$A$2:$A$5,0))</f>
        <v>72</v>
      </c>
      <c r="Y8718" s="9" t="str">
        <f>IF(E8718="Cancelled","Excluded",IF(D8718="",IF((SLA_Policy!$B$8-B8718)*24&gt;X8718,"Open - Breached","Open - On Track"),IF((D8718-B8718)*24&lt;=X8718,"Met","Breached")))</f>
        <v>Met</v>
      </c>
    </row>
    <row r="8719" spans="1:25" x14ac:dyDescent="0.25">
      <c r="A8719" s="9" t="s">
        <v>13013</v>
      </c>
      <c r="B8719" s="23">
        <v>46170.387499999997</v>
      </c>
      <c r="C8719" s="23">
        <v>46170.3881944444</v>
      </c>
      <c r="D8719" s="23">
        <v>46170.4194444444</v>
      </c>
      <c r="E8719" s="9" t="s">
        <v>212</v>
      </c>
      <c r="F8719" s="9" t="s">
        <v>186</v>
      </c>
      <c r="G8719" s="9" t="s">
        <v>213</v>
      </c>
      <c r="H8719" s="9" t="s">
        <v>88</v>
      </c>
      <c r="I8719" s="9" t="s">
        <v>92</v>
      </c>
      <c r="J8719" s="9" t="s">
        <v>3941</v>
      </c>
      <c r="K8719" s="9" t="s">
        <v>225</v>
      </c>
      <c r="L8719" s="9" t="s">
        <v>104</v>
      </c>
      <c r="M8719" s="9" t="s">
        <v>6640</v>
      </c>
      <c r="N8719" s="9" t="s">
        <v>198</v>
      </c>
      <c r="O8719" s="9" t="s">
        <v>116</v>
      </c>
      <c r="P8719" s="9" t="s">
        <v>295</v>
      </c>
      <c r="Q8719" s="9" t="s">
        <v>273</v>
      </c>
      <c r="R8719" s="9">
        <v>0</v>
      </c>
      <c r="S8719" s="9">
        <v>47</v>
      </c>
      <c r="T8719" s="9" t="s">
        <v>322</v>
      </c>
      <c r="U8719" s="9" t="s">
        <v>230</v>
      </c>
      <c r="W8719" s="9">
        <v>5</v>
      </c>
      <c r="X8719" s="9">
        <f>INDEX(SLA_Policy!$D$2:$D$5,MATCH(F8719,SLA_Policy!$A$2:$A$5,0))</f>
        <v>4</v>
      </c>
      <c r="Y8719" s="9" t="str">
        <f>IF(E8719="Cancelled","Excluded",IF(D8719="",IF((SLA_Policy!$B$8-B8719)*24&gt;X8719,"Open - Breached","Open - On Track"),IF((D8719-B8719)*24&lt;=X8719,"Met","Breached")))</f>
        <v>Met</v>
      </c>
    </row>
    <row r="8720" spans="1:25" x14ac:dyDescent="0.25">
      <c r="A8720" s="9" t="s">
        <v>13014</v>
      </c>
      <c r="B8720" s="23">
        <v>46170.3881944444</v>
      </c>
      <c r="C8720" s="23">
        <v>46170.429861111101</v>
      </c>
      <c r="D8720" s="23">
        <v>46171.507638888899</v>
      </c>
      <c r="E8720" s="9" t="s">
        <v>212</v>
      </c>
      <c r="F8720" s="9" t="s">
        <v>188</v>
      </c>
      <c r="G8720" s="9" t="s">
        <v>213</v>
      </c>
      <c r="H8720" s="9" t="s">
        <v>163</v>
      </c>
      <c r="I8720" s="9" t="s">
        <v>405</v>
      </c>
      <c r="J8720" s="9" t="s">
        <v>1704</v>
      </c>
      <c r="K8720" s="9" t="s">
        <v>246</v>
      </c>
      <c r="L8720" s="9" t="s">
        <v>307</v>
      </c>
      <c r="M8720" s="9" t="s">
        <v>2020</v>
      </c>
      <c r="N8720" s="9" t="s">
        <v>199</v>
      </c>
      <c r="O8720" s="9" t="s">
        <v>176</v>
      </c>
      <c r="P8720" s="9" t="s">
        <v>1159</v>
      </c>
      <c r="Q8720" s="9" t="s">
        <v>219</v>
      </c>
      <c r="R8720" s="9">
        <v>1</v>
      </c>
      <c r="S8720" s="9">
        <v>24</v>
      </c>
      <c r="U8720" s="9" t="s">
        <v>230</v>
      </c>
      <c r="X8720" s="9">
        <f>INDEX(SLA_Policy!$D$2:$D$5,MATCH(F8720,SLA_Policy!$A$2:$A$5,0))</f>
        <v>72</v>
      </c>
      <c r="Y8720" s="9" t="str">
        <f>IF(E8720="Cancelled","Excluded",IF(D8720="",IF((SLA_Policy!$B$8-B8720)*24&gt;X8720,"Open - Breached","Open - On Track"),IF((D8720-B8720)*24&lt;=X8720,"Met","Breached")))</f>
        <v>Met</v>
      </c>
    </row>
    <row r="8721" spans="1:25" x14ac:dyDescent="0.25">
      <c r="A8721" s="9" t="s">
        <v>13015</v>
      </c>
      <c r="B8721" s="23">
        <v>46170.390277777798</v>
      </c>
      <c r="C8721" s="23">
        <v>46170.438888888901</v>
      </c>
      <c r="D8721" s="23">
        <v>46176.342361111099</v>
      </c>
      <c r="E8721" s="9" t="s">
        <v>212</v>
      </c>
      <c r="F8721" s="9" t="s">
        <v>189</v>
      </c>
      <c r="G8721" s="9" t="s">
        <v>213</v>
      </c>
      <c r="H8721" s="9" t="s">
        <v>167</v>
      </c>
      <c r="I8721" s="9" t="s">
        <v>362</v>
      </c>
      <c r="J8721" s="9" t="s">
        <v>13016</v>
      </c>
      <c r="K8721" s="9" t="s">
        <v>246</v>
      </c>
      <c r="L8721" s="9" t="s">
        <v>270</v>
      </c>
      <c r="M8721" s="9" t="s">
        <v>2962</v>
      </c>
      <c r="N8721" s="9" t="s">
        <v>196</v>
      </c>
      <c r="O8721" s="9" t="s">
        <v>116</v>
      </c>
      <c r="P8721" s="9" t="s">
        <v>551</v>
      </c>
      <c r="Q8721" s="9" t="s">
        <v>219</v>
      </c>
      <c r="R8721" s="9">
        <v>0</v>
      </c>
      <c r="S8721" s="9">
        <v>36</v>
      </c>
      <c r="U8721" s="9" t="s">
        <v>266</v>
      </c>
      <c r="X8721" s="9">
        <f>INDEX(SLA_Policy!$D$2:$D$5,MATCH(F8721,SLA_Policy!$A$2:$A$5,0))</f>
        <v>120</v>
      </c>
      <c r="Y8721" s="9" t="str">
        <f>IF(E8721="Cancelled","Excluded",IF(D8721="",IF((SLA_Policy!$B$8-B8721)*24&gt;X8721,"Open - Breached","Open - On Track"),IF((D8721-B8721)*24&lt;=X8721,"Met","Breached")))</f>
        <v>Breached</v>
      </c>
    </row>
    <row r="8722" spans="1:25" x14ac:dyDescent="0.25">
      <c r="A8722" s="9" t="s">
        <v>13017</v>
      </c>
      <c r="B8722" s="23">
        <v>46170.392361111102</v>
      </c>
      <c r="C8722" s="23">
        <v>46170.470138888901</v>
      </c>
      <c r="D8722" s="23">
        <v>46171.3256944444</v>
      </c>
      <c r="E8722" s="9" t="s">
        <v>212</v>
      </c>
      <c r="F8722" s="9" t="s">
        <v>189</v>
      </c>
      <c r="G8722" s="9" t="s">
        <v>213</v>
      </c>
      <c r="H8722" s="9" t="s">
        <v>163</v>
      </c>
      <c r="I8722" s="9" t="s">
        <v>250</v>
      </c>
      <c r="J8722" s="9" t="s">
        <v>4056</v>
      </c>
      <c r="K8722" s="9" t="s">
        <v>239</v>
      </c>
      <c r="L8722" s="9" t="s">
        <v>216</v>
      </c>
      <c r="M8722" s="9" t="s">
        <v>1990</v>
      </c>
      <c r="N8722" s="9" t="s">
        <v>196</v>
      </c>
      <c r="O8722" s="9" t="s">
        <v>176</v>
      </c>
      <c r="P8722" s="9" t="s">
        <v>503</v>
      </c>
      <c r="Q8722" s="9" t="s">
        <v>219</v>
      </c>
      <c r="R8722" s="9">
        <v>0</v>
      </c>
      <c r="S8722" s="9">
        <v>16</v>
      </c>
      <c r="T8722" s="9" t="s">
        <v>136</v>
      </c>
      <c r="U8722" s="9" t="s">
        <v>266</v>
      </c>
      <c r="X8722" s="9">
        <f>INDEX(SLA_Policy!$D$2:$D$5,MATCH(F8722,SLA_Policy!$A$2:$A$5,0))</f>
        <v>120</v>
      </c>
      <c r="Y8722" s="9" t="str">
        <f>IF(E8722="Cancelled","Excluded",IF(D8722="",IF((SLA_Policy!$B$8-B8722)*24&gt;X8722,"Open - Breached","Open - On Track"),IF((D8722-B8722)*24&lt;=X8722,"Met","Breached")))</f>
        <v>Met</v>
      </c>
    </row>
    <row r="8723" spans="1:25" x14ac:dyDescent="0.25">
      <c r="A8723" s="9" t="s">
        <v>13018</v>
      </c>
      <c r="B8723" s="23">
        <v>46170.394444444399</v>
      </c>
      <c r="C8723" s="23">
        <v>46170.399305555598</v>
      </c>
      <c r="D8723" s="23">
        <v>46170.436805555597</v>
      </c>
      <c r="E8723" s="9" t="s">
        <v>212</v>
      </c>
      <c r="F8723" s="9" t="s">
        <v>187</v>
      </c>
      <c r="G8723" s="9" t="s">
        <v>213</v>
      </c>
      <c r="H8723" s="9" t="s">
        <v>164</v>
      </c>
      <c r="I8723" s="9" t="s">
        <v>260</v>
      </c>
      <c r="J8723" s="9" t="s">
        <v>2270</v>
      </c>
      <c r="K8723" s="9" t="s">
        <v>410</v>
      </c>
      <c r="L8723" s="9" t="s">
        <v>351</v>
      </c>
      <c r="M8723" s="9" t="s">
        <v>1224</v>
      </c>
      <c r="N8723" s="9" t="s">
        <v>196</v>
      </c>
      <c r="O8723" s="9" t="s">
        <v>180</v>
      </c>
      <c r="P8723" s="9" t="s">
        <v>278</v>
      </c>
      <c r="Q8723" s="9" t="s">
        <v>273</v>
      </c>
      <c r="R8723" s="9">
        <v>0</v>
      </c>
      <c r="S8723" s="9">
        <v>30</v>
      </c>
      <c r="T8723" s="9" t="s">
        <v>265</v>
      </c>
      <c r="U8723" s="9" t="s">
        <v>290</v>
      </c>
      <c r="X8723" s="9">
        <f>INDEX(SLA_Policy!$D$2:$D$5,MATCH(F8723,SLA_Policy!$A$2:$A$5,0))</f>
        <v>8</v>
      </c>
      <c r="Y8723" s="9" t="str">
        <f>IF(E8723="Cancelled","Excluded",IF(D8723="",IF((SLA_Policy!$B$8-B8723)*24&gt;X8723,"Open - Breached","Open - On Track"),IF((D8723-B8723)*24&lt;=X8723,"Met","Breached")))</f>
        <v>Met</v>
      </c>
    </row>
    <row r="8724" spans="1:25" x14ac:dyDescent="0.25">
      <c r="A8724" s="9" t="s">
        <v>13019</v>
      </c>
      <c r="B8724" s="23">
        <v>46170.398611111101</v>
      </c>
      <c r="C8724" s="23">
        <v>46170.4152777778</v>
      </c>
      <c r="D8724" s="23">
        <v>46170.434027777803</v>
      </c>
      <c r="E8724" s="9" t="s">
        <v>212</v>
      </c>
      <c r="F8724" s="9" t="s">
        <v>189</v>
      </c>
      <c r="G8724" s="9" t="s">
        <v>213</v>
      </c>
      <c r="H8724" s="9" t="s">
        <v>161</v>
      </c>
      <c r="I8724" s="9" t="s">
        <v>454</v>
      </c>
      <c r="J8724" s="9" t="s">
        <v>4799</v>
      </c>
      <c r="K8724" s="9" t="s">
        <v>246</v>
      </c>
      <c r="L8724" s="9" t="s">
        <v>104</v>
      </c>
      <c r="M8724" s="9" t="s">
        <v>1607</v>
      </c>
      <c r="N8724" s="9" t="s">
        <v>198</v>
      </c>
      <c r="O8724" s="9" t="s">
        <v>116</v>
      </c>
      <c r="P8724" s="9" t="s">
        <v>590</v>
      </c>
      <c r="Q8724" s="9" t="s">
        <v>219</v>
      </c>
      <c r="R8724" s="9">
        <v>0</v>
      </c>
      <c r="S8724" s="9">
        <v>4</v>
      </c>
      <c r="U8724" s="9" t="s">
        <v>221</v>
      </c>
      <c r="X8724" s="9">
        <f>INDEX(SLA_Policy!$D$2:$D$5,MATCH(F8724,SLA_Policy!$A$2:$A$5,0))</f>
        <v>120</v>
      </c>
      <c r="Y8724" s="9" t="str">
        <f>IF(E8724="Cancelled","Excluded",IF(D8724="",IF((SLA_Policy!$B$8-B8724)*24&gt;X8724,"Open - Breached","Open - On Track"),IF((D8724-B8724)*24&lt;=X8724,"Met","Breached")))</f>
        <v>Met</v>
      </c>
    </row>
    <row r="8725" spans="1:25" x14ac:dyDescent="0.25">
      <c r="A8725" s="9" t="s">
        <v>13020</v>
      </c>
      <c r="B8725" s="23">
        <v>46170.425000000003</v>
      </c>
      <c r="C8725" s="23">
        <v>46170.427083333299</v>
      </c>
      <c r="D8725" s="23">
        <v>46170.4375</v>
      </c>
      <c r="E8725" s="9" t="s">
        <v>212</v>
      </c>
      <c r="F8725" s="9" t="s">
        <v>187</v>
      </c>
      <c r="G8725" s="9" t="s">
        <v>213</v>
      </c>
      <c r="H8725" s="9" t="s">
        <v>161</v>
      </c>
      <c r="I8725" s="9" t="s">
        <v>389</v>
      </c>
      <c r="J8725" s="9" t="s">
        <v>2381</v>
      </c>
      <c r="K8725" s="9" t="s">
        <v>225</v>
      </c>
      <c r="L8725" s="9" t="s">
        <v>395</v>
      </c>
      <c r="M8725" s="9" t="s">
        <v>1856</v>
      </c>
      <c r="N8725" s="9" t="s">
        <v>198</v>
      </c>
      <c r="O8725" s="9" t="s">
        <v>116</v>
      </c>
      <c r="P8725" s="9" t="s">
        <v>551</v>
      </c>
      <c r="Q8725" s="9" t="s">
        <v>219</v>
      </c>
      <c r="R8725" s="9">
        <v>0</v>
      </c>
      <c r="S8725" s="9">
        <v>12</v>
      </c>
      <c r="U8725" s="9" t="s">
        <v>376</v>
      </c>
      <c r="W8725" s="9">
        <v>5</v>
      </c>
      <c r="X8725" s="9">
        <f>INDEX(SLA_Policy!$D$2:$D$5,MATCH(F8725,SLA_Policy!$A$2:$A$5,0))</f>
        <v>8</v>
      </c>
      <c r="Y8725" s="9" t="str">
        <f>IF(E8725="Cancelled","Excluded",IF(D8725="",IF((SLA_Policy!$B$8-B8725)*24&gt;X8725,"Open - Breached","Open - On Track"),IF((D8725-B8725)*24&lt;=X8725,"Met","Breached")))</f>
        <v>Met</v>
      </c>
    </row>
    <row r="8726" spans="1:25" x14ac:dyDescent="0.25">
      <c r="A8726" s="9" t="s">
        <v>13021</v>
      </c>
      <c r="B8726" s="23">
        <v>46170.434027777803</v>
      </c>
      <c r="C8726" s="23">
        <v>46170.441666666702</v>
      </c>
      <c r="D8726" s="23">
        <v>46171.4</v>
      </c>
      <c r="E8726" s="9" t="s">
        <v>212</v>
      </c>
      <c r="F8726" s="9" t="s">
        <v>188</v>
      </c>
      <c r="G8726" s="9" t="s">
        <v>213</v>
      </c>
      <c r="H8726" s="9" t="s">
        <v>163</v>
      </c>
      <c r="I8726" s="9" t="s">
        <v>405</v>
      </c>
      <c r="J8726" s="9" t="s">
        <v>13022</v>
      </c>
      <c r="K8726" s="9" t="s">
        <v>215</v>
      </c>
      <c r="L8726" s="9" t="s">
        <v>216</v>
      </c>
      <c r="M8726" s="9" t="s">
        <v>4227</v>
      </c>
      <c r="N8726" s="9" t="s">
        <v>198</v>
      </c>
      <c r="O8726" s="9" t="s">
        <v>116</v>
      </c>
      <c r="P8726" s="9" t="s">
        <v>525</v>
      </c>
      <c r="Q8726" s="9" t="s">
        <v>219</v>
      </c>
      <c r="R8726" s="9">
        <v>0</v>
      </c>
      <c r="S8726" s="9">
        <v>13</v>
      </c>
      <c r="U8726" s="9" t="s">
        <v>230</v>
      </c>
      <c r="X8726" s="9">
        <f>INDEX(SLA_Policy!$D$2:$D$5,MATCH(F8726,SLA_Policy!$A$2:$A$5,0))</f>
        <v>72</v>
      </c>
      <c r="Y8726" s="9" t="str">
        <f>IF(E8726="Cancelled","Excluded",IF(D8726="",IF((SLA_Policy!$B$8-B8726)*24&gt;X8726,"Open - Breached","Open - On Track"),IF((D8726-B8726)*24&lt;=X8726,"Met","Breached")))</f>
        <v>Met</v>
      </c>
    </row>
    <row r="8727" spans="1:25" x14ac:dyDescent="0.25">
      <c r="A8727" s="9" t="s">
        <v>13023</v>
      </c>
      <c r="B8727" s="23">
        <v>46170.440972222197</v>
      </c>
      <c r="C8727" s="23">
        <v>46170.451388888898</v>
      </c>
      <c r="D8727" s="23">
        <v>46171.336111111101</v>
      </c>
      <c r="E8727" s="9" t="s">
        <v>212</v>
      </c>
      <c r="F8727" s="9" t="s">
        <v>189</v>
      </c>
      <c r="G8727" s="9" t="s">
        <v>213</v>
      </c>
      <c r="H8727" s="9" t="s">
        <v>164</v>
      </c>
      <c r="I8727" s="9" t="s">
        <v>478</v>
      </c>
      <c r="J8727" s="9" t="s">
        <v>7149</v>
      </c>
      <c r="K8727" s="9" t="s">
        <v>303</v>
      </c>
      <c r="L8727" s="9" t="s">
        <v>216</v>
      </c>
      <c r="M8727" s="9" t="s">
        <v>7171</v>
      </c>
      <c r="N8727" s="9" t="s">
        <v>198</v>
      </c>
      <c r="O8727" s="9" t="s">
        <v>178</v>
      </c>
      <c r="P8727" s="9" t="s">
        <v>414</v>
      </c>
      <c r="Q8727" s="9" t="s">
        <v>219</v>
      </c>
      <c r="R8727" s="9">
        <v>0</v>
      </c>
      <c r="S8727" s="9">
        <v>28</v>
      </c>
      <c r="T8727" s="9" t="s">
        <v>464</v>
      </c>
      <c r="U8727" s="9" t="s">
        <v>376</v>
      </c>
      <c r="X8727" s="9">
        <f>INDEX(SLA_Policy!$D$2:$D$5,MATCH(F8727,SLA_Policy!$A$2:$A$5,0))</f>
        <v>120</v>
      </c>
      <c r="Y8727" s="9" t="str">
        <f>IF(E8727="Cancelled","Excluded",IF(D8727="",IF((SLA_Policy!$B$8-B8727)*24&gt;X8727,"Open - Breached","Open - On Track"),IF((D8727-B8727)*24&lt;=X8727,"Met","Breached")))</f>
        <v>Met</v>
      </c>
    </row>
    <row r="8728" spans="1:25" x14ac:dyDescent="0.25">
      <c r="A8728" s="9" t="s">
        <v>13024</v>
      </c>
      <c r="B8728" s="23">
        <v>46170.449305555601</v>
      </c>
      <c r="C8728" s="23">
        <v>46170.454166666699</v>
      </c>
      <c r="D8728" s="23">
        <v>46174.413888888899</v>
      </c>
      <c r="E8728" s="9" t="s">
        <v>212</v>
      </c>
      <c r="F8728" s="9" t="s">
        <v>189</v>
      </c>
      <c r="G8728" s="9" t="s">
        <v>236</v>
      </c>
      <c r="H8728" s="9" t="s">
        <v>164</v>
      </c>
      <c r="I8728" s="9" t="s">
        <v>421</v>
      </c>
      <c r="J8728" s="9" t="s">
        <v>490</v>
      </c>
      <c r="K8728" s="9" t="s">
        <v>303</v>
      </c>
      <c r="L8728" s="9" t="s">
        <v>395</v>
      </c>
      <c r="M8728" s="9" t="s">
        <v>2571</v>
      </c>
      <c r="N8728" s="9" t="s">
        <v>199</v>
      </c>
      <c r="O8728" s="9" t="s">
        <v>180</v>
      </c>
      <c r="P8728" s="9" t="s">
        <v>278</v>
      </c>
      <c r="Q8728" s="9" t="s">
        <v>219</v>
      </c>
      <c r="R8728" s="9">
        <v>0</v>
      </c>
      <c r="S8728" s="9">
        <v>25</v>
      </c>
      <c r="T8728" s="9" t="s">
        <v>343</v>
      </c>
      <c r="U8728" s="9" t="s">
        <v>242</v>
      </c>
      <c r="X8728" s="9">
        <f>INDEX(SLA_Policy!$D$2:$D$5,MATCH(F8728,SLA_Policy!$A$2:$A$5,0))</f>
        <v>120</v>
      </c>
      <c r="Y8728" s="9" t="str">
        <f>IF(E8728="Cancelled","Excluded",IF(D8728="",IF((SLA_Policy!$B$8-B8728)*24&gt;X8728,"Open - Breached","Open - On Track"),IF((D8728-B8728)*24&lt;=X8728,"Met","Breached")))</f>
        <v>Met</v>
      </c>
    </row>
    <row r="8729" spans="1:25" x14ac:dyDescent="0.25">
      <c r="A8729" s="9" t="s">
        <v>13025</v>
      </c>
      <c r="B8729" s="23">
        <v>46170.457638888904</v>
      </c>
      <c r="C8729" s="23">
        <v>46170.487500000003</v>
      </c>
      <c r="D8729" s="23">
        <v>46170.492361111101</v>
      </c>
      <c r="E8729" s="9" t="s">
        <v>212</v>
      </c>
      <c r="F8729" s="9" t="s">
        <v>189</v>
      </c>
      <c r="G8729" s="9" t="s">
        <v>213</v>
      </c>
      <c r="H8729" s="9" t="s">
        <v>161</v>
      </c>
      <c r="I8729" s="9" t="s">
        <v>389</v>
      </c>
      <c r="J8729" s="9" t="s">
        <v>767</v>
      </c>
      <c r="K8729" s="9" t="s">
        <v>246</v>
      </c>
      <c r="L8729" s="9" t="s">
        <v>216</v>
      </c>
      <c r="M8729" s="9" t="s">
        <v>3429</v>
      </c>
      <c r="N8729" s="9" t="s">
        <v>198</v>
      </c>
      <c r="O8729" s="9" t="s">
        <v>116</v>
      </c>
      <c r="P8729" s="9" t="s">
        <v>525</v>
      </c>
      <c r="Q8729" s="9" t="s">
        <v>219</v>
      </c>
      <c r="R8729" s="9">
        <v>0</v>
      </c>
      <c r="S8729" s="9">
        <v>11</v>
      </c>
      <c r="U8729" s="9" t="s">
        <v>376</v>
      </c>
      <c r="X8729" s="9">
        <f>INDEX(SLA_Policy!$D$2:$D$5,MATCH(F8729,SLA_Policy!$A$2:$A$5,0))</f>
        <v>120</v>
      </c>
      <c r="Y8729" s="9" t="str">
        <f>IF(E8729="Cancelled","Excluded",IF(D8729="",IF((SLA_Policy!$B$8-B8729)*24&gt;X8729,"Open - Breached","Open - On Track"),IF((D8729-B8729)*24&lt;=X8729,"Met","Breached")))</f>
        <v>Met</v>
      </c>
    </row>
    <row r="8730" spans="1:25" x14ac:dyDescent="0.25">
      <c r="A8730" s="9" t="s">
        <v>13026</v>
      </c>
      <c r="B8730" s="23">
        <v>46170.483333333301</v>
      </c>
      <c r="C8730" s="23">
        <v>46170.487500000003</v>
      </c>
      <c r="D8730" s="23">
        <v>46170.540972222203</v>
      </c>
      <c r="E8730" s="9" t="s">
        <v>212</v>
      </c>
      <c r="F8730" s="9" t="s">
        <v>187</v>
      </c>
      <c r="G8730" s="9" t="s">
        <v>213</v>
      </c>
      <c r="H8730" s="9" t="s">
        <v>166</v>
      </c>
      <c r="I8730" s="9" t="s">
        <v>286</v>
      </c>
      <c r="J8730" s="9" t="s">
        <v>2022</v>
      </c>
      <c r="K8730" s="9" t="s">
        <v>215</v>
      </c>
      <c r="L8730" s="9" t="s">
        <v>216</v>
      </c>
      <c r="M8730" s="9" t="s">
        <v>3469</v>
      </c>
      <c r="N8730" s="9" t="s">
        <v>197</v>
      </c>
      <c r="O8730" s="9" t="s">
        <v>181</v>
      </c>
      <c r="P8730" s="9" t="s">
        <v>449</v>
      </c>
      <c r="Q8730" s="9" t="s">
        <v>273</v>
      </c>
      <c r="R8730" s="9">
        <v>0</v>
      </c>
      <c r="S8730" s="9">
        <v>19</v>
      </c>
      <c r="U8730" s="9" t="s">
        <v>266</v>
      </c>
      <c r="W8730" s="9">
        <v>5</v>
      </c>
      <c r="X8730" s="9">
        <f>INDEX(SLA_Policy!$D$2:$D$5,MATCH(F8730,SLA_Policy!$A$2:$A$5,0))</f>
        <v>8</v>
      </c>
      <c r="Y8730" s="9" t="str">
        <f>IF(E8730="Cancelled","Excluded",IF(D8730="",IF((SLA_Policy!$B$8-B8730)*24&gt;X8730,"Open - Breached","Open - On Track"),IF((D8730-B8730)*24&lt;=X8730,"Met","Breached")))</f>
        <v>Met</v>
      </c>
    </row>
    <row r="8731" spans="1:25" x14ac:dyDescent="0.25">
      <c r="A8731" s="9" t="s">
        <v>13027</v>
      </c>
      <c r="B8731" s="23">
        <v>46170.494444444397</v>
      </c>
      <c r="C8731" s="23">
        <v>46170.506944444503</v>
      </c>
      <c r="D8731" s="23">
        <v>46174.378472222197</v>
      </c>
      <c r="E8731" s="9" t="s">
        <v>212</v>
      </c>
      <c r="F8731" s="9" t="s">
        <v>189</v>
      </c>
      <c r="G8731" s="9" t="s">
        <v>213</v>
      </c>
      <c r="H8731" s="9" t="s">
        <v>88</v>
      </c>
      <c r="I8731" s="9" t="s">
        <v>268</v>
      </c>
      <c r="J8731" s="9" t="s">
        <v>269</v>
      </c>
      <c r="K8731" s="9" t="s">
        <v>246</v>
      </c>
      <c r="L8731" s="9" t="s">
        <v>104</v>
      </c>
      <c r="M8731" s="9" t="s">
        <v>364</v>
      </c>
      <c r="N8731" s="9" t="s">
        <v>198</v>
      </c>
      <c r="O8731" s="9" t="s">
        <v>176</v>
      </c>
      <c r="P8731" s="9" t="s">
        <v>228</v>
      </c>
      <c r="Q8731" s="9" t="s">
        <v>219</v>
      </c>
      <c r="R8731" s="9">
        <v>0</v>
      </c>
      <c r="S8731" s="9">
        <v>28</v>
      </c>
      <c r="T8731" s="9" t="s">
        <v>322</v>
      </c>
      <c r="U8731" s="9" t="s">
        <v>266</v>
      </c>
      <c r="X8731" s="9">
        <f>INDEX(SLA_Policy!$D$2:$D$5,MATCH(F8731,SLA_Policy!$A$2:$A$5,0))</f>
        <v>120</v>
      </c>
      <c r="Y8731" s="9" t="str">
        <f>IF(E8731="Cancelled","Excluded",IF(D8731="",IF((SLA_Policy!$B$8-B8731)*24&gt;X8731,"Open - Breached","Open - On Track"),IF((D8731-B8731)*24&lt;=X8731,"Met","Breached")))</f>
        <v>Met</v>
      </c>
    </row>
    <row r="8732" spans="1:25" x14ac:dyDescent="0.25">
      <c r="A8732" s="9" t="s">
        <v>13028</v>
      </c>
      <c r="B8732" s="23">
        <v>46170.529861111099</v>
      </c>
      <c r="C8732" s="23">
        <v>46170.532638888901</v>
      </c>
      <c r="D8732" s="23">
        <v>46174.390972222202</v>
      </c>
      <c r="E8732" s="9" t="s">
        <v>212</v>
      </c>
      <c r="F8732" s="9" t="s">
        <v>189</v>
      </c>
      <c r="G8732" s="9" t="s">
        <v>213</v>
      </c>
      <c r="H8732" s="9" t="s">
        <v>167</v>
      </c>
      <c r="I8732" s="9" t="s">
        <v>349</v>
      </c>
      <c r="J8732" s="9" t="s">
        <v>12373</v>
      </c>
      <c r="K8732" s="9" t="s">
        <v>246</v>
      </c>
      <c r="L8732" s="9" t="s">
        <v>282</v>
      </c>
      <c r="M8732" s="9" t="s">
        <v>1128</v>
      </c>
      <c r="N8732" s="9" t="s">
        <v>198</v>
      </c>
      <c r="O8732" s="9" t="s">
        <v>180</v>
      </c>
      <c r="P8732" s="9" t="s">
        <v>278</v>
      </c>
      <c r="Q8732" s="9" t="s">
        <v>219</v>
      </c>
      <c r="R8732" s="9">
        <v>0</v>
      </c>
      <c r="S8732" s="9">
        <v>15</v>
      </c>
      <c r="U8732" s="9" t="s">
        <v>376</v>
      </c>
      <c r="W8732" s="9">
        <v>5</v>
      </c>
      <c r="X8732" s="9">
        <f>INDEX(SLA_Policy!$D$2:$D$5,MATCH(F8732,SLA_Policy!$A$2:$A$5,0))</f>
        <v>120</v>
      </c>
      <c r="Y8732" s="9" t="str">
        <f>IF(E8732="Cancelled","Excluded",IF(D8732="",IF((SLA_Policy!$B$8-B8732)*24&gt;X8732,"Open - Breached","Open - On Track"),IF((D8732-B8732)*24&lt;=X8732,"Met","Breached")))</f>
        <v>Met</v>
      </c>
    </row>
    <row r="8733" spans="1:25" x14ac:dyDescent="0.25">
      <c r="A8733" s="9" t="s">
        <v>13029</v>
      </c>
      <c r="B8733" s="23">
        <v>46170.542361111096</v>
      </c>
      <c r="C8733" s="23">
        <v>46170.559027777803</v>
      </c>
      <c r="D8733" s="23">
        <v>46174.356249999997</v>
      </c>
      <c r="E8733" s="9" t="s">
        <v>212</v>
      </c>
      <c r="F8733" s="9" t="s">
        <v>188</v>
      </c>
      <c r="G8733" s="9" t="s">
        <v>236</v>
      </c>
      <c r="H8733" s="9" t="s">
        <v>163</v>
      </c>
      <c r="I8733" s="9" t="s">
        <v>315</v>
      </c>
      <c r="J8733" s="9" t="s">
        <v>585</v>
      </c>
      <c r="K8733" s="9" t="s">
        <v>239</v>
      </c>
      <c r="L8733" s="9" t="s">
        <v>311</v>
      </c>
      <c r="M8733" s="9" t="s">
        <v>2049</v>
      </c>
      <c r="N8733" s="9" t="s">
        <v>196</v>
      </c>
      <c r="O8733" s="9" t="s">
        <v>176</v>
      </c>
      <c r="P8733" s="9" t="s">
        <v>419</v>
      </c>
      <c r="Q8733" s="9" t="s">
        <v>219</v>
      </c>
      <c r="R8733" s="9">
        <v>0</v>
      </c>
      <c r="S8733" s="9">
        <v>69</v>
      </c>
      <c r="T8733" s="9" t="s">
        <v>229</v>
      </c>
      <c r="U8733" s="9" t="s">
        <v>242</v>
      </c>
      <c r="W8733" s="9">
        <v>4</v>
      </c>
      <c r="X8733" s="9">
        <f>INDEX(SLA_Policy!$D$2:$D$5,MATCH(F8733,SLA_Policy!$A$2:$A$5,0))</f>
        <v>72</v>
      </c>
      <c r="Y8733" s="9" t="str">
        <f>IF(E8733="Cancelled","Excluded",IF(D8733="",IF((SLA_Policy!$B$8-B8733)*24&gt;X8733,"Open - Breached","Open - On Track"),IF((D8733-B8733)*24&lt;=X8733,"Met","Breached")))</f>
        <v>Breached</v>
      </c>
    </row>
    <row r="8734" spans="1:25" x14ac:dyDescent="0.25">
      <c r="A8734" s="9" t="s">
        <v>13030</v>
      </c>
      <c r="B8734" s="23">
        <v>46170.545833333301</v>
      </c>
      <c r="C8734" s="23">
        <v>46170.550694444399</v>
      </c>
      <c r="D8734" s="23">
        <v>46170.653472222199</v>
      </c>
      <c r="E8734" s="9" t="s">
        <v>212</v>
      </c>
      <c r="F8734" s="9" t="s">
        <v>189</v>
      </c>
      <c r="G8734" s="9" t="s">
        <v>213</v>
      </c>
      <c r="H8734" s="9" t="s">
        <v>88</v>
      </c>
      <c r="I8734" s="9" t="s">
        <v>92</v>
      </c>
      <c r="J8734" s="9" t="s">
        <v>8215</v>
      </c>
      <c r="K8734" s="9" t="s">
        <v>215</v>
      </c>
      <c r="L8734" s="9" t="s">
        <v>371</v>
      </c>
      <c r="M8734" s="9" t="s">
        <v>2366</v>
      </c>
      <c r="N8734" s="9" t="s">
        <v>198</v>
      </c>
      <c r="O8734" s="9" t="s">
        <v>116</v>
      </c>
      <c r="P8734" s="9" t="s">
        <v>525</v>
      </c>
      <c r="Q8734" s="9" t="s">
        <v>219</v>
      </c>
      <c r="R8734" s="9">
        <v>0</v>
      </c>
      <c r="S8734" s="9">
        <v>25</v>
      </c>
      <c r="T8734" s="9" t="s">
        <v>136</v>
      </c>
      <c r="U8734" s="9" t="s">
        <v>290</v>
      </c>
      <c r="X8734" s="9">
        <f>INDEX(SLA_Policy!$D$2:$D$5,MATCH(F8734,SLA_Policy!$A$2:$A$5,0))</f>
        <v>120</v>
      </c>
      <c r="Y8734" s="9" t="str">
        <f>IF(E8734="Cancelled","Excluded",IF(D8734="",IF((SLA_Policy!$B$8-B8734)*24&gt;X8734,"Open - Breached","Open - On Track"),IF((D8734-B8734)*24&lt;=X8734,"Met","Breached")))</f>
        <v>Met</v>
      </c>
    </row>
    <row r="8735" spans="1:25" x14ac:dyDescent="0.25">
      <c r="A8735" s="9" t="s">
        <v>13031</v>
      </c>
      <c r="B8735" s="23">
        <v>46170.55</v>
      </c>
      <c r="C8735" s="23">
        <v>46170.6472222222</v>
      </c>
      <c r="D8735" s="23">
        <v>46170.671527777798</v>
      </c>
      <c r="E8735" s="9" t="s">
        <v>212</v>
      </c>
      <c r="F8735" s="9" t="s">
        <v>189</v>
      </c>
      <c r="G8735" s="9" t="s">
        <v>213</v>
      </c>
      <c r="H8735" s="9" t="s">
        <v>161</v>
      </c>
      <c r="I8735" s="9" t="s">
        <v>389</v>
      </c>
      <c r="J8735" s="9" t="s">
        <v>1996</v>
      </c>
      <c r="K8735" s="9" t="s">
        <v>303</v>
      </c>
      <c r="L8735" s="9" t="s">
        <v>371</v>
      </c>
      <c r="M8735" s="9" t="s">
        <v>1778</v>
      </c>
      <c r="N8735" s="9" t="s">
        <v>196</v>
      </c>
      <c r="O8735" s="9" t="s">
        <v>116</v>
      </c>
      <c r="P8735" s="9" t="s">
        <v>574</v>
      </c>
      <c r="Q8735" s="9" t="s">
        <v>219</v>
      </c>
      <c r="R8735" s="9">
        <v>0</v>
      </c>
      <c r="S8735" s="9">
        <v>5</v>
      </c>
      <c r="U8735" s="9" t="s">
        <v>290</v>
      </c>
      <c r="X8735" s="9">
        <f>INDEX(SLA_Policy!$D$2:$D$5,MATCH(F8735,SLA_Policy!$A$2:$A$5,0))</f>
        <v>120</v>
      </c>
      <c r="Y8735" s="9" t="str">
        <f>IF(E8735="Cancelled","Excluded",IF(D8735="",IF((SLA_Policy!$B$8-B8735)*24&gt;X8735,"Open - Breached","Open - On Track"),IF((D8735-B8735)*24&lt;=X8735,"Met","Breached")))</f>
        <v>Met</v>
      </c>
    </row>
    <row r="8736" spans="1:25" x14ac:dyDescent="0.25">
      <c r="A8736" s="9" t="s">
        <v>13032</v>
      </c>
      <c r="B8736" s="23">
        <v>46170.55</v>
      </c>
      <c r="C8736" s="23">
        <v>46170.618750000001</v>
      </c>
      <c r="D8736" s="23">
        <v>46171.318749999999</v>
      </c>
      <c r="E8736" s="9" t="s">
        <v>212</v>
      </c>
      <c r="F8736" s="9" t="s">
        <v>189</v>
      </c>
      <c r="G8736" s="9" t="s">
        <v>236</v>
      </c>
      <c r="H8736" s="9" t="s">
        <v>161</v>
      </c>
      <c r="I8736" s="9" t="s">
        <v>505</v>
      </c>
      <c r="J8736" s="9" t="s">
        <v>5722</v>
      </c>
      <c r="K8736" s="9" t="s">
        <v>246</v>
      </c>
      <c r="L8736" s="9" t="s">
        <v>351</v>
      </c>
      <c r="M8736" s="9" t="s">
        <v>400</v>
      </c>
      <c r="N8736" s="9" t="s">
        <v>196</v>
      </c>
      <c r="O8736" s="9" t="s">
        <v>177</v>
      </c>
      <c r="P8736" s="9" t="s">
        <v>300</v>
      </c>
      <c r="Q8736" s="9" t="s">
        <v>219</v>
      </c>
      <c r="R8736" s="9">
        <v>0</v>
      </c>
      <c r="S8736" s="9">
        <v>47</v>
      </c>
      <c r="U8736" s="9" t="s">
        <v>242</v>
      </c>
      <c r="W8736" s="9">
        <v>5</v>
      </c>
      <c r="X8736" s="9">
        <f>INDEX(SLA_Policy!$D$2:$D$5,MATCH(F8736,SLA_Policy!$A$2:$A$5,0))</f>
        <v>120</v>
      </c>
      <c r="Y8736" s="9" t="str">
        <f>IF(E8736="Cancelled","Excluded",IF(D8736="",IF((SLA_Policy!$B$8-B8736)*24&gt;X8736,"Open - Breached","Open - On Track"),IF((D8736-B8736)*24&lt;=X8736,"Met","Breached")))</f>
        <v>Met</v>
      </c>
    </row>
    <row r="8737" spans="1:25" x14ac:dyDescent="0.25">
      <c r="A8737" s="9" t="s">
        <v>13033</v>
      </c>
      <c r="B8737" s="23">
        <v>46170.568055555603</v>
      </c>
      <c r="C8737" s="23">
        <v>46170.570833333302</v>
      </c>
      <c r="D8737" s="23">
        <v>46170.614583333299</v>
      </c>
      <c r="E8737" s="9" t="s">
        <v>212</v>
      </c>
      <c r="F8737" s="9" t="s">
        <v>188</v>
      </c>
      <c r="G8737" s="9" t="s">
        <v>213</v>
      </c>
      <c r="H8737" s="9" t="s">
        <v>161</v>
      </c>
      <c r="I8737" s="9" t="s">
        <v>389</v>
      </c>
      <c r="J8737" s="9" t="s">
        <v>1459</v>
      </c>
      <c r="K8737" s="9" t="s">
        <v>303</v>
      </c>
      <c r="L8737" s="9" t="s">
        <v>226</v>
      </c>
      <c r="M8737" s="9" t="s">
        <v>906</v>
      </c>
      <c r="N8737" s="9" t="s">
        <v>198</v>
      </c>
      <c r="O8737" s="9" t="s">
        <v>116</v>
      </c>
      <c r="P8737" s="9" t="s">
        <v>295</v>
      </c>
      <c r="Q8737" s="9" t="s">
        <v>219</v>
      </c>
      <c r="R8737" s="9">
        <v>0</v>
      </c>
      <c r="S8737" s="9">
        <v>4</v>
      </c>
      <c r="U8737" s="9" t="s">
        <v>221</v>
      </c>
      <c r="X8737" s="9">
        <f>INDEX(SLA_Policy!$D$2:$D$5,MATCH(F8737,SLA_Policy!$A$2:$A$5,0))</f>
        <v>72</v>
      </c>
      <c r="Y8737" s="9" t="str">
        <f>IF(E8737="Cancelled","Excluded",IF(D8737="",IF((SLA_Policy!$B$8-B8737)*24&gt;X8737,"Open - Breached","Open - On Track"),IF((D8737-B8737)*24&lt;=X8737,"Met","Breached")))</f>
        <v>Met</v>
      </c>
    </row>
    <row r="8738" spans="1:25" x14ac:dyDescent="0.25">
      <c r="A8738" s="9" t="s">
        <v>13034</v>
      </c>
      <c r="B8738" s="23">
        <v>46170.570138888899</v>
      </c>
      <c r="C8738" s="23">
        <v>46170.572222222203</v>
      </c>
      <c r="D8738" s="23">
        <v>46175.3659722222</v>
      </c>
      <c r="E8738" s="9" t="s">
        <v>212</v>
      </c>
      <c r="F8738" s="9" t="s">
        <v>189</v>
      </c>
      <c r="G8738" s="9" t="s">
        <v>236</v>
      </c>
      <c r="H8738" s="9" t="s">
        <v>161</v>
      </c>
      <c r="I8738" s="9" t="s">
        <v>237</v>
      </c>
      <c r="J8738" s="9" t="s">
        <v>1533</v>
      </c>
      <c r="K8738" s="9" t="s">
        <v>262</v>
      </c>
      <c r="L8738" s="9" t="s">
        <v>270</v>
      </c>
      <c r="M8738" s="9" t="s">
        <v>6183</v>
      </c>
      <c r="N8738" s="9" t="s">
        <v>198</v>
      </c>
      <c r="O8738" s="9" t="s">
        <v>177</v>
      </c>
      <c r="P8738" s="9" t="s">
        <v>300</v>
      </c>
      <c r="Q8738" s="9" t="s">
        <v>219</v>
      </c>
      <c r="R8738" s="9">
        <v>0</v>
      </c>
      <c r="S8738" s="9">
        <v>42</v>
      </c>
      <c r="U8738" s="9" t="s">
        <v>242</v>
      </c>
      <c r="W8738" s="9">
        <v>4</v>
      </c>
      <c r="X8738" s="9">
        <f>INDEX(SLA_Policy!$D$2:$D$5,MATCH(F8738,SLA_Policy!$A$2:$A$5,0))</f>
        <v>120</v>
      </c>
      <c r="Y8738" s="9" t="str">
        <f>IF(E8738="Cancelled","Excluded",IF(D8738="",IF((SLA_Policy!$B$8-B8738)*24&gt;X8738,"Open - Breached","Open - On Track"),IF((D8738-B8738)*24&lt;=X8738,"Met","Breached")))</f>
        <v>Met</v>
      </c>
    </row>
    <row r="8739" spans="1:25" x14ac:dyDescent="0.25">
      <c r="A8739" s="9" t="s">
        <v>13035</v>
      </c>
      <c r="B8739" s="23">
        <v>46170.576388888898</v>
      </c>
      <c r="C8739" s="23">
        <v>46170.600694444503</v>
      </c>
      <c r="D8739" s="23">
        <v>46171.320138888899</v>
      </c>
      <c r="E8739" s="9" t="s">
        <v>212</v>
      </c>
      <c r="F8739" s="9" t="s">
        <v>188</v>
      </c>
      <c r="G8739" s="9" t="s">
        <v>236</v>
      </c>
      <c r="H8739" s="9" t="s">
        <v>164</v>
      </c>
      <c r="I8739" s="9" t="s">
        <v>421</v>
      </c>
      <c r="J8739" s="9" t="s">
        <v>2690</v>
      </c>
      <c r="K8739" s="9" t="s">
        <v>246</v>
      </c>
      <c r="L8739" s="9" t="s">
        <v>216</v>
      </c>
      <c r="M8739" s="9" t="s">
        <v>1094</v>
      </c>
      <c r="N8739" s="9" t="s">
        <v>196</v>
      </c>
      <c r="O8739" s="9" t="s">
        <v>116</v>
      </c>
      <c r="P8739" s="9" t="s">
        <v>218</v>
      </c>
      <c r="Q8739" s="9" t="s">
        <v>219</v>
      </c>
      <c r="R8739" s="9">
        <v>0</v>
      </c>
      <c r="S8739" s="9">
        <v>13</v>
      </c>
      <c r="T8739" s="9" t="s">
        <v>343</v>
      </c>
      <c r="U8739" s="9" t="s">
        <v>242</v>
      </c>
      <c r="X8739" s="9">
        <f>INDEX(SLA_Policy!$D$2:$D$5,MATCH(F8739,SLA_Policy!$A$2:$A$5,0))</f>
        <v>72</v>
      </c>
      <c r="Y8739" s="9" t="str">
        <f>IF(E8739="Cancelled","Excluded",IF(D8739="",IF((SLA_Policy!$B$8-B8739)*24&gt;X8739,"Open - Breached","Open - On Track"),IF((D8739-B8739)*24&lt;=X8739,"Met","Breached")))</f>
        <v>Met</v>
      </c>
    </row>
    <row r="8740" spans="1:25" x14ac:dyDescent="0.25">
      <c r="A8740" s="9" t="s">
        <v>13036</v>
      </c>
      <c r="B8740" s="23">
        <v>46170.591666666704</v>
      </c>
      <c r="C8740" s="23">
        <v>46170.600694444503</v>
      </c>
      <c r="D8740" s="23">
        <v>46174.322222222203</v>
      </c>
      <c r="E8740" s="9" t="s">
        <v>212</v>
      </c>
      <c r="F8740" s="9" t="s">
        <v>189</v>
      </c>
      <c r="G8740" s="9" t="s">
        <v>236</v>
      </c>
      <c r="H8740" s="9" t="s">
        <v>161</v>
      </c>
      <c r="I8740" s="9" t="s">
        <v>482</v>
      </c>
      <c r="J8740" s="9" t="s">
        <v>4631</v>
      </c>
      <c r="K8740" s="9" t="s">
        <v>303</v>
      </c>
      <c r="L8740" s="9" t="s">
        <v>311</v>
      </c>
      <c r="M8740" s="9" t="s">
        <v>1740</v>
      </c>
      <c r="N8740" s="9" t="s">
        <v>198</v>
      </c>
      <c r="O8740" s="9" t="s">
        <v>177</v>
      </c>
      <c r="P8740" s="9" t="s">
        <v>241</v>
      </c>
      <c r="Q8740" s="9" t="s">
        <v>219</v>
      </c>
      <c r="R8740" s="9">
        <v>0</v>
      </c>
      <c r="S8740" s="9">
        <v>53</v>
      </c>
      <c r="U8740" s="9" t="s">
        <v>242</v>
      </c>
      <c r="X8740" s="9">
        <f>INDEX(SLA_Policy!$D$2:$D$5,MATCH(F8740,SLA_Policy!$A$2:$A$5,0))</f>
        <v>120</v>
      </c>
      <c r="Y8740" s="9" t="str">
        <f>IF(E8740="Cancelled","Excluded",IF(D8740="",IF((SLA_Policy!$B$8-B8740)*24&gt;X8740,"Open - Breached","Open - On Track"),IF((D8740-B8740)*24&lt;=X8740,"Met","Breached")))</f>
        <v>Met</v>
      </c>
    </row>
    <row r="8741" spans="1:25" x14ac:dyDescent="0.25">
      <c r="A8741" s="9" t="s">
        <v>13037</v>
      </c>
      <c r="B8741" s="23">
        <v>46170.599305555603</v>
      </c>
      <c r="C8741" s="23">
        <v>46170.6118055556</v>
      </c>
      <c r="D8741" s="23">
        <v>46171.3618055556</v>
      </c>
      <c r="E8741" s="9" t="s">
        <v>212</v>
      </c>
      <c r="F8741" s="9" t="s">
        <v>188</v>
      </c>
      <c r="G8741" s="9" t="s">
        <v>213</v>
      </c>
      <c r="H8741" s="9" t="s">
        <v>88</v>
      </c>
      <c r="I8741" s="9" t="s">
        <v>268</v>
      </c>
      <c r="J8741" s="9" t="s">
        <v>13038</v>
      </c>
      <c r="K8741" s="9" t="s">
        <v>246</v>
      </c>
      <c r="L8741" s="9" t="s">
        <v>226</v>
      </c>
      <c r="M8741" s="9" t="s">
        <v>1873</v>
      </c>
      <c r="N8741" s="9" t="s">
        <v>196</v>
      </c>
      <c r="O8741" s="9" t="s">
        <v>178</v>
      </c>
      <c r="P8741" s="9" t="s">
        <v>272</v>
      </c>
      <c r="Q8741" s="9" t="s">
        <v>219</v>
      </c>
      <c r="R8741" s="9">
        <v>0</v>
      </c>
      <c r="S8741" s="9">
        <v>9</v>
      </c>
      <c r="T8741" s="9" t="s">
        <v>229</v>
      </c>
      <c r="U8741" s="9" t="s">
        <v>266</v>
      </c>
      <c r="X8741" s="9">
        <f>INDEX(SLA_Policy!$D$2:$D$5,MATCH(F8741,SLA_Policy!$A$2:$A$5,0))</f>
        <v>72</v>
      </c>
      <c r="Y8741" s="9" t="str">
        <f>IF(E8741="Cancelled","Excluded",IF(D8741="",IF((SLA_Policy!$B$8-B8741)*24&gt;X8741,"Open - Breached","Open - On Track"),IF((D8741-B8741)*24&lt;=X8741,"Met","Breached")))</f>
        <v>Met</v>
      </c>
    </row>
    <row r="8742" spans="1:25" x14ac:dyDescent="0.25">
      <c r="A8742" s="9" t="s">
        <v>13039</v>
      </c>
      <c r="B8742" s="23">
        <v>46170.6069444444</v>
      </c>
      <c r="C8742" s="23">
        <v>46170.660416666702</v>
      </c>
      <c r="D8742" s="23">
        <v>46171.586805555598</v>
      </c>
      <c r="E8742" s="9" t="s">
        <v>212</v>
      </c>
      <c r="F8742" s="9" t="s">
        <v>188</v>
      </c>
      <c r="G8742" s="9" t="s">
        <v>213</v>
      </c>
      <c r="H8742" s="9" t="s">
        <v>162</v>
      </c>
      <c r="I8742" s="9" t="s">
        <v>416</v>
      </c>
      <c r="J8742" s="9" t="s">
        <v>957</v>
      </c>
      <c r="K8742" s="9" t="s">
        <v>246</v>
      </c>
      <c r="L8742" s="9" t="s">
        <v>351</v>
      </c>
      <c r="M8742" s="9" t="s">
        <v>4290</v>
      </c>
      <c r="N8742" s="9" t="s">
        <v>197</v>
      </c>
      <c r="O8742" s="9" t="s">
        <v>176</v>
      </c>
      <c r="P8742" s="9" t="s">
        <v>330</v>
      </c>
      <c r="Q8742" s="9" t="s">
        <v>219</v>
      </c>
      <c r="R8742" s="9">
        <v>2</v>
      </c>
      <c r="S8742" s="9">
        <v>65</v>
      </c>
      <c r="U8742" s="9" t="s">
        <v>266</v>
      </c>
      <c r="X8742" s="9">
        <f>INDEX(SLA_Policy!$D$2:$D$5,MATCH(F8742,SLA_Policy!$A$2:$A$5,0))</f>
        <v>72</v>
      </c>
      <c r="Y8742" s="9" t="str">
        <f>IF(E8742="Cancelled","Excluded",IF(D8742="",IF((SLA_Policy!$B$8-B8742)*24&gt;X8742,"Open - Breached","Open - On Track"),IF((D8742-B8742)*24&lt;=X8742,"Met","Breached")))</f>
        <v>Met</v>
      </c>
    </row>
    <row r="8743" spans="1:25" x14ac:dyDescent="0.25">
      <c r="A8743" s="9" t="s">
        <v>13040</v>
      </c>
      <c r="B8743" s="23">
        <v>46170.627777777801</v>
      </c>
      <c r="C8743" s="23">
        <v>46170.629861111098</v>
      </c>
      <c r="D8743" s="23">
        <v>46171.414583333302</v>
      </c>
      <c r="E8743" s="9" t="s">
        <v>212</v>
      </c>
      <c r="F8743" s="9" t="s">
        <v>189</v>
      </c>
      <c r="G8743" s="9" t="s">
        <v>213</v>
      </c>
      <c r="H8743" s="9" t="s">
        <v>161</v>
      </c>
      <c r="I8743" s="9" t="s">
        <v>389</v>
      </c>
      <c r="J8743" s="9" t="s">
        <v>5386</v>
      </c>
      <c r="K8743" s="9" t="s">
        <v>225</v>
      </c>
      <c r="L8743" s="9" t="s">
        <v>226</v>
      </c>
      <c r="M8743" s="9" t="s">
        <v>1959</v>
      </c>
      <c r="N8743" s="9" t="s">
        <v>200</v>
      </c>
      <c r="O8743" s="9" t="s">
        <v>116</v>
      </c>
      <c r="P8743" s="9" t="s">
        <v>218</v>
      </c>
      <c r="Q8743" s="9" t="s">
        <v>219</v>
      </c>
      <c r="R8743" s="9">
        <v>0</v>
      </c>
      <c r="S8743" s="9">
        <v>4</v>
      </c>
      <c r="U8743" s="9" t="s">
        <v>221</v>
      </c>
      <c r="W8743" s="9">
        <v>5</v>
      </c>
      <c r="X8743" s="9">
        <f>INDEX(SLA_Policy!$D$2:$D$5,MATCH(F8743,SLA_Policy!$A$2:$A$5,0))</f>
        <v>120</v>
      </c>
      <c r="Y8743" s="9" t="str">
        <f>IF(E8743="Cancelled","Excluded",IF(D8743="",IF((SLA_Policy!$B$8-B8743)*24&gt;X8743,"Open - Breached","Open - On Track"),IF((D8743-B8743)*24&lt;=X8743,"Met","Breached")))</f>
        <v>Met</v>
      </c>
    </row>
    <row r="8744" spans="1:25" x14ac:dyDescent="0.25">
      <c r="A8744" s="9" t="s">
        <v>13041</v>
      </c>
      <c r="B8744" s="23">
        <v>46170.629861111098</v>
      </c>
      <c r="C8744" s="23">
        <v>46170.6472222222</v>
      </c>
      <c r="D8744" s="23">
        <v>46171.411111111098</v>
      </c>
      <c r="E8744" s="9" t="s">
        <v>212</v>
      </c>
      <c r="F8744" s="9" t="s">
        <v>188</v>
      </c>
      <c r="G8744" s="9" t="s">
        <v>213</v>
      </c>
      <c r="H8744" s="9" t="s">
        <v>163</v>
      </c>
      <c r="I8744" s="9" t="s">
        <v>405</v>
      </c>
      <c r="J8744" s="9" t="s">
        <v>1052</v>
      </c>
      <c r="K8744" s="9" t="s">
        <v>215</v>
      </c>
      <c r="L8744" s="9" t="s">
        <v>270</v>
      </c>
      <c r="M8744" s="9" t="s">
        <v>3955</v>
      </c>
      <c r="N8744" s="9" t="s">
        <v>196</v>
      </c>
      <c r="O8744" s="9" t="s">
        <v>176</v>
      </c>
      <c r="P8744" s="9" t="s">
        <v>330</v>
      </c>
      <c r="Q8744" s="9" t="s">
        <v>219</v>
      </c>
      <c r="R8744" s="9">
        <v>0</v>
      </c>
      <c r="S8744" s="9">
        <v>14</v>
      </c>
      <c r="U8744" s="9" t="s">
        <v>230</v>
      </c>
      <c r="W8744" s="9">
        <v>5</v>
      </c>
      <c r="X8744" s="9">
        <f>INDEX(SLA_Policy!$D$2:$D$5,MATCH(F8744,SLA_Policy!$A$2:$A$5,0))</f>
        <v>72</v>
      </c>
      <c r="Y8744" s="9" t="str">
        <f>IF(E8744="Cancelled","Excluded",IF(D8744="",IF((SLA_Policy!$B$8-B8744)*24&gt;X8744,"Open - Breached","Open - On Track"),IF((D8744-B8744)*24&lt;=X8744,"Met","Breached")))</f>
        <v>Met</v>
      </c>
    </row>
    <row r="8745" spans="1:25" x14ac:dyDescent="0.25">
      <c r="A8745" s="9" t="s">
        <v>13042</v>
      </c>
      <c r="B8745" s="23">
        <v>46170.630555555603</v>
      </c>
      <c r="C8745" s="23">
        <v>46170.65</v>
      </c>
      <c r="D8745" s="23">
        <v>46171.409027777801</v>
      </c>
      <c r="E8745" s="9" t="s">
        <v>212</v>
      </c>
      <c r="F8745" s="9" t="s">
        <v>188</v>
      </c>
      <c r="G8745" s="9" t="s">
        <v>213</v>
      </c>
      <c r="H8745" s="9" t="s">
        <v>164</v>
      </c>
      <c r="I8745" s="9" t="s">
        <v>339</v>
      </c>
      <c r="J8745" s="9" t="s">
        <v>866</v>
      </c>
      <c r="K8745" s="9" t="s">
        <v>262</v>
      </c>
      <c r="L8745" s="9" t="s">
        <v>104</v>
      </c>
      <c r="M8745" s="9" t="s">
        <v>4007</v>
      </c>
      <c r="N8745" s="9" t="s">
        <v>196</v>
      </c>
      <c r="O8745" s="9" t="s">
        <v>116</v>
      </c>
      <c r="P8745" s="9" t="s">
        <v>551</v>
      </c>
      <c r="Q8745" s="9" t="s">
        <v>219</v>
      </c>
      <c r="R8745" s="9">
        <v>0</v>
      </c>
      <c r="S8745" s="9">
        <v>11</v>
      </c>
      <c r="T8745" s="9" t="s">
        <v>464</v>
      </c>
      <c r="U8745" s="9" t="s">
        <v>376</v>
      </c>
      <c r="X8745" s="9">
        <f>INDEX(SLA_Policy!$D$2:$D$5,MATCH(F8745,SLA_Policy!$A$2:$A$5,0))</f>
        <v>72</v>
      </c>
      <c r="Y8745" s="9" t="str">
        <f>IF(E8745="Cancelled","Excluded",IF(D8745="",IF((SLA_Policy!$B$8-B8745)*24&gt;X8745,"Open - Breached","Open - On Track"),IF((D8745-B8745)*24&lt;=X8745,"Met","Breached")))</f>
        <v>Met</v>
      </c>
    </row>
    <row r="8746" spans="1:25" x14ac:dyDescent="0.25">
      <c r="A8746" s="9" t="s">
        <v>13043</v>
      </c>
      <c r="B8746" s="23">
        <v>46170.631944444503</v>
      </c>
      <c r="C8746" s="23">
        <v>46170.638888888898</v>
      </c>
      <c r="D8746" s="23">
        <v>46171.382638888899</v>
      </c>
      <c r="E8746" s="9" t="s">
        <v>212</v>
      </c>
      <c r="F8746" s="9" t="s">
        <v>188</v>
      </c>
      <c r="G8746" s="9" t="s">
        <v>236</v>
      </c>
      <c r="H8746" s="9" t="s">
        <v>161</v>
      </c>
      <c r="I8746" s="9" t="s">
        <v>237</v>
      </c>
      <c r="J8746" s="9" t="s">
        <v>6593</v>
      </c>
      <c r="K8746" s="9" t="s">
        <v>262</v>
      </c>
      <c r="L8746" s="9" t="s">
        <v>371</v>
      </c>
      <c r="M8746" s="9" t="s">
        <v>4214</v>
      </c>
      <c r="N8746" s="9" t="s">
        <v>199</v>
      </c>
      <c r="O8746" s="9" t="s">
        <v>177</v>
      </c>
      <c r="P8746" s="9" t="s">
        <v>457</v>
      </c>
      <c r="Q8746" s="9" t="s">
        <v>219</v>
      </c>
      <c r="R8746" s="9">
        <v>0</v>
      </c>
      <c r="S8746" s="9">
        <v>15</v>
      </c>
      <c r="U8746" s="9" t="s">
        <v>242</v>
      </c>
      <c r="W8746" s="9">
        <v>4</v>
      </c>
      <c r="X8746" s="9">
        <f>INDEX(SLA_Policy!$D$2:$D$5,MATCH(F8746,SLA_Policy!$A$2:$A$5,0))</f>
        <v>72</v>
      </c>
      <c r="Y8746" s="9" t="str">
        <f>IF(E8746="Cancelled","Excluded",IF(D8746="",IF((SLA_Policy!$B$8-B8746)*24&gt;X8746,"Open - Breached","Open - On Track"),IF((D8746-B8746)*24&lt;=X8746,"Met","Breached")))</f>
        <v>Met</v>
      </c>
    </row>
    <row r="8747" spans="1:25" x14ac:dyDescent="0.25">
      <c r="A8747" s="9" t="s">
        <v>13044</v>
      </c>
      <c r="B8747" s="23">
        <v>46170.681944444397</v>
      </c>
      <c r="C8747" s="23">
        <v>46170.7902777778</v>
      </c>
      <c r="D8747" s="23">
        <v>46174.395138888904</v>
      </c>
      <c r="E8747" s="9" t="s">
        <v>212</v>
      </c>
      <c r="F8747" s="9" t="s">
        <v>188</v>
      </c>
      <c r="G8747" s="9" t="s">
        <v>213</v>
      </c>
      <c r="H8747" s="9" t="s">
        <v>163</v>
      </c>
      <c r="I8747" s="9" t="s">
        <v>250</v>
      </c>
      <c r="J8747" s="9" t="s">
        <v>10009</v>
      </c>
      <c r="K8747" s="9" t="s">
        <v>246</v>
      </c>
      <c r="L8747" s="9" t="s">
        <v>216</v>
      </c>
      <c r="M8747" s="9" t="s">
        <v>2532</v>
      </c>
      <c r="N8747" s="9" t="s">
        <v>196</v>
      </c>
      <c r="O8747" s="9" t="s">
        <v>176</v>
      </c>
      <c r="P8747" s="9" t="s">
        <v>1159</v>
      </c>
      <c r="Q8747" s="9" t="s">
        <v>219</v>
      </c>
      <c r="R8747" s="9">
        <v>0</v>
      </c>
      <c r="S8747" s="9">
        <v>9</v>
      </c>
      <c r="T8747" s="9" t="s">
        <v>136</v>
      </c>
      <c r="U8747" s="9" t="s">
        <v>230</v>
      </c>
      <c r="X8747" s="9">
        <f>INDEX(SLA_Policy!$D$2:$D$5,MATCH(F8747,SLA_Policy!$A$2:$A$5,0))</f>
        <v>72</v>
      </c>
      <c r="Y8747" s="9" t="str">
        <f>IF(E8747="Cancelled","Excluded",IF(D8747="",IF((SLA_Policy!$B$8-B8747)*24&gt;X8747,"Open - Breached","Open - On Track"),IF((D8747-B8747)*24&lt;=X8747,"Met","Breached")))</f>
        <v>Breached</v>
      </c>
    </row>
    <row r="8748" spans="1:25" x14ac:dyDescent="0.25">
      <c r="A8748" s="9" t="s">
        <v>13045</v>
      </c>
      <c r="B8748" s="23">
        <v>46170.6875</v>
      </c>
      <c r="C8748" s="23">
        <v>46170.693749999999</v>
      </c>
      <c r="D8748" s="23">
        <v>46171.498611111099</v>
      </c>
      <c r="E8748" s="9" t="s">
        <v>212</v>
      </c>
      <c r="F8748" s="9" t="s">
        <v>188</v>
      </c>
      <c r="G8748" s="9" t="s">
        <v>213</v>
      </c>
      <c r="H8748" s="9" t="s">
        <v>88</v>
      </c>
      <c r="I8748" s="9" t="s">
        <v>92</v>
      </c>
      <c r="J8748" s="9" t="s">
        <v>7055</v>
      </c>
      <c r="K8748" s="9" t="s">
        <v>239</v>
      </c>
      <c r="L8748" s="9" t="s">
        <v>104</v>
      </c>
      <c r="M8748" s="9" t="s">
        <v>2559</v>
      </c>
      <c r="N8748" s="9" t="s">
        <v>199</v>
      </c>
      <c r="O8748" s="9" t="s">
        <v>178</v>
      </c>
      <c r="P8748" s="9" t="s">
        <v>427</v>
      </c>
      <c r="Q8748" s="9" t="s">
        <v>219</v>
      </c>
      <c r="R8748" s="9">
        <v>0</v>
      </c>
      <c r="S8748" s="9">
        <v>26</v>
      </c>
      <c r="T8748" s="9" t="s">
        <v>136</v>
      </c>
      <c r="U8748" s="9" t="s">
        <v>661</v>
      </c>
      <c r="X8748" s="9">
        <f>INDEX(SLA_Policy!$D$2:$D$5,MATCH(F8748,SLA_Policy!$A$2:$A$5,0))</f>
        <v>72</v>
      </c>
      <c r="Y8748" s="9" t="str">
        <f>IF(E8748="Cancelled","Excluded",IF(D8748="",IF((SLA_Policy!$B$8-B8748)*24&gt;X8748,"Open - Breached","Open - On Track"),IF((D8748-B8748)*24&lt;=X8748,"Met","Breached")))</f>
        <v>Met</v>
      </c>
    </row>
    <row r="8749" spans="1:25" x14ac:dyDescent="0.25">
      <c r="A8749" s="9" t="s">
        <v>13046</v>
      </c>
      <c r="B8749" s="23">
        <v>46170.689583333296</v>
      </c>
      <c r="C8749" s="23">
        <v>46170.743055555598</v>
      </c>
      <c r="D8749" s="23">
        <v>46174.384722222203</v>
      </c>
      <c r="E8749" s="9" t="s">
        <v>212</v>
      </c>
      <c r="F8749" s="9" t="s">
        <v>189</v>
      </c>
      <c r="G8749" s="9" t="s">
        <v>236</v>
      </c>
      <c r="H8749" s="9" t="s">
        <v>163</v>
      </c>
      <c r="I8749" s="9" t="s">
        <v>315</v>
      </c>
      <c r="J8749" s="9" t="s">
        <v>585</v>
      </c>
      <c r="K8749" s="9" t="s">
        <v>303</v>
      </c>
      <c r="L8749" s="9" t="s">
        <v>216</v>
      </c>
      <c r="M8749" s="9" t="s">
        <v>6002</v>
      </c>
      <c r="N8749" s="9" t="s">
        <v>197</v>
      </c>
      <c r="O8749" s="9" t="s">
        <v>176</v>
      </c>
      <c r="P8749" s="9" t="s">
        <v>253</v>
      </c>
      <c r="Q8749" s="9" t="s">
        <v>219</v>
      </c>
      <c r="R8749" s="9">
        <v>0</v>
      </c>
      <c r="S8749" s="9">
        <v>134</v>
      </c>
      <c r="T8749" s="9" t="s">
        <v>220</v>
      </c>
      <c r="U8749" s="9" t="s">
        <v>242</v>
      </c>
      <c r="X8749" s="9">
        <f>INDEX(SLA_Policy!$D$2:$D$5,MATCH(F8749,SLA_Policy!$A$2:$A$5,0))</f>
        <v>120</v>
      </c>
      <c r="Y8749" s="9" t="str">
        <f>IF(E8749="Cancelled","Excluded",IF(D8749="",IF((SLA_Policy!$B$8-B8749)*24&gt;X8749,"Open - Breached","Open - On Track"),IF((D8749-B8749)*24&lt;=X8749,"Met","Breached")))</f>
        <v>Met</v>
      </c>
    </row>
    <row r="8750" spans="1:25" x14ac:dyDescent="0.25">
      <c r="A8750" s="9" t="s">
        <v>13047</v>
      </c>
      <c r="B8750" s="23">
        <v>46170.704861111102</v>
      </c>
      <c r="C8750" s="23">
        <v>46170.707638888904</v>
      </c>
      <c r="D8750" s="23">
        <v>46170.861111111102</v>
      </c>
      <c r="E8750" s="9" t="s">
        <v>212</v>
      </c>
      <c r="F8750" s="9" t="s">
        <v>187</v>
      </c>
      <c r="G8750" s="9" t="s">
        <v>213</v>
      </c>
      <c r="H8750" s="9" t="s">
        <v>163</v>
      </c>
      <c r="I8750" s="9" t="s">
        <v>223</v>
      </c>
      <c r="J8750" s="9" t="s">
        <v>324</v>
      </c>
      <c r="K8750" s="9" t="s">
        <v>246</v>
      </c>
      <c r="L8750" s="9" t="s">
        <v>282</v>
      </c>
      <c r="M8750" s="9" t="s">
        <v>5050</v>
      </c>
      <c r="N8750" s="9" t="s">
        <v>198</v>
      </c>
      <c r="O8750" s="9" t="s">
        <v>176</v>
      </c>
      <c r="P8750" s="9" t="s">
        <v>419</v>
      </c>
      <c r="Q8750" s="9" t="s">
        <v>273</v>
      </c>
      <c r="R8750" s="9">
        <v>0</v>
      </c>
      <c r="S8750" s="9">
        <v>60</v>
      </c>
      <c r="T8750" s="9" t="s">
        <v>136</v>
      </c>
      <c r="U8750" s="9" t="s">
        <v>230</v>
      </c>
      <c r="X8750" s="9">
        <f>INDEX(SLA_Policy!$D$2:$D$5,MATCH(F8750,SLA_Policy!$A$2:$A$5,0))</f>
        <v>8</v>
      </c>
      <c r="Y8750" s="9" t="str">
        <f>IF(E8750="Cancelled","Excluded",IF(D8750="",IF((SLA_Policy!$B$8-B8750)*24&gt;X8750,"Open - Breached","Open - On Track"),IF((D8750-B8750)*24&lt;=X8750,"Met","Breached")))</f>
        <v>Met</v>
      </c>
    </row>
    <row r="8751" spans="1:25" x14ac:dyDescent="0.25">
      <c r="A8751" s="9" t="s">
        <v>13048</v>
      </c>
      <c r="B8751" s="23">
        <v>46170.709027777797</v>
      </c>
      <c r="C8751" s="23">
        <v>46170.711805555598</v>
      </c>
      <c r="D8751" s="23">
        <v>46171.331944444399</v>
      </c>
      <c r="E8751" s="9" t="s">
        <v>212</v>
      </c>
      <c r="F8751" s="9" t="s">
        <v>188</v>
      </c>
      <c r="G8751" s="9" t="s">
        <v>213</v>
      </c>
      <c r="H8751" s="9" t="s">
        <v>162</v>
      </c>
      <c r="I8751" s="9" t="s">
        <v>244</v>
      </c>
      <c r="J8751" s="9" t="s">
        <v>970</v>
      </c>
      <c r="K8751" s="9" t="s">
        <v>225</v>
      </c>
      <c r="L8751" s="9" t="s">
        <v>371</v>
      </c>
      <c r="M8751" s="9" t="s">
        <v>4629</v>
      </c>
      <c r="N8751" s="9" t="s">
        <v>199</v>
      </c>
      <c r="O8751" s="9" t="s">
        <v>116</v>
      </c>
      <c r="P8751" s="9" t="s">
        <v>551</v>
      </c>
      <c r="Q8751" s="9" t="s">
        <v>219</v>
      </c>
      <c r="R8751" s="9">
        <v>0</v>
      </c>
      <c r="S8751" s="9">
        <v>20</v>
      </c>
      <c r="U8751" s="9" t="s">
        <v>376</v>
      </c>
      <c r="X8751" s="9">
        <f>INDEX(SLA_Policy!$D$2:$D$5,MATCH(F8751,SLA_Policy!$A$2:$A$5,0))</f>
        <v>72</v>
      </c>
      <c r="Y8751" s="9" t="str">
        <f>IF(E8751="Cancelled","Excluded",IF(D8751="",IF((SLA_Policy!$B$8-B8751)*24&gt;X8751,"Open - Breached","Open - On Track"),IF((D8751-B8751)*24&lt;=X8751,"Met","Breached")))</f>
        <v>Met</v>
      </c>
    </row>
    <row r="8752" spans="1:25" x14ac:dyDescent="0.25">
      <c r="A8752" s="9" t="s">
        <v>13049</v>
      </c>
      <c r="B8752" s="23">
        <v>46170.724305555603</v>
      </c>
      <c r="C8752" s="23">
        <v>46170.737500000003</v>
      </c>
      <c r="D8752" s="23">
        <v>46174.3659722222</v>
      </c>
      <c r="E8752" s="9" t="s">
        <v>212</v>
      </c>
      <c r="F8752" s="9" t="s">
        <v>188</v>
      </c>
      <c r="G8752" s="9" t="s">
        <v>236</v>
      </c>
      <c r="H8752" s="9" t="s">
        <v>161</v>
      </c>
      <c r="I8752" s="9" t="s">
        <v>237</v>
      </c>
      <c r="J8752" s="9" t="s">
        <v>4218</v>
      </c>
      <c r="K8752" s="9" t="s">
        <v>246</v>
      </c>
      <c r="L8752" s="9" t="s">
        <v>371</v>
      </c>
      <c r="M8752" s="9" t="s">
        <v>8569</v>
      </c>
      <c r="N8752" s="9" t="s">
        <v>196</v>
      </c>
      <c r="O8752" s="9" t="s">
        <v>177</v>
      </c>
      <c r="P8752" s="9" t="s">
        <v>241</v>
      </c>
      <c r="Q8752" s="9" t="s">
        <v>273</v>
      </c>
      <c r="R8752" s="9">
        <v>1</v>
      </c>
      <c r="S8752" s="9">
        <v>21</v>
      </c>
      <c r="U8752" s="9" t="s">
        <v>242</v>
      </c>
      <c r="X8752" s="9">
        <f>INDEX(SLA_Policy!$D$2:$D$5,MATCH(F8752,SLA_Policy!$A$2:$A$5,0))</f>
        <v>72</v>
      </c>
      <c r="Y8752" s="9" t="str">
        <f>IF(E8752="Cancelled","Excluded",IF(D8752="",IF((SLA_Policy!$B$8-B8752)*24&gt;X8752,"Open - Breached","Open - On Track"),IF((D8752-B8752)*24&lt;=X8752,"Met","Breached")))</f>
        <v>Breached</v>
      </c>
    </row>
    <row r="8753" spans="1:25" x14ac:dyDescent="0.25">
      <c r="A8753" s="9" t="s">
        <v>13050</v>
      </c>
      <c r="B8753" s="23">
        <v>46170.809722222199</v>
      </c>
      <c r="C8753" s="23">
        <v>46171.370833333298</v>
      </c>
      <c r="D8753" s="23">
        <v>46171.400694444397</v>
      </c>
      <c r="E8753" s="9" t="s">
        <v>212</v>
      </c>
      <c r="F8753" s="9" t="s">
        <v>189</v>
      </c>
      <c r="G8753" s="9" t="s">
        <v>213</v>
      </c>
      <c r="H8753" s="9" t="s">
        <v>162</v>
      </c>
      <c r="I8753" s="9" t="s">
        <v>244</v>
      </c>
      <c r="J8753" s="9" t="s">
        <v>561</v>
      </c>
      <c r="K8753" s="9" t="s">
        <v>239</v>
      </c>
      <c r="L8753" s="9" t="s">
        <v>311</v>
      </c>
      <c r="M8753" s="9" t="s">
        <v>1087</v>
      </c>
      <c r="N8753" s="9" t="s">
        <v>197</v>
      </c>
      <c r="O8753" s="9" t="s">
        <v>179</v>
      </c>
      <c r="P8753" s="9" t="s">
        <v>337</v>
      </c>
      <c r="Q8753" s="9" t="s">
        <v>273</v>
      </c>
      <c r="R8753" s="9">
        <v>0</v>
      </c>
      <c r="S8753" s="9">
        <v>41</v>
      </c>
      <c r="U8753" s="9" t="s">
        <v>266</v>
      </c>
      <c r="W8753" s="9">
        <v>5</v>
      </c>
      <c r="X8753" s="9">
        <f>INDEX(SLA_Policy!$D$2:$D$5,MATCH(F8753,SLA_Policy!$A$2:$A$5,0))</f>
        <v>120</v>
      </c>
      <c r="Y8753" s="9" t="str">
        <f>IF(E8753="Cancelled","Excluded",IF(D8753="",IF((SLA_Policy!$B$8-B8753)*24&gt;X8753,"Open - Breached","Open - On Track"),IF((D8753-B8753)*24&lt;=X8753,"Met","Breached")))</f>
        <v>Met</v>
      </c>
    </row>
    <row r="8754" spans="1:25" x14ac:dyDescent="0.25">
      <c r="A8754" s="9" t="s">
        <v>13051</v>
      </c>
      <c r="B8754" s="23">
        <v>46171.3305555556</v>
      </c>
      <c r="C8754" s="23">
        <v>46171.370833333298</v>
      </c>
      <c r="D8754" s="23">
        <v>46174.361111111102</v>
      </c>
      <c r="E8754" s="9" t="s">
        <v>212</v>
      </c>
      <c r="F8754" s="9" t="s">
        <v>189</v>
      </c>
      <c r="G8754" s="9" t="s">
        <v>213</v>
      </c>
      <c r="H8754" s="9" t="s">
        <v>164</v>
      </c>
      <c r="I8754" s="9" t="s">
        <v>339</v>
      </c>
      <c r="J8754" s="9" t="s">
        <v>340</v>
      </c>
      <c r="K8754" s="9" t="s">
        <v>215</v>
      </c>
      <c r="L8754" s="9" t="s">
        <v>282</v>
      </c>
      <c r="M8754" s="9" t="s">
        <v>2718</v>
      </c>
      <c r="N8754" s="9" t="s">
        <v>199</v>
      </c>
      <c r="O8754" s="9" t="s">
        <v>180</v>
      </c>
      <c r="P8754" s="9" t="s">
        <v>368</v>
      </c>
      <c r="Q8754" s="9" t="s">
        <v>219</v>
      </c>
      <c r="R8754" s="9">
        <v>0</v>
      </c>
      <c r="S8754" s="9">
        <v>35</v>
      </c>
      <c r="T8754" s="9" t="s">
        <v>343</v>
      </c>
      <c r="U8754" s="9" t="s">
        <v>290</v>
      </c>
      <c r="X8754" s="9">
        <f>INDEX(SLA_Policy!$D$2:$D$5,MATCH(F8754,SLA_Policy!$A$2:$A$5,0))</f>
        <v>120</v>
      </c>
      <c r="Y8754" s="9" t="str">
        <f>IF(E8754="Cancelled","Excluded",IF(D8754="",IF((SLA_Policy!$B$8-B8754)*24&gt;X8754,"Open - Breached","Open - On Track"),IF((D8754-B8754)*24&lt;=X8754,"Met","Breached")))</f>
        <v>Met</v>
      </c>
    </row>
    <row r="8755" spans="1:25" x14ac:dyDescent="0.25">
      <c r="A8755" s="9" t="s">
        <v>13052</v>
      </c>
      <c r="B8755" s="23">
        <v>46171.331944444399</v>
      </c>
      <c r="C8755" s="23">
        <v>46171.347916666702</v>
      </c>
      <c r="D8755" s="23">
        <v>46174.336111111101</v>
      </c>
      <c r="E8755" s="9" t="s">
        <v>212</v>
      </c>
      <c r="F8755" s="9" t="s">
        <v>189</v>
      </c>
      <c r="G8755" s="9" t="s">
        <v>213</v>
      </c>
      <c r="H8755" s="9" t="s">
        <v>161</v>
      </c>
      <c r="I8755" s="9" t="s">
        <v>297</v>
      </c>
      <c r="J8755" s="9" t="s">
        <v>540</v>
      </c>
      <c r="K8755" s="9" t="s">
        <v>246</v>
      </c>
      <c r="L8755" s="9" t="s">
        <v>104</v>
      </c>
      <c r="M8755" s="9" t="s">
        <v>3296</v>
      </c>
      <c r="N8755" s="9" t="s">
        <v>198</v>
      </c>
      <c r="O8755" s="9" t="s">
        <v>177</v>
      </c>
      <c r="P8755" s="9" t="s">
        <v>300</v>
      </c>
      <c r="Q8755" s="9" t="s">
        <v>219</v>
      </c>
      <c r="R8755" s="9">
        <v>0</v>
      </c>
      <c r="S8755" s="9">
        <v>19</v>
      </c>
      <c r="U8755" s="9" t="s">
        <v>290</v>
      </c>
      <c r="W8755" s="9">
        <v>4</v>
      </c>
      <c r="X8755" s="9">
        <f>INDEX(SLA_Policy!$D$2:$D$5,MATCH(F8755,SLA_Policy!$A$2:$A$5,0))</f>
        <v>120</v>
      </c>
      <c r="Y8755" s="9" t="str">
        <f>IF(E8755="Cancelled","Excluded",IF(D8755="",IF((SLA_Policy!$B$8-B8755)*24&gt;X8755,"Open - Breached","Open - On Track"),IF((D8755-B8755)*24&lt;=X8755,"Met","Breached")))</f>
        <v>Met</v>
      </c>
    </row>
    <row r="8756" spans="1:25" x14ac:dyDescent="0.25">
      <c r="A8756" s="9" t="s">
        <v>13053</v>
      </c>
      <c r="B8756" s="23">
        <v>46171.3527777778</v>
      </c>
      <c r="C8756" s="23">
        <v>46171.372222222199</v>
      </c>
      <c r="D8756" s="23">
        <v>46171.476388888899</v>
      </c>
      <c r="E8756" s="9" t="s">
        <v>212</v>
      </c>
      <c r="F8756" s="9" t="s">
        <v>189</v>
      </c>
      <c r="G8756" s="9" t="s">
        <v>236</v>
      </c>
      <c r="H8756" s="9" t="s">
        <v>162</v>
      </c>
      <c r="I8756" s="9" t="s">
        <v>280</v>
      </c>
      <c r="J8756" s="9" t="s">
        <v>2971</v>
      </c>
      <c r="K8756" s="9" t="s">
        <v>239</v>
      </c>
      <c r="L8756" s="9" t="s">
        <v>104</v>
      </c>
      <c r="M8756" s="9" t="s">
        <v>8339</v>
      </c>
      <c r="N8756" s="9" t="s">
        <v>199</v>
      </c>
      <c r="O8756" s="9" t="s">
        <v>179</v>
      </c>
      <c r="P8756" s="9" t="s">
        <v>264</v>
      </c>
      <c r="Q8756" s="9" t="s">
        <v>219</v>
      </c>
      <c r="R8756" s="9">
        <v>0</v>
      </c>
      <c r="S8756" s="9">
        <v>23</v>
      </c>
      <c r="U8756" s="9" t="s">
        <v>242</v>
      </c>
      <c r="W8756" s="9">
        <v>5</v>
      </c>
      <c r="X8756" s="9">
        <f>INDEX(SLA_Policy!$D$2:$D$5,MATCH(F8756,SLA_Policy!$A$2:$A$5,0))</f>
        <v>120</v>
      </c>
      <c r="Y8756" s="9" t="str">
        <f>IF(E8756="Cancelled","Excluded",IF(D8756="",IF((SLA_Policy!$B$8-B8756)*24&gt;X8756,"Open - Breached","Open - On Track"),IF((D8756-B8756)*24&lt;=X8756,"Met","Breached")))</f>
        <v>Met</v>
      </c>
    </row>
    <row r="8757" spans="1:25" x14ac:dyDescent="0.25">
      <c r="A8757" s="9" t="s">
        <v>13054</v>
      </c>
      <c r="B8757" s="23">
        <v>46171.367361111101</v>
      </c>
      <c r="C8757" s="23">
        <v>46171.423611111102</v>
      </c>
      <c r="D8757" s="23">
        <v>46174.375</v>
      </c>
      <c r="E8757" s="9" t="s">
        <v>212</v>
      </c>
      <c r="F8757" s="9" t="s">
        <v>188</v>
      </c>
      <c r="G8757" s="9" t="s">
        <v>236</v>
      </c>
      <c r="H8757" s="9" t="s">
        <v>167</v>
      </c>
      <c r="I8757" s="9" t="s">
        <v>255</v>
      </c>
      <c r="J8757" s="9" t="s">
        <v>13055</v>
      </c>
      <c r="K8757" s="9" t="s">
        <v>215</v>
      </c>
      <c r="L8757" s="9" t="s">
        <v>311</v>
      </c>
      <c r="M8757" s="9" t="s">
        <v>4708</v>
      </c>
      <c r="N8757" s="9" t="s">
        <v>196</v>
      </c>
      <c r="O8757" s="9" t="s">
        <v>180</v>
      </c>
      <c r="P8757" s="9" t="s">
        <v>318</v>
      </c>
      <c r="Q8757" s="9" t="s">
        <v>219</v>
      </c>
      <c r="R8757" s="9">
        <v>0</v>
      </c>
      <c r="S8757" s="9">
        <v>16</v>
      </c>
      <c r="U8757" s="9" t="s">
        <v>242</v>
      </c>
      <c r="X8757" s="9">
        <f>INDEX(SLA_Policy!$D$2:$D$5,MATCH(F8757,SLA_Policy!$A$2:$A$5,0))</f>
        <v>72</v>
      </c>
      <c r="Y8757" s="9" t="str">
        <f>IF(E8757="Cancelled","Excluded",IF(D8757="",IF((SLA_Policy!$B$8-B8757)*24&gt;X8757,"Open - Breached","Open - On Track"),IF((D8757-B8757)*24&lt;=X8757,"Met","Breached")))</f>
        <v>Breached</v>
      </c>
    </row>
    <row r="8758" spans="1:25" x14ac:dyDescent="0.25">
      <c r="A8758" s="9" t="s">
        <v>13056</v>
      </c>
      <c r="B8758" s="23">
        <v>46171.396527777797</v>
      </c>
      <c r="C8758" s="23">
        <v>46171.397916666698</v>
      </c>
      <c r="D8758" s="23">
        <v>46175.338888888902</v>
      </c>
      <c r="E8758" s="9" t="s">
        <v>212</v>
      </c>
      <c r="F8758" s="9" t="s">
        <v>189</v>
      </c>
      <c r="G8758" s="9" t="s">
        <v>213</v>
      </c>
      <c r="H8758" s="9" t="s">
        <v>167</v>
      </c>
      <c r="I8758" s="9" t="s">
        <v>536</v>
      </c>
      <c r="J8758" s="9" t="s">
        <v>7487</v>
      </c>
      <c r="K8758" s="9" t="s">
        <v>225</v>
      </c>
      <c r="L8758" s="9" t="s">
        <v>311</v>
      </c>
      <c r="M8758" s="9" t="s">
        <v>4473</v>
      </c>
      <c r="N8758" s="9" t="s">
        <v>198</v>
      </c>
      <c r="O8758" s="9" t="s">
        <v>180</v>
      </c>
      <c r="P8758" s="9" t="s">
        <v>278</v>
      </c>
      <c r="Q8758" s="9" t="s">
        <v>219</v>
      </c>
      <c r="R8758" s="9">
        <v>0</v>
      </c>
      <c r="S8758" s="9">
        <v>61</v>
      </c>
      <c r="T8758" s="9" t="s">
        <v>136</v>
      </c>
      <c r="U8758" s="9" t="s">
        <v>248</v>
      </c>
      <c r="W8758" s="9">
        <v>4</v>
      </c>
      <c r="X8758" s="9">
        <f>INDEX(SLA_Policy!$D$2:$D$5,MATCH(F8758,SLA_Policy!$A$2:$A$5,0))</f>
        <v>120</v>
      </c>
      <c r="Y8758" s="9" t="str">
        <f>IF(E8758="Cancelled","Excluded",IF(D8758="",IF((SLA_Policy!$B$8-B8758)*24&gt;X8758,"Open - Breached","Open - On Track"),IF((D8758-B8758)*24&lt;=X8758,"Met","Breached")))</f>
        <v>Met</v>
      </c>
    </row>
    <row r="8759" spans="1:25" x14ac:dyDescent="0.25">
      <c r="A8759" s="9" t="s">
        <v>13057</v>
      </c>
      <c r="B8759" s="23">
        <v>46171.418055555601</v>
      </c>
      <c r="C8759" s="23">
        <v>46171.436805555597</v>
      </c>
      <c r="D8759" s="23">
        <v>46171.720138888901</v>
      </c>
      <c r="E8759" s="9" t="s">
        <v>212</v>
      </c>
      <c r="F8759" s="9" t="s">
        <v>188</v>
      </c>
      <c r="G8759" s="9" t="s">
        <v>213</v>
      </c>
      <c r="H8759" s="9" t="s">
        <v>88</v>
      </c>
      <c r="I8759" s="9" t="s">
        <v>268</v>
      </c>
      <c r="J8759" s="9" t="s">
        <v>2973</v>
      </c>
      <c r="K8759" s="9" t="s">
        <v>225</v>
      </c>
      <c r="L8759" s="9" t="s">
        <v>216</v>
      </c>
      <c r="M8759" s="9" t="s">
        <v>8965</v>
      </c>
      <c r="N8759" s="9" t="s">
        <v>196</v>
      </c>
      <c r="O8759" s="9" t="s">
        <v>178</v>
      </c>
      <c r="P8759" s="9" t="s">
        <v>321</v>
      </c>
      <c r="Q8759" s="9" t="s">
        <v>219</v>
      </c>
      <c r="R8759" s="9">
        <v>0</v>
      </c>
      <c r="S8759" s="9">
        <v>22</v>
      </c>
      <c r="T8759" s="9" t="s">
        <v>220</v>
      </c>
      <c r="U8759" s="9" t="s">
        <v>266</v>
      </c>
      <c r="W8759" s="9">
        <v>5</v>
      </c>
      <c r="X8759" s="9">
        <f>INDEX(SLA_Policy!$D$2:$D$5,MATCH(F8759,SLA_Policy!$A$2:$A$5,0))</f>
        <v>72</v>
      </c>
      <c r="Y8759" s="9" t="str">
        <f>IF(E8759="Cancelled","Excluded",IF(D8759="",IF((SLA_Policy!$B$8-B8759)*24&gt;X8759,"Open - Breached","Open - On Track"),IF((D8759-B8759)*24&lt;=X8759,"Met","Breached")))</f>
        <v>Met</v>
      </c>
    </row>
    <row r="8760" spans="1:25" x14ac:dyDescent="0.25">
      <c r="A8760" s="9" t="s">
        <v>13058</v>
      </c>
      <c r="B8760" s="23">
        <v>46171.420833333301</v>
      </c>
      <c r="C8760" s="23">
        <v>46171.421527777798</v>
      </c>
      <c r="D8760" s="23">
        <v>46171.507638888899</v>
      </c>
      <c r="E8760" s="9" t="s">
        <v>212</v>
      </c>
      <c r="F8760" s="9" t="s">
        <v>187</v>
      </c>
      <c r="G8760" s="9" t="s">
        <v>213</v>
      </c>
      <c r="H8760" s="9" t="s">
        <v>88</v>
      </c>
      <c r="I8760" s="9" t="s">
        <v>268</v>
      </c>
      <c r="J8760" s="9" t="s">
        <v>796</v>
      </c>
      <c r="K8760" s="9" t="s">
        <v>215</v>
      </c>
      <c r="L8760" s="9" t="s">
        <v>307</v>
      </c>
      <c r="M8760" s="9" t="s">
        <v>3613</v>
      </c>
      <c r="N8760" s="9" t="s">
        <v>198</v>
      </c>
      <c r="O8760" s="9" t="s">
        <v>178</v>
      </c>
      <c r="P8760" s="9" t="s">
        <v>321</v>
      </c>
      <c r="Q8760" s="9" t="s">
        <v>273</v>
      </c>
      <c r="R8760" s="9">
        <v>1</v>
      </c>
      <c r="S8760" s="9">
        <v>46</v>
      </c>
      <c r="T8760" s="9" t="s">
        <v>136</v>
      </c>
      <c r="U8760" s="9" t="s">
        <v>290</v>
      </c>
      <c r="X8760" s="9">
        <f>INDEX(SLA_Policy!$D$2:$D$5,MATCH(F8760,SLA_Policy!$A$2:$A$5,0))</f>
        <v>8</v>
      </c>
      <c r="Y8760" s="9" t="str">
        <f>IF(E8760="Cancelled","Excluded",IF(D8760="",IF((SLA_Policy!$B$8-B8760)*24&gt;X8760,"Open - Breached","Open - On Track"),IF((D8760-B8760)*24&lt;=X8760,"Met","Breached")))</f>
        <v>Met</v>
      </c>
    </row>
    <row r="8761" spans="1:25" x14ac:dyDescent="0.25">
      <c r="A8761" s="9" t="s">
        <v>13059</v>
      </c>
      <c r="B8761" s="23">
        <v>46171.422222222202</v>
      </c>
      <c r="C8761" s="23">
        <v>46171.433333333298</v>
      </c>
      <c r="D8761" s="23">
        <v>46174.392361111102</v>
      </c>
      <c r="E8761" s="9" t="s">
        <v>212</v>
      </c>
      <c r="F8761" s="9" t="s">
        <v>188</v>
      </c>
      <c r="G8761" s="9" t="s">
        <v>213</v>
      </c>
      <c r="H8761" s="9" t="s">
        <v>167</v>
      </c>
      <c r="I8761" s="9" t="s">
        <v>362</v>
      </c>
      <c r="J8761" s="9" t="s">
        <v>13060</v>
      </c>
      <c r="K8761" s="9" t="s">
        <v>246</v>
      </c>
      <c r="L8761" s="9" t="s">
        <v>371</v>
      </c>
      <c r="M8761" s="9" t="s">
        <v>4806</v>
      </c>
      <c r="N8761" s="9" t="s">
        <v>198</v>
      </c>
      <c r="O8761" s="9" t="s">
        <v>176</v>
      </c>
      <c r="P8761" s="9" t="s">
        <v>570</v>
      </c>
      <c r="Q8761" s="9" t="s">
        <v>219</v>
      </c>
      <c r="R8761" s="9">
        <v>0</v>
      </c>
      <c r="S8761" s="9">
        <v>21</v>
      </c>
      <c r="U8761" s="9" t="s">
        <v>266</v>
      </c>
      <c r="W8761" s="9">
        <v>5</v>
      </c>
      <c r="X8761" s="9">
        <f>INDEX(SLA_Policy!$D$2:$D$5,MATCH(F8761,SLA_Policy!$A$2:$A$5,0))</f>
        <v>72</v>
      </c>
      <c r="Y8761" s="9" t="str">
        <f>IF(E8761="Cancelled","Excluded",IF(D8761="",IF((SLA_Policy!$B$8-B8761)*24&gt;X8761,"Open - Breached","Open - On Track"),IF((D8761-B8761)*24&lt;=X8761,"Met","Breached")))</f>
        <v>Met</v>
      </c>
    </row>
    <row r="8762" spans="1:25" x14ac:dyDescent="0.25">
      <c r="A8762" s="9" t="s">
        <v>13061</v>
      </c>
      <c r="B8762" s="23">
        <v>46171.430555555598</v>
      </c>
      <c r="C8762" s="23">
        <v>46171.431250000001</v>
      </c>
      <c r="D8762" s="23">
        <v>46171.5715277778</v>
      </c>
      <c r="E8762" s="9" t="s">
        <v>212</v>
      </c>
      <c r="F8762" s="9" t="s">
        <v>188</v>
      </c>
      <c r="G8762" s="9" t="s">
        <v>213</v>
      </c>
      <c r="H8762" s="9" t="s">
        <v>88</v>
      </c>
      <c r="I8762" s="9" t="s">
        <v>92</v>
      </c>
      <c r="J8762" s="9" t="s">
        <v>214</v>
      </c>
      <c r="K8762" s="9" t="s">
        <v>246</v>
      </c>
      <c r="L8762" s="9" t="s">
        <v>226</v>
      </c>
      <c r="M8762" s="9" t="s">
        <v>890</v>
      </c>
      <c r="N8762" s="9" t="s">
        <v>198</v>
      </c>
      <c r="O8762" s="9" t="s">
        <v>178</v>
      </c>
      <c r="P8762" s="9" t="s">
        <v>360</v>
      </c>
      <c r="Q8762" s="9" t="s">
        <v>219</v>
      </c>
      <c r="R8762" s="9">
        <v>0</v>
      </c>
      <c r="S8762" s="9">
        <v>20</v>
      </c>
      <c r="T8762" s="9" t="s">
        <v>229</v>
      </c>
      <c r="U8762" s="9" t="s">
        <v>290</v>
      </c>
      <c r="X8762" s="9">
        <f>INDEX(SLA_Policy!$D$2:$D$5,MATCH(F8762,SLA_Policy!$A$2:$A$5,0))</f>
        <v>72</v>
      </c>
      <c r="Y8762" s="9" t="str">
        <f>IF(E8762="Cancelled","Excluded",IF(D8762="",IF((SLA_Policy!$B$8-B8762)*24&gt;X8762,"Open - Breached","Open - On Track"),IF((D8762-B8762)*24&lt;=X8762,"Met","Breached")))</f>
        <v>Met</v>
      </c>
    </row>
    <row r="8763" spans="1:25" x14ac:dyDescent="0.25">
      <c r="A8763" s="9" t="s">
        <v>13062</v>
      </c>
      <c r="B8763" s="23">
        <v>46171.436805555597</v>
      </c>
      <c r="C8763" s="23">
        <v>46171.470138888901</v>
      </c>
      <c r="D8763" s="23">
        <v>46171.667361111096</v>
      </c>
      <c r="E8763" s="9" t="s">
        <v>212</v>
      </c>
      <c r="F8763" s="9" t="s">
        <v>188</v>
      </c>
      <c r="G8763" s="9" t="s">
        <v>213</v>
      </c>
      <c r="H8763" s="9" t="s">
        <v>167</v>
      </c>
      <c r="I8763" s="9" t="s">
        <v>362</v>
      </c>
      <c r="J8763" s="9" t="s">
        <v>6164</v>
      </c>
      <c r="K8763" s="9" t="s">
        <v>276</v>
      </c>
      <c r="L8763" s="9" t="s">
        <v>311</v>
      </c>
      <c r="M8763" s="9" t="s">
        <v>979</v>
      </c>
      <c r="N8763" s="9" t="s">
        <v>196</v>
      </c>
      <c r="O8763" s="9" t="s">
        <v>176</v>
      </c>
      <c r="P8763" s="9" t="s">
        <v>330</v>
      </c>
      <c r="Q8763" s="9" t="s">
        <v>219</v>
      </c>
      <c r="R8763" s="9">
        <v>0</v>
      </c>
      <c r="S8763" s="9">
        <v>11</v>
      </c>
      <c r="U8763" s="9" t="s">
        <v>266</v>
      </c>
      <c r="W8763" s="9">
        <v>4</v>
      </c>
      <c r="X8763" s="9">
        <f>INDEX(SLA_Policy!$D$2:$D$5,MATCH(F8763,SLA_Policy!$A$2:$A$5,0))</f>
        <v>72</v>
      </c>
      <c r="Y8763" s="9" t="str">
        <f>IF(E8763="Cancelled","Excluded",IF(D8763="",IF((SLA_Policy!$B$8-B8763)*24&gt;X8763,"Open - Breached","Open - On Track"),IF((D8763-B8763)*24&lt;=X8763,"Met","Breached")))</f>
        <v>Met</v>
      </c>
    </row>
    <row r="8764" spans="1:25" x14ac:dyDescent="0.25">
      <c r="A8764" s="9" t="s">
        <v>13063</v>
      </c>
      <c r="B8764" s="23">
        <v>46171.443055555603</v>
      </c>
      <c r="C8764" s="23">
        <v>46171.456944444399</v>
      </c>
      <c r="D8764" s="23">
        <v>46171.7590277778</v>
      </c>
      <c r="E8764" s="9" t="s">
        <v>212</v>
      </c>
      <c r="F8764" s="9" t="s">
        <v>188</v>
      </c>
      <c r="G8764" s="9" t="s">
        <v>213</v>
      </c>
      <c r="H8764" s="9" t="s">
        <v>161</v>
      </c>
      <c r="I8764" s="9" t="s">
        <v>454</v>
      </c>
      <c r="J8764" s="9" t="s">
        <v>2218</v>
      </c>
      <c r="K8764" s="9" t="s">
        <v>225</v>
      </c>
      <c r="L8764" s="9" t="s">
        <v>311</v>
      </c>
      <c r="M8764" s="9" t="s">
        <v>3704</v>
      </c>
      <c r="N8764" s="9" t="s">
        <v>197</v>
      </c>
      <c r="O8764" s="9" t="s">
        <v>116</v>
      </c>
      <c r="P8764" s="9" t="s">
        <v>525</v>
      </c>
      <c r="Q8764" s="9" t="s">
        <v>219</v>
      </c>
      <c r="R8764" s="9">
        <v>0</v>
      </c>
      <c r="S8764" s="9">
        <v>7</v>
      </c>
      <c r="U8764" s="9" t="s">
        <v>290</v>
      </c>
      <c r="X8764" s="9">
        <f>INDEX(SLA_Policy!$D$2:$D$5,MATCH(F8764,SLA_Policy!$A$2:$A$5,0))</f>
        <v>72</v>
      </c>
      <c r="Y8764" s="9" t="str">
        <f>IF(E8764="Cancelled","Excluded",IF(D8764="",IF((SLA_Policy!$B$8-B8764)*24&gt;X8764,"Open - Breached","Open - On Track"),IF((D8764-B8764)*24&lt;=X8764,"Met","Breached")))</f>
        <v>Met</v>
      </c>
    </row>
    <row r="8765" spans="1:25" x14ac:dyDescent="0.25">
      <c r="A8765" s="9" t="s">
        <v>13064</v>
      </c>
      <c r="B8765" s="23">
        <v>46171.443055555603</v>
      </c>
      <c r="C8765" s="23">
        <v>46171.499305555597</v>
      </c>
      <c r="D8765" s="23">
        <v>46174.322222222203</v>
      </c>
      <c r="E8765" s="9" t="s">
        <v>212</v>
      </c>
      <c r="F8765" s="9" t="s">
        <v>188</v>
      </c>
      <c r="G8765" s="9" t="s">
        <v>213</v>
      </c>
      <c r="H8765" s="9" t="s">
        <v>88</v>
      </c>
      <c r="I8765" s="9" t="s">
        <v>268</v>
      </c>
      <c r="J8765" s="9" t="s">
        <v>13065</v>
      </c>
      <c r="K8765" s="9" t="s">
        <v>246</v>
      </c>
      <c r="L8765" s="9" t="s">
        <v>104</v>
      </c>
      <c r="M8765" s="9" t="s">
        <v>2412</v>
      </c>
      <c r="N8765" s="9" t="s">
        <v>196</v>
      </c>
      <c r="O8765" s="9" t="s">
        <v>176</v>
      </c>
      <c r="P8765" s="9" t="s">
        <v>503</v>
      </c>
      <c r="Q8765" s="9" t="s">
        <v>219</v>
      </c>
      <c r="R8765" s="9">
        <v>0</v>
      </c>
      <c r="S8765" s="9">
        <v>14</v>
      </c>
      <c r="T8765" s="9" t="s">
        <v>229</v>
      </c>
      <c r="U8765" s="9" t="s">
        <v>376</v>
      </c>
      <c r="X8765" s="9">
        <f>INDEX(SLA_Policy!$D$2:$D$5,MATCH(F8765,SLA_Policy!$A$2:$A$5,0))</f>
        <v>72</v>
      </c>
      <c r="Y8765" s="9" t="str">
        <f>IF(E8765="Cancelled","Excluded",IF(D8765="",IF((SLA_Policy!$B$8-B8765)*24&gt;X8765,"Open - Breached","Open - On Track"),IF((D8765-B8765)*24&lt;=X8765,"Met","Breached")))</f>
        <v>Met</v>
      </c>
    </row>
    <row r="8766" spans="1:25" x14ac:dyDescent="0.25">
      <c r="A8766" s="9" t="s">
        <v>13066</v>
      </c>
      <c r="B8766" s="23">
        <v>46171.500694444498</v>
      </c>
      <c r="C8766" s="23">
        <v>46171.503472222197</v>
      </c>
      <c r="D8766" s="23">
        <v>46174.369444444397</v>
      </c>
      <c r="E8766" s="9" t="s">
        <v>212</v>
      </c>
      <c r="F8766" s="9" t="s">
        <v>189</v>
      </c>
      <c r="G8766" s="9" t="s">
        <v>213</v>
      </c>
      <c r="H8766" s="9" t="s">
        <v>88</v>
      </c>
      <c r="I8766" s="9" t="s">
        <v>268</v>
      </c>
      <c r="J8766" s="9" t="s">
        <v>638</v>
      </c>
      <c r="K8766" s="9" t="s">
        <v>246</v>
      </c>
      <c r="L8766" s="9" t="s">
        <v>226</v>
      </c>
      <c r="M8766" s="9" t="s">
        <v>1947</v>
      </c>
      <c r="N8766" s="9" t="s">
        <v>198</v>
      </c>
      <c r="O8766" s="9" t="s">
        <v>178</v>
      </c>
      <c r="P8766" s="9" t="s">
        <v>321</v>
      </c>
      <c r="Q8766" s="9" t="s">
        <v>219</v>
      </c>
      <c r="R8766" s="9">
        <v>0</v>
      </c>
      <c r="S8766" s="9">
        <v>27</v>
      </c>
      <c r="T8766" s="9" t="s">
        <v>136</v>
      </c>
      <c r="U8766" s="9" t="s">
        <v>376</v>
      </c>
      <c r="W8766" s="9">
        <v>5</v>
      </c>
      <c r="X8766" s="9">
        <f>INDEX(SLA_Policy!$D$2:$D$5,MATCH(F8766,SLA_Policy!$A$2:$A$5,0))</f>
        <v>120</v>
      </c>
      <c r="Y8766" s="9" t="str">
        <f>IF(E8766="Cancelled","Excluded",IF(D8766="",IF((SLA_Policy!$B$8-B8766)*24&gt;X8766,"Open - Breached","Open - On Track"),IF((D8766-B8766)*24&lt;=X8766,"Met","Breached")))</f>
        <v>Met</v>
      </c>
    </row>
    <row r="8767" spans="1:25" x14ac:dyDescent="0.25">
      <c r="A8767" s="9" t="s">
        <v>13067</v>
      </c>
      <c r="B8767" s="23">
        <v>46171.5131944444</v>
      </c>
      <c r="C8767" s="23">
        <v>46171.529861111099</v>
      </c>
      <c r="D8767" s="23">
        <v>46171.764583333301</v>
      </c>
      <c r="E8767" s="9" t="s">
        <v>212</v>
      </c>
      <c r="F8767" s="9" t="s">
        <v>188</v>
      </c>
      <c r="G8767" s="9" t="s">
        <v>213</v>
      </c>
      <c r="H8767" s="9" t="s">
        <v>163</v>
      </c>
      <c r="I8767" s="9" t="s">
        <v>250</v>
      </c>
      <c r="J8767" s="9" t="s">
        <v>821</v>
      </c>
      <c r="K8767" s="9" t="s">
        <v>239</v>
      </c>
      <c r="L8767" s="9" t="s">
        <v>104</v>
      </c>
      <c r="M8767" s="9" t="s">
        <v>3527</v>
      </c>
      <c r="N8767" s="9" t="s">
        <v>196</v>
      </c>
      <c r="O8767" s="9" t="s">
        <v>176</v>
      </c>
      <c r="P8767" s="9" t="s">
        <v>570</v>
      </c>
      <c r="Q8767" s="9" t="s">
        <v>219</v>
      </c>
      <c r="R8767" s="9">
        <v>0</v>
      </c>
      <c r="S8767" s="9">
        <v>25</v>
      </c>
      <c r="T8767" s="9" t="s">
        <v>136</v>
      </c>
      <c r="U8767" s="9" t="s">
        <v>266</v>
      </c>
      <c r="X8767" s="9">
        <f>INDEX(SLA_Policy!$D$2:$D$5,MATCH(F8767,SLA_Policy!$A$2:$A$5,0))</f>
        <v>72</v>
      </c>
      <c r="Y8767" s="9" t="str">
        <f>IF(E8767="Cancelled","Excluded",IF(D8767="",IF((SLA_Policy!$B$8-B8767)*24&gt;X8767,"Open - Breached","Open - On Track"),IF((D8767-B8767)*24&lt;=X8767,"Met","Breached")))</f>
        <v>Met</v>
      </c>
    </row>
    <row r="8768" spans="1:25" x14ac:dyDescent="0.25">
      <c r="A8768" s="9" t="s">
        <v>13068</v>
      </c>
      <c r="B8768" s="23">
        <v>46171.567361111098</v>
      </c>
      <c r="C8768" s="23">
        <v>46171.684027777803</v>
      </c>
      <c r="D8768" s="23">
        <v>46174.351388888899</v>
      </c>
      <c r="E8768" s="9" t="s">
        <v>212</v>
      </c>
      <c r="F8768" s="9" t="s">
        <v>189</v>
      </c>
      <c r="G8768" s="9" t="s">
        <v>213</v>
      </c>
      <c r="H8768" s="9" t="s">
        <v>167</v>
      </c>
      <c r="I8768" s="9" t="s">
        <v>362</v>
      </c>
      <c r="J8768" s="9" t="s">
        <v>3727</v>
      </c>
      <c r="K8768" s="9" t="s">
        <v>239</v>
      </c>
      <c r="L8768" s="9" t="s">
        <v>104</v>
      </c>
      <c r="M8768" s="9" t="s">
        <v>2106</v>
      </c>
      <c r="N8768" s="9" t="s">
        <v>196</v>
      </c>
      <c r="O8768" s="9" t="s">
        <v>176</v>
      </c>
      <c r="P8768" s="9" t="s">
        <v>570</v>
      </c>
      <c r="Q8768" s="9" t="s">
        <v>219</v>
      </c>
      <c r="R8768" s="9">
        <v>0</v>
      </c>
      <c r="S8768" s="9">
        <v>63</v>
      </c>
      <c r="U8768" s="9" t="s">
        <v>248</v>
      </c>
      <c r="X8768" s="9">
        <f>INDEX(SLA_Policy!$D$2:$D$5,MATCH(F8768,SLA_Policy!$A$2:$A$5,0))</f>
        <v>120</v>
      </c>
      <c r="Y8768" s="9" t="str">
        <f>IF(E8768="Cancelled","Excluded",IF(D8768="",IF((SLA_Policy!$B$8-B8768)*24&gt;X8768,"Open - Breached","Open - On Track"),IF((D8768-B8768)*24&lt;=X8768,"Met","Breached")))</f>
        <v>Met</v>
      </c>
    </row>
    <row r="8769" spans="1:25" x14ac:dyDescent="0.25">
      <c r="A8769" s="9" t="s">
        <v>13069</v>
      </c>
      <c r="B8769" s="23">
        <v>46171.5715277778</v>
      </c>
      <c r="C8769" s="23">
        <v>46171.581250000003</v>
      </c>
      <c r="D8769" s="23">
        <v>46174.3659722222</v>
      </c>
      <c r="E8769" s="9" t="s">
        <v>212</v>
      </c>
      <c r="F8769" s="9" t="s">
        <v>189</v>
      </c>
      <c r="G8769" s="9" t="s">
        <v>213</v>
      </c>
      <c r="H8769" s="9" t="s">
        <v>163</v>
      </c>
      <c r="I8769" s="9" t="s">
        <v>223</v>
      </c>
      <c r="J8769" s="9" t="s">
        <v>324</v>
      </c>
      <c r="K8769" s="9" t="s">
        <v>246</v>
      </c>
      <c r="L8769" s="9" t="s">
        <v>216</v>
      </c>
      <c r="M8769" s="9" t="s">
        <v>3714</v>
      </c>
      <c r="N8769" s="9" t="s">
        <v>196</v>
      </c>
      <c r="O8769" s="9" t="s">
        <v>176</v>
      </c>
      <c r="P8769" s="9" t="s">
        <v>253</v>
      </c>
      <c r="Q8769" s="9" t="s">
        <v>219</v>
      </c>
      <c r="R8769" s="9">
        <v>0</v>
      </c>
      <c r="S8769" s="9">
        <v>86</v>
      </c>
      <c r="T8769" s="9" t="s">
        <v>136</v>
      </c>
      <c r="U8769" s="9" t="s">
        <v>230</v>
      </c>
      <c r="X8769" s="9">
        <f>INDEX(SLA_Policy!$D$2:$D$5,MATCH(F8769,SLA_Policy!$A$2:$A$5,0))</f>
        <v>120</v>
      </c>
      <c r="Y8769" s="9" t="str">
        <f>IF(E8769="Cancelled","Excluded",IF(D8769="",IF((SLA_Policy!$B$8-B8769)*24&gt;X8769,"Open - Breached","Open - On Track"),IF((D8769-B8769)*24&lt;=X8769,"Met","Breached")))</f>
        <v>Met</v>
      </c>
    </row>
    <row r="8770" spans="1:25" x14ac:dyDescent="0.25">
      <c r="A8770" s="9" t="s">
        <v>13070</v>
      </c>
      <c r="B8770" s="23">
        <v>46171.601388888899</v>
      </c>
      <c r="C8770" s="23">
        <v>46171.625694444498</v>
      </c>
      <c r="D8770" s="23">
        <v>46171.665972222203</v>
      </c>
      <c r="E8770" s="9" t="s">
        <v>212</v>
      </c>
      <c r="F8770" s="9" t="s">
        <v>187</v>
      </c>
      <c r="G8770" s="9" t="s">
        <v>213</v>
      </c>
      <c r="H8770" s="9" t="s">
        <v>88</v>
      </c>
      <c r="I8770" s="9" t="s">
        <v>92</v>
      </c>
      <c r="J8770" s="9" t="s">
        <v>5899</v>
      </c>
      <c r="K8770" s="9" t="s">
        <v>215</v>
      </c>
      <c r="L8770" s="9" t="s">
        <v>395</v>
      </c>
      <c r="M8770" s="9" t="s">
        <v>2958</v>
      </c>
      <c r="N8770" s="9" t="s">
        <v>196</v>
      </c>
      <c r="O8770" s="9" t="s">
        <v>178</v>
      </c>
      <c r="P8770" s="9" t="s">
        <v>272</v>
      </c>
      <c r="Q8770" s="9" t="s">
        <v>273</v>
      </c>
      <c r="R8770" s="9">
        <v>0</v>
      </c>
      <c r="S8770" s="9">
        <v>28</v>
      </c>
      <c r="T8770" s="9" t="s">
        <v>220</v>
      </c>
      <c r="U8770" s="9" t="s">
        <v>266</v>
      </c>
      <c r="X8770" s="9">
        <f>INDEX(SLA_Policy!$D$2:$D$5,MATCH(F8770,SLA_Policy!$A$2:$A$5,0))</f>
        <v>8</v>
      </c>
      <c r="Y8770" s="9" t="str">
        <f>IF(E8770="Cancelled","Excluded",IF(D8770="",IF((SLA_Policy!$B$8-B8770)*24&gt;X8770,"Open - Breached","Open - On Track"),IF((D8770-B8770)*24&lt;=X8770,"Met","Breached")))</f>
        <v>Met</v>
      </c>
    </row>
    <row r="8771" spans="1:25" x14ac:dyDescent="0.25">
      <c r="A8771" s="9" t="s">
        <v>13071</v>
      </c>
      <c r="B8771" s="23">
        <v>46171.608333333301</v>
      </c>
      <c r="C8771" s="23">
        <v>46171.622916666704</v>
      </c>
      <c r="D8771" s="23">
        <v>46174.322222222203</v>
      </c>
      <c r="E8771" s="9" t="s">
        <v>212</v>
      </c>
      <c r="F8771" s="9" t="s">
        <v>189</v>
      </c>
      <c r="G8771" s="9" t="s">
        <v>213</v>
      </c>
      <c r="H8771" s="9" t="s">
        <v>88</v>
      </c>
      <c r="I8771" s="9" t="s">
        <v>268</v>
      </c>
      <c r="J8771" s="9" t="s">
        <v>8832</v>
      </c>
      <c r="K8771" s="9" t="s">
        <v>303</v>
      </c>
      <c r="L8771" s="9" t="s">
        <v>311</v>
      </c>
      <c r="M8771" s="9" t="s">
        <v>2562</v>
      </c>
      <c r="N8771" s="9" t="s">
        <v>199</v>
      </c>
      <c r="O8771" s="9" t="s">
        <v>178</v>
      </c>
      <c r="P8771" s="9" t="s">
        <v>360</v>
      </c>
      <c r="Q8771" s="9" t="s">
        <v>219</v>
      </c>
      <c r="R8771" s="9">
        <v>0</v>
      </c>
      <c r="S8771" s="9">
        <v>35</v>
      </c>
      <c r="T8771" s="9" t="s">
        <v>136</v>
      </c>
      <c r="U8771" s="9" t="s">
        <v>290</v>
      </c>
      <c r="X8771" s="9">
        <f>INDEX(SLA_Policy!$D$2:$D$5,MATCH(F8771,SLA_Policy!$A$2:$A$5,0))</f>
        <v>120</v>
      </c>
      <c r="Y8771" s="9" t="str">
        <f>IF(E8771="Cancelled","Excluded",IF(D8771="",IF((SLA_Policy!$B$8-B8771)*24&gt;X8771,"Open - Breached","Open - On Track"),IF((D8771-B8771)*24&lt;=X8771,"Met","Breached")))</f>
        <v>Met</v>
      </c>
    </row>
    <row r="8772" spans="1:25" x14ac:dyDescent="0.25">
      <c r="A8772" s="9" t="s">
        <v>13072</v>
      </c>
      <c r="B8772" s="23">
        <v>46171.627083333296</v>
      </c>
      <c r="C8772" s="23">
        <v>46171.641666666699</v>
      </c>
      <c r="D8772" s="23">
        <v>46171.643750000003</v>
      </c>
      <c r="E8772" s="9" t="s">
        <v>212</v>
      </c>
      <c r="F8772" s="9" t="s">
        <v>189</v>
      </c>
      <c r="G8772" s="9" t="s">
        <v>213</v>
      </c>
      <c r="H8772" s="9" t="s">
        <v>161</v>
      </c>
      <c r="I8772" s="9" t="s">
        <v>454</v>
      </c>
      <c r="J8772" s="9" t="s">
        <v>3014</v>
      </c>
      <c r="K8772" s="9" t="s">
        <v>215</v>
      </c>
      <c r="L8772" s="9" t="s">
        <v>216</v>
      </c>
      <c r="M8772" s="9" t="s">
        <v>9290</v>
      </c>
      <c r="N8772" s="9" t="s">
        <v>198</v>
      </c>
      <c r="O8772" s="9" t="s">
        <v>116</v>
      </c>
      <c r="P8772" s="9" t="s">
        <v>295</v>
      </c>
      <c r="Q8772" s="9" t="s">
        <v>219</v>
      </c>
      <c r="R8772" s="9">
        <v>0</v>
      </c>
      <c r="S8772" s="9">
        <v>11</v>
      </c>
      <c r="U8772" s="9" t="s">
        <v>290</v>
      </c>
      <c r="W8772" s="9">
        <v>5</v>
      </c>
      <c r="X8772" s="9">
        <f>INDEX(SLA_Policy!$D$2:$D$5,MATCH(F8772,SLA_Policy!$A$2:$A$5,0))</f>
        <v>120</v>
      </c>
      <c r="Y8772" s="9" t="str">
        <f>IF(E8772="Cancelled","Excluded",IF(D8772="",IF((SLA_Policy!$B$8-B8772)*24&gt;X8772,"Open - Breached","Open - On Track"),IF((D8772-B8772)*24&lt;=X8772,"Met","Breached")))</f>
        <v>Met</v>
      </c>
    </row>
    <row r="8773" spans="1:25" x14ac:dyDescent="0.25">
      <c r="A8773" s="9" t="s">
        <v>13073</v>
      </c>
      <c r="B8773" s="23">
        <v>46171.640277777798</v>
      </c>
      <c r="C8773" s="23">
        <v>46171.748611111099</v>
      </c>
      <c r="D8773" s="23">
        <v>46177.385416666701</v>
      </c>
      <c r="E8773" s="9" t="s">
        <v>212</v>
      </c>
      <c r="F8773" s="9" t="s">
        <v>189</v>
      </c>
      <c r="G8773" s="9" t="s">
        <v>236</v>
      </c>
      <c r="H8773" s="9" t="s">
        <v>163</v>
      </c>
      <c r="I8773" s="9" t="s">
        <v>315</v>
      </c>
      <c r="J8773" s="9" t="s">
        <v>3389</v>
      </c>
      <c r="K8773" s="9" t="s">
        <v>246</v>
      </c>
      <c r="L8773" s="9" t="s">
        <v>216</v>
      </c>
      <c r="M8773" s="9" t="s">
        <v>247</v>
      </c>
      <c r="N8773" s="9" t="s">
        <v>197</v>
      </c>
      <c r="O8773" s="9" t="s">
        <v>180</v>
      </c>
      <c r="P8773" s="9" t="s">
        <v>368</v>
      </c>
      <c r="Q8773" s="9" t="s">
        <v>219</v>
      </c>
      <c r="R8773" s="9">
        <v>1</v>
      </c>
      <c r="S8773" s="9">
        <v>164</v>
      </c>
      <c r="T8773" s="9" t="s">
        <v>322</v>
      </c>
      <c r="U8773" s="9" t="s">
        <v>242</v>
      </c>
      <c r="X8773" s="9">
        <f>INDEX(SLA_Policy!$D$2:$D$5,MATCH(F8773,SLA_Policy!$A$2:$A$5,0))</f>
        <v>120</v>
      </c>
      <c r="Y8773" s="9" t="str">
        <f>IF(E8773="Cancelled","Excluded",IF(D8773="",IF((SLA_Policy!$B$8-B8773)*24&gt;X8773,"Open - Breached","Open - On Track"),IF((D8773-B8773)*24&lt;=X8773,"Met","Breached")))</f>
        <v>Breached</v>
      </c>
    </row>
    <row r="8774" spans="1:25" x14ac:dyDescent="0.25">
      <c r="A8774" s="9" t="s">
        <v>13074</v>
      </c>
      <c r="B8774" s="23">
        <v>46171.663194444503</v>
      </c>
      <c r="C8774" s="23">
        <v>46171.754166666702</v>
      </c>
      <c r="D8774" s="23">
        <v>46181.324305555601</v>
      </c>
      <c r="E8774" s="9" t="s">
        <v>212</v>
      </c>
      <c r="F8774" s="9" t="s">
        <v>189</v>
      </c>
      <c r="G8774" s="9" t="s">
        <v>236</v>
      </c>
      <c r="H8774" s="9" t="s">
        <v>161</v>
      </c>
      <c r="I8774" s="9" t="s">
        <v>237</v>
      </c>
      <c r="J8774" s="9" t="s">
        <v>332</v>
      </c>
      <c r="K8774" s="9" t="s">
        <v>215</v>
      </c>
      <c r="L8774" s="9" t="s">
        <v>293</v>
      </c>
      <c r="M8774" s="9" t="s">
        <v>1592</v>
      </c>
      <c r="N8774" s="9" t="s">
        <v>197</v>
      </c>
      <c r="O8774" s="9" t="s">
        <v>177</v>
      </c>
      <c r="P8774" s="9" t="s">
        <v>457</v>
      </c>
      <c r="Q8774" s="9" t="s">
        <v>219</v>
      </c>
      <c r="R8774" s="9">
        <v>0</v>
      </c>
      <c r="S8774" s="9">
        <v>23</v>
      </c>
      <c r="U8774" s="9" t="s">
        <v>242</v>
      </c>
      <c r="X8774" s="9">
        <f>INDEX(SLA_Policy!$D$2:$D$5,MATCH(F8774,SLA_Policy!$A$2:$A$5,0))</f>
        <v>120</v>
      </c>
      <c r="Y8774" s="9" t="str">
        <f>IF(E8774="Cancelled","Excluded",IF(D8774="",IF((SLA_Policy!$B$8-B8774)*24&gt;X8774,"Open - Breached","Open - On Track"),IF((D8774-B8774)*24&lt;=X8774,"Met","Breached")))</f>
        <v>Breached</v>
      </c>
    </row>
    <row r="8775" spans="1:25" x14ac:dyDescent="0.25">
      <c r="A8775" s="9" t="s">
        <v>13075</v>
      </c>
      <c r="B8775" s="23">
        <v>46171.697916666701</v>
      </c>
      <c r="C8775" s="23">
        <v>46171.699305555601</v>
      </c>
      <c r="D8775" s="23">
        <v>46174.372222222199</v>
      </c>
      <c r="E8775" s="9" t="s">
        <v>212</v>
      </c>
      <c r="F8775" s="9" t="s">
        <v>188</v>
      </c>
      <c r="G8775" s="9" t="s">
        <v>213</v>
      </c>
      <c r="H8775" s="9" t="s">
        <v>162</v>
      </c>
      <c r="I8775" s="9" t="s">
        <v>244</v>
      </c>
      <c r="J8775" s="9" t="s">
        <v>561</v>
      </c>
      <c r="K8775" s="9" t="s">
        <v>246</v>
      </c>
      <c r="L8775" s="9" t="s">
        <v>104</v>
      </c>
      <c r="M8775" s="9" t="s">
        <v>1041</v>
      </c>
      <c r="N8775" s="9" t="s">
        <v>198</v>
      </c>
      <c r="O8775" s="9" t="s">
        <v>179</v>
      </c>
      <c r="P8775" s="9" t="s">
        <v>264</v>
      </c>
      <c r="Q8775" s="9" t="s">
        <v>219</v>
      </c>
      <c r="R8775" s="9">
        <v>0</v>
      </c>
      <c r="S8775" s="9">
        <v>19</v>
      </c>
      <c r="U8775" s="9" t="s">
        <v>266</v>
      </c>
      <c r="X8775" s="9">
        <f>INDEX(SLA_Policy!$D$2:$D$5,MATCH(F8775,SLA_Policy!$A$2:$A$5,0))</f>
        <v>72</v>
      </c>
      <c r="Y8775" s="9" t="str">
        <f>IF(E8775="Cancelled","Excluded",IF(D8775="",IF((SLA_Policy!$B$8-B8775)*24&gt;X8775,"Open - Breached","Open - On Track"),IF((D8775-B8775)*24&lt;=X8775,"Met","Breached")))</f>
        <v>Met</v>
      </c>
    </row>
    <row r="8776" spans="1:25" x14ac:dyDescent="0.25">
      <c r="A8776" s="9" t="s">
        <v>13076</v>
      </c>
      <c r="B8776" s="23">
        <v>46171.711805555598</v>
      </c>
      <c r="C8776" s="23">
        <v>46171.746527777803</v>
      </c>
      <c r="D8776" s="23">
        <v>46174.377083333296</v>
      </c>
      <c r="E8776" s="9" t="s">
        <v>212</v>
      </c>
      <c r="F8776" s="9" t="s">
        <v>188</v>
      </c>
      <c r="G8776" s="9" t="s">
        <v>236</v>
      </c>
      <c r="H8776" s="9" t="s">
        <v>161</v>
      </c>
      <c r="I8776" s="9" t="s">
        <v>237</v>
      </c>
      <c r="J8776" s="9" t="s">
        <v>2321</v>
      </c>
      <c r="K8776" s="9" t="s">
        <v>246</v>
      </c>
      <c r="L8776" s="9" t="s">
        <v>216</v>
      </c>
      <c r="M8776" s="9" t="s">
        <v>3944</v>
      </c>
      <c r="N8776" s="9" t="s">
        <v>197</v>
      </c>
      <c r="O8776" s="9" t="s">
        <v>177</v>
      </c>
      <c r="P8776" s="9" t="s">
        <v>300</v>
      </c>
      <c r="Q8776" s="9" t="s">
        <v>219</v>
      </c>
      <c r="R8776" s="9">
        <v>0</v>
      </c>
      <c r="S8776" s="9">
        <v>10</v>
      </c>
      <c r="U8776" s="9" t="s">
        <v>242</v>
      </c>
      <c r="X8776" s="9">
        <f>INDEX(SLA_Policy!$D$2:$D$5,MATCH(F8776,SLA_Policy!$A$2:$A$5,0))</f>
        <v>72</v>
      </c>
      <c r="Y8776" s="9" t="str">
        <f>IF(E8776="Cancelled","Excluded",IF(D8776="",IF((SLA_Policy!$B$8-B8776)*24&gt;X8776,"Open - Breached","Open - On Track"),IF((D8776-B8776)*24&lt;=X8776,"Met","Breached")))</f>
        <v>Met</v>
      </c>
    </row>
    <row r="8777" spans="1:25" x14ac:dyDescent="0.25">
      <c r="A8777" s="9" t="s">
        <v>13077</v>
      </c>
      <c r="B8777" s="23">
        <v>46171.715277777803</v>
      </c>
      <c r="C8777" s="23">
        <v>46171.7277777778</v>
      </c>
      <c r="D8777" s="23">
        <v>46171.769444444399</v>
      </c>
      <c r="E8777" s="9" t="s">
        <v>212</v>
      </c>
      <c r="F8777" s="9" t="s">
        <v>187</v>
      </c>
      <c r="G8777" s="9" t="s">
        <v>213</v>
      </c>
      <c r="H8777" s="9" t="s">
        <v>162</v>
      </c>
      <c r="I8777" s="9" t="s">
        <v>345</v>
      </c>
      <c r="J8777" s="9" t="s">
        <v>2804</v>
      </c>
      <c r="K8777" s="9" t="s">
        <v>246</v>
      </c>
      <c r="L8777" s="9" t="s">
        <v>395</v>
      </c>
      <c r="M8777" s="9" t="s">
        <v>792</v>
      </c>
      <c r="N8777" s="9" t="s">
        <v>196</v>
      </c>
      <c r="O8777" s="9" t="s">
        <v>116</v>
      </c>
      <c r="P8777" s="9" t="s">
        <v>295</v>
      </c>
      <c r="Q8777" s="9" t="s">
        <v>219</v>
      </c>
      <c r="R8777" s="9">
        <v>0</v>
      </c>
      <c r="S8777" s="9">
        <v>11</v>
      </c>
      <c r="U8777" s="9" t="s">
        <v>266</v>
      </c>
      <c r="X8777" s="9">
        <f>INDEX(SLA_Policy!$D$2:$D$5,MATCH(F8777,SLA_Policy!$A$2:$A$5,0))</f>
        <v>8</v>
      </c>
      <c r="Y8777" s="9" t="str">
        <f>IF(E8777="Cancelled","Excluded",IF(D8777="",IF((SLA_Policy!$B$8-B8777)*24&gt;X8777,"Open - Breached","Open - On Track"),IF((D8777-B8777)*24&lt;=X8777,"Met","Breached")))</f>
        <v>Met</v>
      </c>
    </row>
    <row r="8778" spans="1:25" x14ac:dyDescent="0.25">
      <c r="A8778" s="9" t="s">
        <v>13078</v>
      </c>
      <c r="B8778" s="23">
        <v>46171.851388888899</v>
      </c>
      <c r="C8778" s="23">
        <v>46174.368055555598</v>
      </c>
      <c r="D8778" s="23">
        <v>46174.378472222197</v>
      </c>
      <c r="E8778" s="9" t="s">
        <v>212</v>
      </c>
      <c r="F8778" s="9" t="s">
        <v>188</v>
      </c>
      <c r="G8778" s="9" t="s">
        <v>213</v>
      </c>
      <c r="H8778" s="9" t="s">
        <v>88</v>
      </c>
      <c r="I8778" s="9" t="s">
        <v>486</v>
      </c>
      <c r="J8778" s="9" t="s">
        <v>2492</v>
      </c>
      <c r="K8778" s="9" t="s">
        <v>262</v>
      </c>
      <c r="L8778" s="9" t="s">
        <v>395</v>
      </c>
      <c r="M8778" s="9" t="s">
        <v>396</v>
      </c>
      <c r="N8778" s="9" t="s">
        <v>198</v>
      </c>
      <c r="O8778" s="9" t="s">
        <v>178</v>
      </c>
      <c r="P8778" s="9" t="s">
        <v>321</v>
      </c>
      <c r="Q8778" s="9" t="s">
        <v>219</v>
      </c>
      <c r="R8778" s="9">
        <v>0</v>
      </c>
      <c r="S8778" s="9">
        <v>45</v>
      </c>
      <c r="U8778" s="9" t="s">
        <v>290</v>
      </c>
      <c r="W8778" s="9">
        <v>3</v>
      </c>
      <c r="X8778" s="9">
        <f>INDEX(SLA_Policy!$D$2:$D$5,MATCH(F8778,SLA_Policy!$A$2:$A$5,0))</f>
        <v>72</v>
      </c>
      <c r="Y8778" s="9" t="str">
        <f>IF(E8778="Cancelled","Excluded",IF(D8778="",IF((SLA_Policy!$B$8-B8778)*24&gt;X8778,"Open - Breached","Open - On Track"),IF((D8778-B8778)*24&lt;=X8778,"Met","Breached")))</f>
        <v>Met</v>
      </c>
    </row>
    <row r="8779" spans="1:25" x14ac:dyDescent="0.25">
      <c r="A8779" s="9" t="s">
        <v>13079</v>
      </c>
      <c r="B8779" s="23">
        <v>46172.347222222197</v>
      </c>
      <c r="C8779" s="23">
        <v>46174.295833333301</v>
      </c>
      <c r="D8779" s="23">
        <v>46174.3125</v>
      </c>
      <c r="E8779" s="9" t="s">
        <v>212</v>
      </c>
      <c r="F8779" s="9" t="s">
        <v>188</v>
      </c>
      <c r="G8779" s="9" t="s">
        <v>213</v>
      </c>
      <c r="H8779" s="9" t="s">
        <v>161</v>
      </c>
      <c r="I8779" s="9" t="s">
        <v>297</v>
      </c>
      <c r="J8779" s="9" t="s">
        <v>2524</v>
      </c>
      <c r="K8779" s="9" t="s">
        <v>215</v>
      </c>
      <c r="L8779" s="9" t="s">
        <v>311</v>
      </c>
      <c r="M8779" s="9" t="s">
        <v>1356</v>
      </c>
      <c r="N8779" s="9" t="s">
        <v>198</v>
      </c>
      <c r="O8779" s="9" t="s">
        <v>177</v>
      </c>
      <c r="P8779" s="9" t="s">
        <v>241</v>
      </c>
      <c r="Q8779" s="9" t="s">
        <v>219</v>
      </c>
      <c r="R8779" s="9">
        <v>0</v>
      </c>
      <c r="S8779" s="9">
        <v>10</v>
      </c>
      <c r="U8779" s="9" t="s">
        <v>376</v>
      </c>
      <c r="X8779" s="9">
        <f>INDEX(SLA_Policy!$D$2:$D$5,MATCH(F8779,SLA_Policy!$A$2:$A$5,0))</f>
        <v>72</v>
      </c>
      <c r="Y8779" s="9" t="str">
        <f>IF(E8779="Cancelled","Excluded",IF(D8779="",IF((SLA_Policy!$B$8-B8779)*24&gt;X8779,"Open - Breached","Open - On Track"),IF((D8779-B8779)*24&lt;=X8779,"Met","Breached")))</f>
        <v>Met</v>
      </c>
    </row>
    <row r="8780" spans="1:25" x14ac:dyDescent="0.25">
      <c r="A8780" s="9" t="s">
        <v>13080</v>
      </c>
      <c r="B8780" s="23">
        <v>46172.506944444503</v>
      </c>
      <c r="C8780" s="23">
        <v>46174.354166666701</v>
      </c>
      <c r="D8780" s="23">
        <v>46174.363888888904</v>
      </c>
      <c r="E8780" s="9" t="s">
        <v>212</v>
      </c>
      <c r="F8780" s="9" t="s">
        <v>189</v>
      </c>
      <c r="G8780" s="9" t="s">
        <v>213</v>
      </c>
      <c r="H8780" s="9" t="s">
        <v>88</v>
      </c>
      <c r="I8780" s="9" t="s">
        <v>92</v>
      </c>
      <c r="J8780" s="9" t="s">
        <v>425</v>
      </c>
      <c r="K8780" s="9" t="s">
        <v>215</v>
      </c>
      <c r="L8780" s="9" t="s">
        <v>293</v>
      </c>
      <c r="M8780" s="9" t="s">
        <v>2965</v>
      </c>
      <c r="N8780" s="9" t="s">
        <v>196</v>
      </c>
      <c r="O8780" s="9" t="s">
        <v>116</v>
      </c>
      <c r="P8780" s="9" t="s">
        <v>551</v>
      </c>
      <c r="Q8780" s="9" t="s">
        <v>219</v>
      </c>
      <c r="R8780" s="9">
        <v>0</v>
      </c>
      <c r="S8780" s="9">
        <v>15</v>
      </c>
      <c r="T8780" s="9" t="s">
        <v>229</v>
      </c>
      <c r="U8780" s="9" t="s">
        <v>266</v>
      </c>
      <c r="W8780" s="9">
        <v>3</v>
      </c>
      <c r="X8780" s="9">
        <f>INDEX(SLA_Policy!$D$2:$D$5,MATCH(F8780,SLA_Policy!$A$2:$A$5,0))</f>
        <v>120</v>
      </c>
      <c r="Y8780" s="9" t="str">
        <f>IF(E8780="Cancelled","Excluded",IF(D8780="",IF((SLA_Policy!$B$8-B8780)*24&gt;X8780,"Open - Breached","Open - On Track"),IF((D8780-B8780)*24&lt;=X8780,"Met","Breached")))</f>
        <v>Met</v>
      </c>
    </row>
    <row r="8781" spans="1:25" x14ac:dyDescent="0.25">
      <c r="A8781" s="9" t="s">
        <v>13081</v>
      </c>
      <c r="B8781" s="23">
        <v>46172.520138888904</v>
      </c>
      <c r="C8781" s="23">
        <v>46174.340277777803</v>
      </c>
      <c r="D8781" s="23">
        <v>46174.351388888899</v>
      </c>
      <c r="E8781" s="9" t="s">
        <v>212</v>
      </c>
      <c r="F8781" s="9" t="s">
        <v>189</v>
      </c>
      <c r="G8781" s="9" t="s">
        <v>213</v>
      </c>
      <c r="H8781" s="9" t="s">
        <v>167</v>
      </c>
      <c r="I8781" s="9" t="s">
        <v>684</v>
      </c>
      <c r="J8781" s="9" t="s">
        <v>4481</v>
      </c>
      <c r="K8781" s="9" t="s">
        <v>246</v>
      </c>
      <c r="L8781" s="9" t="s">
        <v>351</v>
      </c>
      <c r="M8781" s="9" t="s">
        <v>1496</v>
      </c>
      <c r="N8781" s="9" t="s">
        <v>200</v>
      </c>
      <c r="O8781" s="9" t="s">
        <v>116</v>
      </c>
      <c r="P8781" s="9" t="s">
        <v>551</v>
      </c>
      <c r="Q8781" s="9" t="s">
        <v>219</v>
      </c>
      <c r="R8781" s="9">
        <v>0</v>
      </c>
      <c r="S8781" s="9">
        <v>11</v>
      </c>
      <c r="U8781" s="9" t="s">
        <v>248</v>
      </c>
      <c r="W8781" s="9">
        <v>4</v>
      </c>
      <c r="X8781" s="9">
        <f>INDEX(SLA_Policy!$D$2:$D$5,MATCH(F8781,SLA_Policy!$A$2:$A$5,0))</f>
        <v>120</v>
      </c>
      <c r="Y8781" s="9" t="str">
        <f>IF(E8781="Cancelled","Excluded",IF(D8781="",IF((SLA_Policy!$B$8-B8781)*24&gt;X8781,"Open - Breached","Open - On Track"),IF((D8781-B8781)*24&lt;=X8781,"Met","Breached")))</f>
        <v>Met</v>
      </c>
    </row>
    <row r="8782" spans="1:25" x14ac:dyDescent="0.25">
      <c r="A8782" s="9" t="s">
        <v>13082</v>
      </c>
      <c r="B8782" s="23">
        <v>46172.5493055556</v>
      </c>
      <c r="C8782" s="23">
        <v>46172.556250000001</v>
      </c>
      <c r="D8782" s="23">
        <v>46172.770833333299</v>
      </c>
      <c r="E8782" s="9" t="s">
        <v>212</v>
      </c>
      <c r="F8782" s="9" t="s">
        <v>187</v>
      </c>
      <c r="G8782" s="9" t="s">
        <v>213</v>
      </c>
      <c r="H8782" s="9" t="s">
        <v>163</v>
      </c>
      <c r="I8782" s="9" t="s">
        <v>250</v>
      </c>
      <c r="J8782" s="9" t="s">
        <v>10009</v>
      </c>
      <c r="K8782" s="9" t="s">
        <v>246</v>
      </c>
      <c r="L8782" s="9" t="s">
        <v>226</v>
      </c>
      <c r="M8782" s="9" t="s">
        <v>1327</v>
      </c>
      <c r="N8782" s="9" t="s">
        <v>196</v>
      </c>
      <c r="O8782" s="9" t="s">
        <v>176</v>
      </c>
      <c r="P8782" s="9" t="s">
        <v>570</v>
      </c>
      <c r="Q8782" s="9" t="s">
        <v>273</v>
      </c>
      <c r="R8782" s="9">
        <v>0</v>
      </c>
      <c r="S8782" s="9">
        <v>42</v>
      </c>
      <c r="T8782" s="9" t="s">
        <v>136</v>
      </c>
      <c r="U8782" s="9" t="s">
        <v>230</v>
      </c>
      <c r="X8782" s="9">
        <f>INDEX(SLA_Policy!$D$2:$D$5,MATCH(F8782,SLA_Policy!$A$2:$A$5,0))</f>
        <v>8</v>
      </c>
      <c r="Y8782" s="9" t="str">
        <f>IF(E8782="Cancelled","Excluded",IF(D8782="",IF((SLA_Policy!$B$8-B8782)*24&gt;X8782,"Open - Breached","Open - On Track"),IF((D8782-B8782)*24&lt;=X8782,"Met","Breached")))</f>
        <v>Met</v>
      </c>
    </row>
    <row r="8783" spans="1:25" x14ac:dyDescent="0.25">
      <c r="A8783" s="9" t="s">
        <v>13083</v>
      </c>
      <c r="B8783" s="23">
        <v>46172.721527777801</v>
      </c>
      <c r="C8783" s="23">
        <v>46174.318055555603</v>
      </c>
      <c r="D8783" s="23">
        <v>46174.3347222222</v>
      </c>
      <c r="E8783" s="9" t="s">
        <v>212</v>
      </c>
      <c r="F8783" s="9" t="s">
        <v>189</v>
      </c>
      <c r="G8783" s="9" t="s">
        <v>213</v>
      </c>
      <c r="H8783" s="9" t="s">
        <v>161</v>
      </c>
      <c r="I8783" s="9" t="s">
        <v>389</v>
      </c>
      <c r="J8783" s="9" t="s">
        <v>1581</v>
      </c>
      <c r="K8783" s="9" t="s">
        <v>246</v>
      </c>
      <c r="L8783" s="9" t="s">
        <v>216</v>
      </c>
      <c r="M8783" s="9" t="s">
        <v>1094</v>
      </c>
      <c r="N8783" s="9" t="s">
        <v>198</v>
      </c>
      <c r="O8783" s="9" t="s">
        <v>116</v>
      </c>
      <c r="P8783" s="9" t="s">
        <v>590</v>
      </c>
      <c r="Q8783" s="9" t="s">
        <v>219</v>
      </c>
      <c r="R8783" s="9">
        <v>0</v>
      </c>
      <c r="S8783" s="9">
        <v>7</v>
      </c>
      <c r="U8783" s="9" t="s">
        <v>290</v>
      </c>
      <c r="X8783" s="9">
        <f>INDEX(SLA_Policy!$D$2:$D$5,MATCH(F8783,SLA_Policy!$A$2:$A$5,0))</f>
        <v>120</v>
      </c>
      <c r="Y8783" s="9" t="str">
        <f>IF(E8783="Cancelled","Excluded",IF(D8783="",IF((SLA_Policy!$B$8-B8783)*24&gt;X8783,"Open - Breached","Open - On Track"),IF((D8783-B8783)*24&lt;=X8783,"Met","Breached")))</f>
        <v>Met</v>
      </c>
    </row>
    <row r="8784" spans="1:25" x14ac:dyDescent="0.25">
      <c r="A8784" s="9" t="s">
        <v>13084</v>
      </c>
      <c r="B8784" s="23">
        <v>46173.399305555598</v>
      </c>
      <c r="C8784" s="23">
        <v>46174.300694444399</v>
      </c>
      <c r="D8784" s="23">
        <v>46174.3125</v>
      </c>
      <c r="E8784" s="9" t="s">
        <v>212</v>
      </c>
      <c r="F8784" s="9" t="s">
        <v>188</v>
      </c>
      <c r="G8784" s="9" t="s">
        <v>213</v>
      </c>
      <c r="H8784" s="9" t="s">
        <v>162</v>
      </c>
      <c r="I8784" s="9" t="s">
        <v>345</v>
      </c>
      <c r="J8784" s="9" t="s">
        <v>4510</v>
      </c>
      <c r="K8784" s="9" t="s">
        <v>215</v>
      </c>
      <c r="L8784" s="9" t="s">
        <v>226</v>
      </c>
      <c r="M8784" s="9" t="s">
        <v>843</v>
      </c>
      <c r="N8784" s="9" t="s">
        <v>196</v>
      </c>
      <c r="O8784" s="9" t="s">
        <v>179</v>
      </c>
      <c r="P8784" s="9" t="s">
        <v>264</v>
      </c>
      <c r="Q8784" s="9" t="s">
        <v>219</v>
      </c>
      <c r="R8784" s="9">
        <v>0</v>
      </c>
      <c r="S8784" s="9">
        <v>18</v>
      </c>
      <c r="U8784" s="9" t="s">
        <v>266</v>
      </c>
      <c r="W8784" s="9">
        <v>5</v>
      </c>
      <c r="X8784" s="9">
        <f>INDEX(SLA_Policy!$D$2:$D$5,MATCH(F8784,SLA_Policy!$A$2:$A$5,0))</f>
        <v>72</v>
      </c>
      <c r="Y8784" s="9" t="str">
        <f>IF(E8784="Cancelled","Excluded",IF(D8784="",IF((SLA_Policy!$B$8-B8784)*24&gt;X8784,"Open - Breached","Open - On Track"),IF((D8784-B8784)*24&lt;=X8784,"Met","Breached")))</f>
        <v>Met</v>
      </c>
    </row>
    <row r="8785" spans="1:25" x14ac:dyDescent="0.25">
      <c r="A8785" s="9" t="s">
        <v>13085</v>
      </c>
      <c r="B8785" s="23">
        <v>46173.420833333301</v>
      </c>
      <c r="C8785" s="23">
        <v>46174.332638888904</v>
      </c>
      <c r="D8785" s="23">
        <v>46175.404861111099</v>
      </c>
      <c r="E8785" s="9" t="s">
        <v>212</v>
      </c>
      <c r="F8785" s="9" t="s">
        <v>188</v>
      </c>
      <c r="G8785" s="9" t="s">
        <v>213</v>
      </c>
      <c r="H8785" s="9" t="s">
        <v>162</v>
      </c>
      <c r="I8785" s="9" t="s">
        <v>416</v>
      </c>
      <c r="J8785" s="9" t="s">
        <v>2956</v>
      </c>
      <c r="K8785" s="9" t="s">
        <v>303</v>
      </c>
      <c r="L8785" s="9" t="s">
        <v>293</v>
      </c>
      <c r="M8785" s="9" t="s">
        <v>3379</v>
      </c>
      <c r="N8785" s="9" t="s">
        <v>199</v>
      </c>
      <c r="O8785" s="9" t="s">
        <v>179</v>
      </c>
      <c r="P8785" s="9" t="s">
        <v>284</v>
      </c>
      <c r="Q8785" s="9" t="s">
        <v>219</v>
      </c>
      <c r="R8785" s="9">
        <v>0</v>
      </c>
      <c r="S8785" s="9">
        <v>11</v>
      </c>
      <c r="U8785" s="9" t="s">
        <v>266</v>
      </c>
      <c r="W8785" s="9">
        <v>4</v>
      </c>
      <c r="X8785" s="9">
        <f>INDEX(SLA_Policy!$D$2:$D$5,MATCH(F8785,SLA_Policy!$A$2:$A$5,0))</f>
        <v>72</v>
      </c>
      <c r="Y8785" s="9" t="str">
        <f>IF(E8785="Cancelled","Excluded",IF(D8785="",IF((SLA_Policy!$B$8-B8785)*24&gt;X8785,"Open - Breached","Open - On Track"),IF((D8785-B8785)*24&lt;=X8785,"Met","Breached")))</f>
        <v>Met</v>
      </c>
    </row>
    <row r="8786" spans="1:25" x14ac:dyDescent="0.25">
      <c r="A8786" s="9" t="s">
        <v>13086</v>
      </c>
      <c r="B8786" s="23">
        <v>46173.588888888902</v>
      </c>
      <c r="C8786" s="23">
        <v>46174.339583333298</v>
      </c>
      <c r="D8786" s="23">
        <v>46174.398611111101</v>
      </c>
      <c r="E8786" s="9" t="s">
        <v>212</v>
      </c>
      <c r="F8786" s="9" t="s">
        <v>189</v>
      </c>
      <c r="G8786" s="9" t="s">
        <v>236</v>
      </c>
      <c r="H8786" s="9" t="s">
        <v>163</v>
      </c>
      <c r="I8786" s="9" t="s">
        <v>327</v>
      </c>
      <c r="J8786" s="9" t="s">
        <v>1133</v>
      </c>
      <c r="K8786" s="9" t="s">
        <v>246</v>
      </c>
      <c r="L8786" s="9" t="s">
        <v>104</v>
      </c>
      <c r="M8786" s="9" t="s">
        <v>4670</v>
      </c>
      <c r="N8786" s="9" t="s">
        <v>200</v>
      </c>
      <c r="O8786" s="9" t="s">
        <v>180</v>
      </c>
      <c r="P8786" s="9" t="s">
        <v>318</v>
      </c>
      <c r="Q8786" s="9" t="s">
        <v>219</v>
      </c>
      <c r="R8786" s="9">
        <v>0</v>
      </c>
      <c r="S8786" s="9">
        <v>25</v>
      </c>
      <c r="U8786" s="9" t="s">
        <v>242</v>
      </c>
      <c r="X8786" s="9">
        <f>INDEX(SLA_Policy!$D$2:$D$5,MATCH(F8786,SLA_Policy!$A$2:$A$5,0))</f>
        <v>120</v>
      </c>
      <c r="Y8786" s="9" t="str">
        <f>IF(E8786="Cancelled","Excluded",IF(D8786="",IF((SLA_Policy!$B$8-B8786)*24&gt;X8786,"Open - Breached","Open - On Track"),IF((D8786-B8786)*24&lt;=X8786,"Met","Breached")))</f>
        <v>Met</v>
      </c>
    </row>
    <row r="8787" spans="1:25" x14ac:dyDescent="0.25">
      <c r="A8787" s="9" t="s">
        <v>13087</v>
      </c>
      <c r="B8787" s="23">
        <v>46174.006944444503</v>
      </c>
      <c r="C8787" s="23">
        <v>46174.297222222202</v>
      </c>
      <c r="D8787" s="23">
        <v>46174.314583333296</v>
      </c>
      <c r="E8787" s="9" t="s">
        <v>212</v>
      </c>
      <c r="F8787" s="9" t="s">
        <v>188</v>
      </c>
      <c r="G8787" s="9" t="s">
        <v>213</v>
      </c>
      <c r="H8787" s="9" t="s">
        <v>167</v>
      </c>
      <c r="I8787" s="9" t="s">
        <v>684</v>
      </c>
      <c r="J8787" s="9" t="s">
        <v>6168</v>
      </c>
      <c r="K8787" s="9" t="s">
        <v>303</v>
      </c>
      <c r="L8787" s="9" t="s">
        <v>270</v>
      </c>
      <c r="M8787" s="9" t="s">
        <v>1298</v>
      </c>
      <c r="N8787" s="9" t="s">
        <v>196</v>
      </c>
      <c r="O8787" s="9" t="s">
        <v>116</v>
      </c>
      <c r="P8787" s="9" t="s">
        <v>342</v>
      </c>
      <c r="Q8787" s="9" t="s">
        <v>219</v>
      </c>
      <c r="R8787" s="9">
        <v>0</v>
      </c>
      <c r="S8787" s="9">
        <v>13</v>
      </c>
      <c r="U8787" s="9" t="s">
        <v>248</v>
      </c>
      <c r="X8787" s="9">
        <f>INDEX(SLA_Policy!$D$2:$D$5,MATCH(F8787,SLA_Policy!$A$2:$A$5,0))</f>
        <v>72</v>
      </c>
      <c r="Y8787" s="9" t="str">
        <f>IF(E8787="Cancelled","Excluded",IF(D8787="",IF((SLA_Policy!$B$8-B8787)*24&gt;X8787,"Open - Breached","Open - On Track"),IF((D8787-B8787)*24&lt;=X8787,"Met","Breached")))</f>
        <v>Met</v>
      </c>
    </row>
    <row r="8788" spans="1:25" x14ac:dyDescent="0.25">
      <c r="A8788" s="9" t="s">
        <v>13088</v>
      </c>
      <c r="B8788" s="23">
        <v>46174.293749999997</v>
      </c>
      <c r="C8788" s="23">
        <v>46174.2993055556</v>
      </c>
      <c r="D8788" s="23">
        <v>46174.35</v>
      </c>
      <c r="E8788" s="9" t="s">
        <v>212</v>
      </c>
      <c r="F8788" s="9" t="s">
        <v>187</v>
      </c>
      <c r="G8788" s="9" t="s">
        <v>236</v>
      </c>
      <c r="H8788" s="9" t="s">
        <v>167</v>
      </c>
      <c r="I8788" s="9" t="s">
        <v>255</v>
      </c>
      <c r="J8788" s="9" t="s">
        <v>4760</v>
      </c>
      <c r="K8788" s="9" t="s">
        <v>246</v>
      </c>
      <c r="L8788" s="9" t="s">
        <v>395</v>
      </c>
      <c r="M8788" s="9" t="s">
        <v>463</v>
      </c>
      <c r="N8788" s="9" t="s">
        <v>196</v>
      </c>
      <c r="O8788" s="9" t="s">
        <v>176</v>
      </c>
      <c r="P8788" s="9" t="s">
        <v>253</v>
      </c>
      <c r="Q8788" s="9" t="s">
        <v>273</v>
      </c>
      <c r="R8788" s="9">
        <v>0</v>
      </c>
      <c r="S8788" s="9">
        <v>40</v>
      </c>
      <c r="U8788" s="9" t="s">
        <v>242</v>
      </c>
      <c r="X8788" s="9">
        <f>INDEX(SLA_Policy!$D$2:$D$5,MATCH(F8788,SLA_Policy!$A$2:$A$5,0))</f>
        <v>8</v>
      </c>
      <c r="Y8788" s="9" t="str">
        <f>IF(E8788="Cancelled","Excluded",IF(D8788="",IF((SLA_Policy!$B$8-B8788)*24&gt;X8788,"Open - Breached","Open - On Track"),IF((D8788-B8788)*24&lt;=X8788,"Met","Breached")))</f>
        <v>Met</v>
      </c>
    </row>
    <row r="8789" spans="1:25" x14ac:dyDescent="0.25">
      <c r="A8789" s="9" t="s">
        <v>13089</v>
      </c>
      <c r="B8789" s="23">
        <v>46174.295138888898</v>
      </c>
      <c r="C8789" s="23">
        <v>46174.474305555603</v>
      </c>
      <c r="D8789" s="23">
        <v>46174.554861111101</v>
      </c>
      <c r="E8789" s="9" t="s">
        <v>212</v>
      </c>
      <c r="F8789" s="9" t="s">
        <v>189</v>
      </c>
      <c r="G8789" s="9" t="s">
        <v>213</v>
      </c>
      <c r="H8789" s="9" t="s">
        <v>166</v>
      </c>
      <c r="I8789" s="9" t="s">
        <v>286</v>
      </c>
      <c r="J8789" s="9" t="s">
        <v>447</v>
      </c>
      <c r="K8789" s="9" t="s">
        <v>239</v>
      </c>
      <c r="L8789" s="9" t="s">
        <v>216</v>
      </c>
      <c r="M8789" s="9" t="s">
        <v>524</v>
      </c>
      <c r="N8789" s="9" t="s">
        <v>197</v>
      </c>
      <c r="O8789" s="9" t="s">
        <v>181</v>
      </c>
      <c r="P8789" s="9" t="s">
        <v>289</v>
      </c>
      <c r="Q8789" s="9" t="s">
        <v>219</v>
      </c>
      <c r="R8789" s="9">
        <v>0</v>
      </c>
      <c r="S8789" s="9">
        <v>8</v>
      </c>
      <c r="U8789" s="9" t="s">
        <v>376</v>
      </c>
      <c r="X8789" s="9">
        <f>INDEX(SLA_Policy!$D$2:$D$5,MATCH(F8789,SLA_Policy!$A$2:$A$5,0))</f>
        <v>120</v>
      </c>
      <c r="Y8789" s="9" t="str">
        <f>IF(E8789="Cancelled","Excluded",IF(D8789="",IF((SLA_Policy!$B$8-B8789)*24&gt;X8789,"Open - Breached","Open - On Track"),IF((D8789-B8789)*24&lt;=X8789,"Met","Breached")))</f>
        <v>Met</v>
      </c>
    </row>
    <row r="8790" spans="1:25" x14ac:dyDescent="0.25">
      <c r="A8790" s="9" t="s">
        <v>13090</v>
      </c>
      <c r="B8790" s="23">
        <v>46174.324999999997</v>
      </c>
      <c r="C8790" s="23">
        <v>46174.329166666699</v>
      </c>
      <c r="D8790" s="23">
        <v>46174.432638888902</v>
      </c>
      <c r="E8790" s="9" t="s">
        <v>212</v>
      </c>
      <c r="F8790" s="9" t="s">
        <v>189</v>
      </c>
      <c r="G8790" s="9" t="s">
        <v>213</v>
      </c>
      <c r="H8790" s="9" t="s">
        <v>164</v>
      </c>
      <c r="I8790" s="9" t="s">
        <v>260</v>
      </c>
      <c r="J8790" s="9" t="s">
        <v>8540</v>
      </c>
      <c r="K8790" s="9" t="s">
        <v>410</v>
      </c>
      <c r="L8790" s="9" t="s">
        <v>311</v>
      </c>
      <c r="M8790" s="9" t="s">
        <v>2699</v>
      </c>
      <c r="N8790" s="9" t="s">
        <v>198</v>
      </c>
      <c r="O8790" s="9" t="s">
        <v>179</v>
      </c>
      <c r="P8790" s="9" t="s">
        <v>284</v>
      </c>
      <c r="Q8790" s="9" t="s">
        <v>219</v>
      </c>
      <c r="R8790" s="9">
        <v>0</v>
      </c>
      <c r="S8790" s="9">
        <v>20</v>
      </c>
      <c r="T8790" s="9" t="s">
        <v>265</v>
      </c>
      <c r="U8790" s="9" t="s">
        <v>290</v>
      </c>
      <c r="W8790" s="9">
        <v>5</v>
      </c>
      <c r="X8790" s="9">
        <f>INDEX(SLA_Policy!$D$2:$D$5,MATCH(F8790,SLA_Policy!$A$2:$A$5,0))</f>
        <v>120</v>
      </c>
      <c r="Y8790" s="9" t="str">
        <f>IF(E8790="Cancelled","Excluded",IF(D8790="",IF((SLA_Policy!$B$8-B8790)*24&gt;X8790,"Open - Breached","Open - On Track"),IF((D8790-B8790)*24&lt;=X8790,"Met","Breached")))</f>
        <v>Met</v>
      </c>
    </row>
    <row r="8791" spans="1:25" x14ac:dyDescent="0.25">
      <c r="A8791" s="9" t="s">
        <v>13091</v>
      </c>
      <c r="B8791" s="23">
        <v>46174.332638888904</v>
      </c>
      <c r="C8791" s="23">
        <v>46174.497916666704</v>
      </c>
      <c r="D8791" s="23">
        <v>46174.500694444498</v>
      </c>
      <c r="E8791" s="9" t="s">
        <v>212</v>
      </c>
      <c r="F8791" s="9" t="s">
        <v>189</v>
      </c>
      <c r="G8791" s="9" t="s">
        <v>213</v>
      </c>
      <c r="H8791" s="9" t="s">
        <v>165</v>
      </c>
      <c r="I8791" s="9" t="s">
        <v>2034</v>
      </c>
      <c r="J8791" s="9" t="s">
        <v>7295</v>
      </c>
      <c r="K8791" s="9" t="s">
        <v>246</v>
      </c>
      <c r="L8791" s="9" t="s">
        <v>282</v>
      </c>
      <c r="M8791" s="9" t="s">
        <v>606</v>
      </c>
      <c r="N8791" s="9" t="s">
        <v>197</v>
      </c>
      <c r="O8791" s="9" t="s">
        <v>176</v>
      </c>
      <c r="P8791" s="9" t="s">
        <v>419</v>
      </c>
      <c r="Q8791" s="9" t="s">
        <v>219</v>
      </c>
      <c r="R8791" s="9">
        <v>0</v>
      </c>
      <c r="S8791" s="9">
        <v>69</v>
      </c>
      <c r="U8791" s="9" t="s">
        <v>230</v>
      </c>
      <c r="X8791" s="9">
        <f>INDEX(SLA_Policy!$D$2:$D$5,MATCH(F8791,SLA_Policy!$A$2:$A$5,0))</f>
        <v>120</v>
      </c>
      <c r="Y8791" s="9" t="str">
        <f>IF(E8791="Cancelled","Excluded",IF(D8791="",IF((SLA_Policy!$B$8-B8791)*24&gt;X8791,"Open - Breached","Open - On Track"),IF((D8791-B8791)*24&lt;=X8791,"Met","Breached")))</f>
        <v>Met</v>
      </c>
    </row>
    <row r="8792" spans="1:25" x14ac:dyDescent="0.25">
      <c r="A8792" s="9" t="s">
        <v>13092</v>
      </c>
      <c r="B8792" s="23">
        <v>46174.338888888902</v>
      </c>
      <c r="C8792" s="23">
        <v>46174.341666666704</v>
      </c>
      <c r="D8792" s="23">
        <v>46175.401388888902</v>
      </c>
      <c r="E8792" s="9" t="s">
        <v>212</v>
      </c>
      <c r="F8792" s="9" t="s">
        <v>189</v>
      </c>
      <c r="G8792" s="9" t="s">
        <v>213</v>
      </c>
      <c r="H8792" s="9" t="s">
        <v>163</v>
      </c>
      <c r="I8792" s="9" t="s">
        <v>223</v>
      </c>
      <c r="J8792" s="9" t="s">
        <v>12898</v>
      </c>
      <c r="K8792" s="9" t="s">
        <v>215</v>
      </c>
      <c r="L8792" s="9" t="s">
        <v>270</v>
      </c>
      <c r="M8792" s="9" t="s">
        <v>981</v>
      </c>
      <c r="N8792" s="9" t="s">
        <v>198</v>
      </c>
      <c r="O8792" s="9" t="s">
        <v>176</v>
      </c>
      <c r="P8792" s="9" t="s">
        <v>503</v>
      </c>
      <c r="Q8792" s="9" t="s">
        <v>219</v>
      </c>
      <c r="R8792" s="9">
        <v>0</v>
      </c>
      <c r="S8792" s="9">
        <v>21</v>
      </c>
      <c r="T8792" s="9" t="s">
        <v>322</v>
      </c>
      <c r="U8792" s="9" t="s">
        <v>230</v>
      </c>
      <c r="W8792" s="9">
        <v>4</v>
      </c>
      <c r="X8792" s="9">
        <f>INDEX(SLA_Policy!$D$2:$D$5,MATCH(F8792,SLA_Policy!$A$2:$A$5,0))</f>
        <v>120</v>
      </c>
      <c r="Y8792" s="9" t="str">
        <f>IF(E8792="Cancelled","Excluded",IF(D8792="",IF((SLA_Policy!$B$8-B8792)*24&gt;X8792,"Open - Breached","Open - On Track"),IF((D8792-B8792)*24&lt;=X8792,"Met","Breached")))</f>
        <v>Met</v>
      </c>
    </row>
    <row r="8793" spans="1:25" x14ac:dyDescent="0.25">
      <c r="A8793" s="9" t="s">
        <v>13093</v>
      </c>
      <c r="B8793" s="23">
        <v>46174.342361111099</v>
      </c>
      <c r="C8793" s="23">
        <v>46174.354861111096</v>
      </c>
      <c r="D8793" s="23">
        <v>46175.380555555603</v>
      </c>
      <c r="E8793" s="9" t="s">
        <v>212</v>
      </c>
      <c r="F8793" s="9" t="s">
        <v>189</v>
      </c>
      <c r="G8793" s="9" t="s">
        <v>213</v>
      </c>
      <c r="H8793" s="9" t="s">
        <v>163</v>
      </c>
      <c r="I8793" s="9" t="s">
        <v>405</v>
      </c>
      <c r="J8793" s="9" t="s">
        <v>1052</v>
      </c>
      <c r="K8793" s="9" t="s">
        <v>246</v>
      </c>
      <c r="L8793" s="9" t="s">
        <v>226</v>
      </c>
      <c r="M8793" s="9" t="s">
        <v>3858</v>
      </c>
      <c r="N8793" s="9" t="s">
        <v>199</v>
      </c>
      <c r="O8793" s="9" t="s">
        <v>176</v>
      </c>
      <c r="P8793" s="9" t="s">
        <v>419</v>
      </c>
      <c r="Q8793" s="9" t="s">
        <v>219</v>
      </c>
      <c r="R8793" s="9">
        <v>0</v>
      </c>
      <c r="S8793" s="9">
        <v>4</v>
      </c>
      <c r="U8793" s="9" t="s">
        <v>230</v>
      </c>
      <c r="X8793" s="9">
        <f>INDEX(SLA_Policy!$D$2:$D$5,MATCH(F8793,SLA_Policy!$A$2:$A$5,0))</f>
        <v>120</v>
      </c>
      <c r="Y8793" s="9" t="str">
        <f>IF(E8793="Cancelled","Excluded",IF(D8793="",IF((SLA_Policy!$B$8-B8793)*24&gt;X8793,"Open - Breached","Open - On Track"),IF((D8793-B8793)*24&lt;=X8793,"Met","Breached")))</f>
        <v>Met</v>
      </c>
    </row>
    <row r="8794" spans="1:25" x14ac:dyDescent="0.25">
      <c r="A8794" s="9" t="s">
        <v>13094</v>
      </c>
      <c r="B8794" s="23">
        <v>46174.345138888901</v>
      </c>
      <c r="C8794" s="23">
        <v>46174.477083333302</v>
      </c>
      <c r="D8794" s="23">
        <v>46178.387499999997</v>
      </c>
      <c r="E8794" s="9" t="s">
        <v>212</v>
      </c>
      <c r="F8794" s="9" t="s">
        <v>188</v>
      </c>
      <c r="G8794" s="9" t="s">
        <v>236</v>
      </c>
      <c r="H8794" s="9" t="s">
        <v>161</v>
      </c>
      <c r="I8794" s="9" t="s">
        <v>482</v>
      </c>
      <c r="J8794" s="9" t="s">
        <v>4631</v>
      </c>
      <c r="K8794" s="9" t="s">
        <v>225</v>
      </c>
      <c r="L8794" s="9" t="s">
        <v>216</v>
      </c>
      <c r="M8794" s="9" t="s">
        <v>965</v>
      </c>
      <c r="N8794" s="9" t="s">
        <v>196</v>
      </c>
      <c r="O8794" s="9" t="s">
        <v>116</v>
      </c>
      <c r="P8794" s="9" t="s">
        <v>218</v>
      </c>
      <c r="Q8794" s="9" t="s">
        <v>219</v>
      </c>
      <c r="R8794" s="9">
        <v>0</v>
      </c>
      <c r="S8794" s="9">
        <v>73</v>
      </c>
      <c r="U8794" s="9" t="s">
        <v>242</v>
      </c>
      <c r="X8794" s="9">
        <f>INDEX(SLA_Policy!$D$2:$D$5,MATCH(F8794,SLA_Policy!$A$2:$A$5,0))</f>
        <v>72</v>
      </c>
      <c r="Y8794" s="9" t="str">
        <f>IF(E8794="Cancelled","Excluded",IF(D8794="",IF((SLA_Policy!$B$8-B8794)*24&gt;X8794,"Open - Breached","Open - On Track"),IF((D8794-B8794)*24&lt;=X8794,"Met","Breached")))</f>
        <v>Breached</v>
      </c>
    </row>
    <row r="8795" spans="1:25" x14ac:dyDescent="0.25">
      <c r="A8795" s="9" t="s">
        <v>13095</v>
      </c>
      <c r="B8795" s="23">
        <v>46174.347222222197</v>
      </c>
      <c r="C8795" s="23">
        <v>46174.363888888904</v>
      </c>
      <c r="D8795" s="23">
        <v>46174.3659722222</v>
      </c>
      <c r="E8795" s="9" t="s">
        <v>212</v>
      </c>
      <c r="F8795" s="9" t="s">
        <v>189</v>
      </c>
      <c r="G8795" s="9" t="s">
        <v>213</v>
      </c>
      <c r="H8795" s="9" t="s">
        <v>161</v>
      </c>
      <c r="I8795" s="9" t="s">
        <v>389</v>
      </c>
      <c r="J8795" s="9" t="s">
        <v>1581</v>
      </c>
      <c r="K8795" s="9" t="s">
        <v>239</v>
      </c>
      <c r="L8795" s="9" t="s">
        <v>395</v>
      </c>
      <c r="M8795" s="9" t="s">
        <v>1014</v>
      </c>
      <c r="N8795" s="9" t="s">
        <v>198</v>
      </c>
      <c r="O8795" s="9" t="s">
        <v>116</v>
      </c>
      <c r="P8795" s="9" t="s">
        <v>234</v>
      </c>
      <c r="Q8795" s="9" t="s">
        <v>219</v>
      </c>
      <c r="R8795" s="9">
        <v>0</v>
      </c>
      <c r="S8795" s="9">
        <v>2</v>
      </c>
      <c r="U8795" s="9" t="s">
        <v>221</v>
      </c>
      <c r="X8795" s="9">
        <f>INDEX(SLA_Policy!$D$2:$D$5,MATCH(F8795,SLA_Policy!$A$2:$A$5,0))</f>
        <v>120</v>
      </c>
      <c r="Y8795" s="9" t="str">
        <f>IF(E8795="Cancelled","Excluded",IF(D8795="",IF((SLA_Policy!$B$8-B8795)*24&gt;X8795,"Open - Breached","Open - On Track"),IF((D8795-B8795)*24&lt;=X8795,"Met","Breached")))</f>
        <v>Met</v>
      </c>
    </row>
    <row r="8796" spans="1:25" x14ac:dyDescent="0.25">
      <c r="A8796" s="9" t="s">
        <v>13096</v>
      </c>
      <c r="B8796" s="23">
        <v>46174.352083333302</v>
      </c>
      <c r="C8796" s="23">
        <v>46174.627083333296</v>
      </c>
      <c r="D8796" s="23">
        <v>46177.402777777803</v>
      </c>
      <c r="E8796" s="9" t="s">
        <v>212</v>
      </c>
      <c r="F8796" s="9" t="s">
        <v>189</v>
      </c>
      <c r="G8796" s="9" t="s">
        <v>236</v>
      </c>
      <c r="H8796" s="9" t="s">
        <v>161</v>
      </c>
      <c r="I8796" s="9" t="s">
        <v>237</v>
      </c>
      <c r="J8796" s="9" t="s">
        <v>681</v>
      </c>
      <c r="K8796" s="9" t="s">
        <v>215</v>
      </c>
      <c r="L8796" s="9" t="s">
        <v>104</v>
      </c>
      <c r="M8796" s="9" t="s">
        <v>1442</v>
      </c>
      <c r="N8796" s="9" t="s">
        <v>197</v>
      </c>
      <c r="O8796" s="9" t="s">
        <v>177</v>
      </c>
      <c r="P8796" s="9" t="s">
        <v>300</v>
      </c>
      <c r="Q8796" s="9" t="s">
        <v>219</v>
      </c>
      <c r="R8796" s="9">
        <v>0</v>
      </c>
      <c r="S8796" s="9">
        <v>22</v>
      </c>
      <c r="U8796" s="9" t="s">
        <v>242</v>
      </c>
      <c r="X8796" s="9">
        <f>INDEX(SLA_Policy!$D$2:$D$5,MATCH(F8796,SLA_Policy!$A$2:$A$5,0))</f>
        <v>120</v>
      </c>
      <c r="Y8796" s="9" t="str">
        <f>IF(E8796="Cancelled","Excluded",IF(D8796="",IF((SLA_Policy!$B$8-B8796)*24&gt;X8796,"Open - Breached","Open - On Track"),IF((D8796-B8796)*24&lt;=X8796,"Met","Breached")))</f>
        <v>Met</v>
      </c>
    </row>
    <row r="8797" spans="1:25" x14ac:dyDescent="0.25">
      <c r="A8797" s="9" t="s">
        <v>13097</v>
      </c>
      <c r="B8797" s="23">
        <v>46174.363194444399</v>
      </c>
      <c r="C8797" s="23">
        <v>46174.368750000001</v>
      </c>
      <c r="D8797" s="23">
        <v>46174.409027777801</v>
      </c>
      <c r="E8797" s="9" t="s">
        <v>212</v>
      </c>
      <c r="F8797" s="9" t="s">
        <v>188</v>
      </c>
      <c r="G8797" s="9" t="s">
        <v>213</v>
      </c>
      <c r="H8797" s="9" t="s">
        <v>161</v>
      </c>
      <c r="I8797" s="9" t="s">
        <v>454</v>
      </c>
      <c r="J8797" s="9" t="s">
        <v>13098</v>
      </c>
      <c r="K8797" s="9" t="s">
        <v>246</v>
      </c>
      <c r="L8797" s="9" t="s">
        <v>226</v>
      </c>
      <c r="M8797" s="9" t="s">
        <v>1974</v>
      </c>
      <c r="N8797" s="9" t="s">
        <v>200</v>
      </c>
      <c r="O8797" s="9" t="s">
        <v>116</v>
      </c>
      <c r="P8797" s="9" t="s">
        <v>551</v>
      </c>
      <c r="Q8797" s="9" t="s">
        <v>219</v>
      </c>
      <c r="R8797" s="9">
        <v>0</v>
      </c>
      <c r="S8797" s="9">
        <v>6</v>
      </c>
      <c r="U8797" s="9" t="s">
        <v>221</v>
      </c>
      <c r="X8797" s="9">
        <f>INDEX(SLA_Policy!$D$2:$D$5,MATCH(F8797,SLA_Policy!$A$2:$A$5,0))</f>
        <v>72</v>
      </c>
      <c r="Y8797" s="9" t="str">
        <f>IF(E8797="Cancelled","Excluded",IF(D8797="",IF((SLA_Policy!$B$8-B8797)*24&gt;X8797,"Open - Breached","Open - On Track"),IF((D8797-B8797)*24&lt;=X8797,"Met","Breached")))</f>
        <v>Met</v>
      </c>
    </row>
    <row r="8798" spans="1:25" x14ac:dyDescent="0.25">
      <c r="A8798" s="9" t="s">
        <v>13099</v>
      </c>
      <c r="B8798" s="23">
        <v>46174.379166666702</v>
      </c>
      <c r="C8798" s="23">
        <v>46174.388888888898</v>
      </c>
      <c r="D8798" s="23">
        <v>46174.429166666698</v>
      </c>
      <c r="E8798" s="9" t="s">
        <v>212</v>
      </c>
      <c r="F8798" s="9" t="s">
        <v>188</v>
      </c>
      <c r="G8798" s="9" t="s">
        <v>213</v>
      </c>
      <c r="H8798" s="9" t="s">
        <v>161</v>
      </c>
      <c r="I8798" s="9" t="s">
        <v>389</v>
      </c>
      <c r="J8798" s="9" t="s">
        <v>5650</v>
      </c>
      <c r="K8798" s="9" t="s">
        <v>215</v>
      </c>
      <c r="L8798" s="9" t="s">
        <v>307</v>
      </c>
      <c r="M8798" s="9" t="s">
        <v>1434</v>
      </c>
      <c r="N8798" s="9" t="s">
        <v>199</v>
      </c>
      <c r="O8798" s="9" t="s">
        <v>116</v>
      </c>
      <c r="P8798" s="9" t="s">
        <v>574</v>
      </c>
      <c r="Q8798" s="9" t="s">
        <v>219</v>
      </c>
      <c r="R8798" s="9">
        <v>0</v>
      </c>
      <c r="S8798" s="9">
        <v>7</v>
      </c>
      <c r="U8798" s="9" t="s">
        <v>290</v>
      </c>
      <c r="W8798" s="9">
        <v>5</v>
      </c>
      <c r="X8798" s="9">
        <f>INDEX(SLA_Policy!$D$2:$D$5,MATCH(F8798,SLA_Policy!$A$2:$A$5,0))</f>
        <v>72</v>
      </c>
      <c r="Y8798" s="9" t="str">
        <f>IF(E8798="Cancelled","Excluded",IF(D8798="",IF((SLA_Policy!$B$8-B8798)*24&gt;X8798,"Open - Breached","Open - On Track"),IF((D8798-B8798)*24&lt;=X8798,"Met","Breached")))</f>
        <v>Met</v>
      </c>
    </row>
    <row r="8799" spans="1:25" x14ac:dyDescent="0.25">
      <c r="A8799" s="9" t="s">
        <v>13100</v>
      </c>
      <c r="B8799" s="23">
        <v>46174.407638888901</v>
      </c>
      <c r="C8799" s="23">
        <v>46174.45</v>
      </c>
      <c r="D8799" s="23">
        <v>46174.638888888898</v>
      </c>
      <c r="E8799" s="9" t="s">
        <v>212</v>
      </c>
      <c r="F8799" s="9" t="s">
        <v>189</v>
      </c>
      <c r="G8799" s="9" t="s">
        <v>213</v>
      </c>
      <c r="H8799" s="9" t="s">
        <v>164</v>
      </c>
      <c r="I8799" s="9" t="s">
        <v>260</v>
      </c>
      <c r="J8799" s="9" t="s">
        <v>2270</v>
      </c>
      <c r="K8799" s="9" t="s">
        <v>410</v>
      </c>
      <c r="L8799" s="9" t="s">
        <v>311</v>
      </c>
      <c r="M8799" s="9" t="s">
        <v>2699</v>
      </c>
      <c r="N8799" s="9" t="s">
        <v>199</v>
      </c>
      <c r="O8799" s="9" t="s">
        <v>180</v>
      </c>
      <c r="P8799" s="9" t="s">
        <v>381</v>
      </c>
      <c r="Q8799" s="9" t="s">
        <v>219</v>
      </c>
      <c r="R8799" s="9">
        <v>0</v>
      </c>
      <c r="S8799" s="9">
        <v>12</v>
      </c>
      <c r="T8799" s="9" t="s">
        <v>265</v>
      </c>
      <c r="U8799" s="9" t="s">
        <v>266</v>
      </c>
      <c r="W8799" s="9">
        <v>4</v>
      </c>
      <c r="X8799" s="9">
        <f>INDEX(SLA_Policy!$D$2:$D$5,MATCH(F8799,SLA_Policy!$A$2:$A$5,0))</f>
        <v>120</v>
      </c>
      <c r="Y8799" s="9" t="str">
        <f>IF(E8799="Cancelled","Excluded",IF(D8799="",IF((SLA_Policy!$B$8-B8799)*24&gt;X8799,"Open - Breached","Open - On Track"),IF((D8799-B8799)*24&lt;=X8799,"Met","Breached")))</f>
        <v>Met</v>
      </c>
    </row>
    <row r="8800" spans="1:25" x14ac:dyDescent="0.25">
      <c r="A8800" s="9" t="s">
        <v>13101</v>
      </c>
      <c r="B8800" s="23">
        <v>46174.416666666701</v>
      </c>
      <c r="C8800" s="23">
        <v>46174.434722222199</v>
      </c>
      <c r="D8800" s="23">
        <v>46174.681944444397</v>
      </c>
      <c r="E8800" s="9" t="s">
        <v>212</v>
      </c>
      <c r="F8800" s="9" t="s">
        <v>188</v>
      </c>
      <c r="G8800" s="9" t="s">
        <v>213</v>
      </c>
      <c r="H8800" s="9" t="s">
        <v>88</v>
      </c>
      <c r="I8800" s="9" t="s">
        <v>268</v>
      </c>
      <c r="J8800" s="9" t="s">
        <v>3371</v>
      </c>
      <c r="K8800" s="9" t="s">
        <v>303</v>
      </c>
      <c r="L8800" s="9" t="s">
        <v>216</v>
      </c>
      <c r="M8800" s="9" t="s">
        <v>2388</v>
      </c>
      <c r="N8800" s="9" t="s">
        <v>198</v>
      </c>
      <c r="O8800" s="9" t="s">
        <v>178</v>
      </c>
      <c r="P8800" s="9" t="s">
        <v>272</v>
      </c>
      <c r="Q8800" s="9" t="s">
        <v>219</v>
      </c>
      <c r="R8800" s="9">
        <v>0</v>
      </c>
      <c r="S8800" s="9">
        <v>20</v>
      </c>
      <c r="T8800" s="9" t="s">
        <v>229</v>
      </c>
      <c r="U8800" s="9" t="s">
        <v>290</v>
      </c>
      <c r="W8800" s="9">
        <v>5</v>
      </c>
      <c r="X8800" s="9">
        <f>INDEX(SLA_Policy!$D$2:$D$5,MATCH(F8800,SLA_Policy!$A$2:$A$5,0))</f>
        <v>72</v>
      </c>
      <c r="Y8800" s="9" t="str">
        <f>IF(E8800="Cancelled","Excluded",IF(D8800="",IF((SLA_Policy!$B$8-B8800)*24&gt;X8800,"Open - Breached","Open - On Track"),IF((D8800-B8800)*24&lt;=X8800,"Met","Breached")))</f>
        <v>Met</v>
      </c>
    </row>
    <row r="8801" spans="1:25" x14ac:dyDescent="0.25">
      <c r="A8801" s="9" t="s">
        <v>13102</v>
      </c>
      <c r="B8801" s="23">
        <v>46174.420833333301</v>
      </c>
      <c r="C8801" s="23">
        <v>46174.427083333299</v>
      </c>
      <c r="D8801" s="23">
        <v>46175.350694444503</v>
      </c>
      <c r="E8801" s="9" t="s">
        <v>212</v>
      </c>
      <c r="F8801" s="9" t="s">
        <v>188</v>
      </c>
      <c r="G8801" s="9" t="s">
        <v>213</v>
      </c>
      <c r="H8801" s="9" t="s">
        <v>162</v>
      </c>
      <c r="I8801" s="9" t="s">
        <v>345</v>
      </c>
      <c r="J8801" s="9" t="s">
        <v>4046</v>
      </c>
      <c r="K8801" s="9" t="s">
        <v>246</v>
      </c>
      <c r="L8801" s="9" t="s">
        <v>351</v>
      </c>
      <c r="M8801" s="9" t="s">
        <v>400</v>
      </c>
      <c r="N8801" s="9" t="s">
        <v>198</v>
      </c>
      <c r="O8801" s="9" t="s">
        <v>116</v>
      </c>
      <c r="P8801" s="9" t="s">
        <v>590</v>
      </c>
      <c r="Q8801" s="9" t="s">
        <v>219</v>
      </c>
      <c r="R8801" s="9">
        <v>0</v>
      </c>
      <c r="S8801" s="9">
        <v>9</v>
      </c>
      <c r="U8801" s="9" t="s">
        <v>266</v>
      </c>
      <c r="X8801" s="9">
        <f>INDEX(SLA_Policy!$D$2:$D$5,MATCH(F8801,SLA_Policy!$A$2:$A$5,0))</f>
        <v>72</v>
      </c>
      <c r="Y8801" s="9" t="str">
        <f>IF(E8801="Cancelled","Excluded",IF(D8801="",IF((SLA_Policy!$B$8-B8801)*24&gt;X8801,"Open - Breached","Open - On Track"),IF((D8801-B8801)*24&lt;=X8801,"Met","Breached")))</f>
        <v>Met</v>
      </c>
    </row>
    <row r="8802" spans="1:25" x14ac:dyDescent="0.25">
      <c r="A8802" s="9" t="s">
        <v>13103</v>
      </c>
      <c r="B8802" s="23">
        <v>46174.421527777798</v>
      </c>
      <c r="C8802" s="23">
        <v>46174.422222222202</v>
      </c>
      <c r="D8802" s="23">
        <v>46174.500694444498</v>
      </c>
      <c r="E8802" s="9" t="s">
        <v>212</v>
      </c>
      <c r="F8802" s="9" t="s">
        <v>188</v>
      </c>
      <c r="G8802" s="9" t="s">
        <v>213</v>
      </c>
      <c r="H8802" s="9" t="s">
        <v>161</v>
      </c>
      <c r="I8802" s="9" t="s">
        <v>389</v>
      </c>
      <c r="J8802" s="9" t="s">
        <v>3576</v>
      </c>
      <c r="K8802" s="9" t="s">
        <v>262</v>
      </c>
      <c r="L8802" s="9" t="s">
        <v>226</v>
      </c>
      <c r="M8802" s="9" t="s">
        <v>930</v>
      </c>
      <c r="N8802" s="9" t="s">
        <v>198</v>
      </c>
      <c r="O8802" s="9" t="s">
        <v>116</v>
      </c>
      <c r="P8802" s="9" t="s">
        <v>295</v>
      </c>
      <c r="Q8802" s="9" t="s">
        <v>219</v>
      </c>
      <c r="R8802" s="9">
        <v>0</v>
      </c>
      <c r="S8802" s="9">
        <v>5</v>
      </c>
      <c r="U8802" s="9" t="s">
        <v>290</v>
      </c>
      <c r="X8802" s="9">
        <f>INDEX(SLA_Policy!$D$2:$D$5,MATCH(F8802,SLA_Policy!$A$2:$A$5,0))</f>
        <v>72</v>
      </c>
      <c r="Y8802" s="9" t="str">
        <f>IF(E8802="Cancelled","Excluded",IF(D8802="",IF((SLA_Policy!$B$8-B8802)*24&gt;X8802,"Open - Breached","Open - On Track"),IF((D8802-B8802)*24&lt;=X8802,"Met","Breached")))</f>
        <v>Met</v>
      </c>
    </row>
    <row r="8803" spans="1:25" x14ac:dyDescent="0.25">
      <c r="A8803" s="9" t="s">
        <v>13104</v>
      </c>
      <c r="B8803" s="23">
        <v>46174.425000000003</v>
      </c>
      <c r="C8803" s="23">
        <v>46174.460416666698</v>
      </c>
      <c r="D8803" s="23">
        <v>46175.392361111102</v>
      </c>
      <c r="E8803" s="9" t="s">
        <v>212</v>
      </c>
      <c r="F8803" s="9" t="s">
        <v>188</v>
      </c>
      <c r="G8803" s="9" t="s">
        <v>236</v>
      </c>
      <c r="H8803" s="9" t="s">
        <v>164</v>
      </c>
      <c r="I8803" s="9" t="s">
        <v>421</v>
      </c>
      <c r="J8803" s="9" t="s">
        <v>3522</v>
      </c>
      <c r="K8803" s="9" t="s">
        <v>262</v>
      </c>
      <c r="L8803" s="9" t="s">
        <v>104</v>
      </c>
      <c r="M8803" s="9" t="s">
        <v>4141</v>
      </c>
      <c r="N8803" s="9" t="s">
        <v>196</v>
      </c>
      <c r="O8803" s="9" t="s">
        <v>180</v>
      </c>
      <c r="P8803" s="9" t="s">
        <v>318</v>
      </c>
      <c r="Q8803" s="9" t="s">
        <v>273</v>
      </c>
      <c r="R8803" s="9">
        <v>0</v>
      </c>
      <c r="S8803" s="9">
        <v>34</v>
      </c>
      <c r="T8803" s="9" t="s">
        <v>343</v>
      </c>
      <c r="U8803" s="9" t="s">
        <v>242</v>
      </c>
      <c r="X8803" s="9">
        <f>INDEX(SLA_Policy!$D$2:$D$5,MATCH(F8803,SLA_Policy!$A$2:$A$5,0))</f>
        <v>72</v>
      </c>
      <c r="Y8803" s="9" t="str">
        <f>IF(E8803="Cancelled","Excluded",IF(D8803="",IF((SLA_Policy!$B$8-B8803)*24&gt;X8803,"Open - Breached","Open - On Track"),IF((D8803-B8803)*24&lt;=X8803,"Met","Breached")))</f>
        <v>Met</v>
      </c>
    </row>
    <row r="8804" spans="1:25" x14ac:dyDescent="0.25">
      <c r="A8804" s="9" t="s">
        <v>13105</v>
      </c>
      <c r="B8804" s="23">
        <v>46174.427777777797</v>
      </c>
      <c r="C8804" s="23">
        <v>46174.590972222199</v>
      </c>
      <c r="D8804" s="23">
        <v>46175.373611111099</v>
      </c>
      <c r="E8804" s="9" t="s">
        <v>212</v>
      </c>
      <c r="F8804" s="9" t="s">
        <v>189</v>
      </c>
      <c r="G8804" s="9" t="s">
        <v>236</v>
      </c>
      <c r="H8804" s="9" t="s">
        <v>161</v>
      </c>
      <c r="I8804" s="9" t="s">
        <v>505</v>
      </c>
      <c r="J8804" s="9" t="s">
        <v>5722</v>
      </c>
      <c r="K8804" s="9" t="s">
        <v>246</v>
      </c>
      <c r="L8804" s="9" t="s">
        <v>351</v>
      </c>
      <c r="M8804" s="9" t="s">
        <v>1660</v>
      </c>
      <c r="N8804" s="9" t="s">
        <v>196</v>
      </c>
      <c r="O8804" s="9" t="s">
        <v>177</v>
      </c>
      <c r="P8804" s="9" t="s">
        <v>300</v>
      </c>
      <c r="Q8804" s="9" t="s">
        <v>219</v>
      </c>
      <c r="R8804" s="9">
        <v>0</v>
      </c>
      <c r="S8804" s="9">
        <v>18</v>
      </c>
      <c r="U8804" s="9" t="s">
        <v>242</v>
      </c>
      <c r="X8804" s="9">
        <f>INDEX(SLA_Policy!$D$2:$D$5,MATCH(F8804,SLA_Policy!$A$2:$A$5,0))</f>
        <v>120</v>
      </c>
      <c r="Y8804" s="9" t="str">
        <f>IF(E8804="Cancelled","Excluded",IF(D8804="",IF((SLA_Policy!$B$8-B8804)*24&gt;X8804,"Open - Breached","Open - On Track"),IF((D8804-B8804)*24&lt;=X8804,"Met","Breached")))</f>
        <v>Met</v>
      </c>
    </row>
    <row r="8805" spans="1:25" x14ac:dyDescent="0.25">
      <c r="A8805" s="9" t="s">
        <v>13106</v>
      </c>
      <c r="B8805" s="23">
        <v>46174.433333333298</v>
      </c>
      <c r="C8805" s="23">
        <v>46174.45</v>
      </c>
      <c r="D8805" s="23">
        <v>46178.370138888902</v>
      </c>
      <c r="E8805" s="9" t="s">
        <v>212</v>
      </c>
      <c r="F8805" s="9" t="s">
        <v>189</v>
      </c>
      <c r="G8805" s="9" t="s">
        <v>213</v>
      </c>
      <c r="H8805" s="9" t="s">
        <v>163</v>
      </c>
      <c r="I8805" s="9" t="s">
        <v>405</v>
      </c>
      <c r="J8805" s="9" t="s">
        <v>406</v>
      </c>
      <c r="K8805" s="9" t="s">
        <v>215</v>
      </c>
      <c r="L8805" s="9" t="s">
        <v>270</v>
      </c>
      <c r="M8805" s="9" t="s">
        <v>6381</v>
      </c>
      <c r="N8805" s="9" t="s">
        <v>196</v>
      </c>
      <c r="O8805" s="9" t="s">
        <v>176</v>
      </c>
      <c r="P8805" s="9" t="s">
        <v>419</v>
      </c>
      <c r="Q8805" s="9" t="s">
        <v>219</v>
      </c>
      <c r="R8805" s="9">
        <v>2</v>
      </c>
      <c r="S8805" s="9">
        <v>143</v>
      </c>
      <c r="U8805" s="9" t="s">
        <v>230</v>
      </c>
      <c r="X8805" s="9">
        <f>INDEX(SLA_Policy!$D$2:$D$5,MATCH(F8805,SLA_Policy!$A$2:$A$5,0))</f>
        <v>120</v>
      </c>
      <c r="Y8805" s="9" t="str">
        <f>IF(E8805="Cancelled","Excluded",IF(D8805="",IF((SLA_Policy!$B$8-B8805)*24&gt;X8805,"Open - Breached","Open - On Track"),IF((D8805-B8805)*24&lt;=X8805,"Met","Breached")))</f>
        <v>Met</v>
      </c>
    </row>
    <row r="8806" spans="1:25" x14ac:dyDescent="0.25">
      <c r="A8806" s="9" t="s">
        <v>13107</v>
      </c>
      <c r="B8806" s="23">
        <v>46174.438194444498</v>
      </c>
      <c r="C8806" s="23">
        <v>46174.456250000003</v>
      </c>
      <c r="D8806" s="23">
        <v>46174.496527777803</v>
      </c>
      <c r="E8806" s="9" t="s">
        <v>212</v>
      </c>
      <c r="F8806" s="9" t="s">
        <v>187</v>
      </c>
      <c r="G8806" s="9" t="s">
        <v>213</v>
      </c>
      <c r="H8806" s="9" t="s">
        <v>167</v>
      </c>
      <c r="I8806" s="9" t="s">
        <v>536</v>
      </c>
      <c r="J8806" s="9" t="s">
        <v>2931</v>
      </c>
      <c r="K8806" s="9" t="s">
        <v>215</v>
      </c>
      <c r="L8806" s="9" t="s">
        <v>270</v>
      </c>
      <c r="M8806" s="9" t="s">
        <v>657</v>
      </c>
      <c r="N8806" s="9" t="s">
        <v>196</v>
      </c>
      <c r="O8806" s="9" t="s">
        <v>176</v>
      </c>
      <c r="P8806" s="9" t="s">
        <v>570</v>
      </c>
      <c r="Q8806" s="9" t="s">
        <v>273</v>
      </c>
      <c r="R8806" s="9">
        <v>0</v>
      </c>
      <c r="S8806" s="9">
        <v>27</v>
      </c>
      <c r="T8806" s="9" t="s">
        <v>220</v>
      </c>
      <c r="U8806" s="9" t="s">
        <v>248</v>
      </c>
      <c r="X8806" s="9">
        <f>INDEX(SLA_Policy!$D$2:$D$5,MATCH(F8806,SLA_Policy!$A$2:$A$5,0))</f>
        <v>8</v>
      </c>
      <c r="Y8806" s="9" t="str">
        <f>IF(E8806="Cancelled","Excluded",IF(D8806="",IF((SLA_Policy!$B$8-B8806)*24&gt;X8806,"Open - Breached","Open - On Track"),IF((D8806-B8806)*24&lt;=X8806,"Met","Breached")))</f>
        <v>Met</v>
      </c>
    </row>
    <row r="8807" spans="1:25" x14ac:dyDescent="0.25">
      <c r="A8807" s="9" t="s">
        <v>13108</v>
      </c>
      <c r="B8807" s="23">
        <v>46174.440277777801</v>
      </c>
      <c r="C8807" s="23">
        <v>46174.570138888899</v>
      </c>
      <c r="D8807" s="23">
        <v>46174.595833333296</v>
      </c>
      <c r="E8807" s="9" t="s">
        <v>212</v>
      </c>
      <c r="F8807" s="9" t="s">
        <v>188</v>
      </c>
      <c r="G8807" s="9" t="s">
        <v>213</v>
      </c>
      <c r="H8807" s="9" t="s">
        <v>163</v>
      </c>
      <c r="I8807" s="9" t="s">
        <v>250</v>
      </c>
      <c r="J8807" s="9" t="s">
        <v>10145</v>
      </c>
      <c r="K8807" s="9" t="s">
        <v>246</v>
      </c>
      <c r="L8807" s="9" t="s">
        <v>216</v>
      </c>
      <c r="M8807" s="9" t="s">
        <v>897</v>
      </c>
      <c r="N8807" s="9" t="s">
        <v>196</v>
      </c>
      <c r="O8807" s="9" t="s">
        <v>176</v>
      </c>
      <c r="P8807" s="9" t="s">
        <v>419</v>
      </c>
      <c r="Q8807" s="9" t="s">
        <v>219</v>
      </c>
      <c r="R8807" s="9">
        <v>0</v>
      </c>
      <c r="S8807" s="9">
        <v>41</v>
      </c>
      <c r="T8807" s="9" t="s">
        <v>229</v>
      </c>
      <c r="U8807" s="9" t="s">
        <v>266</v>
      </c>
      <c r="W8807" s="9">
        <v>5</v>
      </c>
      <c r="X8807" s="9">
        <f>INDEX(SLA_Policy!$D$2:$D$5,MATCH(F8807,SLA_Policy!$A$2:$A$5,0))</f>
        <v>72</v>
      </c>
      <c r="Y8807" s="9" t="str">
        <f>IF(E8807="Cancelled","Excluded",IF(D8807="",IF((SLA_Policy!$B$8-B8807)*24&gt;X8807,"Open - Breached","Open - On Track"),IF((D8807-B8807)*24&lt;=X8807,"Met","Breached")))</f>
        <v>Met</v>
      </c>
    </row>
    <row r="8808" spans="1:25" x14ac:dyDescent="0.25">
      <c r="A8808" s="9" t="s">
        <v>13109</v>
      </c>
      <c r="B8808" s="23">
        <v>46174.440277777801</v>
      </c>
      <c r="C8808" s="23">
        <v>46174.464583333298</v>
      </c>
      <c r="D8808" s="23">
        <v>46175.397916666698</v>
      </c>
      <c r="E8808" s="9" t="s">
        <v>212</v>
      </c>
      <c r="F8808" s="9" t="s">
        <v>188</v>
      </c>
      <c r="G8808" s="9" t="s">
        <v>213</v>
      </c>
      <c r="H8808" s="9" t="s">
        <v>162</v>
      </c>
      <c r="I8808" s="9" t="s">
        <v>393</v>
      </c>
      <c r="J8808" s="9" t="s">
        <v>1504</v>
      </c>
      <c r="K8808" s="9" t="s">
        <v>215</v>
      </c>
      <c r="L8808" s="9" t="s">
        <v>104</v>
      </c>
      <c r="M8808" s="9" t="s">
        <v>1582</v>
      </c>
      <c r="N8808" s="9" t="s">
        <v>196</v>
      </c>
      <c r="O8808" s="9" t="s">
        <v>116</v>
      </c>
      <c r="P8808" s="9" t="s">
        <v>342</v>
      </c>
      <c r="Q8808" s="9" t="s">
        <v>219</v>
      </c>
      <c r="R8808" s="9">
        <v>0</v>
      </c>
      <c r="S8808" s="9">
        <v>5</v>
      </c>
      <c r="U8808" s="9" t="s">
        <v>661</v>
      </c>
      <c r="X8808" s="9">
        <f>INDEX(SLA_Policy!$D$2:$D$5,MATCH(F8808,SLA_Policy!$A$2:$A$5,0))</f>
        <v>72</v>
      </c>
      <c r="Y8808" s="9" t="str">
        <f>IF(E8808="Cancelled","Excluded",IF(D8808="",IF((SLA_Policy!$B$8-B8808)*24&gt;X8808,"Open - Breached","Open - On Track"),IF((D8808-B8808)*24&lt;=X8808,"Met","Breached")))</f>
        <v>Met</v>
      </c>
    </row>
    <row r="8809" spans="1:25" x14ac:dyDescent="0.25">
      <c r="A8809" s="9" t="s">
        <v>13110</v>
      </c>
      <c r="B8809" s="23">
        <v>46174.447222222203</v>
      </c>
      <c r="C8809" s="23">
        <v>46174.447916666701</v>
      </c>
      <c r="D8809" s="23">
        <v>46174.45</v>
      </c>
      <c r="E8809" s="9" t="s">
        <v>212</v>
      </c>
      <c r="F8809" s="9" t="s">
        <v>187</v>
      </c>
      <c r="G8809" s="9" t="s">
        <v>213</v>
      </c>
      <c r="H8809" s="9" t="s">
        <v>161</v>
      </c>
      <c r="I8809" s="9" t="s">
        <v>454</v>
      </c>
      <c r="J8809" s="9" t="s">
        <v>455</v>
      </c>
      <c r="K8809" s="9" t="s">
        <v>262</v>
      </c>
      <c r="L8809" s="9" t="s">
        <v>216</v>
      </c>
      <c r="M8809" s="9" t="s">
        <v>3496</v>
      </c>
      <c r="N8809" s="9" t="s">
        <v>198</v>
      </c>
      <c r="O8809" s="9" t="s">
        <v>116</v>
      </c>
      <c r="P8809" s="9" t="s">
        <v>551</v>
      </c>
      <c r="Q8809" s="9" t="s">
        <v>219</v>
      </c>
      <c r="R8809" s="9">
        <v>0</v>
      </c>
      <c r="S8809" s="9">
        <v>6</v>
      </c>
      <c r="U8809" s="9" t="s">
        <v>221</v>
      </c>
      <c r="W8809" s="9">
        <v>5</v>
      </c>
      <c r="X8809" s="9">
        <f>INDEX(SLA_Policy!$D$2:$D$5,MATCH(F8809,SLA_Policy!$A$2:$A$5,0))</f>
        <v>8</v>
      </c>
      <c r="Y8809" s="9" t="str">
        <f>IF(E8809="Cancelled","Excluded",IF(D8809="",IF((SLA_Policy!$B$8-B8809)*24&gt;X8809,"Open - Breached","Open - On Track"),IF((D8809-B8809)*24&lt;=X8809,"Met","Breached")))</f>
        <v>Met</v>
      </c>
    </row>
    <row r="8810" spans="1:25" x14ac:dyDescent="0.25">
      <c r="A8810" s="9" t="s">
        <v>13111</v>
      </c>
      <c r="B8810" s="23">
        <v>46174.452777777798</v>
      </c>
      <c r="C8810" s="23">
        <v>46174.469444444498</v>
      </c>
      <c r="D8810" s="23">
        <v>46175.377777777801</v>
      </c>
      <c r="E8810" s="9" t="s">
        <v>212</v>
      </c>
      <c r="F8810" s="9" t="s">
        <v>188</v>
      </c>
      <c r="G8810" s="9" t="s">
        <v>213</v>
      </c>
      <c r="H8810" s="9" t="s">
        <v>162</v>
      </c>
      <c r="I8810" s="9" t="s">
        <v>244</v>
      </c>
      <c r="J8810" s="9" t="s">
        <v>6371</v>
      </c>
      <c r="K8810" s="9" t="s">
        <v>246</v>
      </c>
      <c r="L8810" s="9" t="s">
        <v>216</v>
      </c>
      <c r="M8810" s="9" t="s">
        <v>676</v>
      </c>
      <c r="N8810" s="9" t="s">
        <v>197</v>
      </c>
      <c r="O8810" s="9" t="s">
        <v>179</v>
      </c>
      <c r="P8810" s="9" t="s">
        <v>284</v>
      </c>
      <c r="Q8810" s="9" t="s">
        <v>219</v>
      </c>
      <c r="R8810" s="9">
        <v>0</v>
      </c>
      <c r="S8810" s="9">
        <v>19</v>
      </c>
      <c r="U8810" s="9" t="s">
        <v>266</v>
      </c>
      <c r="X8810" s="9">
        <f>INDEX(SLA_Policy!$D$2:$D$5,MATCH(F8810,SLA_Policy!$A$2:$A$5,0))</f>
        <v>72</v>
      </c>
      <c r="Y8810" s="9" t="str">
        <f>IF(E8810="Cancelled","Excluded",IF(D8810="",IF((SLA_Policy!$B$8-B8810)*24&gt;X8810,"Open - Breached","Open - On Track"),IF((D8810-B8810)*24&lt;=X8810,"Met","Breached")))</f>
        <v>Met</v>
      </c>
    </row>
    <row r="8811" spans="1:25" x14ac:dyDescent="0.25">
      <c r="A8811" s="9" t="s">
        <v>13112</v>
      </c>
      <c r="B8811" s="23">
        <v>46174.465277777803</v>
      </c>
      <c r="C8811" s="23">
        <v>46174.472916666702</v>
      </c>
      <c r="D8811" s="23">
        <v>46174.6743055556</v>
      </c>
      <c r="E8811" s="9" t="s">
        <v>212</v>
      </c>
      <c r="F8811" s="9" t="s">
        <v>189</v>
      </c>
      <c r="G8811" s="9" t="s">
        <v>213</v>
      </c>
      <c r="H8811" s="9" t="s">
        <v>161</v>
      </c>
      <c r="I8811" s="9" t="s">
        <v>389</v>
      </c>
      <c r="J8811" s="9" t="s">
        <v>6379</v>
      </c>
      <c r="K8811" s="9" t="s">
        <v>262</v>
      </c>
      <c r="L8811" s="9" t="s">
        <v>104</v>
      </c>
      <c r="M8811" s="9" t="s">
        <v>2233</v>
      </c>
      <c r="N8811" s="9" t="s">
        <v>198</v>
      </c>
      <c r="O8811" s="9" t="s">
        <v>116</v>
      </c>
      <c r="P8811" s="9" t="s">
        <v>551</v>
      </c>
      <c r="Q8811" s="9" t="s">
        <v>219</v>
      </c>
      <c r="R8811" s="9">
        <v>0</v>
      </c>
      <c r="S8811" s="9">
        <v>7</v>
      </c>
      <c r="U8811" s="9" t="s">
        <v>290</v>
      </c>
      <c r="W8811" s="9">
        <v>4</v>
      </c>
      <c r="X8811" s="9">
        <f>INDEX(SLA_Policy!$D$2:$D$5,MATCH(F8811,SLA_Policy!$A$2:$A$5,0))</f>
        <v>120</v>
      </c>
      <c r="Y8811" s="9" t="str">
        <f>IF(E8811="Cancelled","Excluded",IF(D8811="",IF((SLA_Policy!$B$8-B8811)*24&gt;X8811,"Open - Breached","Open - On Track"),IF((D8811-B8811)*24&lt;=X8811,"Met","Breached")))</f>
        <v>Met</v>
      </c>
    </row>
    <row r="8812" spans="1:25" x14ac:dyDescent="0.25">
      <c r="A8812" s="9" t="s">
        <v>13113</v>
      </c>
      <c r="B8812" s="23">
        <v>46174.465277777803</v>
      </c>
      <c r="C8812" s="23">
        <v>46174.465972222199</v>
      </c>
      <c r="D8812" s="23">
        <v>46174.479166666701</v>
      </c>
      <c r="E8812" s="9" t="s">
        <v>212</v>
      </c>
      <c r="F8812" s="9" t="s">
        <v>188</v>
      </c>
      <c r="G8812" s="9" t="s">
        <v>213</v>
      </c>
      <c r="H8812" s="9" t="s">
        <v>161</v>
      </c>
      <c r="I8812" s="9" t="s">
        <v>389</v>
      </c>
      <c r="J8812" s="9" t="s">
        <v>4707</v>
      </c>
      <c r="K8812" s="9" t="s">
        <v>215</v>
      </c>
      <c r="L8812" s="9" t="s">
        <v>311</v>
      </c>
      <c r="M8812" s="9" t="s">
        <v>2362</v>
      </c>
      <c r="N8812" s="9" t="s">
        <v>198</v>
      </c>
      <c r="O8812" s="9" t="s">
        <v>116</v>
      </c>
      <c r="P8812" s="9" t="s">
        <v>258</v>
      </c>
      <c r="Q8812" s="9" t="s">
        <v>219</v>
      </c>
      <c r="R8812" s="9">
        <v>0</v>
      </c>
      <c r="S8812" s="9">
        <v>10</v>
      </c>
      <c r="U8812" s="9" t="s">
        <v>221</v>
      </c>
      <c r="X8812" s="9">
        <f>INDEX(SLA_Policy!$D$2:$D$5,MATCH(F8812,SLA_Policy!$A$2:$A$5,0))</f>
        <v>72</v>
      </c>
      <c r="Y8812" s="9" t="str">
        <f>IF(E8812="Cancelled","Excluded",IF(D8812="",IF((SLA_Policy!$B$8-B8812)*24&gt;X8812,"Open - Breached","Open - On Track"),IF((D8812-B8812)*24&lt;=X8812,"Met","Breached")))</f>
        <v>Met</v>
      </c>
    </row>
    <row r="8813" spans="1:25" x14ac:dyDescent="0.25">
      <c r="A8813" s="9" t="s">
        <v>13114</v>
      </c>
      <c r="B8813" s="23">
        <v>46174.477083333302</v>
      </c>
      <c r="C8813" s="23">
        <v>46174.479166666701</v>
      </c>
      <c r="D8813" s="23">
        <v>46174.640972222202</v>
      </c>
      <c r="E8813" s="9" t="s">
        <v>212</v>
      </c>
      <c r="F8813" s="9" t="s">
        <v>187</v>
      </c>
      <c r="G8813" s="9" t="s">
        <v>213</v>
      </c>
      <c r="H8813" s="9" t="s">
        <v>167</v>
      </c>
      <c r="I8813" s="9" t="s">
        <v>536</v>
      </c>
      <c r="J8813" s="9" t="s">
        <v>8204</v>
      </c>
      <c r="K8813" s="9" t="s">
        <v>276</v>
      </c>
      <c r="L8813" s="9" t="s">
        <v>12094</v>
      </c>
      <c r="M8813" s="9" t="s">
        <v>12585</v>
      </c>
      <c r="N8813" s="9" t="s">
        <v>198</v>
      </c>
      <c r="O8813" s="9" t="s">
        <v>176</v>
      </c>
      <c r="P8813" s="9" t="s">
        <v>253</v>
      </c>
      <c r="Q8813" s="9" t="s">
        <v>273</v>
      </c>
      <c r="R8813" s="9">
        <v>0</v>
      </c>
      <c r="S8813" s="9">
        <v>58</v>
      </c>
      <c r="T8813" s="9" t="s">
        <v>220</v>
      </c>
      <c r="U8813" s="9" t="s">
        <v>248</v>
      </c>
      <c r="X8813" s="9">
        <f>INDEX(SLA_Policy!$D$2:$D$5,MATCH(F8813,SLA_Policy!$A$2:$A$5,0))</f>
        <v>8</v>
      </c>
      <c r="Y8813" s="9" t="str">
        <f>IF(E8813="Cancelled","Excluded",IF(D8813="",IF((SLA_Policy!$B$8-B8813)*24&gt;X8813,"Open - Breached","Open - On Track"),IF((D8813-B8813)*24&lt;=X8813,"Met","Breached")))</f>
        <v>Met</v>
      </c>
    </row>
    <row r="8814" spans="1:25" x14ac:dyDescent="0.25">
      <c r="A8814" s="9" t="s">
        <v>13115</v>
      </c>
      <c r="B8814" s="23">
        <v>46174.481249999997</v>
      </c>
      <c r="C8814" s="23">
        <v>46174.489583333299</v>
      </c>
      <c r="D8814" s="23">
        <v>46175.413888888899</v>
      </c>
      <c r="E8814" s="9" t="s">
        <v>212</v>
      </c>
      <c r="F8814" s="9" t="s">
        <v>189</v>
      </c>
      <c r="G8814" s="9" t="s">
        <v>213</v>
      </c>
      <c r="H8814" s="9" t="s">
        <v>165</v>
      </c>
      <c r="I8814" s="9" t="s">
        <v>567</v>
      </c>
      <c r="J8814" s="9" t="s">
        <v>13116</v>
      </c>
      <c r="K8814" s="9" t="s">
        <v>246</v>
      </c>
      <c r="L8814" s="9" t="s">
        <v>216</v>
      </c>
      <c r="M8814" s="9" t="s">
        <v>1785</v>
      </c>
      <c r="N8814" s="9" t="s">
        <v>198</v>
      </c>
      <c r="O8814" s="9" t="s">
        <v>176</v>
      </c>
      <c r="P8814" s="9" t="s">
        <v>503</v>
      </c>
      <c r="Q8814" s="9" t="s">
        <v>219</v>
      </c>
      <c r="R8814" s="9">
        <v>0</v>
      </c>
      <c r="S8814" s="9">
        <v>21</v>
      </c>
      <c r="U8814" s="9" t="s">
        <v>266</v>
      </c>
      <c r="X8814" s="9">
        <f>INDEX(SLA_Policy!$D$2:$D$5,MATCH(F8814,SLA_Policy!$A$2:$A$5,0))</f>
        <v>120</v>
      </c>
      <c r="Y8814" s="9" t="str">
        <f>IF(E8814="Cancelled","Excluded",IF(D8814="",IF((SLA_Policy!$B$8-B8814)*24&gt;X8814,"Open - Breached","Open - On Track"),IF((D8814-B8814)*24&lt;=X8814,"Met","Breached")))</f>
        <v>Met</v>
      </c>
    </row>
    <row r="8815" spans="1:25" x14ac:dyDescent="0.25">
      <c r="A8815" s="9" t="s">
        <v>13117</v>
      </c>
      <c r="B8815" s="23">
        <v>46174.502777777801</v>
      </c>
      <c r="C8815" s="23">
        <v>46174.505555555603</v>
      </c>
      <c r="D8815" s="23">
        <v>46174.690972222197</v>
      </c>
      <c r="E8815" s="9" t="s">
        <v>212</v>
      </c>
      <c r="F8815" s="9" t="s">
        <v>188</v>
      </c>
      <c r="G8815" s="9" t="s">
        <v>213</v>
      </c>
      <c r="H8815" s="9" t="s">
        <v>88</v>
      </c>
      <c r="I8815" s="9" t="s">
        <v>268</v>
      </c>
      <c r="J8815" s="9" t="s">
        <v>13118</v>
      </c>
      <c r="K8815" s="9" t="s">
        <v>246</v>
      </c>
      <c r="L8815" s="9" t="s">
        <v>311</v>
      </c>
      <c r="M8815" s="9" t="s">
        <v>2617</v>
      </c>
      <c r="N8815" s="9" t="s">
        <v>200</v>
      </c>
      <c r="O8815" s="9" t="s">
        <v>178</v>
      </c>
      <c r="P8815" s="9" t="s">
        <v>321</v>
      </c>
      <c r="Q8815" s="9" t="s">
        <v>219</v>
      </c>
      <c r="R8815" s="9">
        <v>0</v>
      </c>
      <c r="S8815" s="9">
        <v>16</v>
      </c>
      <c r="T8815" s="9" t="s">
        <v>136</v>
      </c>
      <c r="U8815" s="9" t="s">
        <v>266</v>
      </c>
      <c r="X8815" s="9">
        <f>INDEX(SLA_Policy!$D$2:$D$5,MATCH(F8815,SLA_Policy!$A$2:$A$5,0))</f>
        <v>72</v>
      </c>
      <c r="Y8815" s="9" t="str">
        <f>IF(E8815="Cancelled","Excluded",IF(D8815="",IF((SLA_Policy!$B$8-B8815)*24&gt;X8815,"Open - Breached","Open - On Track"),IF((D8815-B8815)*24&lt;=X8815,"Met","Breached")))</f>
        <v>Met</v>
      </c>
    </row>
    <row r="8816" spans="1:25" x14ac:dyDescent="0.25">
      <c r="A8816" s="9" t="s">
        <v>13119</v>
      </c>
      <c r="B8816" s="23">
        <v>46174.504166666702</v>
      </c>
      <c r="C8816" s="23">
        <v>46174.511805555601</v>
      </c>
      <c r="D8816" s="23">
        <v>46175.338194444397</v>
      </c>
      <c r="E8816" s="9" t="s">
        <v>212</v>
      </c>
      <c r="F8816" s="9" t="s">
        <v>189</v>
      </c>
      <c r="G8816" s="9" t="s">
        <v>213</v>
      </c>
      <c r="H8816" s="9" t="s">
        <v>88</v>
      </c>
      <c r="I8816" s="9" t="s">
        <v>92</v>
      </c>
      <c r="J8816" s="9" t="s">
        <v>96</v>
      </c>
      <c r="K8816" s="9" t="s">
        <v>303</v>
      </c>
      <c r="L8816" s="9" t="s">
        <v>104</v>
      </c>
      <c r="M8816" s="9" t="s">
        <v>4749</v>
      </c>
      <c r="N8816" s="9" t="s">
        <v>198</v>
      </c>
      <c r="O8816" s="9" t="s">
        <v>178</v>
      </c>
      <c r="P8816" s="9" t="s">
        <v>272</v>
      </c>
      <c r="Q8816" s="9" t="s">
        <v>219</v>
      </c>
      <c r="R8816" s="9">
        <v>0</v>
      </c>
      <c r="S8816" s="9">
        <v>11</v>
      </c>
      <c r="T8816" s="9" t="s">
        <v>136</v>
      </c>
      <c r="U8816" s="9" t="s">
        <v>266</v>
      </c>
      <c r="W8816" s="9">
        <v>4</v>
      </c>
      <c r="X8816" s="9">
        <f>INDEX(SLA_Policy!$D$2:$D$5,MATCH(F8816,SLA_Policy!$A$2:$A$5,0))</f>
        <v>120</v>
      </c>
      <c r="Y8816" s="9" t="str">
        <f>IF(E8816="Cancelled","Excluded",IF(D8816="",IF((SLA_Policy!$B$8-B8816)*24&gt;X8816,"Open - Breached","Open - On Track"),IF((D8816-B8816)*24&lt;=X8816,"Met","Breached")))</f>
        <v>Met</v>
      </c>
    </row>
    <row r="8817" spans="1:25" x14ac:dyDescent="0.25">
      <c r="A8817" s="9" t="s">
        <v>13120</v>
      </c>
      <c r="B8817" s="23">
        <v>46174.505555555603</v>
      </c>
      <c r="C8817" s="23">
        <v>46174.515277777798</v>
      </c>
      <c r="D8817" s="23">
        <v>46175.363888888904</v>
      </c>
      <c r="E8817" s="9" t="s">
        <v>212</v>
      </c>
      <c r="F8817" s="9" t="s">
        <v>188</v>
      </c>
      <c r="G8817" s="9" t="s">
        <v>213</v>
      </c>
      <c r="H8817" s="9" t="s">
        <v>164</v>
      </c>
      <c r="I8817" s="9" t="s">
        <v>260</v>
      </c>
      <c r="J8817" s="9" t="s">
        <v>2270</v>
      </c>
      <c r="K8817" s="9" t="s">
        <v>410</v>
      </c>
      <c r="L8817" s="9" t="s">
        <v>293</v>
      </c>
      <c r="M8817" s="9" t="s">
        <v>1103</v>
      </c>
      <c r="N8817" s="9" t="s">
        <v>199</v>
      </c>
      <c r="O8817" s="9" t="s">
        <v>180</v>
      </c>
      <c r="P8817" s="9" t="s">
        <v>278</v>
      </c>
      <c r="Q8817" s="9" t="s">
        <v>219</v>
      </c>
      <c r="R8817" s="9">
        <v>0</v>
      </c>
      <c r="S8817" s="9">
        <v>23</v>
      </c>
      <c r="T8817" s="9" t="s">
        <v>265</v>
      </c>
      <c r="U8817" s="9" t="s">
        <v>266</v>
      </c>
      <c r="X8817" s="9">
        <f>INDEX(SLA_Policy!$D$2:$D$5,MATCH(F8817,SLA_Policy!$A$2:$A$5,0))</f>
        <v>72</v>
      </c>
      <c r="Y8817" s="9" t="str">
        <f>IF(E8817="Cancelled","Excluded",IF(D8817="",IF((SLA_Policy!$B$8-B8817)*24&gt;X8817,"Open - Breached","Open - On Track"),IF((D8817-B8817)*24&lt;=X8817,"Met","Breached")))</f>
        <v>Met</v>
      </c>
    </row>
    <row r="8818" spans="1:25" x14ac:dyDescent="0.25">
      <c r="A8818" s="9" t="s">
        <v>13121</v>
      </c>
      <c r="B8818" s="23">
        <v>46174.527083333298</v>
      </c>
      <c r="C8818" s="23">
        <v>46174.545833333301</v>
      </c>
      <c r="D8818" s="23">
        <v>46175.693749999999</v>
      </c>
      <c r="E8818" s="9" t="s">
        <v>212</v>
      </c>
      <c r="F8818" s="9" t="s">
        <v>188</v>
      </c>
      <c r="G8818" s="9" t="s">
        <v>236</v>
      </c>
      <c r="H8818" s="9" t="s">
        <v>164</v>
      </c>
      <c r="I8818" s="9" t="s">
        <v>421</v>
      </c>
      <c r="J8818" s="9" t="s">
        <v>778</v>
      </c>
      <c r="K8818" s="9" t="s">
        <v>246</v>
      </c>
      <c r="L8818" s="9" t="s">
        <v>104</v>
      </c>
      <c r="M8818" s="9" t="s">
        <v>2938</v>
      </c>
      <c r="N8818" s="9" t="s">
        <v>196</v>
      </c>
      <c r="O8818" s="9" t="s">
        <v>180</v>
      </c>
      <c r="P8818" s="9" t="s">
        <v>318</v>
      </c>
      <c r="Q8818" s="9" t="s">
        <v>219</v>
      </c>
      <c r="R8818" s="9">
        <v>0</v>
      </c>
      <c r="S8818" s="9">
        <v>25</v>
      </c>
      <c r="T8818" s="9" t="s">
        <v>343</v>
      </c>
      <c r="U8818" s="9" t="s">
        <v>242</v>
      </c>
      <c r="W8818" s="9">
        <v>4</v>
      </c>
      <c r="X8818" s="9">
        <f>INDEX(SLA_Policy!$D$2:$D$5,MATCH(F8818,SLA_Policy!$A$2:$A$5,0))</f>
        <v>72</v>
      </c>
      <c r="Y8818" s="9" t="str">
        <f>IF(E8818="Cancelled","Excluded",IF(D8818="",IF((SLA_Policy!$B$8-B8818)*24&gt;X8818,"Open - Breached","Open - On Track"),IF((D8818-B8818)*24&lt;=X8818,"Met","Breached")))</f>
        <v>Met</v>
      </c>
    </row>
    <row r="8819" spans="1:25" x14ac:dyDescent="0.25">
      <c r="A8819" s="9" t="s">
        <v>13122</v>
      </c>
      <c r="B8819" s="23">
        <v>46174.543055555601</v>
      </c>
      <c r="C8819" s="23">
        <v>46174.595833333296</v>
      </c>
      <c r="D8819" s="23">
        <v>46175.375694444498</v>
      </c>
      <c r="E8819" s="9" t="s">
        <v>212</v>
      </c>
      <c r="F8819" s="9" t="s">
        <v>188</v>
      </c>
      <c r="G8819" s="9" t="s">
        <v>213</v>
      </c>
      <c r="H8819" s="9" t="s">
        <v>164</v>
      </c>
      <c r="I8819" s="9" t="s">
        <v>339</v>
      </c>
      <c r="J8819" s="9" t="s">
        <v>8413</v>
      </c>
      <c r="K8819" s="9" t="s">
        <v>239</v>
      </c>
      <c r="L8819" s="9" t="s">
        <v>216</v>
      </c>
      <c r="M8819" s="9" t="s">
        <v>1609</v>
      </c>
      <c r="N8819" s="9" t="s">
        <v>196</v>
      </c>
      <c r="O8819" s="9" t="s">
        <v>116</v>
      </c>
      <c r="P8819" s="9" t="s">
        <v>295</v>
      </c>
      <c r="Q8819" s="9" t="s">
        <v>219</v>
      </c>
      <c r="R8819" s="9">
        <v>0</v>
      </c>
      <c r="S8819" s="9">
        <v>32</v>
      </c>
      <c r="T8819" s="9" t="s">
        <v>343</v>
      </c>
      <c r="U8819" s="9" t="s">
        <v>266</v>
      </c>
      <c r="X8819" s="9">
        <f>INDEX(SLA_Policy!$D$2:$D$5,MATCH(F8819,SLA_Policy!$A$2:$A$5,0))</f>
        <v>72</v>
      </c>
      <c r="Y8819" s="9" t="str">
        <f>IF(E8819="Cancelled","Excluded",IF(D8819="",IF((SLA_Policy!$B$8-B8819)*24&gt;X8819,"Open - Breached","Open - On Track"),IF((D8819-B8819)*24&lt;=X8819,"Met","Breached")))</f>
        <v>Met</v>
      </c>
    </row>
    <row r="8820" spans="1:25" x14ac:dyDescent="0.25">
      <c r="A8820" s="9" t="s">
        <v>13123</v>
      </c>
      <c r="B8820" s="23">
        <v>46174.550694444399</v>
      </c>
      <c r="C8820" s="23">
        <v>46174.638888888898</v>
      </c>
      <c r="D8820" s="23">
        <v>46174.713194444397</v>
      </c>
      <c r="E8820" s="9" t="s">
        <v>212</v>
      </c>
      <c r="F8820" s="9" t="s">
        <v>188</v>
      </c>
      <c r="G8820" s="9" t="s">
        <v>213</v>
      </c>
      <c r="H8820" s="9" t="s">
        <v>166</v>
      </c>
      <c r="I8820" s="9" t="s">
        <v>286</v>
      </c>
      <c r="J8820" s="9" t="s">
        <v>7838</v>
      </c>
      <c r="K8820" s="9" t="s">
        <v>262</v>
      </c>
      <c r="L8820" s="9" t="s">
        <v>104</v>
      </c>
      <c r="M8820" s="9" t="s">
        <v>4141</v>
      </c>
      <c r="N8820" s="9" t="s">
        <v>196</v>
      </c>
      <c r="O8820" s="9" t="s">
        <v>181</v>
      </c>
      <c r="P8820" s="9" t="s">
        <v>289</v>
      </c>
      <c r="Q8820" s="9" t="s">
        <v>219</v>
      </c>
      <c r="R8820" s="9">
        <v>0</v>
      </c>
      <c r="S8820" s="9">
        <v>19</v>
      </c>
      <c r="U8820" s="9" t="s">
        <v>290</v>
      </c>
      <c r="X8820" s="9">
        <f>INDEX(SLA_Policy!$D$2:$D$5,MATCH(F8820,SLA_Policy!$A$2:$A$5,0))</f>
        <v>72</v>
      </c>
      <c r="Y8820" s="9" t="str">
        <f>IF(E8820="Cancelled","Excluded",IF(D8820="",IF((SLA_Policy!$B$8-B8820)*24&gt;X8820,"Open - Breached","Open - On Track"),IF((D8820-B8820)*24&lt;=X8820,"Met","Breached")))</f>
        <v>Met</v>
      </c>
    </row>
    <row r="8821" spans="1:25" x14ac:dyDescent="0.25">
      <c r="A8821" s="9" t="s">
        <v>13124</v>
      </c>
      <c r="B8821" s="23">
        <v>46174.550694444399</v>
      </c>
      <c r="C8821" s="23">
        <v>46174.567361111098</v>
      </c>
      <c r="D8821" s="23">
        <v>46174.636805555601</v>
      </c>
      <c r="E8821" s="9" t="s">
        <v>212</v>
      </c>
      <c r="F8821" s="9" t="s">
        <v>189</v>
      </c>
      <c r="G8821" s="9" t="s">
        <v>213</v>
      </c>
      <c r="H8821" s="9" t="s">
        <v>166</v>
      </c>
      <c r="I8821" s="9" t="s">
        <v>286</v>
      </c>
      <c r="J8821" s="9" t="s">
        <v>447</v>
      </c>
      <c r="K8821" s="9" t="s">
        <v>246</v>
      </c>
      <c r="L8821" s="9" t="s">
        <v>104</v>
      </c>
      <c r="M8821" s="9" t="s">
        <v>3507</v>
      </c>
      <c r="N8821" s="9" t="s">
        <v>198</v>
      </c>
      <c r="O8821" s="9" t="s">
        <v>181</v>
      </c>
      <c r="P8821" s="9" t="s">
        <v>449</v>
      </c>
      <c r="Q8821" s="9" t="s">
        <v>219</v>
      </c>
      <c r="R8821" s="9">
        <v>0</v>
      </c>
      <c r="S8821" s="9">
        <v>15</v>
      </c>
      <c r="U8821" s="9" t="s">
        <v>290</v>
      </c>
      <c r="X8821" s="9">
        <f>INDEX(SLA_Policy!$D$2:$D$5,MATCH(F8821,SLA_Policy!$A$2:$A$5,0))</f>
        <v>120</v>
      </c>
      <c r="Y8821" s="9" t="str">
        <f>IF(E8821="Cancelled","Excluded",IF(D8821="",IF((SLA_Policy!$B$8-B8821)*24&gt;X8821,"Open - Breached","Open - On Track"),IF((D8821-B8821)*24&lt;=X8821,"Met","Breached")))</f>
        <v>Met</v>
      </c>
    </row>
    <row r="8822" spans="1:25" x14ac:dyDescent="0.25">
      <c r="A8822" s="9" t="s">
        <v>13125</v>
      </c>
      <c r="B8822" s="23">
        <v>46174.552777777797</v>
      </c>
      <c r="C8822" s="23">
        <v>46174.577777777798</v>
      </c>
      <c r="D8822" s="23">
        <v>46181.331944444399</v>
      </c>
      <c r="E8822" s="9" t="s">
        <v>212</v>
      </c>
      <c r="F8822" s="9" t="s">
        <v>188</v>
      </c>
      <c r="G8822" s="9" t="s">
        <v>236</v>
      </c>
      <c r="H8822" s="9" t="s">
        <v>163</v>
      </c>
      <c r="I8822" s="9" t="s">
        <v>315</v>
      </c>
      <c r="J8822" s="9" t="s">
        <v>585</v>
      </c>
      <c r="K8822" s="9" t="s">
        <v>276</v>
      </c>
      <c r="L8822" s="9" t="s">
        <v>307</v>
      </c>
      <c r="M8822" s="9" t="s">
        <v>5098</v>
      </c>
      <c r="N8822" s="9" t="s">
        <v>196</v>
      </c>
      <c r="O8822" s="9" t="s">
        <v>180</v>
      </c>
      <c r="P8822" s="9" t="s">
        <v>278</v>
      </c>
      <c r="Q8822" s="9" t="s">
        <v>219</v>
      </c>
      <c r="R8822" s="9">
        <v>0</v>
      </c>
      <c r="S8822" s="9">
        <v>65</v>
      </c>
      <c r="T8822" s="9" t="s">
        <v>136</v>
      </c>
      <c r="U8822" s="9" t="s">
        <v>242</v>
      </c>
      <c r="W8822" s="9">
        <v>3</v>
      </c>
      <c r="X8822" s="9">
        <f>INDEX(SLA_Policy!$D$2:$D$5,MATCH(F8822,SLA_Policy!$A$2:$A$5,0))</f>
        <v>72</v>
      </c>
      <c r="Y8822" s="9" t="str">
        <f>IF(E8822="Cancelled","Excluded",IF(D8822="",IF((SLA_Policy!$B$8-B8822)*24&gt;X8822,"Open - Breached","Open - On Track"),IF((D8822-B8822)*24&lt;=X8822,"Met","Breached")))</f>
        <v>Breached</v>
      </c>
    </row>
    <row r="8823" spans="1:25" x14ac:dyDescent="0.25">
      <c r="A8823" s="9" t="s">
        <v>13126</v>
      </c>
      <c r="B8823" s="23">
        <v>46174.567361111098</v>
      </c>
      <c r="C8823" s="23">
        <v>46174.572222222203</v>
      </c>
      <c r="D8823" s="23">
        <v>46176.095138888901</v>
      </c>
      <c r="E8823" s="9" t="s">
        <v>212</v>
      </c>
      <c r="F8823" s="9" t="s">
        <v>187</v>
      </c>
      <c r="G8823" s="9" t="s">
        <v>236</v>
      </c>
      <c r="H8823" s="9" t="s">
        <v>163</v>
      </c>
      <c r="I8823" s="9" t="s">
        <v>315</v>
      </c>
      <c r="J8823" s="9" t="s">
        <v>2127</v>
      </c>
      <c r="K8823" s="9" t="s">
        <v>246</v>
      </c>
      <c r="L8823" s="9" t="s">
        <v>216</v>
      </c>
      <c r="M8823" s="9" t="s">
        <v>1772</v>
      </c>
      <c r="N8823" s="9" t="s">
        <v>196</v>
      </c>
      <c r="O8823" s="9" t="s">
        <v>180</v>
      </c>
      <c r="P8823" s="9" t="s">
        <v>368</v>
      </c>
      <c r="Q8823" s="9" t="s">
        <v>273</v>
      </c>
      <c r="R8823" s="9">
        <v>0</v>
      </c>
      <c r="S8823" s="9">
        <v>223</v>
      </c>
      <c r="T8823" s="9" t="s">
        <v>229</v>
      </c>
      <c r="U8823" s="9" t="s">
        <v>242</v>
      </c>
      <c r="X8823" s="9">
        <f>INDEX(SLA_Policy!$D$2:$D$5,MATCH(F8823,SLA_Policy!$A$2:$A$5,0))</f>
        <v>8</v>
      </c>
      <c r="Y8823" s="9" t="str">
        <f>IF(E8823="Cancelled","Excluded",IF(D8823="",IF((SLA_Policy!$B$8-B8823)*24&gt;X8823,"Open - Breached","Open - On Track"),IF((D8823-B8823)*24&lt;=X8823,"Met","Breached")))</f>
        <v>Breached</v>
      </c>
    </row>
    <row r="8824" spans="1:25" x14ac:dyDescent="0.25">
      <c r="A8824" s="9" t="s">
        <v>13127</v>
      </c>
      <c r="B8824" s="23">
        <v>46174.5805555556</v>
      </c>
      <c r="C8824" s="23">
        <v>46174.621527777803</v>
      </c>
      <c r="D8824" s="23">
        <v>46178.395138888904</v>
      </c>
      <c r="E8824" s="9" t="s">
        <v>212</v>
      </c>
      <c r="F8824" s="9" t="s">
        <v>189</v>
      </c>
      <c r="G8824" s="9" t="s">
        <v>236</v>
      </c>
      <c r="H8824" s="9" t="s">
        <v>163</v>
      </c>
      <c r="I8824" s="9" t="s">
        <v>315</v>
      </c>
      <c r="J8824" s="9" t="s">
        <v>4372</v>
      </c>
      <c r="K8824" s="9" t="s">
        <v>303</v>
      </c>
      <c r="L8824" s="9" t="s">
        <v>282</v>
      </c>
      <c r="M8824" s="9" t="s">
        <v>541</v>
      </c>
      <c r="N8824" s="9" t="s">
        <v>196</v>
      </c>
      <c r="O8824" s="9" t="s">
        <v>180</v>
      </c>
      <c r="P8824" s="9" t="s">
        <v>368</v>
      </c>
      <c r="Q8824" s="9" t="s">
        <v>273</v>
      </c>
      <c r="R8824" s="9">
        <v>0</v>
      </c>
      <c r="S8824" s="9">
        <v>83</v>
      </c>
      <c r="T8824" s="9" t="s">
        <v>229</v>
      </c>
      <c r="U8824" s="9" t="s">
        <v>242</v>
      </c>
      <c r="W8824" s="9">
        <v>5</v>
      </c>
      <c r="X8824" s="9">
        <f>INDEX(SLA_Policy!$D$2:$D$5,MATCH(F8824,SLA_Policy!$A$2:$A$5,0))</f>
        <v>120</v>
      </c>
      <c r="Y8824" s="9" t="str">
        <f>IF(E8824="Cancelled","Excluded",IF(D8824="",IF((SLA_Policy!$B$8-B8824)*24&gt;X8824,"Open - Breached","Open - On Track"),IF((D8824-B8824)*24&lt;=X8824,"Met","Breached")))</f>
        <v>Met</v>
      </c>
    </row>
    <row r="8825" spans="1:25" x14ac:dyDescent="0.25">
      <c r="A8825" s="9" t="s">
        <v>13128</v>
      </c>
      <c r="B8825" s="23">
        <v>46174.588888888902</v>
      </c>
      <c r="C8825" s="23">
        <v>46174.742361111101</v>
      </c>
      <c r="D8825" s="23">
        <v>46175.3930555556</v>
      </c>
      <c r="E8825" s="9" t="s">
        <v>212</v>
      </c>
      <c r="F8825" s="9" t="s">
        <v>188</v>
      </c>
      <c r="G8825" s="9" t="s">
        <v>213</v>
      </c>
      <c r="H8825" s="9" t="s">
        <v>164</v>
      </c>
      <c r="I8825" s="9" t="s">
        <v>339</v>
      </c>
      <c r="J8825" s="9" t="s">
        <v>1359</v>
      </c>
      <c r="K8825" s="9" t="s">
        <v>262</v>
      </c>
      <c r="L8825" s="9" t="s">
        <v>104</v>
      </c>
      <c r="M8825" s="9" t="s">
        <v>8061</v>
      </c>
      <c r="N8825" s="9" t="s">
        <v>196</v>
      </c>
      <c r="O8825" s="9" t="s">
        <v>116</v>
      </c>
      <c r="P8825" s="9" t="s">
        <v>551</v>
      </c>
      <c r="Q8825" s="9" t="s">
        <v>219</v>
      </c>
      <c r="R8825" s="9">
        <v>0</v>
      </c>
      <c r="S8825" s="9">
        <v>22</v>
      </c>
      <c r="T8825" s="9" t="s">
        <v>464</v>
      </c>
      <c r="U8825" s="9" t="s">
        <v>376</v>
      </c>
      <c r="X8825" s="9">
        <f>INDEX(SLA_Policy!$D$2:$D$5,MATCH(F8825,SLA_Policy!$A$2:$A$5,0))</f>
        <v>72</v>
      </c>
      <c r="Y8825" s="9" t="str">
        <f>IF(E8825="Cancelled","Excluded",IF(D8825="",IF((SLA_Policy!$B$8-B8825)*24&gt;X8825,"Open - Breached","Open - On Track"),IF((D8825-B8825)*24&lt;=X8825,"Met","Breached")))</f>
        <v>Met</v>
      </c>
    </row>
    <row r="8826" spans="1:25" x14ac:dyDescent="0.25">
      <c r="A8826" s="9" t="s">
        <v>13129</v>
      </c>
      <c r="B8826" s="23">
        <v>46174.594444444498</v>
      </c>
      <c r="C8826" s="23">
        <v>46174.684027777803</v>
      </c>
      <c r="D8826" s="23">
        <v>46175.341666666704</v>
      </c>
      <c r="E8826" s="9" t="s">
        <v>212</v>
      </c>
      <c r="F8826" s="9" t="s">
        <v>189</v>
      </c>
      <c r="G8826" s="9" t="s">
        <v>213</v>
      </c>
      <c r="H8826" s="9" t="s">
        <v>162</v>
      </c>
      <c r="I8826" s="9" t="s">
        <v>416</v>
      </c>
      <c r="J8826" s="9" t="s">
        <v>13130</v>
      </c>
      <c r="K8826" s="9" t="s">
        <v>246</v>
      </c>
      <c r="L8826" s="9" t="s">
        <v>216</v>
      </c>
      <c r="M8826" s="9" t="s">
        <v>1772</v>
      </c>
      <c r="N8826" s="9" t="s">
        <v>196</v>
      </c>
      <c r="O8826" s="9" t="s">
        <v>179</v>
      </c>
      <c r="P8826" s="9" t="s">
        <v>284</v>
      </c>
      <c r="Q8826" s="9" t="s">
        <v>219</v>
      </c>
      <c r="R8826" s="9">
        <v>0</v>
      </c>
      <c r="S8826" s="9">
        <v>30</v>
      </c>
      <c r="U8826" s="9" t="s">
        <v>248</v>
      </c>
      <c r="X8826" s="9">
        <f>INDEX(SLA_Policy!$D$2:$D$5,MATCH(F8826,SLA_Policy!$A$2:$A$5,0))</f>
        <v>120</v>
      </c>
      <c r="Y8826" s="9" t="str">
        <f>IF(E8826="Cancelled","Excluded",IF(D8826="",IF((SLA_Policy!$B$8-B8826)*24&gt;X8826,"Open - Breached","Open - On Track"),IF((D8826-B8826)*24&lt;=X8826,"Met","Breached")))</f>
        <v>Met</v>
      </c>
    </row>
    <row r="8827" spans="1:25" x14ac:dyDescent="0.25">
      <c r="A8827" s="9" t="s">
        <v>13131</v>
      </c>
      <c r="B8827" s="23">
        <v>46174.605555555601</v>
      </c>
      <c r="C8827" s="23">
        <v>46174.6784722222</v>
      </c>
      <c r="D8827" s="23">
        <v>46175.413888888899</v>
      </c>
      <c r="E8827" s="9" t="s">
        <v>212</v>
      </c>
      <c r="F8827" s="9" t="s">
        <v>189</v>
      </c>
      <c r="G8827" s="9" t="s">
        <v>213</v>
      </c>
      <c r="H8827" s="9" t="s">
        <v>162</v>
      </c>
      <c r="I8827" s="9" t="s">
        <v>416</v>
      </c>
      <c r="J8827" s="9" t="s">
        <v>13132</v>
      </c>
      <c r="K8827" s="9" t="s">
        <v>246</v>
      </c>
      <c r="L8827" s="9" t="s">
        <v>351</v>
      </c>
      <c r="M8827" s="9" t="s">
        <v>400</v>
      </c>
      <c r="N8827" s="9" t="s">
        <v>196</v>
      </c>
      <c r="O8827" s="9" t="s">
        <v>176</v>
      </c>
      <c r="P8827" s="9" t="s">
        <v>503</v>
      </c>
      <c r="Q8827" s="9" t="s">
        <v>273</v>
      </c>
      <c r="R8827" s="9">
        <v>0</v>
      </c>
      <c r="S8827" s="9">
        <v>6</v>
      </c>
      <c r="U8827" s="9" t="s">
        <v>290</v>
      </c>
      <c r="X8827" s="9">
        <f>INDEX(SLA_Policy!$D$2:$D$5,MATCH(F8827,SLA_Policy!$A$2:$A$5,0))</f>
        <v>120</v>
      </c>
      <c r="Y8827" s="9" t="str">
        <f>IF(E8827="Cancelled","Excluded",IF(D8827="",IF((SLA_Policy!$B$8-B8827)*24&gt;X8827,"Open - Breached","Open - On Track"),IF((D8827-B8827)*24&lt;=X8827,"Met","Breached")))</f>
        <v>Met</v>
      </c>
    </row>
    <row r="8828" spans="1:25" x14ac:dyDescent="0.25">
      <c r="A8828" s="9" t="s">
        <v>13133</v>
      </c>
      <c r="B8828" s="23">
        <v>46174.605555555601</v>
      </c>
      <c r="C8828" s="23">
        <v>46174.663888888899</v>
      </c>
      <c r="D8828" s="23">
        <v>46176.386805555601</v>
      </c>
      <c r="E8828" s="9" t="s">
        <v>212</v>
      </c>
      <c r="F8828" s="9" t="s">
        <v>188</v>
      </c>
      <c r="G8828" s="9" t="s">
        <v>213</v>
      </c>
      <c r="H8828" s="9" t="s">
        <v>162</v>
      </c>
      <c r="I8828" s="9" t="s">
        <v>244</v>
      </c>
      <c r="J8828" s="9" t="s">
        <v>905</v>
      </c>
      <c r="K8828" s="9" t="s">
        <v>225</v>
      </c>
      <c r="L8828" s="9" t="s">
        <v>226</v>
      </c>
      <c r="M8828" s="9" t="s">
        <v>6812</v>
      </c>
      <c r="N8828" s="9" t="s">
        <v>197</v>
      </c>
      <c r="O8828" s="9" t="s">
        <v>116</v>
      </c>
      <c r="P8828" s="9" t="s">
        <v>218</v>
      </c>
      <c r="Q8828" s="9" t="s">
        <v>219</v>
      </c>
      <c r="R8828" s="9">
        <v>2</v>
      </c>
      <c r="S8828" s="9">
        <v>68</v>
      </c>
      <c r="U8828" s="9" t="s">
        <v>266</v>
      </c>
      <c r="X8828" s="9">
        <f>INDEX(SLA_Policy!$D$2:$D$5,MATCH(F8828,SLA_Policy!$A$2:$A$5,0))</f>
        <v>72</v>
      </c>
      <c r="Y8828" s="9" t="str">
        <f>IF(E8828="Cancelled","Excluded",IF(D8828="",IF((SLA_Policy!$B$8-B8828)*24&gt;X8828,"Open - Breached","Open - On Track"),IF((D8828-B8828)*24&lt;=X8828,"Met","Breached")))</f>
        <v>Met</v>
      </c>
    </row>
    <row r="8829" spans="1:25" x14ac:dyDescent="0.25">
      <c r="A8829" s="9" t="s">
        <v>13134</v>
      </c>
      <c r="B8829" s="23">
        <v>46174.609027777798</v>
      </c>
      <c r="C8829" s="23">
        <v>46174.65</v>
      </c>
      <c r="D8829" s="23">
        <v>46175.577777777798</v>
      </c>
      <c r="E8829" s="9" t="s">
        <v>212</v>
      </c>
      <c r="F8829" s="9" t="s">
        <v>189</v>
      </c>
      <c r="G8829" s="9" t="s">
        <v>213</v>
      </c>
      <c r="H8829" s="9" t="s">
        <v>166</v>
      </c>
      <c r="I8829" s="9" t="s">
        <v>286</v>
      </c>
      <c r="J8829" s="9" t="s">
        <v>287</v>
      </c>
      <c r="K8829" s="9" t="s">
        <v>215</v>
      </c>
      <c r="L8829" s="9" t="s">
        <v>216</v>
      </c>
      <c r="M8829" s="9" t="s">
        <v>5541</v>
      </c>
      <c r="N8829" s="9" t="s">
        <v>197</v>
      </c>
      <c r="O8829" s="9" t="s">
        <v>181</v>
      </c>
      <c r="P8829" s="9" t="s">
        <v>289</v>
      </c>
      <c r="Q8829" s="9" t="s">
        <v>219</v>
      </c>
      <c r="R8829" s="9">
        <v>1</v>
      </c>
      <c r="S8829" s="9">
        <v>11</v>
      </c>
      <c r="U8829" s="9" t="s">
        <v>290</v>
      </c>
      <c r="X8829" s="9">
        <f>INDEX(SLA_Policy!$D$2:$D$5,MATCH(F8829,SLA_Policy!$A$2:$A$5,0))</f>
        <v>120</v>
      </c>
      <c r="Y8829" s="9" t="str">
        <f>IF(E8829="Cancelled","Excluded",IF(D8829="",IF((SLA_Policy!$B$8-B8829)*24&gt;X8829,"Open - Breached","Open - On Track"),IF((D8829-B8829)*24&lt;=X8829,"Met","Breached")))</f>
        <v>Met</v>
      </c>
    </row>
    <row r="8830" spans="1:25" x14ac:dyDescent="0.25">
      <c r="A8830" s="9" t="s">
        <v>13135</v>
      </c>
      <c r="B8830" s="23">
        <v>46174.612500000003</v>
      </c>
      <c r="C8830" s="23">
        <v>46174.6159722222</v>
      </c>
      <c r="D8830" s="23">
        <v>46175.371527777803</v>
      </c>
      <c r="E8830" s="9" t="s">
        <v>212</v>
      </c>
      <c r="F8830" s="9" t="s">
        <v>188</v>
      </c>
      <c r="G8830" s="9" t="s">
        <v>213</v>
      </c>
      <c r="H8830" s="9" t="s">
        <v>167</v>
      </c>
      <c r="I8830" s="9" t="s">
        <v>362</v>
      </c>
      <c r="J8830" s="9" t="s">
        <v>13136</v>
      </c>
      <c r="K8830" s="9" t="s">
        <v>246</v>
      </c>
      <c r="L8830" s="9" t="s">
        <v>104</v>
      </c>
      <c r="M8830" s="9" t="s">
        <v>8739</v>
      </c>
      <c r="N8830" s="9" t="s">
        <v>198</v>
      </c>
      <c r="O8830" s="9" t="s">
        <v>176</v>
      </c>
      <c r="P8830" s="9" t="s">
        <v>228</v>
      </c>
      <c r="Q8830" s="9" t="s">
        <v>219</v>
      </c>
      <c r="R8830" s="9">
        <v>0</v>
      </c>
      <c r="S8830" s="9">
        <v>29</v>
      </c>
      <c r="U8830" s="9" t="s">
        <v>266</v>
      </c>
      <c r="X8830" s="9">
        <f>INDEX(SLA_Policy!$D$2:$D$5,MATCH(F8830,SLA_Policy!$A$2:$A$5,0))</f>
        <v>72</v>
      </c>
      <c r="Y8830" s="9" t="str">
        <f>IF(E8830="Cancelled","Excluded",IF(D8830="",IF((SLA_Policy!$B$8-B8830)*24&gt;X8830,"Open - Breached","Open - On Track"),IF((D8830-B8830)*24&lt;=X8830,"Met","Breached")))</f>
        <v>Met</v>
      </c>
    </row>
    <row r="8831" spans="1:25" x14ac:dyDescent="0.25">
      <c r="A8831" s="9" t="s">
        <v>13137</v>
      </c>
      <c r="B8831" s="23">
        <v>46174.613888888904</v>
      </c>
      <c r="C8831" s="23">
        <v>46174.6159722222</v>
      </c>
      <c r="D8831" s="23">
        <v>46174.648611111101</v>
      </c>
      <c r="E8831" s="9" t="s">
        <v>212</v>
      </c>
      <c r="F8831" s="9" t="s">
        <v>188</v>
      </c>
      <c r="G8831" s="9" t="s">
        <v>213</v>
      </c>
      <c r="H8831" s="9" t="s">
        <v>161</v>
      </c>
      <c r="I8831" s="9" t="s">
        <v>389</v>
      </c>
      <c r="J8831" s="9" t="s">
        <v>13138</v>
      </c>
      <c r="K8831" s="9" t="s">
        <v>246</v>
      </c>
      <c r="L8831" s="9" t="s">
        <v>311</v>
      </c>
      <c r="M8831" s="9" t="s">
        <v>1554</v>
      </c>
      <c r="N8831" s="9" t="s">
        <v>198</v>
      </c>
      <c r="O8831" s="9" t="s">
        <v>177</v>
      </c>
      <c r="P8831" s="9" t="s">
        <v>942</v>
      </c>
      <c r="Q8831" s="9" t="s">
        <v>219</v>
      </c>
      <c r="R8831" s="9">
        <v>0</v>
      </c>
      <c r="S8831" s="9">
        <v>3</v>
      </c>
      <c r="U8831" s="9" t="s">
        <v>221</v>
      </c>
      <c r="W8831" s="9">
        <v>5</v>
      </c>
      <c r="X8831" s="9">
        <f>INDEX(SLA_Policy!$D$2:$D$5,MATCH(F8831,SLA_Policy!$A$2:$A$5,0))</f>
        <v>72</v>
      </c>
      <c r="Y8831" s="9" t="str">
        <f>IF(E8831="Cancelled","Excluded",IF(D8831="",IF((SLA_Policy!$B$8-B8831)*24&gt;X8831,"Open - Breached","Open - On Track"),IF((D8831-B8831)*24&lt;=X8831,"Met","Breached")))</f>
        <v>Met</v>
      </c>
    </row>
    <row r="8832" spans="1:25" x14ac:dyDescent="0.25">
      <c r="A8832" s="9" t="s">
        <v>13139</v>
      </c>
      <c r="B8832" s="23">
        <v>46174.616666666698</v>
      </c>
      <c r="C8832" s="23">
        <v>46174.638888888898</v>
      </c>
      <c r="D8832" s="23">
        <v>46175.354861111096</v>
      </c>
      <c r="E8832" s="9" t="s">
        <v>212</v>
      </c>
      <c r="F8832" s="9" t="s">
        <v>188</v>
      </c>
      <c r="G8832" s="9" t="s">
        <v>213</v>
      </c>
      <c r="H8832" s="9" t="s">
        <v>163</v>
      </c>
      <c r="I8832" s="9" t="s">
        <v>250</v>
      </c>
      <c r="J8832" s="9" t="s">
        <v>13140</v>
      </c>
      <c r="K8832" s="9" t="s">
        <v>303</v>
      </c>
      <c r="L8832" s="9" t="s">
        <v>282</v>
      </c>
      <c r="M8832" s="9" t="s">
        <v>2774</v>
      </c>
      <c r="N8832" s="9" t="s">
        <v>196</v>
      </c>
      <c r="O8832" s="9" t="s">
        <v>176</v>
      </c>
      <c r="P8832" s="9" t="s">
        <v>570</v>
      </c>
      <c r="Q8832" s="9" t="s">
        <v>219</v>
      </c>
      <c r="R8832" s="9">
        <v>0</v>
      </c>
      <c r="S8832" s="9">
        <v>21</v>
      </c>
      <c r="T8832" s="9" t="s">
        <v>136</v>
      </c>
      <c r="U8832" s="9" t="s">
        <v>230</v>
      </c>
      <c r="X8832" s="9">
        <f>INDEX(SLA_Policy!$D$2:$D$5,MATCH(F8832,SLA_Policy!$A$2:$A$5,0))</f>
        <v>72</v>
      </c>
      <c r="Y8832" s="9" t="str">
        <f>IF(E8832="Cancelled","Excluded",IF(D8832="",IF((SLA_Policy!$B$8-B8832)*24&gt;X8832,"Open - Breached","Open - On Track"),IF((D8832-B8832)*24&lt;=X8832,"Met","Breached")))</f>
        <v>Met</v>
      </c>
    </row>
    <row r="8833" spans="1:25" x14ac:dyDescent="0.25">
      <c r="A8833" s="9" t="s">
        <v>13141</v>
      </c>
      <c r="B8833" s="23">
        <v>46174.620833333298</v>
      </c>
      <c r="C8833" s="23">
        <v>46174.6743055556</v>
      </c>
      <c r="D8833" s="23">
        <v>46175.377777777801</v>
      </c>
      <c r="E8833" s="9" t="s">
        <v>212</v>
      </c>
      <c r="F8833" s="9" t="s">
        <v>189</v>
      </c>
      <c r="G8833" s="9" t="s">
        <v>213</v>
      </c>
      <c r="H8833" s="9" t="s">
        <v>167</v>
      </c>
      <c r="I8833" s="9" t="s">
        <v>362</v>
      </c>
      <c r="J8833" s="9" t="s">
        <v>752</v>
      </c>
      <c r="K8833" s="9" t="s">
        <v>246</v>
      </c>
      <c r="L8833" s="9" t="s">
        <v>311</v>
      </c>
      <c r="M8833" s="9" t="s">
        <v>1860</v>
      </c>
      <c r="N8833" s="9" t="s">
        <v>197</v>
      </c>
      <c r="O8833" s="9" t="s">
        <v>116</v>
      </c>
      <c r="P8833" s="9" t="s">
        <v>551</v>
      </c>
      <c r="Q8833" s="9" t="s">
        <v>219</v>
      </c>
      <c r="R8833" s="9">
        <v>0</v>
      </c>
      <c r="S8833" s="9">
        <v>38</v>
      </c>
      <c r="U8833" s="9" t="s">
        <v>248</v>
      </c>
      <c r="X8833" s="9">
        <f>INDEX(SLA_Policy!$D$2:$D$5,MATCH(F8833,SLA_Policy!$A$2:$A$5,0))</f>
        <v>120</v>
      </c>
      <c r="Y8833" s="9" t="str">
        <f>IF(E8833="Cancelled","Excluded",IF(D8833="",IF((SLA_Policy!$B$8-B8833)*24&gt;X8833,"Open - Breached","Open - On Track"),IF((D8833-B8833)*24&lt;=X8833,"Met","Breached")))</f>
        <v>Met</v>
      </c>
    </row>
    <row r="8834" spans="1:25" x14ac:dyDescent="0.25">
      <c r="A8834" s="9" t="s">
        <v>13142</v>
      </c>
      <c r="B8834" s="23">
        <v>46174.631944444503</v>
      </c>
      <c r="C8834" s="23">
        <v>46174.711111111101</v>
      </c>
      <c r="D8834" s="23">
        <v>46178.357638888898</v>
      </c>
      <c r="E8834" s="9" t="s">
        <v>212</v>
      </c>
      <c r="F8834" s="9" t="s">
        <v>189</v>
      </c>
      <c r="G8834" s="9" t="s">
        <v>236</v>
      </c>
      <c r="H8834" s="9" t="s">
        <v>163</v>
      </c>
      <c r="I8834" s="9" t="s">
        <v>315</v>
      </c>
      <c r="J8834" s="9" t="s">
        <v>3389</v>
      </c>
      <c r="K8834" s="9" t="s">
        <v>239</v>
      </c>
      <c r="L8834" s="9" t="s">
        <v>395</v>
      </c>
      <c r="M8834" s="9" t="s">
        <v>1014</v>
      </c>
      <c r="N8834" s="9" t="s">
        <v>197</v>
      </c>
      <c r="O8834" s="9" t="s">
        <v>176</v>
      </c>
      <c r="P8834" s="9" t="s">
        <v>503</v>
      </c>
      <c r="Q8834" s="9" t="s">
        <v>219</v>
      </c>
      <c r="R8834" s="9">
        <v>0</v>
      </c>
      <c r="S8834" s="9">
        <v>74</v>
      </c>
      <c r="T8834" s="9" t="s">
        <v>229</v>
      </c>
      <c r="U8834" s="9" t="s">
        <v>242</v>
      </c>
      <c r="X8834" s="9">
        <f>INDEX(SLA_Policy!$D$2:$D$5,MATCH(F8834,SLA_Policy!$A$2:$A$5,0))</f>
        <v>120</v>
      </c>
      <c r="Y8834" s="9" t="str">
        <f>IF(E8834="Cancelled","Excluded",IF(D8834="",IF((SLA_Policy!$B$8-B8834)*24&gt;X8834,"Open - Breached","Open - On Track"),IF((D8834-B8834)*24&lt;=X8834,"Met","Breached")))</f>
        <v>Met</v>
      </c>
    </row>
    <row r="8835" spans="1:25" x14ac:dyDescent="0.25">
      <c r="A8835" s="9" t="s">
        <v>13143</v>
      </c>
      <c r="B8835" s="23">
        <v>46174.631944444503</v>
      </c>
      <c r="C8835" s="23">
        <v>46175.310416666704</v>
      </c>
      <c r="D8835" s="23">
        <v>46176.743055555598</v>
      </c>
      <c r="E8835" s="9" t="s">
        <v>212</v>
      </c>
      <c r="F8835" s="9" t="s">
        <v>189</v>
      </c>
      <c r="G8835" s="9" t="s">
        <v>236</v>
      </c>
      <c r="H8835" s="9" t="s">
        <v>163</v>
      </c>
      <c r="I8835" s="9" t="s">
        <v>315</v>
      </c>
      <c r="J8835" s="9" t="s">
        <v>2968</v>
      </c>
      <c r="K8835" s="9" t="s">
        <v>262</v>
      </c>
      <c r="L8835" s="9" t="s">
        <v>307</v>
      </c>
      <c r="M8835" s="9" t="s">
        <v>2895</v>
      </c>
      <c r="N8835" s="9" t="s">
        <v>197</v>
      </c>
      <c r="O8835" s="9" t="s">
        <v>180</v>
      </c>
      <c r="P8835" s="9" t="s">
        <v>368</v>
      </c>
      <c r="Q8835" s="9" t="s">
        <v>219</v>
      </c>
      <c r="R8835" s="9">
        <v>0</v>
      </c>
      <c r="S8835" s="9">
        <v>54</v>
      </c>
      <c r="T8835" s="9" t="s">
        <v>136</v>
      </c>
      <c r="U8835" s="9" t="s">
        <v>242</v>
      </c>
      <c r="X8835" s="9">
        <f>INDEX(SLA_Policy!$D$2:$D$5,MATCH(F8835,SLA_Policy!$A$2:$A$5,0))</f>
        <v>120</v>
      </c>
      <c r="Y8835" s="9" t="str">
        <f>IF(E8835="Cancelled","Excluded",IF(D8835="",IF((SLA_Policy!$B$8-B8835)*24&gt;X8835,"Open - Breached","Open - On Track"),IF((D8835-B8835)*24&lt;=X8835,"Met","Breached")))</f>
        <v>Met</v>
      </c>
    </row>
    <row r="8836" spans="1:25" x14ac:dyDescent="0.25">
      <c r="A8836" s="9" t="s">
        <v>13144</v>
      </c>
      <c r="B8836" s="23">
        <v>46174.643750000003</v>
      </c>
      <c r="C8836" s="23">
        <v>46174.647916666698</v>
      </c>
      <c r="D8836" s="23">
        <v>46175.3930555556</v>
      </c>
      <c r="E8836" s="9" t="s">
        <v>212</v>
      </c>
      <c r="F8836" s="9" t="s">
        <v>188</v>
      </c>
      <c r="G8836" s="9" t="s">
        <v>213</v>
      </c>
      <c r="H8836" s="9" t="s">
        <v>88</v>
      </c>
      <c r="I8836" s="9" t="s">
        <v>92</v>
      </c>
      <c r="J8836" s="9" t="s">
        <v>1082</v>
      </c>
      <c r="K8836" s="9" t="s">
        <v>215</v>
      </c>
      <c r="L8836" s="9" t="s">
        <v>216</v>
      </c>
      <c r="M8836" s="9" t="s">
        <v>13145</v>
      </c>
      <c r="N8836" s="9" t="s">
        <v>198</v>
      </c>
      <c r="O8836" s="9" t="s">
        <v>178</v>
      </c>
      <c r="P8836" s="9" t="s">
        <v>321</v>
      </c>
      <c r="Q8836" s="9" t="s">
        <v>219</v>
      </c>
      <c r="R8836" s="9">
        <v>0</v>
      </c>
      <c r="S8836" s="9">
        <v>11</v>
      </c>
      <c r="T8836" s="9" t="s">
        <v>220</v>
      </c>
      <c r="U8836" s="9" t="s">
        <v>290</v>
      </c>
      <c r="W8836" s="9">
        <v>5</v>
      </c>
      <c r="X8836" s="9">
        <f>INDEX(SLA_Policy!$D$2:$D$5,MATCH(F8836,SLA_Policy!$A$2:$A$5,0))</f>
        <v>72</v>
      </c>
      <c r="Y8836" s="9" t="str">
        <f>IF(E8836="Cancelled","Excluded",IF(D8836="",IF((SLA_Policy!$B$8-B8836)*24&gt;X8836,"Open - Breached","Open - On Track"),IF((D8836-B8836)*24&lt;=X8836,"Met","Breached")))</f>
        <v>Met</v>
      </c>
    </row>
    <row r="8837" spans="1:25" x14ac:dyDescent="0.25">
      <c r="A8837" s="9" t="s">
        <v>13146</v>
      </c>
      <c r="B8837" s="23">
        <v>46174.650694444397</v>
      </c>
      <c r="C8837" s="23">
        <v>46174.697222222203</v>
      </c>
      <c r="D8837" s="23">
        <v>46175.372916666704</v>
      </c>
      <c r="E8837" s="9" t="s">
        <v>212</v>
      </c>
      <c r="F8837" s="9" t="s">
        <v>188</v>
      </c>
      <c r="G8837" s="9" t="s">
        <v>213</v>
      </c>
      <c r="H8837" s="9" t="s">
        <v>162</v>
      </c>
      <c r="I8837" s="9" t="s">
        <v>416</v>
      </c>
      <c r="J8837" s="9" t="s">
        <v>8744</v>
      </c>
      <c r="K8837" s="9" t="s">
        <v>225</v>
      </c>
      <c r="L8837" s="9" t="s">
        <v>104</v>
      </c>
      <c r="M8837" s="9" t="s">
        <v>1705</v>
      </c>
      <c r="N8837" s="9" t="s">
        <v>196</v>
      </c>
      <c r="O8837" s="9" t="s">
        <v>176</v>
      </c>
      <c r="P8837" s="9" t="s">
        <v>570</v>
      </c>
      <c r="Q8837" s="9" t="s">
        <v>219</v>
      </c>
      <c r="R8837" s="9">
        <v>0</v>
      </c>
      <c r="S8837" s="9">
        <v>18</v>
      </c>
      <c r="U8837" s="9" t="s">
        <v>266</v>
      </c>
      <c r="X8837" s="9">
        <f>INDEX(SLA_Policy!$D$2:$D$5,MATCH(F8837,SLA_Policy!$A$2:$A$5,0))</f>
        <v>72</v>
      </c>
      <c r="Y8837" s="9" t="str">
        <f>IF(E8837="Cancelled","Excluded",IF(D8837="",IF((SLA_Policy!$B$8-B8837)*24&gt;X8837,"Open - Breached","Open - On Track"),IF((D8837-B8837)*24&lt;=X8837,"Met","Breached")))</f>
        <v>Met</v>
      </c>
    </row>
    <row r="8838" spans="1:25" x14ac:dyDescent="0.25">
      <c r="A8838" s="9" t="s">
        <v>13147</v>
      </c>
      <c r="B8838" s="23">
        <v>46174.655555555597</v>
      </c>
      <c r="C8838" s="23">
        <v>46174.679166666698</v>
      </c>
      <c r="D8838" s="23">
        <v>46175.377083333296</v>
      </c>
      <c r="E8838" s="9" t="s">
        <v>212</v>
      </c>
      <c r="F8838" s="9" t="s">
        <v>188</v>
      </c>
      <c r="G8838" s="9" t="s">
        <v>213</v>
      </c>
      <c r="H8838" s="9" t="s">
        <v>167</v>
      </c>
      <c r="I8838" s="9" t="s">
        <v>536</v>
      </c>
      <c r="J8838" s="9" t="s">
        <v>1787</v>
      </c>
      <c r="K8838" s="9" t="s">
        <v>246</v>
      </c>
      <c r="L8838" s="9" t="s">
        <v>216</v>
      </c>
      <c r="M8838" s="9" t="s">
        <v>1382</v>
      </c>
      <c r="N8838" s="9" t="s">
        <v>199</v>
      </c>
      <c r="O8838" s="9" t="s">
        <v>180</v>
      </c>
      <c r="P8838" s="9" t="s">
        <v>318</v>
      </c>
      <c r="Q8838" s="9" t="s">
        <v>219</v>
      </c>
      <c r="R8838" s="9">
        <v>0</v>
      </c>
      <c r="S8838" s="9">
        <v>54</v>
      </c>
      <c r="T8838" s="9" t="s">
        <v>220</v>
      </c>
      <c r="U8838" s="9" t="s">
        <v>290</v>
      </c>
      <c r="W8838" s="9">
        <v>5</v>
      </c>
      <c r="X8838" s="9">
        <f>INDEX(SLA_Policy!$D$2:$D$5,MATCH(F8838,SLA_Policy!$A$2:$A$5,0))</f>
        <v>72</v>
      </c>
      <c r="Y8838" s="9" t="str">
        <f>IF(E8838="Cancelled","Excluded",IF(D8838="",IF((SLA_Policy!$B$8-B8838)*24&gt;X8838,"Open - Breached","Open - On Track"),IF((D8838-B8838)*24&lt;=X8838,"Met","Breached")))</f>
        <v>Met</v>
      </c>
    </row>
    <row r="8839" spans="1:25" x14ac:dyDescent="0.25">
      <c r="A8839" s="9" t="s">
        <v>13148</v>
      </c>
      <c r="B8839" s="23">
        <v>46174.659027777801</v>
      </c>
      <c r="C8839" s="23">
        <v>46174.659722222197</v>
      </c>
      <c r="D8839" s="23">
        <v>46175.315277777801</v>
      </c>
      <c r="E8839" s="9" t="s">
        <v>212</v>
      </c>
      <c r="F8839" s="9" t="s">
        <v>188</v>
      </c>
      <c r="G8839" s="9" t="s">
        <v>213</v>
      </c>
      <c r="H8839" s="9" t="s">
        <v>163</v>
      </c>
      <c r="I8839" s="9" t="s">
        <v>250</v>
      </c>
      <c r="J8839" s="9" t="s">
        <v>251</v>
      </c>
      <c r="K8839" s="9" t="s">
        <v>246</v>
      </c>
      <c r="L8839" s="9" t="s">
        <v>270</v>
      </c>
      <c r="M8839" s="9" t="s">
        <v>4409</v>
      </c>
      <c r="N8839" s="9" t="s">
        <v>200</v>
      </c>
      <c r="O8839" s="9" t="s">
        <v>176</v>
      </c>
      <c r="P8839" s="9" t="s">
        <v>228</v>
      </c>
      <c r="Q8839" s="9" t="s">
        <v>219</v>
      </c>
      <c r="R8839" s="9">
        <v>0</v>
      </c>
      <c r="S8839" s="9">
        <v>61</v>
      </c>
      <c r="T8839" s="9" t="s">
        <v>229</v>
      </c>
      <c r="U8839" s="9" t="s">
        <v>230</v>
      </c>
      <c r="X8839" s="9">
        <f>INDEX(SLA_Policy!$D$2:$D$5,MATCH(F8839,SLA_Policy!$A$2:$A$5,0))</f>
        <v>72</v>
      </c>
      <c r="Y8839" s="9" t="str">
        <f>IF(E8839="Cancelled","Excluded",IF(D8839="",IF((SLA_Policy!$B$8-B8839)*24&gt;X8839,"Open - Breached","Open - On Track"),IF((D8839-B8839)*24&lt;=X8839,"Met","Breached")))</f>
        <v>Met</v>
      </c>
    </row>
    <row r="8840" spans="1:25" x14ac:dyDescent="0.25">
      <c r="A8840" s="9" t="s">
        <v>13149</v>
      </c>
      <c r="B8840" s="23">
        <v>46174.661111111098</v>
      </c>
      <c r="C8840" s="23">
        <v>46174.681944444397</v>
      </c>
      <c r="D8840" s="23">
        <v>46176.337500000001</v>
      </c>
      <c r="E8840" s="9" t="s">
        <v>212</v>
      </c>
      <c r="F8840" s="9" t="s">
        <v>189</v>
      </c>
      <c r="G8840" s="9" t="s">
        <v>213</v>
      </c>
      <c r="H8840" s="9" t="s">
        <v>163</v>
      </c>
      <c r="I8840" s="9" t="s">
        <v>223</v>
      </c>
      <c r="J8840" s="9" t="s">
        <v>11360</v>
      </c>
      <c r="K8840" s="9" t="s">
        <v>246</v>
      </c>
      <c r="L8840" s="9" t="s">
        <v>293</v>
      </c>
      <c r="M8840" s="9" t="s">
        <v>3063</v>
      </c>
      <c r="N8840" s="9" t="s">
        <v>200</v>
      </c>
      <c r="O8840" s="9" t="s">
        <v>176</v>
      </c>
      <c r="P8840" s="9" t="s">
        <v>228</v>
      </c>
      <c r="Q8840" s="9" t="s">
        <v>219</v>
      </c>
      <c r="R8840" s="9">
        <v>0</v>
      </c>
      <c r="S8840" s="9">
        <v>70</v>
      </c>
      <c r="T8840" s="9" t="s">
        <v>229</v>
      </c>
      <c r="U8840" s="9" t="s">
        <v>376</v>
      </c>
      <c r="W8840" s="9">
        <v>5</v>
      </c>
      <c r="X8840" s="9">
        <f>INDEX(SLA_Policy!$D$2:$D$5,MATCH(F8840,SLA_Policy!$A$2:$A$5,0))</f>
        <v>120</v>
      </c>
      <c r="Y8840" s="9" t="str">
        <f>IF(E8840="Cancelled","Excluded",IF(D8840="",IF((SLA_Policy!$B$8-B8840)*24&gt;X8840,"Open - Breached","Open - On Track"),IF((D8840-B8840)*24&lt;=X8840,"Met","Breached")))</f>
        <v>Met</v>
      </c>
    </row>
    <row r="8841" spans="1:25" x14ac:dyDescent="0.25">
      <c r="A8841" s="9" t="s">
        <v>13150</v>
      </c>
      <c r="B8841" s="23">
        <v>46174.679861111101</v>
      </c>
      <c r="C8841" s="23">
        <v>46174.6875</v>
      </c>
      <c r="D8841" s="23">
        <v>46175.403472222199</v>
      </c>
      <c r="E8841" s="9" t="s">
        <v>212</v>
      </c>
      <c r="F8841" s="9" t="s">
        <v>189</v>
      </c>
      <c r="G8841" s="9" t="s">
        <v>213</v>
      </c>
      <c r="H8841" s="9" t="s">
        <v>163</v>
      </c>
      <c r="I8841" s="9" t="s">
        <v>405</v>
      </c>
      <c r="J8841" s="9" t="s">
        <v>1921</v>
      </c>
      <c r="K8841" s="9" t="s">
        <v>246</v>
      </c>
      <c r="L8841" s="9" t="s">
        <v>311</v>
      </c>
      <c r="M8841" s="9" t="s">
        <v>1152</v>
      </c>
      <c r="N8841" s="9" t="s">
        <v>200</v>
      </c>
      <c r="O8841" s="9" t="s">
        <v>116</v>
      </c>
      <c r="P8841" s="9" t="s">
        <v>295</v>
      </c>
      <c r="Q8841" s="9" t="s">
        <v>219</v>
      </c>
      <c r="R8841" s="9">
        <v>0</v>
      </c>
      <c r="S8841" s="9">
        <v>8</v>
      </c>
      <c r="U8841" s="9" t="s">
        <v>290</v>
      </c>
      <c r="X8841" s="9">
        <f>INDEX(SLA_Policy!$D$2:$D$5,MATCH(F8841,SLA_Policy!$A$2:$A$5,0))</f>
        <v>120</v>
      </c>
      <c r="Y8841" s="9" t="str">
        <f>IF(E8841="Cancelled","Excluded",IF(D8841="",IF((SLA_Policy!$B$8-B8841)*24&gt;X8841,"Open - Breached","Open - On Track"),IF((D8841-B8841)*24&lt;=X8841,"Met","Breached")))</f>
        <v>Met</v>
      </c>
    </row>
    <row r="8842" spans="1:25" x14ac:dyDescent="0.25">
      <c r="A8842" s="9" t="s">
        <v>13151</v>
      </c>
      <c r="B8842" s="23">
        <v>46174.684027777803</v>
      </c>
      <c r="C8842" s="23">
        <v>46174.701388888898</v>
      </c>
      <c r="D8842" s="23">
        <v>46181.358333333301</v>
      </c>
      <c r="E8842" s="9" t="s">
        <v>212</v>
      </c>
      <c r="F8842" s="9" t="s">
        <v>189</v>
      </c>
      <c r="G8842" s="9" t="s">
        <v>213</v>
      </c>
      <c r="H8842" s="9" t="s">
        <v>165</v>
      </c>
      <c r="I8842" s="9" t="s">
        <v>2034</v>
      </c>
      <c r="J8842" s="9" t="s">
        <v>8336</v>
      </c>
      <c r="K8842" s="9" t="s">
        <v>262</v>
      </c>
      <c r="L8842" s="9" t="s">
        <v>104</v>
      </c>
      <c r="M8842" s="9" t="s">
        <v>407</v>
      </c>
      <c r="N8842" s="9" t="s">
        <v>196</v>
      </c>
      <c r="O8842" s="9" t="s">
        <v>176</v>
      </c>
      <c r="P8842" s="9" t="s">
        <v>330</v>
      </c>
      <c r="Q8842" s="9" t="s">
        <v>219</v>
      </c>
      <c r="R8842" s="9">
        <v>0</v>
      </c>
      <c r="S8842" s="9">
        <v>74</v>
      </c>
      <c r="U8842" s="9" t="s">
        <v>230</v>
      </c>
      <c r="X8842" s="9">
        <f>INDEX(SLA_Policy!$D$2:$D$5,MATCH(F8842,SLA_Policy!$A$2:$A$5,0))</f>
        <v>120</v>
      </c>
      <c r="Y8842" s="9" t="str">
        <f>IF(E8842="Cancelled","Excluded",IF(D8842="",IF((SLA_Policy!$B$8-B8842)*24&gt;X8842,"Open - Breached","Open - On Track"),IF((D8842-B8842)*24&lt;=X8842,"Met","Breached")))</f>
        <v>Breached</v>
      </c>
    </row>
    <row r="8843" spans="1:25" x14ac:dyDescent="0.25">
      <c r="A8843" s="9" t="s">
        <v>13152</v>
      </c>
      <c r="B8843" s="23">
        <v>46174.686805555597</v>
      </c>
      <c r="C8843" s="23">
        <v>46174.690277777801</v>
      </c>
      <c r="D8843" s="23">
        <v>46174.744444444397</v>
      </c>
      <c r="E8843" s="9" t="s">
        <v>212</v>
      </c>
      <c r="F8843" s="9" t="s">
        <v>188</v>
      </c>
      <c r="G8843" s="9" t="s">
        <v>213</v>
      </c>
      <c r="H8843" s="9" t="s">
        <v>162</v>
      </c>
      <c r="I8843" s="9" t="s">
        <v>345</v>
      </c>
      <c r="J8843" s="9" t="s">
        <v>2832</v>
      </c>
      <c r="K8843" s="9" t="s">
        <v>246</v>
      </c>
      <c r="L8843" s="9" t="s">
        <v>311</v>
      </c>
      <c r="M8843" s="9" t="s">
        <v>1949</v>
      </c>
      <c r="N8843" s="9" t="s">
        <v>198</v>
      </c>
      <c r="O8843" s="9" t="s">
        <v>179</v>
      </c>
      <c r="P8843" s="9" t="s">
        <v>337</v>
      </c>
      <c r="Q8843" s="9" t="s">
        <v>219</v>
      </c>
      <c r="R8843" s="9">
        <v>0</v>
      </c>
      <c r="S8843" s="9">
        <v>18</v>
      </c>
      <c r="U8843" s="9" t="s">
        <v>266</v>
      </c>
      <c r="W8843" s="9">
        <v>5</v>
      </c>
      <c r="X8843" s="9">
        <f>INDEX(SLA_Policy!$D$2:$D$5,MATCH(F8843,SLA_Policy!$A$2:$A$5,0))</f>
        <v>72</v>
      </c>
      <c r="Y8843" s="9" t="str">
        <f>IF(E8843="Cancelled","Excluded",IF(D8843="",IF((SLA_Policy!$B$8-B8843)*24&gt;X8843,"Open - Breached","Open - On Track"),IF((D8843-B8843)*24&lt;=X8843,"Met","Breached")))</f>
        <v>Met</v>
      </c>
    </row>
    <row r="8844" spans="1:25" x14ac:dyDescent="0.25">
      <c r="A8844" s="9" t="s">
        <v>13153</v>
      </c>
      <c r="B8844" s="23">
        <v>46174.695833333302</v>
      </c>
      <c r="C8844" s="23">
        <v>46175.349305555603</v>
      </c>
      <c r="D8844" s="23">
        <v>46175.377777777801</v>
      </c>
      <c r="E8844" s="9" t="s">
        <v>212</v>
      </c>
      <c r="F8844" s="9" t="s">
        <v>189</v>
      </c>
      <c r="G8844" s="9" t="s">
        <v>213</v>
      </c>
      <c r="H8844" s="9" t="s">
        <v>161</v>
      </c>
      <c r="I8844" s="9" t="s">
        <v>389</v>
      </c>
      <c r="J8844" s="9" t="s">
        <v>786</v>
      </c>
      <c r="K8844" s="9" t="s">
        <v>246</v>
      </c>
      <c r="L8844" s="9" t="s">
        <v>226</v>
      </c>
      <c r="M8844" s="9" t="s">
        <v>2511</v>
      </c>
      <c r="N8844" s="9" t="s">
        <v>196</v>
      </c>
      <c r="O8844" s="9" t="s">
        <v>116</v>
      </c>
      <c r="P8844" s="9" t="s">
        <v>525</v>
      </c>
      <c r="Q8844" s="9" t="s">
        <v>219</v>
      </c>
      <c r="R8844" s="9">
        <v>0</v>
      </c>
      <c r="S8844" s="9">
        <v>4</v>
      </c>
      <c r="U8844" s="9" t="s">
        <v>290</v>
      </c>
      <c r="X8844" s="9">
        <f>INDEX(SLA_Policy!$D$2:$D$5,MATCH(F8844,SLA_Policy!$A$2:$A$5,0))</f>
        <v>120</v>
      </c>
      <c r="Y8844" s="9" t="str">
        <f>IF(E8844="Cancelled","Excluded",IF(D8844="",IF((SLA_Policy!$B$8-B8844)*24&gt;X8844,"Open - Breached","Open - On Track"),IF((D8844-B8844)*24&lt;=X8844,"Met","Breached")))</f>
        <v>Met</v>
      </c>
    </row>
    <row r="8845" spans="1:25" x14ac:dyDescent="0.25">
      <c r="A8845" s="9" t="s">
        <v>13154</v>
      </c>
      <c r="B8845" s="23">
        <v>46174.698611111096</v>
      </c>
      <c r="C8845" s="23">
        <v>46174.768750000003</v>
      </c>
      <c r="D8845" s="23">
        <v>46175.529861111099</v>
      </c>
      <c r="E8845" s="9" t="s">
        <v>212</v>
      </c>
      <c r="F8845" s="9" t="s">
        <v>189</v>
      </c>
      <c r="G8845" s="9" t="s">
        <v>213</v>
      </c>
      <c r="H8845" s="9" t="s">
        <v>164</v>
      </c>
      <c r="I8845" s="9" t="s">
        <v>339</v>
      </c>
      <c r="J8845" s="9" t="s">
        <v>1655</v>
      </c>
      <c r="K8845" s="9" t="s">
        <v>225</v>
      </c>
      <c r="L8845" s="9" t="s">
        <v>104</v>
      </c>
      <c r="M8845" s="9" t="s">
        <v>1062</v>
      </c>
      <c r="N8845" s="9" t="s">
        <v>196</v>
      </c>
      <c r="O8845" s="9" t="s">
        <v>116</v>
      </c>
      <c r="P8845" s="9" t="s">
        <v>218</v>
      </c>
      <c r="Q8845" s="9" t="s">
        <v>219</v>
      </c>
      <c r="R8845" s="9">
        <v>1</v>
      </c>
      <c r="S8845" s="9">
        <v>21</v>
      </c>
      <c r="T8845" s="9" t="s">
        <v>464</v>
      </c>
      <c r="U8845" s="9" t="s">
        <v>266</v>
      </c>
      <c r="W8845" s="9">
        <v>5</v>
      </c>
      <c r="X8845" s="9">
        <f>INDEX(SLA_Policy!$D$2:$D$5,MATCH(F8845,SLA_Policy!$A$2:$A$5,0))</f>
        <v>120</v>
      </c>
      <c r="Y8845" s="9" t="str">
        <f>IF(E8845="Cancelled","Excluded",IF(D8845="",IF((SLA_Policy!$B$8-B8845)*24&gt;X8845,"Open - Breached","Open - On Track"),IF((D8845-B8845)*24&lt;=X8845,"Met","Breached")))</f>
        <v>Met</v>
      </c>
    </row>
    <row r="8846" spans="1:25" x14ac:dyDescent="0.25">
      <c r="A8846" s="9" t="s">
        <v>13155</v>
      </c>
      <c r="B8846" s="23">
        <v>46174.698611111096</v>
      </c>
      <c r="C8846" s="23">
        <v>46175.327777777798</v>
      </c>
      <c r="D8846" s="23">
        <v>46175.347222222197</v>
      </c>
      <c r="E8846" s="9" t="s">
        <v>212</v>
      </c>
      <c r="F8846" s="9" t="s">
        <v>189</v>
      </c>
      <c r="G8846" s="9" t="s">
        <v>213</v>
      </c>
      <c r="H8846" s="9" t="s">
        <v>163</v>
      </c>
      <c r="I8846" s="9" t="s">
        <v>250</v>
      </c>
      <c r="J8846" s="9" t="s">
        <v>1606</v>
      </c>
      <c r="K8846" s="9" t="s">
        <v>303</v>
      </c>
      <c r="L8846" s="9" t="s">
        <v>104</v>
      </c>
      <c r="M8846" s="9" t="s">
        <v>3108</v>
      </c>
      <c r="N8846" s="9" t="s">
        <v>196</v>
      </c>
      <c r="O8846" s="9" t="s">
        <v>176</v>
      </c>
      <c r="P8846" s="9" t="s">
        <v>253</v>
      </c>
      <c r="Q8846" s="9" t="s">
        <v>219</v>
      </c>
      <c r="R8846" s="9">
        <v>0</v>
      </c>
      <c r="S8846" s="9">
        <v>46</v>
      </c>
      <c r="T8846" s="9" t="s">
        <v>220</v>
      </c>
      <c r="U8846" s="9" t="s">
        <v>230</v>
      </c>
      <c r="X8846" s="9">
        <f>INDEX(SLA_Policy!$D$2:$D$5,MATCH(F8846,SLA_Policy!$A$2:$A$5,0))</f>
        <v>120</v>
      </c>
      <c r="Y8846" s="9" t="str">
        <f>IF(E8846="Cancelled","Excluded",IF(D8846="",IF((SLA_Policy!$B$8-B8846)*24&gt;X8846,"Open - Breached","Open - On Track"),IF((D8846-B8846)*24&lt;=X8846,"Met","Breached")))</f>
        <v>Met</v>
      </c>
    </row>
    <row r="8847" spans="1:25" x14ac:dyDescent="0.25">
      <c r="A8847" s="9" t="s">
        <v>13156</v>
      </c>
      <c r="B8847" s="23">
        <v>46174.722916666702</v>
      </c>
      <c r="C8847" s="23">
        <v>46174.727083333302</v>
      </c>
      <c r="D8847" s="23">
        <v>46174.745138888902</v>
      </c>
      <c r="E8847" s="9" t="s">
        <v>212</v>
      </c>
      <c r="F8847" s="9" t="s">
        <v>188</v>
      </c>
      <c r="G8847" s="9" t="s">
        <v>213</v>
      </c>
      <c r="H8847" s="9" t="s">
        <v>161</v>
      </c>
      <c r="I8847" s="9" t="s">
        <v>389</v>
      </c>
      <c r="J8847" s="9" t="s">
        <v>6496</v>
      </c>
      <c r="K8847" s="9" t="s">
        <v>246</v>
      </c>
      <c r="L8847" s="9" t="s">
        <v>104</v>
      </c>
      <c r="M8847" s="9" t="s">
        <v>364</v>
      </c>
      <c r="N8847" s="9" t="s">
        <v>198</v>
      </c>
      <c r="O8847" s="9" t="s">
        <v>116</v>
      </c>
      <c r="P8847" s="9" t="s">
        <v>342</v>
      </c>
      <c r="Q8847" s="9" t="s">
        <v>219</v>
      </c>
      <c r="R8847" s="9">
        <v>0</v>
      </c>
      <c r="S8847" s="9">
        <v>7</v>
      </c>
      <c r="U8847" s="9" t="s">
        <v>376</v>
      </c>
      <c r="W8847" s="9">
        <v>5</v>
      </c>
      <c r="X8847" s="9">
        <f>INDEX(SLA_Policy!$D$2:$D$5,MATCH(F8847,SLA_Policy!$A$2:$A$5,0))</f>
        <v>72</v>
      </c>
      <c r="Y8847" s="9" t="str">
        <f>IF(E8847="Cancelled","Excluded",IF(D8847="",IF((SLA_Policy!$B$8-B8847)*24&gt;X8847,"Open - Breached","Open - On Track"),IF((D8847-B8847)*24&lt;=X8847,"Met","Breached")))</f>
        <v>Met</v>
      </c>
    </row>
    <row r="8848" spans="1:25" x14ac:dyDescent="0.25">
      <c r="A8848" s="9" t="s">
        <v>13157</v>
      </c>
      <c r="B8848" s="23">
        <v>46174.736111111102</v>
      </c>
      <c r="C8848" s="23">
        <v>46175.305555555598</v>
      </c>
      <c r="D8848" s="23">
        <v>46175.336111111101</v>
      </c>
      <c r="E8848" s="9" t="s">
        <v>212</v>
      </c>
      <c r="F8848" s="9" t="s">
        <v>188</v>
      </c>
      <c r="G8848" s="9" t="s">
        <v>236</v>
      </c>
      <c r="H8848" s="9" t="s">
        <v>164</v>
      </c>
      <c r="I8848" s="9" t="s">
        <v>421</v>
      </c>
      <c r="J8848" s="9" t="s">
        <v>2202</v>
      </c>
      <c r="K8848" s="9" t="s">
        <v>303</v>
      </c>
      <c r="L8848" s="9" t="s">
        <v>293</v>
      </c>
      <c r="M8848" s="9" t="s">
        <v>2470</v>
      </c>
      <c r="N8848" s="9" t="s">
        <v>196</v>
      </c>
      <c r="O8848" s="9" t="s">
        <v>180</v>
      </c>
      <c r="P8848" s="9" t="s">
        <v>318</v>
      </c>
      <c r="Q8848" s="9" t="s">
        <v>219</v>
      </c>
      <c r="R8848" s="9">
        <v>0</v>
      </c>
      <c r="S8848" s="9">
        <v>36</v>
      </c>
      <c r="T8848" s="9" t="s">
        <v>464</v>
      </c>
      <c r="U8848" s="9" t="s">
        <v>242</v>
      </c>
      <c r="W8848" s="9">
        <v>3</v>
      </c>
      <c r="X8848" s="9">
        <f>INDEX(SLA_Policy!$D$2:$D$5,MATCH(F8848,SLA_Policy!$A$2:$A$5,0))</f>
        <v>72</v>
      </c>
      <c r="Y8848" s="9" t="str">
        <f>IF(E8848="Cancelled","Excluded",IF(D8848="",IF((SLA_Policy!$B$8-B8848)*24&gt;X8848,"Open - Breached","Open - On Track"),IF((D8848-B8848)*24&lt;=X8848,"Met","Breached")))</f>
        <v>Met</v>
      </c>
    </row>
    <row r="8849" spans="1:25" x14ac:dyDescent="0.25">
      <c r="A8849" s="9" t="s">
        <v>13158</v>
      </c>
      <c r="B8849" s="23">
        <v>46174.742361111101</v>
      </c>
      <c r="C8849" s="23">
        <v>46175.357638888898</v>
      </c>
      <c r="D8849" s="23">
        <v>46175.413194444503</v>
      </c>
      <c r="E8849" s="9" t="s">
        <v>212</v>
      </c>
      <c r="F8849" s="9" t="s">
        <v>189</v>
      </c>
      <c r="G8849" s="9" t="s">
        <v>213</v>
      </c>
      <c r="H8849" s="9" t="s">
        <v>162</v>
      </c>
      <c r="I8849" s="9" t="s">
        <v>345</v>
      </c>
      <c r="J8849" s="9" t="s">
        <v>1556</v>
      </c>
      <c r="K8849" s="9" t="s">
        <v>246</v>
      </c>
      <c r="L8849" s="9" t="s">
        <v>270</v>
      </c>
      <c r="M8849" s="9" t="s">
        <v>1032</v>
      </c>
      <c r="N8849" s="9" t="s">
        <v>196</v>
      </c>
      <c r="O8849" s="9" t="s">
        <v>116</v>
      </c>
      <c r="P8849" s="9" t="s">
        <v>258</v>
      </c>
      <c r="Q8849" s="9" t="s">
        <v>219</v>
      </c>
      <c r="R8849" s="9">
        <v>0</v>
      </c>
      <c r="S8849" s="9">
        <v>37</v>
      </c>
      <c r="U8849" s="9" t="s">
        <v>266</v>
      </c>
      <c r="W8849" s="9">
        <v>4</v>
      </c>
      <c r="X8849" s="9">
        <f>INDEX(SLA_Policy!$D$2:$D$5,MATCH(F8849,SLA_Policy!$A$2:$A$5,0))</f>
        <v>120</v>
      </c>
      <c r="Y8849" s="9" t="str">
        <f>IF(E8849="Cancelled","Excluded",IF(D8849="",IF((SLA_Policy!$B$8-B8849)*24&gt;X8849,"Open - Breached","Open - On Track"),IF((D8849-B8849)*24&lt;=X8849,"Met","Breached")))</f>
        <v>Met</v>
      </c>
    </row>
    <row r="8850" spans="1:25" x14ac:dyDescent="0.25">
      <c r="A8850" s="9" t="s">
        <v>13159</v>
      </c>
      <c r="B8850" s="23">
        <v>46174.793055555601</v>
      </c>
      <c r="C8850" s="23">
        <v>46175.362500000003</v>
      </c>
      <c r="D8850" s="23">
        <v>46175.379861111098</v>
      </c>
      <c r="E8850" s="9" t="s">
        <v>212</v>
      </c>
      <c r="F8850" s="9" t="s">
        <v>189</v>
      </c>
      <c r="G8850" s="9" t="s">
        <v>213</v>
      </c>
      <c r="H8850" s="9" t="s">
        <v>161</v>
      </c>
      <c r="I8850" s="9" t="s">
        <v>389</v>
      </c>
      <c r="J8850" s="9" t="s">
        <v>4338</v>
      </c>
      <c r="K8850" s="9" t="s">
        <v>246</v>
      </c>
      <c r="L8850" s="9" t="s">
        <v>311</v>
      </c>
      <c r="M8850" s="9" t="s">
        <v>4327</v>
      </c>
      <c r="N8850" s="9" t="s">
        <v>196</v>
      </c>
      <c r="O8850" s="9" t="s">
        <v>116</v>
      </c>
      <c r="P8850" s="9" t="s">
        <v>258</v>
      </c>
      <c r="Q8850" s="9" t="s">
        <v>219</v>
      </c>
      <c r="R8850" s="9">
        <v>0</v>
      </c>
      <c r="S8850" s="9">
        <v>11</v>
      </c>
      <c r="U8850" s="9" t="s">
        <v>290</v>
      </c>
      <c r="X8850" s="9">
        <f>INDEX(SLA_Policy!$D$2:$D$5,MATCH(F8850,SLA_Policy!$A$2:$A$5,0))</f>
        <v>120</v>
      </c>
      <c r="Y8850" s="9" t="str">
        <f>IF(E8850="Cancelled","Excluded",IF(D8850="",IF((SLA_Policy!$B$8-B8850)*24&gt;X8850,"Open - Breached","Open - On Track"),IF((D8850-B8850)*24&lt;=X8850,"Met","Breached")))</f>
        <v>Met</v>
      </c>
    </row>
    <row r="8851" spans="1:25" x14ac:dyDescent="0.25">
      <c r="A8851" s="9" t="s">
        <v>13160</v>
      </c>
      <c r="B8851" s="23">
        <v>46174.956250000003</v>
      </c>
      <c r="C8851" s="23">
        <v>46175.366666666698</v>
      </c>
      <c r="D8851" s="23">
        <v>46175.708333333299</v>
      </c>
      <c r="E8851" s="9" t="s">
        <v>212</v>
      </c>
      <c r="F8851" s="9" t="s">
        <v>188</v>
      </c>
      <c r="G8851" s="9" t="s">
        <v>213</v>
      </c>
      <c r="H8851" s="9" t="s">
        <v>166</v>
      </c>
      <c r="I8851" s="9" t="s">
        <v>286</v>
      </c>
      <c r="J8851" s="9" t="s">
        <v>287</v>
      </c>
      <c r="K8851" s="9" t="s">
        <v>246</v>
      </c>
      <c r="L8851" s="9" t="s">
        <v>351</v>
      </c>
      <c r="M8851" s="9" t="s">
        <v>4290</v>
      </c>
      <c r="N8851" s="9" t="s">
        <v>197</v>
      </c>
      <c r="O8851" s="9" t="s">
        <v>181</v>
      </c>
      <c r="P8851" s="9" t="s">
        <v>289</v>
      </c>
      <c r="Q8851" s="9" t="s">
        <v>273</v>
      </c>
      <c r="R8851" s="9">
        <v>0</v>
      </c>
      <c r="S8851" s="9">
        <v>8</v>
      </c>
      <c r="U8851" s="9" t="s">
        <v>290</v>
      </c>
      <c r="W8851" s="9">
        <v>4</v>
      </c>
      <c r="X8851" s="9">
        <f>INDEX(SLA_Policy!$D$2:$D$5,MATCH(F8851,SLA_Policy!$A$2:$A$5,0))</f>
        <v>72</v>
      </c>
      <c r="Y8851" s="9" t="str">
        <f>IF(E8851="Cancelled","Excluded",IF(D8851="",IF((SLA_Policy!$B$8-B8851)*24&gt;X8851,"Open - Breached","Open - On Track"),IF((D8851-B8851)*24&lt;=X8851,"Met","Breached")))</f>
        <v>Met</v>
      </c>
    </row>
    <row r="8852" spans="1:25" x14ac:dyDescent="0.25">
      <c r="A8852" s="9" t="s">
        <v>13161</v>
      </c>
      <c r="B8852" s="23">
        <v>46175.1743055556</v>
      </c>
      <c r="C8852" s="23">
        <v>46175.317361111098</v>
      </c>
      <c r="D8852" s="23">
        <v>46176.368750000001</v>
      </c>
      <c r="E8852" s="9" t="s">
        <v>212</v>
      </c>
      <c r="F8852" s="9" t="s">
        <v>189</v>
      </c>
      <c r="G8852" s="9" t="s">
        <v>236</v>
      </c>
      <c r="H8852" s="9" t="s">
        <v>161</v>
      </c>
      <c r="I8852" s="9" t="s">
        <v>237</v>
      </c>
      <c r="J8852" s="9" t="s">
        <v>2321</v>
      </c>
      <c r="K8852" s="9" t="s">
        <v>246</v>
      </c>
      <c r="L8852" s="9" t="s">
        <v>226</v>
      </c>
      <c r="M8852" s="9" t="s">
        <v>7557</v>
      </c>
      <c r="N8852" s="9" t="s">
        <v>197</v>
      </c>
      <c r="O8852" s="9" t="s">
        <v>177</v>
      </c>
      <c r="P8852" s="9" t="s">
        <v>241</v>
      </c>
      <c r="Q8852" s="9" t="s">
        <v>219</v>
      </c>
      <c r="R8852" s="9">
        <v>0</v>
      </c>
      <c r="S8852" s="9">
        <v>19</v>
      </c>
      <c r="U8852" s="9" t="s">
        <v>242</v>
      </c>
      <c r="X8852" s="9">
        <f>INDEX(SLA_Policy!$D$2:$D$5,MATCH(F8852,SLA_Policy!$A$2:$A$5,0))</f>
        <v>120</v>
      </c>
      <c r="Y8852" s="9" t="str">
        <f>IF(E8852="Cancelled","Excluded",IF(D8852="",IF((SLA_Policy!$B$8-B8852)*24&gt;X8852,"Open - Breached","Open - On Track"),IF((D8852-B8852)*24&lt;=X8852,"Met","Breached")))</f>
        <v>Met</v>
      </c>
    </row>
    <row r="8853" spans="1:25" x14ac:dyDescent="0.25">
      <c r="A8853" s="9" t="s">
        <v>13162</v>
      </c>
      <c r="B8853" s="23">
        <v>46175.309722222199</v>
      </c>
      <c r="C8853" s="23">
        <v>46175.310416666704</v>
      </c>
      <c r="D8853" s="23">
        <v>46175.329166666699</v>
      </c>
      <c r="E8853" s="9" t="s">
        <v>212</v>
      </c>
      <c r="F8853" s="9" t="s">
        <v>188</v>
      </c>
      <c r="G8853" s="9" t="s">
        <v>213</v>
      </c>
      <c r="H8853" s="9" t="s">
        <v>161</v>
      </c>
      <c r="I8853" s="9" t="s">
        <v>389</v>
      </c>
      <c r="J8853" s="9" t="s">
        <v>1581</v>
      </c>
      <c r="K8853" s="9" t="s">
        <v>246</v>
      </c>
      <c r="L8853" s="9" t="s">
        <v>293</v>
      </c>
      <c r="M8853" s="9" t="s">
        <v>4700</v>
      </c>
      <c r="N8853" s="9" t="s">
        <v>200</v>
      </c>
      <c r="O8853" s="9" t="s">
        <v>116</v>
      </c>
      <c r="P8853" s="9" t="s">
        <v>590</v>
      </c>
      <c r="Q8853" s="9" t="s">
        <v>219</v>
      </c>
      <c r="R8853" s="9">
        <v>0</v>
      </c>
      <c r="S8853" s="9">
        <v>6</v>
      </c>
      <c r="U8853" s="9" t="s">
        <v>266</v>
      </c>
      <c r="X8853" s="9">
        <f>INDEX(SLA_Policy!$D$2:$D$5,MATCH(F8853,SLA_Policy!$A$2:$A$5,0))</f>
        <v>72</v>
      </c>
      <c r="Y8853" s="9" t="str">
        <f>IF(E8853="Cancelled","Excluded",IF(D8853="",IF((SLA_Policy!$B$8-B8853)*24&gt;X8853,"Open - Breached","Open - On Track"),IF((D8853-B8853)*24&lt;=X8853,"Met","Breached")))</f>
        <v>Met</v>
      </c>
    </row>
    <row r="8854" spans="1:25" x14ac:dyDescent="0.25">
      <c r="A8854" s="9" t="s">
        <v>13163</v>
      </c>
      <c r="B8854" s="23">
        <v>46175.329861111102</v>
      </c>
      <c r="C8854" s="23">
        <v>46175.356249999997</v>
      </c>
      <c r="D8854" s="23">
        <v>46177.415972222203</v>
      </c>
      <c r="E8854" s="9" t="s">
        <v>212</v>
      </c>
      <c r="F8854" s="9" t="s">
        <v>188</v>
      </c>
      <c r="G8854" s="9" t="s">
        <v>236</v>
      </c>
      <c r="H8854" s="9" t="s">
        <v>161</v>
      </c>
      <c r="I8854" s="9" t="s">
        <v>237</v>
      </c>
      <c r="J8854" s="9" t="s">
        <v>5375</v>
      </c>
      <c r="K8854" s="9" t="s">
        <v>246</v>
      </c>
      <c r="L8854" s="9" t="s">
        <v>104</v>
      </c>
      <c r="M8854" s="9" t="s">
        <v>698</v>
      </c>
      <c r="N8854" s="9" t="s">
        <v>196</v>
      </c>
      <c r="O8854" s="9" t="s">
        <v>177</v>
      </c>
      <c r="P8854" s="9" t="s">
        <v>942</v>
      </c>
      <c r="Q8854" s="9" t="s">
        <v>219</v>
      </c>
      <c r="R8854" s="9">
        <v>0</v>
      </c>
      <c r="S8854" s="9">
        <v>30</v>
      </c>
      <c r="U8854" s="9" t="s">
        <v>242</v>
      </c>
      <c r="X8854" s="9">
        <f>INDEX(SLA_Policy!$D$2:$D$5,MATCH(F8854,SLA_Policy!$A$2:$A$5,0))</f>
        <v>72</v>
      </c>
      <c r="Y8854" s="9" t="str">
        <f>IF(E8854="Cancelled","Excluded",IF(D8854="",IF((SLA_Policy!$B$8-B8854)*24&gt;X8854,"Open - Breached","Open - On Track"),IF((D8854-B8854)*24&lt;=X8854,"Met","Breached")))</f>
        <v>Met</v>
      </c>
    </row>
    <row r="8855" spans="1:25" x14ac:dyDescent="0.25">
      <c r="A8855" s="9" t="s">
        <v>13164</v>
      </c>
      <c r="B8855" s="23">
        <v>46175.338888888902</v>
      </c>
      <c r="C8855" s="23">
        <v>46175.347222222197</v>
      </c>
      <c r="D8855" s="23">
        <v>46176.318055555603</v>
      </c>
      <c r="E8855" s="9" t="s">
        <v>212</v>
      </c>
      <c r="F8855" s="9" t="s">
        <v>189</v>
      </c>
      <c r="G8855" s="9" t="s">
        <v>213</v>
      </c>
      <c r="H8855" s="9" t="s">
        <v>167</v>
      </c>
      <c r="I8855" s="9" t="s">
        <v>684</v>
      </c>
      <c r="J8855" s="9" t="s">
        <v>2364</v>
      </c>
      <c r="K8855" s="9" t="s">
        <v>246</v>
      </c>
      <c r="L8855" s="9" t="s">
        <v>216</v>
      </c>
      <c r="M8855" s="9" t="s">
        <v>1140</v>
      </c>
      <c r="N8855" s="9" t="s">
        <v>200</v>
      </c>
      <c r="O8855" s="9" t="s">
        <v>116</v>
      </c>
      <c r="P8855" s="9" t="s">
        <v>551</v>
      </c>
      <c r="Q8855" s="9" t="s">
        <v>219</v>
      </c>
      <c r="R8855" s="9">
        <v>0</v>
      </c>
      <c r="S8855" s="9">
        <v>8</v>
      </c>
      <c r="U8855" s="9" t="s">
        <v>266</v>
      </c>
      <c r="X8855" s="9">
        <f>INDEX(SLA_Policy!$D$2:$D$5,MATCH(F8855,SLA_Policy!$A$2:$A$5,0))</f>
        <v>120</v>
      </c>
      <c r="Y8855" s="9" t="str">
        <f>IF(E8855="Cancelled","Excluded",IF(D8855="",IF((SLA_Policy!$B$8-B8855)*24&gt;X8855,"Open - Breached","Open - On Track"),IF((D8855-B8855)*24&lt;=X8855,"Met","Breached")))</f>
        <v>Met</v>
      </c>
    </row>
    <row r="8856" spans="1:25" x14ac:dyDescent="0.25">
      <c r="A8856" s="9" t="s">
        <v>13165</v>
      </c>
      <c r="B8856" s="23">
        <v>46175.346527777801</v>
      </c>
      <c r="C8856" s="23">
        <v>46175.377777777801</v>
      </c>
      <c r="D8856" s="23">
        <v>46175.576388888898</v>
      </c>
      <c r="E8856" s="9" t="s">
        <v>212</v>
      </c>
      <c r="F8856" s="9" t="s">
        <v>187</v>
      </c>
      <c r="G8856" s="9" t="s">
        <v>213</v>
      </c>
      <c r="H8856" s="9" t="s">
        <v>165</v>
      </c>
      <c r="I8856" s="9" t="s">
        <v>567</v>
      </c>
      <c r="J8856" s="9" t="s">
        <v>3422</v>
      </c>
      <c r="K8856" s="9" t="s">
        <v>246</v>
      </c>
      <c r="L8856" s="9" t="s">
        <v>226</v>
      </c>
      <c r="M8856" s="9" t="s">
        <v>1962</v>
      </c>
      <c r="N8856" s="9" t="s">
        <v>196</v>
      </c>
      <c r="O8856" s="9" t="s">
        <v>176</v>
      </c>
      <c r="P8856" s="9" t="s">
        <v>503</v>
      </c>
      <c r="Q8856" s="9" t="s">
        <v>273</v>
      </c>
      <c r="R8856" s="9">
        <v>0</v>
      </c>
      <c r="S8856" s="9">
        <v>41</v>
      </c>
      <c r="U8856" s="9" t="s">
        <v>230</v>
      </c>
      <c r="X8856" s="9">
        <f>INDEX(SLA_Policy!$D$2:$D$5,MATCH(F8856,SLA_Policy!$A$2:$A$5,0))</f>
        <v>8</v>
      </c>
      <c r="Y8856" s="9" t="str">
        <f>IF(E8856="Cancelled","Excluded",IF(D8856="",IF((SLA_Policy!$B$8-B8856)*24&gt;X8856,"Open - Breached","Open - On Track"),IF((D8856-B8856)*24&lt;=X8856,"Met","Breached")))</f>
        <v>Met</v>
      </c>
    </row>
    <row r="8857" spans="1:25" x14ac:dyDescent="0.25">
      <c r="A8857" s="9" t="s">
        <v>13166</v>
      </c>
      <c r="B8857" s="23">
        <v>46175.3569444444</v>
      </c>
      <c r="C8857" s="23">
        <v>46175.357638888898</v>
      </c>
      <c r="D8857" s="23">
        <v>46175.389583333301</v>
      </c>
      <c r="E8857" s="9" t="s">
        <v>212</v>
      </c>
      <c r="F8857" s="9" t="s">
        <v>186</v>
      </c>
      <c r="G8857" s="9" t="s">
        <v>213</v>
      </c>
      <c r="H8857" s="9" t="s">
        <v>161</v>
      </c>
      <c r="I8857" s="9" t="s">
        <v>297</v>
      </c>
      <c r="J8857" s="9" t="s">
        <v>735</v>
      </c>
      <c r="K8857" s="9" t="s">
        <v>239</v>
      </c>
      <c r="L8857" s="9" t="s">
        <v>104</v>
      </c>
      <c r="M8857" s="9" t="s">
        <v>4102</v>
      </c>
      <c r="N8857" s="9" t="s">
        <v>198</v>
      </c>
      <c r="O8857" s="9" t="s">
        <v>177</v>
      </c>
      <c r="P8857" s="9" t="s">
        <v>241</v>
      </c>
      <c r="Q8857" s="9" t="s">
        <v>273</v>
      </c>
      <c r="R8857" s="9">
        <v>0</v>
      </c>
      <c r="S8857" s="9">
        <v>13</v>
      </c>
      <c r="U8857" s="9" t="s">
        <v>221</v>
      </c>
      <c r="X8857" s="9">
        <f>INDEX(SLA_Policy!$D$2:$D$5,MATCH(F8857,SLA_Policy!$A$2:$A$5,0))</f>
        <v>4</v>
      </c>
      <c r="Y8857" s="9" t="str">
        <f>IF(E8857="Cancelled","Excluded",IF(D8857="",IF((SLA_Policy!$B$8-B8857)*24&gt;X8857,"Open - Breached","Open - On Track"),IF((D8857-B8857)*24&lt;=X8857,"Met","Breached")))</f>
        <v>Met</v>
      </c>
    </row>
    <row r="8858" spans="1:25" x14ac:dyDescent="0.25">
      <c r="A8858" s="9" t="s">
        <v>13167</v>
      </c>
      <c r="B8858" s="23">
        <v>46175.357638888898</v>
      </c>
      <c r="C8858" s="23">
        <v>46175.608333333301</v>
      </c>
      <c r="D8858" s="23">
        <v>46176.402083333298</v>
      </c>
      <c r="E8858" s="9" t="s">
        <v>212</v>
      </c>
      <c r="F8858" s="9" t="s">
        <v>189</v>
      </c>
      <c r="G8858" s="9" t="s">
        <v>213</v>
      </c>
      <c r="H8858" s="9" t="s">
        <v>88</v>
      </c>
      <c r="I8858" s="9" t="s">
        <v>92</v>
      </c>
      <c r="J8858" s="9" t="s">
        <v>96</v>
      </c>
      <c r="K8858" s="9" t="s">
        <v>225</v>
      </c>
      <c r="L8858" s="9" t="s">
        <v>311</v>
      </c>
      <c r="M8858" s="9" t="s">
        <v>3558</v>
      </c>
      <c r="N8858" s="9" t="s">
        <v>197</v>
      </c>
      <c r="O8858" s="9" t="s">
        <v>178</v>
      </c>
      <c r="P8858" s="9" t="s">
        <v>321</v>
      </c>
      <c r="Q8858" s="9" t="s">
        <v>219</v>
      </c>
      <c r="R8858" s="9">
        <v>0</v>
      </c>
      <c r="S8858" s="9">
        <v>63</v>
      </c>
      <c r="T8858" s="9" t="s">
        <v>220</v>
      </c>
      <c r="U8858" s="9" t="s">
        <v>661</v>
      </c>
      <c r="X8858" s="9">
        <f>INDEX(SLA_Policy!$D$2:$D$5,MATCH(F8858,SLA_Policy!$A$2:$A$5,0))</f>
        <v>120</v>
      </c>
      <c r="Y8858" s="9" t="str">
        <f>IF(E8858="Cancelled","Excluded",IF(D8858="",IF((SLA_Policy!$B$8-B8858)*24&gt;X8858,"Open - Breached","Open - On Track"),IF((D8858-B8858)*24&lt;=X8858,"Met","Breached")))</f>
        <v>Met</v>
      </c>
    </row>
    <row r="8859" spans="1:25" x14ac:dyDescent="0.25">
      <c r="A8859" s="9" t="s">
        <v>13168</v>
      </c>
      <c r="B8859" s="23">
        <v>46175.363888888904</v>
      </c>
      <c r="C8859" s="23">
        <v>46175.3930555556</v>
      </c>
      <c r="D8859" s="23">
        <v>46199.315277777801</v>
      </c>
      <c r="E8859" s="9" t="s">
        <v>212</v>
      </c>
      <c r="F8859" s="9" t="s">
        <v>189</v>
      </c>
      <c r="G8859" s="9" t="s">
        <v>236</v>
      </c>
      <c r="H8859" s="9" t="s">
        <v>163</v>
      </c>
      <c r="I8859" s="9" t="s">
        <v>315</v>
      </c>
      <c r="J8859" s="9" t="s">
        <v>2809</v>
      </c>
      <c r="K8859" s="9" t="s">
        <v>215</v>
      </c>
      <c r="L8859" s="9" t="s">
        <v>282</v>
      </c>
      <c r="M8859" s="9" t="s">
        <v>2718</v>
      </c>
      <c r="N8859" s="9" t="s">
        <v>196</v>
      </c>
      <c r="O8859" s="9" t="s">
        <v>180</v>
      </c>
      <c r="P8859" s="9" t="s">
        <v>278</v>
      </c>
      <c r="Q8859" s="9" t="s">
        <v>219</v>
      </c>
      <c r="R8859" s="9">
        <v>0</v>
      </c>
      <c r="S8859" s="9">
        <v>190</v>
      </c>
      <c r="T8859" s="9" t="s">
        <v>136</v>
      </c>
      <c r="U8859" s="9" t="s">
        <v>242</v>
      </c>
      <c r="X8859" s="9">
        <f>INDEX(SLA_Policy!$D$2:$D$5,MATCH(F8859,SLA_Policy!$A$2:$A$5,0))</f>
        <v>120</v>
      </c>
      <c r="Y8859" s="9" t="str">
        <f>IF(E8859="Cancelled","Excluded",IF(D8859="",IF((SLA_Policy!$B$8-B8859)*24&gt;X8859,"Open - Breached","Open - On Track"),IF((D8859-B8859)*24&lt;=X8859,"Met","Breached")))</f>
        <v>Breached</v>
      </c>
    </row>
    <row r="8860" spans="1:25" x14ac:dyDescent="0.25">
      <c r="A8860" s="9" t="s">
        <v>13169</v>
      </c>
      <c r="B8860" s="23">
        <v>46175.364583333299</v>
      </c>
      <c r="C8860" s="23">
        <v>46175.368750000001</v>
      </c>
      <c r="D8860" s="23">
        <v>46176.373611111099</v>
      </c>
      <c r="E8860" s="9" t="s">
        <v>212</v>
      </c>
      <c r="F8860" s="9" t="s">
        <v>188</v>
      </c>
      <c r="G8860" s="9" t="s">
        <v>213</v>
      </c>
      <c r="H8860" s="9" t="s">
        <v>88</v>
      </c>
      <c r="I8860" s="9" t="s">
        <v>268</v>
      </c>
      <c r="J8860" s="9" t="s">
        <v>13170</v>
      </c>
      <c r="K8860" s="9" t="s">
        <v>246</v>
      </c>
      <c r="L8860" s="9" t="s">
        <v>216</v>
      </c>
      <c r="M8860" s="9" t="s">
        <v>3390</v>
      </c>
      <c r="N8860" s="9" t="s">
        <v>196</v>
      </c>
      <c r="O8860" s="9" t="s">
        <v>178</v>
      </c>
      <c r="P8860" s="9" t="s">
        <v>321</v>
      </c>
      <c r="Q8860" s="9" t="s">
        <v>219</v>
      </c>
      <c r="R8860" s="9">
        <v>0</v>
      </c>
      <c r="S8860" s="9">
        <v>19</v>
      </c>
      <c r="T8860" s="9" t="s">
        <v>136</v>
      </c>
      <c r="U8860" s="9" t="s">
        <v>290</v>
      </c>
      <c r="X8860" s="9">
        <f>INDEX(SLA_Policy!$D$2:$D$5,MATCH(F8860,SLA_Policy!$A$2:$A$5,0))</f>
        <v>72</v>
      </c>
      <c r="Y8860" s="9" t="str">
        <f>IF(E8860="Cancelled","Excluded",IF(D8860="",IF((SLA_Policy!$B$8-B8860)*24&gt;X8860,"Open - Breached","Open - On Track"),IF((D8860-B8860)*24&lt;=X8860,"Met","Breached")))</f>
        <v>Met</v>
      </c>
    </row>
    <row r="8861" spans="1:25" x14ac:dyDescent="0.25">
      <c r="A8861" s="9" t="s">
        <v>13171</v>
      </c>
      <c r="B8861" s="23">
        <v>46175.381249999999</v>
      </c>
      <c r="C8861" s="23">
        <v>46175.418055555601</v>
      </c>
      <c r="D8861" s="23">
        <v>46175.569444444503</v>
      </c>
      <c r="E8861" s="9" t="s">
        <v>212</v>
      </c>
      <c r="F8861" s="9" t="s">
        <v>189</v>
      </c>
      <c r="G8861" s="9" t="s">
        <v>213</v>
      </c>
      <c r="H8861" s="9" t="s">
        <v>161</v>
      </c>
      <c r="I8861" s="9" t="s">
        <v>297</v>
      </c>
      <c r="J8861" s="9" t="s">
        <v>735</v>
      </c>
      <c r="K8861" s="9" t="s">
        <v>246</v>
      </c>
      <c r="L8861" s="9" t="s">
        <v>104</v>
      </c>
      <c r="M8861" s="9" t="s">
        <v>2412</v>
      </c>
      <c r="N8861" s="9" t="s">
        <v>198</v>
      </c>
      <c r="O8861" s="9" t="s">
        <v>116</v>
      </c>
      <c r="P8861" s="9" t="s">
        <v>258</v>
      </c>
      <c r="Q8861" s="9" t="s">
        <v>219</v>
      </c>
      <c r="R8861" s="9">
        <v>0</v>
      </c>
      <c r="S8861" s="9">
        <v>23</v>
      </c>
      <c r="U8861" s="9" t="s">
        <v>221</v>
      </c>
      <c r="X8861" s="9">
        <f>INDEX(SLA_Policy!$D$2:$D$5,MATCH(F8861,SLA_Policy!$A$2:$A$5,0))</f>
        <v>120</v>
      </c>
      <c r="Y8861" s="9" t="str">
        <f>IF(E8861="Cancelled","Excluded",IF(D8861="",IF((SLA_Policy!$B$8-B8861)*24&gt;X8861,"Open - Breached","Open - On Track"),IF((D8861-B8861)*24&lt;=X8861,"Met","Breached")))</f>
        <v>Met</v>
      </c>
    </row>
    <row r="8862" spans="1:25" x14ac:dyDescent="0.25">
      <c r="A8862" s="9" t="s">
        <v>13172</v>
      </c>
      <c r="B8862" s="23">
        <v>46175.383333333302</v>
      </c>
      <c r="C8862" s="23">
        <v>46175.522916666698</v>
      </c>
      <c r="D8862" s="23">
        <v>46177.331944444399</v>
      </c>
      <c r="E8862" s="9" t="s">
        <v>212</v>
      </c>
      <c r="F8862" s="9" t="s">
        <v>189</v>
      </c>
      <c r="G8862" s="9" t="s">
        <v>236</v>
      </c>
      <c r="H8862" s="9" t="s">
        <v>161</v>
      </c>
      <c r="I8862" s="9" t="s">
        <v>237</v>
      </c>
      <c r="J8862" s="9" t="s">
        <v>2977</v>
      </c>
      <c r="K8862" s="9" t="s">
        <v>239</v>
      </c>
      <c r="L8862" s="9" t="s">
        <v>104</v>
      </c>
      <c r="M8862" s="9" t="s">
        <v>1942</v>
      </c>
      <c r="N8862" s="9" t="s">
        <v>197</v>
      </c>
      <c r="O8862" s="9" t="s">
        <v>179</v>
      </c>
      <c r="P8862" s="9" t="s">
        <v>264</v>
      </c>
      <c r="Q8862" s="9" t="s">
        <v>219</v>
      </c>
      <c r="R8862" s="9">
        <v>0</v>
      </c>
      <c r="S8862" s="9">
        <v>16</v>
      </c>
      <c r="U8862" s="9" t="s">
        <v>242</v>
      </c>
      <c r="X8862" s="9">
        <f>INDEX(SLA_Policy!$D$2:$D$5,MATCH(F8862,SLA_Policy!$A$2:$A$5,0))</f>
        <v>120</v>
      </c>
      <c r="Y8862" s="9" t="str">
        <f>IF(E8862="Cancelled","Excluded",IF(D8862="",IF((SLA_Policy!$B$8-B8862)*24&gt;X8862,"Open - Breached","Open - On Track"),IF((D8862-B8862)*24&lt;=X8862,"Met","Breached")))</f>
        <v>Met</v>
      </c>
    </row>
    <row r="8863" spans="1:25" x14ac:dyDescent="0.25">
      <c r="A8863" s="9" t="s">
        <v>13173</v>
      </c>
      <c r="B8863" s="23">
        <v>46175.3840277778</v>
      </c>
      <c r="C8863" s="23">
        <v>46175.399305555598</v>
      </c>
      <c r="D8863" s="23">
        <v>46175.652083333298</v>
      </c>
      <c r="E8863" s="9" t="s">
        <v>212</v>
      </c>
      <c r="F8863" s="9" t="s">
        <v>187</v>
      </c>
      <c r="G8863" s="9" t="s">
        <v>213</v>
      </c>
      <c r="H8863" s="9" t="s">
        <v>88</v>
      </c>
      <c r="I8863" s="9" t="s">
        <v>268</v>
      </c>
      <c r="J8863" s="9" t="s">
        <v>13174</v>
      </c>
      <c r="K8863" s="9" t="s">
        <v>262</v>
      </c>
      <c r="L8863" s="9" t="s">
        <v>104</v>
      </c>
      <c r="M8863" s="9" t="s">
        <v>2233</v>
      </c>
      <c r="N8863" s="9" t="s">
        <v>196</v>
      </c>
      <c r="O8863" s="9" t="s">
        <v>178</v>
      </c>
      <c r="P8863" s="9" t="s">
        <v>321</v>
      </c>
      <c r="Q8863" s="9" t="s">
        <v>273</v>
      </c>
      <c r="R8863" s="9">
        <v>0</v>
      </c>
      <c r="S8863" s="9">
        <v>21</v>
      </c>
      <c r="T8863" s="9" t="s">
        <v>220</v>
      </c>
      <c r="U8863" s="9" t="s">
        <v>661</v>
      </c>
      <c r="W8863" s="9">
        <v>4</v>
      </c>
      <c r="X8863" s="9">
        <f>INDEX(SLA_Policy!$D$2:$D$5,MATCH(F8863,SLA_Policy!$A$2:$A$5,0))</f>
        <v>8</v>
      </c>
      <c r="Y8863" s="9" t="str">
        <f>IF(E8863="Cancelled","Excluded",IF(D8863="",IF((SLA_Policy!$B$8-B8863)*24&gt;X8863,"Open - Breached","Open - On Track"),IF((D8863-B8863)*24&lt;=X8863,"Met","Breached")))</f>
        <v>Met</v>
      </c>
    </row>
    <row r="8864" spans="1:25" x14ac:dyDescent="0.25">
      <c r="A8864" s="9" t="s">
        <v>13175</v>
      </c>
      <c r="B8864" s="23">
        <v>46175.386805555601</v>
      </c>
      <c r="C8864" s="23">
        <v>46175.552083333299</v>
      </c>
      <c r="D8864" s="23">
        <v>46176.3840277778</v>
      </c>
      <c r="E8864" s="9" t="s">
        <v>212</v>
      </c>
      <c r="F8864" s="9" t="s">
        <v>189</v>
      </c>
      <c r="G8864" s="9" t="s">
        <v>213</v>
      </c>
      <c r="H8864" s="9" t="s">
        <v>162</v>
      </c>
      <c r="I8864" s="9" t="s">
        <v>416</v>
      </c>
      <c r="J8864" s="9" t="s">
        <v>13176</v>
      </c>
      <c r="K8864" s="9" t="s">
        <v>276</v>
      </c>
      <c r="L8864" s="9" t="s">
        <v>12094</v>
      </c>
      <c r="M8864" s="9" t="s">
        <v>12255</v>
      </c>
      <c r="N8864" s="9" t="s">
        <v>196</v>
      </c>
      <c r="O8864" s="9" t="s">
        <v>182</v>
      </c>
      <c r="P8864" s="9" t="s">
        <v>120</v>
      </c>
      <c r="Q8864" s="9" t="s">
        <v>273</v>
      </c>
      <c r="R8864" s="9">
        <v>0</v>
      </c>
      <c r="S8864" s="9">
        <v>8</v>
      </c>
      <c r="U8864" s="9" t="s">
        <v>376</v>
      </c>
      <c r="X8864" s="9">
        <f>INDEX(SLA_Policy!$D$2:$D$5,MATCH(F8864,SLA_Policy!$A$2:$A$5,0))</f>
        <v>120</v>
      </c>
      <c r="Y8864" s="9" t="str">
        <f>IF(E8864="Cancelled","Excluded",IF(D8864="",IF((SLA_Policy!$B$8-B8864)*24&gt;X8864,"Open - Breached","Open - On Track"),IF((D8864-B8864)*24&lt;=X8864,"Met","Breached")))</f>
        <v>Met</v>
      </c>
    </row>
    <row r="8865" spans="1:25" x14ac:dyDescent="0.25">
      <c r="A8865" s="9" t="s">
        <v>13177</v>
      </c>
      <c r="B8865" s="23">
        <v>46175.395833333299</v>
      </c>
      <c r="C8865" s="23">
        <v>46175.509722222203</v>
      </c>
      <c r="D8865" s="23">
        <v>46176.40625</v>
      </c>
      <c r="E8865" s="9" t="s">
        <v>212</v>
      </c>
      <c r="F8865" s="9" t="s">
        <v>188</v>
      </c>
      <c r="G8865" s="9" t="s">
        <v>213</v>
      </c>
      <c r="H8865" s="9" t="s">
        <v>162</v>
      </c>
      <c r="I8865" s="9" t="s">
        <v>345</v>
      </c>
      <c r="J8865" s="9" t="s">
        <v>1151</v>
      </c>
      <c r="K8865" s="9" t="s">
        <v>246</v>
      </c>
      <c r="L8865" s="9" t="s">
        <v>293</v>
      </c>
      <c r="M8865" s="9" t="s">
        <v>3403</v>
      </c>
      <c r="N8865" s="9" t="s">
        <v>196</v>
      </c>
      <c r="O8865" s="9" t="s">
        <v>179</v>
      </c>
      <c r="P8865" s="9" t="s">
        <v>313</v>
      </c>
      <c r="Q8865" s="9" t="s">
        <v>219</v>
      </c>
      <c r="R8865" s="9">
        <v>0</v>
      </c>
      <c r="S8865" s="9">
        <v>33</v>
      </c>
      <c r="U8865" s="9" t="s">
        <v>290</v>
      </c>
      <c r="X8865" s="9">
        <f>INDEX(SLA_Policy!$D$2:$D$5,MATCH(F8865,SLA_Policy!$A$2:$A$5,0))</f>
        <v>72</v>
      </c>
      <c r="Y8865" s="9" t="str">
        <f>IF(E8865="Cancelled","Excluded",IF(D8865="",IF((SLA_Policy!$B$8-B8865)*24&gt;X8865,"Open - Breached","Open - On Track"),IF((D8865-B8865)*24&lt;=X8865,"Met","Breached")))</f>
        <v>Met</v>
      </c>
    </row>
    <row r="8866" spans="1:25" x14ac:dyDescent="0.25">
      <c r="A8866" s="9" t="s">
        <v>13178</v>
      </c>
      <c r="B8866" s="23">
        <v>46175.403472222199</v>
      </c>
      <c r="C8866" s="23">
        <v>46175.409722222197</v>
      </c>
      <c r="D8866" s="23">
        <v>46175.45</v>
      </c>
      <c r="E8866" s="9" t="s">
        <v>212</v>
      </c>
      <c r="F8866" s="9" t="s">
        <v>188</v>
      </c>
      <c r="G8866" s="9" t="s">
        <v>213</v>
      </c>
      <c r="H8866" s="9" t="s">
        <v>165</v>
      </c>
      <c r="I8866" s="9" t="s">
        <v>567</v>
      </c>
      <c r="J8866" s="9" t="s">
        <v>4048</v>
      </c>
      <c r="K8866" s="9" t="s">
        <v>246</v>
      </c>
      <c r="L8866" s="9" t="s">
        <v>216</v>
      </c>
      <c r="M8866" s="9" t="s">
        <v>676</v>
      </c>
      <c r="N8866" s="9" t="s">
        <v>198</v>
      </c>
      <c r="O8866" s="9" t="s">
        <v>176</v>
      </c>
      <c r="P8866" s="9" t="s">
        <v>419</v>
      </c>
      <c r="Q8866" s="9" t="s">
        <v>219</v>
      </c>
      <c r="R8866" s="9">
        <v>0</v>
      </c>
      <c r="S8866" s="9">
        <v>15</v>
      </c>
      <c r="U8866" s="9" t="s">
        <v>266</v>
      </c>
      <c r="W8866" s="9">
        <v>5</v>
      </c>
      <c r="X8866" s="9">
        <f>INDEX(SLA_Policy!$D$2:$D$5,MATCH(F8866,SLA_Policy!$A$2:$A$5,0))</f>
        <v>72</v>
      </c>
      <c r="Y8866" s="9" t="str">
        <f>IF(E8866="Cancelled","Excluded",IF(D8866="",IF((SLA_Policy!$B$8-B8866)*24&gt;X8866,"Open - Breached","Open - On Track"),IF((D8866-B8866)*24&lt;=X8866,"Met","Breached")))</f>
        <v>Met</v>
      </c>
    </row>
    <row r="8867" spans="1:25" x14ac:dyDescent="0.25">
      <c r="A8867" s="9" t="s">
        <v>13179</v>
      </c>
      <c r="B8867" s="23">
        <v>46175.411805555603</v>
      </c>
      <c r="C8867" s="23">
        <v>46175.495138888902</v>
      </c>
      <c r="D8867" s="23">
        <v>46175.506249999999</v>
      </c>
      <c r="E8867" s="9" t="s">
        <v>212</v>
      </c>
      <c r="F8867" s="9" t="s">
        <v>189</v>
      </c>
      <c r="G8867" s="9" t="s">
        <v>213</v>
      </c>
      <c r="H8867" s="9" t="s">
        <v>161</v>
      </c>
      <c r="I8867" s="9" t="s">
        <v>389</v>
      </c>
      <c r="J8867" s="9" t="s">
        <v>2038</v>
      </c>
      <c r="K8867" s="9" t="s">
        <v>246</v>
      </c>
      <c r="L8867" s="9" t="s">
        <v>216</v>
      </c>
      <c r="M8867" s="9" t="s">
        <v>3854</v>
      </c>
      <c r="N8867" s="9" t="s">
        <v>197</v>
      </c>
      <c r="O8867" s="9" t="s">
        <v>116</v>
      </c>
      <c r="P8867" s="9" t="s">
        <v>590</v>
      </c>
      <c r="Q8867" s="9" t="s">
        <v>219</v>
      </c>
      <c r="R8867" s="9">
        <v>0</v>
      </c>
      <c r="S8867" s="9">
        <v>6</v>
      </c>
      <c r="U8867" s="9" t="s">
        <v>221</v>
      </c>
      <c r="X8867" s="9">
        <f>INDEX(SLA_Policy!$D$2:$D$5,MATCH(F8867,SLA_Policy!$A$2:$A$5,0))</f>
        <v>120</v>
      </c>
      <c r="Y8867" s="9" t="str">
        <f>IF(E8867="Cancelled","Excluded",IF(D8867="",IF((SLA_Policy!$B$8-B8867)*24&gt;X8867,"Open - Breached","Open - On Track"),IF((D8867-B8867)*24&lt;=X8867,"Met","Breached")))</f>
        <v>Met</v>
      </c>
    </row>
    <row r="8868" spans="1:25" x14ac:dyDescent="0.25">
      <c r="A8868" s="9" t="s">
        <v>13180</v>
      </c>
      <c r="B8868" s="23">
        <v>46175.414583333302</v>
      </c>
      <c r="C8868" s="23">
        <v>46175.417361111096</v>
      </c>
      <c r="D8868" s="23">
        <v>46177.629861111098</v>
      </c>
      <c r="E8868" s="9" t="s">
        <v>212</v>
      </c>
      <c r="F8868" s="9" t="s">
        <v>188</v>
      </c>
      <c r="G8868" s="9" t="s">
        <v>213</v>
      </c>
      <c r="H8868" s="9" t="s">
        <v>167</v>
      </c>
      <c r="I8868" s="9" t="s">
        <v>536</v>
      </c>
      <c r="J8868" s="9" t="s">
        <v>11321</v>
      </c>
      <c r="K8868" s="9" t="s">
        <v>246</v>
      </c>
      <c r="L8868" s="9" t="s">
        <v>216</v>
      </c>
      <c r="M8868" s="9" t="s">
        <v>13181</v>
      </c>
      <c r="N8868" s="9" t="s">
        <v>198</v>
      </c>
      <c r="O8868" s="9" t="s">
        <v>180</v>
      </c>
      <c r="P8868" s="9" t="s">
        <v>318</v>
      </c>
      <c r="Q8868" s="9" t="s">
        <v>219</v>
      </c>
      <c r="R8868" s="9">
        <v>0</v>
      </c>
      <c r="S8868" s="9">
        <v>33</v>
      </c>
      <c r="T8868" s="9" t="s">
        <v>229</v>
      </c>
      <c r="U8868" s="9" t="s">
        <v>266</v>
      </c>
      <c r="W8868" s="9">
        <v>5</v>
      </c>
      <c r="X8868" s="9">
        <f>INDEX(SLA_Policy!$D$2:$D$5,MATCH(F8868,SLA_Policy!$A$2:$A$5,0))</f>
        <v>72</v>
      </c>
      <c r="Y8868" s="9" t="str">
        <f>IF(E8868="Cancelled","Excluded",IF(D8868="",IF((SLA_Policy!$B$8-B8868)*24&gt;X8868,"Open - Breached","Open - On Track"),IF((D8868-B8868)*24&lt;=X8868,"Met","Breached")))</f>
        <v>Met</v>
      </c>
    </row>
    <row r="8869" spans="1:25" x14ac:dyDescent="0.25">
      <c r="A8869" s="9" t="s">
        <v>13182</v>
      </c>
      <c r="B8869" s="23">
        <v>46175.417361111096</v>
      </c>
      <c r="C8869" s="23">
        <v>46175.4555555556</v>
      </c>
      <c r="D8869" s="23">
        <v>46176.472222222197</v>
      </c>
      <c r="E8869" s="9" t="s">
        <v>212</v>
      </c>
      <c r="F8869" s="9" t="s">
        <v>189</v>
      </c>
      <c r="G8869" s="9" t="s">
        <v>236</v>
      </c>
      <c r="H8869" s="9" t="s">
        <v>164</v>
      </c>
      <c r="I8869" s="9" t="s">
        <v>421</v>
      </c>
      <c r="J8869" s="9" t="s">
        <v>2690</v>
      </c>
      <c r="K8869" s="9" t="s">
        <v>246</v>
      </c>
      <c r="L8869" s="9" t="s">
        <v>104</v>
      </c>
      <c r="M8869" s="9" t="s">
        <v>2280</v>
      </c>
      <c r="N8869" s="9" t="s">
        <v>196</v>
      </c>
      <c r="O8869" s="9" t="s">
        <v>180</v>
      </c>
      <c r="P8869" s="9" t="s">
        <v>368</v>
      </c>
      <c r="Q8869" s="9" t="s">
        <v>219</v>
      </c>
      <c r="R8869" s="9">
        <v>0</v>
      </c>
      <c r="S8869" s="9">
        <v>17</v>
      </c>
      <c r="T8869" s="9" t="s">
        <v>343</v>
      </c>
      <c r="U8869" s="9" t="s">
        <v>242</v>
      </c>
      <c r="X8869" s="9">
        <f>INDEX(SLA_Policy!$D$2:$D$5,MATCH(F8869,SLA_Policy!$A$2:$A$5,0))</f>
        <v>120</v>
      </c>
      <c r="Y8869" s="9" t="str">
        <f>IF(E8869="Cancelled","Excluded",IF(D8869="",IF((SLA_Policy!$B$8-B8869)*24&gt;X8869,"Open - Breached","Open - On Track"),IF((D8869-B8869)*24&lt;=X8869,"Met","Breached")))</f>
        <v>Met</v>
      </c>
    </row>
    <row r="8870" spans="1:25" x14ac:dyDescent="0.25">
      <c r="A8870" s="9" t="s">
        <v>13183</v>
      </c>
      <c r="B8870" s="23">
        <v>46175.425000000003</v>
      </c>
      <c r="C8870" s="23">
        <v>46175.432638888902</v>
      </c>
      <c r="D8870" s="23">
        <v>46176.384722222203</v>
      </c>
      <c r="E8870" s="9" t="s">
        <v>212</v>
      </c>
      <c r="F8870" s="9" t="s">
        <v>188</v>
      </c>
      <c r="G8870" s="9" t="s">
        <v>213</v>
      </c>
      <c r="H8870" s="9" t="s">
        <v>163</v>
      </c>
      <c r="I8870" s="9" t="s">
        <v>405</v>
      </c>
      <c r="J8870" s="9" t="s">
        <v>1052</v>
      </c>
      <c r="K8870" s="9" t="s">
        <v>303</v>
      </c>
      <c r="L8870" s="9" t="s">
        <v>216</v>
      </c>
      <c r="M8870" s="9" t="s">
        <v>2388</v>
      </c>
      <c r="N8870" s="9" t="s">
        <v>198</v>
      </c>
      <c r="O8870" s="9" t="s">
        <v>176</v>
      </c>
      <c r="P8870" s="9" t="s">
        <v>503</v>
      </c>
      <c r="Q8870" s="9" t="s">
        <v>273</v>
      </c>
      <c r="R8870" s="9">
        <v>0</v>
      </c>
      <c r="S8870" s="9">
        <v>10</v>
      </c>
      <c r="U8870" s="9" t="s">
        <v>266</v>
      </c>
      <c r="W8870" s="9">
        <v>4</v>
      </c>
      <c r="X8870" s="9">
        <f>INDEX(SLA_Policy!$D$2:$D$5,MATCH(F8870,SLA_Policy!$A$2:$A$5,0))</f>
        <v>72</v>
      </c>
      <c r="Y8870" s="9" t="str">
        <f>IF(E8870="Cancelled","Excluded",IF(D8870="",IF((SLA_Policy!$B$8-B8870)*24&gt;X8870,"Open - Breached","Open - On Track"),IF((D8870-B8870)*24&lt;=X8870,"Met","Breached")))</f>
        <v>Met</v>
      </c>
    </row>
    <row r="8871" spans="1:25" x14ac:dyDescent="0.25">
      <c r="A8871" s="9" t="s">
        <v>13184</v>
      </c>
      <c r="B8871" s="23">
        <v>46175.429861111101</v>
      </c>
      <c r="C8871" s="23">
        <v>46175.447222222203</v>
      </c>
      <c r="E8871" s="9" t="s">
        <v>649</v>
      </c>
      <c r="F8871" s="9" t="s">
        <v>189</v>
      </c>
      <c r="G8871" s="9" t="s">
        <v>213</v>
      </c>
      <c r="H8871" s="9" t="s">
        <v>164</v>
      </c>
      <c r="I8871" s="9" t="s">
        <v>260</v>
      </c>
      <c r="J8871" s="9" t="s">
        <v>592</v>
      </c>
      <c r="K8871" s="9" t="s">
        <v>262</v>
      </c>
      <c r="L8871" s="9" t="s">
        <v>226</v>
      </c>
      <c r="M8871" s="9" t="s">
        <v>6193</v>
      </c>
      <c r="N8871" s="9" t="s">
        <v>199</v>
      </c>
      <c r="O8871" s="9" t="s">
        <v>180</v>
      </c>
      <c r="P8871" s="9" t="s">
        <v>278</v>
      </c>
      <c r="Q8871" s="9" t="s">
        <v>219</v>
      </c>
      <c r="R8871" s="9">
        <v>0</v>
      </c>
      <c r="S8871" s="9">
        <v>2</v>
      </c>
      <c r="T8871" s="9" t="s">
        <v>265</v>
      </c>
      <c r="X8871" s="9">
        <f>INDEX(SLA_Policy!$D$2:$D$5,MATCH(F8871,SLA_Policy!$A$2:$A$5,0))</f>
        <v>120</v>
      </c>
      <c r="Y8871" s="9" t="str">
        <f>IF(E8871="Cancelled","Excluded",IF(D8871="",IF((SLA_Policy!$B$8-B8871)*24&gt;X8871,"Open - Breached","Open - On Track"),IF((D8871-B8871)*24&lt;=X8871,"Met","Breached")))</f>
        <v>Excluded</v>
      </c>
    </row>
    <row r="8872" spans="1:25" x14ac:dyDescent="0.25">
      <c r="A8872" s="9" t="s">
        <v>13185</v>
      </c>
      <c r="B8872" s="23">
        <v>46175.434722222199</v>
      </c>
      <c r="C8872" s="23">
        <v>46175.4555555556</v>
      </c>
      <c r="E8872" s="9" t="s">
        <v>649</v>
      </c>
      <c r="F8872" s="9" t="s">
        <v>188</v>
      </c>
      <c r="G8872" s="9" t="s">
        <v>213</v>
      </c>
      <c r="H8872" s="9" t="s">
        <v>162</v>
      </c>
      <c r="I8872" s="9" t="s">
        <v>244</v>
      </c>
      <c r="J8872" s="9" t="s">
        <v>905</v>
      </c>
      <c r="K8872" s="9" t="s">
        <v>215</v>
      </c>
      <c r="L8872" s="9" t="s">
        <v>216</v>
      </c>
      <c r="M8872" s="9" t="s">
        <v>718</v>
      </c>
      <c r="N8872" s="9" t="s">
        <v>196</v>
      </c>
      <c r="O8872" s="9" t="s">
        <v>116</v>
      </c>
      <c r="P8872" s="9" t="s">
        <v>551</v>
      </c>
      <c r="Q8872" s="9" t="s">
        <v>219</v>
      </c>
      <c r="R8872" s="9">
        <v>0</v>
      </c>
      <c r="S8872" s="9">
        <v>5</v>
      </c>
      <c r="X8872" s="9">
        <f>INDEX(SLA_Policy!$D$2:$D$5,MATCH(F8872,SLA_Policy!$A$2:$A$5,0))</f>
        <v>72</v>
      </c>
      <c r="Y8872" s="9" t="str">
        <f>IF(E8872="Cancelled","Excluded",IF(D8872="",IF((SLA_Policy!$B$8-B8872)*24&gt;X8872,"Open - Breached","Open - On Track"),IF((D8872-B8872)*24&lt;=X8872,"Met","Breached")))</f>
        <v>Excluded</v>
      </c>
    </row>
    <row r="8873" spans="1:25" x14ac:dyDescent="0.25">
      <c r="A8873" s="9" t="s">
        <v>13186</v>
      </c>
      <c r="B8873" s="23">
        <v>46175.474305555603</v>
      </c>
      <c r="C8873" s="23">
        <v>46175.541666666701</v>
      </c>
      <c r="D8873" s="23">
        <v>46175.690277777801</v>
      </c>
      <c r="E8873" s="9" t="s">
        <v>212</v>
      </c>
      <c r="F8873" s="9" t="s">
        <v>189</v>
      </c>
      <c r="G8873" s="9" t="s">
        <v>213</v>
      </c>
      <c r="H8873" s="9" t="s">
        <v>165</v>
      </c>
      <c r="I8873" s="9" t="s">
        <v>567</v>
      </c>
      <c r="J8873" s="9" t="s">
        <v>13187</v>
      </c>
      <c r="K8873" s="9" t="s">
        <v>246</v>
      </c>
      <c r="L8873" s="9" t="s">
        <v>351</v>
      </c>
      <c r="M8873" s="9" t="s">
        <v>3622</v>
      </c>
      <c r="N8873" s="9" t="s">
        <v>197</v>
      </c>
      <c r="O8873" s="9" t="s">
        <v>176</v>
      </c>
      <c r="P8873" s="9" t="s">
        <v>228</v>
      </c>
      <c r="Q8873" s="9" t="s">
        <v>219</v>
      </c>
      <c r="R8873" s="9">
        <v>0</v>
      </c>
      <c r="S8873" s="9">
        <v>16</v>
      </c>
      <c r="U8873" s="9" t="s">
        <v>266</v>
      </c>
      <c r="W8873" s="9">
        <v>4</v>
      </c>
      <c r="X8873" s="9">
        <f>INDEX(SLA_Policy!$D$2:$D$5,MATCH(F8873,SLA_Policy!$A$2:$A$5,0))</f>
        <v>120</v>
      </c>
      <c r="Y8873" s="9" t="str">
        <f>IF(E8873="Cancelled","Excluded",IF(D8873="",IF((SLA_Policy!$B$8-B8873)*24&gt;X8873,"Open - Breached","Open - On Track"),IF((D8873-B8873)*24&lt;=X8873,"Met","Breached")))</f>
        <v>Met</v>
      </c>
    </row>
    <row r="8874" spans="1:25" x14ac:dyDescent="0.25">
      <c r="A8874" s="9" t="s">
        <v>13188</v>
      </c>
      <c r="B8874" s="23">
        <v>46175.487500000003</v>
      </c>
      <c r="C8874" s="23">
        <v>46175.508333333302</v>
      </c>
      <c r="D8874" s="23">
        <v>46175.607638888898</v>
      </c>
      <c r="E8874" s="9" t="s">
        <v>212</v>
      </c>
      <c r="F8874" s="9" t="s">
        <v>189</v>
      </c>
      <c r="G8874" s="9" t="s">
        <v>213</v>
      </c>
      <c r="H8874" s="9" t="s">
        <v>161</v>
      </c>
      <c r="I8874" s="9" t="s">
        <v>389</v>
      </c>
      <c r="J8874" s="9" t="s">
        <v>9472</v>
      </c>
      <c r="K8874" s="9" t="s">
        <v>303</v>
      </c>
      <c r="L8874" s="9" t="s">
        <v>216</v>
      </c>
      <c r="M8874" s="9" t="s">
        <v>1097</v>
      </c>
      <c r="N8874" s="9" t="s">
        <v>196</v>
      </c>
      <c r="O8874" s="9" t="s">
        <v>116</v>
      </c>
      <c r="P8874" s="9" t="s">
        <v>218</v>
      </c>
      <c r="Q8874" s="9" t="s">
        <v>219</v>
      </c>
      <c r="R8874" s="9">
        <v>0</v>
      </c>
      <c r="S8874" s="9">
        <v>5</v>
      </c>
      <c r="U8874" s="9" t="s">
        <v>221</v>
      </c>
      <c r="X8874" s="9">
        <f>INDEX(SLA_Policy!$D$2:$D$5,MATCH(F8874,SLA_Policy!$A$2:$A$5,0))</f>
        <v>120</v>
      </c>
      <c r="Y8874" s="9" t="str">
        <f>IF(E8874="Cancelled","Excluded",IF(D8874="",IF((SLA_Policy!$B$8-B8874)*24&gt;X8874,"Open - Breached","Open - On Track"),IF((D8874-B8874)*24&lt;=X8874,"Met","Breached")))</f>
        <v>Met</v>
      </c>
    </row>
    <row r="8875" spans="1:25" x14ac:dyDescent="0.25">
      <c r="A8875" s="9" t="s">
        <v>13189</v>
      </c>
      <c r="B8875" s="23">
        <v>46175.495138888902</v>
      </c>
      <c r="C8875" s="23">
        <v>46175.527777777803</v>
      </c>
      <c r="D8875" s="23">
        <v>46176.327083333301</v>
      </c>
      <c r="E8875" s="9" t="s">
        <v>212</v>
      </c>
      <c r="F8875" s="9" t="s">
        <v>188</v>
      </c>
      <c r="G8875" s="9" t="s">
        <v>213</v>
      </c>
      <c r="H8875" s="9" t="s">
        <v>163</v>
      </c>
      <c r="I8875" s="9" t="s">
        <v>250</v>
      </c>
      <c r="J8875" s="9" t="s">
        <v>1407</v>
      </c>
      <c r="K8875" s="9" t="s">
        <v>239</v>
      </c>
      <c r="L8875" s="9" t="s">
        <v>293</v>
      </c>
      <c r="M8875" s="9" t="s">
        <v>3920</v>
      </c>
      <c r="N8875" s="9" t="s">
        <v>199</v>
      </c>
      <c r="O8875" s="9" t="s">
        <v>176</v>
      </c>
      <c r="P8875" s="9" t="s">
        <v>253</v>
      </c>
      <c r="Q8875" s="9" t="s">
        <v>219</v>
      </c>
      <c r="R8875" s="9">
        <v>0</v>
      </c>
      <c r="S8875" s="9">
        <v>38</v>
      </c>
      <c r="T8875" s="9" t="s">
        <v>136</v>
      </c>
      <c r="U8875" s="9" t="s">
        <v>230</v>
      </c>
      <c r="X8875" s="9">
        <f>INDEX(SLA_Policy!$D$2:$D$5,MATCH(F8875,SLA_Policy!$A$2:$A$5,0))</f>
        <v>72</v>
      </c>
      <c r="Y8875" s="9" t="str">
        <f>IF(E8875="Cancelled","Excluded",IF(D8875="",IF((SLA_Policy!$B$8-B8875)*24&gt;X8875,"Open - Breached","Open - On Track"),IF((D8875-B8875)*24&lt;=X8875,"Met","Breached")))</f>
        <v>Met</v>
      </c>
    </row>
    <row r="8876" spans="1:25" x14ac:dyDescent="0.25">
      <c r="A8876" s="9" t="s">
        <v>13190</v>
      </c>
      <c r="B8876" s="23">
        <v>46175.511111111096</v>
      </c>
      <c r="C8876" s="23">
        <v>46175.551388888904</v>
      </c>
      <c r="D8876" s="23">
        <v>46176.333333333299</v>
      </c>
      <c r="E8876" s="9" t="s">
        <v>212</v>
      </c>
      <c r="F8876" s="9" t="s">
        <v>188</v>
      </c>
      <c r="G8876" s="9" t="s">
        <v>236</v>
      </c>
      <c r="H8876" s="9" t="s">
        <v>161</v>
      </c>
      <c r="I8876" s="9" t="s">
        <v>482</v>
      </c>
      <c r="J8876" s="9" t="s">
        <v>6965</v>
      </c>
      <c r="K8876" s="9" t="s">
        <v>246</v>
      </c>
      <c r="L8876" s="9" t="s">
        <v>282</v>
      </c>
      <c r="M8876" s="9" t="s">
        <v>2191</v>
      </c>
      <c r="N8876" s="9" t="s">
        <v>197</v>
      </c>
      <c r="O8876" s="9" t="s">
        <v>177</v>
      </c>
      <c r="P8876" s="9" t="s">
        <v>457</v>
      </c>
      <c r="Q8876" s="9" t="s">
        <v>219</v>
      </c>
      <c r="R8876" s="9">
        <v>0</v>
      </c>
      <c r="S8876" s="9">
        <v>64</v>
      </c>
      <c r="U8876" s="9" t="s">
        <v>242</v>
      </c>
      <c r="X8876" s="9">
        <f>INDEX(SLA_Policy!$D$2:$D$5,MATCH(F8876,SLA_Policy!$A$2:$A$5,0))</f>
        <v>72</v>
      </c>
      <c r="Y8876" s="9" t="str">
        <f>IF(E8876="Cancelled","Excluded",IF(D8876="",IF((SLA_Policy!$B$8-B8876)*24&gt;X8876,"Open - Breached","Open - On Track"),IF((D8876-B8876)*24&lt;=X8876,"Met","Breached")))</f>
        <v>Met</v>
      </c>
    </row>
    <row r="8877" spans="1:25" x14ac:dyDescent="0.25">
      <c r="A8877" s="9" t="s">
        <v>13191</v>
      </c>
      <c r="B8877" s="23">
        <v>46175.515277777798</v>
      </c>
      <c r="C8877" s="23">
        <v>46175.543749999997</v>
      </c>
      <c r="D8877" s="23">
        <v>46175.577083333301</v>
      </c>
      <c r="E8877" s="9" t="s">
        <v>212</v>
      </c>
      <c r="F8877" s="9" t="s">
        <v>188</v>
      </c>
      <c r="G8877" s="9" t="s">
        <v>213</v>
      </c>
      <c r="H8877" s="9" t="s">
        <v>161</v>
      </c>
      <c r="I8877" s="9" t="s">
        <v>389</v>
      </c>
      <c r="J8877" s="9" t="s">
        <v>435</v>
      </c>
      <c r="K8877" s="9" t="s">
        <v>225</v>
      </c>
      <c r="L8877" s="9" t="s">
        <v>216</v>
      </c>
      <c r="M8877" s="9" t="s">
        <v>2721</v>
      </c>
      <c r="N8877" s="9" t="s">
        <v>197</v>
      </c>
      <c r="O8877" s="9" t="s">
        <v>116</v>
      </c>
      <c r="P8877" s="9" t="s">
        <v>218</v>
      </c>
      <c r="Q8877" s="9" t="s">
        <v>219</v>
      </c>
      <c r="R8877" s="9">
        <v>0</v>
      </c>
      <c r="S8877" s="9">
        <v>5</v>
      </c>
      <c r="U8877" s="9" t="s">
        <v>290</v>
      </c>
      <c r="X8877" s="9">
        <f>INDEX(SLA_Policy!$D$2:$D$5,MATCH(F8877,SLA_Policy!$A$2:$A$5,0))</f>
        <v>72</v>
      </c>
      <c r="Y8877" s="9" t="str">
        <f>IF(E8877="Cancelled","Excluded",IF(D8877="",IF((SLA_Policy!$B$8-B8877)*24&gt;X8877,"Open - Breached","Open - On Track"),IF((D8877-B8877)*24&lt;=X8877,"Met","Breached")))</f>
        <v>Met</v>
      </c>
    </row>
    <row r="8878" spans="1:25" x14ac:dyDescent="0.25">
      <c r="A8878" s="9" t="s">
        <v>13192</v>
      </c>
      <c r="B8878" s="23">
        <v>46175.526388888902</v>
      </c>
      <c r="C8878" s="23">
        <v>46175.7680555556</v>
      </c>
      <c r="D8878" s="23">
        <v>46176.360416666699</v>
      </c>
      <c r="E8878" s="9" t="s">
        <v>212</v>
      </c>
      <c r="F8878" s="9" t="s">
        <v>188</v>
      </c>
      <c r="G8878" s="9" t="s">
        <v>213</v>
      </c>
      <c r="H8878" s="9" t="s">
        <v>167</v>
      </c>
      <c r="I8878" s="9" t="s">
        <v>362</v>
      </c>
      <c r="J8878" s="9" t="s">
        <v>752</v>
      </c>
      <c r="K8878" s="9" t="s">
        <v>215</v>
      </c>
      <c r="L8878" s="9" t="s">
        <v>216</v>
      </c>
      <c r="M8878" s="9" t="s">
        <v>2089</v>
      </c>
      <c r="N8878" s="9" t="s">
        <v>197</v>
      </c>
      <c r="O8878" s="9" t="s">
        <v>176</v>
      </c>
      <c r="P8878" s="9" t="s">
        <v>419</v>
      </c>
      <c r="Q8878" s="9" t="s">
        <v>219</v>
      </c>
      <c r="R8878" s="9">
        <v>0</v>
      </c>
      <c r="S8878" s="9">
        <v>29</v>
      </c>
      <c r="T8878" s="9" t="s">
        <v>229</v>
      </c>
      <c r="U8878" s="9" t="s">
        <v>266</v>
      </c>
      <c r="X8878" s="9">
        <f>INDEX(SLA_Policy!$D$2:$D$5,MATCH(F8878,SLA_Policy!$A$2:$A$5,0))</f>
        <v>72</v>
      </c>
      <c r="Y8878" s="9" t="str">
        <f>IF(E8878="Cancelled","Excluded",IF(D8878="",IF((SLA_Policy!$B$8-B8878)*24&gt;X8878,"Open - Breached","Open - On Track"),IF((D8878-B8878)*24&lt;=X8878,"Met","Breached")))</f>
        <v>Met</v>
      </c>
    </row>
    <row r="8879" spans="1:25" x14ac:dyDescent="0.25">
      <c r="A8879" s="9" t="s">
        <v>13193</v>
      </c>
      <c r="B8879" s="23">
        <v>46175.541666666701</v>
      </c>
      <c r="C8879" s="23">
        <v>46175.574305555601</v>
      </c>
      <c r="D8879" s="23">
        <v>46177.412499999999</v>
      </c>
      <c r="E8879" s="9" t="s">
        <v>212</v>
      </c>
      <c r="F8879" s="9" t="s">
        <v>188</v>
      </c>
      <c r="G8879" s="9" t="s">
        <v>236</v>
      </c>
      <c r="H8879" s="9" t="s">
        <v>161</v>
      </c>
      <c r="I8879" s="9" t="s">
        <v>237</v>
      </c>
      <c r="J8879" s="9" t="s">
        <v>2176</v>
      </c>
      <c r="K8879" s="9" t="s">
        <v>215</v>
      </c>
      <c r="L8879" s="9" t="s">
        <v>226</v>
      </c>
      <c r="M8879" s="9" t="s">
        <v>4757</v>
      </c>
      <c r="N8879" s="9" t="s">
        <v>196</v>
      </c>
      <c r="O8879" s="9" t="s">
        <v>179</v>
      </c>
      <c r="P8879" s="9" t="s">
        <v>264</v>
      </c>
      <c r="Q8879" s="9" t="s">
        <v>219</v>
      </c>
      <c r="R8879" s="9">
        <v>0</v>
      </c>
      <c r="S8879" s="9">
        <v>24</v>
      </c>
      <c r="U8879" s="9" t="s">
        <v>242</v>
      </c>
      <c r="W8879" s="9">
        <v>5</v>
      </c>
      <c r="X8879" s="9">
        <f>INDEX(SLA_Policy!$D$2:$D$5,MATCH(F8879,SLA_Policy!$A$2:$A$5,0))</f>
        <v>72</v>
      </c>
      <c r="Y8879" s="9" t="str">
        <f>IF(E8879="Cancelled","Excluded",IF(D8879="",IF((SLA_Policy!$B$8-B8879)*24&gt;X8879,"Open - Breached","Open - On Track"),IF((D8879-B8879)*24&lt;=X8879,"Met","Breached")))</f>
        <v>Met</v>
      </c>
    </row>
    <row r="8880" spans="1:25" x14ac:dyDescent="0.25">
      <c r="A8880" s="9" t="s">
        <v>13194</v>
      </c>
      <c r="B8880" s="23">
        <v>46175.542361111096</v>
      </c>
      <c r="C8880" s="23">
        <v>46175.604166666701</v>
      </c>
      <c r="D8880" s="23">
        <v>46176.346527777801</v>
      </c>
      <c r="E8880" s="9" t="s">
        <v>212</v>
      </c>
      <c r="F8880" s="9" t="s">
        <v>189</v>
      </c>
      <c r="G8880" s="9" t="s">
        <v>213</v>
      </c>
      <c r="H8880" s="9" t="s">
        <v>88</v>
      </c>
      <c r="I8880" s="9" t="s">
        <v>268</v>
      </c>
      <c r="J8880" s="9" t="s">
        <v>1611</v>
      </c>
      <c r="K8880" s="9" t="s">
        <v>246</v>
      </c>
      <c r="L8880" s="9" t="s">
        <v>293</v>
      </c>
      <c r="M8880" s="9" t="s">
        <v>1065</v>
      </c>
      <c r="N8880" s="9" t="s">
        <v>199</v>
      </c>
      <c r="O8880" s="9" t="s">
        <v>176</v>
      </c>
      <c r="P8880" s="9" t="s">
        <v>503</v>
      </c>
      <c r="Q8880" s="9" t="s">
        <v>219</v>
      </c>
      <c r="R8880" s="9">
        <v>0</v>
      </c>
      <c r="S8880" s="9">
        <v>22</v>
      </c>
      <c r="T8880" s="9" t="s">
        <v>136</v>
      </c>
      <c r="U8880" s="9" t="s">
        <v>266</v>
      </c>
      <c r="W8880" s="9">
        <v>4</v>
      </c>
      <c r="X8880" s="9">
        <f>INDEX(SLA_Policy!$D$2:$D$5,MATCH(F8880,SLA_Policy!$A$2:$A$5,0))</f>
        <v>120</v>
      </c>
      <c r="Y8880" s="9" t="str">
        <f>IF(E8880="Cancelled","Excluded",IF(D8880="",IF((SLA_Policy!$B$8-B8880)*24&gt;X8880,"Open - Breached","Open - On Track"),IF((D8880-B8880)*24&lt;=X8880,"Met","Breached")))</f>
        <v>Met</v>
      </c>
    </row>
    <row r="8881" spans="1:25" x14ac:dyDescent="0.25">
      <c r="A8881" s="9" t="s">
        <v>13195</v>
      </c>
      <c r="B8881" s="23">
        <v>46175.551388888904</v>
      </c>
      <c r="C8881" s="23">
        <v>46175.598611111098</v>
      </c>
      <c r="D8881" s="23">
        <v>46176.434722222199</v>
      </c>
      <c r="E8881" s="9" t="s">
        <v>212</v>
      </c>
      <c r="F8881" s="9" t="s">
        <v>189</v>
      </c>
      <c r="G8881" s="9" t="s">
        <v>213</v>
      </c>
      <c r="H8881" s="9" t="s">
        <v>162</v>
      </c>
      <c r="I8881" s="9" t="s">
        <v>244</v>
      </c>
      <c r="J8881" s="9" t="s">
        <v>1939</v>
      </c>
      <c r="K8881" s="9" t="s">
        <v>225</v>
      </c>
      <c r="L8881" s="9" t="s">
        <v>104</v>
      </c>
      <c r="M8881" s="9" t="s">
        <v>577</v>
      </c>
      <c r="N8881" s="9" t="s">
        <v>199</v>
      </c>
      <c r="O8881" s="9" t="s">
        <v>179</v>
      </c>
      <c r="P8881" s="9" t="s">
        <v>264</v>
      </c>
      <c r="Q8881" s="9" t="s">
        <v>219</v>
      </c>
      <c r="R8881" s="9">
        <v>0</v>
      </c>
      <c r="S8881" s="9">
        <v>9</v>
      </c>
      <c r="U8881" s="9" t="s">
        <v>290</v>
      </c>
      <c r="W8881" s="9">
        <v>5</v>
      </c>
      <c r="X8881" s="9">
        <f>INDEX(SLA_Policy!$D$2:$D$5,MATCH(F8881,SLA_Policy!$A$2:$A$5,0))</f>
        <v>120</v>
      </c>
      <c r="Y8881" s="9" t="str">
        <f>IF(E8881="Cancelled","Excluded",IF(D8881="",IF((SLA_Policy!$B$8-B8881)*24&gt;X8881,"Open - Breached","Open - On Track"),IF((D8881-B8881)*24&lt;=X8881,"Met","Breached")))</f>
        <v>Met</v>
      </c>
    </row>
    <row r="8882" spans="1:25" x14ac:dyDescent="0.25">
      <c r="A8882" s="9" t="s">
        <v>13196</v>
      </c>
      <c r="B8882" s="23">
        <v>46175.609027777798</v>
      </c>
      <c r="C8882" s="23">
        <v>46175.609722222202</v>
      </c>
      <c r="D8882" s="23">
        <v>46175.631944444503</v>
      </c>
      <c r="E8882" s="9" t="s">
        <v>212</v>
      </c>
      <c r="F8882" s="9" t="s">
        <v>188</v>
      </c>
      <c r="G8882" s="9" t="s">
        <v>213</v>
      </c>
      <c r="H8882" s="9" t="s">
        <v>161</v>
      </c>
      <c r="I8882" s="9" t="s">
        <v>389</v>
      </c>
      <c r="J8882" s="9" t="s">
        <v>1243</v>
      </c>
      <c r="K8882" s="9" t="s">
        <v>246</v>
      </c>
      <c r="L8882" s="9" t="s">
        <v>226</v>
      </c>
      <c r="M8882" s="9" t="s">
        <v>660</v>
      </c>
      <c r="N8882" s="9" t="s">
        <v>198</v>
      </c>
      <c r="O8882" s="9" t="s">
        <v>116</v>
      </c>
      <c r="P8882" s="9" t="s">
        <v>234</v>
      </c>
      <c r="Q8882" s="9" t="s">
        <v>219</v>
      </c>
      <c r="R8882" s="9">
        <v>0</v>
      </c>
      <c r="S8882" s="9">
        <v>5</v>
      </c>
      <c r="U8882" s="9" t="s">
        <v>376</v>
      </c>
      <c r="W8882" s="9">
        <v>5</v>
      </c>
      <c r="X8882" s="9">
        <f>INDEX(SLA_Policy!$D$2:$D$5,MATCH(F8882,SLA_Policy!$A$2:$A$5,0))</f>
        <v>72</v>
      </c>
      <c r="Y8882" s="9" t="str">
        <f>IF(E8882="Cancelled","Excluded",IF(D8882="",IF((SLA_Policy!$B$8-B8882)*24&gt;X8882,"Open - Breached","Open - On Track"),IF((D8882-B8882)*24&lt;=X8882,"Met","Breached")))</f>
        <v>Met</v>
      </c>
    </row>
    <row r="8883" spans="1:25" x14ac:dyDescent="0.25">
      <c r="A8883" s="9" t="s">
        <v>13197</v>
      </c>
      <c r="B8883" s="23">
        <v>46175.623611111099</v>
      </c>
      <c r="C8883" s="23">
        <v>46175.663888888899</v>
      </c>
      <c r="D8883" s="23">
        <v>46176.323611111096</v>
      </c>
      <c r="E8883" s="9" t="s">
        <v>212</v>
      </c>
      <c r="F8883" s="9" t="s">
        <v>188</v>
      </c>
      <c r="G8883" s="9" t="s">
        <v>236</v>
      </c>
      <c r="H8883" s="9" t="s">
        <v>163</v>
      </c>
      <c r="I8883" s="9" t="s">
        <v>315</v>
      </c>
      <c r="J8883" s="9" t="s">
        <v>2968</v>
      </c>
      <c r="K8883" s="9" t="s">
        <v>239</v>
      </c>
      <c r="L8883" s="9" t="s">
        <v>226</v>
      </c>
      <c r="M8883" s="9" t="s">
        <v>757</v>
      </c>
      <c r="N8883" s="9" t="s">
        <v>196</v>
      </c>
      <c r="O8883" s="9" t="s">
        <v>180</v>
      </c>
      <c r="P8883" s="9" t="s">
        <v>368</v>
      </c>
      <c r="Q8883" s="9" t="s">
        <v>219</v>
      </c>
      <c r="R8883" s="9">
        <v>0</v>
      </c>
      <c r="S8883" s="9">
        <v>60</v>
      </c>
      <c r="T8883" s="9" t="s">
        <v>229</v>
      </c>
      <c r="U8883" s="9" t="s">
        <v>242</v>
      </c>
      <c r="X8883" s="9">
        <f>INDEX(SLA_Policy!$D$2:$D$5,MATCH(F8883,SLA_Policy!$A$2:$A$5,0))</f>
        <v>72</v>
      </c>
      <c r="Y8883" s="9" t="str">
        <f>IF(E8883="Cancelled","Excluded",IF(D8883="",IF((SLA_Policy!$B$8-B8883)*24&gt;X8883,"Open - Breached","Open - On Track"),IF((D8883-B8883)*24&lt;=X8883,"Met","Breached")))</f>
        <v>Met</v>
      </c>
    </row>
    <row r="8884" spans="1:25" x14ac:dyDescent="0.25">
      <c r="A8884" s="9" t="s">
        <v>13198</v>
      </c>
      <c r="B8884" s="23">
        <v>46175.632638888899</v>
      </c>
      <c r="C8884" s="23">
        <v>46175.661805555603</v>
      </c>
      <c r="D8884" s="23">
        <v>46177.385416666701</v>
      </c>
      <c r="E8884" s="9" t="s">
        <v>212</v>
      </c>
      <c r="F8884" s="9" t="s">
        <v>189</v>
      </c>
      <c r="G8884" s="9" t="s">
        <v>213</v>
      </c>
      <c r="H8884" s="9" t="s">
        <v>162</v>
      </c>
      <c r="I8884" s="9" t="s">
        <v>393</v>
      </c>
      <c r="J8884" s="9" t="s">
        <v>1441</v>
      </c>
      <c r="K8884" s="9" t="s">
        <v>303</v>
      </c>
      <c r="L8884" s="9" t="s">
        <v>104</v>
      </c>
      <c r="M8884" s="9" t="s">
        <v>304</v>
      </c>
      <c r="N8884" s="9" t="s">
        <v>197</v>
      </c>
      <c r="O8884" s="9" t="s">
        <v>116</v>
      </c>
      <c r="P8884" s="9" t="s">
        <v>342</v>
      </c>
      <c r="Q8884" s="9" t="s">
        <v>219</v>
      </c>
      <c r="R8884" s="9">
        <v>0</v>
      </c>
      <c r="S8884" s="9">
        <v>14</v>
      </c>
      <c r="U8884" s="9" t="s">
        <v>248</v>
      </c>
      <c r="W8884" s="9">
        <v>4</v>
      </c>
      <c r="X8884" s="9">
        <f>INDEX(SLA_Policy!$D$2:$D$5,MATCH(F8884,SLA_Policy!$A$2:$A$5,0))</f>
        <v>120</v>
      </c>
      <c r="Y8884" s="9" t="str">
        <f>IF(E8884="Cancelled","Excluded",IF(D8884="",IF((SLA_Policy!$B$8-B8884)*24&gt;X8884,"Open - Breached","Open - On Track"),IF((D8884-B8884)*24&lt;=X8884,"Met","Breached")))</f>
        <v>Met</v>
      </c>
    </row>
    <row r="8885" spans="1:25" x14ac:dyDescent="0.25">
      <c r="A8885" s="9" t="s">
        <v>13199</v>
      </c>
      <c r="B8885" s="23">
        <v>46175.633333333302</v>
      </c>
      <c r="C8885" s="23">
        <v>46175.679166666698</v>
      </c>
      <c r="D8885" s="23">
        <v>46177.3618055556</v>
      </c>
      <c r="E8885" s="9" t="s">
        <v>212</v>
      </c>
      <c r="F8885" s="9" t="s">
        <v>188</v>
      </c>
      <c r="G8885" s="9" t="s">
        <v>213</v>
      </c>
      <c r="H8885" s="9" t="s">
        <v>165</v>
      </c>
      <c r="I8885" s="9" t="s">
        <v>567</v>
      </c>
      <c r="J8885" s="9" t="s">
        <v>13200</v>
      </c>
      <c r="K8885" s="9" t="s">
        <v>246</v>
      </c>
      <c r="L8885" s="9" t="s">
        <v>216</v>
      </c>
      <c r="M8885" s="9" t="s">
        <v>3944</v>
      </c>
      <c r="N8885" s="9" t="s">
        <v>197</v>
      </c>
      <c r="O8885" s="9" t="s">
        <v>176</v>
      </c>
      <c r="P8885" s="9" t="s">
        <v>419</v>
      </c>
      <c r="Q8885" s="9" t="s">
        <v>219</v>
      </c>
      <c r="R8885" s="9">
        <v>0</v>
      </c>
      <c r="S8885" s="9">
        <v>27</v>
      </c>
      <c r="U8885" s="9" t="s">
        <v>266</v>
      </c>
      <c r="W8885" s="9">
        <v>5</v>
      </c>
      <c r="X8885" s="9">
        <f>INDEX(SLA_Policy!$D$2:$D$5,MATCH(F8885,SLA_Policy!$A$2:$A$5,0))</f>
        <v>72</v>
      </c>
      <c r="Y8885" s="9" t="str">
        <f>IF(E8885="Cancelled","Excluded",IF(D8885="",IF((SLA_Policy!$B$8-B8885)*24&gt;X8885,"Open - Breached","Open - On Track"),IF((D8885-B8885)*24&lt;=X8885,"Met","Breached")))</f>
        <v>Met</v>
      </c>
    </row>
    <row r="8886" spans="1:25" x14ac:dyDescent="0.25">
      <c r="A8886" s="9" t="s">
        <v>13201</v>
      </c>
      <c r="B8886" s="23">
        <v>46175.635416666701</v>
      </c>
      <c r="C8886" s="23">
        <v>46175.663194444503</v>
      </c>
      <c r="D8886" s="23">
        <v>46175.7277777778</v>
      </c>
      <c r="E8886" s="9" t="s">
        <v>212</v>
      </c>
      <c r="F8886" s="9" t="s">
        <v>189</v>
      </c>
      <c r="G8886" s="9" t="s">
        <v>213</v>
      </c>
      <c r="H8886" s="9" t="s">
        <v>162</v>
      </c>
      <c r="I8886" s="9" t="s">
        <v>345</v>
      </c>
      <c r="J8886" s="9" t="s">
        <v>3524</v>
      </c>
      <c r="K8886" s="9" t="s">
        <v>215</v>
      </c>
      <c r="L8886" s="9" t="s">
        <v>311</v>
      </c>
      <c r="M8886" s="9" t="s">
        <v>829</v>
      </c>
      <c r="N8886" s="9" t="s">
        <v>199</v>
      </c>
      <c r="O8886" s="9" t="s">
        <v>179</v>
      </c>
      <c r="P8886" s="9" t="s">
        <v>264</v>
      </c>
      <c r="Q8886" s="9" t="s">
        <v>219</v>
      </c>
      <c r="R8886" s="9">
        <v>0</v>
      </c>
      <c r="S8886" s="9">
        <v>31</v>
      </c>
      <c r="U8886" s="9" t="s">
        <v>661</v>
      </c>
      <c r="W8886" s="9">
        <v>5</v>
      </c>
      <c r="X8886" s="9">
        <f>INDEX(SLA_Policy!$D$2:$D$5,MATCH(F8886,SLA_Policy!$A$2:$A$5,0))</f>
        <v>120</v>
      </c>
      <c r="Y8886" s="9" t="str">
        <f>IF(E8886="Cancelled","Excluded",IF(D8886="",IF((SLA_Policy!$B$8-B8886)*24&gt;X8886,"Open - Breached","Open - On Track"),IF((D8886-B8886)*24&lt;=X8886,"Met","Breached")))</f>
        <v>Met</v>
      </c>
    </row>
    <row r="8887" spans="1:25" x14ac:dyDescent="0.25">
      <c r="A8887" s="9" t="s">
        <v>13202</v>
      </c>
      <c r="B8887" s="23">
        <v>46175.642361111102</v>
      </c>
      <c r="C8887" s="23">
        <v>46175.714583333298</v>
      </c>
      <c r="D8887" s="23">
        <v>46176.486111111102</v>
      </c>
      <c r="E8887" s="9" t="s">
        <v>212</v>
      </c>
      <c r="F8887" s="9" t="s">
        <v>188</v>
      </c>
      <c r="G8887" s="9" t="s">
        <v>213</v>
      </c>
      <c r="H8887" s="9" t="s">
        <v>166</v>
      </c>
      <c r="I8887" s="9" t="s">
        <v>286</v>
      </c>
      <c r="J8887" s="9" t="s">
        <v>3235</v>
      </c>
      <c r="K8887" s="9" t="s">
        <v>225</v>
      </c>
      <c r="L8887" s="9" t="s">
        <v>216</v>
      </c>
      <c r="M8887" s="9" t="s">
        <v>3243</v>
      </c>
      <c r="N8887" s="9" t="s">
        <v>197</v>
      </c>
      <c r="O8887" s="9" t="s">
        <v>181</v>
      </c>
      <c r="P8887" s="9" t="s">
        <v>449</v>
      </c>
      <c r="Q8887" s="9" t="s">
        <v>219</v>
      </c>
      <c r="R8887" s="9">
        <v>1</v>
      </c>
      <c r="S8887" s="9">
        <v>8</v>
      </c>
      <c r="U8887" s="9" t="s">
        <v>376</v>
      </c>
      <c r="X8887" s="9">
        <f>INDEX(SLA_Policy!$D$2:$D$5,MATCH(F8887,SLA_Policy!$A$2:$A$5,0))</f>
        <v>72</v>
      </c>
      <c r="Y8887" s="9" t="str">
        <f>IF(E8887="Cancelled","Excluded",IF(D8887="",IF((SLA_Policy!$B$8-B8887)*24&gt;X8887,"Open - Breached","Open - On Track"),IF((D8887-B8887)*24&lt;=X8887,"Met","Breached")))</f>
        <v>Met</v>
      </c>
    </row>
    <row r="8888" spans="1:25" x14ac:dyDescent="0.25">
      <c r="A8888" s="9" t="s">
        <v>13203</v>
      </c>
      <c r="B8888" s="23">
        <v>46175.647916666698</v>
      </c>
      <c r="C8888" s="23">
        <v>46175.655555555597</v>
      </c>
      <c r="D8888" s="23">
        <v>46175.735416666699</v>
      </c>
      <c r="E8888" s="9" t="s">
        <v>212</v>
      </c>
      <c r="F8888" s="9" t="s">
        <v>188</v>
      </c>
      <c r="G8888" s="9" t="s">
        <v>213</v>
      </c>
      <c r="H8888" s="9" t="s">
        <v>162</v>
      </c>
      <c r="I8888" s="9" t="s">
        <v>345</v>
      </c>
      <c r="J8888" s="9" t="s">
        <v>2091</v>
      </c>
      <c r="K8888" s="9" t="s">
        <v>246</v>
      </c>
      <c r="L8888" s="9" t="s">
        <v>351</v>
      </c>
      <c r="M8888" s="9" t="s">
        <v>5228</v>
      </c>
      <c r="N8888" s="9" t="s">
        <v>198</v>
      </c>
      <c r="O8888" s="9" t="s">
        <v>179</v>
      </c>
      <c r="P8888" s="9" t="s">
        <v>313</v>
      </c>
      <c r="Q8888" s="9" t="s">
        <v>219</v>
      </c>
      <c r="R8888" s="9">
        <v>0</v>
      </c>
      <c r="S8888" s="9">
        <v>22</v>
      </c>
      <c r="U8888" s="9" t="s">
        <v>290</v>
      </c>
      <c r="W8888" s="9">
        <v>4</v>
      </c>
      <c r="X8888" s="9">
        <f>INDEX(SLA_Policy!$D$2:$D$5,MATCH(F8888,SLA_Policy!$A$2:$A$5,0))</f>
        <v>72</v>
      </c>
      <c r="Y8888" s="9" t="str">
        <f>IF(E8888="Cancelled","Excluded",IF(D8888="",IF((SLA_Policy!$B$8-B8888)*24&gt;X8888,"Open - Breached","Open - On Track"),IF((D8888-B8888)*24&lt;=X8888,"Met","Breached")))</f>
        <v>Met</v>
      </c>
    </row>
    <row r="8889" spans="1:25" x14ac:dyDescent="0.25">
      <c r="A8889" s="9" t="s">
        <v>13204</v>
      </c>
      <c r="B8889" s="23">
        <v>46175.647916666698</v>
      </c>
      <c r="C8889" s="23">
        <v>46175.663194444503</v>
      </c>
      <c r="D8889" s="23">
        <v>46175.720833333296</v>
      </c>
      <c r="E8889" s="9" t="s">
        <v>212</v>
      </c>
      <c r="F8889" s="9" t="s">
        <v>188</v>
      </c>
      <c r="G8889" s="9" t="s">
        <v>213</v>
      </c>
      <c r="H8889" s="9" t="s">
        <v>162</v>
      </c>
      <c r="I8889" s="9" t="s">
        <v>416</v>
      </c>
      <c r="J8889" s="9" t="s">
        <v>13205</v>
      </c>
      <c r="K8889" s="9" t="s">
        <v>239</v>
      </c>
      <c r="L8889" s="9" t="s">
        <v>104</v>
      </c>
      <c r="M8889" s="9" t="s">
        <v>8905</v>
      </c>
      <c r="N8889" s="9" t="s">
        <v>198</v>
      </c>
      <c r="O8889" s="9" t="s">
        <v>179</v>
      </c>
      <c r="P8889" s="9" t="s">
        <v>284</v>
      </c>
      <c r="Q8889" s="9" t="s">
        <v>273</v>
      </c>
      <c r="R8889" s="9">
        <v>0</v>
      </c>
      <c r="S8889" s="9">
        <v>16</v>
      </c>
      <c r="U8889" s="9" t="s">
        <v>290</v>
      </c>
      <c r="X8889" s="9">
        <f>INDEX(SLA_Policy!$D$2:$D$5,MATCH(F8889,SLA_Policy!$A$2:$A$5,0))</f>
        <v>72</v>
      </c>
      <c r="Y8889" s="9" t="str">
        <f>IF(E8889="Cancelled","Excluded",IF(D8889="",IF((SLA_Policy!$B$8-B8889)*24&gt;X8889,"Open - Breached","Open - On Track"),IF((D8889-B8889)*24&lt;=X8889,"Met","Breached")))</f>
        <v>Met</v>
      </c>
    </row>
    <row r="8890" spans="1:25" x14ac:dyDescent="0.25">
      <c r="A8890" s="9" t="s">
        <v>13206</v>
      </c>
      <c r="B8890" s="23">
        <v>46175.65</v>
      </c>
      <c r="C8890" s="23">
        <v>46175.652083333298</v>
      </c>
      <c r="D8890" s="23">
        <v>46175.684027777803</v>
      </c>
      <c r="E8890" s="9" t="s">
        <v>212</v>
      </c>
      <c r="F8890" s="9" t="s">
        <v>188</v>
      </c>
      <c r="G8890" s="9" t="s">
        <v>213</v>
      </c>
      <c r="H8890" s="9" t="s">
        <v>161</v>
      </c>
      <c r="I8890" s="9" t="s">
        <v>389</v>
      </c>
      <c r="J8890" s="9" t="s">
        <v>6496</v>
      </c>
      <c r="K8890" s="9" t="s">
        <v>239</v>
      </c>
      <c r="L8890" s="9" t="s">
        <v>216</v>
      </c>
      <c r="M8890" s="9" t="s">
        <v>733</v>
      </c>
      <c r="N8890" s="9" t="s">
        <v>198</v>
      </c>
      <c r="O8890" s="9" t="s">
        <v>116</v>
      </c>
      <c r="P8890" s="9" t="s">
        <v>258</v>
      </c>
      <c r="Q8890" s="9" t="s">
        <v>219</v>
      </c>
      <c r="R8890" s="9">
        <v>0</v>
      </c>
      <c r="S8890" s="9">
        <v>4</v>
      </c>
      <c r="U8890" s="9" t="s">
        <v>266</v>
      </c>
      <c r="X8890" s="9">
        <f>INDEX(SLA_Policy!$D$2:$D$5,MATCH(F8890,SLA_Policy!$A$2:$A$5,0))</f>
        <v>72</v>
      </c>
      <c r="Y8890" s="9" t="str">
        <f>IF(E8890="Cancelled","Excluded",IF(D8890="",IF((SLA_Policy!$B$8-B8890)*24&gt;X8890,"Open - Breached","Open - On Track"),IF((D8890-B8890)*24&lt;=X8890,"Met","Breached")))</f>
        <v>Met</v>
      </c>
    </row>
    <row r="8891" spans="1:25" x14ac:dyDescent="0.25">
      <c r="A8891" s="9" t="s">
        <v>13207</v>
      </c>
      <c r="B8891" s="23">
        <v>46175.673611111102</v>
      </c>
      <c r="C8891" s="23">
        <v>46175.6743055556</v>
      </c>
      <c r="D8891" s="23">
        <v>46175.693055555603</v>
      </c>
      <c r="E8891" s="9" t="s">
        <v>212</v>
      </c>
      <c r="F8891" s="9" t="s">
        <v>187</v>
      </c>
      <c r="G8891" s="9" t="s">
        <v>213</v>
      </c>
      <c r="H8891" s="9" t="s">
        <v>161</v>
      </c>
      <c r="I8891" s="9" t="s">
        <v>297</v>
      </c>
      <c r="J8891" s="9" t="s">
        <v>6551</v>
      </c>
      <c r="K8891" s="9" t="s">
        <v>239</v>
      </c>
      <c r="L8891" s="9" t="s">
        <v>270</v>
      </c>
      <c r="M8891" s="9" t="s">
        <v>4846</v>
      </c>
      <c r="N8891" s="9" t="s">
        <v>200</v>
      </c>
      <c r="O8891" s="9" t="s">
        <v>116</v>
      </c>
      <c r="P8891" s="9" t="s">
        <v>574</v>
      </c>
      <c r="Q8891" s="9" t="s">
        <v>219</v>
      </c>
      <c r="R8891" s="9">
        <v>0</v>
      </c>
      <c r="S8891" s="9">
        <v>12</v>
      </c>
      <c r="U8891" s="9" t="s">
        <v>221</v>
      </c>
      <c r="W8891" s="9">
        <v>5</v>
      </c>
      <c r="X8891" s="9">
        <f>INDEX(SLA_Policy!$D$2:$D$5,MATCH(F8891,SLA_Policy!$A$2:$A$5,0))</f>
        <v>8</v>
      </c>
      <c r="Y8891" s="9" t="str">
        <f>IF(E8891="Cancelled","Excluded",IF(D8891="",IF((SLA_Policy!$B$8-B8891)*24&gt;X8891,"Open - Breached","Open - On Track"),IF((D8891-B8891)*24&lt;=X8891,"Met","Breached")))</f>
        <v>Met</v>
      </c>
    </row>
    <row r="8892" spans="1:25" x14ac:dyDescent="0.25">
      <c r="A8892" s="9" t="s">
        <v>13208</v>
      </c>
      <c r="B8892" s="23">
        <v>46175.694444444503</v>
      </c>
      <c r="C8892" s="23">
        <v>46176.308333333298</v>
      </c>
      <c r="D8892" s="23">
        <v>46176.337500000001</v>
      </c>
      <c r="E8892" s="9" t="s">
        <v>212</v>
      </c>
      <c r="F8892" s="9" t="s">
        <v>188</v>
      </c>
      <c r="G8892" s="9" t="s">
        <v>213</v>
      </c>
      <c r="H8892" s="9" t="s">
        <v>161</v>
      </c>
      <c r="I8892" s="9" t="s">
        <v>454</v>
      </c>
      <c r="J8892" s="9" t="s">
        <v>2390</v>
      </c>
      <c r="K8892" s="9" t="s">
        <v>246</v>
      </c>
      <c r="L8892" s="9" t="s">
        <v>282</v>
      </c>
      <c r="M8892" s="9" t="s">
        <v>686</v>
      </c>
      <c r="N8892" s="9" t="s">
        <v>196</v>
      </c>
      <c r="O8892" s="9" t="s">
        <v>116</v>
      </c>
      <c r="P8892" s="9" t="s">
        <v>258</v>
      </c>
      <c r="Q8892" s="9" t="s">
        <v>219</v>
      </c>
      <c r="R8892" s="9">
        <v>0</v>
      </c>
      <c r="S8892" s="9">
        <v>3</v>
      </c>
      <c r="U8892" s="9" t="s">
        <v>290</v>
      </c>
      <c r="X8892" s="9">
        <f>INDEX(SLA_Policy!$D$2:$D$5,MATCH(F8892,SLA_Policy!$A$2:$A$5,0))</f>
        <v>72</v>
      </c>
      <c r="Y8892" s="9" t="str">
        <f>IF(E8892="Cancelled","Excluded",IF(D8892="",IF((SLA_Policy!$B$8-B8892)*24&gt;X8892,"Open - Breached","Open - On Track"),IF((D8892-B8892)*24&lt;=X8892,"Met","Breached")))</f>
        <v>Met</v>
      </c>
    </row>
    <row r="8893" spans="1:25" x14ac:dyDescent="0.25">
      <c r="A8893" s="9" t="s">
        <v>13209</v>
      </c>
      <c r="B8893" s="23">
        <v>46175.796527777798</v>
      </c>
      <c r="C8893" s="23">
        <v>46176.305555555598</v>
      </c>
      <c r="D8893" s="23">
        <v>46178.372222222199</v>
      </c>
      <c r="E8893" s="9" t="s">
        <v>212</v>
      </c>
      <c r="F8893" s="9" t="s">
        <v>189</v>
      </c>
      <c r="G8893" s="9" t="s">
        <v>236</v>
      </c>
      <c r="H8893" s="9" t="s">
        <v>161</v>
      </c>
      <c r="I8893" s="9" t="s">
        <v>237</v>
      </c>
      <c r="J8893" s="9" t="s">
        <v>5463</v>
      </c>
      <c r="K8893" s="9" t="s">
        <v>246</v>
      </c>
      <c r="L8893" s="9" t="s">
        <v>293</v>
      </c>
      <c r="M8893" s="9" t="s">
        <v>3403</v>
      </c>
      <c r="N8893" s="9" t="s">
        <v>196</v>
      </c>
      <c r="O8893" s="9" t="s">
        <v>177</v>
      </c>
      <c r="P8893" s="9" t="s">
        <v>942</v>
      </c>
      <c r="Q8893" s="9" t="s">
        <v>219</v>
      </c>
      <c r="R8893" s="9">
        <v>0</v>
      </c>
      <c r="S8893" s="9">
        <v>12</v>
      </c>
      <c r="U8893" s="9" t="s">
        <v>242</v>
      </c>
      <c r="X8893" s="9">
        <f>INDEX(SLA_Policy!$D$2:$D$5,MATCH(F8893,SLA_Policy!$A$2:$A$5,0))</f>
        <v>120</v>
      </c>
      <c r="Y8893" s="9" t="str">
        <f>IF(E8893="Cancelled","Excluded",IF(D8893="",IF((SLA_Policy!$B$8-B8893)*24&gt;X8893,"Open - Breached","Open - On Track"),IF((D8893-B8893)*24&lt;=X8893,"Met","Breached")))</f>
        <v>Met</v>
      </c>
    </row>
    <row r="8894" spans="1:25" x14ac:dyDescent="0.25">
      <c r="A8894" s="9" t="s">
        <v>13210</v>
      </c>
      <c r="B8894" s="23">
        <v>46176.286805555603</v>
      </c>
      <c r="C8894" s="23">
        <v>46176.353472222203</v>
      </c>
      <c r="D8894" s="23">
        <v>46176.448611111096</v>
      </c>
      <c r="E8894" s="9" t="s">
        <v>212</v>
      </c>
      <c r="F8894" s="9" t="s">
        <v>188</v>
      </c>
      <c r="G8894" s="9" t="s">
        <v>213</v>
      </c>
      <c r="H8894" s="9" t="s">
        <v>161</v>
      </c>
      <c r="I8894" s="9" t="s">
        <v>389</v>
      </c>
      <c r="J8894" s="9" t="s">
        <v>4209</v>
      </c>
      <c r="K8894" s="9" t="s">
        <v>262</v>
      </c>
      <c r="L8894" s="9" t="s">
        <v>270</v>
      </c>
      <c r="M8894" s="9" t="s">
        <v>3247</v>
      </c>
      <c r="N8894" s="9" t="s">
        <v>198</v>
      </c>
      <c r="O8894" s="9" t="s">
        <v>116</v>
      </c>
      <c r="P8894" s="9" t="s">
        <v>234</v>
      </c>
      <c r="Q8894" s="9" t="s">
        <v>219</v>
      </c>
      <c r="R8894" s="9">
        <v>0</v>
      </c>
      <c r="S8894" s="9">
        <v>6</v>
      </c>
      <c r="U8894" s="9" t="s">
        <v>221</v>
      </c>
      <c r="X8894" s="9">
        <f>INDEX(SLA_Policy!$D$2:$D$5,MATCH(F8894,SLA_Policy!$A$2:$A$5,0))</f>
        <v>72</v>
      </c>
      <c r="Y8894" s="9" t="str">
        <f>IF(E8894="Cancelled","Excluded",IF(D8894="",IF((SLA_Policy!$B$8-B8894)*24&gt;X8894,"Open - Breached","Open - On Track"),IF((D8894-B8894)*24&lt;=X8894,"Met","Breached")))</f>
        <v>Met</v>
      </c>
    </row>
    <row r="8895" spans="1:25" x14ac:dyDescent="0.25">
      <c r="A8895" s="9" t="s">
        <v>13211</v>
      </c>
      <c r="B8895" s="23">
        <v>46176.306250000001</v>
      </c>
      <c r="C8895" s="23">
        <v>46176.386805555601</v>
      </c>
      <c r="D8895" s="23">
        <v>46176.763888888898</v>
      </c>
      <c r="E8895" s="9" t="s">
        <v>212</v>
      </c>
      <c r="F8895" s="9" t="s">
        <v>189</v>
      </c>
      <c r="G8895" s="9" t="s">
        <v>213</v>
      </c>
      <c r="H8895" s="9" t="s">
        <v>88</v>
      </c>
      <c r="I8895" s="9" t="s">
        <v>268</v>
      </c>
      <c r="J8895" s="9" t="s">
        <v>13212</v>
      </c>
      <c r="K8895" s="9" t="s">
        <v>262</v>
      </c>
      <c r="L8895" s="9" t="s">
        <v>282</v>
      </c>
      <c r="M8895" s="9" t="s">
        <v>3106</v>
      </c>
      <c r="N8895" s="9" t="s">
        <v>196</v>
      </c>
      <c r="O8895" s="9" t="s">
        <v>178</v>
      </c>
      <c r="P8895" s="9" t="s">
        <v>321</v>
      </c>
      <c r="Q8895" s="9" t="s">
        <v>219</v>
      </c>
      <c r="R8895" s="9">
        <v>0</v>
      </c>
      <c r="S8895" s="9">
        <v>17</v>
      </c>
      <c r="T8895" s="9" t="s">
        <v>229</v>
      </c>
      <c r="U8895" s="9" t="s">
        <v>661</v>
      </c>
      <c r="W8895" s="9">
        <v>5</v>
      </c>
      <c r="X8895" s="9">
        <f>INDEX(SLA_Policy!$D$2:$D$5,MATCH(F8895,SLA_Policy!$A$2:$A$5,0))</f>
        <v>120</v>
      </c>
      <c r="Y8895" s="9" t="str">
        <f>IF(E8895="Cancelled","Excluded",IF(D8895="",IF((SLA_Policy!$B$8-B8895)*24&gt;X8895,"Open - Breached","Open - On Track"),IF((D8895-B8895)*24&lt;=X8895,"Met","Breached")))</f>
        <v>Met</v>
      </c>
    </row>
    <row r="8896" spans="1:25" x14ac:dyDescent="0.25">
      <c r="A8896" s="9" t="s">
        <v>13213</v>
      </c>
      <c r="B8896" s="23">
        <v>46176.335416666698</v>
      </c>
      <c r="C8896" s="23">
        <v>46176.476388888899</v>
      </c>
      <c r="D8896" s="23">
        <v>46176.484027777798</v>
      </c>
      <c r="E8896" s="9" t="s">
        <v>212</v>
      </c>
      <c r="F8896" s="9" t="s">
        <v>188</v>
      </c>
      <c r="G8896" s="9" t="s">
        <v>213</v>
      </c>
      <c r="H8896" s="9" t="s">
        <v>162</v>
      </c>
      <c r="I8896" s="9" t="s">
        <v>416</v>
      </c>
      <c r="J8896" s="9" t="s">
        <v>10095</v>
      </c>
      <c r="K8896" s="9" t="s">
        <v>215</v>
      </c>
      <c r="L8896" s="9" t="s">
        <v>104</v>
      </c>
      <c r="M8896" s="9" t="s">
        <v>1442</v>
      </c>
      <c r="N8896" s="9" t="s">
        <v>197</v>
      </c>
      <c r="O8896" s="9" t="s">
        <v>176</v>
      </c>
      <c r="P8896" s="9" t="s">
        <v>503</v>
      </c>
      <c r="Q8896" s="9" t="s">
        <v>219</v>
      </c>
      <c r="R8896" s="9">
        <v>0</v>
      </c>
      <c r="S8896" s="9">
        <v>18</v>
      </c>
      <c r="U8896" s="9" t="s">
        <v>266</v>
      </c>
      <c r="X8896" s="9">
        <f>INDEX(SLA_Policy!$D$2:$D$5,MATCH(F8896,SLA_Policy!$A$2:$A$5,0))</f>
        <v>72</v>
      </c>
      <c r="Y8896" s="9" t="str">
        <f>IF(E8896="Cancelled","Excluded",IF(D8896="",IF((SLA_Policy!$B$8-B8896)*24&gt;X8896,"Open - Breached","Open - On Track"),IF((D8896-B8896)*24&lt;=X8896,"Met","Breached")))</f>
        <v>Met</v>
      </c>
    </row>
    <row r="8897" spans="1:25" x14ac:dyDescent="0.25">
      <c r="A8897" s="9" t="s">
        <v>13214</v>
      </c>
      <c r="B8897" s="23">
        <v>46176.343055555597</v>
      </c>
      <c r="C8897" s="23">
        <v>46176.353472222203</v>
      </c>
      <c r="D8897" s="23">
        <v>46176.379861111098</v>
      </c>
      <c r="E8897" s="9" t="s">
        <v>212</v>
      </c>
      <c r="F8897" s="9" t="s">
        <v>188</v>
      </c>
      <c r="G8897" s="9" t="s">
        <v>213</v>
      </c>
      <c r="H8897" s="9" t="s">
        <v>161</v>
      </c>
      <c r="I8897" s="9" t="s">
        <v>389</v>
      </c>
      <c r="J8897" s="9" t="s">
        <v>5627</v>
      </c>
      <c r="K8897" s="9" t="s">
        <v>215</v>
      </c>
      <c r="L8897" s="9" t="s">
        <v>307</v>
      </c>
      <c r="M8897" s="9" t="s">
        <v>1279</v>
      </c>
      <c r="N8897" s="9" t="s">
        <v>199</v>
      </c>
      <c r="O8897" s="9" t="s">
        <v>116</v>
      </c>
      <c r="P8897" s="9" t="s">
        <v>551</v>
      </c>
      <c r="Q8897" s="9" t="s">
        <v>219</v>
      </c>
      <c r="R8897" s="9">
        <v>0</v>
      </c>
      <c r="S8897" s="9">
        <v>8</v>
      </c>
      <c r="U8897" s="9" t="s">
        <v>221</v>
      </c>
      <c r="X8897" s="9">
        <f>INDEX(SLA_Policy!$D$2:$D$5,MATCH(F8897,SLA_Policy!$A$2:$A$5,0))</f>
        <v>72</v>
      </c>
      <c r="Y8897" s="9" t="str">
        <f>IF(E8897="Cancelled","Excluded",IF(D8897="",IF((SLA_Policy!$B$8-B8897)*24&gt;X8897,"Open - Breached","Open - On Track"),IF((D8897-B8897)*24&lt;=X8897,"Met","Breached")))</f>
        <v>Met</v>
      </c>
    </row>
    <row r="8898" spans="1:25" x14ac:dyDescent="0.25">
      <c r="A8898" s="9" t="s">
        <v>13215</v>
      </c>
      <c r="B8898" s="23">
        <v>46176.344444444498</v>
      </c>
      <c r="C8898" s="23">
        <v>46176.352083333302</v>
      </c>
      <c r="D8898" s="23">
        <v>46176.4375</v>
      </c>
      <c r="E8898" s="9" t="s">
        <v>212</v>
      </c>
      <c r="F8898" s="9" t="s">
        <v>188</v>
      </c>
      <c r="G8898" s="9" t="s">
        <v>213</v>
      </c>
      <c r="H8898" s="9" t="s">
        <v>164</v>
      </c>
      <c r="I8898" s="9" t="s">
        <v>339</v>
      </c>
      <c r="J8898" s="9" t="s">
        <v>866</v>
      </c>
      <c r="K8898" s="9" t="s">
        <v>303</v>
      </c>
      <c r="L8898" s="9" t="s">
        <v>270</v>
      </c>
      <c r="M8898" s="9" t="s">
        <v>2448</v>
      </c>
      <c r="N8898" s="9" t="s">
        <v>196</v>
      </c>
      <c r="O8898" s="9" t="s">
        <v>116</v>
      </c>
      <c r="P8898" s="9" t="s">
        <v>551</v>
      </c>
      <c r="Q8898" s="9" t="s">
        <v>219</v>
      </c>
      <c r="R8898" s="9">
        <v>0</v>
      </c>
      <c r="S8898" s="9">
        <v>25</v>
      </c>
      <c r="T8898" s="9" t="s">
        <v>343</v>
      </c>
      <c r="U8898" s="9" t="s">
        <v>266</v>
      </c>
      <c r="X8898" s="9">
        <f>INDEX(SLA_Policy!$D$2:$D$5,MATCH(F8898,SLA_Policy!$A$2:$A$5,0))</f>
        <v>72</v>
      </c>
      <c r="Y8898" s="9" t="str">
        <f>IF(E8898="Cancelled","Excluded",IF(D8898="",IF((SLA_Policy!$B$8-B8898)*24&gt;X8898,"Open - Breached","Open - On Track"),IF((D8898-B8898)*24&lt;=X8898,"Met","Breached")))</f>
        <v>Met</v>
      </c>
    </row>
    <row r="8899" spans="1:25" x14ac:dyDescent="0.25">
      <c r="A8899" s="9" t="s">
        <v>13216</v>
      </c>
      <c r="B8899" s="23">
        <v>46176.346527777801</v>
      </c>
      <c r="C8899" s="23">
        <v>46176.348611111098</v>
      </c>
      <c r="D8899" s="23">
        <v>46176.470138888901</v>
      </c>
      <c r="E8899" s="9" t="s">
        <v>212</v>
      </c>
      <c r="F8899" s="9" t="s">
        <v>189</v>
      </c>
      <c r="G8899" s="9" t="s">
        <v>213</v>
      </c>
      <c r="H8899" s="9" t="s">
        <v>161</v>
      </c>
      <c r="I8899" s="9" t="s">
        <v>454</v>
      </c>
      <c r="J8899" s="9" t="s">
        <v>813</v>
      </c>
      <c r="K8899" s="9" t="s">
        <v>303</v>
      </c>
      <c r="L8899" s="9" t="s">
        <v>216</v>
      </c>
      <c r="M8899" s="9" t="s">
        <v>1186</v>
      </c>
      <c r="N8899" s="9" t="s">
        <v>198</v>
      </c>
      <c r="O8899" s="9" t="s">
        <v>116</v>
      </c>
      <c r="P8899" s="9" t="s">
        <v>590</v>
      </c>
      <c r="Q8899" s="9" t="s">
        <v>219</v>
      </c>
      <c r="R8899" s="9">
        <v>0</v>
      </c>
      <c r="S8899" s="9">
        <v>7</v>
      </c>
      <c r="U8899" s="9" t="s">
        <v>266</v>
      </c>
      <c r="X8899" s="9">
        <f>INDEX(SLA_Policy!$D$2:$D$5,MATCH(F8899,SLA_Policy!$A$2:$A$5,0))</f>
        <v>120</v>
      </c>
      <c r="Y8899" s="9" t="str">
        <f>IF(E8899="Cancelled","Excluded",IF(D8899="",IF((SLA_Policy!$B$8-B8899)*24&gt;X8899,"Open - Breached","Open - On Track"),IF((D8899-B8899)*24&lt;=X8899,"Met","Breached")))</f>
        <v>Met</v>
      </c>
    </row>
    <row r="8900" spans="1:25" x14ac:dyDescent="0.25">
      <c r="A8900" s="9" t="s">
        <v>13217</v>
      </c>
      <c r="B8900" s="23">
        <v>46176.346527777801</v>
      </c>
      <c r="C8900" s="23">
        <v>46176.354166666701</v>
      </c>
      <c r="D8900" s="23">
        <v>46177.372222222199</v>
      </c>
      <c r="E8900" s="9" t="s">
        <v>212</v>
      </c>
      <c r="F8900" s="9" t="s">
        <v>188</v>
      </c>
      <c r="G8900" s="9" t="s">
        <v>213</v>
      </c>
      <c r="H8900" s="9" t="s">
        <v>167</v>
      </c>
      <c r="I8900" s="9" t="s">
        <v>362</v>
      </c>
      <c r="J8900" s="9" t="s">
        <v>13218</v>
      </c>
      <c r="K8900" s="9" t="s">
        <v>262</v>
      </c>
      <c r="L8900" s="9" t="s">
        <v>371</v>
      </c>
      <c r="M8900" s="9" t="s">
        <v>6761</v>
      </c>
      <c r="N8900" s="9" t="s">
        <v>196</v>
      </c>
      <c r="O8900" s="9" t="s">
        <v>180</v>
      </c>
      <c r="P8900" s="9" t="s">
        <v>368</v>
      </c>
      <c r="Q8900" s="9" t="s">
        <v>219</v>
      </c>
      <c r="R8900" s="9">
        <v>0</v>
      </c>
      <c r="S8900" s="9">
        <v>33</v>
      </c>
      <c r="U8900" s="9" t="s">
        <v>248</v>
      </c>
      <c r="W8900" s="9">
        <v>4</v>
      </c>
      <c r="X8900" s="9">
        <f>INDEX(SLA_Policy!$D$2:$D$5,MATCH(F8900,SLA_Policy!$A$2:$A$5,0))</f>
        <v>72</v>
      </c>
      <c r="Y8900" s="9" t="str">
        <f>IF(E8900="Cancelled","Excluded",IF(D8900="",IF((SLA_Policy!$B$8-B8900)*24&gt;X8900,"Open - Breached","Open - On Track"),IF((D8900-B8900)*24&lt;=X8900,"Met","Breached")))</f>
        <v>Met</v>
      </c>
    </row>
    <row r="8901" spans="1:25" x14ac:dyDescent="0.25">
      <c r="A8901" s="9" t="s">
        <v>13219</v>
      </c>
      <c r="B8901" s="23">
        <v>46176.364583333299</v>
      </c>
      <c r="C8901" s="23">
        <v>46176.374305555597</v>
      </c>
      <c r="D8901" s="23">
        <v>46176.564583333296</v>
      </c>
      <c r="E8901" s="9" t="s">
        <v>212</v>
      </c>
      <c r="F8901" s="9" t="s">
        <v>188</v>
      </c>
      <c r="G8901" s="9" t="s">
        <v>213</v>
      </c>
      <c r="H8901" s="9" t="s">
        <v>88</v>
      </c>
      <c r="I8901" s="9" t="s">
        <v>92</v>
      </c>
      <c r="J8901" s="9" t="s">
        <v>2645</v>
      </c>
      <c r="K8901" s="9" t="s">
        <v>215</v>
      </c>
      <c r="L8901" s="9" t="s">
        <v>307</v>
      </c>
      <c r="M8901" s="9" t="s">
        <v>1076</v>
      </c>
      <c r="N8901" s="9" t="s">
        <v>198</v>
      </c>
      <c r="O8901" s="9" t="s">
        <v>178</v>
      </c>
      <c r="P8901" s="9" t="s">
        <v>321</v>
      </c>
      <c r="Q8901" s="9" t="s">
        <v>219</v>
      </c>
      <c r="R8901" s="9">
        <v>0</v>
      </c>
      <c r="S8901" s="9">
        <v>22</v>
      </c>
      <c r="T8901" s="9" t="s">
        <v>136</v>
      </c>
      <c r="U8901" s="9" t="s">
        <v>290</v>
      </c>
      <c r="W8901" s="9">
        <v>4</v>
      </c>
      <c r="X8901" s="9">
        <f>INDEX(SLA_Policy!$D$2:$D$5,MATCH(F8901,SLA_Policy!$A$2:$A$5,0))</f>
        <v>72</v>
      </c>
      <c r="Y8901" s="9" t="str">
        <f>IF(E8901="Cancelled","Excluded",IF(D8901="",IF((SLA_Policy!$B$8-B8901)*24&gt;X8901,"Open - Breached","Open - On Track"),IF((D8901-B8901)*24&lt;=X8901,"Met","Breached")))</f>
        <v>Met</v>
      </c>
    </row>
    <row r="8902" spans="1:25" x14ac:dyDescent="0.25">
      <c r="A8902" s="9" t="s">
        <v>13220</v>
      </c>
      <c r="B8902" s="23">
        <v>46176.370833333298</v>
      </c>
      <c r="C8902" s="23">
        <v>46176.379861111098</v>
      </c>
      <c r="D8902" s="23">
        <v>46178.363194444399</v>
      </c>
      <c r="E8902" s="9" t="s">
        <v>212</v>
      </c>
      <c r="F8902" s="9" t="s">
        <v>188</v>
      </c>
      <c r="G8902" s="9" t="s">
        <v>213</v>
      </c>
      <c r="H8902" s="9" t="s">
        <v>163</v>
      </c>
      <c r="I8902" s="9" t="s">
        <v>223</v>
      </c>
      <c r="J8902" s="9" t="s">
        <v>2295</v>
      </c>
      <c r="K8902" s="9" t="s">
        <v>246</v>
      </c>
      <c r="L8902" s="9" t="s">
        <v>293</v>
      </c>
      <c r="M8902" s="9" t="s">
        <v>3831</v>
      </c>
      <c r="N8902" s="9" t="s">
        <v>196</v>
      </c>
      <c r="O8902" s="9" t="s">
        <v>176</v>
      </c>
      <c r="P8902" s="9" t="s">
        <v>503</v>
      </c>
      <c r="Q8902" s="9" t="s">
        <v>219</v>
      </c>
      <c r="R8902" s="9">
        <v>0</v>
      </c>
      <c r="S8902" s="9">
        <v>132</v>
      </c>
      <c r="T8902" s="9" t="s">
        <v>220</v>
      </c>
      <c r="U8902" s="9" t="s">
        <v>376</v>
      </c>
      <c r="X8902" s="9">
        <f>INDEX(SLA_Policy!$D$2:$D$5,MATCH(F8902,SLA_Policy!$A$2:$A$5,0))</f>
        <v>72</v>
      </c>
      <c r="Y8902" s="9" t="str">
        <f>IF(E8902="Cancelled","Excluded",IF(D8902="",IF((SLA_Policy!$B$8-B8902)*24&gt;X8902,"Open - Breached","Open - On Track"),IF((D8902-B8902)*24&lt;=X8902,"Met","Breached")))</f>
        <v>Met</v>
      </c>
    </row>
    <row r="8903" spans="1:25" x14ac:dyDescent="0.25">
      <c r="A8903" s="9" t="s">
        <v>13221</v>
      </c>
      <c r="B8903" s="23">
        <v>46176.375</v>
      </c>
      <c r="C8903" s="23">
        <v>46176.493055555598</v>
      </c>
      <c r="D8903" s="23">
        <v>46181.413888888899</v>
      </c>
      <c r="E8903" s="9" t="s">
        <v>212</v>
      </c>
      <c r="F8903" s="9" t="s">
        <v>189</v>
      </c>
      <c r="G8903" s="9" t="s">
        <v>213</v>
      </c>
      <c r="H8903" s="9" t="s">
        <v>165</v>
      </c>
      <c r="I8903" s="9" t="s">
        <v>567</v>
      </c>
      <c r="J8903" s="9" t="s">
        <v>1190</v>
      </c>
      <c r="K8903" s="9" t="s">
        <v>246</v>
      </c>
      <c r="L8903" s="9" t="s">
        <v>311</v>
      </c>
      <c r="M8903" s="9" t="s">
        <v>2613</v>
      </c>
      <c r="N8903" s="9" t="s">
        <v>196</v>
      </c>
      <c r="O8903" s="9" t="s">
        <v>176</v>
      </c>
      <c r="P8903" s="9" t="s">
        <v>253</v>
      </c>
      <c r="Q8903" s="9" t="s">
        <v>219</v>
      </c>
      <c r="R8903" s="9">
        <v>0</v>
      </c>
      <c r="S8903" s="9">
        <v>17</v>
      </c>
      <c r="U8903" s="9" t="s">
        <v>266</v>
      </c>
      <c r="W8903" s="9">
        <v>2</v>
      </c>
      <c r="X8903" s="9">
        <f>INDEX(SLA_Policy!$D$2:$D$5,MATCH(F8903,SLA_Policy!$A$2:$A$5,0))</f>
        <v>120</v>
      </c>
      <c r="Y8903" s="9" t="str">
        <f>IF(E8903="Cancelled","Excluded",IF(D8903="",IF((SLA_Policy!$B$8-B8903)*24&gt;X8903,"Open - Breached","Open - On Track"),IF((D8903-B8903)*24&lt;=X8903,"Met","Breached")))</f>
        <v>Breached</v>
      </c>
    </row>
    <row r="8904" spans="1:25" x14ac:dyDescent="0.25">
      <c r="A8904" s="9" t="s">
        <v>13222</v>
      </c>
      <c r="B8904" s="23">
        <v>46176.393750000003</v>
      </c>
      <c r="C8904" s="23">
        <v>46176.398611111101</v>
      </c>
      <c r="D8904" s="23">
        <v>46176.411805555603</v>
      </c>
      <c r="E8904" s="9" t="s">
        <v>212</v>
      </c>
      <c r="F8904" s="9" t="s">
        <v>188</v>
      </c>
      <c r="G8904" s="9" t="s">
        <v>213</v>
      </c>
      <c r="H8904" s="9" t="s">
        <v>161</v>
      </c>
      <c r="I8904" s="9" t="s">
        <v>389</v>
      </c>
      <c r="J8904" s="9" t="s">
        <v>767</v>
      </c>
      <c r="K8904" s="9" t="s">
        <v>225</v>
      </c>
      <c r="L8904" s="9" t="s">
        <v>351</v>
      </c>
      <c r="M8904" s="9" t="s">
        <v>762</v>
      </c>
      <c r="N8904" s="9" t="s">
        <v>198</v>
      </c>
      <c r="O8904" s="9" t="s">
        <v>116</v>
      </c>
      <c r="P8904" s="9" t="s">
        <v>234</v>
      </c>
      <c r="Q8904" s="9" t="s">
        <v>219</v>
      </c>
      <c r="R8904" s="9">
        <v>0</v>
      </c>
      <c r="S8904" s="9">
        <v>8</v>
      </c>
      <c r="U8904" s="9" t="s">
        <v>290</v>
      </c>
      <c r="X8904" s="9">
        <f>INDEX(SLA_Policy!$D$2:$D$5,MATCH(F8904,SLA_Policy!$A$2:$A$5,0))</f>
        <v>72</v>
      </c>
      <c r="Y8904" s="9" t="str">
        <f>IF(E8904="Cancelled","Excluded",IF(D8904="",IF((SLA_Policy!$B$8-B8904)*24&gt;X8904,"Open - Breached","Open - On Track"),IF((D8904-B8904)*24&lt;=X8904,"Met","Breached")))</f>
        <v>Met</v>
      </c>
    </row>
    <row r="8905" spans="1:25" x14ac:dyDescent="0.25">
      <c r="A8905" s="9" t="s">
        <v>13223</v>
      </c>
      <c r="B8905" s="23">
        <v>46176.413888888899</v>
      </c>
      <c r="C8905" s="23">
        <v>46176.434722222199</v>
      </c>
      <c r="D8905" s="23">
        <v>46177.507638888899</v>
      </c>
      <c r="E8905" s="9" t="s">
        <v>212</v>
      </c>
      <c r="F8905" s="9" t="s">
        <v>188</v>
      </c>
      <c r="G8905" s="9" t="s">
        <v>236</v>
      </c>
      <c r="H8905" s="9" t="s">
        <v>167</v>
      </c>
      <c r="I8905" s="9" t="s">
        <v>255</v>
      </c>
      <c r="J8905" s="9" t="s">
        <v>13224</v>
      </c>
      <c r="K8905" s="9" t="s">
        <v>239</v>
      </c>
      <c r="L8905" s="9" t="s">
        <v>104</v>
      </c>
      <c r="M8905" s="9" t="s">
        <v>938</v>
      </c>
      <c r="N8905" s="9" t="s">
        <v>196</v>
      </c>
      <c r="O8905" s="9" t="s">
        <v>180</v>
      </c>
      <c r="P8905" s="9" t="s">
        <v>381</v>
      </c>
      <c r="Q8905" s="9" t="s">
        <v>219</v>
      </c>
      <c r="R8905" s="9">
        <v>0</v>
      </c>
      <c r="S8905" s="9">
        <v>19</v>
      </c>
      <c r="U8905" s="9" t="s">
        <v>242</v>
      </c>
      <c r="X8905" s="9">
        <f>INDEX(SLA_Policy!$D$2:$D$5,MATCH(F8905,SLA_Policy!$A$2:$A$5,0))</f>
        <v>72</v>
      </c>
      <c r="Y8905" s="9" t="str">
        <f>IF(E8905="Cancelled","Excluded",IF(D8905="",IF((SLA_Policy!$B$8-B8905)*24&gt;X8905,"Open - Breached","Open - On Track"),IF((D8905-B8905)*24&lt;=X8905,"Met","Breached")))</f>
        <v>Met</v>
      </c>
    </row>
    <row r="8906" spans="1:25" x14ac:dyDescent="0.25">
      <c r="A8906" s="9" t="s">
        <v>13225</v>
      </c>
      <c r="B8906" s="23">
        <v>46176.427083333299</v>
      </c>
      <c r="C8906" s="23">
        <v>46176.432638888902</v>
      </c>
      <c r="D8906" s="23">
        <v>46176.469444444498</v>
      </c>
      <c r="E8906" s="9" t="s">
        <v>212</v>
      </c>
      <c r="F8906" s="9" t="s">
        <v>186</v>
      </c>
      <c r="G8906" s="9" t="s">
        <v>213</v>
      </c>
      <c r="H8906" s="9" t="s">
        <v>162</v>
      </c>
      <c r="I8906" s="9" t="s">
        <v>244</v>
      </c>
      <c r="J8906" s="9" t="s">
        <v>905</v>
      </c>
      <c r="K8906" s="9" t="s">
        <v>276</v>
      </c>
      <c r="L8906" s="9" t="s">
        <v>12094</v>
      </c>
      <c r="M8906" s="9" t="s">
        <v>12095</v>
      </c>
      <c r="N8906" s="9" t="s">
        <v>196</v>
      </c>
      <c r="O8906" s="9" t="s">
        <v>182</v>
      </c>
      <c r="P8906" s="9" t="s">
        <v>13226</v>
      </c>
      <c r="Q8906" s="9" t="s">
        <v>273</v>
      </c>
      <c r="R8906" s="9">
        <v>0</v>
      </c>
      <c r="S8906" s="9">
        <v>49</v>
      </c>
      <c r="U8906" s="9" t="s">
        <v>376</v>
      </c>
      <c r="X8906" s="9">
        <f>INDEX(SLA_Policy!$D$2:$D$5,MATCH(F8906,SLA_Policy!$A$2:$A$5,0))</f>
        <v>4</v>
      </c>
      <c r="Y8906" s="9" t="str">
        <f>IF(E8906="Cancelled","Excluded",IF(D8906="",IF((SLA_Policy!$B$8-B8906)*24&gt;X8906,"Open - Breached","Open - On Track"),IF((D8906-B8906)*24&lt;=X8906,"Met","Breached")))</f>
        <v>Met</v>
      </c>
    </row>
    <row r="8907" spans="1:25" x14ac:dyDescent="0.25">
      <c r="A8907" s="9" t="s">
        <v>13227</v>
      </c>
      <c r="B8907" s="23">
        <v>46176.431250000001</v>
      </c>
      <c r="C8907" s="23">
        <v>46176.454166666699</v>
      </c>
      <c r="D8907" s="23">
        <v>46178.538194444503</v>
      </c>
      <c r="E8907" s="9" t="s">
        <v>212</v>
      </c>
      <c r="F8907" s="9" t="s">
        <v>189</v>
      </c>
      <c r="G8907" s="9" t="s">
        <v>236</v>
      </c>
      <c r="H8907" s="9" t="s">
        <v>167</v>
      </c>
      <c r="I8907" s="9" t="s">
        <v>255</v>
      </c>
      <c r="J8907" s="9" t="s">
        <v>8542</v>
      </c>
      <c r="K8907" s="9" t="s">
        <v>239</v>
      </c>
      <c r="L8907" s="9" t="s">
        <v>104</v>
      </c>
      <c r="M8907" s="9" t="s">
        <v>240</v>
      </c>
      <c r="N8907" s="9" t="s">
        <v>196</v>
      </c>
      <c r="O8907" s="9" t="s">
        <v>180</v>
      </c>
      <c r="P8907" s="9" t="s">
        <v>318</v>
      </c>
      <c r="Q8907" s="9" t="s">
        <v>219</v>
      </c>
      <c r="R8907" s="9">
        <v>0</v>
      </c>
      <c r="S8907" s="9">
        <v>25</v>
      </c>
      <c r="U8907" s="9" t="s">
        <v>242</v>
      </c>
      <c r="X8907" s="9">
        <f>INDEX(SLA_Policy!$D$2:$D$5,MATCH(F8907,SLA_Policy!$A$2:$A$5,0))</f>
        <v>120</v>
      </c>
      <c r="Y8907" s="9" t="str">
        <f>IF(E8907="Cancelled","Excluded",IF(D8907="",IF((SLA_Policy!$B$8-B8907)*24&gt;X8907,"Open - Breached","Open - On Track"),IF((D8907-B8907)*24&lt;=X8907,"Met","Breached")))</f>
        <v>Met</v>
      </c>
    </row>
    <row r="8908" spans="1:25" x14ac:dyDescent="0.25">
      <c r="A8908" s="9" t="s">
        <v>13228</v>
      </c>
      <c r="B8908" s="23">
        <v>46176.434027777803</v>
      </c>
      <c r="C8908" s="23">
        <v>46176.537499999999</v>
      </c>
      <c r="D8908" s="23">
        <v>46177.354166666701</v>
      </c>
      <c r="E8908" s="9" t="s">
        <v>212</v>
      </c>
      <c r="F8908" s="9" t="s">
        <v>189</v>
      </c>
      <c r="G8908" s="9" t="s">
        <v>236</v>
      </c>
      <c r="H8908" s="9" t="s">
        <v>163</v>
      </c>
      <c r="I8908" s="9" t="s">
        <v>327</v>
      </c>
      <c r="J8908" s="9" t="s">
        <v>1043</v>
      </c>
      <c r="K8908" s="9" t="s">
        <v>303</v>
      </c>
      <c r="L8908" s="9" t="s">
        <v>104</v>
      </c>
      <c r="M8908" s="9" t="s">
        <v>7871</v>
      </c>
      <c r="N8908" s="9" t="s">
        <v>197</v>
      </c>
      <c r="O8908" s="9" t="s">
        <v>176</v>
      </c>
      <c r="P8908" s="9" t="s">
        <v>330</v>
      </c>
      <c r="Q8908" s="9" t="s">
        <v>273</v>
      </c>
      <c r="R8908" s="9">
        <v>0</v>
      </c>
      <c r="S8908" s="9">
        <v>20</v>
      </c>
      <c r="U8908" s="9" t="s">
        <v>242</v>
      </c>
      <c r="X8908" s="9">
        <f>INDEX(SLA_Policy!$D$2:$D$5,MATCH(F8908,SLA_Policy!$A$2:$A$5,0))</f>
        <v>120</v>
      </c>
      <c r="Y8908" s="9" t="str">
        <f>IF(E8908="Cancelled","Excluded",IF(D8908="",IF((SLA_Policy!$B$8-B8908)*24&gt;X8908,"Open - Breached","Open - On Track"),IF((D8908-B8908)*24&lt;=X8908,"Met","Breached")))</f>
        <v>Met</v>
      </c>
    </row>
    <row r="8909" spans="1:25" x14ac:dyDescent="0.25">
      <c r="A8909" s="9" t="s">
        <v>13229</v>
      </c>
      <c r="B8909" s="23">
        <v>46176.4375</v>
      </c>
      <c r="C8909" s="23">
        <v>46176.613194444399</v>
      </c>
      <c r="D8909" s="23">
        <v>46178.35</v>
      </c>
      <c r="E8909" s="9" t="s">
        <v>212</v>
      </c>
      <c r="F8909" s="9" t="s">
        <v>189</v>
      </c>
      <c r="G8909" s="9" t="s">
        <v>236</v>
      </c>
      <c r="H8909" s="9" t="s">
        <v>163</v>
      </c>
      <c r="I8909" s="9" t="s">
        <v>327</v>
      </c>
      <c r="J8909" s="9" t="s">
        <v>11388</v>
      </c>
      <c r="K8909" s="9" t="s">
        <v>276</v>
      </c>
      <c r="L8909" s="9" t="s">
        <v>293</v>
      </c>
      <c r="M8909" s="9" t="s">
        <v>4662</v>
      </c>
      <c r="N8909" s="9" t="s">
        <v>196</v>
      </c>
      <c r="O8909" s="9" t="s">
        <v>176</v>
      </c>
      <c r="P8909" s="9" t="s">
        <v>1159</v>
      </c>
      <c r="Q8909" s="9" t="s">
        <v>219</v>
      </c>
      <c r="R8909" s="9">
        <v>1</v>
      </c>
      <c r="S8909" s="9">
        <v>17</v>
      </c>
      <c r="U8909" s="9" t="s">
        <v>242</v>
      </c>
      <c r="X8909" s="9">
        <f>INDEX(SLA_Policy!$D$2:$D$5,MATCH(F8909,SLA_Policy!$A$2:$A$5,0))</f>
        <v>120</v>
      </c>
      <c r="Y8909" s="9" t="str">
        <f>IF(E8909="Cancelled","Excluded",IF(D8909="",IF((SLA_Policy!$B$8-B8909)*24&gt;X8909,"Open - Breached","Open - On Track"),IF((D8909-B8909)*24&lt;=X8909,"Met","Breached")))</f>
        <v>Met</v>
      </c>
    </row>
    <row r="8910" spans="1:25" x14ac:dyDescent="0.25">
      <c r="A8910" s="9" t="s">
        <v>13230</v>
      </c>
      <c r="B8910" s="23">
        <v>46176.440277777801</v>
      </c>
      <c r="C8910" s="23">
        <v>46176.458333333299</v>
      </c>
      <c r="D8910" s="23">
        <v>46177.614583333299</v>
      </c>
      <c r="E8910" s="9" t="s">
        <v>212</v>
      </c>
      <c r="F8910" s="9" t="s">
        <v>188</v>
      </c>
      <c r="G8910" s="9" t="s">
        <v>213</v>
      </c>
      <c r="H8910" s="9" t="s">
        <v>163</v>
      </c>
      <c r="I8910" s="9" t="s">
        <v>223</v>
      </c>
      <c r="J8910" s="9" t="s">
        <v>324</v>
      </c>
      <c r="K8910" s="9" t="s">
        <v>215</v>
      </c>
      <c r="L8910" s="9" t="s">
        <v>104</v>
      </c>
      <c r="M8910" s="9" t="s">
        <v>747</v>
      </c>
      <c r="N8910" s="9" t="s">
        <v>196</v>
      </c>
      <c r="O8910" s="9" t="s">
        <v>176</v>
      </c>
      <c r="P8910" s="9" t="s">
        <v>503</v>
      </c>
      <c r="Q8910" s="9" t="s">
        <v>219</v>
      </c>
      <c r="R8910" s="9">
        <v>0</v>
      </c>
      <c r="S8910" s="9">
        <v>77</v>
      </c>
      <c r="T8910" s="9" t="s">
        <v>220</v>
      </c>
      <c r="U8910" s="9" t="s">
        <v>230</v>
      </c>
      <c r="X8910" s="9">
        <f>INDEX(SLA_Policy!$D$2:$D$5,MATCH(F8910,SLA_Policy!$A$2:$A$5,0))</f>
        <v>72</v>
      </c>
      <c r="Y8910" s="9" t="str">
        <f>IF(E8910="Cancelled","Excluded",IF(D8910="",IF((SLA_Policy!$B$8-B8910)*24&gt;X8910,"Open - Breached","Open - On Track"),IF((D8910-B8910)*24&lt;=X8910,"Met","Breached")))</f>
        <v>Met</v>
      </c>
    </row>
    <row r="8911" spans="1:25" x14ac:dyDescent="0.25">
      <c r="A8911" s="9" t="s">
        <v>13231</v>
      </c>
      <c r="B8911" s="23">
        <v>46176.452083333301</v>
      </c>
      <c r="C8911" s="23">
        <v>46176.461111111101</v>
      </c>
      <c r="D8911" s="23">
        <v>46178.408333333296</v>
      </c>
      <c r="E8911" s="9" t="s">
        <v>212</v>
      </c>
      <c r="F8911" s="9" t="s">
        <v>189</v>
      </c>
      <c r="G8911" s="9" t="s">
        <v>213</v>
      </c>
      <c r="H8911" s="9" t="s">
        <v>88</v>
      </c>
      <c r="I8911" s="9" t="s">
        <v>92</v>
      </c>
      <c r="J8911" s="9" t="s">
        <v>1900</v>
      </c>
      <c r="K8911" s="9" t="s">
        <v>225</v>
      </c>
      <c r="L8911" s="9" t="s">
        <v>104</v>
      </c>
      <c r="M8911" s="9" t="s">
        <v>4482</v>
      </c>
      <c r="N8911" s="9" t="s">
        <v>198</v>
      </c>
      <c r="O8911" s="9" t="s">
        <v>116</v>
      </c>
      <c r="P8911" s="9" t="s">
        <v>342</v>
      </c>
      <c r="Q8911" s="9" t="s">
        <v>219</v>
      </c>
      <c r="R8911" s="9">
        <v>0</v>
      </c>
      <c r="S8911" s="9">
        <v>25</v>
      </c>
      <c r="T8911" s="9" t="s">
        <v>220</v>
      </c>
      <c r="U8911" s="9" t="s">
        <v>266</v>
      </c>
      <c r="X8911" s="9">
        <f>INDEX(SLA_Policy!$D$2:$D$5,MATCH(F8911,SLA_Policy!$A$2:$A$5,0))</f>
        <v>120</v>
      </c>
      <c r="Y8911" s="9" t="str">
        <f>IF(E8911="Cancelled","Excluded",IF(D8911="",IF((SLA_Policy!$B$8-B8911)*24&gt;X8911,"Open - Breached","Open - On Track"),IF((D8911-B8911)*24&lt;=X8911,"Met","Breached")))</f>
        <v>Met</v>
      </c>
    </row>
    <row r="8912" spans="1:25" x14ac:dyDescent="0.25">
      <c r="A8912" s="9" t="s">
        <v>13232</v>
      </c>
      <c r="B8912" s="23">
        <v>46176.456250000003</v>
      </c>
      <c r="C8912" s="23">
        <v>46176.466666666704</v>
      </c>
      <c r="D8912" s="23">
        <v>46177.413888888899</v>
      </c>
      <c r="E8912" s="9" t="s">
        <v>212</v>
      </c>
      <c r="F8912" s="9" t="s">
        <v>189</v>
      </c>
      <c r="G8912" s="9" t="s">
        <v>213</v>
      </c>
      <c r="H8912" s="9" t="s">
        <v>162</v>
      </c>
      <c r="I8912" s="9" t="s">
        <v>393</v>
      </c>
      <c r="J8912" s="9" t="s">
        <v>1718</v>
      </c>
      <c r="K8912" s="9" t="s">
        <v>246</v>
      </c>
      <c r="L8912" s="9" t="s">
        <v>216</v>
      </c>
      <c r="M8912" s="9" t="s">
        <v>1301</v>
      </c>
      <c r="N8912" s="9" t="s">
        <v>199</v>
      </c>
      <c r="O8912" s="9" t="s">
        <v>116</v>
      </c>
      <c r="P8912" s="9" t="s">
        <v>295</v>
      </c>
      <c r="Q8912" s="9" t="s">
        <v>219</v>
      </c>
      <c r="R8912" s="9">
        <v>0</v>
      </c>
      <c r="S8912" s="9">
        <v>27</v>
      </c>
      <c r="U8912" s="9" t="s">
        <v>248</v>
      </c>
      <c r="W8912" s="9">
        <v>5</v>
      </c>
      <c r="X8912" s="9">
        <f>INDEX(SLA_Policy!$D$2:$D$5,MATCH(F8912,SLA_Policy!$A$2:$A$5,0))</f>
        <v>120</v>
      </c>
      <c r="Y8912" s="9" t="str">
        <f>IF(E8912="Cancelled","Excluded",IF(D8912="",IF((SLA_Policy!$B$8-B8912)*24&gt;X8912,"Open - Breached","Open - On Track"),IF((D8912-B8912)*24&lt;=X8912,"Met","Breached")))</f>
        <v>Met</v>
      </c>
    </row>
    <row r="8913" spans="1:25" x14ac:dyDescent="0.25">
      <c r="A8913" s="9" t="s">
        <v>13233</v>
      </c>
      <c r="B8913" s="23">
        <v>46176.461111111101</v>
      </c>
      <c r="C8913" s="23">
        <v>46176.463888888902</v>
      </c>
      <c r="D8913" s="23">
        <v>46176.577083333301</v>
      </c>
      <c r="E8913" s="9" t="s">
        <v>212</v>
      </c>
      <c r="F8913" s="9" t="s">
        <v>188</v>
      </c>
      <c r="G8913" s="9" t="s">
        <v>213</v>
      </c>
      <c r="H8913" s="9" t="s">
        <v>161</v>
      </c>
      <c r="I8913" s="9" t="s">
        <v>389</v>
      </c>
      <c r="J8913" s="9" t="s">
        <v>2193</v>
      </c>
      <c r="K8913" s="9" t="s">
        <v>246</v>
      </c>
      <c r="L8913" s="9" t="s">
        <v>311</v>
      </c>
      <c r="M8913" s="9" t="s">
        <v>2617</v>
      </c>
      <c r="N8913" s="9" t="s">
        <v>198</v>
      </c>
      <c r="O8913" s="9" t="s">
        <v>116</v>
      </c>
      <c r="P8913" s="9" t="s">
        <v>258</v>
      </c>
      <c r="Q8913" s="9" t="s">
        <v>219</v>
      </c>
      <c r="R8913" s="9">
        <v>0</v>
      </c>
      <c r="S8913" s="9">
        <v>8</v>
      </c>
      <c r="U8913" s="9" t="s">
        <v>266</v>
      </c>
      <c r="W8913" s="9">
        <v>4</v>
      </c>
      <c r="X8913" s="9">
        <f>INDEX(SLA_Policy!$D$2:$D$5,MATCH(F8913,SLA_Policy!$A$2:$A$5,0))</f>
        <v>72</v>
      </c>
      <c r="Y8913" s="9" t="str">
        <f>IF(E8913="Cancelled","Excluded",IF(D8913="",IF((SLA_Policy!$B$8-B8913)*24&gt;X8913,"Open - Breached","Open - On Track"),IF((D8913-B8913)*24&lt;=X8913,"Met","Breached")))</f>
        <v>Met</v>
      </c>
    </row>
    <row r="8914" spans="1:25" x14ac:dyDescent="0.25">
      <c r="A8914" s="9" t="s">
        <v>13234</v>
      </c>
      <c r="B8914" s="23">
        <v>46176.466666666704</v>
      </c>
      <c r="C8914" s="23">
        <v>46176.563194444498</v>
      </c>
      <c r="D8914" s="23">
        <v>46178.35</v>
      </c>
      <c r="E8914" s="9" t="s">
        <v>212</v>
      </c>
      <c r="F8914" s="9" t="s">
        <v>188</v>
      </c>
      <c r="G8914" s="9" t="s">
        <v>236</v>
      </c>
      <c r="H8914" s="9" t="s">
        <v>167</v>
      </c>
      <c r="I8914" s="9" t="s">
        <v>255</v>
      </c>
      <c r="J8914" s="9" t="s">
        <v>10673</v>
      </c>
      <c r="K8914" s="9" t="s">
        <v>246</v>
      </c>
      <c r="L8914" s="9" t="s">
        <v>216</v>
      </c>
      <c r="M8914" s="9" t="s">
        <v>2928</v>
      </c>
      <c r="N8914" s="9" t="s">
        <v>197</v>
      </c>
      <c r="O8914" s="9" t="s">
        <v>116</v>
      </c>
      <c r="P8914" s="9" t="s">
        <v>234</v>
      </c>
      <c r="Q8914" s="9" t="s">
        <v>219</v>
      </c>
      <c r="R8914" s="9">
        <v>0</v>
      </c>
      <c r="S8914" s="9">
        <v>8</v>
      </c>
      <c r="U8914" s="9" t="s">
        <v>242</v>
      </c>
      <c r="W8914" s="9">
        <v>4</v>
      </c>
      <c r="X8914" s="9">
        <f>INDEX(SLA_Policy!$D$2:$D$5,MATCH(F8914,SLA_Policy!$A$2:$A$5,0))</f>
        <v>72</v>
      </c>
      <c r="Y8914" s="9" t="str">
        <f>IF(E8914="Cancelled","Excluded",IF(D8914="",IF((SLA_Policy!$B$8-B8914)*24&gt;X8914,"Open - Breached","Open - On Track"),IF((D8914-B8914)*24&lt;=X8914,"Met","Breached")))</f>
        <v>Met</v>
      </c>
    </row>
    <row r="8915" spans="1:25" x14ac:dyDescent="0.25">
      <c r="A8915" s="9" t="s">
        <v>13235</v>
      </c>
      <c r="B8915" s="23">
        <v>46176.475694444503</v>
      </c>
      <c r="C8915" s="23">
        <v>46176.486111111102</v>
      </c>
      <c r="D8915" s="23">
        <v>46176.7319444444</v>
      </c>
      <c r="E8915" s="9" t="s">
        <v>212</v>
      </c>
      <c r="F8915" s="9" t="s">
        <v>188</v>
      </c>
      <c r="G8915" s="9" t="s">
        <v>213</v>
      </c>
      <c r="H8915" s="9" t="s">
        <v>166</v>
      </c>
      <c r="I8915" s="9" t="s">
        <v>378</v>
      </c>
      <c r="J8915" s="9" t="s">
        <v>3174</v>
      </c>
      <c r="K8915" s="9" t="s">
        <v>225</v>
      </c>
      <c r="L8915" s="9" t="s">
        <v>216</v>
      </c>
      <c r="M8915" s="9" t="s">
        <v>1246</v>
      </c>
      <c r="N8915" s="9" t="s">
        <v>197</v>
      </c>
      <c r="O8915" s="9" t="s">
        <v>181</v>
      </c>
      <c r="P8915" s="9" t="s">
        <v>668</v>
      </c>
      <c r="Q8915" s="9" t="s">
        <v>219</v>
      </c>
      <c r="R8915" s="9">
        <v>0</v>
      </c>
      <c r="S8915" s="9">
        <v>90</v>
      </c>
      <c r="T8915" s="9" t="s">
        <v>229</v>
      </c>
      <c r="U8915" s="9" t="s">
        <v>290</v>
      </c>
      <c r="X8915" s="9">
        <f>INDEX(SLA_Policy!$D$2:$D$5,MATCH(F8915,SLA_Policy!$A$2:$A$5,0))</f>
        <v>72</v>
      </c>
      <c r="Y8915" s="9" t="str">
        <f>IF(E8915="Cancelled","Excluded",IF(D8915="",IF((SLA_Policy!$B$8-B8915)*24&gt;X8915,"Open - Breached","Open - On Track"),IF((D8915-B8915)*24&lt;=X8915,"Met","Breached")))</f>
        <v>Met</v>
      </c>
    </row>
    <row r="8916" spans="1:25" x14ac:dyDescent="0.25">
      <c r="A8916" s="9" t="s">
        <v>13236</v>
      </c>
      <c r="B8916" s="23">
        <v>46176.4868055556</v>
      </c>
      <c r="C8916" s="23">
        <v>46176.488194444399</v>
      </c>
      <c r="D8916" s="23">
        <v>46176.551388888904</v>
      </c>
      <c r="E8916" s="9" t="s">
        <v>212</v>
      </c>
      <c r="F8916" s="9" t="s">
        <v>187</v>
      </c>
      <c r="G8916" s="9" t="s">
        <v>213</v>
      </c>
      <c r="H8916" s="9" t="s">
        <v>166</v>
      </c>
      <c r="I8916" s="9" t="s">
        <v>1238</v>
      </c>
      <c r="J8916" s="9" t="s">
        <v>4447</v>
      </c>
      <c r="K8916" s="9" t="s">
        <v>239</v>
      </c>
      <c r="L8916" s="9" t="s">
        <v>307</v>
      </c>
      <c r="M8916" s="9" t="s">
        <v>2497</v>
      </c>
      <c r="N8916" s="9" t="s">
        <v>198</v>
      </c>
      <c r="O8916" s="9" t="s">
        <v>181</v>
      </c>
      <c r="P8916" s="9" t="s">
        <v>445</v>
      </c>
      <c r="Q8916" s="9" t="s">
        <v>273</v>
      </c>
      <c r="R8916" s="9">
        <v>0</v>
      </c>
      <c r="S8916" s="9">
        <v>89</v>
      </c>
      <c r="T8916" s="9" t="s">
        <v>229</v>
      </c>
      <c r="U8916" s="9" t="s">
        <v>290</v>
      </c>
      <c r="X8916" s="9">
        <f>INDEX(SLA_Policy!$D$2:$D$5,MATCH(F8916,SLA_Policy!$A$2:$A$5,0))</f>
        <v>8</v>
      </c>
      <c r="Y8916" s="9" t="str">
        <f>IF(E8916="Cancelled","Excluded",IF(D8916="",IF((SLA_Policy!$B$8-B8916)*24&gt;X8916,"Open - Breached","Open - On Track"),IF((D8916-B8916)*24&lt;=X8916,"Met","Breached")))</f>
        <v>Met</v>
      </c>
    </row>
    <row r="8917" spans="1:25" x14ac:dyDescent="0.25">
      <c r="A8917" s="9" t="s">
        <v>13237</v>
      </c>
      <c r="B8917" s="23">
        <v>46176.488194444399</v>
      </c>
      <c r="C8917" s="23">
        <v>46176.517361111102</v>
      </c>
      <c r="D8917" s="23">
        <v>46177.327777777798</v>
      </c>
      <c r="E8917" s="9" t="s">
        <v>212</v>
      </c>
      <c r="F8917" s="9" t="s">
        <v>189</v>
      </c>
      <c r="G8917" s="9" t="s">
        <v>213</v>
      </c>
      <c r="H8917" s="9" t="s">
        <v>162</v>
      </c>
      <c r="I8917" s="9" t="s">
        <v>345</v>
      </c>
      <c r="J8917" s="9" t="s">
        <v>1136</v>
      </c>
      <c r="K8917" s="9" t="s">
        <v>246</v>
      </c>
      <c r="L8917" s="9" t="s">
        <v>104</v>
      </c>
      <c r="M8917" s="9" t="s">
        <v>814</v>
      </c>
      <c r="N8917" s="9" t="s">
        <v>197</v>
      </c>
      <c r="O8917" s="9" t="s">
        <v>116</v>
      </c>
      <c r="P8917" s="9" t="s">
        <v>295</v>
      </c>
      <c r="Q8917" s="9" t="s">
        <v>219</v>
      </c>
      <c r="R8917" s="9">
        <v>0</v>
      </c>
      <c r="S8917" s="9">
        <v>11</v>
      </c>
      <c r="U8917" s="9" t="s">
        <v>266</v>
      </c>
      <c r="X8917" s="9">
        <f>INDEX(SLA_Policy!$D$2:$D$5,MATCH(F8917,SLA_Policy!$A$2:$A$5,0))</f>
        <v>120</v>
      </c>
      <c r="Y8917" s="9" t="str">
        <f>IF(E8917="Cancelled","Excluded",IF(D8917="",IF((SLA_Policy!$B$8-B8917)*24&gt;X8917,"Open - Breached","Open - On Track"),IF((D8917-B8917)*24&lt;=X8917,"Met","Breached")))</f>
        <v>Met</v>
      </c>
    </row>
    <row r="8918" spans="1:25" x14ac:dyDescent="0.25">
      <c r="A8918" s="9" t="s">
        <v>13238</v>
      </c>
      <c r="B8918" s="23">
        <v>46176.494444444397</v>
      </c>
      <c r="C8918" s="23">
        <v>46176.497222222199</v>
      </c>
      <c r="D8918" s="23">
        <v>46176.5756944444</v>
      </c>
      <c r="E8918" s="9" t="s">
        <v>212</v>
      </c>
      <c r="F8918" s="9" t="s">
        <v>188</v>
      </c>
      <c r="G8918" s="9" t="s">
        <v>213</v>
      </c>
      <c r="H8918" s="9" t="s">
        <v>161</v>
      </c>
      <c r="I8918" s="9" t="s">
        <v>389</v>
      </c>
      <c r="J8918" s="9" t="s">
        <v>2443</v>
      </c>
      <c r="K8918" s="9" t="s">
        <v>215</v>
      </c>
      <c r="L8918" s="9" t="s">
        <v>311</v>
      </c>
      <c r="M8918" s="9" t="s">
        <v>6953</v>
      </c>
      <c r="N8918" s="9" t="s">
        <v>198</v>
      </c>
      <c r="O8918" s="9" t="s">
        <v>116</v>
      </c>
      <c r="P8918" s="9" t="s">
        <v>218</v>
      </c>
      <c r="Q8918" s="9" t="s">
        <v>219</v>
      </c>
      <c r="R8918" s="9">
        <v>1</v>
      </c>
      <c r="S8918" s="9">
        <v>6</v>
      </c>
      <c r="U8918" s="9" t="s">
        <v>221</v>
      </c>
      <c r="W8918" s="9">
        <v>3</v>
      </c>
      <c r="X8918" s="9">
        <f>INDEX(SLA_Policy!$D$2:$D$5,MATCH(F8918,SLA_Policy!$A$2:$A$5,0))</f>
        <v>72</v>
      </c>
      <c r="Y8918" s="9" t="str">
        <f>IF(E8918="Cancelled","Excluded",IF(D8918="",IF((SLA_Policy!$B$8-B8918)*24&gt;X8918,"Open - Breached","Open - On Track"),IF((D8918-B8918)*24&lt;=X8918,"Met","Breached")))</f>
        <v>Met</v>
      </c>
    </row>
    <row r="8919" spans="1:25" x14ac:dyDescent="0.25">
      <c r="A8919" s="9" t="s">
        <v>13239</v>
      </c>
      <c r="B8919" s="23">
        <v>46176.495138888902</v>
      </c>
      <c r="C8919" s="23">
        <v>46176.520833333299</v>
      </c>
      <c r="D8919" s="23">
        <v>46177.3125</v>
      </c>
      <c r="E8919" s="9" t="s">
        <v>212</v>
      </c>
      <c r="F8919" s="9" t="s">
        <v>189</v>
      </c>
      <c r="G8919" s="9" t="s">
        <v>213</v>
      </c>
      <c r="H8919" s="9" t="s">
        <v>161</v>
      </c>
      <c r="I8919" s="9" t="s">
        <v>297</v>
      </c>
      <c r="J8919" s="9" t="s">
        <v>6639</v>
      </c>
      <c r="K8919" s="9" t="s">
        <v>246</v>
      </c>
      <c r="L8919" s="9" t="s">
        <v>311</v>
      </c>
      <c r="M8919" s="9" t="s">
        <v>726</v>
      </c>
      <c r="N8919" s="9" t="s">
        <v>199</v>
      </c>
      <c r="O8919" s="9" t="s">
        <v>116</v>
      </c>
      <c r="P8919" s="9" t="s">
        <v>234</v>
      </c>
      <c r="Q8919" s="9" t="s">
        <v>219</v>
      </c>
      <c r="R8919" s="9">
        <v>0</v>
      </c>
      <c r="S8919" s="9">
        <v>18</v>
      </c>
      <c r="U8919" s="9" t="s">
        <v>221</v>
      </c>
      <c r="X8919" s="9">
        <f>INDEX(SLA_Policy!$D$2:$D$5,MATCH(F8919,SLA_Policy!$A$2:$A$5,0))</f>
        <v>120</v>
      </c>
      <c r="Y8919" s="9" t="str">
        <f>IF(E8919="Cancelled","Excluded",IF(D8919="",IF((SLA_Policy!$B$8-B8919)*24&gt;X8919,"Open - Breached","Open - On Track"),IF((D8919-B8919)*24&lt;=X8919,"Met","Breached")))</f>
        <v>Met</v>
      </c>
    </row>
    <row r="8920" spans="1:25" x14ac:dyDescent="0.25">
      <c r="A8920" s="9" t="s">
        <v>13240</v>
      </c>
      <c r="B8920" s="23">
        <v>46176.511805555601</v>
      </c>
      <c r="C8920" s="23">
        <v>46176.590277777803</v>
      </c>
      <c r="D8920" s="23">
        <v>46176.690277777801</v>
      </c>
      <c r="E8920" s="9" t="s">
        <v>212</v>
      </c>
      <c r="F8920" s="9" t="s">
        <v>189</v>
      </c>
      <c r="G8920" s="9" t="s">
        <v>213</v>
      </c>
      <c r="H8920" s="9" t="s">
        <v>162</v>
      </c>
      <c r="I8920" s="9" t="s">
        <v>345</v>
      </c>
      <c r="J8920" s="9" t="s">
        <v>5046</v>
      </c>
      <c r="K8920" s="9" t="s">
        <v>239</v>
      </c>
      <c r="L8920" s="9" t="s">
        <v>351</v>
      </c>
      <c r="M8920" s="9" t="s">
        <v>1123</v>
      </c>
      <c r="N8920" s="9" t="s">
        <v>196</v>
      </c>
      <c r="O8920" s="9" t="s">
        <v>116</v>
      </c>
      <c r="P8920" s="9" t="s">
        <v>551</v>
      </c>
      <c r="Q8920" s="9" t="s">
        <v>219</v>
      </c>
      <c r="R8920" s="9">
        <v>0</v>
      </c>
      <c r="S8920" s="9">
        <v>14</v>
      </c>
      <c r="U8920" s="9" t="s">
        <v>376</v>
      </c>
      <c r="X8920" s="9">
        <f>INDEX(SLA_Policy!$D$2:$D$5,MATCH(F8920,SLA_Policy!$A$2:$A$5,0))</f>
        <v>120</v>
      </c>
      <c r="Y8920" s="9" t="str">
        <f>IF(E8920="Cancelled","Excluded",IF(D8920="",IF((SLA_Policy!$B$8-B8920)*24&gt;X8920,"Open - Breached","Open - On Track"),IF((D8920-B8920)*24&lt;=X8920,"Met","Breached")))</f>
        <v>Met</v>
      </c>
    </row>
    <row r="8921" spans="1:25" x14ac:dyDescent="0.25">
      <c r="A8921" s="9" t="s">
        <v>13241</v>
      </c>
      <c r="B8921" s="23">
        <v>46176.533333333296</v>
      </c>
      <c r="C8921" s="23">
        <v>46176.536111111098</v>
      </c>
      <c r="D8921" s="23">
        <v>46176.5715277778</v>
      </c>
      <c r="E8921" s="9" t="s">
        <v>212</v>
      </c>
      <c r="F8921" s="9" t="s">
        <v>188</v>
      </c>
      <c r="G8921" s="9" t="s">
        <v>213</v>
      </c>
      <c r="H8921" s="9" t="s">
        <v>161</v>
      </c>
      <c r="I8921" s="9" t="s">
        <v>389</v>
      </c>
      <c r="J8921" s="9" t="s">
        <v>1243</v>
      </c>
      <c r="K8921" s="9" t="s">
        <v>262</v>
      </c>
      <c r="L8921" s="9" t="s">
        <v>104</v>
      </c>
      <c r="M8921" s="9" t="s">
        <v>2233</v>
      </c>
      <c r="N8921" s="9" t="s">
        <v>199</v>
      </c>
      <c r="O8921" s="9" t="s">
        <v>116</v>
      </c>
      <c r="P8921" s="9" t="s">
        <v>551</v>
      </c>
      <c r="Q8921" s="9" t="s">
        <v>219</v>
      </c>
      <c r="R8921" s="9">
        <v>0</v>
      </c>
      <c r="S8921" s="9">
        <v>4</v>
      </c>
      <c r="U8921" s="9" t="s">
        <v>221</v>
      </c>
      <c r="X8921" s="9">
        <f>INDEX(SLA_Policy!$D$2:$D$5,MATCH(F8921,SLA_Policy!$A$2:$A$5,0))</f>
        <v>72</v>
      </c>
      <c r="Y8921" s="9" t="str">
        <f>IF(E8921="Cancelled","Excluded",IF(D8921="",IF((SLA_Policy!$B$8-B8921)*24&gt;X8921,"Open - Breached","Open - On Track"),IF((D8921-B8921)*24&lt;=X8921,"Met","Breached")))</f>
        <v>Met</v>
      </c>
    </row>
    <row r="8922" spans="1:25" x14ac:dyDescent="0.25">
      <c r="A8922" s="9" t="s">
        <v>13242</v>
      </c>
      <c r="B8922" s="23">
        <v>46176.5756944444</v>
      </c>
      <c r="C8922" s="23">
        <v>46176.578472222202</v>
      </c>
      <c r="D8922" s="23">
        <v>46177.364583333299</v>
      </c>
      <c r="E8922" s="9" t="s">
        <v>212</v>
      </c>
      <c r="F8922" s="9" t="s">
        <v>189</v>
      </c>
      <c r="G8922" s="9" t="s">
        <v>213</v>
      </c>
      <c r="H8922" s="9" t="s">
        <v>162</v>
      </c>
      <c r="I8922" s="9" t="s">
        <v>345</v>
      </c>
      <c r="J8922" s="9" t="s">
        <v>3689</v>
      </c>
      <c r="K8922" s="9" t="s">
        <v>215</v>
      </c>
      <c r="L8922" s="9" t="s">
        <v>307</v>
      </c>
      <c r="M8922" s="9" t="s">
        <v>1195</v>
      </c>
      <c r="N8922" s="9" t="s">
        <v>198</v>
      </c>
      <c r="O8922" s="9" t="s">
        <v>179</v>
      </c>
      <c r="P8922" s="9" t="s">
        <v>313</v>
      </c>
      <c r="Q8922" s="9" t="s">
        <v>273</v>
      </c>
      <c r="R8922" s="9">
        <v>0</v>
      </c>
      <c r="S8922" s="9">
        <v>9</v>
      </c>
      <c r="U8922" s="9" t="s">
        <v>266</v>
      </c>
      <c r="W8922" s="9">
        <v>5</v>
      </c>
      <c r="X8922" s="9">
        <f>INDEX(SLA_Policy!$D$2:$D$5,MATCH(F8922,SLA_Policy!$A$2:$A$5,0))</f>
        <v>120</v>
      </c>
      <c r="Y8922" s="9" t="str">
        <f>IF(E8922="Cancelled","Excluded",IF(D8922="",IF((SLA_Policy!$B$8-B8922)*24&gt;X8922,"Open - Breached","Open - On Track"),IF((D8922-B8922)*24&lt;=X8922,"Met","Breached")))</f>
        <v>Met</v>
      </c>
    </row>
    <row r="8923" spans="1:25" x14ac:dyDescent="0.25">
      <c r="A8923" s="9" t="s">
        <v>13243</v>
      </c>
      <c r="B8923" s="23">
        <v>46176.577777777798</v>
      </c>
      <c r="C8923" s="23">
        <v>46176.595138888901</v>
      </c>
      <c r="D8923" s="23">
        <v>46177.467361111099</v>
      </c>
      <c r="E8923" s="9" t="s">
        <v>212</v>
      </c>
      <c r="F8923" s="9" t="s">
        <v>189</v>
      </c>
      <c r="G8923" s="9" t="s">
        <v>213</v>
      </c>
      <c r="H8923" s="9" t="s">
        <v>88</v>
      </c>
      <c r="I8923" s="9" t="s">
        <v>92</v>
      </c>
      <c r="J8923" s="9" t="s">
        <v>214</v>
      </c>
      <c r="K8923" s="9" t="s">
        <v>215</v>
      </c>
      <c r="L8923" s="9" t="s">
        <v>216</v>
      </c>
      <c r="M8923" s="9" t="s">
        <v>8240</v>
      </c>
      <c r="N8923" s="9" t="s">
        <v>198</v>
      </c>
      <c r="O8923" s="9" t="s">
        <v>116</v>
      </c>
      <c r="P8923" s="9" t="s">
        <v>295</v>
      </c>
      <c r="Q8923" s="9" t="s">
        <v>219</v>
      </c>
      <c r="R8923" s="9">
        <v>1</v>
      </c>
      <c r="S8923" s="9">
        <v>26</v>
      </c>
      <c r="T8923" s="9" t="s">
        <v>220</v>
      </c>
      <c r="U8923" s="9" t="s">
        <v>266</v>
      </c>
      <c r="X8923" s="9">
        <f>INDEX(SLA_Policy!$D$2:$D$5,MATCH(F8923,SLA_Policy!$A$2:$A$5,0))</f>
        <v>120</v>
      </c>
      <c r="Y8923" s="9" t="str">
        <f>IF(E8923="Cancelled","Excluded",IF(D8923="",IF((SLA_Policy!$B$8-B8923)*24&gt;X8923,"Open - Breached","Open - On Track"),IF((D8923-B8923)*24&lt;=X8923,"Met","Breached")))</f>
        <v>Met</v>
      </c>
    </row>
    <row r="8924" spans="1:25" x14ac:dyDescent="0.25">
      <c r="A8924" s="9" t="s">
        <v>13244</v>
      </c>
      <c r="B8924" s="23">
        <v>46176.586805555598</v>
      </c>
      <c r="C8924" s="23">
        <v>46176.609027777798</v>
      </c>
      <c r="D8924" s="23">
        <v>46177.342361111099</v>
      </c>
      <c r="E8924" s="9" t="s">
        <v>212</v>
      </c>
      <c r="F8924" s="9" t="s">
        <v>188</v>
      </c>
      <c r="G8924" s="9" t="s">
        <v>236</v>
      </c>
      <c r="H8924" s="9" t="s">
        <v>164</v>
      </c>
      <c r="I8924" s="9" t="s">
        <v>421</v>
      </c>
      <c r="J8924" s="9" t="s">
        <v>3731</v>
      </c>
      <c r="K8924" s="9" t="s">
        <v>246</v>
      </c>
      <c r="L8924" s="9" t="s">
        <v>216</v>
      </c>
      <c r="M8924" s="9" t="s">
        <v>4893</v>
      </c>
      <c r="N8924" s="9" t="s">
        <v>196</v>
      </c>
      <c r="O8924" s="9" t="s">
        <v>180</v>
      </c>
      <c r="P8924" s="9" t="s">
        <v>368</v>
      </c>
      <c r="Q8924" s="9" t="s">
        <v>219</v>
      </c>
      <c r="R8924" s="9">
        <v>0</v>
      </c>
      <c r="S8924" s="9">
        <v>9</v>
      </c>
      <c r="T8924" s="9" t="s">
        <v>343</v>
      </c>
      <c r="U8924" s="9" t="s">
        <v>242</v>
      </c>
      <c r="W8924" s="9">
        <v>4</v>
      </c>
      <c r="X8924" s="9">
        <f>INDEX(SLA_Policy!$D$2:$D$5,MATCH(F8924,SLA_Policy!$A$2:$A$5,0))</f>
        <v>72</v>
      </c>
      <c r="Y8924" s="9" t="str">
        <f>IF(E8924="Cancelled","Excluded",IF(D8924="",IF((SLA_Policy!$B$8-B8924)*24&gt;X8924,"Open - Breached","Open - On Track"),IF((D8924-B8924)*24&lt;=X8924,"Met","Breached")))</f>
        <v>Met</v>
      </c>
    </row>
    <row r="8925" spans="1:25" x14ac:dyDescent="0.25">
      <c r="A8925" s="9" t="s">
        <v>13245</v>
      </c>
      <c r="B8925" s="23">
        <v>46176.590972222199</v>
      </c>
      <c r="C8925" s="23">
        <v>46177.3125</v>
      </c>
      <c r="D8925" s="23">
        <v>46177.335416666698</v>
      </c>
      <c r="E8925" s="9" t="s">
        <v>212</v>
      </c>
      <c r="F8925" s="9" t="s">
        <v>189</v>
      </c>
      <c r="G8925" s="9" t="s">
        <v>213</v>
      </c>
      <c r="H8925" s="9" t="s">
        <v>162</v>
      </c>
      <c r="I8925" s="9" t="s">
        <v>345</v>
      </c>
      <c r="J8925" s="9" t="s">
        <v>8925</v>
      </c>
      <c r="K8925" s="9" t="s">
        <v>215</v>
      </c>
      <c r="L8925" s="9" t="s">
        <v>216</v>
      </c>
      <c r="M8925" s="9" t="s">
        <v>1906</v>
      </c>
      <c r="N8925" s="9" t="s">
        <v>197</v>
      </c>
      <c r="O8925" s="9" t="s">
        <v>179</v>
      </c>
      <c r="P8925" s="9" t="s">
        <v>337</v>
      </c>
      <c r="Q8925" s="9" t="s">
        <v>219</v>
      </c>
      <c r="R8925" s="9">
        <v>0</v>
      </c>
      <c r="S8925" s="9">
        <v>18</v>
      </c>
      <c r="U8925" s="9" t="s">
        <v>248</v>
      </c>
      <c r="X8925" s="9">
        <f>INDEX(SLA_Policy!$D$2:$D$5,MATCH(F8925,SLA_Policy!$A$2:$A$5,0))</f>
        <v>120</v>
      </c>
      <c r="Y8925" s="9" t="str">
        <f>IF(E8925="Cancelled","Excluded",IF(D8925="",IF((SLA_Policy!$B$8-B8925)*24&gt;X8925,"Open - Breached","Open - On Track"),IF((D8925-B8925)*24&lt;=X8925,"Met","Breached")))</f>
        <v>Met</v>
      </c>
    </row>
    <row r="8926" spans="1:25" x14ac:dyDescent="0.25">
      <c r="A8926" s="9" t="s">
        <v>13246</v>
      </c>
      <c r="B8926" s="23">
        <v>46176.603472222203</v>
      </c>
      <c r="C8926" s="23">
        <v>46176.631944444503</v>
      </c>
      <c r="D8926" s="23">
        <v>46176.743055555598</v>
      </c>
      <c r="E8926" s="9" t="s">
        <v>212</v>
      </c>
      <c r="F8926" s="9" t="s">
        <v>188</v>
      </c>
      <c r="G8926" s="9" t="s">
        <v>213</v>
      </c>
      <c r="H8926" s="9" t="s">
        <v>88</v>
      </c>
      <c r="I8926" s="9" t="s">
        <v>268</v>
      </c>
      <c r="J8926" s="9" t="s">
        <v>13247</v>
      </c>
      <c r="K8926" s="9" t="s">
        <v>239</v>
      </c>
      <c r="L8926" s="9" t="s">
        <v>282</v>
      </c>
      <c r="M8926" s="9" t="s">
        <v>1484</v>
      </c>
      <c r="N8926" s="9" t="s">
        <v>196</v>
      </c>
      <c r="O8926" s="9" t="s">
        <v>178</v>
      </c>
      <c r="P8926" s="9" t="s">
        <v>414</v>
      </c>
      <c r="Q8926" s="9" t="s">
        <v>219</v>
      </c>
      <c r="R8926" s="9">
        <v>0</v>
      </c>
      <c r="S8926" s="9">
        <v>14</v>
      </c>
      <c r="T8926" s="9" t="s">
        <v>136</v>
      </c>
      <c r="U8926" s="9" t="s">
        <v>661</v>
      </c>
      <c r="X8926" s="9">
        <f>INDEX(SLA_Policy!$D$2:$D$5,MATCH(F8926,SLA_Policy!$A$2:$A$5,0))</f>
        <v>72</v>
      </c>
      <c r="Y8926" s="9" t="str">
        <f>IF(E8926="Cancelled","Excluded",IF(D8926="",IF((SLA_Policy!$B$8-B8926)*24&gt;X8926,"Open - Breached","Open - On Track"),IF((D8926-B8926)*24&lt;=X8926,"Met","Breached")))</f>
        <v>Met</v>
      </c>
    </row>
    <row r="8927" spans="1:25" x14ac:dyDescent="0.25">
      <c r="A8927" s="9" t="s">
        <v>13248</v>
      </c>
      <c r="B8927" s="23">
        <v>46176.604166666701</v>
      </c>
      <c r="C8927" s="23">
        <v>46176.641666666699</v>
      </c>
      <c r="D8927" s="23">
        <v>46176.759722222203</v>
      </c>
      <c r="E8927" s="9" t="s">
        <v>212</v>
      </c>
      <c r="F8927" s="9" t="s">
        <v>188</v>
      </c>
      <c r="G8927" s="9" t="s">
        <v>213</v>
      </c>
      <c r="H8927" s="9" t="s">
        <v>88</v>
      </c>
      <c r="I8927" s="9" t="s">
        <v>92</v>
      </c>
      <c r="J8927" s="9" t="s">
        <v>11609</v>
      </c>
      <c r="K8927" s="9" t="s">
        <v>215</v>
      </c>
      <c r="L8927" s="9" t="s">
        <v>371</v>
      </c>
      <c r="M8927" s="9" t="s">
        <v>5105</v>
      </c>
      <c r="N8927" s="9" t="s">
        <v>196</v>
      </c>
      <c r="O8927" s="9" t="s">
        <v>116</v>
      </c>
      <c r="P8927" s="9" t="s">
        <v>342</v>
      </c>
      <c r="Q8927" s="9" t="s">
        <v>219</v>
      </c>
      <c r="R8927" s="9">
        <v>0</v>
      </c>
      <c r="S8927" s="9">
        <v>7</v>
      </c>
      <c r="T8927" s="9" t="s">
        <v>229</v>
      </c>
      <c r="U8927" s="9" t="s">
        <v>266</v>
      </c>
      <c r="W8927" s="9">
        <v>5</v>
      </c>
      <c r="X8927" s="9">
        <f>INDEX(SLA_Policy!$D$2:$D$5,MATCH(F8927,SLA_Policy!$A$2:$A$5,0))</f>
        <v>72</v>
      </c>
      <c r="Y8927" s="9" t="str">
        <f>IF(E8927="Cancelled","Excluded",IF(D8927="",IF((SLA_Policy!$B$8-B8927)*24&gt;X8927,"Open - Breached","Open - On Track"),IF((D8927-B8927)*24&lt;=X8927,"Met","Breached")))</f>
        <v>Met</v>
      </c>
    </row>
    <row r="8928" spans="1:25" x14ac:dyDescent="0.25">
      <c r="A8928" s="9" t="s">
        <v>13249</v>
      </c>
      <c r="B8928" s="23">
        <v>46176.618750000001</v>
      </c>
      <c r="C8928" s="23">
        <v>46176.625694444498</v>
      </c>
      <c r="D8928" s="23">
        <v>46177.356249999997</v>
      </c>
      <c r="E8928" s="9" t="s">
        <v>212</v>
      </c>
      <c r="F8928" s="9" t="s">
        <v>188</v>
      </c>
      <c r="G8928" s="9" t="s">
        <v>213</v>
      </c>
      <c r="H8928" s="9" t="s">
        <v>163</v>
      </c>
      <c r="I8928" s="9" t="s">
        <v>405</v>
      </c>
      <c r="J8928" s="9" t="s">
        <v>725</v>
      </c>
      <c r="K8928" s="9" t="s">
        <v>246</v>
      </c>
      <c r="L8928" s="9" t="s">
        <v>395</v>
      </c>
      <c r="M8928" s="9" t="s">
        <v>792</v>
      </c>
      <c r="N8928" s="9" t="s">
        <v>198</v>
      </c>
      <c r="O8928" s="9" t="s">
        <v>176</v>
      </c>
      <c r="P8928" s="9" t="s">
        <v>1159</v>
      </c>
      <c r="Q8928" s="9" t="s">
        <v>219</v>
      </c>
      <c r="R8928" s="9">
        <v>0</v>
      </c>
      <c r="S8928" s="9">
        <v>10</v>
      </c>
      <c r="U8928" s="9" t="s">
        <v>230</v>
      </c>
      <c r="X8928" s="9">
        <f>INDEX(SLA_Policy!$D$2:$D$5,MATCH(F8928,SLA_Policy!$A$2:$A$5,0))</f>
        <v>72</v>
      </c>
      <c r="Y8928" s="9" t="str">
        <f>IF(E8928="Cancelled","Excluded",IF(D8928="",IF((SLA_Policy!$B$8-B8928)*24&gt;X8928,"Open - Breached","Open - On Track"),IF((D8928-B8928)*24&lt;=X8928,"Met","Breached")))</f>
        <v>Met</v>
      </c>
    </row>
    <row r="8929" spans="1:25" x14ac:dyDescent="0.25">
      <c r="A8929" s="9" t="s">
        <v>13250</v>
      </c>
      <c r="B8929" s="23">
        <v>46176.677777777797</v>
      </c>
      <c r="C8929" s="23">
        <v>46176.689583333296</v>
      </c>
      <c r="D8929" s="23">
        <v>46177.410416666702</v>
      </c>
      <c r="E8929" s="9" t="s">
        <v>212</v>
      </c>
      <c r="F8929" s="9" t="s">
        <v>188</v>
      </c>
      <c r="G8929" s="9" t="s">
        <v>213</v>
      </c>
      <c r="H8929" s="9" t="s">
        <v>161</v>
      </c>
      <c r="I8929" s="9" t="s">
        <v>454</v>
      </c>
      <c r="J8929" s="9" t="s">
        <v>7538</v>
      </c>
      <c r="K8929" s="9" t="s">
        <v>246</v>
      </c>
      <c r="L8929" s="9" t="s">
        <v>311</v>
      </c>
      <c r="M8929" s="9" t="s">
        <v>1364</v>
      </c>
      <c r="N8929" s="9" t="s">
        <v>199</v>
      </c>
      <c r="O8929" s="9" t="s">
        <v>116</v>
      </c>
      <c r="P8929" s="9" t="s">
        <v>590</v>
      </c>
      <c r="Q8929" s="9" t="s">
        <v>219</v>
      </c>
      <c r="R8929" s="9">
        <v>0</v>
      </c>
      <c r="S8929" s="9">
        <v>10</v>
      </c>
      <c r="U8929" s="9" t="s">
        <v>221</v>
      </c>
      <c r="X8929" s="9">
        <f>INDEX(SLA_Policy!$D$2:$D$5,MATCH(F8929,SLA_Policy!$A$2:$A$5,0))</f>
        <v>72</v>
      </c>
      <c r="Y8929" s="9" t="str">
        <f>IF(E8929="Cancelled","Excluded",IF(D8929="",IF((SLA_Policy!$B$8-B8929)*24&gt;X8929,"Open - Breached","Open - On Track"),IF((D8929-B8929)*24&lt;=X8929,"Met","Breached")))</f>
        <v>Met</v>
      </c>
    </row>
    <row r="8930" spans="1:25" x14ac:dyDescent="0.25">
      <c r="A8930" s="9" t="s">
        <v>13251</v>
      </c>
      <c r="B8930" s="23">
        <v>46176.7055555556</v>
      </c>
      <c r="C8930" s="23">
        <v>46176.777777777803</v>
      </c>
      <c r="D8930" s="23">
        <v>46177.338888888902</v>
      </c>
      <c r="E8930" s="9" t="s">
        <v>212</v>
      </c>
      <c r="F8930" s="9" t="s">
        <v>189</v>
      </c>
      <c r="G8930" s="9" t="s">
        <v>236</v>
      </c>
      <c r="H8930" s="9" t="s">
        <v>167</v>
      </c>
      <c r="I8930" s="9" t="s">
        <v>255</v>
      </c>
      <c r="J8930" s="9" t="s">
        <v>10526</v>
      </c>
      <c r="K8930" s="9" t="s">
        <v>225</v>
      </c>
      <c r="L8930" s="9" t="s">
        <v>351</v>
      </c>
      <c r="M8930" s="9" t="s">
        <v>2868</v>
      </c>
      <c r="N8930" s="9" t="s">
        <v>197</v>
      </c>
      <c r="O8930" s="9" t="s">
        <v>176</v>
      </c>
      <c r="P8930" s="9" t="s">
        <v>1159</v>
      </c>
      <c r="Q8930" s="9" t="s">
        <v>219</v>
      </c>
      <c r="R8930" s="9">
        <v>0</v>
      </c>
      <c r="S8930" s="9">
        <v>38</v>
      </c>
      <c r="U8930" s="9" t="s">
        <v>242</v>
      </c>
      <c r="X8930" s="9">
        <f>INDEX(SLA_Policy!$D$2:$D$5,MATCH(F8930,SLA_Policy!$A$2:$A$5,0))</f>
        <v>120</v>
      </c>
      <c r="Y8930" s="9" t="str">
        <f>IF(E8930="Cancelled","Excluded",IF(D8930="",IF((SLA_Policy!$B$8-B8930)*24&gt;X8930,"Open - Breached","Open - On Track"),IF((D8930-B8930)*24&lt;=X8930,"Met","Breached")))</f>
        <v>Met</v>
      </c>
    </row>
    <row r="8931" spans="1:25" x14ac:dyDescent="0.25">
      <c r="A8931" s="9" t="s">
        <v>13252</v>
      </c>
      <c r="B8931" s="23">
        <v>46176.707638888904</v>
      </c>
      <c r="C8931" s="23">
        <v>46176.716666666704</v>
      </c>
      <c r="D8931" s="23">
        <v>46176.749305555597</v>
      </c>
      <c r="E8931" s="9" t="s">
        <v>212</v>
      </c>
      <c r="F8931" s="9" t="s">
        <v>189</v>
      </c>
      <c r="G8931" s="9" t="s">
        <v>213</v>
      </c>
      <c r="H8931" s="9" t="s">
        <v>161</v>
      </c>
      <c r="I8931" s="9" t="s">
        <v>389</v>
      </c>
      <c r="J8931" s="9" t="s">
        <v>1581</v>
      </c>
      <c r="K8931" s="9" t="s">
        <v>225</v>
      </c>
      <c r="L8931" s="9" t="s">
        <v>311</v>
      </c>
      <c r="M8931" s="9" t="s">
        <v>2527</v>
      </c>
      <c r="N8931" s="9" t="s">
        <v>198</v>
      </c>
      <c r="O8931" s="9" t="s">
        <v>116</v>
      </c>
      <c r="P8931" s="9" t="s">
        <v>234</v>
      </c>
      <c r="Q8931" s="9" t="s">
        <v>219</v>
      </c>
      <c r="R8931" s="9">
        <v>0</v>
      </c>
      <c r="S8931" s="9">
        <v>27</v>
      </c>
      <c r="U8931" s="9" t="s">
        <v>221</v>
      </c>
      <c r="X8931" s="9">
        <f>INDEX(SLA_Policy!$D$2:$D$5,MATCH(F8931,SLA_Policy!$A$2:$A$5,0))</f>
        <v>120</v>
      </c>
      <c r="Y8931" s="9" t="str">
        <f>IF(E8931="Cancelled","Excluded",IF(D8931="",IF((SLA_Policy!$B$8-B8931)*24&gt;X8931,"Open - Breached","Open - On Track"),IF((D8931-B8931)*24&lt;=X8931,"Met","Breached")))</f>
        <v>Met</v>
      </c>
    </row>
    <row r="8932" spans="1:25" x14ac:dyDescent="0.25">
      <c r="A8932" s="9" t="s">
        <v>13253</v>
      </c>
      <c r="B8932" s="23">
        <v>46176.717361111099</v>
      </c>
      <c r="C8932" s="23">
        <v>46176.718055555597</v>
      </c>
      <c r="D8932" s="23">
        <v>46176.724305555603</v>
      </c>
      <c r="E8932" s="9" t="s">
        <v>212</v>
      </c>
      <c r="F8932" s="9" t="s">
        <v>187</v>
      </c>
      <c r="G8932" s="9" t="s">
        <v>213</v>
      </c>
      <c r="H8932" s="9" t="s">
        <v>161</v>
      </c>
      <c r="I8932" s="9" t="s">
        <v>454</v>
      </c>
      <c r="J8932" s="9" t="s">
        <v>4126</v>
      </c>
      <c r="K8932" s="9" t="s">
        <v>246</v>
      </c>
      <c r="L8932" s="9" t="s">
        <v>307</v>
      </c>
      <c r="M8932" s="9" t="s">
        <v>2203</v>
      </c>
      <c r="N8932" s="9" t="s">
        <v>200</v>
      </c>
      <c r="O8932" s="9" t="s">
        <v>116</v>
      </c>
      <c r="P8932" s="9" t="s">
        <v>295</v>
      </c>
      <c r="Q8932" s="9" t="s">
        <v>219</v>
      </c>
      <c r="R8932" s="9">
        <v>0</v>
      </c>
      <c r="S8932" s="9">
        <v>6</v>
      </c>
      <c r="U8932" s="9" t="s">
        <v>290</v>
      </c>
      <c r="X8932" s="9">
        <f>INDEX(SLA_Policy!$D$2:$D$5,MATCH(F8932,SLA_Policy!$A$2:$A$5,0))</f>
        <v>8</v>
      </c>
      <c r="Y8932" s="9" t="str">
        <f>IF(E8932="Cancelled","Excluded",IF(D8932="",IF((SLA_Policy!$B$8-B8932)*24&gt;X8932,"Open - Breached","Open - On Track"),IF((D8932-B8932)*24&lt;=X8932,"Met","Breached")))</f>
        <v>Met</v>
      </c>
    </row>
    <row r="8933" spans="1:25" x14ac:dyDescent="0.25">
      <c r="A8933" s="9" t="s">
        <v>13254</v>
      </c>
      <c r="B8933" s="23">
        <v>46176.7319444444</v>
      </c>
      <c r="C8933" s="23">
        <v>46176.737500000003</v>
      </c>
      <c r="D8933" s="23">
        <v>46177.388888888898</v>
      </c>
      <c r="E8933" s="9" t="s">
        <v>212</v>
      </c>
      <c r="F8933" s="9" t="s">
        <v>188</v>
      </c>
      <c r="G8933" s="9" t="s">
        <v>213</v>
      </c>
      <c r="H8933" s="9" t="s">
        <v>167</v>
      </c>
      <c r="I8933" s="9" t="s">
        <v>349</v>
      </c>
      <c r="J8933" s="9" t="s">
        <v>1197</v>
      </c>
      <c r="K8933" s="9" t="s">
        <v>239</v>
      </c>
      <c r="L8933" s="9" t="s">
        <v>226</v>
      </c>
      <c r="M8933" s="9" t="s">
        <v>1377</v>
      </c>
      <c r="N8933" s="9" t="s">
        <v>198</v>
      </c>
      <c r="O8933" s="9" t="s">
        <v>116</v>
      </c>
      <c r="P8933" s="9" t="s">
        <v>590</v>
      </c>
      <c r="Q8933" s="9" t="s">
        <v>219</v>
      </c>
      <c r="R8933" s="9">
        <v>0</v>
      </c>
      <c r="S8933" s="9">
        <v>16</v>
      </c>
      <c r="U8933" s="9" t="s">
        <v>266</v>
      </c>
      <c r="X8933" s="9">
        <f>INDEX(SLA_Policy!$D$2:$D$5,MATCH(F8933,SLA_Policy!$A$2:$A$5,0))</f>
        <v>72</v>
      </c>
      <c r="Y8933" s="9" t="str">
        <f>IF(E8933="Cancelled","Excluded",IF(D8933="",IF((SLA_Policy!$B$8-B8933)*24&gt;X8933,"Open - Breached","Open - On Track"),IF((D8933-B8933)*24&lt;=X8933,"Met","Breached")))</f>
        <v>Met</v>
      </c>
    </row>
    <row r="8934" spans="1:25" x14ac:dyDescent="0.25">
      <c r="A8934" s="9" t="s">
        <v>13255</v>
      </c>
      <c r="B8934" s="23">
        <v>46176.738888888904</v>
      </c>
      <c r="C8934" s="23">
        <v>46177.364583333299</v>
      </c>
      <c r="D8934" s="23">
        <v>46181.327083333301</v>
      </c>
      <c r="E8934" s="9" t="s">
        <v>212</v>
      </c>
      <c r="F8934" s="9" t="s">
        <v>189</v>
      </c>
      <c r="G8934" s="9" t="s">
        <v>236</v>
      </c>
      <c r="H8934" s="9" t="s">
        <v>167</v>
      </c>
      <c r="I8934" s="9" t="s">
        <v>255</v>
      </c>
      <c r="J8934" s="9" t="s">
        <v>1018</v>
      </c>
      <c r="K8934" s="9" t="s">
        <v>262</v>
      </c>
      <c r="L8934" s="9" t="s">
        <v>104</v>
      </c>
      <c r="M8934" s="9" t="s">
        <v>3983</v>
      </c>
      <c r="N8934" s="9" t="s">
        <v>196</v>
      </c>
      <c r="O8934" s="9" t="s">
        <v>176</v>
      </c>
      <c r="P8934" s="9" t="s">
        <v>228</v>
      </c>
      <c r="Q8934" s="9" t="s">
        <v>219</v>
      </c>
      <c r="R8934" s="9">
        <v>0</v>
      </c>
      <c r="S8934" s="9">
        <v>23</v>
      </c>
      <c r="U8934" s="9" t="s">
        <v>242</v>
      </c>
      <c r="X8934" s="9">
        <f>INDEX(SLA_Policy!$D$2:$D$5,MATCH(F8934,SLA_Policy!$A$2:$A$5,0))</f>
        <v>120</v>
      </c>
      <c r="Y8934" s="9" t="str">
        <f>IF(E8934="Cancelled","Excluded",IF(D8934="",IF((SLA_Policy!$B$8-B8934)*24&gt;X8934,"Open - Breached","Open - On Track"),IF((D8934-B8934)*24&lt;=X8934,"Met","Breached")))</f>
        <v>Met</v>
      </c>
    </row>
    <row r="8935" spans="1:25" x14ac:dyDescent="0.25">
      <c r="A8935" s="9" t="s">
        <v>13256</v>
      </c>
      <c r="B8935" s="23">
        <v>46176.75</v>
      </c>
      <c r="C8935" s="23">
        <v>46176.756944444503</v>
      </c>
      <c r="D8935" s="23">
        <v>46181.376388888901</v>
      </c>
      <c r="E8935" s="9" t="s">
        <v>212</v>
      </c>
      <c r="F8935" s="9" t="s">
        <v>188</v>
      </c>
      <c r="G8935" s="9" t="s">
        <v>236</v>
      </c>
      <c r="H8935" s="9" t="s">
        <v>163</v>
      </c>
      <c r="I8935" s="9" t="s">
        <v>315</v>
      </c>
      <c r="J8935" s="9" t="s">
        <v>13257</v>
      </c>
      <c r="K8935" s="9" t="s">
        <v>239</v>
      </c>
      <c r="L8935" s="9" t="s">
        <v>311</v>
      </c>
      <c r="M8935" s="9" t="s">
        <v>2196</v>
      </c>
      <c r="N8935" s="9" t="s">
        <v>196</v>
      </c>
      <c r="O8935" s="9" t="s">
        <v>180</v>
      </c>
      <c r="P8935" s="9" t="s">
        <v>381</v>
      </c>
      <c r="Q8935" s="9" t="s">
        <v>219</v>
      </c>
      <c r="R8935" s="9">
        <v>0</v>
      </c>
      <c r="S8935" s="9">
        <v>53</v>
      </c>
      <c r="T8935" s="9" t="s">
        <v>229</v>
      </c>
      <c r="U8935" s="9" t="s">
        <v>242</v>
      </c>
      <c r="X8935" s="9">
        <f>INDEX(SLA_Policy!$D$2:$D$5,MATCH(F8935,SLA_Policy!$A$2:$A$5,0))</f>
        <v>72</v>
      </c>
      <c r="Y8935" s="9" t="str">
        <f>IF(E8935="Cancelled","Excluded",IF(D8935="",IF((SLA_Policy!$B$8-B8935)*24&gt;X8935,"Open - Breached","Open - On Track"),IF((D8935-B8935)*24&lt;=X8935,"Met","Breached")))</f>
        <v>Breached</v>
      </c>
    </row>
    <row r="8936" spans="1:25" x14ac:dyDescent="0.25">
      <c r="A8936" s="9" t="s">
        <v>13258</v>
      </c>
      <c r="B8936" s="23">
        <v>46176.786805555603</v>
      </c>
      <c r="C8936" s="23">
        <v>46177.338888888902</v>
      </c>
      <c r="D8936" s="23">
        <v>46178.3972222222</v>
      </c>
      <c r="E8936" s="9" t="s">
        <v>212</v>
      </c>
      <c r="F8936" s="9" t="s">
        <v>188</v>
      </c>
      <c r="G8936" s="9" t="s">
        <v>213</v>
      </c>
      <c r="H8936" s="9" t="s">
        <v>163</v>
      </c>
      <c r="I8936" s="9" t="s">
        <v>223</v>
      </c>
      <c r="J8936" s="9" t="s">
        <v>4892</v>
      </c>
      <c r="K8936" s="9" t="s">
        <v>215</v>
      </c>
      <c r="L8936" s="9" t="s">
        <v>226</v>
      </c>
      <c r="M8936" s="9" t="s">
        <v>8263</v>
      </c>
      <c r="N8936" s="9" t="s">
        <v>197</v>
      </c>
      <c r="O8936" s="9" t="s">
        <v>176</v>
      </c>
      <c r="P8936" s="9" t="s">
        <v>419</v>
      </c>
      <c r="Q8936" s="9" t="s">
        <v>219</v>
      </c>
      <c r="R8936" s="9">
        <v>1</v>
      </c>
      <c r="S8936" s="9">
        <v>189</v>
      </c>
      <c r="T8936" s="9" t="s">
        <v>220</v>
      </c>
      <c r="U8936" s="9" t="s">
        <v>230</v>
      </c>
      <c r="X8936" s="9">
        <f>INDEX(SLA_Policy!$D$2:$D$5,MATCH(F8936,SLA_Policy!$A$2:$A$5,0))</f>
        <v>72</v>
      </c>
      <c r="Y8936" s="9" t="str">
        <f>IF(E8936="Cancelled","Excluded",IF(D8936="",IF((SLA_Policy!$B$8-B8936)*24&gt;X8936,"Open - Breached","Open - On Track"),IF((D8936-B8936)*24&lt;=X8936,"Met","Breached")))</f>
        <v>Met</v>
      </c>
    </row>
    <row r="8937" spans="1:25" x14ac:dyDescent="0.25">
      <c r="A8937" s="9" t="s">
        <v>13259</v>
      </c>
      <c r="B8937" s="23">
        <v>46176.930555555598</v>
      </c>
      <c r="C8937" s="23">
        <v>46176.931250000001</v>
      </c>
      <c r="D8937" s="23">
        <v>46177.340972222199</v>
      </c>
      <c r="E8937" s="9" t="s">
        <v>212</v>
      </c>
      <c r="F8937" s="9" t="s">
        <v>187</v>
      </c>
      <c r="G8937" s="9" t="s">
        <v>213</v>
      </c>
      <c r="H8937" s="9" t="s">
        <v>162</v>
      </c>
      <c r="I8937" s="9" t="s">
        <v>244</v>
      </c>
      <c r="J8937" s="9" t="s">
        <v>518</v>
      </c>
      <c r="K8937" s="9" t="s">
        <v>225</v>
      </c>
      <c r="L8937" s="9" t="s">
        <v>216</v>
      </c>
      <c r="M8937" s="9" t="s">
        <v>4632</v>
      </c>
      <c r="N8937" s="9" t="s">
        <v>200</v>
      </c>
      <c r="O8937" s="9" t="s">
        <v>179</v>
      </c>
      <c r="P8937" s="9" t="s">
        <v>264</v>
      </c>
      <c r="Q8937" s="9" t="s">
        <v>273</v>
      </c>
      <c r="R8937" s="9">
        <v>0</v>
      </c>
      <c r="S8937" s="9">
        <v>15</v>
      </c>
      <c r="U8937" s="9" t="s">
        <v>266</v>
      </c>
      <c r="X8937" s="9">
        <f>INDEX(SLA_Policy!$D$2:$D$5,MATCH(F8937,SLA_Policy!$A$2:$A$5,0))</f>
        <v>8</v>
      </c>
      <c r="Y8937" s="9" t="str">
        <f>IF(E8937="Cancelled","Excluded",IF(D8937="",IF((SLA_Policy!$B$8-B8937)*24&gt;X8937,"Open - Breached","Open - On Track"),IF((D8937-B8937)*24&lt;=X8937,"Met","Breached")))</f>
        <v>Breached</v>
      </c>
    </row>
    <row r="8938" spans="1:25" x14ac:dyDescent="0.25">
      <c r="A8938" s="9" t="s">
        <v>13260</v>
      </c>
      <c r="B8938" s="23">
        <v>46177.186805555597</v>
      </c>
      <c r="C8938" s="23">
        <v>46177.305555555598</v>
      </c>
      <c r="D8938" s="23">
        <v>46177.525000000001</v>
      </c>
      <c r="E8938" s="9" t="s">
        <v>212</v>
      </c>
      <c r="F8938" s="9" t="s">
        <v>189</v>
      </c>
      <c r="G8938" s="9" t="s">
        <v>213</v>
      </c>
      <c r="H8938" s="9" t="s">
        <v>161</v>
      </c>
      <c r="I8938" s="9" t="s">
        <v>454</v>
      </c>
      <c r="J8938" s="9" t="s">
        <v>5469</v>
      </c>
      <c r="K8938" s="9" t="s">
        <v>246</v>
      </c>
      <c r="L8938" s="9" t="s">
        <v>226</v>
      </c>
      <c r="M8938" s="9" t="s">
        <v>826</v>
      </c>
      <c r="N8938" s="9" t="s">
        <v>196</v>
      </c>
      <c r="O8938" s="9" t="s">
        <v>177</v>
      </c>
      <c r="P8938" s="9" t="s">
        <v>300</v>
      </c>
      <c r="Q8938" s="9" t="s">
        <v>219</v>
      </c>
      <c r="R8938" s="9">
        <v>0</v>
      </c>
      <c r="S8938" s="9">
        <v>6</v>
      </c>
      <c r="U8938" s="9" t="s">
        <v>221</v>
      </c>
      <c r="W8938" s="9">
        <v>3</v>
      </c>
      <c r="X8938" s="9">
        <f>INDEX(SLA_Policy!$D$2:$D$5,MATCH(F8938,SLA_Policy!$A$2:$A$5,0))</f>
        <v>120</v>
      </c>
      <c r="Y8938" s="9" t="str">
        <f>IF(E8938="Cancelled","Excluded",IF(D8938="",IF((SLA_Policy!$B$8-B8938)*24&gt;X8938,"Open - Breached","Open - On Track"),IF((D8938-B8938)*24&lt;=X8938,"Met","Breached")))</f>
        <v>Met</v>
      </c>
    </row>
    <row r="8939" spans="1:25" x14ac:dyDescent="0.25">
      <c r="A8939" s="9" t="s">
        <v>13261</v>
      </c>
      <c r="B8939" s="23">
        <v>46177.308333333298</v>
      </c>
      <c r="C8939" s="23">
        <v>46177.309027777803</v>
      </c>
      <c r="D8939" s="23">
        <v>46177.342361111099</v>
      </c>
      <c r="E8939" s="9" t="s">
        <v>212</v>
      </c>
      <c r="F8939" s="9" t="s">
        <v>188</v>
      </c>
      <c r="G8939" s="9" t="s">
        <v>213</v>
      </c>
      <c r="H8939" s="9" t="s">
        <v>161</v>
      </c>
      <c r="I8939" s="9" t="s">
        <v>389</v>
      </c>
      <c r="J8939" s="9" t="s">
        <v>435</v>
      </c>
      <c r="K8939" s="9" t="s">
        <v>225</v>
      </c>
      <c r="L8939" s="9" t="s">
        <v>226</v>
      </c>
      <c r="M8939" s="9" t="s">
        <v>892</v>
      </c>
      <c r="N8939" s="9" t="s">
        <v>200</v>
      </c>
      <c r="O8939" s="9" t="s">
        <v>116</v>
      </c>
      <c r="P8939" s="9" t="s">
        <v>574</v>
      </c>
      <c r="Q8939" s="9" t="s">
        <v>219</v>
      </c>
      <c r="R8939" s="9">
        <v>0</v>
      </c>
      <c r="S8939" s="9">
        <v>19</v>
      </c>
      <c r="U8939" s="9" t="s">
        <v>266</v>
      </c>
      <c r="W8939" s="9">
        <v>4</v>
      </c>
      <c r="X8939" s="9">
        <f>INDEX(SLA_Policy!$D$2:$D$5,MATCH(F8939,SLA_Policy!$A$2:$A$5,0))</f>
        <v>72</v>
      </c>
      <c r="Y8939" s="9" t="str">
        <f>IF(E8939="Cancelled","Excluded",IF(D8939="",IF((SLA_Policy!$B$8-B8939)*24&gt;X8939,"Open - Breached","Open - On Track"),IF((D8939-B8939)*24&lt;=X8939,"Met","Breached")))</f>
        <v>Met</v>
      </c>
    </row>
    <row r="8940" spans="1:25" x14ac:dyDescent="0.25">
      <c r="A8940" s="9" t="s">
        <v>13262</v>
      </c>
      <c r="B8940" s="23">
        <v>46177.318749999999</v>
      </c>
      <c r="C8940" s="23">
        <v>46177.320833333302</v>
      </c>
      <c r="D8940" s="23">
        <v>46177.358333333301</v>
      </c>
      <c r="E8940" s="9" t="s">
        <v>212</v>
      </c>
      <c r="F8940" s="9" t="s">
        <v>188</v>
      </c>
      <c r="G8940" s="9" t="s">
        <v>213</v>
      </c>
      <c r="H8940" s="9" t="s">
        <v>161</v>
      </c>
      <c r="I8940" s="9" t="s">
        <v>297</v>
      </c>
      <c r="J8940" s="9" t="s">
        <v>735</v>
      </c>
      <c r="K8940" s="9" t="s">
        <v>239</v>
      </c>
      <c r="L8940" s="9" t="s">
        <v>104</v>
      </c>
      <c r="M8940" s="9" t="s">
        <v>5131</v>
      </c>
      <c r="N8940" s="9" t="s">
        <v>198</v>
      </c>
      <c r="O8940" s="9" t="s">
        <v>116</v>
      </c>
      <c r="P8940" s="9" t="s">
        <v>234</v>
      </c>
      <c r="Q8940" s="9" t="s">
        <v>219</v>
      </c>
      <c r="R8940" s="9">
        <v>0</v>
      </c>
      <c r="S8940" s="9">
        <v>12</v>
      </c>
      <c r="U8940" s="9" t="s">
        <v>290</v>
      </c>
      <c r="W8940" s="9">
        <v>4</v>
      </c>
      <c r="X8940" s="9">
        <f>INDEX(SLA_Policy!$D$2:$D$5,MATCH(F8940,SLA_Policy!$A$2:$A$5,0))</f>
        <v>72</v>
      </c>
      <c r="Y8940" s="9" t="str">
        <f>IF(E8940="Cancelled","Excluded",IF(D8940="",IF((SLA_Policy!$B$8-B8940)*24&gt;X8940,"Open - Breached","Open - On Track"),IF((D8940-B8940)*24&lt;=X8940,"Met","Breached")))</f>
        <v>Met</v>
      </c>
    </row>
    <row r="8941" spans="1:25" x14ac:dyDescent="0.25">
      <c r="A8941" s="9" t="s">
        <v>13263</v>
      </c>
      <c r="B8941" s="23">
        <v>46177.363194444399</v>
      </c>
      <c r="C8941" s="23">
        <v>46177.375694444498</v>
      </c>
      <c r="D8941" s="23">
        <v>46178.401388888902</v>
      </c>
      <c r="E8941" s="9" t="s">
        <v>212</v>
      </c>
      <c r="F8941" s="9" t="s">
        <v>189</v>
      </c>
      <c r="G8941" s="9" t="s">
        <v>213</v>
      </c>
      <c r="H8941" s="9" t="s">
        <v>167</v>
      </c>
      <c r="I8941" s="9" t="s">
        <v>349</v>
      </c>
      <c r="J8941" s="9" t="s">
        <v>8384</v>
      </c>
      <c r="K8941" s="9" t="s">
        <v>246</v>
      </c>
      <c r="L8941" s="9" t="s">
        <v>226</v>
      </c>
      <c r="M8941" s="9" t="s">
        <v>1311</v>
      </c>
      <c r="N8941" s="9" t="s">
        <v>200</v>
      </c>
      <c r="O8941" s="9" t="s">
        <v>180</v>
      </c>
      <c r="P8941" s="9" t="s">
        <v>368</v>
      </c>
      <c r="Q8941" s="9" t="s">
        <v>219</v>
      </c>
      <c r="R8941" s="9">
        <v>0</v>
      </c>
      <c r="S8941" s="9">
        <v>25</v>
      </c>
      <c r="U8941" s="9" t="s">
        <v>248</v>
      </c>
      <c r="X8941" s="9">
        <f>INDEX(SLA_Policy!$D$2:$D$5,MATCH(F8941,SLA_Policy!$A$2:$A$5,0))</f>
        <v>120</v>
      </c>
      <c r="Y8941" s="9" t="str">
        <f>IF(E8941="Cancelled","Excluded",IF(D8941="",IF((SLA_Policy!$B$8-B8941)*24&gt;X8941,"Open - Breached","Open - On Track"),IF((D8941-B8941)*24&lt;=X8941,"Met","Breached")))</f>
        <v>Met</v>
      </c>
    </row>
    <row r="8942" spans="1:25" x14ac:dyDescent="0.25">
      <c r="A8942" s="9" t="s">
        <v>13264</v>
      </c>
      <c r="B8942" s="23">
        <v>46177.370833333298</v>
      </c>
      <c r="C8942" s="23">
        <v>46177.6694444444</v>
      </c>
      <c r="D8942" s="23">
        <v>46181.413194444503</v>
      </c>
      <c r="E8942" s="9" t="s">
        <v>212</v>
      </c>
      <c r="F8942" s="9" t="s">
        <v>189</v>
      </c>
      <c r="G8942" s="9" t="s">
        <v>213</v>
      </c>
      <c r="H8942" s="9" t="s">
        <v>167</v>
      </c>
      <c r="I8942" s="9" t="s">
        <v>362</v>
      </c>
      <c r="J8942" s="9" t="s">
        <v>653</v>
      </c>
      <c r="K8942" s="9" t="s">
        <v>246</v>
      </c>
      <c r="L8942" s="9" t="s">
        <v>270</v>
      </c>
      <c r="M8942" s="9" t="s">
        <v>1927</v>
      </c>
      <c r="N8942" s="9" t="s">
        <v>196</v>
      </c>
      <c r="O8942" s="9" t="s">
        <v>176</v>
      </c>
      <c r="P8942" s="9" t="s">
        <v>1159</v>
      </c>
      <c r="Q8942" s="9" t="s">
        <v>219</v>
      </c>
      <c r="R8942" s="9">
        <v>1</v>
      </c>
      <c r="S8942" s="9">
        <v>88</v>
      </c>
      <c r="U8942" s="9" t="s">
        <v>290</v>
      </c>
      <c r="X8942" s="9">
        <f>INDEX(SLA_Policy!$D$2:$D$5,MATCH(F8942,SLA_Policy!$A$2:$A$5,0))</f>
        <v>120</v>
      </c>
      <c r="Y8942" s="9" t="str">
        <f>IF(E8942="Cancelled","Excluded",IF(D8942="",IF((SLA_Policy!$B$8-B8942)*24&gt;X8942,"Open - Breached","Open - On Track"),IF((D8942-B8942)*24&lt;=X8942,"Met","Breached")))</f>
        <v>Met</v>
      </c>
    </row>
    <row r="8943" spans="1:25" x14ac:dyDescent="0.25">
      <c r="A8943" s="9" t="s">
        <v>13265</v>
      </c>
      <c r="B8943" s="23">
        <v>46177.403472222199</v>
      </c>
      <c r="C8943" s="23">
        <v>46177.534722222197</v>
      </c>
      <c r="D8943" s="23">
        <v>46188.320138888899</v>
      </c>
      <c r="E8943" s="9" t="s">
        <v>212</v>
      </c>
      <c r="F8943" s="9" t="s">
        <v>189</v>
      </c>
      <c r="G8943" s="9" t="s">
        <v>213</v>
      </c>
      <c r="H8943" s="9" t="s">
        <v>163</v>
      </c>
      <c r="I8943" s="9" t="s">
        <v>250</v>
      </c>
      <c r="J8943" s="9" t="s">
        <v>1407</v>
      </c>
      <c r="K8943" s="9" t="s">
        <v>225</v>
      </c>
      <c r="L8943" s="9" t="s">
        <v>216</v>
      </c>
      <c r="M8943" s="9" t="s">
        <v>1240</v>
      </c>
      <c r="N8943" s="9" t="s">
        <v>196</v>
      </c>
      <c r="O8943" s="9" t="s">
        <v>176</v>
      </c>
      <c r="P8943" s="9" t="s">
        <v>419</v>
      </c>
      <c r="Q8943" s="9" t="s">
        <v>219</v>
      </c>
      <c r="R8943" s="9">
        <v>1</v>
      </c>
      <c r="S8943" s="9">
        <v>58</v>
      </c>
      <c r="T8943" s="9" t="s">
        <v>220</v>
      </c>
      <c r="U8943" s="9" t="s">
        <v>230</v>
      </c>
      <c r="X8943" s="9">
        <f>INDEX(SLA_Policy!$D$2:$D$5,MATCH(F8943,SLA_Policy!$A$2:$A$5,0))</f>
        <v>120</v>
      </c>
      <c r="Y8943" s="9" t="str">
        <f>IF(E8943="Cancelled","Excluded",IF(D8943="",IF((SLA_Policy!$B$8-B8943)*24&gt;X8943,"Open - Breached","Open - On Track"),IF((D8943-B8943)*24&lt;=X8943,"Met","Breached")))</f>
        <v>Breached</v>
      </c>
    </row>
    <row r="8944" spans="1:25" x14ac:dyDescent="0.25">
      <c r="A8944" s="9" t="s">
        <v>13266</v>
      </c>
      <c r="B8944" s="23">
        <v>46177.413194444503</v>
      </c>
      <c r="C8944" s="23">
        <v>46177.416666666701</v>
      </c>
      <c r="E8944" s="9" t="s">
        <v>649</v>
      </c>
      <c r="F8944" s="9" t="s">
        <v>188</v>
      </c>
      <c r="G8944" s="9" t="s">
        <v>213</v>
      </c>
      <c r="H8944" s="9" t="s">
        <v>88</v>
      </c>
      <c r="I8944" s="9" t="s">
        <v>92</v>
      </c>
      <c r="J8944" s="9" t="s">
        <v>214</v>
      </c>
      <c r="K8944" s="9" t="s">
        <v>215</v>
      </c>
      <c r="L8944" s="9" t="s">
        <v>216</v>
      </c>
      <c r="M8944" s="9" t="s">
        <v>712</v>
      </c>
      <c r="N8944" s="9" t="s">
        <v>198</v>
      </c>
      <c r="O8944" s="9" t="s">
        <v>178</v>
      </c>
      <c r="P8944" s="9" t="s">
        <v>360</v>
      </c>
      <c r="Q8944" s="9" t="s">
        <v>219</v>
      </c>
      <c r="R8944" s="9">
        <v>0</v>
      </c>
      <c r="S8944" s="9">
        <v>3</v>
      </c>
      <c r="T8944" s="9" t="s">
        <v>220</v>
      </c>
      <c r="X8944" s="9">
        <f>INDEX(SLA_Policy!$D$2:$D$5,MATCH(F8944,SLA_Policy!$A$2:$A$5,0))</f>
        <v>72</v>
      </c>
      <c r="Y8944" s="9" t="str">
        <f>IF(E8944="Cancelled","Excluded",IF(D8944="",IF((SLA_Policy!$B$8-B8944)*24&gt;X8944,"Open - Breached","Open - On Track"),IF((D8944-B8944)*24&lt;=X8944,"Met","Breached")))</f>
        <v>Excluded</v>
      </c>
    </row>
    <row r="8945" spans="1:25" x14ac:dyDescent="0.25">
      <c r="A8945" s="9" t="s">
        <v>13267</v>
      </c>
      <c r="B8945" s="23">
        <v>46177.414583333302</v>
      </c>
      <c r="C8945" s="23">
        <v>46177.461805555598</v>
      </c>
      <c r="D8945" s="23">
        <v>46178.409722222197</v>
      </c>
      <c r="E8945" s="9" t="s">
        <v>212</v>
      </c>
      <c r="F8945" s="9" t="s">
        <v>188</v>
      </c>
      <c r="G8945" s="9" t="s">
        <v>213</v>
      </c>
      <c r="H8945" s="9" t="s">
        <v>161</v>
      </c>
      <c r="I8945" s="9" t="s">
        <v>297</v>
      </c>
      <c r="J8945" s="9" t="s">
        <v>688</v>
      </c>
      <c r="K8945" s="9" t="s">
        <v>262</v>
      </c>
      <c r="L8945" s="9" t="s">
        <v>226</v>
      </c>
      <c r="M8945" s="9" t="s">
        <v>1131</v>
      </c>
      <c r="N8945" s="9" t="s">
        <v>197</v>
      </c>
      <c r="O8945" s="9" t="s">
        <v>177</v>
      </c>
      <c r="P8945" s="9" t="s">
        <v>241</v>
      </c>
      <c r="Q8945" s="9" t="s">
        <v>219</v>
      </c>
      <c r="R8945" s="9">
        <v>0</v>
      </c>
      <c r="S8945" s="9">
        <v>21</v>
      </c>
      <c r="U8945" s="9" t="s">
        <v>290</v>
      </c>
      <c r="X8945" s="9">
        <f>INDEX(SLA_Policy!$D$2:$D$5,MATCH(F8945,SLA_Policy!$A$2:$A$5,0))</f>
        <v>72</v>
      </c>
      <c r="Y8945" s="9" t="str">
        <f>IF(E8945="Cancelled","Excluded",IF(D8945="",IF((SLA_Policy!$B$8-B8945)*24&gt;X8945,"Open - Breached","Open - On Track"),IF((D8945-B8945)*24&lt;=X8945,"Met","Breached")))</f>
        <v>Met</v>
      </c>
    </row>
    <row r="8946" spans="1:25" x14ac:dyDescent="0.25">
      <c r="A8946" s="9" t="s">
        <v>13268</v>
      </c>
      <c r="B8946" s="23">
        <v>46177.420138888898</v>
      </c>
      <c r="C8946" s="23">
        <v>46177.432638888902</v>
      </c>
      <c r="D8946" s="23">
        <v>46177.693055555603</v>
      </c>
      <c r="E8946" s="9" t="s">
        <v>212</v>
      </c>
      <c r="F8946" s="9" t="s">
        <v>188</v>
      </c>
      <c r="G8946" s="9" t="s">
        <v>213</v>
      </c>
      <c r="H8946" s="9" t="s">
        <v>167</v>
      </c>
      <c r="I8946" s="9" t="s">
        <v>362</v>
      </c>
      <c r="J8946" s="9" t="s">
        <v>3727</v>
      </c>
      <c r="K8946" s="9" t="s">
        <v>246</v>
      </c>
      <c r="L8946" s="9" t="s">
        <v>293</v>
      </c>
      <c r="M8946" s="9" t="s">
        <v>3891</v>
      </c>
      <c r="N8946" s="9" t="s">
        <v>198</v>
      </c>
      <c r="O8946" s="9" t="s">
        <v>176</v>
      </c>
      <c r="P8946" s="9" t="s">
        <v>330</v>
      </c>
      <c r="Q8946" s="9" t="s">
        <v>219</v>
      </c>
      <c r="R8946" s="9">
        <v>0</v>
      </c>
      <c r="S8946" s="9">
        <v>38</v>
      </c>
      <c r="U8946" s="9" t="s">
        <v>248</v>
      </c>
      <c r="X8946" s="9">
        <f>INDEX(SLA_Policy!$D$2:$D$5,MATCH(F8946,SLA_Policy!$A$2:$A$5,0))</f>
        <v>72</v>
      </c>
      <c r="Y8946" s="9" t="str">
        <f>IF(E8946="Cancelled","Excluded",IF(D8946="",IF((SLA_Policy!$B$8-B8946)*24&gt;X8946,"Open - Breached","Open - On Track"),IF((D8946-B8946)*24&lt;=X8946,"Met","Breached")))</f>
        <v>Met</v>
      </c>
    </row>
    <row r="8947" spans="1:25" x14ac:dyDescent="0.25">
      <c r="A8947" s="9" t="s">
        <v>13269</v>
      </c>
      <c r="B8947" s="23">
        <v>46177.425000000003</v>
      </c>
      <c r="C8947" s="23">
        <v>46177.488194444399</v>
      </c>
      <c r="D8947" s="23">
        <v>46177.715277777803</v>
      </c>
      <c r="E8947" s="9" t="s">
        <v>212</v>
      </c>
      <c r="F8947" s="9" t="s">
        <v>188</v>
      </c>
      <c r="G8947" s="9" t="s">
        <v>213</v>
      </c>
      <c r="H8947" s="9" t="s">
        <v>163</v>
      </c>
      <c r="I8947" s="9" t="s">
        <v>250</v>
      </c>
      <c r="J8947" s="9" t="s">
        <v>251</v>
      </c>
      <c r="K8947" s="9" t="s">
        <v>246</v>
      </c>
      <c r="L8947" s="9" t="s">
        <v>395</v>
      </c>
      <c r="M8947" s="9" t="s">
        <v>1898</v>
      </c>
      <c r="N8947" s="9" t="s">
        <v>196</v>
      </c>
      <c r="O8947" s="9" t="s">
        <v>176</v>
      </c>
      <c r="P8947" s="9" t="s">
        <v>330</v>
      </c>
      <c r="Q8947" s="9" t="s">
        <v>219</v>
      </c>
      <c r="R8947" s="9">
        <v>0</v>
      </c>
      <c r="S8947" s="9">
        <v>26</v>
      </c>
      <c r="T8947" s="9" t="s">
        <v>229</v>
      </c>
      <c r="U8947" s="9" t="s">
        <v>376</v>
      </c>
      <c r="X8947" s="9">
        <f>INDEX(SLA_Policy!$D$2:$D$5,MATCH(F8947,SLA_Policy!$A$2:$A$5,0))</f>
        <v>72</v>
      </c>
      <c r="Y8947" s="9" t="str">
        <f>IF(E8947="Cancelled","Excluded",IF(D8947="",IF((SLA_Policy!$B$8-B8947)*24&gt;X8947,"Open - Breached","Open - On Track"),IF((D8947-B8947)*24&lt;=X8947,"Met","Breached")))</f>
        <v>Met</v>
      </c>
    </row>
    <row r="8948" spans="1:25" x14ac:dyDescent="0.25">
      <c r="A8948" s="9" t="s">
        <v>13270</v>
      </c>
      <c r="B8948" s="23">
        <v>46177.442361111098</v>
      </c>
      <c r="C8948" s="23">
        <v>46177.534027777801</v>
      </c>
      <c r="D8948" s="23">
        <v>46178.369444444397</v>
      </c>
      <c r="E8948" s="9" t="s">
        <v>212</v>
      </c>
      <c r="F8948" s="9" t="s">
        <v>189</v>
      </c>
      <c r="G8948" s="9" t="s">
        <v>236</v>
      </c>
      <c r="H8948" s="9" t="s">
        <v>161</v>
      </c>
      <c r="I8948" s="9" t="s">
        <v>237</v>
      </c>
      <c r="J8948" s="9" t="s">
        <v>3511</v>
      </c>
      <c r="K8948" s="9" t="s">
        <v>246</v>
      </c>
      <c r="L8948" s="9" t="s">
        <v>226</v>
      </c>
      <c r="M8948" s="9" t="s">
        <v>2511</v>
      </c>
      <c r="N8948" s="9" t="s">
        <v>196</v>
      </c>
      <c r="O8948" s="9" t="s">
        <v>177</v>
      </c>
      <c r="P8948" s="9" t="s">
        <v>300</v>
      </c>
      <c r="Q8948" s="9" t="s">
        <v>219</v>
      </c>
      <c r="R8948" s="9">
        <v>0</v>
      </c>
      <c r="S8948" s="9">
        <v>24</v>
      </c>
      <c r="U8948" s="9" t="s">
        <v>242</v>
      </c>
      <c r="X8948" s="9">
        <f>INDEX(SLA_Policy!$D$2:$D$5,MATCH(F8948,SLA_Policy!$A$2:$A$5,0))</f>
        <v>120</v>
      </c>
      <c r="Y8948" s="9" t="str">
        <f>IF(E8948="Cancelled","Excluded",IF(D8948="",IF((SLA_Policy!$B$8-B8948)*24&gt;X8948,"Open - Breached","Open - On Track"),IF((D8948-B8948)*24&lt;=X8948,"Met","Breached")))</f>
        <v>Met</v>
      </c>
    </row>
    <row r="8949" spans="1:25" x14ac:dyDescent="0.25">
      <c r="A8949" s="9" t="s">
        <v>13271</v>
      </c>
      <c r="B8949" s="23">
        <v>46177.443749999999</v>
      </c>
      <c r="C8949" s="23">
        <v>46177.467361111099</v>
      </c>
      <c r="D8949" s="23">
        <v>46181.399305555598</v>
      </c>
      <c r="E8949" s="9" t="s">
        <v>212</v>
      </c>
      <c r="F8949" s="9" t="s">
        <v>188</v>
      </c>
      <c r="G8949" s="9" t="s">
        <v>213</v>
      </c>
      <c r="H8949" s="9" t="s">
        <v>163</v>
      </c>
      <c r="I8949" s="9" t="s">
        <v>223</v>
      </c>
      <c r="J8949" s="9" t="s">
        <v>2295</v>
      </c>
      <c r="K8949" s="9" t="s">
        <v>303</v>
      </c>
      <c r="L8949" s="9" t="s">
        <v>216</v>
      </c>
      <c r="M8949" s="9" t="s">
        <v>2490</v>
      </c>
      <c r="N8949" s="9" t="s">
        <v>199</v>
      </c>
      <c r="O8949" s="9" t="s">
        <v>176</v>
      </c>
      <c r="P8949" s="9" t="s">
        <v>419</v>
      </c>
      <c r="Q8949" s="9" t="s">
        <v>219</v>
      </c>
      <c r="R8949" s="9">
        <v>0</v>
      </c>
      <c r="S8949" s="9">
        <v>26</v>
      </c>
      <c r="T8949" s="9" t="s">
        <v>136</v>
      </c>
      <c r="U8949" s="9" t="s">
        <v>230</v>
      </c>
      <c r="X8949" s="9">
        <f>INDEX(SLA_Policy!$D$2:$D$5,MATCH(F8949,SLA_Policy!$A$2:$A$5,0))</f>
        <v>72</v>
      </c>
      <c r="Y8949" s="9" t="str">
        <f>IF(E8949="Cancelled","Excluded",IF(D8949="",IF((SLA_Policy!$B$8-B8949)*24&gt;X8949,"Open - Breached","Open - On Track"),IF((D8949-B8949)*24&lt;=X8949,"Met","Breached")))</f>
        <v>Breached</v>
      </c>
    </row>
    <row r="8950" spans="1:25" x14ac:dyDescent="0.25">
      <c r="A8950" s="9" t="s">
        <v>13272</v>
      </c>
      <c r="B8950" s="23">
        <v>46177.452777777798</v>
      </c>
      <c r="C8950" s="23">
        <v>46177.454166666699</v>
      </c>
      <c r="D8950" s="23">
        <v>46177.543749999997</v>
      </c>
      <c r="E8950" s="9" t="s">
        <v>212</v>
      </c>
      <c r="F8950" s="9" t="s">
        <v>188</v>
      </c>
      <c r="G8950" s="9" t="s">
        <v>213</v>
      </c>
      <c r="H8950" s="9" t="s">
        <v>88</v>
      </c>
      <c r="I8950" s="9" t="s">
        <v>92</v>
      </c>
      <c r="J8950" s="9" t="s">
        <v>834</v>
      </c>
      <c r="K8950" s="9" t="s">
        <v>215</v>
      </c>
      <c r="L8950" s="9" t="s">
        <v>216</v>
      </c>
      <c r="M8950" s="9" t="s">
        <v>3469</v>
      </c>
      <c r="N8950" s="9" t="s">
        <v>198</v>
      </c>
      <c r="O8950" s="9" t="s">
        <v>116</v>
      </c>
      <c r="P8950" s="9" t="s">
        <v>551</v>
      </c>
      <c r="Q8950" s="9" t="s">
        <v>219</v>
      </c>
      <c r="R8950" s="9">
        <v>0</v>
      </c>
      <c r="S8950" s="9">
        <v>24</v>
      </c>
      <c r="T8950" s="9" t="s">
        <v>220</v>
      </c>
      <c r="U8950" s="9" t="s">
        <v>661</v>
      </c>
      <c r="W8950" s="9">
        <v>5</v>
      </c>
      <c r="X8950" s="9">
        <f>INDEX(SLA_Policy!$D$2:$D$5,MATCH(F8950,SLA_Policy!$A$2:$A$5,0))</f>
        <v>72</v>
      </c>
      <c r="Y8950" s="9" t="str">
        <f>IF(E8950="Cancelled","Excluded",IF(D8950="",IF((SLA_Policy!$B$8-B8950)*24&gt;X8950,"Open - Breached","Open - On Track"),IF((D8950-B8950)*24&lt;=X8950,"Met","Breached")))</f>
        <v>Met</v>
      </c>
    </row>
    <row r="8951" spans="1:25" x14ac:dyDescent="0.25">
      <c r="A8951" s="9" t="s">
        <v>13273</v>
      </c>
      <c r="B8951" s="23">
        <v>46177.453472222202</v>
      </c>
      <c r="C8951" s="23">
        <v>46177.608333333301</v>
      </c>
      <c r="D8951" s="23">
        <v>46181.399305555598</v>
      </c>
      <c r="E8951" s="9" t="s">
        <v>212</v>
      </c>
      <c r="F8951" s="9" t="s">
        <v>188</v>
      </c>
      <c r="G8951" s="9" t="s">
        <v>213</v>
      </c>
      <c r="H8951" s="9" t="s">
        <v>166</v>
      </c>
      <c r="I8951" s="9" t="s">
        <v>398</v>
      </c>
      <c r="J8951" s="9" t="s">
        <v>11151</v>
      </c>
      <c r="K8951" s="9" t="s">
        <v>246</v>
      </c>
      <c r="L8951" s="9" t="s">
        <v>311</v>
      </c>
      <c r="M8951" s="9" t="s">
        <v>1860</v>
      </c>
      <c r="N8951" s="9" t="s">
        <v>196</v>
      </c>
      <c r="O8951" s="9" t="s">
        <v>181</v>
      </c>
      <c r="P8951" s="9" t="s">
        <v>289</v>
      </c>
      <c r="Q8951" s="9" t="s">
        <v>219</v>
      </c>
      <c r="R8951" s="9">
        <v>0</v>
      </c>
      <c r="S8951" s="9">
        <v>27</v>
      </c>
      <c r="U8951" s="9" t="s">
        <v>290</v>
      </c>
      <c r="X8951" s="9">
        <f>INDEX(SLA_Policy!$D$2:$D$5,MATCH(F8951,SLA_Policy!$A$2:$A$5,0))</f>
        <v>72</v>
      </c>
      <c r="Y8951" s="9" t="str">
        <f>IF(E8951="Cancelled","Excluded",IF(D8951="",IF((SLA_Policy!$B$8-B8951)*24&gt;X8951,"Open - Breached","Open - On Track"),IF((D8951-B8951)*24&lt;=X8951,"Met","Breached")))</f>
        <v>Breached</v>
      </c>
    </row>
    <row r="8952" spans="1:25" x14ac:dyDescent="0.25">
      <c r="A8952" s="9" t="s">
        <v>13274</v>
      </c>
      <c r="B8952" s="23">
        <v>46177.461111111101</v>
      </c>
      <c r="C8952" s="23">
        <v>46177.464583333298</v>
      </c>
      <c r="D8952" s="23">
        <v>46182.3659722222</v>
      </c>
      <c r="E8952" s="9" t="s">
        <v>212</v>
      </c>
      <c r="F8952" s="9" t="s">
        <v>188</v>
      </c>
      <c r="G8952" s="9" t="s">
        <v>213</v>
      </c>
      <c r="H8952" s="9" t="s">
        <v>88</v>
      </c>
      <c r="I8952" s="9" t="s">
        <v>268</v>
      </c>
      <c r="J8952" s="9" t="s">
        <v>473</v>
      </c>
      <c r="K8952" s="9" t="s">
        <v>246</v>
      </c>
      <c r="L8952" s="9" t="s">
        <v>216</v>
      </c>
      <c r="M8952" s="9" t="s">
        <v>2766</v>
      </c>
      <c r="N8952" s="9" t="s">
        <v>196</v>
      </c>
      <c r="O8952" s="9" t="s">
        <v>178</v>
      </c>
      <c r="P8952" s="9" t="s">
        <v>272</v>
      </c>
      <c r="Q8952" s="9" t="s">
        <v>273</v>
      </c>
      <c r="R8952" s="9">
        <v>1</v>
      </c>
      <c r="S8952" s="9">
        <v>31</v>
      </c>
      <c r="T8952" s="9" t="s">
        <v>220</v>
      </c>
      <c r="U8952" s="9" t="s">
        <v>266</v>
      </c>
      <c r="W8952" s="9">
        <v>2</v>
      </c>
      <c r="X8952" s="9">
        <f>INDEX(SLA_Policy!$D$2:$D$5,MATCH(F8952,SLA_Policy!$A$2:$A$5,0))</f>
        <v>72</v>
      </c>
      <c r="Y8952" s="9" t="str">
        <f>IF(E8952="Cancelled","Excluded",IF(D8952="",IF((SLA_Policy!$B$8-B8952)*24&gt;X8952,"Open - Breached","Open - On Track"),IF((D8952-B8952)*24&lt;=X8952,"Met","Breached")))</f>
        <v>Breached</v>
      </c>
    </row>
    <row r="8953" spans="1:25" x14ac:dyDescent="0.25">
      <c r="A8953" s="9" t="s">
        <v>13275</v>
      </c>
      <c r="B8953" s="23">
        <v>46177.483333333301</v>
      </c>
      <c r="C8953" s="23">
        <v>46177.4868055556</v>
      </c>
      <c r="D8953" s="23">
        <v>46181.35</v>
      </c>
      <c r="E8953" s="9" t="s">
        <v>212</v>
      </c>
      <c r="F8953" s="9" t="s">
        <v>189</v>
      </c>
      <c r="G8953" s="9" t="s">
        <v>213</v>
      </c>
      <c r="H8953" s="9" t="s">
        <v>162</v>
      </c>
      <c r="I8953" s="9" t="s">
        <v>244</v>
      </c>
      <c r="J8953" s="9" t="s">
        <v>3212</v>
      </c>
      <c r="K8953" s="9" t="s">
        <v>246</v>
      </c>
      <c r="L8953" s="9" t="s">
        <v>104</v>
      </c>
      <c r="M8953" s="9" t="s">
        <v>921</v>
      </c>
      <c r="N8953" s="9" t="s">
        <v>198</v>
      </c>
      <c r="O8953" s="9" t="s">
        <v>179</v>
      </c>
      <c r="P8953" s="9" t="s">
        <v>337</v>
      </c>
      <c r="Q8953" s="9" t="s">
        <v>219</v>
      </c>
      <c r="R8953" s="9">
        <v>0</v>
      </c>
      <c r="S8953" s="9">
        <v>41</v>
      </c>
      <c r="U8953" s="9" t="s">
        <v>248</v>
      </c>
      <c r="X8953" s="9">
        <f>INDEX(SLA_Policy!$D$2:$D$5,MATCH(F8953,SLA_Policy!$A$2:$A$5,0))</f>
        <v>120</v>
      </c>
      <c r="Y8953" s="9" t="str">
        <f>IF(E8953="Cancelled","Excluded",IF(D8953="",IF((SLA_Policy!$B$8-B8953)*24&gt;X8953,"Open - Breached","Open - On Track"),IF((D8953-B8953)*24&lt;=X8953,"Met","Breached")))</f>
        <v>Met</v>
      </c>
    </row>
    <row r="8954" spans="1:25" x14ac:dyDescent="0.25">
      <c r="A8954" s="9" t="s">
        <v>13276</v>
      </c>
      <c r="B8954" s="23">
        <v>46177.484027777798</v>
      </c>
      <c r="C8954" s="23">
        <v>46177.490277777797</v>
      </c>
      <c r="D8954" s="23">
        <v>46181.655555555597</v>
      </c>
      <c r="E8954" s="9" t="s">
        <v>212</v>
      </c>
      <c r="F8954" s="9" t="s">
        <v>188</v>
      </c>
      <c r="G8954" s="9" t="s">
        <v>213</v>
      </c>
      <c r="H8954" s="9" t="s">
        <v>88</v>
      </c>
      <c r="I8954" s="9" t="s">
        <v>268</v>
      </c>
      <c r="J8954" s="9" t="s">
        <v>13277</v>
      </c>
      <c r="K8954" s="9" t="s">
        <v>246</v>
      </c>
      <c r="L8954" s="9" t="s">
        <v>226</v>
      </c>
      <c r="M8954" s="9" t="s">
        <v>1307</v>
      </c>
      <c r="N8954" s="9" t="s">
        <v>199</v>
      </c>
      <c r="O8954" s="9" t="s">
        <v>178</v>
      </c>
      <c r="P8954" s="9" t="s">
        <v>414</v>
      </c>
      <c r="Q8954" s="9" t="s">
        <v>219</v>
      </c>
      <c r="R8954" s="9">
        <v>3</v>
      </c>
      <c r="S8954" s="9">
        <v>51</v>
      </c>
      <c r="T8954" s="9" t="s">
        <v>220</v>
      </c>
      <c r="U8954" s="9" t="s">
        <v>266</v>
      </c>
      <c r="X8954" s="9">
        <f>INDEX(SLA_Policy!$D$2:$D$5,MATCH(F8954,SLA_Policy!$A$2:$A$5,0))</f>
        <v>72</v>
      </c>
      <c r="Y8954" s="9" t="str">
        <f>IF(E8954="Cancelled","Excluded",IF(D8954="",IF((SLA_Policy!$B$8-B8954)*24&gt;X8954,"Open - Breached","Open - On Track"),IF((D8954-B8954)*24&lt;=X8954,"Met","Breached")))</f>
        <v>Breached</v>
      </c>
    </row>
    <row r="8955" spans="1:25" x14ac:dyDescent="0.25">
      <c r="A8955" s="9" t="s">
        <v>13278</v>
      </c>
      <c r="B8955" s="23">
        <v>46177.490277777797</v>
      </c>
      <c r="C8955" s="23">
        <v>46177.494444444397</v>
      </c>
      <c r="D8955" s="23">
        <v>46178.4465277778</v>
      </c>
      <c r="E8955" s="9" t="s">
        <v>212</v>
      </c>
      <c r="F8955" s="9" t="s">
        <v>188</v>
      </c>
      <c r="G8955" s="9" t="s">
        <v>213</v>
      </c>
      <c r="H8955" s="9" t="s">
        <v>88</v>
      </c>
      <c r="I8955" s="9" t="s">
        <v>92</v>
      </c>
      <c r="J8955" s="9" t="s">
        <v>1082</v>
      </c>
      <c r="K8955" s="9" t="s">
        <v>215</v>
      </c>
      <c r="L8955" s="9" t="s">
        <v>104</v>
      </c>
      <c r="M8955" s="9" t="s">
        <v>1534</v>
      </c>
      <c r="N8955" s="9" t="s">
        <v>198</v>
      </c>
      <c r="O8955" s="9" t="s">
        <v>178</v>
      </c>
      <c r="P8955" s="9" t="s">
        <v>414</v>
      </c>
      <c r="Q8955" s="9" t="s">
        <v>219</v>
      </c>
      <c r="R8955" s="9">
        <v>0</v>
      </c>
      <c r="S8955" s="9">
        <v>30</v>
      </c>
      <c r="T8955" s="9" t="s">
        <v>220</v>
      </c>
      <c r="U8955" s="9" t="s">
        <v>661</v>
      </c>
      <c r="X8955" s="9">
        <f>INDEX(SLA_Policy!$D$2:$D$5,MATCH(F8955,SLA_Policy!$A$2:$A$5,0))</f>
        <v>72</v>
      </c>
      <c r="Y8955" s="9" t="str">
        <f>IF(E8955="Cancelled","Excluded",IF(D8955="",IF((SLA_Policy!$B$8-B8955)*24&gt;X8955,"Open - Breached","Open - On Track"),IF((D8955-B8955)*24&lt;=X8955,"Met","Breached")))</f>
        <v>Met</v>
      </c>
    </row>
    <row r="8956" spans="1:25" x14ac:dyDescent="0.25">
      <c r="A8956" s="9" t="s">
        <v>13279</v>
      </c>
      <c r="B8956" s="23">
        <v>46177.490277777797</v>
      </c>
      <c r="C8956" s="23">
        <v>46177.4909722222</v>
      </c>
      <c r="D8956" s="23">
        <v>46177.531944444498</v>
      </c>
      <c r="E8956" s="9" t="s">
        <v>212</v>
      </c>
      <c r="F8956" s="9" t="s">
        <v>187</v>
      </c>
      <c r="G8956" s="9" t="s">
        <v>213</v>
      </c>
      <c r="H8956" s="9" t="s">
        <v>166</v>
      </c>
      <c r="I8956" s="9" t="s">
        <v>1238</v>
      </c>
      <c r="J8956" s="9" t="s">
        <v>13280</v>
      </c>
      <c r="K8956" s="9" t="s">
        <v>246</v>
      </c>
      <c r="L8956" s="9" t="s">
        <v>104</v>
      </c>
      <c r="M8956" s="9" t="s">
        <v>2625</v>
      </c>
      <c r="N8956" s="9" t="s">
        <v>198</v>
      </c>
      <c r="O8956" s="9" t="s">
        <v>181</v>
      </c>
      <c r="P8956" s="9" t="s">
        <v>449</v>
      </c>
      <c r="Q8956" s="9" t="s">
        <v>273</v>
      </c>
      <c r="R8956" s="9">
        <v>0</v>
      </c>
      <c r="S8956" s="9">
        <v>133</v>
      </c>
      <c r="T8956" s="9" t="s">
        <v>136</v>
      </c>
      <c r="U8956" s="9" t="s">
        <v>248</v>
      </c>
      <c r="W8956" s="9">
        <v>5</v>
      </c>
      <c r="X8956" s="9">
        <f>INDEX(SLA_Policy!$D$2:$D$5,MATCH(F8956,SLA_Policy!$A$2:$A$5,0))</f>
        <v>8</v>
      </c>
      <c r="Y8956" s="9" t="str">
        <f>IF(E8956="Cancelled","Excluded",IF(D8956="",IF((SLA_Policy!$B$8-B8956)*24&gt;X8956,"Open - Breached","Open - On Track"),IF((D8956-B8956)*24&lt;=X8956,"Met","Breached")))</f>
        <v>Met</v>
      </c>
    </row>
    <row r="8957" spans="1:25" x14ac:dyDescent="0.25">
      <c r="A8957" s="9" t="s">
        <v>13281</v>
      </c>
      <c r="B8957" s="23">
        <v>46177.497222222199</v>
      </c>
      <c r="C8957" s="23">
        <v>46177.534027777801</v>
      </c>
      <c r="D8957" s="23">
        <v>46181.35</v>
      </c>
      <c r="E8957" s="9" t="s">
        <v>212</v>
      </c>
      <c r="F8957" s="9" t="s">
        <v>188</v>
      </c>
      <c r="G8957" s="9" t="s">
        <v>213</v>
      </c>
      <c r="H8957" s="9" t="s">
        <v>166</v>
      </c>
      <c r="I8957" s="9" t="s">
        <v>378</v>
      </c>
      <c r="J8957" s="9" t="s">
        <v>13282</v>
      </c>
      <c r="K8957" s="9" t="s">
        <v>215</v>
      </c>
      <c r="L8957" s="9" t="s">
        <v>311</v>
      </c>
      <c r="M8957" s="9" t="s">
        <v>2362</v>
      </c>
      <c r="N8957" s="9" t="s">
        <v>196</v>
      </c>
      <c r="O8957" s="9" t="s">
        <v>180</v>
      </c>
      <c r="P8957" s="9" t="s">
        <v>368</v>
      </c>
      <c r="Q8957" s="9" t="s">
        <v>219</v>
      </c>
      <c r="R8957" s="9">
        <v>0</v>
      </c>
      <c r="S8957" s="9">
        <v>43</v>
      </c>
      <c r="T8957" s="9" t="s">
        <v>136</v>
      </c>
      <c r="U8957" s="9" t="s">
        <v>290</v>
      </c>
      <c r="X8957" s="9">
        <f>INDEX(SLA_Policy!$D$2:$D$5,MATCH(F8957,SLA_Policy!$A$2:$A$5,0))</f>
        <v>72</v>
      </c>
      <c r="Y8957" s="9" t="str">
        <f>IF(E8957="Cancelled","Excluded",IF(D8957="",IF((SLA_Policy!$B$8-B8957)*24&gt;X8957,"Open - Breached","Open - On Track"),IF((D8957-B8957)*24&lt;=X8957,"Met","Breached")))</f>
        <v>Breached</v>
      </c>
    </row>
    <row r="8958" spans="1:25" x14ac:dyDescent="0.25">
      <c r="A8958" s="9" t="s">
        <v>13283</v>
      </c>
      <c r="B8958" s="23">
        <v>46177.556944444397</v>
      </c>
      <c r="C8958" s="23">
        <v>46177.598611111098</v>
      </c>
      <c r="D8958" s="23">
        <v>46181.408333333296</v>
      </c>
      <c r="E8958" s="9" t="s">
        <v>212</v>
      </c>
      <c r="F8958" s="9" t="s">
        <v>189</v>
      </c>
      <c r="G8958" s="9" t="s">
        <v>236</v>
      </c>
      <c r="H8958" s="9" t="s">
        <v>161</v>
      </c>
      <c r="I8958" s="9" t="s">
        <v>482</v>
      </c>
      <c r="J8958" s="9" t="s">
        <v>11264</v>
      </c>
      <c r="K8958" s="9" t="s">
        <v>262</v>
      </c>
      <c r="L8958" s="9" t="s">
        <v>104</v>
      </c>
      <c r="M8958" s="9" t="s">
        <v>6090</v>
      </c>
      <c r="N8958" s="9" t="s">
        <v>196</v>
      </c>
      <c r="O8958" s="9" t="s">
        <v>177</v>
      </c>
      <c r="P8958" s="9" t="s">
        <v>300</v>
      </c>
      <c r="Q8958" s="9" t="s">
        <v>219</v>
      </c>
      <c r="R8958" s="9">
        <v>0</v>
      </c>
      <c r="S8958" s="9">
        <v>87</v>
      </c>
      <c r="U8958" s="9" t="s">
        <v>242</v>
      </c>
      <c r="W8958" s="9">
        <v>4</v>
      </c>
      <c r="X8958" s="9">
        <f>INDEX(SLA_Policy!$D$2:$D$5,MATCH(F8958,SLA_Policy!$A$2:$A$5,0))</f>
        <v>120</v>
      </c>
      <c r="Y8958" s="9" t="str">
        <f>IF(E8958="Cancelled","Excluded",IF(D8958="",IF((SLA_Policy!$B$8-B8958)*24&gt;X8958,"Open - Breached","Open - On Track"),IF((D8958-B8958)*24&lt;=X8958,"Met","Breached")))</f>
        <v>Met</v>
      </c>
    </row>
    <row r="8959" spans="1:25" x14ac:dyDescent="0.25">
      <c r="A8959" s="9" t="s">
        <v>13284</v>
      </c>
      <c r="B8959" s="23">
        <v>46177.590277777803</v>
      </c>
      <c r="C8959" s="23">
        <v>46177.690277777801</v>
      </c>
      <c r="D8959" s="23">
        <v>46178.3527777778</v>
      </c>
      <c r="E8959" s="9" t="s">
        <v>212</v>
      </c>
      <c r="F8959" s="9" t="s">
        <v>189</v>
      </c>
      <c r="G8959" s="9" t="s">
        <v>213</v>
      </c>
      <c r="H8959" s="9" t="s">
        <v>162</v>
      </c>
      <c r="I8959" s="9" t="s">
        <v>393</v>
      </c>
      <c r="J8959" s="9" t="s">
        <v>1718</v>
      </c>
      <c r="K8959" s="9" t="s">
        <v>246</v>
      </c>
      <c r="L8959" s="9" t="s">
        <v>104</v>
      </c>
      <c r="M8959" s="9" t="s">
        <v>2481</v>
      </c>
      <c r="N8959" s="9" t="s">
        <v>196</v>
      </c>
      <c r="O8959" s="9" t="s">
        <v>116</v>
      </c>
      <c r="P8959" s="9" t="s">
        <v>258</v>
      </c>
      <c r="Q8959" s="9" t="s">
        <v>219</v>
      </c>
      <c r="R8959" s="9">
        <v>0</v>
      </c>
      <c r="S8959" s="9">
        <v>17</v>
      </c>
      <c r="U8959" s="9" t="s">
        <v>266</v>
      </c>
      <c r="X8959" s="9">
        <f>INDEX(SLA_Policy!$D$2:$D$5,MATCH(F8959,SLA_Policy!$A$2:$A$5,0))</f>
        <v>120</v>
      </c>
      <c r="Y8959" s="9" t="str">
        <f>IF(E8959="Cancelled","Excluded",IF(D8959="",IF((SLA_Policy!$B$8-B8959)*24&gt;X8959,"Open - Breached","Open - On Track"),IF((D8959-B8959)*24&lt;=X8959,"Met","Breached")))</f>
        <v>Met</v>
      </c>
    </row>
    <row r="8960" spans="1:25" x14ac:dyDescent="0.25">
      <c r="A8960" s="9" t="s">
        <v>13285</v>
      </c>
      <c r="B8960" s="23">
        <v>46177.597222222197</v>
      </c>
      <c r="C8960" s="23">
        <v>46177.601388888899</v>
      </c>
      <c r="D8960" s="23">
        <v>46177.640277777798</v>
      </c>
      <c r="E8960" s="9" t="s">
        <v>212</v>
      </c>
      <c r="F8960" s="9" t="s">
        <v>189</v>
      </c>
      <c r="G8960" s="9" t="s">
        <v>213</v>
      </c>
      <c r="H8960" s="9" t="s">
        <v>161</v>
      </c>
      <c r="I8960" s="9" t="s">
        <v>389</v>
      </c>
      <c r="J8960" s="9" t="s">
        <v>4464</v>
      </c>
      <c r="K8960" s="9" t="s">
        <v>246</v>
      </c>
      <c r="L8960" s="9" t="s">
        <v>104</v>
      </c>
      <c r="M8960" s="9" t="s">
        <v>1198</v>
      </c>
      <c r="N8960" s="9" t="s">
        <v>198</v>
      </c>
      <c r="O8960" s="9" t="s">
        <v>116</v>
      </c>
      <c r="P8960" s="9" t="s">
        <v>295</v>
      </c>
      <c r="Q8960" s="9" t="s">
        <v>219</v>
      </c>
      <c r="R8960" s="9">
        <v>0</v>
      </c>
      <c r="S8960" s="9">
        <v>9</v>
      </c>
      <c r="U8960" s="9" t="s">
        <v>290</v>
      </c>
      <c r="X8960" s="9">
        <f>INDEX(SLA_Policy!$D$2:$D$5,MATCH(F8960,SLA_Policy!$A$2:$A$5,0))</f>
        <v>120</v>
      </c>
      <c r="Y8960" s="9" t="str">
        <f>IF(E8960="Cancelled","Excluded",IF(D8960="",IF((SLA_Policy!$B$8-B8960)*24&gt;X8960,"Open - Breached","Open - On Track"),IF((D8960-B8960)*24&lt;=X8960,"Met","Breached")))</f>
        <v>Met</v>
      </c>
    </row>
    <row r="8961" spans="1:25" x14ac:dyDescent="0.25">
      <c r="A8961" s="9" t="s">
        <v>13286</v>
      </c>
      <c r="B8961" s="23">
        <v>46177.599305555603</v>
      </c>
      <c r="C8961" s="23">
        <v>46177.627083333296</v>
      </c>
      <c r="D8961" s="23">
        <v>46178.578472222202</v>
      </c>
      <c r="E8961" s="9" t="s">
        <v>212</v>
      </c>
      <c r="F8961" s="9" t="s">
        <v>188</v>
      </c>
      <c r="G8961" s="9" t="s">
        <v>213</v>
      </c>
      <c r="H8961" s="9" t="s">
        <v>164</v>
      </c>
      <c r="I8961" s="9" t="s">
        <v>260</v>
      </c>
      <c r="J8961" s="9" t="s">
        <v>1000</v>
      </c>
      <c r="K8961" s="9" t="s">
        <v>246</v>
      </c>
      <c r="L8961" s="9" t="s">
        <v>270</v>
      </c>
      <c r="M8961" s="9" t="s">
        <v>3054</v>
      </c>
      <c r="N8961" s="9" t="s">
        <v>197</v>
      </c>
      <c r="O8961" s="9" t="s">
        <v>179</v>
      </c>
      <c r="P8961" s="9" t="s">
        <v>313</v>
      </c>
      <c r="Q8961" s="9" t="s">
        <v>219</v>
      </c>
      <c r="R8961" s="9">
        <v>0</v>
      </c>
      <c r="S8961" s="9">
        <v>33</v>
      </c>
      <c r="T8961" s="9" t="s">
        <v>265</v>
      </c>
      <c r="U8961" s="9" t="s">
        <v>376</v>
      </c>
      <c r="W8961" s="9">
        <v>4</v>
      </c>
      <c r="X8961" s="9">
        <f>INDEX(SLA_Policy!$D$2:$D$5,MATCH(F8961,SLA_Policy!$A$2:$A$5,0))</f>
        <v>72</v>
      </c>
      <c r="Y8961" s="9" t="str">
        <f>IF(E8961="Cancelled","Excluded",IF(D8961="",IF((SLA_Policy!$B$8-B8961)*24&gt;X8961,"Open - Breached","Open - On Track"),IF((D8961-B8961)*24&lt;=X8961,"Met","Breached")))</f>
        <v>Met</v>
      </c>
    </row>
    <row r="8962" spans="1:25" x14ac:dyDescent="0.25">
      <c r="A8962" s="9" t="s">
        <v>13287</v>
      </c>
      <c r="B8962" s="23">
        <v>46177.611111111102</v>
      </c>
      <c r="C8962" s="23">
        <v>46177.625694444498</v>
      </c>
      <c r="D8962" s="23">
        <v>46177.654861111099</v>
      </c>
      <c r="E8962" s="9" t="s">
        <v>212</v>
      </c>
      <c r="F8962" s="9" t="s">
        <v>189</v>
      </c>
      <c r="G8962" s="9" t="s">
        <v>213</v>
      </c>
      <c r="H8962" s="9" t="s">
        <v>161</v>
      </c>
      <c r="I8962" s="9" t="s">
        <v>389</v>
      </c>
      <c r="J8962" s="9" t="s">
        <v>2787</v>
      </c>
      <c r="K8962" s="9" t="s">
        <v>246</v>
      </c>
      <c r="L8962" s="9" t="s">
        <v>104</v>
      </c>
      <c r="M8962" s="9" t="s">
        <v>4693</v>
      </c>
      <c r="N8962" s="9" t="s">
        <v>199</v>
      </c>
      <c r="O8962" s="9" t="s">
        <v>116</v>
      </c>
      <c r="P8962" s="9" t="s">
        <v>551</v>
      </c>
      <c r="Q8962" s="9" t="s">
        <v>219</v>
      </c>
      <c r="R8962" s="9">
        <v>0</v>
      </c>
      <c r="S8962" s="9">
        <v>5</v>
      </c>
      <c r="U8962" s="9" t="s">
        <v>376</v>
      </c>
      <c r="X8962" s="9">
        <f>INDEX(SLA_Policy!$D$2:$D$5,MATCH(F8962,SLA_Policy!$A$2:$A$5,0))</f>
        <v>120</v>
      </c>
      <c r="Y8962" s="9" t="str">
        <f>IF(E8962="Cancelled","Excluded",IF(D8962="",IF((SLA_Policy!$B$8-B8962)*24&gt;X8962,"Open - Breached","Open - On Track"),IF((D8962-B8962)*24&lt;=X8962,"Met","Breached")))</f>
        <v>Met</v>
      </c>
    </row>
    <row r="8963" spans="1:25" x14ac:dyDescent="0.25">
      <c r="A8963" s="9" t="s">
        <v>13288</v>
      </c>
      <c r="B8963" s="23">
        <v>46177.621527777803</v>
      </c>
      <c r="C8963" s="23">
        <v>46177.663194444503</v>
      </c>
      <c r="D8963" s="23">
        <v>46178.349305555603</v>
      </c>
      <c r="E8963" s="9" t="s">
        <v>212</v>
      </c>
      <c r="F8963" s="9" t="s">
        <v>188</v>
      </c>
      <c r="G8963" s="9" t="s">
        <v>213</v>
      </c>
      <c r="H8963" s="9" t="s">
        <v>162</v>
      </c>
      <c r="I8963" s="9" t="s">
        <v>244</v>
      </c>
      <c r="J8963" s="9" t="s">
        <v>518</v>
      </c>
      <c r="K8963" s="9" t="s">
        <v>215</v>
      </c>
      <c r="L8963" s="9" t="s">
        <v>311</v>
      </c>
      <c r="M8963" s="9" t="s">
        <v>6953</v>
      </c>
      <c r="N8963" s="9" t="s">
        <v>196</v>
      </c>
      <c r="O8963" s="9" t="s">
        <v>179</v>
      </c>
      <c r="P8963" s="9" t="s">
        <v>337</v>
      </c>
      <c r="Q8963" s="9" t="s">
        <v>273</v>
      </c>
      <c r="R8963" s="9">
        <v>0</v>
      </c>
      <c r="S8963" s="9">
        <v>9</v>
      </c>
      <c r="U8963" s="9" t="s">
        <v>266</v>
      </c>
      <c r="X8963" s="9">
        <f>INDEX(SLA_Policy!$D$2:$D$5,MATCH(F8963,SLA_Policy!$A$2:$A$5,0))</f>
        <v>72</v>
      </c>
      <c r="Y8963" s="9" t="str">
        <f>IF(E8963="Cancelled","Excluded",IF(D8963="",IF((SLA_Policy!$B$8-B8963)*24&gt;X8963,"Open - Breached","Open - On Track"),IF((D8963-B8963)*24&lt;=X8963,"Met","Breached")))</f>
        <v>Met</v>
      </c>
    </row>
    <row r="8964" spans="1:25" x14ac:dyDescent="0.25">
      <c r="A8964" s="9" t="s">
        <v>13289</v>
      </c>
      <c r="B8964" s="23">
        <v>46177.625694444498</v>
      </c>
      <c r="C8964" s="23">
        <v>46177.628472222197</v>
      </c>
      <c r="D8964" s="23">
        <v>46181.362500000003</v>
      </c>
      <c r="E8964" s="9" t="s">
        <v>212</v>
      </c>
      <c r="F8964" s="9" t="s">
        <v>188</v>
      </c>
      <c r="G8964" s="9" t="s">
        <v>213</v>
      </c>
      <c r="H8964" s="9" t="s">
        <v>163</v>
      </c>
      <c r="I8964" s="9" t="s">
        <v>223</v>
      </c>
      <c r="J8964" s="9" t="s">
        <v>13290</v>
      </c>
      <c r="K8964" s="9" t="s">
        <v>246</v>
      </c>
      <c r="L8964" s="9" t="s">
        <v>216</v>
      </c>
      <c r="M8964" s="9" t="s">
        <v>1316</v>
      </c>
      <c r="N8964" s="9" t="s">
        <v>198</v>
      </c>
      <c r="O8964" s="9" t="s">
        <v>176</v>
      </c>
      <c r="P8964" s="9" t="s">
        <v>503</v>
      </c>
      <c r="Q8964" s="9" t="s">
        <v>219</v>
      </c>
      <c r="R8964" s="9">
        <v>0</v>
      </c>
      <c r="S8964" s="9">
        <v>66</v>
      </c>
      <c r="T8964" s="9" t="s">
        <v>322</v>
      </c>
      <c r="U8964" s="9" t="s">
        <v>230</v>
      </c>
      <c r="X8964" s="9">
        <f>INDEX(SLA_Policy!$D$2:$D$5,MATCH(F8964,SLA_Policy!$A$2:$A$5,0))</f>
        <v>72</v>
      </c>
      <c r="Y8964" s="9" t="str">
        <f>IF(E8964="Cancelled","Excluded",IF(D8964="",IF((SLA_Policy!$B$8-B8964)*24&gt;X8964,"Open - Breached","Open - On Track"),IF((D8964-B8964)*24&lt;=X8964,"Met","Breached")))</f>
        <v>Breached</v>
      </c>
    </row>
    <row r="8965" spans="1:25" x14ac:dyDescent="0.25">
      <c r="A8965" s="9" t="s">
        <v>13291</v>
      </c>
      <c r="B8965" s="23">
        <v>46177.643750000003</v>
      </c>
      <c r="C8965" s="23">
        <v>46177.65</v>
      </c>
      <c r="D8965" s="23">
        <v>46178.3215277778</v>
      </c>
      <c r="E8965" s="9" t="s">
        <v>212</v>
      </c>
      <c r="F8965" s="9" t="s">
        <v>188</v>
      </c>
      <c r="G8965" s="9" t="s">
        <v>213</v>
      </c>
      <c r="H8965" s="9" t="s">
        <v>163</v>
      </c>
      <c r="I8965" s="9" t="s">
        <v>223</v>
      </c>
      <c r="J8965" s="9" t="s">
        <v>805</v>
      </c>
      <c r="K8965" s="9" t="s">
        <v>303</v>
      </c>
      <c r="L8965" s="9" t="s">
        <v>293</v>
      </c>
      <c r="M8965" s="9" t="s">
        <v>3345</v>
      </c>
      <c r="N8965" s="9" t="s">
        <v>198</v>
      </c>
      <c r="O8965" s="9" t="s">
        <v>176</v>
      </c>
      <c r="P8965" s="9" t="s">
        <v>330</v>
      </c>
      <c r="Q8965" s="9" t="s">
        <v>219</v>
      </c>
      <c r="R8965" s="9">
        <v>0</v>
      </c>
      <c r="S8965" s="9">
        <v>75</v>
      </c>
      <c r="T8965" s="9" t="s">
        <v>136</v>
      </c>
      <c r="U8965" s="9" t="s">
        <v>230</v>
      </c>
      <c r="X8965" s="9">
        <f>INDEX(SLA_Policy!$D$2:$D$5,MATCH(F8965,SLA_Policy!$A$2:$A$5,0))</f>
        <v>72</v>
      </c>
      <c r="Y8965" s="9" t="str">
        <f>IF(E8965="Cancelled","Excluded",IF(D8965="",IF((SLA_Policy!$B$8-B8965)*24&gt;X8965,"Open - Breached","Open - On Track"),IF((D8965-B8965)*24&lt;=X8965,"Met","Breached")))</f>
        <v>Met</v>
      </c>
    </row>
    <row r="8966" spans="1:25" x14ac:dyDescent="0.25">
      <c r="A8966" s="9" t="s">
        <v>13292</v>
      </c>
      <c r="B8966" s="23">
        <v>46177.645833333299</v>
      </c>
      <c r="C8966" s="23">
        <v>46177.672222222202</v>
      </c>
      <c r="D8966" s="23">
        <v>46178.379861111098</v>
      </c>
      <c r="E8966" s="9" t="s">
        <v>212</v>
      </c>
      <c r="F8966" s="9" t="s">
        <v>188</v>
      </c>
      <c r="G8966" s="9" t="s">
        <v>236</v>
      </c>
      <c r="H8966" s="9" t="s">
        <v>161</v>
      </c>
      <c r="I8966" s="9" t="s">
        <v>237</v>
      </c>
      <c r="J8966" s="9" t="s">
        <v>3342</v>
      </c>
      <c r="K8966" s="9" t="s">
        <v>246</v>
      </c>
      <c r="L8966" s="9" t="s">
        <v>282</v>
      </c>
      <c r="M8966" s="9" t="s">
        <v>6074</v>
      </c>
      <c r="N8966" s="9" t="s">
        <v>196</v>
      </c>
      <c r="O8966" s="9" t="s">
        <v>177</v>
      </c>
      <c r="P8966" s="9" t="s">
        <v>241</v>
      </c>
      <c r="Q8966" s="9" t="s">
        <v>219</v>
      </c>
      <c r="R8966" s="9">
        <v>0</v>
      </c>
      <c r="S8966" s="9">
        <v>11</v>
      </c>
      <c r="U8966" s="9" t="s">
        <v>242</v>
      </c>
      <c r="W8966" s="9">
        <v>5</v>
      </c>
      <c r="X8966" s="9">
        <f>INDEX(SLA_Policy!$D$2:$D$5,MATCH(F8966,SLA_Policy!$A$2:$A$5,0))</f>
        <v>72</v>
      </c>
      <c r="Y8966" s="9" t="str">
        <f>IF(E8966="Cancelled","Excluded",IF(D8966="",IF((SLA_Policy!$B$8-B8966)*24&gt;X8966,"Open - Breached","Open - On Track"),IF((D8966-B8966)*24&lt;=X8966,"Met","Breached")))</f>
        <v>Met</v>
      </c>
    </row>
    <row r="8967" spans="1:25" x14ac:dyDescent="0.25">
      <c r="A8967" s="9" t="s">
        <v>13293</v>
      </c>
      <c r="B8967" s="23">
        <v>46177.6472222222</v>
      </c>
      <c r="C8967" s="23">
        <v>46177.651388888902</v>
      </c>
      <c r="D8967" s="23">
        <v>46178.402777777803</v>
      </c>
      <c r="E8967" s="9" t="s">
        <v>212</v>
      </c>
      <c r="F8967" s="9" t="s">
        <v>189</v>
      </c>
      <c r="G8967" s="9" t="s">
        <v>213</v>
      </c>
      <c r="H8967" s="9" t="s">
        <v>162</v>
      </c>
      <c r="I8967" s="9" t="s">
        <v>393</v>
      </c>
      <c r="J8967" s="9" t="s">
        <v>6166</v>
      </c>
      <c r="K8967" s="9" t="s">
        <v>303</v>
      </c>
      <c r="L8967" s="9" t="s">
        <v>307</v>
      </c>
      <c r="M8967" s="9" t="s">
        <v>544</v>
      </c>
      <c r="N8967" s="9" t="s">
        <v>198</v>
      </c>
      <c r="O8967" s="9" t="s">
        <v>176</v>
      </c>
      <c r="P8967" s="9" t="s">
        <v>330</v>
      </c>
      <c r="Q8967" s="9" t="s">
        <v>219</v>
      </c>
      <c r="R8967" s="9">
        <v>0</v>
      </c>
      <c r="S8967" s="9">
        <v>8</v>
      </c>
      <c r="U8967" s="9" t="s">
        <v>248</v>
      </c>
      <c r="X8967" s="9">
        <f>INDEX(SLA_Policy!$D$2:$D$5,MATCH(F8967,SLA_Policy!$A$2:$A$5,0))</f>
        <v>120</v>
      </c>
      <c r="Y8967" s="9" t="str">
        <f>IF(E8967="Cancelled","Excluded",IF(D8967="",IF((SLA_Policy!$B$8-B8967)*24&gt;X8967,"Open - Breached","Open - On Track"),IF((D8967-B8967)*24&lt;=X8967,"Met","Breached")))</f>
        <v>Met</v>
      </c>
    </row>
    <row r="8968" spans="1:25" x14ac:dyDescent="0.25">
      <c r="A8968" s="9" t="s">
        <v>13294</v>
      </c>
      <c r="B8968" s="23">
        <v>46177.665972222203</v>
      </c>
      <c r="C8968" s="23">
        <v>46178.3305555556</v>
      </c>
      <c r="D8968" s="23">
        <v>46178.3347222222</v>
      </c>
      <c r="E8968" s="9" t="s">
        <v>212</v>
      </c>
      <c r="F8968" s="9" t="s">
        <v>189</v>
      </c>
      <c r="G8968" s="9" t="s">
        <v>213</v>
      </c>
      <c r="H8968" s="9" t="s">
        <v>165</v>
      </c>
      <c r="I8968" s="9" t="s">
        <v>567</v>
      </c>
      <c r="J8968" s="9" t="s">
        <v>4061</v>
      </c>
      <c r="K8968" s="9" t="s">
        <v>276</v>
      </c>
      <c r="L8968" s="9" t="s">
        <v>12094</v>
      </c>
      <c r="M8968" s="9" t="s">
        <v>13295</v>
      </c>
      <c r="N8968" s="9" t="s">
        <v>196</v>
      </c>
      <c r="O8968" s="9" t="s">
        <v>176</v>
      </c>
      <c r="P8968" s="9" t="s">
        <v>570</v>
      </c>
      <c r="Q8968" s="9" t="s">
        <v>219</v>
      </c>
      <c r="R8968" s="9">
        <v>0</v>
      </c>
      <c r="S8968" s="9">
        <v>22</v>
      </c>
      <c r="U8968" s="9" t="s">
        <v>376</v>
      </c>
      <c r="X8968" s="9">
        <f>INDEX(SLA_Policy!$D$2:$D$5,MATCH(F8968,SLA_Policy!$A$2:$A$5,0))</f>
        <v>120</v>
      </c>
      <c r="Y8968" s="9" t="str">
        <f>IF(E8968="Cancelled","Excluded",IF(D8968="",IF((SLA_Policy!$B$8-B8968)*24&gt;X8968,"Open - Breached","Open - On Track"),IF((D8968-B8968)*24&lt;=X8968,"Met","Breached")))</f>
        <v>Met</v>
      </c>
    </row>
    <row r="8969" spans="1:25" x14ac:dyDescent="0.25">
      <c r="A8969" s="9" t="s">
        <v>13296</v>
      </c>
      <c r="B8969" s="23">
        <v>46177.670138888898</v>
      </c>
      <c r="C8969" s="23">
        <v>46177.6743055556</v>
      </c>
      <c r="D8969" s="23">
        <v>46178.332638888904</v>
      </c>
      <c r="E8969" s="9" t="s">
        <v>212</v>
      </c>
      <c r="F8969" s="9" t="s">
        <v>189</v>
      </c>
      <c r="G8969" s="9" t="s">
        <v>213</v>
      </c>
      <c r="H8969" s="9" t="s">
        <v>88</v>
      </c>
      <c r="I8969" s="9" t="s">
        <v>92</v>
      </c>
      <c r="J8969" s="9" t="s">
        <v>549</v>
      </c>
      <c r="K8969" s="9" t="s">
        <v>246</v>
      </c>
      <c r="L8969" s="9" t="s">
        <v>311</v>
      </c>
      <c r="M8969" s="9" t="s">
        <v>3010</v>
      </c>
      <c r="N8969" s="9" t="s">
        <v>200</v>
      </c>
      <c r="O8969" s="9" t="s">
        <v>178</v>
      </c>
      <c r="P8969" s="9" t="s">
        <v>414</v>
      </c>
      <c r="Q8969" s="9" t="s">
        <v>219</v>
      </c>
      <c r="R8969" s="9">
        <v>0</v>
      </c>
      <c r="S8969" s="9">
        <v>11</v>
      </c>
      <c r="T8969" s="9" t="s">
        <v>136</v>
      </c>
      <c r="U8969" s="9" t="s">
        <v>266</v>
      </c>
      <c r="X8969" s="9">
        <f>INDEX(SLA_Policy!$D$2:$D$5,MATCH(F8969,SLA_Policy!$A$2:$A$5,0))</f>
        <v>120</v>
      </c>
      <c r="Y8969" s="9" t="str">
        <f>IF(E8969="Cancelled","Excluded",IF(D8969="",IF((SLA_Policy!$B$8-B8969)*24&gt;X8969,"Open - Breached","Open - On Track"),IF((D8969-B8969)*24&lt;=X8969,"Met","Breached")))</f>
        <v>Met</v>
      </c>
    </row>
    <row r="8970" spans="1:25" x14ac:dyDescent="0.25">
      <c r="A8970" s="9" t="s">
        <v>13297</v>
      </c>
      <c r="B8970" s="23">
        <v>46177.6784722222</v>
      </c>
      <c r="C8970" s="23">
        <v>46177.699305555601</v>
      </c>
      <c r="D8970" s="23">
        <v>46177.758333333302</v>
      </c>
      <c r="E8970" s="9" t="s">
        <v>212</v>
      </c>
      <c r="F8970" s="9" t="s">
        <v>188</v>
      </c>
      <c r="G8970" s="9" t="s">
        <v>213</v>
      </c>
      <c r="H8970" s="9" t="s">
        <v>162</v>
      </c>
      <c r="I8970" s="9" t="s">
        <v>244</v>
      </c>
      <c r="J8970" s="9" t="s">
        <v>370</v>
      </c>
      <c r="K8970" s="9" t="s">
        <v>215</v>
      </c>
      <c r="L8970" s="9" t="s">
        <v>351</v>
      </c>
      <c r="M8970" s="9" t="s">
        <v>352</v>
      </c>
      <c r="N8970" s="9" t="s">
        <v>196</v>
      </c>
      <c r="O8970" s="9" t="s">
        <v>179</v>
      </c>
      <c r="P8970" s="9" t="s">
        <v>337</v>
      </c>
      <c r="Q8970" s="9" t="s">
        <v>219</v>
      </c>
      <c r="R8970" s="9">
        <v>0</v>
      </c>
      <c r="S8970" s="9">
        <v>20</v>
      </c>
      <c r="U8970" s="9" t="s">
        <v>266</v>
      </c>
      <c r="W8970" s="9">
        <v>5</v>
      </c>
      <c r="X8970" s="9">
        <f>INDEX(SLA_Policy!$D$2:$D$5,MATCH(F8970,SLA_Policy!$A$2:$A$5,0))</f>
        <v>72</v>
      </c>
      <c r="Y8970" s="9" t="str">
        <f>IF(E8970="Cancelled","Excluded",IF(D8970="",IF((SLA_Policy!$B$8-B8970)*24&gt;X8970,"Open - Breached","Open - On Track"),IF((D8970-B8970)*24&lt;=X8970,"Met","Breached")))</f>
        <v>Met</v>
      </c>
    </row>
    <row r="8971" spans="1:25" x14ac:dyDescent="0.25">
      <c r="A8971" s="9" t="s">
        <v>13298</v>
      </c>
      <c r="B8971" s="23">
        <v>46177.688888888901</v>
      </c>
      <c r="C8971" s="23">
        <v>46177.6965277778</v>
      </c>
      <c r="D8971" s="23">
        <v>46178.3569444444</v>
      </c>
      <c r="E8971" s="9" t="s">
        <v>212</v>
      </c>
      <c r="F8971" s="9" t="s">
        <v>188</v>
      </c>
      <c r="G8971" s="9" t="s">
        <v>236</v>
      </c>
      <c r="H8971" s="9" t="s">
        <v>161</v>
      </c>
      <c r="I8971" s="9" t="s">
        <v>482</v>
      </c>
      <c r="J8971" s="9" t="s">
        <v>1168</v>
      </c>
      <c r="K8971" s="9" t="s">
        <v>262</v>
      </c>
      <c r="L8971" s="9" t="s">
        <v>104</v>
      </c>
      <c r="M8971" s="9" t="s">
        <v>2233</v>
      </c>
      <c r="N8971" s="9" t="s">
        <v>196</v>
      </c>
      <c r="O8971" s="9" t="s">
        <v>177</v>
      </c>
      <c r="P8971" s="9" t="s">
        <v>457</v>
      </c>
      <c r="Q8971" s="9" t="s">
        <v>273</v>
      </c>
      <c r="R8971" s="9">
        <v>0</v>
      </c>
      <c r="S8971" s="9">
        <v>87</v>
      </c>
      <c r="U8971" s="9" t="s">
        <v>242</v>
      </c>
      <c r="W8971" s="9">
        <v>4</v>
      </c>
      <c r="X8971" s="9">
        <f>INDEX(SLA_Policy!$D$2:$D$5,MATCH(F8971,SLA_Policy!$A$2:$A$5,0))</f>
        <v>72</v>
      </c>
      <c r="Y8971" s="9" t="str">
        <f>IF(E8971="Cancelled","Excluded",IF(D8971="",IF((SLA_Policy!$B$8-B8971)*24&gt;X8971,"Open - Breached","Open - On Track"),IF((D8971-B8971)*24&lt;=X8971,"Met","Breached")))</f>
        <v>Met</v>
      </c>
    </row>
    <row r="8972" spans="1:25" x14ac:dyDescent="0.25">
      <c r="A8972" s="9" t="s">
        <v>13299</v>
      </c>
      <c r="B8972" s="23">
        <v>46177.689583333296</v>
      </c>
      <c r="C8972" s="23">
        <v>46177.693749999999</v>
      </c>
      <c r="D8972" s="23">
        <v>46177.740277777797</v>
      </c>
      <c r="E8972" s="9" t="s">
        <v>212</v>
      </c>
      <c r="F8972" s="9" t="s">
        <v>187</v>
      </c>
      <c r="G8972" s="9" t="s">
        <v>213</v>
      </c>
      <c r="H8972" s="9" t="s">
        <v>88</v>
      </c>
      <c r="I8972" s="9" t="s">
        <v>92</v>
      </c>
      <c r="J8972" s="9" t="s">
        <v>842</v>
      </c>
      <c r="K8972" s="9" t="s">
        <v>246</v>
      </c>
      <c r="L8972" s="9" t="s">
        <v>270</v>
      </c>
      <c r="M8972" s="9" t="s">
        <v>8145</v>
      </c>
      <c r="N8972" s="9" t="s">
        <v>196</v>
      </c>
      <c r="O8972" s="9" t="s">
        <v>116</v>
      </c>
      <c r="P8972" s="9" t="s">
        <v>258</v>
      </c>
      <c r="Q8972" s="9" t="s">
        <v>219</v>
      </c>
      <c r="R8972" s="9">
        <v>0</v>
      </c>
      <c r="S8972" s="9">
        <v>28</v>
      </c>
      <c r="T8972" s="9" t="s">
        <v>136</v>
      </c>
      <c r="U8972" s="9" t="s">
        <v>266</v>
      </c>
      <c r="X8972" s="9">
        <f>INDEX(SLA_Policy!$D$2:$D$5,MATCH(F8972,SLA_Policy!$A$2:$A$5,0))</f>
        <v>8</v>
      </c>
      <c r="Y8972" s="9" t="str">
        <f>IF(E8972="Cancelled","Excluded",IF(D8972="",IF((SLA_Policy!$B$8-B8972)*24&gt;X8972,"Open - Breached","Open - On Track"),IF((D8972-B8972)*24&lt;=X8972,"Met","Breached")))</f>
        <v>Met</v>
      </c>
    </row>
    <row r="8973" spans="1:25" x14ac:dyDescent="0.25">
      <c r="A8973" s="9" t="s">
        <v>13300</v>
      </c>
      <c r="B8973" s="23">
        <v>46177.690277777801</v>
      </c>
      <c r="C8973" s="23">
        <v>46177.693055555603</v>
      </c>
      <c r="D8973" s="23">
        <v>46178.40625</v>
      </c>
      <c r="E8973" s="9" t="s">
        <v>212</v>
      </c>
      <c r="F8973" s="9" t="s">
        <v>188</v>
      </c>
      <c r="G8973" s="9" t="s">
        <v>213</v>
      </c>
      <c r="H8973" s="9" t="s">
        <v>167</v>
      </c>
      <c r="I8973" s="9" t="s">
        <v>536</v>
      </c>
      <c r="J8973" s="9" t="s">
        <v>558</v>
      </c>
      <c r="K8973" s="9" t="s">
        <v>303</v>
      </c>
      <c r="L8973" s="9" t="s">
        <v>282</v>
      </c>
      <c r="M8973" s="9" t="s">
        <v>2714</v>
      </c>
      <c r="N8973" s="9" t="s">
        <v>200</v>
      </c>
      <c r="O8973" s="9" t="s">
        <v>180</v>
      </c>
      <c r="P8973" s="9" t="s">
        <v>368</v>
      </c>
      <c r="Q8973" s="9" t="s">
        <v>219</v>
      </c>
      <c r="R8973" s="9">
        <v>0</v>
      </c>
      <c r="S8973" s="9">
        <v>60</v>
      </c>
      <c r="T8973" s="9" t="s">
        <v>220</v>
      </c>
      <c r="U8973" s="9" t="s">
        <v>248</v>
      </c>
      <c r="W8973" s="9">
        <v>5</v>
      </c>
      <c r="X8973" s="9">
        <f>INDEX(SLA_Policy!$D$2:$D$5,MATCH(F8973,SLA_Policy!$A$2:$A$5,0))</f>
        <v>72</v>
      </c>
      <c r="Y8973" s="9" t="str">
        <f>IF(E8973="Cancelled","Excluded",IF(D8973="",IF((SLA_Policy!$B$8-B8973)*24&gt;X8973,"Open - Breached","Open - On Track"),IF((D8973-B8973)*24&lt;=X8973,"Met","Breached")))</f>
        <v>Met</v>
      </c>
    </row>
    <row r="8974" spans="1:25" x14ac:dyDescent="0.25">
      <c r="A8974" s="9" t="s">
        <v>13301</v>
      </c>
      <c r="B8974" s="23">
        <v>46177.702777777798</v>
      </c>
      <c r="C8974" s="23">
        <v>46177.713194444397</v>
      </c>
      <c r="D8974" s="23">
        <v>46178.313194444498</v>
      </c>
      <c r="E8974" s="9" t="s">
        <v>212</v>
      </c>
      <c r="F8974" s="9" t="s">
        <v>189</v>
      </c>
      <c r="G8974" s="9" t="s">
        <v>213</v>
      </c>
      <c r="H8974" s="9" t="s">
        <v>161</v>
      </c>
      <c r="I8974" s="9" t="s">
        <v>454</v>
      </c>
      <c r="J8974" s="9" t="s">
        <v>1951</v>
      </c>
      <c r="K8974" s="9" t="s">
        <v>246</v>
      </c>
      <c r="L8974" s="9" t="s">
        <v>104</v>
      </c>
      <c r="M8974" s="9" t="s">
        <v>838</v>
      </c>
      <c r="N8974" s="9" t="s">
        <v>199</v>
      </c>
      <c r="O8974" s="9" t="s">
        <v>116</v>
      </c>
      <c r="P8974" s="9" t="s">
        <v>525</v>
      </c>
      <c r="Q8974" s="9" t="s">
        <v>219</v>
      </c>
      <c r="R8974" s="9">
        <v>0</v>
      </c>
      <c r="S8974" s="9">
        <v>4</v>
      </c>
      <c r="U8974" s="9" t="s">
        <v>221</v>
      </c>
      <c r="X8974" s="9">
        <f>INDEX(SLA_Policy!$D$2:$D$5,MATCH(F8974,SLA_Policy!$A$2:$A$5,0))</f>
        <v>120</v>
      </c>
      <c r="Y8974" s="9" t="str">
        <f>IF(E8974="Cancelled","Excluded",IF(D8974="",IF((SLA_Policy!$B$8-B8974)*24&gt;X8974,"Open - Breached","Open - On Track"),IF((D8974-B8974)*24&lt;=X8974,"Met","Breached")))</f>
        <v>Met</v>
      </c>
    </row>
    <row r="8975" spans="1:25" x14ac:dyDescent="0.25">
      <c r="A8975" s="9" t="s">
        <v>13302</v>
      </c>
      <c r="B8975" s="23">
        <v>46177.724305555603</v>
      </c>
      <c r="C8975" s="23">
        <v>46178.344444444498</v>
      </c>
      <c r="D8975" s="23">
        <v>46181.40625</v>
      </c>
      <c r="E8975" s="9" t="s">
        <v>212</v>
      </c>
      <c r="F8975" s="9" t="s">
        <v>188</v>
      </c>
      <c r="G8975" s="9" t="s">
        <v>236</v>
      </c>
      <c r="H8975" s="9" t="s">
        <v>164</v>
      </c>
      <c r="I8975" s="9" t="s">
        <v>421</v>
      </c>
      <c r="J8975" s="9" t="s">
        <v>2960</v>
      </c>
      <c r="K8975" s="9" t="s">
        <v>246</v>
      </c>
      <c r="L8975" s="9" t="s">
        <v>311</v>
      </c>
      <c r="M8975" s="9" t="s">
        <v>797</v>
      </c>
      <c r="N8975" s="9" t="s">
        <v>196</v>
      </c>
      <c r="O8975" s="9" t="s">
        <v>180</v>
      </c>
      <c r="P8975" s="9" t="s">
        <v>318</v>
      </c>
      <c r="Q8975" s="9" t="s">
        <v>219</v>
      </c>
      <c r="R8975" s="9">
        <v>0</v>
      </c>
      <c r="S8975" s="9">
        <v>15</v>
      </c>
      <c r="T8975" s="9" t="s">
        <v>464</v>
      </c>
      <c r="U8975" s="9" t="s">
        <v>242</v>
      </c>
      <c r="X8975" s="9">
        <f>INDEX(SLA_Policy!$D$2:$D$5,MATCH(F8975,SLA_Policy!$A$2:$A$5,0))</f>
        <v>72</v>
      </c>
      <c r="Y8975" s="9" t="str">
        <f>IF(E8975="Cancelled","Excluded",IF(D8975="",IF((SLA_Policy!$B$8-B8975)*24&gt;X8975,"Open - Breached","Open - On Track"),IF((D8975-B8975)*24&lt;=X8975,"Met","Breached")))</f>
        <v>Breached</v>
      </c>
    </row>
    <row r="8976" spans="1:25" x14ac:dyDescent="0.25">
      <c r="A8976" s="9" t="s">
        <v>13303</v>
      </c>
      <c r="B8976" s="23">
        <v>46177.770833333299</v>
      </c>
      <c r="C8976" s="23">
        <v>46178.314583333296</v>
      </c>
      <c r="D8976" s="23">
        <v>46178.340277777803</v>
      </c>
      <c r="E8976" s="9" t="s">
        <v>212</v>
      </c>
      <c r="F8976" s="9" t="s">
        <v>188</v>
      </c>
      <c r="G8976" s="9" t="s">
        <v>213</v>
      </c>
      <c r="H8976" s="9" t="s">
        <v>162</v>
      </c>
      <c r="I8976" s="9" t="s">
        <v>345</v>
      </c>
      <c r="J8976" s="9" t="s">
        <v>6595</v>
      </c>
      <c r="K8976" s="9" t="s">
        <v>246</v>
      </c>
      <c r="L8976" s="9" t="s">
        <v>311</v>
      </c>
      <c r="M8976" s="9" t="s">
        <v>1554</v>
      </c>
      <c r="N8976" s="9" t="s">
        <v>199</v>
      </c>
      <c r="O8976" s="9" t="s">
        <v>179</v>
      </c>
      <c r="P8976" s="9" t="s">
        <v>337</v>
      </c>
      <c r="Q8976" s="9" t="s">
        <v>219</v>
      </c>
      <c r="R8976" s="9">
        <v>0</v>
      </c>
      <c r="S8976" s="9">
        <v>23</v>
      </c>
      <c r="U8976" s="9" t="s">
        <v>376</v>
      </c>
      <c r="W8976" s="9">
        <v>4</v>
      </c>
      <c r="X8976" s="9">
        <f>INDEX(SLA_Policy!$D$2:$D$5,MATCH(F8976,SLA_Policy!$A$2:$A$5,0))</f>
        <v>72</v>
      </c>
      <c r="Y8976" s="9" t="str">
        <f>IF(E8976="Cancelled","Excluded",IF(D8976="",IF((SLA_Policy!$B$8-B8976)*24&gt;X8976,"Open - Breached","Open - On Track"),IF((D8976-B8976)*24&lt;=X8976,"Met","Breached")))</f>
        <v>Met</v>
      </c>
    </row>
    <row r="8977" spans="1:25" x14ac:dyDescent="0.25">
      <c r="A8977" s="9" t="s">
        <v>13304</v>
      </c>
      <c r="B8977" s="23">
        <v>46177.779166666704</v>
      </c>
      <c r="C8977" s="23">
        <v>46178.311805555597</v>
      </c>
      <c r="D8977" s="23">
        <v>46178.323611111096</v>
      </c>
      <c r="E8977" s="9" t="s">
        <v>212</v>
      </c>
      <c r="F8977" s="9" t="s">
        <v>188</v>
      </c>
      <c r="G8977" s="9" t="s">
        <v>236</v>
      </c>
      <c r="H8977" s="9" t="s">
        <v>164</v>
      </c>
      <c r="I8977" s="9" t="s">
        <v>421</v>
      </c>
      <c r="J8977" s="9" t="s">
        <v>490</v>
      </c>
      <c r="K8977" s="9" t="s">
        <v>246</v>
      </c>
      <c r="L8977" s="9" t="s">
        <v>311</v>
      </c>
      <c r="M8977" s="9" t="s">
        <v>1554</v>
      </c>
      <c r="N8977" s="9" t="s">
        <v>196</v>
      </c>
      <c r="O8977" s="9" t="s">
        <v>180</v>
      </c>
      <c r="P8977" s="9" t="s">
        <v>368</v>
      </c>
      <c r="Q8977" s="9" t="s">
        <v>273</v>
      </c>
      <c r="R8977" s="9">
        <v>0</v>
      </c>
      <c r="S8977" s="9">
        <v>24</v>
      </c>
      <c r="T8977" s="9" t="s">
        <v>464</v>
      </c>
      <c r="U8977" s="9" t="s">
        <v>242</v>
      </c>
      <c r="W8977" s="9">
        <v>5</v>
      </c>
      <c r="X8977" s="9">
        <f>INDEX(SLA_Policy!$D$2:$D$5,MATCH(F8977,SLA_Policy!$A$2:$A$5,0))</f>
        <v>72</v>
      </c>
      <c r="Y8977" s="9" t="str">
        <f>IF(E8977="Cancelled","Excluded",IF(D8977="",IF((SLA_Policy!$B$8-B8977)*24&gt;X8977,"Open - Breached","Open - On Track"),IF((D8977-B8977)*24&lt;=X8977,"Met","Breached")))</f>
        <v>Met</v>
      </c>
    </row>
    <row r="8978" spans="1:25" x14ac:dyDescent="0.25">
      <c r="A8978" s="9" t="s">
        <v>13305</v>
      </c>
      <c r="B8978" s="23">
        <v>46177.906944444498</v>
      </c>
      <c r="C8978" s="23">
        <v>46178.350694444503</v>
      </c>
      <c r="D8978" s="23">
        <v>46181.4152777778</v>
      </c>
      <c r="E8978" s="9" t="s">
        <v>212</v>
      </c>
      <c r="F8978" s="9" t="s">
        <v>189</v>
      </c>
      <c r="G8978" s="9" t="s">
        <v>213</v>
      </c>
      <c r="H8978" s="9" t="s">
        <v>167</v>
      </c>
      <c r="I8978" s="9" t="s">
        <v>536</v>
      </c>
      <c r="J8978" s="9" t="s">
        <v>13306</v>
      </c>
      <c r="K8978" s="9" t="s">
        <v>239</v>
      </c>
      <c r="L8978" s="9" t="s">
        <v>104</v>
      </c>
      <c r="M8978" s="9" t="s">
        <v>894</v>
      </c>
      <c r="N8978" s="9" t="s">
        <v>199</v>
      </c>
      <c r="O8978" s="9" t="s">
        <v>176</v>
      </c>
      <c r="P8978" s="9" t="s">
        <v>228</v>
      </c>
      <c r="Q8978" s="9" t="s">
        <v>219</v>
      </c>
      <c r="R8978" s="9">
        <v>0</v>
      </c>
      <c r="S8978" s="9">
        <v>129</v>
      </c>
      <c r="T8978" s="9" t="s">
        <v>136</v>
      </c>
      <c r="U8978" s="9" t="s">
        <v>248</v>
      </c>
      <c r="X8978" s="9">
        <f>INDEX(SLA_Policy!$D$2:$D$5,MATCH(F8978,SLA_Policy!$A$2:$A$5,0))</f>
        <v>120</v>
      </c>
      <c r="Y8978" s="9" t="str">
        <f>IF(E8978="Cancelled","Excluded",IF(D8978="",IF((SLA_Policy!$B$8-B8978)*24&gt;X8978,"Open - Breached","Open - On Track"),IF((D8978-B8978)*24&lt;=X8978,"Met","Breached")))</f>
        <v>Met</v>
      </c>
    </row>
    <row r="8979" spans="1:25" x14ac:dyDescent="0.25">
      <c r="A8979" s="9" t="s">
        <v>13307</v>
      </c>
      <c r="B8979" s="23">
        <v>46177.977083333302</v>
      </c>
      <c r="C8979" s="23">
        <v>46178.356249999997</v>
      </c>
      <c r="D8979" s="23">
        <v>46178.383333333302</v>
      </c>
      <c r="E8979" s="9" t="s">
        <v>212</v>
      </c>
      <c r="F8979" s="9" t="s">
        <v>188</v>
      </c>
      <c r="G8979" s="9" t="s">
        <v>213</v>
      </c>
      <c r="H8979" s="9" t="s">
        <v>88</v>
      </c>
      <c r="I8979" s="9" t="s">
        <v>354</v>
      </c>
      <c r="J8979" s="9" t="s">
        <v>4449</v>
      </c>
      <c r="K8979" s="9" t="s">
        <v>246</v>
      </c>
      <c r="L8979" s="9" t="s">
        <v>216</v>
      </c>
      <c r="M8979" s="9" t="s">
        <v>3714</v>
      </c>
      <c r="N8979" s="9" t="s">
        <v>200</v>
      </c>
      <c r="O8979" s="9" t="s">
        <v>178</v>
      </c>
      <c r="P8979" s="9" t="s">
        <v>360</v>
      </c>
      <c r="Q8979" s="9" t="s">
        <v>219</v>
      </c>
      <c r="R8979" s="9">
        <v>0</v>
      </c>
      <c r="S8979" s="9">
        <v>23</v>
      </c>
      <c r="T8979" s="9" t="s">
        <v>220</v>
      </c>
      <c r="U8979" s="9" t="s">
        <v>230</v>
      </c>
      <c r="X8979" s="9">
        <f>INDEX(SLA_Policy!$D$2:$D$5,MATCH(F8979,SLA_Policy!$A$2:$A$5,0))</f>
        <v>72</v>
      </c>
      <c r="Y8979" s="9" t="str">
        <f>IF(E8979="Cancelled","Excluded",IF(D8979="",IF((SLA_Policy!$B$8-B8979)*24&gt;X8979,"Open - Breached","Open - On Track"),IF((D8979-B8979)*24&lt;=X8979,"Met","Breached")))</f>
        <v>Met</v>
      </c>
    </row>
    <row r="8980" spans="1:25" x14ac:dyDescent="0.25">
      <c r="A8980" s="9" t="s">
        <v>13308</v>
      </c>
      <c r="B8980" s="23">
        <v>46178.269444444399</v>
      </c>
      <c r="C8980" s="23">
        <v>46178.5444444444</v>
      </c>
      <c r="D8980" s="23">
        <v>46178.547916666699</v>
      </c>
      <c r="E8980" s="9" t="s">
        <v>212</v>
      </c>
      <c r="F8980" s="9" t="s">
        <v>189</v>
      </c>
      <c r="G8980" s="9" t="s">
        <v>213</v>
      </c>
      <c r="H8980" s="9" t="s">
        <v>166</v>
      </c>
      <c r="I8980" s="9" t="s">
        <v>286</v>
      </c>
      <c r="J8980" s="9" t="s">
        <v>9763</v>
      </c>
      <c r="K8980" s="9" t="s">
        <v>246</v>
      </c>
      <c r="L8980" s="9" t="s">
        <v>311</v>
      </c>
      <c r="M8980" s="9" t="s">
        <v>768</v>
      </c>
      <c r="N8980" s="9" t="s">
        <v>197</v>
      </c>
      <c r="O8980" s="9" t="s">
        <v>181</v>
      </c>
      <c r="P8980" s="9" t="s">
        <v>289</v>
      </c>
      <c r="Q8980" s="9" t="s">
        <v>219</v>
      </c>
      <c r="R8980" s="9">
        <v>0</v>
      </c>
      <c r="S8980" s="9">
        <v>21</v>
      </c>
      <c r="U8980" s="9" t="s">
        <v>290</v>
      </c>
      <c r="X8980" s="9">
        <f>INDEX(SLA_Policy!$D$2:$D$5,MATCH(F8980,SLA_Policy!$A$2:$A$5,0))</f>
        <v>120</v>
      </c>
      <c r="Y8980" s="9" t="str">
        <f>IF(E8980="Cancelled","Excluded",IF(D8980="",IF((SLA_Policy!$B$8-B8980)*24&gt;X8980,"Open - Breached","Open - On Track"),IF((D8980-B8980)*24&lt;=X8980,"Met","Breached")))</f>
        <v>Met</v>
      </c>
    </row>
    <row r="8981" spans="1:25" x14ac:dyDescent="0.25">
      <c r="A8981" s="9" t="s">
        <v>13309</v>
      </c>
      <c r="B8981" s="23">
        <v>46178.277083333298</v>
      </c>
      <c r="C8981" s="23">
        <v>46178.363194444399</v>
      </c>
      <c r="D8981" s="23">
        <v>46178.421527777798</v>
      </c>
      <c r="E8981" s="9" t="s">
        <v>212</v>
      </c>
      <c r="F8981" s="9" t="s">
        <v>188</v>
      </c>
      <c r="G8981" s="9" t="s">
        <v>213</v>
      </c>
      <c r="H8981" s="9" t="s">
        <v>164</v>
      </c>
      <c r="I8981" s="9" t="s">
        <v>339</v>
      </c>
      <c r="J8981" s="9" t="s">
        <v>340</v>
      </c>
      <c r="K8981" s="9" t="s">
        <v>215</v>
      </c>
      <c r="L8981" s="9" t="s">
        <v>311</v>
      </c>
      <c r="M8981" s="9" t="s">
        <v>12737</v>
      </c>
      <c r="N8981" s="9" t="s">
        <v>197</v>
      </c>
      <c r="O8981" s="9" t="s">
        <v>116</v>
      </c>
      <c r="P8981" s="9" t="s">
        <v>218</v>
      </c>
      <c r="Q8981" s="9" t="s">
        <v>219</v>
      </c>
      <c r="R8981" s="9">
        <v>0</v>
      </c>
      <c r="S8981" s="9">
        <v>8</v>
      </c>
      <c r="T8981" s="9" t="s">
        <v>464</v>
      </c>
      <c r="U8981" s="9" t="s">
        <v>248</v>
      </c>
      <c r="X8981" s="9">
        <f>INDEX(SLA_Policy!$D$2:$D$5,MATCH(F8981,SLA_Policy!$A$2:$A$5,0))</f>
        <v>72</v>
      </c>
      <c r="Y8981" s="9" t="str">
        <f>IF(E8981="Cancelled","Excluded",IF(D8981="",IF((SLA_Policy!$B$8-B8981)*24&gt;X8981,"Open - Breached","Open - On Track"),IF((D8981-B8981)*24&lt;=X8981,"Met","Breached")))</f>
        <v>Met</v>
      </c>
    </row>
    <row r="8982" spans="1:25" x14ac:dyDescent="0.25">
      <c r="A8982" s="9" t="s">
        <v>13310</v>
      </c>
      <c r="B8982" s="23">
        <v>46178.315277777801</v>
      </c>
      <c r="C8982" s="23">
        <v>46178.316666666702</v>
      </c>
      <c r="D8982" s="23">
        <v>46178.363194444399</v>
      </c>
      <c r="E8982" s="9" t="s">
        <v>212</v>
      </c>
      <c r="F8982" s="9" t="s">
        <v>188</v>
      </c>
      <c r="G8982" s="9" t="s">
        <v>213</v>
      </c>
      <c r="H8982" s="9" t="s">
        <v>161</v>
      </c>
      <c r="I8982" s="9" t="s">
        <v>389</v>
      </c>
      <c r="J8982" s="9" t="s">
        <v>767</v>
      </c>
      <c r="K8982" s="9" t="s">
        <v>246</v>
      </c>
      <c r="L8982" s="9" t="s">
        <v>270</v>
      </c>
      <c r="M8982" s="9" t="s">
        <v>1032</v>
      </c>
      <c r="N8982" s="9" t="s">
        <v>198</v>
      </c>
      <c r="O8982" s="9" t="s">
        <v>116</v>
      </c>
      <c r="P8982" s="9" t="s">
        <v>295</v>
      </c>
      <c r="Q8982" s="9" t="s">
        <v>219</v>
      </c>
      <c r="R8982" s="9">
        <v>0</v>
      </c>
      <c r="S8982" s="9">
        <v>12</v>
      </c>
      <c r="U8982" s="9" t="s">
        <v>290</v>
      </c>
      <c r="W8982" s="9">
        <v>5</v>
      </c>
      <c r="X8982" s="9">
        <f>INDEX(SLA_Policy!$D$2:$D$5,MATCH(F8982,SLA_Policy!$A$2:$A$5,0))</f>
        <v>72</v>
      </c>
      <c r="Y8982" s="9" t="str">
        <f>IF(E8982="Cancelled","Excluded",IF(D8982="",IF((SLA_Policy!$B$8-B8982)*24&gt;X8982,"Open - Breached","Open - On Track"),IF((D8982-B8982)*24&lt;=X8982,"Met","Breached")))</f>
        <v>Met</v>
      </c>
    </row>
    <row r="8983" spans="1:25" x14ac:dyDescent="0.25">
      <c r="A8983" s="9" t="s">
        <v>13311</v>
      </c>
      <c r="B8983" s="23">
        <v>46178.343055555597</v>
      </c>
      <c r="C8983" s="23">
        <v>46178.346527777801</v>
      </c>
      <c r="D8983" s="23">
        <v>46178.481249999997</v>
      </c>
      <c r="E8983" s="9" t="s">
        <v>212</v>
      </c>
      <c r="F8983" s="9" t="s">
        <v>189</v>
      </c>
      <c r="G8983" s="9" t="s">
        <v>213</v>
      </c>
      <c r="H8983" s="9" t="s">
        <v>162</v>
      </c>
      <c r="I8983" s="9" t="s">
        <v>393</v>
      </c>
      <c r="J8983" s="9" t="s">
        <v>3080</v>
      </c>
      <c r="K8983" s="9" t="s">
        <v>246</v>
      </c>
      <c r="L8983" s="9" t="s">
        <v>216</v>
      </c>
      <c r="M8983" s="9" t="s">
        <v>4893</v>
      </c>
      <c r="N8983" s="9" t="s">
        <v>198</v>
      </c>
      <c r="O8983" s="9" t="s">
        <v>179</v>
      </c>
      <c r="P8983" s="9" t="s">
        <v>284</v>
      </c>
      <c r="Q8983" s="9" t="s">
        <v>219</v>
      </c>
      <c r="R8983" s="9">
        <v>0</v>
      </c>
      <c r="S8983" s="9">
        <v>14</v>
      </c>
      <c r="U8983" s="9" t="s">
        <v>290</v>
      </c>
      <c r="W8983" s="9">
        <v>4</v>
      </c>
      <c r="X8983" s="9">
        <f>INDEX(SLA_Policy!$D$2:$D$5,MATCH(F8983,SLA_Policy!$A$2:$A$5,0))</f>
        <v>120</v>
      </c>
      <c r="Y8983" s="9" t="str">
        <f>IF(E8983="Cancelled","Excluded",IF(D8983="",IF((SLA_Policy!$B$8-B8983)*24&gt;X8983,"Open - Breached","Open - On Track"),IF((D8983-B8983)*24&lt;=X8983,"Met","Breached")))</f>
        <v>Met</v>
      </c>
    </row>
    <row r="8984" spans="1:25" x14ac:dyDescent="0.25">
      <c r="A8984" s="9" t="s">
        <v>13312</v>
      </c>
      <c r="B8984" s="23">
        <v>46178.346527777801</v>
      </c>
      <c r="C8984" s="23">
        <v>46178.354861111096</v>
      </c>
      <c r="D8984" s="23">
        <v>46178.433333333298</v>
      </c>
      <c r="E8984" s="9" t="s">
        <v>212</v>
      </c>
      <c r="F8984" s="9" t="s">
        <v>188</v>
      </c>
      <c r="G8984" s="9" t="s">
        <v>213</v>
      </c>
      <c r="H8984" s="9" t="s">
        <v>166</v>
      </c>
      <c r="I8984" s="9" t="s">
        <v>286</v>
      </c>
      <c r="J8984" s="9" t="s">
        <v>13313</v>
      </c>
      <c r="K8984" s="9" t="s">
        <v>246</v>
      </c>
      <c r="L8984" s="9" t="s">
        <v>226</v>
      </c>
      <c r="M8984" s="9" t="s">
        <v>3034</v>
      </c>
      <c r="N8984" s="9" t="s">
        <v>197</v>
      </c>
      <c r="O8984" s="9" t="s">
        <v>181</v>
      </c>
      <c r="P8984" s="9" t="s">
        <v>289</v>
      </c>
      <c r="Q8984" s="9" t="s">
        <v>219</v>
      </c>
      <c r="R8984" s="9">
        <v>0</v>
      </c>
      <c r="S8984" s="9">
        <v>7</v>
      </c>
      <c r="U8984" s="9" t="s">
        <v>376</v>
      </c>
      <c r="X8984" s="9">
        <f>INDEX(SLA_Policy!$D$2:$D$5,MATCH(F8984,SLA_Policy!$A$2:$A$5,0))</f>
        <v>72</v>
      </c>
      <c r="Y8984" s="9" t="str">
        <f>IF(E8984="Cancelled","Excluded",IF(D8984="",IF((SLA_Policy!$B$8-B8984)*24&gt;X8984,"Open - Breached","Open - On Track"),IF((D8984-B8984)*24&lt;=X8984,"Met","Breached")))</f>
        <v>Met</v>
      </c>
    </row>
    <row r="8985" spans="1:25" x14ac:dyDescent="0.25">
      <c r="A8985" s="9" t="s">
        <v>13314</v>
      </c>
      <c r="B8985" s="23">
        <v>46178.362500000003</v>
      </c>
      <c r="C8985" s="23">
        <v>46178.429166666698</v>
      </c>
      <c r="D8985" s="23">
        <v>46181.327777777798</v>
      </c>
      <c r="E8985" s="9" t="s">
        <v>212</v>
      </c>
      <c r="F8985" s="9" t="s">
        <v>188</v>
      </c>
      <c r="G8985" s="9" t="s">
        <v>213</v>
      </c>
      <c r="H8985" s="9" t="s">
        <v>163</v>
      </c>
      <c r="I8985" s="9" t="s">
        <v>250</v>
      </c>
      <c r="J8985" s="9" t="s">
        <v>10544</v>
      </c>
      <c r="K8985" s="9" t="s">
        <v>225</v>
      </c>
      <c r="L8985" s="9" t="s">
        <v>216</v>
      </c>
      <c r="M8985" s="9" t="s">
        <v>612</v>
      </c>
      <c r="N8985" s="9" t="s">
        <v>197</v>
      </c>
      <c r="O8985" s="9" t="s">
        <v>176</v>
      </c>
      <c r="P8985" s="9" t="s">
        <v>570</v>
      </c>
      <c r="Q8985" s="9" t="s">
        <v>219</v>
      </c>
      <c r="R8985" s="9">
        <v>1</v>
      </c>
      <c r="S8985" s="9">
        <v>65</v>
      </c>
      <c r="T8985" s="9" t="s">
        <v>136</v>
      </c>
      <c r="U8985" s="9" t="s">
        <v>230</v>
      </c>
      <c r="X8985" s="9">
        <f>INDEX(SLA_Policy!$D$2:$D$5,MATCH(F8985,SLA_Policy!$A$2:$A$5,0))</f>
        <v>72</v>
      </c>
      <c r="Y8985" s="9" t="str">
        <f>IF(E8985="Cancelled","Excluded",IF(D8985="",IF((SLA_Policy!$B$8-B8985)*24&gt;X8985,"Open - Breached","Open - On Track"),IF((D8985-B8985)*24&lt;=X8985,"Met","Breached")))</f>
        <v>Met</v>
      </c>
    </row>
    <row r="8986" spans="1:25" x14ac:dyDescent="0.25">
      <c r="A8986" s="9" t="s">
        <v>13315</v>
      </c>
      <c r="B8986" s="23">
        <v>46178.363888888904</v>
      </c>
      <c r="C8986" s="23">
        <v>46178.5131944444</v>
      </c>
      <c r="E8986" s="9" t="s">
        <v>649</v>
      </c>
      <c r="F8986" s="9" t="s">
        <v>189</v>
      </c>
      <c r="G8986" s="9" t="s">
        <v>213</v>
      </c>
      <c r="H8986" s="9" t="s">
        <v>162</v>
      </c>
      <c r="I8986" s="9" t="s">
        <v>244</v>
      </c>
      <c r="J8986" s="9" t="s">
        <v>4021</v>
      </c>
      <c r="K8986" s="9" t="s">
        <v>246</v>
      </c>
      <c r="L8986" s="9" t="s">
        <v>216</v>
      </c>
      <c r="M8986" s="9" t="s">
        <v>715</v>
      </c>
      <c r="N8986" s="9" t="s">
        <v>197</v>
      </c>
      <c r="O8986" s="9" t="s">
        <v>179</v>
      </c>
      <c r="P8986" s="9" t="s">
        <v>284</v>
      </c>
      <c r="Q8986" s="9" t="s">
        <v>219</v>
      </c>
      <c r="R8986" s="9">
        <v>0</v>
      </c>
      <c r="S8986" s="9">
        <v>3</v>
      </c>
      <c r="X8986" s="9">
        <f>INDEX(SLA_Policy!$D$2:$D$5,MATCH(F8986,SLA_Policy!$A$2:$A$5,0))</f>
        <v>120</v>
      </c>
      <c r="Y8986" s="9" t="str">
        <f>IF(E8986="Cancelled","Excluded",IF(D8986="",IF((SLA_Policy!$B$8-B8986)*24&gt;X8986,"Open - Breached","Open - On Track"),IF((D8986-B8986)*24&lt;=X8986,"Met","Breached")))</f>
        <v>Excluded</v>
      </c>
    </row>
    <row r="8987" spans="1:25" x14ac:dyDescent="0.25">
      <c r="A8987" s="9" t="s">
        <v>13316</v>
      </c>
      <c r="B8987" s="23">
        <v>46178.363888888904</v>
      </c>
      <c r="C8987" s="23">
        <v>46178.384722222203</v>
      </c>
      <c r="D8987" s="23">
        <v>46178.400694444397</v>
      </c>
      <c r="E8987" s="9" t="s">
        <v>212</v>
      </c>
      <c r="F8987" s="9" t="s">
        <v>188</v>
      </c>
      <c r="G8987" s="9" t="s">
        <v>213</v>
      </c>
      <c r="H8987" s="9" t="s">
        <v>161</v>
      </c>
      <c r="I8987" s="9" t="s">
        <v>389</v>
      </c>
      <c r="J8987" s="9" t="s">
        <v>1418</v>
      </c>
      <c r="K8987" s="9" t="s">
        <v>215</v>
      </c>
      <c r="L8987" s="9" t="s">
        <v>216</v>
      </c>
      <c r="M8987" s="9" t="s">
        <v>5541</v>
      </c>
      <c r="N8987" s="9" t="s">
        <v>197</v>
      </c>
      <c r="O8987" s="9" t="s">
        <v>116</v>
      </c>
      <c r="P8987" s="9" t="s">
        <v>551</v>
      </c>
      <c r="Q8987" s="9" t="s">
        <v>219</v>
      </c>
      <c r="R8987" s="9">
        <v>0</v>
      </c>
      <c r="S8987" s="9">
        <v>3</v>
      </c>
      <c r="U8987" s="9" t="s">
        <v>290</v>
      </c>
      <c r="X8987" s="9">
        <f>INDEX(SLA_Policy!$D$2:$D$5,MATCH(F8987,SLA_Policy!$A$2:$A$5,0))</f>
        <v>72</v>
      </c>
      <c r="Y8987" s="9" t="str">
        <f>IF(E8987="Cancelled","Excluded",IF(D8987="",IF((SLA_Policy!$B$8-B8987)*24&gt;X8987,"Open - Breached","Open - On Track"),IF((D8987-B8987)*24&lt;=X8987,"Met","Breached")))</f>
        <v>Met</v>
      </c>
    </row>
    <row r="8988" spans="1:25" x14ac:dyDescent="0.25">
      <c r="A8988" s="9" t="s">
        <v>13317</v>
      </c>
      <c r="B8988" s="23">
        <v>46178.373611111099</v>
      </c>
      <c r="C8988" s="23">
        <v>46178.379166666702</v>
      </c>
      <c r="D8988" s="23">
        <v>46178.429861111101</v>
      </c>
      <c r="E8988" s="9" t="s">
        <v>212</v>
      </c>
      <c r="F8988" s="9" t="s">
        <v>188</v>
      </c>
      <c r="G8988" s="9" t="s">
        <v>213</v>
      </c>
      <c r="H8988" s="9" t="s">
        <v>161</v>
      </c>
      <c r="I8988" s="9" t="s">
        <v>454</v>
      </c>
      <c r="J8988" s="9" t="s">
        <v>3498</v>
      </c>
      <c r="K8988" s="9" t="s">
        <v>303</v>
      </c>
      <c r="L8988" s="9" t="s">
        <v>216</v>
      </c>
      <c r="M8988" s="9" t="s">
        <v>7171</v>
      </c>
      <c r="N8988" s="9" t="s">
        <v>200</v>
      </c>
      <c r="O8988" s="9" t="s">
        <v>116</v>
      </c>
      <c r="P8988" s="9" t="s">
        <v>218</v>
      </c>
      <c r="Q8988" s="9" t="s">
        <v>219</v>
      </c>
      <c r="R8988" s="9">
        <v>0</v>
      </c>
      <c r="S8988" s="9">
        <v>2</v>
      </c>
      <c r="U8988" s="9" t="s">
        <v>290</v>
      </c>
      <c r="X8988" s="9">
        <f>INDEX(SLA_Policy!$D$2:$D$5,MATCH(F8988,SLA_Policy!$A$2:$A$5,0))</f>
        <v>72</v>
      </c>
      <c r="Y8988" s="9" t="str">
        <f>IF(E8988="Cancelled","Excluded",IF(D8988="",IF((SLA_Policy!$B$8-B8988)*24&gt;X8988,"Open - Breached","Open - On Track"),IF((D8988-B8988)*24&lt;=X8988,"Met","Breached")))</f>
        <v>Met</v>
      </c>
    </row>
    <row r="8989" spans="1:25" x14ac:dyDescent="0.25">
      <c r="A8989" s="9" t="s">
        <v>13318</v>
      </c>
      <c r="B8989" s="23">
        <v>46178.400000000001</v>
      </c>
      <c r="C8989" s="23">
        <v>46178.4465277778</v>
      </c>
      <c r="D8989" s="23">
        <v>46178.595833333296</v>
      </c>
      <c r="E8989" s="9" t="s">
        <v>212</v>
      </c>
      <c r="F8989" s="9" t="s">
        <v>189</v>
      </c>
      <c r="G8989" s="9" t="s">
        <v>213</v>
      </c>
      <c r="H8989" s="9" t="s">
        <v>161</v>
      </c>
      <c r="I8989" s="9" t="s">
        <v>454</v>
      </c>
      <c r="J8989" s="9" t="s">
        <v>13319</v>
      </c>
      <c r="K8989" s="9" t="s">
        <v>303</v>
      </c>
      <c r="L8989" s="9" t="s">
        <v>216</v>
      </c>
      <c r="M8989" s="9" t="s">
        <v>1460</v>
      </c>
      <c r="N8989" s="9" t="s">
        <v>196</v>
      </c>
      <c r="O8989" s="9" t="s">
        <v>116</v>
      </c>
      <c r="P8989" s="9" t="s">
        <v>551</v>
      </c>
      <c r="Q8989" s="9" t="s">
        <v>219</v>
      </c>
      <c r="R8989" s="9">
        <v>0</v>
      </c>
      <c r="S8989" s="9">
        <v>4</v>
      </c>
      <c r="U8989" s="9" t="s">
        <v>290</v>
      </c>
      <c r="X8989" s="9">
        <f>INDEX(SLA_Policy!$D$2:$D$5,MATCH(F8989,SLA_Policy!$A$2:$A$5,0))</f>
        <v>120</v>
      </c>
      <c r="Y8989" s="9" t="str">
        <f>IF(E8989="Cancelled","Excluded",IF(D8989="",IF((SLA_Policy!$B$8-B8989)*24&gt;X8989,"Open - Breached","Open - On Track"),IF((D8989-B8989)*24&lt;=X8989,"Met","Breached")))</f>
        <v>Met</v>
      </c>
    </row>
    <row r="8990" spans="1:25" x14ac:dyDescent="0.25">
      <c r="A8990" s="9" t="s">
        <v>13320</v>
      </c>
      <c r="B8990" s="23">
        <v>46178.401388888902</v>
      </c>
      <c r="C8990" s="23">
        <v>46178.4284722222</v>
      </c>
      <c r="D8990" s="23">
        <v>46178.448611111096</v>
      </c>
      <c r="E8990" s="9" t="s">
        <v>212</v>
      </c>
      <c r="F8990" s="9" t="s">
        <v>188</v>
      </c>
      <c r="G8990" s="9" t="s">
        <v>213</v>
      </c>
      <c r="H8990" s="9" t="s">
        <v>161</v>
      </c>
      <c r="I8990" s="9" t="s">
        <v>454</v>
      </c>
      <c r="J8990" s="9" t="s">
        <v>5611</v>
      </c>
      <c r="K8990" s="9" t="s">
        <v>246</v>
      </c>
      <c r="L8990" s="9" t="s">
        <v>270</v>
      </c>
      <c r="M8990" s="9" t="s">
        <v>2046</v>
      </c>
      <c r="N8990" s="9" t="s">
        <v>197</v>
      </c>
      <c r="O8990" s="9" t="s">
        <v>116</v>
      </c>
      <c r="P8990" s="9" t="s">
        <v>218</v>
      </c>
      <c r="Q8990" s="9" t="s">
        <v>219</v>
      </c>
      <c r="R8990" s="9">
        <v>0</v>
      </c>
      <c r="S8990" s="9">
        <v>4</v>
      </c>
      <c r="U8990" s="9" t="s">
        <v>290</v>
      </c>
      <c r="W8990" s="9">
        <v>5</v>
      </c>
      <c r="X8990" s="9">
        <f>INDEX(SLA_Policy!$D$2:$D$5,MATCH(F8990,SLA_Policy!$A$2:$A$5,0))</f>
        <v>72</v>
      </c>
      <c r="Y8990" s="9" t="str">
        <f>IF(E8990="Cancelled","Excluded",IF(D8990="",IF((SLA_Policy!$B$8-B8990)*24&gt;X8990,"Open - Breached","Open - On Track"),IF((D8990-B8990)*24&lt;=X8990,"Met","Breached")))</f>
        <v>Met</v>
      </c>
    </row>
    <row r="8991" spans="1:25" x14ac:dyDescent="0.25">
      <c r="A8991" s="9" t="s">
        <v>13321</v>
      </c>
      <c r="B8991" s="23">
        <v>46178.411805555603</v>
      </c>
      <c r="C8991" s="23">
        <v>46178.418749999997</v>
      </c>
      <c r="D8991" s="23">
        <v>46181.329861111102</v>
      </c>
      <c r="E8991" s="9" t="s">
        <v>212</v>
      </c>
      <c r="F8991" s="9" t="s">
        <v>189</v>
      </c>
      <c r="G8991" s="9" t="s">
        <v>213</v>
      </c>
      <c r="H8991" s="9" t="s">
        <v>163</v>
      </c>
      <c r="I8991" s="9" t="s">
        <v>223</v>
      </c>
      <c r="J8991" s="9" t="s">
        <v>12452</v>
      </c>
      <c r="K8991" s="9" t="s">
        <v>246</v>
      </c>
      <c r="L8991" s="9" t="s">
        <v>311</v>
      </c>
      <c r="M8991" s="9" t="s">
        <v>1554</v>
      </c>
      <c r="N8991" s="9" t="s">
        <v>198</v>
      </c>
      <c r="O8991" s="9" t="s">
        <v>176</v>
      </c>
      <c r="P8991" s="9" t="s">
        <v>503</v>
      </c>
      <c r="Q8991" s="9" t="s">
        <v>219</v>
      </c>
      <c r="R8991" s="9">
        <v>0</v>
      </c>
      <c r="S8991" s="9">
        <v>105</v>
      </c>
      <c r="T8991" s="9" t="s">
        <v>136</v>
      </c>
      <c r="U8991" s="9" t="s">
        <v>230</v>
      </c>
      <c r="X8991" s="9">
        <f>INDEX(SLA_Policy!$D$2:$D$5,MATCH(F8991,SLA_Policy!$A$2:$A$5,0))</f>
        <v>120</v>
      </c>
      <c r="Y8991" s="9" t="str">
        <f>IF(E8991="Cancelled","Excluded",IF(D8991="",IF((SLA_Policy!$B$8-B8991)*24&gt;X8991,"Open - Breached","Open - On Track"),IF((D8991-B8991)*24&lt;=X8991,"Met","Breached")))</f>
        <v>Met</v>
      </c>
    </row>
    <row r="8992" spans="1:25" x14ac:dyDescent="0.25">
      <c r="A8992" s="9" t="s">
        <v>13322</v>
      </c>
      <c r="B8992" s="23">
        <v>46178.431944444397</v>
      </c>
      <c r="C8992" s="23">
        <v>46178.440277777801</v>
      </c>
      <c r="D8992" s="23">
        <v>46181.404166666704</v>
      </c>
      <c r="E8992" s="9" t="s">
        <v>212</v>
      </c>
      <c r="F8992" s="9" t="s">
        <v>188</v>
      </c>
      <c r="G8992" s="9" t="s">
        <v>213</v>
      </c>
      <c r="H8992" s="9" t="s">
        <v>162</v>
      </c>
      <c r="I8992" s="9" t="s">
        <v>244</v>
      </c>
      <c r="J8992" s="9" t="s">
        <v>905</v>
      </c>
      <c r="K8992" s="9" t="s">
        <v>246</v>
      </c>
      <c r="L8992" s="9" t="s">
        <v>104</v>
      </c>
      <c r="M8992" s="9" t="s">
        <v>1937</v>
      </c>
      <c r="N8992" s="9" t="s">
        <v>197</v>
      </c>
      <c r="O8992" s="9" t="s">
        <v>179</v>
      </c>
      <c r="P8992" s="9" t="s">
        <v>284</v>
      </c>
      <c r="Q8992" s="9" t="s">
        <v>219</v>
      </c>
      <c r="R8992" s="9">
        <v>0</v>
      </c>
      <c r="S8992" s="9">
        <v>19</v>
      </c>
      <c r="U8992" s="9" t="s">
        <v>248</v>
      </c>
      <c r="W8992" s="9">
        <v>4</v>
      </c>
      <c r="X8992" s="9">
        <f>INDEX(SLA_Policy!$D$2:$D$5,MATCH(F8992,SLA_Policy!$A$2:$A$5,0))</f>
        <v>72</v>
      </c>
      <c r="Y8992" s="9" t="str">
        <f>IF(E8992="Cancelled","Excluded",IF(D8992="",IF((SLA_Policy!$B$8-B8992)*24&gt;X8992,"Open - Breached","Open - On Track"),IF((D8992-B8992)*24&lt;=X8992,"Met","Breached")))</f>
        <v>Met</v>
      </c>
    </row>
    <row r="8993" spans="1:25" x14ac:dyDescent="0.25">
      <c r="A8993" s="9" t="s">
        <v>13323</v>
      </c>
      <c r="B8993" s="23">
        <v>46178.439583333296</v>
      </c>
      <c r="C8993" s="23">
        <v>46178.487500000003</v>
      </c>
      <c r="D8993" s="23">
        <v>46181.407638888901</v>
      </c>
      <c r="E8993" s="9" t="s">
        <v>212</v>
      </c>
      <c r="F8993" s="9" t="s">
        <v>189</v>
      </c>
      <c r="G8993" s="9" t="s">
        <v>213</v>
      </c>
      <c r="H8993" s="9" t="s">
        <v>163</v>
      </c>
      <c r="I8993" s="9" t="s">
        <v>250</v>
      </c>
      <c r="J8993" s="9" t="s">
        <v>935</v>
      </c>
      <c r="K8993" s="9" t="s">
        <v>239</v>
      </c>
      <c r="L8993" s="9" t="s">
        <v>104</v>
      </c>
      <c r="M8993" s="9" t="s">
        <v>3757</v>
      </c>
      <c r="N8993" s="9" t="s">
        <v>198</v>
      </c>
      <c r="O8993" s="9" t="s">
        <v>176</v>
      </c>
      <c r="P8993" s="9" t="s">
        <v>228</v>
      </c>
      <c r="Q8993" s="9" t="s">
        <v>219</v>
      </c>
      <c r="R8993" s="9">
        <v>0</v>
      </c>
      <c r="S8993" s="9">
        <v>14</v>
      </c>
      <c r="T8993" s="9" t="s">
        <v>322</v>
      </c>
      <c r="U8993" s="9" t="s">
        <v>230</v>
      </c>
      <c r="X8993" s="9">
        <f>INDEX(SLA_Policy!$D$2:$D$5,MATCH(F8993,SLA_Policy!$A$2:$A$5,0))</f>
        <v>120</v>
      </c>
      <c r="Y8993" s="9" t="str">
        <f>IF(E8993="Cancelled","Excluded",IF(D8993="",IF((SLA_Policy!$B$8-B8993)*24&gt;X8993,"Open - Breached","Open - On Track"),IF((D8993-B8993)*24&lt;=X8993,"Met","Breached")))</f>
        <v>Met</v>
      </c>
    </row>
    <row r="8994" spans="1:25" x14ac:dyDescent="0.25">
      <c r="A8994" s="9" t="s">
        <v>13324</v>
      </c>
      <c r="B8994" s="23">
        <v>46178.445138888899</v>
      </c>
      <c r="C8994" s="23">
        <v>46178.447916666701</v>
      </c>
      <c r="D8994" s="23">
        <v>46178.572916666701</v>
      </c>
      <c r="E8994" s="9" t="s">
        <v>212</v>
      </c>
      <c r="F8994" s="9" t="s">
        <v>188</v>
      </c>
      <c r="G8994" s="9" t="s">
        <v>236</v>
      </c>
      <c r="H8994" s="9" t="s">
        <v>167</v>
      </c>
      <c r="I8994" s="9" t="s">
        <v>255</v>
      </c>
      <c r="J8994" s="9" t="s">
        <v>1067</v>
      </c>
      <c r="K8994" s="9" t="s">
        <v>246</v>
      </c>
      <c r="L8994" s="9" t="s">
        <v>307</v>
      </c>
      <c r="M8994" s="9" t="s">
        <v>2855</v>
      </c>
      <c r="N8994" s="9" t="s">
        <v>198</v>
      </c>
      <c r="O8994" s="9" t="s">
        <v>116</v>
      </c>
      <c r="P8994" s="9" t="s">
        <v>342</v>
      </c>
      <c r="Q8994" s="9" t="s">
        <v>219</v>
      </c>
      <c r="R8994" s="9">
        <v>0</v>
      </c>
      <c r="S8994" s="9">
        <v>39</v>
      </c>
      <c r="U8994" s="9" t="s">
        <v>242</v>
      </c>
      <c r="W8994" s="9">
        <v>5</v>
      </c>
      <c r="X8994" s="9">
        <f>INDEX(SLA_Policy!$D$2:$D$5,MATCH(F8994,SLA_Policy!$A$2:$A$5,0))</f>
        <v>72</v>
      </c>
      <c r="Y8994" s="9" t="str">
        <f>IF(E8994="Cancelled","Excluded",IF(D8994="",IF((SLA_Policy!$B$8-B8994)*24&gt;X8994,"Open - Breached","Open - On Track"),IF((D8994-B8994)*24&lt;=X8994,"Met","Breached")))</f>
        <v>Met</v>
      </c>
    </row>
    <row r="8995" spans="1:25" x14ac:dyDescent="0.25">
      <c r="A8995" s="9" t="s">
        <v>13325</v>
      </c>
      <c r="B8995" s="23">
        <v>46178.458333333299</v>
      </c>
      <c r="C8995" s="23">
        <v>46178.470833333296</v>
      </c>
      <c r="D8995" s="23">
        <v>46178.613888888904</v>
      </c>
      <c r="E8995" s="9" t="s">
        <v>212</v>
      </c>
      <c r="F8995" s="9" t="s">
        <v>189</v>
      </c>
      <c r="G8995" s="9" t="s">
        <v>213</v>
      </c>
      <c r="H8995" s="9" t="s">
        <v>88</v>
      </c>
      <c r="I8995" s="9" t="s">
        <v>92</v>
      </c>
      <c r="J8995" s="9" t="s">
        <v>9034</v>
      </c>
      <c r="K8995" s="9" t="s">
        <v>246</v>
      </c>
      <c r="L8995" s="9" t="s">
        <v>311</v>
      </c>
      <c r="M8995" s="9" t="s">
        <v>2685</v>
      </c>
      <c r="N8995" s="9" t="s">
        <v>198</v>
      </c>
      <c r="O8995" s="9" t="s">
        <v>178</v>
      </c>
      <c r="P8995" s="9" t="s">
        <v>414</v>
      </c>
      <c r="Q8995" s="9" t="s">
        <v>219</v>
      </c>
      <c r="R8995" s="9">
        <v>0</v>
      </c>
      <c r="S8995" s="9">
        <v>14</v>
      </c>
      <c r="T8995" s="9" t="s">
        <v>220</v>
      </c>
      <c r="U8995" s="9" t="s">
        <v>230</v>
      </c>
      <c r="W8995" s="9">
        <v>4</v>
      </c>
      <c r="X8995" s="9">
        <f>INDEX(SLA_Policy!$D$2:$D$5,MATCH(F8995,SLA_Policy!$A$2:$A$5,0))</f>
        <v>120</v>
      </c>
      <c r="Y8995" s="9" t="str">
        <f>IF(E8995="Cancelled","Excluded",IF(D8995="",IF((SLA_Policy!$B$8-B8995)*24&gt;X8995,"Open - Breached","Open - On Track"),IF((D8995-B8995)*24&lt;=X8995,"Met","Breached")))</f>
        <v>Met</v>
      </c>
    </row>
    <row r="8996" spans="1:25" x14ac:dyDescent="0.25">
      <c r="A8996" s="9" t="s">
        <v>13326</v>
      </c>
      <c r="B8996" s="23">
        <v>46178.461111111101</v>
      </c>
      <c r="C8996" s="23">
        <v>46178.541666666701</v>
      </c>
      <c r="D8996" s="23">
        <v>46181.345833333296</v>
      </c>
      <c r="E8996" s="9" t="s">
        <v>212</v>
      </c>
      <c r="F8996" s="9" t="s">
        <v>189</v>
      </c>
      <c r="G8996" s="9" t="s">
        <v>213</v>
      </c>
      <c r="H8996" s="9" t="s">
        <v>167</v>
      </c>
      <c r="I8996" s="9" t="s">
        <v>362</v>
      </c>
      <c r="J8996" s="9" t="s">
        <v>3817</v>
      </c>
      <c r="K8996" s="9" t="s">
        <v>239</v>
      </c>
      <c r="L8996" s="9" t="s">
        <v>351</v>
      </c>
      <c r="M8996" s="9" t="s">
        <v>3100</v>
      </c>
      <c r="N8996" s="9" t="s">
        <v>197</v>
      </c>
      <c r="O8996" s="9" t="s">
        <v>176</v>
      </c>
      <c r="P8996" s="9" t="s">
        <v>570</v>
      </c>
      <c r="Q8996" s="9" t="s">
        <v>219</v>
      </c>
      <c r="R8996" s="9">
        <v>0</v>
      </c>
      <c r="S8996" s="9">
        <v>33</v>
      </c>
      <c r="U8996" s="9" t="s">
        <v>248</v>
      </c>
      <c r="W8996" s="9">
        <v>5</v>
      </c>
      <c r="X8996" s="9">
        <f>INDEX(SLA_Policy!$D$2:$D$5,MATCH(F8996,SLA_Policy!$A$2:$A$5,0))</f>
        <v>120</v>
      </c>
      <c r="Y8996" s="9" t="str">
        <f>IF(E8996="Cancelled","Excluded",IF(D8996="",IF((SLA_Policy!$B$8-B8996)*24&gt;X8996,"Open - Breached","Open - On Track"),IF((D8996-B8996)*24&lt;=X8996,"Met","Breached")))</f>
        <v>Met</v>
      </c>
    </row>
    <row r="8997" spans="1:25" x14ac:dyDescent="0.25">
      <c r="A8997" s="9" t="s">
        <v>13327</v>
      </c>
      <c r="B8997" s="23">
        <v>46178.465972222199</v>
      </c>
      <c r="C8997" s="23">
        <v>46181.335416666698</v>
      </c>
      <c r="D8997" s="23">
        <v>46181.364583333299</v>
      </c>
      <c r="E8997" s="9" t="s">
        <v>212</v>
      </c>
      <c r="F8997" s="9" t="s">
        <v>189</v>
      </c>
      <c r="G8997" s="9" t="s">
        <v>213</v>
      </c>
      <c r="H8997" s="9" t="s">
        <v>165</v>
      </c>
      <c r="I8997" s="9" t="s">
        <v>567</v>
      </c>
      <c r="J8997" s="9" t="s">
        <v>5298</v>
      </c>
      <c r="K8997" s="9" t="s">
        <v>239</v>
      </c>
      <c r="L8997" s="9" t="s">
        <v>371</v>
      </c>
      <c r="M8997" s="9" t="s">
        <v>609</v>
      </c>
      <c r="N8997" s="9" t="s">
        <v>197</v>
      </c>
      <c r="O8997" s="9" t="s">
        <v>176</v>
      </c>
      <c r="P8997" s="9" t="s">
        <v>419</v>
      </c>
      <c r="Q8997" s="9" t="s">
        <v>219</v>
      </c>
      <c r="R8997" s="9">
        <v>0</v>
      </c>
      <c r="S8997" s="9">
        <v>14</v>
      </c>
      <c r="U8997" s="9" t="s">
        <v>266</v>
      </c>
      <c r="X8997" s="9">
        <f>INDEX(SLA_Policy!$D$2:$D$5,MATCH(F8997,SLA_Policy!$A$2:$A$5,0))</f>
        <v>120</v>
      </c>
      <c r="Y8997" s="9" t="str">
        <f>IF(E8997="Cancelled","Excluded",IF(D8997="",IF((SLA_Policy!$B$8-B8997)*24&gt;X8997,"Open - Breached","Open - On Track"),IF((D8997-B8997)*24&lt;=X8997,"Met","Breached")))</f>
        <v>Met</v>
      </c>
    </row>
    <row r="8998" spans="1:25" x14ac:dyDescent="0.25">
      <c r="A8998" s="9" t="s">
        <v>13328</v>
      </c>
      <c r="B8998" s="23">
        <v>46178.472222222197</v>
      </c>
      <c r="C8998" s="23">
        <v>46178.472916666702</v>
      </c>
      <c r="D8998" s="23">
        <v>46178.527777777803</v>
      </c>
      <c r="E8998" s="9" t="s">
        <v>212</v>
      </c>
      <c r="F8998" s="9" t="s">
        <v>189</v>
      </c>
      <c r="G8998" s="9" t="s">
        <v>213</v>
      </c>
      <c r="H8998" s="9" t="s">
        <v>161</v>
      </c>
      <c r="I8998" s="9" t="s">
        <v>389</v>
      </c>
      <c r="J8998" s="9" t="s">
        <v>1581</v>
      </c>
      <c r="K8998" s="9" t="s">
        <v>276</v>
      </c>
      <c r="L8998" s="9" t="s">
        <v>351</v>
      </c>
      <c r="M8998" s="9" t="s">
        <v>5419</v>
      </c>
      <c r="N8998" s="9" t="s">
        <v>198</v>
      </c>
      <c r="O8998" s="9" t="s">
        <v>116</v>
      </c>
      <c r="P8998" s="9" t="s">
        <v>218</v>
      </c>
      <c r="Q8998" s="9" t="s">
        <v>219</v>
      </c>
      <c r="R8998" s="9">
        <v>0</v>
      </c>
      <c r="S8998" s="9">
        <v>6</v>
      </c>
      <c r="U8998" s="9" t="s">
        <v>221</v>
      </c>
      <c r="W8998" s="9">
        <v>5</v>
      </c>
      <c r="X8998" s="9">
        <f>INDEX(SLA_Policy!$D$2:$D$5,MATCH(F8998,SLA_Policy!$A$2:$A$5,0))</f>
        <v>120</v>
      </c>
      <c r="Y8998" s="9" t="str">
        <f>IF(E8998="Cancelled","Excluded",IF(D8998="",IF((SLA_Policy!$B$8-B8998)*24&gt;X8998,"Open - Breached","Open - On Track"),IF((D8998-B8998)*24&lt;=X8998,"Met","Breached")))</f>
        <v>Met</v>
      </c>
    </row>
    <row r="8999" spans="1:25" x14ac:dyDescent="0.25">
      <c r="A8999" s="9" t="s">
        <v>13329</v>
      </c>
      <c r="B8999" s="23">
        <v>46178.483333333301</v>
      </c>
      <c r="C8999" s="23">
        <v>46178.484027777798</v>
      </c>
      <c r="D8999" s="23">
        <v>46178.546527777798</v>
      </c>
      <c r="E8999" s="9" t="s">
        <v>212</v>
      </c>
      <c r="F8999" s="9" t="s">
        <v>187</v>
      </c>
      <c r="G8999" s="9" t="s">
        <v>213</v>
      </c>
      <c r="H8999" s="9" t="s">
        <v>162</v>
      </c>
      <c r="I8999" s="9" t="s">
        <v>244</v>
      </c>
      <c r="J8999" s="9" t="s">
        <v>13330</v>
      </c>
      <c r="K8999" s="9" t="s">
        <v>215</v>
      </c>
      <c r="L8999" s="9" t="s">
        <v>216</v>
      </c>
      <c r="M8999" s="9" t="s">
        <v>2089</v>
      </c>
      <c r="N8999" s="9" t="s">
        <v>198</v>
      </c>
      <c r="O8999" s="9" t="s">
        <v>179</v>
      </c>
      <c r="P8999" s="9" t="s">
        <v>284</v>
      </c>
      <c r="Q8999" s="9" t="s">
        <v>273</v>
      </c>
      <c r="R8999" s="9">
        <v>0</v>
      </c>
      <c r="S8999" s="9">
        <v>18</v>
      </c>
      <c r="U8999" s="9" t="s">
        <v>266</v>
      </c>
      <c r="W8999" s="9">
        <v>4</v>
      </c>
      <c r="X8999" s="9">
        <f>INDEX(SLA_Policy!$D$2:$D$5,MATCH(F8999,SLA_Policy!$A$2:$A$5,0))</f>
        <v>8</v>
      </c>
      <c r="Y8999" s="9" t="str">
        <f>IF(E8999="Cancelled","Excluded",IF(D8999="",IF((SLA_Policy!$B$8-B8999)*24&gt;X8999,"Open - Breached","Open - On Track"),IF((D8999-B8999)*24&lt;=X8999,"Met","Breached")))</f>
        <v>Met</v>
      </c>
    </row>
    <row r="9000" spans="1:25" x14ac:dyDescent="0.25">
      <c r="A9000" s="9" t="s">
        <v>13331</v>
      </c>
      <c r="B9000" s="23">
        <v>46178.484027777798</v>
      </c>
      <c r="C9000" s="23">
        <v>46178.5715277778</v>
      </c>
      <c r="D9000" s="23">
        <v>46182.622222222199</v>
      </c>
      <c r="E9000" s="9" t="s">
        <v>212</v>
      </c>
      <c r="F9000" s="9" t="s">
        <v>189</v>
      </c>
      <c r="G9000" s="9" t="s">
        <v>236</v>
      </c>
      <c r="H9000" s="9" t="s">
        <v>161</v>
      </c>
      <c r="I9000" s="9" t="s">
        <v>237</v>
      </c>
      <c r="J9000" s="9" t="s">
        <v>4391</v>
      </c>
      <c r="K9000" s="9" t="s">
        <v>303</v>
      </c>
      <c r="L9000" s="9" t="s">
        <v>216</v>
      </c>
      <c r="M9000" s="9" t="s">
        <v>1460</v>
      </c>
      <c r="N9000" s="9" t="s">
        <v>196</v>
      </c>
      <c r="O9000" s="9" t="s">
        <v>177</v>
      </c>
      <c r="P9000" s="9" t="s">
        <v>241</v>
      </c>
      <c r="Q9000" s="9" t="s">
        <v>219</v>
      </c>
      <c r="R9000" s="9">
        <v>0</v>
      </c>
      <c r="S9000" s="9">
        <v>30</v>
      </c>
      <c r="U9000" s="9" t="s">
        <v>242</v>
      </c>
      <c r="X9000" s="9">
        <f>INDEX(SLA_Policy!$D$2:$D$5,MATCH(F9000,SLA_Policy!$A$2:$A$5,0))</f>
        <v>120</v>
      </c>
      <c r="Y9000" s="9" t="str">
        <f>IF(E9000="Cancelled","Excluded",IF(D9000="",IF((SLA_Policy!$B$8-B9000)*24&gt;X9000,"Open - Breached","Open - On Track"),IF((D9000-B9000)*24&lt;=X9000,"Met","Breached")))</f>
        <v>Met</v>
      </c>
    </row>
    <row r="9001" spans="1:25" x14ac:dyDescent="0.25">
      <c r="A9001" s="9" t="s">
        <v>13332</v>
      </c>
      <c r="B9001" s="23">
        <v>46178.487500000003</v>
      </c>
      <c r="C9001" s="23">
        <v>46178.5402777778</v>
      </c>
      <c r="D9001" s="23">
        <v>46181.377083333296</v>
      </c>
      <c r="E9001" s="9" t="s">
        <v>212</v>
      </c>
      <c r="F9001" s="9" t="s">
        <v>189</v>
      </c>
      <c r="G9001" s="9" t="s">
        <v>236</v>
      </c>
      <c r="H9001" s="9" t="s">
        <v>167</v>
      </c>
      <c r="I9001" s="9" t="s">
        <v>255</v>
      </c>
      <c r="J9001" s="9" t="s">
        <v>13333</v>
      </c>
      <c r="K9001" s="9" t="s">
        <v>225</v>
      </c>
      <c r="L9001" s="9" t="s">
        <v>216</v>
      </c>
      <c r="M9001" s="9" t="s">
        <v>1246</v>
      </c>
      <c r="N9001" s="9" t="s">
        <v>196</v>
      </c>
      <c r="O9001" s="9" t="s">
        <v>180</v>
      </c>
      <c r="P9001" s="9" t="s">
        <v>368</v>
      </c>
      <c r="Q9001" s="9" t="s">
        <v>219</v>
      </c>
      <c r="R9001" s="9">
        <v>0</v>
      </c>
      <c r="S9001" s="9">
        <v>19</v>
      </c>
      <c r="U9001" s="9" t="s">
        <v>242</v>
      </c>
      <c r="W9001" s="9">
        <v>4</v>
      </c>
      <c r="X9001" s="9">
        <f>INDEX(SLA_Policy!$D$2:$D$5,MATCH(F9001,SLA_Policy!$A$2:$A$5,0))</f>
        <v>120</v>
      </c>
      <c r="Y9001" s="9" t="str">
        <f>IF(E9001="Cancelled","Excluded",IF(D9001="",IF((SLA_Policy!$B$8-B9001)*24&gt;X9001,"Open - Breached","Open - On Track"),IF((D9001-B9001)*24&lt;=X9001,"Met","Breached")))</f>
        <v>Met</v>
      </c>
    </row>
    <row r="9002" spans="1:25" x14ac:dyDescent="0.25">
      <c r="A9002" s="9" t="s">
        <v>13334</v>
      </c>
      <c r="B9002" s="23">
        <v>46178.497222222199</v>
      </c>
      <c r="C9002" s="23">
        <v>46178.500694444498</v>
      </c>
      <c r="D9002" s="23">
        <v>46178.591666666704</v>
      </c>
      <c r="E9002" s="9" t="s">
        <v>212</v>
      </c>
      <c r="F9002" s="9" t="s">
        <v>186</v>
      </c>
      <c r="G9002" s="9" t="s">
        <v>213</v>
      </c>
      <c r="H9002" s="9" t="s">
        <v>88</v>
      </c>
      <c r="I9002" s="9" t="s">
        <v>268</v>
      </c>
      <c r="J9002" s="9" t="s">
        <v>13335</v>
      </c>
      <c r="K9002" s="9" t="s">
        <v>246</v>
      </c>
      <c r="L9002" s="9" t="s">
        <v>216</v>
      </c>
      <c r="M9002" s="9" t="s">
        <v>3429</v>
      </c>
      <c r="N9002" s="9" t="s">
        <v>196</v>
      </c>
      <c r="O9002" s="9" t="s">
        <v>178</v>
      </c>
      <c r="P9002" s="9" t="s">
        <v>272</v>
      </c>
      <c r="Q9002" s="9" t="s">
        <v>273</v>
      </c>
      <c r="R9002" s="9">
        <v>0</v>
      </c>
      <c r="S9002" s="9">
        <v>11</v>
      </c>
      <c r="T9002" s="9" t="s">
        <v>229</v>
      </c>
      <c r="U9002" s="9" t="s">
        <v>266</v>
      </c>
      <c r="X9002" s="9">
        <f>INDEX(SLA_Policy!$D$2:$D$5,MATCH(F9002,SLA_Policy!$A$2:$A$5,0))</f>
        <v>4</v>
      </c>
      <c r="Y9002" s="9" t="str">
        <f>IF(E9002="Cancelled","Excluded",IF(D9002="",IF((SLA_Policy!$B$8-B9002)*24&gt;X9002,"Open - Breached","Open - On Track"),IF((D9002-B9002)*24&lt;=X9002,"Met","Breached")))</f>
        <v>Met</v>
      </c>
    </row>
    <row r="9003" spans="1:25" x14ac:dyDescent="0.25">
      <c r="A9003" s="9" t="s">
        <v>13336</v>
      </c>
      <c r="B9003" s="23">
        <v>46178.5444444444</v>
      </c>
      <c r="C9003" s="23">
        <v>46178.590972222199</v>
      </c>
      <c r="D9003" s="23">
        <v>46181.315972222197</v>
      </c>
      <c r="E9003" s="9" t="s">
        <v>212</v>
      </c>
      <c r="F9003" s="9" t="s">
        <v>188</v>
      </c>
      <c r="G9003" s="9" t="s">
        <v>213</v>
      </c>
      <c r="H9003" s="9" t="s">
        <v>164</v>
      </c>
      <c r="I9003" s="9" t="s">
        <v>339</v>
      </c>
      <c r="J9003" s="9" t="s">
        <v>459</v>
      </c>
      <c r="K9003" s="9" t="s">
        <v>246</v>
      </c>
      <c r="L9003" s="9" t="s">
        <v>293</v>
      </c>
      <c r="M9003" s="9" t="s">
        <v>5669</v>
      </c>
      <c r="N9003" s="9" t="s">
        <v>196</v>
      </c>
      <c r="O9003" s="9" t="s">
        <v>180</v>
      </c>
      <c r="P9003" s="9" t="s">
        <v>318</v>
      </c>
      <c r="Q9003" s="9" t="s">
        <v>219</v>
      </c>
      <c r="R9003" s="9">
        <v>0</v>
      </c>
      <c r="S9003" s="9">
        <v>14</v>
      </c>
      <c r="T9003" s="9" t="s">
        <v>343</v>
      </c>
      <c r="U9003" s="9" t="s">
        <v>266</v>
      </c>
      <c r="X9003" s="9">
        <f>INDEX(SLA_Policy!$D$2:$D$5,MATCH(F9003,SLA_Policy!$A$2:$A$5,0))</f>
        <v>72</v>
      </c>
      <c r="Y9003" s="9" t="str">
        <f>IF(E9003="Cancelled","Excluded",IF(D9003="",IF((SLA_Policy!$B$8-B9003)*24&gt;X9003,"Open - Breached","Open - On Track"),IF((D9003-B9003)*24&lt;=X9003,"Met","Breached")))</f>
        <v>Met</v>
      </c>
    </row>
    <row r="9004" spans="1:25" x14ac:dyDescent="0.25">
      <c r="A9004" s="9" t="s">
        <v>13337</v>
      </c>
      <c r="B9004" s="23">
        <v>46178.556250000001</v>
      </c>
      <c r="C9004" s="23">
        <v>46178.561111111099</v>
      </c>
      <c r="D9004" s="23">
        <v>46178.695138888899</v>
      </c>
      <c r="E9004" s="9" t="s">
        <v>212</v>
      </c>
      <c r="F9004" s="9" t="s">
        <v>188</v>
      </c>
      <c r="G9004" s="9" t="s">
        <v>213</v>
      </c>
      <c r="H9004" s="9" t="s">
        <v>164</v>
      </c>
      <c r="I9004" s="9" t="s">
        <v>339</v>
      </c>
      <c r="J9004" s="9" t="s">
        <v>459</v>
      </c>
      <c r="K9004" s="9" t="s">
        <v>303</v>
      </c>
      <c r="L9004" s="9" t="s">
        <v>282</v>
      </c>
      <c r="M9004" s="9" t="s">
        <v>2714</v>
      </c>
      <c r="N9004" s="9" t="s">
        <v>198</v>
      </c>
      <c r="O9004" s="9" t="s">
        <v>116</v>
      </c>
      <c r="P9004" s="9" t="s">
        <v>295</v>
      </c>
      <c r="Q9004" s="9" t="s">
        <v>219</v>
      </c>
      <c r="R9004" s="9">
        <v>0</v>
      </c>
      <c r="S9004" s="9">
        <v>20</v>
      </c>
      <c r="T9004" s="9" t="s">
        <v>464</v>
      </c>
      <c r="U9004" s="9" t="s">
        <v>266</v>
      </c>
      <c r="X9004" s="9">
        <f>INDEX(SLA_Policy!$D$2:$D$5,MATCH(F9004,SLA_Policy!$A$2:$A$5,0))</f>
        <v>72</v>
      </c>
      <c r="Y9004" s="9" t="str">
        <f>IF(E9004="Cancelled","Excluded",IF(D9004="",IF((SLA_Policy!$B$8-B9004)*24&gt;X9004,"Open - Breached","Open - On Track"),IF((D9004-B9004)*24&lt;=X9004,"Met","Breached")))</f>
        <v>Met</v>
      </c>
    </row>
    <row r="9005" spans="1:25" x14ac:dyDescent="0.25">
      <c r="A9005" s="9" t="s">
        <v>13338</v>
      </c>
      <c r="B9005" s="23">
        <v>46178.566666666702</v>
      </c>
      <c r="C9005" s="23">
        <v>46178.579166666699</v>
      </c>
      <c r="D9005" s="23">
        <v>46178.715277777803</v>
      </c>
      <c r="E9005" s="9" t="s">
        <v>212</v>
      </c>
      <c r="F9005" s="9" t="s">
        <v>189</v>
      </c>
      <c r="G9005" s="9" t="s">
        <v>213</v>
      </c>
      <c r="H9005" s="9" t="s">
        <v>161</v>
      </c>
      <c r="I9005" s="9" t="s">
        <v>297</v>
      </c>
      <c r="J9005" s="9" t="s">
        <v>3141</v>
      </c>
      <c r="K9005" s="9" t="s">
        <v>239</v>
      </c>
      <c r="L9005" s="9" t="s">
        <v>351</v>
      </c>
      <c r="M9005" s="9" t="s">
        <v>3100</v>
      </c>
      <c r="N9005" s="9" t="s">
        <v>200</v>
      </c>
      <c r="O9005" s="9" t="s">
        <v>116</v>
      </c>
      <c r="P9005" s="9" t="s">
        <v>218</v>
      </c>
      <c r="Q9005" s="9" t="s">
        <v>219</v>
      </c>
      <c r="R9005" s="9">
        <v>0</v>
      </c>
      <c r="S9005" s="9">
        <v>31</v>
      </c>
      <c r="U9005" s="9" t="s">
        <v>290</v>
      </c>
      <c r="X9005" s="9">
        <f>INDEX(SLA_Policy!$D$2:$D$5,MATCH(F9005,SLA_Policy!$A$2:$A$5,0))</f>
        <v>120</v>
      </c>
      <c r="Y9005" s="9" t="str">
        <f>IF(E9005="Cancelled","Excluded",IF(D9005="",IF((SLA_Policy!$B$8-B9005)*24&gt;X9005,"Open - Breached","Open - On Track"),IF((D9005-B9005)*24&lt;=X9005,"Met","Breached")))</f>
        <v>Met</v>
      </c>
    </row>
    <row r="9006" spans="1:25" x14ac:dyDescent="0.25">
      <c r="A9006" s="9" t="s">
        <v>13339</v>
      </c>
      <c r="B9006" s="23">
        <v>46178.578472222202</v>
      </c>
      <c r="C9006" s="23">
        <v>46178.627083333296</v>
      </c>
      <c r="D9006" s="23">
        <v>46181.363888888904</v>
      </c>
      <c r="E9006" s="9" t="s">
        <v>212</v>
      </c>
      <c r="F9006" s="9" t="s">
        <v>188</v>
      </c>
      <c r="G9006" s="9" t="s">
        <v>213</v>
      </c>
      <c r="H9006" s="9" t="s">
        <v>162</v>
      </c>
      <c r="I9006" s="9" t="s">
        <v>244</v>
      </c>
      <c r="J9006" s="9" t="s">
        <v>518</v>
      </c>
      <c r="K9006" s="9" t="s">
        <v>246</v>
      </c>
      <c r="L9006" s="9" t="s">
        <v>307</v>
      </c>
      <c r="M9006" s="9" t="s">
        <v>3710</v>
      </c>
      <c r="N9006" s="9" t="s">
        <v>196</v>
      </c>
      <c r="O9006" s="9" t="s">
        <v>116</v>
      </c>
      <c r="P9006" s="9" t="s">
        <v>234</v>
      </c>
      <c r="Q9006" s="9" t="s">
        <v>219</v>
      </c>
      <c r="R9006" s="9">
        <v>0</v>
      </c>
      <c r="S9006" s="9">
        <v>15</v>
      </c>
      <c r="U9006" s="9" t="s">
        <v>248</v>
      </c>
      <c r="X9006" s="9">
        <f>INDEX(SLA_Policy!$D$2:$D$5,MATCH(F9006,SLA_Policy!$A$2:$A$5,0))</f>
        <v>72</v>
      </c>
      <c r="Y9006" s="9" t="str">
        <f>IF(E9006="Cancelled","Excluded",IF(D9006="",IF((SLA_Policy!$B$8-B9006)*24&gt;X9006,"Open - Breached","Open - On Track"),IF((D9006-B9006)*24&lt;=X9006,"Met","Breached")))</f>
        <v>Met</v>
      </c>
    </row>
    <row r="9007" spans="1:25" x14ac:dyDescent="0.25">
      <c r="A9007" s="9" t="s">
        <v>13340</v>
      </c>
      <c r="B9007" s="23">
        <v>46178.597916666702</v>
      </c>
      <c r="C9007" s="23">
        <v>46178.6027777778</v>
      </c>
      <c r="D9007" s="23">
        <v>46178.686111111099</v>
      </c>
      <c r="E9007" s="9" t="s">
        <v>212</v>
      </c>
      <c r="F9007" s="9" t="s">
        <v>187</v>
      </c>
      <c r="G9007" s="9" t="s">
        <v>213</v>
      </c>
      <c r="H9007" s="9" t="s">
        <v>88</v>
      </c>
      <c r="I9007" s="9" t="s">
        <v>486</v>
      </c>
      <c r="J9007" s="9" t="s">
        <v>13341</v>
      </c>
      <c r="K9007" s="9" t="s">
        <v>303</v>
      </c>
      <c r="L9007" s="9" t="s">
        <v>282</v>
      </c>
      <c r="M9007" s="9" t="s">
        <v>1678</v>
      </c>
      <c r="N9007" s="9" t="s">
        <v>200</v>
      </c>
      <c r="O9007" s="9" t="s">
        <v>178</v>
      </c>
      <c r="P9007" s="9" t="s">
        <v>360</v>
      </c>
      <c r="Q9007" s="9" t="s">
        <v>273</v>
      </c>
      <c r="R9007" s="9">
        <v>0</v>
      </c>
      <c r="S9007" s="9">
        <v>36</v>
      </c>
      <c r="U9007" s="9" t="s">
        <v>230</v>
      </c>
      <c r="X9007" s="9">
        <f>INDEX(SLA_Policy!$D$2:$D$5,MATCH(F9007,SLA_Policy!$A$2:$A$5,0))</f>
        <v>8</v>
      </c>
      <c r="Y9007" s="9" t="str">
        <f>IF(E9007="Cancelled","Excluded",IF(D9007="",IF((SLA_Policy!$B$8-B9007)*24&gt;X9007,"Open - Breached","Open - On Track"),IF((D9007-B9007)*24&lt;=X9007,"Met","Breached")))</f>
        <v>Met</v>
      </c>
    </row>
    <row r="9008" spans="1:25" x14ac:dyDescent="0.25">
      <c r="A9008" s="9" t="s">
        <v>13342</v>
      </c>
      <c r="B9008" s="23">
        <v>46178.604861111096</v>
      </c>
      <c r="C9008" s="23">
        <v>46178.6875</v>
      </c>
      <c r="D9008" s="23">
        <v>46181.693055555603</v>
      </c>
      <c r="E9008" s="9" t="s">
        <v>212</v>
      </c>
      <c r="F9008" s="9" t="s">
        <v>189</v>
      </c>
      <c r="G9008" s="9" t="s">
        <v>236</v>
      </c>
      <c r="H9008" s="9" t="s">
        <v>161</v>
      </c>
      <c r="I9008" s="9" t="s">
        <v>237</v>
      </c>
      <c r="J9008" s="9" t="s">
        <v>13343</v>
      </c>
      <c r="K9008" s="9" t="s">
        <v>303</v>
      </c>
      <c r="L9008" s="9" t="s">
        <v>270</v>
      </c>
      <c r="M9008" s="9" t="s">
        <v>5614</v>
      </c>
      <c r="N9008" s="9" t="s">
        <v>197</v>
      </c>
      <c r="O9008" s="9" t="s">
        <v>177</v>
      </c>
      <c r="P9008" s="9" t="s">
        <v>241</v>
      </c>
      <c r="Q9008" s="9" t="s">
        <v>219</v>
      </c>
      <c r="R9008" s="9">
        <v>1</v>
      </c>
      <c r="S9008" s="9">
        <v>29</v>
      </c>
      <c r="U9008" s="9" t="s">
        <v>242</v>
      </c>
      <c r="X9008" s="9">
        <f>INDEX(SLA_Policy!$D$2:$D$5,MATCH(F9008,SLA_Policy!$A$2:$A$5,0))</f>
        <v>120</v>
      </c>
      <c r="Y9008" s="9" t="str">
        <f>IF(E9008="Cancelled","Excluded",IF(D9008="",IF((SLA_Policy!$B$8-B9008)*24&gt;X9008,"Open - Breached","Open - On Track"),IF((D9008-B9008)*24&lt;=X9008,"Met","Breached")))</f>
        <v>Met</v>
      </c>
    </row>
    <row r="9009" spans="1:25" x14ac:dyDescent="0.25">
      <c r="A9009" s="9" t="s">
        <v>13344</v>
      </c>
      <c r="B9009" s="23">
        <v>46178.6069444444</v>
      </c>
      <c r="C9009" s="23">
        <v>46181.304166666698</v>
      </c>
      <c r="D9009" s="23">
        <v>46181.311111111099</v>
      </c>
      <c r="E9009" s="9" t="s">
        <v>212</v>
      </c>
      <c r="F9009" s="9" t="s">
        <v>188</v>
      </c>
      <c r="G9009" s="9" t="s">
        <v>213</v>
      </c>
      <c r="H9009" s="9" t="s">
        <v>161</v>
      </c>
      <c r="I9009" s="9" t="s">
        <v>389</v>
      </c>
      <c r="J9009" s="9" t="s">
        <v>767</v>
      </c>
      <c r="K9009" s="9" t="s">
        <v>246</v>
      </c>
      <c r="L9009" s="9" t="s">
        <v>104</v>
      </c>
      <c r="M9009" s="9" t="s">
        <v>814</v>
      </c>
      <c r="N9009" s="9" t="s">
        <v>196</v>
      </c>
      <c r="O9009" s="9" t="s">
        <v>116</v>
      </c>
      <c r="P9009" s="9" t="s">
        <v>342</v>
      </c>
      <c r="Q9009" s="9" t="s">
        <v>219</v>
      </c>
      <c r="R9009" s="9">
        <v>0</v>
      </c>
      <c r="S9009" s="9">
        <v>8</v>
      </c>
      <c r="U9009" s="9" t="s">
        <v>290</v>
      </c>
      <c r="X9009" s="9">
        <f>INDEX(SLA_Policy!$D$2:$D$5,MATCH(F9009,SLA_Policy!$A$2:$A$5,0))</f>
        <v>72</v>
      </c>
      <c r="Y9009" s="9" t="str">
        <f>IF(E9009="Cancelled","Excluded",IF(D9009="",IF((SLA_Policy!$B$8-B9009)*24&gt;X9009,"Open - Breached","Open - On Track"),IF((D9009-B9009)*24&lt;=X9009,"Met","Breached")))</f>
        <v>Met</v>
      </c>
    </row>
    <row r="9010" spans="1:25" x14ac:dyDescent="0.25">
      <c r="A9010" s="9" t="s">
        <v>13345</v>
      </c>
      <c r="B9010" s="23">
        <v>46178.635416666701</v>
      </c>
      <c r="C9010" s="23">
        <v>46178.657638888901</v>
      </c>
      <c r="D9010" s="23">
        <v>46181.402083333298</v>
      </c>
      <c r="E9010" s="9" t="s">
        <v>212</v>
      </c>
      <c r="F9010" s="9" t="s">
        <v>188</v>
      </c>
      <c r="G9010" s="9" t="s">
        <v>213</v>
      </c>
      <c r="H9010" s="9" t="s">
        <v>163</v>
      </c>
      <c r="I9010" s="9" t="s">
        <v>250</v>
      </c>
      <c r="J9010" s="9" t="s">
        <v>2119</v>
      </c>
      <c r="K9010" s="9" t="s">
        <v>225</v>
      </c>
      <c r="L9010" s="9" t="s">
        <v>282</v>
      </c>
      <c r="M9010" s="9" t="s">
        <v>2799</v>
      </c>
      <c r="N9010" s="9" t="s">
        <v>196</v>
      </c>
      <c r="O9010" s="9" t="s">
        <v>176</v>
      </c>
      <c r="P9010" s="9" t="s">
        <v>228</v>
      </c>
      <c r="Q9010" s="9" t="s">
        <v>219</v>
      </c>
      <c r="R9010" s="9">
        <v>0</v>
      </c>
      <c r="S9010" s="9">
        <v>34</v>
      </c>
      <c r="T9010" s="9" t="s">
        <v>136</v>
      </c>
      <c r="U9010" s="9" t="s">
        <v>230</v>
      </c>
      <c r="X9010" s="9">
        <f>INDEX(SLA_Policy!$D$2:$D$5,MATCH(F9010,SLA_Policy!$A$2:$A$5,0))</f>
        <v>72</v>
      </c>
      <c r="Y9010" s="9" t="str">
        <f>IF(E9010="Cancelled","Excluded",IF(D9010="",IF((SLA_Policy!$B$8-B9010)*24&gt;X9010,"Open - Breached","Open - On Track"),IF((D9010-B9010)*24&lt;=X9010,"Met","Breached")))</f>
        <v>Met</v>
      </c>
    </row>
    <row r="9011" spans="1:25" x14ac:dyDescent="0.25">
      <c r="A9011" s="9" t="s">
        <v>13346</v>
      </c>
      <c r="B9011" s="23">
        <v>46178.648611111101</v>
      </c>
      <c r="C9011" s="23">
        <v>46178.677083333299</v>
      </c>
      <c r="D9011" s="23">
        <v>46181.315972222197</v>
      </c>
      <c r="E9011" s="9" t="s">
        <v>212</v>
      </c>
      <c r="F9011" s="9" t="s">
        <v>188</v>
      </c>
      <c r="G9011" s="9" t="s">
        <v>213</v>
      </c>
      <c r="H9011" s="9" t="s">
        <v>167</v>
      </c>
      <c r="I9011" s="9" t="s">
        <v>362</v>
      </c>
      <c r="J9011" s="9" t="s">
        <v>8771</v>
      </c>
      <c r="K9011" s="9" t="s">
        <v>303</v>
      </c>
      <c r="L9011" s="9" t="s">
        <v>395</v>
      </c>
      <c r="M9011" s="9" t="s">
        <v>5952</v>
      </c>
      <c r="N9011" s="9" t="s">
        <v>196</v>
      </c>
      <c r="O9011" s="9" t="s">
        <v>180</v>
      </c>
      <c r="P9011" s="9" t="s">
        <v>368</v>
      </c>
      <c r="Q9011" s="9" t="s">
        <v>219</v>
      </c>
      <c r="R9011" s="9">
        <v>0</v>
      </c>
      <c r="S9011" s="9">
        <v>38</v>
      </c>
      <c r="U9011" s="9" t="s">
        <v>266</v>
      </c>
      <c r="W9011" s="9">
        <v>5</v>
      </c>
      <c r="X9011" s="9">
        <f>INDEX(SLA_Policy!$D$2:$D$5,MATCH(F9011,SLA_Policy!$A$2:$A$5,0))</f>
        <v>72</v>
      </c>
      <c r="Y9011" s="9" t="str">
        <f>IF(E9011="Cancelled","Excluded",IF(D9011="",IF((SLA_Policy!$B$8-B9011)*24&gt;X9011,"Open - Breached","Open - On Track"),IF((D9011-B9011)*24&lt;=X9011,"Met","Breached")))</f>
        <v>Met</v>
      </c>
    </row>
    <row r="9012" spans="1:25" x14ac:dyDescent="0.25">
      <c r="A9012" s="9" t="s">
        <v>13347</v>
      </c>
      <c r="B9012" s="23">
        <v>46178.661111111098</v>
      </c>
      <c r="C9012" s="23">
        <v>46178.663194444503</v>
      </c>
      <c r="D9012" s="23">
        <v>46181.366666666698</v>
      </c>
      <c r="E9012" s="9" t="s">
        <v>212</v>
      </c>
      <c r="F9012" s="9" t="s">
        <v>188</v>
      </c>
      <c r="G9012" s="9" t="s">
        <v>213</v>
      </c>
      <c r="H9012" s="9" t="s">
        <v>88</v>
      </c>
      <c r="I9012" s="9" t="s">
        <v>92</v>
      </c>
      <c r="J9012" s="9" t="s">
        <v>2645</v>
      </c>
      <c r="K9012" s="9" t="s">
        <v>262</v>
      </c>
      <c r="L9012" s="9" t="s">
        <v>226</v>
      </c>
      <c r="M9012" s="9" t="s">
        <v>2802</v>
      </c>
      <c r="N9012" s="9" t="s">
        <v>198</v>
      </c>
      <c r="O9012" s="9" t="s">
        <v>178</v>
      </c>
      <c r="P9012" s="9" t="s">
        <v>321</v>
      </c>
      <c r="Q9012" s="9" t="s">
        <v>273</v>
      </c>
      <c r="R9012" s="9">
        <v>0</v>
      </c>
      <c r="S9012" s="9">
        <v>26</v>
      </c>
      <c r="T9012" s="9" t="s">
        <v>136</v>
      </c>
      <c r="U9012" s="9" t="s">
        <v>266</v>
      </c>
      <c r="W9012" s="9">
        <v>5</v>
      </c>
      <c r="X9012" s="9">
        <f>INDEX(SLA_Policy!$D$2:$D$5,MATCH(F9012,SLA_Policy!$A$2:$A$5,0))</f>
        <v>72</v>
      </c>
      <c r="Y9012" s="9" t="str">
        <f>IF(E9012="Cancelled","Excluded",IF(D9012="",IF((SLA_Policy!$B$8-B9012)*24&gt;X9012,"Open - Breached","Open - On Track"),IF((D9012-B9012)*24&lt;=X9012,"Met","Breached")))</f>
        <v>Met</v>
      </c>
    </row>
    <row r="9013" spans="1:25" x14ac:dyDescent="0.25">
      <c r="A9013" s="9" t="s">
        <v>13348</v>
      </c>
      <c r="B9013" s="23">
        <v>46178.668055555601</v>
      </c>
      <c r="C9013" s="23">
        <v>46178.6694444444</v>
      </c>
      <c r="D9013" s="23">
        <v>46181.339583333298</v>
      </c>
      <c r="E9013" s="9" t="s">
        <v>212</v>
      </c>
      <c r="F9013" s="9" t="s">
        <v>188</v>
      </c>
      <c r="G9013" s="9" t="s">
        <v>213</v>
      </c>
      <c r="H9013" s="9" t="s">
        <v>163</v>
      </c>
      <c r="I9013" s="9" t="s">
        <v>223</v>
      </c>
      <c r="J9013" s="9" t="s">
        <v>11548</v>
      </c>
      <c r="K9013" s="9" t="s">
        <v>215</v>
      </c>
      <c r="L9013" s="9" t="s">
        <v>307</v>
      </c>
      <c r="M9013" s="9" t="s">
        <v>1195</v>
      </c>
      <c r="N9013" s="9" t="s">
        <v>199</v>
      </c>
      <c r="O9013" s="9" t="s">
        <v>176</v>
      </c>
      <c r="P9013" s="9" t="s">
        <v>330</v>
      </c>
      <c r="Q9013" s="9" t="s">
        <v>273</v>
      </c>
      <c r="R9013" s="9">
        <v>0</v>
      </c>
      <c r="S9013" s="9">
        <v>110</v>
      </c>
      <c r="T9013" s="9" t="s">
        <v>136</v>
      </c>
      <c r="U9013" s="9" t="s">
        <v>290</v>
      </c>
      <c r="X9013" s="9">
        <f>INDEX(SLA_Policy!$D$2:$D$5,MATCH(F9013,SLA_Policy!$A$2:$A$5,0))</f>
        <v>72</v>
      </c>
      <c r="Y9013" s="9" t="str">
        <f>IF(E9013="Cancelled","Excluded",IF(D9013="",IF((SLA_Policy!$B$8-B9013)*24&gt;X9013,"Open - Breached","Open - On Track"),IF((D9013-B9013)*24&lt;=X9013,"Met","Breached")))</f>
        <v>Met</v>
      </c>
    </row>
    <row r="9014" spans="1:25" x14ac:dyDescent="0.25">
      <c r="A9014" s="9" t="s">
        <v>13349</v>
      </c>
      <c r="B9014" s="23">
        <v>46178.682638888902</v>
      </c>
      <c r="C9014" s="23">
        <v>46178.701388888898</v>
      </c>
      <c r="D9014" s="23">
        <v>46181.667361111096</v>
      </c>
      <c r="E9014" s="9" t="s">
        <v>212</v>
      </c>
      <c r="F9014" s="9" t="s">
        <v>188</v>
      </c>
      <c r="G9014" s="9" t="s">
        <v>213</v>
      </c>
      <c r="H9014" s="9" t="s">
        <v>162</v>
      </c>
      <c r="I9014" s="9" t="s">
        <v>244</v>
      </c>
      <c r="J9014" s="9" t="s">
        <v>292</v>
      </c>
      <c r="K9014" s="9" t="s">
        <v>262</v>
      </c>
      <c r="L9014" s="9" t="s">
        <v>311</v>
      </c>
      <c r="M9014" s="9" t="s">
        <v>10202</v>
      </c>
      <c r="N9014" s="9" t="s">
        <v>196</v>
      </c>
      <c r="O9014" s="9" t="s">
        <v>116</v>
      </c>
      <c r="P9014" s="9" t="s">
        <v>525</v>
      </c>
      <c r="Q9014" s="9" t="s">
        <v>219</v>
      </c>
      <c r="R9014" s="9">
        <v>2</v>
      </c>
      <c r="S9014" s="9">
        <v>55</v>
      </c>
      <c r="U9014" s="9" t="s">
        <v>266</v>
      </c>
      <c r="W9014" s="9">
        <v>4</v>
      </c>
      <c r="X9014" s="9">
        <f>INDEX(SLA_Policy!$D$2:$D$5,MATCH(F9014,SLA_Policy!$A$2:$A$5,0))</f>
        <v>72</v>
      </c>
      <c r="Y9014" s="9" t="str">
        <f>IF(E9014="Cancelled","Excluded",IF(D9014="",IF((SLA_Policy!$B$8-B9014)*24&gt;X9014,"Open - Breached","Open - On Track"),IF((D9014-B9014)*24&lt;=X9014,"Met","Breached")))</f>
        <v>Met</v>
      </c>
    </row>
    <row r="9015" spans="1:25" x14ac:dyDescent="0.25">
      <c r="A9015" s="9" t="s">
        <v>13350</v>
      </c>
      <c r="B9015" s="23">
        <v>46178.694444444503</v>
      </c>
      <c r="C9015" s="23">
        <v>46178.701388888898</v>
      </c>
      <c r="D9015" s="23">
        <v>46181.358333333301</v>
      </c>
      <c r="E9015" s="9" t="s">
        <v>212</v>
      </c>
      <c r="F9015" s="9" t="s">
        <v>187</v>
      </c>
      <c r="G9015" s="9" t="s">
        <v>236</v>
      </c>
      <c r="H9015" s="9" t="s">
        <v>164</v>
      </c>
      <c r="I9015" s="9" t="s">
        <v>421</v>
      </c>
      <c r="J9015" s="9" t="s">
        <v>1349</v>
      </c>
      <c r="K9015" s="9" t="s">
        <v>246</v>
      </c>
      <c r="L9015" s="9" t="s">
        <v>395</v>
      </c>
      <c r="M9015" s="9" t="s">
        <v>792</v>
      </c>
      <c r="N9015" s="9" t="s">
        <v>197</v>
      </c>
      <c r="O9015" s="9" t="s">
        <v>180</v>
      </c>
      <c r="P9015" s="9" t="s">
        <v>368</v>
      </c>
      <c r="Q9015" s="9" t="s">
        <v>273</v>
      </c>
      <c r="R9015" s="9">
        <v>0</v>
      </c>
      <c r="S9015" s="9">
        <v>11</v>
      </c>
      <c r="T9015" s="9" t="s">
        <v>464</v>
      </c>
      <c r="U9015" s="9" t="s">
        <v>242</v>
      </c>
      <c r="W9015" s="9">
        <v>3</v>
      </c>
      <c r="X9015" s="9">
        <f>INDEX(SLA_Policy!$D$2:$D$5,MATCH(F9015,SLA_Policy!$A$2:$A$5,0))</f>
        <v>8</v>
      </c>
      <c r="Y9015" s="9" t="str">
        <f>IF(E9015="Cancelled","Excluded",IF(D9015="",IF((SLA_Policy!$B$8-B9015)*24&gt;X9015,"Open - Breached","Open - On Track"),IF((D9015-B9015)*24&lt;=X9015,"Met","Breached")))</f>
        <v>Breached</v>
      </c>
    </row>
    <row r="9016" spans="1:25" x14ac:dyDescent="0.25">
      <c r="A9016" s="9" t="s">
        <v>13351</v>
      </c>
      <c r="B9016" s="23">
        <v>46178.6965277778</v>
      </c>
      <c r="C9016" s="23">
        <v>46181.349305555603</v>
      </c>
      <c r="D9016" s="23">
        <v>46181.3618055556</v>
      </c>
      <c r="E9016" s="9" t="s">
        <v>212</v>
      </c>
      <c r="F9016" s="9" t="s">
        <v>189</v>
      </c>
      <c r="G9016" s="9" t="s">
        <v>213</v>
      </c>
      <c r="H9016" s="9" t="s">
        <v>88</v>
      </c>
      <c r="I9016" s="9" t="s">
        <v>486</v>
      </c>
      <c r="J9016" s="9" t="s">
        <v>13352</v>
      </c>
      <c r="K9016" s="9" t="s">
        <v>303</v>
      </c>
      <c r="L9016" s="9" t="s">
        <v>293</v>
      </c>
      <c r="M9016" s="9" t="s">
        <v>2470</v>
      </c>
      <c r="N9016" s="9" t="s">
        <v>197</v>
      </c>
      <c r="O9016" s="9" t="s">
        <v>178</v>
      </c>
      <c r="P9016" s="9" t="s">
        <v>427</v>
      </c>
      <c r="Q9016" s="9" t="s">
        <v>219</v>
      </c>
      <c r="R9016" s="9">
        <v>0</v>
      </c>
      <c r="S9016" s="9">
        <v>19</v>
      </c>
      <c r="U9016" s="9" t="s">
        <v>230</v>
      </c>
      <c r="X9016" s="9">
        <f>INDEX(SLA_Policy!$D$2:$D$5,MATCH(F9016,SLA_Policy!$A$2:$A$5,0))</f>
        <v>120</v>
      </c>
      <c r="Y9016" s="9" t="str">
        <f>IF(E9016="Cancelled","Excluded",IF(D9016="",IF((SLA_Policy!$B$8-B9016)*24&gt;X9016,"Open - Breached","Open - On Track"),IF((D9016-B9016)*24&lt;=X9016,"Met","Breached")))</f>
        <v>Met</v>
      </c>
    </row>
    <row r="9017" spans="1:25" x14ac:dyDescent="0.25">
      <c r="A9017" s="9" t="s">
        <v>13353</v>
      </c>
      <c r="B9017" s="23">
        <v>46178.777777777803</v>
      </c>
      <c r="C9017" s="23">
        <v>46178.7902777778</v>
      </c>
      <c r="D9017" s="23">
        <v>46181.388888888898</v>
      </c>
      <c r="E9017" s="9" t="s">
        <v>212</v>
      </c>
      <c r="F9017" s="9" t="s">
        <v>188</v>
      </c>
      <c r="G9017" s="9" t="s">
        <v>213</v>
      </c>
      <c r="H9017" s="9" t="s">
        <v>161</v>
      </c>
      <c r="I9017" s="9" t="s">
        <v>389</v>
      </c>
      <c r="J9017" s="9" t="s">
        <v>5386</v>
      </c>
      <c r="K9017" s="9" t="s">
        <v>246</v>
      </c>
      <c r="L9017" s="9" t="s">
        <v>311</v>
      </c>
      <c r="M9017" s="9" t="s">
        <v>1152</v>
      </c>
      <c r="N9017" s="9" t="s">
        <v>198</v>
      </c>
      <c r="O9017" s="9" t="s">
        <v>116</v>
      </c>
      <c r="P9017" s="9" t="s">
        <v>525</v>
      </c>
      <c r="Q9017" s="9" t="s">
        <v>219</v>
      </c>
      <c r="R9017" s="9">
        <v>0</v>
      </c>
      <c r="S9017" s="9">
        <v>5</v>
      </c>
      <c r="U9017" s="9" t="s">
        <v>221</v>
      </c>
      <c r="X9017" s="9">
        <f>INDEX(SLA_Policy!$D$2:$D$5,MATCH(F9017,SLA_Policy!$A$2:$A$5,0))</f>
        <v>72</v>
      </c>
      <c r="Y9017" s="9" t="str">
        <f>IF(E9017="Cancelled","Excluded",IF(D9017="",IF((SLA_Policy!$B$8-B9017)*24&gt;X9017,"Open - Breached","Open - On Track"),IF((D9017-B9017)*24&lt;=X9017,"Met","Breached")))</f>
        <v>Met</v>
      </c>
    </row>
    <row r="9018" spans="1:25" x14ac:dyDescent="0.25">
      <c r="A9018" s="9" t="s">
        <v>13354</v>
      </c>
      <c r="B9018" s="23">
        <v>46178.816666666702</v>
      </c>
      <c r="C9018" s="23">
        <v>46181.298611111102</v>
      </c>
      <c r="D9018" s="23">
        <v>46181.319444444503</v>
      </c>
      <c r="E9018" s="9" t="s">
        <v>212</v>
      </c>
      <c r="F9018" s="9" t="s">
        <v>189</v>
      </c>
      <c r="G9018" s="9" t="s">
        <v>213</v>
      </c>
      <c r="H9018" s="9" t="s">
        <v>161</v>
      </c>
      <c r="I9018" s="9" t="s">
        <v>389</v>
      </c>
      <c r="J9018" s="9" t="s">
        <v>435</v>
      </c>
      <c r="K9018" s="9" t="s">
        <v>246</v>
      </c>
      <c r="L9018" s="9" t="s">
        <v>293</v>
      </c>
      <c r="M9018" s="9" t="s">
        <v>493</v>
      </c>
      <c r="N9018" s="9" t="s">
        <v>198</v>
      </c>
      <c r="O9018" s="9" t="s">
        <v>116</v>
      </c>
      <c r="P9018" s="9" t="s">
        <v>525</v>
      </c>
      <c r="Q9018" s="9" t="s">
        <v>219</v>
      </c>
      <c r="R9018" s="9">
        <v>0</v>
      </c>
      <c r="S9018" s="9">
        <v>5</v>
      </c>
      <c r="U9018" s="9" t="s">
        <v>221</v>
      </c>
      <c r="W9018" s="9">
        <v>5</v>
      </c>
      <c r="X9018" s="9">
        <f>INDEX(SLA_Policy!$D$2:$D$5,MATCH(F9018,SLA_Policy!$A$2:$A$5,0))</f>
        <v>120</v>
      </c>
      <c r="Y9018" s="9" t="str">
        <f>IF(E9018="Cancelled","Excluded",IF(D9018="",IF((SLA_Policy!$B$8-B9018)*24&gt;X9018,"Open - Breached","Open - On Track"),IF((D9018-B9018)*24&lt;=X9018,"Met","Breached")))</f>
        <v>Met</v>
      </c>
    </row>
    <row r="9019" spans="1:25" x14ac:dyDescent="0.25">
      <c r="A9019" s="9" t="s">
        <v>13355</v>
      </c>
      <c r="B9019" s="23">
        <v>46179.047916666699</v>
      </c>
      <c r="C9019" s="23">
        <v>46181.324305555601</v>
      </c>
      <c r="D9019" s="23">
        <v>46181.351388888899</v>
      </c>
      <c r="E9019" s="9" t="s">
        <v>212</v>
      </c>
      <c r="F9019" s="9" t="s">
        <v>188</v>
      </c>
      <c r="G9019" s="9" t="s">
        <v>213</v>
      </c>
      <c r="H9019" s="9" t="s">
        <v>161</v>
      </c>
      <c r="I9019" s="9" t="s">
        <v>454</v>
      </c>
      <c r="J9019" s="9" t="s">
        <v>3014</v>
      </c>
      <c r="K9019" s="9" t="s">
        <v>225</v>
      </c>
      <c r="L9019" s="9" t="s">
        <v>351</v>
      </c>
      <c r="M9019" s="9" t="s">
        <v>1758</v>
      </c>
      <c r="N9019" s="9" t="s">
        <v>198</v>
      </c>
      <c r="O9019" s="9" t="s">
        <v>116</v>
      </c>
      <c r="P9019" s="9" t="s">
        <v>258</v>
      </c>
      <c r="Q9019" s="9" t="s">
        <v>219</v>
      </c>
      <c r="R9019" s="9">
        <v>0</v>
      </c>
      <c r="S9019" s="9">
        <v>6</v>
      </c>
      <c r="U9019" s="9" t="s">
        <v>221</v>
      </c>
      <c r="W9019" s="9">
        <v>4</v>
      </c>
      <c r="X9019" s="9">
        <f>INDEX(SLA_Policy!$D$2:$D$5,MATCH(F9019,SLA_Policy!$A$2:$A$5,0))</f>
        <v>72</v>
      </c>
      <c r="Y9019" s="9" t="str">
        <f>IF(E9019="Cancelled","Excluded",IF(D9019="",IF((SLA_Policy!$B$8-B9019)*24&gt;X9019,"Open - Breached","Open - On Track"),IF((D9019-B9019)*24&lt;=X9019,"Met","Breached")))</f>
        <v>Met</v>
      </c>
    </row>
    <row r="9020" spans="1:25" x14ac:dyDescent="0.25">
      <c r="A9020" s="9" t="s">
        <v>13356</v>
      </c>
      <c r="B9020" s="23">
        <v>46179.543055555601</v>
      </c>
      <c r="C9020" s="23">
        <v>46181.344444444498</v>
      </c>
      <c r="D9020" s="23">
        <v>46182.388888888898</v>
      </c>
      <c r="E9020" s="9" t="s">
        <v>212</v>
      </c>
      <c r="F9020" s="9" t="s">
        <v>188</v>
      </c>
      <c r="G9020" s="9" t="s">
        <v>213</v>
      </c>
      <c r="H9020" s="9" t="s">
        <v>162</v>
      </c>
      <c r="I9020" s="9" t="s">
        <v>393</v>
      </c>
      <c r="J9020" s="9" t="s">
        <v>3363</v>
      </c>
      <c r="K9020" s="9" t="s">
        <v>215</v>
      </c>
      <c r="L9020" s="9" t="s">
        <v>104</v>
      </c>
      <c r="M9020" s="9" t="s">
        <v>835</v>
      </c>
      <c r="N9020" s="9" t="s">
        <v>196</v>
      </c>
      <c r="O9020" s="9" t="s">
        <v>176</v>
      </c>
      <c r="P9020" s="9" t="s">
        <v>419</v>
      </c>
      <c r="Q9020" s="9" t="s">
        <v>219</v>
      </c>
      <c r="R9020" s="9">
        <v>1</v>
      </c>
      <c r="S9020" s="9">
        <v>13</v>
      </c>
      <c r="U9020" s="9" t="s">
        <v>376</v>
      </c>
      <c r="X9020" s="9">
        <f>INDEX(SLA_Policy!$D$2:$D$5,MATCH(F9020,SLA_Policy!$A$2:$A$5,0))</f>
        <v>72</v>
      </c>
      <c r="Y9020" s="9" t="str">
        <f>IF(E9020="Cancelled","Excluded",IF(D9020="",IF((SLA_Policy!$B$8-B9020)*24&gt;X9020,"Open - Breached","Open - On Track"),IF((D9020-B9020)*24&lt;=X9020,"Met","Breached")))</f>
        <v>Met</v>
      </c>
    </row>
    <row r="9021" spans="1:25" x14ac:dyDescent="0.25">
      <c r="A9021" s="9" t="s">
        <v>13357</v>
      </c>
      <c r="B9021" s="23">
        <v>46179.593055555597</v>
      </c>
      <c r="C9021" s="23">
        <v>46181.361111111102</v>
      </c>
      <c r="D9021" s="23">
        <v>46181.369444444397</v>
      </c>
      <c r="E9021" s="9" t="s">
        <v>212</v>
      </c>
      <c r="F9021" s="9" t="s">
        <v>187</v>
      </c>
      <c r="G9021" s="9" t="s">
        <v>213</v>
      </c>
      <c r="H9021" s="9" t="s">
        <v>162</v>
      </c>
      <c r="I9021" s="9" t="s">
        <v>244</v>
      </c>
      <c r="J9021" s="9" t="s">
        <v>13358</v>
      </c>
      <c r="K9021" s="9" t="s">
        <v>246</v>
      </c>
      <c r="L9021" s="9" t="s">
        <v>311</v>
      </c>
      <c r="M9021" s="9" t="s">
        <v>2435</v>
      </c>
      <c r="N9021" s="9" t="s">
        <v>197</v>
      </c>
      <c r="O9021" s="9" t="s">
        <v>179</v>
      </c>
      <c r="P9021" s="9" t="s">
        <v>284</v>
      </c>
      <c r="Q9021" s="9" t="s">
        <v>273</v>
      </c>
      <c r="R9021" s="9">
        <v>0</v>
      </c>
      <c r="S9021" s="9">
        <v>40</v>
      </c>
      <c r="U9021" s="9" t="s">
        <v>661</v>
      </c>
      <c r="X9021" s="9">
        <f>INDEX(SLA_Policy!$D$2:$D$5,MATCH(F9021,SLA_Policy!$A$2:$A$5,0))</f>
        <v>8</v>
      </c>
      <c r="Y9021" s="9" t="str">
        <f>IF(E9021="Cancelled","Excluded",IF(D9021="",IF((SLA_Policy!$B$8-B9021)*24&gt;X9021,"Open - Breached","Open - On Track"),IF((D9021-B9021)*24&lt;=X9021,"Met","Breached")))</f>
        <v>Breached</v>
      </c>
    </row>
    <row r="9022" spans="1:25" x14ac:dyDescent="0.25">
      <c r="A9022" s="9" t="s">
        <v>13359</v>
      </c>
      <c r="B9022" s="23">
        <v>46179.913194444503</v>
      </c>
      <c r="C9022" s="23">
        <v>46181.295833333301</v>
      </c>
      <c r="D9022" s="23">
        <v>46181.3034722222</v>
      </c>
      <c r="E9022" s="9" t="s">
        <v>212</v>
      </c>
      <c r="F9022" s="9" t="s">
        <v>188</v>
      </c>
      <c r="G9022" s="9" t="s">
        <v>213</v>
      </c>
      <c r="H9022" s="9" t="s">
        <v>88</v>
      </c>
      <c r="I9022" s="9" t="s">
        <v>92</v>
      </c>
      <c r="J9022" s="9" t="s">
        <v>2230</v>
      </c>
      <c r="K9022" s="9" t="s">
        <v>215</v>
      </c>
      <c r="L9022" s="9" t="s">
        <v>216</v>
      </c>
      <c r="M9022" s="9" t="s">
        <v>2814</v>
      </c>
      <c r="N9022" s="9" t="s">
        <v>198</v>
      </c>
      <c r="O9022" s="9" t="s">
        <v>116</v>
      </c>
      <c r="P9022" s="9" t="s">
        <v>590</v>
      </c>
      <c r="Q9022" s="9" t="s">
        <v>219</v>
      </c>
      <c r="R9022" s="9">
        <v>0</v>
      </c>
      <c r="S9022" s="9">
        <v>15</v>
      </c>
      <c r="T9022" s="9" t="s">
        <v>322</v>
      </c>
      <c r="U9022" s="9" t="s">
        <v>661</v>
      </c>
      <c r="X9022" s="9">
        <f>INDEX(SLA_Policy!$D$2:$D$5,MATCH(F9022,SLA_Policy!$A$2:$A$5,0))</f>
        <v>72</v>
      </c>
      <c r="Y9022" s="9" t="str">
        <f>IF(E9022="Cancelled","Excluded",IF(D9022="",IF((SLA_Policy!$B$8-B9022)*24&gt;X9022,"Open - Breached","Open - On Track"),IF((D9022-B9022)*24&lt;=X9022,"Met","Breached")))</f>
        <v>Met</v>
      </c>
    </row>
    <row r="9023" spans="1:25" x14ac:dyDescent="0.25">
      <c r="A9023" s="9" t="s">
        <v>13360</v>
      </c>
      <c r="B9023" s="23">
        <v>46180.252083333296</v>
      </c>
      <c r="C9023" s="23">
        <v>46180.2680555556</v>
      </c>
      <c r="D9023" s="23">
        <v>46180.499305555597</v>
      </c>
      <c r="E9023" s="9" t="s">
        <v>212</v>
      </c>
      <c r="F9023" s="9" t="s">
        <v>187</v>
      </c>
      <c r="G9023" s="9" t="s">
        <v>213</v>
      </c>
      <c r="H9023" s="9" t="s">
        <v>163</v>
      </c>
      <c r="I9023" s="9" t="s">
        <v>250</v>
      </c>
      <c r="J9023" s="9" t="s">
        <v>5731</v>
      </c>
      <c r="K9023" s="9" t="s">
        <v>246</v>
      </c>
      <c r="L9023" s="9" t="s">
        <v>270</v>
      </c>
      <c r="M9023" s="9" t="s">
        <v>3067</v>
      </c>
      <c r="N9023" s="9" t="s">
        <v>199</v>
      </c>
      <c r="O9023" s="9" t="s">
        <v>176</v>
      </c>
      <c r="P9023" s="9" t="s">
        <v>253</v>
      </c>
      <c r="Q9023" s="9" t="s">
        <v>273</v>
      </c>
      <c r="R9023" s="9">
        <v>0</v>
      </c>
      <c r="S9023" s="9">
        <v>29</v>
      </c>
      <c r="T9023" s="9" t="s">
        <v>322</v>
      </c>
      <c r="U9023" s="9" t="s">
        <v>230</v>
      </c>
      <c r="W9023" s="9">
        <v>4</v>
      </c>
      <c r="X9023" s="9">
        <f>INDEX(SLA_Policy!$D$2:$D$5,MATCH(F9023,SLA_Policy!$A$2:$A$5,0))</f>
        <v>8</v>
      </c>
      <c r="Y9023" s="9" t="str">
        <f>IF(E9023="Cancelled","Excluded",IF(D9023="",IF((SLA_Policy!$B$8-B9023)*24&gt;X9023,"Open - Breached","Open - On Track"),IF((D9023-B9023)*24&lt;=X9023,"Met","Breached")))</f>
        <v>Met</v>
      </c>
    </row>
    <row r="9024" spans="1:25" x14ac:dyDescent="0.25">
      <c r="A9024" s="9" t="s">
        <v>13361</v>
      </c>
      <c r="B9024" s="23">
        <v>46180.710416666698</v>
      </c>
      <c r="C9024" s="23">
        <v>46180.713888888902</v>
      </c>
      <c r="D9024" s="23">
        <v>46181.3305555556</v>
      </c>
      <c r="E9024" s="9" t="s">
        <v>212</v>
      </c>
      <c r="F9024" s="9" t="s">
        <v>187</v>
      </c>
      <c r="G9024" s="9" t="s">
        <v>213</v>
      </c>
      <c r="H9024" s="9" t="s">
        <v>166</v>
      </c>
      <c r="I9024" s="9" t="s">
        <v>398</v>
      </c>
      <c r="J9024" s="9" t="s">
        <v>399</v>
      </c>
      <c r="K9024" s="9" t="s">
        <v>215</v>
      </c>
      <c r="L9024" s="9" t="s">
        <v>104</v>
      </c>
      <c r="M9024" s="9" t="s">
        <v>4242</v>
      </c>
      <c r="N9024" s="9" t="s">
        <v>196</v>
      </c>
      <c r="O9024" s="9" t="s">
        <v>181</v>
      </c>
      <c r="P9024" s="9" t="s">
        <v>289</v>
      </c>
      <c r="Q9024" s="9" t="s">
        <v>273</v>
      </c>
      <c r="R9024" s="9">
        <v>0</v>
      </c>
      <c r="S9024" s="9">
        <v>31</v>
      </c>
      <c r="U9024" s="9" t="s">
        <v>290</v>
      </c>
      <c r="W9024" s="9">
        <v>3</v>
      </c>
      <c r="X9024" s="9">
        <f>INDEX(SLA_Policy!$D$2:$D$5,MATCH(F9024,SLA_Policy!$A$2:$A$5,0))</f>
        <v>8</v>
      </c>
      <c r="Y9024" s="9" t="str">
        <f>IF(E9024="Cancelled","Excluded",IF(D9024="",IF((SLA_Policy!$B$8-B9024)*24&gt;X9024,"Open - Breached","Open - On Track"),IF((D9024-B9024)*24&lt;=X9024,"Met","Breached")))</f>
        <v>Breached</v>
      </c>
    </row>
    <row r="9025" spans="1:25" x14ac:dyDescent="0.25">
      <c r="A9025" s="9" t="s">
        <v>13362</v>
      </c>
      <c r="B9025" s="23">
        <v>46181.001388888901</v>
      </c>
      <c r="C9025" s="23">
        <v>46181.520833333299</v>
      </c>
      <c r="D9025" s="23">
        <v>46181.534027777801</v>
      </c>
      <c r="E9025" s="9" t="s">
        <v>212</v>
      </c>
      <c r="F9025" s="9" t="s">
        <v>188</v>
      </c>
      <c r="G9025" s="9" t="s">
        <v>213</v>
      </c>
      <c r="H9025" s="9" t="s">
        <v>164</v>
      </c>
      <c r="I9025" s="9" t="s">
        <v>339</v>
      </c>
      <c r="J9025" s="9" t="s">
        <v>3749</v>
      </c>
      <c r="K9025" s="9" t="s">
        <v>246</v>
      </c>
      <c r="L9025" s="9" t="s">
        <v>104</v>
      </c>
      <c r="M9025" s="9" t="s">
        <v>2144</v>
      </c>
      <c r="N9025" s="9" t="s">
        <v>197</v>
      </c>
      <c r="O9025" s="9" t="s">
        <v>116</v>
      </c>
      <c r="P9025" s="9" t="s">
        <v>342</v>
      </c>
      <c r="Q9025" s="9" t="s">
        <v>219</v>
      </c>
      <c r="R9025" s="9">
        <v>0</v>
      </c>
      <c r="S9025" s="9">
        <v>24</v>
      </c>
      <c r="T9025" s="9" t="s">
        <v>343</v>
      </c>
      <c r="U9025" s="9" t="s">
        <v>266</v>
      </c>
      <c r="X9025" s="9">
        <f>INDEX(SLA_Policy!$D$2:$D$5,MATCH(F9025,SLA_Policy!$A$2:$A$5,0))</f>
        <v>72</v>
      </c>
      <c r="Y9025" s="9" t="str">
        <f>IF(E9025="Cancelled","Excluded",IF(D9025="",IF((SLA_Policy!$B$8-B9025)*24&gt;X9025,"Open - Breached","Open - On Track"),IF((D9025-B9025)*24&lt;=X9025,"Met","Breached")))</f>
        <v>Met</v>
      </c>
    </row>
    <row r="9026" spans="1:25" x14ac:dyDescent="0.25">
      <c r="A9026" s="9" t="s">
        <v>13363</v>
      </c>
      <c r="B9026" s="23">
        <v>46181.090972222199</v>
      </c>
      <c r="C9026" s="23">
        <v>46181.372916666704</v>
      </c>
      <c r="D9026" s="23">
        <v>46182.393750000003</v>
      </c>
      <c r="E9026" s="9" t="s">
        <v>212</v>
      </c>
      <c r="F9026" s="9" t="s">
        <v>188</v>
      </c>
      <c r="G9026" s="9" t="s">
        <v>236</v>
      </c>
      <c r="H9026" s="9" t="s">
        <v>163</v>
      </c>
      <c r="I9026" s="9" t="s">
        <v>315</v>
      </c>
      <c r="J9026" s="9" t="s">
        <v>475</v>
      </c>
      <c r="K9026" s="9" t="s">
        <v>246</v>
      </c>
      <c r="L9026" s="9" t="s">
        <v>216</v>
      </c>
      <c r="M9026" s="9" t="s">
        <v>1934</v>
      </c>
      <c r="N9026" s="9" t="s">
        <v>199</v>
      </c>
      <c r="O9026" s="9" t="s">
        <v>180</v>
      </c>
      <c r="P9026" s="9" t="s">
        <v>278</v>
      </c>
      <c r="Q9026" s="9" t="s">
        <v>219</v>
      </c>
      <c r="R9026" s="9">
        <v>0</v>
      </c>
      <c r="S9026" s="9">
        <v>179</v>
      </c>
      <c r="T9026" s="9" t="s">
        <v>229</v>
      </c>
      <c r="U9026" s="9" t="s">
        <v>242</v>
      </c>
      <c r="X9026" s="9">
        <f>INDEX(SLA_Policy!$D$2:$D$5,MATCH(F9026,SLA_Policy!$A$2:$A$5,0))</f>
        <v>72</v>
      </c>
      <c r="Y9026" s="9" t="str">
        <f>IF(E9026="Cancelled","Excluded",IF(D9026="",IF((SLA_Policy!$B$8-B9026)*24&gt;X9026,"Open - Breached","Open - On Track"),IF((D9026-B9026)*24&lt;=X9026,"Met","Breached")))</f>
        <v>Met</v>
      </c>
    </row>
    <row r="9027" spans="1:25" x14ac:dyDescent="0.25">
      <c r="A9027" s="9" t="s">
        <v>13364</v>
      </c>
      <c r="B9027" s="23">
        <v>46181.331944444399</v>
      </c>
      <c r="C9027" s="23">
        <v>46181.354861111096</v>
      </c>
      <c r="D9027" s="23">
        <v>46181.371527777803</v>
      </c>
      <c r="E9027" s="9" t="s">
        <v>212</v>
      </c>
      <c r="F9027" s="9" t="s">
        <v>189</v>
      </c>
      <c r="G9027" s="9" t="s">
        <v>213</v>
      </c>
      <c r="H9027" s="9" t="s">
        <v>161</v>
      </c>
      <c r="I9027" s="9" t="s">
        <v>454</v>
      </c>
      <c r="J9027" s="9" t="s">
        <v>2790</v>
      </c>
      <c r="K9027" s="9" t="s">
        <v>276</v>
      </c>
      <c r="L9027" s="9" t="s">
        <v>104</v>
      </c>
      <c r="M9027" s="9" t="s">
        <v>3786</v>
      </c>
      <c r="N9027" s="9" t="s">
        <v>198</v>
      </c>
      <c r="O9027" s="9" t="s">
        <v>177</v>
      </c>
      <c r="P9027" s="9" t="s">
        <v>457</v>
      </c>
      <c r="Q9027" s="9" t="s">
        <v>219</v>
      </c>
      <c r="R9027" s="9">
        <v>0</v>
      </c>
      <c r="S9027" s="9">
        <v>8</v>
      </c>
      <c r="U9027" s="9" t="s">
        <v>221</v>
      </c>
      <c r="W9027" s="9">
        <v>5</v>
      </c>
      <c r="X9027" s="9">
        <f>INDEX(SLA_Policy!$D$2:$D$5,MATCH(F9027,SLA_Policy!$A$2:$A$5,0))</f>
        <v>120</v>
      </c>
      <c r="Y9027" s="9" t="str">
        <f>IF(E9027="Cancelled","Excluded",IF(D9027="",IF((SLA_Policy!$B$8-B9027)*24&gt;X9027,"Open - Breached","Open - On Track"),IF((D9027-B9027)*24&lt;=X9027,"Met","Breached")))</f>
        <v>Met</v>
      </c>
    </row>
    <row r="9028" spans="1:25" x14ac:dyDescent="0.25">
      <c r="A9028" s="9" t="s">
        <v>13365</v>
      </c>
      <c r="B9028" s="23">
        <v>46181.335416666698</v>
      </c>
      <c r="C9028" s="23">
        <v>46181.628472222197</v>
      </c>
      <c r="D9028" s="23">
        <v>46181.644444444399</v>
      </c>
      <c r="E9028" s="9" t="s">
        <v>212</v>
      </c>
      <c r="F9028" s="9" t="s">
        <v>189</v>
      </c>
      <c r="G9028" s="9" t="s">
        <v>213</v>
      </c>
      <c r="H9028" s="9" t="s">
        <v>164</v>
      </c>
      <c r="I9028" s="9" t="s">
        <v>260</v>
      </c>
      <c r="J9028" s="9" t="s">
        <v>2270</v>
      </c>
      <c r="K9028" s="9" t="s">
        <v>410</v>
      </c>
      <c r="L9028" s="9" t="s">
        <v>307</v>
      </c>
      <c r="M9028" s="9" t="s">
        <v>787</v>
      </c>
      <c r="N9028" s="9" t="s">
        <v>196</v>
      </c>
      <c r="O9028" s="9" t="s">
        <v>179</v>
      </c>
      <c r="P9028" s="9" t="s">
        <v>264</v>
      </c>
      <c r="Q9028" s="9" t="s">
        <v>219</v>
      </c>
      <c r="R9028" s="9">
        <v>0</v>
      </c>
      <c r="S9028" s="9">
        <v>25</v>
      </c>
      <c r="T9028" s="9" t="s">
        <v>265</v>
      </c>
      <c r="U9028" s="9" t="s">
        <v>248</v>
      </c>
      <c r="X9028" s="9">
        <f>INDEX(SLA_Policy!$D$2:$D$5,MATCH(F9028,SLA_Policy!$A$2:$A$5,0))</f>
        <v>120</v>
      </c>
      <c r="Y9028" s="9" t="str">
        <f>IF(E9028="Cancelled","Excluded",IF(D9028="",IF((SLA_Policy!$B$8-B9028)*24&gt;X9028,"Open - Breached","Open - On Track"),IF((D9028-B9028)*24&lt;=X9028,"Met","Breached")))</f>
        <v>Met</v>
      </c>
    </row>
    <row r="9029" spans="1:25" x14ac:dyDescent="0.25">
      <c r="A9029" s="9" t="s">
        <v>13366</v>
      </c>
      <c r="B9029" s="23">
        <v>46181.338194444397</v>
      </c>
      <c r="C9029" s="23">
        <v>46181.3569444444</v>
      </c>
      <c r="D9029" s="23">
        <v>46181.764583333301</v>
      </c>
      <c r="E9029" s="9" t="s">
        <v>212</v>
      </c>
      <c r="F9029" s="9" t="s">
        <v>188</v>
      </c>
      <c r="G9029" s="9" t="s">
        <v>236</v>
      </c>
      <c r="H9029" s="9" t="s">
        <v>167</v>
      </c>
      <c r="I9029" s="9" t="s">
        <v>255</v>
      </c>
      <c r="J9029" s="9" t="s">
        <v>2501</v>
      </c>
      <c r="K9029" s="9" t="s">
        <v>246</v>
      </c>
      <c r="L9029" s="9" t="s">
        <v>104</v>
      </c>
      <c r="M9029" s="9" t="s">
        <v>2123</v>
      </c>
      <c r="N9029" s="9" t="s">
        <v>196</v>
      </c>
      <c r="O9029" s="9" t="s">
        <v>180</v>
      </c>
      <c r="P9029" s="9" t="s">
        <v>318</v>
      </c>
      <c r="Q9029" s="9" t="s">
        <v>219</v>
      </c>
      <c r="R9029" s="9">
        <v>0</v>
      </c>
      <c r="S9029" s="9">
        <v>34</v>
      </c>
      <c r="U9029" s="9" t="s">
        <v>242</v>
      </c>
      <c r="X9029" s="9">
        <f>INDEX(SLA_Policy!$D$2:$D$5,MATCH(F9029,SLA_Policy!$A$2:$A$5,0))</f>
        <v>72</v>
      </c>
      <c r="Y9029" s="9" t="str">
        <f>IF(E9029="Cancelled","Excluded",IF(D9029="",IF((SLA_Policy!$B$8-B9029)*24&gt;X9029,"Open - Breached","Open - On Track"),IF((D9029-B9029)*24&lt;=X9029,"Met","Breached")))</f>
        <v>Met</v>
      </c>
    </row>
    <row r="9030" spans="1:25" x14ac:dyDescent="0.25">
      <c r="A9030" s="9" t="s">
        <v>13367</v>
      </c>
      <c r="B9030" s="23">
        <v>46181.343055555597</v>
      </c>
      <c r="C9030" s="23">
        <v>46181.35</v>
      </c>
      <c r="D9030" s="23">
        <v>46181.391666666699</v>
      </c>
      <c r="E9030" s="9" t="s">
        <v>212</v>
      </c>
      <c r="F9030" s="9" t="s">
        <v>188</v>
      </c>
      <c r="G9030" s="9" t="s">
        <v>236</v>
      </c>
      <c r="H9030" s="9" t="s">
        <v>167</v>
      </c>
      <c r="I9030" s="9" t="s">
        <v>255</v>
      </c>
      <c r="J9030" s="9" t="s">
        <v>13368</v>
      </c>
      <c r="K9030" s="9" t="s">
        <v>246</v>
      </c>
      <c r="L9030" s="9" t="s">
        <v>216</v>
      </c>
      <c r="M9030" s="9" t="s">
        <v>2286</v>
      </c>
      <c r="N9030" s="9" t="s">
        <v>196</v>
      </c>
      <c r="O9030" s="9" t="s">
        <v>180</v>
      </c>
      <c r="P9030" s="9" t="s">
        <v>368</v>
      </c>
      <c r="Q9030" s="9" t="s">
        <v>273</v>
      </c>
      <c r="R9030" s="9">
        <v>0</v>
      </c>
      <c r="S9030" s="9">
        <v>18</v>
      </c>
      <c r="U9030" s="9" t="s">
        <v>242</v>
      </c>
      <c r="X9030" s="9">
        <f>INDEX(SLA_Policy!$D$2:$D$5,MATCH(F9030,SLA_Policy!$A$2:$A$5,0))</f>
        <v>72</v>
      </c>
      <c r="Y9030" s="9" t="str">
        <f>IF(E9030="Cancelled","Excluded",IF(D9030="",IF((SLA_Policy!$B$8-B9030)*24&gt;X9030,"Open - Breached","Open - On Track"),IF((D9030-B9030)*24&lt;=X9030,"Met","Breached")))</f>
        <v>Met</v>
      </c>
    </row>
    <row r="9031" spans="1:25" x14ac:dyDescent="0.25">
      <c r="A9031" s="9" t="s">
        <v>13369</v>
      </c>
      <c r="B9031" s="23">
        <v>46181.34375</v>
      </c>
      <c r="C9031" s="23">
        <v>46181.346527777801</v>
      </c>
      <c r="D9031" s="23">
        <v>46181.545138888898</v>
      </c>
      <c r="E9031" s="9" t="s">
        <v>212</v>
      </c>
      <c r="F9031" s="9" t="s">
        <v>188</v>
      </c>
      <c r="G9031" s="9" t="s">
        <v>213</v>
      </c>
      <c r="H9031" s="9" t="s">
        <v>165</v>
      </c>
      <c r="I9031" s="9" t="s">
        <v>2034</v>
      </c>
      <c r="J9031" s="9" t="s">
        <v>11883</v>
      </c>
      <c r="K9031" s="9" t="s">
        <v>246</v>
      </c>
      <c r="L9031" s="9" t="s">
        <v>226</v>
      </c>
      <c r="M9031" s="9" t="s">
        <v>2251</v>
      </c>
      <c r="N9031" s="9" t="s">
        <v>198</v>
      </c>
      <c r="O9031" s="9" t="s">
        <v>176</v>
      </c>
      <c r="P9031" s="9" t="s">
        <v>570</v>
      </c>
      <c r="Q9031" s="9" t="s">
        <v>219</v>
      </c>
      <c r="R9031" s="9">
        <v>0</v>
      </c>
      <c r="S9031" s="9">
        <v>20</v>
      </c>
      <c r="U9031" s="9" t="s">
        <v>290</v>
      </c>
      <c r="W9031" s="9">
        <v>4</v>
      </c>
      <c r="X9031" s="9">
        <f>INDEX(SLA_Policy!$D$2:$D$5,MATCH(F9031,SLA_Policy!$A$2:$A$5,0))</f>
        <v>72</v>
      </c>
      <c r="Y9031" s="9" t="str">
        <f>IF(E9031="Cancelled","Excluded",IF(D9031="",IF((SLA_Policy!$B$8-B9031)*24&gt;X9031,"Open - Breached","Open - On Track"),IF((D9031-B9031)*24&lt;=X9031,"Met","Breached")))</f>
        <v>Met</v>
      </c>
    </row>
    <row r="9032" spans="1:25" x14ac:dyDescent="0.25">
      <c r="A9032" s="9" t="s">
        <v>13370</v>
      </c>
      <c r="B9032" s="23">
        <v>46181.35</v>
      </c>
      <c r="C9032" s="23">
        <v>46181.354861111096</v>
      </c>
      <c r="D9032" s="23">
        <v>46181.398611111101</v>
      </c>
      <c r="E9032" s="9" t="s">
        <v>212</v>
      </c>
      <c r="F9032" s="9" t="s">
        <v>189</v>
      </c>
      <c r="G9032" s="9" t="s">
        <v>213</v>
      </c>
      <c r="H9032" s="9" t="s">
        <v>161</v>
      </c>
      <c r="I9032" s="9" t="s">
        <v>389</v>
      </c>
      <c r="J9032" s="9" t="s">
        <v>1243</v>
      </c>
      <c r="K9032" s="9" t="s">
        <v>239</v>
      </c>
      <c r="L9032" s="9" t="s">
        <v>104</v>
      </c>
      <c r="M9032" s="9" t="s">
        <v>2451</v>
      </c>
      <c r="N9032" s="9" t="s">
        <v>198</v>
      </c>
      <c r="O9032" s="9" t="s">
        <v>116</v>
      </c>
      <c r="P9032" s="9" t="s">
        <v>590</v>
      </c>
      <c r="Q9032" s="9" t="s">
        <v>219</v>
      </c>
      <c r="R9032" s="9">
        <v>0</v>
      </c>
      <c r="S9032" s="9">
        <v>7</v>
      </c>
      <c r="U9032" s="9" t="s">
        <v>221</v>
      </c>
      <c r="X9032" s="9">
        <f>INDEX(SLA_Policy!$D$2:$D$5,MATCH(F9032,SLA_Policy!$A$2:$A$5,0))</f>
        <v>120</v>
      </c>
      <c r="Y9032" s="9" t="str">
        <f>IF(E9032="Cancelled","Excluded",IF(D9032="",IF((SLA_Policy!$B$8-B9032)*24&gt;X9032,"Open - Breached","Open - On Track"),IF((D9032-B9032)*24&lt;=X9032,"Met","Breached")))</f>
        <v>Met</v>
      </c>
    </row>
    <row r="9033" spans="1:25" x14ac:dyDescent="0.25">
      <c r="A9033" s="9" t="s">
        <v>13371</v>
      </c>
      <c r="B9033" s="23">
        <v>46181.357638888898</v>
      </c>
      <c r="C9033" s="23">
        <v>46181.362500000003</v>
      </c>
      <c r="D9033" s="23">
        <v>46181.460416666698</v>
      </c>
      <c r="E9033" s="9" t="s">
        <v>212</v>
      </c>
      <c r="F9033" s="9" t="s">
        <v>189</v>
      </c>
      <c r="G9033" s="9" t="s">
        <v>213</v>
      </c>
      <c r="H9033" s="9" t="s">
        <v>161</v>
      </c>
      <c r="I9033" s="9" t="s">
        <v>389</v>
      </c>
      <c r="J9033" s="9" t="s">
        <v>786</v>
      </c>
      <c r="K9033" s="9" t="s">
        <v>303</v>
      </c>
      <c r="L9033" s="9" t="s">
        <v>216</v>
      </c>
      <c r="M9033" s="9" t="s">
        <v>647</v>
      </c>
      <c r="N9033" s="9" t="s">
        <v>198</v>
      </c>
      <c r="O9033" s="9" t="s">
        <v>116</v>
      </c>
      <c r="P9033" s="9" t="s">
        <v>295</v>
      </c>
      <c r="Q9033" s="9" t="s">
        <v>219</v>
      </c>
      <c r="R9033" s="9">
        <v>0</v>
      </c>
      <c r="S9033" s="9">
        <v>7</v>
      </c>
      <c r="U9033" s="9" t="s">
        <v>290</v>
      </c>
      <c r="W9033" s="9">
        <v>4</v>
      </c>
      <c r="X9033" s="9">
        <f>INDEX(SLA_Policy!$D$2:$D$5,MATCH(F9033,SLA_Policy!$A$2:$A$5,0))</f>
        <v>120</v>
      </c>
      <c r="Y9033" s="9" t="str">
        <f>IF(E9033="Cancelled","Excluded",IF(D9033="",IF((SLA_Policy!$B$8-B9033)*24&gt;X9033,"Open - Breached","Open - On Track"),IF((D9033-B9033)*24&lt;=X9033,"Met","Breached")))</f>
        <v>Met</v>
      </c>
    </row>
    <row r="9034" spans="1:25" x14ac:dyDescent="0.25">
      <c r="A9034" s="9" t="s">
        <v>13372</v>
      </c>
      <c r="B9034" s="23">
        <v>46181.359722222202</v>
      </c>
      <c r="C9034" s="23">
        <v>46181.362500000003</v>
      </c>
      <c r="D9034" s="23">
        <v>46181.527083333298</v>
      </c>
      <c r="E9034" s="9" t="s">
        <v>212</v>
      </c>
      <c r="F9034" s="9" t="s">
        <v>188</v>
      </c>
      <c r="G9034" s="9" t="s">
        <v>213</v>
      </c>
      <c r="H9034" s="9" t="s">
        <v>162</v>
      </c>
      <c r="I9034" s="9" t="s">
        <v>416</v>
      </c>
      <c r="J9034" s="9" t="s">
        <v>13373</v>
      </c>
      <c r="K9034" s="9" t="s">
        <v>262</v>
      </c>
      <c r="L9034" s="9" t="s">
        <v>104</v>
      </c>
      <c r="M9034" s="9" t="s">
        <v>2635</v>
      </c>
      <c r="N9034" s="9" t="s">
        <v>198</v>
      </c>
      <c r="O9034" s="9" t="s">
        <v>179</v>
      </c>
      <c r="P9034" s="9" t="s">
        <v>284</v>
      </c>
      <c r="Q9034" s="9" t="s">
        <v>219</v>
      </c>
      <c r="R9034" s="9">
        <v>0</v>
      </c>
      <c r="S9034" s="9">
        <v>22</v>
      </c>
      <c r="U9034" s="9" t="s">
        <v>290</v>
      </c>
      <c r="X9034" s="9">
        <f>INDEX(SLA_Policy!$D$2:$D$5,MATCH(F9034,SLA_Policy!$A$2:$A$5,0))</f>
        <v>72</v>
      </c>
      <c r="Y9034" s="9" t="str">
        <f>IF(E9034="Cancelled","Excluded",IF(D9034="",IF((SLA_Policy!$B$8-B9034)*24&gt;X9034,"Open - Breached","Open - On Track"),IF((D9034-B9034)*24&lt;=X9034,"Met","Breached")))</f>
        <v>Met</v>
      </c>
    </row>
    <row r="9035" spans="1:25" x14ac:dyDescent="0.25">
      <c r="A9035" s="9" t="s">
        <v>13374</v>
      </c>
      <c r="B9035" s="23">
        <v>46181.368750000001</v>
      </c>
      <c r="C9035" s="23">
        <v>46181.371527777803</v>
      </c>
      <c r="D9035" s="23">
        <v>46181.664583333302</v>
      </c>
      <c r="E9035" s="9" t="s">
        <v>212</v>
      </c>
      <c r="F9035" s="9" t="s">
        <v>188</v>
      </c>
      <c r="G9035" s="9" t="s">
        <v>213</v>
      </c>
      <c r="H9035" s="9" t="s">
        <v>162</v>
      </c>
      <c r="I9035" s="9" t="s">
        <v>244</v>
      </c>
      <c r="J9035" s="9" t="s">
        <v>10506</v>
      </c>
      <c r="K9035" s="9" t="s">
        <v>246</v>
      </c>
      <c r="L9035" s="9" t="s">
        <v>226</v>
      </c>
      <c r="M9035" s="9" t="s">
        <v>1307</v>
      </c>
      <c r="N9035" s="9" t="s">
        <v>198</v>
      </c>
      <c r="O9035" s="9" t="s">
        <v>179</v>
      </c>
      <c r="P9035" s="9" t="s">
        <v>284</v>
      </c>
      <c r="Q9035" s="9" t="s">
        <v>219</v>
      </c>
      <c r="R9035" s="9">
        <v>0</v>
      </c>
      <c r="S9035" s="9">
        <v>21</v>
      </c>
      <c r="U9035" s="9" t="s">
        <v>266</v>
      </c>
      <c r="X9035" s="9">
        <f>INDEX(SLA_Policy!$D$2:$D$5,MATCH(F9035,SLA_Policy!$A$2:$A$5,0))</f>
        <v>72</v>
      </c>
      <c r="Y9035" s="9" t="str">
        <f>IF(E9035="Cancelled","Excluded",IF(D9035="",IF((SLA_Policy!$B$8-B9035)*24&gt;X9035,"Open - Breached","Open - On Track"),IF((D9035-B9035)*24&lt;=X9035,"Met","Breached")))</f>
        <v>Met</v>
      </c>
    </row>
    <row r="9036" spans="1:25" x14ac:dyDescent="0.25">
      <c r="A9036" s="9" t="s">
        <v>13375</v>
      </c>
      <c r="B9036" s="23">
        <v>46181.372222222199</v>
      </c>
      <c r="C9036" s="23">
        <v>46181.381944444503</v>
      </c>
      <c r="D9036" s="23">
        <v>46181.443749999999</v>
      </c>
      <c r="E9036" s="9" t="s">
        <v>212</v>
      </c>
      <c r="F9036" s="9" t="s">
        <v>187</v>
      </c>
      <c r="G9036" s="9" t="s">
        <v>213</v>
      </c>
      <c r="H9036" s="9" t="s">
        <v>88</v>
      </c>
      <c r="I9036" s="9" t="s">
        <v>268</v>
      </c>
      <c r="J9036" s="9" t="s">
        <v>5249</v>
      </c>
      <c r="K9036" s="9" t="s">
        <v>225</v>
      </c>
      <c r="L9036" s="9" t="s">
        <v>104</v>
      </c>
      <c r="M9036" s="9" t="s">
        <v>4482</v>
      </c>
      <c r="N9036" s="9" t="s">
        <v>197</v>
      </c>
      <c r="O9036" s="9" t="s">
        <v>178</v>
      </c>
      <c r="P9036" s="9" t="s">
        <v>360</v>
      </c>
      <c r="Q9036" s="9" t="s">
        <v>273</v>
      </c>
      <c r="R9036" s="9">
        <v>0</v>
      </c>
      <c r="S9036" s="9">
        <v>10</v>
      </c>
      <c r="T9036" s="9" t="s">
        <v>322</v>
      </c>
      <c r="U9036" s="9" t="s">
        <v>266</v>
      </c>
      <c r="X9036" s="9">
        <f>INDEX(SLA_Policy!$D$2:$D$5,MATCH(F9036,SLA_Policy!$A$2:$A$5,0))</f>
        <v>8</v>
      </c>
      <c r="Y9036" s="9" t="str">
        <f>IF(E9036="Cancelled","Excluded",IF(D9036="",IF((SLA_Policy!$B$8-B9036)*24&gt;X9036,"Open - Breached","Open - On Track"),IF((D9036-B9036)*24&lt;=X9036,"Met","Breached")))</f>
        <v>Met</v>
      </c>
    </row>
    <row r="9037" spans="1:25" x14ac:dyDescent="0.25">
      <c r="A9037" s="9" t="s">
        <v>13376</v>
      </c>
      <c r="B9037" s="23">
        <v>46181.373611111099</v>
      </c>
      <c r="C9037" s="23">
        <v>46181.387499999997</v>
      </c>
      <c r="D9037" s="23">
        <v>46182.409027777801</v>
      </c>
      <c r="E9037" s="9" t="s">
        <v>212</v>
      </c>
      <c r="F9037" s="9" t="s">
        <v>188</v>
      </c>
      <c r="G9037" s="9" t="s">
        <v>213</v>
      </c>
      <c r="H9037" s="9" t="s">
        <v>88</v>
      </c>
      <c r="I9037" s="9" t="s">
        <v>354</v>
      </c>
      <c r="J9037" s="9" t="s">
        <v>4018</v>
      </c>
      <c r="K9037" s="9" t="s">
        <v>225</v>
      </c>
      <c r="L9037" s="9" t="s">
        <v>104</v>
      </c>
      <c r="M9037" s="9" t="s">
        <v>1705</v>
      </c>
      <c r="N9037" s="9" t="s">
        <v>196</v>
      </c>
      <c r="O9037" s="9" t="s">
        <v>178</v>
      </c>
      <c r="P9037" s="9" t="s">
        <v>321</v>
      </c>
      <c r="Q9037" s="9" t="s">
        <v>273</v>
      </c>
      <c r="R9037" s="9">
        <v>0</v>
      </c>
      <c r="S9037" s="9">
        <v>20</v>
      </c>
      <c r="T9037" s="9" t="s">
        <v>136</v>
      </c>
      <c r="U9037" s="9" t="s">
        <v>290</v>
      </c>
      <c r="X9037" s="9">
        <f>INDEX(SLA_Policy!$D$2:$D$5,MATCH(F9037,SLA_Policy!$A$2:$A$5,0))</f>
        <v>72</v>
      </c>
      <c r="Y9037" s="9" t="str">
        <f>IF(E9037="Cancelled","Excluded",IF(D9037="",IF((SLA_Policy!$B$8-B9037)*24&gt;X9037,"Open - Breached","Open - On Track"),IF((D9037-B9037)*24&lt;=X9037,"Met","Breached")))</f>
        <v>Met</v>
      </c>
    </row>
    <row r="9038" spans="1:25" x14ac:dyDescent="0.25">
      <c r="A9038" s="9" t="s">
        <v>13377</v>
      </c>
      <c r="B9038" s="23">
        <v>46181.375694444498</v>
      </c>
      <c r="C9038" s="23">
        <v>46181.395833333299</v>
      </c>
      <c r="D9038" s="23">
        <v>46183.377083333296</v>
      </c>
      <c r="E9038" s="9" t="s">
        <v>212</v>
      </c>
      <c r="F9038" s="9" t="s">
        <v>188</v>
      </c>
      <c r="G9038" s="9" t="s">
        <v>213</v>
      </c>
      <c r="H9038" s="9" t="s">
        <v>167</v>
      </c>
      <c r="I9038" s="9" t="s">
        <v>536</v>
      </c>
      <c r="J9038" s="9" t="s">
        <v>641</v>
      </c>
      <c r="K9038" s="9" t="s">
        <v>225</v>
      </c>
      <c r="L9038" s="9" t="s">
        <v>216</v>
      </c>
      <c r="M9038" s="9" t="s">
        <v>1246</v>
      </c>
      <c r="N9038" s="9" t="s">
        <v>196</v>
      </c>
      <c r="O9038" s="9" t="s">
        <v>176</v>
      </c>
      <c r="P9038" s="9" t="s">
        <v>253</v>
      </c>
      <c r="Q9038" s="9" t="s">
        <v>219</v>
      </c>
      <c r="R9038" s="9">
        <v>0</v>
      </c>
      <c r="S9038" s="9">
        <v>48</v>
      </c>
      <c r="T9038" s="9" t="s">
        <v>220</v>
      </c>
      <c r="U9038" s="9" t="s">
        <v>248</v>
      </c>
      <c r="W9038" s="9">
        <v>4</v>
      </c>
      <c r="X9038" s="9">
        <f>INDEX(SLA_Policy!$D$2:$D$5,MATCH(F9038,SLA_Policy!$A$2:$A$5,0))</f>
        <v>72</v>
      </c>
      <c r="Y9038" s="9" t="str">
        <f>IF(E9038="Cancelled","Excluded",IF(D9038="",IF((SLA_Policy!$B$8-B9038)*24&gt;X9038,"Open - Breached","Open - On Track"),IF((D9038-B9038)*24&lt;=X9038,"Met","Breached")))</f>
        <v>Met</v>
      </c>
    </row>
    <row r="9039" spans="1:25" x14ac:dyDescent="0.25">
      <c r="A9039" s="9" t="s">
        <v>13378</v>
      </c>
      <c r="B9039" s="23">
        <v>46181.380555555603</v>
      </c>
      <c r="C9039" s="23">
        <v>46181.390277777798</v>
      </c>
      <c r="D9039" s="23">
        <v>46182.3618055556</v>
      </c>
      <c r="E9039" s="9" t="s">
        <v>212</v>
      </c>
      <c r="F9039" s="9" t="s">
        <v>188</v>
      </c>
      <c r="G9039" s="9" t="s">
        <v>213</v>
      </c>
      <c r="H9039" s="9" t="s">
        <v>162</v>
      </c>
      <c r="I9039" s="9" t="s">
        <v>244</v>
      </c>
      <c r="J9039" s="9" t="s">
        <v>13379</v>
      </c>
      <c r="K9039" s="9" t="s">
        <v>246</v>
      </c>
      <c r="L9039" s="9" t="s">
        <v>226</v>
      </c>
      <c r="M9039" s="9" t="s">
        <v>5591</v>
      </c>
      <c r="N9039" s="9" t="s">
        <v>199</v>
      </c>
      <c r="O9039" s="9" t="s">
        <v>179</v>
      </c>
      <c r="P9039" s="9" t="s">
        <v>284</v>
      </c>
      <c r="Q9039" s="9" t="s">
        <v>219</v>
      </c>
      <c r="R9039" s="9">
        <v>0</v>
      </c>
      <c r="S9039" s="9">
        <v>26</v>
      </c>
      <c r="U9039" s="9" t="s">
        <v>248</v>
      </c>
      <c r="X9039" s="9">
        <f>INDEX(SLA_Policy!$D$2:$D$5,MATCH(F9039,SLA_Policy!$A$2:$A$5,0))</f>
        <v>72</v>
      </c>
      <c r="Y9039" s="9" t="str">
        <f>IF(E9039="Cancelled","Excluded",IF(D9039="",IF((SLA_Policy!$B$8-B9039)*24&gt;X9039,"Open - Breached","Open - On Track"),IF((D9039-B9039)*24&lt;=X9039,"Met","Breached")))</f>
        <v>Met</v>
      </c>
    </row>
    <row r="9040" spans="1:25" x14ac:dyDescent="0.25">
      <c r="A9040" s="9" t="s">
        <v>13380</v>
      </c>
      <c r="B9040" s="23">
        <v>46181.389583333301</v>
      </c>
      <c r="C9040" s="23">
        <v>46181.425000000003</v>
      </c>
      <c r="D9040" s="23">
        <v>46181.631249999999</v>
      </c>
      <c r="E9040" s="9" t="s">
        <v>212</v>
      </c>
      <c r="F9040" s="9" t="s">
        <v>188</v>
      </c>
      <c r="G9040" s="9" t="s">
        <v>213</v>
      </c>
      <c r="H9040" s="9" t="s">
        <v>88</v>
      </c>
      <c r="I9040" s="9" t="s">
        <v>354</v>
      </c>
      <c r="J9040" s="9" t="s">
        <v>564</v>
      </c>
      <c r="K9040" s="9" t="s">
        <v>246</v>
      </c>
      <c r="L9040" s="9" t="s">
        <v>282</v>
      </c>
      <c r="M9040" s="9" t="s">
        <v>2172</v>
      </c>
      <c r="N9040" s="9" t="s">
        <v>196</v>
      </c>
      <c r="O9040" s="9" t="s">
        <v>180</v>
      </c>
      <c r="P9040" s="9" t="s">
        <v>368</v>
      </c>
      <c r="Q9040" s="9" t="s">
        <v>219</v>
      </c>
      <c r="R9040" s="9">
        <v>0</v>
      </c>
      <c r="S9040" s="9">
        <v>17</v>
      </c>
      <c r="T9040" s="9" t="s">
        <v>220</v>
      </c>
      <c r="U9040" s="9" t="s">
        <v>661</v>
      </c>
      <c r="X9040" s="9">
        <f>INDEX(SLA_Policy!$D$2:$D$5,MATCH(F9040,SLA_Policy!$A$2:$A$5,0))</f>
        <v>72</v>
      </c>
      <c r="Y9040" s="9" t="str">
        <f>IF(E9040="Cancelled","Excluded",IF(D9040="",IF((SLA_Policy!$B$8-B9040)*24&gt;X9040,"Open - Breached","Open - On Track"),IF((D9040-B9040)*24&lt;=X9040,"Met","Breached")))</f>
        <v>Met</v>
      </c>
    </row>
    <row r="9041" spans="1:25" x14ac:dyDescent="0.25">
      <c r="A9041" s="9" t="s">
        <v>13381</v>
      </c>
      <c r="B9041" s="23">
        <v>46181.398611111101</v>
      </c>
      <c r="C9041" s="23">
        <v>46181.399305555598</v>
      </c>
      <c r="D9041" s="23">
        <v>46182.53125</v>
      </c>
      <c r="E9041" s="9" t="s">
        <v>212</v>
      </c>
      <c r="F9041" s="9" t="s">
        <v>188</v>
      </c>
      <c r="G9041" s="9" t="s">
        <v>213</v>
      </c>
      <c r="H9041" s="9" t="s">
        <v>167</v>
      </c>
      <c r="I9041" s="9" t="s">
        <v>349</v>
      </c>
      <c r="J9041" s="9" t="s">
        <v>13382</v>
      </c>
      <c r="K9041" s="9" t="s">
        <v>262</v>
      </c>
      <c r="L9041" s="9" t="s">
        <v>293</v>
      </c>
      <c r="M9041" s="9" t="s">
        <v>3197</v>
      </c>
      <c r="N9041" s="9" t="s">
        <v>198</v>
      </c>
      <c r="O9041" s="9" t="s">
        <v>116</v>
      </c>
      <c r="P9041" s="9" t="s">
        <v>234</v>
      </c>
      <c r="Q9041" s="9" t="s">
        <v>219</v>
      </c>
      <c r="R9041" s="9">
        <v>0</v>
      </c>
      <c r="S9041" s="9">
        <v>36</v>
      </c>
      <c r="U9041" s="9" t="s">
        <v>266</v>
      </c>
      <c r="X9041" s="9">
        <f>INDEX(SLA_Policy!$D$2:$D$5,MATCH(F9041,SLA_Policy!$A$2:$A$5,0))</f>
        <v>72</v>
      </c>
      <c r="Y9041" s="9" t="str">
        <f>IF(E9041="Cancelled","Excluded",IF(D9041="",IF((SLA_Policy!$B$8-B9041)*24&gt;X9041,"Open - Breached","Open - On Track"),IF((D9041-B9041)*24&lt;=X9041,"Met","Breached")))</f>
        <v>Met</v>
      </c>
    </row>
    <row r="9042" spans="1:25" x14ac:dyDescent="0.25">
      <c r="A9042" s="9" t="s">
        <v>13383</v>
      </c>
      <c r="B9042" s="23">
        <v>46181.398611111101</v>
      </c>
      <c r="C9042" s="23">
        <v>46181.402083333298</v>
      </c>
      <c r="D9042" s="23">
        <v>46181.547222222202</v>
      </c>
      <c r="E9042" s="9" t="s">
        <v>212</v>
      </c>
      <c r="F9042" s="9" t="s">
        <v>188</v>
      </c>
      <c r="G9042" s="9" t="s">
        <v>213</v>
      </c>
      <c r="H9042" s="9" t="s">
        <v>165</v>
      </c>
      <c r="I9042" s="9" t="s">
        <v>567</v>
      </c>
      <c r="J9042" s="9" t="s">
        <v>4954</v>
      </c>
      <c r="K9042" s="9" t="s">
        <v>239</v>
      </c>
      <c r="L9042" s="9" t="s">
        <v>307</v>
      </c>
      <c r="M9042" s="9" t="s">
        <v>2497</v>
      </c>
      <c r="N9042" s="9" t="s">
        <v>198</v>
      </c>
      <c r="O9042" s="9" t="s">
        <v>176</v>
      </c>
      <c r="P9042" s="9" t="s">
        <v>419</v>
      </c>
      <c r="Q9042" s="9" t="s">
        <v>219</v>
      </c>
      <c r="R9042" s="9">
        <v>0</v>
      </c>
      <c r="S9042" s="9">
        <v>10</v>
      </c>
      <c r="U9042" s="9" t="s">
        <v>376</v>
      </c>
      <c r="W9042" s="9">
        <v>5</v>
      </c>
      <c r="X9042" s="9">
        <f>INDEX(SLA_Policy!$D$2:$D$5,MATCH(F9042,SLA_Policy!$A$2:$A$5,0))</f>
        <v>72</v>
      </c>
      <c r="Y9042" s="9" t="str">
        <f>IF(E9042="Cancelled","Excluded",IF(D9042="",IF((SLA_Policy!$B$8-B9042)*24&gt;X9042,"Open - Breached","Open - On Track"),IF((D9042-B9042)*24&lt;=X9042,"Met","Breached")))</f>
        <v>Met</v>
      </c>
    </row>
    <row r="9043" spans="1:25" x14ac:dyDescent="0.25">
      <c r="A9043" s="9" t="s">
        <v>13384</v>
      </c>
      <c r="B9043" s="23">
        <v>46181.4</v>
      </c>
      <c r="C9043" s="23">
        <v>46181.402083333298</v>
      </c>
      <c r="D9043" s="23">
        <v>46181.457638888904</v>
      </c>
      <c r="E9043" s="9" t="s">
        <v>212</v>
      </c>
      <c r="F9043" s="9" t="s">
        <v>189</v>
      </c>
      <c r="G9043" s="9" t="s">
        <v>213</v>
      </c>
      <c r="H9043" s="9" t="s">
        <v>161</v>
      </c>
      <c r="I9043" s="9" t="s">
        <v>389</v>
      </c>
      <c r="J9043" s="9" t="s">
        <v>13385</v>
      </c>
      <c r="K9043" s="9" t="s">
        <v>246</v>
      </c>
      <c r="L9043" s="9" t="s">
        <v>216</v>
      </c>
      <c r="M9043" s="9" t="s">
        <v>12061</v>
      </c>
      <c r="N9043" s="9" t="s">
        <v>198</v>
      </c>
      <c r="O9043" s="9" t="s">
        <v>116</v>
      </c>
      <c r="P9043" s="9" t="s">
        <v>234</v>
      </c>
      <c r="Q9043" s="9" t="s">
        <v>219</v>
      </c>
      <c r="R9043" s="9">
        <v>0</v>
      </c>
      <c r="S9043" s="9">
        <v>4</v>
      </c>
      <c r="U9043" s="9" t="s">
        <v>376</v>
      </c>
      <c r="X9043" s="9">
        <f>INDEX(SLA_Policy!$D$2:$D$5,MATCH(F9043,SLA_Policy!$A$2:$A$5,0))</f>
        <v>120</v>
      </c>
      <c r="Y9043" s="9" t="str">
        <f>IF(E9043="Cancelled","Excluded",IF(D9043="",IF((SLA_Policy!$B$8-B9043)*24&gt;X9043,"Open - Breached","Open - On Track"),IF((D9043-B9043)*24&lt;=X9043,"Met","Breached")))</f>
        <v>Met</v>
      </c>
    </row>
    <row r="9044" spans="1:25" x14ac:dyDescent="0.25">
      <c r="A9044" s="9" t="s">
        <v>13386</v>
      </c>
      <c r="B9044" s="23">
        <v>46181.407638888901</v>
      </c>
      <c r="C9044" s="23">
        <v>46181.545138888898</v>
      </c>
      <c r="D9044" s="23">
        <v>46181.764583333301</v>
      </c>
      <c r="E9044" s="9" t="s">
        <v>212</v>
      </c>
      <c r="F9044" s="9" t="s">
        <v>189</v>
      </c>
      <c r="G9044" s="9" t="s">
        <v>213</v>
      </c>
      <c r="H9044" s="9" t="s">
        <v>164</v>
      </c>
      <c r="I9044" s="9" t="s">
        <v>339</v>
      </c>
      <c r="J9044" s="9" t="s">
        <v>13387</v>
      </c>
      <c r="K9044" s="9" t="s">
        <v>215</v>
      </c>
      <c r="L9044" s="9" t="s">
        <v>104</v>
      </c>
      <c r="M9044" s="9" t="s">
        <v>1171</v>
      </c>
      <c r="N9044" s="9" t="s">
        <v>199</v>
      </c>
      <c r="O9044" s="9" t="s">
        <v>116</v>
      </c>
      <c r="P9044" s="9" t="s">
        <v>590</v>
      </c>
      <c r="Q9044" s="9" t="s">
        <v>219</v>
      </c>
      <c r="R9044" s="9">
        <v>0</v>
      </c>
      <c r="S9044" s="9">
        <v>9</v>
      </c>
      <c r="T9044" s="9" t="s">
        <v>464</v>
      </c>
      <c r="U9044" s="9" t="s">
        <v>290</v>
      </c>
      <c r="X9044" s="9">
        <f>INDEX(SLA_Policy!$D$2:$D$5,MATCH(F9044,SLA_Policy!$A$2:$A$5,0))</f>
        <v>120</v>
      </c>
      <c r="Y9044" s="9" t="str">
        <f>IF(E9044="Cancelled","Excluded",IF(D9044="",IF((SLA_Policy!$B$8-B9044)*24&gt;X9044,"Open - Breached","Open - On Track"),IF((D9044-B9044)*24&lt;=X9044,"Met","Breached")))</f>
        <v>Met</v>
      </c>
    </row>
    <row r="9045" spans="1:25" x14ac:dyDescent="0.25">
      <c r="A9045" s="9" t="s">
        <v>13388</v>
      </c>
      <c r="B9045" s="23">
        <v>46181.413194444503</v>
      </c>
      <c r="C9045" s="23">
        <v>46181.4152777778</v>
      </c>
      <c r="D9045" s="23">
        <v>46181.452083333301</v>
      </c>
      <c r="E9045" s="9" t="s">
        <v>212</v>
      </c>
      <c r="F9045" s="9" t="s">
        <v>188</v>
      </c>
      <c r="G9045" s="9" t="s">
        <v>213</v>
      </c>
      <c r="H9045" s="9" t="s">
        <v>161</v>
      </c>
      <c r="I9045" s="9" t="s">
        <v>454</v>
      </c>
      <c r="J9045" s="9" t="s">
        <v>3014</v>
      </c>
      <c r="K9045" s="9" t="s">
        <v>215</v>
      </c>
      <c r="L9045" s="9" t="s">
        <v>226</v>
      </c>
      <c r="M9045" s="9" t="s">
        <v>636</v>
      </c>
      <c r="N9045" s="9" t="s">
        <v>198</v>
      </c>
      <c r="O9045" s="9" t="s">
        <v>116</v>
      </c>
      <c r="P9045" s="9" t="s">
        <v>525</v>
      </c>
      <c r="Q9045" s="9" t="s">
        <v>219</v>
      </c>
      <c r="R9045" s="9">
        <v>0</v>
      </c>
      <c r="S9045" s="9">
        <v>4</v>
      </c>
      <c r="U9045" s="9" t="s">
        <v>290</v>
      </c>
      <c r="X9045" s="9">
        <f>INDEX(SLA_Policy!$D$2:$D$5,MATCH(F9045,SLA_Policy!$A$2:$A$5,0))</f>
        <v>72</v>
      </c>
      <c r="Y9045" s="9" t="str">
        <f>IF(E9045="Cancelled","Excluded",IF(D9045="",IF((SLA_Policy!$B$8-B9045)*24&gt;X9045,"Open - Breached","Open - On Track"),IF((D9045-B9045)*24&lt;=X9045,"Met","Breached")))</f>
        <v>Met</v>
      </c>
    </row>
    <row r="9046" spans="1:25" x14ac:dyDescent="0.25">
      <c r="A9046" s="9" t="s">
        <v>13389</v>
      </c>
      <c r="B9046" s="23">
        <v>46181.429166666698</v>
      </c>
      <c r="C9046" s="23">
        <v>46181.436111111099</v>
      </c>
      <c r="D9046" s="23">
        <v>46181.701388888898</v>
      </c>
      <c r="E9046" s="9" t="s">
        <v>212</v>
      </c>
      <c r="F9046" s="9" t="s">
        <v>189</v>
      </c>
      <c r="G9046" s="9" t="s">
        <v>236</v>
      </c>
      <c r="H9046" s="9" t="s">
        <v>164</v>
      </c>
      <c r="I9046" s="9" t="s">
        <v>421</v>
      </c>
      <c r="J9046" s="9" t="s">
        <v>861</v>
      </c>
      <c r="K9046" s="9" t="s">
        <v>225</v>
      </c>
      <c r="L9046" s="9" t="s">
        <v>311</v>
      </c>
      <c r="M9046" s="9" t="s">
        <v>1117</v>
      </c>
      <c r="N9046" s="9" t="s">
        <v>196</v>
      </c>
      <c r="O9046" s="9" t="s">
        <v>116</v>
      </c>
      <c r="P9046" s="9" t="s">
        <v>574</v>
      </c>
      <c r="Q9046" s="9" t="s">
        <v>219</v>
      </c>
      <c r="R9046" s="9">
        <v>1</v>
      </c>
      <c r="S9046" s="9">
        <v>20</v>
      </c>
      <c r="T9046" s="9" t="s">
        <v>343</v>
      </c>
      <c r="U9046" s="9" t="s">
        <v>242</v>
      </c>
      <c r="X9046" s="9">
        <f>INDEX(SLA_Policy!$D$2:$D$5,MATCH(F9046,SLA_Policy!$A$2:$A$5,0))</f>
        <v>120</v>
      </c>
      <c r="Y9046" s="9" t="str">
        <f>IF(E9046="Cancelled","Excluded",IF(D9046="",IF((SLA_Policy!$B$8-B9046)*24&gt;X9046,"Open - Breached","Open - On Track"),IF((D9046-B9046)*24&lt;=X9046,"Met","Breached")))</f>
        <v>Met</v>
      </c>
    </row>
    <row r="9047" spans="1:25" x14ac:dyDescent="0.25">
      <c r="A9047" s="9" t="s">
        <v>13390</v>
      </c>
      <c r="B9047" s="23">
        <v>46181.429861111101</v>
      </c>
      <c r="C9047" s="23">
        <v>46181.480555555601</v>
      </c>
      <c r="D9047" s="23">
        <v>46182.296527777798</v>
      </c>
      <c r="E9047" s="9" t="s">
        <v>212</v>
      </c>
      <c r="F9047" s="9" t="s">
        <v>188</v>
      </c>
      <c r="G9047" s="9" t="s">
        <v>213</v>
      </c>
      <c r="H9047" s="9" t="s">
        <v>164</v>
      </c>
      <c r="I9047" s="9" t="s">
        <v>478</v>
      </c>
      <c r="J9047" s="9" t="s">
        <v>11042</v>
      </c>
      <c r="K9047" s="9" t="s">
        <v>246</v>
      </c>
      <c r="L9047" s="9" t="s">
        <v>351</v>
      </c>
      <c r="M9047" s="9" t="s">
        <v>13391</v>
      </c>
      <c r="N9047" s="9" t="s">
        <v>197</v>
      </c>
      <c r="O9047" s="9" t="s">
        <v>178</v>
      </c>
      <c r="P9047" s="9" t="s">
        <v>321</v>
      </c>
      <c r="Q9047" s="9" t="s">
        <v>219</v>
      </c>
      <c r="R9047" s="9">
        <v>0</v>
      </c>
      <c r="S9047" s="9">
        <v>27</v>
      </c>
      <c r="T9047" s="9" t="s">
        <v>343</v>
      </c>
      <c r="U9047" s="9" t="s">
        <v>290</v>
      </c>
      <c r="W9047" s="9">
        <v>5</v>
      </c>
      <c r="X9047" s="9">
        <f>INDEX(SLA_Policy!$D$2:$D$5,MATCH(F9047,SLA_Policy!$A$2:$A$5,0))</f>
        <v>72</v>
      </c>
      <c r="Y9047" s="9" t="str">
        <f>IF(E9047="Cancelled","Excluded",IF(D9047="",IF((SLA_Policy!$B$8-B9047)*24&gt;X9047,"Open - Breached","Open - On Track"),IF((D9047-B9047)*24&lt;=X9047,"Met","Breached")))</f>
        <v>Met</v>
      </c>
    </row>
    <row r="9048" spans="1:25" x14ac:dyDescent="0.25">
      <c r="A9048" s="9" t="s">
        <v>13392</v>
      </c>
      <c r="B9048" s="23">
        <v>46181.431944444397</v>
      </c>
      <c r="C9048" s="23">
        <v>46181.565972222197</v>
      </c>
      <c r="D9048" s="23">
        <v>46183.337500000001</v>
      </c>
      <c r="E9048" s="9" t="s">
        <v>212</v>
      </c>
      <c r="F9048" s="9" t="s">
        <v>188</v>
      </c>
      <c r="G9048" s="9" t="s">
        <v>213</v>
      </c>
      <c r="H9048" s="9" t="s">
        <v>88</v>
      </c>
      <c r="I9048" s="9" t="s">
        <v>268</v>
      </c>
      <c r="J9048" s="9" t="s">
        <v>269</v>
      </c>
      <c r="K9048" s="9" t="s">
        <v>215</v>
      </c>
      <c r="L9048" s="9" t="s">
        <v>351</v>
      </c>
      <c r="M9048" s="9" t="s">
        <v>1955</v>
      </c>
      <c r="N9048" s="9" t="s">
        <v>197</v>
      </c>
      <c r="O9048" s="9" t="s">
        <v>176</v>
      </c>
      <c r="P9048" s="9" t="s">
        <v>228</v>
      </c>
      <c r="Q9048" s="9" t="s">
        <v>219</v>
      </c>
      <c r="R9048" s="9">
        <v>0</v>
      </c>
      <c r="S9048" s="9">
        <v>31</v>
      </c>
      <c r="T9048" s="9" t="s">
        <v>136</v>
      </c>
      <c r="U9048" s="9" t="s">
        <v>266</v>
      </c>
      <c r="X9048" s="9">
        <f>INDEX(SLA_Policy!$D$2:$D$5,MATCH(F9048,SLA_Policy!$A$2:$A$5,0))</f>
        <v>72</v>
      </c>
      <c r="Y9048" s="9" t="str">
        <f>IF(E9048="Cancelled","Excluded",IF(D9048="",IF((SLA_Policy!$B$8-B9048)*24&gt;X9048,"Open - Breached","Open - On Track"),IF((D9048-B9048)*24&lt;=X9048,"Met","Breached")))</f>
        <v>Met</v>
      </c>
    </row>
    <row r="9049" spans="1:25" x14ac:dyDescent="0.25">
      <c r="A9049" s="9" t="s">
        <v>13393</v>
      </c>
      <c r="B9049" s="23">
        <v>46181.454861111102</v>
      </c>
      <c r="C9049" s="23">
        <v>46181.458333333299</v>
      </c>
      <c r="D9049" s="23">
        <v>46182.409722222197</v>
      </c>
      <c r="E9049" s="9" t="s">
        <v>212</v>
      </c>
      <c r="F9049" s="9" t="s">
        <v>188</v>
      </c>
      <c r="G9049" s="9" t="s">
        <v>213</v>
      </c>
      <c r="H9049" s="9" t="s">
        <v>167</v>
      </c>
      <c r="I9049" s="9" t="s">
        <v>349</v>
      </c>
      <c r="J9049" s="9" t="s">
        <v>656</v>
      </c>
      <c r="K9049" s="9" t="s">
        <v>246</v>
      </c>
      <c r="L9049" s="9" t="s">
        <v>216</v>
      </c>
      <c r="M9049" s="9" t="s">
        <v>1934</v>
      </c>
      <c r="N9049" s="9" t="s">
        <v>196</v>
      </c>
      <c r="O9049" s="9" t="s">
        <v>116</v>
      </c>
      <c r="P9049" s="9" t="s">
        <v>218</v>
      </c>
      <c r="Q9049" s="9" t="s">
        <v>219</v>
      </c>
      <c r="R9049" s="9">
        <v>0</v>
      </c>
      <c r="S9049" s="9">
        <v>16</v>
      </c>
      <c r="U9049" s="9" t="s">
        <v>248</v>
      </c>
      <c r="X9049" s="9">
        <f>INDEX(SLA_Policy!$D$2:$D$5,MATCH(F9049,SLA_Policy!$A$2:$A$5,0))</f>
        <v>72</v>
      </c>
      <c r="Y9049" s="9" t="str">
        <f>IF(E9049="Cancelled","Excluded",IF(D9049="",IF((SLA_Policy!$B$8-B9049)*24&gt;X9049,"Open - Breached","Open - On Track"),IF((D9049-B9049)*24&lt;=X9049,"Met","Breached")))</f>
        <v>Met</v>
      </c>
    </row>
    <row r="9050" spans="1:25" x14ac:dyDescent="0.25">
      <c r="A9050" s="9" t="s">
        <v>13394</v>
      </c>
      <c r="B9050" s="23">
        <v>46181.467361111099</v>
      </c>
      <c r="C9050" s="23">
        <v>46181.554166666698</v>
      </c>
      <c r="D9050" s="23">
        <v>46181.555555555598</v>
      </c>
      <c r="E9050" s="9" t="s">
        <v>212</v>
      </c>
      <c r="F9050" s="9" t="s">
        <v>188</v>
      </c>
      <c r="G9050" s="9" t="s">
        <v>213</v>
      </c>
      <c r="H9050" s="9" t="s">
        <v>165</v>
      </c>
      <c r="I9050" s="9" t="s">
        <v>469</v>
      </c>
      <c r="J9050" s="9" t="s">
        <v>13395</v>
      </c>
      <c r="K9050" s="9" t="s">
        <v>246</v>
      </c>
      <c r="L9050" s="9" t="s">
        <v>351</v>
      </c>
      <c r="M9050" s="9" t="s">
        <v>1572</v>
      </c>
      <c r="N9050" s="9" t="s">
        <v>197</v>
      </c>
      <c r="O9050" s="9" t="s">
        <v>176</v>
      </c>
      <c r="P9050" s="9" t="s">
        <v>503</v>
      </c>
      <c r="Q9050" s="9" t="s">
        <v>219</v>
      </c>
      <c r="R9050" s="9">
        <v>0</v>
      </c>
      <c r="S9050" s="9">
        <v>26</v>
      </c>
      <c r="U9050" s="9" t="s">
        <v>290</v>
      </c>
      <c r="X9050" s="9">
        <f>INDEX(SLA_Policy!$D$2:$D$5,MATCH(F9050,SLA_Policy!$A$2:$A$5,0))</f>
        <v>72</v>
      </c>
      <c r="Y9050" s="9" t="str">
        <f>IF(E9050="Cancelled","Excluded",IF(D9050="",IF((SLA_Policy!$B$8-B9050)*24&gt;X9050,"Open - Breached","Open - On Track"),IF((D9050-B9050)*24&lt;=X9050,"Met","Breached")))</f>
        <v>Met</v>
      </c>
    </row>
    <row r="9051" spans="1:25" x14ac:dyDescent="0.25">
      <c r="A9051" s="9" t="s">
        <v>13396</v>
      </c>
      <c r="B9051" s="23">
        <v>46181.480555555601</v>
      </c>
      <c r="C9051" s="23">
        <v>46181.612500000003</v>
      </c>
      <c r="D9051" s="23">
        <v>46182.328472222202</v>
      </c>
      <c r="E9051" s="9" t="s">
        <v>212</v>
      </c>
      <c r="F9051" s="9" t="s">
        <v>188</v>
      </c>
      <c r="G9051" s="9" t="s">
        <v>213</v>
      </c>
      <c r="H9051" s="9" t="s">
        <v>88</v>
      </c>
      <c r="I9051" s="9" t="s">
        <v>268</v>
      </c>
      <c r="J9051" s="9" t="s">
        <v>13397</v>
      </c>
      <c r="K9051" s="9" t="s">
        <v>215</v>
      </c>
      <c r="L9051" s="9" t="s">
        <v>293</v>
      </c>
      <c r="M9051" s="9" t="s">
        <v>4076</v>
      </c>
      <c r="N9051" s="9" t="s">
        <v>196</v>
      </c>
      <c r="O9051" s="9" t="s">
        <v>178</v>
      </c>
      <c r="P9051" s="9" t="s">
        <v>360</v>
      </c>
      <c r="Q9051" s="9" t="s">
        <v>273</v>
      </c>
      <c r="R9051" s="9">
        <v>0</v>
      </c>
      <c r="S9051" s="9">
        <v>17</v>
      </c>
      <c r="T9051" s="9" t="s">
        <v>322</v>
      </c>
      <c r="U9051" s="9" t="s">
        <v>266</v>
      </c>
      <c r="X9051" s="9">
        <f>INDEX(SLA_Policy!$D$2:$D$5,MATCH(F9051,SLA_Policy!$A$2:$A$5,0))</f>
        <v>72</v>
      </c>
      <c r="Y9051" s="9" t="str">
        <f>IF(E9051="Cancelled","Excluded",IF(D9051="",IF((SLA_Policy!$B$8-B9051)*24&gt;X9051,"Open - Breached","Open - On Track"),IF((D9051-B9051)*24&lt;=X9051,"Met","Breached")))</f>
        <v>Met</v>
      </c>
    </row>
    <row r="9052" spans="1:25" x14ac:dyDescent="0.25">
      <c r="A9052" s="9" t="s">
        <v>13398</v>
      </c>
      <c r="B9052" s="23">
        <v>46181.489583333299</v>
      </c>
      <c r="C9052" s="23">
        <v>46181.492361111101</v>
      </c>
      <c r="D9052" s="23">
        <v>46181.509722222203</v>
      </c>
      <c r="E9052" s="9" t="s">
        <v>212</v>
      </c>
      <c r="F9052" s="9" t="s">
        <v>188</v>
      </c>
      <c r="G9052" s="9" t="s">
        <v>213</v>
      </c>
      <c r="H9052" s="9" t="s">
        <v>161</v>
      </c>
      <c r="I9052" s="9" t="s">
        <v>454</v>
      </c>
      <c r="J9052" s="9" t="s">
        <v>455</v>
      </c>
      <c r="K9052" s="9" t="s">
        <v>225</v>
      </c>
      <c r="L9052" s="9" t="s">
        <v>104</v>
      </c>
      <c r="M9052" s="9" t="s">
        <v>4353</v>
      </c>
      <c r="N9052" s="9" t="s">
        <v>198</v>
      </c>
      <c r="O9052" s="9" t="s">
        <v>177</v>
      </c>
      <c r="P9052" s="9" t="s">
        <v>241</v>
      </c>
      <c r="Q9052" s="9" t="s">
        <v>219</v>
      </c>
      <c r="R9052" s="9">
        <v>0</v>
      </c>
      <c r="S9052" s="9">
        <v>6</v>
      </c>
      <c r="U9052" s="9" t="s">
        <v>290</v>
      </c>
      <c r="X9052" s="9">
        <f>INDEX(SLA_Policy!$D$2:$D$5,MATCH(F9052,SLA_Policy!$A$2:$A$5,0))</f>
        <v>72</v>
      </c>
      <c r="Y9052" s="9" t="str">
        <f>IF(E9052="Cancelled","Excluded",IF(D9052="",IF((SLA_Policy!$B$8-B9052)*24&gt;X9052,"Open - Breached","Open - On Track"),IF((D9052-B9052)*24&lt;=X9052,"Met","Breached")))</f>
        <v>Met</v>
      </c>
    </row>
    <row r="9053" spans="1:25" x14ac:dyDescent="0.25">
      <c r="A9053" s="9" t="s">
        <v>13399</v>
      </c>
      <c r="B9053" s="23">
        <v>46181.492361111101</v>
      </c>
      <c r="C9053" s="23">
        <v>46181.504166666702</v>
      </c>
      <c r="D9053" s="23">
        <v>46182.34375</v>
      </c>
      <c r="E9053" s="9" t="s">
        <v>212</v>
      </c>
      <c r="F9053" s="9" t="s">
        <v>189</v>
      </c>
      <c r="G9053" s="9" t="s">
        <v>213</v>
      </c>
      <c r="H9053" s="9" t="s">
        <v>165</v>
      </c>
      <c r="I9053" s="9" t="s">
        <v>469</v>
      </c>
      <c r="J9053" s="9" t="s">
        <v>1448</v>
      </c>
      <c r="K9053" s="9" t="s">
        <v>239</v>
      </c>
      <c r="L9053" s="9" t="s">
        <v>311</v>
      </c>
      <c r="M9053" s="9" t="s">
        <v>13400</v>
      </c>
      <c r="N9053" s="9" t="s">
        <v>200</v>
      </c>
      <c r="O9053" s="9" t="s">
        <v>176</v>
      </c>
      <c r="P9053" s="9" t="s">
        <v>419</v>
      </c>
      <c r="Q9053" s="9" t="s">
        <v>219</v>
      </c>
      <c r="R9053" s="9">
        <v>0</v>
      </c>
      <c r="S9053" s="9">
        <v>39</v>
      </c>
      <c r="U9053" s="9" t="s">
        <v>266</v>
      </c>
      <c r="X9053" s="9">
        <f>INDEX(SLA_Policy!$D$2:$D$5,MATCH(F9053,SLA_Policy!$A$2:$A$5,0))</f>
        <v>120</v>
      </c>
      <c r="Y9053" s="9" t="str">
        <f>IF(E9053="Cancelled","Excluded",IF(D9053="",IF((SLA_Policy!$B$8-B9053)*24&gt;X9053,"Open - Breached","Open - On Track"),IF((D9053-B9053)*24&lt;=X9053,"Met","Breached")))</f>
        <v>Met</v>
      </c>
    </row>
    <row r="9054" spans="1:25" x14ac:dyDescent="0.25">
      <c r="A9054" s="9" t="s">
        <v>13401</v>
      </c>
      <c r="B9054" s="23">
        <v>46181.493750000001</v>
      </c>
      <c r="C9054" s="23">
        <v>46181.609027777798</v>
      </c>
      <c r="D9054" s="23">
        <v>46184.393750000003</v>
      </c>
      <c r="E9054" s="9" t="s">
        <v>212</v>
      </c>
      <c r="F9054" s="9" t="s">
        <v>189</v>
      </c>
      <c r="G9054" s="9" t="s">
        <v>213</v>
      </c>
      <c r="H9054" s="9" t="s">
        <v>164</v>
      </c>
      <c r="I9054" s="9" t="s">
        <v>339</v>
      </c>
      <c r="J9054" s="9" t="s">
        <v>459</v>
      </c>
      <c r="K9054" s="9" t="s">
        <v>215</v>
      </c>
      <c r="L9054" s="9" t="s">
        <v>351</v>
      </c>
      <c r="M9054" s="9" t="s">
        <v>11364</v>
      </c>
      <c r="N9054" s="9" t="s">
        <v>196</v>
      </c>
      <c r="O9054" s="9" t="s">
        <v>116</v>
      </c>
      <c r="P9054" s="9" t="s">
        <v>551</v>
      </c>
      <c r="Q9054" s="9" t="s">
        <v>219</v>
      </c>
      <c r="R9054" s="9">
        <v>0</v>
      </c>
      <c r="S9054" s="9">
        <v>5</v>
      </c>
      <c r="T9054" s="9" t="s">
        <v>343</v>
      </c>
      <c r="U9054" s="9" t="s">
        <v>248</v>
      </c>
      <c r="X9054" s="9">
        <f>INDEX(SLA_Policy!$D$2:$D$5,MATCH(F9054,SLA_Policy!$A$2:$A$5,0))</f>
        <v>120</v>
      </c>
      <c r="Y9054" s="9" t="str">
        <f>IF(E9054="Cancelled","Excluded",IF(D9054="",IF((SLA_Policy!$B$8-B9054)*24&gt;X9054,"Open - Breached","Open - On Track"),IF((D9054-B9054)*24&lt;=X9054,"Met","Breached")))</f>
        <v>Met</v>
      </c>
    </row>
    <row r="9055" spans="1:25" x14ac:dyDescent="0.25">
      <c r="A9055" s="9" t="s">
        <v>13402</v>
      </c>
      <c r="B9055" s="23">
        <v>46181.495138888902</v>
      </c>
      <c r="C9055" s="23">
        <v>46181.551388888904</v>
      </c>
      <c r="D9055" s="23">
        <v>46209.331944444399</v>
      </c>
      <c r="E9055" s="9" t="s">
        <v>212</v>
      </c>
      <c r="F9055" s="9" t="s">
        <v>189</v>
      </c>
      <c r="G9055" s="9" t="s">
        <v>213</v>
      </c>
      <c r="H9055" s="9" t="s">
        <v>163</v>
      </c>
      <c r="I9055" s="9" t="s">
        <v>250</v>
      </c>
      <c r="J9055" s="9" t="s">
        <v>302</v>
      </c>
      <c r="K9055" s="9" t="s">
        <v>303</v>
      </c>
      <c r="L9055" s="9" t="s">
        <v>270</v>
      </c>
      <c r="M9055" s="9" t="s">
        <v>1337</v>
      </c>
      <c r="N9055" s="9" t="s">
        <v>197</v>
      </c>
      <c r="O9055" s="9" t="s">
        <v>176</v>
      </c>
      <c r="P9055" s="9" t="s">
        <v>503</v>
      </c>
      <c r="Q9055" s="9" t="s">
        <v>273</v>
      </c>
      <c r="R9055" s="9">
        <v>0</v>
      </c>
      <c r="S9055" s="9">
        <v>42</v>
      </c>
      <c r="T9055" s="9" t="s">
        <v>220</v>
      </c>
      <c r="U9055" s="9" t="s">
        <v>230</v>
      </c>
      <c r="X9055" s="9">
        <f>INDEX(SLA_Policy!$D$2:$D$5,MATCH(F9055,SLA_Policy!$A$2:$A$5,0))</f>
        <v>120</v>
      </c>
      <c r="Y9055" s="9" t="str">
        <f>IF(E9055="Cancelled","Excluded",IF(D9055="",IF((SLA_Policy!$B$8-B9055)*24&gt;X9055,"Open - Breached","Open - On Track"),IF((D9055-B9055)*24&lt;=X9055,"Met","Breached")))</f>
        <v>Breached</v>
      </c>
    </row>
    <row r="9056" spans="1:25" x14ac:dyDescent="0.25">
      <c r="A9056" s="9" t="s">
        <v>13403</v>
      </c>
      <c r="B9056" s="23">
        <v>46181.504861111098</v>
      </c>
      <c r="C9056" s="23">
        <v>46181.508333333302</v>
      </c>
      <c r="D9056" s="23">
        <v>46181.6472222222</v>
      </c>
      <c r="E9056" s="9" t="s">
        <v>212</v>
      </c>
      <c r="F9056" s="9" t="s">
        <v>187</v>
      </c>
      <c r="G9056" s="9" t="s">
        <v>213</v>
      </c>
      <c r="H9056" s="9" t="s">
        <v>163</v>
      </c>
      <c r="I9056" s="9" t="s">
        <v>250</v>
      </c>
      <c r="J9056" s="9" t="s">
        <v>251</v>
      </c>
      <c r="K9056" s="9" t="s">
        <v>246</v>
      </c>
      <c r="L9056" s="9" t="s">
        <v>104</v>
      </c>
      <c r="M9056" s="9" t="s">
        <v>918</v>
      </c>
      <c r="N9056" s="9" t="s">
        <v>196</v>
      </c>
      <c r="O9056" s="9" t="s">
        <v>176</v>
      </c>
      <c r="P9056" s="9" t="s">
        <v>330</v>
      </c>
      <c r="Q9056" s="9" t="s">
        <v>273</v>
      </c>
      <c r="R9056" s="9">
        <v>0</v>
      </c>
      <c r="S9056" s="9">
        <v>24</v>
      </c>
      <c r="T9056" s="9" t="s">
        <v>322</v>
      </c>
      <c r="U9056" s="9" t="s">
        <v>230</v>
      </c>
      <c r="X9056" s="9">
        <f>INDEX(SLA_Policy!$D$2:$D$5,MATCH(F9056,SLA_Policy!$A$2:$A$5,0))</f>
        <v>8</v>
      </c>
      <c r="Y9056" s="9" t="str">
        <f>IF(E9056="Cancelled","Excluded",IF(D9056="",IF((SLA_Policy!$B$8-B9056)*24&gt;X9056,"Open - Breached","Open - On Track"),IF((D9056-B9056)*24&lt;=X9056,"Met","Breached")))</f>
        <v>Met</v>
      </c>
    </row>
    <row r="9057" spans="1:25" x14ac:dyDescent="0.25">
      <c r="A9057" s="9" t="s">
        <v>13404</v>
      </c>
      <c r="B9057" s="23">
        <v>46181.506249999999</v>
      </c>
      <c r="C9057" s="23">
        <v>46181.520138888904</v>
      </c>
      <c r="D9057" s="23">
        <v>46181.552777777797</v>
      </c>
      <c r="E9057" s="9" t="s">
        <v>212</v>
      </c>
      <c r="F9057" s="9" t="s">
        <v>188</v>
      </c>
      <c r="G9057" s="9" t="s">
        <v>213</v>
      </c>
      <c r="H9057" s="9" t="s">
        <v>162</v>
      </c>
      <c r="I9057" s="9" t="s">
        <v>393</v>
      </c>
      <c r="J9057" s="9" t="s">
        <v>1040</v>
      </c>
      <c r="K9057" s="9" t="s">
        <v>225</v>
      </c>
      <c r="L9057" s="9" t="s">
        <v>216</v>
      </c>
      <c r="M9057" s="9" t="s">
        <v>965</v>
      </c>
      <c r="N9057" s="9" t="s">
        <v>198</v>
      </c>
      <c r="O9057" s="9" t="s">
        <v>179</v>
      </c>
      <c r="P9057" s="9" t="s">
        <v>264</v>
      </c>
      <c r="Q9057" s="9" t="s">
        <v>219</v>
      </c>
      <c r="R9057" s="9">
        <v>0</v>
      </c>
      <c r="S9057" s="9">
        <v>19</v>
      </c>
      <c r="U9057" s="9" t="s">
        <v>376</v>
      </c>
      <c r="X9057" s="9">
        <f>INDEX(SLA_Policy!$D$2:$D$5,MATCH(F9057,SLA_Policy!$A$2:$A$5,0))</f>
        <v>72</v>
      </c>
      <c r="Y9057" s="9" t="str">
        <f>IF(E9057="Cancelled","Excluded",IF(D9057="",IF((SLA_Policy!$B$8-B9057)*24&gt;X9057,"Open - Breached","Open - On Track"),IF((D9057-B9057)*24&lt;=X9057,"Met","Breached")))</f>
        <v>Met</v>
      </c>
    </row>
    <row r="9058" spans="1:25" x14ac:dyDescent="0.25">
      <c r="A9058" s="9" t="s">
        <v>13405</v>
      </c>
      <c r="B9058" s="23">
        <v>46181.507638888899</v>
      </c>
      <c r="C9058" s="23">
        <v>46181.514583333301</v>
      </c>
      <c r="D9058" s="23">
        <v>46181.572916666701</v>
      </c>
      <c r="E9058" s="9" t="s">
        <v>212</v>
      </c>
      <c r="F9058" s="9" t="s">
        <v>188</v>
      </c>
      <c r="G9058" s="9" t="s">
        <v>213</v>
      </c>
      <c r="H9058" s="9" t="s">
        <v>161</v>
      </c>
      <c r="I9058" s="9" t="s">
        <v>297</v>
      </c>
      <c r="J9058" s="9" t="s">
        <v>521</v>
      </c>
      <c r="K9058" s="9" t="s">
        <v>239</v>
      </c>
      <c r="L9058" s="9" t="s">
        <v>293</v>
      </c>
      <c r="M9058" s="9" t="s">
        <v>1165</v>
      </c>
      <c r="N9058" s="9" t="s">
        <v>198</v>
      </c>
      <c r="O9058" s="9" t="s">
        <v>177</v>
      </c>
      <c r="P9058" s="9" t="s">
        <v>457</v>
      </c>
      <c r="Q9058" s="9" t="s">
        <v>219</v>
      </c>
      <c r="R9058" s="9">
        <v>0</v>
      </c>
      <c r="S9058" s="9">
        <v>16</v>
      </c>
      <c r="U9058" s="9" t="s">
        <v>221</v>
      </c>
      <c r="X9058" s="9">
        <f>INDEX(SLA_Policy!$D$2:$D$5,MATCH(F9058,SLA_Policy!$A$2:$A$5,0))</f>
        <v>72</v>
      </c>
      <c r="Y9058" s="9" t="str">
        <f>IF(E9058="Cancelled","Excluded",IF(D9058="",IF((SLA_Policy!$B$8-B9058)*24&gt;X9058,"Open - Breached","Open - On Track"),IF((D9058-B9058)*24&lt;=X9058,"Met","Breached")))</f>
        <v>Met</v>
      </c>
    </row>
    <row r="9059" spans="1:25" x14ac:dyDescent="0.25">
      <c r="A9059" s="9" t="s">
        <v>13406</v>
      </c>
      <c r="B9059" s="23">
        <v>46181.514583333301</v>
      </c>
      <c r="C9059" s="23">
        <v>46181.515277777798</v>
      </c>
      <c r="D9059" s="23">
        <v>46181.577777777798</v>
      </c>
      <c r="E9059" s="9" t="s">
        <v>212</v>
      </c>
      <c r="F9059" s="9" t="s">
        <v>187</v>
      </c>
      <c r="G9059" s="9" t="s">
        <v>213</v>
      </c>
      <c r="H9059" s="9" t="s">
        <v>162</v>
      </c>
      <c r="I9059" s="9" t="s">
        <v>345</v>
      </c>
      <c r="J9059" s="9" t="s">
        <v>2804</v>
      </c>
      <c r="K9059" s="9" t="s">
        <v>246</v>
      </c>
      <c r="L9059" s="9" t="s">
        <v>216</v>
      </c>
      <c r="M9059" s="9" t="s">
        <v>4533</v>
      </c>
      <c r="N9059" s="9" t="s">
        <v>198</v>
      </c>
      <c r="O9059" s="9" t="s">
        <v>179</v>
      </c>
      <c r="P9059" s="9" t="s">
        <v>264</v>
      </c>
      <c r="Q9059" s="9" t="s">
        <v>273</v>
      </c>
      <c r="R9059" s="9">
        <v>0</v>
      </c>
      <c r="S9059" s="9">
        <v>29</v>
      </c>
      <c r="U9059" s="9" t="s">
        <v>661</v>
      </c>
      <c r="W9059" s="9">
        <v>5</v>
      </c>
      <c r="X9059" s="9">
        <f>INDEX(SLA_Policy!$D$2:$D$5,MATCH(F9059,SLA_Policy!$A$2:$A$5,0))</f>
        <v>8</v>
      </c>
      <c r="Y9059" s="9" t="str">
        <f>IF(E9059="Cancelled","Excluded",IF(D9059="",IF((SLA_Policy!$B$8-B9059)*24&gt;X9059,"Open - Breached","Open - On Track"),IF((D9059-B9059)*24&lt;=X9059,"Met","Breached")))</f>
        <v>Met</v>
      </c>
    </row>
    <row r="9060" spans="1:25" x14ac:dyDescent="0.25">
      <c r="A9060" s="9" t="s">
        <v>13407</v>
      </c>
      <c r="B9060" s="23">
        <v>46181.556250000001</v>
      </c>
      <c r="C9060" s="23">
        <v>46181.561111111099</v>
      </c>
      <c r="D9060" s="23">
        <v>46183.342361111099</v>
      </c>
      <c r="E9060" s="9" t="s">
        <v>212</v>
      </c>
      <c r="F9060" s="9" t="s">
        <v>188</v>
      </c>
      <c r="G9060" s="9" t="s">
        <v>213</v>
      </c>
      <c r="H9060" s="9" t="s">
        <v>163</v>
      </c>
      <c r="I9060" s="9" t="s">
        <v>405</v>
      </c>
      <c r="J9060" s="9" t="s">
        <v>13408</v>
      </c>
      <c r="K9060" s="9" t="s">
        <v>246</v>
      </c>
      <c r="L9060" s="9" t="s">
        <v>311</v>
      </c>
      <c r="M9060" s="9" t="s">
        <v>2910</v>
      </c>
      <c r="N9060" s="9" t="s">
        <v>199</v>
      </c>
      <c r="O9060" s="9" t="s">
        <v>176</v>
      </c>
      <c r="P9060" s="9" t="s">
        <v>253</v>
      </c>
      <c r="Q9060" s="9" t="s">
        <v>219</v>
      </c>
      <c r="R9060" s="9">
        <v>0</v>
      </c>
      <c r="S9060" s="9">
        <v>21</v>
      </c>
      <c r="U9060" s="9" t="s">
        <v>376</v>
      </c>
      <c r="X9060" s="9">
        <f>INDEX(SLA_Policy!$D$2:$D$5,MATCH(F9060,SLA_Policy!$A$2:$A$5,0))</f>
        <v>72</v>
      </c>
      <c r="Y9060" s="9" t="str">
        <f>IF(E9060="Cancelled","Excluded",IF(D9060="",IF((SLA_Policy!$B$8-B9060)*24&gt;X9060,"Open - Breached","Open - On Track"),IF((D9060-B9060)*24&lt;=X9060,"Met","Breached")))</f>
        <v>Met</v>
      </c>
    </row>
    <row r="9061" spans="1:25" x14ac:dyDescent="0.25">
      <c r="A9061" s="9" t="s">
        <v>13409</v>
      </c>
      <c r="B9061" s="23">
        <v>46181.556250000001</v>
      </c>
      <c r="C9061" s="23">
        <v>46181.581944444399</v>
      </c>
      <c r="D9061" s="23">
        <v>46181.6875</v>
      </c>
      <c r="E9061" s="9" t="s">
        <v>212</v>
      </c>
      <c r="F9061" s="9" t="s">
        <v>189</v>
      </c>
      <c r="G9061" s="9" t="s">
        <v>213</v>
      </c>
      <c r="H9061" s="9" t="s">
        <v>163</v>
      </c>
      <c r="I9061" s="9" t="s">
        <v>405</v>
      </c>
      <c r="J9061" s="9" t="s">
        <v>2698</v>
      </c>
      <c r="K9061" s="9" t="s">
        <v>246</v>
      </c>
      <c r="L9061" s="9" t="s">
        <v>104</v>
      </c>
      <c r="M9061" s="9" t="s">
        <v>814</v>
      </c>
      <c r="N9061" s="9" t="s">
        <v>199</v>
      </c>
      <c r="O9061" s="9" t="s">
        <v>176</v>
      </c>
      <c r="P9061" s="9" t="s">
        <v>330</v>
      </c>
      <c r="Q9061" s="9" t="s">
        <v>219</v>
      </c>
      <c r="R9061" s="9">
        <v>0</v>
      </c>
      <c r="S9061" s="9">
        <v>22</v>
      </c>
      <c r="U9061" s="9" t="s">
        <v>230</v>
      </c>
      <c r="X9061" s="9">
        <f>INDEX(SLA_Policy!$D$2:$D$5,MATCH(F9061,SLA_Policy!$A$2:$A$5,0))</f>
        <v>120</v>
      </c>
      <c r="Y9061" s="9" t="str">
        <f>IF(E9061="Cancelled","Excluded",IF(D9061="",IF((SLA_Policy!$B$8-B9061)*24&gt;X9061,"Open - Breached","Open - On Track"),IF((D9061-B9061)*24&lt;=X9061,"Met","Breached")))</f>
        <v>Met</v>
      </c>
    </row>
    <row r="9062" spans="1:25" x14ac:dyDescent="0.25">
      <c r="A9062" s="9" t="s">
        <v>13410</v>
      </c>
      <c r="B9062" s="23">
        <v>46181.559722222199</v>
      </c>
      <c r="C9062" s="23">
        <v>46181.643750000003</v>
      </c>
      <c r="D9062" s="23">
        <v>46216.329861111102</v>
      </c>
      <c r="E9062" s="9" t="s">
        <v>212</v>
      </c>
      <c r="F9062" s="9" t="s">
        <v>189</v>
      </c>
      <c r="G9062" s="9" t="s">
        <v>236</v>
      </c>
      <c r="H9062" s="9" t="s">
        <v>163</v>
      </c>
      <c r="I9062" s="9" t="s">
        <v>315</v>
      </c>
      <c r="J9062" s="9" t="s">
        <v>1616</v>
      </c>
      <c r="K9062" s="9" t="s">
        <v>262</v>
      </c>
      <c r="L9062" s="9" t="s">
        <v>293</v>
      </c>
      <c r="M9062" s="9" t="s">
        <v>7898</v>
      </c>
      <c r="N9062" s="9" t="s">
        <v>196</v>
      </c>
      <c r="O9062" s="9" t="s">
        <v>180</v>
      </c>
      <c r="P9062" s="9" t="s">
        <v>278</v>
      </c>
      <c r="Q9062" s="9" t="s">
        <v>219</v>
      </c>
      <c r="R9062" s="9">
        <v>0</v>
      </c>
      <c r="S9062" s="9">
        <v>197</v>
      </c>
      <c r="T9062" s="9" t="s">
        <v>229</v>
      </c>
      <c r="U9062" s="9" t="s">
        <v>242</v>
      </c>
      <c r="X9062" s="9">
        <f>INDEX(SLA_Policy!$D$2:$D$5,MATCH(F9062,SLA_Policy!$A$2:$A$5,0))</f>
        <v>120</v>
      </c>
      <c r="Y9062" s="9" t="str">
        <f>IF(E9062="Cancelled","Excluded",IF(D9062="",IF((SLA_Policy!$B$8-B9062)*24&gt;X9062,"Open - Breached","Open - On Track"),IF((D9062-B9062)*24&lt;=X9062,"Met","Breached")))</f>
        <v>Breached</v>
      </c>
    </row>
    <row r="9063" spans="1:25" x14ac:dyDescent="0.25">
      <c r="A9063" s="9" t="s">
        <v>13411</v>
      </c>
      <c r="B9063" s="23">
        <v>46181.563888888901</v>
      </c>
      <c r="C9063" s="23">
        <v>46181.6027777778</v>
      </c>
      <c r="D9063" s="23">
        <v>46182.404861111099</v>
      </c>
      <c r="E9063" s="9" t="s">
        <v>212</v>
      </c>
      <c r="F9063" s="9" t="s">
        <v>189</v>
      </c>
      <c r="G9063" s="9" t="s">
        <v>236</v>
      </c>
      <c r="H9063" s="9" t="s">
        <v>161</v>
      </c>
      <c r="I9063" s="9" t="s">
        <v>482</v>
      </c>
      <c r="J9063" s="9" t="s">
        <v>2068</v>
      </c>
      <c r="K9063" s="9" t="s">
        <v>303</v>
      </c>
      <c r="L9063" s="9" t="s">
        <v>282</v>
      </c>
      <c r="M9063" s="9" t="s">
        <v>1536</v>
      </c>
      <c r="N9063" s="9" t="s">
        <v>196</v>
      </c>
      <c r="O9063" s="9" t="s">
        <v>177</v>
      </c>
      <c r="P9063" s="9" t="s">
        <v>300</v>
      </c>
      <c r="Q9063" s="9" t="s">
        <v>219</v>
      </c>
      <c r="R9063" s="9">
        <v>0</v>
      </c>
      <c r="S9063" s="9">
        <v>20</v>
      </c>
      <c r="U9063" s="9" t="s">
        <v>242</v>
      </c>
      <c r="W9063" s="9">
        <v>5</v>
      </c>
      <c r="X9063" s="9">
        <f>INDEX(SLA_Policy!$D$2:$D$5,MATCH(F9063,SLA_Policy!$A$2:$A$5,0))</f>
        <v>120</v>
      </c>
      <c r="Y9063" s="9" t="str">
        <f>IF(E9063="Cancelled","Excluded",IF(D9063="",IF((SLA_Policy!$B$8-B9063)*24&gt;X9063,"Open - Breached","Open - On Track"),IF((D9063-B9063)*24&lt;=X9063,"Met","Breached")))</f>
        <v>Met</v>
      </c>
    </row>
    <row r="9064" spans="1:25" x14ac:dyDescent="0.25">
      <c r="A9064" s="9" t="s">
        <v>13412</v>
      </c>
      <c r="B9064" s="23">
        <v>46181.565277777801</v>
      </c>
      <c r="C9064" s="23">
        <v>46181.583333333299</v>
      </c>
      <c r="D9064" s="23">
        <v>46188.408333333296</v>
      </c>
      <c r="E9064" s="9" t="s">
        <v>212</v>
      </c>
      <c r="F9064" s="9" t="s">
        <v>189</v>
      </c>
      <c r="G9064" s="9" t="s">
        <v>213</v>
      </c>
      <c r="H9064" s="9" t="s">
        <v>163</v>
      </c>
      <c r="I9064" s="9" t="s">
        <v>223</v>
      </c>
      <c r="J9064" s="9" t="s">
        <v>224</v>
      </c>
      <c r="K9064" s="9" t="s">
        <v>246</v>
      </c>
      <c r="L9064" s="9" t="s">
        <v>307</v>
      </c>
      <c r="M9064" s="9" t="s">
        <v>908</v>
      </c>
      <c r="N9064" s="9" t="s">
        <v>198</v>
      </c>
      <c r="O9064" s="9" t="s">
        <v>176</v>
      </c>
      <c r="P9064" s="9" t="s">
        <v>253</v>
      </c>
      <c r="Q9064" s="9" t="s">
        <v>219</v>
      </c>
      <c r="R9064" s="9">
        <v>0</v>
      </c>
      <c r="S9064" s="9">
        <v>91</v>
      </c>
      <c r="T9064" s="9" t="s">
        <v>220</v>
      </c>
      <c r="U9064" s="9" t="s">
        <v>266</v>
      </c>
      <c r="W9064" s="9">
        <v>4</v>
      </c>
      <c r="X9064" s="9">
        <f>INDEX(SLA_Policy!$D$2:$D$5,MATCH(F9064,SLA_Policy!$A$2:$A$5,0))</f>
        <v>120</v>
      </c>
      <c r="Y9064" s="9" t="str">
        <f>IF(E9064="Cancelled","Excluded",IF(D9064="",IF((SLA_Policy!$B$8-B9064)*24&gt;X9064,"Open - Breached","Open - On Track"),IF((D9064-B9064)*24&lt;=X9064,"Met","Breached")))</f>
        <v>Breached</v>
      </c>
    </row>
    <row r="9065" spans="1:25" x14ac:dyDescent="0.25">
      <c r="A9065" s="9" t="s">
        <v>13413</v>
      </c>
      <c r="B9065" s="23">
        <v>46181.566666666702</v>
      </c>
      <c r="C9065" s="23">
        <v>46181.572222222203</v>
      </c>
      <c r="D9065" s="23">
        <v>46183.740277777797</v>
      </c>
      <c r="E9065" s="9" t="s">
        <v>212</v>
      </c>
      <c r="F9065" s="9" t="s">
        <v>188</v>
      </c>
      <c r="G9065" s="9" t="s">
        <v>213</v>
      </c>
      <c r="H9065" s="9" t="s">
        <v>164</v>
      </c>
      <c r="I9065" s="9" t="s">
        <v>478</v>
      </c>
      <c r="J9065" s="9" t="s">
        <v>13414</v>
      </c>
      <c r="K9065" s="9" t="s">
        <v>262</v>
      </c>
      <c r="L9065" s="9" t="s">
        <v>311</v>
      </c>
      <c r="M9065" s="9" t="s">
        <v>11486</v>
      </c>
      <c r="N9065" s="9" t="s">
        <v>199</v>
      </c>
      <c r="O9065" s="9" t="s">
        <v>116</v>
      </c>
      <c r="P9065" s="9" t="s">
        <v>525</v>
      </c>
      <c r="Q9065" s="9" t="s">
        <v>219</v>
      </c>
      <c r="R9065" s="9">
        <v>0</v>
      </c>
      <c r="S9065" s="9">
        <v>18</v>
      </c>
      <c r="T9065" s="9" t="s">
        <v>343</v>
      </c>
      <c r="U9065" s="9" t="s">
        <v>248</v>
      </c>
      <c r="W9065" s="9">
        <v>3</v>
      </c>
      <c r="X9065" s="9">
        <f>INDEX(SLA_Policy!$D$2:$D$5,MATCH(F9065,SLA_Policy!$A$2:$A$5,0))</f>
        <v>72</v>
      </c>
      <c r="Y9065" s="9" t="str">
        <f>IF(E9065="Cancelled","Excluded",IF(D9065="",IF((SLA_Policy!$B$8-B9065)*24&gt;X9065,"Open - Breached","Open - On Track"),IF((D9065-B9065)*24&lt;=X9065,"Met","Breached")))</f>
        <v>Met</v>
      </c>
    </row>
    <row r="9066" spans="1:25" x14ac:dyDescent="0.25">
      <c r="A9066" s="9" t="s">
        <v>13415</v>
      </c>
      <c r="B9066" s="23">
        <v>46181.572916666701</v>
      </c>
      <c r="C9066" s="23">
        <v>46181.576388888898</v>
      </c>
      <c r="D9066" s="23">
        <v>46181.625</v>
      </c>
      <c r="E9066" s="9" t="s">
        <v>212</v>
      </c>
      <c r="F9066" s="9" t="s">
        <v>187</v>
      </c>
      <c r="G9066" s="9" t="s">
        <v>213</v>
      </c>
      <c r="H9066" s="9" t="s">
        <v>166</v>
      </c>
      <c r="I9066" s="9" t="s">
        <v>378</v>
      </c>
      <c r="J9066" s="9" t="s">
        <v>3174</v>
      </c>
      <c r="K9066" s="9" t="s">
        <v>246</v>
      </c>
      <c r="L9066" s="9" t="s">
        <v>104</v>
      </c>
      <c r="M9066" s="9" t="s">
        <v>1597</v>
      </c>
      <c r="N9066" s="9" t="s">
        <v>198</v>
      </c>
      <c r="O9066" s="9" t="s">
        <v>181</v>
      </c>
      <c r="P9066" s="9" t="s">
        <v>449</v>
      </c>
      <c r="Q9066" s="9" t="s">
        <v>273</v>
      </c>
      <c r="R9066" s="9">
        <v>0</v>
      </c>
      <c r="S9066" s="9">
        <v>37</v>
      </c>
      <c r="T9066" s="9" t="s">
        <v>229</v>
      </c>
      <c r="U9066" s="9" t="s">
        <v>290</v>
      </c>
      <c r="W9066" s="9">
        <v>5</v>
      </c>
      <c r="X9066" s="9">
        <f>INDEX(SLA_Policy!$D$2:$D$5,MATCH(F9066,SLA_Policy!$A$2:$A$5,0))</f>
        <v>8</v>
      </c>
      <c r="Y9066" s="9" t="str">
        <f>IF(E9066="Cancelled","Excluded",IF(D9066="",IF((SLA_Policy!$B$8-B9066)*24&gt;X9066,"Open - Breached","Open - On Track"),IF((D9066-B9066)*24&lt;=X9066,"Met","Breached")))</f>
        <v>Met</v>
      </c>
    </row>
    <row r="9067" spans="1:25" x14ac:dyDescent="0.25">
      <c r="A9067" s="9" t="s">
        <v>13416</v>
      </c>
      <c r="B9067" s="23">
        <v>46181.5756944444</v>
      </c>
      <c r="C9067" s="23">
        <v>46181.583333333299</v>
      </c>
      <c r="D9067" s="23">
        <v>46181.605555555601</v>
      </c>
      <c r="E9067" s="9" t="s">
        <v>212</v>
      </c>
      <c r="F9067" s="9" t="s">
        <v>189</v>
      </c>
      <c r="G9067" s="9" t="s">
        <v>213</v>
      </c>
      <c r="H9067" s="9" t="s">
        <v>161</v>
      </c>
      <c r="I9067" s="9" t="s">
        <v>454</v>
      </c>
      <c r="J9067" s="9" t="s">
        <v>7616</v>
      </c>
      <c r="K9067" s="9" t="s">
        <v>239</v>
      </c>
      <c r="L9067" s="9" t="s">
        <v>371</v>
      </c>
      <c r="M9067" s="9" t="s">
        <v>609</v>
      </c>
      <c r="N9067" s="9" t="s">
        <v>198</v>
      </c>
      <c r="O9067" s="9" t="s">
        <v>116</v>
      </c>
      <c r="P9067" s="9" t="s">
        <v>525</v>
      </c>
      <c r="Q9067" s="9" t="s">
        <v>219</v>
      </c>
      <c r="R9067" s="9">
        <v>0</v>
      </c>
      <c r="S9067" s="9">
        <v>12</v>
      </c>
      <c r="U9067" s="9" t="s">
        <v>221</v>
      </c>
      <c r="X9067" s="9">
        <f>INDEX(SLA_Policy!$D$2:$D$5,MATCH(F9067,SLA_Policy!$A$2:$A$5,0))</f>
        <v>120</v>
      </c>
      <c r="Y9067" s="9" t="str">
        <f>IF(E9067="Cancelled","Excluded",IF(D9067="",IF((SLA_Policy!$B$8-B9067)*24&gt;X9067,"Open - Breached","Open - On Track"),IF((D9067-B9067)*24&lt;=X9067,"Met","Breached")))</f>
        <v>Met</v>
      </c>
    </row>
    <row r="9068" spans="1:25" x14ac:dyDescent="0.25">
      <c r="A9068" s="9" t="s">
        <v>13417</v>
      </c>
      <c r="B9068" s="23">
        <v>46181.582638888904</v>
      </c>
      <c r="C9068" s="23">
        <v>46181.612500000003</v>
      </c>
      <c r="D9068" s="23">
        <v>46182.332638888904</v>
      </c>
      <c r="E9068" s="9" t="s">
        <v>212</v>
      </c>
      <c r="F9068" s="9" t="s">
        <v>189</v>
      </c>
      <c r="G9068" s="9" t="s">
        <v>213</v>
      </c>
      <c r="H9068" s="9" t="s">
        <v>163</v>
      </c>
      <c r="I9068" s="9" t="s">
        <v>405</v>
      </c>
      <c r="J9068" s="9" t="s">
        <v>10581</v>
      </c>
      <c r="K9068" s="9" t="s">
        <v>225</v>
      </c>
      <c r="L9068" s="9" t="s">
        <v>104</v>
      </c>
      <c r="M9068" s="9" t="s">
        <v>1062</v>
      </c>
      <c r="N9068" s="9" t="s">
        <v>196</v>
      </c>
      <c r="O9068" s="9" t="s">
        <v>176</v>
      </c>
      <c r="P9068" s="9" t="s">
        <v>419</v>
      </c>
      <c r="Q9068" s="9" t="s">
        <v>219</v>
      </c>
      <c r="R9068" s="9">
        <v>0</v>
      </c>
      <c r="S9068" s="9">
        <v>8</v>
      </c>
      <c r="U9068" s="9" t="s">
        <v>230</v>
      </c>
      <c r="X9068" s="9">
        <f>INDEX(SLA_Policy!$D$2:$D$5,MATCH(F9068,SLA_Policy!$A$2:$A$5,0))</f>
        <v>120</v>
      </c>
      <c r="Y9068" s="9" t="str">
        <f>IF(E9068="Cancelled","Excluded",IF(D9068="",IF((SLA_Policy!$B$8-B9068)*24&gt;X9068,"Open - Breached","Open - On Track"),IF((D9068-B9068)*24&lt;=X9068,"Met","Breached")))</f>
        <v>Met</v>
      </c>
    </row>
    <row r="9069" spans="1:25" x14ac:dyDescent="0.25">
      <c r="A9069" s="9" t="s">
        <v>13418</v>
      </c>
      <c r="B9069" s="23">
        <v>46181.586111111101</v>
      </c>
      <c r="C9069" s="23">
        <v>46181.588194444397</v>
      </c>
      <c r="D9069" s="23">
        <v>46183.313888888901</v>
      </c>
      <c r="E9069" s="9" t="s">
        <v>212</v>
      </c>
      <c r="F9069" s="9" t="s">
        <v>189</v>
      </c>
      <c r="G9069" s="9" t="s">
        <v>236</v>
      </c>
      <c r="H9069" s="9" t="s">
        <v>161</v>
      </c>
      <c r="I9069" s="9" t="s">
        <v>482</v>
      </c>
      <c r="J9069" s="9" t="s">
        <v>799</v>
      </c>
      <c r="K9069" s="9" t="s">
        <v>246</v>
      </c>
      <c r="L9069" s="9" t="s">
        <v>270</v>
      </c>
      <c r="M9069" s="9" t="s">
        <v>1032</v>
      </c>
      <c r="N9069" s="9" t="s">
        <v>200</v>
      </c>
      <c r="O9069" s="9" t="s">
        <v>177</v>
      </c>
      <c r="P9069" s="9" t="s">
        <v>241</v>
      </c>
      <c r="Q9069" s="9" t="s">
        <v>219</v>
      </c>
      <c r="R9069" s="9">
        <v>1</v>
      </c>
      <c r="S9069" s="9">
        <v>201</v>
      </c>
      <c r="U9069" s="9" t="s">
        <v>242</v>
      </c>
      <c r="X9069" s="9">
        <f>INDEX(SLA_Policy!$D$2:$D$5,MATCH(F9069,SLA_Policy!$A$2:$A$5,0))</f>
        <v>120</v>
      </c>
      <c r="Y9069" s="9" t="str">
        <f>IF(E9069="Cancelled","Excluded",IF(D9069="",IF((SLA_Policy!$B$8-B9069)*24&gt;X9069,"Open - Breached","Open - On Track"),IF((D9069-B9069)*24&lt;=X9069,"Met","Breached")))</f>
        <v>Met</v>
      </c>
    </row>
    <row r="9070" spans="1:25" x14ac:dyDescent="0.25">
      <c r="A9070" s="9" t="s">
        <v>13419</v>
      </c>
      <c r="B9070" s="23">
        <v>46181.603472222203</v>
      </c>
      <c r="C9070" s="23">
        <v>46181.625</v>
      </c>
      <c r="D9070" s="23">
        <v>46183.412499999999</v>
      </c>
      <c r="E9070" s="9" t="s">
        <v>212</v>
      </c>
      <c r="F9070" s="9" t="s">
        <v>188</v>
      </c>
      <c r="G9070" s="9" t="s">
        <v>236</v>
      </c>
      <c r="H9070" s="9" t="s">
        <v>164</v>
      </c>
      <c r="I9070" s="9" t="s">
        <v>421</v>
      </c>
      <c r="J9070" s="9" t="s">
        <v>2690</v>
      </c>
      <c r="K9070" s="9" t="s">
        <v>246</v>
      </c>
      <c r="L9070" s="9" t="s">
        <v>104</v>
      </c>
      <c r="M9070" s="9" t="s">
        <v>5339</v>
      </c>
      <c r="N9070" s="9" t="s">
        <v>196</v>
      </c>
      <c r="O9070" s="9" t="s">
        <v>180</v>
      </c>
      <c r="P9070" s="9" t="s">
        <v>368</v>
      </c>
      <c r="Q9070" s="9" t="s">
        <v>219</v>
      </c>
      <c r="R9070" s="9">
        <v>0</v>
      </c>
      <c r="S9070" s="9">
        <v>27</v>
      </c>
      <c r="T9070" s="9" t="s">
        <v>343</v>
      </c>
      <c r="U9070" s="9" t="s">
        <v>242</v>
      </c>
      <c r="W9070" s="9">
        <v>5</v>
      </c>
      <c r="X9070" s="9">
        <f>INDEX(SLA_Policy!$D$2:$D$5,MATCH(F9070,SLA_Policy!$A$2:$A$5,0))</f>
        <v>72</v>
      </c>
      <c r="Y9070" s="9" t="str">
        <f>IF(E9070="Cancelled","Excluded",IF(D9070="",IF((SLA_Policy!$B$8-B9070)*24&gt;X9070,"Open - Breached","Open - On Track"),IF((D9070-B9070)*24&lt;=X9070,"Met","Breached")))</f>
        <v>Met</v>
      </c>
    </row>
    <row r="9071" spans="1:25" x14ac:dyDescent="0.25">
      <c r="A9071" s="9" t="s">
        <v>13420</v>
      </c>
      <c r="B9071" s="23">
        <v>46181.612500000003</v>
      </c>
      <c r="C9071" s="23">
        <v>46181.615277777797</v>
      </c>
      <c r="D9071" s="23">
        <v>46182.386111111096</v>
      </c>
      <c r="E9071" s="9" t="s">
        <v>212</v>
      </c>
      <c r="F9071" s="9" t="s">
        <v>189</v>
      </c>
      <c r="G9071" s="9" t="s">
        <v>213</v>
      </c>
      <c r="H9071" s="9" t="s">
        <v>165</v>
      </c>
      <c r="I9071" s="9" t="s">
        <v>469</v>
      </c>
      <c r="J9071" s="9" t="s">
        <v>1448</v>
      </c>
      <c r="K9071" s="9" t="s">
        <v>303</v>
      </c>
      <c r="L9071" s="9" t="s">
        <v>282</v>
      </c>
      <c r="M9071" s="9" t="s">
        <v>1536</v>
      </c>
      <c r="N9071" s="9" t="s">
        <v>199</v>
      </c>
      <c r="O9071" s="9" t="s">
        <v>176</v>
      </c>
      <c r="P9071" s="9" t="s">
        <v>253</v>
      </c>
      <c r="Q9071" s="9" t="s">
        <v>219</v>
      </c>
      <c r="R9071" s="9">
        <v>0</v>
      </c>
      <c r="S9071" s="9">
        <v>39</v>
      </c>
      <c r="U9071" s="9" t="s">
        <v>376</v>
      </c>
      <c r="W9071" s="9">
        <v>5</v>
      </c>
      <c r="X9071" s="9">
        <f>INDEX(SLA_Policy!$D$2:$D$5,MATCH(F9071,SLA_Policy!$A$2:$A$5,0))</f>
        <v>120</v>
      </c>
      <c r="Y9071" s="9" t="str">
        <f>IF(E9071="Cancelled","Excluded",IF(D9071="",IF((SLA_Policy!$B$8-B9071)*24&gt;X9071,"Open - Breached","Open - On Track"),IF((D9071-B9071)*24&lt;=X9071,"Met","Breached")))</f>
        <v>Met</v>
      </c>
    </row>
    <row r="9072" spans="1:25" x14ac:dyDescent="0.25">
      <c r="A9072" s="9" t="s">
        <v>13421</v>
      </c>
      <c r="B9072" s="23">
        <v>46181.617361111101</v>
      </c>
      <c r="C9072" s="23">
        <v>46181.661805555603</v>
      </c>
      <c r="D9072" s="23">
        <v>46181.7006944444</v>
      </c>
      <c r="E9072" s="9" t="s">
        <v>212</v>
      </c>
      <c r="F9072" s="9" t="s">
        <v>189</v>
      </c>
      <c r="G9072" s="9" t="s">
        <v>236</v>
      </c>
      <c r="H9072" s="9" t="s">
        <v>167</v>
      </c>
      <c r="I9072" s="9" t="s">
        <v>255</v>
      </c>
      <c r="J9072" s="9" t="s">
        <v>6998</v>
      </c>
      <c r="K9072" s="9" t="s">
        <v>246</v>
      </c>
      <c r="L9072" s="9" t="s">
        <v>104</v>
      </c>
      <c r="M9072" s="9" t="s">
        <v>2139</v>
      </c>
      <c r="N9072" s="9" t="s">
        <v>196</v>
      </c>
      <c r="O9072" s="9" t="s">
        <v>116</v>
      </c>
      <c r="P9072" s="9" t="s">
        <v>218</v>
      </c>
      <c r="Q9072" s="9" t="s">
        <v>219</v>
      </c>
      <c r="R9072" s="9">
        <v>0</v>
      </c>
      <c r="S9072" s="9">
        <v>21</v>
      </c>
      <c r="U9072" s="9" t="s">
        <v>242</v>
      </c>
      <c r="X9072" s="9">
        <f>INDEX(SLA_Policy!$D$2:$D$5,MATCH(F9072,SLA_Policy!$A$2:$A$5,0))</f>
        <v>120</v>
      </c>
      <c r="Y9072" s="9" t="str">
        <f>IF(E9072="Cancelled","Excluded",IF(D9072="",IF((SLA_Policy!$B$8-B9072)*24&gt;X9072,"Open - Breached","Open - On Track"),IF((D9072-B9072)*24&lt;=X9072,"Met","Breached")))</f>
        <v>Met</v>
      </c>
    </row>
    <row r="9073" spans="1:25" x14ac:dyDescent="0.25">
      <c r="A9073" s="9" t="s">
        <v>13422</v>
      </c>
      <c r="B9073" s="23">
        <v>46181.621527777803</v>
      </c>
      <c r="C9073" s="23">
        <v>46181.661111111098</v>
      </c>
      <c r="D9073" s="23">
        <v>46182.3972222222</v>
      </c>
      <c r="E9073" s="9" t="s">
        <v>212</v>
      </c>
      <c r="F9073" s="9" t="s">
        <v>189</v>
      </c>
      <c r="G9073" s="9" t="s">
        <v>236</v>
      </c>
      <c r="H9073" s="9" t="s">
        <v>167</v>
      </c>
      <c r="I9073" s="9" t="s">
        <v>255</v>
      </c>
      <c r="J9073" s="9" t="s">
        <v>13423</v>
      </c>
      <c r="K9073" s="9" t="s">
        <v>215</v>
      </c>
      <c r="L9073" s="9" t="s">
        <v>104</v>
      </c>
      <c r="M9073" s="9" t="s">
        <v>3406</v>
      </c>
      <c r="N9073" s="9" t="s">
        <v>196</v>
      </c>
      <c r="O9073" s="9" t="s">
        <v>180</v>
      </c>
      <c r="P9073" s="9" t="s">
        <v>278</v>
      </c>
      <c r="Q9073" s="9" t="s">
        <v>273</v>
      </c>
      <c r="R9073" s="9">
        <v>0</v>
      </c>
      <c r="S9073" s="9">
        <v>23</v>
      </c>
      <c r="U9073" s="9" t="s">
        <v>242</v>
      </c>
      <c r="X9073" s="9">
        <f>INDEX(SLA_Policy!$D$2:$D$5,MATCH(F9073,SLA_Policy!$A$2:$A$5,0))</f>
        <v>120</v>
      </c>
      <c r="Y9073" s="9" t="str">
        <f>IF(E9073="Cancelled","Excluded",IF(D9073="",IF((SLA_Policy!$B$8-B9073)*24&gt;X9073,"Open - Breached","Open - On Track"),IF((D9073-B9073)*24&lt;=X9073,"Met","Breached")))</f>
        <v>Met</v>
      </c>
    </row>
    <row r="9074" spans="1:25" x14ac:dyDescent="0.25">
      <c r="A9074" s="9" t="s">
        <v>13424</v>
      </c>
      <c r="B9074" s="23">
        <v>46181.624305555597</v>
      </c>
      <c r="C9074" s="23">
        <v>46182.345833333296</v>
      </c>
      <c r="D9074" s="23">
        <v>46183.316666666702</v>
      </c>
      <c r="E9074" s="9" t="s">
        <v>212</v>
      </c>
      <c r="F9074" s="9" t="s">
        <v>189</v>
      </c>
      <c r="G9074" s="9" t="s">
        <v>236</v>
      </c>
      <c r="H9074" s="9" t="s">
        <v>161</v>
      </c>
      <c r="I9074" s="9" t="s">
        <v>482</v>
      </c>
      <c r="J9074" s="9" t="s">
        <v>749</v>
      </c>
      <c r="K9074" s="9" t="s">
        <v>225</v>
      </c>
      <c r="L9074" s="9" t="s">
        <v>216</v>
      </c>
      <c r="M9074" s="9" t="s">
        <v>6707</v>
      </c>
      <c r="N9074" s="9" t="s">
        <v>196</v>
      </c>
      <c r="O9074" s="9" t="s">
        <v>177</v>
      </c>
      <c r="P9074" s="9" t="s">
        <v>241</v>
      </c>
      <c r="Q9074" s="9" t="s">
        <v>219</v>
      </c>
      <c r="R9074" s="9">
        <v>0</v>
      </c>
      <c r="S9074" s="9">
        <v>29</v>
      </c>
      <c r="U9074" s="9" t="s">
        <v>242</v>
      </c>
      <c r="W9074" s="9">
        <v>4</v>
      </c>
      <c r="X9074" s="9">
        <f>INDEX(SLA_Policy!$D$2:$D$5,MATCH(F9074,SLA_Policy!$A$2:$A$5,0))</f>
        <v>120</v>
      </c>
      <c r="Y9074" s="9" t="str">
        <f>IF(E9074="Cancelled","Excluded",IF(D9074="",IF((SLA_Policy!$B$8-B9074)*24&gt;X9074,"Open - Breached","Open - On Track"),IF((D9074-B9074)*24&lt;=X9074,"Met","Breached")))</f>
        <v>Met</v>
      </c>
    </row>
    <row r="9075" spans="1:25" x14ac:dyDescent="0.25">
      <c r="A9075" s="9" t="s">
        <v>13425</v>
      </c>
      <c r="B9075" s="23">
        <v>46181.631249999999</v>
      </c>
      <c r="C9075" s="23">
        <v>46181.747222222199</v>
      </c>
      <c r="D9075" s="23">
        <v>46182.3256944444</v>
      </c>
      <c r="E9075" s="9" t="s">
        <v>212</v>
      </c>
      <c r="F9075" s="9" t="s">
        <v>189</v>
      </c>
      <c r="G9075" s="9" t="s">
        <v>213</v>
      </c>
      <c r="H9075" s="9" t="s">
        <v>167</v>
      </c>
      <c r="I9075" s="9" t="s">
        <v>362</v>
      </c>
      <c r="J9075" s="9" t="s">
        <v>4360</v>
      </c>
      <c r="K9075" s="9" t="s">
        <v>246</v>
      </c>
      <c r="L9075" s="9" t="s">
        <v>104</v>
      </c>
      <c r="M9075" s="9" t="s">
        <v>1891</v>
      </c>
      <c r="N9075" s="9" t="s">
        <v>196</v>
      </c>
      <c r="O9075" s="9" t="s">
        <v>116</v>
      </c>
      <c r="P9075" s="9" t="s">
        <v>218</v>
      </c>
      <c r="Q9075" s="9" t="s">
        <v>219</v>
      </c>
      <c r="R9075" s="9">
        <v>0</v>
      </c>
      <c r="S9075" s="9">
        <v>44</v>
      </c>
      <c r="T9075" s="9" t="s">
        <v>220</v>
      </c>
      <c r="U9075" s="9" t="s">
        <v>248</v>
      </c>
      <c r="W9075" s="9">
        <v>3</v>
      </c>
      <c r="X9075" s="9">
        <f>INDEX(SLA_Policy!$D$2:$D$5,MATCH(F9075,SLA_Policy!$A$2:$A$5,0))</f>
        <v>120</v>
      </c>
      <c r="Y9075" s="9" t="str">
        <f>IF(E9075="Cancelled","Excluded",IF(D9075="",IF((SLA_Policy!$B$8-B9075)*24&gt;X9075,"Open - Breached","Open - On Track"),IF((D9075-B9075)*24&lt;=X9075,"Met","Breached")))</f>
        <v>Met</v>
      </c>
    </row>
    <row r="9076" spans="1:25" x14ac:dyDescent="0.25">
      <c r="A9076" s="9" t="s">
        <v>13426</v>
      </c>
      <c r="B9076" s="23">
        <v>46181.650694444397</v>
      </c>
      <c r="C9076" s="23">
        <v>46181.691666666702</v>
      </c>
      <c r="D9076" s="23">
        <v>46182.679861111101</v>
      </c>
      <c r="E9076" s="9" t="s">
        <v>212</v>
      </c>
      <c r="F9076" s="9" t="s">
        <v>188</v>
      </c>
      <c r="G9076" s="9" t="s">
        <v>213</v>
      </c>
      <c r="H9076" s="9" t="s">
        <v>162</v>
      </c>
      <c r="I9076" s="9" t="s">
        <v>244</v>
      </c>
      <c r="J9076" s="9" t="s">
        <v>370</v>
      </c>
      <c r="K9076" s="9" t="s">
        <v>246</v>
      </c>
      <c r="L9076" s="9" t="s">
        <v>311</v>
      </c>
      <c r="M9076" s="9" t="s">
        <v>1281</v>
      </c>
      <c r="N9076" s="9" t="s">
        <v>196</v>
      </c>
      <c r="O9076" s="9" t="s">
        <v>116</v>
      </c>
      <c r="P9076" s="9" t="s">
        <v>218</v>
      </c>
      <c r="Q9076" s="9" t="s">
        <v>219</v>
      </c>
      <c r="R9076" s="9">
        <v>0</v>
      </c>
      <c r="S9076" s="9">
        <v>31</v>
      </c>
      <c r="U9076" s="9" t="s">
        <v>266</v>
      </c>
      <c r="W9076" s="9">
        <v>3</v>
      </c>
      <c r="X9076" s="9">
        <f>INDEX(SLA_Policy!$D$2:$D$5,MATCH(F9076,SLA_Policy!$A$2:$A$5,0))</f>
        <v>72</v>
      </c>
      <c r="Y9076" s="9" t="str">
        <f>IF(E9076="Cancelled","Excluded",IF(D9076="",IF((SLA_Policy!$B$8-B9076)*24&gt;X9076,"Open - Breached","Open - On Track"),IF((D9076-B9076)*24&lt;=X9076,"Met","Breached")))</f>
        <v>Met</v>
      </c>
    </row>
    <row r="9077" spans="1:25" x14ac:dyDescent="0.25">
      <c r="A9077" s="9" t="s">
        <v>13427</v>
      </c>
      <c r="B9077" s="23">
        <v>46181.658333333296</v>
      </c>
      <c r="C9077" s="23">
        <v>46181.686111111099</v>
      </c>
      <c r="D9077" s="23">
        <v>46181.760416666701</v>
      </c>
      <c r="E9077" s="9" t="s">
        <v>212</v>
      </c>
      <c r="F9077" s="9" t="s">
        <v>188</v>
      </c>
      <c r="G9077" s="9" t="s">
        <v>213</v>
      </c>
      <c r="H9077" s="9" t="s">
        <v>166</v>
      </c>
      <c r="I9077" s="9" t="s">
        <v>286</v>
      </c>
      <c r="J9077" s="9" t="s">
        <v>13428</v>
      </c>
      <c r="K9077" s="9" t="s">
        <v>246</v>
      </c>
      <c r="L9077" s="9" t="s">
        <v>311</v>
      </c>
      <c r="M9077" s="9" t="s">
        <v>2613</v>
      </c>
      <c r="N9077" s="9" t="s">
        <v>196</v>
      </c>
      <c r="O9077" s="9" t="s">
        <v>181</v>
      </c>
      <c r="P9077" s="9" t="s">
        <v>668</v>
      </c>
      <c r="Q9077" s="9" t="s">
        <v>219</v>
      </c>
      <c r="R9077" s="9">
        <v>0</v>
      </c>
      <c r="S9077" s="9">
        <v>18</v>
      </c>
      <c r="U9077" s="9" t="s">
        <v>376</v>
      </c>
      <c r="X9077" s="9">
        <f>INDEX(SLA_Policy!$D$2:$D$5,MATCH(F9077,SLA_Policy!$A$2:$A$5,0))</f>
        <v>72</v>
      </c>
      <c r="Y9077" s="9" t="str">
        <f>IF(E9077="Cancelled","Excluded",IF(D9077="",IF((SLA_Policy!$B$8-B9077)*24&gt;X9077,"Open - Breached","Open - On Track"),IF((D9077-B9077)*24&lt;=X9077,"Met","Breached")))</f>
        <v>Met</v>
      </c>
    </row>
    <row r="9078" spans="1:25" x14ac:dyDescent="0.25">
      <c r="A9078" s="9" t="s">
        <v>13429</v>
      </c>
      <c r="B9078" s="23">
        <v>46181.684027777803</v>
      </c>
      <c r="C9078" s="23">
        <v>46181.692361111098</v>
      </c>
      <c r="D9078" s="23">
        <v>46182.561111111099</v>
      </c>
      <c r="E9078" s="9" t="s">
        <v>212</v>
      </c>
      <c r="F9078" s="9" t="s">
        <v>189</v>
      </c>
      <c r="G9078" s="9" t="s">
        <v>236</v>
      </c>
      <c r="H9078" s="9" t="s">
        <v>162</v>
      </c>
      <c r="I9078" s="9" t="s">
        <v>280</v>
      </c>
      <c r="J9078" s="9" t="s">
        <v>5305</v>
      </c>
      <c r="K9078" s="9" t="s">
        <v>239</v>
      </c>
      <c r="L9078" s="9" t="s">
        <v>104</v>
      </c>
      <c r="M9078" s="9" t="s">
        <v>13430</v>
      </c>
      <c r="N9078" s="9" t="s">
        <v>200</v>
      </c>
      <c r="O9078" s="9" t="s">
        <v>179</v>
      </c>
      <c r="P9078" s="9" t="s">
        <v>284</v>
      </c>
      <c r="Q9078" s="9" t="s">
        <v>219</v>
      </c>
      <c r="R9078" s="9">
        <v>0</v>
      </c>
      <c r="S9078" s="9">
        <v>57</v>
      </c>
      <c r="U9078" s="9" t="s">
        <v>242</v>
      </c>
      <c r="X9078" s="9">
        <f>INDEX(SLA_Policy!$D$2:$D$5,MATCH(F9078,SLA_Policy!$A$2:$A$5,0))</f>
        <v>120</v>
      </c>
      <c r="Y9078" s="9" t="str">
        <f>IF(E9078="Cancelled","Excluded",IF(D9078="",IF((SLA_Policy!$B$8-B9078)*24&gt;X9078,"Open - Breached","Open - On Track"),IF((D9078-B9078)*24&lt;=X9078,"Met","Breached")))</f>
        <v>Met</v>
      </c>
    </row>
    <row r="9079" spans="1:25" x14ac:dyDescent="0.25">
      <c r="A9079" s="9" t="s">
        <v>13431</v>
      </c>
      <c r="B9079" s="23">
        <v>46181.686805555597</v>
      </c>
      <c r="C9079" s="23">
        <v>46182.371527777803</v>
      </c>
      <c r="D9079" s="23">
        <v>46182.402083333298</v>
      </c>
      <c r="E9079" s="9" t="s">
        <v>212</v>
      </c>
      <c r="F9079" s="9" t="s">
        <v>189</v>
      </c>
      <c r="G9079" s="9" t="s">
        <v>213</v>
      </c>
      <c r="H9079" s="9" t="s">
        <v>88</v>
      </c>
      <c r="I9079" s="9" t="s">
        <v>486</v>
      </c>
      <c r="J9079" s="9" t="s">
        <v>487</v>
      </c>
      <c r="K9079" s="9" t="s">
        <v>239</v>
      </c>
      <c r="L9079" s="9" t="s">
        <v>226</v>
      </c>
      <c r="M9079" s="9" t="s">
        <v>1641</v>
      </c>
      <c r="N9079" s="9" t="s">
        <v>197</v>
      </c>
      <c r="O9079" s="9" t="s">
        <v>178</v>
      </c>
      <c r="P9079" s="9" t="s">
        <v>414</v>
      </c>
      <c r="Q9079" s="9" t="s">
        <v>219</v>
      </c>
      <c r="R9079" s="9">
        <v>0</v>
      </c>
      <c r="S9079" s="9">
        <v>33</v>
      </c>
      <c r="U9079" s="9" t="s">
        <v>661</v>
      </c>
      <c r="X9079" s="9">
        <f>INDEX(SLA_Policy!$D$2:$D$5,MATCH(F9079,SLA_Policy!$A$2:$A$5,0))</f>
        <v>120</v>
      </c>
      <c r="Y9079" s="9" t="str">
        <f>IF(E9079="Cancelled","Excluded",IF(D9079="",IF((SLA_Policy!$B$8-B9079)*24&gt;X9079,"Open - Breached","Open - On Track"),IF((D9079-B9079)*24&lt;=X9079,"Met","Breached")))</f>
        <v>Met</v>
      </c>
    </row>
    <row r="9080" spans="1:25" x14ac:dyDescent="0.25">
      <c r="A9080" s="9" t="s">
        <v>13432</v>
      </c>
      <c r="B9080" s="23">
        <v>46181.690277777801</v>
      </c>
      <c r="C9080" s="23">
        <v>46181.693749999999</v>
      </c>
      <c r="D9080" s="23">
        <v>46182.359722222202</v>
      </c>
      <c r="E9080" s="9" t="s">
        <v>212</v>
      </c>
      <c r="F9080" s="9" t="s">
        <v>188</v>
      </c>
      <c r="G9080" s="9" t="s">
        <v>213</v>
      </c>
      <c r="H9080" s="9" t="s">
        <v>161</v>
      </c>
      <c r="I9080" s="9" t="s">
        <v>297</v>
      </c>
      <c r="J9080" s="9" t="s">
        <v>1248</v>
      </c>
      <c r="K9080" s="9" t="s">
        <v>303</v>
      </c>
      <c r="L9080" s="9" t="s">
        <v>216</v>
      </c>
      <c r="M9080" s="9" t="s">
        <v>2388</v>
      </c>
      <c r="N9080" s="9" t="s">
        <v>200</v>
      </c>
      <c r="O9080" s="9" t="s">
        <v>116</v>
      </c>
      <c r="P9080" s="9" t="s">
        <v>234</v>
      </c>
      <c r="Q9080" s="9" t="s">
        <v>219</v>
      </c>
      <c r="R9080" s="9">
        <v>0</v>
      </c>
      <c r="S9080" s="9">
        <v>10</v>
      </c>
      <c r="U9080" s="9" t="s">
        <v>221</v>
      </c>
      <c r="X9080" s="9">
        <f>INDEX(SLA_Policy!$D$2:$D$5,MATCH(F9080,SLA_Policy!$A$2:$A$5,0))</f>
        <v>72</v>
      </c>
      <c r="Y9080" s="9" t="str">
        <f>IF(E9080="Cancelled","Excluded",IF(D9080="",IF((SLA_Policy!$B$8-B9080)*24&gt;X9080,"Open - Breached","Open - On Track"),IF((D9080-B9080)*24&lt;=X9080,"Met","Breached")))</f>
        <v>Met</v>
      </c>
    </row>
    <row r="9081" spans="1:25" x14ac:dyDescent="0.25">
      <c r="A9081" s="9" t="s">
        <v>13433</v>
      </c>
      <c r="B9081" s="23">
        <v>46181.776388888902</v>
      </c>
      <c r="C9081" s="23">
        <v>46181.782638888901</v>
      </c>
      <c r="D9081" s="23">
        <v>46182.354861111096</v>
      </c>
      <c r="E9081" s="9" t="s">
        <v>212</v>
      </c>
      <c r="F9081" s="9" t="s">
        <v>189</v>
      </c>
      <c r="G9081" s="9" t="s">
        <v>236</v>
      </c>
      <c r="H9081" s="9" t="s">
        <v>167</v>
      </c>
      <c r="I9081" s="9" t="s">
        <v>255</v>
      </c>
      <c r="J9081" s="9" t="s">
        <v>4635</v>
      </c>
      <c r="K9081" s="9" t="s">
        <v>246</v>
      </c>
      <c r="L9081" s="9" t="s">
        <v>104</v>
      </c>
      <c r="M9081" s="9" t="s">
        <v>583</v>
      </c>
      <c r="N9081" s="9" t="s">
        <v>196</v>
      </c>
      <c r="O9081" s="9" t="s">
        <v>116</v>
      </c>
      <c r="P9081" s="9" t="s">
        <v>551</v>
      </c>
      <c r="Q9081" s="9" t="s">
        <v>219</v>
      </c>
      <c r="R9081" s="9">
        <v>0</v>
      </c>
      <c r="S9081" s="9">
        <v>14</v>
      </c>
      <c r="U9081" s="9" t="s">
        <v>242</v>
      </c>
      <c r="X9081" s="9">
        <f>INDEX(SLA_Policy!$D$2:$D$5,MATCH(F9081,SLA_Policy!$A$2:$A$5,0))</f>
        <v>120</v>
      </c>
      <c r="Y9081" s="9" t="str">
        <f>IF(E9081="Cancelled","Excluded",IF(D9081="",IF((SLA_Policy!$B$8-B9081)*24&gt;X9081,"Open - Breached","Open - On Track"),IF((D9081-B9081)*24&lt;=X9081,"Met","Breached")))</f>
        <v>Met</v>
      </c>
    </row>
    <row r="9082" spans="1:25" x14ac:dyDescent="0.25">
      <c r="A9082" s="9" t="s">
        <v>13434</v>
      </c>
      <c r="B9082" s="23">
        <v>46181.78125</v>
      </c>
      <c r="C9082" s="23">
        <v>46181.785416666702</v>
      </c>
      <c r="D9082" s="23">
        <v>46182.388888888898</v>
      </c>
      <c r="E9082" s="9" t="s">
        <v>212</v>
      </c>
      <c r="F9082" s="9" t="s">
        <v>188</v>
      </c>
      <c r="G9082" s="9" t="s">
        <v>213</v>
      </c>
      <c r="H9082" s="9" t="s">
        <v>161</v>
      </c>
      <c r="I9082" s="9" t="s">
        <v>454</v>
      </c>
      <c r="J9082" s="9" t="s">
        <v>2015</v>
      </c>
      <c r="K9082" s="9" t="s">
        <v>215</v>
      </c>
      <c r="L9082" s="9" t="s">
        <v>216</v>
      </c>
      <c r="M9082" s="9" t="s">
        <v>2728</v>
      </c>
      <c r="N9082" s="9" t="s">
        <v>199</v>
      </c>
      <c r="O9082" s="9" t="s">
        <v>116</v>
      </c>
      <c r="P9082" s="9" t="s">
        <v>234</v>
      </c>
      <c r="Q9082" s="9" t="s">
        <v>219</v>
      </c>
      <c r="R9082" s="9">
        <v>0</v>
      </c>
      <c r="S9082" s="9">
        <v>7</v>
      </c>
      <c r="U9082" s="9" t="s">
        <v>221</v>
      </c>
      <c r="X9082" s="9">
        <f>INDEX(SLA_Policy!$D$2:$D$5,MATCH(F9082,SLA_Policy!$A$2:$A$5,0))</f>
        <v>72</v>
      </c>
      <c r="Y9082" s="9" t="str">
        <f>IF(E9082="Cancelled","Excluded",IF(D9082="",IF((SLA_Policy!$B$8-B9082)*24&gt;X9082,"Open - Breached","Open - On Track"),IF((D9082-B9082)*24&lt;=X9082,"Met","Breached")))</f>
        <v>Met</v>
      </c>
    </row>
    <row r="9083" spans="1:25" x14ac:dyDescent="0.25">
      <c r="A9083" s="9" t="s">
        <v>13435</v>
      </c>
      <c r="B9083" s="23">
        <v>46182.258333333302</v>
      </c>
      <c r="C9083" s="23">
        <v>46182.259722222203</v>
      </c>
      <c r="D9083" s="23">
        <v>46182.436805555597</v>
      </c>
      <c r="E9083" s="9" t="s">
        <v>212</v>
      </c>
      <c r="F9083" s="9" t="s">
        <v>187</v>
      </c>
      <c r="G9083" s="9" t="s">
        <v>213</v>
      </c>
      <c r="H9083" s="9" t="s">
        <v>163</v>
      </c>
      <c r="I9083" s="9" t="s">
        <v>223</v>
      </c>
      <c r="J9083" s="9" t="s">
        <v>13436</v>
      </c>
      <c r="K9083" s="9" t="s">
        <v>246</v>
      </c>
      <c r="L9083" s="9" t="s">
        <v>104</v>
      </c>
      <c r="M9083" s="9" t="s">
        <v>1068</v>
      </c>
      <c r="N9083" s="9" t="s">
        <v>198</v>
      </c>
      <c r="O9083" s="9" t="s">
        <v>180</v>
      </c>
      <c r="P9083" s="9" t="s">
        <v>368</v>
      </c>
      <c r="Q9083" s="9" t="s">
        <v>273</v>
      </c>
      <c r="R9083" s="9">
        <v>0</v>
      </c>
      <c r="S9083" s="9">
        <v>70</v>
      </c>
      <c r="T9083" s="9" t="s">
        <v>136</v>
      </c>
      <c r="U9083" s="9" t="s">
        <v>230</v>
      </c>
      <c r="W9083" s="9">
        <v>4</v>
      </c>
      <c r="X9083" s="9">
        <f>INDEX(SLA_Policy!$D$2:$D$5,MATCH(F9083,SLA_Policy!$A$2:$A$5,0))</f>
        <v>8</v>
      </c>
      <c r="Y9083" s="9" t="str">
        <f>IF(E9083="Cancelled","Excluded",IF(D9083="",IF((SLA_Policy!$B$8-B9083)*24&gt;X9083,"Open - Breached","Open - On Track"),IF((D9083-B9083)*24&lt;=X9083,"Met","Breached")))</f>
        <v>Met</v>
      </c>
    </row>
    <row r="9084" spans="1:25" x14ac:dyDescent="0.25">
      <c r="A9084" s="9" t="s">
        <v>13437</v>
      </c>
      <c r="B9084" s="23">
        <v>46182.3</v>
      </c>
      <c r="C9084" s="23">
        <v>46182.328472222202</v>
      </c>
      <c r="D9084" s="23">
        <v>46182.458333333299</v>
      </c>
      <c r="E9084" s="9" t="s">
        <v>212</v>
      </c>
      <c r="F9084" s="9" t="s">
        <v>188</v>
      </c>
      <c r="G9084" s="9" t="s">
        <v>213</v>
      </c>
      <c r="H9084" s="9" t="s">
        <v>164</v>
      </c>
      <c r="I9084" s="9" t="s">
        <v>339</v>
      </c>
      <c r="J9084" s="9" t="s">
        <v>4518</v>
      </c>
      <c r="K9084" s="9" t="s">
        <v>246</v>
      </c>
      <c r="L9084" s="9" t="s">
        <v>270</v>
      </c>
      <c r="M9084" s="9" t="s">
        <v>528</v>
      </c>
      <c r="N9084" s="9" t="s">
        <v>196</v>
      </c>
      <c r="O9084" s="9" t="s">
        <v>116</v>
      </c>
      <c r="P9084" s="9" t="s">
        <v>574</v>
      </c>
      <c r="Q9084" s="9" t="s">
        <v>219</v>
      </c>
      <c r="R9084" s="9">
        <v>0</v>
      </c>
      <c r="S9084" s="9">
        <v>10</v>
      </c>
      <c r="T9084" s="9" t="s">
        <v>343</v>
      </c>
      <c r="U9084" s="9" t="s">
        <v>248</v>
      </c>
      <c r="X9084" s="9">
        <f>INDEX(SLA_Policy!$D$2:$D$5,MATCH(F9084,SLA_Policy!$A$2:$A$5,0))</f>
        <v>72</v>
      </c>
      <c r="Y9084" s="9" t="str">
        <f>IF(E9084="Cancelled","Excluded",IF(D9084="",IF((SLA_Policy!$B$8-B9084)*24&gt;X9084,"Open - Breached","Open - On Track"),IF((D9084-B9084)*24&lt;=X9084,"Met","Breached")))</f>
        <v>Met</v>
      </c>
    </row>
    <row r="9085" spans="1:25" x14ac:dyDescent="0.25">
      <c r="A9085" s="9" t="s">
        <v>13438</v>
      </c>
      <c r="B9085" s="23">
        <v>46182.301388888904</v>
      </c>
      <c r="C9085" s="23">
        <v>46182.329861111102</v>
      </c>
      <c r="D9085" s="23">
        <v>46188.371527777803</v>
      </c>
      <c r="E9085" s="9" t="s">
        <v>212</v>
      </c>
      <c r="F9085" s="9" t="s">
        <v>188</v>
      </c>
      <c r="G9085" s="9" t="s">
        <v>213</v>
      </c>
      <c r="H9085" s="9" t="s">
        <v>167</v>
      </c>
      <c r="I9085" s="9" t="s">
        <v>536</v>
      </c>
      <c r="J9085" s="9" t="s">
        <v>2904</v>
      </c>
      <c r="K9085" s="9" t="s">
        <v>225</v>
      </c>
      <c r="L9085" s="9" t="s">
        <v>395</v>
      </c>
      <c r="M9085" s="9" t="s">
        <v>700</v>
      </c>
      <c r="N9085" s="9" t="s">
        <v>196</v>
      </c>
      <c r="O9085" s="9" t="s">
        <v>180</v>
      </c>
      <c r="P9085" s="9" t="s">
        <v>318</v>
      </c>
      <c r="Q9085" s="9" t="s">
        <v>219</v>
      </c>
      <c r="R9085" s="9">
        <v>0</v>
      </c>
      <c r="S9085" s="9">
        <v>99</v>
      </c>
      <c r="T9085" s="9" t="s">
        <v>136</v>
      </c>
      <c r="U9085" s="9" t="s">
        <v>140</v>
      </c>
      <c r="V9085" s="9" t="s">
        <v>13439</v>
      </c>
      <c r="W9085" s="9">
        <v>3</v>
      </c>
      <c r="X9085" s="9">
        <f>INDEX(SLA_Policy!$D$2:$D$5,MATCH(F9085,SLA_Policy!$A$2:$A$5,0))</f>
        <v>72</v>
      </c>
      <c r="Y9085" s="9" t="str">
        <f>IF(E9085="Cancelled","Excluded",IF(D9085="",IF((SLA_Policy!$B$8-B9085)*24&gt;X9085,"Open - Breached","Open - On Track"),IF((D9085-B9085)*24&lt;=X9085,"Met","Breached")))</f>
        <v>Breached</v>
      </c>
    </row>
    <row r="9086" spans="1:25" x14ac:dyDescent="0.25">
      <c r="A9086" s="9" t="s">
        <v>13440</v>
      </c>
      <c r="B9086" s="23">
        <v>46182.310416666704</v>
      </c>
      <c r="C9086" s="23">
        <v>46182.363194444399</v>
      </c>
      <c r="D9086" s="23">
        <v>46184.345833333296</v>
      </c>
      <c r="E9086" s="9" t="s">
        <v>212</v>
      </c>
      <c r="F9086" s="9" t="s">
        <v>189</v>
      </c>
      <c r="G9086" s="9" t="s">
        <v>236</v>
      </c>
      <c r="H9086" s="9" t="s">
        <v>167</v>
      </c>
      <c r="I9086" s="9" t="s">
        <v>255</v>
      </c>
      <c r="J9086" s="9" t="s">
        <v>13441</v>
      </c>
      <c r="K9086" s="9" t="s">
        <v>239</v>
      </c>
      <c r="L9086" s="9" t="s">
        <v>307</v>
      </c>
      <c r="M9086" s="9" t="s">
        <v>2497</v>
      </c>
      <c r="N9086" s="9" t="s">
        <v>196</v>
      </c>
      <c r="O9086" s="9" t="s">
        <v>116</v>
      </c>
      <c r="P9086" s="9" t="s">
        <v>218</v>
      </c>
      <c r="Q9086" s="9" t="s">
        <v>219</v>
      </c>
      <c r="R9086" s="9">
        <v>1</v>
      </c>
      <c r="S9086" s="9">
        <v>62</v>
      </c>
      <c r="U9086" s="9" t="s">
        <v>242</v>
      </c>
      <c r="X9086" s="9">
        <f>INDEX(SLA_Policy!$D$2:$D$5,MATCH(F9086,SLA_Policy!$A$2:$A$5,0))</f>
        <v>120</v>
      </c>
      <c r="Y9086" s="9" t="str">
        <f>IF(E9086="Cancelled","Excluded",IF(D9086="",IF((SLA_Policy!$B$8-B9086)*24&gt;X9086,"Open - Breached","Open - On Track"),IF((D9086-B9086)*24&lt;=X9086,"Met","Breached")))</f>
        <v>Met</v>
      </c>
    </row>
    <row r="9087" spans="1:25" x14ac:dyDescent="0.25">
      <c r="A9087" s="9" t="s">
        <v>13442</v>
      </c>
      <c r="B9087" s="23">
        <v>46182.316666666702</v>
      </c>
      <c r="C9087" s="23">
        <v>46182.317361111098</v>
      </c>
      <c r="D9087" s="23">
        <v>46182.511805555601</v>
      </c>
      <c r="E9087" s="9" t="s">
        <v>212</v>
      </c>
      <c r="F9087" s="9" t="s">
        <v>188</v>
      </c>
      <c r="G9087" s="9" t="s">
        <v>213</v>
      </c>
      <c r="H9087" s="9" t="s">
        <v>163</v>
      </c>
      <c r="I9087" s="9" t="s">
        <v>223</v>
      </c>
      <c r="J9087" s="9" t="s">
        <v>324</v>
      </c>
      <c r="K9087" s="9" t="s">
        <v>246</v>
      </c>
      <c r="L9087" s="9" t="s">
        <v>282</v>
      </c>
      <c r="M9087" s="9" t="s">
        <v>3229</v>
      </c>
      <c r="N9087" s="9" t="s">
        <v>200</v>
      </c>
      <c r="O9087" s="9" t="s">
        <v>176</v>
      </c>
      <c r="P9087" s="9" t="s">
        <v>419</v>
      </c>
      <c r="Q9087" s="9" t="s">
        <v>219</v>
      </c>
      <c r="R9087" s="9">
        <v>0</v>
      </c>
      <c r="S9087" s="9">
        <v>105</v>
      </c>
      <c r="T9087" s="9" t="s">
        <v>229</v>
      </c>
      <c r="U9087" s="9" t="s">
        <v>266</v>
      </c>
      <c r="X9087" s="9">
        <f>INDEX(SLA_Policy!$D$2:$D$5,MATCH(F9087,SLA_Policy!$A$2:$A$5,0))</f>
        <v>72</v>
      </c>
      <c r="Y9087" s="9" t="str">
        <f>IF(E9087="Cancelled","Excluded",IF(D9087="",IF((SLA_Policy!$B$8-B9087)*24&gt;X9087,"Open - Breached","Open - On Track"),IF((D9087-B9087)*24&lt;=X9087,"Met","Breached")))</f>
        <v>Met</v>
      </c>
    </row>
    <row r="9088" spans="1:25" x14ac:dyDescent="0.25">
      <c r="A9088" s="9" t="s">
        <v>13443</v>
      </c>
      <c r="B9088" s="23">
        <v>46182.324305555601</v>
      </c>
      <c r="C9088" s="23">
        <v>46182.354166666701</v>
      </c>
      <c r="D9088" s="23">
        <v>46184.390972222202</v>
      </c>
      <c r="E9088" s="9" t="s">
        <v>212</v>
      </c>
      <c r="F9088" s="9" t="s">
        <v>188</v>
      </c>
      <c r="G9088" s="9" t="s">
        <v>236</v>
      </c>
      <c r="H9088" s="9" t="s">
        <v>164</v>
      </c>
      <c r="I9088" s="9" t="s">
        <v>421</v>
      </c>
      <c r="J9088" s="9" t="s">
        <v>2431</v>
      </c>
      <c r="K9088" s="9" t="s">
        <v>225</v>
      </c>
      <c r="L9088" s="9" t="s">
        <v>311</v>
      </c>
      <c r="M9088" s="9" t="s">
        <v>2885</v>
      </c>
      <c r="N9088" s="9" t="s">
        <v>196</v>
      </c>
      <c r="O9088" s="9" t="s">
        <v>180</v>
      </c>
      <c r="P9088" s="9" t="s">
        <v>278</v>
      </c>
      <c r="Q9088" s="9" t="s">
        <v>219</v>
      </c>
      <c r="R9088" s="9">
        <v>0</v>
      </c>
      <c r="S9088" s="9">
        <v>48</v>
      </c>
      <c r="T9088" s="9" t="s">
        <v>343</v>
      </c>
      <c r="U9088" s="9" t="s">
        <v>242</v>
      </c>
      <c r="X9088" s="9">
        <f>INDEX(SLA_Policy!$D$2:$D$5,MATCH(F9088,SLA_Policy!$A$2:$A$5,0))</f>
        <v>72</v>
      </c>
      <c r="Y9088" s="9" t="str">
        <f>IF(E9088="Cancelled","Excluded",IF(D9088="",IF((SLA_Policy!$B$8-B9088)*24&gt;X9088,"Open - Breached","Open - On Track"),IF((D9088-B9088)*24&lt;=X9088,"Met","Breached")))</f>
        <v>Met</v>
      </c>
    </row>
    <row r="9089" spans="1:25" x14ac:dyDescent="0.25">
      <c r="A9089" s="9" t="s">
        <v>13444</v>
      </c>
      <c r="B9089" s="23">
        <v>46182.327777777798</v>
      </c>
      <c r="C9089" s="23">
        <v>46182.3305555556</v>
      </c>
      <c r="D9089" s="23">
        <v>46184.369444444397</v>
      </c>
      <c r="E9089" s="9" t="s">
        <v>212</v>
      </c>
      <c r="F9089" s="9" t="s">
        <v>188</v>
      </c>
      <c r="G9089" s="9" t="s">
        <v>213</v>
      </c>
      <c r="H9089" s="9" t="s">
        <v>167</v>
      </c>
      <c r="I9089" s="9" t="s">
        <v>536</v>
      </c>
      <c r="J9089" s="9" t="s">
        <v>1494</v>
      </c>
      <c r="K9089" s="9" t="s">
        <v>215</v>
      </c>
      <c r="L9089" s="9" t="s">
        <v>104</v>
      </c>
      <c r="M9089" s="9" t="s">
        <v>1269</v>
      </c>
      <c r="N9089" s="9" t="s">
        <v>198</v>
      </c>
      <c r="O9089" s="9" t="s">
        <v>180</v>
      </c>
      <c r="P9089" s="9" t="s">
        <v>368</v>
      </c>
      <c r="Q9089" s="9" t="s">
        <v>219</v>
      </c>
      <c r="R9089" s="9">
        <v>0</v>
      </c>
      <c r="S9089" s="9">
        <v>102</v>
      </c>
      <c r="T9089" s="9" t="s">
        <v>322</v>
      </c>
      <c r="U9089" s="9" t="s">
        <v>140</v>
      </c>
      <c r="V9089" s="9" t="s">
        <v>13439</v>
      </c>
      <c r="X9089" s="9">
        <f>INDEX(SLA_Policy!$D$2:$D$5,MATCH(F9089,SLA_Policy!$A$2:$A$5,0))</f>
        <v>72</v>
      </c>
      <c r="Y9089" s="9" t="str">
        <f>IF(E9089="Cancelled","Excluded",IF(D9089="",IF((SLA_Policy!$B$8-B9089)*24&gt;X9089,"Open - Breached","Open - On Track"),IF((D9089-B9089)*24&lt;=X9089,"Met","Breached")))</f>
        <v>Met</v>
      </c>
    </row>
    <row r="9090" spans="1:25" x14ac:dyDescent="0.25">
      <c r="A9090" s="9" t="s">
        <v>13445</v>
      </c>
      <c r="B9090" s="23">
        <v>46182.3347222222</v>
      </c>
      <c r="C9090" s="23">
        <v>46182.383333333302</v>
      </c>
      <c r="D9090" s="23">
        <v>46184.366666666698</v>
      </c>
      <c r="E9090" s="9" t="s">
        <v>212</v>
      </c>
      <c r="F9090" s="9" t="s">
        <v>189</v>
      </c>
      <c r="G9090" s="9" t="s">
        <v>213</v>
      </c>
      <c r="H9090" s="9" t="s">
        <v>167</v>
      </c>
      <c r="I9090" s="9" t="s">
        <v>536</v>
      </c>
      <c r="J9090" s="9" t="s">
        <v>5146</v>
      </c>
      <c r="K9090" s="9" t="s">
        <v>303</v>
      </c>
      <c r="L9090" s="9" t="s">
        <v>104</v>
      </c>
      <c r="M9090" s="9" t="s">
        <v>2317</v>
      </c>
      <c r="N9090" s="9" t="s">
        <v>196</v>
      </c>
      <c r="O9090" s="9" t="s">
        <v>180</v>
      </c>
      <c r="P9090" s="9" t="s">
        <v>278</v>
      </c>
      <c r="Q9090" s="9" t="s">
        <v>219</v>
      </c>
      <c r="R9090" s="9">
        <v>0</v>
      </c>
      <c r="S9090" s="9">
        <v>98</v>
      </c>
      <c r="T9090" s="9" t="s">
        <v>229</v>
      </c>
      <c r="U9090" s="9" t="s">
        <v>140</v>
      </c>
      <c r="V9090" s="9" t="s">
        <v>13439</v>
      </c>
      <c r="X9090" s="9">
        <f>INDEX(SLA_Policy!$D$2:$D$5,MATCH(F9090,SLA_Policy!$A$2:$A$5,0))</f>
        <v>120</v>
      </c>
      <c r="Y9090" s="9" t="str">
        <f>IF(E9090="Cancelled","Excluded",IF(D9090="",IF((SLA_Policy!$B$8-B9090)*24&gt;X9090,"Open - Breached","Open - On Track"),IF((D9090-B9090)*24&lt;=X9090,"Met","Breached")))</f>
        <v>Met</v>
      </c>
    </row>
    <row r="9091" spans="1:25" x14ac:dyDescent="0.25">
      <c r="A9091" s="9" t="s">
        <v>13446</v>
      </c>
      <c r="B9091" s="23">
        <v>46182.335416666698</v>
      </c>
      <c r="C9091" s="23">
        <v>46182.347222222197</v>
      </c>
      <c r="D9091" s="23">
        <v>46182.469444444498</v>
      </c>
      <c r="E9091" s="9" t="s">
        <v>212</v>
      </c>
      <c r="F9091" s="9" t="s">
        <v>189</v>
      </c>
      <c r="G9091" s="9" t="s">
        <v>213</v>
      </c>
      <c r="H9091" s="9" t="s">
        <v>162</v>
      </c>
      <c r="I9091" s="9" t="s">
        <v>393</v>
      </c>
      <c r="J9091" s="9" t="s">
        <v>1718</v>
      </c>
      <c r="K9091" s="9" t="s">
        <v>303</v>
      </c>
      <c r="L9091" s="9" t="s">
        <v>270</v>
      </c>
      <c r="M9091" s="9" t="s">
        <v>2575</v>
      </c>
      <c r="N9091" s="9" t="s">
        <v>198</v>
      </c>
      <c r="O9091" s="9" t="s">
        <v>179</v>
      </c>
      <c r="P9091" s="9" t="s">
        <v>264</v>
      </c>
      <c r="Q9091" s="9" t="s">
        <v>219</v>
      </c>
      <c r="R9091" s="9">
        <v>0</v>
      </c>
      <c r="S9091" s="9">
        <v>33</v>
      </c>
      <c r="U9091" s="9" t="s">
        <v>266</v>
      </c>
      <c r="W9091" s="9">
        <v>4</v>
      </c>
      <c r="X9091" s="9">
        <f>INDEX(SLA_Policy!$D$2:$D$5,MATCH(F9091,SLA_Policy!$A$2:$A$5,0))</f>
        <v>120</v>
      </c>
      <c r="Y9091" s="9" t="str">
        <f>IF(E9091="Cancelled","Excluded",IF(D9091="",IF((SLA_Policy!$B$8-B9091)*24&gt;X9091,"Open - Breached","Open - On Track"),IF((D9091-B9091)*24&lt;=X9091,"Met","Breached")))</f>
        <v>Met</v>
      </c>
    </row>
    <row r="9092" spans="1:25" x14ac:dyDescent="0.25">
      <c r="A9092" s="9" t="s">
        <v>13447</v>
      </c>
      <c r="B9092" s="23">
        <v>46182.335416666698</v>
      </c>
      <c r="C9092" s="23">
        <v>46182.371527777803</v>
      </c>
      <c r="D9092" s="23">
        <v>46184.435416666704</v>
      </c>
      <c r="E9092" s="9" t="s">
        <v>212</v>
      </c>
      <c r="F9092" s="9" t="s">
        <v>189</v>
      </c>
      <c r="G9092" s="9" t="s">
        <v>213</v>
      </c>
      <c r="H9092" s="9" t="s">
        <v>167</v>
      </c>
      <c r="I9092" s="9" t="s">
        <v>536</v>
      </c>
      <c r="J9092" s="9" t="s">
        <v>995</v>
      </c>
      <c r="K9092" s="9" t="s">
        <v>215</v>
      </c>
      <c r="L9092" s="9" t="s">
        <v>270</v>
      </c>
      <c r="M9092" s="9" t="s">
        <v>2751</v>
      </c>
      <c r="N9092" s="9" t="s">
        <v>197</v>
      </c>
      <c r="O9092" s="9" t="s">
        <v>180</v>
      </c>
      <c r="P9092" s="9" t="s">
        <v>278</v>
      </c>
      <c r="Q9092" s="9" t="s">
        <v>219</v>
      </c>
      <c r="R9092" s="9">
        <v>0</v>
      </c>
      <c r="S9092" s="9">
        <v>54</v>
      </c>
      <c r="T9092" s="9" t="s">
        <v>136</v>
      </c>
      <c r="U9092" s="9" t="s">
        <v>140</v>
      </c>
      <c r="V9092" s="9" t="s">
        <v>13439</v>
      </c>
      <c r="X9092" s="9">
        <f>INDEX(SLA_Policy!$D$2:$D$5,MATCH(F9092,SLA_Policy!$A$2:$A$5,0))</f>
        <v>120</v>
      </c>
      <c r="Y9092" s="9" t="str">
        <f>IF(E9092="Cancelled","Excluded",IF(D9092="",IF((SLA_Policy!$B$8-B9092)*24&gt;X9092,"Open - Breached","Open - On Track"),IF((D9092-B9092)*24&lt;=X9092,"Met","Breached")))</f>
        <v>Met</v>
      </c>
    </row>
    <row r="9093" spans="1:25" x14ac:dyDescent="0.25">
      <c r="A9093" s="9" t="s">
        <v>13448</v>
      </c>
      <c r="B9093" s="23">
        <v>46182.340277777803</v>
      </c>
      <c r="C9093" s="23">
        <v>46182.346527777801</v>
      </c>
      <c r="D9093" s="23">
        <v>46182.578472222202</v>
      </c>
      <c r="E9093" s="9" t="s">
        <v>212</v>
      </c>
      <c r="F9093" s="9" t="s">
        <v>188</v>
      </c>
      <c r="G9093" s="9" t="s">
        <v>213</v>
      </c>
      <c r="H9093" s="9" t="s">
        <v>163</v>
      </c>
      <c r="I9093" s="9" t="s">
        <v>250</v>
      </c>
      <c r="J9093" s="9" t="s">
        <v>4093</v>
      </c>
      <c r="K9093" s="9" t="s">
        <v>246</v>
      </c>
      <c r="L9093" s="9" t="s">
        <v>216</v>
      </c>
      <c r="M9093" s="9" t="s">
        <v>8511</v>
      </c>
      <c r="N9093" s="9" t="s">
        <v>199</v>
      </c>
      <c r="O9093" s="9" t="s">
        <v>176</v>
      </c>
      <c r="P9093" s="9" t="s">
        <v>419</v>
      </c>
      <c r="Q9093" s="9" t="s">
        <v>219</v>
      </c>
      <c r="R9093" s="9">
        <v>0</v>
      </c>
      <c r="S9093" s="9">
        <v>15</v>
      </c>
      <c r="T9093" s="9" t="s">
        <v>229</v>
      </c>
      <c r="U9093" s="9" t="s">
        <v>230</v>
      </c>
      <c r="X9093" s="9">
        <f>INDEX(SLA_Policy!$D$2:$D$5,MATCH(F9093,SLA_Policy!$A$2:$A$5,0))</f>
        <v>72</v>
      </c>
      <c r="Y9093" s="9" t="str">
        <f>IF(E9093="Cancelled","Excluded",IF(D9093="",IF((SLA_Policy!$B$8-B9093)*24&gt;X9093,"Open - Breached","Open - On Track"),IF((D9093-B9093)*24&lt;=X9093,"Met","Breached")))</f>
        <v>Met</v>
      </c>
    </row>
    <row r="9094" spans="1:25" x14ac:dyDescent="0.25">
      <c r="A9094" s="9" t="s">
        <v>13449</v>
      </c>
      <c r="B9094" s="23">
        <v>46182.340972222199</v>
      </c>
      <c r="C9094" s="23">
        <v>46182.434722222199</v>
      </c>
      <c r="D9094" s="23">
        <v>46183.409722222197</v>
      </c>
      <c r="E9094" s="9" t="s">
        <v>212</v>
      </c>
      <c r="F9094" s="9" t="s">
        <v>189</v>
      </c>
      <c r="G9094" s="9" t="s">
        <v>213</v>
      </c>
      <c r="H9094" s="9" t="s">
        <v>167</v>
      </c>
      <c r="I9094" s="9" t="s">
        <v>349</v>
      </c>
      <c r="J9094" s="9" t="s">
        <v>656</v>
      </c>
      <c r="K9094" s="9" t="s">
        <v>225</v>
      </c>
      <c r="L9094" s="9" t="s">
        <v>104</v>
      </c>
      <c r="M9094" s="9" t="s">
        <v>1705</v>
      </c>
      <c r="N9094" s="9" t="s">
        <v>197</v>
      </c>
      <c r="O9094" s="9" t="s">
        <v>116</v>
      </c>
      <c r="P9094" s="9" t="s">
        <v>590</v>
      </c>
      <c r="Q9094" s="9" t="s">
        <v>219</v>
      </c>
      <c r="R9094" s="9">
        <v>0</v>
      </c>
      <c r="S9094" s="9">
        <v>23</v>
      </c>
      <c r="U9094" s="9" t="s">
        <v>266</v>
      </c>
      <c r="X9094" s="9">
        <f>INDEX(SLA_Policy!$D$2:$D$5,MATCH(F9094,SLA_Policy!$A$2:$A$5,0))</f>
        <v>120</v>
      </c>
      <c r="Y9094" s="9" t="str">
        <f>IF(E9094="Cancelled","Excluded",IF(D9094="",IF((SLA_Policy!$B$8-B9094)*24&gt;X9094,"Open - Breached","Open - On Track"),IF((D9094-B9094)*24&lt;=X9094,"Met","Breached")))</f>
        <v>Met</v>
      </c>
    </row>
    <row r="9095" spans="1:25" x14ac:dyDescent="0.25">
      <c r="A9095" s="9" t="s">
        <v>13450</v>
      </c>
      <c r="B9095" s="23">
        <v>46182.3659722222</v>
      </c>
      <c r="E9095" s="9" t="s">
        <v>649</v>
      </c>
      <c r="F9095" s="9" t="s">
        <v>189</v>
      </c>
      <c r="G9095" s="9" t="s">
        <v>236</v>
      </c>
      <c r="H9095" s="9" t="s">
        <v>167</v>
      </c>
      <c r="I9095" s="9" t="s">
        <v>255</v>
      </c>
      <c r="J9095" s="9" t="s">
        <v>1517</v>
      </c>
      <c r="K9095" s="9" t="s">
        <v>410</v>
      </c>
      <c r="L9095" s="9" t="s">
        <v>307</v>
      </c>
      <c r="M9095" s="9" t="s">
        <v>787</v>
      </c>
      <c r="N9095" s="9" t="s">
        <v>197</v>
      </c>
      <c r="O9095" s="9" t="s">
        <v>176</v>
      </c>
      <c r="P9095" s="9" t="s">
        <v>253</v>
      </c>
      <c r="Q9095" s="9" t="s">
        <v>219</v>
      </c>
      <c r="R9095" s="9">
        <v>0</v>
      </c>
      <c r="S9095" s="9">
        <v>5</v>
      </c>
      <c r="X9095" s="9">
        <f>INDEX(SLA_Policy!$D$2:$D$5,MATCH(F9095,SLA_Policy!$A$2:$A$5,0))</f>
        <v>120</v>
      </c>
      <c r="Y9095" s="9" t="str">
        <f>IF(E9095="Cancelled","Excluded",IF(D9095="",IF((SLA_Policy!$B$8-B9095)*24&gt;X9095,"Open - Breached","Open - On Track"),IF((D9095-B9095)*24&lt;=X9095,"Met","Breached")))</f>
        <v>Excluded</v>
      </c>
    </row>
    <row r="9096" spans="1:25" x14ac:dyDescent="0.25">
      <c r="A9096" s="9" t="s">
        <v>13451</v>
      </c>
      <c r="B9096" s="23">
        <v>46182.368750000001</v>
      </c>
      <c r="C9096" s="23">
        <v>46182.5756944444</v>
      </c>
      <c r="D9096" s="23">
        <v>46188.348611111098</v>
      </c>
      <c r="E9096" s="9" t="s">
        <v>212</v>
      </c>
      <c r="F9096" s="9" t="s">
        <v>189</v>
      </c>
      <c r="G9096" s="9" t="s">
        <v>213</v>
      </c>
      <c r="H9096" s="9" t="s">
        <v>167</v>
      </c>
      <c r="I9096" s="9" t="s">
        <v>536</v>
      </c>
      <c r="J9096" s="9" t="s">
        <v>558</v>
      </c>
      <c r="K9096" s="9" t="s">
        <v>246</v>
      </c>
      <c r="L9096" s="9" t="s">
        <v>104</v>
      </c>
      <c r="M9096" s="9" t="s">
        <v>1426</v>
      </c>
      <c r="N9096" s="9" t="s">
        <v>196</v>
      </c>
      <c r="O9096" s="9" t="s">
        <v>180</v>
      </c>
      <c r="P9096" s="9" t="s">
        <v>368</v>
      </c>
      <c r="Q9096" s="9" t="s">
        <v>219</v>
      </c>
      <c r="R9096" s="9">
        <v>0</v>
      </c>
      <c r="S9096" s="9">
        <v>47</v>
      </c>
      <c r="T9096" s="9" t="s">
        <v>220</v>
      </c>
      <c r="U9096" s="9" t="s">
        <v>140</v>
      </c>
      <c r="V9096" s="9" t="s">
        <v>13439</v>
      </c>
      <c r="X9096" s="9">
        <f>INDEX(SLA_Policy!$D$2:$D$5,MATCH(F9096,SLA_Policy!$A$2:$A$5,0))</f>
        <v>120</v>
      </c>
      <c r="Y9096" s="9" t="str">
        <f>IF(E9096="Cancelled","Excluded",IF(D9096="",IF((SLA_Policy!$B$8-B9096)*24&gt;X9096,"Open - Breached","Open - On Track"),IF((D9096-B9096)*24&lt;=X9096,"Met","Breached")))</f>
        <v>Breached</v>
      </c>
    </row>
    <row r="9097" spans="1:25" x14ac:dyDescent="0.25">
      <c r="A9097" s="9" t="s">
        <v>13452</v>
      </c>
      <c r="B9097" s="23">
        <v>46182.375</v>
      </c>
      <c r="C9097" s="23">
        <v>46182.426388888904</v>
      </c>
      <c r="D9097" s="23">
        <v>46183.409722222197</v>
      </c>
      <c r="E9097" s="9" t="s">
        <v>212</v>
      </c>
      <c r="F9097" s="9" t="s">
        <v>188</v>
      </c>
      <c r="G9097" s="9" t="s">
        <v>236</v>
      </c>
      <c r="H9097" s="9" t="s">
        <v>161</v>
      </c>
      <c r="I9097" s="9" t="s">
        <v>237</v>
      </c>
      <c r="J9097" s="9" t="s">
        <v>4218</v>
      </c>
      <c r="K9097" s="9" t="s">
        <v>246</v>
      </c>
      <c r="L9097" s="9" t="s">
        <v>216</v>
      </c>
      <c r="M9097" s="9" t="s">
        <v>5687</v>
      </c>
      <c r="N9097" s="9" t="s">
        <v>196</v>
      </c>
      <c r="O9097" s="9" t="s">
        <v>177</v>
      </c>
      <c r="P9097" s="9" t="s">
        <v>300</v>
      </c>
      <c r="Q9097" s="9" t="s">
        <v>219</v>
      </c>
      <c r="R9097" s="9">
        <v>0</v>
      </c>
      <c r="S9097" s="9">
        <v>12</v>
      </c>
      <c r="U9097" s="9" t="s">
        <v>242</v>
      </c>
      <c r="X9097" s="9">
        <f>INDEX(SLA_Policy!$D$2:$D$5,MATCH(F9097,SLA_Policy!$A$2:$A$5,0))</f>
        <v>72</v>
      </c>
      <c r="Y9097" s="9" t="str">
        <f>IF(E9097="Cancelled","Excluded",IF(D9097="",IF((SLA_Policy!$B$8-B9097)*24&gt;X9097,"Open - Breached","Open - On Track"),IF((D9097-B9097)*24&lt;=X9097,"Met","Breached")))</f>
        <v>Met</v>
      </c>
    </row>
    <row r="9098" spans="1:25" x14ac:dyDescent="0.25">
      <c r="A9098" s="9" t="s">
        <v>13453</v>
      </c>
      <c r="B9098" s="23">
        <v>46182.387499999997</v>
      </c>
      <c r="C9098" s="23">
        <v>46182.559722222199</v>
      </c>
      <c r="D9098" s="23">
        <v>46182.690277777801</v>
      </c>
      <c r="E9098" s="9" t="s">
        <v>212</v>
      </c>
      <c r="F9098" s="9" t="s">
        <v>188</v>
      </c>
      <c r="G9098" s="9" t="s">
        <v>213</v>
      </c>
      <c r="H9098" s="9" t="s">
        <v>167</v>
      </c>
      <c r="I9098" s="9" t="s">
        <v>536</v>
      </c>
      <c r="J9098" s="9" t="s">
        <v>13306</v>
      </c>
      <c r="K9098" s="9" t="s">
        <v>246</v>
      </c>
      <c r="L9098" s="9" t="s">
        <v>270</v>
      </c>
      <c r="M9098" s="9" t="s">
        <v>1971</v>
      </c>
      <c r="N9098" s="9" t="s">
        <v>196</v>
      </c>
      <c r="O9098" s="9" t="s">
        <v>180</v>
      </c>
      <c r="P9098" s="9" t="s">
        <v>368</v>
      </c>
      <c r="Q9098" s="9" t="s">
        <v>219</v>
      </c>
      <c r="R9098" s="9">
        <v>0</v>
      </c>
      <c r="S9098" s="9">
        <v>34</v>
      </c>
      <c r="T9098" s="9" t="s">
        <v>220</v>
      </c>
      <c r="U9098" s="9" t="s">
        <v>376</v>
      </c>
      <c r="X9098" s="9">
        <f>INDEX(SLA_Policy!$D$2:$D$5,MATCH(F9098,SLA_Policy!$A$2:$A$5,0))</f>
        <v>72</v>
      </c>
      <c r="Y9098" s="9" t="str">
        <f>IF(E9098="Cancelled","Excluded",IF(D9098="",IF((SLA_Policy!$B$8-B9098)*24&gt;X9098,"Open - Breached","Open - On Track"),IF((D9098-B9098)*24&lt;=X9098,"Met","Breached")))</f>
        <v>Met</v>
      </c>
    </row>
    <row r="9099" spans="1:25" x14ac:dyDescent="0.25">
      <c r="A9099" s="9" t="s">
        <v>13454</v>
      </c>
      <c r="B9099" s="23">
        <v>46182.390277777798</v>
      </c>
      <c r="C9099" s="23">
        <v>46182.412499999999</v>
      </c>
      <c r="D9099" s="23">
        <v>46185.763888888898</v>
      </c>
      <c r="E9099" s="9" t="s">
        <v>212</v>
      </c>
      <c r="F9099" s="9" t="s">
        <v>188</v>
      </c>
      <c r="G9099" s="9" t="s">
        <v>213</v>
      </c>
      <c r="H9099" s="9" t="s">
        <v>167</v>
      </c>
      <c r="I9099" s="9" t="s">
        <v>536</v>
      </c>
      <c r="J9099" s="9" t="s">
        <v>13455</v>
      </c>
      <c r="K9099" s="9" t="s">
        <v>246</v>
      </c>
      <c r="L9099" s="9" t="s">
        <v>216</v>
      </c>
      <c r="M9099" s="9" t="s">
        <v>1934</v>
      </c>
      <c r="N9099" s="9" t="s">
        <v>199</v>
      </c>
      <c r="O9099" s="9" t="s">
        <v>180</v>
      </c>
      <c r="P9099" s="9" t="s">
        <v>381</v>
      </c>
      <c r="Q9099" s="9" t="s">
        <v>219</v>
      </c>
      <c r="R9099" s="9">
        <v>0</v>
      </c>
      <c r="S9099" s="9">
        <v>25</v>
      </c>
      <c r="T9099" s="9" t="s">
        <v>220</v>
      </c>
      <c r="U9099" s="9" t="s">
        <v>140</v>
      </c>
      <c r="V9099" s="9" t="s">
        <v>13439</v>
      </c>
      <c r="X9099" s="9">
        <f>INDEX(SLA_Policy!$D$2:$D$5,MATCH(F9099,SLA_Policy!$A$2:$A$5,0))</f>
        <v>72</v>
      </c>
      <c r="Y9099" s="9" t="str">
        <f>IF(E9099="Cancelled","Excluded",IF(D9099="",IF((SLA_Policy!$B$8-B9099)*24&gt;X9099,"Open - Breached","Open - On Track"),IF((D9099-B9099)*24&lt;=X9099,"Met","Breached")))</f>
        <v>Breached</v>
      </c>
    </row>
    <row r="9100" spans="1:25" x14ac:dyDescent="0.25">
      <c r="A9100" s="9" t="s">
        <v>13456</v>
      </c>
      <c r="B9100" s="23">
        <v>46182.3930555556</v>
      </c>
      <c r="C9100" s="23">
        <v>46182.418055555601</v>
      </c>
      <c r="D9100" s="23">
        <v>46182.607638888898</v>
      </c>
      <c r="E9100" s="9" t="s">
        <v>212</v>
      </c>
      <c r="F9100" s="9" t="s">
        <v>188</v>
      </c>
      <c r="G9100" s="9" t="s">
        <v>213</v>
      </c>
      <c r="H9100" s="9" t="s">
        <v>167</v>
      </c>
      <c r="I9100" s="9" t="s">
        <v>536</v>
      </c>
      <c r="J9100" s="9" t="s">
        <v>1969</v>
      </c>
      <c r="K9100" s="9" t="s">
        <v>225</v>
      </c>
      <c r="L9100" s="9" t="s">
        <v>293</v>
      </c>
      <c r="M9100" s="9" t="s">
        <v>1637</v>
      </c>
      <c r="N9100" s="9" t="s">
        <v>197</v>
      </c>
      <c r="O9100" s="9" t="s">
        <v>180</v>
      </c>
      <c r="P9100" s="9" t="s">
        <v>381</v>
      </c>
      <c r="Q9100" s="9" t="s">
        <v>219</v>
      </c>
      <c r="R9100" s="9">
        <v>0</v>
      </c>
      <c r="S9100" s="9">
        <v>66</v>
      </c>
      <c r="T9100" s="9" t="s">
        <v>136</v>
      </c>
      <c r="U9100" s="9" t="s">
        <v>140</v>
      </c>
      <c r="V9100" s="9" t="s">
        <v>13439</v>
      </c>
      <c r="X9100" s="9">
        <f>INDEX(SLA_Policy!$D$2:$D$5,MATCH(F9100,SLA_Policy!$A$2:$A$5,0))</f>
        <v>72</v>
      </c>
      <c r="Y9100" s="9" t="str">
        <f>IF(E9100="Cancelled","Excluded",IF(D9100="",IF((SLA_Policy!$B$8-B9100)*24&gt;X9100,"Open - Breached","Open - On Track"),IF((D9100-B9100)*24&lt;=X9100,"Met","Breached")))</f>
        <v>Met</v>
      </c>
    </row>
    <row r="9101" spans="1:25" x14ac:dyDescent="0.25">
      <c r="A9101" s="9" t="s">
        <v>13457</v>
      </c>
      <c r="B9101" s="23">
        <v>46182.3972222222</v>
      </c>
      <c r="C9101" s="23">
        <v>46182.413194444503</v>
      </c>
      <c r="D9101" s="23">
        <v>46184.362500000003</v>
      </c>
      <c r="E9101" s="9" t="s">
        <v>212</v>
      </c>
      <c r="F9101" s="9" t="s">
        <v>188</v>
      </c>
      <c r="G9101" s="9" t="s">
        <v>236</v>
      </c>
      <c r="H9101" s="9" t="s">
        <v>161</v>
      </c>
      <c r="I9101" s="9" t="s">
        <v>482</v>
      </c>
      <c r="J9101" s="9" t="s">
        <v>2068</v>
      </c>
      <c r="K9101" s="9" t="s">
        <v>215</v>
      </c>
      <c r="L9101" s="9" t="s">
        <v>351</v>
      </c>
      <c r="M9101" s="9" t="s">
        <v>1955</v>
      </c>
      <c r="N9101" s="9" t="s">
        <v>196</v>
      </c>
      <c r="O9101" s="9" t="s">
        <v>177</v>
      </c>
      <c r="P9101" s="9" t="s">
        <v>241</v>
      </c>
      <c r="Q9101" s="9" t="s">
        <v>219</v>
      </c>
      <c r="R9101" s="9">
        <v>0</v>
      </c>
      <c r="S9101" s="9">
        <v>37</v>
      </c>
      <c r="U9101" s="9" t="s">
        <v>242</v>
      </c>
      <c r="X9101" s="9">
        <f>INDEX(SLA_Policy!$D$2:$D$5,MATCH(F9101,SLA_Policy!$A$2:$A$5,0))</f>
        <v>72</v>
      </c>
      <c r="Y9101" s="9" t="str">
        <f>IF(E9101="Cancelled","Excluded",IF(D9101="",IF((SLA_Policy!$B$8-B9101)*24&gt;X9101,"Open - Breached","Open - On Track"),IF((D9101-B9101)*24&lt;=X9101,"Met","Breached")))</f>
        <v>Met</v>
      </c>
    </row>
    <row r="9102" spans="1:25" x14ac:dyDescent="0.25">
      <c r="A9102" s="9" t="s">
        <v>13458</v>
      </c>
      <c r="B9102" s="23">
        <v>46182.400000000001</v>
      </c>
      <c r="C9102" s="23">
        <v>46182.406944444498</v>
      </c>
      <c r="D9102" s="23">
        <v>46183.345138888901</v>
      </c>
      <c r="E9102" s="9" t="s">
        <v>212</v>
      </c>
      <c r="F9102" s="9" t="s">
        <v>189</v>
      </c>
      <c r="G9102" s="9" t="s">
        <v>236</v>
      </c>
      <c r="H9102" s="9" t="s">
        <v>164</v>
      </c>
      <c r="I9102" s="9" t="s">
        <v>421</v>
      </c>
      <c r="J9102" s="9" t="s">
        <v>515</v>
      </c>
      <c r="K9102" s="9" t="s">
        <v>239</v>
      </c>
      <c r="L9102" s="9" t="s">
        <v>282</v>
      </c>
      <c r="M9102" s="9" t="s">
        <v>3467</v>
      </c>
      <c r="N9102" s="9" t="s">
        <v>200</v>
      </c>
      <c r="O9102" s="9" t="s">
        <v>180</v>
      </c>
      <c r="P9102" s="9" t="s">
        <v>278</v>
      </c>
      <c r="Q9102" s="9" t="s">
        <v>219</v>
      </c>
      <c r="R9102" s="9">
        <v>0</v>
      </c>
      <c r="S9102" s="9">
        <v>22</v>
      </c>
      <c r="T9102" s="9" t="s">
        <v>343</v>
      </c>
      <c r="U9102" s="9" t="s">
        <v>242</v>
      </c>
      <c r="W9102" s="9">
        <v>2</v>
      </c>
      <c r="X9102" s="9">
        <f>INDEX(SLA_Policy!$D$2:$D$5,MATCH(F9102,SLA_Policy!$A$2:$A$5,0))</f>
        <v>120</v>
      </c>
      <c r="Y9102" s="9" t="str">
        <f>IF(E9102="Cancelled","Excluded",IF(D9102="",IF((SLA_Policy!$B$8-B9102)*24&gt;X9102,"Open - Breached","Open - On Track"),IF((D9102-B9102)*24&lt;=X9102,"Met","Breached")))</f>
        <v>Met</v>
      </c>
    </row>
    <row r="9103" spans="1:25" x14ac:dyDescent="0.25">
      <c r="A9103" s="9" t="s">
        <v>13459</v>
      </c>
      <c r="B9103" s="23">
        <v>46182.405555555597</v>
      </c>
      <c r="C9103" s="23">
        <v>46183.3125</v>
      </c>
      <c r="D9103" s="23">
        <v>46185.410416666702</v>
      </c>
      <c r="E9103" s="9" t="s">
        <v>212</v>
      </c>
      <c r="F9103" s="9" t="s">
        <v>189</v>
      </c>
      <c r="G9103" s="9" t="s">
        <v>213</v>
      </c>
      <c r="H9103" s="9" t="s">
        <v>167</v>
      </c>
      <c r="I9103" s="9" t="s">
        <v>536</v>
      </c>
      <c r="J9103" s="9" t="s">
        <v>995</v>
      </c>
      <c r="K9103" s="9" t="s">
        <v>303</v>
      </c>
      <c r="L9103" s="9" t="s">
        <v>293</v>
      </c>
      <c r="M9103" s="9" t="s">
        <v>750</v>
      </c>
      <c r="N9103" s="9" t="s">
        <v>197</v>
      </c>
      <c r="O9103" s="9" t="s">
        <v>176</v>
      </c>
      <c r="P9103" s="9" t="s">
        <v>330</v>
      </c>
      <c r="Q9103" s="9" t="s">
        <v>219</v>
      </c>
      <c r="R9103" s="9">
        <v>0</v>
      </c>
      <c r="S9103" s="9">
        <v>91</v>
      </c>
      <c r="T9103" s="9" t="s">
        <v>229</v>
      </c>
      <c r="U9103" s="9" t="s">
        <v>140</v>
      </c>
      <c r="V9103" s="9" t="s">
        <v>13439</v>
      </c>
      <c r="W9103" s="9">
        <v>4</v>
      </c>
      <c r="X9103" s="9">
        <f>INDEX(SLA_Policy!$D$2:$D$5,MATCH(F9103,SLA_Policy!$A$2:$A$5,0))</f>
        <v>120</v>
      </c>
      <c r="Y9103" s="9" t="str">
        <f>IF(E9103="Cancelled","Excluded",IF(D9103="",IF((SLA_Policy!$B$8-B9103)*24&gt;X9103,"Open - Breached","Open - On Track"),IF((D9103-B9103)*24&lt;=X9103,"Met","Breached")))</f>
        <v>Met</v>
      </c>
    </row>
    <row r="9104" spans="1:25" x14ac:dyDescent="0.25">
      <c r="A9104" s="9" t="s">
        <v>13460</v>
      </c>
      <c r="B9104" s="23">
        <v>46182.407638888901</v>
      </c>
      <c r="C9104" s="23">
        <v>46182.477083333302</v>
      </c>
      <c r="D9104" s="23">
        <v>46182.503472222197</v>
      </c>
      <c r="E9104" s="9" t="s">
        <v>212</v>
      </c>
      <c r="F9104" s="9" t="s">
        <v>188</v>
      </c>
      <c r="G9104" s="9" t="s">
        <v>213</v>
      </c>
      <c r="H9104" s="9" t="s">
        <v>166</v>
      </c>
      <c r="I9104" s="9" t="s">
        <v>286</v>
      </c>
      <c r="J9104" s="9" t="s">
        <v>287</v>
      </c>
      <c r="K9104" s="9" t="s">
        <v>239</v>
      </c>
      <c r="L9104" s="9" t="s">
        <v>104</v>
      </c>
      <c r="M9104" s="9" t="s">
        <v>2268</v>
      </c>
      <c r="N9104" s="9" t="s">
        <v>196</v>
      </c>
      <c r="O9104" s="9" t="s">
        <v>181</v>
      </c>
      <c r="P9104" s="9" t="s">
        <v>668</v>
      </c>
      <c r="Q9104" s="9" t="s">
        <v>219</v>
      </c>
      <c r="R9104" s="9">
        <v>0</v>
      </c>
      <c r="S9104" s="9">
        <v>8</v>
      </c>
      <c r="U9104" s="9" t="s">
        <v>376</v>
      </c>
      <c r="X9104" s="9">
        <f>INDEX(SLA_Policy!$D$2:$D$5,MATCH(F9104,SLA_Policy!$A$2:$A$5,0))</f>
        <v>72</v>
      </c>
      <c r="Y9104" s="9" t="str">
        <f>IF(E9104="Cancelled","Excluded",IF(D9104="",IF((SLA_Policy!$B$8-B9104)*24&gt;X9104,"Open - Breached","Open - On Track"),IF((D9104-B9104)*24&lt;=X9104,"Met","Breached")))</f>
        <v>Met</v>
      </c>
    </row>
    <row r="9105" spans="1:25" x14ac:dyDescent="0.25">
      <c r="A9105" s="9" t="s">
        <v>13461</v>
      </c>
      <c r="B9105" s="23">
        <v>46182.408333333296</v>
      </c>
      <c r="C9105" s="23">
        <v>46182.568749999999</v>
      </c>
      <c r="D9105" s="23">
        <v>46184.411805555603</v>
      </c>
      <c r="E9105" s="9" t="s">
        <v>212</v>
      </c>
      <c r="F9105" s="9" t="s">
        <v>189</v>
      </c>
      <c r="G9105" s="9" t="s">
        <v>213</v>
      </c>
      <c r="H9105" s="9" t="s">
        <v>165</v>
      </c>
      <c r="I9105" s="9" t="s">
        <v>469</v>
      </c>
      <c r="J9105" s="9" t="s">
        <v>13462</v>
      </c>
      <c r="K9105" s="9" t="s">
        <v>239</v>
      </c>
      <c r="L9105" s="9" t="s">
        <v>216</v>
      </c>
      <c r="M9105" s="9" t="s">
        <v>5551</v>
      </c>
      <c r="N9105" s="9" t="s">
        <v>196</v>
      </c>
      <c r="O9105" s="9" t="s">
        <v>176</v>
      </c>
      <c r="P9105" s="9" t="s">
        <v>330</v>
      </c>
      <c r="Q9105" s="9" t="s">
        <v>219</v>
      </c>
      <c r="R9105" s="9">
        <v>0</v>
      </c>
      <c r="S9105" s="9">
        <v>18</v>
      </c>
      <c r="U9105" s="9" t="s">
        <v>266</v>
      </c>
      <c r="W9105" s="9">
        <v>5</v>
      </c>
      <c r="X9105" s="9">
        <f>INDEX(SLA_Policy!$D$2:$D$5,MATCH(F9105,SLA_Policy!$A$2:$A$5,0))</f>
        <v>120</v>
      </c>
      <c r="Y9105" s="9" t="str">
        <f>IF(E9105="Cancelled","Excluded",IF(D9105="",IF((SLA_Policy!$B$8-B9105)*24&gt;X9105,"Open - Breached","Open - On Track"),IF((D9105-B9105)*24&lt;=X9105,"Met","Breached")))</f>
        <v>Met</v>
      </c>
    </row>
    <row r="9106" spans="1:25" x14ac:dyDescent="0.25">
      <c r="A9106" s="9" t="s">
        <v>13463</v>
      </c>
      <c r="B9106" s="23">
        <v>46182.411805555603</v>
      </c>
      <c r="C9106" s="23">
        <v>46182.454166666699</v>
      </c>
      <c r="D9106" s="23">
        <v>46184.697222222203</v>
      </c>
      <c r="E9106" s="9" t="s">
        <v>212</v>
      </c>
      <c r="F9106" s="9" t="s">
        <v>188</v>
      </c>
      <c r="G9106" s="9" t="s">
        <v>213</v>
      </c>
      <c r="H9106" s="9" t="s">
        <v>167</v>
      </c>
      <c r="I9106" s="9" t="s">
        <v>536</v>
      </c>
      <c r="J9106" s="9" t="s">
        <v>558</v>
      </c>
      <c r="K9106" s="9" t="s">
        <v>246</v>
      </c>
      <c r="L9106" s="9" t="s">
        <v>270</v>
      </c>
      <c r="M9106" s="9" t="s">
        <v>528</v>
      </c>
      <c r="N9106" s="9" t="s">
        <v>196</v>
      </c>
      <c r="O9106" s="9" t="s">
        <v>180</v>
      </c>
      <c r="P9106" s="9" t="s">
        <v>318</v>
      </c>
      <c r="Q9106" s="9" t="s">
        <v>219</v>
      </c>
      <c r="R9106" s="9">
        <v>0</v>
      </c>
      <c r="S9106" s="9">
        <v>46</v>
      </c>
      <c r="T9106" s="9" t="s">
        <v>136</v>
      </c>
      <c r="U9106" s="9" t="s">
        <v>140</v>
      </c>
      <c r="V9106" s="9" t="s">
        <v>13439</v>
      </c>
      <c r="X9106" s="9">
        <f>INDEX(SLA_Policy!$D$2:$D$5,MATCH(F9106,SLA_Policy!$A$2:$A$5,0))</f>
        <v>72</v>
      </c>
      <c r="Y9106" s="9" t="str">
        <f>IF(E9106="Cancelled","Excluded",IF(D9106="",IF((SLA_Policy!$B$8-B9106)*24&gt;X9106,"Open - Breached","Open - On Track"),IF((D9106-B9106)*24&lt;=X9106,"Met","Breached")))</f>
        <v>Met</v>
      </c>
    </row>
    <row r="9107" spans="1:25" x14ac:dyDescent="0.25">
      <c r="A9107" s="9" t="s">
        <v>13464</v>
      </c>
      <c r="B9107" s="23">
        <v>46182.415972222203</v>
      </c>
      <c r="C9107" s="23">
        <v>46182.429166666698</v>
      </c>
      <c r="D9107" s="23">
        <v>46188.404861111099</v>
      </c>
      <c r="E9107" s="9" t="s">
        <v>212</v>
      </c>
      <c r="F9107" s="9" t="s">
        <v>189</v>
      </c>
      <c r="G9107" s="9" t="s">
        <v>213</v>
      </c>
      <c r="H9107" s="9" t="s">
        <v>167</v>
      </c>
      <c r="I9107" s="9" t="s">
        <v>536</v>
      </c>
      <c r="J9107" s="9" t="s">
        <v>13465</v>
      </c>
      <c r="K9107" s="9" t="s">
        <v>215</v>
      </c>
      <c r="L9107" s="9" t="s">
        <v>311</v>
      </c>
      <c r="M9107" s="9" t="s">
        <v>1674</v>
      </c>
      <c r="N9107" s="9" t="s">
        <v>198</v>
      </c>
      <c r="O9107" s="9" t="s">
        <v>180</v>
      </c>
      <c r="P9107" s="9" t="s">
        <v>278</v>
      </c>
      <c r="Q9107" s="9" t="s">
        <v>219</v>
      </c>
      <c r="R9107" s="9">
        <v>0</v>
      </c>
      <c r="S9107" s="9">
        <v>65</v>
      </c>
      <c r="T9107" s="9" t="s">
        <v>322</v>
      </c>
      <c r="U9107" s="9" t="s">
        <v>266</v>
      </c>
      <c r="X9107" s="9">
        <f>INDEX(SLA_Policy!$D$2:$D$5,MATCH(F9107,SLA_Policy!$A$2:$A$5,0))</f>
        <v>120</v>
      </c>
      <c r="Y9107" s="9" t="str">
        <f>IF(E9107="Cancelled","Excluded",IF(D9107="",IF((SLA_Policy!$B$8-B9107)*24&gt;X9107,"Open - Breached","Open - On Track"),IF((D9107-B9107)*24&lt;=X9107,"Met","Breached")))</f>
        <v>Breached</v>
      </c>
    </row>
    <row r="9108" spans="1:25" x14ac:dyDescent="0.25">
      <c r="A9108" s="9" t="s">
        <v>13466</v>
      </c>
      <c r="B9108" s="23">
        <v>46182.416666666701</v>
      </c>
      <c r="C9108" s="23">
        <v>46182.447222222203</v>
      </c>
      <c r="D9108" s="23">
        <v>46182.6</v>
      </c>
      <c r="E9108" s="9" t="s">
        <v>212</v>
      </c>
      <c r="F9108" s="9" t="s">
        <v>188</v>
      </c>
      <c r="G9108" s="9" t="s">
        <v>213</v>
      </c>
      <c r="H9108" s="9" t="s">
        <v>166</v>
      </c>
      <c r="I9108" s="9" t="s">
        <v>286</v>
      </c>
      <c r="J9108" s="9" t="s">
        <v>4074</v>
      </c>
      <c r="K9108" s="9" t="s">
        <v>239</v>
      </c>
      <c r="L9108" s="9" t="s">
        <v>216</v>
      </c>
      <c r="M9108" s="9" t="s">
        <v>1952</v>
      </c>
      <c r="N9108" s="9" t="s">
        <v>197</v>
      </c>
      <c r="O9108" s="9" t="s">
        <v>181</v>
      </c>
      <c r="P9108" s="9" t="s">
        <v>445</v>
      </c>
      <c r="Q9108" s="9" t="s">
        <v>219</v>
      </c>
      <c r="R9108" s="9">
        <v>0</v>
      </c>
      <c r="S9108" s="9">
        <v>24</v>
      </c>
      <c r="U9108" s="9" t="s">
        <v>290</v>
      </c>
      <c r="X9108" s="9">
        <f>INDEX(SLA_Policy!$D$2:$D$5,MATCH(F9108,SLA_Policy!$A$2:$A$5,0))</f>
        <v>72</v>
      </c>
      <c r="Y9108" s="9" t="str">
        <f>IF(E9108="Cancelled","Excluded",IF(D9108="",IF((SLA_Policy!$B$8-B9108)*24&gt;X9108,"Open - Breached","Open - On Track"),IF((D9108-B9108)*24&lt;=X9108,"Met","Breached")))</f>
        <v>Met</v>
      </c>
    </row>
    <row r="9109" spans="1:25" x14ac:dyDescent="0.25">
      <c r="A9109" s="9" t="s">
        <v>13467</v>
      </c>
      <c r="B9109" s="23">
        <v>46182.423611111102</v>
      </c>
      <c r="C9109" s="23">
        <v>46182.4284722222</v>
      </c>
      <c r="D9109" s="23">
        <v>46183.331250000003</v>
      </c>
      <c r="E9109" s="9" t="s">
        <v>212</v>
      </c>
      <c r="F9109" s="9" t="s">
        <v>189</v>
      </c>
      <c r="G9109" s="9" t="s">
        <v>213</v>
      </c>
      <c r="H9109" s="9" t="s">
        <v>165</v>
      </c>
      <c r="I9109" s="9" t="s">
        <v>567</v>
      </c>
      <c r="J9109" s="9" t="s">
        <v>1506</v>
      </c>
      <c r="K9109" s="9" t="s">
        <v>246</v>
      </c>
      <c r="L9109" s="9" t="s">
        <v>216</v>
      </c>
      <c r="M9109" s="9" t="s">
        <v>1512</v>
      </c>
      <c r="N9109" s="9" t="s">
        <v>200</v>
      </c>
      <c r="O9109" s="9" t="s">
        <v>176</v>
      </c>
      <c r="P9109" s="9" t="s">
        <v>503</v>
      </c>
      <c r="Q9109" s="9" t="s">
        <v>219</v>
      </c>
      <c r="R9109" s="9">
        <v>0</v>
      </c>
      <c r="S9109" s="9">
        <v>26</v>
      </c>
      <c r="U9109" s="9" t="s">
        <v>266</v>
      </c>
      <c r="X9109" s="9">
        <f>INDEX(SLA_Policy!$D$2:$D$5,MATCH(F9109,SLA_Policy!$A$2:$A$5,0))</f>
        <v>120</v>
      </c>
      <c r="Y9109" s="9" t="str">
        <f>IF(E9109="Cancelled","Excluded",IF(D9109="",IF((SLA_Policy!$B$8-B9109)*24&gt;X9109,"Open - Breached","Open - On Track"),IF((D9109-B9109)*24&lt;=X9109,"Met","Breached")))</f>
        <v>Met</v>
      </c>
    </row>
    <row r="9110" spans="1:25" x14ac:dyDescent="0.25">
      <c r="A9110" s="9" t="s">
        <v>13468</v>
      </c>
      <c r="B9110" s="23">
        <v>46182.425000000003</v>
      </c>
      <c r="C9110" s="23">
        <v>46182.456944444399</v>
      </c>
      <c r="D9110" s="23">
        <v>46184.354166666701</v>
      </c>
      <c r="E9110" s="9" t="s">
        <v>212</v>
      </c>
      <c r="F9110" s="9" t="s">
        <v>189</v>
      </c>
      <c r="G9110" s="9" t="s">
        <v>213</v>
      </c>
      <c r="H9110" s="9" t="s">
        <v>167</v>
      </c>
      <c r="I9110" s="9" t="s">
        <v>349</v>
      </c>
      <c r="J9110" s="9" t="s">
        <v>13469</v>
      </c>
      <c r="K9110" s="9" t="s">
        <v>246</v>
      </c>
      <c r="L9110" s="9" t="s">
        <v>216</v>
      </c>
      <c r="M9110" s="9" t="s">
        <v>1714</v>
      </c>
      <c r="N9110" s="9" t="s">
        <v>199</v>
      </c>
      <c r="O9110" s="9" t="s">
        <v>180</v>
      </c>
      <c r="P9110" s="9" t="s">
        <v>278</v>
      </c>
      <c r="Q9110" s="9" t="s">
        <v>219</v>
      </c>
      <c r="R9110" s="9">
        <v>0</v>
      </c>
      <c r="S9110" s="9">
        <v>26</v>
      </c>
      <c r="U9110" s="9" t="s">
        <v>266</v>
      </c>
      <c r="W9110" s="9">
        <v>4</v>
      </c>
      <c r="X9110" s="9">
        <f>INDEX(SLA_Policy!$D$2:$D$5,MATCH(F9110,SLA_Policy!$A$2:$A$5,0))</f>
        <v>120</v>
      </c>
      <c r="Y9110" s="9" t="str">
        <f>IF(E9110="Cancelled","Excluded",IF(D9110="",IF((SLA_Policy!$B$8-B9110)*24&gt;X9110,"Open - Breached","Open - On Track"),IF((D9110-B9110)*24&lt;=X9110,"Met","Breached")))</f>
        <v>Met</v>
      </c>
    </row>
    <row r="9111" spans="1:25" x14ac:dyDescent="0.25">
      <c r="A9111" s="9" t="s">
        <v>13470</v>
      </c>
      <c r="B9111" s="23">
        <v>46182.431250000001</v>
      </c>
      <c r="C9111" s="23">
        <v>46182.454166666699</v>
      </c>
      <c r="D9111" s="23">
        <v>46182.5847222222</v>
      </c>
      <c r="E9111" s="9" t="s">
        <v>212</v>
      </c>
      <c r="F9111" s="9" t="s">
        <v>189</v>
      </c>
      <c r="G9111" s="9" t="s">
        <v>213</v>
      </c>
      <c r="H9111" s="9" t="s">
        <v>161</v>
      </c>
      <c r="I9111" s="9" t="s">
        <v>389</v>
      </c>
      <c r="J9111" s="9" t="s">
        <v>767</v>
      </c>
      <c r="K9111" s="9" t="s">
        <v>246</v>
      </c>
      <c r="L9111" s="9" t="s">
        <v>311</v>
      </c>
      <c r="M9111" s="9" t="s">
        <v>2478</v>
      </c>
      <c r="N9111" s="9" t="s">
        <v>199</v>
      </c>
      <c r="O9111" s="9" t="s">
        <v>116</v>
      </c>
      <c r="P9111" s="9" t="s">
        <v>342</v>
      </c>
      <c r="Q9111" s="9" t="s">
        <v>219</v>
      </c>
      <c r="R9111" s="9">
        <v>0</v>
      </c>
      <c r="S9111" s="9">
        <v>10</v>
      </c>
      <c r="U9111" s="9" t="s">
        <v>376</v>
      </c>
      <c r="X9111" s="9">
        <f>INDEX(SLA_Policy!$D$2:$D$5,MATCH(F9111,SLA_Policy!$A$2:$A$5,0))</f>
        <v>120</v>
      </c>
      <c r="Y9111" s="9" t="str">
        <f>IF(E9111="Cancelled","Excluded",IF(D9111="",IF((SLA_Policy!$B$8-B9111)*24&gt;X9111,"Open - Breached","Open - On Track"),IF((D9111-B9111)*24&lt;=X9111,"Met","Breached")))</f>
        <v>Met</v>
      </c>
    </row>
    <row r="9112" spans="1:25" x14ac:dyDescent="0.25">
      <c r="A9112" s="9" t="s">
        <v>13471</v>
      </c>
      <c r="B9112" s="23">
        <v>46182.432638888902</v>
      </c>
      <c r="C9112" s="23">
        <v>46182.461111111101</v>
      </c>
      <c r="D9112" s="23">
        <v>46188.348611111098</v>
      </c>
      <c r="E9112" s="9" t="s">
        <v>212</v>
      </c>
      <c r="F9112" s="9" t="s">
        <v>188</v>
      </c>
      <c r="G9112" s="9" t="s">
        <v>236</v>
      </c>
      <c r="H9112" s="9" t="s">
        <v>163</v>
      </c>
      <c r="I9112" s="9" t="s">
        <v>315</v>
      </c>
      <c r="J9112" s="9" t="s">
        <v>585</v>
      </c>
      <c r="K9112" s="9" t="s">
        <v>246</v>
      </c>
      <c r="L9112" s="9" t="s">
        <v>395</v>
      </c>
      <c r="M9112" s="9" t="s">
        <v>463</v>
      </c>
      <c r="N9112" s="9" t="s">
        <v>196</v>
      </c>
      <c r="O9112" s="9" t="s">
        <v>180</v>
      </c>
      <c r="P9112" s="9" t="s">
        <v>278</v>
      </c>
      <c r="Q9112" s="9" t="s">
        <v>219</v>
      </c>
      <c r="R9112" s="9">
        <v>0</v>
      </c>
      <c r="S9112" s="9">
        <v>166</v>
      </c>
      <c r="T9112" s="9" t="s">
        <v>229</v>
      </c>
      <c r="U9112" s="9" t="s">
        <v>242</v>
      </c>
      <c r="X9112" s="9">
        <f>INDEX(SLA_Policy!$D$2:$D$5,MATCH(F9112,SLA_Policy!$A$2:$A$5,0))</f>
        <v>72</v>
      </c>
      <c r="Y9112" s="9" t="str">
        <f>IF(E9112="Cancelled","Excluded",IF(D9112="",IF((SLA_Policy!$B$8-B9112)*24&gt;X9112,"Open - Breached","Open - On Track"),IF((D9112-B9112)*24&lt;=X9112,"Met","Breached")))</f>
        <v>Breached</v>
      </c>
    </row>
    <row r="9113" spans="1:25" x14ac:dyDescent="0.25">
      <c r="A9113" s="9" t="s">
        <v>13472</v>
      </c>
      <c r="B9113" s="23">
        <v>46182.436805555597</v>
      </c>
      <c r="C9113" s="23">
        <v>46182.4375</v>
      </c>
      <c r="D9113" s="23">
        <v>46183.004166666702</v>
      </c>
      <c r="E9113" s="9" t="s">
        <v>212</v>
      </c>
      <c r="F9113" s="9" t="s">
        <v>187</v>
      </c>
      <c r="G9113" s="9" t="s">
        <v>213</v>
      </c>
      <c r="H9113" s="9" t="s">
        <v>163</v>
      </c>
      <c r="I9113" s="9" t="s">
        <v>223</v>
      </c>
      <c r="J9113" s="9" t="s">
        <v>8976</v>
      </c>
      <c r="K9113" s="9" t="s">
        <v>239</v>
      </c>
      <c r="L9113" s="9" t="s">
        <v>351</v>
      </c>
      <c r="M9113" s="9" t="s">
        <v>2415</v>
      </c>
      <c r="N9113" s="9" t="s">
        <v>200</v>
      </c>
      <c r="O9113" s="9" t="s">
        <v>180</v>
      </c>
      <c r="P9113" s="9" t="s">
        <v>318</v>
      </c>
      <c r="Q9113" s="9" t="s">
        <v>273</v>
      </c>
      <c r="R9113" s="9">
        <v>0</v>
      </c>
      <c r="S9113" s="9">
        <v>106</v>
      </c>
      <c r="T9113" s="9" t="s">
        <v>229</v>
      </c>
      <c r="U9113" s="9" t="s">
        <v>376</v>
      </c>
      <c r="X9113" s="9">
        <f>INDEX(SLA_Policy!$D$2:$D$5,MATCH(F9113,SLA_Policy!$A$2:$A$5,0))</f>
        <v>8</v>
      </c>
      <c r="Y9113" s="9" t="str">
        <f>IF(E9113="Cancelled","Excluded",IF(D9113="",IF((SLA_Policy!$B$8-B9113)*24&gt;X9113,"Open - Breached","Open - On Track"),IF((D9113-B9113)*24&lt;=X9113,"Met","Breached")))</f>
        <v>Breached</v>
      </c>
    </row>
    <row r="9114" spans="1:25" x14ac:dyDescent="0.25">
      <c r="A9114" s="9" t="s">
        <v>13473</v>
      </c>
      <c r="B9114" s="23">
        <v>46182.443055555603</v>
      </c>
      <c r="C9114" s="23">
        <v>46182.46875</v>
      </c>
      <c r="D9114" s="23">
        <v>46183.364583333299</v>
      </c>
      <c r="E9114" s="9" t="s">
        <v>212</v>
      </c>
      <c r="F9114" s="9" t="s">
        <v>189</v>
      </c>
      <c r="G9114" s="9" t="s">
        <v>213</v>
      </c>
      <c r="H9114" s="9" t="s">
        <v>163</v>
      </c>
      <c r="I9114" s="9" t="s">
        <v>223</v>
      </c>
      <c r="J9114" s="9" t="s">
        <v>1796</v>
      </c>
      <c r="K9114" s="9" t="s">
        <v>246</v>
      </c>
      <c r="L9114" s="9" t="s">
        <v>351</v>
      </c>
      <c r="M9114" s="9" t="s">
        <v>436</v>
      </c>
      <c r="N9114" s="9" t="s">
        <v>198</v>
      </c>
      <c r="O9114" s="9" t="s">
        <v>180</v>
      </c>
      <c r="P9114" s="9" t="s">
        <v>318</v>
      </c>
      <c r="Q9114" s="9" t="s">
        <v>219</v>
      </c>
      <c r="R9114" s="9">
        <v>0</v>
      </c>
      <c r="S9114" s="9">
        <v>62</v>
      </c>
      <c r="T9114" s="9" t="s">
        <v>229</v>
      </c>
      <c r="U9114" s="9" t="s">
        <v>230</v>
      </c>
      <c r="X9114" s="9">
        <f>INDEX(SLA_Policy!$D$2:$D$5,MATCH(F9114,SLA_Policy!$A$2:$A$5,0))</f>
        <v>120</v>
      </c>
      <c r="Y9114" s="9" t="str">
        <f>IF(E9114="Cancelled","Excluded",IF(D9114="",IF((SLA_Policy!$B$8-B9114)*24&gt;X9114,"Open - Breached","Open - On Track"),IF((D9114-B9114)*24&lt;=X9114,"Met","Breached")))</f>
        <v>Met</v>
      </c>
    </row>
    <row r="9115" spans="1:25" x14ac:dyDescent="0.25">
      <c r="A9115" s="9" t="s">
        <v>13474</v>
      </c>
      <c r="B9115" s="23">
        <v>46182.445833333302</v>
      </c>
      <c r="C9115" s="23">
        <v>46182.447916666701</v>
      </c>
      <c r="D9115" s="23">
        <v>46182.576388888898</v>
      </c>
      <c r="E9115" s="9" t="s">
        <v>212</v>
      </c>
      <c r="F9115" s="9" t="s">
        <v>187</v>
      </c>
      <c r="G9115" s="9" t="s">
        <v>213</v>
      </c>
      <c r="H9115" s="9" t="s">
        <v>166</v>
      </c>
      <c r="I9115" s="9" t="s">
        <v>398</v>
      </c>
      <c r="J9115" s="9" t="s">
        <v>1731</v>
      </c>
      <c r="K9115" s="9" t="s">
        <v>239</v>
      </c>
      <c r="L9115" s="9" t="s">
        <v>216</v>
      </c>
      <c r="M9115" s="9" t="s">
        <v>2604</v>
      </c>
      <c r="N9115" s="9" t="s">
        <v>196</v>
      </c>
      <c r="O9115" s="9" t="s">
        <v>181</v>
      </c>
      <c r="P9115" s="9" t="s">
        <v>289</v>
      </c>
      <c r="Q9115" s="9" t="s">
        <v>273</v>
      </c>
      <c r="R9115" s="9">
        <v>0</v>
      </c>
      <c r="S9115" s="9">
        <v>42</v>
      </c>
      <c r="U9115" s="9" t="s">
        <v>290</v>
      </c>
      <c r="X9115" s="9">
        <f>INDEX(SLA_Policy!$D$2:$D$5,MATCH(F9115,SLA_Policy!$A$2:$A$5,0))</f>
        <v>8</v>
      </c>
      <c r="Y9115" s="9" t="str">
        <f>IF(E9115="Cancelled","Excluded",IF(D9115="",IF((SLA_Policy!$B$8-B9115)*24&gt;X9115,"Open - Breached","Open - On Track"),IF((D9115-B9115)*24&lt;=X9115,"Met","Breached")))</f>
        <v>Met</v>
      </c>
    </row>
    <row r="9116" spans="1:25" x14ac:dyDescent="0.25">
      <c r="A9116" s="9" t="s">
        <v>13475</v>
      </c>
      <c r="B9116" s="23">
        <v>46182.449305555601</v>
      </c>
      <c r="C9116" s="23">
        <v>46182.498611111099</v>
      </c>
      <c r="D9116" s="23">
        <v>46182.502777777801</v>
      </c>
      <c r="E9116" s="9" t="s">
        <v>212</v>
      </c>
      <c r="F9116" s="9" t="s">
        <v>188</v>
      </c>
      <c r="G9116" s="9" t="s">
        <v>213</v>
      </c>
      <c r="H9116" s="9" t="s">
        <v>161</v>
      </c>
      <c r="I9116" s="9" t="s">
        <v>454</v>
      </c>
      <c r="J9116" s="9" t="s">
        <v>1549</v>
      </c>
      <c r="K9116" s="9" t="s">
        <v>239</v>
      </c>
      <c r="L9116" s="9" t="s">
        <v>216</v>
      </c>
      <c r="M9116" s="9" t="s">
        <v>806</v>
      </c>
      <c r="N9116" s="9" t="s">
        <v>196</v>
      </c>
      <c r="O9116" s="9" t="s">
        <v>116</v>
      </c>
      <c r="P9116" s="9" t="s">
        <v>574</v>
      </c>
      <c r="Q9116" s="9" t="s">
        <v>219</v>
      </c>
      <c r="R9116" s="9">
        <v>0</v>
      </c>
      <c r="S9116" s="9">
        <v>8</v>
      </c>
      <c r="U9116" s="9" t="s">
        <v>290</v>
      </c>
      <c r="W9116" s="9">
        <v>4</v>
      </c>
      <c r="X9116" s="9">
        <f>INDEX(SLA_Policy!$D$2:$D$5,MATCH(F9116,SLA_Policy!$A$2:$A$5,0))</f>
        <v>72</v>
      </c>
      <c r="Y9116" s="9" t="str">
        <f>IF(E9116="Cancelled","Excluded",IF(D9116="",IF((SLA_Policy!$B$8-B9116)*24&gt;X9116,"Open - Breached","Open - On Track"),IF((D9116-B9116)*24&lt;=X9116,"Met","Breached")))</f>
        <v>Met</v>
      </c>
    </row>
    <row r="9117" spans="1:25" x14ac:dyDescent="0.25">
      <c r="A9117" s="9" t="s">
        <v>13476</v>
      </c>
      <c r="B9117" s="23">
        <v>46182.451388888898</v>
      </c>
      <c r="C9117" s="23">
        <v>46182.4555555556</v>
      </c>
      <c r="D9117" s="23">
        <v>46183.339583333298</v>
      </c>
      <c r="E9117" s="9" t="s">
        <v>212</v>
      </c>
      <c r="F9117" s="9" t="s">
        <v>188</v>
      </c>
      <c r="G9117" s="9" t="s">
        <v>213</v>
      </c>
      <c r="H9117" s="9" t="s">
        <v>88</v>
      </c>
      <c r="I9117" s="9" t="s">
        <v>92</v>
      </c>
      <c r="J9117" s="9" t="s">
        <v>989</v>
      </c>
      <c r="K9117" s="9" t="s">
        <v>246</v>
      </c>
      <c r="L9117" s="9" t="s">
        <v>311</v>
      </c>
      <c r="M9117" s="9" t="s">
        <v>3104</v>
      </c>
      <c r="N9117" s="9" t="s">
        <v>197</v>
      </c>
      <c r="O9117" s="9" t="s">
        <v>178</v>
      </c>
      <c r="P9117" s="9" t="s">
        <v>272</v>
      </c>
      <c r="Q9117" s="9" t="s">
        <v>219</v>
      </c>
      <c r="R9117" s="9">
        <v>0</v>
      </c>
      <c r="S9117" s="9">
        <v>19</v>
      </c>
      <c r="T9117" s="9" t="s">
        <v>136</v>
      </c>
      <c r="U9117" s="9" t="s">
        <v>221</v>
      </c>
      <c r="X9117" s="9">
        <f>INDEX(SLA_Policy!$D$2:$D$5,MATCH(F9117,SLA_Policy!$A$2:$A$5,0))</f>
        <v>72</v>
      </c>
      <c r="Y9117" s="9" t="str">
        <f>IF(E9117="Cancelled","Excluded",IF(D9117="",IF((SLA_Policy!$B$8-B9117)*24&gt;X9117,"Open - Breached","Open - On Track"),IF((D9117-B9117)*24&lt;=X9117,"Met","Breached")))</f>
        <v>Met</v>
      </c>
    </row>
    <row r="9118" spans="1:25" x14ac:dyDescent="0.25">
      <c r="A9118" s="9" t="s">
        <v>13477</v>
      </c>
      <c r="B9118" s="23">
        <v>46182.453472222202</v>
      </c>
      <c r="C9118" s="23">
        <v>46182.469444444498</v>
      </c>
      <c r="D9118" s="23">
        <v>46183.398611111101</v>
      </c>
      <c r="E9118" s="9" t="s">
        <v>212</v>
      </c>
      <c r="F9118" s="9" t="s">
        <v>188</v>
      </c>
      <c r="G9118" s="9" t="s">
        <v>213</v>
      </c>
      <c r="H9118" s="9" t="s">
        <v>162</v>
      </c>
      <c r="I9118" s="9" t="s">
        <v>244</v>
      </c>
      <c r="J9118" s="9" t="s">
        <v>335</v>
      </c>
      <c r="K9118" s="9" t="s">
        <v>246</v>
      </c>
      <c r="L9118" s="9" t="s">
        <v>293</v>
      </c>
      <c r="M9118" s="9" t="s">
        <v>9233</v>
      </c>
      <c r="N9118" s="9" t="s">
        <v>197</v>
      </c>
      <c r="O9118" s="9" t="s">
        <v>179</v>
      </c>
      <c r="P9118" s="9" t="s">
        <v>284</v>
      </c>
      <c r="Q9118" s="9" t="s">
        <v>219</v>
      </c>
      <c r="R9118" s="9">
        <v>0</v>
      </c>
      <c r="S9118" s="9">
        <v>9</v>
      </c>
      <c r="U9118" s="9" t="s">
        <v>266</v>
      </c>
      <c r="X9118" s="9">
        <f>INDEX(SLA_Policy!$D$2:$D$5,MATCH(F9118,SLA_Policy!$A$2:$A$5,0))</f>
        <v>72</v>
      </c>
      <c r="Y9118" s="9" t="str">
        <f>IF(E9118="Cancelled","Excluded",IF(D9118="",IF((SLA_Policy!$B$8-B9118)*24&gt;X9118,"Open - Breached","Open - On Track"),IF((D9118-B9118)*24&lt;=X9118,"Met","Breached")))</f>
        <v>Met</v>
      </c>
    </row>
    <row r="9119" spans="1:25" x14ac:dyDescent="0.25">
      <c r="A9119" s="9" t="s">
        <v>13478</v>
      </c>
      <c r="B9119" s="23">
        <v>46182.460416666698</v>
      </c>
      <c r="C9119" s="23">
        <v>46182.503472222197</v>
      </c>
      <c r="D9119" s="23">
        <v>46182.65625</v>
      </c>
      <c r="E9119" s="9" t="s">
        <v>212</v>
      </c>
      <c r="F9119" s="9" t="s">
        <v>188</v>
      </c>
      <c r="G9119" s="9" t="s">
        <v>213</v>
      </c>
      <c r="H9119" s="9" t="s">
        <v>167</v>
      </c>
      <c r="I9119" s="9" t="s">
        <v>362</v>
      </c>
      <c r="J9119" s="9" t="s">
        <v>13479</v>
      </c>
      <c r="K9119" s="9" t="s">
        <v>215</v>
      </c>
      <c r="L9119" s="9" t="s">
        <v>104</v>
      </c>
      <c r="M9119" s="9" t="s">
        <v>5250</v>
      </c>
      <c r="N9119" s="9" t="s">
        <v>197</v>
      </c>
      <c r="O9119" s="9" t="s">
        <v>176</v>
      </c>
      <c r="P9119" s="9" t="s">
        <v>253</v>
      </c>
      <c r="Q9119" s="9" t="s">
        <v>219</v>
      </c>
      <c r="R9119" s="9">
        <v>0</v>
      </c>
      <c r="S9119" s="9">
        <v>27</v>
      </c>
      <c r="U9119" s="9" t="s">
        <v>266</v>
      </c>
      <c r="W9119" s="9">
        <v>4</v>
      </c>
      <c r="X9119" s="9">
        <f>INDEX(SLA_Policy!$D$2:$D$5,MATCH(F9119,SLA_Policy!$A$2:$A$5,0))</f>
        <v>72</v>
      </c>
      <c r="Y9119" s="9" t="str">
        <f>IF(E9119="Cancelled","Excluded",IF(D9119="",IF((SLA_Policy!$B$8-B9119)*24&gt;X9119,"Open - Breached","Open - On Track"),IF((D9119-B9119)*24&lt;=X9119,"Met","Breached")))</f>
        <v>Met</v>
      </c>
    </row>
    <row r="9120" spans="1:25" x14ac:dyDescent="0.25">
      <c r="A9120" s="9" t="s">
        <v>13480</v>
      </c>
      <c r="B9120" s="23">
        <v>46182.463888888902</v>
      </c>
      <c r="C9120" s="23">
        <v>46182.469444444498</v>
      </c>
      <c r="D9120" s="23">
        <v>46183.345833333296</v>
      </c>
      <c r="E9120" s="9" t="s">
        <v>212</v>
      </c>
      <c r="F9120" s="9" t="s">
        <v>189</v>
      </c>
      <c r="G9120" s="9" t="s">
        <v>213</v>
      </c>
      <c r="H9120" s="9" t="s">
        <v>163</v>
      </c>
      <c r="I9120" s="9" t="s">
        <v>250</v>
      </c>
      <c r="J9120" s="9" t="s">
        <v>935</v>
      </c>
      <c r="K9120" s="9" t="s">
        <v>303</v>
      </c>
      <c r="L9120" s="9" t="s">
        <v>282</v>
      </c>
      <c r="M9120" s="9" t="s">
        <v>1536</v>
      </c>
      <c r="N9120" s="9" t="s">
        <v>198</v>
      </c>
      <c r="O9120" s="9" t="s">
        <v>176</v>
      </c>
      <c r="P9120" s="9" t="s">
        <v>503</v>
      </c>
      <c r="Q9120" s="9" t="s">
        <v>219</v>
      </c>
      <c r="R9120" s="9">
        <v>0</v>
      </c>
      <c r="S9120" s="9">
        <v>20</v>
      </c>
      <c r="T9120" s="9" t="s">
        <v>220</v>
      </c>
      <c r="U9120" s="9" t="s">
        <v>230</v>
      </c>
      <c r="W9120" s="9">
        <v>4</v>
      </c>
      <c r="X9120" s="9">
        <f>INDEX(SLA_Policy!$D$2:$D$5,MATCH(F9120,SLA_Policy!$A$2:$A$5,0))</f>
        <v>120</v>
      </c>
      <c r="Y9120" s="9" t="str">
        <f>IF(E9120="Cancelled","Excluded",IF(D9120="",IF((SLA_Policy!$B$8-B9120)*24&gt;X9120,"Open - Breached","Open - On Track"),IF((D9120-B9120)*24&lt;=X9120,"Met","Breached")))</f>
        <v>Met</v>
      </c>
    </row>
    <row r="9121" spans="1:25" x14ac:dyDescent="0.25">
      <c r="A9121" s="9" t="s">
        <v>13481</v>
      </c>
      <c r="B9121" s="23">
        <v>46182.465972222199</v>
      </c>
      <c r="C9121" s="23">
        <v>46182.512499999997</v>
      </c>
      <c r="D9121" s="23">
        <v>46183.3527777778</v>
      </c>
      <c r="E9121" s="9" t="s">
        <v>212</v>
      </c>
      <c r="F9121" s="9" t="s">
        <v>189</v>
      </c>
      <c r="G9121" s="9" t="s">
        <v>236</v>
      </c>
      <c r="H9121" s="9" t="s">
        <v>164</v>
      </c>
      <c r="I9121" s="9" t="s">
        <v>421</v>
      </c>
      <c r="J9121" s="9" t="s">
        <v>902</v>
      </c>
      <c r="K9121" s="9" t="s">
        <v>246</v>
      </c>
      <c r="L9121" s="9" t="s">
        <v>311</v>
      </c>
      <c r="M9121" s="9" t="s">
        <v>3591</v>
      </c>
      <c r="N9121" s="9" t="s">
        <v>196</v>
      </c>
      <c r="O9121" s="9" t="s">
        <v>180</v>
      </c>
      <c r="P9121" s="9" t="s">
        <v>368</v>
      </c>
      <c r="Q9121" s="9" t="s">
        <v>219</v>
      </c>
      <c r="R9121" s="9">
        <v>0</v>
      </c>
      <c r="S9121" s="9">
        <v>8</v>
      </c>
      <c r="T9121" s="9" t="s">
        <v>464</v>
      </c>
      <c r="U9121" s="9" t="s">
        <v>242</v>
      </c>
      <c r="X9121" s="9">
        <f>INDEX(SLA_Policy!$D$2:$D$5,MATCH(F9121,SLA_Policy!$A$2:$A$5,0))</f>
        <v>120</v>
      </c>
      <c r="Y9121" s="9" t="str">
        <f>IF(E9121="Cancelled","Excluded",IF(D9121="",IF((SLA_Policy!$B$8-B9121)*24&gt;X9121,"Open - Breached","Open - On Track"),IF((D9121-B9121)*24&lt;=X9121,"Met","Breached")))</f>
        <v>Met</v>
      </c>
    </row>
    <row r="9122" spans="1:25" x14ac:dyDescent="0.25">
      <c r="A9122" s="9" t="s">
        <v>13482</v>
      </c>
      <c r="B9122" s="23">
        <v>46182.474999999999</v>
      </c>
      <c r="E9122" s="9" t="s">
        <v>649</v>
      </c>
      <c r="F9122" s="9" t="s">
        <v>189</v>
      </c>
      <c r="G9122" s="9" t="s">
        <v>213</v>
      </c>
      <c r="H9122" s="9" t="s">
        <v>88</v>
      </c>
      <c r="I9122" s="9" t="s">
        <v>92</v>
      </c>
      <c r="J9122" s="9" t="s">
        <v>11609</v>
      </c>
      <c r="K9122" s="9" t="s">
        <v>215</v>
      </c>
      <c r="L9122" s="9" t="s">
        <v>216</v>
      </c>
      <c r="M9122" s="9" t="s">
        <v>2132</v>
      </c>
      <c r="N9122" s="9" t="s">
        <v>196</v>
      </c>
      <c r="O9122" s="9" t="s">
        <v>178</v>
      </c>
      <c r="P9122" s="9" t="s">
        <v>360</v>
      </c>
      <c r="Q9122" s="9" t="s">
        <v>219</v>
      </c>
      <c r="R9122" s="9">
        <v>0</v>
      </c>
      <c r="S9122" s="9">
        <v>2</v>
      </c>
      <c r="T9122" s="9" t="s">
        <v>136</v>
      </c>
      <c r="X9122" s="9">
        <f>INDEX(SLA_Policy!$D$2:$D$5,MATCH(F9122,SLA_Policy!$A$2:$A$5,0))</f>
        <v>120</v>
      </c>
      <c r="Y9122" s="9" t="str">
        <f>IF(E9122="Cancelled","Excluded",IF(D9122="",IF((SLA_Policy!$B$8-B9122)*24&gt;X9122,"Open - Breached","Open - On Track"),IF((D9122-B9122)*24&lt;=X9122,"Met","Breached")))</f>
        <v>Excluded</v>
      </c>
    </row>
    <row r="9123" spans="1:25" x14ac:dyDescent="0.25">
      <c r="A9123" s="9" t="s">
        <v>13483</v>
      </c>
      <c r="B9123" s="23">
        <v>46182.488194444399</v>
      </c>
      <c r="C9123" s="23">
        <v>46182.53125</v>
      </c>
      <c r="D9123" s="23">
        <v>46183.345833333296</v>
      </c>
      <c r="E9123" s="9" t="s">
        <v>212</v>
      </c>
      <c r="F9123" s="9" t="s">
        <v>188</v>
      </c>
      <c r="G9123" s="9" t="s">
        <v>213</v>
      </c>
      <c r="H9123" s="9" t="s">
        <v>167</v>
      </c>
      <c r="I9123" s="9" t="s">
        <v>536</v>
      </c>
      <c r="J9123" s="9" t="s">
        <v>3609</v>
      </c>
      <c r="K9123" s="9" t="s">
        <v>239</v>
      </c>
      <c r="L9123" s="9" t="s">
        <v>270</v>
      </c>
      <c r="M9123" s="9" t="s">
        <v>3653</v>
      </c>
      <c r="N9123" s="9" t="s">
        <v>196</v>
      </c>
      <c r="O9123" s="9" t="s">
        <v>180</v>
      </c>
      <c r="P9123" s="9" t="s">
        <v>318</v>
      </c>
      <c r="Q9123" s="9" t="s">
        <v>219</v>
      </c>
      <c r="R9123" s="9">
        <v>0</v>
      </c>
      <c r="S9123" s="9">
        <v>112</v>
      </c>
      <c r="T9123" s="9" t="s">
        <v>136</v>
      </c>
      <c r="U9123" s="9" t="s">
        <v>140</v>
      </c>
      <c r="V9123" s="9" t="s">
        <v>13439</v>
      </c>
      <c r="W9123" s="9">
        <v>5</v>
      </c>
      <c r="X9123" s="9">
        <f>INDEX(SLA_Policy!$D$2:$D$5,MATCH(F9123,SLA_Policy!$A$2:$A$5,0))</f>
        <v>72</v>
      </c>
      <c r="Y9123" s="9" t="str">
        <f>IF(E9123="Cancelled","Excluded",IF(D9123="",IF((SLA_Policy!$B$8-B9123)*24&gt;X9123,"Open - Breached","Open - On Track"),IF((D9123-B9123)*24&lt;=X9123,"Met","Breached")))</f>
        <v>Met</v>
      </c>
    </row>
    <row r="9124" spans="1:25" x14ac:dyDescent="0.25">
      <c r="A9124" s="9" t="s">
        <v>13484</v>
      </c>
      <c r="B9124" s="23">
        <v>46182.490277777797</v>
      </c>
      <c r="C9124" s="23">
        <v>46182.506249999999</v>
      </c>
      <c r="D9124" s="23">
        <v>46182.555555555598</v>
      </c>
      <c r="E9124" s="9" t="s">
        <v>212</v>
      </c>
      <c r="F9124" s="9" t="s">
        <v>188</v>
      </c>
      <c r="G9124" s="9" t="s">
        <v>236</v>
      </c>
      <c r="H9124" s="9" t="s">
        <v>167</v>
      </c>
      <c r="I9124" s="9" t="s">
        <v>255</v>
      </c>
      <c r="J9124" s="9" t="s">
        <v>10751</v>
      </c>
      <c r="K9124" s="9" t="s">
        <v>303</v>
      </c>
      <c r="L9124" s="9" t="s">
        <v>311</v>
      </c>
      <c r="M9124" s="9" t="s">
        <v>952</v>
      </c>
      <c r="N9124" s="9" t="s">
        <v>196</v>
      </c>
      <c r="O9124" s="9" t="s">
        <v>116</v>
      </c>
      <c r="P9124" s="9" t="s">
        <v>258</v>
      </c>
      <c r="Q9124" s="9" t="s">
        <v>219</v>
      </c>
      <c r="R9124" s="9">
        <v>0</v>
      </c>
      <c r="S9124" s="9">
        <v>19</v>
      </c>
      <c r="U9124" s="9" t="s">
        <v>242</v>
      </c>
      <c r="X9124" s="9">
        <f>INDEX(SLA_Policy!$D$2:$D$5,MATCH(F9124,SLA_Policy!$A$2:$A$5,0))</f>
        <v>72</v>
      </c>
      <c r="Y9124" s="9" t="str">
        <f>IF(E9124="Cancelled","Excluded",IF(D9124="",IF((SLA_Policy!$B$8-B9124)*24&gt;X9124,"Open - Breached","Open - On Track"),IF((D9124-B9124)*24&lt;=X9124,"Met","Breached")))</f>
        <v>Met</v>
      </c>
    </row>
    <row r="9125" spans="1:25" x14ac:dyDescent="0.25">
      <c r="A9125" s="9" t="s">
        <v>13485</v>
      </c>
      <c r="B9125" s="23">
        <v>46182.494444444397</v>
      </c>
      <c r="C9125" s="23">
        <v>46182.764583333301</v>
      </c>
      <c r="D9125" s="23">
        <v>46189.364583333299</v>
      </c>
      <c r="E9125" s="9" t="s">
        <v>212</v>
      </c>
      <c r="F9125" s="9" t="s">
        <v>189</v>
      </c>
      <c r="G9125" s="9" t="s">
        <v>213</v>
      </c>
      <c r="H9125" s="9" t="s">
        <v>167</v>
      </c>
      <c r="I9125" s="9" t="s">
        <v>536</v>
      </c>
      <c r="J9125" s="9" t="s">
        <v>995</v>
      </c>
      <c r="K9125" s="9" t="s">
        <v>262</v>
      </c>
      <c r="L9125" s="9" t="s">
        <v>226</v>
      </c>
      <c r="M9125" s="9" t="s">
        <v>439</v>
      </c>
      <c r="N9125" s="9" t="s">
        <v>197</v>
      </c>
      <c r="O9125" s="9" t="s">
        <v>176</v>
      </c>
      <c r="P9125" s="9" t="s">
        <v>570</v>
      </c>
      <c r="Q9125" s="9" t="s">
        <v>273</v>
      </c>
      <c r="R9125" s="9">
        <v>0</v>
      </c>
      <c r="S9125" s="9">
        <v>21</v>
      </c>
      <c r="T9125" s="9" t="s">
        <v>136</v>
      </c>
      <c r="U9125" s="9" t="s">
        <v>266</v>
      </c>
      <c r="X9125" s="9">
        <f>INDEX(SLA_Policy!$D$2:$D$5,MATCH(F9125,SLA_Policy!$A$2:$A$5,0))</f>
        <v>120</v>
      </c>
      <c r="Y9125" s="9" t="str">
        <f>IF(E9125="Cancelled","Excluded",IF(D9125="",IF((SLA_Policy!$B$8-B9125)*24&gt;X9125,"Open - Breached","Open - On Track"),IF((D9125-B9125)*24&lt;=X9125,"Met","Breached")))</f>
        <v>Breached</v>
      </c>
    </row>
    <row r="9126" spans="1:25" x14ac:dyDescent="0.25">
      <c r="A9126" s="9" t="s">
        <v>13486</v>
      </c>
      <c r="B9126" s="23">
        <v>46182.505555555603</v>
      </c>
      <c r="C9126" s="23">
        <v>46182.567361111098</v>
      </c>
      <c r="D9126" s="23">
        <v>46183.375</v>
      </c>
      <c r="E9126" s="9" t="s">
        <v>212</v>
      </c>
      <c r="F9126" s="9" t="s">
        <v>188</v>
      </c>
      <c r="G9126" s="9" t="s">
        <v>213</v>
      </c>
      <c r="H9126" s="9" t="s">
        <v>167</v>
      </c>
      <c r="I9126" s="9" t="s">
        <v>536</v>
      </c>
      <c r="J9126" s="9" t="s">
        <v>13487</v>
      </c>
      <c r="K9126" s="9" t="s">
        <v>225</v>
      </c>
      <c r="L9126" s="9" t="s">
        <v>104</v>
      </c>
      <c r="M9126" s="9" t="s">
        <v>4482</v>
      </c>
      <c r="N9126" s="9" t="s">
        <v>196</v>
      </c>
      <c r="O9126" s="9" t="s">
        <v>180</v>
      </c>
      <c r="P9126" s="9" t="s">
        <v>368</v>
      </c>
      <c r="Q9126" s="9" t="s">
        <v>219</v>
      </c>
      <c r="R9126" s="9">
        <v>0</v>
      </c>
      <c r="S9126" s="9">
        <v>63</v>
      </c>
      <c r="T9126" s="9" t="s">
        <v>229</v>
      </c>
      <c r="U9126" s="9" t="s">
        <v>140</v>
      </c>
      <c r="V9126" s="9" t="s">
        <v>13439</v>
      </c>
      <c r="W9126" s="9">
        <v>5</v>
      </c>
      <c r="X9126" s="9">
        <f>INDEX(SLA_Policy!$D$2:$D$5,MATCH(F9126,SLA_Policy!$A$2:$A$5,0))</f>
        <v>72</v>
      </c>
      <c r="Y9126" s="9" t="str">
        <f>IF(E9126="Cancelled","Excluded",IF(D9126="",IF((SLA_Policy!$B$8-B9126)*24&gt;X9126,"Open - Breached","Open - On Track"),IF((D9126-B9126)*24&lt;=X9126,"Met","Breached")))</f>
        <v>Met</v>
      </c>
    </row>
    <row r="9127" spans="1:25" x14ac:dyDescent="0.25">
      <c r="A9127" s="9" t="s">
        <v>13488</v>
      </c>
      <c r="B9127" s="23">
        <v>46182.507638888899</v>
      </c>
      <c r="C9127" s="23">
        <v>46182.537499999999</v>
      </c>
      <c r="D9127" s="23">
        <v>46182.598611111098</v>
      </c>
      <c r="E9127" s="9" t="s">
        <v>212</v>
      </c>
      <c r="F9127" s="9" t="s">
        <v>188</v>
      </c>
      <c r="G9127" s="9" t="s">
        <v>213</v>
      </c>
      <c r="H9127" s="9" t="s">
        <v>162</v>
      </c>
      <c r="I9127" s="9" t="s">
        <v>416</v>
      </c>
      <c r="J9127" s="9" t="s">
        <v>13489</v>
      </c>
      <c r="K9127" s="9" t="s">
        <v>246</v>
      </c>
      <c r="L9127" s="9" t="s">
        <v>216</v>
      </c>
      <c r="M9127" s="9" t="s">
        <v>6642</v>
      </c>
      <c r="N9127" s="9" t="s">
        <v>196</v>
      </c>
      <c r="O9127" s="9" t="s">
        <v>176</v>
      </c>
      <c r="P9127" s="9" t="s">
        <v>228</v>
      </c>
      <c r="Q9127" s="9" t="s">
        <v>219</v>
      </c>
      <c r="R9127" s="9">
        <v>0</v>
      </c>
      <c r="S9127" s="9">
        <v>19</v>
      </c>
      <c r="U9127" s="9" t="s">
        <v>266</v>
      </c>
      <c r="X9127" s="9">
        <f>INDEX(SLA_Policy!$D$2:$D$5,MATCH(F9127,SLA_Policy!$A$2:$A$5,0))</f>
        <v>72</v>
      </c>
      <c r="Y9127" s="9" t="str">
        <f>IF(E9127="Cancelled","Excluded",IF(D9127="",IF((SLA_Policy!$B$8-B9127)*24&gt;X9127,"Open - Breached","Open - On Track"),IF((D9127-B9127)*24&lt;=X9127,"Met","Breached")))</f>
        <v>Met</v>
      </c>
    </row>
    <row r="9128" spans="1:25" x14ac:dyDescent="0.25">
      <c r="A9128" s="9" t="s">
        <v>13490</v>
      </c>
      <c r="B9128" s="23">
        <v>46182.515277777798</v>
      </c>
      <c r="C9128" s="23">
        <v>46182.520138888904</v>
      </c>
      <c r="D9128" s="23">
        <v>46183.322222222203</v>
      </c>
      <c r="E9128" s="9" t="s">
        <v>212</v>
      </c>
      <c r="F9128" s="9" t="s">
        <v>188</v>
      </c>
      <c r="G9128" s="9" t="s">
        <v>213</v>
      </c>
      <c r="H9128" s="9" t="s">
        <v>167</v>
      </c>
      <c r="I9128" s="9" t="s">
        <v>536</v>
      </c>
      <c r="J9128" s="9" t="s">
        <v>1969</v>
      </c>
      <c r="K9128" s="9" t="s">
        <v>239</v>
      </c>
      <c r="L9128" s="9" t="s">
        <v>226</v>
      </c>
      <c r="M9128" s="9" t="s">
        <v>1836</v>
      </c>
      <c r="N9128" s="9" t="s">
        <v>198</v>
      </c>
      <c r="O9128" s="9" t="s">
        <v>176</v>
      </c>
      <c r="P9128" s="9" t="s">
        <v>330</v>
      </c>
      <c r="Q9128" s="9" t="s">
        <v>219</v>
      </c>
      <c r="R9128" s="9">
        <v>0</v>
      </c>
      <c r="S9128" s="9">
        <v>35</v>
      </c>
      <c r="T9128" s="9" t="s">
        <v>220</v>
      </c>
      <c r="U9128" s="9" t="s">
        <v>266</v>
      </c>
      <c r="X9128" s="9">
        <f>INDEX(SLA_Policy!$D$2:$D$5,MATCH(F9128,SLA_Policy!$A$2:$A$5,0))</f>
        <v>72</v>
      </c>
      <c r="Y9128" s="9" t="str">
        <f>IF(E9128="Cancelled","Excluded",IF(D9128="",IF((SLA_Policy!$B$8-B9128)*24&gt;X9128,"Open - Breached","Open - On Track"),IF((D9128-B9128)*24&lt;=X9128,"Met","Breached")))</f>
        <v>Met</v>
      </c>
    </row>
    <row r="9129" spans="1:25" x14ac:dyDescent="0.25">
      <c r="A9129" s="9" t="s">
        <v>13491</v>
      </c>
      <c r="B9129" s="23">
        <v>46182.515972222202</v>
      </c>
      <c r="C9129" s="23">
        <v>46182.522916666698</v>
      </c>
      <c r="E9129" s="9" t="s">
        <v>649</v>
      </c>
      <c r="F9129" s="9" t="s">
        <v>189</v>
      </c>
      <c r="G9129" s="9" t="s">
        <v>213</v>
      </c>
      <c r="H9129" s="9" t="s">
        <v>162</v>
      </c>
      <c r="I9129" s="9" t="s">
        <v>393</v>
      </c>
      <c r="J9129" s="9" t="s">
        <v>3928</v>
      </c>
      <c r="K9129" s="9" t="s">
        <v>246</v>
      </c>
      <c r="L9129" s="9" t="s">
        <v>216</v>
      </c>
      <c r="M9129" s="9" t="s">
        <v>7356</v>
      </c>
      <c r="N9129" s="9" t="s">
        <v>200</v>
      </c>
      <c r="O9129" s="9" t="s">
        <v>176</v>
      </c>
      <c r="P9129" s="9" t="s">
        <v>419</v>
      </c>
      <c r="Q9129" s="9" t="s">
        <v>219</v>
      </c>
      <c r="R9129" s="9">
        <v>0</v>
      </c>
      <c r="S9129" s="9">
        <v>4</v>
      </c>
      <c r="X9129" s="9">
        <f>INDEX(SLA_Policy!$D$2:$D$5,MATCH(F9129,SLA_Policy!$A$2:$A$5,0))</f>
        <v>120</v>
      </c>
      <c r="Y9129" s="9" t="str">
        <f>IF(E9129="Cancelled","Excluded",IF(D9129="",IF((SLA_Policy!$B$8-B9129)*24&gt;X9129,"Open - Breached","Open - On Track"),IF((D9129-B9129)*24&lt;=X9129,"Met","Breached")))</f>
        <v>Excluded</v>
      </c>
    </row>
    <row r="9130" spans="1:25" x14ac:dyDescent="0.25">
      <c r="A9130" s="9" t="s">
        <v>13492</v>
      </c>
      <c r="B9130" s="23">
        <v>46182.5180555556</v>
      </c>
      <c r="C9130" s="23">
        <v>46182.531944444498</v>
      </c>
      <c r="D9130" s="23">
        <v>46182.6430555556</v>
      </c>
      <c r="E9130" s="9" t="s">
        <v>212</v>
      </c>
      <c r="F9130" s="9" t="s">
        <v>187</v>
      </c>
      <c r="G9130" s="9" t="s">
        <v>213</v>
      </c>
      <c r="H9130" s="9" t="s">
        <v>162</v>
      </c>
      <c r="I9130" s="9" t="s">
        <v>345</v>
      </c>
      <c r="J9130" s="9" t="s">
        <v>1136</v>
      </c>
      <c r="K9130" s="9" t="s">
        <v>215</v>
      </c>
      <c r="L9130" s="9" t="s">
        <v>307</v>
      </c>
      <c r="M9130" s="9" t="s">
        <v>1279</v>
      </c>
      <c r="N9130" s="9" t="s">
        <v>196</v>
      </c>
      <c r="O9130" s="9" t="s">
        <v>179</v>
      </c>
      <c r="P9130" s="9" t="s">
        <v>284</v>
      </c>
      <c r="Q9130" s="9" t="s">
        <v>273</v>
      </c>
      <c r="R9130" s="9">
        <v>0</v>
      </c>
      <c r="S9130" s="9">
        <v>18</v>
      </c>
      <c r="U9130" s="9" t="s">
        <v>248</v>
      </c>
      <c r="X9130" s="9">
        <f>INDEX(SLA_Policy!$D$2:$D$5,MATCH(F9130,SLA_Policy!$A$2:$A$5,0))</f>
        <v>8</v>
      </c>
      <c r="Y9130" s="9" t="str">
        <f>IF(E9130="Cancelled","Excluded",IF(D9130="",IF((SLA_Policy!$B$8-B9130)*24&gt;X9130,"Open - Breached","Open - On Track"),IF((D9130-B9130)*24&lt;=X9130,"Met","Breached")))</f>
        <v>Met</v>
      </c>
    </row>
    <row r="9131" spans="1:25" x14ac:dyDescent="0.25">
      <c r="A9131" s="9" t="s">
        <v>13493</v>
      </c>
      <c r="B9131" s="23">
        <v>46182.520833333299</v>
      </c>
      <c r="C9131" s="23">
        <v>46182.525000000001</v>
      </c>
      <c r="D9131" s="23">
        <v>46182.747916666704</v>
      </c>
      <c r="E9131" s="9" t="s">
        <v>212</v>
      </c>
      <c r="F9131" s="9" t="s">
        <v>188</v>
      </c>
      <c r="G9131" s="9" t="s">
        <v>213</v>
      </c>
      <c r="H9131" s="9" t="s">
        <v>161</v>
      </c>
      <c r="I9131" s="9" t="s">
        <v>297</v>
      </c>
      <c r="J9131" s="9" t="s">
        <v>521</v>
      </c>
      <c r="K9131" s="9" t="s">
        <v>246</v>
      </c>
      <c r="L9131" s="9" t="s">
        <v>104</v>
      </c>
      <c r="M9131" s="9" t="s">
        <v>1597</v>
      </c>
      <c r="N9131" s="9" t="s">
        <v>198</v>
      </c>
      <c r="O9131" s="9" t="s">
        <v>116</v>
      </c>
      <c r="P9131" s="9" t="s">
        <v>590</v>
      </c>
      <c r="Q9131" s="9" t="s">
        <v>219</v>
      </c>
      <c r="R9131" s="9">
        <v>0</v>
      </c>
      <c r="S9131" s="9">
        <v>28</v>
      </c>
      <c r="U9131" s="9" t="s">
        <v>221</v>
      </c>
      <c r="W9131" s="9">
        <v>5</v>
      </c>
      <c r="X9131" s="9">
        <f>INDEX(SLA_Policy!$D$2:$D$5,MATCH(F9131,SLA_Policy!$A$2:$A$5,0))</f>
        <v>72</v>
      </c>
      <c r="Y9131" s="9" t="str">
        <f>IF(E9131="Cancelled","Excluded",IF(D9131="",IF((SLA_Policy!$B$8-B9131)*24&gt;X9131,"Open - Breached","Open - On Track"),IF((D9131-B9131)*24&lt;=X9131,"Met","Breached")))</f>
        <v>Met</v>
      </c>
    </row>
    <row r="9132" spans="1:25" x14ac:dyDescent="0.25">
      <c r="A9132" s="9" t="s">
        <v>13494</v>
      </c>
      <c r="B9132" s="23">
        <v>46182.541666666701</v>
      </c>
      <c r="C9132" s="23">
        <v>46182.576388888898</v>
      </c>
      <c r="D9132" s="23">
        <v>46183.388888888898</v>
      </c>
      <c r="E9132" s="9" t="s">
        <v>212</v>
      </c>
      <c r="F9132" s="9" t="s">
        <v>189</v>
      </c>
      <c r="G9132" s="9" t="s">
        <v>236</v>
      </c>
      <c r="H9132" s="9" t="s">
        <v>161</v>
      </c>
      <c r="I9132" s="9" t="s">
        <v>237</v>
      </c>
      <c r="J9132" s="9" t="s">
        <v>2061</v>
      </c>
      <c r="K9132" s="9" t="s">
        <v>225</v>
      </c>
      <c r="L9132" s="9" t="s">
        <v>216</v>
      </c>
      <c r="M9132" s="9" t="s">
        <v>965</v>
      </c>
      <c r="N9132" s="9" t="s">
        <v>198</v>
      </c>
      <c r="O9132" s="9" t="s">
        <v>179</v>
      </c>
      <c r="P9132" s="9" t="s">
        <v>313</v>
      </c>
      <c r="Q9132" s="9" t="s">
        <v>219</v>
      </c>
      <c r="R9132" s="9">
        <v>0</v>
      </c>
      <c r="S9132" s="9">
        <v>21</v>
      </c>
      <c r="U9132" s="9" t="s">
        <v>242</v>
      </c>
      <c r="X9132" s="9">
        <f>INDEX(SLA_Policy!$D$2:$D$5,MATCH(F9132,SLA_Policy!$A$2:$A$5,0))</f>
        <v>120</v>
      </c>
      <c r="Y9132" s="9" t="str">
        <f>IF(E9132="Cancelled","Excluded",IF(D9132="",IF((SLA_Policy!$B$8-B9132)*24&gt;X9132,"Open - Breached","Open - On Track"),IF((D9132-B9132)*24&lt;=X9132,"Met","Breached")))</f>
        <v>Met</v>
      </c>
    </row>
    <row r="9133" spans="1:25" x14ac:dyDescent="0.25">
      <c r="A9133" s="9" t="s">
        <v>13495</v>
      </c>
      <c r="B9133" s="23">
        <v>46182.543749999997</v>
      </c>
      <c r="C9133" s="23">
        <v>46182.5444444444</v>
      </c>
      <c r="D9133" s="23">
        <v>46183.315277777801</v>
      </c>
      <c r="E9133" s="9" t="s">
        <v>212</v>
      </c>
      <c r="F9133" s="9" t="s">
        <v>188</v>
      </c>
      <c r="G9133" s="9" t="s">
        <v>213</v>
      </c>
      <c r="H9133" s="9" t="s">
        <v>88</v>
      </c>
      <c r="I9133" s="9" t="s">
        <v>92</v>
      </c>
      <c r="J9133" s="9" t="s">
        <v>11521</v>
      </c>
      <c r="K9133" s="9" t="s">
        <v>246</v>
      </c>
      <c r="L9133" s="9" t="s">
        <v>216</v>
      </c>
      <c r="M9133" s="9" t="s">
        <v>513</v>
      </c>
      <c r="N9133" s="9" t="s">
        <v>200</v>
      </c>
      <c r="O9133" s="9" t="s">
        <v>116</v>
      </c>
      <c r="P9133" s="9" t="s">
        <v>551</v>
      </c>
      <c r="Q9133" s="9" t="s">
        <v>219</v>
      </c>
      <c r="R9133" s="9">
        <v>0</v>
      </c>
      <c r="S9133" s="9">
        <v>13</v>
      </c>
      <c r="T9133" s="9" t="s">
        <v>136</v>
      </c>
      <c r="U9133" s="9" t="s">
        <v>266</v>
      </c>
      <c r="X9133" s="9">
        <f>INDEX(SLA_Policy!$D$2:$D$5,MATCH(F9133,SLA_Policy!$A$2:$A$5,0))</f>
        <v>72</v>
      </c>
      <c r="Y9133" s="9" t="str">
        <f>IF(E9133="Cancelled","Excluded",IF(D9133="",IF((SLA_Policy!$B$8-B9133)*24&gt;X9133,"Open - Breached","Open - On Track"),IF((D9133-B9133)*24&lt;=X9133,"Met","Breached")))</f>
        <v>Met</v>
      </c>
    </row>
    <row r="9134" spans="1:25" x14ac:dyDescent="0.25">
      <c r="A9134" s="9" t="s">
        <v>13496</v>
      </c>
      <c r="B9134" s="23">
        <v>46182.548611111102</v>
      </c>
      <c r="C9134" s="23">
        <v>46182.552777777797</v>
      </c>
      <c r="D9134" s="23">
        <v>46182.744444444397</v>
      </c>
      <c r="E9134" s="9" t="s">
        <v>212</v>
      </c>
      <c r="F9134" s="9" t="s">
        <v>188</v>
      </c>
      <c r="G9134" s="9" t="s">
        <v>213</v>
      </c>
      <c r="H9134" s="9" t="s">
        <v>166</v>
      </c>
      <c r="I9134" s="9" t="s">
        <v>378</v>
      </c>
      <c r="J9134" s="9" t="s">
        <v>13497</v>
      </c>
      <c r="K9134" s="9" t="s">
        <v>225</v>
      </c>
      <c r="L9134" s="9" t="s">
        <v>282</v>
      </c>
      <c r="M9134" s="9" t="s">
        <v>2799</v>
      </c>
      <c r="N9134" s="9" t="s">
        <v>196</v>
      </c>
      <c r="O9134" s="9" t="s">
        <v>181</v>
      </c>
      <c r="P9134" s="9" t="s">
        <v>449</v>
      </c>
      <c r="Q9134" s="9" t="s">
        <v>219</v>
      </c>
      <c r="R9134" s="9">
        <v>0</v>
      </c>
      <c r="S9134" s="9">
        <v>37</v>
      </c>
      <c r="T9134" s="9" t="s">
        <v>220</v>
      </c>
      <c r="U9134" s="9" t="s">
        <v>290</v>
      </c>
      <c r="X9134" s="9">
        <f>INDEX(SLA_Policy!$D$2:$D$5,MATCH(F9134,SLA_Policy!$A$2:$A$5,0))</f>
        <v>72</v>
      </c>
      <c r="Y9134" s="9" t="str">
        <f>IF(E9134="Cancelled","Excluded",IF(D9134="",IF((SLA_Policy!$B$8-B9134)*24&gt;X9134,"Open - Breached","Open - On Track"),IF((D9134-B9134)*24&lt;=X9134,"Met","Breached")))</f>
        <v>Met</v>
      </c>
    </row>
    <row r="9135" spans="1:25" x14ac:dyDescent="0.25">
      <c r="A9135" s="9" t="s">
        <v>13498</v>
      </c>
      <c r="B9135" s="23">
        <v>46182.559027777803</v>
      </c>
      <c r="C9135" s="23">
        <v>46182.568749999999</v>
      </c>
      <c r="D9135" s="23">
        <v>46182.703472222202</v>
      </c>
      <c r="E9135" s="9" t="s">
        <v>212</v>
      </c>
      <c r="F9135" s="9" t="s">
        <v>188</v>
      </c>
      <c r="G9135" s="9" t="s">
        <v>213</v>
      </c>
      <c r="H9135" s="9" t="s">
        <v>161</v>
      </c>
      <c r="I9135" s="9" t="s">
        <v>297</v>
      </c>
      <c r="J9135" s="9" t="s">
        <v>735</v>
      </c>
      <c r="K9135" s="9" t="s">
        <v>246</v>
      </c>
      <c r="L9135" s="9" t="s">
        <v>104</v>
      </c>
      <c r="M9135" s="9" t="s">
        <v>8739</v>
      </c>
      <c r="N9135" s="9" t="s">
        <v>199</v>
      </c>
      <c r="O9135" s="9" t="s">
        <v>116</v>
      </c>
      <c r="P9135" s="9" t="s">
        <v>525</v>
      </c>
      <c r="Q9135" s="9" t="s">
        <v>219</v>
      </c>
      <c r="R9135" s="9">
        <v>0</v>
      </c>
      <c r="S9135" s="9">
        <v>20</v>
      </c>
      <c r="U9135" s="9" t="s">
        <v>290</v>
      </c>
      <c r="X9135" s="9">
        <f>INDEX(SLA_Policy!$D$2:$D$5,MATCH(F9135,SLA_Policy!$A$2:$A$5,0))</f>
        <v>72</v>
      </c>
      <c r="Y9135" s="9" t="str">
        <f>IF(E9135="Cancelled","Excluded",IF(D9135="",IF((SLA_Policy!$B$8-B9135)*24&gt;X9135,"Open - Breached","Open - On Track"),IF((D9135-B9135)*24&lt;=X9135,"Met","Breached")))</f>
        <v>Met</v>
      </c>
    </row>
    <row r="9136" spans="1:25" x14ac:dyDescent="0.25">
      <c r="A9136" s="9" t="s">
        <v>13499</v>
      </c>
      <c r="B9136" s="23">
        <v>46182.559722222199</v>
      </c>
      <c r="C9136" s="23">
        <v>46182.572222222203</v>
      </c>
      <c r="D9136" s="23">
        <v>46183.370138888902</v>
      </c>
      <c r="E9136" s="9" t="s">
        <v>212</v>
      </c>
      <c r="F9136" s="9" t="s">
        <v>189</v>
      </c>
      <c r="G9136" s="9" t="s">
        <v>213</v>
      </c>
      <c r="H9136" s="9" t="s">
        <v>162</v>
      </c>
      <c r="I9136" s="9" t="s">
        <v>393</v>
      </c>
      <c r="J9136" s="9" t="s">
        <v>7848</v>
      </c>
      <c r="K9136" s="9" t="s">
        <v>246</v>
      </c>
      <c r="L9136" s="9" t="s">
        <v>351</v>
      </c>
      <c r="M9136" s="9" t="s">
        <v>1624</v>
      </c>
      <c r="N9136" s="9" t="s">
        <v>200</v>
      </c>
      <c r="O9136" s="9" t="s">
        <v>179</v>
      </c>
      <c r="P9136" s="9" t="s">
        <v>284</v>
      </c>
      <c r="Q9136" s="9" t="s">
        <v>219</v>
      </c>
      <c r="R9136" s="9">
        <v>0</v>
      </c>
      <c r="S9136" s="9">
        <v>26</v>
      </c>
      <c r="U9136" s="9" t="s">
        <v>248</v>
      </c>
      <c r="X9136" s="9">
        <f>INDEX(SLA_Policy!$D$2:$D$5,MATCH(F9136,SLA_Policy!$A$2:$A$5,0))</f>
        <v>120</v>
      </c>
      <c r="Y9136" s="9" t="str">
        <f>IF(E9136="Cancelled","Excluded",IF(D9136="",IF((SLA_Policy!$B$8-B9136)*24&gt;X9136,"Open - Breached","Open - On Track"),IF((D9136-B9136)*24&lt;=X9136,"Met","Breached")))</f>
        <v>Met</v>
      </c>
    </row>
    <row r="9137" spans="1:25" x14ac:dyDescent="0.25">
      <c r="A9137" s="9" t="s">
        <v>13500</v>
      </c>
      <c r="B9137" s="23">
        <v>46182.566666666702</v>
      </c>
      <c r="C9137" s="23">
        <v>46182.763888888898</v>
      </c>
      <c r="D9137" s="23">
        <v>46184.318749999999</v>
      </c>
      <c r="E9137" s="9" t="s">
        <v>212</v>
      </c>
      <c r="F9137" s="9" t="s">
        <v>188</v>
      </c>
      <c r="G9137" s="9" t="s">
        <v>213</v>
      </c>
      <c r="H9137" s="9" t="s">
        <v>167</v>
      </c>
      <c r="I9137" s="9" t="s">
        <v>536</v>
      </c>
      <c r="J9137" s="9" t="s">
        <v>5504</v>
      </c>
      <c r="K9137" s="9" t="s">
        <v>225</v>
      </c>
      <c r="L9137" s="9" t="s">
        <v>270</v>
      </c>
      <c r="M9137" s="9" t="s">
        <v>2509</v>
      </c>
      <c r="N9137" s="9" t="s">
        <v>196</v>
      </c>
      <c r="O9137" s="9" t="s">
        <v>176</v>
      </c>
      <c r="P9137" s="9" t="s">
        <v>570</v>
      </c>
      <c r="Q9137" s="9" t="s">
        <v>219</v>
      </c>
      <c r="R9137" s="9">
        <v>1</v>
      </c>
      <c r="S9137" s="9">
        <v>53</v>
      </c>
      <c r="T9137" s="9" t="s">
        <v>136</v>
      </c>
      <c r="U9137" s="9" t="s">
        <v>140</v>
      </c>
      <c r="V9137" s="9" t="s">
        <v>13439</v>
      </c>
      <c r="W9137" s="9">
        <v>3</v>
      </c>
      <c r="X9137" s="9">
        <f>INDEX(SLA_Policy!$D$2:$D$5,MATCH(F9137,SLA_Policy!$A$2:$A$5,0))</f>
        <v>72</v>
      </c>
      <c r="Y9137" s="9" t="str">
        <f>IF(E9137="Cancelled","Excluded",IF(D9137="",IF((SLA_Policy!$B$8-B9137)*24&gt;X9137,"Open - Breached","Open - On Track"),IF((D9137-B9137)*24&lt;=X9137,"Met","Breached")))</f>
        <v>Met</v>
      </c>
    </row>
    <row r="9138" spans="1:25" x14ac:dyDescent="0.25">
      <c r="A9138" s="9" t="s">
        <v>13501</v>
      </c>
      <c r="B9138" s="23">
        <v>46182.586805555598</v>
      </c>
      <c r="C9138" s="23">
        <v>46182.622222222199</v>
      </c>
      <c r="D9138" s="23">
        <v>46183.412499999999</v>
      </c>
      <c r="E9138" s="9" t="s">
        <v>212</v>
      </c>
      <c r="F9138" s="9" t="s">
        <v>188</v>
      </c>
      <c r="G9138" s="9" t="s">
        <v>213</v>
      </c>
      <c r="H9138" s="9" t="s">
        <v>88</v>
      </c>
      <c r="I9138" s="9" t="s">
        <v>354</v>
      </c>
      <c r="J9138" s="9" t="s">
        <v>564</v>
      </c>
      <c r="K9138" s="9" t="s">
        <v>303</v>
      </c>
      <c r="L9138" s="9" t="s">
        <v>311</v>
      </c>
      <c r="M9138" s="9" t="s">
        <v>2945</v>
      </c>
      <c r="N9138" s="9" t="s">
        <v>196</v>
      </c>
      <c r="O9138" s="9" t="s">
        <v>178</v>
      </c>
      <c r="P9138" s="9" t="s">
        <v>360</v>
      </c>
      <c r="Q9138" s="9" t="s">
        <v>273</v>
      </c>
      <c r="R9138" s="9">
        <v>0</v>
      </c>
      <c r="S9138" s="9">
        <v>36</v>
      </c>
      <c r="T9138" s="9" t="s">
        <v>136</v>
      </c>
      <c r="U9138" s="9" t="s">
        <v>661</v>
      </c>
      <c r="W9138" s="9">
        <v>4</v>
      </c>
      <c r="X9138" s="9">
        <f>INDEX(SLA_Policy!$D$2:$D$5,MATCH(F9138,SLA_Policy!$A$2:$A$5,0))</f>
        <v>72</v>
      </c>
      <c r="Y9138" s="9" t="str">
        <f>IF(E9138="Cancelled","Excluded",IF(D9138="",IF((SLA_Policy!$B$8-B9138)*24&gt;X9138,"Open - Breached","Open - On Track"),IF((D9138-B9138)*24&lt;=X9138,"Met","Breached")))</f>
        <v>Met</v>
      </c>
    </row>
    <row r="9139" spans="1:25" x14ac:dyDescent="0.25">
      <c r="A9139" s="9" t="s">
        <v>13502</v>
      </c>
      <c r="B9139" s="23">
        <v>46182.590972222199</v>
      </c>
      <c r="C9139" s="23">
        <v>46182.604166666701</v>
      </c>
      <c r="D9139" s="23">
        <v>46183.417361111096</v>
      </c>
      <c r="E9139" s="9" t="s">
        <v>212</v>
      </c>
      <c r="F9139" s="9" t="s">
        <v>188</v>
      </c>
      <c r="G9139" s="9" t="s">
        <v>236</v>
      </c>
      <c r="H9139" s="9" t="s">
        <v>167</v>
      </c>
      <c r="I9139" s="9" t="s">
        <v>255</v>
      </c>
      <c r="J9139" s="9" t="s">
        <v>10673</v>
      </c>
      <c r="K9139" s="9" t="s">
        <v>303</v>
      </c>
      <c r="L9139" s="9" t="s">
        <v>351</v>
      </c>
      <c r="M9139" s="9" t="s">
        <v>603</v>
      </c>
      <c r="N9139" s="9" t="s">
        <v>196</v>
      </c>
      <c r="O9139" s="9" t="s">
        <v>176</v>
      </c>
      <c r="P9139" s="9" t="s">
        <v>253</v>
      </c>
      <c r="Q9139" s="9" t="s">
        <v>219</v>
      </c>
      <c r="R9139" s="9">
        <v>0</v>
      </c>
      <c r="S9139" s="9">
        <v>51</v>
      </c>
      <c r="U9139" s="9" t="s">
        <v>242</v>
      </c>
      <c r="X9139" s="9">
        <f>INDEX(SLA_Policy!$D$2:$D$5,MATCH(F9139,SLA_Policy!$A$2:$A$5,0))</f>
        <v>72</v>
      </c>
      <c r="Y9139" s="9" t="str">
        <f>IF(E9139="Cancelled","Excluded",IF(D9139="",IF((SLA_Policy!$B$8-B9139)*24&gt;X9139,"Open - Breached","Open - On Track"),IF((D9139-B9139)*24&lt;=X9139,"Met","Breached")))</f>
        <v>Met</v>
      </c>
    </row>
    <row r="9140" spans="1:25" x14ac:dyDescent="0.25">
      <c r="A9140" s="9" t="s">
        <v>13503</v>
      </c>
      <c r="B9140" s="23">
        <v>46182.595833333296</v>
      </c>
      <c r="C9140" s="23">
        <v>46182.6069444444</v>
      </c>
      <c r="D9140" s="23">
        <v>46183.363888888904</v>
      </c>
      <c r="E9140" s="9" t="s">
        <v>212</v>
      </c>
      <c r="F9140" s="9" t="s">
        <v>188</v>
      </c>
      <c r="G9140" s="9" t="s">
        <v>213</v>
      </c>
      <c r="H9140" s="9" t="s">
        <v>88</v>
      </c>
      <c r="I9140" s="9" t="s">
        <v>92</v>
      </c>
      <c r="J9140" s="9" t="s">
        <v>7338</v>
      </c>
      <c r="K9140" s="9" t="s">
        <v>215</v>
      </c>
      <c r="L9140" s="9" t="s">
        <v>216</v>
      </c>
      <c r="M9140" s="9" t="s">
        <v>2379</v>
      </c>
      <c r="N9140" s="9" t="s">
        <v>198</v>
      </c>
      <c r="O9140" s="9" t="s">
        <v>116</v>
      </c>
      <c r="P9140" s="9" t="s">
        <v>551</v>
      </c>
      <c r="Q9140" s="9" t="s">
        <v>219</v>
      </c>
      <c r="R9140" s="9">
        <v>0</v>
      </c>
      <c r="S9140" s="9">
        <v>75</v>
      </c>
      <c r="T9140" s="9" t="s">
        <v>220</v>
      </c>
      <c r="U9140" s="9" t="s">
        <v>221</v>
      </c>
      <c r="W9140" s="9">
        <v>4</v>
      </c>
      <c r="X9140" s="9">
        <f>INDEX(SLA_Policy!$D$2:$D$5,MATCH(F9140,SLA_Policy!$A$2:$A$5,0))</f>
        <v>72</v>
      </c>
      <c r="Y9140" s="9" t="str">
        <f>IF(E9140="Cancelled","Excluded",IF(D9140="",IF((SLA_Policy!$B$8-B9140)*24&gt;X9140,"Open - Breached","Open - On Track"),IF((D9140-B9140)*24&lt;=X9140,"Met","Breached")))</f>
        <v>Met</v>
      </c>
    </row>
    <row r="9141" spans="1:25" x14ac:dyDescent="0.25">
      <c r="A9141" s="9" t="s">
        <v>13504</v>
      </c>
      <c r="B9141" s="23">
        <v>46182.598611111098</v>
      </c>
      <c r="C9141" s="23">
        <v>46182.618750000001</v>
      </c>
      <c r="D9141" s="23">
        <v>46185.322916666701</v>
      </c>
      <c r="E9141" s="9" t="s">
        <v>212</v>
      </c>
      <c r="F9141" s="9" t="s">
        <v>189</v>
      </c>
      <c r="G9141" s="9" t="s">
        <v>213</v>
      </c>
      <c r="H9141" s="9" t="s">
        <v>167</v>
      </c>
      <c r="I9141" s="9" t="s">
        <v>536</v>
      </c>
      <c r="J9141" s="9" t="s">
        <v>2940</v>
      </c>
      <c r="K9141" s="9" t="s">
        <v>215</v>
      </c>
      <c r="L9141" s="9" t="s">
        <v>216</v>
      </c>
      <c r="M9141" s="9" t="s">
        <v>623</v>
      </c>
      <c r="N9141" s="9" t="s">
        <v>196</v>
      </c>
      <c r="O9141" s="9" t="s">
        <v>180</v>
      </c>
      <c r="P9141" s="9" t="s">
        <v>278</v>
      </c>
      <c r="Q9141" s="9" t="s">
        <v>219</v>
      </c>
      <c r="R9141" s="9">
        <v>0</v>
      </c>
      <c r="S9141" s="9">
        <v>38</v>
      </c>
      <c r="T9141" s="9" t="s">
        <v>136</v>
      </c>
      <c r="U9141" s="9" t="s">
        <v>140</v>
      </c>
      <c r="V9141" s="9" t="s">
        <v>13439</v>
      </c>
      <c r="X9141" s="9">
        <f>INDEX(SLA_Policy!$D$2:$D$5,MATCH(F9141,SLA_Policy!$A$2:$A$5,0))</f>
        <v>120</v>
      </c>
      <c r="Y9141" s="9" t="str">
        <f>IF(E9141="Cancelled","Excluded",IF(D9141="",IF((SLA_Policy!$B$8-B9141)*24&gt;X9141,"Open - Breached","Open - On Track"),IF((D9141-B9141)*24&lt;=X9141,"Met","Breached")))</f>
        <v>Met</v>
      </c>
    </row>
    <row r="9142" spans="1:25" x14ac:dyDescent="0.25">
      <c r="A9142" s="9" t="s">
        <v>13505</v>
      </c>
      <c r="B9142" s="23">
        <v>46182.608333333301</v>
      </c>
      <c r="C9142" s="23">
        <v>46182.633333333302</v>
      </c>
      <c r="D9142" s="23">
        <v>46183.320833333302</v>
      </c>
      <c r="E9142" s="9" t="s">
        <v>212</v>
      </c>
      <c r="F9142" s="9" t="s">
        <v>188</v>
      </c>
      <c r="G9142" s="9" t="s">
        <v>213</v>
      </c>
      <c r="H9142" s="9" t="s">
        <v>88</v>
      </c>
      <c r="I9142" s="9" t="s">
        <v>92</v>
      </c>
      <c r="J9142" s="9" t="s">
        <v>7105</v>
      </c>
      <c r="K9142" s="9" t="s">
        <v>215</v>
      </c>
      <c r="L9142" s="9" t="s">
        <v>216</v>
      </c>
      <c r="M9142" s="9" t="s">
        <v>1997</v>
      </c>
      <c r="N9142" s="9" t="s">
        <v>196</v>
      </c>
      <c r="O9142" s="9" t="s">
        <v>178</v>
      </c>
      <c r="P9142" s="9" t="s">
        <v>321</v>
      </c>
      <c r="Q9142" s="9" t="s">
        <v>273</v>
      </c>
      <c r="R9142" s="9">
        <v>1</v>
      </c>
      <c r="S9142" s="9">
        <v>40</v>
      </c>
      <c r="T9142" s="9" t="s">
        <v>136</v>
      </c>
      <c r="U9142" s="9" t="s">
        <v>290</v>
      </c>
      <c r="X9142" s="9">
        <f>INDEX(SLA_Policy!$D$2:$D$5,MATCH(F9142,SLA_Policy!$A$2:$A$5,0))</f>
        <v>72</v>
      </c>
      <c r="Y9142" s="9" t="str">
        <f>IF(E9142="Cancelled","Excluded",IF(D9142="",IF((SLA_Policy!$B$8-B9142)*24&gt;X9142,"Open - Breached","Open - On Track"),IF((D9142-B9142)*24&lt;=X9142,"Met","Breached")))</f>
        <v>Met</v>
      </c>
    </row>
    <row r="9143" spans="1:25" x14ac:dyDescent="0.25">
      <c r="A9143" s="9" t="s">
        <v>13506</v>
      </c>
      <c r="B9143" s="23">
        <v>46182.609722222202</v>
      </c>
      <c r="C9143" s="23">
        <v>46182.611111111102</v>
      </c>
      <c r="D9143" s="23">
        <v>46183.340972222199</v>
      </c>
      <c r="E9143" s="9" t="s">
        <v>212</v>
      </c>
      <c r="F9143" s="9" t="s">
        <v>188</v>
      </c>
      <c r="G9143" s="9" t="s">
        <v>213</v>
      </c>
      <c r="H9143" s="9" t="s">
        <v>163</v>
      </c>
      <c r="I9143" s="9" t="s">
        <v>223</v>
      </c>
      <c r="J9143" s="9" t="s">
        <v>1366</v>
      </c>
      <c r="K9143" s="9" t="s">
        <v>215</v>
      </c>
      <c r="L9143" s="9" t="s">
        <v>216</v>
      </c>
      <c r="M9143" s="9" t="s">
        <v>664</v>
      </c>
      <c r="N9143" s="9" t="s">
        <v>198</v>
      </c>
      <c r="O9143" s="9" t="s">
        <v>180</v>
      </c>
      <c r="P9143" s="9" t="s">
        <v>368</v>
      </c>
      <c r="Q9143" s="9" t="s">
        <v>219</v>
      </c>
      <c r="R9143" s="9">
        <v>0</v>
      </c>
      <c r="S9143" s="9">
        <v>82</v>
      </c>
      <c r="T9143" s="9" t="s">
        <v>220</v>
      </c>
      <c r="U9143" s="9" t="s">
        <v>290</v>
      </c>
      <c r="W9143" s="9">
        <v>4</v>
      </c>
      <c r="X9143" s="9">
        <f>INDEX(SLA_Policy!$D$2:$D$5,MATCH(F9143,SLA_Policy!$A$2:$A$5,0))</f>
        <v>72</v>
      </c>
      <c r="Y9143" s="9" t="str">
        <f>IF(E9143="Cancelled","Excluded",IF(D9143="",IF((SLA_Policy!$B$8-B9143)*24&gt;X9143,"Open - Breached","Open - On Track"),IF((D9143-B9143)*24&lt;=X9143,"Met","Breached")))</f>
        <v>Met</v>
      </c>
    </row>
    <row r="9144" spans="1:25" x14ac:dyDescent="0.25">
      <c r="A9144" s="9" t="s">
        <v>13507</v>
      </c>
      <c r="B9144" s="23">
        <v>46182.610416666699</v>
      </c>
      <c r="C9144" s="23">
        <v>46182.618055555598</v>
      </c>
      <c r="D9144" s="23">
        <v>46183.390277777798</v>
      </c>
      <c r="E9144" s="9" t="s">
        <v>212</v>
      </c>
      <c r="F9144" s="9" t="s">
        <v>188</v>
      </c>
      <c r="G9144" s="9" t="s">
        <v>213</v>
      </c>
      <c r="H9144" s="9" t="s">
        <v>167</v>
      </c>
      <c r="I9144" s="9" t="s">
        <v>684</v>
      </c>
      <c r="J9144" s="9" t="s">
        <v>10757</v>
      </c>
      <c r="K9144" s="9" t="s">
        <v>215</v>
      </c>
      <c r="L9144" s="9" t="s">
        <v>216</v>
      </c>
      <c r="M9144" s="9" t="s">
        <v>7636</v>
      </c>
      <c r="N9144" s="9" t="s">
        <v>199</v>
      </c>
      <c r="O9144" s="9" t="s">
        <v>116</v>
      </c>
      <c r="P9144" s="9" t="s">
        <v>551</v>
      </c>
      <c r="Q9144" s="9" t="s">
        <v>219</v>
      </c>
      <c r="R9144" s="9">
        <v>0</v>
      </c>
      <c r="S9144" s="9">
        <v>9</v>
      </c>
      <c r="U9144" s="9" t="s">
        <v>248</v>
      </c>
      <c r="X9144" s="9">
        <f>INDEX(SLA_Policy!$D$2:$D$5,MATCH(F9144,SLA_Policy!$A$2:$A$5,0))</f>
        <v>72</v>
      </c>
      <c r="Y9144" s="9" t="str">
        <f>IF(E9144="Cancelled","Excluded",IF(D9144="",IF((SLA_Policy!$B$8-B9144)*24&gt;X9144,"Open - Breached","Open - On Track"),IF((D9144-B9144)*24&lt;=X9144,"Met","Breached")))</f>
        <v>Met</v>
      </c>
    </row>
    <row r="9145" spans="1:25" x14ac:dyDescent="0.25">
      <c r="A9145" s="9" t="s">
        <v>13508</v>
      </c>
      <c r="B9145" s="23">
        <v>46182.6118055556</v>
      </c>
      <c r="C9145" s="23">
        <v>46182.6159722222</v>
      </c>
      <c r="D9145" s="23">
        <v>46183.3256944444</v>
      </c>
      <c r="E9145" s="9" t="s">
        <v>212</v>
      </c>
      <c r="F9145" s="9" t="s">
        <v>188</v>
      </c>
      <c r="G9145" s="9" t="s">
        <v>213</v>
      </c>
      <c r="H9145" s="9" t="s">
        <v>165</v>
      </c>
      <c r="I9145" s="9" t="s">
        <v>469</v>
      </c>
      <c r="J9145" s="9" t="s">
        <v>1233</v>
      </c>
      <c r="K9145" s="9" t="s">
        <v>246</v>
      </c>
      <c r="L9145" s="9" t="s">
        <v>282</v>
      </c>
      <c r="M9145" s="9" t="s">
        <v>5050</v>
      </c>
      <c r="N9145" s="9" t="s">
        <v>198</v>
      </c>
      <c r="O9145" s="9" t="s">
        <v>176</v>
      </c>
      <c r="P9145" s="9" t="s">
        <v>228</v>
      </c>
      <c r="Q9145" s="9" t="s">
        <v>219</v>
      </c>
      <c r="R9145" s="9">
        <v>0</v>
      </c>
      <c r="S9145" s="9">
        <v>26</v>
      </c>
      <c r="U9145" s="9" t="s">
        <v>230</v>
      </c>
      <c r="X9145" s="9">
        <f>INDEX(SLA_Policy!$D$2:$D$5,MATCH(F9145,SLA_Policy!$A$2:$A$5,0))</f>
        <v>72</v>
      </c>
      <c r="Y9145" s="9" t="str">
        <f>IF(E9145="Cancelled","Excluded",IF(D9145="",IF((SLA_Policy!$B$8-B9145)*24&gt;X9145,"Open - Breached","Open - On Track"),IF((D9145-B9145)*24&lt;=X9145,"Met","Breached")))</f>
        <v>Met</v>
      </c>
    </row>
    <row r="9146" spans="1:25" x14ac:dyDescent="0.25">
      <c r="A9146" s="9" t="s">
        <v>13509</v>
      </c>
      <c r="B9146" s="23">
        <v>46182.625694444498</v>
      </c>
      <c r="C9146" s="23">
        <v>46182.645833333299</v>
      </c>
      <c r="D9146" s="23">
        <v>46182.756249999999</v>
      </c>
      <c r="E9146" s="9" t="s">
        <v>212</v>
      </c>
      <c r="F9146" s="9" t="s">
        <v>189</v>
      </c>
      <c r="G9146" s="9" t="s">
        <v>213</v>
      </c>
      <c r="H9146" s="9" t="s">
        <v>167</v>
      </c>
      <c r="I9146" s="9" t="s">
        <v>684</v>
      </c>
      <c r="J9146" s="9" t="s">
        <v>9010</v>
      </c>
      <c r="K9146" s="9" t="s">
        <v>215</v>
      </c>
      <c r="L9146" s="9" t="s">
        <v>216</v>
      </c>
      <c r="M9146" s="9" t="s">
        <v>8240</v>
      </c>
      <c r="N9146" s="9" t="s">
        <v>199</v>
      </c>
      <c r="O9146" s="9" t="s">
        <v>116</v>
      </c>
      <c r="P9146" s="9" t="s">
        <v>551</v>
      </c>
      <c r="Q9146" s="9" t="s">
        <v>219</v>
      </c>
      <c r="R9146" s="9">
        <v>0</v>
      </c>
      <c r="S9146" s="9">
        <v>12</v>
      </c>
      <c r="U9146" s="9" t="s">
        <v>266</v>
      </c>
      <c r="W9146" s="9">
        <v>4</v>
      </c>
      <c r="X9146" s="9">
        <f>INDEX(SLA_Policy!$D$2:$D$5,MATCH(F9146,SLA_Policy!$A$2:$A$5,0))</f>
        <v>120</v>
      </c>
      <c r="Y9146" s="9" t="str">
        <f>IF(E9146="Cancelled","Excluded",IF(D9146="",IF((SLA_Policy!$B$8-B9146)*24&gt;X9146,"Open - Breached","Open - On Track"),IF((D9146-B9146)*24&lt;=X9146,"Met","Breached")))</f>
        <v>Met</v>
      </c>
    </row>
    <row r="9147" spans="1:25" x14ac:dyDescent="0.25">
      <c r="A9147" s="9" t="s">
        <v>13510</v>
      </c>
      <c r="B9147" s="23">
        <v>46182.638888888898</v>
      </c>
      <c r="C9147" s="23">
        <v>46182.642361111102</v>
      </c>
      <c r="D9147" s="23">
        <v>46182.761805555601</v>
      </c>
      <c r="E9147" s="9" t="s">
        <v>212</v>
      </c>
      <c r="F9147" s="9" t="s">
        <v>188</v>
      </c>
      <c r="G9147" s="9" t="s">
        <v>213</v>
      </c>
      <c r="H9147" s="9" t="s">
        <v>162</v>
      </c>
      <c r="I9147" s="9" t="s">
        <v>345</v>
      </c>
      <c r="J9147" s="9" t="s">
        <v>1136</v>
      </c>
      <c r="K9147" s="9" t="s">
        <v>303</v>
      </c>
      <c r="L9147" s="9" t="s">
        <v>311</v>
      </c>
      <c r="M9147" s="9" t="s">
        <v>952</v>
      </c>
      <c r="N9147" s="9" t="s">
        <v>198</v>
      </c>
      <c r="O9147" s="9" t="s">
        <v>116</v>
      </c>
      <c r="P9147" s="9" t="s">
        <v>234</v>
      </c>
      <c r="Q9147" s="9" t="s">
        <v>219</v>
      </c>
      <c r="R9147" s="9">
        <v>0</v>
      </c>
      <c r="S9147" s="9">
        <v>15</v>
      </c>
      <c r="U9147" s="9" t="s">
        <v>266</v>
      </c>
      <c r="W9147" s="9">
        <v>5</v>
      </c>
      <c r="X9147" s="9">
        <f>INDEX(SLA_Policy!$D$2:$D$5,MATCH(F9147,SLA_Policy!$A$2:$A$5,0))</f>
        <v>72</v>
      </c>
      <c r="Y9147" s="9" t="str">
        <f>IF(E9147="Cancelled","Excluded",IF(D9147="",IF((SLA_Policy!$B$8-B9147)*24&gt;X9147,"Open - Breached","Open - On Track"),IF((D9147-B9147)*24&lt;=X9147,"Met","Breached")))</f>
        <v>Met</v>
      </c>
    </row>
    <row r="9148" spans="1:25" x14ac:dyDescent="0.25">
      <c r="A9148" s="9" t="s">
        <v>13511</v>
      </c>
      <c r="B9148" s="23">
        <v>46182.646527777797</v>
      </c>
      <c r="C9148" s="23">
        <v>46183.302777777797</v>
      </c>
      <c r="D9148" s="23">
        <v>46185.345833333296</v>
      </c>
      <c r="E9148" s="9" t="s">
        <v>212</v>
      </c>
      <c r="F9148" s="9" t="s">
        <v>189</v>
      </c>
      <c r="G9148" s="9" t="s">
        <v>213</v>
      </c>
      <c r="H9148" s="9" t="s">
        <v>164</v>
      </c>
      <c r="I9148" s="9" t="s">
        <v>260</v>
      </c>
      <c r="J9148" s="9" t="s">
        <v>1000</v>
      </c>
      <c r="K9148" s="9" t="s">
        <v>246</v>
      </c>
      <c r="L9148" s="9" t="s">
        <v>293</v>
      </c>
      <c r="M9148" s="9" t="s">
        <v>2099</v>
      </c>
      <c r="N9148" s="9" t="s">
        <v>197</v>
      </c>
      <c r="O9148" s="9" t="s">
        <v>179</v>
      </c>
      <c r="P9148" s="9" t="s">
        <v>313</v>
      </c>
      <c r="Q9148" s="9" t="s">
        <v>219</v>
      </c>
      <c r="R9148" s="9">
        <v>0</v>
      </c>
      <c r="S9148" s="9">
        <v>50</v>
      </c>
      <c r="T9148" s="9" t="s">
        <v>265</v>
      </c>
      <c r="U9148" s="9" t="s">
        <v>290</v>
      </c>
      <c r="W9148" s="9">
        <v>4</v>
      </c>
      <c r="X9148" s="9">
        <f>INDEX(SLA_Policy!$D$2:$D$5,MATCH(F9148,SLA_Policy!$A$2:$A$5,0))</f>
        <v>120</v>
      </c>
      <c r="Y9148" s="9" t="str">
        <f>IF(E9148="Cancelled","Excluded",IF(D9148="",IF((SLA_Policy!$B$8-B9148)*24&gt;X9148,"Open - Breached","Open - On Track"),IF((D9148-B9148)*24&lt;=X9148,"Met","Breached")))</f>
        <v>Met</v>
      </c>
    </row>
    <row r="9149" spans="1:25" x14ac:dyDescent="0.25">
      <c r="A9149" s="9" t="s">
        <v>13512</v>
      </c>
      <c r="B9149" s="23">
        <v>46182.647916666698</v>
      </c>
      <c r="C9149" s="23">
        <v>46182.659027777801</v>
      </c>
      <c r="D9149" s="23">
        <v>46183.3569444444</v>
      </c>
      <c r="E9149" s="9" t="s">
        <v>212</v>
      </c>
      <c r="F9149" s="9" t="s">
        <v>189</v>
      </c>
      <c r="G9149" s="9" t="s">
        <v>213</v>
      </c>
      <c r="H9149" s="9" t="s">
        <v>167</v>
      </c>
      <c r="I9149" s="9" t="s">
        <v>684</v>
      </c>
      <c r="J9149" s="9" t="s">
        <v>5476</v>
      </c>
      <c r="K9149" s="9" t="s">
        <v>215</v>
      </c>
      <c r="L9149" s="9" t="s">
        <v>104</v>
      </c>
      <c r="M9149" s="9" t="s">
        <v>320</v>
      </c>
      <c r="N9149" s="9" t="s">
        <v>196</v>
      </c>
      <c r="O9149" s="9" t="s">
        <v>116</v>
      </c>
      <c r="P9149" s="9" t="s">
        <v>258</v>
      </c>
      <c r="Q9149" s="9" t="s">
        <v>219</v>
      </c>
      <c r="R9149" s="9">
        <v>0</v>
      </c>
      <c r="S9149" s="9">
        <v>27</v>
      </c>
      <c r="U9149" s="9" t="s">
        <v>266</v>
      </c>
      <c r="W9149" s="9">
        <v>5</v>
      </c>
      <c r="X9149" s="9">
        <f>INDEX(SLA_Policy!$D$2:$D$5,MATCH(F9149,SLA_Policy!$A$2:$A$5,0))</f>
        <v>120</v>
      </c>
      <c r="Y9149" s="9" t="str">
        <f>IF(E9149="Cancelled","Excluded",IF(D9149="",IF((SLA_Policy!$B$8-B9149)*24&gt;X9149,"Open - Breached","Open - On Track"),IF((D9149-B9149)*24&lt;=X9149,"Met","Breached")))</f>
        <v>Met</v>
      </c>
    </row>
    <row r="9150" spans="1:25" x14ac:dyDescent="0.25">
      <c r="A9150" s="9" t="s">
        <v>13513</v>
      </c>
      <c r="B9150" s="23">
        <v>46182.651388888902</v>
      </c>
      <c r="C9150" s="23">
        <v>46182.767361111102</v>
      </c>
      <c r="D9150" s="23">
        <v>46188.356249999997</v>
      </c>
      <c r="E9150" s="9" t="s">
        <v>212</v>
      </c>
      <c r="F9150" s="9" t="s">
        <v>189</v>
      </c>
      <c r="G9150" s="9" t="s">
        <v>213</v>
      </c>
      <c r="H9150" s="9" t="s">
        <v>167</v>
      </c>
      <c r="I9150" s="9" t="s">
        <v>536</v>
      </c>
      <c r="J9150" s="9" t="s">
        <v>5576</v>
      </c>
      <c r="K9150" s="9" t="s">
        <v>215</v>
      </c>
      <c r="L9150" s="9" t="s">
        <v>104</v>
      </c>
      <c r="M9150" s="9" t="s">
        <v>3302</v>
      </c>
      <c r="N9150" s="9" t="s">
        <v>197</v>
      </c>
      <c r="O9150" s="9" t="s">
        <v>180</v>
      </c>
      <c r="P9150" s="9" t="s">
        <v>368</v>
      </c>
      <c r="Q9150" s="9" t="s">
        <v>219</v>
      </c>
      <c r="R9150" s="9">
        <v>0</v>
      </c>
      <c r="S9150" s="9">
        <v>50</v>
      </c>
      <c r="T9150" s="9" t="s">
        <v>220</v>
      </c>
      <c r="U9150" s="9" t="s">
        <v>140</v>
      </c>
      <c r="V9150" s="9" t="s">
        <v>13439</v>
      </c>
      <c r="W9150" s="9">
        <v>5</v>
      </c>
      <c r="X9150" s="9">
        <f>INDEX(SLA_Policy!$D$2:$D$5,MATCH(F9150,SLA_Policy!$A$2:$A$5,0))</f>
        <v>120</v>
      </c>
      <c r="Y9150" s="9" t="str">
        <f>IF(E9150="Cancelled","Excluded",IF(D9150="",IF((SLA_Policy!$B$8-B9150)*24&gt;X9150,"Open - Breached","Open - On Track"),IF((D9150-B9150)*24&lt;=X9150,"Met","Breached")))</f>
        <v>Breached</v>
      </c>
    </row>
    <row r="9151" spans="1:25" x14ac:dyDescent="0.25">
      <c r="A9151" s="9" t="s">
        <v>13514</v>
      </c>
      <c r="B9151" s="23">
        <v>46182.661111111098</v>
      </c>
      <c r="C9151" s="23">
        <v>46182.704861111102</v>
      </c>
      <c r="D9151" s="23">
        <v>46183.324305555601</v>
      </c>
      <c r="E9151" s="9" t="s">
        <v>212</v>
      </c>
      <c r="F9151" s="9" t="s">
        <v>189</v>
      </c>
      <c r="G9151" s="9" t="s">
        <v>236</v>
      </c>
      <c r="H9151" s="9" t="s">
        <v>163</v>
      </c>
      <c r="I9151" s="9" t="s">
        <v>327</v>
      </c>
      <c r="J9151" s="9" t="s">
        <v>2292</v>
      </c>
      <c r="K9151" s="9" t="s">
        <v>215</v>
      </c>
      <c r="L9151" s="9" t="s">
        <v>270</v>
      </c>
      <c r="M9151" s="9" t="s">
        <v>981</v>
      </c>
      <c r="N9151" s="9" t="s">
        <v>196</v>
      </c>
      <c r="O9151" s="9" t="s">
        <v>176</v>
      </c>
      <c r="P9151" s="9" t="s">
        <v>419</v>
      </c>
      <c r="Q9151" s="9" t="s">
        <v>219</v>
      </c>
      <c r="R9151" s="9">
        <v>0</v>
      </c>
      <c r="S9151" s="9">
        <v>17</v>
      </c>
      <c r="U9151" s="9" t="s">
        <v>242</v>
      </c>
      <c r="X9151" s="9">
        <f>INDEX(SLA_Policy!$D$2:$D$5,MATCH(F9151,SLA_Policy!$A$2:$A$5,0))</f>
        <v>120</v>
      </c>
      <c r="Y9151" s="9" t="str">
        <f>IF(E9151="Cancelled","Excluded",IF(D9151="",IF((SLA_Policy!$B$8-B9151)*24&gt;X9151,"Open - Breached","Open - On Track"),IF((D9151-B9151)*24&lt;=X9151,"Met","Breached")))</f>
        <v>Met</v>
      </c>
    </row>
    <row r="9152" spans="1:25" x14ac:dyDescent="0.25">
      <c r="A9152" s="9" t="s">
        <v>13515</v>
      </c>
      <c r="B9152" s="23">
        <v>46182.663888888899</v>
      </c>
      <c r="C9152" s="23">
        <v>46182.684722222199</v>
      </c>
      <c r="D9152" s="23">
        <v>46183.591666666704</v>
      </c>
      <c r="E9152" s="9" t="s">
        <v>212</v>
      </c>
      <c r="F9152" s="9" t="s">
        <v>188</v>
      </c>
      <c r="G9152" s="9" t="s">
        <v>213</v>
      </c>
      <c r="H9152" s="9" t="s">
        <v>166</v>
      </c>
      <c r="I9152" s="9" t="s">
        <v>286</v>
      </c>
      <c r="J9152" s="9" t="s">
        <v>1627</v>
      </c>
      <c r="K9152" s="9" t="s">
        <v>303</v>
      </c>
      <c r="L9152" s="9" t="s">
        <v>226</v>
      </c>
      <c r="M9152" s="9" t="s">
        <v>2818</v>
      </c>
      <c r="N9152" s="9" t="s">
        <v>196</v>
      </c>
      <c r="O9152" s="9" t="s">
        <v>181</v>
      </c>
      <c r="P9152" s="9" t="s">
        <v>289</v>
      </c>
      <c r="Q9152" s="9" t="s">
        <v>219</v>
      </c>
      <c r="R9152" s="9">
        <v>0</v>
      </c>
      <c r="S9152" s="9">
        <v>8</v>
      </c>
      <c r="U9152" s="9" t="s">
        <v>290</v>
      </c>
      <c r="W9152" s="9">
        <v>4</v>
      </c>
      <c r="X9152" s="9">
        <f>INDEX(SLA_Policy!$D$2:$D$5,MATCH(F9152,SLA_Policy!$A$2:$A$5,0))</f>
        <v>72</v>
      </c>
      <c r="Y9152" s="9" t="str">
        <f>IF(E9152="Cancelled","Excluded",IF(D9152="",IF((SLA_Policy!$B$8-B9152)*24&gt;X9152,"Open - Breached","Open - On Track"),IF((D9152-B9152)*24&lt;=X9152,"Met","Breached")))</f>
        <v>Met</v>
      </c>
    </row>
    <row r="9153" spans="1:25" x14ac:dyDescent="0.25">
      <c r="A9153" s="9" t="s">
        <v>13516</v>
      </c>
      <c r="B9153" s="23">
        <v>46182.670138888898</v>
      </c>
      <c r="C9153" s="23">
        <v>46182.677083333299</v>
      </c>
      <c r="D9153" s="23">
        <v>46183.386111111096</v>
      </c>
      <c r="E9153" s="9" t="s">
        <v>212</v>
      </c>
      <c r="F9153" s="9" t="s">
        <v>188</v>
      </c>
      <c r="G9153" s="9" t="s">
        <v>236</v>
      </c>
      <c r="H9153" s="9" t="s">
        <v>161</v>
      </c>
      <c r="I9153" s="9" t="s">
        <v>237</v>
      </c>
      <c r="J9153" s="9" t="s">
        <v>5156</v>
      </c>
      <c r="K9153" s="9" t="s">
        <v>276</v>
      </c>
      <c r="L9153" s="9" t="s">
        <v>12094</v>
      </c>
      <c r="M9153" s="9" t="s">
        <v>13517</v>
      </c>
      <c r="N9153" s="9" t="s">
        <v>196</v>
      </c>
      <c r="O9153" s="9" t="s">
        <v>182</v>
      </c>
      <c r="P9153" s="9" t="s">
        <v>120</v>
      </c>
      <c r="Q9153" s="9" t="s">
        <v>219</v>
      </c>
      <c r="R9153" s="9">
        <v>0</v>
      </c>
      <c r="S9153" s="9">
        <v>22</v>
      </c>
      <c r="U9153" s="9" t="s">
        <v>242</v>
      </c>
      <c r="X9153" s="9">
        <f>INDEX(SLA_Policy!$D$2:$D$5,MATCH(F9153,SLA_Policy!$A$2:$A$5,0))</f>
        <v>72</v>
      </c>
      <c r="Y9153" s="9" t="str">
        <f>IF(E9153="Cancelled","Excluded",IF(D9153="",IF((SLA_Policy!$B$8-B9153)*24&gt;X9153,"Open - Breached","Open - On Track"),IF((D9153-B9153)*24&lt;=X9153,"Met","Breached")))</f>
        <v>Met</v>
      </c>
    </row>
    <row r="9154" spans="1:25" x14ac:dyDescent="0.25">
      <c r="A9154" s="9" t="s">
        <v>13518</v>
      </c>
      <c r="B9154" s="23">
        <v>46182.672222222202</v>
      </c>
      <c r="C9154" s="23">
        <v>46182.717361111099</v>
      </c>
      <c r="D9154" s="23">
        <v>46183.372222222199</v>
      </c>
      <c r="E9154" s="9" t="s">
        <v>212</v>
      </c>
      <c r="F9154" s="9" t="s">
        <v>188</v>
      </c>
      <c r="G9154" s="9" t="s">
        <v>213</v>
      </c>
      <c r="H9154" s="9" t="s">
        <v>162</v>
      </c>
      <c r="I9154" s="9" t="s">
        <v>244</v>
      </c>
      <c r="J9154" s="9" t="s">
        <v>561</v>
      </c>
      <c r="K9154" s="9" t="s">
        <v>246</v>
      </c>
      <c r="L9154" s="9" t="s">
        <v>104</v>
      </c>
      <c r="M9154" s="9" t="s">
        <v>1426</v>
      </c>
      <c r="N9154" s="9" t="s">
        <v>196</v>
      </c>
      <c r="O9154" s="9" t="s">
        <v>179</v>
      </c>
      <c r="P9154" s="9" t="s">
        <v>284</v>
      </c>
      <c r="Q9154" s="9" t="s">
        <v>219</v>
      </c>
      <c r="R9154" s="9">
        <v>0</v>
      </c>
      <c r="S9154" s="9">
        <v>49</v>
      </c>
      <c r="U9154" s="9" t="s">
        <v>376</v>
      </c>
      <c r="W9154" s="9">
        <v>3</v>
      </c>
      <c r="X9154" s="9">
        <f>INDEX(SLA_Policy!$D$2:$D$5,MATCH(F9154,SLA_Policy!$A$2:$A$5,0))</f>
        <v>72</v>
      </c>
      <c r="Y9154" s="9" t="str">
        <f>IF(E9154="Cancelled","Excluded",IF(D9154="",IF((SLA_Policy!$B$8-B9154)*24&gt;X9154,"Open - Breached","Open - On Track"),IF((D9154-B9154)*24&lt;=X9154,"Met","Breached")))</f>
        <v>Met</v>
      </c>
    </row>
    <row r="9155" spans="1:25" x14ac:dyDescent="0.25">
      <c r="A9155" s="9" t="s">
        <v>13519</v>
      </c>
      <c r="B9155" s="23">
        <v>46182.672222222202</v>
      </c>
      <c r="C9155" s="23">
        <v>46182.681944444397</v>
      </c>
      <c r="D9155" s="23">
        <v>46183.326388888898</v>
      </c>
      <c r="E9155" s="9" t="s">
        <v>212</v>
      </c>
      <c r="F9155" s="9" t="s">
        <v>188</v>
      </c>
      <c r="G9155" s="9" t="s">
        <v>213</v>
      </c>
      <c r="H9155" s="9" t="s">
        <v>161</v>
      </c>
      <c r="I9155" s="9" t="s">
        <v>297</v>
      </c>
      <c r="J9155" s="9" t="s">
        <v>1248</v>
      </c>
      <c r="K9155" s="9" t="s">
        <v>276</v>
      </c>
      <c r="L9155" s="9" t="s">
        <v>12094</v>
      </c>
      <c r="M9155" s="9" t="s">
        <v>108</v>
      </c>
      <c r="N9155" s="9" t="s">
        <v>199</v>
      </c>
      <c r="O9155" s="9" t="s">
        <v>116</v>
      </c>
      <c r="P9155" s="9" t="s">
        <v>590</v>
      </c>
      <c r="Q9155" s="9" t="s">
        <v>219</v>
      </c>
      <c r="R9155" s="9">
        <v>0</v>
      </c>
      <c r="S9155" s="9">
        <v>19</v>
      </c>
      <c r="U9155" s="9" t="s">
        <v>290</v>
      </c>
      <c r="X9155" s="9">
        <f>INDEX(SLA_Policy!$D$2:$D$5,MATCH(F9155,SLA_Policy!$A$2:$A$5,0))</f>
        <v>72</v>
      </c>
      <c r="Y9155" s="9" t="str">
        <f>IF(E9155="Cancelled","Excluded",IF(D9155="",IF((SLA_Policy!$B$8-B9155)*24&gt;X9155,"Open - Breached","Open - On Track"),IF((D9155-B9155)*24&lt;=X9155,"Met","Breached")))</f>
        <v>Met</v>
      </c>
    </row>
    <row r="9156" spans="1:25" x14ac:dyDescent="0.25">
      <c r="A9156" s="9" t="s">
        <v>13520</v>
      </c>
      <c r="B9156" s="23">
        <v>46182.672916666699</v>
      </c>
      <c r="C9156" s="23">
        <v>46182.706944444399</v>
      </c>
      <c r="D9156" s="23">
        <v>46183.392361111102</v>
      </c>
      <c r="E9156" s="9" t="s">
        <v>212</v>
      </c>
      <c r="F9156" s="9" t="s">
        <v>188</v>
      </c>
      <c r="G9156" s="9" t="s">
        <v>213</v>
      </c>
      <c r="H9156" s="9" t="s">
        <v>88</v>
      </c>
      <c r="I9156" s="9" t="s">
        <v>92</v>
      </c>
      <c r="J9156" s="9" t="s">
        <v>13521</v>
      </c>
      <c r="K9156" s="9" t="s">
        <v>215</v>
      </c>
      <c r="L9156" s="9" t="s">
        <v>216</v>
      </c>
      <c r="M9156" s="9" t="s">
        <v>3647</v>
      </c>
      <c r="N9156" s="9" t="s">
        <v>198</v>
      </c>
      <c r="O9156" s="9" t="s">
        <v>178</v>
      </c>
      <c r="P9156" s="9" t="s">
        <v>272</v>
      </c>
      <c r="Q9156" s="9" t="s">
        <v>219</v>
      </c>
      <c r="R9156" s="9">
        <v>0</v>
      </c>
      <c r="S9156" s="9">
        <v>14</v>
      </c>
      <c r="T9156" s="9" t="s">
        <v>229</v>
      </c>
      <c r="U9156" s="9" t="s">
        <v>266</v>
      </c>
      <c r="W9156" s="9">
        <v>4</v>
      </c>
      <c r="X9156" s="9">
        <f>INDEX(SLA_Policy!$D$2:$D$5,MATCH(F9156,SLA_Policy!$A$2:$A$5,0))</f>
        <v>72</v>
      </c>
      <c r="Y9156" s="9" t="str">
        <f>IF(E9156="Cancelled","Excluded",IF(D9156="",IF((SLA_Policy!$B$8-B9156)*24&gt;X9156,"Open - Breached","Open - On Track"),IF((D9156-B9156)*24&lt;=X9156,"Met","Breached")))</f>
        <v>Met</v>
      </c>
    </row>
    <row r="9157" spans="1:25" x14ac:dyDescent="0.25">
      <c r="A9157" s="9" t="s">
        <v>13522</v>
      </c>
      <c r="B9157" s="23">
        <v>46182.681250000001</v>
      </c>
      <c r="C9157" s="23">
        <v>46183.322222222203</v>
      </c>
      <c r="D9157" s="23">
        <v>46183.3256944444</v>
      </c>
      <c r="E9157" s="9" t="s">
        <v>212</v>
      </c>
      <c r="F9157" s="9" t="s">
        <v>188</v>
      </c>
      <c r="G9157" s="9" t="s">
        <v>213</v>
      </c>
      <c r="H9157" s="9" t="s">
        <v>88</v>
      </c>
      <c r="I9157" s="9" t="s">
        <v>268</v>
      </c>
      <c r="J9157" s="9" t="s">
        <v>2188</v>
      </c>
      <c r="K9157" s="9" t="s">
        <v>246</v>
      </c>
      <c r="L9157" s="9" t="s">
        <v>282</v>
      </c>
      <c r="M9157" s="9" t="s">
        <v>13523</v>
      </c>
      <c r="N9157" s="9" t="s">
        <v>197</v>
      </c>
      <c r="O9157" s="9" t="s">
        <v>178</v>
      </c>
      <c r="P9157" s="9" t="s">
        <v>360</v>
      </c>
      <c r="Q9157" s="9" t="s">
        <v>219</v>
      </c>
      <c r="R9157" s="9">
        <v>0</v>
      </c>
      <c r="S9157" s="9">
        <v>22</v>
      </c>
      <c r="T9157" s="9" t="s">
        <v>229</v>
      </c>
      <c r="U9157" s="9" t="s">
        <v>661</v>
      </c>
      <c r="X9157" s="9">
        <f>INDEX(SLA_Policy!$D$2:$D$5,MATCH(F9157,SLA_Policy!$A$2:$A$5,0))</f>
        <v>72</v>
      </c>
      <c r="Y9157" s="9" t="str">
        <f>IF(E9157="Cancelled","Excluded",IF(D9157="",IF((SLA_Policy!$B$8-B9157)*24&gt;X9157,"Open - Breached","Open - On Track"),IF((D9157-B9157)*24&lt;=X9157,"Met","Breached")))</f>
        <v>Met</v>
      </c>
    </row>
    <row r="9158" spans="1:25" x14ac:dyDescent="0.25">
      <c r="A9158" s="9" t="s">
        <v>13524</v>
      </c>
      <c r="B9158" s="23">
        <v>46182.681250000001</v>
      </c>
      <c r="C9158" s="23">
        <v>46182.786805555603</v>
      </c>
      <c r="D9158" s="23">
        <v>46184.631249999999</v>
      </c>
      <c r="E9158" s="9" t="s">
        <v>212</v>
      </c>
      <c r="F9158" s="9" t="s">
        <v>188</v>
      </c>
      <c r="G9158" s="9" t="s">
        <v>213</v>
      </c>
      <c r="H9158" s="9" t="s">
        <v>167</v>
      </c>
      <c r="I9158" s="9" t="s">
        <v>536</v>
      </c>
      <c r="J9158" s="9" t="s">
        <v>13525</v>
      </c>
      <c r="K9158" s="9" t="s">
        <v>246</v>
      </c>
      <c r="L9158" s="9" t="s">
        <v>307</v>
      </c>
      <c r="M9158" s="9" t="s">
        <v>5101</v>
      </c>
      <c r="N9158" s="9" t="s">
        <v>197</v>
      </c>
      <c r="O9158" s="9" t="s">
        <v>180</v>
      </c>
      <c r="P9158" s="9" t="s">
        <v>368</v>
      </c>
      <c r="Q9158" s="9" t="s">
        <v>219</v>
      </c>
      <c r="R9158" s="9">
        <v>0</v>
      </c>
      <c r="S9158" s="9">
        <v>41</v>
      </c>
      <c r="T9158" s="9" t="s">
        <v>229</v>
      </c>
      <c r="U9158" s="9" t="s">
        <v>140</v>
      </c>
      <c r="V9158" s="9" t="s">
        <v>13439</v>
      </c>
      <c r="W9158" s="9">
        <v>5</v>
      </c>
      <c r="X9158" s="9">
        <f>INDEX(SLA_Policy!$D$2:$D$5,MATCH(F9158,SLA_Policy!$A$2:$A$5,0))</f>
        <v>72</v>
      </c>
      <c r="Y9158" s="9" t="str">
        <f>IF(E9158="Cancelled","Excluded",IF(D9158="",IF((SLA_Policy!$B$8-B9158)*24&gt;X9158,"Open - Breached","Open - On Track"),IF((D9158-B9158)*24&lt;=X9158,"Met","Breached")))</f>
        <v>Met</v>
      </c>
    </row>
    <row r="9159" spans="1:25" x14ac:dyDescent="0.25">
      <c r="A9159" s="9" t="s">
        <v>13526</v>
      </c>
      <c r="B9159" s="23">
        <v>46182.684027777803</v>
      </c>
      <c r="C9159" s="23">
        <v>46182.713888888902</v>
      </c>
      <c r="D9159" s="23">
        <v>46183.35</v>
      </c>
      <c r="E9159" s="9" t="s">
        <v>212</v>
      </c>
      <c r="F9159" s="9" t="s">
        <v>188</v>
      </c>
      <c r="G9159" s="9" t="s">
        <v>213</v>
      </c>
      <c r="H9159" s="9" t="s">
        <v>88</v>
      </c>
      <c r="I9159" s="9" t="s">
        <v>268</v>
      </c>
      <c r="J9159" s="9" t="s">
        <v>13397</v>
      </c>
      <c r="K9159" s="9" t="s">
        <v>262</v>
      </c>
      <c r="L9159" s="9" t="s">
        <v>216</v>
      </c>
      <c r="M9159" s="9" t="s">
        <v>1296</v>
      </c>
      <c r="N9159" s="9" t="s">
        <v>197</v>
      </c>
      <c r="O9159" s="9" t="s">
        <v>176</v>
      </c>
      <c r="P9159" s="9" t="s">
        <v>419</v>
      </c>
      <c r="Q9159" s="9" t="s">
        <v>219</v>
      </c>
      <c r="R9159" s="9">
        <v>0</v>
      </c>
      <c r="S9159" s="9">
        <v>24</v>
      </c>
      <c r="T9159" s="9" t="s">
        <v>136</v>
      </c>
      <c r="U9159" s="9" t="s">
        <v>661</v>
      </c>
      <c r="X9159" s="9">
        <f>INDEX(SLA_Policy!$D$2:$D$5,MATCH(F9159,SLA_Policy!$A$2:$A$5,0))</f>
        <v>72</v>
      </c>
      <c r="Y9159" s="9" t="str">
        <f>IF(E9159="Cancelled","Excluded",IF(D9159="",IF((SLA_Policy!$B$8-B9159)*24&gt;X9159,"Open - Breached","Open - On Track"),IF((D9159-B9159)*24&lt;=X9159,"Met","Breached")))</f>
        <v>Met</v>
      </c>
    </row>
    <row r="9160" spans="1:25" x14ac:dyDescent="0.25">
      <c r="A9160" s="9" t="s">
        <v>13527</v>
      </c>
      <c r="B9160" s="23">
        <v>46182.692361111098</v>
      </c>
      <c r="C9160" s="23">
        <v>46182.71875</v>
      </c>
      <c r="D9160" s="23">
        <v>46183.632638888899</v>
      </c>
      <c r="E9160" s="9" t="s">
        <v>212</v>
      </c>
      <c r="F9160" s="9" t="s">
        <v>188</v>
      </c>
      <c r="G9160" s="9" t="s">
        <v>213</v>
      </c>
      <c r="H9160" s="9" t="s">
        <v>167</v>
      </c>
      <c r="I9160" s="9" t="s">
        <v>536</v>
      </c>
      <c r="J9160" s="9" t="s">
        <v>1969</v>
      </c>
      <c r="K9160" s="9" t="s">
        <v>246</v>
      </c>
      <c r="L9160" s="9" t="s">
        <v>104</v>
      </c>
      <c r="M9160" s="9" t="s">
        <v>4042</v>
      </c>
      <c r="N9160" s="9" t="s">
        <v>197</v>
      </c>
      <c r="O9160" s="9" t="s">
        <v>180</v>
      </c>
      <c r="P9160" s="9" t="s">
        <v>381</v>
      </c>
      <c r="Q9160" s="9" t="s">
        <v>219</v>
      </c>
      <c r="R9160" s="9">
        <v>0</v>
      </c>
      <c r="S9160" s="9">
        <v>53</v>
      </c>
      <c r="T9160" s="9" t="s">
        <v>220</v>
      </c>
      <c r="U9160" s="9" t="s">
        <v>140</v>
      </c>
      <c r="V9160" s="9" t="s">
        <v>13439</v>
      </c>
      <c r="X9160" s="9">
        <f>INDEX(SLA_Policy!$D$2:$D$5,MATCH(F9160,SLA_Policy!$A$2:$A$5,0))</f>
        <v>72</v>
      </c>
      <c r="Y9160" s="9" t="str">
        <f>IF(E9160="Cancelled","Excluded",IF(D9160="",IF((SLA_Policy!$B$8-B9160)*24&gt;X9160,"Open - Breached","Open - On Track"),IF((D9160-B9160)*24&lt;=X9160,"Met","Breached")))</f>
        <v>Met</v>
      </c>
    </row>
    <row r="9161" spans="1:25" x14ac:dyDescent="0.25">
      <c r="A9161" s="9" t="s">
        <v>13528</v>
      </c>
      <c r="B9161" s="23">
        <v>46182.701388888898</v>
      </c>
      <c r="C9161" s="23">
        <v>46182.722916666702</v>
      </c>
      <c r="D9161" s="23">
        <v>46185.431250000001</v>
      </c>
      <c r="E9161" s="9" t="s">
        <v>212</v>
      </c>
      <c r="F9161" s="9" t="s">
        <v>188</v>
      </c>
      <c r="G9161" s="9" t="s">
        <v>213</v>
      </c>
      <c r="H9161" s="9" t="s">
        <v>167</v>
      </c>
      <c r="I9161" s="9" t="s">
        <v>536</v>
      </c>
      <c r="J9161" s="9" t="s">
        <v>1969</v>
      </c>
      <c r="K9161" s="9" t="s">
        <v>246</v>
      </c>
      <c r="L9161" s="9" t="s">
        <v>216</v>
      </c>
      <c r="M9161" s="9" t="s">
        <v>1587</v>
      </c>
      <c r="N9161" s="9" t="s">
        <v>196</v>
      </c>
      <c r="O9161" s="9" t="s">
        <v>180</v>
      </c>
      <c r="P9161" s="9" t="s">
        <v>318</v>
      </c>
      <c r="Q9161" s="9" t="s">
        <v>219</v>
      </c>
      <c r="R9161" s="9">
        <v>0</v>
      </c>
      <c r="S9161" s="9">
        <v>49</v>
      </c>
      <c r="T9161" s="9" t="s">
        <v>220</v>
      </c>
      <c r="U9161" s="9" t="s">
        <v>140</v>
      </c>
      <c r="V9161" s="9" t="s">
        <v>13439</v>
      </c>
      <c r="W9161" s="9">
        <v>5</v>
      </c>
      <c r="X9161" s="9">
        <f>INDEX(SLA_Policy!$D$2:$D$5,MATCH(F9161,SLA_Policy!$A$2:$A$5,0))</f>
        <v>72</v>
      </c>
      <c r="Y9161" s="9" t="str">
        <f>IF(E9161="Cancelled","Excluded",IF(D9161="",IF((SLA_Policy!$B$8-B9161)*24&gt;X9161,"Open - Breached","Open - On Track"),IF((D9161-B9161)*24&lt;=X9161,"Met","Breached")))</f>
        <v>Met</v>
      </c>
    </row>
    <row r="9162" spans="1:25" x14ac:dyDescent="0.25">
      <c r="A9162" s="9" t="s">
        <v>13529</v>
      </c>
      <c r="B9162" s="23">
        <v>46182.746527777803</v>
      </c>
      <c r="C9162" s="23">
        <v>46182.770138888904</v>
      </c>
      <c r="D9162" s="23">
        <v>46183.34375</v>
      </c>
      <c r="E9162" s="9" t="s">
        <v>212</v>
      </c>
      <c r="F9162" s="9" t="s">
        <v>188</v>
      </c>
      <c r="G9162" s="9" t="s">
        <v>213</v>
      </c>
      <c r="H9162" s="9" t="s">
        <v>162</v>
      </c>
      <c r="I9162" s="9" t="s">
        <v>345</v>
      </c>
      <c r="J9162" s="9" t="s">
        <v>4510</v>
      </c>
      <c r="K9162" s="9" t="s">
        <v>239</v>
      </c>
      <c r="L9162" s="9" t="s">
        <v>311</v>
      </c>
      <c r="M9162" s="9" t="s">
        <v>3214</v>
      </c>
      <c r="N9162" s="9" t="s">
        <v>196</v>
      </c>
      <c r="O9162" s="9" t="s">
        <v>116</v>
      </c>
      <c r="P9162" s="9" t="s">
        <v>295</v>
      </c>
      <c r="Q9162" s="9" t="s">
        <v>219</v>
      </c>
      <c r="R9162" s="9">
        <v>0</v>
      </c>
      <c r="S9162" s="9">
        <v>11</v>
      </c>
      <c r="U9162" s="9" t="s">
        <v>290</v>
      </c>
      <c r="W9162" s="9">
        <v>4</v>
      </c>
      <c r="X9162" s="9">
        <f>INDEX(SLA_Policy!$D$2:$D$5,MATCH(F9162,SLA_Policy!$A$2:$A$5,0))</f>
        <v>72</v>
      </c>
      <c r="Y9162" s="9" t="str">
        <f>IF(E9162="Cancelled","Excluded",IF(D9162="",IF((SLA_Policy!$B$8-B9162)*24&gt;X9162,"Open - Breached","Open - On Track"),IF((D9162-B9162)*24&lt;=X9162,"Met","Breached")))</f>
        <v>Met</v>
      </c>
    </row>
    <row r="9163" spans="1:25" x14ac:dyDescent="0.25">
      <c r="A9163" s="9" t="s">
        <v>13530</v>
      </c>
      <c r="B9163" s="23">
        <v>46182.7902777778</v>
      </c>
      <c r="C9163" s="23">
        <v>46183.339583333298</v>
      </c>
      <c r="D9163" s="23">
        <v>46184.381249999999</v>
      </c>
      <c r="E9163" s="9" t="s">
        <v>212</v>
      </c>
      <c r="F9163" s="9" t="s">
        <v>188</v>
      </c>
      <c r="G9163" s="9" t="s">
        <v>213</v>
      </c>
      <c r="H9163" s="9" t="s">
        <v>167</v>
      </c>
      <c r="I9163" s="9" t="s">
        <v>536</v>
      </c>
      <c r="J9163" s="9" t="s">
        <v>558</v>
      </c>
      <c r="K9163" s="9" t="s">
        <v>239</v>
      </c>
      <c r="L9163" s="9" t="s">
        <v>282</v>
      </c>
      <c r="M9163" s="9" t="s">
        <v>426</v>
      </c>
      <c r="N9163" s="9" t="s">
        <v>196</v>
      </c>
      <c r="O9163" s="9" t="s">
        <v>180</v>
      </c>
      <c r="P9163" s="9" t="s">
        <v>381</v>
      </c>
      <c r="Q9163" s="9" t="s">
        <v>273</v>
      </c>
      <c r="R9163" s="9">
        <v>0</v>
      </c>
      <c r="S9163" s="9">
        <v>117</v>
      </c>
      <c r="T9163" s="9" t="s">
        <v>136</v>
      </c>
      <c r="U9163" s="9" t="s">
        <v>140</v>
      </c>
      <c r="V9163" s="9" t="s">
        <v>13439</v>
      </c>
      <c r="X9163" s="9">
        <f>INDEX(SLA_Policy!$D$2:$D$5,MATCH(F9163,SLA_Policy!$A$2:$A$5,0))</f>
        <v>72</v>
      </c>
      <c r="Y9163" s="9" t="str">
        <f>IF(E9163="Cancelled","Excluded",IF(D9163="",IF((SLA_Policy!$B$8-B9163)*24&gt;X9163,"Open - Breached","Open - On Track"),IF((D9163-B9163)*24&lt;=X9163,"Met","Breached")))</f>
        <v>Met</v>
      </c>
    </row>
    <row r="9164" spans="1:25" x14ac:dyDescent="0.25">
      <c r="A9164" s="9" t="s">
        <v>13531</v>
      </c>
      <c r="B9164" s="23">
        <v>46182.805555555598</v>
      </c>
      <c r="C9164" s="23">
        <v>46183.336805555598</v>
      </c>
      <c r="D9164" s="23">
        <v>46183.654166666704</v>
      </c>
      <c r="E9164" s="9" t="s">
        <v>212</v>
      </c>
      <c r="F9164" s="9" t="s">
        <v>189</v>
      </c>
      <c r="G9164" s="9" t="s">
        <v>213</v>
      </c>
      <c r="H9164" s="9" t="s">
        <v>167</v>
      </c>
      <c r="I9164" s="9" t="s">
        <v>362</v>
      </c>
      <c r="J9164" s="9" t="s">
        <v>13532</v>
      </c>
      <c r="K9164" s="9" t="s">
        <v>239</v>
      </c>
      <c r="L9164" s="9" t="s">
        <v>216</v>
      </c>
      <c r="M9164" s="9" t="s">
        <v>1134</v>
      </c>
      <c r="N9164" s="9" t="s">
        <v>200</v>
      </c>
      <c r="O9164" s="9" t="s">
        <v>116</v>
      </c>
      <c r="P9164" s="9" t="s">
        <v>551</v>
      </c>
      <c r="Q9164" s="9" t="s">
        <v>219</v>
      </c>
      <c r="R9164" s="9">
        <v>0</v>
      </c>
      <c r="S9164" s="9">
        <v>43</v>
      </c>
      <c r="U9164" s="9" t="s">
        <v>266</v>
      </c>
      <c r="X9164" s="9">
        <f>INDEX(SLA_Policy!$D$2:$D$5,MATCH(F9164,SLA_Policy!$A$2:$A$5,0))</f>
        <v>120</v>
      </c>
      <c r="Y9164" s="9" t="str">
        <f>IF(E9164="Cancelled","Excluded",IF(D9164="",IF((SLA_Policy!$B$8-B9164)*24&gt;X9164,"Open - Breached","Open - On Track"),IF((D9164-B9164)*24&lt;=X9164,"Met","Breached")))</f>
        <v>Met</v>
      </c>
    </row>
    <row r="9165" spans="1:25" x14ac:dyDescent="0.25">
      <c r="A9165" s="9" t="s">
        <v>13533</v>
      </c>
      <c r="B9165" s="23">
        <v>46182.856249999997</v>
      </c>
      <c r="C9165" s="23">
        <v>46182.870138888902</v>
      </c>
      <c r="D9165" s="23">
        <v>46183.331250000003</v>
      </c>
      <c r="E9165" s="9" t="s">
        <v>212</v>
      </c>
      <c r="F9165" s="9" t="s">
        <v>187</v>
      </c>
      <c r="G9165" s="9" t="s">
        <v>236</v>
      </c>
      <c r="H9165" s="9" t="s">
        <v>167</v>
      </c>
      <c r="I9165" s="9" t="s">
        <v>255</v>
      </c>
      <c r="J9165" s="9" t="s">
        <v>13534</v>
      </c>
      <c r="K9165" s="9" t="s">
        <v>215</v>
      </c>
      <c r="L9165" s="9" t="s">
        <v>226</v>
      </c>
      <c r="M9165" s="9" t="s">
        <v>4729</v>
      </c>
      <c r="N9165" s="9" t="s">
        <v>196</v>
      </c>
      <c r="O9165" s="9" t="s">
        <v>116</v>
      </c>
      <c r="P9165" s="9" t="s">
        <v>218</v>
      </c>
      <c r="Q9165" s="9" t="s">
        <v>219</v>
      </c>
      <c r="R9165" s="9">
        <v>0</v>
      </c>
      <c r="S9165" s="9">
        <v>21</v>
      </c>
      <c r="U9165" s="9" t="s">
        <v>242</v>
      </c>
      <c r="W9165" s="9">
        <v>3</v>
      </c>
      <c r="X9165" s="9">
        <f>INDEX(SLA_Policy!$D$2:$D$5,MATCH(F9165,SLA_Policy!$A$2:$A$5,0))</f>
        <v>8</v>
      </c>
      <c r="Y9165" s="9" t="str">
        <f>IF(E9165="Cancelled","Excluded",IF(D9165="",IF((SLA_Policy!$B$8-B9165)*24&gt;X9165,"Open - Breached","Open - On Track"),IF((D9165-B9165)*24&lt;=X9165,"Met","Breached")))</f>
        <v>Breached</v>
      </c>
    </row>
    <row r="9166" spans="1:25" x14ac:dyDescent="0.25">
      <c r="A9166" s="9" t="s">
        <v>13535</v>
      </c>
      <c r="B9166" s="23">
        <v>46182.857638888898</v>
      </c>
      <c r="C9166" s="23">
        <v>46183.347916666702</v>
      </c>
      <c r="D9166" s="23">
        <v>46183.355555555601</v>
      </c>
      <c r="E9166" s="9" t="s">
        <v>212</v>
      </c>
      <c r="F9166" s="9" t="s">
        <v>188</v>
      </c>
      <c r="G9166" s="9" t="s">
        <v>236</v>
      </c>
      <c r="H9166" s="9" t="s">
        <v>161</v>
      </c>
      <c r="I9166" s="9" t="s">
        <v>237</v>
      </c>
      <c r="J9166" s="9" t="s">
        <v>1533</v>
      </c>
      <c r="K9166" s="9" t="s">
        <v>246</v>
      </c>
      <c r="L9166" s="9" t="s">
        <v>216</v>
      </c>
      <c r="M9166" s="9" t="s">
        <v>3564</v>
      </c>
      <c r="N9166" s="9" t="s">
        <v>196</v>
      </c>
      <c r="O9166" s="9" t="s">
        <v>177</v>
      </c>
      <c r="P9166" s="9" t="s">
        <v>241</v>
      </c>
      <c r="Q9166" s="9" t="s">
        <v>273</v>
      </c>
      <c r="R9166" s="9">
        <v>0</v>
      </c>
      <c r="S9166" s="9">
        <v>25</v>
      </c>
      <c r="U9166" s="9" t="s">
        <v>242</v>
      </c>
      <c r="X9166" s="9">
        <f>INDEX(SLA_Policy!$D$2:$D$5,MATCH(F9166,SLA_Policy!$A$2:$A$5,0))</f>
        <v>72</v>
      </c>
      <c r="Y9166" s="9" t="str">
        <f>IF(E9166="Cancelled","Excluded",IF(D9166="",IF((SLA_Policy!$B$8-B9166)*24&gt;X9166,"Open - Breached","Open - On Track"),IF((D9166-B9166)*24&lt;=X9166,"Met","Breached")))</f>
        <v>Met</v>
      </c>
    </row>
    <row r="9167" spans="1:25" x14ac:dyDescent="0.25">
      <c r="A9167" s="9" t="s">
        <v>13536</v>
      </c>
      <c r="B9167" s="23">
        <v>46182.893750000003</v>
      </c>
      <c r="C9167" s="23">
        <v>46183.311805555597</v>
      </c>
      <c r="D9167" s="23">
        <v>46183.3305555556</v>
      </c>
      <c r="E9167" s="9" t="s">
        <v>212</v>
      </c>
      <c r="F9167" s="9" t="s">
        <v>189</v>
      </c>
      <c r="G9167" s="9" t="s">
        <v>213</v>
      </c>
      <c r="H9167" s="9" t="s">
        <v>161</v>
      </c>
      <c r="I9167" s="9" t="s">
        <v>297</v>
      </c>
      <c r="J9167" s="9" t="s">
        <v>735</v>
      </c>
      <c r="K9167" s="9" t="s">
        <v>246</v>
      </c>
      <c r="L9167" s="9" t="s">
        <v>282</v>
      </c>
      <c r="M9167" s="9" t="s">
        <v>851</v>
      </c>
      <c r="N9167" s="9" t="s">
        <v>196</v>
      </c>
      <c r="O9167" s="9" t="s">
        <v>116</v>
      </c>
      <c r="P9167" s="9" t="s">
        <v>525</v>
      </c>
      <c r="Q9167" s="9" t="s">
        <v>219</v>
      </c>
      <c r="R9167" s="9">
        <v>0</v>
      </c>
      <c r="S9167" s="9">
        <v>15</v>
      </c>
      <c r="U9167" s="9" t="s">
        <v>290</v>
      </c>
      <c r="W9167" s="9">
        <v>5</v>
      </c>
      <c r="X9167" s="9">
        <f>INDEX(SLA_Policy!$D$2:$D$5,MATCH(F9167,SLA_Policy!$A$2:$A$5,0))</f>
        <v>120</v>
      </c>
      <c r="Y9167" s="9" t="str">
        <f>IF(E9167="Cancelled","Excluded",IF(D9167="",IF((SLA_Policy!$B$8-B9167)*24&gt;X9167,"Open - Breached","Open - On Track"),IF((D9167-B9167)*24&lt;=X9167,"Met","Breached")))</f>
        <v>Met</v>
      </c>
    </row>
    <row r="9168" spans="1:25" x14ac:dyDescent="0.25">
      <c r="A9168" s="9" t="s">
        <v>13537</v>
      </c>
      <c r="B9168" s="23">
        <v>46183.113194444399</v>
      </c>
      <c r="C9168" s="23">
        <v>46183.313888888901</v>
      </c>
      <c r="D9168" s="23">
        <v>46188.403472222199</v>
      </c>
      <c r="E9168" s="9" t="s">
        <v>212</v>
      </c>
      <c r="F9168" s="9" t="s">
        <v>188</v>
      </c>
      <c r="G9168" s="9" t="s">
        <v>213</v>
      </c>
      <c r="H9168" s="9" t="s">
        <v>167</v>
      </c>
      <c r="I9168" s="9" t="s">
        <v>536</v>
      </c>
      <c r="J9168" s="9" t="s">
        <v>641</v>
      </c>
      <c r="K9168" s="9" t="s">
        <v>215</v>
      </c>
      <c r="L9168" s="9" t="s">
        <v>216</v>
      </c>
      <c r="M9168" s="9" t="s">
        <v>2728</v>
      </c>
      <c r="N9168" s="9" t="s">
        <v>196</v>
      </c>
      <c r="O9168" s="9" t="s">
        <v>180</v>
      </c>
      <c r="P9168" s="9" t="s">
        <v>368</v>
      </c>
      <c r="Q9168" s="9" t="s">
        <v>219</v>
      </c>
      <c r="R9168" s="9">
        <v>0</v>
      </c>
      <c r="S9168" s="9">
        <v>37</v>
      </c>
      <c r="T9168" s="9" t="s">
        <v>229</v>
      </c>
      <c r="U9168" s="9" t="s">
        <v>140</v>
      </c>
      <c r="V9168" s="9" t="s">
        <v>13439</v>
      </c>
      <c r="X9168" s="9">
        <f>INDEX(SLA_Policy!$D$2:$D$5,MATCH(F9168,SLA_Policy!$A$2:$A$5,0))</f>
        <v>72</v>
      </c>
      <c r="Y9168" s="9" t="str">
        <f>IF(E9168="Cancelled","Excluded",IF(D9168="",IF((SLA_Policy!$B$8-B9168)*24&gt;X9168,"Open - Breached","Open - On Track"),IF((D9168-B9168)*24&lt;=X9168,"Met","Breached")))</f>
        <v>Breached</v>
      </c>
    </row>
    <row r="9169" spans="1:25" x14ac:dyDescent="0.25">
      <c r="A9169" s="9" t="s">
        <v>13538</v>
      </c>
      <c r="B9169" s="23">
        <v>46183.274305555598</v>
      </c>
      <c r="C9169" s="23">
        <v>46183.302777777797</v>
      </c>
      <c r="D9169" s="23">
        <v>46184.378472222197</v>
      </c>
      <c r="E9169" s="9" t="s">
        <v>212</v>
      </c>
      <c r="F9169" s="9" t="s">
        <v>188</v>
      </c>
      <c r="G9169" s="9" t="s">
        <v>236</v>
      </c>
      <c r="H9169" s="9" t="s">
        <v>162</v>
      </c>
      <c r="I9169" s="9" t="s">
        <v>280</v>
      </c>
      <c r="J9169" s="9" t="s">
        <v>3242</v>
      </c>
      <c r="K9169" s="9" t="s">
        <v>215</v>
      </c>
      <c r="L9169" s="9" t="s">
        <v>282</v>
      </c>
      <c r="M9169" s="9" t="s">
        <v>4876</v>
      </c>
      <c r="N9169" s="9" t="s">
        <v>196</v>
      </c>
      <c r="O9169" s="9" t="s">
        <v>179</v>
      </c>
      <c r="P9169" s="9" t="s">
        <v>337</v>
      </c>
      <c r="Q9169" s="9" t="s">
        <v>219</v>
      </c>
      <c r="R9169" s="9">
        <v>0</v>
      </c>
      <c r="S9169" s="9">
        <v>22</v>
      </c>
      <c r="U9169" s="9" t="s">
        <v>242</v>
      </c>
      <c r="X9169" s="9">
        <f>INDEX(SLA_Policy!$D$2:$D$5,MATCH(F9169,SLA_Policy!$A$2:$A$5,0))</f>
        <v>72</v>
      </c>
      <c r="Y9169" s="9" t="str">
        <f>IF(E9169="Cancelled","Excluded",IF(D9169="",IF((SLA_Policy!$B$8-B9169)*24&gt;X9169,"Open - Breached","Open - On Track"),IF((D9169-B9169)*24&lt;=X9169,"Met","Breached")))</f>
        <v>Met</v>
      </c>
    </row>
    <row r="9170" spans="1:25" x14ac:dyDescent="0.25">
      <c r="A9170" s="9" t="s">
        <v>13539</v>
      </c>
      <c r="B9170" s="23">
        <v>46183.295138888898</v>
      </c>
      <c r="C9170" s="23">
        <v>46183.333333333299</v>
      </c>
      <c r="D9170" s="23">
        <v>46183.427777777797</v>
      </c>
      <c r="E9170" s="9" t="s">
        <v>212</v>
      </c>
      <c r="F9170" s="9" t="s">
        <v>188</v>
      </c>
      <c r="G9170" s="9" t="s">
        <v>213</v>
      </c>
      <c r="H9170" s="9" t="s">
        <v>167</v>
      </c>
      <c r="I9170" s="9" t="s">
        <v>684</v>
      </c>
      <c r="J9170" s="9" t="s">
        <v>7164</v>
      </c>
      <c r="K9170" s="9" t="s">
        <v>246</v>
      </c>
      <c r="L9170" s="9" t="s">
        <v>270</v>
      </c>
      <c r="M9170" s="9" t="s">
        <v>547</v>
      </c>
      <c r="N9170" s="9" t="s">
        <v>197</v>
      </c>
      <c r="O9170" s="9" t="s">
        <v>116</v>
      </c>
      <c r="P9170" s="9" t="s">
        <v>342</v>
      </c>
      <c r="Q9170" s="9" t="s">
        <v>219</v>
      </c>
      <c r="R9170" s="9">
        <v>0</v>
      </c>
      <c r="S9170" s="9">
        <v>14</v>
      </c>
      <c r="U9170" s="9" t="s">
        <v>266</v>
      </c>
      <c r="X9170" s="9">
        <f>INDEX(SLA_Policy!$D$2:$D$5,MATCH(F9170,SLA_Policy!$A$2:$A$5,0))</f>
        <v>72</v>
      </c>
      <c r="Y9170" s="9" t="str">
        <f>IF(E9170="Cancelled","Excluded",IF(D9170="",IF((SLA_Policy!$B$8-B9170)*24&gt;X9170,"Open - Breached","Open - On Track"),IF((D9170-B9170)*24&lt;=X9170,"Met","Breached")))</f>
        <v>Met</v>
      </c>
    </row>
    <row r="9171" spans="1:25" x14ac:dyDescent="0.25">
      <c r="A9171" s="9" t="s">
        <v>13540</v>
      </c>
      <c r="B9171" s="23">
        <v>46183.302777777797</v>
      </c>
      <c r="C9171" s="23">
        <v>46184.310416666704</v>
      </c>
      <c r="D9171" s="23">
        <v>46185.743750000001</v>
      </c>
      <c r="E9171" s="9" t="s">
        <v>212</v>
      </c>
      <c r="F9171" s="9" t="s">
        <v>189</v>
      </c>
      <c r="G9171" s="9" t="s">
        <v>213</v>
      </c>
      <c r="H9171" s="9" t="s">
        <v>167</v>
      </c>
      <c r="I9171" s="9" t="s">
        <v>536</v>
      </c>
      <c r="J9171" s="9" t="s">
        <v>13306</v>
      </c>
      <c r="K9171" s="9" t="s">
        <v>215</v>
      </c>
      <c r="L9171" s="9" t="s">
        <v>311</v>
      </c>
      <c r="M9171" s="9" t="s">
        <v>4708</v>
      </c>
      <c r="N9171" s="9" t="s">
        <v>197</v>
      </c>
      <c r="O9171" s="9" t="s">
        <v>180</v>
      </c>
      <c r="P9171" s="9" t="s">
        <v>278</v>
      </c>
      <c r="Q9171" s="9" t="s">
        <v>219</v>
      </c>
      <c r="R9171" s="9">
        <v>0</v>
      </c>
      <c r="S9171" s="9">
        <v>85</v>
      </c>
      <c r="T9171" s="9" t="s">
        <v>220</v>
      </c>
      <c r="U9171" s="9" t="s">
        <v>140</v>
      </c>
      <c r="V9171" s="9" t="s">
        <v>13439</v>
      </c>
      <c r="W9171" s="9">
        <v>5</v>
      </c>
      <c r="X9171" s="9">
        <f>INDEX(SLA_Policy!$D$2:$D$5,MATCH(F9171,SLA_Policy!$A$2:$A$5,0))</f>
        <v>120</v>
      </c>
      <c r="Y9171" s="9" t="str">
        <f>IF(E9171="Cancelled","Excluded",IF(D9171="",IF((SLA_Policy!$B$8-B9171)*24&gt;X9171,"Open - Breached","Open - On Track"),IF((D9171-B9171)*24&lt;=X9171,"Met","Breached")))</f>
        <v>Met</v>
      </c>
    </row>
    <row r="9172" spans="1:25" x14ac:dyDescent="0.25">
      <c r="A9172" s="9" t="s">
        <v>13541</v>
      </c>
      <c r="B9172" s="23">
        <v>46183.322916666701</v>
      </c>
      <c r="C9172" s="23">
        <v>46183.354861111096</v>
      </c>
      <c r="D9172" s="23">
        <v>46183.358333333301</v>
      </c>
      <c r="E9172" s="9" t="s">
        <v>212</v>
      </c>
      <c r="F9172" s="9" t="s">
        <v>189</v>
      </c>
      <c r="G9172" s="9" t="s">
        <v>213</v>
      </c>
      <c r="H9172" s="9" t="s">
        <v>161</v>
      </c>
      <c r="I9172" s="9" t="s">
        <v>389</v>
      </c>
      <c r="J9172" s="9" t="s">
        <v>2568</v>
      </c>
      <c r="K9172" s="9" t="s">
        <v>215</v>
      </c>
      <c r="L9172" s="9" t="s">
        <v>270</v>
      </c>
      <c r="M9172" s="9" t="s">
        <v>1527</v>
      </c>
      <c r="N9172" s="9" t="s">
        <v>198</v>
      </c>
      <c r="O9172" s="9" t="s">
        <v>116</v>
      </c>
      <c r="P9172" s="9" t="s">
        <v>218</v>
      </c>
      <c r="Q9172" s="9" t="s">
        <v>219</v>
      </c>
      <c r="R9172" s="9">
        <v>0</v>
      </c>
      <c r="S9172" s="9">
        <v>5</v>
      </c>
      <c r="U9172" s="9" t="s">
        <v>266</v>
      </c>
      <c r="W9172" s="9">
        <v>5</v>
      </c>
      <c r="X9172" s="9">
        <f>INDEX(SLA_Policy!$D$2:$D$5,MATCH(F9172,SLA_Policy!$A$2:$A$5,0))</f>
        <v>120</v>
      </c>
      <c r="Y9172" s="9" t="str">
        <f>IF(E9172="Cancelled","Excluded",IF(D9172="",IF((SLA_Policy!$B$8-B9172)*24&gt;X9172,"Open - Breached","Open - On Track"),IF((D9172-B9172)*24&lt;=X9172,"Met","Breached")))</f>
        <v>Met</v>
      </c>
    </row>
    <row r="9173" spans="1:25" x14ac:dyDescent="0.25">
      <c r="A9173" s="9" t="s">
        <v>13542</v>
      </c>
      <c r="B9173" s="23">
        <v>46183.3305555556</v>
      </c>
      <c r="C9173" s="23">
        <v>46183.336805555598</v>
      </c>
      <c r="D9173" s="23">
        <v>46184.3618055556</v>
      </c>
      <c r="E9173" s="9" t="s">
        <v>212</v>
      </c>
      <c r="F9173" s="9" t="s">
        <v>189</v>
      </c>
      <c r="G9173" s="9" t="s">
        <v>213</v>
      </c>
      <c r="H9173" s="9" t="s">
        <v>167</v>
      </c>
      <c r="I9173" s="9" t="s">
        <v>536</v>
      </c>
      <c r="J9173" s="9" t="s">
        <v>3747</v>
      </c>
      <c r="K9173" s="9" t="s">
        <v>303</v>
      </c>
      <c r="L9173" s="9" t="s">
        <v>307</v>
      </c>
      <c r="M9173" s="9" t="s">
        <v>544</v>
      </c>
      <c r="N9173" s="9" t="s">
        <v>199</v>
      </c>
      <c r="O9173" s="9" t="s">
        <v>180</v>
      </c>
      <c r="P9173" s="9" t="s">
        <v>278</v>
      </c>
      <c r="Q9173" s="9" t="s">
        <v>273</v>
      </c>
      <c r="R9173" s="9">
        <v>0</v>
      </c>
      <c r="S9173" s="9">
        <v>35</v>
      </c>
      <c r="T9173" s="9" t="s">
        <v>220</v>
      </c>
      <c r="U9173" s="9" t="s">
        <v>140</v>
      </c>
      <c r="V9173" s="9" t="s">
        <v>13439</v>
      </c>
      <c r="W9173" s="9">
        <v>4</v>
      </c>
      <c r="X9173" s="9">
        <f>INDEX(SLA_Policy!$D$2:$D$5,MATCH(F9173,SLA_Policy!$A$2:$A$5,0))</f>
        <v>120</v>
      </c>
      <c r="Y9173" s="9" t="str">
        <f>IF(E9173="Cancelled","Excluded",IF(D9173="",IF((SLA_Policy!$B$8-B9173)*24&gt;X9173,"Open - Breached","Open - On Track"),IF((D9173-B9173)*24&lt;=X9173,"Met","Breached")))</f>
        <v>Met</v>
      </c>
    </row>
    <row r="9174" spans="1:25" x14ac:dyDescent="0.25">
      <c r="A9174" s="9" t="s">
        <v>13543</v>
      </c>
      <c r="B9174" s="23">
        <v>46183.3347222222</v>
      </c>
      <c r="C9174" s="23">
        <v>46183.370833333298</v>
      </c>
      <c r="D9174" s="23">
        <v>46185.370138888902</v>
      </c>
      <c r="E9174" s="9" t="s">
        <v>212</v>
      </c>
      <c r="F9174" s="9" t="s">
        <v>189</v>
      </c>
      <c r="G9174" s="9" t="s">
        <v>236</v>
      </c>
      <c r="H9174" s="9" t="s">
        <v>161</v>
      </c>
      <c r="I9174" s="9" t="s">
        <v>237</v>
      </c>
      <c r="J9174" s="9" t="s">
        <v>238</v>
      </c>
      <c r="K9174" s="9" t="s">
        <v>246</v>
      </c>
      <c r="L9174" s="9" t="s">
        <v>311</v>
      </c>
      <c r="M9174" s="9" t="s">
        <v>423</v>
      </c>
      <c r="N9174" s="9" t="s">
        <v>196</v>
      </c>
      <c r="O9174" s="9" t="s">
        <v>179</v>
      </c>
      <c r="P9174" s="9" t="s">
        <v>284</v>
      </c>
      <c r="Q9174" s="9" t="s">
        <v>219</v>
      </c>
      <c r="R9174" s="9">
        <v>0</v>
      </c>
      <c r="S9174" s="9">
        <v>25</v>
      </c>
      <c r="U9174" s="9" t="s">
        <v>242</v>
      </c>
      <c r="X9174" s="9">
        <f>INDEX(SLA_Policy!$D$2:$D$5,MATCH(F9174,SLA_Policy!$A$2:$A$5,0))</f>
        <v>120</v>
      </c>
      <c r="Y9174" s="9" t="str">
        <f>IF(E9174="Cancelled","Excluded",IF(D9174="",IF((SLA_Policy!$B$8-B9174)*24&gt;X9174,"Open - Breached","Open - On Track"),IF((D9174-B9174)*24&lt;=X9174,"Met","Breached")))</f>
        <v>Met</v>
      </c>
    </row>
    <row r="9175" spans="1:25" x14ac:dyDescent="0.25">
      <c r="A9175" s="9" t="s">
        <v>13544</v>
      </c>
      <c r="B9175" s="23">
        <v>46183.337500000001</v>
      </c>
      <c r="C9175" s="23">
        <v>46183.366666666698</v>
      </c>
      <c r="D9175" s="23">
        <v>46183.670833333301</v>
      </c>
      <c r="E9175" s="9" t="s">
        <v>212</v>
      </c>
      <c r="F9175" s="9" t="s">
        <v>188</v>
      </c>
      <c r="G9175" s="9" t="s">
        <v>236</v>
      </c>
      <c r="H9175" s="9" t="s">
        <v>161</v>
      </c>
      <c r="I9175" s="9" t="s">
        <v>505</v>
      </c>
      <c r="J9175" s="9" t="s">
        <v>4656</v>
      </c>
      <c r="K9175" s="9" t="s">
        <v>262</v>
      </c>
      <c r="L9175" s="9" t="s">
        <v>226</v>
      </c>
      <c r="M9175" s="9" t="s">
        <v>2802</v>
      </c>
      <c r="N9175" s="9" t="s">
        <v>196</v>
      </c>
      <c r="O9175" s="9" t="s">
        <v>177</v>
      </c>
      <c r="P9175" s="9" t="s">
        <v>241</v>
      </c>
      <c r="Q9175" s="9" t="s">
        <v>273</v>
      </c>
      <c r="R9175" s="9">
        <v>0</v>
      </c>
      <c r="S9175" s="9">
        <v>25</v>
      </c>
      <c r="U9175" s="9" t="s">
        <v>242</v>
      </c>
      <c r="X9175" s="9">
        <f>INDEX(SLA_Policy!$D$2:$D$5,MATCH(F9175,SLA_Policy!$A$2:$A$5,0))</f>
        <v>72</v>
      </c>
      <c r="Y9175" s="9" t="str">
        <f>IF(E9175="Cancelled","Excluded",IF(D9175="",IF((SLA_Policy!$B$8-B9175)*24&gt;X9175,"Open - Breached","Open - On Track"),IF((D9175-B9175)*24&lt;=X9175,"Met","Breached")))</f>
        <v>Met</v>
      </c>
    </row>
    <row r="9176" spans="1:25" x14ac:dyDescent="0.25">
      <c r="A9176" s="9" t="s">
        <v>13545</v>
      </c>
      <c r="B9176" s="23">
        <v>46183.339583333298</v>
      </c>
      <c r="C9176" s="23">
        <v>46183.456944444399</v>
      </c>
      <c r="D9176" s="23">
        <v>46185.394444444399</v>
      </c>
      <c r="E9176" s="9" t="s">
        <v>212</v>
      </c>
      <c r="F9176" s="9" t="s">
        <v>188</v>
      </c>
      <c r="G9176" s="9" t="s">
        <v>213</v>
      </c>
      <c r="H9176" s="9" t="s">
        <v>167</v>
      </c>
      <c r="I9176" s="9" t="s">
        <v>536</v>
      </c>
      <c r="J9176" s="9" t="s">
        <v>7422</v>
      </c>
      <c r="K9176" s="9" t="s">
        <v>246</v>
      </c>
      <c r="L9176" s="9" t="s">
        <v>311</v>
      </c>
      <c r="M9176" s="9" t="s">
        <v>1155</v>
      </c>
      <c r="N9176" s="9" t="s">
        <v>197</v>
      </c>
      <c r="O9176" s="9" t="s">
        <v>180</v>
      </c>
      <c r="P9176" s="9" t="s">
        <v>278</v>
      </c>
      <c r="Q9176" s="9" t="s">
        <v>219</v>
      </c>
      <c r="R9176" s="9">
        <v>0</v>
      </c>
      <c r="S9176" s="9">
        <v>136</v>
      </c>
      <c r="T9176" s="9" t="s">
        <v>136</v>
      </c>
      <c r="U9176" s="9" t="s">
        <v>140</v>
      </c>
      <c r="V9176" s="9" t="s">
        <v>13439</v>
      </c>
      <c r="X9176" s="9">
        <f>INDEX(SLA_Policy!$D$2:$D$5,MATCH(F9176,SLA_Policy!$A$2:$A$5,0))</f>
        <v>72</v>
      </c>
      <c r="Y9176" s="9" t="str">
        <f>IF(E9176="Cancelled","Excluded",IF(D9176="",IF((SLA_Policy!$B$8-B9176)*24&gt;X9176,"Open - Breached","Open - On Track"),IF((D9176-B9176)*24&lt;=X9176,"Met","Breached")))</f>
        <v>Met</v>
      </c>
    </row>
    <row r="9177" spans="1:25" x14ac:dyDescent="0.25">
      <c r="A9177" s="9" t="s">
        <v>13546</v>
      </c>
      <c r="B9177" s="23">
        <v>46183.344444444498</v>
      </c>
      <c r="C9177" s="23">
        <v>46183.352083333302</v>
      </c>
      <c r="D9177" s="23">
        <v>46183.7006944444</v>
      </c>
      <c r="E9177" s="9" t="s">
        <v>212</v>
      </c>
      <c r="F9177" s="9" t="s">
        <v>188</v>
      </c>
      <c r="G9177" s="9" t="s">
        <v>213</v>
      </c>
      <c r="H9177" s="9" t="s">
        <v>167</v>
      </c>
      <c r="I9177" s="9" t="s">
        <v>536</v>
      </c>
      <c r="J9177" s="9" t="s">
        <v>11321</v>
      </c>
      <c r="K9177" s="9" t="s">
        <v>215</v>
      </c>
      <c r="L9177" s="9" t="s">
        <v>311</v>
      </c>
      <c r="M9177" s="9" t="s">
        <v>2362</v>
      </c>
      <c r="N9177" s="9" t="s">
        <v>199</v>
      </c>
      <c r="O9177" s="9" t="s">
        <v>176</v>
      </c>
      <c r="P9177" s="9" t="s">
        <v>419</v>
      </c>
      <c r="Q9177" s="9" t="s">
        <v>219</v>
      </c>
      <c r="R9177" s="9">
        <v>0</v>
      </c>
      <c r="S9177" s="9">
        <v>70</v>
      </c>
      <c r="T9177" s="9" t="s">
        <v>229</v>
      </c>
      <c r="U9177" s="9" t="s">
        <v>140</v>
      </c>
      <c r="V9177" s="9" t="s">
        <v>13439</v>
      </c>
      <c r="X9177" s="9">
        <f>INDEX(SLA_Policy!$D$2:$D$5,MATCH(F9177,SLA_Policy!$A$2:$A$5,0))</f>
        <v>72</v>
      </c>
      <c r="Y9177" s="9" t="str">
        <f>IF(E9177="Cancelled","Excluded",IF(D9177="",IF((SLA_Policy!$B$8-B9177)*24&gt;X9177,"Open - Breached","Open - On Track"),IF((D9177-B9177)*24&lt;=X9177,"Met","Breached")))</f>
        <v>Met</v>
      </c>
    </row>
    <row r="9178" spans="1:25" x14ac:dyDescent="0.25">
      <c r="A9178" s="9" t="s">
        <v>13547</v>
      </c>
      <c r="B9178" s="23">
        <v>46183.355555555601</v>
      </c>
      <c r="C9178" s="23">
        <v>46183.359722222202</v>
      </c>
      <c r="D9178" s="23">
        <v>46183.465972222199</v>
      </c>
      <c r="E9178" s="9" t="s">
        <v>212</v>
      </c>
      <c r="F9178" s="9" t="s">
        <v>189</v>
      </c>
      <c r="G9178" s="9" t="s">
        <v>213</v>
      </c>
      <c r="H9178" s="9" t="s">
        <v>161</v>
      </c>
      <c r="I9178" s="9" t="s">
        <v>389</v>
      </c>
      <c r="J9178" s="9" t="s">
        <v>1243</v>
      </c>
      <c r="K9178" s="9" t="s">
        <v>239</v>
      </c>
      <c r="L9178" s="9" t="s">
        <v>311</v>
      </c>
      <c r="M9178" s="9" t="s">
        <v>2049</v>
      </c>
      <c r="N9178" s="9" t="s">
        <v>198</v>
      </c>
      <c r="O9178" s="9" t="s">
        <v>116</v>
      </c>
      <c r="P9178" s="9" t="s">
        <v>525</v>
      </c>
      <c r="Q9178" s="9" t="s">
        <v>219</v>
      </c>
      <c r="R9178" s="9">
        <v>0</v>
      </c>
      <c r="S9178" s="9">
        <v>4</v>
      </c>
      <c r="U9178" s="9" t="s">
        <v>290</v>
      </c>
      <c r="X9178" s="9">
        <f>INDEX(SLA_Policy!$D$2:$D$5,MATCH(F9178,SLA_Policy!$A$2:$A$5,0))</f>
        <v>120</v>
      </c>
      <c r="Y9178" s="9" t="str">
        <f>IF(E9178="Cancelled","Excluded",IF(D9178="",IF((SLA_Policy!$B$8-B9178)*24&gt;X9178,"Open - Breached","Open - On Track"),IF((D9178-B9178)*24&lt;=X9178,"Met","Breached")))</f>
        <v>Met</v>
      </c>
    </row>
    <row r="9179" spans="1:25" x14ac:dyDescent="0.25">
      <c r="A9179" s="9" t="s">
        <v>13548</v>
      </c>
      <c r="B9179" s="23">
        <v>46183.359027777798</v>
      </c>
      <c r="C9179" s="23">
        <v>46183.366666666698</v>
      </c>
      <c r="D9179" s="23">
        <v>46183.3881944444</v>
      </c>
      <c r="E9179" s="9" t="s">
        <v>212</v>
      </c>
      <c r="F9179" s="9" t="s">
        <v>189</v>
      </c>
      <c r="G9179" s="9" t="s">
        <v>236</v>
      </c>
      <c r="H9179" s="9" t="s">
        <v>164</v>
      </c>
      <c r="I9179" s="9" t="s">
        <v>421</v>
      </c>
      <c r="J9179" s="9" t="s">
        <v>1858</v>
      </c>
      <c r="K9179" s="9" t="s">
        <v>225</v>
      </c>
      <c r="L9179" s="9" t="s">
        <v>216</v>
      </c>
      <c r="M9179" s="9" t="s">
        <v>620</v>
      </c>
      <c r="N9179" s="9" t="s">
        <v>198</v>
      </c>
      <c r="O9179" s="9" t="s">
        <v>116</v>
      </c>
      <c r="P9179" s="9" t="s">
        <v>525</v>
      </c>
      <c r="Q9179" s="9" t="s">
        <v>219</v>
      </c>
      <c r="R9179" s="9">
        <v>0</v>
      </c>
      <c r="S9179" s="9">
        <v>12</v>
      </c>
      <c r="T9179" s="9" t="s">
        <v>343</v>
      </c>
      <c r="U9179" s="9" t="s">
        <v>242</v>
      </c>
      <c r="X9179" s="9">
        <f>INDEX(SLA_Policy!$D$2:$D$5,MATCH(F9179,SLA_Policy!$A$2:$A$5,0))</f>
        <v>120</v>
      </c>
      <c r="Y9179" s="9" t="str">
        <f>IF(E9179="Cancelled","Excluded",IF(D9179="",IF((SLA_Policy!$B$8-B9179)*24&gt;X9179,"Open - Breached","Open - On Track"),IF((D9179-B9179)*24&lt;=X9179,"Met","Breached")))</f>
        <v>Met</v>
      </c>
    </row>
    <row r="9180" spans="1:25" x14ac:dyDescent="0.25">
      <c r="A9180" s="9" t="s">
        <v>13549</v>
      </c>
      <c r="B9180" s="23">
        <v>46183.374305555597</v>
      </c>
      <c r="C9180" s="23">
        <v>46183.379861111098</v>
      </c>
      <c r="D9180" s="23">
        <v>46183.556250000001</v>
      </c>
      <c r="E9180" s="9" t="s">
        <v>212</v>
      </c>
      <c r="F9180" s="9" t="s">
        <v>188</v>
      </c>
      <c r="G9180" s="9" t="s">
        <v>213</v>
      </c>
      <c r="H9180" s="9" t="s">
        <v>164</v>
      </c>
      <c r="I9180" s="9" t="s">
        <v>339</v>
      </c>
      <c r="J9180" s="9" t="s">
        <v>12060</v>
      </c>
      <c r="K9180" s="9" t="s">
        <v>246</v>
      </c>
      <c r="L9180" s="9" t="s">
        <v>270</v>
      </c>
      <c r="M9180" s="9" t="s">
        <v>1502</v>
      </c>
      <c r="N9180" s="9" t="s">
        <v>199</v>
      </c>
      <c r="O9180" s="9" t="s">
        <v>116</v>
      </c>
      <c r="P9180" s="9" t="s">
        <v>295</v>
      </c>
      <c r="Q9180" s="9" t="s">
        <v>219</v>
      </c>
      <c r="R9180" s="9">
        <v>0</v>
      </c>
      <c r="S9180" s="9">
        <v>9</v>
      </c>
      <c r="T9180" s="9" t="s">
        <v>343</v>
      </c>
      <c r="U9180" s="9" t="s">
        <v>266</v>
      </c>
      <c r="X9180" s="9">
        <f>INDEX(SLA_Policy!$D$2:$D$5,MATCH(F9180,SLA_Policy!$A$2:$A$5,0))</f>
        <v>72</v>
      </c>
      <c r="Y9180" s="9" t="str">
        <f>IF(E9180="Cancelled","Excluded",IF(D9180="",IF((SLA_Policy!$B$8-B9180)*24&gt;X9180,"Open - Breached","Open - On Track"),IF((D9180-B9180)*24&lt;=X9180,"Met","Breached")))</f>
        <v>Met</v>
      </c>
    </row>
    <row r="9181" spans="1:25" x14ac:dyDescent="0.25">
      <c r="A9181" s="9" t="s">
        <v>13550</v>
      </c>
      <c r="B9181" s="23">
        <v>46183.375</v>
      </c>
      <c r="C9181" s="23">
        <v>46183.3881944444</v>
      </c>
      <c r="D9181" s="23">
        <v>46185.343055555597</v>
      </c>
      <c r="E9181" s="9" t="s">
        <v>212</v>
      </c>
      <c r="F9181" s="9" t="s">
        <v>188</v>
      </c>
      <c r="G9181" s="9" t="s">
        <v>236</v>
      </c>
      <c r="H9181" s="9" t="s">
        <v>163</v>
      </c>
      <c r="I9181" s="9" t="s">
        <v>315</v>
      </c>
      <c r="J9181" s="9" t="s">
        <v>316</v>
      </c>
      <c r="K9181" s="9" t="s">
        <v>215</v>
      </c>
      <c r="L9181" s="9" t="s">
        <v>311</v>
      </c>
      <c r="M9181" s="9" t="s">
        <v>4551</v>
      </c>
      <c r="N9181" s="9" t="s">
        <v>196</v>
      </c>
      <c r="O9181" s="9" t="s">
        <v>180</v>
      </c>
      <c r="P9181" s="9" t="s">
        <v>368</v>
      </c>
      <c r="Q9181" s="9" t="s">
        <v>219</v>
      </c>
      <c r="R9181" s="9">
        <v>0</v>
      </c>
      <c r="S9181" s="9">
        <v>182</v>
      </c>
      <c r="T9181" s="9" t="s">
        <v>136</v>
      </c>
      <c r="U9181" s="9" t="s">
        <v>242</v>
      </c>
      <c r="W9181" s="9">
        <v>5</v>
      </c>
      <c r="X9181" s="9">
        <f>INDEX(SLA_Policy!$D$2:$D$5,MATCH(F9181,SLA_Policy!$A$2:$A$5,0))</f>
        <v>72</v>
      </c>
      <c r="Y9181" s="9" t="str">
        <f>IF(E9181="Cancelled","Excluded",IF(D9181="",IF((SLA_Policy!$B$8-B9181)*24&gt;X9181,"Open - Breached","Open - On Track"),IF((D9181-B9181)*24&lt;=X9181,"Met","Breached")))</f>
        <v>Met</v>
      </c>
    </row>
    <row r="9182" spans="1:25" x14ac:dyDescent="0.25">
      <c r="A9182" s="9" t="s">
        <v>13551</v>
      </c>
      <c r="B9182" s="23">
        <v>46183.377777777801</v>
      </c>
      <c r="C9182" s="23">
        <v>46184.3256944444</v>
      </c>
      <c r="D9182" s="23">
        <v>46203.393750000003</v>
      </c>
      <c r="E9182" s="9" t="s">
        <v>212</v>
      </c>
      <c r="F9182" s="9" t="s">
        <v>189</v>
      </c>
      <c r="G9182" s="9" t="s">
        <v>236</v>
      </c>
      <c r="H9182" s="9" t="s">
        <v>164</v>
      </c>
      <c r="I9182" s="9" t="s">
        <v>421</v>
      </c>
      <c r="J9182" s="9" t="s">
        <v>2690</v>
      </c>
      <c r="K9182" s="9" t="s">
        <v>239</v>
      </c>
      <c r="L9182" s="9" t="s">
        <v>371</v>
      </c>
      <c r="M9182" s="9" t="s">
        <v>609</v>
      </c>
      <c r="N9182" s="9" t="s">
        <v>196</v>
      </c>
      <c r="O9182" s="9" t="s">
        <v>180</v>
      </c>
      <c r="P9182" s="9" t="s">
        <v>278</v>
      </c>
      <c r="Q9182" s="9" t="s">
        <v>273</v>
      </c>
      <c r="R9182" s="9">
        <v>0</v>
      </c>
      <c r="S9182" s="9">
        <v>33</v>
      </c>
      <c r="T9182" s="9" t="s">
        <v>343</v>
      </c>
      <c r="U9182" s="9" t="s">
        <v>242</v>
      </c>
      <c r="X9182" s="9">
        <f>INDEX(SLA_Policy!$D$2:$D$5,MATCH(F9182,SLA_Policy!$A$2:$A$5,0))</f>
        <v>120</v>
      </c>
      <c r="Y9182" s="9" t="str">
        <f>IF(E9182="Cancelled","Excluded",IF(D9182="",IF((SLA_Policy!$B$8-B9182)*24&gt;X9182,"Open - Breached","Open - On Track"),IF((D9182-B9182)*24&lt;=X9182,"Met","Breached")))</f>
        <v>Breached</v>
      </c>
    </row>
    <row r="9183" spans="1:25" x14ac:dyDescent="0.25">
      <c r="A9183" s="9" t="s">
        <v>13552</v>
      </c>
      <c r="B9183" s="23">
        <v>46183.379861111098</v>
      </c>
      <c r="C9183" s="23">
        <v>46183.390277777798</v>
      </c>
      <c r="D9183" s="23">
        <v>46183.439583333296</v>
      </c>
      <c r="E9183" s="9" t="s">
        <v>212</v>
      </c>
      <c r="F9183" s="9" t="s">
        <v>189</v>
      </c>
      <c r="G9183" s="9" t="s">
        <v>213</v>
      </c>
      <c r="H9183" s="9" t="s">
        <v>161</v>
      </c>
      <c r="I9183" s="9" t="s">
        <v>389</v>
      </c>
      <c r="J9183" s="9" t="s">
        <v>1243</v>
      </c>
      <c r="K9183" s="9" t="s">
        <v>246</v>
      </c>
      <c r="L9183" s="9" t="s">
        <v>311</v>
      </c>
      <c r="M9183" s="9" t="s">
        <v>3219</v>
      </c>
      <c r="N9183" s="9" t="s">
        <v>198</v>
      </c>
      <c r="O9183" s="9" t="s">
        <v>116</v>
      </c>
      <c r="P9183" s="9" t="s">
        <v>258</v>
      </c>
      <c r="Q9183" s="9" t="s">
        <v>219</v>
      </c>
      <c r="R9183" s="9">
        <v>0</v>
      </c>
      <c r="S9183" s="9">
        <v>6</v>
      </c>
      <c r="U9183" s="9" t="s">
        <v>290</v>
      </c>
      <c r="W9183" s="9">
        <v>5</v>
      </c>
      <c r="X9183" s="9">
        <f>INDEX(SLA_Policy!$D$2:$D$5,MATCH(F9183,SLA_Policy!$A$2:$A$5,0))</f>
        <v>120</v>
      </c>
      <c r="Y9183" s="9" t="str">
        <f>IF(E9183="Cancelled","Excluded",IF(D9183="",IF((SLA_Policy!$B$8-B9183)*24&gt;X9183,"Open - Breached","Open - On Track"),IF((D9183-B9183)*24&lt;=X9183,"Met","Breached")))</f>
        <v>Met</v>
      </c>
    </row>
    <row r="9184" spans="1:25" x14ac:dyDescent="0.25">
      <c r="A9184" s="9" t="s">
        <v>13553</v>
      </c>
      <c r="B9184" s="23">
        <v>46183.381944444503</v>
      </c>
      <c r="C9184" s="23">
        <v>46183.404861111099</v>
      </c>
      <c r="D9184" s="23">
        <v>46184.623611111099</v>
      </c>
      <c r="E9184" s="9" t="s">
        <v>212</v>
      </c>
      <c r="F9184" s="9" t="s">
        <v>188</v>
      </c>
      <c r="G9184" s="9" t="s">
        <v>213</v>
      </c>
      <c r="H9184" s="9" t="s">
        <v>167</v>
      </c>
      <c r="I9184" s="9" t="s">
        <v>536</v>
      </c>
      <c r="J9184" s="9" t="s">
        <v>7422</v>
      </c>
      <c r="K9184" s="9" t="s">
        <v>246</v>
      </c>
      <c r="L9184" s="9" t="s">
        <v>226</v>
      </c>
      <c r="M9184" s="9" t="s">
        <v>1507</v>
      </c>
      <c r="N9184" s="9" t="s">
        <v>196</v>
      </c>
      <c r="O9184" s="9" t="s">
        <v>176</v>
      </c>
      <c r="P9184" s="9" t="s">
        <v>503</v>
      </c>
      <c r="Q9184" s="9" t="s">
        <v>219</v>
      </c>
      <c r="R9184" s="9">
        <v>0</v>
      </c>
      <c r="S9184" s="9">
        <v>52</v>
      </c>
      <c r="T9184" s="9" t="s">
        <v>136</v>
      </c>
      <c r="U9184" s="9" t="s">
        <v>140</v>
      </c>
      <c r="V9184" s="9" t="s">
        <v>13439</v>
      </c>
      <c r="W9184" s="9">
        <v>4</v>
      </c>
      <c r="X9184" s="9">
        <f>INDEX(SLA_Policy!$D$2:$D$5,MATCH(F9184,SLA_Policy!$A$2:$A$5,0))</f>
        <v>72</v>
      </c>
      <c r="Y9184" s="9" t="str">
        <f>IF(E9184="Cancelled","Excluded",IF(D9184="",IF((SLA_Policy!$B$8-B9184)*24&gt;X9184,"Open - Breached","Open - On Track"),IF((D9184-B9184)*24&lt;=X9184,"Met","Breached")))</f>
        <v>Met</v>
      </c>
    </row>
    <row r="9185" spans="1:25" x14ac:dyDescent="0.25">
      <c r="A9185" s="9" t="s">
        <v>13554</v>
      </c>
      <c r="B9185" s="23">
        <v>46183.3840277778</v>
      </c>
      <c r="C9185" s="23">
        <v>46183.395138888904</v>
      </c>
      <c r="D9185" s="23">
        <v>46183.522916666698</v>
      </c>
      <c r="E9185" s="9" t="s">
        <v>212</v>
      </c>
      <c r="F9185" s="9" t="s">
        <v>188</v>
      </c>
      <c r="G9185" s="9" t="s">
        <v>213</v>
      </c>
      <c r="H9185" s="9" t="s">
        <v>163</v>
      </c>
      <c r="I9185" s="9" t="s">
        <v>223</v>
      </c>
      <c r="J9185" s="9" t="s">
        <v>13555</v>
      </c>
      <c r="K9185" s="9" t="s">
        <v>246</v>
      </c>
      <c r="L9185" s="9" t="s">
        <v>293</v>
      </c>
      <c r="M9185" s="9" t="s">
        <v>3063</v>
      </c>
      <c r="N9185" s="9" t="s">
        <v>199</v>
      </c>
      <c r="O9185" s="9" t="s">
        <v>176</v>
      </c>
      <c r="P9185" s="9" t="s">
        <v>503</v>
      </c>
      <c r="Q9185" s="9" t="s">
        <v>219</v>
      </c>
      <c r="R9185" s="9">
        <v>0</v>
      </c>
      <c r="S9185" s="9">
        <v>35</v>
      </c>
      <c r="T9185" s="9" t="s">
        <v>220</v>
      </c>
      <c r="U9185" s="9" t="s">
        <v>230</v>
      </c>
      <c r="X9185" s="9">
        <f>INDEX(SLA_Policy!$D$2:$D$5,MATCH(F9185,SLA_Policy!$A$2:$A$5,0))</f>
        <v>72</v>
      </c>
      <c r="Y9185" s="9" t="str">
        <f>IF(E9185="Cancelled","Excluded",IF(D9185="",IF((SLA_Policy!$B$8-B9185)*24&gt;X9185,"Open - Breached","Open - On Track"),IF((D9185-B9185)*24&lt;=X9185,"Met","Breached")))</f>
        <v>Met</v>
      </c>
    </row>
    <row r="9186" spans="1:25" x14ac:dyDescent="0.25">
      <c r="A9186" s="9" t="s">
        <v>13556</v>
      </c>
      <c r="B9186" s="23">
        <v>46183.385416666701</v>
      </c>
      <c r="C9186" s="23">
        <v>46183.386805555601</v>
      </c>
      <c r="D9186" s="23">
        <v>46183.425000000003</v>
      </c>
      <c r="E9186" s="9" t="s">
        <v>212</v>
      </c>
      <c r="F9186" s="9" t="s">
        <v>187</v>
      </c>
      <c r="G9186" s="9" t="s">
        <v>213</v>
      </c>
      <c r="H9186" s="9" t="s">
        <v>88</v>
      </c>
      <c r="I9186" s="9" t="s">
        <v>92</v>
      </c>
      <c r="J9186" s="9" t="s">
        <v>1900</v>
      </c>
      <c r="K9186" s="9" t="s">
        <v>215</v>
      </c>
      <c r="L9186" s="9" t="s">
        <v>270</v>
      </c>
      <c r="M9186" s="9" t="s">
        <v>5520</v>
      </c>
      <c r="N9186" s="9" t="s">
        <v>198</v>
      </c>
      <c r="O9186" s="9" t="s">
        <v>178</v>
      </c>
      <c r="P9186" s="9" t="s">
        <v>321</v>
      </c>
      <c r="Q9186" s="9" t="s">
        <v>273</v>
      </c>
      <c r="R9186" s="9">
        <v>0</v>
      </c>
      <c r="S9186" s="9">
        <v>24</v>
      </c>
      <c r="T9186" s="9" t="s">
        <v>136</v>
      </c>
      <c r="U9186" s="9" t="s">
        <v>266</v>
      </c>
      <c r="X9186" s="9">
        <f>INDEX(SLA_Policy!$D$2:$D$5,MATCH(F9186,SLA_Policy!$A$2:$A$5,0))</f>
        <v>8</v>
      </c>
      <c r="Y9186" s="9" t="str">
        <f>IF(E9186="Cancelled","Excluded",IF(D9186="",IF((SLA_Policy!$B$8-B9186)*24&gt;X9186,"Open - Breached","Open - On Track"),IF((D9186-B9186)*24&lt;=X9186,"Met","Breached")))</f>
        <v>Met</v>
      </c>
    </row>
    <row r="9187" spans="1:25" x14ac:dyDescent="0.25">
      <c r="A9187" s="9" t="s">
        <v>13557</v>
      </c>
      <c r="B9187" s="23">
        <v>46183.392361111102</v>
      </c>
      <c r="C9187" s="23">
        <v>46183.412499999999</v>
      </c>
      <c r="D9187" s="23">
        <v>46188.507638888899</v>
      </c>
      <c r="E9187" s="9" t="s">
        <v>212</v>
      </c>
      <c r="F9187" s="9" t="s">
        <v>188</v>
      </c>
      <c r="G9187" s="9" t="s">
        <v>213</v>
      </c>
      <c r="H9187" s="9" t="s">
        <v>167</v>
      </c>
      <c r="I9187" s="9" t="s">
        <v>536</v>
      </c>
      <c r="J9187" s="9" t="s">
        <v>995</v>
      </c>
      <c r="K9187" s="9" t="s">
        <v>410</v>
      </c>
      <c r="L9187" s="9" t="s">
        <v>307</v>
      </c>
      <c r="M9187" s="9" t="s">
        <v>1543</v>
      </c>
      <c r="N9187" s="9" t="s">
        <v>196</v>
      </c>
      <c r="O9187" s="9" t="s">
        <v>180</v>
      </c>
      <c r="P9187" s="9" t="s">
        <v>318</v>
      </c>
      <c r="Q9187" s="9" t="s">
        <v>219</v>
      </c>
      <c r="R9187" s="9">
        <v>0</v>
      </c>
      <c r="S9187" s="9">
        <v>42</v>
      </c>
      <c r="T9187" s="9" t="s">
        <v>136</v>
      </c>
      <c r="U9187" s="9" t="s">
        <v>140</v>
      </c>
      <c r="V9187" s="9" t="s">
        <v>13439</v>
      </c>
      <c r="W9187" s="9">
        <v>3</v>
      </c>
      <c r="X9187" s="9">
        <f>INDEX(SLA_Policy!$D$2:$D$5,MATCH(F9187,SLA_Policy!$A$2:$A$5,0))</f>
        <v>72</v>
      </c>
      <c r="Y9187" s="9" t="str">
        <f>IF(E9187="Cancelled","Excluded",IF(D9187="",IF((SLA_Policy!$B$8-B9187)*24&gt;X9187,"Open - Breached","Open - On Track"),IF((D9187-B9187)*24&lt;=X9187,"Met","Breached")))</f>
        <v>Breached</v>
      </c>
    </row>
    <row r="9188" spans="1:25" x14ac:dyDescent="0.25">
      <c r="A9188" s="9" t="s">
        <v>13558</v>
      </c>
      <c r="B9188" s="23">
        <v>46183.393750000003</v>
      </c>
      <c r="C9188" s="23">
        <v>46183.404861111099</v>
      </c>
      <c r="D9188" s="23">
        <v>46184.357638888898</v>
      </c>
      <c r="E9188" s="9" t="s">
        <v>212</v>
      </c>
      <c r="F9188" s="9" t="s">
        <v>188</v>
      </c>
      <c r="G9188" s="9" t="s">
        <v>213</v>
      </c>
      <c r="H9188" s="9" t="s">
        <v>167</v>
      </c>
      <c r="I9188" s="9" t="s">
        <v>536</v>
      </c>
      <c r="J9188" s="9" t="s">
        <v>828</v>
      </c>
      <c r="K9188" s="9" t="s">
        <v>246</v>
      </c>
      <c r="L9188" s="9" t="s">
        <v>270</v>
      </c>
      <c r="M9188" s="9" t="s">
        <v>1711</v>
      </c>
      <c r="N9188" s="9" t="s">
        <v>196</v>
      </c>
      <c r="O9188" s="9" t="s">
        <v>180</v>
      </c>
      <c r="P9188" s="9" t="s">
        <v>318</v>
      </c>
      <c r="Q9188" s="9" t="s">
        <v>219</v>
      </c>
      <c r="R9188" s="9">
        <v>0</v>
      </c>
      <c r="S9188" s="9">
        <v>46</v>
      </c>
      <c r="T9188" s="9" t="s">
        <v>220</v>
      </c>
      <c r="U9188" s="9" t="s">
        <v>140</v>
      </c>
      <c r="V9188" s="9" t="s">
        <v>13439</v>
      </c>
      <c r="X9188" s="9">
        <f>INDEX(SLA_Policy!$D$2:$D$5,MATCH(F9188,SLA_Policy!$A$2:$A$5,0))</f>
        <v>72</v>
      </c>
      <c r="Y9188" s="9" t="str">
        <f>IF(E9188="Cancelled","Excluded",IF(D9188="",IF((SLA_Policy!$B$8-B9188)*24&gt;X9188,"Open - Breached","Open - On Track"),IF((D9188-B9188)*24&lt;=X9188,"Met","Breached")))</f>
        <v>Met</v>
      </c>
    </row>
    <row r="9189" spans="1:25" x14ac:dyDescent="0.25">
      <c r="A9189" s="9" t="s">
        <v>13559</v>
      </c>
      <c r="B9189" s="23">
        <v>46183.397916666698</v>
      </c>
      <c r="C9189" s="23">
        <v>46183.514583333301</v>
      </c>
      <c r="D9189" s="23">
        <v>46183.537499999999</v>
      </c>
      <c r="E9189" s="9" t="s">
        <v>212</v>
      </c>
      <c r="F9189" s="9" t="s">
        <v>188</v>
      </c>
      <c r="G9189" s="9" t="s">
        <v>213</v>
      </c>
      <c r="H9189" s="9" t="s">
        <v>162</v>
      </c>
      <c r="I9189" s="9" t="s">
        <v>393</v>
      </c>
      <c r="J9189" s="9" t="s">
        <v>1326</v>
      </c>
      <c r="K9189" s="9" t="s">
        <v>246</v>
      </c>
      <c r="L9189" s="9" t="s">
        <v>104</v>
      </c>
      <c r="M9189" s="9" t="s">
        <v>2300</v>
      </c>
      <c r="N9189" s="9" t="s">
        <v>196</v>
      </c>
      <c r="O9189" s="9" t="s">
        <v>116</v>
      </c>
      <c r="P9189" s="9" t="s">
        <v>590</v>
      </c>
      <c r="Q9189" s="9" t="s">
        <v>219</v>
      </c>
      <c r="R9189" s="9">
        <v>0</v>
      </c>
      <c r="S9189" s="9">
        <v>51</v>
      </c>
      <c r="U9189" s="9" t="s">
        <v>290</v>
      </c>
      <c r="X9189" s="9">
        <f>INDEX(SLA_Policy!$D$2:$D$5,MATCH(F9189,SLA_Policy!$A$2:$A$5,0))</f>
        <v>72</v>
      </c>
      <c r="Y9189" s="9" t="str">
        <f>IF(E9189="Cancelled","Excluded",IF(D9189="",IF((SLA_Policy!$B$8-B9189)*24&gt;X9189,"Open - Breached","Open - On Track"),IF((D9189-B9189)*24&lt;=X9189,"Met","Breached")))</f>
        <v>Met</v>
      </c>
    </row>
    <row r="9190" spans="1:25" x14ac:dyDescent="0.25">
      <c r="A9190" s="9" t="s">
        <v>13560</v>
      </c>
      <c r="B9190" s="23">
        <v>46183.398611111101</v>
      </c>
      <c r="C9190" s="23">
        <v>46183.404166666704</v>
      </c>
      <c r="D9190" s="23">
        <v>46183.4597222222</v>
      </c>
      <c r="E9190" s="9" t="s">
        <v>212</v>
      </c>
      <c r="F9190" s="9" t="s">
        <v>188</v>
      </c>
      <c r="G9190" s="9" t="s">
        <v>213</v>
      </c>
      <c r="H9190" s="9" t="s">
        <v>161</v>
      </c>
      <c r="I9190" s="9" t="s">
        <v>297</v>
      </c>
      <c r="J9190" s="9" t="s">
        <v>512</v>
      </c>
      <c r="K9190" s="9" t="s">
        <v>215</v>
      </c>
      <c r="L9190" s="9" t="s">
        <v>311</v>
      </c>
      <c r="M9190" s="9" t="s">
        <v>2899</v>
      </c>
      <c r="N9190" s="9" t="s">
        <v>198</v>
      </c>
      <c r="O9190" s="9" t="s">
        <v>116</v>
      </c>
      <c r="P9190" s="9" t="s">
        <v>218</v>
      </c>
      <c r="Q9190" s="9" t="s">
        <v>219</v>
      </c>
      <c r="R9190" s="9">
        <v>0</v>
      </c>
      <c r="S9190" s="9">
        <v>13</v>
      </c>
      <c r="U9190" s="9" t="s">
        <v>290</v>
      </c>
      <c r="W9190" s="9">
        <v>5</v>
      </c>
      <c r="X9190" s="9">
        <f>INDEX(SLA_Policy!$D$2:$D$5,MATCH(F9190,SLA_Policy!$A$2:$A$5,0))</f>
        <v>72</v>
      </c>
      <c r="Y9190" s="9" t="str">
        <f>IF(E9190="Cancelled","Excluded",IF(D9190="",IF((SLA_Policy!$B$8-B9190)*24&gt;X9190,"Open - Breached","Open - On Track"),IF((D9190-B9190)*24&lt;=X9190,"Met","Breached")))</f>
        <v>Met</v>
      </c>
    </row>
    <row r="9191" spans="1:25" x14ac:dyDescent="0.25">
      <c r="A9191" s="9" t="s">
        <v>13561</v>
      </c>
      <c r="B9191" s="23">
        <v>46183.399305555598</v>
      </c>
      <c r="C9191" s="23">
        <v>46183.646527777797</v>
      </c>
      <c r="D9191" s="23">
        <v>46185.404166666704</v>
      </c>
      <c r="E9191" s="9" t="s">
        <v>212</v>
      </c>
      <c r="F9191" s="9" t="s">
        <v>189</v>
      </c>
      <c r="G9191" s="9" t="s">
        <v>213</v>
      </c>
      <c r="H9191" s="9" t="s">
        <v>167</v>
      </c>
      <c r="I9191" s="9" t="s">
        <v>536</v>
      </c>
      <c r="J9191" s="9" t="s">
        <v>1969</v>
      </c>
      <c r="K9191" s="9" t="s">
        <v>215</v>
      </c>
      <c r="L9191" s="9" t="s">
        <v>311</v>
      </c>
      <c r="M9191" s="9" t="s">
        <v>2899</v>
      </c>
      <c r="N9191" s="9" t="s">
        <v>197</v>
      </c>
      <c r="O9191" s="9" t="s">
        <v>176</v>
      </c>
      <c r="P9191" s="9" t="s">
        <v>253</v>
      </c>
      <c r="Q9191" s="9" t="s">
        <v>219</v>
      </c>
      <c r="R9191" s="9">
        <v>0</v>
      </c>
      <c r="S9191" s="9">
        <v>92</v>
      </c>
      <c r="T9191" s="9" t="s">
        <v>136</v>
      </c>
      <c r="U9191" s="9" t="s">
        <v>140</v>
      </c>
      <c r="V9191" s="9" t="s">
        <v>13439</v>
      </c>
      <c r="W9191" s="9">
        <v>5</v>
      </c>
      <c r="X9191" s="9">
        <f>INDEX(SLA_Policy!$D$2:$D$5,MATCH(F9191,SLA_Policy!$A$2:$A$5,0))</f>
        <v>120</v>
      </c>
      <c r="Y9191" s="9" t="str">
        <f>IF(E9191="Cancelled","Excluded",IF(D9191="",IF((SLA_Policy!$B$8-B9191)*24&gt;X9191,"Open - Breached","Open - On Track"),IF((D9191-B9191)*24&lt;=X9191,"Met","Breached")))</f>
        <v>Met</v>
      </c>
    </row>
    <row r="9192" spans="1:25" x14ac:dyDescent="0.25">
      <c r="A9192" s="9" t="s">
        <v>13562</v>
      </c>
      <c r="B9192" s="23">
        <v>46183.4</v>
      </c>
      <c r="C9192" s="23">
        <v>46183.402777777803</v>
      </c>
      <c r="D9192" s="23">
        <v>46183.480555555601</v>
      </c>
      <c r="E9192" s="9" t="s">
        <v>212</v>
      </c>
      <c r="F9192" s="9" t="s">
        <v>187</v>
      </c>
      <c r="G9192" s="9" t="s">
        <v>236</v>
      </c>
      <c r="H9192" s="9" t="s">
        <v>161</v>
      </c>
      <c r="I9192" s="9" t="s">
        <v>482</v>
      </c>
      <c r="J9192" s="9" t="s">
        <v>5294</v>
      </c>
      <c r="K9192" s="9" t="s">
        <v>246</v>
      </c>
      <c r="L9192" s="9" t="s">
        <v>270</v>
      </c>
      <c r="M9192" s="9" t="s">
        <v>547</v>
      </c>
      <c r="N9192" s="9" t="s">
        <v>197</v>
      </c>
      <c r="O9192" s="9" t="s">
        <v>116</v>
      </c>
      <c r="P9192" s="9" t="s">
        <v>218</v>
      </c>
      <c r="Q9192" s="9" t="s">
        <v>219</v>
      </c>
      <c r="R9192" s="9">
        <v>0</v>
      </c>
      <c r="S9192" s="9">
        <v>81</v>
      </c>
      <c r="U9192" s="9" t="s">
        <v>242</v>
      </c>
      <c r="X9192" s="9">
        <f>INDEX(SLA_Policy!$D$2:$D$5,MATCH(F9192,SLA_Policy!$A$2:$A$5,0))</f>
        <v>8</v>
      </c>
      <c r="Y9192" s="9" t="str">
        <f>IF(E9192="Cancelled","Excluded",IF(D9192="",IF((SLA_Policy!$B$8-B9192)*24&gt;X9192,"Open - Breached","Open - On Track"),IF((D9192-B9192)*24&lt;=X9192,"Met","Breached")))</f>
        <v>Met</v>
      </c>
    </row>
    <row r="9193" spans="1:25" x14ac:dyDescent="0.25">
      <c r="A9193" s="9" t="s">
        <v>13563</v>
      </c>
      <c r="B9193" s="23">
        <v>46183.406944444498</v>
      </c>
      <c r="C9193" s="23">
        <v>46183.422222222202</v>
      </c>
      <c r="D9193" s="23">
        <v>46185.371527777803</v>
      </c>
      <c r="E9193" s="9" t="s">
        <v>212</v>
      </c>
      <c r="F9193" s="9" t="s">
        <v>189</v>
      </c>
      <c r="G9193" s="9" t="s">
        <v>236</v>
      </c>
      <c r="H9193" s="9" t="s">
        <v>161</v>
      </c>
      <c r="I9193" s="9" t="s">
        <v>482</v>
      </c>
      <c r="J9193" s="9" t="s">
        <v>4631</v>
      </c>
      <c r="K9193" s="9" t="s">
        <v>246</v>
      </c>
      <c r="L9193" s="9" t="s">
        <v>104</v>
      </c>
      <c r="M9193" s="9" t="s">
        <v>2368</v>
      </c>
      <c r="N9193" s="9" t="s">
        <v>196</v>
      </c>
      <c r="O9193" s="9" t="s">
        <v>177</v>
      </c>
      <c r="P9193" s="9" t="s">
        <v>241</v>
      </c>
      <c r="Q9193" s="9" t="s">
        <v>273</v>
      </c>
      <c r="R9193" s="9">
        <v>0</v>
      </c>
      <c r="S9193" s="9">
        <v>27</v>
      </c>
      <c r="U9193" s="9" t="s">
        <v>242</v>
      </c>
      <c r="X9193" s="9">
        <f>INDEX(SLA_Policy!$D$2:$D$5,MATCH(F9193,SLA_Policy!$A$2:$A$5,0))</f>
        <v>120</v>
      </c>
      <c r="Y9193" s="9" t="str">
        <f>IF(E9193="Cancelled","Excluded",IF(D9193="",IF((SLA_Policy!$B$8-B9193)*24&gt;X9193,"Open - Breached","Open - On Track"),IF((D9193-B9193)*24&lt;=X9193,"Met","Breached")))</f>
        <v>Met</v>
      </c>
    </row>
    <row r="9194" spans="1:25" x14ac:dyDescent="0.25">
      <c r="A9194" s="9" t="s">
        <v>13564</v>
      </c>
      <c r="B9194" s="23">
        <v>46183.407638888901</v>
      </c>
      <c r="C9194" s="23">
        <v>46183.411805555603</v>
      </c>
      <c r="D9194" s="23">
        <v>46183.418055555601</v>
      </c>
      <c r="E9194" s="9" t="s">
        <v>212</v>
      </c>
      <c r="F9194" s="9" t="s">
        <v>188</v>
      </c>
      <c r="G9194" s="9" t="s">
        <v>213</v>
      </c>
      <c r="H9194" s="9" t="s">
        <v>161</v>
      </c>
      <c r="I9194" s="9" t="s">
        <v>389</v>
      </c>
      <c r="J9194" s="9" t="s">
        <v>940</v>
      </c>
      <c r="K9194" s="9" t="s">
        <v>262</v>
      </c>
      <c r="L9194" s="9" t="s">
        <v>216</v>
      </c>
      <c r="M9194" s="9" t="s">
        <v>507</v>
      </c>
      <c r="N9194" s="9" t="s">
        <v>198</v>
      </c>
      <c r="O9194" s="9" t="s">
        <v>116</v>
      </c>
      <c r="P9194" s="9" t="s">
        <v>218</v>
      </c>
      <c r="Q9194" s="9" t="s">
        <v>219</v>
      </c>
      <c r="R9194" s="9">
        <v>0</v>
      </c>
      <c r="S9194" s="9">
        <v>9</v>
      </c>
      <c r="U9194" s="9" t="s">
        <v>290</v>
      </c>
      <c r="X9194" s="9">
        <f>INDEX(SLA_Policy!$D$2:$D$5,MATCH(F9194,SLA_Policy!$A$2:$A$5,0))</f>
        <v>72</v>
      </c>
      <c r="Y9194" s="9" t="str">
        <f>IF(E9194="Cancelled","Excluded",IF(D9194="",IF((SLA_Policy!$B$8-B9194)*24&gt;X9194,"Open - Breached","Open - On Track"),IF((D9194-B9194)*24&lt;=X9194,"Met","Breached")))</f>
        <v>Met</v>
      </c>
    </row>
    <row r="9195" spans="1:25" x14ac:dyDescent="0.25">
      <c r="A9195" s="9" t="s">
        <v>13565</v>
      </c>
      <c r="B9195" s="23">
        <v>46183.409027777801</v>
      </c>
      <c r="C9195" s="23">
        <v>46183.427083333299</v>
      </c>
      <c r="E9195" s="9" t="s">
        <v>649</v>
      </c>
      <c r="F9195" s="9" t="s">
        <v>188</v>
      </c>
      <c r="G9195" s="9" t="s">
        <v>213</v>
      </c>
      <c r="H9195" s="9" t="s">
        <v>88</v>
      </c>
      <c r="I9195" s="9" t="s">
        <v>268</v>
      </c>
      <c r="J9195" s="9" t="s">
        <v>4591</v>
      </c>
      <c r="K9195" s="9" t="s">
        <v>262</v>
      </c>
      <c r="L9195" s="9" t="s">
        <v>282</v>
      </c>
      <c r="M9195" s="9" t="s">
        <v>3106</v>
      </c>
      <c r="N9195" s="9" t="s">
        <v>197</v>
      </c>
      <c r="O9195" s="9" t="s">
        <v>176</v>
      </c>
      <c r="P9195" s="9" t="s">
        <v>503</v>
      </c>
      <c r="Q9195" s="9" t="s">
        <v>219</v>
      </c>
      <c r="R9195" s="9">
        <v>0</v>
      </c>
      <c r="S9195" s="9">
        <v>5</v>
      </c>
      <c r="T9195" s="9" t="s">
        <v>220</v>
      </c>
      <c r="X9195" s="9">
        <f>INDEX(SLA_Policy!$D$2:$D$5,MATCH(F9195,SLA_Policy!$A$2:$A$5,0))</f>
        <v>72</v>
      </c>
      <c r="Y9195" s="9" t="str">
        <f>IF(E9195="Cancelled","Excluded",IF(D9195="",IF((SLA_Policy!$B$8-B9195)*24&gt;X9195,"Open - Breached","Open - On Track"),IF((D9195-B9195)*24&lt;=X9195,"Met","Breached")))</f>
        <v>Excluded</v>
      </c>
    </row>
    <row r="9196" spans="1:25" x14ac:dyDescent="0.25">
      <c r="A9196" s="9" t="s">
        <v>13566</v>
      </c>
      <c r="B9196" s="23">
        <v>46183.410416666702</v>
      </c>
      <c r="C9196" s="23">
        <v>46183.412499999999</v>
      </c>
      <c r="D9196" s="23">
        <v>46185.3618055556</v>
      </c>
      <c r="E9196" s="9" t="s">
        <v>212</v>
      </c>
      <c r="F9196" s="9" t="s">
        <v>188</v>
      </c>
      <c r="G9196" s="9" t="s">
        <v>213</v>
      </c>
      <c r="H9196" s="9" t="s">
        <v>167</v>
      </c>
      <c r="I9196" s="9" t="s">
        <v>536</v>
      </c>
      <c r="J9196" s="9" t="s">
        <v>1969</v>
      </c>
      <c r="K9196" s="9" t="s">
        <v>303</v>
      </c>
      <c r="L9196" s="9" t="s">
        <v>226</v>
      </c>
      <c r="M9196" s="9" t="s">
        <v>452</v>
      </c>
      <c r="N9196" s="9" t="s">
        <v>198</v>
      </c>
      <c r="O9196" s="9" t="s">
        <v>180</v>
      </c>
      <c r="P9196" s="9" t="s">
        <v>278</v>
      </c>
      <c r="Q9196" s="9" t="s">
        <v>219</v>
      </c>
      <c r="R9196" s="9">
        <v>0</v>
      </c>
      <c r="S9196" s="9">
        <v>125</v>
      </c>
      <c r="T9196" s="9" t="s">
        <v>136</v>
      </c>
      <c r="U9196" s="9" t="s">
        <v>140</v>
      </c>
      <c r="V9196" s="9" t="s">
        <v>13439</v>
      </c>
      <c r="X9196" s="9">
        <f>INDEX(SLA_Policy!$D$2:$D$5,MATCH(F9196,SLA_Policy!$A$2:$A$5,0))</f>
        <v>72</v>
      </c>
      <c r="Y9196" s="9" t="str">
        <f>IF(E9196="Cancelled","Excluded",IF(D9196="",IF((SLA_Policy!$B$8-B9196)*24&gt;X9196,"Open - Breached","Open - On Track"),IF((D9196-B9196)*24&lt;=X9196,"Met","Breached")))</f>
        <v>Met</v>
      </c>
    </row>
    <row r="9197" spans="1:25" x14ac:dyDescent="0.25">
      <c r="A9197" s="9" t="s">
        <v>13567</v>
      </c>
      <c r="B9197" s="23">
        <v>46183.420833333301</v>
      </c>
      <c r="C9197" s="23">
        <v>46183.426388888904</v>
      </c>
      <c r="D9197" s="23">
        <v>46183.761111111096</v>
      </c>
      <c r="E9197" s="9" t="s">
        <v>212</v>
      </c>
      <c r="F9197" s="9" t="s">
        <v>188</v>
      </c>
      <c r="G9197" s="9" t="s">
        <v>213</v>
      </c>
      <c r="H9197" s="9" t="s">
        <v>88</v>
      </c>
      <c r="I9197" s="9" t="s">
        <v>354</v>
      </c>
      <c r="J9197" s="9" t="s">
        <v>4018</v>
      </c>
      <c r="K9197" s="9" t="s">
        <v>239</v>
      </c>
      <c r="L9197" s="9" t="s">
        <v>311</v>
      </c>
      <c r="M9197" s="9" t="s">
        <v>6657</v>
      </c>
      <c r="N9197" s="9" t="s">
        <v>198</v>
      </c>
      <c r="O9197" s="9" t="s">
        <v>178</v>
      </c>
      <c r="P9197" s="9" t="s">
        <v>272</v>
      </c>
      <c r="Q9197" s="9" t="s">
        <v>219</v>
      </c>
      <c r="R9197" s="9">
        <v>0</v>
      </c>
      <c r="S9197" s="9">
        <v>51</v>
      </c>
      <c r="T9197" s="9" t="s">
        <v>136</v>
      </c>
      <c r="U9197" s="9" t="s">
        <v>376</v>
      </c>
      <c r="X9197" s="9">
        <f>INDEX(SLA_Policy!$D$2:$D$5,MATCH(F9197,SLA_Policy!$A$2:$A$5,0))</f>
        <v>72</v>
      </c>
      <c r="Y9197" s="9" t="str">
        <f>IF(E9197="Cancelled","Excluded",IF(D9197="",IF((SLA_Policy!$B$8-B9197)*24&gt;X9197,"Open - Breached","Open - On Track"),IF((D9197-B9197)*24&lt;=X9197,"Met","Breached")))</f>
        <v>Met</v>
      </c>
    </row>
    <row r="9198" spans="1:25" x14ac:dyDescent="0.25">
      <c r="A9198" s="9" t="s">
        <v>13568</v>
      </c>
      <c r="B9198" s="23">
        <v>46183.425694444399</v>
      </c>
      <c r="C9198" s="23">
        <v>46183.466666666704</v>
      </c>
      <c r="D9198" s="23">
        <v>46184.405555555597</v>
      </c>
      <c r="E9198" s="9" t="s">
        <v>212</v>
      </c>
      <c r="F9198" s="9" t="s">
        <v>188</v>
      </c>
      <c r="G9198" s="9" t="s">
        <v>213</v>
      </c>
      <c r="H9198" s="9" t="s">
        <v>162</v>
      </c>
      <c r="I9198" s="9" t="s">
        <v>345</v>
      </c>
      <c r="J9198" s="9" t="s">
        <v>10479</v>
      </c>
      <c r="K9198" s="9" t="s">
        <v>246</v>
      </c>
      <c r="L9198" s="9" t="s">
        <v>311</v>
      </c>
      <c r="M9198" s="9" t="s">
        <v>2685</v>
      </c>
      <c r="N9198" s="9" t="s">
        <v>199</v>
      </c>
      <c r="O9198" s="9" t="s">
        <v>116</v>
      </c>
      <c r="P9198" s="9" t="s">
        <v>525</v>
      </c>
      <c r="Q9198" s="9" t="s">
        <v>219</v>
      </c>
      <c r="R9198" s="9">
        <v>0</v>
      </c>
      <c r="S9198" s="9">
        <v>19</v>
      </c>
      <c r="U9198" s="9" t="s">
        <v>248</v>
      </c>
      <c r="W9198" s="9">
        <v>5</v>
      </c>
      <c r="X9198" s="9">
        <f>INDEX(SLA_Policy!$D$2:$D$5,MATCH(F9198,SLA_Policy!$A$2:$A$5,0))</f>
        <v>72</v>
      </c>
      <c r="Y9198" s="9" t="str">
        <f>IF(E9198="Cancelled","Excluded",IF(D9198="",IF((SLA_Policy!$B$8-B9198)*24&gt;X9198,"Open - Breached","Open - On Track"),IF((D9198-B9198)*24&lt;=X9198,"Met","Breached")))</f>
        <v>Met</v>
      </c>
    </row>
    <row r="9199" spans="1:25" x14ac:dyDescent="0.25">
      <c r="A9199" s="9" t="s">
        <v>13569</v>
      </c>
      <c r="B9199" s="23">
        <v>46183.4284722222</v>
      </c>
      <c r="C9199" s="23">
        <v>46183.474305555603</v>
      </c>
      <c r="D9199" s="23">
        <v>46184.359027777798</v>
      </c>
      <c r="E9199" s="9" t="s">
        <v>212</v>
      </c>
      <c r="F9199" s="9" t="s">
        <v>188</v>
      </c>
      <c r="G9199" s="9" t="s">
        <v>213</v>
      </c>
      <c r="H9199" s="9" t="s">
        <v>167</v>
      </c>
      <c r="I9199" s="9" t="s">
        <v>536</v>
      </c>
      <c r="J9199" s="9" t="s">
        <v>558</v>
      </c>
      <c r="K9199" s="9" t="s">
        <v>215</v>
      </c>
      <c r="L9199" s="9" t="s">
        <v>104</v>
      </c>
      <c r="M9199" s="9" t="s">
        <v>3302</v>
      </c>
      <c r="N9199" s="9" t="s">
        <v>196</v>
      </c>
      <c r="O9199" s="9" t="s">
        <v>176</v>
      </c>
      <c r="P9199" s="9" t="s">
        <v>419</v>
      </c>
      <c r="Q9199" s="9" t="s">
        <v>219</v>
      </c>
      <c r="R9199" s="9">
        <v>0</v>
      </c>
      <c r="S9199" s="9">
        <v>57</v>
      </c>
      <c r="T9199" s="9" t="s">
        <v>220</v>
      </c>
      <c r="U9199" s="9" t="s">
        <v>140</v>
      </c>
      <c r="V9199" s="9" t="s">
        <v>13439</v>
      </c>
      <c r="X9199" s="9">
        <f>INDEX(SLA_Policy!$D$2:$D$5,MATCH(F9199,SLA_Policy!$A$2:$A$5,0))</f>
        <v>72</v>
      </c>
      <c r="Y9199" s="9" t="str">
        <f>IF(E9199="Cancelled","Excluded",IF(D9199="",IF((SLA_Policy!$B$8-B9199)*24&gt;X9199,"Open - Breached","Open - On Track"),IF((D9199-B9199)*24&lt;=X9199,"Met","Breached")))</f>
        <v>Met</v>
      </c>
    </row>
    <row r="9200" spans="1:25" x14ac:dyDescent="0.25">
      <c r="A9200" s="9" t="s">
        <v>13570</v>
      </c>
      <c r="B9200" s="23">
        <v>46183.443055555603</v>
      </c>
      <c r="C9200" s="23">
        <v>46183.538888888899</v>
      </c>
      <c r="D9200" s="23">
        <v>46184.472916666702</v>
      </c>
      <c r="E9200" s="9" t="s">
        <v>212</v>
      </c>
      <c r="F9200" s="9" t="s">
        <v>189</v>
      </c>
      <c r="G9200" s="9" t="s">
        <v>213</v>
      </c>
      <c r="H9200" s="9" t="s">
        <v>165</v>
      </c>
      <c r="I9200" s="9" t="s">
        <v>2034</v>
      </c>
      <c r="J9200" s="9" t="s">
        <v>3693</v>
      </c>
      <c r="K9200" s="9" t="s">
        <v>239</v>
      </c>
      <c r="L9200" s="9" t="s">
        <v>104</v>
      </c>
      <c r="M9200" s="9" t="s">
        <v>456</v>
      </c>
      <c r="N9200" s="9" t="s">
        <v>196</v>
      </c>
      <c r="O9200" s="9" t="s">
        <v>176</v>
      </c>
      <c r="P9200" s="9" t="s">
        <v>253</v>
      </c>
      <c r="Q9200" s="9" t="s">
        <v>219</v>
      </c>
      <c r="R9200" s="9">
        <v>0</v>
      </c>
      <c r="S9200" s="9">
        <v>47</v>
      </c>
      <c r="U9200" s="9" t="s">
        <v>230</v>
      </c>
      <c r="X9200" s="9">
        <f>INDEX(SLA_Policy!$D$2:$D$5,MATCH(F9200,SLA_Policy!$A$2:$A$5,0))</f>
        <v>120</v>
      </c>
      <c r="Y9200" s="9" t="str">
        <f>IF(E9200="Cancelled","Excluded",IF(D9200="",IF((SLA_Policy!$B$8-B9200)*24&gt;X9200,"Open - Breached","Open - On Track"),IF((D9200-B9200)*24&lt;=X9200,"Met","Breached")))</f>
        <v>Met</v>
      </c>
    </row>
    <row r="9201" spans="1:25" x14ac:dyDescent="0.25">
      <c r="A9201" s="9" t="s">
        <v>13571</v>
      </c>
      <c r="B9201" s="23">
        <v>46183.447222222203</v>
      </c>
      <c r="C9201" s="23">
        <v>46183.4506944444</v>
      </c>
      <c r="D9201" s="23">
        <v>46184.380555555603</v>
      </c>
      <c r="E9201" s="9" t="s">
        <v>212</v>
      </c>
      <c r="F9201" s="9" t="s">
        <v>188</v>
      </c>
      <c r="G9201" s="9" t="s">
        <v>213</v>
      </c>
      <c r="H9201" s="9" t="s">
        <v>165</v>
      </c>
      <c r="I9201" s="9" t="s">
        <v>469</v>
      </c>
      <c r="J9201" s="9" t="s">
        <v>11719</v>
      </c>
      <c r="K9201" s="9" t="s">
        <v>303</v>
      </c>
      <c r="L9201" s="9" t="s">
        <v>307</v>
      </c>
      <c r="M9201" s="9" t="s">
        <v>544</v>
      </c>
      <c r="N9201" s="9" t="s">
        <v>200</v>
      </c>
      <c r="O9201" s="9" t="s">
        <v>176</v>
      </c>
      <c r="P9201" s="9" t="s">
        <v>253</v>
      </c>
      <c r="Q9201" s="9" t="s">
        <v>273</v>
      </c>
      <c r="R9201" s="9">
        <v>0</v>
      </c>
      <c r="S9201" s="9">
        <v>29</v>
      </c>
      <c r="U9201" s="9" t="s">
        <v>290</v>
      </c>
      <c r="X9201" s="9">
        <f>INDEX(SLA_Policy!$D$2:$D$5,MATCH(F9201,SLA_Policy!$A$2:$A$5,0))</f>
        <v>72</v>
      </c>
      <c r="Y9201" s="9" t="str">
        <f>IF(E9201="Cancelled","Excluded",IF(D9201="",IF((SLA_Policy!$B$8-B9201)*24&gt;X9201,"Open - Breached","Open - On Track"),IF((D9201-B9201)*24&lt;=X9201,"Met","Breached")))</f>
        <v>Met</v>
      </c>
    </row>
    <row r="9202" spans="1:25" x14ac:dyDescent="0.25">
      <c r="A9202" s="9" t="s">
        <v>13572</v>
      </c>
      <c r="B9202" s="23">
        <v>46183.449305555601</v>
      </c>
      <c r="C9202" s="23">
        <v>46183.4777777778</v>
      </c>
      <c r="D9202" s="23">
        <v>46183.534722222197</v>
      </c>
      <c r="E9202" s="9" t="s">
        <v>212</v>
      </c>
      <c r="F9202" s="9" t="s">
        <v>189</v>
      </c>
      <c r="G9202" s="9" t="s">
        <v>213</v>
      </c>
      <c r="H9202" s="9" t="s">
        <v>166</v>
      </c>
      <c r="I9202" s="9" t="s">
        <v>286</v>
      </c>
      <c r="J9202" s="9" t="s">
        <v>383</v>
      </c>
      <c r="K9202" s="9" t="s">
        <v>276</v>
      </c>
      <c r="L9202" s="9" t="s">
        <v>12094</v>
      </c>
      <c r="M9202" s="9" t="s">
        <v>13573</v>
      </c>
      <c r="N9202" s="9" t="s">
        <v>197</v>
      </c>
      <c r="O9202" s="9" t="s">
        <v>181</v>
      </c>
      <c r="P9202" s="9" t="s">
        <v>668</v>
      </c>
      <c r="Q9202" s="9" t="s">
        <v>219</v>
      </c>
      <c r="R9202" s="9">
        <v>0</v>
      </c>
      <c r="S9202" s="9">
        <v>16</v>
      </c>
      <c r="U9202" s="9" t="s">
        <v>290</v>
      </c>
      <c r="W9202" s="9">
        <v>5</v>
      </c>
      <c r="X9202" s="9">
        <f>INDEX(SLA_Policy!$D$2:$D$5,MATCH(F9202,SLA_Policy!$A$2:$A$5,0))</f>
        <v>120</v>
      </c>
      <c r="Y9202" s="9" t="str">
        <f>IF(E9202="Cancelled","Excluded",IF(D9202="",IF((SLA_Policy!$B$8-B9202)*24&gt;X9202,"Open - Breached","Open - On Track"),IF((D9202-B9202)*24&lt;=X9202,"Met","Breached")))</f>
        <v>Met</v>
      </c>
    </row>
    <row r="9203" spans="1:25" x14ac:dyDescent="0.25">
      <c r="A9203" s="9" t="s">
        <v>13574</v>
      </c>
      <c r="B9203" s="23">
        <v>46183.456250000003</v>
      </c>
      <c r="C9203" s="23">
        <v>46183.465972222199</v>
      </c>
      <c r="D9203" s="23">
        <v>46184.426388888904</v>
      </c>
      <c r="E9203" s="9" t="s">
        <v>212</v>
      </c>
      <c r="F9203" s="9" t="s">
        <v>188</v>
      </c>
      <c r="G9203" s="9" t="s">
        <v>213</v>
      </c>
      <c r="H9203" s="9" t="s">
        <v>163</v>
      </c>
      <c r="I9203" s="9" t="s">
        <v>250</v>
      </c>
      <c r="J9203" s="9" t="s">
        <v>4093</v>
      </c>
      <c r="K9203" s="9" t="s">
        <v>303</v>
      </c>
      <c r="L9203" s="9" t="s">
        <v>216</v>
      </c>
      <c r="M9203" s="9" t="s">
        <v>2669</v>
      </c>
      <c r="N9203" s="9" t="s">
        <v>196</v>
      </c>
      <c r="O9203" s="9" t="s">
        <v>176</v>
      </c>
      <c r="P9203" s="9" t="s">
        <v>330</v>
      </c>
      <c r="Q9203" s="9" t="s">
        <v>219</v>
      </c>
      <c r="R9203" s="9">
        <v>0</v>
      </c>
      <c r="S9203" s="9">
        <v>69</v>
      </c>
      <c r="T9203" s="9" t="s">
        <v>322</v>
      </c>
      <c r="U9203" s="9" t="s">
        <v>230</v>
      </c>
      <c r="X9203" s="9">
        <f>INDEX(SLA_Policy!$D$2:$D$5,MATCH(F9203,SLA_Policy!$A$2:$A$5,0))</f>
        <v>72</v>
      </c>
      <c r="Y9203" s="9" t="str">
        <f>IF(E9203="Cancelled","Excluded",IF(D9203="",IF((SLA_Policy!$B$8-B9203)*24&gt;X9203,"Open - Breached","Open - On Track"),IF((D9203-B9203)*24&lt;=X9203,"Met","Breached")))</f>
        <v>Met</v>
      </c>
    </row>
    <row r="9204" spans="1:25" x14ac:dyDescent="0.25">
      <c r="A9204" s="9" t="s">
        <v>13575</v>
      </c>
      <c r="B9204" s="23">
        <v>46183.463888888902</v>
      </c>
      <c r="C9204" s="23">
        <v>46183.493055555598</v>
      </c>
      <c r="D9204" s="23">
        <v>46183.595833333296</v>
      </c>
      <c r="E9204" s="9" t="s">
        <v>212</v>
      </c>
      <c r="F9204" s="9" t="s">
        <v>188</v>
      </c>
      <c r="G9204" s="9" t="s">
        <v>236</v>
      </c>
      <c r="H9204" s="9" t="s">
        <v>161</v>
      </c>
      <c r="I9204" s="9" t="s">
        <v>237</v>
      </c>
      <c r="J9204" s="9" t="s">
        <v>13576</v>
      </c>
      <c r="K9204" s="9" t="s">
        <v>246</v>
      </c>
      <c r="L9204" s="9" t="s">
        <v>216</v>
      </c>
      <c r="M9204" s="9" t="s">
        <v>1140</v>
      </c>
      <c r="N9204" s="9" t="s">
        <v>196</v>
      </c>
      <c r="O9204" s="9" t="s">
        <v>177</v>
      </c>
      <c r="P9204" s="9" t="s">
        <v>457</v>
      </c>
      <c r="Q9204" s="9" t="s">
        <v>219</v>
      </c>
      <c r="R9204" s="9">
        <v>0</v>
      </c>
      <c r="S9204" s="9">
        <v>12</v>
      </c>
      <c r="U9204" s="9" t="s">
        <v>242</v>
      </c>
      <c r="X9204" s="9">
        <f>INDEX(SLA_Policy!$D$2:$D$5,MATCH(F9204,SLA_Policy!$A$2:$A$5,0))</f>
        <v>72</v>
      </c>
      <c r="Y9204" s="9" t="str">
        <f>IF(E9204="Cancelled","Excluded",IF(D9204="",IF((SLA_Policy!$B$8-B9204)*24&gt;X9204,"Open - Breached","Open - On Track"),IF((D9204-B9204)*24&lt;=X9204,"Met","Breached")))</f>
        <v>Met</v>
      </c>
    </row>
    <row r="9205" spans="1:25" x14ac:dyDescent="0.25">
      <c r="A9205" s="9" t="s">
        <v>13577</v>
      </c>
      <c r="B9205" s="23">
        <v>46183.470833333296</v>
      </c>
      <c r="C9205" s="23">
        <v>46183.546527777798</v>
      </c>
      <c r="D9205" s="23">
        <v>46184.394444444399</v>
      </c>
      <c r="E9205" s="9" t="s">
        <v>212</v>
      </c>
      <c r="F9205" s="9" t="s">
        <v>189</v>
      </c>
      <c r="G9205" s="9" t="s">
        <v>213</v>
      </c>
      <c r="H9205" s="9" t="s">
        <v>164</v>
      </c>
      <c r="I9205" s="9" t="s">
        <v>478</v>
      </c>
      <c r="J9205" s="9" t="s">
        <v>6583</v>
      </c>
      <c r="K9205" s="9" t="s">
        <v>215</v>
      </c>
      <c r="L9205" s="9" t="s">
        <v>104</v>
      </c>
      <c r="M9205" s="9" t="s">
        <v>1442</v>
      </c>
      <c r="N9205" s="9" t="s">
        <v>196</v>
      </c>
      <c r="O9205" s="9" t="s">
        <v>116</v>
      </c>
      <c r="P9205" s="9" t="s">
        <v>234</v>
      </c>
      <c r="Q9205" s="9" t="s">
        <v>219</v>
      </c>
      <c r="R9205" s="9">
        <v>0</v>
      </c>
      <c r="S9205" s="9">
        <v>13</v>
      </c>
      <c r="T9205" s="9" t="s">
        <v>464</v>
      </c>
      <c r="U9205" s="9" t="s">
        <v>266</v>
      </c>
      <c r="X9205" s="9">
        <f>INDEX(SLA_Policy!$D$2:$D$5,MATCH(F9205,SLA_Policy!$A$2:$A$5,0))</f>
        <v>120</v>
      </c>
      <c r="Y9205" s="9" t="str">
        <f>IF(E9205="Cancelled","Excluded",IF(D9205="",IF((SLA_Policy!$B$8-B9205)*24&gt;X9205,"Open - Breached","Open - On Track"),IF((D9205-B9205)*24&lt;=X9205,"Met","Breached")))</f>
        <v>Met</v>
      </c>
    </row>
    <row r="9206" spans="1:25" x14ac:dyDescent="0.25">
      <c r="A9206" s="9" t="s">
        <v>13578</v>
      </c>
      <c r="B9206" s="23">
        <v>46183.475694444503</v>
      </c>
      <c r="C9206" s="23">
        <v>46183.498611111099</v>
      </c>
      <c r="D9206" s="23">
        <v>46188.354166666701</v>
      </c>
      <c r="E9206" s="9" t="s">
        <v>212</v>
      </c>
      <c r="F9206" s="9" t="s">
        <v>189</v>
      </c>
      <c r="G9206" s="9" t="s">
        <v>236</v>
      </c>
      <c r="H9206" s="9" t="s">
        <v>164</v>
      </c>
      <c r="I9206" s="9" t="s">
        <v>421</v>
      </c>
      <c r="J9206" s="9" t="s">
        <v>490</v>
      </c>
      <c r="K9206" s="9" t="s">
        <v>246</v>
      </c>
      <c r="L9206" s="9" t="s">
        <v>293</v>
      </c>
      <c r="M9206" s="9" t="s">
        <v>13579</v>
      </c>
      <c r="N9206" s="9" t="s">
        <v>196</v>
      </c>
      <c r="O9206" s="9" t="s">
        <v>180</v>
      </c>
      <c r="P9206" s="9" t="s">
        <v>278</v>
      </c>
      <c r="Q9206" s="9" t="s">
        <v>219</v>
      </c>
      <c r="R9206" s="9">
        <v>0</v>
      </c>
      <c r="S9206" s="9">
        <v>18</v>
      </c>
      <c r="T9206" s="9" t="s">
        <v>343</v>
      </c>
      <c r="U9206" s="9" t="s">
        <v>242</v>
      </c>
      <c r="X9206" s="9">
        <f>INDEX(SLA_Policy!$D$2:$D$5,MATCH(F9206,SLA_Policy!$A$2:$A$5,0))</f>
        <v>120</v>
      </c>
      <c r="Y9206" s="9" t="str">
        <f>IF(E9206="Cancelled","Excluded",IF(D9206="",IF((SLA_Policy!$B$8-B9206)*24&gt;X9206,"Open - Breached","Open - On Track"),IF((D9206-B9206)*24&lt;=X9206,"Met","Breached")))</f>
        <v>Met</v>
      </c>
    </row>
    <row r="9207" spans="1:25" x14ac:dyDescent="0.25">
      <c r="A9207" s="9" t="s">
        <v>13580</v>
      </c>
      <c r="B9207" s="23">
        <v>46183.478472222203</v>
      </c>
      <c r="C9207" s="23">
        <v>46183.482638888898</v>
      </c>
      <c r="D9207" s="23">
        <v>46183.579166666699</v>
      </c>
      <c r="E9207" s="9" t="s">
        <v>212</v>
      </c>
      <c r="F9207" s="9" t="s">
        <v>188</v>
      </c>
      <c r="G9207" s="9" t="s">
        <v>213</v>
      </c>
      <c r="H9207" s="9" t="s">
        <v>161</v>
      </c>
      <c r="I9207" s="9" t="s">
        <v>297</v>
      </c>
      <c r="J9207" s="9" t="s">
        <v>735</v>
      </c>
      <c r="K9207" s="9" t="s">
        <v>246</v>
      </c>
      <c r="L9207" s="9" t="s">
        <v>104</v>
      </c>
      <c r="M9207" s="9" t="s">
        <v>3296</v>
      </c>
      <c r="N9207" s="9" t="s">
        <v>198</v>
      </c>
      <c r="O9207" s="9" t="s">
        <v>116</v>
      </c>
      <c r="P9207" s="9" t="s">
        <v>574</v>
      </c>
      <c r="Q9207" s="9" t="s">
        <v>219</v>
      </c>
      <c r="R9207" s="9">
        <v>1</v>
      </c>
      <c r="S9207" s="9">
        <v>20</v>
      </c>
      <c r="U9207" s="9" t="s">
        <v>290</v>
      </c>
      <c r="X9207" s="9">
        <f>INDEX(SLA_Policy!$D$2:$D$5,MATCH(F9207,SLA_Policy!$A$2:$A$5,0))</f>
        <v>72</v>
      </c>
      <c r="Y9207" s="9" t="str">
        <f>IF(E9207="Cancelled","Excluded",IF(D9207="",IF((SLA_Policy!$B$8-B9207)*24&gt;X9207,"Open - Breached","Open - On Track"),IF((D9207-B9207)*24&lt;=X9207,"Met","Breached")))</f>
        <v>Met</v>
      </c>
    </row>
    <row r="9208" spans="1:25" x14ac:dyDescent="0.25">
      <c r="A9208" s="9" t="s">
        <v>13581</v>
      </c>
      <c r="B9208" s="23">
        <v>46183.4868055556</v>
      </c>
      <c r="C9208" s="23">
        <v>46183.5222222222</v>
      </c>
      <c r="D9208" s="23">
        <v>46184.411805555603</v>
      </c>
      <c r="E9208" s="9" t="s">
        <v>212</v>
      </c>
      <c r="F9208" s="9" t="s">
        <v>189</v>
      </c>
      <c r="G9208" s="9" t="s">
        <v>236</v>
      </c>
      <c r="H9208" s="9" t="s">
        <v>167</v>
      </c>
      <c r="I9208" s="9" t="s">
        <v>255</v>
      </c>
      <c r="J9208" s="9" t="s">
        <v>11725</v>
      </c>
      <c r="K9208" s="9" t="s">
        <v>239</v>
      </c>
      <c r="L9208" s="9" t="s">
        <v>226</v>
      </c>
      <c r="M9208" s="9" t="s">
        <v>3838</v>
      </c>
      <c r="N9208" s="9" t="s">
        <v>197</v>
      </c>
      <c r="O9208" s="9" t="s">
        <v>116</v>
      </c>
      <c r="P9208" s="9" t="s">
        <v>590</v>
      </c>
      <c r="Q9208" s="9" t="s">
        <v>219</v>
      </c>
      <c r="R9208" s="9">
        <v>0</v>
      </c>
      <c r="S9208" s="9">
        <v>35</v>
      </c>
      <c r="U9208" s="9" t="s">
        <v>242</v>
      </c>
      <c r="X9208" s="9">
        <f>INDEX(SLA_Policy!$D$2:$D$5,MATCH(F9208,SLA_Policy!$A$2:$A$5,0))</f>
        <v>120</v>
      </c>
      <c r="Y9208" s="9" t="str">
        <f>IF(E9208="Cancelled","Excluded",IF(D9208="",IF((SLA_Policy!$B$8-B9208)*24&gt;X9208,"Open - Breached","Open - On Track"),IF((D9208-B9208)*24&lt;=X9208,"Met","Breached")))</f>
        <v>Met</v>
      </c>
    </row>
    <row r="9209" spans="1:25" x14ac:dyDescent="0.25">
      <c r="A9209" s="9" t="s">
        <v>13582</v>
      </c>
      <c r="B9209" s="23">
        <v>46183.493750000001</v>
      </c>
      <c r="C9209" s="23">
        <v>46183.5222222222</v>
      </c>
      <c r="D9209" s="23">
        <v>46185.381944444503</v>
      </c>
      <c r="E9209" s="9" t="s">
        <v>212</v>
      </c>
      <c r="F9209" s="9" t="s">
        <v>188</v>
      </c>
      <c r="G9209" s="9" t="s">
        <v>213</v>
      </c>
      <c r="H9209" s="9" t="s">
        <v>167</v>
      </c>
      <c r="I9209" s="9" t="s">
        <v>536</v>
      </c>
      <c r="J9209" s="9" t="s">
        <v>3747</v>
      </c>
      <c r="K9209" s="9" t="s">
        <v>246</v>
      </c>
      <c r="L9209" s="9" t="s">
        <v>104</v>
      </c>
      <c r="M9209" s="9" t="s">
        <v>1188</v>
      </c>
      <c r="N9209" s="9" t="s">
        <v>196</v>
      </c>
      <c r="O9209" s="9" t="s">
        <v>180</v>
      </c>
      <c r="P9209" s="9" t="s">
        <v>278</v>
      </c>
      <c r="Q9209" s="9" t="s">
        <v>219</v>
      </c>
      <c r="R9209" s="9">
        <v>0</v>
      </c>
      <c r="S9209" s="9">
        <v>74</v>
      </c>
      <c r="T9209" s="9" t="s">
        <v>322</v>
      </c>
      <c r="U9209" s="9" t="s">
        <v>140</v>
      </c>
      <c r="V9209" s="9" t="s">
        <v>13439</v>
      </c>
      <c r="W9209" s="9">
        <v>3</v>
      </c>
      <c r="X9209" s="9">
        <f>INDEX(SLA_Policy!$D$2:$D$5,MATCH(F9209,SLA_Policy!$A$2:$A$5,0))</f>
        <v>72</v>
      </c>
      <c r="Y9209" s="9" t="str">
        <f>IF(E9209="Cancelled","Excluded",IF(D9209="",IF((SLA_Policy!$B$8-B9209)*24&gt;X9209,"Open - Breached","Open - On Track"),IF((D9209-B9209)*24&lt;=X9209,"Met","Breached")))</f>
        <v>Met</v>
      </c>
    </row>
    <row r="9210" spans="1:25" x14ac:dyDescent="0.25">
      <c r="A9210" s="9" t="s">
        <v>13583</v>
      </c>
      <c r="B9210" s="23">
        <v>46183.494444444397</v>
      </c>
      <c r="C9210" s="23">
        <v>46183.5</v>
      </c>
      <c r="D9210" s="23">
        <v>46183.529166666704</v>
      </c>
      <c r="E9210" s="9" t="s">
        <v>212</v>
      </c>
      <c r="F9210" s="9" t="s">
        <v>188</v>
      </c>
      <c r="G9210" s="9" t="s">
        <v>213</v>
      </c>
      <c r="H9210" s="9" t="s">
        <v>161</v>
      </c>
      <c r="I9210" s="9" t="s">
        <v>389</v>
      </c>
      <c r="J9210" s="9" t="s">
        <v>786</v>
      </c>
      <c r="K9210" s="9" t="s">
        <v>303</v>
      </c>
      <c r="L9210" s="9" t="s">
        <v>104</v>
      </c>
      <c r="M9210" s="9" t="s">
        <v>304</v>
      </c>
      <c r="N9210" s="9" t="s">
        <v>198</v>
      </c>
      <c r="O9210" s="9" t="s">
        <v>116</v>
      </c>
      <c r="P9210" s="9" t="s">
        <v>342</v>
      </c>
      <c r="Q9210" s="9" t="s">
        <v>219</v>
      </c>
      <c r="R9210" s="9">
        <v>0</v>
      </c>
      <c r="S9210" s="9">
        <v>11</v>
      </c>
      <c r="U9210" s="9" t="s">
        <v>290</v>
      </c>
      <c r="X9210" s="9">
        <f>INDEX(SLA_Policy!$D$2:$D$5,MATCH(F9210,SLA_Policy!$A$2:$A$5,0))</f>
        <v>72</v>
      </c>
      <c r="Y9210" s="9" t="str">
        <f>IF(E9210="Cancelled","Excluded",IF(D9210="",IF((SLA_Policy!$B$8-B9210)*24&gt;X9210,"Open - Breached","Open - On Track"),IF((D9210-B9210)*24&lt;=X9210,"Met","Breached")))</f>
        <v>Met</v>
      </c>
    </row>
    <row r="9211" spans="1:25" x14ac:dyDescent="0.25">
      <c r="A9211" s="9" t="s">
        <v>13584</v>
      </c>
      <c r="B9211" s="23">
        <v>46183.497916666704</v>
      </c>
      <c r="C9211" s="23">
        <v>46183.5</v>
      </c>
      <c r="D9211" s="23">
        <v>46183.578472222202</v>
      </c>
      <c r="E9211" s="9" t="s">
        <v>212</v>
      </c>
      <c r="F9211" s="9" t="s">
        <v>187</v>
      </c>
      <c r="G9211" s="9" t="s">
        <v>213</v>
      </c>
      <c r="H9211" s="9" t="s">
        <v>88</v>
      </c>
      <c r="I9211" s="9" t="s">
        <v>92</v>
      </c>
      <c r="J9211" s="9" t="s">
        <v>3210</v>
      </c>
      <c r="K9211" s="9" t="s">
        <v>215</v>
      </c>
      <c r="L9211" s="9" t="s">
        <v>282</v>
      </c>
      <c r="M9211" s="9" t="s">
        <v>4134</v>
      </c>
      <c r="N9211" s="9" t="s">
        <v>199</v>
      </c>
      <c r="O9211" s="9" t="s">
        <v>178</v>
      </c>
      <c r="P9211" s="9" t="s">
        <v>272</v>
      </c>
      <c r="Q9211" s="9" t="s">
        <v>273</v>
      </c>
      <c r="R9211" s="9">
        <v>0</v>
      </c>
      <c r="S9211" s="9">
        <v>29</v>
      </c>
      <c r="T9211" s="9" t="s">
        <v>322</v>
      </c>
      <c r="U9211" s="9" t="s">
        <v>266</v>
      </c>
      <c r="W9211" s="9">
        <v>4</v>
      </c>
      <c r="X9211" s="9">
        <f>INDEX(SLA_Policy!$D$2:$D$5,MATCH(F9211,SLA_Policy!$A$2:$A$5,0))</f>
        <v>8</v>
      </c>
      <c r="Y9211" s="9" t="str">
        <f>IF(E9211="Cancelled","Excluded",IF(D9211="",IF((SLA_Policy!$B$8-B9211)*24&gt;X9211,"Open - Breached","Open - On Track"),IF((D9211-B9211)*24&lt;=X9211,"Met","Breached")))</f>
        <v>Met</v>
      </c>
    </row>
    <row r="9212" spans="1:25" x14ac:dyDescent="0.25">
      <c r="A9212" s="9" t="s">
        <v>13585</v>
      </c>
      <c r="B9212" s="23">
        <v>46183.498611111099</v>
      </c>
      <c r="C9212" s="23">
        <v>46183.520833333299</v>
      </c>
      <c r="D9212" s="23">
        <v>46183.525000000001</v>
      </c>
      <c r="E9212" s="9" t="s">
        <v>212</v>
      </c>
      <c r="F9212" s="9" t="s">
        <v>188</v>
      </c>
      <c r="G9212" s="9" t="s">
        <v>213</v>
      </c>
      <c r="H9212" s="9" t="s">
        <v>161</v>
      </c>
      <c r="I9212" s="9" t="s">
        <v>454</v>
      </c>
      <c r="J9212" s="9" t="s">
        <v>5128</v>
      </c>
      <c r="K9212" s="9" t="s">
        <v>215</v>
      </c>
      <c r="L9212" s="9" t="s">
        <v>226</v>
      </c>
      <c r="M9212" s="9" t="s">
        <v>843</v>
      </c>
      <c r="N9212" s="9" t="s">
        <v>198</v>
      </c>
      <c r="O9212" s="9" t="s">
        <v>116</v>
      </c>
      <c r="P9212" s="9" t="s">
        <v>258</v>
      </c>
      <c r="Q9212" s="9" t="s">
        <v>219</v>
      </c>
      <c r="R9212" s="9">
        <v>0</v>
      </c>
      <c r="S9212" s="9">
        <v>11</v>
      </c>
      <c r="U9212" s="9" t="s">
        <v>221</v>
      </c>
      <c r="W9212" s="9">
        <v>5</v>
      </c>
      <c r="X9212" s="9">
        <f>INDEX(SLA_Policy!$D$2:$D$5,MATCH(F9212,SLA_Policy!$A$2:$A$5,0))</f>
        <v>72</v>
      </c>
      <c r="Y9212" s="9" t="str">
        <f>IF(E9212="Cancelled","Excluded",IF(D9212="",IF((SLA_Policy!$B$8-B9212)*24&gt;X9212,"Open - Breached","Open - On Track"),IF((D9212-B9212)*24&lt;=X9212,"Met","Breached")))</f>
        <v>Met</v>
      </c>
    </row>
    <row r="9213" spans="1:25" x14ac:dyDescent="0.25">
      <c r="A9213" s="9" t="s">
        <v>13586</v>
      </c>
      <c r="B9213" s="23">
        <v>46183.505555555603</v>
      </c>
      <c r="C9213" s="23">
        <v>46183.509722222203</v>
      </c>
      <c r="D9213" s="23">
        <v>46188.550694444399</v>
      </c>
      <c r="E9213" s="9" t="s">
        <v>212</v>
      </c>
      <c r="F9213" s="9" t="s">
        <v>188</v>
      </c>
      <c r="G9213" s="9" t="s">
        <v>213</v>
      </c>
      <c r="H9213" s="9" t="s">
        <v>165</v>
      </c>
      <c r="I9213" s="9" t="s">
        <v>567</v>
      </c>
      <c r="J9213" s="9" t="s">
        <v>13587</v>
      </c>
      <c r="K9213" s="9" t="s">
        <v>246</v>
      </c>
      <c r="L9213" s="9" t="s">
        <v>104</v>
      </c>
      <c r="M9213" s="9" t="s">
        <v>1478</v>
      </c>
      <c r="N9213" s="9" t="s">
        <v>199</v>
      </c>
      <c r="O9213" s="9" t="s">
        <v>176</v>
      </c>
      <c r="P9213" s="9" t="s">
        <v>330</v>
      </c>
      <c r="Q9213" s="9" t="s">
        <v>219</v>
      </c>
      <c r="R9213" s="9">
        <v>2</v>
      </c>
      <c r="S9213" s="9">
        <v>41</v>
      </c>
      <c r="U9213" s="9" t="s">
        <v>230</v>
      </c>
      <c r="X9213" s="9">
        <f>INDEX(SLA_Policy!$D$2:$D$5,MATCH(F9213,SLA_Policy!$A$2:$A$5,0))</f>
        <v>72</v>
      </c>
      <c r="Y9213" s="9" t="str">
        <f>IF(E9213="Cancelled","Excluded",IF(D9213="",IF((SLA_Policy!$B$8-B9213)*24&gt;X9213,"Open - Breached","Open - On Track"),IF((D9213-B9213)*24&lt;=X9213,"Met","Breached")))</f>
        <v>Breached</v>
      </c>
    </row>
    <row r="9214" spans="1:25" x14ac:dyDescent="0.25">
      <c r="A9214" s="9" t="s">
        <v>13588</v>
      </c>
      <c r="B9214" s="23">
        <v>46183.507638888899</v>
      </c>
      <c r="C9214" s="23">
        <v>46183.559027777803</v>
      </c>
      <c r="D9214" s="23">
        <v>46184.324999999997</v>
      </c>
      <c r="E9214" s="9" t="s">
        <v>212</v>
      </c>
      <c r="F9214" s="9" t="s">
        <v>189</v>
      </c>
      <c r="G9214" s="9" t="s">
        <v>213</v>
      </c>
      <c r="H9214" s="9" t="s">
        <v>166</v>
      </c>
      <c r="I9214" s="9" t="s">
        <v>286</v>
      </c>
      <c r="J9214" s="9" t="s">
        <v>6288</v>
      </c>
      <c r="K9214" s="9" t="s">
        <v>246</v>
      </c>
      <c r="L9214" s="9" t="s">
        <v>311</v>
      </c>
      <c r="M9214" s="9" t="s">
        <v>639</v>
      </c>
      <c r="N9214" s="9" t="s">
        <v>197</v>
      </c>
      <c r="O9214" s="9" t="s">
        <v>181</v>
      </c>
      <c r="P9214" s="9" t="s">
        <v>449</v>
      </c>
      <c r="Q9214" s="9" t="s">
        <v>219</v>
      </c>
      <c r="R9214" s="9">
        <v>0</v>
      </c>
      <c r="S9214" s="9">
        <v>11</v>
      </c>
      <c r="U9214" s="9" t="s">
        <v>290</v>
      </c>
      <c r="W9214" s="9">
        <v>5</v>
      </c>
      <c r="X9214" s="9">
        <f>INDEX(SLA_Policy!$D$2:$D$5,MATCH(F9214,SLA_Policy!$A$2:$A$5,0))</f>
        <v>120</v>
      </c>
      <c r="Y9214" s="9" t="str">
        <f>IF(E9214="Cancelled","Excluded",IF(D9214="",IF((SLA_Policy!$B$8-B9214)*24&gt;X9214,"Open - Breached","Open - On Track"),IF((D9214-B9214)*24&lt;=X9214,"Met","Breached")))</f>
        <v>Met</v>
      </c>
    </row>
    <row r="9215" spans="1:25" x14ac:dyDescent="0.25">
      <c r="A9215" s="9" t="s">
        <v>13589</v>
      </c>
      <c r="B9215" s="23">
        <v>46183.523611111101</v>
      </c>
      <c r="C9215" s="23">
        <v>46183.541666666701</v>
      </c>
      <c r="D9215" s="23">
        <v>46188.323611111096</v>
      </c>
      <c r="E9215" s="9" t="s">
        <v>212</v>
      </c>
      <c r="F9215" s="9" t="s">
        <v>189</v>
      </c>
      <c r="G9215" s="9" t="s">
        <v>236</v>
      </c>
      <c r="H9215" s="9" t="s">
        <v>162</v>
      </c>
      <c r="I9215" s="9" t="s">
        <v>280</v>
      </c>
      <c r="J9215" s="9" t="s">
        <v>6266</v>
      </c>
      <c r="K9215" s="9" t="s">
        <v>262</v>
      </c>
      <c r="L9215" s="9" t="s">
        <v>104</v>
      </c>
      <c r="M9215" s="9" t="s">
        <v>6090</v>
      </c>
      <c r="N9215" s="9" t="s">
        <v>196</v>
      </c>
      <c r="O9215" s="9" t="s">
        <v>179</v>
      </c>
      <c r="P9215" s="9" t="s">
        <v>337</v>
      </c>
      <c r="Q9215" s="9" t="s">
        <v>219</v>
      </c>
      <c r="R9215" s="9">
        <v>0</v>
      </c>
      <c r="S9215" s="9">
        <v>8</v>
      </c>
      <c r="U9215" s="9" t="s">
        <v>242</v>
      </c>
      <c r="W9215" s="9">
        <v>4</v>
      </c>
      <c r="X9215" s="9">
        <f>INDEX(SLA_Policy!$D$2:$D$5,MATCH(F9215,SLA_Policy!$A$2:$A$5,0))</f>
        <v>120</v>
      </c>
      <c r="Y9215" s="9" t="str">
        <f>IF(E9215="Cancelled","Excluded",IF(D9215="",IF((SLA_Policy!$B$8-B9215)*24&gt;X9215,"Open - Breached","Open - On Track"),IF((D9215-B9215)*24&lt;=X9215,"Met","Breached")))</f>
        <v>Met</v>
      </c>
    </row>
    <row r="9216" spans="1:25" x14ac:dyDescent="0.25">
      <c r="A9216" s="9" t="s">
        <v>13590</v>
      </c>
      <c r="B9216" s="23">
        <v>46183.53125</v>
      </c>
      <c r="C9216" s="23">
        <v>46183.603472222203</v>
      </c>
      <c r="D9216" s="23">
        <v>46183.734027777798</v>
      </c>
      <c r="E9216" s="9" t="s">
        <v>212</v>
      </c>
      <c r="F9216" s="9" t="s">
        <v>188</v>
      </c>
      <c r="G9216" s="9" t="s">
        <v>236</v>
      </c>
      <c r="H9216" s="9" t="s">
        <v>167</v>
      </c>
      <c r="I9216" s="9" t="s">
        <v>255</v>
      </c>
      <c r="J9216" s="9" t="s">
        <v>2582</v>
      </c>
      <c r="K9216" s="9" t="s">
        <v>303</v>
      </c>
      <c r="L9216" s="9" t="s">
        <v>216</v>
      </c>
      <c r="M9216" s="9" t="s">
        <v>647</v>
      </c>
      <c r="N9216" s="9" t="s">
        <v>196</v>
      </c>
      <c r="O9216" s="9" t="s">
        <v>176</v>
      </c>
      <c r="P9216" s="9" t="s">
        <v>228</v>
      </c>
      <c r="Q9216" s="9" t="s">
        <v>219</v>
      </c>
      <c r="R9216" s="9">
        <v>0</v>
      </c>
      <c r="S9216" s="9">
        <v>37</v>
      </c>
      <c r="U9216" s="9" t="s">
        <v>242</v>
      </c>
      <c r="W9216" s="9">
        <v>5</v>
      </c>
      <c r="X9216" s="9">
        <f>INDEX(SLA_Policy!$D$2:$D$5,MATCH(F9216,SLA_Policy!$A$2:$A$5,0))</f>
        <v>72</v>
      </c>
      <c r="Y9216" s="9" t="str">
        <f>IF(E9216="Cancelled","Excluded",IF(D9216="",IF((SLA_Policy!$B$8-B9216)*24&gt;X9216,"Open - Breached","Open - On Track"),IF((D9216-B9216)*24&lt;=X9216,"Met","Breached")))</f>
        <v>Met</v>
      </c>
    </row>
    <row r="9217" spans="1:25" x14ac:dyDescent="0.25">
      <c r="A9217" s="9" t="s">
        <v>13591</v>
      </c>
      <c r="B9217" s="23">
        <v>46183.546527777798</v>
      </c>
      <c r="C9217" s="23">
        <v>46183.559722222199</v>
      </c>
      <c r="D9217" s="23">
        <v>46183.619444444397</v>
      </c>
      <c r="E9217" s="9" t="s">
        <v>212</v>
      </c>
      <c r="F9217" s="9" t="s">
        <v>187</v>
      </c>
      <c r="G9217" s="9" t="s">
        <v>213</v>
      </c>
      <c r="H9217" s="9" t="s">
        <v>162</v>
      </c>
      <c r="I9217" s="9" t="s">
        <v>345</v>
      </c>
      <c r="J9217" s="9" t="s">
        <v>7865</v>
      </c>
      <c r="K9217" s="9" t="s">
        <v>215</v>
      </c>
      <c r="L9217" s="9" t="s">
        <v>216</v>
      </c>
      <c r="M9217" s="9" t="s">
        <v>3647</v>
      </c>
      <c r="N9217" s="9" t="s">
        <v>197</v>
      </c>
      <c r="O9217" s="9" t="s">
        <v>179</v>
      </c>
      <c r="P9217" s="9" t="s">
        <v>284</v>
      </c>
      <c r="Q9217" s="9" t="s">
        <v>273</v>
      </c>
      <c r="R9217" s="9">
        <v>0</v>
      </c>
      <c r="S9217" s="9">
        <v>6</v>
      </c>
      <c r="U9217" s="9" t="s">
        <v>266</v>
      </c>
      <c r="X9217" s="9">
        <f>INDEX(SLA_Policy!$D$2:$D$5,MATCH(F9217,SLA_Policy!$A$2:$A$5,0))</f>
        <v>8</v>
      </c>
      <c r="Y9217" s="9" t="str">
        <f>IF(E9217="Cancelled","Excluded",IF(D9217="",IF((SLA_Policy!$B$8-B9217)*24&gt;X9217,"Open - Breached","Open - On Track"),IF((D9217-B9217)*24&lt;=X9217,"Met","Breached")))</f>
        <v>Met</v>
      </c>
    </row>
    <row r="9218" spans="1:25" x14ac:dyDescent="0.25">
      <c r="A9218" s="9" t="s">
        <v>13592</v>
      </c>
      <c r="B9218" s="23">
        <v>46183.557638888902</v>
      </c>
      <c r="C9218" s="23">
        <v>46183.566666666702</v>
      </c>
      <c r="D9218" s="23">
        <v>46184.399305555598</v>
      </c>
      <c r="E9218" s="9" t="s">
        <v>212</v>
      </c>
      <c r="F9218" s="9" t="s">
        <v>188</v>
      </c>
      <c r="G9218" s="9" t="s">
        <v>213</v>
      </c>
      <c r="H9218" s="9" t="s">
        <v>167</v>
      </c>
      <c r="I9218" s="9" t="s">
        <v>536</v>
      </c>
      <c r="J9218" s="9" t="s">
        <v>13593</v>
      </c>
      <c r="K9218" s="9" t="s">
        <v>225</v>
      </c>
      <c r="L9218" s="9" t="s">
        <v>311</v>
      </c>
      <c r="M9218" s="9" t="s">
        <v>1578</v>
      </c>
      <c r="N9218" s="9" t="s">
        <v>198</v>
      </c>
      <c r="O9218" s="9" t="s">
        <v>180</v>
      </c>
      <c r="P9218" s="9" t="s">
        <v>318</v>
      </c>
      <c r="Q9218" s="9" t="s">
        <v>273</v>
      </c>
      <c r="R9218" s="9">
        <v>0</v>
      </c>
      <c r="S9218" s="9">
        <v>66</v>
      </c>
      <c r="T9218" s="9" t="s">
        <v>136</v>
      </c>
      <c r="U9218" s="9" t="s">
        <v>140</v>
      </c>
      <c r="V9218" s="9" t="s">
        <v>13439</v>
      </c>
      <c r="X9218" s="9">
        <f>INDEX(SLA_Policy!$D$2:$D$5,MATCH(F9218,SLA_Policy!$A$2:$A$5,0))</f>
        <v>72</v>
      </c>
      <c r="Y9218" s="9" t="str">
        <f>IF(E9218="Cancelled","Excluded",IF(D9218="",IF((SLA_Policy!$B$8-B9218)*24&gt;X9218,"Open - Breached","Open - On Track"),IF((D9218-B9218)*24&lt;=X9218,"Met","Breached")))</f>
        <v>Met</v>
      </c>
    </row>
    <row r="9219" spans="1:25" x14ac:dyDescent="0.25">
      <c r="A9219" s="9" t="s">
        <v>13594</v>
      </c>
      <c r="B9219" s="23">
        <v>46183.561111111099</v>
      </c>
      <c r="C9219" s="23">
        <v>46183.583333333299</v>
      </c>
      <c r="D9219" s="23">
        <v>46184.392361111102</v>
      </c>
      <c r="E9219" s="9" t="s">
        <v>212</v>
      </c>
      <c r="F9219" s="9" t="s">
        <v>188</v>
      </c>
      <c r="G9219" s="9" t="s">
        <v>236</v>
      </c>
      <c r="H9219" s="9" t="s">
        <v>161</v>
      </c>
      <c r="I9219" s="9" t="s">
        <v>237</v>
      </c>
      <c r="J9219" s="9" t="s">
        <v>238</v>
      </c>
      <c r="K9219" s="9" t="s">
        <v>225</v>
      </c>
      <c r="L9219" s="9" t="s">
        <v>216</v>
      </c>
      <c r="M9219" s="9" t="s">
        <v>620</v>
      </c>
      <c r="N9219" s="9" t="s">
        <v>196</v>
      </c>
      <c r="O9219" s="9" t="s">
        <v>177</v>
      </c>
      <c r="P9219" s="9" t="s">
        <v>457</v>
      </c>
      <c r="Q9219" s="9" t="s">
        <v>219</v>
      </c>
      <c r="R9219" s="9">
        <v>0</v>
      </c>
      <c r="S9219" s="9">
        <v>5</v>
      </c>
      <c r="U9219" s="9" t="s">
        <v>242</v>
      </c>
      <c r="W9219" s="9">
        <v>4</v>
      </c>
      <c r="X9219" s="9">
        <f>INDEX(SLA_Policy!$D$2:$D$5,MATCH(F9219,SLA_Policy!$A$2:$A$5,0))</f>
        <v>72</v>
      </c>
      <c r="Y9219" s="9" t="str">
        <f>IF(E9219="Cancelled","Excluded",IF(D9219="",IF((SLA_Policy!$B$8-B9219)*24&gt;X9219,"Open - Breached","Open - On Track"),IF((D9219-B9219)*24&lt;=X9219,"Met","Breached")))</f>
        <v>Met</v>
      </c>
    </row>
    <row r="9220" spans="1:25" x14ac:dyDescent="0.25">
      <c r="A9220" s="9" t="s">
        <v>13595</v>
      </c>
      <c r="B9220" s="23">
        <v>46183.570833333302</v>
      </c>
      <c r="C9220" s="23">
        <v>46183.643750000003</v>
      </c>
      <c r="D9220" s="23">
        <v>46184.344444444498</v>
      </c>
      <c r="E9220" s="9" t="s">
        <v>212</v>
      </c>
      <c r="F9220" s="9" t="s">
        <v>188</v>
      </c>
      <c r="G9220" s="9" t="s">
        <v>213</v>
      </c>
      <c r="H9220" s="9" t="s">
        <v>162</v>
      </c>
      <c r="I9220" s="9" t="s">
        <v>393</v>
      </c>
      <c r="J9220" s="9" t="s">
        <v>8188</v>
      </c>
      <c r="K9220" s="9" t="s">
        <v>246</v>
      </c>
      <c r="L9220" s="9" t="s">
        <v>371</v>
      </c>
      <c r="M9220" s="9" t="s">
        <v>375</v>
      </c>
      <c r="N9220" s="9" t="s">
        <v>196</v>
      </c>
      <c r="O9220" s="9" t="s">
        <v>176</v>
      </c>
      <c r="P9220" s="9" t="s">
        <v>503</v>
      </c>
      <c r="Q9220" s="9" t="s">
        <v>219</v>
      </c>
      <c r="R9220" s="9">
        <v>0</v>
      </c>
      <c r="S9220" s="9">
        <v>10</v>
      </c>
      <c r="U9220" s="9" t="s">
        <v>376</v>
      </c>
      <c r="X9220" s="9">
        <f>INDEX(SLA_Policy!$D$2:$D$5,MATCH(F9220,SLA_Policy!$A$2:$A$5,0))</f>
        <v>72</v>
      </c>
      <c r="Y9220" s="9" t="str">
        <f>IF(E9220="Cancelled","Excluded",IF(D9220="",IF((SLA_Policy!$B$8-B9220)*24&gt;X9220,"Open - Breached","Open - On Track"),IF((D9220-B9220)*24&lt;=X9220,"Met","Breached")))</f>
        <v>Met</v>
      </c>
    </row>
    <row r="9221" spans="1:25" x14ac:dyDescent="0.25">
      <c r="A9221" s="9" t="s">
        <v>13596</v>
      </c>
      <c r="B9221" s="23">
        <v>46183.595833333296</v>
      </c>
      <c r="C9221" s="23">
        <v>46183.611111111102</v>
      </c>
      <c r="D9221" s="23">
        <v>46183.679166666698</v>
      </c>
      <c r="E9221" s="9" t="s">
        <v>212</v>
      </c>
      <c r="F9221" s="9" t="s">
        <v>188</v>
      </c>
      <c r="G9221" s="9" t="s">
        <v>213</v>
      </c>
      <c r="H9221" s="9" t="s">
        <v>163</v>
      </c>
      <c r="I9221" s="9" t="s">
        <v>405</v>
      </c>
      <c r="J9221" s="9" t="s">
        <v>1704</v>
      </c>
      <c r="K9221" s="9" t="s">
        <v>215</v>
      </c>
      <c r="L9221" s="9" t="s">
        <v>311</v>
      </c>
      <c r="M9221" s="9" t="s">
        <v>2362</v>
      </c>
      <c r="N9221" s="9" t="s">
        <v>197</v>
      </c>
      <c r="O9221" s="9" t="s">
        <v>116</v>
      </c>
      <c r="P9221" s="9" t="s">
        <v>218</v>
      </c>
      <c r="Q9221" s="9" t="s">
        <v>219</v>
      </c>
      <c r="R9221" s="9">
        <v>0</v>
      </c>
      <c r="S9221" s="9">
        <v>24</v>
      </c>
      <c r="U9221" s="9" t="s">
        <v>230</v>
      </c>
      <c r="X9221" s="9">
        <f>INDEX(SLA_Policy!$D$2:$D$5,MATCH(F9221,SLA_Policy!$A$2:$A$5,0))</f>
        <v>72</v>
      </c>
      <c r="Y9221" s="9" t="str">
        <f>IF(E9221="Cancelled","Excluded",IF(D9221="",IF((SLA_Policy!$B$8-B9221)*24&gt;X9221,"Open - Breached","Open - On Track"),IF((D9221-B9221)*24&lt;=X9221,"Met","Breached")))</f>
        <v>Met</v>
      </c>
    </row>
    <row r="9222" spans="1:25" x14ac:dyDescent="0.25">
      <c r="A9222" s="9" t="s">
        <v>13597</v>
      </c>
      <c r="B9222" s="23">
        <v>46183.6118055556</v>
      </c>
      <c r="C9222" s="23">
        <v>46183.681250000001</v>
      </c>
      <c r="D9222" s="23">
        <v>46184.520833333299</v>
      </c>
      <c r="E9222" s="9" t="s">
        <v>212</v>
      </c>
      <c r="F9222" s="9" t="s">
        <v>188</v>
      </c>
      <c r="G9222" s="9" t="s">
        <v>213</v>
      </c>
      <c r="H9222" s="9" t="s">
        <v>167</v>
      </c>
      <c r="I9222" s="9" t="s">
        <v>536</v>
      </c>
      <c r="J9222" s="9" t="s">
        <v>995</v>
      </c>
      <c r="K9222" s="9" t="s">
        <v>225</v>
      </c>
      <c r="L9222" s="9" t="s">
        <v>307</v>
      </c>
      <c r="M9222" s="9" t="s">
        <v>3811</v>
      </c>
      <c r="N9222" s="9" t="s">
        <v>196</v>
      </c>
      <c r="O9222" s="9" t="s">
        <v>176</v>
      </c>
      <c r="P9222" s="9" t="s">
        <v>419</v>
      </c>
      <c r="Q9222" s="9" t="s">
        <v>219</v>
      </c>
      <c r="R9222" s="9">
        <v>0</v>
      </c>
      <c r="S9222" s="9">
        <v>44</v>
      </c>
      <c r="T9222" s="9" t="s">
        <v>136</v>
      </c>
      <c r="U9222" s="9" t="s">
        <v>140</v>
      </c>
      <c r="V9222" s="9" t="s">
        <v>13439</v>
      </c>
      <c r="X9222" s="9">
        <f>INDEX(SLA_Policy!$D$2:$D$5,MATCH(F9222,SLA_Policy!$A$2:$A$5,0))</f>
        <v>72</v>
      </c>
      <c r="Y9222" s="9" t="str">
        <f>IF(E9222="Cancelled","Excluded",IF(D9222="",IF((SLA_Policy!$B$8-B9222)*24&gt;X9222,"Open - Breached","Open - On Track"),IF((D9222-B9222)*24&lt;=X9222,"Met","Breached")))</f>
        <v>Met</v>
      </c>
    </row>
    <row r="9223" spans="1:25" x14ac:dyDescent="0.25">
      <c r="A9223" s="9" t="s">
        <v>13598</v>
      </c>
      <c r="B9223" s="23">
        <v>46183.621527777803</v>
      </c>
      <c r="C9223" s="23">
        <v>46183.640277777798</v>
      </c>
      <c r="D9223" s="23">
        <v>46184.353472222203</v>
      </c>
      <c r="E9223" s="9" t="s">
        <v>212</v>
      </c>
      <c r="F9223" s="9" t="s">
        <v>188</v>
      </c>
      <c r="G9223" s="9" t="s">
        <v>236</v>
      </c>
      <c r="H9223" s="9" t="s">
        <v>161</v>
      </c>
      <c r="I9223" s="9" t="s">
        <v>505</v>
      </c>
      <c r="J9223" s="9" t="s">
        <v>506</v>
      </c>
      <c r="K9223" s="9" t="s">
        <v>246</v>
      </c>
      <c r="L9223" s="9" t="s">
        <v>216</v>
      </c>
      <c r="M9223" s="9" t="s">
        <v>3821</v>
      </c>
      <c r="N9223" s="9" t="s">
        <v>196</v>
      </c>
      <c r="O9223" s="9" t="s">
        <v>177</v>
      </c>
      <c r="P9223" s="9" t="s">
        <v>300</v>
      </c>
      <c r="Q9223" s="9" t="s">
        <v>219</v>
      </c>
      <c r="R9223" s="9">
        <v>0</v>
      </c>
      <c r="S9223" s="9">
        <v>30</v>
      </c>
      <c r="U9223" s="9" t="s">
        <v>242</v>
      </c>
      <c r="X9223" s="9">
        <f>INDEX(SLA_Policy!$D$2:$D$5,MATCH(F9223,SLA_Policy!$A$2:$A$5,0))</f>
        <v>72</v>
      </c>
      <c r="Y9223" s="9" t="str">
        <f>IF(E9223="Cancelled","Excluded",IF(D9223="",IF((SLA_Policy!$B$8-B9223)*24&gt;X9223,"Open - Breached","Open - On Track"),IF((D9223-B9223)*24&lt;=X9223,"Met","Breached")))</f>
        <v>Met</v>
      </c>
    </row>
    <row r="9224" spans="1:25" x14ac:dyDescent="0.25">
      <c r="A9224" s="9" t="s">
        <v>13599</v>
      </c>
      <c r="B9224" s="23">
        <v>46183.626388888901</v>
      </c>
      <c r="C9224" s="23">
        <v>46183.629166666702</v>
      </c>
      <c r="D9224" s="23">
        <v>46184.411805555603</v>
      </c>
      <c r="E9224" s="9" t="s">
        <v>212</v>
      </c>
      <c r="F9224" s="9" t="s">
        <v>189</v>
      </c>
      <c r="G9224" s="9" t="s">
        <v>213</v>
      </c>
      <c r="H9224" s="9" t="s">
        <v>163</v>
      </c>
      <c r="I9224" s="9" t="s">
        <v>223</v>
      </c>
      <c r="J9224" s="9" t="s">
        <v>1796</v>
      </c>
      <c r="K9224" s="9" t="s">
        <v>262</v>
      </c>
      <c r="L9224" s="9" t="s">
        <v>270</v>
      </c>
      <c r="M9224" s="9" t="s">
        <v>3247</v>
      </c>
      <c r="N9224" s="9" t="s">
        <v>200</v>
      </c>
      <c r="O9224" s="9" t="s">
        <v>176</v>
      </c>
      <c r="P9224" s="9" t="s">
        <v>253</v>
      </c>
      <c r="Q9224" s="9" t="s">
        <v>219</v>
      </c>
      <c r="R9224" s="9">
        <v>0</v>
      </c>
      <c r="S9224" s="9">
        <v>28</v>
      </c>
      <c r="T9224" s="9" t="s">
        <v>220</v>
      </c>
      <c r="U9224" s="9" t="s">
        <v>230</v>
      </c>
      <c r="X9224" s="9">
        <f>INDEX(SLA_Policy!$D$2:$D$5,MATCH(F9224,SLA_Policy!$A$2:$A$5,0))</f>
        <v>120</v>
      </c>
      <c r="Y9224" s="9" t="str">
        <f>IF(E9224="Cancelled","Excluded",IF(D9224="",IF((SLA_Policy!$B$8-B9224)*24&gt;X9224,"Open - Breached","Open - On Track"),IF((D9224-B9224)*24&lt;=X9224,"Met","Breached")))</f>
        <v>Met</v>
      </c>
    </row>
    <row r="9225" spans="1:25" x14ac:dyDescent="0.25">
      <c r="A9225" s="9" t="s">
        <v>13600</v>
      </c>
      <c r="B9225" s="23">
        <v>46183.631944444503</v>
      </c>
      <c r="C9225" s="23">
        <v>46183.6472222222</v>
      </c>
      <c r="D9225" s="23">
        <v>46184.409027777801</v>
      </c>
      <c r="E9225" s="9" t="s">
        <v>212</v>
      </c>
      <c r="F9225" s="9" t="s">
        <v>188</v>
      </c>
      <c r="G9225" s="9" t="s">
        <v>213</v>
      </c>
      <c r="H9225" s="9" t="s">
        <v>166</v>
      </c>
      <c r="I9225" s="9" t="s">
        <v>378</v>
      </c>
      <c r="J9225" s="9" t="s">
        <v>4830</v>
      </c>
      <c r="K9225" s="9" t="s">
        <v>215</v>
      </c>
      <c r="L9225" s="9" t="s">
        <v>311</v>
      </c>
      <c r="M9225" s="9" t="s">
        <v>2359</v>
      </c>
      <c r="N9225" s="9" t="s">
        <v>198</v>
      </c>
      <c r="O9225" s="9" t="s">
        <v>180</v>
      </c>
      <c r="P9225" s="9" t="s">
        <v>318</v>
      </c>
      <c r="Q9225" s="9" t="s">
        <v>219</v>
      </c>
      <c r="R9225" s="9">
        <v>0</v>
      </c>
      <c r="S9225" s="9">
        <v>33</v>
      </c>
      <c r="T9225" s="9" t="s">
        <v>229</v>
      </c>
      <c r="U9225" s="9" t="s">
        <v>376</v>
      </c>
      <c r="X9225" s="9">
        <f>INDEX(SLA_Policy!$D$2:$D$5,MATCH(F9225,SLA_Policy!$A$2:$A$5,0))</f>
        <v>72</v>
      </c>
      <c r="Y9225" s="9" t="str">
        <f>IF(E9225="Cancelled","Excluded",IF(D9225="",IF((SLA_Policy!$B$8-B9225)*24&gt;X9225,"Open - Breached","Open - On Track"),IF((D9225-B9225)*24&lt;=X9225,"Met","Breached")))</f>
        <v>Met</v>
      </c>
    </row>
    <row r="9226" spans="1:25" x14ac:dyDescent="0.25">
      <c r="A9226" s="9" t="s">
        <v>13601</v>
      </c>
      <c r="B9226" s="23">
        <v>46183.642361111102</v>
      </c>
      <c r="C9226" s="23">
        <v>46183.712500000001</v>
      </c>
      <c r="D9226" s="23">
        <v>46184.406944444498</v>
      </c>
      <c r="E9226" s="9" t="s">
        <v>212</v>
      </c>
      <c r="F9226" s="9" t="s">
        <v>188</v>
      </c>
      <c r="G9226" s="9" t="s">
        <v>213</v>
      </c>
      <c r="H9226" s="9" t="s">
        <v>165</v>
      </c>
      <c r="I9226" s="9" t="s">
        <v>469</v>
      </c>
      <c r="J9226" s="9" t="s">
        <v>13602</v>
      </c>
      <c r="K9226" s="9" t="s">
        <v>225</v>
      </c>
      <c r="L9226" s="9" t="s">
        <v>351</v>
      </c>
      <c r="M9226" s="9" t="s">
        <v>6961</v>
      </c>
      <c r="N9226" s="9" t="s">
        <v>196</v>
      </c>
      <c r="O9226" s="9" t="s">
        <v>176</v>
      </c>
      <c r="P9226" s="9" t="s">
        <v>503</v>
      </c>
      <c r="Q9226" s="9" t="s">
        <v>219</v>
      </c>
      <c r="R9226" s="9">
        <v>0</v>
      </c>
      <c r="S9226" s="9">
        <v>19</v>
      </c>
      <c r="U9226" s="9" t="s">
        <v>266</v>
      </c>
      <c r="X9226" s="9">
        <f>INDEX(SLA_Policy!$D$2:$D$5,MATCH(F9226,SLA_Policy!$A$2:$A$5,0))</f>
        <v>72</v>
      </c>
      <c r="Y9226" s="9" t="str">
        <f>IF(E9226="Cancelled","Excluded",IF(D9226="",IF((SLA_Policy!$B$8-B9226)*24&gt;X9226,"Open - Breached","Open - On Track"),IF((D9226-B9226)*24&lt;=X9226,"Met","Breached")))</f>
        <v>Met</v>
      </c>
    </row>
    <row r="9227" spans="1:25" x14ac:dyDescent="0.25">
      <c r="A9227" s="9" t="s">
        <v>13603</v>
      </c>
      <c r="B9227" s="23">
        <v>46183.6430555556</v>
      </c>
      <c r="C9227" s="23">
        <v>46183.670138888898</v>
      </c>
      <c r="D9227" s="23">
        <v>46184.409722222197</v>
      </c>
      <c r="E9227" s="9" t="s">
        <v>212</v>
      </c>
      <c r="F9227" s="9" t="s">
        <v>188</v>
      </c>
      <c r="G9227" s="9" t="s">
        <v>213</v>
      </c>
      <c r="H9227" s="9" t="s">
        <v>164</v>
      </c>
      <c r="I9227" s="9" t="s">
        <v>260</v>
      </c>
      <c r="J9227" s="9" t="s">
        <v>3272</v>
      </c>
      <c r="K9227" s="9" t="s">
        <v>239</v>
      </c>
      <c r="L9227" s="9" t="s">
        <v>216</v>
      </c>
      <c r="M9227" s="9" t="s">
        <v>524</v>
      </c>
      <c r="N9227" s="9" t="s">
        <v>196</v>
      </c>
      <c r="O9227" s="9" t="s">
        <v>179</v>
      </c>
      <c r="P9227" s="9" t="s">
        <v>264</v>
      </c>
      <c r="Q9227" s="9" t="s">
        <v>219</v>
      </c>
      <c r="R9227" s="9">
        <v>0</v>
      </c>
      <c r="S9227" s="9">
        <v>26</v>
      </c>
      <c r="T9227" s="9" t="s">
        <v>265</v>
      </c>
      <c r="U9227" s="9" t="s">
        <v>376</v>
      </c>
      <c r="X9227" s="9">
        <f>INDEX(SLA_Policy!$D$2:$D$5,MATCH(F9227,SLA_Policy!$A$2:$A$5,0))</f>
        <v>72</v>
      </c>
      <c r="Y9227" s="9" t="str">
        <f>IF(E9227="Cancelled","Excluded",IF(D9227="",IF((SLA_Policy!$B$8-B9227)*24&gt;X9227,"Open - Breached","Open - On Track"),IF((D9227-B9227)*24&lt;=X9227,"Met","Breached")))</f>
        <v>Met</v>
      </c>
    </row>
    <row r="9228" spans="1:25" x14ac:dyDescent="0.25">
      <c r="A9228" s="9" t="s">
        <v>13604</v>
      </c>
      <c r="B9228" s="23">
        <v>46183.666666666701</v>
      </c>
      <c r="C9228" s="23">
        <v>46183.6784722222</v>
      </c>
      <c r="D9228" s="23">
        <v>46184.3840277778</v>
      </c>
      <c r="E9228" s="9" t="s">
        <v>212</v>
      </c>
      <c r="F9228" s="9" t="s">
        <v>189</v>
      </c>
      <c r="G9228" s="9" t="s">
        <v>236</v>
      </c>
      <c r="H9228" s="9" t="s">
        <v>161</v>
      </c>
      <c r="I9228" s="9" t="s">
        <v>237</v>
      </c>
      <c r="J9228" s="9" t="s">
        <v>3342</v>
      </c>
      <c r="K9228" s="9" t="s">
        <v>303</v>
      </c>
      <c r="L9228" s="9" t="s">
        <v>226</v>
      </c>
      <c r="M9228" s="9" t="s">
        <v>906</v>
      </c>
      <c r="N9228" s="9" t="s">
        <v>199</v>
      </c>
      <c r="O9228" s="9" t="s">
        <v>177</v>
      </c>
      <c r="P9228" s="9" t="s">
        <v>457</v>
      </c>
      <c r="Q9228" s="9" t="s">
        <v>219</v>
      </c>
      <c r="R9228" s="9">
        <v>0</v>
      </c>
      <c r="S9228" s="9">
        <v>12</v>
      </c>
      <c r="U9228" s="9" t="s">
        <v>242</v>
      </c>
      <c r="W9228" s="9">
        <v>4</v>
      </c>
      <c r="X9228" s="9">
        <f>INDEX(SLA_Policy!$D$2:$D$5,MATCH(F9228,SLA_Policy!$A$2:$A$5,0))</f>
        <v>120</v>
      </c>
      <c r="Y9228" s="9" t="str">
        <f>IF(E9228="Cancelled","Excluded",IF(D9228="",IF((SLA_Policy!$B$8-B9228)*24&gt;X9228,"Open - Breached","Open - On Track"),IF((D9228-B9228)*24&lt;=X9228,"Met","Breached")))</f>
        <v>Met</v>
      </c>
    </row>
    <row r="9229" spans="1:25" x14ac:dyDescent="0.25">
      <c r="A9229" s="9" t="s">
        <v>13605</v>
      </c>
      <c r="B9229" s="23">
        <v>46183.684722222199</v>
      </c>
      <c r="C9229" s="23">
        <v>46183.7680555556</v>
      </c>
      <c r="D9229" s="23">
        <v>46184.359027777798</v>
      </c>
      <c r="E9229" s="9" t="s">
        <v>212</v>
      </c>
      <c r="F9229" s="9" t="s">
        <v>188</v>
      </c>
      <c r="G9229" s="9" t="s">
        <v>213</v>
      </c>
      <c r="H9229" s="9" t="s">
        <v>162</v>
      </c>
      <c r="I9229" s="9" t="s">
        <v>416</v>
      </c>
      <c r="J9229" s="9" t="s">
        <v>417</v>
      </c>
      <c r="K9229" s="9" t="s">
        <v>246</v>
      </c>
      <c r="L9229" s="9" t="s">
        <v>216</v>
      </c>
      <c r="M9229" s="9" t="s">
        <v>2036</v>
      </c>
      <c r="N9229" s="9" t="s">
        <v>196</v>
      </c>
      <c r="O9229" s="9" t="s">
        <v>176</v>
      </c>
      <c r="P9229" s="9" t="s">
        <v>228</v>
      </c>
      <c r="Q9229" s="9" t="s">
        <v>219</v>
      </c>
      <c r="R9229" s="9">
        <v>0</v>
      </c>
      <c r="S9229" s="9">
        <v>7</v>
      </c>
      <c r="U9229" s="9" t="s">
        <v>661</v>
      </c>
      <c r="X9229" s="9">
        <f>INDEX(SLA_Policy!$D$2:$D$5,MATCH(F9229,SLA_Policy!$A$2:$A$5,0))</f>
        <v>72</v>
      </c>
      <c r="Y9229" s="9" t="str">
        <f>IF(E9229="Cancelled","Excluded",IF(D9229="",IF((SLA_Policy!$B$8-B9229)*24&gt;X9229,"Open - Breached","Open - On Track"),IF((D9229-B9229)*24&lt;=X9229,"Met","Breached")))</f>
        <v>Met</v>
      </c>
    </row>
    <row r="9230" spans="1:25" x14ac:dyDescent="0.25">
      <c r="A9230" s="9" t="s">
        <v>13606</v>
      </c>
      <c r="B9230" s="23">
        <v>46183.695833333302</v>
      </c>
      <c r="C9230" s="23">
        <v>46183.7</v>
      </c>
      <c r="D9230" s="23">
        <v>46184.358333333301</v>
      </c>
      <c r="E9230" s="9" t="s">
        <v>212</v>
      </c>
      <c r="F9230" s="9" t="s">
        <v>189</v>
      </c>
      <c r="G9230" s="9" t="s">
        <v>213</v>
      </c>
      <c r="H9230" s="9" t="s">
        <v>164</v>
      </c>
      <c r="I9230" s="9" t="s">
        <v>339</v>
      </c>
      <c r="J9230" s="9" t="s">
        <v>1707</v>
      </c>
      <c r="K9230" s="9" t="s">
        <v>246</v>
      </c>
      <c r="L9230" s="9" t="s">
        <v>216</v>
      </c>
      <c r="M9230" s="9" t="s">
        <v>1050</v>
      </c>
      <c r="N9230" s="9" t="s">
        <v>198</v>
      </c>
      <c r="O9230" s="9" t="s">
        <v>180</v>
      </c>
      <c r="P9230" s="9" t="s">
        <v>318</v>
      </c>
      <c r="Q9230" s="9" t="s">
        <v>219</v>
      </c>
      <c r="R9230" s="9">
        <v>0</v>
      </c>
      <c r="S9230" s="9">
        <v>13</v>
      </c>
      <c r="T9230" s="9" t="s">
        <v>343</v>
      </c>
      <c r="U9230" s="9" t="s">
        <v>376</v>
      </c>
      <c r="X9230" s="9">
        <f>INDEX(SLA_Policy!$D$2:$D$5,MATCH(F9230,SLA_Policy!$A$2:$A$5,0))</f>
        <v>120</v>
      </c>
      <c r="Y9230" s="9" t="str">
        <f>IF(E9230="Cancelled","Excluded",IF(D9230="",IF((SLA_Policy!$B$8-B9230)*24&gt;X9230,"Open - Breached","Open - On Track"),IF((D9230-B9230)*24&lt;=X9230,"Met","Breached")))</f>
        <v>Met</v>
      </c>
    </row>
    <row r="9231" spans="1:25" x14ac:dyDescent="0.25">
      <c r="A9231" s="9" t="s">
        <v>13607</v>
      </c>
      <c r="B9231" s="23">
        <v>46183.697222222203</v>
      </c>
      <c r="C9231" s="23">
        <v>46183.698611111096</v>
      </c>
      <c r="D9231" s="23">
        <v>46185.515972222202</v>
      </c>
      <c r="E9231" s="9" t="s">
        <v>212</v>
      </c>
      <c r="F9231" s="9" t="s">
        <v>188</v>
      </c>
      <c r="G9231" s="9" t="s">
        <v>213</v>
      </c>
      <c r="H9231" s="9" t="s">
        <v>167</v>
      </c>
      <c r="I9231" s="9" t="s">
        <v>536</v>
      </c>
      <c r="J9231" s="9" t="s">
        <v>558</v>
      </c>
      <c r="K9231" s="9" t="s">
        <v>239</v>
      </c>
      <c r="L9231" s="9" t="s">
        <v>104</v>
      </c>
      <c r="M9231" s="9" t="s">
        <v>7183</v>
      </c>
      <c r="N9231" s="9" t="s">
        <v>198</v>
      </c>
      <c r="O9231" s="9" t="s">
        <v>180</v>
      </c>
      <c r="P9231" s="9" t="s">
        <v>368</v>
      </c>
      <c r="Q9231" s="9" t="s">
        <v>219</v>
      </c>
      <c r="R9231" s="9">
        <v>0</v>
      </c>
      <c r="S9231" s="9">
        <v>66</v>
      </c>
      <c r="T9231" s="9" t="s">
        <v>136</v>
      </c>
      <c r="U9231" s="9" t="s">
        <v>248</v>
      </c>
      <c r="W9231" s="9">
        <v>5</v>
      </c>
      <c r="X9231" s="9">
        <f>INDEX(SLA_Policy!$D$2:$D$5,MATCH(F9231,SLA_Policy!$A$2:$A$5,0))</f>
        <v>72</v>
      </c>
      <c r="Y9231" s="9" t="str">
        <f>IF(E9231="Cancelled","Excluded",IF(D9231="",IF((SLA_Policy!$B$8-B9231)*24&gt;X9231,"Open - Breached","Open - On Track"),IF((D9231-B9231)*24&lt;=X9231,"Met","Breached")))</f>
        <v>Met</v>
      </c>
    </row>
    <row r="9232" spans="1:25" x14ac:dyDescent="0.25">
      <c r="A9232" s="9" t="s">
        <v>13608</v>
      </c>
      <c r="B9232" s="23">
        <v>46183.701388888898</v>
      </c>
      <c r="C9232" s="23">
        <v>46183.747222222199</v>
      </c>
      <c r="D9232" s="23">
        <v>46185.590972222199</v>
      </c>
      <c r="E9232" s="9" t="s">
        <v>212</v>
      </c>
      <c r="F9232" s="9" t="s">
        <v>188</v>
      </c>
      <c r="G9232" s="9" t="s">
        <v>213</v>
      </c>
      <c r="H9232" s="9" t="s">
        <v>167</v>
      </c>
      <c r="I9232" s="9" t="s">
        <v>536</v>
      </c>
      <c r="J9232" s="9" t="s">
        <v>558</v>
      </c>
      <c r="K9232" s="9" t="s">
        <v>215</v>
      </c>
      <c r="L9232" s="9" t="s">
        <v>282</v>
      </c>
      <c r="M9232" s="9" t="s">
        <v>4134</v>
      </c>
      <c r="N9232" s="9" t="s">
        <v>197</v>
      </c>
      <c r="O9232" s="9" t="s">
        <v>180</v>
      </c>
      <c r="P9232" s="9" t="s">
        <v>368</v>
      </c>
      <c r="Q9232" s="9" t="s">
        <v>219</v>
      </c>
      <c r="R9232" s="9">
        <v>0</v>
      </c>
      <c r="S9232" s="9">
        <v>37</v>
      </c>
      <c r="T9232" s="9" t="s">
        <v>322</v>
      </c>
      <c r="U9232" s="9" t="s">
        <v>140</v>
      </c>
      <c r="V9232" s="9" t="s">
        <v>13439</v>
      </c>
      <c r="X9232" s="9">
        <f>INDEX(SLA_Policy!$D$2:$D$5,MATCH(F9232,SLA_Policy!$A$2:$A$5,0))</f>
        <v>72</v>
      </c>
      <c r="Y9232" s="9" t="str">
        <f>IF(E9232="Cancelled","Excluded",IF(D9232="",IF((SLA_Policy!$B$8-B9232)*24&gt;X9232,"Open - Breached","Open - On Track"),IF((D9232-B9232)*24&lt;=X9232,"Met","Breached")))</f>
        <v>Met</v>
      </c>
    </row>
    <row r="9233" spans="1:25" x14ac:dyDescent="0.25">
      <c r="A9233" s="9" t="s">
        <v>13609</v>
      </c>
      <c r="B9233" s="23">
        <v>46183.704166666699</v>
      </c>
      <c r="C9233" s="23">
        <v>46183.727083333302</v>
      </c>
      <c r="D9233" s="23">
        <v>46184.370833333298</v>
      </c>
      <c r="E9233" s="9" t="s">
        <v>212</v>
      </c>
      <c r="F9233" s="9" t="s">
        <v>188</v>
      </c>
      <c r="G9233" s="9" t="s">
        <v>213</v>
      </c>
      <c r="H9233" s="9" t="s">
        <v>164</v>
      </c>
      <c r="I9233" s="9" t="s">
        <v>339</v>
      </c>
      <c r="J9233" s="9" t="s">
        <v>8651</v>
      </c>
      <c r="K9233" s="9" t="s">
        <v>239</v>
      </c>
      <c r="L9233" s="9" t="s">
        <v>351</v>
      </c>
      <c r="M9233" s="9" t="s">
        <v>562</v>
      </c>
      <c r="N9233" s="9" t="s">
        <v>199</v>
      </c>
      <c r="O9233" s="9" t="s">
        <v>116</v>
      </c>
      <c r="P9233" s="9" t="s">
        <v>295</v>
      </c>
      <c r="Q9233" s="9" t="s">
        <v>219</v>
      </c>
      <c r="R9233" s="9">
        <v>0</v>
      </c>
      <c r="S9233" s="9">
        <v>17</v>
      </c>
      <c r="T9233" s="9" t="s">
        <v>464</v>
      </c>
      <c r="U9233" s="9" t="s">
        <v>266</v>
      </c>
      <c r="W9233" s="9">
        <v>4</v>
      </c>
      <c r="X9233" s="9">
        <f>INDEX(SLA_Policy!$D$2:$D$5,MATCH(F9233,SLA_Policy!$A$2:$A$5,0))</f>
        <v>72</v>
      </c>
      <c r="Y9233" s="9" t="str">
        <f>IF(E9233="Cancelled","Excluded",IF(D9233="",IF((SLA_Policy!$B$8-B9233)*24&gt;X9233,"Open - Breached","Open - On Track"),IF((D9233-B9233)*24&lt;=X9233,"Met","Breached")))</f>
        <v>Met</v>
      </c>
    </row>
    <row r="9234" spans="1:25" x14ac:dyDescent="0.25">
      <c r="A9234" s="9" t="s">
        <v>13610</v>
      </c>
      <c r="B9234" s="23">
        <v>46183.7055555556</v>
      </c>
      <c r="C9234" s="23">
        <v>46183.716666666704</v>
      </c>
      <c r="D9234" s="23">
        <v>46184.404166666704</v>
      </c>
      <c r="E9234" s="9" t="s">
        <v>212</v>
      </c>
      <c r="F9234" s="9" t="s">
        <v>188</v>
      </c>
      <c r="G9234" s="9" t="s">
        <v>213</v>
      </c>
      <c r="H9234" s="9" t="s">
        <v>161</v>
      </c>
      <c r="I9234" s="9" t="s">
        <v>389</v>
      </c>
      <c r="J9234" s="9" t="s">
        <v>1243</v>
      </c>
      <c r="K9234" s="9" t="s">
        <v>239</v>
      </c>
      <c r="L9234" s="9" t="s">
        <v>311</v>
      </c>
      <c r="M9234" s="9" t="s">
        <v>1145</v>
      </c>
      <c r="N9234" s="9" t="s">
        <v>198</v>
      </c>
      <c r="O9234" s="9" t="s">
        <v>116</v>
      </c>
      <c r="P9234" s="9" t="s">
        <v>525</v>
      </c>
      <c r="Q9234" s="9" t="s">
        <v>219</v>
      </c>
      <c r="R9234" s="9">
        <v>0</v>
      </c>
      <c r="S9234" s="9">
        <v>4</v>
      </c>
      <c r="U9234" s="9" t="s">
        <v>221</v>
      </c>
      <c r="X9234" s="9">
        <f>INDEX(SLA_Policy!$D$2:$D$5,MATCH(F9234,SLA_Policy!$A$2:$A$5,0))</f>
        <v>72</v>
      </c>
      <c r="Y9234" s="9" t="str">
        <f>IF(E9234="Cancelled","Excluded",IF(D9234="",IF((SLA_Policy!$B$8-B9234)*24&gt;X9234,"Open - Breached","Open - On Track"),IF((D9234-B9234)*24&lt;=X9234,"Met","Breached")))</f>
        <v>Met</v>
      </c>
    </row>
    <row r="9235" spans="1:25" x14ac:dyDescent="0.25">
      <c r="A9235" s="9" t="s">
        <v>13611</v>
      </c>
      <c r="B9235" s="23">
        <v>46183.715277777803</v>
      </c>
      <c r="C9235" s="23">
        <v>46184.304861111101</v>
      </c>
      <c r="D9235" s="23">
        <v>46185.408333333296</v>
      </c>
      <c r="E9235" s="9" t="s">
        <v>212</v>
      </c>
      <c r="F9235" s="9" t="s">
        <v>189</v>
      </c>
      <c r="G9235" s="9" t="s">
        <v>236</v>
      </c>
      <c r="H9235" s="9" t="s">
        <v>162</v>
      </c>
      <c r="I9235" s="9" t="s">
        <v>280</v>
      </c>
      <c r="J9235" s="9" t="s">
        <v>13612</v>
      </c>
      <c r="K9235" s="9" t="s">
        <v>239</v>
      </c>
      <c r="L9235" s="9" t="s">
        <v>293</v>
      </c>
      <c r="M9235" s="9" t="s">
        <v>6843</v>
      </c>
      <c r="N9235" s="9" t="s">
        <v>196</v>
      </c>
      <c r="O9235" s="9" t="s">
        <v>179</v>
      </c>
      <c r="P9235" s="9" t="s">
        <v>337</v>
      </c>
      <c r="Q9235" s="9" t="s">
        <v>219</v>
      </c>
      <c r="R9235" s="9">
        <v>0</v>
      </c>
      <c r="S9235" s="9">
        <v>37</v>
      </c>
      <c r="U9235" s="9" t="s">
        <v>242</v>
      </c>
      <c r="X9235" s="9">
        <f>INDEX(SLA_Policy!$D$2:$D$5,MATCH(F9235,SLA_Policy!$A$2:$A$5,0))</f>
        <v>120</v>
      </c>
      <c r="Y9235" s="9" t="str">
        <f>IF(E9235="Cancelled","Excluded",IF(D9235="",IF((SLA_Policy!$B$8-B9235)*24&gt;X9235,"Open - Breached","Open - On Track"),IF((D9235-B9235)*24&lt;=X9235,"Met","Breached")))</f>
        <v>Met</v>
      </c>
    </row>
    <row r="9236" spans="1:25" x14ac:dyDescent="0.25">
      <c r="A9236" s="9" t="s">
        <v>13613</v>
      </c>
      <c r="B9236" s="23">
        <v>46183.719444444498</v>
      </c>
      <c r="C9236" s="23">
        <v>46183.736111111102</v>
      </c>
      <c r="D9236" s="23">
        <v>46184.715972222199</v>
      </c>
      <c r="E9236" s="9" t="s">
        <v>212</v>
      </c>
      <c r="F9236" s="9" t="s">
        <v>189</v>
      </c>
      <c r="G9236" s="9" t="s">
        <v>213</v>
      </c>
      <c r="H9236" s="9" t="s">
        <v>161</v>
      </c>
      <c r="I9236" s="9" t="s">
        <v>297</v>
      </c>
      <c r="J9236" s="9" t="s">
        <v>512</v>
      </c>
      <c r="K9236" s="9" t="s">
        <v>246</v>
      </c>
      <c r="L9236" s="9" t="s">
        <v>226</v>
      </c>
      <c r="M9236" s="9" t="s">
        <v>3294</v>
      </c>
      <c r="N9236" s="9" t="s">
        <v>200</v>
      </c>
      <c r="O9236" s="9" t="s">
        <v>177</v>
      </c>
      <c r="P9236" s="9" t="s">
        <v>457</v>
      </c>
      <c r="Q9236" s="9" t="s">
        <v>219</v>
      </c>
      <c r="R9236" s="9">
        <v>0</v>
      </c>
      <c r="S9236" s="9">
        <v>13</v>
      </c>
      <c r="U9236" s="9" t="s">
        <v>376</v>
      </c>
      <c r="W9236" s="9">
        <v>4</v>
      </c>
      <c r="X9236" s="9">
        <f>INDEX(SLA_Policy!$D$2:$D$5,MATCH(F9236,SLA_Policy!$A$2:$A$5,0))</f>
        <v>120</v>
      </c>
      <c r="Y9236" s="9" t="str">
        <f>IF(E9236="Cancelled","Excluded",IF(D9236="",IF((SLA_Policy!$B$8-B9236)*24&gt;X9236,"Open - Breached","Open - On Track"),IF((D9236-B9236)*24&lt;=X9236,"Met","Breached")))</f>
        <v>Met</v>
      </c>
    </row>
    <row r="9237" spans="1:25" x14ac:dyDescent="0.25">
      <c r="A9237" s="9" t="s">
        <v>13614</v>
      </c>
      <c r="B9237" s="23">
        <v>46183.750694444498</v>
      </c>
      <c r="C9237" s="23">
        <v>46184.304861111101</v>
      </c>
      <c r="D9237" s="23">
        <v>46184.740277777797</v>
      </c>
      <c r="E9237" s="9" t="s">
        <v>212</v>
      </c>
      <c r="F9237" s="9" t="s">
        <v>189</v>
      </c>
      <c r="G9237" s="9" t="s">
        <v>213</v>
      </c>
      <c r="H9237" s="9" t="s">
        <v>162</v>
      </c>
      <c r="I9237" s="9" t="s">
        <v>244</v>
      </c>
      <c r="J9237" s="9" t="s">
        <v>518</v>
      </c>
      <c r="K9237" s="9" t="s">
        <v>225</v>
      </c>
      <c r="L9237" s="9" t="s">
        <v>270</v>
      </c>
      <c r="M9237" s="9" t="s">
        <v>2509</v>
      </c>
      <c r="N9237" s="9" t="s">
        <v>197</v>
      </c>
      <c r="O9237" s="9" t="s">
        <v>116</v>
      </c>
      <c r="P9237" s="9" t="s">
        <v>551</v>
      </c>
      <c r="Q9237" s="9" t="s">
        <v>219</v>
      </c>
      <c r="R9237" s="9">
        <v>0</v>
      </c>
      <c r="S9237" s="9">
        <v>90</v>
      </c>
      <c r="U9237" s="9" t="s">
        <v>290</v>
      </c>
      <c r="W9237" s="9">
        <v>4</v>
      </c>
      <c r="X9237" s="9">
        <f>INDEX(SLA_Policy!$D$2:$D$5,MATCH(F9237,SLA_Policy!$A$2:$A$5,0))</f>
        <v>120</v>
      </c>
      <c r="Y9237" s="9" t="str">
        <f>IF(E9237="Cancelled","Excluded",IF(D9237="",IF((SLA_Policy!$B$8-B9237)*24&gt;X9237,"Open - Breached","Open - On Track"),IF((D9237-B9237)*24&lt;=X9237,"Met","Breached")))</f>
        <v>Met</v>
      </c>
    </row>
    <row r="9238" spans="1:25" x14ac:dyDescent="0.25">
      <c r="A9238" s="9" t="s">
        <v>13615</v>
      </c>
      <c r="B9238" s="23">
        <v>46184.1694444444</v>
      </c>
      <c r="C9238" s="23">
        <v>46184.310416666704</v>
      </c>
      <c r="D9238" s="23">
        <v>46184.381944444503</v>
      </c>
      <c r="E9238" s="9" t="s">
        <v>212</v>
      </c>
      <c r="F9238" s="9" t="s">
        <v>189</v>
      </c>
      <c r="G9238" s="9" t="s">
        <v>236</v>
      </c>
      <c r="H9238" s="9" t="s">
        <v>161</v>
      </c>
      <c r="I9238" s="9" t="s">
        <v>482</v>
      </c>
      <c r="J9238" s="9" t="s">
        <v>1096</v>
      </c>
      <c r="K9238" s="9" t="s">
        <v>246</v>
      </c>
      <c r="L9238" s="9" t="s">
        <v>270</v>
      </c>
      <c r="M9238" s="9" t="s">
        <v>2046</v>
      </c>
      <c r="N9238" s="9" t="s">
        <v>196</v>
      </c>
      <c r="O9238" s="9" t="s">
        <v>116</v>
      </c>
      <c r="P9238" s="9" t="s">
        <v>295</v>
      </c>
      <c r="Q9238" s="9" t="s">
        <v>219</v>
      </c>
      <c r="R9238" s="9">
        <v>0</v>
      </c>
      <c r="S9238" s="9">
        <v>26</v>
      </c>
      <c r="U9238" s="9" t="s">
        <v>242</v>
      </c>
      <c r="X9238" s="9">
        <f>INDEX(SLA_Policy!$D$2:$D$5,MATCH(F9238,SLA_Policy!$A$2:$A$5,0))</f>
        <v>120</v>
      </c>
      <c r="Y9238" s="9" t="str">
        <f>IF(E9238="Cancelled","Excluded",IF(D9238="",IF((SLA_Policy!$B$8-B9238)*24&gt;X9238,"Open - Breached","Open - On Track"),IF((D9238-B9238)*24&lt;=X9238,"Met","Breached")))</f>
        <v>Met</v>
      </c>
    </row>
    <row r="9239" spans="1:25" x14ac:dyDescent="0.25">
      <c r="A9239" s="9" t="s">
        <v>13616</v>
      </c>
      <c r="B9239" s="23">
        <v>46184.211805555598</v>
      </c>
      <c r="C9239" s="23">
        <v>46184.302083333299</v>
      </c>
      <c r="D9239" s="23">
        <v>46188.365277777797</v>
      </c>
      <c r="E9239" s="9" t="s">
        <v>212</v>
      </c>
      <c r="F9239" s="9" t="s">
        <v>189</v>
      </c>
      <c r="G9239" s="9" t="s">
        <v>213</v>
      </c>
      <c r="H9239" s="9" t="s">
        <v>167</v>
      </c>
      <c r="I9239" s="9" t="s">
        <v>536</v>
      </c>
      <c r="J9239" s="9" t="s">
        <v>2940</v>
      </c>
      <c r="K9239" s="9" t="s">
        <v>246</v>
      </c>
      <c r="L9239" s="9" t="s">
        <v>104</v>
      </c>
      <c r="M9239" s="9" t="s">
        <v>7242</v>
      </c>
      <c r="N9239" s="9" t="s">
        <v>197</v>
      </c>
      <c r="O9239" s="9" t="s">
        <v>180</v>
      </c>
      <c r="P9239" s="9" t="s">
        <v>368</v>
      </c>
      <c r="Q9239" s="9" t="s">
        <v>273</v>
      </c>
      <c r="R9239" s="9">
        <v>0</v>
      </c>
      <c r="S9239" s="9">
        <v>140</v>
      </c>
      <c r="T9239" s="9" t="s">
        <v>136</v>
      </c>
      <c r="U9239" s="9" t="s">
        <v>140</v>
      </c>
      <c r="V9239" s="9" t="s">
        <v>13439</v>
      </c>
      <c r="X9239" s="9">
        <f>INDEX(SLA_Policy!$D$2:$D$5,MATCH(F9239,SLA_Policy!$A$2:$A$5,0))</f>
        <v>120</v>
      </c>
      <c r="Y9239" s="9" t="str">
        <f>IF(E9239="Cancelled","Excluded",IF(D9239="",IF((SLA_Policy!$B$8-B9239)*24&gt;X9239,"Open - Breached","Open - On Track"),IF((D9239-B9239)*24&lt;=X9239,"Met","Breached")))</f>
        <v>Met</v>
      </c>
    </row>
    <row r="9240" spans="1:25" x14ac:dyDescent="0.25">
      <c r="A9240" s="9" t="s">
        <v>13617</v>
      </c>
      <c r="B9240" s="23">
        <v>46184.218055555597</v>
      </c>
      <c r="C9240" s="23">
        <v>46184.344444444498</v>
      </c>
      <c r="D9240" s="23">
        <v>46188.346527777801</v>
      </c>
      <c r="E9240" s="9" t="s">
        <v>212</v>
      </c>
      <c r="F9240" s="9" t="s">
        <v>189</v>
      </c>
      <c r="G9240" s="9" t="s">
        <v>236</v>
      </c>
      <c r="H9240" s="9" t="s">
        <v>161</v>
      </c>
      <c r="I9240" s="9" t="s">
        <v>237</v>
      </c>
      <c r="J9240" s="9" t="s">
        <v>2541</v>
      </c>
      <c r="K9240" s="9" t="s">
        <v>246</v>
      </c>
      <c r="L9240" s="9" t="s">
        <v>282</v>
      </c>
      <c r="M9240" s="9" t="s">
        <v>822</v>
      </c>
      <c r="N9240" s="9" t="s">
        <v>196</v>
      </c>
      <c r="O9240" s="9" t="s">
        <v>179</v>
      </c>
      <c r="P9240" s="9" t="s">
        <v>337</v>
      </c>
      <c r="Q9240" s="9" t="s">
        <v>219</v>
      </c>
      <c r="R9240" s="9">
        <v>0</v>
      </c>
      <c r="S9240" s="9">
        <v>25</v>
      </c>
      <c r="U9240" s="9" t="s">
        <v>242</v>
      </c>
      <c r="X9240" s="9">
        <f>INDEX(SLA_Policy!$D$2:$D$5,MATCH(F9240,SLA_Policy!$A$2:$A$5,0))</f>
        <v>120</v>
      </c>
      <c r="Y9240" s="9" t="str">
        <f>IF(E9240="Cancelled","Excluded",IF(D9240="",IF((SLA_Policy!$B$8-B9240)*24&gt;X9240,"Open - Breached","Open - On Track"),IF((D9240-B9240)*24&lt;=X9240,"Met","Breached")))</f>
        <v>Met</v>
      </c>
    </row>
    <row r="9241" spans="1:25" x14ac:dyDescent="0.25">
      <c r="A9241" s="9" t="s">
        <v>13618</v>
      </c>
      <c r="B9241" s="23">
        <v>46184.2631944444</v>
      </c>
      <c r="C9241" s="23">
        <v>46184.302083333299</v>
      </c>
      <c r="D9241" s="23">
        <v>46184.543055555601</v>
      </c>
      <c r="E9241" s="9" t="s">
        <v>212</v>
      </c>
      <c r="F9241" s="9" t="s">
        <v>188</v>
      </c>
      <c r="G9241" s="9" t="s">
        <v>213</v>
      </c>
      <c r="H9241" s="9" t="s">
        <v>88</v>
      </c>
      <c r="I9241" s="9" t="s">
        <v>268</v>
      </c>
      <c r="J9241" s="9" t="s">
        <v>638</v>
      </c>
      <c r="K9241" s="9" t="s">
        <v>239</v>
      </c>
      <c r="L9241" s="9" t="s">
        <v>226</v>
      </c>
      <c r="M9241" s="9" t="s">
        <v>973</v>
      </c>
      <c r="N9241" s="9" t="s">
        <v>199</v>
      </c>
      <c r="O9241" s="9" t="s">
        <v>178</v>
      </c>
      <c r="P9241" s="9" t="s">
        <v>360</v>
      </c>
      <c r="Q9241" s="9" t="s">
        <v>219</v>
      </c>
      <c r="R9241" s="9">
        <v>0</v>
      </c>
      <c r="S9241" s="9">
        <v>30</v>
      </c>
      <c r="T9241" s="9" t="s">
        <v>136</v>
      </c>
      <c r="U9241" s="9" t="s">
        <v>266</v>
      </c>
      <c r="X9241" s="9">
        <f>INDEX(SLA_Policy!$D$2:$D$5,MATCH(F9241,SLA_Policy!$A$2:$A$5,0))</f>
        <v>72</v>
      </c>
      <c r="Y9241" s="9" t="str">
        <f>IF(E9241="Cancelled","Excluded",IF(D9241="",IF((SLA_Policy!$B$8-B9241)*24&gt;X9241,"Open - Breached","Open - On Track"),IF((D9241-B9241)*24&lt;=X9241,"Met","Breached")))</f>
        <v>Met</v>
      </c>
    </row>
    <row r="9242" spans="1:25" x14ac:dyDescent="0.25">
      <c r="A9242" s="9" t="s">
        <v>13619</v>
      </c>
      <c r="B9242" s="23">
        <v>46184.300694444399</v>
      </c>
      <c r="C9242" s="23">
        <v>46184.352083333302</v>
      </c>
      <c r="D9242" s="23">
        <v>46184.357638888898</v>
      </c>
      <c r="E9242" s="9" t="s">
        <v>212</v>
      </c>
      <c r="F9242" s="9" t="s">
        <v>188</v>
      </c>
      <c r="G9242" s="9" t="s">
        <v>213</v>
      </c>
      <c r="H9242" s="9" t="s">
        <v>161</v>
      </c>
      <c r="I9242" s="9" t="s">
        <v>389</v>
      </c>
      <c r="J9242" s="9" t="s">
        <v>767</v>
      </c>
      <c r="K9242" s="9" t="s">
        <v>246</v>
      </c>
      <c r="L9242" s="9" t="s">
        <v>104</v>
      </c>
      <c r="M9242" s="9" t="s">
        <v>2057</v>
      </c>
      <c r="N9242" s="9" t="s">
        <v>197</v>
      </c>
      <c r="O9242" s="9" t="s">
        <v>116</v>
      </c>
      <c r="P9242" s="9" t="s">
        <v>295</v>
      </c>
      <c r="Q9242" s="9" t="s">
        <v>219</v>
      </c>
      <c r="R9242" s="9">
        <v>0</v>
      </c>
      <c r="S9242" s="9">
        <v>4</v>
      </c>
      <c r="U9242" s="9" t="s">
        <v>266</v>
      </c>
      <c r="W9242" s="9">
        <v>4</v>
      </c>
      <c r="X9242" s="9">
        <f>INDEX(SLA_Policy!$D$2:$D$5,MATCH(F9242,SLA_Policy!$A$2:$A$5,0))</f>
        <v>72</v>
      </c>
      <c r="Y9242" s="9" t="str">
        <f>IF(E9242="Cancelled","Excluded",IF(D9242="",IF((SLA_Policy!$B$8-B9242)*24&gt;X9242,"Open - Breached","Open - On Track"),IF((D9242-B9242)*24&lt;=X9242,"Met","Breached")))</f>
        <v>Met</v>
      </c>
    </row>
    <row r="9243" spans="1:25" x14ac:dyDescent="0.25">
      <c r="A9243" s="9" t="s">
        <v>13620</v>
      </c>
      <c r="B9243" s="23">
        <v>46184.328472222202</v>
      </c>
      <c r="C9243" s="23">
        <v>46184.329861111102</v>
      </c>
      <c r="D9243" s="23">
        <v>46184.547916666699</v>
      </c>
      <c r="E9243" s="9" t="s">
        <v>212</v>
      </c>
      <c r="F9243" s="9" t="s">
        <v>188</v>
      </c>
      <c r="G9243" s="9" t="s">
        <v>213</v>
      </c>
      <c r="H9243" s="9" t="s">
        <v>162</v>
      </c>
      <c r="I9243" s="9" t="s">
        <v>345</v>
      </c>
      <c r="J9243" s="9" t="s">
        <v>429</v>
      </c>
      <c r="K9243" s="9" t="s">
        <v>246</v>
      </c>
      <c r="L9243" s="9" t="s">
        <v>351</v>
      </c>
      <c r="M9243" s="9" t="s">
        <v>4290</v>
      </c>
      <c r="N9243" s="9" t="s">
        <v>198</v>
      </c>
      <c r="O9243" s="9" t="s">
        <v>116</v>
      </c>
      <c r="P9243" s="9" t="s">
        <v>234</v>
      </c>
      <c r="Q9243" s="9" t="s">
        <v>219</v>
      </c>
      <c r="R9243" s="9">
        <v>0</v>
      </c>
      <c r="S9243" s="9">
        <v>29</v>
      </c>
      <c r="U9243" s="9" t="s">
        <v>248</v>
      </c>
      <c r="X9243" s="9">
        <f>INDEX(SLA_Policy!$D$2:$D$5,MATCH(F9243,SLA_Policy!$A$2:$A$5,0))</f>
        <v>72</v>
      </c>
      <c r="Y9243" s="9" t="str">
        <f>IF(E9243="Cancelled","Excluded",IF(D9243="",IF((SLA_Policy!$B$8-B9243)*24&gt;X9243,"Open - Breached","Open - On Track"),IF((D9243-B9243)*24&lt;=X9243,"Met","Breached")))</f>
        <v>Met</v>
      </c>
    </row>
    <row r="9244" spans="1:25" x14ac:dyDescent="0.25">
      <c r="A9244" s="9" t="s">
        <v>13621</v>
      </c>
      <c r="B9244" s="23">
        <v>46184.348611111098</v>
      </c>
      <c r="C9244" s="23">
        <v>46184.394444444399</v>
      </c>
      <c r="D9244" s="23">
        <v>46185.7</v>
      </c>
      <c r="E9244" s="9" t="s">
        <v>212</v>
      </c>
      <c r="F9244" s="9" t="s">
        <v>188</v>
      </c>
      <c r="G9244" s="9" t="s">
        <v>213</v>
      </c>
      <c r="H9244" s="9" t="s">
        <v>165</v>
      </c>
      <c r="I9244" s="9" t="s">
        <v>2034</v>
      </c>
      <c r="J9244" s="9" t="s">
        <v>13622</v>
      </c>
      <c r="K9244" s="9" t="s">
        <v>225</v>
      </c>
      <c r="L9244" s="9" t="s">
        <v>311</v>
      </c>
      <c r="M9244" s="9" t="s">
        <v>682</v>
      </c>
      <c r="N9244" s="9" t="s">
        <v>196</v>
      </c>
      <c r="O9244" s="9" t="s">
        <v>176</v>
      </c>
      <c r="P9244" s="9" t="s">
        <v>503</v>
      </c>
      <c r="Q9244" s="9" t="s">
        <v>219</v>
      </c>
      <c r="R9244" s="9">
        <v>2</v>
      </c>
      <c r="S9244" s="9">
        <v>78</v>
      </c>
      <c r="U9244" s="9" t="s">
        <v>266</v>
      </c>
      <c r="X9244" s="9">
        <f>INDEX(SLA_Policy!$D$2:$D$5,MATCH(F9244,SLA_Policy!$A$2:$A$5,0))</f>
        <v>72</v>
      </c>
      <c r="Y9244" s="9" t="str">
        <f>IF(E9244="Cancelled","Excluded",IF(D9244="",IF((SLA_Policy!$B$8-B9244)*24&gt;X9244,"Open - Breached","Open - On Track"),IF((D9244-B9244)*24&lt;=X9244,"Met","Breached")))</f>
        <v>Met</v>
      </c>
    </row>
    <row r="9245" spans="1:25" x14ac:dyDescent="0.25">
      <c r="A9245" s="9" t="s">
        <v>13623</v>
      </c>
      <c r="B9245" s="23">
        <v>46184.3527777778</v>
      </c>
      <c r="C9245" s="23">
        <v>46184.355555555601</v>
      </c>
      <c r="E9245" s="9" t="s">
        <v>649</v>
      </c>
      <c r="F9245" s="9" t="s">
        <v>189</v>
      </c>
      <c r="G9245" s="9" t="s">
        <v>213</v>
      </c>
      <c r="H9245" s="9" t="s">
        <v>163</v>
      </c>
      <c r="I9245" s="9" t="s">
        <v>405</v>
      </c>
      <c r="J9245" s="9" t="s">
        <v>5138</v>
      </c>
      <c r="K9245" s="9" t="s">
        <v>246</v>
      </c>
      <c r="L9245" s="9" t="s">
        <v>226</v>
      </c>
      <c r="M9245" s="9" t="s">
        <v>569</v>
      </c>
      <c r="N9245" s="9" t="s">
        <v>198</v>
      </c>
      <c r="O9245" s="9" t="s">
        <v>116</v>
      </c>
      <c r="P9245" s="9" t="s">
        <v>525</v>
      </c>
      <c r="Q9245" s="9" t="s">
        <v>219</v>
      </c>
      <c r="R9245" s="9">
        <v>0</v>
      </c>
      <c r="S9245" s="9">
        <v>1</v>
      </c>
      <c r="X9245" s="9">
        <f>INDEX(SLA_Policy!$D$2:$D$5,MATCH(F9245,SLA_Policy!$A$2:$A$5,0))</f>
        <v>120</v>
      </c>
      <c r="Y9245" s="9" t="str">
        <f>IF(E9245="Cancelled","Excluded",IF(D9245="",IF((SLA_Policy!$B$8-B9245)*24&gt;X9245,"Open - Breached","Open - On Track"),IF((D9245-B9245)*24&lt;=X9245,"Met","Breached")))</f>
        <v>Excluded</v>
      </c>
    </row>
    <row r="9246" spans="1:25" x14ac:dyDescent="0.25">
      <c r="A9246" s="9" t="s">
        <v>13624</v>
      </c>
      <c r="B9246" s="23">
        <v>46184.357638888898</v>
      </c>
      <c r="C9246" s="23">
        <v>46184.359027777798</v>
      </c>
      <c r="D9246" s="23">
        <v>46184.496527777803</v>
      </c>
      <c r="E9246" s="9" t="s">
        <v>212</v>
      </c>
      <c r="F9246" s="9" t="s">
        <v>188</v>
      </c>
      <c r="G9246" s="9" t="s">
        <v>213</v>
      </c>
      <c r="H9246" s="9" t="s">
        <v>161</v>
      </c>
      <c r="I9246" s="9" t="s">
        <v>389</v>
      </c>
      <c r="J9246" s="9" t="s">
        <v>1243</v>
      </c>
      <c r="K9246" s="9" t="s">
        <v>215</v>
      </c>
      <c r="L9246" s="9" t="s">
        <v>311</v>
      </c>
      <c r="M9246" s="9" t="s">
        <v>1356</v>
      </c>
      <c r="N9246" s="9" t="s">
        <v>198</v>
      </c>
      <c r="O9246" s="9" t="s">
        <v>116</v>
      </c>
      <c r="P9246" s="9" t="s">
        <v>590</v>
      </c>
      <c r="Q9246" s="9" t="s">
        <v>219</v>
      </c>
      <c r="R9246" s="9">
        <v>0</v>
      </c>
      <c r="S9246" s="9">
        <v>6</v>
      </c>
      <c r="U9246" s="9" t="s">
        <v>290</v>
      </c>
      <c r="W9246" s="9">
        <v>4</v>
      </c>
      <c r="X9246" s="9">
        <f>INDEX(SLA_Policy!$D$2:$D$5,MATCH(F9246,SLA_Policy!$A$2:$A$5,0))</f>
        <v>72</v>
      </c>
      <c r="Y9246" s="9" t="str">
        <f>IF(E9246="Cancelled","Excluded",IF(D9246="",IF((SLA_Policy!$B$8-B9246)*24&gt;X9246,"Open - Breached","Open - On Track"),IF((D9246-B9246)*24&lt;=X9246,"Met","Breached")))</f>
        <v>Met</v>
      </c>
    </row>
    <row r="9247" spans="1:25" x14ac:dyDescent="0.25">
      <c r="A9247" s="9" t="s">
        <v>13625</v>
      </c>
      <c r="B9247" s="23">
        <v>46184.3618055556</v>
      </c>
      <c r="C9247" s="23">
        <v>46184.420833333301</v>
      </c>
      <c r="D9247" s="23">
        <v>46184.6743055556</v>
      </c>
      <c r="E9247" s="9" t="s">
        <v>212</v>
      </c>
      <c r="F9247" s="9" t="s">
        <v>188</v>
      </c>
      <c r="G9247" s="9" t="s">
        <v>213</v>
      </c>
      <c r="H9247" s="9" t="s">
        <v>163</v>
      </c>
      <c r="I9247" s="9" t="s">
        <v>405</v>
      </c>
      <c r="J9247" s="9" t="s">
        <v>2483</v>
      </c>
      <c r="K9247" s="9" t="s">
        <v>239</v>
      </c>
      <c r="L9247" s="9" t="s">
        <v>282</v>
      </c>
      <c r="M9247" s="9" t="s">
        <v>426</v>
      </c>
      <c r="N9247" s="9" t="s">
        <v>196</v>
      </c>
      <c r="O9247" s="9" t="s">
        <v>176</v>
      </c>
      <c r="P9247" s="9" t="s">
        <v>503</v>
      </c>
      <c r="Q9247" s="9" t="s">
        <v>219</v>
      </c>
      <c r="R9247" s="9">
        <v>0</v>
      </c>
      <c r="S9247" s="9">
        <v>8</v>
      </c>
      <c r="U9247" s="9" t="s">
        <v>230</v>
      </c>
      <c r="W9247" s="9">
        <v>5</v>
      </c>
      <c r="X9247" s="9">
        <f>INDEX(SLA_Policy!$D$2:$D$5,MATCH(F9247,SLA_Policy!$A$2:$A$5,0))</f>
        <v>72</v>
      </c>
      <c r="Y9247" s="9" t="str">
        <f>IF(E9247="Cancelled","Excluded",IF(D9247="",IF((SLA_Policy!$B$8-B9247)*24&gt;X9247,"Open - Breached","Open - On Track"),IF((D9247-B9247)*24&lt;=X9247,"Met","Breached")))</f>
        <v>Met</v>
      </c>
    </row>
    <row r="9248" spans="1:25" x14ac:dyDescent="0.25">
      <c r="A9248" s="9" t="s">
        <v>13626</v>
      </c>
      <c r="B9248" s="23">
        <v>46184.378472222197</v>
      </c>
      <c r="C9248" s="23">
        <v>46184.396527777797</v>
      </c>
      <c r="D9248" s="23">
        <v>46184.461805555598</v>
      </c>
      <c r="E9248" s="9" t="s">
        <v>212</v>
      </c>
      <c r="F9248" s="9" t="s">
        <v>188</v>
      </c>
      <c r="G9248" s="9" t="s">
        <v>236</v>
      </c>
      <c r="H9248" s="9" t="s">
        <v>167</v>
      </c>
      <c r="I9248" s="9" t="s">
        <v>255</v>
      </c>
      <c r="J9248" s="9" t="s">
        <v>6428</v>
      </c>
      <c r="K9248" s="9" t="s">
        <v>303</v>
      </c>
      <c r="L9248" s="9" t="s">
        <v>104</v>
      </c>
      <c r="M9248" s="9" t="s">
        <v>3794</v>
      </c>
      <c r="N9248" s="9" t="s">
        <v>196</v>
      </c>
      <c r="O9248" s="9" t="s">
        <v>116</v>
      </c>
      <c r="P9248" s="9" t="s">
        <v>342</v>
      </c>
      <c r="Q9248" s="9" t="s">
        <v>219</v>
      </c>
      <c r="R9248" s="9">
        <v>0</v>
      </c>
      <c r="S9248" s="9">
        <v>20</v>
      </c>
      <c r="U9248" s="9" t="s">
        <v>242</v>
      </c>
      <c r="X9248" s="9">
        <f>INDEX(SLA_Policy!$D$2:$D$5,MATCH(F9248,SLA_Policy!$A$2:$A$5,0))</f>
        <v>72</v>
      </c>
      <c r="Y9248" s="9" t="str">
        <f>IF(E9248="Cancelled","Excluded",IF(D9248="",IF((SLA_Policy!$B$8-B9248)*24&gt;X9248,"Open - Breached","Open - On Track"),IF((D9248-B9248)*24&lt;=X9248,"Met","Breached")))</f>
        <v>Met</v>
      </c>
    </row>
    <row r="9249" spans="1:25" x14ac:dyDescent="0.25">
      <c r="A9249" s="9" t="s">
        <v>13627</v>
      </c>
      <c r="B9249" s="23">
        <v>46184.381249999999</v>
      </c>
      <c r="C9249" s="23">
        <v>46184.3972222222</v>
      </c>
      <c r="D9249" s="23">
        <v>46188.389583333301</v>
      </c>
      <c r="E9249" s="9" t="s">
        <v>212</v>
      </c>
      <c r="F9249" s="9" t="s">
        <v>188</v>
      </c>
      <c r="G9249" s="9" t="s">
        <v>236</v>
      </c>
      <c r="H9249" s="9" t="s">
        <v>163</v>
      </c>
      <c r="I9249" s="9" t="s">
        <v>315</v>
      </c>
      <c r="J9249" s="9" t="s">
        <v>1902</v>
      </c>
      <c r="K9249" s="9" t="s">
        <v>246</v>
      </c>
      <c r="L9249" s="9" t="s">
        <v>270</v>
      </c>
      <c r="M9249" s="9" t="s">
        <v>1502</v>
      </c>
      <c r="N9249" s="9" t="s">
        <v>196</v>
      </c>
      <c r="O9249" s="9" t="s">
        <v>180</v>
      </c>
      <c r="P9249" s="9" t="s">
        <v>278</v>
      </c>
      <c r="Q9249" s="9" t="s">
        <v>219</v>
      </c>
      <c r="R9249" s="9">
        <v>0</v>
      </c>
      <c r="S9249" s="9">
        <v>141</v>
      </c>
      <c r="T9249" s="9" t="s">
        <v>136</v>
      </c>
      <c r="U9249" s="9" t="s">
        <v>242</v>
      </c>
      <c r="X9249" s="9">
        <f>INDEX(SLA_Policy!$D$2:$D$5,MATCH(F9249,SLA_Policy!$A$2:$A$5,0))</f>
        <v>72</v>
      </c>
      <c r="Y9249" s="9" t="str">
        <f>IF(E9249="Cancelled","Excluded",IF(D9249="",IF((SLA_Policy!$B$8-B9249)*24&gt;X9249,"Open - Breached","Open - On Track"),IF((D9249-B9249)*24&lt;=X9249,"Met","Breached")))</f>
        <v>Breached</v>
      </c>
    </row>
    <row r="9250" spans="1:25" x14ac:dyDescent="0.25">
      <c r="A9250" s="9" t="s">
        <v>13628</v>
      </c>
      <c r="B9250" s="23">
        <v>46184.381944444503</v>
      </c>
      <c r="C9250" s="23">
        <v>46184.4152777778</v>
      </c>
      <c r="D9250" s="23">
        <v>46191.396527777797</v>
      </c>
      <c r="E9250" s="9" t="s">
        <v>212</v>
      </c>
      <c r="F9250" s="9" t="s">
        <v>188</v>
      </c>
      <c r="G9250" s="9" t="s">
        <v>213</v>
      </c>
      <c r="H9250" s="9" t="s">
        <v>167</v>
      </c>
      <c r="I9250" s="9" t="s">
        <v>536</v>
      </c>
      <c r="J9250" s="9" t="s">
        <v>995</v>
      </c>
      <c r="K9250" s="9" t="s">
        <v>246</v>
      </c>
      <c r="L9250" s="9" t="s">
        <v>270</v>
      </c>
      <c r="M9250" s="9" t="s">
        <v>1502</v>
      </c>
      <c r="N9250" s="9" t="s">
        <v>196</v>
      </c>
      <c r="O9250" s="9" t="s">
        <v>180</v>
      </c>
      <c r="P9250" s="9" t="s">
        <v>368</v>
      </c>
      <c r="Q9250" s="9" t="s">
        <v>219</v>
      </c>
      <c r="R9250" s="9">
        <v>0</v>
      </c>
      <c r="S9250" s="9">
        <v>90</v>
      </c>
      <c r="T9250" s="9" t="s">
        <v>220</v>
      </c>
      <c r="U9250" s="9" t="s">
        <v>140</v>
      </c>
      <c r="V9250" s="9" t="s">
        <v>13439</v>
      </c>
      <c r="X9250" s="9">
        <f>INDEX(SLA_Policy!$D$2:$D$5,MATCH(F9250,SLA_Policy!$A$2:$A$5,0))</f>
        <v>72</v>
      </c>
      <c r="Y9250" s="9" t="str">
        <f>IF(E9250="Cancelled","Excluded",IF(D9250="",IF((SLA_Policy!$B$8-B9250)*24&gt;X9250,"Open - Breached","Open - On Track"),IF((D9250-B9250)*24&lt;=X9250,"Met","Breached")))</f>
        <v>Breached</v>
      </c>
    </row>
    <row r="9251" spans="1:25" x14ac:dyDescent="0.25">
      <c r="A9251" s="9" t="s">
        <v>13629</v>
      </c>
      <c r="B9251" s="23">
        <v>46184.382638888899</v>
      </c>
      <c r="C9251" s="23">
        <v>46184.387499999997</v>
      </c>
      <c r="D9251" s="23">
        <v>46184.765277777798</v>
      </c>
      <c r="E9251" s="9" t="s">
        <v>212</v>
      </c>
      <c r="F9251" s="9" t="s">
        <v>188</v>
      </c>
      <c r="G9251" s="9" t="s">
        <v>236</v>
      </c>
      <c r="H9251" s="9" t="s">
        <v>161</v>
      </c>
      <c r="I9251" s="9" t="s">
        <v>237</v>
      </c>
      <c r="J9251" s="9" t="s">
        <v>1533</v>
      </c>
      <c r="K9251" s="9" t="s">
        <v>215</v>
      </c>
      <c r="L9251" s="9" t="s">
        <v>371</v>
      </c>
      <c r="M9251" s="9" t="s">
        <v>4010</v>
      </c>
      <c r="N9251" s="9" t="s">
        <v>198</v>
      </c>
      <c r="O9251" s="9" t="s">
        <v>177</v>
      </c>
      <c r="P9251" s="9" t="s">
        <v>942</v>
      </c>
      <c r="Q9251" s="9" t="s">
        <v>219</v>
      </c>
      <c r="R9251" s="9">
        <v>0</v>
      </c>
      <c r="S9251" s="9">
        <v>16</v>
      </c>
      <c r="U9251" s="9" t="s">
        <v>242</v>
      </c>
      <c r="W9251" s="9">
        <v>4</v>
      </c>
      <c r="X9251" s="9">
        <f>INDEX(SLA_Policy!$D$2:$D$5,MATCH(F9251,SLA_Policy!$A$2:$A$5,0))</f>
        <v>72</v>
      </c>
      <c r="Y9251" s="9" t="str">
        <f>IF(E9251="Cancelled","Excluded",IF(D9251="",IF((SLA_Policy!$B$8-B9251)*24&gt;X9251,"Open - Breached","Open - On Track"),IF((D9251-B9251)*24&lt;=X9251,"Met","Breached")))</f>
        <v>Met</v>
      </c>
    </row>
    <row r="9252" spans="1:25" x14ac:dyDescent="0.25">
      <c r="A9252" s="9" t="s">
        <v>13630</v>
      </c>
      <c r="B9252" s="23">
        <v>46184.382638888899</v>
      </c>
      <c r="C9252" s="23">
        <v>46184.384722222203</v>
      </c>
      <c r="D9252" s="23">
        <v>46184.4868055556</v>
      </c>
      <c r="E9252" s="9" t="s">
        <v>212</v>
      </c>
      <c r="F9252" s="9" t="s">
        <v>188</v>
      </c>
      <c r="G9252" s="9" t="s">
        <v>213</v>
      </c>
      <c r="H9252" s="9" t="s">
        <v>162</v>
      </c>
      <c r="I9252" s="9" t="s">
        <v>393</v>
      </c>
      <c r="J9252" s="9" t="s">
        <v>8188</v>
      </c>
      <c r="K9252" s="9" t="s">
        <v>410</v>
      </c>
      <c r="L9252" s="9" t="s">
        <v>351</v>
      </c>
      <c r="M9252" s="9" t="s">
        <v>1224</v>
      </c>
      <c r="N9252" s="9" t="s">
        <v>198</v>
      </c>
      <c r="O9252" s="9" t="s">
        <v>176</v>
      </c>
      <c r="P9252" s="9" t="s">
        <v>330</v>
      </c>
      <c r="Q9252" s="9" t="s">
        <v>219</v>
      </c>
      <c r="R9252" s="9">
        <v>0</v>
      </c>
      <c r="S9252" s="9">
        <v>22</v>
      </c>
      <c r="U9252" s="9" t="s">
        <v>376</v>
      </c>
      <c r="W9252" s="9">
        <v>4</v>
      </c>
      <c r="X9252" s="9">
        <f>INDEX(SLA_Policy!$D$2:$D$5,MATCH(F9252,SLA_Policy!$A$2:$A$5,0))</f>
        <v>72</v>
      </c>
      <c r="Y9252" s="9" t="str">
        <f>IF(E9252="Cancelled","Excluded",IF(D9252="",IF((SLA_Policy!$B$8-B9252)*24&gt;X9252,"Open - Breached","Open - On Track"),IF((D9252-B9252)*24&lt;=X9252,"Met","Breached")))</f>
        <v>Met</v>
      </c>
    </row>
    <row r="9253" spans="1:25" x14ac:dyDescent="0.25">
      <c r="A9253" s="9" t="s">
        <v>13631</v>
      </c>
      <c r="B9253" s="23">
        <v>46184.3840277778</v>
      </c>
      <c r="C9253" s="23">
        <v>46184.386111111096</v>
      </c>
      <c r="D9253" s="23">
        <v>46184.584027777797</v>
      </c>
      <c r="E9253" s="9" t="s">
        <v>212</v>
      </c>
      <c r="F9253" s="9" t="s">
        <v>189</v>
      </c>
      <c r="G9253" s="9" t="s">
        <v>213</v>
      </c>
      <c r="H9253" s="9" t="s">
        <v>162</v>
      </c>
      <c r="I9253" s="9" t="s">
        <v>244</v>
      </c>
      <c r="J9253" s="9" t="s">
        <v>1753</v>
      </c>
      <c r="K9253" s="9" t="s">
        <v>239</v>
      </c>
      <c r="L9253" s="9" t="s">
        <v>216</v>
      </c>
      <c r="M9253" s="9" t="s">
        <v>524</v>
      </c>
      <c r="N9253" s="9" t="s">
        <v>198</v>
      </c>
      <c r="O9253" s="9" t="s">
        <v>179</v>
      </c>
      <c r="P9253" s="9" t="s">
        <v>284</v>
      </c>
      <c r="Q9253" s="9" t="s">
        <v>219</v>
      </c>
      <c r="R9253" s="9">
        <v>0</v>
      </c>
      <c r="S9253" s="9">
        <v>24</v>
      </c>
      <c r="U9253" s="9" t="s">
        <v>661</v>
      </c>
      <c r="W9253" s="9">
        <v>5</v>
      </c>
      <c r="X9253" s="9">
        <f>INDEX(SLA_Policy!$D$2:$D$5,MATCH(F9253,SLA_Policy!$A$2:$A$5,0))</f>
        <v>120</v>
      </c>
      <c r="Y9253" s="9" t="str">
        <f>IF(E9253="Cancelled","Excluded",IF(D9253="",IF((SLA_Policy!$B$8-B9253)*24&gt;X9253,"Open - Breached","Open - On Track"),IF((D9253-B9253)*24&lt;=X9253,"Met","Breached")))</f>
        <v>Met</v>
      </c>
    </row>
    <row r="9254" spans="1:25" x14ac:dyDescent="0.25">
      <c r="A9254" s="9" t="s">
        <v>13632</v>
      </c>
      <c r="B9254" s="23">
        <v>46184.386805555601</v>
      </c>
      <c r="C9254" s="23">
        <v>46184.387499999997</v>
      </c>
      <c r="D9254" s="23">
        <v>46184.444444444503</v>
      </c>
      <c r="E9254" s="9" t="s">
        <v>212</v>
      </c>
      <c r="F9254" s="9" t="s">
        <v>187</v>
      </c>
      <c r="G9254" s="9" t="s">
        <v>213</v>
      </c>
      <c r="H9254" s="9" t="s">
        <v>163</v>
      </c>
      <c r="I9254" s="9" t="s">
        <v>250</v>
      </c>
      <c r="J9254" s="9" t="s">
        <v>831</v>
      </c>
      <c r="K9254" s="9" t="s">
        <v>262</v>
      </c>
      <c r="L9254" s="9" t="s">
        <v>351</v>
      </c>
      <c r="M9254" s="9" t="s">
        <v>2002</v>
      </c>
      <c r="N9254" s="9" t="s">
        <v>200</v>
      </c>
      <c r="O9254" s="9" t="s">
        <v>176</v>
      </c>
      <c r="P9254" s="9" t="s">
        <v>570</v>
      </c>
      <c r="Q9254" s="9" t="s">
        <v>273</v>
      </c>
      <c r="R9254" s="9">
        <v>0</v>
      </c>
      <c r="S9254" s="9">
        <v>21</v>
      </c>
      <c r="T9254" s="9" t="s">
        <v>229</v>
      </c>
      <c r="U9254" s="9" t="s">
        <v>266</v>
      </c>
      <c r="W9254" s="9">
        <v>4</v>
      </c>
      <c r="X9254" s="9">
        <f>INDEX(SLA_Policy!$D$2:$D$5,MATCH(F9254,SLA_Policy!$A$2:$A$5,0))</f>
        <v>8</v>
      </c>
      <c r="Y9254" s="9" t="str">
        <f>IF(E9254="Cancelled","Excluded",IF(D9254="",IF((SLA_Policy!$B$8-B9254)*24&gt;X9254,"Open - Breached","Open - On Track"),IF((D9254-B9254)*24&lt;=X9254,"Met","Breached")))</f>
        <v>Met</v>
      </c>
    </row>
    <row r="9255" spans="1:25" x14ac:dyDescent="0.25">
      <c r="A9255" s="9" t="s">
        <v>13633</v>
      </c>
      <c r="B9255" s="23">
        <v>46184.3930555556</v>
      </c>
      <c r="C9255" s="23">
        <v>46184.438194444498</v>
      </c>
      <c r="D9255" s="23">
        <v>46184.7277777778</v>
      </c>
      <c r="E9255" s="9" t="s">
        <v>212</v>
      </c>
      <c r="F9255" s="9" t="s">
        <v>189</v>
      </c>
      <c r="G9255" s="9" t="s">
        <v>213</v>
      </c>
      <c r="H9255" s="9" t="s">
        <v>162</v>
      </c>
      <c r="I9255" s="9" t="s">
        <v>416</v>
      </c>
      <c r="J9255" s="9" t="s">
        <v>13634</v>
      </c>
      <c r="K9255" s="9" t="s">
        <v>303</v>
      </c>
      <c r="L9255" s="9" t="s">
        <v>216</v>
      </c>
      <c r="M9255" s="9" t="s">
        <v>647</v>
      </c>
      <c r="N9255" s="9" t="s">
        <v>197</v>
      </c>
      <c r="O9255" s="9" t="s">
        <v>176</v>
      </c>
      <c r="P9255" s="9" t="s">
        <v>228</v>
      </c>
      <c r="Q9255" s="9" t="s">
        <v>219</v>
      </c>
      <c r="R9255" s="9">
        <v>0</v>
      </c>
      <c r="S9255" s="9">
        <v>20</v>
      </c>
      <c r="U9255" s="9" t="s">
        <v>248</v>
      </c>
      <c r="W9255" s="9">
        <v>4</v>
      </c>
      <c r="X9255" s="9">
        <f>INDEX(SLA_Policy!$D$2:$D$5,MATCH(F9255,SLA_Policy!$A$2:$A$5,0))</f>
        <v>120</v>
      </c>
      <c r="Y9255" s="9" t="str">
        <f>IF(E9255="Cancelled","Excluded",IF(D9255="",IF((SLA_Policy!$B$8-B9255)*24&gt;X9255,"Open - Breached","Open - On Track"),IF((D9255-B9255)*24&lt;=X9255,"Met","Breached")))</f>
        <v>Met</v>
      </c>
    </row>
    <row r="9256" spans="1:25" x14ac:dyDescent="0.25">
      <c r="A9256" s="9" t="s">
        <v>13635</v>
      </c>
      <c r="B9256" s="23">
        <v>46184.397916666698</v>
      </c>
      <c r="C9256" s="23">
        <v>46184.4152777778</v>
      </c>
      <c r="D9256" s="23">
        <v>46184.727083333302</v>
      </c>
      <c r="E9256" s="9" t="s">
        <v>212</v>
      </c>
      <c r="F9256" s="9" t="s">
        <v>188</v>
      </c>
      <c r="G9256" s="9" t="s">
        <v>213</v>
      </c>
      <c r="H9256" s="9" t="s">
        <v>167</v>
      </c>
      <c r="I9256" s="9" t="s">
        <v>536</v>
      </c>
      <c r="J9256" s="9" t="s">
        <v>2940</v>
      </c>
      <c r="K9256" s="9" t="s">
        <v>262</v>
      </c>
      <c r="L9256" s="9" t="s">
        <v>371</v>
      </c>
      <c r="M9256" s="9" t="s">
        <v>6761</v>
      </c>
      <c r="N9256" s="9" t="s">
        <v>196</v>
      </c>
      <c r="O9256" s="9" t="s">
        <v>176</v>
      </c>
      <c r="P9256" s="9" t="s">
        <v>228</v>
      </c>
      <c r="Q9256" s="9" t="s">
        <v>219</v>
      </c>
      <c r="R9256" s="9">
        <v>0</v>
      </c>
      <c r="S9256" s="9">
        <v>24</v>
      </c>
      <c r="T9256" s="9" t="s">
        <v>229</v>
      </c>
      <c r="U9256" s="9" t="s">
        <v>376</v>
      </c>
      <c r="X9256" s="9">
        <f>INDEX(SLA_Policy!$D$2:$D$5,MATCH(F9256,SLA_Policy!$A$2:$A$5,0))</f>
        <v>72</v>
      </c>
      <c r="Y9256" s="9" t="str">
        <f>IF(E9256="Cancelled","Excluded",IF(D9256="",IF((SLA_Policy!$B$8-B9256)*24&gt;X9256,"Open - Breached","Open - On Track"),IF((D9256-B9256)*24&lt;=X9256,"Met","Breached")))</f>
        <v>Met</v>
      </c>
    </row>
    <row r="9257" spans="1:25" x14ac:dyDescent="0.25">
      <c r="A9257" s="9" t="s">
        <v>13636</v>
      </c>
      <c r="B9257" s="23">
        <v>46184.400694444397</v>
      </c>
      <c r="C9257" s="23">
        <v>46184.416666666701</v>
      </c>
      <c r="D9257" s="23">
        <v>46184.461111111101</v>
      </c>
      <c r="E9257" s="9" t="s">
        <v>212</v>
      </c>
      <c r="F9257" s="9" t="s">
        <v>188</v>
      </c>
      <c r="G9257" s="9" t="s">
        <v>236</v>
      </c>
      <c r="H9257" s="9" t="s">
        <v>164</v>
      </c>
      <c r="I9257" s="9" t="s">
        <v>421</v>
      </c>
      <c r="J9257" s="9" t="s">
        <v>902</v>
      </c>
      <c r="K9257" s="9" t="s">
        <v>215</v>
      </c>
      <c r="L9257" s="9" t="s">
        <v>226</v>
      </c>
      <c r="M9257" s="9" t="s">
        <v>911</v>
      </c>
      <c r="N9257" s="9" t="s">
        <v>196</v>
      </c>
      <c r="O9257" s="9" t="s">
        <v>116</v>
      </c>
      <c r="P9257" s="9" t="s">
        <v>342</v>
      </c>
      <c r="Q9257" s="9" t="s">
        <v>219</v>
      </c>
      <c r="R9257" s="9">
        <v>0</v>
      </c>
      <c r="S9257" s="9">
        <v>43</v>
      </c>
      <c r="T9257" s="9" t="s">
        <v>343</v>
      </c>
      <c r="U9257" s="9" t="s">
        <v>242</v>
      </c>
      <c r="W9257" s="9">
        <v>5</v>
      </c>
      <c r="X9257" s="9">
        <f>INDEX(SLA_Policy!$D$2:$D$5,MATCH(F9257,SLA_Policy!$A$2:$A$5,0))</f>
        <v>72</v>
      </c>
      <c r="Y9257" s="9" t="str">
        <f>IF(E9257="Cancelled","Excluded",IF(D9257="",IF((SLA_Policy!$B$8-B9257)*24&gt;X9257,"Open - Breached","Open - On Track"),IF((D9257-B9257)*24&lt;=X9257,"Met","Breached")))</f>
        <v>Met</v>
      </c>
    </row>
    <row r="9258" spans="1:25" x14ac:dyDescent="0.25">
      <c r="A9258" s="9" t="s">
        <v>13637</v>
      </c>
      <c r="B9258" s="23">
        <v>46184.40625</v>
      </c>
      <c r="C9258" s="23">
        <v>46184.534722222197</v>
      </c>
      <c r="D9258" s="23">
        <v>46185.392361111102</v>
      </c>
      <c r="E9258" s="9" t="s">
        <v>212</v>
      </c>
      <c r="F9258" s="9" t="s">
        <v>188</v>
      </c>
      <c r="G9258" s="9" t="s">
        <v>213</v>
      </c>
      <c r="H9258" s="9" t="s">
        <v>167</v>
      </c>
      <c r="I9258" s="9" t="s">
        <v>536</v>
      </c>
      <c r="J9258" s="9" t="s">
        <v>3298</v>
      </c>
      <c r="K9258" s="9" t="s">
        <v>215</v>
      </c>
      <c r="L9258" s="9" t="s">
        <v>216</v>
      </c>
      <c r="M9258" s="9" t="s">
        <v>4227</v>
      </c>
      <c r="N9258" s="9" t="s">
        <v>197</v>
      </c>
      <c r="O9258" s="9" t="s">
        <v>176</v>
      </c>
      <c r="P9258" s="9" t="s">
        <v>419</v>
      </c>
      <c r="Q9258" s="9" t="s">
        <v>219</v>
      </c>
      <c r="R9258" s="9">
        <v>0</v>
      </c>
      <c r="S9258" s="9">
        <v>133</v>
      </c>
      <c r="T9258" s="9" t="s">
        <v>322</v>
      </c>
      <c r="U9258" s="9" t="s">
        <v>140</v>
      </c>
      <c r="V9258" s="9" t="s">
        <v>13439</v>
      </c>
      <c r="X9258" s="9">
        <f>INDEX(SLA_Policy!$D$2:$D$5,MATCH(F9258,SLA_Policy!$A$2:$A$5,0))</f>
        <v>72</v>
      </c>
      <c r="Y9258" s="9" t="str">
        <f>IF(E9258="Cancelled","Excluded",IF(D9258="",IF((SLA_Policy!$B$8-B9258)*24&gt;X9258,"Open - Breached","Open - On Track"),IF((D9258-B9258)*24&lt;=X9258,"Met","Breached")))</f>
        <v>Met</v>
      </c>
    </row>
    <row r="9259" spans="1:25" x14ac:dyDescent="0.25">
      <c r="A9259" s="9" t="s">
        <v>13638</v>
      </c>
      <c r="B9259" s="23">
        <v>46184.413194444503</v>
      </c>
      <c r="C9259" s="23">
        <v>46184.457638888904</v>
      </c>
      <c r="D9259" s="23">
        <v>46184.46875</v>
      </c>
      <c r="E9259" s="9" t="s">
        <v>212</v>
      </c>
      <c r="F9259" s="9" t="s">
        <v>189</v>
      </c>
      <c r="G9259" s="9" t="s">
        <v>213</v>
      </c>
      <c r="H9259" s="9" t="s">
        <v>161</v>
      </c>
      <c r="I9259" s="9" t="s">
        <v>389</v>
      </c>
      <c r="J9259" s="9" t="s">
        <v>1774</v>
      </c>
      <c r="K9259" s="9" t="s">
        <v>262</v>
      </c>
      <c r="L9259" s="9" t="s">
        <v>226</v>
      </c>
      <c r="M9259" s="9" t="s">
        <v>3162</v>
      </c>
      <c r="N9259" s="9" t="s">
        <v>197</v>
      </c>
      <c r="O9259" s="9" t="s">
        <v>116</v>
      </c>
      <c r="P9259" s="9" t="s">
        <v>295</v>
      </c>
      <c r="Q9259" s="9" t="s">
        <v>219</v>
      </c>
      <c r="R9259" s="9">
        <v>0</v>
      </c>
      <c r="S9259" s="9">
        <v>4</v>
      </c>
      <c r="U9259" s="9" t="s">
        <v>266</v>
      </c>
      <c r="X9259" s="9">
        <f>INDEX(SLA_Policy!$D$2:$D$5,MATCH(F9259,SLA_Policy!$A$2:$A$5,0))</f>
        <v>120</v>
      </c>
      <c r="Y9259" s="9" t="str">
        <f>IF(E9259="Cancelled","Excluded",IF(D9259="",IF((SLA_Policy!$B$8-B9259)*24&gt;X9259,"Open - Breached","Open - On Track"),IF((D9259-B9259)*24&lt;=X9259,"Met","Breached")))</f>
        <v>Met</v>
      </c>
    </row>
    <row r="9260" spans="1:25" x14ac:dyDescent="0.25">
      <c r="A9260" s="9" t="s">
        <v>13639</v>
      </c>
      <c r="B9260" s="23">
        <v>46184.413194444503</v>
      </c>
      <c r="C9260" s="23">
        <v>46184.4152777778</v>
      </c>
      <c r="D9260" s="23">
        <v>46184.745138888902</v>
      </c>
      <c r="E9260" s="9" t="s">
        <v>212</v>
      </c>
      <c r="F9260" s="9" t="s">
        <v>188</v>
      </c>
      <c r="G9260" s="9" t="s">
        <v>213</v>
      </c>
      <c r="H9260" s="9" t="s">
        <v>88</v>
      </c>
      <c r="I9260" s="9" t="s">
        <v>92</v>
      </c>
      <c r="J9260" s="9" t="s">
        <v>3189</v>
      </c>
      <c r="K9260" s="9" t="s">
        <v>246</v>
      </c>
      <c r="L9260" s="9" t="s">
        <v>216</v>
      </c>
      <c r="M9260" s="9" t="s">
        <v>3323</v>
      </c>
      <c r="N9260" s="9" t="s">
        <v>198</v>
      </c>
      <c r="O9260" s="9" t="s">
        <v>178</v>
      </c>
      <c r="P9260" s="9" t="s">
        <v>272</v>
      </c>
      <c r="Q9260" s="9" t="s">
        <v>219</v>
      </c>
      <c r="R9260" s="9">
        <v>0</v>
      </c>
      <c r="S9260" s="9">
        <v>35</v>
      </c>
      <c r="T9260" s="9" t="s">
        <v>220</v>
      </c>
      <c r="U9260" s="9" t="s">
        <v>661</v>
      </c>
      <c r="X9260" s="9">
        <f>INDEX(SLA_Policy!$D$2:$D$5,MATCH(F9260,SLA_Policy!$A$2:$A$5,0))</f>
        <v>72</v>
      </c>
      <c r="Y9260" s="9" t="str">
        <f>IF(E9260="Cancelled","Excluded",IF(D9260="",IF((SLA_Policy!$B$8-B9260)*24&gt;X9260,"Open - Breached","Open - On Track"),IF((D9260-B9260)*24&lt;=X9260,"Met","Breached")))</f>
        <v>Met</v>
      </c>
    </row>
    <row r="9261" spans="1:25" x14ac:dyDescent="0.25">
      <c r="A9261" s="9" t="s">
        <v>13640</v>
      </c>
      <c r="B9261" s="23">
        <v>46184.4194444444</v>
      </c>
      <c r="C9261" s="23">
        <v>46184.5</v>
      </c>
      <c r="D9261" s="23">
        <v>46188.3527777778</v>
      </c>
      <c r="E9261" s="9" t="s">
        <v>212</v>
      </c>
      <c r="F9261" s="9" t="s">
        <v>189</v>
      </c>
      <c r="G9261" s="9" t="s">
        <v>213</v>
      </c>
      <c r="H9261" s="9" t="s">
        <v>165</v>
      </c>
      <c r="I9261" s="9" t="s">
        <v>469</v>
      </c>
      <c r="J9261" s="9" t="s">
        <v>12409</v>
      </c>
      <c r="K9261" s="9" t="s">
        <v>246</v>
      </c>
      <c r="L9261" s="9" t="s">
        <v>307</v>
      </c>
      <c r="M9261" s="9" t="s">
        <v>2013</v>
      </c>
      <c r="N9261" s="9" t="s">
        <v>197</v>
      </c>
      <c r="O9261" s="9" t="s">
        <v>176</v>
      </c>
      <c r="P9261" s="9" t="s">
        <v>330</v>
      </c>
      <c r="Q9261" s="9" t="s">
        <v>219</v>
      </c>
      <c r="R9261" s="9">
        <v>0</v>
      </c>
      <c r="S9261" s="9">
        <v>10</v>
      </c>
      <c r="U9261" s="9" t="s">
        <v>230</v>
      </c>
      <c r="X9261" s="9">
        <f>INDEX(SLA_Policy!$D$2:$D$5,MATCH(F9261,SLA_Policy!$A$2:$A$5,0))</f>
        <v>120</v>
      </c>
      <c r="Y9261" s="9" t="str">
        <f>IF(E9261="Cancelled","Excluded",IF(D9261="",IF((SLA_Policy!$B$8-B9261)*24&gt;X9261,"Open - Breached","Open - On Track"),IF((D9261-B9261)*24&lt;=X9261,"Met","Breached")))</f>
        <v>Met</v>
      </c>
    </row>
    <row r="9262" spans="1:25" x14ac:dyDescent="0.25">
      <c r="A9262" s="9" t="s">
        <v>13641</v>
      </c>
      <c r="B9262" s="23">
        <v>46184.431250000001</v>
      </c>
      <c r="C9262" s="23">
        <v>46184.443749999999</v>
      </c>
      <c r="D9262" s="23">
        <v>46185.307638888902</v>
      </c>
      <c r="E9262" s="9" t="s">
        <v>212</v>
      </c>
      <c r="F9262" s="9" t="s">
        <v>189</v>
      </c>
      <c r="G9262" s="9" t="s">
        <v>213</v>
      </c>
      <c r="H9262" s="9" t="s">
        <v>165</v>
      </c>
      <c r="I9262" s="9" t="s">
        <v>469</v>
      </c>
      <c r="J9262" s="9" t="s">
        <v>1233</v>
      </c>
      <c r="K9262" s="9" t="s">
        <v>246</v>
      </c>
      <c r="L9262" s="9" t="s">
        <v>216</v>
      </c>
      <c r="M9262" s="9" t="s">
        <v>3944</v>
      </c>
      <c r="N9262" s="9" t="s">
        <v>198</v>
      </c>
      <c r="O9262" s="9" t="s">
        <v>176</v>
      </c>
      <c r="P9262" s="9" t="s">
        <v>419</v>
      </c>
      <c r="Q9262" s="9" t="s">
        <v>273</v>
      </c>
      <c r="R9262" s="9">
        <v>0</v>
      </c>
      <c r="S9262" s="9">
        <v>12</v>
      </c>
      <c r="U9262" s="9" t="s">
        <v>266</v>
      </c>
      <c r="W9262" s="9">
        <v>4</v>
      </c>
      <c r="X9262" s="9">
        <f>INDEX(SLA_Policy!$D$2:$D$5,MATCH(F9262,SLA_Policy!$A$2:$A$5,0))</f>
        <v>120</v>
      </c>
      <c r="Y9262" s="9" t="str">
        <f>IF(E9262="Cancelled","Excluded",IF(D9262="",IF((SLA_Policy!$B$8-B9262)*24&gt;X9262,"Open - Breached","Open - On Track"),IF((D9262-B9262)*24&lt;=X9262,"Met","Breached")))</f>
        <v>Met</v>
      </c>
    </row>
    <row r="9263" spans="1:25" x14ac:dyDescent="0.25">
      <c r="A9263" s="9" t="s">
        <v>13642</v>
      </c>
      <c r="B9263" s="23">
        <v>46184.431250000001</v>
      </c>
      <c r="C9263" s="23">
        <v>46184.6430555556</v>
      </c>
      <c r="D9263" s="23">
        <v>46184.668749999997</v>
      </c>
      <c r="E9263" s="9" t="s">
        <v>212</v>
      </c>
      <c r="F9263" s="9" t="s">
        <v>189</v>
      </c>
      <c r="G9263" s="9" t="s">
        <v>213</v>
      </c>
      <c r="H9263" s="9" t="s">
        <v>161</v>
      </c>
      <c r="I9263" s="9" t="s">
        <v>454</v>
      </c>
      <c r="J9263" s="9" t="s">
        <v>1549</v>
      </c>
      <c r="K9263" s="9" t="s">
        <v>246</v>
      </c>
      <c r="L9263" s="9" t="s">
        <v>371</v>
      </c>
      <c r="M9263" s="9" t="s">
        <v>1375</v>
      </c>
      <c r="N9263" s="9" t="s">
        <v>196</v>
      </c>
      <c r="O9263" s="9" t="s">
        <v>177</v>
      </c>
      <c r="P9263" s="9" t="s">
        <v>457</v>
      </c>
      <c r="Q9263" s="9" t="s">
        <v>219</v>
      </c>
      <c r="R9263" s="9">
        <v>0</v>
      </c>
      <c r="S9263" s="9">
        <v>4</v>
      </c>
      <c r="U9263" s="9" t="s">
        <v>290</v>
      </c>
      <c r="W9263" s="9">
        <v>4</v>
      </c>
      <c r="X9263" s="9">
        <f>INDEX(SLA_Policy!$D$2:$D$5,MATCH(F9263,SLA_Policy!$A$2:$A$5,0))</f>
        <v>120</v>
      </c>
      <c r="Y9263" s="9" t="str">
        <f>IF(E9263="Cancelled","Excluded",IF(D9263="",IF((SLA_Policy!$B$8-B9263)*24&gt;X9263,"Open - Breached","Open - On Track"),IF((D9263-B9263)*24&lt;=X9263,"Met","Breached")))</f>
        <v>Met</v>
      </c>
    </row>
    <row r="9264" spans="1:25" x14ac:dyDescent="0.25">
      <c r="A9264" s="9" t="s">
        <v>13643</v>
      </c>
      <c r="B9264" s="23">
        <v>46184.447916666701</v>
      </c>
      <c r="C9264" s="23">
        <v>46184.4506944444</v>
      </c>
      <c r="D9264" s="23">
        <v>46184.469444444498</v>
      </c>
      <c r="E9264" s="9" t="s">
        <v>212</v>
      </c>
      <c r="F9264" s="9" t="s">
        <v>187</v>
      </c>
      <c r="G9264" s="9" t="s">
        <v>213</v>
      </c>
      <c r="H9264" s="9" t="s">
        <v>167</v>
      </c>
      <c r="I9264" s="9" t="s">
        <v>684</v>
      </c>
      <c r="J9264" s="9" t="s">
        <v>3394</v>
      </c>
      <c r="K9264" s="9" t="s">
        <v>239</v>
      </c>
      <c r="L9264" s="9" t="s">
        <v>104</v>
      </c>
      <c r="M9264" s="9" t="s">
        <v>1942</v>
      </c>
      <c r="N9264" s="9" t="s">
        <v>199</v>
      </c>
      <c r="O9264" s="9" t="s">
        <v>176</v>
      </c>
      <c r="P9264" s="9" t="s">
        <v>1159</v>
      </c>
      <c r="Q9264" s="9" t="s">
        <v>273</v>
      </c>
      <c r="R9264" s="9">
        <v>0</v>
      </c>
      <c r="S9264" s="9">
        <v>9</v>
      </c>
      <c r="U9264" s="9" t="s">
        <v>266</v>
      </c>
      <c r="X9264" s="9">
        <f>INDEX(SLA_Policy!$D$2:$D$5,MATCH(F9264,SLA_Policy!$A$2:$A$5,0))</f>
        <v>8</v>
      </c>
      <c r="Y9264" s="9" t="str">
        <f>IF(E9264="Cancelled","Excluded",IF(D9264="",IF((SLA_Policy!$B$8-B9264)*24&gt;X9264,"Open - Breached","Open - On Track"),IF((D9264-B9264)*24&lt;=X9264,"Met","Breached")))</f>
        <v>Met</v>
      </c>
    </row>
    <row r="9265" spans="1:25" x14ac:dyDescent="0.25">
      <c r="A9265" s="9" t="s">
        <v>13644</v>
      </c>
      <c r="B9265" s="23">
        <v>46184.454166666699</v>
      </c>
      <c r="C9265" s="23">
        <v>46184.499305555597</v>
      </c>
      <c r="D9265" s="23">
        <v>46188.3347222222</v>
      </c>
      <c r="E9265" s="9" t="s">
        <v>212</v>
      </c>
      <c r="F9265" s="9" t="s">
        <v>189</v>
      </c>
      <c r="G9265" s="9" t="s">
        <v>236</v>
      </c>
      <c r="H9265" s="9" t="s">
        <v>161</v>
      </c>
      <c r="I9265" s="9" t="s">
        <v>237</v>
      </c>
      <c r="J9265" s="9" t="s">
        <v>238</v>
      </c>
      <c r="K9265" s="9" t="s">
        <v>225</v>
      </c>
      <c r="L9265" s="9" t="s">
        <v>311</v>
      </c>
      <c r="M9265" s="9" t="s">
        <v>12875</v>
      </c>
      <c r="N9265" s="9" t="s">
        <v>197</v>
      </c>
      <c r="O9265" s="9" t="s">
        <v>177</v>
      </c>
      <c r="P9265" s="9" t="s">
        <v>942</v>
      </c>
      <c r="Q9265" s="9" t="s">
        <v>219</v>
      </c>
      <c r="R9265" s="9">
        <v>0</v>
      </c>
      <c r="S9265" s="9">
        <v>19</v>
      </c>
      <c r="U9265" s="9" t="s">
        <v>242</v>
      </c>
      <c r="X9265" s="9">
        <f>INDEX(SLA_Policy!$D$2:$D$5,MATCH(F9265,SLA_Policy!$A$2:$A$5,0))</f>
        <v>120</v>
      </c>
      <c r="Y9265" s="9" t="str">
        <f>IF(E9265="Cancelled","Excluded",IF(D9265="",IF((SLA_Policy!$B$8-B9265)*24&gt;X9265,"Open - Breached","Open - On Track"),IF((D9265-B9265)*24&lt;=X9265,"Met","Breached")))</f>
        <v>Met</v>
      </c>
    </row>
    <row r="9266" spans="1:25" x14ac:dyDescent="0.25">
      <c r="A9266" s="9" t="s">
        <v>13645</v>
      </c>
      <c r="B9266" s="23">
        <v>46184.459027777797</v>
      </c>
      <c r="C9266" s="23">
        <v>46184.4777777778</v>
      </c>
      <c r="D9266" s="23">
        <v>46188.354166666701</v>
      </c>
      <c r="E9266" s="9" t="s">
        <v>212</v>
      </c>
      <c r="F9266" s="9" t="s">
        <v>188</v>
      </c>
      <c r="G9266" s="9" t="s">
        <v>213</v>
      </c>
      <c r="H9266" s="9" t="s">
        <v>163</v>
      </c>
      <c r="I9266" s="9" t="s">
        <v>405</v>
      </c>
      <c r="J9266" s="9" t="s">
        <v>1052</v>
      </c>
      <c r="K9266" s="9" t="s">
        <v>246</v>
      </c>
      <c r="L9266" s="9" t="s">
        <v>104</v>
      </c>
      <c r="M9266" s="9" t="s">
        <v>1056</v>
      </c>
      <c r="N9266" s="9" t="s">
        <v>196</v>
      </c>
      <c r="O9266" s="9" t="s">
        <v>176</v>
      </c>
      <c r="P9266" s="9" t="s">
        <v>228</v>
      </c>
      <c r="Q9266" s="9" t="s">
        <v>219</v>
      </c>
      <c r="R9266" s="9">
        <v>0</v>
      </c>
      <c r="S9266" s="9">
        <v>20</v>
      </c>
      <c r="U9266" s="9" t="s">
        <v>230</v>
      </c>
      <c r="X9266" s="9">
        <f>INDEX(SLA_Policy!$D$2:$D$5,MATCH(F9266,SLA_Policy!$A$2:$A$5,0))</f>
        <v>72</v>
      </c>
      <c r="Y9266" s="9" t="str">
        <f>IF(E9266="Cancelled","Excluded",IF(D9266="",IF((SLA_Policy!$B$8-B9266)*24&gt;X9266,"Open - Breached","Open - On Track"),IF((D9266-B9266)*24&lt;=X9266,"Met","Breached")))</f>
        <v>Breached</v>
      </c>
    </row>
    <row r="9267" spans="1:25" x14ac:dyDescent="0.25">
      <c r="A9267" s="9" t="s">
        <v>13646</v>
      </c>
      <c r="B9267" s="23">
        <v>46184.468055555597</v>
      </c>
      <c r="C9267" s="23">
        <v>46184.470138888901</v>
      </c>
      <c r="D9267" s="23">
        <v>46184.493055555598</v>
      </c>
      <c r="E9267" s="9" t="s">
        <v>212</v>
      </c>
      <c r="F9267" s="9" t="s">
        <v>189</v>
      </c>
      <c r="G9267" s="9" t="s">
        <v>213</v>
      </c>
      <c r="H9267" s="9" t="s">
        <v>161</v>
      </c>
      <c r="I9267" s="9" t="s">
        <v>389</v>
      </c>
      <c r="J9267" s="9" t="s">
        <v>1243</v>
      </c>
      <c r="K9267" s="9" t="s">
        <v>246</v>
      </c>
      <c r="L9267" s="9" t="s">
        <v>216</v>
      </c>
      <c r="M9267" s="9" t="s">
        <v>1452</v>
      </c>
      <c r="N9267" s="9" t="s">
        <v>198</v>
      </c>
      <c r="O9267" s="9" t="s">
        <v>177</v>
      </c>
      <c r="P9267" s="9" t="s">
        <v>241</v>
      </c>
      <c r="Q9267" s="9" t="s">
        <v>219</v>
      </c>
      <c r="R9267" s="9">
        <v>0</v>
      </c>
      <c r="S9267" s="9">
        <v>6</v>
      </c>
      <c r="U9267" s="9" t="s">
        <v>266</v>
      </c>
      <c r="X9267" s="9">
        <f>INDEX(SLA_Policy!$D$2:$D$5,MATCH(F9267,SLA_Policy!$A$2:$A$5,0))</f>
        <v>120</v>
      </c>
      <c r="Y9267" s="9" t="str">
        <f>IF(E9267="Cancelled","Excluded",IF(D9267="",IF((SLA_Policy!$B$8-B9267)*24&gt;X9267,"Open - Breached","Open - On Track"),IF((D9267-B9267)*24&lt;=X9267,"Met","Breached")))</f>
        <v>Met</v>
      </c>
    </row>
    <row r="9268" spans="1:25" x14ac:dyDescent="0.25">
      <c r="A9268" s="9" t="s">
        <v>13647</v>
      </c>
      <c r="B9268" s="23">
        <v>46184.473611111098</v>
      </c>
      <c r="C9268" s="23">
        <v>46184.475694444503</v>
      </c>
      <c r="D9268" s="23">
        <v>46188.3881944444</v>
      </c>
      <c r="E9268" s="9" t="s">
        <v>212</v>
      </c>
      <c r="F9268" s="9" t="s">
        <v>188</v>
      </c>
      <c r="G9268" s="9" t="s">
        <v>213</v>
      </c>
      <c r="H9268" s="9" t="s">
        <v>163</v>
      </c>
      <c r="I9268" s="9" t="s">
        <v>223</v>
      </c>
      <c r="J9268" s="9" t="s">
        <v>13290</v>
      </c>
      <c r="K9268" s="9" t="s">
        <v>246</v>
      </c>
      <c r="L9268" s="9" t="s">
        <v>311</v>
      </c>
      <c r="M9268" s="9" t="s">
        <v>2212</v>
      </c>
      <c r="N9268" s="9" t="s">
        <v>198</v>
      </c>
      <c r="O9268" s="9" t="s">
        <v>176</v>
      </c>
      <c r="P9268" s="9" t="s">
        <v>253</v>
      </c>
      <c r="Q9268" s="9" t="s">
        <v>219</v>
      </c>
      <c r="R9268" s="9">
        <v>0</v>
      </c>
      <c r="S9268" s="9">
        <v>38</v>
      </c>
      <c r="T9268" s="9" t="s">
        <v>229</v>
      </c>
      <c r="U9268" s="9" t="s">
        <v>230</v>
      </c>
      <c r="W9268" s="9">
        <v>4</v>
      </c>
      <c r="X9268" s="9">
        <f>INDEX(SLA_Policy!$D$2:$D$5,MATCH(F9268,SLA_Policy!$A$2:$A$5,0))</f>
        <v>72</v>
      </c>
      <c r="Y9268" s="9" t="str">
        <f>IF(E9268="Cancelled","Excluded",IF(D9268="",IF((SLA_Policy!$B$8-B9268)*24&gt;X9268,"Open - Breached","Open - On Track"),IF((D9268-B9268)*24&lt;=X9268,"Met","Breached")))</f>
        <v>Breached</v>
      </c>
    </row>
    <row r="9269" spans="1:25" x14ac:dyDescent="0.25">
      <c r="A9269" s="9" t="s">
        <v>13648</v>
      </c>
      <c r="B9269" s="23">
        <v>46184.474305555603</v>
      </c>
      <c r="C9269" s="23">
        <v>46184.482638888898</v>
      </c>
      <c r="D9269" s="23">
        <v>46185.383333333302</v>
      </c>
      <c r="E9269" s="9" t="s">
        <v>212</v>
      </c>
      <c r="F9269" s="9" t="s">
        <v>188</v>
      </c>
      <c r="G9269" s="9" t="s">
        <v>213</v>
      </c>
      <c r="H9269" s="9" t="s">
        <v>165</v>
      </c>
      <c r="I9269" s="9" t="s">
        <v>567</v>
      </c>
      <c r="J9269" s="9" t="s">
        <v>1451</v>
      </c>
      <c r="K9269" s="9" t="s">
        <v>262</v>
      </c>
      <c r="L9269" s="9" t="s">
        <v>104</v>
      </c>
      <c r="M9269" s="9" t="s">
        <v>407</v>
      </c>
      <c r="N9269" s="9" t="s">
        <v>197</v>
      </c>
      <c r="O9269" s="9" t="s">
        <v>176</v>
      </c>
      <c r="P9269" s="9" t="s">
        <v>253</v>
      </c>
      <c r="Q9269" s="9" t="s">
        <v>273</v>
      </c>
      <c r="R9269" s="9">
        <v>0</v>
      </c>
      <c r="S9269" s="9">
        <v>13</v>
      </c>
      <c r="U9269" s="9" t="s">
        <v>376</v>
      </c>
      <c r="X9269" s="9">
        <f>INDEX(SLA_Policy!$D$2:$D$5,MATCH(F9269,SLA_Policy!$A$2:$A$5,0))</f>
        <v>72</v>
      </c>
      <c r="Y9269" s="9" t="str">
        <f>IF(E9269="Cancelled","Excluded",IF(D9269="",IF((SLA_Policy!$B$8-B9269)*24&gt;X9269,"Open - Breached","Open - On Track"),IF((D9269-B9269)*24&lt;=X9269,"Met","Breached")))</f>
        <v>Met</v>
      </c>
    </row>
    <row r="9270" spans="1:25" x14ac:dyDescent="0.25">
      <c r="A9270" s="9" t="s">
        <v>13649</v>
      </c>
      <c r="B9270" s="23">
        <v>46184.479861111096</v>
      </c>
      <c r="C9270" s="23">
        <v>46184.491666666698</v>
      </c>
      <c r="D9270" s="23">
        <v>46185.414583333302</v>
      </c>
      <c r="E9270" s="9" t="s">
        <v>212</v>
      </c>
      <c r="F9270" s="9" t="s">
        <v>188</v>
      </c>
      <c r="G9270" s="9" t="s">
        <v>213</v>
      </c>
      <c r="H9270" s="9" t="s">
        <v>167</v>
      </c>
      <c r="I9270" s="9" t="s">
        <v>536</v>
      </c>
      <c r="J9270" s="9" t="s">
        <v>3952</v>
      </c>
      <c r="K9270" s="9" t="s">
        <v>246</v>
      </c>
      <c r="L9270" s="9" t="s">
        <v>216</v>
      </c>
      <c r="M9270" s="9" t="s">
        <v>257</v>
      </c>
      <c r="N9270" s="9" t="s">
        <v>198</v>
      </c>
      <c r="O9270" s="9" t="s">
        <v>180</v>
      </c>
      <c r="P9270" s="9" t="s">
        <v>278</v>
      </c>
      <c r="Q9270" s="9" t="s">
        <v>219</v>
      </c>
      <c r="R9270" s="9">
        <v>0</v>
      </c>
      <c r="S9270" s="9">
        <v>75</v>
      </c>
      <c r="T9270" s="9" t="s">
        <v>220</v>
      </c>
      <c r="U9270" s="9" t="s">
        <v>140</v>
      </c>
      <c r="V9270" s="9" t="s">
        <v>13439</v>
      </c>
      <c r="W9270" s="9">
        <v>5</v>
      </c>
      <c r="X9270" s="9">
        <f>INDEX(SLA_Policy!$D$2:$D$5,MATCH(F9270,SLA_Policy!$A$2:$A$5,0))</f>
        <v>72</v>
      </c>
      <c r="Y9270" s="9" t="str">
        <f>IF(E9270="Cancelled","Excluded",IF(D9270="",IF((SLA_Policy!$B$8-B9270)*24&gt;X9270,"Open - Breached","Open - On Track"),IF((D9270-B9270)*24&lt;=X9270,"Met","Breached")))</f>
        <v>Met</v>
      </c>
    </row>
    <row r="9271" spans="1:25" x14ac:dyDescent="0.25">
      <c r="A9271" s="9" t="s">
        <v>13650</v>
      </c>
      <c r="B9271" s="23">
        <v>46184.486111111102</v>
      </c>
      <c r="C9271" s="23">
        <v>46184.499305555597</v>
      </c>
      <c r="D9271" s="23">
        <v>46185.3215277778</v>
      </c>
      <c r="E9271" s="9" t="s">
        <v>212</v>
      </c>
      <c r="F9271" s="9" t="s">
        <v>189</v>
      </c>
      <c r="G9271" s="9" t="s">
        <v>236</v>
      </c>
      <c r="H9271" s="9" t="s">
        <v>167</v>
      </c>
      <c r="I9271" s="9" t="s">
        <v>255</v>
      </c>
      <c r="J9271" s="9" t="s">
        <v>13651</v>
      </c>
      <c r="K9271" s="9" t="s">
        <v>239</v>
      </c>
      <c r="L9271" s="9" t="s">
        <v>104</v>
      </c>
      <c r="M9271" s="9" t="s">
        <v>2407</v>
      </c>
      <c r="N9271" s="9" t="s">
        <v>196</v>
      </c>
      <c r="O9271" s="9" t="s">
        <v>176</v>
      </c>
      <c r="P9271" s="9" t="s">
        <v>419</v>
      </c>
      <c r="Q9271" s="9" t="s">
        <v>219</v>
      </c>
      <c r="R9271" s="9">
        <v>0</v>
      </c>
      <c r="S9271" s="9">
        <v>57</v>
      </c>
      <c r="U9271" s="9" t="s">
        <v>242</v>
      </c>
      <c r="W9271" s="9">
        <v>4</v>
      </c>
      <c r="X9271" s="9">
        <f>INDEX(SLA_Policy!$D$2:$D$5,MATCH(F9271,SLA_Policy!$A$2:$A$5,0))</f>
        <v>120</v>
      </c>
      <c r="Y9271" s="9" t="str">
        <f>IF(E9271="Cancelled","Excluded",IF(D9271="",IF((SLA_Policy!$B$8-B9271)*24&gt;X9271,"Open - Breached","Open - On Track"),IF((D9271-B9271)*24&lt;=X9271,"Met","Breached")))</f>
        <v>Met</v>
      </c>
    </row>
    <row r="9272" spans="1:25" x14ac:dyDescent="0.25">
      <c r="A9272" s="9" t="s">
        <v>13652</v>
      </c>
      <c r="B9272" s="23">
        <v>46184.498611111099</v>
      </c>
      <c r="C9272" s="23">
        <v>46184.508333333302</v>
      </c>
      <c r="D9272" s="23">
        <v>46185.564583333296</v>
      </c>
      <c r="E9272" s="9" t="s">
        <v>212</v>
      </c>
      <c r="F9272" s="9" t="s">
        <v>188</v>
      </c>
      <c r="G9272" s="9" t="s">
        <v>213</v>
      </c>
      <c r="H9272" s="9" t="s">
        <v>88</v>
      </c>
      <c r="I9272" s="9" t="s">
        <v>268</v>
      </c>
      <c r="J9272" s="9" t="s">
        <v>638</v>
      </c>
      <c r="K9272" s="9" t="s">
        <v>246</v>
      </c>
      <c r="L9272" s="9" t="s">
        <v>226</v>
      </c>
      <c r="M9272" s="9" t="s">
        <v>1327</v>
      </c>
      <c r="N9272" s="9" t="s">
        <v>198</v>
      </c>
      <c r="O9272" s="9" t="s">
        <v>178</v>
      </c>
      <c r="P9272" s="9" t="s">
        <v>414</v>
      </c>
      <c r="Q9272" s="9" t="s">
        <v>273</v>
      </c>
      <c r="R9272" s="9">
        <v>1</v>
      </c>
      <c r="S9272" s="9">
        <v>12</v>
      </c>
      <c r="T9272" s="9" t="s">
        <v>136</v>
      </c>
      <c r="U9272" s="9" t="s">
        <v>266</v>
      </c>
      <c r="X9272" s="9">
        <f>INDEX(SLA_Policy!$D$2:$D$5,MATCH(F9272,SLA_Policy!$A$2:$A$5,0))</f>
        <v>72</v>
      </c>
      <c r="Y9272" s="9" t="str">
        <f>IF(E9272="Cancelled","Excluded",IF(D9272="",IF((SLA_Policy!$B$8-B9272)*24&gt;X9272,"Open - Breached","Open - On Track"),IF((D9272-B9272)*24&lt;=X9272,"Met","Breached")))</f>
        <v>Met</v>
      </c>
    </row>
    <row r="9273" spans="1:25" x14ac:dyDescent="0.25">
      <c r="A9273" s="9" t="s">
        <v>13653</v>
      </c>
      <c r="B9273" s="23">
        <v>46184.517361111102</v>
      </c>
      <c r="C9273" s="23">
        <v>46184.529166666704</v>
      </c>
      <c r="D9273" s="23">
        <v>46188.3659722222</v>
      </c>
      <c r="E9273" s="9" t="s">
        <v>212</v>
      </c>
      <c r="F9273" s="9" t="s">
        <v>188</v>
      </c>
      <c r="G9273" s="9" t="s">
        <v>213</v>
      </c>
      <c r="H9273" s="9" t="s">
        <v>167</v>
      </c>
      <c r="I9273" s="9" t="s">
        <v>536</v>
      </c>
      <c r="J9273" s="9" t="s">
        <v>558</v>
      </c>
      <c r="K9273" s="9" t="s">
        <v>262</v>
      </c>
      <c r="L9273" s="9" t="s">
        <v>311</v>
      </c>
      <c r="M9273" s="9" t="s">
        <v>3618</v>
      </c>
      <c r="N9273" s="9" t="s">
        <v>198</v>
      </c>
      <c r="O9273" s="9" t="s">
        <v>180</v>
      </c>
      <c r="P9273" s="9" t="s">
        <v>368</v>
      </c>
      <c r="Q9273" s="9" t="s">
        <v>219</v>
      </c>
      <c r="R9273" s="9">
        <v>0</v>
      </c>
      <c r="S9273" s="9">
        <v>52</v>
      </c>
      <c r="T9273" s="9" t="s">
        <v>136</v>
      </c>
      <c r="U9273" s="9" t="s">
        <v>140</v>
      </c>
      <c r="V9273" s="9" t="s">
        <v>13439</v>
      </c>
      <c r="W9273" s="9">
        <v>3</v>
      </c>
      <c r="X9273" s="9">
        <f>INDEX(SLA_Policy!$D$2:$D$5,MATCH(F9273,SLA_Policy!$A$2:$A$5,0))</f>
        <v>72</v>
      </c>
      <c r="Y9273" s="9" t="str">
        <f>IF(E9273="Cancelled","Excluded",IF(D9273="",IF((SLA_Policy!$B$8-B9273)*24&gt;X9273,"Open - Breached","Open - On Track"),IF((D9273-B9273)*24&lt;=X9273,"Met","Breached")))</f>
        <v>Breached</v>
      </c>
    </row>
    <row r="9274" spans="1:25" x14ac:dyDescent="0.25">
      <c r="A9274" s="9" t="s">
        <v>13654</v>
      </c>
      <c r="B9274" s="23">
        <v>46184.527777777803</v>
      </c>
      <c r="C9274" s="23">
        <v>46184.529861111099</v>
      </c>
      <c r="D9274" s="23">
        <v>46185.328472222202</v>
      </c>
      <c r="E9274" s="9" t="s">
        <v>212</v>
      </c>
      <c r="F9274" s="9" t="s">
        <v>188</v>
      </c>
      <c r="G9274" s="9" t="s">
        <v>213</v>
      </c>
      <c r="H9274" s="9" t="s">
        <v>88</v>
      </c>
      <c r="I9274" s="9" t="s">
        <v>268</v>
      </c>
      <c r="J9274" s="9" t="s">
        <v>12385</v>
      </c>
      <c r="K9274" s="9" t="s">
        <v>246</v>
      </c>
      <c r="L9274" s="9" t="s">
        <v>104</v>
      </c>
      <c r="M9274" s="9" t="s">
        <v>1665</v>
      </c>
      <c r="N9274" s="9" t="s">
        <v>200</v>
      </c>
      <c r="O9274" s="9" t="s">
        <v>176</v>
      </c>
      <c r="P9274" s="9" t="s">
        <v>253</v>
      </c>
      <c r="Q9274" s="9" t="s">
        <v>219</v>
      </c>
      <c r="R9274" s="9">
        <v>0</v>
      </c>
      <c r="S9274" s="9">
        <v>40</v>
      </c>
      <c r="T9274" s="9" t="s">
        <v>136</v>
      </c>
      <c r="U9274" s="9" t="s">
        <v>266</v>
      </c>
      <c r="X9274" s="9">
        <f>INDEX(SLA_Policy!$D$2:$D$5,MATCH(F9274,SLA_Policy!$A$2:$A$5,0))</f>
        <v>72</v>
      </c>
      <c r="Y9274" s="9" t="str">
        <f>IF(E9274="Cancelled","Excluded",IF(D9274="",IF((SLA_Policy!$B$8-B9274)*24&gt;X9274,"Open - Breached","Open - On Track"),IF((D9274-B9274)*24&lt;=X9274,"Met","Breached")))</f>
        <v>Met</v>
      </c>
    </row>
    <row r="9275" spans="1:25" x14ac:dyDescent="0.25">
      <c r="A9275" s="9" t="s">
        <v>13655</v>
      </c>
      <c r="B9275" s="23">
        <v>46184.541666666701</v>
      </c>
      <c r="C9275" s="23">
        <v>46184.556250000001</v>
      </c>
      <c r="D9275" s="23">
        <v>46185.365277777797</v>
      </c>
      <c r="E9275" s="9" t="s">
        <v>212</v>
      </c>
      <c r="F9275" s="9" t="s">
        <v>188</v>
      </c>
      <c r="G9275" s="9" t="s">
        <v>213</v>
      </c>
      <c r="H9275" s="9" t="s">
        <v>163</v>
      </c>
      <c r="I9275" s="9" t="s">
        <v>250</v>
      </c>
      <c r="J9275" s="9" t="s">
        <v>935</v>
      </c>
      <c r="K9275" s="9" t="s">
        <v>239</v>
      </c>
      <c r="L9275" s="9" t="s">
        <v>311</v>
      </c>
      <c r="M9275" s="9" t="s">
        <v>2196</v>
      </c>
      <c r="N9275" s="9" t="s">
        <v>197</v>
      </c>
      <c r="O9275" s="9" t="s">
        <v>176</v>
      </c>
      <c r="P9275" s="9" t="s">
        <v>330</v>
      </c>
      <c r="Q9275" s="9" t="s">
        <v>273</v>
      </c>
      <c r="R9275" s="9">
        <v>0</v>
      </c>
      <c r="S9275" s="9">
        <v>22</v>
      </c>
      <c r="T9275" s="9" t="s">
        <v>220</v>
      </c>
      <c r="U9275" s="9" t="s">
        <v>230</v>
      </c>
      <c r="W9275" s="9">
        <v>4</v>
      </c>
      <c r="X9275" s="9">
        <f>INDEX(SLA_Policy!$D$2:$D$5,MATCH(F9275,SLA_Policy!$A$2:$A$5,0))</f>
        <v>72</v>
      </c>
      <c r="Y9275" s="9" t="str">
        <f>IF(E9275="Cancelled","Excluded",IF(D9275="",IF((SLA_Policy!$B$8-B9275)*24&gt;X9275,"Open - Breached","Open - On Track"),IF((D9275-B9275)*24&lt;=X9275,"Met","Breached")))</f>
        <v>Met</v>
      </c>
    </row>
    <row r="9276" spans="1:25" x14ac:dyDescent="0.25">
      <c r="A9276" s="9" t="s">
        <v>13656</v>
      </c>
      <c r="B9276" s="23">
        <v>46184.545138888898</v>
      </c>
      <c r="C9276" s="23">
        <v>46184.570833333302</v>
      </c>
      <c r="D9276" s="23">
        <v>46184.675000000003</v>
      </c>
      <c r="E9276" s="9" t="s">
        <v>212</v>
      </c>
      <c r="F9276" s="9" t="s">
        <v>188</v>
      </c>
      <c r="G9276" s="9" t="s">
        <v>213</v>
      </c>
      <c r="H9276" s="9" t="s">
        <v>166</v>
      </c>
      <c r="I9276" s="9" t="s">
        <v>286</v>
      </c>
      <c r="J9276" s="9" t="s">
        <v>632</v>
      </c>
      <c r="K9276" s="9" t="s">
        <v>303</v>
      </c>
      <c r="L9276" s="9" t="s">
        <v>293</v>
      </c>
      <c r="M9276" s="9" t="s">
        <v>9878</v>
      </c>
      <c r="N9276" s="9" t="s">
        <v>196</v>
      </c>
      <c r="O9276" s="9" t="s">
        <v>181</v>
      </c>
      <c r="P9276" s="9" t="s">
        <v>445</v>
      </c>
      <c r="Q9276" s="9" t="s">
        <v>219</v>
      </c>
      <c r="R9276" s="9">
        <v>0</v>
      </c>
      <c r="S9276" s="9">
        <v>7</v>
      </c>
      <c r="U9276" s="9" t="s">
        <v>376</v>
      </c>
      <c r="X9276" s="9">
        <f>INDEX(SLA_Policy!$D$2:$D$5,MATCH(F9276,SLA_Policy!$A$2:$A$5,0))</f>
        <v>72</v>
      </c>
      <c r="Y9276" s="9" t="str">
        <f>IF(E9276="Cancelled","Excluded",IF(D9276="",IF((SLA_Policy!$B$8-B9276)*24&gt;X9276,"Open - Breached","Open - On Track"),IF((D9276-B9276)*24&lt;=X9276,"Met","Breached")))</f>
        <v>Met</v>
      </c>
    </row>
    <row r="9277" spans="1:25" x14ac:dyDescent="0.25">
      <c r="A9277" s="9" t="s">
        <v>13657</v>
      </c>
      <c r="B9277" s="23">
        <v>46184.547916666699</v>
      </c>
      <c r="C9277" s="23">
        <v>46184.587500000001</v>
      </c>
      <c r="D9277" s="23">
        <v>46185.358333333301</v>
      </c>
      <c r="E9277" s="9" t="s">
        <v>212</v>
      </c>
      <c r="F9277" s="9" t="s">
        <v>188</v>
      </c>
      <c r="G9277" s="9" t="s">
        <v>213</v>
      </c>
      <c r="H9277" s="9" t="s">
        <v>162</v>
      </c>
      <c r="I9277" s="9" t="s">
        <v>393</v>
      </c>
      <c r="J9277" s="9" t="s">
        <v>3397</v>
      </c>
      <c r="K9277" s="9" t="s">
        <v>246</v>
      </c>
      <c r="L9277" s="9" t="s">
        <v>226</v>
      </c>
      <c r="M9277" s="9" t="s">
        <v>597</v>
      </c>
      <c r="N9277" s="9" t="s">
        <v>197</v>
      </c>
      <c r="O9277" s="9" t="s">
        <v>116</v>
      </c>
      <c r="P9277" s="9" t="s">
        <v>574</v>
      </c>
      <c r="Q9277" s="9" t="s">
        <v>219</v>
      </c>
      <c r="R9277" s="9">
        <v>0</v>
      </c>
      <c r="S9277" s="9">
        <v>12</v>
      </c>
      <c r="U9277" s="9" t="s">
        <v>266</v>
      </c>
      <c r="X9277" s="9">
        <f>INDEX(SLA_Policy!$D$2:$D$5,MATCH(F9277,SLA_Policy!$A$2:$A$5,0))</f>
        <v>72</v>
      </c>
      <c r="Y9277" s="9" t="str">
        <f>IF(E9277="Cancelled","Excluded",IF(D9277="",IF((SLA_Policy!$B$8-B9277)*24&gt;X9277,"Open - Breached","Open - On Track"),IF((D9277-B9277)*24&lt;=X9277,"Met","Breached")))</f>
        <v>Met</v>
      </c>
    </row>
    <row r="9278" spans="1:25" x14ac:dyDescent="0.25">
      <c r="A9278" s="9" t="s">
        <v>13658</v>
      </c>
      <c r="B9278" s="23">
        <v>46184.558333333298</v>
      </c>
      <c r="C9278" s="23">
        <v>46184.660416666702</v>
      </c>
      <c r="D9278" s="23">
        <v>46188.373611111099</v>
      </c>
      <c r="E9278" s="9" t="s">
        <v>212</v>
      </c>
      <c r="F9278" s="9" t="s">
        <v>189</v>
      </c>
      <c r="G9278" s="9" t="s">
        <v>213</v>
      </c>
      <c r="H9278" s="9" t="s">
        <v>167</v>
      </c>
      <c r="I9278" s="9" t="s">
        <v>536</v>
      </c>
      <c r="J9278" s="9" t="s">
        <v>11793</v>
      </c>
      <c r="K9278" s="9" t="s">
        <v>225</v>
      </c>
      <c r="L9278" s="9" t="s">
        <v>311</v>
      </c>
      <c r="M9278" s="9" t="s">
        <v>3671</v>
      </c>
      <c r="N9278" s="9" t="s">
        <v>197</v>
      </c>
      <c r="O9278" s="9" t="s">
        <v>176</v>
      </c>
      <c r="P9278" s="9" t="s">
        <v>330</v>
      </c>
      <c r="Q9278" s="9" t="s">
        <v>273</v>
      </c>
      <c r="R9278" s="9">
        <v>0</v>
      </c>
      <c r="S9278" s="9">
        <v>46</v>
      </c>
      <c r="T9278" s="9" t="s">
        <v>220</v>
      </c>
      <c r="U9278" s="9" t="s">
        <v>140</v>
      </c>
      <c r="V9278" s="9" t="s">
        <v>13439</v>
      </c>
      <c r="X9278" s="9">
        <f>INDEX(SLA_Policy!$D$2:$D$5,MATCH(F9278,SLA_Policy!$A$2:$A$5,0))</f>
        <v>120</v>
      </c>
      <c r="Y9278" s="9" t="str">
        <f>IF(E9278="Cancelled","Excluded",IF(D9278="",IF((SLA_Policy!$B$8-B9278)*24&gt;X9278,"Open - Breached","Open - On Track"),IF((D9278-B9278)*24&lt;=X9278,"Met","Breached")))</f>
        <v>Met</v>
      </c>
    </row>
    <row r="9279" spans="1:25" x14ac:dyDescent="0.25">
      <c r="A9279" s="9" t="s">
        <v>13659</v>
      </c>
      <c r="B9279" s="23">
        <v>46184.564583333296</v>
      </c>
      <c r="C9279" s="23">
        <v>46184.568749999999</v>
      </c>
      <c r="D9279" s="23">
        <v>46185.3840277778</v>
      </c>
      <c r="E9279" s="9" t="s">
        <v>212</v>
      </c>
      <c r="F9279" s="9" t="s">
        <v>187</v>
      </c>
      <c r="G9279" s="9" t="s">
        <v>213</v>
      </c>
      <c r="H9279" s="9" t="s">
        <v>163</v>
      </c>
      <c r="I9279" s="9" t="s">
        <v>250</v>
      </c>
      <c r="J9279" s="9" t="s">
        <v>2125</v>
      </c>
      <c r="K9279" s="9" t="s">
        <v>262</v>
      </c>
      <c r="L9279" s="9" t="s">
        <v>371</v>
      </c>
      <c r="M9279" s="9" t="s">
        <v>4214</v>
      </c>
      <c r="N9279" s="9" t="s">
        <v>196</v>
      </c>
      <c r="O9279" s="9" t="s">
        <v>176</v>
      </c>
      <c r="P9279" s="9" t="s">
        <v>253</v>
      </c>
      <c r="Q9279" s="9" t="s">
        <v>273</v>
      </c>
      <c r="R9279" s="9">
        <v>0</v>
      </c>
      <c r="S9279" s="9">
        <v>36</v>
      </c>
      <c r="T9279" s="9" t="s">
        <v>136</v>
      </c>
      <c r="U9279" s="9" t="s">
        <v>230</v>
      </c>
      <c r="X9279" s="9">
        <f>INDEX(SLA_Policy!$D$2:$D$5,MATCH(F9279,SLA_Policy!$A$2:$A$5,0))</f>
        <v>8</v>
      </c>
      <c r="Y9279" s="9" t="str">
        <f>IF(E9279="Cancelled","Excluded",IF(D9279="",IF((SLA_Policy!$B$8-B9279)*24&gt;X9279,"Open - Breached","Open - On Track"),IF((D9279-B9279)*24&lt;=X9279,"Met","Breached")))</f>
        <v>Breached</v>
      </c>
    </row>
    <row r="9280" spans="1:25" x14ac:dyDescent="0.25">
      <c r="A9280" s="9" t="s">
        <v>13660</v>
      </c>
      <c r="B9280" s="23">
        <v>46184.567361111098</v>
      </c>
      <c r="C9280" s="23">
        <v>46184.574305555601</v>
      </c>
      <c r="D9280" s="23">
        <v>46184.640277777798</v>
      </c>
      <c r="E9280" s="9" t="s">
        <v>212</v>
      </c>
      <c r="F9280" s="9" t="s">
        <v>188</v>
      </c>
      <c r="G9280" s="9" t="s">
        <v>236</v>
      </c>
      <c r="H9280" s="9" t="s">
        <v>162</v>
      </c>
      <c r="I9280" s="9" t="s">
        <v>280</v>
      </c>
      <c r="J9280" s="9" t="s">
        <v>1551</v>
      </c>
      <c r="K9280" s="9" t="s">
        <v>246</v>
      </c>
      <c r="L9280" s="9" t="s">
        <v>311</v>
      </c>
      <c r="M9280" s="9" t="s">
        <v>1234</v>
      </c>
      <c r="N9280" s="9" t="s">
        <v>199</v>
      </c>
      <c r="O9280" s="9" t="s">
        <v>179</v>
      </c>
      <c r="P9280" s="9" t="s">
        <v>284</v>
      </c>
      <c r="Q9280" s="9" t="s">
        <v>273</v>
      </c>
      <c r="R9280" s="9">
        <v>0</v>
      </c>
      <c r="S9280" s="9">
        <v>34</v>
      </c>
      <c r="U9280" s="9" t="s">
        <v>242</v>
      </c>
      <c r="W9280" s="9">
        <v>4</v>
      </c>
      <c r="X9280" s="9">
        <f>INDEX(SLA_Policy!$D$2:$D$5,MATCH(F9280,SLA_Policy!$A$2:$A$5,0))</f>
        <v>72</v>
      </c>
      <c r="Y9280" s="9" t="str">
        <f>IF(E9280="Cancelled","Excluded",IF(D9280="",IF((SLA_Policy!$B$8-B9280)*24&gt;X9280,"Open - Breached","Open - On Track"),IF((D9280-B9280)*24&lt;=X9280,"Met","Breached")))</f>
        <v>Met</v>
      </c>
    </row>
    <row r="9281" spans="1:25" x14ac:dyDescent="0.25">
      <c r="A9281" s="9" t="s">
        <v>13661</v>
      </c>
      <c r="B9281" s="23">
        <v>46184.572916666701</v>
      </c>
      <c r="C9281" s="23">
        <v>46184.574305555601</v>
      </c>
      <c r="D9281" s="23">
        <v>46185.438194444498</v>
      </c>
      <c r="E9281" s="9" t="s">
        <v>212</v>
      </c>
      <c r="F9281" s="9" t="s">
        <v>188</v>
      </c>
      <c r="G9281" s="9" t="s">
        <v>213</v>
      </c>
      <c r="H9281" s="9" t="s">
        <v>167</v>
      </c>
      <c r="I9281" s="9" t="s">
        <v>536</v>
      </c>
      <c r="J9281" s="9" t="s">
        <v>995</v>
      </c>
      <c r="K9281" s="9" t="s">
        <v>246</v>
      </c>
      <c r="L9281" s="9" t="s">
        <v>311</v>
      </c>
      <c r="M9281" s="9" t="s">
        <v>797</v>
      </c>
      <c r="N9281" s="9" t="s">
        <v>198</v>
      </c>
      <c r="O9281" s="9" t="s">
        <v>176</v>
      </c>
      <c r="P9281" s="9" t="s">
        <v>228</v>
      </c>
      <c r="Q9281" s="9" t="s">
        <v>219</v>
      </c>
      <c r="R9281" s="9">
        <v>0</v>
      </c>
      <c r="S9281" s="9">
        <v>126</v>
      </c>
      <c r="T9281" s="9" t="s">
        <v>136</v>
      </c>
      <c r="U9281" s="9" t="s">
        <v>140</v>
      </c>
      <c r="V9281" s="9" t="s">
        <v>13439</v>
      </c>
      <c r="X9281" s="9">
        <f>INDEX(SLA_Policy!$D$2:$D$5,MATCH(F9281,SLA_Policy!$A$2:$A$5,0))</f>
        <v>72</v>
      </c>
      <c r="Y9281" s="9" t="str">
        <f>IF(E9281="Cancelled","Excluded",IF(D9281="",IF((SLA_Policy!$B$8-B9281)*24&gt;X9281,"Open - Breached","Open - On Track"),IF((D9281-B9281)*24&lt;=X9281,"Met","Breached")))</f>
        <v>Met</v>
      </c>
    </row>
    <row r="9282" spans="1:25" x14ac:dyDescent="0.25">
      <c r="A9282" s="9" t="s">
        <v>13662</v>
      </c>
      <c r="B9282" s="23">
        <v>46184.595833333296</v>
      </c>
      <c r="C9282" s="23">
        <v>46184.618750000001</v>
      </c>
      <c r="D9282" s="23">
        <v>46184.732638888898</v>
      </c>
      <c r="E9282" s="9" t="s">
        <v>212</v>
      </c>
      <c r="F9282" s="9" t="s">
        <v>188</v>
      </c>
      <c r="G9282" s="9" t="s">
        <v>213</v>
      </c>
      <c r="H9282" s="9" t="s">
        <v>161</v>
      </c>
      <c r="I9282" s="9" t="s">
        <v>389</v>
      </c>
      <c r="J9282" s="9" t="s">
        <v>786</v>
      </c>
      <c r="K9282" s="9" t="s">
        <v>246</v>
      </c>
      <c r="L9282" s="9" t="s">
        <v>293</v>
      </c>
      <c r="M9282" s="9" t="s">
        <v>3002</v>
      </c>
      <c r="N9282" s="9" t="s">
        <v>196</v>
      </c>
      <c r="O9282" s="9" t="s">
        <v>116</v>
      </c>
      <c r="P9282" s="9" t="s">
        <v>590</v>
      </c>
      <c r="Q9282" s="9" t="s">
        <v>219</v>
      </c>
      <c r="R9282" s="9">
        <v>0</v>
      </c>
      <c r="S9282" s="9">
        <v>4</v>
      </c>
      <c r="U9282" s="9" t="s">
        <v>290</v>
      </c>
      <c r="X9282" s="9">
        <f>INDEX(SLA_Policy!$D$2:$D$5,MATCH(F9282,SLA_Policy!$A$2:$A$5,0))</f>
        <v>72</v>
      </c>
      <c r="Y9282" s="9" t="str">
        <f>IF(E9282="Cancelled","Excluded",IF(D9282="",IF((SLA_Policy!$B$8-B9282)*24&gt;X9282,"Open - Breached","Open - On Track"),IF((D9282-B9282)*24&lt;=X9282,"Met","Breached")))</f>
        <v>Met</v>
      </c>
    </row>
    <row r="9283" spans="1:25" x14ac:dyDescent="0.25">
      <c r="A9283" s="9" t="s">
        <v>13663</v>
      </c>
      <c r="B9283" s="23">
        <v>46184.604166666701</v>
      </c>
      <c r="C9283" s="23">
        <v>46184.614583333299</v>
      </c>
      <c r="D9283" s="23">
        <v>46185.318055555603</v>
      </c>
      <c r="E9283" s="9" t="s">
        <v>212</v>
      </c>
      <c r="F9283" s="9" t="s">
        <v>188</v>
      </c>
      <c r="G9283" s="9" t="s">
        <v>236</v>
      </c>
      <c r="H9283" s="9" t="s">
        <v>163</v>
      </c>
      <c r="I9283" s="9" t="s">
        <v>327</v>
      </c>
      <c r="J9283" s="9" t="s">
        <v>1043</v>
      </c>
      <c r="K9283" s="9" t="s">
        <v>246</v>
      </c>
      <c r="L9283" s="9" t="s">
        <v>351</v>
      </c>
      <c r="M9283" s="9" t="s">
        <v>1812</v>
      </c>
      <c r="N9283" s="9" t="s">
        <v>196</v>
      </c>
      <c r="O9283" s="9" t="s">
        <v>176</v>
      </c>
      <c r="P9283" s="9" t="s">
        <v>330</v>
      </c>
      <c r="Q9283" s="9" t="s">
        <v>219</v>
      </c>
      <c r="R9283" s="9">
        <v>0</v>
      </c>
      <c r="S9283" s="9">
        <v>23</v>
      </c>
      <c r="U9283" s="9" t="s">
        <v>242</v>
      </c>
      <c r="X9283" s="9">
        <f>INDEX(SLA_Policy!$D$2:$D$5,MATCH(F9283,SLA_Policy!$A$2:$A$5,0))</f>
        <v>72</v>
      </c>
      <c r="Y9283" s="9" t="str">
        <f>IF(E9283="Cancelled","Excluded",IF(D9283="",IF((SLA_Policy!$B$8-B9283)*24&gt;X9283,"Open - Breached","Open - On Track"),IF((D9283-B9283)*24&lt;=X9283,"Met","Breached")))</f>
        <v>Met</v>
      </c>
    </row>
    <row r="9284" spans="1:25" x14ac:dyDescent="0.25">
      <c r="A9284" s="9" t="s">
        <v>13664</v>
      </c>
      <c r="B9284" s="23">
        <v>46184.609722222202</v>
      </c>
      <c r="C9284" s="23">
        <v>46184.670138888898</v>
      </c>
      <c r="D9284" s="23">
        <v>46184.728472222203</v>
      </c>
      <c r="E9284" s="9" t="s">
        <v>212</v>
      </c>
      <c r="F9284" s="9" t="s">
        <v>188</v>
      </c>
      <c r="G9284" s="9" t="s">
        <v>236</v>
      </c>
      <c r="H9284" s="9" t="s">
        <v>164</v>
      </c>
      <c r="I9284" s="9" t="s">
        <v>421</v>
      </c>
      <c r="J9284" s="9" t="s">
        <v>1733</v>
      </c>
      <c r="K9284" s="9" t="s">
        <v>262</v>
      </c>
      <c r="L9284" s="9" t="s">
        <v>371</v>
      </c>
      <c r="M9284" s="9" t="s">
        <v>4214</v>
      </c>
      <c r="N9284" s="9" t="s">
        <v>196</v>
      </c>
      <c r="O9284" s="9" t="s">
        <v>180</v>
      </c>
      <c r="P9284" s="9" t="s">
        <v>318</v>
      </c>
      <c r="Q9284" s="9" t="s">
        <v>273</v>
      </c>
      <c r="R9284" s="9">
        <v>0</v>
      </c>
      <c r="S9284" s="9">
        <v>10</v>
      </c>
      <c r="T9284" s="9" t="s">
        <v>464</v>
      </c>
      <c r="U9284" s="9" t="s">
        <v>242</v>
      </c>
      <c r="W9284" s="9">
        <v>4</v>
      </c>
      <c r="X9284" s="9">
        <f>INDEX(SLA_Policy!$D$2:$D$5,MATCH(F9284,SLA_Policy!$A$2:$A$5,0))</f>
        <v>72</v>
      </c>
      <c r="Y9284" s="9" t="str">
        <f>IF(E9284="Cancelled","Excluded",IF(D9284="",IF((SLA_Policy!$B$8-B9284)*24&gt;X9284,"Open - Breached","Open - On Track"),IF((D9284-B9284)*24&lt;=X9284,"Met","Breached")))</f>
        <v>Met</v>
      </c>
    </row>
    <row r="9285" spans="1:25" x14ac:dyDescent="0.25">
      <c r="A9285" s="9" t="s">
        <v>13665</v>
      </c>
      <c r="B9285" s="23">
        <v>46184.613194444399</v>
      </c>
      <c r="C9285" s="23">
        <v>46184.627777777801</v>
      </c>
      <c r="D9285" s="23">
        <v>46184.738888888904</v>
      </c>
      <c r="E9285" s="9" t="s">
        <v>212</v>
      </c>
      <c r="F9285" s="9" t="s">
        <v>188</v>
      </c>
      <c r="G9285" s="9" t="s">
        <v>213</v>
      </c>
      <c r="H9285" s="9" t="s">
        <v>167</v>
      </c>
      <c r="I9285" s="9" t="s">
        <v>536</v>
      </c>
      <c r="J9285" s="9" t="s">
        <v>641</v>
      </c>
      <c r="K9285" s="9" t="s">
        <v>303</v>
      </c>
      <c r="L9285" s="9" t="s">
        <v>216</v>
      </c>
      <c r="M9285" s="9" t="s">
        <v>1460</v>
      </c>
      <c r="N9285" s="9" t="s">
        <v>196</v>
      </c>
      <c r="O9285" s="9" t="s">
        <v>180</v>
      </c>
      <c r="P9285" s="9" t="s">
        <v>368</v>
      </c>
      <c r="Q9285" s="9" t="s">
        <v>219</v>
      </c>
      <c r="R9285" s="9">
        <v>0</v>
      </c>
      <c r="S9285" s="9">
        <v>113</v>
      </c>
      <c r="T9285" s="9" t="s">
        <v>229</v>
      </c>
      <c r="U9285" s="9" t="s">
        <v>140</v>
      </c>
      <c r="V9285" s="9" t="s">
        <v>13439</v>
      </c>
      <c r="W9285" s="9">
        <v>4</v>
      </c>
      <c r="X9285" s="9">
        <f>INDEX(SLA_Policy!$D$2:$D$5,MATCH(F9285,SLA_Policy!$A$2:$A$5,0))</f>
        <v>72</v>
      </c>
      <c r="Y9285" s="9" t="str">
        <f>IF(E9285="Cancelled","Excluded",IF(D9285="",IF((SLA_Policy!$B$8-B9285)*24&gt;X9285,"Open - Breached","Open - On Track"),IF((D9285-B9285)*24&lt;=X9285,"Met","Breached")))</f>
        <v>Met</v>
      </c>
    </row>
    <row r="9286" spans="1:25" x14ac:dyDescent="0.25">
      <c r="A9286" s="9" t="s">
        <v>13666</v>
      </c>
      <c r="B9286" s="23">
        <v>46184.622916666704</v>
      </c>
      <c r="C9286" s="23">
        <v>46184.632638888899</v>
      </c>
      <c r="D9286" s="23">
        <v>46185.4152777778</v>
      </c>
      <c r="E9286" s="9" t="s">
        <v>212</v>
      </c>
      <c r="F9286" s="9" t="s">
        <v>188</v>
      </c>
      <c r="G9286" s="9" t="s">
        <v>213</v>
      </c>
      <c r="H9286" s="9" t="s">
        <v>167</v>
      </c>
      <c r="I9286" s="9" t="s">
        <v>536</v>
      </c>
      <c r="J9286" s="9" t="s">
        <v>1969</v>
      </c>
      <c r="K9286" s="9" t="s">
        <v>246</v>
      </c>
      <c r="L9286" s="9" t="s">
        <v>104</v>
      </c>
      <c r="M9286" s="9" t="s">
        <v>3883</v>
      </c>
      <c r="N9286" s="9" t="s">
        <v>196</v>
      </c>
      <c r="O9286" s="9" t="s">
        <v>180</v>
      </c>
      <c r="P9286" s="9" t="s">
        <v>368</v>
      </c>
      <c r="Q9286" s="9" t="s">
        <v>219</v>
      </c>
      <c r="R9286" s="9">
        <v>0</v>
      </c>
      <c r="S9286" s="9">
        <v>50</v>
      </c>
      <c r="T9286" s="9" t="s">
        <v>322</v>
      </c>
      <c r="U9286" s="9" t="s">
        <v>140</v>
      </c>
      <c r="V9286" s="9" t="s">
        <v>13439</v>
      </c>
      <c r="W9286" s="9">
        <v>4</v>
      </c>
      <c r="X9286" s="9">
        <f>INDEX(SLA_Policy!$D$2:$D$5,MATCH(F9286,SLA_Policy!$A$2:$A$5,0))</f>
        <v>72</v>
      </c>
      <c r="Y9286" s="9" t="str">
        <f>IF(E9286="Cancelled","Excluded",IF(D9286="",IF((SLA_Policy!$B$8-B9286)*24&gt;X9286,"Open - Breached","Open - On Track"),IF((D9286-B9286)*24&lt;=X9286,"Met","Breached")))</f>
        <v>Met</v>
      </c>
    </row>
    <row r="9287" spans="1:25" x14ac:dyDescent="0.25">
      <c r="A9287" s="9" t="s">
        <v>13667</v>
      </c>
      <c r="B9287" s="23">
        <v>46184.651388888902</v>
      </c>
      <c r="C9287" s="23">
        <v>46184.654166666704</v>
      </c>
      <c r="D9287" s="23">
        <v>46185.543749999997</v>
      </c>
      <c r="E9287" s="9" t="s">
        <v>212</v>
      </c>
      <c r="F9287" s="9" t="s">
        <v>188</v>
      </c>
      <c r="G9287" s="9" t="s">
        <v>213</v>
      </c>
      <c r="H9287" s="9" t="s">
        <v>167</v>
      </c>
      <c r="I9287" s="9" t="s">
        <v>536</v>
      </c>
      <c r="J9287" s="9" t="s">
        <v>2844</v>
      </c>
      <c r="K9287" s="9" t="s">
        <v>246</v>
      </c>
      <c r="L9287" s="9" t="s">
        <v>104</v>
      </c>
      <c r="M9287" s="9" t="s">
        <v>583</v>
      </c>
      <c r="N9287" s="9" t="s">
        <v>200</v>
      </c>
      <c r="O9287" s="9" t="s">
        <v>180</v>
      </c>
      <c r="P9287" s="9" t="s">
        <v>368</v>
      </c>
      <c r="Q9287" s="9" t="s">
        <v>219</v>
      </c>
      <c r="R9287" s="9">
        <v>0</v>
      </c>
      <c r="S9287" s="9">
        <v>60</v>
      </c>
      <c r="T9287" s="9" t="s">
        <v>136</v>
      </c>
      <c r="U9287" s="9" t="s">
        <v>140</v>
      </c>
      <c r="V9287" s="9" t="s">
        <v>13439</v>
      </c>
      <c r="X9287" s="9">
        <f>INDEX(SLA_Policy!$D$2:$D$5,MATCH(F9287,SLA_Policy!$A$2:$A$5,0))</f>
        <v>72</v>
      </c>
      <c r="Y9287" s="9" t="str">
        <f>IF(E9287="Cancelled","Excluded",IF(D9287="",IF((SLA_Policy!$B$8-B9287)*24&gt;X9287,"Open - Breached","Open - On Track"),IF((D9287-B9287)*24&lt;=X9287,"Met","Breached")))</f>
        <v>Met</v>
      </c>
    </row>
    <row r="9288" spans="1:25" x14ac:dyDescent="0.25">
      <c r="A9288" s="9" t="s">
        <v>13668</v>
      </c>
      <c r="B9288" s="23">
        <v>46184.654861111099</v>
      </c>
      <c r="C9288" s="23">
        <v>46184.659722222197</v>
      </c>
      <c r="D9288" s="23">
        <v>46185.3659722222</v>
      </c>
      <c r="E9288" s="9" t="s">
        <v>212</v>
      </c>
      <c r="F9288" s="9" t="s">
        <v>188</v>
      </c>
      <c r="G9288" s="9" t="s">
        <v>213</v>
      </c>
      <c r="H9288" s="9" t="s">
        <v>165</v>
      </c>
      <c r="I9288" s="9" t="s">
        <v>567</v>
      </c>
      <c r="J9288" s="9" t="s">
        <v>1451</v>
      </c>
      <c r="K9288" s="9" t="s">
        <v>239</v>
      </c>
      <c r="L9288" s="9" t="s">
        <v>216</v>
      </c>
      <c r="M9288" s="9" t="s">
        <v>3765</v>
      </c>
      <c r="N9288" s="9" t="s">
        <v>196</v>
      </c>
      <c r="O9288" s="9" t="s">
        <v>176</v>
      </c>
      <c r="P9288" s="9" t="s">
        <v>330</v>
      </c>
      <c r="Q9288" s="9" t="s">
        <v>219</v>
      </c>
      <c r="R9288" s="9">
        <v>0</v>
      </c>
      <c r="S9288" s="9">
        <v>33</v>
      </c>
      <c r="U9288" s="9" t="s">
        <v>266</v>
      </c>
      <c r="X9288" s="9">
        <f>INDEX(SLA_Policy!$D$2:$D$5,MATCH(F9288,SLA_Policy!$A$2:$A$5,0))</f>
        <v>72</v>
      </c>
      <c r="Y9288" s="9" t="str">
        <f>IF(E9288="Cancelled","Excluded",IF(D9288="",IF((SLA_Policy!$B$8-B9288)*24&gt;X9288,"Open - Breached","Open - On Track"),IF((D9288-B9288)*24&lt;=X9288,"Met","Breached")))</f>
        <v>Met</v>
      </c>
    </row>
    <row r="9289" spans="1:25" x14ac:dyDescent="0.25">
      <c r="A9289" s="9" t="s">
        <v>13669</v>
      </c>
      <c r="B9289" s="23">
        <v>46184.661805555603</v>
      </c>
      <c r="C9289" s="23">
        <v>46184.663194444503</v>
      </c>
      <c r="D9289" s="23">
        <v>46185.370833333298</v>
      </c>
      <c r="E9289" s="9" t="s">
        <v>212</v>
      </c>
      <c r="F9289" s="9" t="s">
        <v>189</v>
      </c>
      <c r="G9289" s="9" t="s">
        <v>213</v>
      </c>
      <c r="H9289" s="9" t="s">
        <v>167</v>
      </c>
      <c r="I9289" s="9" t="s">
        <v>362</v>
      </c>
      <c r="J9289" s="9" t="s">
        <v>13670</v>
      </c>
      <c r="K9289" s="9" t="s">
        <v>215</v>
      </c>
      <c r="L9289" s="9" t="s">
        <v>216</v>
      </c>
      <c r="M9289" s="9" t="s">
        <v>1044</v>
      </c>
      <c r="N9289" s="9" t="s">
        <v>198</v>
      </c>
      <c r="O9289" s="9" t="s">
        <v>176</v>
      </c>
      <c r="P9289" s="9" t="s">
        <v>228</v>
      </c>
      <c r="Q9289" s="9" t="s">
        <v>219</v>
      </c>
      <c r="R9289" s="9">
        <v>0</v>
      </c>
      <c r="S9289" s="9">
        <v>59</v>
      </c>
      <c r="U9289" s="9" t="s">
        <v>248</v>
      </c>
      <c r="W9289" s="9">
        <v>5</v>
      </c>
      <c r="X9289" s="9">
        <f>INDEX(SLA_Policy!$D$2:$D$5,MATCH(F9289,SLA_Policy!$A$2:$A$5,0))</f>
        <v>120</v>
      </c>
      <c r="Y9289" s="9" t="str">
        <f>IF(E9289="Cancelled","Excluded",IF(D9289="",IF((SLA_Policy!$B$8-B9289)*24&gt;X9289,"Open - Breached","Open - On Track"),IF((D9289-B9289)*24&lt;=X9289,"Met","Breached")))</f>
        <v>Met</v>
      </c>
    </row>
    <row r="9290" spans="1:25" x14ac:dyDescent="0.25">
      <c r="A9290" s="9" t="s">
        <v>13671</v>
      </c>
      <c r="B9290" s="23">
        <v>46184.662499999999</v>
      </c>
      <c r="C9290" s="23">
        <v>46184.664583333302</v>
      </c>
      <c r="D9290" s="23">
        <v>46185.316666666702</v>
      </c>
      <c r="E9290" s="9" t="s">
        <v>212</v>
      </c>
      <c r="F9290" s="9" t="s">
        <v>188</v>
      </c>
      <c r="G9290" s="9" t="s">
        <v>213</v>
      </c>
      <c r="H9290" s="9" t="s">
        <v>166</v>
      </c>
      <c r="I9290" s="9" t="s">
        <v>286</v>
      </c>
      <c r="J9290" s="9" t="s">
        <v>383</v>
      </c>
      <c r="K9290" s="9" t="s">
        <v>215</v>
      </c>
      <c r="L9290" s="9" t="s">
        <v>311</v>
      </c>
      <c r="M9290" s="9" t="s">
        <v>2179</v>
      </c>
      <c r="N9290" s="9" t="s">
        <v>198</v>
      </c>
      <c r="O9290" s="9" t="s">
        <v>181</v>
      </c>
      <c r="P9290" s="9" t="s">
        <v>289</v>
      </c>
      <c r="Q9290" s="9" t="s">
        <v>219</v>
      </c>
      <c r="R9290" s="9">
        <v>0</v>
      </c>
      <c r="S9290" s="9">
        <v>18</v>
      </c>
      <c r="U9290" s="9" t="s">
        <v>376</v>
      </c>
      <c r="X9290" s="9">
        <f>INDEX(SLA_Policy!$D$2:$D$5,MATCH(F9290,SLA_Policy!$A$2:$A$5,0))</f>
        <v>72</v>
      </c>
      <c r="Y9290" s="9" t="str">
        <f>IF(E9290="Cancelled","Excluded",IF(D9290="",IF((SLA_Policy!$B$8-B9290)*24&gt;X9290,"Open - Breached","Open - On Track"),IF((D9290-B9290)*24&lt;=X9290,"Met","Breached")))</f>
        <v>Met</v>
      </c>
    </row>
    <row r="9291" spans="1:25" x14ac:dyDescent="0.25">
      <c r="A9291" s="9" t="s">
        <v>13672</v>
      </c>
      <c r="B9291" s="23">
        <v>46184.670138888898</v>
      </c>
      <c r="C9291" s="23">
        <v>46184.686805555597</v>
      </c>
      <c r="D9291" s="23">
        <v>46185.360416666699</v>
      </c>
      <c r="E9291" s="9" t="s">
        <v>212</v>
      </c>
      <c r="F9291" s="9" t="s">
        <v>189</v>
      </c>
      <c r="G9291" s="9" t="s">
        <v>213</v>
      </c>
      <c r="H9291" s="9" t="s">
        <v>167</v>
      </c>
      <c r="I9291" s="9" t="s">
        <v>362</v>
      </c>
      <c r="J9291" s="9" t="s">
        <v>13673</v>
      </c>
      <c r="K9291" s="9" t="s">
        <v>246</v>
      </c>
      <c r="L9291" s="9" t="s">
        <v>293</v>
      </c>
      <c r="M9291" s="9" t="s">
        <v>2043</v>
      </c>
      <c r="N9291" s="9" t="s">
        <v>199</v>
      </c>
      <c r="O9291" s="9" t="s">
        <v>116</v>
      </c>
      <c r="P9291" s="9" t="s">
        <v>295</v>
      </c>
      <c r="Q9291" s="9" t="s">
        <v>219</v>
      </c>
      <c r="R9291" s="9">
        <v>0</v>
      </c>
      <c r="S9291" s="9">
        <v>23</v>
      </c>
      <c r="U9291" s="9" t="s">
        <v>376</v>
      </c>
      <c r="X9291" s="9">
        <f>INDEX(SLA_Policy!$D$2:$D$5,MATCH(F9291,SLA_Policy!$A$2:$A$5,0))</f>
        <v>120</v>
      </c>
      <c r="Y9291" s="9" t="str">
        <f>IF(E9291="Cancelled","Excluded",IF(D9291="",IF((SLA_Policy!$B$8-B9291)*24&gt;X9291,"Open - Breached","Open - On Track"),IF((D9291-B9291)*24&lt;=X9291,"Met","Breached")))</f>
        <v>Met</v>
      </c>
    </row>
    <row r="9292" spans="1:25" x14ac:dyDescent="0.25">
      <c r="A9292" s="9" t="s">
        <v>13674</v>
      </c>
      <c r="B9292" s="23">
        <v>46184.683333333298</v>
      </c>
      <c r="C9292" s="23">
        <v>46184.699305555601</v>
      </c>
      <c r="D9292" s="23">
        <v>46185.672222222202</v>
      </c>
      <c r="E9292" s="9" t="s">
        <v>212</v>
      </c>
      <c r="F9292" s="9" t="s">
        <v>188</v>
      </c>
      <c r="G9292" s="9" t="s">
        <v>236</v>
      </c>
      <c r="H9292" s="9" t="s">
        <v>167</v>
      </c>
      <c r="I9292" s="9" t="s">
        <v>255</v>
      </c>
      <c r="J9292" s="9" t="s">
        <v>13675</v>
      </c>
      <c r="K9292" s="9" t="s">
        <v>246</v>
      </c>
      <c r="L9292" s="9" t="s">
        <v>216</v>
      </c>
      <c r="M9292" s="9" t="s">
        <v>3270</v>
      </c>
      <c r="N9292" s="9" t="s">
        <v>196</v>
      </c>
      <c r="O9292" s="9" t="s">
        <v>116</v>
      </c>
      <c r="P9292" s="9" t="s">
        <v>525</v>
      </c>
      <c r="Q9292" s="9" t="s">
        <v>219</v>
      </c>
      <c r="R9292" s="9">
        <v>0</v>
      </c>
      <c r="S9292" s="9">
        <v>22</v>
      </c>
      <c r="U9292" s="9" t="s">
        <v>242</v>
      </c>
      <c r="X9292" s="9">
        <f>INDEX(SLA_Policy!$D$2:$D$5,MATCH(F9292,SLA_Policy!$A$2:$A$5,0))</f>
        <v>72</v>
      </c>
      <c r="Y9292" s="9" t="str">
        <f>IF(E9292="Cancelled","Excluded",IF(D9292="",IF((SLA_Policy!$B$8-B9292)*24&gt;X9292,"Open - Breached","Open - On Track"),IF((D9292-B9292)*24&lt;=X9292,"Met","Breached")))</f>
        <v>Met</v>
      </c>
    </row>
    <row r="9293" spans="1:25" x14ac:dyDescent="0.25">
      <c r="A9293" s="9" t="s">
        <v>13676</v>
      </c>
      <c r="B9293" s="23">
        <v>46184.684722222199</v>
      </c>
      <c r="C9293" s="23">
        <v>46184.690277777801</v>
      </c>
      <c r="D9293" s="23">
        <v>46185.401388888902</v>
      </c>
      <c r="E9293" s="9" t="s">
        <v>212</v>
      </c>
      <c r="F9293" s="9" t="s">
        <v>189</v>
      </c>
      <c r="G9293" s="9" t="s">
        <v>236</v>
      </c>
      <c r="H9293" s="9" t="s">
        <v>161</v>
      </c>
      <c r="I9293" s="9" t="s">
        <v>237</v>
      </c>
      <c r="J9293" s="9" t="s">
        <v>3291</v>
      </c>
      <c r="K9293" s="9" t="s">
        <v>246</v>
      </c>
      <c r="L9293" s="9" t="s">
        <v>282</v>
      </c>
      <c r="M9293" s="9" t="s">
        <v>1254</v>
      </c>
      <c r="N9293" s="9" t="s">
        <v>200</v>
      </c>
      <c r="O9293" s="9" t="s">
        <v>179</v>
      </c>
      <c r="P9293" s="9" t="s">
        <v>264</v>
      </c>
      <c r="Q9293" s="9" t="s">
        <v>219</v>
      </c>
      <c r="R9293" s="9">
        <v>0</v>
      </c>
      <c r="S9293" s="9">
        <v>18</v>
      </c>
      <c r="U9293" s="9" t="s">
        <v>242</v>
      </c>
      <c r="X9293" s="9">
        <f>INDEX(SLA_Policy!$D$2:$D$5,MATCH(F9293,SLA_Policy!$A$2:$A$5,0))</f>
        <v>120</v>
      </c>
      <c r="Y9293" s="9" t="str">
        <f>IF(E9293="Cancelled","Excluded",IF(D9293="",IF((SLA_Policy!$B$8-B9293)*24&gt;X9293,"Open - Breached","Open - On Track"),IF((D9293-B9293)*24&lt;=X9293,"Met","Breached")))</f>
        <v>Met</v>
      </c>
    </row>
    <row r="9294" spans="1:25" x14ac:dyDescent="0.25">
      <c r="A9294" s="9" t="s">
        <v>13677</v>
      </c>
      <c r="B9294" s="23">
        <v>46184.7</v>
      </c>
      <c r="C9294" s="23">
        <v>46185.3659722222</v>
      </c>
      <c r="D9294" s="23">
        <v>46185.372222222199</v>
      </c>
      <c r="E9294" s="9" t="s">
        <v>212</v>
      </c>
      <c r="F9294" s="9" t="s">
        <v>189</v>
      </c>
      <c r="G9294" s="9" t="s">
        <v>213</v>
      </c>
      <c r="H9294" s="9" t="s">
        <v>165</v>
      </c>
      <c r="I9294" s="9" t="s">
        <v>469</v>
      </c>
      <c r="J9294" s="9" t="s">
        <v>13678</v>
      </c>
      <c r="K9294" s="9" t="s">
        <v>246</v>
      </c>
      <c r="L9294" s="9" t="s">
        <v>104</v>
      </c>
      <c r="M9294" s="9" t="s">
        <v>329</v>
      </c>
      <c r="N9294" s="9" t="s">
        <v>196</v>
      </c>
      <c r="O9294" s="9" t="s">
        <v>176</v>
      </c>
      <c r="P9294" s="9" t="s">
        <v>228</v>
      </c>
      <c r="Q9294" s="9" t="s">
        <v>273</v>
      </c>
      <c r="R9294" s="9">
        <v>0</v>
      </c>
      <c r="S9294" s="9">
        <v>10</v>
      </c>
      <c r="U9294" s="9" t="s">
        <v>230</v>
      </c>
      <c r="X9294" s="9">
        <f>INDEX(SLA_Policy!$D$2:$D$5,MATCH(F9294,SLA_Policy!$A$2:$A$5,0))</f>
        <v>120</v>
      </c>
      <c r="Y9294" s="9" t="str">
        <f>IF(E9294="Cancelled","Excluded",IF(D9294="",IF((SLA_Policy!$B$8-B9294)*24&gt;X9294,"Open - Breached","Open - On Track"),IF((D9294-B9294)*24&lt;=X9294,"Met","Breached")))</f>
        <v>Met</v>
      </c>
    </row>
    <row r="9295" spans="1:25" x14ac:dyDescent="0.25">
      <c r="A9295" s="9" t="s">
        <v>13679</v>
      </c>
      <c r="B9295" s="23">
        <v>46184.704861111102</v>
      </c>
      <c r="C9295" s="23">
        <v>46184.775694444397</v>
      </c>
      <c r="D9295" s="23">
        <v>46188.410416666702</v>
      </c>
      <c r="E9295" s="9" t="s">
        <v>212</v>
      </c>
      <c r="F9295" s="9" t="s">
        <v>189</v>
      </c>
      <c r="G9295" s="9" t="s">
        <v>213</v>
      </c>
      <c r="H9295" s="9" t="s">
        <v>167</v>
      </c>
      <c r="I9295" s="9" t="s">
        <v>536</v>
      </c>
      <c r="J9295" s="9" t="s">
        <v>2940</v>
      </c>
      <c r="K9295" s="9" t="s">
        <v>246</v>
      </c>
      <c r="L9295" s="9" t="s">
        <v>311</v>
      </c>
      <c r="M9295" s="9" t="s">
        <v>3591</v>
      </c>
      <c r="N9295" s="9" t="s">
        <v>197</v>
      </c>
      <c r="O9295" s="9" t="s">
        <v>176</v>
      </c>
      <c r="P9295" s="9" t="s">
        <v>330</v>
      </c>
      <c r="Q9295" s="9" t="s">
        <v>219</v>
      </c>
      <c r="R9295" s="9">
        <v>0</v>
      </c>
      <c r="S9295" s="9">
        <v>32</v>
      </c>
      <c r="T9295" s="9" t="s">
        <v>229</v>
      </c>
      <c r="U9295" s="9" t="s">
        <v>140</v>
      </c>
      <c r="V9295" s="9" t="s">
        <v>13439</v>
      </c>
      <c r="X9295" s="9">
        <f>INDEX(SLA_Policy!$D$2:$D$5,MATCH(F9295,SLA_Policy!$A$2:$A$5,0))</f>
        <v>120</v>
      </c>
      <c r="Y9295" s="9" t="str">
        <f>IF(E9295="Cancelled","Excluded",IF(D9295="",IF((SLA_Policy!$B$8-B9295)*24&gt;X9295,"Open - Breached","Open - On Track"),IF((D9295-B9295)*24&lt;=X9295,"Met","Breached")))</f>
        <v>Met</v>
      </c>
    </row>
    <row r="9296" spans="1:25" x14ac:dyDescent="0.25">
      <c r="A9296" s="9" t="s">
        <v>13680</v>
      </c>
      <c r="B9296" s="23">
        <v>46184.711111111101</v>
      </c>
      <c r="C9296" s="23">
        <v>46184.720138888901</v>
      </c>
      <c r="D9296" s="23">
        <v>46184.745833333298</v>
      </c>
      <c r="E9296" s="9" t="s">
        <v>212</v>
      </c>
      <c r="F9296" s="9" t="s">
        <v>188</v>
      </c>
      <c r="G9296" s="9" t="s">
        <v>213</v>
      </c>
      <c r="H9296" s="9" t="s">
        <v>161</v>
      </c>
      <c r="I9296" s="9" t="s">
        <v>297</v>
      </c>
      <c r="J9296" s="9" t="s">
        <v>3141</v>
      </c>
      <c r="K9296" s="9" t="s">
        <v>246</v>
      </c>
      <c r="L9296" s="9" t="s">
        <v>282</v>
      </c>
      <c r="M9296" s="9" t="s">
        <v>851</v>
      </c>
      <c r="N9296" s="9" t="s">
        <v>198</v>
      </c>
      <c r="O9296" s="9" t="s">
        <v>177</v>
      </c>
      <c r="P9296" s="9" t="s">
        <v>241</v>
      </c>
      <c r="Q9296" s="9" t="s">
        <v>219</v>
      </c>
      <c r="R9296" s="9">
        <v>0</v>
      </c>
      <c r="S9296" s="9">
        <v>14</v>
      </c>
      <c r="U9296" s="9" t="s">
        <v>221</v>
      </c>
      <c r="W9296" s="9">
        <v>5</v>
      </c>
      <c r="X9296" s="9">
        <f>INDEX(SLA_Policy!$D$2:$D$5,MATCH(F9296,SLA_Policy!$A$2:$A$5,0))</f>
        <v>72</v>
      </c>
      <c r="Y9296" s="9" t="str">
        <f>IF(E9296="Cancelled","Excluded",IF(D9296="",IF((SLA_Policy!$B$8-B9296)*24&gt;X9296,"Open - Breached","Open - On Track"),IF((D9296-B9296)*24&lt;=X9296,"Met","Breached")))</f>
        <v>Met</v>
      </c>
    </row>
    <row r="9297" spans="1:25" x14ac:dyDescent="0.25">
      <c r="A9297" s="9" t="s">
        <v>13681</v>
      </c>
      <c r="B9297" s="23">
        <v>46184.863194444399</v>
      </c>
      <c r="C9297" s="23">
        <v>46184.863888888904</v>
      </c>
      <c r="D9297" s="23">
        <v>46185.120833333298</v>
      </c>
      <c r="E9297" s="9" t="s">
        <v>212</v>
      </c>
      <c r="F9297" s="9" t="s">
        <v>187</v>
      </c>
      <c r="G9297" s="9" t="s">
        <v>213</v>
      </c>
      <c r="H9297" s="9" t="s">
        <v>88</v>
      </c>
      <c r="I9297" s="9" t="s">
        <v>92</v>
      </c>
      <c r="J9297" s="9" t="s">
        <v>13521</v>
      </c>
      <c r="K9297" s="9" t="s">
        <v>215</v>
      </c>
      <c r="L9297" s="9" t="s">
        <v>104</v>
      </c>
      <c r="M9297" s="9" t="s">
        <v>835</v>
      </c>
      <c r="N9297" s="9" t="s">
        <v>198</v>
      </c>
      <c r="O9297" s="9" t="s">
        <v>178</v>
      </c>
      <c r="P9297" s="9" t="s">
        <v>272</v>
      </c>
      <c r="Q9297" s="9" t="s">
        <v>273</v>
      </c>
      <c r="R9297" s="9">
        <v>0</v>
      </c>
      <c r="S9297" s="9">
        <v>52</v>
      </c>
      <c r="T9297" s="9" t="s">
        <v>322</v>
      </c>
      <c r="U9297" s="9" t="s">
        <v>266</v>
      </c>
      <c r="W9297" s="9">
        <v>5</v>
      </c>
      <c r="X9297" s="9">
        <f>INDEX(SLA_Policy!$D$2:$D$5,MATCH(F9297,SLA_Policy!$A$2:$A$5,0))</f>
        <v>8</v>
      </c>
      <c r="Y9297" s="9" t="str">
        <f>IF(E9297="Cancelled","Excluded",IF(D9297="",IF((SLA_Policy!$B$8-B9297)*24&gt;X9297,"Open - Breached","Open - On Track"),IF((D9297-B9297)*24&lt;=X9297,"Met","Breached")))</f>
        <v>Met</v>
      </c>
    </row>
    <row r="9298" spans="1:25" x14ac:dyDescent="0.25">
      <c r="A9298" s="9" t="s">
        <v>13682</v>
      </c>
      <c r="B9298" s="23">
        <v>46184.9555555556</v>
      </c>
      <c r="C9298" s="23">
        <v>46185.309027777803</v>
      </c>
      <c r="D9298" s="23">
        <v>46185.329166666699</v>
      </c>
      <c r="E9298" s="9" t="s">
        <v>212</v>
      </c>
      <c r="F9298" s="9" t="s">
        <v>188</v>
      </c>
      <c r="G9298" s="9" t="s">
        <v>213</v>
      </c>
      <c r="H9298" s="9" t="s">
        <v>164</v>
      </c>
      <c r="I9298" s="9" t="s">
        <v>339</v>
      </c>
      <c r="J9298" s="9" t="s">
        <v>340</v>
      </c>
      <c r="K9298" s="9" t="s">
        <v>303</v>
      </c>
      <c r="L9298" s="9" t="s">
        <v>216</v>
      </c>
      <c r="M9298" s="9" t="s">
        <v>2388</v>
      </c>
      <c r="N9298" s="9" t="s">
        <v>196</v>
      </c>
      <c r="O9298" s="9" t="s">
        <v>116</v>
      </c>
      <c r="P9298" s="9" t="s">
        <v>551</v>
      </c>
      <c r="Q9298" s="9" t="s">
        <v>219</v>
      </c>
      <c r="R9298" s="9">
        <v>0</v>
      </c>
      <c r="S9298" s="9">
        <v>9</v>
      </c>
      <c r="T9298" s="9" t="s">
        <v>343</v>
      </c>
      <c r="U9298" s="9" t="s">
        <v>266</v>
      </c>
      <c r="X9298" s="9">
        <f>INDEX(SLA_Policy!$D$2:$D$5,MATCH(F9298,SLA_Policy!$A$2:$A$5,0))</f>
        <v>72</v>
      </c>
      <c r="Y9298" s="9" t="str">
        <f>IF(E9298="Cancelled","Excluded",IF(D9298="",IF((SLA_Policy!$B$8-B9298)*24&gt;X9298,"Open - Breached","Open - On Track"),IF((D9298-B9298)*24&lt;=X9298,"Met","Breached")))</f>
        <v>Met</v>
      </c>
    </row>
    <row r="9299" spans="1:25" x14ac:dyDescent="0.25">
      <c r="A9299" s="9" t="s">
        <v>13683</v>
      </c>
      <c r="B9299" s="23">
        <v>46185.21875</v>
      </c>
      <c r="C9299" s="23">
        <v>46185.306250000001</v>
      </c>
      <c r="D9299" s="23">
        <v>46188.360416666699</v>
      </c>
      <c r="E9299" s="9" t="s">
        <v>212</v>
      </c>
      <c r="F9299" s="9" t="s">
        <v>188</v>
      </c>
      <c r="G9299" s="9" t="s">
        <v>213</v>
      </c>
      <c r="H9299" s="9" t="s">
        <v>88</v>
      </c>
      <c r="I9299" s="9" t="s">
        <v>92</v>
      </c>
      <c r="J9299" s="9" t="s">
        <v>1082</v>
      </c>
      <c r="K9299" s="9" t="s">
        <v>303</v>
      </c>
      <c r="L9299" s="9" t="s">
        <v>104</v>
      </c>
      <c r="M9299" s="9" t="s">
        <v>1053</v>
      </c>
      <c r="N9299" s="9" t="s">
        <v>198</v>
      </c>
      <c r="O9299" s="9" t="s">
        <v>178</v>
      </c>
      <c r="P9299" s="9" t="s">
        <v>360</v>
      </c>
      <c r="Q9299" s="9" t="s">
        <v>219</v>
      </c>
      <c r="R9299" s="9">
        <v>0</v>
      </c>
      <c r="S9299" s="9">
        <v>25</v>
      </c>
      <c r="T9299" s="9" t="s">
        <v>322</v>
      </c>
      <c r="U9299" s="9" t="s">
        <v>266</v>
      </c>
      <c r="X9299" s="9">
        <f>INDEX(SLA_Policy!$D$2:$D$5,MATCH(F9299,SLA_Policy!$A$2:$A$5,0))</f>
        <v>72</v>
      </c>
      <c r="Y9299" s="9" t="str">
        <f>IF(E9299="Cancelled","Excluded",IF(D9299="",IF((SLA_Policy!$B$8-B9299)*24&gt;X9299,"Open - Breached","Open - On Track"),IF((D9299-B9299)*24&lt;=X9299,"Met","Breached")))</f>
        <v>Breached</v>
      </c>
    </row>
    <row r="9300" spans="1:25" x14ac:dyDescent="0.25">
      <c r="A9300" s="9" t="s">
        <v>13684</v>
      </c>
      <c r="B9300" s="23">
        <v>46185.324305555601</v>
      </c>
      <c r="C9300" s="23">
        <v>46185.334027777797</v>
      </c>
      <c r="D9300" s="23">
        <v>46188.3972222222</v>
      </c>
      <c r="E9300" s="9" t="s">
        <v>212</v>
      </c>
      <c r="F9300" s="9" t="s">
        <v>188</v>
      </c>
      <c r="G9300" s="9" t="s">
        <v>213</v>
      </c>
      <c r="H9300" s="9" t="s">
        <v>167</v>
      </c>
      <c r="I9300" s="9" t="s">
        <v>349</v>
      </c>
      <c r="J9300" s="9" t="s">
        <v>11554</v>
      </c>
      <c r="K9300" s="9" t="s">
        <v>262</v>
      </c>
      <c r="L9300" s="9" t="s">
        <v>282</v>
      </c>
      <c r="M9300" s="9" t="s">
        <v>4387</v>
      </c>
      <c r="N9300" s="9" t="s">
        <v>196</v>
      </c>
      <c r="O9300" s="9" t="s">
        <v>116</v>
      </c>
      <c r="P9300" s="9" t="s">
        <v>342</v>
      </c>
      <c r="Q9300" s="9" t="s">
        <v>219</v>
      </c>
      <c r="R9300" s="9">
        <v>0</v>
      </c>
      <c r="S9300" s="9">
        <v>7</v>
      </c>
      <c r="U9300" s="9" t="s">
        <v>248</v>
      </c>
      <c r="X9300" s="9">
        <f>INDEX(SLA_Policy!$D$2:$D$5,MATCH(F9300,SLA_Policy!$A$2:$A$5,0))</f>
        <v>72</v>
      </c>
      <c r="Y9300" s="9" t="str">
        <f>IF(E9300="Cancelled","Excluded",IF(D9300="",IF((SLA_Policy!$B$8-B9300)*24&gt;X9300,"Open - Breached","Open - On Track"),IF((D9300-B9300)*24&lt;=X9300,"Met","Breached")))</f>
        <v>Breached</v>
      </c>
    </row>
    <row r="9301" spans="1:25" x14ac:dyDescent="0.25">
      <c r="A9301" s="9" t="s">
        <v>13685</v>
      </c>
      <c r="B9301" s="23">
        <v>46185.324999999997</v>
      </c>
      <c r="C9301" s="23">
        <v>46185.326388888898</v>
      </c>
      <c r="D9301" s="23">
        <v>46185.3659722222</v>
      </c>
      <c r="E9301" s="9" t="s">
        <v>212</v>
      </c>
      <c r="F9301" s="9" t="s">
        <v>188</v>
      </c>
      <c r="G9301" s="9" t="s">
        <v>213</v>
      </c>
      <c r="H9301" s="9" t="s">
        <v>161</v>
      </c>
      <c r="I9301" s="9" t="s">
        <v>454</v>
      </c>
      <c r="J9301" s="9" t="s">
        <v>2015</v>
      </c>
      <c r="K9301" s="9" t="s">
        <v>246</v>
      </c>
      <c r="L9301" s="9" t="s">
        <v>104</v>
      </c>
      <c r="M9301" s="9" t="s">
        <v>3879</v>
      </c>
      <c r="N9301" s="9" t="s">
        <v>198</v>
      </c>
      <c r="O9301" s="9" t="s">
        <v>116</v>
      </c>
      <c r="P9301" s="9" t="s">
        <v>574</v>
      </c>
      <c r="Q9301" s="9" t="s">
        <v>219</v>
      </c>
      <c r="R9301" s="9">
        <v>0</v>
      </c>
      <c r="S9301" s="9">
        <v>4</v>
      </c>
      <c r="U9301" s="9" t="s">
        <v>266</v>
      </c>
      <c r="X9301" s="9">
        <f>INDEX(SLA_Policy!$D$2:$D$5,MATCH(F9301,SLA_Policy!$A$2:$A$5,0))</f>
        <v>72</v>
      </c>
      <c r="Y9301" s="9" t="str">
        <f>IF(E9301="Cancelled","Excluded",IF(D9301="",IF((SLA_Policy!$B$8-B9301)*24&gt;X9301,"Open - Breached","Open - On Track"),IF((D9301-B9301)*24&lt;=X9301,"Met","Breached")))</f>
        <v>Met</v>
      </c>
    </row>
    <row r="9302" spans="1:25" x14ac:dyDescent="0.25">
      <c r="A9302" s="9" t="s">
        <v>13686</v>
      </c>
      <c r="B9302" s="23">
        <v>46185.328472222202</v>
      </c>
      <c r="C9302" s="23">
        <v>46185.345833333296</v>
      </c>
      <c r="D9302" s="23">
        <v>46185.427777777797</v>
      </c>
      <c r="E9302" s="9" t="s">
        <v>212</v>
      </c>
      <c r="F9302" s="9" t="s">
        <v>188</v>
      </c>
      <c r="G9302" s="9" t="s">
        <v>213</v>
      </c>
      <c r="H9302" s="9" t="s">
        <v>88</v>
      </c>
      <c r="I9302" s="9" t="s">
        <v>268</v>
      </c>
      <c r="J9302" s="9" t="s">
        <v>269</v>
      </c>
      <c r="K9302" s="9" t="s">
        <v>246</v>
      </c>
      <c r="L9302" s="9" t="s">
        <v>104</v>
      </c>
      <c r="M9302" s="9" t="s">
        <v>1547</v>
      </c>
      <c r="N9302" s="9" t="s">
        <v>196</v>
      </c>
      <c r="O9302" s="9" t="s">
        <v>178</v>
      </c>
      <c r="P9302" s="9" t="s">
        <v>321</v>
      </c>
      <c r="Q9302" s="9" t="s">
        <v>219</v>
      </c>
      <c r="R9302" s="9">
        <v>0</v>
      </c>
      <c r="S9302" s="9">
        <v>26</v>
      </c>
      <c r="T9302" s="9" t="s">
        <v>220</v>
      </c>
      <c r="U9302" s="9" t="s">
        <v>266</v>
      </c>
      <c r="W9302" s="9">
        <v>4</v>
      </c>
      <c r="X9302" s="9">
        <f>INDEX(SLA_Policy!$D$2:$D$5,MATCH(F9302,SLA_Policy!$A$2:$A$5,0))</f>
        <v>72</v>
      </c>
      <c r="Y9302" s="9" t="str">
        <f>IF(E9302="Cancelled","Excluded",IF(D9302="",IF((SLA_Policy!$B$8-B9302)*24&gt;X9302,"Open - Breached","Open - On Track"),IF((D9302-B9302)*24&lt;=X9302,"Met","Breached")))</f>
        <v>Met</v>
      </c>
    </row>
    <row r="9303" spans="1:25" x14ac:dyDescent="0.25">
      <c r="A9303" s="9" t="s">
        <v>13687</v>
      </c>
      <c r="B9303" s="23">
        <v>46185.334027777797</v>
      </c>
      <c r="C9303" s="23">
        <v>46185.410416666702</v>
      </c>
      <c r="D9303" s="23">
        <v>46188.373611111099</v>
      </c>
      <c r="E9303" s="9" t="s">
        <v>212</v>
      </c>
      <c r="F9303" s="9" t="s">
        <v>189</v>
      </c>
      <c r="G9303" s="9" t="s">
        <v>236</v>
      </c>
      <c r="H9303" s="9" t="s">
        <v>167</v>
      </c>
      <c r="I9303" s="9" t="s">
        <v>255</v>
      </c>
      <c r="J9303" s="9" t="s">
        <v>6845</v>
      </c>
      <c r="K9303" s="9" t="s">
        <v>246</v>
      </c>
      <c r="L9303" s="9" t="s">
        <v>104</v>
      </c>
      <c r="M9303" s="9" t="s">
        <v>1665</v>
      </c>
      <c r="N9303" s="9" t="s">
        <v>196</v>
      </c>
      <c r="O9303" s="9" t="s">
        <v>116</v>
      </c>
      <c r="P9303" s="9" t="s">
        <v>551</v>
      </c>
      <c r="Q9303" s="9" t="s">
        <v>219</v>
      </c>
      <c r="R9303" s="9">
        <v>0</v>
      </c>
      <c r="S9303" s="9">
        <v>37</v>
      </c>
      <c r="U9303" s="9" t="s">
        <v>242</v>
      </c>
      <c r="W9303" s="9">
        <v>5</v>
      </c>
      <c r="X9303" s="9">
        <f>INDEX(SLA_Policy!$D$2:$D$5,MATCH(F9303,SLA_Policy!$A$2:$A$5,0))</f>
        <v>120</v>
      </c>
      <c r="Y9303" s="9" t="str">
        <f>IF(E9303="Cancelled","Excluded",IF(D9303="",IF((SLA_Policy!$B$8-B9303)*24&gt;X9303,"Open - Breached","Open - On Track"),IF((D9303-B9303)*24&lt;=X9303,"Met","Breached")))</f>
        <v>Met</v>
      </c>
    </row>
    <row r="9304" spans="1:25" x14ac:dyDescent="0.25">
      <c r="A9304" s="9" t="s">
        <v>13688</v>
      </c>
      <c r="B9304" s="23">
        <v>46185.336805555598</v>
      </c>
      <c r="C9304" s="23">
        <v>46185.422222222202</v>
      </c>
      <c r="D9304" s="23">
        <v>46191.352083333302</v>
      </c>
      <c r="E9304" s="9" t="s">
        <v>212</v>
      </c>
      <c r="F9304" s="9" t="s">
        <v>188</v>
      </c>
      <c r="G9304" s="9" t="s">
        <v>213</v>
      </c>
      <c r="H9304" s="9" t="s">
        <v>167</v>
      </c>
      <c r="I9304" s="9" t="s">
        <v>536</v>
      </c>
      <c r="J9304" s="9" t="s">
        <v>3796</v>
      </c>
      <c r="K9304" s="9" t="s">
        <v>215</v>
      </c>
      <c r="L9304" s="9" t="s">
        <v>371</v>
      </c>
      <c r="M9304" s="9" t="s">
        <v>372</v>
      </c>
      <c r="N9304" s="9" t="s">
        <v>196</v>
      </c>
      <c r="O9304" s="9" t="s">
        <v>180</v>
      </c>
      <c r="P9304" s="9" t="s">
        <v>278</v>
      </c>
      <c r="Q9304" s="9" t="s">
        <v>219</v>
      </c>
      <c r="R9304" s="9">
        <v>1</v>
      </c>
      <c r="S9304" s="9">
        <v>231</v>
      </c>
      <c r="T9304" s="9" t="s">
        <v>136</v>
      </c>
      <c r="U9304" s="9" t="s">
        <v>140</v>
      </c>
      <c r="V9304" s="9" t="s">
        <v>13439</v>
      </c>
      <c r="X9304" s="9">
        <f>INDEX(SLA_Policy!$D$2:$D$5,MATCH(F9304,SLA_Policy!$A$2:$A$5,0))</f>
        <v>72</v>
      </c>
      <c r="Y9304" s="9" t="str">
        <f>IF(E9304="Cancelled","Excluded",IF(D9304="",IF((SLA_Policy!$B$8-B9304)*24&gt;X9304,"Open - Breached","Open - On Track"),IF((D9304-B9304)*24&lt;=X9304,"Met","Breached")))</f>
        <v>Breached</v>
      </c>
    </row>
    <row r="9305" spans="1:25" x14ac:dyDescent="0.25">
      <c r="A9305" s="9" t="s">
        <v>13689</v>
      </c>
      <c r="B9305" s="23">
        <v>46185.338888888902</v>
      </c>
      <c r="C9305" s="23">
        <v>46185.358333333301</v>
      </c>
      <c r="D9305" s="23">
        <v>46188.326388888898</v>
      </c>
      <c r="E9305" s="9" t="s">
        <v>212</v>
      </c>
      <c r="F9305" s="9" t="s">
        <v>188</v>
      </c>
      <c r="G9305" s="9" t="s">
        <v>213</v>
      </c>
      <c r="H9305" s="9" t="s">
        <v>167</v>
      </c>
      <c r="I9305" s="9" t="s">
        <v>536</v>
      </c>
      <c r="J9305" s="9" t="s">
        <v>3609</v>
      </c>
      <c r="K9305" s="9" t="s">
        <v>303</v>
      </c>
      <c r="L9305" s="9" t="s">
        <v>282</v>
      </c>
      <c r="M9305" s="9" t="s">
        <v>1536</v>
      </c>
      <c r="N9305" s="9" t="s">
        <v>196</v>
      </c>
      <c r="O9305" s="9" t="s">
        <v>176</v>
      </c>
      <c r="P9305" s="9" t="s">
        <v>570</v>
      </c>
      <c r="Q9305" s="9" t="s">
        <v>219</v>
      </c>
      <c r="R9305" s="9">
        <v>0</v>
      </c>
      <c r="S9305" s="9">
        <v>70</v>
      </c>
      <c r="T9305" s="9" t="s">
        <v>136</v>
      </c>
      <c r="U9305" s="9" t="s">
        <v>140</v>
      </c>
      <c r="V9305" s="9" t="s">
        <v>13439</v>
      </c>
      <c r="X9305" s="9">
        <f>INDEX(SLA_Policy!$D$2:$D$5,MATCH(F9305,SLA_Policy!$A$2:$A$5,0))</f>
        <v>72</v>
      </c>
      <c r="Y9305" s="9" t="str">
        <f>IF(E9305="Cancelled","Excluded",IF(D9305="",IF((SLA_Policy!$B$8-B9305)*24&gt;X9305,"Open - Breached","Open - On Track"),IF((D9305-B9305)*24&lt;=X9305,"Met","Breached")))</f>
        <v>Met</v>
      </c>
    </row>
    <row r="9306" spans="1:25" x14ac:dyDescent="0.25">
      <c r="A9306" s="9" t="s">
        <v>13690</v>
      </c>
      <c r="B9306" s="23">
        <v>46185.347222222197</v>
      </c>
      <c r="C9306" s="23">
        <v>46185.351388888899</v>
      </c>
      <c r="D9306" s="23">
        <v>46188.358333333301</v>
      </c>
      <c r="E9306" s="9" t="s">
        <v>212</v>
      </c>
      <c r="F9306" s="9" t="s">
        <v>188</v>
      </c>
      <c r="G9306" s="9" t="s">
        <v>213</v>
      </c>
      <c r="H9306" s="9" t="s">
        <v>163</v>
      </c>
      <c r="I9306" s="9" t="s">
        <v>250</v>
      </c>
      <c r="J9306" s="9" t="s">
        <v>10544</v>
      </c>
      <c r="K9306" s="9" t="s">
        <v>239</v>
      </c>
      <c r="L9306" s="9" t="s">
        <v>293</v>
      </c>
      <c r="M9306" s="9" t="s">
        <v>5389</v>
      </c>
      <c r="N9306" s="9" t="s">
        <v>198</v>
      </c>
      <c r="O9306" s="9" t="s">
        <v>176</v>
      </c>
      <c r="P9306" s="9" t="s">
        <v>330</v>
      </c>
      <c r="Q9306" s="9" t="s">
        <v>219</v>
      </c>
      <c r="R9306" s="9">
        <v>0</v>
      </c>
      <c r="S9306" s="9">
        <v>38</v>
      </c>
      <c r="T9306" s="9" t="s">
        <v>229</v>
      </c>
      <c r="U9306" s="9" t="s">
        <v>230</v>
      </c>
      <c r="W9306" s="9">
        <v>4</v>
      </c>
      <c r="X9306" s="9">
        <f>INDEX(SLA_Policy!$D$2:$D$5,MATCH(F9306,SLA_Policy!$A$2:$A$5,0))</f>
        <v>72</v>
      </c>
      <c r="Y9306" s="9" t="str">
        <f>IF(E9306="Cancelled","Excluded",IF(D9306="",IF((SLA_Policy!$B$8-B9306)*24&gt;X9306,"Open - Breached","Open - On Track"),IF((D9306-B9306)*24&lt;=X9306,"Met","Breached")))</f>
        <v>Breached</v>
      </c>
    </row>
    <row r="9307" spans="1:25" x14ac:dyDescent="0.25">
      <c r="A9307" s="9" t="s">
        <v>13691</v>
      </c>
      <c r="B9307" s="23">
        <v>46185.35</v>
      </c>
      <c r="C9307" s="23">
        <v>46185.402083333298</v>
      </c>
      <c r="D9307" s="23">
        <v>46185.590972222199</v>
      </c>
      <c r="E9307" s="9" t="s">
        <v>212</v>
      </c>
      <c r="F9307" s="9" t="s">
        <v>189</v>
      </c>
      <c r="G9307" s="9" t="s">
        <v>213</v>
      </c>
      <c r="H9307" s="9" t="s">
        <v>166</v>
      </c>
      <c r="I9307" s="9" t="s">
        <v>286</v>
      </c>
      <c r="J9307" s="9" t="s">
        <v>632</v>
      </c>
      <c r="K9307" s="9" t="s">
        <v>215</v>
      </c>
      <c r="L9307" s="9" t="s">
        <v>226</v>
      </c>
      <c r="M9307" s="9" t="s">
        <v>2520</v>
      </c>
      <c r="N9307" s="9" t="s">
        <v>197</v>
      </c>
      <c r="O9307" s="9" t="s">
        <v>181</v>
      </c>
      <c r="P9307" s="9" t="s">
        <v>668</v>
      </c>
      <c r="Q9307" s="9" t="s">
        <v>219</v>
      </c>
      <c r="R9307" s="9">
        <v>0</v>
      </c>
      <c r="S9307" s="9">
        <v>18</v>
      </c>
      <c r="U9307" s="9" t="s">
        <v>266</v>
      </c>
      <c r="X9307" s="9">
        <f>INDEX(SLA_Policy!$D$2:$D$5,MATCH(F9307,SLA_Policy!$A$2:$A$5,0))</f>
        <v>120</v>
      </c>
      <c r="Y9307" s="9" t="str">
        <f>IF(E9307="Cancelled","Excluded",IF(D9307="",IF((SLA_Policy!$B$8-B9307)*24&gt;X9307,"Open - Breached","Open - On Track"),IF((D9307-B9307)*24&lt;=X9307,"Met","Breached")))</f>
        <v>Met</v>
      </c>
    </row>
    <row r="9308" spans="1:25" x14ac:dyDescent="0.25">
      <c r="A9308" s="9" t="s">
        <v>13692</v>
      </c>
      <c r="B9308" s="23">
        <v>46185.365277777797</v>
      </c>
      <c r="C9308" s="23">
        <v>46185.371527777803</v>
      </c>
      <c r="D9308" s="23">
        <v>46188.370833333298</v>
      </c>
      <c r="E9308" s="9" t="s">
        <v>212</v>
      </c>
      <c r="F9308" s="9" t="s">
        <v>188</v>
      </c>
      <c r="G9308" s="9" t="s">
        <v>213</v>
      </c>
      <c r="H9308" s="9" t="s">
        <v>167</v>
      </c>
      <c r="I9308" s="9" t="s">
        <v>536</v>
      </c>
      <c r="J9308" s="9" t="s">
        <v>995</v>
      </c>
      <c r="K9308" s="9" t="s">
        <v>246</v>
      </c>
      <c r="L9308" s="9" t="s">
        <v>351</v>
      </c>
      <c r="M9308" s="9" t="s">
        <v>1624</v>
      </c>
      <c r="N9308" s="9" t="s">
        <v>196</v>
      </c>
      <c r="O9308" s="9" t="s">
        <v>180</v>
      </c>
      <c r="P9308" s="9" t="s">
        <v>318</v>
      </c>
      <c r="Q9308" s="9" t="s">
        <v>219</v>
      </c>
      <c r="R9308" s="9">
        <v>0</v>
      </c>
      <c r="S9308" s="9">
        <v>29</v>
      </c>
      <c r="T9308" s="9" t="s">
        <v>136</v>
      </c>
      <c r="U9308" s="9" t="s">
        <v>140</v>
      </c>
      <c r="V9308" s="9" t="s">
        <v>13439</v>
      </c>
      <c r="X9308" s="9">
        <f>INDEX(SLA_Policy!$D$2:$D$5,MATCH(F9308,SLA_Policy!$A$2:$A$5,0))</f>
        <v>72</v>
      </c>
      <c r="Y9308" s="9" t="str">
        <f>IF(E9308="Cancelled","Excluded",IF(D9308="",IF((SLA_Policy!$B$8-B9308)*24&gt;X9308,"Open - Breached","Open - On Track"),IF((D9308-B9308)*24&lt;=X9308,"Met","Breached")))</f>
        <v>Breached</v>
      </c>
    </row>
    <row r="9309" spans="1:25" x14ac:dyDescent="0.25">
      <c r="A9309" s="9" t="s">
        <v>13693</v>
      </c>
      <c r="B9309" s="23">
        <v>46185.374305555597</v>
      </c>
      <c r="C9309" s="23">
        <v>46185.445138888899</v>
      </c>
      <c r="D9309" s="23">
        <v>46188.359722222202</v>
      </c>
      <c r="E9309" s="9" t="s">
        <v>212</v>
      </c>
      <c r="F9309" s="9" t="s">
        <v>188</v>
      </c>
      <c r="G9309" s="9" t="s">
        <v>236</v>
      </c>
      <c r="H9309" s="9" t="s">
        <v>163</v>
      </c>
      <c r="I9309" s="9" t="s">
        <v>327</v>
      </c>
      <c r="J9309" s="9" t="s">
        <v>12707</v>
      </c>
      <c r="K9309" s="9" t="s">
        <v>303</v>
      </c>
      <c r="L9309" s="9" t="s">
        <v>216</v>
      </c>
      <c r="M9309" s="9" t="s">
        <v>4667</v>
      </c>
      <c r="N9309" s="9" t="s">
        <v>196</v>
      </c>
      <c r="O9309" s="9" t="s">
        <v>180</v>
      </c>
      <c r="P9309" s="9" t="s">
        <v>318</v>
      </c>
      <c r="Q9309" s="9" t="s">
        <v>219</v>
      </c>
      <c r="R9309" s="9">
        <v>0</v>
      </c>
      <c r="S9309" s="9">
        <v>46</v>
      </c>
      <c r="U9309" s="9" t="s">
        <v>242</v>
      </c>
      <c r="X9309" s="9">
        <f>INDEX(SLA_Policy!$D$2:$D$5,MATCH(F9309,SLA_Policy!$A$2:$A$5,0))</f>
        <v>72</v>
      </c>
      <c r="Y9309" s="9" t="str">
        <f>IF(E9309="Cancelled","Excluded",IF(D9309="",IF((SLA_Policy!$B$8-B9309)*24&gt;X9309,"Open - Breached","Open - On Track"),IF((D9309-B9309)*24&lt;=X9309,"Met","Breached")))</f>
        <v>Met</v>
      </c>
    </row>
    <row r="9310" spans="1:25" x14ac:dyDescent="0.25">
      <c r="A9310" s="9" t="s">
        <v>13694</v>
      </c>
      <c r="B9310" s="23">
        <v>46185.377083333296</v>
      </c>
      <c r="C9310" s="23">
        <v>46185.377777777801</v>
      </c>
      <c r="D9310" s="23">
        <v>46188.319444444503</v>
      </c>
      <c r="E9310" s="9" t="s">
        <v>212</v>
      </c>
      <c r="F9310" s="9" t="s">
        <v>188</v>
      </c>
      <c r="G9310" s="9" t="s">
        <v>213</v>
      </c>
      <c r="H9310" s="9" t="s">
        <v>164</v>
      </c>
      <c r="I9310" s="9" t="s">
        <v>260</v>
      </c>
      <c r="J9310" s="9" t="s">
        <v>9426</v>
      </c>
      <c r="K9310" s="9" t="s">
        <v>303</v>
      </c>
      <c r="L9310" s="9" t="s">
        <v>270</v>
      </c>
      <c r="M9310" s="9" t="s">
        <v>5614</v>
      </c>
      <c r="N9310" s="9" t="s">
        <v>198</v>
      </c>
      <c r="O9310" s="9" t="s">
        <v>179</v>
      </c>
      <c r="P9310" s="9" t="s">
        <v>284</v>
      </c>
      <c r="Q9310" s="9" t="s">
        <v>219</v>
      </c>
      <c r="R9310" s="9">
        <v>0</v>
      </c>
      <c r="S9310" s="9">
        <v>48</v>
      </c>
      <c r="T9310" s="9" t="s">
        <v>265</v>
      </c>
      <c r="U9310" s="9" t="s">
        <v>266</v>
      </c>
      <c r="W9310" s="9">
        <v>4</v>
      </c>
      <c r="X9310" s="9">
        <f>INDEX(SLA_Policy!$D$2:$D$5,MATCH(F9310,SLA_Policy!$A$2:$A$5,0))</f>
        <v>72</v>
      </c>
      <c r="Y9310" s="9" t="str">
        <f>IF(E9310="Cancelled","Excluded",IF(D9310="",IF((SLA_Policy!$B$8-B9310)*24&gt;X9310,"Open - Breached","Open - On Track"),IF((D9310-B9310)*24&lt;=X9310,"Met","Breached")))</f>
        <v>Met</v>
      </c>
    </row>
    <row r="9311" spans="1:25" x14ac:dyDescent="0.25">
      <c r="A9311" s="9" t="s">
        <v>13695</v>
      </c>
      <c r="B9311" s="23">
        <v>46185.384722222203</v>
      </c>
      <c r="C9311" s="23">
        <v>46185.429166666698</v>
      </c>
      <c r="D9311" s="23">
        <v>46188.3618055556</v>
      </c>
      <c r="E9311" s="9" t="s">
        <v>212</v>
      </c>
      <c r="F9311" s="9" t="s">
        <v>189</v>
      </c>
      <c r="G9311" s="9" t="s">
        <v>236</v>
      </c>
      <c r="H9311" s="9" t="s">
        <v>161</v>
      </c>
      <c r="I9311" s="9" t="s">
        <v>237</v>
      </c>
      <c r="J9311" s="9" t="s">
        <v>2465</v>
      </c>
      <c r="K9311" s="9" t="s">
        <v>246</v>
      </c>
      <c r="L9311" s="9" t="s">
        <v>216</v>
      </c>
      <c r="M9311" s="9" t="s">
        <v>7356</v>
      </c>
      <c r="N9311" s="9" t="s">
        <v>196</v>
      </c>
      <c r="O9311" s="9" t="s">
        <v>179</v>
      </c>
      <c r="P9311" s="9" t="s">
        <v>264</v>
      </c>
      <c r="Q9311" s="9" t="s">
        <v>219</v>
      </c>
      <c r="R9311" s="9">
        <v>0</v>
      </c>
      <c r="S9311" s="9">
        <v>10</v>
      </c>
      <c r="U9311" s="9" t="s">
        <v>242</v>
      </c>
      <c r="X9311" s="9">
        <f>INDEX(SLA_Policy!$D$2:$D$5,MATCH(F9311,SLA_Policy!$A$2:$A$5,0))</f>
        <v>120</v>
      </c>
      <c r="Y9311" s="9" t="str">
        <f>IF(E9311="Cancelled","Excluded",IF(D9311="",IF((SLA_Policy!$B$8-B9311)*24&gt;X9311,"Open - Breached","Open - On Track"),IF((D9311-B9311)*24&lt;=X9311,"Met","Breached")))</f>
        <v>Met</v>
      </c>
    </row>
    <row r="9312" spans="1:25" x14ac:dyDescent="0.25">
      <c r="A9312" s="9" t="s">
        <v>13696</v>
      </c>
      <c r="B9312" s="23">
        <v>46185.397916666698</v>
      </c>
      <c r="C9312" s="23">
        <v>46185.5222222222</v>
      </c>
      <c r="D9312" s="23">
        <v>46188.386111111096</v>
      </c>
      <c r="E9312" s="9" t="s">
        <v>212</v>
      </c>
      <c r="F9312" s="9" t="s">
        <v>188</v>
      </c>
      <c r="G9312" s="9" t="s">
        <v>236</v>
      </c>
      <c r="H9312" s="9" t="s">
        <v>167</v>
      </c>
      <c r="I9312" s="9" t="s">
        <v>255</v>
      </c>
      <c r="J9312" s="9" t="s">
        <v>871</v>
      </c>
      <c r="K9312" s="9" t="s">
        <v>225</v>
      </c>
      <c r="L9312" s="9" t="s">
        <v>104</v>
      </c>
      <c r="M9312" s="9" t="s">
        <v>594</v>
      </c>
      <c r="N9312" s="9" t="s">
        <v>197</v>
      </c>
      <c r="O9312" s="9" t="s">
        <v>116</v>
      </c>
      <c r="P9312" s="9" t="s">
        <v>234</v>
      </c>
      <c r="Q9312" s="9" t="s">
        <v>219</v>
      </c>
      <c r="R9312" s="9">
        <v>0</v>
      </c>
      <c r="S9312" s="9">
        <v>27</v>
      </c>
      <c r="U9312" s="9" t="s">
        <v>242</v>
      </c>
      <c r="W9312" s="9">
        <v>5</v>
      </c>
      <c r="X9312" s="9">
        <f>INDEX(SLA_Policy!$D$2:$D$5,MATCH(F9312,SLA_Policy!$A$2:$A$5,0))</f>
        <v>72</v>
      </c>
      <c r="Y9312" s="9" t="str">
        <f>IF(E9312="Cancelled","Excluded",IF(D9312="",IF((SLA_Policy!$B$8-B9312)*24&gt;X9312,"Open - Breached","Open - On Track"),IF((D9312-B9312)*24&lt;=X9312,"Met","Breached")))</f>
        <v>Met</v>
      </c>
    </row>
    <row r="9313" spans="1:25" x14ac:dyDescent="0.25">
      <c r="A9313" s="9" t="s">
        <v>13697</v>
      </c>
      <c r="B9313" s="23">
        <v>46185.398611111101</v>
      </c>
      <c r="C9313" s="23">
        <v>46185.539583333302</v>
      </c>
      <c r="D9313" s="23">
        <v>46185.5444444444</v>
      </c>
      <c r="E9313" s="9" t="s">
        <v>212</v>
      </c>
      <c r="F9313" s="9" t="s">
        <v>188</v>
      </c>
      <c r="G9313" s="9" t="s">
        <v>213</v>
      </c>
      <c r="H9313" s="9" t="s">
        <v>162</v>
      </c>
      <c r="I9313" s="9" t="s">
        <v>393</v>
      </c>
      <c r="J9313" s="9" t="s">
        <v>1326</v>
      </c>
      <c r="K9313" s="9" t="s">
        <v>246</v>
      </c>
      <c r="L9313" s="9" t="s">
        <v>216</v>
      </c>
      <c r="M9313" s="9" t="s">
        <v>897</v>
      </c>
      <c r="N9313" s="9" t="s">
        <v>196</v>
      </c>
      <c r="O9313" s="9" t="s">
        <v>116</v>
      </c>
      <c r="P9313" s="9" t="s">
        <v>218</v>
      </c>
      <c r="Q9313" s="9" t="s">
        <v>219</v>
      </c>
      <c r="R9313" s="9">
        <v>0</v>
      </c>
      <c r="S9313" s="9">
        <v>49</v>
      </c>
      <c r="U9313" s="9" t="s">
        <v>266</v>
      </c>
      <c r="X9313" s="9">
        <f>INDEX(SLA_Policy!$D$2:$D$5,MATCH(F9313,SLA_Policy!$A$2:$A$5,0))</f>
        <v>72</v>
      </c>
      <c r="Y9313" s="9" t="str">
        <f>IF(E9313="Cancelled","Excluded",IF(D9313="",IF((SLA_Policy!$B$8-B9313)*24&gt;X9313,"Open - Breached","Open - On Track"),IF((D9313-B9313)*24&lt;=X9313,"Met","Breached")))</f>
        <v>Met</v>
      </c>
    </row>
    <row r="9314" spans="1:25" x14ac:dyDescent="0.25">
      <c r="A9314" s="9" t="s">
        <v>13698</v>
      </c>
      <c r="B9314" s="23">
        <v>46185.425000000003</v>
      </c>
      <c r="C9314" s="23">
        <v>46185.431250000001</v>
      </c>
      <c r="D9314" s="23">
        <v>46188.395138888904</v>
      </c>
      <c r="E9314" s="9" t="s">
        <v>212</v>
      </c>
      <c r="F9314" s="9" t="s">
        <v>188</v>
      </c>
      <c r="G9314" s="9" t="s">
        <v>236</v>
      </c>
      <c r="H9314" s="9" t="s">
        <v>163</v>
      </c>
      <c r="I9314" s="9" t="s">
        <v>315</v>
      </c>
      <c r="J9314" s="9" t="s">
        <v>1616</v>
      </c>
      <c r="K9314" s="9" t="s">
        <v>303</v>
      </c>
      <c r="L9314" s="9" t="s">
        <v>293</v>
      </c>
      <c r="M9314" s="9" t="s">
        <v>1211</v>
      </c>
      <c r="N9314" s="9" t="s">
        <v>196</v>
      </c>
      <c r="O9314" s="9" t="s">
        <v>180</v>
      </c>
      <c r="P9314" s="9" t="s">
        <v>318</v>
      </c>
      <c r="Q9314" s="9" t="s">
        <v>219</v>
      </c>
      <c r="R9314" s="9">
        <v>0</v>
      </c>
      <c r="S9314" s="9">
        <v>143</v>
      </c>
      <c r="T9314" s="9" t="s">
        <v>220</v>
      </c>
      <c r="U9314" s="9" t="s">
        <v>242</v>
      </c>
      <c r="W9314" s="9">
        <v>5</v>
      </c>
      <c r="X9314" s="9">
        <f>INDEX(SLA_Policy!$D$2:$D$5,MATCH(F9314,SLA_Policy!$A$2:$A$5,0))</f>
        <v>72</v>
      </c>
      <c r="Y9314" s="9" t="str">
        <f>IF(E9314="Cancelled","Excluded",IF(D9314="",IF((SLA_Policy!$B$8-B9314)*24&gt;X9314,"Open - Breached","Open - On Track"),IF((D9314-B9314)*24&lt;=X9314,"Met","Breached")))</f>
        <v>Met</v>
      </c>
    </row>
    <row r="9315" spans="1:25" x14ac:dyDescent="0.25">
      <c r="A9315" s="9" t="s">
        <v>13699</v>
      </c>
      <c r="B9315" s="23">
        <v>46185.429861111101</v>
      </c>
      <c r="C9315" s="23">
        <v>46185.439583333296</v>
      </c>
      <c r="D9315" s="23">
        <v>46185.683333333298</v>
      </c>
      <c r="E9315" s="9" t="s">
        <v>212</v>
      </c>
      <c r="F9315" s="9" t="s">
        <v>189</v>
      </c>
      <c r="G9315" s="9" t="s">
        <v>213</v>
      </c>
      <c r="H9315" s="9" t="s">
        <v>162</v>
      </c>
      <c r="I9315" s="9" t="s">
        <v>244</v>
      </c>
      <c r="J9315" s="9" t="s">
        <v>335</v>
      </c>
      <c r="K9315" s="9" t="s">
        <v>246</v>
      </c>
      <c r="L9315" s="9" t="s">
        <v>293</v>
      </c>
      <c r="M9315" s="9" t="s">
        <v>1669</v>
      </c>
      <c r="N9315" s="9" t="s">
        <v>198</v>
      </c>
      <c r="O9315" s="9" t="s">
        <v>179</v>
      </c>
      <c r="P9315" s="9" t="s">
        <v>264</v>
      </c>
      <c r="Q9315" s="9" t="s">
        <v>219</v>
      </c>
      <c r="R9315" s="9">
        <v>0</v>
      </c>
      <c r="S9315" s="9">
        <v>61</v>
      </c>
      <c r="U9315" s="9" t="s">
        <v>248</v>
      </c>
      <c r="X9315" s="9">
        <f>INDEX(SLA_Policy!$D$2:$D$5,MATCH(F9315,SLA_Policy!$A$2:$A$5,0))</f>
        <v>120</v>
      </c>
      <c r="Y9315" s="9" t="str">
        <f>IF(E9315="Cancelled","Excluded",IF(D9315="",IF((SLA_Policy!$B$8-B9315)*24&gt;X9315,"Open - Breached","Open - On Track"),IF((D9315-B9315)*24&lt;=X9315,"Met","Breached")))</f>
        <v>Met</v>
      </c>
    </row>
    <row r="9316" spans="1:25" x14ac:dyDescent="0.25">
      <c r="A9316" s="9" t="s">
        <v>13700</v>
      </c>
      <c r="B9316" s="23">
        <v>46185.438888888901</v>
      </c>
      <c r="C9316" s="23">
        <v>46185.4909722222</v>
      </c>
      <c r="D9316" s="23">
        <v>46185.725694444503</v>
      </c>
      <c r="E9316" s="9" t="s">
        <v>212</v>
      </c>
      <c r="F9316" s="9" t="s">
        <v>189</v>
      </c>
      <c r="G9316" s="9" t="s">
        <v>213</v>
      </c>
      <c r="H9316" s="9" t="s">
        <v>88</v>
      </c>
      <c r="I9316" s="9" t="s">
        <v>268</v>
      </c>
      <c r="J9316" s="9" t="s">
        <v>796</v>
      </c>
      <c r="K9316" s="9" t="s">
        <v>262</v>
      </c>
      <c r="L9316" s="9" t="s">
        <v>104</v>
      </c>
      <c r="M9316" s="9" t="s">
        <v>2077</v>
      </c>
      <c r="N9316" s="9" t="s">
        <v>196</v>
      </c>
      <c r="O9316" s="9" t="s">
        <v>176</v>
      </c>
      <c r="P9316" s="9" t="s">
        <v>503</v>
      </c>
      <c r="Q9316" s="9" t="s">
        <v>219</v>
      </c>
      <c r="R9316" s="9">
        <v>0</v>
      </c>
      <c r="S9316" s="9">
        <v>35</v>
      </c>
      <c r="T9316" s="9" t="s">
        <v>136</v>
      </c>
      <c r="U9316" s="9" t="s">
        <v>376</v>
      </c>
      <c r="X9316" s="9">
        <f>INDEX(SLA_Policy!$D$2:$D$5,MATCH(F9316,SLA_Policy!$A$2:$A$5,0))</f>
        <v>120</v>
      </c>
      <c r="Y9316" s="9" t="str">
        <f>IF(E9316="Cancelled","Excluded",IF(D9316="",IF((SLA_Policy!$B$8-B9316)*24&gt;X9316,"Open - Breached","Open - On Track"),IF((D9316-B9316)*24&lt;=X9316,"Met","Breached")))</f>
        <v>Met</v>
      </c>
    </row>
    <row r="9317" spans="1:25" x14ac:dyDescent="0.25">
      <c r="A9317" s="9" t="s">
        <v>13701</v>
      </c>
      <c r="B9317" s="23">
        <v>46185.463194444397</v>
      </c>
      <c r="C9317" s="23">
        <v>46185.600694444503</v>
      </c>
      <c r="D9317" s="23">
        <v>46188.348611111098</v>
      </c>
      <c r="E9317" s="9" t="s">
        <v>212</v>
      </c>
      <c r="F9317" s="9" t="s">
        <v>189</v>
      </c>
      <c r="G9317" s="9" t="s">
        <v>213</v>
      </c>
      <c r="H9317" s="9" t="s">
        <v>167</v>
      </c>
      <c r="I9317" s="9" t="s">
        <v>362</v>
      </c>
      <c r="J9317" s="9" t="s">
        <v>1913</v>
      </c>
      <c r="K9317" s="9" t="s">
        <v>246</v>
      </c>
      <c r="L9317" s="9" t="s">
        <v>216</v>
      </c>
      <c r="M9317" s="9" t="s">
        <v>4771</v>
      </c>
      <c r="N9317" s="9" t="s">
        <v>196</v>
      </c>
      <c r="O9317" s="9" t="s">
        <v>176</v>
      </c>
      <c r="P9317" s="9" t="s">
        <v>570</v>
      </c>
      <c r="Q9317" s="9" t="s">
        <v>273</v>
      </c>
      <c r="R9317" s="9">
        <v>0</v>
      </c>
      <c r="S9317" s="9">
        <v>22</v>
      </c>
      <c r="T9317" s="9" t="s">
        <v>322</v>
      </c>
      <c r="U9317" s="9" t="s">
        <v>376</v>
      </c>
      <c r="X9317" s="9">
        <f>INDEX(SLA_Policy!$D$2:$D$5,MATCH(F9317,SLA_Policy!$A$2:$A$5,0))</f>
        <v>120</v>
      </c>
      <c r="Y9317" s="9" t="str">
        <f>IF(E9317="Cancelled","Excluded",IF(D9317="",IF((SLA_Policy!$B$8-B9317)*24&gt;X9317,"Open - Breached","Open - On Track"),IF((D9317-B9317)*24&lt;=X9317,"Met","Breached")))</f>
        <v>Met</v>
      </c>
    </row>
    <row r="9318" spans="1:25" x14ac:dyDescent="0.25">
      <c r="A9318" s="9" t="s">
        <v>13702</v>
      </c>
      <c r="B9318" s="23">
        <v>46185.485416666699</v>
      </c>
      <c r="C9318" s="23">
        <v>46185.501388888901</v>
      </c>
      <c r="D9318" s="23">
        <v>46185.583333333299</v>
      </c>
      <c r="E9318" s="9" t="s">
        <v>212</v>
      </c>
      <c r="F9318" s="9" t="s">
        <v>188</v>
      </c>
      <c r="G9318" s="9" t="s">
        <v>213</v>
      </c>
      <c r="H9318" s="9" t="s">
        <v>161</v>
      </c>
      <c r="I9318" s="9" t="s">
        <v>297</v>
      </c>
      <c r="J9318" s="9" t="s">
        <v>521</v>
      </c>
      <c r="K9318" s="9" t="s">
        <v>246</v>
      </c>
      <c r="L9318" s="9" t="s">
        <v>307</v>
      </c>
      <c r="M9318" s="9" t="s">
        <v>8107</v>
      </c>
      <c r="N9318" s="9" t="s">
        <v>196</v>
      </c>
      <c r="O9318" s="9" t="s">
        <v>177</v>
      </c>
      <c r="P9318" s="9" t="s">
        <v>300</v>
      </c>
      <c r="Q9318" s="9" t="s">
        <v>219</v>
      </c>
      <c r="R9318" s="9">
        <v>0</v>
      </c>
      <c r="S9318" s="9">
        <v>15</v>
      </c>
      <c r="U9318" s="9" t="s">
        <v>290</v>
      </c>
      <c r="X9318" s="9">
        <f>INDEX(SLA_Policy!$D$2:$D$5,MATCH(F9318,SLA_Policy!$A$2:$A$5,0))</f>
        <v>72</v>
      </c>
      <c r="Y9318" s="9" t="str">
        <f>IF(E9318="Cancelled","Excluded",IF(D9318="",IF((SLA_Policy!$B$8-B9318)*24&gt;X9318,"Open - Breached","Open - On Track"),IF((D9318-B9318)*24&lt;=X9318,"Met","Breached")))</f>
        <v>Met</v>
      </c>
    </row>
    <row r="9319" spans="1:25" x14ac:dyDescent="0.25">
      <c r="A9319" s="9" t="s">
        <v>13703</v>
      </c>
      <c r="B9319" s="23">
        <v>46185.489583333299</v>
      </c>
      <c r="C9319" s="23">
        <v>46185.492361111101</v>
      </c>
      <c r="D9319" s="23">
        <v>46185.677083333299</v>
      </c>
      <c r="E9319" s="9" t="s">
        <v>212</v>
      </c>
      <c r="F9319" s="9" t="s">
        <v>187</v>
      </c>
      <c r="G9319" s="9" t="s">
        <v>213</v>
      </c>
      <c r="H9319" s="9" t="s">
        <v>88</v>
      </c>
      <c r="I9319" s="9" t="s">
        <v>92</v>
      </c>
      <c r="J9319" s="9" t="s">
        <v>1082</v>
      </c>
      <c r="K9319" s="9" t="s">
        <v>215</v>
      </c>
      <c r="L9319" s="9" t="s">
        <v>226</v>
      </c>
      <c r="M9319" s="9" t="s">
        <v>1244</v>
      </c>
      <c r="N9319" s="9" t="s">
        <v>199</v>
      </c>
      <c r="O9319" s="9" t="s">
        <v>178</v>
      </c>
      <c r="P9319" s="9" t="s">
        <v>272</v>
      </c>
      <c r="Q9319" s="9" t="s">
        <v>273</v>
      </c>
      <c r="R9319" s="9">
        <v>0</v>
      </c>
      <c r="S9319" s="9">
        <v>38</v>
      </c>
      <c r="T9319" s="9" t="s">
        <v>136</v>
      </c>
      <c r="U9319" s="9" t="s">
        <v>376</v>
      </c>
      <c r="X9319" s="9">
        <f>INDEX(SLA_Policy!$D$2:$D$5,MATCH(F9319,SLA_Policy!$A$2:$A$5,0))</f>
        <v>8</v>
      </c>
      <c r="Y9319" s="9" t="str">
        <f>IF(E9319="Cancelled","Excluded",IF(D9319="",IF((SLA_Policy!$B$8-B9319)*24&gt;X9319,"Open - Breached","Open - On Track"),IF((D9319-B9319)*24&lt;=X9319,"Met","Breached")))</f>
        <v>Met</v>
      </c>
    </row>
    <row r="9320" spans="1:25" x14ac:dyDescent="0.25">
      <c r="A9320" s="9" t="s">
        <v>13704</v>
      </c>
      <c r="B9320" s="23">
        <v>46185.490277777797</v>
      </c>
      <c r="C9320" s="23">
        <v>46185.623611111099</v>
      </c>
      <c r="D9320" s="23">
        <v>46188.327777777798</v>
      </c>
      <c r="E9320" s="9" t="s">
        <v>212</v>
      </c>
      <c r="F9320" s="9" t="s">
        <v>188</v>
      </c>
      <c r="G9320" s="9" t="s">
        <v>213</v>
      </c>
      <c r="H9320" s="9" t="s">
        <v>165</v>
      </c>
      <c r="I9320" s="9" t="s">
        <v>469</v>
      </c>
      <c r="J9320" s="9" t="s">
        <v>6764</v>
      </c>
      <c r="K9320" s="9" t="s">
        <v>246</v>
      </c>
      <c r="L9320" s="9" t="s">
        <v>351</v>
      </c>
      <c r="M9320" s="9" t="s">
        <v>12703</v>
      </c>
      <c r="N9320" s="9" t="s">
        <v>196</v>
      </c>
      <c r="O9320" s="9" t="s">
        <v>176</v>
      </c>
      <c r="P9320" s="9" t="s">
        <v>330</v>
      </c>
      <c r="Q9320" s="9" t="s">
        <v>219</v>
      </c>
      <c r="R9320" s="9">
        <v>0</v>
      </c>
      <c r="S9320" s="9">
        <v>15</v>
      </c>
      <c r="U9320" s="9" t="s">
        <v>266</v>
      </c>
      <c r="X9320" s="9">
        <f>INDEX(SLA_Policy!$D$2:$D$5,MATCH(F9320,SLA_Policy!$A$2:$A$5,0))</f>
        <v>72</v>
      </c>
      <c r="Y9320" s="9" t="str">
        <f>IF(E9320="Cancelled","Excluded",IF(D9320="",IF((SLA_Policy!$B$8-B9320)*24&gt;X9320,"Open - Breached","Open - On Track"),IF((D9320-B9320)*24&lt;=X9320,"Met","Breached")))</f>
        <v>Met</v>
      </c>
    </row>
    <row r="9321" spans="1:25" x14ac:dyDescent="0.25">
      <c r="A9321" s="9" t="s">
        <v>13705</v>
      </c>
      <c r="B9321" s="23">
        <v>46185.492361111101</v>
      </c>
      <c r="C9321" s="23">
        <v>46185.504166666702</v>
      </c>
      <c r="D9321" s="23">
        <v>46189.547222222202</v>
      </c>
      <c r="E9321" s="9" t="s">
        <v>212</v>
      </c>
      <c r="F9321" s="9" t="s">
        <v>188</v>
      </c>
      <c r="G9321" s="9" t="s">
        <v>213</v>
      </c>
      <c r="H9321" s="9" t="s">
        <v>167</v>
      </c>
      <c r="I9321" s="9" t="s">
        <v>536</v>
      </c>
      <c r="J9321" s="9" t="s">
        <v>1969</v>
      </c>
      <c r="K9321" s="9" t="s">
        <v>215</v>
      </c>
      <c r="L9321" s="9" t="s">
        <v>226</v>
      </c>
      <c r="M9321" s="9" t="s">
        <v>2520</v>
      </c>
      <c r="N9321" s="9" t="s">
        <v>196</v>
      </c>
      <c r="O9321" s="9" t="s">
        <v>180</v>
      </c>
      <c r="P9321" s="9" t="s">
        <v>278</v>
      </c>
      <c r="Q9321" s="9" t="s">
        <v>273</v>
      </c>
      <c r="R9321" s="9">
        <v>1</v>
      </c>
      <c r="S9321" s="9">
        <v>183</v>
      </c>
      <c r="T9321" s="9" t="s">
        <v>220</v>
      </c>
      <c r="U9321" s="9" t="s">
        <v>140</v>
      </c>
      <c r="V9321" s="9" t="s">
        <v>13439</v>
      </c>
      <c r="X9321" s="9">
        <f>INDEX(SLA_Policy!$D$2:$D$5,MATCH(F9321,SLA_Policy!$A$2:$A$5,0))</f>
        <v>72</v>
      </c>
      <c r="Y9321" s="9" t="str">
        <f>IF(E9321="Cancelled","Excluded",IF(D9321="",IF((SLA_Policy!$B$8-B9321)*24&gt;X9321,"Open - Breached","Open - On Track"),IF((D9321-B9321)*24&lt;=X9321,"Met","Breached")))</f>
        <v>Breached</v>
      </c>
    </row>
    <row r="9322" spans="1:25" x14ac:dyDescent="0.25">
      <c r="A9322" s="9" t="s">
        <v>13706</v>
      </c>
      <c r="B9322" s="23">
        <v>46185.497222222199</v>
      </c>
      <c r="C9322" s="23">
        <v>46185.5090277778</v>
      </c>
      <c r="D9322" s="23">
        <v>46188.371527777803</v>
      </c>
      <c r="E9322" s="9" t="s">
        <v>212</v>
      </c>
      <c r="F9322" s="9" t="s">
        <v>188</v>
      </c>
      <c r="G9322" s="9" t="s">
        <v>236</v>
      </c>
      <c r="H9322" s="9" t="s">
        <v>164</v>
      </c>
      <c r="I9322" s="9" t="s">
        <v>421</v>
      </c>
      <c r="J9322" s="9" t="s">
        <v>1858</v>
      </c>
      <c r="K9322" s="9" t="s">
        <v>246</v>
      </c>
      <c r="L9322" s="9" t="s">
        <v>216</v>
      </c>
      <c r="M9322" s="9" t="s">
        <v>3030</v>
      </c>
      <c r="N9322" s="9" t="s">
        <v>197</v>
      </c>
      <c r="O9322" s="9" t="s">
        <v>180</v>
      </c>
      <c r="P9322" s="9" t="s">
        <v>368</v>
      </c>
      <c r="Q9322" s="9" t="s">
        <v>219</v>
      </c>
      <c r="R9322" s="9">
        <v>0</v>
      </c>
      <c r="S9322" s="9">
        <v>37</v>
      </c>
      <c r="T9322" s="9" t="s">
        <v>464</v>
      </c>
      <c r="U9322" s="9" t="s">
        <v>242</v>
      </c>
      <c r="W9322" s="9">
        <v>5</v>
      </c>
      <c r="X9322" s="9">
        <f>INDEX(SLA_Policy!$D$2:$D$5,MATCH(F9322,SLA_Policy!$A$2:$A$5,0))</f>
        <v>72</v>
      </c>
      <c r="Y9322" s="9" t="str">
        <f>IF(E9322="Cancelled","Excluded",IF(D9322="",IF((SLA_Policy!$B$8-B9322)*24&gt;X9322,"Open - Breached","Open - On Track"),IF((D9322-B9322)*24&lt;=X9322,"Met","Breached")))</f>
        <v>Met</v>
      </c>
    </row>
    <row r="9323" spans="1:25" x14ac:dyDescent="0.25">
      <c r="A9323" s="9" t="s">
        <v>13707</v>
      </c>
      <c r="B9323" s="23">
        <v>46185.5131944444</v>
      </c>
      <c r="C9323" s="23">
        <v>46185.523611111101</v>
      </c>
      <c r="D9323" s="23">
        <v>46185.529166666704</v>
      </c>
      <c r="E9323" s="9" t="s">
        <v>212</v>
      </c>
      <c r="F9323" s="9" t="s">
        <v>187</v>
      </c>
      <c r="G9323" s="9" t="s">
        <v>213</v>
      </c>
      <c r="H9323" s="9" t="s">
        <v>161</v>
      </c>
      <c r="I9323" s="9" t="s">
        <v>454</v>
      </c>
      <c r="J9323" s="9" t="s">
        <v>11259</v>
      </c>
      <c r="K9323" s="9" t="s">
        <v>246</v>
      </c>
      <c r="L9323" s="9" t="s">
        <v>293</v>
      </c>
      <c r="M9323" s="9" t="s">
        <v>6677</v>
      </c>
      <c r="N9323" s="9" t="s">
        <v>197</v>
      </c>
      <c r="O9323" s="9" t="s">
        <v>116</v>
      </c>
      <c r="P9323" s="9" t="s">
        <v>551</v>
      </c>
      <c r="Q9323" s="9" t="s">
        <v>219</v>
      </c>
      <c r="R9323" s="9">
        <v>0</v>
      </c>
      <c r="S9323" s="9">
        <v>7</v>
      </c>
      <c r="U9323" s="9" t="s">
        <v>376</v>
      </c>
      <c r="X9323" s="9">
        <f>INDEX(SLA_Policy!$D$2:$D$5,MATCH(F9323,SLA_Policy!$A$2:$A$5,0))</f>
        <v>8</v>
      </c>
      <c r="Y9323" s="9" t="str">
        <f>IF(E9323="Cancelled","Excluded",IF(D9323="",IF((SLA_Policy!$B$8-B9323)*24&gt;X9323,"Open - Breached","Open - On Track"),IF((D9323-B9323)*24&lt;=X9323,"Met","Breached")))</f>
        <v>Met</v>
      </c>
    </row>
    <row r="9324" spans="1:25" x14ac:dyDescent="0.25">
      <c r="A9324" s="9" t="s">
        <v>13708</v>
      </c>
      <c r="B9324" s="23">
        <v>46185.526388888902</v>
      </c>
      <c r="C9324" s="23">
        <v>46185.534722222197</v>
      </c>
      <c r="D9324" s="23">
        <v>46188.3215277778</v>
      </c>
      <c r="E9324" s="9" t="s">
        <v>212</v>
      </c>
      <c r="F9324" s="9" t="s">
        <v>189</v>
      </c>
      <c r="G9324" s="9" t="s">
        <v>213</v>
      </c>
      <c r="H9324" s="9" t="s">
        <v>163</v>
      </c>
      <c r="I9324" s="9" t="s">
        <v>250</v>
      </c>
      <c r="J9324" s="9" t="s">
        <v>4669</v>
      </c>
      <c r="K9324" s="9" t="s">
        <v>246</v>
      </c>
      <c r="L9324" s="9" t="s">
        <v>307</v>
      </c>
      <c r="M9324" s="9" t="s">
        <v>2855</v>
      </c>
      <c r="N9324" s="9" t="s">
        <v>200</v>
      </c>
      <c r="O9324" s="9" t="s">
        <v>176</v>
      </c>
      <c r="P9324" s="9" t="s">
        <v>228</v>
      </c>
      <c r="Q9324" s="9" t="s">
        <v>219</v>
      </c>
      <c r="R9324" s="9">
        <v>0</v>
      </c>
      <c r="S9324" s="9">
        <v>10</v>
      </c>
      <c r="T9324" s="9" t="s">
        <v>322</v>
      </c>
      <c r="U9324" s="9" t="s">
        <v>290</v>
      </c>
      <c r="X9324" s="9">
        <f>INDEX(SLA_Policy!$D$2:$D$5,MATCH(F9324,SLA_Policy!$A$2:$A$5,0))</f>
        <v>120</v>
      </c>
      <c r="Y9324" s="9" t="str">
        <f>IF(E9324="Cancelled","Excluded",IF(D9324="",IF((SLA_Policy!$B$8-B9324)*24&gt;X9324,"Open - Breached","Open - On Track"),IF((D9324-B9324)*24&lt;=X9324,"Met","Breached")))</f>
        <v>Met</v>
      </c>
    </row>
    <row r="9325" spans="1:25" x14ac:dyDescent="0.25">
      <c r="A9325" s="9" t="s">
        <v>13709</v>
      </c>
      <c r="B9325" s="23">
        <v>46185.554166666698</v>
      </c>
      <c r="C9325" s="23">
        <v>46185.567361111098</v>
      </c>
      <c r="D9325" s="23">
        <v>46185.702083333301</v>
      </c>
      <c r="E9325" s="9" t="s">
        <v>212</v>
      </c>
      <c r="F9325" s="9" t="s">
        <v>188</v>
      </c>
      <c r="G9325" s="9" t="s">
        <v>213</v>
      </c>
      <c r="H9325" s="9" t="s">
        <v>162</v>
      </c>
      <c r="I9325" s="9" t="s">
        <v>244</v>
      </c>
      <c r="J9325" s="9" t="s">
        <v>13710</v>
      </c>
      <c r="K9325" s="9" t="s">
        <v>239</v>
      </c>
      <c r="L9325" s="9" t="s">
        <v>311</v>
      </c>
      <c r="M9325" s="9" t="s">
        <v>4422</v>
      </c>
      <c r="N9325" s="9" t="s">
        <v>196</v>
      </c>
      <c r="O9325" s="9" t="s">
        <v>179</v>
      </c>
      <c r="P9325" s="9" t="s">
        <v>284</v>
      </c>
      <c r="Q9325" s="9" t="s">
        <v>219</v>
      </c>
      <c r="R9325" s="9">
        <v>0</v>
      </c>
      <c r="S9325" s="9">
        <v>9</v>
      </c>
      <c r="U9325" s="9" t="s">
        <v>248</v>
      </c>
      <c r="W9325" s="9">
        <v>5</v>
      </c>
      <c r="X9325" s="9">
        <f>INDEX(SLA_Policy!$D$2:$D$5,MATCH(F9325,SLA_Policy!$A$2:$A$5,0))</f>
        <v>72</v>
      </c>
      <c r="Y9325" s="9" t="str">
        <f>IF(E9325="Cancelled","Excluded",IF(D9325="",IF((SLA_Policy!$B$8-B9325)*24&gt;X9325,"Open - Breached","Open - On Track"),IF((D9325-B9325)*24&lt;=X9325,"Met","Breached")))</f>
        <v>Met</v>
      </c>
    </row>
    <row r="9326" spans="1:25" x14ac:dyDescent="0.25">
      <c r="A9326" s="9" t="s">
        <v>13711</v>
      </c>
      <c r="B9326" s="23">
        <v>46185.565972222197</v>
      </c>
      <c r="C9326" s="23">
        <v>46185.568749999999</v>
      </c>
      <c r="D9326" s="23">
        <v>46188.404166666704</v>
      </c>
      <c r="E9326" s="9" t="s">
        <v>212</v>
      </c>
      <c r="F9326" s="9" t="s">
        <v>188</v>
      </c>
      <c r="G9326" s="9" t="s">
        <v>213</v>
      </c>
      <c r="H9326" s="9" t="s">
        <v>88</v>
      </c>
      <c r="I9326" s="9" t="s">
        <v>92</v>
      </c>
      <c r="J9326" s="9" t="s">
        <v>441</v>
      </c>
      <c r="K9326" s="9" t="s">
        <v>215</v>
      </c>
      <c r="L9326" s="9" t="s">
        <v>216</v>
      </c>
      <c r="M9326" s="9" t="s">
        <v>2814</v>
      </c>
      <c r="N9326" s="9" t="s">
        <v>198</v>
      </c>
      <c r="O9326" s="9" t="s">
        <v>178</v>
      </c>
      <c r="P9326" s="9" t="s">
        <v>414</v>
      </c>
      <c r="Q9326" s="9" t="s">
        <v>219</v>
      </c>
      <c r="R9326" s="9">
        <v>0</v>
      </c>
      <c r="S9326" s="9">
        <v>31</v>
      </c>
      <c r="T9326" s="9" t="s">
        <v>220</v>
      </c>
      <c r="U9326" s="9" t="s">
        <v>230</v>
      </c>
      <c r="X9326" s="9">
        <f>INDEX(SLA_Policy!$D$2:$D$5,MATCH(F9326,SLA_Policy!$A$2:$A$5,0))</f>
        <v>72</v>
      </c>
      <c r="Y9326" s="9" t="str">
        <f>IF(E9326="Cancelled","Excluded",IF(D9326="",IF((SLA_Policy!$B$8-B9326)*24&gt;X9326,"Open - Breached","Open - On Track"),IF((D9326-B9326)*24&lt;=X9326,"Met","Breached")))</f>
        <v>Met</v>
      </c>
    </row>
    <row r="9327" spans="1:25" x14ac:dyDescent="0.25">
      <c r="A9327" s="9" t="s">
        <v>13712</v>
      </c>
      <c r="B9327" s="23">
        <v>46185.570138888899</v>
      </c>
      <c r="C9327" s="23">
        <v>46185.6027777778</v>
      </c>
      <c r="D9327" s="23">
        <v>46185.704861111102</v>
      </c>
      <c r="E9327" s="9" t="s">
        <v>212</v>
      </c>
      <c r="F9327" s="9" t="s">
        <v>188</v>
      </c>
      <c r="G9327" s="9" t="s">
        <v>213</v>
      </c>
      <c r="H9327" s="9" t="s">
        <v>162</v>
      </c>
      <c r="I9327" s="9" t="s">
        <v>393</v>
      </c>
      <c r="J9327" s="9" t="s">
        <v>1031</v>
      </c>
      <c r="K9327" s="9" t="s">
        <v>246</v>
      </c>
      <c r="L9327" s="9" t="s">
        <v>104</v>
      </c>
      <c r="M9327" s="9" t="s">
        <v>1416</v>
      </c>
      <c r="N9327" s="9" t="s">
        <v>197</v>
      </c>
      <c r="O9327" s="9" t="s">
        <v>176</v>
      </c>
      <c r="P9327" s="9" t="s">
        <v>503</v>
      </c>
      <c r="Q9327" s="9" t="s">
        <v>219</v>
      </c>
      <c r="R9327" s="9">
        <v>0</v>
      </c>
      <c r="S9327" s="9">
        <v>22</v>
      </c>
      <c r="U9327" s="9" t="s">
        <v>266</v>
      </c>
      <c r="X9327" s="9">
        <f>INDEX(SLA_Policy!$D$2:$D$5,MATCH(F9327,SLA_Policy!$A$2:$A$5,0))</f>
        <v>72</v>
      </c>
      <c r="Y9327" s="9" t="str">
        <f>IF(E9327="Cancelled","Excluded",IF(D9327="",IF((SLA_Policy!$B$8-B9327)*24&gt;X9327,"Open - Breached","Open - On Track"),IF((D9327-B9327)*24&lt;=X9327,"Met","Breached")))</f>
        <v>Met</v>
      </c>
    </row>
    <row r="9328" spans="1:25" x14ac:dyDescent="0.25">
      <c r="A9328" s="9" t="s">
        <v>13713</v>
      </c>
      <c r="B9328" s="23">
        <v>46185.582638888904</v>
      </c>
      <c r="C9328" s="23">
        <v>46185.584027777797</v>
      </c>
      <c r="D9328" s="23">
        <v>46188.347222222197</v>
      </c>
      <c r="E9328" s="9" t="s">
        <v>212</v>
      </c>
      <c r="F9328" s="9" t="s">
        <v>188</v>
      </c>
      <c r="G9328" s="9" t="s">
        <v>236</v>
      </c>
      <c r="H9328" s="9" t="s">
        <v>161</v>
      </c>
      <c r="I9328" s="9" t="s">
        <v>482</v>
      </c>
      <c r="J9328" s="9" t="s">
        <v>9995</v>
      </c>
      <c r="K9328" s="9" t="s">
        <v>246</v>
      </c>
      <c r="L9328" s="9" t="s">
        <v>226</v>
      </c>
      <c r="M9328" s="9" t="s">
        <v>1841</v>
      </c>
      <c r="N9328" s="9" t="s">
        <v>196</v>
      </c>
      <c r="O9328" s="9" t="s">
        <v>177</v>
      </c>
      <c r="P9328" s="9" t="s">
        <v>241</v>
      </c>
      <c r="Q9328" s="9" t="s">
        <v>219</v>
      </c>
      <c r="R9328" s="9">
        <v>0</v>
      </c>
      <c r="S9328" s="9">
        <v>74</v>
      </c>
      <c r="U9328" s="9" t="s">
        <v>242</v>
      </c>
      <c r="X9328" s="9">
        <f>INDEX(SLA_Policy!$D$2:$D$5,MATCH(F9328,SLA_Policy!$A$2:$A$5,0))</f>
        <v>72</v>
      </c>
      <c r="Y9328" s="9" t="str">
        <f>IF(E9328="Cancelled","Excluded",IF(D9328="",IF((SLA_Policy!$B$8-B9328)*24&gt;X9328,"Open - Breached","Open - On Track"),IF((D9328-B9328)*24&lt;=X9328,"Met","Breached")))</f>
        <v>Met</v>
      </c>
    </row>
    <row r="9329" spans="1:25" x14ac:dyDescent="0.25">
      <c r="A9329" s="9" t="s">
        <v>13714</v>
      </c>
      <c r="B9329" s="23">
        <v>46185.588194444397</v>
      </c>
      <c r="C9329" s="23">
        <v>46185.618750000001</v>
      </c>
      <c r="E9329" s="9" t="s">
        <v>649</v>
      </c>
      <c r="F9329" s="9" t="s">
        <v>188</v>
      </c>
      <c r="G9329" s="9" t="s">
        <v>213</v>
      </c>
      <c r="H9329" s="9" t="s">
        <v>162</v>
      </c>
      <c r="I9329" s="9" t="s">
        <v>416</v>
      </c>
      <c r="J9329" s="9" t="s">
        <v>957</v>
      </c>
      <c r="K9329" s="9" t="s">
        <v>303</v>
      </c>
      <c r="L9329" s="9" t="s">
        <v>216</v>
      </c>
      <c r="M9329" s="9" t="s">
        <v>2669</v>
      </c>
      <c r="N9329" s="9" t="s">
        <v>196</v>
      </c>
      <c r="O9329" s="9" t="s">
        <v>179</v>
      </c>
      <c r="P9329" s="9" t="s">
        <v>264</v>
      </c>
      <c r="Q9329" s="9" t="s">
        <v>219</v>
      </c>
      <c r="R9329" s="9">
        <v>0</v>
      </c>
      <c r="S9329" s="9">
        <v>0</v>
      </c>
      <c r="X9329" s="9">
        <f>INDEX(SLA_Policy!$D$2:$D$5,MATCH(F9329,SLA_Policy!$A$2:$A$5,0))</f>
        <v>72</v>
      </c>
      <c r="Y9329" s="9" t="str">
        <f>IF(E9329="Cancelled","Excluded",IF(D9329="",IF((SLA_Policy!$B$8-B9329)*24&gt;X9329,"Open - Breached","Open - On Track"),IF((D9329-B9329)*24&lt;=X9329,"Met","Breached")))</f>
        <v>Excluded</v>
      </c>
    </row>
    <row r="9330" spans="1:25" x14ac:dyDescent="0.25">
      <c r="A9330" s="9" t="s">
        <v>13715</v>
      </c>
      <c r="B9330" s="23">
        <v>46185.617361111101</v>
      </c>
      <c r="C9330" s="23">
        <v>46185.742361111101</v>
      </c>
      <c r="D9330" s="23">
        <v>46188.331250000003</v>
      </c>
      <c r="E9330" s="9" t="s">
        <v>212</v>
      </c>
      <c r="F9330" s="9" t="s">
        <v>188</v>
      </c>
      <c r="G9330" s="9" t="s">
        <v>213</v>
      </c>
      <c r="H9330" s="9" t="s">
        <v>167</v>
      </c>
      <c r="I9330" s="9" t="s">
        <v>536</v>
      </c>
      <c r="J9330" s="9" t="s">
        <v>1969</v>
      </c>
      <c r="K9330" s="9" t="s">
        <v>303</v>
      </c>
      <c r="L9330" s="9" t="s">
        <v>226</v>
      </c>
      <c r="M9330" s="9" t="s">
        <v>534</v>
      </c>
      <c r="N9330" s="9" t="s">
        <v>196</v>
      </c>
      <c r="O9330" s="9" t="s">
        <v>176</v>
      </c>
      <c r="P9330" s="9" t="s">
        <v>330</v>
      </c>
      <c r="Q9330" s="9" t="s">
        <v>219</v>
      </c>
      <c r="R9330" s="9">
        <v>0</v>
      </c>
      <c r="S9330" s="9">
        <v>68</v>
      </c>
      <c r="T9330" s="9" t="s">
        <v>220</v>
      </c>
      <c r="U9330" s="9" t="s">
        <v>140</v>
      </c>
      <c r="V9330" s="9" t="s">
        <v>13439</v>
      </c>
      <c r="X9330" s="9">
        <f>INDEX(SLA_Policy!$D$2:$D$5,MATCH(F9330,SLA_Policy!$A$2:$A$5,0))</f>
        <v>72</v>
      </c>
      <c r="Y9330" s="9" t="str">
        <f>IF(E9330="Cancelled","Excluded",IF(D9330="",IF((SLA_Policy!$B$8-B9330)*24&gt;X9330,"Open - Breached","Open - On Track"),IF((D9330-B9330)*24&lt;=X9330,"Met","Breached")))</f>
        <v>Met</v>
      </c>
    </row>
    <row r="9331" spans="1:25" x14ac:dyDescent="0.25">
      <c r="A9331" s="9" t="s">
        <v>13716</v>
      </c>
      <c r="B9331" s="23">
        <v>46185.631249999999</v>
      </c>
      <c r="C9331" s="23">
        <v>46185.635416666701</v>
      </c>
      <c r="D9331" s="23">
        <v>46185.814583333296</v>
      </c>
      <c r="E9331" s="9" t="s">
        <v>212</v>
      </c>
      <c r="F9331" s="9" t="s">
        <v>187</v>
      </c>
      <c r="G9331" s="9" t="s">
        <v>213</v>
      </c>
      <c r="H9331" s="9" t="s">
        <v>163</v>
      </c>
      <c r="I9331" s="9" t="s">
        <v>250</v>
      </c>
      <c r="J9331" s="9" t="s">
        <v>935</v>
      </c>
      <c r="K9331" s="9" t="s">
        <v>246</v>
      </c>
      <c r="L9331" s="9" t="s">
        <v>307</v>
      </c>
      <c r="M9331" s="9" t="s">
        <v>4064</v>
      </c>
      <c r="N9331" s="9" t="s">
        <v>197</v>
      </c>
      <c r="O9331" s="9" t="s">
        <v>176</v>
      </c>
      <c r="P9331" s="9" t="s">
        <v>503</v>
      </c>
      <c r="Q9331" s="9" t="s">
        <v>273</v>
      </c>
      <c r="R9331" s="9">
        <v>0</v>
      </c>
      <c r="S9331" s="9">
        <v>16</v>
      </c>
      <c r="T9331" s="9" t="s">
        <v>322</v>
      </c>
      <c r="U9331" s="9" t="s">
        <v>230</v>
      </c>
      <c r="W9331" s="9">
        <v>5</v>
      </c>
      <c r="X9331" s="9">
        <f>INDEX(SLA_Policy!$D$2:$D$5,MATCH(F9331,SLA_Policy!$A$2:$A$5,0))</f>
        <v>8</v>
      </c>
      <c r="Y9331" s="9" t="str">
        <f>IF(E9331="Cancelled","Excluded",IF(D9331="",IF((SLA_Policy!$B$8-B9331)*24&gt;X9331,"Open - Breached","Open - On Track"),IF((D9331-B9331)*24&lt;=X9331,"Met","Breached")))</f>
        <v>Met</v>
      </c>
    </row>
    <row r="9332" spans="1:25" x14ac:dyDescent="0.25">
      <c r="A9332" s="9" t="s">
        <v>13717</v>
      </c>
      <c r="B9332" s="23">
        <v>46185.635416666701</v>
      </c>
      <c r="C9332" s="23">
        <v>46185.637499999997</v>
      </c>
      <c r="D9332" s="23">
        <v>46188.3881944444</v>
      </c>
      <c r="E9332" s="9" t="s">
        <v>212</v>
      </c>
      <c r="F9332" s="9" t="s">
        <v>188</v>
      </c>
      <c r="G9332" s="9" t="s">
        <v>213</v>
      </c>
      <c r="H9332" s="9" t="s">
        <v>167</v>
      </c>
      <c r="I9332" s="9" t="s">
        <v>536</v>
      </c>
      <c r="J9332" s="9" t="s">
        <v>3952</v>
      </c>
      <c r="K9332" s="9" t="s">
        <v>246</v>
      </c>
      <c r="L9332" s="9" t="s">
        <v>226</v>
      </c>
      <c r="M9332" s="9" t="s">
        <v>1307</v>
      </c>
      <c r="N9332" s="9" t="s">
        <v>198</v>
      </c>
      <c r="O9332" s="9" t="s">
        <v>180</v>
      </c>
      <c r="P9332" s="9" t="s">
        <v>278</v>
      </c>
      <c r="Q9332" s="9" t="s">
        <v>219</v>
      </c>
      <c r="R9332" s="9">
        <v>0</v>
      </c>
      <c r="S9332" s="9">
        <v>34</v>
      </c>
      <c r="T9332" s="9" t="s">
        <v>220</v>
      </c>
      <c r="U9332" s="9" t="s">
        <v>140</v>
      </c>
      <c r="V9332" s="9" t="s">
        <v>13439</v>
      </c>
      <c r="X9332" s="9">
        <f>INDEX(SLA_Policy!$D$2:$D$5,MATCH(F9332,SLA_Policy!$A$2:$A$5,0))</f>
        <v>72</v>
      </c>
      <c r="Y9332" s="9" t="str">
        <f>IF(E9332="Cancelled","Excluded",IF(D9332="",IF((SLA_Policy!$B$8-B9332)*24&gt;X9332,"Open - Breached","Open - On Track"),IF((D9332-B9332)*24&lt;=X9332,"Met","Breached")))</f>
        <v>Met</v>
      </c>
    </row>
    <row r="9333" spans="1:25" x14ac:dyDescent="0.25">
      <c r="A9333" s="9" t="s">
        <v>13718</v>
      </c>
      <c r="B9333" s="23">
        <v>46185.640972222202</v>
      </c>
      <c r="C9333" s="23">
        <v>46185.643750000003</v>
      </c>
      <c r="D9333" s="23">
        <v>46188.327777777798</v>
      </c>
      <c r="E9333" s="9" t="s">
        <v>212</v>
      </c>
      <c r="F9333" s="9" t="s">
        <v>187</v>
      </c>
      <c r="G9333" s="9" t="s">
        <v>213</v>
      </c>
      <c r="H9333" s="9" t="s">
        <v>88</v>
      </c>
      <c r="I9333" s="9" t="s">
        <v>92</v>
      </c>
      <c r="J9333" s="9" t="s">
        <v>413</v>
      </c>
      <c r="K9333" s="9" t="s">
        <v>246</v>
      </c>
      <c r="L9333" s="9" t="s">
        <v>311</v>
      </c>
      <c r="M9333" s="9" t="s">
        <v>423</v>
      </c>
      <c r="N9333" s="9" t="s">
        <v>196</v>
      </c>
      <c r="O9333" s="9" t="s">
        <v>178</v>
      </c>
      <c r="P9333" s="9" t="s">
        <v>414</v>
      </c>
      <c r="Q9333" s="9" t="s">
        <v>273</v>
      </c>
      <c r="R9333" s="9">
        <v>0</v>
      </c>
      <c r="S9333" s="9">
        <v>72</v>
      </c>
      <c r="T9333" s="9" t="s">
        <v>229</v>
      </c>
      <c r="U9333" s="9" t="s">
        <v>221</v>
      </c>
      <c r="X9333" s="9">
        <f>INDEX(SLA_Policy!$D$2:$D$5,MATCH(F9333,SLA_Policy!$A$2:$A$5,0))</f>
        <v>8</v>
      </c>
      <c r="Y9333" s="9" t="str">
        <f>IF(E9333="Cancelled","Excluded",IF(D9333="",IF((SLA_Policy!$B$8-B9333)*24&gt;X9333,"Open - Breached","Open - On Track"),IF((D9333-B9333)*24&lt;=X9333,"Met","Breached")))</f>
        <v>Breached</v>
      </c>
    </row>
    <row r="9334" spans="1:25" x14ac:dyDescent="0.25">
      <c r="A9334" s="9" t="s">
        <v>13719</v>
      </c>
      <c r="B9334" s="23">
        <v>46185.640972222202</v>
      </c>
      <c r="C9334" s="23">
        <v>46185.65</v>
      </c>
      <c r="D9334" s="23">
        <v>46185.758333333302</v>
      </c>
      <c r="E9334" s="9" t="s">
        <v>212</v>
      </c>
      <c r="F9334" s="9" t="s">
        <v>189</v>
      </c>
      <c r="G9334" s="9" t="s">
        <v>213</v>
      </c>
      <c r="H9334" s="9" t="s">
        <v>161</v>
      </c>
      <c r="I9334" s="9" t="s">
        <v>297</v>
      </c>
      <c r="J9334" s="9" t="s">
        <v>11777</v>
      </c>
      <c r="K9334" s="9" t="s">
        <v>246</v>
      </c>
      <c r="L9334" s="9" t="s">
        <v>216</v>
      </c>
      <c r="M9334" s="9" t="s">
        <v>448</v>
      </c>
      <c r="N9334" s="9" t="s">
        <v>200</v>
      </c>
      <c r="O9334" s="9" t="s">
        <v>116</v>
      </c>
      <c r="P9334" s="9" t="s">
        <v>590</v>
      </c>
      <c r="Q9334" s="9" t="s">
        <v>219</v>
      </c>
      <c r="R9334" s="9">
        <v>0</v>
      </c>
      <c r="S9334" s="9">
        <v>11</v>
      </c>
      <c r="U9334" s="9" t="s">
        <v>290</v>
      </c>
      <c r="X9334" s="9">
        <f>INDEX(SLA_Policy!$D$2:$D$5,MATCH(F9334,SLA_Policy!$A$2:$A$5,0))</f>
        <v>120</v>
      </c>
      <c r="Y9334" s="9" t="str">
        <f>IF(E9334="Cancelled","Excluded",IF(D9334="",IF((SLA_Policy!$B$8-B9334)*24&gt;X9334,"Open - Breached","Open - On Track"),IF((D9334-B9334)*24&lt;=X9334,"Met","Breached")))</f>
        <v>Met</v>
      </c>
    </row>
    <row r="9335" spans="1:25" x14ac:dyDescent="0.25">
      <c r="A9335" s="9" t="s">
        <v>13720</v>
      </c>
      <c r="B9335" s="23">
        <v>46185.664583333302</v>
      </c>
      <c r="C9335" s="23">
        <v>46185.690972222197</v>
      </c>
      <c r="D9335" s="23">
        <v>46189.343055555597</v>
      </c>
      <c r="E9335" s="9" t="s">
        <v>212</v>
      </c>
      <c r="F9335" s="9" t="s">
        <v>189</v>
      </c>
      <c r="G9335" s="9" t="s">
        <v>213</v>
      </c>
      <c r="H9335" s="9" t="s">
        <v>167</v>
      </c>
      <c r="I9335" s="9" t="s">
        <v>362</v>
      </c>
      <c r="J9335" s="9" t="s">
        <v>3850</v>
      </c>
      <c r="K9335" s="9" t="s">
        <v>239</v>
      </c>
      <c r="L9335" s="9" t="s">
        <v>104</v>
      </c>
      <c r="M9335" s="9" t="s">
        <v>1589</v>
      </c>
      <c r="N9335" s="9" t="s">
        <v>199</v>
      </c>
      <c r="O9335" s="9" t="s">
        <v>176</v>
      </c>
      <c r="P9335" s="9" t="s">
        <v>503</v>
      </c>
      <c r="Q9335" s="9" t="s">
        <v>219</v>
      </c>
      <c r="R9335" s="9">
        <v>1</v>
      </c>
      <c r="S9335" s="9">
        <v>57</v>
      </c>
      <c r="T9335" s="9" t="s">
        <v>136</v>
      </c>
      <c r="U9335" s="9" t="s">
        <v>248</v>
      </c>
      <c r="X9335" s="9">
        <f>INDEX(SLA_Policy!$D$2:$D$5,MATCH(F9335,SLA_Policy!$A$2:$A$5,0))</f>
        <v>120</v>
      </c>
      <c r="Y9335" s="9" t="str">
        <f>IF(E9335="Cancelled","Excluded",IF(D9335="",IF((SLA_Policy!$B$8-B9335)*24&gt;X9335,"Open - Breached","Open - On Track"),IF((D9335-B9335)*24&lt;=X9335,"Met","Breached")))</f>
        <v>Met</v>
      </c>
    </row>
    <row r="9336" spans="1:25" x14ac:dyDescent="0.25">
      <c r="A9336" s="9" t="s">
        <v>13721</v>
      </c>
      <c r="B9336" s="23">
        <v>46185.673611111102</v>
      </c>
      <c r="C9336" s="23">
        <v>46185.679166666698</v>
      </c>
      <c r="D9336" s="23">
        <v>46188.372222222199</v>
      </c>
      <c r="E9336" s="9" t="s">
        <v>212</v>
      </c>
      <c r="F9336" s="9" t="s">
        <v>188</v>
      </c>
      <c r="G9336" s="9" t="s">
        <v>213</v>
      </c>
      <c r="H9336" s="9" t="s">
        <v>161</v>
      </c>
      <c r="I9336" s="9" t="s">
        <v>297</v>
      </c>
      <c r="J9336" s="9" t="s">
        <v>512</v>
      </c>
      <c r="K9336" s="9" t="s">
        <v>246</v>
      </c>
      <c r="L9336" s="9" t="s">
        <v>226</v>
      </c>
      <c r="M9336" s="9" t="s">
        <v>1974</v>
      </c>
      <c r="N9336" s="9" t="s">
        <v>200</v>
      </c>
      <c r="O9336" s="9" t="s">
        <v>116</v>
      </c>
      <c r="P9336" s="9" t="s">
        <v>234</v>
      </c>
      <c r="Q9336" s="9" t="s">
        <v>219</v>
      </c>
      <c r="R9336" s="9">
        <v>0</v>
      </c>
      <c r="S9336" s="9">
        <v>13</v>
      </c>
      <c r="U9336" s="9" t="s">
        <v>221</v>
      </c>
      <c r="W9336" s="9">
        <v>4</v>
      </c>
      <c r="X9336" s="9">
        <f>INDEX(SLA_Policy!$D$2:$D$5,MATCH(F9336,SLA_Policy!$A$2:$A$5,0))</f>
        <v>72</v>
      </c>
      <c r="Y9336" s="9" t="str">
        <f>IF(E9336="Cancelled","Excluded",IF(D9336="",IF((SLA_Policy!$B$8-B9336)*24&gt;X9336,"Open - Breached","Open - On Track"),IF((D9336-B9336)*24&lt;=X9336,"Met","Breached")))</f>
        <v>Met</v>
      </c>
    </row>
    <row r="9337" spans="1:25" x14ac:dyDescent="0.25">
      <c r="A9337" s="9" t="s">
        <v>13722</v>
      </c>
      <c r="B9337" s="23">
        <v>46185.683333333298</v>
      </c>
      <c r="C9337" s="23">
        <v>46185.688194444498</v>
      </c>
      <c r="D9337" s="23">
        <v>46188.34375</v>
      </c>
      <c r="E9337" s="9" t="s">
        <v>212</v>
      </c>
      <c r="F9337" s="9" t="s">
        <v>189</v>
      </c>
      <c r="G9337" s="9" t="s">
        <v>213</v>
      </c>
      <c r="H9337" s="9" t="s">
        <v>167</v>
      </c>
      <c r="I9337" s="9" t="s">
        <v>362</v>
      </c>
      <c r="J9337" s="9" t="s">
        <v>13723</v>
      </c>
      <c r="K9337" s="9" t="s">
        <v>246</v>
      </c>
      <c r="L9337" s="9" t="s">
        <v>351</v>
      </c>
      <c r="M9337" s="9" t="s">
        <v>5228</v>
      </c>
      <c r="N9337" s="9" t="s">
        <v>200</v>
      </c>
      <c r="O9337" s="9" t="s">
        <v>116</v>
      </c>
      <c r="P9337" s="9" t="s">
        <v>525</v>
      </c>
      <c r="Q9337" s="9" t="s">
        <v>219</v>
      </c>
      <c r="R9337" s="9">
        <v>0</v>
      </c>
      <c r="S9337" s="9">
        <v>13</v>
      </c>
      <c r="U9337" s="9" t="s">
        <v>266</v>
      </c>
      <c r="X9337" s="9">
        <f>INDEX(SLA_Policy!$D$2:$D$5,MATCH(F9337,SLA_Policy!$A$2:$A$5,0))</f>
        <v>120</v>
      </c>
      <c r="Y9337" s="9" t="str">
        <f>IF(E9337="Cancelled","Excluded",IF(D9337="",IF((SLA_Policy!$B$8-B9337)*24&gt;X9337,"Open - Breached","Open - On Track"),IF((D9337-B9337)*24&lt;=X9337,"Met","Breached")))</f>
        <v>Met</v>
      </c>
    </row>
    <row r="9338" spans="1:25" x14ac:dyDescent="0.25">
      <c r="A9338" s="9" t="s">
        <v>13724</v>
      </c>
      <c r="B9338" s="23">
        <v>46185.685416666704</v>
      </c>
      <c r="C9338" s="23">
        <v>46185.733333333301</v>
      </c>
      <c r="D9338" s="23">
        <v>46188.3840277778</v>
      </c>
      <c r="E9338" s="9" t="s">
        <v>212</v>
      </c>
      <c r="F9338" s="9" t="s">
        <v>188</v>
      </c>
      <c r="G9338" s="9" t="s">
        <v>213</v>
      </c>
      <c r="H9338" s="9" t="s">
        <v>167</v>
      </c>
      <c r="I9338" s="9" t="s">
        <v>536</v>
      </c>
      <c r="J9338" s="9" t="s">
        <v>13725</v>
      </c>
      <c r="K9338" s="9" t="s">
        <v>246</v>
      </c>
      <c r="L9338" s="9" t="s">
        <v>216</v>
      </c>
      <c r="M9338" s="9" t="s">
        <v>4325</v>
      </c>
      <c r="N9338" s="9" t="s">
        <v>197</v>
      </c>
      <c r="O9338" s="9" t="s">
        <v>180</v>
      </c>
      <c r="P9338" s="9" t="s">
        <v>278</v>
      </c>
      <c r="Q9338" s="9" t="s">
        <v>219</v>
      </c>
      <c r="R9338" s="9">
        <v>0</v>
      </c>
      <c r="S9338" s="9">
        <v>61</v>
      </c>
      <c r="T9338" s="9" t="s">
        <v>136</v>
      </c>
      <c r="U9338" s="9" t="s">
        <v>140</v>
      </c>
      <c r="V9338" s="9" t="s">
        <v>13439</v>
      </c>
      <c r="W9338" s="9">
        <v>5</v>
      </c>
      <c r="X9338" s="9">
        <f>INDEX(SLA_Policy!$D$2:$D$5,MATCH(F9338,SLA_Policy!$A$2:$A$5,0))</f>
        <v>72</v>
      </c>
      <c r="Y9338" s="9" t="str">
        <f>IF(E9338="Cancelled","Excluded",IF(D9338="",IF((SLA_Policy!$B$8-B9338)*24&gt;X9338,"Open - Breached","Open - On Track"),IF((D9338-B9338)*24&lt;=X9338,"Met","Breached")))</f>
        <v>Met</v>
      </c>
    </row>
    <row r="9339" spans="1:25" x14ac:dyDescent="0.25">
      <c r="A9339" s="9" t="s">
        <v>13726</v>
      </c>
      <c r="B9339" s="23">
        <v>46185.788194444503</v>
      </c>
      <c r="C9339" s="23">
        <v>46185.797222222202</v>
      </c>
      <c r="D9339" s="23">
        <v>46188.406944444498</v>
      </c>
      <c r="E9339" s="9" t="s">
        <v>212</v>
      </c>
      <c r="F9339" s="9" t="s">
        <v>187</v>
      </c>
      <c r="G9339" s="9" t="s">
        <v>213</v>
      </c>
      <c r="H9339" s="9" t="s">
        <v>162</v>
      </c>
      <c r="I9339" s="9" t="s">
        <v>244</v>
      </c>
      <c r="J9339" s="9" t="s">
        <v>409</v>
      </c>
      <c r="K9339" s="9" t="s">
        <v>225</v>
      </c>
      <c r="L9339" s="9" t="s">
        <v>226</v>
      </c>
      <c r="M9339" s="9" t="s">
        <v>1604</v>
      </c>
      <c r="N9339" s="9" t="s">
        <v>196</v>
      </c>
      <c r="O9339" s="9" t="s">
        <v>116</v>
      </c>
      <c r="P9339" s="9" t="s">
        <v>590</v>
      </c>
      <c r="Q9339" s="9" t="s">
        <v>219</v>
      </c>
      <c r="R9339" s="9">
        <v>0</v>
      </c>
      <c r="S9339" s="9">
        <v>25</v>
      </c>
      <c r="U9339" s="9" t="s">
        <v>290</v>
      </c>
      <c r="X9339" s="9">
        <f>INDEX(SLA_Policy!$D$2:$D$5,MATCH(F9339,SLA_Policy!$A$2:$A$5,0))</f>
        <v>8</v>
      </c>
      <c r="Y9339" s="9" t="str">
        <f>IF(E9339="Cancelled","Excluded",IF(D9339="",IF((SLA_Policy!$B$8-B9339)*24&gt;X9339,"Open - Breached","Open - On Track"),IF((D9339-B9339)*24&lt;=X9339,"Met","Breached")))</f>
        <v>Breached</v>
      </c>
    </row>
    <row r="9340" spans="1:25" x14ac:dyDescent="0.25">
      <c r="A9340" s="9" t="s">
        <v>13727</v>
      </c>
      <c r="B9340" s="23">
        <v>46185.788888888899</v>
      </c>
      <c r="C9340" s="23">
        <v>46185.789583333302</v>
      </c>
      <c r="D9340" s="23">
        <v>46185.904166666704</v>
      </c>
      <c r="E9340" s="9" t="s">
        <v>212</v>
      </c>
      <c r="F9340" s="9" t="s">
        <v>187</v>
      </c>
      <c r="G9340" s="9" t="s">
        <v>213</v>
      </c>
      <c r="H9340" s="9" t="s">
        <v>161</v>
      </c>
      <c r="I9340" s="9" t="s">
        <v>297</v>
      </c>
      <c r="J9340" s="9" t="s">
        <v>512</v>
      </c>
      <c r="K9340" s="9" t="s">
        <v>215</v>
      </c>
      <c r="L9340" s="9" t="s">
        <v>216</v>
      </c>
      <c r="M9340" s="9" t="s">
        <v>341</v>
      </c>
      <c r="N9340" s="9" t="s">
        <v>198</v>
      </c>
      <c r="O9340" s="9" t="s">
        <v>177</v>
      </c>
      <c r="P9340" s="9" t="s">
        <v>300</v>
      </c>
      <c r="Q9340" s="9" t="s">
        <v>273</v>
      </c>
      <c r="R9340" s="9">
        <v>0</v>
      </c>
      <c r="S9340" s="9">
        <v>9</v>
      </c>
      <c r="U9340" s="9" t="s">
        <v>376</v>
      </c>
      <c r="X9340" s="9">
        <f>INDEX(SLA_Policy!$D$2:$D$5,MATCH(F9340,SLA_Policy!$A$2:$A$5,0))</f>
        <v>8</v>
      </c>
      <c r="Y9340" s="9" t="str">
        <f>IF(E9340="Cancelled","Excluded",IF(D9340="",IF((SLA_Policy!$B$8-B9340)*24&gt;X9340,"Open - Breached","Open - On Track"),IF((D9340-B9340)*24&lt;=X9340,"Met","Breached")))</f>
        <v>Met</v>
      </c>
    </row>
    <row r="9341" spans="1:25" x14ac:dyDescent="0.25">
      <c r="A9341" s="9" t="s">
        <v>13728</v>
      </c>
      <c r="B9341" s="23">
        <v>46185.864583333299</v>
      </c>
      <c r="C9341" s="23">
        <v>46188.329166666699</v>
      </c>
      <c r="D9341" s="23">
        <v>46188.337500000001</v>
      </c>
      <c r="E9341" s="9" t="s">
        <v>212</v>
      </c>
      <c r="F9341" s="9" t="s">
        <v>188</v>
      </c>
      <c r="G9341" s="9" t="s">
        <v>213</v>
      </c>
      <c r="H9341" s="9" t="s">
        <v>163</v>
      </c>
      <c r="I9341" s="9" t="s">
        <v>223</v>
      </c>
      <c r="J9341" s="9" t="s">
        <v>1344</v>
      </c>
      <c r="K9341" s="9" t="s">
        <v>262</v>
      </c>
      <c r="L9341" s="9" t="s">
        <v>282</v>
      </c>
      <c r="M9341" s="9" t="s">
        <v>3313</v>
      </c>
      <c r="N9341" s="9" t="s">
        <v>198</v>
      </c>
      <c r="O9341" s="9" t="s">
        <v>176</v>
      </c>
      <c r="P9341" s="9" t="s">
        <v>228</v>
      </c>
      <c r="Q9341" s="9" t="s">
        <v>219</v>
      </c>
      <c r="R9341" s="9">
        <v>0</v>
      </c>
      <c r="S9341" s="9">
        <v>65</v>
      </c>
      <c r="T9341" s="9" t="s">
        <v>136</v>
      </c>
      <c r="U9341" s="9" t="s">
        <v>230</v>
      </c>
      <c r="X9341" s="9">
        <f>INDEX(SLA_Policy!$D$2:$D$5,MATCH(F9341,SLA_Policy!$A$2:$A$5,0))</f>
        <v>72</v>
      </c>
      <c r="Y9341" s="9" t="str">
        <f>IF(E9341="Cancelled","Excluded",IF(D9341="",IF((SLA_Policy!$B$8-B9341)*24&gt;X9341,"Open - Breached","Open - On Track"),IF((D9341-B9341)*24&lt;=X9341,"Met","Breached")))</f>
        <v>Met</v>
      </c>
    </row>
    <row r="9342" spans="1:25" x14ac:dyDescent="0.25">
      <c r="A9342" s="9" t="s">
        <v>13729</v>
      </c>
      <c r="B9342" s="23">
        <v>46186.518750000003</v>
      </c>
      <c r="C9342" s="23">
        <v>46188.370138888902</v>
      </c>
      <c r="D9342" s="23">
        <v>46188.399305555598</v>
      </c>
      <c r="E9342" s="9" t="s">
        <v>212</v>
      </c>
      <c r="F9342" s="9" t="s">
        <v>188</v>
      </c>
      <c r="G9342" s="9" t="s">
        <v>236</v>
      </c>
      <c r="H9342" s="9" t="s">
        <v>163</v>
      </c>
      <c r="I9342" s="9" t="s">
        <v>315</v>
      </c>
      <c r="J9342" s="9" t="s">
        <v>932</v>
      </c>
      <c r="K9342" s="9" t="s">
        <v>246</v>
      </c>
      <c r="L9342" s="9" t="s">
        <v>104</v>
      </c>
      <c r="M9342" s="9" t="s">
        <v>1149</v>
      </c>
      <c r="N9342" s="9" t="s">
        <v>196</v>
      </c>
      <c r="O9342" s="9" t="s">
        <v>180</v>
      </c>
      <c r="P9342" s="9" t="s">
        <v>278</v>
      </c>
      <c r="Q9342" s="9" t="s">
        <v>219</v>
      </c>
      <c r="R9342" s="9">
        <v>0</v>
      </c>
      <c r="S9342" s="9">
        <v>90</v>
      </c>
      <c r="T9342" s="9" t="s">
        <v>136</v>
      </c>
      <c r="U9342" s="9" t="s">
        <v>242</v>
      </c>
      <c r="W9342" s="9">
        <v>5</v>
      </c>
      <c r="X9342" s="9">
        <f>INDEX(SLA_Policy!$D$2:$D$5,MATCH(F9342,SLA_Policy!$A$2:$A$5,0))</f>
        <v>72</v>
      </c>
      <c r="Y9342" s="9" t="str">
        <f>IF(E9342="Cancelled","Excluded",IF(D9342="",IF((SLA_Policy!$B$8-B9342)*24&gt;X9342,"Open - Breached","Open - On Track"),IF((D9342-B9342)*24&lt;=X9342,"Met","Breached")))</f>
        <v>Met</v>
      </c>
    </row>
    <row r="9343" spans="1:25" x14ac:dyDescent="0.25">
      <c r="A9343" s="9" t="s">
        <v>13730</v>
      </c>
      <c r="B9343" s="23">
        <v>46187.354166666701</v>
      </c>
      <c r="C9343" s="23">
        <v>46187.367361111101</v>
      </c>
      <c r="D9343" s="23">
        <v>46187.439583333296</v>
      </c>
      <c r="E9343" s="9" t="s">
        <v>212</v>
      </c>
      <c r="F9343" s="9" t="s">
        <v>187</v>
      </c>
      <c r="G9343" s="9" t="s">
        <v>213</v>
      </c>
      <c r="H9343" s="9" t="s">
        <v>167</v>
      </c>
      <c r="I9343" s="9" t="s">
        <v>362</v>
      </c>
      <c r="J9343" s="9" t="s">
        <v>13731</v>
      </c>
      <c r="K9343" s="9" t="s">
        <v>246</v>
      </c>
      <c r="L9343" s="9" t="s">
        <v>395</v>
      </c>
      <c r="M9343" s="9" t="s">
        <v>3664</v>
      </c>
      <c r="N9343" s="9" t="s">
        <v>196</v>
      </c>
      <c r="O9343" s="9" t="s">
        <v>176</v>
      </c>
      <c r="P9343" s="9" t="s">
        <v>570</v>
      </c>
      <c r="Q9343" s="9" t="s">
        <v>273</v>
      </c>
      <c r="R9343" s="9">
        <v>0</v>
      </c>
      <c r="S9343" s="9">
        <v>27</v>
      </c>
      <c r="T9343" s="9" t="s">
        <v>136</v>
      </c>
      <c r="U9343" s="9" t="s">
        <v>266</v>
      </c>
      <c r="X9343" s="9">
        <f>INDEX(SLA_Policy!$D$2:$D$5,MATCH(F9343,SLA_Policy!$A$2:$A$5,0))</f>
        <v>8</v>
      </c>
      <c r="Y9343" s="9" t="str">
        <f>IF(E9343="Cancelled","Excluded",IF(D9343="",IF((SLA_Policy!$B$8-B9343)*24&gt;X9343,"Open - Breached","Open - On Track"),IF((D9343-B9343)*24&lt;=X9343,"Met","Breached")))</f>
        <v>Met</v>
      </c>
    </row>
    <row r="9344" spans="1:25" x14ac:dyDescent="0.25">
      <c r="A9344" s="9" t="s">
        <v>13732</v>
      </c>
      <c r="B9344" s="23">
        <v>46187.474305555603</v>
      </c>
      <c r="C9344" s="23">
        <v>46188.3347222222</v>
      </c>
      <c r="D9344" s="23">
        <v>46188.341666666704</v>
      </c>
      <c r="E9344" s="9" t="s">
        <v>212</v>
      </c>
      <c r="F9344" s="9" t="s">
        <v>188</v>
      </c>
      <c r="G9344" s="9" t="s">
        <v>213</v>
      </c>
      <c r="H9344" s="9" t="s">
        <v>161</v>
      </c>
      <c r="I9344" s="9" t="s">
        <v>454</v>
      </c>
      <c r="J9344" s="9" t="s">
        <v>3846</v>
      </c>
      <c r="K9344" s="9" t="s">
        <v>239</v>
      </c>
      <c r="L9344" s="9" t="s">
        <v>282</v>
      </c>
      <c r="M9344" s="9" t="s">
        <v>1408</v>
      </c>
      <c r="N9344" s="9" t="s">
        <v>198</v>
      </c>
      <c r="O9344" s="9" t="s">
        <v>116</v>
      </c>
      <c r="P9344" s="9" t="s">
        <v>590</v>
      </c>
      <c r="Q9344" s="9" t="s">
        <v>219</v>
      </c>
      <c r="R9344" s="9">
        <v>0</v>
      </c>
      <c r="S9344" s="9">
        <v>3</v>
      </c>
      <c r="U9344" s="9" t="s">
        <v>221</v>
      </c>
      <c r="X9344" s="9">
        <f>INDEX(SLA_Policy!$D$2:$D$5,MATCH(F9344,SLA_Policy!$A$2:$A$5,0))</f>
        <v>72</v>
      </c>
      <c r="Y9344" s="9" t="str">
        <f>IF(E9344="Cancelled","Excluded",IF(D9344="",IF((SLA_Policy!$B$8-B9344)*24&gt;X9344,"Open - Breached","Open - On Track"),IF((D9344-B9344)*24&lt;=X9344,"Met","Breached")))</f>
        <v>Met</v>
      </c>
    </row>
    <row r="9345" spans="1:25" x14ac:dyDescent="0.25">
      <c r="A9345" s="9" t="s">
        <v>13733</v>
      </c>
      <c r="B9345" s="23">
        <v>46188.291666666701</v>
      </c>
      <c r="C9345" s="23">
        <v>46188.292361111096</v>
      </c>
      <c r="D9345" s="23">
        <v>46189.443749999999</v>
      </c>
      <c r="E9345" s="9" t="s">
        <v>212</v>
      </c>
      <c r="F9345" s="9" t="s">
        <v>188</v>
      </c>
      <c r="G9345" s="9" t="s">
        <v>236</v>
      </c>
      <c r="H9345" s="9" t="s">
        <v>161</v>
      </c>
      <c r="I9345" s="9" t="s">
        <v>482</v>
      </c>
      <c r="J9345" s="9" t="s">
        <v>799</v>
      </c>
      <c r="K9345" s="9" t="s">
        <v>246</v>
      </c>
      <c r="L9345" s="9" t="s">
        <v>311</v>
      </c>
      <c r="M9345" s="9" t="s">
        <v>2478</v>
      </c>
      <c r="N9345" s="9" t="s">
        <v>198</v>
      </c>
      <c r="O9345" s="9" t="s">
        <v>177</v>
      </c>
      <c r="P9345" s="9" t="s">
        <v>300</v>
      </c>
      <c r="Q9345" s="9" t="s">
        <v>219</v>
      </c>
      <c r="R9345" s="9">
        <v>0</v>
      </c>
      <c r="S9345" s="9">
        <v>51</v>
      </c>
      <c r="U9345" s="9" t="s">
        <v>242</v>
      </c>
      <c r="W9345" s="9">
        <v>5</v>
      </c>
      <c r="X9345" s="9">
        <f>INDEX(SLA_Policy!$D$2:$D$5,MATCH(F9345,SLA_Policy!$A$2:$A$5,0))</f>
        <v>72</v>
      </c>
      <c r="Y9345" s="9" t="str">
        <f>IF(E9345="Cancelled","Excluded",IF(D9345="",IF((SLA_Policy!$B$8-B9345)*24&gt;X9345,"Open - Breached","Open - On Track"),IF((D9345-B9345)*24&lt;=X9345,"Met","Breached")))</f>
        <v>Met</v>
      </c>
    </row>
    <row r="9346" spans="1:25" x14ac:dyDescent="0.25">
      <c r="A9346" s="9" t="s">
        <v>13734</v>
      </c>
      <c r="B9346" s="23">
        <v>46188.3125</v>
      </c>
      <c r="C9346" s="23">
        <v>46188.316666666702</v>
      </c>
      <c r="D9346" s="23">
        <v>46191.462500000001</v>
      </c>
      <c r="E9346" s="9" t="s">
        <v>212</v>
      </c>
      <c r="F9346" s="9" t="s">
        <v>188</v>
      </c>
      <c r="G9346" s="9" t="s">
        <v>213</v>
      </c>
      <c r="H9346" s="9" t="s">
        <v>167</v>
      </c>
      <c r="I9346" s="9" t="s">
        <v>536</v>
      </c>
      <c r="J9346" s="9" t="s">
        <v>12957</v>
      </c>
      <c r="K9346" s="9" t="s">
        <v>225</v>
      </c>
      <c r="L9346" s="9" t="s">
        <v>311</v>
      </c>
      <c r="M9346" s="9" t="s">
        <v>11903</v>
      </c>
      <c r="N9346" s="9" t="s">
        <v>196</v>
      </c>
      <c r="O9346" s="9" t="s">
        <v>180</v>
      </c>
      <c r="P9346" s="9" t="s">
        <v>368</v>
      </c>
      <c r="Q9346" s="9" t="s">
        <v>219</v>
      </c>
      <c r="R9346" s="9">
        <v>0</v>
      </c>
      <c r="S9346" s="9">
        <v>52</v>
      </c>
      <c r="T9346" s="9" t="s">
        <v>136</v>
      </c>
      <c r="U9346" s="9" t="s">
        <v>376</v>
      </c>
      <c r="W9346" s="9">
        <v>3</v>
      </c>
      <c r="X9346" s="9">
        <f>INDEX(SLA_Policy!$D$2:$D$5,MATCH(F9346,SLA_Policy!$A$2:$A$5,0))</f>
        <v>72</v>
      </c>
      <c r="Y9346" s="9" t="str">
        <f>IF(E9346="Cancelled","Excluded",IF(D9346="",IF((SLA_Policy!$B$8-B9346)*24&gt;X9346,"Open - Breached","Open - On Track"),IF((D9346-B9346)*24&lt;=X9346,"Met","Breached")))</f>
        <v>Breached</v>
      </c>
    </row>
    <row r="9347" spans="1:25" x14ac:dyDescent="0.25">
      <c r="A9347" s="9" t="s">
        <v>13735</v>
      </c>
      <c r="B9347" s="23">
        <v>46188.3125</v>
      </c>
      <c r="C9347" s="23">
        <v>46188.3569444444</v>
      </c>
      <c r="D9347" s="23">
        <v>46188.497222222199</v>
      </c>
      <c r="E9347" s="9" t="s">
        <v>212</v>
      </c>
      <c r="F9347" s="9" t="s">
        <v>187</v>
      </c>
      <c r="G9347" s="9" t="s">
        <v>213</v>
      </c>
      <c r="H9347" s="9" t="s">
        <v>167</v>
      </c>
      <c r="I9347" s="9" t="s">
        <v>349</v>
      </c>
      <c r="J9347" s="9" t="s">
        <v>1197</v>
      </c>
      <c r="K9347" s="9" t="s">
        <v>239</v>
      </c>
      <c r="L9347" s="9" t="s">
        <v>293</v>
      </c>
      <c r="M9347" s="9" t="s">
        <v>819</v>
      </c>
      <c r="N9347" s="9" t="s">
        <v>197</v>
      </c>
      <c r="O9347" s="9" t="s">
        <v>180</v>
      </c>
      <c r="P9347" s="9" t="s">
        <v>318</v>
      </c>
      <c r="Q9347" s="9" t="s">
        <v>273</v>
      </c>
      <c r="R9347" s="9">
        <v>0</v>
      </c>
      <c r="S9347" s="9">
        <v>4</v>
      </c>
      <c r="U9347" s="9" t="s">
        <v>266</v>
      </c>
      <c r="X9347" s="9">
        <f>INDEX(SLA_Policy!$D$2:$D$5,MATCH(F9347,SLA_Policy!$A$2:$A$5,0))</f>
        <v>8</v>
      </c>
      <c r="Y9347" s="9" t="str">
        <f>IF(E9347="Cancelled","Excluded",IF(D9347="",IF((SLA_Policy!$B$8-B9347)*24&gt;X9347,"Open - Breached","Open - On Track"),IF((D9347-B9347)*24&lt;=X9347,"Met","Breached")))</f>
        <v>Met</v>
      </c>
    </row>
    <row r="9348" spans="1:25" x14ac:dyDescent="0.25">
      <c r="A9348" s="9" t="s">
        <v>13736</v>
      </c>
      <c r="B9348" s="23">
        <v>46188.316666666702</v>
      </c>
      <c r="C9348" s="23">
        <v>46188.324305555601</v>
      </c>
      <c r="D9348" s="23">
        <v>46189.314583333296</v>
      </c>
      <c r="E9348" s="9" t="s">
        <v>212</v>
      </c>
      <c r="F9348" s="9" t="s">
        <v>189</v>
      </c>
      <c r="G9348" s="9" t="s">
        <v>213</v>
      </c>
      <c r="H9348" s="9" t="s">
        <v>88</v>
      </c>
      <c r="I9348" s="9" t="s">
        <v>92</v>
      </c>
      <c r="J9348" s="9" t="s">
        <v>214</v>
      </c>
      <c r="K9348" s="9" t="s">
        <v>303</v>
      </c>
      <c r="L9348" s="9" t="s">
        <v>216</v>
      </c>
      <c r="M9348" s="9" t="s">
        <v>1097</v>
      </c>
      <c r="N9348" s="9" t="s">
        <v>200</v>
      </c>
      <c r="O9348" s="9" t="s">
        <v>178</v>
      </c>
      <c r="P9348" s="9" t="s">
        <v>360</v>
      </c>
      <c r="Q9348" s="9" t="s">
        <v>219</v>
      </c>
      <c r="R9348" s="9">
        <v>0</v>
      </c>
      <c r="S9348" s="9">
        <v>28</v>
      </c>
      <c r="T9348" s="9" t="s">
        <v>136</v>
      </c>
      <c r="U9348" s="9" t="s">
        <v>376</v>
      </c>
      <c r="X9348" s="9">
        <f>INDEX(SLA_Policy!$D$2:$D$5,MATCH(F9348,SLA_Policy!$A$2:$A$5,0))</f>
        <v>120</v>
      </c>
      <c r="Y9348" s="9" t="str">
        <f>IF(E9348="Cancelled","Excluded",IF(D9348="",IF((SLA_Policy!$B$8-B9348)*24&gt;X9348,"Open - Breached","Open - On Track"),IF((D9348-B9348)*24&lt;=X9348,"Met","Breached")))</f>
        <v>Met</v>
      </c>
    </row>
    <row r="9349" spans="1:25" x14ac:dyDescent="0.25">
      <c r="A9349" s="9" t="s">
        <v>13737</v>
      </c>
      <c r="B9349" s="23">
        <v>46188.324305555601</v>
      </c>
      <c r="C9349" s="23">
        <v>46188.383333333302</v>
      </c>
      <c r="D9349" s="23">
        <v>46188.720833333296</v>
      </c>
      <c r="E9349" s="9" t="s">
        <v>212</v>
      </c>
      <c r="F9349" s="9" t="s">
        <v>188</v>
      </c>
      <c r="G9349" s="9" t="s">
        <v>213</v>
      </c>
      <c r="H9349" s="9" t="s">
        <v>167</v>
      </c>
      <c r="I9349" s="9" t="s">
        <v>536</v>
      </c>
      <c r="J9349" s="9" t="s">
        <v>11783</v>
      </c>
      <c r="K9349" s="9" t="s">
        <v>239</v>
      </c>
      <c r="L9349" s="9" t="s">
        <v>104</v>
      </c>
      <c r="M9349" s="9" t="s">
        <v>938</v>
      </c>
      <c r="N9349" s="9" t="s">
        <v>196</v>
      </c>
      <c r="O9349" s="9" t="s">
        <v>176</v>
      </c>
      <c r="P9349" s="9" t="s">
        <v>503</v>
      </c>
      <c r="Q9349" s="9" t="s">
        <v>219</v>
      </c>
      <c r="R9349" s="9">
        <v>0</v>
      </c>
      <c r="S9349" s="9">
        <v>67</v>
      </c>
      <c r="T9349" s="9" t="s">
        <v>136</v>
      </c>
      <c r="U9349" s="9" t="s">
        <v>140</v>
      </c>
      <c r="V9349" s="9" t="s">
        <v>13439</v>
      </c>
      <c r="X9349" s="9">
        <f>INDEX(SLA_Policy!$D$2:$D$5,MATCH(F9349,SLA_Policy!$A$2:$A$5,0))</f>
        <v>72</v>
      </c>
      <c r="Y9349" s="9" t="str">
        <f>IF(E9349="Cancelled","Excluded",IF(D9349="",IF((SLA_Policy!$B$8-B9349)*24&gt;X9349,"Open - Breached","Open - On Track"),IF((D9349-B9349)*24&lt;=X9349,"Met","Breached")))</f>
        <v>Met</v>
      </c>
    </row>
    <row r="9350" spans="1:25" x14ac:dyDescent="0.25">
      <c r="A9350" s="9" t="s">
        <v>13738</v>
      </c>
      <c r="B9350" s="23">
        <v>46188.331250000003</v>
      </c>
      <c r="C9350" s="23">
        <v>46188.347222222197</v>
      </c>
      <c r="D9350" s="23">
        <v>46188.667361111096</v>
      </c>
      <c r="E9350" s="9" t="s">
        <v>212</v>
      </c>
      <c r="F9350" s="9" t="s">
        <v>187</v>
      </c>
      <c r="G9350" s="9" t="s">
        <v>213</v>
      </c>
      <c r="H9350" s="9" t="s">
        <v>167</v>
      </c>
      <c r="I9350" s="9" t="s">
        <v>536</v>
      </c>
      <c r="J9350" s="9" t="s">
        <v>995</v>
      </c>
      <c r="K9350" s="9" t="s">
        <v>303</v>
      </c>
      <c r="L9350" s="9" t="s">
        <v>104</v>
      </c>
      <c r="M9350" s="9" t="s">
        <v>491</v>
      </c>
      <c r="N9350" s="9" t="s">
        <v>196</v>
      </c>
      <c r="O9350" s="9" t="s">
        <v>180</v>
      </c>
      <c r="P9350" s="9" t="s">
        <v>278</v>
      </c>
      <c r="Q9350" s="9" t="s">
        <v>273</v>
      </c>
      <c r="R9350" s="9">
        <v>0</v>
      </c>
      <c r="S9350" s="9">
        <v>60</v>
      </c>
      <c r="T9350" s="9" t="s">
        <v>136</v>
      </c>
      <c r="U9350" s="9" t="s">
        <v>140</v>
      </c>
      <c r="V9350" s="9" t="s">
        <v>13439</v>
      </c>
      <c r="X9350" s="9">
        <f>INDEX(SLA_Policy!$D$2:$D$5,MATCH(F9350,SLA_Policy!$A$2:$A$5,0))</f>
        <v>8</v>
      </c>
      <c r="Y9350" s="9" t="str">
        <f>IF(E9350="Cancelled","Excluded",IF(D9350="",IF((SLA_Policy!$B$8-B9350)*24&gt;X9350,"Open - Breached","Open - On Track"),IF((D9350-B9350)*24&lt;=X9350,"Met","Breached")))</f>
        <v>Breached</v>
      </c>
    </row>
    <row r="9351" spans="1:25" x14ac:dyDescent="0.25">
      <c r="A9351" s="9" t="s">
        <v>13739</v>
      </c>
      <c r="B9351" s="23">
        <v>46188.357638888898</v>
      </c>
      <c r="C9351" s="23">
        <v>46188.362500000003</v>
      </c>
      <c r="D9351" s="23">
        <v>46188.4868055556</v>
      </c>
      <c r="E9351" s="9" t="s">
        <v>212</v>
      </c>
      <c r="F9351" s="9" t="s">
        <v>188</v>
      </c>
      <c r="G9351" s="9" t="s">
        <v>213</v>
      </c>
      <c r="H9351" s="9" t="s">
        <v>164</v>
      </c>
      <c r="I9351" s="9" t="s">
        <v>339</v>
      </c>
      <c r="J9351" s="9" t="s">
        <v>1707</v>
      </c>
      <c r="K9351" s="9" t="s">
        <v>215</v>
      </c>
      <c r="L9351" s="9" t="s">
        <v>282</v>
      </c>
      <c r="M9351" s="9" t="s">
        <v>1726</v>
      </c>
      <c r="N9351" s="9" t="s">
        <v>198</v>
      </c>
      <c r="O9351" s="9" t="s">
        <v>116</v>
      </c>
      <c r="P9351" s="9" t="s">
        <v>258</v>
      </c>
      <c r="Q9351" s="9" t="s">
        <v>219</v>
      </c>
      <c r="R9351" s="9">
        <v>0</v>
      </c>
      <c r="S9351" s="9">
        <v>8</v>
      </c>
      <c r="T9351" s="9" t="s">
        <v>464</v>
      </c>
      <c r="U9351" s="9" t="s">
        <v>290</v>
      </c>
      <c r="X9351" s="9">
        <f>INDEX(SLA_Policy!$D$2:$D$5,MATCH(F9351,SLA_Policy!$A$2:$A$5,0))</f>
        <v>72</v>
      </c>
      <c r="Y9351" s="9" t="str">
        <f>IF(E9351="Cancelled","Excluded",IF(D9351="",IF((SLA_Policy!$B$8-B9351)*24&gt;X9351,"Open - Breached","Open - On Track"),IF((D9351-B9351)*24&lt;=X9351,"Met","Breached")))</f>
        <v>Met</v>
      </c>
    </row>
    <row r="9352" spans="1:25" x14ac:dyDescent="0.25">
      <c r="A9352" s="9" t="s">
        <v>13740</v>
      </c>
      <c r="B9352" s="23">
        <v>46188.375</v>
      </c>
      <c r="C9352" s="23">
        <v>46188.483333333301</v>
      </c>
      <c r="D9352" s="23">
        <v>46198.415972222203</v>
      </c>
      <c r="E9352" s="9" t="s">
        <v>212</v>
      </c>
      <c r="F9352" s="9" t="s">
        <v>188</v>
      </c>
      <c r="G9352" s="9" t="s">
        <v>213</v>
      </c>
      <c r="H9352" s="9" t="s">
        <v>167</v>
      </c>
      <c r="I9352" s="9" t="s">
        <v>536</v>
      </c>
      <c r="J9352" s="9" t="s">
        <v>12957</v>
      </c>
      <c r="K9352" s="9" t="s">
        <v>262</v>
      </c>
      <c r="L9352" s="9" t="s">
        <v>307</v>
      </c>
      <c r="M9352" s="9" t="s">
        <v>2895</v>
      </c>
      <c r="N9352" s="9" t="s">
        <v>197</v>
      </c>
      <c r="O9352" s="9" t="s">
        <v>180</v>
      </c>
      <c r="P9352" s="9" t="s">
        <v>368</v>
      </c>
      <c r="Q9352" s="9" t="s">
        <v>219</v>
      </c>
      <c r="R9352" s="9">
        <v>0</v>
      </c>
      <c r="S9352" s="9">
        <v>47</v>
      </c>
      <c r="T9352" s="9" t="s">
        <v>220</v>
      </c>
      <c r="U9352" s="9" t="s">
        <v>140</v>
      </c>
      <c r="V9352" s="9" t="s">
        <v>13439</v>
      </c>
      <c r="W9352" s="9">
        <v>3</v>
      </c>
      <c r="X9352" s="9">
        <f>INDEX(SLA_Policy!$D$2:$D$5,MATCH(F9352,SLA_Policy!$A$2:$A$5,0))</f>
        <v>72</v>
      </c>
      <c r="Y9352" s="9" t="str">
        <f>IF(E9352="Cancelled","Excluded",IF(D9352="",IF((SLA_Policy!$B$8-B9352)*24&gt;X9352,"Open - Breached","Open - On Track"),IF((D9352-B9352)*24&lt;=X9352,"Met","Breached")))</f>
        <v>Breached</v>
      </c>
    </row>
    <row r="9353" spans="1:25" x14ac:dyDescent="0.25">
      <c r="A9353" s="9" t="s">
        <v>13741</v>
      </c>
      <c r="B9353" s="23">
        <v>46188.375694444498</v>
      </c>
      <c r="C9353" s="23">
        <v>46188.398611111101</v>
      </c>
      <c r="D9353" s="23">
        <v>46189.686805555597</v>
      </c>
      <c r="E9353" s="9" t="s">
        <v>212</v>
      </c>
      <c r="F9353" s="9" t="s">
        <v>188</v>
      </c>
      <c r="G9353" s="9" t="s">
        <v>236</v>
      </c>
      <c r="H9353" s="9" t="s">
        <v>161</v>
      </c>
      <c r="I9353" s="9" t="s">
        <v>237</v>
      </c>
      <c r="J9353" s="9" t="s">
        <v>3982</v>
      </c>
      <c r="K9353" s="9" t="s">
        <v>239</v>
      </c>
      <c r="L9353" s="9" t="s">
        <v>311</v>
      </c>
      <c r="M9353" s="9" t="s">
        <v>6657</v>
      </c>
      <c r="N9353" s="9" t="s">
        <v>197</v>
      </c>
      <c r="O9353" s="9" t="s">
        <v>177</v>
      </c>
      <c r="P9353" s="9" t="s">
        <v>457</v>
      </c>
      <c r="Q9353" s="9" t="s">
        <v>219</v>
      </c>
      <c r="R9353" s="9">
        <v>0</v>
      </c>
      <c r="S9353" s="9">
        <v>6</v>
      </c>
      <c r="U9353" s="9" t="s">
        <v>242</v>
      </c>
      <c r="W9353" s="9">
        <v>5</v>
      </c>
      <c r="X9353" s="9">
        <f>INDEX(SLA_Policy!$D$2:$D$5,MATCH(F9353,SLA_Policy!$A$2:$A$5,0))</f>
        <v>72</v>
      </c>
      <c r="Y9353" s="9" t="str">
        <f>IF(E9353="Cancelled","Excluded",IF(D9353="",IF((SLA_Policy!$B$8-B9353)*24&gt;X9353,"Open - Breached","Open - On Track"),IF((D9353-B9353)*24&lt;=X9353,"Met","Breached")))</f>
        <v>Met</v>
      </c>
    </row>
    <row r="9354" spans="1:25" x14ac:dyDescent="0.25">
      <c r="A9354" s="9" t="s">
        <v>13742</v>
      </c>
      <c r="B9354" s="23">
        <v>46188.383333333302</v>
      </c>
      <c r="C9354" s="23">
        <v>46188.559722222199</v>
      </c>
      <c r="D9354" s="23">
        <v>46190.7097222222</v>
      </c>
      <c r="E9354" s="9" t="s">
        <v>212</v>
      </c>
      <c r="F9354" s="9" t="s">
        <v>188</v>
      </c>
      <c r="G9354" s="9" t="s">
        <v>236</v>
      </c>
      <c r="H9354" s="9" t="s">
        <v>163</v>
      </c>
      <c r="I9354" s="9" t="s">
        <v>315</v>
      </c>
      <c r="J9354" s="9" t="s">
        <v>932</v>
      </c>
      <c r="K9354" s="9" t="s">
        <v>225</v>
      </c>
      <c r="L9354" s="9" t="s">
        <v>104</v>
      </c>
      <c r="M9354" s="9" t="s">
        <v>577</v>
      </c>
      <c r="N9354" s="9" t="s">
        <v>196</v>
      </c>
      <c r="O9354" s="9" t="s">
        <v>180</v>
      </c>
      <c r="P9354" s="9" t="s">
        <v>368</v>
      </c>
      <c r="Q9354" s="9" t="s">
        <v>219</v>
      </c>
      <c r="R9354" s="9">
        <v>0</v>
      </c>
      <c r="S9354" s="9">
        <v>88</v>
      </c>
      <c r="T9354" s="9" t="s">
        <v>229</v>
      </c>
      <c r="U9354" s="9" t="s">
        <v>242</v>
      </c>
      <c r="W9354" s="9">
        <v>5</v>
      </c>
      <c r="X9354" s="9">
        <f>INDEX(SLA_Policy!$D$2:$D$5,MATCH(F9354,SLA_Policy!$A$2:$A$5,0))</f>
        <v>72</v>
      </c>
      <c r="Y9354" s="9" t="str">
        <f>IF(E9354="Cancelled","Excluded",IF(D9354="",IF((SLA_Policy!$B$8-B9354)*24&gt;X9354,"Open - Breached","Open - On Track"),IF((D9354-B9354)*24&lt;=X9354,"Met","Breached")))</f>
        <v>Met</v>
      </c>
    </row>
    <row r="9355" spans="1:25" x14ac:dyDescent="0.25">
      <c r="A9355" s="9" t="s">
        <v>13743</v>
      </c>
      <c r="B9355" s="23">
        <v>46188.391666666699</v>
      </c>
      <c r="C9355" s="23">
        <v>46188.394444444399</v>
      </c>
      <c r="D9355" s="23">
        <v>46189.359027777798</v>
      </c>
      <c r="E9355" s="9" t="s">
        <v>212</v>
      </c>
      <c r="F9355" s="9" t="s">
        <v>188</v>
      </c>
      <c r="G9355" s="9" t="s">
        <v>213</v>
      </c>
      <c r="H9355" s="9" t="s">
        <v>162</v>
      </c>
      <c r="I9355" s="9" t="s">
        <v>345</v>
      </c>
      <c r="J9355" s="9" t="s">
        <v>1501</v>
      </c>
      <c r="K9355" s="9" t="s">
        <v>303</v>
      </c>
      <c r="L9355" s="9" t="s">
        <v>270</v>
      </c>
      <c r="M9355" s="9" t="s">
        <v>5614</v>
      </c>
      <c r="N9355" s="9" t="s">
        <v>198</v>
      </c>
      <c r="O9355" s="9" t="s">
        <v>179</v>
      </c>
      <c r="P9355" s="9" t="s">
        <v>337</v>
      </c>
      <c r="Q9355" s="9" t="s">
        <v>219</v>
      </c>
      <c r="R9355" s="9">
        <v>0</v>
      </c>
      <c r="S9355" s="9">
        <v>19</v>
      </c>
      <c r="U9355" s="9" t="s">
        <v>290</v>
      </c>
      <c r="W9355" s="9">
        <v>5</v>
      </c>
      <c r="X9355" s="9">
        <f>INDEX(SLA_Policy!$D$2:$D$5,MATCH(F9355,SLA_Policy!$A$2:$A$5,0))</f>
        <v>72</v>
      </c>
      <c r="Y9355" s="9" t="str">
        <f>IF(E9355="Cancelled","Excluded",IF(D9355="",IF((SLA_Policy!$B$8-B9355)*24&gt;X9355,"Open - Breached","Open - On Track"),IF((D9355-B9355)*24&lt;=X9355,"Met","Breached")))</f>
        <v>Met</v>
      </c>
    </row>
    <row r="9356" spans="1:25" x14ac:dyDescent="0.25">
      <c r="A9356" s="9" t="s">
        <v>13744</v>
      </c>
      <c r="B9356" s="23">
        <v>46188.395138888904</v>
      </c>
      <c r="C9356" s="23">
        <v>46188.404166666704</v>
      </c>
      <c r="D9356" s="23">
        <v>46188.469444444498</v>
      </c>
      <c r="E9356" s="9" t="s">
        <v>212</v>
      </c>
      <c r="F9356" s="9" t="s">
        <v>187</v>
      </c>
      <c r="G9356" s="9" t="s">
        <v>213</v>
      </c>
      <c r="H9356" s="9" t="s">
        <v>88</v>
      </c>
      <c r="I9356" s="9" t="s">
        <v>354</v>
      </c>
      <c r="J9356" s="9" t="s">
        <v>11073</v>
      </c>
      <c r="K9356" s="9" t="s">
        <v>246</v>
      </c>
      <c r="L9356" s="9" t="s">
        <v>216</v>
      </c>
      <c r="M9356" s="9" t="s">
        <v>1809</v>
      </c>
      <c r="N9356" s="9" t="s">
        <v>197</v>
      </c>
      <c r="O9356" s="9" t="s">
        <v>178</v>
      </c>
      <c r="P9356" s="9" t="s">
        <v>321</v>
      </c>
      <c r="Q9356" s="9" t="s">
        <v>273</v>
      </c>
      <c r="R9356" s="9">
        <v>0</v>
      </c>
      <c r="S9356" s="9">
        <v>36</v>
      </c>
      <c r="T9356" s="9" t="s">
        <v>229</v>
      </c>
      <c r="U9356" s="9" t="s">
        <v>221</v>
      </c>
      <c r="X9356" s="9">
        <f>INDEX(SLA_Policy!$D$2:$D$5,MATCH(F9356,SLA_Policy!$A$2:$A$5,0))</f>
        <v>8</v>
      </c>
      <c r="Y9356" s="9" t="str">
        <f>IF(E9356="Cancelled","Excluded",IF(D9356="",IF((SLA_Policy!$B$8-B9356)*24&gt;X9356,"Open - Breached","Open - On Track"),IF((D9356-B9356)*24&lt;=X9356,"Met","Breached")))</f>
        <v>Met</v>
      </c>
    </row>
    <row r="9357" spans="1:25" x14ac:dyDescent="0.25">
      <c r="A9357" s="9" t="s">
        <v>13745</v>
      </c>
      <c r="B9357" s="23">
        <v>46188.405555555597</v>
      </c>
      <c r="C9357" s="23">
        <v>46188.4152777778</v>
      </c>
      <c r="D9357" s="23">
        <v>46189.142361111102</v>
      </c>
      <c r="E9357" s="9" t="s">
        <v>212</v>
      </c>
      <c r="F9357" s="9" t="s">
        <v>187</v>
      </c>
      <c r="G9357" s="9" t="s">
        <v>213</v>
      </c>
      <c r="H9357" s="9" t="s">
        <v>167</v>
      </c>
      <c r="I9357" s="9" t="s">
        <v>536</v>
      </c>
      <c r="J9357" s="9" t="s">
        <v>1969</v>
      </c>
      <c r="K9357" s="9" t="s">
        <v>246</v>
      </c>
      <c r="L9357" s="9" t="s">
        <v>293</v>
      </c>
      <c r="M9357" s="9" t="s">
        <v>5669</v>
      </c>
      <c r="N9357" s="9" t="s">
        <v>196</v>
      </c>
      <c r="O9357" s="9" t="s">
        <v>180</v>
      </c>
      <c r="P9357" s="9" t="s">
        <v>318</v>
      </c>
      <c r="Q9357" s="9" t="s">
        <v>273</v>
      </c>
      <c r="R9357" s="9">
        <v>0</v>
      </c>
      <c r="S9357" s="9">
        <v>49</v>
      </c>
      <c r="T9357" s="9" t="s">
        <v>220</v>
      </c>
      <c r="U9357" s="9" t="s">
        <v>140</v>
      </c>
      <c r="V9357" s="9" t="s">
        <v>13439</v>
      </c>
      <c r="X9357" s="9">
        <f>INDEX(SLA_Policy!$D$2:$D$5,MATCH(F9357,SLA_Policy!$A$2:$A$5,0))</f>
        <v>8</v>
      </c>
      <c r="Y9357" s="9" t="str">
        <f>IF(E9357="Cancelled","Excluded",IF(D9357="",IF((SLA_Policy!$B$8-B9357)*24&gt;X9357,"Open - Breached","Open - On Track"),IF((D9357-B9357)*24&lt;=X9357,"Met","Breached")))</f>
        <v>Breached</v>
      </c>
    </row>
    <row r="9358" spans="1:25" x14ac:dyDescent="0.25">
      <c r="A9358" s="9" t="s">
        <v>13746</v>
      </c>
      <c r="B9358" s="23">
        <v>46188.406944444498</v>
      </c>
      <c r="C9358" s="23">
        <v>46188.412499999999</v>
      </c>
      <c r="D9358" s="23">
        <v>46188.514583333301</v>
      </c>
      <c r="E9358" s="9" t="s">
        <v>212</v>
      </c>
      <c r="F9358" s="9" t="s">
        <v>188</v>
      </c>
      <c r="G9358" s="9" t="s">
        <v>236</v>
      </c>
      <c r="H9358" s="9" t="s">
        <v>161</v>
      </c>
      <c r="I9358" s="9" t="s">
        <v>482</v>
      </c>
      <c r="J9358" s="9" t="s">
        <v>13747</v>
      </c>
      <c r="K9358" s="9" t="s">
        <v>246</v>
      </c>
      <c r="L9358" s="9" t="s">
        <v>216</v>
      </c>
      <c r="M9358" s="9" t="s">
        <v>3627</v>
      </c>
      <c r="N9358" s="9" t="s">
        <v>198</v>
      </c>
      <c r="O9358" s="9" t="s">
        <v>177</v>
      </c>
      <c r="P9358" s="9" t="s">
        <v>300</v>
      </c>
      <c r="Q9358" s="9" t="s">
        <v>219</v>
      </c>
      <c r="R9358" s="9">
        <v>0</v>
      </c>
      <c r="S9358" s="9">
        <v>72</v>
      </c>
      <c r="U9358" s="9" t="s">
        <v>242</v>
      </c>
      <c r="X9358" s="9">
        <f>INDEX(SLA_Policy!$D$2:$D$5,MATCH(F9358,SLA_Policy!$A$2:$A$5,0))</f>
        <v>72</v>
      </c>
      <c r="Y9358" s="9" t="str">
        <f>IF(E9358="Cancelled","Excluded",IF(D9358="",IF((SLA_Policy!$B$8-B9358)*24&gt;X9358,"Open - Breached","Open - On Track"),IF((D9358-B9358)*24&lt;=X9358,"Met","Breached")))</f>
        <v>Met</v>
      </c>
    </row>
    <row r="9359" spans="1:25" x14ac:dyDescent="0.25">
      <c r="A9359" s="9" t="s">
        <v>13748</v>
      </c>
      <c r="B9359" s="23">
        <v>46188.422222222202</v>
      </c>
      <c r="C9359" s="23">
        <v>46188.452777777798</v>
      </c>
      <c r="D9359" s="23">
        <v>46190.595138888901</v>
      </c>
      <c r="E9359" s="9" t="s">
        <v>212</v>
      </c>
      <c r="F9359" s="9" t="s">
        <v>189</v>
      </c>
      <c r="G9359" s="9" t="s">
        <v>213</v>
      </c>
      <c r="H9359" s="9" t="s">
        <v>165</v>
      </c>
      <c r="I9359" s="9" t="s">
        <v>469</v>
      </c>
      <c r="J9359" s="9" t="s">
        <v>1448</v>
      </c>
      <c r="K9359" s="9" t="s">
        <v>246</v>
      </c>
      <c r="L9359" s="9" t="s">
        <v>216</v>
      </c>
      <c r="M9359" s="9" t="s">
        <v>513</v>
      </c>
      <c r="N9359" s="9" t="s">
        <v>199</v>
      </c>
      <c r="O9359" s="9" t="s">
        <v>176</v>
      </c>
      <c r="P9359" s="9" t="s">
        <v>228</v>
      </c>
      <c r="Q9359" s="9" t="s">
        <v>219</v>
      </c>
      <c r="R9359" s="9">
        <v>1</v>
      </c>
      <c r="S9359" s="9">
        <v>32</v>
      </c>
      <c r="U9359" s="9" t="s">
        <v>230</v>
      </c>
      <c r="X9359" s="9">
        <f>INDEX(SLA_Policy!$D$2:$D$5,MATCH(F9359,SLA_Policy!$A$2:$A$5,0))</f>
        <v>120</v>
      </c>
      <c r="Y9359" s="9" t="str">
        <f>IF(E9359="Cancelled","Excluded",IF(D9359="",IF((SLA_Policy!$B$8-B9359)*24&gt;X9359,"Open - Breached","Open - On Track"),IF((D9359-B9359)*24&lt;=X9359,"Met","Breached")))</f>
        <v>Met</v>
      </c>
    </row>
    <row r="9360" spans="1:25" x14ac:dyDescent="0.25">
      <c r="A9360" s="9" t="s">
        <v>13749</v>
      </c>
      <c r="B9360" s="23">
        <v>46188.440972222197</v>
      </c>
      <c r="C9360" s="23">
        <v>46188.501388888901</v>
      </c>
      <c r="D9360" s="23">
        <v>46190.327083333301</v>
      </c>
      <c r="E9360" s="9" t="s">
        <v>212</v>
      </c>
      <c r="F9360" s="9" t="s">
        <v>189</v>
      </c>
      <c r="G9360" s="9" t="s">
        <v>213</v>
      </c>
      <c r="H9360" s="9" t="s">
        <v>167</v>
      </c>
      <c r="I9360" s="9" t="s">
        <v>536</v>
      </c>
      <c r="J9360" s="9" t="s">
        <v>2940</v>
      </c>
      <c r="K9360" s="9" t="s">
        <v>246</v>
      </c>
      <c r="L9360" s="9" t="s">
        <v>351</v>
      </c>
      <c r="M9360" s="9" t="s">
        <v>2069</v>
      </c>
      <c r="N9360" s="9" t="s">
        <v>196</v>
      </c>
      <c r="O9360" s="9" t="s">
        <v>180</v>
      </c>
      <c r="P9360" s="9" t="s">
        <v>381</v>
      </c>
      <c r="Q9360" s="9" t="s">
        <v>273</v>
      </c>
      <c r="R9360" s="9">
        <v>0</v>
      </c>
      <c r="S9360" s="9">
        <v>20</v>
      </c>
      <c r="T9360" s="9" t="s">
        <v>220</v>
      </c>
      <c r="U9360" s="9" t="s">
        <v>140</v>
      </c>
      <c r="V9360" s="9" t="s">
        <v>13439</v>
      </c>
      <c r="X9360" s="9">
        <f>INDEX(SLA_Policy!$D$2:$D$5,MATCH(F9360,SLA_Policy!$A$2:$A$5,0))</f>
        <v>120</v>
      </c>
      <c r="Y9360" s="9" t="str">
        <f>IF(E9360="Cancelled","Excluded",IF(D9360="",IF((SLA_Policy!$B$8-B9360)*24&gt;X9360,"Open - Breached","Open - On Track"),IF((D9360-B9360)*24&lt;=X9360,"Met","Breached")))</f>
        <v>Met</v>
      </c>
    </row>
    <row r="9361" spans="1:25" x14ac:dyDescent="0.25">
      <c r="A9361" s="9" t="s">
        <v>13750</v>
      </c>
      <c r="B9361" s="23">
        <v>46188.442361111098</v>
      </c>
      <c r="C9361" s="23">
        <v>46188.45</v>
      </c>
      <c r="D9361" s="23">
        <v>46188.757638888899</v>
      </c>
      <c r="E9361" s="9" t="s">
        <v>212</v>
      </c>
      <c r="F9361" s="9" t="s">
        <v>187</v>
      </c>
      <c r="G9361" s="9" t="s">
        <v>213</v>
      </c>
      <c r="H9361" s="9" t="s">
        <v>88</v>
      </c>
      <c r="I9361" s="9" t="s">
        <v>268</v>
      </c>
      <c r="J9361" s="9" t="s">
        <v>7855</v>
      </c>
      <c r="K9361" s="9" t="s">
        <v>246</v>
      </c>
      <c r="L9361" s="9" t="s">
        <v>293</v>
      </c>
      <c r="M9361" s="9" t="s">
        <v>4914</v>
      </c>
      <c r="N9361" s="9" t="s">
        <v>196</v>
      </c>
      <c r="O9361" s="9" t="s">
        <v>176</v>
      </c>
      <c r="P9361" s="9" t="s">
        <v>330</v>
      </c>
      <c r="Q9361" s="9" t="s">
        <v>273</v>
      </c>
      <c r="R9361" s="9">
        <v>0</v>
      </c>
      <c r="S9361" s="9">
        <v>38</v>
      </c>
      <c r="T9361" s="9" t="s">
        <v>229</v>
      </c>
      <c r="U9361" s="9" t="s">
        <v>661</v>
      </c>
      <c r="X9361" s="9">
        <f>INDEX(SLA_Policy!$D$2:$D$5,MATCH(F9361,SLA_Policy!$A$2:$A$5,0))</f>
        <v>8</v>
      </c>
      <c r="Y9361" s="9" t="str">
        <f>IF(E9361="Cancelled","Excluded",IF(D9361="",IF((SLA_Policy!$B$8-B9361)*24&gt;X9361,"Open - Breached","Open - On Track"),IF((D9361-B9361)*24&lt;=X9361,"Met","Breached")))</f>
        <v>Met</v>
      </c>
    </row>
    <row r="9362" spans="1:25" x14ac:dyDescent="0.25">
      <c r="A9362" s="9" t="s">
        <v>13751</v>
      </c>
      <c r="B9362" s="23">
        <v>46188.443055555603</v>
      </c>
      <c r="C9362" s="23">
        <v>46188.452777777798</v>
      </c>
      <c r="D9362" s="23">
        <v>46188.467361111099</v>
      </c>
      <c r="E9362" s="9" t="s">
        <v>212</v>
      </c>
      <c r="F9362" s="9" t="s">
        <v>188</v>
      </c>
      <c r="G9362" s="9" t="s">
        <v>213</v>
      </c>
      <c r="H9362" s="9" t="s">
        <v>161</v>
      </c>
      <c r="I9362" s="9" t="s">
        <v>454</v>
      </c>
      <c r="J9362" s="9" t="s">
        <v>13752</v>
      </c>
      <c r="K9362" s="9" t="s">
        <v>246</v>
      </c>
      <c r="L9362" s="9" t="s">
        <v>351</v>
      </c>
      <c r="M9362" s="9" t="s">
        <v>1496</v>
      </c>
      <c r="N9362" s="9" t="s">
        <v>200</v>
      </c>
      <c r="O9362" s="9" t="s">
        <v>116</v>
      </c>
      <c r="P9362" s="9" t="s">
        <v>525</v>
      </c>
      <c r="Q9362" s="9" t="s">
        <v>219</v>
      </c>
      <c r="R9362" s="9">
        <v>0</v>
      </c>
      <c r="S9362" s="9">
        <v>8</v>
      </c>
      <c r="U9362" s="9" t="s">
        <v>221</v>
      </c>
      <c r="X9362" s="9">
        <f>INDEX(SLA_Policy!$D$2:$D$5,MATCH(F9362,SLA_Policy!$A$2:$A$5,0))</f>
        <v>72</v>
      </c>
      <c r="Y9362" s="9" t="str">
        <f>IF(E9362="Cancelled","Excluded",IF(D9362="",IF((SLA_Policy!$B$8-B9362)*24&gt;X9362,"Open - Breached","Open - On Track"),IF((D9362-B9362)*24&lt;=X9362,"Met","Breached")))</f>
        <v>Met</v>
      </c>
    </row>
    <row r="9363" spans="1:25" x14ac:dyDescent="0.25">
      <c r="A9363" s="9" t="s">
        <v>13753</v>
      </c>
      <c r="B9363" s="23">
        <v>46188.4465277778</v>
      </c>
      <c r="E9363" s="9" t="s">
        <v>649</v>
      </c>
      <c r="F9363" s="9" t="s">
        <v>188</v>
      </c>
      <c r="G9363" s="9" t="s">
        <v>213</v>
      </c>
      <c r="H9363" s="9" t="s">
        <v>167</v>
      </c>
      <c r="I9363" s="9" t="s">
        <v>684</v>
      </c>
      <c r="J9363" s="9" t="s">
        <v>3394</v>
      </c>
      <c r="K9363" s="9" t="s">
        <v>276</v>
      </c>
      <c r="L9363" s="9" t="s">
        <v>104</v>
      </c>
      <c r="M9363" s="9" t="s">
        <v>277</v>
      </c>
      <c r="N9363" s="9" t="s">
        <v>196</v>
      </c>
      <c r="O9363" s="9" t="s">
        <v>116</v>
      </c>
      <c r="P9363" s="9" t="s">
        <v>295</v>
      </c>
      <c r="Q9363" s="9" t="s">
        <v>219</v>
      </c>
      <c r="R9363" s="9">
        <v>0</v>
      </c>
      <c r="S9363" s="9">
        <v>1</v>
      </c>
      <c r="X9363" s="9">
        <f>INDEX(SLA_Policy!$D$2:$D$5,MATCH(F9363,SLA_Policy!$A$2:$A$5,0))</f>
        <v>72</v>
      </c>
      <c r="Y9363" s="9" t="str">
        <f>IF(E9363="Cancelled","Excluded",IF(D9363="",IF((SLA_Policy!$B$8-B9363)*24&gt;X9363,"Open - Breached","Open - On Track"),IF((D9363-B9363)*24&lt;=X9363,"Met","Breached")))</f>
        <v>Excluded</v>
      </c>
    </row>
    <row r="9364" spans="1:25" x14ac:dyDescent="0.25">
      <c r="A9364" s="9" t="s">
        <v>13754</v>
      </c>
      <c r="B9364" s="23">
        <v>46188.4506944444</v>
      </c>
      <c r="C9364" s="23">
        <v>46188.4777777778</v>
      </c>
      <c r="D9364" s="23">
        <v>46189.4</v>
      </c>
      <c r="E9364" s="9" t="s">
        <v>212</v>
      </c>
      <c r="F9364" s="9" t="s">
        <v>188</v>
      </c>
      <c r="G9364" s="9" t="s">
        <v>213</v>
      </c>
      <c r="H9364" s="9" t="s">
        <v>167</v>
      </c>
      <c r="I9364" s="9" t="s">
        <v>362</v>
      </c>
      <c r="J9364" s="9" t="s">
        <v>3146</v>
      </c>
      <c r="K9364" s="9" t="s">
        <v>215</v>
      </c>
      <c r="L9364" s="9" t="s">
        <v>282</v>
      </c>
      <c r="M9364" s="9" t="s">
        <v>998</v>
      </c>
      <c r="N9364" s="9" t="s">
        <v>197</v>
      </c>
      <c r="O9364" s="9" t="s">
        <v>116</v>
      </c>
      <c r="P9364" s="9" t="s">
        <v>295</v>
      </c>
      <c r="Q9364" s="9" t="s">
        <v>219</v>
      </c>
      <c r="R9364" s="9">
        <v>0</v>
      </c>
      <c r="S9364" s="9">
        <v>44</v>
      </c>
      <c r="U9364" s="9" t="s">
        <v>248</v>
      </c>
      <c r="W9364" s="9">
        <v>5</v>
      </c>
      <c r="X9364" s="9">
        <f>INDEX(SLA_Policy!$D$2:$D$5,MATCH(F9364,SLA_Policy!$A$2:$A$5,0))</f>
        <v>72</v>
      </c>
      <c r="Y9364" s="9" t="str">
        <f>IF(E9364="Cancelled","Excluded",IF(D9364="",IF((SLA_Policy!$B$8-B9364)*24&gt;X9364,"Open - Breached","Open - On Track"),IF((D9364-B9364)*24&lt;=X9364,"Met","Breached")))</f>
        <v>Met</v>
      </c>
    </row>
    <row r="9365" spans="1:25" x14ac:dyDescent="0.25">
      <c r="A9365" s="9" t="s">
        <v>13755</v>
      </c>
      <c r="B9365" s="23">
        <v>46188.4506944444</v>
      </c>
      <c r="C9365" s="23">
        <v>46188.611111111102</v>
      </c>
      <c r="D9365" s="23">
        <v>46195.359027777798</v>
      </c>
      <c r="E9365" s="9" t="s">
        <v>212</v>
      </c>
      <c r="F9365" s="9" t="s">
        <v>189</v>
      </c>
      <c r="G9365" s="9" t="s">
        <v>236</v>
      </c>
      <c r="H9365" s="9" t="s">
        <v>163</v>
      </c>
      <c r="I9365" s="9" t="s">
        <v>315</v>
      </c>
      <c r="J9365" s="9" t="s">
        <v>932</v>
      </c>
      <c r="K9365" s="9" t="s">
        <v>246</v>
      </c>
      <c r="L9365" s="9" t="s">
        <v>216</v>
      </c>
      <c r="M9365" s="9" t="s">
        <v>1785</v>
      </c>
      <c r="N9365" s="9" t="s">
        <v>197</v>
      </c>
      <c r="O9365" s="9" t="s">
        <v>180</v>
      </c>
      <c r="P9365" s="9" t="s">
        <v>278</v>
      </c>
      <c r="Q9365" s="9" t="s">
        <v>219</v>
      </c>
      <c r="R9365" s="9">
        <v>1</v>
      </c>
      <c r="S9365" s="9">
        <v>218</v>
      </c>
      <c r="T9365" s="9" t="s">
        <v>229</v>
      </c>
      <c r="U9365" s="9" t="s">
        <v>242</v>
      </c>
      <c r="X9365" s="9">
        <f>INDEX(SLA_Policy!$D$2:$D$5,MATCH(F9365,SLA_Policy!$A$2:$A$5,0))</f>
        <v>120</v>
      </c>
      <c r="Y9365" s="9" t="str">
        <f>IF(E9365="Cancelled","Excluded",IF(D9365="",IF((SLA_Policy!$B$8-B9365)*24&gt;X9365,"Open - Breached","Open - On Track"),IF((D9365-B9365)*24&lt;=X9365,"Met","Breached")))</f>
        <v>Breached</v>
      </c>
    </row>
    <row r="9366" spans="1:25" x14ac:dyDescent="0.25">
      <c r="A9366" s="9" t="s">
        <v>13756</v>
      </c>
      <c r="B9366" s="23">
        <v>46188.4506944444</v>
      </c>
      <c r="C9366" s="23">
        <v>46188.6159722222</v>
      </c>
      <c r="D9366" s="23">
        <v>46189.349305555603</v>
      </c>
      <c r="E9366" s="9" t="s">
        <v>212</v>
      </c>
      <c r="F9366" s="9" t="s">
        <v>189</v>
      </c>
      <c r="G9366" s="9" t="s">
        <v>213</v>
      </c>
      <c r="H9366" s="9" t="s">
        <v>162</v>
      </c>
      <c r="I9366" s="9" t="s">
        <v>393</v>
      </c>
      <c r="J9366" s="9" t="s">
        <v>840</v>
      </c>
      <c r="K9366" s="9" t="s">
        <v>246</v>
      </c>
      <c r="L9366" s="9" t="s">
        <v>351</v>
      </c>
      <c r="M9366" s="9" t="s">
        <v>3438</v>
      </c>
      <c r="N9366" s="9" t="s">
        <v>196</v>
      </c>
      <c r="O9366" s="9" t="s">
        <v>176</v>
      </c>
      <c r="P9366" s="9" t="s">
        <v>419</v>
      </c>
      <c r="Q9366" s="9" t="s">
        <v>219</v>
      </c>
      <c r="R9366" s="9">
        <v>1</v>
      </c>
      <c r="S9366" s="9">
        <v>10</v>
      </c>
      <c r="U9366" s="9" t="s">
        <v>266</v>
      </c>
      <c r="X9366" s="9">
        <f>INDEX(SLA_Policy!$D$2:$D$5,MATCH(F9366,SLA_Policy!$A$2:$A$5,0))</f>
        <v>120</v>
      </c>
      <c r="Y9366" s="9" t="str">
        <f>IF(E9366="Cancelled","Excluded",IF(D9366="",IF((SLA_Policy!$B$8-B9366)*24&gt;X9366,"Open - Breached","Open - On Track"),IF((D9366-B9366)*24&lt;=X9366,"Met","Breached")))</f>
        <v>Met</v>
      </c>
    </row>
    <row r="9367" spans="1:25" x14ac:dyDescent="0.25">
      <c r="A9367" s="9" t="s">
        <v>13757</v>
      </c>
      <c r="B9367" s="23">
        <v>46188.452777777798</v>
      </c>
      <c r="C9367" s="23">
        <v>46188.470833333296</v>
      </c>
      <c r="D9367" s="23">
        <v>46190.533333333296</v>
      </c>
      <c r="E9367" s="9" t="s">
        <v>212</v>
      </c>
      <c r="F9367" s="9" t="s">
        <v>188</v>
      </c>
      <c r="G9367" s="9" t="s">
        <v>213</v>
      </c>
      <c r="H9367" s="9" t="s">
        <v>163</v>
      </c>
      <c r="I9367" s="9" t="s">
        <v>223</v>
      </c>
      <c r="J9367" s="9" t="s">
        <v>8529</v>
      </c>
      <c r="K9367" s="9" t="s">
        <v>246</v>
      </c>
      <c r="L9367" s="9" t="s">
        <v>270</v>
      </c>
      <c r="M9367" s="9" t="s">
        <v>2764</v>
      </c>
      <c r="N9367" s="9" t="s">
        <v>196</v>
      </c>
      <c r="O9367" s="9" t="s">
        <v>176</v>
      </c>
      <c r="P9367" s="9" t="s">
        <v>330</v>
      </c>
      <c r="Q9367" s="9" t="s">
        <v>219</v>
      </c>
      <c r="R9367" s="9">
        <v>0</v>
      </c>
      <c r="S9367" s="9">
        <v>42</v>
      </c>
      <c r="T9367" s="9" t="s">
        <v>220</v>
      </c>
      <c r="U9367" s="9" t="s">
        <v>230</v>
      </c>
      <c r="X9367" s="9">
        <f>INDEX(SLA_Policy!$D$2:$D$5,MATCH(F9367,SLA_Policy!$A$2:$A$5,0))</f>
        <v>72</v>
      </c>
      <c r="Y9367" s="9" t="str">
        <f>IF(E9367="Cancelled","Excluded",IF(D9367="",IF((SLA_Policy!$B$8-B9367)*24&gt;X9367,"Open - Breached","Open - On Track"),IF((D9367-B9367)*24&lt;=X9367,"Met","Breached")))</f>
        <v>Met</v>
      </c>
    </row>
    <row r="9368" spans="1:25" x14ac:dyDescent="0.25">
      <c r="A9368" s="9" t="s">
        <v>13758</v>
      </c>
      <c r="B9368" s="23">
        <v>46188.470138888901</v>
      </c>
      <c r="C9368" s="23">
        <v>46188.654166666704</v>
      </c>
      <c r="D9368" s="23">
        <v>46189.412499999999</v>
      </c>
      <c r="E9368" s="9" t="s">
        <v>212</v>
      </c>
      <c r="F9368" s="9" t="s">
        <v>189</v>
      </c>
      <c r="G9368" s="9" t="s">
        <v>213</v>
      </c>
      <c r="H9368" s="9" t="s">
        <v>161</v>
      </c>
      <c r="I9368" s="9" t="s">
        <v>297</v>
      </c>
      <c r="J9368" s="9" t="s">
        <v>3400</v>
      </c>
      <c r="K9368" s="9" t="s">
        <v>246</v>
      </c>
      <c r="L9368" s="9" t="s">
        <v>104</v>
      </c>
      <c r="M9368" s="9" t="s">
        <v>1937</v>
      </c>
      <c r="N9368" s="9" t="s">
        <v>196</v>
      </c>
      <c r="O9368" s="9" t="s">
        <v>177</v>
      </c>
      <c r="P9368" s="9" t="s">
        <v>942</v>
      </c>
      <c r="Q9368" s="9" t="s">
        <v>273</v>
      </c>
      <c r="R9368" s="9">
        <v>0</v>
      </c>
      <c r="S9368" s="9">
        <v>25</v>
      </c>
      <c r="U9368" s="9" t="s">
        <v>290</v>
      </c>
      <c r="X9368" s="9">
        <f>INDEX(SLA_Policy!$D$2:$D$5,MATCH(F9368,SLA_Policy!$A$2:$A$5,0))</f>
        <v>120</v>
      </c>
      <c r="Y9368" s="9" t="str">
        <f>IF(E9368="Cancelled","Excluded",IF(D9368="",IF((SLA_Policy!$B$8-B9368)*24&gt;X9368,"Open - Breached","Open - On Track"),IF((D9368-B9368)*24&lt;=X9368,"Met","Breached")))</f>
        <v>Met</v>
      </c>
    </row>
    <row r="9369" spans="1:25" x14ac:dyDescent="0.25">
      <c r="A9369" s="9" t="s">
        <v>13759</v>
      </c>
      <c r="B9369" s="23">
        <v>46188.470138888901</v>
      </c>
      <c r="C9369" s="23">
        <v>46188.477083333302</v>
      </c>
      <c r="D9369" s="23">
        <v>46189.403472222199</v>
      </c>
      <c r="E9369" s="9" t="s">
        <v>212</v>
      </c>
      <c r="F9369" s="9" t="s">
        <v>189</v>
      </c>
      <c r="G9369" s="9" t="s">
        <v>213</v>
      </c>
      <c r="H9369" s="9" t="s">
        <v>161</v>
      </c>
      <c r="I9369" s="9" t="s">
        <v>454</v>
      </c>
      <c r="J9369" s="9" t="s">
        <v>2015</v>
      </c>
      <c r="K9369" s="9" t="s">
        <v>239</v>
      </c>
      <c r="L9369" s="9" t="s">
        <v>307</v>
      </c>
      <c r="M9369" s="9" t="s">
        <v>2497</v>
      </c>
      <c r="N9369" s="9" t="s">
        <v>198</v>
      </c>
      <c r="O9369" s="9" t="s">
        <v>116</v>
      </c>
      <c r="P9369" s="9" t="s">
        <v>551</v>
      </c>
      <c r="Q9369" s="9" t="s">
        <v>219</v>
      </c>
      <c r="R9369" s="9">
        <v>0</v>
      </c>
      <c r="S9369" s="9">
        <v>7</v>
      </c>
      <c r="U9369" s="9" t="s">
        <v>266</v>
      </c>
      <c r="W9369" s="9">
        <v>5</v>
      </c>
      <c r="X9369" s="9">
        <f>INDEX(SLA_Policy!$D$2:$D$5,MATCH(F9369,SLA_Policy!$A$2:$A$5,0))</f>
        <v>120</v>
      </c>
      <c r="Y9369" s="9" t="str">
        <f>IF(E9369="Cancelled","Excluded",IF(D9369="",IF((SLA_Policy!$B$8-B9369)*24&gt;X9369,"Open - Breached","Open - On Track"),IF((D9369-B9369)*24&lt;=X9369,"Met","Breached")))</f>
        <v>Met</v>
      </c>
    </row>
    <row r="9370" spans="1:25" x14ac:dyDescent="0.25">
      <c r="A9370" s="9" t="s">
        <v>13760</v>
      </c>
      <c r="B9370" s="23">
        <v>46188.479166666701</v>
      </c>
      <c r="C9370" s="23">
        <v>46188.497916666704</v>
      </c>
      <c r="D9370" s="23">
        <v>46195.409027777801</v>
      </c>
      <c r="E9370" s="9" t="s">
        <v>212</v>
      </c>
      <c r="F9370" s="9" t="s">
        <v>189</v>
      </c>
      <c r="G9370" s="9" t="s">
        <v>213</v>
      </c>
      <c r="H9370" s="9" t="s">
        <v>164</v>
      </c>
      <c r="I9370" s="9" t="s">
        <v>339</v>
      </c>
      <c r="J9370" s="9" t="s">
        <v>340</v>
      </c>
      <c r="K9370" s="9" t="s">
        <v>239</v>
      </c>
      <c r="L9370" s="9" t="s">
        <v>351</v>
      </c>
      <c r="M9370" s="9" t="s">
        <v>4336</v>
      </c>
      <c r="N9370" s="9" t="s">
        <v>198</v>
      </c>
      <c r="O9370" s="9" t="s">
        <v>116</v>
      </c>
      <c r="P9370" s="9" t="s">
        <v>525</v>
      </c>
      <c r="Q9370" s="9" t="s">
        <v>219</v>
      </c>
      <c r="R9370" s="9">
        <v>0</v>
      </c>
      <c r="S9370" s="9">
        <v>8</v>
      </c>
      <c r="T9370" s="9" t="s">
        <v>343</v>
      </c>
      <c r="U9370" s="9" t="s">
        <v>248</v>
      </c>
      <c r="W9370" s="9">
        <v>4</v>
      </c>
      <c r="X9370" s="9">
        <f>INDEX(SLA_Policy!$D$2:$D$5,MATCH(F9370,SLA_Policy!$A$2:$A$5,0))</f>
        <v>120</v>
      </c>
      <c r="Y9370" s="9" t="str">
        <f>IF(E9370="Cancelled","Excluded",IF(D9370="",IF((SLA_Policy!$B$8-B9370)*24&gt;X9370,"Open - Breached","Open - On Track"),IF((D9370-B9370)*24&lt;=X9370,"Met","Breached")))</f>
        <v>Breached</v>
      </c>
    </row>
    <row r="9371" spans="1:25" x14ac:dyDescent="0.25">
      <c r="A9371" s="9" t="s">
        <v>13761</v>
      </c>
      <c r="B9371" s="23">
        <v>46188.483333333301</v>
      </c>
      <c r="C9371" s="23">
        <v>46188.497916666704</v>
      </c>
      <c r="D9371" s="23">
        <v>46189.375</v>
      </c>
      <c r="E9371" s="9" t="s">
        <v>212</v>
      </c>
      <c r="F9371" s="9" t="s">
        <v>188</v>
      </c>
      <c r="G9371" s="9" t="s">
        <v>213</v>
      </c>
      <c r="H9371" s="9" t="s">
        <v>162</v>
      </c>
      <c r="I9371" s="9" t="s">
        <v>416</v>
      </c>
      <c r="J9371" s="9" t="s">
        <v>13762</v>
      </c>
      <c r="K9371" s="9" t="s">
        <v>410</v>
      </c>
      <c r="L9371" s="9" t="s">
        <v>293</v>
      </c>
      <c r="M9371" s="9" t="s">
        <v>1103</v>
      </c>
      <c r="N9371" s="9" t="s">
        <v>197</v>
      </c>
      <c r="O9371" s="9" t="s">
        <v>179</v>
      </c>
      <c r="P9371" s="9" t="s">
        <v>284</v>
      </c>
      <c r="Q9371" s="9" t="s">
        <v>219</v>
      </c>
      <c r="R9371" s="9">
        <v>1</v>
      </c>
      <c r="S9371" s="9">
        <v>12</v>
      </c>
      <c r="U9371" s="9" t="s">
        <v>266</v>
      </c>
      <c r="X9371" s="9">
        <f>INDEX(SLA_Policy!$D$2:$D$5,MATCH(F9371,SLA_Policy!$A$2:$A$5,0))</f>
        <v>72</v>
      </c>
      <c r="Y9371" s="9" t="str">
        <f>IF(E9371="Cancelled","Excluded",IF(D9371="",IF((SLA_Policy!$B$8-B9371)*24&gt;X9371,"Open - Breached","Open - On Track"),IF((D9371-B9371)*24&lt;=X9371,"Met","Breached")))</f>
        <v>Met</v>
      </c>
    </row>
    <row r="9372" spans="1:25" x14ac:dyDescent="0.25">
      <c r="A9372" s="9" t="s">
        <v>13763</v>
      </c>
      <c r="B9372" s="23">
        <v>46188.488194444399</v>
      </c>
      <c r="C9372" s="23">
        <v>46188.548611111102</v>
      </c>
      <c r="D9372" s="23">
        <v>46189.375</v>
      </c>
      <c r="E9372" s="9" t="s">
        <v>212</v>
      </c>
      <c r="F9372" s="9" t="s">
        <v>188</v>
      </c>
      <c r="G9372" s="9" t="s">
        <v>213</v>
      </c>
      <c r="H9372" s="9" t="s">
        <v>162</v>
      </c>
      <c r="I9372" s="9" t="s">
        <v>345</v>
      </c>
      <c r="J9372" s="9" t="s">
        <v>429</v>
      </c>
      <c r="K9372" s="9" t="s">
        <v>246</v>
      </c>
      <c r="L9372" s="9" t="s">
        <v>104</v>
      </c>
      <c r="M9372" s="9" t="s">
        <v>1149</v>
      </c>
      <c r="N9372" s="9" t="s">
        <v>197</v>
      </c>
      <c r="O9372" s="9" t="s">
        <v>116</v>
      </c>
      <c r="P9372" s="9" t="s">
        <v>574</v>
      </c>
      <c r="Q9372" s="9" t="s">
        <v>219</v>
      </c>
      <c r="R9372" s="9">
        <v>1</v>
      </c>
      <c r="S9372" s="9">
        <v>26</v>
      </c>
      <c r="U9372" s="9" t="s">
        <v>290</v>
      </c>
      <c r="W9372" s="9">
        <v>3</v>
      </c>
      <c r="X9372" s="9">
        <f>INDEX(SLA_Policy!$D$2:$D$5,MATCH(F9372,SLA_Policy!$A$2:$A$5,0))</f>
        <v>72</v>
      </c>
      <c r="Y9372" s="9" t="str">
        <f>IF(E9372="Cancelled","Excluded",IF(D9372="",IF((SLA_Policy!$B$8-B9372)*24&gt;X9372,"Open - Breached","Open - On Track"),IF((D9372-B9372)*24&lt;=X9372,"Met","Breached")))</f>
        <v>Met</v>
      </c>
    </row>
    <row r="9373" spans="1:25" x14ac:dyDescent="0.25">
      <c r="A9373" s="9" t="s">
        <v>13764</v>
      </c>
      <c r="B9373" s="23">
        <v>46188.497222222199</v>
      </c>
      <c r="C9373" s="23">
        <v>46188.517361111102</v>
      </c>
      <c r="D9373" s="23">
        <v>46191.357638888898</v>
      </c>
      <c r="E9373" s="9" t="s">
        <v>212</v>
      </c>
      <c r="F9373" s="9" t="s">
        <v>189</v>
      </c>
      <c r="G9373" s="9" t="s">
        <v>213</v>
      </c>
      <c r="H9373" s="9" t="s">
        <v>167</v>
      </c>
      <c r="I9373" s="9" t="s">
        <v>536</v>
      </c>
      <c r="J9373" s="9" t="s">
        <v>8947</v>
      </c>
      <c r="K9373" s="9" t="s">
        <v>303</v>
      </c>
      <c r="L9373" s="9" t="s">
        <v>216</v>
      </c>
      <c r="M9373" s="9" t="s">
        <v>1287</v>
      </c>
      <c r="N9373" s="9" t="s">
        <v>196</v>
      </c>
      <c r="O9373" s="9" t="s">
        <v>180</v>
      </c>
      <c r="P9373" s="9" t="s">
        <v>278</v>
      </c>
      <c r="Q9373" s="9" t="s">
        <v>219</v>
      </c>
      <c r="R9373" s="9">
        <v>0</v>
      </c>
      <c r="S9373" s="9">
        <v>32</v>
      </c>
      <c r="T9373" s="9" t="s">
        <v>136</v>
      </c>
      <c r="U9373" s="9" t="s">
        <v>140</v>
      </c>
      <c r="V9373" s="9" t="s">
        <v>13439</v>
      </c>
      <c r="X9373" s="9">
        <f>INDEX(SLA_Policy!$D$2:$D$5,MATCH(F9373,SLA_Policy!$A$2:$A$5,0))</f>
        <v>120</v>
      </c>
      <c r="Y9373" s="9" t="str">
        <f>IF(E9373="Cancelled","Excluded",IF(D9373="",IF((SLA_Policy!$B$8-B9373)*24&gt;X9373,"Open - Breached","Open - On Track"),IF((D9373-B9373)*24&lt;=X9373,"Met","Breached")))</f>
        <v>Met</v>
      </c>
    </row>
    <row r="9374" spans="1:25" x14ac:dyDescent="0.25">
      <c r="A9374" s="9" t="s">
        <v>13765</v>
      </c>
      <c r="B9374" s="23">
        <v>46188.503472222197</v>
      </c>
      <c r="C9374" s="23">
        <v>46188.5090277778</v>
      </c>
      <c r="D9374" s="23">
        <v>46189.3972222222</v>
      </c>
      <c r="E9374" s="9" t="s">
        <v>212</v>
      </c>
      <c r="F9374" s="9" t="s">
        <v>188</v>
      </c>
      <c r="G9374" s="9" t="s">
        <v>213</v>
      </c>
      <c r="H9374" s="9" t="s">
        <v>167</v>
      </c>
      <c r="I9374" s="9" t="s">
        <v>536</v>
      </c>
      <c r="J9374" s="9" t="s">
        <v>558</v>
      </c>
      <c r="K9374" s="9" t="s">
        <v>215</v>
      </c>
      <c r="L9374" s="9" t="s">
        <v>216</v>
      </c>
      <c r="M9374" s="9" t="s">
        <v>4769</v>
      </c>
      <c r="N9374" s="9" t="s">
        <v>196</v>
      </c>
      <c r="O9374" s="9" t="s">
        <v>176</v>
      </c>
      <c r="P9374" s="9" t="s">
        <v>419</v>
      </c>
      <c r="Q9374" s="9" t="s">
        <v>273</v>
      </c>
      <c r="R9374" s="9">
        <v>0</v>
      </c>
      <c r="S9374" s="9">
        <v>125</v>
      </c>
      <c r="T9374" s="9" t="s">
        <v>136</v>
      </c>
      <c r="U9374" s="9" t="s">
        <v>140</v>
      </c>
      <c r="V9374" s="9" t="s">
        <v>13439</v>
      </c>
      <c r="X9374" s="9">
        <f>INDEX(SLA_Policy!$D$2:$D$5,MATCH(F9374,SLA_Policy!$A$2:$A$5,0))</f>
        <v>72</v>
      </c>
      <c r="Y9374" s="9" t="str">
        <f>IF(E9374="Cancelled","Excluded",IF(D9374="",IF((SLA_Policy!$B$8-B9374)*24&gt;X9374,"Open - Breached","Open - On Track"),IF((D9374-B9374)*24&lt;=X9374,"Met","Breached")))</f>
        <v>Met</v>
      </c>
    </row>
    <row r="9375" spans="1:25" x14ac:dyDescent="0.25">
      <c r="A9375" s="9" t="s">
        <v>13766</v>
      </c>
      <c r="B9375" s="23">
        <v>46188.508333333302</v>
      </c>
      <c r="C9375" s="23">
        <v>46188.5090277778</v>
      </c>
      <c r="D9375" s="23">
        <v>46188.586111111101</v>
      </c>
      <c r="E9375" s="9" t="s">
        <v>212</v>
      </c>
      <c r="F9375" s="9" t="s">
        <v>187</v>
      </c>
      <c r="G9375" s="9" t="s">
        <v>213</v>
      </c>
      <c r="H9375" s="9" t="s">
        <v>162</v>
      </c>
      <c r="I9375" s="9" t="s">
        <v>416</v>
      </c>
      <c r="J9375" s="9" t="s">
        <v>13767</v>
      </c>
      <c r="K9375" s="9" t="s">
        <v>239</v>
      </c>
      <c r="L9375" s="9" t="s">
        <v>307</v>
      </c>
      <c r="M9375" s="9" t="s">
        <v>3395</v>
      </c>
      <c r="N9375" s="9" t="s">
        <v>199</v>
      </c>
      <c r="O9375" s="9" t="s">
        <v>179</v>
      </c>
      <c r="P9375" s="9" t="s">
        <v>337</v>
      </c>
      <c r="Q9375" s="9" t="s">
        <v>273</v>
      </c>
      <c r="R9375" s="9">
        <v>0</v>
      </c>
      <c r="S9375" s="9">
        <v>18</v>
      </c>
      <c r="U9375" s="9" t="s">
        <v>290</v>
      </c>
      <c r="X9375" s="9">
        <f>INDEX(SLA_Policy!$D$2:$D$5,MATCH(F9375,SLA_Policy!$A$2:$A$5,0))</f>
        <v>8</v>
      </c>
      <c r="Y9375" s="9" t="str">
        <f>IF(E9375="Cancelled","Excluded",IF(D9375="",IF((SLA_Policy!$B$8-B9375)*24&gt;X9375,"Open - Breached","Open - On Track"),IF((D9375-B9375)*24&lt;=X9375,"Met","Breached")))</f>
        <v>Met</v>
      </c>
    </row>
    <row r="9376" spans="1:25" x14ac:dyDescent="0.25">
      <c r="A9376" s="9" t="s">
        <v>13768</v>
      </c>
      <c r="B9376" s="23">
        <v>46188.5180555556</v>
      </c>
      <c r="C9376" s="23">
        <v>46188.524305555598</v>
      </c>
      <c r="D9376" s="23">
        <v>46188.709027777797</v>
      </c>
      <c r="E9376" s="9" t="s">
        <v>212</v>
      </c>
      <c r="F9376" s="9" t="s">
        <v>189</v>
      </c>
      <c r="G9376" s="9" t="s">
        <v>213</v>
      </c>
      <c r="H9376" s="9" t="s">
        <v>161</v>
      </c>
      <c r="I9376" s="9" t="s">
        <v>389</v>
      </c>
      <c r="J9376" s="9" t="s">
        <v>767</v>
      </c>
      <c r="K9376" s="9" t="s">
        <v>215</v>
      </c>
      <c r="L9376" s="9" t="s">
        <v>307</v>
      </c>
      <c r="M9376" s="9" t="s">
        <v>6372</v>
      </c>
      <c r="N9376" s="9" t="s">
        <v>198</v>
      </c>
      <c r="O9376" s="9" t="s">
        <v>116</v>
      </c>
      <c r="P9376" s="9" t="s">
        <v>525</v>
      </c>
      <c r="Q9376" s="9" t="s">
        <v>219</v>
      </c>
      <c r="R9376" s="9">
        <v>0</v>
      </c>
      <c r="S9376" s="9">
        <v>6</v>
      </c>
      <c r="U9376" s="9" t="s">
        <v>221</v>
      </c>
      <c r="X9376" s="9">
        <f>INDEX(SLA_Policy!$D$2:$D$5,MATCH(F9376,SLA_Policy!$A$2:$A$5,0))</f>
        <v>120</v>
      </c>
      <c r="Y9376" s="9" t="str">
        <f>IF(E9376="Cancelled","Excluded",IF(D9376="",IF((SLA_Policy!$B$8-B9376)*24&gt;X9376,"Open - Breached","Open - On Track"),IF((D9376-B9376)*24&lt;=X9376,"Met","Breached")))</f>
        <v>Met</v>
      </c>
    </row>
    <row r="9377" spans="1:25" x14ac:dyDescent="0.25">
      <c r="A9377" s="9" t="s">
        <v>13769</v>
      </c>
      <c r="B9377" s="23">
        <v>46188.519444444399</v>
      </c>
      <c r="C9377" s="23">
        <v>46188.523611111101</v>
      </c>
      <c r="D9377" s="23">
        <v>46188.534027777801</v>
      </c>
      <c r="E9377" s="9" t="s">
        <v>212</v>
      </c>
      <c r="F9377" s="9" t="s">
        <v>189</v>
      </c>
      <c r="G9377" s="9" t="s">
        <v>213</v>
      </c>
      <c r="H9377" s="9" t="s">
        <v>161</v>
      </c>
      <c r="I9377" s="9" t="s">
        <v>454</v>
      </c>
      <c r="J9377" s="9" t="s">
        <v>13770</v>
      </c>
      <c r="K9377" s="9" t="s">
        <v>246</v>
      </c>
      <c r="L9377" s="9" t="s">
        <v>293</v>
      </c>
      <c r="M9377" s="9" t="s">
        <v>2099</v>
      </c>
      <c r="N9377" s="9" t="s">
        <v>198</v>
      </c>
      <c r="O9377" s="9" t="s">
        <v>116</v>
      </c>
      <c r="P9377" s="9" t="s">
        <v>590</v>
      </c>
      <c r="Q9377" s="9" t="s">
        <v>219</v>
      </c>
      <c r="R9377" s="9">
        <v>0</v>
      </c>
      <c r="S9377" s="9">
        <v>5</v>
      </c>
      <c r="U9377" s="9" t="s">
        <v>266</v>
      </c>
      <c r="X9377" s="9">
        <f>INDEX(SLA_Policy!$D$2:$D$5,MATCH(F9377,SLA_Policy!$A$2:$A$5,0))</f>
        <v>120</v>
      </c>
      <c r="Y9377" s="9" t="str">
        <f>IF(E9377="Cancelled","Excluded",IF(D9377="",IF((SLA_Policy!$B$8-B9377)*24&gt;X9377,"Open - Breached","Open - On Track"),IF((D9377-B9377)*24&lt;=X9377,"Met","Breached")))</f>
        <v>Met</v>
      </c>
    </row>
    <row r="9378" spans="1:25" x14ac:dyDescent="0.25">
      <c r="A9378" s="9" t="s">
        <v>13771</v>
      </c>
      <c r="B9378" s="23">
        <v>46188.534722222197</v>
      </c>
      <c r="C9378" s="23">
        <v>46188.536805555603</v>
      </c>
      <c r="D9378" s="23">
        <v>46189.448611111096</v>
      </c>
      <c r="E9378" s="9" t="s">
        <v>212</v>
      </c>
      <c r="F9378" s="9" t="s">
        <v>188</v>
      </c>
      <c r="G9378" s="9" t="s">
        <v>213</v>
      </c>
      <c r="H9378" s="9" t="s">
        <v>162</v>
      </c>
      <c r="I9378" s="9" t="s">
        <v>244</v>
      </c>
      <c r="J9378" s="9" t="s">
        <v>3212</v>
      </c>
      <c r="K9378" s="9" t="s">
        <v>246</v>
      </c>
      <c r="L9378" s="9" t="s">
        <v>307</v>
      </c>
      <c r="M9378" s="9" t="s">
        <v>3572</v>
      </c>
      <c r="N9378" s="9" t="s">
        <v>198</v>
      </c>
      <c r="O9378" s="9" t="s">
        <v>179</v>
      </c>
      <c r="P9378" s="9" t="s">
        <v>284</v>
      </c>
      <c r="Q9378" s="9" t="s">
        <v>219</v>
      </c>
      <c r="R9378" s="9">
        <v>0</v>
      </c>
      <c r="S9378" s="9">
        <v>24</v>
      </c>
      <c r="U9378" s="9" t="s">
        <v>266</v>
      </c>
      <c r="X9378" s="9">
        <f>INDEX(SLA_Policy!$D$2:$D$5,MATCH(F9378,SLA_Policy!$A$2:$A$5,0))</f>
        <v>72</v>
      </c>
      <c r="Y9378" s="9" t="str">
        <f>IF(E9378="Cancelled","Excluded",IF(D9378="",IF((SLA_Policy!$B$8-B9378)*24&gt;X9378,"Open - Breached","Open - On Track"),IF((D9378-B9378)*24&lt;=X9378,"Met","Breached")))</f>
        <v>Met</v>
      </c>
    </row>
    <row r="9379" spans="1:25" x14ac:dyDescent="0.25">
      <c r="A9379" s="9" t="s">
        <v>13772</v>
      </c>
      <c r="B9379" s="23">
        <v>46188.563888888901</v>
      </c>
      <c r="C9379" s="23">
        <v>46188.565972222197</v>
      </c>
      <c r="D9379" s="23">
        <v>46190.366666666698</v>
      </c>
      <c r="E9379" s="9" t="s">
        <v>212</v>
      </c>
      <c r="F9379" s="9" t="s">
        <v>188</v>
      </c>
      <c r="G9379" s="9" t="s">
        <v>213</v>
      </c>
      <c r="H9379" s="9" t="s">
        <v>88</v>
      </c>
      <c r="I9379" s="9" t="s">
        <v>354</v>
      </c>
      <c r="J9379" s="9" t="s">
        <v>4394</v>
      </c>
      <c r="K9379" s="9" t="s">
        <v>225</v>
      </c>
      <c r="L9379" s="9" t="s">
        <v>216</v>
      </c>
      <c r="M9379" s="9" t="s">
        <v>612</v>
      </c>
      <c r="N9379" s="9" t="s">
        <v>198</v>
      </c>
      <c r="O9379" s="9" t="s">
        <v>180</v>
      </c>
      <c r="P9379" s="9" t="s">
        <v>278</v>
      </c>
      <c r="Q9379" s="9" t="s">
        <v>219</v>
      </c>
      <c r="R9379" s="9">
        <v>1</v>
      </c>
      <c r="S9379" s="9">
        <v>38</v>
      </c>
      <c r="T9379" s="9" t="s">
        <v>229</v>
      </c>
      <c r="U9379" s="9" t="s">
        <v>266</v>
      </c>
      <c r="X9379" s="9">
        <f>INDEX(SLA_Policy!$D$2:$D$5,MATCH(F9379,SLA_Policy!$A$2:$A$5,0))</f>
        <v>72</v>
      </c>
      <c r="Y9379" s="9" t="str">
        <f>IF(E9379="Cancelled","Excluded",IF(D9379="",IF((SLA_Policy!$B$8-B9379)*24&gt;X9379,"Open - Breached","Open - On Track"),IF((D9379-B9379)*24&lt;=X9379,"Met","Breached")))</f>
        <v>Met</v>
      </c>
    </row>
    <row r="9380" spans="1:25" x14ac:dyDescent="0.25">
      <c r="A9380" s="9" t="s">
        <v>13773</v>
      </c>
      <c r="B9380" s="23">
        <v>46188.565972222197</v>
      </c>
      <c r="C9380" s="23">
        <v>46188.5847222222</v>
      </c>
      <c r="D9380" s="23">
        <v>46188.686111111099</v>
      </c>
      <c r="E9380" s="9" t="s">
        <v>212</v>
      </c>
      <c r="F9380" s="9" t="s">
        <v>189</v>
      </c>
      <c r="G9380" s="9" t="s">
        <v>213</v>
      </c>
      <c r="H9380" s="9" t="s">
        <v>161</v>
      </c>
      <c r="I9380" s="9" t="s">
        <v>389</v>
      </c>
      <c r="J9380" s="9" t="s">
        <v>2096</v>
      </c>
      <c r="K9380" s="9" t="s">
        <v>225</v>
      </c>
      <c r="L9380" s="9" t="s">
        <v>293</v>
      </c>
      <c r="M9380" s="9" t="s">
        <v>1637</v>
      </c>
      <c r="N9380" s="9" t="s">
        <v>196</v>
      </c>
      <c r="O9380" s="9" t="s">
        <v>116</v>
      </c>
      <c r="P9380" s="9" t="s">
        <v>218</v>
      </c>
      <c r="Q9380" s="9" t="s">
        <v>219</v>
      </c>
      <c r="R9380" s="9">
        <v>0</v>
      </c>
      <c r="S9380" s="9">
        <v>6</v>
      </c>
      <c r="U9380" s="9" t="s">
        <v>290</v>
      </c>
      <c r="X9380" s="9">
        <f>INDEX(SLA_Policy!$D$2:$D$5,MATCH(F9380,SLA_Policy!$A$2:$A$5,0))</f>
        <v>120</v>
      </c>
      <c r="Y9380" s="9" t="str">
        <f>IF(E9380="Cancelled","Excluded",IF(D9380="",IF((SLA_Policy!$B$8-B9380)*24&gt;X9380,"Open - Breached","Open - On Track"),IF((D9380-B9380)*24&lt;=X9380,"Met","Breached")))</f>
        <v>Met</v>
      </c>
    </row>
    <row r="9381" spans="1:25" x14ac:dyDescent="0.25">
      <c r="A9381" s="9" t="s">
        <v>13774</v>
      </c>
      <c r="B9381" s="23">
        <v>46188.568055555603</v>
      </c>
      <c r="C9381" s="23">
        <v>46188.655555555597</v>
      </c>
      <c r="D9381" s="23">
        <v>46189.313888888901</v>
      </c>
      <c r="E9381" s="9" t="s">
        <v>212</v>
      </c>
      <c r="F9381" s="9" t="s">
        <v>189</v>
      </c>
      <c r="G9381" s="9" t="s">
        <v>213</v>
      </c>
      <c r="H9381" s="9" t="s">
        <v>161</v>
      </c>
      <c r="I9381" s="9" t="s">
        <v>297</v>
      </c>
      <c r="J9381" s="9" t="s">
        <v>13775</v>
      </c>
      <c r="K9381" s="9" t="s">
        <v>239</v>
      </c>
      <c r="L9381" s="9" t="s">
        <v>282</v>
      </c>
      <c r="M9381" s="9" t="s">
        <v>5317</v>
      </c>
      <c r="N9381" s="9" t="s">
        <v>199</v>
      </c>
      <c r="O9381" s="9" t="s">
        <v>177</v>
      </c>
      <c r="P9381" s="9" t="s">
        <v>942</v>
      </c>
      <c r="Q9381" s="9" t="s">
        <v>219</v>
      </c>
      <c r="R9381" s="9">
        <v>0</v>
      </c>
      <c r="S9381" s="9">
        <v>13</v>
      </c>
      <c r="U9381" s="9" t="s">
        <v>221</v>
      </c>
      <c r="X9381" s="9">
        <f>INDEX(SLA_Policy!$D$2:$D$5,MATCH(F9381,SLA_Policy!$A$2:$A$5,0))</f>
        <v>120</v>
      </c>
      <c r="Y9381" s="9" t="str">
        <f>IF(E9381="Cancelled","Excluded",IF(D9381="",IF((SLA_Policy!$B$8-B9381)*24&gt;X9381,"Open - Breached","Open - On Track"),IF((D9381-B9381)*24&lt;=X9381,"Met","Breached")))</f>
        <v>Met</v>
      </c>
    </row>
    <row r="9382" spans="1:25" x14ac:dyDescent="0.25">
      <c r="A9382" s="9" t="s">
        <v>13776</v>
      </c>
      <c r="B9382" s="23">
        <v>46188.576388888898</v>
      </c>
      <c r="C9382" s="23">
        <v>46188.6027777778</v>
      </c>
      <c r="D9382" s="23">
        <v>46189.402777777803</v>
      </c>
      <c r="E9382" s="9" t="s">
        <v>212</v>
      </c>
      <c r="F9382" s="9" t="s">
        <v>188</v>
      </c>
      <c r="G9382" s="9" t="s">
        <v>213</v>
      </c>
      <c r="H9382" s="9" t="s">
        <v>162</v>
      </c>
      <c r="I9382" s="9" t="s">
        <v>393</v>
      </c>
      <c r="J9382" s="9" t="s">
        <v>553</v>
      </c>
      <c r="K9382" s="9" t="s">
        <v>225</v>
      </c>
      <c r="L9382" s="9" t="s">
        <v>104</v>
      </c>
      <c r="M9382" s="9" t="s">
        <v>577</v>
      </c>
      <c r="N9382" s="9" t="s">
        <v>196</v>
      </c>
      <c r="O9382" s="9" t="s">
        <v>116</v>
      </c>
      <c r="P9382" s="9" t="s">
        <v>295</v>
      </c>
      <c r="Q9382" s="9" t="s">
        <v>219</v>
      </c>
      <c r="R9382" s="9">
        <v>0</v>
      </c>
      <c r="S9382" s="9">
        <v>15</v>
      </c>
      <c r="U9382" s="9" t="s">
        <v>290</v>
      </c>
      <c r="X9382" s="9">
        <f>INDEX(SLA_Policy!$D$2:$D$5,MATCH(F9382,SLA_Policy!$A$2:$A$5,0))</f>
        <v>72</v>
      </c>
      <c r="Y9382" s="9" t="str">
        <f>IF(E9382="Cancelled","Excluded",IF(D9382="",IF((SLA_Policy!$B$8-B9382)*24&gt;X9382,"Open - Breached","Open - On Track"),IF((D9382-B9382)*24&lt;=X9382,"Met","Breached")))</f>
        <v>Met</v>
      </c>
    </row>
    <row r="9383" spans="1:25" x14ac:dyDescent="0.25">
      <c r="A9383" s="9" t="s">
        <v>13777</v>
      </c>
      <c r="B9383" s="23">
        <v>46188.590277777803</v>
      </c>
      <c r="C9383" s="23">
        <v>46189.350694444503</v>
      </c>
      <c r="D9383" s="23">
        <v>46189.361111111102</v>
      </c>
      <c r="E9383" s="9" t="s">
        <v>212</v>
      </c>
      <c r="F9383" s="9" t="s">
        <v>188</v>
      </c>
      <c r="G9383" s="9" t="s">
        <v>213</v>
      </c>
      <c r="H9383" s="9" t="s">
        <v>167</v>
      </c>
      <c r="I9383" s="9" t="s">
        <v>536</v>
      </c>
      <c r="J9383" s="9" t="s">
        <v>2940</v>
      </c>
      <c r="K9383" s="9" t="s">
        <v>262</v>
      </c>
      <c r="L9383" s="9" t="s">
        <v>311</v>
      </c>
      <c r="M9383" s="9" t="s">
        <v>8587</v>
      </c>
      <c r="N9383" s="9" t="s">
        <v>196</v>
      </c>
      <c r="O9383" s="9" t="s">
        <v>180</v>
      </c>
      <c r="P9383" s="9" t="s">
        <v>368</v>
      </c>
      <c r="Q9383" s="9" t="s">
        <v>219</v>
      </c>
      <c r="R9383" s="9">
        <v>0</v>
      </c>
      <c r="S9383" s="9">
        <v>124</v>
      </c>
      <c r="T9383" s="9" t="s">
        <v>220</v>
      </c>
      <c r="U9383" s="9" t="s">
        <v>140</v>
      </c>
      <c r="V9383" s="9" t="s">
        <v>13439</v>
      </c>
      <c r="X9383" s="9">
        <f>INDEX(SLA_Policy!$D$2:$D$5,MATCH(F9383,SLA_Policy!$A$2:$A$5,0))</f>
        <v>72</v>
      </c>
      <c r="Y9383" s="9" t="str">
        <f>IF(E9383="Cancelled","Excluded",IF(D9383="",IF((SLA_Policy!$B$8-B9383)*24&gt;X9383,"Open - Breached","Open - On Track"),IF((D9383-B9383)*24&lt;=X9383,"Met","Breached")))</f>
        <v>Met</v>
      </c>
    </row>
    <row r="9384" spans="1:25" x14ac:dyDescent="0.25">
      <c r="A9384" s="9" t="s">
        <v>13778</v>
      </c>
      <c r="B9384" s="23">
        <v>46188.606249999997</v>
      </c>
      <c r="C9384" s="23">
        <v>46188.618750000001</v>
      </c>
      <c r="D9384" s="23">
        <v>46188.645138888904</v>
      </c>
      <c r="E9384" s="9" t="s">
        <v>212</v>
      </c>
      <c r="F9384" s="9" t="s">
        <v>189</v>
      </c>
      <c r="G9384" s="9" t="s">
        <v>213</v>
      </c>
      <c r="H9384" s="9" t="s">
        <v>161</v>
      </c>
      <c r="I9384" s="9" t="s">
        <v>454</v>
      </c>
      <c r="J9384" s="9" t="s">
        <v>455</v>
      </c>
      <c r="K9384" s="9" t="s">
        <v>303</v>
      </c>
      <c r="L9384" s="9" t="s">
        <v>104</v>
      </c>
      <c r="M9384" s="9" t="s">
        <v>1681</v>
      </c>
      <c r="N9384" s="9" t="s">
        <v>198</v>
      </c>
      <c r="O9384" s="9" t="s">
        <v>177</v>
      </c>
      <c r="P9384" s="9" t="s">
        <v>300</v>
      </c>
      <c r="Q9384" s="9" t="s">
        <v>219</v>
      </c>
      <c r="R9384" s="9">
        <v>0</v>
      </c>
      <c r="S9384" s="9">
        <v>10</v>
      </c>
      <c r="U9384" s="9" t="s">
        <v>290</v>
      </c>
      <c r="W9384" s="9">
        <v>5</v>
      </c>
      <c r="X9384" s="9">
        <f>INDEX(SLA_Policy!$D$2:$D$5,MATCH(F9384,SLA_Policy!$A$2:$A$5,0))</f>
        <v>120</v>
      </c>
      <c r="Y9384" s="9" t="str">
        <f>IF(E9384="Cancelled","Excluded",IF(D9384="",IF((SLA_Policy!$B$8-B9384)*24&gt;X9384,"Open - Breached","Open - On Track"),IF((D9384-B9384)*24&lt;=X9384,"Met","Breached")))</f>
        <v>Met</v>
      </c>
    </row>
    <row r="9385" spans="1:25" x14ac:dyDescent="0.25">
      <c r="A9385" s="9" t="s">
        <v>13779</v>
      </c>
      <c r="B9385" s="23">
        <v>46188.609722222202</v>
      </c>
      <c r="C9385" s="23">
        <v>46188.6430555556</v>
      </c>
      <c r="D9385" s="23">
        <v>46190.315972222197</v>
      </c>
      <c r="E9385" s="9" t="s">
        <v>212</v>
      </c>
      <c r="F9385" s="9" t="s">
        <v>188</v>
      </c>
      <c r="G9385" s="9" t="s">
        <v>236</v>
      </c>
      <c r="H9385" s="9" t="s">
        <v>161</v>
      </c>
      <c r="I9385" s="9" t="s">
        <v>482</v>
      </c>
      <c r="J9385" s="9" t="s">
        <v>4407</v>
      </c>
      <c r="K9385" s="9" t="s">
        <v>215</v>
      </c>
      <c r="L9385" s="9" t="s">
        <v>104</v>
      </c>
      <c r="M9385" s="9" t="s">
        <v>1621</v>
      </c>
      <c r="N9385" s="9" t="s">
        <v>196</v>
      </c>
      <c r="O9385" s="9" t="s">
        <v>177</v>
      </c>
      <c r="P9385" s="9" t="s">
        <v>241</v>
      </c>
      <c r="Q9385" s="9" t="s">
        <v>219</v>
      </c>
      <c r="R9385" s="9">
        <v>0</v>
      </c>
      <c r="S9385" s="9">
        <v>57</v>
      </c>
      <c r="U9385" s="9" t="s">
        <v>242</v>
      </c>
      <c r="X9385" s="9">
        <f>INDEX(SLA_Policy!$D$2:$D$5,MATCH(F9385,SLA_Policy!$A$2:$A$5,0))</f>
        <v>72</v>
      </c>
      <c r="Y9385" s="9" t="str">
        <f>IF(E9385="Cancelled","Excluded",IF(D9385="",IF((SLA_Policy!$B$8-B9385)*24&gt;X9385,"Open - Breached","Open - On Track"),IF((D9385-B9385)*24&lt;=X9385,"Met","Breached")))</f>
        <v>Met</v>
      </c>
    </row>
    <row r="9386" spans="1:25" x14ac:dyDescent="0.25">
      <c r="A9386" s="9" t="s">
        <v>13780</v>
      </c>
      <c r="B9386" s="23">
        <v>46188.620833333298</v>
      </c>
      <c r="C9386" s="23">
        <v>46188.672916666699</v>
      </c>
      <c r="D9386" s="23">
        <v>46189.495833333298</v>
      </c>
      <c r="E9386" s="9" t="s">
        <v>212</v>
      </c>
      <c r="F9386" s="9" t="s">
        <v>189</v>
      </c>
      <c r="G9386" s="9" t="s">
        <v>213</v>
      </c>
      <c r="H9386" s="9" t="s">
        <v>162</v>
      </c>
      <c r="I9386" s="9" t="s">
        <v>345</v>
      </c>
      <c r="J9386" s="9" t="s">
        <v>13781</v>
      </c>
      <c r="K9386" s="9" t="s">
        <v>239</v>
      </c>
      <c r="L9386" s="9" t="s">
        <v>226</v>
      </c>
      <c r="M9386" s="9" t="s">
        <v>1377</v>
      </c>
      <c r="N9386" s="9" t="s">
        <v>197</v>
      </c>
      <c r="O9386" s="9" t="s">
        <v>179</v>
      </c>
      <c r="P9386" s="9" t="s">
        <v>284</v>
      </c>
      <c r="Q9386" s="9" t="s">
        <v>219</v>
      </c>
      <c r="R9386" s="9">
        <v>0</v>
      </c>
      <c r="S9386" s="9">
        <v>6</v>
      </c>
      <c r="U9386" s="9" t="s">
        <v>661</v>
      </c>
      <c r="X9386" s="9">
        <f>INDEX(SLA_Policy!$D$2:$D$5,MATCH(F9386,SLA_Policy!$A$2:$A$5,0))</f>
        <v>120</v>
      </c>
      <c r="Y9386" s="9" t="str">
        <f>IF(E9386="Cancelled","Excluded",IF(D9386="",IF((SLA_Policy!$B$8-B9386)*24&gt;X9386,"Open - Breached","Open - On Track"),IF((D9386-B9386)*24&lt;=X9386,"Met","Breached")))</f>
        <v>Met</v>
      </c>
    </row>
    <row r="9387" spans="1:25" x14ac:dyDescent="0.25">
      <c r="A9387" s="9" t="s">
        <v>13782</v>
      </c>
      <c r="B9387" s="23">
        <v>46188.625694444498</v>
      </c>
      <c r="C9387" s="23">
        <v>46188.653472222199</v>
      </c>
      <c r="D9387" s="23">
        <v>46189.320833333302</v>
      </c>
      <c r="E9387" s="9" t="s">
        <v>212</v>
      </c>
      <c r="F9387" s="9" t="s">
        <v>188</v>
      </c>
      <c r="G9387" s="9" t="s">
        <v>213</v>
      </c>
      <c r="H9387" s="9" t="s">
        <v>88</v>
      </c>
      <c r="I9387" s="9" t="s">
        <v>92</v>
      </c>
      <c r="J9387" s="9" t="s">
        <v>3274</v>
      </c>
      <c r="K9387" s="9" t="s">
        <v>215</v>
      </c>
      <c r="L9387" s="9" t="s">
        <v>104</v>
      </c>
      <c r="M9387" s="9" t="s">
        <v>3144</v>
      </c>
      <c r="N9387" s="9" t="s">
        <v>196</v>
      </c>
      <c r="O9387" s="9" t="s">
        <v>116</v>
      </c>
      <c r="P9387" s="9" t="s">
        <v>551</v>
      </c>
      <c r="Q9387" s="9" t="s">
        <v>219</v>
      </c>
      <c r="R9387" s="9">
        <v>0</v>
      </c>
      <c r="S9387" s="9">
        <v>15</v>
      </c>
      <c r="T9387" s="9" t="s">
        <v>136</v>
      </c>
      <c r="U9387" s="9" t="s">
        <v>230</v>
      </c>
      <c r="X9387" s="9">
        <f>INDEX(SLA_Policy!$D$2:$D$5,MATCH(F9387,SLA_Policy!$A$2:$A$5,0))</f>
        <v>72</v>
      </c>
      <c r="Y9387" s="9" t="str">
        <f>IF(E9387="Cancelled","Excluded",IF(D9387="",IF((SLA_Policy!$B$8-B9387)*24&gt;X9387,"Open - Breached","Open - On Track"),IF((D9387-B9387)*24&lt;=X9387,"Met","Breached")))</f>
        <v>Met</v>
      </c>
    </row>
    <row r="9388" spans="1:25" x14ac:dyDescent="0.25">
      <c r="A9388" s="9" t="s">
        <v>13783</v>
      </c>
      <c r="B9388" s="23">
        <v>46188.627083333296</v>
      </c>
      <c r="C9388" s="23">
        <v>46188.638888888898</v>
      </c>
      <c r="D9388" s="23">
        <v>46195.385416666701</v>
      </c>
      <c r="E9388" s="9" t="s">
        <v>212</v>
      </c>
      <c r="F9388" s="9" t="s">
        <v>189</v>
      </c>
      <c r="G9388" s="9" t="s">
        <v>213</v>
      </c>
      <c r="H9388" s="9" t="s">
        <v>88</v>
      </c>
      <c r="I9388" s="9" t="s">
        <v>354</v>
      </c>
      <c r="J9388" s="9" t="s">
        <v>355</v>
      </c>
      <c r="K9388" s="9" t="s">
        <v>246</v>
      </c>
      <c r="L9388" s="9" t="s">
        <v>282</v>
      </c>
      <c r="M9388" s="9" t="s">
        <v>5050</v>
      </c>
      <c r="N9388" s="9" t="s">
        <v>198</v>
      </c>
      <c r="O9388" s="9" t="s">
        <v>180</v>
      </c>
      <c r="P9388" s="9" t="s">
        <v>278</v>
      </c>
      <c r="Q9388" s="9" t="s">
        <v>219</v>
      </c>
      <c r="R9388" s="9">
        <v>0</v>
      </c>
      <c r="S9388" s="9">
        <v>59</v>
      </c>
      <c r="T9388" s="9" t="s">
        <v>136</v>
      </c>
      <c r="U9388" s="9" t="s">
        <v>376</v>
      </c>
      <c r="W9388" s="9">
        <v>4</v>
      </c>
      <c r="X9388" s="9">
        <f>INDEX(SLA_Policy!$D$2:$D$5,MATCH(F9388,SLA_Policy!$A$2:$A$5,0))</f>
        <v>120</v>
      </c>
      <c r="Y9388" s="9" t="str">
        <f>IF(E9388="Cancelled","Excluded",IF(D9388="",IF((SLA_Policy!$B$8-B9388)*24&gt;X9388,"Open - Breached","Open - On Track"),IF((D9388-B9388)*24&lt;=X9388,"Met","Breached")))</f>
        <v>Breached</v>
      </c>
    </row>
    <row r="9389" spans="1:25" x14ac:dyDescent="0.25">
      <c r="A9389" s="9" t="s">
        <v>13784</v>
      </c>
      <c r="B9389" s="23">
        <v>46188.641666666699</v>
      </c>
      <c r="C9389" s="23">
        <v>46188.689583333296</v>
      </c>
      <c r="D9389" s="23">
        <v>46191.3972222222</v>
      </c>
      <c r="E9389" s="9" t="s">
        <v>212</v>
      </c>
      <c r="F9389" s="9" t="s">
        <v>189</v>
      </c>
      <c r="G9389" s="9" t="s">
        <v>213</v>
      </c>
      <c r="H9389" s="9" t="s">
        <v>165</v>
      </c>
      <c r="I9389" s="9" t="s">
        <v>469</v>
      </c>
      <c r="J9389" s="9" t="s">
        <v>6454</v>
      </c>
      <c r="K9389" s="9" t="s">
        <v>239</v>
      </c>
      <c r="L9389" s="9" t="s">
        <v>216</v>
      </c>
      <c r="M9389" s="9" t="s">
        <v>7683</v>
      </c>
      <c r="N9389" s="9" t="s">
        <v>196</v>
      </c>
      <c r="O9389" s="9" t="s">
        <v>176</v>
      </c>
      <c r="P9389" s="9" t="s">
        <v>330</v>
      </c>
      <c r="Q9389" s="9" t="s">
        <v>219</v>
      </c>
      <c r="R9389" s="9">
        <v>0</v>
      </c>
      <c r="S9389" s="9">
        <v>33</v>
      </c>
      <c r="U9389" s="9" t="s">
        <v>230</v>
      </c>
      <c r="X9389" s="9">
        <f>INDEX(SLA_Policy!$D$2:$D$5,MATCH(F9389,SLA_Policy!$A$2:$A$5,0))</f>
        <v>120</v>
      </c>
      <c r="Y9389" s="9" t="str">
        <f>IF(E9389="Cancelled","Excluded",IF(D9389="",IF((SLA_Policy!$B$8-B9389)*24&gt;X9389,"Open - Breached","Open - On Track"),IF((D9389-B9389)*24&lt;=X9389,"Met","Breached")))</f>
        <v>Met</v>
      </c>
    </row>
    <row r="9390" spans="1:25" x14ac:dyDescent="0.25">
      <c r="A9390" s="9" t="s">
        <v>13785</v>
      </c>
      <c r="B9390" s="23">
        <v>46188.646527777797</v>
      </c>
      <c r="C9390" s="23">
        <v>46189.360416666699</v>
      </c>
      <c r="D9390" s="23">
        <v>46190.326388888898</v>
      </c>
      <c r="E9390" s="9" t="s">
        <v>212</v>
      </c>
      <c r="F9390" s="9" t="s">
        <v>189</v>
      </c>
      <c r="G9390" s="9" t="s">
        <v>213</v>
      </c>
      <c r="H9390" s="9" t="s">
        <v>167</v>
      </c>
      <c r="I9390" s="9" t="s">
        <v>536</v>
      </c>
      <c r="J9390" s="9" t="s">
        <v>558</v>
      </c>
      <c r="K9390" s="9" t="s">
        <v>303</v>
      </c>
      <c r="L9390" s="9" t="s">
        <v>282</v>
      </c>
      <c r="M9390" s="9" t="s">
        <v>5079</v>
      </c>
      <c r="N9390" s="9" t="s">
        <v>197</v>
      </c>
      <c r="O9390" s="9" t="s">
        <v>180</v>
      </c>
      <c r="P9390" s="9" t="s">
        <v>318</v>
      </c>
      <c r="Q9390" s="9" t="s">
        <v>219</v>
      </c>
      <c r="R9390" s="9">
        <v>1</v>
      </c>
      <c r="S9390" s="9">
        <v>92</v>
      </c>
      <c r="T9390" s="9" t="s">
        <v>136</v>
      </c>
      <c r="U9390" s="9" t="s">
        <v>248</v>
      </c>
      <c r="X9390" s="9">
        <f>INDEX(SLA_Policy!$D$2:$D$5,MATCH(F9390,SLA_Policy!$A$2:$A$5,0))</f>
        <v>120</v>
      </c>
      <c r="Y9390" s="9" t="str">
        <f>IF(E9390="Cancelled","Excluded",IF(D9390="",IF((SLA_Policy!$B$8-B9390)*24&gt;X9390,"Open - Breached","Open - On Track"),IF((D9390-B9390)*24&lt;=X9390,"Met","Breached")))</f>
        <v>Met</v>
      </c>
    </row>
    <row r="9391" spans="1:25" x14ac:dyDescent="0.25">
      <c r="A9391" s="9" t="s">
        <v>13786</v>
      </c>
      <c r="B9391" s="23">
        <v>46188.659722222197</v>
      </c>
      <c r="C9391" s="23">
        <v>46188.769444444399</v>
      </c>
      <c r="D9391" s="23">
        <v>46189.293055555601</v>
      </c>
      <c r="E9391" s="9" t="s">
        <v>212</v>
      </c>
      <c r="F9391" s="9" t="s">
        <v>188</v>
      </c>
      <c r="G9391" s="9" t="s">
        <v>236</v>
      </c>
      <c r="H9391" s="9" t="s">
        <v>164</v>
      </c>
      <c r="I9391" s="9" t="s">
        <v>421</v>
      </c>
      <c r="J9391" s="9" t="s">
        <v>2960</v>
      </c>
      <c r="K9391" s="9" t="s">
        <v>303</v>
      </c>
      <c r="L9391" s="9" t="s">
        <v>216</v>
      </c>
      <c r="M9391" s="9" t="s">
        <v>5033</v>
      </c>
      <c r="N9391" s="9" t="s">
        <v>196</v>
      </c>
      <c r="O9391" s="9" t="s">
        <v>180</v>
      </c>
      <c r="P9391" s="9" t="s">
        <v>278</v>
      </c>
      <c r="Q9391" s="9" t="s">
        <v>219</v>
      </c>
      <c r="R9391" s="9">
        <v>0</v>
      </c>
      <c r="S9391" s="9">
        <v>15</v>
      </c>
      <c r="T9391" s="9" t="s">
        <v>464</v>
      </c>
      <c r="U9391" s="9" t="s">
        <v>242</v>
      </c>
      <c r="W9391" s="9">
        <v>5</v>
      </c>
      <c r="X9391" s="9">
        <f>INDEX(SLA_Policy!$D$2:$D$5,MATCH(F9391,SLA_Policy!$A$2:$A$5,0))</f>
        <v>72</v>
      </c>
      <c r="Y9391" s="9" t="str">
        <f>IF(E9391="Cancelled","Excluded",IF(D9391="",IF((SLA_Policy!$B$8-B9391)*24&gt;X9391,"Open - Breached","Open - On Track"),IF((D9391-B9391)*24&lt;=X9391,"Met","Breached")))</f>
        <v>Met</v>
      </c>
    </row>
    <row r="9392" spans="1:25" x14ac:dyDescent="0.25">
      <c r="A9392" s="9" t="s">
        <v>13787</v>
      </c>
      <c r="B9392" s="23">
        <v>46188.664583333302</v>
      </c>
      <c r="C9392" s="23">
        <v>46189.336111111101</v>
      </c>
      <c r="D9392" s="23">
        <v>46189.476388888899</v>
      </c>
      <c r="E9392" s="9" t="s">
        <v>212</v>
      </c>
      <c r="F9392" s="9" t="s">
        <v>188</v>
      </c>
      <c r="G9392" s="9" t="s">
        <v>213</v>
      </c>
      <c r="H9392" s="9" t="s">
        <v>165</v>
      </c>
      <c r="I9392" s="9" t="s">
        <v>2034</v>
      </c>
      <c r="J9392" s="9" t="s">
        <v>7305</v>
      </c>
      <c r="K9392" s="9" t="s">
        <v>225</v>
      </c>
      <c r="L9392" s="9" t="s">
        <v>216</v>
      </c>
      <c r="M9392" s="9" t="s">
        <v>4614</v>
      </c>
      <c r="N9392" s="9" t="s">
        <v>197</v>
      </c>
      <c r="O9392" s="9" t="s">
        <v>176</v>
      </c>
      <c r="P9392" s="9" t="s">
        <v>419</v>
      </c>
      <c r="Q9392" s="9" t="s">
        <v>219</v>
      </c>
      <c r="R9392" s="9">
        <v>0</v>
      </c>
      <c r="S9392" s="9">
        <v>30</v>
      </c>
      <c r="U9392" s="9" t="s">
        <v>266</v>
      </c>
      <c r="X9392" s="9">
        <f>INDEX(SLA_Policy!$D$2:$D$5,MATCH(F9392,SLA_Policy!$A$2:$A$5,0))</f>
        <v>72</v>
      </c>
      <c r="Y9392" s="9" t="str">
        <f>IF(E9392="Cancelled","Excluded",IF(D9392="",IF((SLA_Policy!$B$8-B9392)*24&gt;X9392,"Open - Breached","Open - On Track"),IF((D9392-B9392)*24&lt;=X9392,"Met","Breached")))</f>
        <v>Met</v>
      </c>
    </row>
    <row r="9393" spans="1:25" x14ac:dyDescent="0.25">
      <c r="A9393" s="9" t="s">
        <v>13788</v>
      </c>
      <c r="B9393" s="23">
        <v>46188.672222222202</v>
      </c>
      <c r="C9393" s="23">
        <v>46188.675694444399</v>
      </c>
      <c r="D9393" s="23">
        <v>46189.313194444498</v>
      </c>
      <c r="E9393" s="9" t="s">
        <v>212</v>
      </c>
      <c r="F9393" s="9" t="s">
        <v>189</v>
      </c>
      <c r="G9393" s="9" t="s">
        <v>213</v>
      </c>
      <c r="H9393" s="9" t="s">
        <v>161</v>
      </c>
      <c r="I9393" s="9" t="s">
        <v>454</v>
      </c>
      <c r="J9393" s="9" t="s">
        <v>3014</v>
      </c>
      <c r="K9393" s="9" t="s">
        <v>246</v>
      </c>
      <c r="L9393" s="9" t="s">
        <v>395</v>
      </c>
      <c r="M9393" s="9" t="s">
        <v>3664</v>
      </c>
      <c r="N9393" s="9" t="s">
        <v>200</v>
      </c>
      <c r="O9393" s="9" t="s">
        <v>116</v>
      </c>
      <c r="P9393" s="9" t="s">
        <v>525</v>
      </c>
      <c r="Q9393" s="9" t="s">
        <v>219</v>
      </c>
      <c r="R9393" s="9">
        <v>0</v>
      </c>
      <c r="S9393" s="9">
        <v>2</v>
      </c>
      <c r="U9393" s="9" t="s">
        <v>290</v>
      </c>
      <c r="X9393" s="9">
        <f>INDEX(SLA_Policy!$D$2:$D$5,MATCH(F9393,SLA_Policy!$A$2:$A$5,0))</f>
        <v>120</v>
      </c>
      <c r="Y9393" s="9" t="str">
        <f>IF(E9393="Cancelled","Excluded",IF(D9393="",IF((SLA_Policy!$B$8-B9393)*24&gt;X9393,"Open - Breached","Open - On Track"),IF((D9393-B9393)*24&lt;=X9393,"Met","Breached")))</f>
        <v>Met</v>
      </c>
    </row>
    <row r="9394" spans="1:25" x14ac:dyDescent="0.25">
      <c r="A9394" s="9" t="s">
        <v>13789</v>
      </c>
      <c r="B9394" s="23">
        <v>46188.672222222202</v>
      </c>
      <c r="C9394" s="23">
        <v>46189.319444444503</v>
      </c>
      <c r="D9394" s="23">
        <v>46189.557638888902</v>
      </c>
      <c r="E9394" s="9" t="s">
        <v>212</v>
      </c>
      <c r="F9394" s="9" t="s">
        <v>189</v>
      </c>
      <c r="G9394" s="9" t="s">
        <v>236</v>
      </c>
      <c r="H9394" s="9" t="s">
        <v>163</v>
      </c>
      <c r="I9394" s="9" t="s">
        <v>327</v>
      </c>
      <c r="J9394" s="9" t="s">
        <v>6315</v>
      </c>
      <c r="K9394" s="9" t="s">
        <v>239</v>
      </c>
      <c r="L9394" s="9" t="s">
        <v>311</v>
      </c>
      <c r="M9394" s="9" t="s">
        <v>3360</v>
      </c>
      <c r="N9394" s="9" t="s">
        <v>197</v>
      </c>
      <c r="O9394" s="9" t="s">
        <v>176</v>
      </c>
      <c r="P9394" s="9" t="s">
        <v>330</v>
      </c>
      <c r="Q9394" s="9" t="s">
        <v>219</v>
      </c>
      <c r="R9394" s="9">
        <v>0</v>
      </c>
      <c r="S9394" s="9">
        <v>38</v>
      </c>
      <c r="U9394" s="9" t="s">
        <v>242</v>
      </c>
      <c r="W9394" s="9">
        <v>4</v>
      </c>
      <c r="X9394" s="9">
        <f>INDEX(SLA_Policy!$D$2:$D$5,MATCH(F9394,SLA_Policy!$A$2:$A$5,0))</f>
        <v>120</v>
      </c>
      <c r="Y9394" s="9" t="str">
        <f>IF(E9394="Cancelled","Excluded",IF(D9394="",IF((SLA_Policy!$B$8-B9394)*24&gt;X9394,"Open - Breached","Open - On Track"),IF((D9394-B9394)*24&lt;=X9394,"Met","Breached")))</f>
        <v>Met</v>
      </c>
    </row>
    <row r="9395" spans="1:25" x14ac:dyDescent="0.25">
      <c r="A9395" s="9" t="s">
        <v>13790</v>
      </c>
      <c r="B9395" s="23">
        <v>46188.6784722222</v>
      </c>
      <c r="C9395" s="23">
        <v>46189.356249999997</v>
      </c>
      <c r="D9395" s="23">
        <v>46189.367361111101</v>
      </c>
      <c r="E9395" s="9" t="s">
        <v>212</v>
      </c>
      <c r="F9395" s="9" t="s">
        <v>188</v>
      </c>
      <c r="G9395" s="9" t="s">
        <v>213</v>
      </c>
      <c r="H9395" s="9" t="s">
        <v>162</v>
      </c>
      <c r="I9395" s="9" t="s">
        <v>416</v>
      </c>
      <c r="J9395" s="9" t="s">
        <v>3754</v>
      </c>
      <c r="K9395" s="9" t="s">
        <v>303</v>
      </c>
      <c r="L9395" s="9" t="s">
        <v>371</v>
      </c>
      <c r="M9395" s="9" t="s">
        <v>1570</v>
      </c>
      <c r="N9395" s="9" t="s">
        <v>196</v>
      </c>
      <c r="O9395" s="9" t="s">
        <v>179</v>
      </c>
      <c r="P9395" s="9" t="s">
        <v>264</v>
      </c>
      <c r="Q9395" s="9" t="s">
        <v>219</v>
      </c>
      <c r="R9395" s="9">
        <v>0</v>
      </c>
      <c r="S9395" s="9">
        <v>18</v>
      </c>
      <c r="U9395" s="9" t="s">
        <v>248</v>
      </c>
      <c r="X9395" s="9">
        <f>INDEX(SLA_Policy!$D$2:$D$5,MATCH(F9395,SLA_Policy!$A$2:$A$5,0))</f>
        <v>72</v>
      </c>
      <c r="Y9395" s="9" t="str">
        <f>IF(E9395="Cancelled","Excluded",IF(D9395="",IF((SLA_Policy!$B$8-B9395)*24&gt;X9395,"Open - Breached","Open - On Track"),IF((D9395-B9395)*24&lt;=X9395,"Met","Breached")))</f>
        <v>Met</v>
      </c>
    </row>
    <row r="9396" spans="1:25" x14ac:dyDescent="0.25">
      <c r="A9396" s="9" t="s">
        <v>13791</v>
      </c>
      <c r="B9396" s="23">
        <v>46188.7006944444</v>
      </c>
      <c r="C9396" s="23">
        <v>46188.722916666702</v>
      </c>
      <c r="D9396" s="23">
        <v>46189.327777777798</v>
      </c>
      <c r="E9396" s="9" t="s">
        <v>212</v>
      </c>
      <c r="F9396" s="9" t="s">
        <v>188</v>
      </c>
      <c r="G9396" s="9" t="s">
        <v>213</v>
      </c>
      <c r="H9396" s="9" t="s">
        <v>162</v>
      </c>
      <c r="I9396" s="9" t="s">
        <v>244</v>
      </c>
      <c r="J9396" s="9" t="s">
        <v>1620</v>
      </c>
      <c r="K9396" s="9" t="s">
        <v>262</v>
      </c>
      <c r="L9396" s="9" t="s">
        <v>311</v>
      </c>
      <c r="M9396" s="9" t="s">
        <v>7006</v>
      </c>
      <c r="N9396" s="9" t="s">
        <v>197</v>
      </c>
      <c r="O9396" s="9" t="s">
        <v>179</v>
      </c>
      <c r="P9396" s="9" t="s">
        <v>284</v>
      </c>
      <c r="Q9396" s="9" t="s">
        <v>219</v>
      </c>
      <c r="R9396" s="9">
        <v>0</v>
      </c>
      <c r="S9396" s="9">
        <v>46</v>
      </c>
      <c r="U9396" s="9" t="s">
        <v>376</v>
      </c>
      <c r="W9396" s="9">
        <v>5</v>
      </c>
      <c r="X9396" s="9">
        <f>INDEX(SLA_Policy!$D$2:$D$5,MATCH(F9396,SLA_Policy!$A$2:$A$5,0))</f>
        <v>72</v>
      </c>
      <c r="Y9396" s="9" t="str">
        <f>IF(E9396="Cancelled","Excluded",IF(D9396="",IF((SLA_Policy!$B$8-B9396)*24&gt;X9396,"Open - Breached","Open - On Track"),IF((D9396-B9396)*24&lt;=X9396,"Met","Breached")))</f>
        <v>Met</v>
      </c>
    </row>
    <row r="9397" spans="1:25" x14ac:dyDescent="0.25">
      <c r="A9397" s="9" t="s">
        <v>13792</v>
      </c>
      <c r="B9397" s="23">
        <v>46188.7097222222</v>
      </c>
      <c r="C9397" s="23">
        <v>46188.761111111096</v>
      </c>
      <c r="D9397" s="23">
        <v>46195.372916666704</v>
      </c>
      <c r="E9397" s="9" t="s">
        <v>212</v>
      </c>
      <c r="F9397" s="9" t="s">
        <v>189</v>
      </c>
      <c r="G9397" s="9" t="s">
        <v>213</v>
      </c>
      <c r="H9397" s="9" t="s">
        <v>163</v>
      </c>
      <c r="I9397" s="9" t="s">
        <v>250</v>
      </c>
      <c r="J9397" s="9" t="s">
        <v>8213</v>
      </c>
      <c r="K9397" s="9" t="s">
        <v>246</v>
      </c>
      <c r="L9397" s="9" t="s">
        <v>104</v>
      </c>
      <c r="M9397" s="9" t="s">
        <v>1056</v>
      </c>
      <c r="N9397" s="9" t="s">
        <v>196</v>
      </c>
      <c r="O9397" s="9" t="s">
        <v>176</v>
      </c>
      <c r="P9397" s="9" t="s">
        <v>228</v>
      </c>
      <c r="Q9397" s="9" t="s">
        <v>219</v>
      </c>
      <c r="R9397" s="9">
        <v>0</v>
      </c>
      <c r="S9397" s="9">
        <v>47</v>
      </c>
      <c r="T9397" s="9" t="s">
        <v>322</v>
      </c>
      <c r="U9397" s="9" t="s">
        <v>230</v>
      </c>
      <c r="X9397" s="9">
        <f>INDEX(SLA_Policy!$D$2:$D$5,MATCH(F9397,SLA_Policy!$A$2:$A$5,0))</f>
        <v>120</v>
      </c>
      <c r="Y9397" s="9" t="str">
        <f>IF(E9397="Cancelled","Excluded",IF(D9397="",IF((SLA_Policy!$B$8-B9397)*24&gt;X9397,"Open - Breached","Open - On Track"),IF((D9397-B9397)*24&lt;=X9397,"Met","Breached")))</f>
        <v>Breached</v>
      </c>
    </row>
    <row r="9398" spans="1:25" x14ac:dyDescent="0.25">
      <c r="A9398" s="9" t="s">
        <v>13793</v>
      </c>
      <c r="B9398" s="23">
        <v>46188.718055555597</v>
      </c>
      <c r="C9398" s="23">
        <v>46188.7631944444</v>
      </c>
      <c r="D9398" s="23">
        <v>46189.399305555598</v>
      </c>
      <c r="E9398" s="9" t="s">
        <v>212</v>
      </c>
      <c r="F9398" s="9" t="s">
        <v>188</v>
      </c>
      <c r="G9398" s="9" t="s">
        <v>213</v>
      </c>
      <c r="H9398" s="9" t="s">
        <v>167</v>
      </c>
      <c r="I9398" s="9" t="s">
        <v>536</v>
      </c>
      <c r="J9398" s="9" t="s">
        <v>1969</v>
      </c>
      <c r="K9398" s="9" t="s">
        <v>215</v>
      </c>
      <c r="L9398" s="9" t="s">
        <v>311</v>
      </c>
      <c r="M9398" s="9" t="s">
        <v>1356</v>
      </c>
      <c r="N9398" s="9" t="s">
        <v>197</v>
      </c>
      <c r="O9398" s="9" t="s">
        <v>176</v>
      </c>
      <c r="P9398" s="9" t="s">
        <v>419</v>
      </c>
      <c r="Q9398" s="9" t="s">
        <v>219</v>
      </c>
      <c r="R9398" s="9">
        <v>0</v>
      </c>
      <c r="S9398" s="9">
        <v>56</v>
      </c>
      <c r="T9398" s="9" t="s">
        <v>136</v>
      </c>
      <c r="U9398" s="9" t="s">
        <v>140</v>
      </c>
      <c r="V9398" s="9" t="s">
        <v>13439</v>
      </c>
      <c r="W9398" s="9">
        <v>5</v>
      </c>
      <c r="X9398" s="9">
        <f>INDEX(SLA_Policy!$D$2:$D$5,MATCH(F9398,SLA_Policy!$A$2:$A$5,0))</f>
        <v>72</v>
      </c>
      <c r="Y9398" s="9" t="str">
        <f>IF(E9398="Cancelled","Excluded",IF(D9398="",IF((SLA_Policy!$B$8-B9398)*24&gt;X9398,"Open - Breached","Open - On Track"),IF((D9398-B9398)*24&lt;=X9398,"Met","Breached")))</f>
        <v>Met</v>
      </c>
    </row>
    <row r="9399" spans="1:25" x14ac:dyDescent="0.25">
      <c r="A9399" s="9" t="s">
        <v>13794</v>
      </c>
      <c r="B9399" s="23">
        <v>46188.71875</v>
      </c>
      <c r="C9399" s="23">
        <v>46188.7902777778</v>
      </c>
      <c r="D9399" s="23">
        <v>46189.3125</v>
      </c>
      <c r="E9399" s="9" t="s">
        <v>212</v>
      </c>
      <c r="F9399" s="9" t="s">
        <v>189</v>
      </c>
      <c r="G9399" s="9" t="s">
        <v>236</v>
      </c>
      <c r="H9399" s="9" t="s">
        <v>161</v>
      </c>
      <c r="I9399" s="9" t="s">
        <v>237</v>
      </c>
      <c r="J9399" s="9" t="s">
        <v>4391</v>
      </c>
      <c r="K9399" s="9" t="s">
        <v>225</v>
      </c>
      <c r="L9399" s="9" t="s">
        <v>311</v>
      </c>
      <c r="M9399" s="9" t="s">
        <v>682</v>
      </c>
      <c r="N9399" s="9" t="s">
        <v>199</v>
      </c>
      <c r="O9399" s="9" t="s">
        <v>177</v>
      </c>
      <c r="P9399" s="9" t="s">
        <v>457</v>
      </c>
      <c r="Q9399" s="9" t="s">
        <v>219</v>
      </c>
      <c r="R9399" s="9">
        <v>0</v>
      </c>
      <c r="S9399" s="9">
        <v>41</v>
      </c>
      <c r="U9399" s="9" t="s">
        <v>242</v>
      </c>
      <c r="X9399" s="9">
        <f>INDEX(SLA_Policy!$D$2:$D$5,MATCH(F9399,SLA_Policy!$A$2:$A$5,0))</f>
        <v>120</v>
      </c>
      <c r="Y9399" s="9" t="str">
        <f>IF(E9399="Cancelled","Excluded",IF(D9399="",IF((SLA_Policy!$B$8-B9399)*24&gt;X9399,"Open - Breached","Open - On Track"),IF((D9399-B9399)*24&lt;=X9399,"Met","Breached")))</f>
        <v>Met</v>
      </c>
    </row>
    <row r="9400" spans="1:25" x14ac:dyDescent="0.25">
      <c r="A9400" s="9" t="s">
        <v>13795</v>
      </c>
      <c r="B9400" s="23">
        <v>46188.720833333296</v>
      </c>
      <c r="C9400" s="23">
        <v>46188.7368055556</v>
      </c>
      <c r="D9400" s="23">
        <v>46190.328472222202</v>
      </c>
      <c r="E9400" s="9" t="s">
        <v>212</v>
      </c>
      <c r="F9400" s="9" t="s">
        <v>189</v>
      </c>
      <c r="G9400" s="9" t="s">
        <v>213</v>
      </c>
      <c r="H9400" s="9" t="s">
        <v>165</v>
      </c>
      <c r="I9400" s="9" t="s">
        <v>567</v>
      </c>
      <c r="J9400" s="9" t="s">
        <v>3517</v>
      </c>
      <c r="K9400" s="9" t="s">
        <v>246</v>
      </c>
      <c r="L9400" s="9" t="s">
        <v>104</v>
      </c>
      <c r="M9400" s="9" t="s">
        <v>918</v>
      </c>
      <c r="N9400" s="9" t="s">
        <v>196</v>
      </c>
      <c r="O9400" s="9" t="s">
        <v>176</v>
      </c>
      <c r="P9400" s="9" t="s">
        <v>1159</v>
      </c>
      <c r="Q9400" s="9" t="s">
        <v>219</v>
      </c>
      <c r="R9400" s="9">
        <v>0</v>
      </c>
      <c r="S9400" s="9">
        <v>12</v>
      </c>
      <c r="U9400" s="9" t="s">
        <v>290</v>
      </c>
      <c r="X9400" s="9">
        <f>INDEX(SLA_Policy!$D$2:$D$5,MATCH(F9400,SLA_Policy!$A$2:$A$5,0))</f>
        <v>120</v>
      </c>
      <c r="Y9400" s="9" t="str">
        <f>IF(E9400="Cancelled","Excluded",IF(D9400="",IF((SLA_Policy!$B$8-B9400)*24&gt;X9400,"Open - Breached","Open - On Track"),IF((D9400-B9400)*24&lt;=X9400,"Met","Breached")))</f>
        <v>Met</v>
      </c>
    </row>
    <row r="9401" spans="1:25" x14ac:dyDescent="0.25">
      <c r="A9401" s="9" t="s">
        <v>13796</v>
      </c>
      <c r="B9401" s="23">
        <v>46188.723611111098</v>
      </c>
      <c r="C9401" s="23">
        <v>46188.770138888904</v>
      </c>
      <c r="D9401" s="23">
        <v>46189.4284722222</v>
      </c>
      <c r="E9401" s="9" t="s">
        <v>212</v>
      </c>
      <c r="F9401" s="9" t="s">
        <v>189</v>
      </c>
      <c r="G9401" s="9" t="s">
        <v>213</v>
      </c>
      <c r="H9401" s="9" t="s">
        <v>162</v>
      </c>
      <c r="I9401" s="9" t="s">
        <v>393</v>
      </c>
      <c r="J9401" s="9" t="s">
        <v>896</v>
      </c>
      <c r="K9401" s="9" t="s">
        <v>262</v>
      </c>
      <c r="L9401" s="9" t="s">
        <v>270</v>
      </c>
      <c r="M9401" s="9" t="s">
        <v>3276</v>
      </c>
      <c r="N9401" s="9" t="s">
        <v>198</v>
      </c>
      <c r="O9401" s="9" t="s">
        <v>116</v>
      </c>
      <c r="P9401" s="9" t="s">
        <v>218</v>
      </c>
      <c r="Q9401" s="9" t="s">
        <v>219</v>
      </c>
      <c r="R9401" s="9">
        <v>1</v>
      </c>
      <c r="S9401" s="9">
        <v>17</v>
      </c>
      <c r="U9401" s="9" t="s">
        <v>248</v>
      </c>
      <c r="W9401" s="9">
        <v>5</v>
      </c>
      <c r="X9401" s="9">
        <f>INDEX(SLA_Policy!$D$2:$D$5,MATCH(F9401,SLA_Policy!$A$2:$A$5,0))</f>
        <v>120</v>
      </c>
      <c r="Y9401" s="9" t="str">
        <f>IF(E9401="Cancelled","Excluded",IF(D9401="",IF((SLA_Policy!$B$8-B9401)*24&gt;X9401,"Open - Breached","Open - On Track"),IF((D9401-B9401)*24&lt;=X9401,"Met","Breached")))</f>
        <v>Met</v>
      </c>
    </row>
    <row r="9402" spans="1:25" x14ac:dyDescent="0.25">
      <c r="A9402" s="9" t="s">
        <v>13797</v>
      </c>
      <c r="B9402" s="23">
        <v>46188.730555555601</v>
      </c>
      <c r="C9402" s="23">
        <v>46188.754861111098</v>
      </c>
      <c r="D9402" s="23">
        <v>46189.407638888901</v>
      </c>
      <c r="E9402" s="9" t="s">
        <v>212</v>
      </c>
      <c r="F9402" s="9" t="s">
        <v>188</v>
      </c>
      <c r="G9402" s="9" t="s">
        <v>213</v>
      </c>
      <c r="H9402" s="9" t="s">
        <v>161</v>
      </c>
      <c r="I9402" s="9" t="s">
        <v>454</v>
      </c>
      <c r="J9402" s="9" t="s">
        <v>3846</v>
      </c>
      <c r="K9402" s="9" t="s">
        <v>246</v>
      </c>
      <c r="L9402" s="9" t="s">
        <v>216</v>
      </c>
      <c r="M9402" s="9" t="s">
        <v>1934</v>
      </c>
      <c r="N9402" s="9" t="s">
        <v>197</v>
      </c>
      <c r="O9402" s="9" t="s">
        <v>116</v>
      </c>
      <c r="P9402" s="9" t="s">
        <v>295</v>
      </c>
      <c r="Q9402" s="9" t="s">
        <v>219</v>
      </c>
      <c r="R9402" s="9">
        <v>1</v>
      </c>
      <c r="S9402" s="9">
        <v>5</v>
      </c>
      <c r="U9402" s="9" t="s">
        <v>221</v>
      </c>
      <c r="X9402" s="9">
        <f>INDEX(SLA_Policy!$D$2:$D$5,MATCH(F9402,SLA_Policy!$A$2:$A$5,0))</f>
        <v>72</v>
      </c>
      <c r="Y9402" s="9" t="str">
        <f>IF(E9402="Cancelled","Excluded",IF(D9402="",IF((SLA_Policy!$B$8-B9402)*24&gt;X9402,"Open - Breached","Open - On Track"),IF((D9402-B9402)*24&lt;=X9402,"Met","Breached")))</f>
        <v>Met</v>
      </c>
    </row>
    <row r="9403" spans="1:25" x14ac:dyDescent="0.25">
      <c r="A9403" s="9" t="s">
        <v>13798</v>
      </c>
      <c r="B9403" s="23">
        <v>46188.731249999997</v>
      </c>
      <c r="C9403" s="23">
        <v>46189.3305555556</v>
      </c>
      <c r="D9403" s="23">
        <v>46189.343055555597</v>
      </c>
      <c r="E9403" s="9" t="s">
        <v>212</v>
      </c>
      <c r="F9403" s="9" t="s">
        <v>188</v>
      </c>
      <c r="G9403" s="9" t="s">
        <v>213</v>
      </c>
      <c r="H9403" s="9" t="s">
        <v>167</v>
      </c>
      <c r="I9403" s="9" t="s">
        <v>362</v>
      </c>
      <c r="J9403" s="9" t="s">
        <v>8086</v>
      </c>
      <c r="K9403" s="9" t="s">
        <v>246</v>
      </c>
      <c r="L9403" s="9" t="s">
        <v>104</v>
      </c>
      <c r="M9403" s="9" t="s">
        <v>1398</v>
      </c>
      <c r="N9403" s="9" t="s">
        <v>197</v>
      </c>
      <c r="O9403" s="9" t="s">
        <v>116</v>
      </c>
      <c r="P9403" s="9" t="s">
        <v>590</v>
      </c>
      <c r="Q9403" s="9" t="s">
        <v>219</v>
      </c>
      <c r="R9403" s="9">
        <v>0</v>
      </c>
      <c r="S9403" s="9">
        <v>29</v>
      </c>
      <c r="U9403" s="9" t="s">
        <v>248</v>
      </c>
      <c r="X9403" s="9">
        <f>INDEX(SLA_Policy!$D$2:$D$5,MATCH(F9403,SLA_Policy!$A$2:$A$5,0))</f>
        <v>72</v>
      </c>
      <c r="Y9403" s="9" t="str">
        <f>IF(E9403="Cancelled","Excluded",IF(D9403="",IF((SLA_Policy!$B$8-B9403)*24&gt;X9403,"Open - Breached","Open - On Track"),IF((D9403-B9403)*24&lt;=X9403,"Met","Breached")))</f>
        <v>Met</v>
      </c>
    </row>
    <row r="9404" spans="1:25" x14ac:dyDescent="0.25">
      <c r="A9404" s="9" t="s">
        <v>13799</v>
      </c>
      <c r="B9404" s="23">
        <v>46188.732638888898</v>
      </c>
      <c r="C9404" s="23">
        <v>46188.747916666704</v>
      </c>
      <c r="D9404" s="23">
        <v>46189.313888888901</v>
      </c>
      <c r="E9404" s="9" t="s">
        <v>212</v>
      </c>
      <c r="F9404" s="9" t="s">
        <v>188</v>
      </c>
      <c r="G9404" s="9" t="s">
        <v>236</v>
      </c>
      <c r="H9404" s="9" t="s">
        <v>161</v>
      </c>
      <c r="I9404" s="9" t="s">
        <v>237</v>
      </c>
      <c r="J9404" s="9" t="s">
        <v>1954</v>
      </c>
      <c r="K9404" s="9" t="s">
        <v>246</v>
      </c>
      <c r="L9404" s="9" t="s">
        <v>104</v>
      </c>
      <c r="M9404" s="9" t="s">
        <v>11401</v>
      </c>
      <c r="N9404" s="9" t="s">
        <v>196</v>
      </c>
      <c r="O9404" s="9" t="s">
        <v>177</v>
      </c>
      <c r="P9404" s="9" t="s">
        <v>241</v>
      </c>
      <c r="Q9404" s="9" t="s">
        <v>219</v>
      </c>
      <c r="R9404" s="9">
        <v>0</v>
      </c>
      <c r="S9404" s="9">
        <v>33</v>
      </c>
      <c r="U9404" s="9" t="s">
        <v>242</v>
      </c>
      <c r="W9404" s="9">
        <v>4</v>
      </c>
      <c r="X9404" s="9">
        <f>INDEX(SLA_Policy!$D$2:$D$5,MATCH(F9404,SLA_Policy!$A$2:$A$5,0))</f>
        <v>72</v>
      </c>
      <c r="Y9404" s="9" t="str">
        <f>IF(E9404="Cancelled","Excluded",IF(D9404="",IF((SLA_Policy!$B$8-B9404)*24&gt;X9404,"Open - Breached","Open - On Track"),IF((D9404-B9404)*24&lt;=X9404,"Met","Breached")))</f>
        <v>Met</v>
      </c>
    </row>
    <row r="9405" spans="1:25" x14ac:dyDescent="0.25">
      <c r="A9405" s="9" t="s">
        <v>13800</v>
      </c>
      <c r="B9405" s="23">
        <v>46188.734027777798</v>
      </c>
      <c r="C9405" s="23">
        <v>46188.7631944444</v>
      </c>
      <c r="D9405" s="23">
        <v>46189.738194444399</v>
      </c>
      <c r="E9405" s="9" t="s">
        <v>212</v>
      </c>
      <c r="F9405" s="9" t="s">
        <v>189</v>
      </c>
      <c r="G9405" s="9" t="s">
        <v>213</v>
      </c>
      <c r="H9405" s="9" t="s">
        <v>88</v>
      </c>
      <c r="I9405" s="9" t="s">
        <v>354</v>
      </c>
      <c r="J9405" s="9" t="s">
        <v>6445</v>
      </c>
      <c r="K9405" s="9" t="s">
        <v>246</v>
      </c>
      <c r="L9405" s="9" t="s">
        <v>311</v>
      </c>
      <c r="M9405" s="9" t="s">
        <v>2542</v>
      </c>
      <c r="N9405" s="9" t="s">
        <v>199</v>
      </c>
      <c r="O9405" s="9" t="s">
        <v>178</v>
      </c>
      <c r="P9405" s="9" t="s">
        <v>272</v>
      </c>
      <c r="Q9405" s="9" t="s">
        <v>219</v>
      </c>
      <c r="R9405" s="9">
        <v>0</v>
      </c>
      <c r="S9405" s="9">
        <v>22</v>
      </c>
      <c r="T9405" s="9" t="s">
        <v>136</v>
      </c>
      <c r="U9405" s="9" t="s">
        <v>266</v>
      </c>
      <c r="W9405" s="9">
        <v>5</v>
      </c>
      <c r="X9405" s="9">
        <f>INDEX(SLA_Policy!$D$2:$D$5,MATCH(F9405,SLA_Policy!$A$2:$A$5,0))</f>
        <v>120</v>
      </c>
      <c r="Y9405" s="9" t="str">
        <f>IF(E9405="Cancelled","Excluded",IF(D9405="",IF((SLA_Policy!$B$8-B9405)*24&gt;X9405,"Open - Breached","Open - On Track"),IF((D9405-B9405)*24&lt;=X9405,"Met","Breached")))</f>
        <v>Met</v>
      </c>
    </row>
    <row r="9406" spans="1:25" x14ac:dyDescent="0.25">
      <c r="A9406" s="9" t="s">
        <v>13801</v>
      </c>
      <c r="B9406" s="23">
        <v>46188.736111111102</v>
      </c>
      <c r="C9406" s="23">
        <v>46188.75</v>
      </c>
      <c r="D9406" s="23">
        <v>46189.407638888901</v>
      </c>
      <c r="E9406" s="9" t="s">
        <v>212</v>
      </c>
      <c r="F9406" s="9" t="s">
        <v>189</v>
      </c>
      <c r="G9406" s="9" t="s">
        <v>213</v>
      </c>
      <c r="H9406" s="9" t="s">
        <v>163</v>
      </c>
      <c r="I9406" s="9" t="s">
        <v>250</v>
      </c>
      <c r="J9406" s="9" t="s">
        <v>2535</v>
      </c>
      <c r="K9406" s="9" t="s">
        <v>246</v>
      </c>
      <c r="L9406" s="9" t="s">
        <v>307</v>
      </c>
      <c r="M9406" s="9" t="s">
        <v>1766</v>
      </c>
      <c r="N9406" s="9" t="s">
        <v>198</v>
      </c>
      <c r="O9406" s="9" t="s">
        <v>176</v>
      </c>
      <c r="P9406" s="9" t="s">
        <v>228</v>
      </c>
      <c r="Q9406" s="9" t="s">
        <v>219</v>
      </c>
      <c r="R9406" s="9">
        <v>0</v>
      </c>
      <c r="S9406" s="9">
        <v>17</v>
      </c>
      <c r="T9406" s="9" t="s">
        <v>136</v>
      </c>
      <c r="U9406" s="9" t="s">
        <v>230</v>
      </c>
      <c r="X9406" s="9">
        <f>INDEX(SLA_Policy!$D$2:$D$5,MATCH(F9406,SLA_Policy!$A$2:$A$5,0))</f>
        <v>120</v>
      </c>
      <c r="Y9406" s="9" t="str">
        <f>IF(E9406="Cancelled","Excluded",IF(D9406="",IF((SLA_Policy!$B$8-B9406)*24&gt;X9406,"Open - Breached","Open - On Track"),IF((D9406-B9406)*24&lt;=X9406,"Met","Breached")))</f>
        <v>Met</v>
      </c>
    </row>
    <row r="9407" spans="1:25" x14ac:dyDescent="0.25">
      <c r="A9407" s="9" t="s">
        <v>13802</v>
      </c>
      <c r="B9407" s="23">
        <v>46188.777083333298</v>
      </c>
      <c r="C9407" s="23">
        <v>46188.78125</v>
      </c>
      <c r="D9407" s="23">
        <v>46190.363194444399</v>
      </c>
      <c r="E9407" s="9" t="s">
        <v>212</v>
      </c>
      <c r="F9407" s="9" t="s">
        <v>188</v>
      </c>
      <c r="G9407" s="9" t="s">
        <v>213</v>
      </c>
      <c r="H9407" s="9" t="s">
        <v>164</v>
      </c>
      <c r="I9407" s="9" t="s">
        <v>339</v>
      </c>
      <c r="J9407" s="9" t="s">
        <v>1359</v>
      </c>
      <c r="K9407" s="9" t="s">
        <v>262</v>
      </c>
      <c r="L9407" s="9" t="s">
        <v>104</v>
      </c>
      <c r="M9407" s="9" t="s">
        <v>2353</v>
      </c>
      <c r="N9407" s="9" t="s">
        <v>198</v>
      </c>
      <c r="O9407" s="9" t="s">
        <v>180</v>
      </c>
      <c r="P9407" s="9" t="s">
        <v>278</v>
      </c>
      <c r="Q9407" s="9" t="s">
        <v>273</v>
      </c>
      <c r="R9407" s="9">
        <v>0</v>
      </c>
      <c r="S9407" s="9">
        <v>6</v>
      </c>
      <c r="T9407" s="9" t="s">
        <v>343</v>
      </c>
      <c r="U9407" s="9" t="s">
        <v>266</v>
      </c>
      <c r="X9407" s="9">
        <f>INDEX(SLA_Policy!$D$2:$D$5,MATCH(F9407,SLA_Policy!$A$2:$A$5,0))</f>
        <v>72</v>
      </c>
      <c r="Y9407" s="9" t="str">
        <f>IF(E9407="Cancelled","Excluded",IF(D9407="",IF((SLA_Policy!$B$8-B9407)*24&gt;X9407,"Open - Breached","Open - On Track"),IF((D9407-B9407)*24&lt;=X9407,"Met","Breached")))</f>
        <v>Met</v>
      </c>
    </row>
    <row r="9408" spans="1:25" x14ac:dyDescent="0.25">
      <c r="A9408" s="9" t="s">
        <v>13803</v>
      </c>
      <c r="B9408" s="23">
        <v>46188.790972222203</v>
      </c>
      <c r="C9408" s="23">
        <v>46189.3659722222</v>
      </c>
      <c r="D9408" s="23">
        <v>46190.35</v>
      </c>
      <c r="E9408" s="9" t="s">
        <v>212</v>
      </c>
      <c r="F9408" s="9" t="s">
        <v>188</v>
      </c>
      <c r="G9408" s="9" t="s">
        <v>213</v>
      </c>
      <c r="H9408" s="9" t="s">
        <v>163</v>
      </c>
      <c r="I9408" s="9" t="s">
        <v>250</v>
      </c>
      <c r="J9408" s="9" t="s">
        <v>935</v>
      </c>
      <c r="K9408" s="9" t="s">
        <v>246</v>
      </c>
      <c r="L9408" s="9" t="s">
        <v>311</v>
      </c>
      <c r="M9408" s="9" t="s">
        <v>3387</v>
      </c>
      <c r="N9408" s="9" t="s">
        <v>198</v>
      </c>
      <c r="O9408" s="9" t="s">
        <v>176</v>
      </c>
      <c r="P9408" s="9" t="s">
        <v>503</v>
      </c>
      <c r="Q9408" s="9" t="s">
        <v>219</v>
      </c>
      <c r="R9408" s="9">
        <v>0</v>
      </c>
      <c r="S9408" s="9">
        <v>32</v>
      </c>
      <c r="T9408" s="9" t="s">
        <v>136</v>
      </c>
      <c r="U9408" s="9" t="s">
        <v>266</v>
      </c>
      <c r="X9408" s="9">
        <f>INDEX(SLA_Policy!$D$2:$D$5,MATCH(F9408,SLA_Policy!$A$2:$A$5,0))</f>
        <v>72</v>
      </c>
      <c r="Y9408" s="9" t="str">
        <f>IF(E9408="Cancelled","Excluded",IF(D9408="",IF((SLA_Policy!$B$8-B9408)*24&gt;X9408,"Open - Breached","Open - On Track"),IF((D9408-B9408)*24&lt;=X9408,"Met","Breached")))</f>
        <v>Met</v>
      </c>
    </row>
    <row r="9409" spans="1:25" x14ac:dyDescent="0.25">
      <c r="A9409" s="9" t="s">
        <v>13804</v>
      </c>
      <c r="B9409" s="23">
        <v>46188.814583333296</v>
      </c>
      <c r="C9409" s="23">
        <v>46189.351388888899</v>
      </c>
      <c r="D9409" s="23">
        <v>46189.4506944444</v>
      </c>
      <c r="E9409" s="9" t="s">
        <v>212</v>
      </c>
      <c r="F9409" s="9" t="s">
        <v>188</v>
      </c>
      <c r="G9409" s="9" t="s">
        <v>213</v>
      </c>
      <c r="H9409" s="9" t="s">
        <v>163</v>
      </c>
      <c r="I9409" s="9" t="s">
        <v>250</v>
      </c>
      <c r="J9409" s="9" t="s">
        <v>935</v>
      </c>
      <c r="K9409" s="9" t="s">
        <v>239</v>
      </c>
      <c r="L9409" s="9" t="s">
        <v>270</v>
      </c>
      <c r="M9409" s="9" t="s">
        <v>3750</v>
      </c>
      <c r="N9409" s="9" t="s">
        <v>197</v>
      </c>
      <c r="O9409" s="9" t="s">
        <v>176</v>
      </c>
      <c r="P9409" s="9" t="s">
        <v>1159</v>
      </c>
      <c r="Q9409" s="9" t="s">
        <v>219</v>
      </c>
      <c r="R9409" s="9">
        <v>0</v>
      </c>
      <c r="S9409" s="9">
        <v>28</v>
      </c>
      <c r="T9409" s="9" t="s">
        <v>136</v>
      </c>
      <c r="U9409" s="9" t="s">
        <v>376</v>
      </c>
      <c r="W9409" s="9">
        <v>3</v>
      </c>
      <c r="X9409" s="9">
        <f>INDEX(SLA_Policy!$D$2:$D$5,MATCH(F9409,SLA_Policy!$A$2:$A$5,0))</f>
        <v>72</v>
      </c>
      <c r="Y9409" s="9" t="str">
        <f>IF(E9409="Cancelled","Excluded",IF(D9409="",IF((SLA_Policy!$B$8-B9409)*24&gt;X9409,"Open - Breached","Open - On Track"),IF((D9409-B9409)*24&lt;=X9409,"Met","Breached")))</f>
        <v>Met</v>
      </c>
    </row>
    <row r="9410" spans="1:25" x14ac:dyDescent="0.25">
      <c r="A9410" s="9" t="s">
        <v>13805</v>
      </c>
      <c r="B9410" s="23">
        <v>46189.252083333296</v>
      </c>
      <c r="C9410" s="23">
        <v>46189.293749999997</v>
      </c>
      <c r="D9410" s="23">
        <v>46189.574999999997</v>
      </c>
      <c r="E9410" s="9" t="s">
        <v>212</v>
      </c>
      <c r="F9410" s="9" t="s">
        <v>188</v>
      </c>
      <c r="G9410" s="9" t="s">
        <v>213</v>
      </c>
      <c r="H9410" s="9" t="s">
        <v>167</v>
      </c>
      <c r="I9410" s="9" t="s">
        <v>684</v>
      </c>
      <c r="J9410" s="9" t="s">
        <v>13008</v>
      </c>
      <c r="K9410" s="9" t="s">
        <v>303</v>
      </c>
      <c r="L9410" s="9" t="s">
        <v>395</v>
      </c>
      <c r="M9410" s="9" t="s">
        <v>2547</v>
      </c>
      <c r="N9410" s="9" t="s">
        <v>196</v>
      </c>
      <c r="O9410" s="9" t="s">
        <v>176</v>
      </c>
      <c r="P9410" s="9" t="s">
        <v>503</v>
      </c>
      <c r="Q9410" s="9" t="s">
        <v>219</v>
      </c>
      <c r="R9410" s="9">
        <v>0</v>
      </c>
      <c r="S9410" s="9">
        <v>21</v>
      </c>
      <c r="U9410" s="9" t="s">
        <v>248</v>
      </c>
      <c r="X9410" s="9">
        <f>INDEX(SLA_Policy!$D$2:$D$5,MATCH(F9410,SLA_Policy!$A$2:$A$5,0))</f>
        <v>72</v>
      </c>
      <c r="Y9410" s="9" t="str">
        <f>IF(E9410="Cancelled","Excluded",IF(D9410="",IF((SLA_Policy!$B$8-B9410)*24&gt;X9410,"Open - Breached","Open - On Track"),IF((D9410-B9410)*24&lt;=X9410,"Met","Breached")))</f>
        <v>Met</v>
      </c>
    </row>
    <row r="9411" spans="1:25" x14ac:dyDescent="0.25">
      <c r="A9411" s="9" t="s">
        <v>13806</v>
      </c>
      <c r="B9411" s="23">
        <v>46189.292361111096</v>
      </c>
      <c r="C9411" s="23">
        <v>46189.298611111102</v>
      </c>
      <c r="D9411" s="23">
        <v>46189.538194444503</v>
      </c>
      <c r="E9411" s="9" t="s">
        <v>212</v>
      </c>
      <c r="F9411" s="9" t="s">
        <v>188</v>
      </c>
      <c r="G9411" s="9" t="s">
        <v>213</v>
      </c>
      <c r="H9411" s="9" t="s">
        <v>167</v>
      </c>
      <c r="I9411" s="9" t="s">
        <v>536</v>
      </c>
      <c r="J9411" s="9" t="s">
        <v>5738</v>
      </c>
      <c r="K9411" s="9" t="s">
        <v>246</v>
      </c>
      <c r="L9411" s="9" t="s">
        <v>216</v>
      </c>
      <c r="M9411" s="9" t="s">
        <v>1587</v>
      </c>
      <c r="N9411" s="9" t="s">
        <v>198</v>
      </c>
      <c r="O9411" s="9" t="s">
        <v>180</v>
      </c>
      <c r="P9411" s="9" t="s">
        <v>381</v>
      </c>
      <c r="Q9411" s="9" t="s">
        <v>219</v>
      </c>
      <c r="R9411" s="9">
        <v>0</v>
      </c>
      <c r="S9411" s="9">
        <v>112</v>
      </c>
      <c r="T9411" s="9" t="s">
        <v>136</v>
      </c>
      <c r="U9411" s="9" t="s">
        <v>140</v>
      </c>
      <c r="V9411" s="9" t="s">
        <v>13439</v>
      </c>
      <c r="X9411" s="9">
        <f>INDEX(SLA_Policy!$D$2:$D$5,MATCH(F9411,SLA_Policy!$A$2:$A$5,0))</f>
        <v>72</v>
      </c>
      <c r="Y9411" s="9" t="str">
        <f>IF(E9411="Cancelled","Excluded",IF(D9411="",IF((SLA_Policy!$B$8-B9411)*24&gt;X9411,"Open - Breached","Open - On Track"),IF((D9411-B9411)*24&lt;=X9411,"Met","Breached")))</f>
        <v>Met</v>
      </c>
    </row>
    <row r="9412" spans="1:25" x14ac:dyDescent="0.25">
      <c r="A9412" s="9" t="s">
        <v>13807</v>
      </c>
      <c r="B9412" s="23">
        <v>46189.2993055556</v>
      </c>
      <c r="C9412" s="23">
        <v>46189.305555555598</v>
      </c>
      <c r="D9412" s="23">
        <v>46189.369444444397</v>
      </c>
      <c r="E9412" s="9" t="s">
        <v>212</v>
      </c>
      <c r="F9412" s="9" t="s">
        <v>188</v>
      </c>
      <c r="G9412" s="9" t="s">
        <v>213</v>
      </c>
      <c r="H9412" s="9" t="s">
        <v>161</v>
      </c>
      <c r="I9412" s="9" t="s">
        <v>389</v>
      </c>
      <c r="J9412" s="9" t="s">
        <v>2787</v>
      </c>
      <c r="K9412" s="9" t="s">
        <v>225</v>
      </c>
      <c r="L9412" s="9" t="s">
        <v>351</v>
      </c>
      <c r="M9412" s="9" t="s">
        <v>968</v>
      </c>
      <c r="N9412" s="9" t="s">
        <v>198</v>
      </c>
      <c r="O9412" s="9" t="s">
        <v>116</v>
      </c>
      <c r="P9412" s="9" t="s">
        <v>218</v>
      </c>
      <c r="Q9412" s="9" t="s">
        <v>219</v>
      </c>
      <c r="R9412" s="9">
        <v>0</v>
      </c>
      <c r="S9412" s="9">
        <v>5</v>
      </c>
      <c r="U9412" s="9" t="s">
        <v>221</v>
      </c>
      <c r="X9412" s="9">
        <f>INDEX(SLA_Policy!$D$2:$D$5,MATCH(F9412,SLA_Policy!$A$2:$A$5,0))</f>
        <v>72</v>
      </c>
      <c r="Y9412" s="9" t="str">
        <f>IF(E9412="Cancelled","Excluded",IF(D9412="",IF((SLA_Policy!$B$8-B9412)*24&gt;X9412,"Open - Breached","Open - On Track"),IF((D9412-B9412)*24&lt;=X9412,"Met","Breached")))</f>
        <v>Met</v>
      </c>
    </row>
    <row r="9413" spans="1:25" x14ac:dyDescent="0.25">
      <c r="A9413" s="9" t="s">
        <v>13808</v>
      </c>
      <c r="B9413" s="23">
        <v>46189.3034722222</v>
      </c>
      <c r="C9413" s="23">
        <v>46189.335416666698</v>
      </c>
      <c r="D9413" s="23">
        <v>46190.354861111096</v>
      </c>
      <c r="E9413" s="9" t="s">
        <v>212</v>
      </c>
      <c r="F9413" s="9" t="s">
        <v>188</v>
      </c>
      <c r="G9413" s="9" t="s">
        <v>213</v>
      </c>
      <c r="H9413" s="9" t="s">
        <v>163</v>
      </c>
      <c r="I9413" s="9" t="s">
        <v>250</v>
      </c>
      <c r="J9413" s="9" t="s">
        <v>1407</v>
      </c>
      <c r="K9413" s="9" t="s">
        <v>246</v>
      </c>
      <c r="L9413" s="9" t="s">
        <v>216</v>
      </c>
      <c r="M9413" s="9" t="s">
        <v>695</v>
      </c>
      <c r="N9413" s="9" t="s">
        <v>196</v>
      </c>
      <c r="O9413" s="9" t="s">
        <v>176</v>
      </c>
      <c r="P9413" s="9" t="s">
        <v>419</v>
      </c>
      <c r="Q9413" s="9" t="s">
        <v>219</v>
      </c>
      <c r="R9413" s="9">
        <v>0</v>
      </c>
      <c r="S9413" s="9">
        <v>26</v>
      </c>
      <c r="T9413" s="9" t="s">
        <v>220</v>
      </c>
      <c r="U9413" s="9" t="s">
        <v>230</v>
      </c>
      <c r="X9413" s="9">
        <f>INDEX(SLA_Policy!$D$2:$D$5,MATCH(F9413,SLA_Policy!$A$2:$A$5,0))</f>
        <v>72</v>
      </c>
      <c r="Y9413" s="9" t="str">
        <f>IF(E9413="Cancelled","Excluded",IF(D9413="",IF((SLA_Policy!$B$8-B9413)*24&gt;X9413,"Open - Breached","Open - On Track"),IF((D9413-B9413)*24&lt;=X9413,"Met","Breached")))</f>
        <v>Met</v>
      </c>
    </row>
    <row r="9414" spans="1:25" x14ac:dyDescent="0.25">
      <c r="A9414" s="9" t="s">
        <v>13809</v>
      </c>
      <c r="B9414" s="23">
        <v>46189.336111111101</v>
      </c>
      <c r="C9414" s="23">
        <v>46189.375694444498</v>
      </c>
      <c r="D9414" s="23">
        <v>46195.367361111101</v>
      </c>
      <c r="E9414" s="9" t="s">
        <v>212</v>
      </c>
      <c r="F9414" s="9" t="s">
        <v>189</v>
      </c>
      <c r="G9414" s="9" t="s">
        <v>213</v>
      </c>
      <c r="H9414" s="9" t="s">
        <v>167</v>
      </c>
      <c r="I9414" s="9" t="s">
        <v>536</v>
      </c>
      <c r="J9414" s="9" t="s">
        <v>13810</v>
      </c>
      <c r="K9414" s="9" t="s">
        <v>215</v>
      </c>
      <c r="L9414" s="9" t="s">
        <v>293</v>
      </c>
      <c r="M9414" s="9" t="s">
        <v>10984</v>
      </c>
      <c r="N9414" s="9" t="s">
        <v>198</v>
      </c>
      <c r="O9414" s="9" t="s">
        <v>180</v>
      </c>
      <c r="P9414" s="9" t="s">
        <v>318</v>
      </c>
      <c r="Q9414" s="9" t="s">
        <v>219</v>
      </c>
      <c r="R9414" s="9">
        <v>0</v>
      </c>
      <c r="S9414" s="9">
        <v>15</v>
      </c>
      <c r="T9414" s="9" t="s">
        <v>136</v>
      </c>
      <c r="U9414" s="9" t="s">
        <v>266</v>
      </c>
      <c r="X9414" s="9">
        <f>INDEX(SLA_Policy!$D$2:$D$5,MATCH(F9414,SLA_Policy!$A$2:$A$5,0))</f>
        <v>120</v>
      </c>
      <c r="Y9414" s="9" t="str">
        <f>IF(E9414="Cancelled","Excluded",IF(D9414="",IF((SLA_Policy!$B$8-B9414)*24&gt;X9414,"Open - Breached","Open - On Track"),IF((D9414-B9414)*24&lt;=X9414,"Met","Breached")))</f>
        <v>Breached</v>
      </c>
    </row>
    <row r="9415" spans="1:25" x14ac:dyDescent="0.25">
      <c r="A9415" s="9" t="s">
        <v>13811</v>
      </c>
      <c r="B9415" s="23">
        <v>46189.341666666704</v>
      </c>
      <c r="C9415" s="23">
        <v>46189.342361111099</v>
      </c>
      <c r="D9415" s="23">
        <v>46189.404861111099</v>
      </c>
      <c r="E9415" s="9" t="s">
        <v>212</v>
      </c>
      <c r="F9415" s="9" t="s">
        <v>187</v>
      </c>
      <c r="G9415" s="9" t="s">
        <v>213</v>
      </c>
      <c r="H9415" s="9" t="s">
        <v>88</v>
      </c>
      <c r="I9415" s="9" t="s">
        <v>92</v>
      </c>
      <c r="J9415" s="9" t="s">
        <v>96</v>
      </c>
      <c r="K9415" s="9" t="s">
        <v>246</v>
      </c>
      <c r="L9415" s="9" t="s">
        <v>104</v>
      </c>
      <c r="M9415" s="9" t="s">
        <v>3474</v>
      </c>
      <c r="N9415" s="9" t="s">
        <v>198</v>
      </c>
      <c r="O9415" s="9" t="s">
        <v>178</v>
      </c>
      <c r="P9415" s="9" t="s">
        <v>414</v>
      </c>
      <c r="Q9415" s="9" t="s">
        <v>273</v>
      </c>
      <c r="R9415" s="9">
        <v>1</v>
      </c>
      <c r="S9415" s="9">
        <v>16</v>
      </c>
      <c r="T9415" s="9" t="s">
        <v>220</v>
      </c>
      <c r="U9415" s="9" t="s">
        <v>266</v>
      </c>
      <c r="W9415" s="9">
        <v>4</v>
      </c>
      <c r="X9415" s="9">
        <f>INDEX(SLA_Policy!$D$2:$D$5,MATCH(F9415,SLA_Policy!$A$2:$A$5,0))</f>
        <v>8</v>
      </c>
      <c r="Y9415" s="9" t="str">
        <f>IF(E9415="Cancelled","Excluded",IF(D9415="",IF((SLA_Policy!$B$8-B9415)*24&gt;X9415,"Open - Breached","Open - On Track"),IF((D9415-B9415)*24&lt;=X9415,"Met","Breached")))</f>
        <v>Met</v>
      </c>
    </row>
    <row r="9416" spans="1:25" x14ac:dyDescent="0.25">
      <c r="A9416" s="9" t="s">
        <v>13812</v>
      </c>
      <c r="B9416" s="23">
        <v>46189.342361111099</v>
      </c>
      <c r="C9416" s="23">
        <v>46189.343055555597</v>
      </c>
      <c r="D9416" s="23">
        <v>46189.390972222202</v>
      </c>
      <c r="E9416" s="9" t="s">
        <v>212</v>
      </c>
      <c r="F9416" s="9" t="s">
        <v>188</v>
      </c>
      <c r="G9416" s="9" t="s">
        <v>213</v>
      </c>
      <c r="H9416" s="9" t="s">
        <v>161</v>
      </c>
      <c r="I9416" s="9" t="s">
        <v>454</v>
      </c>
      <c r="J9416" s="9" t="s">
        <v>2015</v>
      </c>
      <c r="K9416" s="9" t="s">
        <v>303</v>
      </c>
      <c r="L9416" s="9" t="s">
        <v>270</v>
      </c>
      <c r="M9416" s="9" t="s">
        <v>5491</v>
      </c>
      <c r="N9416" s="9" t="s">
        <v>198</v>
      </c>
      <c r="O9416" s="9" t="s">
        <v>177</v>
      </c>
      <c r="P9416" s="9" t="s">
        <v>300</v>
      </c>
      <c r="Q9416" s="9" t="s">
        <v>219</v>
      </c>
      <c r="R9416" s="9">
        <v>0</v>
      </c>
      <c r="S9416" s="9">
        <v>10</v>
      </c>
      <c r="U9416" s="9" t="s">
        <v>376</v>
      </c>
      <c r="X9416" s="9">
        <f>INDEX(SLA_Policy!$D$2:$D$5,MATCH(F9416,SLA_Policy!$A$2:$A$5,0))</f>
        <v>72</v>
      </c>
      <c r="Y9416" s="9" t="str">
        <f>IF(E9416="Cancelled","Excluded",IF(D9416="",IF((SLA_Policy!$B$8-B9416)*24&gt;X9416,"Open - Breached","Open - On Track"),IF((D9416-B9416)*24&lt;=X9416,"Met","Breached")))</f>
        <v>Met</v>
      </c>
    </row>
    <row r="9417" spans="1:25" x14ac:dyDescent="0.25">
      <c r="A9417" s="9" t="s">
        <v>13813</v>
      </c>
      <c r="B9417" s="23">
        <v>46189.345138888901</v>
      </c>
      <c r="C9417" s="23">
        <v>46189.345833333296</v>
      </c>
      <c r="D9417" s="23">
        <v>46189.55</v>
      </c>
      <c r="E9417" s="9" t="s">
        <v>212</v>
      </c>
      <c r="F9417" s="9" t="s">
        <v>188</v>
      </c>
      <c r="G9417" s="9" t="s">
        <v>213</v>
      </c>
      <c r="H9417" s="9" t="s">
        <v>163</v>
      </c>
      <c r="I9417" s="9" t="s">
        <v>405</v>
      </c>
      <c r="J9417" s="9" t="s">
        <v>10111</v>
      </c>
      <c r="K9417" s="9" t="s">
        <v>246</v>
      </c>
      <c r="L9417" s="9" t="s">
        <v>104</v>
      </c>
      <c r="M9417" s="9" t="s">
        <v>3544</v>
      </c>
      <c r="N9417" s="9" t="s">
        <v>200</v>
      </c>
      <c r="O9417" s="9" t="s">
        <v>176</v>
      </c>
      <c r="P9417" s="9" t="s">
        <v>503</v>
      </c>
      <c r="Q9417" s="9" t="s">
        <v>219</v>
      </c>
      <c r="R9417" s="9">
        <v>0</v>
      </c>
      <c r="S9417" s="9">
        <v>7</v>
      </c>
      <c r="U9417" s="9" t="s">
        <v>230</v>
      </c>
      <c r="W9417" s="9">
        <v>4</v>
      </c>
      <c r="X9417" s="9">
        <f>INDEX(SLA_Policy!$D$2:$D$5,MATCH(F9417,SLA_Policy!$A$2:$A$5,0))</f>
        <v>72</v>
      </c>
      <c r="Y9417" s="9" t="str">
        <f>IF(E9417="Cancelled","Excluded",IF(D9417="",IF((SLA_Policy!$B$8-B9417)*24&gt;X9417,"Open - Breached","Open - On Track"),IF((D9417-B9417)*24&lt;=X9417,"Met","Breached")))</f>
        <v>Met</v>
      </c>
    </row>
    <row r="9418" spans="1:25" x14ac:dyDescent="0.25">
      <c r="A9418" s="9" t="s">
        <v>13814</v>
      </c>
      <c r="B9418" s="23">
        <v>46189.354861111096</v>
      </c>
      <c r="C9418" s="23">
        <v>46189.512499999997</v>
      </c>
      <c r="D9418" s="23">
        <v>46197.683333333298</v>
      </c>
      <c r="E9418" s="9" t="s">
        <v>212</v>
      </c>
      <c r="F9418" s="9" t="s">
        <v>188</v>
      </c>
      <c r="G9418" s="9" t="s">
        <v>236</v>
      </c>
      <c r="H9418" s="9" t="s">
        <v>163</v>
      </c>
      <c r="I9418" s="9" t="s">
        <v>315</v>
      </c>
      <c r="J9418" s="9" t="s">
        <v>316</v>
      </c>
      <c r="K9418" s="9" t="s">
        <v>215</v>
      </c>
      <c r="L9418" s="9" t="s">
        <v>307</v>
      </c>
      <c r="M9418" s="9" t="s">
        <v>1076</v>
      </c>
      <c r="N9418" s="9" t="s">
        <v>197</v>
      </c>
      <c r="O9418" s="9" t="s">
        <v>180</v>
      </c>
      <c r="P9418" s="9" t="s">
        <v>278</v>
      </c>
      <c r="Q9418" s="9" t="s">
        <v>219</v>
      </c>
      <c r="R9418" s="9">
        <v>1</v>
      </c>
      <c r="S9418" s="9">
        <v>86</v>
      </c>
      <c r="T9418" s="9" t="s">
        <v>136</v>
      </c>
      <c r="U9418" s="9" t="s">
        <v>242</v>
      </c>
      <c r="W9418" s="9">
        <v>2</v>
      </c>
      <c r="X9418" s="9">
        <f>INDEX(SLA_Policy!$D$2:$D$5,MATCH(F9418,SLA_Policy!$A$2:$A$5,0))</f>
        <v>72</v>
      </c>
      <c r="Y9418" s="9" t="str">
        <f>IF(E9418="Cancelled","Excluded",IF(D9418="",IF((SLA_Policy!$B$8-B9418)*24&gt;X9418,"Open - Breached","Open - On Track"),IF((D9418-B9418)*24&lt;=X9418,"Met","Breached")))</f>
        <v>Breached</v>
      </c>
    </row>
    <row r="9419" spans="1:25" x14ac:dyDescent="0.25">
      <c r="A9419" s="9" t="s">
        <v>13815</v>
      </c>
      <c r="B9419" s="23">
        <v>46189.359027777798</v>
      </c>
      <c r="C9419" s="23">
        <v>46189.377777777801</v>
      </c>
      <c r="D9419" s="23">
        <v>46189.4</v>
      </c>
      <c r="E9419" s="9" t="s">
        <v>212</v>
      </c>
      <c r="F9419" s="9" t="s">
        <v>187</v>
      </c>
      <c r="G9419" s="9" t="s">
        <v>213</v>
      </c>
      <c r="H9419" s="9" t="s">
        <v>161</v>
      </c>
      <c r="I9419" s="9" t="s">
        <v>454</v>
      </c>
      <c r="J9419" s="9" t="s">
        <v>4766</v>
      </c>
      <c r="K9419" s="9" t="s">
        <v>276</v>
      </c>
      <c r="L9419" s="9" t="s">
        <v>12094</v>
      </c>
      <c r="M9419" s="9" t="s">
        <v>12539</v>
      </c>
      <c r="N9419" s="9" t="s">
        <v>197</v>
      </c>
      <c r="O9419" s="9" t="s">
        <v>182</v>
      </c>
      <c r="P9419" s="9" t="s">
        <v>120</v>
      </c>
      <c r="Q9419" s="9" t="s">
        <v>273</v>
      </c>
      <c r="R9419" s="9">
        <v>0</v>
      </c>
      <c r="S9419" s="9">
        <v>6</v>
      </c>
      <c r="U9419" s="9" t="s">
        <v>221</v>
      </c>
      <c r="X9419" s="9">
        <f>INDEX(SLA_Policy!$D$2:$D$5,MATCH(F9419,SLA_Policy!$A$2:$A$5,0))</f>
        <v>8</v>
      </c>
      <c r="Y9419" s="9" t="str">
        <f>IF(E9419="Cancelled","Excluded",IF(D9419="",IF((SLA_Policy!$B$8-B9419)*24&gt;X9419,"Open - Breached","Open - On Track"),IF((D9419-B9419)*24&lt;=X9419,"Met","Breached")))</f>
        <v>Met</v>
      </c>
    </row>
    <row r="9420" spans="1:25" x14ac:dyDescent="0.25">
      <c r="A9420" s="9" t="s">
        <v>13816</v>
      </c>
      <c r="B9420" s="23">
        <v>46189.379861111098</v>
      </c>
      <c r="C9420" s="23">
        <v>46189.436805555597</v>
      </c>
      <c r="D9420" s="23">
        <v>46189.586805555598</v>
      </c>
      <c r="E9420" s="9" t="s">
        <v>212</v>
      </c>
      <c r="F9420" s="9" t="s">
        <v>188</v>
      </c>
      <c r="G9420" s="9" t="s">
        <v>213</v>
      </c>
      <c r="H9420" s="9" t="s">
        <v>165</v>
      </c>
      <c r="I9420" s="9" t="s">
        <v>567</v>
      </c>
      <c r="J9420" s="9" t="s">
        <v>13817</v>
      </c>
      <c r="K9420" s="9" t="s">
        <v>246</v>
      </c>
      <c r="L9420" s="9" t="s">
        <v>270</v>
      </c>
      <c r="M9420" s="9" t="s">
        <v>1746</v>
      </c>
      <c r="N9420" s="9" t="s">
        <v>197</v>
      </c>
      <c r="O9420" s="9" t="s">
        <v>176</v>
      </c>
      <c r="P9420" s="9" t="s">
        <v>503</v>
      </c>
      <c r="Q9420" s="9" t="s">
        <v>219</v>
      </c>
      <c r="R9420" s="9">
        <v>0</v>
      </c>
      <c r="S9420" s="9">
        <v>12</v>
      </c>
      <c r="U9420" s="9" t="s">
        <v>230</v>
      </c>
      <c r="X9420" s="9">
        <f>INDEX(SLA_Policy!$D$2:$D$5,MATCH(F9420,SLA_Policy!$A$2:$A$5,0))</f>
        <v>72</v>
      </c>
      <c r="Y9420" s="9" t="str">
        <f>IF(E9420="Cancelled","Excluded",IF(D9420="",IF((SLA_Policy!$B$8-B9420)*24&gt;X9420,"Open - Breached","Open - On Track"),IF((D9420-B9420)*24&lt;=X9420,"Met","Breached")))</f>
        <v>Met</v>
      </c>
    </row>
    <row r="9421" spans="1:25" x14ac:dyDescent="0.25">
      <c r="A9421" s="9" t="s">
        <v>13818</v>
      </c>
      <c r="B9421" s="23">
        <v>46189.381944444503</v>
      </c>
      <c r="C9421" s="23">
        <v>46189.739583333299</v>
      </c>
      <c r="D9421" s="23">
        <v>46190.317361111098</v>
      </c>
      <c r="E9421" s="9" t="s">
        <v>212</v>
      </c>
      <c r="F9421" s="9" t="s">
        <v>189</v>
      </c>
      <c r="G9421" s="9" t="s">
        <v>236</v>
      </c>
      <c r="H9421" s="9" t="s">
        <v>162</v>
      </c>
      <c r="I9421" s="9" t="s">
        <v>280</v>
      </c>
      <c r="J9421" s="9" t="s">
        <v>13819</v>
      </c>
      <c r="K9421" s="9" t="s">
        <v>246</v>
      </c>
      <c r="L9421" s="9" t="s">
        <v>395</v>
      </c>
      <c r="M9421" s="9" t="s">
        <v>2422</v>
      </c>
      <c r="N9421" s="9" t="s">
        <v>196</v>
      </c>
      <c r="O9421" s="9" t="s">
        <v>179</v>
      </c>
      <c r="P9421" s="9" t="s">
        <v>284</v>
      </c>
      <c r="Q9421" s="9" t="s">
        <v>219</v>
      </c>
      <c r="R9421" s="9">
        <v>0</v>
      </c>
      <c r="S9421" s="9">
        <v>43</v>
      </c>
      <c r="U9421" s="9" t="s">
        <v>242</v>
      </c>
      <c r="X9421" s="9">
        <f>INDEX(SLA_Policy!$D$2:$D$5,MATCH(F9421,SLA_Policy!$A$2:$A$5,0))</f>
        <v>120</v>
      </c>
      <c r="Y9421" s="9" t="str">
        <f>IF(E9421="Cancelled","Excluded",IF(D9421="",IF((SLA_Policy!$B$8-B9421)*24&gt;X9421,"Open - Breached","Open - On Track"),IF((D9421-B9421)*24&lt;=X9421,"Met","Breached")))</f>
        <v>Met</v>
      </c>
    </row>
    <row r="9422" spans="1:25" x14ac:dyDescent="0.25">
      <c r="A9422" s="9" t="s">
        <v>13820</v>
      </c>
      <c r="B9422" s="23">
        <v>46189.389583333301</v>
      </c>
      <c r="C9422" s="23">
        <v>46189.390277777798</v>
      </c>
      <c r="D9422" s="23">
        <v>46189.927777777797</v>
      </c>
      <c r="E9422" s="9" t="s">
        <v>212</v>
      </c>
      <c r="F9422" s="9" t="s">
        <v>187</v>
      </c>
      <c r="G9422" s="9" t="s">
        <v>213</v>
      </c>
      <c r="H9422" s="9" t="s">
        <v>163</v>
      </c>
      <c r="I9422" s="9" t="s">
        <v>223</v>
      </c>
      <c r="J9422" s="9" t="s">
        <v>11641</v>
      </c>
      <c r="K9422" s="9" t="s">
        <v>410</v>
      </c>
      <c r="L9422" s="9" t="s">
        <v>226</v>
      </c>
      <c r="M9422" s="9" t="s">
        <v>630</v>
      </c>
      <c r="N9422" s="9" t="s">
        <v>198</v>
      </c>
      <c r="O9422" s="9" t="s">
        <v>176</v>
      </c>
      <c r="P9422" s="9" t="s">
        <v>330</v>
      </c>
      <c r="Q9422" s="9" t="s">
        <v>273</v>
      </c>
      <c r="R9422" s="9">
        <v>0</v>
      </c>
      <c r="S9422" s="9">
        <v>25</v>
      </c>
      <c r="T9422" s="9" t="s">
        <v>136</v>
      </c>
      <c r="U9422" s="9" t="s">
        <v>230</v>
      </c>
      <c r="X9422" s="9">
        <f>INDEX(SLA_Policy!$D$2:$D$5,MATCH(F9422,SLA_Policy!$A$2:$A$5,0))</f>
        <v>8</v>
      </c>
      <c r="Y9422" s="9" t="str">
        <f>IF(E9422="Cancelled","Excluded",IF(D9422="",IF((SLA_Policy!$B$8-B9422)*24&gt;X9422,"Open - Breached","Open - On Track"),IF((D9422-B9422)*24&lt;=X9422,"Met","Breached")))</f>
        <v>Breached</v>
      </c>
    </row>
    <row r="9423" spans="1:25" x14ac:dyDescent="0.25">
      <c r="A9423" s="9" t="s">
        <v>13821</v>
      </c>
      <c r="B9423" s="23">
        <v>46189.390277777798</v>
      </c>
      <c r="C9423" s="23">
        <v>46189.395833333299</v>
      </c>
      <c r="D9423" s="23">
        <v>46189.684722222199</v>
      </c>
      <c r="E9423" s="9" t="s">
        <v>212</v>
      </c>
      <c r="F9423" s="9" t="s">
        <v>187</v>
      </c>
      <c r="G9423" s="9" t="s">
        <v>213</v>
      </c>
      <c r="H9423" s="9" t="s">
        <v>164</v>
      </c>
      <c r="I9423" s="9" t="s">
        <v>260</v>
      </c>
      <c r="J9423" s="9" t="s">
        <v>13822</v>
      </c>
      <c r="K9423" s="9" t="s">
        <v>246</v>
      </c>
      <c r="L9423" s="9" t="s">
        <v>311</v>
      </c>
      <c r="M9423" s="9" t="s">
        <v>2617</v>
      </c>
      <c r="N9423" s="9" t="s">
        <v>196</v>
      </c>
      <c r="O9423" s="9" t="s">
        <v>180</v>
      </c>
      <c r="P9423" s="9" t="s">
        <v>368</v>
      </c>
      <c r="Q9423" s="9" t="s">
        <v>273</v>
      </c>
      <c r="R9423" s="9">
        <v>0</v>
      </c>
      <c r="S9423" s="9">
        <v>21</v>
      </c>
      <c r="T9423" s="9" t="s">
        <v>265</v>
      </c>
      <c r="U9423" s="9" t="s">
        <v>266</v>
      </c>
      <c r="X9423" s="9">
        <f>INDEX(SLA_Policy!$D$2:$D$5,MATCH(F9423,SLA_Policy!$A$2:$A$5,0))</f>
        <v>8</v>
      </c>
      <c r="Y9423" s="9" t="str">
        <f>IF(E9423="Cancelled","Excluded",IF(D9423="",IF((SLA_Policy!$B$8-B9423)*24&gt;X9423,"Open - Breached","Open - On Track"),IF((D9423-B9423)*24&lt;=X9423,"Met","Breached")))</f>
        <v>Met</v>
      </c>
    </row>
    <row r="9424" spans="1:25" x14ac:dyDescent="0.25">
      <c r="A9424" s="9" t="s">
        <v>13823</v>
      </c>
      <c r="B9424" s="23">
        <v>46189.390972222202</v>
      </c>
      <c r="C9424" s="23">
        <v>46189.394444444399</v>
      </c>
      <c r="D9424" s="23">
        <v>46190.377777777801</v>
      </c>
      <c r="E9424" s="9" t="s">
        <v>212</v>
      </c>
      <c r="F9424" s="9" t="s">
        <v>187</v>
      </c>
      <c r="G9424" s="9" t="s">
        <v>236</v>
      </c>
      <c r="H9424" s="9" t="s">
        <v>163</v>
      </c>
      <c r="I9424" s="9" t="s">
        <v>315</v>
      </c>
      <c r="J9424" s="9" t="s">
        <v>932</v>
      </c>
      <c r="K9424" s="9" t="s">
        <v>246</v>
      </c>
      <c r="L9424" s="9" t="s">
        <v>395</v>
      </c>
      <c r="M9424" s="9" t="s">
        <v>792</v>
      </c>
      <c r="N9424" s="9" t="s">
        <v>198</v>
      </c>
      <c r="O9424" s="9" t="s">
        <v>180</v>
      </c>
      <c r="P9424" s="9" t="s">
        <v>278</v>
      </c>
      <c r="Q9424" s="9" t="s">
        <v>273</v>
      </c>
      <c r="R9424" s="9">
        <v>0</v>
      </c>
      <c r="S9424" s="9">
        <v>202</v>
      </c>
      <c r="T9424" s="9" t="s">
        <v>136</v>
      </c>
      <c r="U9424" s="9" t="s">
        <v>242</v>
      </c>
      <c r="X9424" s="9">
        <f>INDEX(SLA_Policy!$D$2:$D$5,MATCH(F9424,SLA_Policy!$A$2:$A$5,0))</f>
        <v>8</v>
      </c>
      <c r="Y9424" s="9" t="str">
        <f>IF(E9424="Cancelled","Excluded",IF(D9424="",IF((SLA_Policy!$B$8-B9424)*24&gt;X9424,"Open - Breached","Open - On Track"),IF((D9424-B9424)*24&lt;=X9424,"Met","Breached")))</f>
        <v>Breached</v>
      </c>
    </row>
    <row r="9425" spans="1:25" x14ac:dyDescent="0.25">
      <c r="A9425" s="9" t="s">
        <v>13824</v>
      </c>
      <c r="B9425" s="23">
        <v>46189.392361111102</v>
      </c>
      <c r="C9425" s="23">
        <v>46189.394444444399</v>
      </c>
      <c r="D9425" s="23">
        <v>46190.386111111096</v>
      </c>
      <c r="E9425" s="9" t="s">
        <v>212</v>
      </c>
      <c r="F9425" s="9" t="s">
        <v>189</v>
      </c>
      <c r="G9425" s="9" t="s">
        <v>213</v>
      </c>
      <c r="H9425" s="9" t="s">
        <v>162</v>
      </c>
      <c r="I9425" s="9" t="s">
        <v>244</v>
      </c>
      <c r="J9425" s="9" t="s">
        <v>10506</v>
      </c>
      <c r="K9425" s="9" t="s">
        <v>246</v>
      </c>
      <c r="L9425" s="9" t="s">
        <v>293</v>
      </c>
      <c r="M9425" s="9" t="s">
        <v>3403</v>
      </c>
      <c r="N9425" s="9" t="s">
        <v>200</v>
      </c>
      <c r="O9425" s="9" t="s">
        <v>179</v>
      </c>
      <c r="P9425" s="9" t="s">
        <v>264</v>
      </c>
      <c r="Q9425" s="9" t="s">
        <v>219</v>
      </c>
      <c r="R9425" s="9">
        <v>0</v>
      </c>
      <c r="S9425" s="9">
        <v>15</v>
      </c>
      <c r="U9425" s="9" t="s">
        <v>248</v>
      </c>
      <c r="X9425" s="9">
        <f>INDEX(SLA_Policy!$D$2:$D$5,MATCH(F9425,SLA_Policy!$A$2:$A$5,0))</f>
        <v>120</v>
      </c>
      <c r="Y9425" s="9" t="str">
        <f>IF(E9425="Cancelled","Excluded",IF(D9425="",IF((SLA_Policy!$B$8-B9425)*24&gt;X9425,"Open - Breached","Open - On Track"),IF((D9425-B9425)*24&lt;=X9425,"Met","Breached")))</f>
        <v>Met</v>
      </c>
    </row>
    <row r="9426" spans="1:25" x14ac:dyDescent="0.25">
      <c r="A9426" s="9" t="s">
        <v>13825</v>
      </c>
      <c r="B9426" s="23">
        <v>46189.392361111102</v>
      </c>
      <c r="C9426" s="23">
        <v>46189.413194444503</v>
      </c>
      <c r="D9426" s="23">
        <v>46191.395138888904</v>
      </c>
      <c r="E9426" s="9" t="s">
        <v>212</v>
      </c>
      <c r="F9426" s="9" t="s">
        <v>188</v>
      </c>
      <c r="G9426" s="9" t="s">
        <v>213</v>
      </c>
      <c r="H9426" s="9" t="s">
        <v>163</v>
      </c>
      <c r="I9426" s="9" t="s">
        <v>223</v>
      </c>
      <c r="J9426" s="9" t="s">
        <v>224</v>
      </c>
      <c r="K9426" s="9" t="s">
        <v>239</v>
      </c>
      <c r="L9426" s="9" t="s">
        <v>216</v>
      </c>
      <c r="M9426" s="9" t="s">
        <v>743</v>
      </c>
      <c r="N9426" s="9" t="s">
        <v>199</v>
      </c>
      <c r="O9426" s="9" t="s">
        <v>176</v>
      </c>
      <c r="P9426" s="9" t="s">
        <v>419</v>
      </c>
      <c r="Q9426" s="9" t="s">
        <v>273</v>
      </c>
      <c r="R9426" s="9">
        <v>1</v>
      </c>
      <c r="S9426" s="9">
        <v>57</v>
      </c>
      <c r="T9426" s="9" t="s">
        <v>136</v>
      </c>
      <c r="U9426" s="9" t="s">
        <v>230</v>
      </c>
      <c r="W9426" s="9">
        <v>3</v>
      </c>
      <c r="X9426" s="9">
        <f>INDEX(SLA_Policy!$D$2:$D$5,MATCH(F9426,SLA_Policy!$A$2:$A$5,0))</f>
        <v>72</v>
      </c>
      <c r="Y9426" s="9" t="str">
        <f>IF(E9426="Cancelled","Excluded",IF(D9426="",IF((SLA_Policy!$B$8-B9426)*24&gt;X9426,"Open - Breached","Open - On Track"),IF((D9426-B9426)*24&lt;=X9426,"Met","Breached")))</f>
        <v>Met</v>
      </c>
    </row>
    <row r="9427" spans="1:25" x14ac:dyDescent="0.25">
      <c r="A9427" s="9" t="s">
        <v>13826</v>
      </c>
      <c r="B9427" s="23">
        <v>46189.399305555598</v>
      </c>
      <c r="C9427" s="23">
        <v>46189.4</v>
      </c>
      <c r="D9427" s="23">
        <v>46189.480555555601</v>
      </c>
      <c r="E9427" s="9" t="s">
        <v>212</v>
      </c>
      <c r="F9427" s="9" t="s">
        <v>187</v>
      </c>
      <c r="G9427" s="9" t="s">
        <v>213</v>
      </c>
      <c r="H9427" s="9" t="s">
        <v>88</v>
      </c>
      <c r="I9427" s="9" t="s">
        <v>92</v>
      </c>
      <c r="J9427" s="9" t="s">
        <v>7940</v>
      </c>
      <c r="K9427" s="9" t="s">
        <v>215</v>
      </c>
      <c r="L9427" s="9" t="s">
        <v>311</v>
      </c>
      <c r="M9427" s="9" t="s">
        <v>1126</v>
      </c>
      <c r="N9427" s="9" t="s">
        <v>198</v>
      </c>
      <c r="O9427" s="9" t="s">
        <v>178</v>
      </c>
      <c r="P9427" s="9" t="s">
        <v>360</v>
      </c>
      <c r="Q9427" s="9" t="s">
        <v>273</v>
      </c>
      <c r="R9427" s="9">
        <v>0</v>
      </c>
      <c r="S9427" s="9">
        <v>10</v>
      </c>
      <c r="T9427" s="9" t="s">
        <v>220</v>
      </c>
      <c r="U9427" s="9" t="s">
        <v>230</v>
      </c>
      <c r="W9427" s="9">
        <v>4</v>
      </c>
      <c r="X9427" s="9">
        <f>INDEX(SLA_Policy!$D$2:$D$5,MATCH(F9427,SLA_Policy!$A$2:$A$5,0))</f>
        <v>8</v>
      </c>
      <c r="Y9427" s="9" t="str">
        <f>IF(E9427="Cancelled","Excluded",IF(D9427="",IF((SLA_Policy!$B$8-B9427)*24&gt;X9427,"Open - Breached","Open - On Track"),IF((D9427-B9427)*24&lt;=X9427,"Met","Breached")))</f>
        <v>Met</v>
      </c>
    </row>
    <row r="9428" spans="1:25" x14ac:dyDescent="0.25">
      <c r="A9428" s="9" t="s">
        <v>13827</v>
      </c>
      <c r="B9428" s="23">
        <v>46189.400694444397</v>
      </c>
      <c r="C9428" s="23">
        <v>46189.4152777778</v>
      </c>
      <c r="D9428" s="23">
        <v>46190.578472222202</v>
      </c>
      <c r="E9428" s="9" t="s">
        <v>212</v>
      </c>
      <c r="F9428" s="9" t="s">
        <v>189</v>
      </c>
      <c r="G9428" s="9" t="s">
        <v>213</v>
      </c>
      <c r="H9428" s="9" t="s">
        <v>163</v>
      </c>
      <c r="I9428" s="9" t="s">
        <v>223</v>
      </c>
      <c r="J9428" s="9" t="s">
        <v>1331</v>
      </c>
      <c r="K9428" s="9" t="s">
        <v>262</v>
      </c>
      <c r="L9428" s="9" t="s">
        <v>282</v>
      </c>
      <c r="M9428" s="9" t="s">
        <v>3106</v>
      </c>
      <c r="N9428" s="9" t="s">
        <v>196</v>
      </c>
      <c r="O9428" s="9" t="s">
        <v>176</v>
      </c>
      <c r="P9428" s="9" t="s">
        <v>330</v>
      </c>
      <c r="Q9428" s="9" t="s">
        <v>219</v>
      </c>
      <c r="R9428" s="9">
        <v>0</v>
      </c>
      <c r="S9428" s="9">
        <v>89</v>
      </c>
      <c r="T9428" s="9" t="s">
        <v>229</v>
      </c>
      <c r="U9428" s="9" t="s">
        <v>230</v>
      </c>
      <c r="X9428" s="9">
        <f>INDEX(SLA_Policy!$D$2:$D$5,MATCH(F9428,SLA_Policy!$A$2:$A$5,0))</f>
        <v>120</v>
      </c>
      <c r="Y9428" s="9" t="str">
        <f>IF(E9428="Cancelled","Excluded",IF(D9428="",IF((SLA_Policy!$B$8-B9428)*24&gt;X9428,"Open - Breached","Open - On Track"),IF((D9428-B9428)*24&lt;=X9428,"Met","Breached")))</f>
        <v>Met</v>
      </c>
    </row>
    <row r="9429" spans="1:25" x14ac:dyDescent="0.25">
      <c r="A9429" s="9" t="s">
        <v>13828</v>
      </c>
      <c r="B9429" s="23">
        <v>46189.402083333298</v>
      </c>
      <c r="C9429" s="23">
        <v>46189.420833333301</v>
      </c>
      <c r="D9429" s="23">
        <v>46190.482638888898</v>
      </c>
      <c r="E9429" s="9" t="s">
        <v>212</v>
      </c>
      <c r="F9429" s="9" t="s">
        <v>188</v>
      </c>
      <c r="G9429" s="9" t="s">
        <v>236</v>
      </c>
      <c r="H9429" s="9" t="s">
        <v>161</v>
      </c>
      <c r="I9429" s="9" t="s">
        <v>237</v>
      </c>
      <c r="J9429" s="9" t="s">
        <v>7520</v>
      </c>
      <c r="K9429" s="9" t="s">
        <v>239</v>
      </c>
      <c r="L9429" s="9" t="s">
        <v>307</v>
      </c>
      <c r="M9429" s="9" t="s">
        <v>2497</v>
      </c>
      <c r="N9429" s="9" t="s">
        <v>196</v>
      </c>
      <c r="O9429" s="9" t="s">
        <v>179</v>
      </c>
      <c r="P9429" s="9" t="s">
        <v>264</v>
      </c>
      <c r="Q9429" s="9" t="s">
        <v>219</v>
      </c>
      <c r="R9429" s="9">
        <v>0</v>
      </c>
      <c r="S9429" s="9">
        <v>20</v>
      </c>
      <c r="U9429" s="9" t="s">
        <v>242</v>
      </c>
      <c r="X9429" s="9">
        <f>INDEX(SLA_Policy!$D$2:$D$5,MATCH(F9429,SLA_Policy!$A$2:$A$5,0))</f>
        <v>72</v>
      </c>
      <c r="Y9429" s="9" t="str">
        <f>IF(E9429="Cancelled","Excluded",IF(D9429="",IF((SLA_Policy!$B$8-B9429)*24&gt;X9429,"Open - Breached","Open - On Track"),IF((D9429-B9429)*24&lt;=X9429,"Met","Breached")))</f>
        <v>Met</v>
      </c>
    </row>
    <row r="9430" spans="1:25" x14ac:dyDescent="0.25">
      <c r="A9430" s="9" t="s">
        <v>13829</v>
      </c>
      <c r="B9430" s="23">
        <v>46189.408333333296</v>
      </c>
      <c r="C9430" s="23">
        <v>46189.451388888898</v>
      </c>
      <c r="D9430" s="23">
        <v>46191.362500000003</v>
      </c>
      <c r="E9430" s="9" t="s">
        <v>212</v>
      </c>
      <c r="F9430" s="9" t="s">
        <v>189</v>
      </c>
      <c r="G9430" s="9" t="s">
        <v>236</v>
      </c>
      <c r="H9430" s="9" t="s">
        <v>163</v>
      </c>
      <c r="I9430" s="9" t="s">
        <v>327</v>
      </c>
      <c r="J9430" s="9" t="s">
        <v>328</v>
      </c>
      <c r="K9430" s="9" t="s">
        <v>215</v>
      </c>
      <c r="L9430" s="9" t="s">
        <v>216</v>
      </c>
      <c r="M9430" s="9" t="s">
        <v>4174</v>
      </c>
      <c r="N9430" s="9" t="s">
        <v>196</v>
      </c>
      <c r="O9430" s="9" t="s">
        <v>180</v>
      </c>
      <c r="P9430" s="9" t="s">
        <v>368</v>
      </c>
      <c r="Q9430" s="9" t="s">
        <v>219</v>
      </c>
      <c r="R9430" s="9">
        <v>0</v>
      </c>
      <c r="S9430" s="9">
        <v>44</v>
      </c>
      <c r="U9430" s="9" t="s">
        <v>242</v>
      </c>
      <c r="X9430" s="9">
        <f>INDEX(SLA_Policy!$D$2:$D$5,MATCH(F9430,SLA_Policy!$A$2:$A$5,0))</f>
        <v>120</v>
      </c>
      <c r="Y9430" s="9" t="str">
        <f>IF(E9430="Cancelled","Excluded",IF(D9430="",IF((SLA_Policy!$B$8-B9430)*24&gt;X9430,"Open - Breached","Open - On Track"),IF((D9430-B9430)*24&lt;=X9430,"Met","Breached")))</f>
        <v>Met</v>
      </c>
    </row>
    <row r="9431" spans="1:25" x14ac:dyDescent="0.25">
      <c r="A9431" s="9" t="s">
        <v>13830</v>
      </c>
      <c r="B9431" s="23">
        <v>46189.421527777798</v>
      </c>
      <c r="C9431" s="23">
        <v>46189.431250000001</v>
      </c>
      <c r="D9431" s="23">
        <v>46189.469444444498</v>
      </c>
      <c r="E9431" s="9" t="s">
        <v>212</v>
      </c>
      <c r="F9431" s="9" t="s">
        <v>189</v>
      </c>
      <c r="G9431" s="9" t="s">
        <v>213</v>
      </c>
      <c r="H9431" s="9" t="s">
        <v>161</v>
      </c>
      <c r="I9431" s="9" t="s">
        <v>389</v>
      </c>
      <c r="J9431" s="9" t="s">
        <v>1217</v>
      </c>
      <c r="K9431" s="9" t="s">
        <v>215</v>
      </c>
      <c r="L9431" s="9" t="s">
        <v>216</v>
      </c>
      <c r="M9431" s="9" t="s">
        <v>3203</v>
      </c>
      <c r="N9431" s="9" t="s">
        <v>198</v>
      </c>
      <c r="O9431" s="9" t="s">
        <v>116</v>
      </c>
      <c r="P9431" s="9" t="s">
        <v>218</v>
      </c>
      <c r="Q9431" s="9" t="s">
        <v>219</v>
      </c>
      <c r="R9431" s="9">
        <v>0</v>
      </c>
      <c r="S9431" s="9">
        <v>2</v>
      </c>
      <c r="U9431" s="9" t="s">
        <v>290</v>
      </c>
      <c r="W9431" s="9">
        <v>3</v>
      </c>
      <c r="X9431" s="9">
        <f>INDEX(SLA_Policy!$D$2:$D$5,MATCH(F9431,SLA_Policy!$A$2:$A$5,0))</f>
        <v>120</v>
      </c>
      <c r="Y9431" s="9" t="str">
        <f>IF(E9431="Cancelled","Excluded",IF(D9431="",IF((SLA_Policy!$B$8-B9431)*24&gt;X9431,"Open - Breached","Open - On Track"),IF((D9431-B9431)*24&lt;=X9431,"Met","Breached")))</f>
        <v>Met</v>
      </c>
    </row>
    <row r="9432" spans="1:25" x14ac:dyDescent="0.25">
      <c r="A9432" s="9" t="s">
        <v>13831</v>
      </c>
      <c r="B9432" s="23">
        <v>46189.441666666702</v>
      </c>
      <c r="C9432" s="23">
        <v>46189.458333333299</v>
      </c>
      <c r="D9432" s="23">
        <v>46190.4194444444</v>
      </c>
      <c r="E9432" s="9" t="s">
        <v>212</v>
      </c>
      <c r="F9432" s="9" t="s">
        <v>188</v>
      </c>
      <c r="G9432" s="9" t="s">
        <v>236</v>
      </c>
      <c r="H9432" s="9" t="s">
        <v>162</v>
      </c>
      <c r="I9432" s="9" t="s">
        <v>280</v>
      </c>
      <c r="J9432" s="9" t="s">
        <v>5120</v>
      </c>
      <c r="K9432" s="9" t="s">
        <v>246</v>
      </c>
      <c r="L9432" s="9" t="s">
        <v>216</v>
      </c>
      <c r="M9432" s="9" t="s">
        <v>2860</v>
      </c>
      <c r="N9432" s="9" t="s">
        <v>197</v>
      </c>
      <c r="O9432" s="9" t="s">
        <v>179</v>
      </c>
      <c r="P9432" s="9" t="s">
        <v>264</v>
      </c>
      <c r="Q9432" s="9" t="s">
        <v>219</v>
      </c>
      <c r="R9432" s="9">
        <v>0</v>
      </c>
      <c r="S9432" s="9">
        <v>26</v>
      </c>
      <c r="U9432" s="9" t="s">
        <v>242</v>
      </c>
      <c r="W9432" s="9">
        <v>5</v>
      </c>
      <c r="X9432" s="9">
        <f>INDEX(SLA_Policy!$D$2:$D$5,MATCH(F9432,SLA_Policy!$A$2:$A$5,0))</f>
        <v>72</v>
      </c>
      <c r="Y9432" s="9" t="str">
        <f>IF(E9432="Cancelled","Excluded",IF(D9432="",IF((SLA_Policy!$B$8-B9432)*24&gt;X9432,"Open - Breached","Open - On Track"),IF((D9432-B9432)*24&lt;=X9432,"Met","Breached")))</f>
        <v>Met</v>
      </c>
    </row>
    <row r="9433" spans="1:25" x14ac:dyDescent="0.25">
      <c r="A9433" s="9" t="s">
        <v>13832</v>
      </c>
      <c r="B9433" s="23">
        <v>46189.441666666702</v>
      </c>
      <c r="C9433" s="23">
        <v>46189.463888888902</v>
      </c>
      <c r="D9433" s="23">
        <v>46189.486111111102</v>
      </c>
      <c r="E9433" s="9" t="s">
        <v>212</v>
      </c>
      <c r="F9433" s="9" t="s">
        <v>187</v>
      </c>
      <c r="G9433" s="9" t="s">
        <v>213</v>
      </c>
      <c r="H9433" s="9" t="s">
        <v>161</v>
      </c>
      <c r="I9433" s="9" t="s">
        <v>454</v>
      </c>
      <c r="J9433" s="9" t="s">
        <v>2218</v>
      </c>
      <c r="K9433" s="9" t="s">
        <v>246</v>
      </c>
      <c r="L9433" s="9" t="s">
        <v>395</v>
      </c>
      <c r="M9433" s="9" t="s">
        <v>9184</v>
      </c>
      <c r="N9433" s="9" t="s">
        <v>196</v>
      </c>
      <c r="O9433" s="9" t="s">
        <v>177</v>
      </c>
      <c r="P9433" s="9" t="s">
        <v>942</v>
      </c>
      <c r="Q9433" s="9" t="s">
        <v>273</v>
      </c>
      <c r="R9433" s="9">
        <v>0</v>
      </c>
      <c r="S9433" s="9">
        <v>5</v>
      </c>
      <c r="U9433" s="9" t="s">
        <v>221</v>
      </c>
      <c r="W9433" s="9">
        <v>4</v>
      </c>
      <c r="X9433" s="9">
        <f>INDEX(SLA_Policy!$D$2:$D$5,MATCH(F9433,SLA_Policy!$A$2:$A$5,0))</f>
        <v>8</v>
      </c>
      <c r="Y9433" s="9" t="str">
        <f>IF(E9433="Cancelled","Excluded",IF(D9433="",IF((SLA_Policy!$B$8-B9433)*24&gt;X9433,"Open - Breached","Open - On Track"),IF((D9433-B9433)*24&lt;=X9433,"Met","Breached")))</f>
        <v>Met</v>
      </c>
    </row>
    <row r="9434" spans="1:25" x14ac:dyDescent="0.25">
      <c r="A9434" s="9" t="s">
        <v>13833</v>
      </c>
      <c r="B9434" s="23">
        <v>46189.447916666701</v>
      </c>
      <c r="C9434" s="23">
        <v>46189.465972222199</v>
      </c>
      <c r="D9434" s="23">
        <v>46190.341666666704</v>
      </c>
      <c r="E9434" s="9" t="s">
        <v>212</v>
      </c>
      <c r="F9434" s="9" t="s">
        <v>188</v>
      </c>
      <c r="G9434" s="9" t="s">
        <v>213</v>
      </c>
      <c r="H9434" s="9" t="s">
        <v>88</v>
      </c>
      <c r="I9434" s="9" t="s">
        <v>486</v>
      </c>
      <c r="J9434" s="9" t="s">
        <v>1664</v>
      </c>
      <c r="K9434" s="9" t="s">
        <v>246</v>
      </c>
      <c r="L9434" s="9" t="s">
        <v>311</v>
      </c>
      <c r="M9434" s="9" t="s">
        <v>1183</v>
      </c>
      <c r="N9434" s="9" t="s">
        <v>196</v>
      </c>
      <c r="O9434" s="9" t="s">
        <v>178</v>
      </c>
      <c r="P9434" s="9" t="s">
        <v>414</v>
      </c>
      <c r="Q9434" s="9" t="s">
        <v>219</v>
      </c>
      <c r="R9434" s="9">
        <v>0</v>
      </c>
      <c r="S9434" s="9">
        <v>42</v>
      </c>
      <c r="U9434" s="9" t="s">
        <v>290</v>
      </c>
      <c r="X9434" s="9">
        <f>INDEX(SLA_Policy!$D$2:$D$5,MATCH(F9434,SLA_Policy!$A$2:$A$5,0))</f>
        <v>72</v>
      </c>
      <c r="Y9434" s="9" t="str">
        <f>IF(E9434="Cancelled","Excluded",IF(D9434="",IF((SLA_Policy!$B$8-B9434)*24&gt;X9434,"Open - Breached","Open - On Track"),IF((D9434-B9434)*24&lt;=X9434,"Met","Breached")))</f>
        <v>Met</v>
      </c>
    </row>
    <row r="9435" spans="1:25" x14ac:dyDescent="0.25">
      <c r="A9435" s="9" t="s">
        <v>13834</v>
      </c>
      <c r="B9435" s="23">
        <v>46189.4555555556</v>
      </c>
      <c r="C9435" s="23">
        <v>46189.458333333299</v>
      </c>
      <c r="D9435" s="23">
        <v>46189.492361111101</v>
      </c>
      <c r="E9435" s="9" t="s">
        <v>212</v>
      </c>
      <c r="F9435" s="9" t="s">
        <v>188</v>
      </c>
      <c r="G9435" s="9" t="s">
        <v>213</v>
      </c>
      <c r="H9435" s="9" t="s">
        <v>161</v>
      </c>
      <c r="I9435" s="9" t="s">
        <v>454</v>
      </c>
      <c r="J9435" s="9" t="s">
        <v>813</v>
      </c>
      <c r="K9435" s="9" t="s">
        <v>246</v>
      </c>
      <c r="L9435" s="9" t="s">
        <v>311</v>
      </c>
      <c r="M9435" s="9" t="s">
        <v>2212</v>
      </c>
      <c r="N9435" s="9" t="s">
        <v>198</v>
      </c>
      <c r="O9435" s="9" t="s">
        <v>116</v>
      </c>
      <c r="P9435" s="9" t="s">
        <v>551</v>
      </c>
      <c r="Q9435" s="9" t="s">
        <v>219</v>
      </c>
      <c r="R9435" s="9">
        <v>0</v>
      </c>
      <c r="S9435" s="9">
        <v>7</v>
      </c>
      <c r="U9435" s="9" t="s">
        <v>221</v>
      </c>
      <c r="X9435" s="9">
        <f>INDEX(SLA_Policy!$D$2:$D$5,MATCH(F9435,SLA_Policy!$A$2:$A$5,0))</f>
        <v>72</v>
      </c>
      <c r="Y9435" s="9" t="str">
        <f>IF(E9435="Cancelled","Excluded",IF(D9435="",IF((SLA_Policy!$B$8-B9435)*24&gt;X9435,"Open - Breached","Open - On Track"),IF((D9435-B9435)*24&lt;=X9435,"Met","Breached")))</f>
        <v>Met</v>
      </c>
    </row>
    <row r="9436" spans="1:25" x14ac:dyDescent="0.25">
      <c r="A9436" s="9" t="s">
        <v>13835</v>
      </c>
      <c r="B9436" s="23">
        <v>46189.461805555598</v>
      </c>
      <c r="C9436" s="23">
        <v>46189.502083333296</v>
      </c>
      <c r="D9436" s="23">
        <v>46190.581250000003</v>
      </c>
      <c r="E9436" s="9" t="s">
        <v>212</v>
      </c>
      <c r="F9436" s="9" t="s">
        <v>188</v>
      </c>
      <c r="G9436" s="9" t="s">
        <v>213</v>
      </c>
      <c r="H9436" s="9" t="s">
        <v>166</v>
      </c>
      <c r="I9436" s="9" t="s">
        <v>378</v>
      </c>
      <c r="J9436" s="9" t="s">
        <v>13836</v>
      </c>
      <c r="K9436" s="9" t="s">
        <v>276</v>
      </c>
      <c r="L9436" s="9" t="s">
        <v>12094</v>
      </c>
      <c r="M9436" s="9" t="s">
        <v>13573</v>
      </c>
      <c r="N9436" s="9" t="s">
        <v>197</v>
      </c>
      <c r="O9436" s="9" t="s">
        <v>181</v>
      </c>
      <c r="P9436" s="9" t="s">
        <v>289</v>
      </c>
      <c r="Q9436" s="9" t="s">
        <v>219</v>
      </c>
      <c r="R9436" s="9">
        <v>0</v>
      </c>
      <c r="S9436" s="9">
        <v>22</v>
      </c>
      <c r="T9436" s="9" t="s">
        <v>220</v>
      </c>
      <c r="U9436" s="9" t="s">
        <v>290</v>
      </c>
      <c r="X9436" s="9">
        <f>INDEX(SLA_Policy!$D$2:$D$5,MATCH(F9436,SLA_Policy!$A$2:$A$5,0))</f>
        <v>72</v>
      </c>
      <c r="Y9436" s="9" t="str">
        <f>IF(E9436="Cancelled","Excluded",IF(D9436="",IF((SLA_Policy!$B$8-B9436)*24&gt;X9436,"Open - Breached","Open - On Track"),IF((D9436-B9436)*24&lt;=X9436,"Met","Breached")))</f>
        <v>Met</v>
      </c>
    </row>
    <row r="9437" spans="1:25" x14ac:dyDescent="0.25">
      <c r="A9437" s="9" t="s">
        <v>13837</v>
      </c>
      <c r="B9437" s="23">
        <v>46189.463888888902</v>
      </c>
      <c r="E9437" s="9" t="s">
        <v>649</v>
      </c>
      <c r="F9437" s="9" t="s">
        <v>189</v>
      </c>
      <c r="G9437" s="9" t="s">
        <v>213</v>
      </c>
      <c r="H9437" s="9" t="s">
        <v>165</v>
      </c>
      <c r="I9437" s="9" t="s">
        <v>2034</v>
      </c>
      <c r="J9437" s="9" t="s">
        <v>10288</v>
      </c>
      <c r="K9437" s="9" t="s">
        <v>246</v>
      </c>
      <c r="L9437" s="9" t="s">
        <v>104</v>
      </c>
      <c r="M9437" s="9" t="s">
        <v>1068</v>
      </c>
      <c r="N9437" s="9" t="s">
        <v>196</v>
      </c>
      <c r="O9437" s="9" t="s">
        <v>176</v>
      </c>
      <c r="P9437" s="9" t="s">
        <v>419</v>
      </c>
      <c r="Q9437" s="9" t="s">
        <v>219</v>
      </c>
      <c r="R9437" s="9">
        <v>0</v>
      </c>
      <c r="S9437" s="9">
        <v>1</v>
      </c>
      <c r="X9437" s="9">
        <f>INDEX(SLA_Policy!$D$2:$D$5,MATCH(F9437,SLA_Policy!$A$2:$A$5,0))</f>
        <v>120</v>
      </c>
      <c r="Y9437" s="9" t="str">
        <f>IF(E9437="Cancelled","Excluded",IF(D9437="",IF((SLA_Policy!$B$8-B9437)*24&gt;X9437,"Open - Breached","Open - On Track"),IF((D9437-B9437)*24&lt;=X9437,"Met","Breached")))</f>
        <v>Excluded</v>
      </c>
    </row>
    <row r="9438" spans="1:25" x14ac:dyDescent="0.25">
      <c r="A9438" s="9" t="s">
        <v>13838</v>
      </c>
      <c r="B9438" s="23">
        <v>46189.467361111099</v>
      </c>
      <c r="C9438" s="23">
        <v>46189.506249999999</v>
      </c>
      <c r="D9438" s="23">
        <v>46190.770833333299</v>
      </c>
      <c r="E9438" s="9" t="s">
        <v>212</v>
      </c>
      <c r="F9438" s="9" t="s">
        <v>189</v>
      </c>
      <c r="G9438" s="9" t="s">
        <v>236</v>
      </c>
      <c r="H9438" s="9" t="s">
        <v>161</v>
      </c>
      <c r="I9438" s="9" t="s">
        <v>237</v>
      </c>
      <c r="J9438" s="9" t="s">
        <v>3511</v>
      </c>
      <c r="K9438" s="9" t="s">
        <v>246</v>
      </c>
      <c r="L9438" s="9" t="s">
        <v>216</v>
      </c>
      <c r="M9438" s="9" t="s">
        <v>1094</v>
      </c>
      <c r="N9438" s="9" t="s">
        <v>197</v>
      </c>
      <c r="O9438" s="9" t="s">
        <v>179</v>
      </c>
      <c r="P9438" s="9" t="s">
        <v>284</v>
      </c>
      <c r="Q9438" s="9" t="s">
        <v>219</v>
      </c>
      <c r="R9438" s="9">
        <v>0</v>
      </c>
      <c r="S9438" s="9">
        <v>40</v>
      </c>
      <c r="U9438" s="9" t="s">
        <v>242</v>
      </c>
      <c r="X9438" s="9">
        <f>INDEX(SLA_Policy!$D$2:$D$5,MATCH(F9438,SLA_Policy!$A$2:$A$5,0))</f>
        <v>120</v>
      </c>
      <c r="Y9438" s="9" t="str">
        <f>IF(E9438="Cancelled","Excluded",IF(D9438="",IF((SLA_Policy!$B$8-B9438)*24&gt;X9438,"Open - Breached","Open - On Track"),IF((D9438-B9438)*24&lt;=X9438,"Met","Breached")))</f>
        <v>Met</v>
      </c>
    </row>
    <row r="9439" spans="1:25" x14ac:dyDescent="0.25">
      <c r="A9439" s="9" t="s">
        <v>13839</v>
      </c>
      <c r="B9439" s="23">
        <v>46189.475694444503</v>
      </c>
      <c r="C9439" s="23">
        <v>46189.605555555601</v>
      </c>
      <c r="D9439" s="23">
        <v>46190.322222222203</v>
      </c>
      <c r="E9439" s="9" t="s">
        <v>212</v>
      </c>
      <c r="F9439" s="9" t="s">
        <v>188</v>
      </c>
      <c r="G9439" s="9" t="s">
        <v>236</v>
      </c>
      <c r="H9439" s="9" t="s">
        <v>161</v>
      </c>
      <c r="I9439" s="9" t="s">
        <v>505</v>
      </c>
      <c r="J9439" s="9" t="s">
        <v>3674</v>
      </c>
      <c r="K9439" s="9" t="s">
        <v>276</v>
      </c>
      <c r="L9439" s="9" t="s">
        <v>12094</v>
      </c>
      <c r="M9439" s="9" t="s">
        <v>12444</v>
      </c>
      <c r="N9439" s="9" t="s">
        <v>196</v>
      </c>
      <c r="O9439" s="9" t="s">
        <v>182</v>
      </c>
      <c r="P9439" s="9" t="s">
        <v>120</v>
      </c>
      <c r="Q9439" s="9" t="s">
        <v>219</v>
      </c>
      <c r="R9439" s="9">
        <v>0</v>
      </c>
      <c r="S9439" s="9">
        <v>65</v>
      </c>
      <c r="U9439" s="9" t="s">
        <v>242</v>
      </c>
      <c r="W9439" s="9">
        <v>5</v>
      </c>
      <c r="X9439" s="9">
        <f>INDEX(SLA_Policy!$D$2:$D$5,MATCH(F9439,SLA_Policy!$A$2:$A$5,0))</f>
        <v>72</v>
      </c>
      <c r="Y9439" s="9" t="str">
        <f>IF(E9439="Cancelled","Excluded",IF(D9439="",IF((SLA_Policy!$B$8-B9439)*24&gt;X9439,"Open - Breached","Open - On Track"),IF((D9439-B9439)*24&lt;=X9439,"Met","Breached")))</f>
        <v>Met</v>
      </c>
    </row>
    <row r="9440" spans="1:25" x14ac:dyDescent="0.25">
      <c r="A9440" s="9" t="s">
        <v>13840</v>
      </c>
      <c r="B9440" s="23">
        <v>46189.479166666701</v>
      </c>
      <c r="C9440" s="23">
        <v>46189.527083333298</v>
      </c>
      <c r="D9440" s="23">
        <v>46190.524305555598</v>
      </c>
      <c r="E9440" s="9" t="s">
        <v>212</v>
      </c>
      <c r="F9440" s="9" t="s">
        <v>188</v>
      </c>
      <c r="G9440" s="9" t="s">
        <v>213</v>
      </c>
      <c r="H9440" s="9" t="s">
        <v>162</v>
      </c>
      <c r="I9440" s="9" t="s">
        <v>416</v>
      </c>
      <c r="J9440" s="9" t="s">
        <v>13841</v>
      </c>
      <c r="K9440" s="9" t="s">
        <v>246</v>
      </c>
      <c r="L9440" s="9" t="s">
        <v>216</v>
      </c>
      <c r="M9440" s="9" t="s">
        <v>2766</v>
      </c>
      <c r="N9440" s="9" t="s">
        <v>197</v>
      </c>
      <c r="O9440" s="9" t="s">
        <v>179</v>
      </c>
      <c r="P9440" s="9" t="s">
        <v>337</v>
      </c>
      <c r="Q9440" s="9" t="s">
        <v>219</v>
      </c>
      <c r="R9440" s="9">
        <v>2</v>
      </c>
      <c r="S9440" s="9">
        <v>40</v>
      </c>
      <c r="U9440" s="9" t="s">
        <v>266</v>
      </c>
      <c r="X9440" s="9">
        <f>INDEX(SLA_Policy!$D$2:$D$5,MATCH(F9440,SLA_Policy!$A$2:$A$5,0))</f>
        <v>72</v>
      </c>
      <c r="Y9440" s="9" t="str">
        <f>IF(E9440="Cancelled","Excluded",IF(D9440="",IF((SLA_Policy!$B$8-B9440)*24&gt;X9440,"Open - Breached","Open - On Track"),IF((D9440-B9440)*24&lt;=X9440,"Met","Breached")))</f>
        <v>Met</v>
      </c>
    </row>
    <row r="9441" spans="1:25" x14ac:dyDescent="0.25">
      <c r="A9441" s="9" t="s">
        <v>13842</v>
      </c>
      <c r="B9441" s="23">
        <v>46189.484027777798</v>
      </c>
      <c r="C9441" s="23">
        <v>46189.502777777801</v>
      </c>
      <c r="D9441" s="23">
        <v>46190.409027777801</v>
      </c>
      <c r="E9441" s="9" t="s">
        <v>212</v>
      </c>
      <c r="F9441" s="9" t="s">
        <v>188</v>
      </c>
      <c r="G9441" s="9" t="s">
        <v>213</v>
      </c>
      <c r="H9441" s="9" t="s">
        <v>162</v>
      </c>
      <c r="I9441" s="9" t="s">
        <v>244</v>
      </c>
      <c r="J9441" s="9" t="s">
        <v>370</v>
      </c>
      <c r="K9441" s="9" t="s">
        <v>246</v>
      </c>
      <c r="L9441" s="9" t="s">
        <v>216</v>
      </c>
      <c r="M9441" s="9" t="s">
        <v>3564</v>
      </c>
      <c r="N9441" s="9" t="s">
        <v>196</v>
      </c>
      <c r="O9441" s="9" t="s">
        <v>179</v>
      </c>
      <c r="P9441" s="9" t="s">
        <v>337</v>
      </c>
      <c r="Q9441" s="9" t="s">
        <v>219</v>
      </c>
      <c r="R9441" s="9">
        <v>0</v>
      </c>
      <c r="S9441" s="9">
        <v>38</v>
      </c>
      <c r="U9441" s="9" t="s">
        <v>290</v>
      </c>
      <c r="W9441" s="9">
        <v>3</v>
      </c>
      <c r="X9441" s="9">
        <f>INDEX(SLA_Policy!$D$2:$D$5,MATCH(F9441,SLA_Policy!$A$2:$A$5,0))</f>
        <v>72</v>
      </c>
      <c r="Y9441" s="9" t="str">
        <f>IF(E9441="Cancelled","Excluded",IF(D9441="",IF((SLA_Policy!$B$8-B9441)*24&gt;X9441,"Open - Breached","Open - On Track"),IF((D9441-B9441)*24&lt;=X9441,"Met","Breached")))</f>
        <v>Met</v>
      </c>
    </row>
    <row r="9442" spans="1:25" x14ac:dyDescent="0.25">
      <c r="A9442" s="9" t="s">
        <v>13843</v>
      </c>
      <c r="B9442" s="23">
        <v>46189.486111111102</v>
      </c>
      <c r="C9442" s="23">
        <v>46189.495833333298</v>
      </c>
      <c r="D9442" s="23">
        <v>46189.515972222202</v>
      </c>
      <c r="E9442" s="9" t="s">
        <v>212</v>
      </c>
      <c r="F9442" s="9" t="s">
        <v>188</v>
      </c>
      <c r="G9442" s="9" t="s">
        <v>213</v>
      </c>
      <c r="H9442" s="9" t="s">
        <v>161</v>
      </c>
      <c r="I9442" s="9" t="s">
        <v>389</v>
      </c>
      <c r="J9442" s="9" t="s">
        <v>5650</v>
      </c>
      <c r="K9442" s="9" t="s">
        <v>215</v>
      </c>
      <c r="L9442" s="9" t="s">
        <v>270</v>
      </c>
      <c r="M9442" s="9" t="s">
        <v>784</v>
      </c>
      <c r="N9442" s="9" t="s">
        <v>199</v>
      </c>
      <c r="O9442" s="9" t="s">
        <v>116</v>
      </c>
      <c r="P9442" s="9" t="s">
        <v>218</v>
      </c>
      <c r="Q9442" s="9" t="s">
        <v>219</v>
      </c>
      <c r="R9442" s="9">
        <v>0</v>
      </c>
      <c r="S9442" s="9">
        <v>10</v>
      </c>
      <c r="U9442" s="9" t="s">
        <v>290</v>
      </c>
      <c r="W9442" s="9">
        <v>5</v>
      </c>
      <c r="X9442" s="9">
        <f>INDEX(SLA_Policy!$D$2:$D$5,MATCH(F9442,SLA_Policy!$A$2:$A$5,0))</f>
        <v>72</v>
      </c>
      <c r="Y9442" s="9" t="str">
        <f>IF(E9442="Cancelled","Excluded",IF(D9442="",IF((SLA_Policy!$B$8-B9442)*24&gt;X9442,"Open - Breached","Open - On Track"),IF((D9442-B9442)*24&lt;=X9442,"Met","Breached")))</f>
        <v>Met</v>
      </c>
    </row>
    <row r="9443" spans="1:25" x14ac:dyDescent="0.25">
      <c r="A9443" s="9" t="s">
        <v>13844</v>
      </c>
      <c r="B9443" s="23">
        <v>46189.4868055556</v>
      </c>
      <c r="C9443" s="23">
        <v>46189.565972222197</v>
      </c>
      <c r="D9443" s="23">
        <v>46190.493750000001</v>
      </c>
      <c r="E9443" s="9" t="s">
        <v>212</v>
      </c>
      <c r="F9443" s="9" t="s">
        <v>188</v>
      </c>
      <c r="G9443" s="9" t="s">
        <v>213</v>
      </c>
      <c r="H9443" s="9" t="s">
        <v>163</v>
      </c>
      <c r="I9443" s="9" t="s">
        <v>250</v>
      </c>
      <c r="J9443" s="9" t="s">
        <v>8518</v>
      </c>
      <c r="K9443" s="9" t="s">
        <v>276</v>
      </c>
      <c r="L9443" s="9" t="s">
        <v>12094</v>
      </c>
      <c r="M9443" s="9" t="s">
        <v>13845</v>
      </c>
      <c r="N9443" s="9" t="s">
        <v>197</v>
      </c>
      <c r="O9443" s="9" t="s">
        <v>176</v>
      </c>
      <c r="P9443" s="9" t="s">
        <v>330</v>
      </c>
      <c r="Q9443" s="9" t="s">
        <v>219</v>
      </c>
      <c r="R9443" s="9">
        <v>1</v>
      </c>
      <c r="S9443" s="9">
        <v>39</v>
      </c>
      <c r="T9443" s="9" t="s">
        <v>220</v>
      </c>
      <c r="U9443" s="9" t="s">
        <v>376</v>
      </c>
      <c r="X9443" s="9">
        <f>INDEX(SLA_Policy!$D$2:$D$5,MATCH(F9443,SLA_Policy!$A$2:$A$5,0))</f>
        <v>72</v>
      </c>
      <c r="Y9443" s="9" t="str">
        <f>IF(E9443="Cancelled","Excluded",IF(D9443="",IF((SLA_Policy!$B$8-B9443)*24&gt;X9443,"Open - Breached","Open - On Track"),IF((D9443-B9443)*24&lt;=X9443,"Met","Breached")))</f>
        <v>Met</v>
      </c>
    </row>
    <row r="9444" spans="1:25" x14ac:dyDescent="0.25">
      <c r="A9444" s="9" t="s">
        <v>13846</v>
      </c>
      <c r="B9444" s="23">
        <v>46189.493055555598</v>
      </c>
      <c r="C9444" s="23">
        <v>46189.496527777803</v>
      </c>
      <c r="D9444" s="23">
        <v>46190.327777777798</v>
      </c>
      <c r="E9444" s="9" t="s">
        <v>212</v>
      </c>
      <c r="F9444" s="9" t="s">
        <v>188</v>
      </c>
      <c r="G9444" s="9" t="s">
        <v>213</v>
      </c>
      <c r="H9444" s="9" t="s">
        <v>165</v>
      </c>
      <c r="I9444" s="9" t="s">
        <v>469</v>
      </c>
      <c r="J9444" s="9" t="s">
        <v>837</v>
      </c>
      <c r="K9444" s="9" t="s">
        <v>246</v>
      </c>
      <c r="L9444" s="9" t="s">
        <v>216</v>
      </c>
      <c r="M9444" s="9" t="s">
        <v>1301</v>
      </c>
      <c r="N9444" s="9" t="s">
        <v>198</v>
      </c>
      <c r="O9444" s="9" t="s">
        <v>176</v>
      </c>
      <c r="P9444" s="9" t="s">
        <v>253</v>
      </c>
      <c r="Q9444" s="9" t="s">
        <v>219</v>
      </c>
      <c r="R9444" s="9">
        <v>0</v>
      </c>
      <c r="S9444" s="9">
        <v>10</v>
      </c>
      <c r="U9444" s="9" t="s">
        <v>230</v>
      </c>
      <c r="X9444" s="9">
        <f>INDEX(SLA_Policy!$D$2:$D$5,MATCH(F9444,SLA_Policy!$A$2:$A$5,0))</f>
        <v>72</v>
      </c>
      <c r="Y9444" s="9" t="str">
        <f>IF(E9444="Cancelled","Excluded",IF(D9444="",IF((SLA_Policy!$B$8-B9444)*24&gt;X9444,"Open - Breached","Open - On Track"),IF((D9444-B9444)*24&lt;=X9444,"Met","Breached")))</f>
        <v>Met</v>
      </c>
    </row>
    <row r="9445" spans="1:25" x14ac:dyDescent="0.25">
      <c r="A9445" s="9" t="s">
        <v>13847</v>
      </c>
      <c r="B9445" s="23">
        <v>46189.493750000001</v>
      </c>
      <c r="C9445" s="23">
        <v>46189.526388888902</v>
      </c>
      <c r="D9445" s="23">
        <v>46190.322916666701</v>
      </c>
      <c r="E9445" s="9" t="s">
        <v>212</v>
      </c>
      <c r="F9445" s="9" t="s">
        <v>189</v>
      </c>
      <c r="G9445" s="9" t="s">
        <v>236</v>
      </c>
      <c r="H9445" s="9" t="s">
        <v>161</v>
      </c>
      <c r="I9445" s="9" t="s">
        <v>482</v>
      </c>
      <c r="J9445" s="9" t="s">
        <v>3543</v>
      </c>
      <c r="K9445" s="9" t="s">
        <v>246</v>
      </c>
      <c r="L9445" s="9" t="s">
        <v>293</v>
      </c>
      <c r="M9445" s="9" t="s">
        <v>709</v>
      </c>
      <c r="N9445" s="9" t="s">
        <v>196</v>
      </c>
      <c r="O9445" s="9" t="s">
        <v>177</v>
      </c>
      <c r="P9445" s="9" t="s">
        <v>457</v>
      </c>
      <c r="Q9445" s="9" t="s">
        <v>219</v>
      </c>
      <c r="R9445" s="9">
        <v>0</v>
      </c>
      <c r="S9445" s="9">
        <v>59</v>
      </c>
      <c r="U9445" s="9" t="s">
        <v>242</v>
      </c>
      <c r="X9445" s="9">
        <f>INDEX(SLA_Policy!$D$2:$D$5,MATCH(F9445,SLA_Policy!$A$2:$A$5,0))</f>
        <v>120</v>
      </c>
      <c r="Y9445" s="9" t="str">
        <f>IF(E9445="Cancelled","Excluded",IF(D9445="",IF((SLA_Policy!$B$8-B9445)*24&gt;X9445,"Open - Breached","Open - On Track"),IF((D9445-B9445)*24&lt;=X9445,"Met","Breached")))</f>
        <v>Met</v>
      </c>
    </row>
    <row r="9446" spans="1:25" x14ac:dyDescent="0.25">
      <c r="A9446" s="9" t="s">
        <v>13848</v>
      </c>
      <c r="B9446" s="23">
        <v>46189.495138888902</v>
      </c>
      <c r="C9446" s="23">
        <v>46189.754861111098</v>
      </c>
      <c r="D9446" s="23">
        <v>46190.395833333299</v>
      </c>
      <c r="E9446" s="9" t="s">
        <v>212</v>
      </c>
      <c r="F9446" s="9" t="s">
        <v>189</v>
      </c>
      <c r="G9446" s="9" t="s">
        <v>213</v>
      </c>
      <c r="H9446" s="9" t="s">
        <v>162</v>
      </c>
      <c r="I9446" s="9" t="s">
        <v>393</v>
      </c>
      <c r="J9446" s="9" t="s">
        <v>874</v>
      </c>
      <c r="K9446" s="9" t="s">
        <v>246</v>
      </c>
      <c r="L9446" s="9" t="s">
        <v>293</v>
      </c>
      <c r="M9446" s="9" t="s">
        <v>5740</v>
      </c>
      <c r="N9446" s="9" t="s">
        <v>196</v>
      </c>
      <c r="O9446" s="9" t="s">
        <v>179</v>
      </c>
      <c r="P9446" s="9" t="s">
        <v>264</v>
      </c>
      <c r="Q9446" s="9" t="s">
        <v>219</v>
      </c>
      <c r="R9446" s="9">
        <v>0</v>
      </c>
      <c r="S9446" s="9">
        <v>13</v>
      </c>
      <c r="U9446" s="9" t="s">
        <v>376</v>
      </c>
      <c r="X9446" s="9">
        <f>INDEX(SLA_Policy!$D$2:$D$5,MATCH(F9446,SLA_Policy!$A$2:$A$5,0))</f>
        <v>120</v>
      </c>
      <c r="Y9446" s="9" t="str">
        <f>IF(E9446="Cancelled","Excluded",IF(D9446="",IF((SLA_Policy!$B$8-B9446)*24&gt;X9446,"Open - Breached","Open - On Track"),IF((D9446-B9446)*24&lt;=X9446,"Met","Breached")))</f>
        <v>Met</v>
      </c>
    </row>
    <row r="9447" spans="1:25" x14ac:dyDescent="0.25">
      <c r="A9447" s="9" t="s">
        <v>13849</v>
      </c>
      <c r="B9447" s="23">
        <v>46189.527083333298</v>
      </c>
      <c r="C9447" s="23">
        <v>46189.532638888901</v>
      </c>
      <c r="D9447" s="23">
        <v>46190.347222222197</v>
      </c>
      <c r="E9447" s="9" t="s">
        <v>212</v>
      </c>
      <c r="F9447" s="9" t="s">
        <v>188</v>
      </c>
      <c r="G9447" s="9" t="s">
        <v>213</v>
      </c>
      <c r="H9447" s="9" t="s">
        <v>161</v>
      </c>
      <c r="I9447" s="9" t="s">
        <v>297</v>
      </c>
      <c r="J9447" s="9" t="s">
        <v>6334</v>
      </c>
      <c r="K9447" s="9" t="s">
        <v>246</v>
      </c>
      <c r="L9447" s="9" t="s">
        <v>104</v>
      </c>
      <c r="M9447" s="9" t="s">
        <v>2144</v>
      </c>
      <c r="N9447" s="9" t="s">
        <v>198</v>
      </c>
      <c r="O9447" s="9" t="s">
        <v>177</v>
      </c>
      <c r="P9447" s="9" t="s">
        <v>300</v>
      </c>
      <c r="Q9447" s="9" t="s">
        <v>219</v>
      </c>
      <c r="R9447" s="9">
        <v>2</v>
      </c>
      <c r="S9447" s="9">
        <v>31</v>
      </c>
      <c r="U9447" s="9" t="s">
        <v>290</v>
      </c>
      <c r="W9447" s="9">
        <v>4</v>
      </c>
      <c r="X9447" s="9">
        <f>INDEX(SLA_Policy!$D$2:$D$5,MATCH(F9447,SLA_Policy!$A$2:$A$5,0))</f>
        <v>72</v>
      </c>
      <c r="Y9447" s="9" t="str">
        <f>IF(E9447="Cancelled","Excluded",IF(D9447="",IF((SLA_Policy!$B$8-B9447)*24&gt;X9447,"Open - Breached","Open - On Track"),IF((D9447-B9447)*24&lt;=X9447,"Met","Breached")))</f>
        <v>Met</v>
      </c>
    </row>
    <row r="9448" spans="1:25" x14ac:dyDescent="0.25">
      <c r="A9448" s="9" t="s">
        <v>13850</v>
      </c>
      <c r="B9448" s="23">
        <v>46189.533333333296</v>
      </c>
      <c r="C9448" s="23">
        <v>46189.55</v>
      </c>
      <c r="D9448" s="23">
        <v>46189.565277777801</v>
      </c>
      <c r="E9448" s="9" t="s">
        <v>212</v>
      </c>
      <c r="F9448" s="9" t="s">
        <v>188</v>
      </c>
      <c r="G9448" s="9" t="s">
        <v>213</v>
      </c>
      <c r="H9448" s="9" t="s">
        <v>161</v>
      </c>
      <c r="I9448" s="9" t="s">
        <v>389</v>
      </c>
      <c r="J9448" s="9" t="s">
        <v>1185</v>
      </c>
      <c r="K9448" s="9" t="s">
        <v>246</v>
      </c>
      <c r="L9448" s="9" t="s">
        <v>311</v>
      </c>
      <c r="M9448" s="9" t="s">
        <v>1509</v>
      </c>
      <c r="N9448" s="9" t="s">
        <v>198</v>
      </c>
      <c r="O9448" s="9" t="s">
        <v>116</v>
      </c>
      <c r="P9448" s="9" t="s">
        <v>551</v>
      </c>
      <c r="Q9448" s="9" t="s">
        <v>219</v>
      </c>
      <c r="R9448" s="9">
        <v>0</v>
      </c>
      <c r="S9448" s="9">
        <v>14</v>
      </c>
      <c r="U9448" s="9" t="s">
        <v>290</v>
      </c>
      <c r="W9448" s="9">
        <v>5</v>
      </c>
      <c r="X9448" s="9">
        <f>INDEX(SLA_Policy!$D$2:$D$5,MATCH(F9448,SLA_Policy!$A$2:$A$5,0))</f>
        <v>72</v>
      </c>
      <c r="Y9448" s="9" t="str">
        <f>IF(E9448="Cancelled","Excluded",IF(D9448="",IF((SLA_Policy!$B$8-B9448)*24&gt;X9448,"Open - Breached","Open - On Track"),IF((D9448-B9448)*24&lt;=X9448,"Met","Breached")))</f>
        <v>Met</v>
      </c>
    </row>
    <row r="9449" spans="1:25" x14ac:dyDescent="0.25">
      <c r="A9449" s="9" t="s">
        <v>13851</v>
      </c>
      <c r="B9449" s="23">
        <v>46189.547222222202</v>
      </c>
      <c r="C9449" s="23">
        <v>46189.556250000001</v>
      </c>
      <c r="D9449" s="23">
        <v>46189.627777777801</v>
      </c>
      <c r="E9449" s="9" t="s">
        <v>212</v>
      </c>
      <c r="F9449" s="9" t="s">
        <v>188</v>
      </c>
      <c r="G9449" s="9" t="s">
        <v>213</v>
      </c>
      <c r="H9449" s="9" t="s">
        <v>166</v>
      </c>
      <c r="I9449" s="9" t="s">
        <v>286</v>
      </c>
      <c r="J9449" s="9" t="s">
        <v>1627</v>
      </c>
      <c r="K9449" s="9" t="s">
        <v>246</v>
      </c>
      <c r="L9449" s="9" t="s">
        <v>216</v>
      </c>
      <c r="M9449" s="9" t="s">
        <v>4826</v>
      </c>
      <c r="N9449" s="9" t="s">
        <v>196</v>
      </c>
      <c r="O9449" s="9" t="s">
        <v>181</v>
      </c>
      <c r="P9449" s="9" t="s">
        <v>445</v>
      </c>
      <c r="Q9449" s="9" t="s">
        <v>219</v>
      </c>
      <c r="R9449" s="9">
        <v>0</v>
      </c>
      <c r="S9449" s="9">
        <v>14</v>
      </c>
      <c r="U9449" s="9" t="s">
        <v>290</v>
      </c>
      <c r="X9449" s="9">
        <f>INDEX(SLA_Policy!$D$2:$D$5,MATCH(F9449,SLA_Policy!$A$2:$A$5,0))</f>
        <v>72</v>
      </c>
      <c r="Y9449" s="9" t="str">
        <f>IF(E9449="Cancelled","Excluded",IF(D9449="",IF((SLA_Policy!$B$8-B9449)*24&gt;X9449,"Open - Breached","Open - On Track"),IF((D9449-B9449)*24&lt;=X9449,"Met","Breached")))</f>
        <v>Met</v>
      </c>
    </row>
    <row r="9450" spans="1:25" x14ac:dyDescent="0.25">
      <c r="A9450" s="9" t="s">
        <v>13852</v>
      </c>
      <c r="B9450" s="23">
        <v>46189.5493055556</v>
      </c>
      <c r="C9450" s="23">
        <v>46189.620833333298</v>
      </c>
      <c r="D9450" s="23">
        <v>46190.314583333296</v>
      </c>
      <c r="E9450" s="9" t="s">
        <v>212</v>
      </c>
      <c r="F9450" s="9" t="s">
        <v>188</v>
      </c>
      <c r="G9450" s="9" t="s">
        <v>213</v>
      </c>
      <c r="H9450" s="9" t="s">
        <v>88</v>
      </c>
      <c r="I9450" s="9" t="s">
        <v>268</v>
      </c>
      <c r="J9450" s="9" t="s">
        <v>1611</v>
      </c>
      <c r="K9450" s="9" t="s">
        <v>246</v>
      </c>
      <c r="L9450" s="9" t="s">
        <v>226</v>
      </c>
      <c r="M9450" s="9" t="s">
        <v>4863</v>
      </c>
      <c r="N9450" s="9" t="s">
        <v>196</v>
      </c>
      <c r="O9450" s="9" t="s">
        <v>178</v>
      </c>
      <c r="P9450" s="9" t="s">
        <v>414</v>
      </c>
      <c r="Q9450" s="9" t="s">
        <v>273</v>
      </c>
      <c r="R9450" s="9">
        <v>0</v>
      </c>
      <c r="S9450" s="9">
        <v>31</v>
      </c>
      <c r="T9450" s="9" t="s">
        <v>220</v>
      </c>
      <c r="U9450" s="9" t="s">
        <v>266</v>
      </c>
      <c r="X9450" s="9">
        <f>INDEX(SLA_Policy!$D$2:$D$5,MATCH(F9450,SLA_Policy!$A$2:$A$5,0))</f>
        <v>72</v>
      </c>
      <c r="Y9450" s="9" t="str">
        <f>IF(E9450="Cancelled","Excluded",IF(D9450="",IF((SLA_Policy!$B$8-B9450)*24&gt;X9450,"Open - Breached","Open - On Track"),IF((D9450-B9450)*24&lt;=X9450,"Met","Breached")))</f>
        <v>Met</v>
      </c>
    </row>
    <row r="9451" spans="1:25" x14ac:dyDescent="0.25">
      <c r="A9451" s="9" t="s">
        <v>13853</v>
      </c>
      <c r="B9451" s="23">
        <v>46189.560416666704</v>
      </c>
      <c r="C9451" s="23">
        <v>46189.585416666698</v>
      </c>
      <c r="E9451" s="9" t="s">
        <v>649</v>
      </c>
      <c r="F9451" s="9" t="s">
        <v>188</v>
      </c>
      <c r="G9451" s="9" t="s">
        <v>213</v>
      </c>
      <c r="H9451" s="9" t="s">
        <v>162</v>
      </c>
      <c r="I9451" s="9" t="s">
        <v>393</v>
      </c>
      <c r="J9451" s="9" t="s">
        <v>1326</v>
      </c>
      <c r="K9451" s="9" t="s">
        <v>303</v>
      </c>
      <c r="L9451" s="9" t="s">
        <v>282</v>
      </c>
      <c r="M9451" s="9" t="s">
        <v>1536</v>
      </c>
      <c r="N9451" s="9" t="s">
        <v>196</v>
      </c>
      <c r="O9451" s="9" t="s">
        <v>176</v>
      </c>
      <c r="P9451" s="9" t="s">
        <v>570</v>
      </c>
      <c r="Q9451" s="9" t="s">
        <v>219</v>
      </c>
      <c r="R9451" s="9">
        <v>0</v>
      </c>
      <c r="S9451" s="9">
        <v>4</v>
      </c>
      <c r="X9451" s="9">
        <f>INDEX(SLA_Policy!$D$2:$D$5,MATCH(F9451,SLA_Policy!$A$2:$A$5,0))</f>
        <v>72</v>
      </c>
      <c r="Y9451" s="9" t="str">
        <f>IF(E9451="Cancelled","Excluded",IF(D9451="",IF((SLA_Policy!$B$8-B9451)*24&gt;X9451,"Open - Breached","Open - On Track"),IF((D9451-B9451)*24&lt;=X9451,"Met","Breached")))</f>
        <v>Excluded</v>
      </c>
    </row>
    <row r="9452" spans="1:25" x14ac:dyDescent="0.25">
      <c r="A9452" s="9" t="s">
        <v>13854</v>
      </c>
      <c r="B9452" s="23">
        <v>46189.563194444498</v>
      </c>
      <c r="C9452" s="23">
        <v>46189.625694444498</v>
      </c>
      <c r="D9452" s="23">
        <v>46190.362500000003</v>
      </c>
      <c r="E9452" s="9" t="s">
        <v>212</v>
      </c>
      <c r="F9452" s="9" t="s">
        <v>188</v>
      </c>
      <c r="G9452" s="9" t="s">
        <v>213</v>
      </c>
      <c r="H9452" s="9" t="s">
        <v>162</v>
      </c>
      <c r="I9452" s="9" t="s">
        <v>345</v>
      </c>
      <c r="J9452" s="9" t="s">
        <v>9839</v>
      </c>
      <c r="K9452" s="9" t="s">
        <v>246</v>
      </c>
      <c r="L9452" s="9" t="s">
        <v>351</v>
      </c>
      <c r="M9452" s="9" t="s">
        <v>8841</v>
      </c>
      <c r="N9452" s="9" t="s">
        <v>197</v>
      </c>
      <c r="O9452" s="9" t="s">
        <v>179</v>
      </c>
      <c r="P9452" s="9" t="s">
        <v>284</v>
      </c>
      <c r="Q9452" s="9" t="s">
        <v>219</v>
      </c>
      <c r="R9452" s="9">
        <v>0</v>
      </c>
      <c r="S9452" s="9">
        <v>18</v>
      </c>
      <c r="U9452" s="9" t="s">
        <v>290</v>
      </c>
      <c r="W9452" s="9">
        <v>4</v>
      </c>
      <c r="X9452" s="9">
        <f>INDEX(SLA_Policy!$D$2:$D$5,MATCH(F9452,SLA_Policy!$A$2:$A$5,0))</f>
        <v>72</v>
      </c>
      <c r="Y9452" s="9" t="str">
        <f>IF(E9452="Cancelled","Excluded",IF(D9452="",IF((SLA_Policy!$B$8-B9452)*24&gt;X9452,"Open - Breached","Open - On Track"),IF((D9452-B9452)*24&lt;=X9452,"Met","Breached")))</f>
        <v>Met</v>
      </c>
    </row>
    <row r="9453" spans="1:25" x14ac:dyDescent="0.25">
      <c r="A9453" s="9" t="s">
        <v>13855</v>
      </c>
      <c r="B9453" s="23">
        <v>46189.578472222202</v>
      </c>
      <c r="C9453" s="23">
        <v>46189.581250000003</v>
      </c>
      <c r="D9453" s="23">
        <v>46189.8618055556</v>
      </c>
      <c r="E9453" s="9" t="s">
        <v>212</v>
      </c>
      <c r="F9453" s="9" t="s">
        <v>186</v>
      </c>
      <c r="G9453" s="9" t="s">
        <v>213</v>
      </c>
      <c r="H9453" s="9" t="s">
        <v>167</v>
      </c>
      <c r="I9453" s="9" t="s">
        <v>536</v>
      </c>
      <c r="J9453" s="9" t="s">
        <v>8204</v>
      </c>
      <c r="K9453" s="9" t="s">
        <v>246</v>
      </c>
      <c r="L9453" s="9" t="s">
        <v>282</v>
      </c>
      <c r="M9453" s="9" t="s">
        <v>13523</v>
      </c>
      <c r="N9453" s="9" t="s">
        <v>197</v>
      </c>
      <c r="O9453" s="9" t="s">
        <v>180</v>
      </c>
      <c r="P9453" s="9" t="s">
        <v>318</v>
      </c>
      <c r="Q9453" s="9" t="s">
        <v>273</v>
      </c>
      <c r="R9453" s="9">
        <v>0</v>
      </c>
      <c r="S9453" s="9">
        <v>41</v>
      </c>
      <c r="T9453" s="9" t="s">
        <v>136</v>
      </c>
      <c r="U9453" s="9" t="s">
        <v>140</v>
      </c>
      <c r="V9453" s="9" t="s">
        <v>13439</v>
      </c>
      <c r="X9453" s="9">
        <f>INDEX(SLA_Policy!$D$2:$D$5,MATCH(F9453,SLA_Policy!$A$2:$A$5,0))</f>
        <v>4</v>
      </c>
      <c r="Y9453" s="9" t="str">
        <f>IF(E9453="Cancelled","Excluded",IF(D9453="",IF((SLA_Policy!$B$8-B9453)*24&gt;X9453,"Open - Breached","Open - On Track"),IF((D9453-B9453)*24&lt;=X9453,"Met","Breached")))</f>
        <v>Breached</v>
      </c>
    </row>
    <row r="9454" spans="1:25" x14ac:dyDescent="0.25">
      <c r="A9454" s="9" t="s">
        <v>13856</v>
      </c>
      <c r="B9454" s="23">
        <v>46189.581944444399</v>
      </c>
      <c r="C9454" s="23">
        <v>46189.665972222203</v>
      </c>
      <c r="D9454" s="23">
        <v>46190.358333333301</v>
      </c>
      <c r="E9454" s="9" t="s">
        <v>212</v>
      </c>
      <c r="F9454" s="9" t="s">
        <v>188</v>
      </c>
      <c r="G9454" s="9" t="s">
        <v>236</v>
      </c>
      <c r="H9454" s="9" t="s">
        <v>161</v>
      </c>
      <c r="I9454" s="9" t="s">
        <v>237</v>
      </c>
      <c r="J9454" s="9" t="s">
        <v>2977</v>
      </c>
      <c r="K9454" s="9" t="s">
        <v>239</v>
      </c>
      <c r="L9454" s="9" t="s">
        <v>351</v>
      </c>
      <c r="M9454" s="9" t="s">
        <v>2336</v>
      </c>
      <c r="N9454" s="9" t="s">
        <v>196</v>
      </c>
      <c r="O9454" s="9" t="s">
        <v>177</v>
      </c>
      <c r="P9454" s="9" t="s">
        <v>300</v>
      </c>
      <c r="Q9454" s="9" t="s">
        <v>219</v>
      </c>
      <c r="R9454" s="9">
        <v>0</v>
      </c>
      <c r="S9454" s="9">
        <v>15</v>
      </c>
      <c r="U9454" s="9" t="s">
        <v>242</v>
      </c>
      <c r="W9454" s="9">
        <v>5</v>
      </c>
      <c r="X9454" s="9">
        <f>INDEX(SLA_Policy!$D$2:$D$5,MATCH(F9454,SLA_Policy!$A$2:$A$5,0))</f>
        <v>72</v>
      </c>
      <c r="Y9454" s="9" t="str">
        <f>IF(E9454="Cancelled","Excluded",IF(D9454="",IF((SLA_Policy!$B$8-B9454)*24&gt;X9454,"Open - Breached","Open - On Track"),IF((D9454-B9454)*24&lt;=X9454,"Met","Breached")))</f>
        <v>Met</v>
      </c>
    </row>
    <row r="9455" spans="1:25" x14ac:dyDescent="0.25">
      <c r="A9455" s="9" t="s">
        <v>13857</v>
      </c>
      <c r="B9455" s="23">
        <v>46189.585416666698</v>
      </c>
      <c r="C9455" s="23">
        <v>46189.586111111101</v>
      </c>
      <c r="D9455" s="23">
        <v>46190.369444444397</v>
      </c>
      <c r="E9455" s="9" t="s">
        <v>212</v>
      </c>
      <c r="F9455" s="9" t="s">
        <v>188</v>
      </c>
      <c r="G9455" s="9" t="s">
        <v>213</v>
      </c>
      <c r="H9455" s="9" t="s">
        <v>167</v>
      </c>
      <c r="I9455" s="9" t="s">
        <v>536</v>
      </c>
      <c r="J9455" s="9" t="s">
        <v>2864</v>
      </c>
      <c r="K9455" s="9" t="s">
        <v>262</v>
      </c>
      <c r="L9455" s="9" t="s">
        <v>307</v>
      </c>
      <c r="M9455" s="9" t="s">
        <v>2445</v>
      </c>
      <c r="N9455" s="9" t="s">
        <v>198</v>
      </c>
      <c r="O9455" s="9" t="s">
        <v>176</v>
      </c>
      <c r="P9455" s="9" t="s">
        <v>503</v>
      </c>
      <c r="Q9455" s="9" t="s">
        <v>219</v>
      </c>
      <c r="R9455" s="9">
        <v>0</v>
      </c>
      <c r="S9455" s="9">
        <v>42</v>
      </c>
      <c r="T9455" s="9" t="s">
        <v>136</v>
      </c>
      <c r="U9455" s="9" t="s">
        <v>140</v>
      </c>
      <c r="V9455" s="9" t="s">
        <v>13439</v>
      </c>
      <c r="W9455" s="9">
        <v>3</v>
      </c>
      <c r="X9455" s="9">
        <f>INDEX(SLA_Policy!$D$2:$D$5,MATCH(F9455,SLA_Policy!$A$2:$A$5,0))</f>
        <v>72</v>
      </c>
      <c r="Y9455" s="9" t="str">
        <f>IF(E9455="Cancelled","Excluded",IF(D9455="",IF((SLA_Policy!$B$8-B9455)*24&gt;X9455,"Open - Breached","Open - On Track"),IF((D9455-B9455)*24&lt;=X9455,"Met","Breached")))</f>
        <v>Met</v>
      </c>
    </row>
    <row r="9456" spans="1:25" x14ac:dyDescent="0.25">
      <c r="A9456" s="9" t="s">
        <v>13858</v>
      </c>
      <c r="B9456" s="23">
        <v>46189.590277777803</v>
      </c>
      <c r="C9456" s="23">
        <v>46189.651388888902</v>
      </c>
      <c r="D9456" s="23">
        <v>46190.315972222197</v>
      </c>
      <c r="E9456" s="9" t="s">
        <v>212</v>
      </c>
      <c r="F9456" s="9" t="s">
        <v>189</v>
      </c>
      <c r="G9456" s="9" t="s">
        <v>213</v>
      </c>
      <c r="H9456" s="9" t="s">
        <v>162</v>
      </c>
      <c r="I9456" s="9" t="s">
        <v>345</v>
      </c>
      <c r="J9456" s="9" t="s">
        <v>2029</v>
      </c>
      <c r="K9456" s="9" t="s">
        <v>239</v>
      </c>
      <c r="L9456" s="9" t="s">
        <v>104</v>
      </c>
      <c r="M9456" s="9" t="s">
        <v>2150</v>
      </c>
      <c r="N9456" s="9" t="s">
        <v>196</v>
      </c>
      <c r="O9456" s="9" t="s">
        <v>116</v>
      </c>
      <c r="P9456" s="9" t="s">
        <v>551</v>
      </c>
      <c r="Q9456" s="9" t="s">
        <v>219</v>
      </c>
      <c r="R9456" s="9">
        <v>0</v>
      </c>
      <c r="S9456" s="9">
        <v>12</v>
      </c>
      <c r="U9456" s="9" t="s">
        <v>661</v>
      </c>
      <c r="W9456" s="9">
        <v>5</v>
      </c>
      <c r="X9456" s="9">
        <f>INDEX(SLA_Policy!$D$2:$D$5,MATCH(F9456,SLA_Policy!$A$2:$A$5,0))</f>
        <v>120</v>
      </c>
      <c r="Y9456" s="9" t="str">
        <f>IF(E9456="Cancelled","Excluded",IF(D9456="",IF((SLA_Policy!$B$8-B9456)*24&gt;X9456,"Open - Breached","Open - On Track"),IF((D9456-B9456)*24&lt;=X9456,"Met","Breached")))</f>
        <v>Met</v>
      </c>
    </row>
    <row r="9457" spans="1:25" x14ac:dyDescent="0.25">
      <c r="A9457" s="9" t="s">
        <v>13859</v>
      </c>
      <c r="B9457" s="23">
        <v>46189.595833333296</v>
      </c>
      <c r="C9457" s="23">
        <v>46189.597222222197</v>
      </c>
      <c r="D9457" s="23">
        <v>46190.352083333302</v>
      </c>
      <c r="E9457" s="9" t="s">
        <v>212</v>
      </c>
      <c r="F9457" s="9" t="s">
        <v>188</v>
      </c>
      <c r="G9457" s="9" t="s">
        <v>213</v>
      </c>
      <c r="H9457" s="9" t="s">
        <v>161</v>
      </c>
      <c r="I9457" s="9" t="s">
        <v>297</v>
      </c>
      <c r="J9457" s="9" t="s">
        <v>521</v>
      </c>
      <c r="K9457" s="9" t="s">
        <v>239</v>
      </c>
      <c r="L9457" s="9" t="s">
        <v>216</v>
      </c>
      <c r="M9457" s="9" t="s">
        <v>1158</v>
      </c>
      <c r="N9457" s="9" t="s">
        <v>200</v>
      </c>
      <c r="O9457" s="9" t="s">
        <v>177</v>
      </c>
      <c r="P9457" s="9" t="s">
        <v>300</v>
      </c>
      <c r="Q9457" s="9" t="s">
        <v>219</v>
      </c>
      <c r="R9457" s="9">
        <v>0</v>
      </c>
      <c r="S9457" s="9">
        <v>11</v>
      </c>
      <c r="U9457" s="9" t="s">
        <v>290</v>
      </c>
      <c r="X9457" s="9">
        <f>INDEX(SLA_Policy!$D$2:$D$5,MATCH(F9457,SLA_Policy!$A$2:$A$5,0))</f>
        <v>72</v>
      </c>
      <c r="Y9457" s="9" t="str">
        <f>IF(E9457="Cancelled","Excluded",IF(D9457="",IF((SLA_Policy!$B$8-B9457)*24&gt;X9457,"Open - Breached","Open - On Track"),IF((D9457-B9457)*24&lt;=X9457,"Met","Breached")))</f>
        <v>Met</v>
      </c>
    </row>
    <row r="9458" spans="1:25" x14ac:dyDescent="0.25">
      <c r="A9458" s="9" t="s">
        <v>13860</v>
      </c>
      <c r="B9458" s="23">
        <v>46189.598611111098</v>
      </c>
      <c r="C9458" s="23">
        <v>46189.706944444399</v>
      </c>
      <c r="D9458" s="23">
        <v>46195.344444444498</v>
      </c>
      <c r="E9458" s="9" t="s">
        <v>212</v>
      </c>
      <c r="F9458" s="9" t="s">
        <v>188</v>
      </c>
      <c r="G9458" s="9" t="s">
        <v>213</v>
      </c>
      <c r="H9458" s="9" t="s">
        <v>167</v>
      </c>
      <c r="I9458" s="9" t="s">
        <v>536</v>
      </c>
      <c r="J9458" s="9" t="s">
        <v>641</v>
      </c>
      <c r="K9458" s="9" t="s">
        <v>303</v>
      </c>
      <c r="L9458" s="9" t="s">
        <v>311</v>
      </c>
      <c r="M9458" s="9" t="s">
        <v>7822</v>
      </c>
      <c r="N9458" s="9" t="s">
        <v>196</v>
      </c>
      <c r="O9458" s="9" t="s">
        <v>180</v>
      </c>
      <c r="P9458" s="9" t="s">
        <v>368</v>
      </c>
      <c r="Q9458" s="9" t="s">
        <v>273</v>
      </c>
      <c r="R9458" s="9">
        <v>0</v>
      </c>
      <c r="S9458" s="9">
        <v>41</v>
      </c>
      <c r="T9458" s="9" t="s">
        <v>136</v>
      </c>
      <c r="U9458" s="9" t="s">
        <v>248</v>
      </c>
      <c r="W9458" s="9">
        <v>4</v>
      </c>
      <c r="X9458" s="9">
        <f>INDEX(SLA_Policy!$D$2:$D$5,MATCH(F9458,SLA_Policy!$A$2:$A$5,0))</f>
        <v>72</v>
      </c>
      <c r="Y9458" s="9" t="str">
        <f>IF(E9458="Cancelled","Excluded",IF(D9458="",IF((SLA_Policy!$B$8-B9458)*24&gt;X9458,"Open - Breached","Open - On Track"),IF((D9458-B9458)*24&lt;=X9458,"Met","Breached")))</f>
        <v>Breached</v>
      </c>
    </row>
    <row r="9459" spans="1:25" x14ac:dyDescent="0.25">
      <c r="A9459" s="9" t="s">
        <v>13861</v>
      </c>
      <c r="B9459" s="23">
        <v>46189.6069444444</v>
      </c>
      <c r="C9459" s="23">
        <v>46189.621527777803</v>
      </c>
      <c r="D9459" s="23">
        <v>46190.382638888899</v>
      </c>
      <c r="E9459" s="9" t="s">
        <v>212</v>
      </c>
      <c r="F9459" s="9" t="s">
        <v>188</v>
      </c>
      <c r="G9459" s="9" t="s">
        <v>213</v>
      </c>
      <c r="H9459" s="9" t="s">
        <v>162</v>
      </c>
      <c r="I9459" s="9" t="s">
        <v>393</v>
      </c>
      <c r="J9459" s="9" t="s">
        <v>1326</v>
      </c>
      <c r="K9459" s="9" t="s">
        <v>303</v>
      </c>
      <c r="L9459" s="9" t="s">
        <v>311</v>
      </c>
      <c r="M9459" s="9" t="s">
        <v>13862</v>
      </c>
      <c r="N9459" s="9" t="s">
        <v>196</v>
      </c>
      <c r="O9459" s="9" t="s">
        <v>176</v>
      </c>
      <c r="P9459" s="9" t="s">
        <v>419</v>
      </c>
      <c r="Q9459" s="9" t="s">
        <v>219</v>
      </c>
      <c r="R9459" s="9">
        <v>0</v>
      </c>
      <c r="S9459" s="9">
        <v>9</v>
      </c>
      <c r="U9459" s="9" t="s">
        <v>266</v>
      </c>
      <c r="W9459" s="9">
        <v>4</v>
      </c>
      <c r="X9459" s="9">
        <f>INDEX(SLA_Policy!$D$2:$D$5,MATCH(F9459,SLA_Policy!$A$2:$A$5,0))</f>
        <v>72</v>
      </c>
      <c r="Y9459" s="9" t="str">
        <f>IF(E9459="Cancelled","Excluded",IF(D9459="",IF((SLA_Policy!$B$8-B9459)*24&gt;X9459,"Open - Breached","Open - On Track"),IF((D9459-B9459)*24&lt;=X9459,"Met","Breached")))</f>
        <v>Met</v>
      </c>
    </row>
    <row r="9460" spans="1:25" x14ac:dyDescent="0.25">
      <c r="A9460" s="9" t="s">
        <v>13863</v>
      </c>
      <c r="B9460" s="23">
        <v>46189.6159722222</v>
      </c>
      <c r="C9460" s="23">
        <v>46189.681250000001</v>
      </c>
      <c r="D9460" s="23">
        <v>46189.727083333302</v>
      </c>
      <c r="E9460" s="9" t="s">
        <v>212</v>
      </c>
      <c r="F9460" s="9" t="s">
        <v>188</v>
      </c>
      <c r="G9460" s="9" t="s">
        <v>213</v>
      </c>
      <c r="H9460" s="9" t="s">
        <v>162</v>
      </c>
      <c r="I9460" s="9" t="s">
        <v>393</v>
      </c>
      <c r="J9460" s="9" t="s">
        <v>874</v>
      </c>
      <c r="K9460" s="9" t="s">
        <v>246</v>
      </c>
      <c r="L9460" s="9" t="s">
        <v>293</v>
      </c>
      <c r="M9460" s="9" t="s">
        <v>3288</v>
      </c>
      <c r="N9460" s="9" t="s">
        <v>197</v>
      </c>
      <c r="O9460" s="9" t="s">
        <v>116</v>
      </c>
      <c r="P9460" s="9" t="s">
        <v>218</v>
      </c>
      <c r="Q9460" s="9" t="s">
        <v>219</v>
      </c>
      <c r="R9460" s="9">
        <v>0</v>
      </c>
      <c r="S9460" s="9">
        <v>19</v>
      </c>
      <c r="U9460" s="9" t="s">
        <v>266</v>
      </c>
      <c r="W9460" s="9">
        <v>4</v>
      </c>
      <c r="X9460" s="9">
        <f>INDEX(SLA_Policy!$D$2:$D$5,MATCH(F9460,SLA_Policy!$A$2:$A$5,0))</f>
        <v>72</v>
      </c>
      <c r="Y9460" s="9" t="str">
        <f>IF(E9460="Cancelled","Excluded",IF(D9460="",IF((SLA_Policy!$B$8-B9460)*24&gt;X9460,"Open - Breached","Open - On Track"),IF((D9460-B9460)*24&lt;=X9460,"Met","Breached")))</f>
        <v>Met</v>
      </c>
    </row>
    <row r="9461" spans="1:25" x14ac:dyDescent="0.25">
      <c r="A9461" s="9" t="s">
        <v>13864</v>
      </c>
      <c r="B9461" s="23">
        <v>46189.626388888901</v>
      </c>
      <c r="C9461" s="23">
        <v>46189.627777777801</v>
      </c>
      <c r="D9461" s="23">
        <v>46190.361111111102</v>
      </c>
      <c r="E9461" s="9" t="s">
        <v>212</v>
      </c>
      <c r="F9461" s="9" t="s">
        <v>188</v>
      </c>
      <c r="G9461" s="9" t="s">
        <v>236</v>
      </c>
      <c r="H9461" s="9" t="s">
        <v>162</v>
      </c>
      <c r="I9461" s="9" t="s">
        <v>280</v>
      </c>
      <c r="J9461" s="9" t="s">
        <v>3515</v>
      </c>
      <c r="K9461" s="9" t="s">
        <v>303</v>
      </c>
      <c r="L9461" s="9" t="s">
        <v>282</v>
      </c>
      <c r="M9461" s="9" t="s">
        <v>367</v>
      </c>
      <c r="N9461" s="9" t="s">
        <v>198</v>
      </c>
      <c r="O9461" s="9" t="s">
        <v>179</v>
      </c>
      <c r="P9461" s="9" t="s">
        <v>264</v>
      </c>
      <c r="Q9461" s="9" t="s">
        <v>219</v>
      </c>
      <c r="R9461" s="9">
        <v>0</v>
      </c>
      <c r="S9461" s="9">
        <v>6</v>
      </c>
      <c r="U9461" s="9" t="s">
        <v>242</v>
      </c>
      <c r="X9461" s="9">
        <f>INDEX(SLA_Policy!$D$2:$D$5,MATCH(F9461,SLA_Policy!$A$2:$A$5,0))</f>
        <v>72</v>
      </c>
      <c r="Y9461" s="9" t="str">
        <f>IF(E9461="Cancelled","Excluded",IF(D9461="",IF((SLA_Policy!$B$8-B9461)*24&gt;X9461,"Open - Breached","Open - On Track"),IF((D9461-B9461)*24&lt;=X9461,"Met","Breached")))</f>
        <v>Met</v>
      </c>
    </row>
    <row r="9462" spans="1:25" x14ac:dyDescent="0.25">
      <c r="A9462" s="9" t="s">
        <v>13865</v>
      </c>
      <c r="B9462" s="23">
        <v>46189.663194444503</v>
      </c>
      <c r="C9462" s="23">
        <v>46189.688194444498</v>
      </c>
      <c r="D9462" s="23">
        <v>46191.449305555601</v>
      </c>
      <c r="E9462" s="9" t="s">
        <v>212</v>
      </c>
      <c r="F9462" s="9" t="s">
        <v>188</v>
      </c>
      <c r="G9462" s="9" t="s">
        <v>213</v>
      </c>
      <c r="H9462" s="9" t="s">
        <v>167</v>
      </c>
      <c r="I9462" s="9" t="s">
        <v>349</v>
      </c>
      <c r="J9462" s="9" t="s">
        <v>11998</v>
      </c>
      <c r="K9462" s="9" t="s">
        <v>215</v>
      </c>
      <c r="L9462" s="9" t="s">
        <v>216</v>
      </c>
      <c r="M9462" s="9" t="s">
        <v>5092</v>
      </c>
      <c r="N9462" s="9" t="s">
        <v>196</v>
      </c>
      <c r="O9462" s="9" t="s">
        <v>180</v>
      </c>
      <c r="P9462" s="9" t="s">
        <v>318</v>
      </c>
      <c r="Q9462" s="9" t="s">
        <v>219</v>
      </c>
      <c r="R9462" s="9">
        <v>0</v>
      </c>
      <c r="S9462" s="9">
        <v>29</v>
      </c>
      <c r="U9462" s="9" t="s">
        <v>248</v>
      </c>
      <c r="X9462" s="9">
        <f>INDEX(SLA_Policy!$D$2:$D$5,MATCH(F9462,SLA_Policy!$A$2:$A$5,0))</f>
        <v>72</v>
      </c>
      <c r="Y9462" s="9" t="str">
        <f>IF(E9462="Cancelled","Excluded",IF(D9462="",IF((SLA_Policy!$B$8-B9462)*24&gt;X9462,"Open - Breached","Open - On Track"),IF((D9462-B9462)*24&lt;=X9462,"Met","Breached")))</f>
        <v>Met</v>
      </c>
    </row>
    <row r="9463" spans="1:25" x14ac:dyDescent="0.25">
      <c r="A9463" s="9" t="s">
        <v>13866</v>
      </c>
      <c r="B9463" s="23">
        <v>46189.668749999997</v>
      </c>
      <c r="C9463" s="23">
        <v>46189.6784722222</v>
      </c>
      <c r="D9463" s="23">
        <v>46190.409722222197</v>
      </c>
      <c r="E9463" s="9" t="s">
        <v>212</v>
      </c>
      <c r="F9463" s="9" t="s">
        <v>189</v>
      </c>
      <c r="G9463" s="9" t="s">
        <v>213</v>
      </c>
      <c r="H9463" s="9" t="s">
        <v>163</v>
      </c>
      <c r="I9463" s="9" t="s">
        <v>405</v>
      </c>
      <c r="J9463" s="9" t="s">
        <v>2285</v>
      </c>
      <c r="K9463" s="9" t="s">
        <v>239</v>
      </c>
      <c r="L9463" s="9" t="s">
        <v>104</v>
      </c>
      <c r="M9463" s="9" t="s">
        <v>4070</v>
      </c>
      <c r="N9463" s="9" t="s">
        <v>199</v>
      </c>
      <c r="O9463" s="9" t="s">
        <v>116</v>
      </c>
      <c r="P9463" s="9" t="s">
        <v>218</v>
      </c>
      <c r="Q9463" s="9" t="s">
        <v>219</v>
      </c>
      <c r="R9463" s="9">
        <v>0</v>
      </c>
      <c r="S9463" s="9">
        <v>8</v>
      </c>
      <c r="U9463" s="9" t="s">
        <v>266</v>
      </c>
      <c r="W9463" s="9">
        <v>5</v>
      </c>
      <c r="X9463" s="9">
        <f>INDEX(SLA_Policy!$D$2:$D$5,MATCH(F9463,SLA_Policy!$A$2:$A$5,0))</f>
        <v>120</v>
      </c>
      <c r="Y9463" s="9" t="str">
        <f>IF(E9463="Cancelled","Excluded",IF(D9463="",IF((SLA_Policy!$B$8-B9463)*24&gt;X9463,"Open - Breached","Open - On Track"),IF((D9463-B9463)*24&lt;=X9463,"Met","Breached")))</f>
        <v>Met</v>
      </c>
    </row>
    <row r="9464" spans="1:25" x14ac:dyDescent="0.25">
      <c r="A9464" s="9" t="s">
        <v>13867</v>
      </c>
      <c r="B9464" s="23">
        <v>46189.679861111101</v>
      </c>
      <c r="C9464" s="23">
        <v>46190.357638888898</v>
      </c>
      <c r="D9464" s="23">
        <v>46190.375694444498</v>
      </c>
      <c r="E9464" s="9" t="s">
        <v>212</v>
      </c>
      <c r="F9464" s="9" t="s">
        <v>188</v>
      </c>
      <c r="G9464" s="9" t="s">
        <v>213</v>
      </c>
      <c r="H9464" s="9" t="s">
        <v>162</v>
      </c>
      <c r="I9464" s="9" t="s">
        <v>416</v>
      </c>
      <c r="J9464" s="9" t="s">
        <v>3097</v>
      </c>
      <c r="K9464" s="9" t="s">
        <v>246</v>
      </c>
      <c r="L9464" s="9" t="s">
        <v>307</v>
      </c>
      <c r="M9464" s="9" t="s">
        <v>908</v>
      </c>
      <c r="N9464" s="9" t="s">
        <v>197</v>
      </c>
      <c r="O9464" s="9" t="s">
        <v>179</v>
      </c>
      <c r="P9464" s="9" t="s">
        <v>264</v>
      </c>
      <c r="Q9464" s="9" t="s">
        <v>219</v>
      </c>
      <c r="R9464" s="9">
        <v>0</v>
      </c>
      <c r="S9464" s="9">
        <v>23</v>
      </c>
      <c r="U9464" s="9" t="s">
        <v>290</v>
      </c>
      <c r="X9464" s="9">
        <f>INDEX(SLA_Policy!$D$2:$D$5,MATCH(F9464,SLA_Policy!$A$2:$A$5,0))</f>
        <v>72</v>
      </c>
      <c r="Y9464" s="9" t="str">
        <f>IF(E9464="Cancelled","Excluded",IF(D9464="",IF((SLA_Policy!$B$8-B9464)*24&gt;X9464,"Open - Breached","Open - On Track"),IF((D9464-B9464)*24&lt;=X9464,"Met","Breached")))</f>
        <v>Met</v>
      </c>
    </row>
    <row r="9465" spans="1:25" x14ac:dyDescent="0.25">
      <c r="A9465" s="9" t="s">
        <v>13868</v>
      </c>
      <c r="B9465" s="23">
        <v>46189.684722222199</v>
      </c>
      <c r="C9465" s="23">
        <v>46189.690972222197</v>
      </c>
      <c r="D9465" s="23">
        <v>46190.354166666701</v>
      </c>
      <c r="E9465" s="9" t="s">
        <v>212</v>
      </c>
      <c r="F9465" s="9" t="s">
        <v>188</v>
      </c>
      <c r="G9465" s="9" t="s">
        <v>213</v>
      </c>
      <c r="H9465" s="9" t="s">
        <v>163</v>
      </c>
      <c r="I9465" s="9" t="s">
        <v>250</v>
      </c>
      <c r="J9465" s="9" t="s">
        <v>251</v>
      </c>
      <c r="K9465" s="9" t="s">
        <v>246</v>
      </c>
      <c r="L9465" s="9" t="s">
        <v>104</v>
      </c>
      <c r="M9465" s="9" t="s">
        <v>838</v>
      </c>
      <c r="N9465" s="9" t="s">
        <v>199</v>
      </c>
      <c r="O9465" s="9" t="s">
        <v>176</v>
      </c>
      <c r="P9465" s="9" t="s">
        <v>503</v>
      </c>
      <c r="Q9465" s="9" t="s">
        <v>219</v>
      </c>
      <c r="R9465" s="9">
        <v>0</v>
      </c>
      <c r="S9465" s="9">
        <v>21</v>
      </c>
      <c r="T9465" s="9" t="s">
        <v>322</v>
      </c>
      <c r="U9465" s="9" t="s">
        <v>230</v>
      </c>
      <c r="W9465" s="9">
        <v>4</v>
      </c>
      <c r="X9465" s="9">
        <f>INDEX(SLA_Policy!$D$2:$D$5,MATCH(F9465,SLA_Policy!$A$2:$A$5,0))</f>
        <v>72</v>
      </c>
      <c r="Y9465" s="9" t="str">
        <f>IF(E9465="Cancelled","Excluded",IF(D9465="",IF((SLA_Policy!$B$8-B9465)*24&gt;X9465,"Open - Breached","Open - On Track"),IF((D9465-B9465)*24&lt;=X9465,"Met","Breached")))</f>
        <v>Met</v>
      </c>
    </row>
    <row r="9466" spans="1:25" x14ac:dyDescent="0.25">
      <c r="A9466" s="9" t="s">
        <v>13869</v>
      </c>
      <c r="B9466" s="23">
        <v>46189.684722222199</v>
      </c>
      <c r="C9466" s="23">
        <v>46189.686111111099</v>
      </c>
      <c r="D9466" s="23">
        <v>46190.670138888898</v>
      </c>
      <c r="E9466" s="9" t="s">
        <v>212</v>
      </c>
      <c r="F9466" s="9" t="s">
        <v>188</v>
      </c>
      <c r="G9466" s="9" t="s">
        <v>213</v>
      </c>
      <c r="H9466" s="9" t="s">
        <v>167</v>
      </c>
      <c r="I9466" s="9" t="s">
        <v>536</v>
      </c>
      <c r="J9466" s="9" t="s">
        <v>6414</v>
      </c>
      <c r="K9466" s="9" t="s">
        <v>303</v>
      </c>
      <c r="L9466" s="9" t="s">
        <v>216</v>
      </c>
      <c r="M9466" s="9" t="s">
        <v>1460</v>
      </c>
      <c r="N9466" s="9" t="s">
        <v>199</v>
      </c>
      <c r="O9466" s="9" t="s">
        <v>180</v>
      </c>
      <c r="P9466" s="9" t="s">
        <v>278</v>
      </c>
      <c r="Q9466" s="9" t="s">
        <v>219</v>
      </c>
      <c r="R9466" s="9">
        <v>0</v>
      </c>
      <c r="S9466" s="9">
        <v>102</v>
      </c>
      <c r="T9466" s="9" t="s">
        <v>136</v>
      </c>
      <c r="U9466" s="9" t="s">
        <v>140</v>
      </c>
      <c r="V9466" s="9" t="s">
        <v>13439</v>
      </c>
      <c r="W9466" s="9">
        <v>5</v>
      </c>
      <c r="X9466" s="9">
        <f>INDEX(SLA_Policy!$D$2:$D$5,MATCH(F9466,SLA_Policy!$A$2:$A$5,0))</f>
        <v>72</v>
      </c>
      <c r="Y9466" s="9" t="str">
        <f>IF(E9466="Cancelled","Excluded",IF(D9466="",IF((SLA_Policy!$B$8-B9466)*24&gt;X9466,"Open - Breached","Open - On Track"),IF((D9466-B9466)*24&lt;=X9466,"Met","Breached")))</f>
        <v>Met</v>
      </c>
    </row>
    <row r="9467" spans="1:25" x14ac:dyDescent="0.25">
      <c r="A9467" s="9" t="s">
        <v>13870</v>
      </c>
      <c r="B9467" s="23">
        <v>46189.734027777798</v>
      </c>
      <c r="C9467" s="23">
        <v>46189.751388888901</v>
      </c>
      <c r="D9467" s="23">
        <v>46191.365277777797</v>
      </c>
      <c r="E9467" s="9" t="s">
        <v>212</v>
      </c>
      <c r="F9467" s="9" t="s">
        <v>189</v>
      </c>
      <c r="G9467" s="9" t="s">
        <v>236</v>
      </c>
      <c r="H9467" s="9" t="s">
        <v>162</v>
      </c>
      <c r="I9467" s="9" t="s">
        <v>280</v>
      </c>
      <c r="J9467" s="9" t="s">
        <v>13871</v>
      </c>
      <c r="K9467" s="9" t="s">
        <v>246</v>
      </c>
      <c r="L9467" s="9" t="s">
        <v>104</v>
      </c>
      <c r="M9467" s="9" t="s">
        <v>8739</v>
      </c>
      <c r="N9467" s="9" t="s">
        <v>196</v>
      </c>
      <c r="O9467" s="9" t="s">
        <v>179</v>
      </c>
      <c r="P9467" s="9" t="s">
        <v>264</v>
      </c>
      <c r="Q9467" s="9" t="s">
        <v>219</v>
      </c>
      <c r="R9467" s="9">
        <v>0</v>
      </c>
      <c r="S9467" s="9">
        <v>7</v>
      </c>
      <c r="U9467" s="9" t="s">
        <v>242</v>
      </c>
      <c r="X9467" s="9">
        <f>INDEX(SLA_Policy!$D$2:$D$5,MATCH(F9467,SLA_Policy!$A$2:$A$5,0))</f>
        <v>120</v>
      </c>
      <c r="Y9467" s="9" t="str">
        <f>IF(E9467="Cancelled","Excluded",IF(D9467="",IF((SLA_Policy!$B$8-B9467)*24&gt;X9467,"Open - Breached","Open - On Track"),IF((D9467-B9467)*24&lt;=X9467,"Met","Breached")))</f>
        <v>Met</v>
      </c>
    </row>
    <row r="9468" spans="1:25" x14ac:dyDescent="0.25">
      <c r="A9468" s="9" t="s">
        <v>13872</v>
      </c>
      <c r="B9468" s="23">
        <v>46189.735416666699</v>
      </c>
      <c r="C9468" s="23">
        <v>46189.745138888902</v>
      </c>
      <c r="D9468" s="23">
        <v>46189.752083333296</v>
      </c>
      <c r="E9468" s="9" t="s">
        <v>212</v>
      </c>
      <c r="F9468" s="9" t="s">
        <v>189</v>
      </c>
      <c r="G9468" s="9" t="s">
        <v>213</v>
      </c>
      <c r="H9468" s="9" t="s">
        <v>161</v>
      </c>
      <c r="I9468" s="9" t="s">
        <v>454</v>
      </c>
      <c r="J9468" s="9" t="s">
        <v>4799</v>
      </c>
      <c r="K9468" s="9" t="s">
        <v>215</v>
      </c>
      <c r="L9468" s="9" t="s">
        <v>216</v>
      </c>
      <c r="M9468" s="9" t="s">
        <v>2379</v>
      </c>
      <c r="N9468" s="9" t="s">
        <v>198</v>
      </c>
      <c r="O9468" s="9" t="s">
        <v>116</v>
      </c>
      <c r="P9468" s="9" t="s">
        <v>258</v>
      </c>
      <c r="Q9468" s="9" t="s">
        <v>219</v>
      </c>
      <c r="R9468" s="9">
        <v>0</v>
      </c>
      <c r="S9468" s="9">
        <v>21</v>
      </c>
      <c r="U9468" s="9" t="s">
        <v>290</v>
      </c>
      <c r="W9468" s="9">
        <v>4</v>
      </c>
      <c r="X9468" s="9">
        <f>INDEX(SLA_Policy!$D$2:$D$5,MATCH(F9468,SLA_Policy!$A$2:$A$5,0))</f>
        <v>120</v>
      </c>
      <c r="Y9468" s="9" t="str">
        <f>IF(E9468="Cancelled","Excluded",IF(D9468="",IF((SLA_Policy!$B$8-B9468)*24&gt;X9468,"Open - Breached","Open - On Track"),IF((D9468-B9468)*24&lt;=X9468,"Met","Breached")))</f>
        <v>Met</v>
      </c>
    </row>
    <row r="9469" spans="1:25" x14ac:dyDescent="0.25">
      <c r="A9469" s="9" t="s">
        <v>13873</v>
      </c>
      <c r="B9469" s="23">
        <v>46189.745833333298</v>
      </c>
      <c r="C9469" s="23">
        <v>46189.768750000003</v>
      </c>
      <c r="D9469" s="23">
        <v>46190.411111111098</v>
      </c>
      <c r="E9469" s="9" t="s">
        <v>212</v>
      </c>
      <c r="F9469" s="9" t="s">
        <v>188</v>
      </c>
      <c r="G9469" s="9" t="s">
        <v>213</v>
      </c>
      <c r="H9469" s="9" t="s">
        <v>164</v>
      </c>
      <c r="I9469" s="9" t="s">
        <v>478</v>
      </c>
      <c r="J9469" s="9" t="s">
        <v>479</v>
      </c>
      <c r="K9469" s="9" t="s">
        <v>215</v>
      </c>
      <c r="L9469" s="9" t="s">
        <v>307</v>
      </c>
      <c r="M9469" s="9" t="s">
        <v>3381</v>
      </c>
      <c r="N9469" s="9" t="s">
        <v>199</v>
      </c>
      <c r="O9469" s="9" t="s">
        <v>116</v>
      </c>
      <c r="P9469" s="9" t="s">
        <v>551</v>
      </c>
      <c r="Q9469" s="9" t="s">
        <v>219</v>
      </c>
      <c r="R9469" s="9">
        <v>0</v>
      </c>
      <c r="S9469" s="9">
        <v>21</v>
      </c>
      <c r="T9469" s="9" t="s">
        <v>343</v>
      </c>
      <c r="U9469" s="9" t="s">
        <v>248</v>
      </c>
      <c r="X9469" s="9">
        <f>INDEX(SLA_Policy!$D$2:$D$5,MATCH(F9469,SLA_Policy!$A$2:$A$5,0))</f>
        <v>72</v>
      </c>
      <c r="Y9469" s="9" t="str">
        <f>IF(E9469="Cancelled","Excluded",IF(D9469="",IF((SLA_Policy!$B$8-B9469)*24&gt;X9469,"Open - Breached","Open - On Track"),IF((D9469-B9469)*24&lt;=X9469,"Met","Breached")))</f>
        <v>Met</v>
      </c>
    </row>
    <row r="9470" spans="1:25" x14ac:dyDescent="0.25">
      <c r="A9470" s="9" t="s">
        <v>13874</v>
      </c>
      <c r="B9470" s="23">
        <v>46189.927777777797</v>
      </c>
      <c r="C9470" s="23">
        <v>46190.356249999997</v>
      </c>
      <c r="D9470" s="23">
        <v>46195.386111111096</v>
      </c>
      <c r="E9470" s="9" t="s">
        <v>212</v>
      </c>
      <c r="F9470" s="9" t="s">
        <v>189</v>
      </c>
      <c r="G9470" s="9" t="s">
        <v>213</v>
      </c>
      <c r="H9470" s="9" t="s">
        <v>165</v>
      </c>
      <c r="I9470" s="9" t="s">
        <v>469</v>
      </c>
      <c r="J9470" s="9" t="s">
        <v>837</v>
      </c>
      <c r="K9470" s="9" t="s">
        <v>246</v>
      </c>
      <c r="L9470" s="9" t="s">
        <v>311</v>
      </c>
      <c r="M9470" s="9" t="s">
        <v>1860</v>
      </c>
      <c r="N9470" s="9" t="s">
        <v>196</v>
      </c>
      <c r="O9470" s="9" t="s">
        <v>176</v>
      </c>
      <c r="P9470" s="9" t="s">
        <v>419</v>
      </c>
      <c r="Q9470" s="9" t="s">
        <v>219</v>
      </c>
      <c r="R9470" s="9">
        <v>0</v>
      </c>
      <c r="S9470" s="9">
        <v>11</v>
      </c>
      <c r="U9470" s="9" t="s">
        <v>230</v>
      </c>
      <c r="X9470" s="9">
        <f>INDEX(SLA_Policy!$D$2:$D$5,MATCH(F9470,SLA_Policy!$A$2:$A$5,0))</f>
        <v>120</v>
      </c>
      <c r="Y9470" s="9" t="str">
        <f>IF(E9470="Cancelled","Excluded",IF(D9470="",IF((SLA_Policy!$B$8-B9470)*24&gt;X9470,"Open - Breached","Open - On Track"),IF((D9470-B9470)*24&lt;=X9470,"Met","Breached")))</f>
        <v>Breached</v>
      </c>
    </row>
    <row r="9471" spans="1:25" x14ac:dyDescent="0.25">
      <c r="A9471" s="9" t="s">
        <v>13875</v>
      </c>
      <c r="B9471" s="23">
        <v>46190.270833333299</v>
      </c>
      <c r="C9471" s="23">
        <v>46190.2944444444</v>
      </c>
      <c r="D9471" s="23">
        <v>46191.34375</v>
      </c>
      <c r="E9471" s="9" t="s">
        <v>212</v>
      </c>
      <c r="F9471" s="9" t="s">
        <v>189</v>
      </c>
      <c r="G9471" s="9" t="s">
        <v>213</v>
      </c>
      <c r="H9471" s="9" t="s">
        <v>164</v>
      </c>
      <c r="I9471" s="9" t="s">
        <v>339</v>
      </c>
      <c r="J9471" s="9" t="s">
        <v>8651</v>
      </c>
      <c r="K9471" s="9" t="s">
        <v>246</v>
      </c>
      <c r="L9471" s="9" t="s">
        <v>311</v>
      </c>
      <c r="M9471" s="9" t="s">
        <v>9301</v>
      </c>
      <c r="N9471" s="9" t="s">
        <v>199</v>
      </c>
      <c r="O9471" s="9" t="s">
        <v>116</v>
      </c>
      <c r="P9471" s="9" t="s">
        <v>234</v>
      </c>
      <c r="Q9471" s="9" t="s">
        <v>219</v>
      </c>
      <c r="R9471" s="9">
        <v>0</v>
      </c>
      <c r="S9471" s="9">
        <v>12</v>
      </c>
      <c r="T9471" s="9" t="s">
        <v>343</v>
      </c>
      <c r="U9471" s="9" t="s">
        <v>290</v>
      </c>
      <c r="X9471" s="9">
        <f>INDEX(SLA_Policy!$D$2:$D$5,MATCH(F9471,SLA_Policy!$A$2:$A$5,0))</f>
        <v>120</v>
      </c>
      <c r="Y9471" s="9" t="str">
        <f>IF(E9471="Cancelled","Excluded",IF(D9471="",IF((SLA_Policy!$B$8-B9471)*24&gt;X9471,"Open - Breached","Open - On Track"),IF((D9471-B9471)*24&lt;=X9471,"Met","Breached")))</f>
        <v>Met</v>
      </c>
    </row>
    <row r="9472" spans="1:25" x14ac:dyDescent="0.25">
      <c r="A9472" s="9" t="s">
        <v>13876</v>
      </c>
      <c r="B9472" s="23">
        <v>46190.3347222222</v>
      </c>
      <c r="C9472" s="23">
        <v>46190.338888888902</v>
      </c>
      <c r="D9472" s="23">
        <v>46191.409027777801</v>
      </c>
      <c r="E9472" s="9" t="s">
        <v>212</v>
      </c>
      <c r="F9472" s="9" t="s">
        <v>189</v>
      </c>
      <c r="G9472" s="9" t="s">
        <v>213</v>
      </c>
      <c r="H9472" s="9" t="s">
        <v>163</v>
      </c>
      <c r="I9472" s="9" t="s">
        <v>223</v>
      </c>
      <c r="J9472" s="9" t="s">
        <v>13877</v>
      </c>
      <c r="K9472" s="9" t="s">
        <v>225</v>
      </c>
      <c r="L9472" s="9" t="s">
        <v>104</v>
      </c>
      <c r="M9472" s="9" t="s">
        <v>4482</v>
      </c>
      <c r="N9472" s="9" t="s">
        <v>198</v>
      </c>
      <c r="O9472" s="9" t="s">
        <v>176</v>
      </c>
      <c r="P9472" s="9" t="s">
        <v>570</v>
      </c>
      <c r="Q9472" s="9" t="s">
        <v>219</v>
      </c>
      <c r="R9472" s="9">
        <v>1</v>
      </c>
      <c r="S9472" s="9">
        <v>128</v>
      </c>
      <c r="T9472" s="9" t="s">
        <v>229</v>
      </c>
      <c r="U9472" s="9" t="s">
        <v>230</v>
      </c>
      <c r="W9472" s="9">
        <v>4</v>
      </c>
      <c r="X9472" s="9">
        <f>INDEX(SLA_Policy!$D$2:$D$5,MATCH(F9472,SLA_Policy!$A$2:$A$5,0))</f>
        <v>120</v>
      </c>
      <c r="Y9472" s="9" t="str">
        <f>IF(E9472="Cancelled","Excluded",IF(D9472="",IF((SLA_Policy!$B$8-B9472)*24&gt;X9472,"Open - Breached","Open - On Track"),IF((D9472-B9472)*24&lt;=X9472,"Met","Breached")))</f>
        <v>Met</v>
      </c>
    </row>
    <row r="9473" spans="1:25" x14ac:dyDescent="0.25">
      <c r="A9473" s="9" t="s">
        <v>13878</v>
      </c>
      <c r="B9473" s="23">
        <v>46190.339583333298</v>
      </c>
      <c r="C9473" s="23">
        <v>46190.340972222199</v>
      </c>
      <c r="D9473" s="23">
        <v>46190.400000000001</v>
      </c>
      <c r="E9473" s="9" t="s">
        <v>212</v>
      </c>
      <c r="F9473" s="9" t="s">
        <v>187</v>
      </c>
      <c r="G9473" s="9" t="s">
        <v>213</v>
      </c>
      <c r="H9473" s="9" t="s">
        <v>88</v>
      </c>
      <c r="I9473" s="9" t="s">
        <v>92</v>
      </c>
      <c r="J9473" s="9" t="s">
        <v>4941</v>
      </c>
      <c r="K9473" s="9" t="s">
        <v>215</v>
      </c>
      <c r="L9473" s="9" t="s">
        <v>395</v>
      </c>
      <c r="M9473" s="9" t="s">
        <v>6986</v>
      </c>
      <c r="N9473" s="9" t="s">
        <v>198</v>
      </c>
      <c r="O9473" s="9" t="s">
        <v>178</v>
      </c>
      <c r="P9473" s="9" t="s">
        <v>272</v>
      </c>
      <c r="Q9473" s="9" t="s">
        <v>273</v>
      </c>
      <c r="R9473" s="9">
        <v>0</v>
      </c>
      <c r="S9473" s="9">
        <v>13</v>
      </c>
      <c r="T9473" s="9" t="s">
        <v>136</v>
      </c>
      <c r="U9473" s="9" t="s">
        <v>290</v>
      </c>
      <c r="W9473" s="9">
        <v>4</v>
      </c>
      <c r="X9473" s="9">
        <f>INDEX(SLA_Policy!$D$2:$D$5,MATCH(F9473,SLA_Policy!$A$2:$A$5,0))</f>
        <v>8</v>
      </c>
      <c r="Y9473" s="9" t="str">
        <f>IF(E9473="Cancelled","Excluded",IF(D9473="",IF((SLA_Policy!$B$8-B9473)*24&gt;X9473,"Open - Breached","Open - On Track"),IF((D9473-B9473)*24&lt;=X9473,"Met","Breached")))</f>
        <v>Met</v>
      </c>
    </row>
    <row r="9474" spans="1:25" x14ac:dyDescent="0.25">
      <c r="A9474" s="9" t="s">
        <v>13879</v>
      </c>
      <c r="B9474" s="23">
        <v>46190.343055555597</v>
      </c>
      <c r="C9474" s="23">
        <v>46190.384722222203</v>
      </c>
      <c r="D9474" s="23">
        <v>46191.381944444503</v>
      </c>
      <c r="E9474" s="9" t="s">
        <v>212</v>
      </c>
      <c r="F9474" s="9" t="s">
        <v>188</v>
      </c>
      <c r="G9474" s="9" t="s">
        <v>236</v>
      </c>
      <c r="H9474" s="9" t="s">
        <v>164</v>
      </c>
      <c r="I9474" s="9" t="s">
        <v>421</v>
      </c>
      <c r="J9474" s="9" t="s">
        <v>902</v>
      </c>
      <c r="K9474" s="9" t="s">
        <v>246</v>
      </c>
      <c r="L9474" s="9" t="s">
        <v>282</v>
      </c>
      <c r="M9474" s="9" t="s">
        <v>4904</v>
      </c>
      <c r="N9474" s="9" t="s">
        <v>196</v>
      </c>
      <c r="O9474" s="9" t="s">
        <v>180</v>
      </c>
      <c r="P9474" s="9" t="s">
        <v>278</v>
      </c>
      <c r="Q9474" s="9" t="s">
        <v>219</v>
      </c>
      <c r="R9474" s="9">
        <v>0</v>
      </c>
      <c r="S9474" s="9">
        <v>18</v>
      </c>
      <c r="T9474" s="9" t="s">
        <v>343</v>
      </c>
      <c r="U9474" s="9" t="s">
        <v>242</v>
      </c>
      <c r="W9474" s="9">
        <v>4</v>
      </c>
      <c r="X9474" s="9">
        <f>INDEX(SLA_Policy!$D$2:$D$5,MATCH(F9474,SLA_Policy!$A$2:$A$5,0))</f>
        <v>72</v>
      </c>
      <c r="Y9474" s="9" t="str">
        <f>IF(E9474="Cancelled","Excluded",IF(D9474="",IF((SLA_Policy!$B$8-B9474)*24&gt;X9474,"Open - Breached","Open - On Track"),IF((D9474-B9474)*24&lt;=X9474,"Met","Breached")))</f>
        <v>Met</v>
      </c>
    </row>
    <row r="9475" spans="1:25" x14ac:dyDescent="0.25">
      <c r="A9475" s="9" t="s">
        <v>13880</v>
      </c>
      <c r="B9475" s="23">
        <v>46190.344444444498</v>
      </c>
      <c r="C9475" s="23">
        <v>46190.349305555603</v>
      </c>
      <c r="D9475" s="23">
        <v>46190.740277777797</v>
      </c>
      <c r="E9475" s="9" t="s">
        <v>212</v>
      </c>
      <c r="F9475" s="9" t="s">
        <v>189</v>
      </c>
      <c r="G9475" s="9" t="s">
        <v>213</v>
      </c>
      <c r="H9475" s="9" t="s">
        <v>162</v>
      </c>
      <c r="I9475" s="9" t="s">
        <v>393</v>
      </c>
      <c r="J9475" s="9" t="s">
        <v>874</v>
      </c>
      <c r="K9475" s="9" t="s">
        <v>225</v>
      </c>
      <c r="L9475" s="9" t="s">
        <v>293</v>
      </c>
      <c r="M9475" s="9" t="s">
        <v>4240</v>
      </c>
      <c r="N9475" s="9" t="s">
        <v>199</v>
      </c>
      <c r="O9475" s="9" t="s">
        <v>116</v>
      </c>
      <c r="P9475" s="9" t="s">
        <v>525</v>
      </c>
      <c r="Q9475" s="9" t="s">
        <v>219</v>
      </c>
      <c r="R9475" s="9">
        <v>0</v>
      </c>
      <c r="S9475" s="9">
        <v>10</v>
      </c>
      <c r="U9475" s="9" t="s">
        <v>266</v>
      </c>
      <c r="X9475" s="9">
        <f>INDEX(SLA_Policy!$D$2:$D$5,MATCH(F9475,SLA_Policy!$A$2:$A$5,0))</f>
        <v>120</v>
      </c>
      <c r="Y9475" s="9" t="str">
        <f>IF(E9475="Cancelled","Excluded",IF(D9475="",IF((SLA_Policy!$B$8-B9475)*24&gt;X9475,"Open - Breached","Open - On Track"),IF((D9475-B9475)*24&lt;=X9475,"Met","Breached")))</f>
        <v>Met</v>
      </c>
    </row>
    <row r="9476" spans="1:25" x14ac:dyDescent="0.25">
      <c r="A9476" s="9" t="s">
        <v>13881</v>
      </c>
      <c r="B9476" s="23">
        <v>46190.347916666702</v>
      </c>
      <c r="C9476" s="23">
        <v>46190.348611111098</v>
      </c>
      <c r="D9476" s="23">
        <v>46190.372222222199</v>
      </c>
      <c r="E9476" s="9" t="s">
        <v>212</v>
      </c>
      <c r="F9476" s="9" t="s">
        <v>186</v>
      </c>
      <c r="G9476" s="9" t="s">
        <v>213</v>
      </c>
      <c r="H9476" s="9" t="s">
        <v>88</v>
      </c>
      <c r="I9476" s="9" t="s">
        <v>92</v>
      </c>
      <c r="J9476" s="9" t="s">
        <v>214</v>
      </c>
      <c r="K9476" s="9" t="s">
        <v>303</v>
      </c>
      <c r="L9476" s="9" t="s">
        <v>311</v>
      </c>
      <c r="M9476" s="9" t="s">
        <v>5566</v>
      </c>
      <c r="N9476" s="9" t="s">
        <v>198</v>
      </c>
      <c r="O9476" s="9" t="s">
        <v>178</v>
      </c>
      <c r="P9476" s="9" t="s">
        <v>272</v>
      </c>
      <c r="Q9476" s="9" t="s">
        <v>273</v>
      </c>
      <c r="R9476" s="9">
        <v>0</v>
      </c>
      <c r="S9476" s="9">
        <v>12</v>
      </c>
      <c r="T9476" s="9" t="s">
        <v>220</v>
      </c>
      <c r="U9476" s="9" t="s">
        <v>290</v>
      </c>
      <c r="X9476" s="9">
        <f>INDEX(SLA_Policy!$D$2:$D$5,MATCH(F9476,SLA_Policy!$A$2:$A$5,0))</f>
        <v>4</v>
      </c>
      <c r="Y9476" s="9" t="str">
        <f>IF(E9476="Cancelled","Excluded",IF(D9476="",IF((SLA_Policy!$B$8-B9476)*24&gt;X9476,"Open - Breached","Open - On Track"),IF((D9476-B9476)*24&lt;=X9476,"Met","Breached")))</f>
        <v>Met</v>
      </c>
    </row>
    <row r="9477" spans="1:25" x14ac:dyDescent="0.25">
      <c r="A9477" s="9" t="s">
        <v>13882</v>
      </c>
      <c r="B9477" s="23">
        <v>46190.356249999997</v>
      </c>
      <c r="C9477" s="23">
        <v>46190.377083333296</v>
      </c>
      <c r="D9477" s="23">
        <v>46191.379166666702</v>
      </c>
      <c r="E9477" s="9" t="s">
        <v>212</v>
      </c>
      <c r="F9477" s="9" t="s">
        <v>188</v>
      </c>
      <c r="G9477" s="9" t="s">
        <v>236</v>
      </c>
      <c r="H9477" s="9" t="s">
        <v>161</v>
      </c>
      <c r="I9477" s="9" t="s">
        <v>505</v>
      </c>
      <c r="J9477" s="9" t="s">
        <v>506</v>
      </c>
      <c r="K9477" s="9" t="s">
        <v>246</v>
      </c>
      <c r="L9477" s="9" t="s">
        <v>104</v>
      </c>
      <c r="M9477" s="9" t="s">
        <v>2938</v>
      </c>
      <c r="N9477" s="9" t="s">
        <v>196</v>
      </c>
      <c r="O9477" s="9" t="s">
        <v>177</v>
      </c>
      <c r="P9477" s="9" t="s">
        <v>300</v>
      </c>
      <c r="Q9477" s="9" t="s">
        <v>219</v>
      </c>
      <c r="R9477" s="9">
        <v>0</v>
      </c>
      <c r="S9477" s="9">
        <v>39</v>
      </c>
      <c r="U9477" s="9" t="s">
        <v>242</v>
      </c>
      <c r="W9477" s="9">
        <v>5</v>
      </c>
      <c r="X9477" s="9">
        <f>INDEX(SLA_Policy!$D$2:$D$5,MATCH(F9477,SLA_Policy!$A$2:$A$5,0))</f>
        <v>72</v>
      </c>
      <c r="Y9477" s="9" t="str">
        <f>IF(E9477="Cancelled","Excluded",IF(D9477="",IF((SLA_Policy!$B$8-B9477)*24&gt;X9477,"Open - Breached","Open - On Track"),IF((D9477-B9477)*24&lt;=X9477,"Met","Breached")))</f>
        <v>Met</v>
      </c>
    </row>
    <row r="9478" spans="1:25" x14ac:dyDescent="0.25">
      <c r="A9478" s="9" t="s">
        <v>13883</v>
      </c>
      <c r="B9478" s="23">
        <v>46190.363194444399</v>
      </c>
      <c r="C9478" s="23">
        <v>46190.380555555603</v>
      </c>
      <c r="D9478" s="23">
        <v>46191.316666666702</v>
      </c>
      <c r="E9478" s="9" t="s">
        <v>212</v>
      </c>
      <c r="F9478" s="9" t="s">
        <v>189</v>
      </c>
      <c r="G9478" s="9" t="s">
        <v>213</v>
      </c>
      <c r="H9478" s="9" t="s">
        <v>163</v>
      </c>
      <c r="I9478" s="9" t="s">
        <v>405</v>
      </c>
      <c r="J9478" s="9" t="s">
        <v>7459</v>
      </c>
      <c r="K9478" s="9" t="s">
        <v>303</v>
      </c>
      <c r="L9478" s="9" t="s">
        <v>270</v>
      </c>
      <c r="M9478" s="9" t="s">
        <v>6927</v>
      </c>
      <c r="N9478" s="9" t="s">
        <v>198</v>
      </c>
      <c r="O9478" s="9" t="s">
        <v>176</v>
      </c>
      <c r="P9478" s="9" t="s">
        <v>253</v>
      </c>
      <c r="Q9478" s="9" t="s">
        <v>219</v>
      </c>
      <c r="R9478" s="9">
        <v>0</v>
      </c>
      <c r="S9478" s="9">
        <v>12</v>
      </c>
      <c r="U9478" s="9" t="s">
        <v>266</v>
      </c>
      <c r="W9478" s="9">
        <v>5</v>
      </c>
      <c r="X9478" s="9">
        <f>INDEX(SLA_Policy!$D$2:$D$5,MATCH(F9478,SLA_Policy!$A$2:$A$5,0))</f>
        <v>120</v>
      </c>
      <c r="Y9478" s="9" t="str">
        <f>IF(E9478="Cancelled","Excluded",IF(D9478="",IF((SLA_Policy!$B$8-B9478)*24&gt;X9478,"Open - Breached","Open - On Track"),IF((D9478-B9478)*24&lt;=X9478,"Met","Breached")))</f>
        <v>Met</v>
      </c>
    </row>
    <row r="9479" spans="1:25" x14ac:dyDescent="0.25">
      <c r="A9479" s="9" t="s">
        <v>13884</v>
      </c>
      <c r="B9479" s="23">
        <v>46190.365277777797</v>
      </c>
      <c r="C9479" s="23">
        <v>46190.409027777801</v>
      </c>
      <c r="D9479" s="23">
        <v>46190.600694444503</v>
      </c>
      <c r="E9479" s="9" t="s">
        <v>212</v>
      </c>
      <c r="F9479" s="9" t="s">
        <v>189</v>
      </c>
      <c r="G9479" s="9" t="s">
        <v>213</v>
      </c>
      <c r="H9479" s="9" t="s">
        <v>167</v>
      </c>
      <c r="I9479" s="9" t="s">
        <v>684</v>
      </c>
      <c r="J9479" s="9" t="s">
        <v>13885</v>
      </c>
      <c r="K9479" s="9" t="s">
        <v>225</v>
      </c>
      <c r="L9479" s="9" t="s">
        <v>216</v>
      </c>
      <c r="M9479" s="9" t="s">
        <v>965</v>
      </c>
      <c r="N9479" s="9" t="s">
        <v>196</v>
      </c>
      <c r="O9479" s="9" t="s">
        <v>176</v>
      </c>
      <c r="P9479" s="9" t="s">
        <v>1159</v>
      </c>
      <c r="Q9479" s="9" t="s">
        <v>219</v>
      </c>
      <c r="R9479" s="9">
        <v>0</v>
      </c>
      <c r="S9479" s="9">
        <v>8</v>
      </c>
      <c r="U9479" s="9" t="s">
        <v>248</v>
      </c>
      <c r="X9479" s="9">
        <f>INDEX(SLA_Policy!$D$2:$D$5,MATCH(F9479,SLA_Policy!$A$2:$A$5,0))</f>
        <v>120</v>
      </c>
      <c r="Y9479" s="9" t="str">
        <f>IF(E9479="Cancelled","Excluded",IF(D9479="",IF((SLA_Policy!$B$8-B9479)*24&gt;X9479,"Open - Breached","Open - On Track"),IF((D9479-B9479)*24&lt;=X9479,"Met","Breached")))</f>
        <v>Met</v>
      </c>
    </row>
    <row r="9480" spans="1:25" x14ac:dyDescent="0.25">
      <c r="A9480" s="9" t="s">
        <v>13886</v>
      </c>
      <c r="B9480" s="23">
        <v>46190.375</v>
      </c>
      <c r="C9480" s="23">
        <v>46190.515277777798</v>
      </c>
      <c r="D9480" s="23">
        <v>46191.667361111096</v>
      </c>
      <c r="E9480" s="9" t="s">
        <v>212</v>
      </c>
      <c r="F9480" s="9" t="s">
        <v>188</v>
      </c>
      <c r="G9480" s="9" t="s">
        <v>236</v>
      </c>
      <c r="H9480" s="9" t="s">
        <v>163</v>
      </c>
      <c r="I9480" s="9" t="s">
        <v>315</v>
      </c>
      <c r="J9480" s="9" t="s">
        <v>4366</v>
      </c>
      <c r="K9480" s="9" t="s">
        <v>215</v>
      </c>
      <c r="L9480" s="9" t="s">
        <v>311</v>
      </c>
      <c r="M9480" s="9" t="s">
        <v>5870</v>
      </c>
      <c r="N9480" s="9" t="s">
        <v>196</v>
      </c>
      <c r="O9480" s="9" t="s">
        <v>180</v>
      </c>
      <c r="P9480" s="9" t="s">
        <v>318</v>
      </c>
      <c r="Q9480" s="9" t="s">
        <v>219</v>
      </c>
      <c r="R9480" s="9">
        <v>0</v>
      </c>
      <c r="S9480" s="9">
        <v>208</v>
      </c>
      <c r="T9480" s="9" t="s">
        <v>229</v>
      </c>
      <c r="U9480" s="9" t="s">
        <v>242</v>
      </c>
      <c r="W9480" s="9">
        <v>5</v>
      </c>
      <c r="X9480" s="9">
        <f>INDEX(SLA_Policy!$D$2:$D$5,MATCH(F9480,SLA_Policy!$A$2:$A$5,0))</f>
        <v>72</v>
      </c>
      <c r="Y9480" s="9" t="str">
        <f>IF(E9480="Cancelled","Excluded",IF(D9480="",IF((SLA_Policy!$B$8-B9480)*24&gt;X9480,"Open - Breached","Open - On Track"),IF((D9480-B9480)*24&lt;=X9480,"Met","Breached")))</f>
        <v>Met</v>
      </c>
    </row>
    <row r="9481" spans="1:25" x14ac:dyDescent="0.25">
      <c r="A9481" s="9" t="s">
        <v>13887</v>
      </c>
      <c r="B9481" s="23">
        <v>46190.380555555603</v>
      </c>
      <c r="C9481" s="23">
        <v>46190.383333333302</v>
      </c>
      <c r="D9481" s="23">
        <v>46190.492361111101</v>
      </c>
      <c r="E9481" s="9" t="s">
        <v>212</v>
      </c>
      <c r="F9481" s="9" t="s">
        <v>188</v>
      </c>
      <c r="G9481" s="9" t="s">
        <v>213</v>
      </c>
      <c r="H9481" s="9" t="s">
        <v>163</v>
      </c>
      <c r="I9481" s="9" t="s">
        <v>405</v>
      </c>
      <c r="J9481" s="9" t="s">
        <v>10111</v>
      </c>
      <c r="K9481" s="9" t="s">
        <v>246</v>
      </c>
      <c r="L9481" s="9" t="s">
        <v>282</v>
      </c>
      <c r="M9481" s="9" t="s">
        <v>822</v>
      </c>
      <c r="N9481" s="9" t="s">
        <v>198</v>
      </c>
      <c r="O9481" s="9" t="s">
        <v>176</v>
      </c>
      <c r="P9481" s="9" t="s">
        <v>570</v>
      </c>
      <c r="Q9481" s="9" t="s">
        <v>219</v>
      </c>
      <c r="R9481" s="9">
        <v>0</v>
      </c>
      <c r="S9481" s="9">
        <v>6</v>
      </c>
      <c r="U9481" s="9" t="s">
        <v>230</v>
      </c>
      <c r="X9481" s="9">
        <f>INDEX(SLA_Policy!$D$2:$D$5,MATCH(F9481,SLA_Policy!$A$2:$A$5,0))</f>
        <v>72</v>
      </c>
      <c r="Y9481" s="9" t="str">
        <f>IF(E9481="Cancelled","Excluded",IF(D9481="",IF((SLA_Policy!$B$8-B9481)*24&gt;X9481,"Open - Breached","Open - On Track"),IF((D9481-B9481)*24&lt;=X9481,"Met","Breached")))</f>
        <v>Met</v>
      </c>
    </row>
    <row r="9482" spans="1:25" x14ac:dyDescent="0.25">
      <c r="A9482" s="9" t="s">
        <v>13888</v>
      </c>
      <c r="B9482" s="23">
        <v>46190.388888888898</v>
      </c>
      <c r="C9482" s="23">
        <v>46190.3930555556</v>
      </c>
      <c r="D9482" s="23">
        <v>46190.597916666702</v>
      </c>
      <c r="E9482" s="9" t="s">
        <v>212</v>
      </c>
      <c r="F9482" s="9" t="s">
        <v>188</v>
      </c>
      <c r="G9482" s="9" t="s">
        <v>213</v>
      </c>
      <c r="H9482" s="9" t="s">
        <v>162</v>
      </c>
      <c r="I9482" s="9" t="s">
        <v>416</v>
      </c>
      <c r="J9482" s="9" t="s">
        <v>5254</v>
      </c>
      <c r="K9482" s="9" t="s">
        <v>303</v>
      </c>
      <c r="L9482" s="9" t="s">
        <v>216</v>
      </c>
      <c r="M9482" s="9" t="s">
        <v>1287</v>
      </c>
      <c r="N9482" s="9" t="s">
        <v>198</v>
      </c>
      <c r="O9482" s="9" t="s">
        <v>179</v>
      </c>
      <c r="P9482" s="9" t="s">
        <v>264</v>
      </c>
      <c r="Q9482" s="9" t="s">
        <v>219</v>
      </c>
      <c r="R9482" s="9">
        <v>0</v>
      </c>
      <c r="S9482" s="9">
        <v>15</v>
      </c>
      <c r="U9482" s="9" t="s">
        <v>266</v>
      </c>
      <c r="X9482" s="9">
        <f>INDEX(SLA_Policy!$D$2:$D$5,MATCH(F9482,SLA_Policy!$A$2:$A$5,0))</f>
        <v>72</v>
      </c>
      <c r="Y9482" s="9" t="str">
        <f>IF(E9482="Cancelled","Excluded",IF(D9482="",IF((SLA_Policy!$B$8-B9482)*24&gt;X9482,"Open - Breached","Open - On Track"),IF((D9482-B9482)*24&lt;=X9482,"Met","Breached")))</f>
        <v>Met</v>
      </c>
    </row>
    <row r="9483" spans="1:25" x14ac:dyDescent="0.25">
      <c r="A9483" s="9" t="s">
        <v>13889</v>
      </c>
      <c r="B9483" s="23">
        <v>46190.388888888898</v>
      </c>
      <c r="C9483" s="23">
        <v>46190.393750000003</v>
      </c>
      <c r="D9483" s="23">
        <v>46190.493055555598</v>
      </c>
      <c r="E9483" s="9" t="s">
        <v>212</v>
      </c>
      <c r="F9483" s="9" t="s">
        <v>186</v>
      </c>
      <c r="G9483" s="9" t="s">
        <v>213</v>
      </c>
      <c r="H9483" s="9" t="s">
        <v>167</v>
      </c>
      <c r="I9483" s="9" t="s">
        <v>536</v>
      </c>
      <c r="J9483" s="9" t="s">
        <v>995</v>
      </c>
      <c r="K9483" s="9" t="s">
        <v>246</v>
      </c>
      <c r="L9483" s="9" t="s">
        <v>282</v>
      </c>
      <c r="M9483" s="9" t="s">
        <v>1917</v>
      </c>
      <c r="N9483" s="9" t="s">
        <v>196</v>
      </c>
      <c r="O9483" s="9" t="s">
        <v>176</v>
      </c>
      <c r="P9483" s="9" t="s">
        <v>330</v>
      </c>
      <c r="Q9483" s="9" t="s">
        <v>273</v>
      </c>
      <c r="R9483" s="9">
        <v>0</v>
      </c>
      <c r="S9483" s="9">
        <v>112</v>
      </c>
      <c r="T9483" s="9" t="s">
        <v>136</v>
      </c>
      <c r="U9483" s="9" t="s">
        <v>140</v>
      </c>
      <c r="V9483" s="9" t="s">
        <v>13439</v>
      </c>
      <c r="X9483" s="9">
        <f>INDEX(SLA_Policy!$D$2:$D$5,MATCH(F9483,SLA_Policy!$A$2:$A$5,0))</f>
        <v>4</v>
      </c>
      <c r="Y9483" s="9" t="str">
        <f>IF(E9483="Cancelled","Excluded",IF(D9483="",IF((SLA_Policy!$B$8-B9483)*24&gt;X9483,"Open - Breached","Open - On Track"),IF((D9483-B9483)*24&lt;=X9483,"Met","Breached")))</f>
        <v>Met</v>
      </c>
    </row>
    <row r="9484" spans="1:25" x14ac:dyDescent="0.25">
      <c r="A9484" s="9" t="s">
        <v>13890</v>
      </c>
      <c r="B9484" s="23">
        <v>46190.391666666699</v>
      </c>
      <c r="C9484" s="23">
        <v>46190.420138888898</v>
      </c>
      <c r="D9484" s="23">
        <v>46191.392361111102</v>
      </c>
      <c r="E9484" s="9" t="s">
        <v>212</v>
      </c>
      <c r="F9484" s="9" t="s">
        <v>188</v>
      </c>
      <c r="G9484" s="9" t="s">
        <v>236</v>
      </c>
      <c r="H9484" s="9" t="s">
        <v>161</v>
      </c>
      <c r="I9484" s="9" t="s">
        <v>237</v>
      </c>
      <c r="J9484" s="9" t="s">
        <v>602</v>
      </c>
      <c r="K9484" s="9" t="s">
        <v>246</v>
      </c>
      <c r="L9484" s="9" t="s">
        <v>293</v>
      </c>
      <c r="M9484" s="9" t="s">
        <v>2857</v>
      </c>
      <c r="N9484" s="9" t="s">
        <v>199</v>
      </c>
      <c r="O9484" s="9" t="s">
        <v>177</v>
      </c>
      <c r="P9484" s="9" t="s">
        <v>300</v>
      </c>
      <c r="Q9484" s="9" t="s">
        <v>219</v>
      </c>
      <c r="R9484" s="9">
        <v>0</v>
      </c>
      <c r="S9484" s="9">
        <v>56</v>
      </c>
      <c r="U9484" s="9" t="s">
        <v>242</v>
      </c>
      <c r="X9484" s="9">
        <f>INDEX(SLA_Policy!$D$2:$D$5,MATCH(F9484,SLA_Policy!$A$2:$A$5,0))</f>
        <v>72</v>
      </c>
      <c r="Y9484" s="9" t="str">
        <f>IF(E9484="Cancelled","Excluded",IF(D9484="",IF((SLA_Policy!$B$8-B9484)*24&gt;X9484,"Open - Breached","Open - On Track"),IF((D9484-B9484)*24&lt;=X9484,"Met","Breached")))</f>
        <v>Met</v>
      </c>
    </row>
    <row r="9485" spans="1:25" x14ac:dyDescent="0.25">
      <c r="A9485" s="9" t="s">
        <v>13891</v>
      </c>
      <c r="B9485" s="23">
        <v>46190.392361111102</v>
      </c>
      <c r="C9485" s="23">
        <v>46190.4868055556</v>
      </c>
      <c r="D9485" s="23">
        <v>46190.515972222202</v>
      </c>
      <c r="E9485" s="9" t="s">
        <v>212</v>
      </c>
      <c r="F9485" s="9" t="s">
        <v>189</v>
      </c>
      <c r="G9485" s="9" t="s">
        <v>213</v>
      </c>
      <c r="H9485" s="9" t="s">
        <v>162</v>
      </c>
      <c r="I9485" s="9" t="s">
        <v>393</v>
      </c>
      <c r="J9485" s="9" t="s">
        <v>874</v>
      </c>
      <c r="K9485" s="9" t="s">
        <v>239</v>
      </c>
      <c r="L9485" s="9" t="s">
        <v>351</v>
      </c>
      <c r="M9485" s="9" t="s">
        <v>1123</v>
      </c>
      <c r="N9485" s="9" t="s">
        <v>199</v>
      </c>
      <c r="O9485" s="9" t="s">
        <v>116</v>
      </c>
      <c r="P9485" s="9" t="s">
        <v>525</v>
      </c>
      <c r="Q9485" s="9" t="s">
        <v>219</v>
      </c>
      <c r="R9485" s="9">
        <v>0</v>
      </c>
      <c r="S9485" s="9">
        <v>9</v>
      </c>
      <c r="U9485" s="9" t="s">
        <v>266</v>
      </c>
      <c r="X9485" s="9">
        <f>INDEX(SLA_Policy!$D$2:$D$5,MATCH(F9485,SLA_Policy!$A$2:$A$5,0))</f>
        <v>120</v>
      </c>
      <c r="Y9485" s="9" t="str">
        <f>IF(E9485="Cancelled","Excluded",IF(D9485="",IF((SLA_Policy!$B$8-B9485)*24&gt;X9485,"Open - Breached","Open - On Track"),IF((D9485-B9485)*24&lt;=X9485,"Met","Breached")))</f>
        <v>Met</v>
      </c>
    </row>
    <row r="9486" spans="1:25" x14ac:dyDescent="0.25">
      <c r="A9486" s="9" t="s">
        <v>13892</v>
      </c>
      <c r="B9486" s="23">
        <v>46190.395138888904</v>
      </c>
      <c r="C9486" s="23">
        <v>46190.409027777801</v>
      </c>
      <c r="D9486" s="23">
        <v>46190.473611111098</v>
      </c>
      <c r="E9486" s="9" t="s">
        <v>212</v>
      </c>
      <c r="F9486" s="9" t="s">
        <v>187</v>
      </c>
      <c r="G9486" s="9" t="s">
        <v>213</v>
      </c>
      <c r="H9486" s="9" t="s">
        <v>165</v>
      </c>
      <c r="I9486" s="9" t="s">
        <v>567</v>
      </c>
      <c r="J9486" s="9" t="s">
        <v>4061</v>
      </c>
      <c r="K9486" s="9" t="s">
        <v>246</v>
      </c>
      <c r="L9486" s="9" t="s">
        <v>311</v>
      </c>
      <c r="M9486" s="9" t="s">
        <v>2374</v>
      </c>
      <c r="N9486" s="9" t="s">
        <v>196</v>
      </c>
      <c r="O9486" s="9" t="s">
        <v>176</v>
      </c>
      <c r="P9486" s="9" t="s">
        <v>253</v>
      </c>
      <c r="Q9486" s="9" t="s">
        <v>273</v>
      </c>
      <c r="R9486" s="9">
        <v>0</v>
      </c>
      <c r="S9486" s="9">
        <v>22</v>
      </c>
      <c r="U9486" s="9" t="s">
        <v>230</v>
      </c>
      <c r="X9486" s="9">
        <f>INDEX(SLA_Policy!$D$2:$D$5,MATCH(F9486,SLA_Policy!$A$2:$A$5,0))</f>
        <v>8</v>
      </c>
      <c r="Y9486" s="9" t="str">
        <f>IF(E9486="Cancelled","Excluded",IF(D9486="",IF((SLA_Policy!$B$8-B9486)*24&gt;X9486,"Open - Breached","Open - On Track"),IF((D9486-B9486)*24&lt;=X9486,"Met","Breached")))</f>
        <v>Met</v>
      </c>
    </row>
    <row r="9487" spans="1:25" x14ac:dyDescent="0.25">
      <c r="A9487" s="9" t="s">
        <v>13893</v>
      </c>
      <c r="B9487" s="23">
        <v>46190.396527777797</v>
      </c>
      <c r="C9487" s="23">
        <v>46190.3972222222</v>
      </c>
      <c r="D9487" s="23">
        <v>46190.411111111098</v>
      </c>
      <c r="E9487" s="9" t="s">
        <v>212</v>
      </c>
      <c r="F9487" s="9" t="s">
        <v>188</v>
      </c>
      <c r="G9487" s="9" t="s">
        <v>213</v>
      </c>
      <c r="H9487" s="9" t="s">
        <v>161</v>
      </c>
      <c r="I9487" s="9" t="s">
        <v>454</v>
      </c>
      <c r="J9487" s="9" t="s">
        <v>2015</v>
      </c>
      <c r="K9487" s="9" t="s">
        <v>262</v>
      </c>
      <c r="L9487" s="9" t="s">
        <v>104</v>
      </c>
      <c r="M9487" s="9" t="s">
        <v>2338</v>
      </c>
      <c r="N9487" s="9" t="s">
        <v>198</v>
      </c>
      <c r="O9487" s="9" t="s">
        <v>177</v>
      </c>
      <c r="P9487" s="9" t="s">
        <v>300</v>
      </c>
      <c r="Q9487" s="9" t="s">
        <v>273</v>
      </c>
      <c r="R9487" s="9">
        <v>0</v>
      </c>
      <c r="S9487" s="9">
        <v>4</v>
      </c>
      <c r="U9487" s="9" t="s">
        <v>290</v>
      </c>
      <c r="X9487" s="9">
        <f>INDEX(SLA_Policy!$D$2:$D$5,MATCH(F9487,SLA_Policy!$A$2:$A$5,0))</f>
        <v>72</v>
      </c>
      <c r="Y9487" s="9" t="str">
        <f>IF(E9487="Cancelled","Excluded",IF(D9487="",IF((SLA_Policy!$B$8-B9487)*24&gt;X9487,"Open - Breached","Open - On Track"),IF((D9487-B9487)*24&lt;=X9487,"Met","Breached")))</f>
        <v>Met</v>
      </c>
    </row>
    <row r="9488" spans="1:25" x14ac:dyDescent="0.25">
      <c r="A9488" s="9" t="s">
        <v>13894</v>
      </c>
      <c r="B9488" s="23">
        <v>46190.397916666698</v>
      </c>
      <c r="C9488" s="23">
        <v>46190.436111111099</v>
      </c>
      <c r="D9488" s="23">
        <v>46191.408333333296</v>
      </c>
      <c r="E9488" s="9" t="s">
        <v>212</v>
      </c>
      <c r="F9488" s="9" t="s">
        <v>188</v>
      </c>
      <c r="G9488" s="9" t="s">
        <v>213</v>
      </c>
      <c r="H9488" s="9" t="s">
        <v>167</v>
      </c>
      <c r="I9488" s="9" t="s">
        <v>536</v>
      </c>
      <c r="J9488" s="9" t="s">
        <v>1614</v>
      </c>
      <c r="K9488" s="9" t="s">
        <v>215</v>
      </c>
      <c r="L9488" s="9" t="s">
        <v>371</v>
      </c>
      <c r="M9488" s="9" t="s">
        <v>4010</v>
      </c>
      <c r="N9488" s="9" t="s">
        <v>197</v>
      </c>
      <c r="O9488" s="9" t="s">
        <v>180</v>
      </c>
      <c r="P9488" s="9" t="s">
        <v>368</v>
      </c>
      <c r="Q9488" s="9" t="s">
        <v>219</v>
      </c>
      <c r="R9488" s="9">
        <v>0</v>
      </c>
      <c r="S9488" s="9">
        <v>36</v>
      </c>
      <c r="T9488" s="9" t="s">
        <v>220</v>
      </c>
      <c r="U9488" s="9" t="s">
        <v>140</v>
      </c>
      <c r="V9488" s="9" t="s">
        <v>13439</v>
      </c>
      <c r="X9488" s="9">
        <f>INDEX(SLA_Policy!$D$2:$D$5,MATCH(F9488,SLA_Policy!$A$2:$A$5,0))</f>
        <v>72</v>
      </c>
      <c r="Y9488" s="9" t="str">
        <f>IF(E9488="Cancelled","Excluded",IF(D9488="",IF((SLA_Policy!$B$8-B9488)*24&gt;X9488,"Open - Breached","Open - On Track"),IF((D9488-B9488)*24&lt;=X9488,"Met","Breached")))</f>
        <v>Met</v>
      </c>
    </row>
    <row r="9489" spans="1:25" x14ac:dyDescent="0.25">
      <c r="A9489" s="9" t="s">
        <v>13895</v>
      </c>
      <c r="B9489" s="23">
        <v>46190.4152777778</v>
      </c>
      <c r="C9489" s="23">
        <v>46190.416666666701</v>
      </c>
      <c r="D9489" s="23">
        <v>46191.318749999999</v>
      </c>
      <c r="E9489" s="9" t="s">
        <v>212</v>
      </c>
      <c r="F9489" s="9" t="s">
        <v>188</v>
      </c>
      <c r="G9489" s="9" t="s">
        <v>213</v>
      </c>
      <c r="H9489" s="9" t="s">
        <v>162</v>
      </c>
      <c r="I9489" s="9" t="s">
        <v>345</v>
      </c>
      <c r="J9489" s="9" t="s">
        <v>3485</v>
      </c>
      <c r="K9489" s="9" t="s">
        <v>246</v>
      </c>
      <c r="L9489" s="9" t="s">
        <v>270</v>
      </c>
      <c r="M9489" s="9" t="s">
        <v>1502</v>
      </c>
      <c r="N9489" s="9" t="s">
        <v>198</v>
      </c>
      <c r="O9489" s="9" t="s">
        <v>116</v>
      </c>
      <c r="P9489" s="9" t="s">
        <v>551</v>
      </c>
      <c r="Q9489" s="9" t="s">
        <v>219</v>
      </c>
      <c r="R9489" s="9">
        <v>0</v>
      </c>
      <c r="S9489" s="9">
        <v>24</v>
      </c>
      <c r="U9489" s="9" t="s">
        <v>248</v>
      </c>
      <c r="W9489" s="9">
        <v>5</v>
      </c>
      <c r="X9489" s="9">
        <f>INDEX(SLA_Policy!$D$2:$D$5,MATCH(F9489,SLA_Policy!$A$2:$A$5,0))</f>
        <v>72</v>
      </c>
      <c r="Y9489" s="9" t="str">
        <f>IF(E9489="Cancelled","Excluded",IF(D9489="",IF((SLA_Policy!$B$8-B9489)*24&gt;X9489,"Open - Breached","Open - On Track"),IF((D9489-B9489)*24&lt;=X9489,"Met","Breached")))</f>
        <v>Met</v>
      </c>
    </row>
    <row r="9490" spans="1:25" x14ac:dyDescent="0.25">
      <c r="A9490" s="9" t="s">
        <v>13896</v>
      </c>
      <c r="B9490" s="23">
        <v>46190.423611111102</v>
      </c>
      <c r="C9490" s="23">
        <v>46190.425694444399</v>
      </c>
      <c r="D9490" s="23">
        <v>46190.429166666698</v>
      </c>
      <c r="E9490" s="9" t="s">
        <v>212</v>
      </c>
      <c r="F9490" s="9" t="s">
        <v>189</v>
      </c>
      <c r="G9490" s="9" t="s">
        <v>213</v>
      </c>
      <c r="H9490" s="9" t="s">
        <v>161</v>
      </c>
      <c r="I9490" s="9" t="s">
        <v>389</v>
      </c>
      <c r="J9490" s="9" t="s">
        <v>2096</v>
      </c>
      <c r="K9490" s="9" t="s">
        <v>262</v>
      </c>
      <c r="L9490" s="9" t="s">
        <v>104</v>
      </c>
      <c r="M9490" s="9" t="s">
        <v>2077</v>
      </c>
      <c r="N9490" s="9" t="s">
        <v>200</v>
      </c>
      <c r="O9490" s="9" t="s">
        <v>116</v>
      </c>
      <c r="P9490" s="9" t="s">
        <v>574</v>
      </c>
      <c r="Q9490" s="9" t="s">
        <v>219</v>
      </c>
      <c r="R9490" s="9">
        <v>0</v>
      </c>
      <c r="S9490" s="9">
        <v>9</v>
      </c>
      <c r="U9490" s="9" t="s">
        <v>376</v>
      </c>
      <c r="X9490" s="9">
        <f>INDEX(SLA_Policy!$D$2:$D$5,MATCH(F9490,SLA_Policy!$A$2:$A$5,0))</f>
        <v>120</v>
      </c>
      <c r="Y9490" s="9" t="str">
        <f>IF(E9490="Cancelled","Excluded",IF(D9490="",IF((SLA_Policy!$B$8-B9490)*24&gt;X9490,"Open - Breached","Open - On Track"),IF((D9490-B9490)*24&lt;=X9490,"Met","Breached")))</f>
        <v>Met</v>
      </c>
    </row>
    <row r="9491" spans="1:25" x14ac:dyDescent="0.25">
      <c r="A9491" s="9" t="s">
        <v>13897</v>
      </c>
      <c r="B9491" s="23">
        <v>46190.4243055556</v>
      </c>
      <c r="C9491" s="23">
        <v>46190.451388888898</v>
      </c>
      <c r="D9491" s="23">
        <v>46191.366666666698</v>
      </c>
      <c r="E9491" s="9" t="s">
        <v>212</v>
      </c>
      <c r="F9491" s="9" t="s">
        <v>188</v>
      </c>
      <c r="G9491" s="9" t="s">
        <v>213</v>
      </c>
      <c r="H9491" s="9" t="s">
        <v>164</v>
      </c>
      <c r="I9491" s="9" t="s">
        <v>339</v>
      </c>
      <c r="J9491" s="9" t="s">
        <v>10346</v>
      </c>
      <c r="K9491" s="9" t="s">
        <v>215</v>
      </c>
      <c r="L9491" s="9" t="s">
        <v>293</v>
      </c>
      <c r="M9491" s="9" t="s">
        <v>4076</v>
      </c>
      <c r="N9491" s="9" t="s">
        <v>196</v>
      </c>
      <c r="O9491" s="9" t="s">
        <v>116</v>
      </c>
      <c r="P9491" s="9" t="s">
        <v>551</v>
      </c>
      <c r="Q9491" s="9" t="s">
        <v>219</v>
      </c>
      <c r="R9491" s="9">
        <v>0</v>
      </c>
      <c r="S9491" s="9">
        <v>8</v>
      </c>
      <c r="T9491" s="9" t="s">
        <v>464</v>
      </c>
      <c r="U9491" s="9" t="s">
        <v>248</v>
      </c>
      <c r="W9491" s="9">
        <v>5</v>
      </c>
      <c r="X9491" s="9">
        <f>INDEX(SLA_Policy!$D$2:$D$5,MATCH(F9491,SLA_Policy!$A$2:$A$5,0))</f>
        <v>72</v>
      </c>
      <c r="Y9491" s="9" t="str">
        <f>IF(E9491="Cancelled","Excluded",IF(D9491="",IF((SLA_Policy!$B$8-B9491)*24&gt;X9491,"Open - Breached","Open - On Track"),IF((D9491-B9491)*24&lt;=X9491,"Met","Breached")))</f>
        <v>Met</v>
      </c>
    </row>
    <row r="9492" spans="1:25" x14ac:dyDescent="0.25">
      <c r="A9492" s="9" t="s">
        <v>13898</v>
      </c>
      <c r="B9492" s="23">
        <v>46190.429861111101</v>
      </c>
      <c r="C9492" s="23">
        <v>46190.430555555598</v>
      </c>
      <c r="D9492" s="23">
        <v>46195.406944444498</v>
      </c>
      <c r="E9492" s="9" t="s">
        <v>212</v>
      </c>
      <c r="F9492" s="9" t="s">
        <v>188</v>
      </c>
      <c r="G9492" s="9" t="s">
        <v>213</v>
      </c>
      <c r="H9492" s="9" t="s">
        <v>162</v>
      </c>
      <c r="I9492" s="9" t="s">
        <v>416</v>
      </c>
      <c r="J9492" s="9" t="s">
        <v>13899</v>
      </c>
      <c r="K9492" s="9" t="s">
        <v>246</v>
      </c>
      <c r="L9492" s="9" t="s">
        <v>351</v>
      </c>
      <c r="M9492" s="9" t="s">
        <v>1624</v>
      </c>
      <c r="N9492" s="9" t="s">
        <v>198</v>
      </c>
      <c r="O9492" s="9" t="s">
        <v>176</v>
      </c>
      <c r="P9492" s="9" t="s">
        <v>253</v>
      </c>
      <c r="Q9492" s="9" t="s">
        <v>219</v>
      </c>
      <c r="R9492" s="9">
        <v>0</v>
      </c>
      <c r="S9492" s="9">
        <v>21</v>
      </c>
      <c r="U9492" s="9" t="s">
        <v>376</v>
      </c>
      <c r="X9492" s="9">
        <f>INDEX(SLA_Policy!$D$2:$D$5,MATCH(F9492,SLA_Policy!$A$2:$A$5,0))</f>
        <v>72</v>
      </c>
      <c r="Y9492" s="9" t="str">
        <f>IF(E9492="Cancelled","Excluded",IF(D9492="",IF((SLA_Policy!$B$8-B9492)*24&gt;X9492,"Open - Breached","Open - On Track"),IF((D9492-B9492)*24&lt;=X9492,"Met","Breached")))</f>
        <v>Breached</v>
      </c>
    </row>
    <row r="9493" spans="1:25" x14ac:dyDescent="0.25">
      <c r="A9493" s="9" t="s">
        <v>13900</v>
      </c>
      <c r="B9493" s="23">
        <v>46190.438888888901</v>
      </c>
      <c r="C9493" s="23">
        <v>46190.558333333298</v>
      </c>
      <c r="D9493" s="23">
        <v>46191.416666666701</v>
      </c>
      <c r="E9493" s="9" t="s">
        <v>212</v>
      </c>
      <c r="F9493" s="9" t="s">
        <v>188</v>
      </c>
      <c r="G9493" s="9" t="s">
        <v>213</v>
      </c>
      <c r="H9493" s="9" t="s">
        <v>167</v>
      </c>
      <c r="I9493" s="9" t="s">
        <v>536</v>
      </c>
      <c r="J9493" s="9" t="s">
        <v>1969</v>
      </c>
      <c r="K9493" s="9" t="s">
        <v>215</v>
      </c>
      <c r="L9493" s="9" t="s">
        <v>270</v>
      </c>
      <c r="M9493" s="9" t="s">
        <v>657</v>
      </c>
      <c r="N9493" s="9" t="s">
        <v>196</v>
      </c>
      <c r="O9493" s="9" t="s">
        <v>180</v>
      </c>
      <c r="P9493" s="9" t="s">
        <v>368</v>
      </c>
      <c r="Q9493" s="9" t="s">
        <v>219</v>
      </c>
      <c r="R9493" s="9">
        <v>0</v>
      </c>
      <c r="S9493" s="9">
        <v>72</v>
      </c>
      <c r="T9493" s="9" t="s">
        <v>136</v>
      </c>
      <c r="U9493" s="9" t="s">
        <v>140</v>
      </c>
      <c r="V9493" s="9" t="s">
        <v>13439</v>
      </c>
      <c r="X9493" s="9">
        <f>INDEX(SLA_Policy!$D$2:$D$5,MATCH(F9493,SLA_Policy!$A$2:$A$5,0))</f>
        <v>72</v>
      </c>
      <c r="Y9493" s="9" t="str">
        <f>IF(E9493="Cancelled","Excluded",IF(D9493="",IF((SLA_Policy!$B$8-B9493)*24&gt;X9493,"Open - Breached","Open - On Track"),IF((D9493-B9493)*24&lt;=X9493,"Met","Breached")))</f>
        <v>Met</v>
      </c>
    </row>
    <row r="9494" spans="1:25" x14ac:dyDescent="0.25">
      <c r="A9494" s="9" t="s">
        <v>13901</v>
      </c>
      <c r="B9494" s="23">
        <v>46190.454861111102</v>
      </c>
      <c r="C9494" s="23">
        <v>46190.464583333298</v>
      </c>
      <c r="D9494" s="23">
        <v>46190.479861111096</v>
      </c>
      <c r="E9494" s="9" t="s">
        <v>212</v>
      </c>
      <c r="F9494" s="9" t="s">
        <v>188</v>
      </c>
      <c r="G9494" s="9" t="s">
        <v>213</v>
      </c>
      <c r="H9494" s="9" t="s">
        <v>161</v>
      </c>
      <c r="I9494" s="9" t="s">
        <v>389</v>
      </c>
      <c r="J9494" s="9" t="s">
        <v>2381</v>
      </c>
      <c r="K9494" s="9" t="s">
        <v>215</v>
      </c>
      <c r="L9494" s="9" t="s">
        <v>311</v>
      </c>
      <c r="M9494" s="9" t="s">
        <v>730</v>
      </c>
      <c r="N9494" s="9" t="s">
        <v>198</v>
      </c>
      <c r="O9494" s="9" t="s">
        <v>116</v>
      </c>
      <c r="P9494" s="9" t="s">
        <v>525</v>
      </c>
      <c r="Q9494" s="9" t="s">
        <v>219</v>
      </c>
      <c r="R9494" s="9">
        <v>0</v>
      </c>
      <c r="S9494" s="9">
        <v>11</v>
      </c>
      <c r="U9494" s="9" t="s">
        <v>290</v>
      </c>
      <c r="W9494" s="9">
        <v>5</v>
      </c>
      <c r="X9494" s="9">
        <f>INDEX(SLA_Policy!$D$2:$D$5,MATCH(F9494,SLA_Policy!$A$2:$A$5,0))</f>
        <v>72</v>
      </c>
      <c r="Y9494" s="9" t="str">
        <f>IF(E9494="Cancelled","Excluded",IF(D9494="",IF((SLA_Policy!$B$8-B9494)*24&gt;X9494,"Open - Breached","Open - On Track"),IF((D9494-B9494)*24&lt;=X9494,"Met","Breached")))</f>
        <v>Met</v>
      </c>
    </row>
    <row r="9495" spans="1:25" x14ac:dyDescent="0.25">
      <c r="A9495" s="9" t="s">
        <v>13902</v>
      </c>
      <c r="B9495" s="23">
        <v>46190.461805555598</v>
      </c>
      <c r="C9495" s="23">
        <v>46190.465972222199</v>
      </c>
      <c r="D9495" s="23">
        <v>46190.588194444397</v>
      </c>
      <c r="E9495" s="9" t="s">
        <v>212</v>
      </c>
      <c r="F9495" s="9" t="s">
        <v>187</v>
      </c>
      <c r="G9495" s="9" t="s">
        <v>213</v>
      </c>
      <c r="H9495" s="9" t="s">
        <v>167</v>
      </c>
      <c r="I9495" s="9" t="s">
        <v>362</v>
      </c>
      <c r="J9495" s="9" t="s">
        <v>7771</v>
      </c>
      <c r="K9495" s="9" t="s">
        <v>303</v>
      </c>
      <c r="L9495" s="9" t="s">
        <v>216</v>
      </c>
      <c r="M9495" s="9" t="s">
        <v>3327</v>
      </c>
      <c r="N9495" s="9" t="s">
        <v>197</v>
      </c>
      <c r="O9495" s="9" t="s">
        <v>176</v>
      </c>
      <c r="P9495" s="9" t="s">
        <v>419</v>
      </c>
      <c r="Q9495" s="9" t="s">
        <v>273</v>
      </c>
      <c r="R9495" s="9">
        <v>0</v>
      </c>
      <c r="S9495" s="9">
        <v>30</v>
      </c>
      <c r="U9495" s="9" t="s">
        <v>290</v>
      </c>
      <c r="W9495" s="9">
        <v>4</v>
      </c>
      <c r="X9495" s="9">
        <f>INDEX(SLA_Policy!$D$2:$D$5,MATCH(F9495,SLA_Policy!$A$2:$A$5,0))</f>
        <v>8</v>
      </c>
      <c r="Y9495" s="9" t="str">
        <f>IF(E9495="Cancelled","Excluded",IF(D9495="",IF((SLA_Policy!$B$8-B9495)*24&gt;X9495,"Open - Breached","Open - On Track"),IF((D9495-B9495)*24&lt;=X9495,"Met","Breached")))</f>
        <v>Met</v>
      </c>
    </row>
    <row r="9496" spans="1:25" x14ac:dyDescent="0.25">
      <c r="A9496" s="9" t="s">
        <v>13903</v>
      </c>
      <c r="B9496" s="23">
        <v>46190.463888888902</v>
      </c>
      <c r="C9496" s="23">
        <v>46190.466666666704</v>
      </c>
      <c r="D9496" s="23">
        <v>46191.350694444503</v>
      </c>
      <c r="E9496" s="9" t="s">
        <v>212</v>
      </c>
      <c r="F9496" s="9" t="s">
        <v>188</v>
      </c>
      <c r="G9496" s="9" t="s">
        <v>213</v>
      </c>
      <c r="H9496" s="9" t="s">
        <v>162</v>
      </c>
      <c r="I9496" s="9" t="s">
        <v>345</v>
      </c>
      <c r="J9496" s="9" t="s">
        <v>346</v>
      </c>
      <c r="K9496" s="9" t="s">
        <v>215</v>
      </c>
      <c r="L9496" s="9" t="s">
        <v>270</v>
      </c>
      <c r="M9496" s="9" t="s">
        <v>657</v>
      </c>
      <c r="N9496" s="9" t="s">
        <v>198</v>
      </c>
      <c r="O9496" s="9" t="s">
        <v>179</v>
      </c>
      <c r="P9496" s="9" t="s">
        <v>313</v>
      </c>
      <c r="Q9496" s="9" t="s">
        <v>219</v>
      </c>
      <c r="R9496" s="9">
        <v>2</v>
      </c>
      <c r="S9496" s="9">
        <v>80</v>
      </c>
      <c r="U9496" s="9" t="s">
        <v>248</v>
      </c>
      <c r="X9496" s="9">
        <f>INDEX(SLA_Policy!$D$2:$D$5,MATCH(F9496,SLA_Policy!$A$2:$A$5,0))</f>
        <v>72</v>
      </c>
      <c r="Y9496" s="9" t="str">
        <f>IF(E9496="Cancelled","Excluded",IF(D9496="",IF((SLA_Policy!$B$8-B9496)*24&gt;X9496,"Open - Breached","Open - On Track"),IF((D9496-B9496)*24&lt;=X9496,"Met","Breached")))</f>
        <v>Met</v>
      </c>
    </row>
    <row r="9497" spans="1:25" x14ac:dyDescent="0.25">
      <c r="A9497" s="9" t="s">
        <v>13904</v>
      </c>
      <c r="B9497" s="23">
        <v>46190.475694444503</v>
      </c>
      <c r="C9497" s="23">
        <v>46190.476388888899</v>
      </c>
      <c r="D9497" s="23">
        <v>46190.5180555556</v>
      </c>
      <c r="E9497" s="9" t="s">
        <v>212</v>
      </c>
      <c r="F9497" s="9" t="s">
        <v>186</v>
      </c>
      <c r="G9497" s="9" t="s">
        <v>213</v>
      </c>
      <c r="H9497" s="9" t="s">
        <v>88</v>
      </c>
      <c r="I9497" s="9" t="s">
        <v>92</v>
      </c>
      <c r="J9497" s="9" t="s">
        <v>959</v>
      </c>
      <c r="K9497" s="9" t="s">
        <v>215</v>
      </c>
      <c r="L9497" s="9" t="s">
        <v>282</v>
      </c>
      <c r="M9497" s="9" t="s">
        <v>998</v>
      </c>
      <c r="N9497" s="9" t="s">
        <v>198</v>
      </c>
      <c r="O9497" s="9" t="s">
        <v>178</v>
      </c>
      <c r="P9497" s="9" t="s">
        <v>414</v>
      </c>
      <c r="Q9497" s="9" t="s">
        <v>273</v>
      </c>
      <c r="R9497" s="9">
        <v>0</v>
      </c>
      <c r="S9497" s="9">
        <v>33</v>
      </c>
      <c r="T9497" s="9" t="s">
        <v>136</v>
      </c>
      <c r="U9497" s="9" t="s">
        <v>290</v>
      </c>
      <c r="W9497" s="9">
        <v>5</v>
      </c>
      <c r="X9497" s="9">
        <f>INDEX(SLA_Policy!$D$2:$D$5,MATCH(F9497,SLA_Policy!$A$2:$A$5,0))</f>
        <v>4</v>
      </c>
      <c r="Y9497" s="9" t="str">
        <f>IF(E9497="Cancelled","Excluded",IF(D9497="",IF((SLA_Policy!$B$8-B9497)*24&gt;X9497,"Open - Breached","Open - On Track"),IF((D9497-B9497)*24&lt;=X9497,"Met","Breached")))</f>
        <v>Met</v>
      </c>
    </row>
    <row r="9498" spans="1:25" x14ac:dyDescent="0.25">
      <c r="A9498" s="9" t="s">
        <v>13905</v>
      </c>
      <c r="B9498" s="23">
        <v>46190.484722222202</v>
      </c>
      <c r="C9498" s="23">
        <v>46190.4868055556</v>
      </c>
      <c r="D9498" s="23">
        <v>46190.496527777803</v>
      </c>
      <c r="E9498" s="9" t="s">
        <v>212</v>
      </c>
      <c r="F9498" s="9" t="s">
        <v>188</v>
      </c>
      <c r="G9498" s="9" t="s">
        <v>213</v>
      </c>
      <c r="H9498" s="9" t="s">
        <v>161</v>
      </c>
      <c r="I9498" s="9" t="s">
        <v>389</v>
      </c>
      <c r="J9498" s="9" t="s">
        <v>3069</v>
      </c>
      <c r="K9498" s="9" t="s">
        <v>246</v>
      </c>
      <c r="L9498" s="9" t="s">
        <v>104</v>
      </c>
      <c r="M9498" s="9" t="s">
        <v>4115</v>
      </c>
      <c r="N9498" s="9" t="s">
        <v>198</v>
      </c>
      <c r="O9498" s="9" t="s">
        <v>116</v>
      </c>
      <c r="P9498" s="9" t="s">
        <v>590</v>
      </c>
      <c r="Q9498" s="9" t="s">
        <v>219</v>
      </c>
      <c r="R9498" s="9">
        <v>0</v>
      </c>
      <c r="S9498" s="9">
        <v>7</v>
      </c>
      <c r="U9498" s="9" t="s">
        <v>376</v>
      </c>
      <c r="X9498" s="9">
        <f>INDEX(SLA_Policy!$D$2:$D$5,MATCH(F9498,SLA_Policy!$A$2:$A$5,0))</f>
        <v>72</v>
      </c>
      <c r="Y9498" s="9" t="str">
        <f>IF(E9498="Cancelled","Excluded",IF(D9498="",IF((SLA_Policy!$B$8-B9498)*24&gt;X9498,"Open - Breached","Open - On Track"),IF((D9498-B9498)*24&lt;=X9498,"Met","Breached")))</f>
        <v>Met</v>
      </c>
    </row>
    <row r="9499" spans="1:25" x14ac:dyDescent="0.25">
      <c r="A9499" s="9" t="s">
        <v>13906</v>
      </c>
      <c r="B9499" s="23">
        <v>46190.490277777797</v>
      </c>
      <c r="C9499" s="23">
        <v>46190.502083333296</v>
      </c>
      <c r="D9499" s="23">
        <v>46203.752777777801</v>
      </c>
      <c r="E9499" s="9" t="s">
        <v>212</v>
      </c>
      <c r="F9499" s="9" t="s">
        <v>188</v>
      </c>
      <c r="G9499" s="9" t="s">
        <v>236</v>
      </c>
      <c r="H9499" s="9" t="s">
        <v>163</v>
      </c>
      <c r="I9499" s="9" t="s">
        <v>315</v>
      </c>
      <c r="J9499" s="9" t="s">
        <v>475</v>
      </c>
      <c r="K9499" s="9" t="s">
        <v>246</v>
      </c>
      <c r="L9499" s="9" t="s">
        <v>104</v>
      </c>
      <c r="M9499" s="9" t="s">
        <v>5629</v>
      </c>
      <c r="N9499" s="9" t="s">
        <v>196</v>
      </c>
      <c r="O9499" s="9" t="s">
        <v>180</v>
      </c>
      <c r="P9499" s="9" t="s">
        <v>278</v>
      </c>
      <c r="Q9499" s="9" t="s">
        <v>219</v>
      </c>
      <c r="R9499" s="9">
        <v>1</v>
      </c>
      <c r="S9499" s="9">
        <v>172</v>
      </c>
      <c r="T9499" s="9" t="s">
        <v>229</v>
      </c>
      <c r="U9499" s="9" t="s">
        <v>242</v>
      </c>
      <c r="W9499" s="9">
        <v>2</v>
      </c>
      <c r="X9499" s="9">
        <f>INDEX(SLA_Policy!$D$2:$D$5,MATCH(F9499,SLA_Policy!$A$2:$A$5,0))</f>
        <v>72</v>
      </c>
      <c r="Y9499" s="9" t="str">
        <f>IF(E9499="Cancelled","Excluded",IF(D9499="",IF((SLA_Policy!$B$8-B9499)*24&gt;X9499,"Open - Breached","Open - On Track"),IF((D9499-B9499)*24&lt;=X9499,"Met","Breached")))</f>
        <v>Breached</v>
      </c>
    </row>
    <row r="9500" spans="1:25" x14ac:dyDescent="0.25">
      <c r="A9500" s="9" t="s">
        <v>13907</v>
      </c>
      <c r="B9500" s="23">
        <v>46190.495833333298</v>
      </c>
      <c r="C9500" s="23">
        <v>46190.543749999997</v>
      </c>
      <c r="D9500" s="23">
        <v>46196.413888888899</v>
      </c>
      <c r="E9500" s="9" t="s">
        <v>212</v>
      </c>
      <c r="F9500" s="9" t="s">
        <v>188</v>
      </c>
      <c r="G9500" s="9" t="s">
        <v>213</v>
      </c>
      <c r="H9500" s="9" t="s">
        <v>167</v>
      </c>
      <c r="I9500" s="9" t="s">
        <v>362</v>
      </c>
      <c r="J9500" s="9" t="s">
        <v>13908</v>
      </c>
      <c r="K9500" s="9" t="s">
        <v>239</v>
      </c>
      <c r="L9500" s="9" t="s">
        <v>216</v>
      </c>
      <c r="M9500" s="9" t="s">
        <v>743</v>
      </c>
      <c r="N9500" s="9" t="s">
        <v>197</v>
      </c>
      <c r="O9500" s="9" t="s">
        <v>176</v>
      </c>
      <c r="P9500" s="9" t="s">
        <v>419</v>
      </c>
      <c r="Q9500" s="9" t="s">
        <v>219</v>
      </c>
      <c r="R9500" s="9">
        <v>1</v>
      </c>
      <c r="S9500" s="9">
        <v>82</v>
      </c>
      <c r="U9500" s="9" t="s">
        <v>266</v>
      </c>
      <c r="W9500" s="9">
        <v>2</v>
      </c>
      <c r="X9500" s="9">
        <f>INDEX(SLA_Policy!$D$2:$D$5,MATCH(F9500,SLA_Policy!$A$2:$A$5,0))</f>
        <v>72</v>
      </c>
      <c r="Y9500" s="9" t="str">
        <f>IF(E9500="Cancelled","Excluded",IF(D9500="",IF((SLA_Policy!$B$8-B9500)*24&gt;X9500,"Open - Breached","Open - On Track"),IF((D9500-B9500)*24&lt;=X9500,"Met","Breached")))</f>
        <v>Breached</v>
      </c>
    </row>
    <row r="9501" spans="1:25" x14ac:dyDescent="0.25">
      <c r="A9501" s="9" t="s">
        <v>13909</v>
      </c>
      <c r="B9501" s="23">
        <v>46190.532638888901</v>
      </c>
      <c r="C9501" s="23">
        <v>46190.587500000001</v>
      </c>
      <c r="D9501" s="23">
        <v>46191.563194444498</v>
      </c>
      <c r="E9501" s="9" t="s">
        <v>212</v>
      </c>
      <c r="F9501" s="9" t="s">
        <v>189</v>
      </c>
      <c r="G9501" s="9" t="s">
        <v>236</v>
      </c>
      <c r="H9501" s="9" t="s">
        <v>161</v>
      </c>
      <c r="I9501" s="9" t="s">
        <v>237</v>
      </c>
      <c r="J9501" s="9" t="s">
        <v>13910</v>
      </c>
      <c r="K9501" s="9" t="s">
        <v>262</v>
      </c>
      <c r="L9501" s="9" t="s">
        <v>307</v>
      </c>
      <c r="M9501" s="9" t="s">
        <v>2895</v>
      </c>
      <c r="N9501" s="9" t="s">
        <v>196</v>
      </c>
      <c r="O9501" s="9" t="s">
        <v>177</v>
      </c>
      <c r="P9501" s="9" t="s">
        <v>300</v>
      </c>
      <c r="Q9501" s="9" t="s">
        <v>219</v>
      </c>
      <c r="R9501" s="9">
        <v>0</v>
      </c>
      <c r="S9501" s="9">
        <v>53</v>
      </c>
      <c r="U9501" s="9" t="s">
        <v>242</v>
      </c>
      <c r="X9501" s="9">
        <f>INDEX(SLA_Policy!$D$2:$D$5,MATCH(F9501,SLA_Policy!$A$2:$A$5,0))</f>
        <v>120</v>
      </c>
      <c r="Y9501" s="9" t="str">
        <f>IF(E9501="Cancelled","Excluded",IF(D9501="",IF((SLA_Policy!$B$8-B9501)*24&gt;X9501,"Open - Breached","Open - On Track"),IF((D9501-B9501)*24&lt;=X9501,"Met","Breached")))</f>
        <v>Met</v>
      </c>
    </row>
    <row r="9502" spans="1:25" x14ac:dyDescent="0.25">
      <c r="A9502" s="9" t="s">
        <v>13911</v>
      </c>
      <c r="B9502" s="23">
        <v>46190.5493055556</v>
      </c>
      <c r="C9502" s="23">
        <v>46190.55</v>
      </c>
      <c r="D9502" s="23">
        <v>46190.629861111098</v>
      </c>
      <c r="E9502" s="9" t="s">
        <v>212</v>
      </c>
      <c r="F9502" s="9" t="s">
        <v>187</v>
      </c>
      <c r="G9502" s="9" t="s">
        <v>213</v>
      </c>
      <c r="H9502" s="9" t="s">
        <v>163</v>
      </c>
      <c r="I9502" s="9" t="s">
        <v>223</v>
      </c>
      <c r="J9502" s="9" t="s">
        <v>4232</v>
      </c>
      <c r="K9502" s="9" t="s">
        <v>246</v>
      </c>
      <c r="L9502" s="9" t="s">
        <v>104</v>
      </c>
      <c r="M9502" s="9" t="s">
        <v>814</v>
      </c>
      <c r="N9502" s="9" t="s">
        <v>198</v>
      </c>
      <c r="O9502" s="9" t="s">
        <v>176</v>
      </c>
      <c r="P9502" s="9" t="s">
        <v>419</v>
      </c>
      <c r="Q9502" s="9" t="s">
        <v>273</v>
      </c>
      <c r="R9502" s="9">
        <v>0</v>
      </c>
      <c r="S9502" s="9">
        <v>16</v>
      </c>
      <c r="T9502" s="9" t="s">
        <v>322</v>
      </c>
      <c r="U9502" s="9" t="s">
        <v>230</v>
      </c>
      <c r="X9502" s="9">
        <f>INDEX(SLA_Policy!$D$2:$D$5,MATCH(F9502,SLA_Policy!$A$2:$A$5,0))</f>
        <v>8</v>
      </c>
      <c r="Y9502" s="9" t="str">
        <f>IF(E9502="Cancelled","Excluded",IF(D9502="",IF((SLA_Policy!$B$8-B9502)*24&gt;X9502,"Open - Breached","Open - On Track"),IF((D9502-B9502)*24&lt;=X9502,"Met","Breached")))</f>
        <v>Met</v>
      </c>
    </row>
    <row r="9503" spans="1:25" x14ac:dyDescent="0.25">
      <c r="A9503" s="9" t="s">
        <v>13912</v>
      </c>
      <c r="B9503" s="23">
        <v>46190.552777777797</v>
      </c>
      <c r="C9503" s="23">
        <v>46190.5625</v>
      </c>
      <c r="D9503" s="23">
        <v>46190.675000000003</v>
      </c>
      <c r="E9503" s="9" t="s">
        <v>212</v>
      </c>
      <c r="F9503" s="9" t="s">
        <v>189</v>
      </c>
      <c r="G9503" s="9" t="s">
        <v>213</v>
      </c>
      <c r="H9503" s="9" t="s">
        <v>161</v>
      </c>
      <c r="I9503" s="9" t="s">
        <v>389</v>
      </c>
      <c r="J9503" s="9" t="s">
        <v>2007</v>
      </c>
      <c r="K9503" s="9" t="s">
        <v>246</v>
      </c>
      <c r="L9503" s="9" t="s">
        <v>216</v>
      </c>
      <c r="M9503" s="9" t="s">
        <v>1094</v>
      </c>
      <c r="N9503" s="9" t="s">
        <v>200</v>
      </c>
      <c r="O9503" s="9" t="s">
        <v>116</v>
      </c>
      <c r="P9503" s="9" t="s">
        <v>342</v>
      </c>
      <c r="Q9503" s="9" t="s">
        <v>219</v>
      </c>
      <c r="R9503" s="9">
        <v>0</v>
      </c>
      <c r="S9503" s="9">
        <v>4</v>
      </c>
      <c r="U9503" s="9" t="s">
        <v>376</v>
      </c>
      <c r="W9503" s="9">
        <v>5</v>
      </c>
      <c r="X9503" s="9">
        <f>INDEX(SLA_Policy!$D$2:$D$5,MATCH(F9503,SLA_Policy!$A$2:$A$5,0))</f>
        <v>120</v>
      </c>
      <c r="Y9503" s="9" t="str">
        <f>IF(E9503="Cancelled","Excluded",IF(D9503="",IF((SLA_Policy!$B$8-B9503)*24&gt;X9503,"Open - Breached","Open - On Track"),IF((D9503-B9503)*24&lt;=X9503,"Met","Breached")))</f>
        <v>Met</v>
      </c>
    </row>
    <row r="9504" spans="1:25" x14ac:dyDescent="0.25">
      <c r="A9504" s="9" t="s">
        <v>13913</v>
      </c>
      <c r="B9504" s="23">
        <v>46190.574999999997</v>
      </c>
      <c r="C9504" s="23">
        <v>46190.5805555556</v>
      </c>
      <c r="D9504" s="23">
        <v>46190.620138888902</v>
      </c>
      <c r="E9504" s="9" t="s">
        <v>212</v>
      </c>
      <c r="F9504" s="9" t="s">
        <v>188</v>
      </c>
      <c r="G9504" s="9" t="s">
        <v>213</v>
      </c>
      <c r="H9504" s="9" t="s">
        <v>161</v>
      </c>
      <c r="I9504" s="9" t="s">
        <v>389</v>
      </c>
      <c r="J9504" s="9" t="s">
        <v>1916</v>
      </c>
      <c r="K9504" s="9" t="s">
        <v>303</v>
      </c>
      <c r="L9504" s="9" t="s">
        <v>216</v>
      </c>
      <c r="M9504" s="9" t="s">
        <v>1097</v>
      </c>
      <c r="N9504" s="9" t="s">
        <v>198</v>
      </c>
      <c r="O9504" s="9" t="s">
        <v>116</v>
      </c>
      <c r="P9504" s="9" t="s">
        <v>525</v>
      </c>
      <c r="Q9504" s="9" t="s">
        <v>219</v>
      </c>
      <c r="R9504" s="9">
        <v>0</v>
      </c>
      <c r="S9504" s="9">
        <v>4</v>
      </c>
      <c r="U9504" s="9" t="s">
        <v>290</v>
      </c>
      <c r="W9504" s="9">
        <v>4</v>
      </c>
      <c r="X9504" s="9">
        <f>INDEX(SLA_Policy!$D$2:$D$5,MATCH(F9504,SLA_Policy!$A$2:$A$5,0))</f>
        <v>72</v>
      </c>
      <c r="Y9504" s="9" t="str">
        <f>IF(E9504="Cancelled","Excluded",IF(D9504="",IF((SLA_Policy!$B$8-B9504)*24&gt;X9504,"Open - Breached","Open - On Track"),IF((D9504-B9504)*24&lt;=X9504,"Met","Breached")))</f>
        <v>Met</v>
      </c>
    </row>
    <row r="9505" spans="1:25" x14ac:dyDescent="0.25">
      <c r="A9505" s="9" t="s">
        <v>13914</v>
      </c>
      <c r="B9505" s="23">
        <v>46190.5756944444</v>
      </c>
      <c r="C9505" s="23">
        <v>46190.7</v>
      </c>
      <c r="D9505" s="23">
        <v>46191.332638888904</v>
      </c>
      <c r="E9505" s="9" t="s">
        <v>212</v>
      </c>
      <c r="F9505" s="9" t="s">
        <v>189</v>
      </c>
      <c r="G9505" s="9" t="s">
        <v>236</v>
      </c>
      <c r="H9505" s="9" t="s">
        <v>167</v>
      </c>
      <c r="I9505" s="9" t="s">
        <v>255</v>
      </c>
      <c r="J9505" s="9" t="s">
        <v>1850</v>
      </c>
      <c r="K9505" s="9" t="s">
        <v>303</v>
      </c>
      <c r="L9505" s="9" t="s">
        <v>311</v>
      </c>
      <c r="M9505" s="9" t="s">
        <v>1465</v>
      </c>
      <c r="N9505" s="9" t="s">
        <v>196</v>
      </c>
      <c r="O9505" s="9" t="s">
        <v>180</v>
      </c>
      <c r="P9505" s="9" t="s">
        <v>278</v>
      </c>
      <c r="Q9505" s="9" t="s">
        <v>219</v>
      </c>
      <c r="R9505" s="9">
        <v>0</v>
      </c>
      <c r="S9505" s="9">
        <v>18</v>
      </c>
      <c r="U9505" s="9" t="s">
        <v>242</v>
      </c>
      <c r="X9505" s="9">
        <f>INDEX(SLA_Policy!$D$2:$D$5,MATCH(F9505,SLA_Policy!$A$2:$A$5,0))</f>
        <v>120</v>
      </c>
      <c r="Y9505" s="9" t="str">
        <f>IF(E9505="Cancelled","Excluded",IF(D9505="",IF((SLA_Policy!$B$8-B9505)*24&gt;X9505,"Open - Breached","Open - On Track"),IF((D9505-B9505)*24&lt;=X9505,"Met","Breached")))</f>
        <v>Met</v>
      </c>
    </row>
    <row r="9506" spans="1:25" x14ac:dyDescent="0.25">
      <c r="A9506" s="9" t="s">
        <v>13915</v>
      </c>
      <c r="B9506" s="23">
        <v>46190.595833333296</v>
      </c>
      <c r="C9506" s="23">
        <v>46190.609722222202</v>
      </c>
      <c r="D9506" s="23">
        <v>46191.349305555603</v>
      </c>
      <c r="E9506" s="9" t="s">
        <v>212</v>
      </c>
      <c r="F9506" s="9" t="s">
        <v>188</v>
      </c>
      <c r="G9506" s="9" t="s">
        <v>213</v>
      </c>
      <c r="H9506" s="9" t="s">
        <v>163</v>
      </c>
      <c r="I9506" s="9" t="s">
        <v>405</v>
      </c>
      <c r="J9506" s="9" t="s">
        <v>884</v>
      </c>
      <c r="K9506" s="9" t="s">
        <v>239</v>
      </c>
      <c r="L9506" s="9" t="s">
        <v>226</v>
      </c>
      <c r="M9506" s="9" t="s">
        <v>1836</v>
      </c>
      <c r="N9506" s="9" t="s">
        <v>196</v>
      </c>
      <c r="O9506" s="9" t="s">
        <v>116</v>
      </c>
      <c r="P9506" s="9" t="s">
        <v>342</v>
      </c>
      <c r="Q9506" s="9" t="s">
        <v>219</v>
      </c>
      <c r="R9506" s="9">
        <v>0</v>
      </c>
      <c r="S9506" s="9">
        <v>23</v>
      </c>
      <c r="U9506" s="9" t="s">
        <v>290</v>
      </c>
      <c r="X9506" s="9">
        <f>INDEX(SLA_Policy!$D$2:$D$5,MATCH(F9506,SLA_Policy!$A$2:$A$5,0))</f>
        <v>72</v>
      </c>
      <c r="Y9506" s="9" t="str">
        <f>IF(E9506="Cancelled","Excluded",IF(D9506="",IF((SLA_Policy!$B$8-B9506)*24&gt;X9506,"Open - Breached","Open - On Track"),IF((D9506-B9506)*24&lt;=X9506,"Met","Breached")))</f>
        <v>Met</v>
      </c>
    </row>
    <row r="9507" spans="1:25" x14ac:dyDescent="0.25">
      <c r="A9507" s="9" t="s">
        <v>13916</v>
      </c>
      <c r="B9507" s="23">
        <v>46190.604861111096</v>
      </c>
      <c r="C9507" s="23">
        <v>46190.606249999997</v>
      </c>
      <c r="D9507" s="23">
        <v>46191.394444444399</v>
      </c>
      <c r="E9507" s="9" t="s">
        <v>212</v>
      </c>
      <c r="F9507" s="9" t="s">
        <v>188</v>
      </c>
      <c r="G9507" s="9" t="s">
        <v>213</v>
      </c>
      <c r="H9507" s="9" t="s">
        <v>88</v>
      </c>
      <c r="I9507" s="9" t="s">
        <v>92</v>
      </c>
      <c r="J9507" s="9" t="s">
        <v>9696</v>
      </c>
      <c r="K9507" s="9" t="s">
        <v>215</v>
      </c>
      <c r="L9507" s="9" t="s">
        <v>293</v>
      </c>
      <c r="M9507" s="9" t="s">
        <v>4076</v>
      </c>
      <c r="N9507" s="9" t="s">
        <v>198</v>
      </c>
      <c r="O9507" s="9" t="s">
        <v>178</v>
      </c>
      <c r="P9507" s="9" t="s">
        <v>272</v>
      </c>
      <c r="Q9507" s="9" t="s">
        <v>219</v>
      </c>
      <c r="R9507" s="9">
        <v>0</v>
      </c>
      <c r="S9507" s="9">
        <v>13</v>
      </c>
      <c r="T9507" s="9" t="s">
        <v>136</v>
      </c>
      <c r="U9507" s="9" t="s">
        <v>266</v>
      </c>
      <c r="X9507" s="9">
        <f>INDEX(SLA_Policy!$D$2:$D$5,MATCH(F9507,SLA_Policy!$A$2:$A$5,0))</f>
        <v>72</v>
      </c>
      <c r="Y9507" s="9" t="str">
        <f>IF(E9507="Cancelled","Excluded",IF(D9507="",IF((SLA_Policy!$B$8-B9507)*24&gt;X9507,"Open - Breached","Open - On Track"),IF((D9507-B9507)*24&lt;=X9507,"Met","Breached")))</f>
        <v>Met</v>
      </c>
    </row>
    <row r="9508" spans="1:25" x14ac:dyDescent="0.25">
      <c r="A9508" s="9" t="s">
        <v>13917</v>
      </c>
      <c r="B9508" s="23">
        <v>46190.611111111102</v>
      </c>
      <c r="C9508" s="23">
        <v>46190.613888888904</v>
      </c>
      <c r="D9508" s="23">
        <v>46190.654861111099</v>
      </c>
      <c r="E9508" s="9" t="s">
        <v>212</v>
      </c>
      <c r="F9508" s="9" t="s">
        <v>188</v>
      </c>
      <c r="G9508" s="9" t="s">
        <v>213</v>
      </c>
      <c r="H9508" s="9" t="s">
        <v>161</v>
      </c>
      <c r="I9508" s="9" t="s">
        <v>297</v>
      </c>
      <c r="J9508" s="9" t="s">
        <v>6401</v>
      </c>
      <c r="K9508" s="9" t="s">
        <v>246</v>
      </c>
      <c r="L9508" s="9" t="s">
        <v>293</v>
      </c>
      <c r="M9508" s="9" t="s">
        <v>2857</v>
      </c>
      <c r="N9508" s="9" t="s">
        <v>198</v>
      </c>
      <c r="O9508" s="9" t="s">
        <v>116</v>
      </c>
      <c r="P9508" s="9" t="s">
        <v>234</v>
      </c>
      <c r="Q9508" s="9" t="s">
        <v>219</v>
      </c>
      <c r="R9508" s="9">
        <v>0</v>
      </c>
      <c r="S9508" s="9">
        <v>16</v>
      </c>
      <c r="U9508" s="9" t="s">
        <v>266</v>
      </c>
      <c r="X9508" s="9">
        <f>INDEX(SLA_Policy!$D$2:$D$5,MATCH(F9508,SLA_Policy!$A$2:$A$5,0))</f>
        <v>72</v>
      </c>
      <c r="Y9508" s="9" t="str">
        <f>IF(E9508="Cancelled","Excluded",IF(D9508="",IF((SLA_Policy!$B$8-B9508)*24&gt;X9508,"Open - Breached","Open - On Track"),IF((D9508-B9508)*24&lt;=X9508,"Met","Breached")))</f>
        <v>Met</v>
      </c>
    </row>
    <row r="9509" spans="1:25" x14ac:dyDescent="0.25">
      <c r="A9509" s="9" t="s">
        <v>13918</v>
      </c>
      <c r="B9509" s="23">
        <v>46190.625694444498</v>
      </c>
      <c r="C9509" s="23">
        <v>46190.633333333302</v>
      </c>
      <c r="D9509" s="23">
        <v>46191.464583333298</v>
      </c>
      <c r="E9509" s="9" t="s">
        <v>212</v>
      </c>
      <c r="F9509" s="9" t="s">
        <v>189</v>
      </c>
      <c r="G9509" s="9" t="s">
        <v>213</v>
      </c>
      <c r="H9509" s="9" t="s">
        <v>167</v>
      </c>
      <c r="I9509" s="9" t="s">
        <v>536</v>
      </c>
      <c r="J9509" s="9" t="s">
        <v>13525</v>
      </c>
      <c r="K9509" s="9" t="s">
        <v>246</v>
      </c>
      <c r="L9509" s="9" t="s">
        <v>104</v>
      </c>
      <c r="M9509" s="9" t="s">
        <v>1222</v>
      </c>
      <c r="N9509" s="9" t="s">
        <v>200</v>
      </c>
      <c r="O9509" s="9" t="s">
        <v>180</v>
      </c>
      <c r="P9509" s="9" t="s">
        <v>368</v>
      </c>
      <c r="Q9509" s="9" t="s">
        <v>273</v>
      </c>
      <c r="R9509" s="9">
        <v>0</v>
      </c>
      <c r="S9509" s="9">
        <v>85</v>
      </c>
      <c r="T9509" s="9" t="s">
        <v>220</v>
      </c>
      <c r="U9509" s="9" t="s">
        <v>140</v>
      </c>
      <c r="V9509" s="9" t="s">
        <v>13439</v>
      </c>
      <c r="W9509" s="9">
        <v>5</v>
      </c>
      <c r="X9509" s="9">
        <f>INDEX(SLA_Policy!$D$2:$D$5,MATCH(F9509,SLA_Policy!$A$2:$A$5,0))</f>
        <v>120</v>
      </c>
      <c r="Y9509" s="9" t="str">
        <f>IF(E9509="Cancelled","Excluded",IF(D9509="",IF((SLA_Policy!$B$8-B9509)*24&gt;X9509,"Open - Breached","Open - On Track"),IF((D9509-B9509)*24&lt;=X9509,"Met","Breached")))</f>
        <v>Met</v>
      </c>
    </row>
    <row r="9510" spans="1:25" x14ac:dyDescent="0.25">
      <c r="A9510" s="9" t="s">
        <v>13919</v>
      </c>
      <c r="B9510" s="23">
        <v>46190.629861111098</v>
      </c>
      <c r="C9510" s="23">
        <v>46190.706944444399</v>
      </c>
      <c r="D9510" s="23">
        <v>46191.395138888904</v>
      </c>
      <c r="E9510" s="9" t="s">
        <v>212</v>
      </c>
      <c r="F9510" s="9" t="s">
        <v>189</v>
      </c>
      <c r="G9510" s="9" t="s">
        <v>213</v>
      </c>
      <c r="H9510" s="9" t="s">
        <v>167</v>
      </c>
      <c r="I9510" s="9" t="s">
        <v>362</v>
      </c>
      <c r="J9510" s="9" t="s">
        <v>13920</v>
      </c>
      <c r="K9510" s="9" t="s">
        <v>215</v>
      </c>
      <c r="L9510" s="9" t="s">
        <v>216</v>
      </c>
      <c r="M9510" s="9" t="s">
        <v>3647</v>
      </c>
      <c r="N9510" s="9" t="s">
        <v>198</v>
      </c>
      <c r="O9510" s="9" t="s">
        <v>116</v>
      </c>
      <c r="P9510" s="9" t="s">
        <v>342</v>
      </c>
      <c r="Q9510" s="9" t="s">
        <v>219</v>
      </c>
      <c r="R9510" s="9">
        <v>0</v>
      </c>
      <c r="S9510" s="9">
        <v>34</v>
      </c>
      <c r="T9510" s="9" t="s">
        <v>322</v>
      </c>
      <c r="U9510" s="9" t="s">
        <v>266</v>
      </c>
      <c r="X9510" s="9">
        <f>INDEX(SLA_Policy!$D$2:$D$5,MATCH(F9510,SLA_Policy!$A$2:$A$5,0))</f>
        <v>120</v>
      </c>
      <c r="Y9510" s="9" t="str">
        <f>IF(E9510="Cancelled","Excluded",IF(D9510="",IF((SLA_Policy!$B$8-B9510)*24&gt;X9510,"Open - Breached","Open - On Track"),IF((D9510-B9510)*24&lt;=X9510,"Met","Breached")))</f>
        <v>Met</v>
      </c>
    </row>
    <row r="9511" spans="1:25" x14ac:dyDescent="0.25">
      <c r="A9511" s="9" t="s">
        <v>13921</v>
      </c>
      <c r="B9511" s="23">
        <v>46190.630555555603</v>
      </c>
      <c r="C9511" s="23">
        <v>46190.643750000003</v>
      </c>
      <c r="D9511" s="23">
        <v>46191.394444444399</v>
      </c>
      <c r="E9511" s="9" t="s">
        <v>212</v>
      </c>
      <c r="F9511" s="9" t="s">
        <v>189</v>
      </c>
      <c r="G9511" s="9" t="s">
        <v>213</v>
      </c>
      <c r="H9511" s="9" t="s">
        <v>162</v>
      </c>
      <c r="I9511" s="9" t="s">
        <v>345</v>
      </c>
      <c r="J9511" s="9" t="s">
        <v>2804</v>
      </c>
      <c r="K9511" s="9" t="s">
        <v>262</v>
      </c>
      <c r="L9511" s="9" t="s">
        <v>226</v>
      </c>
      <c r="M9511" s="9" t="s">
        <v>2074</v>
      </c>
      <c r="N9511" s="9" t="s">
        <v>198</v>
      </c>
      <c r="O9511" s="9" t="s">
        <v>179</v>
      </c>
      <c r="P9511" s="9" t="s">
        <v>264</v>
      </c>
      <c r="Q9511" s="9" t="s">
        <v>219</v>
      </c>
      <c r="R9511" s="9">
        <v>0</v>
      </c>
      <c r="S9511" s="9">
        <v>19</v>
      </c>
      <c r="U9511" s="9" t="s">
        <v>266</v>
      </c>
      <c r="W9511" s="9">
        <v>4</v>
      </c>
      <c r="X9511" s="9">
        <f>INDEX(SLA_Policy!$D$2:$D$5,MATCH(F9511,SLA_Policy!$A$2:$A$5,0))</f>
        <v>120</v>
      </c>
      <c r="Y9511" s="9" t="str">
        <f>IF(E9511="Cancelled","Excluded",IF(D9511="",IF((SLA_Policy!$B$8-B9511)*24&gt;X9511,"Open - Breached","Open - On Track"),IF((D9511-B9511)*24&lt;=X9511,"Met","Breached")))</f>
        <v>Met</v>
      </c>
    </row>
    <row r="9512" spans="1:25" x14ac:dyDescent="0.25">
      <c r="A9512" s="9" t="s">
        <v>13922</v>
      </c>
      <c r="B9512" s="23">
        <v>46190.631249999999</v>
      </c>
      <c r="C9512" s="23">
        <v>46190.683333333298</v>
      </c>
      <c r="D9512" s="23">
        <v>46191.397916666698</v>
      </c>
      <c r="E9512" s="9" t="s">
        <v>212</v>
      </c>
      <c r="F9512" s="9" t="s">
        <v>188</v>
      </c>
      <c r="G9512" s="9" t="s">
        <v>236</v>
      </c>
      <c r="H9512" s="9" t="s">
        <v>161</v>
      </c>
      <c r="I9512" s="9" t="s">
        <v>482</v>
      </c>
      <c r="J9512" s="9" t="s">
        <v>2297</v>
      </c>
      <c r="K9512" s="9" t="s">
        <v>215</v>
      </c>
      <c r="L9512" s="9" t="s">
        <v>104</v>
      </c>
      <c r="M9512" s="9" t="s">
        <v>1621</v>
      </c>
      <c r="N9512" s="9" t="s">
        <v>196</v>
      </c>
      <c r="O9512" s="9" t="s">
        <v>177</v>
      </c>
      <c r="P9512" s="9" t="s">
        <v>300</v>
      </c>
      <c r="Q9512" s="9" t="s">
        <v>273</v>
      </c>
      <c r="R9512" s="9">
        <v>0</v>
      </c>
      <c r="S9512" s="9">
        <v>74</v>
      </c>
      <c r="U9512" s="9" t="s">
        <v>242</v>
      </c>
      <c r="X9512" s="9">
        <f>INDEX(SLA_Policy!$D$2:$D$5,MATCH(F9512,SLA_Policy!$A$2:$A$5,0))</f>
        <v>72</v>
      </c>
      <c r="Y9512" s="9" t="str">
        <f>IF(E9512="Cancelled","Excluded",IF(D9512="",IF((SLA_Policy!$B$8-B9512)*24&gt;X9512,"Open - Breached","Open - On Track"),IF((D9512-B9512)*24&lt;=X9512,"Met","Breached")))</f>
        <v>Met</v>
      </c>
    </row>
    <row r="9513" spans="1:25" x14ac:dyDescent="0.25">
      <c r="A9513" s="9" t="s">
        <v>13923</v>
      </c>
      <c r="B9513" s="23">
        <v>46190.638888888898</v>
      </c>
      <c r="C9513" s="23">
        <v>46190.641666666699</v>
      </c>
      <c r="D9513" s="23">
        <v>46191.363194444399</v>
      </c>
      <c r="E9513" s="9" t="s">
        <v>212</v>
      </c>
      <c r="F9513" s="9" t="s">
        <v>188</v>
      </c>
      <c r="G9513" s="9" t="s">
        <v>213</v>
      </c>
      <c r="H9513" s="9" t="s">
        <v>167</v>
      </c>
      <c r="I9513" s="9" t="s">
        <v>536</v>
      </c>
      <c r="J9513" s="9" t="s">
        <v>641</v>
      </c>
      <c r="K9513" s="9" t="s">
        <v>239</v>
      </c>
      <c r="L9513" s="9" t="s">
        <v>293</v>
      </c>
      <c r="M9513" s="9" t="s">
        <v>1165</v>
      </c>
      <c r="N9513" s="9" t="s">
        <v>198</v>
      </c>
      <c r="O9513" s="9" t="s">
        <v>176</v>
      </c>
      <c r="P9513" s="9" t="s">
        <v>253</v>
      </c>
      <c r="Q9513" s="9" t="s">
        <v>219</v>
      </c>
      <c r="R9513" s="9">
        <v>0</v>
      </c>
      <c r="S9513" s="9">
        <v>118</v>
      </c>
      <c r="T9513" s="9" t="s">
        <v>136</v>
      </c>
      <c r="U9513" s="9" t="s">
        <v>140</v>
      </c>
      <c r="V9513" s="9" t="s">
        <v>13439</v>
      </c>
      <c r="X9513" s="9">
        <f>INDEX(SLA_Policy!$D$2:$D$5,MATCH(F9513,SLA_Policy!$A$2:$A$5,0))</f>
        <v>72</v>
      </c>
      <c r="Y9513" s="9" t="str">
        <f>IF(E9513="Cancelled","Excluded",IF(D9513="",IF((SLA_Policy!$B$8-B9513)*24&gt;X9513,"Open - Breached","Open - On Track"),IF((D9513-B9513)*24&lt;=X9513,"Met","Breached")))</f>
        <v>Met</v>
      </c>
    </row>
    <row r="9514" spans="1:25" x14ac:dyDescent="0.25">
      <c r="A9514" s="9" t="s">
        <v>13924</v>
      </c>
      <c r="B9514" s="23">
        <v>46190.644444444399</v>
      </c>
      <c r="C9514" s="23">
        <v>46190.659027777801</v>
      </c>
      <c r="E9514" s="9" t="s">
        <v>649</v>
      </c>
      <c r="F9514" s="9" t="s">
        <v>187</v>
      </c>
      <c r="G9514" s="9" t="s">
        <v>213</v>
      </c>
      <c r="H9514" s="9" t="s">
        <v>162</v>
      </c>
      <c r="I9514" s="9" t="s">
        <v>345</v>
      </c>
      <c r="J9514" s="9" t="s">
        <v>3910</v>
      </c>
      <c r="K9514" s="9" t="s">
        <v>239</v>
      </c>
      <c r="L9514" s="9" t="s">
        <v>226</v>
      </c>
      <c r="M9514" s="9" t="s">
        <v>288</v>
      </c>
      <c r="N9514" s="9" t="s">
        <v>196</v>
      </c>
      <c r="O9514" s="9" t="s">
        <v>116</v>
      </c>
      <c r="P9514" s="9" t="s">
        <v>218</v>
      </c>
      <c r="Q9514" s="9" t="s">
        <v>219</v>
      </c>
      <c r="R9514" s="9">
        <v>0</v>
      </c>
      <c r="S9514" s="9">
        <v>1</v>
      </c>
      <c r="X9514" s="9">
        <f>INDEX(SLA_Policy!$D$2:$D$5,MATCH(F9514,SLA_Policy!$A$2:$A$5,0))</f>
        <v>8</v>
      </c>
      <c r="Y9514" s="9" t="str">
        <f>IF(E9514="Cancelled","Excluded",IF(D9514="",IF((SLA_Policy!$B$8-B9514)*24&gt;X9514,"Open - Breached","Open - On Track"),IF((D9514-B9514)*24&lt;=X9514,"Met","Breached")))</f>
        <v>Excluded</v>
      </c>
    </row>
    <row r="9515" spans="1:25" x14ac:dyDescent="0.25">
      <c r="A9515" s="9" t="s">
        <v>13925</v>
      </c>
      <c r="B9515" s="23">
        <v>46190.647916666698</v>
      </c>
      <c r="C9515" s="23">
        <v>46190.661805555603</v>
      </c>
      <c r="D9515" s="23">
        <v>46191.1784722222</v>
      </c>
      <c r="E9515" s="9" t="s">
        <v>212</v>
      </c>
      <c r="F9515" s="9" t="s">
        <v>187</v>
      </c>
      <c r="G9515" s="9" t="s">
        <v>213</v>
      </c>
      <c r="H9515" s="9" t="s">
        <v>163</v>
      </c>
      <c r="I9515" s="9" t="s">
        <v>250</v>
      </c>
      <c r="J9515" s="9" t="s">
        <v>3779</v>
      </c>
      <c r="K9515" s="9" t="s">
        <v>239</v>
      </c>
      <c r="L9515" s="9" t="s">
        <v>216</v>
      </c>
      <c r="M9515" s="9" t="s">
        <v>806</v>
      </c>
      <c r="N9515" s="9" t="s">
        <v>197</v>
      </c>
      <c r="O9515" s="9" t="s">
        <v>176</v>
      </c>
      <c r="P9515" s="9" t="s">
        <v>570</v>
      </c>
      <c r="Q9515" s="9" t="s">
        <v>273</v>
      </c>
      <c r="R9515" s="9">
        <v>0</v>
      </c>
      <c r="S9515" s="9">
        <v>22</v>
      </c>
      <c r="T9515" s="9" t="s">
        <v>229</v>
      </c>
      <c r="U9515" s="9" t="s">
        <v>230</v>
      </c>
      <c r="W9515" s="9">
        <v>4</v>
      </c>
      <c r="X9515" s="9">
        <f>INDEX(SLA_Policy!$D$2:$D$5,MATCH(F9515,SLA_Policy!$A$2:$A$5,0))</f>
        <v>8</v>
      </c>
      <c r="Y9515" s="9" t="str">
        <f>IF(E9515="Cancelled","Excluded",IF(D9515="",IF((SLA_Policy!$B$8-B9515)*24&gt;X9515,"Open - Breached","Open - On Track"),IF((D9515-B9515)*24&lt;=X9515,"Met","Breached")))</f>
        <v>Breached</v>
      </c>
    </row>
    <row r="9516" spans="1:25" x14ac:dyDescent="0.25">
      <c r="A9516" s="9" t="s">
        <v>13926</v>
      </c>
      <c r="B9516" s="23">
        <v>46190.650694444397</v>
      </c>
      <c r="C9516" s="23">
        <v>46190.658333333296</v>
      </c>
      <c r="D9516" s="23">
        <v>46191.581944444399</v>
      </c>
      <c r="E9516" s="9" t="s">
        <v>212</v>
      </c>
      <c r="F9516" s="9" t="s">
        <v>188</v>
      </c>
      <c r="G9516" s="9" t="s">
        <v>236</v>
      </c>
      <c r="H9516" s="9" t="s">
        <v>162</v>
      </c>
      <c r="I9516" s="9" t="s">
        <v>280</v>
      </c>
      <c r="J9516" s="9" t="s">
        <v>1594</v>
      </c>
      <c r="K9516" s="9" t="s">
        <v>246</v>
      </c>
      <c r="L9516" s="9" t="s">
        <v>104</v>
      </c>
      <c r="M9516" s="9" t="s">
        <v>3879</v>
      </c>
      <c r="N9516" s="9" t="s">
        <v>196</v>
      </c>
      <c r="O9516" s="9" t="s">
        <v>179</v>
      </c>
      <c r="P9516" s="9" t="s">
        <v>264</v>
      </c>
      <c r="Q9516" s="9" t="s">
        <v>273</v>
      </c>
      <c r="R9516" s="9">
        <v>0</v>
      </c>
      <c r="S9516" s="9">
        <v>28</v>
      </c>
      <c r="U9516" s="9" t="s">
        <v>242</v>
      </c>
      <c r="X9516" s="9">
        <f>INDEX(SLA_Policy!$D$2:$D$5,MATCH(F9516,SLA_Policy!$A$2:$A$5,0))</f>
        <v>72</v>
      </c>
      <c r="Y9516" s="9" t="str">
        <f>IF(E9516="Cancelled","Excluded",IF(D9516="",IF((SLA_Policy!$B$8-B9516)*24&gt;X9516,"Open - Breached","Open - On Track"),IF((D9516-B9516)*24&lt;=X9516,"Met","Breached")))</f>
        <v>Met</v>
      </c>
    </row>
    <row r="9517" spans="1:25" x14ac:dyDescent="0.25">
      <c r="A9517" s="9" t="s">
        <v>13927</v>
      </c>
      <c r="B9517" s="23">
        <v>46190.650694444397</v>
      </c>
      <c r="C9517" s="23">
        <v>46190.681944444397</v>
      </c>
      <c r="D9517" s="23">
        <v>46191.365277777797</v>
      </c>
      <c r="E9517" s="9" t="s">
        <v>212</v>
      </c>
      <c r="F9517" s="9" t="s">
        <v>188</v>
      </c>
      <c r="G9517" s="9" t="s">
        <v>213</v>
      </c>
      <c r="H9517" s="9" t="s">
        <v>167</v>
      </c>
      <c r="I9517" s="9" t="s">
        <v>536</v>
      </c>
      <c r="J9517" s="9" t="s">
        <v>641</v>
      </c>
      <c r="K9517" s="9" t="s">
        <v>239</v>
      </c>
      <c r="L9517" s="9" t="s">
        <v>104</v>
      </c>
      <c r="M9517" s="9" t="s">
        <v>2838</v>
      </c>
      <c r="N9517" s="9" t="s">
        <v>196</v>
      </c>
      <c r="O9517" s="9" t="s">
        <v>176</v>
      </c>
      <c r="P9517" s="9" t="s">
        <v>570</v>
      </c>
      <c r="Q9517" s="9" t="s">
        <v>219</v>
      </c>
      <c r="R9517" s="9">
        <v>0</v>
      </c>
      <c r="S9517" s="9">
        <v>80</v>
      </c>
      <c r="T9517" s="9" t="s">
        <v>220</v>
      </c>
      <c r="U9517" s="9" t="s">
        <v>140</v>
      </c>
      <c r="V9517" s="9" t="s">
        <v>13439</v>
      </c>
      <c r="X9517" s="9">
        <f>INDEX(SLA_Policy!$D$2:$D$5,MATCH(F9517,SLA_Policy!$A$2:$A$5,0))</f>
        <v>72</v>
      </c>
      <c r="Y9517" s="9" t="str">
        <f>IF(E9517="Cancelled","Excluded",IF(D9517="",IF((SLA_Policy!$B$8-B9517)*24&gt;X9517,"Open - Breached","Open - On Track"),IF((D9517-B9517)*24&lt;=X9517,"Met","Breached")))</f>
        <v>Met</v>
      </c>
    </row>
    <row r="9518" spans="1:25" x14ac:dyDescent="0.25">
      <c r="A9518" s="9" t="s">
        <v>13928</v>
      </c>
      <c r="B9518" s="23">
        <v>46190.656944444498</v>
      </c>
      <c r="C9518" s="23">
        <v>46190.6652777778</v>
      </c>
      <c r="D9518" s="23">
        <v>46191.386805555601</v>
      </c>
      <c r="E9518" s="9" t="s">
        <v>212</v>
      </c>
      <c r="F9518" s="9" t="s">
        <v>189</v>
      </c>
      <c r="G9518" s="9" t="s">
        <v>213</v>
      </c>
      <c r="H9518" s="9" t="s">
        <v>163</v>
      </c>
      <c r="I9518" s="9" t="s">
        <v>405</v>
      </c>
      <c r="J9518" s="9" t="s">
        <v>2417</v>
      </c>
      <c r="K9518" s="9" t="s">
        <v>303</v>
      </c>
      <c r="L9518" s="9" t="s">
        <v>216</v>
      </c>
      <c r="M9518" s="9" t="s">
        <v>1287</v>
      </c>
      <c r="N9518" s="9" t="s">
        <v>199</v>
      </c>
      <c r="O9518" s="9" t="s">
        <v>116</v>
      </c>
      <c r="P9518" s="9" t="s">
        <v>295</v>
      </c>
      <c r="Q9518" s="9" t="s">
        <v>219</v>
      </c>
      <c r="R9518" s="9">
        <v>0</v>
      </c>
      <c r="S9518" s="9">
        <v>26</v>
      </c>
      <c r="U9518" s="9" t="s">
        <v>230</v>
      </c>
      <c r="X9518" s="9">
        <f>INDEX(SLA_Policy!$D$2:$D$5,MATCH(F9518,SLA_Policy!$A$2:$A$5,0))</f>
        <v>120</v>
      </c>
      <c r="Y9518" s="9" t="str">
        <f>IF(E9518="Cancelled","Excluded",IF(D9518="",IF((SLA_Policy!$B$8-B9518)*24&gt;X9518,"Open - Breached","Open - On Track"),IF((D9518-B9518)*24&lt;=X9518,"Met","Breached")))</f>
        <v>Met</v>
      </c>
    </row>
    <row r="9519" spans="1:25" x14ac:dyDescent="0.25">
      <c r="A9519" s="9" t="s">
        <v>13929</v>
      </c>
      <c r="B9519" s="23">
        <v>46190.680555555598</v>
      </c>
      <c r="C9519" s="23">
        <v>46190.697222222203</v>
      </c>
      <c r="D9519" s="23">
        <v>46191.370833333298</v>
      </c>
      <c r="E9519" s="9" t="s">
        <v>212</v>
      </c>
      <c r="F9519" s="9" t="s">
        <v>188</v>
      </c>
      <c r="G9519" s="9" t="s">
        <v>213</v>
      </c>
      <c r="H9519" s="9" t="s">
        <v>88</v>
      </c>
      <c r="I9519" s="9" t="s">
        <v>486</v>
      </c>
      <c r="J9519" s="9" t="s">
        <v>13930</v>
      </c>
      <c r="K9519" s="9" t="s">
        <v>246</v>
      </c>
      <c r="L9519" s="9" t="s">
        <v>282</v>
      </c>
      <c r="M9519" s="9" t="s">
        <v>2191</v>
      </c>
      <c r="N9519" s="9" t="s">
        <v>196</v>
      </c>
      <c r="O9519" s="9" t="s">
        <v>178</v>
      </c>
      <c r="P9519" s="9" t="s">
        <v>427</v>
      </c>
      <c r="Q9519" s="9" t="s">
        <v>219</v>
      </c>
      <c r="R9519" s="9">
        <v>0</v>
      </c>
      <c r="S9519" s="9">
        <v>28</v>
      </c>
      <c r="U9519" s="9" t="s">
        <v>661</v>
      </c>
      <c r="W9519" s="9">
        <v>4</v>
      </c>
      <c r="X9519" s="9">
        <f>INDEX(SLA_Policy!$D$2:$D$5,MATCH(F9519,SLA_Policy!$A$2:$A$5,0))</f>
        <v>72</v>
      </c>
      <c r="Y9519" s="9" t="str">
        <f>IF(E9519="Cancelled","Excluded",IF(D9519="",IF((SLA_Policy!$B$8-B9519)*24&gt;X9519,"Open - Breached","Open - On Track"),IF((D9519-B9519)*24&lt;=X9519,"Met","Breached")))</f>
        <v>Met</v>
      </c>
    </row>
    <row r="9520" spans="1:25" x14ac:dyDescent="0.25">
      <c r="A9520" s="9" t="s">
        <v>13931</v>
      </c>
      <c r="B9520" s="23">
        <v>46190.690972222197</v>
      </c>
      <c r="C9520" s="23">
        <v>46190.747916666704</v>
      </c>
      <c r="D9520" s="23">
        <v>46191.363888888904</v>
      </c>
      <c r="E9520" s="9" t="s">
        <v>212</v>
      </c>
      <c r="F9520" s="9" t="s">
        <v>188</v>
      </c>
      <c r="G9520" s="9" t="s">
        <v>236</v>
      </c>
      <c r="H9520" s="9" t="s">
        <v>167</v>
      </c>
      <c r="I9520" s="9" t="s">
        <v>255</v>
      </c>
      <c r="J9520" s="9" t="s">
        <v>2274</v>
      </c>
      <c r="K9520" s="9" t="s">
        <v>239</v>
      </c>
      <c r="L9520" s="9" t="s">
        <v>351</v>
      </c>
      <c r="M9520" s="9" t="s">
        <v>4336</v>
      </c>
      <c r="N9520" s="9" t="s">
        <v>196</v>
      </c>
      <c r="O9520" s="9" t="s">
        <v>116</v>
      </c>
      <c r="P9520" s="9" t="s">
        <v>342</v>
      </c>
      <c r="Q9520" s="9" t="s">
        <v>219</v>
      </c>
      <c r="R9520" s="9">
        <v>0</v>
      </c>
      <c r="S9520" s="9">
        <v>18</v>
      </c>
      <c r="U9520" s="9" t="s">
        <v>242</v>
      </c>
      <c r="X9520" s="9">
        <f>INDEX(SLA_Policy!$D$2:$D$5,MATCH(F9520,SLA_Policy!$A$2:$A$5,0))</f>
        <v>72</v>
      </c>
      <c r="Y9520" s="9" t="str">
        <f>IF(E9520="Cancelled","Excluded",IF(D9520="",IF((SLA_Policy!$B$8-B9520)*24&gt;X9520,"Open - Breached","Open - On Track"),IF((D9520-B9520)*24&lt;=X9520,"Met","Breached")))</f>
        <v>Met</v>
      </c>
    </row>
    <row r="9521" spans="1:25" x14ac:dyDescent="0.25">
      <c r="A9521" s="9" t="s">
        <v>13932</v>
      </c>
      <c r="B9521" s="23">
        <v>46190.692361111098</v>
      </c>
      <c r="C9521" s="23">
        <v>46190.7097222222</v>
      </c>
      <c r="D9521" s="23">
        <v>46191.497222222199</v>
      </c>
      <c r="E9521" s="9" t="s">
        <v>212</v>
      </c>
      <c r="F9521" s="9" t="s">
        <v>189</v>
      </c>
      <c r="G9521" s="9" t="s">
        <v>236</v>
      </c>
      <c r="H9521" s="9" t="s">
        <v>161</v>
      </c>
      <c r="I9521" s="9" t="s">
        <v>237</v>
      </c>
      <c r="J9521" s="9" t="s">
        <v>5463</v>
      </c>
      <c r="K9521" s="9" t="s">
        <v>303</v>
      </c>
      <c r="L9521" s="9" t="s">
        <v>282</v>
      </c>
      <c r="M9521" s="9" t="s">
        <v>1678</v>
      </c>
      <c r="N9521" s="9" t="s">
        <v>196</v>
      </c>
      <c r="O9521" s="9" t="s">
        <v>177</v>
      </c>
      <c r="P9521" s="9" t="s">
        <v>457</v>
      </c>
      <c r="Q9521" s="9" t="s">
        <v>219</v>
      </c>
      <c r="R9521" s="9">
        <v>0</v>
      </c>
      <c r="S9521" s="9">
        <v>17</v>
      </c>
      <c r="U9521" s="9" t="s">
        <v>242</v>
      </c>
      <c r="W9521" s="9">
        <v>5</v>
      </c>
      <c r="X9521" s="9">
        <f>INDEX(SLA_Policy!$D$2:$D$5,MATCH(F9521,SLA_Policy!$A$2:$A$5,0))</f>
        <v>120</v>
      </c>
      <c r="Y9521" s="9" t="str">
        <f>IF(E9521="Cancelled","Excluded",IF(D9521="",IF((SLA_Policy!$B$8-B9521)*24&gt;X9521,"Open - Breached","Open - On Track"),IF((D9521-B9521)*24&lt;=X9521,"Met","Breached")))</f>
        <v>Met</v>
      </c>
    </row>
    <row r="9522" spans="1:25" x14ac:dyDescent="0.25">
      <c r="A9522" s="9" t="s">
        <v>13933</v>
      </c>
      <c r="B9522" s="23">
        <v>46190.704166666699</v>
      </c>
      <c r="C9522" s="23">
        <v>46190.704861111102</v>
      </c>
      <c r="D9522" s="23">
        <v>46190.756944444503</v>
      </c>
      <c r="E9522" s="9" t="s">
        <v>212</v>
      </c>
      <c r="F9522" s="9" t="s">
        <v>186</v>
      </c>
      <c r="G9522" s="9" t="s">
        <v>213</v>
      </c>
      <c r="H9522" s="9" t="s">
        <v>167</v>
      </c>
      <c r="I9522" s="9" t="s">
        <v>536</v>
      </c>
      <c r="J9522" s="9" t="s">
        <v>558</v>
      </c>
      <c r="K9522" s="9" t="s">
        <v>215</v>
      </c>
      <c r="L9522" s="9" t="s">
        <v>395</v>
      </c>
      <c r="M9522" s="9" t="s">
        <v>2958</v>
      </c>
      <c r="N9522" s="9" t="s">
        <v>196</v>
      </c>
      <c r="O9522" s="9" t="s">
        <v>180</v>
      </c>
      <c r="P9522" s="9" t="s">
        <v>278</v>
      </c>
      <c r="Q9522" s="9" t="s">
        <v>273</v>
      </c>
      <c r="R9522" s="9">
        <v>0</v>
      </c>
      <c r="S9522" s="9">
        <v>125</v>
      </c>
      <c r="T9522" s="9" t="s">
        <v>136</v>
      </c>
      <c r="U9522" s="9" t="s">
        <v>248</v>
      </c>
      <c r="X9522" s="9">
        <f>INDEX(SLA_Policy!$D$2:$D$5,MATCH(F9522,SLA_Policy!$A$2:$A$5,0))</f>
        <v>4</v>
      </c>
      <c r="Y9522" s="9" t="str">
        <f>IF(E9522="Cancelled","Excluded",IF(D9522="",IF((SLA_Policy!$B$8-B9522)*24&gt;X9522,"Open - Breached","Open - On Track"),IF((D9522-B9522)*24&lt;=X9522,"Met","Breached")))</f>
        <v>Met</v>
      </c>
    </row>
    <row r="9523" spans="1:25" x14ac:dyDescent="0.25">
      <c r="A9523" s="9" t="s">
        <v>13934</v>
      </c>
      <c r="B9523" s="23">
        <v>46190.708333333299</v>
      </c>
      <c r="E9523" s="9" t="s">
        <v>649</v>
      </c>
      <c r="F9523" s="9" t="s">
        <v>188</v>
      </c>
      <c r="G9523" s="9" t="s">
        <v>236</v>
      </c>
      <c r="H9523" s="9" t="s">
        <v>161</v>
      </c>
      <c r="I9523" s="9" t="s">
        <v>237</v>
      </c>
      <c r="J9523" s="9" t="s">
        <v>13935</v>
      </c>
      <c r="K9523" s="9" t="s">
        <v>225</v>
      </c>
      <c r="L9523" s="9" t="s">
        <v>282</v>
      </c>
      <c r="M9523" s="9" t="s">
        <v>2282</v>
      </c>
      <c r="N9523" s="9" t="s">
        <v>196</v>
      </c>
      <c r="O9523" s="9" t="s">
        <v>177</v>
      </c>
      <c r="P9523" s="9" t="s">
        <v>241</v>
      </c>
      <c r="Q9523" s="9" t="s">
        <v>219</v>
      </c>
      <c r="R9523" s="9">
        <v>0</v>
      </c>
      <c r="S9523" s="9">
        <v>5</v>
      </c>
      <c r="X9523" s="9">
        <f>INDEX(SLA_Policy!$D$2:$D$5,MATCH(F9523,SLA_Policy!$A$2:$A$5,0))</f>
        <v>72</v>
      </c>
      <c r="Y9523" s="9" t="str">
        <f>IF(E9523="Cancelled","Excluded",IF(D9523="",IF((SLA_Policy!$B$8-B9523)*24&gt;X9523,"Open - Breached","Open - On Track"),IF((D9523-B9523)*24&lt;=X9523,"Met","Breached")))</f>
        <v>Excluded</v>
      </c>
    </row>
    <row r="9524" spans="1:25" x14ac:dyDescent="0.25">
      <c r="A9524" s="9" t="s">
        <v>13936</v>
      </c>
      <c r="B9524" s="23">
        <v>46190.723611111098</v>
      </c>
      <c r="C9524" s="23">
        <v>46190.724305555603</v>
      </c>
      <c r="D9524" s="23">
        <v>46195.377083333296</v>
      </c>
      <c r="E9524" s="9" t="s">
        <v>212</v>
      </c>
      <c r="F9524" s="9" t="s">
        <v>189</v>
      </c>
      <c r="G9524" s="9" t="s">
        <v>213</v>
      </c>
      <c r="H9524" s="9" t="s">
        <v>167</v>
      </c>
      <c r="I9524" s="9" t="s">
        <v>362</v>
      </c>
      <c r="J9524" s="9" t="s">
        <v>13937</v>
      </c>
      <c r="K9524" s="9" t="s">
        <v>246</v>
      </c>
      <c r="L9524" s="9" t="s">
        <v>104</v>
      </c>
      <c r="M9524" s="9" t="s">
        <v>336</v>
      </c>
      <c r="N9524" s="9" t="s">
        <v>200</v>
      </c>
      <c r="O9524" s="9" t="s">
        <v>116</v>
      </c>
      <c r="P9524" s="9" t="s">
        <v>295</v>
      </c>
      <c r="Q9524" s="9" t="s">
        <v>219</v>
      </c>
      <c r="R9524" s="9">
        <v>0</v>
      </c>
      <c r="S9524" s="9">
        <v>24</v>
      </c>
      <c r="U9524" s="9" t="s">
        <v>248</v>
      </c>
      <c r="W9524" s="9">
        <v>4</v>
      </c>
      <c r="X9524" s="9">
        <f>INDEX(SLA_Policy!$D$2:$D$5,MATCH(F9524,SLA_Policy!$A$2:$A$5,0))</f>
        <v>120</v>
      </c>
      <c r="Y9524" s="9" t="str">
        <f>IF(E9524="Cancelled","Excluded",IF(D9524="",IF((SLA_Policy!$B$8-B9524)*24&gt;X9524,"Open - Breached","Open - On Track"),IF((D9524-B9524)*24&lt;=X9524,"Met","Breached")))</f>
        <v>Met</v>
      </c>
    </row>
    <row r="9525" spans="1:25" x14ac:dyDescent="0.25">
      <c r="A9525" s="9" t="s">
        <v>13938</v>
      </c>
      <c r="B9525" s="23">
        <v>46190.743750000001</v>
      </c>
      <c r="C9525" s="23">
        <v>46190.779861111099</v>
      </c>
      <c r="D9525" s="23">
        <v>46195.4152777778</v>
      </c>
      <c r="E9525" s="9" t="s">
        <v>212</v>
      </c>
      <c r="F9525" s="9" t="s">
        <v>188</v>
      </c>
      <c r="G9525" s="9" t="s">
        <v>213</v>
      </c>
      <c r="H9525" s="9" t="s">
        <v>167</v>
      </c>
      <c r="I9525" s="9" t="s">
        <v>536</v>
      </c>
      <c r="J9525" s="9" t="s">
        <v>2940</v>
      </c>
      <c r="K9525" s="9" t="s">
        <v>225</v>
      </c>
      <c r="L9525" s="9" t="s">
        <v>216</v>
      </c>
      <c r="M9525" s="9" t="s">
        <v>9024</v>
      </c>
      <c r="N9525" s="9" t="s">
        <v>199</v>
      </c>
      <c r="O9525" s="9" t="s">
        <v>180</v>
      </c>
      <c r="P9525" s="9" t="s">
        <v>318</v>
      </c>
      <c r="Q9525" s="9" t="s">
        <v>219</v>
      </c>
      <c r="R9525" s="9">
        <v>0</v>
      </c>
      <c r="S9525" s="9">
        <v>44</v>
      </c>
      <c r="T9525" s="9" t="s">
        <v>136</v>
      </c>
      <c r="U9525" s="9" t="s">
        <v>140</v>
      </c>
      <c r="V9525" s="9" t="s">
        <v>13439</v>
      </c>
      <c r="X9525" s="9">
        <f>INDEX(SLA_Policy!$D$2:$D$5,MATCH(F9525,SLA_Policy!$A$2:$A$5,0))</f>
        <v>72</v>
      </c>
      <c r="Y9525" s="9" t="str">
        <f>IF(E9525="Cancelled","Excluded",IF(D9525="",IF((SLA_Policy!$B$8-B9525)*24&gt;X9525,"Open - Breached","Open - On Track"),IF((D9525-B9525)*24&lt;=X9525,"Met","Breached")))</f>
        <v>Breached</v>
      </c>
    </row>
    <row r="9526" spans="1:25" x14ac:dyDescent="0.25">
      <c r="A9526" s="9" t="s">
        <v>13939</v>
      </c>
      <c r="B9526" s="23">
        <v>46190.752777777801</v>
      </c>
      <c r="C9526" s="23">
        <v>46190.789583333302</v>
      </c>
      <c r="D9526" s="23">
        <v>46191.405555555597</v>
      </c>
      <c r="E9526" s="9" t="s">
        <v>212</v>
      </c>
      <c r="F9526" s="9" t="s">
        <v>188</v>
      </c>
      <c r="G9526" s="9" t="s">
        <v>236</v>
      </c>
      <c r="H9526" s="9" t="s">
        <v>161</v>
      </c>
      <c r="I9526" s="9" t="s">
        <v>482</v>
      </c>
      <c r="J9526" s="9" t="s">
        <v>13940</v>
      </c>
      <c r="K9526" s="9" t="s">
        <v>246</v>
      </c>
      <c r="L9526" s="9" t="s">
        <v>216</v>
      </c>
      <c r="M9526" s="9" t="s">
        <v>897</v>
      </c>
      <c r="N9526" s="9" t="s">
        <v>196</v>
      </c>
      <c r="O9526" s="9" t="s">
        <v>177</v>
      </c>
      <c r="P9526" s="9" t="s">
        <v>300</v>
      </c>
      <c r="Q9526" s="9" t="s">
        <v>219</v>
      </c>
      <c r="R9526" s="9">
        <v>0</v>
      </c>
      <c r="S9526" s="9">
        <v>41</v>
      </c>
      <c r="U9526" s="9" t="s">
        <v>242</v>
      </c>
      <c r="W9526" s="9">
        <v>4</v>
      </c>
      <c r="X9526" s="9">
        <f>INDEX(SLA_Policy!$D$2:$D$5,MATCH(F9526,SLA_Policy!$A$2:$A$5,0))</f>
        <v>72</v>
      </c>
      <c r="Y9526" s="9" t="str">
        <f>IF(E9526="Cancelled","Excluded",IF(D9526="",IF((SLA_Policy!$B$8-B9526)*24&gt;X9526,"Open - Breached","Open - On Track"),IF((D9526-B9526)*24&lt;=X9526,"Met","Breached")))</f>
        <v>Met</v>
      </c>
    </row>
    <row r="9527" spans="1:25" x14ac:dyDescent="0.25">
      <c r="A9527" s="9" t="s">
        <v>13941</v>
      </c>
      <c r="B9527" s="23">
        <v>46190.767361111102</v>
      </c>
      <c r="C9527" s="23">
        <v>46190.784027777801</v>
      </c>
      <c r="D9527" s="23">
        <v>46191.345138888901</v>
      </c>
      <c r="E9527" s="9" t="s">
        <v>212</v>
      </c>
      <c r="F9527" s="9" t="s">
        <v>189</v>
      </c>
      <c r="G9527" s="9" t="s">
        <v>213</v>
      </c>
      <c r="H9527" s="9" t="s">
        <v>161</v>
      </c>
      <c r="I9527" s="9" t="s">
        <v>297</v>
      </c>
      <c r="J9527" s="9" t="s">
        <v>521</v>
      </c>
      <c r="K9527" s="9" t="s">
        <v>225</v>
      </c>
      <c r="L9527" s="9" t="s">
        <v>104</v>
      </c>
      <c r="M9527" s="9" t="s">
        <v>4482</v>
      </c>
      <c r="N9527" s="9" t="s">
        <v>198</v>
      </c>
      <c r="O9527" s="9" t="s">
        <v>116</v>
      </c>
      <c r="P9527" s="9" t="s">
        <v>551</v>
      </c>
      <c r="Q9527" s="9" t="s">
        <v>219</v>
      </c>
      <c r="R9527" s="9">
        <v>0</v>
      </c>
      <c r="S9527" s="9">
        <v>13</v>
      </c>
      <c r="U9527" s="9" t="s">
        <v>290</v>
      </c>
      <c r="W9527" s="9">
        <v>5</v>
      </c>
      <c r="X9527" s="9">
        <f>INDEX(SLA_Policy!$D$2:$D$5,MATCH(F9527,SLA_Policy!$A$2:$A$5,0))</f>
        <v>120</v>
      </c>
      <c r="Y9527" s="9" t="str">
        <f>IF(E9527="Cancelled","Excluded",IF(D9527="",IF((SLA_Policy!$B$8-B9527)*24&gt;X9527,"Open - Breached","Open - On Track"),IF((D9527-B9527)*24&lt;=X9527,"Met","Breached")))</f>
        <v>Met</v>
      </c>
    </row>
    <row r="9528" spans="1:25" x14ac:dyDescent="0.25">
      <c r="A9528" s="9" t="s">
        <v>13942</v>
      </c>
      <c r="B9528" s="23">
        <v>46190.7680555556</v>
      </c>
      <c r="C9528" s="23">
        <v>46190.775000000001</v>
      </c>
      <c r="D9528" s="23">
        <v>46191.598611111098</v>
      </c>
      <c r="E9528" s="9" t="s">
        <v>212</v>
      </c>
      <c r="F9528" s="9" t="s">
        <v>188</v>
      </c>
      <c r="G9528" s="9" t="s">
        <v>213</v>
      </c>
      <c r="H9528" s="9" t="s">
        <v>88</v>
      </c>
      <c r="I9528" s="9" t="s">
        <v>92</v>
      </c>
      <c r="J9528" s="9" t="s">
        <v>5327</v>
      </c>
      <c r="K9528" s="9" t="s">
        <v>215</v>
      </c>
      <c r="L9528" s="9" t="s">
        <v>371</v>
      </c>
      <c r="M9528" s="9" t="s">
        <v>4189</v>
      </c>
      <c r="N9528" s="9" t="s">
        <v>198</v>
      </c>
      <c r="O9528" s="9" t="s">
        <v>116</v>
      </c>
      <c r="P9528" s="9" t="s">
        <v>342</v>
      </c>
      <c r="Q9528" s="9" t="s">
        <v>219</v>
      </c>
      <c r="R9528" s="9">
        <v>0</v>
      </c>
      <c r="S9528" s="9">
        <v>26</v>
      </c>
      <c r="T9528" s="9" t="s">
        <v>136</v>
      </c>
      <c r="U9528" s="9" t="s">
        <v>290</v>
      </c>
      <c r="W9528" s="9">
        <v>4</v>
      </c>
      <c r="X9528" s="9">
        <f>INDEX(SLA_Policy!$D$2:$D$5,MATCH(F9528,SLA_Policy!$A$2:$A$5,0))</f>
        <v>72</v>
      </c>
      <c r="Y9528" s="9" t="str">
        <f>IF(E9528="Cancelled","Excluded",IF(D9528="",IF((SLA_Policy!$B$8-B9528)*24&gt;X9528,"Open - Breached","Open - On Track"),IF((D9528-B9528)*24&lt;=X9528,"Met","Breached")))</f>
        <v>Met</v>
      </c>
    </row>
    <row r="9529" spans="1:25" x14ac:dyDescent="0.25">
      <c r="A9529" s="9" t="s">
        <v>13943</v>
      </c>
      <c r="B9529" s="23">
        <v>46190.770138888904</v>
      </c>
      <c r="C9529" s="23">
        <v>46191.371527777803</v>
      </c>
      <c r="D9529" s="23">
        <v>46195.331250000003</v>
      </c>
      <c r="E9529" s="9" t="s">
        <v>212</v>
      </c>
      <c r="F9529" s="9" t="s">
        <v>189</v>
      </c>
      <c r="G9529" s="9" t="s">
        <v>236</v>
      </c>
      <c r="H9529" s="9" t="s">
        <v>164</v>
      </c>
      <c r="I9529" s="9" t="s">
        <v>421</v>
      </c>
      <c r="J9529" s="9" t="s">
        <v>490</v>
      </c>
      <c r="K9529" s="9" t="s">
        <v>215</v>
      </c>
      <c r="L9529" s="9" t="s">
        <v>270</v>
      </c>
      <c r="M9529" s="9" t="s">
        <v>4297</v>
      </c>
      <c r="N9529" s="9" t="s">
        <v>196</v>
      </c>
      <c r="O9529" s="9" t="s">
        <v>180</v>
      </c>
      <c r="P9529" s="9" t="s">
        <v>278</v>
      </c>
      <c r="Q9529" s="9" t="s">
        <v>219</v>
      </c>
      <c r="R9529" s="9">
        <v>0</v>
      </c>
      <c r="S9529" s="9">
        <v>20</v>
      </c>
      <c r="T9529" s="9" t="s">
        <v>464</v>
      </c>
      <c r="U9529" s="9" t="s">
        <v>242</v>
      </c>
      <c r="W9529" s="9">
        <v>5</v>
      </c>
      <c r="X9529" s="9">
        <f>INDEX(SLA_Policy!$D$2:$D$5,MATCH(F9529,SLA_Policy!$A$2:$A$5,0))</f>
        <v>120</v>
      </c>
      <c r="Y9529" s="9" t="str">
        <f>IF(E9529="Cancelled","Excluded",IF(D9529="",IF((SLA_Policy!$B$8-B9529)*24&gt;X9529,"Open - Breached","Open - On Track"),IF((D9529-B9529)*24&lt;=X9529,"Met","Breached")))</f>
        <v>Met</v>
      </c>
    </row>
    <row r="9530" spans="1:25" x14ac:dyDescent="0.25">
      <c r="A9530" s="9" t="s">
        <v>13944</v>
      </c>
      <c r="B9530" s="23">
        <v>46190.818749999999</v>
      </c>
      <c r="C9530" s="23">
        <v>46191.319444444503</v>
      </c>
      <c r="E9530" s="9" t="s">
        <v>649</v>
      </c>
      <c r="F9530" s="9" t="s">
        <v>188</v>
      </c>
      <c r="G9530" s="9" t="s">
        <v>236</v>
      </c>
      <c r="H9530" s="9" t="s">
        <v>167</v>
      </c>
      <c r="I9530" s="9" t="s">
        <v>255</v>
      </c>
      <c r="J9530" s="9" t="s">
        <v>3655</v>
      </c>
      <c r="K9530" s="9" t="s">
        <v>239</v>
      </c>
      <c r="L9530" s="9" t="s">
        <v>307</v>
      </c>
      <c r="M9530" s="9" t="s">
        <v>3395</v>
      </c>
      <c r="N9530" s="9" t="s">
        <v>199</v>
      </c>
      <c r="O9530" s="9" t="s">
        <v>116</v>
      </c>
      <c r="P9530" s="9" t="s">
        <v>551</v>
      </c>
      <c r="Q9530" s="9" t="s">
        <v>219</v>
      </c>
      <c r="R9530" s="9">
        <v>0</v>
      </c>
      <c r="S9530" s="9">
        <v>2</v>
      </c>
      <c r="X9530" s="9">
        <f>INDEX(SLA_Policy!$D$2:$D$5,MATCH(F9530,SLA_Policy!$A$2:$A$5,0))</f>
        <v>72</v>
      </c>
      <c r="Y9530" s="9" t="str">
        <f>IF(E9530="Cancelled","Excluded",IF(D9530="",IF((SLA_Policy!$B$8-B9530)*24&gt;X9530,"Open - Breached","Open - On Track"),IF((D9530-B9530)*24&lt;=X9530,"Met","Breached")))</f>
        <v>Excluded</v>
      </c>
    </row>
    <row r="9531" spans="1:25" x14ac:dyDescent="0.25">
      <c r="A9531" s="9" t="s">
        <v>13945</v>
      </c>
      <c r="B9531" s="23">
        <v>46191.306944444397</v>
      </c>
      <c r="C9531" s="23">
        <v>46191.367361111101</v>
      </c>
      <c r="D9531" s="23">
        <v>46195.359722222202</v>
      </c>
      <c r="E9531" s="9" t="s">
        <v>212</v>
      </c>
      <c r="F9531" s="9" t="s">
        <v>189</v>
      </c>
      <c r="G9531" s="9" t="s">
        <v>213</v>
      </c>
      <c r="H9531" s="9" t="s">
        <v>167</v>
      </c>
      <c r="I9531" s="9" t="s">
        <v>684</v>
      </c>
      <c r="J9531" s="9" t="s">
        <v>13008</v>
      </c>
      <c r="K9531" s="9" t="s">
        <v>303</v>
      </c>
      <c r="L9531" s="9" t="s">
        <v>270</v>
      </c>
      <c r="M9531" s="9" t="s">
        <v>2575</v>
      </c>
      <c r="N9531" s="9" t="s">
        <v>197</v>
      </c>
      <c r="O9531" s="9" t="s">
        <v>116</v>
      </c>
      <c r="P9531" s="9" t="s">
        <v>234</v>
      </c>
      <c r="Q9531" s="9" t="s">
        <v>219</v>
      </c>
      <c r="R9531" s="9">
        <v>0</v>
      </c>
      <c r="S9531" s="9">
        <v>23</v>
      </c>
      <c r="U9531" s="9" t="s">
        <v>248</v>
      </c>
      <c r="X9531" s="9">
        <f>INDEX(SLA_Policy!$D$2:$D$5,MATCH(F9531,SLA_Policy!$A$2:$A$5,0))</f>
        <v>120</v>
      </c>
      <c r="Y9531" s="9" t="str">
        <f>IF(E9531="Cancelled","Excluded",IF(D9531="",IF((SLA_Policy!$B$8-B9531)*24&gt;X9531,"Open - Breached","Open - On Track"),IF((D9531-B9531)*24&lt;=X9531,"Met","Breached")))</f>
        <v>Met</v>
      </c>
    </row>
    <row r="9532" spans="1:25" x14ac:dyDescent="0.25">
      <c r="A9532" s="9" t="s">
        <v>13946</v>
      </c>
      <c r="B9532" s="23">
        <v>46191.314583333296</v>
      </c>
      <c r="C9532" s="23">
        <v>46191.341666666704</v>
      </c>
      <c r="D9532" s="23">
        <v>46191.524305555598</v>
      </c>
      <c r="E9532" s="9" t="s">
        <v>212</v>
      </c>
      <c r="F9532" s="9" t="s">
        <v>188</v>
      </c>
      <c r="G9532" s="9" t="s">
        <v>236</v>
      </c>
      <c r="H9532" s="9" t="s">
        <v>162</v>
      </c>
      <c r="I9532" s="9" t="s">
        <v>280</v>
      </c>
      <c r="J9532" s="9" t="s">
        <v>2971</v>
      </c>
      <c r="K9532" s="9" t="s">
        <v>239</v>
      </c>
      <c r="L9532" s="9" t="s">
        <v>104</v>
      </c>
      <c r="M9532" s="9" t="s">
        <v>2407</v>
      </c>
      <c r="N9532" s="9" t="s">
        <v>196</v>
      </c>
      <c r="O9532" s="9" t="s">
        <v>179</v>
      </c>
      <c r="P9532" s="9" t="s">
        <v>284</v>
      </c>
      <c r="Q9532" s="9" t="s">
        <v>219</v>
      </c>
      <c r="R9532" s="9">
        <v>0</v>
      </c>
      <c r="S9532" s="9">
        <v>21</v>
      </c>
      <c r="U9532" s="9" t="s">
        <v>242</v>
      </c>
      <c r="X9532" s="9">
        <f>INDEX(SLA_Policy!$D$2:$D$5,MATCH(F9532,SLA_Policy!$A$2:$A$5,0))</f>
        <v>72</v>
      </c>
      <c r="Y9532" s="9" t="str">
        <f>IF(E9532="Cancelled","Excluded",IF(D9532="",IF((SLA_Policy!$B$8-B9532)*24&gt;X9532,"Open - Breached","Open - On Track"),IF((D9532-B9532)*24&lt;=X9532,"Met","Breached")))</f>
        <v>Met</v>
      </c>
    </row>
    <row r="9533" spans="1:25" x14ac:dyDescent="0.25">
      <c r="A9533" s="9" t="s">
        <v>13947</v>
      </c>
      <c r="B9533" s="23">
        <v>46191.324999999997</v>
      </c>
      <c r="C9533" s="23">
        <v>46191.331250000003</v>
      </c>
      <c r="D9533" s="23">
        <v>46191.427777777797</v>
      </c>
      <c r="E9533" s="9" t="s">
        <v>212</v>
      </c>
      <c r="F9533" s="9" t="s">
        <v>188</v>
      </c>
      <c r="G9533" s="9" t="s">
        <v>213</v>
      </c>
      <c r="H9533" s="9" t="s">
        <v>161</v>
      </c>
      <c r="I9533" s="9" t="s">
        <v>389</v>
      </c>
      <c r="J9533" s="9" t="s">
        <v>1710</v>
      </c>
      <c r="K9533" s="9" t="s">
        <v>246</v>
      </c>
      <c r="L9533" s="9" t="s">
        <v>104</v>
      </c>
      <c r="M9533" s="9" t="s">
        <v>364</v>
      </c>
      <c r="N9533" s="9" t="s">
        <v>196</v>
      </c>
      <c r="O9533" s="9" t="s">
        <v>116</v>
      </c>
      <c r="P9533" s="9" t="s">
        <v>590</v>
      </c>
      <c r="Q9533" s="9" t="s">
        <v>219</v>
      </c>
      <c r="R9533" s="9">
        <v>0</v>
      </c>
      <c r="S9533" s="9">
        <v>7</v>
      </c>
      <c r="U9533" s="9" t="s">
        <v>290</v>
      </c>
      <c r="W9533" s="9">
        <v>3</v>
      </c>
      <c r="X9533" s="9">
        <f>INDEX(SLA_Policy!$D$2:$D$5,MATCH(F9533,SLA_Policy!$A$2:$A$5,0))</f>
        <v>72</v>
      </c>
      <c r="Y9533" s="9" t="str">
        <f>IF(E9533="Cancelled","Excluded",IF(D9533="",IF((SLA_Policy!$B$8-B9533)*24&gt;X9533,"Open - Breached","Open - On Track"),IF((D9533-B9533)*24&lt;=X9533,"Met","Breached")))</f>
        <v>Met</v>
      </c>
    </row>
    <row r="9534" spans="1:25" x14ac:dyDescent="0.25">
      <c r="A9534" s="9" t="s">
        <v>13948</v>
      </c>
      <c r="B9534" s="23">
        <v>46191.328472222202</v>
      </c>
      <c r="C9534" s="23">
        <v>46191.364583333299</v>
      </c>
      <c r="D9534" s="23">
        <v>46191.769444444399</v>
      </c>
      <c r="E9534" s="9" t="s">
        <v>212</v>
      </c>
      <c r="F9534" s="9" t="s">
        <v>188</v>
      </c>
      <c r="G9534" s="9" t="s">
        <v>236</v>
      </c>
      <c r="H9534" s="9" t="s">
        <v>161</v>
      </c>
      <c r="I9534" s="9" t="s">
        <v>482</v>
      </c>
      <c r="J9534" s="9" t="s">
        <v>13949</v>
      </c>
      <c r="K9534" s="9" t="s">
        <v>239</v>
      </c>
      <c r="L9534" s="9" t="s">
        <v>216</v>
      </c>
      <c r="M9534" s="9" t="s">
        <v>733</v>
      </c>
      <c r="N9534" s="9" t="s">
        <v>196</v>
      </c>
      <c r="O9534" s="9" t="s">
        <v>177</v>
      </c>
      <c r="P9534" s="9" t="s">
        <v>300</v>
      </c>
      <c r="Q9534" s="9" t="s">
        <v>219</v>
      </c>
      <c r="R9534" s="9">
        <v>0</v>
      </c>
      <c r="S9534" s="9">
        <v>65</v>
      </c>
      <c r="U9534" s="9" t="s">
        <v>242</v>
      </c>
      <c r="X9534" s="9">
        <f>INDEX(SLA_Policy!$D$2:$D$5,MATCH(F9534,SLA_Policy!$A$2:$A$5,0))</f>
        <v>72</v>
      </c>
      <c r="Y9534" s="9" t="str">
        <f>IF(E9534="Cancelled","Excluded",IF(D9534="",IF((SLA_Policy!$B$8-B9534)*24&gt;X9534,"Open - Breached","Open - On Track"),IF((D9534-B9534)*24&lt;=X9534,"Met","Breached")))</f>
        <v>Met</v>
      </c>
    </row>
    <row r="9535" spans="1:25" x14ac:dyDescent="0.25">
      <c r="A9535" s="9" t="s">
        <v>13950</v>
      </c>
      <c r="B9535" s="23">
        <v>46191.340277777803</v>
      </c>
      <c r="C9535" s="23">
        <v>46191.343055555597</v>
      </c>
      <c r="D9535" s="23">
        <v>46195.3215277778</v>
      </c>
      <c r="E9535" s="9" t="s">
        <v>212</v>
      </c>
      <c r="F9535" s="9" t="s">
        <v>189</v>
      </c>
      <c r="G9535" s="9" t="s">
        <v>236</v>
      </c>
      <c r="H9535" s="9" t="s">
        <v>163</v>
      </c>
      <c r="I9535" s="9" t="s">
        <v>327</v>
      </c>
      <c r="J9535" s="9" t="s">
        <v>328</v>
      </c>
      <c r="K9535" s="9" t="s">
        <v>246</v>
      </c>
      <c r="L9535" s="9" t="s">
        <v>311</v>
      </c>
      <c r="M9535" s="9" t="s">
        <v>2685</v>
      </c>
      <c r="N9535" s="9" t="s">
        <v>198</v>
      </c>
      <c r="O9535" s="9" t="s">
        <v>180</v>
      </c>
      <c r="P9535" s="9" t="s">
        <v>318</v>
      </c>
      <c r="Q9535" s="9" t="s">
        <v>219</v>
      </c>
      <c r="R9535" s="9">
        <v>0</v>
      </c>
      <c r="S9535" s="9">
        <v>26</v>
      </c>
      <c r="U9535" s="9" t="s">
        <v>242</v>
      </c>
      <c r="X9535" s="9">
        <f>INDEX(SLA_Policy!$D$2:$D$5,MATCH(F9535,SLA_Policy!$A$2:$A$5,0))</f>
        <v>120</v>
      </c>
      <c r="Y9535" s="9" t="str">
        <f>IF(E9535="Cancelled","Excluded",IF(D9535="",IF((SLA_Policy!$B$8-B9535)*24&gt;X9535,"Open - Breached","Open - On Track"),IF((D9535-B9535)*24&lt;=X9535,"Met","Breached")))</f>
        <v>Met</v>
      </c>
    </row>
    <row r="9536" spans="1:25" x14ac:dyDescent="0.25">
      <c r="A9536" s="9" t="s">
        <v>13951</v>
      </c>
      <c r="B9536" s="23">
        <v>46191.347222222197</v>
      </c>
      <c r="C9536" s="23">
        <v>46191.349305555603</v>
      </c>
      <c r="D9536" s="23">
        <v>46191.410416666702</v>
      </c>
      <c r="E9536" s="9" t="s">
        <v>212</v>
      </c>
      <c r="F9536" s="9" t="s">
        <v>188</v>
      </c>
      <c r="G9536" s="9" t="s">
        <v>213</v>
      </c>
      <c r="H9536" s="9" t="s">
        <v>88</v>
      </c>
      <c r="I9536" s="9" t="s">
        <v>92</v>
      </c>
      <c r="J9536" s="9" t="s">
        <v>214</v>
      </c>
      <c r="K9536" s="9" t="s">
        <v>246</v>
      </c>
      <c r="L9536" s="9" t="s">
        <v>104</v>
      </c>
      <c r="M9536" s="9" t="s">
        <v>3474</v>
      </c>
      <c r="N9536" s="9" t="s">
        <v>200</v>
      </c>
      <c r="O9536" s="9" t="s">
        <v>116</v>
      </c>
      <c r="P9536" s="9" t="s">
        <v>590</v>
      </c>
      <c r="Q9536" s="9" t="s">
        <v>219</v>
      </c>
      <c r="R9536" s="9">
        <v>0</v>
      </c>
      <c r="S9536" s="9">
        <v>26</v>
      </c>
      <c r="T9536" s="9" t="s">
        <v>136</v>
      </c>
      <c r="U9536" s="9" t="s">
        <v>230</v>
      </c>
      <c r="X9536" s="9">
        <f>INDEX(SLA_Policy!$D$2:$D$5,MATCH(F9536,SLA_Policy!$A$2:$A$5,0))</f>
        <v>72</v>
      </c>
      <c r="Y9536" s="9" t="str">
        <f>IF(E9536="Cancelled","Excluded",IF(D9536="",IF((SLA_Policy!$B$8-B9536)*24&gt;X9536,"Open - Breached","Open - On Track"),IF((D9536-B9536)*24&lt;=X9536,"Met","Breached")))</f>
        <v>Met</v>
      </c>
    </row>
    <row r="9537" spans="1:25" x14ac:dyDescent="0.25">
      <c r="A9537" s="9" t="s">
        <v>13952</v>
      </c>
      <c r="B9537" s="23">
        <v>46191.3569444444</v>
      </c>
      <c r="C9537" s="23">
        <v>46191.423611111102</v>
      </c>
      <c r="D9537" s="23">
        <v>46191.535416666702</v>
      </c>
      <c r="E9537" s="9" t="s">
        <v>212</v>
      </c>
      <c r="F9537" s="9" t="s">
        <v>188</v>
      </c>
      <c r="G9537" s="9" t="s">
        <v>213</v>
      </c>
      <c r="H9537" s="9" t="s">
        <v>166</v>
      </c>
      <c r="I9537" s="9" t="s">
        <v>286</v>
      </c>
      <c r="J9537" s="9" t="s">
        <v>383</v>
      </c>
      <c r="K9537" s="9" t="s">
        <v>246</v>
      </c>
      <c r="L9537" s="9" t="s">
        <v>293</v>
      </c>
      <c r="M9537" s="9" t="s">
        <v>5669</v>
      </c>
      <c r="N9537" s="9" t="s">
        <v>197</v>
      </c>
      <c r="O9537" s="9" t="s">
        <v>181</v>
      </c>
      <c r="P9537" s="9" t="s">
        <v>668</v>
      </c>
      <c r="Q9537" s="9" t="s">
        <v>219</v>
      </c>
      <c r="R9537" s="9">
        <v>0</v>
      </c>
      <c r="S9537" s="9">
        <v>10</v>
      </c>
      <c r="U9537" s="9" t="s">
        <v>376</v>
      </c>
      <c r="X9537" s="9">
        <f>INDEX(SLA_Policy!$D$2:$D$5,MATCH(F9537,SLA_Policy!$A$2:$A$5,0))</f>
        <v>72</v>
      </c>
      <c r="Y9537" s="9" t="str">
        <f>IF(E9537="Cancelled","Excluded",IF(D9537="",IF((SLA_Policy!$B$8-B9537)*24&gt;X9537,"Open - Breached","Open - On Track"),IF((D9537-B9537)*24&lt;=X9537,"Met","Breached")))</f>
        <v>Met</v>
      </c>
    </row>
    <row r="9538" spans="1:25" x14ac:dyDescent="0.25">
      <c r="A9538" s="9" t="s">
        <v>13953</v>
      </c>
      <c r="B9538" s="23">
        <v>46191.360416666699</v>
      </c>
      <c r="C9538" s="23">
        <v>46191.363194444399</v>
      </c>
      <c r="D9538" s="23">
        <v>46191.368750000001</v>
      </c>
      <c r="E9538" s="9" t="s">
        <v>212</v>
      </c>
      <c r="F9538" s="9" t="s">
        <v>188</v>
      </c>
      <c r="G9538" s="9" t="s">
        <v>213</v>
      </c>
      <c r="H9538" s="9" t="s">
        <v>161</v>
      </c>
      <c r="I9538" s="9" t="s">
        <v>454</v>
      </c>
      <c r="J9538" s="9" t="s">
        <v>813</v>
      </c>
      <c r="K9538" s="9" t="s">
        <v>246</v>
      </c>
      <c r="L9538" s="9" t="s">
        <v>311</v>
      </c>
      <c r="M9538" s="9" t="s">
        <v>2617</v>
      </c>
      <c r="N9538" s="9" t="s">
        <v>200</v>
      </c>
      <c r="O9538" s="9" t="s">
        <v>116</v>
      </c>
      <c r="P9538" s="9" t="s">
        <v>574</v>
      </c>
      <c r="Q9538" s="9" t="s">
        <v>219</v>
      </c>
      <c r="R9538" s="9">
        <v>0</v>
      </c>
      <c r="S9538" s="9">
        <v>3</v>
      </c>
      <c r="U9538" s="9" t="s">
        <v>290</v>
      </c>
      <c r="X9538" s="9">
        <f>INDEX(SLA_Policy!$D$2:$D$5,MATCH(F9538,SLA_Policy!$A$2:$A$5,0))</f>
        <v>72</v>
      </c>
      <c r="Y9538" s="9" t="str">
        <f>IF(E9538="Cancelled","Excluded",IF(D9538="",IF((SLA_Policy!$B$8-B9538)*24&gt;X9538,"Open - Breached","Open - On Track"),IF((D9538-B9538)*24&lt;=X9538,"Met","Breached")))</f>
        <v>Met</v>
      </c>
    </row>
    <row r="9539" spans="1:25" x14ac:dyDescent="0.25">
      <c r="A9539" s="9" t="s">
        <v>13954</v>
      </c>
      <c r="B9539" s="23">
        <v>46191.363194444399</v>
      </c>
      <c r="C9539" s="23">
        <v>46191.381944444503</v>
      </c>
      <c r="D9539" s="23">
        <v>46197.393750000003</v>
      </c>
      <c r="E9539" s="9" t="s">
        <v>212</v>
      </c>
      <c r="F9539" s="9" t="s">
        <v>189</v>
      </c>
      <c r="G9539" s="9" t="s">
        <v>213</v>
      </c>
      <c r="H9539" s="9" t="s">
        <v>163</v>
      </c>
      <c r="I9539" s="9" t="s">
        <v>250</v>
      </c>
      <c r="J9539" s="9" t="s">
        <v>935</v>
      </c>
      <c r="K9539" s="9" t="s">
        <v>246</v>
      </c>
      <c r="L9539" s="9" t="s">
        <v>311</v>
      </c>
      <c r="M9539" s="9" t="s">
        <v>9301</v>
      </c>
      <c r="N9539" s="9" t="s">
        <v>198</v>
      </c>
      <c r="O9539" s="9" t="s">
        <v>176</v>
      </c>
      <c r="P9539" s="9" t="s">
        <v>228</v>
      </c>
      <c r="Q9539" s="9" t="s">
        <v>219</v>
      </c>
      <c r="R9539" s="9">
        <v>0</v>
      </c>
      <c r="S9539" s="9">
        <v>15</v>
      </c>
      <c r="T9539" s="9" t="s">
        <v>136</v>
      </c>
      <c r="U9539" s="9" t="s">
        <v>266</v>
      </c>
      <c r="X9539" s="9">
        <f>INDEX(SLA_Policy!$D$2:$D$5,MATCH(F9539,SLA_Policy!$A$2:$A$5,0))</f>
        <v>120</v>
      </c>
      <c r="Y9539" s="9" t="str">
        <f>IF(E9539="Cancelled","Excluded",IF(D9539="",IF((SLA_Policy!$B$8-B9539)*24&gt;X9539,"Open - Breached","Open - On Track"),IF((D9539-B9539)*24&lt;=X9539,"Met","Breached")))</f>
        <v>Breached</v>
      </c>
    </row>
    <row r="9540" spans="1:25" x14ac:dyDescent="0.25">
      <c r="A9540" s="9" t="s">
        <v>13955</v>
      </c>
      <c r="B9540" s="23">
        <v>46191.370833333298</v>
      </c>
      <c r="C9540" s="23">
        <v>46191.556944444397</v>
      </c>
      <c r="D9540" s="23">
        <v>46195.377777777801</v>
      </c>
      <c r="E9540" s="9" t="s">
        <v>212</v>
      </c>
      <c r="F9540" s="9" t="s">
        <v>189</v>
      </c>
      <c r="G9540" s="9" t="s">
        <v>213</v>
      </c>
      <c r="H9540" s="9" t="s">
        <v>167</v>
      </c>
      <c r="I9540" s="9" t="s">
        <v>536</v>
      </c>
      <c r="J9540" s="9" t="s">
        <v>641</v>
      </c>
      <c r="K9540" s="9" t="s">
        <v>239</v>
      </c>
      <c r="L9540" s="9" t="s">
        <v>311</v>
      </c>
      <c r="M9540" s="9" t="s">
        <v>862</v>
      </c>
      <c r="N9540" s="9" t="s">
        <v>196</v>
      </c>
      <c r="O9540" s="9" t="s">
        <v>180</v>
      </c>
      <c r="P9540" s="9" t="s">
        <v>278</v>
      </c>
      <c r="Q9540" s="9" t="s">
        <v>219</v>
      </c>
      <c r="R9540" s="9">
        <v>0</v>
      </c>
      <c r="S9540" s="9">
        <v>123</v>
      </c>
      <c r="T9540" s="9" t="s">
        <v>220</v>
      </c>
      <c r="U9540" s="9" t="s">
        <v>376</v>
      </c>
      <c r="W9540" s="9">
        <v>4</v>
      </c>
      <c r="X9540" s="9">
        <f>INDEX(SLA_Policy!$D$2:$D$5,MATCH(F9540,SLA_Policy!$A$2:$A$5,0))</f>
        <v>120</v>
      </c>
      <c r="Y9540" s="9" t="str">
        <f>IF(E9540="Cancelled","Excluded",IF(D9540="",IF((SLA_Policy!$B$8-B9540)*24&gt;X9540,"Open - Breached","Open - On Track"),IF((D9540-B9540)*24&lt;=X9540,"Met","Breached")))</f>
        <v>Met</v>
      </c>
    </row>
    <row r="9541" spans="1:25" x14ac:dyDescent="0.25">
      <c r="A9541" s="9" t="s">
        <v>13956</v>
      </c>
      <c r="B9541" s="23">
        <v>46191.390972222202</v>
      </c>
      <c r="C9541" s="23">
        <v>46191.395833333299</v>
      </c>
      <c r="D9541" s="23">
        <v>46191.661111111098</v>
      </c>
      <c r="E9541" s="9" t="s">
        <v>212</v>
      </c>
      <c r="F9541" s="9" t="s">
        <v>189</v>
      </c>
      <c r="G9541" s="9" t="s">
        <v>213</v>
      </c>
      <c r="H9541" s="9" t="s">
        <v>167</v>
      </c>
      <c r="I9541" s="9" t="s">
        <v>536</v>
      </c>
      <c r="J9541" s="9" t="s">
        <v>558</v>
      </c>
      <c r="K9541" s="9" t="s">
        <v>225</v>
      </c>
      <c r="L9541" s="9" t="s">
        <v>104</v>
      </c>
      <c r="M9541" s="9" t="s">
        <v>8626</v>
      </c>
      <c r="N9541" s="9" t="s">
        <v>200</v>
      </c>
      <c r="O9541" s="9" t="s">
        <v>180</v>
      </c>
      <c r="P9541" s="9" t="s">
        <v>278</v>
      </c>
      <c r="Q9541" s="9" t="s">
        <v>273</v>
      </c>
      <c r="R9541" s="9">
        <v>0</v>
      </c>
      <c r="S9541" s="9">
        <v>27</v>
      </c>
      <c r="T9541" s="9" t="s">
        <v>220</v>
      </c>
      <c r="U9541" s="9" t="s">
        <v>376</v>
      </c>
      <c r="W9541" s="9">
        <v>5</v>
      </c>
      <c r="X9541" s="9">
        <f>INDEX(SLA_Policy!$D$2:$D$5,MATCH(F9541,SLA_Policy!$A$2:$A$5,0))</f>
        <v>120</v>
      </c>
      <c r="Y9541" s="9" t="str">
        <f>IF(E9541="Cancelled","Excluded",IF(D9541="",IF((SLA_Policy!$B$8-B9541)*24&gt;X9541,"Open - Breached","Open - On Track"),IF((D9541-B9541)*24&lt;=X9541,"Met","Breached")))</f>
        <v>Met</v>
      </c>
    </row>
    <row r="9542" spans="1:25" x14ac:dyDescent="0.25">
      <c r="A9542" s="9" t="s">
        <v>13957</v>
      </c>
      <c r="B9542" s="23">
        <v>46191.391666666699</v>
      </c>
      <c r="C9542" s="23">
        <v>46191.398611111101</v>
      </c>
      <c r="D9542" s="23">
        <v>46191.578472222202</v>
      </c>
      <c r="E9542" s="9" t="s">
        <v>212</v>
      </c>
      <c r="F9542" s="9" t="s">
        <v>187</v>
      </c>
      <c r="G9542" s="9" t="s">
        <v>213</v>
      </c>
      <c r="H9542" s="9" t="s">
        <v>167</v>
      </c>
      <c r="I9542" s="9" t="s">
        <v>536</v>
      </c>
      <c r="J9542" s="9" t="s">
        <v>2940</v>
      </c>
      <c r="K9542" s="9" t="s">
        <v>303</v>
      </c>
      <c r="L9542" s="9" t="s">
        <v>282</v>
      </c>
      <c r="M9542" s="9" t="s">
        <v>9465</v>
      </c>
      <c r="N9542" s="9" t="s">
        <v>198</v>
      </c>
      <c r="O9542" s="9" t="s">
        <v>176</v>
      </c>
      <c r="P9542" s="9" t="s">
        <v>503</v>
      </c>
      <c r="Q9542" s="9" t="s">
        <v>273</v>
      </c>
      <c r="R9542" s="9">
        <v>0</v>
      </c>
      <c r="S9542" s="9">
        <v>66</v>
      </c>
      <c r="T9542" s="9" t="s">
        <v>220</v>
      </c>
      <c r="U9542" s="9" t="s">
        <v>140</v>
      </c>
      <c r="V9542" s="9" t="s">
        <v>13439</v>
      </c>
      <c r="X9542" s="9">
        <f>INDEX(SLA_Policy!$D$2:$D$5,MATCH(F9542,SLA_Policy!$A$2:$A$5,0))</f>
        <v>8</v>
      </c>
      <c r="Y9542" s="9" t="str">
        <f>IF(E9542="Cancelled","Excluded",IF(D9542="",IF((SLA_Policy!$B$8-B9542)*24&gt;X9542,"Open - Breached","Open - On Track"),IF((D9542-B9542)*24&lt;=X9542,"Met","Breached")))</f>
        <v>Met</v>
      </c>
    </row>
    <row r="9543" spans="1:25" x14ac:dyDescent="0.25">
      <c r="A9543" s="9" t="s">
        <v>13958</v>
      </c>
      <c r="B9543" s="23">
        <v>46191.3930555556</v>
      </c>
      <c r="C9543" s="23">
        <v>46191.4375</v>
      </c>
      <c r="D9543" s="23">
        <v>46195.358333333301</v>
      </c>
      <c r="E9543" s="9" t="s">
        <v>212</v>
      </c>
      <c r="F9543" s="9" t="s">
        <v>189</v>
      </c>
      <c r="G9543" s="9" t="s">
        <v>236</v>
      </c>
      <c r="H9543" s="9" t="s">
        <v>161</v>
      </c>
      <c r="I9543" s="9" t="s">
        <v>482</v>
      </c>
      <c r="J9543" s="9" t="s">
        <v>2297</v>
      </c>
      <c r="K9543" s="9" t="s">
        <v>246</v>
      </c>
      <c r="L9543" s="9" t="s">
        <v>216</v>
      </c>
      <c r="M9543" s="9" t="s">
        <v>5687</v>
      </c>
      <c r="N9543" s="9" t="s">
        <v>196</v>
      </c>
      <c r="O9543" s="9" t="s">
        <v>177</v>
      </c>
      <c r="P9543" s="9" t="s">
        <v>300</v>
      </c>
      <c r="Q9543" s="9" t="s">
        <v>219</v>
      </c>
      <c r="R9543" s="9">
        <v>0</v>
      </c>
      <c r="S9543" s="9">
        <v>63</v>
      </c>
      <c r="U9543" s="9" t="s">
        <v>242</v>
      </c>
      <c r="X9543" s="9">
        <f>INDEX(SLA_Policy!$D$2:$D$5,MATCH(F9543,SLA_Policy!$A$2:$A$5,0))</f>
        <v>120</v>
      </c>
      <c r="Y9543" s="9" t="str">
        <f>IF(E9543="Cancelled","Excluded",IF(D9543="",IF((SLA_Policy!$B$8-B9543)*24&gt;X9543,"Open - Breached","Open - On Track"),IF((D9543-B9543)*24&lt;=X9543,"Met","Breached")))</f>
        <v>Met</v>
      </c>
    </row>
    <row r="9544" spans="1:25" x14ac:dyDescent="0.25">
      <c r="A9544" s="9" t="s">
        <v>13959</v>
      </c>
      <c r="B9544" s="23">
        <v>46191.402777777803</v>
      </c>
      <c r="C9544" s="23">
        <v>46191.404166666704</v>
      </c>
      <c r="D9544" s="23">
        <v>46195.367361111101</v>
      </c>
      <c r="E9544" s="9" t="s">
        <v>212</v>
      </c>
      <c r="F9544" s="9" t="s">
        <v>188</v>
      </c>
      <c r="G9544" s="9" t="s">
        <v>213</v>
      </c>
      <c r="H9544" s="9" t="s">
        <v>167</v>
      </c>
      <c r="I9544" s="9" t="s">
        <v>362</v>
      </c>
      <c r="J9544" s="9" t="s">
        <v>11386</v>
      </c>
      <c r="K9544" s="9" t="s">
        <v>262</v>
      </c>
      <c r="L9544" s="9" t="s">
        <v>226</v>
      </c>
      <c r="M9544" s="9" t="s">
        <v>3162</v>
      </c>
      <c r="N9544" s="9" t="s">
        <v>200</v>
      </c>
      <c r="O9544" s="9" t="s">
        <v>176</v>
      </c>
      <c r="P9544" s="9" t="s">
        <v>330</v>
      </c>
      <c r="Q9544" s="9" t="s">
        <v>219</v>
      </c>
      <c r="R9544" s="9">
        <v>0</v>
      </c>
      <c r="S9544" s="9">
        <v>23</v>
      </c>
      <c r="T9544" s="9" t="s">
        <v>136</v>
      </c>
      <c r="U9544" s="9" t="s">
        <v>376</v>
      </c>
      <c r="W9544" s="9">
        <v>2</v>
      </c>
      <c r="X9544" s="9">
        <f>INDEX(SLA_Policy!$D$2:$D$5,MATCH(F9544,SLA_Policy!$A$2:$A$5,0))</f>
        <v>72</v>
      </c>
      <c r="Y9544" s="9" t="str">
        <f>IF(E9544="Cancelled","Excluded",IF(D9544="",IF((SLA_Policy!$B$8-B9544)*24&gt;X9544,"Open - Breached","Open - On Track"),IF((D9544-B9544)*24&lt;=X9544,"Met","Breached")))</f>
        <v>Breached</v>
      </c>
    </row>
    <row r="9545" spans="1:25" x14ac:dyDescent="0.25">
      <c r="A9545" s="9" t="s">
        <v>13960</v>
      </c>
      <c r="B9545" s="23">
        <v>46191.414583333302</v>
      </c>
      <c r="C9545" s="23">
        <v>46191.418749999997</v>
      </c>
      <c r="D9545" s="23">
        <v>46191.591666666704</v>
      </c>
      <c r="E9545" s="9" t="s">
        <v>212</v>
      </c>
      <c r="F9545" s="9" t="s">
        <v>187</v>
      </c>
      <c r="G9545" s="9" t="s">
        <v>213</v>
      </c>
      <c r="H9545" s="9" t="s">
        <v>165</v>
      </c>
      <c r="I9545" s="9" t="s">
        <v>2034</v>
      </c>
      <c r="J9545" s="9" t="s">
        <v>10647</v>
      </c>
      <c r="K9545" s="9" t="s">
        <v>225</v>
      </c>
      <c r="L9545" s="9" t="s">
        <v>311</v>
      </c>
      <c r="M9545" s="9" t="s">
        <v>4091</v>
      </c>
      <c r="N9545" s="9" t="s">
        <v>196</v>
      </c>
      <c r="O9545" s="9" t="s">
        <v>176</v>
      </c>
      <c r="P9545" s="9" t="s">
        <v>330</v>
      </c>
      <c r="Q9545" s="9" t="s">
        <v>273</v>
      </c>
      <c r="R9545" s="9">
        <v>0</v>
      </c>
      <c r="S9545" s="9">
        <v>79</v>
      </c>
      <c r="U9545" s="9" t="s">
        <v>230</v>
      </c>
      <c r="X9545" s="9">
        <f>INDEX(SLA_Policy!$D$2:$D$5,MATCH(F9545,SLA_Policy!$A$2:$A$5,0))</f>
        <v>8</v>
      </c>
      <c r="Y9545" s="9" t="str">
        <f>IF(E9545="Cancelled","Excluded",IF(D9545="",IF((SLA_Policy!$B$8-B9545)*24&gt;X9545,"Open - Breached","Open - On Track"),IF((D9545-B9545)*24&lt;=X9545,"Met","Breached")))</f>
        <v>Met</v>
      </c>
    </row>
    <row r="9546" spans="1:25" x14ac:dyDescent="0.25">
      <c r="A9546" s="9" t="s">
        <v>13961</v>
      </c>
      <c r="B9546" s="23">
        <v>46191.4243055556</v>
      </c>
      <c r="C9546" s="23">
        <v>46191.517361111102</v>
      </c>
      <c r="D9546" s="23">
        <v>46191.720138888901</v>
      </c>
      <c r="E9546" s="9" t="s">
        <v>212</v>
      </c>
      <c r="F9546" s="9" t="s">
        <v>189</v>
      </c>
      <c r="G9546" s="9" t="s">
        <v>213</v>
      </c>
      <c r="H9546" s="9" t="s">
        <v>162</v>
      </c>
      <c r="I9546" s="9" t="s">
        <v>393</v>
      </c>
      <c r="J9546" s="9" t="s">
        <v>1040</v>
      </c>
      <c r="K9546" s="9" t="s">
        <v>246</v>
      </c>
      <c r="L9546" s="9" t="s">
        <v>216</v>
      </c>
      <c r="M9546" s="9" t="s">
        <v>5680</v>
      </c>
      <c r="N9546" s="9" t="s">
        <v>196</v>
      </c>
      <c r="O9546" s="9" t="s">
        <v>176</v>
      </c>
      <c r="P9546" s="9" t="s">
        <v>503</v>
      </c>
      <c r="Q9546" s="9" t="s">
        <v>219</v>
      </c>
      <c r="R9546" s="9">
        <v>0</v>
      </c>
      <c r="S9546" s="9">
        <v>29</v>
      </c>
      <c r="U9546" s="9" t="s">
        <v>266</v>
      </c>
      <c r="X9546" s="9">
        <f>INDEX(SLA_Policy!$D$2:$D$5,MATCH(F9546,SLA_Policy!$A$2:$A$5,0))</f>
        <v>120</v>
      </c>
      <c r="Y9546" s="9" t="str">
        <f>IF(E9546="Cancelled","Excluded",IF(D9546="",IF((SLA_Policy!$B$8-B9546)*24&gt;X9546,"Open - Breached","Open - On Track"),IF((D9546-B9546)*24&lt;=X9546,"Met","Breached")))</f>
        <v>Met</v>
      </c>
    </row>
    <row r="9547" spans="1:25" x14ac:dyDescent="0.25">
      <c r="A9547" s="9" t="s">
        <v>13962</v>
      </c>
      <c r="B9547" s="23">
        <v>46191.429861111101</v>
      </c>
      <c r="C9547" s="23">
        <v>46191.472222222197</v>
      </c>
      <c r="D9547" s="23">
        <v>46191.528472222199</v>
      </c>
      <c r="E9547" s="9" t="s">
        <v>212</v>
      </c>
      <c r="F9547" s="9" t="s">
        <v>189</v>
      </c>
      <c r="G9547" s="9" t="s">
        <v>213</v>
      </c>
      <c r="H9547" s="9" t="s">
        <v>161</v>
      </c>
      <c r="I9547" s="9" t="s">
        <v>389</v>
      </c>
      <c r="J9547" s="9" t="s">
        <v>435</v>
      </c>
      <c r="K9547" s="9" t="s">
        <v>239</v>
      </c>
      <c r="L9547" s="9" t="s">
        <v>216</v>
      </c>
      <c r="M9547" s="9" t="s">
        <v>806</v>
      </c>
      <c r="N9547" s="9" t="s">
        <v>196</v>
      </c>
      <c r="O9547" s="9" t="s">
        <v>116</v>
      </c>
      <c r="P9547" s="9" t="s">
        <v>218</v>
      </c>
      <c r="Q9547" s="9" t="s">
        <v>219</v>
      </c>
      <c r="R9547" s="9">
        <v>0</v>
      </c>
      <c r="S9547" s="9">
        <v>6</v>
      </c>
      <c r="U9547" s="9" t="s">
        <v>290</v>
      </c>
      <c r="X9547" s="9">
        <f>INDEX(SLA_Policy!$D$2:$D$5,MATCH(F9547,SLA_Policy!$A$2:$A$5,0))</f>
        <v>120</v>
      </c>
      <c r="Y9547" s="9" t="str">
        <f>IF(E9547="Cancelled","Excluded",IF(D9547="",IF((SLA_Policy!$B$8-B9547)*24&gt;X9547,"Open - Breached","Open - On Track"),IF((D9547-B9547)*24&lt;=X9547,"Met","Breached")))</f>
        <v>Met</v>
      </c>
    </row>
    <row r="9548" spans="1:25" x14ac:dyDescent="0.25">
      <c r="A9548" s="9" t="s">
        <v>13963</v>
      </c>
      <c r="B9548" s="23">
        <v>46191.431944444397</v>
      </c>
      <c r="C9548" s="23">
        <v>46191.441666666702</v>
      </c>
      <c r="D9548" s="23">
        <v>46195.411805555603</v>
      </c>
      <c r="E9548" s="9" t="s">
        <v>212</v>
      </c>
      <c r="F9548" s="9" t="s">
        <v>188</v>
      </c>
      <c r="G9548" s="9" t="s">
        <v>213</v>
      </c>
      <c r="H9548" s="9" t="s">
        <v>88</v>
      </c>
      <c r="I9548" s="9" t="s">
        <v>268</v>
      </c>
      <c r="J9548" s="9" t="s">
        <v>269</v>
      </c>
      <c r="K9548" s="9" t="s">
        <v>303</v>
      </c>
      <c r="L9548" s="9" t="s">
        <v>282</v>
      </c>
      <c r="M9548" s="9" t="s">
        <v>1536</v>
      </c>
      <c r="N9548" s="9" t="s">
        <v>196</v>
      </c>
      <c r="O9548" s="9" t="s">
        <v>176</v>
      </c>
      <c r="P9548" s="9" t="s">
        <v>1159</v>
      </c>
      <c r="Q9548" s="9" t="s">
        <v>219</v>
      </c>
      <c r="R9548" s="9">
        <v>0</v>
      </c>
      <c r="S9548" s="9">
        <v>26</v>
      </c>
      <c r="T9548" s="9" t="s">
        <v>220</v>
      </c>
      <c r="U9548" s="9" t="s">
        <v>661</v>
      </c>
      <c r="X9548" s="9">
        <f>INDEX(SLA_Policy!$D$2:$D$5,MATCH(F9548,SLA_Policy!$A$2:$A$5,0))</f>
        <v>72</v>
      </c>
      <c r="Y9548" s="9" t="str">
        <f>IF(E9548="Cancelled","Excluded",IF(D9548="",IF((SLA_Policy!$B$8-B9548)*24&gt;X9548,"Open - Breached","Open - On Track"),IF((D9548-B9548)*24&lt;=X9548,"Met","Breached")))</f>
        <v>Breached</v>
      </c>
    </row>
    <row r="9549" spans="1:25" x14ac:dyDescent="0.25">
      <c r="A9549" s="9" t="s">
        <v>13964</v>
      </c>
      <c r="B9549" s="23">
        <v>46191.436111111099</v>
      </c>
      <c r="C9549" s="23">
        <v>46191.442361111098</v>
      </c>
      <c r="D9549" s="23">
        <v>46191.484027777798</v>
      </c>
      <c r="E9549" s="9" t="s">
        <v>212</v>
      </c>
      <c r="F9549" s="9" t="s">
        <v>188</v>
      </c>
      <c r="G9549" s="9" t="s">
        <v>213</v>
      </c>
      <c r="H9549" s="9" t="s">
        <v>88</v>
      </c>
      <c r="I9549" s="9" t="s">
        <v>92</v>
      </c>
      <c r="J9549" s="9" t="s">
        <v>1082</v>
      </c>
      <c r="K9549" s="9" t="s">
        <v>215</v>
      </c>
      <c r="L9549" s="9" t="s">
        <v>104</v>
      </c>
      <c r="M9549" s="9" t="s">
        <v>3825</v>
      </c>
      <c r="N9549" s="9" t="s">
        <v>198</v>
      </c>
      <c r="O9549" s="9" t="s">
        <v>116</v>
      </c>
      <c r="P9549" s="9" t="s">
        <v>342</v>
      </c>
      <c r="Q9549" s="9" t="s">
        <v>219</v>
      </c>
      <c r="R9549" s="9">
        <v>0</v>
      </c>
      <c r="S9549" s="9">
        <v>37</v>
      </c>
      <c r="T9549" s="9" t="s">
        <v>136</v>
      </c>
      <c r="U9549" s="9" t="s">
        <v>376</v>
      </c>
      <c r="W9549" s="9">
        <v>4</v>
      </c>
      <c r="X9549" s="9">
        <f>INDEX(SLA_Policy!$D$2:$D$5,MATCH(F9549,SLA_Policy!$A$2:$A$5,0))</f>
        <v>72</v>
      </c>
      <c r="Y9549" s="9" t="str">
        <f>IF(E9549="Cancelled","Excluded",IF(D9549="",IF((SLA_Policy!$B$8-B9549)*24&gt;X9549,"Open - Breached","Open - On Track"),IF((D9549-B9549)*24&lt;=X9549,"Met","Breached")))</f>
        <v>Met</v>
      </c>
    </row>
    <row r="9550" spans="1:25" x14ac:dyDescent="0.25">
      <c r="A9550" s="9" t="s">
        <v>13965</v>
      </c>
      <c r="B9550" s="23">
        <v>46191.448611111096</v>
      </c>
      <c r="C9550" s="23">
        <v>46191.453472222202</v>
      </c>
      <c r="D9550" s="23">
        <v>46195.412499999999</v>
      </c>
      <c r="E9550" s="9" t="s">
        <v>212</v>
      </c>
      <c r="F9550" s="9" t="s">
        <v>188</v>
      </c>
      <c r="G9550" s="9" t="s">
        <v>213</v>
      </c>
      <c r="H9550" s="9" t="s">
        <v>167</v>
      </c>
      <c r="I9550" s="9" t="s">
        <v>362</v>
      </c>
      <c r="J9550" s="9" t="s">
        <v>11099</v>
      </c>
      <c r="K9550" s="9" t="s">
        <v>246</v>
      </c>
      <c r="L9550" s="9" t="s">
        <v>293</v>
      </c>
      <c r="M9550" s="9" t="s">
        <v>3891</v>
      </c>
      <c r="N9550" s="9" t="s">
        <v>198</v>
      </c>
      <c r="O9550" s="9" t="s">
        <v>176</v>
      </c>
      <c r="P9550" s="9" t="s">
        <v>228</v>
      </c>
      <c r="Q9550" s="9" t="s">
        <v>219</v>
      </c>
      <c r="R9550" s="9">
        <v>0</v>
      </c>
      <c r="S9550" s="9">
        <v>37</v>
      </c>
      <c r="U9550" s="9" t="s">
        <v>290</v>
      </c>
      <c r="W9550" s="9">
        <v>2</v>
      </c>
      <c r="X9550" s="9">
        <f>INDEX(SLA_Policy!$D$2:$D$5,MATCH(F9550,SLA_Policy!$A$2:$A$5,0))</f>
        <v>72</v>
      </c>
      <c r="Y9550" s="9" t="str">
        <f>IF(E9550="Cancelled","Excluded",IF(D9550="",IF((SLA_Policy!$B$8-B9550)*24&gt;X9550,"Open - Breached","Open - On Track"),IF((D9550-B9550)*24&lt;=X9550,"Met","Breached")))</f>
        <v>Breached</v>
      </c>
    </row>
    <row r="9551" spans="1:25" x14ac:dyDescent="0.25">
      <c r="A9551" s="9" t="s">
        <v>13966</v>
      </c>
      <c r="B9551" s="23">
        <v>46191.472916666702</v>
      </c>
      <c r="C9551" s="23">
        <v>46191.480555555601</v>
      </c>
      <c r="D9551" s="23">
        <v>46191.556250000001</v>
      </c>
      <c r="E9551" s="9" t="s">
        <v>212</v>
      </c>
      <c r="F9551" s="9" t="s">
        <v>189</v>
      </c>
      <c r="G9551" s="9" t="s">
        <v>213</v>
      </c>
      <c r="H9551" s="9" t="s">
        <v>161</v>
      </c>
      <c r="I9551" s="9" t="s">
        <v>297</v>
      </c>
      <c r="J9551" s="9" t="s">
        <v>6409</v>
      </c>
      <c r="K9551" s="9" t="s">
        <v>262</v>
      </c>
      <c r="L9551" s="9" t="s">
        <v>226</v>
      </c>
      <c r="M9551" s="9" t="s">
        <v>1024</v>
      </c>
      <c r="N9551" s="9" t="s">
        <v>198</v>
      </c>
      <c r="O9551" s="9" t="s">
        <v>116</v>
      </c>
      <c r="P9551" s="9" t="s">
        <v>234</v>
      </c>
      <c r="Q9551" s="9" t="s">
        <v>219</v>
      </c>
      <c r="R9551" s="9">
        <v>0</v>
      </c>
      <c r="S9551" s="9">
        <v>5</v>
      </c>
      <c r="U9551" s="9" t="s">
        <v>266</v>
      </c>
      <c r="W9551" s="9">
        <v>4</v>
      </c>
      <c r="X9551" s="9">
        <f>INDEX(SLA_Policy!$D$2:$D$5,MATCH(F9551,SLA_Policy!$A$2:$A$5,0))</f>
        <v>120</v>
      </c>
      <c r="Y9551" s="9" t="str">
        <f>IF(E9551="Cancelled","Excluded",IF(D9551="",IF((SLA_Policy!$B$8-B9551)*24&gt;X9551,"Open - Breached","Open - On Track"),IF((D9551-B9551)*24&lt;=X9551,"Met","Breached")))</f>
        <v>Met</v>
      </c>
    </row>
    <row r="9552" spans="1:25" x14ac:dyDescent="0.25">
      <c r="A9552" s="9" t="s">
        <v>13967</v>
      </c>
      <c r="B9552" s="23">
        <v>46191.4819444444</v>
      </c>
      <c r="C9552" s="23">
        <v>46191.512499999997</v>
      </c>
      <c r="D9552" s="23">
        <v>46195.390972222202</v>
      </c>
      <c r="E9552" s="9" t="s">
        <v>212</v>
      </c>
      <c r="F9552" s="9" t="s">
        <v>188</v>
      </c>
      <c r="G9552" s="9" t="s">
        <v>213</v>
      </c>
      <c r="H9552" s="9" t="s">
        <v>162</v>
      </c>
      <c r="I9552" s="9" t="s">
        <v>244</v>
      </c>
      <c r="J9552" s="9" t="s">
        <v>370</v>
      </c>
      <c r="K9552" s="9" t="s">
        <v>246</v>
      </c>
      <c r="L9552" s="9" t="s">
        <v>293</v>
      </c>
      <c r="M9552" s="9" t="s">
        <v>3535</v>
      </c>
      <c r="N9552" s="9" t="s">
        <v>196</v>
      </c>
      <c r="O9552" s="9" t="s">
        <v>116</v>
      </c>
      <c r="P9552" s="9" t="s">
        <v>590</v>
      </c>
      <c r="Q9552" s="9" t="s">
        <v>219</v>
      </c>
      <c r="R9552" s="9">
        <v>0</v>
      </c>
      <c r="S9552" s="9">
        <v>46</v>
      </c>
      <c r="U9552" s="9" t="s">
        <v>248</v>
      </c>
      <c r="X9552" s="9">
        <f>INDEX(SLA_Policy!$D$2:$D$5,MATCH(F9552,SLA_Policy!$A$2:$A$5,0))</f>
        <v>72</v>
      </c>
      <c r="Y9552" s="9" t="str">
        <f>IF(E9552="Cancelled","Excluded",IF(D9552="",IF((SLA_Policy!$B$8-B9552)*24&gt;X9552,"Open - Breached","Open - On Track"),IF((D9552-B9552)*24&lt;=X9552,"Met","Breached")))</f>
        <v>Breached</v>
      </c>
    </row>
    <row r="9553" spans="1:25" x14ac:dyDescent="0.25">
      <c r="A9553" s="9" t="s">
        <v>13968</v>
      </c>
      <c r="B9553" s="23">
        <v>46191.484027777798</v>
      </c>
      <c r="C9553" s="23">
        <v>46191.642361111102</v>
      </c>
      <c r="D9553" s="23">
        <v>46195.343055555597</v>
      </c>
      <c r="E9553" s="9" t="s">
        <v>212</v>
      </c>
      <c r="F9553" s="9" t="s">
        <v>189</v>
      </c>
      <c r="G9553" s="9" t="s">
        <v>213</v>
      </c>
      <c r="H9553" s="9" t="s">
        <v>167</v>
      </c>
      <c r="I9553" s="9" t="s">
        <v>536</v>
      </c>
      <c r="J9553" s="9" t="s">
        <v>7227</v>
      </c>
      <c r="K9553" s="9" t="s">
        <v>246</v>
      </c>
      <c r="L9553" s="9" t="s">
        <v>216</v>
      </c>
      <c r="M9553" s="9" t="s">
        <v>695</v>
      </c>
      <c r="N9553" s="9" t="s">
        <v>196</v>
      </c>
      <c r="O9553" s="9" t="s">
        <v>180</v>
      </c>
      <c r="P9553" s="9" t="s">
        <v>278</v>
      </c>
      <c r="Q9553" s="9" t="s">
        <v>219</v>
      </c>
      <c r="R9553" s="9">
        <v>0</v>
      </c>
      <c r="S9553" s="9">
        <v>95</v>
      </c>
      <c r="T9553" s="9" t="s">
        <v>322</v>
      </c>
      <c r="U9553" s="9" t="s">
        <v>140</v>
      </c>
      <c r="V9553" s="9" t="s">
        <v>13439</v>
      </c>
      <c r="X9553" s="9">
        <f>INDEX(SLA_Policy!$D$2:$D$5,MATCH(F9553,SLA_Policy!$A$2:$A$5,0))</f>
        <v>120</v>
      </c>
      <c r="Y9553" s="9" t="str">
        <f>IF(E9553="Cancelled","Excluded",IF(D9553="",IF((SLA_Policy!$B$8-B9553)*24&gt;X9553,"Open - Breached","Open - On Track"),IF((D9553-B9553)*24&lt;=X9553,"Met","Breached")))</f>
        <v>Met</v>
      </c>
    </row>
    <row r="9554" spans="1:25" x14ac:dyDescent="0.25">
      <c r="A9554" s="9" t="s">
        <v>13969</v>
      </c>
      <c r="B9554" s="23">
        <v>46191.508333333302</v>
      </c>
      <c r="C9554" s="23">
        <v>46191.536805555603</v>
      </c>
      <c r="D9554" s="23">
        <v>46195.356249999997</v>
      </c>
      <c r="E9554" s="9" t="s">
        <v>212</v>
      </c>
      <c r="F9554" s="9" t="s">
        <v>188</v>
      </c>
      <c r="G9554" s="9" t="s">
        <v>236</v>
      </c>
      <c r="H9554" s="9" t="s">
        <v>161</v>
      </c>
      <c r="I9554" s="9" t="s">
        <v>505</v>
      </c>
      <c r="J9554" s="9" t="s">
        <v>1591</v>
      </c>
      <c r="K9554" s="9" t="s">
        <v>246</v>
      </c>
      <c r="L9554" s="9" t="s">
        <v>104</v>
      </c>
      <c r="M9554" s="9" t="s">
        <v>1937</v>
      </c>
      <c r="N9554" s="9" t="s">
        <v>196</v>
      </c>
      <c r="O9554" s="9" t="s">
        <v>177</v>
      </c>
      <c r="P9554" s="9" t="s">
        <v>942</v>
      </c>
      <c r="Q9554" s="9" t="s">
        <v>219</v>
      </c>
      <c r="R9554" s="9">
        <v>0</v>
      </c>
      <c r="S9554" s="9">
        <v>77</v>
      </c>
      <c r="U9554" s="9" t="s">
        <v>242</v>
      </c>
      <c r="X9554" s="9">
        <f>INDEX(SLA_Policy!$D$2:$D$5,MATCH(F9554,SLA_Policy!$A$2:$A$5,0))</f>
        <v>72</v>
      </c>
      <c r="Y9554" s="9" t="str">
        <f>IF(E9554="Cancelled","Excluded",IF(D9554="",IF((SLA_Policy!$B$8-B9554)*24&gt;X9554,"Open - Breached","Open - On Track"),IF((D9554-B9554)*24&lt;=X9554,"Met","Breached")))</f>
        <v>Breached</v>
      </c>
    </row>
    <row r="9555" spans="1:25" x14ac:dyDescent="0.25">
      <c r="A9555" s="9" t="s">
        <v>13970</v>
      </c>
      <c r="B9555" s="23">
        <v>46191.524305555598</v>
      </c>
      <c r="C9555" s="23">
        <v>46191.606249999997</v>
      </c>
      <c r="D9555" s="23">
        <v>46191.661805555603</v>
      </c>
      <c r="E9555" s="9" t="s">
        <v>212</v>
      </c>
      <c r="F9555" s="9" t="s">
        <v>188</v>
      </c>
      <c r="G9555" s="9" t="s">
        <v>213</v>
      </c>
      <c r="H9555" s="9" t="s">
        <v>164</v>
      </c>
      <c r="I9555" s="9" t="s">
        <v>260</v>
      </c>
      <c r="J9555" s="9" t="s">
        <v>2850</v>
      </c>
      <c r="K9555" s="9" t="s">
        <v>410</v>
      </c>
      <c r="L9555" s="9" t="s">
        <v>307</v>
      </c>
      <c r="M9555" s="9" t="s">
        <v>787</v>
      </c>
      <c r="N9555" s="9" t="s">
        <v>197</v>
      </c>
      <c r="O9555" s="9" t="s">
        <v>180</v>
      </c>
      <c r="P9555" s="9" t="s">
        <v>318</v>
      </c>
      <c r="Q9555" s="9" t="s">
        <v>219</v>
      </c>
      <c r="R9555" s="9">
        <v>0</v>
      </c>
      <c r="S9555" s="9">
        <v>46</v>
      </c>
      <c r="T9555" s="9" t="s">
        <v>265</v>
      </c>
      <c r="U9555" s="9" t="s">
        <v>248</v>
      </c>
      <c r="X9555" s="9">
        <f>INDEX(SLA_Policy!$D$2:$D$5,MATCH(F9555,SLA_Policy!$A$2:$A$5,0))</f>
        <v>72</v>
      </c>
      <c r="Y9555" s="9" t="str">
        <f>IF(E9555="Cancelled","Excluded",IF(D9555="",IF((SLA_Policy!$B$8-B9555)*24&gt;X9555,"Open - Breached","Open - On Track"),IF((D9555-B9555)*24&lt;=X9555,"Met","Breached")))</f>
        <v>Met</v>
      </c>
    </row>
    <row r="9556" spans="1:25" x14ac:dyDescent="0.25">
      <c r="A9556" s="9" t="s">
        <v>13971</v>
      </c>
      <c r="B9556" s="23">
        <v>46191.531944444498</v>
      </c>
      <c r="C9556" s="23">
        <v>46191.552083333299</v>
      </c>
      <c r="D9556" s="23">
        <v>46195.415972222203</v>
      </c>
      <c r="E9556" s="9" t="s">
        <v>212</v>
      </c>
      <c r="F9556" s="9" t="s">
        <v>189</v>
      </c>
      <c r="G9556" s="9" t="s">
        <v>213</v>
      </c>
      <c r="H9556" s="9" t="s">
        <v>167</v>
      </c>
      <c r="I9556" s="9" t="s">
        <v>362</v>
      </c>
      <c r="J9556" s="9" t="s">
        <v>5244</v>
      </c>
      <c r="K9556" s="9" t="s">
        <v>246</v>
      </c>
      <c r="L9556" s="9" t="s">
        <v>104</v>
      </c>
      <c r="M9556" s="9" t="s">
        <v>364</v>
      </c>
      <c r="N9556" s="9" t="s">
        <v>196</v>
      </c>
      <c r="O9556" s="9" t="s">
        <v>116</v>
      </c>
      <c r="P9556" s="9" t="s">
        <v>590</v>
      </c>
      <c r="Q9556" s="9" t="s">
        <v>219</v>
      </c>
      <c r="R9556" s="9">
        <v>0</v>
      </c>
      <c r="S9556" s="9">
        <v>32</v>
      </c>
      <c r="U9556" s="9" t="s">
        <v>290</v>
      </c>
      <c r="X9556" s="9">
        <f>INDEX(SLA_Policy!$D$2:$D$5,MATCH(F9556,SLA_Policy!$A$2:$A$5,0))</f>
        <v>120</v>
      </c>
      <c r="Y9556" s="9" t="str">
        <f>IF(E9556="Cancelled","Excluded",IF(D9556="",IF((SLA_Policy!$B$8-B9556)*24&gt;X9556,"Open - Breached","Open - On Track"),IF((D9556-B9556)*24&lt;=X9556,"Met","Breached")))</f>
        <v>Met</v>
      </c>
    </row>
    <row r="9557" spans="1:25" x14ac:dyDescent="0.25">
      <c r="A9557" s="9" t="s">
        <v>13972</v>
      </c>
      <c r="B9557" s="23">
        <v>46191.561111111099</v>
      </c>
      <c r="C9557" s="23">
        <v>46191.568055555603</v>
      </c>
      <c r="D9557" s="23">
        <v>46195.378472222197</v>
      </c>
      <c r="E9557" s="9" t="s">
        <v>212</v>
      </c>
      <c r="F9557" s="9" t="s">
        <v>189</v>
      </c>
      <c r="G9557" s="9" t="s">
        <v>213</v>
      </c>
      <c r="H9557" s="9" t="s">
        <v>161</v>
      </c>
      <c r="I9557" s="9" t="s">
        <v>297</v>
      </c>
      <c r="J9557" s="9" t="s">
        <v>512</v>
      </c>
      <c r="K9557" s="9" t="s">
        <v>262</v>
      </c>
      <c r="L9557" s="9" t="s">
        <v>104</v>
      </c>
      <c r="M9557" s="9" t="s">
        <v>2635</v>
      </c>
      <c r="N9557" s="9" t="s">
        <v>199</v>
      </c>
      <c r="O9557" s="9" t="s">
        <v>116</v>
      </c>
      <c r="P9557" s="9" t="s">
        <v>525</v>
      </c>
      <c r="Q9557" s="9" t="s">
        <v>219</v>
      </c>
      <c r="R9557" s="9">
        <v>0</v>
      </c>
      <c r="S9557" s="9">
        <v>35</v>
      </c>
      <c r="U9557" s="9" t="s">
        <v>290</v>
      </c>
      <c r="W9557" s="9">
        <v>5</v>
      </c>
      <c r="X9557" s="9">
        <f>INDEX(SLA_Policy!$D$2:$D$5,MATCH(F9557,SLA_Policy!$A$2:$A$5,0))</f>
        <v>120</v>
      </c>
      <c r="Y9557" s="9" t="str">
        <f>IF(E9557="Cancelled","Excluded",IF(D9557="",IF((SLA_Policy!$B$8-B9557)*24&gt;X9557,"Open - Breached","Open - On Track"),IF((D9557-B9557)*24&lt;=X9557,"Met","Breached")))</f>
        <v>Met</v>
      </c>
    </row>
    <row r="9558" spans="1:25" x14ac:dyDescent="0.25">
      <c r="A9558" s="9" t="s">
        <v>13973</v>
      </c>
      <c r="B9558" s="23">
        <v>46191.563888888901</v>
      </c>
      <c r="C9558" s="23">
        <v>46191.568749999999</v>
      </c>
      <c r="D9558" s="23">
        <v>46191.672916666699</v>
      </c>
      <c r="E9558" s="9" t="s">
        <v>212</v>
      </c>
      <c r="F9558" s="9" t="s">
        <v>187</v>
      </c>
      <c r="G9558" s="9" t="s">
        <v>213</v>
      </c>
      <c r="H9558" s="9" t="s">
        <v>162</v>
      </c>
      <c r="I9558" s="9" t="s">
        <v>345</v>
      </c>
      <c r="J9558" s="9" t="s">
        <v>1556</v>
      </c>
      <c r="K9558" s="9" t="s">
        <v>246</v>
      </c>
      <c r="L9558" s="9" t="s">
        <v>282</v>
      </c>
      <c r="M9558" s="9" t="s">
        <v>283</v>
      </c>
      <c r="N9558" s="9" t="s">
        <v>196</v>
      </c>
      <c r="O9558" s="9" t="s">
        <v>179</v>
      </c>
      <c r="P9558" s="9" t="s">
        <v>284</v>
      </c>
      <c r="Q9558" s="9" t="s">
        <v>273</v>
      </c>
      <c r="R9558" s="9">
        <v>0</v>
      </c>
      <c r="S9558" s="9">
        <v>23</v>
      </c>
      <c r="U9558" s="9" t="s">
        <v>248</v>
      </c>
      <c r="W9558" s="9">
        <v>5</v>
      </c>
      <c r="X9558" s="9">
        <f>INDEX(SLA_Policy!$D$2:$D$5,MATCH(F9558,SLA_Policy!$A$2:$A$5,0))</f>
        <v>8</v>
      </c>
      <c r="Y9558" s="9" t="str">
        <f>IF(E9558="Cancelled","Excluded",IF(D9558="",IF((SLA_Policy!$B$8-B9558)*24&gt;X9558,"Open - Breached","Open - On Track"),IF((D9558-B9558)*24&lt;=X9558,"Met","Breached")))</f>
        <v>Met</v>
      </c>
    </row>
    <row r="9559" spans="1:25" x14ac:dyDescent="0.25">
      <c r="A9559" s="9" t="s">
        <v>13974</v>
      </c>
      <c r="B9559" s="23">
        <v>46191.581250000003</v>
      </c>
      <c r="C9559" s="23">
        <v>46191.620138888902</v>
      </c>
      <c r="D9559" s="23">
        <v>46195.388888888898</v>
      </c>
      <c r="E9559" s="9" t="s">
        <v>212</v>
      </c>
      <c r="F9559" s="9" t="s">
        <v>189</v>
      </c>
      <c r="G9559" s="9" t="s">
        <v>213</v>
      </c>
      <c r="H9559" s="9" t="s">
        <v>88</v>
      </c>
      <c r="I9559" s="9" t="s">
        <v>92</v>
      </c>
      <c r="J9559" s="9" t="s">
        <v>214</v>
      </c>
      <c r="K9559" s="9" t="s">
        <v>215</v>
      </c>
      <c r="L9559" s="9" t="s">
        <v>351</v>
      </c>
      <c r="M9559" s="9" t="s">
        <v>3631</v>
      </c>
      <c r="N9559" s="9" t="s">
        <v>196</v>
      </c>
      <c r="O9559" s="9" t="s">
        <v>178</v>
      </c>
      <c r="P9559" s="9" t="s">
        <v>272</v>
      </c>
      <c r="Q9559" s="9" t="s">
        <v>273</v>
      </c>
      <c r="R9559" s="9">
        <v>0</v>
      </c>
      <c r="S9559" s="9">
        <v>22</v>
      </c>
      <c r="T9559" s="9" t="s">
        <v>220</v>
      </c>
      <c r="U9559" s="9" t="s">
        <v>661</v>
      </c>
      <c r="W9559" s="9">
        <v>5</v>
      </c>
      <c r="X9559" s="9">
        <f>INDEX(SLA_Policy!$D$2:$D$5,MATCH(F9559,SLA_Policy!$A$2:$A$5,0))</f>
        <v>120</v>
      </c>
      <c r="Y9559" s="9" t="str">
        <f>IF(E9559="Cancelled","Excluded",IF(D9559="",IF((SLA_Policy!$B$8-B9559)*24&gt;X9559,"Open - Breached","Open - On Track"),IF((D9559-B9559)*24&lt;=X9559,"Met","Breached")))</f>
        <v>Met</v>
      </c>
    </row>
    <row r="9560" spans="1:25" x14ac:dyDescent="0.25">
      <c r="A9560" s="9" t="s">
        <v>13975</v>
      </c>
      <c r="B9560" s="23">
        <v>46191.586805555598</v>
      </c>
      <c r="C9560" s="23">
        <v>46191.654861111099</v>
      </c>
      <c r="D9560" s="23">
        <v>46191.684722222199</v>
      </c>
      <c r="E9560" s="9" t="s">
        <v>212</v>
      </c>
      <c r="F9560" s="9" t="s">
        <v>188</v>
      </c>
      <c r="G9560" s="9" t="s">
        <v>213</v>
      </c>
      <c r="H9560" s="9" t="s">
        <v>166</v>
      </c>
      <c r="I9560" s="9" t="s">
        <v>286</v>
      </c>
      <c r="J9560" s="9" t="s">
        <v>2702</v>
      </c>
      <c r="K9560" s="9" t="s">
        <v>246</v>
      </c>
      <c r="L9560" s="9" t="s">
        <v>104</v>
      </c>
      <c r="M9560" s="9" t="s">
        <v>2057</v>
      </c>
      <c r="N9560" s="9" t="s">
        <v>197</v>
      </c>
      <c r="O9560" s="9" t="s">
        <v>181</v>
      </c>
      <c r="P9560" s="9" t="s">
        <v>449</v>
      </c>
      <c r="Q9560" s="9" t="s">
        <v>219</v>
      </c>
      <c r="R9560" s="9">
        <v>0</v>
      </c>
      <c r="S9560" s="9">
        <v>14</v>
      </c>
      <c r="U9560" s="9" t="s">
        <v>376</v>
      </c>
      <c r="X9560" s="9">
        <f>INDEX(SLA_Policy!$D$2:$D$5,MATCH(F9560,SLA_Policy!$A$2:$A$5,0))</f>
        <v>72</v>
      </c>
      <c r="Y9560" s="9" t="str">
        <f>IF(E9560="Cancelled","Excluded",IF(D9560="",IF((SLA_Policy!$B$8-B9560)*24&gt;X9560,"Open - Breached","Open - On Track"),IF((D9560-B9560)*24&lt;=X9560,"Met","Breached")))</f>
        <v>Met</v>
      </c>
    </row>
    <row r="9561" spans="1:25" x14ac:dyDescent="0.25">
      <c r="A9561" s="9" t="s">
        <v>13976</v>
      </c>
      <c r="B9561" s="23">
        <v>46191.597222222197</v>
      </c>
      <c r="C9561" s="23">
        <v>46191.615277777797</v>
      </c>
      <c r="D9561" s="23">
        <v>46195.3256944444</v>
      </c>
      <c r="E9561" s="9" t="s">
        <v>212</v>
      </c>
      <c r="F9561" s="9" t="s">
        <v>189</v>
      </c>
      <c r="G9561" s="9" t="s">
        <v>236</v>
      </c>
      <c r="H9561" s="9" t="s">
        <v>161</v>
      </c>
      <c r="I9561" s="9" t="s">
        <v>237</v>
      </c>
      <c r="J9561" s="9" t="s">
        <v>7956</v>
      </c>
      <c r="K9561" s="9" t="s">
        <v>215</v>
      </c>
      <c r="L9561" s="9" t="s">
        <v>104</v>
      </c>
      <c r="M9561" s="9" t="s">
        <v>747</v>
      </c>
      <c r="N9561" s="9" t="s">
        <v>196</v>
      </c>
      <c r="O9561" s="9" t="s">
        <v>177</v>
      </c>
      <c r="P9561" s="9" t="s">
        <v>241</v>
      </c>
      <c r="Q9561" s="9" t="s">
        <v>219</v>
      </c>
      <c r="R9561" s="9">
        <v>0</v>
      </c>
      <c r="S9561" s="9">
        <v>19</v>
      </c>
      <c r="U9561" s="9" t="s">
        <v>242</v>
      </c>
      <c r="W9561" s="9">
        <v>5</v>
      </c>
      <c r="X9561" s="9">
        <f>INDEX(SLA_Policy!$D$2:$D$5,MATCH(F9561,SLA_Policy!$A$2:$A$5,0))</f>
        <v>120</v>
      </c>
      <c r="Y9561" s="9" t="str">
        <f>IF(E9561="Cancelled","Excluded",IF(D9561="",IF((SLA_Policy!$B$8-B9561)*24&gt;X9561,"Open - Breached","Open - On Track"),IF((D9561-B9561)*24&lt;=X9561,"Met","Breached")))</f>
        <v>Met</v>
      </c>
    </row>
    <row r="9562" spans="1:25" x14ac:dyDescent="0.25">
      <c r="A9562" s="9" t="s">
        <v>13977</v>
      </c>
      <c r="B9562" s="23">
        <v>46191.611111111102</v>
      </c>
      <c r="C9562" s="23">
        <v>46191.6118055556</v>
      </c>
      <c r="D9562" s="23">
        <v>46191.747916666704</v>
      </c>
      <c r="E9562" s="9" t="s">
        <v>212</v>
      </c>
      <c r="F9562" s="9" t="s">
        <v>189</v>
      </c>
      <c r="G9562" s="9" t="s">
        <v>213</v>
      </c>
      <c r="H9562" s="9" t="s">
        <v>165</v>
      </c>
      <c r="I9562" s="9" t="s">
        <v>469</v>
      </c>
      <c r="J9562" s="9" t="s">
        <v>6454</v>
      </c>
      <c r="K9562" s="9" t="s">
        <v>246</v>
      </c>
      <c r="L9562" s="9" t="s">
        <v>311</v>
      </c>
      <c r="M9562" s="9" t="s">
        <v>2613</v>
      </c>
      <c r="N9562" s="9" t="s">
        <v>200</v>
      </c>
      <c r="O9562" s="9" t="s">
        <v>176</v>
      </c>
      <c r="P9562" s="9" t="s">
        <v>228</v>
      </c>
      <c r="Q9562" s="9" t="s">
        <v>219</v>
      </c>
      <c r="R9562" s="9">
        <v>0</v>
      </c>
      <c r="S9562" s="9">
        <v>8</v>
      </c>
      <c r="U9562" s="9" t="s">
        <v>230</v>
      </c>
      <c r="X9562" s="9">
        <f>INDEX(SLA_Policy!$D$2:$D$5,MATCH(F9562,SLA_Policy!$A$2:$A$5,0))</f>
        <v>120</v>
      </c>
      <c r="Y9562" s="9" t="str">
        <f>IF(E9562="Cancelled","Excluded",IF(D9562="",IF((SLA_Policy!$B$8-B9562)*24&gt;X9562,"Open - Breached","Open - On Track"),IF((D9562-B9562)*24&lt;=X9562,"Met","Breached")))</f>
        <v>Met</v>
      </c>
    </row>
    <row r="9563" spans="1:25" x14ac:dyDescent="0.25">
      <c r="A9563" s="9" t="s">
        <v>13978</v>
      </c>
      <c r="B9563" s="23">
        <v>46191.625694444498</v>
      </c>
      <c r="C9563" s="23">
        <v>46191.672916666699</v>
      </c>
      <c r="D9563" s="23">
        <v>46191.7368055556</v>
      </c>
      <c r="E9563" s="9" t="s">
        <v>212</v>
      </c>
      <c r="F9563" s="9" t="s">
        <v>188</v>
      </c>
      <c r="G9563" s="9" t="s">
        <v>213</v>
      </c>
      <c r="H9563" s="9" t="s">
        <v>167</v>
      </c>
      <c r="I9563" s="9" t="s">
        <v>349</v>
      </c>
      <c r="J9563" s="9" t="s">
        <v>13979</v>
      </c>
      <c r="K9563" s="9" t="s">
        <v>246</v>
      </c>
      <c r="L9563" s="9" t="s">
        <v>226</v>
      </c>
      <c r="M9563" s="9" t="s">
        <v>2251</v>
      </c>
      <c r="N9563" s="9" t="s">
        <v>197</v>
      </c>
      <c r="O9563" s="9" t="s">
        <v>116</v>
      </c>
      <c r="P9563" s="9" t="s">
        <v>295</v>
      </c>
      <c r="Q9563" s="9" t="s">
        <v>219</v>
      </c>
      <c r="R9563" s="9">
        <v>0</v>
      </c>
      <c r="S9563" s="9">
        <v>21</v>
      </c>
      <c r="U9563" s="9" t="s">
        <v>290</v>
      </c>
      <c r="X9563" s="9">
        <f>INDEX(SLA_Policy!$D$2:$D$5,MATCH(F9563,SLA_Policy!$A$2:$A$5,0))</f>
        <v>72</v>
      </c>
      <c r="Y9563" s="9" t="str">
        <f>IF(E9563="Cancelled","Excluded",IF(D9563="",IF((SLA_Policy!$B$8-B9563)*24&gt;X9563,"Open - Breached","Open - On Track"),IF((D9563-B9563)*24&lt;=X9563,"Met","Breached")))</f>
        <v>Met</v>
      </c>
    </row>
    <row r="9564" spans="1:25" x14ac:dyDescent="0.25">
      <c r="A9564" s="9" t="s">
        <v>13980</v>
      </c>
      <c r="B9564" s="23">
        <v>46191.634722222203</v>
      </c>
      <c r="C9564" s="23">
        <v>46191.637499999997</v>
      </c>
      <c r="D9564" s="23">
        <v>46195.3972222222</v>
      </c>
      <c r="E9564" s="9" t="s">
        <v>212</v>
      </c>
      <c r="F9564" s="9" t="s">
        <v>188</v>
      </c>
      <c r="G9564" s="9" t="s">
        <v>213</v>
      </c>
      <c r="H9564" s="9" t="s">
        <v>163</v>
      </c>
      <c r="I9564" s="9" t="s">
        <v>223</v>
      </c>
      <c r="J9564" s="9" t="s">
        <v>13981</v>
      </c>
      <c r="K9564" s="9" t="s">
        <v>246</v>
      </c>
      <c r="L9564" s="9" t="s">
        <v>216</v>
      </c>
      <c r="M9564" s="9" t="s">
        <v>5417</v>
      </c>
      <c r="N9564" s="9" t="s">
        <v>200</v>
      </c>
      <c r="O9564" s="9" t="s">
        <v>176</v>
      </c>
      <c r="P9564" s="9" t="s">
        <v>419</v>
      </c>
      <c r="Q9564" s="9" t="s">
        <v>219</v>
      </c>
      <c r="R9564" s="9">
        <v>0</v>
      </c>
      <c r="S9564" s="9">
        <v>45</v>
      </c>
      <c r="T9564" s="9" t="s">
        <v>136</v>
      </c>
      <c r="U9564" s="9" t="s">
        <v>230</v>
      </c>
      <c r="X9564" s="9">
        <f>INDEX(SLA_Policy!$D$2:$D$5,MATCH(F9564,SLA_Policy!$A$2:$A$5,0))</f>
        <v>72</v>
      </c>
      <c r="Y9564" s="9" t="str">
        <f>IF(E9564="Cancelled","Excluded",IF(D9564="",IF((SLA_Policy!$B$8-B9564)*24&gt;X9564,"Open - Breached","Open - On Track"),IF((D9564-B9564)*24&lt;=X9564,"Met","Breached")))</f>
        <v>Breached</v>
      </c>
    </row>
    <row r="9565" spans="1:25" x14ac:dyDescent="0.25">
      <c r="A9565" s="9" t="s">
        <v>13982</v>
      </c>
      <c r="B9565" s="23">
        <v>46191.649305555598</v>
      </c>
      <c r="C9565" s="23">
        <v>46191.711805555598</v>
      </c>
      <c r="D9565" s="23">
        <v>46195.404861111099</v>
      </c>
      <c r="E9565" s="9" t="s">
        <v>212</v>
      </c>
      <c r="F9565" s="9" t="s">
        <v>189</v>
      </c>
      <c r="G9565" s="9" t="s">
        <v>213</v>
      </c>
      <c r="H9565" s="9" t="s">
        <v>167</v>
      </c>
      <c r="I9565" s="9" t="s">
        <v>684</v>
      </c>
      <c r="J9565" s="9" t="s">
        <v>4481</v>
      </c>
      <c r="K9565" s="9" t="s">
        <v>215</v>
      </c>
      <c r="L9565" s="9" t="s">
        <v>311</v>
      </c>
      <c r="M9565" s="9" t="s">
        <v>12737</v>
      </c>
      <c r="N9565" s="9" t="s">
        <v>196</v>
      </c>
      <c r="O9565" s="9" t="s">
        <v>116</v>
      </c>
      <c r="P9565" s="9" t="s">
        <v>590</v>
      </c>
      <c r="Q9565" s="9" t="s">
        <v>219</v>
      </c>
      <c r="R9565" s="9">
        <v>0</v>
      </c>
      <c r="S9565" s="9">
        <v>17</v>
      </c>
      <c r="U9565" s="9" t="s">
        <v>266</v>
      </c>
      <c r="X9565" s="9">
        <f>INDEX(SLA_Policy!$D$2:$D$5,MATCH(F9565,SLA_Policy!$A$2:$A$5,0))</f>
        <v>120</v>
      </c>
      <c r="Y9565" s="9" t="str">
        <f>IF(E9565="Cancelled","Excluded",IF(D9565="",IF((SLA_Policy!$B$8-B9565)*24&gt;X9565,"Open - Breached","Open - On Track"),IF((D9565-B9565)*24&lt;=X9565,"Met","Breached")))</f>
        <v>Met</v>
      </c>
    </row>
    <row r="9566" spans="1:25" x14ac:dyDescent="0.25">
      <c r="A9566" s="9" t="s">
        <v>13983</v>
      </c>
      <c r="B9566" s="23">
        <v>46191.657638888901</v>
      </c>
      <c r="C9566" s="23">
        <v>46191.664583333302</v>
      </c>
      <c r="D9566" s="23">
        <v>46191.6694444444</v>
      </c>
      <c r="E9566" s="9" t="s">
        <v>212</v>
      </c>
      <c r="F9566" s="9" t="s">
        <v>188</v>
      </c>
      <c r="G9566" s="9" t="s">
        <v>213</v>
      </c>
      <c r="H9566" s="9" t="s">
        <v>161</v>
      </c>
      <c r="I9566" s="9" t="s">
        <v>454</v>
      </c>
      <c r="J9566" s="9" t="s">
        <v>13984</v>
      </c>
      <c r="K9566" s="9" t="s">
        <v>239</v>
      </c>
      <c r="L9566" s="9" t="s">
        <v>282</v>
      </c>
      <c r="M9566" s="9" t="s">
        <v>426</v>
      </c>
      <c r="N9566" s="9" t="s">
        <v>198</v>
      </c>
      <c r="O9566" s="9" t="s">
        <v>116</v>
      </c>
      <c r="P9566" s="9" t="s">
        <v>342</v>
      </c>
      <c r="Q9566" s="9" t="s">
        <v>219</v>
      </c>
      <c r="R9566" s="9">
        <v>0</v>
      </c>
      <c r="S9566" s="9">
        <v>9</v>
      </c>
      <c r="U9566" s="9" t="s">
        <v>290</v>
      </c>
      <c r="W9566" s="9">
        <v>5</v>
      </c>
      <c r="X9566" s="9">
        <f>INDEX(SLA_Policy!$D$2:$D$5,MATCH(F9566,SLA_Policy!$A$2:$A$5,0))</f>
        <v>72</v>
      </c>
      <c r="Y9566" s="9" t="str">
        <f>IF(E9566="Cancelled","Excluded",IF(D9566="",IF((SLA_Policy!$B$8-B9566)*24&gt;X9566,"Open - Breached","Open - On Track"),IF((D9566-B9566)*24&lt;=X9566,"Met","Breached")))</f>
        <v>Met</v>
      </c>
    </row>
    <row r="9567" spans="1:25" x14ac:dyDescent="0.25">
      <c r="A9567" s="9" t="s">
        <v>13985</v>
      </c>
      <c r="B9567" s="23">
        <v>46191.657638888901</v>
      </c>
      <c r="C9567" s="23">
        <v>46191.660416666702</v>
      </c>
      <c r="D9567" s="23">
        <v>46191.697916666701</v>
      </c>
      <c r="E9567" s="9" t="s">
        <v>212</v>
      </c>
      <c r="F9567" s="9" t="s">
        <v>188</v>
      </c>
      <c r="G9567" s="9" t="s">
        <v>213</v>
      </c>
      <c r="H9567" s="9" t="s">
        <v>161</v>
      </c>
      <c r="I9567" s="9" t="s">
        <v>389</v>
      </c>
      <c r="J9567" s="9" t="s">
        <v>5927</v>
      </c>
      <c r="K9567" s="9" t="s">
        <v>215</v>
      </c>
      <c r="L9567" s="9" t="s">
        <v>270</v>
      </c>
      <c r="M9567" s="9" t="s">
        <v>981</v>
      </c>
      <c r="N9567" s="9" t="s">
        <v>198</v>
      </c>
      <c r="O9567" s="9" t="s">
        <v>177</v>
      </c>
      <c r="P9567" s="9" t="s">
        <v>457</v>
      </c>
      <c r="Q9567" s="9" t="s">
        <v>219</v>
      </c>
      <c r="R9567" s="9">
        <v>0</v>
      </c>
      <c r="S9567" s="9">
        <v>6</v>
      </c>
      <c r="U9567" s="9" t="s">
        <v>266</v>
      </c>
      <c r="W9567" s="9">
        <v>5</v>
      </c>
      <c r="X9567" s="9">
        <f>INDEX(SLA_Policy!$D$2:$D$5,MATCH(F9567,SLA_Policy!$A$2:$A$5,0))</f>
        <v>72</v>
      </c>
      <c r="Y9567" s="9" t="str">
        <f>IF(E9567="Cancelled","Excluded",IF(D9567="",IF((SLA_Policy!$B$8-B9567)*24&gt;X9567,"Open - Breached","Open - On Track"),IF((D9567-B9567)*24&lt;=X9567,"Met","Breached")))</f>
        <v>Met</v>
      </c>
    </row>
    <row r="9568" spans="1:25" x14ac:dyDescent="0.25">
      <c r="A9568" s="9" t="s">
        <v>13986</v>
      </c>
      <c r="B9568" s="23">
        <v>46191.665972222203</v>
      </c>
      <c r="C9568" s="23">
        <v>46191.738888888904</v>
      </c>
      <c r="D9568" s="23">
        <v>46195.340972222199</v>
      </c>
      <c r="E9568" s="9" t="s">
        <v>212</v>
      </c>
      <c r="F9568" s="9" t="s">
        <v>189</v>
      </c>
      <c r="G9568" s="9" t="s">
        <v>213</v>
      </c>
      <c r="H9568" s="9" t="s">
        <v>162</v>
      </c>
      <c r="I9568" s="9" t="s">
        <v>393</v>
      </c>
      <c r="J9568" s="9" t="s">
        <v>874</v>
      </c>
      <c r="K9568" s="9" t="s">
        <v>225</v>
      </c>
      <c r="L9568" s="9" t="s">
        <v>216</v>
      </c>
      <c r="M9568" s="9" t="s">
        <v>1559</v>
      </c>
      <c r="N9568" s="9" t="s">
        <v>196</v>
      </c>
      <c r="O9568" s="9" t="s">
        <v>179</v>
      </c>
      <c r="P9568" s="9" t="s">
        <v>264</v>
      </c>
      <c r="Q9568" s="9" t="s">
        <v>219</v>
      </c>
      <c r="R9568" s="9">
        <v>0</v>
      </c>
      <c r="S9568" s="9">
        <v>15</v>
      </c>
      <c r="U9568" s="9" t="s">
        <v>266</v>
      </c>
      <c r="X9568" s="9">
        <f>INDEX(SLA_Policy!$D$2:$D$5,MATCH(F9568,SLA_Policy!$A$2:$A$5,0))</f>
        <v>120</v>
      </c>
      <c r="Y9568" s="9" t="str">
        <f>IF(E9568="Cancelled","Excluded",IF(D9568="",IF((SLA_Policy!$B$8-B9568)*24&gt;X9568,"Open - Breached","Open - On Track"),IF((D9568-B9568)*24&lt;=X9568,"Met","Breached")))</f>
        <v>Met</v>
      </c>
    </row>
    <row r="9569" spans="1:25" x14ac:dyDescent="0.25">
      <c r="A9569" s="9" t="s">
        <v>13987</v>
      </c>
      <c r="B9569" s="23">
        <v>46191.713194444397</v>
      </c>
      <c r="C9569" s="23">
        <v>46191.724305555603</v>
      </c>
      <c r="D9569" s="23">
        <v>46191.761805555601</v>
      </c>
      <c r="E9569" s="9" t="s">
        <v>212</v>
      </c>
      <c r="F9569" s="9" t="s">
        <v>188</v>
      </c>
      <c r="G9569" s="9" t="s">
        <v>213</v>
      </c>
      <c r="H9569" s="9" t="s">
        <v>161</v>
      </c>
      <c r="I9569" s="9" t="s">
        <v>454</v>
      </c>
      <c r="J9569" s="9" t="s">
        <v>10056</v>
      </c>
      <c r="K9569" s="9" t="s">
        <v>246</v>
      </c>
      <c r="L9569" s="9" t="s">
        <v>351</v>
      </c>
      <c r="M9569" s="9" t="s">
        <v>1624</v>
      </c>
      <c r="N9569" s="9" t="s">
        <v>198</v>
      </c>
      <c r="O9569" s="9" t="s">
        <v>116</v>
      </c>
      <c r="P9569" s="9" t="s">
        <v>258</v>
      </c>
      <c r="Q9569" s="9" t="s">
        <v>219</v>
      </c>
      <c r="R9569" s="9">
        <v>0</v>
      </c>
      <c r="S9569" s="9">
        <v>6</v>
      </c>
      <c r="U9569" s="9" t="s">
        <v>266</v>
      </c>
      <c r="X9569" s="9">
        <f>INDEX(SLA_Policy!$D$2:$D$5,MATCH(F9569,SLA_Policy!$A$2:$A$5,0))</f>
        <v>72</v>
      </c>
      <c r="Y9569" s="9" t="str">
        <f>IF(E9569="Cancelled","Excluded",IF(D9569="",IF((SLA_Policy!$B$8-B9569)*24&gt;X9569,"Open - Breached","Open - On Track"),IF((D9569-B9569)*24&lt;=X9569,"Met","Breached")))</f>
        <v>Met</v>
      </c>
    </row>
    <row r="9570" spans="1:25" x14ac:dyDescent="0.25">
      <c r="A9570" s="9" t="s">
        <v>13988</v>
      </c>
      <c r="B9570" s="23">
        <v>46191.738194444399</v>
      </c>
      <c r="C9570" s="23">
        <v>46195.328472222202</v>
      </c>
      <c r="D9570" s="23">
        <v>46195.354166666701</v>
      </c>
      <c r="E9570" s="9" t="s">
        <v>212</v>
      </c>
      <c r="F9570" s="9" t="s">
        <v>189</v>
      </c>
      <c r="G9570" s="9" t="s">
        <v>236</v>
      </c>
      <c r="H9570" s="9" t="s">
        <v>161</v>
      </c>
      <c r="I9570" s="9" t="s">
        <v>237</v>
      </c>
      <c r="J9570" s="9" t="s">
        <v>238</v>
      </c>
      <c r="K9570" s="9" t="s">
        <v>239</v>
      </c>
      <c r="L9570" s="9" t="s">
        <v>216</v>
      </c>
      <c r="M9570" s="9" t="s">
        <v>2550</v>
      </c>
      <c r="N9570" s="9" t="s">
        <v>196</v>
      </c>
      <c r="O9570" s="9" t="s">
        <v>179</v>
      </c>
      <c r="P9570" s="9" t="s">
        <v>284</v>
      </c>
      <c r="Q9570" s="9" t="s">
        <v>219</v>
      </c>
      <c r="R9570" s="9">
        <v>0</v>
      </c>
      <c r="S9570" s="9">
        <v>9</v>
      </c>
      <c r="U9570" s="9" t="s">
        <v>242</v>
      </c>
      <c r="X9570" s="9">
        <f>INDEX(SLA_Policy!$D$2:$D$5,MATCH(F9570,SLA_Policy!$A$2:$A$5,0))</f>
        <v>120</v>
      </c>
      <c r="Y9570" s="9" t="str">
        <f>IF(E9570="Cancelled","Excluded",IF(D9570="",IF((SLA_Policy!$B$8-B9570)*24&gt;X9570,"Open - Breached","Open - On Track"),IF((D9570-B9570)*24&lt;=X9570,"Met","Breached")))</f>
        <v>Met</v>
      </c>
    </row>
    <row r="9571" spans="1:25" x14ac:dyDescent="0.25">
      <c r="A9571" s="9" t="s">
        <v>13989</v>
      </c>
      <c r="B9571" s="23">
        <v>46191.922916666699</v>
      </c>
      <c r="C9571" s="23">
        <v>46195.304166666698</v>
      </c>
      <c r="D9571" s="23">
        <v>46195.309722222199</v>
      </c>
      <c r="E9571" s="9" t="s">
        <v>212</v>
      </c>
      <c r="F9571" s="9" t="s">
        <v>188</v>
      </c>
      <c r="G9571" s="9" t="s">
        <v>213</v>
      </c>
      <c r="H9571" s="9" t="s">
        <v>166</v>
      </c>
      <c r="I9571" s="9" t="s">
        <v>398</v>
      </c>
      <c r="J9571" s="9" t="s">
        <v>13990</v>
      </c>
      <c r="K9571" s="9" t="s">
        <v>215</v>
      </c>
      <c r="L9571" s="9" t="s">
        <v>216</v>
      </c>
      <c r="M9571" s="9" t="s">
        <v>4769</v>
      </c>
      <c r="N9571" s="9" t="s">
        <v>198</v>
      </c>
      <c r="O9571" s="9" t="s">
        <v>181</v>
      </c>
      <c r="P9571" s="9" t="s">
        <v>445</v>
      </c>
      <c r="Q9571" s="9" t="s">
        <v>219</v>
      </c>
      <c r="R9571" s="9">
        <v>0</v>
      </c>
      <c r="S9571" s="9">
        <v>23</v>
      </c>
      <c r="U9571" s="9" t="s">
        <v>376</v>
      </c>
      <c r="X9571" s="9">
        <f>INDEX(SLA_Policy!$D$2:$D$5,MATCH(F9571,SLA_Policy!$A$2:$A$5,0))</f>
        <v>72</v>
      </c>
      <c r="Y9571" s="9" t="str">
        <f>IF(E9571="Cancelled","Excluded",IF(D9571="",IF((SLA_Policy!$B$8-B9571)*24&gt;X9571,"Open - Breached","Open - On Track"),IF((D9571-B9571)*24&lt;=X9571,"Met","Breached")))</f>
        <v>Breached</v>
      </c>
    </row>
    <row r="9572" spans="1:25" x14ac:dyDescent="0.25">
      <c r="A9572" s="9" t="s">
        <v>13991</v>
      </c>
      <c r="B9572" s="23">
        <v>46191.926388888904</v>
      </c>
      <c r="C9572" s="23">
        <v>46195.362500000003</v>
      </c>
      <c r="D9572" s="23">
        <v>46195.368055555598</v>
      </c>
      <c r="E9572" s="9" t="s">
        <v>212</v>
      </c>
      <c r="F9572" s="9" t="s">
        <v>189</v>
      </c>
      <c r="G9572" s="9" t="s">
        <v>213</v>
      </c>
      <c r="H9572" s="9" t="s">
        <v>161</v>
      </c>
      <c r="I9572" s="9" t="s">
        <v>297</v>
      </c>
      <c r="J9572" s="9" t="s">
        <v>735</v>
      </c>
      <c r="K9572" s="9" t="s">
        <v>246</v>
      </c>
      <c r="L9572" s="9" t="s">
        <v>226</v>
      </c>
      <c r="M9572" s="9" t="s">
        <v>660</v>
      </c>
      <c r="N9572" s="9" t="s">
        <v>200</v>
      </c>
      <c r="O9572" s="9" t="s">
        <v>177</v>
      </c>
      <c r="P9572" s="9" t="s">
        <v>457</v>
      </c>
      <c r="Q9572" s="9" t="s">
        <v>219</v>
      </c>
      <c r="R9572" s="9">
        <v>0</v>
      </c>
      <c r="S9572" s="9">
        <v>11</v>
      </c>
      <c r="U9572" s="9" t="s">
        <v>221</v>
      </c>
      <c r="X9572" s="9">
        <f>INDEX(SLA_Policy!$D$2:$D$5,MATCH(F9572,SLA_Policy!$A$2:$A$5,0))</f>
        <v>120</v>
      </c>
      <c r="Y9572" s="9" t="str">
        <f>IF(E9572="Cancelled","Excluded",IF(D9572="",IF((SLA_Policy!$B$8-B9572)*24&gt;X9572,"Open - Breached","Open - On Track"),IF((D9572-B9572)*24&lt;=X9572,"Met","Breached")))</f>
        <v>Met</v>
      </c>
    </row>
    <row r="9573" spans="1:25" x14ac:dyDescent="0.25">
      <c r="A9573" s="9" t="s">
        <v>13992</v>
      </c>
      <c r="B9573" s="23">
        <v>46191.996527777803</v>
      </c>
      <c r="C9573" s="23">
        <v>46192.020138888904</v>
      </c>
      <c r="D9573" s="23">
        <v>46195.387499999997</v>
      </c>
      <c r="E9573" s="9" t="s">
        <v>212</v>
      </c>
      <c r="F9573" s="9" t="s">
        <v>187</v>
      </c>
      <c r="G9573" s="9" t="s">
        <v>213</v>
      </c>
      <c r="H9573" s="9" t="s">
        <v>163</v>
      </c>
      <c r="I9573" s="9" t="s">
        <v>223</v>
      </c>
      <c r="J9573" s="9" t="s">
        <v>4232</v>
      </c>
      <c r="K9573" s="9" t="s">
        <v>246</v>
      </c>
      <c r="L9573" s="9" t="s">
        <v>395</v>
      </c>
      <c r="M9573" s="9" t="s">
        <v>9184</v>
      </c>
      <c r="N9573" s="9" t="s">
        <v>197</v>
      </c>
      <c r="O9573" s="9" t="s">
        <v>176</v>
      </c>
      <c r="P9573" s="9" t="s">
        <v>419</v>
      </c>
      <c r="Q9573" s="9" t="s">
        <v>273</v>
      </c>
      <c r="R9573" s="9">
        <v>0</v>
      </c>
      <c r="S9573" s="9">
        <v>78</v>
      </c>
      <c r="T9573" s="9" t="s">
        <v>136</v>
      </c>
      <c r="U9573" s="9" t="s">
        <v>230</v>
      </c>
      <c r="X9573" s="9">
        <f>INDEX(SLA_Policy!$D$2:$D$5,MATCH(F9573,SLA_Policy!$A$2:$A$5,0))</f>
        <v>8</v>
      </c>
      <c r="Y9573" s="9" t="str">
        <f>IF(E9573="Cancelled","Excluded",IF(D9573="",IF((SLA_Policy!$B$8-B9573)*24&gt;X9573,"Open - Breached","Open - On Track"),IF((D9573-B9573)*24&lt;=X9573,"Met","Breached")))</f>
        <v>Breached</v>
      </c>
    </row>
    <row r="9574" spans="1:25" x14ac:dyDescent="0.25">
      <c r="A9574" s="9" t="s">
        <v>13993</v>
      </c>
      <c r="B9574" s="23">
        <v>46192.616666666698</v>
      </c>
      <c r="C9574" s="23">
        <v>46192.617361111101</v>
      </c>
      <c r="D9574" s="23">
        <v>46192.673611111102</v>
      </c>
      <c r="E9574" s="9" t="s">
        <v>212</v>
      </c>
      <c r="F9574" s="9" t="s">
        <v>187</v>
      </c>
      <c r="G9574" s="9" t="s">
        <v>213</v>
      </c>
      <c r="H9574" s="9" t="s">
        <v>162</v>
      </c>
      <c r="I9574" s="9" t="s">
        <v>393</v>
      </c>
      <c r="J9574" s="9" t="s">
        <v>3080</v>
      </c>
      <c r="K9574" s="9" t="s">
        <v>303</v>
      </c>
      <c r="L9574" s="9" t="s">
        <v>104</v>
      </c>
      <c r="M9574" s="9" t="s">
        <v>4749</v>
      </c>
      <c r="N9574" s="9" t="s">
        <v>199</v>
      </c>
      <c r="O9574" s="9" t="s">
        <v>116</v>
      </c>
      <c r="P9574" s="9" t="s">
        <v>295</v>
      </c>
      <c r="Q9574" s="9" t="s">
        <v>219</v>
      </c>
      <c r="R9574" s="9">
        <v>0</v>
      </c>
      <c r="S9574" s="9">
        <v>16</v>
      </c>
      <c r="U9574" s="9" t="s">
        <v>266</v>
      </c>
      <c r="X9574" s="9">
        <f>INDEX(SLA_Policy!$D$2:$D$5,MATCH(F9574,SLA_Policy!$A$2:$A$5,0))</f>
        <v>8</v>
      </c>
      <c r="Y9574" s="9" t="str">
        <f>IF(E9574="Cancelled","Excluded",IF(D9574="",IF((SLA_Policy!$B$8-B9574)*24&gt;X9574,"Open - Breached","Open - On Track"),IF((D9574-B9574)*24&lt;=X9574,"Met","Breached")))</f>
        <v>Met</v>
      </c>
    </row>
    <row r="9575" spans="1:25" x14ac:dyDescent="0.25">
      <c r="A9575" s="9" t="s">
        <v>13994</v>
      </c>
      <c r="B9575" s="23">
        <v>46192.636111111096</v>
      </c>
      <c r="C9575" s="23">
        <v>46195.296527777798</v>
      </c>
      <c r="D9575" s="23">
        <v>46195.300694444399</v>
      </c>
      <c r="E9575" s="9" t="s">
        <v>212</v>
      </c>
      <c r="F9575" s="9" t="s">
        <v>188</v>
      </c>
      <c r="G9575" s="9" t="s">
        <v>213</v>
      </c>
      <c r="H9575" s="9" t="s">
        <v>167</v>
      </c>
      <c r="I9575" s="9" t="s">
        <v>684</v>
      </c>
      <c r="J9575" s="9" t="s">
        <v>2364</v>
      </c>
      <c r="K9575" s="9" t="s">
        <v>246</v>
      </c>
      <c r="L9575" s="9" t="s">
        <v>293</v>
      </c>
      <c r="M9575" s="9" t="s">
        <v>493</v>
      </c>
      <c r="N9575" s="9" t="s">
        <v>197</v>
      </c>
      <c r="O9575" s="9" t="s">
        <v>116</v>
      </c>
      <c r="P9575" s="9" t="s">
        <v>551</v>
      </c>
      <c r="Q9575" s="9" t="s">
        <v>219</v>
      </c>
      <c r="R9575" s="9">
        <v>0</v>
      </c>
      <c r="S9575" s="9">
        <v>4</v>
      </c>
      <c r="U9575" s="9" t="s">
        <v>248</v>
      </c>
      <c r="W9575" s="9">
        <v>3</v>
      </c>
      <c r="X9575" s="9">
        <f>INDEX(SLA_Policy!$D$2:$D$5,MATCH(F9575,SLA_Policy!$A$2:$A$5,0))</f>
        <v>72</v>
      </c>
      <c r="Y9575" s="9" t="str">
        <f>IF(E9575="Cancelled","Excluded",IF(D9575="",IF((SLA_Policy!$B$8-B9575)*24&gt;X9575,"Open - Breached","Open - On Track"),IF((D9575-B9575)*24&lt;=X9575,"Met","Breached")))</f>
        <v>Met</v>
      </c>
    </row>
    <row r="9576" spans="1:25" x14ac:dyDescent="0.25">
      <c r="A9576" s="9" t="s">
        <v>13995</v>
      </c>
      <c r="B9576" s="23">
        <v>46192.668749999997</v>
      </c>
      <c r="C9576" s="23">
        <v>46195.366666666698</v>
      </c>
      <c r="D9576" s="23">
        <v>46195.381249999999</v>
      </c>
      <c r="E9576" s="9" t="s">
        <v>212</v>
      </c>
      <c r="F9576" s="9" t="s">
        <v>189</v>
      </c>
      <c r="G9576" s="9" t="s">
        <v>213</v>
      </c>
      <c r="H9576" s="9" t="s">
        <v>88</v>
      </c>
      <c r="I9576" s="9" t="s">
        <v>268</v>
      </c>
      <c r="J9576" s="9" t="s">
        <v>638</v>
      </c>
      <c r="K9576" s="9" t="s">
        <v>303</v>
      </c>
      <c r="L9576" s="9" t="s">
        <v>104</v>
      </c>
      <c r="M9576" s="9" t="s">
        <v>10566</v>
      </c>
      <c r="N9576" s="9" t="s">
        <v>197</v>
      </c>
      <c r="O9576" s="9" t="s">
        <v>178</v>
      </c>
      <c r="P9576" s="9" t="s">
        <v>414</v>
      </c>
      <c r="Q9576" s="9" t="s">
        <v>219</v>
      </c>
      <c r="R9576" s="9">
        <v>0</v>
      </c>
      <c r="S9576" s="9">
        <v>24</v>
      </c>
      <c r="T9576" s="9" t="s">
        <v>220</v>
      </c>
      <c r="U9576" s="9" t="s">
        <v>376</v>
      </c>
      <c r="X9576" s="9">
        <f>INDEX(SLA_Policy!$D$2:$D$5,MATCH(F9576,SLA_Policy!$A$2:$A$5,0))</f>
        <v>120</v>
      </c>
      <c r="Y9576" s="9" t="str">
        <f>IF(E9576="Cancelled","Excluded",IF(D9576="",IF((SLA_Policy!$B$8-B9576)*24&gt;X9576,"Open - Breached","Open - On Track"),IF((D9576-B9576)*24&lt;=X9576,"Met","Breached")))</f>
        <v>Met</v>
      </c>
    </row>
    <row r="9577" spans="1:25" x14ac:dyDescent="0.25">
      <c r="A9577" s="9" t="s">
        <v>13996</v>
      </c>
      <c r="B9577" s="23">
        <v>46192.729861111096</v>
      </c>
      <c r="C9577" s="23">
        <v>46195.295138888898</v>
      </c>
      <c r="D9577" s="23">
        <v>46195.307638888902</v>
      </c>
      <c r="E9577" s="9" t="s">
        <v>212</v>
      </c>
      <c r="F9577" s="9" t="s">
        <v>189</v>
      </c>
      <c r="G9577" s="9" t="s">
        <v>213</v>
      </c>
      <c r="H9577" s="9" t="s">
        <v>165</v>
      </c>
      <c r="I9577" s="9" t="s">
        <v>2034</v>
      </c>
      <c r="J9577" s="9" t="s">
        <v>13997</v>
      </c>
      <c r="K9577" s="9" t="s">
        <v>303</v>
      </c>
      <c r="L9577" s="9" t="s">
        <v>104</v>
      </c>
      <c r="M9577" s="9" t="s">
        <v>5165</v>
      </c>
      <c r="N9577" s="9" t="s">
        <v>200</v>
      </c>
      <c r="O9577" s="9" t="s">
        <v>176</v>
      </c>
      <c r="P9577" s="9" t="s">
        <v>330</v>
      </c>
      <c r="Q9577" s="9" t="s">
        <v>219</v>
      </c>
      <c r="R9577" s="9">
        <v>0</v>
      </c>
      <c r="S9577" s="9">
        <v>13</v>
      </c>
      <c r="U9577" s="9" t="s">
        <v>230</v>
      </c>
      <c r="X9577" s="9">
        <f>INDEX(SLA_Policy!$D$2:$D$5,MATCH(F9577,SLA_Policy!$A$2:$A$5,0))</f>
        <v>120</v>
      </c>
      <c r="Y9577" s="9" t="str">
        <f>IF(E9577="Cancelled","Excluded",IF(D9577="",IF((SLA_Policy!$B$8-B9577)*24&gt;X9577,"Open - Breached","Open - On Track"),IF((D9577-B9577)*24&lt;=X9577,"Met","Breached")))</f>
        <v>Met</v>
      </c>
    </row>
    <row r="9578" spans="1:25" x14ac:dyDescent="0.25">
      <c r="A9578" s="9" t="s">
        <v>13998</v>
      </c>
      <c r="B9578" s="23">
        <v>46192.906944444498</v>
      </c>
      <c r="C9578" s="23">
        <v>46195.34375</v>
      </c>
      <c r="D9578" s="23">
        <v>46195.545138888898</v>
      </c>
      <c r="E9578" s="9" t="s">
        <v>212</v>
      </c>
      <c r="F9578" s="9" t="s">
        <v>188</v>
      </c>
      <c r="G9578" s="9" t="s">
        <v>236</v>
      </c>
      <c r="H9578" s="9" t="s">
        <v>161</v>
      </c>
      <c r="I9578" s="9" t="s">
        <v>482</v>
      </c>
      <c r="J9578" s="9" t="s">
        <v>2068</v>
      </c>
      <c r="K9578" s="9" t="s">
        <v>246</v>
      </c>
      <c r="L9578" s="9" t="s">
        <v>216</v>
      </c>
      <c r="M9578" s="9" t="s">
        <v>1140</v>
      </c>
      <c r="N9578" s="9" t="s">
        <v>199</v>
      </c>
      <c r="O9578" s="9" t="s">
        <v>177</v>
      </c>
      <c r="P9578" s="9" t="s">
        <v>942</v>
      </c>
      <c r="Q9578" s="9" t="s">
        <v>219</v>
      </c>
      <c r="R9578" s="9">
        <v>1</v>
      </c>
      <c r="S9578" s="9">
        <v>55</v>
      </c>
      <c r="U9578" s="9" t="s">
        <v>242</v>
      </c>
      <c r="X9578" s="9">
        <f>INDEX(SLA_Policy!$D$2:$D$5,MATCH(F9578,SLA_Policy!$A$2:$A$5,0))</f>
        <v>72</v>
      </c>
      <c r="Y9578" s="9" t="str">
        <f>IF(E9578="Cancelled","Excluded",IF(D9578="",IF((SLA_Policy!$B$8-B9578)*24&gt;X9578,"Open - Breached","Open - On Track"),IF((D9578-B9578)*24&lt;=X9578,"Met","Breached")))</f>
        <v>Met</v>
      </c>
    </row>
    <row r="9579" spans="1:25" x14ac:dyDescent="0.25">
      <c r="A9579" s="9" t="s">
        <v>13999</v>
      </c>
      <c r="B9579" s="23">
        <v>46193.252777777801</v>
      </c>
      <c r="C9579" s="23">
        <v>46195.366666666698</v>
      </c>
      <c r="E9579" s="9" t="s">
        <v>649</v>
      </c>
      <c r="F9579" s="9" t="s">
        <v>188</v>
      </c>
      <c r="G9579" s="9" t="s">
        <v>213</v>
      </c>
      <c r="H9579" s="9" t="s">
        <v>161</v>
      </c>
      <c r="I9579" s="9" t="s">
        <v>389</v>
      </c>
      <c r="J9579" s="9" t="s">
        <v>2443</v>
      </c>
      <c r="K9579" s="9" t="s">
        <v>246</v>
      </c>
      <c r="L9579" s="9" t="s">
        <v>216</v>
      </c>
      <c r="M9579" s="9" t="s">
        <v>1050</v>
      </c>
      <c r="N9579" s="9" t="s">
        <v>198</v>
      </c>
      <c r="O9579" s="9" t="s">
        <v>116</v>
      </c>
      <c r="P9579" s="9" t="s">
        <v>295</v>
      </c>
      <c r="Q9579" s="9" t="s">
        <v>219</v>
      </c>
      <c r="R9579" s="9">
        <v>0</v>
      </c>
      <c r="S9579" s="9">
        <v>0</v>
      </c>
      <c r="X9579" s="9">
        <f>INDEX(SLA_Policy!$D$2:$D$5,MATCH(F9579,SLA_Policy!$A$2:$A$5,0))</f>
        <v>72</v>
      </c>
      <c r="Y9579" s="9" t="str">
        <f>IF(E9579="Cancelled","Excluded",IF(D9579="",IF((SLA_Policy!$B$8-B9579)*24&gt;X9579,"Open - Breached","Open - On Track"),IF((D9579-B9579)*24&lt;=X9579,"Met","Breached")))</f>
        <v>Excluded</v>
      </c>
    </row>
    <row r="9580" spans="1:25" x14ac:dyDescent="0.25">
      <c r="A9580" s="9" t="s">
        <v>14000</v>
      </c>
      <c r="B9580" s="23">
        <v>46193.409722222197</v>
      </c>
      <c r="C9580" s="23">
        <v>46195.315277777801</v>
      </c>
      <c r="D9580" s="23">
        <v>46195.339583333298</v>
      </c>
      <c r="E9580" s="9" t="s">
        <v>212</v>
      </c>
      <c r="F9580" s="9" t="s">
        <v>189</v>
      </c>
      <c r="G9580" s="9" t="s">
        <v>213</v>
      </c>
      <c r="H9580" s="9" t="s">
        <v>161</v>
      </c>
      <c r="I9580" s="9" t="s">
        <v>389</v>
      </c>
      <c r="J9580" s="9" t="s">
        <v>767</v>
      </c>
      <c r="K9580" s="9" t="s">
        <v>215</v>
      </c>
      <c r="L9580" s="9" t="s">
        <v>270</v>
      </c>
      <c r="M9580" s="9" t="s">
        <v>784</v>
      </c>
      <c r="N9580" s="9" t="s">
        <v>198</v>
      </c>
      <c r="O9580" s="9" t="s">
        <v>116</v>
      </c>
      <c r="P9580" s="9" t="s">
        <v>258</v>
      </c>
      <c r="Q9580" s="9" t="s">
        <v>219</v>
      </c>
      <c r="R9580" s="9">
        <v>0</v>
      </c>
      <c r="S9580" s="9">
        <v>3</v>
      </c>
      <c r="U9580" s="9" t="s">
        <v>266</v>
      </c>
      <c r="X9580" s="9">
        <f>INDEX(SLA_Policy!$D$2:$D$5,MATCH(F9580,SLA_Policy!$A$2:$A$5,0))</f>
        <v>120</v>
      </c>
      <c r="Y9580" s="9" t="str">
        <f>IF(E9580="Cancelled","Excluded",IF(D9580="",IF((SLA_Policy!$B$8-B9580)*24&gt;X9580,"Open - Breached","Open - On Track"),IF((D9580-B9580)*24&lt;=X9580,"Met","Breached")))</f>
        <v>Met</v>
      </c>
    </row>
    <row r="9581" spans="1:25" x14ac:dyDescent="0.25">
      <c r="A9581" s="9" t="s">
        <v>14001</v>
      </c>
      <c r="B9581" s="23">
        <v>46193.4465277778</v>
      </c>
      <c r="C9581" s="23">
        <v>46195.314583333296</v>
      </c>
      <c r="D9581" s="23">
        <v>46195.3305555556</v>
      </c>
      <c r="E9581" s="9" t="s">
        <v>212</v>
      </c>
      <c r="F9581" s="9" t="s">
        <v>189</v>
      </c>
      <c r="G9581" s="9" t="s">
        <v>213</v>
      </c>
      <c r="H9581" s="9" t="s">
        <v>164</v>
      </c>
      <c r="I9581" s="9" t="s">
        <v>339</v>
      </c>
      <c r="J9581" s="9" t="s">
        <v>8808</v>
      </c>
      <c r="K9581" s="9" t="s">
        <v>246</v>
      </c>
      <c r="L9581" s="9" t="s">
        <v>351</v>
      </c>
      <c r="M9581" s="9" t="s">
        <v>14002</v>
      </c>
      <c r="N9581" s="9" t="s">
        <v>200</v>
      </c>
      <c r="O9581" s="9" t="s">
        <v>116</v>
      </c>
      <c r="P9581" s="9" t="s">
        <v>590</v>
      </c>
      <c r="Q9581" s="9" t="s">
        <v>219</v>
      </c>
      <c r="R9581" s="9">
        <v>0</v>
      </c>
      <c r="S9581" s="9">
        <v>9</v>
      </c>
      <c r="T9581" s="9" t="s">
        <v>464</v>
      </c>
      <c r="U9581" s="9" t="s">
        <v>248</v>
      </c>
      <c r="X9581" s="9">
        <f>INDEX(SLA_Policy!$D$2:$D$5,MATCH(F9581,SLA_Policy!$A$2:$A$5,0))</f>
        <v>120</v>
      </c>
      <c r="Y9581" s="9" t="str">
        <f>IF(E9581="Cancelled","Excluded",IF(D9581="",IF((SLA_Policy!$B$8-B9581)*24&gt;X9581,"Open - Breached","Open - On Track"),IF((D9581-B9581)*24&lt;=X9581,"Met","Breached")))</f>
        <v>Met</v>
      </c>
    </row>
    <row r="9582" spans="1:25" x14ac:dyDescent="0.25">
      <c r="A9582" s="9" t="s">
        <v>14003</v>
      </c>
      <c r="B9582" s="23">
        <v>46193.572916666701</v>
      </c>
      <c r="C9582" s="23">
        <v>46195.307638888902</v>
      </c>
      <c r="D9582" s="23">
        <v>46195.331944444399</v>
      </c>
      <c r="E9582" s="9" t="s">
        <v>212</v>
      </c>
      <c r="F9582" s="9" t="s">
        <v>189</v>
      </c>
      <c r="G9582" s="9" t="s">
        <v>236</v>
      </c>
      <c r="H9582" s="9" t="s">
        <v>164</v>
      </c>
      <c r="I9582" s="9" t="s">
        <v>421</v>
      </c>
      <c r="J9582" s="9" t="s">
        <v>422</v>
      </c>
      <c r="K9582" s="9" t="s">
        <v>246</v>
      </c>
      <c r="L9582" s="9" t="s">
        <v>226</v>
      </c>
      <c r="M9582" s="9" t="s">
        <v>3034</v>
      </c>
      <c r="N9582" s="9" t="s">
        <v>196</v>
      </c>
      <c r="O9582" s="9" t="s">
        <v>116</v>
      </c>
      <c r="P9582" s="9" t="s">
        <v>218</v>
      </c>
      <c r="Q9582" s="9" t="s">
        <v>219</v>
      </c>
      <c r="R9582" s="9">
        <v>0</v>
      </c>
      <c r="S9582" s="9">
        <v>27</v>
      </c>
      <c r="T9582" s="9" t="s">
        <v>343</v>
      </c>
      <c r="U9582" s="9" t="s">
        <v>242</v>
      </c>
      <c r="X9582" s="9">
        <f>INDEX(SLA_Policy!$D$2:$D$5,MATCH(F9582,SLA_Policy!$A$2:$A$5,0))</f>
        <v>120</v>
      </c>
      <c r="Y9582" s="9" t="str">
        <f>IF(E9582="Cancelled","Excluded",IF(D9582="",IF((SLA_Policy!$B$8-B9582)*24&gt;X9582,"Open - Breached","Open - On Track"),IF((D9582-B9582)*24&lt;=X9582,"Met","Breached")))</f>
        <v>Met</v>
      </c>
    </row>
    <row r="9583" spans="1:25" x14ac:dyDescent="0.25">
      <c r="A9583" s="9" t="s">
        <v>14004</v>
      </c>
      <c r="B9583" s="23">
        <v>46193.857638888898</v>
      </c>
      <c r="C9583" s="23">
        <v>46195.373611111099</v>
      </c>
      <c r="D9583" s="23">
        <v>46195.396527777797</v>
      </c>
      <c r="E9583" s="9" t="s">
        <v>212</v>
      </c>
      <c r="F9583" s="9" t="s">
        <v>188</v>
      </c>
      <c r="G9583" s="9" t="s">
        <v>213</v>
      </c>
      <c r="H9583" s="9" t="s">
        <v>88</v>
      </c>
      <c r="I9583" s="9" t="s">
        <v>268</v>
      </c>
      <c r="J9583" s="9" t="s">
        <v>638</v>
      </c>
      <c r="K9583" s="9" t="s">
        <v>246</v>
      </c>
      <c r="L9583" s="9" t="s">
        <v>293</v>
      </c>
      <c r="M9583" s="9" t="s">
        <v>933</v>
      </c>
      <c r="N9583" s="9" t="s">
        <v>196</v>
      </c>
      <c r="O9583" s="9" t="s">
        <v>178</v>
      </c>
      <c r="P9583" s="9" t="s">
        <v>360</v>
      </c>
      <c r="Q9583" s="9" t="s">
        <v>219</v>
      </c>
      <c r="R9583" s="9">
        <v>0</v>
      </c>
      <c r="S9583" s="9">
        <v>38</v>
      </c>
      <c r="T9583" s="9" t="s">
        <v>220</v>
      </c>
      <c r="U9583" s="9" t="s">
        <v>266</v>
      </c>
      <c r="X9583" s="9">
        <f>INDEX(SLA_Policy!$D$2:$D$5,MATCH(F9583,SLA_Policy!$A$2:$A$5,0))</f>
        <v>72</v>
      </c>
      <c r="Y9583" s="9" t="str">
        <f>IF(E9583="Cancelled","Excluded",IF(D9583="",IF((SLA_Policy!$B$8-B9583)*24&gt;X9583,"Open - Breached","Open - On Track"),IF((D9583-B9583)*24&lt;=X9583,"Met","Breached")))</f>
        <v>Met</v>
      </c>
    </row>
    <row r="9584" spans="1:25" x14ac:dyDescent="0.25">
      <c r="A9584" s="9" t="s">
        <v>14005</v>
      </c>
      <c r="B9584" s="23">
        <v>46194.40625</v>
      </c>
      <c r="C9584" s="23">
        <v>46195.374305555597</v>
      </c>
      <c r="D9584" s="23">
        <v>46195.392361111102</v>
      </c>
      <c r="E9584" s="9" t="s">
        <v>212</v>
      </c>
      <c r="F9584" s="9" t="s">
        <v>188</v>
      </c>
      <c r="G9584" s="9" t="s">
        <v>213</v>
      </c>
      <c r="H9584" s="9" t="s">
        <v>163</v>
      </c>
      <c r="I9584" s="9" t="s">
        <v>405</v>
      </c>
      <c r="J9584" s="9" t="s">
        <v>2746</v>
      </c>
      <c r="K9584" s="9" t="s">
        <v>246</v>
      </c>
      <c r="L9584" s="9" t="s">
        <v>216</v>
      </c>
      <c r="M9584" s="9" t="s">
        <v>1094</v>
      </c>
      <c r="N9584" s="9" t="s">
        <v>197</v>
      </c>
      <c r="O9584" s="9" t="s">
        <v>176</v>
      </c>
      <c r="P9584" s="9" t="s">
        <v>228</v>
      </c>
      <c r="Q9584" s="9" t="s">
        <v>219</v>
      </c>
      <c r="R9584" s="9">
        <v>0</v>
      </c>
      <c r="S9584" s="9">
        <v>12</v>
      </c>
      <c r="U9584" s="9" t="s">
        <v>230</v>
      </c>
      <c r="X9584" s="9">
        <f>INDEX(SLA_Policy!$D$2:$D$5,MATCH(F9584,SLA_Policy!$A$2:$A$5,0))</f>
        <v>72</v>
      </c>
      <c r="Y9584" s="9" t="str">
        <f>IF(E9584="Cancelled","Excluded",IF(D9584="",IF((SLA_Policy!$B$8-B9584)*24&gt;X9584,"Open - Breached","Open - On Track"),IF((D9584-B9584)*24&lt;=X9584,"Met","Breached")))</f>
        <v>Met</v>
      </c>
    </row>
    <row r="9585" spans="1:25" x14ac:dyDescent="0.25">
      <c r="A9585" s="9" t="s">
        <v>14006</v>
      </c>
      <c r="B9585" s="23">
        <v>46194.617361111101</v>
      </c>
      <c r="C9585" s="23">
        <v>46195.363888888904</v>
      </c>
      <c r="D9585" s="23">
        <v>46195.373611111099</v>
      </c>
      <c r="E9585" s="9" t="s">
        <v>212</v>
      </c>
      <c r="F9585" s="9" t="s">
        <v>188</v>
      </c>
      <c r="G9585" s="9" t="s">
        <v>213</v>
      </c>
      <c r="H9585" s="9" t="s">
        <v>161</v>
      </c>
      <c r="I9585" s="9" t="s">
        <v>389</v>
      </c>
      <c r="J9585" s="9" t="s">
        <v>2611</v>
      </c>
      <c r="K9585" s="9" t="s">
        <v>246</v>
      </c>
      <c r="L9585" s="9" t="s">
        <v>226</v>
      </c>
      <c r="M9585" s="9" t="s">
        <v>1327</v>
      </c>
      <c r="N9585" s="9" t="s">
        <v>197</v>
      </c>
      <c r="O9585" s="9" t="s">
        <v>116</v>
      </c>
      <c r="P9585" s="9" t="s">
        <v>295</v>
      </c>
      <c r="Q9585" s="9" t="s">
        <v>219</v>
      </c>
      <c r="R9585" s="9">
        <v>0</v>
      </c>
      <c r="S9585" s="9">
        <v>3</v>
      </c>
      <c r="U9585" s="9" t="s">
        <v>290</v>
      </c>
      <c r="X9585" s="9">
        <f>INDEX(SLA_Policy!$D$2:$D$5,MATCH(F9585,SLA_Policy!$A$2:$A$5,0))</f>
        <v>72</v>
      </c>
      <c r="Y9585" s="9" t="str">
        <f>IF(E9585="Cancelled","Excluded",IF(D9585="",IF((SLA_Policy!$B$8-B9585)*24&gt;X9585,"Open - Breached","Open - On Track"),IF((D9585-B9585)*24&lt;=X9585,"Met","Breached")))</f>
        <v>Met</v>
      </c>
    </row>
    <row r="9586" spans="1:25" x14ac:dyDescent="0.25">
      <c r="A9586" s="9" t="s">
        <v>14007</v>
      </c>
      <c r="B9586" s="23">
        <v>46195.258333333302</v>
      </c>
      <c r="C9586" s="23">
        <v>46195.355555555601</v>
      </c>
      <c r="D9586" s="23">
        <v>46196.3215277778</v>
      </c>
      <c r="E9586" s="9" t="s">
        <v>212</v>
      </c>
      <c r="F9586" s="9" t="s">
        <v>189</v>
      </c>
      <c r="G9586" s="9" t="s">
        <v>213</v>
      </c>
      <c r="H9586" s="9" t="s">
        <v>165</v>
      </c>
      <c r="I9586" s="9" t="s">
        <v>567</v>
      </c>
      <c r="J9586" s="9" t="s">
        <v>14008</v>
      </c>
      <c r="K9586" s="9" t="s">
        <v>246</v>
      </c>
      <c r="L9586" s="9" t="s">
        <v>311</v>
      </c>
      <c r="M9586" s="9" t="s">
        <v>3539</v>
      </c>
      <c r="N9586" s="9" t="s">
        <v>196</v>
      </c>
      <c r="O9586" s="9" t="s">
        <v>176</v>
      </c>
      <c r="P9586" s="9" t="s">
        <v>330</v>
      </c>
      <c r="Q9586" s="9" t="s">
        <v>219</v>
      </c>
      <c r="R9586" s="9">
        <v>1</v>
      </c>
      <c r="S9586" s="9">
        <v>28</v>
      </c>
      <c r="U9586" s="9" t="s">
        <v>266</v>
      </c>
      <c r="W9586" s="9">
        <v>4</v>
      </c>
      <c r="X9586" s="9">
        <f>INDEX(SLA_Policy!$D$2:$D$5,MATCH(F9586,SLA_Policy!$A$2:$A$5,0))</f>
        <v>120</v>
      </c>
      <c r="Y9586" s="9" t="str">
        <f>IF(E9586="Cancelled","Excluded",IF(D9586="",IF((SLA_Policy!$B$8-B9586)*24&gt;X9586,"Open - Breached","Open - On Track"),IF((D9586-B9586)*24&lt;=X9586,"Met","Breached")))</f>
        <v>Met</v>
      </c>
    </row>
    <row r="9587" spans="1:25" x14ac:dyDescent="0.25">
      <c r="A9587" s="9" t="s">
        <v>14009</v>
      </c>
      <c r="B9587" s="23">
        <v>46195.324999999997</v>
      </c>
      <c r="C9587" s="23">
        <v>46195.339583333298</v>
      </c>
      <c r="D9587" s="23">
        <v>46195.71875</v>
      </c>
      <c r="E9587" s="9" t="s">
        <v>212</v>
      </c>
      <c r="F9587" s="9" t="s">
        <v>188</v>
      </c>
      <c r="G9587" s="9" t="s">
        <v>213</v>
      </c>
      <c r="H9587" s="9" t="s">
        <v>167</v>
      </c>
      <c r="I9587" s="9" t="s">
        <v>536</v>
      </c>
      <c r="J9587" s="9" t="s">
        <v>558</v>
      </c>
      <c r="K9587" s="9" t="s">
        <v>246</v>
      </c>
      <c r="L9587" s="9" t="s">
        <v>371</v>
      </c>
      <c r="M9587" s="9" t="s">
        <v>1457</v>
      </c>
      <c r="N9587" s="9" t="s">
        <v>200</v>
      </c>
      <c r="O9587" s="9" t="s">
        <v>180</v>
      </c>
      <c r="P9587" s="9" t="s">
        <v>278</v>
      </c>
      <c r="Q9587" s="9" t="s">
        <v>219</v>
      </c>
      <c r="R9587" s="9">
        <v>0</v>
      </c>
      <c r="S9587" s="9">
        <v>25</v>
      </c>
      <c r="T9587" s="9" t="s">
        <v>220</v>
      </c>
      <c r="U9587" s="9" t="s">
        <v>140</v>
      </c>
      <c r="V9587" s="9" t="s">
        <v>13439</v>
      </c>
      <c r="X9587" s="9">
        <f>INDEX(SLA_Policy!$D$2:$D$5,MATCH(F9587,SLA_Policy!$A$2:$A$5,0))</f>
        <v>72</v>
      </c>
      <c r="Y9587" s="9" t="str">
        <f>IF(E9587="Cancelled","Excluded",IF(D9587="",IF((SLA_Policy!$B$8-B9587)*24&gt;X9587,"Open - Breached","Open - On Track"),IF((D9587-B9587)*24&lt;=X9587,"Met","Breached")))</f>
        <v>Met</v>
      </c>
    </row>
    <row r="9588" spans="1:25" x14ac:dyDescent="0.25">
      <c r="A9588" s="9" t="s">
        <v>14010</v>
      </c>
      <c r="B9588" s="23">
        <v>46195.3347222222</v>
      </c>
      <c r="C9588" s="23">
        <v>46195.3659722222</v>
      </c>
      <c r="D9588" s="23">
        <v>46195.739583333299</v>
      </c>
      <c r="E9588" s="9" t="s">
        <v>212</v>
      </c>
      <c r="F9588" s="9" t="s">
        <v>188</v>
      </c>
      <c r="G9588" s="9" t="s">
        <v>213</v>
      </c>
      <c r="H9588" s="9" t="s">
        <v>88</v>
      </c>
      <c r="I9588" s="9" t="s">
        <v>92</v>
      </c>
      <c r="J9588" s="9" t="s">
        <v>3115</v>
      </c>
      <c r="K9588" s="9" t="s">
        <v>239</v>
      </c>
      <c r="L9588" s="9" t="s">
        <v>351</v>
      </c>
      <c r="M9588" s="9" t="s">
        <v>562</v>
      </c>
      <c r="N9588" s="9" t="s">
        <v>199</v>
      </c>
      <c r="O9588" s="9" t="s">
        <v>178</v>
      </c>
      <c r="P9588" s="9" t="s">
        <v>272</v>
      </c>
      <c r="Q9588" s="9" t="s">
        <v>219</v>
      </c>
      <c r="R9588" s="9">
        <v>0</v>
      </c>
      <c r="S9588" s="9">
        <v>21</v>
      </c>
      <c r="T9588" s="9" t="s">
        <v>220</v>
      </c>
      <c r="U9588" s="9" t="s">
        <v>221</v>
      </c>
      <c r="W9588" s="9">
        <v>3</v>
      </c>
      <c r="X9588" s="9">
        <f>INDEX(SLA_Policy!$D$2:$D$5,MATCH(F9588,SLA_Policy!$A$2:$A$5,0))</f>
        <v>72</v>
      </c>
      <c r="Y9588" s="9" t="str">
        <f>IF(E9588="Cancelled","Excluded",IF(D9588="",IF((SLA_Policy!$B$8-B9588)*24&gt;X9588,"Open - Breached","Open - On Track"),IF((D9588-B9588)*24&lt;=X9588,"Met","Breached")))</f>
        <v>Met</v>
      </c>
    </row>
    <row r="9589" spans="1:25" x14ac:dyDescent="0.25">
      <c r="A9589" s="9" t="s">
        <v>14011</v>
      </c>
      <c r="B9589" s="23">
        <v>46195.345833333296</v>
      </c>
      <c r="C9589" s="23">
        <v>46195.375694444498</v>
      </c>
      <c r="D9589" s="23">
        <v>46195.397916666698</v>
      </c>
      <c r="E9589" s="9" t="s">
        <v>212</v>
      </c>
      <c r="F9589" s="9" t="s">
        <v>188</v>
      </c>
      <c r="G9589" s="9" t="s">
        <v>213</v>
      </c>
      <c r="H9589" s="9" t="s">
        <v>161</v>
      </c>
      <c r="I9589" s="9" t="s">
        <v>454</v>
      </c>
      <c r="J9589" s="9" t="s">
        <v>5794</v>
      </c>
      <c r="K9589" s="9" t="s">
        <v>215</v>
      </c>
      <c r="L9589" s="9" t="s">
        <v>270</v>
      </c>
      <c r="M9589" s="9" t="s">
        <v>3955</v>
      </c>
      <c r="N9589" s="9" t="s">
        <v>196</v>
      </c>
      <c r="O9589" s="9" t="s">
        <v>116</v>
      </c>
      <c r="P9589" s="9" t="s">
        <v>590</v>
      </c>
      <c r="Q9589" s="9" t="s">
        <v>219</v>
      </c>
      <c r="R9589" s="9">
        <v>0</v>
      </c>
      <c r="S9589" s="9">
        <v>8</v>
      </c>
      <c r="U9589" s="9" t="s">
        <v>221</v>
      </c>
      <c r="X9589" s="9">
        <f>INDEX(SLA_Policy!$D$2:$D$5,MATCH(F9589,SLA_Policy!$A$2:$A$5,0))</f>
        <v>72</v>
      </c>
      <c r="Y9589" s="9" t="str">
        <f>IF(E9589="Cancelled","Excluded",IF(D9589="",IF((SLA_Policy!$B$8-B9589)*24&gt;X9589,"Open - Breached","Open - On Track"),IF((D9589-B9589)*24&lt;=X9589,"Met","Breached")))</f>
        <v>Met</v>
      </c>
    </row>
    <row r="9590" spans="1:25" x14ac:dyDescent="0.25">
      <c r="A9590" s="9" t="s">
        <v>14012</v>
      </c>
      <c r="B9590" s="23">
        <v>46195.348611111098</v>
      </c>
      <c r="C9590" s="23">
        <v>46195.363194444399</v>
      </c>
      <c r="D9590" s="23">
        <v>46195.764583333301</v>
      </c>
      <c r="E9590" s="9" t="s">
        <v>212</v>
      </c>
      <c r="F9590" s="9" t="s">
        <v>188</v>
      </c>
      <c r="G9590" s="9" t="s">
        <v>213</v>
      </c>
      <c r="H9590" s="9" t="s">
        <v>161</v>
      </c>
      <c r="I9590" s="9" t="s">
        <v>297</v>
      </c>
      <c r="J9590" s="9" t="s">
        <v>11777</v>
      </c>
      <c r="K9590" s="9" t="s">
        <v>215</v>
      </c>
      <c r="L9590" s="9" t="s">
        <v>226</v>
      </c>
      <c r="M9590" s="9" t="s">
        <v>8263</v>
      </c>
      <c r="N9590" s="9" t="s">
        <v>198</v>
      </c>
      <c r="O9590" s="9" t="s">
        <v>116</v>
      </c>
      <c r="P9590" s="9" t="s">
        <v>525</v>
      </c>
      <c r="Q9590" s="9" t="s">
        <v>219</v>
      </c>
      <c r="R9590" s="9">
        <v>0</v>
      </c>
      <c r="S9590" s="9">
        <v>14</v>
      </c>
      <c r="U9590" s="9" t="s">
        <v>221</v>
      </c>
      <c r="X9590" s="9">
        <f>INDEX(SLA_Policy!$D$2:$D$5,MATCH(F9590,SLA_Policy!$A$2:$A$5,0))</f>
        <v>72</v>
      </c>
      <c r="Y9590" s="9" t="str">
        <f>IF(E9590="Cancelled","Excluded",IF(D9590="",IF((SLA_Policy!$B$8-B9590)*24&gt;X9590,"Open - Breached","Open - On Track"),IF((D9590-B9590)*24&lt;=X9590,"Met","Breached")))</f>
        <v>Met</v>
      </c>
    </row>
    <row r="9591" spans="1:25" x14ac:dyDescent="0.25">
      <c r="A9591" s="9" t="s">
        <v>14013</v>
      </c>
      <c r="B9591" s="23">
        <v>46195.35</v>
      </c>
      <c r="C9591" s="23">
        <v>46195.354861111096</v>
      </c>
      <c r="D9591" s="23">
        <v>46196.578472222202</v>
      </c>
      <c r="E9591" s="9" t="s">
        <v>212</v>
      </c>
      <c r="F9591" s="9" t="s">
        <v>188</v>
      </c>
      <c r="G9591" s="9" t="s">
        <v>213</v>
      </c>
      <c r="H9591" s="9" t="s">
        <v>162</v>
      </c>
      <c r="I9591" s="9" t="s">
        <v>244</v>
      </c>
      <c r="J9591" s="9" t="s">
        <v>561</v>
      </c>
      <c r="K9591" s="9" t="s">
        <v>303</v>
      </c>
      <c r="L9591" s="9" t="s">
        <v>226</v>
      </c>
      <c r="M9591" s="9" t="s">
        <v>452</v>
      </c>
      <c r="N9591" s="9" t="s">
        <v>199</v>
      </c>
      <c r="O9591" s="9" t="s">
        <v>179</v>
      </c>
      <c r="P9591" s="9" t="s">
        <v>264</v>
      </c>
      <c r="Q9591" s="9" t="s">
        <v>219</v>
      </c>
      <c r="R9591" s="9">
        <v>0</v>
      </c>
      <c r="S9591" s="9">
        <v>47</v>
      </c>
      <c r="U9591" s="9" t="s">
        <v>266</v>
      </c>
      <c r="W9591" s="9">
        <v>3</v>
      </c>
      <c r="X9591" s="9">
        <f>INDEX(SLA_Policy!$D$2:$D$5,MATCH(F9591,SLA_Policy!$A$2:$A$5,0))</f>
        <v>72</v>
      </c>
      <c r="Y9591" s="9" t="str">
        <f>IF(E9591="Cancelled","Excluded",IF(D9591="",IF((SLA_Policy!$B$8-B9591)*24&gt;X9591,"Open - Breached","Open - On Track"),IF((D9591-B9591)*24&lt;=X9591,"Met","Breached")))</f>
        <v>Met</v>
      </c>
    </row>
    <row r="9592" spans="1:25" x14ac:dyDescent="0.25">
      <c r="A9592" s="9" t="s">
        <v>14014</v>
      </c>
      <c r="B9592" s="23">
        <v>46195.350694444503</v>
      </c>
      <c r="C9592" s="23">
        <v>46195.3569444444</v>
      </c>
      <c r="D9592" s="23">
        <v>46197.600694444503</v>
      </c>
      <c r="E9592" s="9" t="s">
        <v>212</v>
      </c>
      <c r="F9592" s="9" t="s">
        <v>188</v>
      </c>
      <c r="G9592" s="9" t="s">
        <v>213</v>
      </c>
      <c r="H9592" s="9" t="s">
        <v>165</v>
      </c>
      <c r="I9592" s="9" t="s">
        <v>567</v>
      </c>
      <c r="J9592" s="9" t="s">
        <v>9387</v>
      </c>
      <c r="K9592" s="9" t="s">
        <v>303</v>
      </c>
      <c r="L9592" s="9" t="s">
        <v>270</v>
      </c>
      <c r="M9592" s="9" t="s">
        <v>1924</v>
      </c>
      <c r="N9592" s="9" t="s">
        <v>199</v>
      </c>
      <c r="O9592" s="9" t="s">
        <v>176</v>
      </c>
      <c r="P9592" s="9" t="s">
        <v>419</v>
      </c>
      <c r="Q9592" s="9" t="s">
        <v>219</v>
      </c>
      <c r="R9592" s="9">
        <v>2</v>
      </c>
      <c r="S9592" s="9">
        <v>36</v>
      </c>
      <c r="U9592" s="9" t="s">
        <v>290</v>
      </c>
      <c r="X9592" s="9">
        <f>INDEX(SLA_Policy!$D$2:$D$5,MATCH(F9592,SLA_Policy!$A$2:$A$5,0))</f>
        <v>72</v>
      </c>
      <c r="Y9592" s="9" t="str">
        <f>IF(E9592="Cancelled","Excluded",IF(D9592="",IF((SLA_Policy!$B$8-B9592)*24&gt;X9592,"Open - Breached","Open - On Track"),IF((D9592-B9592)*24&lt;=X9592,"Met","Breached")))</f>
        <v>Met</v>
      </c>
    </row>
    <row r="9593" spans="1:25" x14ac:dyDescent="0.25">
      <c r="A9593" s="9" t="s">
        <v>14015</v>
      </c>
      <c r="B9593" s="23">
        <v>46195.354166666701</v>
      </c>
      <c r="C9593" s="23">
        <v>46195.372222222199</v>
      </c>
      <c r="D9593" s="23">
        <v>46195.704166666699</v>
      </c>
      <c r="E9593" s="9" t="s">
        <v>212</v>
      </c>
      <c r="F9593" s="9" t="s">
        <v>189</v>
      </c>
      <c r="G9593" s="9" t="s">
        <v>236</v>
      </c>
      <c r="H9593" s="9" t="s">
        <v>167</v>
      </c>
      <c r="I9593" s="9" t="s">
        <v>255</v>
      </c>
      <c r="J9593" s="9" t="s">
        <v>857</v>
      </c>
      <c r="K9593" s="9" t="s">
        <v>262</v>
      </c>
      <c r="L9593" s="9" t="s">
        <v>104</v>
      </c>
      <c r="M9593" s="9" t="s">
        <v>2635</v>
      </c>
      <c r="N9593" s="9" t="s">
        <v>196</v>
      </c>
      <c r="O9593" s="9" t="s">
        <v>176</v>
      </c>
      <c r="P9593" s="9" t="s">
        <v>570</v>
      </c>
      <c r="Q9593" s="9" t="s">
        <v>219</v>
      </c>
      <c r="R9593" s="9">
        <v>0</v>
      </c>
      <c r="S9593" s="9">
        <v>47</v>
      </c>
      <c r="U9593" s="9" t="s">
        <v>242</v>
      </c>
      <c r="X9593" s="9">
        <f>INDEX(SLA_Policy!$D$2:$D$5,MATCH(F9593,SLA_Policy!$A$2:$A$5,0))</f>
        <v>120</v>
      </c>
      <c r="Y9593" s="9" t="str">
        <f>IF(E9593="Cancelled","Excluded",IF(D9593="",IF((SLA_Policy!$B$8-B9593)*24&gt;X9593,"Open - Breached","Open - On Track"),IF((D9593-B9593)*24&lt;=X9593,"Met","Breached")))</f>
        <v>Met</v>
      </c>
    </row>
    <row r="9594" spans="1:25" x14ac:dyDescent="0.25">
      <c r="A9594" s="9" t="s">
        <v>14016</v>
      </c>
      <c r="B9594" s="23">
        <v>46195.355555555601</v>
      </c>
      <c r="C9594" s="23">
        <v>46195.405555555597</v>
      </c>
      <c r="D9594" s="23">
        <v>46196.357638888898</v>
      </c>
      <c r="E9594" s="9" t="s">
        <v>212</v>
      </c>
      <c r="F9594" s="9" t="s">
        <v>189</v>
      </c>
      <c r="G9594" s="9" t="s">
        <v>213</v>
      </c>
      <c r="H9594" s="9" t="s">
        <v>163</v>
      </c>
      <c r="I9594" s="9" t="s">
        <v>405</v>
      </c>
      <c r="J9594" s="9" t="s">
        <v>1760</v>
      </c>
      <c r="K9594" s="9" t="s">
        <v>262</v>
      </c>
      <c r="L9594" s="9" t="s">
        <v>311</v>
      </c>
      <c r="M9594" s="9" t="s">
        <v>3618</v>
      </c>
      <c r="N9594" s="9" t="s">
        <v>196</v>
      </c>
      <c r="O9594" s="9" t="s">
        <v>176</v>
      </c>
      <c r="P9594" s="9" t="s">
        <v>570</v>
      </c>
      <c r="Q9594" s="9" t="s">
        <v>219</v>
      </c>
      <c r="R9594" s="9">
        <v>0</v>
      </c>
      <c r="S9594" s="9">
        <v>22</v>
      </c>
      <c r="U9594" s="9" t="s">
        <v>230</v>
      </c>
      <c r="X9594" s="9">
        <f>INDEX(SLA_Policy!$D$2:$D$5,MATCH(F9594,SLA_Policy!$A$2:$A$5,0))</f>
        <v>120</v>
      </c>
      <c r="Y9594" s="9" t="str">
        <f>IF(E9594="Cancelled","Excluded",IF(D9594="",IF((SLA_Policy!$B$8-B9594)*24&gt;X9594,"Open - Breached","Open - On Track"),IF((D9594-B9594)*24&lt;=X9594,"Met","Breached")))</f>
        <v>Met</v>
      </c>
    </row>
    <row r="9595" spans="1:25" x14ac:dyDescent="0.25">
      <c r="A9595" s="9" t="s">
        <v>14017</v>
      </c>
      <c r="B9595" s="23">
        <v>46195.3569444444</v>
      </c>
      <c r="C9595" s="23">
        <v>46195.357638888898</v>
      </c>
      <c r="D9595" s="23">
        <v>46195.388888888898</v>
      </c>
      <c r="E9595" s="9" t="s">
        <v>212</v>
      </c>
      <c r="F9595" s="9" t="s">
        <v>186</v>
      </c>
      <c r="G9595" s="9" t="s">
        <v>213</v>
      </c>
      <c r="H9595" s="9" t="s">
        <v>88</v>
      </c>
      <c r="I9595" s="9" t="s">
        <v>92</v>
      </c>
      <c r="J9595" s="9" t="s">
        <v>3642</v>
      </c>
      <c r="K9595" s="9" t="s">
        <v>246</v>
      </c>
      <c r="L9595" s="9" t="s">
        <v>216</v>
      </c>
      <c r="M9595" s="9" t="s">
        <v>695</v>
      </c>
      <c r="N9595" s="9" t="s">
        <v>198</v>
      </c>
      <c r="O9595" s="9" t="s">
        <v>116</v>
      </c>
      <c r="P9595" s="9" t="s">
        <v>590</v>
      </c>
      <c r="Q9595" s="9" t="s">
        <v>273</v>
      </c>
      <c r="R9595" s="9">
        <v>0</v>
      </c>
      <c r="S9595" s="9">
        <v>21</v>
      </c>
      <c r="T9595" s="9" t="s">
        <v>220</v>
      </c>
      <c r="U9595" s="9" t="s">
        <v>266</v>
      </c>
      <c r="X9595" s="9">
        <f>INDEX(SLA_Policy!$D$2:$D$5,MATCH(F9595,SLA_Policy!$A$2:$A$5,0))</f>
        <v>4</v>
      </c>
      <c r="Y9595" s="9" t="str">
        <f>IF(E9595="Cancelled","Excluded",IF(D9595="",IF((SLA_Policy!$B$8-B9595)*24&gt;X9595,"Open - Breached","Open - On Track"),IF((D9595-B9595)*24&lt;=X9595,"Met","Breached")))</f>
        <v>Met</v>
      </c>
    </row>
    <row r="9596" spans="1:25" x14ac:dyDescent="0.25">
      <c r="A9596" s="9" t="s">
        <v>14018</v>
      </c>
      <c r="B9596" s="23">
        <v>46195.358333333301</v>
      </c>
      <c r="C9596" s="23">
        <v>46195.390277777798</v>
      </c>
      <c r="D9596" s="23">
        <v>46195.515277777798</v>
      </c>
      <c r="E9596" s="9" t="s">
        <v>212</v>
      </c>
      <c r="F9596" s="9" t="s">
        <v>188</v>
      </c>
      <c r="G9596" s="9" t="s">
        <v>236</v>
      </c>
      <c r="H9596" s="9" t="s">
        <v>161</v>
      </c>
      <c r="I9596" s="9" t="s">
        <v>237</v>
      </c>
      <c r="J9596" s="9" t="s">
        <v>14019</v>
      </c>
      <c r="K9596" s="9" t="s">
        <v>246</v>
      </c>
      <c r="L9596" s="9" t="s">
        <v>216</v>
      </c>
      <c r="M9596" s="9" t="s">
        <v>1050</v>
      </c>
      <c r="N9596" s="9" t="s">
        <v>196</v>
      </c>
      <c r="O9596" s="9" t="s">
        <v>177</v>
      </c>
      <c r="P9596" s="9" t="s">
        <v>300</v>
      </c>
      <c r="Q9596" s="9" t="s">
        <v>219</v>
      </c>
      <c r="R9596" s="9">
        <v>0</v>
      </c>
      <c r="S9596" s="9">
        <v>18</v>
      </c>
      <c r="U9596" s="9" t="s">
        <v>242</v>
      </c>
      <c r="X9596" s="9">
        <f>INDEX(SLA_Policy!$D$2:$D$5,MATCH(F9596,SLA_Policy!$A$2:$A$5,0))</f>
        <v>72</v>
      </c>
      <c r="Y9596" s="9" t="str">
        <f>IF(E9596="Cancelled","Excluded",IF(D9596="",IF((SLA_Policy!$B$8-B9596)*24&gt;X9596,"Open - Breached","Open - On Track"),IF((D9596-B9596)*24&lt;=X9596,"Met","Breached")))</f>
        <v>Met</v>
      </c>
    </row>
    <row r="9597" spans="1:25" x14ac:dyDescent="0.25">
      <c r="A9597" s="9" t="s">
        <v>14020</v>
      </c>
      <c r="B9597" s="23">
        <v>46195.3618055556</v>
      </c>
      <c r="C9597" s="23">
        <v>46195.441666666702</v>
      </c>
      <c r="E9597" s="9" t="s">
        <v>649</v>
      </c>
      <c r="F9597" s="9" t="s">
        <v>188</v>
      </c>
      <c r="G9597" s="9" t="s">
        <v>213</v>
      </c>
      <c r="H9597" s="9" t="s">
        <v>164</v>
      </c>
      <c r="I9597" s="9" t="s">
        <v>339</v>
      </c>
      <c r="J9597" s="9" t="s">
        <v>7469</v>
      </c>
      <c r="K9597" s="9" t="s">
        <v>239</v>
      </c>
      <c r="L9597" s="9" t="s">
        <v>311</v>
      </c>
      <c r="M9597" s="9" t="s">
        <v>2196</v>
      </c>
      <c r="N9597" s="9" t="s">
        <v>197</v>
      </c>
      <c r="O9597" s="9" t="s">
        <v>116</v>
      </c>
      <c r="P9597" s="9" t="s">
        <v>295</v>
      </c>
      <c r="Q9597" s="9" t="s">
        <v>219</v>
      </c>
      <c r="R9597" s="9">
        <v>0</v>
      </c>
      <c r="S9597" s="9">
        <v>4</v>
      </c>
      <c r="T9597" s="9" t="s">
        <v>343</v>
      </c>
      <c r="X9597" s="9">
        <f>INDEX(SLA_Policy!$D$2:$D$5,MATCH(F9597,SLA_Policy!$A$2:$A$5,0))</f>
        <v>72</v>
      </c>
      <c r="Y9597" s="9" t="str">
        <f>IF(E9597="Cancelled","Excluded",IF(D9597="",IF((SLA_Policy!$B$8-B9597)*24&gt;X9597,"Open - Breached","Open - On Track"),IF((D9597-B9597)*24&lt;=X9597,"Met","Breached")))</f>
        <v>Excluded</v>
      </c>
    </row>
    <row r="9598" spans="1:25" x14ac:dyDescent="0.25">
      <c r="A9598" s="9" t="s">
        <v>14021</v>
      </c>
      <c r="B9598" s="23">
        <v>46195.376388888901</v>
      </c>
      <c r="C9598" s="23">
        <v>46195.387499999997</v>
      </c>
      <c r="D9598" s="23">
        <v>46195.414583333302</v>
      </c>
      <c r="E9598" s="9" t="s">
        <v>212</v>
      </c>
      <c r="F9598" s="9" t="s">
        <v>187</v>
      </c>
      <c r="G9598" s="9" t="s">
        <v>213</v>
      </c>
      <c r="H9598" s="9" t="s">
        <v>166</v>
      </c>
      <c r="I9598" s="9" t="s">
        <v>398</v>
      </c>
      <c r="J9598" s="9" t="s">
        <v>1811</v>
      </c>
      <c r="K9598" s="9" t="s">
        <v>215</v>
      </c>
      <c r="L9598" s="9" t="s">
        <v>307</v>
      </c>
      <c r="M9598" s="9" t="s">
        <v>1279</v>
      </c>
      <c r="N9598" s="9" t="s">
        <v>196</v>
      </c>
      <c r="O9598" s="9" t="s">
        <v>181</v>
      </c>
      <c r="P9598" s="9" t="s">
        <v>668</v>
      </c>
      <c r="Q9598" s="9" t="s">
        <v>273</v>
      </c>
      <c r="R9598" s="9">
        <v>0</v>
      </c>
      <c r="S9598" s="9">
        <v>43</v>
      </c>
      <c r="U9598" s="9" t="s">
        <v>290</v>
      </c>
      <c r="X9598" s="9">
        <f>INDEX(SLA_Policy!$D$2:$D$5,MATCH(F9598,SLA_Policy!$A$2:$A$5,0))</f>
        <v>8</v>
      </c>
      <c r="Y9598" s="9" t="str">
        <f>IF(E9598="Cancelled","Excluded",IF(D9598="",IF((SLA_Policy!$B$8-B9598)*24&gt;X9598,"Open - Breached","Open - On Track"),IF((D9598-B9598)*24&lt;=X9598,"Met","Breached")))</f>
        <v>Met</v>
      </c>
    </row>
    <row r="9599" spans="1:25" x14ac:dyDescent="0.25">
      <c r="A9599" s="9" t="s">
        <v>14022</v>
      </c>
      <c r="B9599" s="23">
        <v>46195.379861111098</v>
      </c>
      <c r="C9599" s="23">
        <v>46195.381944444503</v>
      </c>
      <c r="D9599" s="23">
        <v>46195.536805555603</v>
      </c>
      <c r="E9599" s="9" t="s">
        <v>212</v>
      </c>
      <c r="F9599" s="9" t="s">
        <v>187</v>
      </c>
      <c r="G9599" s="9" t="s">
        <v>213</v>
      </c>
      <c r="H9599" s="9" t="s">
        <v>164</v>
      </c>
      <c r="I9599" s="9" t="s">
        <v>339</v>
      </c>
      <c r="J9599" s="9" t="s">
        <v>459</v>
      </c>
      <c r="K9599" s="9" t="s">
        <v>246</v>
      </c>
      <c r="L9599" s="9" t="s">
        <v>226</v>
      </c>
      <c r="M9599" s="9" t="s">
        <v>3977</v>
      </c>
      <c r="N9599" s="9" t="s">
        <v>199</v>
      </c>
      <c r="O9599" s="9" t="s">
        <v>180</v>
      </c>
      <c r="P9599" s="9" t="s">
        <v>278</v>
      </c>
      <c r="Q9599" s="9" t="s">
        <v>273</v>
      </c>
      <c r="R9599" s="9">
        <v>0</v>
      </c>
      <c r="S9599" s="9">
        <v>9</v>
      </c>
      <c r="T9599" s="9" t="s">
        <v>343</v>
      </c>
      <c r="U9599" s="9" t="s">
        <v>290</v>
      </c>
      <c r="X9599" s="9">
        <f>INDEX(SLA_Policy!$D$2:$D$5,MATCH(F9599,SLA_Policy!$A$2:$A$5,0))</f>
        <v>8</v>
      </c>
      <c r="Y9599" s="9" t="str">
        <f>IF(E9599="Cancelled","Excluded",IF(D9599="",IF((SLA_Policy!$B$8-B9599)*24&gt;X9599,"Open - Breached","Open - On Track"),IF((D9599-B9599)*24&lt;=X9599,"Met","Breached")))</f>
        <v>Met</v>
      </c>
    </row>
    <row r="9600" spans="1:25" x14ac:dyDescent="0.25">
      <c r="A9600" s="9" t="s">
        <v>14023</v>
      </c>
      <c r="B9600" s="23">
        <v>46195.389583333301</v>
      </c>
      <c r="C9600" s="23">
        <v>46195.403472222199</v>
      </c>
      <c r="D9600" s="23">
        <v>46195.411805555603</v>
      </c>
      <c r="E9600" s="9" t="s">
        <v>212</v>
      </c>
      <c r="F9600" s="9" t="s">
        <v>189</v>
      </c>
      <c r="G9600" s="9" t="s">
        <v>213</v>
      </c>
      <c r="H9600" s="9" t="s">
        <v>161</v>
      </c>
      <c r="I9600" s="9" t="s">
        <v>297</v>
      </c>
      <c r="J9600" s="9" t="s">
        <v>1630</v>
      </c>
      <c r="K9600" s="9" t="s">
        <v>246</v>
      </c>
      <c r="L9600" s="9" t="s">
        <v>282</v>
      </c>
      <c r="M9600" s="9" t="s">
        <v>4904</v>
      </c>
      <c r="N9600" s="9" t="s">
        <v>200</v>
      </c>
      <c r="O9600" s="9" t="s">
        <v>177</v>
      </c>
      <c r="P9600" s="9" t="s">
        <v>300</v>
      </c>
      <c r="Q9600" s="9" t="s">
        <v>219</v>
      </c>
      <c r="R9600" s="9">
        <v>0</v>
      </c>
      <c r="S9600" s="9">
        <v>19</v>
      </c>
      <c r="U9600" s="9" t="s">
        <v>221</v>
      </c>
      <c r="X9600" s="9">
        <f>INDEX(SLA_Policy!$D$2:$D$5,MATCH(F9600,SLA_Policy!$A$2:$A$5,0))</f>
        <v>120</v>
      </c>
      <c r="Y9600" s="9" t="str">
        <f>IF(E9600="Cancelled","Excluded",IF(D9600="",IF((SLA_Policy!$B$8-B9600)*24&gt;X9600,"Open - Breached","Open - On Track"),IF((D9600-B9600)*24&lt;=X9600,"Met","Breached")))</f>
        <v>Met</v>
      </c>
    </row>
    <row r="9601" spans="1:25" x14ac:dyDescent="0.25">
      <c r="A9601" s="9" t="s">
        <v>14024</v>
      </c>
      <c r="B9601" s="23">
        <v>46195.395833333299</v>
      </c>
      <c r="C9601" s="23">
        <v>46195.704861111102</v>
      </c>
      <c r="D9601" s="23">
        <v>46197.621527777803</v>
      </c>
      <c r="E9601" s="9" t="s">
        <v>212</v>
      </c>
      <c r="F9601" s="9" t="s">
        <v>189</v>
      </c>
      <c r="G9601" s="9" t="s">
        <v>213</v>
      </c>
      <c r="H9601" s="9" t="s">
        <v>165</v>
      </c>
      <c r="I9601" s="9" t="s">
        <v>567</v>
      </c>
      <c r="J9601" s="9" t="s">
        <v>3350</v>
      </c>
      <c r="K9601" s="9" t="s">
        <v>239</v>
      </c>
      <c r="L9601" s="9" t="s">
        <v>216</v>
      </c>
      <c r="M9601" s="9" t="s">
        <v>743</v>
      </c>
      <c r="N9601" s="9" t="s">
        <v>197</v>
      </c>
      <c r="O9601" s="9" t="s">
        <v>176</v>
      </c>
      <c r="P9601" s="9" t="s">
        <v>253</v>
      </c>
      <c r="Q9601" s="9" t="s">
        <v>219</v>
      </c>
      <c r="R9601" s="9">
        <v>1</v>
      </c>
      <c r="S9601" s="9">
        <v>29</v>
      </c>
      <c r="U9601" s="9" t="s">
        <v>290</v>
      </c>
      <c r="W9601" s="9">
        <v>4</v>
      </c>
      <c r="X9601" s="9">
        <f>INDEX(SLA_Policy!$D$2:$D$5,MATCH(F9601,SLA_Policy!$A$2:$A$5,0))</f>
        <v>120</v>
      </c>
      <c r="Y9601" s="9" t="str">
        <f>IF(E9601="Cancelled","Excluded",IF(D9601="",IF((SLA_Policy!$B$8-B9601)*24&gt;X9601,"Open - Breached","Open - On Track"),IF((D9601-B9601)*24&lt;=X9601,"Met","Breached")))</f>
        <v>Met</v>
      </c>
    </row>
    <row r="9602" spans="1:25" x14ac:dyDescent="0.25">
      <c r="A9602" s="9" t="s">
        <v>14025</v>
      </c>
      <c r="B9602" s="23">
        <v>46195.40625</v>
      </c>
      <c r="C9602" s="23">
        <v>46195.411805555603</v>
      </c>
      <c r="D9602" s="23">
        <v>46195.468055555597</v>
      </c>
      <c r="E9602" s="9" t="s">
        <v>212</v>
      </c>
      <c r="F9602" s="9" t="s">
        <v>187</v>
      </c>
      <c r="G9602" s="9" t="s">
        <v>213</v>
      </c>
      <c r="H9602" s="9" t="s">
        <v>161</v>
      </c>
      <c r="I9602" s="9" t="s">
        <v>297</v>
      </c>
      <c r="J9602" s="9" t="s">
        <v>6730</v>
      </c>
      <c r="K9602" s="9" t="s">
        <v>246</v>
      </c>
      <c r="L9602" s="9" t="s">
        <v>293</v>
      </c>
      <c r="M9602" s="9" t="s">
        <v>299</v>
      </c>
      <c r="N9602" s="9" t="s">
        <v>199</v>
      </c>
      <c r="O9602" s="9" t="s">
        <v>177</v>
      </c>
      <c r="P9602" s="9" t="s">
        <v>457</v>
      </c>
      <c r="Q9602" s="9" t="s">
        <v>273</v>
      </c>
      <c r="R9602" s="9">
        <v>0</v>
      </c>
      <c r="S9602" s="9">
        <v>17</v>
      </c>
      <c r="U9602" s="9" t="s">
        <v>290</v>
      </c>
      <c r="X9602" s="9">
        <f>INDEX(SLA_Policy!$D$2:$D$5,MATCH(F9602,SLA_Policy!$A$2:$A$5,0))</f>
        <v>8</v>
      </c>
      <c r="Y9602" s="9" t="str">
        <f>IF(E9602="Cancelled","Excluded",IF(D9602="",IF((SLA_Policy!$B$8-B9602)*24&gt;X9602,"Open - Breached","Open - On Track"),IF((D9602-B9602)*24&lt;=X9602,"Met","Breached")))</f>
        <v>Met</v>
      </c>
    </row>
    <row r="9603" spans="1:25" x14ac:dyDescent="0.25">
      <c r="A9603" s="9" t="s">
        <v>14026</v>
      </c>
      <c r="B9603" s="23">
        <v>46195.429861111101</v>
      </c>
      <c r="C9603" s="23">
        <v>46195.443055555603</v>
      </c>
      <c r="D9603" s="23">
        <v>46195.473611111098</v>
      </c>
      <c r="E9603" s="9" t="s">
        <v>212</v>
      </c>
      <c r="F9603" s="9" t="s">
        <v>188</v>
      </c>
      <c r="G9603" s="9" t="s">
        <v>213</v>
      </c>
      <c r="H9603" s="9" t="s">
        <v>166</v>
      </c>
      <c r="I9603" s="9" t="s">
        <v>286</v>
      </c>
      <c r="J9603" s="9" t="s">
        <v>383</v>
      </c>
      <c r="K9603" s="9" t="s">
        <v>262</v>
      </c>
      <c r="L9603" s="9" t="s">
        <v>226</v>
      </c>
      <c r="M9603" s="9" t="s">
        <v>439</v>
      </c>
      <c r="N9603" s="9" t="s">
        <v>196</v>
      </c>
      <c r="O9603" s="9" t="s">
        <v>181</v>
      </c>
      <c r="P9603" s="9" t="s">
        <v>449</v>
      </c>
      <c r="Q9603" s="9" t="s">
        <v>219</v>
      </c>
      <c r="R9603" s="9">
        <v>0</v>
      </c>
      <c r="S9603" s="9">
        <v>18</v>
      </c>
      <c r="U9603" s="9" t="s">
        <v>376</v>
      </c>
      <c r="W9603" s="9">
        <v>5</v>
      </c>
      <c r="X9603" s="9">
        <f>INDEX(SLA_Policy!$D$2:$D$5,MATCH(F9603,SLA_Policy!$A$2:$A$5,0))</f>
        <v>72</v>
      </c>
      <c r="Y9603" s="9" t="str">
        <f>IF(E9603="Cancelled","Excluded",IF(D9603="",IF((SLA_Policy!$B$8-B9603)*24&gt;X9603,"Open - Breached","Open - On Track"),IF((D9603-B9603)*24&lt;=X9603,"Met","Breached")))</f>
        <v>Met</v>
      </c>
    </row>
    <row r="9604" spans="1:25" x14ac:dyDescent="0.25">
      <c r="A9604" s="9" t="s">
        <v>14027</v>
      </c>
      <c r="B9604" s="23">
        <v>46195.429861111101</v>
      </c>
      <c r="C9604" s="23">
        <v>46195.55</v>
      </c>
      <c r="D9604" s="23">
        <v>46195.751388888901</v>
      </c>
      <c r="E9604" s="9" t="s">
        <v>212</v>
      </c>
      <c r="F9604" s="9" t="s">
        <v>189</v>
      </c>
      <c r="G9604" s="9" t="s">
        <v>236</v>
      </c>
      <c r="H9604" s="9" t="s">
        <v>161</v>
      </c>
      <c r="I9604" s="9" t="s">
        <v>482</v>
      </c>
      <c r="J9604" s="9" t="s">
        <v>3205</v>
      </c>
      <c r="K9604" s="9" t="s">
        <v>215</v>
      </c>
      <c r="L9604" s="9" t="s">
        <v>293</v>
      </c>
      <c r="M9604" s="9" t="s">
        <v>2382</v>
      </c>
      <c r="N9604" s="9" t="s">
        <v>196</v>
      </c>
      <c r="O9604" s="9" t="s">
        <v>177</v>
      </c>
      <c r="P9604" s="9" t="s">
        <v>457</v>
      </c>
      <c r="Q9604" s="9" t="s">
        <v>219</v>
      </c>
      <c r="R9604" s="9">
        <v>0</v>
      </c>
      <c r="S9604" s="9">
        <v>66</v>
      </c>
      <c r="U9604" s="9" t="s">
        <v>242</v>
      </c>
      <c r="X9604" s="9">
        <f>INDEX(SLA_Policy!$D$2:$D$5,MATCH(F9604,SLA_Policy!$A$2:$A$5,0))</f>
        <v>120</v>
      </c>
      <c r="Y9604" s="9" t="str">
        <f>IF(E9604="Cancelled","Excluded",IF(D9604="",IF((SLA_Policy!$B$8-B9604)*24&gt;X9604,"Open - Breached","Open - On Track"),IF((D9604-B9604)*24&lt;=X9604,"Met","Breached")))</f>
        <v>Met</v>
      </c>
    </row>
    <row r="9605" spans="1:25" x14ac:dyDescent="0.25">
      <c r="A9605" s="9" t="s">
        <v>14028</v>
      </c>
      <c r="B9605" s="23">
        <v>46195.435416666704</v>
      </c>
      <c r="C9605" s="23">
        <v>46195.447222222203</v>
      </c>
      <c r="D9605" s="23">
        <v>46196.402083333298</v>
      </c>
      <c r="E9605" s="9" t="s">
        <v>212</v>
      </c>
      <c r="F9605" s="9" t="s">
        <v>188</v>
      </c>
      <c r="G9605" s="9" t="s">
        <v>213</v>
      </c>
      <c r="H9605" s="9" t="s">
        <v>167</v>
      </c>
      <c r="I9605" s="9" t="s">
        <v>362</v>
      </c>
      <c r="J9605" s="9" t="s">
        <v>3727</v>
      </c>
      <c r="K9605" s="9" t="s">
        <v>246</v>
      </c>
      <c r="L9605" s="9" t="s">
        <v>351</v>
      </c>
      <c r="M9605" s="9" t="s">
        <v>773</v>
      </c>
      <c r="N9605" s="9" t="s">
        <v>199</v>
      </c>
      <c r="O9605" s="9" t="s">
        <v>176</v>
      </c>
      <c r="P9605" s="9" t="s">
        <v>330</v>
      </c>
      <c r="Q9605" s="9" t="s">
        <v>219</v>
      </c>
      <c r="R9605" s="9">
        <v>0</v>
      </c>
      <c r="S9605" s="9">
        <v>41</v>
      </c>
      <c r="U9605" s="9" t="s">
        <v>266</v>
      </c>
      <c r="X9605" s="9">
        <f>INDEX(SLA_Policy!$D$2:$D$5,MATCH(F9605,SLA_Policy!$A$2:$A$5,0))</f>
        <v>72</v>
      </c>
      <c r="Y9605" s="9" t="str">
        <f>IF(E9605="Cancelled","Excluded",IF(D9605="",IF((SLA_Policy!$B$8-B9605)*24&gt;X9605,"Open - Breached","Open - On Track"),IF((D9605-B9605)*24&lt;=X9605,"Met","Breached")))</f>
        <v>Met</v>
      </c>
    </row>
    <row r="9606" spans="1:25" x14ac:dyDescent="0.25">
      <c r="A9606" s="9" t="s">
        <v>14029</v>
      </c>
      <c r="B9606" s="23">
        <v>46195.436805555597</v>
      </c>
      <c r="C9606" s="23">
        <v>46195.443749999999</v>
      </c>
      <c r="D9606" s="23">
        <v>46195.537499999999</v>
      </c>
      <c r="E9606" s="9" t="s">
        <v>212</v>
      </c>
      <c r="F9606" s="9" t="s">
        <v>187</v>
      </c>
      <c r="G9606" s="9" t="s">
        <v>213</v>
      </c>
      <c r="H9606" s="9" t="s">
        <v>167</v>
      </c>
      <c r="I9606" s="9" t="s">
        <v>536</v>
      </c>
      <c r="J9606" s="9" t="s">
        <v>995</v>
      </c>
      <c r="K9606" s="9" t="s">
        <v>239</v>
      </c>
      <c r="L9606" s="9" t="s">
        <v>351</v>
      </c>
      <c r="M9606" s="9" t="s">
        <v>1123</v>
      </c>
      <c r="N9606" s="9" t="s">
        <v>196</v>
      </c>
      <c r="O9606" s="9" t="s">
        <v>176</v>
      </c>
      <c r="P9606" s="9" t="s">
        <v>570</v>
      </c>
      <c r="Q9606" s="9" t="s">
        <v>273</v>
      </c>
      <c r="R9606" s="9">
        <v>0</v>
      </c>
      <c r="S9606" s="9">
        <v>21</v>
      </c>
      <c r="T9606" s="9" t="s">
        <v>136</v>
      </c>
      <c r="U9606" s="9" t="s">
        <v>248</v>
      </c>
      <c r="W9606" s="9">
        <v>5</v>
      </c>
      <c r="X9606" s="9">
        <f>INDEX(SLA_Policy!$D$2:$D$5,MATCH(F9606,SLA_Policy!$A$2:$A$5,0))</f>
        <v>8</v>
      </c>
      <c r="Y9606" s="9" t="str">
        <f>IF(E9606="Cancelled","Excluded",IF(D9606="",IF((SLA_Policy!$B$8-B9606)*24&gt;X9606,"Open - Breached","Open - On Track"),IF((D9606-B9606)*24&lt;=X9606,"Met","Breached")))</f>
        <v>Met</v>
      </c>
    </row>
    <row r="9607" spans="1:25" x14ac:dyDescent="0.25">
      <c r="A9607" s="9" t="s">
        <v>14030</v>
      </c>
      <c r="B9607" s="23">
        <v>46195.442361111098</v>
      </c>
      <c r="C9607" s="23">
        <v>46195.465277777803</v>
      </c>
      <c r="D9607" s="23">
        <v>46195.523611111101</v>
      </c>
      <c r="E9607" s="9" t="s">
        <v>212</v>
      </c>
      <c r="F9607" s="9" t="s">
        <v>189</v>
      </c>
      <c r="G9607" s="9" t="s">
        <v>213</v>
      </c>
      <c r="H9607" s="9" t="s">
        <v>162</v>
      </c>
      <c r="I9607" s="9" t="s">
        <v>393</v>
      </c>
      <c r="J9607" s="9" t="s">
        <v>1040</v>
      </c>
      <c r="K9607" s="9" t="s">
        <v>246</v>
      </c>
      <c r="L9607" s="9" t="s">
        <v>104</v>
      </c>
      <c r="M9607" s="9" t="s">
        <v>1056</v>
      </c>
      <c r="N9607" s="9" t="s">
        <v>196</v>
      </c>
      <c r="O9607" s="9" t="s">
        <v>176</v>
      </c>
      <c r="P9607" s="9" t="s">
        <v>253</v>
      </c>
      <c r="Q9607" s="9" t="s">
        <v>219</v>
      </c>
      <c r="R9607" s="9">
        <v>0</v>
      </c>
      <c r="S9607" s="9">
        <v>11</v>
      </c>
      <c r="U9607" s="9" t="s">
        <v>376</v>
      </c>
      <c r="X9607" s="9">
        <f>INDEX(SLA_Policy!$D$2:$D$5,MATCH(F9607,SLA_Policy!$A$2:$A$5,0))</f>
        <v>120</v>
      </c>
      <c r="Y9607" s="9" t="str">
        <f>IF(E9607="Cancelled","Excluded",IF(D9607="",IF((SLA_Policy!$B$8-B9607)*24&gt;X9607,"Open - Breached","Open - On Track"),IF((D9607-B9607)*24&lt;=X9607,"Met","Breached")))</f>
        <v>Met</v>
      </c>
    </row>
    <row r="9608" spans="1:25" x14ac:dyDescent="0.25">
      <c r="A9608" s="9" t="s">
        <v>14031</v>
      </c>
      <c r="B9608" s="23">
        <v>46195.447222222203</v>
      </c>
      <c r="C9608" s="23">
        <v>46195.461111111101</v>
      </c>
      <c r="D9608" s="23">
        <v>46195.739583333299</v>
      </c>
      <c r="E9608" s="9" t="s">
        <v>212</v>
      </c>
      <c r="F9608" s="9" t="s">
        <v>188</v>
      </c>
      <c r="G9608" s="9" t="s">
        <v>213</v>
      </c>
      <c r="H9608" s="9" t="s">
        <v>162</v>
      </c>
      <c r="I9608" s="9" t="s">
        <v>393</v>
      </c>
      <c r="J9608" s="9" t="s">
        <v>14032</v>
      </c>
      <c r="K9608" s="9" t="s">
        <v>303</v>
      </c>
      <c r="L9608" s="9" t="s">
        <v>216</v>
      </c>
      <c r="M9608" s="9" t="s">
        <v>2680</v>
      </c>
      <c r="N9608" s="9" t="s">
        <v>197</v>
      </c>
      <c r="O9608" s="9" t="s">
        <v>179</v>
      </c>
      <c r="P9608" s="9" t="s">
        <v>284</v>
      </c>
      <c r="Q9608" s="9" t="s">
        <v>219</v>
      </c>
      <c r="R9608" s="9">
        <v>0</v>
      </c>
      <c r="S9608" s="9">
        <v>14</v>
      </c>
      <c r="U9608" s="9" t="s">
        <v>376</v>
      </c>
      <c r="X9608" s="9">
        <f>INDEX(SLA_Policy!$D$2:$D$5,MATCH(F9608,SLA_Policy!$A$2:$A$5,0))</f>
        <v>72</v>
      </c>
      <c r="Y9608" s="9" t="str">
        <f>IF(E9608="Cancelled","Excluded",IF(D9608="",IF((SLA_Policy!$B$8-B9608)*24&gt;X9608,"Open - Breached","Open - On Track"),IF((D9608-B9608)*24&lt;=X9608,"Met","Breached")))</f>
        <v>Met</v>
      </c>
    </row>
    <row r="9609" spans="1:25" x14ac:dyDescent="0.25">
      <c r="A9609" s="9" t="s">
        <v>14033</v>
      </c>
      <c r="B9609" s="23">
        <v>46195.453472222202</v>
      </c>
      <c r="C9609" s="23">
        <v>46195.456250000003</v>
      </c>
      <c r="E9609" s="9" t="s">
        <v>649</v>
      </c>
      <c r="F9609" s="9" t="s">
        <v>189</v>
      </c>
      <c r="G9609" s="9" t="s">
        <v>213</v>
      </c>
      <c r="H9609" s="9" t="s">
        <v>167</v>
      </c>
      <c r="I9609" s="9" t="s">
        <v>362</v>
      </c>
      <c r="J9609" s="9" t="s">
        <v>1099</v>
      </c>
      <c r="K9609" s="9" t="s">
        <v>246</v>
      </c>
      <c r="L9609" s="9" t="s">
        <v>216</v>
      </c>
      <c r="M9609" s="9" t="s">
        <v>676</v>
      </c>
      <c r="N9609" s="9" t="s">
        <v>198</v>
      </c>
      <c r="O9609" s="9" t="s">
        <v>116</v>
      </c>
      <c r="P9609" s="9" t="s">
        <v>574</v>
      </c>
      <c r="Q9609" s="9" t="s">
        <v>219</v>
      </c>
      <c r="R9609" s="9">
        <v>0</v>
      </c>
      <c r="S9609" s="9">
        <v>3</v>
      </c>
      <c r="T9609" s="9" t="s">
        <v>220</v>
      </c>
      <c r="X9609" s="9">
        <f>INDEX(SLA_Policy!$D$2:$D$5,MATCH(F9609,SLA_Policy!$A$2:$A$5,0))</f>
        <v>120</v>
      </c>
      <c r="Y9609" s="9" t="str">
        <f>IF(E9609="Cancelled","Excluded",IF(D9609="",IF((SLA_Policy!$B$8-B9609)*24&gt;X9609,"Open - Breached","Open - On Track"),IF((D9609-B9609)*24&lt;=X9609,"Met","Breached")))</f>
        <v>Excluded</v>
      </c>
    </row>
    <row r="9610" spans="1:25" x14ac:dyDescent="0.25">
      <c r="A9610" s="9" t="s">
        <v>14034</v>
      </c>
      <c r="B9610" s="23">
        <v>46195.454166666699</v>
      </c>
      <c r="C9610" s="23">
        <v>46195.456944444399</v>
      </c>
      <c r="D9610" s="23">
        <v>46195.5</v>
      </c>
      <c r="E9610" s="9" t="s">
        <v>212</v>
      </c>
      <c r="F9610" s="9" t="s">
        <v>188</v>
      </c>
      <c r="G9610" s="9" t="s">
        <v>213</v>
      </c>
      <c r="H9610" s="9" t="s">
        <v>161</v>
      </c>
      <c r="I9610" s="9" t="s">
        <v>389</v>
      </c>
      <c r="J9610" s="9" t="s">
        <v>7427</v>
      </c>
      <c r="K9610" s="9" t="s">
        <v>215</v>
      </c>
      <c r="L9610" s="9" t="s">
        <v>311</v>
      </c>
      <c r="M9610" s="9" t="s">
        <v>829</v>
      </c>
      <c r="N9610" s="9" t="s">
        <v>198</v>
      </c>
      <c r="O9610" s="9" t="s">
        <v>116</v>
      </c>
      <c r="P9610" s="9" t="s">
        <v>574</v>
      </c>
      <c r="Q9610" s="9" t="s">
        <v>219</v>
      </c>
      <c r="R9610" s="9">
        <v>0</v>
      </c>
      <c r="S9610" s="9">
        <v>2</v>
      </c>
      <c r="U9610" s="9" t="s">
        <v>290</v>
      </c>
      <c r="X9610" s="9">
        <f>INDEX(SLA_Policy!$D$2:$D$5,MATCH(F9610,SLA_Policy!$A$2:$A$5,0))</f>
        <v>72</v>
      </c>
      <c r="Y9610" s="9" t="str">
        <f>IF(E9610="Cancelled","Excluded",IF(D9610="",IF((SLA_Policy!$B$8-B9610)*24&gt;X9610,"Open - Breached","Open - On Track"),IF((D9610-B9610)*24&lt;=X9610,"Met","Breached")))</f>
        <v>Met</v>
      </c>
    </row>
    <row r="9611" spans="1:25" x14ac:dyDescent="0.25">
      <c r="A9611" s="9" t="s">
        <v>14035</v>
      </c>
      <c r="B9611" s="23">
        <v>46195.463888888902</v>
      </c>
      <c r="C9611" s="23">
        <v>46195.469444444498</v>
      </c>
      <c r="D9611" s="23">
        <v>46197.381249999999</v>
      </c>
      <c r="E9611" s="9" t="s">
        <v>212</v>
      </c>
      <c r="F9611" s="9" t="s">
        <v>188</v>
      </c>
      <c r="G9611" s="9" t="s">
        <v>213</v>
      </c>
      <c r="H9611" s="9" t="s">
        <v>88</v>
      </c>
      <c r="I9611" s="9" t="s">
        <v>92</v>
      </c>
      <c r="J9611" s="9" t="s">
        <v>1082</v>
      </c>
      <c r="K9611" s="9" t="s">
        <v>239</v>
      </c>
      <c r="L9611" s="9" t="s">
        <v>282</v>
      </c>
      <c r="M9611" s="9" t="s">
        <v>1408</v>
      </c>
      <c r="N9611" s="9" t="s">
        <v>198</v>
      </c>
      <c r="O9611" s="9" t="s">
        <v>178</v>
      </c>
      <c r="P9611" s="9" t="s">
        <v>321</v>
      </c>
      <c r="Q9611" s="9" t="s">
        <v>219</v>
      </c>
      <c r="R9611" s="9">
        <v>0</v>
      </c>
      <c r="S9611" s="9">
        <v>25</v>
      </c>
      <c r="T9611" s="9" t="s">
        <v>229</v>
      </c>
      <c r="U9611" s="9" t="s">
        <v>661</v>
      </c>
      <c r="X9611" s="9">
        <f>INDEX(SLA_Policy!$D$2:$D$5,MATCH(F9611,SLA_Policy!$A$2:$A$5,0))</f>
        <v>72</v>
      </c>
      <c r="Y9611" s="9" t="str">
        <f>IF(E9611="Cancelled","Excluded",IF(D9611="",IF((SLA_Policy!$B$8-B9611)*24&gt;X9611,"Open - Breached","Open - On Track"),IF((D9611-B9611)*24&lt;=X9611,"Met","Breached")))</f>
        <v>Met</v>
      </c>
    </row>
    <row r="9612" spans="1:25" x14ac:dyDescent="0.25">
      <c r="A9612" s="9" t="s">
        <v>14036</v>
      </c>
      <c r="B9612" s="23">
        <v>46195.481249999997</v>
      </c>
      <c r="C9612" s="23">
        <v>46195.659722222197</v>
      </c>
      <c r="D9612" s="23">
        <v>46195.670833333301</v>
      </c>
      <c r="E9612" s="9" t="s">
        <v>212</v>
      </c>
      <c r="F9612" s="9" t="s">
        <v>188</v>
      </c>
      <c r="G9612" s="9" t="s">
        <v>213</v>
      </c>
      <c r="H9612" s="9" t="s">
        <v>161</v>
      </c>
      <c r="I9612" s="9" t="s">
        <v>389</v>
      </c>
      <c r="J9612" s="9" t="s">
        <v>1243</v>
      </c>
      <c r="K9612" s="9" t="s">
        <v>215</v>
      </c>
      <c r="L9612" s="9" t="s">
        <v>293</v>
      </c>
      <c r="M9612" s="9" t="s">
        <v>2382</v>
      </c>
      <c r="N9612" s="9" t="s">
        <v>196</v>
      </c>
      <c r="O9612" s="9" t="s">
        <v>116</v>
      </c>
      <c r="P9612" s="9" t="s">
        <v>258</v>
      </c>
      <c r="Q9612" s="9" t="s">
        <v>219</v>
      </c>
      <c r="R9612" s="9">
        <v>0</v>
      </c>
      <c r="S9612" s="9">
        <v>16</v>
      </c>
      <c r="U9612" s="9" t="s">
        <v>221</v>
      </c>
      <c r="X9612" s="9">
        <f>INDEX(SLA_Policy!$D$2:$D$5,MATCH(F9612,SLA_Policy!$A$2:$A$5,0))</f>
        <v>72</v>
      </c>
      <c r="Y9612" s="9" t="str">
        <f>IF(E9612="Cancelled","Excluded",IF(D9612="",IF((SLA_Policy!$B$8-B9612)*24&gt;X9612,"Open - Breached","Open - On Track"),IF((D9612-B9612)*24&lt;=X9612,"Met","Breached")))</f>
        <v>Met</v>
      </c>
    </row>
    <row r="9613" spans="1:25" x14ac:dyDescent="0.25">
      <c r="A9613" s="9" t="s">
        <v>14037</v>
      </c>
      <c r="B9613" s="23">
        <v>46195.482638888898</v>
      </c>
      <c r="C9613" s="23">
        <v>46195.4868055556</v>
      </c>
      <c r="D9613" s="23">
        <v>46195.764583333301</v>
      </c>
      <c r="E9613" s="9" t="s">
        <v>212</v>
      </c>
      <c r="F9613" s="9" t="s">
        <v>188</v>
      </c>
      <c r="G9613" s="9" t="s">
        <v>236</v>
      </c>
      <c r="H9613" s="9" t="s">
        <v>161</v>
      </c>
      <c r="I9613" s="9" t="s">
        <v>237</v>
      </c>
      <c r="J9613" s="9" t="s">
        <v>1336</v>
      </c>
      <c r="K9613" s="9" t="s">
        <v>239</v>
      </c>
      <c r="L9613" s="9" t="s">
        <v>282</v>
      </c>
      <c r="M9613" s="9" t="s">
        <v>3467</v>
      </c>
      <c r="N9613" s="9" t="s">
        <v>196</v>
      </c>
      <c r="O9613" s="9" t="s">
        <v>177</v>
      </c>
      <c r="P9613" s="9" t="s">
        <v>300</v>
      </c>
      <c r="Q9613" s="9" t="s">
        <v>219</v>
      </c>
      <c r="R9613" s="9">
        <v>0</v>
      </c>
      <c r="S9613" s="9">
        <v>42</v>
      </c>
      <c r="U9613" s="9" t="s">
        <v>242</v>
      </c>
      <c r="X9613" s="9">
        <f>INDEX(SLA_Policy!$D$2:$D$5,MATCH(F9613,SLA_Policy!$A$2:$A$5,0))</f>
        <v>72</v>
      </c>
      <c r="Y9613" s="9" t="str">
        <f>IF(E9613="Cancelled","Excluded",IF(D9613="",IF((SLA_Policy!$B$8-B9613)*24&gt;X9613,"Open - Breached","Open - On Track"),IF((D9613-B9613)*24&lt;=X9613,"Met","Breached")))</f>
        <v>Met</v>
      </c>
    </row>
    <row r="9614" spans="1:25" x14ac:dyDescent="0.25">
      <c r="A9614" s="9" t="s">
        <v>14038</v>
      </c>
      <c r="B9614" s="23">
        <v>46195.484722222202</v>
      </c>
      <c r="C9614" s="23">
        <v>46195.548611111102</v>
      </c>
      <c r="E9614" s="9" t="s">
        <v>649</v>
      </c>
      <c r="F9614" s="9" t="s">
        <v>188</v>
      </c>
      <c r="G9614" s="9" t="s">
        <v>236</v>
      </c>
      <c r="H9614" s="9" t="s">
        <v>163</v>
      </c>
      <c r="I9614" s="9" t="s">
        <v>315</v>
      </c>
      <c r="J9614" s="9" t="s">
        <v>608</v>
      </c>
      <c r="K9614" s="9" t="s">
        <v>225</v>
      </c>
      <c r="L9614" s="9" t="s">
        <v>104</v>
      </c>
      <c r="M9614" s="9" t="s">
        <v>2023</v>
      </c>
      <c r="N9614" s="9" t="s">
        <v>196</v>
      </c>
      <c r="O9614" s="9" t="s">
        <v>180</v>
      </c>
      <c r="P9614" s="9" t="s">
        <v>278</v>
      </c>
      <c r="Q9614" s="9" t="s">
        <v>219</v>
      </c>
      <c r="R9614" s="9">
        <v>0</v>
      </c>
      <c r="S9614" s="9">
        <v>5</v>
      </c>
      <c r="T9614" s="9" t="s">
        <v>229</v>
      </c>
      <c r="X9614" s="9">
        <f>INDEX(SLA_Policy!$D$2:$D$5,MATCH(F9614,SLA_Policy!$A$2:$A$5,0))</f>
        <v>72</v>
      </c>
      <c r="Y9614" s="9" t="str">
        <f>IF(E9614="Cancelled","Excluded",IF(D9614="",IF((SLA_Policy!$B$8-B9614)*24&gt;X9614,"Open - Breached","Open - On Track"),IF((D9614-B9614)*24&lt;=X9614,"Met","Breached")))</f>
        <v>Excluded</v>
      </c>
    </row>
    <row r="9615" spans="1:25" x14ac:dyDescent="0.25">
      <c r="A9615" s="9" t="s">
        <v>14039</v>
      </c>
      <c r="B9615" s="23">
        <v>46195.486111111102</v>
      </c>
      <c r="C9615" s="23">
        <v>46195.528472222199</v>
      </c>
      <c r="D9615" s="23">
        <v>46196.346527777801</v>
      </c>
      <c r="E9615" s="9" t="s">
        <v>212</v>
      </c>
      <c r="F9615" s="9" t="s">
        <v>188</v>
      </c>
      <c r="G9615" s="9" t="s">
        <v>213</v>
      </c>
      <c r="H9615" s="9" t="s">
        <v>162</v>
      </c>
      <c r="I9615" s="9" t="s">
        <v>345</v>
      </c>
      <c r="J9615" s="9" t="s">
        <v>3689</v>
      </c>
      <c r="K9615" s="9" t="s">
        <v>246</v>
      </c>
      <c r="L9615" s="9" t="s">
        <v>216</v>
      </c>
      <c r="M9615" s="9" t="s">
        <v>897</v>
      </c>
      <c r="N9615" s="9" t="s">
        <v>196</v>
      </c>
      <c r="O9615" s="9" t="s">
        <v>179</v>
      </c>
      <c r="P9615" s="9" t="s">
        <v>337</v>
      </c>
      <c r="Q9615" s="9" t="s">
        <v>219</v>
      </c>
      <c r="R9615" s="9">
        <v>0</v>
      </c>
      <c r="S9615" s="9">
        <v>17</v>
      </c>
      <c r="U9615" s="9" t="s">
        <v>266</v>
      </c>
      <c r="W9615" s="9">
        <v>5</v>
      </c>
      <c r="X9615" s="9">
        <f>INDEX(SLA_Policy!$D$2:$D$5,MATCH(F9615,SLA_Policy!$A$2:$A$5,0))</f>
        <v>72</v>
      </c>
      <c r="Y9615" s="9" t="str">
        <f>IF(E9615="Cancelled","Excluded",IF(D9615="",IF((SLA_Policy!$B$8-B9615)*24&gt;X9615,"Open - Breached","Open - On Track"),IF((D9615-B9615)*24&lt;=X9615,"Met","Breached")))</f>
        <v>Met</v>
      </c>
    </row>
    <row r="9616" spans="1:25" x14ac:dyDescent="0.25">
      <c r="A9616" s="9" t="s">
        <v>14040</v>
      </c>
      <c r="B9616" s="23">
        <v>46195.495833333298</v>
      </c>
      <c r="C9616" s="23">
        <v>46195.554166666698</v>
      </c>
      <c r="D9616" s="23">
        <v>46198.386805555601</v>
      </c>
      <c r="E9616" s="9" t="s">
        <v>212</v>
      </c>
      <c r="F9616" s="9" t="s">
        <v>188</v>
      </c>
      <c r="G9616" s="9" t="s">
        <v>213</v>
      </c>
      <c r="H9616" s="9" t="s">
        <v>164</v>
      </c>
      <c r="I9616" s="9" t="s">
        <v>260</v>
      </c>
      <c r="J9616" s="9" t="s">
        <v>10600</v>
      </c>
      <c r="K9616" s="9" t="s">
        <v>246</v>
      </c>
      <c r="L9616" s="9" t="s">
        <v>104</v>
      </c>
      <c r="M9616" s="9" t="s">
        <v>2057</v>
      </c>
      <c r="N9616" s="9" t="s">
        <v>196</v>
      </c>
      <c r="O9616" s="9" t="s">
        <v>180</v>
      </c>
      <c r="P9616" s="9" t="s">
        <v>278</v>
      </c>
      <c r="Q9616" s="9" t="s">
        <v>219</v>
      </c>
      <c r="R9616" s="9">
        <v>0</v>
      </c>
      <c r="S9616" s="9">
        <v>17</v>
      </c>
      <c r="T9616" s="9" t="s">
        <v>265</v>
      </c>
      <c r="U9616" s="9" t="s">
        <v>376</v>
      </c>
      <c r="X9616" s="9">
        <f>INDEX(SLA_Policy!$D$2:$D$5,MATCH(F9616,SLA_Policy!$A$2:$A$5,0))</f>
        <v>72</v>
      </c>
      <c r="Y9616" s="9" t="str">
        <f>IF(E9616="Cancelled","Excluded",IF(D9616="",IF((SLA_Policy!$B$8-B9616)*24&gt;X9616,"Open - Breached","Open - On Track"),IF((D9616-B9616)*24&lt;=X9616,"Met","Breached")))</f>
        <v>Met</v>
      </c>
    </row>
    <row r="9617" spans="1:25" x14ac:dyDescent="0.25">
      <c r="A9617" s="9" t="s">
        <v>14041</v>
      </c>
      <c r="B9617" s="23">
        <v>46195.495833333298</v>
      </c>
      <c r="C9617" s="23">
        <v>46195.497916666704</v>
      </c>
      <c r="D9617" s="23">
        <v>46195.504166666702</v>
      </c>
      <c r="E9617" s="9" t="s">
        <v>212</v>
      </c>
      <c r="F9617" s="9" t="s">
        <v>187</v>
      </c>
      <c r="G9617" s="9" t="s">
        <v>213</v>
      </c>
      <c r="H9617" s="9" t="s">
        <v>161</v>
      </c>
      <c r="I9617" s="9" t="s">
        <v>454</v>
      </c>
      <c r="J9617" s="9" t="s">
        <v>3498</v>
      </c>
      <c r="K9617" s="9" t="s">
        <v>239</v>
      </c>
      <c r="L9617" s="9" t="s">
        <v>395</v>
      </c>
      <c r="M9617" s="9" t="s">
        <v>7199</v>
      </c>
      <c r="N9617" s="9" t="s">
        <v>198</v>
      </c>
      <c r="O9617" s="9" t="s">
        <v>116</v>
      </c>
      <c r="P9617" s="9" t="s">
        <v>525</v>
      </c>
      <c r="Q9617" s="9" t="s">
        <v>219</v>
      </c>
      <c r="R9617" s="9">
        <v>0</v>
      </c>
      <c r="S9617" s="9">
        <v>3</v>
      </c>
      <c r="U9617" s="9" t="s">
        <v>221</v>
      </c>
      <c r="X9617" s="9">
        <f>INDEX(SLA_Policy!$D$2:$D$5,MATCH(F9617,SLA_Policy!$A$2:$A$5,0))</f>
        <v>8</v>
      </c>
      <c r="Y9617" s="9" t="str">
        <f>IF(E9617="Cancelled","Excluded",IF(D9617="",IF((SLA_Policy!$B$8-B9617)*24&gt;X9617,"Open - Breached","Open - On Track"),IF((D9617-B9617)*24&lt;=X9617,"Met","Breached")))</f>
        <v>Met</v>
      </c>
    </row>
    <row r="9618" spans="1:25" x14ac:dyDescent="0.25">
      <c r="A9618" s="9" t="s">
        <v>14042</v>
      </c>
      <c r="B9618" s="23">
        <v>46195.504166666702</v>
      </c>
      <c r="C9618" s="23">
        <v>46195.515972222202</v>
      </c>
      <c r="D9618" s="23">
        <v>46196.366666666698</v>
      </c>
      <c r="E9618" s="9" t="s">
        <v>212</v>
      </c>
      <c r="F9618" s="9" t="s">
        <v>188</v>
      </c>
      <c r="G9618" s="9" t="s">
        <v>213</v>
      </c>
      <c r="H9618" s="9" t="s">
        <v>163</v>
      </c>
      <c r="I9618" s="9" t="s">
        <v>405</v>
      </c>
      <c r="J9618" s="9" t="s">
        <v>5526</v>
      </c>
      <c r="K9618" s="9" t="s">
        <v>239</v>
      </c>
      <c r="L9618" s="9" t="s">
        <v>104</v>
      </c>
      <c r="M9618" s="9" t="s">
        <v>4102</v>
      </c>
      <c r="N9618" s="9" t="s">
        <v>199</v>
      </c>
      <c r="O9618" s="9" t="s">
        <v>176</v>
      </c>
      <c r="P9618" s="9" t="s">
        <v>228</v>
      </c>
      <c r="Q9618" s="9" t="s">
        <v>219</v>
      </c>
      <c r="R9618" s="9">
        <v>0</v>
      </c>
      <c r="S9618" s="9">
        <v>24</v>
      </c>
      <c r="U9618" s="9" t="s">
        <v>230</v>
      </c>
      <c r="X9618" s="9">
        <f>INDEX(SLA_Policy!$D$2:$D$5,MATCH(F9618,SLA_Policy!$A$2:$A$5,0))</f>
        <v>72</v>
      </c>
      <c r="Y9618" s="9" t="str">
        <f>IF(E9618="Cancelled","Excluded",IF(D9618="",IF((SLA_Policy!$B$8-B9618)*24&gt;X9618,"Open - Breached","Open - On Track"),IF((D9618-B9618)*24&lt;=X9618,"Met","Breached")))</f>
        <v>Met</v>
      </c>
    </row>
    <row r="9619" spans="1:25" x14ac:dyDescent="0.25">
      <c r="A9619" s="9" t="s">
        <v>14043</v>
      </c>
      <c r="B9619" s="23">
        <v>46195.5090277778</v>
      </c>
      <c r="C9619" s="23">
        <v>46195.517361111102</v>
      </c>
      <c r="D9619" s="23">
        <v>46195.581250000003</v>
      </c>
      <c r="E9619" s="9" t="s">
        <v>212</v>
      </c>
      <c r="F9619" s="9" t="s">
        <v>188</v>
      </c>
      <c r="G9619" s="9" t="s">
        <v>213</v>
      </c>
      <c r="H9619" s="9" t="s">
        <v>161</v>
      </c>
      <c r="I9619" s="9" t="s">
        <v>454</v>
      </c>
      <c r="J9619" s="9" t="s">
        <v>813</v>
      </c>
      <c r="K9619" s="9" t="s">
        <v>303</v>
      </c>
      <c r="L9619" s="9" t="s">
        <v>226</v>
      </c>
      <c r="M9619" s="9" t="s">
        <v>2818</v>
      </c>
      <c r="N9619" s="9" t="s">
        <v>198</v>
      </c>
      <c r="O9619" s="9" t="s">
        <v>116</v>
      </c>
      <c r="P9619" s="9" t="s">
        <v>295</v>
      </c>
      <c r="Q9619" s="9" t="s">
        <v>219</v>
      </c>
      <c r="R9619" s="9">
        <v>0</v>
      </c>
      <c r="S9619" s="9">
        <v>10</v>
      </c>
      <c r="U9619" s="9" t="s">
        <v>266</v>
      </c>
      <c r="X9619" s="9">
        <f>INDEX(SLA_Policy!$D$2:$D$5,MATCH(F9619,SLA_Policy!$A$2:$A$5,0))</f>
        <v>72</v>
      </c>
      <c r="Y9619" s="9" t="str">
        <f>IF(E9619="Cancelled","Excluded",IF(D9619="",IF((SLA_Policy!$B$8-B9619)*24&gt;X9619,"Open - Breached","Open - On Track"),IF((D9619-B9619)*24&lt;=X9619,"Met","Breached")))</f>
        <v>Met</v>
      </c>
    </row>
    <row r="9620" spans="1:25" x14ac:dyDescent="0.25">
      <c r="A9620" s="9" t="s">
        <v>14044</v>
      </c>
      <c r="B9620" s="23">
        <v>46195.524305555598</v>
      </c>
      <c r="C9620" s="23">
        <v>46195.631249999999</v>
      </c>
      <c r="D9620" s="23">
        <v>46195.647916666698</v>
      </c>
      <c r="E9620" s="9" t="s">
        <v>212</v>
      </c>
      <c r="F9620" s="9" t="s">
        <v>189</v>
      </c>
      <c r="G9620" s="9" t="s">
        <v>213</v>
      </c>
      <c r="H9620" s="9" t="s">
        <v>161</v>
      </c>
      <c r="I9620" s="9" t="s">
        <v>389</v>
      </c>
      <c r="J9620" s="9" t="s">
        <v>435</v>
      </c>
      <c r="K9620" s="9" t="s">
        <v>246</v>
      </c>
      <c r="L9620" s="9" t="s">
        <v>216</v>
      </c>
      <c r="M9620" s="9" t="s">
        <v>2860</v>
      </c>
      <c r="N9620" s="9" t="s">
        <v>197</v>
      </c>
      <c r="O9620" s="9" t="s">
        <v>116</v>
      </c>
      <c r="P9620" s="9" t="s">
        <v>218</v>
      </c>
      <c r="Q9620" s="9" t="s">
        <v>219</v>
      </c>
      <c r="R9620" s="9">
        <v>0</v>
      </c>
      <c r="S9620" s="9">
        <v>3</v>
      </c>
      <c r="U9620" s="9" t="s">
        <v>290</v>
      </c>
      <c r="W9620" s="9">
        <v>5</v>
      </c>
      <c r="X9620" s="9">
        <f>INDEX(SLA_Policy!$D$2:$D$5,MATCH(F9620,SLA_Policy!$A$2:$A$5,0))</f>
        <v>120</v>
      </c>
      <c r="Y9620" s="9" t="str">
        <f>IF(E9620="Cancelled","Excluded",IF(D9620="",IF((SLA_Policy!$B$8-B9620)*24&gt;X9620,"Open - Breached","Open - On Track"),IF((D9620-B9620)*24&lt;=X9620,"Met","Breached")))</f>
        <v>Met</v>
      </c>
    </row>
    <row r="9621" spans="1:25" x14ac:dyDescent="0.25">
      <c r="A9621" s="9" t="s">
        <v>14045</v>
      </c>
      <c r="B9621" s="23">
        <v>46195.527777777803</v>
      </c>
      <c r="C9621" s="23">
        <v>46195.749305555597</v>
      </c>
      <c r="D9621" s="23">
        <v>46195.767361111102</v>
      </c>
      <c r="E9621" s="9" t="s">
        <v>212</v>
      </c>
      <c r="F9621" s="9" t="s">
        <v>189</v>
      </c>
      <c r="G9621" s="9" t="s">
        <v>213</v>
      </c>
      <c r="H9621" s="9" t="s">
        <v>161</v>
      </c>
      <c r="I9621" s="9" t="s">
        <v>297</v>
      </c>
      <c r="J9621" s="9" t="s">
        <v>521</v>
      </c>
      <c r="K9621" s="9" t="s">
        <v>246</v>
      </c>
      <c r="L9621" s="9" t="s">
        <v>104</v>
      </c>
      <c r="M9621" s="9" t="s">
        <v>2412</v>
      </c>
      <c r="N9621" s="9" t="s">
        <v>196</v>
      </c>
      <c r="O9621" s="9" t="s">
        <v>177</v>
      </c>
      <c r="P9621" s="9" t="s">
        <v>241</v>
      </c>
      <c r="Q9621" s="9" t="s">
        <v>219</v>
      </c>
      <c r="R9621" s="9">
        <v>0</v>
      </c>
      <c r="S9621" s="9">
        <v>23</v>
      </c>
      <c r="U9621" s="9" t="s">
        <v>290</v>
      </c>
      <c r="X9621" s="9">
        <f>INDEX(SLA_Policy!$D$2:$D$5,MATCH(F9621,SLA_Policy!$A$2:$A$5,0))</f>
        <v>120</v>
      </c>
      <c r="Y9621" s="9" t="str">
        <f>IF(E9621="Cancelled","Excluded",IF(D9621="",IF((SLA_Policy!$B$8-B9621)*24&gt;X9621,"Open - Breached","Open - On Track"),IF((D9621-B9621)*24&lt;=X9621,"Met","Breached")))</f>
        <v>Met</v>
      </c>
    </row>
    <row r="9622" spans="1:25" x14ac:dyDescent="0.25">
      <c r="A9622" s="9" t="s">
        <v>14046</v>
      </c>
      <c r="B9622" s="23">
        <v>46195.534027777801</v>
      </c>
      <c r="C9622" s="23">
        <v>46195.545138888898</v>
      </c>
      <c r="D9622" s="23">
        <v>46196.377083333296</v>
      </c>
      <c r="E9622" s="9" t="s">
        <v>212</v>
      </c>
      <c r="F9622" s="9" t="s">
        <v>189</v>
      </c>
      <c r="G9622" s="9" t="s">
        <v>213</v>
      </c>
      <c r="H9622" s="9" t="s">
        <v>164</v>
      </c>
      <c r="I9622" s="9" t="s">
        <v>339</v>
      </c>
      <c r="J9622" s="9" t="s">
        <v>1359</v>
      </c>
      <c r="K9622" s="9" t="s">
        <v>225</v>
      </c>
      <c r="L9622" s="9" t="s">
        <v>351</v>
      </c>
      <c r="M9622" s="9" t="s">
        <v>2868</v>
      </c>
      <c r="N9622" s="9" t="s">
        <v>198</v>
      </c>
      <c r="O9622" s="9" t="s">
        <v>180</v>
      </c>
      <c r="P9622" s="9" t="s">
        <v>318</v>
      </c>
      <c r="Q9622" s="9" t="s">
        <v>219</v>
      </c>
      <c r="R9622" s="9">
        <v>0</v>
      </c>
      <c r="S9622" s="9">
        <v>6</v>
      </c>
      <c r="T9622" s="9" t="s">
        <v>464</v>
      </c>
      <c r="U9622" s="9" t="s">
        <v>248</v>
      </c>
      <c r="X9622" s="9">
        <f>INDEX(SLA_Policy!$D$2:$D$5,MATCH(F9622,SLA_Policy!$A$2:$A$5,0))</f>
        <v>120</v>
      </c>
      <c r="Y9622" s="9" t="str">
        <f>IF(E9622="Cancelled","Excluded",IF(D9622="",IF((SLA_Policy!$B$8-B9622)*24&gt;X9622,"Open - Breached","Open - On Track"),IF((D9622-B9622)*24&lt;=X9622,"Met","Breached")))</f>
        <v>Met</v>
      </c>
    </row>
    <row r="9623" spans="1:25" x14ac:dyDescent="0.25">
      <c r="A9623" s="9" t="s">
        <v>14047</v>
      </c>
      <c r="B9623" s="23">
        <v>46195.548611111102</v>
      </c>
      <c r="C9623" s="23">
        <v>46195.7902777778</v>
      </c>
      <c r="D9623" s="23">
        <v>46197.319444444503</v>
      </c>
      <c r="E9623" s="9" t="s">
        <v>212</v>
      </c>
      <c r="F9623" s="9" t="s">
        <v>189</v>
      </c>
      <c r="G9623" s="9" t="s">
        <v>213</v>
      </c>
      <c r="H9623" s="9" t="s">
        <v>88</v>
      </c>
      <c r="I9623" s="9" t="s">
        <v>92</v>
      </c>
      <c r="J9623" s="9" t="s">
        <v>358</v>
      </c>
      <c r="K9623" s="9" t="s">
        <v>215</v>
      </c>
      <c r="L9623" s="9" t="s">
        <v>104</v>
      </c>
      <c r="M9623" s="9" t="s">
        <v>3084</v>
      </c>
      <c r="N9623" s="9" t="s">
        <v>197</v>
      </c>
      <c r="O9623" s="9" t="s">
        <v>178</v>
      </c>
      <c r="P9623" s="9" t="s">
        <v>360</v>
      </c>
      <c r="Q9623" s="9" t="s">
        <v>219</v>
      </c>
      <c r="R9623" s="9">
        <v>0</v>
      </c>
      <c r="S9623" s="9">
        <v>23</v>
      </c>
      <c r="T9623" s="9" t="s">
        <v>220</v>
      </c>
      <c r="U9623" s="9" t="s">
        <v>266</v>
      </c>
      <c r="X9623" s="9">
        <f>INDEX(SLA_Policy!$D$2:$D$5,MATCH(F9623,SLA_Policy!$A$2:$A$5,0))</f>
        <v>120</v>
      </c>
      <c r="Y9623" s="9" t="str">
        <f>IF(E9623="Cancelled","Excluded",IF(D9623="",IF((SLA_Policy!$B$8-B9623)*24&gt;X9623,"Open - Breached","Open - On Track"),IF((D9623-B9623)*24&lt;=X9623,"Met","Breached")))</f>
        <v>Met</v>
      </c>
    </row>
    <row r="9624" spans="1:25" x14ac:dyDescent="0.25">
      <c r="A9624" s="9" t="s">
        <v>14048</v>
      </c>
      <c r="B9624" s="23">
        <v>46195.563888888901</v>
      </c>
      <c r="C9624" s="23">
        <v>46195.641666666699</v>
      </c>
      <c r="D9624" s="23">
        <v>46196.371527777803</v>
      </c>
      <c r="E9624" s="9" t="s">
        <v>212</v>
      </c>
      <c r="F9624" s="9" t="s">
        <v>189</v>
      </c>
      <c r="G9624" s="9" t="s">
        <v>213</v>
      </c>
      <c r="H9624" s="9" t="s">
        <v>162</v>
      </c>
      <c r="I9624" s="9" t="s">
        <v>345</v>
      </c>
      <c r="J9624" s="9" t="s">
        <v>5046</v>
      </c>
      <c r="K9624" s="9" t="s">
        <v>246</v>
      </c>
      <c r="L9624" s="9" t="s">
        <v>216</v>
      </c>
      <c r="M9624" s="9" t="s">
        <v>3030</v>
      </c>
      <c r="N9624" s="9" t="s">
        <v>196</v>
      </c>
      <c r="O9624" s="9" t="s">
        <v>179</v>
      </c>
      <c r="P9624" s="9" t="s">
        <v>264</v>
      </c>
      <c r="Q9624" s="9" t="s">
        <v>273</v>
      </c>
      <c r="R9624" s="9">
        <v>0</v>
      </c>
      <c r="S9624" s="9">
        <v>18</v>
      </c>
      <c r="U9624" s="9" t="s">
        <v>248</v>
      </c>
      <c r="X9624" s="9">
        <f>INDEX(SLA_Policy!$D$2:$D$5,MATCH(F9624,SLA_Policy!$A$2:$A$5,0))</f>
        <v>120</v>
      </c>
      <c r="Y9624" s="9" t="str">
        <f>IF(E9624="Cancelled","Excluded",IF(D9624="",IF((SLA_Policy!$B$8-B9624)*24&gt;X9624,"Open - Breached","Open - On Track"),IF((D9624-B9624)*24&lt;=X9624,"Met","Breached")))</f>
        <v>Met</v>
      </c>
    </row>
    <row r="9625" spans="1:25" x14ac:dyDescent="0.25">
      <c r="A9625" s="9" t="s">
        <v>14049</v>
      </c>
      <c r="B9625" s="23">
        <v>46195.567361111098</v>
      </c>
      <c r="C9625" s="23">
        <v>46195.6381944444</v>
      </c>
      <c r="D9625" s="23">
        <v>46195.657638888901</v>
      </c>
      <c r="E9625" s="9" t="s">
        <v>212</v>
      </c>
      <c r="F9625" s="9" t="s">
        <v>188</v>
      </c>
      <c r="G9625" s="9" t="s">
        <v>213</v>
      </c>
      <c r="H9625" s="9" t="s">
        <v>162</v>
      </c>
      <c r="I9625" s="9" t="s">
        <v>345</v>
      </c>
      <c r="J9625" s="9" t="s">
        <v>429</v>
      </c>
      <c r="K9625" s="9" t="s">
        <v>303</v>
      </c>
      <c r="L9625" s="9" t="s">
        <v>216</v>
      </c>
      <c r="M9625" s="9" t="s">
        <v>4596</v>
      </c>
      <c r="N9625" s="9" t="s">
        <v>197</v>
      </c>
      <c r="O9625" s="9" t="s">
        <v>116</v>
      </c>
      <c r="P9625" s="9" t="s">
        <v>218</v>
      </c>
      <c r="Q9625" s="9" t="s">
        <v>219</v>
      </c>
      <c r="R9625" s="9">
        <v>0</v>
      </c>
      <c r="S9625" s="9">
        <v>17</v>
      </c>
      <c r="U9625" s="9" t="s">
        <v>248</v>
      </c>
      <c r="X9625" s="9">
        <f>INDEX(SLA_Policy!$D$2:$D$5,MATCH(F9625,SLA_Policy!$A$2:$A$5,0))</f>
        <v>72</v>
      </c>
      <c r="Y9625" s="9" t="str">
        <f>IF(E9625="Cancelled","Excluded",IF(D9625="",IF((SLA_Policy!$B$8-B9625)*24&gt;X9625,"Open - Breached","Open - On Track"),IF((D9625-B9625)*24&lt;=X9625,"Met","Breached")))</f>
        <v>Met</v>
      </c>
    </row>
    <row r="9626" spans="1:25" x14ac:dyDescent="0.25">
      <c r="A9626" s="9" t="s">
        <v>14050</v>
      </c>
      <c r="B9626" s="23">
        <v>46195.574999999997</v>
      </c>
      <c r="C9626" s="23">
        <v>46195.602083333302</v>
      </c>
      <c r="D9626" s="23">
        <v>46196.403472222199</v>
      </c>
      <c r="E9626" s="9" t="s">
        <v>212</v>
      </c>
      <c r="F9626" s="9" t="s">
        <v>189</v>
      </c>
      <c r="G9626" s="9" t="s">
        <v>213</v>
      </c>
      <c r="H9626" s="9" t="s">
        <v>88</v>
      </c>
      <c r="I9626" s="9" t="s">
        <v>92</v>
      </c>
      <c r="J9626" s="9" t="s">
        <v>1082</v>
      </c>
      <c r="K9626" s="9" t="s">
        <v>303</v>
      </c>
      <c r="L9626" s="9" t="s">
        <v>282</v>
      </c>
      <c r="M9626" s="9" t="s">
        <v>1209</v>
      </c>
      <c r="N9626" s="9" t="s">
        <v>198</v>
      </c>
      <c r="O9626" s="9" t="s">
        <v>178</v>
      </c>
      <c r="P9626" s="9" t="s">
        <v>427</v>
      </c>
      <c r="Q9626" s="9" t="s">
        <v>219</v>
      </c>
      <c r="R9626" s="9">
        <v>0</v>
      </c>
      <c r="S9626" s="9">
        <v>18</v>
      </c>
      <c r="T9626" s="9" t="s">
        <v>220</v>
      </c>
      <c r="U9626" s="9" t="s">
        <v>266</v>
      </c>
      <c r="X9626" s="9">
        <f>INDEX(SLA_Policy!$D$2:$D$5,MATCH(F9626,SLA_Policy!$A$2:$A$5,0))</f>
        <v>120</v>
      </c>
      <c r="Y9626" s="9" t="str">
        <f>IF(E9626="Cancelled","Excluded",IF(D9626="",IF((SLA_Policy!$B$8-B9626)*24&gt;X9626,"Open - Breached","Open - On Track"),IF((D9626-B9626)*24&lt;=X9626,"Met","Breached")))</f>
        <v>Met</v>
      </c>
    </row>
    <row r="9627" spans="1:25" x14ac:dyDescent="0.25">
      <c r="A9627" s="9" t="s">
        <v>14051</v>
      </c>
      <c r="B9627" s="23">
        <v>46195.574999999997</v>
      </c>
      <c r="C9627" s="23">
        <v>46195.578472222202</v>
      </c>
      <c r="D9627" s="23">
        <v>46196.413194444503</v>
      </c>
      <c r="E9627" s="9" t="s">
        <v>212</v>
      </c>
      <c r="F9627" s="9" t="s">
        <v>188</v>
      </c>
      <c r="G9627" s="9" t="s">
        <v>213</v>
      </c>
      <c r="H9627" s="9" t="s">
        <v>161</v>
      </c>
      <c r="I9627" s="9" t="s">
        <v>297</v>
      </c>
      <c r="J9627" s="9" t="s">
        <v>521</v>
      </c>
      <c r="K9627" s="9" t="s">
        <v>303</v>
      </c>
      <c r="L9627" s="9" t="s">
        <v>104</v>
      </c>
      <c r="M9627" s="9" t="s">
        <v>3316</v>
      </c>
      <c r="N9627" s="9" t="s">
        <v>198</v>
      </c>
      <c r="O9627" s="9" t="s">
        <v>177</v>
      </c>
      <c r="P9627" s="9" t="s">
        <v>300</v>
      </c>
      <c r="Q9627" s="9" t="s">
        <v>219</v>
      </c>
      <c r="R9627" s="9">
        <v>0</v>
      </c>
      <c r="S9627" s="9">
        <v>29</v>
      </c>
      <c r="U9627" s="9" t="s">
        <v>290</v>
      </c>
      <c r="W9627" s="9">
        <v>4</v>
      </c>
      <c r="X9627" s="9">
        <f>INDEX(SLA_Policy!$D$2:$D$5,MATCH(F9627,SLA_Policy!$A$2:$A$5,0))</f>
        <v>72</v>
      </c>
      <c r="Y9627" s="9" t="str">
        <f>IF(E9627="Cancelled","Excluded",IF(D9627="",IF((SLA_Policy!$B$8-B9627)*24&gt;X9627,"Open - Breached","Open - On Track"),IF((D9627-B9627)*24&lt;=X9627,"Met","Breached")))</f>
        <v>Met</v>
      </c>
    </row>
    <row r="9628" spans="1:25" x14ac:dyDescent="0.25">
      <c r="A9628" s="9" t="s">
        <v>14052</v>
      </c>
      <c r="B9628" s="23">
        <v>46195.574999999997</v>
      </c>
      <c r="C9628" s="23">
        <v>46195.585416666698</v>
      </c>
      <c r="D9628" s="23">
        <v>46197.484027777798</v>
      </c>
      <c r="E9628" s="9" t="s">
        <v>212</v>
      </c>
      <c r="F9628" s="9" t="s">
        <v>188</v>
      </c>
      <c r="G9628" s="9" t="s">
        <v>236</v>
      </c>
      <c r="H9628" s="9" t="s">
        <v>162</v>
      </c>
      <c r="I9628" s="9" t="s">
        <v>280</v>
      </c>
      <c r="J9628" s="9" t="s">
        <v>8440</v>
      </c>
      <c r="K9628" s="9" t="s">
        <v>246</v>
      </c>
      <c r="L9628" s="9" t="s">
        <v>104</v>
      </c>
      <c r="M9628" s="9" t="s">
        <v>4670</v>
      </c>
      <c r="N9628" s="9" t="s">
        <v>196</v>
      </c>
      <c r="O9628" s="9" t="s">
        <v>179</v>
      </c>
      <c r="P9628" s="9" t="s">
        <v>264</v>
      </c>
      <c r="Q9628" s="9" t="s">
        <v>219</v>
      </c>
      <c r="R9628" s="9">
        <v>1</v>
      </c>
      <c r="S9628" s="9">
        <v>21</v>
      </c>
      <c r="U9628" s="9" t="s">
        <v>242</v>
      </c>
      <c r="W9628" s="9">
        <v>5</v>
      </c>
      <c r="X9628" s="9">
        <f>INDEX(SLA_Policy!$D$2:$D$5,MATCH(F9628,SLA_Policy!$A$2:$A$5,0))</f>
        <v>72</v>
      </c>
      <c r="Y9628" s="9" t="str">
        <f>IF(E9628="Cancelled","Excluded",IF(D9628="",IF((SLA_Policy!$B$8-B9628)*24&gt;X9628,"Open - Breached","Open - On Track"),IF((D9628-B9628)*24&lt;=X9628,"Met","Breached")))</f>
        <v>Met</v>
      </c>
    </row>
    <row r="9629" spans="1:25" x14ac:dyDescent="0.25">
      <c r="A9629" s="9" t="s">
        <v>14053</v>
      </c>
      <c r="B9629" s="23">
        <v>46195.581944444399</v>
      </c>
      <c r="C9629" s="23">
        <v>46195.582638888904</v>
      </c>
      <c r="D9629" s="23">
        <v>46195.637499999997</v>
      </c>
      <c r="E9629" s="9" t="s">
        <v>212</v>
      </c>
      <c r="F9629" s="9" t="s">
        <v>187</v>
      </c>
      <c r="G9629" s="9" t="s">
        <v>213</v>
      </c>
      <c r="H9629" s="9" t="s">
        <v>88</v>
      </c>
      <c r="I9629" s="9" t="s">
        <v>268</v>
      </c>
      <c r="J9629" s="9" t="s">
        <v>14054</v>
      </c>
      <c r="K9629" s="9" t="s">
        <v>246</v>
      </c>
      <c r="L9629" s="9" t="s">
        <v>270</v>
      </c>
      <c r="M9629" s="9" t="s">
        <v>1502</v>
      </c>
      <c r="N9629" s="9" t="s">
        <v>198</v>
      </c>
      <c r="O9629" s="9" t="s">
        <v>178</v>
      </c>
      <c r="P9629" s="9" t="s">
        <v>427</v>
      </c>
      <c r="Q9629" s="9" t="s">
        <v>273</v>
      </c>
      <c r="R9629" s="9">
        <v>0</v>
      </c>
      <c r="S9629" s="9">
        <v>13</v>
      </c>
      <c r="T9629" s="9" t="s">
        <v>322</v>
      </c>
      <c r="U9629" s="9" t="s">
        <v>661</v>
      </c>
      <c r="X9629" s="9">
        <f>INDEX(SLA_Policy!$D$2:$D$5,MATCH(F9629,SLA_Policy!$A$2:$A$5,0))</f>
        <v>8</v>
      </c>
      <c r="Y9629" s="9" t="str">
        <f>IF(E9629="Cancelled","Excluded",IF(D9629="",IF((SLA_Policy!$B$8-B9629)*24&gt;X9629,"Open - Breached","Open - On Track"),IF((D9629-B9629)*24&lt;=X9629,"Met","Breached")))</f>
        <v>Met</v>
      </c>
    </row>
    <row r="9630" spans="1:25" x14ac:dyDescent="0.25">
      <c r="A9630" s="9" t="s">
        <v>14055</v>
      </c>
      <c r="B9630" s="23">
        <v>46195.586111111101</v>
      </c>
      <c r="C9630" s="23">
        <v>46195.590972222199</v>
      </c>
      <c r="D9630" s="23">
        <v>46196.413888888899</v>
      </c>
      <c r="E9630" s="9" t="s">
        <v>212</v>
      </c>
      <c r="F9630" s="9" t="s">
        <v>188</v>
      </c>
      <c r="G9630" s="9" t="s">
        <v>213</v>
      </c>
      <c r="H9630" s="9" t="s">
        <v>88</v>
      </c>
      <c r="I9630" s="9" t="s">
        <v>268</v>
      </c>
      <c r="J9630" s="9" t="s">
        <v>14056</v>
      </c>
      <c r="K9630" s="9" t="s">
        <v>246</v>
      </c>
      <c r="L9630" s="9" t="s">
        <v>351</v>
      </c>
      <c r="M9630" s="9" t="s">
        <v>1812</v>
      </c>
      <c r="N9630" s="9" t="s">
        <v>199</v>
      </c>
      <c r="O9630" s="9" t="s">
        <v>178</v>
      </c>
      <c r="P9630" s="9" t="s">
        <v>360</v>
      </c>
      <c r="Q9630" s="9" t="s">
        <v>219</v>
      </c>
      <c r="R9630" s="9">
        <v>0</v>
      </c>
      <c r="S9630" s="9">
        <v>9</v>
      </c>
      <c r="T9630" s="9" t="s">
        <v>136</v>
      </c>
      <c r="U9630" s="9" t="s">
        <v>230</v>
      </c>
      <c r="X9630" s="9">
        <f>INDEX(SLA_Policy!$D$2:$D$5,MATCH(F9630,SLA_Policy!$A$2:$A$5,0))</f>
        <v>72</v>
      </c>
      <c r="Y9630" s="9" t="str">
        <f>IF(E9630="Cancelled","Excluded",IF(D9630="",IF((SLA_Policy!$B$8-B9630)*24&gt;X9630,"Open - Breached","Open - On Track"),IF((D9630-B9630)*24&lt;=X9630,"Met","Breached")))</f>
        <v>Met</v>
      </c>
    </row>
    <row r="9631" spans="1:25" x14ac:dyDescent="0.25">
      <c r="A9631" s="9" t="s">
        <v>14057</v>
      </c>
      <c r="B9631" s="23">
        <v>46195.586805555598</v>
      </c>
      <c r="C9631" s="23">
        <v>46195.6027777778</v>
      </c>
      <c r="D9631" s="23">
        <v>46196.327083333301</v>
      </c>
      <c r="E9631" s="9" t="s">
        <v>212</v>
      </c>
      <c r="F9631" s="9" t="s">
        <v>188</v>
      </c>
      <c r="G9631" s="9" t="s">
        <v>213</v>
      </c>
      <c r="H9631" s="9" t="s">
        <v>162</v>
      </c>
      <c r="I9631" s="9" t="s">
        <v>393</v>
      </c>
      <c r="J9631" s="9" t="s">
        <v>1040</v>
      </c>
      <c r="K9631" s="9" t="s">
        <v>225</v>
      </c>
      <c r="L9631" s="9" t="s">
        <v>104</v>
      </c>
      <c r="M9631" s="9" t="s">
        <v>3171</v>
      </c>
      <c r="N9631" s="9" t="s">
        <v>196</v>
      </c>
      <c r="O9631" s="9" t="s">
        <v>116</v>
      </c>
      <c r="P9631" s="9" t="s">
        <v>551</v>
      </c>
      <c r="Q9631" s="9" t="s">
        <v>219</v>
      </c>
      <c r="R9631" s="9">
        <v>0</v>
      </c>
      <c r="S9631" s="9">
        <v>12</v>
      </c>
      <c r="U9631" s="9" t="s">
        <v>290</v>
      </c>
      <c r="X9631" s="9">
        <f>INDEX(SLA_Policy!$D$2:$D$5,MATCH(F9631,SLA_Policy!$A$2:$A$5,0))</f>
        <v>72</v>
      </c>
      <c r="Y9631" s="9" t="str">
        <f>IF(E9631="Cancelled","Excluded",IF(D9631="",IF((SLA_Policy!$B$8-B9631)*24&gt;X9631,"Open - Breached","Open - On Track"),IF((D9631-B9631)*24&lt;=X9631,"Met","Breached")))</f>
        <v>Met</v>
      </c>
    </row>
    <row r="9632" spans="1:25" x14ac:dyDescent="0.25">
      <c r="A9632" s="9" t="s">
        <v>14058</v>
      </c>
      <c r="B9632" s="23">
        <v>46195.611111111102</v>
      </c>
      <c r="C9632" s="23">
        <v>46195.618750000001</v>
      </c>
      <c r="D9632" s="23">
        <v>46196.323611111096</v>
      </c>
      <c r="E9632" s="9" t="s">
        <v>212</v>
      </c>
      <c r="F9632" s="9" t="s">
        <v>188</v>
      </c>
      <c r="G9632" s="9" t="s">
        <v>213</v>
      </c>
      <c r="H9632" s="9" t="s">
        <v>163</v>
      </c>
      <c r="I9632" s="9" t="s">
        <v>223</v>
      </c>
      <c r="J9632" s="9" t="s">
        <v>3092</v>
      </c>
      <c r="K9632" s="9" t="s">
        <v>246</v>
      </c>
      <c r="L9632" s="9" t="s">
        <v>104</v>
      </c>
      <c r="M9632" s="9" t="s">
        <v>522</v>
      </c>
      <c r="N9632" s="9" t="s">
        <v>198</v>
      </c>
      <c r="O9632" s="9" t="s">
        <v>176</v>
      </c>
      <c r="P9632" s="9" t="s">
        <v>228</v>
      </c>
      <c r="Q9632" s="9" t="s">
        <v>219</v>
      </c>
      <c r="R9632" s="9">
        <v>0</v>
      </c>
      <c r="S9632" s="9">
        <v>36</v>
      </c>
      <c r="T9632" s="9" t="s">
        <v>136</v>
      </c>
      <c r="U9632" s="9" t="s">
        <v>230</v>
      </c>
      <c r="W9632" s="9">
        <v>4</v>
      </c>
      <c r="X9632" s="9">
        <f>INDEX(SLA_Policy!$D$2:$D$5,MATCH(F9632,SLA_Policy!$A$2:$A$5,0))</f>
        <v>72</v>
      </c>
      <c r="Y9632" s="9" t="str">
        <f>IF(E9632="Cancelled","Excluded",IF(D9632="",IF((SLA_Policy!$B$8-B9632)*24&gt;X9632,"Open - Breached","Open - On Track"),IF((D9632-B9632)*24&lt;=X9632,"Met","Breached")))</f>
        <v>Met</v>
      </c>
    </row>
    <row r="9633" spans="1:25" x14ac:dyDescent="0.25">
      <c r="A9633" s="9" t="s">
        <v>14059</v>
      </c>
      <c r="B9633" s="23">
        <v>46195.615277777797</v>
      </c>
      <c r="C9633" s="23">
        <v>46196.356249999997</v>
      </c>
      <c r="D9633" s="23">
        <v>46196.377083333296</v>
      </c>
      <c r="E9633" s="9" t="s">
        <v>212</v>
      </c>
      <c r="F9633" s="9" t="s">
        <v>189</v>
      </c>
      <c r="G9633" s="9" t="s">
        <v>213</v>
      </c>
      <c r="H9633" s="9" t="s">
        <v>165</v>
      </c>
      <c r="I9633" s="9" t="s">
        <v>469</v>
      </c>
      <c r="J9633" s="9" t="s">
        <v>837</v>
      </c>
      <c r="K9633" s="9" t="s">
        <v>303</v>
      </c>
      <c r="L9633" s="9" t="s">
        <v>226</v>
      </c>
      <c r="M9633" s="9" t="s">
        <v>2818</v>
      </c>
      <c r="N9633" s="9" t="s">
        <v>197</v>
      </c>
      <c r="O9633" s="9" t="s">
        <v>176</v>
      </c>
      <c r="P9633" s="9" t="s">
        <v>419</v>
      </c>
      <c r="Q9633" s="9" t="s">
        <v>219</v>
      </c>
      <c r="R9633" s="9">
        <v>0</v>
      </c>
      <c r="S9633" s="9">
        <v>15</v>
      </c>
      <c r="U9633" s="9" t="s">
        <v>230</v>
      </c>
      <c r="X9633" s="9">
        <f>INDEX(SLA_Policy!$D$2:$D$5,MATCH(F9633,SLA_Policy!$A$2:$A$5,0))</f>
        <v>120</v>
      </c>
      <c r="Y9633" s="9" t="str">
        <f>IF(E9633="Cancelled","Excluded",IF(D9633="",IF((SLA_Policy!$B$8-B9633)*24&gt;X9633,"Open - Breached","Open - On Track"),IF((D9633-B9633)*24&lt;=X9633,"Met","Breached")))</f>
        <v>Met</v>
      </c>
    </row>
    <row r="9634" spans="1:25" x14ac:dyDescent="0.25">
      <c r="A9634" s="9" t="s">
        <v>14060</v>
      </c>
      <c r="B9634" s="23">
        <v>46195.618055555598</v>
      </c>
      <c r="C9634" s="23">
        <v>46195.620833333298</v>
      </c>
      <c r="D9634" s="23">
        <v>46195.651388888902</v>
      </c>
      <c r="E9634" s="9" t="s">
        <v>212</v>
      </c>
      <c r="F9634" s="9" t="s">
        <v>188</v>
      </c>
      <c r="G9634" s="9" t="s">
        <v>213</v>
      </c>
      <c r="H9634" s="9" t="s">
        <v>161</v>
      </c>
      <c r="I9634" s="9" t="s">
        <v>454</v>
      </c>
      <c r="J9634" s="9" t="s">
        <v>10056</v>
      </c>
      <c r="K9634" s="9" t="s">
        <v>215</v>
      </c>
      <c r="L9634" s="9" t="s">
        <v>216</v>
      </c>
      <c r="M9634" s="9" t="s">
        <v>4769</v>
      </c>
      <c r="N9634" s="9" t="s">
        <v>198</v>
      </c>
      <c r="O9634" s="9" t="s">
        <v>177</v>
      </c>
      <c r="P9634" s="9" t="s">
        <v>457</v>
      </c>
      <c r="Q9634" s="9" t="s">
        <v>219</v>
      </c>
      <c r="R9634" s="9">
        <v>0</v>
      </c>
      <c r="S9634" s="9">
        <v>9</v>
      </c>
      <c r="U9634" s="9" t="s">
        <v>290</v>
      </c>
      <c r="W9634" s="9">
        <v>5</v>
      </c>
      <c r="X9634" s="9">
        <f>INDEX(SLA_Policy!$D$2:$D$5,MATCH(F9634,SLA_Policy!$A$2:$A$5,0))</f>
        <v>72</v>
      </c>
      <c r="Y9634" s="9" t="str">
        <f>IF(E9634="Cancelled","Excluded",IF(D9634="",IF((SLA_Policy!$B$8-B9634)*24&gt;X9634,"Open - Breached","Open - On Track"),IF((D9634-B9634)*24&lt;=X9634,"Met","Breached")))</f>
        <v>Met</v>
      </c>
    </row>
    <row r="9635" spans="1:25" x14ac:dyDescent="0.25">
      <c r="A9635" s="9" t="s">
        <v>14061</v>
      </c>
      <c r="B9635" s="23">
        <v>46195.655555555597</v>
      </c>
      <c r="C9635" s="23">
        <v>46195.7590277778</v>
      </c>
      <c r="D9635" s="23">
        <v>46196.395833333299</v>
      </c>
      <c r="E9635" s="9" t="s">
        <v>212</v>
      </c>
      <c r="F9635" s="9" t="s">
        <v>189</v>
      </c>
      <c r="G9635" s="9" t="s">
        <v>213</v>
      </c>
      <c r="H9635" s="9" t="s">
        <v>166</v>
      </c>
      <c r="I9635" s="9" t="s">
        <v>286</v>
      </c>
      <c r="J9635" s="9" t="s">
        <v>4588</v>
      </c>
      <c r="K9635" s="9" t="s">
        <v>246</v>
      </c>
      <c r="L9635" s="9" t="s">
        <v>226</v>
      </c>
      <c r="M9635" s="9" t="s">
        <v>11870</v>
      </c>
      <c r="N9635" s="9" t="s">
        <v>197</v>
      </c>
      <c r="O9635" s="9" t="s">
        <v>181</v>
      </c>
      <c r="P9635" s="9" t="s">
        <v>289</v>
      </c>
      <c r="Q9635" s="9" t="s">
        <v>219</v>
      </c>
      <c r="R9635" s="9">
        <v>0</v>
      </c>
      <c r="S9635" s="9">
        <v>9</v>
      </c>
      <c r="U9635" s="9" t="s">
        <v>290</v>
      </c>
      <c r="X9635" s="9">
        <f>INDEX(SLA_Policy!$D$2:$D$5,MATCH(F9635,SLA_Policy!$A$2:$A$5,0))</f>
        <v>120</v>
      </c>
      <c r="Y9635" s="9" t="str">
        <f>IF(E9635="Cancelled","Excluded",IF(D9635="",IF((SLA_Policy!$B$8-B9635)*24&gt;X9635,"Open - Breached","Open - On Track"),IF((D9635-B9635)*24&lt;=X9635,"Met","Breached")))</f>
        <v>Met</v>
      </c>
    </row>
    <row r="9636" spans="1:25" x14ac:dyDescent="0.25">
      <c r="A9636" s="9" t="s">
        <v>14062</v>
      </c>
      <c r="B9636" s="23">
        <v>46195.686111111099</v>
      </c>
      <c r="C9636" s="23">
        <v>46195.699305555601</v>
      </c>
      <c r="D9636" s="23">
        <v>46196.349305555603</v>
      </c>
      <c r="E9636" s="9" t="s">
        <v>212</v>
      </c>
      <c r="F9636" s="9" t="s">
        <v>188</v>
      </c>
      <c r="G9636" s="9" t="s">
        <v>213</v>
      </c>
      <c r="H9636" s="9" t="s">
        <v>164</v>
      </c>
      <c r="I9636" s="9" t="s">
        <v>260</v>
      </c>
      <c r="J9636" s="9" t="s">
        <v>1000</v>
      </c>
      <c r="K9636" s="9" t="s">
        <v>410</v>
      </c>
      <c r="L9636" s="9" t="s">
        <v>226</v>
      </c>
      <c r="M9636" s="9" t="s">
        <v>630</v>
      </c>
      <c r="N9636" s="9" t="s">
        <v>196</v>
      </c>
      <c r="O9636" s="9" t="s">
        <v>180</v>
      </c>
      <c r="P9636" s="9" t="s">
        <v>278</v>
      </c>
      <c r="Q9636" s="9" t="s">
        <v>273</v>
      </c>
      <c r="R9636" s="9">
        <v>0</v>
      </c>
      <c r="S9636" s="9">
        <v>43</v>
      </c>
      <c r="T9636" s="9" t="s">
        <v>265</v>
      </c>
      <c r="U9636" s="9" t="s">
        <v>290</v>
      </c>
      <c r="W9636" s="9">
        <v>4</v>
      </c>
      <c r="X9636" s="9">
        <f>INDEX(SLA_Policy!$D$2:$D$5,MATCH(F9636,SLA_Policy!$A$2:$A$5,0))</f>
        <v>72</v>
      </c>
      <c r="Y9636" s="9" t="str">
        <f>IF(E9636="Cancelled","Excluded",IF(D9636="",IF((SLA_Policy!$B$8-B9636)*24&gt;X9636,"Open - Breached","Open - On Track"),IF((D9636-B9636)*24&lt;=X9636,"Met","Breached")))</f>
        <v>Met</v>
      </c>
    </row>
    <row r="9637" spans="1:25" x14ac:dyDescent="0.25">
      <c r="A9637" s="9" t="s">
        <v>14063</v>
      </c>
      <c r="B9637" s="23">
        <v>46195.688194444498</v>
      </c>
      <c r="C9637" s="23">
        <v>46195.695138888899</v>
      </c>
      <c r="D9637" s="23">
        <v>46195.725694444503</v>
      </c>
      <c r="E9637" s="9" t="s">
        <v>212</v>
      </c>
      <c r="F9637" s="9" t="s">
        <v>189</v>
      </c>
      <c r="G9637" s="9" t="s">
        <v>213</v>
      </c>
      <c r="H9637" s="9" t="s">
        <v>161</v>
      </c>
      <c r="I9637" s="9" t="s">
        <v>389</v>
      </c>
      <c r="J9637" s="9" t="s">
        <v>767</v>
      </c>
      <c r="K9637" s="9" t="s">
        <v>215</v>
      </c>
      <c r="L9637" s="9" t="s">
        <v>351</v>
      </c>
      <c r="M9637" s="9" t="s">
        <v>352</v>
      </c>
      <c r="N9637" s="9" t="s">
        <v>198</v>
      </c>
      <c r="O9637" s="9" t="s">
        <v>116</v>
      </c>
      <c r="P9637" s="9" t="s">
        <v>258</v>
      </c>
      <c r="Q9637" s="9" t="s">
        <v>219</v>
      </c>
      <c r="R9637" s="9">
        <v>0</v>
      </c>
      <c r="S9637" s="9">
        <v>14</v>
      </c>
      <c r="U9637" s="9" t="s">
        <v>290</v>
      </c>
      <c r="X9637" s="9">
        <f>INDEX(SLA_Policy!$D$2:$D$5,MATCH(F9637,SLA_Policy!$A$2:$A$5,0))</f>
        <v>120</v>
      </c>
      <c r="Y9637" s="9" t="str">
        <f>IF(E9637="Cancelled","Excluded",IF(D9637="",IF((SLA_Policy!$B$8-B9637)*24&gt;X9637,"Open - Breached","Open - On Track"),IF((D9637-B9637)*24&lt;=X9637,"Met","Breached")))</f>
        <v>Met</v>
      </c>
    </row>
    <row r="9638" spans="1:25" x14ac:dyDescent="0.25">
      <c r="A9638" s="9" t="s">
        <v>14064</v>
      </c>
      <c r="B9638" s="23">
        <v>46195.739583333299</v>
      </c>
      <c r="C9638" s="23">
        <v>46195.766666666699</v>
      </c>
      <c r="D9638" s="23">
        <v>46196.363888888904</v>
      </c>
      <c r="E9638" s="9" t="s">
        <v>212</v>
      </c>
      <c r="F9638" s="9" t="s">
        <v>188</v>
      </c>
      <c r="G9638" s="9" t="s">
        <v>213</v>
      </c>
      <c r="H9638" s="9" t="s">
        <v>163</v>
      </c>
      <c r="I9638" s="9" t="s">
        <v>405</v>
      </c>
      <c r="J9638" s="9" t="s">
        <v>406</v>
      </c>
      <c r="K9638" s="9" t="s">
        <v>246</v>
      </c>
      <c r="L9638" s="9" t="s">
        <v>311</v>
      </c>
      <c r="M9638" s="9" t="s">
        <v>1364</v>
      </c>
      <c r="N9638" s="9" t="s">
        <v>196</v>
      </c>
      <c r="O9638" s="9" t="s">
        <v>116</v>
      </c>
      <c r="P9638" s="9" t="s">
        <v>574</v>
      </c>
      <c r="Q9638" s="9" t="s">
        <v>219</v>
      </c>
      <c r="R9638" s="9">
        <v>0</v>
      </c>
      <c r="S9638" s="9">
        <v>18</v>
      </c>
      <c r="U9638" s="9" t="s">
        <v>230</v>
      </c>
      <c r="W9638" s="9">
        <v>4</v>
      </c>
      <c r="X9638" s="9">
        <f>INDEX(SLA_Policy!$D$2:$D$5,MATCH(F9638,SLA_Policy!$A$2:$A$5,0))</f>
        <v>72</v>
      </c>
      <c r="Y9638" s="9" t="str">
        <f>IF(E9638="Cancelled","Excluded",IF(D9638="",IF((SLA_Policy!$B$8-B9638)*24&gt;X9638,"Open - Breached","Open - On Track"),IF((D9638-B9638)*24&lt;=X9638,"Met","Breached")))</f>
        <v>Met</v>
      </c>
    </row>
    <row r="9639" spans="1:25" x14ac:dyDescent="0.25">
      <c r="A9639" s="9" t="s">
        <v>14065</v>
      </c>
      <c r="B9639" s="23">
        <v>46195.740277777797</v>
      </c>
      <c r="C9639" s="23">
        <v>46195.777777777803</v>
      </c>
      <c r="D9639" s="23">
        <v>46196.402777777803</v>
      </c>
      <c r="E9639" s="9" t="s">
        <v>212</v>
      </c>
      <c r="F9639" s="9" t="s">
        <v>188</v>
      </c>
      <c r="G9639" s="9" t="s">
        <v>213</v>
      </c>
      <c r="H9639" s="9" t="s">
        <v>167</v>
      </c>
      <c r="I9639" s="9" t="s">
        <v>362</v>
      </c>
      <c r="J9639" s="9" t="s">
        <v>14066</v>
      </c>
      <c r="K9639" s="9" t="s">
        <v>215</v>
      </c>
      <c r="L9639" s="9" t="s">
        <v>216</v>
      </c>
      <c r="M9639" s="9" t="s">
        <v>2397</v>
      </c>
      <c r="N9639" s="9" t="s">
        <v>196</v>
      </c>
      <c r="O9639" s="9" t="s">
        <v>176</v>
      </c>
      <c r="P9639" s="9" t="s">
        <v>503</v>
      </c>
      <c r="Q9639" s="9" t="s">
        <v>219</v>
      </c>
      <c r="R9639" s="9">
        <v>0</v>
      </c>
      <c r="S9639" s="9">
        <v>34</v>
      </c>
      <c r="T9639" s="9" t="s">
        <v>229</v>
      </c>
      <c r="U9639" s="9" t="s">
        <v>290</v>
      </c>
      <c r="W9639" s="9">
        <v>5</v>
      </c>
      <c r="X9639" s="9">
        <f>INDEX(SLA_Policy!$D$2:$D$5,MATCH(F9639,SLA_Policy!$A$2:$A$5,0))</f>
        <v>72</v>
      </c>
      <c r="Y9639" s="9" t="str">
        <f>IF(E9639="Cancelled","Excluded",IF(D9639="",IF((SLA_Policy!$B$8-B9639)*24&gt;X9639,"Open - Breached","Open - On Track"),IF((D9639-B9639)*24&lt;=X9639,"Met","Breached")))</f>
        <v>Met</v>
      </c>
    </row>
    <row r="9640" spans="1:25" x14ac:dyDescent="0.25">
      <c r="A9640" s="9" t="s">
        <v>14067</v>
      </c>
      <c r="B9640" s="23">
        <v>46195.7409722222</v>
      </c>
      <c r="C9640" s="23">
        <v>46196.310416666704</v>
      </c>
      <c r="D9640" s="23">
        <v>46196.313888888901</v>
      </c>
      <c r="E9640" s="9" t="s">
        <v>212</v>
      </c>
      <c r="F9640" s="9" t="s">
        <v>188</v>
      </c>
      <c r="G9640" s="9" t="s">
        <v>213</v>
      </c>
      <c r="H9640" s="9" t="s">
        <v>162</v>
      </c>
      <c r="I9640" s="9" t="s">
        <v>244</v>
      </c>
      <c r="J9640" s="9" t="s">
        <v>14068</v>
      </c>
      <c r="K9640" s="9" t="s">
        <v>246</v>
      </c>
      <c r="L9640" s="9" t="s">
        <v>307</v>
      </c>
      <c r="M9640" s="9" t="s">
        <v>3710</v>
      </c>
      <c r="N9640" s="9" t="s">
        <v>197</v>
      </c>
      <c r="O9640" s="9" t="s">
        <v>116</v>
      </c>
      <c r="P9640" s="9" t="s">
        <v>525</v>
      </c>
      <c r="Q9640" s="9" t="s">
        <v>219</v>
      </c>
      <c r="R9640" s="9">
        <v>0</v>
      </c>
      <c r="S9640" s="9">
        <v>15</v>
      </c>
      <c r="U9640" s="9" t="s">
        <v>661</v>
      </c>
      <c r="W9640" s="9">
        <v>5</v>
      </c>
      <c r="X9640" s="9">
        <f>INDEX(SLA_Policy!$D$2:$D$5,MATCH(F9640,SLA_Policy!$A$2:$A$5,0))</f>
        <v>72</v>
      </c>
      <c r="Y9640" s="9" t="str">
        <f>IF(E9640="Cancelled","Excluded",IF(D9640="",IF((SLA_Policy!$B$8-B9640)*24&gt;X9640,"Open - Breached","Open - On Track"),IF((D9640-B9640)*24&lt;=X9640,"Met","Breached")))</f>
        <v>Met</v>
      </c>
    </row>
    <row r="9641" spans="1:25" x14ac:dyDescent="0.25">
      <c r="A9641" s="9" t="s">
        <v>14069</v>
      </c>
      <c r="B9641" s="23">
        <v>46195.744444444397</v>
      </c>
      <c r="C9641" s="23">
        <v>46196.322222222203</v>
      </c>
      <c r="D9641" s="23">
        <v>46196.341666666704</v>
      </c>
      <c r="E9641" s="9" t="s">
        <v>212</v>
      </c>
      <c r="F9641" s="9" t="s">
        <v>189</v>
      </c>
      <c r="G9641" s="9" t="s">
        <v>236</v>
      </c>
      <c r="H9641" s="9" t="s">
        <v>161</v>
      </c>
      <c r="I9641" s="9" t="s">
        <v>237</v>
      </c>
      <c r="J9641" s="9" t="s">
        <v>2658</v>
      </c>
      <c r="K9641" s="9" t="s">
        <v>239</v>
      </c>
      <c r="L9641" s="9" t="s">
        <v>226</v>
      </c>
      <c r="M9641" s="9" t="s">
        <v>288</v>
      </c>
      <c r="N9641" s="9" t="s">
        <v>196</v>
      </c>
      <c r="O9641" s="9" t="s">
        <v>177</v>
      </c>
      <c r="P9641" s="9" t="s">
        <v>241</v>
      </c>
      <c r="Q9641" s="9" t="s">
        <v>219</v>
      </c>
      <c r="R9641" s="9">
        <v>0</v>
      </c>
      <c r="S9641" s="9">
        <v>50</v>
      </c>
      <c r="U9641" s="9" t="s">
        <v>242</v>
      </c>
      <c r="X9641" s="9">
        <f>INDEX(SLA_Policy!$D$2:$D$5,MATCH(F9641,SLA_Policy!$A$2:$A$5,0))</f>
        <v>120</v>
      </c>
      <c r="Y9641" s="9" t="str">
        <f>IF(E9641="Cancelled","Excluded",IF(D9641="",IF((SLA_Policy!$B$8-B9641)*24&gt;X9641,"Open - Breached","Open - On Track"),IF((D9641-B9641)*24&lt;=X9641,"Met","Breached")))</f>
        <v>Met</v>
      </c>
    </row>
    <row r="9642" spans="1:25" x14ac:dyDescent="0.25">
      <c r="A9642" s="9" t="s">
        <v>14070</v>
      </c>
      <c r="B9642" s="23">
        <v>46195.885416666701</v>
      </c>
      <c r="C9642" s="23">
        <v>46196.370833333298</v>
      </c>
      <c r="D9642" s="23">
        <v>46196.565972222197</v>
      </c>
      <c r="E9642" s="9" t="s">
        <v>212</v>
      </c>
      <c r="F9642" s="9" t="s">
        <v>189</v>
      </c>
      <c r="G9642" s="9" t="s">
        <v>213</v>
      </c>
      <c r="H9642" s="9" t="s">
        <v>162</v>
      </c>
      <c r="I9642" s="9" t="s">
        <v>393</v>
      </c>
      <c r="J9642" s="9" t="s">
        <v>14071</v>
      </c>
      <c r="K9642" s="9" t="s">
        <v>239</v>
      </c>
      <c r="L9642" s="9" t="s">
        <v>307</v>
      </c>
      <c r="M9642" s="9" t="s">
        <v>3395</v>
      </c>
      <c r="N9642" s="9" t="s">
        <v>199</v>
      </c>
      <c r="O9642" s="9" t="s">
        <v>116</v>
      </c>
      <c r="P9642" s="9" t="s">
        <v>590</v>
      </c>
      <c r="Q9642" s="9" t="s">
        <v>219</v>
      </c>
      <c r="R9642" s="9">
        <v>0</v>
      </c>
      <c r="S9642" s="9">
        <v>11</v>
      </c>
      <c r="U9642" s="9" t="s">
        <v>266</v>
      </c>
      <c r="W9642" s="9">
        <v>4</v>
      </c>
      <c r="X9642" s="9">
        <f>INDEX(SLA_Policy!$D$2:$D$5,MATCH(F9642,SLA_Policy!$A$2:$A$5,0))</f>
        <v>120</v>
      </c>
      <c r="Y9642" s="9" t="str">
        <f>IF(E9642="Cancelled","Excluded",IF(D9642="",IF((SLA_Policy!$B$8-B9642)*24&gt;X9642,"Open - Breached","Open - On Track"),IF((D9642-B9642)*24&lt;=X9642,"Met","Breached")))</f>
        <v>Met</v>
      </c>
    </row>
    <row r="9643" spans="1:25" x14ac:dyDescent="0.25">
      <c r="A9643" s="9" t="s">
        <v>14072</v>
      </c>
      <c r="B9643" s="23">
        <v>46196.188194444498</v>
      </c>
      <c r="C9643" s="23">
        <v>46196.345833333296</v>
      </c>
      <c r="D9643" s="23">
        <v>46196.418055555601</v>
      </c>
      <c r="E9643" s="9" t="s">
        <v>212</v>
      </c>
      <c r="F9643" s="9" t="s">
        <v>188</v>
      </c>
      <c r="G9643" s="9" t="s">
        <v>213</v>
      </c>
      <c r="H9643" s="9" t="s">
        <v>165</v>
      </c>
      <c r="I9643" s="9" t="s">
        <v>567</v>
      </c>
      <c r="J9643" s="9" t="s">
        <v>14073</v>
      </c>
      <c r="K9643" s="9" t="s">
        <v>276</v>
      </c>
      <c r="L9643" s="9" t="s">
        <v>12094</v>
      </c>
      <c r="M9643" s="9" t="s">
        <v>12401</v>
      </c>
      <c r="N9643" s="9" t="s">
        <v>199</v>
      </c>
      <c r="O9643" s="9" t="s">
        <v>116</v>
      </c>
      <c r="P9643" s="9" t="s">
        <v>342</v>
      </c>
      <c r="Q9643" s="9" t="s">
        <v>219</v>
      </c>
      <c r="R9643" s="9">
        <v>0</v>
      </c>
      <c r="S9643" s="9">
        <v>15</v>
      </c>
      <c r="U9643" s="9" t="s">
        <v>376</v>
      </c>
      <c r="W9643" s="9">
        <v>5</v>
      </c>
      <c r="X9643" s="9">
        <f>INDEX(SLA_Policy!$D$2:$D$5,MATCH(F9643,SLA_Policy!$A$2:$A$5,0))</f>
        <v>72</v>
      </c>
      <c r="Y9643" s="9" t="str">
        <f>IF(E9643="Cancelled","Excluded",IF(D9643="",IF((SLA_Policy!$B$8-B9643)*24&gt;X9643,"Open - Breached","Open - On Track"),IF((D9643-B9643)*24&lt;=X9643,"Met","Breached")))</f>
        <v>Met</v>
      </c>
    </row>
    <row r="9644" spans="1:25" x14ac:dyDescent="0.25">
      <c r="A9644" s="9" t="s">
        <v>14074</v>
      </c>
      <c r="B9644" s="23">
        <v>46196.242361111101</v>
      </c>
      <c r="C9644" s="23">
        <v>46196.336111111101</v>
      </c>
      <c r="D9644" s="23">
        <v>46197.309027777803</v>
      </c>
      <c r="E9644" s="9" t="s">
        <v>212</v>
      </c>
      <c r="F9644" s="9" t="s">
        <v>188</v>
      </c>
      <c r="G9644" s="9" t="s">
        <v>213</v>
      </c>
      <c r="H9644" s="9" t="s">
        <v>167</v>
      </c>
      <c r="I9644" s="9" t="s">
        <v>349</v>
      </c>
      <c r="J9644" s="9" t="s">
        <v>14075</v>
      </c>
      <c r="K9644" s="9" t="s">
        <v>215</v>
      </c>
      <c r="L9644" s="9" t="s">
        <v>351</v>
      </c>
      <c r="M9644" s="9" t="s">
        <v>990</v>
      </c>
      <c r="N9644" s="9" t="s">
        <v>198</v>
      </c>
      <c r="O9644" s="9" t="s">
        <v>116</v>
      </c>
      <c r="P9644" s="9" t="s">
        <v>342</v>
      </c>
      <c r="Q9644" s="9" t="s">
        <v>219</v>
      </c>
      <c r="R9644" s="9">
        <v>0</v>
      </c>
      <c r="S9644" s="9">
        <v>28</v>
      </c>
      <c r="U9644" s="9" t="s">
        <v>248</v>
      </c>
      <c r="W9644" s="9">
        <v>3</v>
      </c>
      <c r="X9644" s="9">
        <f>INDEX(SLA_Policy!$D$2:$D$5,MATCH(F9644,SLA_Policy!$A$2:$A$5,0))</f>
        <v>72</v>
      </c>
      <c r="Y9644" s="9" t="str">
        <f>IF(E9644="Cancelled","Excluded",IF(D9644="",IF((SLA_Policy!$B$8-B9644)*24&gt;X9644,"Open - Breached","Open - On Track"),IF((D9644-B9644)*24&lt;=X9644,"Met","Breached")))</f>
        <v>Met</v>
      </c>
    </row>
    <row r="9645" spans="1:25" x14ac:dyDescent="0.25">
      <c r="A9645" s="9" t="s">
        <v>14076</v>
      </c>
      <c r="B9645" s="23">
        <v>46196.265972222202</v>
      </c>
      <c r="C9645" s="23">
        <v>46196.296527777798</v>
      </c>
      <c r="D9645" s="23">
        <v>46196.300694444399</v>
      </c>
      <c r="E9645" s="9" t="s">
        <v>212</v>
      </c>
      <c r="F9645" s="9" t="s">
        <v>188</v>
      </c>
      <c r="G9645" s="9" t="s">
        <v>213</v>
      </c>
      <c r="H9645" s="9" t="s">
        <v>161</v>
      </c>
      <c r="I9645" s="9" t="s">
        <v>454</v>
      </c>
      <c r="J9645" s="9" t="s">
        <v>455</v>
      </c>
      <c r="K9645" s="9" t="s">
        <v>303</v>
      </c>
      <c r="L9645" s="9" t="s">
        <v>104</v>
      </c>
      <c r="M9645" s="9" t="s">
        <v>3794</v>
      </c>
      <c r="N9645" s="9" t="s">
        <v>198</v>
      </c>
      <c r="O9645" s="9" t="s">
        <v>116</v>
      </c>
      <c r="P9645" s="9" t="s">
        <v>590</v>
      </c>
      <c r="Q9645" s="9" t="s">
        <v>219</v>
      </c>
      <c r="R9645" s="9">
        <v>0</v>
      </c>
      <c r="S9645" s="9">
        <v>7</v>
      </c>
      <c r="U9645" s="9" t="s">
        <v>221</v>
      </c>
      <c r="W9645" s="9">
        <v>4</v>
      </c>
      <c r="X9645" s="9">
        <f>INDEX(SLA_Policy!$D$2:$D$5,MATCH(F9645,SLA_Policy!$A$2:$A$5,0))</f>
        <v>72</v>
      </c>
      <c r="Y9645" s="9" t="str">
        <f>IF(E9645="Cancelled","Excluded",IF(D9645="",IF((SLA_Policy!$B$8-B9645)*24&gt;X9645,"Open - Breached","Open - On Track"),IF((D9645-B9645)*24&lt;=X9645,"Met","Breached")))</f>
        <v>Met</v>
      </c>
    </row>
    <row r="9646" spans="1:25" x14ac:dyDescent="0.25">
      <c r="A9646" s="9" t="s">
        <v>14077</v>
      </c>
      <c r="B9646" s="23">
        <v>46196.273611111101</v>
      </c>
      <c r="C9646" s="23">
        <v>46196.3</v>
      </c>
      <c r="D9646" s="23">
        <v>46196.661805555603</v>
      </c>
      <c r="E9646" s="9" t="s">
        <v>212</v>
      </c>
      <c r="F9646" s="9" t="s">
        <v>188</v>
      </c>
      <c r="G9646" s="9" t="s">
        <v>236</v>
      </c>
      <c r="H9646" s="9" t="s">
        <v>167</v>
      </c>
      <c r="I9646" s="9" t="s">
        <v>255</v>
      </c>
      <c r="J9646" s="9" t="s">
        <v>14078</v>
      </c>
      <c r="K9646" s="9" t="s">
        <v>239</v>
      </c>
      <c r="L9646" s="9" t="s">
        <v>307</v>
      </c>
      <c r="M9646" s="9" t="s">
        <v>1823</v>
      </c>
      <c r="N9646" s="9" t="s">
        <v>197</v>
      </c>
      <c r="O9646" s="9" t="s">
        <v>176</v>
      </c>
      <c r="P9646" s="9" t="s">
        <v>419</v>
      </c>
      <c r="Q9646" s="9" t="s">
        <v>219</v>
      </c>
      <c r="R9646" s="9">
        <v>0</v>
      </c>
      <c r="S9646" s="9">
        <v>8</v>
      </c>
      <c r="U9646" s="9" t="s">
        <v>242</v>
      </c>
      <c r="W9646" s="9">
        <v>5</v>
      </c>
      <c r="X9646" s="9">
        <f>INDEX(SLA_Policy!$D$2:$D$5,MATCH(F9646,SLA_Policy!$A$2:$A$5,0))</f>
        <v>72</v>
      </c>
      <c r="Y9646" s="9" t="str">
        <f>IF(E9646="Cancelled","Excluded",IF(D9646="",IF((SLA_Policy!$B$8-B9646)*24&gt;X9646,"Open - Breached","Open - On Track"),IF((D9646-B9646)*24&lt;=X9646,"Met","Breached")))</f>
        <v>Met</v>
      </c>
    </row>
    <row r="9647" spans="1:25" x14ac:dyDescent="0.25">
      <c r="A9647" s="9" t="s">
        <v>14079</v>
      </c>
      <c r="B9647" s="23">
        <v>46196.291666666701</v>
      </c>
      <c r="C9647" s="23">
        <v>46196.407638888901</v>
      </c>
      <c r="D9647" s="23">
        <v>46196.515277777798</v>
      </c>
      <c r="E9647" s="9" t="s">
        <v>212</v>
      </c>
      <c r="F9647" s="9" t="s">
        <v>188</v>
      </c>
      <c r="G9647" s="9" t="s">
        <v>236</v>
      </c>
      <c r="H9647" s="9" t="s">
        <v>161</v>
      </c>
      <c r="I9647" s="9" t="s">
        <v>237</v>
      </c>
      <c r="J9647" s="9" t="s">
        <v>3077</v>
      </c>
      <c r="K9647" s="9" t="s">
        <v>262</v>
      </c>
      <c r="L9647" s="9" t="s">
        <v>104</v>
      </c>
      <c r="M9647" s="9" t="s">
        <v>4141</v>
      </c>
      <c r="N9647" s="9" t="s">
        <v>197</v>
      </c>
      <c r="O9647" s="9" t="s">
        <v>177</v>
      </c>
      <c r="P9647" s="9" t="s">
        <v>241</v>
      </c>
      <c r="Q9647" s="9" t="s">
        <v>219</v>
      </c>
      <c r="R9647" s="9">
        <v>0</v>
      </c>
      <c r="S9647" s="9">
        <v>24</v>
      </c>
      <c r="U9647" s="9" t="s">
        <v>242</v>
      </c>
      <c r="X9647" s="9">
        <f>INDEX(SLA_Policy!$D$2:$D$5,MATCH(F9647,SLA_Policy!$A$2:$A$5,0))</f>
        <v>72</v>
      </c>
      <c r="Y9647" s="9" t="str">
        <f>IF(E9647="Cancelled","Excluded",IF(D9647="",IF((SLA_Policy!$B$8-B9647)*24&gt;X9647,"Open - Breached","Open - On Track"),IF((D9647-B9647)*24&lt;=X9647,"Met","Breached")))</f>
        <v>Met</v>
      </c>
    </row>
    <row r="9648" spans="1:25" x14ac:dyDescent="0.25">
      <c r="A9648" s="9" t="s">
        <v>14080</v>
      </c>
      <c r="B9648" s="23">
        <v>46196.318749999999</v>
      </c>
      <c r="C9648" s="23">
        <v>46196.366666666698</v>
      </c>
      <c r="D9648" s="23">
        <v>46196.422916666699</v>
      </c>
      <c r="E9648" s="9" t="s">
        <v>212</v>
      </c>
      <c r="F9648" s="9" t="s">
        <v>188</v>
      </c>
      <c r="G9648" s="9" t="s">
        <v>213</v>
      </c>
      <c r="H9648" s="9" t="s">
        <v>88</v>
      </c>
      <c r="I9648" s="9" t="s">
        <v>268</v>
      </c>
      <c r="J9648" s="9" t="s">
        <v>11750</v>
      </c>
      <c r="K9648" s="9" t="s">
        <v>246</v>
      </c>
      <c r="L9648" s="9" t="s">
        <v>216</v>
      </c>
      <c r="M9648" s="9" t="s">
        <v>3429</v>
      </c>
      <c r="N9648" s="9" t="s">
        <v>196</v>
      </c>
      <c r="O9648" s="9" t="s">
        <v>176</v>
      </c>
      <c r="P9648" s="9" t="s">
        <v>503</v>
      </c>
      <c r="Q9648" s="9" t="s">
        <v>273</v>
      </c>
      <c r="R9648" s="9">
        <v>0</v>
      </c>
      <c r="S9648" s="9">
        <v>23</v>
      </c>
      <c r="T9648" s="9" t="s">
        <v>136</v>
      </c>
      <c r="U9648" s="9" t="s">
        <v>266</v>
      </c>
      <c r="X9648" s="9">
        <f>INDEX(SLA_Policy!$D$2:$D$5,MATCH(F9648,SLA_Policy!$A$2:$A$5,0))</f>
        <v>72</v>
      </c>
      <c r="Y9648" s="9" t="str">
        <f>IF(E9648="Cancelled","Excluded",IF(D9648="",IF((SLA_Policy!$B$8-B9648)*24&gt;X9648,"Open - Breached","Open - On Track"),IF((D9648-B9648)*24&lt;=X9648,"Met","Breached")))</f>
        <v>Met</v>
      </c>
    </row>
    <row r="9649" spans="1:25" x14ac:dyDescent="0.25">
      <c r="A9649" s="9" t="s">
        <v>14081</v>
      </c>
      <c r="B9649" s="23">
        <v>46196.319444444503</v>
      </c>
      <c r="C9649" s="23">
        <v>46196.340277777803</v>
      </c>
      <c r="D9649" s="23">
        <v>46196.387499999997</v>
      </c>
      <c r="E9649" s="9" t="s">
        <v>212</v>
      </c>
      <c r="F9649" s="9" t="s">
        <v>188</v>
      </c>
      <c r="G9649" s="9" t="s">
        <v>213</v>
      </c>
      <c r="H9649" s="9" t="s">
        <v>88</v>
      </c>
      <c r="I9649" s="9" t="s">
        <v>268</v>
      </c>
      <c r="J9649" s="9" t="s">
        <v>2188</v>
      </c>
      <c r="K9649" s="9" t="s">
        <v>239</v>
      </c>
      <c r="L9649" s="9" t="s">
        <v>351</v>
      </c>
      <c r="M9649" s="9" t="s">
        <v>2415</v>
      </c>
      <c r="N9649" s="9" t="s">
        <v>196</v>
      </c>
      <c r="O9649" s="9" t="s">
        <v>178</v>
      </c>
      <c r="P9649" s="9" t="s">
        <v>272</v>
      </c>
      <c r="Q9649" s="9" t="s">
        <v>219</v>
      </c>
      <c r="R9649" s="9">
        <v>0</v>
      </c>
      <c r="S9649" s="9">
        <v>19</v>
      </c>
      <c r="T9649" s="9" t="s">
        <v>136</v>
      </c>
      <c r="U9649" s="9" t="s">
        <v>266</v>
      </c>
      <c r="W9649" s="9">
        <v>5</v>
      </c>
      <c r="X9649" s="9">
        <f>INDEX(SLA_Policy!$D$2:$D$5,MATCH(F9649,SLA_Policy!$A$2:$A$5,0))</f>
        <v>72</v>
      </c>
      <c r="Y9649" s="9" t="str">
        <f>IF(E9649="Cancelled","Excluded",IF(D9649="",IF((SLA_Policy!$B$8-B9649)*24&gt;X9649,"Open - Breached","Open - On Track"),IF((D9649-B9649)*24&lt;=X9649,"Met","Breached")))</f>
        <v>Met</v>
      </c>
    </row>
    <row r="9650" spans="1:25" x14ac:dyDescent="0.25">
      <c r="A9650" s="9" t="s">
        <v>14082</v>
      </c>
      <c r="B9650" s="23">
        <v>46196.3215277778</v>
      </c>
      <c r="C9650" s="23">
        <v>46196.322916666701</v>
      </c>
      <c r="D9650" s="23">
        <v>46197.341666666704</v>
      </c>
      <c r="E9650" s="9" t="s">
        <v>212</v>
      </c>
      <c r="F9650" s="9" t="s">
        <v>188</v>
      </c>
      <c r="G9650" s="9" t="s">
        <v>213</v>
      </c>
      <c r="H9650" s="9" t="s">
        <v>163</v>
      </c>
      <c r="I9650" s="9" t="s">
        <v>405</v>
      </c>
      <c r="J9650" s="9" t="s">
        <v>3500</v>
      </c>
      <c r="K9650" s="9" t="s">
        <v>239</v>
      </c>
      <c r="L9650" s="9" t="s">
        <v>226</v>
      </c>
      <c r="M9650" s="9" t="s">
        <v>1836</v>
      </c>
      <c r="N9650" s="9" t="s">
        <v>198</v>
      </c>
      <c r="O9650" s="9" t="s">
        <v>176</v>
      </c>
      <c r="P9650" s="9" t="s">
        <v>503</v>
      </c>
      <c r="Q9650" s="9" t="s">
        <v>219</v>
      </c>
      <c r="R9650" s="9">
        <v>0</v>
      </c>
      <c r="S9650" s="9">
        <v>19</v>
      </c>
      <c r="U9650" s="9" t="s">
        <v>230</v>
      </c>
      <c r="W9650" s="9">
        <v>4</v>
      </c>
      <c r="X9650" s="9">
        <f>INDEX(SLA_Policy!$D$2:$D$5,MATCH(F9650,SLA_Policy!$A$2:$A$5,0))</f>
        <v>72</v>
      </c>
      <c r="Y9650" s="9" t="str">
        <f>IF(E9650="Cancelled","Excluded",IF(D9650="",IF((SLA_Policy!$B$8-B9650)*24&gt;X9650,"Open - Breached","Open - On Track"),IF((D9650-B9650)*24&lt;=X9650,"Met","Breached")))</f>
        <v>Met</v>
      </c>
    </row>
    <row r="9651" spans="1:25" x14ac:dyDescent="0.25">
      <c r="A9651" s="9" t="s">
        <v>14083</v>
      </c>
      <c r="B9651" s="23">
        <v>46196.346527777801</v>
      </c>
      <c r="C9651" s="23">
        <v>46196.376388888901</v>
      </c>
      <c r="D9651" s="23">
        <v>46197.367361111101</v>
      </c>
      <c r="E9651" s="9" t="s">
        <v>212</v>
      </c>
      <c r="F9651" s="9" t="s">
        <v>188</v>
      </c>
      <c r="G9651" s="9" t="s">
        <v>213</v>
      </c>
      <c r="H9651" s="9" t="s">
        <v>163</v>
      </c>
      <c r="I9651" s="9" t="s">
        <v>405</v>
      </c>
      <c r="J9651" s="9" t="s">
        <v>11836</v>
      </c>
      <c r="K9651" s="9" t="s">
        <v>246</v>
      </c>
      <c r="L9651" s="9" t="s">
        <v>226</v>
      </c>
      <c r="M9651" s="9" t="s">
        <v>660</v>
      </c>
      <c r="N9651" s="9" t="s">
        <v>196</v>
      </c>
      <c r="O9651" s="9" t="s">
        <v>176</v>
      </c>
      <c r="P9651" s="9" t="s">
        <v>253</v>
      </c>
      <c r="Q9651" s="9" t="s">
        <v>219</v>
      </c>
      <c r="R9651" s="9">
        <v>0</v>
      </c>
      <c r="S9651" s="9">
        <v>17</v>
      </c>
      <c r="U9651" s="9" t="s">
        <v>230</v>
      </c>
      <c r="X9651" s="9">
        <f>INDEX(SLA_Policy!$D$2:$D$5,MATCH(F9651,SLA_Policy!$A$2:$A$5,0))</f>
        <v>72</v>
      </c>
      <c r="Y9651" s="9" t="str">
        <f>IF(E9651="Cancelled","Excluded",IF(D9651="",IF((SLA_Policy!$B$8-B9651)*24&gt;X9651,"Open - Breached","Open - On Track"),IF((D9651-B9651)*24&lt;=X9651,"Met","Breached")))</f>
        <v>Met</v>
      </c>
    </row>
    <row r="9652" spans="1:25" x14ac:dyDescent="0.25">
      <c r="A9652" s="9" t="s">
        <v>14084</v>
      </c>
      <c r="B9652" s="23">
        <v>46196.372916666704</v>
      </c>
      <c r="C9652" s="23">
        <v>46196.376388888901</v>
      </c>
      <c r="D9652" s="23">
        <v>46196.748611111099</v>
      </c>
      <c r="E9652" s="9" t="s">
        <v>212</v>
      </c>
      <c r="F9652" s="9" t="s">
        <v>188</v>
      </c>
      <c r="G9652" s="9" t="s">
        <v>213</v>
      </c>
      <c r="H9652" s="9" t="s">
        <v>167</v>
      </c>
      <c r="I9652" s="9" t="s">
        <v>536</v>
      </c>
      <c r="J9652" s="9" t="s">
        <v>2931</v>
      </c>
      <c r="K9652" s="9" t="s">
        <v>303</v>
      </c>
      <c r="L9652" s="9" t="s">
        <v>351</v>
      </c>
      <c r="M9652" s="9" t="s">
        <v>603</v>
      </c>
      <c r="N9652" s="9" t="s">
        <v>198</v>
      </c>
      <c r="O9652" s="9" t="s">
        <v>176</v>
      </c>
      <c r="P9652" s="9" t="s">
        <v>570</v>
      </c>
      <c r="Q9652" s="9" t="s">
        <v>219</v>
      </c>
      <c r="R9652" s="9">
        <v>0</v>
      </c>
      <c r="S9652" s="9">
        <v>41</v>
      </c>
      <c r="T9652" s="9" t="s">
        <v>229</v>
      </c>
      <c r="U9652" s="9" t="s">
        <v>266</v>
      </c>
      <c r="X9652" s="9">
        <f>INDEX(SLA_Policy!$D$2:$D$5,MATCH(F9652,SLA_Policy!$A$2:$A$5,0))</f>
        <v>72</v>
      </c>
      <c r="Y9652" s="9" t="str">
        <f>IF(E9652="Cancelled","Excluded",IF(D9652="",IF((SLA_Policy!$B$8-B9652)*24&gt;X9652,"Open - Breached","Open - On Track"),IF((D9652-B9652)*24&lt;=X9652,"Met","Breached")))</f>
        <v>Met</v>
      </c>
    </row>
    <row r="9653" spans="1:25" x14ac:dyDescent="0.25">
      <c r="A9653" s="9" t="s">
        <v>14085</v>
      </c>
      <c r="B9653" s="23">
        <v>46196.379861111098</v>
      </c>
      <c r="C9653" s="23">
        <v>46196.389583333301</v>
      </c>
      <c r="D9653" s="23">
        <v>46196.699305555601</v>
      </c>
      <c r="E9653" s="9" t="s">
        <v>212</v>
      </c>
      <c r="F9653" s="9" t="s">
        <v>189</v>
      </c>
      <c r="G9653" s="9" t="s">
        <v>213</v>
      </c>
      <c r="H9653" s="9" t="s">
        <v>161</v>
      </c>
      <c r="I9653" s="9" t="s">
        <v>389</v>
      </c>
      <c r="J9653" s="9" t="s">
        <v>1243</v>
      </c>
      <c r="K9653" s="9" t="s">
        <v>246</v>
      </c>
      <c r="L9653" s="9" t="s">
        <v>311</v>
      </c>
      <c r="M9653" s="9" t="s">
        <v>4993</v>
      </c>
      <c r="N9653" s="9" t="s">
        <v>198</v>
      </c>
      <c r="O9653" s="9" t="s">
        <v>116</v>
      </c>
      <c r="P9653" s="9" t="s">
        <v>258</v>
      </c>
      <c r="Q9653" s="9" t="s">
        <v>219</v>
      </c>
      <c r="R9653" s="9">
        <v>1</v>
      </c>
      <c r="S9653" s="9">
        <v>12</v>
      </c>
      <c r="U9653" s="9" t="s">
        <v>290</v>
      </c>
      <c r="W9653" s="9">
        <v>3</v>
      </c>
      <c r="X9653" s="9">
        <f>INDEX(SLA_Policy!$D$2:$D$5,MATCH(F9653,SLA_Policy!$A$2:$A$5,0))</f>
        <v>120</v>
      </c>
      <c r="Y9653" s="9" t="str">
        <f>IF(E9653="Cancelled","Excluded",IF(D9653="",IF((SLA_Policy!$B$8-B9653)*24&gt;X9653,"Open - Breached","Open - On Track"),IF((D9653-B9653)*24&lt;=X9653,"Met","Breached")))</f>
        <v>Met</v>
      </c>
    </row>
    <row r="9654" spans="1:25" x14ac:dyDescent="0.25">
      <c r="A9654" s="9" t="s">
        <v>14086</v>
      </c>
      <c r="B9654" s="23">
        <v>46196.381944444503</v>
      </c>
      <c r="C9654" s="23">
        <v>46196.600694444503</v>
      </c>
      <c r="D9654" s="23">
        <v>46196.751388888901</v>
      </c>
      <c r="E9654" s="9" t="s">
        <v>212</v>
      </c>
      <c r="F9654" s="9" t="s">
        <v>189</v>
      </c>
      <c r="G9654" s="9" t="s">
        <v>213</v>
      </c>
      <c r="H9654" s="9" t="s">
        <v>163</v>
      </c>
      <c r="I9654" s="9" t="s">
        <v>405</v>
      </c>
      <c r="J9654" s="9" t="s">
        <v>1300</v>
      </c>
      <c r="K9654" s="9" t="s">
        <v>303</v>
      </c>
      <c r="L9654" s="9" t="s">
        <v>311</v>
      </c>
      <c r="M9654" s="9" t="s">
        <v>1740</v>
      </c>
      <c r="N9654" s="9" t="s">
        <v>196</v>
      </c>
      <c r="O9654" s="9" t="s">
        <v>176</v>
      </c>
      <c r="P9654" s="9" t="s">
        <v>228</v>
      </c>
      <c r="Q9654" s="9" t="s">
        <v>219</v>
      </c>
      <c r="R9654" s="9">
        <v>0</v>
      </c>
      <c r="S9654" s="9">
        <v>14</v>
      </c>
      <c r="U9654" s="9" t="s">
        <v>230</v>
      </c>
      <c r="X9654" s="9">
        <f>INDEX(SLA_Policy!$D$2:$D$5,MATCH(F9654,SLA_Policy!$A$2:$A$5,0))</f>
        <v>120</v>
      </c>
      <c r="Y9654" s="9" t="str">
        <f>IF(E9654="Cancelled","Excluded",IF(D9654="",IF((SLA_Policy!$B$8-B9654)*24&gt;X9654,"Open - Breached","Open - On Track"),IF((D9654-B9654)*24&lt;=X9654,"Met","Breached")))</f>
        <v>Met</v>
      </c>
    </row>
    <row r="9655" spans="1:25" x14ac:dyDescent="0.25">
      <c r="A9655" s="9" t="s">
        <v>14087</v>
      </c>
      <c r="B9655" s="23">
        <v>46196.3881944444</v>
      </c>
      <c r="C9655" s="23">
        <v>46196.443749999999</v>
      </c>
      <c r="D9655" s="23">
        <v>46196.556944444397</v>
      </c>
      <c r="E9655" s="9" t="s">
        <v>212</v>
      </c>
      <c r="F9655" s="9" t="s">
        <v>188</v>
      </c>
      <c r="G9655" s="9" t="s">
        <v>236</v>
      </c>
      <c r="H9655" s="9" t="s">
        <v>167</v>
      </c>
      <c r="I9655" s="9" t="s">
        <v>255</v>
      </c>
      <c r="J9655" s="9" t="s">
        <v>2544</v>
      </c>
      <c r="K9655" s="9" t="s">
        <v>246</v>
      </c>
      <c r="L9655" s="9" t="s">
        <v>351</v>
      </c>
      <c r="M9655" s="9" t="s">
        <v>1628</v>
      </c>
      <c r="N9655" s="9" t="s">
        <v>196</v>
      </c>
      <c r="O9655" s="9" t="s">
        <v>176</v>
      </c>
      <c r="P9655" s="9" t="s">
        <v>330</v>
      </c>
      <c r="Q9655" s="9" t="s">
        <v>219</v>
      </c>
      <c r="R9655" s="9">
        <v>0</v>
      </c>
      <c r="S9655" s="9">
        <v>21</v>
      </c>
      <c r="U9655" s="9" t="s">
        <v>242</v>
      </c>
      <c r="X9655" s="9">
        <f>INDEX(SLA_Policy!$D$2:$D$5,MATCH(F9655,SLA_Policy!$A$2:$A$5,0))</f>
        <v>72</v>
      </c>
      <c r="Y9655" s="9" t="str">
        <f>IF(E9655="Cancelled","Excluded",IF(D9655="",IF((SLA_Policy!$B$8-B9655)*24&gt;X9655,"Open - Breached","Open - On Track"),IF((D9655-B9655)*24&lt;=X9655,"Met","Breached")))</f>
        <v>Met</v>
      </c>
    </row>
    <row r="9656" spans="1:25" x14ac:dyDescent="0.25">
      <c r="A9656" s="9" t="s">
        <v>14088</v>
      </c>
      <c r="B9656" s="23">
        <v>46196.393750000003</v>
      </c>
      <c r="C9656" s="23">
        <v>46196.421527777798</v>
      </c>
      <c r="D9656" s="23">
        <v>46196.495833333298</v>
      </c>
      <c r="E9656" s="9" t="s">
        <v>212</v>
      </c>
      <c r="F9656" s="9" t="s">
        <v>188</v>
      </c>
      <c r="G9656" s="9" t="s">
        <v>213</v>
      </c>
      <c r="H9656" s="9" t="s">
        <v>88</v>
      </c>
      <c r="I9656" s="9" t="s">
        <v>486</v>
      </c>
      <c r="J9656" s="9" t="s">
        <v>527</v>
      </c>
      <c r="K9656" s="9" t="s">
        <v>246</v>
      </c>
      <c r="L9656" s="9" t="s">
        <v>216</v>
      </c>
      <c r="M9656" s="9" t="s">
        <v>1809</v>
      </c>
      <c r="N9656" s="9" t="s">
        <v>196</v>
      </c>
      <c r="O9656" s="9" t="s">
        <v>178</v>
      </c>
      <c r="P9656" s="9" t="s">
        <v>360</v>
      </c>
      <c r="Q9656" s="9" t="s">
        <v>219</v>
      </c>
      <c r="R9656" s="9">
        <v>0</v>
      </c>
      <c r="S9656" s="9">
        <v>65</v>
      </c>
      <c r="U9656" s="9" t="s">
        <v>230</v>
      </c>
      <c r="X9656" s="9">
        <f>INDEX(SLA_Policy!$D$2:$D$5,MATCH(F9656,SLA_Policy!$A$2:$A$5,0))</f>
        <v>72</v>
      </c>
      <c r="Y9656" s="9" t="str">
        <f>IF(E9656="Cancelled","Excluded",IF(D9656="",IF((SLA_Policy!$B$8-B9656)*24&gt;X9656,"Open - Breached","Open - On Track"),IF((D9656-B9656)*24&lt;=X9656,"Met","Breached")))</f>
        <v>Met</v>
      </c>
    </row>
    <row r="9657" spans="1:25" x14ac:dyDescent="0.25">
      <c r="A9657" s="9" t="s">
        <v>14089</v>
      </c>
      <c r="B9657" s="23">
        <v>46196.394444444399</v>
      </c>
      <c r="C9657" s="23">
        <v>46196.399305555598</v>
      </c>
      <c r="D9657" s="23">
        <v>46197.336805555598</v>
      </c>
      <c r="E9657" s="9" t="s">
        <v>212</v>
      </c>
      <c r="F9657" s="9" t="s">
        <v>188</v>
      </c>
      <c r="G9657" s="9" t="s">
        <v>213</v>
      </c>
      <c r="H9657" s="9" t="s">
        <v>163</v>
      </c>
      <c r="I9657" s="9" t="s">
        <v>405</v>
      </c>
      <c r="J9657" s="9" t="s">
        <v>406</v>
      </c>
      <c r="K9657" s="9" t="s">
        <v>225</v>
      </c>
      <c r="L9657" s="9" t="s">
        <v>371</v>
      </c>
      <c r="M9657" s="9" t="s">
        <v>9145</v>
      </c>
      <c r="N9657" s="9" t="s">
        <v>198</v>
      </c>
      <c r="O9657" s="9" t="s">
        <v>116</v>
      </c>
      <c r="P9657" s="9" t="s">
        <v>525</v>
      </c>
      <c r="Q9657" s="9" t="s">
        <v>219</v>
      </c>
      <c r="R9657" s="9">
        <v>0</v>
      </c>
      <c r="S9657" s="9">
        <v>12</v>
      </c>
      <c r="U9657" s="9" t="s">
        <v>266</v>
      </c>
      <c r="X9657" s="9">
        <f>INDEX(SLA_Policy!$D$2:$D$5,MATCH(F9657,SLA_Policy!$A$2:$A$5,0))</f>
        <v>72</v>
      </c>
      <c r="Y9657" s="9" t="str">
        <f>IF(E9657="Cancelled","Excluded",IF(D9657="",IF((SLA_Policy!$B$8-B9657)*24&gt;X9657,"Open - Breached","Open - On Track"),IF((D9657-B9657)*24&lt;=X9657,"Met","Breached")))</f>
        <v>Met</v>
      </c>
    </row>
    <row r="9658" spans="1:25" x14ac:dyDescent="0.25">
      <c r="A9658" s="9" t="s">
        <v>14090</v>
      </c>
      <c r="B9658" s="23">
        <v>46196.402777777803</v>
      </c>
      <c r="C9658" s="23">
        <v>46196.7277777778</v>
      </c>
      <c r="D9658" s="23">
        <v>46197.404166666704</v>
      </c>
      <c r="E9658" s="9" t="s">
        <v>212</v>
      </c>
      <c r="F9658" s="9" t="s">
        <v>188</v>
      </c>
      <c r="G9658" s="9" t="s">
        <v>236</v>
      </c>
      <c r="H9658" s="9" t="s">
        <v>161</v>
      </c>
      <c r="I9658" s="9" t="s">
        <v>505</v>
      </c>
      <c r="J9658" s="9" t="s">
        <v>506</v>
      </c>
      <c r="K9658" s="9" t="s">
        <v>246</v>
      </c>
      <c r="L9658" s="9" t="s">
        <v>216</v>
      </c>
      <c r="M9658" s="9" t="s">
        <v>4157</v>
      </c>
      <c r="N9658" s="9" t="s">
        <v>196</v>
      </c>
      <c r="O9658" s="9" t="s">
        <v>177</v>
      </c>
      <c r="P9658" s="9" t="s">
        <v>457</v>
      </c>
      <c r="Q9658" s="9" t="s">
        <v>219</v>
      </c>
      <c r="R9658" s="9">
        <v>0</v>
      </c>
      <c r="S9658" s="9">
        <v>67</v>
      </c>
      <c r="U9658" s="9" t="s">
        <v>242</v>
      </c>
      <c r="X9658" s="9">
        <f>INDEX(SLA_Policy!$D$2:$D$5,MATCH(F9658,SLA_Policy!$A$2:$A$5,0))</f>
        <v>72</v>
      </c>
      <c r="Y9658" s="9" t="str">
        <f>IF(E9658="Cancelled","Excluded",IF(D9658="",IF((SLA_Policy!$B$8-B9658)*24&gt;X9658,"Open - Breached","Open - On Track"),IF((D9658-B9658)*24&lt;=X9658,"Met","Breached")))</f>
        <v>Met</v>
      </c>
    </row>
    <row r="9659" spans="1:25" x14ac:dyDescent="0.25">
      <c r="A9659" s="9" t="s">
        <v>14091</v>
      </c>
      <c r="B9659" s="23">
        <v>46196.420138888898</v>
      </c>
      <c r="C9659" s="23">
        <v>46196.425000000003</v>
      </c>
      <c r="D9659" s="23">
        <v>46197.336111111101</v>
      </c>
      <c r="E9659" s="9" t="s">
        <v>212</v>
      </c>
      <c r="F9659" s="9" t="s">
        <v>188</v>
      </c>
      <c r="G9659" s="9" t="s">
        <v>213</v>
      </c>
      <c r="H9659" s="9" t="s">
        <v>163</v>
      </c>
      <c r="I9659" s="9" t="s">
        <v>250</v>
      </c>
      <c r="J9659" s="9" t="s">
        <v>8213</v>
      </c>
      <c r="K9659" s="9" t="s">
        <v>246</v>
      </c>
      <c r="L9659" s="9" t="s">
        <v>104</v>
      </c>
      <c r="M9659" s="9" t="s">
        <v>1285</v>
      </c>
      <c r="N9659" s="9" t="s">
        <v>199</v>
      </c>
      <c r="O9659" s="9" t="s">
        <v>176</v>
      </c>
      <c r="P9659" s="9" t="s">
        <v>330</v>
      </c>
      <c r="Q9659" s="9" t="s">
        <v>219</v>
      </c>
      <c r="R9659" s="9">
        <v>0</v>
      </c>
      <c r="S9659" s="9">
        <v>30</v>
      </c>
      <c r="T9659" s="9" t="s">
        <v>220</v>
      </c>
      <c r="U9659" s="9" t="s">
        <v>230</v>
      </c>
      <c r="X9659" s="9">
        <f>INDEX(SLA_Policy!$D$2:$D$5,MATCH(F9659,SLA_Policy!$A$2:$A$5,0))</f>
        <v>72</v>
      </c>
      <c r="Y9659" s="9" t="str">
        <f>IF(E9659="Cancelled","Excluded",IF(D9659="",IF((SLA_Policy!$B$8-B9659)*24&gt;X9659,"Open - Breached","Open - On Track"),IF((D9659-B9659)*24&lt;=X9659,"Met","Breached")))</f>
        <v>Met</v>
      </c>
    </row>
    <row r="9660" spans="1:25" x14ac:dyDescent="0.25">
      <c r="A9660" s="9" t="s">
        <v>14092</v>
      </c>
      <c r="B9660" s="23">
        <v>46196.427777777797</v>
      </c>
      <c r="C9660" s="23">
        <v>46196.4284722222</v>
      </c>
      <c r="D9660" s="23">
        <v>46196.515277777798</v>
      </c>
      <c r="E9660" s="9" t="s">
        <v>212</v>
      </c>
      <c r="F9660" s="9" t="s">
        <v>187</v>
      </c>
      <c r="G9660" s="9" t="s">
        <v>236</v>
      </c>
      <c r="H9660" s="9" t="s">
        <v>161</v>
      </c>
      <c r="I9660" s="9" t="s">
        <v>237</v>
      </c>
      <c r="J9660" s="9" t="s">
        <v>14093</v>
      </c>
      <c r="K9660" s="9" t="s">
        <v>246</v>
      </c>
      <c r="L9660" s="9" t="s">
        <v>293</v>
      </c>
      <c r="M9660" s="9" t="s">
        <v>8760</v>
      </c>
      <c r="N9660" s="9" t="s">
        <v>200</v>
      </c>
      <c r="O9660" s="9" t="s">
        <v>177</v>
      </c>
      <c r="P9660" s="9" t="s">
        <v>457</v>
      </c>
      <c r="Q9660" s="9" t="s">
        <v>273</v>
      </c>
      <c r="R9660" s="9">
        <v>0</v>
      </c>
      <c r="S9660" s="9">
        <v>9</v>
      </c>
      <c r="U9660" s="9" t="s">
        <v>242</v>
      </c>
      <c r="X9660" s="9">
        <f>INDEX(SLA_Policy!$D$2:$D$5,MATCH(F9660,SLA_Policy!$A$2:$A$5,0))</f>
        <v>8</v>
      </c>
      <c r="Y9660" s="9" t="str">
        <f>IF(E9660="Cancelled","Excluded",IF(D9660="",IF((SLA_Policy!$B$8-B9660)*24&gt;X9660,"Open - Breached","Open - On Track"),IF((D9660-B9660)*24&lt;=X9660,"Met","Breached")))</f>
        <v>Met</v>
      </c>
    </row>
    <row r="9661" spans="1:25" x14ac:dyDescent="0.25">
      <c r="A9661" s="9" t="s">
        <v>14094</v>
      </c>
      <c r="B9661" s="23">
        <v>46196.436111111099</v>
      </c>
      <c r="C9661" s="23">
        <v>46196.454166666699</v>
      </c>
      <c r="D9661" s="23">
        <v>46197.629861111098</v>
      </c>
      <c r="E9661" s="9" t="s">
        <v>212</v>
      </c>
      <c r="F9661" s="9" t="s">
        <v>189</v>
      </c>
      <c r="G9661" s="9" t="s">
        <v>213</v>
      </c>
      <c r="H9661" s="9" t="s">
        <v>88</v>
      </c>
      <c r="I9661" s="9" t="s">
        <v>354</v>
      </c>
      <c r="J9661" s="9" t="s">
        <v>14095</v>
      </c>
      <c r="K9661" s="9" t="s">
        <v>215</v>
      </c>
      <c r="L9661" s="9" t="s">
        <v>311</v>
      </c>
      <c r="M9661" s="9" t="s">
        <v>2362</v>
      </c>
      <c r="N9661" s="9" t="s">
        <v>199</v>
      </c>
      <c r="O9661" s="9" t="s">
        <v>180</v>
      </c>
      <c r="P9661" s="9" t="s">
        <v>318</v>
      </c>
      <c r="Q9661" s="9" t="s">
        <v>219</v>
      </c>
      <c r="R9661" s="9">
        <v>0</v>
      </c>
      <c r="S9661" s="9">
        <v>12</v>
      </c>
      <c r="T9661" s="9" t="s">
        <v>220</v>
      </c>
      <c r="U9661" s="9" t="s">
        <v>266</v>
      </c>
      <c r="X9661" s="9">
        <f>INDEX(SLA_Policy!$D$2:$D$5,MATCH(F9661,SLA_Policy!$A$2:$A$5,0))</f>
        <v>120</v>
      </c>
      <c r="Y9661" s="9" t="str">
        <f>IF(E9661="Cancelled","Excluded",IF(D9661="",IF((SLA_Policy!$B$8-B9661)*24&gt;X9661,"Open - Breached","Open - On Track"),IF((D9661-B9661)*24&lt;=X9661,"Met","Breached")))</f>
        <v>Met</v>
      </c>
    </row>
    <row r="9662" spans="1:25" x14ac:dyDescent="0.25">
      <c r="A9662" s="9" t="s">
        <v>14096</v>
      </c>
      <c r="B9662" s="23">
        <v>46196.436805555597</v>
      </c>
      <c r="C9662" s="23">
        <v>46196.4375</v>
      </c>
      <c r="D9662" s="23">
        <v>46196.671527777798</v>
      </c>
      <c r="E9662" s="9" t="s">
        <v>212</v>
      </c>
      <c r="F9662" s="9" t="s">
        <v>187</v>
      </c>
      <c r="G9662" s="9" t="s">
        <v>213</v>
      </c>
      <c r="H9662" s="9" t="s">
        <v>164</v>
      </c>
      <c r="I9662" s="9" t="s">
        <v>260</v>
      </c>
      <c r="J9662" s="9" t="s">
        <v>1643</v>
      </c>
      <c r="K9662" s="9" t="s">
        <v>246</v>
      </c>
      <c r="L9662" s="9" t="s">
        <v>104</v>
      </c>
      <c r="M9662" s="9" t="s">
        <v>1449</v>
      </c>
      <c r="N9662" s="9" t="s">
        <v>200</v>
      </c>
      <c r="O9662" s="9" t="s">
        <v>180</v>
      </c>
      <c r="P9662" s="9" t="s">
        <v>368</v>
      </c>
      <c r="Q9662" s="9" t="s">
        <v>273</v>
      </c>
      <c r="R9662" s="9">
        <v>0</v>
      </c>
      <c r="S9662" s="9">
        <v>11</v>
      </c>
      <c r="T9662" s="9" t="s">
        <v>265</v>
      </c>
      <c r="U9662" s="9" t="s">
        <v>290</v>
      </c>
      <c r="X9662" s="9">
        <f>INDEX(SLA_Policy!$D$2:$D$5,MATCH(F9662,SLA_Policy!$A$2:$A$5,0))</f>
        <v>8</v>
      </c>
      <c r="Y9662" s="9" t="str">
        <f>IF(E9662="Cancelled","Excluded",IF(D9662="",IF((SLA_Policy!$B$8-B9662)*24&gt;X9662,"Open - Breached","Open - On Track"),IF((D9662-B9662)*24&lt;=X9662,"Met","Breached")))</f>
        <v>Met</v>
      </c>
    </row>
    <row r="9663" spans="1:25" x14ac:dyDescent="0.25">
      <c r="A9663" s="9" t="s">
        <v>14097</v>
      </c>
      <c r="B9663" s="23">
        <v>46196.440277777801</v>
      </c>
      <c r="C9663" s="23">
        <v>46196.445833333302</v>
      </c>
      <c r="D9663" s="23">
        <v>46196.4777777778</v>
      </c>
      <c r="E9663" s="9" t="s">
        <v>212</v>
      </c>
      <c r="F9663" s="9" t="s">
        <v>188</v>
      </c>
      <c r="G9663" s="9" t="s">
        <v>213</v>
      </c>
      <c r="H9663" s="9" t="s">
        <v>161</v>
      </c>
      <c r="I9663" s="9" t="s">
        <v>389</v>
      </c>
      <c r="J9663" s="9" t="s">
        <v>435</v>
      </c>
      <c r="K9663" s="9" t="s">
        <v>246</v>
      </c>
      <c r="L9663" s="9" t="s">
        <v>226</v>
      </c>
      <c r="M9663" s="9" t="s">
        <v>5660</v>
      </c>
      <c r="N9663" s="9" t="s">
        <v>198</v>
      </c>
      <c r="O9663" s="9" t="s">
        <v>116</v>
      </c>
      <c r="P9663" s="9" t="s">
        <v>234</v>
      </c>
      <c r="Q9663" s="9" t="s">
        <v>219</v>
      </c>
      <c r="R9663" s="9">
        <v>0</v>
      </c>
      <c r="S9663" s="9">
        <v>32</v>
      </c>
      <c r="U9663" s="9" t="s">
        <v>221</v>
      </c>
      <c r="X9663" s="9">
        <f>INDEX(SLA_Policy!$D$2:$D$5,MATCH(F9663,SLA_Policy!$A$2:$A$5,0))</f>
        <v>72</v>
      </c>
      <c r="Y9663" s="9" t="str">
        <f>IF(E9663="Cancelled","Excluded",IF(D9663="",IF((SLA_Policy!$B$8-B9663)*24&gt;X9663,"Open - Breached","Open - On Track"),IF((D9663-B9663)*24&lt;=X9663,"Met","Breached")))</f>
        <v>Met</v>
      </c>
    </row>
    <row r="9664" spans="1:25" x14ac:dyDescent="0.25">
      <c r="A9664" s="9" t="s">
        <v>14098</v>
      </c>
      <c r="B9664" s="23">
        <v>46196.443749999999</v>
      </c>
      <c r="C9664" s="23">
        <v>46196.518750000003</v>
      </c>
      <c r="D9664" s="23">
        <v>46196.570833333302</v>
      </c>
      <c r="E9664" s="9" t="s">
        <v>212</v>
      </c>
      <c r="F9664" s="9" t="s">
        <v>188</v>
      </c>
      <c r="G9664" s="9" t="s">
        <v>213</v>
      </c>
      <c r="H9664" s="9" t="s">
        <v>166</v>
      </c>
      <c r="I9664" s="9" t="s">
        <v>286</v>
      </c>
      <c r="J9664" s="9" t="s">
        <v>7950</v>
      </c>
      <c r="K9664" s="9" t="s">
        <v>246</v>
      </c>
      <c r="L9664" s="9" t="s">
        <v>216</v>
      </c>
      <c r="M9664" s="9" t="s">
        <v>1809</v>
      </c>
      <c r="N9664" s="9" t="s">
        <v>196</v>
      </c>
      <c r="O9664" s="9" t="s">
        <v>181</v>
      </c>
      <c r="P9664" s="9" t="s">
        <v>449</v>
      </c>
      <c r="Q9664" s="9" t="s">
        <v>219</v>
      </c>
      <c r="R9664" s="9">
        <v>0</v>
      </c>
      <c r="S9664" s="9">
        <v>26</v>
      </c>
      <c r="U9664" s="9" t="s">
        <v>290</v>
      </c>
      <c r="X9664" s="9">
        <f>INDEX(SLA_Policy!$D$2:$D$5,MATCH(F9664,SLA_Policy!$A$2:$A$5,0))</f>
        <v>72</v>
      </c>
      <c r="Y9664" s="9" t="str">
        <f>IF(E9664="Cancelled","Excluded",IF(D9664="",IF((SLA_Policy!$B$8-B9664)*24&gt;X9664,"Open - Breached","Open - On Track"),IF((D9664-B9664)*24&lt;=X9664,"Met","Breached")))</f>
        <v>Met</v>
      </c>
    </row>
    <row r="9665" spans="1:25" x14ac:dyDescent="0.25">
      <c r="A9665" s="9" t="s">
        <v>14099</v>
      </c>
      <c r="B9665" s="23">
        <v>46196.464583333298</v>
      </c>
      <c r="C9665" s="23">
        <v>46196.500694444498</v>
      </c>
      <c r="D9665" s="23">
        <v>46197.338888888902</v>
      </c>
      <c r="E9665" s="9" t="s">
        <v>212</v>
      </c>
      <c r="F9665" s="9" t="s">
        <v>188</v>
      </c>
      <c r="G9665" s="9" t="s">
        <v>213</v>
      </c>
      <c r="H9665" s="9" t="s">
        <v>167</v>
      </c>
      <c r="I9665" s="9" t="s">
        <v>349</v>
      </c>
      <c r="J9665" s="9" t="s">
        <v>8416</v>
      </c>
      <c r="K9665" s="9" t="s">
        <v>303</v>
      </c>
      <c r="L9665" s="9" t="s">
        <v>104</v>
      </c>
      <c r="M9665" s="9" t="s">
        <v>5905</v>
      </c>
      <c r="N9665" s="9" t="s">
        <v>197</v>
      </c>
      <c r="O9665" s="9" t="s">
        <v>116</v>
      </c>
      <c r="P9665" s="9" t="s">
        <v>551</v>
      </c>
      <c r="Q9665" s="9" t="s">
        <v>219</v>
      </c>
      <c r="R9665" s="9">
        <v>0</v>
      </c>
      <c r="S9665" s="9">
        <v>16</v>
      </c>
      <c r="U9665" s="9" t="s">
        <v>266</v>
      </c>
      <c r="X9665" s="9">
        <f>INDEX(SLA_Policy!$D$2:$D$5,MATCH(F9665,SLA_Policy!$A$2:$A$5,0))</f>
        <v>72</v>
      </c>
      <c r="Y9665" s="9" t="str">
        <f>IF(E9665="Cancelled","Excluded",IF(D9665="",IF((SLA_Policy!$B$8-B9665)*24&gt;X9665,"Open - Breached","Open - On Track"),IF((D9665-B9665)*24&lt;=X9665,"Met","Breached")))</f>
        <v>Met</v>
      </c>
    </row>
    <row r="9666" spans="1:25" x14ac:dyDescent="0.25">
      <c r="A9666" s="9" t="s">
        <v>14100</v>
      </c>
      <c r="B9666" s="23">
        <v>46196.470138888901</v>
      </c>
      <c r="C9666" s="23">
        <v>46196.502083333296</v>
      </c>
      <c r="D9666" s="23">
        <v>46197.394444444399</v>
      </c>
      <c r="E9666" s="9" t="s">
        <v>212</v>
      </c>
      <c r="F9666" s="9" t="s">
        <v>189</v>
      </c>
      <c r="G9666" s="9" t="s">
        <v>213</v>
      </c>
      <c r="H9666" s="9" t="s">
        <v>162</v>
      </c>
      <c r="I9666" s="9" t="s">
        <v>393</v>
      </c>
      <c r="J9666" s="9" t="s">
        <v>840</v>
      </c>
      <c r="K9666" s="9" t="s">
        <v>225</v>
      </c>
      <c r="L9666" s="9" t="s">
        <v>351</v>
      </c>
      <c r="M9666" s="9" t="s">
        <v>4049</v>
      </c>
      <c r="N9666" s="9" t="s">
        <v>197</v>
      </c>
      <c r="O9666" s="9" t="s">
        <v>116</v>
      </c>
      <c r="P9666" s="9" t="s">
        <v>342</v>
      </c>
      <c r="Q9666" s="9" t="s">
        <v>219</v>
      </c>
      <c r="R9666" s="9">
        <v>1</v>
      </c>
      <c r="S9666" s="9">
        <v>8</v>
      </c>
      <c r="U9666" s="9" t="s">
        <v>266</v>
      </c>
      <c r="X9666" s="9">
        <f>INDEX(SLA_Policy!$D$2:$D$5,MATCH(F9666,SLA_Policy!$A$2:$A$5,0))</f>
        <v>120</v>
      </c>
      <c r="Y9666" s="9" t="str">
        <f>IF(E9666="Cancelled","Excluded",IF(D9666="",IF((SLA_Policy!$B$8-B9666)*24&gt;X9666,"Open - Breached","Open - On Track"),IF((D9666-B9666)*24&lt;=X9666,"Met","Breached")))</f>
        <v>Met</v>
      </c>
    </row>
    <row r="9667" spans="1:25" x14ac:dyDescent="0.25">
      <c r="A9667" s="9" t="s">
        <v>14101</v>
      </c>
      <c r="B9667" s="23">
        <v>46196.4819444444</v>
      </c>
      <c r="C9667" s="23">
        <v>46196.4909722222</v>
      </c>
      <c r="D9667" s="23">
        <v>46196.526388888902</v>
      </c>
      <c r="E9667" s="9" t="s">
        <v>212</v>
      </c>
      <c r="F9667" s="9" t="s">
        <v>188</v>
      </c>
      <c r="G9667" s="9" t="s">
        <v>213</v>
      </c>
      <c r="H9667" s="9" t="s">
        <v>161</v>
      </c>
      <c r="I9667" s="9" t="s">
        <v>389</v>
      </c>
      <c r="J9667" s="9" t="s">
        <v>11614</v>
      </c>
      <c r="K9667" s="9" t="s">
        <v>246</v>
      </c>
      <c r="L9667" s="9" t="s">
        <v>311</v>
      </c>
      <c r="M9667" s="9" t="s">
        <v>2910</v>
      </c>
      <c r="N9667" s="9" t="s">
        <v>198</v>
      </c>
      <c r="O9667" s="9" t="s">
        <v>116</v>
      </c>
      <c r="P9667" s="9" t="s">
        <v>258</v>
      </c>
      <c r="Q9667" s="9" t="s">
        <v>219</v>
      </c>
      <c r="R9667" s="9">
        <v>0</v>
      </c>
      <c r="S9667" s="9">
        <v>7</v>
      </c>
      <c r="U9667" s="9" t="s">
        <v>290</v>
      </c>
      <c r="X9667" s="9">
        <f>INDEX(SLA_Policy!$D$2:$D$5,MATCH(F9667,SLA_Policy!$A$2:$A$5,0))</f>
        <v>72</v>
      </c>
      <c r="Y9667" s="9" t="str">
        <f>IF(E9667="Cancelled","Excluded",IF(D9667="",IF((SLA_Policy!$B$8-B9667)*24&gt;X9667,"Open - Breached","Open - On Track"),IF((D9667-B9667)*24&lt;=X9667,"Met","Breached")))</f>
        <v>Met</v>
      </c>
    </row>
    <row r="9668" spans="1:25" x14ac:dyDescent="0.25">
      <c r="A9668" s="9" t="s">
        <v>14102</v>
      </c>
      <c r="B9668" s="23">
        <v>46196.488194444399</v>
      </c>
      <c r="C9668" s="23">
        <v>46196.497222222199</v>
      </c>
      <c r="D9668" s="23">
        <v>46197.384722222203</v>
      </c>
      <c r="E9668" s="9" t="s">
        <v>212</v>
      </c>
      <c r="F9668" s="9" t="s">
        <v>188</v>
      </c>
      <c r="G9668" s="9" t="s">
        <v>213</v>
      </c>
      <c r="H9668" s="9" t="s">
        <v>163</v>
      </c>
      <c r="I9668" s="9" t="s">
        <v>223</v>
      </c>
      <c r="J9668" s="9" t="s">
        <v>11548</v>
      </c>
      <c r="K9668" s="9" t="s">
        <v>303</v>
      </c>
      <c r="L9668" s="9" t="s">
        <v>311</v>
      </c>
      <c r="M9668" s="9" t="s">
        <v>7822</v>
      </c>
      <c r="N9668" s="9" t="s">
        <v>198</v>
      </c>
      <c r="O9668" s="9" t="s">
        <v>176</v>
      </c>
      <c r="P9668" s="9" t="s">
        <v>1159</v>
      </c>
      <c r="Q9668" s="9" t="s">
        <v>273</v>
      </c>
      <c r="R9668" s="9">
        <v>0</v>
      </c>
      <c r="S9668" s="9">
        <v>36</v>
      </c>
      <c r="T9668" s="9" t="s">
        <v>220</v>
      </c>
      <c r="U9668" s="9" t="s">
        <v>230</v>
      </c>
      <c r="X9668" s="9">
        <f>INDEX(SLA_Policy!$D$2:$D$5,MATCH(F9668,SLA_Policy!$A$2:$A$5,0))</f>
        <v>72</v>
      </c>
      <c r="Y9668" s="9" t="str">
        <f>IF(E9668="Cancelled","Excluded",IF(D9668="",IF((SLA_Policy!$B$8-B9668)*24&gt;X9668,"Open - Breached","Open - On Track"),IF((D9668-B9668)*24&lt;=X9668,"Met","Breached")))</f>
        <v>Met</v>
      </c>
    </row>
    <row r="9669" spans="1:25" x14ac:dyDescent="0.25">
      <c r="A9669" s="9" t="s">
        <v>14103</v>
      </c>
      <c r="B9669" s="23">
        <v>46196.488888888904</v>
      </c>
      <c r="C9669" s="23">
        <v>46196.6027777778</v>
      </c>
      <c r="D9669" s="23">
        <v>46197.754166666702</v>
      </c>
      <c r="E9669" s="9" t="s">
        <v>212</v>
      </c>
      <c r="F9669" s="9" t="s">
        <v>189</v>
      </c>
      <c r="G9669" s="9" t="s">
        <v>236</v>
      </c>
      <c r="H9669" s="9" t="s">
        <v>162</v>
      </c>
      <c r="I9669" s="9" t="s">
        <v>280</v>
      </c>
      <c r="J9669" s="9" t="s">
        <v>2971</v>
      </c>
      <c r="K9669" s="9" t="s">
        <v>225</v>
      </c>
      <c r="L9669" s="9" t="s">
        <v>104</v>
      </c>
      <c r="M9669" s="9" t="s">
        <v>4482</v>
      </c>
      <c r="N9669" s="9" t="s">
        <v>196</v>
      </c>
      <c r="O9669" s="9" t="s">
        <v>179</v>
      </c>
      <c r="P9669" s="9" t="s">
        <v>284</v>
      </c>
      <c r="Q9669" s="9" t="s">
        <v>219</v>
      </c>
      <c r="R9669" s="9">
        <v>0</v>
      </c>
      <c r="S9669" s="9">
        <v>12</v>
      </c>
      <c r="U9669" s="9" t="s">
        <v>242</v>
      </c>
      <c r="X9669" s="9">
        <f>INDEX(SLA_Policy!$D$2:$D$5,MATCH(F9669,SLA_Policy!$A$2:$A$5,0))</f>
        <v>120</v>
      </c>
      <c r="Y9669" s="9" t="str">
        <f>IF(E9669="Cancelled","Excluded",IF(D9669="",IF((SLA_Policy!$B$8-B9669)*24&gt;X9669,"Open - Breached","Open - On Track"),IF((D9669-B9669)*24&lt;=X9669,"Met","Breached")))</f>
        <v>Met</v>
      </c>
    </row>
    <row r="9670" spans="1:25" x14ac:dyDescent="0.25">
      <c r="A9670" s="9" t="s">
        <v>14104</v>
      </c>
      <c r="B9670" s="23">
        <v>46196.504861111098</v>
      </c>
      <c r="C9670" s="23">
        <v>46196.546527777798</v>
      </c>
      <c r="D9670" s="23">
        <v>46197.4152777778</v>
      </c>
      <c r="E9670" s="9" t="s">
        <v>212</v>
      </c>
      <c r="F9670" s="9" t="s">
        <v>188</v>
      </c>
      <c r="G9670" s="9" t="s">
        <v>213</v>
      </c>
      <c r="H9670" s="9" t="s">
        <v>165</v>
      </c>
      <c r="I9670" s="9" t="s">
        <v>567</v>
      </c>
      <c r="J9670" s="9" t="s">
        <v>2753</v>
      </c>
      <c r="K9670" s="9" t="s">
        <v>225</v>
      </c>
      <c r="L9670" s="9" t="s">
        <v>351</v>
      </c>
      <c r="M9670" s="9" t="s">
        <v>3634</v>
      </c>
      <c r="N9670" s="9" t="s">
        <v>197</v>
      </c>
      <c r="O9670" s="9" t="s">
        <v>176</v>
      </c>
      <c r="P9670" s="9" t="s">
        <v>228</v>
      </c>
      <c r="Q9670" s="9" t="s">
        <v>219</v>
      </c>
      <c r="R9670" s="9">
        <v>0</v>
      </c>
      <c r="S9670" s="9">
        <v>22</v>
      </c>
      <c r="U9670" s="9" t="s">
        <v>230</v>
      </c>
      <c r="X9670" s="9">
        <f>INDEX(SLA_Policy!$D$2:$D$5,MATCH(F9670,SLA_Policy!$A$2:$A$5,0))</f>
        <v>72</v>
      </c>
      <c r="Y9670" s="9" t="str">
        <f>IF(E9670="Cancelled","Excluded",IF(D9670="",IF((SLA_Policy!$B$8-B9670)*24&gt;X9670,"Open - Breached","Open - On Track"),IF((D9670-B9670)*24&lt;=X9670,"Met","Breached")))</f>
        <v>Met</v>
      </c>
    </row>
    <row r="9671" spans="1:25" x14ac:dyDescent="0.25">
      <c r="A9671" s="9" t="s">
        <v>14105</v>
      </c>
      <c r="B9671" s="23">
        <v>46196.519444444399</v>
      </c>
      <c r="C9671" s="23">
        <v>46196.651388888902</v>
      </c>
      <c r="D9671" s="23">
        <v>46196.695833333302</v>
      </c>
      <c r="E9671" s="9" t="s">
        <v>212</v>
      </c>
      <c r="F9671" s="9" t="s">
        <v>189</v>
      </c>
      <c r="G9671" s="9" t="s">
        <v>236</v>
      </c>
      <c r="H9671" s="9" t="s">
        <v>167</v>
      </c>
      <c r="I9671" s="9" t="s">
        <v>255</v>
      </c>
      <c r="J9671" s="9" t="s">
        <v>14106</v>
      </c>
      <c r="K9671" s="9" t="s">
        <v>215</v>
      </c>
      <c r="L9671" s="9" t="s">
        <v>216</v>
      </c>
      <c r="M9671" s="9" t="s">
        <v>1073</v>
      </c>
      <c r="N9671" s="9" t="s">
        <v>196</v>
      </c>
      <c r="O9671" s="9" t="s">
        <v>176</v>
      </c>
      <c r="P9671" s="9" t="s">
        <v>503</v>
      </c>
      <c r="Q9671" s="9" t="s">
        <v>219</v>
      </c>
      <c r="R9671" s="9">
        <v>0</v>
      </c>
      <c r="S9671" s="9">
        <v>21</v>
      </c>
      <c r="U9671" s="9" t="s">
        <v>242</v>
      </c>
      <c r="X9671" s="9">
        <f>INDEX(SLA_Policy!$D$2:$D$5,MATCH(F9671,SLA_Policy!$A$2:$A$5,0))</f>
        <v>120</v>
      </c>
      <c r="Y9671" s="9" t="str">
        <f>IF(E9671="Cancelled","Excluded",IF(D9671="",IF((SLA_Policy!$B$8-B9671)*24&gt;X9671,"Open - Breached","Open - On Track"),IF((D9671-B9671)*24&lt;=X9671,"Met","Breached")))</f>
        <v>Met</v>
      </c>
    </row>
    <row r="9672" spans="1:25" x14ac:dyDescent="0.25">
      <c r="A9672" s="9" t="s">
        <v>14107</v>
      </c>
      <c r="B9672" s="23">
        <v>46196.521527777797</v>
      </c>
      <c r="C9672" s="23">
        <v>46196.545138888898</v>
      </c>
      <c r="D9672" s="23">
        <v>46197.661805555603</v>
      </c>
      <c r="E9672" s="9" t="s">
        <v>212</v>
      </c>
      <c r="F9672" s="9" t="s">
        <v>189</v>
      </c>
      <c r="G9672" s="9" t="s">
        <v>213</v>
      </c>
      <c r="H9672" s="9" t="s">
        <v>88</v>
      </c>
      <c r="I9672" s="9" t="s">
        <v>268</v>
      </c>
      <c r="J9672" s="9" t="s">
        <v>5249</v>
      </c>
      <c r="K9672" s="9" t="s">
        <v>246</v>
      </c>
      <c r="L9672" s="9" t="s">
        <v>311</v>
      </c>
      <c r="M9672" s="9" t="s">
        <v>7858</v>
      </c>
      <c r="N9672" s="9" t="s">
        <v>197</v>
      </c>
      <c r="O9672" s="9" t="s">
        <v>178</v>
      </c>
      <c r="P9672" s="9" t="s">
        <v>360</v>
      </c>
      <c r="Q9672" s="9" t="s">
        <v>219</v>
      </c>
      <c r="R9672" s="9">
        <v>1</v>
      </c>
      <c r="S9672" s="9">
        <v>22</v>
      </c>
      <c r="T9672" s="9" t="s">
        <v>136</v>
      </c>
      <c r="U9672" s="9" t="s">
        <v>230</v>
      </c>
      <c r="X9672" s="9">
        <f>INDEX(SLA_Policy!$D$2:$D$5,MATCH(F9672,SLA_Policy!$A$2:$A$5,0))</f>
        <v>120</v>
      </c>
      <c r="Y9672" s="9" t="str">
        <f>IF(E9672="Cancelled","Excluded",IF(D9672="",IF((SLA_Policy!$B$8-B9672)*24&gt;X9672,"Open - Breached","Open - On Track"),IF((D9672-B9672)*24&lt;=X9672,"Met","Breached")))</f>
        <v>Met</v>
      </c>
    </row>
    <row r="9673" spans="1:25" x14ac:dyDescent="0.25">
      <c r="A9673" s="9" t="s">
        <v>14108</v>
      </c>
      <c r="B9673" s="23">
        <v>46196.525694444397</v>
      </c>
      <c r="C9673" s="23">
        <v>46196.533333333296</v>
      </c>
      <c r="D9673" s="23">
        <v>46196.650694444397</v>
      </c>
      <c r="E9673" s="9" t="s">
        <v>212</v>
      </c>
      <c r="F9673" s="9" t="s">
        <v>188</v>
      </c>
      <c r="G9673" s="9" t="s">
        <v>213</v>
      </c>
      <c r="H9673" s="9" t="s">
        <v>161</v>
      </c>
      <c r="I9673" s="9" t="s">
        <v>297</v>
      </c>
      <c r="J9673" s="9" t="s">
        <v>6513</v>
      </c>
      <c r="K9673" s="9" t="s">
        <v>239</v>
      </c>
      <c r="L9673" s="9" t="s">
        <v>270</v>
      </c>
      <c r="M9673" s="9" t="s">
        <v>3653</v>
      </c>
      <c r="N9673" s="9" t="s">
        <v>198</v>
      </c>
      <c r="O9673" s="9" t="s">
        <v>116</v>
      </c>
      <c r="P9673" s="9" t="s">
        <v>525</v>
      </c>
      <c r="Q9673" s="9" t="s">
        <v>219</v>
      </c>
      <c r="R9673" s="9">
        <v>0</v>
      </c>
      <c r="S9673" s="9">
        <v>31</v>
      </c>
      <c r="U9673" s="9" t="s">
        <v>290</v>
      </c>
      <c r="W9673" s="9">
        <v>4</v>
      </c>
      <c r="X9673" s="9">
        <f>INDEX(SLA_Policy!$D$2:$D$5,MATCH(F9673,SLA_Policy!$A$2:$A$5,0))</f>
        <v>72</v>
      </c>
      <c r="Y9673" s="9" t="str">
        <f>IF(E9673="Cancelled","Excluded",IF(D9673="",IF((SLA_Policy!$B$8-B9673)*24&gt;X9673,"Open - Breached","Open - On Track"),IF((D9673-B9673)*24&lt;=X9673,"Met","Breached")))</f>
        <v>Met</v>
      </c>
    </row>
    <row r="9674" spans="1:25" x14ac:dyDescent="0.25">
      <c r="A9674" s="9" t="s">
        <v>14109</v>
      </c>
      <c r="B9674" s="23">
        <v>46196.529166666704</v>
      </c>
      <c r="C9674" s="23">
        <v>46196.5534722222</v>
      </c>
      <c r="D9674" s="23">
        <v>46197.3618055556</v>
      </c>
      <c r="E9674" s="9" t="s">
        <v>212</v>
      </c>
      <c r="F9674" s="9" t="s">
        <v>188</v>
      </c>
      <c r="G9674" s="9" t="s">
        <v>236</v>
      </c>
      <c r="H9674" s="9" t="s">
        <v>164</v>
      </c>
      <c r="I9674" s="9" t="s">
        <v>421</v>
      </c>
      <c r="J9674" s="9" t="s">
        <v>902</v>
      </c>
      <c r="K9674" s="9" t="s">
        <v>246</v>
      </c>
      <c r="L9674" s="9" t="s">
        <v>371</v>
      </c>
      <c r="M9674" s="9" t="s">
        <v>1375</v>
      </c>
      <c r="N9674" s="9" t="s">
        <v>196</v>
      </c>
      <c r="O9674" s="9" t="s">
        <v>180</v>
      </c>
      <c r="P9674" s="9" t="s">
        <v>318</v>
      </c>
      <c r="Q9674" s="9" t="s">
        <v>219</v>
      </c>
      <c r="R9674" s="9">
        <v>0</v>
      </c>
      <c r="S9674" s="9">
        <v>30</v>
      </c>
      <c r="T9674" s="9" t="s">
        <v>464</v>
      </c>
      <c r="U9674" s="9" t="s">
        <v>242</v>
      </c>
      <c r="X9674" s="9">
        <f>INDEX(SLA_Policy!$D$2:$D$5,MATCH(F9674,SLA_Policy!$A$2:$A$5,0))</f>
        <v>72</v>
      </c>
      <c r="Y9674" s="9" t="str">
        <f>IF(E9674="Cancelled","Excluded",IF(D9674="",IF((SLA_Policy!$B$8-B9674)*24&gt;X9674,"Open - Breached","Open - On Track"),IF((D9674-B9674)*24&lt;=X9674,"Met","Breached")))</f>
        <v>Met</v>
      </c>
    </row>
    <row r="9675" spans="1:25" x14ac:dyDescent="0.25">
      <c r="A9675" s="9" t="s">
        <v>14110</v>
      </c>
      <c r="B9675" s="23">
        <v>46196.534722222197</v>
      </c>
      <c r="C9675" s="23">
        <v>46196.537499999999</v>
      </c>
      <c r="D9675" s="23">
        <v>46196.686111111099</v>
      </c>
      <c r="E9675" s="9" t="s">
        <v>212</v>
      </c>
      <c r="F9675" s="9" t="s">
        <v>188</v>
      </c>
      <c r="G9675" s="9" t="s">
        <v>213</v>
      </c>
      <c r="H9675" s="9" t="s">
        <v>88</v>
      </c>
      <c r="I9675" s="9" t="s">
        <v>92</v>
      </c>
      <c r="J9675" s="9" t="s">
        <v>9247</v>
      </c>
      <c r="K9675" s="9" t="s">
        <v>215</v>
      </c>
      <c r="L9675" s="9" t="s">
        <v>307</v>
      </c>
      <c r="M9675" s="9" t="s">
        <v>6815</v>
      </c>
      <c r="N9675" s="9" t="s">
        <v>198</v>
      </c>
      <c r="O9675" s="9" t="s">
        <v>116</v>
      </c>
      <c r="P9675" s="9" t="s">
        <v>551</v>
      </c>
      <c r="Q9675" s="9" t="s">
        <v>219</v>
      </c>
      <c r="R9675" s="9">
        <v>0</v>
      </c>
      <c r="S9675" s="9">
        <v>9</v>
      </c>
      <c r="T9675" s="9" t="s">
        <v>136</v>
      </c>
      <c r="U9675" s="9" t="s">
        <v>266</v>
      </c>
      <c r="W9675" s="9">
        <v>5</v>
      </c>
      <c r="X9675" s="9">
        <f>INDEX(SLA_Policy!$D$2:$D$5,MATCH(F9675,SLA_Policy!$A$2:$A$5,0))</f>
        <v>72</v>
      </c>
      <c r="Y9675" s="9" t="str">
        <f>IF(E9675="Cancelled","Excluded",IF(D9675="",IF((SLA_Policy!$B$8-B9675)*24&gt;X9675,"Open - Breached","Open - On Track"),IF((D9675-B9675)*24&lt;=X9675,"Met","Breached")))</f>
        <v>Met</v>
      </c>
    </row>
    <row r="9676" spans="1:25" x14ac:dyDescent="0.25">
      <c r="A9676" s="9" t="s">
        <v>14111</v>
      </c>
      <c r="B9676" s="23">
        <v>46196.543749999997</v>
      </c>
      <c r="C9676" s="23">
        <v>46196.554166666698</v>
      </c>
      <c r="D9676" s="23">
        <v>46197.405555555597</v>
      </c>
      <c r="E9676" s="9" t="s">
        <v>212</v>
      </c>
      <c r="F9676" s="9" t="s">
        <v>188</v>
      </c>
      <c r="G9676" s="9" t="s">
        <v>213</v>
      </c>
      <c r="H9676" s="9" t="s">
        <v>163</v>
      </c>
      <c r="I9676" s="9" t="s">
        <v>250</v>
      </c>
      <c r="J9676" s="9" t="s">
        <v>954</v>
      </c>
      <c r="K9676" s="9" t="s">
        <v>303</v>
      </c>
      <c r="L9676" s="9" t="s">
        <v>104</v>
      </c>
      <c r="M9676" s="9" t="s">
        <v>1201</v>
      </c>
      <c r="N9676" s="9" t="s">
        <v>197</v>
      </c>
      <c r="O9676" s="9" t="s">
        <v>176</v>
      </c>
      <c r="P9676" s="9" t="s">
        <v>330</v>
      </c>
      <c r="Q9676" s="9" t="s">
        <v>219</v>
      </c>
      <c r="R9676" s="9">
        <v>0</v>
      </c>
      <c r="S9676" s="9">
        <v>24</v>
      </c>
      <c r="T9676" s="9" t="s">
        <v>136</v>
      </c>
      <c r="U9676" s="9" t="s">
        <v>230</v>
      </c>
      <c r="W9676" s="9">
        <v>5</v>
      </c>
      <c r="X9676" s="9">
        <f>INDEX(SLA_Policy!$D$2:$D$5,MATCH(F9676,SLA_Policy!$A$2:$A$5,0))</f>
        <v>72</v>
      </c>
      <c r="Y9676" s="9" t="str">
        <f>IF(E9676="Cancelled","Excluded",IF(D9676="",IF((SLA_Policy!$B$8-B9676)*24&gt;X9676,"Open - Breached","Open - On Track"),IF((D9676-B9676)*24&lt;=X9676,"Met","Breached")))</f>
        <v>Met</v>
      </c>
    </row>
    <row r="9677" spans="1:25" x14ac:dyDescent="0.25">
      <c r="A9677" s="9" t="s">
        <v>14112</v>
      </c>
      <c r="B9677" s="23">
        <v>46196.5715277778</v>
      </c>
      <c r="C9677" s="23">
        <v>46196.602083333302</v>
      </c>
      <c r="D9677" s="23">
        <v>46197.411805555603</v>
      </c>
      <c r="E9677" s="9" t="s">
        <v>212</v>
      </c>
      <c r="F9677" s="9" t="s">
        <v>188</v>
      </c>
      <c r="G9677" s="9" t="s">
        <v>213</v>
      </c>
      <c r="H9677" s="9" t="s">
        <v>163</v>
      </c>
      <c r="I9677" s="9" t="s">
        <v>223</v>
      </c>
      <c r="J9677" s="9" t="s">
        <v>14113</v>
      </c>
      <c r="K9677" s="9" t="s">
        <v>215</v>
      </c>
      <c r="L9677" s="9" t="s">
        <v>104</v>
      </c>
      <c r="M9677" s="9" t="s">
        <v>3586</v>
      </c>
      <c r="N9677" s="9" t="s">
        <v>198</v>
      </c>
      <c r="O9677" s="9" t="s">
        <v>176</v>
      </c>
      <c r="P9677" s="9" t="s">
        <v>570</v>
      </c>
      <c r="Q9677" s="9" t="s">
        <v>219</v>
      </c>
      <c r="R9677" s="9">
        <v>0</v>
      </c>
      <c r="S9677" s="9">
        <v>28</v>
      </c>
      <c r="T9677" s="9" t="s">
        <v>136</v>
      </c>
      <c r="U9677" s="9" t="s">
        <v>230</v>
      </c>
      <c r="W9677" s="9">
        <v>4</v>
      </c>
      <c r="X9677" s="9">
        <f>INDEX(SLA_Policy!$D$2:$D$5,MATCH(F9677,SLA_Policy!$A$2:$A$5,0))</f>
        <v>72</v>
      </c>
      <c r="Y9677" s="9" t="str">
        <f>IF(E9677="Cancelled","Excluded",IF(D9677="",IF((SLA_Policy!$B$8-B9677)*24&gt;X9677,"Open - Breached","Open - On Track"),IF((D9677-B9677)*24&lt;=X9677,"Met","Breached")))</f>
        <v>Met</v>
      </c>
    </row>
    <row r="9678" spans="1:25" x14ac:dyDescent="0.25">
      <c r="A9678" s="9" t="s">
        <v>14114</v>
      </c>
      <c r="B9678" s="23">
        <v>46196.585416666698</v>
      </c>
      <c r="C9678" s="23">
        <v>46196.624305555597</v>
      </c>
      <c r="D9678" s="23">
        <v>46197.411111111098</v>
      </c>
      <c r="E9678" s="9" t="s">
        <v>212</v>
      </c>
      <c r="F9678" s="9" t="s">
        <v>188</v>
      </c>
      <c r="G9678" s="9" t="s">
        <v>213</v>
      </c>
      <c r="H9678" s="9" t="s">
        <v>88</v>
      </c>
      <c r="I9678" s="9" t="s">
        <v>486</v>
      </c>
      <c r="J9678" s="9" t="s">
        <v>7239</v>
      </c>
      <c r="K9678" s="9" t="s">
        <v>276</v>
      </c>
      <c r="L9678" s="9" t="s">
        <v>104</v>
      </c>
      <c r="M9678" s="9" t="s">
        <v>3786</v>
      </c>
      <c r="N9678" s="9" t="s">
        <v>196</v>
      </c>
      <c r="O9678" s="9" t="s">
        <v>178</v>
      </c>
      <c r="P9678" s="9" t="s">
        <v>360</v>
      </c>
      <c r="Q9678" s="9" t="s">
        <v>219</v>
      </c>
      <c r="R9678" s="9">
        <v>0</v>
      </c>
      <c r="S9678" s="9">
        <v>22</v>
      </c>
      <c r="U9678" s="9" t="s">
        <v>266</v>
      </c>
      <c r="W9678" s="9">
        <v>4</v>
      </c>
      <c r="X9678" s="9">
        <f>INDEX(SLA_Policy!$D$2:$D$5,MATCH(F9678,SLA_Policy!$A$2:$A$5,0))</f>
        <v>72</v>
      </c>
      <c r="Y9678" s="9" t="str">
        <f>IF(E9678="Cancelled","Excluded",IF(D9678="",IF((SLA_Policy!$B$8-B9678)*24&gt;X9678,"Open - Breached","Open - On Track"),IF((D9678-B9678)*24&lt;=X9678,"Met","Breached")))</f>
        <v>Met</v>
      </c>
    </row>
    <row r="9679" spans="1:25" x14ac:dyDescent="0.25">
      <c r="A9679" s="9" t="s">
        <v>14115</v>
      </c>
      <c r="B9679" s="23">
        <v>46196.589583333298</v>
      </c>
      <c r="C9679" s="23">
        <v>46196.591666666704</v>
      </c>
      <c r="D9679" s="23">
        <v>46197.440972222197</v>
      </c>
      <c r="E9679" s="9" t="s">
        <v>212</v>
      </c>
      <c r="F9679" s="9" t="s">
        <v>188</v>
      </c>
      <c r="G9679" s="9" t="s">
        <v>213</v>
      </c>
      <c r="H9679" s="9" t="s">
        <v>164</v>
      </c>
      <c r="I9679" s="9" t="s">
        <v>478</v>
      </c>
      <c r="J9679" s="9" t="s">
        <v>1964</v>
      </c>
      <c r="K9679" s="9" t="s">
        <v>215</v>
      </c>
      <c r="L9679" s="9" t="s">
        <v>104</v>
      </c>
      <c r="M9679" s="9" t="s">
        <v>1534</v>
      </c>
      <c r="N9679" s="9" t="s">
        <v>198</v>
      </c>
      <c r="O9679" s="9" t="s">
        <v>116</v>
      </c>
      <c r="P9679" s="9" t="s">
        <v>234</v>
      </c>
      <c r="Q9679" s="9" t="s">
        <v>219</v>
      </c>
      <c r="R9679" s="9">
        <v>0</v>
      </c>
      <c r="S9679" s="9">
        <v>28</v>
      </c>
      <c r="T9679" s="9" t="s">
        <v>464</v>
      </c>
      <c r="U9679" s="9" t="s">
        <v>266</v>
      </c>
      <c r="X9679" s="9">
        <f>INDEX(SLA_Policy!$D$2:$D$5,MATCH(F9679,SLA_Policy!$A$2:$A$5,0))</f>
        <v>72</v>
      </c>
      <c r="Y9679" s="9" t="str">
        <f>IF(E9679="Cancelled","Excluded",IF(D9679="",IF((SLA_Policy!$B$8-B9679)*24&gt;X9679,"Open - Breached","Open - On Track"),IF((D9679-B9679)*24&lt;=X9679,"Met","Breached")))</f>
        <v>Met</v>
      </c>
    </row>
    <row r="9680" spans="1:25" x14ac:dyDescent="0.25">
      <c r="A9680" s="9" t="s">
        <v>14116</v>
      </c>
      <c r="B9680" s="23">
        <v>46196.608333333301</v>
      </c>
      <c r="C9680" s="23">
        <v>46196.609027777798</v>
      </c>
      <c r="D9680" s="23">
        <v>46196.631944444503</v>
      </c>
      <c r="E9680" s="9" t="s">
        <v>212</v>
      </c>
      <c r="F9680" s="9" t="s">
        <v>187</v>
      </c>
      <c r="G9680" s="9" t="s">
        <v>213</v>
      </c>
      <c r="H9680" s="9" t="s">
        <v>161</v>
      </c>
      <c r="I9680" s="9" t="s">
        <v>297</v>
      </c>
      <c r="J9680" s="9" t="s">
        <v>12491</v>
      </c>
      <c r="K9680" s="9" t="s">
        <v>246</v>
      </c>
      <c r="L9680" s="9" t="s">
        <v>226</v>
      </c>
      <c r="M9680" s="9" t="s">
        <v>1507</v>
      </c>
      <c r="N9680" s="9" t="s">
        <v>198</v>
      </c>
      <c r="O9680" s="9" t="s">
        <v>177</v>
      </c>
      <c r="P9680" s="9" t="s">
        <v>457</v>
      </c>
      <c r="Q9680" s="9" t="s">
        <v>273</v>
      </c>
      <c r="R9680" s="9">
        <v>0</v>
      </c>
      <c r="S9680" s="9">
        <v>12</v>
      </c>
      <c r="U9680" s="9" t="s">
        <v>266</v>
      </c>
      <c r="X9680" s="9">
        <f>INDEX(SLA_Policy!$D$2:$D$5,MATCH(F9680,SLA_Policy!$A$2:$A$5,0))</f>
        <v>8</v>
      </c>
      <c r="Y9680" s="9" t="str">
        <f>IF(E9680="Cancelled","Excluded",IF(D9680="",IF((SLA_Policy!$B$8-B9680)*24&gt;X9680,"Open - Breached","Open - On Track"),IF((D9680-B9680)*24&lt;=X9680,"Met","Breached")))</f>
        <v>Met</v>
      </c>
    </row>
    <row r="9681" spans="1:25" x14ac:dyDescent="0.25">
      <c r="A9681" s="9" t="s">
        <v>14117</v>
      </c>
      <c r="B9681" s="23">
        <v>46196.614583333299</v>
      </c>
      <c r="C9681" s="23">
        <v>46196.740277777797</v>
      </c>
      <c r="D9681" s="23">
        <v>46196.750694444498</v>
      </c>
      <c r="E9681" s="9" t="s">
        <v>212</v>
      </c>
      <c r="F9681" s="9" t="s">
        <v>188</v>
      </c>
      <c r="G9681" s="9" t="s">
        <v>236</v>
      </c>
      <c r="H9681" s="9" t="s">
        <v>161</v>
      </c>
      <c r="I9681" s="9" t="s">
        <v>237</v>
      </c>
      <c r="J9681" s="9" t="s">
        <v>3019</v>
      </c>
      <c r="K9681" s="9" t="s">
        <v>225</v>
      </c>
      <c r="L9681" s="9" t="s">
        <v>104</v>
      </c>
      <c r="M9681" s="9" t="s">
        <v>1008</v>
      </c>
      <c r="N9681" s="9" t="s">
        <v>196</v>
      </c>
      <c r="O9681" s="9" t="s">
        <v>179</v>
      </c>
      <c r="P9681" s="9" t="s">
        <v>337</v>
      </c>
      <c r="Q9681" s="9" t="s">
        <v>219</v>
      </c>
      <c r="R9681" s="9">
        <v>0</v>
      </c>
      <c r="S9681" s="9">
        <v>29</v>
      </c>
      <c r="U9681" s="9" t="s">
        <v>242</v>
      </c>
      <c r="X9681" s="9">
        <f>INDEX(SLA_Policy!$D$2:$D$5,MATCH(F9681,SLA_Policy!$A$2:$A$5,0))</f>
        <v>72</v>
      </c>
      <c r="Y9681" s="9" t="str">
        <f>IF(E9681="Cancelled","Excluded",IF(D9681="",IF((SLA_Policy!$B$8-B9681)*24&gt;X9681,"Open - Breached","Open - On Track"),IF((D9681-B9681)*24&lt;=X9681,"Met","Breached")))</f>
        <v>Met</v>
      </c>
    </row>
    <row r="9682" spans="1:25" x14ac:dyDescent="0.25">
      <c r="A9682" s="9" t="s">
        <v>14118</v>
      </c>
      <c r="B9682" s="23">
        <v>46196.618055555598</v>
      </c>
      <c r="C9682" s="23">
        <v>46196.637499999997</v>
      </c>
      <c r="D9682" s="23">
        <v>46199.45</v>
      </c>
      <c r="E9682" s="9" t="s">
        <v>212</v>
      </c>
      <c r="F9682" s="9" t="s">
        <v>188</v>
      </c>
      <c r="G9682" s="9" t="s">
        <v>213</v>
      </c>
      <c r="H9682" s="9" t="s">
        <v>165</v>
      </c>
      <c r="I9682" s="9" t="s">
        <v>567</v>
      </c>
      <c r="J9682" s="9" t="s">
        <v>1451</v>
      </c>
      <c r="K9682" s="9" t="s">
        <v>246</v>
      </c>
      <c r="L9682" s="9" t="s">
        <v>293</v>
      </c>
      <c r="M9682" s="9" t="s">
        <v>3596</v>
      </c>
      <c r="N9682" s="9" t="s">
        <v>196</v>
      </c>
      <c r="O9682" s="9" t="s">
        <v>176</v>
      </c>
      <c r="P9682" s="9" t="s">
        <v>253</v>
      </c>
      <c r="Q9682" s="9" t="s">
        <v>219</v>
      </c>
      <c r="R9682" s="9">
        <v>0</v>
      </c>
      <c r="S9682" s="9">
        <v>48</v>
      </c>
      <c r="U9682" s="9" t="s">
        <v>266</v>
      </c>
      <c r="X9682" s="9">
        <f>INDEX(SLA_Policy!$D$2:$D$5,MATCH(F9682,SLA_Policy!$A$2:$A$5,0))</f>
        <v>72</v>
      </c>
      <c r="Y9682" s="9" t="str">
        <f>IF(E9682="Cancelled","Excluded",IF(D9682="",IF((SLA_Policy!$B$8-B9682)*24&gt;X9682,"Open - Breached","Open - On Track"),IF((D9682-B9682)*24&lt;=X9682,"Met","Breached")))</f>
        <v>Met</v>
      </c>
    </row>
    <row r="9683" spans="1:25" x14ac:dyDescent="0.25">
      <c r="A9683" s="9" t="s">
        <v>14119</v>
      </c>
      <c r="B9683" s="23">
        <v>46196.620138888902</v>
      </c>
      <c r="C9683" s="23">
        <v>46196.6430555556</v>
      </c>
      <c r="D9683" s="23">
        <v>46197.497916666704</v>
      </c>
      <c r="E9683" s="9" t="s">
        <v>212</v>
      </c>
      <c r="F9683" s="9" t="s">
        <v>188</v>
      </c>
      <c r="G9683" s="9" t="s">
        <v>213</v>
      </c>
      <c r="H9683" s="9" t="s">
        <v>163</v>
      </c>
      <c r="I9683" s="9" t="s">
        <v>250</v>
      </c>
      <c r="J9683" s="9" t="s">
        <v>8101</v>
      </c>
      <c r="K9683" s="9" t="s">
        <v>225</v>
      </c>
      <c r="L9683" s="9" t="s">
        <v>104</v>
      </c>
      <c r="M9683" s="9" t="s">
        <v>1062</v>
      </c>
      <c r="N9683" s="9" t="s">
        <v>197</v>
      </c>
      <c r="O9683" s="9" t="s">
        <v>176</v>
      </c>
      <c r="P9683" s="9" t="s">
        <v>570</v>
      </c>
      <c r="Q9683" s="9" t="s">
        <v>219</v>
      </c>
      <c r="R9683" s="9">
        <v>0</v>
      </c>
      <c r="S9683" s="9">
        <v>28</v>
      </c>
      <c r="T9683" s="9" t="s">
        <v>220</v>
      </c>
      <c r="U9683" s="9" t="s">
        <v>230</v>
      </c>
      <c r="X9683" s="9">
        <f>INDEX(SLA_Policy!$D$2:$D$5,MATCH(F9683,SLA_Policy!$A$2:$A$5,0))</f>
        <v>72</v>
      </c>
      <c r="Y9683" s="9" t="str">
        <f>IF(E9683="Cancelled","Excluded",IF(D9683="",IF((SLA_Policy!$B$8-B9683)*24&gt;X9683,"Open - Breached","Open - On Track"),IF((D9683-B9683)*24&lt;=X9683,"Met","Breached")))</f>
        <v>Met</v>
      </c>
    </row>
    <row r="9684" spans="1:25" x14ac:dyDescent="0.25">
      <c r="A9684" s="9" t="s">
        <v>14120</v>
      </c>
      <c r="B9684" s="23">
        <v>46196.6340277778</v>
      </c>
      <c r="C9684" s="23">
        <v>46196.636111111096</v>
      </c>
      <c r="D9684" s="23">
        <v>46196.929861111101</v>
      </c>
      <c r="E9684" s="9" t="s">
        <v>212</v>
      </c>
      <c r="F9684" s="9" t="s">
        <v>187</v>
      </c>
      <c r="G9684" s="9" t="s">
        <v>213</v>
      </c>
      <c r="H9684" s="9" t="s">
        <v>162</v>
      </c>
      <c r="I9684" s="9" t="s">
        <v>345</v>
      </c>
      <c r="J9684" s="9" t="s">
        <v>7875</v>
      </c>
      <c r="K9684" s="9" t="s">
        <v>215</v>
      </c>
      <c r="L9684" s="9" t="s">
        <v>311</v>
      </c>
      <c r="M9684" s="9" t="s">
        <v>2899</v>
      </c>
      <c r="N9684" s="9" t="s">
        <v>196</v>
      </c>
      <c r="O9684" s="9" t="s">
        <v>179</v>
      </c>
      <c r="P9684" s="9" t="s">
        <v>264</v>
      </c>
      <c r="Q9684" s="9" t="s">
        <v>273</v>
      </c>
      <c r="R9684" s="9">
        <v>0</v>
      </c>
      <c r="S9684" s="9">
        <v>12</v>
      </c>
      <c r="U9684" s="9" t="s">
        <v>266</v>
      </c>
      <c r="X9684" s="9">
        <f>INDEX(SLA_Policy!$D$2:$D$5,MATCH(F9684,SLA_Policy!$A$2:$A$5,0))</f>
        <v>8</v>
      </c>
      <c r="Y9684" s="9" t="str">
        <f>IF(E9684="Cancelled","Excluded",IF(D9684="",IF((SLA_Policy!$B$8-B9684)*24&gt;X9684,"Open - Breached","Open - On Track"),IF((D9684-B9684)*24&lt;=X9684,"Met","Breached")))</f>
        <v>Met</v>
      </c>
    </row>
    <row r="9685" spans="1:25" x14ac:dyDescent="0.25">
      <c r="A9685" s="9" t="s">
        <v>14121</v>
      </c>
      <c r="B9685" s="23">
        <v>46196.636805555601</v>
      </c>
      <c r="C9685" s="23">
        <v>46196.6430555556</v>
      </c>
      <c r="D9685" s="23">
        <v>46196.709027777797</v>
      </c>
      <c r="E9685" s="9" t="s">
        <v>212</v>
      </c>
      <c r="F9685" s="9" t="s">
        <v>189</v>
      </c>
      <c r="G9685" s="9" t="s">
        <v>213</v>
      </c>
      <c r="H9685" s="9" t="s">
        <v>161</v>
      </c>
      <c r="I9685" s="9" t="s">
        <v>389</v>
      </c>
      <c r="J9685" s="9" t="s">
        <v>2568</v>
      </c>
      <c r="K9685" s="9" t="s">
        <v>246</v>
      </c>
      <c r="L9685" s="9" t="s">
        <v>282</v>
      </c>
      <c r="M9685" s="9" t="s">
        <v>2484</v>
      </c>
      <c r="N9685" s="9" t="s">
        <v>198</v>
      </c>
      <c r="O9685" s="9" t="s">
        <v>116</v>
      </c>
      <c r="P9685" s="9" t="s">
        <v>234</v>
      </c>
      <c r="Q9685" s="9" t="s">
        <v>219</v>
      </c>
      <c r="R9685" s="9">
        <v>0</v>
      </c>
      <c r="S9685" s="9">
        <v>9</v>
      </c>
      <c r="U9685" s="9" t="s">
        <v>221</v>
      </c>
      <c r="W9685" s="9">
        <v>5</v>
      </c>
      <c r="X9685" s="9">
        <f>INDEX(SLA_Policy!$D$2:$D$5,MATCH(F9685,SLA_Policy!$A$2:$A$5,0))</f>
        <v>120</v>
      </c>
      <c r="Y9685" s="9" t="str">
        <f>IF(E9685="Cancelled","Excluded",IF(D9685="",IF((SLA_Policy!$B$8-B9685)*24&gt;X9685,"Open - Breached","Open - On Track"),IF((D9685-B9685)*24&lt;=X9685,"Met","Breached")))</f>
        <v>Met</v>
      </c>
    </row>
    <row r="9686" spans="1:25" x14ac:dyDescent="0.25">
      <c r="A9686" s="9" t="s">
        <v>14122</v>
      </c>
      <c r="B9686" s="23">
        <v>46196.637499999997</v>
      </c>
      <c r="C9686" s="23">
        <v>46196.713888888902</v>
      </c>
      <c r="D9686" s="23">
        <v>46197.409722222197</v>
      </c>
      <c r="E9686" s="9" t="s">
        <v>212</v>
      </c>
      <c r="F9686" s="9" t="s">
        <v>188</v>
      </c>
      <c r="G9686" s="9" t="s">
        <v>213</v>
      </c>
      <c r="H9686" s="9" t="s">
        <v>88</v>
      </c>
      <c r="I9686" s="9" t="s">
        <v>486</v>
      </c>
      <c r="J9686" s="9" t="s">
        <v>14123</v>
      </c>
      <c r="K9686" s="9" t="s">
        <v>276</v>
      </c>
      <c r="L9686" s="9" t="s">
        <v>12094</v>
      </c>
      <c r="M9686" s="9" t="s">
        <v>108</v>
      </c>
      <c r="N9686" s="9" t="s">
        <v>197</v>
      </c>
      <c r="O9686" s="9" t="s">
        <v>178</v>
      </c>
      <c r="P9686" s="9" t="s">
        <v>360</v>
      </c>
      <c r="Q9686" s="9" t="s">
        <v>219</v>
      </c>
      <c r="R9686" s="9">
        <v>0</v>
      </c>
      <c r="S9686" s="9">
        <v>27</v>
      </c>
      <c r="U9686" s="9" t="s">
        <v>266</v>
      </c>
      <c r="W9686" s="9">
        <v>5</v>
      </c>
      <c r="X9686" s="9">
        <f>INDEX(SLA_Policy!$D$2:$D$5,MATCH(F9686,SLA_Policy!$A$2:$A$5,0))</f>
        <v>72</v>
      </c>
      <c r="Y9686" s="9" t="str">
        <f>IF(E9686="Cancelled","Excluded",IF(D9686="",IF((SLA_Policy!$B$8-B9686)*24&gt;X9686,"Open - Breached","Open - On Track"),IF((D9686-B9686)*24&lt;=X9686,"Met","Breached")))</f>
        <v>Met</v>
      </c>
    </row>
    <row r="9687" spans="1:25" x14ac:dyDescent="0.25">
      <c r="A9687" s="9" t="s">
        <v>14124</v>
      </c>
      <c r="B9687" s="23">
        <v>46196.65625</v>
      </c>
      <c r="C9687" s="23">
        <v>46196.670138888898</v>
      </c>
      <c r="D9687" s="23">
        <v>46197.381249999999</v>
      </c>
      <c r="E9687" s="9" t="s">
        <v>212</v>
      </c>
      <c r="F9687" s="9" t="s">
        <v>188</v>
      </c>
      <c r="G9687" s="9" t="s">
        <v>236</v>
      </c>
      <c r="H9687" s="9" t="s">
        <v>162</v>
      </c>
      <c r="I9687" s="9" t="s">
        <v>280</v>
      </c>
      <c r="J9687" s="9" t="s">
        <v>1897</v>
      </c>
      <c r="K9687" s="9" t="s">
        <v>303</v>
      </c>
      <c r="L9687" s="9" t="s">
        <v>371</v>
      </c>
      <c r="M9687" s="9" t="s">
        <v>1721</v>
      </c>
      <c r="N9687" s="9" t="s">
        <v>199</v>
      </c>
      <c r="O9687" s="9" t="s">
        <v>179</v>
      </c>
      <c r="P9687" s="9" t="s">
        <v>264</v>
      </c>
      <c r="Q9687" s="9" t="s">
        <v>219</v>
      </c>
      <c r="R9687" s="9">
        <v>0</v>
      </c>
      <c r="S9687" s="9">
        <v>17</v>
      </c>
      <c r="U9687" s="9" t="s">
        <v>242</v>
      </c>
      <c r="X9687" s="9">
        <f>INDEX(SLA_Policy!$D$2:$D$5,MATCH(F9687,SLA_Policy!$A$2:$A$5,0))</f>
        <v>72</v>
      </c>
      <c r="Y9687" s="9" t="str">
        <f>IF(E9687="Cancelled","Excluded",IF(D9687="",IF((SLA_Policy!$B$8-B9687)*24&gt;X9687,"Open - Breached","Open - On Track"),IF((D9687-B9687)*24&lt;=X9687,"Met","Breached")))</f>
        <v>Met</v>
      </c>
    </row>
    <row r="9688" spans="1:25" x14ac:dyDescent="0.25">
      <c r="A9688" s="9" t="s">
        <v>14125</v>
      </c>
      <c r="B9688" s="23">
        <v>46196.661805555603</v>
      </c>
      <c r="C9688" s="23">
        <v>46196.762499999997</v>
      </c>
      <c r="D9688" s="23">
        <v>46197.404861111099</v>
      </c>
      <c r="E9688" s="9" t="s">
        <v>212</v>
      </c>
      <c r="F9688" s="9" t="s">
        <v>189</v>
      </c>
      <c r="G9688" s="9" t="s">
        <v>213</v>
      </c>
      <c r="H9688" s="9" t="s">
        <v>161</v>
      </c>
      <c r="I9688" s="9" t="s">
        <v>454</v>
      </c>
      <c r="J9688" s="9" t="s">
        <v>813</v>
      </c>
      <c r="K9688" s="9" t="s">
        <v>246</v>
      </c>
      <c r="L9688" s="9" t="s">
        <v>104</v>
      </c>
      <c r="M9688" s="9" t="s">
        <v>1198</v>
      </c>
      <c r="N9688" s="9" t="s">
        <v>196</v>
      </c>
      <c r="O9688" s="9" t="s">
        <v>116</v>
      </c>
      <c r="P9688" s="9" t="s">
        <v>234</v>
      </c>
      <c r="Q9688" s="9" t="s">
        <v>219</v>
      </c>
      <c r="R9688" s="9">
        <v>0</v>
      </c>
      <c r="S9688" s="9">
        <v>6</v>
      </c>
      <c r="U9688" s="9" t="s">
        <v>221</v>
      </c>
      <c r="W9688" s="9">
        <v>4</v>
      </c>
      <c r="X9688" s="9">
        <f>INDEX(SLA_Policy!$D$2:$D$5,MATCH(F9688,SLA_Policy!$A$2:$A$5,0))</f>
        <v>120</v>
      </c>
      <c r="Y9688" s="9" t="str">
        <f>IF(E9688="Cancelled","Excluded",IF(D9688="",IF((SLA_Policy!$B$8-B9688)*24&gt;X9688,"Open - Breached","Open - On Track"),IF((D9688-B9688)*24&lt;=X9688,"Met","Breached")))</f>
        <v>Met</v>
      </c>
    </row>
    <row r="9689" spans="1:25" x14ac:dyDescent="0.25">
      <c r="A9689" s="9" t="s">
        <v>14126</v>
      </c>
      <c r="B9689" s="23">
        <v>46196.702083333301</v>
      </c>
      <c r="C9689" s="23">
        <v>46196.7055555556</v>
      </c>
      <c r="D9689" s="23">
        <v>46196.740277777797</v>
      </c>
      <c r="E9689" s="9" t="s">
        <v>212</v>
      </c>
      <c r="F9689" s="9" t="s">
        <v>188</v>
      </c>
      <c r="G9689" s="9" t="s">
        <v>213</v>
      </c>
      <c r="H9689" s="9" t="s">
        <v>161</v>
      </c>
      <c r="I9689" s="9" t="s">
        <v>389</v>
      </c>
      <c r="J9689" s="9" t="s">
        <v>786</v>
      </c>
      <c r="K9689" s="9" t="s">
        <v>246</v>
      </c>
      <c r="L9689" s="9" t="s">
        <v>311</v>
      </c>
      <c r="M9689" s="9" t="s">
        <v>1531</v>
      </c>
      <c r="N9689" s="9" t="s">
        <v>198</v>
      </c>
      <c r="O9689" s="9" t="s">
        <v>177</v>
      </c>
      <c r="P9689" s="9" t="s">
        <v>457</v>
      </c>
      <c r="Q9689" s="9" t="s">
        <v>219</v>
      </c>
      <c r="R9689" s="9">
        <v>0</v>
      </c>
      <c r="S9689" s="9">
        <v>5</v>
      </c>
      <c r="U9689" s="9" t="s">
        <v>290</v>
      </c>
      <c r="X9689" s="9">
        <f>INDEX(SLA_Policy!$D$2:$D$5,MATCH(F9689,SLA_Policy!$A$2:$A$5,0))</f>
        <v>72</v>
      </c>
      <c r="Y9689" s="9" t="str">
        <f>IF(E9689="Cancelled","Excluded",IF(D9689="",IF((SLA_Policy!$B$8-B9689)*24&gt;X9689,"Open - Breached","Open - On Track"),IF((D9689-B9689)*24&lt;=X9689,"Met","Breached")))</f>
        <v>Met</v>
      </c>
    </row>
    <row r="9690" spans="1:25" x14ac:dyDescent="0.25">
      <c r="A9690" s="9" t="s">
        <v>14127</v>
      </c>
      <c r="B9690" s="23">
        <v>46196.711805555598</v>
      </c>
      <c r="C9690" s="23">
        <v>46196.71875</v>
      </c>
      <c r="D9690" s="23">
        <v>46197.391666666699</v>
      </c>
      <c r="E9690" s="9" t="s">
        <v>212</v>
      </c>
      <c r="F9690" s="9" t="s">
        <v>188</v>
      </c>
      <c r="G9690" s="9" t="s">
        <v>213</v>
      </c>
      <c r="H9690" s="9" t="s">
        <v>163</v>
      </c>
      <c r="I9690" s="9" t="s">
        <v>223</v>
      </c>
      <c r="J9690" s="9" t="s">
        <v>1366</v>
      </c>
      <c r="K9690" s="9" t="s">
        <v>262</v>
      </c>
      <c r="L9690" s="9" t="s">
        <v>104</v>
      </c>
      <c r="M9690" s="9" t="s">
        <v>2635</v>
      </c>
      <c r="N9690" s="9" t="s">
        <v>198</v>
      </c>
      <c r="O9690" s="9" t="s">
        <v>176</v>
      </c>
      <c r="P9690" s="9" t="s">
        <v>1159</v>
      </c>
      <c r="Q9690" s="9" t="s">
        <v>219</v>
      </c>
      <c r="R9690" s="9">
        <v>0</v>
      </c>
      <c r="S9690" s="9">
        <v>190</v>
      </c>
      <c r="T9690" s="9" t="s">
        <v>229</v>
      </c>
      <c r="U9690" s="9" t="s">
        <v>230</v>
      </c>
      <c r="W9690" s="9">
        <v>5</v>
      </c>
      <c r="X9690" s="9">
        <f>INDEX(SLA_Policy!$D$2:$D$5,MATCH(F9690,SLA_Policy!$A$2:$A$5,0))</f>
        <v>72</v>
      </c>
      <c r="Y9690" s="9" t="str">
        <f>IF(E9690="Cancelled","Excluded",IF(D9690="",IF((SLA_Policy!$B$8-B9690)*24&gt;X9690,"Open - Breached","Open - On Track"),IF((D9690-B9690)*24&lt;=X9690,"Met","Breached")))</f>
        <v>Met</v>
      </c>
    </row>
    <row r="9691" spans="1:25" x14ac:dyDescent="0.25">
      <c r="A9691" s="9" t="s">
        <v>14128</v>
      </c>
      <c r="B9691" s="23">
        <v>46196.775694444397</v>
      </c>
      <c r="C9691" s="23">
        <v>46197.370138888902</v>
      </c>
      <c r="D9691" s="23">
        <v>46197.378472222197</v>
      </c>
      <c r="E9691" s="9" t="s">
        <v>212</v>
      </c>
      <c r="F9691" s="9" t="s">
        <v>188</v>
      </c>
      <c r="G9691" s="9" t="s">
        <v>213</v>
      </c>
      <c r="H9691" s="9" t="s">
        <v>166</v>
      </c>
      <c r="I9691" s="9" t="s">
        <v>286</v>
      </c>
      <c r="J9691" s="9" t="s">
        <v>666</v>
      </c>
      <c r="K9691" s="9" t="s">
        <v>215</v>
      </c>
      <c r="L9691" s="9" t="s">
        <v>104</v>
      </c>
      <c r="M9691" s="9" t="s">
        <v>3406</v>
      </c>
      <c r="N9691" s="9" t="s">
        <v>196</v>
      </c>
      <c r="O9691" s="9" t="s">
        <v>181</v>
      </c>
      <c r="P9691" s="9" t="s">
        <v>449</v>
      </c>
      <c r="Q9691" s="9" t="s">
        <v>219</v>
      </c>
      <c r="R9691" s="9">
        <v>0</v>
      </c>
      <c r="S9691" s="9">
        <v>20</v>
      </c>
      <c r="U9691" s="9" t="s">
        <v>266</v>
      </c>
      <c r="W9691" s="9">
        <v>4</v>
      </c>
      <c r="X9691" s="9">
        <f>INDEX(SLA_Policy!$D$2:$D$5,MATCH(F9691,SLA_Policy!$A$2:$A$5,0))</f>
        <v>72</v>
      </c>
      <c r="Y9691" s="9" t="str">
        <f>IF(E9691="Cancelled","Excluded",IF(D9691="",IF((SLA_Policy!$B$8-B9691)*24&gt;X9691,"Open - Breached","Open - On Track"),IF((D9691-B9691)*24&lt;=X9691,"Met","Breached")))</f>
        <v>Met</v>
      </c>
    </row>
    <row r="9692" spans="1:25" x14ac:dyDescent="0.25">
      <c r="A9692" s="9" t="s">
        <v>14129</v>
      </c>
      <c r="B9692" s="23">
        <v>46196.852083333302</v>
      </c>
      <c r="C9692" s="23">
        <v>46197.355555555601</v>
      </c>
      <c r="D9692" s="23">
        <v>46197.359722222202</v>
      </c>
      <c r="E9692" s="9" t="s">
        <v>212</v>
      </c>
      <c r="F9692" s="9" t="s">
        <v>188</v>
      </c>
      <c r="G9692" s="9" t="s">
        <v>213</v>
      </c>
      <c r="H9692" s="9" t="s">
        <v>88</v>
      </c>
      <c r="I9692" s="9" t="s">
        <v>268</v>
      </c>
      <c r="J9692" s="9" t="s">
        <v>4505</v>
      </c>
      <c r="K9692" s="9" t="s">
        <v>246</v>
      </c>
      <c r="L9692" s="9" t="s">
        <v>226</v>
      </c>
      <c r="M9692" s="9" t="s">
        <v>1974</v>
      </c>
      <c r="N9692" s="9" t="s">
        <v>199</v>
      </c>
      <c r="O9692" s="9" t="s">
        <v>178</v>
      </c>
      <c r="P9692" s="9" t="s">
        <v>272</v>
      </c>
      <c r="Q9692" s="9" t="s">
        <v>219</v>
      </c>
      <c r="R9692" s="9">
        <v>0</v>
      </c>
      <c r="S9692" s="9">
        <v>23</v>
      </c>
      <c r="T9692" s="9" t="s">
        <v>220</v>
      </c>
      <c r="U9692" s="9" t="s">
        <v>376</v>
      </c>
      <c r="X9692" s="9">
        <f>INDEX(SLA_Policy!$D$2:$D$5,MATCH(F9692,SLA_Policy!$A$2:$A$5,0))</f>
        <v>72</v>
      </c>
      <c r="Y9692" s="9" t="str">
        <f>IF(E9692="Cancelled","Excluded",IF(D9692="",IF((SLA_Policy!$B$8-B9692)*24&gt;X9692,"Open - Breached","Open - On Track"),IF((D9692-B9692)*24&lt;=X9692,"Met","Breached")))</f>
        <v>Met</v>
      </c>
    </row>
    <row r="9693" spans="1:25" x14ac:dyDescent="0.25">
      <c r="A9693" s="9" t="s">
        <v>14130</v>
      </c>
      <c r="B9693" s="23">
        <v>46197.337500000001</v>
      </c>
      <c r="C9693" s="23">
        <v>46197.360416666699</v>
      </c>
      <c r="D9693" s="23">
        <v>46197.7</v>
      </c>
      <c r="E9693" s="9" t="s">
        <v>212</v>
      </c>
      <c r="F9693" s="9" t="s">
        <v>189</v>
      </c>
      <c r="G9693" s="9" t="s">
        <v>236</v>
      </c>
      <c r="H9693" s="9" t="s">
        <v>162</v>
      </c>
      <c r="I9693" s="9" t="s">
        <v>280</v>
      </c>
      <c r="J9693" s="9" t="s">
        <v>2378</v>
      </c>
      <c r="K9693" s="9" t="s">
        <v>303</v>
      </c>
      <c r="L9693" s="9" t="s">
        <v>270</v>
      </c>
      <c r="M9693" s="9" t="s">
        <v>1924</v>
      </c>
      <c r="N9693" s="9" t="s">
        <v>196</v>
      </c>
      <c r="O9693" s="9" t="s">
        <v>179</v>
      </c>
      <c r="P9693" s="9" t="s">
        <v>264</v>
      </c>
      <c r="Q9693" s="9" t="s">
        <v>219</v>
      </c>
      <c r="R9693" s="9">
        <v>0</v>
      </c>
      <c r="S9693" s="9">
        <v>17</v>
      </c>
      <c r="U9693" s="9" t="s">
        <v>242</v>
      </c>
      <c r="X9693" s="9">
        <f>INDEX(SLA_Policy!$D$2:$D$5,MATCH(F9693,SLA_Policy!$A$2:$A$5,0))</f>
        <v>120</v>
      </c>
      <c r="Y9693" s="9" t="str">
        <f>IF(E9693="Cancelled","Excluded",IF(D9693="",IF((SLA_Policy!$B$8-B9693)*24&gt;X9693,"Open - Breached","Open - On Track"),IF((D9693-B9693)*24&lt;=X9693,"Met","Breached")))</f>
        <v>Met</v>
      </c>
    </row>
    <row r="9694" spans="1:25" x14ac:dyDescent="0.25">
      <c r="A9694" s="9" t="s">
        <v>14131</v>
      </c>
      <c r="B9694" s="23">
        <v>46197.340277777803</v>
      </c>
      <c r="C9694" s="23">
        <v>46197.385416666701</v>
      </c>
      <c r="D9694" s="23">
        <v>46197.688888888901</v>
      </c>
      <c r="E9694" s="9" t="s">
        <v>212</v>
      </c>
      <c r="F9694" s="9" t="s">
        <v>189</v>
      </c>
      <c r="G9694" s="9" t="s">
        <v>213</v>
      </c>
      <c r="H9694" s="9" t="s">
        <v>167</v>
      </c>
      <c r="I9694" s="9" t="s">
        <v>684</v>
      </c>
      <c r="J9694" s="9" t="s">
        <v>14132</v>
      </c>
      <c r="K9694" s="9" t="s">
        <v>215</v>
      </c>
      <c r="L9694" s="9" t="s">
        <v>216</v>
      </c>
      <c r="M9694" s="9" t="s">
        <v>2064</v>
      </c>
      <c r="N9694" s="9" t="s">
        <v>196</v>
      </c>
      <c r="O9694" s="9" t="s">
        <v>176</v>
      </c>
      <c r="P9694" s="9" t="s">
        <v>1159</v>
      </c>
      <c r="Q9694" s="9" t="s">
        <v>219</v>
      </c>
      <c r="R9694" s="9">
        <v>0</v>
      </c>
      <c r="S9694" s="9">
        <v>5</v>
      </c>
      <c r="U9694" s="9" t="s">
        <v>290</v>
      </c>
      <c r="X9694" s="9">
        <f>INDEX(SLA_Policy!$D$2:$D$5,MATCH(F9694,SLA_Policy!$A$2:$A$5,0))</f>
        <v>120</v>
      </c>
      <c r="Y9694" s="9" t="str">
        <f>IF(E9694="Cancelled","Excluded",IF(D9694="",IF((SLA_Policy!$B$8-B9694)*24&gt;X9694,"Open - Breached","Open - On Track"),IF((D9694-B9694)*24&lt;=X9694,"Met","Breached")))</f>
        <v>Met</v>
      </c>
    </row>
    <row r="9695" spans="1:25" x14ac:dyDescent="0.25">
      <c r="A9695" s="9" t="s">
        <v>14133</v>
      </c>
      <c r="B9695" s="23">
        <v>46197.3527777778</v>
      </c>
      <c r="C9695" s="23">
        <v>46197.429166666698</v>
      </c>
      <c r="D9695" s="23">
        <v>46197.598611111098</v>
      </c>
      <c r="E9695" s="9" t="s">
        <v>212</v>
      </c>
      <c r="F9695" s="9" t="s">
        <v>188</v>
      </c>
      <c r="G9695" s="9" t="s">
        <v>213</v>
      </c>
      <c r="H9695" s="9" t="s">
        <v>167</v>
      </c>
      <c r="I9695" s="9" t="s">
        <v>362</v>
      </c>
      <c r="J9695" s="9" t="s">
        <v>3915</v>
      </c>
      <c r="K9695" s="9" t="s">
        <v>225</v>
      </c>
      <c r="L9695" s="9" t="s">
        <v>311</v>
      </c>
      <c r="M9695" s="9" t="s">
        <v>1578</v>
      </c>
      <c r="N9695" s="9" t="s">
        <v>196</v>
      </c>
      <c r="O9695" s="9" t="s">
        <v>116</v>
      </c>
      <c r="P9695" s="9" t="s">
        <v>218</v>
      </c>
      <c r="Q9695" s="9" t="s">
        <v>219</v>
      </c>
      <c r="R9695" s="9">
        <v>0</v>
      </c>
      <c r="S9695" s="9">
        <v>38</v>
      </c>
      <c r="T9695" s="9" t="s">
        <v>229</v>
      </c>
      <c r="U9695" s="9" t="s">
        <v>266</v>
      </c>
      <c r="X9695" s="9">
        <f>INDEX(SLA_Policy!$D$2:$D$5,MATCH(F9695,SLA_Policy!$A$2:$A$5,0))</f>
        <v>72</v>
      </c>
      <c r="Y9695" s="9" t="str">
        <f>IF(E9695="Cancelled","Excluded",IF(D9695="",IF((SLA_Policy!$B$8-B9695)*24&gt;X9695,"Open - Breached","Open - On Track"),IF((D9695-B9695)*24&lt;=X9695,"Met","Breached")))</f>
        <v>Met</v>
      </c>
    </row>
    <row r="9696" spans="1:25" x14ac:dyDescent="0.25">
      <c r="A9696" s="9" t="s">
        <v>14134</v>
      </c>
      <c r="B9696" s="23">
        <v>46197.357638888898</v>
      </c>
      <c r="C9696" s="23">
        <v>46197.367361111101</v>
      </c>
      <c r="D9696" s="23">
        <v>46198.395833333299</v>
      </c>
      <c r="E9696" s="9" t="s">
        <v>212</v>
      </c>
      <c r="F9696" s="9" t="s">
        <v>188</v>
      </c>
      <c r="G9696" s="9" t="s">
        <v>236</v>
      </c>
      <c r="H9696" s="9" t="s">
        <v>161</v>
      </c>
      <c r="I9696" s="9" t="s">
        <v>505</v>
      </c>
      <c r="J9696" s="9" t="s">
        <v>4413</v>
      </c>
      <c r="K9696" s="9" t="s">
        <v>246</v>
      </c>
      <c r="L9696" s="9" t="s">
        <v>216</v>
      </c>
      <c r="M9696" s="9" t="s">
        <v>247</v>
      </c>
      <c r="N9696" s="9" t="s">
        <v>199</v>
      </c>
      <c r="O9696" s="9" t="s">
        <v>177</v>
      </c>
      <c r="P9696" s="9" t="s">
        <v>457</v>
      </c>
      <c r="Q9696" s="9" t="s">
        <v>219</v>
      </c>
      <c r="R9696" s="9">
        <v>0</v>
      </c>
      <c r="S9696" s="9">
        <v>16</v>
      </c>
      <c r="U9696" s="9" t="s">
        <v>242</v>
      </c>
      <c r="X9696" s="9">
        <f>INDEX(SLA_Policy!$D$2:$D$5,MATCH(F9696,SLA_Policy!$A$2:$A$5,0))</f>
        <v>72</v>
      </c>
      <c r="Y9696" s="9" t="str">
        <f>IF(E9696="Cancelled","Excluded",IF(D9696="",IF((SLA_Policy!$B$8-B9696)*24&gt;X9696,"Open - Breached","Open - On Track"),IF((D9696-B9696)*24&lt;=X9696,"Met","Breached")))</f>
        <v>Met</v>
      </c>
    </row>
    <row r="9697" spans="1:25" x14ac:dyDescent="0.25">
      <c r="A9697" s="9" t="s">
        <v>14135</v>
      </c>
      <c r="B9697" s="23">
        <v>46197.358333333301</v>
      </c>
      <c r="C9697" s="23">
        <v>46197.377777777801</v>
      </c>
      <c r="D9697" s="23">
        <v>46198.348611111098</v>
      </c>
      <c r="E9697" s="9" t="s">
        <v>212</v>
      </c>
      <c r="F9697" s="9" t="s">
        <v>188</v>
      </c>
      <c r="G9697" s="9" t="s">
        <v>213</v>
      </c>
      <c r="H9697" s="9" t="s">
        <v>163</v>
      </c>
      <c r="I9697" s="9" t="s">
        <v>223</v>
      </c>
      <c r="J9697" s="9" t="s">
        <v>2295</v>
      </c>
      <c r="K9697" s="9" t="s">
        <v>246</v>
      </c>
      <c r="L9697" s="9" t="s">
        <v>216</v>
      </c>
      <c r="M9697" s="9" t="s">
        <v>3323</v>
      </c>
      <c r="N9697" s="9" t="s">
        <v>196</v>
      </c>
      <c r="O9697" s="9" t="s">
        <v>176</v>
      </c>
      <c r="P9697" s="9" t="s">
        <v>253</v>
      </c>
      <c r="Q9697" s="9" t="s">
        <v>219</v>
      </c>
      <c r="R9697" s="9">
        <v>0</v>
      </c>
      <c r="S9697" s="9">
        <v>92</v>
      </c>
      <c r="T9697" s="9" t="s">
        <v>136</v>
      </c>
      <c r="U9697" s="9" t="s">
        <v>230</v>
      </c>
      <c r="X9697" s="9">
        <f>INDEX(SLA_Policy!$D$2:$D$5,MATCH(F9697,SLA_Policy!$A$2:$A$5,0))</f>
        <v>72</v>
      </c>
      <c r="Y9697" s="9" t="str">
        <f>IF(E9697="Cancelled","Excluded",IF(D9697="",IF((SLA_Policy!$B$8-B9697)*24&gt;X9697,"Open - Breached","Open - On Track"),IF((D9697-B9697)*24&lt;=X9697,"Met","Breached")))</f>
        <v>Met</v>
      </c>
    </row>
    <row r="9698" spans="1:25" x14ac:dyDescent="0.25">
      <c r="A9698" s="9" t="s">
        <v>14136</v>
      </c>
      <c r="B9698" s="23">
        <v>46197.359722222202</v>
      </c>
      <c r="C9698" s="23">
        <v>46197.366666666698</v>
      </c>
      <c r="D9698" s="23">
        <v>46197.384722222203</v>
      </c>
      <c r="E9698" s="9" t="s">
        <v>212</v>
      </c>
      <c r="F9698" s="9" t="s">
        <v>188</v>
      </c>
      <c r="G9698" s="9" t="s">
        <v>213</v>
      </c>
      <c r="H9698" s="9" t="s">
        <v>161</v>
      </c>
      <c r="I9698" s="9" t="s">
        <v>454</v>
      </c>
      <c r="J9698" s="9" t="s">
        <v>813</v>
      </c>
      <c r="K9698" s="9" t="s">
        <v>246</v>
      </c>
      <c r="L9698" s="9" t="s">
        <v>282</v>
      </c>
      <c r="M9698" s="9" t="s">
        <v>822</v>
      </c>
      <c r="N9698" s="9" t="s">
        <v>200</v>
      </c>
      <c r="O9698" s="9" t="s">
        <v>116</v>
      </c>
      <c r="P9698" s="9" t="s">
        <v>525</v>
      </c>
      <c r="Q9698" s="9" t="s">
        <v>219</v>
      </c>
      <c r="R9698" s="9">
        <v>0</v>
      </c>
      <c r="S9698" s="9">
        <v>8</v>
      </c>
      <c r="U9698" s="9" t="s">
        <v>221</v>
      </c>
      <c r="X9698" s="9">
        <f>INDEX(SLA_Policy!$D$2:$D$5,MATCH(F9698,SLA_Policy!$A$2:$A$5,0))</f>
        <v>72</v>
      </c>
      <c r="Y9698" s="9" t="str">
        <f>IF(E9698="Cancelled","Excluded",IF(D9698="",IF((SLA_Policy!$B$8-B9698)*24&gt;X9698,"Open - Breached","Open - On Track"),IF((D9698-B9698)*24&lt;=X9698,"Met","Breached")))</f>
        <v>Met</v>
      </c>
    </row>
    <row r="9699" spans="1:25" x14ac:dyDescent="0.25">
      <c r="A9699" s="9" t="s">
        <v>14137</v>
      </c>
      <c r="B9699" s="23">
        <v>46197.378472222197</v>
      </c>
      <c r="C9699" s="23">
        <v>46197.381944444503</v>
      </c>
      <c r="D9699" s="23">
        <v>46198.543749999997</v>
      </c>
      <c r="E9699" s="9" t="s">
        <v>212</v>
      </c>
      <c r="F9699" s="9" t="s">
        <v>188</v>
      </c>
      <c r="G9699" s="9" t="s">
        <v>213</v>
      </c>
      <c r="H9699" s="9" t="s">
        <v>167</v>
      </c>
      <c r="I9699" s="9" t="s">
        <v>362</v>
      </c>
      <c r="J9699" s="9" t="s">
        <v>2664</v>
      </c>
      <c r="K9699" s="9" t="s">
        <v>246</v>
      </c>
      <c r="L9699" s="9" t="s">
        <v>270</v>
      </c>
      <c r="M9699" s="9" t="s">
        <v>528</v>
      </c>
      <c r="N9699" s="9" t="s">
        <v>198</v>
      </c>
      <c r="O9699" s="9" t="s">
        <v>116</v>
      </c>
      <c r="P9699" s="9" t="s">
        <v>258</v>
      </c>
      <c r="Q9699" s="9" t="s">
        <v>219</v>
      </c>
      <c r="R9699" s="9">
        <v>1</v>
      </c>
      <c r="S9699" s="9">
        <v>37</v>
      </c>
      <c r="U9699" s="9" t="s">
        <v>376</v>
      </c>
      <c r="X9699" s="9">
        <f>INDEX(SLA_Policy!$D$2:$D$5,MATCH(F9699,SLA_Policy!$A$2:$A$5,0))</f>
        <v>72</v>
      </c>
      <c r="Y9699" s="9" t="str">
        <f>IF(E9699="Cancelled","Excluded",IF(D9699="",IF((SLA_Policy!$B$8-B9699)*24&gt;X9699,"Open - Breached","Open - On Track"),IF((D9699-B9699)*24&lt;=X9699,"Met","Breached")))</f>
        <v>Met</v>
      </c>
    </row>
    <row r="9700" spans="1:25" x14ac:dyDescent="0.25">
      <c r="A9700" s="9" t="s">
        <v>14138</v>
      </c>
      <c r="B9700" s="23">
        <v>46197.383333333302</v>
      </c>
      <c r="C9700" s="23">
        <v>46197.400694444397</v>
      </c>
      <c r="D9700" s="23">
        <v>46198.396527777797</v>
      </c>
      <c r="E9700" s="9" t="s">
        <v>212</v>
      </c>
      <c r="F9700" s="9" t="s">
        <v>188</v>
      </c>
      <c r="G9700" s="9" t="s">
        <v>213</v>
      </c>
      <c r="H9700" s="9" t="s">
        <v>163</v>
      </c>
      <c r="I9700" s="9" t="s">
        <v>405</v>
      </c>
      <c r="J9700" s="9" t="s">
        <v>3965</v>
      </c>
      <c r="K9700" s="9" t="s">
        <v>239</v>
      </c>
      <c r="L9700" s="9" t="s">
        <v>216</v>
      </c>
      <c r="M9700" s="9" t="s">
        <v>2030</v>
      </c>
      <c r="N9700" s="9" t="s">
        <v>196</v>
      </c>
      <c r="O9700" s="9" t="s">
        <v>176</v>
      </c>
      <c r="P9700" s="9" t="s">
        <v>330</v>
      </c>
      <c r="Q9700" s="9" t="s">
        <v>219</v>
      </c>
      <c r="R9700" s="9">
        <v>0</v>
      </c>
      <c r="S9700" s="9">
        <v>13</v>
      </c>
      <c r="U9700" s="9" t="s">
        <v>230</v>
      </c>
      <c r="X9700" s="9">
        <f>INDEX(SLA_Policy!$D$2:$D$5,MATCH(F9700,SLA_Policy!$A$2:$A$5,0))</f>
        <v>72</v>
      </c>
      <c r="Y9700" s="9" t="str">
        <f>IF(E9700="Cancelled","Excluded",IF(D9700="",IF((SLA_Policy!$B$8-B9700)*24&gt;X9700,"Open - Breached","Open - On Track"),IF((D9700-B9700)*24&lt;=X9700,"Met","Breached")))</f>
        <v>Met</v>
      </c>
    </row>
    <row r="9701" spans="1:25" x14ac:dyDescent="0.25">
      <c r="A9701" s="9" t="s">
        <v>14139</v>
      </c>
      <c r="B9701" s="23">
        <v>46197.391666666699</v>
      </c>
      <c r="C9701" s="23">
        <v>46197.418749999997</v>
      </c>
      <c r="D9701" s="23">
        <v>46198.318055555603</v>
      </c>
      <c r="E9701" s="9" t="s">
        <v>212</v>
      </c>
      <c r="F9701" s="9" t="s">
        <v>188</v>
      </c>
      <c r="G9701" s="9" t="s">
        <v>213</v>
      </c>
      <c r="H9701" s="9" t="s">
        <v>164</v>
      </c>
      <c r="I9701" s="9" t="s">
        <v>339</v>
      </c>
      <c r="J9701" s="9" t="s">
        <v>866</v>
      </c>
      <c r="K9701" s="9" t="s">
        <v>246</v>
      </c>
      <c r="L9701" s="9" t="s">
        <v>104</v>
      </c>
      <c r="M9701" s="9" t="s">
        <v>3775</v>
      </c>
      <c r="N9701" s="9" t="s">
        <v>196</v>
      </c>
      <c r="O9701" s="9" t="s">
        <v>116</v>
      </c>
      <c r="P9701" s="9" t="s">
        <v>551</v>
      </c>
      <c r="Q9701" s="9" t="s">
        <v>219</v>
      </c>
      <c r="R9701" s="9">
        <v>0</v>
      </c>
      <c r="S9701" s="9">
        <v>16</v>
      </c>
      <c r="T9701" s="9" t="s">
        <v>343</v>
      </c>
      <c r="U9701" s="9" t="s">
        <v>376</v>
      </c>
      <c r="W9701" s="9">
        <v>3</v>
      </c>
      <c r="X9701" s="9">
        <f>INDEX(SLA_Policy!$D$2:$D$5,MATCH(F9701,SLA_Policy!$A$2:$A$5,0))</f>
        <v>72</v>
      </c>
      <c r="Y9701" s="9" t="str">
        <f>IF(E9701="Cancelled","Excluded",IF(D9701="",IF((SLA_Policy!$B$8-B9701)*24&gt;X9701,"Open - Breached","Open - On Track"),IF((D9701-B9701)*24&lt;=X9701,"Met","Breached")))</f>
        <v>Met</v>
      </c>
    </row>
    <row r="9702" spans="1:25" x14ac:dyDescent="0.25">
      <c r="A9702" s="9" t="s">
        <v>14140</v>
      </c>
      <c r="B9702" s="23">
        <v>46197.411805555603</v>
      </c>
      <c r="C9702" s="23">
        <v>46197.434722222199</v>
      </c>
      <c r="D9702" s="23">
        <v>46198.3305555556</v>
      </c>
      <c r="E9702" s="9" t="s">
        <v>212</v>
      </c>
      <c r="F9702" s="9" t="s">
        <v>188</v>
      </c>
      <c r="G9702" s="9" t="s">
        <v>213</v>
      </c>
      <c r="H9702" s="9" t="s">
        <v>167</v>
      </c>
      <c r="I9702" s="9" t="s">
        <v>362</v>
      </c>
      <c r="J9702" s="9" t="s">
        <v>14141</v>
      </c>
      <c r="K9702" s="9" t="s">
        <v>246</v>
      </c>
      <c r="L9702" s="9" t="s">
        <v>311</v>
      </c>
      <c r="M9702" s="9" t="s">
        <v>1293</v>
      </c>
      <c r="N9702" s="9" t="s">
        <v>197</v>
      </c>
      <c r="O9702" s="9" t="s">
        <v>180</v>
      </c>
      <c r="P9702" s="9" t="s">
        <v>368</v>
      </c>
      <c r="Q9702" s="9" t="s">
        <v>219</v>
      </c>
      <c r="R9702" s="9">
        <v>0</v>
      </c>
      <c r="S9702" s="9">
        <v>27</v>
      </c>
      <c r="U9702" s="9" t="s">
        <v>266</v>
      </c>
      <c r="X9702" s="9">
        <f>INDEX(SLA_Policy!$D$2:$D$5,MATCH(F9702,SLA_Policy!$A$2:$A$5,0))</f>
        <v>72</v>
      </c>
      <c r="Y9702" s="9" t="str">
        <f>IF(E9702="Cancelled","Excluded",IF(D9702="",IF((SLA_Policy!$B$8-B9702)*24&gt;X9702,"Open - Breached","Open - On Track"),IF((D9702-B9702)*24&lt;=X9702,"Met","Breached")))</f>
        <v>Met</v>
      </c>
    </row>
    <row r="9703" spans="1:25" x14ac:dyDescent="0.25">
      <c r="A9703" s="9" t="s">
        <v>14142</v>
      </c>
      <c r="B9703" s="23">
        <v>46197.413888888899</v>
      </c>
      <c r="C9703" s="23">
        <v>46197.440277777801</v>
      </c>
      <c r="D9703" s="23">
        <v>46197.622222222199</v>
      </c>
      <c r="E9703" s="9" t="s">
        <v>212</v>
      </c>
      <c r="F9703" s="9" t="s">
        <v>189</v>
      </c>
      <c r="G9703" s="9" t="s">
        <v>213</v>
      </c>
      <c r="H9703" s="9" t="s">
        <v>162</v>
      </c>
      <c r="I9703" s="9" t="s">
        <v>393</v>
      </c>
      <c r="J9703" s="9" t="s">
        <v>8928</v>
      </c>
      <c r="K9703" s="9" t="s">
        <v>215</v>
      </c>
      <c r="L9703" s="9" t="s">
        <v>216</v>
      </c>
      <c r="M9703" s="9" t="s">
        <v>5092</v>
      </c>
      <c r="N9703" s="9" t="s">
        <v>197</v>
      </c>
      <c r="O9703" s="9" t="s">
        <v>116</v>
      </c>
      <c r="P9703" s="9" t="s">
        <v>551</v>
      </c>
      <c r="Q9703" s="9" t="s">
        <v>219</v>
      </c>
      <c r="R9703" s="9">
        <v>0</v>
      </c>
      <c r="S9703" s="9">
        <v>14</v>
      </c>
      <c r="U9703" s="9" t="s">
        <v>248</v>
      </c>
      <c r="X9703" s="9">
        <f>INDEX(SLA_Policy!$D$2:$D$5,MATCH(F9703,SLA_Policy!$A$2:$A$5,0))</f>
        <v>120</v>
      </c>
      <c r="Y9703" s="9" t="str">
        <f>IF(E9703="Cancelled","Excluded",IF(D9703="",IF((SLA_Policy!$B$8-B9703)*24&gt;X9703,"Open - Breached","Open - On Track"),IF((D9703-B9703)*24&lt;=X9703,"Met","Breached")))</f>
        <v>Met</v>
      </c>
    </row>
    <row r="9704" spans="1:25" x14ac:dyDescent="0.25">
      <c r="A9704" s="9" t="s">
        <v>14143</v>
      </c>
      <c r="B9704" s="23">
        <v>46197.427777777797</v>
      </c>
      <c r="C9704" s="23">
        <v>46197.479166666701</v>
      </c>
      <c r="D9704" s="23">
        <v>46197.498611111099</v>
      </c>
      <c r="E9704" s="9" t="s">
        <v>212</v>
      </c>
      <c r="F9704" s="9" t="s">
        <v>188</v>
      </c>
      <c r="G9704" s="9" t="s">
        <v>213</v>
      </c>
      <c r="H9704" s="9" t="s">
        <v>166</v>
      </c>
      <c r="I9704" s="9" t="s">
        <v>286</v>
      </c>
      <c r="J9704" s="9" t="s">
        <v>1483</v>
      </c>
      <c r="K9704" s="9" t="s">
        <v>303</v>
      </c>
      <c r="L9704" s="9" t="s">
        <v>226</v>
      </c>
      <c r="M9704" s="9" t="s">
        <v>534</v>
      </c>
      <c r="N9704" s="9" t="s">
        <v>197</v>
      </c>
      <c r="O9704" s="9" t="s">
        <v>181</v>
      </c>
      <c r="P9704" s="9" t="s">
        <v>289</v>
      </c>
      <c r="Q9704" s="9" t="s">
        <v>219</v>
      </c>
      <c r="R9704" s="9">
        <v>0</v>
      </c>
      <c r="S9704" s="9">
        <v>16</v>
      </c>
      <c r="U9704" s="9" t="s">
        <v>376</v>
      </c>
      <c r="W9704" s="9">
        <v>3</v>
      </c>
      <c r="X9704" s="9">
        <f>INDEX(SLA_Policy!$D$2:$D$5,MATCH(F9704,SLA_Policy!$A$2:$A$5,0))</f>
        <v>72</v>
      </c>
      <c r="Y9704" s="9" t="str">
        <f>IF(E9704="Cancelled","Excluded",IF(D9704="",IF((SLA_Policy!$B$8-B9704)*24&gt;X9704,"Open - Breached","Open - On Track"),IF((D9704-B9704)*24&lt;=X9704,"Met","Breached")))</f>
        <v>Met</v>
      </c>
    </row>
    <row r="9705" spans="1:25" x14ac:dyDescent="0.25">
      <c r="A9705" s="9" t="s">
        <v>14144</v>
      </c>
      <c r="B9705" s="23">
        <v>46197.442361111098</v>
      </c>
      <c r="C9705" s="23">
        <v>46197.465277777803</v>
      </c>
      <c r="D9705" s="23">
        <v>46199.386111111096</v>
      </c>
      <c r="E9705" s="9" t="s">
        <v>212</v>
      </c>
      <c r="F9705" s="9" t="s">
        <v>189</v>
      </c>
      <c r="G9705" s="9" t="s">
        <v>213</v>
      </c>
      <c r="H9705" s="9" t="s">
        <v>164</v>
      </c>
      <c r="I9705" s="9" t="s">
        <v>260</v>
      </c>
      <c r="J9705" s="9" t="s">
        <v>9426</v>
      </c>
      <c r="K9705" s="9" t="s">
        <v>410</v>
      </c>
      <c r="L9705" s="9" t="s">
        <v>351</v>
      </c>
      <c r="M9705" s="9" t="s">
        <v>1224</v>
      </c>
      <c r="N9705" s="9" t="s">
        <v>199</v>
      </c>
      <c r="O9705" s="9" t="s">
        <v>180</v>
      </c>
      <c r="P9705" s="9" t="s">
        <v>368</v>
      </c>
      <c r="Q9705" s="9" t="s">
        <v>273</v>
      </c>
      <c r="R9705" s="9">
        <v>1</v>
      </c>
      <c r="S9705" s="9">
        <v>27</v>
      </c>
      <c r="T9705" s="9" t="s">
        <v>265</v>
      </c>
      <c r="U9705" s="9" t="s">
        <v>266</v>
      </c>
      <c r="X9705" s="9">
        <f>INDEX(SLA_Policy!$D$2:$D$5,MATCH(F9705,SLA_Policy!$A$2:$A$5,0))</f>
        <v>120</v>
      </c>
      <c r="Y9705" s="9" t="str">
        <f>IF(E9705="Cancelled","Excluded",IF(D9705="",IF((SLA_Policy!$B$8-B9705)*24&gt;X9705,"Open - Breached","Open - On Track"),IF((D9705-B9705)*24&lt;=X9705,"Met","Breached")))</f>
        <v>Met</v>
      </c>
    </row>
    <row r="9706" spans="1:25" x14ac:dyDescent="0.25">
      <c r="A9706" s="9" t="s">
        <v>14145</v>
      </c>
      <c r="B9706" s="23">
        <v>46197.443749999999</v>
      </c>
      <c r="C9706" s="23">
        <v>46197.537499999999</v>
      </c>
      <c r="D9706" s="23">
        <v>46198.396527777797</v>
      </c>
      <c r="E9706" s="9" t="s">
        <v>212</v>
      </c>
      <c r="F9706" s="9" t="s">
        <v>188</v>
      </c>
      <c r="G9706" s="9" t="s">
        <v>213</v>
      </c>
      <c r="H9706" s="9" t="s">
        <v>88</v>
      </c>
      <c r="I9706" s="9" t="s">
        <v>268</v>
      </c>
      <c r="J9706" s="9" t="s">
        <v>14146</v>
      </c>
      <c r="K9706" s="9" t="s">
        <v>246</v>
      </c>
      <c r="L9706" s="9" t="s">
        <v>311</v>
      </c>
      <c r="M9706" s="9" t="s">
        <v>950</v>
      </c>
      <c r="N9706" s="9" t="s">
        <v>196</v>
      </c>
      <c r="O9706" s="9" t="s">
        <v>178</v>
      </c>
      <c r="P9706" s="9" t="s">
        <v>360</v>
      </c>
      <c r="Q9706" s="9" t="s">
        <v>219</v>
      </c>
      <c r="R9706" s="9">
        <v>0</v>
      </c>
      <c r="S9706" s="9">
        <v>32</v>
      </c>
      <c r="T9706" s="9" t="s">
        <v>229</v>
      </c>
      <c r="U9706" s="9" t="s">
        <v>266</v>
      </c>
      <c r="W9706" s="9">
        <v>4</v>
      </c>
      <c r="X9706" s="9">
        <f>INDEX(SLA_Policy!$D$2:$D$5,MATCH(F9706,SLA_Policy!$A$2:$A$5,0))</f>
        <v>72</v>
      </c>
      <c r="Y9706" s="9" t="str">
        <f>IF(E9706="Cancelled","Excluded",IF(D9706="",IF((SLA_Policy!$B$8-B9706)*24&gt;X9706,"Open - Breached","Open - On Track"),IF((D9706-B9706)*24&lt;=X9706,"Met","Breached")))</f>
        <v>Met</v>
      </c>
    </row>
    <row r="9707" spans="1:25" x14ac:dyDescent="0.25">
      <c r="A9707" s="9" t="s">
        <v>14147</v>
      </c>
      <c r="B9707" s="23">
        <v>46197.444444444503</v>
      </c>
      <c r="C9707" s="23">
        <v>46197.513888888898</v>
      </c>
      <c r="D9707" s="23">
        <v>46198.3659722222</v>
      </c>
      <c r="E9707" s="9" t="s">
        <v>212</v>
      </c>
      <c r="F9707" s="9" t="s">
        <v>189</v>
      </c>
      <c r="G9707" s="9" t="s">
        <v>213</v>
      </c>
      <c r="H9707" s="9" t="s">
        <v>167</v>
      </c>
      <c r="I9707" s="9" t="s">
        <v>684</v>
      </c>
      <c r="J9707" s="9" t="s">
        <v>3394</v>
      </c>
      <c r="K9707" s="9" t="s">
        <v>246</v>
      </c>
      <c r="L9707" s="9" t="s">
        <v>216</v>
      </c>
      <c r="M9707" s="9" t="s">
        <v>2933</v>
      </c>
      <c r="N9707" s="9" t="s">
        <v>197</v>
      </c>
      <c r="O9707" s="9" t="s">
        <v>116</v>
      </c>
      <c r="P9707" s="9" t="s">
        <v>342</v>
      </c>
      <c r="Q9707" s="9" t="s">
        <v>219</v>
      </c>
      <c r="R9707" s="9">
        <v>0</v>
      </c>
      <c r="S9707" s="9">
        <v>12</v>
      </c>
      <c r="U9707" s="9" t="s">
        <v>290</v>
      </c>
      <c r="X9707" s="9">
        <f>INDEX(SLA_Policy!$D$2:$D$5,MATCH(F9707,SLA_Policy!$A$2:$A$5,0))</f>
        <v>120</v>
      </c>
      <c r="Y9707" s="9" t="str">
        <f>IF(E9707="Cancelled","Excluded",IF(D9707="",IF((SLA_Policy!$B$8-B9707)*24&gt;X9707,"Open - Breached","Open - On Track"),IF((D9707-B9707)*24&lt;=X9707,"Met","Breached")))</f>
        <v>Met</v>
      </c>
    </row>
    <row r="9708" spans="1:25" x14ac:dyDescent="0.25">
      <c r="A9708" s="9" t="s">
        <v>14148</v>
      </c>
      <c r="B9708" s="23">
        <v>46197.444444444503</v>
      </c>
      <c r="C9708" s="23">
        <v>46197.464583333298</v>
      </c>
      <c r="D9708" s="23">
        <v>46198.314583333296</v>
      </c>
      <c r="E9708" s="9" t="s">
        <v>212</v>
      </c>
      <c r="F9708" s="9" t="s">
        <v>188</v>
      </c>
      <c r="G9708" s="9" t="s">
        <v>236</v>
      </c>
      <c r="H9708" s="9" t="s">
        <v>167</v>
      </c>
      <c r="I9708" s="9" t="s">
        <v>255</v>
      </c>
      <c r="J9708" s="9" t="s">
        <v>9898</v>
      </c>
      <c r="K9708" s="9" t="s">
        <v>215</v>
      </c>
      <c r="L9708" s="9" t="s">
        <v>311</v>
      </c>
      <c r="M9708" s="9" t="s">
        <v>4708</v>
      </c>
      <c r="N9708" s="9" t="s">
        <v>196</v>
      </c>
      <c r="O9708" s="9" t="s">
        <v>176</v>
      </c>
      <c r="P9708" s="9" t="s">
        <v>419</v>
      </c>
      <c r="Q9708" s="9" t="s">
        <v>273</v>
      </c>
      <c r="R9708" s="9">
        <v>0</v>
      </c>
      <c r="S9708" s="9">
        <v>15</v>
      </c>
      <c r="U9708" s="9" t="s">
        <v>242</v>
      </c>
      <c r="X9708" s="9">
        <f>INDEX(SLA_Policy!$D$2:$D$5,MATCH(F9708,SLA_Policy!$A$2:$A$5,0))</f>
        <v>72</v>
      </c>
      <c r="Y9708" s="9" t="str">
        <f>IF(E9708="Cancelled","Excluded",IF(D9708="",IF((SLA_Policy!$B$8-B9708)*24&gt;X9708,"Open - Breached","Open - On Track"),IF((D9708-B9708)*24&lt;=X9708,"Met","Breached")))</f>
        <v>Met</v>
      </c>
    </row>
    <row r="9709" spans="1:25" x14ac:dyDescent="0.25">
      <c r="A9709" s="9" t="s">
        <v>14149</v>
      </c>
      <c r="B9709" s="23">
        <v>46197.460416666698</v>
      </c>
      <c r="C9709" s="23">
        <v>46197.472916666702</v>
      </c>
      <c r="D9709" s="23">
        <v>46197.600694444503</v>
      </c>
      <c r="E9709" s="9" t="s">
        <v>212</v>
      </c>
      <c r="F9709" s="9" t="s">
        <v>187</v>
      </c>
      <c r="G9709" s="9" t="s">
        <v>236</v>
      </c>
      <c r="H9709" s="9" t="s">
        <v>167</v>
      </c>
      <c r="I9709" s="9" t="s">
        <v>255</v>
      </c>
      <c r="J9709" s="9" t="s">
        <v>4166</v>
      </c>
      <c r="K9709" s="9" t="s">
        <v>246</v>
      </c>
      <c r="L9709" s="9" t="s">
        <v>307</v>
      </c>
      <c r="M9709" s="9" t="s">
        <v>2969</v>
      </c>
      <c r="N9709" s="9" t="s">
        <v>196</v>
      </c>
      <c r="O9709" s="9" t="s">
        <v>176</v>
      </c>
      <c r="P9709" s="9" t="s">
        <v>330</v>
      </c>
      <c r="Q9709" s="9" t="s">
        <v>273</v>
      </c>
      <c r="R9709" s="9">
        <v>0</v>
      </c>
      <c r="S9709" s="9">
        <v>21</v>
      </c>
      <c r="U9709" s="9" t="s">
        <v>242</v>
      </c>
      <c r="W9709" s="9">
        <v>4</v>
      </c>
      <c r="X9709" s="9">
        <f>INDEX(SLA_Policy!$D$2:$D$5,MATCH(F9709,SLA_Policy!$A$2:$A$5,0))</f>
        <v>8</v>
      </c>
      <c r="Y9709" s="9" t="str">
        <f>IF(E9709="Cancelled","Excluded",IF(D9709="",IF((SLA_Policy!$B$8-B9709)*24&gt;X9709,"Open - Breached","Open - On Track"),IF((D9709-B9709)*24&lt;=X9709,"Met","Breached")))</f>
        <v>Met</v>
      </c>
    </row>
    <row r="9710" spans="1:25" x14ac:dyDescent="0.25">
      <c r="A9710" s="9" t="s">
        <v>14150</v>
      </c>
      <c r="B9710" s="23">
        <v>46197.462500000001</v>
      </c>
      <c r="C9710" s="23">
        <v>46197.5222222222</v>
      </c>
      <c r="D9710" s="23">
        <v>46197.574999999997</v>
      </c>
      <c r="E9710" s="9" t="s">
        <v>212</v>
      </c>
      <c r="F9710" s="9" t="s">
        <v>189</v>
      </c>
      <c r="G9710" s="9" t="s">
        <v>213</v>
      </c>
      <c r="H9710" s="9" t="s">
        <v>165</v>
      </c>
      <c r="I9710" s="9" t="s">
        <v>567</v>
      </c>
      <c r="J9710" s="9" t="s">
        <v>1274</v>
      </c>
      <c r="K9710" s="9" t="s">
        <v>239</v>
      </c>
      <c r="L9710" s="9" t="s">
        <v>104</v>
      </c>
      <c r="M9710" s="9" t="s">
        <v>3527</v>
      </c>
      <c r="N9710" s="9" t="s">
        <v>199</v>
      </c>
      <c r="O9710" s="9" t="s">
        <v>176</v>
      </c>
      <c r="P9710" s="9" t="s">
        <v>419</v>
      </c>
      <c r="Q9710" s="9" t="s">
        <v>219</v>
      </c>
      <c r="R9710" s="9">
        <v>0</v>
      </c>
      <c r="S9710" s="9">
        <v>27</v>
      </c>
      <c r="U9710" s="9" t="s">
        <v>266</v>
      </c>
      <c r="W9710" s="9">
        <v>3</v>
      </c>
      <c r="X9710" s="9">
        <f>INDEX(SLA_Policy!$D$2:$D$5,MATCH(F9710,SLA_Policy!$A$2:$A$5,0))</f>
        <v>120</v>
      </c>
      <c r="Y9710" s="9" t="str">
        <f>IF(E9710="Cancelled","Excluded",IF(D9710="",IF((SLA_Policy!$B$8-B9710)*24&gt;X9710,"Open - Breached","Open - On Track"),IF((D9710-B9710)*24&lt;=X9710,"Met","Breached")))</f>
        <v>Met</v>
      </c>
    </row>
    <row r="9711" spans="1:25" x14ac:dyDescent="0.25">
      <c r="A9711" s="9" t="s">
        <v>14151</v>
      </c>
      <c r="B9711" s="23">
        <v>46197.476388888899</v>
      </c>
      <c r="C9711" s="23">
        <v>46197.548611111102</v>
      </c>
      <c r="D9711" s="23">
        <v>46198.316666666702</v>
      </c>
      <c r="E9711" s="9" t="s">
        <v>212</v>
      </c>
      <c r="F9711" s="9" t="s">
        <v>188</v>
      </c>
      <c r="G9711" s="9" t="s">
        <v>236</v>
      </c>
      <c r="H9711" s="9" t="s">
        <v>163</v>
      </c>
      <c r="I9711" s="9" t="s">
        <v>327</v>
      </c>
      <c r="J9711" s="9" t="s">
        <v>4307</v>
      </c>
      <c r="K9711" s="9" t="s">
        <v>225</v>
      </c>
      <c r="L9711" s="9" t="s">
        <v>216</v>
      </c>
      <c r="M9711" s="9" t="s">
        <v>4614</v>
      </c>
      <c r="N9711" s="9" t="s">
        <v>196</v>
      </c>
      <c r="O9711" s="9" t="s">
        <v>176</v>
      </c>
      <c r="P9711" s="9" t="s">
        <v>570</v>
      </c>
      <c r="Q9711" s="9" t="s">
        <v>219</v>
      </c>
      <c r="R9711" s="9">
        <v>0</v>
      </c>
      <c r="S9711" s="9">
        <v>35</v>
      </c>
      <c r="U9711" s="9" t="s">
        <v>242</v>
      </c>
      <c r="X9711" s="9">
        <f>INDEX(SLA_Policy!$D$2:$D$5,MATCH(F9711,SLA_Policy!$A$2:$A$5,0))</f>
        <v>72</v>
      </c>
      <c r="Y9711" s="9" t="str">
        <f>IF(E9711="Cancelled","Excluded",IF(D9711="",IF((SLA_Policy!$B$8-B9711)*24&gt;X9711,"Open - Breached","Open - On Track"),IF((D9711-B9711)*24&lt;=X9711,"Met","Breached")))</f>
        <v>Met</v>
      </c>
    </row>
    <row r="9712" spans="1:25" x14ac:dyDescent="0.25">
      <c r="A9712" s="9" t="s">
        <v>14152</v>
      </c>
      <c r="B9712" s="23">
        <v>46197.484722222202</v>
      </c>
      <c r="C9712" s="23">
        <v>46197.586805555598</v>
      </c>
      <c r="E9712" s="9" t="s">
        <v>14153</v>
      </c>
      <c r="F9712" s="9" t="s">
        <v>188</v>
      </c>
      <c r="G9712" s="9" t="s">
        <v>236</v>
      </c>
      <c r="H9712" s="9" t="s">
        <v>161</v>
      </c>
      <c r="I9712" s="9" t="s">
        <v>482</v>
      </c>
      <c r="J9712" s="9" t="s">
        <v>2297</v>
      </c>
      <c r="K9712" s="9" t="s">
        <v>246</v>
      </c>
      <c r="L9712" s="9" t="s">
        <v>311</v>
      </c>
      <c r="M9712" s="9" t="s">
        <v>1554</v>
      </c>
      <c r="N9712" s="9" t="s">
        <v>196</v>
      </c>
      <c r="O9712" s="9" t="s">
        <v>177</v>
      </c>
      <c r="P9712" s="9" t="s">
        <v>942</v>
      </c>
      <c r="Q9712" s="9" t="s">
        <v>219</v>
      </c>
      <c r="R9712" s="9">
        <v>0</v>
      </c>
      <c r="S9712" s="9">
        <v>92</v>
      </c>
      <c r="X9712" s="9">
        <f>INDEX(SLA_Policy!$D$2:$D$5,MATCH(F9712,SLA_Policy!$A$2:$A$5,0))</f>
        <v>72</v>
      </c>
      <c r="Y9712" s="9" t="str">
        <f>IF(E9712="Cancelled","Excluded",IF(D9712="",IF((SLA_Policy!$B$8-B9712)*24&gt;X9712,"Open - Breached","Open - On Track"),IF((D9712-B9712)*24&lt;=X9712,"Met","Breached")))</f>
        <v>Open - Breached</v>
      </c>
    </row>
    <row r="9713" spans="1:25" x14ac:dyDescent="0.25">
      <c r="A9713" s="9" t="s">
        <v>14154</v>
      </c>
      <c r="B9713" s="23">
        <v>46197.493055555598</v>
      </c>
      <c r="C9713" s="23">
        <v>46197.713888888902</v>
      </c>
      <c r="D9713" s="23">
        <v>46202.373611111099</v>
      </c>
      <c r="E9713" s="9" t="s">
        <v>212</v>
      </c>
      <c r="F9713" s="9" t="s">
        <v>189</v>
      </c>
      <c r="G9713" s="9" t="s">
        <v>236</v>
      </c>
      <c r="H9713" s="9" t="s">
        <v>163</v>
      </c>
      <c r="I9713" s="9" t="s">
        <v>315</v>
      </c>
      <c r="J9713" s="9" t="s">
        <v>585</v>
      </c>
      <c r="K9713" s="9" t="s">
        <v>246</v>
      </c>
      <c r="L9713" s="9" t="s">
        <v>311</v>
      </c>
      <c r="M9713" s="9" t="s">
        <v>4454</v>
      </c>
      <c r="N9713" s="9" t="s">
        <v>197</v>
      </c>
      <c r="O9713" s="9" t="s">
        <v>180</v>
      </c>
      <c r="P9713" s="9" t="s">
        <v>318</v>
      </c>
      <c r="Q9713" s="9" t="s">
        <v>219</v>
      </c>
      <c r="R9713" s="9">
        <v>0</v>
      </c>
      <c r="S9713" s="9">
        <v>80</v>
      </c>
      <c r="T9713" s="9" t="s">
        <v>229</v>
      </c>
      <c r="U9713" s="9" t="s">
        <v>242</v>
      </c>
      <c r="W9713" s="9">
        <v>5</v>
      </c>
      <c r="X9713" s="9">
        <f>INDEX(SLA_Policy!$D$2:$D$5,MATCH(F9713,SLA_Policy!$A$2:$A$5,0))</f>
        <v>120</v>
      </c>
      <c r="Y9713" s="9" t="str">
        <f>IF(E9713="Cancelled","Excluded",IF(D9713="",IF((SLA_Policy!$B$8-B9713)*24&gt;X9713,"Open - Breached","Open - On Track"),IF((D9713-B9713)*24&lt;=X9713,"Met","Breached")))</f>
        <v>Met</v>
      </c>
    </row>
    <row r="9714" spans="1:25" x14ac:dyDescent="0.25">
      <c r="A9714" s="9" t="s">
        <v>14155</v>
      </c>
      <c r="B9714" s="23">
        <v>46197.498611111099</v>
      </c>
      <c r="C9714" s="23">
        <v>46197.503472222197</v>
      </c>
      <c r="D9714" s="23">
        <v>46197.611111111102</v>
      </c>
      <c r="E9714" s="9" t="s">
        <v>212</v>
      </c>
      <c r="F9714" s="9" t="s">
        <v>188</v>
      </c>
      <c r="G9714" s="9" t="s">
        <v>213</v>
      </c>
      <c r="H9714" s="9" t="s">
        <v>161</v>
      </c>
      <c r="I9714" s="9" t="s">
        <v>454</v>
      </c>
      <c r="J9714" s="9" t="s">
        <v>3538</v>
      </c>
      <c r="K9714" s="9" t="s">
        <v>246</v>
      </c>
      <c r="L9714" s="9" t="s">
        <v>104</v>
      </c>
      <c r="M9714" s="9" t="s">
        <v>336</v>
      </c>
      <c r="N9714" s="9" t="s">
        <v>198</v>
      </c>
      <c r="O9714" s="9" t="s">
        <v>116</v>
      </c>
      <c r="P9714" s="9" t="s">
        <v>590</v>
      </c>
      <c r="Q9714" s="9" t="s">
        <v>219</v>
      </c>
      <c r="R9714" s="9">
        <v>0</v>
      </c>
      <c r="S9714" s="9">
        <v>7</v>
      </c>
      <c r="U9714" s="9" t="s">
        <v>221</v>
      </c>
      <c r="X9714" s="9">
        <f>INDEX(SLA_Policy!$D$2:$D$5,MATCH(F9714,SLA_Policy!$A$2:$A$5,0))</f>
        <v>72</v>
      </c>
      <c r="Y9714" s="9" t="str">
        <f>IF(E9714="Cancelled","Excluded",IF(D9714="",IF((SLA_Policy!$B$8-B9714)*24&gt;X9714,"Open - Breached","Open - On Track"),IF((D9714-B9714)*24&lt;=X9714,"Met","Breached")))</f>
        <v>Met</v>
      </c>
    </row>
    <row r="9715" spans="1:25" x14ac:dyDescent="0.25">
      <c r="A9715" s="9" t="s">
        <v>14156</v>
      </c>
      <c r="B9715" s="23">
        <v>46197.498611111099</v>
      </c>
      <c r="C9715" s="23">
        <v>46197.508333333302</v>
      </c>
      <c r="D9715" s="23">
        <v>46198.345138888901</v>
      </c>
      <c r="E9715" s="9" t="s">
        <v>212</v>
      </c>
      <c r="F9715" s="9" t="s">
        <v>188</v>
      </c>
      <c r="G9715" s="9" t="s">
        <v>213</v>
      </c>
      <c r="H9715" s="9" t="s">
        <v>162</v>
      </c>
      <c r="I9715" s="9" t="s">
        <v>416</v>
      </c>
      <c r="J9715" s="9" t="s">
        <v>14157</v>
      </c>
      <c r="K9715" s="9" t="s">
        <v>246</v>
      </c>
      <c r="L9715" s="9" t="s">
        <v>226</v>
      </c>
      <c r="M9715" s="9" t="s">
        <v>2655</v>
      </c>
      <c r="N9715" s="9" t="s">
        <v>196</v>
      </c>
      <c r="O9715" s="9" t="s">
        <v>179</v>
      </c>
      <c r="P9715" s="9" t="s">
        <v>264</v>
      </c>
      <c r="Q9715" s="9" t="s">
        <v>219</v>
      </c>
      <c r="R9715" s="9">
        <v>0</v>
      </c>
      <c r="S9715" s="9">
        <v>20</v>
      </c>
      <c r="U9715" s="9" t="s">
        <v>266</v>
      </c>
      <c r="W9715" s="9">
        <v>4</v>
      </c>
      <c r="X9715" s="9">
        <f>INDEX(SLA_Policy!$D$2:$D$5,MATCH(F9715,SLA_Policy!$A$2:$A$5,0))</f>
        <v>72</v>
      </c>
      <c r="Y9715" s="9" t="str">
        <f>IF(E9715="Cancelled","Excluded",IF(D9715="",IF((SLA_Policy!$B$8-B9715)*24&gt;X9715,"Open - Breached","Open - On Track"),IF((D9715-B9715)*24&lt;=X9715,"Met","Breached")))</f>
        <v>Met</v>
      </c>
    </row>
    <row r="9716" spans="1:25" x14ac:dyDescent="0.25">
      <c r="A9716" s="9" t="s">
        <v>14158</v>
      </c>
      <c r="B9716" s="23">
        <v>46197.5</v>
      </c>
      <c r="C9716" s="23">
        <v>46197.524305555598</v>
      </c>
      <c r="D9716" s="23">
        <v>46198.313888888901</v>
      </c>
      <c r="E9716" s="9" t="s">
        <v>212</v>
      </c>
      <c r="F9716" s="9" t="s">
        <v>188</v>
      </c>
      <c r="G9716" s="9" t="s">
        <v>213</v>
      </c>
      <c r="H9716" s="9" t="s">
        <v>166</v>
      </c>
      <c r="I9716" s="9" t="s">
        <v>286</v>
      </c>
      <c r="J9716" s="9" t="s">
        <v>6192</v>
      </c>
      <c r="K9716" s="9" t="s">
        <v>246</v>
      </c>
      <c r="L9716" s="9" t="s">
        <v>395</v>
      </c>
      <c r="M9716" s="9" t="s">
        <v>3664</v>
      </c>
      <c r="N9716" s="9" t="s">
        <v>196</v>
      </c>
      <c r="O9716" s="9" t="s">
        <v>181</v>
      </c>
      <c r="P9716" s="9" t="s">
        <v>449</v>
      </c>
      <c r="Q9716" s="9" t="s">
        <v>273</v>
      </c>
      <c r="R9716" s="9">
        <v>0</v>
      </c>
      <c r="S9716" s="9">
        <v>14</v>
      </c>
      <c r="U9716" s="9" t="s">
        <v>290</v>
      </c>
      <c r="X9716" s="9">
        <f>INDEX(SLA_Policy!$D$2:$D$5,MATCH(F9716,SLA_Policy!$A$2:$A$5,0))</f>
        <v>72</v>
      </c>
      <c r="Y9716" s="9" t="str">
        <f>IF(E9716="Cancelled","Excluded",IF(D9716="",IF((SLA_Policy!$B$8-B9716)*24&gt;X9716,"Open - Breached","Open - On Track"),IF((D9716-B9716)*24&lt;=X9716,"Met","Breached")))</f>
        <v>Met</v>
      </c>
    </row>
    <row r="9717" spans="1:25" x14ac:dyDescent="0.25">
      <c r="A9717" s="9" t="s">
        <v>14159</v>
      </c>
      <c r="B9717" s="23">
        <v>46197.5222222222</v>
      </c>
      <c r="C9717" s="23">
        <v>46197.524305555598</v>
      </c>
      <c r="D9717" s="23">
        <v>46197.561805555597</v>
      </c>
      <c r="E9717" s="9" t="s">
        <v>212</v>
      </c>
      <c r="F9717" s="9" t="s">
        <v>189</v>
      </c>
      <c r="G9717" s="9" t="s">
        <v>213</v>
      </c>
      <c r="H9717" s="9" t="s">
        <v>161</v>
      </c>
      <c r="I9717" s="9" t="s">
        <v>389</v>
      </c>
      <c r="J9717" s="9" t="s">
        <v>5786</v>
      </c>
      <c r="K9717" s="9" t="s">
        <v>276</v>
      </c>
      <c r="L9717" s="9" t="s">
        <v>104</v>
      </c>
      <c r="M9717" s="9" t="s">
        <v>3786</v>
      </c>
      <c r="N9717" s="9" t="s">
        <v>200</v>
      </c>
      <c r="O9717" s="9" t="s">
        <v>116</v>
      </c>
      <c r="P9717" s="9" t="s">
        <v>551</v>
      </c>
      <c r="Q9717" s="9" t="s">
        <v>219</v>
      </c>
      <c r="R9717" s="9">
        <v>0</v>
      </c>
      <c r="S9717" s="9">
        <v>5</v>
      </c>
      <c r="U9717" s="9" t="s">
        <v>221</v>
      </c>
      <c r="W9717" s="9">
        <v>5</v>
      </c>
      <c r="X9717" s="9">
        <f>INDEX(SLA_Policy!$D$2:$D$5,MATCH(F9717,SLA_Policy!$A$2:$A$5,0))</f>
        <v>120</v>
      </c>
      <c r="Y9717" s="9" t="str">
        <f>IF(E9717="Cancelled","Excluded",IF(D9717="",IF((SLA_Policy!$B$8-B9717)*24&gt;X9717,"Open - Breached","Open - On Track"),IF((D9717-B9717)*24&lt;=X9717,"Met","Breached")))</f>
        <v>Met</v>
      </c>
    </row>
    <row r="9718" spans="1:25" x14ac:dyDescent="0.25">
      <c r="A9718" s="9" t="s">
        <v>14160</v>
      </c>
      <c r="B9718" s="23">
        <v>46197.532638888901</v>
      </c>
      <c r="C9718" s="23">
        <v>46197.537499999999</v>
      </c>
      <c r="D9718" s="23">
        <v>46197.612500000003</v>
      </c>
      <c r="E9718" s="9" t="s">
        <v>212</v>
      </c>
      <c r="F9718" s="9" t="s">
        <v>189</v>
      </c>
      <c r="G9718" s="9" t="s">
        <v>213</v>
      </c>
      <c r="H9718" s="9" t="s">
        <v>161</v>
      </c>
      <c r="I9718" s="9" t="s">
        <v>389</v>
      </c>
      <c r="J9718" s="9" t="s">
        <v>2052</v>
      </c>
      <c r="K9718" s="9" t="s">
        <v>303</v>
      </c>
      <c r="L9718" s="9" t="s">
        <v>104</v>
      </c>
      <c r="M9718" s="9" t="s">
        <v>1053</v>
      </c>
      <c r="N9718" s="9" t="s">
        <v>198</v>
      </c>
      <c r="O9718" s="9" t="s">
        <v>116</v>
      </c>
      <c r="P9718" s="9" t="s">
        <v>218</v>
      </c>
      <c r="Q9718" s="9" t="s">
        <v>219</v>
      </c>
      <c r="R9718" s="9">
        <v>0</v>
      </c>
      <c r="S9718" s="9">
        <v>10</v>
      </c>
      <c r="U9718" s="9" t="s">
        <v>290</v>
      </c>
      <c r="W9718" s="9">
        <v>5</v>
      </c>
      <c r="X9718" s="9">
        <f>INDEX(SLA_Policy!$D$2:$D$5,MATCH(F9718,SLA_Policy!$A$2:$A$5,0))</f>
        <v>120</v>
      </c>
      <c r="Y9718" s="9" t="str">
        <f>IF(E9718="Cancelled","Excluded",IF(D9718="",IF((SLA_Policy!$B$8-B9718)*24&gt;X9718,"Open - Breached","Open - On Track"),IF((D9718-B9718)*24&lt;=X9718,"Met","Breached")))</f>
        <v>Met</v>
      </c>
    </row>
    <row r="9719" spans="1:25" x14ac:dyDescent="0.25">
      <c r="A9719" s="9" t="s">
        <v>14161</v>
      </c>
      <c r="B9719" s="23">
        <v>46197.545833333301</v>
      </c>
      <c r="C9719" s="23">
        <v>46197.581944444399</v>
      </c>
      <c r="D9719" s="23">
        <v>46197.644444444399</v>
      </c>
      <c r="E9719" s="9" t="s">
        <v>212</v>
      </c>
      <c r="F9719" s="9" t="s">
        <v>188</v>
      </c>
      <c r="G9719" s="9" t="s">
        <v>236</v>
      </c>
      <c r="H9719" s="9" t="s">
        <v>167</v>
      </c>
      <c r="I9719" s="9" t="s">
        <v>255</v>
      </c>
      <c r="J9719" s="9" t="s">
        <v>10714</v>
      </c>
      <c r="K9719" s="9" t="s">
        <v>303</v>
      </c>
      <c r="L9719" s="9" t="s">
        <v>216</v>
      </c>
      <c r="M9719" s="9" t="s">
        <v>3582</v>
      </c>
      <c r="N9719" s="9" t="s">
        <v>196</v>
      </c>
      <c r="O9719" s="9" t="s">
        <v>116</v>
      </c>
      <c r="P9719" s="9" t="s">
        <v>234</v>
      </c>
      <c r="Q9719" s="9" t="s">
        <v>219</v>
      </c>
      <c r="R9719" s="9">
        <v>0</v>
      </c>
      <c r="S9719" s="9">
        <v>26</v>
      </c>
      <c r="U9719" s="9" t="s">
        <v>242</v>
      </c>
      <c r="X9719" s="9">
        <f>INDEX(SLA_Policy!$D$2:$D$5,MATCH(F9719,SLA_Policy!$A$2:$A$5,0))</f>
        <v>72</v>
      </c>
      <c r="Y9719" s="9" t="str">
        <f>IF(E9719="Cancelled","Excluded",IF(D9719="",IF((SLA_Policy!$B$8-B9719)*24&gt;X9719,"Open - Breached","Open - On Track"),IF((D9719-B9719)*24&lt;=X9719,"Met","Breached")))</f>
        <v>Met</v>
      </c>
    </row>
    <row r="9720" spans="1:25" x14ac:dyDescent="0.25">
      <c r="A9720" s="9" t="s">
        <v>14162</v>
      </c>
      <c r="B9720" s="23">
        <v>46197.568749999999</v>
      </c>
      <c r="C9720" s="23">
        <v>46197.586111111101</v>
      </c>
      <c r="D9720" s="23">
        <v>46197.607638888898</v>
      </c>
      <c r="E9720" s="9" t="s">
        <v>212</v>
      </c>
      <c r="F9720" s="9" t="s">
        <v>188</v>
      </c>
      <c r="G9720" s="9" t="s">
        <v>213</v>
      </c>
      <c r="H9720" s="9" t="s">
        <v>161</v>
      </c>
      <c r="I9720" s="9" t="s">
        <v>454</v>
      </c>
      <c r="J9720" s="9" t="s">
        <v>455</v>
      </c>
      <c r="K9720" s="9" t="s">
        <v>239</v>
      </c>
      <c r="L9720" s="9" t="s">
        <v>216</v>
      </c>
      <c r="M9720" s="9" t="s">
        <v>1952</v>
      </c>
      <c r="N9720" s="9" t="s">
        <v>199</v>
      </c>
      <c r="O9720" s="9" t="s">
        <v>116</v>
      </c>
      <c r="P9720" s="9" t="s">
        <v>218</v>
      </c>
      <c r="Q9720" s="9" t="s">
        <v>219</v>
      </c>
      <c r="R9720" s="9">
        <v>0</v>
      </c>
      <c r="S9720" s="9">
        <v>11</v>
      </c>
      <c r="U9720" s="9" t="s">
        <v>290</v>
      </c>
      <c r="W9720" s="9">
        <v>5</v>
      </c>
      <c r="X9720" s="9">
        <f>INDEX(SLA_Policy!$D$2:$D$5,MATCH(F9720,SLA_Policy!$A$2:$A$5,0))</f>
        <v>72</v>
      </c>
      <c r="Y9720" s="9" t="str">
        <f>IF(E9720="Cancelled","Excluded",IF(D9720="",IF((SLA_Policy!$B$8-B9720)*24&gt;X9720,"Open - Breached","Open - On Track"),IF((D9720-B9720)*24&lt;=X9720,"Met","Breached")))</f>
        <v>Met</v>
      </c>
    </row>
    <row r="9721" spans="1:25" x14ac:dyDescent="0.25">
      <c r="A9721" s="9" t="s">
        <v>14163</v>
      </c>
      <c r="B9721" s="23">
        <v>46197.586111111101</v>
      </c>
      <c r="C9721" s="23">
        <v>46197.593055555597</v>
      </c>
      <c r="D9721" s="23">
        <v>46198.363194444399</v>
      </c>
      <c r="E9721" s="9" t="s">
        <v>212</v>
      </c>
      <c r="F9721" s="9" t="s">
        <v>189</v>
      </c>
      <c r="G9721" s="9" t="s">
        <v>213</v>
      </c>
      <c r="H9721" s="9" t="s">
        <v>162</v>
      </c>
      <c r="I9721" s="9" t="s">
        <v>345</v>
      </c>
      <c r="J9721" s="9" t="s">
        <v>3485</v>
      </c>
      <c r="K9721" s="9" t="s">
        <v>276</v>
      </c>
      <c r="L9721" s="9" t="s">
        <v>12094</v>
      </c>
      <c r="M9721" s="9" t="s">
        <v>13295</v>
      </c>
      <c r="N9721" s="9" t="s">
        <v>198</v>
      </c>
      <c r="O9721" s="9" t="s">
        <v>182</v>
      </c>
      <c r="P9721" s="9" t="s">
        <v>120</v>
      </c>
      <c r="Q9721" s="9" t="s">
        <v>219</v>
      </c>
      <c r="R9721" s="9">
        <v>1</v>
      </c>
      <c r="S9721" s="9">
        <v>25</v>
      </c>
      <c r="U9721" s="9" t="s">
        <v>248</v>
      </c>
      <c r="X9721" s="9">
        <f>INDEX(SLA_Policy!$D$2:$D$5,MATCH(F9721,SLA_Policy!$A$2:$A$5,0))</f>
        <v>120</v>
      </c>
      <c r="Y9721" s="9" t="str">
        <f>IF(E9721="Cancelled","Excluded",IF(D9721="",IF((SLA_Policy!$B$8-B9721)*24&gt;X9721,"Open - Breached","Open - On Track"),IF((D9721-B9721)*24&lt;=X9721,"Met","Breached")))</f>
        <v>Met</v>
      </c>
    </row>
    <row r="9722" spans="1:25" x14ac:dyDescent="0.25">
      <c r="A9722" s="9" t="s">
        <v>14164</v>
      </c>
      <c r="B9722" s="23">
        <v>46197.586111111101</v>
      </c>
      <c r="C9722" s="23">
        <v>46197.654166666704</v>
      </c>
      <c r="D9722" s="23">
        <v>46198.336805555598</v>
      </c>
      <c r="E9722" s="9" t="s">
        <v>212</v>
      </c>
      <c r="F9722" s="9" t="s">
        <v>189</v>
      </c>
      <c r="G9722" s="9" t="s">
        <v>213</v>
      </c>
      <c r="H9722" s="9" t="s">
        <v>163</v>
      </c>
      <c r="I9722" s="9" t="s">
        <v>250</v>
      </c>
      <c r="J9722" s="9" t="s">
        <v>5970</v>
      </c>
      <c r="K9722" s="9" t="s">
        <v>239</v>
      </c>
      <c r="L9722" s="9" t="s">
        <v>307</v>
      </c>
      <c r="M9722" s="9" t="s">
        <v>1005</v>
      </c>
      <c r="N9722" s="9" t="s">
        <v>196</v>
      </c>
      <c r="O9722" s="9" t="s">
        <v>176</v>
      </c>
      <c r="P9722" s="9" t="s">
        <v>253</v>
      </c>
      <c r="Q9722" s="9" t="s">
        <v>219</v>
      </c>
      <c r="R9722" s="9">
        <v>0</v>
      </c>
      <c r="S9722" s="9">
        <v>25</v>
      </c>
      <c r="T9722" s="9" t="s">
        <v>136</v>
      </c>
      <c r="U9722" s="9" t="s">
        <v>230</v>
      </c>
      <c r="X9722" s="9">
        <f>INDEX(SLA_Policy!$D$2:$D$5,MATCH(F9722,SLA_Policy!$A$2:$A$5,0))</f>
        <v>120</v>
      </c>
      <c r="Y9722" s="9" t="str">
        <f>IF(E9722="Cancelled","Excluded",IF(D9722="",IF((SLA_Policy!$B$8-B9722)*24&gt;X9722,"Open - Breached","Open - On Track"),IF((D9722-B9722)*24&lt;=X9722,"Met","Breached")))</f>
        <v>Met</v>
      </c>
    </row>
    <row r="9723" spans="1:25" x14ac:dyDescent="0.25">
      <c r="A9723" s="9" t="s">
        <v>14165</v>
      </c>
      <c r="B9723" s="23">
        <v>46197.599999999999</v>
      </c>
      <c r="C9723" s="23">
        <v>46197.733333333301</v>
      </c>
      <c r="D9723" s="23">
        <v>46204.476388888899</v>
      </c>
      <c r="E9723" s="9" t="s">
        <v>212</v>
      </c>
      <c r="F9723" s="9" t="s">
        <v>189</v>
      </c>
      <c r="G9723" s="9" t="s">
        <v>236</v>
      </c>
      <c r="H9723" s="9" t="s">
        <v>164</v>
      </c>
      <c r="I9723" s="9" t="s">
        <v>421</v>
      </c>
      <c r="J9723" s="9" t="s">
        <v>2556</v>
      </c>
      <c r="K9723" s="9" t="s">
        <v>215</v>
      </c>
      <c r="L9723" s="9" t="s">
        <v>104</v>
      </c>
      <c r="M9723" s="9" t="s">
        <v>2594</v>
      </c>
      <c r="N9723" s="9" t="s">
        <v>196</v>
      </c>
      <c r="O9723" s="9" t="s">
        <v>180</v>
      </c>
      <c r="P9723" s="9" t="s">
        <v>278</v>
      </c>
      <c r="Q9723" s="9" t="s">
        <v>219</v>
      </c>
      <c r="R9723" s="9">
        <v>0</v>
      </c>
      <c r="S9723" s="9">
        <v>31</v>
      </c>
      <c r="T9723" s="9" t="s">
        <v>464</v>
      </c>
      <c r="U9723" s="9" t="s">
        <v>242</v>
      </c>
      <c r="X9723" s="9">
        <f>INDEX(SLA_Policy!$D$2:$D$5,MATCH(F9723,SLA_Policy!$A$2:$A$5,0))</f>
        <v>120</v>
      </c>
      <c r="Y9723" s="9" t="str">
        <f>IF(E9723="Cancelled","Excluded",IF(D9723="",IF((SLA_Policy!$B$8-B9723)*24&gt;X9723,"Open - Breached","Open - On Track"),IF((D9723-B9723)*24&lt;=X9723,"Met","Breached")))</f>
        <v>Breached</v>
      </c>
    </row>
    <row r="9724" spans="1:25" x14ac:dyDescent="0.25">
      <c r="A9724" s="9" t="s">
        <v>14166</v>
      </c>
      <c r="B9724" s="23">
        <v>46197.613888888904</v>
      </c>
      <c r="C9724" s="23">
        <v>46197.6159722222</v>
      </c>
      <c r="D9724" s="23">
        <v>46197.618750000001</v>
      </c>
      <c r="E9724" s="9" t="s">
        <v>212</v>
      </c>
      <c r="F9724" s="9" t="s">
        <v>188</v>
      </c>
      <c r="G9724" s="9" t="s">
        <v>213</v>
      </c>
      <c r="H9724" s="9" t="s">
        <v>161</v>
      </c>
      <c r="I9724" s="9" t="s">
        <v>454</v>
      </c>
      <c r="J9724" s="9" t="s">
        <v>3117</v>
      </c>
      <c r="K9724" s="9" t="s">
        <v>246</v>
      </c>
      <c r="L9724" s="9" t="s">
        <v>311</v>
      </c>
      <c r="M9724" s="9" t="s">
        <v>2542</v>
      </c>
      <c r="N9724" s="9" t="s">
        <v>198</v>
      </c>
      <c r="O9724" s="9" t="s">
        <v>116</v>
      </c>
      <c r="P9724" s="9" t="s">
        <v>258</v>
      </c>
      <c r="Q9724" s="9" t="s">
        <v>219</v>
      </c>
      <c r="R9724" s="9">
        <v>0</v>
      </c>
      <c r="S9724" s="9">
        <v>7</v>
      </c>
      <c r="U9724" s="9" t="s">
        <v>221</v>
      </c>
      <c r="W9724" s="9">
        <v>5</v>
      </c>
      <c r="X9724" s="9">
        <f>INDEX(SLA_Policy!$D$2:$D$5,MATCH(F9724,SLA_Policy!$A$2:$A$5,0))</f>
        <v>72</v>
      </c>
      <c r="Y9724" s="9" t="str">
        <f>IF(E9724="Cancelled","Excluded",IF(D9724="",IF((SLA_Policy!$B$8-B9724)*24&gt;X9724,"Open - Breached","Open - On Track"),IF((D9724-B9724)*24&lt;=X9724,"Met","Breached")))</f>
        <v>Met</v>
      </c>
    </row>
    <row r="9725" spans="1:25" x14ac:dyDescent="0.25">
      <c r="A9725" s="9" t="s">
        <v>14167</v>
      </c>
      <c r="B9725" s="23">
        <v>46197.614583333299</v>
      </c>
      <c r="C9725" s="23">
        <v>46197.679166666698</v>
      </c>
      <c r="D9725" s="23">
        <v>46198.395138888904</v>
      </c>
      <c r="E9725" s="9" t="s">
        <v>212</v>
      </c>
      <c r="F9725" s="9" t="s">
        <v>188</v>
      </c>
      <c r="G9725" s="9" t="s">
        <v>213</v>
      </c>
      <c r="H9725" s="9" t="s">
        <v>167</v>
      </c>
      <c r="I9725" s="9" t="s">
        <v>362</v>
      </c>
      <c r="J9725" s="9" t="s">
        <v>3817</v>
      </c>
      <c r="K9725" s="9" t="s">
        <v>262</v>
      </c>
      <c r="L9725" s="9" t="s">
        <v>104</v>
      </c>
      <c r="M9725" s="9" t="s">
        <v>2077</v>
      </c>
      <c r="N9725" s="9" t="s">
        <v>196</v>
      </c>
      <c r="O9725" s="9" t="s">
        <v>176</v>
      </c>
      <c r="P9725" s="9" t="s">
        <v>503</v>
      </c>
      <c r="Q9725" s="9" t="s">
        <v>219</v>
      </c>
      <c r="R9725" s="9">
        <v>0</v>
      </c>
      <c r="S9725" s="9">
        <v>67</v>
      </c>
      <c r="U9725" s="9" t="s">
        <v>248</v>
      </c>
      <c r="X9725" s="9">
        <f>INDEX(SLA_Policy!$D$2:$D$5,MATCH(F9725,SLA_Policy!$A$2:$A$5,0))</f>
        <v>72</v>
      </c>
      <c r="Y9725" s="9" t="str">
        <f>IF(E9725="Cancelled","Excluded",IF(D9725="",IF((SLA_Policy!$B$8-B9725)*24&gt;X9725,"Open - Breached","Open - On Track"),IF((D9725-B9725)*24&lt;=X9725,"Met","Breached")))</f>
        <v>Met</v>
      </c>
    </row>
    <row r="9726" spans="1:25" x14ac:dyDescent="0.25">
      <c r="A9726" s="9" t="s">
        <v>14168</v>
      </c>
      <c r="B9726" s="23">
        <v>46197.621527777803</v>
      </c>
      <c r="C9726" s="23">
        <v>46197.650694444397</v>
      </c>
      <c r="D9726" s="23">
        <v>46197.663888888899</v>
      </c>
      <c r="E9726" s="9" t="s">
        <v>212</v>
      </c>
      <c r="F9726" s="9" t="s">
        <v>188</v>
      </c>
      <c r="G9726" s="9" t="s">
        <v>213</v>
      </c>
      <c r="H9726" s="9" t="s">
        <v>161</v>
      </c>
      <c r="I9726" s="9" t="s">
        <v>454</v>
      </c>
      <c r="J9726" s="9" t="s">
        <v>5128</v>
      </c>
      <c r="K9726" s="9" t="s">
        <v>246</v>
      </c>
      <c r="L9726" s="9" t="s">
        <v>311</v>
      </c>
      <c r="M9726" s="9" t="s">
        <v>14169</v>
      </c>
      <c r="N9726" s="9" t="s">
        <v>196</v>
      </c>
      <c r="O9726" s="9" t="s">
        <v>116</v>
      </c>
      <c r="P9726" s="9" t="s">
        <v>295</v>
      </c>
      <c r="Q9726" s="9" t="s">
        <v>219</v>
      </c>
      <c r="R9726" s="9">
        <v>0</v>
      </c>
      <c r="S9726" s="9">
        <v>7</v>
      </c>
      <c r="U9726" s="9" t="s">
        <v>221</v>
      </c>
      <c r="W9726" s="9">
        <v>5</v>
      </c>
      <c r="X9726" s="9">
        <f>INDEX(SLA_Policy!$D$2:$D$5,MATCH(F9726,SLA_Policy!$A$2:$A$5,0))</f>
        <v>72</v>
      </c>
      <c r="Y9726" s="9" t="str">
        <f>IF(E9726="Cancelled","Excluded",IF(D9726="",IF((SLA_Policy!$B$8-B9726)*24&gt;X9726,"Open - Breached","Open - On Track"),IF((D9726-B9726)*24&lt;=X9726,"Met","Breached")))</f>
        <v>Met</v>
      </c>
    </row>
    <row r="9727" spans="1:25" x14ac:dyDescent="0.25">
      <c r="A9727" s="9" t="s">
        <v>14170</v>
      </c>
      <c r="B9727" s="23">
        <v>46197.631944444503</v>
      </c>
      <c r="C9727" s="23">
        <v>46197.645138888904</v>
      </c>
      <c r="D9727" s="23">
        <v>46198.426388888904</v>
      </c>
      <c r="E9727" s="9" t="s">
        <v>212</v>
      </c>
      <c r="F9727" s="9" t="s">
        <v>188</v>
      </c>
      <c r="G9727" s="9" t="s">
        <v>236</v>
      </c>
      <c r="H9727" s="9" t="s">
        <v>164</v>
      </c>
      <c r="I9727" s="9" t="s">
        <v>421</v>
      </c>
      <c r="J9727" s="9" t="s">
        <v>2093</v>
      </c>
      <c r="K9727" s="9" t="s">
        <v>246</v>
      </c>
      <c r="L9727" s="9" t="s">
        <v>293</v>
      </c>
      <c r="M9727" s="9" t="s">
        <v>3403</v>
      </c>
      <c r="N9727" s="9" t="s">
        <v>196</v>
      </c>
      <c r="O9727" s="9" t="s">
        <v>180</v>
      </c>
      <c r="P9727" s="9" t="s">
        <v>278</v>
      </c>
      <c r="Q9727" s="9" t="s">
        <v>219</v>
      </c>
      <c r="R9727" s="9">
        <v>0</v>
      </c>
      <c r="S9727" s="9">
        <v>12</v>
      </c>
      <c r="T9727" s="9" t="s">
        <v>464</v>
      </c>
      <c r="U9727" s="9" t="s">
        <v>242</v>
      </c>
      <c r="W9727" s="9">
        <v>5</v>
      </c>
      <c r="X9727" s="9">
        <f>INDEX(SLA_Policy!$D$2:$D$5,MATCH(F9727,SLA_Policy!$A$2:$A$5,0))</f>
        <v>72</v>
      </c>
      <c r="Y9727" s="9" t="str">
        <f>IF(E9727="Cancelled","Excluded",IF(D9727="",IF((SLA_Policy!$B$8-B9727)*24&gt;X9727,"Open - Breached","Open - On Track"),IF((D9727-B9727)*24&lt;=X9727,"Met","Breached")))</f>
        <v>Met</v>
      </c>
    </row>
    <row r="9728" spans="1:25" x14ac:dyDescent="0.25">
      <c r="A9728" s="9" t="s">
        <v>14171</v>
      </c>
      <c r="B9728" s="23">
        <v>46197.640277777798</v>
      </c>
      <c r="C9728" s="23">
        <v>46197.667361111096</v>
      </c>
      <c r="D9728" s="23">
        <v>46197.8305555556</v>
      </c>
      <c r="E9728" s="9" t="s">
        <v>212</v>
      </c>
      <c r="F9728" s="9" t="s">
        <v>187</v>
      </c>
      <c r="G9728" s="9" t="s">
        <v>213</v>
      </c>
      <c r="H9728" s="9" t="s">
        <v>88</v>
      </c>
      <c r="I9728" s="9" t="s">
        <v>354</v>
      </c>
      <c r="J9728" s="9" t="s">
        <v>9596</v>
      </c>
      <c r="K9728" s="9" t="s">
        <v>215</v>
      </c>
      <c r="L9728" s="9" t="s">
        <v>311</v>
      </c>
      <c r="M9728" s="9" t="s">
        <v>538</v>
      </c>
      <c r="N9728" s="9" t="s">
        <v>197</v>
      </c>
      <c r="O9728" s="9" t="s">
        <v>180</v>
      </c>
      <c r="P9728" s="9" t="s">
        <v>278</v>
      </c>
      <c r="Q9728" s="9" t="s">
        <v>273</v>
      </c>
      <c r="R9728" s="9">
        <v>0</v>
      </c>
      <c r="S9728" s="9">
        <v>24</v>
      </c>
      <c r="T9728" s="9" t="s">
        <v>220</v>
      </c>
      <c r="U9728" s="9" t="s">
        <v>661</v>
      </c>
      <c r="X9728" s="9">
        <f>INDEX(SLA_Policy!$D$2:$D$5,MATCH(F9728,SLA_Policy!$A$2:$A$5,0))</f>
        <v>8</v>
      </c>
      <c r="Y9728" s="9" t="str">
        <f>IF(E9728="Cancelled","Excluded",IF(D9728="",IF((SLA_Policy!$B$8-B9728)*24&gt;X9728,"Open - Breached","Open - On Track"),IF((D9728-B9728)*24&lt;=X9728,"Met","Breached")))</f>
        <v>Met</v>
      </c>
    </row>
    <row r="9729" spans="1:25" x14ac:dyDescent="0.25">
      <c r="A9729" s="9" t="s">
        <v>14172</v>
      </c>
      <c r="B9729" s="23">
        <v>46197.640972222202</v>
      </c>
      <c r="C9729" s="23">
        <v>46197.653472222199</v>
      </c>
      <c r="D9729" s="23">
        <v>46197.724999999999</v>
      </c>
      <c r="E9729" s="9" t="s">
        <v>212</v>
      </c>
      <c r="F9729" s="9" t="s">
        <v>188</v>
      </c>
      <c r="G9729" s="9" t="s">
        <v>213</v>
      </c>
      <c r="H9729" s="9" t="s">
        <v>162</v>
      </c>
      <c r="I9729" s="9" t="s">
        <v>345</v>
      </c>
      <c r="J9729" s="9" t="s">
        <v>2804</v>
      </c>
      <c r="K9729" s="9" t="s">
        <v>239</v>
      </c>
      <c r="L9729" s="9" t="s">
        <v>282</v>
      </c>
      <c r="M9729" s="9" t="s">
        <v>1484</v>
      </c>
      <c r="N9729" s="9" t="s">
        <v>199</v>
      </c>
      <c r="O9729" s="9" t="s">
        <v>116</v>
      </c>
      <c r="P9729" s="9" t="s">
        <v>551</v>
      </c>
      <c r="Q9729" s="9" t="s">
        <v>219</v>
      </c>
      <c r="R9729" s="9">
        <v>0</v>
      </c>
      <c r="S9729" s="9">
        <v>33</v>
      </c>
      <c r="U9729" s="9" t="s">
        <v>661</v>
      </c>
      <c r="X9729" s="9">
        <f>INDEX(SLA_Policy!$D$2:$D$5,MATCH(F9729,SLA_Policy!$A$2:$A$5,0))</f>
        <v>72</v>
      </c>
      <c r="Y9729" s="9" t="str">
        <f>IF(E9729="Cancelled","Excluded",IF(D9729="",IF((SLA_Policy!$B$8-B9729)*24&gt;X9729,"Open - Breached","Open - On Track"),IF((D9729-B9729)*24&lt;=X9729,"Met","Breached")))</f>
        <v>Met</v>
      </c>
    </row>
    <row r="9730" spans="1:25" x14ac:dyDescent="0.25">
      <c r="A9730" s="9" t="s">
        <v>14173</v>
      </c>
      <c r="B9730" s="23">
        <v>46197.645833333299</v>
      </c>
      <c r="C9730" s="23">
        <v>46197.686805555597</v>
      </c>
      <c r="D9730" s="23">
        <v>46198.3930555556</v>
      </c>
      <c r="E9730" s="9" t="s">
        <v>212</v>
      </c>
      <c r="F9730" s="9" t="s">
        <v>188</v>
      </c>
      <c r="G9730" s="9" t="s">
        <v>236</v>
      </c>
      <c r="H9730" s="9" t="s">
        <v>161</v>
      </c>
      <c r="I9730" s="9" t="s">
        <v>237</v>
      </c>
      <c r="J9730" s="9" t="s">
        <v>1680</v>
      </c>
      <c r="K9730" s="9" t="s">
        <v>215</v>
      </c>
      <c r="L9730" s="9" t="s">
        <v>293</v>
      </c>
      <c r="M9730" s="9" t="s">
        <v>2346</v>
      </c>
      <c r="N9730" s="9" t="s">
        <v>196</v>
      </c>
      <c r="O9730" s="9" t="s">
        <v>177</v>
      </c>
      <c r="P9730" s="9" t="s">
        <v>457</v>
      </c>
      <c r="Q9730" s="9" t="s">
        <v>219</v>
      </c>
      <c r="R9730" s="9">
        <v>0</v>
      </c>
      <c r="S9730" s="9">
        <v>11</v>
      </c>
      <c r="U9730" s="9" t="s">
        <v>242</v>
      </c>
      <c r="X9730" s="9">
        <f>INDEX(SLA_Policy!$D$2:$D$5,MATCH(F9730,SLA_Policy!$A$2:$A$5,0))</f>
        <v>72</v>
      </c>
      <c r="Y9730" s="9" t="str">
        <f>IF(E9730="Cancelled","Excluded",IF(D9730="",IF((SLA_Policy!$B$8-B9730)*24&gt;X9730,"Open - Breached","Open - On Track"),IF((D9730-B9730)*24&lt;=X9730,"Met","Breached")))</f>
        <v>Met</v>
      </c>
    </row>
    <row r="9731" spans="1:25" x14ac:dyDescent="0.25">
      <c r="A9731" s="9" t="s">
        <v>14174</v>
      </c>
      <c r="B9731" s="23">
        <v>46197.65</v>
      </c>
      <c r="C9731" s="23">
        <v>46197.654166666704</v>
      </c>
      <c r="D9731" s="23">
        <v>46198.412499999999</v>
      </c>
      <c r="E9731" s="9" t="s">
        <v>212</v>
      </c>
      <c r="F9731" s="9" t="s">
        <v>189</v>
      </c>
      <c r="G9731" s="9" t="s">
        <v>236</v>
      </c>
      <c r="H9731" s="9" t="s">
        <v>161</v>
      </c>
      <c r="I9731" s="9" t="s">
        <v>237</v>
      </c>
      <c r="J9731" s="9" t="s">
        <v>2351</v>
      </c>
      <c r="K9731" s="9" t="s">
        <v>303</v>
      </c>
      <c r="L9731" s="9" t="s">
        <v>216</v>
      </c>
      <c r="M9731" s="9" t="s">
        <v>647</v>
      </c>
      <c r="N9731" s="9" t="s">
        <v>200</v>
      </c>
      <c r="O9731" s="9" t="s">
        <v>177</v>
      </c>
      <c r="P9731" s="9" t="s">
        <v>457</v>
      </c>
      <c r="Q9731" s="9" t="s">
        <v>219</v>
      </c>
      <c r="R9731" s="9">
        <v>0</v>
      </c>
      <c r="S9731" s="9">
        <v>17</v>
      </c>
      <c r="U9731" s="9" t="s">
        <v>242</v>
      </c>
      <c r="W9731" s="9">
        <v>5</v>
      </c>
      <c r="X9731" s="9">
        <f>INDEX(SLA_Policy!$D$2:$D$5,MATCH(F9731,SLA_Policy!$A$2:$A$5,0))</f>
        <v>120</v>
      </c>
      <c r="Y9731" s="9" t="str">
        <f>IF(E9731="Cancelled","Excluded",IF(D9731="",IF((SLA_Policy!$B$8-B9731)*24&gt;X9731,"Open - Breached","Open - On Track"),IF((D9731-B9731)*24&lt;=X9731,"Met","Breached")))</f>
        <v>Met</v>
      </c>
    </row>
    <row r="9732" spans="1:25" x14ac:dyDescent="0.25">
      <c r="A9732" s="9" t="s">
        <v>14175</v>
      </c>
      <c r="B9732" s="23">
        <v>46197.652777777803</v>
      </c>
      <c r="C9732" s="23">
        <v>46197.656944444498</v>
      </c>
      <c r="D9732" s="23">
        <v>46197.864583333299</v>
      </c>
      <c r="E9732" s="9" t="s">
        <v>212</v>
      </c>
      <c r="F9732" s="9" t="s">
        <v>187</v>
      </c>
      <c r="G9732" s="9" t="s">
        <v>236</v>
      </c>
      <c r="H9732" s="9" t="s">
        <v>162</v>
      </c>
      <c r="I9732" s="9" t="s">
        <v>280</v>
      </c>
      <c r="J9732" s="9" t="s">
        <v>1897</v>
      </c>
      <c r="K9732" s="9" t="s">
        <v>246</v>
      </c>
      <c r="L9732" s="9" t="s">
        <v>311</v>
      </c>
      <c r="M9732" s="9" t="s">
        <v>4454</v>
      </c>
      <c r="N9732" s="9" t="s">
        <v>199</v>
      </c>
      <c r="O9732" s="9" t="s">
        <v>179</v>
      </c>
      <c r="P9732" s="9" t="s">
        <v>337</v>
      </c>
      <c r="Q9732" s="9" t="s">
        <v>273</v>
      </c>
      <c r="R9732" s="9">
        <v>0</v>
      </c>
      <c r="S9732" s="9">
        <v>11</v>
      </c>
      <c r="U9732" s="9" t="s">
        <v>242</v>
      </c>
      <c r="W9732" s="9">
        <v>5</v>
      </c>
      <c r="X9732" s="9">
        <f>INDEX(SLA_Policy!$D$2:$D$5,MATCH(F9732,SLA_Policy!$A$2:$A$5,0))</f>
        <v>8</v>
      </c>
      <c r="Y9732" s="9" t="str">
        <f>IF(E9732="Cancelled","Excluded",IF(D9732="",IF((SLA_Policy!$B$8-B9732)*24&gt;X9732,"Open - Breached","Open - On Track"),IF((D9732-B9732)*24&lt;=X9732,"Met","Breached")))</f>
        <v>Met</v>
      </c>
    </row>
    <row r="9733" spans="1:25" x14ac:dyDescent="0.25">
      <c r="A9733" s="9" t="s">
        <v>14176</v>
      </c>
      <c r="B9733" s="23">
        <v>46197.681250000001</v>
      </c>
      <c r="C9733" s="23">
        <v>46197.688194444498</v>
      </c>
      <c r="D9733" s="23">
        <v>46197.756249999999</v>
      </c>
      <c r="E9733" s="9" t="s">
        <v>212</v>
      </c>
      <c r="F9733" s="9" t="s">
        <v>186</v>
      </c>
      <c r="G9733" s="9" t="s">
        <v>213</v>
      </c>
      <c r="H9733" s="9" t="s">
        <v>166</v>
      </c>
      <c r="I9733" s="9" t="s">
        <v>398</v>
      </c>
      <c r="J9733" s="9" t="s">
        <v>399</v>
      </c>
      <c r="K9733" s="9" t="s">
        <v>303</v>
      </c>
      <c r="L9733" s="9" t="s">
        <v>216</v>
      </c>
      <c r="M9733" s="9" t="s">
        <v>2669</v>
      </c>
      <c r="N9733" s="9" t="s">
        <v>197</v>
      </c>
      <c r="O9733" s="9" t="s">
        <v>181</v>
      </c>
      <c r="P9733" s="9" t="s">
        <v>449</v>
      </c>
      <c r="Q9733" s="9" t="s">
        <v>273</v>
      </c>
      <c r="R9733" s="9">
        <v>0</v>
      </c>
      <c r="S9733" s="9">
        <v>31</v>
      </c>
      <c r="U9733" s="9" t="s">
        <v>248</v>
      </c>
      <c r="W9733" s="9">
        <v>4</v>
      </c>
      <c r="X9733" s="9">
        <f>INDEX(SLA_Policy!$D$2:$D$5,MATCH(F9733,SLA_Policy!$A$2:$A$5,0))</f>
        <v>4</v>
      </c>
      <c r="Y9733" s="9" t="str">
        <f>IF(E9733="Cancelled","Excluded",IF(D9733="",IF((SLA_Policy!$B$8-B9733)*24&gt;X9733,"Open - Breached","Open - On Track"),IF((D9733-B9733)*24&lt;=X9733,"Met","Breached")))</f>
        <v>Met</v>
      </c>
    </row>
    <row r="9734" spans="1:25" x14ac:dyDescent="0.25">
      <c r="A9734" s="9" t="s">
        <v>14177</v>
      </c>
      <c r="B9734" s="23">
        <v>46197.681250000001</v>
      </c>
      <c r="C9734" s="23">
        <v>46197.75</v>
      </c>
      <c r="D9734" s="23">
        <v>46198.408333333296</v>
      </c>
      <c r="E9734" s="9" t="s">
        <v>212</v>
      </c>
      <c r="F9734" s="9" t="s">
        <v>188</v>
      </c>
      <c r="G9734" s="9" t="s">
        <v>236</v>
      </c>
      <c r="H9734" s="9" t="s">
        <v>167</v>
      </c>
      <c r="I9734" s="9" t="s">
        <v>255</v>
      </c>
      <c r="J9734" s="9" t="s">
        <v>6428</v>
      </c>
      <c r="K9734" s="9" t="s">
        <v>262</v>
      </c>
      <c r="L9734" s="9" t="s">
        <v>104</v>
      </c>
      <c r="M9734" s="9" t="s">
        <v>2338</v>
      </c>
      <c r="N9734" s="9" t="s">
        <v>197</v>
      </c>
      <c r="O9734" s="9" t="s">
        <v>180</v>
      </c>
      <c r="P9734" s="9" t="s">
        <v>368</v>
      </c>
      <c r="Q9734" s="9" t="s">
        <v>219</v>
      </c>
      <c r="R9734" s="9">
        <v>0</v>
      </c>
      <c r="S9734" s="9">
        <v>9</v>
      </c>
      <c r="U9734" s="9" t="s">
        <v>242</v>
      </c>
      <c r="W9734" s="9">
        <v>5</v>
      </c>
      <c r="X9734" s="9">
        <f>INDEX(SLA_Policy!$D$2:$D$5,MATCH(F9734,SLA_Policy!$A$2:$A$5,0))</f>
        <v>72</v>
      </c>
      <c r="Y9734" s="9" t="str">
        <f>IF(E9734="Cancelled","Excluded",IF(D9734="",IF((SLA_Policy!$B$8-B9734)*24&gt;X9734,"Open - Breached","Open - On Track"),IF((D9734-B9734)*24&lt;=X9734,"Met","Breached")))</f>
        <v>Met</v>
      </c>
    </row>
    <row r="9735" spans="1:25" x14ac:dyDescent="0.25">
      <c r="A9735" s="9" t="s">
        <v>14178</v>
      </c>
      <c r="B9735" s="23">
        <v>46197.6965277778</v>
      </c>
      <c r="C9735" s="23">
        <v>46197.717361111099</v>
      </c>
      <c r="D9735" s="23">
        <v>46198.390972222202</v>
      </c>
      <c r="E9735" s="9" t="s">
        <v>212</v>
      </c>
      <c r="F9735" s="9" t="s">
        <v>188</v>
      </c>
      <c r="G9735" s="9" t="s">
        <v>213</v>
      </c>
      <c r="H9735" s="9" t="s">
        <v>165</v>
      </c>
      <c r="I9735" s="9" t="s">
        <v>567</v>
      </c>
      <c r="J9735" s="9" t="s">
        <v>14179</v>
      </c>
      <c r="K9735" s="9" t="s">
        <v>262</v>
      </c>
      <c r="L9735" s="9" t="s">
        <v>282</v>
      </c>
      <c r="M9735" s="9" t="s">
        <v>3106</v>
      </c>
      <c r="N9735" s="9" t="s">
        <v>196</v>
      </c>
      <c r="O9735" s="9" t="s">
        <v>176</v>
      </c>
      <c r="P9735" s="9" t="s">
        <v>228</v>
      </c>
      <c r="Q9735" s="9" t="s">
        <v>219</v>
      </c>
      <c r="R9735" s="9">
        <v>0</v>
      </c>
      <c r="S9735" s="9">
        <v>10</v>
      </c>
      <c r="U9735" s="9" t="s">
        <v>290</v>
      </c>
      <c r="X9735" s="9">
        <f>INDEX(SLA_Policy!$D$2:$D$5,MATCH(F9735,SLA_Policy!$A$2:$A$5,0))</f>
        <v>72</v>
      </c>
      <c r="Y9735" s="9" t="str">
        <f>IF(E9735="Cancelled","Excluded",IF(D9735="",IF((SLA_Policy!$B$8-B9735)*24&gt;X9735,"Open - Breached","Open - On Track"),IF((D9735-B9735)*24&lt;=X9735,"Met","Breached")))</f>
        <v>Met</v>
      </c>
    </row>
    <row r="9736" spans="1:25" x14ac:dyDescent="0.25">
      <c r="A9736" s="9" t="s">
        <v>14180</v>
      </c>
      <c r="B9736" s="23">
        <v>46197.707638888904</v>
      </c>
      <c r="C9736" s="23">
        <v>46197.71875</v>
      </c>
      <c r="D9736" s="23">
        <v>46202.354166666701</v>
      </c>
      <c r="E9736" s="9" t="s">
        <v>212</v>
      </c>
      <c r="F9736" s="9" t="s">
        <v>189</v>
      </c>
      <c r="G9736" s="9" t="s">
        <v>213</v>
      </c>
      <c r="H9736" s="9" t="s">
        <v>167</v>
      </c>
      <c r="I9736" s="9" t="s">
        <v>362</v>
      </c>
      <c r="J9736" s="9" t="s">
        <v>4979</v>
      </c>
      <c r="K9736" s="9" t="s">
        <v>225</v>
      </c>
      <c r="L9736" s="9" t="s">
        <v>216</v>
      </c>
      <c r="M9736" s="9" t="s">
        <v>1559</v>
      </c>
      <c r="N9736" s="9" t="s">
        <v>198</v>
      </c>
      <c r="O9736" s="9" t="s">
        <v>176</v>
      </c>
      <c r="P9736" s="9" t="s">
        <v>228</v>
      </c>
      <c r="Q9736" s="9" t="s">
        <v>219</v>
      </c>
      <c r="R9736" s="9">
        <v>2</v>
      </c>
      <c r="S9736" s="9">
        <v>90</v>
      </c>
      <c r="U9736" s="9" t="s">
        <v>248</v>
      </c>
      <c r="W9736" s="9">
        <v>3</v>
      </c>
      <c r="X9736" s="9">
        <f>INDEX(SLA_Policy!$D$2:$D$5,MATCH(F9736,SLA_Policy!$A$2:$A$5,0))</f>
        <v>120</v>
      </c>
      <c r="Y9736" s="9" t="str">
        <f>IF(E9736="Cancelled","Excluded",IF(D9736="",IF((SLA_Policy!$B$8-B9736)*24&gt;X9736,"Open - Breached","Open - On Track"),IF((D9736-B9736)*24&lt;=X9736,"Met","Breached")))</f>
        <v>Met</v>
      </c>
    </row>
    <row r="9737" spans="1:25" x14ac:dyDescent="0.25">
      <c r="A9737" s="9" t="s">
        <v>14181</v>
      </c>
      <c r="B9737" s="23">
        <v>46197.751388888901</v>
      </c>
      <c r="C9737" s="23">
        <v>46197.756249999999</v>
      </c>
      <c r="D9737" s="23">
        <v>46199.429861111101</v>
      </c>
      <c r="E9737" s="9" t="s">
        <v>212</v>
      </c>
      <c r="F9737" s="9" t="s">
        <v>189</v>
      </c>
      <c r="G9737" s="9" t="s">
        <v>213</v>
      </c>
      <c r="H9737" s="9" t="s">
        <v>165</v>
      </c>
      <c r="I9737" s="9" t="s">
        <v>469</v>
      </c>
      <c r="J9737" s="9" t="s">
        <v>1448</v>
      </c>
      <c r="K9737" s="9" t="s">
        <v>246</v>
      </c>
      <c r="L9737" s="9" t="s">
        <v>216</v>
      </c>
      <c r="M9737" s="9" t="s">
        <v>1140</v>
      </c>
      <c r="N9737" s="9" t="s">
        <v>199</v>
      </c>
      <c r="O9737" s="9" t="s">
        <v>176</v>
      </c>
      <c r="P9737" s="9" t="s">
        <v>503</v>
      </c>
      <c r="Q9737" s="9" t="s">
        <v>219</v>
      </c>
      <c r="R9737" s="9">
        <v>1</v>
      </c>
      <c r="S9737" s="9">
        <v>22</v>
      </c>
      <c r="U9737" s="9" t="s">
        <v>266</v>
      </c>
      <c r="X9737" s="9">
        <f>INDEX(SLA_Policy!$D$2:$D$5,MATCH(F9737,SLA_Policy!$A$2:$A$5,0))</f>
        <v>120</v>
      </c>
      <c r="Y9737" s="9" t="str">
        <f>IF(E9737="Cancelled","Excluded",IF(D9737="",IF((SLA_Policy!$B$8-B9737)*24&gt;X9737,"Open - Breached","Open - On Track"),IF((D9737-B9737)*24&lt;=X9737,"Met","Breached")))</f>
        <v>Met</v>
      </c>
    </row>
    <row r="9738" spans="1:25" x14ac:dyDescent="0.25">
      <c r="A9738" s="9" t="s">
        <v>14182</v>
      </c>
      <c r="B9738" s="23">
        <v>46197.781944444498</v>
      </c>
      <c r="C9738" s="23">
        <v>46198.347222222197</v>
      </c>
      <c r="D9738" s="23">
        <v>46198.366666666698</v>
      </c>
      <c r="E9738" s="9" t="s">
        <v>212</v>
      </c>
      <c r="F9738" s="9" t="s">
        <v>188</v>
      </c>
      <c r="G9738" s="9" t="s">
        <v>236</v>
      </c>
      <c r="H9738" s="9" t="s">
        <v>161</v>
      </c>
      <c r="I9738" s="9" t="s">
        <v>237</v>
      </c>
      <c r="J9738" s="9" t="s">
        <v>775</v>
      </c>
      <c r="K9738" s="9" t="s">
        <v>246</v>
      </c>
      <c r="L9738" s="9" t="s">
        <v>104</v>
      </c>
      <c r="M9738" s="9" t="s">
        <v>1618</v>
      </c>
      <c r="N9738" s="9" t="s">
        <v>196</v>
      </c>
      <c r="O9738" s="9" t="s">
        <v>177</v>
      </c>
      <c r="P9738" s="9" t="s">
        <v>241</v>
      </c>
      <c r="Q9738" s="9" t="s">
        <v>219</v>
      </c>
      <c r="R9738" s="9">
        <v>0</v>
      </c>
      <c r="S9738" s="9">
        <v>11</v>
      </c>
      <c r="U9738" s="9" t="s">
        <v>242</v>
      </c>
      <c r="X9738" s="9">
        <f>INDEX(SLA_Policy!$D$2:$D$5,MATCH(F9738,SLA_Policy!$A$2:$A$5,0))</f>
        <v>72</v>
      </c>
      <c r="Y9738" s="9" t="str">
        <f>IF(E9738="Cancelled","Excluded",IF(D9738="",IF((SLA_Policy!$B$8-B9738)*24&gt;X9738,"Open - Breached","Open - On Track"),IF((D9738-B9738)*24&lt;=X9738,"Met","Breached")))</f>
        <v>Met</v>
      </c>
    </row>
    <row r="9739" spans="1:25" x14ac:dyDescent="0.25">
      <c r="A9739" s="9" t="s">
        <v>14183</v>
      </c>
      <c r="B9739" s="23">
        <v>46198.273611111101</v>
      </c>
      <c r="C9739" s="23">
        <v>46198.295138888898</v>
      </c>
      <c r="D9739" s="23">
        <v>46199.4</v>
      </c>
      <c r="E9739" s="9" t="s">
        <v>212</v>
      </c>
      <c r="F9739" s="9" t="s">
        <v>188</v>
      </c>
      <c r="G9739" s="9" t="s">
        <v>213</v>
      </c>
      <c r="H9739" s="9" t="s">
        <v>88</v>
      </c>
      <c r="I9739" s="9" t="s">
        <v>268</v>
      </c>
      <c r="J9739" s="9" t="s">
        <v>638</v>
      </c>
      <c r="K9739" s="9" t="s">
        <v>239</v>
      </c>
      <c r="L9739" s="9" t="s">
        <v>307</v>
      </c>
      <c r="M9739" s="9" t="s">
        <v>882</v>
      </c>
      <c r="N9739" s="9" t="s">
        <v>200</v>
      </c>
      <c r="O9739" s="9" t="s">
        <v>178</v>
      </c>
      <c r="P9739" s="9" t="s">
        <v>360</v>
      </c>
      <c r="Q9739" s="9" t="s">
        <v>219</v>
      </c>
      <c r="R9739" s="9">
        <v>0</v>
      </c>
      <c r="S9739" s="9">
        <v>49</v>
      </c>
      <c r="T9739" s="9" t="s">
        <v>220</v>
      </c>
      <c r="U9739" s="9" t="s">
        <v>266</v>
      </c>
      <c r="X9739" s="9">
        <f>INDEX(SLA_Policy!$D$2:$D$5,MATCH(F9739,SLA_Policy!$A$2:$A$5,0))</f>
        <v>72</v>
      </c>
      <c r="Y9739" s="9" t="str">
        <f>IF(E9739="Cancelled","Excluded",IF(D9739="",IF((SLA_Policy!$B$8-B9739)*24&gt;X9739,"Open - Breached","Open - On Track"),IF((D9739-B9739)*24&lt;=X9739,"Met","Breached")))</f>
        <v>Met</v>
      </c>
    </row>
    <row r="9740" spans="1:25" x14ac:dyDescent="0.25">
      <c r="A9740" s="9" t="s">
        <v>14184</v>
      </c>
      <c r="B9740" s="23">
        <v>46198.287499999999</v>
      </c>
      <c r="C9740" s="23">
        <v>46198.335416666698</v>
      </c>
      <c r="D9740" s="23">
        <v>46198.530555555597</v>
      </c>
      <c r="E9740" s="9" t="s">
        <v>212</v>
      </c>
      <c r="F9740" s="9" t="s">
        <v>188</v>
      </c>
      <c r="G9740" s="9" t="s">
        <v>213</v>
      </c>
      <c r="H9740" s="9" t="s">
        <v>164</v>
      </c>
      <c r="I9740" s="9" t="s">
        <v>339</v>
      </c>
      <c r="J9740" s="9" t="s">
        <v>459</v>
      </c>
      <c r="K9740" s="9" t="s">
        <v>246</v>
      </c>
      <c r="L9740" s="9" t="s">
        <v>293</v>
      </c>
      <c r="M9740" s="9" t="s">
        <v>1930</v>
      </c>
      <c r="N9740" s="9" t="s">
        <v>198</v>
      </c>
      <c r="O9740" s="9" t="s">
        <v>116</v>
      </c>
      <c r="P9740" s="9" t="s">
        <v>218</v>
      </c>
      <c r="Q9740" s="9" t="s">
        <v>219</v>
      </c>
      <c r="R9740" s="9">
        <v>0</v>
      </c>
      <c r="S9740" s="9">
        <v>23</v>
      </c>
      <c r="T9740" s="9" t="s">
        <v>343</v>
      </c>
      <c r="U9740" s="9" t="s">
        <v>266</v>
      </c>
      <c r="X9740" s="9">
        <f>INDEX(SLA_Policy!$D$2:$D$5,MATCH(F9740,SLA_Policy!$A$2:$A$5,0))</f>
        <v>72</v>
      </c>
      <c r="Y9740" s="9" t="str">
        <f>IF(E9740="Cancelled","Excluded",IF(D9740="",IF((SLA_Policy!$B$8-B9740)*24&gt;X9740,"Open - Breached","Open - On Track"),IF((D9740-B9740)*24&lt;=X9740,"Met","Breached")))</f>
        <v>Met</v>
      </c>
    </row>
    <row r="9741" spans="1:25" x14ac:dyDescent="0.25">
      <c r="A9741" s="9" t="s">
        <v>14185</v>
      </c>
      <c r="B9741" s="23">
        <v>46198.315277777801</v>
      </c>
      <c r="C9741" s="23">
        <v>46198.3527777778</v>
      </c>
      <c r="D9741" s="23">
        <v>46199.633333333302</v>
      </c>
      <c r="E9741" s="9" t="s">
        <v>212</v>
      </c>
      <c r="F9741" s="9" t="s">
        <v>188</v>
      </c>
      <c r="G9741" s="9" t="s">
        <v>213</v>
      </c>
      <c r="H9741" s="9" t="s">
        <v>164</v>
      </c>
      <c r="I9741" s="9" t="s">
        <v>260</v>
      </c>
      <c r="J9741" s="9" t="s">
        <v>961</v>
      </c>
      <c r="K9741" s="9" t="s">
        <v>410</v>
      </c>
      <c r="L9741" s="9" t="s">
        <v>104</v>
      </c>
      <c r="M9741" s="9" t="s">
        <v>3588</v>
      </c>
      <c r="N9741" s="9" t="s">
        <v>196</v>
      </c>
      <c r="O9741" s="9" t="s">
        <v>180</v>
      </c>
      <c r="P9741" s="9" t="s">
        <v>368</v>
      </c>
      <c r="Q9741" s="9" t="s">
        <v>273</v>
      </c>
      <c r="R9741" s="9">
        <v>0</v>
      </c>
      <c r="S9741" s="9">
        <v>18</v>
      </c>
      <c r="T9741" s="9" t="s">
        <v>265</v>
      </c>
      <c r="U9741" s="9" t="s">
        <v>266</v>
      </c>
      <c r="X9741" s="9">
        <f>INDEX(SLA_Policy!$D$2:$D$5,MATCH(F9741,SLA_Policy!$A$2:$A$5,0))</f>
        <v>72</v>
      </c>
      <c r="Y9741" s="9" t="str">
        <f>IF(E9741="Cancelled","Excluded",IF(D9741="",IF((SLA_Policy!$B$8-B9741)*24&gt;X9741,"Open - Breached","Open - On Track"),IF((D9741-B9741)*24&lt;=X9741,"Met","Breached")))</f>
        <v>Met</v>
      </c>
    </row>
    <row r="9742" spans="1:25" x14ac:dyDescent="0.25">
      <c r="A9742" s="9" t="s">
        <v>14186</v>
      </c>
      <c r="B9742" s="23">
        <v>46198.340277777803</v>
      </c>
      <c r="C9742" s="23">
        <v>46198.422916666699</v>
      </c>
      <c r="D9742" s="23">
        <v>46198.45</v>
      </c>
      <c r="E9742" s="9" t="s">
        <v>212</v>
      </c>
      <c r="F9742" s="9" t="s">
        <v>189</v>
      </c>
      <c r="G9742" s="9" t="s">
        <v>213</v>
      </c>
      <c r="H9742" s="9" t="s">
        <v>161</v>
      </c>
      <c r="I9742" s="9" t="s">
        <v>389</v>
      </c>
      <c r="J9742" s="9" t="s">
        <v>2073</v>
      </c>
      <c r="K9742" s="9" t="s">
        <v>303</v>
      </c>
      <c r="L9742" s="9" t="s">
        <v>104</v>
      </c>
      <c r="M9742" s="9" t="s">
        <v>3316</v>
      </c>
      <c r="N9742" s="9" t="s">
        <v>196</v>
      </c>
      <c r="O9742" s="9" t="s">
        <v>116</v>
      </c>
      <c r="P9742" s="9" t="s">
        <v>551</v>
      </c>
      <c r="Q9742" s="9" t="s">
        <v>219</v>
      </c>
      <c r="R9742" s="9">
        <v>0</v>
      </c>
      <c r="S9742" s="9">
        <v>6</v>
      </c>
      <c r="U9742" s="9" t="s">
        <v>290</v>
      </c>
      <c r="W9742" s="9">
        <v>5</v>
      </c>
      <c r="X9742" s="9">
        <f>INDEX(SLA_Policy!$D$2:$D$5,MATCH(F9742,SLA_Policy!$A$2:$A$5,0))</f>
        <v>120</v>
      </c>
      <c r="Y9742" s="9" t="str">
        <f>IF(E9742="Cancelled","Excluded",IF(D9742="",IF((SLA_Policy!$B$8-B9742)*24&gt;X9742,"Open - Breached","Open - On Track"),IF((D9742-B9742)*24&lt;=X9742,"Met","Breached")))</f>
        <v>Met</v>
      </c>
    </row>
    <row r="9743" spans="1:25" x14ac:dyDescent="0.25">
      <c r="A9743" s="9" t="s">
        <v>14187</v>
      </c>
      <c r="B9743" s="23">
        <v>46198.341666666704</v>
      </c>
      <c r="C9743" s="23">
        <v>46198.357638888898</v>
      </c>
      <c r="D9743" s="23">
        <v>46202.318749999999</v>
      </c>
      <c r="E9743" s="9" t="s">
        <v>212</v>
      </c>
      <c r="F9743" s="9" t="s">
        <v>188</v>
      </c>
      <c r="G9743" s="9" t="s">
        <v>213</v>
      </c>
      <c r="H9743" s="9" t="s">
        <v>165</v>
      </c>
      <c r="I9743" s="9" t="s">
        <v>567</v>
      </c>
      <c r="J9743" s="9" t="s">
        <v>3422</v>
      </c>
      <c r="K9743" s="9" t="s">
        <v>246</v>
      </c>
      <c r="L9743" s="9" t="s">
        <v>216</v>
      </c>
      <c r="M9743" s="9" t="s">
        <v>3270</v>
      </c>
      <c r="N9743" s="9" t="s">
        <v>197</v>
      </c>
      <c r="O9743" s="9" t="s">
        <v>176</v>
      </c>
      <c r="P9743" s="9" t="s">
        <v>1159</v>
      </c>
      <c r="Q9743" s="9" t="s">
        <v>219</v>
      </c>
      <c r="R9743" s="9">
        <v>0</v>
      </c>
      <c r="S9743" s="9">
        <v>30</v>
      </c>
      <c r="U9743" s="9" t="s">
        <v>376</v>
      </c>
      <c r="X9743" s="9">
        <f>INDEX(SLA_Policy!$D$2:$D$5,MATCH(F9743,SLA_Policy!$A$2:$A$5,0))</f>
        <v>72</v>
      </c>
      <c r="Y9743" s="9" t="str">
        <f>IF(E9743="Cancelled","Excluded",IF(D9743="",IF((SLA_Policy!$B$8-B9743)*24&gt;X9743,"Open - Breached","Open - On Track"),IF((D9743-B9743)*24&lt;=X9743,"Met","Breached")))</f>
        <v>Breached</v>
      </c>
    </row>
    <row r="9744" spans="1:25" x14ac:dyDescent="0.25">
      <c r="A9744" s="9" t="s">
        <v>14188</v>
      </c>
      <c r="B9744" s="23">
        <v>46198.364583333299</v>
      </c>
      <c r="C9744" s="23">
        <v>46198.392361111102</v>
      </c>
      <c r="D9744" s="23">
        <v>46199.371527777803</v>
      </c>
      <c r="E9744" s="9" t="s">
        <v>212</v>
      </c>
      <c r="F9744" s="9" t="s">
        <v>189</v>
      </c>
      <c r="G9744" s="9" t="s">
        <v>236</v>
      </c>
      <c r="H9744" s="9" t="s">
        <v>167</v>
      </c>
      <c r="I9744" s="9" t="s">
        <v>255</v>
      </c>
      <c r="J9744" s="9" t="s">
        <v>3655</v>
      </c>
      <c r="K9744" s="9" t="s">
        <v>303</v>
      </c>
      <c r="L9744" s="9" t="s">
        <v>104</v>
      </c>
      <c r="M9744" s="9" t="s">
        <v>2293</v>
      </c>
      <c r="N9744" s="9" t="s">
        <v>196</v>
      </c>
      <c r="O9744" s="9" t="s">
        <v>116</v>
      </c>
      <c r="P9744" s="9" t="s">
        <v>525</v>
      </c>
      <c r="Q9744" s="9" t="s">
        <v>219</v>
      </c>
      <c r="R9744" s="9">
        <v>0</v>
      </c>
      <c r="S9744" s="9">
        <v>6</v>
      </c>
      <c r="U9744" s="9" t="s">
        <v>242</v>
      </c>
      <c r="X9744" s="9">
        <f>INDEX(SLA_Policy!$D$2:$D$5,MATCH(F9744,SLA_Policy!$A$2:$A$5,0))</f>
        <v>120</v>
      </c>
      <c r="Y9744" s="9" t="str">
        <f>IF(E9744="Cancelled","Excluded",IF(D9744="",IF((SLA_Policy!$B$8-B9744)*24&gt;X9744,"Open - Breached","Open - On Track"),IF((D9744-B9744)*24&lt;=X9744,"Met","Breached")))</f>
        <v>Met</v>
      </c>
    </row>
    <row r="9745" spans="1:25" x14ac:dyDescent="0.25">
      <c r="A9745" s="9" t="s">
        <v>14189</v>
      </c>
      <c r="B9745" s="23">
        <v>46198.378472222197</v>
      </c>
      <c r="C9745" s="23">
        <v>46198.403472222199</v>
      </c>
      <c r="D9745" s="23">
        <v>46198.595833333296</v>
      </c>
      <c r="E9745" s="9" t="s">
        <v>212</v>
      </c>
      <c r="F9745" s="9" t="s">
        <v>189</v>
      </c>
      <c r="G9745" s="9" t="s">
        <v>213</v>
      </c>
      <c r="H9745" s="9" t="s">
        <v>164</v>
      </c>
      <c r="I9745" s="9" t="s">
        <v>339</v>
      </c>
      <c r="J9745" s="9" t="s">
        <v>2447</v>
      </c>
      <c r="K9745" s="9" t="s">
        <v>239</v>
      </c>
      <c r="L9745" s="9" t="s">
        <v>282</v>
      </c>
      <c r="M9745" s="9" t="s">
        <v>1484</v>
      </c>
      <c r="N9745" s="9" t="s">
        <v>196</v>
      </c>
      <c r="O9745" s="9" t="s">
        <v>116</v>
      </c>
      <c r="P9745" s="9" t="s">
        <v>258</v>
      </c>
      <c r="Q9745" s="9" t="s">
        <v>219</v>
      </c>
      <c r="R9745" s="9">
        <v>0</v>
      </c>
      <c r="S9745" s="9">
        <v>17</v>
      </c>
      <c r="T9745" s="9" t="s">
        <v>343</v>
      </c>
      <c r="U9745" s="9" t="s">
        <v>248</v>
      </c>
      <c r="X9745" s="9">
        <f>INDEX(SLA_Policy!$D$2:$D$5,MATCH(F9745,SLA_Policy!$A$2:$A$5,0))</f>
        <v>120</v>
      </c>
      <c r="Y9745" s="9" t="str">
        <f>IF(E9745="Cancelled","Excluded",IF(D9745="",IF((SLA_Policy!$B$8-B9745)*24&gt;X9745,"Open - Breached","Open - On Track"),IF((D9745-B9745)*24&lt;=X9745,"Met","Breached")))</f>
        <v>Met</v>
      </c>
    </row>
    <row r="9746" spans="1:25" x14ac:dyDescent="0.25">
      <c r="A9746" s="9" t="s">
        <v>14190</v>
      </c>
      <c r="B9746" s="23">
        <v>46198.381249999999</v>
      </c>
      <c r="C9746" s="23">
        <v>46198.385416666701</v>
      </c>
      <c r="D9746" s="23">
        <v>46198.704166666699</v>
      </c>
      <c r="E9746" s="9" t="s">
        <v>212</v>
      </c>
      <c r="F9746" s="9" t="s">
        <v>188</v>
      </c>
      <c r="G9746" s="9" t="s">
        <v>213</v>
      </c>
      <c r="H9746" s="9" t="s">
        <v>163</v>
      </c>
      <c r="I9746" s="9" t="s">
        <v>223</v>
      </c>
      <c r="J9746" s="9" t="s">
        <v>7686</v>
      </c>
      <c r="K9746" s="9" t="s">
        <v>246</v>
      </c>
      <c r="L9746" s="9" t="s">
        <v>226</v>
      </c>
      <c r="M9746" s="9" t="s">
        <v>1423</v>
      </c>
      <c r="N9746" s="9" t="s">
        <v>198</v>
      </c>
      <c r="O9746" s="9" t="s">
        <v>176</v>
      </c>
      <c r="P9746" s="9" t="s">
        <v>503</v>
      </c>
      <c r="Q9746" s="9" t="s">
        <v>219</v>
      </c>
      <c r="R9746" s="9">
        <v>0</v>
      </c>
      <c r="S9746" s="9">
        <v>57</v>
      </c>
      <c r="T9746" s="9" t="s">
        <v>136</v>
      </c>
      <c r="U9746" s="9" t="s">
        <v>230</v>
      </c>
      <c r="W9746" s="9">
        <v>5</v>
      </c>
      <c r="X9746" s="9">
        <f>INDEX(SLA_Policy!$D$2:$D$5,MATCH(F9746,SLA_Policy!$A$2:$A$5,0))</f>
        <v>72</v>
      </c>
      <c r="Y9746" s="9" t="str">
        <f>IF(E9746="Cancelled","Excluded",IF(D9746="",IF((SLA_Policy!$B$8-B9746)*24&gt;X9746,"Open - Breached","Open - On Track"),IF((D9746-B9746)*24&lt;=X9746,"Met","Breached")))</f>
        <v>Met</v>
      </c>
    </row>
    <row r="9747" spans="1:25" x14ac:dyDescent="0.25">
      <c r="A9747" s="9" t="s">
        <v>14191</v>
      </c>
      <c r="B9747" s="23">
        <v>46198.3881944444</v>
      </c>
      <c r="C9747" s="23">
        <v>46198.3972222222</v>
      </c>
      <c r="E9747" s="9" t="s">
        <v>14153</v>
      </c>
      <c r="F9747" s="9" t="s">
        <v>188</v>
      </c>
      <c r="G9747" s="9" t="s">
        <v>213</v>
      </c>
      <c r="H9747" s="9" t="s">
        <v>163</v>
      </c>
      <c r="I9747" s="9" t="s">
        <v>223</v>
      </c>
      <c r="J9747" s="9" t="s">
        <v>3447</v>
      </c>
      <c r="K9747" s="9" t="s">
        <v>246</v>
      </c>
      <c r="L9747" s="9" t="s">
        <v>311</v>
      </c>
      <c r="M9747" s="9" t="s">
        <v>2212</v>
      </c>
      <c r="N9747" s="9" t="s">
        <v>196</v>
      </c>
      <c r="O9747" s="9" t="s">
        <v>176</v>
      </c>
      <c r="P9747" s="9" t="s">
        <v>330</v>
      </c>
      <c r="Q9747" s="9" t="s">
        <v>219</v>
      </c>
      <c r="R9747" s="9">
        <v>0</v>
      </c>
      <c r="S9747" s="9">
        <v>72</v>
      </c>
      <c r="T9747" s="9" t="s">
        <v>220</v>
      </c>
      <c r="X9747" s="9">
        <f>INDEX(SLA_Policy!$D$2:$D$5,MATCH(F9747,SLA_Policy!$A$2:$A$5,0))</f>
        <v>72</v>
      </c>
      <c r="Y9747" s="9" t="str">
        <f>IF(E9747="Cancelled","Excluded",IF(D9747="",IF((SLA_Policy!$B$8-B9747)*24&gt;X9747,"Open - Breached","Open - On Track"),IF((D9747-B9747)*24&lt;=X9747,"Met","Breached")))</f>
        <v>Open - Breached</v>
      </c>
    </row>
    <row r="9748" spans="1:25" x14ac:dyDescent="0.25">
      <c r="A9748" s="9" t="s">
        <v>14192</v>
      </c>
      <c r="B9748" s="23">
        <v>46198.3881944444</v>
      </c>
      <c r="C9748" s="23">
        <v>46198.3930555556</v>
      </c>
      <c r="D9748" s="23">
        <v>46198.396527777797</v>
      </c>
      <c r="E9748" s="9" t="s">
        <v>212</v>
      </c>
      <c r="F9748" s="9" t="s">
        <v>189</v>
      </c>
      <c r="G9748" s="9" t="s">
        <v>213</v>
      </c>
      <c r="H9748" s="9" t="s">
        <v>161</v>
      </c>
      <c r="I9748" s="9" t="s">
        <v>389</v>
      </c>
      <c r="J9748" s="9" t="s">
        <v>8046</v>
      </c>
      <c r="K9748" s="9" t="s">
        <v>246</v>
      </c>
      <c r="L9748" s="9" t="s">
        <v>104</v>
      </c>
      <c r="M9748" s="9" t="s">
        <v>4693</v>
      </c>
      <c r="N9748" s="9" t="s">
        <v>198</v>
      </c>
      <c r="O9748" s="9" t="s">
        <v>116</v>
      </c>
      <c r="P9748" s="9" t="s">
        <v>590</v>
      </c>
      <c r="Q9748" s="9" t="s">
        <v>219</v>
      </c>
      <c r="R9748" s="9">
        <v>0</v>
      </c>
      <c r="S9748" s="9">
        <v>8</v>
      </c>
      <c r="U9748" s="9" t="s">
        <v>290</v>
      </c>
      <c r="W9748" s="9">
        <v>5</v>
      </c>
      <c r="X9748" s="9">
        <f>INDEX(SLA_Policy!$D$2:$D$5,MATCH(F9748,SLA_Policy!$A$2:$A$5,0))</f>
        <v>120</v>
      </c>
      <c r="Y9748" s="9" t="str">
        <f>IF(E9748="Cancelled","Excluded",IF(D9748="",IF((SLA_Policy!$B$8-B9748)*24&gt;X9748,"Open - Breached","Open - On Track"),IF((D9748-B9748)*24&lt;=X9748,"Met","Breached")))</f>
        <v>Met</v>
      </c>
    </row>
    <row r="9749" spans="1:25" x14ac:dyDescent="0.25">
      <c r="A9749" s="9" t="s">
        <v>14193</v>
      </c>
      <c r="B9749" s="23">
        <v>46198.3972222222</v>
      </c>
      <c r="C9749" s="23">
        <v>46198.409027777801</v>
      </c>
      <c r="D9749" s="23">
        <v>46202.323611111096</v>
      </c>
      <c r="E9749" s="9" t="s">
        <v>212</v>
      </c>
      <c r="F9749" s="9" t="s">
        <v>189</v>
      </c>
      <c r="G9749" s="9" t="s">
        <v>213</v>
      </c>
      <c r="H9749" s="9" t="s">
        <v>162</v>
      </c>
      <c r="I9749" s="9" t="s">
        <v>393</v>
      </c>
      <c r="J9749" s="9" t="s">
        <v>1693</v>
      </c>
      <c r="K9749" s="9" t="s">
        <v>215</v>
      </c>
      <c r="L9749" s="9" t="s">
        <v>351</v>
      </c>
      <c r="M9749" s="9" t="s">
        <v>1955</v>
      </c>
      <c r="N9749" s="9" t="s">
        <v>198</v>
      </c>
      <c r="O9749" s="9" t="s">
        <v>116</v>
      </c>
      <c r="P9749" s="9" t="s">
        <v>551</v>
      </c>
      <c r="Q9749" s="9" t="s">
        <v>219</v>
      </c>
      <c r="R9749" s="9">
        <v>0</v>
      </c>
      <c r="S9749" s="9">
        <v>16</v>
      </c>
      <c r="U9749" s="9" t="s">
        <v>290</v>
      </c>
      <c r="X9749" s="9">
        <f>INDEX(SLA_Policy!$D$2:$D$5,MATCH(F9749,SLA_Policy!$A$2:$A$5,0))</f>
        <v>120</v>
      </c>
      <c r="Y9749" s="9" t="str">
        <f>IF(E9749="Cancelled","Excluded",IF(D9749="",IF((SLA_Policy!$B$8-B9749)*24&gt;X9749,"Open - Breached","Open - On Track"),IF((D9749-B9749)*24&lt;=X9749,"Met","Breached")))</f>
        <v>Met</v>
      </c>
    </row>
    <row r="9750" spans="1:25" x14ac:dyDescent="0.25">
      <c r="A9750" s="9" t="s">
        <v>14194</v>
      </c>
      <c r="B9750" s="23">
        <v>46198.401388888902</v>
      </c>
      <c r="C9750" s="23">
        <v>46198.461805555598</v>
      </c>
      <c r="D9750" s="23">
        <v>46199.328472222202</v>
      </c>
      <c r="E9750" s="9" t="s">
        <v>212</v>
      </c>
      <c r="F9750" s="9" t="s">
        <v>188</v>
      </c>
      <c r="G9750" s="9" t="s">
        <v>236</v>
      </c>
      <c r="H9750" s="9" t="s">
        <v>163</v>
      </c>
      <c r="I9750" s="9" t="s">
        <v>327</v>
      </c>
      <c r="J9750" s="9" t="s">
        <v>4307</v>
      </c>
      <c r="K9750" s="9" t="s">
        <v>215</v>
      </c>
      <c r="L9750" s="9" t="s">
        <v>282</v>
      </c>
      <c r="M9750" s="9" t="s">
        <v>5053</v>
      </c>
      <c r="N9750" s="9" t="s">
        <v>197</v>
      </c>
      <c r="O9750" s="9" t="s">
        <v>176</v>
      </c>
      <c r="P9750" s="9" t="s">
        <v>253</v>
      </c>
      <c r="Q9750" s="9" t="s">
        <v>273</v>
      </c>
      <c r="R9750" s="9">
        <v>0</v>
      </c>
      <c r="S9750" s="9">
        <v>26</v>
      </c>
      <c r="U9750" s="9" t="s">
        <v>242</v>
      </c>
      <c r="X9750" s="9">
        <f>INDEX(SLA_Policy!$D$2:$D$5,MATCH(F9750,SLA_Policy!$A$2:$A$5,0))</f>
        <v>72</v>
      </c>
      <c r="Y9750" s="9" t="str">
        <f>IF(E9750="Cancelled","Excluded",IF(D9750="",IF((SLA_Policy!$B$8-B9750)*24&gt;X9750,"Open - Breached","Open - On Track"),IF((D9750-B9750)*24&lt;=X9750,"Met","Breached")))</f>
        <v>Met</v>
      </c>
    </row>
    <row r="9751" spans="1:25" x14ac:dyDescent="0.25">
      <c r="A9751" s="9" t="s">
        <v>14195</v>
      </c>
      <c r="B9751" s="23">
        <v>46198.402777777803</v>
      </c>
      <c r="C9751" s="23">
        <v>46198.4909722222</v>
      </c>
      <c r="D9751" s="23">
        <v>46199.341666666704</v>
      </c>
      <c r="E9751" s="9" t="s">
        <v>212</v>
      </c>
      <c r="F9751" s="9" t="s">
        <v>189</v>
      </c>
      <c r="G9751" s="9" t="s">
        <v>213</v>
      </c>
      <c r="H9751" s="9" t="s">
        <v>165</v>
      </c>
      <c r="I9751" s="9" t="s">
        <v>469</v>
      </c>
      <c r="J9751" s="9" t="s">
        <v>1007</v>
      </c>
      <c r="K9751" s="9" t="s">
        <v>262</v>
      </c>
      <c r="L9751" s="9" t="s">
        <v>371</v>
      </c>
      <c r="M9751" s="9" t="s">
        <v>6761</v>
      </c>
      <c r="N9751" s="9" t="s">
        <v>196</v>
      </c>
      <c r="O9751" s="9" t="s">
        <v>176</v>
      </c>
      <c r="P9751" s="9" t="s">
        <v>570</v>
      </c>
      <c r="Q9751" s="9" t="s">
        <v>273</v>
      </c>
      <c r="R9751" s="9">
        <v>0</v>
      </c>
      <c r="S9751" s="9">
        <v>67</v>
      </c>
      <c r="U9751" s="9" t="s">
        <v>230</v>
      </c>
      <c r="X9751" s="9">
        <f>INDEX(SLA_Policy!$D$2:$D$5,MATCH(F9751,SLA_Policy!$A$2:$A$5,0))</f>
        <v>120</v>
      </c>
      <c r="Y9751" s="9" t="str">
        <f>IF(E9751="Cancelled","Excluded",IF(D9751="",IF((SLA_Policy!$B$8-B9751)*24&gt;X9751,"Open - Breached","Open - On Track"),IF((D9751-B9751)*24&lt;=X9751,"Met","Breached")))</f>
        <v>Met</v>
      </c>
    </row>
    <row r="9752" spans="1:25" x14ac:dyDescent="0.25">
      <c r="A9752" s="9" t="s">
        <v>14196</v>
      </c>
      <c r="B9752" s="23">
        <v>46198.40625</v>
      </c>
      <c r="C9752" s="23">
        <v>46198.449305555601</v>
      </c>
      <c r="D9752" s="23">
        <v>46202.411111111098</v>
      </c>
      <c r="E9752" s="9" t="s">
        <v>212</v>
      </c>
      <c r="F9752" s="9" t="s">
        <v>189</v>
      </c>
      <c r="G9752" s="9" t="s">
        <v>236</v>
      </c>
      <c r="H9752" s="9" t="s">
        <v>161</v>
      </c>
      <c r="I9752" s="9" t="s">
        <v>482</v>
      </c>
      <c r="J9752" s="9" t="s">
        <v>6791</v>
      </c>
      <c r="K9752" s="9" t="s">
        <v>246</v>
      </c>
      <c r="L9752" s="9" t="s">
        <v>311</v>
      </c>
      <c r="M9752" s="9" t="s">
        <v>2542</v>
      </c>
      <c r="N9752" s="9" t="s">
        <v>196</v>
      </c>
      <c r="O9752" s="9" t="s">
        <v>177</v>
      </c>
      <c r="P9752" s="9" t="s">
        <v>241</v>
      </c>
      <c r="Q9752" s="9" t="s">
        <v>219</v>
      </c>
      <c r="R9752" s="9">
        <v>0</v>
      </c>
      <c r="S9752" s="9">
        <v>48</v>
      </c>
      <c r="U9752" s="9" t="s">
        <v>242</v>
      </c>
      <c r="W9752" s="9">
        <v>4</v>
      </c>
      <c r="X9752" s="9">
        <f>INDEX(SLA_Policy!$D$2:$D$5,MATCH(F9752,SLA_Policy!$A$2:$A$5,0))</f>
        <v>120</v>
      </c>
      <c r="Y9752" s="9" t="str">
        <f>IF(E9752="Cancelled","Excluded",IF(D9752="",IF((SLA_Policy!$B$8-B9752)*24&gt;X9752,"Open - Breached","Open - On Track"),IF((D9752-B9752)*24&lt;=X9752,"Met","Breached")))</f>
        <v>Met</v>
      </c>
    </row>
    <row r="9753" spans="1:25" x14ac:dyDescent="0.25">
      <c r="A9753" s="9" t="s">
        <v>14197</v>
      </c>
      <c r="B9753" s="23">
        <v>46198.412499999999</v>
      </c>
      <c r="C9753" s="23">
        <v>46198.418055555601</v>
      </c>
      <c r="D9753" s="23">
        <v>46198.722222222197</v>
      </c>
      <c r="E9753" s="9" t="s">
        <v>212</v>
      </c>
      <c r="F9753" s="9" t="s">
        <v>189</v>
      </c>
      <c r="G9753" s="9" t="s">
        <v>213</v>
      </c>
      <c r="H9753" s="9" t="s">
        <v>165</v>
      </c>
      <c r="I9753" s="9" t="s">
        <v>567</v>
      </c>
      <c r="J9753" s="9" t="s">
        <v>1154</v>
      </c>
      <c r="K9753" s="9" t="s">
        <v>239</v>
      </c>
      <c r="L9753" s="9" t="s">
        <v>216</v>
      </c>
      <c r="M9753" s="9" t="s">
        <v>733</v>
      </c>
      <c r="N9753" s="9" t="s">
        <v>199</v>
      </c>
      <c r="O9753" s="9" t="s">
        <v>176</v>
      </c>
      <c r="P9753" s="9" t="s">
        <v>503</v>
      </c>
      <c r="Q9753" s="9" t="s">
        <v>219</v>
      </c>
      <c r="R9753" s="9">
        <v>0</v>
      </c>
      <c r="S9753" s="9">
        <v>10</v>
      </c>
      <c r="U9753" s="9" t="s">
        <v>230</v>
      </c>
      <c r="W9753" s="9">
        <v>5</v>
      </c>
      <c r="X9753" s="9">
        <f>INDEX(SLA_Policy!$D$2:$D$5,MATCH(F9753,SLA_Policy!$A$2:$A$5,0))</f>
        <v>120</v>
      </c>
      <c r="Y9753" s="9" t="str">
        <f>IF(E9753="Cancelled","Excluded",IF(D9753="",IF((SLA_Policy!$B$8-B9753)*24&gt;X9753,"Open - Breached","Open - On Track"),IF((D9753-B9753)*24&lt;=X9753,"Met","Breached")))</f>
        <v>Met</v>
      </c>
    </row>
    <row r="9754" spans="1:25" x14ac:dyDescent="0.25">
      <c r="A9754" s="9" t="s">
        <v>14198</v>
      </c>
      <c r="B9754" s="23">
        <v>46198.429166666698</v>
      </c>
      <c r="C9754" s="23">
        <v>46198.471527777801</v>
      </c>
      <c r="D9754" s="23">
        <v>46199.533333333296</v>
      </c>
      <c r="E9754" s="9" t="s">
        <v>212</v>
      </c>
      <c r="F9754" s="9" t="s">
        <v>189</v>
      </c>
      <c r="G9754" s="9" t="s">
        <v>213</v>
      </c>
      <c r="H9754" s="9" t="s">
        <v>165</v>
      </c>
      <c r="I9754" s="9" t="s">
        <v>567</v>
      </c>
      <c r="J9754" s="9" t="s">
        <v>1506</v>
      </c>
      <c r="K9754" s="9" t="s">
        <v>225</v>
      </c>
      <c r="L9754" s="9" t="s">
        <v>226</v>
      </c>
      <c r="M9754" s="9" t="s">
        <v>3643</v>
      </c>
      <c r="N9754" s="9" t="s">
        <v>199</v>
      </c>
      <c r="O9754" s="9" t="s">
        <v>116</v>
      </c>
      <c r="P9754" s="9" t="s">
        <v>574</v>
      </c>
      <c r="Q9754" s="9" t="s">
        <v>219</v>
      </c>
      <c r="R9754" s="9">
        <v>0</v>
      </c>
      <c r="S9754" s="9">
        <v>12</v>
      </c>
      <c r="U9754" s="9" t="s">
        <v>266</v>
      </c>
      <c r="X9754" s="9">
        <f>INDEX(SLA_Policy!$D$2:$D$5,MATCH(F9754,SLA_Policy!$A$2:$A$5,0))</f>
        <v>120</v>
      </c>
      <c r="Y9754" s="9" t="str">
        <f>IF(E9754="Cancelled","Excluded",IF(D9754="",IF((SLA_Policy!$B$8-B9754)*24&gt;X9754,"Open - Breached","Open - On Track"),IF((D9754-B9754)*24&lt;=X9754,"Met","Breached")))</f>
        <v>Met</v>
      </c>
    </row>
    <row r="9755" spans="1:25" x14ac:dyDescent="0.25">
      <c r="A9755" s="9" t="s">
        <v>14199</v>
      </c>
      <c r="B9755" s="23">
        <v>46198.452777777798</v>
      </c>
      <c r="C9755" s="23">
        <v>46198.501388888901</v>
      </c>
      <c r="D9755" s="23">
        <v>46199.756944444503</v>
      </c>
      <c r="E9755" s="9" t="s">
        <v>212</v>
      </c>
      <c r="F9755" s="9" t="s">
        <v>189</v>
      </c>
      <c r="G9755" s="9" t="s">
        <v>236</v>
      </c>
      <c r="H9755" s="9" t="s">
        <v>167</v>
      </c>
      <c r="I9755" s="9" t="s">
        <v>255</v>
      </c>
      <c r="J9755" s="9" t="s">
        <v>9297</v>
      </c>
      <c r="K9755" s="9" t="s">
        <v>246</v>
      </c>
      <c r="L9755" s="9" t="s">
        <v>104</v>
      </c>
      <c r="M9755" s="9" t="s">
        <v>1285</v>
      </c>
      <c r="N9755" s="9" t="s">
        <v>196</v>
      </c>
      <c r="O9755" s="9" t="s">
        <v>176</v>
      </c>
      <c r="P9755" s="9" t="s">
        <v>330</v>
      </c>
      <c r="Q9755" s="9" t="s">
        <v>219</v>
      </c>
      <c r="R9755" s="9">
        <v>0</v>
      </c>
      <c r="S9755" s="9">
        <v>17</v>
      </c>
      <c r="U9755" s="9" t="s">
        <v>242</v>
      </c>
      <c r="W9755" s="9">
        <v>4</v>
      </c>
      <c r="X9755" s="9">
        <f>INDEX(SLA_Policy!$D$2:$D$5,MATCH(F9755,SLA_Policy!$A$2:$A$5,0))</f>
        <v>120</v>
      </c>
      <c r="Y9755" s="9" t="str">
        <f>IF(E9755="Cancelled","Excluded",IF(D9755="",IF((SLA_Policy!$B$8-B9755)*24&gt;X9755,"Open - Breached","Open - On Track"),IF((D9755-B9755)*24&lt;=X9755,"Met","Breached")))</f>
        <v>Met</v>
      </c>
    </row>
    <row r="9756" spans="1:25" x14ac:dyDescent="0.25">
      <c r="A9756" s="9" t="s">
        <v>14200</v>
      </c>
      <c r="B9756" s="23">
        <v>46198.452777777798</v>
      </c>
      <c r="C9756" s="23">
        <v>46198.465277777803</v>
      </c>
      <c r="D9756" s="23">
        <v>46199.337500000001</v>
      </c>
      <c r="E9756" s="9" t="s">
        <v>212</v>
      </c>
      <c r="F9756" s="9" t="s">
        <v>189</v>
      </c>
      <c r="G9756" s="9" t="s">
        <v>213</v>
      </c>
      <c r="H9756" s="9" t="s">
        <v>88</v>
      </c>
      <c r="I9756" s="9" t="s">
        <v>92</v>
      </c>
      <c r="J9756" s="9" t="s">
        <v>1944</v>
      </c>
      <c r="K9756" s="9" t="s">
        <v>215</v>
      </c>
      <c r="L9756" s="9" t="s">
        <v>307</v>
      </c>
      <c r="M9756" s="9" t="s">
        <v>3613</v>
      </c>
      <c r="N9756" s="9" t="s">
        <v>198</v>
      </c>
      <c r="O9756" s="9" t="s">
        <v>178</v>
      </c>
      <c r="P9756" s="9" t="s">
        <v>360</v>
      </c>
      <c r="Q9756" s="9" t="s">
        <v>219</v>
      </c>
      <c r="R9756" s="9">
        <v>0</v>
      </c>
      <c r="S9756" s="9">
        <v>24</v>
      </c>
      <c r="T9756" s="9" t="s">
        <v>220</v>
      </c>
      <c r="U9756" s="9" t="s">
        <v>266</v>
      </c>
      <c r="W9756" s="9">
        <v>5</v>
      </c>
      <c r="X9756" s="9">
        <f>INDEX(SLA_Policy!$D$2:$D$5,MATCH(F9756,SLA_Policy!$A$2:$A$5,0))</f>
        <v>120</v>
      </c>
      <c r="Y9756" s="9" t="str">
        <f>IF(E9756="Cancelled","Excluded",IF(D9756="",IF((SLA_Policy!$B$8-B9756)*24&gt;X9756,"Open - Breached","Open - On Track"),IF((D9756-B9756)*24&lt;=X9756,"Met","Breached")))</f>
        <v>Met</v>
      </c>
    </row>
    <row r="9757" spans="1:25" x14ac:dyDescent="0.25">
      <c r="A9757" s="9" t="s">
        <v>14201</v>
      </c>
      <c r="B9757" s="23">
        <v>46198.4597222222</v>
      </c>
      <c r="C9757" s="23">
        <v>46198.472916666702</v>
      </c>
      <c r="D9757" s="23">
        <v>46198.597222222197</v>
      </c>
      <c r="E9757" s="9" t="s">
        <v>212</v>
      </c>
      <c r="F9757" s="9" t="s">
        <v>188</v>
      </c>
      <c r="G9757" s="9" t="s">
        <v>213</v>
      </c>
      <c r="H9757" s="9" t="s">
        <v>88</v>
      </c>
      <c r="I9757" s="9" t="s">
        <v>92</v>
      </c>
      <c r="J9757" s="9" t="s">
        <v>834</v>
      </c>
      <c r="K9757" s="9" t="s">
        <v>215</v>
      </c>
      <c r="L9757" s="9" t="s">
        <v>270</v>
      </c>
      <c r="M9757" s="9" t="s">
        <v>784</v>
      </c>
      <c r="N9757" s="9" t="s">
        <v>196</v>
      </c>
      <c r="O9757" s="9" t="s">
        <v>116</v>
      </c>
      <c r="P9757" s="9" t="s">
        <v>551</v>
      </c>
      <c r="Q9757" s="9" t="s">
        <v>219</v>
      </c>
      <c r="R9757" s="9">
        <v>0</v>
      </c>
      <c r="S9757" s="9">
        <v>17</v>
      </c>
      <c r="T9757" s="9" t="s">
        <v>220</v>
      </c>
      <c r="U9757" s="9" t="s">
        <v>266</v>
      </c>
      <c r="W9757" s="9">
        <v>3</v>
      </c>
      <c r="X9757" s="9">
        <f>INDEX(SLA_Policy!$D$2:$D$5,MATCH(F9757,SLA_Policy!$A$2:$A$5,0))</f>
        <v>72</v>
      </c>
      <c r="Y9757" s="9" t="str">
        <f>IF(E9757="Cancelled","Excluded",IF(D9757="",IF((SLA_Policy!$B$8-B9757)*24&gt;X9757,"Open - Breached","Open - On Track"),IF((D9757-B9757)*24&lt;=X9757,"Met","Breached")))</f>
        <v>Met</v>
      </c>
    </row>
    <row r="9758" spans="1:25" x14ac:dyDescent="0.25">
      <c r="A9758" s="9" t="s">
        <v>14202</v>
      </c>
      <c r="B9758" s="23">
        <v>46198.460416666698</v>
      </c>
      <c r="C9758" s="23">
        <v>46199.350694444503</v>
      </c>
      <c r="D9758" s="23">
        <v>46202.379166666702</v>
      </c>
      <c r="E9758" s="9" t="s">
        <v>212</v>
      </c>
      <c r="F9758" s="9" t="s">
        <v>189</v>
      </c>
      <c r="G9758" s="9" t="s">
        <v>213</v>
      </c>
      <c r="H9758" s="9" t="s">
        <v>167</v>
      </c>
      <c r="I9758" s="9" t="s">
        <v>362</v>
      </c>
      <c r="J9758" s="9" t="s">
        <v>4096</v>
      </c>
      <c r="K9758" s="9" t="s">
        <v>303</v>
      </c>
      <c r="L9758" s="9" t="s">
        <v>311</v>
      </c>
      <c r="M9758" s="9" t="s">
        <v>496</v>
      </c>
      <c r="N9758" s="9" t="s">
        <v>196</v>
      </c>
      <c r="O9758" s="9" t="s">
        <v>176</v>
      </c>
      <c r="P9758" s="9" t="s">
        <v>503</v>
      </c>
      <c r="Q9758" s="9" t="s">
        <v>219</v>
      </c>
      <c r="R9758" s="9">
        <v>0</v>
      </c>
      <c r="S9758" s="9">
        <v>33</v>
      </c>
      <c r="U9758" s="9" t="s">
        <v>248</v>
      </c>
      <c r="W9758" s="9">
        <v>4</v>
      </c>
      <c r="X9758" s="9">
        <f>INDEX(SLA_Policy!$D$2:$D$5,MATCH(F9758,SLA_Policy!$A$2:$A$5,0))</f>
        <v>120</v>
      </c>
      <c r="Y9758" s="9" t="str">
        <f>IF(E9758="Cancelled","Excluded",IF(D9758="",IF((SLA_Policy!$B$8-B9758)*24&gt;X9758,"Open - Breached","Open - On Track"),IF((D9758-B9758)*24&lt;=X9758,"Met","Breached")))</f>
        <v>Met</v>
      </c>
    </row>
    <row r="9759" spans="1:25" x14ac:dyDescent="0.25">
      <c r="A9759" s="9" t="s">
        <v>14203</v>
      </c>
      <c r="B9759" s="23">
        <v>46198.474305555603</v>
      </c>
      <c r="C9759" s="23">
        <v>46198.477083333302</v>
      </c>
      <c r="D9759" s="23">
        <v>46198.536805555603</v>
      </c>
      <c r="E9759" s="9" t="s">
        <v>212</v>
      </c>
      <c r="F9759" s="9" t="s">
        <v>187</v>
      </c>
      <c r="G9759" s="9" t="s">
        <v>213</v>
      </c>
      <c r="H9759" s="9" t="s">
        <v>162</v>
      </c>
      <c r="I9759" s="9" t="s">
        <v>393</v>
      </c>
      <c r="J9759" s="9" t="s">
        <v>10635</v>
      </c>
      <c r="K9759" s="9" t="s">
        <v>239</v>
      </c>
      <c r="L9759" s="9" t="s">
        <v>104</v>
      </c>
      <c r="M9759" s="9" t="s">
        <v>765</v>
      </c>
      <c r="N9759" s="9" t="s">
        <v>196</v>
      </c>
      <c r="O9759" s="9" t="s">
        <v>179</v>
      </c>
      <c r="P9759" s="9" t="s">
        <v>264</v>
      </c>
      <c r="Q9759" s="9" t="s">
        <v>273</v>
      </c>
      <c r="R9759" s="9">
        <v>0</v>
      </c>
      <c r="S9759" s="9">
        <v>12</v>
      </c>
      <c r="U9759" s="9" t="s">
        <v>290</v>
      </c>
      <c r="W9759" s="9">
        <v>3</v>
      </c>
      <c r="X9759" s="9">
        <f>INDEX(SLA_Policy!$D$2:$D$5,MATCH(F9759,SLA_Policy!$A$2:$A$5,0))</f>
        <v>8</v>
      </c>
      <c r="Y9759" s="9" t="str">
        <f>IF(E9759="Cancelled","Excluded",IF(D9759="",IF((SLA_Policy!$B$8-B9759)*24&gt;X9759,"Open - Breached","Open - On Track"),IF((D9759-B9759)*24&lt;=X9759,"Met","Breached")))</f>
        <v>Met</v>
      </c>
    </row>
    <row r="9760" spans="1:25" x14ac:dyDescent="0.25">
      <c r="A9760" s="9" t="s">
        <v>14204</v>
      </c>
      <c r="B9760" s="23">
        <v>46198.485416666699</v>
      </c>
      <c r="C9760" s="23">
        <v>46198.4868055556</v>
      </c>
      <c r="D9760" s="23">
        <v>46199.402777777803</v>
      </c>
      <c r="E9760" s="9" t="s">
        <v>212</v>
      </c>
      <c r="F9760" s="9" t="s">
        <v>188</v>
      </c>
      <c r="G9760" s="9" t="s">
        <v>213</v>
      </c>
      <c r="H9760" s="9" t="s">
        <v>88</v>
      </c>
      <c r="I9760" s="9" t="s">
        <v>354</v>
      </c>
      <c r="J9760" s="9" t="s">
        <v>14205</v>
      </c>
      <c r="K9760" s="9" t="s">
        <v>246</v>
      </c>
      <c r="L9760" s="9" t="s">
        <v>216</v>
      </c>
      <c r="M9760" s="9" t="s">
        <v>1301</v>
      </c>
      <c r="N9760" s="9" t="s">
        <v>198</v>
      </c>
      <c r="O9760" s="9" t="s">
        <v>178</v>
      </c>
      <c r="P9760" s="9" t="s">
        <v>272</v>
      </c>
      <c r="Q9760" s="9" t="s">
        <v>219</v>
      </c>
      <c r="R9760" s="9">
        <v>0</v>
      </c>
      <c r="S9760" s="9">
        <v>49</v>
      </c>
      <c r="T9760" s="9" t="s">
        <v>136</v>
      </c>
      <c r="U9760" s="9" t="s">
        <v>376</v>
      </c>
      <c r="X9760" s="9">
        <f>INDEX(SLA_Policy!$D$2:$D$5,MATCH(F9760,SLA_Policy!$A$2:$A$5,0))</f>
        <v>72</v>
      </c>
      <c r="Y9760" s="9" t="str">
        <f>IF(E9760="Cancelled","Excluded",IF(D9760="",IF((SLA_Policy!$B$8-B9760)*24&gt;X9760,"Open - Breached","Open - On Track"),IF((D9760-B9760)*24&lt;=X9760,"Met","Breached")))</f>
        <v>Met</v>
      </c>
    </row>
    <row r="9761" spans="1:25" x14ac:dyDescent="0.25">
      <c r="A9761" s="9" t="s">
        <v>14206</v>
      </c>
      <c r="B9761" s="23">
        <v>46198.4868055556</v>
      </c>
      <c r="C9761" s="23">
        <v>46198.620833333298</v>
      </c>
      <c r="D9761" s="23">
        <v>46199.350694444503</v>
      </c>
      <c r="E9761" s="9" t="s">
        <v>212</v>
      </c>
      <c r="F9761" s="9" t="s">
        <v>188</v>
      </c>
      <c r="G9761" s="9" t="s">
        <v>213</v>
      </c>
      <c r="H9761" s="9" t="s">
        <v>167</v>
      </c>
      <c r="I9761" s="9" t="s">
        <v>362</v>
      </c>
      <c r="J9761" s="9" t="s">
        <v>14207</v>
      </c>
      <c r="K9761" s="9" t="s">
        <v>239</v>
      </c>
      <c r="L9761" s="9" t="s">
        <v>104</v>
      </c>
      <c r="M9761" s="9" t="s">
        <v>8339</v>
      </c>
      <c r="N9761" s="9" t="s">
        <v>197</v>
      </c>
      <c r="O9761" s="9" t="s">
        <v>176</v>
      </c>
      <c r="P9761" s="9" t="s">
        <v>503</v>
      </c>
      <c r="Q9761" s="9" t="s">
        <v>219</v>
      </c>
      <c r="R9761" s="9">
        <v>0</v>
      </c>
      <c r="S9761" s="9">
        <v>49</v>
      </c>
      <c r="U9761" s="9" t="s">
        <v>290</v>
      </c>
      <c r="W9761" s="9">
        <v>4</v>
      </c>
      <c r="X9761" s="9">
        <f>INDEX(SLA_Policy!$D$2:$D$5,MATCH(F9761,SLA_Policy!$A$2:$A$5,0))</f>
        <v>72</v>
      </c>
      <c r="Y9761" s="9" t="str">
        <f>IF(E9761="Cancelled","Excluded",IF(D9761="",IF((SLA_Policy!$B$8-B9761)*24&gt;X9761,"Open - Breached","Open - On Track"),IF((D9761-B9761)*24&lt;=X9761,"Met","Breached")))</f>
        <v>Met</v>
      </c>
    </row>
    <row r="9762" spans="1:25" x14ac:dyDescent="0.25">
      <c r="A9762" s="9" t="s">
        <v>14208</v>
      </c>
      <c r="B9762" s="23">
        <v>46198.4909722222</v>
      </c>
      <c r="C9762" s="23">
        <v>46198.492361111101</v>
      </c>
      <c r="D9762" s="23">
        <v>46198.547222222202</v>
      </c>
      <c r="E9762" s="9" t="s">
        <v>212</v>
      </c>
      <c r="F9762" s="9" t="s">
        <v>188</v>
      </c>
      <c r="G9762" s="9" t="s">
        <v>213</v>
      </c>
      <c r="H9762" s="9" t="s">
        <v>162</v>
      </c>
      <c r="I9762" s="9" t="s">
        <v>345</v>
      </c>
      <c r="J9762" s="9" t="s">
        <v>14209</v>
      </c>
      <c r="K9762" s="9" t="s">
        <v>239</v>
      </c>
      <c r="L9762" s="9" t="s">
        <v>270</v>
      </c>
      <c r="M9762" s="9" t="s">
        <v>3653</v>
      </c>
      <c r="N9762" s="9" t="s">
        <v>198</v>
      </c>
      <c r="O9762" s="9" t="s">
        <v>116</v>
      </c>
      <c r="P9762" s="9" t="s">
        <v>590</v>
      </c>
      <c r="Q9762" s="9" t="s">
        <v>219</v>
      </c>
      <c r="R9762" s="9">
        <v>0</v>
      </c>
      <c r="S9762" s="9">
        <v>45</v>
      </c>
      <c r="U9762" s="9" t="s">
        <v>266</v>
      </c>
      <c r="W9762" s="9">
        <v>4</v>
      </c>
      <c r="X9762" s="9">
        <f>INDEX(SLA_Policy!$D$2:$D$5,MATCH(F9762,SLA_Policy!$A$2:$A$5,0))</f>
        <v>72</v>
      </c>
      <c r="Y9762" s="9" t="str">
        <f>IF(E9762="Cancelled","Excluded",IF(D9762="",IF((SLA_Policy!$B$8-B9762)*24&gt;X9762,"Open - Breached","Open - On Track"),IF((D9762-B9762)*24&lt;=X9762,"Met","Breached")))</f>
        <v>Met</v>
      </c>
    </row>
    <row r="9763" spans="1:25" x14ac:dyDescent="0.25">
      <c r="A9763" s="9" t="s">
        <v>14210</v>
      </c>
      <c r="B9763" s="23">
        <v>46198.509722222203</v>
      </c>
      <c r="C9763" s="23">
        <v>46198.513888888898</v>
      </c>
      <c r="D9763" s="23">
        <v>46198.595138888901</v>
      </c>
      <c r="E9763" s="9" t="s">
        <v>212</v>
      </c>
      <c r="F9763" s="9" t="s">
        <v>189</v>
      </c>
      <c r="G9763" s="9" t="s">
        <v>213</v>
      </c>
      <c r="H9763" s="9" t="s">
        <v>161</v>
      </c>
      <c r="I9763" s="9" t="s">
        <v>389</v>
      </c>
      <c r="J9763" s="9" t="s">
        <v>786</v>
      </c>
      <c r="K9763" s="9" t="s">
        <v>225</v>
      </c>
      <c r="L9763" s="9" t="s">
        <v>216</v>
      </c>
      <c r="M9763" s="9" t="s">
        <v>3460</v>
      </c>
      <c r="N9763" s="9" t="s">
        <v>200</v>
      </c>
      <c r="O9763" s="9" t="s">
        <v>116</v>
      </c>
      <c r="P9763" s="9" t="s">
        <v>342</v>
      </c>
      <c r="Q9763" s="9" t="s">
        <v>219</v>
      </c>
      <c r="R9763" s="9">
        <v>0</v>
      </c>
      <c r="S9763" s="9">
        <v>10</v>
      </c>
      <c r="U9763" s="9" t="s">
        <v>376</v>
      </c>
      <c r="X9763" s="9">
        <f>INDEX(SLA_Policy!$D$2:$D$5,MATCH(F9763,SLA_Policy!$A$2:$A$5,0))</f>
        <v>120</v>
      </c>
      <c r="Y9763" s="9" t="str">
        <f>IF(E9763="Cancelled","Excluded",IF(D9763="",IF((SLA_Policy!$B$8-B9763)*24&gt;X9763,"Open - Breached","Open - On Track"),IF((D9763-B9763)*24&lt;=X9763,"Met","Breached")))</f>
        <v>Met</v>
      </c>
    </row>
    <row r="9764" spans="1:25" x14ac:dyDescent="0.25">
      <c r="A9764" s="9" t="s">
        <v>14211</v>
      </c>
      <c r="B9764" s="23">
        <v>46198.511805555601</v>
      </c>
      <c r="C9764" s="23">
        <v>46198.516666666699</v>
      </c>
      <c r="D9764" s="23">
        <v>46199.381944444503</v>
      </c>
      <c r="E9764" s="9" t="s">
        <v>212</v>
      </c>
      <c r="F9764" s="9" t="s">
        <v>188</v>
      </c>
      <c r="G9764" s="9" t="s">
        <v>213</v>
      </c>
      <c r="H9764" s="9" t="s">
        <v>88</v>
      </c>
      <c r="I9764" s="9" t="s">
        <v>92</v>
      </c>
      <c r="J9764" s="9" t="s">
        <v>1082</v>
      </c>
      <c r="K9764" s="9" t="s">
        <v>215</v>
      </c>
      <c r="L9764" s="9" t="s">
        <v>395</v>
      </c>
      <c r="M9764" s="9" t="s">
        <v>3187</v>
      </c>
      <c r="N9764" s="9" t="s">
        <v>198</v>
      </c>
      <c r="O9764" s="9" t="s">
        <v>178</v>
      </c>
      <c r="P9764" s="9" t="s">
        <v>360</v>
      </c>
      <c r="Q9764" s="9" t="s">
        <v>219</v>
      </c>
      <c r="R9764" s="9">
        <v>0</v>
      </c>
      <c r="S9764" s="9">
        <v>18</v>
      </c>
      <c r="T9764" s="9" t="s">
        <v>136</v>
      </c>
      <c r="U9764" s="9" t="s">
        <v>266</v>
      </c>
      <c r="W9764" s="9">
        <v>5</v>
      </c>
      <c r="X9764" s="9">
        <f>INDEX(SLA_Policy!$D$2:$D$5,MATCH(F9764,SLA_Policy!$A$2:$A$5,0))</f>
        <v>72</v>
      </c>
      <c r="Y9764" s="9" t="str">
        <f>IF(E9764="Cancelled","Excluded",IF(D9764="",IF((SLA_Policy!$B$8-B9764)*24&gt;X9764,"Open - Breached","Open - On Track"),IF((D9764-B9764)*24&lt;=X9764,"Met","Breached")))</f>
        <v>Met</v>
      </c>
    </row>
    <row r="9765" spans="1:25" x14ac:dyDescent="0.25">
      <c r="A9765" s="9" t="s">
        <v>14212</v>
      </c>
      <c r="B9765" s="23">
        <v>46198.518750000003</v>
      </c>
      <c r="C9765" s="23">
        <v>46198.524305555598</v>
      </c>
      <c r="D9765" s="23">
        <v>46199.664583333302</v>
      </c>
      <c r="E9765" s="9" t="s">
        <v>212</v>
      </c>
      <c r="F9765" s="9" t="s">
        <v>188</v>
      </c>
      <c r="G9765" s="9" t="s">
        <v>213</v>
      </c>
      <c r="H9765" s="9" t="s">
        <v>164</v>
      </c>
      <c r="I9765" s="9" t="s">
        <v>339</v>
      </c>
      <c r="J9765" s="9" t="s">
        <v>2475</v>
      </c>
      <c r="K9765" s="9" t="s">
        <v>215</v>
      </c>
      <c r="L9765" s="9" t="s">
        <v>351</v>
      </c>
      <c r="M9765" s="9" t="s">
        <v>14213</v>
      </c>
      <c r="N9765" s="9" t="s">
        <v>198</v>
      </c>
      <c r="O9765" s="9" t="s">
        <v>180</v>
      </c>
      <c r="P9765" s="9" t="s">
        <v>318</v>
      </c>
      <c r="Q9765" s="9" t="s">
        <v>219</v>
      </c>
      <c r="R9765" s="9">
        <v>1</v>
      </c>
      <c r="S9765" s="9">
        <v>12</v>
      </c>
      <c r="T9765" s="9" t="s">
        <v>464</v>
      </c>
      <c r="U9765" s="9" t="s">
        <v>290</v>
      </c>
      <c r="X9765" s="9">
        <f>INDEX(SLA_Policy!$D$2:$D$5,MATCH(F9765,SLA_Policy!$A$2:$A$5,0))</f>
        <v>72</v>
      </c>
      <c r="Y9765" s="9" t="str">
        <f>IF(E9765="Cancelled","Excluded",IF(D9765="",IF((SLA_Policy!$B$8-B9765)*24&gt;X9765,"Open - Breached","Open - On Track"),IF((D9765-B9765)*24&lt;=X9765,"Met","Breached")))</f>
        <v>Met</v>
      </c>
    </row>
    <row r="9766" spans="1:25" x14ac:dyDescent="0.25">
      <c r="A9766" s="9" t="s">
        <v>14214</v>
      </c>
      <c r="B9766" s="23">
        <v>46198.519444444399</v>
      </c>
      <c r="C9766" s="23">
        <v>46198.522916666698</v>
      </c>
      <c r="D9766" s="23">
        <v>46198.565277777801</v>
      </c>
      <c r="E9766" s="9" t="s">
        <v>212</v>
      </c>
      <c r="F9766" s="9" t="s">
        <v>188</v>
      </c>
      <c r="G9766" s="9" t="s">
        <v>213</v>
      </c>
      <c r="H9766" s="9" t="s">
        <v>161</v>
      </c>
      <c r="I9766" s="9" t="s">
        <v>454</v>
      </c>
      <c r="J9766" s="9" t="s">
        <v>813</v>
      </c>
      <c r="K9766" s="9" t="s">
        <v>262</v>
      </c>
      <c r="L9766" s="9" t="s">
        <v>104</v>
      </c>
      <c r="M9766" s="9" t="s">
        <v>4363</v>
      </c>
      <c r="N9766" s="9" t="s">
        <v>200</v>
      </c>
      <c r="O9766" s="9" t="s">
        <v>177</v>
      </c>
      <c r="P9766" s="9" t="s">
        <v>942</v>
      </c>
      <c r="Q9766" s="9" t="s">
        <v>219</v>
      </c>
      <c r="R9766" s="9">
        <v>0</v>
      </c>
      <c r="S9766" s="9">
        <v>5</v>
      </c>
      <c r="U9766" s="9" t="s">
        <v>290</v>
      </c>
      <c r="X9766" s="9">
        <f>INDEX(SLA_Policy!$D$2:$D$5,MATCH(F9766,SLA_Policy!$A$2:$A$5,0))</f>
        <v>72</v>
      </c>
      <c r="Y9766" s="9" t="str">
        <f>IF(E9766="Cancelled","Excluded",IF(D9766="",IF((SLA_Policy!$B$8-B9766)*24&gt;X9766,"Open - Breached","Open - On Track"),IF((D9766-B9766)*24&lt;=X9766,"Met","Breached")))</f>
        <v>Met</v>
      </c>
    </row>
    <row r="9767" spans="1:25" x14ac:dyDescent="0.25">
      <c r="A9767" s="9" t="s">
        <v>14215</v>
      </c>
      <c r="B9767" s="23">
        <v>46198.552777777797</v>
      </c>
      <c r="C9767" s="23">
        <v>46198.556250000001</v>
      </c>
      <c r="D9767" s="23">
        <v>46202.320833333302</v>
      </c>
      <c r="E9767" s="9" t="s">
        <v>212</v>
      </c>
      <c r="F9767" s="9" t="s">
        <v>188</v>
      </c>
      <c r="G9767" s="9" t="s">
        <v>213</v>
      </c>
      <c r="H9767" s="9" t="s">
        <v>163</v>
      </c>
      <c r="I9767" s="9" t="s">
        <v>250</v>
      </c>
      <c r="J9767" s="9" t="s">
        <v>4056</v>
      </c>
      <c r="K9767" s="9" t="s">
        <v>246</v>
      </c>
      <c r="L9767" s="9" t="s">
        <v>216</v>
      </c>
      <c r="M9767" s="9" t="s">
        <v>897</v>
      </c>
      <c r="N9767" s="9" t="s">
        <v>200</v>
      </c>
      <c r="O9767" s="9" t="s">
        <v>176</v>
      </c>
      <c r="P9767" s="9" t="s">
        <v>419</v>
      </c>
      <c r="Q9767" s="9" t="s">
        <v>219</v>
      </c>
      <c r="R9767" s="9">
        <v>0</v>
      </c>
      <c r="S9767" s="9">
        <v>44</v>
      </c>
      <c r="T9767" s="9" t="s">
        <v>136</v>
      </c>
      <c r="U9767" s="9" t="s">
        <v>230</v>
      </c>
      <c r="X9767" s="9">
        <f>INDEX(SLA_Policy!$D$2:$D$5,MATCH(F9767,SLA_Policy!$A$2:$A$5,0))</f>
        <v>72</v>
      </c>
      <c r="Y9767" s="9" t="str">
        <f>IF(E9767="Cancelled","Excluded",IF(D9767="",IF((SLA_Policy!$B$8-B9767)*24&gt;X9767,"Open - Breached","Open - On Track"),IF((D9767-B9767)*24&lt;=X9767,"Met","Breached")))</f>
        <v>Breached</v>
      </c>
    </row>
    <row r="9768" spans="1:25" x14ac:dyDescent="0.25">
      <c r="A9768" s="9" t="s">
        <v>14216</v>
      </c>
      <c r="B9768" s="23">
        <v>46198.585416666698</v>
      </c>
      <c r="C9768" s="23">
        <v>46198.7055555556</v>
      </c>
      <c r="D9768" s="23">
        <v>46199.370833333298</v>
      </c>
      <c r="E9768" s="9" t="s">
        <v>212</v>
      </c>
      <c r="F9768" s="9" t="s">
        <v>189</v>
      </c>
      <c r="G9768" s="9" t="s">
        <v>213</v>
      </c>
      <c r="H9768" s="9" t="s">
        <v>165</v>
      </c>
      <c r="I9768" s="9" t="s">
        <v>469</v>
      </c>
      <c r="J9768" s="9" t="s">
        <v>6872</v>
      </c>
      <c r="K9768" s="9" t="s">
        <v>246</v>
      </c>
      <c r="L9768" s="9" t="s">
        <v>311</v>
      </c>
      <c r="M9768" s="9" t="s">
        <v>2435</v>
      </c>
      <c r="N9768" s="9" t="s">
        <v>196</v>
      </c>
      <c r="O9768" s="9" t="s">
        <v>176</v>
      </c>
      <c r="P9768" s="9" t="s">
        <v>228</v>
      </c>
      <c r="Q9768" s="9" t="s">
        <v>219</v>
      </c>
      <c r="R9768" s="9">
        <v>0</v>
      </c>
      <c r="S9768" s="9">
        <v>18</v>
      </c>
      <c r="U9768" s="9" t="s">
        <v>290</v>
      </c>
      <c r="X9768" s="9">
        <f>INDEX(SLA_Policy!$D$2:$D$5,MATCH(F9768,SLA_Policy!$A$2:$A$5,0))</f>
        <v>120</v>
      </c>
      <c r="Y9768" s="9" t="str">
        <f>IF(E9768="Cancelled","Excluded",IF(D9768="",IF((SLA_Policy!$B$8-B9768)*24&gt;X9768,"Open - Breached","Open - On Track"),IF((D9768-B9768)*24&lt;=X9768,"Met","Breached")))</f>
        <v>Met</v>
      </c>
    </row>
    <row r="9769" spans="1:25" x14ac:dyDescent="0.25">
      <c r="A9769" s="9" t="s">
        <v>14217</v>
      </c>
      <c r="B9769" s="23">
        <v>46198.597916666702</v>
      </c>
      <c r="C9769" s="23">
        <v>46198.602083333302</v>
      </c>
      <c r="D9769" s="23">
        <v>46202.349305555603</v>
      </c>
      <c r="E9769" s="9" t="s">
        <v>212</v>
      </c>
      <c r="F9769" s="9" t="s">
        <v>188</v>
      </c>
      <c r="G9769" s="9" t="s">
        <v>213</v>
      </c>
      <c r="H9769" s="9" t="s">
        <v>163</v>
      </c>
      <c r="I9769" s="9" t="s">
        <v>223</v>
      </c>
      <c r="J9769" s="9" t="s">
        <v>224</v>
      </c>
      <c r="K9769" s="9" t="s">
        <v>225</v>
      </c>
      <c r="L9769" s="9" t="s">
        <v>270</v>
      </c>
      <c r="M9769" s="9" t="s">
        <v>10759</v>
      </c>
      <c r="N9769" s="9" t="s">
        <v>200</v>
      </c>
      <c r="O9769" s="9" t="s">
        <v>176</v>
      </c>
      <c r="P9769" s="9" t="s">
        <v>419</v>
      </c>
      <c r="Q9769" s="9" t="s">
        <v>219</v>
      </c>
      <c r="R9769" s="9">
        <v>1</v>
      </c>
      <c r="S9769" s="9">
        <v>50</v>
      </c>
      <c r="T9769" s="9" t="s">
        <v>136</v>
      </c>
      <c r="U9769" s="9" t="s">
        <v>230</v>
      </c>
      <c r="W9769" s="9">
        <v>3</v>
      </c>
      <c r="X9769" s="9">
        <f>INDEX(SLA_Policy!$D$2:$D$5,MATCH(F9769,SLA_Policy!$A$2:$A$5,0))</f>
        <v>72</v>
      </c>
      <c r="Y9769" s="9" t="str">
        <f>IF(E9769="Cancelled","Excluded",IF(D9769="",IF((SLA_Policy!$B$8-B9769)*24&gt;X9769,"Open - Breached","Open - On Track"),IF((D9769-B9769)*24&lt;=X9769,"Met","Breached")))</f>
        <v>Breached</v>
      </c>
    </row>
    <row r="9770" spans="1:25" x14ac:dyDescent="0.25">
      <c r="A9770" s="9" t="s">
        <v>14218</v>
      </c>
      <c r="B9770" s="23">
        <v>46198.6</v>
      </c>
      <c r="C9770" s="23">
        <v>46198.602083333302</v>
      </c>
      <c r="D9770" s="23">
        <v>46199.374305555597</v>
      </c>
      <c r="E9770" s="9" t="s">
        <v>212</v>
      </c>
      <c r="F9770" s="9" t="s">
        <v>188</v>
      </c>
      <c r="G9770" s="9" t="s">
        <v>236</v>
      </c>
      <c r="H9770" s="9" t="s">
        <v>167</v>
      </c>
      <c r="I9770" s="9" t="s">
        <v>255</v>
      </c>
      <c r="J9770" s="9" t="s">
        <v>2304</v>
      </c>
      <c r="K9770" s="9" t="s">
        <v>225</v>
      </c>
      <c r="L9770" s="9" t="s">
        <v>311</v>
      </c>
      <c r="M9770" s="9" t="s">
        <v>1578</v>
      </c>
      <c r="N9770" s="9" t="s">
        <v>198</v>
      </c>
      <c r="O9770" s="9" t="s">
        <v>180</v>
      </c>
      <c r="P9770" s="9" t="s">
        <v>318</v>
      </c>
      <c r="Q9770" s="9" t="s">
        <v>219</v>
      </c>
      <c r="R9770" s="9">
        <v>0</v>
      </c>
      <c r="S9770" s="9">
        <v>14</v>
      </c>
      <c r="U9770" s="9" t="s">
        <v>242</v>
      </c>
      <c r="X9770" s="9">
        <f>INDEX(SLA_Policy!$D$2:$D$5,MATCH(F9770,SLA_Policy!$A$2:$A$5,0))</f>
        <v>72</v>
      </c>
      <c r="Y9770" s="9" t="str">
        <f>IF(E9770="Cancelled","Excluded",IF(D9770="",IF((SLA_Policy!$B$8-B9770)*24&gt;X9770,"Open - Breached","Open - On Track"),IF((D9770-B9770)*24&lt;=X9770,"Met","Breached")))</f>
        <v>Met</v>
      </c>
    </row>
    <row r="9771" spans="1:25" x14ac:dyDescent="0.25">
      <c r="A9771" s="9" t="s">
        <v>14219</v>
      </c>
      <c r="B9771" s="23">
        <v>46198.6</v>
      </c>
      <c r="C9771" s="23">
        <v>46198.637499999997</v>
      </c>
      <c r="D9771" s="23">
        <v>46199.6118055556</v>
      </c>
      <c r="E9771" s="9" t="s">
        <v>212</v>
      </c>
      <c r="F9771" s="9" t="s">
        <v>188</v>
      </c>
      <c r="G9771" s="9" t="s">
        <v>213</v>
      </c>
      <c r="H9771" s="9" t="s">
        <v>162</v>
      </c>
      <c r="I9771" s="9" t="s">
        <v>244</v>
      </c>
      <c r="J9771" s="9" t="s">
        <v>5856</v>
      </c>
      <c r="K9771" s="9" t="s">
        <v>225</v>
      </c>
      <c r="L9771" s="9" t="s">
        <v>216</v>
      </c>
      <c r="M9771" s="9" t="s">
        <v>1324</v>
      </c>
      <c r="N9771" s="9" t="s">
        <v>196</v>
      </c>
      <c r="O9771" s="9" t="s">
        <v>179</v>
      </c>
      <c r="P9771" s="9" t="s">
        <v>337</v>
      </c>
      <c r="Q9771" s="9" t="s">
        <v>219</v>
      </c>
      <c r="R9771" s="9">
        <v>0</v>
      </c>
      <c r="S9771" s="9">
        <v>14</v>
      </c>
      <c r="U9771" s="9" t="s">
        <v>376</v>
      </c>
      <c r="X9771" s="9">
        <f>INDEX(SLA_Policy!$D$2:$D$5,MATCH(F9771,SLA_Policy!$A$2:$A$5,0))</f>
        <v>72</v>
      </c>
      <c r="Y9771" s="9" t="str">
        <f>IF(E9771="Cancelled","Excluded",IF(D9771="",IF((SLA_Policy!$B$8-B9771)*24&gt;X9771,"Open - Breached","Open - On Track"),IF((D9771-B9771)*24&lt;=X9771,"Met","Breached")))</f>
        <v>Met</v>
      </c>
    </row>
    <row r="9772" spans="1:25" x14ac:dyDescent="0.25">
      <c r="A9772" s="9" t="s">
        <v>14220</v>
      </c>
      <c r="B9772" s="23">
        <v>46198.604166666701</v>
      </c>
      <c r="C9772" s="23">
        <v>46198.624305555597</v>
      </c>
      <c r="D9772" s="23">
        <v>46199.339583333298</v>
      </c>
      <c r="E9772" s="9" t="s">
        <v>212</v>
      </c>
      <c r="F9772" s="9" t="s">
        <v>188</v>
      </c>
      <c r="G9772" s="9" t="s">
        <v>236</v>
      </c>
      <c r="H9772" s="9" t="s">
        <v>161</v>
      </c>
      <c r="I9772" s="9" t="s">
        <v>482</v>
      </c>
      <c r="J9772" s="9" t="s">
        <v>2068</v>
      </c>
      <c r="K9772" s="9" t="s">
        <v>262</v>
      </c>
      <c r="L9772" s="9" t="s">
        <v>104</v>
      </c>
      <c r="M9772" s="9" t="s">
        <v>2744</v>
      </c>
      <c r="N9772" s="9" t="s">
        <v>196</v>
      </c>
      <c r="O9772" s="9" t="s">
        <v>177</v>
      </c>
      <c r="P9772" s="9" t="s">
        <v>457</v>
      </c>
      <c r="Q9772" s="9" t="s">
        <v>219</v>
      </c>
      <c r="R9772" s="9">
        <v>0</v>
      </c>
      <c r="S9772" s="9">
        <v>40</v>
      </c>
      <c r="U9772" s="9" t="s">
        <v>242</v>
      </c>
      <c r="X9772" s="9">
        <f>INDEX(SLA_Policy!$D$2:$D$5,MATCH(F9772,SLA_Policy!$A$2:$A$5,0))</f>
        <v>72</v>
      </c>
      <c r="Y9772" s="9" t="str">
        <f>IF(E9772="Cancelled","Excluded",IF(D9772="",IF((SLA_Policy!$B$8-B9772)*24&gt;X9772,"Open - Breached","Open - On Track"),IF((D9772-B9772)*24&lt;=X9772,"Met","Breached")))</f>
        <v>Met</v>
      </c>
    </row>
    <row r="9773" spans="1:25" x14ac:dyDescent="0.25">
      <c r="A9773" s="9" t="s">
        <v>14221</v>
      </c>
      <c r="B9773" s="23">
        <v>46198.608333333301</v>
      </c>
      <c r="C9773" s="23">
        <v>46198.6159722222</v>
      </c>
      <c r="D9773" s="23">
        <v>46198.663194444503</v>
      </c>
      <c r="E9773" s="9" t="s">
        <v>212</v>
      </c>
      <c r="F9773" s="9" t="s">
        <v>186</v>
      </c>
      <c r="G9773" s="9" t="s">
        <v>213</v>
      </c>
      <c r="H9773" s="9" t="s">
        <v>162</v>
      </c>
      <c r="I9773" s="9" t="s">
        <v>244</v>
      </c>
      <c r="J9773" s="9" t="s">
        <v>3212</v>
      </c>
      <c r="K9773" s="9" t="s">
        <v>225</v>
      </c>
      <c r="L9773" s="9" t="s">
        <v>104</v>
      </c>
      <c r="M9773" s="9" t="s">
        <v>2023</v>
      </c>
      <c r="N9773" s="9" t="s">
        <v>196</v>
      </c>
      <c r="O9773" s="9" t="s">
        <v>116</v>
      </c>
      <c r="P9773" s="9" t="s">
        <v>525</v>
      </c>
      <c r="Q9773" s="9" t="s">
        <v>273</v>
      </c>
      <c r="R9773" s="9">
        <v>0</v>
      </c>
      <c r="S9773" s="9">
        <v>39</v>
      </c>
      <c r="U9773" s="9" t="s">
        <v>266</v>
      </c>
      <c r="X9773" s="9">
        <f>INDEX(SLA_Policy!$D$2:$D$5,MATCH(F9773,SLA_Policy!$A$2:$A$5,0))</f>
        <v>4</v>
      </c>
      <c r="Y9773" s="9" t="str">
        <f>IF(E9773="Cancelled","Excluded",IF(D9773="",IF((SLA_Policy!$B$8-B9773)*24&gt;X9773,"Open - Breached","Open - On Track"),IF((D9773-B9773)*24&lt;=X9773,"Met","Breached")))</f>
        <v>Met</v>
      </c>
    </row>
    <row r="9774" spans="1:25" x14ac:dyDescent="0.25">
      <c r="A9774" s="9" t="s">
        <v>14222</v>
      </c>
      <c r="B9774" s="23">
        <v>46198.611111111102</v>
      </c>
      <c r="C9774" s="23">
        <v>46198.652083333298</v>
      </c>
      <c r="D9774" s="23">
        <v>46202.404861111099</v>
      </c>
      <c r="E9774" s="9" t="s">
        <v>212</v>
      </c>
      <c r="F9774" s="9" t="s">
        <v>189</v>
      </c>
      <c r="G9774" s="9" t="s">
        <v>213</v>
      </c>
      <c r="H9774" s="9" t="s">
        <v>164</v>
      </c>
      <c r="I9774" s="9" t="s">
        <v>339</v>
      </c>
      <c r="J9774" s="9" t="s">
        <v>6251</v>
      </c>
      <c r="K9774" s="9" t="s">
        <v>246</v>
      </c>
      <c r="L9774" s="9" t="s">
        <v>104</v>
      </c>
      <c r="M9774" s="9" t="s">
        <v>1398</v>
      </c>
      <c r="N9774" s="9" t="s">
        <v>198</v>
      </c>
      <c r="O9774" s="9" t="s">
        <v>116</v>
      </c>
      <c r="P9774" s="9" t="s">
        <v>342</v>
      </c>
      <c r="Q9774" s="9" t="s">
        <v>219</v>
      </c>
      <c r="R9774" s="9">
        <v>0</v>
      </c>
      <c r="S9774" s="9">
        <v>7</v>
      </c>
      <c r="T9774" s="9" t="s">
        <v>343</v>
      </c>
      <c r="U9774" s="9" t="s">
        <v>266</v>
      </c>
      <c r="X9774" s="9">
        <f>INDEX(SLA_Policy!$D$2:$D$5,MATCH(F9774,SLA_Policy!$A$2:$A$5,0))</f>
        <v>120</v>
      </c>
      <c r="Y9774" s="9" t="str">
        <f>IF(E9774="Cancelled","Excluded",IF(D9774="",IF((SLA_Policy!$B$8-B9774)*24&gt;X9774,"Open - Breached","Open - On Track"),IF((D9774-B9774)*24&lt;=X9774,"Met","Breached")))</f>
        <v>Met</v>
      </c>
    </row>
    <row r="9775" spans="1:25" x14ac:dyDescent="0.25">
      <c r="A9775" s="9" t="s">
        <v>14223</v>
      </c>
      <c r="B9775" s="23">
        <v>46198.659027777801</v>
      </c>
      <c r="C9775" s="23">
        <v>46198.661111111098</v>
      </c>
      <c r="D9775" s="23">
        <v>46199.396527777797</v>
      </c>
      <c r="E9775" s="9" t="s">
        <v>212</v>
      </c>
      <c r="F9775" s="9" t="s">
        <v>188</v>
      </c>
      <c r="G9775" s="9" t="s">
        <v>213</v>
      </c>
      <c r="H9775" s="9" t="s">
        <v>167</v>
      </c>
      <c r="I9775" s="9" t="s">
        <v>362</v>
      </c>
      <c r="J9775" s="9" t="s">
        <v>5042</v>
      </c>
      <c r="K9775" s="9" t="s">
        <v>215</v>
      </c>
      <c r="L9775" s="9" t="s">
        <v>311</v>
      </c>
      <c r="M9775" s="9" t="s">
        <v>5870</v>
      </c>
      <c r="N9775" s="9" t="s">
        <v>198</v>
      </c>
      <c r="O9775" s="9" t="s">
        <v>116</v>
      </c>
      <c r="P9775" s="9" t="s">
        <v>342</v>
      </c>
      <c r="Q9775" s="9" t="s">
        <v>219</v>
      </c>
      <c r="R9775" s="9">
        <v>0</v>
      </c>
      <c r="S9775" s="9">
        <v>95</v>
      </c>
      <c r="U9775" s="9" t="s">
        <v>266</v>
      </c>
      <c r="X9775" s="9">
        <f>INDEX(SLA_Policy!$D$2:$D$5,MATCH(F9775,SLA_Policy!$A$2:$A$5,0))</f>
        <v>72</v>
      </c>
      <c r="Y9775" s="9" t="str">
        <f>IF(E9775="Cancelled","Excluded",IF(D9775="",IF((SLA_Policy!$B$8-B9775)*24&gt;X9775,"Open - Breached","Open - On Track"),IF((D9775-B9775)*24&lt;=X9775,"Met","Breached")))</f>
        <v>Met</v>
      </c>
    </row>
    <row r="9776" spans="1:25" x14ac:dyDescent="0.25">
      <c r="A9776" s="9" t="s">
        <v>14224</v>
      </c>
      <c r="B9776" s="23">
        <v>46198.671527777798</v>
      </c>
      <c r="C9776" s="23">
        <v>46198.692361111098</v>
      </c>
      <c r="D9776" s="23">
        <v>46199.381249999999</v>
      </c>
      <c r="E9776" s="9" t="s">
        <v>212</v>
      </c>
      <c r="F9776" s="9" t="s">
        <v>188</v>
      </c>
      <c r="G9776" s="9" t="s">
        <v>213</v>
      </c>
      <c r="H9776" s="9" t="s">
        <v>162</v>
      </c>
      <c r="I9776" s="9" t="s">
        <v>345</v>
      </c>
      <c r="J9776" s="9" t="s">
        <v>1501</v>
      </c>
      <c r="K9776" s="9" t="s">
        <v>246</v>
      </c>
      <c r="L9776" s="9" t="s">
        <v>216</v>
      </c>
      <c r="M9776" s="9" t="s">
        <v>5637</v>
      </c>
      <c r="N9776" s="9" t="s">
        <v>196</v>
      </c>
      <c r="O9776" s="9" t="s">
        <v>116</v>
      </c>
      <c r="P9776" s="9" t="s">
        <v>258</v>
      </c>
      <c r="Q9776" s="9" t="s">
        <v>219</v>
      </c>
      <c r="R9776" s="9">
        <v>0</v>
      </c>
      <c r="S9776" s="9">
        <v>14</v>
      </c>
      <c r="U9776" s="9" t="s">
        <v>266</v>
      </c>
      <c r="X9776" s="9">
        <f>INDEX(SLA_Policy!$D$2:$D$5,MATCH(F9776,SLA_Policy!$A$2:$A$5,0))</f>
        <v>72</v>
      </c>
      <c r="Y9776" s="9" t="str">
        <f>IF(E9776="Cancelled","Excluded",IF(D9776="",IF((SLA_Policy!$B$8-B9776)*24&gt;X9776,"Open - Breached","Open - On Track"),IF((D9776-B9776)*24&lt;=X9776,"Met","Breached")))</f>
        <v>Met</v>
      </c>
    </row>
    <row r="9777" spans="1:25" x14ac:dyDescent="0.25">
      <c r="A9777" s="9" t="s">
        <v>14225</v>
      </c>
      <c r="B9777" s="23">
        <v>46198.706944444399</v>
      </c>
      <c r="C9777" s="23">
        <v>46199.331944444399</v>
      </c>
      <c r="D9777" s="23">
        <v>46199.347222222197</v>
      </c>
      <c r="E9777" s="9" t="s">
        <v>212</v>
      </c>
      <c r="F9777" s="9" t="s">
        <v>188</v>
      </c>
      <c r="G9777" s="9" t="s">
        <v>213</v>
      </c>
      <c r="H9777" s="9" t="s">
        <v>88</v>
      </c>
      <c r="I9777" s="9" t="s">
        <v>92</v>
      </c>
      <c r="J9777" s="9" t="s">
        <v>1082</v>
      </c>
      <c r="K9777" s="9" t="s">
        <v>215</v>
      </c>
      <c r="L9777" s="9" t="s">
        <v>395</v>
      </c>
      <c r="M9777" s="9" t="s">
        <v>484</v>
      </c>
      <c r="N9777" s="9" t="s">
        <v>196</v>
      </c>
      <c r="O9777" s="9" t="s">
        <v>178</v>
      </c>
      <c r="P9777" s="9" t="s">
        <v>360</v>
      </c>
      <c r="Q9777" s="9" t="s">
        <v>273</v>
      </c>
      <c r="R9777" s="9">
        <v>0</v>
      </c>
      <c r="S9777" s="9">
        <v>29</v>
      </c>
      <c r="T9777" s="9" t="s">
        <v>229</v>
      </c>
      <c r="U9777" s="9" t="s">
        <v>290</v>
      </c>
      <c r="X9777" s="9">
        <f>INDEX(SLA_Policy!$D$2:$D$5,MATCH(F9777,SLA_Policy!$A$2:$A$5,0))</f>
        <v>72</v>
      </c>
      <c r="Y9777" s="9" t="str">
        <f>IF(E9777="Cancelled","Excluded",IF(D9777="",IF((SLA_Policy!$B$8-B9777)*24&gt;X9777,"Open - Breached","Open - On Track"),IF((D9777-B9777)*24&lt;=X9777,"Met","Breached")))</f>
        <v>Met</v>
      </c>
    </row>
    <row r="9778" spans="1:25" x14ac:dyDescent="0.25">
      <c r="A9778" s="9" t="s">
        <v>14226</v>
      </c>
      <c r="B9778" s="23">
        <v>46198.71875</v>
      </c>
      <c r="C9778" s="23">
        <v>46198.765972222202</v>
      </c>
      <c r="D9778" s="23">
        <v>46199.399305555598</v>
      </c>
      <c r="E9778" s="9" t="s">
        <v>212</v>
      </c>
      <c r="F9778" s="9" t="s">
        <v>188</v>
      </c>
      <c r="G9778" s="9" t="s">
        <v>236</v>
      </c>
      <c r="H9778" s="9" t="s">
        <v>167</v>
      </c>
      <c r="I9778" s="9" t="s">
        <v>255</v>
      </c>
      <c r="J9778" s="9" t="s">
        <v>1671</v>
      </c>
      <c r="K9778" s="9" t="s">
        <v>246</v>
      </c>
      <c r="L9778" s="9" t="s">
        <v>216</v>
      </c>
      <c r="M9778" s="9" t="s">
        <v>3627</v>
      </c>
      <c r="N9778" s="9" t="s">
        <v>196</v>
      </c>
      <c r="O9778" s="9" t="s">
        <v>176</v>
      </c>
      <c r="P9778" s="9" t="s">
        <v>253</v>
      </c>
      <c r="Q9778" s="9" t="s">
        <v>273</v>
      </c>
      <c r="R9778" s="9">
        <v>0</v>
      </c>
      <c r="S9778" s="9">
        <v>13</v>
      </c>
      <c r="U9778" s="9" t="s">
        <v>242</v>
      </c>
      <c r="W9778" s="9">
        <v>5</v>
      </c>
      <c r="X9778" s="9">
        <f>INDEX(SLA_Policy!$D$2:$D$5,MATCH(F9778,SLA_Policy!$A$2:$A$5,0))</f>
        <v>72</v>
      </c>
      <c r="Y9778" s="9" t="str">
        <f>IF(E9778="Cancelled","Excluded",IF(D9778="",IF((SLA_Policy!$B$8-B9778)*24&gt;X9778,"Open - Breached","Open - On Track"),IF((D9778-B9778)*24&lt;=X9778,"Met","Breached")))</f>
        <v>Met</v>
      </c>
    </row>
    <row r="9779" spans="1:25" x14ac:dyDescent="0.25">
      <c r="A9779" s="9" t="s">
        <v>14227</v>
      </c>
      <c r="B9779" s="23">
        <v>46198.778472222199</v>
      </c>
      <c r="C9779" s="23">
        <v>46199.354166666701</v>
      </c>
      <c r="D9779" s="23">
        <v>46199.377083333296</v>
      </c>
      <c r="E9779" s="9" t="s">
        <v>212</v>
      </c>
      <c r="F9779" s="9" t="s">
        <v>188</v>
      </c>
      <c r="G9779" s="9" t="s">
        <v>213</v>
      </c>
      <c r="H9779" s="9" t="s">
        <v>166</v>
      </c>
      <c r="I9779" s="9" t="s">
        <v>1238</v>
      </c>
      <c r="J9779" s="9" t="s">
        <v>3348</v>
      </c>
      <c r="K9779" s="9" t="s">
        <v>246</v>
      </c>
      <c r="L9779" s="9" t="s">
        <v>293</v>
      </c>
      <c r="M9779" s="9" t="s">
        <v>2099</v>
      </c>
      <c r="N9779" s="9" t="s">
        <v>196</v>
      </c>
      <c r="O9779" s="9" t="s">
        <v>181</v>
      </c>
      <c r="P9779" s="9" t="s">
        <v>445</v>
      </c>
      <c r="Q9779" s="9" t="s">
        <v>219</v>
      </c>
      <c r="R9779" s="9">
        <v>0</v>
      </c>
      <c r="S9779" s="9">
        <v>42</v>
      </c>
      <c r="T9779" s="9" t="s">
        <v>464</v>
      </c>
      <c r="U9779" s="9" t="s">
        <v>248</v>
      </c>
      <c r="X9779" s="9">
        <f>INDEX(SLA_Policy!$D$2:$D$5,MATCH(F9779,SLA_Policy!$A$2:$A$5,0))</f>
        <v>72</v>
      </c>
      <c r="Y9779" s="9" t="str">
        <f>IF(E9779="Cancelled","Excluded",IF(D9779="",IF((SLA_Policy!$B$8-B9779)*24&gt;X9779,"Open - Breached","Open - On Track"),IF((D9779-B9779)*24&lt;=X9779,"Met","Breached")))</f>
        <v>Met</v>
      </c>
    </row>
    <row r="9780" spans="1:25" x14ac:dyDescent="0.25">
      <c r="A9780" s="9" t="s">
        <v>14228</v>
      </c>
      <c r="B9780" s="23">
        <v>46198.820833333302</v>
      </c>
      <c r="C9780" s="23">
        <v>46199.322916666701</v>
      </c>
      <c r="D9780" s="23">
        <v>46199.411111111098</v>
      </c>
      <c r="E9780" s="9" t="s">
        <v>212</v>
      </c>
      <c r="F9780" s="9" t="s">
        <v>188</v>
      </c>
      <c r="G9780" s="9" t="s">
        <v>213</v>
      </c>
      <c r="H9780" s="9" t="s">
        <v>165</v>
      </c>
      <c r="I9780" s="9" t="s">
        <v>567</v>
      </c>
      <c r="J9780" s="9" t="s">
        <v>14073</v>
      </c>
      <c r="K9780" s="9" t="s">
        <v>246</v>
      </c>
      <c r="L9780" s="9" t="s">
        <v>293</v>
      </c>
      <c r="M9780" s="9" t="s">
        <v>4914</v>
      </c>
      <c r="N9780" s="9" t="s">
        <v>197</v>
      </c>
      <c r="O9780" s="9" t="s">
        <v>176</v>
      </c>
      <c r="P9780" s="9" t="s">
        <v>419</v>
      </c>
      <c r="Q9780" s="9" t="s">
        <v>219</v>
      </c>
      <c r="R9780" s="9">
        <v>0</v>
      </c>
      <c r="S9780" s="9">
        <v>20</v>
      </c>
      <c r="U9780" s="9" t="s">
        <v>266</v>
      </c>
      <c r="X9780" s="9">
        <f>INDEX(SLA_Policy!$D$2:$D$5,MATCH(F9780,SLA_Policy!$A$2:$A$5,0))</f>
        <v>72</v>
      </c>
      <c r="Y9780" s="9" t="str">
        <f>IF(E9780="Cancelled","Excluded",IF(D9780="",IF((SLA_Policy!$B$8-B9780)*24&gt;X9780,"Open - Breached","Open - On Track"),IF((D9780-B9780)*24&lt;=X9780,"Met","Breached")))</f>
        <v>Met</v>
      </c>
    </row>
    <row r="9781" spans="1:25" x14ac:dyDescent="0.25">
      <c r="A9781" s="9" t="s">
        <v>14229</v>
      </c>
      <c r="B9781" s="23">
        <v>46198.877777777801</v>
      </c>
      <c r="C9781" s="23">
        <v>46199.351388888899</v>
      </c>
      <c r="D9781" s="23">
        <v>46199.370138888902</v>
      </c>
      <c r="E9781" s="9" t="s">
        <v>212</v>
      </c>
      <c r="F9781" s="9" t="s">
        <v>188</v>
      </c>
      <c r="G9781" s="9" t="s">
        <v>236</v>
      </c>
      <c r="H9781" s="9" t="s">
        <v>162</v>
      </c>
      <c r="I9781" s="9" t="s">
        <v>280</v>
      </c>
      <c r="J9781" s="9" t="s">
        <v>1329</v>
      </c>
      <c r="K9781" s="9" t="s">
        <v>246</v>
      </c>
      <c r="L9781" s="9" t="s">
        <v>270</v>
      </c>
      <c r="M9781" s="9" t="s">
        <v>692</v>
      </c>
      <c r="N9781" s="9" t="s">
        <v>196</v>
      </c>
      <c r="O9781" s="9" t="s">
        <v>179</v>
      </c>
      <c r="P9781" s="9" t="s">
        <v>337</v>
      </c>
      <c r="Q9781" s="9" t="s">
        <v>219</v>
      </c>
      <c r="R9781" s="9">
        <v>0</v>
      </c>
      <c r="S9781" s="9">
        <v>22</v>
      </c>
      <c r="U9781" s="9" t="s">
        <v>242</v>
      </c>
      <c r="W9781" s="9">
        <v>5</v>
      </c>
      <c r="X9781" s="9">
        <f>INDEX(SLA_Policy!$D$2:$D$5,MATCH(F9781,SLA_Policy!$A$2:$A$5,0))</f>
        <v>72</v>
      </c>
      <c r="Y9781" s="9" t="str">
        <f>IF(E9781="Cancelled","Excluded",IF(D9781="",IF((SLA_Policy!$B$8-B9781)*24&gt;X9781,"Open - Breached","Open - On Track"),IF((D9781-B9781)*24&lt;=X9781,"Met","Breached")))</f>
        <v>Met</v>
      </c>
    </row>
    <row r="9782" spans="1:25" x14ac:dyDescent="0.25">
      <c r="A9782" s="9" t="s">
        <v>14230</v>
      </c>
      <c r="B9782" s="23">
        <v>46199.265277777798</v>
      </c>
      <c r="C9782" s="23">
        <v>46199.293749999997</v>
      </c>
      <c r="D9782" s="23">
        <v>46202.349305555603</v>
      </c>
      <c r="E9782" s="9" t="s">
        <v>212</v>
      </c>
      <c r="F9782" s="9" t="s">
        <v>189</v>
      </c>
      <c r="G9782" s="9" t="s">
        <v>236</v>
      </c>
      <c r="H9782" s="9" t="s">
        <v>163</v>
      </c>
      <c r="I9782" s="9" t="s">
        <v>315</v>
      </c>
      <c r="J9782" s="9" t="s">
        <v>2127</v>
      </c>
      <c r="K9782" s="9" t="s">
        <v>262</v>
      </c>
      <c r="L9782" s="9" t="s">
        <v>104</v>
      </c>
      <c r="M9782" s="9" t="s">
        <v>2233</v>
      </c>
      <c r="N9782" s="9" t="s">
        <v>199</v>
      </c>
      <c r="O9782" s="9" t="s">
        <v>176</v>
      </c>
      <c r="P9782" s="9" t="s">
        <v>228</v>
      </c>
      <c r="Q9782" s="9" t="s">
        <v>219</v>
      </c>
      <c r="R9782" s="9">
        <v>0</v>
      </c>
      <c r="S9782" s="9">
        <v>140</v>
      </c>
      <c r="T9782" s="9" t="s">
        <v>229</v>
      </c>
      <c r="U9782" s="9" t="s">
        <v>242</v>
      </c>
      <c r="X9782" s="9">
        <f>INDEX(SLA_Policy!$D$2:$D$5,MATCH(F9782,SLA_Policy!$A$2:$A$5,0))</f>
        <v>120</v>
      </c>
      <c r="Y9782" s="9" t="str">
        <f>IF(E9782="Cancelled","Excluded",IF(D9782="",IF((SLA_Policy!$B$8-B9782)*24&gt;X9782,"Open - Breached","Open - On Track"),IF((D9782-B9782)*24&lt;=X9782,"Met","Breached")))</f>
        <v>Met</v>
      </c>
    </row>
    <row r="9783" spans="1:25" x14ac:dyDescent="0.25">
      <c r="A9783" s="9" t="s">
        <v>14231</v>
      </c>
      <c r="B9783" s="23">
        <v>46199.277777777803</v>
      </c>
      <c r="C9783" s="23">
        <v>46199.3</v>
      </c>
      <c r="D9783" s="23">
        <v>46202.335416666698</v>
      </c>
      <c r="E9783" s="9" t="s">
        <v>212</v>
      </c>
      <c r="F9783" s="9" t="s">
        <v>189</v>
      </c>
      <c r="G9783" s="9" t="s">
        <v>236</v>
      </c>
      <c r="H9783" s="9" t="s">
        <v>161</v>
      </c>
      <c r="I9783" s="9" t="s">
        <v>237</v>
      </c>
      <c r="J9783" s="9" t="s">
        <v>1336</v>
      </c>
      <c r="K9783" s="9" t="s">
        <v>303</v>
      </c>
      <c r="L9783" s="9" t="s">
        <v>371</v>
      </c>
      <c r="M9783" s="9" t="s">
        <v>1778</v>
      </c>
      <c r="N9783" s="9" t="s">
        <v>196</v>
      </c>
      <c r="O9783" s="9" t="s">
        <v>177</v>
      </c>
      <c r="P9783" s="9" t="s">
        <v>300</v>
      </c>
      <c r="Q9783" s="9" t="s">
        <v>219</v>
      </c>
      <c r="R9783" s="9">
        <v>0</v>
      </c>
      <c r="S9783" s="9">
        <v>18</v>
      </c>
      <c r="U9783" s="9" t="s">
        <v>242</v>
      </c>
      <c r="X9783" s="9">
        <f>INDEX(SLA_Policy!$D$2:$D$5,MATCH(F9783,SLA_Policy!$A$2:$A$5,0))</f>
        <v>120</v>
      </c>
      <c r="Y9783" s="9" t="str">
        <f>IF(E9783="Cancelled","Excluded",IF(D9783="",IF((SLA_Policy!$B$8-B9783)*24&gt;X9783,"Open - Breached","Open - On Track"),IF((D9783-B9783)*24&lt;=X9783,"Met","Breached")))</f>
        <v>Met</v>
      </c>
    </row>
    <row r="9784" spans="1:25" x14ac:dyDescent="0.25">
      <c r="A9784" s="9" t="s">
        <v>14232</v>
      </c>
      <c r="B9784" s="23">
        <v>46199.315972222197</v>
      </c>
      <c r="C9784" s="23">
        <v>46199.366666666698</v>
      </c>
      <c r="D9784" s="23">
        <v>46199.403472222199</v>
      </c>
      <c r="E9784" s="9" t="s">
        <v>212</v>
      </c>
      <c r="F9784" s="9" t="s">
        <v>188</v>
      </c>
      <c r="G9784" s="9" t="s">
        <v>213</v>
      </c>
      <c r="H9784" s="9" t="s">
        <v>161</v>
      </c>
      <c r="I9784" s="9" t="s">
        <v>389</v>
      </c>
      <c r="J9784" s="9" t="s">
        <v>1243</v>
      </c>
      <c r="K9784" s="9" t="s">
        <v>246</v>
      </c>
      <c r="L9784" s="9" t="s">
        <v>216</v>
      </c>
      <c r="M9784" s="9" t="s">
        <v>1382</v>
      </c>
      <c r="N9784" s="9" t="s">
        <v>197</v>
      </c>
      <c r="O9784" s="9" t="s">
        <v>116</v>
      </c>
      <c r="P9784" s="9" t="s">
        <v>551</v>
      </c>
      <c r="Q9784" s="9" t="s">
        <v>219</v>
      </c>
      <c r="R9784" s="9">
        <v>0</v>
      </c>
      <c r="S9784" s="9">
        <v>8</v>
      </c>
      <c r="U9784" s="9" t="s">
        <v>221</v>
      </c>
      <c r="W9784" s="9">
        <v>5</v>
      </c>
      <c r="X9784" s="9">
        <f>INDEX(SLA_Policy!$D$2:$D$5,MATCH(F9784,SLA_Policy!$A$2:$A$5,0))</f>
        <v>72</v>
      </c>
      <c r="Y9784" s="9" t="str">
        <f>IF(E9784="Cancelled","Excluded",IF(D9784="",IF((SLA_Policy!$B$8-B9784)*24&gt;X9784,"Open - Breached","Open - On Track"),IF((D9784-B9784)*24&lt;=X9784,"Met","Breached")))</f>
        <v>Met</v>
      </c>
    </row>
    <row r="9785" spans="1:25" x14ac:dyDescent="0.25">
      <c r="A9785" s="9" t="s">
        <v>14233</v>
      </c>
      <c r="B9785" s="23">
        <v>46199.317361111098</v>
      </c>
      <c r="C9785" s="23">
        <v>46199.322222222203</v>
      </c>
      <c r="D9785" s="23">
        <v>46199.4243055556</v>
      </c>
      <c r="E9785" s="9" t="s">
        <v>212</v>
      </c>
      <c r="F9785" s="9" t="s">
        <v>188</v>
      </c>
      <c r="G9785" s="9" t="s">
        <v>213</v>
      </c>
      <c r="H9785" s="9" t="s">
        <v>162</v>
      </c>
      <c r="I9785" s="9" t="s">
        <v>393</v>
      </c>
      <c r="J9785" s="9" t="s">
        <v>874</v>
      </c>
      <c r="K9785" s="9" t="s">
        <v>246</v>
      </c>
      <c r="L9785" s="9" t="s">
        <v>104</v>
      </c>
      <c r="M9785" s="9" t="s">
        <v>698</v>
      </c>
      <c r="N9785" s="9" t="s">
        <v>200</v>
      </c>
      <c r="O9785" s="9" t="s">
        <v>116</v>
      </c>
      <c r="P9785" s="9" t="s">
        <v>234</v>
      </c>
      <c r="Q9785" s="9" t="s">
        <v>219</v>
      </c>
      <c r="R9785" s="9">
        <v>0</v>
      </c>
      <c r="S9785" s="9">
        <v>9</v>
      </c>
      <c r="U9785" s="9" t="s">
        <v>661</v>
      </c>
      <c r="X9785" s="9">
        <f>INDEX(SLA_Policy!$D$2:$D$5,MATCH(F9785,SLA_Policy!$A$2:$A$5,0))</f>
        <v>72</v>
      </c>
      <c r="Y9785" s="9" t="str">
        <f>IF(E9785="Cancelled","Excluded",IF(D9785="",IF((SLA_Policy!$B$8-B9785)*24&gt;X9785,"Open - Breached","Open - On Track"),IF((D9785-B9785)*24&lt;=X9785,"Met","Breached")))</f>
        <v>Met</v>
      </c>
    </row>
    <row r="9786" spans="1:25" x14ac:dyDescent="0.25">
      <c r="A9786" s="9" t="s">
        <v>14234</v>
      </c>
      <c r="B9786" s="23">
        <v>46199.3215277778</v>
      </c>
      <c r="C9786" s="23">
        <v>46199.329166666699</v>
      </c>
      <c r="D9786" s="23">
        <v>46199.483333333301</v>
      </c>
      <c r="E9786" s="9" t="s">
        <v>212</v>
      </c>
      <c r="F9786" s="9" t="s">
        <v>188</v>
      </c>
      <c r="G9786" s="9" t="s">
        <v>213</v>
      </c>
      <c r="H9786" s="9" t="s">
        <v>88</v>
      </c>
      <c r="I9786" s="9" t="s">
        <v>92</v>
      </c>
      <c r="J9786" s="9" t="s">
        <v>11609</v>
      </c>
      <c r="K9786" s="9" t="s">
        <v>215</v>
      </c>
      <c r="L9786" s="9" t="s">
        <v>226</v>
      </c>
      <c r="M9786" s="9" t="s">
        <v>877</v>
      </c>
      <c r="N9786" s="9" t="s">
        <v>198</v>
      </c>
      <c r="O9786" s="9" t="s">
        <v>116</v>
      </c>
      <c r="P9786" s="9" t="s">
        <v>295</v>
      </c>
      <c r="Q9786" s="9" t="s">
        <v>219</v>
      </c>
      <c r="R9786" s="9">
        <v>0</v>
      </c>
      <c r="S9786" s="9">
        <v>19</v>
      </c>
      <c r="T9786" s="9" t="s">
        <v>229</v>
      </c>
      <c r="U9786" s="9" t="s">
        <v>266</v>
      </c>
      <c r="X9786" s="9">
        <f>INDEX(SLA_Policy!$D$2:$D$5,MATCH(F9786,SLA_Policy!$A$2:$A$5,0))</f>
        <v>72</v>
      </c>
      <c r="Y9786" s="9" t="str">
        <f>IF(E9786="Cancelled","Excluded",IF(D9786="",IF((SLA_Policy!$B$8-B9786)*24&gt;X9786,"Open - Breached","Open - On Track"),IF((D9786-B9786)*24&lt;=X9786,"Met","Breached")))</f>
        <v>Met</v>
      </c>
    </row>
    <row r="9787" spans="1:25" x14ac:dyDescent="0.25">
      <c r="A9787" s="9" t="s">
        <v>14235</v>
      </c>
      <c r="B9787" s="23">
        <v>46199.326388888898</v>
      </c>
      <c r="C9787" s="23">
        <v>46199.3347222222</v>
      </c>
      <c r="D9787" s="23">
        <v>46202.377777777801</v>
      </c>
      <c r="E9787" s="9" t="s">
        <v>212</v>
      </c>
      <c r="F9787" s="9" t="s">
        <v>188</v>
      </c>
      <c r="G9787" s="9" t="s">
        <v>213</v>
      </c>
      <c r="H9787" s="9" t="s">
        <v>167</v>
      </c>
      <c r="I9787" s="9" t="s">
        <v>362</v>
      </c>
      <c r="J9787" s="9" t="s">
        <v>14236</v>
      </c>
      <c r="K9787" s="9" t="s">
        <v>246</v>
      </c>
      <c r="L9787" s="9" t="s">
        <v>270</v>
      </c>
      <c r="M9787" s="9" t="s">
        <v>1971</v>
      </c>
      <c r="N9787" s="9" t="s">
        <v>196</v>
      </c>
      <c r="O9787" s="9" t="s">
        <v>176</v>
      </c>
      <c r="P9787" s="9" t="s">
        <v>228</v>
      </c>
      <c r="Q9787" s="9" t="s">
        <v>219</v>
      </c>
      <c r="R9787" s="9">
        <v>0</v>
      </c>
      <c r="S9787" s="9">
        <v>37</v>
      </c>
      <c r="U9787" s="9" t="s">
        <v>266</v>
      </c>
      <c r="W9787" s="9">
        <v>2</v>
      </c>
      <c r="X9787" s="9">
        <f>INDEX(SLA_Policy!$D$2:$D$5,MATCH(F9787,SLA_Policy!$A$2:$A$5,0))</f>
        <v>72</v>
      </c>
      <c r="Y9787" s="9" t="str">
        <f>IF(E9787="Cancelled","Excluded",IF(D9787="",IF((SLA_Policy!$B$8-B9787)*24&gt;X9787,"Open - Breached","Open - On Track"),IF((D9787-B9787)*24&lt;=X9787,"Met","Breached")))</f>
        <v>Breached</v>
      </c>
    </row>
    <row r="9788" spans="1:25" x14ac:dyDescent="0.25">
      <c r="A9788" s="9" t="s">
        <v>14237</v>
      </c>
      <c r="B9788" s="23">
        <v>46199.334027777797</v>
      </c>
      <c r="C9788" s="23">
        <v>46199.342361111099</v>
      </c>
      <c r="D9788" s="23">
        <v>46199.613194444399</v>
      </c>
      <c r="E9788" s="9" t="s">
        <v>212</v>
      </c>
      <c r="F9788" s="9" t="s">
        <v>189</v>
      </c>
      <c r="G9788" s="9" t="s">
        <v>213</v>
      </c>
      <c r="H9788" s="9" t="s">
        <v>88</v>
      </c>
      <c r="I9788" s="9" t="s">
        <v>92</v>
      </c>
      <c r="J9788" s="9" t="s">
        <v>413</v>
      </c>
      <c r="K9788" s="9" t="s">
        <v>215</v>
      </c>
      <c r="L9788" s="9" t="s">
        <v>104</v>
      </c>
      <c r="M9788" s="9" t="s">
        <v>3144</v>
      </c>
      <c r="N9788" s="9" t="s">
        <v>199</v>
      </c>
      <c r="O9788" s="9" t="s">
        <v>178</v>
      </c>
      <c r="P9788" s="9" t="s">
        <v>321</v>
      </c>
      <c r="Q9788" s="9" t="s">
        <v>219</v>
      </c>
      <c r="R9788" s="9">
        <v>0</v>
      </c>
      <c r="S9788" s="9">
        <v>28</v>
      </c>
      <c r="T9788" s="9" t="s">
        <v>136</v>
      </c>
      <c r="U9788" s="9" t="s">
        <v>661</v>
      </c>
      <c r="X9788" s="9">
        <f>INDEX(SLA_Policy!$D$2:$D$5,MATCH(F9788,SLA_Policy!$A$2:$A$5,0))</f>
        <v>120</v>
      </c>
      <c r="Y9788" s="9" t="str">
        <f>IF(E9788="Cancelled","Excluded",IF(D9788="",IF((SLA_Policy!$B$8-B9788)*24&gt;X9788,"Open - Breached","Open - On Track"),IF((D9788-B9788)*24&lt;=X9788,"Met","Breached")))</f>
        <v>Met</v>
      </c>
    </row>
    <row r="9789" spans="1:25" x14ac:dyDescent="0.25">
      <c r="A9789" s="9" t="s">
        <v>14238</v>
      </c>
      <c r="B9789" s="23">
        <v>46199.337500000001</v>
      </c>
      <c r="C9789" s="23">
        <v>46199.358333333301</v>
      </c>
      <c r="D9789" s="23">
        <v>46199.767361111102</v>
      </c>
      <c r="E9789" s="9" t="s">
        <v>212</v>
      </c>
      <c r="F9789" s="9" t="s">
        <v>189</v>
      </c>
      <c r="G9789" s="9" t="s">
        <v>236</v>
      </c>
      <c r="H9789" s="9" t="s">
        <v>161</v>
      </c>
      <c r="I9789" s="9" t="s">
        <v>237</v>
      </c>
      <c r="J9789" s="9" t="s">
        <v>4391</v>
      </c>
      <c r="K9789" s="9" t="s">
        <v>262</v>
      </c>
      <c r="L9789" s="9" t="s">
        <v>104</v>
      </c>
      <c r="M9789" s="9" t="s">
        <v>407</v>
      </c>
      <c r="N9789" s="9" t="s">
        <v>196</v>
      </c>
      <c r="O9789" s="9" t="s">
        <v>177</v>
      </c>
      <c r="P9789" s="9" t="s">
        <v>457</v>
      </c>
      <c r="Q9789" s="9" t="s">
        <v>219</v>
      </c>
      <c r="R9789" s="9">
        <v>0</v>
      </c>
      <c r="S9789" s="9">
        <v>12</v>
      </c>
      <c r="U9789" s="9" t="s">
        <v>242</v>
      </c>
      <c r="X9789" s="9">
        <f>INDEX(SLA_Policy!$D$2:$D$5,MATCH(F9789,SLA_Policy!$A$2:$A$5,0))</f>
        <v>120</v>
      </c>
      <c r="Y9789" s="9" t="str">
        <f>IF(E9789="Cancelled","Excluded",IF(D9789="",IF((SLA_Policy!$B$8-B9789)*24&gt;X9789,"Open - Breached","Open - On Track"),IF((D9789-B9789)*24&lt;=X9789,"Met","Breached")))</f>
        <v>Met</v>
      </c>
    </row>
    <row r="9790" spans="1:25" x14ac:dyDescent="0.25">
      <c r="A9790" s="9" t="s">
        <v>14239</v>
      </c>
      <c r="B9790" s="23">
        <v>46199.340277777803</v>
      </c>
      <c r="C9790" s="23">
        <v>46199.372916666704</v>
      </c>
      <c r="D9790" s="23">
        <v>46202.331250000003</v>
      </c>
      <c r="E9790" s="9" t="s">
        <v>212</v>
      </c>
      <c r="F9790" s="9" t="s">
        <v>189</v>
      </c>
      <c r="G9790" s="9" t="s">
        <v>236</v>
      </c>
      <c r="H9790" s="9" t="s">
        <v>162</v>
      </c>
      <c r="I9790" s="9" t="s">
        <v>280</v>
      </c>
      <c r="J9790" s="9" t="s">
        <v>1551</v>
      </c>
      <c r="K9790" s="9" t="s">
        <v>246</v>
      </c>
      <c r="L9790" s="9" t="s">
        <v>311</v>
      </c>
      <c r="M9790" s="9" t="s">
        <v>2613</v>
      </c>
      <c r="N9790" s="9" t="s">
        <v>196</v>
      </c>
      <c r="O9790" s="9" t="s">
        <v>179</v>
      </c>
      <c r="P9790" s="9" t="s">
        <v>264</v>
      </c>
      <c r="Q9790" s="9" t="s">
        <v>219</v>
      </c>
      <c r="R9790" s="9">
        <v>0</v>
      </c>
      <c r="S9790" s="9">
        <v>26</v>
      </c>
      <c r="U9790" s="9" t="s">
        <v>242</v>
      </c>
      <c r="W9790" s="9">
        <v>5</v>
      </c>
      <c r="X9790" s="9">
        <f>INDEX(SLA_Policy!$D$2:$D$5,MATCH(F9790,SLA_Policy!$A$2:$A$5,0))</f>
        <v>120</v>
      </c>
      <c r="Y9790" s="9" t="str">
        <f>IF(E9790="Cancelled","Excluded",IF(D9790="",IF((SLA_Policy!$B$8-B9790)*24&gt;X9790,"Open - Breached","Open - On Track"),IF((D9790-B9790)*24&lt;=X9790,"Met","Breached")))</f>
        <v>Met</v>
      </c>
    </row>
    <row r="9791" spans="1:25" x14ac:dyDescent="0.25">
      <c r="A9791" s="9" t="s">
        <v>14240</v>
      </c>
      <c r="B9791" s="23">
        <v>46199.340972222199</v>
      </c>
      <c r="C9791" s="23">
        <v>46199.342361111099</v>
      </c>
      <c r="D9791" s="23">
        <v>46199.590972222199</v>
      </c>
      <c r="E9791" s="9" t="s">
        <v>212</v>
      </c>
      <c r="F9791" s="9" t="s">
        <v>188</v>
      </c>
      <c r="G9791" s="9" t="s">
        <v>213</v>
      </c>
      <c r="H9791" s="9" t="s">
        <v>88</v>
      </c>
      <c r="I9791" s="9" t="s">
        <v>92</v>
      </c>
      <c r="J9791" s="9" t="s">
        <v>5659</v>
      </c>
      <c r="K9791" s="9" t="s">
        <v>215</v>
      </c>
      <c r="L9791" s="9" t="s">
        <v>371</v>
      </c>
      <c r="M9791" s="9" t="s">
        <v>2952</v>
      </c>
      <c r="N9791" s="9" t="s">
        <v>198</v>
      </c>
      <c r="O9791" s="9" t="s">
        <v>178</v>
      </c>
      <c r="P9791" s="9" t="s">
        <v>360</v>
      </c>
      <c r="Q9791" s="9" t="s">
        <v>219</v>
      </c>
      <c r="R9791" s="9">
        <v>0</v>
      </c>
      <c r="S9791" s="9">
        <v>14</v>
      </c>
      <c r="T9791" s="9" t="s">
        <v>220</v>
      </c>
      <c r="U9791" s="9" t="s">
        <v>230</v>
      </c>
      <c r="X9791" s="9">
        <f>INDEX(SLA_Policy!$D$2:$D$5,MATCH(F9791,SLA_Policy!$A$2:$A$5,0))</f>
        <v>72</v>
      </c>
      <c r="Y9791" s="9" t="str">
        <f>IF(E9791="Cancelled","Excluded",IF(D9791="",IF((SLA_Policy!$B$8-B9791)*24&gt;X9791,"Open - Breached","Open - On Track"),IF((D9791-B9791)*24&lt;=X9791,"Met","Breached")))</f>
        <v>Met</v>
      </c>
    </row>
    <row r="9792" spans="1:25" x14ac:dyDescent="0.25">
      <c r="A9792" s="9" t="s">
        <v>14241</v>
      </c>
      <c r="B9792" s="23">
        <v>46199.347222222197</v>
      </c>
      <c r="C9792" s="23">
        <v>46199.350694444503</v>
      </c>
      <c r="D9792" s="23">
        <v>46202.320138888899</v>
      </c>
      <c r="E9792" s="9" t="s">
        <v>212</v>
      </c>
      <c r="F9792" s="9" t="s">
        <v>188</v>
      </c>
      <c r="G9792" s="9" t="s">
        <v>213</v>
      </c>
      <c r="H9792" s="9" t="s">
        <v>163</v>
      </c>
      <c r="I9792" s="9" t="s">
        <v>223</v>
      </c>
      <c r="J9792" s="9" t="s">
        <v>805</v>
      </c>
      <c r="K9792" s="9" t="s">
        <v>303</v>
      </c>
      <c r="L9792" s="9" t="s">
        <v>282</v>
      </c>
      <c r="M9792" s="9" t="s">
        <v>1209</v>
      </c>
      <c r="N9792" s="9" t="s">
        <v>198</v>
      </c>
      <c r="O9792" s="9" t="s">
        <v>176</v>
      </c>
      <c r="P9792" s="9" t="s">
        <v>570</v>
      </c>
      <c r="Q9792" s="9" t="s">
        <v>219</v>
      </c>
      <c r="R9792" s="9">
        <v>0</v>
      </c>
      <c r="S9792" s="9">
        <v>79</v>
      </c>
      <c r="T9792" s="9" t="s">
        <v>136</v>
      </c>
      <c r="U9792" s="9" t="s">
        <v>230</v>
      </c>
      <c r="W9792" s="9">
        <v>4</v>
      </c>
      <c r="X9792" s="9">
        <f>INDEX(SLA_Policy!$D$2:$D$5,MATCH(F9792,SLA_Policy!$A$2:$A$5,0))</f>
        <v>72</v>
      </c>
      <c r="Y9792" s="9" t="str">
        <f>IF(E9792="Cancelled","Excluded",IF(D9792="",IF((SLA_Policy!$B$8-B9792)*24&gt;X9792,"Open - Breached","Open - On Track"),IF((D9792-B9792)*24&lt;=X9792,"Met","Breached")))</f>
        <v>Met</v>
      </c>
    </row>
    <row r="9793" spans="1:25" x14ac:dyDescent="0.25">
      <c r="A9793" s="9" t="s">
        <v>14242</v>
      </c>
      <c r="B9793" s="23">
        <v>46199.347916666702</v>
      </c>
      <c r="C9793" s="23">
        <v>46199.413194444503</v>
      </c>
      <c r="D9793" s="23">
        <v>46202.354166666701</v>
      </c>
      <c r="E9793" s="9" t="s">
        <v>212</v>
      </c>
      <c r="F9793" s="9" t="s">
        <v>189</v>
      </c>
      <c r="G9793" s="9" t="s">
        <v>213</v>
      </c>
      <c r="H9793" s="9" t="s">
        <v>88</v>
      </c>
      <c r="I9793" s="9" t="s">
        <v>354</v>
      </c>
      <c r="J9793" s="9" t="s">
        <v>14243</v>
      </c>
      <c r="K9793" s="9" t="s">
        <v>246</v>
      </c>
      <c r="L9793" s="9" t="s">
        <v>226</v>
      </c>
      <c r="M9793" s="9" t="s">
        <v>597</v>
      </c>
      <c r="N9793" s="9" t="s">
        <v>196</v>
      </c>
      <c r="O9793" s="9" t="s">
        <v>178</v>
      </c>
      <c r="P9793" s="9" t="s">
        <v>414</v>
      </c>
      <c r="Q9793" s="9" t="s">
        <v>219</v>
      </c>
      <c r="R9793" s="9">
        <v>0</v>
      </c>
      <c r="S9793" s="9">
        <v>30</v>
      </c>
      <c r="T9793" s="9" t="s">
        <v>220</v>
      </c>
      <c r="U9793" s="9" t="s">
        <v>266</v>
      </c>
      <c r="X9793" s="9">
        <f>INDEX(SLA_Policy!$D$2:$D$5,MATCH(F9793,SLA_Policy!$A$2:$A$5,0))</f>
        <v>120</v>
      </c>
      <c r="Y9793" s="9" t="str">
        <f>IF(E9793="Cancelled","Excluded",IF(D9793="",IF((SLA_Policy!$B$8-B9793)*24&gt;X9793,"Open - Breached","Open - On Track"),IF((D9793-B9793)*24&lt;=X9793,"Met","Breached")))</f>
        <v>Met</v>
      </c>
    </row>
    <row r="9794" spans="1:25" x14ac:dyDescent="0.25">
      <c r="A9794" s="9" t="s">
        <v>14244</v>
      </c>
      <c r="B9794" s="23">
        <v>46199.349305555603</v>
      </c>
      <c r="C9794" s="23">
        <v>46199.543055555601</v>
      </c>
      <c r="D9794" s="23">
        <v>46202.365277777797</v>
      </c>
      <c r="E9794" s="9" t="s">
        <v>212</v>
      </c>
      <c r="F9794" s="9" t="s">
        <v>189</v>
      </c>
      <c r="G9794" s="9" t="s">
        <v>236</v>
      </c>
      <c r="H9794" s="9" t="s">
        <v>162</v>
      </c>
      <c r="I9794" s="9" t="s">
        <v>280</v>
      </c>
      <c r="J9794" s="9" t="s">
        <v>12196</v>
      </c>
      <c r="K9794" s="9" t="s">
        <v>225</v>
      </c>
      <c r="L9794" s="9" t="s">
        <v>104</v>
      </c>
      <c r="M9794" s="9" t="s">
        <v>403</v>
      </c>
      <c r="N9794" s="9" t="s">
        <v>196</v>
      </c>
      <c r="O9794" s="9" t="s">
        <v>179</v>
      </c>
      <c r="P9794" s="9" t="s">
        <v>337</v>
      </c>
      <c r="Q9794" s="9" t="s">
        <v>219</v>
      </c>
      <c r="R9794" s="9">
        <v>0</v>
      </c>
      <c r="S9794" s="9">
        <v>18</v>
      </c>
      <c r="U9794" s="9" t="s">
        <v>242</v>
      </c>
      <c r="X9794" s="9">
        <f>INDEX(SLA_Policy!$D$2:$D$5,MATCH(F9794,SLA_Policy!$A$2:$A$5,0))</f>
        <v>120</v>
      </c>
      <c r="Y9794" s="9" t="str">
        <f>IF(E9794="Cancelled","Excluded",IF(D9794="",IF((SLA_Policy!$B$8-B9794)*24&gt;X9794,"Open - Breached","Open - On Track"),IF((D9794-B9794)*24&lt;=X9794,"Met","Breached")))</f>
        <v>Met</v>
      </c>
    </row>
    <row r="9795" spans="1:25" x14ac:dyDescent="0.25">
      <c r="A9795" s="9" t="s">
        <v>14245</v>
      </c>
      <c r="B9795" s="23">
        <v>46199.3527777778</v>
      </c>
      <c r="C9795" s="23">
        <v>46199.358333333301</v>
      </c>
      <c r="D9795" s="23">
        <v>46199.473611111098</v>
      </c>
      <c r="E9795" s="9" t="s">
        <v>212</v>
      </c>
      <c r="F9795" s="9" t="s">
        <v>188</v>
      </c>
      <c r="G9795" s="9" t="s">
        <v>213</v>
      </c>
      <c r="H9795" s="9" t="s">
        <v>165</v>
      </c>
      <c r="I9795" s="9" t="s">
        <v>469</v>
      </c>
      <c r="J9795" s="9" t="s">
        <v>1233</v>
      </c>
      <c r="K9795" s="9" t="s">
        <v>246</v>
      </c>
      <c r="L9795" s="9" t="s">
        <v>395</v>
      </c>
      <c r="M9795" s="9" t="s">
        <v>792</v>
      </c>
      <c r="N9795" s="9" t="s">
        <v>198</v>
      </c>
      <c r="O9795" s="9" t="s">
        <v>176</v>
      </c>
      <c r="P9795" s="9" t="s">
        <v>228</v>
      </c>
      <c r="Q9795" s="9" t="s">
        <v>219</v>
      </c>
      <c r="R9795" s="9">
        <v>0</v>
      </c>
      <c r="S9795" s="9">
        <v>12</v>
      </c>
      <c r="U9795" s="9" t="s">
        <v>230</v>
      </c>
      <c r="X9795" s="9">
        <f>INDEX(SLA_Policy!$D$2:$D$5,MATCH(F9795,SLA_Policy!$A$2:$A$5,0))</f>
        <v>72</v>
      </c>
      <c r="Y9795" s="9" t="str">
        <f>IF(E9795="Cancelled","Excluded",IF(D9795="",IF((SLA_Policy!$B$8-B9795)*24&gt;X9795,"Open - Breached","Open - On Track"),IF((D9795-B9795)*24&lt;=X9795,"Met","Breached")))</f>
        <v>Met</v>
      </c>
    </row>
    <row r="9796" spans="1:25" x14ac:dyDescent="0.25">
      <c r="A9796" s="9" t="s">
        <v>14246</v>
      </c>
      <c r="B9796" s="23">
        <v>46199.354861111096</v>
      </c>
      <c r="C9796" s="23">
        <v>46199.3569444444</v>
      </c>
      <c r="D9796" s="23">
        <v>46199.556250000001</v>
      </c>
      <c r="E9796" s="9" t="s">
        <v>212</v>
      </c>
      <c r="F9796" s="9" t="s">
        <v>189</v>
      </c>
      <c r="G9796" s="9" t="s">
        <v>213</v>
      </c>
      <c r="H9796" s="9" t="s">
        <v>162</v>
      </c>
      <c r="I9796" s="9" t="s">
        <v>393</v>
      </c>
      <c r="J9796" s="9" t="s">
        <v>14247</v>
      </c>
      <c r="K9796" s="9" t="s">
        <v>225</v>
      </c>
      <c r="L9796" s="9" t="s">
        <v>351</v>
      </c>
      <c r="M9796" s="9" t="s">
        <v>6961</v>
      </c>
      <c r="N9796" s="9" t="s">
        <v>198</v>
      </c>
      <c r="O9796" s="9" t="s">
        <v>176</v>
      </c>
      <c r="P9796" s="9" t="s">
        <v>330</v>
      </c>
      <c r="Q9796" s="9" t="s">
        <v>219</v>
      </c>
      <c r="R9796" s="9">
        <v>0</v>
      </c>
      <c r="S9796" s="9">
        <v>30</v>
      </c>
      <c r="U9796" s="9" t="s">
        <v>290</v>
      </c>
      <c r="X9796" s="9">
        <f>INDEX(SLA_Policy!$D$2:$D$5,MATCH(F9796,SLA_Policy!$A$2:$A$5,0))</f>
        <v>120</v>
      </c>
      <c r="Y9796" s="9" t="str">
        <f>IF(E9796="Cancelled","Excluded",IF(D9796="",IF((SLA_Policy!$B$8-B9796)*24&gt;X9796,"Open - Breached","Open - On Track"),IF((D9796-B9796)*24&lt;=X9796,"Met","Breached")))</f>
        <v>Met</v>
      </c>
    </row>
    <row r="9797" spans="1:25" x14ac:dyDescent="0.25">
      <c r="A9797" s="9" t="s">
        <v>14248</v>
      </c>
      <c r="B9797" s="23">
        <v>46199.385416666701</v>
      </c>
      <c r="C9797" s="23">
        <v>46199.394444444399</v>
      </c>
      <c r="D9797" s="23">
        <v>46199.518750000003</v>
      </c>
      <c r="E9797" s="9" t="s">
        <v>212</v>
      </c>
      <c r="F9797" s="9" t="s">
        <v>189</v>
      </c>
      <c r="G9797" s="9" t="s">
        <v>213</v>
      </c>
      <c r="H9797" s="9" t="s">
        <v>161</v>
      </c>
      <c r="I9797" s="9" t="s">
        <v>297</v>
      </c>
      <c r="J9797" s="9" t="s">
        <v>3012</v>
      </c>
      <c r="K9797" s="9" t="s">
        <v>262</v>
      </c>
      <c r="L9797" s="9" t="s">
        <v>104</v>
      </c>
      <c r="M9797" s="9" t="s">
        <v>2233</v>
      </c>
      <c r="N9797" s="9" t="s">
        <v>198</v>
      </c>
      <c r="O9797" s="9" t="s">
        <v>177</v>
      </c>
      <c r="P9797" s="9" t="s">
        <v>457</v>
      </c>
      <c r="Q9797" s="9" t="s">
        <v>219</v>
      </c>
      <c r="R9797" s="9">
        <v>0</v>
      </c>
      <c r="S9797" s="9">
        <v>27</v>
      </c>
      <c r="U9797" s="9" t="s">
        <v>221</v>
      </c>
      <c r="W9797" s="9">
        <v>3</v>
      </c>
      <c r="X9797" s="9">
        <f>INDEX(SLA_Policy!$D$2:$D$5,MATCH(F9797,SLA_Policy!$A$2:$A$5,0))</f>
        <v>120</v>
      </c>
      <c r="Y9797" s="9" t="str">
        <f>IF(E9797="Cancelled","Excluded",IF(D9797="",IF((SLA_Policy!$B$8-B9797)*24&gt;X9797,"Open - Breached","Open - On Track"),IF((D9797-B9797)*24&lt;=X9797,"Met","Breached")))</f>
        <v>Met</v>
      </c>
    </row>
    <row r="9798" spans="1:25" x14ac:dyDescent="0.25">
      <c r="A9798" s="9" t="s">
        <v>14249</v>
      </c>
      <c r="B9798" s="23">
        <v>46199.390277777798</v>
      </c>
      <c r="C9798" s="23">
        <v>46199.407638888901</v>
      </c>
      <c r="D9798" s="23">
        <v>46199.597916666702</v>
      </c>
      <c r="E9798" s="9" t="s">
        <v>212</v>
      </c>
      <c r="F9798" s="9" t="s">
        <v>188</v>
      </c>
      <c r="G9798" s="9" t="s">
        <v>213</v>
      </c>
      <c r="H9798" s="9" t="s">
        <v>167</v>
      </c>
      <c r="I9798" s="9" t="s">
        <v>362</v>
      </c>
      <c r="J9798" s="9" t="s">
        <v>14250</v>
      </c>
      <c r="K9798" s="9" t="s">
        <v>246</v>
      </c>
      <c r="L9798" s="9" t="s">
        <v>270</v>
      </c>
      <c r="M9798" s="9" t="s">
        <v>1816</v>
      </c>
      <c r="N9798" s="9" t="s">
        <v>199</v>
      </c>
      <c r="O9798" s="9" t="s">
        <v>176</v>
      </c>
      <c r="P9798" s="9" t="s">
        <v>503</v>
      </c>
      <c r="Q9798" s="9" t="s">
        <v>219</v>
      </c>
      <c r="R9798" s="9">
        <v>0</v>
      </c>
      <c r="S9798" s="9">
        <v>26</v>
      </c>
      <c r="T9798" s="9" t="s">
        <v>220</v>
      </c>
      <c r="U9798" s="9" t="s">
        <v>248</v>
      </c>
      <c r="X9798" s="9">
        <f>INDEX(SLA_Policy!$D$2:$D$5,MATCH(F9798,SLA_Policy!$A$2:$A$5,0))</f>
        <v>72</v>
      </c>
      <c r="Y9798" s="9" t="str">
        <f>IF(E9798="Cancelled","Excluded",IF(D9798="",IF((SLA_Policy!$B$8-B9798)*24&gt;X9798,"Open - Breached","Open - On Track"),IF((D9798-B9798)*24&lt;=X9798,"Met","Breached")))</f>
        <v>Met</v>
      </c>
    </row>
    <row r="9799" spans="1:25" x14ac:dyDescent="0.25">
      <c r="A9799" s="9" t="s">
        <v>14251</v>
      </c>
      <c r="B9799" s="23">
        <v>46199.409722222197</v>
      </c>
      <c r="C9799" s="23">
        <v>46199.447222222203</v>
      </c>
      <c r="D9799" s="23">
        <v>46202.400000000001</v>
      </c>
      <c r="E9799" s="9" t="s">
        <v>212</v>
      </c>
      <c r="F9799" s="9" t="s">
        <v>189</v>
      </c>
      <c r="G9799" s="9" t="s">
        <v>213</v>
      </c>
      <c r="H9799" s="9" t="s">
        <v>162</v>
      </c>
      <c r="I9799" s="9" t="s">
        <v>244</v>
      </c>
      <c r="J9799" s="9" t="s">
        <v>13358</v>
      </c>
      <c r="K9799" s="9" t="s">
        <v>246</v>
      </c>
      <c r="L9799" s="9" t="s">
        <v>226</v>
      </c>
      <c r="M9799" s="9" t="s">
        <v>1676</v>
      </c>
      <c r="N9799" s="9" t="s">
        <v>196</v>
      </c>
      <c r="O9799" s="9" t="s">
        <v>179</v>
      </c>
      <c r="P9799" s="9" t="s">
        <v>284</v>
      </c>
      <c r="Q9799" s="9" t="s">
        <v>219</v>
      </c>
      <c r="R9799" s="9">
        <v>0</v>
      </c>
      <c r="S9799" s="9">
        <v>35</v>
      </c>
      <c r="U9799" s="9" t="s">
        <v>290</v>
      </c>
      <c r="X9799" s="9">
        <f>INDEX(SLA_Policy!$D$2:$D$5,MATCH(F9799,SLA_Policy!$A$2:$A$5,0))</f>
        <v>120</v>
      </c>
      <c r="Y9799" s="9" t="str">
        <f>IF(E9799="Cancelled","Excluded",IF(D9799="",IF((SLA_Policy!$B$8-B9799)*24&gt;X9799,"Open - Breached","Open - On Track"),IF((D9799-B9799)*24&lt;=X9799,"Met","Breached")))</f>
        <v>Met</v>
      </c>
    </row>
    <row r="9800" spans="1:25" x14ac:dyDescent="0.25">
      <c r="A9800" s="9" t="s">
        <v>14252</v>
      </c>
      <c r="B9800" s="23">
        <v>46199.420138888898</v>
      </c>
      <c r="C9800" s="23">
        <v>46199.434722222199</v>
      </c>
      <c r="D9800" s="23">
        <v>46202.381944444503</v>
      </c>
      <c r="E9800" s="9" t="s">
        <v>212</v>
      </c>
      <c r="F9800" s="9" t="s">
        <v>188</v>
      </c>
      <c r="G9800" s="9" t="s">
        <v>213</v>
      </c>
      <c r="H9800" s="9" t="s">
        <v>163</v>
      </c>
      <c r="I9800" s="9" t="s">
        <v>250</v>
      </c>
      <c r="J9800" s="9" t="s">
        <v>2119</v>
      </c>
      <c r="K9800" s="9" t="s">
        <v>276</v>
      </c>
      <c r="L9800" s="9" t="s">
        <v>12094</v>
      </c>
      <c r="M9800" s="9" t="s">
        <v>14253</v>
      </c>
      <c r="N9800" s="9" t="s">
        <v>198</v>
      </c>
      <c r="O9800" s="9" t="s">
        <v>176</v>
      </c>
      <c r="P9800" s="9" t="s">
        <v>228</v>
      </c>
      <c r="Q9800" s="9" t="s">
        <v>219</v>
      </c>
      <c r="R9800" s="9">
        <v>0</v>
      </c>
      <c r="S9800" s="9">
        <v>27</v>
      </c>
      <c r="T9800" s="9" t="s">
        <v>136</v>
      </c>
      <c r="U9800" s="9" t="s">
        <v>376</v>
      </c>
      <c r="W9800" s="9">
        <v>4</v>
      </c>
      <c r="X9800" s="9">
        <f>INDEX(SLA_Policy!$D$2:$D$5,MATCH(F9800,SLA_Policy!$A$2:$A$5,0))</f>
        <v>72</v>
      </c>
      <c r="Y9800" s="9" t="str">
        <f>IF(E9800="Cancelled","Excluded",IF(D9800="",IF((SLA_Policy!$B$8-B9800)*24&gt;X9800,"Open - Breached","Open - On Track"),IF((D9800-B9800)*24&lt;=X9800,"Met","Breached")))</f>
        <v>Met</v>
      </c>
    </row>
    <row r="9801" spans="1:25" x14ac:dyDescent="0.25">
      <c r="A9801" s="9" t="s">
        <v>14254</v>
      </c>
      <c r="B9801" s="23">
        <v>46199.433333333298</v>
      </c>
      <c r="C9801" s="23">
        <v>46199.584027777797</v>
      </c>
      <c r="D9801" s="23">
        <v>46202.374305555597</v>
      </c>
      <c r="E9801" s="9" t="s">
        <v>212</v>
      </c>
      <c r="F9801" s="9" t="s">
        <v>189</v>
      </c>
      <c r="G9801" s="9" t="s">
        <v>213</v>
      </c>
      <c r="H9801" s="9" t="s">
        <v>166</v>
      </c>
      <c r="I9801" s="9" t="s">
        <v>286</v>
      </c>
      <c r="J9801" s="9" t="s">
        <v>383</v>
      </c>
      <c r="K9801" s="9" t="s">
        <v>215</v>
      </c>
      <c r="L9801" s="9" t="s">
        <v>293</v>
      </c>
      <c r="M9801" s="9" t="s">
        <v>1592</v>
      </c>
      <c r="N9801" s="9" t="s">
        <v>196</v>
      </c>
      <c r="O9801" s="9" t="s">
        <v>181</v>
      </c>
      <c r="P9801" s="9" t="s">
        <v>289</v>
      </c>
      <c r="Q9801" s="9" t="s">
        <v>219</v>
      </c>
      <c r="R9801" s="9">
        <v>0</v>
      </c>
      <c r="S9801" s="9">
        <v>10</v>
      </c>
      <c r="U9801" s="9" t="s">
        <v>266</v>
      </c>
      <c r="X9801" s="9">
        <f>INDEX(SLA_Policy!$D$2:$D$5,MATCH(F9801,SLA_Policy!$A$2:$A$5,0))</f>
        <v>120</v>
      </c>
      <c r="Y9801" s="9" t="str">
        <f>IF(E9801="Cancelled","Excluded",IF(D9801="",IF((SLA_Policy!$B$8-B9801)*24&gt;X9801,"Open - Breached","Open - On Track"),IF((D9801-B9801)*24&lt;=X9801,"Met","Breached")))</f>
        <v>Met</v>
      </c>
    </row>
    <row r="9802" spans="1:25" x14ac:dyDescent="0.25">
      <c r="A9802" s="9" t="s">
        <v>14255</v>
      </c>
      <c r="B9802" s="23">
        <v>46199.441666666702</v>
      </c>
      <c r="C9802" s="23">
        <v>46199.4506944444</v>
      </c>
      <c r="D9802" s="23">
        <v>46199.548611111102</v>
      </c>
      <c r="E9802" s="9" t="s">
        <v>212</v>
      </c>
      <c r="F9802" s="9" t="s">
        <v>188</v>
      </c>
      <c r="G9802" s="9" t="s">
        <v>213</v>
      </c>
      <c r="H9802" s="9" t="s">
        <v>163</v>
      </c>
      <c r="I9802" s="9" t="s">
        <v>250</v>
      </c>
      <c r="J9802" s="9" t="s">
        <v>935</v>
      </c>
      <c r="K9802" s="9" t="s">
        <v>225</v>
      </c>
      <c r="L9802" s="9" t="s">
        <v>311</v>
      </c>
      <c r="M9802" s="9" t="s">
        <v>11138</v>
      </c>
      <c r="N9802" s="9" t="s">
        <v>199</v>
      </c>
      <c r="O9802" s="9" t="s">
        <v>176</v>
      </c>
      <c r="P9802" s="9" t="s">
        <v>503</v>
      </c>
      <c r="Q9802" s="9" t="s">
        <v>219</v>
      </c>
      <c r="R9802" s="9">
        <v>0</v>
      </c>
      <c r="S9802" s="9">
        <v>22</v>
      </c>
      <c r="T9802" s="9" t="s">
        <v>229</v>
      </c>
      <c r="U9802" s="9" t="s">
        <v>230</v>
      </c>
      <c r="X9802" s="9">
        <f>INDEX(SLA_Policy!$D$2:$D$5,MATCH(F9802,SLA_Policy!$A$2:$A$5,0))</f>
        <v>72</v>
      </c>
      <c r="Y9802" s="9" t="str">
        <f>IF(E9802="Cancelled","Excluded",IF(D9802="",IF((SLA_Policy!$B$8-B9802)*24&gt;X9802,"Open - Breached","Open - On Track"),IF((D9802-B9802)*24&lt;=X9802,"Met","Breached")))</f>
        <v>Met</v>
      </c>
    </row>
    <row r="9803" spans="1:25" x14ac:dyDescent="0.25">
      <c r="A9803" s="9" t="s">
        <v>14256</v>
      </c>
      <c r="B9803" s="23">
        <v>46199.487500000003</v>
      </c>
      <c r="C9803" s="23">
        <v>46199.504861111098</v>
      </c>
      <c r="D9803" s="23">
        <v>46199.765277777798</v>
      </c>
      <c r="E9803" s="9" t="s">
        <v>212</v>
      </c>
      <c r="F9803" s="9" t="s">
        <v>188</v>
      </c>
      <c r="G9803" s="9" t="s">
        <v>213</v>
      </c>
      <c r="H9803" s="9" t="s">
        <v>88</v>
      </c>
      <c r="I9803" s="9" t="s">
        <v>354</v>
      </c>
      <c r="J9803" s="9" t="s">
        <v>1558</v>
      </c>
      <c r="K9803" s="9" t="s">
        <v>246</v>
      </c>
      <c r="L9803" s="9" t="s">
        <v>293</v>
      </c>
      <c r="M9803" s="9" t="s">
        <v>2099</v>
      </c>
      <c r="N9803" s="9" t="s">
        <v>196</v>
      </c>
      <c r="O9803" s="9" t="s">
        <v>178</v>
      </c>
      <c r="P9803" s="9" t="s">
        <v>360</v>
      </c>
      <c r="Q9803" s="9" t="s">
        <v>219</v>
      </c>
      <c r="R9803" s="9">
        <v>0</v>
      </c>
      <c r="S9803" s="9">
        <v>42</v>
      </c>
      <c r="T9803" s="9" t="s">
        <v>136</v>
      </c>
      <c r="U9803" s="9" t="s">
        <v>290</v>
      </c>
      <c r="X9803" s="9">
        <f>INDEX(SLA_Policy!$D$2:$D$5,MATCH(F9803,SLA_Policy!$A$2:$A$5,0))</f>
        <v>72</v>
      </c>
      <c r="Y9803" s="9" t="str">
        <f>IF(E9803="Cancelled","Excluded",IF(D9803="",IF((SLA_Policy!$B$8-B9803)*24&gt;X9803,"Open - Breached","Open - On Track"),IF((D9803-B9803)*24&lt;=X9803,"Met","Breached")))</f>
        <v>Met</v>
      </c>
    </row>
    <row r="9804" spans="1:25" x14ac:dyDescent="0.25">
      <c r="A9804" s="9" t="s">
        <v>14257</v>
      </c>
      <c r="B9804" s="23">
        <v>46199.488888888904</v>
      </c>
      <c r="C9804" s="23">
        <v>46199.504166666702</v>
      </c>
      <c r="D9804" s="23">
        <v>46199.524305555598</v>
      </c>
      <c r="E9804" s="9" t="s">
        <v>212</v>
      </c>
      <c r="F9804" s="9" t="s">
        <v>189</v>
      </c>
      <c r="G9804" s="9" t="s">
        <v>213</v>
      </c>
      <c r="H9804" s="9" t="s">
        <v>161</v>
      </c>
      <c r="I9804" s="9" t="s">
        <v>454</v>
      </c>
      <c r="J9804" s="9" t="s">
        <v>8008</v>
      </c>
      <c r="K9804" s="9" t="s">
        <v>262</v>
      </c>
      <c r="L9804" s="9" t="s">
        <v>307</v>
      </c>
      <c r="M9804" s="9" t="s">
        <v>2895</v>
      </c>
      <c r="N9804" s="9" t="s">
        <v>198</v>
      </c>
      <c r="O9804" s="9" t="s">
        <v>116</v>
      </c>
      <c r="P9804" s="9" t="s">
        <v>590</v>
      </c>
      <c r="Q9804" s="9" t="s">
        <v>219</v>
      </c>
      <c r="R9804" s="9">
        <v>0</v>
      </c>
      <c r="S9804" s="9">
        <v>5</v>
      </c>
      <c r="U9804" s="9" t="s">
        <v>290</v>
      </c>
      <c r="W9804" s="9">
        <v>4</v>
      </c>
      <c r="X9804" s="9">
        <f>INDEX(SLA_Policy!$D$2:$D$5,MATCH(F9804,SLA_Policy!$A$2:$A$5,0))</f>
        <v>120</v>
      </c>
      <c r="Y9804" s="9" t="str">
        <f>IF(E9804="Cancelled","Excluded",IF(D9804="",IF((SLA_Policy!$B$8-B9804)*24&gt;X9804,"Open - Breached","Open - On Track"),IF((D9804-B9804)*24&lt;=X9804,"Met","Breached")))</f>
        <v>Met</v>
      </c>
    </row>
    <row r="9805" spans="1:25" x14ac:dyDescent="0.25">
      <c r="A9805" s="9" t="s">
        <v>14258</v>
      </c>
      <c r="B9805" s="23">
        <v>46199.497916666704</v>
      </c>
      <c r="C9805" s="23">
        <v>46199.548611111102</v>
      </c>
      <c r="D9805" s="23">
        <v>46202.381249999999</v>
      </c>
      <c r="E9805" s="9" t="s">
        <v>212</v>
      </c>
      <c r="F9805" s="9" t="s">
        <v>189</v>
      </c>
      <c r="G9805" s="9" t="s">
        <v>236</v>
      </c>
      <c r="H9805" s="9" t="s">
        <v>161</v>
      </c>
      <c r="I9805" s="9" t="s">
        <v>505</v>
      </c>
      <c r="J9805" s="9" t="s">
        <v>1591</v>
      </c>
      <c r="K9805" s="9" t="s">
        <v>225</v>
      </c>
      <c r="L9805" s="9" t="s">
        <v>311</v>
      </c>
      <c r="M9805" s="9" t="s">
        <v>12875</v>
      </c>
      <c r="N9805" s="9" t="s">
        <v>196</v>
      </c>
      <c r="O9805" s="9" t="s">
        <v>177</v>
      </c>
      <c r="P9805" s="9" t="s">
        <v>942</v>
      </c>
      <c r="Q9805" s="9" t="s">
        <v>219</v>
      </c>
      <c r="R9805" s="9">
        <v>0</v>
      </c>
      <c r="S9805" s="9">
        <v>24</v>
      </c>
      <c r="U9805" s="9" t="s">
        <v>242</v>
      </c>
      <c r="X9805" s="9">
        <f>INDEX(SLA_Policy!$D$2:$D$5,MATCH(F9805,SLA_Policy!$A$2:$A$5,0))</f>
        <v>120</v>
      </c>
      <c r="Y9805" s="9" t="str">
        <f>IF(E9805="Cancelled","Excluded",IF(D9805="",IF((SLA_Policy!$B$8-B9805)*24&gt;X9805,"Open - Breached","Open - On Track"),IF((D9805-B9805)*24&lt;=X9805,"Met","Breached")))</f>
        <v>Met</v>
      </c>
    </row>
    <row r="9806" spans="1:25" x14ac:dyDescent="0.25">
      <c r="A9806" s="9" t="s">
        <v>14259</v>
      </c>
      <c r="B9806" s="23">
        <v>46199.502777777801</v>
      </c>
      <c r="C9806" s="23">
        <v>46199.590277777803</v>
      </c>
      <c r="D9806" s="23">
        <v>46202.396527777797</v>
      </c>
      <c r="E9806" s="9" t="s">
        <v>212</v>
      </c>
      <c r="F9806" s="9" t="s">
        <v>189</v>
      </c>
      <c r="G9806" s="9" t="s">
        <v>213</v>
      </c>
      <c r="H9806" s="9" t="s">
        <v>88</v>
      </c>
      <c r="I9806" s="9" t="s">
        <v>92</v>
      </c>
      <c r="J9806" s="9" t="s">
        <v>842</v>
      </c>
      <c r="K9806" s="9" t="s">
        <v>246</v>
      </c>
      <c r="L9806" s="9" t="s">
        <v>226</v>
      </c>
      <c r="M9806" s="9" t="s">
        <v>4881</v>
      </c>
      <c r="N9806" s="9" t="s">
        <v>199</v>
      </c>
      <c r="O9806" s="9" t="s">
        <v>116</v>
      </c>
      <c r="P9806" s="9" t="s">
        <v>295</v>
      </c>
      <c r="Q9806" s="9" t="s">
        <v>219</v>
      </c>
      <c r="R9806" s="9">
        <v>0</v>
      </c>
      <c r="S9806" s="9">
        <v>15</v>
      </c>
      <c r="T9806" s="9" t="s">
        <v>136</v>
      </c>
      <c r="U9806" s="9" t="s">
        <v>266</v>
      </c>
      <c r="W9806" s="9">
        <v>4</v>
      </c>
      <c r="X9806" s="9">
        <f>INDEX(SLA_Policy!$D$2:$D$5,MATCH(F9806,SLA_Policy!$A$2:$A$5,0))</f>
        <v>120</v>
      </c>
      <c r="Y9806" s="9" t="str">
        <f>IF(E9806="Cancelled","Excluded",IF(D9806="",IF((SLA_Policy!$B$8-B9806)*24&gt;X9806,"Open - Breached","Open - On Track"),IF((D9806-B9806)*24&lt;=X9806,"Met","Breached")))</f>
        <v>Met</v>
      </c>
    </row>
    <row r="9807" spans="1:25" x14ac:dyDescent="0.25">
      <c r="A9807" s="9" t="s">
        <v>14260</v>
      </c>
      <c r="B9807" s="23">
        <v>46199.515972222202</v>
      </c>
      <c r="C9807" s="23">
        <v>46199.572916666701</v>
      </c>
      <c r="D9807" s="23">
        <v>46202.335416666698</v>
      </c>
      <c r="E9807" s="9" t="s">
        <v>212</v>
      </c>
      <c r="F9807" s="9" t="s">
        <v>188</v>
      </c>
      <c r="G9807" s="9" t="s">
        <v>213</v>
      </c>
      <c r="H9807" s="9" t="s">
        <v>88</v>
      </c>
      <c r="I9807" s="9" t="s">
        <v>486</v>
      </c>
      <c r="J9807" s="9" t="s">
        <v>2492</v>
      </c>
      <c r="K9807" s="9" t="s">
        <v>246</v>
      </c>
      <c r="L9807" s="9" t="s">
        <v>311</v>
      </c>
      <c r="M9807" s="9" t="s">
        <v>950</v>
      </c>
      <c r="N9807" s="9" t="s">
        <v>196</v>
      </c>
      <c r="O9807" s="9" t="s">
        <v>178</v>
      </c>
      <c r="P9807" s="9" t="s">
        <v>272</v>
      </c>
      <c r="Q9807" s="9" t="s">
        <v>219</v>
      </c>
      <c r="R9807" s="9">
        <v>0</v>
      </c>
      <c r="S9807" s="9">
        <v>22</v>
      </c>
      <c r="U9807" s="9" t="s">
        <v>230</v>
      </c>
      <c r="X9807" s="9">
        <f>INDEX(SLA_Policy!$D$2:$D$5,MATCH(F9807,SLA_Policy!$A$2:$A$5,0))</f>
        <v>72</v>
      </c>
      <c r="Y9807" s="9" t="str">
        <f>IF(E9807="Cancelled","Excluded",IF(D9807="",IF((SLA_Policy!$B$8-B9807)*24&gt;X9807,"Open - Breached","Open - On Track"),IF((D9807-B9807)*24&lt;=X9807,"Met","Breached")))</f>
        <v>Met</v>
      </c>
    </row>
    <row r="9808" spans="1:25" x14ac:dyDescent="0.25">
      <c r="A9808" s="9" t="s">
        <v>14261</v>
      </c>
      <c r="B9808" s="23">
        <v>46199.526388888902</v>
      </c>
      <c r="C9808" s="23">
        <v>46199.5444444444</v>
      </c>
      <c r="D9808" s="23">
        <v>46202.359027777798</v>
      </c>
      <c r="E9808" s="9" t="s">
        <v>212</v>
      </c>
      <c r="F9808" s="9" t="s">
        <v>188</v>
      </c>
      <c r="G9808" s="9" t="s">
        <v>213</v>
      </c>
      <c r="H9808" s="9" t="s">
        <v>166</v>
      </c>
      <c r="I9808" s="9" t="s">
        <v>286</v>
      </c>
      <c r="J9808" s="9" t="s">
        <v>14262</v>
      </c>
      <c r="K9808" s="9" t="s">
        <v>215</v>
      </c>
      <c r="L9808" s="9" t="s">
        <v>293</v>
      </c>
      <c r="M9808" s="9" t="s">
        <v>1592</v>
      </c>
      <c r="N9808" s="9" t="s">
        <v>197</v>
      </c>
      <c r="O9808" s="9" t="s">
        <v>181</v>
      </c>
      <c r="P9808" s="9" t="s">
        <v>289</v>
      </c>
      <c r="Q9808" s="9" t="s">
        <v>219</v>
      </c>
      <c r="R9808" s="9">
        <v>0</v>
      </c>
      <c r="S9808" s="9">
        <v>15</v>
      </c>
      <c r="U9808" s="9" t="s">
        <v>290</v>
      </c>
      <c r="X9808" s="9">
        <f>INDEX(SLA_Policy!$D$2:$D$5,MATCH(F9808,SLA_Policy!$A$2:$A$5,0))</f>
        <v>72</v>
      </c>
      <c r="Y9808" s="9" t="str">
        <f>IF(E9808="Cancelled","Excluded",IF(D9808="",IF((SLA_Policy!$B$8-B9808)*24&gt;X9808,"Open - Breached","Open - On Track"),IF((D9808-B9808)*24&lt;=X9808,"Met","Breached")))</f>
        <v>Met</v>
      </c>
    </row>
    <row r="9809" spans="1:25" x14ac:dyDescent="0.25">
      <c r="A9809" s="9" t="s">
        <v>14263</v>
      </c>
      <c r="B9809" s="23">
        <v>46199.572222222203</v>
      </c>
      <c r="C9809" s="23">
        <v>46199.604166666701</v>
      </c>
      <c r="D9809" s="23">
        <v>46202.3972222222</v>
      </c>
      <c r="E9809" s="9" t="s">
        <v>212</v>
      </c>
      <c r="F9809" s="9" t="s">
        <v>188</v>
      </c>
      <c r="G9809" s="9" t="s">
        <v>236</v>
      </c>
      <c r="H9809" s="9" t="s">
        <v>163</v>
      </c>
      <c r="I9809" s="9" t="s">
        <v>327</v>
      </c>
      <c r="J9809" s="9" t="s">
        <v>12707</v>
      </c>
      <c r="K9809" s="9" t="s">
        <v>303</v>
      </c>
      <c r="L9809" s="9" t="s">
        <v>104</v>
      </c>
      <c r="M9809" s="9" t="s">
        <v>2326</v>
      </c>
      <c r="N9809" s="9" t="s">
        <v>197</v>
      </c>
      <c r="O9809" s="9" t="s">
        <v>180</v>
      </c>
      <c r="P9809" s="9" t="s">
        <v>368</v>
      </c>
      <c r="Q9809" s="9" t="s">
        <v>219</v>
      </c>
      <c r="R9809" s="9">
        <v>0</v>
      </c>
      <c r="S9809" s="9">
        <v>23</v>
      </c>
      <c r="U9809" s="9" t="s">
        <v>242</v>
      </c>
      <c r="X9809" s="9">
        <f>INDEX(SLA_Policy!$D$2:$D$5,MATCH(F9809,SLA_Policy!$A$2:$A$5,0))</f>
        <v>72</v>
      </c>
      <c r="Y9809" s="9" t="str">
        <f>IF(E9809="Cancelled","Excluded",IF(D9809="",IF((SLA_Policy!$B$8-B9809)*24&gt;X9809,"Open - Breached","Open - On Track"),IF((D9809-B9809)*24&lt;=X9809,"Met","Breached")))</f>
        <v>Met</v>
      </c>
    </row>
    <row r="9810" spans="1:25" x14ac:dyDescent="0.25">
      <c r="A9810" s="9" t="s">
        <v>14264</v>
      </c>
      <c r="B9810" s="23">
        <v>46199.572916666701</v>
      </c>
      <c r="C9810" s="23">
        <v>46199.590277777803</v>
      </c>
      <c r="D9810" s="23">
        <v>46202.394444444399</v>
      </c>
      <c r="E9810" s="9" t="s">
        <v>212</v>
      </c>
      <c r="F9810" s="9" t="s">
        <v>188</v>
      </c>
      <c r="G9810" s="9" t="s">
        <v>236</v>
      </c>
      <c r="H9810" s="9" t="s">
        <v>164</v>
      </c>
      <c r="I9810" s="9" t="s">
        <v>421</v>
      </c>
      <c r="J9810" s="9" t="s">
        <v>2960</v>
      </c>
      <c r="K9810" s="9" t="s">
        <v>239</v>
      </c>
      <c r="L9810" s="9" t="s">
        <v>104</v>
      </c>
      <c r="M9810" s="9" t="s">
        <v>2838</v>
      </c>
      <c r="N9810" s="9" t="s">
        <v>196</v>
      </c>
      <c r="O9810" s="9" t="s">
        <v>180</v>
      </c>
      <c r="P9810" s="9" t="s">
        <v>278</v>
      </c>
      <c r="Q9810" s="9" t="s">
        <v>219</v>
      </c>
      <c r="R9810" s="9">
        <v>0</v>
      </c>
      <c r="S9810" s="9">
        <v>37</v>
      </c>
      <c r="T9810" s="9" t="s">
        <v>464</v>
      </c>
      <c r="U9810" s="9" t="s">
        <v>242</v>
      </c>
      <c r="X9810" s="9">
        <f>INDEX(SLA_Policy!$D$2:$D$5,MATCH(F9810,SLA_Policy!$A$2:$A$5,0))</f>
        <v>72</v>
      </c>
      <c r="Y9810" s="9" t="str">
        <f>IF(E9810="Cancelled","Excluded",IF(D9810="",IF((SLA_Policy!$B$8-B9810)*24&gt;X9810,"Open - Breached","Open - On Track"),IF((D9810-B9810)*24&lt;=X9810,"Met","Breached")))</f>
        <v>Met</v>
      </c>
    </row>
    <row r="9811" spans="1:25" x14ac:dyDescent="0.25">
      <c r="A9811" s="9" t="s">
        <v>14265</v>
      </c>
      <c r="B9811" s="23">
        <v>46199.596527777801</v>
      </c>
      <c r="C9811" s="23">
        <v>46199.597222222197</v>
      </c>
      <c r="D9811" s="23">
        <v>46199.629861111098</v>
      </c>
      <c r="E9811" s="9" t="s">
        <v>212</v>
      </c>
      <c r="F9811" s="9" t="s">
        <v>187</v>
      </c>
      <c r="G9811" s="9" t="s">
        <v>213</v>
      </c>
      <c r="H9811" s="9" t="s">
        <v>163</v>
      </c>
      <c r="I9811" s="9" t="s">
        <v>223</v>
      </c>
      <c r="J9811" s="9" t="s">
        <v>7663</v>
      </c>
      <c r="K9811" s="9" t="s">
        <v>215</v>
      </c>
      <c r="L9811" s="9" t="s">
        <v>104</v>
      </c>
      <c r="M9811" s="9" t="s">
        <v>3675</v>
      </c>
      <c r="N9811" s="9" t="s">
        <v>198</v>
      </c>
      <c r="O9811" s="9" t="s">
        <v>176</v>
      </c>
      <c r="P9811" s="9" t="s">
        <v>570</v>
      </c>
      <c r="Q9811" s="9" t="s">
        <v>273</v>
      </c>
      <c r="R9811" s="9">
        <v>0</v>
      </c>
      <c r="S9811" s="9">
        <v>34</v>
      </c>
      <c r="T9811" s="9" t="s">
        <v>220</v>
      </c>
      <c r="U9811" s="9" t="s">
        <v>290</v>
      </c>
      <c r="W9811" s="9">
        <v>5</v>
      </c>
      <c r="X9811" s="9">
        <f>INDEX(SLA_Policy!$D$2:$D$5,MATCH(F9811,SLA_Policy!$A$2:$A$5,0))</f>
        <v>8</v>
      </c>
      <c r="Y9811" s="9" t="str">
        <f>IF(E9811="Cancelled","Excluded",IF(D9811="",IF((SLA_Policy!$B$8-B9811)*24&gt;X9811,"Open - Breached","Open - On Track"),IF((D9811-B9811)*24&lt;=X9811,"Met","Breached")))</f>
        <v>Met</v>
      </c>
    </row>
    <row r="9812" spans="1:25" x14ac:dyDescent="0.25">
      <c r="A9812" s="9" t="s">
        <v>14266</v>
      </c>
      <c r="B9812" s="23">
        <v>46199.630555555603</v>
      </c>
      <c r="C9812" s="23">
        <v>46199.695138888899</v>
      </c>
      <c r="D9812" s="23">
        <v>46203.505555555603</v>
      </c>
      <c r="E9812" s="9" t="s">
        <v>212</v>
      </c>
      <c r="F9812" s="9" t="s">
        <v>189</v>
      </c>
      <c r="G9812" s="9" t="s">
        <v>213</v>
      </c>
      <c r="H9812" s="9" t="s">
        <v>163</v>
      </c>
      <c r="I9812" s="9" t="s">
        <v>405</v>
      </c>
      <c r="J9812" s="9" t="s">
        <v>1052</v>
      </c>
      <c r="K9812" s="9" t="s">
        <v>239</v>
      </c>
      <c r="L9812" s="9" t="s">
        <v>293</v>
      </c>
      <c r="M9812" s="9" t="s">
        <v>7185</v>
      </c>
      <c r="N9812" s="9" t="s">
        <v>196</v>
      </c>
      <c r="O9812" s="9" t="s">
        <v>176</v>
      </c>
      <c r="P9812" s="9" t="s">
        <v>419</v>
      </c>
      <c r="Q9812" s="9" t="s">
        <v>219</v>
      </c>
      <c r="R9812" s="9">
        <v>1</v>
      </c>
      <c r="S9812" s="9">
        <v>28</v>
      </c>
      <c r="U9812" s="9" t="s">
        <v>290</v>
      </c>
      <c r="W9812" s="9">
        <v>5</v>
      </c>
      <c r="X9812" s="9">
        <f>INDEX(SLA_Policy!$D$2:$D$5,MATCH(F9812,SLA_Policy!$A$2:$A$5,0))</f>
        <v>120</v>
      </c>
      <c r="Y9812" s="9" t="str">
        <f>IF(E9812="Cancelled","Excluded",IF(D9812="",IF((SLA_Policy!$B$8-B9812)*24&gt;X9812,"Open - Breached","Open - On Track"),IF((D9812-B9812)*24&lt;=X9812,"Met","Breached")))</f>
        <v>Met</v>
      </c>
    </row>
    <row r="9813" spans="1:25" x14ac:dyDescent="0.25">
      <c r="A9813" s="9" t="s">
        <v>14267</v>
      </c>
      <c r="B9813" s="23">
        <v>46199.642361111102</v>
      </c>
      <c r="C9813" s="23">
        <v>46199.645833333299</v>
      </c>
      <c r="D9813" s="23">
        <v>46202.3256944444</v>
      </c>
      <c r="E9813" s="9" t="s">
        <v>212</v>
      </c>
      <c r="F9813" s="9" t="s">
        <v>188</v>
      </c>
      <c r="G9813" s="9" t="s">
        <v>213</v>
      </c>
      <c r="H9813" s="9" t="s">
        <v>163</v>
      </c>
      <c r="I9813" s="9" t="s">
        <v>405</v>
      </c>
      <c r="J9813" s="9" t="s">
        <v>1052</v>
      </c>
      <c r="K9813" s="9" t="s">
        <v>225</v>
      </c>
      <c r="L9813" s="9" t="s">
        <v>351</v>
      </c>
      <c r="M9813" s="9" t="s">
        <v>968</v>
      </c>
      <c r="N9813" s="9" t="s">
        <v>198</v>
      </c>
      <c r="O9813" s="9" t="s">
        <v>176</v>
      </c>
      <c r="P9813" s="9" t="s">
        <v>253</v>
      </c>
      <c r="Q9813" s="9" t="s">
        <v>219</v>
      </c>
      <c r="R9813" s="9">
        <v>0</v>
      </c>
      <c r="S9813" s="9">
        <v>19</v>
      </c>
      <c r="U9813" s="9" t="s">
        <v>290</v>
      </c>
      <c r="W9813" s="9">
        <v>5</v>
      </c>
      <c r="X9813" s="9">
        <f>INDEX(SLA_Policy!$D$2:$D$5,MATCH(F9813,SLA_Policy!$A$2:$A$5,0))</f>
        <v>72</v>
      </c>
      <c r="Y9813" s="9" t="str">
        <f>IF(E9813="Cancelled","Excluded",IF(D9813="",IF((SLA_Policy!$B$8-B9813)*24&gt;X9813,"Open - Breached","Open - On Track"),IF((D9813-B9813)*24&lt;=X9813,"Met","Breached")))</f>
        <v>Met</v>
      </c>
    </row>
    <row r="9814" spans="1:25" x14ac:dyDescent="0.25">
      <c r="A9814" s="9" t="s">
        <v>14268</v>
      </c>
      <c r="B9814" s="23">
        <v>46199.6430555556</v>
      </c>
      <c r="C9814" s="23">
        <v>46199.653472222199</v>
      </c>
      <c r="D9814" s="23">
        <v>46202.390277777798</v>
      </c>
      <c r="E9814" s="9" t="s">
        <v>212</v>
      </c>
      <c r="F9814" s="9" t="s">
        <v>189</v>
      </c>
      <c r="G9814" s="9" t="s">
        <v>236</v>
      </c>
      <c r="H9814" s="9" t="s">
        <v>161</v>
      </c>
      <c r="I9814" s="9" t="s">
        <v>237</v>
      </c>
      <c r="J9814" s="9" t="s">
        <v>1277</v>
      </c>
      <c r="K9814" s="9" t="s">
        <v>262</v>
      </c>
      <c r="L9814" s="9" t="s">
        <v>216</v>
      </c>
      <c r="M9814" s="9" t="s">
        <v>3496</v>
      </c>
      <c r="N9814" s="9" t="s">
        <v>196</v>
      </c>
      <c r="O9814" s="9" t="s">
        <v>179</v>
      </c>
      <c r="P9814" s="9" t="s">
        <v>264</v>
      </c>
      <c r="Q9814" s="9" t="s">
        <v>219</v>
      </c>
      <c r="R9814" s="9">
        <v>0</v>
      </c>
      <c r="S9814" s="9">
        <v>29</v>
      </c>
      <c r="U9814" s="9" t="s">
        <v>242</v>
      </c>
      <c r="W9814" s="9">
        <v>5</v>
      </c>
      <c r="X9814" s="9">
        <f>INDEX(SLA_Policy!$D$2:$D$5,MATCH(F9814,SLA_Policy!$A$2:$A$5,0))</f>
        <v>120</v>
      </c>
      <c r="Y9814" s="9" t="str">
        <f>IF(E9814="Cancelled","Excluded",IF(D9814="",IF((SLA_Policy!$B$8-B9814)*24&gt;X9814,"Open - Breached","Open - On Track"),IF((D9814-B9814)*24&lt;=X9814,"Met","Breached")))</f>
        <v>Met</v>
      </c>
    </row>
    <row r="9815" spans="1:25" x14ac:dyDescent="0.25">
      <c r="A9815" s="9" t="s">
        <v>14269</v>
      </c>
      <c r="B9815" s="23">
        <v>46199.656944444498</v>
      </c>
      <c r="C9815" s="23">
        <v>46199.659722222197</v>
      </c>
      <c r="D9815" s="23">
        <v>46202.395138888904</v>
      </c>
      <c r="E9815" s="9" t="s">
        <v>212</v>
      </c>
      <c r="F9815" s="9" t="s">
        <v>188</v>
      </c>
      <c r="G9815" s="9" t="s">
        <v>213</v>
      </c>
      <c r="H9815" s="9" t="s">
        <v>164</v>
      </c>
      <c r="I9815" s="9" t="s">
        <v>260</v>
      </c>
      <c r="J9815" s="9" t="s">
        <v>14270</v>
      </c>
      <c r="K9815" s="9" t="s">
        <v>225</v>
      </c>
      <c r="L9815" s="9" t="s">
        <v>371</v>
      </c>
      <c r="M9815" s="9" t="s">
        <v>9145</v>
      </c>
      <c r="N9815" s="9" t="s">
        <v>198</v>
      </c>
      <c r="O9815" s="9" t="s">
        <v>180</v>
      </c>
      <c r="P9815" s="9" t="s">
        <v>278</v>
      </c>
      <c r="Q9815" s="9" t="s">
        <v>219</v>
      </c>
      <c r="R9815" s="9">
        <v>0</v>
      </c>
      <c r="S9815" s="9">
        <v>32</v>
      </c>
      <c r="T9815" s="9" t="s">
        <v>265</v>
      </c>
      <c r="U9815" s="9" t="s">
        <v>290</v>
      </c>
      <c r="X9815" s="9">
        <f>INDEX(SLA_Policy!$D$2:$D$5,MATCH(F9815,SLA_Policy!$A$2:$A$5,0))</f>
        <v>72</v>
      </c>
      <c r="Y9815" s="9" t="str">
        <f>IF(E9815="Cancelled","Excluded",IF(D9815="",IF((SLA_Policy!$B$8-B9815)*24&gt;X9815,"Open - Breached","Open - On Track"),IF((D9815-B9815)*24&lt;=X9815,"Met","Breached")))</f>
        <v>Met</v>
      </c>
    </row>
    <row r="9816" spans="1:25" x14ac:dyDescent="0.25">
      <c r="A9816" s="9" t="s">
        <v>14271</v>
      </c>
      <c r="B9816" s="23">
        <v>46199.709027777797</v>
      </c>
      <c r="C9816" s="23">
        <v>46199.737500000003</v>
      </c>
      <c r="D9816" s="23">
        <v>46203.3347222222</v>
      </c>
      <c r="E9816" s="9" t="s">
        <v>212</v>
      </c>
      <c r="F9816" s="9" t="s">
        <v>189</v>
      </c>
      <c r="G9816" s="9" t="s">
        <v>213</v>
      </c>
      <c r="H9816" s="9" t="s">
        <v>88</v>
      </c>
      <c r="I9816" s="9" t="s">
        <v>486</v>
      </c>
      <c r="J9816" s="9" t="s">
        <v>527</v>
      </c>
      <c r="K9816" s="9" t="s">
        <v>303</v>
      </c>
      <c r="L9816" s="9" t="s">
        <v>104</v>
      </c>
      <c r="M9816" s="9" t="s">
        <v>6331</v>
      </c>
      <c r="N9816" s="9" t="s">
        <v>196</v>
      </c>
      <c r="O9816" s="9" t="s">
        <v>178</v>
      </c>
      <c r="P9816" s="9" t="s">
        <v>414</v>
      </c>
      <c r="Q9816" s="9" t="s">
        <v>219</v>
      </c>
      <c r="R9816" s="9">
        <v>1</v>
      </c>
      <c r="S9816" s="9">
        <v>71</v>
      </c>
      <c r="U9816" s="9" t="s">
        <v>266</v>
      </c>
      <c r="X9816" s="9">
        <f>INDEX(SLA_Policy!$D$2:$D$5,MATCH(F9816,SLA_Policy!$A$2:$A$5,0))</f>
        <v>120</v>
      </c>
      <c r="Y9816" s="9" t="str">
        <f>IF(E9816="Cancelled","Excluded",IF(D9816="",IF((SLA_Policy!$B$8-B9816)*24&gt;X9816,"Open - Breached","Open - On Track"),IF((D9816-B9816)*24&lt;=X9816,"Met","Breached")))</f>
        <v>Met</v>
      </c>
    </row>
    <row r="9817" spans="1:25" x14ac:dyDescent="0.25">
      <c r="A9817" s="9" t="s">
        <v>14272</v>
      </c>
      <c r="B9817" s="23">
        <v>46199.728472222203</v>
      </c>
      <c r="C9817" s="23">
        <v>46199.7631944444</v>
      </c>
      <c r="D9817" s="23">
        <v>46202.352083333302</v>
      </c>
      <c r="E9817" s="9" t="s">
        <v>212</v>
      </c>
      <c r="F9817" s="9" t="s">
        <v>189</v>
      </c>
      <c r="G9817" s="9" t="s">
        <v>213</v>
      </c>
      <c r="H9817" s="9" t="s">
        <v>88</v>
      </c>
      <c r="I9817" s="9" t="s">
        <v>92</v>
      </c>
      <c r="J9817" s="9" t="s">
        <v>96</v>
      </c>
      <c r="K9817" s="9" t="s">
        <v>246</v>
      </c>
      <c r="L9817" s="9" t="s">
        <v>216</v>
      </c>
      <c r="M9817" s="9" t="s">
        <v>695</v>
      </c>
      <c r="N9817" s="9" t="s">
        <v>199</v>
      </c>
      <c r="O9817" s="9" t="s">
        <v>116</v>
      </c>
      <c r="P9817" s="9" t="s">
        <v>551</v>
      </c>
      <c r="Q9817" s="9" t="s">
        <v>219</v>
      </c>
      <c r="R9817" s="9">
        <v>0</v>
      </c>
      <c r="S9817" s="9">
        <v>13</v>
      </c>
      <c r="T9817" s="9" t="s">
        <v>229</v>
      </c>
      <c r="U9817" s="9" t="s">
        <v>661</v>
      </c>
      <c r="W9817" s="9">
        <v>5</v>
      </c>
      <c r="X9817" s="9">
        <f>INDEX(SLA_Policy!$D$2:$D$5,MATCH(F9817,SLA_Policy!$A$2:$A$5,0))</f>
        <v>120</v>
      </c>
      <c r="Y9817" s="9" t="str">
        <f>IF(E9817="Cancelled","Excluded",IF(D9817="",IF((SLA_Policy!$B$8-B9817)*24&gt;X9817,"Open - Breached","Open - On Track"),IF((D9817-B9817)*24&lt;=X9817,"Met","Breached")))</f>
        <v>Met</v>
      </c>
    </row>
    <row r="9818" spans="1:25" x14ac:dyDescent="0.25">
      <c r="A9818" s="9" t="s">
        <v>14273</v>
      </c>
      <c r="B9818" s="23">
        <v>46199.749305555597</v>
      </c>
      <c r="C9818" s="23">
        <v>46202.331250000003</v>
      </c>
      <c r="D9818" s="23">
        <v>46202.350694444503</v>
      </c>
      <c r="E9818" s="9" t="s">
        <v>212</v>
      </c>
      <c r="F9818" s="9" t="s">
        <v>189</v>
      </c>
      <c r="G9818" s="9" t="s">
        <v>236</v>
      </c>
      <c r="H9818" s="9" t="s">
        <v>164</v>
      </c>
      <c r="I9818" s="9" t="s">
        <v>421</v>
      </c>
      <c r="J9818" s="9" t="s">
        <v>2690</v>
      </c>
      <c r="K9818" s="9" t="s">
        <v>276</v>
      </c>
      <c r="L9818" s="9" t="s">
        <v>12094</v>
      </c>
      <c r="M9818" s="9" t="s">
        <v>12444</v>
      </c>
      <c r="N9818" s="9" t="s">
        <v>196</v>
      </c>
      <c r="O9818" s="9" t="s">
        <v>116</v>
      </c>
      <c r="P9818" s="9" t="s">
        <v>590</v>
      </c>
      <c r="Q9818" s="9" t="s">
        <v>219</v>
      </c>
      <c r="R9818" s="9">
        <v>0</v>
      </c>
      <c r="S9818" s="9">
        <v>24</v>
      </c>
      <c r="T9818" s="9" t="s">
        <v>343</v>
      </c>
      <c r="U9818" s="9" t="s">
        <v>242</v>
      </c>
      <c r="X9818" s="9">
        <f>INDEX(SLA_Policy!$D$2:$D$5,MATCH(F9818,SLA_Policy!$A$2:$A$5,0))</f>
        <v>120</v>
      </c>
      <c r="Y9818" s="9" t="str">
        <f>IF(E9818="Cancelled","Excluded",IF(D9818="",IF((SLA_Policy!$B$8-B9818)*24&gt;X9818,"Open - Breached","Open - On Track"),IF((D9818-B9818)*24&lt;=X9818,"Met","Breached")))</f>
        <v>Met</v>
      </c>
    </row>
    <row r="9819" spans="1:25" x14ac:dyDescent="0.25">
      <c r="A9819" s="9" t="s">
        <v>14274</v>
      </c>
      <c r="B9819" s="23">
        <v>46199.765277777798</v>
      </c>
      <c r="C9819" s="23">
        <v>46199.788194444503</v>
      </c>
      <c r="D9819" s="23">
        <v>46202.374305555597</v>
      </c>
      <c r="E9819" s="9" t="s">
        <v>212</v>
      </c>
      <c r="F9819" s="9" t="s">
        <v>188</v>
      </c>
      <c r="G9819" s="9" t="s">
        <v>236</v>
      </c>
      <c r="H9819" s="9" t="s">
        <v>162</v>
      </c>
      <c r="I9819" s="9" t="s">
        <v>280</v>
      </c>
      <c r="J9819" s="9" t="s">
        <v>14275</v>
      </c>
      <c r="K9819" s="9" t="s">
        <v>246</v>
      </c>
      <c r="L9819" s="9" t="s">
        <v>104</v>
      </c>
      <c r="M9819" s="9" t="s">
        <v>1285</v>
      </c>
      <c r="N9819" s="9" t="s">
        <v>196</v>
      </c>
      <c r="O9819" s="9" t="s">
        <v>179</v>
      </c>
      <c r="P9819" s="9" t="s">
        <v>284</v>
      </c>
      <c r="Q9819" s="9" t="s">
        <v>219</v>
      </c>
      <c r="R9819" s="9">
        <v>0</v>
      </c>
      <c r="S9819" s="9">
        <v>15</v>
      </c>
      <c r="U9819" s="9" t="s">
        <v>242</v>
      </c>
      <c r="X9819" s="9">
        <f>INDEX(SLA_Policy!$D$2:$D$5,MATCH(F9819,SLA_Policy!$A$2:$A$5,0))</f>
        <v>72</v>
      </c>
      <c r="Y9819" s="9" t="str">
        <f>IF(E9819="Cancelled","Excluded",IF(D9819="",IF((SLA_Policy!$B$8-B9819)*24&gt;X9819,"Open - Breached","Open - On Track"),IF((D9819-B9819)*24&lt;=X9819,"Met","Breached")))</f>
        <v>Met</v>
      </c>
    </row>
    <row r="9820" spans="1:25" x14ac:dyDescent="0.25">
      <c r="A9820" s="9" t="s">
        <v>14276</v>
      </c>
      <c r="B9820" s="23">
        <v>46199.770138888904</v>
      </c>
      <c r="C9820" s="23">
        <v>46199.773611111101</v>
      </c>
      <c r="D9820" s="23">
        <v>46202.381249999999</v>
      </c>
      <c r="E9820" s="9" t="s">
        <v>212</v>
      </c>
      <c r="F9820" s="9" t="s">
        <v>188</v>
      </c>
      <c r="G9820" s="9" t="s">
        <v>213</v>
      </c>
      <c r="H9820" s="9" t="s">
        <v>162</v>
      </c>
      <c r="I9820" s="9" t="s">
        <v>345</v>
      </c>
      <c r="J9820" s="9" t="s">
        <v>14277</v>
      </c>
      <c r="K9820" s="9" t="s">
        <v>246</v>
      </c>
      <c r="L9820" s="9" t="s">
        <v>216</v>
      </c>
      <c r="M9820" s="9" t="s">
        <v>4325</v>
      </c>
      <c r="N9820" s="9" t="s">
        <v>200</v>
      </c>
      <c r="O9820" s="9" t="s">
        <v>116</v>
      </c>
      <c r="P9820" s="9" t="s">
        <v>234</v>
      </c>
      <c r="Q9820" s="9" t="s">
        <v>219</v>
      </c>
      <c r="R9820" s="9">
        <v>0</v>
      </c>
      <c r="S9820" s="9">
        <v>27</v>
      </c>
      <c r="U9820" s="9" t="s">
        <v>248</v>
      </c>
      <c r="W9820" s="9">
        <v>4</v>
      </c>
      <c r="X9820" s="9">
        <f>INDEX(SLA_Policy!$D$2:$D$5,MATCH(F9820,SLA_Policy!$A$2:$A$5,0))</f>
        <v>72</v>
      </c>
      <c r="Y9820" s="9" t="str">
        <f>IF(E9820="Cancelled","Excluded",IF(D9820="",IF((SLA_Policy!$B$8-B9820)*24&gt;X9820,"Open - Breached","Open - On Track"),IF((D9820-B9820)*24&lt;=X9820,"Met","Breached")))</f>
        <v>Met</v>
      </c>
    </row>
    <row r="9821" spans="1:25" x14ac:dyDescent="0.25">
      <c r="A9821" s="9" t="s">
        <v>14278</v>
      </c>
      <c r="B9821" s="23">
        <v>46199.773611111101</v>
      </c>
      <c r="C9821" s="23">
        <v>46202.300694444399</v>
      </c>
      <c r="D9821" s="23">
        <v>46202.307638888902</v>
      </c>
      <c r="E9821" s="9" t="s">
        <v>212</v>
      </c>
      <c r="F9821" s="9" t="s">
        <v>189</v>
      </c>
      <c r="G9821" s="9" t="s">
        <v>236</v>
      </c>
      <c r="H9821" s="9" t="s">
        <v>161</v>
      </c>
      <c r="I9821" s="9" t="s">
        <v>237</v>
      </c>
      <c r="J9821" s="9" t="s">
        <v>14279</v>
      </c>
      <c r="K9821" s="9" t="s">
        <v>246</v>
      </c>
      <c r="L9821" s="9" t="s">
        <v>216</v>
      </c>
      <c r="M9821" s="9" t="s">
        <v>10483</v>
      </c>
      <c r="N9821" s="9" t="s">
        <v>196</v>
      </c>
      <c r="O9821" s="9" t="s">
        <v>177</v>
      </c>
      <c r="P9821" s="9" t="s">
        <v>457</v>
      </c>
      <c r="Q9821" s="9" t="s">
        <v>219</v>
      </c>
      <c r="R9821" s="9">
        <v>0</v>
      </c>
      <c r="S9821" s="9">
        <v>10</v>
      </c>
      <c r="U9821" s="9" t="s">
        <v>242</v>
      </c>
      <c r="X9821" s="9">
        <f>INDEX(SLA_Policy!$D$2:$D$5,MATCH(F9821,SLA_Policy!$A$2:$A$5,0))</f>
        <v>120</v>
      </c>
      <c r="Y9821" s="9" t="str">
        <f>IF(E9821="Cancelled","Excluded",IF(D9821="",IF((SLA_Policy!$B$8-B9821)*24&gt;X9821,"Open - Breached","Open - On Track"),IF((D9821-B9821)*24&lt;=X9821,"Met","Breached")))</f>
        <v>Met</v>
      </c>
    </row>
    <row r="9822" spans="1:25" x14ac:dyDescent="0.25">
      <c r="A9822" s="9" t="s">
        <v>14280</v>
      </c>
      <c r="B9822" s="23">
        <v>46199.896527777797</v>
      </c>
      <c r="C9822" s="23">
        <v>46202.317361111098</v>
      </c>
      <c r="D9822" s="23">
        <v>46202.521527777797</v>
      </c>
      <c r="E9822" s="9" t="s">
        <v>212</v>
      </c>
      <c r="F9822" s="9" t="s">
        <v>188</v>
      </c>
      <c r="G9822" s="9" t="s">
        <v>213</v>
      </c>
      <c r="H9822" s="9" t="s">
        <v>164</v>
      </c>
      <c r="I9822" s="9" t="s">
        <v>339</v>
      </c>
      <c r="J9822" s="9" t="s">
        <v>866</v>
      </c>
      <c r="K9822" s="9" t="s">
        <v>246</v>
      </c>
      <c r="L9822" s="9" t="s">
        <v>351</v>
      </c>
      <c r="M9822" s="9" t="s">
        <v>1226</v>
      </c>
      <c r="N9822" s="9" t="s">
        <v>196</v>
      </c>
      <c r="O9822" s="9" t="s">
        <v>116</v>
      </c>
      <c r="P9822" s="9" t="s">
        <v>525</v>
      </c>
      <c r="Q9822" s="9" t="s">
        <v>219</v>
      </c>
      <c r="R9822" s="9">
        <v>1</v>
      </c>
      <c r="S9822" s="9">
        <v>23</v>
      </c>
      <c r="T9822" s="9" t="s">
        <v>464</v>
      </c>
      <c r="U9822" s="9" t="s">
        <v>290</v>
      </c>
      <c r="X9822" s="9">
        <f>INDEX(SLA_Policy!$D$2:$D$5,MATCH(F9822,SLA_Policy!$A$2:$A$5,0))</f>
        <v>72</v>
      </c>
      <c r="Y9822" s="9" t="str">
        <f>IF(E9822="Cancelled","Excluded",IF(D9822="",IF((SLA_Policy!$B$8-B9822)*24&gt;X9822,"Open - Breached","Open - On Track"),IF((D9822-B9822)*24&lt;=X9822,"Met","Breached")))</f>
        <v>Met</v>
      </c>
    </row>
    <row r="9823" spans="1:25" x14ac:dyDescent="0.25">
      <c r="A9823" s="9" t="s">
        <v>14281</v>
      </c>
      <c r="B9823" s="23">
        <v>46200.730555555601</v>
      </c>
      <c r="C9823" s="23">
        <v>46202.368750000001</v>
      </c>
      <c r="D9823" s="23">
        <v>46202.391666666699</v>
      </c>
      <c r="E9823" s="9" t="s">
        <v>212</v>
      </c>
      <c r="F9823" s="9" t="s">
        <v>188</v>
      </c>
      <c r="G9823" s="9" t="s">
        <v>213</v>
      </c>
      <c r="H9823" s="9" t="s">
        <v>161</v>
      </c>
      <c r="I9823" s="9" t="s">
        <v>389</v>
      </c>
      <c r="J9823" s="9" t="s">
        <v>2468</v>
      </c>
      <c r="K9823" s="9" t="s">
        <v>246</v>
      </c>
      <c r="L9823" s="9" t="s">
        <v>270</v>
      </c>
      <c r="M9823" s="9" t="s">
        <v>1816</v>
      </c>
      <c r="N9823" s="9" t="s">
        <v>196</v>
      </c>
      <c r="O9823" s="9" t="s">
        <v>116</v>
      </c>
      <c r="P9823" s="9" t="s">
        <v>218</v>
      </c>
      <c r="Q9823" s="9" t="s">
        <v>219</v>
      </c>
      <c r="R9823" s="9">
        <v>0</v>
      </c>
      <c r="S9823" s="9">
        <v>3</v>
      </c>
      <c r="U9823" s="9" t="s">
        <v>221</v>
      </c>
      <c r="W9823" s="9">
        <v>4</v>
      </c>
      <c r="X9823" s="9">
        <f>INDEX(SLA_Policy!$D$2:$D$5,MATCH(F9823,SLA_Policy!$A$2:$A$5,0))</f>
        <v>72</v>
      </c>
      <c r="Y9823" s="9" t="str">
        <f>IF(E9823="Cancelled","Excluded",IF(D9823="",IF((SLA_Policy!$B$8-B9823)*24&gt;X9823,"Open - Breached","Open - On Track"),IF((D9823-B9823)*24&lt;=X9823,"Met","Breached")))</f>
        <v>Met</v>
      </c>
    </row>
    <row r="9824" spans="1:25" x14ac:dyDescent="0.25">
      <c r="A9824" s="9" t="s">
        <v>14282</v>
      </c>
      <c r="B9824" s="23">
        <v>46201.265277777798</v>
      </c>
      <c r="C9824" s="23">
        <v>46201.266666666699</v>
      </c>
      <c r="D9824" s="23">
        <v>46201.399305555598</v>
      </c>
      <c r="E9824" s="9" t="s">
        <v>212</v>
      </c>
      <c r="F9824" s="9" t="s">
        <v>187</v>
      </c>
      <c r="G9824" s="9" t="s">
        <v>213</v>
      </c>
      <c r="H9824" s="9" t="s">
        <v>167</v>
      </c>
      <c r="I9824" s="9" t="s">
        <v>362</v>
      </c>
      <c r="J9824" s="9" t="s">
        <v>10164</v>
      </c>
      <c r="K9824" s="9" t="s">
        <v>246</v>
      </c>
      <c r="L9824" s="9" t="s">
        <v>216</v>
      </c>
      <c r="M9824" s="9" t="s">
        <v>4157</v>
      </c>
      <c r="N9824" s="9" t="s">
        <v>198</v>
      </c>
      <c r="O9824" s="9" t="s">
        <v>116</v>
      </c>
      <c r="P9824" s="9" t="s">
        <v>258</v>
      </c>
      <c r="Q9824" s="9" t="s">
        <v>219</v>
      </c>
      <c r="R9824" s="9">
        <v>0</v>
      </c>
      <c r="S9824" s="9">
        <v>24</v>
      </c>
      <c r="T9824" s="9" t="s">
        <v>136</v>
      </c>
      <c r="U9824" s="9" t="s">
        <v>248</v>
      </c>
      <c r="X9824" s="9">
        <f>INDEX(SLA_Policy!$D$2:$D$5,MATCH(F9824,SLA_Policy!$A$2:$A$5,0))</f>
        <v>8</v>
      </c>
      <c r="Y9824" s="9" t="str">
        <f>IF(E9824="Cancelled","Excluded",IF(D9824="",IF((SLA_Policy!$B$8-B9824)*24&gt;X9824,"Open - Breached","Open - On Track"),IF((D9824-B9824)*24&lt;=X9824,"Met","Breached")))</f>
        <v>Met</v>
      </c>
    </row>
    <row r="9825" spans="1:25" x14ac:dyDescent="0.25">
      <c r="A9825" s="9" t="s">
        <v>14283</v>
      </c>
      <c r="B9825" s="23">
        <v>46201.423611111102</v>
      </c>
      <c r="C9825" s="23">
        <v>46202.314583333296</v>
      </c>
      <c r="D9825" s="23">
        <v>46202.323611111096</v>
      </c>
      <c r="E9825" s="9" t="s">
        <v>212</v>
      </c>
      <c r="F9825" s="9" t="s">
        <v>188</v>
      </c>
      <c r="G9825" s="9" t="s">
        <v>213</v>
      </c>
      <c r="H9825" s="9" t="s">
        <v>164</v>
      </c>
      <c r="I9825" s="9" t="s">
        <v>478</v>
      </c>
      <c r="J9825" s="9" t="s">
        <v>14284</v>
      </c>
      <c r="K9825" s="9" t="s">
        <v>246</v>
      </c>
      <c r="L9825" s="9" t="s">
        <v>226</v>
      </c>
      <c r="M9825" s="9" t="s">
        <v>1327</v>
      </c>
      <c r="N9825" s="9" t="s">
        <v>196</v>
      </c>
      <c r="O9825" s="9" t="s">
        <v>116</v>
      </c>
      <c r="P9825" s="9" t="s">
        <v>574</v>
      </c>
      <c r="Q9825" s="9" t="s">
        <v>219</v>
      </c>
      <c r="R9825" s="9">
        <v>0</v>
      </c>
      <c r="S9825" s="9">
        <v>14</v>
      </c>
      <c r="T9825" s="9" t="s">
        <v>343</v>
      </c>
      <c r="U9825" s="9" t="s">
        <v>266</v>
      </c>
      <c r="X9825" s="9">
        <f>INDEX(SLA_Policy!$D$2:$D$5,MATCH(F9825,SLA_Policy!$A$2:$A$5,0))</f>
        <v>72</v>
      </c>
      <c r="Y9825" s="9" t="str">
        <f>IF(E9825="Cancelled","Excluded",IF(D9825="",IF((SLA_Policy!$B$8-B9825)*24&gt;X9825,"Open - Breached","Open - On Track"),IF((D9825-B9825)*24&lt;=X9825,"Met","Breached")))</f>
        <v>Met</v>
      </c>
    </row>
    <row r="9826" spans="1:25" x14ac:dyDescent="0.25">
      <c r="A9826" s="9" t="s">
        <v>14285</v>
      </c>
      <c r="B9826" s="23">
        <v>46201.435416666704</v>
      </c>
      <c r="C9826" s="23">
        <v>46202.322916666701</v>
      </c>
      <c r="D9826" s="23">
        <v>46203.395833333299</v>
      </c>
      <c r="E9826" s="9" t="s">
        <v>212</v>
      </c>
      <c r="F9826" s="9" t="s">
        <v>189</v>
      </c>
      <c r="G9826" s="9" t="s">
        <v>236</v>
      </c>
      <c r="H9826" s="9" t="s">
        <v>164</v>
      </c>
      <c r="I9826" s="9" t="s">
        <v>421</v>
      </c>
      <c r="J9826" s="9" t="s">
        <v>902</v>
      </c>
      <c r="K9826" s="9" t="s">
        <v>215</v>
      </c>
      <c r="L9826" s="9" t="s">
        <v>311</v>
      </c>
      <c r="M9826" s="9" t="s">
        <v>2362</v>
      </c>
      <c r="N9826" s="9" t="s">
        <v>196</v>
      </c>
      <c r="O9826" s="9" t="s">
        <v>180</v>
      </c>
      <c r="P9826" s="9" t="s">
        <v>368</v>
      </c>
      <c r="Q9826" s="9" t="s">
        <v>219</v>
      </c>
      <c r="R9826" s="9">
        <v>0</v>
      </c>
      <c r="S9826" s="9">
        <v>20</v>
      </c>
      <c r="T9826" s="9" t="s">
        <v>343</v>
      </c>
      <c r="U9826" s="9" t="s">
        <v>242</v>
      </c>
      <c r="X9826" s="9">
        <f>INDEX(SLA_Policy!$D$2:$D$5,MATCH(F9826,SLA_Policy!$A$2:$A$5,0))</f>
        <v>120</v>
      </c>
      <c r="Y9826" s="9" t="str">
        <f>IF(E9826="Cancelled","Excluded",IF(D9826="",IF((SLA_Policy!$B$8-B9826)*24&gt;X9826,"Open - Breached","Open - On Track"),IF((D9826-B9826)*24&lt;=X9826,"Met","Breached")))</f>
        <v>Met</v>
      </c>
    </row>
    <row r="9827" spans="1:25" x14ac:dyDescent="0.25">
      <c r="A9827" s="9" t="s">
        <v>14286</v>
      </c>
      <c r="B9827" s="23">
        <v>46201.540972222203</v>
      </c>
      <c r="C9827" s="23">
        <v>46202.368750000001</v>
      </c>
      <c r="D9827" s="23">
        <v>46202.399305555598</v>
      </c>
      <c r="E9827" s="9" t="s">
        <v>212</v>
      </c>
      <c r="F9827" s="9" t="s">
        <v>188</v>
      </c>
      <c r="G9827" s="9" t="s">
        <v>213</v>
      </c>
      <c r="H9827" s="9" t="s">
        <v>163</v>
      </c>
      <c r="I9827" s="9" t="s">
        <v>250</v>
      </c>
      <c r="J9827" s="9" t="s">
        <v>935</v>
      </c>
      <c r="K9827" s="9" t="s">
        <v>225</v>
      </c>
      <c r="L9827" s="9" t="s">
        <v>311</v>
      </c>
      <c r="M9827" s="9" t="s">
        <v>2885</v>
      </c>
      <c r="N9827" s="9" t="s">
        <v>196</v>
      </c>
      <c r="O9827" s="9" t="s">
        <v>176</v>
      </c>
      <c r="P9827" s="9" t="s">
        <v>419</v>
      </c>
      <c r="Q9827" s="9" t="s">
        <v>219</v>
      </c>
      <c r="R9827" s="9">
        <v>0</v>
      </c>
      <c r="S9827" s="9">
        <v>44</v>
      </c>
      <c r="T9827" s="9" t="s">
        <v>136</v>
      </c>
      <c r="U9827" s="9" t="s">
        <v>230</v>
      </c>
      <c r="W9827" s="9">
        <v>4</v>
      </c>
      <c r="X9827" s="9">
        <f>INDEX(SLA_Policy!$D$2:$D$5,MATCH(F9827,SLA_Policy!$A$2:$A$5,0))</f>
        <v>72</v>
      </c>
      <c r="Y9827" s="9" t="str">
        <f>IF(E9827="Cancelled","Excluded",IF(D9827="",IF((SLA_Policy!$B$8-B9827)*24&gt;X9827,"Open - Breached","Open - On Track"),IF((D9827-B9827)*24&lt;=X9827,"Met","Breached")))</f>
        <v>Met</v>
      </c>
    </row>
    <row r="9828" spans="1:25" x14ac:dyDescent="0.25">
      <c r="A9828" s="9" t="s">
        <v>14287</v>
      </c>
      <c r="B9828" s="23">
        <v>46202.225694444503</v>
      </c>
      <c r="C9828" s="23">
        <v>46202.311805555597</v>
      </c>
      <c r="E9828" s="9" t="s">
        <v>649</v>
      </c>
      <c r="F9828" s="9" t="s">
        <v>188</v>
      </c>
      <c r="G9828" s="9" t="s">
        <v>213</v>
      </c>
      <c r="H9828" s="9" t="s">
        <v>167</v>
      </c>
      <c r="I9828" s="9" t="s">
        <v>362</v>
      </c>
      <c r="J9828" s="9" t="s">
        <v>14288</v>
      </c>
      <c r="K9828" s="9" t="s">
        <v>246</v>
      </c>
      <c r="L9828" s="9" t="s">
        <v>351</v>
      </c>
      <c r="M9828" s="9" t="s">
        <v>5228</v>
      </c>
      <c r="N9828" s="9" t="s">
        <v>197</v>
      </c>
      <c r="O9828" s="9" t="s">
        <v>180</v>
      </c>
      <c r="P9828" s="9" t="s">
        <v>278</v>
      </c>
      <c r="Q9828" s="9" t="s">
        <v>219</v>
      </c>
      <c r="R9828" s="9">
        <v>0</v>
      </c>
      <c r="S9828" s="9">
        <v>2</v>
      </c>
      <c r="T9828" s="9" t="s">
        <v>220</v>
      </c>
      <c r="X9828" s="9">
        <f>INDEX(SLA_Policy!$D$2:$D$5,MATCH(F9828,SLA_Policy!$A$2:$A$5,0))</f>
        <v>72</v>
      </c>
      <c r="Y9828" s="9" t="str">
        <f>IF(E9828="Cancelled","Excluded",IF(D9828="",IF((SLA_Policy!$B$8-B9828)*24&gt;X9828,"Open - Breached","Open - On Track"),IF((D9828-B9828)*24&lt;=X9828,"Met","Breached")))</f>
        <v>Excluded</v>
      </c>
    </row>
    <row r="9829" spans="1:25" x14ac:dyDescent="0.25">
      <c r="A9829" s="9" t="s">
        <v>14289</v>
      </c>
      <c r="B9829" s="23">
        <v>46202.313194444498</v>
      </c>
      <c r="C9829" s="23">
        <v>46202.326388888898</v>
      </c>
      <c r="D9829" s="23">
        <v>46202.765277777798</v>
      </c>
      <c r="E9829" s="9" t="s">
        <v>212</v>
      </c>
      <c r="F9829" s="9" t="s">
        <v>188</v>
      </c>
      <c r="G9829" s="9" t="s">
        <v>213</v>
      </c>
      <c r="H9829" s="9" t="s">
        <v>162</v>
      </c>
      <c r="I9829" s="9" t="s">
        <v>345</v>
      </c>
      <c r="J9829" s="9" t="s">
        <v>794</v>
      </c>
      <c r="K9829" s="9" t="s">
        <v>239</v>
      </c>
      <c r="L9829" s="9" t="s">
        <v>104</v>
      </c>
      <c r="M9829" s="9" t="s">
        <v>2589</v>
      </c>
      <c r="N9829" s="9" t="s">
        <v>197</v>
      </c>
      <c r="O9829" s="9" t="s">
        <v>116</v>
      </c>
      <c r="P9829" s="9" t="s">
        <v>295</v>
      </c>
      <c r="Q9829" s="9" t="s">
        <v>219</v>
      </c>
      <c r="R9829" s="9">
        <v>1</v>
      </c>
      <c r="S9829" s="9">
        <v>79</v>
      </c>
      <c r="U9829" s="9" t="s">
        <v>266</v>
      </c>
      <c r="X9829" s="9">
        <f>INDEX(SLA_Policy!$D$2:$D$5,MATCH(F9829,SLA_Policy!$A$2:$A$5,0))</f>
        <v>72</v>
      </c>
      <c r="Y9829" s="9" t="str">
        <f>IF(E9829="Cancelled","Excluded",IF(D9829="",IF((SLA_Policy!$B$8-B9829)*24&gt;X9829,"Open - Breached","Open - On Track"),IF((D9829-B9829)*24&lt;=X9829,"Met","Breached")))</f>
        <v>Met</v>
      </c>
    </row>
    <row r="9830" spans="1:25" x14ac:dyDescent="0.25">
      <c r="A9830" s="9" t="s">
        <v>14290</v>
      </c>
      <c r="B9830" s="23">
        <v>46202.317361111098</v>
      </c>
      <c r="C9830" s="23">
        <v>46202.333333333299</v>
      </c>
      <c r="D9830" s="23">
        <v>46202.511805555601</v>
      </c>
      <c r="E9830" s="9" t="s">
        <v>212</v>
      </c>
      <c r="F9830" s="9" t="s">
        <v>188</v>
      </c>
      <c r="G9830" s="9" t="s">
        <v>213</v>
      </c>
      <c r="H9830" s="9" t="s">
        <v>167</v>
      </c>
      <c r="I9830" s="9" t="s">
        <v>349</v>
      </c>
      <c r="J9830" s="9" t="s">
        <v>8416</v>
      </c>
      <c r="K9830" s="9" t="s">
        <v>246</v>
      </c>
      <c r="L9830" s="9" t="s">
        <v>104</v>
      </c>
      <c r="M9830" s="9" t="s">
        <v>2139</v>
      </c>
      <c r="N9830" s="9" t="s">
        <v>196</v>
      </c>
      <c r="O9830" s="9" t="s">
        <v>116</v>
      </c>
      <c r="P9830" s="9" t="s">
        <v>234</v>
      </c>
      <c r="Q9830" s="9" t="s">
        <v>219</v>
      </c>
      <c r="R9830" s="9">
        <v>0</v>
      </c>
      <c r="S9830" s="9">
        <v>19</v>
      </c>
      <c r="U9830" s="9" t="s">
        <v>290</v>
      </c>
      <c r="X9830" s="9">
        <f>INDEX(SLA_Policy!$D$2:$D$5,MATCH(F9830,SLA_Policy!$A$2:$A$5,0))</f>
        <v>72</v>
      </c>
      <c r="Y9830" s="9" t="str">
        <f>IF(E9830="Cancelled","Excluded",IF(D9830="",IF((SLA_Policy!$B$8-B9830)*24&gt;X9830,"Open - Breached","Open - On Track"),IF((D9830-B9830)*24&lt;=X9830,"Met","Breached")))</f>
        <v>Met</v>
      </c>
    </row>
    <row r="9831" spans="1:25" x14ac:dyDescent="0.25">
      <c r="A9831" s="9" t="s">
        <v>14291</v>
      </c>
      <c r="B9831" s="23">
        <v>46202.322916666701</v>
      </c>
      <c r="C9831" s="23">
        <v>46202.3347222222</v>
      </c>
      <c r="E9831" s="9" t="s">
        <v>649</v>
      </c>
      <c r="F9831" s="9" t="s">
        <v>188</v>
      </c>
      <c r="G9831" s="9" t="s">
        <v>213</v>
      </c>
      <c r="H9831" s="9" t="s">
        <v>165</v>
      </c>
      <c r="I9831" s="9" t="s">
        <v>567</v>
      </c>
      <c r="J9831" s="9" t="s">
        <v>3422</v>
      </c>
      <c r="K9831" s="9" t="s">
        <v>246</v>
      </c>
      <c r="L9831" s="9" t="s">
        <v>270</v>
      </c>
      <c r="M9831" s="9" t="s">
        <v>7213</v>
      </c>
      <c r="N9831" s="9" t="s">
        <v>196</v>
      </c>
      <c r="O9831" s="9" t="s">
        <v>176</v>
      </c>
      <c r="P9831" s="9" t="s">
        <v>228</v>
      </c>
      <c r="Q9831" s="9" t="s">
        <v>273</v>
      </c>
      <c r="R9831" s="9">
        <v>0</v>
      </c>
      <c r="S9831" s="9">
        <v>2</v>
      </c>
      <c r="X9831" s="9">
        <f>INDEX(SLA_Policy!$D$2:$D$5,MATCH(F9831,SLA_Policy!$A$2:$A$5,0))</f>
        <v>72</v>
      </c>
      <c r="Y9831" s="9" t="str">
        <f>IF(E9831="Cancelled","Excluded",IF(D9831="",IF((SLA_Policy!$B$8-B9831)*24&gt;X9831,"Open - Breached","Open - On Track"),IF((D9831-B9831)*24&lt;=X9831,"Met","Breached")))</f>
        <v>Excluded</v>
      </c>
    </row>
    <row r="9832" spans="1:25" x14ac:dyDescent="0.25">
      <c r="A9832" s="9" t="s">
        <v>14292</v>
      </c>
      <c r="B9832" s="23">
        <v>46202.332638888904</v>
      </c>
      <c r="C9832" s="23">
        <v>46202.398611111101</v>
      </c>
      <c r="D9832" s="23">
        <v>46203.391666666699</v>
      </c>
      <c r="E9832" s="9" t="s">
        <v>212</v>
      </c>
      <c r="F9832" s="9" t="s">
        <v>189</v>
      </c>
      <c r="G9832" s="9" t="s">
        <v>236</v>
      </c>
      <c r="H9832" s="9" t="s">
        <v>167</v>
      </c>
      <c r="I9832" s="9" t="s">
        <v>255</v>
      </c>
      <c r="J9832" s="9" t="s">
        <v>14293</v>
      </c>
      <c r="K9832" s="9" t="s">
        <v>215</v>
      </c>
      <c r="L9832" s="9" t="s">
        <v>293</v>
      </c>
      <c r="M9832" s="9" t="s">
        <v>1790</v>
      </c>
      <c r="N9832" s="9" t="s">
        <v>197</v>
      </c>
      <c r="O9832" s="9" t="s">
        <v>116</v>
      </c>
      <c r="P9832" s="9" t="s">
        <v>551</v>
      </c>
      <c r="Q9832" s="9" t="s">
        <v>219</v>
      </c>
      <c r="R9832" s="9">
        <v>0</v>
      </c>
      <c r="S9832" s="9">
        <v>19</v>
      </c>
      <c r="U9832" s="9" t="s">
        <v>242</v>
      </c>
      <c r="X9832" s="9">
        <f>INDEX(SLA_Policy!$D$2:$D$5,MATCH(F9832,SLA_Policy!$A$2:$A$5,0))</f>
        <v>120</v>
      </c>
      <c r="Y9832" s="9" t="str">
        <f>IF(E9832="Cancelled","Excluded",IF(D9832="",IF((SLA_Policy!$B$8-B9832)*24&gt;X9832,"Open - Breached","Open - On Track"),IF((D9832-B9832)*24&lt;=X9832,"Met","Breached")))</f>
        <v>Met</v>
      </c>
    </row>
    <row r="9833" spans="1:25" x14ac:dyDescent="0.25">
      <c r="A9833" s="9" t="s">
        <v>14294</v>
      </c>
      <c r="B9833" s="23">
        <v>46202.334027777797</v>
      </c>
      <c r="C9833" s="23">
        <v>46202.341666666704</v>
      </c>
      <c r="D9833" s="23">
        <v>46202.385416666701</v>
      </c>
      <c r="E9833" s="9" t="s">
        <v>212</v>
      </c>
      <c r="F9833" s="9" t="s">
        <v>189</v>
      </c>
      <c r="G9833" s="9" t="s">
        <v>213</v>
      </c>
      <c r="H9833" s="9" t="s">
        <v>161</v>
      </c>
      <c r="I9833" s="9" t="s">
        <v>389</v>
      </c>
      <c r="J9833" s="9" t="s">
        <v>9472</v>
      </c>
      <c r="K9833" s="9" t="s">
        <v>246</v>
      </c>
      <c r="L9833" s="9" t="s">
        <v>311</v>
      </c>
      <c r="M9833" s="9" t="s">
        <v>903</v>
      </c>
      <c r="N9833" s="9" t="s">
        <v>198</v>
      </c>
      <c r="O9833" s="9" t="s">
        <v>116</v>
      </c>
      <c r="P9833" s="9" t="s">
        <v>590</v>
      </c>
      <c r="Q9833" s="9" t="s">
        <v>219</v>
      </c>
      <c r="R9833" s="9">
        <v>0</v>
      </c>
      <c r="S9833" s="9">
        <v>7</v>
      </c>
      <c r="U9833" s="9" t="s">
        <v>376</v>
      </c>
      <c r="X9833" s="9">
        <f>INDEX(SLA_Policy!$D$2:$D$5,MATCH(F9833,SLA_Policy!$A$2:$A$5,0))</f>
        <v>120</v>
      </c>
      <c r="Y9833" s="9" t="str">
        <f>IF(E9833="Cancelled","Excluded",IF(D9833="",IF((SLA_Policy!$B$8-B9833)*24&gt;X9833,"Open - Breached","Open - On Track"),IF((D9833-B9833)*24&lt;=X9833,"Met","Breached")))</f>
        <v>Met</v>
      </c>
    </row>
    <row r="9834" spans="1:25" x14ac:dyDescent="0.25">
      <c r="A9834" s="9" t="s">
        <v>14295</v>
      </c>
      <c r="B9834" s="23">
        <v>46202.336805555598</v>
      </c>
      <c r="C9834" s="23">
        <v>46202.377777777801</v>
      </c>
      <c r="D9834" s="23">
        <v>46203.525000000001</v>
      </c>
      <c r="E9834" s="9" t="s">
        <v>212</v>
      </c>
      <c r="F9834" s="9" t="s">
        <v>188</v>
      </c>
      <c r="G9834" s="9" t="s">
        <v>213</v>
      </c>
      <c r="H9834" s="9" t="s">
        <v>167</v>
      </c>
      <c r="I9834" s="9" t="s">
        <v>536</v>
      </c>
      <c r="J9834" s="9" t="s">
        <v>828</v>
      </c>
      <c r="K9834" s="9" t="s">
        <v>246</v>
      </c>
      <c r="L9834" s="9" t="s">
        <v>282</v>
      </c>
      <c r="M9834" s="9" t="s">
        <v>1917</v>
      </c>
      <c r="N9834" s="9" t="s">
        <v>197</v>
      </c>
      <c r="O9834" s="9" t="s">
        <v>180</v>
      </c>
      <c r="P9834" s="9" t="s">
        <v>278</v>
      </c>
      <c r="Q9834" s="9" t="s">
        <v>219</v>
      </c>
      <c r="R9834" s="9">
        <v>0</v>
      </c>
      <c r="S9834" s="9">
        <v>29</v>
      </c>
      <c r="T9834" s="9" t="s">
        <v>229</v>
      </c>
      <c r="U9834" s="9" t="s">
        <v>266</v>
      </c>
      <c r="X9834" s="9">
        <f>INDEX(SLA_Policy!$D$2:$D$5,MATCH(F9834,SLA_Policy!$A$2:$A$5,0))</f>
        <v>72</v>
      </c>
      <c r="Y9834" s="9" t="str">
        <f>IF(E9834="Cancelled","Excluded",IF(D9834="",IF((SLA_Policy!$B$8-B9834)*24&gt;X9834,"Open - Breached","Open - On Track"),IF((D9834-B9834)*24&lt;=X9834,"Met","Breached")))</f>
        <v>Met</v>
      </c>
    </row>
    <row r="9835" spans="1:25" x14ac:dyDescent="0.25">
      <c r="A9835" s="9" t="s">
        <v>14296</v>
      </c>
      <c r="B9835" s="23">
        <v>46202.347916666702</v>
      </c>
      <c r="C9835" s="23">
        <v>46202.430555555598</v>
      </c>
      <c r="D9835" s="23">
        <v>46202.4868055556</v>
      </c>
      <c r="E9835" s="9" t="s">
        <v>212</v>
      </c>
      <c r="F9835" s="9" t="s">
        <v>188</v>
      </c>
      <c r="G9835" s="9" t="s">
        <v>213</v>
      </c>
      <c r="H9835" s="9" t="s">
        <v>164</v>
      </c>
      <c r="I9835" s="9" t="s">
        <v>339</v>
      </c>
      <c r="J9835" s="9" t="s">
        <v>8413</v>
      </c>
      <c r="K9835" s="9" t="s">
        <v>215</v>
      </c>
      <c r="L9835" s="9" t="s">
        <v>311</v>
      </c>
      <c r="M9835" s="9" t="s">
        <v>1356</v>
      </c>
      <c r="N9835" s="9" t="s">
        <v>197</v>
      </c>
      <c r="O9835" s="9" t="s">
        <v>116</v>
      </c>
      <c r="P9835" s="9" t="s">
        <v>551</v>
      </c>
      <c r="Q9835" s="9" t="s">
        <v>219</v>
      </c>
      <c r="R9835" s="9">
        <v>0</v>
      </c>
      <c r="S9835" s="9">
        <v>5</v>
      </c>
      <c r="T9835" s="9" t="s">
        <v>464</v>
      </c>
      <c r="U9835" s="9" t="s">
        <v>266</v>
      </c>
      <c r="X9835" s="9">
        <f>INDEX(SLA_Policy!$D$2:$D$5,MATCH(F9835,SLA_Policy!$A$2:$A$5,0))</f>
        <v>72</v>
      </c>
      <c r="Y9835" s="9" t="str">
        <f>IF(E9835="Cancelled","Excluded",IF(D9835="",IF((SLA_Policy!$B$8-B9835)*24&gt;X9835,"Open - Breached","Open - On Track"),IF((D9835-B9835)*24&lt;=X9835,"Met","Breached")))</f>
        <v>Met</v>
      </c>
    </row>
    <row r="9836" spans="1:25" x14ac:dyDescent="0.25">
      <c r="A9836" s="9" t="s">
        <v>14297</v>
      </c>
      <c r="B9836" s="23">
        <v>46202.359722222202</v>
      </c>
      <c r="C9836" s="23">
        <v>46202.396527777797</v>
      </c>
      <c r="D9836" s="23">
        <v>46203.331250000003</v>
      </c>
      <c r="E9836" s="9" t="s">
        <v>212</v>
      </c>
      <c r="F9836" s="9" t="s">
        <v>188</v>
      </c>
      <c r="G9836" s="9" t="s">
        <v>213</v>
      </c>
      <c r="H9836" s="9" t="s">
        <v>88</v>
      </c>
      <c r="I9836" s="9" t="s">
        <v>92</v>
      </c>
      <c r="J9836" s="9" t="s">
        <v>14298</v>
      </c>
      <c r="K9836" s="9" t="s">
        <v>246</v>
      </c>
      <c r="L9836" s="9" t="s">
        <v>104</v>
      </c>
      <c r="M9836" s="9" t="s">
        <v>3775</v>
      </c>
      <c r="N9836" s="9" t="s">
        <v>196</v>
      </c>
      <c r="O9836" s="9" t="s">
        <v>178</v>
      </c>
      <c r="P9836" s="9" t="s">
        <v>321</v>
      </c>
      <c r="Q9836" s="9" t="s">
        <v>219</v>
      </c>
      <c r="R9836" s="9">
        <v>0</v>
      </c>
      <c r="S9836" s="9">
        <v>51</v>
      </c>
      <c r="T9836" s="9" t="s">
        <v>136</v>
      </c>
      <c r="U9836" s="9" t="s">
        <v>290</v>
      </c>
      <c r="W9836" s="9">
        <v>5</v>
      </c>
      <c r="X9836" s="9">
        <f>INDEX(SLA_Policy!$D$2:$D$5,MATCH(F9836,SLA_Policy!$A$2:$A$5,0))</f>
        <v>72</v>
      </c>
      <c r="Y9836" s="9" t="str">
        <f>IF(E9836="Cancelled","Excluded",IF(D9836="",IF((SLA_Policy!$B$8-B9836)*24&gt;X9836,"Open - Breached","Open - On Track"),IF((D9836-B9836)*24&lt;=X9836,"Met","Breached")))</f>
        <v>Met</v>
      </c>
    </row>
    <row r="9837" spans="1:25" x14ac:dyDescent="0.25">
      <c r="A9837" s="9" t="s">
        <v>14299</v>
      </c>
      <c r="B9837" s="23">
        <v>46202.366666666698</v>
      </c>
      <c r="C9837" s="23">
        <v>46202.504166666702</v>
      </c>
      <c r="D9837" s="23">
        <v>46203.336805555598</v>
      </c>
      <c r="E9837" s="9" t="s">
        <v>212</v>
      </c>
      <c r="F9837" s="9" t="s">
        <v>188</v>
      </c>
      <c r="G9837" s="9" t="s">
        <v>213</v>
      </c>
      <c r="H9837" s="9" t="s">
        <v>164</v>
      </c>
      <c r="I9837" s="9" t="s">
        <v>260</v>
      </c>
      <c r="J9837" s="9" t="s">
        <v>2270</v>
      </c>
      <c r="K9837" s="9" t="s">
        <v>410</v>
      </c>
      <c r="L9837" s="9" t="s">
        <v>104</v>
      </c>
      <c r="M9837" s="9" t="s">
        <v>411</v>
      </c>
      <c r="N9837" s="9" t="s">
        <v>196</v>
      </c>
      <c r="O9837" s="9" t="s">
        <v>179</v>
      </c>
      <c r="P9837" s="9" t="s">
        <v>284</v>
      </c>
      <c r="Q9837" s="9" t="s">
        <v>219</v>
      </c>
      <c r="R9837" s="9">
        <v>0</v>
      </c>
      <c r="S9837" s="9">
        <v>14</v>
      </c>
      <c r="T9837" s="9" t="s">
        <v>265</v>
      </c>
      <c r="U9837" s="9" t="s">
        <v>376</v>
      </c>
      <c r="X9837" s="9">
        <f>INDEX(SLA_Policy!$D$2:$D$5,MATCH(F9837,SLA_Policy!$A$2:$A$5,0))</f>
        <v>72</v>
      </c>
      <c r="Y9837" s="9" t="str">
        <f>IF(E9837="Cancelled","Excluded",IF(D9837="",IF((SLA_Policy!$B$8-B9837)*24&gt;X9837,"Open - Breached","Open - On Track"),IF((D9837-B9837)*24&lt;=X9837,"Met","Breached")))</f>
        <v>Met</v>
      </c>
    </row>
    <row r="9838" spans="1:25" x14ac:dyDescent="0.25">
      <c r="A9838" s="9" t="s">
        <v>14300</v>
      </c>
      <c r="B9838" s="23">
        <v>46202.367361111101</v>
      </c>
      <c r="C9838" s="23">
        <v>46202.436111111099</v>
      </c>
      <c r="D9838" s="23">
        <v>46202.736111111102</v>
      </c>
      <c r="E9838" s="9" t="s">
        <v>212</v>
      </c>
      <c r="F9838" s="9" t="s">
        <v>188</v>
      </c>
      <c r="G9838" s="9" t="s">
        <v>236</v>
      </c>
      <c r="H9838" s="9" t="s">
        <v>167</v>
      </c>
      <c r="I9838" s="9" t="s">
        <v>255</v>
      </c>
      <c r="J9838" s="9" t="s">
        <v>9698</v>
      </c>
      <c r="K9838" s="9" t="s">
        <v>303</v>
      </c>
      <c r="L9838" s="9" t="s">
        <v>270</v>
      </c>
      <c r="M9838" s="9" t="s">
        <v>1924</v>
      </c>
      <c r="N9838" s="9" t="s">
        <v>196</v>
      </c>
      <c r="O9838" s="9" t="s">
        <v>116</v>
      </c>
      <c r="P9838" s="9" t="s">
        <v>342</v>
      </c>
      <c r="Q9838" s="9" t="s">
        <v>219</v>
      </c>
      <c r="R9838" s="9">
        <v>0</v>
      </c>
      <c r="S9838" s="9">
        <v>55</v>
      </c>
      <c r="U9838" s="9" t="s">
        <v>242</v>
      </c>
      <c r="W9838" s="9">
        <v>3</v>
      </c>
      <c r="X9838" s="9">
        <f>INDEX(SLA_Policy!$D$2:$D$5,MATCH(F9838,SLA_Policy!$A$2:$A$5,0))</f>
        <v>72</v>
      </c>
      <c r="Y9838" s="9" t="str">
        <f>IF(E9838="Cancelled","Excluded",IF(D9838="",IF((SLA_Policy!$B$8-B9838)*24&gt;X9838,"Open - Breached","Open - On Track"),IF((D9838-B9838)*24&lt;=X9838,"Met","Breached")))</f>
        <v>Met</v>
      </c>
    </row>
    <row r="9839" spans="1:25" x14ac:dyDescent="0.25">
      <c r="A9839" s="9" t="s">
        <v>14301</v>
      </c>
      <c r="B9839" s="23">
        <v>46202.370138888902</v>
      </c>
      <c r="C9839" s="23">
        <v>46202.401388888902</v>
      </c>
      <c r="D9839" s="23">
        <v>46202.520833333299</v>
      </c>
      <c r="E9839" s="9" t="s">
        <v>212</v>
      </c>
      <c r="F9839" s="9" t="s">
        <v>187</v>
      </c>
      <c r="G9839" s="9" t="s">
        <v>213</v>
      </c>
      <c r="H9839" s="9" t="s">
        <v>167</v>
      </c>
      <c r="I9839" s="9" t="s">
        <v>536</v>
      </c>
      <c r="J9839" s="9" t="s">
        <v>995</v>
      </c>
      <c r="K9839" s="9" t="s">
        <v>239</v>
      </c>
      <c r="L9839" s="9" t="s">
        <v>307</v>
      </c>
      <c r="M9839" s="9" t="s">
        <v>1005</v>
      </c>
      <c r="N9839" s="9" t="s">
        <v>196</v>
      </c>
      <c r="O9839" s="9" t="s">
        <v>180</v>
      </c>
      <c r="P9839" s="9" t="s">
        <v>278</v>
      </c>
      <c r="Q9839" s="9" t="s">
        <v>273</v>
      </c>
      <c r="R9839" s="9">
        <v>0</v>
      </c>
      <c r="S9839" s="9">
        <v>163</v>
      </c>
      <c r="T9839" s="9" t="s">
        <v>220</v>
      </c>
      <c r="U9839" s="9" t="s">
        <v>266</v>
      </c>
      <c r="X9839" s="9">
        <f>INDEX(SLA_Policy!$D$2:$D$5,MATCH(F9839,SLA_Policy!$A$2:$A$5,0))</f>
        <v>8</v>
      </c>
      <c r="Y9839" s="9" t="str">
        <f>IF(E9839="Cancelled","Excluded",IF(D9839="",IF((SLA_Policy!$B$8-B9839)*24&gt;X9839,"Open - Breached","Open - On Track"),IF((D9839-B9839)*24&lt;=X9839,"Met","Breached")))</f>
        <v>Met</v>
      </c>
    </row>
    <row r="9840" spans="1:25" x14ac:dyDescent="0.25">
      <c r="A9840" s="9" t="s">
        <v>14302</v>
      </c>
      <c r="B9840" s="23">
        <v>46202.373611111099</v>
      </c>
      <c r="C9840" s="23">
        <v>46202.430555555598</v>
      </c>
      <c r="D9840" s="23">
        <v>46204.605555555601</v>
      </c>
      <c r="E9840" s="9" t="s">
        <v>212</v>
      </c>
      <c r="F9840" s="9" t="s">
        <v>188</v>
      </c>
      <c r="G9840" s="9" t="s">
        <v>213</v>
      </c>
      <c r="H9840" s="9" t="s">
        <v>88</v>
      </c>
      <c r="I9840" s="9" t="s">
        <v>486</v>
      </c>
      <c r="J9840" s="9" t="s">
        <v>487</v>
      </c>
      <c r="K9840" s="9" t="s">
        <v>246</v>
      </c>
      <c r="L9840" s="9" t="s">
        <v>371</v>
      </c>
      <c r="M9840" s="9" t="s">
        <v>8569</v>
      </c>
      <c r="N9840" s="9" t="s">
        <v>197</v>
      </c>
      <c r="O9840" s="9" t="s">
        <v>178</v>
      </c>
      <c r="P9840" s="9" t="s">
        <v>321</v>
      </c>
      <c r="Q9840" s="9" t="s">
        <v>219</v>
      </c>
      <c r="R9840" s="9">
        <v>0</v>
      </c>
      <c r="S9840" s="9">
        <v>39</v>
      </c>
      <c r="U9840" s="9" t="s">
        <v>266</v>
      </c>
      <c r="X9840" s="9">
        <f>INDEX(SLA_Policy!$D$2:$D$5,MATCH(F9840,SLA_Policy!$A$2:$A$5,0))</f>
        <v>72</v>
      </c>
      <c r="Y9840" s="9" t="str">
        <f>IF(E9840="Cancelled","Excluded",IF(D9840="",IF((SLA_Policy!$B$8-B9840)*24&gt;X9840,"Open - Breached","Open - On Track"),IF((D9840-B9840)*24&lt;=X9840,"Met","Breached")))</f>
        <v>Met</v>
      </c>
    </row>
    <row r="9841" spans="1:25" x14ac:dyDescent="0.25">
      <c r="A9841" s="9" t="s">
        <v>14303</v>
      </c>
      <c r="B9841" s="23">
        <v>46202.379861111098</v>
      </c>
      <c r="C9841" s="23">
        <v>46202.45</v>
      </c>
      <c r="D9841" s="23">
        <v>46202.634722222203</v>
      </c>
      <c r="E9841" s="9" t="s">
        <v>212</v>
      </c>
      <c r="F9841" s="9" t="s">
        <v>189</v>
      </c>
      <c r="G9841" s="9" t="s">
        <v>236</v>
      </c>
      <c r="H9841" s="9" t="s">
        <v>164</v>
      </c>
      <c r="I9841" s="9" t="s">
        <v>421</v>
      </c>
      <c r="J9841" s="9" t="s">
        <v>1349</v>
      </c>
      <c r="K9841" s="9" t="s">
        <v>276</v>
      </c>
      <c r="L9841" s="9" t="s">
        <v>12094</v>
      </c>
      <c r="M9841" s="9" t="s">
        <v>12444</v>
      </c>
      <c r="N9841" s="9" t="s">
        <v>196</v>
      </c>
      <c r="O9841" s="9" t="s">
        <v>182</v>
      </c>
      <c r="P9841" s="9" t="s">
        <v>120</v>
      </c>
      <c r="Q9841" s="9" t="s">
        <v>219</v>
      </c>
      <c r="R9841" s="9">
        <v>0</v>
      </c>
      <c r="S9841" s="9">
        <v>14</v>
      </c>
      <c r="T9841" s="9" t="s">
        <v>343</v>
      </c>
      <c r="U9841" s="9" t="s">
        <v>242</v>
      </c>
      <c r="X9841" s="9">
        <f>INDEX(SLA_Policy!$D$2:$D$5,MATCH(F9841,SLA_Policy!$A$2:$A$5,0))</f>
        <v>120</v>
      </c>
      <c r="Y9841" s="9" t="str">
        <f>IF(E9841="Cancelled","Excluded",IF(D9841="",IF((SLA_Policy!$B$8-B9841)*24&gt;X9841,"Open - Breached","Open - On Track"),IF((D9841-B9841)*24&lt;=X9841,"Met","Breached")))</f>
        <v>Met</v>
      </c>
    </row>
    <row r="9842" spans="1:25" x14ac:dyDescent="0.25">
      <c r="A9842" s="9" t="s">
        <v>14304</v>
      </c>
      <c r="B9842" s="23">
        <v>46202.387499999997</v>
      </c>
      <c r="C9842" s="23">
        <v>46202.440277777801</v>
      </c>
      <c r="D9842" s="23">
        <v>46203.320138888899</v>
      </c>
      <c r="E9842" s="9" t="s">
        <v>212</v>
      </c>
      <c r="F9842" s="9" t="s">
        <v>189</v>
      </c>
      <c r="G9842" s="9" t="s">
        <v>213</v>
      </c>
      <c r="H9842" s="9" t="s">
        <v>166</v>
      </c>
      <c r="I9842" s="9" t="s">
        <v>286</v>
      </c>
      <c r="J9842" s="9" t="s">
        <v>383</v>
      </c>
      <c r="K9842" s="9" t="s">
        <v>225</v>
      </c>
      <c r="L9842" s="9" t="s">
        <v>371</v>
      </c>
      <c r="M9842" s="9" t="s">
        <v>9145</v>
      </c>
      <c r="N9842" s="9" t="s">
        <v>196</v>
      </c>
      <c r="O9842" s="9" t="s">
        <v>181</v>
      </c>
      <c r="P9842" s="9" t="s">
        <v>445</v>
      </c>
      <c r="Q9842" s="9" t="s">
        <v>219</v>
      </c>
      <c r="R9842" s="9">
        <v>0</v>
      </c>
      <c r="S9842" s="9">
        <v>8</v>
      </c>
      <c r="U9842" s="9" t="s">
        <v>290</v>
      </c>
      <c r="X9842" s="9">
        <f>INDEX(SLA_Policy!$D$2:$D$5,MATCH(F9842,SLA_Policy!$A$2:$A$5,0))</f>
        <v>120</v>
      </c>
      <c r="Y9842" s="9" t="str">
        <f>IF(E9842="Cancelled","Excluded",IF(D9842="",IF((SLA_Policy!$B$8-B9842)*24&gt;X9842,"Open - Breached","Open - On Track"),IF((D9842-B9842)*24&lt;=X9842,"Met","Breached")))</f>
        <v>Met</v>
      </c>
    </row>
    <row r="9843" spans="1:25" x14ac:dyDescent="0.25">
      <c r="A9843" s="9" t="s">
        <v>14305</v>
      </c>
      <c r="B9843" s="23">
        <v>46202.390972222202</v>
      </c>
      <c r="C9843" s="23">
        <v>46202.393750000003</v>
      </c>
      <c r="D9843" s="23">
        <v>46202.471527777801</v>
      </c>
      <c r="E9843" s="9" t="s">
        <v>212</v>
      </c>
      <c r="F9843" s="9" t="s">
        <v>188</v>
      </c>
      <c r="G9843" s="9" t="s">
        <v>213</v>
      </c>
      <c r="H9843" s="9" t="s">
        <v>161</v>
      </c>
      <c r="I9843" s="9" t="s">
        <v>454</v>
      </c>
      <c r="J9843" s="9" t="s">
        <v>5611</v>
      </c>
      <c r="K9843" s="9" t="s">
        <v>239</v>
      </c>
      <c r="L9843" s="9" t="s">
        <v>282</v>
      </c>
      <c r="M9843" s="9" t="s">
        <v>1408</v>
      </c>
      <c r="N9843" s="9" t="s">
        <v>198</v>
      </c>
      <c r="O9843" s="9" t="s">
        <v>116</v>
      </c>
      <c r="P9843" s="9" t="s">
        <v>218</v>
      </c>
      <c r="Q9843" s="9" t="s">
        <v>219</v>
      </c>
      <c r="R9843" s="9">
        <v>0</v>
      </c>
      <c r="S9843" s="9">
        <v>7</v>
      </c>
      <c r="U9843" s="9" t="s">
        <v>221</v>
      </c>
      <c r="X9843" s="9">
        <f>INDEX(SLA_Policy!$D$2:$D$5,MATCH(F9843,SLA_Policy!$A$2:$A$5,0))</f>
        <v>72</v>
      </c>
      <c r="Y9843" s="9" t="str">
        <f>IF(E9843="Cancelled","Excluded",IF(D9843="",IF((SLA_Policy!$B$8-B9843)*24&gt;X9843,"Open - Breached","Open - On Track"),IF((D9843-B9843)*24&lt;=X9843,"Met","Breached")))</f>
        <v>Met</v>
      </c>
    </row>
    <row r="9844" spans="1:25" x14ac:dyDescent="0.25">
      <c r="A9844" s="9" t="s">
        <v>14306</v>
      </c>
      <c r="B9844" s="23">
        <v>46202.395138888904</v>
      </c>
      <c r="C9844" s="23">
        <v>46202.425694444399</v>
      </c>
      <c r="D9844" s="23">
        <v>46203.317361111098</v>
      </c>
      <c r="E9844" s="9" t="s">
        <v>212</v>
      </c>
      <c r="F9844" s="9" t="s">
        <v>188</v>
      </c>
      <c r="G9844" s="9" t="s">
        <v>213</v>
      </c>
      <c r="H9844" s="9" t="s">
        <v>167</v>
      </c>
      <c r="I9844" s="9" t="s">
        <v>349</v>
      </c>
      <c r="J9844" s="9" t="s">
        <v>14307</v>
      </c>
      <c r="K9844" s="9" t="s">
        <v>239</v>
      </c>
      <c r="L9844" s="9" t="s">
        <v>216</v>
      </c>
      <c r="M9844" s="9" t="s">
        <v>3231</v>
      </c>
      <c r="N9844" s="9" t="s">
        <v>197</v>
      </c>
      <c r="O9844" s="9" t="s">
        <v>180</v>
      </c>
      <c r="P9844" s="9" t="s">
        <v>368</v>
      </c>
      <c r="Q9844" s="9" t="s">
        <v>219</v>
      </c>
      <c r="R9844" s="9">
        <v>0</v>
      </c>
      <c r="S9844" s="9">
        <v>15</v>
      </c>
      <c r="U9844" s="9" t="s">
        <v>290</v>
      </c>
      <c r="W9844" s="9">
        <v>4</v>
      </c>
      <c r="X9844" s="9">
        <f>INDEX(SLA_Policy!$D$2:$D$5,MATCH(F9844,SLA_Policy!$A$2:$A$5,0))</f>
        <v>72</v>
      </c>
      <c r="Y9844" s="9" t="str">
        <f>IF(E9844="Cancelled","Excluded",IF(D9844="",IF((SLA_Policy!$B$8-B9844)*24&gt;X9844,"Open - Breached","Open - On Track"),IF((D9844-B9844)*24&lt;=X9844,"Met","Breached")))</f>
        <v>Met</v>
      </c>
    </row>
    <row r="9845" spans="1:25" x14ac:dyDescent="0.25">
      <c r="A9845" s="9" t="s">
        <v>14308</v>
      </c>
      <c r="B9845" s="23">
        <v>46202.399305555598</v>
      </c>
      <c r="C9845" s="23">
        <v>46202.406944444498</v>
      </c>
      <c r="D9845" s="23">
        <v>46202.675694444399</v>
      </c>
      <c r="E9845" s="9" t="s">
        <v>212</v>
      </c>
      <c r="F9845" s="9" t="s">
        <v>188</v>
      </c>
      <c r="G9845" s="9" t="s">
        <v>236</v>
      </c>
      <c r="H9845" s="9" t="s">
        <v>164</v>
      </c>
      <c r="I9845" s="9" t="s">
        <v>421</v>
      </c>
      <c r="J9845" s="9" t="s">
        <v>902</v>
      </c>
      <c r="K9845" s="9" t="s">
        <v>246</v>
      </c>
      <c r="L9845" s="9" t="s">
        <v>270</v>
      </c>
      <c r="M9845" s="9" t="s">
        <v>2157</v>
      </c>
      <c r="N9845" s="9" t="s">
        <v>199</v>
      </c>
      <c r="O9845" s="9" t="s">
        <v>180</v>
      </c>
      <c r="P9845" s="9" t="s">
        <v>368</v>
      </c>
      <c r="Q9845" s="9" t="s">
        <v>219</v>
      </c>
      <c r="R9845" s="9">
        <v>0</v>
      </c>
      <c r="S9845" s="9">
        <v>29</v>
      </c>
      <c r="T9845" s="9" t="s">
        <v>343</v>
      </c>
      <c r="U9845" s="9" t="s">
        <v>242</v>
      </c>
      <c r="W9845" s="9">
        <v>4</v>
      </c>
      <c r="X9845" s="9">
        <f>INDEX(SLA_Policy!$D$2:$D$5,MATCH(F9845,SLA_Policy!$A$2:$A$5,0))</f>
        <v>72</v>
      </c>
      <c r="Y9845" s="9" t="str">
        <f>IF(E9845="Cancelled","Excluded",IF(D9845="",IF((SLA_Policy!$B$8-B9845)*24&gt;X9845,"Open - Breached","Open - On Track"),IF((D9845-B9845)*24&lt;=X9845,"Met","Breached")))</f>
        <v>Met</v>
      </c>
    </row>
    <row r="9846" spans="1:25" x14ac:dyDescent="0.25">
      <c r="A9846" s="9" t="s">
        <v>14309</v>
      </c>
      <c r="B9846" s="23">
        <v>46202.413888888899</v>
      </c>
      <c r="C9846" s="23">
        <v>46202.418055555601</v>
      </c>
      <c r="D9846" s="23">
        <v>46202.447916666701</v>
      </c>
      <c r="E9846" s="9" t="s">
        <v>212</v>
      </c>
      <c r="F9846" s="9" t="s">
        <v>188</v>
      </c>
      <c r="G9846" s="9" t="s">
        <v>213</v>
      </c>
      <c r="H9846" s="9" t="s">
        <v>161</v>
      </c>
      <c r="I9846" s="9" t="s">
        <v>454</v>
      </c>
      <c r="J9846" s="9" t="s">
        <v>813</v>
      </c>
      <c r="K9846" s="9" t="s">
        <v>246</v>
      </c>
      <c r="L9846" s="9" t="s">
        <v>351</v>
      </c>
      <c r="M9846" s="9" t="s">
        <v>2530</v>
      </c>
      <c r="N9846" s="9" t="s">
        <v>200</v>
      </c>
      <c r="O9846" s="9" t="s">
        <v>116</v>
      </c>
      <c r="P9846" s="9" t="s">
        <v>551</v>
      </c>
      <c r="Q9846" s="9" t="s">
        <v>219</v>
      </c>
      <c r="R9846" s="9">
        <v>0</v>
      </c>
      <c r="S9846" s="9">
        <v>5</v>
      </c>
      <c r="U9846" s="9" t="s">
        <v>290</v>
      </c>
      <c r="X9846" s="9">
        <f>INDEX(SLA_Policy!$D$2:$D$5,MATCH(F9846,SLA_Policy!$A$2:$A$5,0))</f>
        <v>72</v>
      </c>
      <c r="Y9846" s="9" t="str">
        <f>IF(E9846="Cancelled","Excluded",IF(D9846="",IF((SLA_Policy!$B$8-B9846)*24&gt;X9846,"Open - Breached","Open - On Track"),IF((D9846-B9846)*24&lt;=X9846,"Met","Breached")))</f>
        <v>Met</v>
      </c>
    </row>
    <row r="9847" spans="1:25" x14ac:dyDescent="0.25">
      <c r="A9847" s="9" t="s">
        <v>14310</v>
      </c>
      <c r="B9847" s="23">
        <v>46202.427083333299</v>
      </c>
      <c r="C9847" s="23">
        <v>46202.435416666704</v>
      </c>
      <c r="D9847" s="23">
        <v>46204.579166666699</v>
      </c>
      <c r="E9847" s="9" t="s">
        <v>212</v>
      </c>
      <c r="F9847" s="9" t="s">
        <v>188</v>
      </c>
      <c r="G9847" s="9" t="s">
        <v>236</v>
      </c>
      <c r="H9847" s="9" t="s">
        <v>164</v>
      </c>
      <c r="I9847" s="9" t="s">
        <v>421</v>
      </c>
      <c r="J9847" s="9" t="s">
        <v>4015</v>
      </c>
      <c r="K9847" s="9" t="s">
        <v>262</v>
      </c>
      <c r="L9847" s="9" t="s">
        <v>104</v>
      </c>
      <c r="M9847" s="9" t="s">
        <v>3240</v>
      </c>
      <c r="N9847" s="9" t="s">
        <v>196</v>
      </c>
      <c r="O9847" s="9" t="s">
        <v>180</v>
      </c>
      <c r="P9847" s="9" t="s">
        <v>278</v>
      </c>
      <c r="Q9847" s="9" t="s">
        <v>219</v>
      </c>
      <c r="R9847" s="9">
        <v>0</v>
      </c>
      <c r="S9847" s="9">
        <v>58</v>
      </c>
      <c r="T9847" s="9" t="s">
        <v>343</v>
      </c>
      <c r="U9847" s="9" t="s">
        <v>242</v>
      </c>
      <c r="X9847" s="9">
        <f>INDEX(SLA_Policy!$D$2:$D$5,MATCH(F9847,SLA_Policy!$A$2:$A$5,0))</f>
        <v>72</v>
      </c>
      <c r="Y9847" s="9" t="str">
        <f>IF(E9847="Cancelled","Excluded",IF(D9847="",IF((SLA_Policy!$B$8-B9847)*24&gt;X9847,"Open - Breached","Open - On Track"),IF((D9847-B9847)*24&lt;=X9847,"Met","Breached")))</f>
        <v>Met</v>
      </c>
    </row>
    <row r="9848" spans="1:25" x14ac:dyDescent="0.25">
      <c r="A9848" s="9" t="s">
        <v>14311</v>
      </c>
      <c r="B9848" s="23">
        <v>46202.435416666704</v>
      </c>
      <c r="C9848" s="23">
        <v>46202.495833333298</v>
      </c>
      <c r="D9848" s="23">
        <v>46203.554861111101</v>
      </c>
      <c r="E9848" s="9" t="s">
        <v>212</v>
      </c>
      <c r="F9848" s="9" t="s">
        <v>188</v>
      </c>
      <c r="G9848" s="9" t="s">
        <v>213</v>
      </c>
      <c r="H9848" s="9" t="s">
        <v>164</v>
      </c>
      <c r="I9848" s="9" t="s">
        <v>339</v>
      </c>
      <c r="J9848" s="9" t="s">
        <v>12527</v>
      </c>
      <c r="K9848" s="9" t="s">
        <v>215</v>
      </c>
      <c r="L9848" s="9" t="s">
        <v>216</v>
      </c>
      <c r="M9848" s="9" t="s">
        <v>5690</v>
      </c>
      <c r="N9848" s="9" t="s">
        <v>197</v>
      </c>
      <c r="O9848" s="9" t="s">
        <v>116</v>
      </c>
      <c r="P9848" s="9" t="s">
        <v>525</v>
      </c>
      <c r="Q9848" s="9" t="s">
        <v>219</v>
      </c>
      <c r="R9848" s="9">
        <v>0</v>
      </c>
      <c r="S9848" s="9">
        <v>12</v>
      </c>
      <c r="T9848" s="9" t="s">
        <v>343</v>
      </c>
      <c r="U9848" s="9" t="s">
        <v>266</v>
      </c>
      <c r="X9848" s="9">
        <f>INDEX(SLA_Policy!$D$2:$D$5,MATCH(F9848,SLA_Policy!$A$2:$A$5,0))</f>
        <v>72</v>
      </c>
      <c r="Y9848" s="9" t="str">
        <f>IF(E9848="Cancelled","Excluded",IF(D9848="",IF((SLA_Policy!$B$8-B9848)*24&gt;X9848,"Open - Breached","Open - On Track"),IF((D9848-B9848)*24&lt;=X9848,"Met","Breached")))</f>
        <v>Met</v>
      </c>
    </row>
    <row r="9849" spans="1:25" x14ac:dyDescent="0.25">
      <c r="A9849" s="9" t="s">
        <v>14312</v>
      </c>
      <c r="B9849" s="23">
        <v>46202.445833333302</v>
      </c>
      <c r="C9849" s="23">
        <v>46202.537499999999</v>
      </c>
      <c r="D9849" s="23">
        <v>46202.728472222203</v>
      </c>
      <c r="E9849" s="9" t="s">
        <v>212</v>
      </c>
      <c r="F9849" s="9" t="s">
        <v>189</v>
      </c>
      <c r="G9849" s="9" t="s">
        <v>213</v>
      </c>
      <c r="H9849" s="9" t="s">
        <v>162</v>
      </c>
      <c r="I9849" s="9" t="s">
        <v>345</v>
      </c>
      <c r="J9849" s="9" t="s">
        <v>794</v>
      </c>
      <c r="K9849" s="9" t="s">
        <v>215</v>
      </c>
      <c r="L9849" s="9" t="s">
        <v>307</v>
      </c>
      <c r="M9849" s="9" t="s">
        <v>1279</v>
      </c>
      <c r="N9849" s="9" t="s">
        <v>197</v>
      </c>
      <c r="O9849" s="9" t="s">
        <v>179</v>
      </c>
      <c r="P9849" s="9" t="s">
        <v>264</v>
      </c>
      <c r="Q9849" s="9" t="s">
        <v>219</v>
      </c>
      <c r="R9849" s="9">
        <v>0</v>
      </c>
      <c r="S9849" s="9">
        <v>32</v>
      </c>
      <c r="U9849" s="9" t="s">
        <v>248</v>
      </c>
      <c r="W9849" s="9">
        <v>5</v>
      </c>
      <c r="X9849" s="9">
        <f>INDEX(SLA_Policy!$D$2:$D$5,MATCH(F9849,SLA_Policy!$A$2:$A$5,0))</f>
        <v>120</v>
      </c>
      <c r="Y9849" s="9" t="str">
        <f>IF(E9849="Cancelled","Excluded",IF(D9849="",IF((SLA_Policy!$B$8-B9849)*24&gt;X9849,"Open - Breached","Open - On Track"),IF((D9849-B9849)*24&lt;=X9849,"Met","Breached")))</f>
        <v>Met</v>
      </c>
    </row>
    <row r="9850" spans="1:25" x14ac:dyDescent="0.25">
      <c r="A9850" s="9" t="s">
        <v>14313</v>
      </c>
      <c r="B9850" s="23">
        <v>46202.4465277778</v>
      </c>
      <c r="C9850" s="23">
        <v>46202.452777777798</v>
      </c>
      <c r="D9850" s="23">
        <v>46202.565972222197</v>
      </c>
      <c r="E9850" s="9" t="s">
        <v>212</v>
      </c>
      <c r="F9850" s="9" t="s">
        <v>187</v>
      </c>
      <c r="G9850" s="9" t="s">
        <v>213</v>
      </c>
      <c r="H9850" s="9" t="s">
        <v>162</v>
      </c>
      <c r="I9850" s="9" t="s">
        <v>345</v>
      </c>
      <c r="J9850" s="9" t="s">
        <v>1501</v>
      </c>
      <c r="K9850" s="9" t="s">
        <v>246</v>
      </c>
      <c r="L9850" s="9" t="s">
        <v>216</v>
      </c>
      <c r="M9850" s="9" t="s">
        <v>3323</v>
      </c>
      <c r="N9850" s="9" t="s">
        <v>197</v>
      </c>
      <c r="O9850" s="9" t="s">
        <v>179</v>
      </c>
      <c r="P9850" s="9" t="s">
        <v>264</v>
      </c>
      <c r="Q9850" s="9" t="s">
        <v>273</v>
      </c>
      <c r="R9850" s="9">
        <v>0</v>
      </c>
      <c r="S9850" s="9">
        <v>37</v>
      </c>
      <c r="U9850" s="9" t="s">
        <v>266</v>
      </c>
      <c r="X9850" s="9">
        <f>INDEX(SLA_Policy!$D$2:$D$5,MATCH(F9850,SLA_Policy!$A$2:$A$5,0))</f>
        <v>8</v>
      </c>
      <c r="Y9850" s="9" t="str">
        <f>IF(E9850="Cancelled","Excluded",IF(D9850="",IF((SLA_Policy!$B$8-B9850)*24&gt;X9850,"Open - Breached","Open - On Track"),IF((D9850-B9850)*24&lt;=X9850,"Met","Breached")))</f>
        <v>Met</v>
      </c>
    </row>
    <row r="9851" spans="1:25" x14ac:dyDescent="0.25">
      <c r="A9851" s="9" t="s">
        <v>14314</v>
      </c>
      <c r="B9851" s="23">
        <v>46202.447222222203</v>
      </c>
      <c r="C9851" s="23">
        <v>46203.314583333296</v>
      </c>
      <c r="D9851" s="23">
        <v>46203.332638888904</v>
      </c>
      <c r="E9851" s="9" t="s">
        <v>212</v>
      </c>
      <c r="F9851" s="9" t="s">
        <v>188</v>
      </c>
      <c r="G9851" s="9" t="s">
        <v>213</v>
      </c>
      <c r="H9851" s="9" t="s">
        <v>166</v>
      </c>
      <c r="I9851" s="9" t="s">
        <v>286</v>
      </c>
      <c r="J9851" s="9" t="s">
        <v>3235</v>
      </c>
      <c r="K9851" s="9" t="s">
        <v>276</v>
      </c>
      <c r="L9851" s="9" t="s">
        <v>12094</v>
      </c>
      <c r="M9851" s="9" t="s">
        <v>12095</v>
      </c>
      <c r="N9851" s="9" t="s">
        <v>197</v>
      </c>
      <c r="O9851" s="9" t="s">
        <v>181</v>
      </c>
      <c r="P9851" s="9" t="s">
        <v>445</v>
      </c>
      <c r="Q9851" s="9" t="s">
        <v>219</v>
      </c>
      <c r="R9851" s="9">
        <v>0</v>
      </c>
      <c r="S9851" s="9">
        <v>11</v>
      </c>
      <c r="U9851" s="9" t="s">
        <v>290</v>
      </c>
      <c r="W9851" s="9">
        <v>2</v>
      </c>
      <c r="X9851" s="9">
        <f>INDEX(SLA_Policy!$D$2:$D$5,MATCH(F9851,SLA_Policy!$A$2:$A$5,0))</f>
        <v>72</v>
      </c>
      <c r="Y9851" s="9" t="str">
        <f>IF(E9851="Cancelled","Excluded",IF(D9851="",IF((SLA_Policy!$B$8-B9851)*24&gt;X9851,"Open - Breached","Open - On Track"),IF((D9851-B9851)*24&lt;=X9851,"Met","Breached")))</f>
        <v>Met</v>
      </c>
    </row>
    <row r="9852" spans="1:25" x14ac:dyDescent="0.25">
      <c r="A9852" s="9" t="s">
        <v>14315</v>
      </c>
      <c r="B9852" s="23">
        <v>46202.461805555598</v>
      </c>
      <c r="C9852" s="23">
        <v>46202.464583333298</v>
      </c>
      <c r="D9852" s="23">
        <v>46204.332638888904</v>
      </c>
      <c r="E9852" s="9" t="s">
        <v>212</v>
      </c>
      <c r="F9852" s="9" t="s">
        <v>188</v>
      </c>
      <c r="G9852" s="9" t="s">
        <v>213</v>
      </c>
      <c r="H9852" s="9" t="s">
        <v>88</v>
      </c>
      <c r="I9852" s="9" t="s">
        <v>92</v>
      </c>
      <c r="J9852" s="9" t="s">
        <v>659</v>
      </c>
      <c r="K9852" s="9" t="s">
        <v>215</v>
      </c>
      <c r="L9852" s="9" t="s">
        <v>216</v>
      </c>
      <c r="M9852" s="9" t="s">
        <v>623</v>
      </c>
      <c r="N9852" s="9" t="s">
        <v>198</v>
      </c>
      <c r="O9852" s="9" t="s">
        <v>178</v>
      </c>
      <c r="P9852" s="9" t="s">
        <v>414</v>
      </c>
      <c r="Q9852" s="9" t="s">
        <v>219</v>
      </c>
      <c r="R9852" s="9">
        <v>2</v>
      </c>
      <c r="S9852" s="9">
        <v>58</v>
      </c>
      <c r="T9852" s="9" t="s">
        <v>220</v>
      </c>
      <c r="U9852" s="9" t="s">
        <v>661</v>
      </c>
      <c r="W9852" s="9">
        <v>2</v>
      </c>
      <c r="X9852" s="9">
        <f>INDEX(SLA_Policy!$D$2:$D$5,MATCH(F9852,SLA_Policy!$A$2:$A$5,0))</f>
        <v>72</v>
      </c>
      <c r="Y9852" s="9" t="str">
        <f>IF(E9852="Cancelled","Excluded",IF(D9852="",IF((SLA_Policy!$B$8-B9852)*24&gt;X9852,"Open - Breached","Open - On Track"),IF((D9852-B9852)*24&lt;=X9852,"Met","Breached")))</f>
        <v>Met</v>
      </c>
    </row>
    <row r="9853" spans="1:25" x14ac:dyDescent="0.25">
      <c r="A9853" s="9" t="s">
        <v>14316</v>
      </c>
      <c r="B9853" s="23">
        <v>46202.472222222197</v>
      </c>
      <c r="C9853" s="23">
        <v>46202.506944444503</v>
      </c>
      <c r="D9853" s="23">
        <v>46203.377777777801</v>
      </c>
      <c r="E9853" s="9" t="s">
        <v>212</v>
      </c>
      <c r="F9853" s="9" t="s">
        <v>189</v>
      </c>
      <c r="G9853" s="9" t="s">
        <v>236</v>
      </c>
      <c r="H9853" s="9" t="s">
        <v>161</v>
      </c>
      <c r="I9853" s="9" t="s">
        <v>482</v>
      </c>
      <c r="J9853" s="9" t="s">
        <v>11492</v>
      </c>
      <c r="K9853" s="9" t="s">
        <v>246</v>
      </c>
      <c r="L9853" s="9" t="s">
        <v>293</v>
      </c>
      <c r="M9853" s="9" t="s">
        <v>4385</v>
      </c>
      <c r="N9853" s="9" t="s">
        <v>196</v>
      </c>
      <c r="O9853" s="9" t="s">
        <v>177</v>
      </c>
      <c r="P9853" s="9" t="s">
        <v>457</v>
      </c>
      <c r="Q9853" s="9" t="s">
        <v>219</v>
      </c>
      <c r="R9853" s="9">
        <v>0</v>
      </c>
      <c r="S9853" s="9">
        <v>78</v>
      </c>
      <c r="U9853" s="9" t="s">
        <v>242</v>
      </c>
      <c r="W9853" s="9">
        <v>4</v>
      </c>
      <c r="X9853" s="9">
        <f>INDEX(SLA_Policy!$D$2:$D$5,MATCH(F9853,SLA_Policy!$A$2:$A$5,0))</f>
        <v>120</v>
      </c>
      <c r="Y9853" s="9" t="str">
        <f>IF(E9853="Cancelled","Excluded",IF(D9853="",IF((SLA_Policy!$B$8-B9853)*24&gt;X9853,"Open - Breached","Open - On Track"),IF((D9853-B9853)*24&lt;=X9853,"Met","Breached")))</f>
        <v>Met</v>
      </c>
    </row>
    <row r="9854" spans="1:25" x14ac:dyDescent="0.25">
      <c r="A9854" s="9" t="s">
        <v>14317</v>
      </c>
      <c r="B9854" s="23">
        <v>46202.4819444444</v>
      </c>
      <c r="C9854" s="23">
        <v>46202.565972222197</v>
      </c>
      <c r="D9854" s="23">
        <v>46202.714583333298</v>
      </c>
      <c r="E9854" s="9" t="s">
        <v>212</v>
      </c>
      <c r="F9854" s="9" t="s">
        <v>189</v>
      </c>
      <c r="G9854" s="9" t="s">
        <v>213</v>
      </c>
      <c r="H9854" s="9" t="s">
        <v>167</v>
      </c>
      <c r="I9854" s="9" t="s">
        <v>362</v>
      </c>
      <c r="J9854" s="9" t="s">
        <v>5903</v>
      </c>
      <c r="K9854" s="9" t="s">
        <v>262</v>
      </c>
      <c r="L9854" s="9" t="s">
        <v>216</v>
      </c>
      <c r="M9854" s="9" t="s">
        <v>867</v>
      </c>
      <c r="N9854" s="9" t="s">
        <v>197</v>
      </c>
      <c r="O9854" s="9" t="s">
        <v>116</v>
      </c>
      <c r="P9854" s="9" t="s">
        <v>342</v>
      </c>
      <c r="Q9854" s="9" t="s">
        <v>219</v>
      </c>
      <c r="R9854" s="9">
        <v>0</v>
      </c>
      <c r="S9854" s="9">
        <v>13</v>
      </c>
      <c r="U9854" s="9" t="s">
        <v>266</v>
      </c>
      <c r="X9854" s="9">
        <f>INDEX(SLA_Policy!$D$2:$D$5,MATCH(F9854,SLA_Policy!$A$2:$A$5,0))</f>
        <v>120</v>
      </c>
      <c r="Y9854" s="9" t="str">
        <f>IF(E9854="Cancelled","Excluded",IF(D9854="",IF((SLA_Policy!$B$8-B9854)*24&gt;X9854,"Open - Breached","Open - On Track"),IF((D9854-B9854)*24&lt;=X9854,"Met","Breached")))</f>
        <v>Met</v>
      </c>
    </row>
    <row r="9855" spans="1:25" x14ac:dyDescent="0.25">
      <c r="A9855" s="9" t="s">
        <v>14318</v>
      </c>
      <c r="B9855" s="23">
        <v>46202.490277777797</v>
      </c>
      <c r="C9855" s="23">
        <v>46202.504861111098</v>
      </c>
      <c r="D9855" s="23">
        <v>46203.391666666699</v>
      </c>
      <c r="E9855" s="9" t="s">
        <v>212</v>
      </c>
      <c r="F9855" s="9" t="s">
        <v>188</v>
      </c>
      <c r="G9855" s="9" t="s">
        <v>213</v>
      </c>
      <c r="H9855" s="9" t="s">
        <v>162</v>
      </c>
      <c r="I9855" s="9" t="s">
        <v>244</v>
      </c>
      <c r="J9855" s="9" t="s">
        <v>13358</v>
      </c>
      <c r="K9855" s="9" t="s">
        <v>239</v>
      </c>
      <c r="L9855" s="9" t="s">
        <v>311</v>
      </c>
      <c r="M9855" s="9" t="s">
        <v>3214</v>
      </c>
      <c r="N9855" s="9" t="s">
        <v>199</v>
      </c>
      <c r="O9855" s="9" t="s">
        <v>179</v>
      </c>
      <c r="P9855" s="9" t="s">
        <v>264</v>
      </c>
      <c r="Q9855" s="9" t="s">
        <v>219</v>
      </c>
      <c r="R9855" s="9">
        <v>0</v>
      </c>
      <c r="S9855" s="9">
        <v>16</v>
      </c>
      <c r="U9855" s="9" t="s">
        <v>376</v>
      </c>
      <c r="W9855" s="9">
        <v>5</v>
      </c>
      <c r="X9855" s="9">
        <f>INDEX(SLA_Policy!$D$2:$D$5,MATCH(F9855,SLA_Policy!$A$2:$A$5,0))</f>
        <v>72</v>
      </c>
      <c r="Y9855" s="9" t="str">
        <f>IF(E9855="Cancelled","Excluded",IF(D9855="",IF((SLA_Policy!$B$8-B9855)*24&gt;X9855,"Open - Breached","Open - On Track"),IF((D9855-B9855)*24&lt;=X9855,"Met","Breached")))</f>
        <v>Met</v>
      </c>
    </row>
    <row r="9856" spans="1:25" x14ac:dyDescent="0.25">
      <c r="A9856" s="9" t="s">
        <v>14319</v>
      </c>
      <c r="B9856" s="23">
        <v>46202.490277777797</v>
      </c>
      <c r="C9856" s="23">
        <v>46202.5180555556</v>
      </c>
      <c r="D9856" s="23">
        <v>46203.369444444397</v>
      </c>
      <c r="E9856" s="9" t="s">
        <v>212</v>
      </c>
      <c r="F9856" s="9" t="s">
        <v>189</v>
      </c>
      <c r="G9856" s="9" t="s">
        <v>213</v>
      </c>
      <c r="H9856" s="9" t="s">
        <v>88</v>
      </c>
      <c r="I9856" s="9" t="s">
        <v>268</v>
      </c>
      <c r="J9856" s="9" t="s">
        <v>3371</v>
      </c>
      <c r="K9856" s="9" t="s">
        <v>239</v>
      </c>
      <c r="L9856" s="9" t="s">
        <v>351</v>
      </c>
      <c r="M9856" s="9" t="s">
        <v>3100</v>
      </c>
      <c r="N9856" s="9" t="s">
        <v>196</v>
      </c>
      <c r="O9856" s="9" t="s">
        <v>178</v>
      </c>
      <c r="P9856" s="9" t="s">
        <v>360</v>
      </c>
      <c r="Q9856" s="9" t="s">
        <v>219</v>
      </c>
      <c r="R9856" s="9">
        <v>0</v>
      </c>
      <c r="S9856" s="9">
        <v>58</v>
      </c>
      <c r="T9856" s="9" t="s">
        <v>136</v>
      </c>
      <c r="U9856" s="9" t="s">
        <v>266</v>
      </c>
      <c r="X9856" s="9">
        <f>INDEX(SLA_Policy!$D$2:$D$5,MATCH(F9856,SLA_Policy!$A$2:$A$5,0))</f>
        <v>120</v>
      </c>
      <c r="Y9856" s="9" t="str">
        <f>IF(E9856="Cancelled","Excluded",IF(D9856="",IF((SLA_Policy!$B$8-B9856)*24&gt;X9856,"Open - Breached","Open - On Track"),IF((D9856-B9856)*24&lt;=X9856,"Met","Breached")))</f>
        <v>Met</v>
      </c>
    </row>
    <row r="9857" spans="1:25" x14ac:dyDescent="0.25">
      <c r="A9857" s="9" t="s">
        <v>14320</v>
      </c>
      <c r="B9857" s="23">
        <v>46202.497916666704</v>
      </c>
      <c r="C9857" s="23">
        <v>46202.565277777801</v>
      </c>
      <c r="D9857" s="23">
        <v>46202.765277777798</v>
      </c>
      <c r="E9857" s="9" t="s">
        <v>212</v>
      </c>
      <c r="F9857" s="9" t="s">
        <v>189</v>
      </c>
      <c r="G9857" s="9" t="s">
        <v>213</v>
      </c>
      <c r="H9857" s="9" t="s">
        <v>166</v>
      </c>
      <c r="I9857" s="9" t="s">
        <v>286</v>
      </c>
      <c r="J9857" s="9" t="s">
        <v>632</v>
      </c>
      <c r="K9857" s="9" t="s">
        <v>239</v>
      </c>
      <c r="L9857" s="9" t="s">
        <v>307</v>
      </c>
      <c r="M9857" s="9" t="s">
        <v>3395</v>
      </c>
      <c r="N9857" s="9" t="s">
        <v>197</v>
      </c>
      <c r="O9857" s="9" t="s">
        <v>181</v>
      </c>
      <c r="P9857" s="9" t="s">
        <v>449</v>
      </c>
      <c r="Q9857" s="9" t="s">
        <v>219</v>
      </c>
      <c r="R9857" s="9">
        <v>0</v>
      </c>
      <c r="S9857" s="9">
        <v>11</v>
      </c>
      <c r="U9857" s="9" t="s">
        <v>290</v>
      </c>
      <c r="X9857" s="9">
        <f>INDEX(SLA_Policy!$D$2:$D$5,MATCH(F9857,SLA_Policy!$A$2:$A$5,0))</f>
        <v>120</v>
      </c>
      <c r="Y9857" s="9" t="str">
        <f>IF(E9857="Cancelled","Excluded",IF(D9857="",IF((SLA_Policy!$B$8-B9857)*24&gt;X9857,"Open - Breached","Open - On Track"),IF((D9857-B9857)*24&lt;=X9857,"Met","Breached")))</f>
        <v>Met</v>
      </c>
    </row>
    <row r="9858" spans="1:25" x14ac:dyDescent="0.25">
      <c r="A9858" s="9" t="s">
        <v>14321</v>
      </c>
      <c r="B9858" s="23">
        <v>46202.499305555597</v>
      </c>
      <c r="C9858" s="23">
        <v>46202.542361111096</v>
      </c>
      <c r="D9858" s="23">
        <v>46209.412499999999</v>
      </c>
      <c r="E9858" s="9" t="s">
        <v>212</v>
      </c>
      <c r="F9858" s="9" t="s">
        <v>189</v>
      </c>
      <c r="G9858" s="9" t="s">
        <v>213</v>
      </c>
      <c r="H9858" s="9" t="s">
        <v>164</v>
      </c>
      <c r="I9858" s="9" t="s">
        <v>260</v>
      </c>
      <c r="J9858" s="9" t="s">
        <v>8483</v>
      </c>
      <c r="K9858" s="9" t="s">
        <v>410</v>
      </c>
      <c r="L9858" s="9" t="s">
        <v>307</v>
      </c>
      <c r="M9858" s="9" t="s">
        <v>787</v>
      </c>
      <c r="N9858" s="9" t="s">
        <v>196</v>
      </c>
      <c r="O9858" s="9" t="s">
        <v>180</v>
      </c>
      <c r="P9858" s="9" t="s">
        <v>278</v>
      </c>
      <c r="Q9858" s="9" t="s">
        <v>219</v>
      </c>
      <c r="R9858" s="9">
        <v>1</v>
      </c>
      <c r="S9858" s="9">
        <v>77</v>
      </c>
      <c r="T9858" s="9" t="s">
        <v>265</v>
      </c>
      <c r="U9858" s="9" t="s">
        <v>266</v>
      </c>
      <c r="X9858" s="9">
        <f>INDEX(SLA_Policy!$D$2:$D$5,MATCH(F9858,SLA_Policy!$A$2:$A$5,0))</f>
        <v>120</v>
      </c>
      <c r="Y9858" s="9" t="str">
        <f>IF(E9858="Cancelled","Excluded",IF(D9858="",IF((SLA_Policy!$B$8-B9858)*24&gt;X9858,"Open - Breached","Open - On Track"),IF((D9858-B9858)*24&lt;=X9858,"Met","Breached")))</f>
        <v>Breached</v>
      </c>
    </row>
    <row r="9859" spans="1:25" x14ac:dyDescent="0.25">
      <c r="A9859" s="9" t="s">
        <v>14322</v>
      </c>
      <c r="B9859" s="23">
        <v>46202.510416666701</v>
      </c>
      <c r="C9859" s="23">
        <v>46202.515277777798</v>
      </c>
      <c r="D9859" s="23">
        <v>46202.648611111101</v>
      </c>
      <c r="E9859" s="9" t="s">
        <v>212</v>
      </c>
      <c r="F9859" s="9" t="s">
        <v>188</v>
      </c>
      <c r="G9859" s="9" t="s">
        <v>236</v>
      </c>
      <c r="H9859" s="9" t="s">
        <v>162</v>
      </c>
      <c r="I9859" s="9" t="s">
        <v>280</v>
      </c>
      <c r="J9859" s="9" t="s">
        <v>2914</v>
      </c>
      <c r="K9859" s="9" t="s">
        <v>215</v>
      </c>
      <c r="L9859" s="9" t="s">
        <v>351</v>
      </c>
      <c r="M9859" s="9" t="s">
        <v>990</v>
      </c>
      <c r="N9859" s="9" t="s">
        <v>199</v>
      </c>
      <c r="O9859" s="9" t="s">
        <v>179</v>
      </c>
      <c r="P9859" s="9" t="s">
        <v>264</v>
      </c>
      <c r="Q9859" s="9" t="s">
        <v>219</v>
      </c>
      <c r="R9859" s="9">
        <v>0</v>
      </c>
      <c r="S9859" s="9">
        <v>12</v>
      </c>
      <c r="U9859" s="9" t="s">
        <v>242</v>
      </c>
      <c r="X9859" s="9">
        <f>INDEX(SLA_Policy!$D$2:$D$5,MATCH(F9859,SLA_Policy!$A$2:$A$5,0))</f>
        <v>72</v>
      </c>
      <c r="Y9859" s="9" t="str">
        <f>IF(E9859="Cancelled","Excluded",IF(D9859="",IF((SLA_Policy!$B$8-B9859)*24&gt;X9859,"Open - Breached","Open - On Track"),IF((D9859-B9859)*24&lt;=X9859,"Met","Breached")))</f>
        <v>Met</v>
      </c>
    </row>
    <row r="9860" spans="1:25" x14ac:dyDescent="0.25">
      <c r="A9860" s="9" t="s">
        <v>14323</v>
      </c>
      <c r="B9860" s="23">
        <v>46202.539583333302</v>
      </c>
      <c r="C9860" s="23">
        <v>46202.541666666701</v>
      </c>
      <c r="D9860" s="23">
        <v>46203.407638888901</v>
      </c>
      <c r="E9860" s="9" t="s">
        <v>212</v>
      </c>
      <c r="F9860" s="9" t="s">
        <v>189</v>
      </c>
      <c r="G9860" s="9" t="s">
        <v>213</v>
      </c>
      <c r="H9860" s="9" t="s">
        <v>167</v>
      </c>
      <c r="I9860" s="9" t="s">
        <v>684</v>
      </c>
      <c r="J9860" s="9" t="s">
        <v>14324</v>
      </c>
      <c r="K9860" s="9" t="s">
        <v>246</v>
      </c>
      <c r="L9860" s="9" t="s">
        <v>351</v>
      </c>
      <c r="M9860" s="9" t="s">
        <v>2530</v>
      </c>
      <c r="N9860" s="9" t="s">
        <v>198</v>
      </c>
      <c r="O9860" s="9" t="s">
        <v>116</v>
      </c>
      <c r="P9860" s="9" t="s">
        <v>342</v>
      </c>
      <c r="Q9860" s="9" t="s">
        <v>219</v>
      </c>
      <c r="R9860" s="9">
        <v>0</v>
      </c>
      <c r="S9860" s="9">
        <v>15</v>
      </c>
      <c r="U9860" s="9" t="s">
        <v>248</v>
      </c>
      <c r="W9860" s="9">
        <v>5</v>
      </c>
      <c r="X9860" s="9">
        <f>INDEX(SLA_Policy!$D$2:$D$5,MATCH(F9860,SLA_Policy!$A$2:$A$5,0))</f>
        <v>120</v>
      </c>
      <c r="Y9860" s="9" t="str">
        <f>IF(E9860="Cancelled","Excluded",IF(D9860="",IF((SLA_Policy!$B$8-B9860)*24&gt;X9860,"Open - Breached","Open - On Track"),IF((D9860-B9860)*24&lt;=X9860,"Met","Breached")))</f>
        <v>Met</v>
      </c>
    </row>
    <row r="9861" spans="1:25" x14ac:dyDescent="0.25">
      <c r="A9861" s="9" t="s">
        <v>14325</v>
      </c>
      <c r="B9861" s="23">
        <v>46202.539583333302</v>
      </c>
      <c r="C9861" s="23">
        <v>46202.668749999997</v>
      </c>
      <c r="D9861" s="23">
        <v>46203.346527777801</v>
      </c>
      <c r="E9861" s="9" t="s">
        <v>212</v>
      </c>
      <c r="F9861" s="9" t="s">
        <v>188</v>
      </c>
      <c r="G9861" s="9" t="s">
        <v>213</v>
      </c>
      <c r="H9861" s="9" t="s">
        <v>167</v>
      </c>
      <c r="I9861" s="9" t="s">
        <v>362</v>
      </c>
      <c r="J9861" s="9" t="s">
        <v>14326</v>
      </c>
      <c r="K9861" s="9" t="s">
        <v>303</v>
      </c>
      <c r="L9861" s="9" t="s">
        <v>216</v>
      </c>
      <c r="M9861" s="9" t="s">
        <v>3483</v>
      </c>
      <c r="N9861" s="9" t="s">
        <v>197</v>
      </c>
      <c r="O9861" s="9" t="s">
        <v>176</v>
      </c>
      <c r="P9861" s="9" t="s">
        <v>253</v>
      </c>
      <c r="Q9861" s="9" t="s">
        <v>273</v>
      </c>
      <c r="R9861" s="9">
        <v>0</v>
      </c>
      <c r="S9861" s="9">
        <v>18</v>
      </c>
      <c r="T9861" s="9" t="s">
        <v>220</v>
      </c>
      <c r="U9861" s="9" t="s">
        <v>266</v>
      </c>
      <c r="W9861" s="9">
        <v>5</v>
      </c>
      <c r="X9861" s="9">
        <f>INDEX(SLA_Policy!$D$2:$D$5,MATCH(F9861,SLA_Policy!$A$2:$A$5,0))</f>
        <v>72</v>
      </c>
      <c r="Y9861" s="9" t="str">
        <f>IF(E9861="Cancelled","Excluded",IF(D9861="",IF((SLA_Policy!$B$8-B9861)*24&gt;X9861,"Open - Breached","Open - On Track"),IF((D9861-B9861)*24&lt;=X9861,"Met","Breached")))</f>
        <v>Met</v>
      </c>
    </row>
    <row r="9862" spans="1:25" x14ac:dyDescent="0.25">
      <c r="A9862" s="9" t="s">
        <v>14327</v>
      </c>
      <c r="B9862" s="23">
        <v>46202.5402777778</v>
      </c>
      <c r="C9862" s="23">
        <v>46202.5493055556</v>
      </c>
      <c r="D9862" s="23">
        <v>46202.667361111096</v>
      </c>
      <c r="E9862" s="9" t="s">
        <v>212</v>
      </c>
      <c r="F9862" s="9" t="s">
        <v>188</v>
      </c>
      <c r="G9862" s="9" t="s">
        <v>213</v>
      </c>
      <c r="H9862" s="9" t="s">
        <v>162</v>
      </c>
      <c r="I9862" s="9" t="s">
        <v>416</v>
      </c>
      <c r="J9862" s="9" t="s">
        <v>14328</v>
      </c>
      <c r="K9862" s="9" t="s">
        <v>246</v>
      </c>
      <c r="L9862" s="9" t="s">
        <v>226</v>
      </c>
      <c r="M9862" s="9" t="s">
        <v>586</v>
      </c>
      <c r="N9862" s="9" t="s">
        <v>200</v>
      </c>
      <c r="O9862" s="9" t="s">
        <v>179</v>
      </c>
      <c r="P9862" s="9" t="s">
        <v>264</v>
      </c>
      <c r="Q9862" s="9" t="s">
        <v>219</v>
      </c>
      <c r="R9862" s="9">
        <v>0</v>
      </c>
      <c r="S9862" s="9">
        <v>9</v>
      </c>
      <c r="U9862" s="9" t="s">
        <v>376</v>
      </c>
      <c r="X9862" s="9">
        <f>INDEX(SLA_Policy!$D$2:$D$5,MATCH(F9862,SLA_Policy!$A$2:$A$5,0))</f>
        <v>72</v>
      </c>
      <c r="Y9862" s="9" t="str">
        <f>IF(E9862="Cancelled","Excluded",IF(D9862="",IF((SLA_Policy!$B$8-B9862)*24&gt;X9862,"Open - Breached","Open - On Track"),IF((D9862-B9862)*24&lt;=X9862,"Met","Breached")))</f>
        <v>Met</v>
      </c>
    </row>
    <row r="9863" spans="1:25" x14ac:dyDescent="0.25">
      <c r="A9863" s="9" t="s">
        <v>14329</v>
      </c>
      <c r="B9863" s="23">
        <v>46202.5493055556</v>
      </c>
      <c r="C9863" s="23">
        <v>46202.552083333299</v>
      </c>
      <c r="D9863" s="23">
        <v>46203.460416666698</v>
      </c>
      <c r="E9863" s="9" t="s">
        <v>212</v>
      </c>
      <c r="F9863" s="9" t="s">
        <v>189</v>
      </c>
      <c r="G9863" s="9" t="s">
        <v>213</v>
      </c>
      <c r="H9863" s="9" t="s">
        <v>162</v>
      </c>
      <c r="I9863" s="9" t="s">
        <v>393</v>
      </c>
      <c r="J9863" s="9" t="s">
        <v>1326</v>
      </c>
      <c r="K9863" s="9" t="s">
        <v>225</v>
      </c>
      <c r="L9863" s="9" t="s">
        <v>293</v>
      </c>
      <c r="M9863" s="9" t="s">
        <v>1637</v>
      </c>
      <c r="N9863" s="9" t="s">
        <v>200</v>
      </c>
      <c r="O9863" s="9" t="s">
        <v>176</v>
      </c>
      <c r="P9863" s="9" t="s">
        <v>253</v>
      </c>
      <c r="Q9863" s="9" t="s">
        <v>219</v>
      </c>
      <c r="R9863" s="9">
        <v>1</v>
      </c>
      <c r="S9863" s="9">
        <v>28</v>
      </c>
      <c r="U9863" s="9" t="s">
        <v>266</v>
      </c>
      <c r="X9863" s="9">
        <f>INDEX(SLA_Policy!$D$2:$D$5,MATCH(F9863,SLA_Policy!$A$2:$A$5,0))</f>
        <v>120</v>
      </c>
      <c r="Y9863" s="9" t="str">
        <f>IF(E9863="Cancelled","Excluded",IF(D9863="",IF((SLA_Policy!$B$8-B9863)*24&gt;X9863,"Open - Breached","Open - On Track"),IF((D9863-B9863)*24&lt;=X9863,"Met","Breached")))</f>
        <v>Met</v>
      </c>
    </row>
    <row r="9864" spans="1:25" x14ac:dyDescent="0.25">
      <c r="A9864" s="9" t="s">
        <v>14330</v>
      </c>
      <c r="B9864" s="23">
        <v>46202.558333333298</v>
      </c>
      <c r="C9864" s="23">
        <v>46202.573611111096</v>
      </c>
      <c r="D9864" s="23">
        <v>46202.734722222202</v>
      </c>
      <c r="E9864" s="9" t="s">
        <v>212</v>
      </c>
      <c r="F9864" s="9" t="s">
        <v>187</v>
      </c>
      <c r="G9864" s="9" t="s">
        <v>213</v>
      </c>
      <c r="H9864" s="9" t="s">
        <v>165</v>
      </c>
      <c r="I9864" s="9" t="s">
        <v>567</v>
      </c>
      <c r="J9864" s="9" t="s">
        <v>14331</v>
      </c>
      <c r="K9864" s="9" t="s">
        <v>246</v>
      </c>
      <c r="L9864" s="9" t="s">
        <v>311</v>
      </c>
      <c r="M9864" s="9" t="s">
        <v>2617</v>
      </c>
      <c r="N9864" s="9" t="s">
        <v>196</v>
      </c>
      <c r="O9864" s="9" t="s">
        <v>176</v>
      </c>
      <c r="P9864" s="9" t="s">
        <v>253</v>
      </c>
      <c r="Q9864" s="9" t="s">
        <v>273</v>
      </c>
      <c r="R9864" s="9">
        <v>0</v>
      </c>
      <c r="S9864" s="9">
        <v>16</v>
      </c>
      <c r="U9864" s="9" t="s">
        <v>230</v>
      </c>
      <c r="W9864" s="9">
        <v>4</v>
      </c>
      <c r="X9864" s="9">
        <f>INDEX(SLA_Policy!$D$2:$D$5,MATCH(F9864,SLA_Policy!$A$2:$A$5,0))</f>
        <v>8</v>
      </c>
      <c r="Y9864" s="9" t="str">
        <f>IF(E9864="Cancelled","Excluded",IF(D9864="",IF((SLA_Policy!$B$8-B9864)*24&gt;X9864,"Open - Breached","Open - On Track"),IF((D9864-B9864)*24&lt;=X9864,"Met","Breached")))</f>
        <v>Met</v>
      </c>
    </row>
    <row r="9865" spans="1:25" x14ac:dyDescent="0.25">
      <c r="A9865" s="9" t="s">
        <v>14332</v>
      </c>
      <c r="B9865" s="23">
        <v>46202.560416666704</v>
      </c>
      <c r="C9865" s="23">
        <v>46202.5847222222</v>
      </c>
      <c r="D9865" s="23">
        <v>46202.715972222199</v>
      </c>
      <c r="E9865" s="9" t="s">
        <v>212</v>
      </c>
      <c r="F9865" s="9" t="s">
        <v>188</v>
      </c>
      <c r="G9865" s="9" t="s">
        <v>213</v>
      </c>
      <c r="H9865" s="9" t="s">
        <v>161</v>
      </c>
      <c r="I9865" s="9" t="s">
        <v>454</v>
      </c>
      <c r="J9865" s="9" t="s">
        <v>1933</v>
      </c>
      <c r="K9865" s="9" t="s">
        <v>303</v>
      </c>
      <c r="L9865" s="9" t="s">
        <v>216</v>
      </c>
      <c r="M9865" s="9" t="s">
        <v>2388</v>
      </c>
      <c r="N9865" s="9" t="s">
        <v>198</v>
      </c>
      <c r="O9865" s="9" t="s">
        <v>116</v>
      </c>
      <c r="P9865" s="9" t="s">
        <v>234</v>
      </c>
      <c r="Q9865" s="9" t="s">
        <v>219</v>
      </c>
      <c r="R9865" s="9">
        <v>0</v>
      </c>
      <c r="S9865" s="9">
        <v>3</v>
      </c>
      <c r="U9865" s="9" t="s">
        <v>290</v>
      </c>
      <c r="W9865" s="9">
        <v>4</v>
      </c>
      <c r="X9865" s="9">
        <f>INDEX(SLA_Policy!$D$2:$D$5,MATCH(F9865,SLA_Policy!$A$2:$A$5,0))</f>
        <v>72</v>
      </c>
      <c r="Y9865" s="9" t="str">
        <f>IF(E9865="Cancelled","Excluded",IF(D9865="",IF((SLA_Policy!$B$8-B9865)*24&gt;X9865,"Open - Breached","Open - On Track"),IF((D9865-B9865)*24&lt;=X9865,"Met","Breached")))</f>
        <v>Met</v>
      </c>
    </row>
    <row r="9866" spans="1:25" x14ac:dyDescent="0.25">
      <c r="A9866" s="9" t="s">
        <v>14333</v>
      </c>
      <c r="B9866" s="23">
        <v>46202.578472222202</v>
      </c>
      <c r="C9866" s="23">
        <v>46202.684722222199</v>
      </c>
      <c r="D9866" s="23">
        <v>46204.335416666698</v>
      </c>
      <c r="E9866" s="9" t="s">
        <v>212</v>
      </c>
      <c r="F9866" s="9" t="s">
        <v>189</v>
      </c>
      <c r="G9866" s="9" t="s">
        <v>213</v>
      </c>
      <c r="H9866" s="9" t="s">
        <v>163</v>
      </c>
      <c r="I9866" s="9" t="s">
        <v>405</v>
      </c>
      <c r="J9866" s="9" t="s">
        <v>533</v>
      </c>
      <c r="K9866" s="9" t="s">
        <v>262</v>
      </c>
      <c r="L9866" s="9" t="s">
        <v>104</v>
      </c>
      <c r="M9866" s="9" t="s">
        <v>8061</v>
      </c>
      <c r="N9866" s="9" t="s">
        <v>199</v>
      </c>
      <c r="O9866" s="9" t="s">
        <v>176</v>
      </c>
      <c r="P9866" s="9" t="s">
        <v>419</v>
      </c>
      <c r="Q9866" s="9" t="s">
        <v>219</v>
      </c>
      <c r="R9866" s="9">
        <v>0</v>
      </c>
      <c r="S9866" s="9">
        <v>24</v>
      </c>
      <c r="U9866" s="9" t="s">
        <v>230</v>
      </c>
      <c r="X9866" s="9">
        <f>INDEX(SLA_Policy!$D$2:$D$5,MATCH(F9866,SLA_Policy!$A$2:$A$5,0))</f>
        <v>120</v>
      </c>
      <c r="Y9866" s="9" t="str">
        <f>IF(E9866="Cancelled","Excluded",IF(D9866="",IF((SLA_Policy!$B$8-B9866)*24&gt;X9866,"Open - Breached","Open - On Track"),IF((D9866-B9866)*24&lt;=X9866,"Met","Breached")))</f>
        <v>Met</v>
      </c>
    </row>
    <row r="9867" spans="1:25" x14ac:dyDescent="0.25">
      <c r="A9867" s="9" t="s">
        <v>14334</v>
      </c>
      <c r="B9867" s="23">
        <v>46202.595138888901</v>
      </c>
      <c r="C9867" s="23">
        <v>46202.607638888898</v>
      </c>
      <c r="D9867" s="23">
        <v>46202.721527777801</v>
      </c>
      <c r="E9867" s="9" t="s">
        <v>212</v>
      </c>
      <c r="F9867" s="9" t="s">
        <v>189</v>
      </c>
      <c r="G9867" s="9" t="s">
        <v>213</v>
      </c>
      <c r="H9867" s="9" t="s">
        <v>167</v>
      </c>
      <c r="I9867" s="9" t="s">
        <v>684</v>
      </c>
      <c r="J9867" s="9" t="s">
        <v>3394</v>
      </c>
      <c r="K9867" s="9" t="s">
        <v>262</v>
      </c>
      <c r="L9867" s="9" t="s">
        <v>307</v>
      </c>
      <c r="M9867" s="9" t="s">
        <v>2895</v>
      </c>
      <c r="N9867" s="9" t="s">
        <v>199</v>
      </c>
      <c r="O9867" s="9" t="s">
        <v>116</v>
      </c>
      <c r="P9867" s="9" t="s">
        <v>574</v>
      </c>
      <c r="Q9867" s="9" t="s">
        <v>219</v>
      </c>
      <c r="R9867" s="9">
        <v>0</v>
      </c>
      <c r="S9867" s="9">
        <v>6</v>
      </c>
      <c r="U9867" s="9" t="s">
        <v>248</v>
      </c>
      <c r="X9867" s="9">
        <f>INDEX(SLA_Policy!$D$2:$D$5,MATCH(F9867,SLA_Policy!$A$2:$A$5,0))</f>
        <v>120</v>
      </c>
      <c r="Y9867" s="9" t="str">
        <f>IF(E9867="Cancelled","Excluded",IF(D9867="",IF((SLA_Policy!$B$8-B9867)*24&gt;X9867,"Open - Breached","Open - On Track"),IF((D9867-B9867)*24&lt;=X9867,"Met","Breached")))</f>
        <v>Met</v>
      </c>
    </row>
    <row r="9868" spans="1:25" x14ac:dyDescent="0.25">
      <c r="A9868" s="9" t="s">
        <v>14335</v>
      </c>
      <c r="B9868" s="23">
        <v>46202.595138888901</v>
      </c>
      <c r="C9868" s="23">
        <v>46202.604166666701</v>
      </c>
      <c r="D9868" s="23">
        <v>46203.345138888901</v>
      </c>
      <c r="E9868" s="9" t="s">
        <v>212</v>
      </c>
      <c r="F9868" s="9" t="s">
        <v>189</v>
      </c>
      <c r="G9868" s="9" t="s">
        <v>213</v>
      </c>
      <c r="H9868" s="9" t="s">
        <v>167</v>
      </c>
      <c r="I9868" s="9" t="s">
        <v>349</v>
      </c>
      <c r="J9868" s="9" t="s">
        <v>4865</v>
      </c>
      <c r="K9868" s="9" t="s">
        <v>262</v>
      </c>
      <c r="L9868" s="9" t="s">
        <v>104</v>
      </c>
      <c r="M9868" s="9" t="s">
        <v>2338</v>
      </c>
      <c r="N9868" s="9" t="s">
        <v>199</v>
      </c>
      <c r="O9868" s="9" t="s">
        <v>180</v>
      </c>
      <c r="P9868" s="9" t="s">
        <v>381</v>
      </c>
      <c r="Q9868" s="9" t="s">
        <v>219</v>
      </c>
      <c r="R9868" s="9">
        <v>0</v>
      </c>
      <c r="S9868" s="9">
        <v>12</v>
      </c>
      <c r="U9868" s="9" t="s">
        <v>266</v>
      </c>
      <c r="X9868" s="9">
        <f>INDEX(SLA_Policy!$D$2:$D$5,MATCH(F9868,SLA_Policy!$A$2:$A$5,0))</f>
        <v>120</v>
      </c>
      <c r="Y9868" s="9" t="str">
        <f>IF(E9868="Cancelled","Excluded",IF(D9868="",IF((SLA_Policy!$B$8-B9868)*24&gt;X9868,"Open - Breached","Open - On Track"),IF((D9868-B9868)*24&lt;=X9868,"Met","Breached")))</f>
        <v>Met</v>
      </c>
    </row>
    <row r="9869" spans="1:25" x14ac:dyDescent="0.25">
      <c r="A9869" s="9" t="s">
        <v>14336</v>
      </c>
      <c r="B9869" s="23">
        <v>46202.596527777801</v>
      </c>
      <c r="C9869" s="23">
        <v>46202.662499999999</v>
      </c>
      <c r="D9869" s="23">
        <v>46204.368750000001</v>
      </c>
      <c r="E9869" s="9" t="s">
        <v>212</v>
      </c>
      <c r="F9869" s="9" t="s">
        <v>189</v>
      </c>
      <c r="G9869" s="9" t="s">
        <v>213</v>
      </c>
      <c r="H9869" s="9" t="s">
        <v>167</v>
      </c>
      <c r="I9869" s="9" t="s">
        <v>349</v>
      </c>
      <c r="J9869" s="9" t="s">
        <v>14337</v>
      </c>
      <c r="K9869" s="9" t="s">
        <v>246</v>
      </c>
      <c r="L9869" s="9" t="s">
        <v>104</v>
      </c>
      <c r="M9869" s="9" t="s">
        <v>2938</v>
      </c>
      <c r="N9869" s="9" t="s">
        <v>196</v>
      </c>
      <c r="O9869" s="9" t="s">
        <v>180</v>
      </c>
      <c r="P9869" s="9" t="s">
        <v>278</v>
      </c>
      <c r="Q9869" s="9" t="s">
        <v>219</v>
      </c>
      <c r="R9869" s="9">
        <v>0</v>
      </c>
      <c r="S9869" s="9">
        <v>20</v>
      </c>
      <c r="U9869" s="9" t="s">
        <v>248</v>
      </c>
      <c r="X9869" s="9">
        <f>INDEX(SLA_Policy!$D$2:$D$5,MATCH(F9869,SLA_Policy!$A$2:$A$5,0))</f>
        <v>120</v>
      </c>
      <c r="Y9869" s="9" t="str">
        <f>IF(E9869="Cancelled","Excluded",IF(D9869="",IF((SLA_Policy!$B$8-B9869)*24&gt;X9869,"Open - Breached","Open - On Track"),IF((D9869-B9869)*24&lt;=X9869,"Met","Breached")))</f>
        <v>Met</v>
      </c>
    </row>
    <row r="9870" spans="1:25" x14ac:dyDescent="0.25">
      <c r="A9870" s="9" t="s">
        <v>14338</v>
      </c>
      <c r="B9870" s="23">
        <v>46202.603472222203</v>
      </c>
      <c r="C9870" s="23">
        <v>46202.6472222222</v>
      </c>
      <c r="D9870" s="23">
        <v>46203.368055555598</v>
      </c>
      <c r="E9870" s="9" t="s">
        <v>212</v>
      </c>
      <c r="F9870" s="9" t="s">
        <v>189</v>
      </c>
      <c r="G9870" s="9" t="s">
        <v>236</v>
      </c>
      <c r="H9870" s="9" t="s">
        <v>163</v>
      </c>
      <c r="I9870" s="9" t="s">
        <v>327</v>
      </c>
      <c r="J9870" s="9" t="s">
        <v>4177</v>
      </c>
      <c r="K9870" s="9" t="s">
        <v>239</v>
      </c>
      <c r="L9870" s="9" t="s">
        <v>226</v>
      </c>
      <c r="M9870" s="9" t="s">
        <v>8804</v>
      </c>
      <c r="N9870" s="9" t="s">
        <v>197</v>
      </c>
      <c r="O9870" s="9" t="s">
        <v>176</v>
      </c>
      <c r="P9870" s="9" t="s">
        <v>570</v>
      </c>
      <c r="Q9870" s="9" t="s">
        <v>219</v>
      </c>
      <c r="R9870" s="9">
        <v>0</v>
      </c>
      <c r="S9870" s="9">
        <v>36</v>
      </c>
      <c r="U9870" s="9" t="s">
        <v>242</v>
      </c>
      <c r="W9870" s="9">
        <v>5</v>
      </c>
      <c r="X9870" s="9">
        <f>INDEX(SLA_Policy!$D$2:$D$5,MATCH(F9870,SLA_Policy!$A$2:$A$5,0))</f>
        <v>120</v>
      </c>
      <c r="Y9870" s="9" t="str">
        <f>IF(E9870="Cancelled","Excluded",IF(D9870="",IF((SLA_Policy!$B$8-B9870)*24&gt;X9870,"Open - Breached","Open - On Track"),IF((D9870-B9870)*24&lt;=X9870,"Met","Breached")))</f>
        <v>Met</v>
      </c>
    </row>
    <row r="9871" spans="1:25" x14ac:dyDescent="0.25">
      <c r="A9871" s="9" t="s">
        <v>14339</v>
      </c>
      <c r="B9871" s="23">
        <v>46202.624305555597</v>
      </c>
      <c r="C9871" s="23">
        <v>46202.655555555597</v>
      </c>
      <c r="D9871" s="23">
        <v>46202.746527777803</v>
      </c>
      <c r="E9871" s="9" t="s">
        <v>212</v>
      </c>
      <c r="F9871" s="9" t="s">
        <v>188</v>
      </c>
      <c r="G9871" s="9" t="s">
        <v>213</v>
      </c>
      <c r="H9871" s="9" t="s">
        <v>167</v>
      </c>
      <c r="I9871" s="9" t="s">
        <v>362</v>
      </c>
      <c r="J9871" s="9" t="s">
        <v>7254</v>
      </c>
      <c r="K9871" s="9" t="s">
        <v>239</v>
      </c>
      <c r="L9871" s="9" t="s">
        <v>311</v>
      </c>
      <c r="M9871" s="9" t="s">
        <v>2049</v>
      </c>
      <c r="N9871" s="9" t="s">
        <v>198</v>
      </c>
      <c r="O9871" s="9" t="s">
        <v>176</v>
      </c>
      <c r="P9871" s="9" t="s">
        <v>330</v>
      </c>
      <c r="Q9871" s="9" t="s">
        <v>219</v>
      </c>
      <c r="R9871" s="9">
        <v>0</v>
      </c>
      <c r="S9871" s="9">
        <v>28</v>
      </c>
      <c r="U9871" s="9" t="s">
        <v>266</v>
      </c>
      <c r="X9871" s="9">
        <f>INDEX(SLA_Policy!$D$2:$D$5,MATCH(F9871,SLA_Policy!$A$2:$A$5,0))</f>
        <v>72</v>
      </c>
      <c r="Y9871" s="9" t="str">
        <f>IF(E9871="Cancelled","Excluded",IF(D9871="",IF((SLA_Policy!$B$8-B9871)*24&gt;X9871,"Open - Breached","Open - On Track"),IF((D9871-B9871)*24&lt;=X9871,"Met","Breached")))</f>
        <v>Met</v>
      </c>
    </row>
    <row r="9872" spans="1:25" x14ac:dyDescent="0.25">
      <c r="A9872" s="9" t="s">
        <v>14340</v>
      </c>
      <c r="B9872" s="23">
        <v>46202.624305555597</v>
      </c>
      <c r="C9872" s="23">
        <v>46202.633333333302</v>
      </c>
      <c r="D9872" s="23">
        <v>46202.8215277778</v>
      </c>
      <c r="E9872" s="9" t="s">
        <v>212</v>
      </c>
      <c r="F9872" s="9" t="s">
        <v>187</v>
      </c>
      <c r="G9872" s="9" t="s">
        <v>213</v>
      </c>
      <c r="H9872" s="9" t="s">
        <v>162</v>
      </c>
      <c r="I9872" s="9" t="s">
        <v>345</v>
      </c>
      <c r="J9872" s="9" t="s">
        <v>14277</v>
      </c>
      <c r="K9872" s="9" t="s">
        <v>246</v>
      </c>
      <c r="L9872" s="9" t="s">
        <v>226</v>
      </c>
      <c r="M9872" s="9" t="s">
        <v>660</v>
      </c>
      <c r="N9872" s="9" t="s">
        <v>196</v>
      </c>
      <c r="O9872" s="9" t="s">
        <v>179</v>
      </c>
      <c r="P9872" s="9" t="s">
        <v>264</v>
      </c>
      <c r="Q9872" s="9" t="s">
        <v>273</v>
      </c>
      <c r="R9872" s="9">
        <v>0</v>
      </c>
      <c r="S9872" s="9">
        <v>18</v>
      </c>
      <c r="U9872" s="9" t="s">
        <v>290</v>
      </c>
      <c r="W9872" s="9">
        <v>4</v>
      </c>
      <c r="X9872" s="9">
        <f>INDEX(SLA_Policy!$D$2:$D$5,MATCH(F9872,SLA_Policy!$A$2:$A$5,0))</f>
        <v>8</v>
      </c>
      <c r="Y9872" s="9" t="str">
        <f>IF(E9872="Cancelled","Excluded",IF(D9872="",IF((SLA_Policy!$B$8-B9872)*24&gt;X9872,"Open - Breached","Open - On Track"),IF((D9872-B9872)*24&lt;=X9872,"Met","Breached")))</f>
        <v>Met</v>
      </c>
    </row>
    <row r="9873" spans="1:25" x14ac:dyDescent="0.25">
      <c r="A9873" s="9" t="s">
        <v>14341</v>
      </c>
      <c r="B9873" s="23">
        <v>46202.630555555603</v>
      </c>
      <c r="C9873" s="23">
        <v>46203.3618055556</v>
      </c>
      <c r="D9873" s="23">
        <v>46203.572222222203</v>
      </c>
      <c r="E9873" s="9" t="s">
        <v>212</v>
      </c>
      <c r="F9873" s="9" t="s">
        <v>188</v>
      </c>
      <c r="G9873" s="9" t="s">
        <v>213</v>
      </c>
      <c r="H9873" s="9" t="s">
        <v>167</v>
      </c>
      <c r="I9873" s="9" t="s">
        <v>362</v>
      </c>
      <c r="J9873" s="9" t="s">
        <v>752</v>
      </c>
      <c r="K9873" s="9" t="s">
        <v>303</v>
      </c>
      <c r="L9873" s="9" t="s">
        <v>351</v>
      </c>
      <c r="M9873" s="9" t="s">
        <v>1518</v>
      </c>
      <c r="N9873" s="9" t="s">
        <v>197</v>
      </c>
      <c r="O9873" s="9" t="s">
        <v>180</v>
      </c>
      <c r="P9873" s="9" t="s">
        <v>318</v>
      </c>
      <c r="Q9873" s="9" t="s">
        <v>219</v>
      </c>
      <c r="R9873" s="9">
        <v>0</v>
      </c>
      <c r="S9873" s="9">
        <v>46</v>
      </c>
      <c r="U9873" s="9" t="s">
        <v>248</v>
      </c>
      <c r="X9873" s="9">
        <f>INDEX(SLA_Policy!$D$2:$D$5,MATCH(F9873,SLA_Policy!$A$2:$A$5,0))</f>
        <v>72</v>
      </c>
      <c r="Y9873" s="9" t="str">
        <f>IF(E9873="Cancelled","Excluded",IF(D9873="",IF((SLA_Policy!$B$8-B9873)*24&gt;X9873,"Open - Breached","Open - On Track"),IF((D9873-B9873)*24&lt;=X9873,"Met","Breached")))</f>
        <v>Met</v>
      </c>
    </row>
    <row r="9874" spans="1:25" x14ac:dyDescent="0.25">
      <c r="A9874" s="9" t="s">
        <v>14342</v>
      </c>
      <c r="B9874" s="23">
        <v>46202.6340277778</v>
      </c>
      <c r="C9874" s="23">
        <v>46202.638888888898</v>
      </c>
      <c r="D9874" s="23">
        <v>46202.721527777801</v>
      </c>
      <c r="E9874" s="9" t="s">
        <v>212</v>
      </c>
      <c r="F9874" s="9" t="s">
        <v>188</v>
      </c>
      <c r="G9874" s="9" t="s">
        <v>213</v>
      </c>
      <c r="H9874" s="9" t="s">
        <v>167</v>
      </c>
      <c r="I9874" s="9" t="s">
        <v>362</v>
      </c>
      <c r="J9874" s="9" t="s">
        <v>14343</v>
      </c>
      <c r="K9874" s="9" t="s">
        <v>239</v>
      </c>
      <c r="L9874" s="9" t="s">
        <v>351</v>
      </c>
      <c r="M9874" s="9" t="s">
        <v>2415</v>
      </c>
      <c r="N9874" s="9" t="s">
        <v>198</v>
      </c>
      <c r="O9874" s="9" t="s">
        <v>116</v>
      </c>
      <c r="P9874" s="9" t="s">
        <v>342</v>
      </c>
      <c r="Q9874" s="9" t="s">
        <v>219</v>
      </c>
      <c r="R9874" s="9">
        <v>0</v>
      </c>
      <c r="S9874" s="9">
        <v>30</v>
      </c>
      <c r="U9874" s="9" t="s">
        <v>376</v>
      </c>
      <c r="X9874" s="9">
        <f>INDEX(SLA_Policy!$D$2:$D$5,MATCH(F9874,SLA_Policy!$A$2:$A$5,0))</f>
        <v>72</v>
      </c>
      <c r="Y9874" s="9" t="str">
        <f>IF(E9874="Cancelled","Excluded",IF(D9874="",IF((SLA_Policy!$B$8-B9874)*24&gt;X9874,"Open - Breached","Open - On Track"),IF((D9874-B9874)*24&lt;=X9874,"Met","Breached")))</f>
        <v>Met</v>
      </c>
    </row>
    <row r="9875" spans="1:25" x14ac:dyDescent="0.25">
      <c r="A9875" s="9" t="s">
        <v>14344</v>
      </c>
      <c r="B9875" s="23">
        <v>46202.638888888898</v>
      </c>
      <c r="C9875" s="23">
        <v>46202.7055555556</v>
      </c>
      <c r="D9875" s="23">
        <v>46203.411111111098</v>
      </c>
      <c r="E9875" s="9" t="s">
        <v>212</v>
      </c>
      <c r="F9875" s="9" t="s">
        <v>188</v>
      </c>
      <c r="G9875" s="9" t="s">
        <v>213</v>
      </c>
      <c r="H9875" s="9" t="s">
        <v>162</v>
      </c>
      <c r="I9875" s="9" t="s">
        <v>345</v>
      </c>
      <c r="J9875" s="9" t="s">
        <v>5877</v>
      </c>
      <c r="K9875" s="9" t="s">
        <v>246</v>
      </c>
      <c r="L9875" s="9" t="s">
        <v>270</v>
      </c>
      <c r="M9875" s="9" t="s">
        <v>1711</v>
      </c>
      <c r="N9875" s="9" t="s">
        <v>197</v>
      </c>
      <c r="O9875" s="9" t="s">
        <v>116</v>
      </c>
      <c r="P9875" s="9" t="s">
        <v>590</v>
      </c>
      <c r="Q9875" s="9" t="s">
        <v>219</v>
      </c>
      <c r="R9875" s="9">
        <v>0</v>
      </c>
      <c r="S9875" s="9">
        <v>5</v>
      </c>
      <c r="U9875" s="9" t="s">
        <v>266</v>
      </c>
      <c r="X9875" s="9">
        <f>INDEX(SLA_Policy!$D$2:$D$5,MATCH(F9875,SLA_Policy!$A$2:$A$5,0))</f>
        <v>72</v>
      </c>
      <c r="Y9875" s="9" t="str">
        <f>IF(E9875="Cancelled","Excluded",IF(D9875="",IF((SLA_Policy!$B$8-B9875)*24&gt;X9875,"Open - Breached","Open - On Track"),IF((D9875-B9875)*24&lt;=X9875,"Met","Breached")))</f>
        <v>Met</v>
      </c>
    </row>
    <row r="9876" spans="1:25" x14ac:dyDescent="0.25">
      <c r="A9876" s="9" t="s">
        <v>14345</v>
      </c>
      <c r="B9876" s="23">
        <v>46202.651388888902</v>
      </c>
      <c r="C9876" s="23">
        <v>46202.652777777803</v>
      </c>
      <c r="D9876" s="23">
        <v>46203.351388888899</v>
      </c>
      <c r="E9876" s="9" t="s">
        <v>212</v>
      </c>
      <c r="F9876" s="9" t="s">
        <v>189</v>
      </c>
      <c r="G9876" s="9" t="s">
        <v>213</v>
      </c>
      <c r="H9876" s="9" t="s">
        <v>88</v>
      </c>
      <c r="I9876" s="9" t="s">
        <v>486</v>
      </c>
      <c r="J9876" s="9" t="s">
        <v>10942</v>
      </c>
      <c r="K9876" s="9" t="s">
        <v>303</v>
      </c>
      <c r="L9876" s="9" t="s">
        <v>216</v>
      </c>
      <c r="M9876" s="9" t="s">
        <v>736</v>
      </c>
      <c r="N9876" s="9" t="s">
        <v>200</v>
      </c>
      <c r="O9876" s="9" t="s">
        <v>178</v>
      </c>
      <c r="P9876" s="9" t="s">
        <v>360</v>
      </c>
      <c r="Q9876" s="9" t="s">
        <v>219</v>
      </c>
      <c r="R9876" s="9">
        <v>0</v>
      </c>
      <c r="S9876" s="9">
        <v>35</v>
      </c>
      <c r="U9876" s="9" t="s">
        <v>661</v>
      </c>
      <c r="X9876" s="9">
        <f>INDEX(SLA_Policy!$D$2:$D$5,MATCH(F9876,SLA_Policy!$A$2:$A$5,0))</f>
        <v>120</v>
      </c>
      <c r="Y9876" s="9" t="str">
        <f>IF(E9876="Cancelled","Excluded",IF(D9876="",IF((SLA_Policy!$B$8-B9876)*24&gt;X9876,"Open - Breached","Open - On Track"),IF((D9876-B9876)*24&lt;=X9876,"Met","Breached")))</f>
        <v>Met</v>
      </c>
    </row>
    <row r="9877" spans="1:25" x14ac:dyDescent="0.25">
      <c r="A9877" s="9" t="s">
        <v>14346</v>
      </c>
      <c r="B9877" s="23">
        <v>46202.655555555597</v>
      </c>
      <c r="C9877" s="23">
        <v>46202.659027777801</v>
      </c>
      <c r="D9877" s="23">
        <v>46203.411111111098</v>
      </c>
      <c r="E9877" s="9" t="s">
        <v>212</v>
      </c>
      <c r="F9877" s="9" t="s">
        <v>188</v>
      </c>
      <c r="G9877" s="9" t="s">
        <v>213</v>
      </c>
      <c r="H9877" s="9" t="s">
        <v>88</v>
      </c>
      <c r="I9877" s="9" t="s">
        <v>92</v>
      </c>
      <c r="J9877" s="9" t="s">
        <v>96</v>
      </c>
      <c r="K9877" s="9" t="s">
        <v>215</v>
      </c>
      <c r="L9877" s="9" t="s">
        <v>226</v>
      </c>
      <c r="M9877" s="9" t="s">
        <v>911</v>
      </c>
      <c r="N9877" s="9" t="s">
        <v>198</v>
      </c>
      <c r="O9877" s="9" t="s">
        <v>178</v>
      </c>
      <c r="P9877" s="9" t="s">
        <v>272</v>
      </c>
      <c r="Q9877" s="9" t="s">
        <v>219</v>
      </c>
      <c r="R9877" s="9">
        <v>0</v>
      </c>
      <c r="S9877" s="9">
        <v>23</v>
      </c>
      <c r="T9877" s="9" t="s">
        <v>220</v>
      </c>
      <c r="U9877" s="9" t="s">
        <v>266</v>
      </c>
      <c r="X9877" s="9">
        <f>INDEX(SLA_Policy!$D$2:$D$5,MATCH(F9877,SLA_Policy!$A$2:$A$5,0))</f>
        <v>72</v>
      </c>
      <c r="Y9877" s="9" t="str">
        <f>IF(E9877="Cancelled","Excluded",IF(D9877="",IF((SLA_Policy!$B$8-B9877)*24&gt;X9877,"Open - Breached","Open - On Track"),IF((D9877-B9877)*24&lt;=X9877,"Met","Breached")))</f>
        <v>Met</v>
      </c>
    </row>
    <row r="9878" spans="1:25" x14ac:dyDescent="0.25">
      <c r="A9878" s="9" t="s">
        <v>14347</v>
      </c>
      <c r="B9878" s="23">
        <v>46202.657638888901</v>
      </c>
      <c r="C9878" s="23">
        <v>46202.666666666701</v>
      </c>
      <c r="D9878" s="23">
        <v>46202.723611111098</v>
      </c>
      <c r="E9878" s="9" t="s">
        <v>212</v>
      </c>
      <c r="F9878" s="9" t="s">
        <v>189</v>
      </c>
      <c r="G9878" s="9" t="s">
        <v>213</v>
      </c>
      <c r="H9878" s="9" t="s">
        <v>161</v>
      </c>
      <c r="I9878" s="9" t="s">
        <v>454</v>
      </c>
      <c r="J9878" s="9" t="s">
        <v>13098</v>
      </c>
      <c r="K9878" s="9" t="s">
        <v>246</v>
      </c>
      <c r="L9878" s="9" t="s">
        <v>216</v>
      </c>
      <c r="M9878" s="9" t="s">
        <v>1180</v>
      </c>
      <c r="N9878" s="9" t="s">
        <v>198</v>
      </c>
      <c r="O9878" s="9" t="s">
        <v>116</v>
      </c>
      <c r="P9878" s="9" t="s">
        <v>551</v>
      </c>
      <c r="Q9878" s="9" t="s">
        <v>219</v>
      </c>
      <c r="R9878" s="9">
        <v>0</v>
      </c>
      <c r="S9878" s="9">
        <v>8</v>
      </c>
      <c r="U9878" s="9" t="s">
        <v>266</v>
      </c>
      <c r="X9878" s="9">
        <f>INDEX(SLA_Policy!$D$2:$D$5,MATCH(F9878,SLA_Policy!$A$2:$A$5,0))</f>
        <v>120</v>
      </c>
      <c r="Y9878" s="9" t="str">
        <f>IF(E9878="Cancelled","Excluded",IF(D9878="",IF((SLA_Policy!$B$8-B9878)*24&gt;X9878,"Open - Breached","Open - On Track"),IF((D9878-B9878)*24&lt;=X9878,"Met","Breached")))</f>
        <v>Met</v>
      </c>
    </row>
    <row r="9879" spans="1:25" x14ac:dyDescent="0.25">
      <c r="A9879" s="9" t="s">
        <v>14348</v>
      </c>
      <c r="B9879" s="23">
        <v>46202.661111111098</v>
      </c>
      <c r="C9879" s="23">
        <v>46202.665972222203</v>
      </c>
      <c r="D9879" s="23">
        <v>46202.6784722222</v>
      </c>
      <c r="E9879" s="9" t="s">
        <v>212</v>
      </c>
      <c r="F9879" s="9" t="s">
        <v>188</v>
      </c>
      <c r="G9879" s="9" t="s">
        <v>213</v>
      </c>
      <c r="H9879" s="9" t="s">
        <v>161</v>
      </c>
      <c r="I9879" s="9" t="s">
        <v>454</v>
      </c>
      <c r="J9879" s="9" t="s">
        <v>455</v>
      </c>
      <c r="K9879" s="9" t="s">
        <v>225</v>
      </c>
      <c r="L9879" s="9" t="s">
        <v>307</v>
      </c>
      <c r="M9879" s="9" t="s">
        <v>308</v>
      </c>
      <c r="N9879" s="9" t="s">
        <v>198</v>
      </c>
      <c r="O9879" s="9" t="s">
        <v>177</v>
      </c>
      <c r="P9879" s="9" t="s">
        <v>241</v>
      </c>
      <c r="Q9879" s="9" t="s">
        <v>273</v>
      </c>
      <c r="R9879" s="9">
        <v>0</v>
      </c>
      <c r="S9879" s="9">
        <v>4</v>
      </c>
      <c r="U9879" s="9" t="s">
        <v>376</v>
      </c>
      <c r="X9879" s="9">
        <f>INDEX(SLA_Policy!$D$2:$D$5,MATCH(F9879,SLA_Policy!$A$2:$A$5,0))</f>
        <v>72</v>
      </c>
      <c r="Y9879" s="9" t="str">
        <f>IF(E9879="Cancelled","Excluded",IF(D9879="",IF((SLA_Policy!$B$8-B9879)*24&gt;X9879,"Open - Breached","Open - On Track"),IF((D9879-B9879)*24&lt;=X9879,"Met","Breached")))</f>
        <v>Met</v>
      </c>
    </row>
    <row r="9880" spans="1:25" x14ac:dyDescent="0.25">
      <c r="A9880" s="9" t="s">
        <v>14349</v>
      </c>
      <c r="B9880" s="23">
        <v>46202.675000000003</v>
      </c>
      <c r="C9880" s="23">
        <v>46202.691666666702</v>
      </c>
      <c r="D9880" s="23">
        <v>46203.340277777803</v>
      </c>
      <c r="E9880" s="9" t="s">
        <v>212</v>
      </c>
      <c r="F9880" s="9" t="s">
        <v>188</v>
      </c>
      <c r="G9880" s="9" t="s">
        <v>236</v>
      </c>
      <c r="H9880" s="9" t="s">
        <v>161</v>
      </c>
      <c r="I9880" s="9" t="s">
        <v>237</v>
      </c>
      <c r="J9880" s="9" t="s">
        <v>1887</v>
      </c>
      <c r="K9880" s="9" t="s">
        <v>246</v>
      </c>
      <c r="L9880" s="9" t="s">
        <v>104</v>
      </c>
      <c r="M9880" s="9" t="s">
        <v>5339</v>
      </c>
      <c r="N9880" s="9" t="s">
        <v>196</v>
      </c>
      <c r="O9880" s="9" t="s">
        <v>177</v>
      </c>
      <c r="P9880" s="9" t="s">
        <v>457</v>
      </c>
      <c r="Q9880" s="9" t="s">
        <v>219</v>
      </c>
      <c r="R9880" s="9">
        <v>0</v>
      </c>
      <c r="S9880" s="9">
        <v>13</v>
      </c>
      <c r="U9880" s="9" t="s">
        <v>242</v>
      </c>
      <c r="X9880" s="9">
        <f>INDEX(SLA_Policy!$D$2:$D$5,MATCH(F9880,SLA_Policy!$A$2:$A$5,0))</f>
        <v>72</v>
      </c>
      <c r="Y9880" s="9" t="str">
        <f>IF(E9880="Cancelled","Excluded",IF(D9880="",IF((SLA_Policy!$B$8-B9880)*24&gt;X9880,"Open - Breached","Open - On Track"),IF((D9880-B9880)*24&lt;=X9880,"Met","Breached")))</f>
        <v>Met</v>
      </c>
    </row>
    <row r="9881" spans="1:25" x14ac:dyDescent="0.25">
      <c r="A9881" s="9" t="s">
        <v>14350</v>
      </c>
      <c r="B9881" s="23">
        <v>46202.679166666698</v>
      </c>
      <c r="C9881" s="23">
        <v>46202.680555555598</v>
      </c>
      <c r="D9881" s="23">
        <v>46202.697222222203</v>
      </c>
      <c r="E9881" s="9" t="s">
        <v>212</v>
      </c>
      <c r="F9881" s="9" t="s">
        <v>188</v>
      </c>
      <c r="G9881" s="9" t="s">
        <v>213</v>
      </c>
      <c r="H9881" s="9" t="s">
        <v>161</v>
      </c>
      <c r="I9881" s="9" t="s">
        <v>389</v>
      </c>
      <c r="J9881" s="9" t="s">
        <v>11111</v>
      </c>
      <c r="K9881" s="9" t="s">
        <v>303</v>
      </c>
      <c r="L9881" s="9" t="s">
        <v>216</v>
      </c>
      <c r="M9881" s="9" t="s">
        <v>1097</v>
      </c>
      <c r="N9881" s="9" t="s">
        <v>198</v>
      </c>
      <c r="O9881" s="9" t="s">
        <v>116</v>
      </c>
      <c r="P9881" s="9" t="s">
        <v>525</v>
      </c>
      <c r="Q9881" s="9" t="s">
        <v>219</v>
      </c>
      <c r="R9881" s="9">
        <v>0</v>
      </c>
      <c r="S9881" s="9">
        <v>11</v>
      </c>
      <c r="U9881" s="9" t="s">
        <v>290</v>
      </c>
      <c r="X9881" s="9">
        <f>INDEX(SLA_Policy!$D$2:$D$5,MATCH(F9881,SLA_Policy!$A$2:$A$5,0))</f>
        <v>72</v>
      </c>
      <c r="Y9881" s="9" t="str">
        <f>IF(E9881="Cancelled","Excluded",IF(D9881="",IF((SLA_Policy!$B$8-B9881)*24&gt;X9881,"Open - Breached","Open - On Track"),IF((D9881-B9881)*24&lt;=X9881,"Met","Breached")))</f>
        <v>Met</v>
      </c>
    </row>
    <row r="9882" spans="1:25" x14ac:dyDescent="0.25">
      <c r="A9882" s="9" t="s">
        <v>14351</v>
      </c>
      <c r="B9882" s="23">
        <v>46202.698611111096</v>
      </c>
      <c r="C9882" s="23">
        <v>46202.743055555598</v>
      </c>
      <c r="D9882" s="23">
        <v>46209.401388888902</v>
      </c>
      <c r="E9882" s="9" t="s">
        <v>212</v>
      </c>
      <c r="F9882" s="9" t="s">
        <v>189</v>
      </c>
      <c r="G9882" s="9" t="s">
        <v>213</v>
      </c>
      <c r="H9882" s="9" t="s">
        <v>167</v>
      </c>
      <c r="I9882" s="9" t="s">
        <v>536</v>
      </c>
      <c r="J9882" s="9" t="s">
        <v>2940</v>
      </c>
      <c r="K9882" s="9" t="s">
        <v>239</v>
      </c>
      <c r="L9882" s="9" t="s">
        <v>216</v>
      </c>
      <c r="M9882" s="9" t="s">
        <v>3434</v>
      </c>
      <c r="N9882" s="9" t="s">
        <v>196</v>
      </c>
      <c r="O9882" s="9" t="s">
        <v>180</v>
      </c>
      <c r="P9882" s="9" t="s">
        <v>278</v>
      </c>
      <c r="Q9882" s="9" t="s">
        <v>219</v>
      </c>
      <c r="R9882" s="9">
        <v>0</v>
      </c>
      <c r="S9882" s="9">
        <v>69</v>
      </c>
      <c r="T9882" s="9" t="s">
        <v>136</v>
      </c>
      <c r="U9882" s="9" t="s">
        <v>290</v>
      </c>
      <c r="W9882" s="9">
        <v>3</v>
      </c>
      <c r="X9882" s="9">
        <f>INDEX(SLA_Policy!$D$2:$D$5,MATCH(F9882,SLA_Policy!$A$2:$A$5,0))</f>
        <v>120</v>
      </c>
      <c r="Y9882" s="9" t="str">
        <f>IF(E9882="Cancelled","Excluded",IF(D9882="",IF((SLA_Policy!$B$8-B9882)*24&gt;X9882,"Open - Breached","Open - On Track"),IF((D9882-B9882)*24&lt;=X9882,"Met","Breached")))</f>
        <v>Breached</v>
      </c>
    </row>
    <row r="9883" spans="1:25" x14ac:dyDescent="0.25">
      <c r="A9883" s="9" t="s">
        <v>14352</v>
      </c>
      <c r="B9883" s="23">
        <v>46202.710416666698</v>
      </c>
      <c r="C9883" s="23">
        <v>46202.713194444397</v>
      </c>
      <c r="D9883" s="23">
        <v>46203.375</v>
      </c>
      <c r="E9883" s="9" t="s">
        <v>212</v>
      </c>
      <c r="F9883" s="9" t="s">
        <v>189</v>
      </c>
      <c r="G9883" s="9" t="s">
        <v>213</v>
      </c>
      <c r="H9883" s="9" t="s">
        <v>167</v>
      </c>
      <c r="I9883" s="9" t="s">
        <v>536</v>
      </c>
      <c r="J9883" s="9" t="s">
        <v>5394</v>
      </c>
      <c r="K9883" s="9" t="s">
        <v>303</v>
      </c>
      <c r="L9883" s="9" t="s">
        <v>282</v>
      </c>
      <c r="M9883" s="9" t="s">
        <v>1481</v>
      </c>
      <c r="N9883" s="9" t="s">
        <v>198</v>
      </c>
      <c r="O9883" s="9" t="s">
        <v>180</v>
      </c>
      <c r="P9883" s="9" t="s">
        <v>278</v>
      </c>
      <c r="Q9883" s="9" t="s">
        <v>219</v>
      </c>
      <c r="R9883" s="9">
        <v>0</v>
      </c>
      <c r="S9883" s="9">
        <v>30</v>
      </c>
      <c r="T9883" s="9" t="s">
        <v>322</v>
      </c>
      <c r="U9883" s="9" t="s">
        <v>266</v>
      </c>
      <c r="W9883" s="9">
        <v>4</v>
      </c>
      <c r="X9883" s="9">
        <f>INDEX(SLA_Policy!$D$2:$D$5,MATCH(F9883,SLA_Policy!$A$2:$A$5,0))</f>
        <v>120</v>
      </c>
      <c r="Y9883" s="9" t="str">
        <f>IF(E9883="Cancelled","Excluded",IF(D9883="",IF((SLA_Policy!$B$8-B9883)*24&gt;X9883,"Open - Breached","Open - On Track"),IF((D9883-B9883)*24&lt;=X9883,"Met","Breached")))</f>
        <v>Met</v>
      </c>
    </row>
    <row r="9884" spans="1:25" x14ac:dyDescent="0.25">
      <c r="A9884" s="9" t="s">
        <v>14353</v>
      </c>
      <c r="B9884" s="23">
        <v>46202.7902777778</v>
      </c>
      <c r="C9884" s="23">
        <v>46203.334027777797</v>
      </c>
      <c r="D9884" s="23">
        <v>46203.339583333298</v>
      </c>
      <c r="E9884" s="9" t="s">
        <v>212</v>
      </c>
      <c r="F9884" s="9" t="s">
        <v>189</v>
      </c>
      <c r="G9884" s="9" t="s">
        <v>213</v>
      </c>
      <c r="H9884" s="9" t="s">
        <v>166</v>
      </c>
      <c r="I9884" s="9" t="s">
        <v>286</v>
      </c>
      <c r="J9884" s="9" t="s">
        <v>3228</v>
      </c>
      <c r="K9884" s="9" t="s">
        <v>215</v>
      </c>
      <c r="L9884" s="9" t="s">
        <v>311</v>
      </c>
      <c r="M9884" s="9" t="s">
        <v>829</v>
      </c>
      <c r="N9884" s="9" t="s">
        <v>196</v>
      </c>
      <c r="O9884" s="9" t="s">
        <v>181</v>
      </c>
      <c r="P9884" s="9" t="s">
        <v>449</v>
      </c>
      <c r="Q9884" s="9" t="s">
        <v>219</v>
      </c>
      <c r="R9884" s="9">
        <v>0</v>
      </c>
      <c r="S9884" s="9">
        <v>20</v>
      </c>
      <c r="U9884" s="9" t="s">
        <v>290</v>
      </c>
      <c r="X9884" s="9">
        <f>INDEX(SLA_Policy!$D$2:$D$5,MATCH(F9884,SLA_Policy!$A$2:$A$5,0))</f>
        <v>120</v>
      </c>
      <c r="Y9884" s="9" t="str">
        <f>IF(E9884="Cancelled","Excluded",IF(D9884="",IF((SLA_Policy!$B$8-B9884)*24&gt;X9884,"Open - Breached","Open - On Track"),IF((D9884-B9884)*24&lt;=X9884,"Met","Breached")))</f>
        <v>Met</v>
      </c>
    </row>
    <row r="9885" spans="1:25" x14ac:dyDescent="0.25">
      <c r="A9885" s="9" t="s">
        <v>14354</v>
      </c>
      <c r="B9885" s="23">
        <v>46202.804166666698</v>
      </c>
      <c r="C9885" s="23">
        <v>46203.353472222203</v>
      </c>
      <c r="D9885" s="23">
        <v>46203.372222222199</v>
      </c>
      <c r="E9885" s="9" t="s">
        <v>212</v>
      </c>
      <c r="F9885" s="9" t="s">
        <v>188</v>
      </c>
      <c r="G9885" s="9" t="s">
        <v>213</v>
      </c>
      <c r="H9885" s="9" t="s">
        <v>88</v>
      </c>
      <c r="I9885" s="9" t="s">
        <v>486</v>
      </c>
      <c r="J9885" s="9" t="s">
        <v>487</v>
      </c>
      <c r="K9885" s="9" t="s">
        <v>246</v>
      </c>
      <c r="L9885" s="9" t="s">
        <v>395</v>
      </c>
      <c r="M9885" s="9" t="s">
        <v>463</v>
      </c>
      <c r="N9885" s="9" t="s">
        <v>199</v>
      </c>
      <c r="O9885" s="9" t="s">
        <v>178</v>
      </c>
      <c r="P9885" s="9" t="s">
        <v>414</v>
      </c>
      <c r="Q9885" s="9" t="s">
        <v>219</v>
      </c>
      <c r="R9885" s="9">
        <v>0</v>
      </c>
      <c r="S9885" s="9">
        <v>57</v>
      </c>
      <c r="U9885" s="9" t="s">
        <v>221</v>
      </c>
      <c r="X9885" s="9">
        <f>INDEX(SLA_Policy!$D$2:$D$5,MATCH(F9885,SLA_Policy!$A$2:$A$5,0))</f>
        <v>72</v>
      </c>
      <c r="Y9885" s="9" t="str">
        <f>IF(E9885="Cancelled","Excluded",IF(D9885="",IF((SLA_Policy!$B$8-B9885)*24&gt;X9885,"Open - Breached","Open - On Track"),IF((D9885-B9885)*24&lt;=X9885,"Met","Breached")))</f>
        <v>Met</v>
      </c>
    </row>
    <row r="9886" spans="1:25" x14ac:dyDescent="0.25">
      <c r="A9886" s="9" t="s">
        <v>14355</v>
      </c>
      <c r="B9886" s="23">
        <v>46202.809027777803</v>
      </c>
      <c r="C9886" s="23">
        <v>46203.302777777797</v>
      </c>
      <c r="D9886" s="23">
        <v>46204.362500000003</v>
      </c>
      <c r="E9886" s="9" t="s">
        <v>212</v>
      </c>
      <c r="F9886" s="9" t="s">
        <v>189</v>
      </c>
      <c r="G9886" s="9" t="s">
        <v>213</v>
      </c>
      <c r="H9886" s="9" t="s">
        <v>88</v>
      </c>
      <c r="I9886" s="9" t="s">
        <v>92</v>
      </c>
      <c r="J9886" s="9" t="s">
        <v>7548</v>
      </c>
      <c r="K9886" s="9" t="s">
        <v>215</v>
      </c>
      <c r="L9886" s="9" t="s">
        <v>104</v>
      </c>
      <c r="M9886" s="9" t="s">
        <v>1442</v>
      </c>
      <c r="N9886" s="9" t="s">
        <v>199</v>
      </c>
      <c r="O9886" s="9" t="s">
        <v>178</v>
      </c>
      <c r="P9886" s="9" t="s">
        <v>321</v>
      </c>
      <c r="Q9886" s="9" t="s">
        <v>219</v>
      </c>
      <c r="R9886" s="9">
        <v>0</v>
      </c>
      <c r="S9886" s="9">
        <v>60</v>
      </c>
      <c r="T9886" s="9" t="s">
        <v>220</v>
      </c>
      <c r="U9886" s="9" t="s">
        <v>661</v>
      </c>
      <c r="W9886" s="9">
        <v>4</v>
      </c>
      <c r="X9886" s="9">
        <f>INDEX(SLA_Policy!$D$2:$D$5,MATCH(F9886,SLA_Policy!$A$2:$A$5,0))</f>
        <v>120</v>
      </c>
      <c r="Y9886" s="9" t="str">
        <f>IF(E9886="Cancelled","Excluded",IF(D9886="",IF((SLA_Policy!$B$8-B9886)*24&gt;X9886,"Open - Breached","Open - On Track"),IF((D9886-B9886)*24&lt;=X9886,"Met","Breached")))</f>
        <v>Met</v>
      </c>
    </row>
    <row r="9887" spans="1:25" x14ac:dyDescent="0.25">
      <c r="A9887" s="9" t="s">
        <v>14356</v>
      </c>
      <c r="B9887" s="23">
        <v>46202.824999999997</v>
      </c>
      <c r="C9887" s="23">
        <v>46203.322916666701</v>
      </c>
      <c r="D9887" s="23">
        <v>46203.511111111096</v>
      </c>
      <c r="E9887" s="9" t="s">
        <v>212</v>
      </c>
      <c r="F9887" s="9" t="s">
        <v>188</v>
      </c>
      <c r="G9887" s="9" t="s">
        <v>236</v>
      </c>
      <c r="H9887" s="9" t="s">
        <v>167</v>
      </c>
      <c r="I9887" s="9" t="s">
        <v>255</v>
      </c>
      <c r="J9887" s="9" t="s">
        <v>3954</v>
      </c>
      <c r="K9887" s="9" t="s">
        <v>215</v>
      </c>
      <c r="L9887" s="9" t="s">
        <v>226</v>
      </c>
      <c r="M9887" s="9" t="s">
        <v>1244</v>
      </c>
      <c r="N9887" s="9" t="s">
        <v>196</v>
      </c>
      <c r="O9887" s="9" t="s">
        <v>176</v>
      </c>
      <c r="P9887" s="9" t="s">
        <v>503</v>
      </c>
      <c r="Q9887" s="9" t="s">
        <v>219</v>
      </c>
      <c r="R9887" s="9">
        <v>0</v>
      </c>
      <c r="S9887" s="9">
        <v>6</v>
      </c>
      <c r="U9887" s="9" t="s">
        <v>242</v>
      </c>
      <c r="W9887" s="9">
        <v>5</v>
      </c>
      <c r="X9887" s="9">
        <f>INDEX(SLA_Policy!$D$2:$D$5,MATCH(F9887,SLA_Policy!$A$2:$A$5,0))</f>
        <v>72</v>
      </c>
      <c r="Y9887" s="9" t="str">
        <f>IF(E9887="Cancelled","Excluded",IF(D9887="",IF((SLA_Policy!$B$8-B9887)*24&gt;X9887,"Open - Breached","Open - On Track"),IF((D9887-B9887)*24&lt;=X9887,"Met","Breached")))</f>
        <v>Met</v>
      </c>
    </row>
    <row r="9888" spans="1:25" x14ac:dyDescent="0.25">
      <c r="A9888" s="9" t="s">
        <v>14357</v>
      </c>
      <c r="B9888" s="23">
        <v>46202.854166666701</v>
      </c>
      <c r="C9888" s="23">
        <v>46202.854861111096</v>
      </c>
      <c r="D9888" s="23">
        <v>46203.387499999997</v>
      </c>
      <c r="E9888" s="9" t="s">
        <v>212</v>
      </c>
      <c r="F9888" s="9" t="s">
        <v>187</v>
      </c>
      <c r="G9888" s="9" t="s">
        <v>213</v>
      </c>
      <c r="H9888" s="9" t="s">
        <v>163</v>
      </c>
      <c r="I9888" s="9" t="s">
        <v>250</v>
      </c>
      <c r="J9888" s="9" t="s">
        <v>251</v>
      </c>
      <c r="K9888" s="9" t="s">
        <v>246</v>
      </c>
      <c r="L9888" s="9" t="s">
        <v>311</v>
      </c>
      <c r="M9888" s="9" t="s">
        <v>1565</v>
      </c>
      <c r="N9888" s="9" t="s">
        <v>200</v>
      </c>
      <c r="O9888" s="9" t="s">
        <v>176</v>
      </c>
      <c r="P9888" s="9" t="s">
        <v>253</v>
      </c>
      <c r="Q9888" s="9" t="s">
        <v>273</v>
      </c>
      <c r="R9888" s="9">
        <v>0</v>
      </c>
      <c r="S9888" s="9">
        <v>44</v>
      </c>
      <c r="T9888" s="9" t="s">
        <v>220</v>
      </c>
      <c r="U9888" s="9" t="s">
        <v>230</v>
      </c>
      <c r="W9888" s="9">
        <v>4</v>
      </c>
      <c r="X9888" s="9">
        <f>INDEX(SLA_Policy!$D$2:$D$5,MATCH(F9888,SLA_Policy!$A$2:$A$5,0))</f>
        <v>8</v>
      </c>
      <c r="Y9888" s="9" t="str">
        <f>IF(E9888="Cancelled","Excluded",IF(D9888="",IF((SLA_Policy!$B$8-B9888)*24&gt;X9888,"Open - Breached","Open - On Track"),IF((D9888-B9888)*24&lt;=X9888,"Met","Breached")))</f>
        <v>Breached</v>
      </c>
    </row>
    <row r="9889" spans="1:25" x14ac:dyDescent="0.25">
      <c r="A9889" s="9" t="s">
        <v>14358</v>
      </c>
      <c r="B9889" s="23">
        <v>46202.886805555601</v>
      </c>
      <c r="C9889" s="23">
        <v>46203.374305555597</v>
      </c>
      <c r="D9889" s="23">
        <v>46203.412499999999</v>
      </c>
      <c r="E9889" s="9" t="s">
        <v>212</v>
      </c>
      <c r="F9889" s="9" t="s">
        <v>188</v>
      </c>
      <c r="G9889" s="9" t="s">
        <v>236</v>
      </c>
      <c r="H9889" s="9" t="s">
        <v>167</v>
      </c>
      <c r="I9889" s="9" t="s">
        <v>255</v>
      </c>
      <c r="J9889" s="9" t="s">
        <v>14359</v>
      </c>
      <c r="K9889" s="9" t="s">
        <v>225</v>
      </c>
      <c r="L9889" s="9" t="s">
        <v>104</v>
      </c>
      <c r="M9889" s="9" t="s">
        <v>4482</v>
      </c>
      <c r="N9889" s="9" t="s">
        <v>196</v>
      </c>
      <c r="O9889" s="9" t="s">
        <v>116</v>
      </c>
      <c r="P9889" s="9" t="s">
        <v>234</v>
      </c>
      <c r="Q9889" s="9" t="s">
        <v>219</v>
      </c>
      <c r="R9889" s="9">
        <v>1</v>
      </c>
      <c r="S9889" s="9">
        <v>14</v>
      </c>
      <c r="U9889" s="9" t="s">
        <v>242</v>
      </c>
      <c r="X9889" s="9">
        <f>INDEX(SLA_Policy!$D$2:$D$5,MATCH(F9889,SLA_Policy!$A$2:$A$5,0))</f>
        <v>72</v>
      </c>
      <c r="Y9889" s="9" t="str">
        <f>IF(E9889="Cancelled","Excluded",IF(D9889="",IF((SLA_Policy!$B$8-B9889)*24&gt;X9889,"Open - Breached","Open - On Track"),IF((D9889-B9889)*24&lt;=X9889,"Met","Breached")))</f>
        <v>Met</v>
      </c>
    </row>
    <row r="9890" spans="1:25" x14ac:dyDescent="0.25">
      <c r="A9890" s="9" t="s">
        <v>14360</v>
      </c>
      <c r="B9890" s="23">
        <v>46203.315277777801</v>
      </c>
      <c r="C9890" s="23">
        <v>46203.375694444498</v>
      </c>
      <c r="D9890" s="23">
        <v>46209.3125</v>
      </c>
      <c r="E9890" s="9" t="s">
        <v>212</v>
      </c>
      <c r="F9890" s="9" t="s">
        <v>189</v>
      </c>
      <c r="G9890" s="9" t="s">
        <v>236</v>
      </c>
      <c r="H9890" s="9" t="s">
        <v>161</v>
      </c>
      <c r="I9890" s="9" t="s">
        <v>482</v>
      </c>
      <c r="J9890" s="9" t="s">
        <v>2174</v>
      </c>
      <c r="K9890" s="9" t="s">
        <v>246</v>
      </c>
      <c r="L9890" s="9" t="s">
        <v>270</v>
      </c>
      <c r="M9890" s="9" t="s">
        <v>3054</v>
      </c>
      <c r="N9890" s="9" t="s">
        <v>196</v>
      </c>
      <c r="O9890" s="9" t="s">
        <v>177</v>
      </c>
      <c r="P9890" s="9" t="s">
        <v>300</v>
      </c>
      <c r="Q9890" s="9" t="s">
        <v>219</v>
      </c>
      <c r="R9890" s="9">
        <v>0</v>
      </c>
      <c r="S9890" s="9">
        <v>157</v>
      </c>
      <c r="U9890" s="9" t="s">
        <v>242</v>
      </c>
      <c r="X9890" s="9">
        <f>INDEX(SLA_Policy!$D$2:$D$5,MATCH(F9890,SLA_Policy!$A$2:$A$5,0))</f>
        <v>120</v>
      </c>
      <c r="Y9890" s="9" t="str">
        <f>IF(E9890="Cancelled","Excluded",IF(D9890="",IF((SLA_Policy!$B$8-B9890)*24&gt;X9890,"Open - Breached","Open - On Track"),IF((D9890-B9890)*24&lt;=X9890,"Met","Breached")))</f>
        <v>Breached</v>
      </c>
    </row>
    <row r="9891" spans="1:25" x14ac:dyDescent="0.25">
      <c r="A9891" s="9" t="s">
        <v>14361</v>
      </c>
      <c r="B9891" s="23">
        <v>46203.338194444397</v>
      </c>
      <c r="C9891" s="23">
        <v>46203.392361111102</v>
      </c>
      <c r="D9891" s="23">
        <v>46203.743055555598</v>
      </c>
      <c r="E9891" s="9" t="s">
        <v>212</v>
      </c>
      <c r="F9891" s="9" t="s">
        <v>188</v>
      </c>
      <c r="G9891" s="9" t="s">
        <v>213</v>
      </c>
      <c r="H9891" s="9" t="s">
        <v>88</v>
      </c>
      <c r="I9891" s="9" t="s">
        <v>354</v>
      </c>
      <c r="J9891" s="9" t="s">
        <v>1799</v>
      </c>
      <c r="K9891" s="9" t="s">
        <v>246</v>
      </c>
      <c r="L9891" s="9" t="s">
        <v>395</v>
      </c>
      <c r="M9891" s="9" t="s">
        <v>463</v>
      </c>
      <c r="N9891" s="9" t="s">
        <v>196</v>
      </c>
      <c r="O9891" s="9" t="s">
        <v>178</v>
      </c>
      <c r="P9891" s="9" t="s">
        <v>414</v>
      </c>
      <c r="Q9891" s="9" t="s">
        <v>219</v>
      </c>
      <c r="R9891" s="9">
        <v>0</v>
      </c>
      <c r="S9891" s="9">
        <v>19</v>
      </c>
      <c r="T9891" s="9" t="s">
        <v>136</v>
      </c>
      <c r="U9891" s="9" t="s">
        <v>266</v>
      </c>
      <c r="W9891" s="9">
        <v>4</v>
      </c>
      <c r="X9891" s="9">
        <f>INDEX(SLA_Policy!$D$2:$D$5,MATCH(F9891,SLA_Policy!$A$2:$A$5,0))</f>
        <v>72</v>
      </c>
      <c r="Y9891" s="9" t="str">
        <f>IF(E9891="Cancelled","Excluded",IF(D9891="",IF((SLA_Policy!$B$8-B9891)*24&gt;X9891,"Open - Breached","Open - On Track"),IF((D9891-B9891)*24&lt;=X9891,"Met","Breached")))</f>
        <v>Met</v>
      </c>
    </row>
    <row r="9892" spans="1:25" x14ac:dyDescent="0.25">
      <c r="A9892" s="9" t="s">
        <v>14362</v>
      </c>
      <c r="B9892" s="23">
        <v>46203.338194444397</v>
      </c>
      <c r="C9892" s="23">
        <v>46203.340277777803</v>
      </c>
      <c r="D9892" s="23">
        <v>46203.436805555597</v>
      </c>
      <c r="E9892" s="9" t="s">
        <v>212</v>
      </c>
      <c r="F9892" s="9" t="s">
        <v>187</v>
      </c>
      <c r="G9892" s="9" t="s">
        <v>213</v>
      </c>
      <c r="H9892" s="9" t="s">
        <v>165</v>
      </c>
      <c r="I9892" s="9" t="s">
        <v>2034</v>
      </c>
      <c r="J9892" s="9" t="s">
        <v>7496</v>
      </c>
      <c r="K9892" s="9" t="s">
        <v>246</v>
      </c>
      <c r="L9892" s="9" t="s">
        <v>216</v>
      </c>
      <c r="M9892" s="9" t="s">
        <v>695</v>
      </c>
      <c r="N9892" s="9" t="s">
        <v>198</v>
      </c>
      <c r="O9892" s="9" t="s">
        <v>176</v>
      </c>
      <c r="P9892" s="9" t="s">
        <v>419</v>
      </c>
      <c r="Q9892" s="9" t="s">
        <v>273</v>
      </c>
      <c r="R9892" s="9">
        <v>0</v>
      </c>
      <c r="S9892" s="9">
        <v>76</v>
      </c>
      <c r="U9892" s="9" t="s">
        <v>140</v>
      </c>
      <c r="V9892" s="9" t="s">
        <v>14363</v>
      </c>
      <c r="X9892" s="9">
        <f>INDEX(SLA_Policy!$D$2:$D$5,MATCH(F9892,SLA_Policy!$A$2:$A$5,0))</f>
        <v>8</v>
      </c>
      <c r="Y9892" s="9" t="str">
        <f>IF(E9892="Cancelled","Excluded",IF(D9892="",IF((SLA_Policy!$B$8-B9892)*24&gt;X9892,"Open - Breached","Open - On Track"),IF((D9892-B9892)*24&lt;=X9892,"Met","Breached")))</f>
        <v>Met</v>
      </c>
    </row>
    <row r="9893" spans="1:25" x14ac:dyDescent="0.25">
      <c r="A9893" s="9" t="s">
        <v>14364</v>
      </c>
      <c r="B9893" s="23">
        <v>46203.370138888902</v>
      </c>
      <c r="C9893" s="23">
        <v>46203.370833333298</v>
      </c>
      <c r="D9893" s="23">
        <v>46203.529166666704</v>
      </c>
      <c r="E9893" s="9" t="s">
        <v>212</v>
      </c>
      <c r="F9893" s="9" t="s">
        <v>187</v>
      </c>
      <c r="G9893" s="9" t="s">
        <v>213</v>
      </c>
      <c r="H9893" s="9" t="s">
        <v>166</v>
      </c>
      <c r="I9893" s="9" t="s">
        <v>1238</v>
      </c>
      <c r="J9893" s="9" t="s">
        <v>14365</v>
      </c>
      <c r="K9893" s="9" t="s">
        <v>246</v>
      </c>
      <c r="L9893" s="9" t="s">
        <v>395</v>
      </c>
      <c r="M9893" s="9" t="s">
        <v>463</v>
      </c>
      <c r="N9893" s="9" t="s">
        <v>199</v>
      </c>
      <c r="O9893" s="9" t="s">
        <v>181</v>
      </c>
      <c r="P9893" s="9" t="s">
        <v>668</v>
      </c>
      <c r="Q9893" s="9" t="s">
        <v>273</v>
      </c>
      <c r="R9893" s="9">
        <v>0</v>
      </c>
      <c r="S9893" s="9">
        <v>75</v>
      </c>
      <c r="T9893" s="9" t="s">
        <v>229</v>
      </c>
      <c r="U9893" s="9" t="s">
        <v>290</v>
      </c>
      <c r="X9893" s="9">
        <f>INDEX(SLA_Policy!$D$2:$D$5,MATCH(F9893,SLA_Policy!$A$2:$A$5,0))</f>
        <v>8</v>
      </c>
      <c r="Y9893" s="9" t="str">
        <f>IF(E9893="Cancelled","Excluded",IF(D9893="",IF((SLA_Policy!$B$8-B9893)*24&gt;X9893,"Open - Breached","Open - On Track"),IF((D9893-B9893)*24&lt;=X9893,"Met","Breached")))</f>
        <v>Met</v>
      </c>
    </row>
    <row r="9894" spans="1:25" x14ac:dyDescent="0.25">
      <c r="A9894" s="9" t="s">
        <v>14366</v>
      </c>
      <c r="B9894" s="23">
        <v>46203.372916666704</v>
      </c>
      <c r="C9894" s="23">
        <v>46203.377083333296</v>
      </c>
      <c r="E9894" s="9" t="s">
        <v>649</v>
      </c>
      <c r="F9894" s="9" t="s">
        <v>188</v>
      </c>
      <c r="G9894" s="9" t="s">
        <v>213</v>
      </c>
      <c r="H9894" s="9" t="s">
        <v>161</v>
      </c>
      <c r="I9894" s="9" t="s">
        <v>389</v>
      </c>
      <c r="J9894" s="9" t="s">
        <v>1838</v>
      </c>
      <c r="K9894" s="9" t="s">
        <v>410</v>
      </c>
      <c r="L9894" s="9" t="s">
        <v>104</v>
      </c>
      <c r="M9894" s="9" t="s">
        <v>3588</v>
      </c>
      <c r="N9894" s="9" t="s">
        <v>198</v>
      </c>
      <c r="O9894" s="9" t="s">
        <v>116</v>
      </c>
      <c r="P9894" s="9" t="s">
        <v>525</v>
      </c>
      <c r="Q9894" s="9" t="s">
        <v>219</v>
      </c>
      <c r="R9894" s="9">
        <v>1</v>
      </c>
      <c r="S9894" s="9">
        <v>5</v>
      </c>
      <c r="X9894" s="9">
        <f>INDEX(SLA_Policy!$D$2:$D$5,MATCH(F9894,SLA_Policy!$A$2:$A$5,0))</f>
        <v>72</v>
      </c>
      <c r="Y9894" s="9" t="str">
        <f>IF(E9894="Cancelled","Excluded",IF(D9894="",IF((SLA_Policy!$B$8-B9894)*24&gt;X9894,"Open - Breached","Open - On Track"),IF((D9894-B9894)*24&lt;=X9894,"Met","Breached")))</f>
        <v>Excluded</v>
      </c>
    </row>
    <row r="9895" spans="1:25" x14ac:dyDescent="0.25">
      <c r="A9895" s="9" t="s">
        <v>14367</v>
      </c>
      <c r="B9895" s="23">
        <v>46203.381249999999</v>
      </c>
      <c r="C9895" s="23">
        <v>46203.3840277778</v>
      </c>
      <c r="D9895" s="23">
        <v>46203.493750000001</v>
      </c>
      <c r="E9895" s="9" t="s">
        <v>212</v>
      </c>
      <c r="F9895" s="9" t="s">
        <v>187</v>
      </c>
      <c r="G9895" s="9" t="s">
        <v>213</v>
      </c>
      <c r="H9895" s="9" t="s">
        <v>162</v>
      </c>
      <c r="I9895" s="9" t="s">
        <v>244</v>
      </c>
      <c r="J9895" s="9" t="s">
        <v>13358</v>
      </c>
      <c r="K9895" s="9" t="s">
        <v>303</v>
      </c>
      <c r="L9895" s="9" t="s">
        <v>104</v>
      </c>
      <c r="M9895" s="9" t="s">
        <v>2317</v>
      </c>
      <c r="N9895" s="9" t="s">
        <v>199</v>
      </c>
      <c r="O9895" s="9" t="s">
        <v>116</v>
      </c>
      <c r="P9895" s="9" t="s">
        <v>218</v>
      </c>
      <c r="Q9895" s="9" t="s">
        <v>219</v>
      </c>
      <c r="R9895" s="9">
        <v>0</v>
      </c>
      <c r="S9895" s="9">
        <v>24</v>
      </c>
      <c r="U9895" s="9" t="s">
        <v>248</v>
      </c>
      <c r="W9895" s="9">
        <v>4</v>
      </c>
      <c r="X9895" s="9">
        <f>INDEX(SLA_Policy!$D$2:$D$5,MATCH(F9895,SLA_Policy!$A$2:$A$5,0))</f>
        <v>8</v>
      </c>
      <c r="Y9895" s="9" t="str">
        <f>IF(E9895="Cancelled","Excluded",IF(D9895="",IF((SLA_Policy!$B$8-B9895)*24&gt;X9895,"Open - Breached","Open - On Track"),IF((D9895-B9895)*24&lt;=X9895,"Met","Breached")))</f>
        <v>Met</v>
      </c>
    </row>
    <row r="9896" spans="1:25" x14ac:dyDescent="0.25">
      <c r="A9896" s="9" t="s">
        <v>14368</v>
      </c>
      <c r="B9896" s="23">
        <v>46203.381944444503</v>
      </c>
      <c r="C9896" s="23">
        <v>46203.394444444399</v>
      </c>
      <c r="D9896" s="23">
        <v>46203.4777777778</v>
      </c>
      <c r="E9896" s="9" t="s">
        <v>212</v>
      </c>
      <c r="F9896" s="9" t="s">
        <v>187</v>
      </c>
      <c r="G9896" s="9" t="s">
        <v>213</v>
      </c>
      <c r="H9896" s="9" t="s">
        <v>166</v>
      </c>
      <c r="I9896" s="9" t="s">
        <v>398</v>
      </c>
      <c r="J9896" s="9" t="s">
        <v>1811</v>
      </c>
      <c r="K9896" s="9" t="s">
        <v>215</v>
      </c>
      <c r="L9896" s="9" t="s">
        <v>104</v>
      </c>
      <c r="M9896" s="9" t="s">
        <v>3302</v>
      </c>
      <c r="N9896" s="9" t="s">
        <v>196</v>
      </c>
      <c r="O9896" s="9" t="s">
        <v>181</v>
      </c>
      <c r="P9896" s="9" t="s">
        <v>445</v>
      </c>
      <c r="Q9896" s="9" t="s">
        <v>273</v>
      </c>
      <c r="R9896" s="9">
        <v>0</v>
      </c>
      <c r="S9896" s="9">
        <v>90</v>
      </c>
      <c r="U9896" s="9" t="s">
        <v>290</v>
      </c>
      <c r="X9896" s="9">
        <f>INDEX(SLA_Policy!$D$2:$D$5,MATCH(F9896,SLA_Policy!$A$2:$A$5,0))</f>
        <v>8</v>
      </c>
      <c r="Y9896" s="9" t="str">
        <f>IF(E9896="Cancelled","Excluded",IF(D9896="",IF((SLA_Policy!$B$8-B9896)*24&gt;X9896,"Open - Breached","Open - On Track"),IF((D9896-B9896)*24&lt;=X9896,"Met","Breached")))</f>
        <v>Met</v>
      </c>
    </row>
    <row r="9897" spans="1:25" x14ac:dyDescent="0.25">
      <c r="A9897" s="9" t="s">
        <v>14369</v>
      </c>
      <c r="B9897" s="23">
        <v>46203.383333333302</v>
      </c>
      <c r="C9897" s="23">
        <v>46203.393750000003</v>
      </c>
      <c r="D9897" s="23">
        <v>46203.602083333302</v>
      </c>
      <c r="E9897" s="9" t="s">
        <v>212</v>
      </c>
      <c r="F9897" s="9" t="s">
        <v>188</v>
      </c>
      <c r="G9897" s="9" t="s">
        <v>236</v>
      </c>
      <c r="H9897" s="9" t="s">
        <v>161</v>
      </c>
      <c r="I9897" s="9" t="s">
        <v>482</v>
      </c>
      <c r="J9897" s="9" t="s">
        <v>2529</v>
      </c>
      <c r="K9897" s="9" t="s">
        <v>246</v>
      </c>
      <c r="L9897" s="9" t="s">
        <v>311</v>
      </c>
      <c r="M9897" s="9" t="s">
        <v>2212</v>
      </c>
      <c r="N9897" s="9" t="s">
        <v>196</v>
      </c>
      <c r="O9897" s="9" t="s">
        <v>177</v>
      </c>
      <c r="P9897" s="9" t="s">
        <v>241</v>
      </c>
      <c r="Q9897" s="9" t="s">
        <v>219</v>
      </c>
      <c r="R9897" s="9">
        <v>0</v>
      </c>
      <c r="S9897" s="9">
        <v>27</v>
      </c>
      <c r="U9897" s="9" t="s">
        <v>242</v>
      </c>
      <c r="X9897" s="9">
        <f>INDEX(SLA_Policy!$D$2:$D$5,MATCH(F9897,SLA_Policy!$A$2:$A$5,0))</f>
        <v>72</v>
      </c>
      <c r="Y9897" s="9" t="str">
        <f>IF(E9897="Cancelled","Excluded",IF(D9897="",IF((SLA_Policy!$B$8-B9897)*24&gt;X9897,"Open - Breached","Open - On Track"),IF((D9897-B9897)*24&lt;=X9897,"Met","Breached")))</f>
        <v>Met</v>
      </c>
    </row>
    <row r="9898" spans="1:25" x14ac:dyDescent="0.25">
      <c r="A9898" s="9" t="s">
        <v>14370</v>
      </c>
      <c r="B9898" s="23">
        <v>46203.401388888902</v>
      </c>
      <c r="C9898" s="23">
        <v>46203.404861111099</v>
      </c>
      <c r="D9898" s="23">
        <v>46203.456944444399</v>
      </c>
      <c r="E9898" s="9" t="s">
        <v>212</v>
      </c>
      <c r="F9898" s="9" t="s">
        <v>189</v>
      </c>
      <c r="G9898" s="9" t="s">
        <v>213</v>
      </c>
      <c r="H9898" s="9" t="s">
        <v>161</v>
      </c>
      <c r="I9898" s="9" t="s">
        <v>389</v>
      </c>
      <c r="J9898" s="9" t="s">
        <v>767</v>
      </c>
      <c r="K9898" s="9" t="s">
        <v>246</v>
      </c>
      <c r="L9898" s="9" t="s">
        <v>104</v>
      </c>
      <c r="M9898" s="9" t="s">
        <v>2057</v>
      </c>
      <c r="N9898" s="9" t="s">
        <v>198</v>
      </c>
      <c r="O9898" s="9" t="s">
        <v>116</v>
      </c>
      <c r="P9898" s="9" t="s">
        <v>551</v>
      </c>
      <c r="Q9898" s="9" t="s">
        <v>219</v>
      </c>
      <c r="R9898" s="9">
        <v>0</v>
      </c>
      <c r="S9898" s="9">
        <v>17</v>
      </c>
      <c r="U9898" s="9" t="s">
        <v>290</v>
      </c>
      <c r="W9898" s="9">
        <v>5</v>
      </c>
      <c r="X9898" s="9">
        <f>INDEX(SLA_Policy!$D$2:$D$5,MATCH(F9898,SLA_Policy!$A$2:$A$5,0))</f>
        <v>120</v>
      </c>
      <c r="Y9898" s="9" t="str">
        <f>IF(E9898="Cancelled","Excluded",IF(D9898="",IF((SLA_Policy!$B$8-B9898)*24&gt;X9898,"Open - Breached","Open - On Track"),IF((D9898-B9898)*24&lt;=X9898,"Met","Breached")))</f>
        <v>Met</v>
      </c>
    </row>
    <row r="9899" spans="1:25" x14ac:dyDescent="0.25">
      <c r="A9899" s="9" t="s">
        <v>14371</v>
      </c>
      <c r="B9899" s="23">
        <v>46203.410416666702</v>
      </c>
      <c r="C9899" s="23">
        <v>46203.443749999999</v>
      </c>
      <c r="D9899" s="23">
        <v>46203.560416666704</v>
      </c>
      <c r="E9899" s="9" t="s">
        <v>212</v>
      </c>
      <c r="F9899" s="9" t="s">
        <v>188</v>
      </c>
      <c r="G9899" s="9" t="s">
        <v>213</v>
      </c>
      <c r="H9899" s="9" t="s">
        <v>162</v>
      </c>
      <c r="I9899" s="9" t="s">
        <v>393</v>
      </c>
      <c r="J9899" s="9" t="s">
        <v>14372</v>
      </c>
      <c r="K9899" s="9" t="s">
        <v>225</v>
      </c>
      <c r="L9899" s="9" t="s">
        <v>226</v>
      </c>
      <c r="M9899" s="9" t="s">
        <v>892</v>
      </c>
      <c r="N9899" s="9" t="s">
        <v>196</v>
      </c>
      <c r="O9899" s="9" t="s">
        <v>116</v>
      </c>
      <c r="P9899" s="9" t="s">
        <v>342</v>
      </c>
      <c r="Q9899" s="9" t="s">
        <v>219</v>
      </c>
      <c r="R9899" s="9">
        <v>0</v>
      </c>
      <c r="S9899" s="9">
        <v>20</v>
      </c>
      <c r="U9899" s="9" t="s">
        <v>248</v>
      </c>
      <c r="W9899" s="9">
        <v>5</v>
      </c>
      <c r="X9899" s="9">
        <f>INDEX(SLA_Policy!$D$2:$D$5,MATCH(F9899,SLA_Policy!$A$2:$A$5,0))</f>
        <v>72</v>
      </c>
      <c r="Y9899" s="9" t="str">
        <f>IF(E9899="Cancelled","Excluded",IF(D9899="",IF((SLA_Policy!$B$8-B9899)*24&gt;X9899,"Open - Breached","Open - On Track"),IF((D9899-B9899)*24&lt;=X9899,"Met","Breached")))</f>
        <v>Met</v>
      </c>
    </row>
    <row r="9900" spans="1:25" x14ac:dyDescent="0.25">
      <c r="A9900" s="9" t="s">
        <v>14373</v>
      </c>
      <c r="B9900" s="23">
        <v>46203.425000000003</v>
      </c>
      <c r="C9900" s="23">
        <v>46203.454166666699</v>
      </c>
      <c r="D9900" s="23">
        <v>46204.357638888898</v>
      </c>
      <c r="E9900" s="9" t="s">
        <v>212</v>
      </c>
      <c r="F9900" s="9" t="s">
        <v>188</v>
      </c>
      <c r="G9900" s="9" t="s">
        <v>213</v>
      </c>
      <c r="H9900" s="9" t="s">
        <v>162</v>
      </c>
      <c r="I9900" s="9" t="s">
        <v>244</v>
      </c>
      <c r="J9900" s="9" t="s">
        <v>370</v>
      </c>
      <c r="K9900" s="9" t="s">
        <v>239</v>
      </c>
      <c r="L9900" s="9" t="s">
        <v>216</v>
      </c>
      <c r="M9900" s="9" t="s">
        <v>1609</v>
      </c>
      <c r="N9900" s="9" t="s">
        <v>196</v>
      </c>
      <c r="O9900" s="9" t="s">
        <v>179</v>
      </c>
      <c r="P9900" s="9" t="s">
        <v>264</v>
      </c>
      <c r="Q9900" s="9" t="s">
        <v>219</v>
      </c>
      <c r="R9900" s="9">
        <v>0</v>
      </c>
      <c r="S9900" s="9">
        <v>25</v>
      </c>
      <c r="U9900" s="9" t="s">
        <v>248</v>
      </c>
      <c r="X9900" s="9">
        <f>INDEX(SLA_Policy!$D$2:$D$5,MATCH(F9900,SLA_Policy!$A$2:$A$5,0))</f>
        <v>72</v>
      </c>
      <c r="Y9900" s="9" t="str">
        <f>IF(E9900="Cancelled","Excluded",IF(D9900="",IF((SLA_Policy!$B$8-B9900)*24&gt;X9900,"Open - Breached","Open - On Track"),IF((D9900-B9900)*24&lt;=X9900,"Met","Breached")))</f>
        <v>Met</v>
      </c>
    </row>
    <row r="9901" spans="1:25" x14ac:dyDescent="0.25">
      <c r="A9901" s="9" t="s">
        <v>14374</v>
      </c>
      <c r="B9901" s="23">
        <v>46203.429861111101</v>
      </c>
      <c r="C9901" s="23">
        <v>46203.4909722222</v>
      </c>
      <c r="D9901" s="23">
        <v>46209.65625</v>
      </c>
      <c r="E9901" s="9" t="s">
        <v>212</v>
      </c>
      <c r="F9901" s="9" t="s">
        <v>189</v>
      </c>
      <c r="G9901" s="9" t="s">
        <v>213</v>
      </c>
      <c r="H9901" s="9" t="s">
        <v>163</v>
      </c>
      <c r="I9901" s="9" t="s">
        <v>223</v>
      </c>
      <c r="J9901" s="9" t="s">
        <v>12397</v>
      </c>
      <c r="K9901" s="9" t="s">
        <v>225</v>
      </c>
      <c r="L9901" s="9" t="s">
        <v>293</v>
      </c>
      <c r="M9901" s="9" t="s">
        <v>1637</v>
      </c>
      <c r="N9901" s="9" t="s">
        <v>196</v>
      </c>
      <c r="O9901" s="9" t="s">
        <v>176</v>
      </c>
      <c r="P9901" s="9" t="s">
        <v>503</v>
      </c>
      <c r="Q9901" s="9" t="s">
        <v>219</v>
      </c>
      <c r="R9901" s="9">
        <v>0</v>
      </c>
      <c r="S9901" s="9">
        <v>68</v>
      </c>
      <c r="T9901" s="9" t="s">
        <v>136</v>
      </c>
      <c r="U9901" s="9" t="s">
        <v>230</v>
      </c>
      <c r="X9901" s="9">
        <f>INDEX(SLA_Policy!$D$2:$D$5,MATCH(F9901,SLA_Policy!$A$2:$A$5,0))</f>
        <v>120</v>
      </c>
      <c r="Y9901" s="9" t="str">
        <f>IF(E9901="Cancelled","Excluded",IF(D9901="",IF((SLA_Policy!$B$8-B9901)*24&gt;X9901,"Open - Breached","Open - On Track"),IF((D9901-B9901)*24&lt;=X9901,"Met","Breached")))</f>
        <v>Breached</v>
      </c>
    </row>
    <row r="9902" spans="1:25" x14ac:dyDescent="0.25">
      <c r="A9902" s="9" t="s">
        <v>14375</v>
      </c>
      <c r="B9902" s="23">
        <v>46203.431944444397</v>
      </c>
      <c r="C9902" s="23">
        <v>46203.438888888901</v>
      </c>
      <c r="D9902" s="23">
        <v>46205.740277777797</v>
      </c>
      <c r="E9902" s="9" t="s">
        <v>212</v>
      </c>
      <c r="F9902" s="9" t="s">
        <v>188</v>
      </c>
      <c r="G9902" s="9" t="s">
        <v>213</v>
      </c>
      <c r="H9902" s="9" t="s">
        <v>162</v>
      </c>
      <c r="I9902" s="9" t="s">
        <v>393</v>
      </c>
      <c r="J9902" s="9" t="s">
        <v>3848</v>
      </c>
      <c r="K9902" s="9" t="s">
        <v>246</v>
      </c>
      <c r="L9902" s="9" t="s">
        <v>307</v>
      </c>
      <c r="M9902" s="9" t="s">
        <v>1766</v>
      </c>
      <c r="N9902" s="9" t="s">
        <v>198</v>
      </c>
      <c r="O9902" s="9" t="s">
        <v>179</v>
      </c>
      <c r="P9902" s="9" t="s">
        <v>313</v>
      </c>
      <c r="Q9902" s="9" t="s">
        <v>219</v>
      </c>
      <c r="R9902" s="9">
        <v>3</v>
      </c>
      <c r="S9902" s="9">
        <v>18</v>
      </c>
      <c r="U9902" s="9" t="s">
        <v>248</v>
      </c>
      <c r="W9902" s="9">
        <v>1</v>
      </c>
      <c r="X9902" s="9">
        <f>INDEX(SLA_Policy!$D$2:$D$5,MATCH(F9902,SLA_Policy!$A$2:$A$5,0))</f>
        <v>72</v>
      </c>
      <c r="Y9902" s="9" t="str">
        <f>IF(E9902="Cancelled","Excluded",IF(D9902="",IF((SLA_Policy!$B$8-B9902)*24&gt;X9902,"Open - Breached","Open - On Track"),IF((D9902-B9902)*24&lt;=X9902,"Met","Breached")))</f>
        <v>Met</v>
      </c>
    </row>
    <row r="9903" spans="1:25" x14ac:dyDescent="0.25">
      <c r="A9903" s="9" t="s">
        <v>14376</v>
      </c>
      <c r="B9903" s="23">
        <v>46203.436805555597</v>
      </c>
      <c r="C9903" s="23">
        <v>46203.491666666698</v>
      </c>
      <c r="D9903" s="23">
        <v>46204.565972222197</v>
      </c>
      <c r="E9903" s="9" t="s">
        <v>212</v>
      </c>
      <c r="F9903" s="9" t="s">
        <v>188</v>
      </c>
      <c r="G9903" s="9" t="s">
        <v>213</v>
      </c>
      <c r="H9903" s="9" t="s">
        <v>162</v>
      </c>
      <c r="I9903" s="9" t="s">
        <v>393</v>
      </c>
      <c r="J9903" s="9" t="s">
        <v>1040</v>
      </c>
      <c r="K9903" s="9" t="s">
        <v>239</v>
      </c>
      <c r="L9903" s="9" t="s">
        <v>311</v>
      </c>
      <c r="M9903" s="9" t="s">
        <v>4422</v>
      </c>
      <c r="N9903" s="9" t="s">
        <v>196</v>
      </c>
      <c r="O9903" s="9" t="s">
        <v>116</v>
      </c>
      <c r="P9903" s="9" t="s">
        <v>525</v>
      </c>
      <c r="Q9903" s="9" t="s">
        <v>219</v>
      </c>
      <c r="R9903" s="9">
        <v>0</v>
      </c>
      <c r="S9903" s="9">
        <v>10</v>
      </c>
      <c r="U9903" s="9" t="s">
        <v>266</v>
      </c>
      <c r="W9903" s="9">
        <v>5</v>
      </c>
      <c r="X9903" s="9">
        <f>INDEX(SLA_Policy!$D$2:$D$5,MATCH(F9903,SLA_Policy!$A$2:$A$5,0))</f>
        <v>72</v>
      </c>
      <c r="Y9903" s="9" t="str">
        <f>IF(E9903="Cancelled","Excluded",IF(D9903="",IF((SLA_Policy!$B$8-B9903)*24&gt;X9903,"Open - Breached","Open - On Track"),IF((D9903-B9903)*24&lt;=X9903,"Met","Breached")))</f>
        <v>Met</v>
      </c>
    </row>
    <row r="9904" spans="1:25" x14ac:dyDescent="0.25">
      <c r="A9904" s="9" t="s">
        <v>14377</v>
      </c>
      <c r="B9904" s="23">
        <v>46203.440972222197</v>
      </c>
      <c r="C9904" s="23">
        <v>46203.45</v>
      </c>
      <c r="D9904" s="23">
        <v>46204.400694444397</v>
      </c>
      <c r="E9904" s="9" t="s">
        <v>212</v>
      </c>
      <c r="F9904" s="9" t="s">
        <v>188</v>
      </c>
      <c r="G9904" s="9" t="s">
        <v>236</v>
      </c>
      <c r="H9904" s="9" t="s">
        <v>162</v>
      </c>
      <c r="I9904" s="9" t="s">
        <v>280</v>
      </c>
      <c r="J9904" s="9" t="s">
        <v>6186</v>
      </c>
      <c r="K9904" s="9" t="s">
        <v>246</v>
      </c>
      <c r="L9904" s="9" t="s">
        <v>104</v>
      </c>
      <c r="M9904" s="9" t="s">
        <v>3296</v>
      </c>
      <c r="N9904" s="9" t="s">
        <v>196</v>
      </c>
      <c r="O9904" s="9" t="s">
        <v>179</v>
      </c>
      <c r="P9904" s="9" t="s">
        <v>284</v>
      </c>
      <c r="Q9904" s="9" t="s">
        <v>273</v>
      </c>
      <c r="R9904" s="9">
        <v>0</v>
      </c>
      <c r="S9904" s="9">
        <v>9</v>
      </c>
      <c r="U9904" s="9" t="s">
        <v>242</v>
      </c>
      <c r="X9904" s="9">
        <f>INDEX(SLA_Policy!$D$2:$D$5,MATCH(F9904,SLA_Policy!$A$2:$A$5,0))</f>
        <v>72</v>
      </c>
      <c r="Y9904" s="9" t="str">
        <f>IF(E9904="Cancelled","Excluded",IF(D9904="",IF((SLA_Policy!$B$8-B9904)*24&gt;X9904,"Open - Breached","Open - On Track"),IF((D9904-B9904)*24&lt;=X9904,"Met","Breached")))</f>
        <v>Met</v>
      </c>
    </row>
    <row r="9905" spans="1:25" x14ac:dyDescent="0.25">
      <c r="A9905" s="9" t="s">
        <v>14378</v>
      </c>
      <c r="B9905" s="23">
        <v>46203.441666666702</v>
      </c>
      <c r="C9905" s="23">
        <v>46203.591666666704</v>
      </c>
      <c r="D9905" s="23">
        <v>46205.337500000001</v>
      </c>
      <c r="E9905" s="9" t="s">
        <v>212</v>
      </c>
      <c r="F9905" s="9" t="s">
        <v>189</v>
      </c>
      <c r="G9905" s="9" t="s">
        <v>236</v>
      </c>
      <c r="H9905" s="9" t="s">
        <v>161</v>
      </c>
      <c r="I9905" s="9" t="s">
        <v>237</v>
      </c>
      <c r="J9905" s="9" t="s">
        <v>1887</v>
      </c>
      <c r="K9905" s="9" t="s">
        <v>239</v>
      </c>
      <c r="L9905" s="9" t="s">
        <v>311</v>
      </c>
      <c r="M9905" s="9" t="s">
        <v>1145</v>
      </c>
      <c r="N9905" s="9" t="s">
        <v>196</v>
      </c>
      <c r="O9905" s="9" t="s">
        <v>177</v>
      </c>
      <c r="P9905" s="9" t="s">
        <v>241</v>
      </c>
      <c r="Q9905" s="9" t="s">
        <v>219</v>
      </c>
      <c r="R9905" s="9">
        <v>0</v>
      </c>
      <c r="S9905" s="9">
        <v>19</v>
      </c>
      <c r="U9905" s="9" t="s">
        <v>242</v>
      </c>
      <c r="X9905" s="9">
        <f>INDEX(SLA_Policy!$D$2:$D$5,MATCH(F9905,SLA_Policy!$A$2:$A$5,0))</f>
        <v>120</v>
      </c>
      <c r="Y9905" s="9" t="str">
        <f>IF(E9905="Cancelled","Excluded",IF(D9905="",IF((SLA_Policy!$B$8-B9905)*24&gt;X9905,"Open - Breached","Open - On Track"),IF((D9905-B9905)*24&lt;=X9905,"Met","Breached")))</f>
        <v>Met</v>
      </c>
    </row>
    <row r="9906" spans="1:25" x14ac:dyDescent="0.25">
      <c r="A9906" s="9" t="s">
        <v>14379</v>
      </c>
      <c r="B9906" s="23">
        <v>46203.443055555603</v>
      </c>
      <c r="C9906" s="23">
        <v>46203.448611111096</v>
      </c>
      <c r="D9906" s="23">
        <v>46204.372222222199</v>
      </c>
      <c r="E9906" s="9" t="s">
        <v>212</v>
      </c>
      <c r="F9906" s="9" t="s">
        <v>188</v>
      </c>
      <c r="G9906" s="9" t="s">
        <v>213</v>
      </c>
      <c r="H9906" s="9" t="s">
        <v>167</v>
      </c>
      <c r="I9906" s="9" t="s">
        <v>362</v>
      </c>
      <c r="J9906" s="9" t="s">
        <v>10608</v>
      </c>
      <c r="K9906" s="9" t="s">
        <v>215</v>
      </c>
      <c r="L9906" s="9" t="s">
        <v>216</v>
      </c>
      <c r="M9906" s="9" t="s">
        <v>4174</v>
      </c>
      <c r="N9906" s="9" t="s">
        <v>199</v>
      </c>
      <c r="O9906" s="9" t="s">
        <v>176</v>
      </c>
      <c r="P9906" s="9" t="s">
        <v>503</v>
      </c>
      <c r="Q9906" s="9" t="s">
        <v>219</v>
      </c>
      <c r="R9906" s="9">
        <v>0</v>
      </c>
      <c r="S9906" s="9">
        <v>26</v>
      </c>
      <c r="T9906" s="9" t="s">
        <v>220</v>
      </c>
      <c r="U9906" s="9" t="s">
        <v>248</v>
      </c>
      <c r="W9906" s="9">
        <v>5</v>
      </c>
      <c r="X9906" s="9">
        <f>INDEX(SLA_Policy!$D$2:$D$5,MATCH(F9906,SLA_Policy!$A$2:$A$5,0))</f>
        <v>72</v>
      </c>
      <c r="Y9906" s="9" t="str">
        <f>IF(E9906="Cancelled","Excluded",IF(D9906="",IF((SLA_Policy!$B$8-B9906)*24&gt;X9906,"Open - Breached","Open - On Track"),IF((D9906-B9906)*24&lt;=X9906,"Met","Breached")))</f>
        <v>Met</v>
      </c>
    </row>
    <row r="9907" spans="1:25" x14ac:dyDescent="0.25">
      <c r="A9907" s="9" t="s">
        <v>14380</v>
      </c>
      <c r="B9907" s="23">
        <v>46203.45</v>
      </c>
      <c r="C9907" s="23">
        <v>46203.452083333301</v>
      </c>
      <c r="D9907" s="23">
        <v>46203.500694444498</v>
      </c>
      <c r="E9907" s="9" t="s">
        <v>212</v>
      </c>
      <c r="F9907" s="9" t="s">
        <v>188</v>
      </c>
      <c r="G9907" s="9" t="s">
        <v>213</v>
      </c>
      <c r="H9907" s="9" t="s">
        <v>161</v>
      </c>
      <c r="I9907" s="9" t="s">
        <v>389</v>
      </c>
      <c r="J9907" s="9" t="s">
        <v>767</v>
      </c>
      <c r="K9907" s="9" t="s">
        <v>246</v>
      </c>
      <c r="L9907" s="9" t="s">
        <v>395</v>
      </c>
      <c r="M9907" s="9" t="s">
        <v>531</v>
      </c>
      <c r="N9907" s="9" t="s">
        <v>198</v>
      </c>
      <c r="O9907" s="9" t="s">
        <v>116</v>
      </c>
      <c r="P9907" s="9" t="s">
        <v>525</v>
      </c>
      <c r="Q9907" s="9" t="s">
        <v>219</v>
      </c>
      <c r="R9907" s="9">
        <v>0</v>
      </c>
      <c r="S9907" s="9">
        <v>7</v>
      </c>
      <c r="U9907" s="9" t="s">
        <v>221</v>
      </c>
      <c r="X9907" s="9">
        <f>INDEX(SLA_Policy!$D$2:$D$5,MATCH(F9907,SLA_Policy!$A$2:$A$5,0))</f>
        <v>72</v>
      </c>
      <c r="Y9907" s="9" t="str">
        <f>IF(E9907="Cancelled","Excluded",IF(D9907="",IF((SLA_Policy!$B$8-B9907)*24&gt;X9907,"Open - Breached","Open - On Track"),IF((D9907-B9907)*24&lt;=X9907,"Met","Breached")))</f>
        <v>Met</v>
      </c>
    </row>
    <row r="9908" spans="1:25" x14ac:dyDescent="0.25">
      <c r="A9908" s="9" t="s">
        <v>14381</v>
      </c>
      <c r="B9908" s="23">
        <v>46203.456250000003</v>
      </c>
      <c r="C9908" s="23">
        <v>46203.4597222222</v>
      </c>
      <c r="D9908" s="23">
        <v>46209.313194444498</v>
      </c>
      <c r="E9908" s="9" t="s">
        <v>212</v>
      </c>
      <c r="F9908" s="9" t="s">
        <v>188</v>
      </c>
      <c r="G9908" s="9" t="s">
        <v>213</v>
      </c>
      <c r="H9908" s="9" t="s">
        <v>162</v>
      </c>
      <c r="I9908" s="9" t="s">
        <v>244</v>
      </c>
      <c r="J9908" s="9" t="s">
        <v>6371</v>
      </c>
      <c r="K9908" s="9" t="s">
        <v>262</v>
      </c>
      <c r="L9908" s="9" t="s">
        <v>216</v>
      </c>
      <c r="M9908" s="9" t="s">
        <v>1162</v>
      </c>
      <c r="N9908" s="9" t="s">
        <v>199</v>
      </c>
      <c r="O9908" s="9" t="s">
        <v>179</v>
      </c>
      <c r="P9908" s="9" t="s">
        <v>313</v>
      </c>
      <c r="Q9908" s="9" t="s">
        <v>219</v>
      </c>
      <c r="R9908" s="9">
        <v>0</v>
      </c>
      <c r="S9908" s="9">
        <v>18</v>
      </c>
      <c r="U9908" s="9" t="s">
        <v>266</v>
      </c>
      <c r="X9908" s="9">
        <f>INDEX(SLA_Policy!$D$2:$D$5,MATCH(F9908,SLA_Policy!$A$2:$A$5,0))</f>
        <v>72</v>
      </c>
      <c r="Y9908" s="9" t="str">
        <f>IF(E9908="Cancelled","Excluded",IF(D9908="",IF((SLA_Policy!$B$8-B9908)*24&gt;X9908,"Open - Breached","Open - On Track"),IF((D9908-B9908)*24&lt;=X9908,"Met","Breached")))</f>
        <v>Breached</v>
      </c>
    </row>
    <row r="9909" spans="1:25" x14ac:dyDescent="0.25">
      <c r="A9909" s="9" t="s">
        <v>14382</v>
      </c>
      <c r="B9909" s="23">
        <v>46203.465972222199</v>
      </c>
      <c r="C9909" s="23">
        <v>46203.485416666699</v>
      </c>
      <c r="D9909" s="23">
        <v>46204.335416666698</v>
      </c>
      <c r="E9909" s="9" t="s">
        <v>212</v>
      </c>
      <c r="F9909" s="9" t="s">
        <v>189</v>
      </c>
      <c r="G9909" s="9" t="s">
        <v>236</v>
      </c>
      <c r="H9909" s="9" t="s">
        <v>161</v>
      </c>
      <c r="I9909" s="9" t="s">
        <v>237</v>
      </c>
      <c r="J9909" s="9" t="s">
        <v>3793</v>
      </c>
      <c r="K9909" s="9" t="s">
        <v>246</v>
      </c>
      <c r="L9909" s="9" t="s">
        <v>293</v>
      </c>
      <c r="M9909" s="9" t="s">
        <v>1387</v>
      </c>
      <c r="N9909" s="9" t="s">
        <v>196</v>
      </c>
      <c r="O9909" s="9" t="s">
        <v>177</v>
      </c>
      <c r="P9909" s="9" t="s">
        <v>457</v>
      </c>
      <c r="Q9909" s="9" t="s">
        <v>273</v>
      </c>
      <c r="R9909" s="9">
        <v>0</v>
      </c>
      <c r="S9909" s="9">
        <v>14</v>
      </c>
      <c r="U9909" s="9" t="s">
        <v>242</v>
      </c>
      <c r="W9909" s="9">
        <v>4</v>
      </c>
      <c r="X9909" s="9">
        <f>INDEX(SLA_Policy!$D$2:$D$5,MATCH(F9909,SLA_Policy!$A$2:$A$5,0))</f>
        <v>120</v>
      </c>
      <c r="Y9909" s="9" t="str">
        <f>IF(E9909="Cancelled","Excluded",IF(D9909="",IF((SLA_Policy!$B$8-B9909)*24&gt;X9909,"Open - Breached","Open - On Track"),IF((D9909-B9909)*24&lt;=X9909,"Met","Breached")))</f>
        <v>Met</v>
      </c>
    </row>
    <row r="9910" spans="1:25" x14ac:dyDescent="0.25">
      <c r="A9910" s="9" t="s">
        <v>14383</v>
      </c>
      <c r="B9910" s="23">
        <v>46203.505555555603</v>
      </c>
      <c r="C9910" s="23">
        <v>46203.517361111102</v>
      </c>
      <c r="D9910" s="23">
        <v>46204.379861111098</v>
      </c>
      <c r="E9910" s="9" t="s">
        <v>212</v>
      </c>
      <c r="F9910" s="9" t="s">
        <v>189</v>
      </c>
      <c r="G9910" s="9" t="s">
        <v>213</v>
      </c>
      <c r="H9910" s="9" t="s">
        <v>88</v>
      </c>
      <c r="I9910" s="9" t="s">
        <v>92</v>
      </c>
      <c r="J9910" s="9" t="s">
        <v>847</v>
      </c>
      <c r="K9910" s="9" t="s">
        <v>225</v>
      </c>
      <c r="L9910" s="9" t="s">
        <v>226</v>
      </c>
      <c r="M9910" s="9" t="s">
        <v>1604</v>
      </c>
      <c r="N9910" s="9" t="s">
        <v>198</v>
      </c>
      <c r="O9910" s="9" t="s">
        <v>178</v>
      </c>
      <c r="P9910" s="9" t="s">
        <v>414</v>
      </c>
      <c r="Q9910" s="9" t="s">
        <v>219</v>
      </c>
      <c r="R9910" s="9">
        <v>0</v>
      </c>
      <c r="S9910" s="9">
        <v>19</v>
      </c>
      <c r="T9910" s="9" t="s">
        <v>136</v>
      </c>
      <c r="U9910" s="9" t="s">
        <v>266</v>
      </c>
      <c r="W9910" s="9">
        <v>4</v>
      </c>
      <c r="X9910" s="9">
        <f>INDEX(SLA_Policy!$D$2:$D$5,MATCH(F9910,SLA_Policy!$A$2:$A$5,0))</f>
        <v>120</v>
      </c>
      <c r="Y9910" s="9" t="str">
        <f>IF(E9910="Cancelled","Excluded",IF(D9910="",IF((SLA_Policy!$B$8-B9910)*24&gt;X9910,"Open - Breached","Open - On Track"),IF((D9910-B9910)*24&lt;=X9910,"Met","Breached")))</f>
        <v>Met</v>
      </c>
    </row>
    <row r="9911" spans="1:25" x14ac:dyDescent="0.25">
      <c r="A9911" s="9" t="s">
        <v>14384</v>
      </c>
      <c r="B9911" s="23">
        <v>46203.511111111096</v>
      </c>
      <c r="C9911" s="23">
        <v>46203.523611111101</v>
      </c>
      <c r="E9911" s="9" t="s">
        <v>649</v>
      </c>
      <c r="F9911" s="9" t="s">
        <v>189</v>
      </c>
      <c r="G9911" s="9" t="s">
        <v>213</v>
      </c>
      <c r="H9911" s="9" t="s">
        <v>165</v>
      </c>
      <c r="I9911" s="9" t="s">
        <v>2034</v>
      </c>
      <c r="J9911" s="9" t="s">
        <v>8347</v>
      </c>
      <c r="K9911" s="9" t="s">
        <v>303</v>
      </c>
      <c r="L9911" s="9" t="s">
        <v>216</v>
      </c>
      <c r="M9911" s="9" t="s">
        <v>3582</v>
      </c>
      <c r="N9911" s="9" t="s">
        <v>196</v>
      </c>
      <c r="O9911" s="9" t="s">
        <v>176</v>
      </c>
      <c r="P9911" s="9" t="s">
        <v>330</v>
      </c>
      <c r="Q9911" s="9" t="s">
        <v>219</v>
      </c>
      <c r="R9911" s="9">
        <v>0</v>
      </c>
      <c r="S9911" s="9">
        <v>5</v>
      </c>
      <c r="V9911" s="9" t="s">
        <v>14363</v>
      </c>
      <c r="X9911" s="9">
        <f>INDEX(SLA_Policy!$D$2:$D$5,MATCH(F9911,SLA_Policy!$A$2:$A$5,0))</f>
        <v>120</v>
      </c>
      <c r="Y9911" s="9" t="str">
        <f>IF(E9911="Cancelled","Excluded",IF(D9911="",IF((SLA_Policy!$B$8-B9911)*24&gt;X9911,"Open - Breached","Open - On Track"),IF((D9911-B9911)*24&lt;=X9911,"Met","Breached")))</f>
        <v>Excluded</v>
      </c>
    </row>
    <row r="9912" spans="1:25" x14ac:dyDescent="0.25">
      <c r="A9912" s="9" t="s">
        <v>14385</v>
      </c>
      <c r="B9912" s="23">
        <v>46203.512499999997</v>
      </c>
      <c r="C9912" s="23">
        <v>46203.5131944444</v>
      </c>
      <c r="D9912" s="23">
        <v>46203.642361111102</v>
      </c>
      <c r="E9912" s="9" t="s">
        <v>212</v>
      </c>
      <c r="F9912" s="9" t="s">
        <v>188</v>
      </c>
      <c r="G9912" s="9" t="s">
        <v>213</v>
      </c>
      <c r="H9912" s="9" t="s">
        <v>88</v>
      </c>
      <c r="I9912" s="9" t="s">
        <v>92</v>
      </c>
      <c r="J9912" s="9" t="s">
        <v>842</v>
      </c>
      <c r="K9912" s="9" t="s">
        <v>225</v>
      </c>
      <c r="L9912" s="9" t="s">
        <v>104</v>
      </c>
      <c r="M9912" s="9" t="s">
        <v>8626</v>
      </c>
      <c r="N9912" s="9" t="s">
        <v>200</v>
      </c>
      <c r="O9912" s="9" t="s">
        <v>116</v>
      </c>
      <c r="P9912" s="9" t="s">
        <v>295</v>
      </c>
      <c r="Q9912" s="9" t="s">
        <v>219</v>
      </c>
      <c r="R9912" s="9">
        <v>0</v>
      </c>
      <c r="S9912" s="9">
        <v>10</v>
      </c>
      <c r="T9912" s="9" t="s">
        <v>220</v>
      </c>
      <c r="U9912" s="9" t="s">
        <v>661</v>
      </c>
      <c r="W9912" s="9">
        <v>5</v>
      </c>
      <c r="X9912" s="9">
        <f>INDEX(SLA_Policy!$D$2:$D$5,MATCH(F9912,SLA_Policy!$A$2:$A$5,0))</f>
        <v>72</v>
      </c>
      <c r="Y9912" s="9" t="str">
        <f>IF(E9912="Cancelled","Excluded",IF(D9912="",IF((SLA_Policy!$B$8-B9912)*24&gt;X9912,"Open - Breached","Open - On Track"),IF((D9912-B9912)*24&lt;=X9912,"Met","Breached")))</f>
        <v>Met</v>
      </c>
    </row>
    <row r="9913" spans="1:25" x14ac:dyDescent="0.25">
      <c r="A9913" s="9" t="s">
        <v>14386</v>
      </c>
      <c r="B9913" s="23">
        <v>46203.515972222202</v>
      </c>
      <c r="C9913" s="23">
        <v>46203.556944444397</v>
      </c>
      <c r="D9913" s="23">
        <v>46204.359027777798</v>
      </c>
      <c r="E9913" s="9" t="s">
        <v>212</v>
      </c>
      <c r="F9913" s="9" t="s">
        <v>189</v>
      </c>
      <c r="G9913" s="9" t="s">
        <v>213</v>
      </c>
      <c r="H9913" s="9" t="s">
        <v>167</v>
      </c>
      <c r="I9913" s="9" t="s">
        <v>362</v>
      </c>
      <c r="J9913" s="9" t="s">
        <v>4098</v>
      </c>
      <c r="K9913" s="9" t="s">
        <v>246</v>
      </c>
      <c r="L9913" s="9" t="s">
        <v>311</v>
      </c>
      <c r="M9913" s="9" t="s">
        <v>1949</v>
      </c>
      <c r="N9913" s="9" t="s">
        <v>196</v>
      </c>
      <c r="O9913" s="9" t="s">
        <v>116</v>
      </c>
      <c r="P9913" s="9" t="s">
        <v>234</v>
      </c>
      <c r="Q9913" s="9" t="s">
        <v>219</v>
      </c>
      <c r="R9913" s="9">
        <v>0</v>
      </c>
      <c r="S9913" s="9">
        <v>26</v>
      </c>
      <c r="U9913" s="9" t="s">
        <v>266</v>
      </c>
      <c r="W9913" s="9">
        <v>5</v>
      </c>
      <c r="X9913" s="9">
        <f>INDEX(SLA_Policy!$D$2:$D$5,MATCH(F9913,SLA_Policy!$A$2:$A$5,0))</f>
        <v>120</v>
      </c>
      <c r="Y9913" s="9" t="str">
        <f>IF(E9913="Cancelled","Excluded",IF(D9913="",IF((SLA_Policy!$B$8-B9913)*24&gt;X9913,"Open - Breached","Open - On Track"),IF((D9913-B9913)*24&lt;=X9913,"Met","Breached")))</f>
        <v>Met</v>
      </c>
    </row>
    <row r="9914" spans="1:25" x14ac:dyDescent="0.25">
      <c r="A9914" s="9" t="s">
        <v>14387</v>
      </c>
      <c r="B9914" s="23">
        <v>46203.533333333296</v>
      </c>
      <c r="C9914" s="23">
        <v>46203.542361111096</v>
      </c>
      <c r="D9914" s="23">
        <v>46204.65</v>
      </c>
      <c r="E9914" s="9" t="s">
        <v>212</v>
      </c>
      <c r="F9914" s="9" t="s">
        <v>189</v>
      </c>
      <c r="G9914" s="9" t="s">
        <v>213</v>
      </c>
      <c r="H9914" s="9" t="s">
        <v>88</v>
      </c>
      <c r="I9914" s="9" t="s">
        <v>92</v>
      </c>
      <c r="J9914" s="9" t="s">
        <v>549</v>
      </c>
      <c r="K9914" s="9" t="s">
        <v>215</v>
      </c>
      <c r="L9914" s="9" t="s">
        <v>216</v>
      </c>
      <c r="M9914" s="9" t="s">
        <v>3203</v>
      </c>
      <c r="N9914" s="9" t="s">
        <v>198</v>
      </c>
      <c r="O9914" s="9" t="s">
        <v>116</v>
      </c>
      <c r="P9914" s="9" t="s">
        <v>295</v>
      </c>
      <c r="Q9914" s="9" t="s">
        <v>219</v>
      </c>
      <c r="R9914" s="9">
        <v>1</v>
      </c>
      <c r="S9914" s="9">
        <v>20</v>
      </c>
      <c r="T9914" s="9" t="s">
        <v>229</v>
      </c>
      <c r="U9914" s="9" t="s">
        <v>266</v>
      </c>
      <c r="X9914" s="9">
        <f>INDEX(SLA_Policy!$D$2:$D$5,MATCH(F9914,SLA_Policy!$A$2:$A$5,0))</f>
        <v>120</v>
      </c>
      <c r="Y9914" s="9" t="str">
        <f>IF(E9914="Cancelled","Excluded",IF(D9914="",IF((SLA_Policy!$B$8-B9914)*24&gt;X9914,"Open - Breached","Open - On Track"),IF((D9914-B9914)*24&lt;=X9914,"Met","Breached")))</f>
        <v>Met</v>
      </c>
    </row>
    <row r="9915" spans="1:25" x14ac:dyDescent="0.25">
      <c r="A9915" s="9" t="s">
        <v>14388</v>
      </c>
      <c r="B9915" s="23">
        <v>46203.5402777778</v>
      </c>
      <c r="C9915" s="23">
        <v>46203.564583333296</v>
      </c>
      <c r="D9915" s="23">
        <v>46204.369444444397</v>
      </c>
      <c r="E9915" s="9" t="s">
        <v>212</v>
      </c>
      <c r="F9915" s="9" t="s">
        <v>188</v>
      </c>
      <c r="G9915" s="9" t="s">
        <v>236</v>
      </c>
      <c r="H9915" s="9" t="s">
        <v>164</v>
      </c>
      <c r="I9915" s="9" t="s">
        <v>421</v>
      </c>
      <c r="J9915" s="9" t="s">
        <v>1733</v>
      </c>
      <c r="K9915" s="9" t="s">
        <v>246</v>
      </c>
      <c r="L9915" s="9" t="s">
        <v>282</v>
      </c>
      <c r="M9915" s="9" t="s">
        <v>2172</v>
      </c>
      <c r="N9915" s="9" t="s">
        <v>196</v>
      </c>
      <c r="O9915" s="9" t="s">
        <v>180</v>
      </c>
      <c r="P9915" s="9" t="s">
        <v>278</v>
      </c>
      <c r="Q9915" s="9" t="s">
        <v>273</v>
      </c>
      <c r="R9915" s="9">
        <v>0</v>
      </c>
      <c r="S9915" s="9">
        <v>22</v>
      </c>
      <c r="T9915" s="9" t="s">
        <v>343</v>
      </c>
      <c r="U9915" s="9" t="s">
        <v>242</v>
      </c>
      <c r="W9915" s="9">
        <v>5</v>
      </c>
      <c r="X9915" s="9">
        <f>INDEX(SLA_Policy!$D$2:$D$5,MATCH(F9915,SLA_Policy!$A$2:$A$5,0))</f>
        <v>72</v>
      </c>
      <c r="Y9915" s="9" t="str">
        <f>IF(E9915="Cancelled","Excluded",IF(D9915="",IF((SLA_Policy!$B$8-B9915)*24&gt;X9915,"Open - Breached","Open - On Track"),IF((D9915-B9915)*24&lt;=X9915,"Met","Breached")))</f>
        <v>Met</v>
      </c>
    </row>
    <row r="9916" spans="1:25" x14ac:dyDescent="0.25">
      <c r="A9916" s="9" t="s">
        <v>14389</v>
      </c>
      <c r="B9916" s="23">
        <v>46203.561805555597</v>
      </c>
      <c r="C9916" s="23">
        <v>46203.574999999997</v>
      </c>
      <c r="D9916" s="23">
        <v>46204.319444444503</v>
      </c>
      <c r="E9916" s="9" t="s">
        <v>212</v>
      </c>
      <c r="F9916" s="9" t="s">
        <v>188</v>
      </c>
      <c r="G9916" s="9" t="s">
        <v>213</v>
      </c>
      <c r="H9916" s="9" t="s">
        <v>163</v>
      </c>
      <c r="I9916" s="9" t="s">
        <v>405</v>
      </c>
      <c r="J9916" s="9" t="s">
        <v>1921</v>
      </c>
      <c r="K9916" s="9" t="s">
        <v>246</v>
      </c>
      <c r="L9916" s="9" t="s">
        <v>293</v>
      </c>
      <c r="M9916" s="9" t="s">
        <v>10945</v>
      </c>
      <c r="N9916" s="9" t="s">
        <v>199</v>
      </c>
      <c r="O9916" s="9" t="s">
        <v>176</v>
      </c>
      <c r="P9916" s="9" t="s">
        <v>503</v>
      </c>
      <c r="Q9916" s="9" t="s">
        <v>273</v>
      </c>
      <c r="R9916" s="9">
        <v>0</v>
      </c>
      <c r="S9916" s="9">
        <v>19</v>
      </c>
      <c r="U9916" s="9" t="s">
        <v>230</v>
      </c>
      <c r="X9916" s="9">
        <f>INDEX(SLA_Policy!$D$2:$D$5,MATCH(F9916,SLA_Policy!$A$2:$A$5,0))</f>
        <v>72</v>
      </c>
      <c r="Y9916" s="9" t="str">
        <f>IF(E9916="Cancelled","Excluded",IF(D9916="",IF((SLA_Policy!$B$8-B9916)*24&gt;X9916,"Open - Breached","Open - On Track"),IF((D9916-B9916)*24&lt;=X9916,"Met","Breached")))</f>
        <v>Met</v>
      </c>
    </row>
    <row r="9917" spans="1:25" x14ac:dyDescent="0.25">
      <c r="A9917" s="9" t="s">
        <v>14390</v>
      </c>
      <c r="B9917" s="23">
        <v>46203.5625</v>
      </c>
      <c r="C9917" s="23">
        <v>46203.568749999999</v>
      </c>
      <c r="D9917" s="23">
        <v>46203.665972222203</v>
      </c>
      <c r="E9917" s="9" t="s">
        <v>212</v>
      </c>
      <c r="F9917" s="9" t="s">
        <v>188</v>
      </c>
      <c r="G9917" s="9" t="s">
        <v>213</v>
      </c>
      <c r="H9917" s="9" t="s">
        <v>161</v>
      </c>
      <c r="I9917" s="9" t="s">
        <v>297</v>
      </c>
      <c r="J9917" s="9" t="s">
        <v>1248</v>
      </c>
      <c r="K9917" s="9" t="s">
        <v>303</v>
      </c>
      <c r="L9917" s="9" t="s">
        <v>104</v>
      </c>
      <c r="M9917" s="9" t="s">
        <v>4380</v>
      </c>
      <c r="N9917" s="9" t="s">
        <v>196</v>
      </c>
      <c r="O9917" s="9" t="s">
        <v>177</v>
      </c>
      <c r="P9917" s="9" t="s">
        <v>457</v>
      </c>
      <c r="Q9917" s="9" t="s">
        <v>219</v>
      </c>
      <c r="R9917" s="9">
        <v>0</v>
      </c>
      <c r="S9917" s="9">
        <v>9</v>
      </c>
      <c r="U9917" s="9" t="s">
        <v>290</v>
      </c>
      <c r="W9917" s="9">
        <v>4</v>
      </c>
      <c r="X9917" s="9">
        <f>INDEX(SLA_Policy!$D$2:$D$5,MATCH(F9917,SLA_Policy!$A$2:$A$5,0))</f>
        <v>72</v>
      </c>
      <c r="Y9917" s="9" t="str">
        <f>IF(E9917="Cancelled","Excluded",IF(D9917="",IF((SLA_Policy!$B$8-B9917)*24&gt;X9917,"Open - Breached","Open - On Track"),IF((D9917-B9917)*24&lt;=X9917,"Met","Breached")))</f>
        <v>Met</v>
      </c>
    </row>
    <row r="9918" spans="1:25" x14ac:dyDescent="0.25">
      <c r="A9918" s="9" t="s">
        <v>14391</v>
      </c>
      <c r="B9918" s="23">
        <v>46203.5625</v>
      </c>
      <c r="C9918" s="23">
        <v>46203.564583333296</v>
      </c>
      <c r="D9918" s="23">
        <v>46205.387499999997</v>
      </c>
      <c r="E9918" s="9" t="s">
        <v>212</v>
      </c>
      <c r="F9918" s="9" t="s">
        <v>189</v>
      </c>
      <c r="G9918" s="9" t="s">
        <v>236</v>
      </c>
      <c r="H9918" s="9" t="s">
        <v>167</v>
      </c>
      <c r="I9918" s="9" t="s">
        <v>255</v>
      </c>
      <c r="J9918" s="9" t="s">
        <v>1828</v>
      </c>
      <c r="K9918" s="9" t="s">
        <v>225</v>
      </c>
      <c r="L9918" s="9" t="s">
        <v>216</v>
      </c>
      <c r="M9918" s="9" t="s">
        <v>5407</v>
      </c>
      <c r="N9918" s="9" t="s">
        <v>199</v>
      </c>
      <c r="O9918" s="9" t="s">
        <v>176</v>
      </c>
      <c r="P9918" s="9" t="s">
        <v>570</v>
      </c>
      <c r="Q9918" s="9" t="s">
        <v>219</v>
      </c>
      <c r="R9918" s="9">
        <v>0</v>
      </c>
      <c r="S9918" s="9">
        <v>16</v>
      </c>
      <c r="U9918" s="9" t="s">
        <v>242</v>
      </c>
      <c r="W9918" s="9">
        <v>3</v>
      </c>
      <c r="X9918" s="9">
        <f>INDEX(SLA_Policy!$D$2:$D$5,MATCH(F9918,SLA_Policy!$A$2:$A$5,0))</f>
        <v>120</v>
      </c>
      <c r="Y9918" s="9" t="str">
        <f>IF(E9918="Cancelled","Excluded",IF(D9918="",IF((SLA_Policy!$B$8-B9918)*24&gt;X9918,"Open - Breached","Open - On Track"),IF((D9918-B9918)*24&lt;=X9918,"Met","Breached")))</f>
        <v>Met</v>
      </c>
    </row>
    <row r="9919" spans="1:25" x14ac:dyDescent="0.25">
      <c r="A9919" s="9" t="s">
        <v>14392</v>
      </c>
      <c r="B9919" s="23">
        <v>46203.618055555598</v>
      </c>
      <c r="C9919" s="23">
        <v>46203.620138888902</v>
      </c>
      <c r="D9919" s="23">
        <v>46204.398611111101</v>
      </c>
      <c r="E9919" s="9" t="s">
        <v>212</v>
      </c>
      <c r="F9919" s="9" t="s">
        <v>187</v>
      </c>
      <c r="G9919" s="9" t="s">
        <v>213</v>
      </c>
      <c r="H9919" s="9" t="s">
        <v>88</v>
      </c>
      <c r="I9919" s="9" t="s">
        <v>92</v>
      </c>
      <c r="J9919" s="9" t="s">
        <v>842</v>
      </c>
      <c r="K9919" s="9" t="s">
        <v>262</v>
      </c>
      <c r="L9919" s="9" t="s">
        <v>216</v>
      </c>
      <c r="M9919" s="9" t="s">
        <v>3496</v>
      </c>
      <c r="N9919" s="9" t="s">
        <v>200</v>
      </c>
      <c r="O9919" s="9" t="s">
        <v>178</v>
      </c>
      <c r="P9919" s="9" t="s">
        <v>360</v>
      </c>
      <c r="Q9919" s="9" t="s">
        <v>273</v>
      </c>
      <c r="R9919" s="9">
        <v>3</v>
      </c>
      <c r="S9919" s="9">
        <v>70</v>
      </c>
      <c r="T9919" s="9" t="s">
        <v>220</v>
      </c>
      <c r="U9919" s="9" t="s">
        <v>266</v>
      </c>
      <c r="X9919" s="9">
        <f>INDEX(SLA_Policy!$D$2:$D$5,MATCH(F9919,SLA_Policy!$A$2:$A$5,0))</f>
        <v>8</v>
      </c>
      <c r="Y9919" s="9" t="str">
        <f>IF(E9919="Cancelled","Excluded",IF(D9919="",IF((SLA_Policy!$B$8-B9919)*24&gt;X9919,"Open - Breached","Open - On Track"),IF((D9919-B9919)*24&lt;=X9919,"Met","Breached")))</f>
        <v>Breached</v>
      </c>
    </row>
    <row r="9920" spans="1:25" x14ac:dyDescent="0.25">
      <c r="A9920" s="9" t="s">
        <v>14393</v>
      </c>
      <c r="B9920" s="23">
        <v>46203.619444444397</v>
      </c>
      <c r="C9920" s="23">
        <v>46203.627777777801</v>
      </c>
      <c r="D9920" s="23">
        <v>46204.671527777798</v>
      </c>
      <c r="E9920" s="9" t="s">
        <v>212</v>
      </c>
      <c r="F9920" s="9" t="s">
        <v>188</v>
      </c>
      <c r="G9920" s="9" t="s">
        <v>213</v>
      </c>
      <c r="H9920" s="9" t="s">
        <v>165</v>
      </c>
      <c r="I9920" s="9" t="s">
        <v>567</v>
      </c>
      <c r="J9920" s="9" t="s">
        <v>1190</v>
      </c>
      <c r="K9920" s="9" t="s">
        <v>246</v>
      </c>
      <c r="L9920" s="9" t="s">
        <v>226</v>
      </c>
      <c r="M9920" s="9" t="s">
        <v>4881</v>
      </c>
      <c r="N9920" s="9" t="s">
        <v>198</v>
      </c>
      <c r="O9920" s="9" t="s">
        <v>176</v>
      </c>
      <c r="P9920" s="9" t="s">
        <v>330</v>
      </c>
      <c r="Q9920" s="9" t="s">
        <v>219</v>
      </c>
      <c r="R9920" s="9">
        <v>0</v>
      </c>
      <c r="S9920" s="9">
        <v>9</v>
      </c>
      <c r="U9920" s="9" t="s">
        <v>266</v>
      </c>
      <c r="W9920" s="9">
        <v>3</v>
      </c>
      <c r="X9920" s="9">
        <f>INDEX(SLA_Policy!$D$2:$D$5,MATCH(F9920,SLA_Policy!$A$2:$A$5,0))</f>
        <v>72</v>
      </c>
      <c r="Y9920" s="9" t="str">
        <f>IF(E9920="Cancelled","Excluded",IF(D9920="",IF((SLA_Policy!$B$8-B9920)*24&gt;X9920,"Open - Breached","Open - On Track"),IF((D9920-B9920)*24&lt;=X9920,"Met","Breached")))</f>
        <v>Met</v>
      </c>
    </row>
    <row r="9921" spans="1:25" x14ac:dyDescent="0.25">
      <c r="A9921" s="9" t="s">
        <v>14394</v>
      </c>
      <c r="B9921" s="23">
        <v>46203.637499999997</v>
      </c>
      <c r="C9921" s="23">
        <v>46203.775000000001</v>
      </c>
      <c r="D9921" s="23">
        <v>46204.405555555597</v>
      </c>
      <c r="E9921" s="9" t="s">
        <v>212</v>
      </c>
      <c r="F9921" s="9" t="s">
        <v>189</v>
      </c>
      <c r="G9921" s="9" t="s">
        <v>236</v>
      </c>
      <c r="H9921" s="9" t="s">
        <v>161</v>
      </c>
      <c r="I9921" s="9" t="s">
        <v>505</v>
      </c>
      <c r="J9921" s="9" t="s">
        <v>506</v>
      </c>
      <c r="K9921" s="9" t="s">
        <v>303</v>
      </c>
      <c r="L9921" s="9" t="s">
        <v>226</v>
      </c>
      <c r="M9921" s="9" t="s">
        <v>1761</v>
      </c>
      <c r="N9921" s="9" t="s">
        <v>196</v>
      </c>
      <c r="O9921" s="9" t="s">
        <v>177</v>
      </c>
      <c r="P9921" s="9" t="s">
        <v>457</v>
      </c>
      <c r="Q9921" s="9" t="s">
        <v>273</v>
      </c>
      <c r="R9921" s="9">
        <v>0</v>
      </c>
      <c r="S9921" s="9">
        <v>22</v>
      </c>
      <c r="U9921" s="9" t="s">
        <v>242</v>
      </c>
      <c r="X9921" s="9">
        <f>INDEX(SLA_Policy!$D$2:$D$5,MATCH(F9921,SLA_Policy!$A$2:$A$5,0))</f>
        <v>120</v>
      </c>
      <c r="Y9921" s="9" t="str">
        <f>IF(E9921="Cancelled","Excluded",IF(D9921="",IF((SLA_Policy!$B$8-B9921)*24&gt;X9921,"Open - Breached","Open - On Track"),IF((D9921-B9921)*24&lt;=X9921,"Met","Breached")))</f>
        <v>Met</v>
      </c>
    </row>
    <row r="9922" spans="1:25" x14ac:dyDescent="0.25">
      <c r="A9922" s="9" t="s">
        <v>14395</v>
      </c>
      <c r="B9922" s="23">
        <v>46203.646527777797</v>
      </c>
      <c r="C9922" s="23">
        <v>46203.655555555597</v>
      </c>
      <c r="D9922" s="23">
        <v>46204.360416666699</v>
      </c>
      <c r="E9922" s="9" t="s">
        <v>212</v>
      </c>
      <c r="F9922" s="9" t="s">
        <v>188</v>
      </c>
      <c r="G9922" s="9" t="s">
        <v>213</v>
      </c>
      <c r="H9922" s="9" t="s">
        <v>162</v>
      </c>
      <c r="I9922" s="9" t="s">
        <v>345</v>
      </c>
      <c r="J9922" s="9" t="s">
        <v>10358</v>
      </c>
      <c r="K9922" s="9" t="s">
        <v>246</v>
      </c>
      <c r="L9922" s="9" t="s">
        <v>104</v>
      </c>
      <c r="M9922" s="9" t="s">
        <v>522</v>
      </c>
      <c r="N9922" s="9" t="s">
        <v>197</v>
      </c>
      <c r="O9922" s="9" t="s">
        <v>116</v>
      </c>
      <c r="P9922" s="9" t="s">
        <v>590</v>
      </c>
      <c r="Q9922" s="9" t="s">
        <v>219</v>
      </c>
      <c r="R9922" s="9">
        <v>0</v>
      </c>
      <c r="S9922" s="9">
        <v>7</v>
      </c>
      <c r="U9922" s="9" t="s">
        <v>266</v>
      </c>
      <c r="X9922" s="9">
        <f>INDEX(SLA_Policy!$D$2:$D$5,MATCH(F9922,SLA_Policy!$A$2:$A$5,0))</f>
        <v>72</v>
      </c>
      <c r="Y9922" s="9" t="str">
        <f>IF(E9922="Cancelled","Excluded",IF(D9922="",IF((SLA_Policy!$B$8-B9922)*24&gt;X9922,"Open - Breached","Open - On Track"),IF((D9922-B9922)*24&lt;=X9922,"Met","Breached")))</f>
        <v>Met</v>
      </c>
    </row>
    <row r="9923" spans="1:25" x14ac:dyDescent="0.25">
      <c r="A9923" s="9" t="s">
        <v>14396</v>
      </c>
      <c r="B9923" s="23">
        <v>46203.648611111101</v>
      </c>
      <c r="C9923" s="23">
        <v>46203.693749999999</v>
      </c>
      <c r="D9923" s="23">
        <v>46209.372916666704</v>
      </c>
      <c r="E9923" s="9" t="s">
        <v>212</v>
      </c>
      <c r="F9923" s="9" t="s">
        <v>188</v>
      </c>
      <c r="G9923" s="9" t="s">
        <v>213</v>
      </c>
      <c r="H9923" s="9" t="s">
        <v>88</v>
      </c>
      <c r="I9923" s="9" t="s">
        <v>268</v>
      </c>
      <c r="J9923" s="9" t="s">
        <v>269</v>
      </c>
      <c r="K9923" s="9" t="s">
        <v>215</v>
      </c>
      <c r="L9923" s="9" t="s">
        <v>307</v>
      </c>
      <c r="M9923" s="9" t="s">
        <v>1434</v>
      </c>
      <c r="N9923" s="9" t="s">
        <v>196</v>
      </c>
      <c r="O9923" s="9" t="s">
        <v>176</v>
      </c>
      <c r="P9923" s="9" t="s">
        <v>419</v>
      </c>
      <c r="Q9923" s="9" t="s">
        <v>219</v>
      </c>
      <c r="R9923" s="9">
        <v>0</v>
      </c>
      <c r="S9923" s="9">
        <v>24</v>
      </c>
      <c r="T9923" s="9" t="s">
        <v>229</v>
      </c>
      <c r="U9923" s="9" t="s">
        <v>230</v>
      </c>
      <c r="X9923" s="9">
        <f>INDEX(SLA_Policy!$D$2:$D$5,MATCH(F9923,SLA_Policy!$A$2:$A$5,0))</f>
        <v>72</v>
      </c>
      <c r="Y9923" s="9" t="str">
        <f>IF(E9923="Cancelled","Excluded",IF(D9923="",IF((SLA_Policy!$B$8-B9923)*24&gt;X9923,"Open - Breached","Open - On Track"),IF((D9923-B9923)*24&lt;=X9923,"Met","Breached")))</f>
        <v>Breached</v>
      </c>
    </row>
    <row r="9924" spans="1:25" x14ac:dyDescent="0.25">
      <c r="A9924" s="9" t="s">
        <v>14397</v>
      </c>
      <c r="B9924" s="23">
        <v>46203.661111111098</v>
      </c>
      <c r="C9924" s="23">
        <v>46203.668055555601</v>
      </c>
      <c r="D9924" s="23">
        <v>46204.653472222199</v>
      </c>
      <c r="E9924" s="9" t="s">
        <v>212</v>
      </c>
      <c r="F9924" s="9" t="s">
        <v>188</v>
      </c>
      <c r="G9924" s="9" t="s">
        <v>213</v>
      </c>
      <c r="H9924" s="9" t="s">
        <v>163</v>
      </c>
      <c r="I9924" s="9" t="s">
        <v>223</v>
      </c>
      <c r="J9924" s="9" t="s">
        <v>1514</v>
      </c>
      <c r="K9924" s="9" t="s">
        <v>215</v>
      </c>
      <c r="L9924" s="9" t="s">
        <v>282</v>
      </c>
      <c r="M9924" s="9" t="s">
        <v>667</v>
      </c>
      <c r="N9924" s="9" t="s">
        <v>199</v>
      </c>
      <c r="O9924" s="9" t="s">
        <v>176</v>
      </c>
      <c r="P9924" s="9" t="s">
        <v>570</v>
      </c>
      <c r="Q9924" s="9" t="s">
        <v>219</v>
      </c>
      <c r="R9924" s="9">
        <v>0</v>
      </c>
      <c r="S9924" s="9">
        <v>97</v>
      </c>
      <c r="T9924" s="9" t="s">
        <v>136</v>
      </c>
      <c r="U9924" s="9" t="s">
        <v>266</v>
      </c>
      <c r="W9924" s="9">
        <v>4</v>
      </c>
      <c r="X9924" s="9">
        <f>INDEX(SLA_Policy!$D$2:$D$5,MATCH(F9924,SLA_Policy!$A$2:$A$5,0))</f>
        <v>72</v>
      </c>
      <c r="Y9924" s="9" t="str">
        <f>IF(E9924="Cancelled","Excluded",IF(D9924="",IF((SLA_Policy!$B$8-B9924)*24&gt;X9924,"Open - Breached","Open - On Track"),IF((D9924-B9924)*24&lt;=X9924,"Met","Breached")))</f>
        <v>Met</v>
      </c>
    </row>
    <row r="9925" spans="1:25" x14ac:dyDescent="0.25">
      <c r="A9925" s="9" t="s">
        <v>14398</v>
      </c>
      <c r="B9925" s="23">
        <v>46203.666666666701</v>
      </c>
      <c r="C9925" s="23">
        <v>46203.702777777798</v>
      </c>
      <c r="D9925" s="23">
        <v>46203.743055555598</v>
      </c>
      <c r="E9925" s="9" t="s">
        <v>212</v>
      </c>
      <c r="F9925" s="9" t="s">
        <v>189</v>
      </c>
      <c r="G9925" s="9" t="s">
        <v>213</v>
      </c>
      <c r="H9925" s="9" t="s">
        <v>162</v>
      </c>
      <c r="I9925" s="9" t="s">
        <v>345</v>
      </c>
      <c r="J9925" s="9" t="s">
        <v>1151</v>
      </c>
      <c r="K9925" s="9" t="s">
        <v>239</v>
      </c>
      <c r="L9925" s="9" t="s">
        <v>226</v>
      </c>
      <c r="M9925" s="9" t="s">
        <v>973</v>
      </c>
      <c r="N9925" s="9" t="s">
        <v>196</v>
      </c>
      <c r="O9925" s="9" t="s">
        <v>116</v>
      </c>
      <c r="P9925" s="9" t="s">
        <v>258</v>
      </c>
      <c r="Q9925" s="9" t="s">
        <v>219</v>
      </c>
      <c r="R9925" s="9">
        <v>0</v>
      </c>
      <c r="S9925" s="9">
        <v>21</v>
      </c>
      <c r="U9925" s="9" t="s">
        <v>290</v>
      </c>
      <c r="X9925" s="9">
        <f>INDEX(SLA_Policy!$D$2:$D$5,MATCH(F9925,SLA_Policy!$A$2:$A$5,0))</f>
        <v>120</v>
      </c>
      <c r="Y9925" s="9" t="str">
        <f>IF(E9925="Cancelled","Excluded",IF(D9925="",IF((SLA_Policy!$B$8-B9925)*24&gt;X9925,"Open - Breached","Open - On Track"),IF((D9925-B9925)*24&lt;=X9925,"Met","Breached")))</f>
        <v>Met</v>
      </c>
    </row>
    <row r="9926" spans="1:25" x14ac:dyDescent="0.25">
      <c r="A9926" s="9" t="s">
        <v>14399</v>
      </c>
      <c r="B9926" s="23">
        <v>46203.684722222199</v>
      </c>
      <c r="C9926" s="23">
        <v>46203.716666666704</v>
      </c>
      <c r="D9926" s="23">
        <v>46204.324305555601</v>
      </c>
      <c r="E9926" s="9" t="s">
        <v>212</v>
      </c>
      <c r="F9926" s="9" t="s">
        <v>189</v>
      </c>
      <c r="G9926" s="9" t="s">
        <v>213</v>
      </c>
      <c r="H9926" s="9" t="s">
        <v>165</v>
      </c>
      <c r="I9926" s="9" t="s">
        <v>469</v>
      </c>
      <c r="J9926" s="9" t="s">
        <v>837</v>
      </c>
      <c r="K9926" s="9" t="s">
        <v>303</v>
      </c>
      <c r="L9926" s="9" t="s">
        <v>311</v>
      </c>
      <c r="M9926" s="9" t="s">
        <v>2562</v>
      </c>
      <c r="N9926" s="9" t="s">
        <v>196</v>
      </c>
      <c r="O9926" s="9" t="s">
        <v>176</v>
      </c>
      <c r="P9926" s="9" t="s">
        <v>253</v>
      </c>
      <c r="Q9926" s="9" t="s">
        <v>219</v>
      </c>
      <c r="R9926" s="9">
        <v>0</v>
      </c>
      <c r="S9926" s="9">
        <v>16</v>
      </c>
      <c r="U9926" s="9" t="s">
        <v>230</v>
      </c>
      <c r="X9926" s="9">
        <f>INDEX(SLA_Policy!$D$2:$D$5,MATCH(F9926,SLA_Policy!$A$2:$A$5,0))</f>
        <v>120</v>
      </c>
      <c r="Y9926" s="9" t="str">
        <f>IF(E9926="Cancelled","Excluded",IF(D9926="",IF((SLA_Policy!$B$8-B9926)*24&gt;X9926,"Open - Breached","Open - On Track"),IF((D9926-B9926)*24&lt;=X9926,"Met","Breached")))</f>
        <v>Met</v>
      </c>
    </row>
    <row r="9927" spans="1:25" x14ac:dyDescent="0.25">
      <c r="A9927" s="9" t="s">
        <v>14400</v>
      </c>
      <c r="B9927" s="23">
        <v>46203.692361111098</v>
      </c>
      <c r="C9927" s="23">
        <v>46203.695833333302</v>
      </c>
      <c r="D9927" s="23">
        <v>46204.407638888901</v>
      </c>
      <c r="E9927" s="9" t="s">
        <v>212</v>
      </c>
      <c r="F9927" s="9" t="s">
        <v>189</v>
      </c>
      <c r="G9927" s="9" t="s">
        <v>213</v>
      </c>
      <c r="H9927" s="9" t="s">
        <v>161</v>
      </c>
      <c r="I9927" s="9" t="s">
        <v>389</v>
      </c>
      <c r="J9927" s="9" t="s">
        <v>1243</v>
      </c>
      <c r="K9927" s="9" t="s">
        <v>225</v>
      </c>
      <c r="L9927" s="9" t="s">
        <v>216</v>
      </c>
      <c r="M9927" s="9" t="s">
        <v>886</v>
      </c>
      <c r="N9927" s="9" t="s">
        <v>198</v>
      </c>
      <c r="O9927" s="9" t="s">
        <v>116</v>
      </c>
      <c r="P9927" s="9" t="s">
        <v>525</v>
      </c>
      <c r="Q9927" s="9" t="s">
        <v>219</v>
      </c>
      <c r="R9927" s="9">
        <v>0</v>
      </c>
      <c r="S9927" s="9">
        <v>9</v>
      </c>
      <c r="U9927" s="9" t="s">
        <v>221</v>
      </c>
      <c r="W9927" s="9">
        <v>3</v>
      </c>
      <c r="X9927" s="9">
        <f>INDEX(SLA_Policy!$D$2:$D$5,MATCH(F9927,SLA_Policy!$A$2:$A$5,0))</f>
        <v>120</v>
      </c>
      <c r="Y9927" s="9" t="str">
        <f>IF(E9927="Cancelled","Excluded",IF(D9927="",IF((SLA_Policy!$B$8-B9927)*24&gt;X9927,"Open - Breached","Open - On Track"),IF((D9927-B9927)*24&lt;=X9927,"Met","Breached")))</f>
        <v>Met</v>
      </c>
    </row>
    <row r="9928" spans="1:25" x14ac:dyDescent="0.25">
      <c r="A9928" s="9" t="s">
        <v>14401</v>
      </c>
      <c r="B9928" s="23">
        <v>46203.702777777798</v>
      </c>
      <c r="C9928" s="23">
        <v>46203.707638888904</v>
      </c>
      <c r="D9928" s="23">
        <v>46203.757638888899</v>
      </c>
      <c r="E9928" s="9" t="s">
        <v>212</v>
      </c>
      <c r="F9928" s="9" t="s">
        <v>188</v>
      </c>
      <c r="G9928" s="9" t="s">
        <v>213</v>
      </c>
      <c r="H9928" s="9" t="s">
        <v>165</v>
      </c>
      <c r="I9928" s="9" t="s">
        <v>567</v>
      </c>
      <c r="J9928" s="9" t="s">
        <v>3422</v>
      </c>
      <c r="K9928" s="9" t="s">
        <v>239</v>
      </c>
      <c r="L9928" s="9" t="s">
        <v>226</v>
      </c>
      <c r="M9928" s="9" t="s">
        <v>1836</v>
      </c>
      <c r="N9928" s="9" t="s">
        <v>199</v>
      </c>
      <c r="O9928" s="9" t="s">
        <v>176</v>
      </c>
      <c r="P9928" s="9" t="s">
        <v>228</v>
      </c>
      <c r="Q9928" s="9" t="s">
        <v>219</v>
      </c>
      <c r="R9928" s="9">
        <v>0</v>
      </c>
      <c r="S9928" s="9">
        <v>29</v>
      </c>
      <c r="U9928" s="9" t="s">
        <v>230</v>
      </c>
      <c r="X9928" s="9">
        <f>INDEX(SLA_Policy!$D$2:$D$5,MATCH(F9928,SLA_Policy!$A$2:$A$5,0))</f>
        <v>72</v>
      </c>
      <c r="Y9928" s="9" t="str">
        <f>IF(E9928="Cancelled","Excluded",IF(D9928="",IF((SLA_Policy!$B$8-B9928)*24&gt;X9928,"Open - Breached","Open - On Track"),IF((D9928-B9928)*24&lt;=X9928,"Met","Breached")))</f>
        <v>Met</v>
      </c>
    </row>
    <row r="9929" spans="1:25" x14ac:dyDescent="0.25">
      <c r="A9929" s="9" t="s">
        <v>14402</v>
      </c>
      <c r="B9929" s="23">
        <v>46203.740277777797</v>
      </c>
      <c r="C9929" s="23">
        <v>46204.329166666699</v>
      </c>
      <c r="D9929" s="23">
        <v>46209.313888888901</v>
      </c>
      <c r="E9929" s="9" t="s">
        <v>212</v>
      </c>
      <c r="F9929" s="9" t="s">
        <v>189</v>
      </c>
      <c r="G9929" s="9" t="s">
        <v>213</v>
      </c>
      <c r="H9929" s="9" t="s">
        <v>163</v>
      </c>
      <c r="I9929" s="9" t="s">
        <v>405</v>
      </c>
      <c r="J9929" s="9" t="s">
        <v>884</v>
      </c>
      <c r="K9929" s="9" t="s">
        <v>246</v>
      </c>
      <c r="L9929" s="9" t="s">
        <v>216</v>
      </c>
      <c r="M9929" s="9" t="s">
        <v>3854</v>
      </c>
      <c r="N9929" s="9" t="s">
        <v>197</v>
      </c>
      <c r="O9929" s="9" t="s">
        <v>176</v>
      </c>
      <c r="P9929" s="9" t="s">
        <v>503</v>
      </c>
      <c r="Q9929" s="9" t="s">
        <v>219</v>
      </c>
      <c r="R9929" s="9">
        <v>0</v>
      </c>
      <c r="S9929" s="9">
        <v>27</v>
      </c>
      <c r="U9929" s="9" t="s">
        <v>230</v>
      </c>
      <c r="X9929" s="9">
        <f>INDEX(SLA_Policy!$D$2:$D$5,MATCH(F9929,SLA_Policy!$A$2:$A$5,0))</f>
        <v>120</v>
      </c>
      <c r="Y9929" s="9" t="str">
        <f>IF(E9929="Cancelled","Excluded",IF(D9929="",IF((SLA_Policy!$B$8-B9929)*24&gt;X9929,"Open - Breached","Open - On Track"),IF((D9929-B9929)*24&lt;=X9929,"Met","Breached")))</f>
        <v>Breached</v>
      </c>
    </row>
    <row r="9930" spans="1:25" x14ac:dyDescent="0.25">
      <c r="A9930" s="9" t="s">
        <v>14403</v>
      </c>
      <c r="B9930" s="23">
        <v>46203.777777777803</v>
      </c>
      <c r="C9930" s="23">
        <v>46204.336805555598</v>
      </c>
      <c r="D9930" s="23">
        <v>46204.355555555601</v>
      </c>
      <c r="E9930" s="9" t="s">
        <v>212</v>
      </c>
      <c r="F9930" s="9" t="s">
        <v>188</v>
      </c>
      <c r="G9930" s="9" t="s">
        <v>236</v>
      </c>
      <c r="H9930" s="9" t="s">
        <v>161</v>
      </c>
      <c r="I9930" s="9" t="s">
        <v>505</v>
      </c>
      <c r="J9930" s="9" t="s">
        <v>4413</v>
      </c>
      <c r="K9930" s="9" t="s">
        <v>246</v>
      </c>
      <c r="L9930" s="9" t="s">
        <v>226</v>
      </c>
      <c r="M9930" s="9" t="s">
        <v>5591</v>
      </c>
      <c r="N9930" s="9" t="s">
        <v>196</v>
      </c>
      <c r="O9930" s="9" t="s">
        <v>177</v>
      </c>
      <c r="P9930" s="9" t="s">
        <v>457</v>
      </c>
      <c r="Q9930" s="9" t="s">
        <v>219</v>
      </c>
      <c r="R9930" s="9">
        <v>0</v>
      </c>
      <c r="S9930" s="9">
        <v>12</v>
      </c>
      <c r="U9930" s="9" t="s">
        <v>242</v>
      </c>
      <c r="W9930" s="9">
        <v>5</v>
      </c>
      <c r="X9930" s="9">
        <f>INDEX(SLA_Policy!$D$2:$D$5,MATCH(F9930,SLA_Policy!$A$2:$A$5,0))</f>
        <v>72</v>
      </c>
      <c r="Y9930" s="9" t="str">
        <f>IF(E9930="Cancelled","Excluded",IF(D9930="",IF((SLA_Policy!$B$8-B9930)*24&gt;X9930,"Open - Breached","Open - On Track"),IF((D9930-B9930)*24&lt;=X9930,"Met","Breached")))</f>
        <v>Met</v>
      </c>
    </row>
    <row r="9931" spans="1:25" x14ac:dyDescent="0.25">
      <c r="A9931" s="9" t="s">
        <v>14404</v>
      </c>
      <c r="B9931" s="23">
        <v>46204.289583333302</v>
      </c>
      <c r="C9931" s="23">
        <v>46204.301388888904</v>
      </c>
      <c r="D9931" s="23">
        <v>46209.338888888902</v>
      </c>
      <c r="E9931" s="9" t="s">
        <v>212</v>
      </c>
      <c r="F9931" s="9" t="s">
        <v>189</v>
      </c>
      <c r="G9931" s="9" t="s">
        <v>213</v>
      </c>
      <c r="H9931" s="9" t="s">
        <v>167</v>
      </c>
      <c r="I9931" s="9" t="s">
        <v>362</v>
      </c>
      <c r="J9931" s="9" t="s">
        <v>1913</v>
      </c>
      <c r="K9931" s="9" t="s">
        <v>246</v>
      </c>
      <c r="L9931" s="9" t="s">
        <v>226</v>
      </c>
      <c r="M9931" s="9" t="s">
        <v>826</v>
      </c>
      <c r="N9931" s="9" t="s">
        <v>199</v>
      </c>
      <c r="O9931" s="9" t="s">
        <v>176</v>
      </c>
      <c r="P9931" s="9" t="s">
        <v>419</v>
      </c>
      <c r="Q9931" s="9" t="s">
        <v>219</v>
      </c>
      <c r="R9931" s="9">
        <v>1</v>
      </c>
      <c r="S9931" s="9">
        <v>29</v>
      </c>
      <c r="U9931" s="9" t="s">
        <v>266</v>
      </c>
      <c r="X9931" s="9">
        <f>INDEX(SLA_Policy!$D$2:$D$5,MATCH(F9931,SLA_Policy!$A$2:$A$5,0))</f>
        <v>120</v>
      </c>
      <c r="Y9931" s="9" t="str">
        <f>IF(E9931="Cancelled","Excluded",IF(D9931="",IF((SLA_Policy!$B$8-B9931)*24&gt;X9931,"Open - Breached","Open - On Track"),IF((D9931-B9931)*24&lt;=X9931,"Met","Breached")))</f>
        <v>Breached</v>
      </c>
    </row>
    <row r="9932" spans="1:25" x14ac:dyDescent="0.25">
      <c r="A9932" s="9" t="s">
        <v>14405</v>
      </c>
      <c r="B9932" s="23">
        <v>46204.320833333302</v>
      </c>
      <c r="C9932" s="23">
        <v>46204.3215277778</v>
      </c>
      <c r="D9932" s="23">
        <v>46204.442361111098</v>
      </c>
      <c r="E9932" s="9" t="s">
        <v>212</v>
      </c>
      <c r="F9932" s="9" t="s">
        <v>188</v>
      </c>
      <c r="G9932" s="9" t="s">
        <v>213</v>
      </c>
      <c r="H9932" s="9" t="s">
        <v>162</v>
      </c>
      <c r="I9932" s="9" t="s">
        <v>393</v>
      </c>
      <c r="J9932" s="9" t="s">
        <v>12175</v>
      </c>
      <c r="K9932" s="9" t="s">
        <v>239</v>
      </c>
      <c r="L9932" s="9" t="s">
        <v>351</v>
      </c>
      <c r="M9932" s="9" t="s">
        <v>2415</v>
      </c>
      <c r="N9932" s="9" t="s">
        <v>200</v>
      </c>
      <c r="O9932" s="9" t="s">
        <v>116</v>
      </c>
      <c r="P9932" s="9" t="s">
        <v>342</v>
      </c>
      <c r="Q9932" s="9" t="s">
        <v>219</v>
      </c>
      <c r="R9932" s="9">
        <v>0</v>
      </c>
      <c r="S9932" s="9">
        <v>14</v>
      </c>
      <c r="U9932" s="9" t="s">
        <v>290</v>
      </c>
      <c r="W9932" s="9">
        <v>5</v>
      </c>
      <c r="X9932" s="9">
        <f>INDEX(SLA_Policy!$D$2:$D$5,MATCH(F9932,SLA_Policy!$A$2:$A$5,0))</f>
        <v>72</v>
      </c>
      <c r="Y9932" s="9" t="str">
        <f>IF(E9932="Cancelled","Excluded",IF(D9932="",IF((SLA_Policy!$B$8-B9932)*24&gt;X9932,"Open - Breached","Open - On Track"),IF((D9932-B9932)*24&lt;=X9932,"Met","Breached")))</f>
        <v>Met</v>
      </c>
    </row>
    <row r="9933" spans="1:25" x14ac:dyDescent="0.25">
      <c r="A9933" s="9" t="s">
        <v>14406</v>
      </c>
      <c r="B9933" s="23">
        <v>46204.3215277778</v>
      </c>
      <c r="C9933" s="23">
        <v>46204.322916666701</v>
      </c>
      <c r="D9933" s="23">
        <v>46204.379861111098</v>
      </c>
      <c r="E9933" s="9" t="s">
        <v>212</v>
      </c>
      <c r="F9933" s="9" t="s">
        <v>187</v>
      </c>
      <c r="G9933" s="9" t="s">
        <v>213</v>
      </c>
      <c r="H9933" s="9" t="s">
        <v>163</v>
      </c>
      <c r="I9933" s="9" t="s">
        <v>223</v>
      </c>
      <c r="J9933" s="9" t="s">
        <v>1883</v>
      </c>
      <c r="K9933" s="9" t="s">
        <v>246</v>
      </c>
      <c r="L9933" s="9" t="s">
        <v>104</v>
      </c>
      <c r="M9933" s="9" t="s">
        <v>838</v>
      </c>
      <c r="N9933" s="9" t="s">
        <v>199</v>
      </c>
      <c r="O9933" s="9" t="s">
        <v>176</v>
      </c>
      <c r="P9933" s="9" t="s">
        <v>330</v>
      </c>
      <c r="Q9933" s="9" t="s">
        <v>273</v>
      </c>
      <c r="R9933" s="9">
        <v>0</v>
      </c>
      <c r="S9933" s="9">
        <v>48</v>
      </c>
      <c r="T9933" s="9" t="s">
        <v>136</v>
      </c>
      <c r="U9933" s="9" t="s">
        <v>230</v>
      </c>
      <c r="X9933" s="9">
        <f>INDEX(SLA_Policy!$D$2:$D$5,MATCH(F9933,SLA_Policy!$A$2:$A$5,0))</f>
        <v>8</v>
      </c>
      <c r="Y9933" s="9" t="str">
        <f>IF(E9933="Cancelled","Excluded",IF(D9933="",IF((SLA_Policy!$B$8-B9933)*24&gt;X9933,"Open - Breached","Open - On Track"),IF((D9933-B9933)*24&lt;=X9933,"Met","Breached")))</f>
        <v>Met</v>
      </c>
    </row>
    <row r="9934" spans="1:25" x14ac:dyDescent="0.25">
      <c r="A9934" s="9" t="s">
        <v>14407</v>
      </c>
      <c r="B9934" s="23">
        <v>46204.323611111096</v>
      </c>
      <c r="C9934" s="23">
        <v>46204.335416666698</v>
      </c>
      <c r="D9934" s="23">
        <v>46204.686111111099</v>
      </c>
      <c r="E9934" s="9" t="s">
        <v>212</v>
      </c>
      <c r="F9934" s="9" t="s">
        <v>188</v>
      </c>
      <c r="G9934" s="9" t="s">
        <v>213</v>
      </c>
      <c r="H9934" s="9" t="s">
        <v>166</v>
      </c>
      <c r="I9934" s="9" t="s">
        <v>286</v>
      </c>
      <c r="J9934" s="9" t="s">
        <v>666</v>
      </c>
      <c r="K9934" s="9" t="s">
        <v>225</v>
      </c>
      <c r="L9934" s="9" t="s">
        <v>395</v>
      </c>
      <c r="M9934" s="9" t="s">
        <v>5038</v>
      </c>
      <c r="N9934" s="9" t="s">
        <v>197</v>
      </c>
      <c r="O9934" s="9" t="s">
        <v>181</v>
      </c>
      <c r="P9934" s="9" t="s">
        <v>449</v>
      </c>
      <c r="Q9934" s="9" t="s">
        <v>273</v>
      </c>
      <c r="R9934" s="9">
        <v>0</v>
      </c>
      <c r="S9934" s="9">
        <v>22</v>
      </c>
      <c r="U9934" s="9" t="s">
        <v>266</v>
      </c>
      <c r="X9934" s="9">
        <f>INDEX(SLA_Policy!$D$2:$D$5,MATCH(F9934,SLA_Policy!$A$2:$A$5,0))</f>
        <v>72</v>
      </c>
      <c r="Y9934" s="9" t="str">
        <f>IF(E9934="Cancelled","Excluded",IF(D9934="",IF((SLA_Policy!$B$8-B9934)*24&gt;X9934,"Open - Breached","Open - On Track"),IF((D9934-B9934)*24&lt;=X9934,"Met","Breached")))</f>
        <v>Met</v>
      </c>
    </row>
    <row r="9935" spans="1:25" x14ac:dyDescent="0.25">
      <c r="A9935" s="9" t="s">
        <v>14408</v>
      </c>
      <c r="B9935" s="23">
        <v>46204.328472222202</v>
      </c>
      <c r="C9935" s="23">
        <v>46204.331250000003</v>
      </c>
      <c r="D9935" s="23">
        <v>46204.368750000001</v>
      </c>
      <c r="E9935" s="9" t="s">
        <v>212</v>
      </c>
      <c r="F9935" s="9" t="s">
        <v>188</v>
      </c>
      <c r="G9935" s="9" t="s">
        <v>213</v>
      </c>
      <c r="H9935" s="9" t="s">
        <v>163</v>
      </c>
      <c r="I9935" s="9" t="s">
        <v>405</v>
      </c>
      <c r="J9935" s="9" t="s">
        <v>1052</v>
      </c>
      <c r="K9935" s="9" t="s">
        <v>225</v>
      </c>
      <c r="L9935" s="9" t="s">
        <v>311</v>
      </c>
      <c r="M9935" s="9" t="s">
        <v>4473</v>
      </c>
      <c r="N9935" s="9" t="s">
        <v>198</v>
      </c>
      <c r="O9935" s="9" t="s">
        <v>116</v>
      </c>
      <c r="P9935" s="9" t="s">
        <v>551</v>
      </c>
      <c r="Q9935" s="9" t="s">
        <v>219</v>
      </c>
      <c r="R9935" s="9">
        <v>0</v>
      </c>
      <c r="S9935" s="9">
        <v>13</v>
      </c>
      <c r="U9935" s="9" t="s">
        <v>230</v>
      </c>
      <c r="X9935" s="9">
        <f>INDEX(SLA_Policy!$D$2:$D$5,MATCH(F9935,SLA_Policy!$A$2:$A$5,0))</f>
        <v>72</v>
      </c>
      <c r="Y9935" s="9" t="str">
        <f>IF(E9935="Cancelled","Excluded",IF(D9935="",IF((SLA_Policy!$B$8-B9935)*24&gt;X9935,"Open - Breached","Open - On Track"),IF((D9935-B9935)*24&lt;=X9935,"Met","Breached")))</f>
        <v>Met</v>
      </c>
    </row>
    <row r="9936" spans="1:25" x14ac:dyDescent="0.25">
      <c r="A9936" s="9" t="s">
        <v>14409</v>
      </c>
      <c r="B9936" s="23">
        <v>46204.331250000003</v>
      </c>
      <c r="C9936" s="23">
        <v>46204.333333333299</v>
      </c>
      <c r="D9936" s="23">
        <v>46204.400694444397</v>
      </c>
      <c r="E9936" s="9" t="s">
        <v>212</v>
      </c>
      <c r="F9936" s="9" t="s">
        <v>188</v>
      </c>
      <c r="G9936" s="9" t="s">
        <v>213</v>
      </c>
      <c r="H9936" s="9" t="s">
        <v>88</v>
      </c>
      <c r="I9936" s="9" t="s">
        <v>268</v>
      </c>
      <c r="J9936" s="9" t="s">
        <v>269</v>
      </c>
      <c r="K9936" s="9" t="s">
        <v>246</v>
      </c>
      <c r="L9936" s="9" t="s">
        <v>293</v>
      </c>
      <c r="M9936" s="9" t="s">
        <v>3343</v>
      </c>
      <c r="N9936" s="9" t="s">
        <v>200</v>
      </c>
      <c r="O9936" s="9" t="s">
        <v>176</v>
      </c>
      <c r="P9936" s="9" t="s">
        <v>419</v>
      </c>
      <c r="Q9936" s="9" t="s">
        <v>219</v>
      </c>
      <c r="R9936" s="9">
        <v>0</v>
      </c>
      <c r="S9936" s="9">
        <v>42</v>
      </c>
      <c r="T9936" s="9" t="s">
        <v>322</v>
      </c>
      <c r="U9936" s="9" t="s">
        <v>376</v>
      </c>
      <c r="W9936" s="9">
        <v>4</v>
      </c>
      <c r="X9936" s="9">
        <f>INDEX(SLA_Policy!$D$2:$D$5,MATCH(F9936,SLA_Policy!$A$2:$A$5,0))</f>
        <v>72</v>
      </c>
      <c r="Y9936" s="9" t="str">
        <f>IF(E9936="Cancelled","Excluded",IF(D9936="",IF((SLA_Policy!$B$8-B9936)*24&gt;X9936,"Open - Breached","Open - On Track"),IF((D9936-B9936)*24&lt;=X9936,"Met","Breached")))</f>
        <v>Met</v>
      </c>
    </row>
    <row r="9937" spans="1:25" x14ac:dyDescent="0.25">
      <c r="A9937" s="9" t="s">
        <v>14410</v>
      </c>
      <c r="B9937" s="23">
        <v>46204.339583333298</v>
      </c>
      <c r="C9937" s="23">
        <v>46204.356249999997</v>
      </c>
      <c r="D9937" s="23">
        <v>46204.449305555601</v>
      </c>
      <c r="E9937" s="9" t="s">
        <v>212</v>
      </c>
      <c r="F9937" s="9" t="s">
        <v>188</v>
      </c>
      <c r="G9937" s="9" t="s">
        <v>213</v>
      </c>
      <c r="H9937" s="9" t="s">
        <v>161</v>
      </c>
      <c r="I9937" s="9" t="s">
        <v>389</v>
      </c>
      <c r="J9937" s="9" t="s">
        <v>1657</v>
      </c>
      <c r="K9937" s="9" t="s">
        <v>246</v>
      </c>
      <c r="L9937" s="9" t="s">
        <v>270</v>
      </c>
      <c r="M9937" s="9" t="s">
        <v>1353</v>
      </c>
      <c r="N9937" s="9" t="s">
        <v>197</v>
      </c>
      <c r="O9937" s="9" t="s">
        <v>116</v>
      </c>
      <c r="P9937" s="9" t="s">
        <v>590</v>
      </c>
      <c r="Q9937" s="9" t="s">
        <v>219</v>
      </c>
      <c r="R9937" s="9">
        <v>1</v>
      </c>
      <c r="S9937" s="9">
        <v>14</v>
      </c>
      <c r="U9937" s="9" t="s">
        <v>290</v>
      </c>
      <c r="X9937" s="9">
        <f>INDEX(SLA_Policy!$D$2:$D$5,MATCH(F9937,SLA_Policy!$A$2:$A$5,0))</f>
        <v>72</v>
      </c>
      <c r="Y9937" s="9" t="str">
        <f>IF(E9937="Cancelled","Excluded",IF(D9937="",IF((SLA_Policy!$B$8-B9937)*24&gt;X9937,"Open - Breached","Open - On Track"),IF((D9937-B9937)*24&lt;=X9937,"Met","Breached")))</f>
        <v>Met</v>
      </c>
    </row>
    <row r="9938" spans="1:25" x14ac:dyDescent="0.25">
      <c r="A9938" s="9" t="s">
        <v>14411</v>
      </c>
      <c r="B9938" s="23">
        <v>46204.344444444498</v>
      </c>
      <c r="C9938" s="23">
        <v>46204.377083333296</v>
      </c>
      <c r="E9938" s="9" t="s">
        <v>649</v>
      </c>
      <c r="F9938" s="9" t="s">
        <v>188</v>
      </c>
      <c r="G9938" s="9" t="s">
        <v>213</v>
      </c>
      <c r="H9938" s="9" t="s">
        <v>166</v>
      </c>
      <c r="I9938" s="9" t="s">
        <v>286</v>
      </c>
      <c r="J9938" s="9" t="s">
        <v>12160</v>
      </c>
      <c r="K9938" s="9" t="s">
        <v>246</v>
      </c>
      <c r="L9938" s="9" t="s">
        <v>104</v>
      </c>
      <c r="M9938" s="9" t="s">
        <v>1056</v>
      </c>
      <c r="N9938" s="9" t="s">
        <v>197</v>
      </c>
      <c r="O9938" s="9" t="s">
        <v>181</v>
      </c>
      <c r="P9938" s="9" t="s">
        <v>289</v>
      </c>
      <c r="Q9938" s="9" t="s">
        <v>219</v>
      </c>
      <c r="R9938" s="9">
        <v>0</v>
      </c>
      <c r="S9938" s="9">
        <v>0</v>
      </c>
      <c r="X9938" s="9">
        <f>INDEX(SLA_Policy!$D$2:$D$5,MATCH(F9938,SLA_Policy!$A$2:$A$5,0))</f>
        <v>72</v>
      </c>
      <c r="Y9938" s="9" t="str">
        <f>IF(E9938="Cancelled","Excluded",IF(D9938="",IF((SLA_Policy!$B$8-B9938)*24&gt;X9938,"Open - Breached","Open - On Track"),IF((D9938-B9938)*24&lt;=X9938,"Met","Breached")))</f>
        <v>Excluded</v>
      </c>
    </row>
    <row r="9939" spans="1:25" x14ac:dyDescent="0.25">
      <c r="A9939" s="9" t="s">
        <v>14412</v>
      </c>
      <c r="B9939" s="23">
        <v>46204.35</v>
      </c>
      <c r="C9939" s="23">
        <v>46204.470138888901</v>
      </c>
      <c r="D9939" s="23">
        <v>46204.4777777778</v>
      </c>
      <c r="E9939" s="9" t="s">
        <v>212</v>
      </c>
      <c r="F9939" s="9" t="s">
        <v>188</v>
      </c>
      <c r="G9939" s="9" t="s">
        <v>213</v>
      </c>
      <c r="H9939" s="9" t="s">
        <v>161</v>
      </c>
      <c r="I9939" s="9" t="s">
        <v>389</v>
      </c>
      <c r="J9939" s="9" t="s">
        <v>435</v>
      </c>
      <c r="K9939" s="9" t="s">
        <v>246</v>
      </c>
      <c r="L9939" s="9" t="s">
        <v>226</v>
      </c>
      <c r="M9939" s="9" t="s">
        <v>826</v>
      </c>
      <c r="N9939" s="9" t="s">
        <v>196</v>
      </c>
      <c r="O9939" s="9" t="s">
        <v>116</v>
      </c>
      <c r="P9939" s="9" t="s">
        <v>525</v>
      </c>
      <c r="Q9939" s="9" t="s">
        <v>219</v>
      </c>
      <c r="R9939" s="9">
        <v>0</v>
      </c>
      <c r="S9939" s="9">
        <v>4</v>
      </c>
      <c r="U9939" s="9" t="s">
        <v>376</v>
      </c>
      <c r="W9939" s="9">
        <v>4</v>
      </c>
      <c r="X9939" s="9">
        <f>INDEX(SLA_Policy!$D$2:$D$5,MATCH(F9939,SLA_Policy!$A$2:$A$5,0))</f>
        <v>72</v>
      </c>
      <c r="Y9939" s="9" t="str">
        <f>IF(E9939="Cancelled","Excluded",IF(D9939="",IF((SLA_Policy!$B$8-B9939)*24&gt;X9939,"Open - Breached","Open - On Track"),IF((D9939-B9939)*24&lt;=X9939,"Met","Breached")))</f>
        <v>Met</v>
      </c>
    </row>
    <row r="9940" spans="1:25" x14ac:dyDescent="0.25">
      <c r="A9940" s="9" t="s">
        <v>14413</v>
      </c>
      <c r="B9940" s="23">
        <v>46204.3527777778</v>
      </c>
      <c r="C9940" s="23">
        <v>46204.379166666702</v>
      </c>
      <c r="D9940" s="23">
        <v>46205.400694444397</v>
      </c>
      <c r="E9940" s="9" t="s">
        <v>212</v>
      </c>
      <c r="F9940" s="9" t="s">
        <v>189</v>
      </c>
      <c r="G9940" s="9" t="s">
        <v>213</v>
      </c>
      <c r="H9940" s="9" t="s">
        <v>165</v>
      </c>
      <c r="I9940" s="9" t="s">
        <v>2034</v>
      </c>
      <c r="J9940" s="9" t="s">
        <v>2035</v>
      </c>
      <c r="K9940" s="9" t="s">
        <v>303</v>
      </c>
      <c r="L9940" s="9" t="s">
        <v>104</v>
      </c>
      <c r="M9940" s="9" t="s">
        <v>5905</v>
      </c>
      <c r="N9940" s="9" t="s">
        <v>196</v>
      </c>
      <c r="O9940" s="9" t="s">
        <v>176</v>
      </c>
      <c r="P9940" s="9" t="s">
        <v>570</v>
      </c>
      <c r="Q9940" s="9" t="s">
        <v>219</v>
      </c>
      <c r="R9940" s="9">
        <v>0</v>
      </c>
      <c r="S9940" s="9">
        <v>93</v>
      </c>
      <c r="U9940" s="9" t="s">
        <v>140</v>
      </c>
      <c r="V9940" s="9" t="s">
        <v>14363</v>
      </c>
      <c r="X9940" s="9">
        <f>INDEX(SLA_Policy!$D$2:$D$5,MATCH(F9940,SLA_Policy!$A$2:$A$5,0))</f>
        <v>120</v>
      </c>
      <c r="Y9940" s="9" t="str">
        <f>IF(E9940="Cancelled","Excluded",IF(D9940="",IF((SLA_Policy!$B$8-B9940)*24&gt;X9940,"Open - Breached","Open - On Track"),IF((D9940-B9940)*24&lt;=X9940,"Met","Breached")))</f>
        <v>Met</v>
      </c>
    </row>
    <row r="9941" spans="1:25" x14ac:dyDescent="0.25">
      <c r="A9941" s="9" t="s">
        <v>14414</v>
      </c>
      <c r="B9941" s="23">
        <v>46204.366666666698</v>
      </c>
      <c r="C9941" s="23">
        <v>46204.372916666704</v>
      </c>
      <c r="D9941" s="23">
        <v>46204.379166666702</v>
      </c>
      <c r="E9941" s="9" t="s">
        <v>212</v>
      </c>
      <c r="F9941" s="9" t="s">
        <v>188</v>
      </c>
      <c r="G9941" s="9" t="s">
        <v>213</v>
      </c>
      <c r="H9941" s="9" t="s">
        <v>167</v>
      </c>
      <c r="I9941" s="9" t="s">
        <v>684</v>
      </c>
      <c r="J9941" s="9" t="s">
        <v>8078</v>
      </c>
      <c r="K9941" s="9" t="s">
        <v>215</v>
      </c>
      <c r="L9941" s="9" t="s">
        <v>293</v>
      </c>
      <c r="M9941" s="9" t="s">
        <v>7255</v>
      </c>
      <c r="N9941" s="9" t="s">
        <v>196</v>
      </c>
      <c r="O9941" s="9" t="s">
        <v>116</v>
      </c>
      <c r="P9941" s="9" t="s">
        <v>342</v>
      </c>
      <c r="Q9941" s="9" t="s">
        <v>219</v>
      </c>
      <c r="R9941" s="9">
        <v>0</v>
      </c>
      <c r="S9941" s="9">
        <v>22</v>
      </c>
      <c r="U9941" s="9" t="s">
        <v>266</v>
      </c>
      <c r="W9941" s="9">
        <v>4</v>
      </c>
      <c r="X9941" s="9">
        <f>INDEX(SLA_Policy!$D$2:$D$5,MATCH(F9941,SLA_Policy!$A$2:$A$5,0))</f>
        <v>72</v>
      </c>
      <c r="Y9941" s="9" t="str">
        <f>IF(E9941="Cancelled","Excluded",IF(D9941="",IF((SLA_Policy!$B$8-B9941)*24&gt;X9941,"Open - Breached","Open - On Track"),IF((D9941-B9941)*24&lt;=X9941,"Met","Breached")))</f>
        <v>Met</v>
      </c>
    </row>
    <row r="9942" spans="1:25" x14ac:dyDescent="0.25">
      <c r="A9942" s="9" t="s">
        <v>14415</v>
      </c>
      <c r="B9942" s="23">
        <v>46204.368055555598</v>
      </c>
      <c r="C9942" s="23">
        <v>46205.359027777798</v>
      </c>
      <c r="D9942" s="23">
        <v>46209.350694444503</v>
      </c>
      <c r="E9942" s="9" t="s">
        <v>212</v>
      </c>
      <c r="F9942" s="9" t="s">
        <v>189</v>
      </c>
      <c r="G9942" s="9" t="s">
        <v>213</v>
      </c>
      <c r="H9942" s="9" t="s">
        <v>167</v>
      </c>
      <c r="I9942" s="9" t="s">
        <v>362</v>
      </c>
      <c r="J9942" s="9" t="s">
        <v>14416</v>
      </c>
      <c r="K9942" s="9" t="s">
        <v>225</v>
      </c>
      <c r="L9942" s="9" t="s">
        <v>351</v>
      </c>
      <c r="M9942" s="9" t="s">
        <v>1758</v>
      </c>
      <c r="N9942" s="9" t="s">
        <v>197</v>
      </c>
      <c r="O9942" s="9" t="s">
        <v>176</v>
      </c>
      <c r="P9942" s="9" t="s">
        <v>228</v>
      </c>
      <c r="Q9942" s="9" t="s">
        <v>219</v>
      </c>
      <c r="R9942" s="9">
        <v>0</v>
      </c>
      <c r="S9942" s="9">
        <v>27</v>
      </c>
      <c r="U9942" s="9" t="s">
        <v>290</v>
      </c>
      <c r="W9942" s="9">
        <v>4</v>
      </c>
      <c r="X9942" s="9">
        <f>INDEX(SLA_Policy!$D$2:$D$5,MATCH(F9942,SLA_Policy!$A$2:$A$5,0))</f>
        <v>120</v>
      </c>
      <c r="Y9942" s="9" t="str">
        <f>IF(E9942="Cancelled","Excluded",IF(D9942="",IF((SLA_Policy!$B$8-B9942)*24&gt;X9942,"Open - Breached","Open - On Track"),IF((D9942-B9942)*24&lt;=X9942,"Met","Breached")))</f>
        <v>Met</v>
      </c>
    </row>
    <row r="9943" spans="1:25" x14ac:dyDescent="0.25">
      <c r="A9943" s="9" t="s">
        <v>14417</v>
      </c>
      <c r="B9943" s="23">
        <v>46204.368750000001</v>
      </c>
      <c r="C9943" s="23">
        <v>46204.380555555603</v>
      </c>
      <c r="D9943" s="23">
        <v>46205.403472222199</v>
      </c>
      <c r="E9943" s="9" t="s">
        <v>212</v>
      </c>
      <c r="F9943" s="9" t="s">
        <v>189</v>
      </c>
      <c r="G9943" s="9" t="s">
        <v>213</v>
      </c>
      <c r="H9943" s="9" t="s">
        <v>161</v>
      </c>
      <c r="I9943" s="9" t="s">
        <v>389</v>
      </c>
      <c r="J9943" s="9" t="s">
        <v>572</v>
      </c>
      <c r="K9943" s="9" t="s">
        <v>276</v>
      </c>
      <c r="L9943" s="9" t="s">
        <v>104</v>
      </c>
      <c r="M9943" s="9" t="s">
        <v>277</v>
      </c>
      <c r="N9943" s="9" t="s">
        <v>198</v>
      </c>
      <c r="O9943" s="9" t="s">
        <v>116</v>
      </c>
      <c r="P9943" s="9" t="s">
        <v>234</v>
      </c>
      <c r="Q9943" s="9" t="s">
        <v>219</v>
      </c>
      <c r="R9943" s="9">
        <v>0</v>
      </c>
      <c r="S9943" s="9">
        <v>8</v>
      </c>
      <c r="U9943" s="9" t="s">
        <v>290</v>
      </c>
      <c r="W9943" s="9">
        <v>4</v>
      </c>
      <c r="X9943" s="9">
        <f>INDEX(SLA_Policy!$D$2:$D$5,MATCH(F9943,SLA_Policy!$A$2:$A$5,0))</f>
        <v>120</v>
      </c>
      <c r="Y9943" s="9" t="str">
        <f>IF(E9943="Cancelled","Excluded",IF(D9943="",IF((SLA_Policy!$B$8-B9943)*24&gt;X9943,"Open - Breached","Open - On Track"),IF((D9943-B9943)*24&lt;=X9943,"Met","Breached")))</f>
        <v>Met</v>
      </c>
    </row>
    <row r="9944" spans="1:25" x14ac:dyDescent="0.25">
      <c r="A9944" s="9" t="s">
        <v>14418</v>
      </c>
      <c r="B9944" s="23">
        <v>46204.370138888902</v>
      </c>
      <c r="C9944" s="23">
        <v>46204.380555555603</v>
      </c>
      <c r="D9944" s="23">
        <v>46205.375694444498</v>
      </c>
      <c r="E9944" s="9" t="s">
        <v>212</v>
      </c>
      <c r="F9944" s="9" t="s">
        <v>188</v>
      </c>
      <c r="G9944" s="9" t="s">
        <v>213</v>
      </c>
      <c r="H9944" s="9" t="s">
        <v>163</v>
      </c>
      <c r="I9944" s="9" t="s">
        <v>250</v>
      </c>
      <c r="J9944" s="9" t="s">
        <v>8101</v>
      </c>
      <c r="K9944" s="9" t="s">
        <v>239</v>
      </c>
      <c r="L9944" s="9" t="s">
        <v>351</v>
      </c>
      <c r="M9944" s="9" t="s">
        <v>3100</v>
      </c>
      <c r="N9944" s="9" t="s">
        <v>198</v>
      </c>
      <c r="O9944" s="9" t="s">
        <v>176</v>
      </c>
      <c r="P9944" s="9" t="s">
        <v>330</v>
      </c>
      <c r="Q9944" s="9" t="s">
        <v>273</v>
      </c>
      <c r="R9944" s="9">
        <v>0</v>
      </c>
      <c r="S9944" s="9">
        <v>34</v>
      </c>
      <c r="T9944" s="9" t="s">
        <v>136</v>
      </c>
      <c r="U9944" s="9" t="s">
        <v>376</v>
      </c>
      <c r="W9944" s="9">
        <v>5</v>
      </c>
      <c r="X9944" s="9">
        <f>INDEX(SLA_Policy!$D$2:$D$5,MATCH(F9944,SLA_Policy!$A$2:$A$5,0))</f>
        <v>72</v>
      </c>
      <c r="Y9944" s="9" t="str">
        <f>IF(E9944="Cancelled","Excluded",IF(D9944="",IF((SLA_Policy!$B$8-B9944)*24&gt;X9944,"Open - Breached","Open - On Track"),IF((D9944-B9944)*24&lt;=X9944,"Met","Breached")))</f>
        <v>Met</v>
      </c>
    </row>
    <row r="9945" spans="1:25" x14ac:dyDescent="0.25">
      <c r="A9945" s="9" t="s">
        <v>14419</v>
      </c>
      <c r="B9945" s="23">
        <v>46204.370138888902</v>
      </c>
      <c r="C9945" s="23">
        <v>46204.373611111099</v>
      </c>
      <c r="D9945" s="23">
        <v>46204.472916666702</v>
      </c>
      <c r="E9945" s="9" t="s">
        <v>212</v>
      </c>
      <c r="F9945" s="9" t="s">
        <v>188</v>
      </c>
      <c r="G9945" s="9" t="s">
        <v>213</v>
      </c>
      <c r="H9945" s="9" t="s">
        <v>161</v>
      </c>
      <c r="I9945" s="9" t="s">
        <v>297</v>
      </c>
      <c r="J9945" s="9" t="s">
        <v>512</v>
      </c>
      <c r="K9945" s="9" t="s">
        <v>246</v>
      </c>
      <c r="L9945" s="9" t="s">
        <v>104</v>
      </c>
      <c r="M9945" s="9" t="s">
        <v>2889</v>
      </c>
      <c r="N9945" s="9" t="s">
        <v>198</v>
      </c>
      <c r="O9945" s="9" t="s">
        <v>116</v>
      </c>
      <c r="P9945" s="9" t="s">
        <v>295</v>
      </c>
      <c r="Q9945" s="9" t="s">
        <v>219</v>
      </c>
      <c r="R9945" s="9">
        <v>0</v>
      </c>
      <c r="S9945" s="9">
        <v>5</v>
      </c>
      <c r="U9945" s="9" t="s">
        <v>221</v>
      </c>
      <c r="X9945" s="9">
        <f>INDEX(SLA_Policy!$D$2:$D$5,MATCH(F9945,SLA_Policy!$A$2:$A$5,0))</f>
        <v>72</v>
      </c>
      <c r="Y9945" s="9" t="str">
        <f>IF(E9945="Cancelled","Excluded",IF(D9945="",IF((SLA_Policy!$B$8-B9945)*24&gt;X9945,"Open - Breached","Open - On Track"),IF((D9945-B9945)*24&lt;=X9945,"Met","Breached")))</f>
        <v>Met</v>
      </c>
    </row>
    <row r="9946" spans="1:25" x14ac:dyDescent="0.25">
      <c r="A9946" s="9" t="s">
        <v>14420</v>
      </c>
      <c r="B9946" s="23">
        <v>46204.371527777803</v>
      </c>
      <c r="C9946" s="23">
        <v>46204.382638888899</v>
      </c>
      <c r="D9946" s="23">
        <v>46205.4597222222</v>
      </c>
      <c r="E9946" s="9" t="s">
        <v>212</v>
      </c>
      <c r="F9946" s="9" t="s">
        <v>188</v>
      </c>
      <c r="G9946" s="9" t="s">
        <v>213</v>
      </c>
      <c r="H9946" s="9" t="s">
        <v>88</v>
      </c>
      <c r="I9946" s="9" t="s">
        <v>268</v>
      </c>
      <c r="J9946" s="9" t="s">
        <v>1908</v>
      </c>
      <c r="K9946" s="9" t="s">
        <v>246</v>
      </c>
      <c r="L9946" s="9" t="s">
        <v>216</v>
      </c>
      <c r="M9946" s="9" t="s">
        <v>8067</v>
      </c>
      <c r="N9946" s="9" t="s">
        <v>199</v>
      </c>
      <c r="O9946" s="9" t="s">
        <v>176</v>
      </c>
      <c r="P9946" s="9" t="s">
        <v>1159</v>
      </c>
      <c r="Q9946" s="9" t="s">
        <v>219</v>
      </c>
      <c r="R9946" s="9">
        <v>2</v>
      </c>
      <c r="S9946" s="9">
        <v>67</v>
      </c>
      <c r="T9946" s="9" t="s">
        <v>136</v>
      </c>
      <c r="U9946" s="9" t="s">
        <v>661</v>
      </c>
      <c r="X9946" s="9">
        <f>INDEX(SLA_Policy!$D$2:$D$5,MATCH(F9946,SLA_Policy!$A$2:$A$5,0))</f>
        <v>72</v>
      </c>
      <c r="Y9946" s="9" t="str">
        <f>IF(E9946="Cancelled","Excluded",IF(D9946="",IF((SLA_Policy!$B$8-B9946)*24&gt;X9946,"Open - Breached","Open - On Track"),IF((D9946-B9946)*24&lt;=X9946,"Met","Breached")))</f>
        <v>Met</v>
      </c>
    </row>
    <row r="9947" spans="1:25" x14ac:dyDescent="0.25">
      <c r="A9947" s="9" t="s">
        <v>14421</v>
      </c>
      <c r="B9947" s="23">
        <v>46204.388888888898</v>
      </c>
      <c r="C9947" s="23">
        <v>46204.402083333298</v>
      </c>
      <c r="D9947" s="23">
        <v>46204.445833333302</v>
      </c>
      <c r="E9947" s="9" t="s">
        <v>212</v>
      </c>
      <c r="F9947" s="9" t="s">
        <v>189</v>
      </c>
      <c r="G9947" s="9" t="s">
        <v>213</v>
      </c>
      <c r="H9947" s="9" t="s">
        <v>161</v>
      </c>
      <c r="I9947" s="9" t="s">
        <v>454</v>
      </c>
      <c r="J9947" s="9" t="s">
        <v>2218</v>
      </c>
      <c r="K9947" s="9" t="s">
        <v>246</v>
      </c>
      <c r="L9947" s="9" t="s">
        <v>311</v>
      </c>
      <c r="M9947" s="9" t="s">
        <v>3010</v>
      </c>
      <c r="N9947" s="9" t="s">
        <v>198</v>
      </c>
      <c r="O9947" s="9" t="s">
        <v>116</v>
      </c>
      <c r="P9947" s="9" t="s">
        <v>551</v>
      </c>
      <c r="Q9947" s="9" t="s">
        <v>219</v>
      </c>
      <c r="R9947" s="9">
        <v>0</v>
      </c>
      <c r="S9947" s="9">
        <v>4</v>
      </c>
      <c r="U9947" s="9" t="s">
        <v>290</v>
      </c>
      <c r="X9947" s="9">
        <f>INDEX(SLA_Policy!$D$2:$D$5,MATCH(F9947,SLA_Policy!$A$2:$A$5,0))</f>
        <v>120</v>
      </c>
      <c r="Y9947" s="9" t="str">
        <f>IF(E9947="Cancelled","Excluded",IF(D9947="",IF((SLA_Policy!$B$8-B9947)*24&gt;X9947,"Open - Breached","Open - On Track"),IF((D9947-B9947)*24&lt;=X9947,"Met","Breached")))</f>
        <v>Met</v>
      </c>
    </row>
    <row r="9948" spans="1:25" x14ac:dyDescent="0.25">
      <c r="A9948" s="9" t="s">
        <v>14422</v>
      </c>
      <c r="B9948" s="23">
        <v>46204.390277777798</v>
      </c>
      <c r="C9948" s="23">
        <v>46204.396527777797</v>
      </c>
      <c r="D9948" s="23">
        <v>46204.487500000003</v>
      </c>
      <c r="E9948" s="9" t="s">
        <v>212</v>
      </c>
      <c r="F9948" s="9" t="s">
        <v>187</v>
      </c>
      <c r="G9948" s="9" t="s">
        <v>213</v>
      </c>
      <c r="H9948" s="9" t="s">
        <v>167</v>
      </c>
      <c r="I9948" s="9" t="s">
        <v>349</v>
      </c>
      <c r="J9948" s="9" t="s">
        <v>14423</v>
      </c>
      <c r="K9948" s="9" t="s">
        <v>246</v>
      </c>
      <c r="L9948" s="9" t="s">
        <v>311</v>
      </c>
      <c r="M9948" s="9" t="s">
        <v>768</v>
      </c>
      <c r="N9948" s="9" t="s">
        <v>196</v>
      </c>
      <c r="O9948" s="9" t="s">
        <v>180</v>
      </c>
      <c r="P9948" s="9" t="s">
        <v>368</v>
      </c>
      <c r="Q9948" s="9" t="s">
        <v>273</v>
      </c>
      <c r="R9948" s="9">
        <v>0</v>
      </c>
      <c r="S9948" s="9">
        <v>28</v>
      </c>
      <c r="U9948" s="9" t="s">
        <v>290</v>
      </c>
      <c r="W9948" s="9">
        <v>5</v>
      </c>
      <c r="X9948" s="9">
        <f>INDEX(SLA_Policy!$D$2:$D$5,MATCH(F9948,SLA_Policy!$A$2:$A$5,0))</f>
        <v>8</v>
      </c>
      <c r="Y9948" s="9" t="str">
        <f>IF(E9948="Cancelled","Excluded",IF(D9948="",IF((SLA_Policy!$B$8-B9948)*24&gt;X9948,"Open - Breached","Open - On Track"),IF((D9948-B9948)*24&lt;=X9948,"Met","Breached")))</f>
        <v>Met</v>
      </c>
    </row>
    <row r="9949" spans="1:25" x14ac:dyDescent="0.25">
      <c r="A9949" s="9" t="s">
        <v>14424</v>
      </c>
      <c r="B9949" s="23">
        <v>46204.409027777801</v>
      </c>
      <c r="C9949" s="23">
        <v>46204.409722222197</v>
      </c>
      <c r="D9949" s="23">
        <v>46204.593055555597</v>
      </c>
      <c r="E9949" s="9" t="s">
        <v>212</v>
      </c>
      <c r="F9949" s="9" t="s">
        <v>187</v>
      </c>
      <c r="G9949" s="9" t="s">
        <v>213</v>
      </c>
      <c r="H9949" s="9" t="s">
        <v>163</v>
      </c>
      <c r="I9949" s="9" t="s">
        <v>223</v>
      </c>
      <c r="J9949" s="9" t="s">
        <v>1796</v>
      </c>
      <c r="K9949" s="9" t="s">
        <v>225</v>
      </c>
      <c r="L9949" s="9" t="s">
        <v>216</v>
      </c>
      <c r="M9949" s="9" t="s">
        <v>620</v>
      </c>
      <c r="N9949" s="9" t="s">
        <v>200</v>
      </c>
      <c r="O9949" s="9" t="s">
        <v>176</v>
      </c>
      <c r="P9949" s="9" t="s">
        <v>228</v>
      </c>
      <c r="Q9949" s="9" t="s">
        <v>273</v>
      </c>
      <c r="R9949" s="9">
        <v>0</v>
      </c>
      <c r="S9949" s="9">
        <v>169</v>
      </c>
      <c r="T9949" s="9" t="s">
        <v>136</v>
      </c>
      <c r="U9949" s="9" t="s">
        <v>290</v>
      </c>
      <c r="X9949" s="9">
        <f>INDEX(SLA_Policy!$D$2:$D$5,MATCH(F9949,SLA_Policy!$A$2:$A$5,0))</f>
        <v>8</v>
      </c>
      <c r="Y9949" s="9" t="str">
        <f>IF(E9949="Cancelled","Excluded",IF(D9949="",IF((SLA_Policy!$B$8-B9949)*24&gt;X9949,"Open - Breached","Open - On Track"),IF((D9949-B9949)*24&lt;=X9949,"Met","Breached")))</f>
        <v>Met</v>
      </c>
    </row>
    <row r="9950" spans="1:25" x14ac:dyDescent="0.25">
      <c r="A9950" s="9" t="s">
        <v>14425</v>
      </c>
      <c r="B9950" s="23">
        <v>46204.414583333302</v>
      </c>
      <c r="C9950" s="23">
        <v>46204.454166666699</v>
      </c>
      <c r="D9950" s="23">
        <v>46205.357638888898</v>
      </c>
      <c r="E9950" s="9" t="s">
        <v>212</v>
      </c>
      <c r="F9950" s="9" t="s">
        <v>189</v>
      </c>
      <c r="G9950" s="9" t="s">
        <v>213</v>
      </c>
      <c r="H9950" s="9" t="s">
        <v>162</v>
      </c>
      <c r="I9950" s="9" t="s">
        <v>345</v>
      </c>
      <c r="J9950" s="9" t="s">
        <v>3852</v>
      </c>
      <c r="K9950" s="9" t="s">
        <v>246</v>
      </c>
      <c r="L9950" s="9" t="s">
        <v>351</v>
      </c>
      <c r="M9950" s="9" t="s">
        <v>400</v>
      </c>
      <c r="N9950" s="9" t="s">
        <v>197</v>
      </c>
      <c r="O9950" s="9" t="s">
        <v>116</v>
      </c>
      <c r="P9950" s="9" t="s">
        <v>525</v>
      </c>
      <c r="Q9950" s="9" t="s">
        <v>219</v>
      </c>
      <c r="R9950" s="9">
        <v>0</v>
      </c>
      <c r="S9950" s="9">
        <v>10</v>
      </c>
      <c r="U9950" s="9" t="s">
        <v>290</v>
      </c>
      <c r="W9950" s="9">
        <v>4</v>
      </c>
      <c r="X9950" s="9">
        <f>INDEX(SLA_Policy!$D$2:$D$5,MATCH(F9950,SLA_Policy!$A$2:$A$5,0))</f>
        <v>120</v>
      </c>
      <c r="Y9950" s="9" t="str">
        <f>IF(E9950="Cancelled","Excluded",IF(D9950="",IF((SLA_Policy!$B$8-B9950)*24&gt;X9950,"Open - Breached","Open - On Track"),IF((D9950-B9950)*24&lt;=X9950,"Met","Breached")))</f>
        <v>Met</v>
      </c>
    </row>
    <row r="9951" spans="1:25" x14ac:dyDescent="0.25">
      <c r="A9951" s="9" t="s">
        <v>14426</v>
      </c>
      <c r="B9951" s="23">
        <v>46204.417361111096</v>
      </c>
      <c r="C9951" s="23">
        <v>46204.421527777798</v>
      </c>
      <c r="D9951" s="23">
        <v>46204.647916666698</v>
      </c>
      <c r="E9951" s="9" t="s">
        <v>212</v>
      </c>
      <c r="F9951" s="9" t="s">
        <v>186</v>
      </c>
      <c r="G9951" s="9" t="s">
        <v>213</v>
      </c>
      <c r="H9951" s="9" t="s">
        <v>163</v>
      </c>
      <c r="I9951" s="9" t="s">
        <v>250</v>
      </c>
      <c r="J9951" s="9" t="s">
        <v>14427</v>
      </c>
      <c r="K9951" s="9" t="s">
        <v>262</v>
      </c>
      <c r="L9951" s="9" t="s">
        <v>104</v>
      </c>
      <c r="M9951" s="9" t="s">
        <v>2338</v>
      </c>
      <c r="N9951" s="9" t="s">
        <v>197</v>
      </c>
      <c r="O9951" s="9" t="s">
        <v>176</v>
      </c>
      <c r="P9951" s="9" t="s">
        <v>228</v>
      </c>
      <c r="Q9951" s="9" t="s">
        <v>273</v>
      </c>
      <c r="R9951" s="9">
        <v>0</v>
      </c>
      <c r="S9951" s="9">
        <v>44</v>
      </c>
      <c r="T9951" s="9" t="s">
        <v>136</v>
      </c>
      <c r="U9951" s="9" t="s">
        <v>230</v>
      </c>
      <c r="W9951" s="9">
        <v>3</v>
      </c>
      <c r="X9951" s="9">
        <f>INDEX(SLA_Policy!$D$2:$D$5,MATCH(F9951,SLA_Policy!$A$2:$A$5,0))</f>
        <v>4</v>
      </c>
      <c r="Y9951" s="9" t="str">
        <f>IF(E9951="Cancelled","Excluded",IF(D9951="",IF((SLA_Policy!$B$8-B9951)*24&gt;X9951,"Open - Breached","Open - On Track"),IF((D9951-B9951)*24&lt;=X9951,"Met","Breached")))</f>
        <v>Breached</v>
      </c>
    </row>
    <row r="9952" spans="1:25" x14ac:dyDescent="0.25">
      <c r="A9952" s="9" t="s">
        <v>14428</v>
      </c>
      <c r="B9952" s="23">
        <v>46204.438194444498</v>
      </c>
      <c r="C9952" s="23">
        <v>46204.448611111096</v>
      </c>
      <c r="D9952" s="23">
        <v>46204.488194444399</v>
      </c>
      <c r="E9952" s="9" t="s">
        <v>212</v>
      </c>
      <c r="F9952" s="9" t="s">
        <v>188</v>
      </c>
      <c r="G9952" s="9" t="s">
        <v>213</v>
      </c>
      <c r="H9952" s="9" t="s">
        <v>161</v>
      </c>
      <c r="I9952" s="9" t="s">
        <v>454</v>
      </c>
      <c r="J9952" s="9" t="s">
        <v>3136</v>
      </c>
      <c r="K9952" s="9" t="s">
        <v>246</v>
      </c>
      <c r="L9952" s="9" t="s">
        <v>270</v>
      </c>
      <c r="M9952" s="9" t="s">
        <v>947</v>
      </c>
      <c r="N9952" s="9" t="s">
        <v>200</v>
      </c>
      <c r="O9952" s="9" t="s">
        <v>116</v>
      </c>
      <c r="P9952" s="9" t="s">
        <v>551</v>
      </c>
      <c r="Q9952" s="9" t="s">
        <v>219</v>
      </c>
      <c r="R9952" s="9">
        <v>0</v>
      </c>
      <c r="S9952" s="9">
        <v>4</v>
      </c>
      <c r="U9952" s="9" t="s">
        <v>266</v>
      </c>
      <c r="X9952" s="9">
        <f>INDEX(SLA_Policy!$D$2:$D$5,MATCH(F9952,SLA_Policy!$A$2:$A$5,0))</f>
        <v>72</v>
      </c>
      <c r="Y9952" s="9" t="str">
        <f>IF(E9952="Cancelled","Excluded",IF(D9952="",IF((SLA_Policy!$B$8-B9952)*24&gt;X9952,"Open - Breached","Open - On Track"),IF((D9952-B9952)*24&lt;=X9952,"Met","Breached")))</f>
        <v>Met</v>
      </c>
    </row>
    <row r="9953" spans="1:25" x14ac:dyDescent="0.25">
      <c r="A9953" s="9" t="s">
        <v>14429</v>
      </c>
      <c r="B9953" s="23">
        <v>46204.452777777798</v>
      </c>
      <c r="C9953" s="23">
        <v>46204.454861111102</v>
      </c>
      <c r="D9953" s="23">
        <v>46205.317361111098</v>
      </c>
      <c r="E9953" s="9" t="s">
        <v>212</v>
      </c>
      <c r="F9953" s="9" t="s">
        <v>188</v>
      </c>
      <c r="G9953" s="9" t="s">
        <v>213</v>
      </c>
      <c r="H9953" s="9" t="s">
        <v>167</v>
      </c>
      <c r="I9953" s="9" t="s">
        <v>362</v>
      </c>
      <c r="J9953" s="9" t="s">
        <v>14430</v>
      </c>
      <c r="K9953" s="9" t="s">
        <v>246</v>
      </c>
      <c r="L9953" s="9" t="s">
        <v>216</v>
      </c>
      <c r="M9953" s="9" t="s">
        <v>8511</v>
      </c>
      <c r="N9953" s="9" t="s">
        <v>198</v>
      </c>
      <c r="O9953" s="9" t="s">
        <v>116</v>
      </c>
      <c r="P9953" s="9" t="s">
        <v>551</v>
      </c>
      <c r="Q9953" s="9" t="s">
        <v>219</v>
      </c>
      <c r="R9953" s="9">
        <v>0</v>
      </c>
      <c r="S9953" s="9">
        <v>10</v>
      </c>
      <c r="U9953" s="9" t="s">
        <v>248</v>
      </c>
      <c r="X9953" s="9">
        <f>INDEX(SLA_Policy!$D$2:$D$5,MATCH(F9953,SLA_Policy!$A$2:$A$5,0))</f>
        <v>72</v>
      </c>
      <c r="Y9953" s="9" t="str">
        <f>IF(E9953="Cancelled","Excluded",IF(D9953="",IF((SLA_Policy!$B$8-B9953)*24&gt;X9953,"Open - Breached","Open - On Track"),IF((D9953-B9953)*24&lt;=X9953,"Met","Breached")))</f>
        <v>Met</v>
      </c>
    </row>
    <row r="9954" spans="1:25" x14ac:dyDescent="0.25">
      <c r="A9954" s="9" t="s">
        <v>14431</v>
      </c>
      <c r="B9954" s="23">
        <v>46204.465972222199</v>
      </c>
      <c r="C9954" s="23">
        <v>46205.339583333298</v>
      </c>
      <c r="D9954" s="23">
        <v>46205.3569444444</v>
      </c>
      <c r="E9954" s="9" t="s">
        <v>212</v>
      </c>
      <c r="F9954" s="9" t="s">
        <v>189</v>
      </c>
      <c r="G9954" s="9" t="s">
        <v>236</v>
      </c>
      <c r="H9954" s="9" t="s">
        <v>161</v>
      </c>
      <c r="I9954" s="9" t="s">
        <v>237</v>
      </c>
      <c r="J9954" s="9" t="s">
        <v>4389</v>
      </c>
      <c r="K9954" s="9" t="s">
        <v>276</v>
      </c>
      <c r="L9954" s="9" t="s">
        <v>12094</v>
      </c>
      <c r="M9954" s="9" t="s">
        <v>12095</v>
      </c>
      <c r="N9954" s="9" t="s">
        <v>196</v>
      </c>
      <c r="O9954" s="9" t="s">
        <v>182</v>
      </c>
      <c r="P9954" s="9" t="s">
        <v>120</v>
      </c>
      <c r="Q9954" s="9" t="s">
        <v>219</v>
      </c>
      <c r="R9954" s="9">
        <v>0</v>
      </c>
      <c r="S9954" s="9">
        <v>13</v>
      </c>
      <c r="U9954" s="9" t="s">
        <v>242</v>
      </c>
      <c r="X9954" s="9">
        <f>INDEX(SLA_Policy!$D$2:$D$5,MATCH(F9954,SLA_Policy!$A$2:$A$5,0))</f>
        <v>120</v>
      </c>
      <c r="Y9954" s="9" t="str">
        <f>IF(E9954="Cancelled","Excluded",IF(D9954="",IF((SLA_Policy!$B$8-B9954)*24&gt;X9954,"Open - Breached","Open - On Track"),IF((D9954-B9954)*24&lt;=X9954,"Met","Breached")))</f>
        <v>Met</v>
      </c>
    </row>
    <row r="9955" spans="1:25" x14ac:dyDescent="0.25">
      <c r="A9955" s="9" t="s">
        <v>14432</v>
      </c>
      <c r="B9955" s="23">
        <v>46204.4819444444</v>
      </c>
      <c r="C9955" s="23">
        <v>46204.598611111098</v>
      </c>
      <c r="D9955" s="23">
        <v>46209.404166666704</v>
      </c>
      <c r="E9955" s="9" t="s">
        <v>212</v>
      </c>
      <c r="F9955" s="9" t="s">
        <v>189</v>
      </c>
      <c r="G9955" s="9" t="s">
        <v>213</v>
      </c>
      <c r="H9955" s="9" t="s">
        <v>163</v>
      </c>
      <c r="I9955" s="9" t="s">
        <v>250</v>
      </c>
      <c r="J9955" s="9" t="s">
        <v>1407</v>
      </c>
      <c r="K9955" s="9" t="s">
        <v>225</v>
      </c>
      <c r="L9955" s="9" t="s">
        <v>311</v>
      </c>
      <c r="M9955" s="9" t="s">
        <v>2885</v>
      </c>
      <c r="N9955" s="9" t="s">
        <v>197</v>
      </c>
      <c r="O9955" s="9" t="s">
        <v>176</v>
      </c>
      <c r="P9955" s="9" t="s">
        <v>330</v>
      </c>
      <c r="Q9955" s="9" t="s">
        <v>219</v>
      </c>
      <c r="R9955" s="9">
        <v>0</v>
      </c>
      <c r="S9955" s="9">
        <v>21</v>
      </c>
      <c r="T9955" s="9" t="s">
        <v>220</v>
      </c>
      <c r="U9955" s="9" t="s">
        <v>230</v>
      </c>
      <c r="X9955" s="9">
        <f>INDEX(SLA_Policy!$D$2:$D$5,MATCH(F9955,SLA_Policy!$A$2:$A$5,0))</f>
        <v>120</v>
      </c>
      <c r="Y9955" s="9" t="str">
        <f>IF(E9955="Cancelled","Excluded",IF(D9955="",IF((SLA_Policy!$B$8-B9955)*24&gt;X9955,"Open - Breached","Open - On Track"),IF((D9955-B9955)*24&lt;=X9955,"Met","Breached")))</f>
        <v>Met</v>
      </c>
    </row>
    <row r="9956" spans="1:25" x14ac:dyDescent="0.25">
      <c r="A9956" s="9" t="s">
        <v>14433</v>
      </c>
      <c r="B9956" s="23">
        <v>46204.518750000003</v>
      </c>
      <c r="C9956" s="23">
        <v>46204.546527777798</v>
      </c>
      <c r="D9956" s="23">
        <v>46204.681944444397</v>
      </c>
      <c r="E9956" s="9" t="s">
        <v>212</v>
      </c>
      <c r="F9956" s="9" t="s">
        <v>189</v>
      </c>
      <c r="G9956" s="9" t="s">
        <v>213</v>
      </c>
      <c r="H9956" s="9" t="s">
        <v>161</v>
      </c>
      <c r="I9956" s="9" t="s">
        <v>389</v>
      </c>
      <c r="J9956" s="9" t="s">
        <v>5386</v>
      </c>
      <c r="K9956" s="9" t="s">
        <v>246</v>
      </c>
      <c r="L9956" s="9" t="s">
        <v>226</v>
      </c>
      <c r="M9956" s="9" t="s">
        <v>1307</v>
      </c>
      <c r="N9956" s="9" t="s">
        <v>198</v>
      </c>
      <c r="O9956" s="9" t="s">
        <v>116</v>
      </c>
      <c r="P9956" s="9" t="s">
        <v>218</v>
      </c>
      <c r="Q9956" s="9" t="s">
        <v>219</v>
      </c>
      <c r="R9956" s="9">
        <v>0</v>
      </c>
      <c r="S9956" s="9">
        <v>5</v>
      </c>
      <c r="U9956" s="9" t="s">
        <v>266</v>
      </c>
      <c r="W9956" s="9">
        <v>5</v>
      </c>
      <c r="X9956" s="9">
        <f>INDEX(SLA_Policy!$D$2:$D$5,MATCH(F9956,SLA_Policy!$A$2:$A$5,0))</f>
        <v>120</v>
      </c>
      <c r="Y9956" s="9" t="str">
        <f>IF(E9956="Cancelled","Excluded",IF(D9956="",IF((SLA_Policy!$B$8-B9956)*24&gt;X9956,"Open - Breached","Open - On Track"),IF((D9956-B9956)*24&lt;=X9956,"Met","Breached")))</f>
        <v>Met</v>
      </c>
    </row>
    <row r="9957" spans="1:25" x14ac:dyDescent="0.25">
      <c r="A9957" s="9" t="s">
        <v>14434</v>
      </c>
      <c r="B9957" s="23">
        <v>46204.543749999997</v>
      </c>
      <c r="C9957" s="23">
        <v>46204.559722222199</v>
      </c>
      <c r="D9957" s="23">
        <v>46204.637499999997</v>
      </c>
      <c r="E9957" s="9" t="s">
        <v>212</v>
      </c>
      <c r="F9957" s="9" t="s">
        <v>189</v>
      </c>
      <c r="G9957" s="9" t="s">
        <v>213</v>
      </c>
      <c r="H9957" s="9" t="s">
        <v>165</v>
      </c>
      <c r="I9957" s="9" t="s">
        <v>567</v>
      </c>
      <c r="J9957" s="9" t="s">
        <v>2753</v>
      </c>
      <c r="K9957" s="9" t="s">
        <v>239</v>
      </c>
      <c r="L9957" s="9" t="s">
        <v>307</v>
      </c>
      <c r="M9957" s="9" t="s">
        <v>2497</v>
      </c>
      <c r="N9957" s="9" t="s">
        <v>198</v>
      </c>
      <c r="O9957" s="9" t="s">
        <v>176</v>
      </c>
      <c r="P9957" s="9" t="s">
        <v>253</v>
      </c>
      <c r="Q9957" s="9" t="s">
        <v>219</v>
      </c>
      <c r="R9957" s="9">
        <v>0</v>
      </c>
      <c r="S9957" s="9">
        <v>25</v>
      </c>
      <c r="U9957" s="9" t="s">
        <v>266</v>
      </c>
      <c r="W9957" s="9">
        <v>4</v>
      </c>
      <c r="X9957" s="9">
        <f>INDEX(SLA_Policy!$D$2:$D$5,MATCH(F9957,SLA_Policy!$A$2:$A$5,0))</f>
        <v>120</v>
      </c>
      <c r="Y9957" s="9" t="str">
        <f>IF(E9957="Cancelled","Excluded",IF(D9957="",IF((SLA_Policy!$B$8-B9957)*24&gt;X9957,"Open - Breached","Open - On Track"),IF((D9957-B9957)*24&lt;=X9957,"Met","Breached")))</f>
        <v>Met</v>
      </c>
    </row>
    <row r="9958" spans="1:25" x14ac:dyDescent="0.25">
      <c r="A9958" s="9" t="s">
        <v>14435</v>
      </c>
      <c r="B9958" s="23">
        <v>46204.547222222202</v>
      </c>
      <c r="C9958" s="23">
        <v>46204.5493055556</v>
      </c>
      <c r="D9958" s="23">
        <v>46204.631249999999</v>
      </c>
      <c r="E9958" s="9" t="s">
        <v>212</v>
      </c>
      <c r="F9958" s="9" t="s">
        <v>188</v>
      </c>
      <c r="G9958" s="9" t="s">
        <v>213</v>
      </c>
      <c r="H9958" s="9" t="s">
        <v>161</v>
      </c>
      <c r="I9958" s="9" t="s">
        <v>454</v>
      </c>
      <c r="J9958" s="9" t="s">
        <v>2082</v>
      </c>
      <c r="K9958" s="9" t="s">
        <v>246</v>
      </c>
      <c r="L9958" s="9" t="s">
        <v>351</v>
      </c>
      <c r="M9958" s="9" t="s">
        <v>400</v>
      </c>
      <c r="N9958" s="9" t="s">
        <v>198</v>
      </c>
      <c r="O9958" s="9" t="s">
        <v>116</v>
      </c>
      <c r="P9958" s="9" t="s">
        <v>218</v>
      </c>
      <c r="Q9958" s="9" t="s">
        <v>219</v>
      </c>
      <c r="R9958" s="9">
        <v>0</v>
      </c>
      <c r="S9958" s="9">
        <v>9</v>
      </c>
      <c r="U9958" s="9" t="s">
        <v>290</v>
      </c>
      <c r="W9958" s="9">
        <v>5</v>
      </c>
      <c r="X9958" s="9">
        <f>INDEX(SLA_Policy!$D$2:$D$5,MATCH(F9958,SLA_Policy!$A$2:$A$5,0))</f>
        <v>72</v>
      </c>
      <c r="Y9958" s="9" t="str">
        <f>IF(E9958="Cancelled","Excluded",IF(D9958="",IF((SLA_Policy!$B$8-B9958)*24&gt;X9958,"Open - Breached","Open - On Track"),IF((D9958-B9958)*24&lt;=X9958,"Met","Breached")))</f>
        <v>Met</v>
      </c>
    </row>
    <row r="9959" spans="1:25" x14ac:dyDescent="0.25">
      <c r="A9959" s="9" t="s">
        <v>14436</v>
      </c>
      <c r="B9959" s="23">
        <v>46204.560416666704</v>
      </c>
      <c r="C9959" s="23">
        <v>46204.565972222197</v>
      </c>
      <c r="D9959" s="23">
        <v>46209.410416666702</v>
      </c>
      <c r="E9959" s="9" t="s">
        <v>212</v>
      </c>
      <c r="F9959" s="9" t="s">
        <v>188</v>
      </c>
      <c r="G9959" s="9" t="s">
        <v>213</v>
      </c>
      <c r="H9959" s="9" t="s">
        <v>88</v>
      </c>
      <c r="I9959" s="9" t="s">
        <v>92</v>
      </c>
      <c r="J9959" s="9" t="s">
        <v>917</v>
      </c>
      <c r="K9959" s="9" t="s">
        <v>215</v>
      </c>
      <c r="L9959" s="9" t="s">
        <v>104</v>
      </c>
      <c r="M9959" s="9" t="s">
        <v>2594</v>
      </c>
      <c r="N9959" s="9" t="s">
        <v>199</v>
      </c>
      <c r="O9959" s="9" t="s">
        <v>116</v>
      </c>
      <c r="P9959" s="9" t="s">
        <v>295</v>
      </c>
      <c r="Q9959" s="9" t="s">
        <v>219</v>
      </c>
      <c r="R9959" s="9">
        <v>0</v>
      </c>
      <c r="S9959" s="9">
        <v>28</v>
      </c>
      <c r="T9959" s="9" t="s">
        <v>220</v>
      </c>
      <c r="U9959" s="9" t="s">
        <v>266</v>
      </c>
      <c r="X9959" s="9">
        <f>INDEX(SLA_Policy!$D$2:$D$5,MATCH(F9959,SLA_Policy!$A$2:$A$5,0))</f>
        <v>72</v>
      </c>
      <c r="Y9959" s="9" t="str">
        <f>IF(E9959="Cancelled","Excluded",IF(D9959="",IF((SLA_Policy!$B$8-B9959)*24&gt;X9959,"Open - Breached","Open - On Track"),IF((D9959-B9959)*24&lt;=X9959,"Met","Breached")))</f>
        <v>Breached</v>
      </c>
    </row>
    <row r="9960" spans="1:25" x14ac:dyDescent="0.25">
      <c r="A9960" s="9" t="s">
        <v>14437</v>
      </c>
      <c r="B9960" s="23">
        <v>46204.569444444503</v>
      </c>
      <c r="C9960" s="23">
        <v>46204.664583333302</v>
      </c>
      <c r="D9960" s="23">
        <v>46212.345833333296</v>
      </c>
      <c r="E9960" s="9" t="s">
        <v>212</v>
      </c>
      <c r="F9960" s="9" t="s">
        <v>189</v>
      </c>
      <c r="G9960" s="9" t="s">
        <v>236</v>
      </c>
      <c r="H9960" s="9" t="s">
        <v>161</v>
      </c>
      <c r="I9960" s="9" t="s">
        <v>237</v>
      </c>
      <c r="J9960" s="9" t="s">
        <v>555</v>
      </c>
      <c r="K9960" s="9" t="s">
        <v>262</v>
      </c>
      <c r="L9960" s="9" t="s">
        <v>104</v>
      </c>
      <c r="M9960" s="9" t="s">
        <v>1142</v>
      </c>
      <c r="N9960" s="9" t="s">
        <v>197</v>
      </c>
      <c r="O9960" s="9" t="s">
        <v>179</v>
      </c>
      <c r="P9960" s="9" t="s">
        <v>284</v>
      </c>
      <c r="Q9960" s="9" t="s">
        <v>219</v>
      </c>
      <c r="R9960" s="9">
        <v>0</v>
      </c>
      <c r="S9960" s="9">
        <v>27</v>
      </c>
      <c r="U9960" s="9" t="s">
        <v>242</v>
      </c>
      <c r="W9960" s="9">
        <v>3</v>
      </c>
      <c r="X9960" s="9">
        <f>INDEX(SLA_Policy!$D$2:$D$5,MATCH(F9960,SLA_Policy!$A$2:$A$5,0))</f>
        <v>120</v>
      </c>
      <c r="Y9960" s="9" t="str">
        <f>IF(E9960="Cancelled","Excluded",IF(D9960="",IF((SLA_Policy!$B$8-B9960)*24&gt;X9960,"Open - Breached","Open - On Track"),IF((D9960-B9960)*24&lt;=X9960,"Met","Breached")))</f>
        <v>Breached</v>
      </c>
    </row>
    <row r="9961" spans="1:25" x14ac:dyDescent="0.25">
      <c r="A9961" s="9" t="s">
        <v>14438</v>
      </c>
      <c r="B9961" s="23">
        <v>46204.570138888899</v>
      </c>
      <c r="C9961" s="23">
        <v>46204.576388888898</v>
      </c>
      <c r="D9961" s="23">
        <v>46204.681250000001</v>
      </c>
      <c r="E9961" s="9" t="s">
        <v>212</v>
      </c>
      <c r="F9961" s="9" t="s">
        <v>188</v>
      </c>
      <c r="G9961" s="9" t="s">
        <v>213</v>
      </c>
      <c r="H9961" s="9" t="s">
        <v>88</v>
      </c>
      <c r="I9961" s="9" t="s">
        <v>268</v>
      </c>
      <c r="J9961" s="9" t="s">
        <v>3895</v>
      </c>
      <c r="K9961" s="9" t="s">
        <v>225</v>
      </c>
      <c r="L9961" s="9" t="s">
        <v>216</v>
      </c>
      <c r="M9961" s="9" t="s">
        <v>1324</v>
      </c>
      <c r="N9961" s="9" t="s">
        <v>199</v>
      </c>
      <c r="O9961" s="9" t="s">
        <v>178</v>
      </c>
      <c r="P9961" s="9" t="s">
        <v>360</v>
      </c>
      <c r="Q9961" s="9" t="s">
        <v>219</v>
      </c>
      <c r="R9961" s="9">
        <v>0</v>
      </c>
      <c r="S9961" s="9">
        <v>14</v>
      </c>
      <c r="T9961" s="9" t="s">
        <v>136</v>
      </c>
      <c r="U9961" s="9" t="s">
        <v>266</v>
      </c>
      <c r="W9961" s="9">
        <v>4</v>
      </c>
      <c r="X9961" s="9">
        <f>INDEX(SLA_Policy!$D$2:$D$5,MATCH(F9961,SLA_Policy!$A$2:$A$5,0))</f>
        <v>72</v>
      </c>
      <c r="Y9961" s="9" t="str">
        <f>IF(E9961="Cancelled","Excluded",IF(D9961="",IF((SLA_Policy!$B$8-B9961)*24&gt;X9961,"Open - Breached","Open - On Track"),IF((D9961-B9961)*24&lt;=X9961,"Met","Breached")))</f>
        <v>Met</v>
      </c>
    </row>
    <row r="9962" spans="1:25" x14ac:dyDescent="0.25">
      <c r="A9962" s="9" t="s">
        <v>14439</v>
      </c>
      <c r="B9962" s="23">
        <v>46204.573611111096</v>
      </c>
      <c r="C9962" s="23">
        <v>46204.574999999997</v>
      </c>
      <c r="D9962" s="23">
        <v>46204.589583333298</v>
      </c>
      <c r="E9962" s="9" t="s">
        <v>212</v>
      </c>
      <c r="F9962" s="9" t="s">
        <v>188</v>
      </c>
      <c r="G9962" s="9" t="s">
        <v>213</v>
      </c>
      <c r="H9962" s="9" t="s">
        <v>161</v>
      </c>
      <c r="I9962" s="9" t="s">
        <v>389</v>
      </c>
      <c r="J9962" s="9" t="s">
        <v>1929</v>
      </c>
      <c r="K9962" s="9" t="s">
        <v>215</v>
      </c>
      <c r="L9962" s="9" t="s">
        <v>293</v>
      </c>
      <c r="M9962" s="9" t="s">
        <v>2382</v>
      </c>
      <c r="N9962" s="9" t="s">
        <v>198</v>
      </c>
      <c r="O9962" s="9" t="s">
        <v>116</v>
      </c>
      <c r="P9962" s="9" t="s">
        <v>218</v>
      </c>
      <c r="Q9962" s="9" t="s">
        <v>219</v>
      </c>
      <c r="R9962" s="9">
        <v>0</v>
      </c>
      <c r="S9962" s="9">
        <v>7</v>
      </c>
      <c r="U9962" s="9" t="s">
        <v>290</v>
      </c>
      <c r="W9962" s="9">
        <v>5</v>
      </c>
      <c r="X9962" s="9">
        <f>INDEX(SLA_Policy!$D$2:$D$5,MATCH(F9962,SLA_Policy!$A$2:$A$5,0))</f>
        <v>72</v>
      </c>
      <c r="Y9962" s="9" t="str">
        <f>IF(E9962="Cancelled","Excluded",IF(D9962="",IF((SLA_Policy!$B$8-B9962)*24&gt;X9962,"Open - Breached","Open - On Track"),IF((D9962-B9962)*24&lt;=X9962,"Met","Breached")))</f>
        <v>Met</v>
      </c>
    </row>
    <row r="9963" spans="1:25" x14ac:dyDescent="0.25">
      <c r="A9963" s="9" t="s">
        <v>14440</v>
      </c>
      <c r="B9963" s="23">
        <v>46204.574999999997</v>
      </c>
      <c r="C9963" s="23">
        <v>46204.5805555556</v>
      </c>
      <c r="D9963" s="23">
        <v>46205.396527777797</v>
      </c>
      <c r="E9963" s="9" t="s">
        <v>212</v>
      </c>
      <c r="F9963" s="9" t="s">
        <v>188</v>
      </c>
      <c r="G9963" s="9" t="s">
        <v>213</v>
      </c>
      <c r="H9963" s="9" t="s">
        <v>88</v>
      </c>
      <c r="I9963" s="9" t="s">
        <v>92</v>
      </c>
      <c r="J9963" s="9" t="s">
        <v>9819</v>
      </c>
      <c r="K9963" s="9" t="s">
        <v>215</v>
      </c>
      <c r="L9963" s="9" t="s">
        <v>311</v>
      </c>
      <c r="M9963" s="9" t="s">
        <v>1085</v>
      </c>
      <c r="N9963" s="9" t="s">
        <v>198</v>
      </c>
      <c r="O9963" s="9" t="s">
        <v>178</v>
      </c>
      <c r="P9963" s="9" t="s">
        <v>272</v>
      </c>
      <c r="Q9963" s="9" t="s">
        <v>219</v>
      </c>
      <c r="R9963" s="9">
        <v>0</v>
      </c>
      <c r="S9963" s="9">
        <v>17</v>
      </c>
      <c r="T9963" s="9" t="s">
        <v>220</v>
      </c>
      <c r="U9963" s="9" t="s">
        <v>266</v>
      </c>
      <c r="X9963" s="9">
        <f>INDEX(SLA_Policy!$D$2:$D$5,MATCH(F9963,SLA_Policy!$A$2:$A$5,0))</f>
        <v>72</v>
      </c>
      <c r="Y9963" s="9" t="str">
        <f>IF(E9963="Cancelled","Excluded",IF(D9963="",IF((SLA_Policy!$B$8-B9963)*24&gt;X9963,"Open - Breached","Open - On Track"),IF((D9963-B9963)*24&lt;=X9963,"Met","Breached")))</f>
        <v>Met</v>
      </c>
    </row>
    <row r="9964" spans="1:25" x14ac:dyDescent="0.25">
      <c r="A9964" s="9" t="s">
        <v>14441</v>
      </c>
      <c r="B9964" s="23">
        <v>46204.586805555598</v>
      </c>
      <c r="C9964" s="23">
        <v>46204.601388888899</v>
      </c>
      <c r="D9964" s="23">
        <v>46205.317361111098</v>
      </c>
      <c r="E9964" s="9" t="s">
        <v>212</v>
      </c>
      <c r="F9964" s="9" t="s">
        <v>189</v>
      </c>
      <c r="G9964" s="9" t="s">
        <v>213</v>
      </c>
      <c r="H9964" s="9" t="s">
        <v>162</v>
      </c>
      <c r="I9964" s="9" t="s">
        <v>244</v>
      </c>
      <c r="J9964" s="9" t="s">
        <v>518</v>
      </c>
      <c r="K9964" s="9" t="s">
        <v>246</v>
      </c>
      <c r="L9964" s="9" t="s">
        <v>282</v>
      </c>
      <c r="M9964" s="9" t="s">
        <v>606</v>
      </c>
      <c r="N9964" s="9" t="s">
        <v>198</v>
      </c>
      <c r="O9964" s="9" t="s">
        <v>179</v>
      </c>
      <c r="P9964" s="9" t="s">
        <v>337</v>
      </c>
      <c r="Q9964" s="9" t="s">
        <v>273</v>
      </c>
      <c r="R9964" s="9">
        <v>0</v>
      </c>
      <c r="S9964" s="9">
        <v>54</v>
      </c>
      <c r="U9964" s="9" t="s">
        <v>376</v>
      </c>
      <c r="X9964" s="9">
        <f>INDEX(SLA_Policy!$D$2:$D$5,MATCH(F9964,SLA_Policy!$A$2:$A$5,0))</f>
        <v>120</v>
      </c>
      <c r="Y9964" s="9" t="str">
        <f>IF(E9964="Cancelled","Excluded",IF(D9964="",IF((SLA_Policy!$B$8-B9964)*24&gt;X9964,"Open - Breached","Open - On Track"),IF((D9964-B9964)*24&lt;=X9964,"Met","Breached")))</f>
        <v>Met</v>
      </c>
    </row>
    <row r="9965" spans="1:25" x14ac:dyDescent="0.25">
      <c r="A9965" s="9" t="s">
        <v>14442</v>
      </c>
      <c r="B9965" s="23">
        <v>46204.604861111096</v>
      </c>
      <c r="C9965" s="23">
        <v>46204.6381944444</v>
      </c>
      <c r="D9965" s="23">
        <v>46205.411111111098</v>
      </c>
      <c r="E9965" s="9" t="s">
        <v>212</v>
      </c>
      <c r="F9965" s="9" t="s">
        <v>189</v>
      </c>
      <c r="G9965" s="9" t="s">
        <v>213</v>
      </c>
      <c r="H9965" s="9" t="s">
        <v>167</v>
      </c>
      <c r="I9965" s="9" t="s">
        <v>362</v>
      </c>
      <c r="J9965" s="9" t="s">
        <v>6904</v>
      </c>
      <c r="K9965" s="9" t="s">
        <v>410</v>
      </c>
      <c r="L9965" s="9" t="s">
        <v>104</v>
      </c>
      <c r="M9965" s="9" t="s">
        <v>2980</v>
      </c>
      <c r="N9965" s="9" t="s">
        <v>199</v>
      </c>
      <c r="O9965" s="9" t="s">
        <v>176</v>
      </c>
      <c r="P9965" s="9" t="s">
        <v>503</v>
      </c>
      <c r="Q9965" s="9" t="s">
        <v>219</v>
      </c>
      <c r="R9965" s="9">
        <v>0</v>
      </c>
      <c r="S9965" s="9">
        <v>38</v>
      </c>
      <c r="U9965" s="9" t="s">
        <v>248</v>
      </c>
      <c r="X9965" s="9">
        <f>INDEX(SLA_Policy!$D$2:$D$5,MATCH(F9965,SLA_Policy!$A$2:$A$5,0))</f>
        <v>120</v>
      </c>
      <c r="Y9965" s="9" t="str">
        <f>IF(E9965="Cancelled","Excluded",IF(D9965="",IF((SLA_Policy!$B$8-B9965)*24&gt;X9965,"Open - Breached","Open - On Track"),IF((D9965-B9965)*24&lt;=X9965,"Met","Breached")))</f>
        <v>Met</v>
      </c>
    </row>
    <row r="9966" spans="1:25" x14ac:dyDescent="0.25">
      <c r="A9966" s="9" t="s">
        <v>14443</v>
      </c>
      <c r="B9966" s="23">
        <v>46204.604861111096</v>
      </c>
      <c r="C9966" s="23">
        <v>46204.605555555601</v>
      </c>
      <c r="D9966" s="23">
        <v>46204.652777777803</v>
      </c>
      <c r="E9966" s="9" t="s">
        <v>212</v>
      </c>
      <c r="F9966" s="9" t="s">
        <v>187</v>
      </c>
      <c r="G9966" s="9" t="s">
        <v>213</v>
      </c>
      <c r="H9966" s="9" t="s">
        <v>88</v>
      </c>
      <c r="I9966" s="9" t="s">
        <v>268</v>
      </c>
      <c r="J9966" s="9" t="s">
        <v>14444</v>
      </c>
      <c r="K9966" s="9" t="s">
        <v>239</v>
      </c>
      <c r="L9966" s="9" t="s">
        <v>311</v>
      </c>
      <c r="M9966" s="9" t="s">
        <v>1145</v>
      </c>
      <c r="N9966" s="9" t="s">
        <v>198</v>
      </c>
      <c r="O9966" s="9" t="s">
        <v>176</v>
      </c>
      <c r="P9966" s="9" t="s">
        <v>503</v>
      </c>
      <c r="Q9966" s="9" t="s">
        <v>273</v>
      </c>
      <c r="R9966" s="9">
        <v>0</v>
      </c>
      <c r="S9966" s="9">
        <v>11</v>
      </c>
      <c r="T9966" s="9" t="s">
        <v>136</v>
      </c>
      <c r="U9966" s="9" t="s">
        <v>221</v>
      </c>
      <c r="W9966" s="9">
        <v>5</v>
      </c>
      <c r="X9966" s="9">
        <f>INDEX(SLA_Policy!$D$2:$D$5,MATCH(F9966,SLA_Policy!$A$2:$A$5,0))</f>
        <v>8</v>
      </c>
      <c r="Y9966" s="9" t="str">
        <f>IF(E9966="Cancelled","Excluded",IF(D9966="",IF((SLA_Policy!$B$8-B9966)*24&gt;X9966,"Open - Breached","Open - On Track"),IF((D9966-B9966)*24&lt;=X9966,"Met","Breached")))</f>
        <v>Met</v>
      </c>
    </row>
    <row r="9967" spans="1:25" x14ac:dyDescent="0.25">
      <c r="A9967" s="9" t="s">
        <v>14445</v>
      </c>
      <c r="B9967" s="23">
        <v>46204.615277777797</v>
      </c>
      <c r="C9967" s="23">
        <v>46204.641666666699</v>
      </c>
      <c r="D9967" s="23">
        <v>46205.340277777803</v>
      </c>
      <c r="E9967" s="9" t="s">
        <v>212</v>
      </c>
      <c r="F9967" s="9" t="s">
        <v>188</v>
      </c>
      <c r="G9967" s="9" t="s">
        <v>213</v>
      </c>
      <c r="H9967" s="9" t="s">
        <v>165</v>
      </c>
      <c r="I9967" s="9" t="s">
        <v>2034</v>
      </c>
      <c r="J9967" s="9" t="s">
        <v>6719</v>
      </c>
      <c r="K9967" s="9" t="s">
        <v>246</v>
      </c>
      <c r="L9967" s="9" t="s">
        <v>216</v>
      </c>
      <c r="M9967" s="9" t="s">
        <v>897</v>
      </c>
      <c r="N9967" s="9" t="s">
        <v>196</v>
      </c>
      <c r="O9967" s="9" t="s">
        <v>176</v>
      </c>
      <c r="P9967" s="9" t="s">
        <v>1159</v>
      </c>
      <c r="Q9967" s="9" t="s">
        <v>219</v>
      </c>
      <c r="R9967" s="9">
        <v>0</v>
      </c>
      <c r="S9967" s="9">
        <v>57</v>
      </c>
      <c r="U9967" s="9" t="s">
        <v>140</v>
      </c>
      <c r="V9967" s="9" t="s">
        <v>14363</v>
      </c>
      <c r="X9967" s="9">
        <f>INDEX(SLA_Policy!$D$2:$D$5,MATCH(F9967,SLA_Policy!$A$2:$A$5,0))</f>
        <v>72</v>
      </c>
      <c r="Y9967" s="9" t="str">
        <f>IF(E9967="Cancelled","Excluded",IF(D9967="",IF((SLA_Policy!$B$8-B9967)*24&gt;X9967,"Open - Breached","Open - On Track"),IF((D9967-B9967)*24&lt;=X9967,"Met","Breached")))</f>
        <v>Met</v>
      </c>
    </row>
    <row r="9968" spans="1:25" x14ac:dyDescent="0.25">
      <c r="A9968" s="9" t="s">
        <v>14446</v>
      </c>
      <c r="B9968" s="23">
        <v>46204.642361111102</v>
      </c>
      <c r="C9968" s="23">
        <v>46204.653472222199</v>
      </c>
      <c r="D9968" s="23">
        <v>46205.305555555598</v>
      </c>
      <c r="E9968" s="9" t="s">
        <v>212</v>
      </c>
      <c r="F9968" s="9" t="s">
        <v>188</v>
      </c>
      <c r="G9968" s="9" t="s">
        <v>213</v>
      </c>
      <c r="H9968" s="9" t="s">
        <v>167</v>
      </c>
      <c r="I9968" s="9" t="s">
        <v>362</v>
      </c>
      <c r="J9968" s="9" t="s">
        <v>14447</v>
      </c>
      <c r="K9968" s="9" t="s">
        <v>215</v>
      </c>
      <c r="L9968" s="9" t="s">
        <v>216</v>
      </c>
      <c r="M9968" s="9" t="s">
        <v>3647</v>
      </c>
      <c r="N9968" s="9" t="s">
        <v>197</v>
      </c>
      <c r="O9968" s="9" t="s">
        <v>176</v>
      </c>
      <c r="P9968" s="9" t="s">
        <v>570</v>
      </c>
      <c r="Q9968" s="9" t="s">
        <v>219</v>
      </c>
      <c r="R9968" s="9">
        <v>0</v>
      </c>
      <c r="S9968" s="9">
        <v>21</v>
      </c>
      <c r="U9968" s="9" t="s">
        <v>248</v>
      </c>
      <c r="W9968" s="9">
        <v>5</v>
      </c>
      <c r="X9968" s="9">
        <f>INDEX(SLA_Policy!$D$2:$D$5,MATCH(F9968,SLA_Policy!$A$2:$A$5,0))</f>
        <v>72</v>
      </c>
      <c r="Y9968" s="9" t="str">
        <f>IF(E9968="Cancelled","Excluded",IF(D9968="",IF((SLA_Policy!$B$8-B9968)*24&gt;X9968,"Open - Breached","Open - On Track"),IF((D9968-B9968)*24&lt;=X9968,"Met","Breached")))</f>
        <v>Met</v>
      </c>
    </row>
    <row r="9969" spans="1:25" x14ac:dyDescent="0.25">
      <c r="A9969" s="9" t="s">
        <v>14448</v>
      </c>
      <c r="B9969" s="23">
        <v>46204.659027777801</v>
      </c>
      <c r="C9969" s="23">
        <v>46205.295138888898</v>
      </c>
      <c r="D9969" s="23">
        <v>46205.570833333302</v>
      </c>
      <c r="E9969" s="9" t="s">
        <v>212</v>
      </c>
      <c r="F9969" s="9" t="s">
        <v>189</v>
      </c>
      <c r="G9969" s="9" t="s">
        <v>236</v>
      </c>
      <c r="H9969" s="9" t="s">
        <v>162</v>
      </c>
      <c r="I9969" s="9" t="s">
        <v>280</v>
      </c>
      <c r="J9969" s="9" t="s">
        <v>1329</v>
      </c>
      <c r="K9969" s="9" t="s">
        <v>246</v>
      </c>
      <c r="L9969" s="9" t="s">
        <v>351</v>
      </c>
      <c r="M9969" s="9" t="s">
        <v>773</v>
      </c>
      <c r="N9969" s="9" t="s">
        <v>196</v>
      </c>
      <c r="O9969" s="9" t="s">
        <v>179</v>
      </c>
      <c r="P9969" s="9" t="s">
        <v>284</v>
      </c>
      <c r="Q9969" s="9" t="s">
        <v>219</v>
      </c>
      <c r="R9969" s="9">
        <v>0</v>
      </c>
      <c r="S9969" s="9">
        <v>14</v>
      </c>
      <c r="U9969" s="9" t="s">
        <v>242</v>
      </c>
      <c r="W9969" s="9">
        <v>5</v>
      </c>
      <c r="X9969" s="9">
        <f>INDEX(SLA_Policy!$D$2:$D$5,MATCH(F9969,SLA_Policy!$A$2:$A$5,0))</f>
        <v>120</v>
      </c>
      <c r="Y9969" s="9" t="str">
        <f>IF(E9969="Cancelled","Excluded",IF(D9969="",IF((SLA_Policy!$B$8-B9969)*24&gt;X9969,"Open - Breached","Open - On Track"),IF((D9969-B9969)*24&lt;=X9969,"Met","Breached")))</f>
        <v>Met</v>
      </c>
    </row>
    <row r="9970" spans="1:25" x14ac:dyDescent="0.25">
      <c r="A9970" s="9" t="s">
        <v>14449</v>
      </c>
      <c r="B9970" s="23">
        <v>46204.661805555603</v>
      </c>
      <c r="C9970" s="23">
        <v>46204.672916666699</v>
      </c>
      <c r="D9970" s="23">
        <v>46205.349305555603</v>
      </c>
      <c r="E9970" s="9" t="s">
        <v>212</v>
      </c>
      <c r="F9970" s="9" t="s">
        <v>188</v>
      </c>
      <c r="G9970" s="9" t="s">
        <v>213</v>
      </c>
      <c r="H9970" s="9" t="s">
        <v>165</v>
      </c>
      <c r="I9970" s="9" t="s">
        <v>567</v>
      </c>
      <c r="J9970" s="9" t="s">
        <v>3422</v>
      </c>
      <c r="K9970" s="9" t="s">
        <v>303</v>
      </c>
      <c r="L9970" s="9" t="s">
        <v>216</v>
      </c>
      <c r="M9970" s="9" t="s">
        <v>1287</v>
      </c>
      <c r="N9970" s="9" t="s">
        <v>199</v>
      </c>
      <c r="O9970" s="9" t="s">
        <v>176</v>
      </c>
      <c r="P9970" s="9" t="s">
        <v>503</v>
      </c>
      <c r="Q9970" s="9" t="s">
        <v>219</v>
      </c>
      <c r="R9970" s="9">
        <v>0</v>
      </c>
      <c r="S9970" s="9">
        <v>17</v>
      </c>
      <c r="U9970" s="9" t="s">
        <v>376</v>
      </c>
      <c r="X9970" s="9">
        <f>INDEX(SLA_Policy!$D$2:$D$5,MATCH(F9970,SLA_Policy!$A$2:$A$5,0))</f>
        <v>72</v>
      </c>
      <c r="Y9970" s="9" t="str">
        <f>IF(E9970="Cancelled","Excluded",IF(D9970="",IF((SLA_Policy!$B$8-B9970)*24&gt;X9970,"Open - Breached","Open - On Track"),IF((D9970-B9970)*24&lt;=X9970,"Met","Breached")))</f>
        <v>Met</v>
      </c>
    </row>
    <row r="9971" spans="1:25" x14ac:dyDescent="0.25">
      <c r="A9971" s="9" t="s">
        <v>14450</v>
      </c>
      <c r="B9971" s="23">
        <v>46204.664583333302</v>
      </c>
      <c r="C9971" s="23">
        <v>46204.694444444503</v>
      </c>
      <c r="D9971" s="23">
        <v>46205.413194444503</v>
      </c>
      <c r="E9971" s="9" t="s">
        <v>212</v>
      </c>
      <c r="F9971" s="9" t="s">
        <v>189</v>
      </c>
      <c r="G9971" s="9" t="s">
        <v>213</v>
      </c>
      <c r="H9971" s="9" t="s">
        <v>165</v>
      </c>
      <c r="I9971" s="9" t="s">
        <v>469</v>
      </c>
      <c r="J9971" s="9" t="s">
        <v>14451</v>
      </c>
      <c r="K9971" s="9" t="s">
        <v>246</v>
      </c>
      <c r="L9971" s="9" t="s">
        <v>216</v>
      </c>
      <c r="M9971" s="9" t="s">
        <v>1382</v>
      </c>
      <c r="N9971" s="9" t="s">
        <v>198</v>
      </c>
      <c r="O9971" s="9" t="s">
        <v>176</v>
      </c>
      <c r="P9971" s="9" t="s">
        <v>503</v>
      </c>
      <c r="Q9971" s="9" t="s">
        <v>219</v>
      </c>
      <c r="R9971" s="9">
        <v>0</v>
      </c>
      <c r="S9971" s="9">
        <v>13</v>
      </c>
      <c r="U9971" s="9" t="s">
        <v>376</v>
      </c>
      <c r="X9971" s="9">
        <f>INDEX(SLA_Policy!$D$2:$D$5,MATCH(F9971,SLA_Policy!$A$2:$A$5,0))</f>
        <v>120</v>
      </c>
      <c r="Y9971" s="9" t="str">
        <f>IF(E9971="Cancelled","Excluded",IF(D9971="",IF((SLA_Policy!$B$8-B9971)*24&gt;X9971,"Open - Breached","Open - On Track"),IF((D9971-B9971)*24&lt;=X9971,"Met","Breached")))</f>
        <v>Met</v>
      </c>
    </row>
    <row r="9972" spans="1:25" x14ac:dyDescent="0.25">
      <c r="A9972" s="9" t="s">
        <v>14452</v>
      </c>
      <c r="B9972" s="23">
        <v>46204.677083333299</v>
      </c>
      <c r="C9972" s="23">
        <v>46204.681944444397</v>
      </c>
      <c r="D9972" s="23">
        <v>46204.722916666702</v>
      </c>
      <c r="E9972" s="9" t="s">
        <v>212</v>
      </c>
      <c r="F9972" s="9" t="s">
        <v>189</v>
      </c>
      <c r="G9972" s="9" t="s">
        <v>213</v>
      </c>
      <c r="H9972" s="9" t="s">
        <v>165</v>
      </c>
      <c r="I9972" s="9" t="s">
        <v>2034</v>
      </c>
      <c r="J9972" s="9" t="s">
        <v>14453</v>
      </c>
      <c r="K9972" s="9" t="s">
        <v>303</v>
      </c>
      <c r="L9972" s="9" t="s">
        <v>282</v>
      </c>
      <c r="M9972" s="9" t="s">
        <v>541</v>
      </c>
      <c r="N9972" s="9" t="s">
        <v>200</v>
      </c>
      <c r="O9972" s="9" t="s">
        <v>176</v>
      </c>
      <c r="P9972" s="9" t="s">
        <v>419</v>
      </c>
      <c r="Q9972" s="9" t="s">
        <v>219</v>
      </c>
      <c r="R9972" s="9">
        <v>0</v>
      </c>
      <c r="S9972" s="9">
        <v>13</v>
      </c>
      <c r="U9972" s="9" t="s">
        <v>376</v>
      </c>
      <c r="X9972" s="9">
        <f>INDEX(SLA_Policy!$D$2:$D$5,MATCH(F9972,SLA_Policy!$A$2:$A$5,0))</f>
        <v>120</v>
      </c>
      <c r="Y9972" s="9" t="str">
        <f>IF(E9972="Cancelled","Excluded",IF(D9972="",IF((SLA_Policy!$B$8-B9972)*24&gt;X9972,"Open - Breached","Open - On Track"),IF((D9972-B9972)*24&lt;=X9972,"Met","Breached")))</f>
        <v>Met</v>
      </c>
    </row>
    <row r="9973" spans="1:25" x14ac:dyDescent="0.25">
      <c r="A9973" s="9" t="s">
        <v>14454</v>
      </c>
      <c r="B9973" s="23">
        <v>46204.684027777803</v>
      </c>
      <c r="C9973" s="23">
        <v>46204.751388888901</v>
      </c>
      <c r="D9973" s="23">
        <v>46205.390972222202</v>
      </c>
      <c r="E9973" s="9" t="s">
        <v>212</v>
      </c>
      <c r="F9973" s="9" t="s">
        <v>188</v>
      </c>
      <c r="G9973" s="9" t="s">
        <v>213</v>
      </c>
      <c r="H9973" s="9" t="s">
        <v>165</v>
      </c>
      <c r="I9973" s="9" t="s">
        <v>567</v>
      </c>
      <c r="J9973" s="9" t="s">
        <v>1190</v>
      </c>
      <c r="K9973" s="9" t="s">
        <v>246</v>
      </c>
      <c r="L9973" s="9" t="s">
        <v>216</v>
      </c>
      <c r="M9973" s="9" t="s">
        <v>11788</v>
      </c>
      <c r="N9973" s="9" t="s">
        <v>196</v>
      </c>
      <c r="O9973" s="9" t="s">
        <v>176</v>
      </c>
      <c r="P9973" s="9" t="s">
        <v>330</v>
      </c>
      <c r="Q9973" s="9" t="s">
        <v>219</v>
      </c>
      <c r="R9973" s="9">
        <v>0</v>
      </c>
      <c r="S9973" s="9">
        <v>11</v>
      </c>
      <c r="U9973" s="9" t="s">
        <v>230</v>
      </c>
      <c r="W9973" s="9">
        <v>5</v>
      </c>
      <c r="X9973" s="9">
        <f>INDEX(SLA_Policy!$D$2:$D$5,MATCH(F9973,SLA_Policy!$A$2:$A$5,0))</f>
        <v>72</v>
      </c>
      <c r="Y9973" s="9" t="str">
        <f>IF(E9973="Cancelled","Excluded",IF(D9973="",IF((SLA_Policy!$B$8-B9973)*24&gt;X9973,"Open - Breached","Open - On Track"),IF((D9973-B9973)*24&lt;=X9973,"Met","Breached")))</f>
        <v>Met</v>
      </c>
    </row>
    <row r="9974" spans="1:25" x14ac:dyDescent="0.25">
      <c r="A9974" s="9" t="s">
        <v>14455</v>
      </c>
      <c r="B9974" s="23">
        <v>46204.6875</v>
      </c>
      <c r="C9974" s="23">
        <v>46204.715277777803</v>
      </c>
      <c r="D9974" s="23">
        <v>46209.327777777798</v>
      </c>
      <c r="E9974" s="9" t="s">
        <v>212</v>
      </c>
      <c r="F9974" s="9" t="s">
        <v>189</v>
      </c>
      <c r="G9974" s="9" t="s">
        <v>213</v>
      </c>
      <c r="H9974" s="9" t="s">
        <v>165</v>
      </c>
      <c r="I9974" s="9" t="s">
        <v>567</v>
      </c>
      <c r="J9974" s="9" t="s">
        <v>8220</v>
      </c>
      <c r="K9974" s="9" t="s">
        <v>262</v>
      </c>
      <c r="L9974" s="9" t="s">
        <v>226</v>
      </c>
      <c r="M9974" s="9" t="s">
        <v>2802</v>
      </c>
      <c r="N9974" s="9" t="s">
        <v>199</v>
      </c>
      <c r="O9974" s="9" t="s">
        <v>176</v>
      </c>
      <c r="P9974" s="9" t="s">
        <v>1159</v>
      </c>
      <c r="Q9974" s="9" t="s">
        <v>219</v>
      </c>
      <c r="R9974" s="9">
        <v>0</v>
      </c>
      <c r="S9974" s="9">
        <v>18</v>
      </c>
      <c r="U9974" s="9" t="s">
        <v>230</v>
      </c>
      <c r="X9974" s="9">
        <f>INDEX(SLA_Policy!$D$2:$D$5,MATCH(F9974,SLA_Policy!$A$2:$A$5,0))</f>
        <v>120</v>
      </c>
      <c r="Y9974" s="9" t="str">
        <f>IF(E9974="Cancelled","Excluded",IF(D9974="",IF((SLA_Policy!$B$8-B9974)*24&gt;X9974,"Open - Breached","Open - On Track"),IF((D9974-B9974)*24&lt;=X9974,"Met","Breached")))</f>
        <v>Met</v>
      </c>
    </row>
    <row r="9975" spans="1:25" x14ac:dyDescent="0.25">
      <c r="A9975" s="9" t="s">
        <v>14456</v>
      </c>
      <c r="B9975" s="23">
        <v>46204.693055555603</v>
      </c>
      <c r="C9975" s="23">
        <v>46204.7</v>
      </c>
      <c r="D9975" s="23">
        <v>46205.360416666699</v>
      </c>
      <c r="E9975" s="9" t="s">
        <v>212</v>
      </c>
      <c r="F9975" s="9" t="s">
        <v>188</v>
      </c>
      <c r="G9975" s="9" t="s">
        <v>213</v>
      </c>
      <c r="H9975" s="9" t="s">
        <v>166</v>
      </c>
      <c r="I9975" s="9" t="s">
        <v>286</v>
      </c>
      <c r="J9975" s="9" t="s">
        <v>2702</v>
      </c>
      <c r="K9975" s="9" t="s">
        <v>246</v>
      </c>
      <c r="L9975" s="9" t="s">
        <v>395</v>
      </c>
      <c r="M9975" s="9" t="s">
        <v>792</v>
      </c>
      <c r="N9975" s="9" t="s">
        <v>197</v>
      </c>
      <c r="O9975" s="9" t="s">
        <v>181</v>
      </c>
      <c r="P9975" s="9" t="s">
        <v>445</v>
      </c>
      <c r="Q9975" s="9" t="s">
        <v>219</v>
      </c>
      <c r="R9975" s="9">
        <v>0</v>
      </c>
      <c r="S9975" s="9">
        <v>11</v>
      </c>
      <c r="U9975" s="9" t="s">
        <v>290</v>
      </c>
      <c r="X9975" s="9">
        <f>INDEX(SLA_Policy!$D$2:$D$5,MATCH(F9975,SLA_Policy!$A$2:$A$5,0))</f>
        <v>72</v>
      </c>
      <c r="Y9975" s="9" t="str">
        <f>IF(E9975="Cancelled","Excluded",IF(D9975="",IF((SLA_Policy!$B$8-B9975)*24&gt;X9975,"Open - Breached","Open - On Track"),IF((D9975-B9975)*24&lt;=X9975,"Met","Breached")))</f>
        <v>Met</v>
      </c>
    </row>
    <row r="9976" spans="1:25" x14ac:dyDescent="0.25">
      <c r="A9976" s="9" t="s">
        <v>14457</v>
      </c>
      <c r="B9976" s="23">
        <v>46204.7</v>
      </c>
      <c r="C9976" s="23">
        <v>46204.722916666702</v>
      </c>
      <c r="D9976" s="23">
        <v>46205.392361111102</v>
      </c>
      <c r="E9976" s="9" t="s">
        <v>212</v>
      </c>
      <c r="F9976" s="9" t="s">
        <v>189</v>
      </c>
      <c r="G9976" s="9" t="s">
        <v>236</v>
      </c>
      <c r="H9976" s="9" t="s">
        <v>167</v>
      </c>
      <c r="I9976" s="9" t="s">
        <v>255</v>
      </c>
      <c r="J9976" s="9" t="s">
        <v>14458</v>
      </c>
      <c r="K9976" s="9" t="s">
        <v>246</v>
      </c>
      <c r="L9976" s="9" t="s">
        <v>216</v>
      </c>
      <c r="M9976" s="9" t="s">
        <v>1714</v>
      </c>
      <c r="N9976" s="9" t="s">
        <v>196</v>
      </c>
      <c r="O9976" s="9" t="s">
        <v>180</v>
      </c>
      <c r="P9976" s="9" t="s">
        <v>318</v>
      </c>
      <c r="Q9976" s="9" t="s">
        <v>219</v>
      </c>
      <c r="R9976" s="9">
        <v>0</v>
      </c>
      <c r="S9976" s="9">
        <v>45</v>
      </c>
      <c r="U9976" s="9" t="s">
        <v>242</v>
      </c>
      <c r="X9976" s="9">
        <f>INDEX(SLA_Policy!$D$2:$D$5,MATCH(F9976,SLA_Policy!$A$2:$A$5,0))</f>
        <v>120</v>
      </c>
      <c r="Y9976" s="9" t="str">
        <f>IF(E9976="Cancelled","Excluded",IF(D9976="",IF((SLA_Policy!$B$8-B9976)*24&gt;X9976,"Open - Breached","Open - On Track"),IF((D9976-B9976)*24&lt;=X9976,"Met","Breached")))</f>
        <v>Met</v>
      </c>
    </row>
    <row r="9977" spans="1:25" x14ac:dyDescent="0.25">
      <c r="A9977" s="9" t="s">
        <v>14459</v>
      </c>
      <c r="B9977" s="23">
        <v>46204.710416666698</v>
      </c>
      <c r="C9977" s="23">
        <v>46204.733333333301</v>
      </c>
      <c r="D9977" s="23">
        <v>46205.445138888899</v>
      </c>
      <c r="E9977" s="9" t="s">
        <v>212</v>
      </c>
      <c r="F9977" s="9" t="s">
        <v>188</v>
      </c>
      <c r="G9977" s="9" t="s">
        <v>236</v>
      </c>
      <c r="H9977" s="9" t="s">
        <v>161</v>
      </c>
      <c r="I9977" s="9" t="s">
        <v>482</v>
      </c>
      <c r="J9977" s="9" t="s">
        <v>14460</v>
      </c>
      <c r="K9977" s="9" t="s">
        <v>246</v>
      </c>
      <c r="L9977" s="9" t="s">
        <v>216</v>
      </c>
      <c r="M9977" s="9" t="s">
        <v>1809</v>
      </c>
      <c r="N9977" s="9" t="s">
        <v>196</v>
      </c>
      <c r="O9977" s="9" t="s">
        <v>116</v>
      </c>
      <c r="P9977" s="9" t="s">
        <v>258</v>
      </c>
      <c r="Q9977" s="9" t="s">
        <v>219</v>
      </c>
      <c r="R9977" s="9">
        <v>1</v>
      </c>
      <c r="S9977" s="9">
        <v>32</v>
      </c>
      <c r="U9977" s="9" t="s">
        <v>242</v>
      </c>
      <c r="X9977" s="9">
        <f>INDEX(SLA_Policy!$D$2:$D$5,MATCH(F9977,SLA_Policy!$A$2:$A$5,0))</f>
        <v>72</v>
      </c>
      <c r="Y9977" s="9" t="str">
        <f>IF(E9977="Cancelled","Excluded",IF(D9977="",IF((SLA_Policy!$B$8-B9977)*24&gt;X9977,"Open - Breached","Open - On Track"),IF((D9977-B9977)*24&lt;=X9977,"Met","Breached")))</f>
        <v>Met</v>
      </c>
    </row>
    <row r="9978" spans="1:25" x14ac:dyDescent="0.25">
      <c r="A9978" s="9" t="s">
        <v>14461</v>
      </c>
      <c r="B9978" s="23">
        <v>46204.742361111101</v>
      </c>
      <c r="C9978" s="23">
        <v>46204.760416666701</v>
      </c>
      <c r="D9978" s="23">
        <v>46205.322222222203</v>
      </c>
      <c r="E9978" s="9" t="s">
        <v>212</v>
      </c>
      <c r="F9978" s="9" t="s">
        <v>188</v>
      </c>
      <c r="G9978" s="9" t="s">
        <v>236</v>
      </c>
      <c r="H9978" s="9" t="s">
        <v>161</v>
      </c>
      <c r="I9978" s="9" t="s">
        <v>237</v>
      </c>
      <c r="J9978" s="9" t="s">
        <v>14462</v>
      </c>
      <c r="K9978" s="9" t="s">
        <v>225</v>
      </c>
      <c r="L9978" s="9" t="s">
        <v>216</v>
      </c>
      <c r="M9978" s="9" t="s">
        <v>625</v>
      </c>
      <c r="N9978" s="9" t="s">
        <v>196</v>
      </c>
      <c r="O9978" s="9" t="s">
        <v>177</v>
      </c>
      <c r="P9978" s="9" t="s">
        <v>241</v>
      </c>
      <c r="Q9978" s="9" t="s">
        <v>219</v>
      </c>
      <c r="R9978" s="9">
        <v>0</v>
      </c>
      <c r="S9978" s="9">
        <v>8</v>
      </c>
      <c r="U9978" s="9" t="s">
        <v>242</v>
      </c>
      <c r="X9978" s="9">
        <f>INDEX(SLA_Policy!$D$2:$D$5,MATCH(F9978,SLA_Policy!$A$2:$A$5,0))</f>
        <v>72</v>
      </c>
      <c r="Y9978" s="9" t="str">
        <f>IF(E9978="Cancelled","Excluded",IF(D9978="",IF((SLA_Policy!$B$8-B9978)*24&gt;X9978,"Open - Breached","Open - On Track"),IF((D9978-B9978)*24&lt;=X9978,"Met","Breached")))</f>
        <v>Met</v>
      </c>
    </row>
    <row r="9979" spans="1:25" x14ac:dyDescent="0.25">
      <c r="A9979" s="9" t="s">
        <v>14463</v>
      </c>
      <c r="B9979" s="23">
        <v>46204.845138888901</v>
      </c>
      <c r="C9979" s="23">
        <v>46205.295138888898</v>
      </c>
      <c r="D9979" s="23">
        <v>46209.3972222222</v>
      </c>
      <c r="E9979" s="9" t="s">
        <v>212</v>
      </c>
      <c r="F9979" s="9" t="s">
        <v>188</v>
      </c>
      <c r="G9979" s="9" t="s">
        <v>213</v>
      </c>
      <c r="H9979" s="9" t="s">
        <v>163</v>
      </c>
      <c r="I9979" s="9" t="s">
        <v>223</v>
      </c>
      <c r="J9979" s="9" t="s">
        <v>14464</v>
      </c>
      <c r="K9979" s="9" t="s">
        <v>215</v>
      </c>
      <c r="L9979" s="9" t="s">
        <v>311</v>
      </c>
      <c r="M9979" s="9" t="s">
        <v>984</v>
      </c>
      <c r="N9979" s="9" t="s">
        <v>196</v>
      </c>
      <c r="O9979" s="9" t="s">
        <v>176</v>
      </c>
      <c r="P9979" s="9" t="s">
        <v>503</v>
      </c>
      <c r="Q9979" s="9" t="s">
        <v>219</v>
      </c>
      <c r="R9979" s="9">
        <v>0</v>
      </c>
      <c r="S9979" s="9">
        <v>34</v>
      </c>
      <c r="T9979" s="9" t="s">
        <v>136</v>
      </c>
      <c r="U9979" s="9" t="s">
        <v>376</v>
      </c>
      <c r="X9979" s="9">
        <f>INDEX(SLA_Policy!$D$2:$D$5,MATCH(F9979,SLA_Policy!$A$2:$A$5,0))</f>
        <v>72</v>
      </c>
      <c r="Y9979" s="9" t="str">
        <f>IF(E9979="Cancelled","Excluded",IF(D9979="",IF((SLA_Policy!$B$8-B9979)*24&gt;X9979,"Open - Breached","Open - On Track"),IF((D9979-B9979)*24&lt;=X9979,"Met","Breached")))</f>
        <v>Breached</v>
      </c>
    </row>
    <row r="9980" spans="1:25" x14ac:dyDescent="0.25">
      <c r="A9980" s="9" t="s">
        <v>14465</v>
      </c>
      <c r="B9980" s="23">
        <v>46204.905555555597</v>
      </c>
      <c r="C9980" s="23">
        <v>46205.374305555597</v>
      </c>
      <c r="D9980" s="23">
        <v>46209.313888888901</v>
      </c>
      <c r="E9980" s="9" t="s">
        <v>212</v>
      </c>
      <c r="F9980" s="9" t="s">
        <v>189</v>
      </c>
      <c r="G9980" s="9" t="s">
        <v>236</v>
      </c>
      <c r="H9980" s="9" t="s">
        <v>161</v>
      </c>
      <c r="I9980" s="9" t="s">
        <v>505</v>
      </c>
      <c r="J9980" s="9" t="s">
        <v>14466</v>
      </c>
      <c r="K9980" s="9" t="s">
        <v>215</v>
      </c>
      <c r="L9980" s="9" t="s">
        <v>293</v>
      </c>
      <c r="M9980" s="9" t="s">
        <v>2329</v>
      </c>
      <c r="N9980" s="9" t="s">
        <v>196</v>
      </c>
      <c r="O9980" s="9" t="s">
        <v>177</v>
      </c>
      <c r="P9980" s="9" t="s">
        <v>300</v>
      </c>
      <c r="Q9980" s="9" t="s">
        <v>219</v>
      </c>
      <c r="R9980" s="9">
        <v>0</v>
      </c>
      <c r="S9980" s="9">
        <v>33</v>
      </c>
      <c r="U9980" s="9" t="s">
        <v>242</v>
      </c>
      <c r="W9980" s="9">
        <v>4</v>
      </c>
      <c r="X9980" s="9">
        <f>INDEX(SLA_Policy!$D$2:$D$5,MATCH(F9980,SLA_Policy!$A$2:$A$5,0))</f>
        <v>120</v>
      </c>
      <c r="Y9980" s="9" t="str">
        <f>IF(E9980="Cancelled","Excluded",IF(D9980="",IF((SLA_Policy!$B$8-B9980)*24&gt;X9980,"Open - Breached","Open - On Track"),IF((D9980-B9980)*24&lt;=X9980,"Met","Breached")))</f>
        <v>Met</v>
      </c>
    </row>
    <row r="9981" spans="1:25" x14ac:dyDescent="0.25">
      <c r="A9981" s="9" t="s">
        <v>14467</v>
      </c>
      <c r="B9981" s="23">
        <v>46205.269444444399</v>
      </c>
      <c r="C9981" s="23">
        <v>46205.383333333302</v>
      </c>
      <c r="D9981" s="23">
        <v>46216.400694444397</v>
      </c>
      <c r="E9981" s="9" t="s">
        <v>212</v>
      </c>
      <c r="F9981" s="9" t="s">
        <v>189</v>
      </c>
      <c r="G9981" s="9" t="s">
        <v>213</v>
      </c>
      <c r="H9981" s="9" t="s">
        <v>167</v>
      </c>
      <c r="I9981" s="9" t="s">
        <v>362</v>
      </c>
      <c r="J9981" s="9" t="s">
        <v>14468</v>
      </c>
      <c r="K9981" s="9" t="s">
        <v>225</v>
      </c>
      <c r="L9981" s="9" t="s">
        <v>293</v>
      </c>
      <c r="M9981" s="9" t="s">
        <v>4240</v>
      </c>
      <c r="N9981" s="9" t="s">
        <v>196</v>
      </c>
      <c r="O9981" s="9" t="s">
        <v>180</v>
      </c>
      <c r="P9981" s="9" t="s">
        <v>278</v>
      </c>
      <c r="Q9981" s="9" t="s">
        <v>219</v>
      </c>
      <c r="R9981" s="9">
        <v>0</v>
      </c>
      <c r="S9981" s="9">
        <v>108</v>
      </c>
      <c r="T9981" s="9" t="s">
        <v>136</v>
      </c>
      <c r="U9981" s="9" t="s">
        <v>266</v>
      </c>
      <c r="X9981" s="9">
        <f>INDEX(SLA_Policy!$D$2:$D$5,MATCH(F9981,SLA_Policy!$A$2:$A$5,0))</f>
        <v>120</v>
      </c>
      <c r="Y9981" s="9" t="str">
        <f>IF(E9981="Cancelled","Excluded",IF(D9981="",IF((SLA_Policy!$B$8-B9981)*24&gt;X9981,"Open - Breached","Open - On Track"),IF((D9981-B9981)*24&lt;=X9981,"Met","Breached")))</f>
        <v>Breached</v>
      </c>
    </row>
    <row r="9982" spans="1:25" x14ac:dyDescent="0.25">
      <c r="A9982" s="9" t="s">
        <v>14469</v>
      </c>
      <c r="B9982" s="23">
        <v>46205.282638888901</v>
      </c>
      <c r="C9982" s="23">
        <v>46205.292361111096</v>
      </c>
      <c r="D9982" s="23">
        <v>46209.401388888902</v>
      </c>
      <c r="E9982" s="9" t="s">
        <v>212</v>
      </c>
      <c r="F9982" s="9" t="s">
        <v>189</v>
      </c>
      <c r="G9982" s="9" t="s">
        <v>213</v>
      </c>
      <c r="H9982" s="9" t="s">
        <v>165</v>
      </c>
      <c r="I9982" s="9" t="s">
        <v>2034</v>
      </c>
      <c r="J9982" s="9" t="s">
        <v>14470</v>
      </c>
      <c r="K9982" s="9" t="s">
        <v>303</v>
      </c>
      <c r="L9982" s="9" t="s">
        <v>371</v>
      </c>
      <c r="M9982" s="9" t="s">
        <v>1721</v>
      </c>
      <c r="N9982" s="9" t="s">
        <v>199</v>
      </c>
      <c r="O9982" s="9" t="s">
        <v>176</v>
      </c>
      <c r="P9982" s="9" t="s">
        <v>228</v>
      </c>
      <c r="Q9982" s="9" t="s">
        <v>219</v>
      </c>
      <c r="R9982" s="9">
        <v>0</v>
      </c>
      <c r="S9982" s="9">
        <v>51</v>
      </c>
      <c r="U9982" s="9" t="s">
        <v>140</v>
      </c>
      <c r="V9982" s="9" t="s">
        <v>14363</v>
      </c>
      <c r="W9982" s="9">
        <v>4</v>
      </c>
      <c r="X9982" s="9">
        <f>INDEX(SLA_Policy!$D$2:$D$5,MATCH(F9982,SLA_Policy!$A$2:$A$5,0))</f>
        <v>120</v>
      </c>
      <c r="Y9982" s="9" t="str">
        <f>IF(E9982="Cancelled","Excluded",IF(D9982="",IF((SLA_Policy!$B$8-B9982)*24&gt;X9982,"Open - Breached","Open - On Track"),IF((D9982-B9982)*24&lt;=X9982,"Met","Breached")))</f>
        <v>Met</v>
      </c>
    </row>
    <row r="9983" spans="1:25" x14ac:dyDescent="0.25">
      <c r="A9983" s="9" t="s">
        <v>14471</v>
      </c>
      <c r="B9983" s="23">
        <v>46205.320833333302</v>
      </c>
      <c r="C9983" s="23">
        <v>46205.328472222202</v>
      </c>
      <c r="D9983" s="23">
        <v>46209.406944444498</v>
      </c>
      <c r="E9983" s="9" t="s">
        <v>212</v>
      </c>
      <c r="F9983" s="9" t="s">
        <v>189</v>
      </c>
      <c r="G9983" s="9" t="s">
        <v>213</v>
      </c>
      <c r="H9983" s="9" t="s">
        <v>165</v>
      </c>
      <c r="I9983" s="9" t="s">
        <v>567</v>
      </c>
      <c r="J9983" s="9" t="s">
        <v>14472</v>
      </c>
      <c r="K9983" s="9" t="s">
        <v>246</v>
      </c>
      <c r="L9983" s="9" t="s">
        <v>293</v>
      </c>
      <c r="M9983" s="9" t="s">
        <v>3403</v>
      </c>
      <c r="N9983" s="9" t="s">
        <v>198</v>
      </c>
      <c r="O9983" s="9" t="s">
        <v>176</v>
      </c>
      <c r="P9983" s="9" t="s">
        <v>228</v>
      </c>
      <c r="Q9983" s="9" t="s">
        <v>219</v>
      </c>
      <c r="R9983" s="9">
        <v>0</v>
      </c>
      <c r="S9983" s="9">
        <v>20</v>
      </c>
      <c r="U9983" s="9" t="s">
        <v>230</v>
      </c>
      <c r="X9983" s="9">
        <f>INDEX(SLA_Policy!$D$2:$D$5,MATCH(F9983,SLA_Policy!$A$2:$A$5,0))</f>
        <v>120</v>
      </c>
      <c r="Y9983" s="9" t="str">
        <f>IF(E9983="Cancelled","Excluded",IF(D9983="",IF((SLA_Policy!$B$8-B9983)*24&gt;X9983,"Open - Breached","Open - On Track"),IF((D9983-B9983)*24&lt;=X9983,"Met","Breached")))</f>
        <v>Met</v>
      </c>
    </row>
    <row r="9984" spans="1:25" x14ac:dyDescent="0.25">
      <c r="A9984" s="9" t="s">
        <v>14473</v>
      </c>
      <c r="B9984" s="23">
        <v>46205.341666666704</v>
      </c>
      <c r="C9984" s="23">
        <v>46205.551388888904</v>
      </c>
      <c r="D9984" s="23">
        <v>46205.716666666704</v>
      </c>
      <c r="E9984" s="9" t="s">
        <v>212</v>
      </c>
      <c r="F9984" s="9" t="s">
        <v>189</v>
      </c>
      <c r="G9984" s="9" t="s">
        <v>213</v>
      </c>
      <c r="H9984" s="9" t="s">
        <v>165</v>
      </c>
      <c r="I9984" s="9" t="s">
        <v>567</v>
      </c>
      <c r="J9984" s="9" t="s">
        <v>3049</v>
      </c>
      <c r="K9984" s="9" t="s">
        <v>246</v>
      </c>
      <c r="L9984" s="9" t="s">
        <v>371</v>
      </c>
      <c r="M9984" s="9" t="s">
        <v>3449</v>
      </c>
      <c r="N9984" s="9" t="s">
        <v>197</v>
      </c>
      <c r="O9984" s="9" t="s">
        <v>116</v>
      </c>
      <c r="P9984" s="9" t="s">
        <v>342</v>
      </c>
      <c r="Q9984" s="9" t="s">
        <v>219</v>
      </c>
      <c r="R9984" s="9">
        <v>0</v>
      </c>
      <c r="S9984" s="9">
        <v>11</v>
      </c>
      <c r="U9984" s="9" t="s">
        <v>266</v>
      </c>
      <c r="X9984" s="9">
        <f>INDEX(SLA_Policy!$D$2:$D$5,MATCH(F9984,SLA_Policy!$A$2:$A$5,0))</f>
        <v>120</v>
      </c>
      <c r="Y9984" s="9" t="str">
        <f>IF(E9984="Cancelled","Excluded",IF(D9984="",IF((SLA_Policy!$B$8-B9984)*24&gt;X9984,"Open - Breached","Open - On Track"),IF((D9984-B9984)*24&lt;=X9984,"Met","Breached")))</f>
        <v>Met</v>
      </c>
    </row>
    <row r="9985" spans="1:25" x14ac:dyDescent="0.25">
      <c r="A9985" s="9" t="s">
        <v>14474</v>
      </c>
      <c r="B9985" s="23">
        <v>46205.34375</v>
      </c>
      <c r="C9985" s="23">
        <v>46205.417361111096</v>
      </c>
      <c r="D9985" s="23">
        <v>46219.356249999997</v>
      </c>
      <c r="E9985" s="9" t="s">
        <v>212</v>
      </c>
      <c r="F9985" s="9" t="s">
        <v>189</v>
      </c>
      <c r="G9985" s="9" t="s">
        <v>236</v>
      </c>
      <c r="H9985" s="9" t="s">
        <v>161</v>
      </c>
      <c r="I9985" s="9" t="s">
        <v>237</v>
      </c>
      <c r="J9985" s="9" t="s">
        <v>5329</v>
      </c>
      <c r="K9985" s="9" t="s">
        <v>225</v>
      </c>
      <c r="L9985" s="9" t="s">
        <v>216</v>
      </c>
      <c r="M9985" s="9" t="s">
        <v>488</v>
      </c>
      <c r="N9985" s="9" t="s">
        <v>197</v>
      </c>
      <c r="O9985" s="9" t="s">
        <v>179</v>
      </c>
      <c r="P9985" s="9" t="s">
        <v>284</v>
      </c>
      <c r="Q9985" s="9" t="s">
        <v>219</v>
      </c>
      <c r="R9985" s="9">
        <v>0</v>
      </c>
      <c r="S9985" s="9">
        <v>23</v>
      </c>
      <c r="U9985" s="9" t="s">
        <v>242</v>
      </c>
      <c r="W9985" s="9">
        <v>3</v>
      </c>
      <c r="X9985" s="9">
        <f>INDEX(SLA_Policy!$D$2:$D$5,MATCH(F9985,SLA_Policy!$A$2:$A$5,0))</f>
        <v>120</v>
      </c>
      <c r="Y9985" s="9" t="str">
        <f>IF(E9985="Cancelled","Excluded",IF(D9985="",IF((SLA_Policy!$B$8-B9985)*24&gt;X9985,"Open - Breached","Open - On Track"),IF((D9985-B9985)*24&lt;=X9985,"Met","Breached")))</f>
        <v>Breached</v>
      </c>
    </row>
    <row r="9986" spans="1:25" x14ac:dyDescent="0.25">
      <c r="A9986" s="9" t="s">
        <v>14475</v>
      </c>
      <c r="B9986" s="23">
        <v>46205.368750000001</v>
      </c>
      <c r="C9986" s="23">
        <v>46205.5715277778</v>
      </c>
      <c r="D9986" s="23">
        <v>46205.661111111098</v>
      </c>
      <c r="E9986" s="9" t="s">
        <v>212</v>
      </c>
      <c r="F9986" s="9" t="s">
        <v>188</v>
      </c>
      <c r="G9986" s="9" t="s">
        <v>213</v>
      </c>
      <c r="H9986" s="9" t="s">
        <v>88</v>
      </c>
      <c r="I9986" s="9" t="s">
        <v>268</v>
      </c>
      <c r="J9986" s="9" t="s">
        <v>638</v>
      </c>
      <c r="K9986" s="9" t="s">
        <v>225</v>
      </c>
      <c r="L9986" s="9" t="s">
        <v>282</v>
      </c>
      <c r="M9986" s="9" t="s">
        <v>7797</v>
      </c>
      <c r="N9986" s="9" t="s">
        <v>197</v>
      </c>
      <c r="O9986" s="9" t="s">
        <v>176</v>
      </c>
      <c r="P9986" s="9" t="s">
        <v>503</v>
      </c>
      <c r="Q9986" s="9" t="s">
        <v>219</v>
      </c>
      <c r="R9986" s="9">
        <v>0</v>
      </c>
      <c r="S9986" s="9">
        <v>14</v>
      </c>
      <c r="T9986" s="9" t="s">
        <v>136</v>
      </c>
      <c r="U9986" s="9" t="s">
        <v>376</v>
      </c>
      <c r="W9986" s="9">
        <v>4</v>
      </c>
      <c r="X9986" s="9">
        <f>INDEX(SLA_Policy!$D$2:$D$5,MATCH(F9986,SLA_Policy!$A$2:$A$5,0))</f>
        <v>72</v>
      </c>
      <c r="Y9986" s="9" t="str">
        <f>IF(E9986="Cancelled","Excluded",IF(D9986="",IF((SLA_Policy!$B$8-B9986)*24&gt;X9986,"Open - Breached","Open - On Track"),IF((D9986-B9986)*24&lt;=X9986,"Met","Breached")))</f>
        <v>Met</v>
      </c>
    </row>
    <row r="9987" spans="1:25" x14ac:dyDescent="0.25">
      <c r="A9987" s="9" t="s">
        <v>14476</v>
      </c>
      <c r="B9987" s="23">
        <v>46205.374305555597</v>
      </c>
      <c r="C9987" s="23">
        <v>46205.379861111098</v>
      </c>
      <c r="D9987" s="23">
        <v>46209.344444444498</v>
      </c>
      <c r="E9987" s="9" t="s">
        <v>212</v>
      </c>
      <c r="F9987" s="9" t="s">
        <v>188</v>
      </c>
      <c r="G9987" s="9" t="s">
        <v>213</v>
      </c>
      <c r="H9987" s="9" t="s">
        <v>164</v>
      </c>
      <c r="I9987" s="9" t="s">
        <v>260</v>
      </c>
      <c r="J9987" s="9" t="s">
        <v>1000</v>
      </c>
      <c r="K9987" s="9" t="s">
        <v>410</v>
      </c>
      <c r="L9987" s="9" t="s">
        <v>104</v>
      </c>
      <c r="M9987" s="9" t="s">
        <v>3588</v>
      </c>
      <c r="N9987" s="9" t="s">
        <v>199</v>
      </c>
      <c r="O9987" s="9" t="s">
        <v>179</v>
      </c>
      <c r="P9987" s="9" t="s">
        <v>284</v>
      </c>
      <c r="Q9987" s="9" t="s">
        <v>219</v>
      </c>
      <c r="R9987" s="9">
        <v>0</v>
      </c>
      <c r="S9987" s="9">
        <v>35</v>
      </c>
      <c r="T9987" s="9" t="s">
        <v>265</v>
      </c>
      <c r="U9987" s="9" t="s">
        <v>376</v>
      </c>
      <c r="X9987" s="9">
        <f>INDEX(SLA_Policy!$D$2:$D$5,MATCH(F9987,SLA_Policy!$A$2:$A$5,0))</f>
        <v>72</v>
      </c>
      <c r="Y9987" s="9" t="str">
        <f>IF(E9987="Cancelled","Excluded",IF(D9987="",IF((SLA_Policy!$B$8-B9987)*24&gt;X9987,"Open - Breached","Open - On Track"),IF((D9987-B9987)*24&lt;=X9987,"Met","Breached")))</f>
        <v>Breached</v>
      </c>
    </row>
    <row r="9988" spans="1:25" x14ac:dyDescent="0.25">
      <c r="A9988" s="9" t="s">
        <v>14477</v>
      </c>
      <c r="B9988" s="23">
        <v>46205.390277777798</v>
      </c>
      <c r="C9988" s="23">
        <v>46205.391666666699</v>
      </c>
      <c r="D9988" s="23">
        <v>46209.367361111101</v>
      </c>
      <c r="E9988" s="9" t="s">
        <v>212</v>
      </c>
      <c r="F9988" s="9" t="s">
        <v>188</v>
      </c>
      <c r="G9988" s="9" t="s">
        <v>213</v>
      </c>
      <c r="H9988" s="9" t="s">
        <v>163</v>
      </c>
      <c r="I9988" s="9" t="s">
        <v>405</v>
      </c>
      <c r="J9988" s="9" t="s">
        <v>14478</v>
      </c>
      <c r="K9988" s="9" t="s">
        <v>246</v>
      </c>
      <c r="L9988" s="9" t="s">
        <v>371</v>
      </c>
      <c r="M9988" s="9" t="s">
        <v>3449</v>
      </c>
      <c r="N9988" s="9" t="s">
        <v>198</v>
      </c>
      <c r="O9988" s="9" t="s">
        <v>176</v>
      </c>
      <c r="P9988" s="9" t="s">
        <v>503</v>
      </c>
      <c r="Q9988" s="9" t="s">
        <v>219</v>
      </c>
      <c r="R9988" s="9">
        <v>1</v>
      </c>
      <c r="S9988" s="9">
        <v>20</v>
      </c>
      <c r="U9988" s="9" t="s">
        <v>266</v>
      </c>
      <c r="W9988" s="9">
        <v>3</v>
      </c>
      <c r="X9988" s="9">
        <f>INDEX(SLA_Policy!$D$2:$D$5,MATCH(F9988,SLA_Policy!$A$2:$A$5,0))</f>
        <v>72</v>
      </c>
      <c r="Y9988" s="9" t="str">
        <f>IF(E9988="Cancelled","Excluded",IF(D9988="",IF((SLA_Policy!$B$8-B9988)*24&gt;X9988,"Open - Breached","Open - On Track"),IF((D9988-B9988)*24&lt;=X9988,"Met","Breached")))</f>
        <v>Breached</v>
      </c>
    </row>
    <row r="9989" spans="1:25" x14ac:dyDescent="0.25">
      <c r="A9989" s="9" t="s">
        <v>14479</v>
      </c>
      <c r="B9989" s="23">
        <v>46205.393750000003</v>
      </c>
      <c r="C9989" s="23">
        <v>46205.616666666698</v>
      </c>
      <c r="D9989" s="23">
        <v>46205.624305555597</v>
      </c>
      <c r="E9989" s="9" t="s">
        <v>212</v>
      </c>
      <c r="F9989" s="9" t="s">
        <v>188</v>
      </c>
      <c r="G9989" s="9" t="s">
        <v>213</v>
      </c>
      <c r="H9989" s="9" t="s">
        <v>162</v>
      </c>
      <c r="I9989" s="9" t="s">
        <v>244</v>
      </c>
      <c r="J9989" s="9" t="s">
        <v>10389</v>
      </c>
      <c r="K9989" s="9" t="s">
        <v>246</v>
      </c>
      <c r="L9989" s="9" t="s">
        <v>371</v>
      </c>
      <c r="M9989" s="9" t="s">
        <v>1612</v>
      </c>
      <c r="N9989" s="9" t="s">
        <v>197</v>
      </c>
      <c r="O9989" s="9" t="s">
        <v>116</v>
      </c>
      <c r="P9989" s="9" t="s">
        <v>574</v>
      </c>
      <c r="Q9989" s="9" t="s">
        <v>219</v>
      </c>
      <c r="R9989" s="9">
        <v>0</v>
      </c>
      <c r="S9989" s="9">
        <v>28</v>
      </c>
      <c r="U9989" s="9" t="s">
        <v>248</v>
      </c>
      <c r="X9989" s="9">
        <f>INDEX(SLA_Policy!$D$2:$D$5,MATCH(F9989,SLA_Policy!$A$2:$A$5,0))</f>
        <v>72</v>
      </c>
      <c r="Y9989" s="9" t="str">
        <f>IF(E9989="Cancelled","Excluded",IF(D9989="",IF((SLA_Policy!$B$8-B9989)*24&gt;X9989,"Open - Breached","Open - On Track"),IF((D9989-B9989)*24&lt;=X9989,"Met","Breached")))</f>
        <v>Met</v>
      </c>
    </row>
    <row r="9990" spans="1:25" x14ac:dyDescent="0.25">
      <c r="A9990" s="9" t="s">
        <v>14480</v>
      </c>
      <c r="B9990" s="23">
        <v>46205.396527777797</v>
      </c>
      <c r="C9990" s="23">
        <v>46205.3972222222</v>
      </c>
      <c r="D9990" s="23">
        <v>46205.422916666699</v>
      </c>
      <c r="E9990" s="9" t="s">
        <v>212</v>
      </c>
      <c r="F9990" s="9" t="s">
        <v>188</v>
      </c>
      <c r="G9990" s="9" t="s">
        <v>213</v>
      </c>
      <c r="H9990" s="9" t="s">
        <v>161</v>
      </c>
      <c r="I9990" s="9" t="s">
        <v>389</v>
      </c>
      <c r="J9990" s="9" t="s">
        <v>2888</v>
      </c>
      <c r="K9990" s="9" t="s">
        <v>225</v>
      </c>
      <c r="L9990" s="9" t="s">
        <v>371</v>
      </c>
      <c r="M9990" s="9" t="s">
        <v>12185</v>
      </c>
      <c r="N9990" s="9" t="s">
        <v>200</v>
      </c>
      <c r="O9990" s="9" t="s">
        <v>116</v>
      </c>
      <c r="P9990" s="9" t="s">
        <v>525</v>
      </c>
      <c r="Q9990" s="9" t="s">
        <v>219</v>
      </c>
      <c r="R9990" s="9">
        <v>0</v>
      </c>
      <c r="S9990" s="9">
        <v>2</v>
      </c>
      <c r="U9990" s="9" t="s">
        <v>290</v>
      </c>
      <c r="X9990" s="9">
        <f>INDEX(SLA_Policy!$D$2:$D$5,MATCH(F9990,SLA_Policy!$A$2:$A$5,0))</f>
        <v>72</v>
      </c>
      <c r="Y9990" s="9" t="str">
        <f>IF(E9990="Cancelled","Excluded",IF(D9990="",IF((SLA_Policy!$B$8-B9990)*24&gt;X9990,"Open - Breached","Open - On Track"),IF((D9990-B9990)*24&lt;=X9990,"Met","Breached")))</f>
        <v>Met</v>
      </c>
    </row>
    <row r="9991" spans="1:25" x14ac:dyDescent="0.25">
      <c r="A9991" s="9" t="s">
        <v>14481</v>
      </c>
      <c r="B9991" s="23">
        <v>46205.398611111101</v>
      </c>
      <c r="C9991" s="23">
        <v>46205.413194444503</v>
      </c>
      <c r="D9991" s="23">
        <v>46205.563888888901</v>
      </c>
      <c r="E9991" s="9" t="s">
        <v>212</v>
      </c>
      <c r="F9991" s="9" t="s">
        <v>188</v>
      </c>
      <c r="G9991" s="9" t="s">
        <v>213</v>
      </c>
      <c r="H9991" s="9" t="s">
        <v>162</v>
      </c>
      <c r="I9991" s="9" t="s">
        <v>244</v>
      </c>
      <c r="J9991" s="9" t="s">
        <v>14482</v>
      </c>
      <c r="K9991" s="9" t="s">
        <v>246</v>
      </c>
      <c r="L9991" s="9" t="s">
        <v>282</v>
      </c>
      <c r="M9991" s="9" t="s">
        <v>1439</v>
      </c>
      <c r="N9991" s="9" t="s">
        <v>196</v>
      </c>
      <c r="O9991" s="9" t="s">
        <v>179</v>
      </c>
      <c r="P9991" s="9" t="s">
        <v>264</v>
      </c>
      <c r="Q9991" s="9" t="s">
        <v>219</v>
      </c>
      <c r="R9991" s="9">
        <v>0</v>
      </c>
      <c r="S9991" s="9">
        <v>46</v>
      </c>
      <c r="U9991" s="9" t="s">
        <v>661</v>
      </c>
      <c r="X9991" s="9">
        <f>INDEX(SLA_Policy!$D$2:$D$5,MATCH(F9991,SLA_Policy!$A$2:$A$5,0))</f>
        <v>72</v>
      </c>
      <c r="Y9991" s="9" t="str">
        <f>IF(E9991="Cancelled","Excluded",IF(D9991="",IF((SLA_Policy!$B$8-B9991)*24&gt;X9991,"Open - Breached","Open - On Track"),IF((D9991-B9991)*24&lt;=X9991,"Met","Breached")))</f>
        <v>Met</v>
      </c>
    </row>
    <row r="9992" spans="1:25" x14ac:dyDescent="0.25">
      <c r="A9992" s="9" t="s">
        <v>14483</v>
      </c>
      <c r="B9992" s="23">
        <v>46205.401388888902</v>
      </c>
      <c r="C9992" s="23">
        <v>46205.454166666699</v>
      </c>
      <c r="D9992" s="23">
        <v>46209.370138888902</v>
      </c>
      <c r="E9992" s="9" t="s">
        <v>212</v>
      </c>
      <c r="F9992" s="9" t="s">
        <v>189</v>
      </c>
      <c r="G9992" s="9" t="s">
        <v>236</v>
      </c>
      <c r="H9992" s="9" t="s">
        <v>161</v>
      </c>
      <c r="I9992" s="9" t="s">
        <v>482</v>
      </c>
      <c r="J9992" s="9" t="s">
        <v>8117</v>
      </c>
      <c r="K9992" s="9" t="s">
        <v>303</v>
      </c>
      <c r="L9992" s="9" t="s">
        <v>311</v>
      </c>
      <c r="M9992" s="9" t="s">
        <v>1740</v>
      </c>
      <c r="N9992" s="9" t="s">
        <v>196</v>
      </c>
      <c r="O9992" s="9" t="s">
        <v>177</v>
      </c>
      <c r="P9992" s="9" t="s">
        <v>241</v>
      </c>
      <c r="Q9992" s="9" t="s">
        <v>273</v>
      </c>
      <c r="R9992" s="9">
        <v>0</v>
      </c>
      <c r="S9992" s="9">
        <v>73</v>
      </c>
      <c r="U9992" s="9" t="s">
        <v>242</v>
      </c>
      <c r="X9992" s="9">
        <f>INDEX(SLA_Policy!$D$2:$D$5,MATCH(F9992,SLA_Policy!$A$2:$A$5,0))</f>
        <v>120</v>
      </c>
      <c r="Y9992" s="9" t="str">
        <f>IF(E9992="Cancelled","Excluded",IF(D9992="",IF((SLA_Policy!$B$8-B9992)*24&gt;X9992,"Open - Breached","Open - On Track"),IF((D9992-B9992)*24&lt;=X9992,"Met","Breached")))</f>
        <v>Met</v>
      </c>
    </row>
    <row r="9993" spans="1:25" x14ac:dyDescent="0.25">
      <c r="A9993" s="9" t="s">
        <v>14484</v>
      </c>
      <c r="B9993" s="23">
        <v>46205.418055555601</v>
      </c>
      <c r="C9993" s="23">
        <v>46205.513888888898</v>
      </c>
      <c r="D9993" s="23">
        <v>46209.365277777797</v>
      </c>
      <c r="E9993" s="9" t="s">
        <v>212</v>
      </c>
      <c r="F9993" s="9" t="s">
        <v>189</v>
      </c>
      <c r="G9993" s="9" t="s">
        <v>213</v>
      </c>
      <c r="H9993" s="9" t="s">
        <v>164</v>
      </c>
      <c r="I9993" s="9" t="s">
        <v>478</v>
      </c>
      <c r="J9993" s="9" t="s">
        <v>1768</v>
      </c>
      <c r="K9993" s="9" t="s">
        <v>246</v>
      </c>
      <c r="L9993" s="9" t="s">
        <v>307</v>
      </c>
      <c r="M9993" s="9" t="s">
        <v>3710</v>
      </c>
      <c r="N9993" s="9" t="s">
        <v>197</v>
      </c>
      <c r="O9993" s="9" t="s">
        <v>116</v>
      </c>
      <c r="P9993" s="9" t="s">
        <v>295</v>
      </c>
      <c r="Q9993" s="9" t="s">
        <v>219</v>
      </c>
      <c r="R9993" s="9">
        <v>0</v>
      </c>
      <c r="S9993" s="9">
        <v>42</v>
      </c>
      <c r="T9993" s="9" t="s">
        <v>464</v>
      </c>
      <c r="U9993" s="9" t="s">
        <v>248</v>
      </c>
      <c r="X9993" s="9">
        <f>INDEX(SLA_Policy!$D$2:$D$5,MATCH(F9993,SLA_Policy!$A$2:$A$5,0))</f>
        <v>120</v>
      </c>
      <c r="Y9993" s="9" t="str">
        <f>IF(E9993="Cancelled","Excluded",IF(D9993="",IF((SLA_Policy!$B$8-B9993)*24&gt;X9993,"Open - Breached","Open - On Track"),IF((D9993-B9993)*24&lt;=X9993,"Met","Breached")))</f>
        <v>Met</v>
      </c>
    </row>
    <row r="9994" spans="1:25" x14ac:dyDescent="0.25">
      <c r="A9994" s="9" t="s">
        <v>14485</v>
      </c>
      <c r="B9994" s="23">
        <v>46205.421527777798</v>
      </c>
      <c r="C9994" s="23">
        <v>46205.427083333299</v>
      </c>
      <c r="D9994" s="23">
        <v>46205.659722222197</v>
      </c>
      <c r="E9994" s="9" t="s">
        <v>212</v>
      </c>
      <c r="F9994" s="9" t="s">
        <v>188</v>
      </c>
      <c r="G9994" s="9" t="s">
        <v>213</v>
      </c>
      <c r="H9994" s="9" t="s">
        <v>162</v>
      </c>
      <c r="I9994" s="9" t="s">
        <v>416</v>
      </c>
      <c r="J9994" s="9" t="s">
        <v>14486</v>
      </c>
      <c r="K9994" s="9" t="s">
        <v>215</v>
      </c>
      <c r="L9994" s="9" t="s">
        <v>371</v>
      </c>
      <c r="M9994" s="9" t="s">
        <v>372</v>
      </c>
      <c r="N9994" s="9" t="s">
        <v>198</v>
      </c>
      <c r="O9994" s="9" t="s">
        <v>179</v>
      </c>
      <c r="P9994" s="9" t="s">
        <v>337</v>
      </c>
      <c r="Q9994" s="9" t="s">
        <v>219</v>
      </c>
      <c r="R9994" s="9">
        <v>0</v>
      </c>
      <c r="S9994" s="9">
        <v>21</v>
      </c>
      <c r="U9994" s="9" t="s">
        <v>266</v>
      </c>
      <c r="W9994" s="9">
        <v>4</v>
      </c>
      <c r="X9994" s="9">
        <f>INDEX(SLA_Policy!$D$2:$D$5,MATCH(F9994,SLA_Policy!$A$2:$A$5,0))</f>
        <v>72</v>
      </c>
      <c r="Y9994" s="9" t="str">
        <f>IF(E9994="Cancelled","Excluded",IF(D9994="",IF((SLA_Policy!$B$8-B9994)*24&gt;X9994,"Open - Breached","Open - On Track"),IF((D9994-B9994)*24&lt;=X9994,"Met","Breached")))</f>
        <v>Met</v>
      </c>
    </row>
    <row r="9995" spans="1:25" x14ac:dyDescent="0.25">
      <c r="A9995" s="9" t="s">
        <v>14487</v>
      </c>
      <c r="B9995" s="23">
        <v>46205.423611111102</v>
      </c>
      <c r="C9995" s="23">
        <v>46205.429166666698</v>
      </c>
      <c r="D9995" s="23">
        <v>46205.7055555556</v>
      </c>
      <c r="E9995" s="9" t="s">
        <v>212</v>
      </c>
      <c r="F9995" s="9" t="s">
        <v>188</v>
      </c>
      <c r="G9995" s="9" t="s">
        <v>213</v>
      </c>
      <c r="H9995" s="9" t="s">
        <v>88</v>
      </c>
      <c r="I9995" s="9" t="s">
        <v>92</v>
      </c>
      <c r="J9995" s="9" t="s">
        <v>7548</v>
      </c>
      <c r="K9995" s="9" t="s">
        <v>246</v>
      </c>
      <c r="L9995" s="9" t="s">
        <v>311</v>
      </c>
      <c r="M9995" s="9" t="s">
        <v>950</v>
      </c>
      <c r="N9995" s="9" t="s">
        <v>199</v>
      </c>
      <c r="O9995" s="9" t="s">
        <v>178</v>
      </c>
      <c r="P9995" s="9" t="s">
        <v>321</v>
      </c>
      <c r="Q9995" s="9" t="s">
        <v>219</v>
      </c>
      <c r="R9995" s="9">
        <v>0</v>
      </c>
      <c r="S9995" s="9">
        <v>12</v>
      </c>
      <c r="T9995" s="9" t="s">
        <v>136</v>
      </c>
      <c r="U9995" s="9" t="s">
        <v>266</v>
      </c>
      <c r="X9995" s="9">
        <f>INDEX(SLA_Policy!$D$2:$D$5,MATCH(F9995,SLA_Policy!$A$2:$A$5,0))</f>
        <v>72</v>
      </c>
      <c r="Y9995" s="9" t="str">
        <f>IF(E9995="Cancelled","Excluded",IF(D9995="",IF((SLA_Policy!$B$8-B9995)*24&gt;X9995,"Open - Breached","Open - On Track"),IF((D9995-B9995)*24&lt;=X9995,"Met","Breached")))</f>
        <v>Met</v>
      </c>
    </row>
    <row r="9996" spans="1:25" x14ac:dyDescent="0.25">
      <c r="A9996" s="9" t="s">
        <v>14488</v>
      </c>
      <c r="B9996" s="23">
        <v>46205.427777777797</v>
      </c>
      <c r="C9996" s="23">
        <v>46205.438888888901</v>
      </c>
      <c r="D9996" s="23">
        <v>46209.314583333296</v>
      </c>
      <c r="E9996" s="9" t="s">
        <v>212</v>
      </c>
      <c r="F9996" s="9" t="s">
        <v>189</v>
      </c>
      <c r="G9996" s="9" t="s">
        <v>213</v>
      </c>
      <c r="H9996" s="9" t="s">
        <v>165</v>
      </c>
      <c r="I9996" s="9" t="s">
        <v>567</v>
      </c>
      <c r="J9996" s="9" t="s">
        <v>7068</v>
      </c>
      <c r="K9996" s="9" t="s">
        <v>246</v>
      </c>
      <c r="L9996" s="9" t="s">
        <v>216</v>
      </c>
      <c r="M9996" s="9" t="s">
        <v>2928</v>
      </c>
      <c r="N9996" s="9" t="s">
        <v>198</v>
      </c>
      <c r="O9996" s="9" t="s">
        <v>176</v>
      </c>
      <c r="P9996" s="9" t="s">
        <v>503</v>
      </c>
      <c r="Q9996" s="9" t="s">
        <v>273</v>
      </c>
      <c r="R9996" s="9">
        <v>0</v>
      </c>
      <c r="S9996" s="9">
        <v>24</v>
      </c>
      <c r="U9996" s="9" t="s">
        <v>266</v>
      </c>
      <c r="X9996" s="9">
        <f>INDEX(SLA_Policy!$D$2:$D$5,MATCH(F9996,SLA_Policy!$A$2:$A$5,0))</f>
        <v>120</v>
      </c>
      <c r="Y9996" s="9" t="str">
        <f>IF(E9996="Cancelled","Excluded",IF(D9996="",IF((SLA_Policy!$B$8-B9996)*24&gt;X9996,"Open - Breached","Open - On Track"),IF((D9996-B9996)*24&lt;=X9996,"Met","Breached")))</f>
        <v>Met</v>
      </c>
    </row>
    <row r="9997" spans="1:25" x14ac:dyDescent="0.25">
      <c r="A9997" s="9" t="s">
        <v>14489</v>
      </c>
      <c r="B9997" s="23">
        <v>46205.434722222199</v>
      </c>
      <c r="C9997" s="23">
        <v>46205.500694444498</v>
      </c>
      <c r="D9997" s="23">
        <v>46209.381944444503</v>
      </c>
      <c r="E9997" s="9" t="s">
        <v>212</v>
      </c>
      <c r="F9997" s="9" t="s">
        <v>189</v>
      </c>
      <c r="G9997" s="9" t="s">
        <v>236</v>
      </c>
      <c r="H9997" s="9" t="s">
        <v>163</v>
      </c>
      <c r="I9997" s="9" t="s">
        <v>315</v>
      </c>
      <c r="J9997" s="9" t="s">
        <v>3389</v>
      </c>
      <c r="K9997" s="9" t="s">
        <v>246</v>
      </c>
      <c r="L9997" s="9" t="s">
        <v>104</v>
      </c>
      <c r="M9997" s="9" t="s">
        <v>5629</v>
      </c>
      <c r="N9997" s="9" t="s">
        <v>196</v>
      </c>
      <c r="O9997" s="9" t="s">
        <v>176</v>
      </c>
      <c r="P9997" s="9" t="s">
        <v>503</v>
      </c>
      <c r="Q9997" s="9" t="s">
        <v>273</v>
      </c>
      <c r="R9997" s="9">
        <v>0</v>
      </c>
      <c r="S9997" s="9">
        <v>66</v>
      </c>
      <c r="T9997" s="9" t="s">
        <v>136</v>
      </c>
      <c r="U9997" s="9" t="s">
        <v>242</v>
      </c>
      <c r="X9997" s="9">
        <f>INDEX(SLA_Policy!$D$2:$D$5,MATCH(F9997,SLA_Policy!$A$2:$A$5,0))</f>
        <v>120</v>
      </c>
      <c r="Y9997" s="9" t="str">
        <f>IF(E9997="Cancelled","Excluded",IF(D9997="",IF((SLA_Policy!$B$8-B9997)*24&gt;X9997,"Open - Breached","Open - On Track"),IF((D9997-B9997)*24&lt;=X9997,"Met","Breached")))</f>
        <v>Met</v>
      </c>
    </row>
    <row r="9998" spans="1:25" x14ac:dyDescent="0.25">
      <c r="A9998" s="9" t="s">
        <v>14490</v>
      </c>
      <c r="B9998" s="23">
        <v>46205.443055555603</v>
      </c>
      <c r="E9998" s="9" t="s">
        <v>649</v>
      </c>
      <c r="F9998" s="9" t="s">
        <v>189</v>
      </c>
      <c r="G9998" s="9" t="s">
        <v>213</v>
      </c>
      <c r="H9998" s="9" t="s">
        <v>165</v>
      </c>
      <c r="I9998" s="9" t="s">
        <v>567</v>
      </c>
      <c r="J9998" s="9" t="s">
        <v>1451</v>
      </c>
      <c r="K9998" s="9" t="s">
        <v>303</v>
      </c>
      <c r="L9998" s="9" t="s">
        <v>270</v>
      </c>
      <c r="M9998" s="9" t="s">
        <v>1769</v>
      </c>
      <c r="N9998" s="9" t="s">
        <v>197</v>
      </c>
      <c r="O9998" s="9" t="s">
        <v>176</v>
      </c>
      <c r="P9998" s="9" t="s">
        <v>253</v>
      </c>
      <c r="Q9998" s="9" t="s">
        <v>219</v>
      </c>
      <c r="R9998" s="9">
        <v>0</v>
      </c>
      <c r="S9998" s="9">
        <v>4</v>
      </c>
      <c r="X9998" s="9">
        <f>INDEX(SLA_Policy!$D$2:$D$5,MATCH(F9998,SLA_Policy!$A$2:$A$5,0))</f>
        <v>120</v>
      </c>
      <c r="Y9998" s="9" t="str">
        <f>IF(E9998="Cancelled","Excluded",IF(D9998="",IF((SLA_Policy!$B$8-B9998)*24&gt;X9998,"Open - Breached","Open - On Track"),IF((D9998-B9998)*24&lt;=X9998,"Met","Breached")))</f>
        <v>Excluded</v>
      </c>
    </row>
    <row r="9999" spans="1:25" x14ac:dyDescent="0.25">
      <c r="A9999" s="9" t="s">
        <v>14491</v>
      </c>
      <c r="B9999" s="23">
        <v>46205.466666666704</v>
      </c>
      <c r="C9999" s="23">
        <v>46205.472916666702</v>
      </c>
      <c r="D9999" s="23">
        <v>46209.345833333296</v>
      </c>
      <c r="E9999" s="9" t="s">
        <v>212</v>
      </c>
      <c r="F9999" s="9" t="s">
        <v>188</v>
      </c>
      <c r="G9999" s="9" t="s">
        <v>236</v>
      </c>
      <c r="H9999" s="9" t="s">
        <v>161</v>
      </c>
      <c r="I9999" s="9" t="s">
        <v>237</v>
      </c>
      <c r="J9999" s="9" t="s">
        <v>306</v>
      </c>
      <c r="K9999" s="9" t="s">
        <v>239</v>
      </c>
      <c r="L9999" s="9" t="s">
        <v>226</v>
      </c>
      <c r="M9999" s="9" t="s">
        <v>288</v>
      </c>
      <c r="N9999" s="9" t="s">
        <v>199</v>
      </c>
      <c r="O9999" s="9" t="s">
        <v>177</v>
      </c>
      <c r="P9999" s="9" t="s">
        <v>241</v>
      </c>
      <c r="Q9999" s="9" t="s">
        <v>219</v>
      </c>
      <c r="R9999" s="9">
        <v>0</v>
      </c>
      <c r="S9999" s="9">
        <v>17</v>
      </c>
      <c r="U9999" s="9" t="s">
        <v>242</v>
      </c>
      <c r="X9999" s="9">
        <f>INDEX(SLA_Policy!$D$2:$D$5,MATCH(F9999,SLA_Policy!$A$2:$A$5,0))</f>
        <v>72</v>
      </c>
      <c r="Y9999" s="9" t="str">
        <f>IF(E9999="Cancelled","Excluded",IF(D9999="",IF((SLA_Policy!$B$8-B9999)*24&gt;X9999,"Open - Breached","Open - On Track"),IF((D9999-B9999)*24&lt;=X9999,"Met","Breached")))</f>
        <v>Breached</v>
      </c>
    </row>
    <row r="10000" spans="1:25" x14ac:dyDescent="0.25">
      <c r="A10000" s="9" t="s">
        <v>14492</v>
      </c>
      <c r="B10000" s="23">
        <v>46205.471527777801</v>
      </c>
      <c r="C10000" s="23">
        <v>46205.493055555598</v>
      </c>
      <c r="D10000" s="23">
        <v>46209.320138888899</v>
      </c>
      <c r="E10000" s="9" t="s">
        <v>212</v>
      </c>
      <c r="F10000" s="9" t="s">
        <v>188</v>
      </c>
      <c r="G10000" s="9" t="s">
        <v>213</v>
      </c>
      <c r="H10000" s="9" t="s">
        <v>88</v>
      </c>
      <c r="I10000" s="9" t="s">
        <v>486</v>
      </c>
      <c r="J10000" s="9" t="s">
        <v>1664</v>
      </c>
      <c r="K10000" s="9" t="s">
        <v>225</v>
      </c>
      <c r="L10000" s="9" t="s">
        <v>311</v>
      </c>
      <c r="M10000" s="9" t="s">
        <v>2885</v>
      </c>
      <c r="N10000" s="9" t="s">
        <v>196</v>
      </c>
      <c r="O10000" s="9" t="s">
        <v>178</v>
      </c>
      <c r="P10000" s="9" t="s">
        <v>360</v>
      </c>
      <c r="Q10000" s="9" t="s">
        <v>219</v>
      </c>
      <c r="R10000" s="9">
        <v>0</v>
      </c>
      <c r="S10000" s="9">
        <v>12</v>
      </c>
      <c r="U10000" s="9" t="s">
        <v>661</v>
      </c>
      <c r="X10000" s="9">
        <f>INDEX(SLA_Policy!$D$2:$D$5,MATCH(F10000,SLA_Policy!$A$2:$A$5,0))</f>
        <v>72</v>
      </c>
      <c r="Y10000" s="9" t="str">
        <f>IF(E10000="Cancelled","Excluded",IF(D10000="",IF((SLA_Policy!$B$8-B10000)*24&gt;X10000,"Open - Breached","Open - On Track"),IF((D10000-B10000)*24&lt;=X10000,"Met","Breached")))</f>
        <v>Breached</v>
      </c>
    </row>
    <row r="10001" spans="1:25" x14ac:dyDescent="0.25">
      <c r="A10001" s="9" t="s">
        <v>14493</v>
      </c>
      <c r="B10001" s="23">
        <v>46205.474305555603</v>
      </c>
      <c r="C10001" s="23">
        <v>46205.479166666701</v>
      </c>
      <c r="D10001" s="23">
        <v>46205.5493055556</v>
      </c>
      <c r="E10001" s="9" t="s">
        <v>212</v>
      </c>
      <c r="F10001" s="9" t="s">
        <v>188</v>
      </c>
      <c r="G10001" s="9" t="s">
        <v>213</v>
      </c>
      <c r="H10001" s="9" t="s">
        <v>162</v>
      </c>
      <c r="I10001" s="9" t="s">
        <v>393</v>
      </c>
      <c r="J10001" s="9" t="s">
        <v>4924</v>
      </c>
      <c r="K10001" s="9" t="s">
        <v>246</v>
      </c>
      <c r="L10001" s="9" t="s">
        <v>307</v>
      </c>
      <c r="M10001" s="9" t="s">
        <v>2855</v>
      </c>
      <c r="N10001" s="9" t="s">
        <v>196</v>
      </c>
      <c r="O10001" s="9" t="s">
        <v>179</v>
      </c>
      <c r="P10001" s="9" t="s">
        <v>337</v>
      </c>
      <c r="Q10001" s="9" t="s">
        <v>219</v>
      </c>
      <c r="R10001" s="9">
        <v>0</v>
      </c>
      <c r="S10001" s="9">
        <v>18</v>
      </c>
      <c r="U10001" s="9" t="s">
        <v>266</v>
      </c>
      <c r="W10001" s="9">
        <v>5</v>
      </c>
      <c r="X10001" s="9">
        <f>INDEX(SLA_Policy!$D$2:$D$5,MATCH(F10001,SLA_Policy!$A$2:$A$5,0))</f>
        <v>72</v>
      </c>
      <c r="Y10001" s="9" t="str">
        <f>IF(E10001="Cancelled","Excluded",IF(D10001="",IF((SLA_Policy!$B$8-B10001)*24&gt;X10001,"Open - Breached","Open - On Track"),IF((D10001-B10001)*24&lt;=X10001,"Met","Breached")))</f>
        <v>Met</v>
      </c>
    </row>
    <row r="10002" spans="1:25" x14ac:dyDescent="0.25">
      <c r="A10002" s="9" t="s">
        <v>14494</v>
      </c>
      <c r="B10002" s="23">
        <v>46205.493750000001</v>
      </c>
      <c r="C10002" s="23">
        <v>46205.519444444399</v>
      </c>
      <c r="D10002" s="23">
        <v>46212.368750000001</v>
      </c>
      <c r="E10002" s="9" t="s">
        <v>212</v>
      </c>
      <c r="F10002" s="9" t="s">
        <v>189</v>
      </c>
      <c r="G10002" s="9" t="s">
        <v>236</v>
      </c>
      <c r="H10002" s="9" t="s">
        <v>161</v>
      </c>
      <c r="I10002" s="9" t="s">
        <v>237</v>
      </c>
      <c r="J10002" s="9" t="s">
        <v>1467</v>
      </c>
      <c r="K10002" s="9" t="s">
        <v>246</v>
      </c>
      <c r="L10002" s="9" t="s">
        <v>104</v>
      </c>
      <c r="M10002" s="9" t="s">
        <v>9091</v>
      </c>
      <c r="N10002" s="9" t="s">
        <v>196</v>
      </c>
      <c r="O10002" s="9" t="s">
        <v>177</v>
      </c>
      <c r="P10002" s="9" t="s">
        <v>300</v>
      </c>
      <c r="Q10002" s="9" t="s">
        <v>219</v>
      </c>
      <c r="R10002" s="9">
        <v>0</v>
      </c>
      <c r="S10002" s="9">
        <v>8</v>
      </c>
      <c r="U10002" s="9" t="s">
        <v>242</v>
      </c>
      <c r="X10002" s="9">
        <f>INDEX(SLA_Policy!$D$2:$D$5,MATCH(F10002,SLA_Policy!$A$2:$A$5,0))</f>
        <v>120</v>
      </c>
      <c r="Y10002" s="9" t="str">
        <f>IF(E10002="Cancelled","Excluded",IF(D10002="",IF((SLA_Policy!$B$8-B10002)*24&gt;X10002,"Open - Breached","Open - On Track"),IF((D10002-B10002)*24&lt;=X10002,"Met","Breached")))</f>
        <v>Breached</v>
      </c>
    </row>
    <row r="10003" spans="1:25" x14ac:dyDescent="0.25">
      <c r="A10003" s="9" t="s">
        <v>14495</v>
      </c>
      <c r="B10003" s="23">
        <v>46205.497916666704</v>
      </c>
      <c r="C10003" s="23">
        <v>46205.517361111102</v>
      </c>
      <c r="D10003" s="23">
        <v>46209.3305555556</v>
      </c>
      <c r="E10003" s="9" t="s">
        <v>212</v>
      </c>
      <c r="F10003" s="9" t="s">
        <v>188</v>
      </c>
      <c r="G10003" s="9" t="s">
        <v>236</v>
      </c>
      <c r="H10003" s="9" t="s">
        <v>167</v>
      </c>
      <c r="I10003" s="9" t="s">
        <v>255</v>
      </c>
      <c r="J10003" s="9" t="s">
        <v>2458</v>
      </c>
      <c r="K10003" s="9" t="s">
        <v>246</v>
      </c>
      <c r="L10003" s="9" t="s">
        <v>293</v>
      </c>
      <c r="M10003" s="9" t="s">
        <v>3403</v>
      </c>
      <c r="N10003" s="9" t="s">
        <v>196</v>
      </c>
      <c r="O10003" s="9" t="s">
        <v>116</v>
      </c>
      <c r="P10003" s="9" t="s">
        <v>590</v>
      </c>
      <c r="Q10003" s="9" t="s">
        <v>219</v>
      </c>
      <c r="R10003" s="9">
        <v>0</v>
      </c>
      <c r="S10003" s="9">
        <v>31</v>
      </c>
      <c r="U10003" s="9" t="s">
        <v>242</v>
      </c>
      <c r="W10003" s="9">
        <v>4</v>
      </c>
      <c r="X10003" s="9">
        <f>INDEX(SLA_Policy!$D$2:$D$5,MATCH(F10003,SLA_Policy!$A$2:$A$5,0))</f>
        <v>72</v>
      </c>
      <c r="Y10003" s="9" t="str">
        <f>IF(E10003="Cancelled","Excluded",IF(D10003="",IF((SLA_Policy!$B$8-B10003)*24&gt;X10003,"Open - Breached","Open - On Track"),IF((D10003-B10003)*24&lt;=X10003,"Met","Breached")))</f>
        <v>Breached</v>
      </c>
    </row>
    <row r="10004" spans="1:25" x14ac:dyDescent="0.25">
      <c r="A10004" s="9" t="s">
        <v>14496</v>
      </c>
      <c r="B10004" s="23">
        <v>46205.509722222203</v>
      </c>
      <c r="C10004" s="23">
        <v>46205.518750000003</v>
      </c>
      <c r="D10004" s="23">
        <v>46209.452777777798</v>
      </c>
      <c r="E10004" s="9" t="s">
        <v>212</v>
      </c>
      <c r="F10004" s="9" t="s">
        <v>188</v>
      </c>
      <c r="G10004" s="9" t="s">
        <v>236</v>
      </c>
      <c r="H10004" s="9" t="s">
        <v>161</v>
      </c>
      <c r="I10004" s="9" t="s">
        <v>482</v>
      </c>
      <c r="J10004" s="9" t="s">
        <v>2068</v>
      </c>
      <c r="K10004" s="9" t="s">
        <v>246</v>
      </c>
      <c r="L10004" s="9" t="s">
        <v>270</v>
      </c>
      <c r="M10004" s="9" t="s">
        <v>1746</v>
      </c>
      <c r="N10004" s="9" t="s">
        <v>196</v>
      </c>
      <c r="O10004" s="9" t="s">
        <v>177</v>
      </c>
      <c r="P10004" s="9" t="s">
        <v>241</v>
      </c>
      <c r="Q10004" s="9" t="s">
        <v>273</v>
      </c>
      <c r="R10004" s="9">
        <v>1</v>
      </c>
      <c r="S10004" s="9">
        <v>102</v>
      </c>
      <c r="U10004" s="9" t="s">
        <v>242</v>
      </c>
      <c r="X10004" s="9">
        <f>INDEX(SLA_Policy!$D$2:$D$5,MATCH(F10004,SLA_Policy!$A$2:$A$5,0))</f>
        <v>72</v>
      </c>
      <c r="Y10004" s="9" t="str">
        <f>IF(E10004="Cancelled","Excluded",IF(D10004="",IF((SLA_Policy!$B$8-B10004)*24&gt;X10004,"Open - Breached","Open - On Track"),IF((D10004-B10004)*24&lt;=X10004,"Met","Breached")))</f>
        <v>Breached</v>
      </c>
    </row>
    <row r="10005" spans="1:25" x14ac:dyDescent="0.25">
      <c r="A10005" s="9" t="s">
        <v>14497</v>
      </c>
      <c r="B10005" s="23">
        <v>46205.510416666701</v>
      </c>
      <c r="C10005" s="23">
        <v>46205.511805555601</v>
      </c>
      <c r="D10005" s="23">
        <v>46209.3659722222</v>
      </c>
      <c r="E10005" s="9" t="s">
        <v>212</v>
      </c>
      <c r="F10005" s="9" t="s">
        <v>188</v>
      </c>
      <c r="G10005" s="9" t="s">
        <v>213</v>
      </c>
      <c r="H10005" s="9" t="s">
        <v>163</v>
      </c>
      <c r="I10005" s="9" t="s">
        <v>223</v>
      </c>
      <c r="J10005" s="9" t="s">
        <v>1331</v>
      </c>
      <c r="K10005" s="9" t="s">
        <v>246</v>
      </c>
      <c r="L10005" s="9" t="s">
        <v>104</v>
      </c>
      <c r="M10005" s="9" t="s">
        <v>1426</v>
      </c>
      <c r="N10005" s="9" t="s">
        <v>198</v>
      </c>
      <c r="O10005" s="9" t="s">
        <v>176</v>
      </c>
      <c r="P10005" s="9" t="s">
        <v>253</v>
      </c>
      <c r="Q10005" s="9" t="s">
        <v>219</v>
      </c>
      <c r="R10005" s="9">
        <v>0</v>
      </c>
      <c r="S10005" s="9">
        <v>73</v>
      </c>
      <c r="T10005" s="9" t="s">
        <v>136</v>
      </c>
      <c r="U10005" s="9" t="s">
        <v>230</v>
      </c>
      <c r="X10005" s="9">
        <f>INDEX(SLA_Policy!$D$2:$D$5,MATCH(F10005,SLA_Policy!$A$2:$A$5,0))</f>
        <v>72</v>
      </c>
      <c r="Y10005" s="9" t="str">
        <f>IF(E10005="Cancelled","Excluded",IF(D10005="",IF((SLA_Policy!$B$8-B10005)*24&gt;X10005,"Open - Breached","Open - On Track"),IF((D10005-B10005)*24&lt;=X10005,"Met","Breached")))</f>
        <v>Breached</v>
      </c>
    </row>
    <row r="10006" spans="1:25" x14ac:dyDescent="0.25">
      <c r="A10006" s="9" t="s">
        <v>14498</v>
      </c>
      <c r="B10006" s="23">
        <v>46205.5180555556</v>
      </c>
      <c r="C10006" s="23">
        <v>46205.588194444397</v>
      </c>
      <c r="D10006" s="23">
        <v>46209.411805555603</v>
      </c>
      <c r="E10006" s="9" t="s">
        <v>212</v>
      </c>
      <c r="F10006" s="9" t="s">
        <v>188</v>
      </c>
      <c r="G10006" s="9" t="s">
        <v>213</v>
      </c>
      <c r="H10006" s="9" t="s">
        <v>162</v>
      </c>
      <c r="I10006" s="9" t="s">
        <v>416</v>
      </c>
      <c r="J10006" s="9" t="s">
        <v>10569</v>
      </c>
      <c r="K10006" s="9" t="s">
        <v>246</v>
      </c>
      <c r="L10006" s="9" t="s">
        <v>282</v>
      </c>
      <c r="M10006" s="9" t="s">
        <v>3229</v>
      </c>
      <c r="N10006" s="9" t="s">
        <v>197</v>
      </c>
      <c r="O10006" s="9" t="s">
        <v>176</v>
      </c>
      <c r="P10006" s="9" t="s">
        <v>503</v>
      </c>
      <c r="Q10006" s="9" t="s">
        <v>219</v>
      </c>
      <c r="R10006" s="9">
        <v>0</v>
      </c>
      <c r="S10006" s="9">
        <v>27</v>
      </c>
      <c r="U10006" s="9" t="s">
        <v>266</v>
      </c>
      <c r="X10006" s="9">
        <f>INDEX(SLA_Policy!$D$2:$D$5,MATCH(F10006,SLA_Policy!$A$2:$A$5,0))</f>
        <v>72</v>
      </c>
      <c r="Y10006" s="9" t="str">
        <f>IF(E10006="Cancelled","Excluded",IF(D10006="",IF((SLA_Policy!$B$8-B10006)*24&gt;X10006,"Open - Breached","Open - On Track"),IF((D10006-B10006)*24&lt;=X10006,"Met","Breached")))</f>
        <v>Breached</v>
      </c>
    </row>
    <row r="10007" spans="1:25" x14ac:dyDescent="0.25">
      <c r="A10007" s="9" t="s">
        <v>14499</v>
      </c>
      <c r="B10007" s="23">
        <v>46205.533333333296</v>
      </c>
      <c r="C10007" s="23">
        <v>46205.537499999999</v>
      </c>
      <c r="D10007" s="23">
        <v>46205.564583333296</v>
      </c>
      <c r="E10007" s="9" t="s">
        <v>212</v>
      </c>
      <c r="F10007" s="9" t="s">
        <v>187</v>
      </c>
      <c r="G10007" s="9" t="s">
        <v>213</v>
      </c>
      <c r="H10007" s="9" t="s">
        <v>166</v>
      </c>
      <c r="I10007" s="9" t="s">
        <v>286</v>
      </c>
      <c r="J10007" s="9" t="s">
        <v>447</v>
      </c>
      <c r="K10007" s="9" t="s">
        <v>239</v>
      </c>
      <c r="L10007" s="9" t="s">
        <v>351</v>
      </c>
      <c r="M10007" s="9" t="s">
        <v>3100</v>
      </c>
      <c r="N10007" s="9" t="s">
        <v>198</v>
      </c>
      <c r="O10007" s="9" t="s">
        <v>181</v>
      </c>
      <c r="P10007" s="9" t="s">
        <v>449</v>
      </c>
      <c r="Q10007" s="9" t="s">
        <v>273</v>
      </c>
      <c r="R10007" s="9">
        <v>0</v>
      </c>
      <c r="S10007" s="9">
        <v>14</v>
      </c>
      <c r="U10007" s="9" t="s">
        <v>290</v>
      </c>
      <c r="X10007" s="9">
        <f>INDEX(SLA_Policy!$D$2:$D$5,MATCH(F10007,SLA_Policy!$A$2:$A$5,0))</f>
        <v>8</v>
      </c>
      <c r="Y10007" s="9" t="str">
        <f>IF(E10007="Cancelled","Excluded",IF(D10007="",IF((SLA_Policy!$B$8-B10007)*24&gt;X10007,"Open - Breached","Open - On Track"),IF((D10007-B10007)*24&lt;=X10007,"Met","Breached")))</f>
        <v>Met</v>
      </c>
    </row>
    <row r="10008" spans="1:25" x14ac:dyDescent="0.25">
      <c r="A10008" s="9" t="s">
        <v>14500</v>
      </c>
      <c r="B10008" s="23">
        <v>46205.536805555603</v>
      </c>
      <c r="C10008" s="23">
        <v>46205.551388888904</v>
      </c>
      <c r="D10008" s="23">
        <v>46205.621527777803</v>
      </c>
      <c r="E10008" s="9" t="s">
        <v>212</v>
      </c>
      <c r="F10008" s="9" t="s">
        <v>188</v>
      </c>
      <c r="G10008" s="9" t="s">
        <v>213</v>
      </c>
      <c r="H10008" s="9" t="s">
        <v>161</v>
      </c>
      <c r="I10008" s="9" t="s">
        <v>389</v>
      </c>
      <c r="J10008" s="9" t="s">
        <v>2038</v>
      </c>
      <c r="K10008" s="9" t="s">
        <v>215</v>
      </c>
      <c r="L10008" s="9" t="s">
        <v>395</v>
      </c>
      <c r="M10008" s="9" t="s">
        <v>2958</v>
      </c>
      <c r="N10008" s="9" t="s">
        <v>196</v>
      </c>
      <c r="O10008" s="9" t="s">
        <v>116</v>
      </c>
      <c r="P10008" s="9" t="s">
        <v>525</v>
      </c>
      <c r="Q10008" s="9" t="s">
        <v>219</v>
      </c>
      <c r="R10008" s="9">
        <v>0</v>
      </c>
      <c r="S10008" s="9">
        <v>8</v>
      </c>
      <c r="U10008" s="9" t="s">
        <v>221</v>
      </c>
      <c r="X10008" s="9">
        <f>INDEX(SLA_Policy!$D$2:$D$5,MATCH(F10008,SLA_Policy!$A$2:$A$5,0))</f>
        <v>72</v>
      </c>
      <c r="Y10008" s="9" t="str">
        <f>IF(E10008="Cancelled","Excluded",IF(D10008="",IF((SLA_Policy!$B$8-B10008)*24&gt;X10008,"Open - Breached","Open - On Track"),IF((D10008-B10008)*24&lt;=X10008,"Met","Breached")))</f>
        <v>Met</v>
      </c>
    </row>
    <row r="10009" spans="1:25" x14ac:dyDescent="0.25">
      <c r="A10009" s="9" t="s">
        <v>14501</v>
      </c>
      <c r="B10009" s="23">
        <v>46205.546527777798</v>
      </c>
      <c r="C10009" s="23">
        <v>46205.567361111098</v>
      </c>
      <c r="D10009" s="23">
        <v>46209.474305555603</v>
      </c>
      <c r="E10009" s="9" t="s">
        <v>212</v>
      </c>
      <c r="F10009" s="9" t="s">
        <v>188</v>
      </c>
      <c r="G10009" s="9" t="s">
        <v>213</v>
      </c>
      <c r="H10009" s="9" t="s">
        <v>166</v>
      </c>
      <c r="I10009" s="9" t="s">
        <v>286</v>
      </c>
      <c r="J10009" s="9" t="s">
        <v>7838</v>
      </c>
      <c r="K10009" s="9" t="s">
        <v>215</v>
      </c>
      <c r="L10009" s="9" t="s">
        <v>311</v>
      </c>
      <c r="M10009" s="9" t="s">
        <v>730</v>
      </c>
      <c r="N10009" s="9" t="s">
        <v>197</v>
      </c>
      <c r="O10009" s="9" t="s">
        <v>181</v>
      </c>
      <c r="P10009" s="9" t="s">
        <v>289</v>
      </c>
      <c r="Q10009" s="9" t="s">
        <v>219</v>
      </c>
      <c r="R10009" s="9">
        <v>2</v>
      </c>
      <c r="S10009" s="9">
        <v>30</v>
      </c>
      <c r="U10009" s="9" t="s">
        <v>290</v>
      </c>
      <c r="X10009" s="9">
        <f>INDEX(SLA_Policy!$D$2:$D$5,MATCH(F10009,SLA_Policy!$A$2:$A$5,0))</f>
        <v>72</v>
      </c>
      <c r="Y10009" s="9" t="str">
        <f>IF(E10009="Cancelled","Excluded",IF(D10009="",IF((SLA_Policy!$B$8-B10009)*24&gt;X10009,"Open - Breached","Open - On Track"),IF((D10009-B10009)*24&lt;=X10009,"Met","Breached")))</f>
        <v>Breached</v>
      </c>
    </row>
    <row r="10010" spans="1:25" x14ac:dyDescent="0.25">
      <c r="A10010" s="9" t="s">
        <v>14502</v>
      </c>
      <c r="B10010" s="23">
        <v>46205.548611111102</v>
      </c>
      <c r="C10010" s="23">
        <v>46205.603472222203</v>
      </c>
      <c r="D10010" s="23">
        <v>46209.3659722222</v>
      </c>
      <c r="E10010" s="9" t="s">
        <v>212</v>
      </c>
      <c r="F10010" s="9" t="s">
        <v>189</v>
      </c>
      <c r="G10010" s="9" t="s">
        <v>236</v>
      </c>
      <c r="H10010" s="9" t="s">
        <v>167</v>
      </c>
      <c r="I10010" s="9" t="s">
        <v>255</v>
      </c>
      <c r="J10010" s="9" t="s">
        <v>3335</v>
      </c>
      <c r="K10010" s="9" t="s">
        <v>215</v>
      </c>
      <c r="L10010" s="9" t="s">
        <v>270</v>
      </c>
      <c r="M10010" s="9" t="s">
        <v>657</v>
      </c>
      <c r="N10010" s="9" t="s">
        <v>196</v>
      </c>
      <c r="O10010" s="9" t="s">
        <v>180</v>
      </c>
      <c r="P10010" s="9" t="s">
        <v>278</v>
      </c>
      <c r="Q10010" s="9" t="s">
        <v>219</v>
      </c>
      <c r="R10010" s="9">
        <v>0</v>
      </c>
      <c r="S10010" s="9">
        <v>52</v>
      </c>
      <c r="U10010" s="9" t="s">
        <v>242</v>
      </c>
      <c r="X10010" s="9">
        <f>INDEX(SLA_Policy!$D$2:$D$5,MATCH(F10010,SLA_Policy!$A$2:$A$5,0))</f>
        <v>120</v>
      </c>
      <c r="Y10010" s="9" t="str">
        <f>IF(E10010="Cancelled","Excluded",IF(D10010="",IF((SLA_Policy!$B$8-B10010)*24&gt;X10010,"Open - Breached","Open - On Track"),IF((D10010-B10010)*24&lt;=X10010,"Met","Breached")))</f>
        <v>Met</v>
      </c>
    </row>
    <row r="10011" spans="1:25" x14ac:dyDescent="0.25">
      <c r="A10011" s="9" t="s">
        <v>14503</v>
      </c>
      <c r="B10011" s="23">
        <v>46205.595138888901</v>
      </c>
      <c r="C10011" s="23">
        <v>46205.647916666698</v>
      </c>
      <c r="E10011" s="9" t="s">
        <v>649</v>
      </c>
      <c r="F10011" s="9" t="s">
        <v>188</v>
      </c>
      <c r="G10011" s="9" t="s">
        <v>213</v>
      </c>
      <c r="H10011" s="9" t="s">
        <v>88</v>
      </c>
      <c r="I10011" s="9" t="s">
        <v>268</v>
      </c>
      <c r="J10011" s="9" t="s">
        <v>11624</v>
      </c>
      <c r="K10011" s="9" t="s">
        <v>239</v>
      </c>
      <c r="L10011" s="9" t="s">
        <v>351</v>
      </c>
      <c r="M10011" s="9" t="s">
        <v>3100</v>
      </c>
      <c r="N10011" s="9" t="s">
        <v>196</v>
      </c>
      <c r="O10011" s="9" t="s">
        <v>178</v>
      </c>
      <c r="P10011" s="9" t="s">
        <v>272</v>
      </c>
      <c r="Q10011" s="9" t="s">
        <v>219</v>
      </c>
      <c r="R10011" s="9">
        <v>0</v>
      </c>
      <c r="S10011" s="9">
        <v>0</v>
      </c>
      <c r="T10011" s="9" t="s">
        <v>136</v>
      </c>
      <c r="X10011" s="9">
        <f>INDEX(SLA_Policy!$D$2:$D$5,MATCH(F10011,SLA_Policy!$A$2:$A$5,0))</f>
        <v>72</v>
      </c>
      <c r="Y10011" s="9" t="str">
        <f>IF(E10011="Cancelled","Excluded",IF(D10011="",IF((SLA_Policy!$B$8-B10011)*24&gt;X10011,"Open - Breached","Open - On Track"),IF((D10011-B10011)*24&lt;=X10011,"Met","Breached")))</f>
        <v>Excluded</v>
      </c>
    </row>
    <row r="10012" spans="1:25" x14ac:dyDescent="0.25">
      <c r="A10012" s="9" t="s">
        <v>14504</v>
      </c>
      <c r="B10012" s="23">
        <v>46205.596527777801</v>
      </c>
      <c r="C10012" s="23">
        <v>46205.602083333302</v>
      </c>
      <c r="D10012" s="23">
        <v>46209.391666666699</v>
      </c>
      <c r="E10012" s="9" t="s">
        <v>212</v>
      </c>
      <c r="F10012" s="9" t="s">
        <v>188</v>
      </c>
      <c r="G10012" s="9" t="s">
        <v>213</v>
      </c>
      <c r="H10012" s="9" t="s">
        <v>161</v>
      </c>
      <c r="I10012" s="9" t="s">
        <v>297</v>
      </c>
      <c r="J10012" s="9" t="s">
        <v>1697</v>
      </c>
      <c r="K10012" s="9" t="s">
        <v>246</v>
      </c>
      <c r="L10012" s="9" t="s">
        <v>293</v>
      </c>
      <c r="M10012" s="9" t="s">
        <v>2393</v>
      </c>
      <c r="N10012" s="9" t="s">
        <v>197</v>
      </c>
      <c r="O10012" s="9" t="s">
        <v>177</v>
      </c>
      <c r="P10012" s="9" t="s">
        <v>942</v>
      </c>
      <c r="Q10012" s="9" t="s">
        <v>273</v>
      </c>
      <c r="R10012" s="9">
        <v>0</v>
      </c>
      <c r="S10012" s="9">
        <v>27</v>
      </c>
      <c r="U10012" s="9" t="s">
        <v>266</v>
      </c>
      <c r="W10012" s="9">
        <v>4</v>
      </c>
      <c r="X10012" s="9">
        <f>INDEX(SLA_Policy!$D$2:$D$5,MATCH(F10012,SLA_Policy!$A$2:$A$5,0))</f>
        <v>72</v>
      </c>
      <c r="Y10012" s="9" t="str">
        <f>IF(E10012="Cancelled","Excluded",IF(D10012="",IF((SLA_Policy!$B$8-B10012)*24&gt;X10012,"Open - Breached","Open - On Track"),IF((D10012-B10012)*24&lt;=X10012,"Met","Breached")))</f>
        <v>Breached</v>
      </c>
    </row>
    <row r="10013" spans="1:25" x14ac:dyDescent="0.25">
      <c r="A10013" s="9" t="s">
        <v>14505</v>
      </c>
      <c r="B10013" s="23">
        <v>46205.604166666701</v>
      </c>
      <c r="C10013" s="23">
        <v>46205.675694444399</v>
      </c>
      <c r="D10013" s="23">
        <v>46209.3930555556</v>
      </c>
      <c r="E10013" s="9" t="s">
        <v>212</v>
      </c>
      <c r="F10013" s="9" t="s">
        <v>189</v>
      </c>
      <c r="G10013" s="9" t="s">
        <v>236</v>
      </c>
      <c r="H10013" s="9" t="s">
        <v>164</v>
      </c>
      <c r="I10013" s="9" t="s">
        <v>421</v>
      </c>
      <c r="J10013" s="9" t="s">
        <v>778</v>
      </c>
      <c r="K10013" s="9" t="s">
        <v>215</v>
      </c>
      <c r="L10013" s="9" t="s">
        <v>293</v>
      </c>
      <c r="M10013" s="9" t="s">
        <v>7255</v>
      </c>
      <c r="N10013" s="9" t="s">
        <v>196</v>
      </c>
      <c r="O10013" s="9" t="s">
        <v>180</v>
      </c>
      <c r="P10013" s="9" t="s">
        <v>368</v>
      </c>
      <c r="Q10013" s="9" t="s">
        <v>219</v>
      </c>
      <c r="R10013" s="9">
        <v>0</v>
      </c>
      <c r="S10013" s="9">
        <v>20</v>
      </c>
      <c r="T10013" s="9" t="s">
        <v>343</v>
      </c>
      <c r="U10013" s="9" t="s">
        <v>242</v>
      </c>
      <c r="X10013" s="9">
        <f>INDEX(SLA_Policy!$D$2:$D$5,MATCH(F10013,SLA_Policy!$A$2:$A$5,0))</f>
        <v>120</v>
      </c>
      <c r="Y10013" s="9" t="str">
        <f>IF(E10013="Cancelled","Excluded",IF(D10013="",IF((SLA_Policy!$B$8-B10013)*24&gt;X10013,"Open - Breached","Open - On Track"),IF((D10013-B10013)*24&lt;=X10013,"Met","Breached")))</f>
        <v>Met</v>
      </c>
    </row>
    <row r="10014" spans="1:25" x14ac:dyDescent="0.25">
      <c r="A10014" s="9" t="s">
        <v>14506</v>
      </c>
      <c r="B10014" s="23">
        <v>46205.631944444503</v>
      </c>
      <c r="C10014" s="23">
        <v>46205.724999999999</v>
      </c>
      <c r="D10014" s="23">
        <v>46205.770833333299</v>
      </c>
      <c r="E10014" s="9" t="s">
        <v>212</v>
      </c>
      <c r="F10014" s="9" t="s">
        <v>188</v>
      </c>
      <c r="G10014" s="9" t="s">
        <v>213</v>
      </c>
      <c r="H10014" s="9" t="s">
        <v>162</v>
      </c>
      <c r="I10014" s="9" t="s">
        <v>393</v>
      </c>
      <c r="J10014" s="9" t="s">
        <v>4320</v>
      </c>
      <c r="K10014" s="9" t="s">
        <v>246</v>
      </c>
      <c r="L10014" s="9" t="s">
        <v>104</v>
      </c>
      <c r="M10014" s="9" t="s">
        <v>2057</v>
      </c>
      <c r="N10014" s="9" t="s">
        <v>197</v>
      </c>
      <c r="O10014" s="9" t="s">
        <v>179</v>
      </c>
      <c r="P10014" s="9" t="s">
        <v>284</v>
      </c>
      <c r="Q10014" s="9" t="s">
        <v>219</v>
      </c>
      <c r="R10014" s="9">
        <v>0</v>
      </c>
      <c r="S10014" s="9">
        <v>19</v>
      </c>
      <c r="U10014" s="9" t="s">
        <v>248</v>
      </c>
      <c r="X10014" s="9">
        <f>INDEX(SLA_Policy!$D$2:$D$5,MATCH(F10014,SLA_Policy!$A$2:$A$5,0))</f>
        <v>72</v>
      </c>
      <c r="Y10014" s="9" t="str">
        <f>IF(E10014="Cancelled","Excluded",IF(D10014="",IF((SLA_Policy!$B$8-B10014)*24&gt;X10014,"Open - Breached","Open - On Track"),IF((D10014-B10014)*24&lt;=X10014,"Met","Breached")))</f>
        <v>Met</v>
      </c>
    </row>
    <row r="10015" spans="1:25" x14ac:dyDescent="0.25">
      <c r="A10015" s="9" t="s">
        <v>14507</v>
      </c>
      <c r="B10015" s="23">
        <v>46205.6430555556</v>
      </c>
      <c r="C10015" s="23">
        <v>46205.668055555601</v>
      </c>
      <c r="D10015" s="23">
        <v>46209.407638888901</v>
      </c>
      <c r="E10015" s="9" t="s">
        <v>212</v>
      </c>
      <c r="F10015" s="9" t="s">
        <v>189</v>
      </c>
      <c r="G10015" s="9" t="s">
        <v>213</v>
      </c>
      <c r="H10015" s="9" t="s">
        <v>162</v>
      </c>
      <c r="I10015" s="9" t="s">
        <v>345</v>
      </c>
      <c r="J10015" s="9" t="s">
        <v>6595</v>
      </c>
      <c r="K10015" s="9" t="s">
        <v>246</v>
      </c>
      <c r="L10015" s="9" t="s">
        <v>351</v>
      </c>
      <c r="M10015" s="9" t="s">
        <v>1624</v>
      </c>
      <c r="N10015" s="9" t="s">
        <v>196</v>
      </c>
      <c r="O10015" s="9" t="s">
        <v>179</v>
      </c>
      <c r="P10015" s="9" t="s">
        <v>284</v>
      </c>
      <c r="Q10015" s="9" t="s">
        <v>273</v>
      </c>
      <c r="R10015" s="9">
        <v>0</v>
      </c>
      <c r="S10015" s="9">
        <v>9</v>
      </c>
      <c r="U10015" s="9" t="s">
        <v>248</v>
      </c>
      <c r="X10015" s="9">
        <f>INDEX(SLA_Policy!$D$2:$D$5,MATCH(F10015,SLA_Policy!$A$2:$A$5,0))</f>
        <v>120</v>
      </c>
      <c r="Y10015" s="9" t="str">
        <f>IF(E10015="Cancelled","Excluded",IF(D10015="",IF((SLA_Policy!$B$8-B10015)*24&gt;X10015,"Open - Breached","Open - On Track"),IF((D10015-B10015)*24&lt;=X10015,"Met","Breached")))</f>
        <v>Met</v>
      </c>
    </row>
    <row r="10016" spans="1:25" x14ac:dyDescent="0.25">
      <c r="A10016" s="9" t="s">
        <v>14508</v>
      </c>
      <c r="B10016" s="23">
        <v>46205.655555555597</v>
      </c>
      <c r="C10016" s="23">
        <v>46205.657638888901</v>
      </c>
      <c r="D10016" s="23">
        <v>46209.354861111096</v>
      </c>
      <c r="E10016" s="9" t="s">
        <v>212</v>
      </c>
      <c r="F10016" s="9" t="s">
        <v>188</v>
      </c>
      <c r="G10016" s="9" t="s">
        <v>213</v>
      </c>
      <c r="H10016" s="9" t="s">
        <v>164</v>
      </c>
      <c r="I10016" s="9" t="s">
        <v>478</v>
      </c>
      <c r="J10016" s="9" t="s">
        <v>5796</v>
      </c>
      <c r="K10016" s="9" t="s">
        <v>215</v>
      </c>
      <c r="L10016" s="9" t="s">
        <v>270</v>
      </c>
      <c r="M10016" s="9" t="s">
        <v>2707</v>
      </c>
      <c r="N10016" s="9" t="s">
        <v>198</v>
      </c>
      <c r="O10016" s="9" t="s">
        <v>178</v>
      </c>
      <c r="P10016" s="9" t="s">
        <v>414</v>
      </c>
      <c r="Q10016" s="9" t="s">
        <v>219</v>
      </c>
      <c r="R10016" s="9">
        <v>0</v>
      </c>
      <c r="S10016" s="9">
        <v>14</v>
      </c>
      <c r="T10016" s="9" t="s">
        <v>343</v>
      </c>
      <c r="U10016" s="9" t="s">
        <v>266</v>
      </c>
      <c r="W10016" s="9">
        <v>4</v>
      </c>
      <c r="X10016" s="9">
        <f>INDEX(SLA_Policy!$D$2:$D$5,MATCH(F10016,SLA_Policy!$A$2:$A$5,0))</f>
        <v>72</v>
      </c>
      <c r="Y10016" s="9" t="str">
        <f>IF(E10016="Cancelled","Excluded",IF(D10016="",IF((SLA_Policy!$B$8-B10016)*24&gt;X10016,"Open - Breached","Open - On Track"),IF((D10016-B10016)*24&lt;=X10016,"Met","Breached")))</f>
        <v>Breached</v>
      </c>
    </row>
    <row r="10017" spans="1:25" x14ac:dyDescent="0.25">
      <c r="A10017" s="9" t="s">
        <v>14509</v>
      </c>
      <c r="B10017" s="23">
        <v>46205.656944444498</v>
      </c>
      <c r="C10017" s="23">
        <v>46205.667361111096</v>
      </c>
      <c r="D10017" s="23">
        <v>46205.949305555601</v>
      </c>
      <c r="E10017" s="9" t="s">
        <v>212</v>
      </c>
      <c r="F10017" s="9" t="s">
        <v>187</v>
      </c>
      <c r="G10017" s="9" t="s">
        <v>236</v>
      </c>
      <c r="H10017" s="9" t="s">
        <v>162</v>
      </c>
      <c r="I10017" s="9" t="s">
        <v>280</v>
      </c>
      <c r="J10017" s="9" t="s">
        <v>5124</v>
      </c>
      <c r="K10017" s="9" t="s">
        <v>215</v>
      </c>
      <c r="L10017" s="9" t="s">
        <v>395</v>
      </c>
      <c r="M10017" s="9" t="s">
        <v>484</v>
      </c>
      <c r="N10017" s="9" t="s">
        <v>196</v>
      </c>
      <c r="O10017" s="9" t="s">
        <v>179</v>
      </c>
      <c r="P10017" s="9" t="s">
        <v>284</v>
      </c>
      <c r="Q10017" s="9" t="s">
        <v>273</v>
      </c>
      <c r="R10017" s="9">
        <v>0</v>
      </c>
      <c r="S10017" s="9">
        <v>40</v>
      </c>
      <c r="U10017" s="9" t="s">
        <v>242</v>
      </c>
      <c r="X10017" s="9">
        <f>INDEX(SLA_Policy!$D$2:$D$5,MATCH(F10017,SLA_Policy!$A$2:$A$5,0))</f>
        <v>8</v>
      </c>
      <c r="Y10017" s="9" t="str">
        <f>IF(E10017="Cancelled","Excluded",IF(D10017="",IF((SLA_Policy!$B$8-B10017)*24&gt;X10017,"Open - Breached","Open - On Track"),IF((D10017-B10017)*24&lt;=X10017,"Met","Breached")))</f>
        <v>Met</v>
      </c>
    </row>
    <row r="10018" spans="1:25" x14ac:dyDescent="0.25">
      <c r="A10018" s="9" t="s">
        <v>14510</v>
      </c>
      <c r="B10018" s="23">
        <v>46205.663194444503</v>
      </c>
      <c r="C10018" s="23">
        <v>46205.6652777778</v>
      </c>
      <c r="D10018" s="23">
        <v>46209.3972222222</v>
      </c>
      <c r="E10018" s="9" t="s">
        <v>212</v>
      </c>
      <c r="F10018" s="9" t="s">
        <v>188</v>
      </c>
      <c r="G10018" s="9" t="s">
        <v>213</v>
      </c>
      <c r="H10018" s="9" t="s">
        <v>163</v>
      </c>
      <c r="I10018" s="9" t="s">
        <v>223</v>
      </c>
      <c r="J10018" s="9" t="s">
        <v>805</v>
      </c>
      <c r="K10018" s="9" t="s">
        <v>215</v>
      </c>
      <c r="L10018" s="9" t="s">
        <v>282</v>
      </c>
      <c r="M10018" s="9" t="s">
        <v>998</v>
      </c>
      <c r="N10018" s="9" t="s">
        <v>198</v>
      </c>
      <c r="O10018" s="9" t="s">
        <v>176</v>
      </c>
      <c r="P10018" s="9" t="s">
        <v>503</v>
      </c>
      <c r="Q10018" s="9" t="s">
        <v>219</v>
      </c>
      <c r="R10018" s="9">
        <v>0</v>
      </c>
      <c r="S10018" s="9">
        <v>58</v>
      </c>
      <c r="T10018" s="9" t="s">
        <v>136</v>
      </c>
      <c r="U10018" s="9" t="s">
        <v>230</v>
      </c>
      <c r="X10018" s="9">
        <f>INDEX(SLA_Policy!$D$2:$D$5,MATCH(F10018,SLA_Policy!$A$2:$A$5,0))</f>
        <v>72</v>
      </c>
      <c r="Y10018" s="9" t="str">
        <f>IF(E10018="Cancelled","Excluded",IF(D10018="",IF((SLA_Policy!$B$8-B10018)*24&gt;X10018,"Open - Breached","Open - On Track"),IF((D10018-B10018)*24&lt;=X10018,"Met","Breached")))</f>
        <v>Breached</v>
      </c>
    </row>
    <row r="10019" spans="1:25" x14ac:dyDescent="0.25">
      <c r="A10019" s="9" t="s">
        <v>14511</v>
      </c>
      <c r="B10019" s="23">
        <v>46205.670138888898</v>
      </c>
      <c r="C10019" s="23">
        <v>46205.677083333299</v>
      </c>
      <c r="D10019" s="23">
        <v>46205.736111111102</v>
      </c>
      <c r="E10019" s="9" t="s">
        <v>212</v>
      </c>
      <c r="F10019" s="9" t="s">
        <v>188</v>
      </c>
      <c r="G10019" s="9" t="s">
        <v>213</v>
      </c>
      <c r="H10019" s="9" t="s">
        <v>161</v>
      </c>
      <c r="I10019" s="9" t="s">
        <v>297</v>
      </c>
      <c r="J10019" s="9" t="s">
        <v>735</v>
      </c>
      <c r="K10019" s="9" t="s">
        <v>303</v>
      </c>
      <c r="L10019" s="9" t="s">
        <v>216</v>
      </c>
      <c r="M10019" s="9" t="s">
        <v>8364</v>
      </c>
      <c r="N10019" s="9" t="s">
        <v>198</v>
      </c>
      <c r="O10019" s="9" t="s">
        <v>177</v>
      </c>
      <c r="P10019" s="9" t="s">
        <v>457</v>
      </c>
      <c r="Q10019" s="9" t="s">
        <v>219</v>
      </c>
      <c r="R10019" s="9">
        <v>0</v>
      </c>
      <c r="S10019" s="9">
        <v>7</v>
      </c>
      <c r="U10019" s="9" t="s">
        <v>376</v>
      </c>
      <c r="W10019" s="9">
        <v>5</v>
      </c>
      <c r="X10019" s="9">
        <f>INDEX(SLA_Policy!$D$2:$D$5,MATCH(F10019,SLA_Policy!$A$2:$A$5,0))</f>
        <v>72</v>
      </c>
      <c r="Y10019" s="9" t="str">
        <f>IF(E10019="Cancelled","Excluded",IF(D10019="",IF((SLA_Policy!$B$8-B10019)*24&gt;X10019,"Open - Breached","Open - On Track"),IF((D10019-B10019)*24&lt;=X10019,"Met","Breached")))</f>
        <v>Met</v>
      </c>
    </row>
    <row r="10020" spans="1:25" x14ac:dyDescent="0.25">
      <c r="A10020" s="9" t="s">
        <v>14512</v>
      </c>
      <c r="B10020" s="23">
        <v>46205.697222222203</v>
      </c>
      <c r="C10020" s="23">
        <v>46205.716666666704</v>
      </c>
      <c r="D10020" s="23">
        <v>46205.767361111102</v>
      </c>
      <c r="E10020" s="9" t="s">
        <v>212</v>
      </c>
      <c r="F10020" s="9" t="s">
        <v>188</v>
      </c>
      <c r="G10020" s="9" t="s">
        <v>213</v>
      </c>
      <c r="H10020" s="9" t="s">
        <v>161</v>
      </c>
      <c r="I10020" s="9" t="s">
        <v>389</v>
      </c>
      <c r="J10020" s="9" t="s">
        <v>2426</v>
      </c>
      <c r="K10020" s="9" t="s">
        <v>225</v>
      </c>
      <c r="L10020" s="9" t="s">
        <v>216</v>
      </c>
      <c r="M10020" s="9" t="s">
        <v>3243</v>
      </c>
      <c r="N10020" s="9" t="s">
        <v>196</v>
      </c>
      <c r="O10020" s="9" t="s">
        <v>116</v>
      </c>
      <c r="P10020" s="9" t="s">
        <v>234</v>
      </c>
      <c r="Q10020" s="9" t="s">
        <v>219</v>
      </c>
      <c r="R10020" s="9">
        <v>0</v>
      </c>
      <c r="S10020" s="9">
        <v>3</v>
      </c>
      <c r="U10020" s="9" t="s">
        <v>376</v>
      </c>
      <c r="X10020" s="9">
        <f>INDEX(SLA_Policy!$D$2:$D$5,MATCH(F10020,SLA_Policy!$A$2:$A$5,0))</f>
        <v>72</v>
      </c>
      <c r="Y10020" s="9" t="str">
        <f>IF(E10020="Cancelled","Excluded",IF(D10020="",IF((SLA_Policy!$B$8-B10020)*24&gt;X10020,"Open - Breached","Open - On Track"),IF((D10020-B10020)*24&lt;=X10020,"Met","Breached")))</f>
        <v>Met</v>
      </c>
    </row>
    <row r="10021" spans="1:25" x14ac:dyDescent="0.25">
      <c r="A10021" s="9" t="s">
        <v>14513</v>
      </c>
      <c r="B10021" s="23">
        <v>46205.713194444397</v>
      </c>
      <c r="C10021" s="23">
        <v>46209.369444444397</v>
      </c>
      <c r="D10021" s="23">
        <v>46226.351388888899</v>
      </c>
      <c r="E10021" s="9" t="s">
        <v>212</v>
      </c>
      <c r="F10021" s="9" t="s">
        <v>189</v>
      </c>
      <c r="G10021" s="9" t="s">
        <v>236</v>
      </c>
      <c r="H10021" s="9" t="s">
        <v>163</v>
      </c>
      <c r="I10021" s="9" t="s">
        <v>315</v>
      </c>
      <c r="J10021" s="9" t="s">
        <v>1616</v>
      </c>
      <c r="K10021" s="9" t="s">
        <v>246</v>
      </c>
      <c r="L10021" s="9" t="s">
        <v>216</v>
      </c>
      <c r="M10021" s="9" t="s">
        <v>4123</v>
      </c>
      <c r="N10021" s="9" t="s">
        <v>196</v>
      </c>
      <c r="O10021" s="9" t="s">
        <v>180</v>
      </c>
      <c r="P10021" s="9" t="s">
        <v>318</v>
      </c>
      <c r="Q10021" s="9" t="s">
        <v>219</v>
      </c>
      <c r="R10021" s="9">
        <v>0</v>
      </c>
      <c r="S10021" s="9">
        <v>178</v>
      </c>
      <c r="T10021" s="9" t="s">
        <v>229</v>
      </c>
      <c r="U10021" s="9" t="s">
        <v>242</v>
      </c>
      <c r="X10021" s="9">
        <f>INDEX(SLA_Policy!$D$2:$D$5,MATCH(F10021,SLA_Policy!$A$2:$A$5,0))</f>
        <v>120</v>
      </c>
      <c r="Y10021" s="9" t="str">
        <f>IF(E10021="Cancelled","Excluded",IF(D10021="",IF((SLA_Policy!$B$8-B10021)*24&gt;X10021,"Open - Breached","Open - On Track"),IF((D10021-B10021)*24&lt;=X10021,"Met","Breached")))</f>
        <v>Breached</v>
      </c>
    </row>
    <row r="10022" spans="1:25" x14ac:dyDescent="0.25">
      <c r="A10022" s="9" t="s">
        <v>14514</v>
      </c>
      <c r="B10022" s="23">
        <v>46205.734027777798</v>
      </c>
      <c r="C10022" s="23">
        <v>46205.737500000003</v>
      </c>
      <c r="D10022" s="23">
        <v>46205.745138888902</v>
      </c>
      <c r="E10022" s="9" t="s">
        <v>212</v>
      </c>
      <c r="F10022" s="9" t="s">
        <v>188</v>
      </c>
      <c r="G10022" s="9" t="s">
        <v>213</v>
      </c>
      <c r="H10022" s="9" t="s">
        <v>161</v>
      </c>
      <c r="I10022" s="9" t="s">
        <v>389</v>
      </c>
      <c r="J10022" s="9" t="s">
        <v>767</v>
      </c>
      <c r="K10022" s="9" t="s">
        <v>246</v>
      </c>
      <c r="L10022" s="9" t="s">
        <v>216</v>
      </c>
      <c r="M10022" s="9" t="s">
        <v>2928</v>
      </c>
      <c r="N10022" s="9" t="s">
        <v>198</v>
      </c>
      <c r="O10022" s="9" t="s">
        <v>116</v>
      </c>
      <c r="P10022" s="9" t="s">
        <v>551</v>
      </c>
      <c r="Q10022" s="9" t="s">
        <v>219</v>
      </c>
      <c r="R10022" s="9">
        <v>0</v>
      </c>
      <c r="S10022" s="9">
        <v>2</v>
      </c>
      <c r="U10022" s="9" t="s">
        <v>221</v>
      </c>
      <c r="X10022" s="9">
        <f>INDEX(SLA_Policy!$D$2:$D$5,MATCH(F10022,SLA_Policy!$A$2:$A$5,0))</f>
        <v>72</v>
      </c>
      <c r="Y10022" s="9" t="str">
        <f>IF(E10022="Cancelled","Excluded",IF(D10022="",IF((SLA_Policy!$B$8-B10022)*24&gt;X10022,"Open - Breached","Open - On Track"),IF((D10022-B10022)*24&lt;=X10022,"Met","Breached")))</f>
        <v>Met</v>
      </c>
    </row>
    <row r="10023" spans="1:25" x14ac:dyDescent="0.25">
      <c r="A10023" s="9" t="s">
        <v>14515</v>
      </c>
      <c r="B10023" s="23">
        <v>46205.734722222202</v>
      </c>
      <c r="C10023" s="23">
        <v>46209.359722222202</v>
      </c>
      <c r="D10023" s="23">
        <v>46209.384722222203</v>
      </c>
      <c r="E10023" s="9" t="s">
        <v>212</v>
      </c>
      <c r="F10023" s="9" t="s">
        <v>189</v>
      </c>
      <c r="G10023" s="9" t="s">
        <v>236</v>
      </c>
      <c r="H10023" s="9" t="s">
        <v>163</v>
      </c>
      <c r="I10023" s="9" t="s">
        <v>315</v>
      </c>
      <c r="J10023" s="9" t="s">
        <v>316</v>
      </c>
      <c r="K10023" s="9" t="s">
        <v>246</v>
      </c>
      <c r="L10023" s="9" t="s">
        <v>216</v>
      </c>
      <c r="M10023" s="9" t="s">
        <v>1094</v>
      </c>
      <c r="N10023" s="9" t="s">
        <v>197</v>
      </c>
      <c r="O10023" s="9" t="s">
        <v>180</v>
      </c>
      <c r="P10023" s="9" t="s">
        <v>278</v>
      </c>
      <c r="Q10023" s="9" t="s">
        <v>219</v>
      </c>
      <c r="R10023" s="9">
        <v>0</v>
      </c>
      <c r="S10023" s="9">
        <v>77</v>
      </c>
      <c r="T10023" s="9" t="s">
        <v>229</v>
      </c>
      <c r="U10023" s="9" t="s">
        <v>242</v>
      </c>
      <c r="X10023" s="9">
        <f>INDEX(SLA_Policy!$D$2:$D$5,MATCH(F10023,SLA_Policy!$A$2:$A$5,0))</f>
        <v>120</v>
      </c>
      <c r="Y10023" s="9" t="str">
        <f>IF(E10023="Cancelled","Excluded",IF(D10023="",IF((SLA_Policy!$B$8-B10023)*24&gt;X10023,"Open - Breached","Open - On Track"),IF((D10023-B10023)*24&lt;=X10023,"Met","Breached")))</f>
        <v>Met</v>
      </c>
    </row>
    <row r="10024" spans="1:25" x14ac:dyDescent="0.25">
      <c r="A10024" s="9" t="s">
        <v>14516</v>
      </c>
      <c r="B10024" s="23">
        <v>46205.735416666699</v>
      </c>
      <c r="C10024" s="23">
        <v>46205.764583333301</v>
      </c>
      <c r="D10024" s="23">
        <v>46209.372916666704</v>
      </c>
      <c r="E10024" s="9" t="s">
        <v>212</v>
      </c>
      <c r="F10024" s="9" t="s">
        <v>188</v>
      </c>
      <c r="G10024" s="9" t="s">
        <v>236</v>
      </c>
      <c r="H10024" s="9" t="s">
        <v>162</v>
      </c>
      <c r="I10024" s="9" t="s">
        <v>280</v>
      </c>
      <c r="J10024" s="9" t="s">
        <v>14517</v>
      </c>
      <c r="K10024" s="9" t="s">
        <v>215</v>
      </c>
      <c r="L10024" s="9" t="s">
        <v>282</v>
      </c>
      <c r="M10024" s="9" t="s">
        <v>4860</v>
      </c>
      <c r="N10024" s="9" t="s">
        <v>196</v>
      </c>
      <c r="O10024" s="9" t="s">
        <v>179</v>
      </c>
      <c r="P10024" s="9" t="s">
        <v>284</v>
      </c>
      <c r="Q10024" s="9" t="s">
        <v>219</v>
      </c>
      <c r="R10024" s="9">
        <v>0</v>
      </c>
      <c r="S10024" s="9">
        <v>15</v>
      </c>
      <c r="U10024" s="9" t="s">
        <v>242</v>
      </c>
      <c r="W10024" s="9">
        <v>3</v>
      </c>
      <c r="X10024" s="9">
        <f>INDEX(SLA_Policy!$D$2:$D$5,MATCH(F10024,SLA_Policy!$A$2:$A$5,0))</f>
        <v>72</v>
      </c>
      <c r="Y10024" s="9" t="str">
        <f>IF(E10024="Cancelled","Excluded",IF(D10024="",IF((SLA_Policy!$B$8-B10024)*24&gt;X10024,"Open - Breached","Open - On Track"),IF((D10024-B10024)*24&lt;=X10024,"Met","Breached")))</f>
        <v>Breached</v>
      </c>
    </row>
    <row r="10025" spans="1:25" x14ac:dyDescent="0.25">
      <c r="A10025" s="9" t="s">
        <v>14518</v>
      </c>
      <c r="B10025" s="23">
        <v>46205.801388888904</v>
      </c>
      <c r="C10025" s="23">
        <v>46205.809722222199</v>
      </c>
      <c r="D10025" s="23">
        <v>46205.844444444498</v>
      </c>
      <c r="E10025" s="9" t="s">
        <v>212</v>
      </c>
      <c r="F10025" s="9" t="s">
        <v>187</v>
      </c>
      <c r="G10025" s="9" t="s">
        <v>213</v>
      </c>
      <c r="H10025" s="9" t="s">
        <v>164</v>
      </c>
      <c r="I10025" s="9" t="s">
        <v>260</v>
      </c>
      <c r="J10025" s="9" t="s">
        <v>961</v>
      </c>
      <c r="K10025" s="9" t="s">
        <v>246</v>
      </c>
      <c r="L10025" s="9" t="s">
        <v>216</v>
      </c>
      <c r="M10025" s="9" t="s">
        <v>7261</v>
      </c>
      <c r="N10025" s="9" t="s">
        <v>197</v>
      </c>
      <c r="O10025" s="9" t="s">
        <v>180</v>
      </c>
      <c r="P10025" s="9" t="s">
        <v>278</v>
      </c>
      <c r="Q10025" s="9" t="s">
        <v>273</v>
      </c>
      <c r="R10025" s="9">
        <v>0</v>
      </c>
      <c r="S10025" s="9">
        <v>21</v>
      </c>
      <c r="T10025" s="9" t="s">
        <v>265</v>
      </c>
      <c r="U10025" s="9" t="s">
        <v>376</v>
      </c>
      <c r="W10025" s="9">
        <v>5</v>
      </c>
      <c r="X10025" s="9">
        <f>INDEX(SLA_Policy!$D$2:$D$5,MATCH(F10025,SLA_Policy!$A$2:$A$5,0))</f>
        <v>8</v>
      </c>
      <c r="Y10025" s="9" t="str">
        <f>IF(E10025="Cancelled","Excluded",IF(D10025="",IF((SLA_Policy!$B$8-B10025)*24&gt;X10025,"Open - Breached","Open - On Track"),IF((D10025-B10025)*24&lt;=X10025,"Met","Breached")))</f>
        <v>Met</v>
      </c>
    </row>
    <row r="10026" spans="1:25" x14ac:dyDescent="0.25">
      <c r="A10026" s="9" t="s">
        <v>14519</v>
      </c>
      <c r="B10026" s="23">
        <v>46205.816666666702</v>
      </c>
      <c r="C10026" s="23">
        <v>46209.316666666702</v>
      </c>
      <c r="D10026" s="23">
        <v>46209.333333333299</v>
      </c>
      <c r="E10026" s="9" t="s">
        <v>212</v>
      </c>
      <c r="F10026" s="9" t="s">
        <v>188</v>
      </c>
      <c r="G10026" s="9" t="s">
        <v>213</v>
      </c>
      <c r="H10026" s="9" t="s">
        <v>88</v>
      </c>
      <c r="I10026" s="9" t="s">
        <v>92</v>
      </c>
      <c r="J10026" s="9" t="s">
        <v>7940</v>
      </c>
      <c r="K10026" s="9" t="s">
        <v>215</v>
      </c>
      <c r="L10026" s="9" t="s">
        <v>311</v>
      </c>
      <c r="M10026" s="9" t="s">
        <v>1420</v>
      </c>
      <c r="N10026" s="9" t="s">
        <v>198</v>
      </c>
      <c r="O10026" s="9" t="s">
        <v>178</v>
      </c>
      <c r="P10026" s="9" t="s">
        <v>272</v>
      </c>
      <c r="Q10026" s="9" t="s">
        <v>219</v>
      </c>
      <c r="R10026" s="9">
        <v>0</v>
      </c>
      <c r="S10026" s="9">
        <v>26</v>
      </c>
      <c r="T10026" s="9" t="s">
        <v>136</v>
      </c>
      <c r="U10026" s="9" t="s">
        <v>221</v>
      </c>
      <c r="X10026" s="9">
        <f>INDEX(SLA_Policy!$D$2:$D$5,MATCH(F10026,SLA_Policy!$A$2:$A$5,0))</f>
        <v>72</v>
      </c>
      <c r="Y10026" s="9" t="str">
        <f>IF(E10026="Cancelled","Excluded",IF(D10026="",IF((SLA_Policy!$B$8-B10026)*24&gt;X10026,"Open - Breached","Open - On Track"),IF((D10026-B10026)*24&lt;=X10026,"Met","Breached")))</f>
        <v>Breached</v>
      </c>
    </row>
    <row r="10027" spans="1:25" x14ac:dyDescent="0.25">
      <c r="A10027" s="9" t="s">
        <v>14520</v>
      </c>
      <c r="B10027" s="23">
        <v>46206.45</v>
      </c>
      <c r="C10027" s="23">
        <v>46209.368055555598</v>
      </c>
      <c r="D10027" s="23">
        <v>46209.380555555603</v>
      </c>
      <c r="E10027" s="9" t="s">
        <v>212</v>
      </c>
      <c r="F10027" s="9" t="s">
        <v>188</v>
      </c>
      <c r="G10027" s="9" t="s">
        <v>213</v>
      </c>
      <c r="H10027" s="9" t="s">
        <v>161</v>
      </c>
      <c r="I10027" s="9" t="s">
        <v>297</v>
      </c>
      <c r="J10027" s="9" t="s">
        <v>735</v>
      </c>
      <c r="K10027" s="9" t="s">
        <v>246</v>
      </c>
      <c r="L10027" s="9" t="s">
        <v>226</v>
      </c>
      <c r="M10027" s="9" t="s">
        <v>826</v>
      </c>
      <c r="N10027" s="9" t="s">
        <v>198</v>
      </c>
      <c r="O10027" s="9" t="s">
        <v>177</v>
      </c>
      <c r="P10027" s="9" t="s">
        <v>457</v>
      </c>
      <c r="Q10027" s="9" t="s">
        <v>219</v>
      </c>
      <c r="R10027" s="9">
        <v>0</v>
      </c>
      <c r="S10027" s="9">
        <v>10</v>
      </c>
      <c r="U10027" s="9" t="s">
        <v>221</v>
      </c>
      <c r="X10027" s="9">
        <f>INDEX(SLA_Policy!$D$2:$D$5,MATCH(F10027,SLA_Policy!$A$2:$A$5,0))</f>
        <v>72</v>
      </c>
      <c r="Y10027" s="9" t="str">
        <f>IF(E10027="Cancelled","Excluded",IF(D10027="",IF((SLA_Policy!$B$8-B10027)*24&gt;X10027,"Open - Breached","Open - On Track"),IF((D10027-B10027)*24&lt;=X10027,"Met","Breached")))</f>
        <v>Met</v>
      </c>
    </row>
    <row r="10028" spans="1:25" x14ac:dyDescent="0.25">
      <c r="A10028" s="9" t="s">
        <v>14521</v>
      </c>
      <c r="B10028" s="23">
        <v>46206.501388888901</v>
      </c>
      <c r="C10028" s="23">
        <v>46209.324305555601</v>
      </c>
      <c r="D10028" s="23">
        <v>46209.3347222222</v>
      </c>
      <c r="E10028" s="9" t="s">
        <v>212</v>
      </c>
      <c r="F10028" s="9" t="s">
        <v>188</v>
      </c>
      <c r="G10028" s="9" t="s">
        <v>213</v>
      </c>
      <c r="H10028" s="9" t="s">
        <v>162</v>
      </c>
      <c r="I10028" s="9" t="s">
        <v>416</v>
      </c>
      <c r="J10028" s="9" t="s">
        <v>10448</v>
      </c>
      <c r="K10028" s="9" t="s">
        <v>246</v>
      </c>
      <c r="L10028" s="9" t="s">
        <v>216</v>
      </c>
      <c r="M10028" s="9" t="s">
        <v>2246</v>
      </c>
      <c r="N10028" s="9" t="s">
        <v>196</v>
      </c>
      <c r="O10028" s="9" t="s">
        <v>176</v>
      </c>
      <c r="P10028" s="9" t="s">
        <v>419</v>
      </c>
      <c r="Q10028" s="9" t="s">
        <v>219</v>
      </c>
      <c r="R10028" s="9">
        <v>0</v>
      </c>
      <c r="S10028" s="9">
        <v>14</v>
      </c>
      <c r="U10028" s="9" t="s">
        <v>290</v>
      </c>
      <c r="X10028" s="9">
        <f>INDEX(SLA_Policy!$D$2:$D$5,MATCH(F10028,SLA_Policy!$A$2:$A$5,0))</f>
        <v>72</v>
      </c>
      <c r="Y10028" s="9" t="str">
        <f>IF(E10028="Cancelled","Excluded",IF(D10028="",IF((SLA_Policy!$B$8-B10028)*24&gt;X10028,"Open - Breached","Open - On Track"),IF((D10028-B10028)*24&lt;=X10028,"Met","Breached")))</f>
        <v>Met</v>
      </c>
    </row>
    <row r="10029" spans="1:25" x14ac:dyDescent="0.25">
      <c r="A10029" s="9" t="s">
        <v>14522</v>
      </c>
      <c r="B10029" s="23">
        <v>46207.586805555598</v>
      </c>
      <c r="C10029" s="23">
        <v>46209.327083333301</v>
      </c>
      <c r="D10029" s="23">
        <v>46213.517361111102</v>
      </c>
      <c r="E10029" s="9" t="s">
        <v>212</v>
      </c>
      <c r="F10029" s="9" t="s">
        <v>189</v>
      </c>
      <c r="G10029" s="9" t="s">
        <v>236</v>
      </c>
      <c r="H10029" s="9" t="s">
        <v>161</v>
      </c>
      <c r="I10029" s="9" t="s">
        <v>237</v>
      </c>
      <c r="J10029" s="9" t="s">
        <v>14523</v>
      </c>
      <c r="K10029" s="9" t="s">
        <v>262</v>
      </c>
      <c r="L10029" s="9" t="s">
        <v>104</v>
      </c>
      <c r="M10029" s="9" t="s">
        <v>2631</v>
      </c>
      <c r="N10029" s="9" t="s">
        <v>197</v>
      </c>
      <c r="O10029" s="9" t="s">
        <v>177</v>
      </c>
      <c r="P10029" s="9" t="s">
        <v>300</v>
      </c>
      <c r="Q10029" s="9" t="s">
        <v>219</v>
      </c>
      <c r="R10029" s="9">
        <v>2</v>
      </c>
      <c r="S10029" s="9">
        <v>13</v>
      </c>
      <c r="U10029" s="9" t="s">
        <v>242</v>
      </c>
      <c r="X10029" s="9">
        <f>INDEX(SLA_Policy!$D$2:$D$5,MATCH(F10029,SLA_Policy!$A$2:$A$5,0))</f>
        <v>120</v>
      </c>
      <c r="Y10029" s="9" t="str">
        <f>IF(E10029="Cancelled","Excluded",IF(D10029="",IF((SLA_Policy!$B$8-B10029)*24&gt;X10029,"Open - Breached","Open - On Track"),IF((D10029-B10029)*24&lt;=X10029,"Met","Breached")))</f>
        <v>Breached</v>
      </c>
    </row>
    <row r="10030" spans="1:25" x14ac:dyDescent="0.25">
      <c r="A10030" s="9" t="s">
        <v>14524</v>
      </c>
      <c r="B10030" s="23">
        <v>46207.802083333299</v>
      </c>
      <c r="C10030" s="23">
        <v>46209.334027777797</v>
      </c>
      <c r="D10030" s="23">
        <v>46209.340277777803</v>
      </c>
      <c r="E10030" s="9" t="s">
        <v>212</v>
      </c>
      <c r="F10030" s="9" t="s">
        <v>189</v>
      </c>
      <c r="G10030" s="9" t="s">
        <v>213</v>
      </c>
      <c r="H10030" s="9" t="s">
        <v>161</v>
      </c>
      <c r="I10030" s="9" t="s">
        <v>389</v>
      </c>
      <c r="J10030" s="9" t="s">
        <v>2888</v>
      </c>
      <c r="K10030" s="9" t="s">
        <v>215</v>
      </c>
      <c r="L10030" s="9" t="s">
        <v>226</v>
      </c>
      <c r="M10030" s="9" t="s">
        <v>2472</v>
      </c>
      <c r="N10030" s="9" t="s">
        <v>198</v>
      </c>
      <c r="O10030" s="9" t="s">
        <v>177</v>
      </c>
      <c r="P10030" s="9" t="s">
        <v>457</v>
      </c>
      <c r="Q10030" s="9" t="s">
        <v>219</v>
      </c>
      <c r="R10030" s="9">
        <v>0</v>
      </c>
      <c r="S10030" s="9">
        <v>9</v>
      </c>
      <c r="U10030" s="9" t="s">
        <v>290</v>
      </c>
      <c r="X10030" s="9">
        <f>INDEX(SLA_Policy!$D$2:$D$5,MATCH(F10030,SLA_Policy!$A$2:$A$5,0))</f>
        <v>120</v>
      </c>
      <c r="Y10030" s="9" t="str">
        <f>IF(E10030="Cancelled","Excluded",IF(D10030="",IF((SLA_Policy!$B$8-B10030)*24&gt;X10030,"Open - Breached","Open - On Track"),IF((D10030-B10030)*24&lt;=X10030,"Met","Breached")))</f>
        <v>Met</v>
      </c>
    </row>
    <row r="10031" spans="1:25" x14ac:dyDescent="0.25">
      <c r="A10031" s="9" t="s">
        <v>14525</v>
      </c>
      <c r="B10031" s="23">
        <v>46207.819444444503</v>
      </c>
      <c r="C10031" s="23">
        <v>46209.373611111099</v>
      </c>
      <c r="D10031" s="23">
        <v>46209.395833333299</v>
      </c>
      <c r="E10031" s="9" t="s">
        <v>212</v>
      </c>
      <c r="F10031" s="9" t="s">
        <v>188</v>
      </c>
      <c r="G10031" s="9" t="s">
        <v>213</v>
      </c>
      <c r="H10031" s="9" t="s">
        <v>161</v>
      </c>
      <c r="I10031" s="9" t="s">
        <v>454</v>
      </c>
      <c r="J10031" s="9" t="s">
        <v>813</v>
      </c>
      <c r="K10031" s="9" t="s">
        <v>225</v>
      </c>
      <c r="L10031" s="9" t="s">
        <v>104</v>
      </c>
      <c r="M10031" s="9" t="s">
        <v>4482</v>
      </c>
      <c r="N10031" s="9" t="s">
        <v>198</v>
      </c>
      <c r="O10031" s="9" t="s">
        <v>116</v>
      </c>
      <c r="P10031" s="9" t="s">
        <v>525</v>
      </c>
      <c r="Q10031" s="9" t="s">
        <v>219</v>
      </c>
      <c r="R10031" s="9">
        <v>0</v>
      </c>
      <c r="S10031" s="9">
        <v>9</v>
      </c>
      <c r="U10031" s="9" t="s">
        <v>376</v>
      </c>
      <c r="W10031" s="9">
        <v>5</v>
      </c>
      <c r="X10031" s="9">
        <f>INDEX(SLA_Policy!$D$2:$D$5,MATCH(F10031,SLA_Policy!$A$2:$A$5,0))</f>
        <v>72</v>
      </c>
      <c r="Y10031" s="9" t="str">
        <f>IF(E10031="Cancelled","Excluded",IF(D10031="",IF((SLA_Policy!$B$8-B10031)*24&gt;X10031,"Open - Breached","Open - On Track"),IF((D10031-B10031)*24&lt;=X10031,"Met","Breached")))</f>
        <v>Met</v>
      </c>
    </row>
    <row r="10032" spans="1:25" x14ac:dyDescent="0.25">
      <c r="A10032" s="9" t="s">
        <v>14526</v>
      </c>
      <c r="B10032" s="23">
        <v>46207.929861111101</v>
      </c>
      <c r="C10032" s="23">
        <v>46209.338194444397</v>
      </c>
      <c r="D10032" s="23">
        <v>46209.354166666701</v>
      </c>
      <c r="E10032" s="9" t="s">
        <v>212</v>
      </c>
      <c r="F10032" s="9" t="s">
        <v>189</v>
      </c>
      <c r="G10032" s="9" t="s">
        <v>213</v>
      </c>
      <c r="H10032" s="9" t="s">
        <v>162</v>
      </c>
      <c r="I10032" s="9" t="s">
        <v>345</v>
      </c>
      <c r="J10032" s="9" t="s">
        <v>14527</v>
      </c>
      <c r="K10032" s="9" t="s">
        <v>246</v>
      </c>
      <c r="L10032" s="9" t="s">
        <v>226</v>
      </c>
      <c r="M10032" s="9" t="s">
        <v>776</v>
      </c>
      <c r="N10032" s="9" t="s">
        <v>197</v>
      </c>
      <c r="O10032" s="9" t="s">
        <v>116</v>
      </c>
      <c r="P10032" s="9" t="s">
        <v>525</v>
      </c>
      <c r="Q10032" s="9" t="s">
        <v>219</v>
      </c>
      <c r="R10032" s="9">
        <v>0</v>
      </c>
      <c r="S10032" s="9">
        <v>27</v>
      </c>
      <c r="U10032" s="9" t="s">
        <v>266</v>
      </c>
      <c r="X10032" s="9">
        <f>INDEX(SLA_Policy!$D$2:$D$5,MATCH(F10032,SLA_Policy!$A$2:$A$5,0))</f>
        <v>120</v>
      </c>
      <c r="Y10032" s="9" t="str">
        <f>IF(E10032="Cancelled","Excluded",IF(D10032="",IF((SLA_Policy!$B$8-B10032)*24&gt;X10032,"Open - Breached","Open - On Track"),IF((D10032-B10032)*24&lt;=X10032,"Met","Breached")))</f>
        <v>Met</v>
      </c>
    </row>
    <row r="10033" spans="1:25" x14ac:dyDescent="0.25">
      <c r="A10033" s="9" t="s">
        <v>14528</v>
      </c>
      <c r="B10033" s="23">
        <v>46208.640972222202</v>
      </c>
      <c r="C10033" s="23">
        <v>46209.295833333301</v>
      </c>
      <c r="D10033" s="23">
        <v>46209.320138888899</v>
      </c>
      <c r="E10033" s="9" t="s">
        <v>212</v>
      </c>
      <c r="F10033" s="9" t="s">
        <v>188</v>
      </c>
      <c r="G10033" s="9" t="s">
        <v>213</v>
      </c>
      <c r="H10033" s="9" t="s">
        <v>163</v>
      </c>
      <c r="I10033" s="9" t="s">
        <v>250</v>
      </c>
      <c r="J10033" s="9" t="s">
        <v>3377</v>
      </c>
      <c r="K10033" s="9" t="s">
        <v>246</v>
      </c>
      <c r="L10033" s="9" t="s">
        <v>216</v>
      </c>
      <c r="M10033" s="9" t="s">
        <v>695</v>
      </c>
      <c r="N10033" s="9" t="s">
        <v>199</v>
      </c>
      <c r="O10033" s="9" t="s">
        <v>176</v>
      </c>
      <c r="P10033" s="9" t="s">
        <v>1159</v>
      </c>
      <c r="Q10033" s="9" t="s">
        <v>219</v>
      </c>
      <c r="R10033" s="9">
        <v>0</v>
      </c>
      <c r="S10033" s="9">
        <v>40</v>
      </c>
      <c r="T10033" s="9" t="s">
        <v>136</v>
      </c>
      <c r="U10033" s="9" t="s">
        <v>230</v>
      </c>
      <c r="X10033" s="9">
        <f>INDEX(SLA_Policy!$D$2:$D$5,MATCH(F10033,SLA_Policy!$A$2:$A$5,0))</f>
        <v>72</v>
      </c>
      <c r="Y10033" s="9" t="str">
        <f>IF(E10033="Cancelled","Excluded",IF(D10033="",IF((SLA_Policy!$B$8-B10033)*24&gt;X10033,"Open - Breached","Open - On Track"),IF((D10033-B10033)*24&lt;=X10033,"Met","Breached")))</f>
        <v>Met</v>
      </c>
    </row>
    <row r="10034" spans="1:25" x14ac:dyDescent="0.25">
      <c r="A10034" s="9" t="s">
        <v>14529</v>
      </c>
      <c r="B10034" s="23">
        <v>46208.6652777778</v>
      </c>
      <c r="C10034" s="23">
        <v>46209.311111111099</v>
      </c>
      <c r="D10034" s="23">
        <v>46209.327083333301</v>
      </c>
      <c r="E10034" s="9" t="s">
        <v>212</v>
      </c>
      <c r="F10034" s="9" t="s">
        <v>189</v>
      </c>
      <c r="G10034" s="9" t="s">
        <v>213</v>
      </c>
      <c r="H10034" s="9" t="s">
        <v>161</v>
      </c>
      <c r="I10034" s="9" t="s">
        <v>454</v>
      </c>
      <c r="J10034" s="9" t="s">
        <v>2795</v>
      </c>
      <c r="K10034" s="9" t="s">
        <v>215</v>
      </c>
      <c r="L10034" s="9" t="s">
        <v>351</v>
      </c>
      <c r="M10034" s="9" t="s">
        <v>990</v>
      </c>
      <c r="N10034" s="9" t="s">
        <v>198</v>
      </c>
      <c r="O10034" s="9" t="s">
        <v>177</v>
      </c>
      <c r="P10034" s="9" t="s">
        <v>300</v>
      </c>
      <c r="Q10034" s="9" t="s">
        <v>219</v>
      </c>
      <c r="R10034" s="9">
        <v>0</v>
      </c>
      <c r="S10034" s="9">
        <v>3</v>
      </c>
      <c r="U10034" s="9" t="s">
        <v>376</v>
      </c>
      <c r="X10034" s="9">
        <f>INDEX(SLA_Policy!$D$2:$D$5,MATCH(F10034,SLA_Policy!$A$2:$A$5,0))</f>
        <v>120</v>
      </c>
      <c r="Y10034" s="9" t="str">
        <f>IF(E10034="Cancelled","Excluded",IF(D10034="",IF((SLA_Policy!$B$8-B10034)*24&gt;X10034,"Open - Breached","Open - On Track"),IF((D10034-B10034)*24&lt;=X10034,"Met","Breached")))</f>
        <v>Met</v>
      </c>
    </row>
    <row r="10035" spans="1:25" x14ac:dyDescent="0.25">
      <c r="A10035" s="9" t="s">
        <v>14530</v>
      </c>
      <c r="B10035" s="23">
        <v>46208.842361111099</v>
      </c>
      <c r="C10035" s="23">
        <v>46209.315277777801</v>
      </c>
      <c r="D10035" s="23">
        <v>46210.389583333301</v>
      </c>
      <c r="E10035" s="9" t="s">
        <v>212</v>
      </c>
      <c r="F10035" s="9" t="s">
        <v>189</v>
      </c>
      <c r="G10035" s="9" t="s">
        <v>213</v>
      </c>
      <c r="H10035" s="9" t="s">
        <v>165</v>
      </c>
      <c r="I10035" s="9" t="s">
        <v>567</v>
      </c>
      <c r="J10035" s="9" t="s">
        <v>1190</v>
      </c>
      <c r="K10035" s="9" t="s">
        <v>303</v>
      </c>
      <c r="L10035" s="9" t="s">
        <v>216</v>
      </c>
      <c r="M10035" s="9" t="s">
        <v>2669</v>
      </c>
      <c r="N10035" s="9" t="s">
        <v>196</v>
      </c>
      <c r="O10035" s="9" t="s">
        <v>176</v>
      </c>
      <c r="P10035" s="9" t="s">
        <v>253</v>
      </c>
      <c r="Q10035" s="9" t="s">
        <v>219</v>
      </c>
      <c r="R10035" s="9">
        <v>0</v>
      </c>
      <c r="S10035" s="9">
        <v>9</v>
      </c>
      <c r="U10035" s="9" t="s">
        <v>230</v>
      </c>
      <c r="X10035" s="9">
        <f>INDEX(SLA_Policy!$D$2:$D$5,MATCH(F10035,SLA_Policy!$A$2:$A$5,0))</f>
        <v>120</v>
      </c>
      <c r="Y10035" s="9" t="str">
        <f>IF(E10035="Cancelled","Excluded",IF(D10035="",IF((SLA_Policy!$B$8-B10035)*24&gt;X10035,"Open - Breached","Open - On Track"),IF((D10035-B10035)*24&lt;=X10035,"Met","Breached")))</f>
        <v>Met</v>
      </c>
    </row>
    <row r="10036" spans="1:25" x14ac:dyDescent="0.25">
      <c r="A10036" s="9" t="s">
        <v>14531</v>
      </c>
      <c r="B10036" s="23">
        <v>46208.899305555598</v>
      </c>
      <c r="C10036" s="23">
        <v>46209.334027777797</v>
      </c>
      <c r="D10036" s="23">
        <v>46209.602083333302</v>
      </c>
      <c r="E10036" s="9" t="s">
        <v>212</v>
      </c>
      <c r="F10036" s="9" t="s">
        <v>189</v>
      </c>
      <c r="G10036" s="9" t="s">
        <v>213</v>
      </c>
      <c r="H10036" s="9" t="s">
        <v>167</v>
      </c>
      <c r="I10036" s="9" t="s">
        <v>684</v>
      </c>
      <c r="J10036" s="9" t="s">
        <v>3394</v>
      </c>
      <c r="K10036" s="9" t="s">
        <v>246</v>
      </c>
      <c r="L10036" s="9" t="s">
        <v>351</v>
      </c>
      <c r="M10036" s="9" t="s">
        <v>436</v>
      </c>
      <c r="N10036" s="9" t="s">
        <v>198</v>
      </c>
      <c r="O10036" s="9" t="s">
        <v>116</v>
      </c>
      <c r="P10036" s="9" t="s">
        <v>525</v>
      </c>
      <c r="Q10036" s="9" t="s">
        <v>219</v>
      </c>
      <c r="R10036" s="9">
        <v>0</v>
      </c>
      <c r="S10036" s="9">
        <v>15</v>
      </c>
      <c r="U10036" s="9" t="s">
        <v>266</v>
      </c>
      <c r="W10036" s="9">
        <v>3</v>
      </c>
      <c r="X10036" s="9">
        <f>INDEX(SLA_Policy!$D$2:$D$5,MATCH(F10036,SLA_Policy!$A$2:$A$5,0))</f>
        <v>120</v>
      </c>
      <c r="Y10036" s="9" t="str">
        <f>IF(E10036="Cancelled","Excluded",IF(D10036="",IF((SLA_Policy!$B$8-B10036)*24&gt;X10036,"Open - Breached","Open - On Track"),IF((D10036-B10036)*24&lt;=X10036,"Met","Breached")))</f>
        <v>Met</v>
      </c>
    </row>
    <row r="10037" spans="1:25" x14ac:dyDescent="0.25">
      <c r="A10037" s="9" t="s">
        <v>14532</v>
      </c>
      <c r="B10037" s="23">
        <v>46209.183333333298</v>
      </c>
      <c r="C10037" s="23">
        <v>46209.318055555603</v>
      </c>
      <c r="D10037" s="23">
        <v>46209.495833333298</v>
      </c>
      <c r="E10037" s="9" t="s">
        <v>212</v>
      </c>
      <c r="F10037" s="9" t="s">
        <v>188</v>
      </c>
      <c r="G10037" s="9" t="s">
        <v>213</v>
      </c>
      <c r="H10037" s="9" t="s">
        <v>162</v>
      </c>
      <c r="I10037" s="9" t="s">
        <v>345</v>
      </c>
      <c r="J10037" s="9" t="s">
        <v>429</v>
      </c>
      <c r="K10037" s="9" t="s">
        <v>246</v>
      </c>
      <c r="L10037" s="9" t="s">
        <v>216</v>
      </c>
      <c r="M10037" s="9" t="s">
        <v>8067</v>
      </c>
      <c r="N10037" s="9" t="s">
        <v>197</v>
      </c>
      <c r="O10037" s="9" t="s">
        <v>179</v>
      </c>
      <c r="P10037" s="9" t="s">
        <v>264</v>
      </c>
      <c r="Q10037" s="9" t="s">
        <v>273</v>
      </c>
      <c r="R10037" s="9">
        <v>1</v>
      </c>
      <c r="S10037" s="9">
        <v>18</v>
      </c>
      <c r="U10037" s="9" t="s">
        <v>248</v>
      </c>
      <c r="W10037" s="9">
        <v>3</v>
      </c>
      <c r="X10037" s="9">
        <f>INDEX(SLA_Policy!$D$2:$D$5,MATCH(F10037,SLA_Policy!$A$2:$A$5,0))</f>
        <v>72</v>
      </c>
      <c r="Y10037" s="9" t="str">
        <f>IF(E10037="Cancelled","Excluded",IF(D10037="",IF((SLA_Policy!$B$8-B10037)*24&gt;X10037,"Open - Breached","Open - On Track"),IF((D10037-B10037)*24&lt;=X10037,"Met","Breached")))</f>
        <v>Met</v>
      </c>
    </row>
    <row r="10038" spans="1:25" x14ac:dyDescent="0.25">
      <c r="A10038" s="9" t="s">
        <v>14533</v>
      </c>
      <c r="B10038" s="23">
        <v>46209.296527777798</v>
      </c>
      <c r="C10038" s="23">
        <v>46209.297916666699</v>
      </c>
      <c r="D10038" s="23">
        <v>46209.319444444503</v>
      </c>
      <c r="E10038" s="9" t="s">
        <v>212</v>
      </c>
      <c r="F10038" s="9" t="s">
        <v>188</v>
      </c>
      <c r="G10038" s="9" t="s">
        <v>213</v>
      </c>
      <c r="H10038" s="9" t="s">
        <v>161</v>
      </c>
      <c r="I10038" s="9" t="s">
        <v>389</v>
      </c>
      <c r="J10038" s="9" t="s">
        <v>12412</v>
      </c>
      <c r="K10038" s="9" t="s">
        <v>303</v>
      </c>
      <c r="L10038" s="9" t="s">
        <v>282</v>
      </c>
      <c r="M10038" s="9" t="s">
        <v>367</v>
      </c>
      <c r="N10038" s="9" t="s">
        <v>198</v>
      </c>
      <c r="O10038" s="9" t="s">
        <v>116</v>
      </c>
      <c r="P10038" s="9" t="s">
        <v>218</v>
      </c>
      <c r="Q10038" s="9" t="s">
        <v>219</v>
      </c>
      <c r="R10038" s="9">
        <v>0</v>
      </c>
      <c r="S10038" s="9">
        <v>8</v>
      </c>
      <c r="U10038" s="9" t="s">
        <v>266</v>
      </c>
      <c r="W10038" s="9">
        <v>4</v>
      </c>
      <c r="X10038" s="9">
        <f>INDEX(SLA_Policy!$D$2:$D$5,MATCH(F10038,SLA_Policy!$A$2:$A$5,0))</f>
        <v>72</v>
      </c>
      <c r="Y10038" s="9" t="str">
        <f>IF(E10038="Cancelled","Excluded",IF(D10038="",IF((SLA_Policy!$B$8-B10038)*24&gt;X10038,"Open - Breached","Open - On Track"),IF((D10038-B10038)*24&lt;=X10038,"Met","Breached")))</f>
        <v>Met</v>
      </c>
    </row>
    <row r="10039" spans="1:25" x14ac:dyDescent="0.25">
      <c r="A10039" s="9" t="s">
        <v>14534</v>
      </c>
      <c r="B10039" s="23">
        <v>46209.319444444503</v>
      </c>
      <c r="C10039" s="23">
        <v>46209.322916666701</v>
      </c>
      <c r="D10039" s="23">
        <v>46209.335416666698</v>
      </c>
      <c r="E10039" s="9" t="s">
        <v>212</v>
      </c>
      <c r="F10039" s="9" t="s">
        <v>187</v>
      </c>
      <c r="G10039" s="9" t="s">
        <v>213</v>
      </c>
      <c r="H10039" s="9" t="s">
        <v>161</v>
      </c>
      <c r="I10039" s="9" t="s">
        <v>454</v>
      </c>
      <c r="J10039" s="9" t="s">
        <v>5951</v>
      </c>
      <c r="K10039" s="9" t="s">
        <v>410</v>
      </c>
      <c r="L10039" s="9" t="s">
        <v>307</v>
      </c>
      <c r="M10039" s="9" t="s">
        <v>787</v>
      </c>
      <c r="N10039" s="9" t="s">
        <v>196</v>
      </c>
      <c r="O10039" s="9" t="s">
        <v>116</v>
      </c>
      <c r="P10039" s="9" t="s">
        <v>295</v>
      </c>
      <c r="Q10039" s="9" t="s">
        <v>219</v>
      </c>
      <c r="R10039" s="9">
        <v>0</v>
      </c>
      <c r="S10039" s="9">
        <v>4</v>
      </c>
      <c r="U10039" s="9" t="s">
        <v>221</v>
      </c>
      <c r="X10039" s="9">
        <f>INDEX(SLA_Policy!$D$2:$D$5,MATCH(F10039,SLA_Policy!$A$2:$A$5,0))</f>
        <v>8</v>
      </c>
      <c r="Y10039" s="9" t="str">
        <f>IF(E10039="Cancelled","Excluded",IF(D10039="",IF((SLA_Policy!$B$8-B10039)*24&gt;X10039,"Open - Breached","Open - On Track"),IF((D10039-B10039)*24&lt;=X10039,"Met","Breached")))</f>
        <v>Met</v>
      </c>
    </row>
    <row r="10040" spans="1:25" x14ac:dyDescent="0.25">
      <c r="A10040" s="9" t="s">
        <v>14535</v>
      </c>
      <c r="B10040" s="23">
        <v>46209.329166666699</v>
      </c>
      <c r="C10040" s="23">
        <v>46209.342361111099</v>
      </c>
      <c r="D10040" s="23">
        <v>46209.602083333302</v>
      </c>
      <c r="E10040" s="9" t="s">
        <v>212</v>
      </c>
      <c r="F10040" s="9" t="s">
        <v>188</v>
      </c>
      <c r="G10040" s="9" t="s">
        <v>236</v>
      </c>
      <c r="H10040" s="9" t="s">
        <v>167</v>
      </c>
      <c r="I10040" s="9" t="s">
        <v>255</v>
      </c>
      <c r="J10040" s="9" t="s">
        <v>3836</v>
      </c>
      <c r="K10040" s="9" t="s">
        <v>303</v>
      </c>
      <c r="L10040" s="9" t="s">
        <v>307</v>
      </c>
      <c r="M10040" s="9" t="s">
        <v>544</v>
      </c>
      <c r="N10040" s="9" t="s">
        <v>196</v>
      </c>
      <c r="O10040" s="9" t="s">
        <v>176</v>
      </c>
      <c r="P10040" s="9" t="s">
        <v>570</v>
      </c>
      <c r="Q10040" s="9" t="s">
        <v>219</v>
      </c>
      <c r="R10040" s="9">
        <v>0</v>
      </c>
      <c r="S10040" s="9">
        <v>19</v>
      </c>
      <c r="U10040" s="9" t="s">
        <v>242</v>
      </c>
      <c r="X10040" s="9">
        <f>INDEX(SLA_Policy!$D$2:$D$5,MATCH(F10040,SLA_Policy!$A$2:$A$5,0))</f>
        <v>72</v>
      </c>
      <c r="Y10040" s="9" t="str">
        <f>IF(E10040="Cancelled","Excluded",IF(D10040="",IF((SLA_Policy!$B$8-B10040)*24&gt;X10040,"Open - Breached","Open - On Track"),IF((D10040-B10040)*24&lt;=X10040,"Met","Breached")))</f>
        <v>Met</v>
      </c>
    </row>
    <row r="10041" spans="1:25" x14ac:dyDescent="0.25">
      <c r="A10041" s="9" t="s">
        <v>14536</v>
      </c>
      <c r="B10041" s="23">
        <v>46209.335416666698</v>
      </c>
      <c r="C10041" s="23">
        <v>46209.336805555598</v>
      </c>
      <c r="D10041" s="23">
        <v>46209.441666666702</v>
      </c>
      <c r="E10041" s="9" t="s">
        <v>212</v>
      </c>
      <c r="F10041" s="9" t="s">
        <v>188</v>
      </c>
      <c r="G10041" s="9" t="s">
        <v>213</v>
      </c>
      <c r="H10041" s="9" t="s">
        <v>161</v>
      </c>
      <c r="I10041" s="9" t="s">
        <v>389</v>
      </c>
      <c r="J10041" s="9" t="s">
        <v>1870</v>
      </c>
      <c r="K10041" s="9" t="s">
        <v>246</v>
      </c>
      <c r="L10041" s="9" t="s">
        <v>216</v>
      </c>
      <c r="M10041" s="9" t="s">
        <v>1785</v>
      </c>
      <c r="N10041" s="9" t="s">
        <v>198</v>
      </c>
      <c r="O10041" s="9" t="s">
        <v>116</v>
      </c>
      <c r="P10041" s="9" t="s">
        <v>525</v>
      </c>
      <c r="Q10041" s="9" t="s">
        <v>219</v>
      </c>
      <c r="R10041" s="9">
        <v>0</v>
      </c>
      <c r="S10041" s="9">
        <v>5</v>
      </c>
      <c r="U10041" s="9" t="s">
        <v>290</v>
      </c>
      <c r="X10041" s="9">
        <f>INDEX(SLA_Policy!$D$2:$D$5,MATCH(F10041,SLA_Policy!$A$2:$A$5,0))</f>
        <v>72</v>
      </c>
      <c r="Y10041" s="9" t="str">
        <f>IF(E10041="Cancelled","Excluded",IF(D10041="",IF((SLA_Policy!$B$8-B10041)*24&gt;X10041,"Open - Breached","Open - On Track"),IF((D10041-B10041)*24&lt;=X10041,"Met","Breached")))</f>
        <v>Met</v>
      </c>
    </row>
    <row r="10042" spans="1:25" x14ac:dyDescent="0.25">
      <c r="A10042" s="9" t="s">
        <v>14537</v>
      </c>
      <c r="B10042" s="23">
        <v>46209.336111111101</v>
      </c>
      <c r="C10042" s="23">
        <v>46209.344444444498</v>
      </c>
      <c r="D10042" s="23">
        <v>46210.311805555597</v>
      </c>
      <c r="E10042" s="9" t="s">
        <v>212</v>
      </c>
      <c r="F10042" s="9" t="s">
        <v>189</v>
      </c>
      <c r="G10042" s="9" t="s">
        <v>213</v>
      </c>
      <c r="H10042" s="9" t="s">
        <v>162</v>
      </c>
      <c r="I10042" s="9" t="s">
        <v>345</v>
      </c>
      <c r="J10042" s="9" t="s">
        <v>5366</v>
      </c>
      <c r="K10042" s="9" t="s">
        <v>225</v>
      </c>
      <c r="L10042" s="9" t="s">
        <v>311</v>
      </c>
      <c r="M10042" s="9" t="s">
        <v>2527</v>
      </c>
      <c r="N10042" s="9" t="s">
        <v>198</v>
      </c>
      <c r="O10042" s="9" t="s">
        <v>116</v>
      </c>
      <c r="P10042" s="9" t="s">
        <v>551</v>
      </c>
      <c r="Q10042" s="9" t="s">
        <v>219</v>
      </c>
      <c r="R10042" s="9">
        <v>0</v>
      </c>
      <c r="S10042" s="9">
        <v>21</v>
      </c>
      <c r="U10042" s="9" t="s">
        <v>661</v>
      </c>
      <c r="X10042" s="9">
        <f>INDEX(SLA_Policy!$D$2:$D$5,MATCH(F10042,SLA_Policy!$A$2:$A$5,0))</f>
        <v>120</v>
      </c>
      <c r="Y10042" s="9" t="str">
        <f>IF(E10042="Cancelled","Excluded",IF(D10042="",IF((SLA_Policy!$B$8-B10042)*24&gt;X10042,"Open - Breached","Open - On Track"),IF((D10042-B10042)*24&lt;=X10042,"Met","Breached")))</f>
        <v>Met</v>
      </c>
    </row>
    <row r="10043" spans="1:25" x14ac:dyDescent="0.25">
      <c r="A10043" s="9" t="s">
        <v>14538</v>
      </c>
      <c r="B10043" s="23">
        <v>46209.337500000001</v>
      </c>
      <c r="C10043" s="23">
        <v>46209.347222222197</v>
      </c>
      <c r="D10043" s="23">
        <v>46209.4597222222</v>
      </c>
      <c r="E10043" s="9" t="s">
        <v>212</v>
      </c>
      <c r="F10043" s="9" t="s">
        <v>189</v>
      </c>
      <c r="G10043" s="9" t="s">
        <v>213</v>
      </c>
      <c r="H10043" s="9" t="s">
        <v>162</v>
      </c>
      <c r="I10043" s="9" t="s">
        <v>416</v>
      </c>
      <c r="J10043" s="9" t="s">
        <v>957</v>
      </c>
      <c r="K10043" s="9" t="s">
        <v>239</v>
      </c>
      <c r="L10043" s="9" t="s">
        <v>282</v>
      </c>
      <c r="M10043" s="9" t="s">
        <v>1408</v>
      </c>
      <c r="N10043" s="9" t="s">
        <v>198</v>
      </c>
      <c r="O10043" s="9" t="s">
        <v>176</v>
      </c>
      <c r="P10043" s="9" t="s">
        <v>330</v>
      </c>
      <c r="Q10043" s="9" t="s">
        <v>219</v>
      </c>
      <c r="R10043" s="9">
        <v>0</v>
      </c>
      <c r="S10043" s="9">
        <v>25</v>
      </c>
      <c r="U10043" s="9" t="s">
        <v>266</v>
      </c>
      <c r="W10043" s="9">
        <v>5</v>
      </c>
      <c r="X10043" s="9">
        <f>INDEX(SLA_Policy!$D$2:$D$5,MATCH(F10043,SLA_Policy!$A$2:$A$5,0))</f>
        <v>120</v>
      </c>
      <c r="Y10043" s="9" t="str">
        <f>IF(E10043="Cancelled","Excluded",IF(D10043="",IF((SLA_Policy!$B$8-B10043)*24&gt;X10043,"Open - Breached","Open - On Track"),IF((D10043-B10043)*24&lt;=X10043,"Met","Breached")))</f>
        <v>Met</v>
      </c>
    </row>
    <row r="10044" spans="1:25" x14ac:dyDescent="0.25">
      <c r="A10044" s="9" t="s">
        <v>14539</v>
      </c>
      <c r="B10044" s="23">
        <v>46209.347916666702</v>
      </c>
      <c r="C10044" s="23">
        <v>46209.429166666698</v>
      </c>
      <c r="D10044" s="23">
        <v>46209.516666666699</v>
      </c>
      <c r="E10044" s="9" t="s">
        <v>212</v>
      </c>
      <c r="F10044" s="9" t="s">
        <v>189</v>
      </c>
      <c r="G10044" s="9" t="s">
        <v>213</v>
      </c>
      <c r="H10044" s="9" t="s">
        <v>164</v>
      </c>
      <c r="I10044" s="9" t="s">
        <v>260</v>
      </c>
      <c r="J10044" s="9" t="s">
        <v>12936</v>
      </c>
      <c r="K10044" s="9" t="s">
        <v>410</v>
      </c>
      <c r="L10044" s="9" t="s">
        <v>104</v>
      </c>
      <c r="M10044" s="9" t="s">
        <v>411</v>
      </c>
      <c r="N10044" s="9" t="s">
        <v>196</v>
      </c>
      <c r="O10044" s="9" t="s">
        <v>179</v>
      </c>
      <c r="P10044" s="9" t="s">
        <v>313</v>
      </c>
      <c r="Q10044" s="9" t="s">
        <v>219</v>
      </c>
      <c r="R10044" s="9">
        <v>0</v>
      </c>
      <c r="S10044" s="9">
        <v>32</v>
      </c>
      <c r="T10044" s="9" t="s">
        <v>265</v>
      </c>
      <c r="U10044" s="9" t="s">
        <v>290</v>
      </c>
      <c r="X10044" s="9">
        <f>INDEX(SLA_Policy!$D$2:$D$5,MATCH(F10044,SLA_Policy!$A$2:$A$5,0))</f>
        <v>120</v>
      </c>
      <c r="Y10044" s="9" t="str">
        <f>IF(E10044="Cancelled","Excluded",IF(D10044="",IF((SLA_Policy!$B$8-B10044)*24&gt;X10044,"Open - Breached","Open - On Track"),IF((D10044-B10044)*24&lt;=X10044,"Met","Breached")))</f>
        <v>Met</v>
      </c>
    </row>
    <row r="10045" spans="1:25" x14ac:dyDescent="0.25">
      <c r="A10045" s="9" t="s">
        <v>14540</v>
      </c>
      <c r="B10045" s="23">
        <v>46209.35</v>
      </c>
      <c r="C10045" s="23">
        <v>46209.359722222202</v>
      </c>
      <c r="D10045" s="23">
        <v>46209.535416666702</v>
      </c>
      <c r="E10045" s="9" t="s">
        <v>212</v>
      </c>
      <c r="F10045" s="9" t="s">
        <v>188</v>
      </c>
      <c r="G10045" s="9" t="s">
        <v>213</v>
      </c>
      <c r="H10045" s="9" t="s">
        <v>88</v>
      </c>
      <c r="I10045" s="9" t="s">
        <v>92</v>
      </c>
      <c r="J10045" s="9" t="s">
        <v>413</v>
      </c>
      <c r="K10045" s="9" t="s">
        <v>215</v>
      </c>
      <c r="L10045" s="9" t="s">
        <v>293</v>
      </c>
      <c r="M10045" s="9" t="s">
        <v>4988</v>
      </c>
      <c r="N10045" s="9" t="s">
        <v>196</v>
      </c>
      <c r="O10045" s="9" t="s">
        <v>178</v>
      </c>
      <c r="P10045" s="9" t="s">
        <v>360</v>
      </c>
      <c r="Q10045" s="9" t="s">
        <v>219</v>
      </c>
      <c r="R10045" s="9">
        <v>0</v>
      </c>
      <c r="S10045" s="9">
        <v>19</v>
      </c>
      <c r="T10045" s="9" t="s">
        <v>220</v>
      </c>
      <c r="U10045" s="9" t="s">
        <v>230</v>
      </c>
      <c r="X10045" s="9">
        <f>INDEX(SLA_Policy!$D$2:$D$5,MATCH(F10045,SLA_Policy!$A$2:$A$5,0))</f>
        <v>72</v>
      </c>
      <c r="Y10045" s="9" t="str">
        <f>IF(E10045="Cancelled","Excluded",IF(D10045="",IF((SLA_Policy!$B$8-B10045)*24&gt;X10045,"Open - Breached","Open - On Track"),IF((D10045-B10045)*24&lt;=X10045,"Met","Breached")))</f>
        <v>Met</v>
      </c>
    </row>
    <row r="10046" spans="1:25" x14ac:dyDescent="0.25">
      <c r="A10046" s="9" t="s">
        <v>14541</v>
      </c>
      <c r="B10046" s="23">
        <v>46209.3569444444</v>
      </c>
      <c r="C10046" s="23">
        <v>46209.379861111098</v>
      </c>
      <c r="D10046" s="23">
        <v>46209.754166666702</v>
      </c>
      <c r="E10046" s="9" t="s">
        <v>212</v>
      </c>
      <c r="F10046" s="9" t="s">
        <v>188</v>
      </c>
      <c r="G10046" s="9" t="s">
        <v>213</v>
      </c>
      <c r="H10046" s="9" t="s">
        <v>88</v>
      </c>
      <c r="I10046" s="9" t="s">
        <v>268</v>
      </c>
      <c r="J10046" s="9" t="s">
        <v>14542</v>
      </c>
      <c r="K10046" s="9" t="s">
        <v>246</v>
      </c>
      <c r="L10046" s="9" t="s">
        <v>216</v>
      </c>
      <c r="M10046" s="9" t="s">
        <v>5760</v>
      </c>
      <c r="N10046" s="9" t="s">
        <v>196</v>
      </c>
      <c r="O10046" s="9" t="s">
        <v>178</v>
      </c>
      <c r="P10046" s="9" t="s">
        <v>360</v>
      </c>
      <c r="Q10046" s="9" t="s">
        <v>219</v>
      </c>
      <c r="R10046" s="9">
        <v>0</v>
      </c>
      <c r="S10046" s="9">
        <v>19</v>
      </c>
      <c r="T10046" s="9" t="s">
        <v>220</v>
      </c>
      <c r="U10046" s="9" t="s">
        <v>266</v>
      </c>
      <c r="X10046" s="9">
        <f>INDEX(SLA_Policy!$D$2:$D$5,MATCH(F10046,SLA_Policy!$A$2:$A$5,0))</f>
        <v>72</v>
      </c>
      <c r="Y10046" s="9" t="str">
        <f>IF(E10046="Cancelled","Excluded",IF(D10046="",IF((SLA_Policy!$B$8-B10046)*24&gt;X10046,"Open - Breached","Open - On Track"),IF((D10046-B10046)*24&lt;=X10046,"Met","Breached")))</f>
        <v>Met</v>
      </c>
    </row>
    <row r="10047" spans="1:25" x14ac:dyDescent="0.25">
      <c r="A10047" s="9" t="s">
        <v>14543</v>
      </c>
      <c r="B10047" s="23">
        <v>46209.366666666698</v>
      </c>
      <c r="C10047" s="23">
        <v>46209.373611111099</v>
      </c>
      <c r="D10047" s="23">
        <v>46209.558333333298</v>
      </c>
      <c r="E10047" s="9" t="s">
        <v>212</v>
      </c>
      <c r="F10047" s="9" t="s">
        <v>189</v>
      </c>
      <c r="G10047" s="9" t="s">
        <v>213</v>
      </c>
      <c r="H10047" s="9" t="s">
        <v>161</v>
      </c>
      <c r="I10047" s="9" t="s">
        <v>389</v>
      </c>
      <c r="J10047" s="9" t="s">
        <v>1905</v>
      </c>
      <c r="K10047" s="9" t="s">
        <v>215</v>
      </c>
      <c r="L10047" s="9" t="s">
        <v>216</v>
      </c>
      <c r="M10047" s="9" t="s">
        <v>217</v>
      </c>
      <c r="N10047" s="9" t="s">
        <v>198</v>
      </c>
      <c r="O10047" s="9" t="s">
        <v>116</v>
      </c>
      <c r="P10047" s="9" t="s">
        <v>295</v>
      </c>
      <c r="Q10047" s="9" t="s">
        <v>219</v>
      </c>
      <c r="R10047" s="9">
        <v>1</v>
      </c>
      <c r="S10047" s="9">
        <v>10</v>
      </c>
      <c r="U10047" s="9" t="s">
        <v>290</v>
      </c>
      <c r="X10047" s="9">
        <f>INDEX(SLA_Policy!$D$2:$D$5,MATCH(F10047,SLA_Policy!$A$2:$A$5,0))</f>
        <v>120</v>
      </c>
      <c r="Y10047" s="9" t="str">
        <f>IF(E10047="Cancelled","Excluded",IF(D10047="",IF((SLA_Policy!$B$8-B10047)*24&gt;X10047,"Open - Breached","Open - On Track"),IF((D10047-B10047)*24&lt;=X10047,"Met","Breached")))</f>
        <v>Met</v>
      </c>
    </row>
    <row r="10048" spans="1:25" x14ac:dyDescent="0.25">
      <c r="A10048" s="9" t="s">
        <v>14544</v>
      </c>
      <c r="B10048" s="23">
        <v>46209.374305555597</v>
      </c>
      <c r="C10048" s="23">
        <v>46209.379166666702</v>
      </c>
      <c r="D10048" s="23">
        <v>46209.438194444498</v>
      </c>
      <c r="E10048" s="9" t="s">
        <v>212</v>
      </c>
      <c r="F10048" s="9" t="s">
        <v>188</v>
      </c>
      <c r="G10048" s="9" t="s">
        <v>213</v>
      </c>
      <c r="H10048" s="9" t="s">
        <v>161</v>
      </c>
      <c r="I10048" s="9" t="s">
        <v>297</v>
      </c>
      <c r="J10048" s="9" t="s">
        <v>6632</v>
      </c>
      <c r="K10048" s="9" t="s">
        <v>215</v>
      </c>
      <c r="L10048" s="9" t="s">
        <v>216</v>
      </c>
      <c r="M10048" s="9" t="s">
        <v>1463</v>
      </c>
      <c r="N10048" s="9" t="s">
        <v>198</v>
      </c>
      <c r="O10048" s="9" t="s">
        <v>116</v>
      </c>
      <c r="P10048" s="9" t="s">
        <v>574</v>
      </c>
      <c r="Q10048" s="9" t="s">
        <v>219</v>
      </c>
      <c r="R10048" s="9">
        <v>0</v>
      </c>
      <c r="S10048" s="9">
        <v>18</v>
      </c>
      <c r="U10048" s="9" t="s">
        <v>290</v>
      </c>
      <c r="X10048" s="9">
        <f>INDEX(SLA_Policy!$D$2:$D$5,MATCH(F10048,SLA_Policy!$A$2:$A$5,0))</f>
        <v>72</v>
      </c>
      <c r="Y10048" s="9" t="str">
        <f>IF(E10048="Cancelled","Excluded",IF(D10048="",IF((SLA_Policy!$B$8-B10048)*24&gt;X10048,"Open - Breached","Open - On Track"),IF((D10048-B10048)*24&lt;=X10048,"Met","Breached")))</f>
        <v>Met</v>
      </c>
    </row>
    <row r="10049" spans="1:25" x14ac:dyDescent="0.25">
      <c r="A10049" s="9" t="s">
        <v>14545</v>
      </c>
      <c r="B10049" s="23">
        <v>46209.376388888901</v>
      </c>
      <c r="C10049" s="23">
        <v>46209.389583333301</v>
      </c>
      <c r="D10049" s="23">
        <v>46209.661805555603</v>
      </c>
      <c r="E10049" s="9" t="s">
        <v>212</v>
      </c>
      <c r="F10049" s="9" t="s">
        <v>189</v>
      </c>
      <c r="G10049" s="9" t="s">
        <v>213</v>
      </c>
      <c r="H10049" s="9" t="s">
        <v>162</v>
      </c>
      <c r="I10049" s="9" t="s">
        <v>393</v>
      </c>
      <c r="J10049" s="9" t="s">
        <v>10482</v>
      </c>
      <c r="K10049" s="9" t="s">
        <v>215</v>
      </c>
      <c r="L10049" s="9" t="s">
        <v>293</v>
      </c>
      <c r="M10049" s="9" t="s">
        <v>2965</v>
      </c>
      <c r="N10049" s="9" t="s">
        <v>196</v>
      </c>
      <c r="O10049" s="9" t="s">
        <v>116</v>
      </c>
      <c r="P10049" s="9" t="s">
        <v>551</v>
      </c>
      <c r="Q10049" s="9" t="s">
        <v>219</v>
      </c>
      <c r="R10049" s="9">
        <v>0</v>
      </c>
      <c r="S10049" s="9">
        <v>12</v>
      </c>
      <c r="U10049" s="9" t="s">
        <v>266</v>
      </c>
      <c r="X10049" s="9">
        <f>INDEX(SLA_Policy!$D$2:$D$5,MATCH(F10049,SLA_Policy!$A$2:$A$5,0))</f>
        <v>120</v>
      </c>
      <c r="Y10049" s="9" t="str">
        <f>IF(E10049="Cancelled","Excluded",IF(D10049="",IF((SLA_Policy!$B$8-B10049)*24&gt;X10049,"Open - Breached","Open - On Track"),IF((D10049-B10049)*24&lt;=X10049,"Met","Breached")))</f>
        <v>Met</v>
      </c>
    </row>
    <row r="10050" spans="1:25" x14ac:dyDescent="0.25">
      <c r="A10050" s="9" t="s">
        <v>14546</v>
      </c>
      <c r="B10050" s="23">
        <v>46209.379861111098</v>
      </c>
      <c r="C10050" s="23">
        <v>46209.396527777797</v>
      </c>
      <c r="D10050" s="23">
        <v>46209.601388888899</v>
      </c>
      <c r="E10050" s="9" t="s">
        <v>212</v>
      </c>
      <c r="F10050" s="9" t="s">
        <v>188</v>
      </c>
      <c r="G10050" s="9" t="s">
        <v>236</v>
      </c>
      <c r="H10050" s="9" t="s">
        <v>161</v>
      </c>
      <c r="I10050" s="9" t="s">
        <v>237</v>
      </c>
      <c r="J10050" s="9" t="s">
        <v>14547</v>
      </c>
      <c r="K10050" s="9" t="s">
        <v>225</v>
      </c>
      <c r="L10050" s="9" t="s">
        <v>351</v>
      </c>
      <c r="M10050" s="9" t="s">
        <v>968</v>
      </c>
      <c r="N10050" s="9" t="s">
        <v>196</v>
      </c>
      <c r="O10050" s="9" t="s">
        <v>177</v>
      </c>
      <c r="P10050" s="9" t="s">
        <v>942</v>
      </c>
      <c r="Q10050" s="9" t="s">
        <v>219</v>
      </c>
      <c r="R10050" s="9">
        <v>0</v>
      </c>
      <c r="S10050" s="9">
        <v>16</v>
      </c>
      <c r="U10050" s="9" t="s">
        <v>242</v>
      </c>
      <c r="W10050" s="9">
        <v>5</v>
      </c>
      <c r="X10050" s="9">
        <f>INDEX(SLA_Policy!$D$2:$D$5,MATCH(F10050,SLA_Policy!$A$2:$A$5,0))</f>
        <v>72</v>
      </c>
      <c r="Y10050" s="9" t="str">
        <f>IF(E10050="Cancelled","Excluded",IF(D10050="",IF((SLA_Policy!$B$8-B10050)*24&gt;X10050,"Open - Breached","Open - On Track"),IF((D10050-B10050)*24&lt;=X10050,"Met","Breached")))</f>
        <v>Met</v>
      </c>
    </row>
    <row r="10051" spans="1:25" x14ac:dyDescent="0.25">
      <c r="A10051" s="9" t="s">
        <v>14548</v>
      </c>
      <c r="B10051" s="23">
        <v>46209.3840277778</v>
      </c>
      <c r="C10051" s="23">
        <v>46209.409027777801</v>
      </c>
      <c r="D10051" s="23">
        <v>46209.709027777797</v>
      </c>
      <c r="E10051" s="9" t="s">
        <v>212</v>
      </c>
      <c r="F10051" s="9" t="s">
        <v>188</v>
      </c>
      <c r="G10051" s="9" t="s">
        <v>236</v>
      </c>
      <c r="H10051" s="9" t="s">
        <v>161</v>
      </c>
      <c r="I10051" s="9" t="s">
        <v>237</v>
      </c>
      <c r="J10051" s="9" t="s">
        <v>1289</v>
      </c>
      <c r="K10051" s="9" t="s">
        <v>276</v>
      </c>
      <c r="L10051" s="9" t="s">
        <v>104</v>
      </c>
      <c r="M10051" s="9" t="s">
        <v>3786</v>
      </c>
      <c r="N10051" s="9" t="s">
        <v>197</v>
      </c>
      <c r="O10051" s="9" t="s">
        <v>177</v>
      </c>
      <c r="P10051" s="9" t="s">
        <v>457</v>
      </c>
      <c r="Q10051" s="9" t="s">
        <v>219</v>
      </c>
      <c r="R10051" s="9">
        <v>0</v>
      </c>
      <c r="S10051" s="9">
        <v>6</v>
      </c>
      <c r="U10051" s="9" t="s">
        <v>242</v>
      </c>
      <c r="X10051" s="9">
        <f>INDEX(SLA_Policy!$D$2:$D$5,MATCH(F10051,SLA_Policy!$A$2:$A$5,0))</f>
        <v>72</v>
      </c>
      <c r="Y10051" s="9" t="str">
        <f>IF(E10051="Cancelled","Excluded",IF(D10051="",IF((SLA_Policy!$B$8-B10051)*24&gt;X10051,"Open - Breached","Open - On Track"),IF((D10051-B10051)*24&lt;=X10051,"Met","Breached")))</f>
        <v>Met</v>
      </c>
    </row>
    <row r="10052" spans="1:25" x14ac:dyDescent="0.25">
      <c r="A10052" s="9" t="s">
        <v>14549</v>
      </c>
      <c r="B10052" s="23">
        <v>46209.3840277778</v>
      </c>
      <c r="C10052" s="23">
        <v>46209.426388888904</v>
      </c>
      <c r="D10052" s="23">
        <v>46209.733333333301</v>
      </c>
      <c r="E10052" s="9" t="s">
        <v>212</v>
      </c>
      <c r="F10052" s="9" t="s">
        <v>188</v>
      </c>
      <c r="G10052" s="9" t="s">
        <v>213</v>
      </c>
      <c r="H10052" s="9" t="s">
        <v>163</v>
      </c>
      <c r="I10052" s="9" t="s">
        <v>250</v>
      </c>
      <c r="J10052" s="9" t="s">
        <v>14550</v>
      </c>
      <c r="K10052" s="9" t="s">
        <v>246</v>
      </c>
      <c r="L10052" s="9" t="s">
        <v>311</v>
      </c>
      <c r="M10052" s="9" t="s">
        <v>1234</v>
      </c>
      <c r="N10052" s="9" t="s">
        <v>198</v>
      </c>
      <c r="O10052" s="9" t="s">
        <v>176</v>
      </c>
      <c r="P10052" s="9" t="s">
        <v>419</v>
      </c>
      <c r="Q10052" s="9" t="s">
        <v>219</v>
      </c>
      <c r="R10052" s="9">
        <v>0</v>
      </c>
      <c r="S10052" s="9">
        <v>33</v>
      </c>
      <c r="T10052" s="9" t="s">
        <v>136</v>
      </c>
      <c r="U10052" s="9" t="s">
        <v>376</v>
      </c>
      <c r="X10052" s="9">
        <f>INDEX(SLA_Policy!$D$2:$D$5,MATCH(F10052,SLA_Policy!$A$2:$A$5,0))</f>
        <v>72</v>
      </c>
      <c r="Y10052" s="9" t="str">
        <f>IF(E10052="Cancelled","Excluded",IF(D10052="",IF((SLA_Policy!$B$8-B10052)*24&gt;X10052,"Open - Breached","Open - On Track"),IF((D10052-B10052)*24&lt;=X10052,"Met","Breached")))</f>
        <v>Met</v>
      </c>
    </row>
    <row r="10053" spans="1:25" x14ac:dyDescent="0.25">
      <c r="A10053" s="9" t="s">
        <v>14551</v>
      </c>
      <c r="B10053" s="23">
        <v>46209.384722222203</v>
      </c>
      <c r="C10053" s="23">
        <v>46209.498611111099</v>
      </c>
      <c r="D10053" s="23">
        <v>46213.295138888898</v>
      </c>
      <c r="E10053" s="9" t="s">
        <v>212</v>
      </c>
      <c r="F10053" s="9" t="s">
        <v>189</v>
      </c>
      <c r="G10053" s="9" t="s">
        <v>236</v>
      </c>
      <c r="H10053" s="9" t="s">
        <v>167</v>
      </c>
      <c r="I10053" s="9" t="s">
        <v>255</v>
      </c>
      <c r="J10053" s="9" t="s">
        <v>14552</v>
      </c>
      <c r="K10053" s="9" t="s">
        <v>246</v>
      </c>
      <c r="L10053" s="9" t="s">
        <v>226</v>
      </c>
      <c r="M10053" s="9" t="s">
        <v>826</v>
      </c>
      <c r="N10053" s="9" t="s">
        <v>197</v>
      </c>
      <c r="O10053" s="9" t="s">
        <v>116</v>
      </c>
      <c r="P10053" s="9" t="s">
        <v>258</v>
      </c>
      <c r="Q10053" s="9" t="s">
        <v>219</v>
      </c>
      <c r="R10053" s="9">
        <v>0</v>
      </c>
      <c r="S10053" s="9">
        <v>27</v>
      </c>
      <c r="U10053" s="9" t="s">
        <v>242</v>
      </c>
      <c r="X10053" s="9">
        <f>INDEX(SLA_Policy!$D$2:$D$5,MATCH(F10053,SLA_Policy!$A$2:$A$5,0))</f>
        <v>120</v>
      </c>
      <c r="Y10053" s="9" t="str">
        <f>IF(E10053="Cancelled","Excluded",IF(D10053="",IF((SLA_Policy!$B$8-B10053)*24&gt;X10053,"Open - Breached","Open - On Track"),IF((D10053-B10053)*24&lt;=X10053,"Met","Breached")))</f>
        <v>Met</v>
      </c>
    </row>
    <row r="10054" spans="1:25" x14ac:dyDescent="0.25">
      <c r="A10054" s="9" t="s">
        <v>14553</v>
      </c>
      <c r="B10054" s="23">
        <v>46209.3930555556</v>
      </c>
      <c r="C10054" s="23">
        <v>46209.394444444399</v>
      </c>
      <c r="D10054" s="23">
        <v>46209.474999999999</v>
      </c>
      <c r="E10054" s="9" t="s">
        <v>212</v>
      </c>
      <c r="F10054" s="9" t="s">
        <v>187</v>
      </c>
      <c r="G10054" s="9" t="s">
        <v>213</v>
      </c>
      <c r="H10054" s="9" t="s">
        <v>163</v>
      </c>
      <c r="I10054" s="9" t="s">
        <v>223</v>
      </c>
      <c r="J10054" s="9" t="s">
        <v>1514</v>
      </c>
      <c r="K10054" s="9" t="s">
        <v>215</v>
      </c>
      <c r="L10054" s="9" t="s">
        <v>216</v>
      </c>
      <c r="M10054" s="9" t="s">
        <v>712</v>
      </c>
      <c r="N10054" s="9" t="s">
        <v>198</v>
      </c>
      <c r="O10054" s="9" t="s">
        <v>176</v>
      </c>
      <c r="P10054" s="9" t="s">
        <v>419</v>
      </c>
      <c r="Q10054" s="9" t="s">
        <v>273</v>
      </c>
      <c r="R10054" s="9">
        <v>0</v>
      </c>
      <c r="S10054" s="9">
        <v>91</v>
      </c>
      <c r="T10054" s="9" t="s">
        <v>136</v>
      </c>
      <c r="U10054" s="9" t="s">
        <v>376</v>
      </c>
      <c r="X10054" s="9">
        <f>INDEX(SLA_Policy!$D$2:$D$5,MATCH(F10054,SLA_Policy!$A$2:$A$5,0))</f>
        <v>8</v>
      </c>
      <c r="Y10054" s="9" t="str">
        <f>IF(E10054="Cancelled","Excluded",IF(D10054="",IF((SLA_Policy!$B$8-B10054)*24&gt;X10054,"Open - Breached","Open - On Track"),IF((D10054-B10054)*24&lt;=X10054,"Met","Breached")))</f>
        <v>Met</v>
      </c>
    </row>
    <row r="10055" spans="1:25" x14ac:dyDescent="0.25">
      <c r="A10055" s="9" t="s">
        <v>14554</v>
      </c>
      <c r="B10055" s="23">
        <v>46209.395138888904</v>
      </c>
      <c r="E10055" s="9" t="s">
        <v>649</v>
      </c>
      <c r="F10055" s="9" t="s">
        <v>188</v>
      </c>
      <c r="G10055" s="9" t="s">
        <v>236</v>
      </c>
      <c r="H10055" s="9" t="s">
        <v>161</v>
      </c>
      <c r="I10055" s="9" t="s">
        <v>237</v>
      </c>
      <c r="J10055" s="9" t="s">
        <v>1533</v>
      </c>
      <c r="K10055" s="9" t="s">
        <v>246</v>
      </c>
      <c r="L10055" s="9" t="s">
        <v>311</v>
      </c>
      <c r="M10055" s="9" t="s">
        <v>797</v>
      </c>
      <c r="N10055" s="9" t="s">
        <v>196</v>
      </c>
      <c r="O10055" s="9" t="s">
        <v>177</v>
      </c>
      <c r="P10055" s="9" t="s">
        <v>457</v>
      </c>
      <c r="Q10055" s="9" t="s">
        <v>219</v>
      </c>
      <c r="R10055" s="9">
        <v>0</v>
      </c>
      <c r="S10055" s="9">
        <v>1</v>
      </c>
      <c r="X10055" s="9">
        <f>INDEX(SLA_Policy!$D$2:$D$5,MATCH(F10055,SLA_Policy!$A$2:$A$5,0))</f>
        <v>72</v>
      </c>
      <c r="Y10055" s="9" t="str">
        <f>IF(E10055="Cancelled","Excluded",IF(D10055="",IF((SLA_Policy!$B$8-B10055)*24&gt;X10055,"Open - Breached","Open - On Track"),IF((D10055-B10055)*24&lt;=X10055,"Met","Breached")))</f>
        <v>Excluded</v>
      </c>
    </row>
    <row r="10056" spans="1:25" x14ac:dyDescent="0.25">
      <c r="A10056" s="9" t="s">
        <v>14555</v>
      </c>
      <c r="B10056" s="23">
        <v>46209.395833333299</v>
      </c>
      <c r="C10056" s="23">
        <v>46209.4465277778</v>
      </c>
      <c r="D10056" s="23">
        <v>46210.3569444444</v>
      </c>
      <c r="E10056" s="9" t="s">
        <v>212</v>
      </c>
      <c r="F10056" s="9" t="s">
        <v>188</v>
      </c>
      <c r="G10056" s="9" t="s">
        <v>213</v>
      </c>
      <c r="H10056" s="9" t="s">
        <v>162</v>
      </c>
      <c r="I10056" s="9" t="s">
        <v>345</v>
      </c>
      <c r="J10056" s="9" t="s">
        <v>4028</v>
      </c>
      <c r="K10056" s="9" t="s">
        <v>215</v>
      </c>
      <c r="L10056" s="9" t="s">
        <v>104</v>
      </c>
      <c r="M10056" s="9" t="s">
        <v>1171</v>
      </c>
      <c r="N10056" s="9" t="s">
        <v>196</v>
      </c>
      <c r="O10056" s="9" t="s">
        <v>116</v>
      </c>
      <c r="P10056" s="9" t="s">
        <v>342</v>
      </c>
      <c r="Q10056" s="9" t="s">
        <v>219</v>
      </c>
      <c r="R10056" s="9">
        <v>0</v>
      </c>
      <c r="S10056" s="9">
        <v>17</v>
      </c>
      <c r="U10056" s="9" t="s">
        <v>248</v>
      </c>
      <c r="X10056" s="9">
        <f>INDEX(SLA_Policy!$D$2:$D$5,MATCH(F10056,SLA_Policy!$A$2:$A$5,0))</f>
        <v>72</v>
      </c>
      <c r="Y10056" s="9" t="str">
        <f>IF(E10056="Cancelled","Excluded",IF(D10056="",IF((SLA_Policy!$B$8-B10056)*24&gt;X10056,"Open - Breached","Open - On Track"),IF((D10056-B10056)*24&lt;=X10056,"Met","Breached")))</f>
        <v>Met</v>
      </c>
    </row>
    <row r="10057" spans="1:25" x14ac:dyDescent="0.25">
      <c r="A10057" s="9" t="s">
        <v>14556</v>
      </c>
      <c r="B10057" s="23">
        <v>46209.401388888902</v>
      </c>
      <c r="C10057" s="23">
        <v>46209.425000000003</v>
      </c>
      <c r="D10057" s="23">
        <v>46209.590972222199</v>
      </c>
      <c r="E10057" s="9" t="s">
        <v>212</v>
      </c>
      <c r="F10057" s="9" t="s">
        <v>189</v>
      </c>
      <c r="G10057" s="9" t="s">
        <v>213</v>
      </c>
      <c r="H10057" s="9" t="s">
        <v>167</v>
      </c>
      <c r="I10057" s="9" t="s">
        <v>684</v>
      </c>
      <c r="J10057" s="9" t="s">
        <v>6175</v>
      </c>
      <c r="K10057" s="9" t="s">
        <v>246</v>
      </c>
      <c r="L10057" s="9" t="s">
        <v>311</v>
      </c>
      <c r="M10057" s="9" t="s">
        <v>2617</v>
      </c>
      <c r="N10057" s="9" t="s">
        <v>198</v>
      </c>
      <c r="O10057" s="9" t="s">
        <v>116</v>
      </c>
      <c r="P10057" s="9" t="s">
        <v>258</v>
      </c>
      <c r="Q10057" s="9" t="s">
        <v>219</v>
      </c>
      <c r="R10057" s="9">
        <v>0</v>
      </c>
      <c r="S10057" s="9">
        <v>8</v>
      </c>
      <c r="U10057" s="9" t="s">
        <v>248</v>
      </c>
      <c r="X10057" s="9">
        <f>INDEX(SLA_Policy!$D$2:$D$5,MATCH(F10057,SLA_Policy!$A$2:$A$5,0))</f>
        <v>120</v>
      </c>
      <c r="Y10057" s="9" t="str">
        <f>IF(E10057="Cancelled","Excluded",IF(D10057="",IF((SLA_Policy!$B$8-B10057)*24&gt;X10057,"Open - Breached","Open - On Track"),IF((D10057-B10057)*24&lt;=X10057,"Met","Breached")))</f>
        <v>Met</v>
      </c>
    </row>
    <row r="10058" spans="1:25" x14ac:dyDescent="0.25">
      <c r="A10058" s="9" t="s">
        <v>14557</v>
      </c>
      <c r="B10058" s="23">
        <v>46209.404861111099</v>
      </c>
      <c r="C10058" s="23">
        <v>46209.476388888899</v>
      </c>
      <c r="D10058" s="23">
        <v>46216.565277777801</v>
      </c>
      <c r="E10058" s="9" t="s">
        <v>212</v>
      </c>
      <c r="F10058" s="9" t="s">
        <v>188</v>
      </c>
      <c r="G10058" s="9" t="s">
        <v>236</v>
      </c>
      <c r="H10058" s="9" t="s">
        <v>163</v>
      </c>
      <c r="I10058" s="9" t="s">
        <v>315</v>
      </c>
      <c r="J10058" s="9" t="s">
        <v>14558</v>
      </c>
      <c r="K10058" s="9" t="s">
        <v>239</v>
      </c>
      <c r="L10058" s="9" t="s">
        <v>216</v>
      </c>
      <c r="M10058" s="9" t="s">
        <v>3231</v>
      </c>
      <c r="N10058" s="9" t="s">
        <v>196</v>
      </c>
      <c r="O10058" s="9" t="s">
        <v>180</v>
      </c>
      <c r="P10058" s="9" t="s">
        <v>278</v>
      </c>
      <c r="Q10058" s="9" t="s">
        <v>219</v>
      </c>
      <c r="R10058" s="9">
        <v>0</v>
      </c>
      <c r="S10058" s="9">
        <v>62</v>
      </c>
      <c r="T10058" s="9" t="s">
        <v>136</v>
      </c>
      <c r="U10058" s="9" t="s">
        <v>242</v>
      </c>
      <c r="X10058" s="9">
        <f>INDEX(SLA_Policy!$D$2:$D$5,MATCH(F10058,SLA_Policy!$A$2:$A$5,0))</f>
        <v>72</v>
      </c>
      <c r="Y10058" s="9" t="str">
        <f>IF(E10058="Cancelled","Excluded",IF(D10058="",IF((SLA_Policy!$B$8-B10058)*24&gt;X10058,"Open - Breached","Open - On Track"),IF((D10058-B10058)*24&lt;=X10058,"Met","Breached")))</f>
        <v>Breached</v>
      </c>
    </row>
    <row r="10059" spans="1:25" x14ac:dyDescent="0.25">
      <c r="A10059" s="9" t="s">
        <v>14559</v>
      </c>
      <c r="B10059" s="23">
        <v>46209.416666666701</v>
      </c>
      <c r="C10059" s="23">
        <v>46209.4819444444</v>
      </c>
      <c r="D10059" s="23">
        <v>46210.376388888901</v>
      </c>
      <c r="E10059" s="9" t="s">
        <v>212</v>
      </c>
      <c r="F10059" s="9" t="s">
        <v>188</v>
      </c>
      <c r="G10059" s="9" t="s">
        <v>213</v>
      </c>
      <c r="H10059" s="9" t="s">
        <v>162</v>
      </c>
      <c r="I10059" s="9" t="s">
        <v>416</v>
      </c>
      <c r="J10059" s="9" t="s">
        <v>957</v>
      </c>
      <c r="K10059" s="9" t="s">
        <v>246</v>
      </c>
      <c r="L10059" s="9" t="s">
        <v>216</v>
      </c>
      <c r="M10059" s="9" t="s">
        <v>1382</v>
      </c>
      <c r="N10059" s="9" t="s">
        <v>196</v>
      </c>
      <c r="O10059" s="9" t="s">
        <v>179</v>
      </c>
      <c r="P10059" s="9" t="s">
        <v>264</v>
      </c>
      <c r="Q10059" s="9" t="s">
        <v>219</v>
      </c>
      <c r="R10059" s="9">
        <v>0</v>
      </c>
      <c r="S10059" s="9">
        <v>9</v>
      </c>
      <c r="U10059" s="9" t="s">
        <v>376</v>
      </c>
      <c r="X10059" s="9">
        <f>INDEX(SLA_Policy!$D$2:$D$5,MATCH(F10059,SLA_Policy!$A$2:$A$5,0))</f>
        <v>72</v>
      </c>
      <c r="Y10059" s="9" t="str">
        <f>IF(E10059="Cancelled","Excluded",IF(D10059="",IF((SLA_Policy!$B$8-B10059)*24&gt;X10059,"Open - Breached","Open - On Track"),IF((D10059-B10059)*24&lt;=X10059,"Met","Breached")))</f>
        <v>Met</v>
      </c>
    </row>
    <row r="10060" spans="1:25" x14ac:dyDescent="0.25">
      <c r="A10060" s="9" t="s">
        <v>14560</v>
      </c>
      <c r="B10060" s="23">
        <v>46209.422916666699</v>
      </c>
      <c r="C10060" s="23">
        <v>46209.434027777803</v>
      </c>
      <c r="D10060" s="23">
        <v>46209.557638888902</v>
      </c>
      <c r="E10060" s="9" t="s">
        <v>212</v>
      </c>
      <c r="F10060" s="9" t="s">
        <v>189</v>
      </c>
      <c r="G10060" s="9" t="s">
        <v>213</v>
      </c>
      <c r="H10060" s="9" t="s">
        <v>161</v>
      </c>
      <c r="I10060" s="9" t="s">
        <v>389</v>
      </c>
      <c r="J10060" s="9" t="s">
        <v>786</v>
      </c>
      <c r="K10060" s="9" t="s">
        <v>225</v>
      </c>
      <c r="L10060" s="9" t="s">
        <v>311</v>
      </c>
      <c r="M10060" s="9" t="s">
        <v>682</v>
      </c>
      <c r="N10060" s="9" t="s">
        <v>198</v>
      </c>
      <c r="O10060" s="9" t="s">
        <v>177</v>
      </c>
      <c r="P10060" s="9" t="s">
        <v>942</v>
      </c>
      <c r="Q10060" s="9" t="s">
        <v>219</v>
      </c>
      <c r="R10060" s="9">
        <v>0</v>
      </c>
      <c r="S10060" s="9">
        <v>8</v>
      </c>
      <c r="U10060" s="9" t="s">
        <v>266</v>
      </c>
      <c r="W10060" s="9">
        <v>5</v>
      </c>
      <c r="X10060" s="9">
        <f>INDEX(SLA_Policy!$D$2:$D$5,MATCH(F10060,SLA_Policy!$A$2:$A$5,0))</f>
        <v>120</v>
      </c>
      <c r="Y10060" s="9" t="str">
        <f>IF(E10060="Cancelled","Excluded",IF(D10060="",IF((SLA_Policy!$B$8-B10060)*24&gt;X10060,"Open - Breached","Open - On Track"),IF((D10060-B10060)*24&lt;=X10060,"Met","Breached")))</f>
        <v>Met</v>
      </c>
    </row>
    <row r="10061" spans="1:25" x14ac:dyDescent="0.25">
      <c r="A10061" s="9" t="s">
        <v>14561</v>
      </c>
      <c r="B10061" s="23">
        <v>46209.431944444397</v>
      </c>
      <c r="C10061" s="23">
        <v>46209.456250000003</v>
      </c>
      <c r="D10061" s="23">
        <v>46209.477083333302</v>
      </c>
      <c r="E10061" s="9" t="s">
        <v>212</v>
      </c>
      <c r="F10061" s="9" t="s">
        <v>189</v>
      </c>
      <c r="G10061" s="9" t="s">
        <v>213</v>
      </c>
      <c r="H10061" s="9" t="s">
        <v>161</v>
      </c>
      <c r="I10061" s="9" t="s">
        <v>297</v>
      </c>
      <c r="J10061" s="9" t="s">
        <v>1248</v>
      </c>
      <c r="K10061" s="9" t="s">
        <v>225</v>
      </c>
      <c r="L10061" s="9" t="s">
        <v>216</v>
      </c>
      <c r="M10061" s="9" t="s">
        <v>6300</v>
      </c>
      <c r="N10061" s="9" t="s">
        <v>198</v>
      </c>
      <c r="O10061" s="9" t="s">
        <v>177</v>
      </c>
      <c r="P10061" s="9" t="s">
        <v>300</v>
      </c>
      <c r="Q10061" s="9" t="s">
        <v>219</v>
      </c>
      <c r="R10061" s="9">
        <v>0</v>
      </c>
      <c r="S10061" s="9">
        <v>6</v>
      </c>
      <c r="U10061" s="9" t="s">
        <v>290</v>
      </c>
      <c r="W10061" s="9">
        <v>4</v>
      </c>
      <c r="X10061" s="9">
        <f>INDEX(SLA_Policy!$D$2:$D$5,MATCH(F10061,SLA_Policy!$A$2:$A$5,0))</f>
        <v>120</v>
      </c>
      <c r="Y10061" s="9" t="str">
        <f>IF(E10061="Cancelled","Excluded",IF(D10061="",IF((SLA_Policy!$B$8-B10061)*24&gt;X10061,"Open - Breached","Open - On Track"),IF((D10061-B10061)*24&lt;=X10061,"Met","Breached")))</f>
        <v>Met</v>
      </c>
    </row>
    <row r="10062" spans="1:25" x14ac:dyDescent="0.25">
      <c r="A10062" s="9" t="s">
        <v>14562</v>
      </c>
      <c r="B10062" s="23">
        <v>46209.435416666704</v>
      </c>
      <c r="C10062" s="23">
        <v>46209.457638888904</v>
      </c>
      <c r="D10062" s="23">
        <v>46209.734722222202</v>
      </c>
      <c r="E10062" s="9" t="s">
        <v>212</v>
      </c>
      <c r="F10062" s="9" t="s">
        <v>188</v>
      </c>
      <c r="G10062" s="9" t="s">
        <v>213</v>
      </c>
      <c r="H10062" s="9" t="s">
        <v>88</v>
      </c>
      <c r="I10062" s="9" t="s">
        <v>92</v>
      </c>
      <c r="J10062" s="9" t="s">
        <v>9088</v>
      </c>
      <c r="K10062" s="9" t="s">
        <v>215</v>
      </c>
      <c r="L10062" s="9" t="s">
        <v>104</v>
      </c>
      <c r="M10062" s="9" t="s">
        <v>320</v>
      </c>
      <c r="N10062" s="9" t="s">
        <v>197</v>
      </c>
      <c r="O10062" s="9" t="s">
        <v>116</v>
      </c>
      <c r="P10062" s="9" t="s">
        <v>551</v>
      </c>
      <c r="Q10062" s="9" t="s">
        <v>219</v>
      </c>
      <c r="R10062" s="9">
        <v>0</v>
      </c>
      <c r="S10062" s="9">
        <v>11</v>
      </c>
      <c r="T10062" s="9" t="s">
        <v>136</v>
      </c>
      <c r="U10062" s="9" t="s">
        <v>221</v>
      </c>
      <c r="X10062" s="9">
        <f>INDEX(SLA_Policy!$D$2:$D$5,MATCH(F10062,SLA_Policy!$A$2:$A$5,0))</f>
        <v>72</v>
      </c>
      <c r="Y10062" s="9" t="str">
        <f>IF(E10062="Cancelled","Excluded",IF(D10062="",IF((SLA_Policy!$B$8-B10062)*24&gt;X10062,"Open - Breached","Open - On Track"),IF((D10062-B10062)*24&lt;=X10062,"Met","Breached")))</f>
        <v>Met</v>
      </c>
    </row>
    <row r="10063" spans="1:25" x14ac:dyDescent="0.25">
      <c r="A10063" s="9" t="s">
        <v>14563</v>
      </c>
      <c r="B10063" s="23">
        <v>46209.440972222197</v>
      </c>
      <c r="C10063" s="23">
        <v>46209.722222222197</v>
      </c>
      <c r="D10063" s="23">
        <v>46209.729861111096</v>
      </c>
      <c r="E10063" s="9" t="s">
        <v>212</v>
      </c>
      <c r="F10063" s="9" t="s">
        <v>189</v>
      </c>
      <c r="G10063" s="9" t="s">
        <v>213</v>
      </c>
      <c r="H10063" s="9" t="s">
        <v>161</v>
      </c>
      <c r="I10063" s="9" t="s">
        <v>454</v>
      </c>
      <c r="J10063" s="9" t="s">
        <v>5469</v>
      </c>
      <c r="K10063" s="9" t="s">
        <v>303</v>
      </c>
      <c r="L10063" s="9" t="s">
        <v>216</v>
      </c>
      <c r="M10063" s="9" t="s">
        <v>4596</v>
      </c>
      <c r="N10063" s="9" t="s">
        <v>196</v>
      </c>
      <c r="O10063" s="9" t="s">
        <v>116</v>
      </c>
      <c r="P10063" s="9" t="s">
        <v>551</v>
      </c>
      <c r="Q10063" s="9" t="s">
        <v>219</v>
      </c>
      <c r="R10063" s="9">
        <v>0</v>
      </c>
      <c r="S10063" s="9">
        <v>4</v>
      </c>
      <c r="U10063" s="9" t="s">
        <v>290</v>
      </c>
      <c r="X10063" s="9">
        <f>INDEX(SLA_Policy!$D$2:$D$5,MATCH(F10063,SLA_Policy!$A$2:$A$5,0))</f>
        <v>120</v>
      </c>
      <c r="Y10063" s="9" t="str">
        <f>IF(E10063="Cancelled","Excluded",IF(D10063="",IF((SLA_Policy!$B$8-B10063)*24&gt;X10063,"Open - Breached","Open - On Track"),IF((D10063-B10063)*24&lt;=X10063,"Met","Breached")))</f>
        <v>Met</v>
      </c>
    </row>
    <row r="10064" spans="1:25" x14ac:dyDescent="0.25">
      <c r="A10064" s="9" t="s">
        <v>14564</v>
      </c>
      <c r="B10064" s="23">
        <v>46209.453472222202</v>
      </c>
      <c r="C10064" s="23">
        <v>46209.454166666699</v>
      </c>
      <c r="D10064" s="23">
        <v>46209.457638888904</v>
      </c>
      <c r="E10064" s="9" t="s">
        <v>212</v>
      </c>
      <c r="F10064" s="9" t="s">
        <v>188</v>
      </c>
      <c r="G10064" s="9" t="s">
        <v>213</v>
      </c>
      <c r="H10064" s="9" t="s">
        <v>161</v>
      </c>
      <c r="I10064" s="9" t="s">
        <v>389</v>
      </c>
      <c r="J10064" s="9" t="s">
        <v>1581</v>
      </c>
      <c r="K10064" s="9" t="s">
        <v>215</v>
      </c>
      <c r="L10064" s="9" t="s">
        <v>282</v>
      </c>
      <c r="M10064" s="9" t="s">
        <v>998</v>
      </c>
      <c r="N10064" s="9" t="s">
        <v>198</v>
      </c>
      <c r="O10064" s="9" t="s">
        <v>116</v>
      </c>
      <c r="P10064" s="9" t="s">
        <v>342</v>
      </c>
      <c r="Q10064" s="9" t="s">
        <v>219</v>
      </c>
      <c r="R10064" s="9">
        <v>0</v>
      </c>
      <c r="S10064" s="9">
        <v>12</v>
      </c>
      <c r="U10064" s="9" t="s">
        <v>290</v>
      </c>
      <c r="X10064" s="9">
        <f>INDEX(SLA_Policy!$D$2:$D$5,MATCH(F10064,SLA_Policy!$A$2:$A$5,0))</f>
        <v>72</v>
      </c>
      <c r="Y10064" s="9" t="str">
        <f>IF(E10064="Cancelled","Excluded",IF(D10064="",IF((SLA_Policy!$B$8-B10064)*24&gt;X10064,"Open - Breached","Open - On Track"),IF((D10064-B10064)*24&lt;=X10064,"Met","Breached")))</f>
        <v>Met</v>
      </c>
    </row>
    <row r="10065" spans="1:25" x14ac:dyDescent="0.25">
      <c r="A10065" s="9" t="s">
        <v>14565</v>
      </c>
      <c r="B10065" s="23">
        <v>46209.4555555556</v>
      </c>
      <c r="C10065" s="23">
        <v>46209.494444444397</v>
      </c>
      <c r="D10065" s="23">
        <v>46210.361111111102</v>
      </c>
      <c r="E10065" s="9" t="s">
        <v>212</v>
      </c>
      <c r="F10065" s="9" t="s">
        <v>189</v>
      </c>
      <c r="G10065" s="9" t="s">
        <v>213</v>
      </c>
      <c r="H10065" s="9" t="s">
        <v>165</v>
      </c>
      <c r="I10065" s="9" t="s">
        <v>567</v>
      </c>
      <c r="J10065" s="9" t="s">
        <v>1506</v>
      </c>
      <c r="K10065" s="9" t="s">
        <v>246</v>
      </c>
      <c r="L10065" s="9" t="s">
        <v>293</v>
      </c>
      <c r="M10065" s="9" t="s">
        <v>3789</v>
      </c>
      <c r="N10065" s="9" t="s">
        <v>196</v>
      </c>
      <c r="O10065" s="9" t="s">
        <v>176</v>
      </c>
      <c r="P10065" s="9" t="s">
        <v>330</v>
      </c>
      <c r="Q10065" s="9" t="s">
        <v>219</v>
      </c>
      <c r="R10065" s="9">
        <v>0</v>
      </c>
      <c r="S10065" s="9">
        <v>12</v>
      </c>
      <c r="U10065" s="9" t="s">
        <v>290</v>
      </c>
      <c r="W10065" s="9">
        <v>4</v>
      </c>
      <c r="X10065" s="9">
        <f>INDEX(SLA_Policy!$D$2:$D$5,MATCH(F10065,SLA_Policy!$A$2:$A$5,0))</f>
        <v>120</v>
      </c>
      <c r="Y10065" s="9" t="str">
        <f>IF(E10065="Cancelled","Excluded",IF(D10065="",IF((SLA_Policy!$B$8-B10065)*24&gt;X10065,"Open - Breached","Open - On Track"),IF((D10065-B10065)*24&lt;=X10065,"Met","Breached")))</f>
        <v>Met</v>
      </c>
    </row>
    <row r="10066" spans="1:25" x14ac:dyDescent="0.25">
      <c r="A10066" s="9" t="s">
        <v>14566</v>
      </c>
      <c r="B10066" s="23">
        <v>46209.458333333299</v>
      </c>
      <c r="C10066" s="23">
        <v>46209.506249999999</v>
      </c>
      <c r="D10066" s="23">
        <v>46213.315972222197</v>
      </c>
      <c r="E10066" s="9" t="s">
        <v>212</v>
      </c>
      <c r="F10066" s="9" t="s">
        <v>189</v>
      </c>
      <c r="G10066" s="9" t="s">
        <v>236</v>
      </c>
      <c r="H10066" s="9" t="s">
        <v>163</v>
      </c>
      <c r="I10066" s="9" t="s">
        <v>315</v>
      </c>
      <c r="J10066" s="9" t="s">
        <v>3287</v>
      </c>
      <c r="K10066" s="9" t="s">
        <v>246</v>
      </c>
      <c r="L10066" s="9" t="s">
        <v>293</v>
      </c>
      <c r="M10066" s="9" t="s">
        <v>5740</v>
      </c>
      <c r="N10066" s="9" t="s">
        <v>196</v>
      </c>
      <c r="O10066" s="9" t="s">
        <v>180</v>
      </c>
      <c r="P10066" s="9" t="s">
        <v>278</v>
      </c>
      <c r="Q10066" s="9" t="s">
        <v>219</v>
      </c>
      <c r="R10066" s="9">
        <v>0</v>
      </c>
      <c r="S10066" s="9">
        <v>101</v>
      </c>
      <c r="T10066" s="9" t="s">
        <v>136</v>
      </c>
      <c r="U10066" s="9" t="s">
        <v>242</v>
      </c>
      <c r="X10066" s="9">
        <f>INDEX(SLA_Policy!$D$2:$D$5,MATCH(F10066,SLA_Policy!$A$2:$A$5,0))</f>
        <v>120</v>
      </c>
      <c r="Y10066" s="9" t="str">
        <f>IF(E10066="Cancelled","Excluded",IF(D10066="",IF((SLA_Policy!$B$8-B10066)*24&gt;X10066,"Open - Breached","Open - On Track"),IF((D10066-B10066)*24&lt;=X10066,"Met","Breached")))</f>
        <v>Met</v>
      </c>
    </row>
    <row r="10067" spans="1:25" x14ac:dyDescent="0.25">
      <c r="A10067" s="9" t="s">
        <v>14567</v>
      </c>
      <c r="B10067" s="23">
        <v>46209.464583333298</v>
      </c>
      <c r="C10067" s="23">
        <v>46209.488194444399</v>
      </c>
      <c r="D10067" s="23">
        <v>46218.3125</v>
      </c>
      <c r="E10067" s="9" t="s">
        <v>212</v>
      </c>
      <c r="F10067" s="9" t="s">
        <v>189</v>
      </c>
      <c r="G10067" s="9" t="s">
        <v>236</v>
      </c>
      <c r="H10067" s="9" t="s">
        <v>164</v>
      </c>
      <c r="I10067" s="9" t="s">
        <v>421</v>
      </c>
      <c r="J10067" s="9" t="s">
        <v>4015</v>
      </c>
      <c r="K10067" s="9" t="s">
        <v>215</v>
      </c>
      <c r="L10067" s="9" t="s">
        <v>311</v>
      </c>
      <c r="M10067" s="9" t="s">
        <v>1420</v>
      </c>
      <c r="N10067" s="9" t="s">
        <v>196</v>
      </c>
      <c r="O10067" s="9" t="s">
        <v>180</v>
      </c>
      <c r="P10067" s="9" t="s">
        <v>278</v>
      </c>
      <c r="Q10067" s="9" t="s">
        <v>219</v>
      </c>
      <c r="R10067" s="9">
        <v>0</v>
      </c>
      <c r="S10067" s="9">
        <v>22</v>
      </c>
      <c r="T10067" s="9" t="s">
        <v>343</v>
      </c>
      <c r="U10067" s="9" t="s">
        <v>242</v>
      </c>
      <c r="W10067" s="9">
        <v>3</v>
      </c>
      <c r="X10067" s="9">
        <f>INDEX(SLA_Policy!$D$2:$D$5,MATCH(F10067,SLA_Policy!$A$2:$A$5,0))</f>
        <v>120</v>
      </c>
      <c r="Y10067" s="9" t="str">
        <f>IF(E10067="Cancelled","Excluded",IF(D10067="",IF((SLA_Policy!$B$8-B10067)*24&gt;X10067,"Open - Breached","Open - On Track"),IF((D10067-B10067)*24&lt;=X10067,"Met","Breached")))</f>
        <v>Breached</v>
      </c>
    </row>
    <row r="10068" spans="1:25" x14ac:dyDescent="0.25">
      <c r="A10068" s="9" t="s">
        <v>14568</v>
      </c>
      <c r="B10068" s="23">
        <v>46209.470138888901</v>
      </c>
      <c r="C10068" s="23">
        <v>46209.483333333301</v>
      </c>
      <c r="D10068" s="23">
        <v>46209.533333333296</v>
      </c>
      <c r="E10068" s="9" t="s">
        <v>212</v>
      </c>
      <c r="F10068" s="9" t="s">
        <v>188</v>
      </c>
      <c r="G10068" s="9" t="s">
        <v>213</v>
      </c>
      <c r="H10068" s="9" t="s">
        <v>88</v>
      </c>
      <c r="I10068" s="9" t="s">
        <v>92</v>
      </c>
      <c r="J10068" s="9" t="s">
        <v>842</v>
      </c>
      <c r="K10068" s="9" t="s">
        <v>225</v>
      </c>
      <c r="L10068" s="9" t="s">
        <v>311</v>
      </c>
      <c r="M10068" s="9" t="s">
        <v>3671</v>
      </c>
      <c r="N10068" s="9" t="s">
        <v>199</v>
      </c>
      <c r="O10068" s="9" t="s">
        <v>178</v>
      </c>
      <c r="P10068" s="9" t="s">
        <v>321</v>
      </c>
      <c r="Q10068" s="9" t="s">
        <v>219</v>
      </c>
      <c r="R10068" s="9">
        <v>0</v>
      </c>
      <c r="S10068" s="9">
        <v>29</v>
      </c>
      <c r="T10068" s="9" t="s">
        <v>229</v>
      </c>
      <c r="U10068" s="9" t="s">
        <v>266</v>
      </c>
      <c r="X10068" s="9">
        <f>INDEX(SLA_Policy!$D$2:$D$5,MATCH(F10068,SLA_Policy!$A$2:$A$5,0))</f>
        <v>72</v>
      </c>
      <c r="Y10068" s="9" t="str">
        <f>IF(E10068="Cancelled","Excluded",IF(D10068="",IF((SLA_Policy!$B$8-B10068)*24&gt;X10068,"Open - Breached","Open - On Track"),IF((D10068-B10068)*24&lt;=X10068,"Met","Breached")))</f>
        <v>Met</v>
      </c>
    </row>
    <row r="10069" spans="1:25" x14ac:dyDescent="0.25">
      <c r="A10069" s="9" t="s">
        <v>14569</v>
      </c>
      <c r="B10069" s="23">
        <v>46209.474999999999</v>
      </c>
      <c r="C10069" s="23">
        <v>46209.4819444444</v>
      </c>
      <c r="D10069" s="23">
        <v>46216.358333333301</v>
      </c>
      <c r="E10069" s="9" t="s">
        <v>212</v>
      </c>
      <c r="F10069" s="9" t="s">
        <v>189</v>
      </c>
      <c r="G10069" s="9" t="s">
        <v>236</v>
      </c>
      <c r="H10069" s="9" t="s">
        <v>161</v>
      </c>
      <c r="I10069" s="9" t="s">
        <v>237</v>
      </c>
      <c r="J10069" s="9" t="s">
        <v>14570</v>
      </c>
      <c r="K10069" s="9" t="s">
        <v>246</v>
      </c>
      <c r="L10069" s="9" t="s">
        <v>104</v>
      </c>
      <c r="M10069" s="9" t="s">
        <v>1229</v>
      </c>
      <c r="N10069" s="9" t="s">
        <v>198</v>
      </c>
      <c r="O10069" s="9" t="s">
        <v>177</v>
      </c>
      <c r="P10069" s="9" t="s">
        <v>942</v>
      </c>
      <c r="Q10069" s="9" t="s">
        <v>273</v>
      </c>
      <c r="R10069" s="9">
        <v>0</v>
      </c>
      <c r="S10069" s="9">
        <v>20</v>
      </c>
      <c r="U10069" s="9" t="s">
        <v>242</v>
      </c>
      <c r="W10069" s="9">
        <v>5</v>
      </c>
      <c r="X10069" s="9">
        <f>INDEX(SLA_Policy!$D$2:$D$5,MATCH(F10069,SLA_Policy!$A$2:$A$5,0))</f>
        <v>120</v>
      </c>
      <c r="Y10069" s="9" t="str">
        <f>IF(E10069="Cancelled","Excluded",IF(D10069="",IF((SLA_Policy!$B$8-B10069)*24&gt;X10069,"Open - Breached","Open - On Track"),IF((D10069-B10069)*24&lt;=X10069,"Met","Breached")))</f>
        <v>Breached</v>
      </c>
    </row>
    <row r="10070" spans="1:25" x14ac:dyDescent="0.25">
      <c r="A10070" s="9" t="s">
        <v>14571</v>
      </c>
      <c r="B10070" s="23">
        <v>46209.4819444444</v>
      </c>
      <c r="C10070" s="23">
        <v>46209.5</v>
      </c>
      <c r="D10070" s="23">
        <v>46209.574999999997</v>
      </c>
      <c r="E10070" s="9" t="s">
        <v>212</v>
      </c>
      <c r="F10070" s="9" t="s">
        <v>188</v>
      </c>
      <c r="G10070" s="9" t="s">
        <v>213</v>
      </c>
      <c r="H10070" s="9" t="s">
        <v>162</v>
      </c>
      <c r="I10070" s="9" t="s">
        <v>393</v>
      </c>
      <c r="J10070" s="9" t="s">
        <v>978</v>
      </c>
      <c r="K10070" s="9" t="s">
        <v>303</v>
      </c>
      <c r="L10070" s="9" t="s">
        <v>282</v>
      </c>
      <c r="M10070" s="9" t="s">
        <v>550</v>
      </c>
      <c r="N10070" s="9" t="s">
        <v>199</v>
      </c>
      <c r="O10070" s="9" t="s">
        <v>179</v>
      </c>
      <c r="P10070" s="9" t="s">
        <v>284</v>
      </c>
      <c r="Q10070" s="9" t="s">
        <v>219</v>
      </c>
      <c r="R10070" s="9">
        <v>0</v>
      </c>
      <c r="S10070" s="9">
        <v>7</v>
      </c>
      <c r="U10070" s="9" t="s">
        <v>266</v>
      </c>
      <c r="W10070" s="9">
        <v>4</v>
      </c>
      <c r="X10070" s="9">
        <f>INDEX(SLA_Policy!$D$2:$D$5,MATCH(F10070,SLA_Policy!$A$2:$A$5,0))</f>
        <v>72</v>
      </c>
      <c r="Y10070" s="9" t="str">
        <f>IF(E10070="Cancelled","Excluded",IF(D10070="",IF((SLA_Policy!$B$8-B10070)*24&gt;X10070,"Open - Breached","Open - On Track"),IF((D10070-B10070)*24&lt;=X10070,"Met","Breached")))</f>
        <v>Met</v>
      </c>
    </row>
    <row r="10071" spans="1:25" x14ac:dyDescent="0.25">
      <c r="A10071" s="9" t="s">
        <v>14572</v>
      </c>
      <c r="B10071" s="23">
        <v>46209.502083333296</v>
      </c>
      <c r="C10071" s="23">
        <v>46209.536805555603</v>
      </c>
      <c r="D10071" s="23">
        <v>46210.353472222203</v>
      </c>
      <c r="E10071" s="9" t="s">
        <v>212</v>
      </c>
      <c r="F10071" s="9" t="s">
        <v>188</v>
      </c>
      <c r="G10071" s="9" t="s">
        <v>213</v>
      </c>
      <c r="H10071" s="9" t="s">
        <v>163</v>
      </c>
      <c r="I10071" s="9" t="s">
        <v>250</v>
      </c>
      <c r="J10071" s="9" t="s">
        <v>3254</v>
      </c>
      <c r="K10071" s="9" t="s">
        <v>303</v>
      </c>
      <c r="L10071" s="9" t="s">
        <v>226</v>
      </c>
      <c r="M10071" s="9" t="s">
        <v>2818</v>
      </c>
      <c r="N10071" s="9" t="s">
        <v>197</v>
      </c>
      <c r="O10071" s="9" t="s">
        <v>176</v>
      </c>
      <c r="P10071" s="9" t="s">
        <v>228</v>
      </c>
      <c r="Q10071" s="9" t="s">
        <v>219</v>
      </c>
      <c r="R10071" s="9">
        <v>0</v>
      </c>
      <c r="S10071" s="9">
        <v>37</v>
      </c>
      <c r="T10071" s="9" t="s">
        <v>220</v>
      </c>
      <c r="U10071" s="9" t="s">
        <v>230</v>
      </c>
      <c r="X10071" s="9">
        <f>INDEX(SLA_Policy!$D$2:$D$5,MATCH(F10071,SLA_Policy!$A$2:$A$5,0))</f>
        <v>72</v>
      </c>
      <c r="Y10071" s="9" t="str">
        <f>IF(E10071="Cancelled","Excluded",IF(D10071="",IF((SLA_Policy!$B$8-B10071)*24&gt;X10071,"Open - Breached","Open - On Track"),IF((D10071-B10071)*24&lt;=X10071,"Met","Breached")))</f>
        <v>Met</v>
      </c>
    </row>
    <row r="10072" spans="1:25" x14ac:dyDescent="0.25">
      <c r="A10072" s="9" t="s">
        <v>14573</v>
      </c>
      <c r="B10072" s="23">
        <v>46209.503472222197</v>
      </c>
      <c r="C10072" s="23">
        <v>46209.5180555556</v>
      </c>
      <c r="D10072" s="23">
        <v>46209.552777777797</v>
      </c>
      <c r="E10072" s="9" t="s">
        <v>212</v>
      </c>
      <c r="F10072" s="9" t="s">
        <v>188</v>
      </c>
      <c r="G10072" s="9" t="s">
        <v>213</v>
      </c>
      <c r="H10072" s="9" t="s">
        <v>161</v>
      </c>
      <c r="I10072" s="9" t="s">
        <v>389</v>
      </c>
      <c r="J10072" s="9" t="s">
        <v>1929</v>
      </c>
      <c r="K10072" s="9" t="s">
        <v>225</v>
      </c>
      <c r="L10072" s="9" t="s">
        <v>282</v>
      </c>
      <c r="M10072" s="9" t="s">
        <v>2799</v>
      </c>
      <c r="N10072" s="9" t="s">
        <v>196</v>
      </c>
      <c r="O10072" s="9" t="s">
        <v>116</v>
      </c>
      <c r="P10072" s="9" t="s">
        <v>574</v>
      </c>
      <c r="Q10072" s="9" t="s">
        <v>219</v>
      </c>
      <c r="R10072" s="9">
        <v>0</v>
      </c>
      <c r="S10072" s="9">
        <v>5</v>
      </c>
      <c r="U10072" s="9" t="s">
        <v>290</v>
      </c>
      <c r="X10072" s="9">
        <f>INDEX(SLA_Policy!$D$2:$D$5,MATCH(F10072,SLA_Policy!$A$2:$A$5,0))</f>
        <v>72</v>
      </c>
      <c r="Y10072" s="9" t="str">
        <f>IF(E10072="Cancelled","Excluded",IF(D10072="",IF((SLA_Policy!$B$8-B10072)*24&gt;X10072,"Open - Breached","Open - On Track"),IF((D10072-B10072)*24&lt;=X10072,"Met","Breached")))</f>
        <v>Met</v>
      </c>
    </row>
    <row r="10073" spans="1:25" x14ac:dyDescent="0.25">
      <c r="A10073" s="9" t="s">
        <v>14574</v>
      </c>
      <c r="B10073" s="23">
        <v>46209.517361111102</v>
      </c>
      <c r="C10073" s="23">
        <v>46209.637499999997</v>
      </c>
      <c r="D10073" s="23">
        <v>46210.490277777797</v>
      </c>
      <c r="E10073" s="9" t="s">
        <v>212</v>
      </c>
      <c r="F10073" s="9" t="s">
        <v>189</v>
      </c>
      <c r="G10073" s="9" t="s">
        <v>213</v>
      </c>
      <c r="H10073" s="9" t="s">
        <v>167</v>
      </c>
      <c r="I10073" s="9" t="s">
        <v>684</v>
      </c>
      <c r="J10073" s="9" t="s">
        <v>4523</v>
      </c>
      <c r="K10073" s="9" t="s">
        <v>246</v>
      </c>
      <c r="L10073" s="9" t="s">
        <v>307</v>
      </c>
      <c r="M10073" s="9" t="s">
        <v>2203</v>
      </c>
      <c r="N10073" s="9" t="s">
        <v>196</v>
      </c>
      <c r="O10073" s="9" t="s">
        <v>116</v>
      </c>
      <c r="P10073" s="9" t="s">
        <v>525</v>
      </c>
      <c r="Q10073" s="9" t="s">
        <v>219</v>
      </c>
      <c r="R10073" s="9">
        <v>1</v>
      </c>
      <c r="S10073" s="9">
        <v>15</v>
      </c>
      <c r="U10073" s="9" t="s">
        <v>248</v>
      </c>
      <c r="X10073" s="9">
        <f>INDEX(SLA_Policy!$D$2:$D$5,MATCH(F10073,SLA_Policy!$A$2:$A$5,0))</f>
        <v>120</v>
      </c>
      <c r="Y10073" s="9" t="str">
        <f>IF(E10073="Cancelled","Excluded",IF(D10073="",IF((SLA_Policy!$B$8-B10073)*24&gt;X10073,"Open - Breached","Open - On Track"),IF((D10073-B10073)*24&lt;=X10073,"Met","Breached")))</f>
        <v>Met</v>
      </c>
    </row>
    <row r="10074" spans="1:25" x14ac:dyDescent="0.25">
      <c r="A10074" s="9" t="s">
        <v>14575</v>
      </c>
      <c r="B10074" s="23">
        <v>46209.546527777798</v>
      </c>
      <c r="C10074" s="23">
        <v>46209.55</v>
      </c>
      <c r="D10074" s="23">
        <v>46210.459027777797</v>
      </c>
      <c r="E10074" s="9" t="s">
        <v>212</v>
      </c>
      <c r="F10074" s="9" t="s">
        <v>187</v>
      </c>
      <c r="G10074" s="9" t="s">
        <v>213</v>
      </c>
      <c r="H10074" s="9" t="s">
        <v>167</v>
      </c>
      <c r="I10074" s="9" t="s">
        <v>362</v>
      </c>
      <c r="J10074" s="9" t="s">
        <v>3146</v>
      </c>
      <c r="K10074" s="9" t="s">
        <v>215</v>
      </c>
      <c r="L10074" s="9" t="s">
        <v>307</v>
      </c>
      <c r="M10074" s="9" t="s">
        <v>1434</v>
      </c>
      <c r="N10074" s="9" t="s">
        <v>196</v>
      </c>
      <c r="O10074" s="9" t="s">
        <v>176</v>
      </c>
      <c r="P10074" s="9" t="s">
        <v>228</v>
      </c>
      <c r="Q10074" s="9" t="s">
        <v>273</v>
      </c>
      <c r="R10074" s="9">
        <v>1</v>
      </c>
      <c r="S10074" s="9">
        <v>53</v>
      </c>
      <c r="T10074" s="9" t="s">
        <v>220</v>
      </c>
      <c r="U10074" s="9" t="s">
        <v>248</v>
      </c>
      <c r="X10074" s="9">
        <f>INDEX(SLA_Policy!$D$2:$D$5,MATCH(F10074,SLA_Policy!$A$2:$A$5,0))</f>
        <v>8</v>
      </c>
      <c r="Y10074" s="9" t="str">
        <f>IF(E10074="Cancelled","Excluded",IF(D10074="",IF((SLA_Policy!$B$8-B10074)*24&gt;X10074,"Open - Breached","Open - On Track"),IF((D10074-B10074)*24&lt;=X10074,"Met","Breached")))</f>
        <v>Breached</v>
      </c>
    </row>
    <row r="10075" spans="1:25" x14ac:dyDescent="0.25">
      <c r="A10075" s="9" t="s">
        <v>14576</v>
      </c>
      <c r="B10075" s="23">
        <v>46209.554166666698</v>
      </c>
      <c r="C10075" s="23">
        <v>46209.560416666704</v>
      </c>
      <c r="D10075" s="23">
        <v>46210.359722222202</v>
      </c>
      <c r="E10075" s="9" t="s">
        <v>212</v>
      </c>
      <c r="F10075" s="9" t="s">
        <v>188</v>
      </c>
      <c r="G10075" s="9" t="s">
        <v>213</v>
      </c>
      <c r="H10075" s="9" t="s">
        <v>162</v>
      </c>
      <c r="I10075" s="9" t="s">
        <v>345</v>
      </c>
      <c r="J10075" s="9" t="s">
        <v>1136</v>
      </c>
      <c r="K10075" s="9" t="s">
        <v>225</v>
      </c>
      <c r="L10075" s="9" t="s">
        <v>216</v>
      </c>
      <c r="M10075" s="9" t="s">
        <v>4614</v>
      </c>
      <c r="N10075" s="9" t="s">
        <v>196</v>
      </c>
      <c r="O10075" s="9" t="s">
        <v>116</v>
      </c>
      <c r="P10075" s="9" t="s">
        <v>551</v>
      </c>
      <c r="Q10075" s="9" t="s">
        <v>219</v>
      </c>
      <c r="R10075" s="9">
        <v>0</v>
      </c>
      <c r="S10075" s="9">
        <v>27</v>
      </c>
      <c r="U10075" s="9" t="s">
        <v>248</v>
      </c>
      <c r="X10075" s="9">
        <f>INDEX(SLA_Policy!$D$2:$D$5,MATCH(F10075,SLA_Policy!$A$2:$A$5,0))</f>
        <v>72</v>
      </c>
      <c r="Y10075" s="9" t="str">
        <f>IF(E10075="Cancelled","Excluded",IF(D10075="",IF((SLA_Policy!$B$8-B10075)*24&gt;X10075,"Open - Breached","Open - On Track"),IF((D10075-B10075)*24&lt;=X10075,"Met","Breached")))</f>
        <v>Met</v>
      </c>
    </row>
    <row r="10076" spans="1:25" x14ac:dyDescent="0.25">
      <c r="A10076" s="9" t="s">
        <v>14577</v>
      </c>
      <c r="B10076" s="23">
        <v>46209.573611111096</v>
      </c>
      <c r="C10076" s="23">
        <v>46209.579861111102</v>
      </c>
      <c r="D10076" s="23">
        <v>46209.6743055556</v>
      </c>
      <c r="E10076" s="9" t="s">
        <v>212</v>
      </c>
      <c r="F10076" s="9" t="s">
        <v>189</v>
      </c>
      <c r="G10076" s="9" t="s">
        <v>213</v>
      </c>
      <c r="H10076" s="9" t="s">
        <v>163</v>
      </c>
      <c r="I10076" s="9" t="s">
        <v>250</v>
      </c>
      <c r="J10076" s="9" t="s">
        <v>8598</v>
      </c>
      <c r="K10076" s="9" t="s">
        <v>246</v>
      </c>
      <c r="L10076" s="9" t="s">
        <v>216</v>
      </c>
      <c r="M10076" s="9" t="s">
        <v>5916</v>
      </c>
      <c r="N10076" s="9" t="s">
        <v>200</v>
      </c>
      <c r="O10076" s="9" t="s">
        <v>176</v>
      </c>
      <c r="P10076" s="9" t="s">
        <v>503</v>
      </c>
      <c r="Q10076" s="9" t="s">
        <v>219</v>
      </c>
      <c r="R10076" s="9">
        <v>0</v>
      </c>
      <c r="S10076" s="9">
        <v>22</v>
      </c>
      <c r="T10076" s="9" t="s">
        <v>322</v>
      </c>
      <c r="U10076" s="9" t="s">
        <v>376</v>
      </c>
      <c r="X10076" s="9">
        <f>INDEX(SLA_Policy!$D$2:$D$5,MATCH(F10076,SLA_Policy!$A$2:$A$5,0))</f>
        <v>120</v>
      </c>
      <c r="Y10076" s="9" t="str">
        <f>IF(E10076="Cancelled","Excluded",IF(D10076="",IF((SLA_Policy!$B$8-B10076)*24&gt;X10076,"Open - Breached","Open - On Track"),IF((D10076-B10076)*24&lt;=X10076,"Met","Breached")))</f>
        <v>Met</v>
      </c>
    </row>
    <row r="10077" spans="1:25" x14ac:dyDescent="0.25">
      <c r="A10077" s="9" t="s">
        <v>14578</v>
      </c>
      <c r="B10077" s="23">
        <v>46209.579166666699</v>
      </c>
      <c r="C10077" s="23">
        <v>46209.722916666702</v>
      </c>
      <c r="D10077" s="23">
        <v>46211.376388888901</v>
      </c>
      <c r="E10077" s="9" t="s">
        <v>212</v>
      </c>
      <c r="F10077" s="9" t="s">
        <v>189</v>
      </c>
      <c r="G10077" s="9" t="s">
        <v>236</v>
      </c>
      <c r="H10077" s="9" t="s">
        <v>164</v>
      </c>
      <c r="I10077" s="9" t="s">
        <v>421</v>
      </c>
      <c r="J10077" s="9" t="s">
        <v>462</v>
      </c>
      <c r="K10077" s="9" t="s">
        <v>246</v>
      </c>
      <c r="L10077" s="9" t="s">
        <v>226</v>
      </c>
      <c r="M10077" s="9" t="s">
        <v>855</v>
      </c>
      <c r="N10077" s="9" t="s">
        <v>197</v>
      </c>
      <c r="O10077" s="9" t="s">
        <v>180</v>
      </c>
      <c r="P10077" s="9" t="s">
        <v>318</v>
      </c>
      <c r="Q10077" s="9" t="s">
        <v>219</v>
      </c>
      <c r="R10077" s="9">
        <v>1</v>
      </c>
      <c r="S10077" s="9">
        <v>40</v>
      </c>
      <c r="T10077" s="9" t="s">
        <v>464</v>
      </c>
      <c r="U10077" s="9" t="s">
        <v>242</v>
      </c>
      <c r="X10077" s="9">
        <f>INDEX(SLA_Policy!$D$2:$D$5,MATCH(F10077,SLA_Policy!$A$2:$A$5,0))</f>
        <v>120</v>
      </c>
      <c r="Y10077" s="9" t="str">
        <f>IF(E10077="Cancelled","Excluded",IF(D10077="",IF((SLA_Policy!$B$8-B10077)*24&gt;X10077,"Open - Breached","Open - On Track"),IF((D10077-B10077)*24&lt;=X10077,"Met","Breached")))</f>
        <v>Met</v>
      </c>
    </row>
    <row r="10078" spans="1:25" x14ac:dyDescent="0.25">
      <c r="A10078" s="9" t="s">
        <v>14579</v>
      </c>
      <c r="B10078" s="23">
        <v>46209.584027777797</v>
      </c>
      <c r="C10078" s="23">
        <v>46209.588888888902</v>
      </c>
      <c r="D10078" s="23">
        <v>46209.635416666701</v>
      </c>
      <c r="E10078" s="9" t="s">
        <v>212</v>
      </c>
      <c r="F10078" s="9" t="s">
        <v>188</v>
      </c>
      <c r="G10078" s="9" t="s">
        <v>213</v>
      </c>
      <c r="H10078" s="9" t="s">
        <v>162</v>
      </c>
      <c r="I10078" s="9" t="s">
        <v>393</v>
      </c>
      <c r="J10078" s="9" t="s">
        <v>1718</v>
      </c>
      <c r="K10078" s="9" t="s">
        <v>246</v>
      </c>
      <c r="L10078" s="9" t="s">
        <v>311</v>
      </c>
      <c r="M10078" s="9" t="s">
        <v>2435</v>
      </c>
      <c r="N10078" s="9" t="s">
        <v>198</v>
      </c>
      <c r="O10078" s="9" t="s">
        <v>116</v>
      </c>
      <c r="P10078" s="9" t="s">
        <v>295</v>
      </c>
      <c r="Q10078" s="9" t="s">
        <v>219</v>
      </c>
      <c r="R10078" s="9">
        <v>0</v>
      </c>
      <c r="S10078" s="9">
        <v>20</v>
      </c>
      <c r="U10078" s="9" t="s">
        <v>376</v>
      </c>
      <c r="X10078" s="9">
        <f>INDEX(SLA_Policy!$D$2:$D$5,MATCH(F10078,SLA_Policy!$A$2:$A$5,0))</f>
        <v>72</v>
      </c>
      <c r="Y10078" s="9" t="str">
        <f>IF(E10078="Cancelled","Excluded",IF(D10078="",IF((SLA_Policy!$B$8-B10078)*24&gt;X10078,"Open - Breached","Open - On Track"),IF((D10078-B10078)*24&lt;=X10078,"Met","Breached")))</f>
        <v>Met</v>
      </c>
    </row>
    <row r="10079" spans="1:25" x14ac:dyDescent="0.25">
      <c r="A10079" s="9" t="s">
        <v>14580</v>
      </c>
      <c r="B10079" s="23">
        <v>46209.592361111099</v>
      </c>
      <c r="C10079" s="23">
        <v>46209.595138888901</v>
      </c>
      <c r="D10079" s="23">
        <v>46209.765972222202</v>
      </c>
      <c r="E10079" s="9" t="s">
        <v>212</v>
      </c>
      <c r="F10079" s="9" t="s">
        <v>187</v>
      </c>
      <c r="G10079" s="9" t="s">
        <v>213</v>
      </c>
      <c r="H10079" s="9" t="s">
        <v>166</v>
      </c>
      <c r="I10079" s="9" t="s">
        <v>378</v>
      </c>
      <c r="J10079" s="9" t="s">
        <v>14581</v>
      </c>
      <c r="K10079" s="9" t="s">
        <v>225</v>
      </c>
      <c r="L10079" s="9" t="s">
        <v>104</v>
      </c>
      <c r="M10079" s="9" t="s">
        <v>577</v>
      </c>
      <c r="N10079" s="9" t="s">
        <v>197</v>
      </c>
      <c r="O10079" s="9" t="s">
        <v>180</v>
      </c>
      <c r="P10079" s="9" t="s">
        <v>368</v>
      </c>
      <c r="Q10079" s="9" t="s">
        <v>273</v>
      </c>
      <c r="R10079" s="9">
        <v>0</v>
      </c>
      <c r="S10079" s="9">
        <v>31</v>
      </c>
      <c r="T10079" s="9" t="s">
        <v>220</v>
      </c>
      <c r="U10079" s="9" t="s">
        <v>248</v>
      </c>
      <c r="X10079" s="9">
        <f>INDEX(SLA_Policy!$D$2:$D$5,MATCH(F10079,SLA_Policy!$A$2:$A$5,0))</f>
        <v>8</v>
      </c>
      <c r="Y10079" s="9" t="str">
        <f>IF(E10079="Cancelled","Excluded",IF(D10079="",IF((SLA_Policy!$B$8-B10079)*24&gt;X10079,"Open - Breached","Open - On Track"),IF((D10079-B10079)*24&lt;=X10079,"Met","Breached")))</f>
        <v>Met</v>
      </c>
    </row>
    <row r="10080" spans="1:25" x14ac:dyDescent="0.25">
      <c r="A10080" s="9" t="s">
        <v>14582</v>
      </c>
      <c r="B10080" s="23">
        <v>46209.595138888901</v>
      </c>
      <c r="C10080" s="23">
        <v>46209.743055555598</v>
      </c>
      <c r="D10080" s="23">
        <v>46210.297222222202</v>
      </c>
      <c r="E10080" s="9" t="s">
        <v>212</v>
      </c>
      <c r="F10080" s="9" t="s">
        <v>189</v>
      </c>
      <c r="G10080" s="9" t="s">
        <v>213</v>
      </c>
      <c r="H10080" s="9" t="s">
        <v>165</v>
      </c>
      <c r="I10080" s="9" t="s">
        <v>567</v>
      </c>
      <c r="J10080" s="9" t="s">
        <v>3049</v>
      </c>
      <c r="K10080" s="9" t="s">
        <v>303</v>
      </c>
      <c r="L10080" s="9" t="s">
        <v>104</v>
      </c>
      <c r="M10080" s="9" t="s">
        <v>2525</v>
      </c>
      <c r="N10080" s="9" t="s">
        <v>196</v>
      </c>
      <c r="O10080" s="9" t="s">
        <v>176</v>
      </c>
      <c r="P10080" s="9" t="s">
        <v>503</v>
      </c>
      <c r="Q10080" s="9" t="s">
        <v>219</v>
      </c>
      <c r="R10080" s="9">
        <v>0</v>
      </c>
      <c r="S10080" s="9">
        <v>9</v>
      </c>
      <c r="U10080" s="9" t="s">
        <v>266</v>
      </c>
      <c r="W10080" s="9">
        <v>5</v>
      </c>
      <c r="X10080" s="9">
        <f>INDEX(SLA_Policy!$D$2:$D$5,MATCH(F10080,SLA_Policy!$A$2:$A$5,0))</f>
        <v>120</v>
      </c>
      <c r="Y10080" s="9" t="str">
        <f>IF(E10080="Cancelled","Excluded",IF(D10080="",IF((SLA_Policy!$B$8-B10080)*24&gt;X10080,"Open - Breached","Open - On Track"),IF((D10080-B10080)*24&lt;=X10080,"Met","Breached")))</f>
        <v>Met</v>
      </c>
    </row>
    <row r="10081" spans="1:25" x14ac:dyDescent="0.25">
      <c r="A10081" s="9" t="s">
        <v>14583</v>
      </c>
      <c r="B10081" s="23">
        <v>46209.618750000001</v>
      </c>
      <c r="C10081" s="23">
        <v>46209.622916666704</v>
      </c>
      <c r="D10081" s="23">
        <v>46209.671527777798</v>
      </c>
      <c r="E10081" s="9" t="s">
        <v>212</v>
      </c>
      <c r="F10081" s="9" t="s">
        <v>187</v>
      </c>
      <c r="G10081" s="9" t="s">
        <v>213</v>
      </c>
      <c r="H10081" s="9" t="s">
        <v>164</v>
      </c>
      <c r="I10081" s="9" t="s">
        <v>339</v>
      </c>
      <c r="J10081" s="9" t="s">
        <v>5782</v>
      </c>
      <c r="K10081" s="9" t="s">
        <v>225</v>
      </c>
      <c r="L10081" s="9" t="s">
        <v>395</v>
      </c>
      <c r="M10081" s="9" t="s">
        <v>700</v>
      </c>
      <c r="N10081" s="9" t="s">
        <v>196</v>
      </c>
      <c r="O10081" s="9" t="s">
        <v>116</v>
      </c>
      <c r="P10081" s="9" t="s">
        <v>525</v>
      </c>
      <c r="Q10081" s="9" t="s">
        <v>219</v>
      </c>
      <c r="R10081" s="9">
        <v>0</v>
      </c>
      <c r="S10081" s="9">
        <v>10</v>
      </c>
      <c r="T10081" s="9" t="s">
        <v>343</v>
      </c>
      <c r="U10081" s="9" t="s">
        <v>248</v>
      </c>
      <c r="X10081" s="9">
        <f>INDEX(SLA_Policy!$D$2:$D$5,MATCH(F10081,SLA_Policy!$A$2:$A$5,0))</f>
        <v>8</v>
      </c>
      <c r="Y10081" s="9" t="str">
        <f>IF(E10081="Cancelled","Excluded",IF(D10081="",IF((SLA_Policy!$B$8-B10081)*24&gt;X10081,"Open - Breached","Open - On Track"),IF((D10081-B10081)*24&lt;=X10081,"Met","Breached")))</f>
        <v>Met</v>
      </c>
    </row>
    <row r="10082" spans="1:25" x14ac:dyDescent="0.25">
      <c r="A10082" s="9" t="s">
        <v>14584</v>
      </c>
      <c r="B10082" s="23">
        <v>46209.650694444397</v>
      </c>
      <c r="C10082" s="23">
        <v>46209.712500000001</v>
      </c>
      <c r="D10082" s="23">
        <v>46209.751388888901</v>
      </c>
      <c r="E10082" s="9" t="s">
        <v>212</v>
      </c>
      <c r="F10082" s="9" t="s">
        <v>188</v>
      </c>
      <c r="G10082" s="9" t="s">
        <v>236</v>
      </c>
      <c r="H10082" s="9" t="s">
        <v>167</v>
      </c>
      <c r="I10082" s="9" t="s">
        <v>255</v>
      </c>
      <c r="J10082" s="9" t="s">
        <v>543</v>
      </c>
      <c r="K10082" s="9" t="s">
        <v>246</v>
      </c>
      <c r="L10082" s="9" t="s">
        <v>311</v>
      </c>
      <c r="M10082" s="9" t="s">
        <v>3372</v>
      </c>
      <c r="N10082" s="9" t="s">
        <v>196</v>
      </c>
      <c r="O10082" s="9" t="s">
        <v>116</v>
      </c>
      <c r="P10082" s="9" t="s">
        <v>525</v>
      </c>
      <c r="Q10082" s="9" t="s">
        <v>219</v>
      </c>
      <c r="R10082" s="9">
        <v>0</v>
      </c>
      <c r="S10082" s="9">
        <v>24</v>
      </c>
      <c r="U10082" s="9" t="s">
        <v>242</v>
      </c>
      <c r="X10082" s="9">
        <f>INDEX(SLA_Policy!$D$2:$D$5,MATCH(F10082,SLA_Policy!$A$2:$A$5,0))</f>
        <v>72</v>
      </c>
      <c r="Y10082" s="9" t="str">
        <f>IF(E10082="Cancelled","Excluded",IF(D10082="",IF((SLA_Policy!$B$8-B10082)*24&gt;X10082,"Open - Breached","Open - On Track"),IF((D10082-B10082)*24&lt;=X10082,"Met","Breached")))</f>
        <v>Met</v>
      </c>
    </row>
    <row r="10083" spans="1:25" x14ac:dyDescent="0.25">
      <c r="A10083" s="9" t="s">
        <v>14585</v>
      </c>
      <c r="B10083" s="23">
        <v>46209.657638888901</v>
      </c>
      <c r="C10083" s="23">
        <v>46209.726388888899</v>
      </c>
      <c r="D10083" s="23">
        <v>46211.642361111102</v>
      </c>
      <c r="E10083" s="9" t="s">
        <v>212</v>
      </c>
      <c r="F10083" s="9" t="s">
        <v>188</v>
      </c>
      <c r="G10083" s="9" t="s">
        <v>236</v>
      </c>
      <c r="H10083" s="9" t="s">
        <v>164</v>
      </c>
      <c r="I10083" s="9" t="s">
        <v>421</v>
      </c>
      <c r="J10083" s="9" t="s">
        <v>1733</v>
      </c>
      <c r="K10083" s="9" t="s">
        <v>239</v>
      </c>
      <c r="L10083" s="9" t="s">
        <v>282</v>
      </c>
      <c r="M10083" s="9" t="s">
        <v>1408</v>
      </c>
      <c r="N10083" s="9" t="s">
        <v>196</v>
      </c>
      <c r="O10083" s="9" t="s">
        <v>180</v>
      </c>
      <c r="P10083" s="9" t="s">
        <v>318</v>
      </c>
      <c r="Q10083" s="9" t="s">
        <v>219</v>
      </c>
      <c r="R10083" s="9">
        <v>0</v>
      </c>
      <c r="S10083" s="9">
        <v>18</v>
      </c>
      <c r="T10083" s="9" t="s">
        <v>343</v>
      </c>
      <c r="U10083" s="9" t="s">
        <v>242</v>
      </c>
      <c r="X10083" s="9">
        <f>INDEX(SLA_Policy!$D$2:$D$5,MATCH(F10083,SLA_Policy!$A$2:$A$5,0))</f>
        <v>72</v>
      </c>
      <c r="Y10083" s="9" t="str">
        <f>IF(E10083="Cancelled","Excluded",IF(D10083="",IF((SLA_Policy!$B$8-B10083)*24&gt;X10083,"Open - Breached","Open - On Track"),IF((D10083-B10083)*24&lt;=X10083,"Met","Breached")))</f>
        <v>Met</v>
      </c>
    </row>
    <row r="10084" spans="1:25" x14ac:dyDescent="0.25">
      <c r="A10084" s="9" t="s">
        <v>14586</v>
      </c>
      <c r="B10084" s="23">
        <v>46209.663888888899</v>
      </c>
      <c r="C10084" s="23">
        <v>46209.6652777778</v>
      </c>
      <c r="D10084" s="23">
        <v>46210.3618055556</v>
      </c>
      <c r="E10084" s="9" t="s">
        <v>212</v>
      </c>
      <c r="F10084" s="9" t="s">
        <v>188</v>
      </c>
      <c r="G10084" s="9" t="s">
        <v>213</v>
      </c>
      <c r="H10084" s="9" t="s">
        <v>88</v>
      </c>
      <c r="I10084" s="9" t="s">
        <v>92</v>
      </c>
      <c r="J10084" s="9" t="s">
        <v>5819</v>
      </c>
      <c r="K10084" s="9" t="s">
        <v>215</v>
      </c>
      <c r="L10084" s="9" t="s">
        <v>307</v>
      </c>
      <c r="M10084" s="9" t="s">
        <v>4611</v>
      </c>
      <c r="N10084" s="9" t="s">
        <v>198</v>
      </c>
      <c r="O10084" s="9" t="s">
        <v>178</v>
      </c>
      <c r="P10084" s="9" t="s">
        <v>272</v>
      </c>
      <c r="Q10084" s="9" t="s">
        <v>219</v>
      </c>
      <c r="R10084" s="9">
        <v>0</v>
      </c>
      <c r="S10084" s="9">
        <v>52</v>
      </c>
      <c r="T10084" s="9" t="s">
        <v>322</v>
      </c>
      <c r="U10084" s="9" t="s">
        <v>221</v>
      </c>
      <c r="X10084" s="9">
        <f>INDEX(SLA_Policy!$D$2:$D$5,MATCH(F10084,SLA_Policy!$A$2:$A$5,0))</f>
        <v>72</v>
      </c>
      <c r="Y10084" s="9" t="str">
        <f>IF(E10084="Cancelled","Excluded",IF(D10084="",IF((SLA_Policy!$B$8-B10084)*24&gt;X10084,"Open - Breached","Open - On Track"),IF((D10084-B10084)*24&lt;=X10084,"Met","Breached")))</f>
        <v>Met</v>
      </c>
    </row>
    <row r="10085" spans="1:25" x14ac:dyDescent="0.25">
      <c r="A10085" s="9" t="s">
        <v>14587</v>
      </c>
      <c r="B10085" s="23">
        <v>46209.666666666701</v>
      </c>
      <c r="C10085" s="23">
        <v>46209.6743055556</v>
      </c>
      <c r="D10085" s="23">
        <v>46210.654861111099</v>
      </c>
      <c r="E10085" s="9" t="s">
        <v>212</v>
      </c>
      <c r="F10085" s="9" t="s">
        <v>189</v>
      </c>
      <c r="G10085" s="9" t="s">
        <v>213</v>
      </c>
      <c r="H10085" s="9" t="s">
        <v>165</v>
      </c>
      <c r="I10085" s="9" t="s">
        <v>567</v>
      </c>
      <c r="J10085" s="9" t="s">
        <v>8097</v>
      </c>
      <c r="K10085" s="9" t="s">
        <v>246</v>
      </c>
      <c r="L10085" s="9" t="s">
        <v>307</v>
      </c>
      <c r="M10085" s="9" t="s">
        <v>4064</v>
      </c>
      <c r="N10085" s="9" t="s">
        <v>198</v>
      </c>
      <c r="O10085" s="9" t="s">
        <v>176</v>
      </c>
      <c r="P10085" s="9" t="s">
        <v>503</v>
      </c>
      <c r="Q10085" s="9" t="s">
        <v>219</v>
      </c>
      <c r="R10085" s="9">
        <v>0</v>
      </c>
      <c r="S10085" s="9">
        <v>6</v>
      </c>
      <c r="U10085" s="9" t="s">
        <v>230</v>
      </c>
      <c r="W10085" s="9">
        <v>5</v>
      </c>
      <c r="X10085" s="9">
        <f>INDEX(SLA_Policy!$D$2:$D$5,MATCH(F10085,SLA_Policy!$A$2:$A$5,0))</f>
        <v>120</v>
      </c>
      <c r="Y10085" s="9" t="str">
        <f>IF(E10085="Cancelled","Excluded",IF(D10085="",IF((SLA_Policy!$B$8-B10085)*24&gt;X10085,"Open - Breached","Open - On Track"),IF((D10085-B10085)*24&lt;=X10085,"Met","Breached")))</f>
        <v>Met</v>
      </c>
    </row>
    <row r="10086" spans="1:25" x14ac:dyDescent="0.25">
      <c r="A10086" s="9" t="s">
        <v>14588</v>
      </c>
      <c r="B10086" s="23">
        <v>46209.6784722222</v>
      </c>
      <c r="C10086" s="23">
        <v>46209.6875</v>
      </c>
      <c r="D10086" s="23">
        <v>46209.726388888899</v>
      </c>
      <c r="E10086" s="9" t="s">
        <v>212</v>
      </c>
      <c r="F10086" s="9" t="s">
        <v>188</v>
      </c>
      <c r="G10086" s="9" t="s">
        <v>213</v>
      </c>
      <c r="H10086" s="9" t="s">
        <v>161</v>
      </c>
      <c r="I10086" s="9" t="s">
        <v>454</v>
      </c>
      <c r="J10086" s="9" t="s">
        <v>813</v>
      </c>
      <c r="K10086" s="9" t="s">
        <v>303</v>
      </c>
      <c r="L10086" s="9" t="s">
        <v>104</v>
      </c>
      <c r="M10086" s="9" t="s">
        <v>491</v>
      </c>
      <c r="N10086" s="9" t="s">
        <v>196</v>
      </c>
      <c r="O10086" s="9" t="s">
        <v>116</v>
      </c>
      <c r="P10086" s="9" t="s">
        <v>590</v>
      </c>
      <c r="Q10086" s="9" t="s">
        <v>219</v>
      </c>
      <c r="R10086" s="9">
        <v>1</v>
      </c>
      <c r="S10086" s="9">
        <v>16</v>
      </c>
      <c r="U10086" s="9" t="s">
        <v>221</v>
      </c>
      <c r="W10086" s="9">
        <v>2</v>
      </c>
      <c r="X10086" s="9">
        <f>INDEX(SLA_Policy!$D$2:$D$5,MATCH(F10086,SLA_Policy!$A$2:$A$5,0))</f>
        <v>72</v>
      </c>
      <c r="Y10086" s="9" t="str">
        <f>IF(E10086="Cancelled","Excluded",IF(D10086="",IF((SLA_Policy!$B$8-B10086)*24&gt;X10086,"Open - Breached","Open - On Track"),IF((D10086-B10086)*24&lt;=X10086,"Met","Breached")))</f>
        <v>Met</v>
      </c>
    </row>
    <row r="10087" spans="1:25" x14ac:dyDescent="0.25">
      <c r="A10087" s="9" t="s">
        <v>14589</v>
      </c>
      <c r="B10087" s="23">
        <v>46209.704861111102</v>
      </c>
      <c r="C10087" s="23">
        <v>46209.720833333296</v>
      </c>
      <c r="D10087" s="23">
        <v>46211.627083333296</v>
      </c>
      <c r="E10087" s="9" t="s">
        <v>212</v>
      </c>
      <c r="F10087" s="9" t="s">
        <v>188</v>
      </c>
      <c r="G10087" s="9" t="s">
        <v>236</v>
      </c>
      <c r="H10087" s="9" t="s">
        <v>163</v>
      </c>
      <c r="I10087" s="9" t="s">
        <v>327</v>
      </c>
      <c r="J10087" s="9" t="s">
        <v>2255</v>
      </c>
      <c r="K10087" s="9" t="s">
        <v>215</v>
      </c>
      <c r="L10087" s="9" t="s">
        <v>104</v>
      </c>
      <c r="M10087" s="9" t="s">
        <v>391</v>
      </c>
      <c r="N10087" s="9" t="s">
        <v>197</v>
      </c>
      <c r="O10087" s="9" t="s">
        <v>176</v>
      </c>
      <c r="P10087" s="9" t="s">
        <v>330</v>
      </c>
      <c r="Q10087" s="9" t="s">
        <v>219</v>
      </c>
      <c r="R10087" s="9">
        <v>0</v>
      </c>
      <c r="S10087" s="9">
        <v>36</v>
      </c>
      <c r="U10087" s="9" t="s">
        <v>242</v>
      </c>
      <c r="W10087" s="9">
        <v>5</v>
      </c>
      <c r="X10087" s="9">
        <f>INDEX(SLA_Policy!$D$2:$D$5,MATCH(F10087,SLA_Policy!$A$2:$A$5,0))</f>
        <v>72</v>
      </c>
      <c r="Y10087" s="9" t="str">
        <f>IF(E10087="Cancelled","Excluded",IF(D10087="",IF((SLA_Policy!$B$8-B10087)*24&gt;X10087,"Open - Breached","Open - On Track"),IF((D10087-B10087)*24&lt;=X10087,"Met","Breached")))</f>
        <v>Met</v>
      </c>
    </row>
    <row r="10088" spans="1:25" x14ac:dyDescent="0.25">
      <c r="A10088" s="9" t="s">
        <v>14590</v>
      </c>
      <c r="B10088" s="23">
        <v>46209.707638888904</v>
      </c>
      <c r="C10088" s="23">
        <v>46210.317361111098</v>
      </c>
      <c r="D10088" s="23">
        <v>46210.344444444498</v>
      </c>
      <c r="E10088" s="9" t="s">
        <v>212</v>
      </c>
      <c r="F10088" s="9" t="s">
        <v>189</v>
      </c>
      <c r="G10088" s="9" t="s">
        <v>213</v>
      </c>
      <c r="H10088" s="9" t="s">
        <v>167</v>
      </c>
      <c r="I10088" s="9" t="s">
        <v>536</v>
      </c>
      <c r="J10088" s="9" t="s">
        <v>3796</v>
      </c>
      <c r="K10088" s="9" t="s">
        <v>239</v>
      </c>
      <c r="L10088" s="9" t="s">
        <v>226</v>
      </c>
      <c r="M10088" s="9" t="s">
        <v>1111</v>
      </c>
      <c r="N10088" s="9" t="s">
        <v>196</v>
      </c>
      <c r="O10088" s="9" t="s">
        <v>180</v>
      </c>
      <c r="P10088" s="9" t="s">
        <v>278</v>
      </c>
      <c r="Q10088" s="9" t="s">
        <v>219</v>
      </c>
      <c r="R10088" s="9">
        <v>0</v>
      </c>
      <c r="S10088" s="9">
        <v>39</v>
      </c>
      <c r="T10088" s="9" t="s">
        <v>136</v>
      </c>
      <c r="U10088" s="9" t="s">
        <v>248</v>
      </c>
      <c r="W10088" s="9">
        <v>4</v>
      </c>
      <c r="X10088" s="9">
        <f>INDEX(SLA_Policy!$D$2:$D$5,MATCH(F10088,SLA_Policy!$A$2:$A$5,0))</f>
        <v>120</v>
      </c>
      <c r="Y10088" s="9" t="str">
        <f>IF(E10088="Cancelled","Excluded",IF(D10088="",IF((SLA_Policy!$B$8-B10088)*24&gt;X10088,"Open - Breached","Open - On Track"),IF((D10088-B10088)*24&lt;=X10088,"Met","Breached")))</f>
        <v>Met</v>
      </c>
    </row>
    <row r="10089" spans="1:25" x14ac:dyDescent="0.25">
      <c r="A10089" s="9" t="s">
        <v>14591</v>
      </c>
      <c r="B10089" s="23">
        <v>46209.815972222197</v>
      </c>
      <c r="C10089" s="23">
        <v>46210.315277777801</v>
      </c>
      <c r="D10089" s="23">
        <v>46210.342361111099</v>
      </c>
      <c r="E10089" s="9" t="s">
        <v>212</v>
      </c>
      <c r="F10089" s="9" t="s">
        <v>188</v>
      </c>
      <c r="G10089" s="9" t="s">
        <v>213</v>
      </c>
      <c r="H10089" s="9" t="s">
        <v>161</v>
      </c>
      <c r="I10089" s="9" t="s">
        <v>454</v>
      </c>
      <c r="J10089" s="9" t="s">
        <v>1491</v>
      </c>
      <c r="K10089" s="9" t="s">
        <v>276</v>
      </c>
      <c r="L10089" s="9" t="s">
        <v>104</v>
      </c>
      <c r="M10089" s="9" t="s">
        <v>277</v>
      </c>
      <c r="N10089" s="9" t="s">
        <v>198</v>
      </c>
      <c r="O10089" s="9" t="s">
        <v>116</v>
      </c>
      <c r="P10089" s="9" t="s">
        <v>295</v>
      </c>
      <c r="Q10089" s="9" t="s">
        <v>219</v>
      </c>
      <c r="R10089" s="9">
        <v>0</v>
      </c>
      <c r="S10089" s="9">
        <v>2</v>
      </c>
      <c r="U10089" s="9" t="s">
        <v>221</v>
      </c>
      <c r="X10089" s="9">
        <f>INDEX(SLA_Policy!$D$2:$D$5,MATCH(F10089,SLA_Policy!$A$2:$A$5,0))</f>
        <v>72</v>
      </c>
      <c r="Y10089" s="9" t="str">
        <f>IF(E10089="Cancelled","Excluded",IF(D10089="",IF((SLA_Policy!$B$8-B10089)*24&gt;X10089,"Open - Breached","Open - On Track"),IF((D10089-B10089)*24&lt;=X10089,"Met","Breached")))</f>
        <v>Met</v>
      </c>
    </row>
    <row r="10090" spans="1:25" x14ac:dyDescent="0.25">
      <c r="A10090" s="9" t="s">
        <v>14592</v>
      </c>
      <c r="B10090" s="23">
        <v>46209.831250000003</v>
      </c>
      <c r="C10090" s="23">
        <v>46210.323611111096</v>
      </c>
      <c r="D10090" s="23">
        <v>46211.710416666698</v>
      </c>
      <c r="E10090" s="9" t="s">
        <v>212</v>
      </c>
      <c r="F10090" s="9" t="s">
        <v>189</v>
      </c>
      <c r="G10090" s="9" t="s">
        <v>213</v>
      </c>
      <c r="H10090" s="9" t="s">
        <v>167</v>
      </c>
      <c r="I10090" s="9" t="s">
        <v>362</v>
      </c>
      <c r="J10090" s="9" t="s">
        <v>14593</v>
      </c>
      <c r="K10090" s="9" t="s">
        <v>239</v>
      </c>
      <c r="L10090" s="9" t="s">
        <v>351</v>
      </c>
      <c r="M10090" s="9" t="s">
        <v>3100</v>
      </c>
      <c r="N10090" s="9" t="s">
        <v>196</v>
      </c>
      <c r="O10090" s="9" t="s">
        <v>176</v>
      </c>
      <c r="P10090" s="9" t="s">
        <v>419</v>
      </c>
      <c r="Q10090" s="9" t="s">
        <v>219</v>
      </c>
      <c r="R10090" s="9">
        <v>0</v>
      </c>
      <c r="S10090" s="9">
        <v>30</v>
      </c>
      <c r="U10090" s="9" t="s">
        <v>266</v>
      </c>
      <c r="W10090" s="9">
        <v>5</v>
      </c>
      <c r="X10090" s="9">
        <f>INDEX(SLA_Policy!$D$2:$D$5,MATCH(F10090,SLA_Policy!$A$2:$A$5,0))</f>
        <v>120</v>
      </c>
      <c r="Y10090" s="9" t="str">
        <f>IF(E10090="Cancelled","Excluded",IF(D10090="",IF((SLA_Policy!$B$8-B10090)*24&gt;X10090,"Open - Breached","Open - On Track"),IF((D10090-B10090)*24&lt;=X10090,"Met","Breached")))</f>
        <v>Met</v>
      </c>
    </row>
    <row r="10091" spans="1:25" x14ac:dyDescent="0.25">
      <c r="A10091" s="9" t="s">
        <v>14594</v>
      </c>
      <c r="B10091" s="23">
        <v>46210.297916666699</v>
      </c>
      <c r="C10091" s="23">
        <v>46210.386805555601</v>
      </c>
      <c r="D10091" s="23">
        <v>46211.372222222199</v>
      </c>
      <c r="E10091" s="9" t="s">
        <v>212</v>
      </c>
      <c r="F10091" s="9" t="s">
        <v>188</v>
      </c>
      <c r="G10091" s="9" t="s">
        <v>213</v>
      </c>
      <c r="H10091" s="9" t="s">
        <v>162</v>
      </c>
      <c r="I10091" s="9" t="s">
        <v>393</v>
      </c>
      <c r="J10091" s="9" t="s">
        <v>7661</v>
      </c>
      <c r="K10091" s="9" t="s">
        <v>246</v>
      </c>
      <c r="L10091" s="9" t="s">
        <v>216</v>
      </c>
      <c r="M10091" s="9" t="s">
        <v>2933</v>
      </c>
      <c r="N10091" s="9" t="s">
        <v>196</v>
      </c>
      <c r="O10091" s="9" t="s">
        <v>116</v>
      </c>
      <c r="P10091" s="9" t="s">
        <v>551</v>
      </c>
      <c r="Q10091" s="9" t="s">
        <v>219</v>
      </c>
      <c r="R10091" s="9">
        <v>0</v>
      </c>
      <c r="S10091" s="9">
        <v>9</v>
      </c>
      <c r="U10091" s="9" t="s">
        <v>661</v>
      </c>
      <c r="X10091" s="9">
        <f>INDEX(SLA_Policy!$D$2:$D$5,MATCH(F10091,SLA_Policy!$A$2:$A$5,0))</f>
        <v>72</v>
      </c>
      <c r="Y10091" s="9" t="str">
        <f>IF(E10091="Cancelled","Excluded",IF(D10091="",IF((SLA_Policy!$B$8-B10091)*24&gt;X10091,"Open - Breached","Open - On Track"),IF((D10091-B10091)*24&lt;=X10091,"Met","Breached")))</f>
        <v>Met</v>
      </c>
    </row>
    <row r="10092" spans="1:25" x14ac:dyDescent="0.25">
      <c r="A10092" s="9" t="s">
        <v>14595</v>
      </c>
      <c r="B10092" s="23">
        <v>46210.334027777797</v>
      </c>
      <c r="C10092" s="23">
        <v>46210.40625</v>
      </c>
      <c r="D10092" s="23">
        <v>46210.488194444399</v>
      </c>
      <c r="E10092" s="9" t="s">
        <v>212</v>
      </c>
      <c r="F10092" s="9" t="s">
        <v>189</v>
      </c>
      <c r="G10092" s="9" t="s">
        <v>213</v>
      </c>
      <c r="H10092" s="9" t="s">
        <v>166</v>
      </c>
      <c r="I10092" s="9" t="s">
        <v>286</v>
      </c>
      <c r="J10092" s="9" t="s">
        <v>666</v>
      </c>
      <c r="K10092" s="9" t="s">
        <v>215</v>
      </c>
      <c r="L10092" s="9" t="s">
        <v>216</v>
      </c>
      <c r="M10092" s="9" t="s">
        <v>4769</v>
      </c>
      <c r="N10092" s="9" t="s">
        <v>196</v>
      </c>
      <c r="O10092" s="9" t="s">
        <v>181</v>
      </c>
      <c r="P10092" s="9" t="s">
        <v>445</v>
      </c>
      <c r="Q10092" s="9" t="s">
        <v>219</v>
      </c>
      <c r="R10092" s="9">
        <v>0</v>
      </c>
      <c r="S10092" s="9">
        <v>14</v>
      </c>
      <c r="U10092" s="9" t="s">
        <v>290</v>
      </c>
      <c r="X10092" s="9">
        <f>INDEX(SLA_Policy!$D$2:$D$5,MATCH(F10092,SLA_Policy!$A$2:$A$5,0))</f>
        <v>120</v>
      </c>
      <c r="Y10092" s="9" t="str">
        <f>IF(E10092="Cancelled","Excluded",IF(D10092="",IF((SLA_Policy!$B$8-B10092)*24&gt;X10092,"Open - Breached","Open - On Track"),IF((D10092-B10092)*24&lt;=X10092,"Met","Breached")))</f>
        <v>Met</v>
      </c>
    </row>
    <row r="10093" spans="1:25" x14ac:dyDescent="0.25">
      <c r="A10093" s="9" t="s">
        <v>14596</v>
      </c>
      <c r="B10093" s="23">
        <v>46210.347222222197</v>
      </c>
      <c r="C10093" s="23">
        <v>46210.3527777778</v>
      </c>
      <c r="D10093" s="23">
        <v>46210.704166666699</v>
      </c>
      <c r="E10093" s="9" t="s">
        <v>212</v>
      </c>
      <c r="F10093" s="9" t="s">
        <v>188</v>
      </c>
      <c r="G10093" s="9" t="s">
        <v>213</v>
      </c>
      <c r="H10093" s="9" t="s">
        <v>166</v>
      </c>
      <c r="I10093" s="9" t="s">
        <v>378</v>
      </c>
      <c r="J10093" s="9" t="s">
        <v>3330</v>
      </c>
      <c r="K10093" s="9" t="s">
        <v>215</v>
      </c>
      <c r="L10093" s="9" t="s">
        <v>282</v>
      </c>
      <c r="M10093" s="9" t="s">
        <v>1726</v>
      </c>
      <c r="N10093" s="9" t="s">
        <v>199</v>
      </c>
      <c r="O10093" s="9" t="s">
        <v>180</v>
      </c>
      <c r="P10093" s="9" t="s">
        <v>381</v>
      </c>
      <c r="Q10093" s="9" t="s">
        <v>219</v>
      </c>
      <c r="R10093" s="9">
        <v>0</v>
      </c>
      <c r="S10093" s="9">
        <v>74</v>
      </c>
      <c r="T10093" s="9" t="s">
        <v>136</v>
      </c>
      <c r="U10093" s="9" t="s">
        <v>266</v>
      </c>
      <c r="X10093" s="9">
        <f>INDEX(SLA_Policy!$D$2:$D$5,MATCH(F10093,SLA_Policy!$A$2:$A$5,0))</f>
        <v>72</v>
      </c>
      <c r="Y10093" s="9" t="str">
        <f>IF(E10093="Cancelled","Excluded",IF(D10093="",IF((SLA_Policy!$B$8-B10093)*24&gt;X10093,"Open - Breached","Open - On Track"),IF((D10093-B10093)*24&lt;=X10093,"Met","Breached")))</f>
        <v>Met</v>
      </c>
    </row>
    <row r="10094" spans="1:25" x14ac:dyDescent="0.25">
      <c r="A10094" s="9" t="s">
        <v>14597</v>
      </c>
      <c r="B10094" s="23">
        <v>46210.352083333302</v>
      </c>
      <c r="C10094" s="23">
        <v>46210.407638888901</v>
      </c>
      <c r="D10094" s="23">
        <v>46211.311111111099</v>
      </c>
      <c r="E10094" s="9" t="s">
        <v>212</v>
      </c>
      <c r="F10094" s="9" t="s">
        <v>189</v>
      </c>
      <c r="G10094" s="9" t="s">
        <v>213</v>
      </c>
      <c r="H10094" s="9" t="s">
        <v>162</v>
      </c>
      <c r="I10094" s="9" t="s">
        <v>345</v>
      </c>
      <c r="J10094" s="9" t="s">
        <v>802</v>
      </c>
      <c r="K10094" s="9" t="s">
        <v>410</v>
      </c>
      <c r="L10094" s="9" t="s">
        <v>307</v>
      </c>
      <c r="M10094" s="9" t="s">
        <v>787</v>
      </c>
      <c r="N10094" s="9" t="s">
        <v>196</v>
      </c>
      <c r="O10094" s="9" t="s">
        <v>179</v>
      </c>
      <c r="P10094" s="9" t="s">
        <v>313</v>
      </c>
      <c r="Q10094" s="9" t="s">
        <v>219</v>
      </c>
      <c r="R10094" s="9">
        <v>0</v>
      </c>
      <c r="S10094" s="9">
        <v>17</v>
      </c>
      <c r="U10094" s="9" t="s">
        <v>248</v>
      </c>
      <c r="X10094" s="9">
        <f>INDEX(SLA_Policy!$D$2:$D$5,MATCH(F10094,SLA_Policy!$A$2:$A$5,0))</f>
        <v>120</v>
      </c>
      <c r="Y10094" s="9" t="str">
        <f>IF(E10094="Cancelled","Excluded",IF(D10094="",IF((SLA_Policy!$B$8-B10094)*24&gt;X10094,"Open - Breached","Open - On Track"),IF((D10094-B10094)*24&lt;=X10094,"Met","Breached")))</f>
        <v>Met</v>
      </c>
    </row>
    <row r="10095" spans="1:25" x14ac:dyDescent="0.25">
      <c r="A10095" s="9" t="s">
        <v>14598</v>
      </c>
      <c r="B10095" s="23">
        <v>46210.354166666701</v>
      </c>
      <c r="C10095" s="23">
        <v>46210.410416666702</v>
      </c>
      <c r="D10095" s="23">
        <v>46210.421527777798</v>
      </c>
      <c r="E10095" s="9" t="s">
        <v>212</v>
      </c>
      <c r="F10095" s="9" t="s">
        <v>188</v>
      </c>
      <c r="G10095" s="9" t="s">
        <v>213</v>
      </c>
      <c r="H10095" s="9" t="s">
        <v>161</v>
      </c>
      <c r="I10095" s="9" t="s">
        <v>389</v>
      </c>
      <c r="J10095" s="9" t="s">
        <v>5927</v>
      </c>
      <c r="K10095" s="9" t="s">
        <v>246</v>
      </c>
      <c r="L10095" s="9" t="s">
        <v>293</v>
      </c>
      <c r="M10095" s="9" t="s">
        <v>709</v>
      </c>
      <c r="N10095" s="9" t="s">
        <v>196</v>
      </c>
      <c r="O10095" s="9" t="s">
        <v>116</v>
      </c>
      <c r="P10095" s="9" t="s">
        <v>342</v>
      </c>
      <c r="Q10095" s="9" t="s">
        <v>219</v>
      </c>
      <c r="R10095" s="9">
        <v>0</v>
      </c>
      <c r="S10095" s="9">
        <v>14</v>
      </c>
      <c r="U10095" s="9" t="s">
        <v>221</v>
      </c>
      <c r="W10095" s="9">
        <v>5</v>
      </c>
      <c r="X10095" s="9">
        <f>INDEX(SLA_Policy!$D$2:$D$5,MATCH(F10095,SLA_Policy!$A$2:$A$5,0))</f>
        <v>72</v>
      </c>
      <c r="Y10095" s="9" t="str">
        <f>IF(E10095="Cancelled","Excluded",IF(D10095="",IF((SLA_Policy!$B$8-B10095)*24&gt;X10095,"Open - Breached","Open - On Track"),IF((D10095-B10095)*24&lt;=X10095,"Met","Breached")))</f>
        <v>Met</v>
      </c>
    </row>
    <row r="10096" spans="1:25" x14ac:dyDescent="0.25">
      <c r="A10096" s="9" t="s">
        <v>14599</v>
      </c>
      <c r="B10096" s="23">
        <v>46210.365277777797</v>
      </c>
      <c r="C10096" s="23">
        <v>46210.454166666699</v>
      </c>
      <c r="D10096" s="23">
        <v>46210.493055555598</v>
      </c>
      <c r="E10096" s="9" t="s">
        <v>212</v>
      </c>
      <c r="F10096" s="9" t="s">
        <v>189</v>
      </c>
      <c r="G10096" s="9" t="s">
        <v>236</v>
      </c>
      <c r="H10096" s="9" t="s">
        <v>161</v>
      </c>
      <c r="I10096" s="9" t="s">
        <v>505</v>
      </c>
      <c r="J10096" s="9" t="s">
        <v>5722</v>
      </c>
      <c r="K10096" s="9" t="s">
        <v>246</v>
      </c>
      <c r="L10096" s="9" t="s">
        <v>311</v>
      </c>
      <c r="M10096" s="9" t="s">
        <v>4705</v>
      </c>
      <c r="N10096" s="9" t="s">
        <v>196</v>
      </c>
      <c r="O10096" s="9" t="s">
        <v>177</v>
      </c>
      <c r="P10096" s="9" t="s">
        <v>300</v>
      </c>
      <c r="Q10096" s="9" t="s">
        <v>219</v>
      </c>
      <c r="R10096" s="9">
        <v>0</v>
      </c>
      <c r="S10096" s="9">
        <v>35</v>
      </c>
      <c r="U10096" s="9" t="s">
        <v>242</v>
      </c>
      <c r="W10096" s="9">
        <v>4</v>
      </c>
      <c r="X10096" s="9">
        <f>INDEX(SLA_Policy!$D$2:$D$5,MATCH(F10096,SLA_Policy!$A$2:$A$5,0))</f>
        <v>120</v>
      </c>
      <c r="Y10096" s="9" t="str">
        <f>IF(E10096="Cancelled","Excluded",IF(D10096="",IF((SLA_Policy!$B$8-B10096)*24&gt;X10096,"Open - Breached","Open - On Track"),IF((D10096-B10096)*24&lt;=X10096,"Met","Breached")))</f>
        <v>Met</v>
      </c>
    </row>
    <row r="10097" spans="1:25" x14ac:dyDescent="0.25">
      <c r="A10097" s="9" t="s">
        <v>14600</v>
      </c>
      <c r="B10097" s="23">
        <v>46210.378472222197</v>
      </c>
      <c r="C10097" s="23">
        <v>46210.387499999997</v>
      </c>
      <c r="D10097" s="23">
        <v>46211.375</v>
      </c>
      <c r="E10097" s="9" t="s">
        <v>212</v>
      </c>
      <c r="F10097" s="9" t="s">
        <v>188</v>
      </c>
      <c r="G10097" s="9" t="s">
        <v>213</v>
      </c>
      <c r="H10097" s="9" t="s">
        <v>88</v>
      </c>
      <c r="I10097" s="9" t="s">
        <v>268</v>
      </c>
      <c r="J10097" s="9" t="s">
        <v>5249</v>
      </c>
      <c r="K10097" s="9" t="s">
        <v>215</v>
      </c>
      <c r="L10097" s="9" t="s">
        <v>311</v>
      </c>
      <c r="M10097" s="9" t="s">
        <v>4551</v>
      </c>
      <c r="N10097" s="9" t="s">
        <v>197</v>
      </c>
      <c r="O10097" s="9" t="s">
        <v>178</v>
      </c>
      <c r="P10097" s="9" t="s">
        <v>272</v>
      </c>
      <c r="Q10097" s="9" t="s">
        <v>219</v>
      </c>
      <c r="R10097" s="9">
        <v>0</v>
      </c>
      <c r="S10097" s="9">
        <v>14</v>
      </c>
      <c r="T10097" s="9" t="s">
        <v>220</v>
      </c>
      <c r="U10097" s="9" t="s">
        <v>230</v>
      </c>
      <c r="X10097" s="9">
        <f>INDEX(SLA_Policy!$D$2:$D$5,MATCH(F10097,SLA_Policy!$A$2:$A$5,0))</f>
        <v>72</v>
      </c>
      <c r="Y10097" s="9" t="str">
        <f>IF(E10097="Cancelled","Excluded",IF(D10097="",IF((SLA_Policy!$B$8-B10097)*24&gt;X10097,"Open - Breached","Open - On Track"),IF((D10097-B10097)*24&lt;=X10097,"Met","Breached")))</f>
        <v>Met</v>
      </c>
    </row>
    <row r="10098" spans="1:25" x14ac:dyDescent="0.25">
      <c r="A10098" s="9" t="s">
        <v>14601</v>
      </c>
      <c r="B10098" s="23">
        <v>46210.3930555556</v>
      </c>
      <c r="C10098" s="23">
        <v>46210.421527777798</v>
      </c>
      <c r="D10098" s="23">
        <v>46210.694444444503</v>
      </c>
      <c r="E10098" s="9" t="s">
        <v>212</v>
      </c>
      <c r="F10098" s="9" t="s">
        <v>188</v>
      </c>
      <c r="G10098" s="9" t="s">
        <v>213</v>
      </c>
      <c r="H10098" s="9" t="s">
        <v>162</v>
      </c>
      <c r="I10098" s="9" t="s">
        <v>244</v>
      </c>
      <c r="J10098" s="9" t="s">
        <v>4764</v>
      </c>
      <c r="K10098" s="9" t="s">
        <v>14602</v>
      </c>
      <c r="L10098" s="9" t="s">
        <v>12094</v>
      </c>
      <c r="M10098" s="9" t="s">
        <v>14603</v>
      </c>
      <c r="N10098" s="9" t="s">
        <v>199</v>
      </c>
      <c r="O10098" s="9" t="s">
        <v>182</v>
      </c>
      <c r="P10098" s="9" t="s">
        <v>120</v>
      </c>
      <c r="Q10098" s="9" t="s">
        <v>219</v>
      </c>
      <c r="R10098" s="9">
        <v>0</v>
      </c>
      <c r="S10098" s="9">
        <v>22</v>
      </c>
      <c r="U10098" s="9" t="s">
        <v>290</v>
      </c>
      <c r="W10098" s="9">
        <v>4</v>
      </c>
      <c r="X10098" s="9">
        <f>INDEX(SLA_Policy!$D$2:$D$5,MATCH(F10098,SLA_Policy!$A$2:$A$5,0))</f>
        <v>72</v>
      </c>
      <c r="Y10098" s="9" t="str">
        <f>IF(E10098="Cancelled","Excluded",IF(D10098="",IF((SLA_Policy!$B$8-B10098)*24&gt;X10098,"Open - Breached","Open - On Track"),IF((D10098-B10098)*24&lt;=X10098,"Met","Breached")))</f>
        <v>Met</v>
      </c>
    </row>
    <row r="10099" spans="1:25" x14ac:dyDescent="0.25">
      <c r="A10099" s="9" t="s">
        <v>14604</v>
      </c>
      <c r="B10099" s="23">
        <v>46210.400000000001</v>
      </c>
      <c r="C10099" s="23">
        <v>46210.456944444399</v>
      </c>
      <c r="D10099" s="23">
        <v>46218.618750000001</v>
      </c>
      <c r="E10099" s="9" t="s">
        <v>212</v>
      </c>
      <c r="F10099" s="9" t="s">
        <v>189</v>
      </c>
      <c r="G10099" s="9" t="s">
        <v>236</v>
      </c>
      <c r="H10099" s="9" t="s">
        <v>161</v>
      </c>
      <c r="I10099" s="9" t="s">
        <v>237</v>
      </c>
      <c r="J10099" s="9" t="s">
        <v>3646</v>
      </c>
      <c r="K10099" s="9" t="s">
        <v>239</v>
      </c>
      <c r="L10099" s="9" t="s">
        <v>104</v>
      </c>
      <c r="M10099" s="9" t="s">
        <v>456</v>
      </c>
      <c r="N10099" s="9" t="s">
        <v>196</v>
      </c>
      <c r="O10099" s="9" t="s">
        <v>179</v>
      </c>
      <c r="P10099" s="9" t="s">
        <v>284</v>
      </c>
      <c r="Q10099" s="9" t="s">
        <v>219</v>
      </c>
      <c r="R10099" s="9">
        <v>0</v>
      </c>
      <c r="S10099" s="9">
        <v>7</v>
      </c>
      <c r="U10099" s="9" t="s">
        <v>242</v>
      </c>
      <c r="X10099" s="9">
        <f>INDEX(SLA_Policy!$D$2:$D$5,MATCH(F10099,SLA_Policy!$A$2:$A$5,0))</f>
        <v>120</v>
      </c>
      <c r="Y10099" s="9" t="str">
        <f>IF(E10099="Cancelled","Excluded",IF(D10099="",IF((SLA_Policy!$B$8-B10099)*24&gt;X10099,"Open - Breached","Open - On Track"),IF((D10099-B10099)*24&lt;=X10099,"Met","Breached")))</f>
        <v>Breached</v>
      </c>
    </row>
    <row r="10100" spans="1:25" x14ac:dyDescent="0.25">
      <c r="A10100" s="9" t="s">
        <v>14605</v>
      </c>
      <c r="B10100" s="23">
        <v>46210.403472222199</v>
      </c>
      <c r="C10100" s="23">
        <v>46210.4243055556</v>
      </c>
      <c r="D10100" s="23">
        <v>46210.655555555597</v>
      </c>
      <c r="E10100" s="9" t="s">
        <v>212</v>
      </c>
      <c r="F10100" s="9" t="s">
        <v>189</v>
      </c>
      <c r="G10100" s="9" t="s">
        <v>213</v>
      </c>
      <c r="H10100" s="9" t="s">
        <v>167</v>
      </c>
      <c r="I10100" s="9" t="s">
        <v>362</v>
      </c>
      <c r="J10100" s="9" t="s">
        <v>14606</v>
      </c>
      <c r="K10100" s="9" t="s">
        <v>14602</v>
      </c>
      <c r="L10100" s="9" t="s">
        <v>12094</v>
      </c>
      <c r="M10100" s="9" t="s">
        <v>14607</v>
      </c>
      <c r="N10100" s="9" t="s">
        <v>196</v>
      </c>
      <c r="O10100" s="9" t="s">
        <v>116</v>
      </c>
      <c r="P10100" s="9" t="s">
        <v>590</v>
      </c>
      <c r="Q10100" s="9" t="s">
        <v>219</v>
      </c>
      <c r="R10100" s="9">
        <v>0</v>
      </c>
      <c r="S10100" s="9">
        <v>21</v>
      </c>
      <c r="U10100" s="9" t="s">
        <v>376</v>
      </c>
      <c r="W10100" s="9">
        <v>4</v>
      </c>
      <c r="X10100" s="9">
        <f>INDEX(SLA_Policy!$D$2:$D$5,MATCH(F10100,SLA_Policy!$A$2:$A$5,0))</f>
        <v>120</v>
      </c>
      <c r="Y10100" s="9" t="str">
        <f>IF(E10100="Cancelled","Excluded",IF(D10100="",IF((SLA_Policy!$B$8-B10100)*24&gt;X10100,"Open - Breached","Open - On Track"),IF((D10100-B10100)*24&lt;=X10100,"Met","Breached")))</f>
        <v>Met</v>
      </c>
    </row>
    <row r="10101" spans="1:25" x14ac:dyDescent="0.25">
      <c r="A10101" s="9" t="s">
        <v>14608</v>
      </c>
      <c r="B10101" s="23">
        <v>46210.40625</v>
      </c>
      <c r="C10101" s="23">
        <v>46210.408333333296</v>
      </c>
      <c r="D10101" s="23">
        <v>46211.374305555597</v>
      </c>
      <c r="E10101" s="9" t="s">
        <v>212</v>
      </c>
      <c r="F10101" s="9" t="s">
        <v>188</v>
      </c>
      <c r="G10101" s="9" t="s">
        <v>213</v>
      </c>
      <c r="H10101" s="9" t="s">
        <v>163</v>
      </c>
      <c r="I10101" s="9" t="s">
        <v>223</v>
      </c>
      <c r="J10101" s="9" t="s">
        <v>324</v>
      </c>
      <c r="K10101" s="9" t="s">
        <v>225</v>
      </c>
      <c r="L10101" s="9" t="s">
        <v>216</v>
      </c>
      <c r="M10101" s="9" t="s">
        <v>620</v>
      </c>
      <c r="N10101" s="9" t="s">
        <v>200</v>
      </c>
      <c r="O10101" s="9" t="s">
        <v>176</v>
      </c>
      <c r="P10101" s="9" t="s">
        <v>570</v>
      </c>
      <c r="Q10101" s="9" t="s">
        <v>219</v>
      </c>
      <c r="R10101" s="9">
        <v>0</v>
      </c>
      <c r="S10101" s="9">
        <v>92</v>
      </c>
      <c r="T10101" s="9" t="s">
        <v>229</v>
      </c>
      <c r="U10101" s="9" t="s">
        <v>230</v>
      </c>
      <c r="W10101" s="9">
        <v>5</v>
      </c>
      <c r="X10101" s="9">
        <f>INDEX(SLA_Policy!$D$2:$D$5,MATCH(F10101,SLA_Policy!$A$2:$A$5,0))</f>
        <v>72</v>
      </c>
      <c r="Y10101" s="9" t="str">
        <f>IF(E10101="Cancelled","Excluded",IF(D10101="",IF((SLA_Policy!$B$8-B10101)*24&gt;X10101,"Open - Breached","Open - On Track"),IF((D10101-B10101)*24&lt;=X10101,"Met","Breached")))</f>
        <v>Met</v>
      </c>
    </row>
    <row r="10102" spans="1:25" x14ac:dyDescent="0.25">
      <c r="A10102" s="9" t="s">
        <v>14609</v>
      </c>
      <c r="B10102" s="23">
        <v>46210.411805555603</v>
      </c>
      <c r="C10102" s="23">
        <v>46210.469444444498</v>
      </c>
      <c r="D10102" s="23">
        <v>46213.382638888899</v>
      </c>
      <c r="E10102" s="9" t="s">
        <v>212</v>
      </c>
      <c r="F10102" s="9" t="s">
        <v>189</v>
      </c>
      <c r="G10102" s="9" t="s">
        <v>236</v>
      </c>
      <c r="H10102" s="9" t="s">
        <v>163</v>
      </c>
      <c r="I10102" s="9" t="s">
        <v>327</v>
      </c>
      <c r="J10102" s="9" t="s">
        <v>1133</v>
      </c>
      <c r="K10102" s="9" t="s">
        <v>215</v>
      </c>
      <c r="L10102" s="9" t="s">
        <v>104</v>
      </c>
      <c r="M10102" s="9" t="s">
        <v>3586</v>
      </c>
      <c r="N10102" s="9" t="s">
        <v>196</v>
      </c>
      <c r="O10102" s="9" t="s">
        <v>176</v>
      </c>
      <c r="P10102" s="9" t="s">
        <v>253</v>
      </c>
      <c r="Q10102" s="9" t="s">
        <v>219</v>
      </c>
      <c r="R10102" s="9">
        <v>0</v>
      </c>
      <c r="S10102" s="9">
        <v>17</v>
      </c>
      <c r="U10102" s="9" t="s">
        <v>242</v>
      </c>
      <c r="X10102" s="9">
        <f>INDEX(SLA_Policy!$D$2:$D$5,MATCH(F10102,SLA_Policy!$A$2:$A$5,0))</f>
        <v>120</v>
      </c>
      <c r="Y10102" s="9" t="str">
        <f>IF(E10102="Cancelled","Excluded",IF(D10102="",IF((SLA_Policy!$B$8-B10102)*24&gt;X10102,"Open - Breached","Open - On Track"),IF((D10102-B10102)*24&lt;=X10102,"Met","Breached")))</f>
        <v>Met</v>
      </c>
    </row>
    <row r="10103" spans="1:25" x14ac:dyDescent="0.25">
      <c r="A10103" s="9" t="s">
        <v>14610</v>
      </c>
      <c r="B10103" s="23">
        <v>46210.427083333299</v>
      </c>
      <c r="C10103" s="23">
        <v>46210.429166666698</v>
      </c>
      <c r="D10103" s="23">
        <v>46211.383333333302</v>
      </c>
      <c r="E10103" s="9" t="s">
        <v>212</v>
      </c>
      <c r="F10103" s="9" t="s">
        <v>188</v>
      </c>
      <c r="G10103" s="9" t="s">
        <v>213</v>
      </c>
      <c r="H10103" s="9" t="s">
        <v>165</v>
      </c>
      <c r="I10103" s="9" t="s">
        <v>567</v>
      </c>
      <c r="J10103" s="9" t="s">
        <v>1451</v>
      </c>
      <c r="K10103" s="9" t="s">
        <v>262</v>
      </c>
      <c r="L10103" s="9" t="s">
        <v>371</v>
      </c>
      <c r="M10103" s="9" t="s">
        <v>1914</v>
      </c>
      <c r="N10103" s="9" t="s">
        <v>198</v>
      </c>
      <c r="O10103" s="9" t="s">
        <v>176</v>
      </c>
      <c r="P10103" s="9" t="s">
        <v>570</v>
      </c>
      <c r="Q10103" s="9" t="s">
        <v>219</v>
      </c>
      <c r="R10103" s="9">
        <v>0</v>
      </c>
      <c r="S10103" s="9">
        <v>16</v>
      </c>
      <c r="U10103" s="9" t="s">
        <v>266</v>
      </c>
      <c r="X10103" s="9">
        <f>INDEX(SLA_Policy!$D$2:$D$5,MATCH(F10103,SLA_Policy!$A$2:$A$5,0))</f>
        <v>72</v>
      </c>
      <c r="Y10103" s="9" t="str">
        <f>IF(E10103="Cancelled","Excluded",IF(D10103="",IF((SLA_Policy!$B$8-B10103)*24&gt;X10103,"Open - Breached","Open - On Track"),IF((D10103-B10103)*24&lt;=X10103,"Met","Breached")))</f>
        <v>Met</v>
      </c>
    </row>
    <row r="10104" spans="1:25" x14ac:dyDescent="0.25">
      <c r="A10104" s="9" t="s">
        <v>14611</v>
      </c>
      <c r="B10104" s="23">
        <v>46210.436805555597</v>
      </c>
      <c r="C10104" s="23">
        <v>46210.460416666698</v>
      </c>
      <c r="D10104" s="23">
        <v>46211.314583333296</v>
      </c>
      <c r="E10104" s="9" t="s">
        <v>212</v>
      </c>
      <c r="F10104" s="9" t="s">
        <v>188</v>
      </c>
      <c r="G10104" s="9" t="s">
        <v>213</v>
      </c>
      <c r="H10104" s="9" t="s">
        <v>167</v>
      </c>
      <c r="I10104" s="9" t="s">
        <v>349</v>
      </c>
      <c r="J10104" s="9" t="s">
        <v>350</v>
      </c>
      <c r="K10104" s="9" t="s">
        <v>303</v>
      </c>
      <c r="L10104" s="9" t="s">
        <v>270</v>
      </c>
      <c r="M10104" s="9" t="s">
        <v>1337</v>
      </c>
      <c r="N10104" s="9" t="s">
        <v>196</v>
      </c>
      <c r="O10104" s="9" t="s">
        <v>116</v>
      </c>
      <c r="P10104" s="9" t="s">
        <v>551</v>
      </c>
      <c r="Q10104" s="9" t="s">
        <v>219</v>
      </c>
      <c r="R10104" s="9">
        <v>0</v>
      </c>
      <c r="S10104" s="9">
        <v>27</v>
      </c>
      <c r="U10104" s="9" t="s">
        <v>248</v>
      </c>
      <c r="X10104" s="9">
        <f>INDEX(SLA_Policy!$D$2:$D$5,MATCH(F10104,SLA_Policy!$A$2:$A$5,0))</f>
        <v>72</v>
      </c>
      <c r="Y10104" s="9" t="str">
        <f>IF(E10104="Cancelled","Excluded",IF(D10104="",IF((SLA_Policy!$B$8-B10104)*24&gt;X10104,"Open - Breached","Open - On Track"),IF((D10104-B10104)*24&lt;=X10104,"Met","Breached")))</f>
        <v>Met</v>
      </c>
    </row>
    <row r="10105" spans="1:25" x14ac:dyDescent="0.25">
      <c r="A10105" s="9" t="s">
        <v>14612</v>
      </c>
      <c r="B10105" s="23">
        <v>46210.444444444503</v>
      </c>
      <c r="C10105" s="23">
        <v>46210.449305555601</v>
      </c>
      <c r="D10105" s="23">
        <v>46210.465972222199</v>
      </c>
      <c r="E10105" s="9" t="s">
        <v>212</v>
      </c>
      <c r="F10105" s="9" t="s">
        <v>189</v>
      </c>
      <c r="G10105" s="9" t="s">
        <v>213</v>
      </c>
      <c r="H10105" s="9" t="s">
        <v>161</v>
      </c>
      <c r="I10105" s="9" t="s">
        <v>389</v>
      </c>
      <c r="J10105" s="9" t="s">
        <v>3576</v>
      </c>
      <c r="K10105" s="9" t="s">
        <v>246</v>
      </c>
      <c r="L10105" s="9" t="s">
        <v>216</v>
      </c>
      <c r="M10105" s="9" t="s">
        <v>715</v>
      </c>
      <c r="N10105" s="9" t="s">
        <v>200</v>
      </c>
      <c r="O10105" s="9" t="s">
        <v>116</v>
      </c>
      <c r="P10105" s="9" t="s">
        <v>525</v>
      </c>
      <c r="Q10105" s="9" t="s">
        <v>219</v>
      </c>
      <c r="R10105" s="9">
        <v>0</v>
      </c>
      <c r="S10105" s="9">
        <v>4</v>
      </c>
      <c r="U10105" s="9" t="s">
        <v>290</v>
      </c>
      <c r="W10105" s="9">
        <v>4</v>
      </c>
      <c r="X10105" s="9">
        <f>INDEX(SLA_Policy!$D$2:$D$5,MATCH(F10105,SLA_Policy!$A$2:$A$5,0))</f>
        <v>120</v>
      </c>
      <c r="Y10105" s="9" t="str">
        <f>IF(E10105="Cancelled","Excluded",IF(D10105="",IF((SLA_Policy!$B$8-B10105)*24&gt;X10105,"Open - Breached","Open - On Track"),IF((D10105-B10105)*24&lt;=X10105,"Met","Breached")))</f>
        <v>Met</v>
      </c>
    </row>
    <row r="10106" spans="1:25" x14ac:dyDescent="0.25">
      <c r="A10106" s="9" t="s">
        <v>14613</v>
      </c>
      <c r="B10106" s="23">
        <v>46210.4555555556</v>
      </c>
      <c r="C10106" s="23">
        <v>46210.459027777797</v>
      </c>
      <c r="D10106" s="23">
        <v>46210.4777777778</v>
      </c>
      <c r="E10106" s="9" t="s">
        <v>212</v>
      </c>
      <c r="F10106" s="9" t="s">
        <v>189</v>
      </c>
      <c r="G10106" s="9" t="s">
        <v>213</v>
      </c>
      <c r="H10106" s="9" t="s">
        <v>161</v>
      </c>
      <c r="I10106" s="9" t="s">
        <v>454</v>
      </c>
      <c r="J10106" s="9" t="s">
        <v>5794</v>
      </c>
      <c r="K10106" s="9" t="s">
        <v>246</v>
      </c>
      <c r="L10106" s="9" t="s">
        <v>351</v>
      </c>
      <c r="M10106" s="9" t="s">
        <v>5762</v>
      </c>
      <c r="N10106" s="9" t="s">
        <v>200</v>
      </c>
      <c r="O10106" s="9" t="s">
        <v>116</v>
      </c>
      <c r="P10106" s="9" t="s">
        <v>525</v>
      </c>
      <c r="Q10106" s="9" t="s">
        <v>219</v>
      </c>
      <c r="R10106" s="9">
        <v>0</v>
      </c>
      <c r="S10106" s="9">
        <v>3</v>
      </c>
      <c r="U10106" s="9" t="s">
        <v>221</v>
      </c>
      <c r="X10106" s="9">
        <f>INDEX(SLA_Policy!$D$2:$D$5,MATCH(F10106,SLA_Policy!$A$2:$A$5,0))</f>
        <v>120</v>
      </c>
      <c r="Y10106" s="9" t="str">
        <f>IF(E10106="Cancelled","Excluded",IF(D10106="",IF((SLA_Policy!$B$8-B10106)*24&gt;X10106,"Open - Breached","Open - On Track"),IF((D10106-B10106)*24&lt;=X10106,"Met","Breached")))</f>
        <v>Met</v>
      </c>
    </row>
    <row r="10107" spans="1:25" x14ac:dyDescent="0.25">
      <c r="A10107" s="9" t="s">
        <v>14614</v>
      </c>
      <c r="B10107" s="23">
        <v>46210.457638888904</v>
      </c>
      <c r="C10107" s="23">
        <v>46210.460416666698</v>
      </c>
      <c r="D10107" s="23">
        <v>46210.4819444444</v>
      </c>
      <c r="E10107" s="9" t="s">
        <v>212</v>
      </c>
      <c r="F10107" s="9" t="s">
        <v>188</v>
      </c>
      <c r="G10107" s="9" t="s">
        <v>213</v>
      </c>
      <c r="H10107" s="9" t="s">
        <v>161</v>
      </c>
      <c r="I10107" s="9" t="s">
        <v>389</v>
      </c>
      <c r="J10107" s="9" t="s">
        <v>5026</v>
      </c>
      <c r="K10107" s="9" t="s">
        <v>246</v>
      </c>
      <c r="L10107" s="9" t="s">
        <v>104</v>
      </c>
      <c r="M10107" s="9" t="s">
        <v>1222</v>
      </c>
      <c r="N10107" s="9" t="s">
        <v>198</v>
      </c>
      <c r="O10107" s="9" t="s">
        <v>116</v>
      </c>
      <c r="P10107" s="9" t="s">
        <v>295</v>
      </c>
      <c r="Q10107" s="9" t="s">
        <v>219</v>
      </c>
      <c r="R10107" s="9">
        <v>0</v>
      </c>
      <c r="S10107" s="9">
        <v>4</v>
      </c>
      <c r="U10107" s="9" t="s">
        <v>221</v>
      </c>
      <c r="W10107" s="9">
        <v>5</v>
      </c>
      <c r="X10107" s="9">
        <f>INDEX(SLA_Policy!$D$2:$D$5,MATCH(F10107,SLA_Policy!$A$2:$A$5,0))</f>
        <v>72</v>
      </c>
      <c r="Y10107" s="9" t="str">
        <f>IF(E10107="Cancelled","Excluded",IF(D10107="",IF((SLA_Policy!$B$8-B10107)*24&gt;X10107,"Open - Breached","Open - On Track"),IF((D10107-B10107)*24&lt;=X10107,"Met","Breached")))</f>
        <v>Met</v>
      </c>
    </row>
    <row r="10108" spans="1:25" x14ac:dyDescent="0.25">
      <c r="A10108" s="9" t="s">
        <v>14615</v>
      </c>
      <c r="B10108" s="23">
        <v>46210.458333333299</v>
      </c>
      <c r="C10108" s="23">
        <v>46210.4597222222</v>
      </c>
      <c r="D10108" s="23">
        <v>46210.543749999997</v>
      </c>
      <c r="E10108" s="9" t="s">
        <v>212</v>
      </c>
      <c r="F10108" s="9" t="s">
        <v>187</v>
      </c>
      <c r="G10108" s="9" t="s">
        <v>213</v>
      </c>
      <c r="H10108" s="9" t="s">
        <v>163</v>
      </c>
      <c r="I10108" s="9" t="s">
        <v>250</v>
      </c>
      <c r="J10108" s="9" t="s">
        <v>451</v>
      </c>
      <c r="K10108" s="9" t="s">
        <v>262</v>
      </c>
      <c r="L10108" s="9" t="s">
        <v>311</v>
      </c>
      <c r="M10108" s="9" t="s">
        <v>1047</v>
      </c>
      <c r="N10108" s="9" t="s">
        <v>198</v>
      </c>
      <c r="O10108" s="9" t="s">
        <v>176</v>
      </c>
      <c r="P10108" s="9" t="s">
        <v>570</v>
      </c>
      <c r="Q10108" s="9" t="s">
        <v>273</v>
      </c>
      <c r="R10108" s="9">
        <v>0</v>
      </c>
      <c r="S10108" s="9">
        <v>18</v>
      </c>
      <c r="T10108" s="9" t="s">
        <v>136</v>
      </c>
      <c r="U10108" s="9" t="s">
        <v>230</v>
      </c>
      <c r="W10108" s="9">
        <v>4</v>
      </c>
      <c r="X10108" s="9">
        <f>INDEX(SLA_Policy!$D$2:$D$5,MATCH(F10108,SLA_Policy!$A$2:$A$5,0))</f>
        <v>8</v>
      </c>
      <c r="Y10108" s="9" t="str">
        <f>IF(E10108="Cancelled","Excluded",IF(D10108="",IF((SLA_Policy!$B$8-B10108)*24&gt;X10108,"Open - Breached","Open - On Track"),IF((D10108-B10108)*24&lt;=X10108,"Met","Breached")))</f>
        <v>Met</v>
      </c>
    </row>
    <row r="10109" spans="1:25" x14ac:dyDescent="0.25">
      <c r="A10109" s="9" t="s">
        <v>14616</v>
      </c>
      <c r="B10109" s="23">
        <v>46210.465972222199</v>
      </c>
      <c r="C10109" s="23">
        <v>46210.470138888901</v>
      </c>
      <c r="D10109" s="23">
        <v>46211.405555555597</v>
      </c>
      <c r="E10109" s="9" t="s">
        <v>212</v>
      </c>
      <c r="F10109" s="9" t="s">
        <v>188</v>
      </c>
      <c r="G10109" s="9" t="s">
        <v>213</v>
      </c>
      <c r="H10109" s="9" t="s">
        <v>162</v>
      </c>
      <c r="I10109" s="9" t="s">
        <v>244</v>
      </c>
      <c r="J10109" s="9" t="s">
        <v>9997</v>
      </c>
      <c r="K10109" s="9" t="s">
        <v>246</v>
      </c>
      <c r="L10109" s="9" t="s">
        <v>216</v>
      </c>
      <c r="M10109" s="9" t="s">
        <v>1259</v>
      </c>
      <c r="N10109" s="9" t="s">
        <v>199</v>
      </c>
      <c r="O10109" s="9" t="s">
        <v>179</v>
      </c>
      <c r="P10109" s="9" t="s">
        <v>264</v>
      </c>
      <c r="Q10109" s="9" t="s">
        <v>219</v>
      </c>
      <c r="R10109" s="9">
        <v>0</v>
      </c>
      <c r="S10109" s="9">
        <v>8</v>
      </c>
      <c r="U10109" s="9" t="s">
        <v>248</v>
      </c>
      <c r="X10109" s="9">
        <f>INDEX(SLA_Policy!$D$2:$D$5,MATCH(F10109,SLA_Policy!$A$2:$A$5,0))</f>
        <v>72</v>
      </c>
      <c r="Y10109" s="9" t="str">
        <f>IF(E10109="Cancelled","Excluded",IF(D10109="",IF((SLA_Policy!$B$8-B10109)*24&gt;X10109,"Open - Breached","Open - On Track"),IF((D10109-B10109)*24&lt;=X10109,"Met","Breached")))</f>
        <v>Met</v>
      </c>
    </row>
    <row r="10110" spans="1:25" x14ac:dyDescent="0.25">
      <c r="A10110" s="9" t="s">
        <v>14617</v>
      </c>
      <c r="B10110" s="23">
        <v>46210.470833333296</v>
      </c>
      <c r="C10110" s="23">
        <v>46210.472916666702</v>
      </c>
      <c r="D10110" s="23">
        <v>46211.370833333298</v>
      </c>
      <c r="E10110" s="9" t="s">
        <v>212</v>
      </c>
      <c r="F10110" s="9" t="s">
        <v>187</v>
      </c>
      <c r="G10110" s="9" t="s">
        <v>213</v>
      </c>
      <c r="H10110" s="9" t="s">
        <v>162</v>
      </c>
      <c r="I10110" s="9" t="s">
        <v>244</v>
      </c>
      <c r="J10110" s="9" t="s">
        <v>5007</v>
      </c>
      <c r="K10110" s="9" t="s">
        <v>262</v>
      </c>
      <c r="L10110" s="9" t="s">
        <v>311</v>
      </c>
      <c r="M10110" s="9" t="s">
        <v>3618</v>
      </c>
      <c r="N10110" s="9" t="s">
        <v>196</v>
      </c>
      <c r="O10110" s="9" t="s">
        <v>179</v>
      </c>
      <c r="P10110" s="9" t="s">
        <v>337</v>
      </c>
      <c r="Q10110" s="9" t="s">
        <v>273</v>
      </c>
      <c r="R10110" s="9">
        <v>0</v>
      </c>
      <c r="S10110" s="9">
        <v>20</v>
      </c>
      <c r="U10110" s="9" t="s">
        <v>376</v>
      </c>
      <c r="W10110" s="9">
        <v>4</v>
      </c>
      <c r="X10110" s="9">
        <f>INDEX(SLA_Policy!$D$2:$D$5,MATCH(F10110,SLA_Policy!$A$2:$A$5,0))</f>
        <v>8</v>
      </c>
      <c r="Y10110" s="9" t="str">
        <f>IF(E10110="Cancelled","Excluded",IF(D10110="",IF((SLA_Policy!$B$8-B10110)*24&gt;X10110,"Open - Breached","Open - On Track"),IF((D10110-B10110)*24&lt;=X10110,"Met","Breached")))</f>
        <v>Breached</v>
      </c>
    </row>
    <row r="10111" spans="1:25" x14ac:dyDescent="0.25">
      <c r="A10111" s="9" t="s">
        <v>14618</v>
      </c>
      <c r="B10111" s="23">
        <v>46210.521527777797</v>
      </c>
      <c r="C10111" s="23">
        <v>46210.529861111099</v>
      </c>
      <c r="D10111" s="23">
        <v>46210.581944444399</v>
      </c>
      <c r="E10111" s="9" t="s">
        <v>212</v>
      </c>
      <c r="F10111" s="9" t="s">
        <v>188</v>
      </c>
      <c r="G10111" s="9" t="s">
        <v>213</v>
      </c>
      <c r="H10111" s="9" t="s">
        <v>166</v>
      </c>
      <c r="I10111" s="9" t="s">
        <v>286</v>
      </c>
      <c r="J10111" s="9" t="s">
        <v>632</v>
      </c>
      <c r="K10111" s="9" t="s">
        <v>246</v>
      </c>
      <c r="L10111" s="9" t="s">
        <v>226</v>
      </c>
      <c r="M10111" s="9" t="s">
        <v>855</v>
      </c>
      <c r="N10111" s="9" t="s">
        <v>197</v>
      </c>
      <c r="O10111" s="9" t="s">
        <v>181</v>
      </c>
      <c r="P10111" s="9" t="s">
        <v>289</v>
      </c>
      <c r="Q10111" s="9" t="s">
        <v>219</v>
      </c>
      <c r="R10111" s="9">
        <v>0</v>
      </c>
      <c r="S10111" s="9">
        <v>18</v>
      </c>
      <c r="U10111" s="9" t="s">
        <v>290</v>
      </c>
      <c r="W10111" s="9">
        <v>5</v>
      </c>
      <c r="X10111" s="9">
        <f>INDEX(SLA_Policy!$D$2:$D$5,MATCH(F10111,SLA_Policy!$A$2:$A$5,0))</f>
        <v>72</v>
      </c>
      <c r="Y10111" s="9" t="str">
        <f>IF(E10111="Cancelled","Excluded",IF(D10111="",IF((SLA_Policy!$B$8-B10111)*24&gt;X10111,"Open - Breached","Open - On Track"),IF((D10111-B10111)*24&lt;=X10111,"Met","Breached")))</f>
        <v>Met</v>
      </c>
    </row>
    <row r="10112" spans="1:25" x14ac:dyDescent="0.25">
      <c r="A10112" s="9" t="s">
        <v>14619</v>
      </c>
      <c r="B10112" s="23">
        <v>46210.523611111101</v>
      </c>
      <c r="C10112" s="23">
        <v>46210.524305555598</v>
      </c>
      <c r="D10112" s="23">
        <v>46211.75</v>
      </c>
      <c r="E10112" s="9" t="s">
        <v>212</v>
      </c>
      <c r="F10112" s="9" t="s">
        <v>188</v>
      </c>
      <c r="G10112" s="9" t="s">
        <v>213</v>
      </c>
      <c r="H10112" s="9" t="s">
        <v>162</v>
      </c>
      <c r="I10112" s="9" t="s">
        <v>244</v>
      </c>
      <c r="J10112" s="9" t="s">
        <v>6501</v>
      </c>
      <c r="K10112" s="9" t="s">
        <v>246</v>
      </c>
      <c r="L10112" s="9" t="s">
        <v>270</v>
      </c>
      <c r="M10112" s="9" t="s">
        <v>7213</v>
      </c>
      <c r="N10112" s="9" t="s">
        <v>200</v>
      </c>
      <c r="O10112" s="9" t="s">
        <v>116</v>
      </c>
      <c r="P10112" s="9" t="s">
        <v>590</v>
      </c>
      <c r="Q10112" s="9" t="s">
        <v>219</v>
      </c>
      <c r="R10112" s="9">
        <v>0</v>
      </c>
      <c r="S10112" s="9">
        <v>37</v>
      </c>
      <c r="U10112" s="9" t="s">
        <v>290</v>
      </c>
      <c r="W10112" s="9">
        <v>5</v>
      </c>
      <c r="X10112" s="9">
        <f>INDEX(SLA_Policy!$D$2:$D$5,MATCH(F10112,SLA_Policy!$A$2:$A$5,0))</f>
        <v>72</v>
      </c>
      <c r="Y10112" s="9" t="str">
        <f>IF(E10112="Cancelled","Excluded",IF(D10112="",IF((SLA_Policy!$B$8-B10112)*24&gt;X10112,"Open - Breached","Open - On Track"),IF((D10112-B10112)*24&lt;=X10112,"Met","Breached")))</f>
        <v>Met</v>
      </c>
    </row>
    <row r="10113" spans="1:25" x14ac:dyDescent="0.25">
      <c r="A10113" s="9" t="s">
        <v>14620</v>
      </c>
      <c r="B10113" s="23">
        <v>46210.538888888899</v>
      </c>
      <c r="C10113" s="23">
        <v>46210.592361111099</v>
      </c>
      <c r="D10113" s="23">
        <v>46211.409027777801</v>
      </c>
      <c r="E10113" s="9" t="s">
        <v>212</v>
      </c>
      <c r="F10113" s="9" t="s">
        <v>189</v>
      </c>
      <c r="G10113" s="9" t="s">
        <v>213</v>
      </c>
      <c r="H10113" s="9" t="s">
        <v>161</v>
      </c>
      <c r="I10113" s="9" t="s">
        <v>389</v>
      </c>
      <c r="J10113" s="9" t="s">
        <v>435</v>
      </c>
      <c r="K10113" s="9" t="s">
        <v>246</v>
      </c>
      <c r="L10113" s="9" t="s">
        <v>216</v>
      </c>
      <c r="M10113" s="9" t="s">
        <v>676</v>
      </c>
      <c r="N10113" s="9" t="s">
        <v>198</v>
      </c>
      <c r="O10113" s="9" t="s">
        <v>116</v>
      </c>
      <c r="P10113" s="9" t="s">
        <v>234</v>
      </c>
      <c r="Q10113" s="9" t="s">
        <v>219</v>
      </c>
      <c r="R10113" s="9">
        <v>0</v>
      </c>
      <c r="S10113" s="9">
        <v>6</v>
      </c>
      <c r="U10113" s="9" t="s">
        <v>221</v>
      </c>
      <c r="X10113" s="9">
        <f>INDEX(SLA_Policy!$D$2:$D$5,MATCH(F10113,SLA_Policy!$A$2:$A$5,0))</f>
        <v>120</v>
      </c>
      <c r="Y10113" s="9" t="str">
        <f>IF(E10113="Cancelled","Excluded",IF(D10113="",IF((SLA_Policy!$B$8-B10113)*24&gt;X10113,"Open - Breached","Open - On Track"),IF((D10113-B10113)*24&lt;=X10113,"Met","Breached")))</f>
        <v>Met</v>
      </c>
    </row>
    <row r="10114" spans="1:25" x14ac:dyDescent="0.25">
      <c r="A10114" s="9" t="s">
        <v>14621</v>
      </c>
      <c r="B10114" s="23">
        <v>46210.539583333302</v>
      </c>
      <c r="C10114" s="23">
        <v>46210.581250000003</v>
      </c>
      <c r="D10114" s="23">
        <v>46211.400694444397</v>
      </c>
      <c r="E10114" s="9" t="s">
        <v>212</v>
      </c>
      <c r="F10114" s="9" t="s">
        <v>188</v>
      </c>
      <c r="G10114" s="9" t="s">
        <v>213</v>
      </c>
      <c r="H10114" s="9" t="s">
        <v>167</v>
      </c>
      <c r="I10114" s="9" t="s">
        <v>362</v>
      </c>
      <c r="J10114" s="9" t="s">
        <v>14622</v>
      </c>
      <c r="K10114" s="9" t="s">
        <v>215</v>
      </c>
      <c r="L10114" s="9" t="s">
        <v>226</v>
      </c>
      <c r="M10114" s="9" t="s">
        <v>872</v>
      </c>
      <c r="N10114" s="9" t="s">
        <v>196</v>
      </c>
      <c r="O10114" s="9" t="s">
        <v>176</v>
      </c>
      <c r="P10114" s="9" t="s">
        <v>419</v>
      </c>
      <c r="Q10114" s="9" t="s">
        <v>219</v>
      </c>
      <c r="R10114" s="9">
        <v>0</v>
      </c>
      <c r="S10114" s="9">
        <v>42</v>
      </c>
      <c r="U10114" s="9" t="s">
        <v>266</v>
      </c>
      <c r="X10114" s="9">
        <f>INDEX(SLA_Policy!$D$2:$D$5,MATCH(F10114,SLA_Policy!$A$2:$A$5,0))</f>
        <v>72</v>
      </c>
      <c r="Y10114" s="9" t="str">
        <f>IF(E10114="Cancelled","Excluded",IF(D10114="",IF((SLA_Policy!$B$8-B10114)*24&gt;X10114,"Open - Breached","Open - On Track"),IF((D10114-B10114)*24&lt;=X10114,"Met","Breached")))</f>
        <v>Met</v>
      </c>
    </row>
    <row r="10115" spans="1:25" x14ac:dyDescent="0.25">
      <c r="A10115" s="9" t="s">
        <v>14623</v>
      </c>
      <c r="B10115" s="23">
        <v>46210.551388888904</v>
      </c>
      <c r="C10115" s="23">
        <v>46210.596527777801</v>
      </c>
      <c r="D10115" s="23">
        <v>46210.692361111098</v>
      </c>
      <c r="E10115" s="9" t="s">
        <v>212</v>
      </c>
      <c r="F10115" s="9" t="s">
        <v>188</v>
      </c>
      <c r="G10115" s="9" t="s">
        <v>213</v>
      </c>
      <c r="H10115" s="9" t="s">
        <v>166</v>
      </c>
      <c r="I10115" s="9" t="s">
        <v>286</v>
      </c>
      <c r="J10115" s="9" t="s">
        <v>1627</v>
      </c>
      <c r="K10115" s="9" t="s">
        <v>215</v>
      </c>
      <c r="L10115" s="9" t="s">
        <v>226</v>
      </c>
      <c r="M10115" s="9" t="s">
        <v>1244</v>
      </c>
      <c r="N10115" s="9" t="s">
        <v>197</v>
      </c>
      <c r="O10115" s="9" t="s">
        <v>181</v>
      </c>
      <c r="P10115" s="9" t="s">
        <v>289</v>
      </c>
      <c r="Q10115" s="9" t="s">
        <v>219</v>
      </c>
      <c r="R10115" s="9">
        <v>0</v>
      </c>
      <c r="S10115" s="9">
        <v>7</v>
      </c>
      <c r="U10115" s="9" t="s">
        <v>290</v>
      </c>
      <c r="X10115" s="9">
        <f>INDEX(SLA_Policy!$D$2:$D$5,MATCH(F10115,SLA_Policy!$A$2:$A$5,0))</f>
        <v>72</v>
      </c>
      <c r="Y10115" s="9" t="str">
        <f>IF(E10115="Cancelled","Excluded",IF(D10115="",IF((SLA_Policy!$B$8-B10115)*24&gt;X10115,"Open - Breached","Open - On Track"),IF((D10115-B10115)*24&lt;=X10115,"Met","Breached")))</f>
        <v>Met</v>
      </c>
    </row>
    <row r="10116" spans="1:25" x14ac:dyDescent="0.25">
      <c r="A10116" s="9" t="s">
        <v>14624</v>
      </c>
      <c r="B10116" s="23">
        <v>46210.551388888904</v>
      </c>
      <c r="C10116" s="23">
        <v>46210.586111111101</v>
      </c>
      <c r="D10116" s="23">
        <v>46210.729861111096</v>
      </c>
      <c r="E10116" s="9" t="s">
        <v>212</v>
      </c>
      <c r="F10116" s="9" t="s">
        <v>189</v>
      </c>
      <c r="G10116" s="9" t="s">
        <v>213</v>
      </c>
      <c r="H10116" s="9" t="s">
        <v>162</v>
      </c>
      <c r="I10116" s="9" t="s">
        <v>345</v>
      </c>
      <c r="J10116" s="9" t="s">
        <v>3129</v>
      </c>
      <c r="K10116" s="9" t="s">
        <v>246</v>
      </c>
      <c r="L10116" s="9" t="s">
        <v>216</v>
      </c>
      <c r="M10116" s="9" t="s">
        <v>3270</v>
      </c>
      <c r="N10116" s="9" t="s">
        <v>196</v>
      </c>
      <c r="O10116" s="9" t="s">
        <v>116</v>
      </c>
      <c r="P10116" s="9" t="s">
        <v>258</v>
      </c>
      <c r="Q10116" s="9" t="s">
        <v>219</v>
      </c>
      <c r="R10116" s="9">
        <v>0</v>
      </c>
      <c r="S10116" s="9">
        <v>15</v>
      </c>
      <c r="U10116" s="9" t="s">
        <v>661</v>
      </c>
      <c r="X10116" s="9">
        <f>INDEX(SLA_Policy!$D$2:$D$5,MATCH(F10116,SLA_Policy!$A$2:$A$5,0))</f>
        <v>120</v>
      </c>
      <c r="Y10116" s="9" t="str">
        <f>IF(E10116="Cancelled","Excluded",IF(D10116="",IF((SLA_Policy!$B$8-B10116)*24&gt;X10116,"Open - Breached","Open - On Track"),IF((D10116-B10116)*24&lt;=X10116,"Met","Breached")))</f>
        <v>Met</v>
      </c>
    </row>
    <row r="10117" spans="1:25" x14ac:dyDescent="0.25">
      <c r="A10117" s="9" t="s">
        <v>14625</v>
      </c>
      <c r="B10117" s="23">
        <v>46210.5534722222</v>
      </c>
      <c r="C10117" s="23">
        <v>46211.304861111101</v>
      </c>
      <c r="D10117" s="23">
        <v>46211.319444444503</v>
      </c>
      <c r="E10117" s="9" t="s">
        <v>212</v>
      </c>
      <c r="F10117" s="9" t="s">
        <v>189</v>
      </c>
      <c r="G10117" s="9" t="s">
        <v>213</v>
      </c>
      <c r="H10117" s="9" t="s">
        <v>164</v>
      </c>
      <c r="I10117" s="9" t="s">
        <v>478</v>
      </c>
      <c r="J10117" s="9" t="s">
        <v>1768</v>
      </c>
      <c r="K10117" s="9" t="s">
        <v>276</v>
      </c>
      <c r="L10117" s="9" t="s">
        <v>12094</v>
      </c>
      <c r="M10117" s="9" t="s">
        <v>14253</v>
      </c>
      <c r="N10117" s="9" t="s">
        <v>197</v>
      </c>
      <c r="O10117" s="9" t="s">
        <v>116</v>
      </c>
      <c r="P10117" s="9" t="s">
        <v>551</v>
      </c>
      <c r="Q10117" s="9" t="s">
        <v>219</v>
      </c>
      <c r="R10117" s="9">
        <v>0</v>
      </c>
      <c r="S10117" s="9">
        <v>12</v>
      </c>
      <c r="T10117" s="9" t="s">
        <v>343</v>
      </c>
      <c r="U10117" s="9" t="s">
        <v>266</v>
      </c>
      <c r="X10117" s="9">
        <f>INDEX(SLA_Policy!$D$2:$D$5,MATCH(F10117,SLA_Policy!$A$2:$A$5,0))</f>
        <v>120</v>
      </c>
      <c r="Y10117" s="9" t="str">
        <f>IF(E10117="Cancelled","Excluded",IF(D10117="",IF((SLA_Policy!$B$8-B10117)*24&gt;X10117,"Open - Breached","Open - On Track"),IF((D10117-B10117)*24&lt;=X10117,"Met","Breached")))</f>
        <v>Met</v>
      </c>
    </row>
    <row r="10118" spans="1:25" x14ac:dyDescent="0.25">
      <c r="A10118" s="9" t="s">
        <v>14626</v>
      </c>
      <c r="B10118" s="23">
        <v>46210.565277777801</v>
      </c>
      <c r="C10118" s="23">
        <v>46210.5756944444</v>
      </c>
      <c r="D10118" s="23">
        <v>46211.621527777803</v>
      </c>
      <c r="E10118" s="9" t="s">
        <v>212</v>
      </c>
      <c r="F10118" s="9" t="s">
        <v>189</v>
      </c>
      <c r="G10118" s="9" t="s">
        <v>213</v>
      </c>
      <c r="H10118" s="9" t="s">
        <v>88</v>
      </c>
      <c r="I10118" s="9" t="s">
        <v>486</v>
      </c>
      <c r="J10118" s="9" t="s">
        <v>3415</v>
      </c>
      <c r="K10118" s="9" t="s">
        <v>246</v>
      </c>
      <c r="L10118" s="9" t="s">
        <v>270</v>
      </c>
      <c r="M10118" s="9" t="s">
        <v>2454</v>
      </c>
      <c r="N10118" s="9" t="s">
        <v>198</v>
      </c>
      <c r="O10118" s="9" t="s">
        <v>178</v>
      </c>
      <c r="P10118" s="9" t="s">
        <v>427</v>
      </c>
      <c r="Q10118" s="9" t="s">
        <v>219</v>
      </c>
      <c r="R10118" s="9">
        <v>1</v>
      </c>
      <c r="S10118" s="9">
        <v>47</v>
      </c>
      <c r="U10118" s="9" t="s">
        <v>266</v>
      </c>
      <c r="W10118" s="9">
        <v>3</v>
      </c>
      <c r="X10118" s="9">
        <f>INDEX(SLA_Policy!$D$2:$D$5,MATCH(F10118,SLA_Policy!$A$2:$A$5,0))</f>
        <v>120</v>
      </c>
      <c r="Y10118" s="9" t="str">
        <f>IF(E10118="Cancelled","Excluded",IF(D10118="",IF((SLA_Policy!$B$8-B10118)*24&gt;X10118,"Open - Breached","Open - On Track"),IF((D10118-B10118)*24&lt;=X10118,"Met","Breached")))</f>
        <v>Met</v>
      </c>
    </row>
    <row r="10119" spans="1:25" x14ac:dyDescent="0.25">
      <c r="A10119" s="9" t="s">
        <v>14627</v>
      </c>
      <c r="B10119" s="23">
        <v>46210.570138888899</v>
      </c>
      <c r="C10119" s="23">
        <v>46210.6381944444</v>
      </c>
      <c r="D10119" s="23">
        <v>46210.728472222203</v>
      </c>
      <c r="E10119" s="9" t="s">
        <v>212</v>
      </c>
      <c r="F10119" s="9" t="s">
        <v>189</v>
      </c>
      <c r="G10119" s="9" t="s">
        <v>236</v>
      </c>
      <c r="H10119" s="9" t="s">
        <v>163</v>
      </c>
      <c r="I10119" s="9" t="s">
        <v>327</v>
      </c>
      <c r="J10119" s="9" t="s">
        <v>3735</v>
      </c>
      <c r="K10119" s="9" t="s">
        <v>303</v>
      </c>
      <c r="L10119" s="9" t="s">
        <v>216</v>
      </c>
      <c r="M10119" s="9" t="s">
        <v>1097</v>
      </c>
      <c r="N10119" s="9" t="s">
        <v>197</v>
      </c>
      <c r="O10119" s="9" t="s">
        <v>176</v>
      </c>
      <c r="P10119" s="9" t="s">
        <v>570</v>
      </c>
      <c r="Q10119" s="9" t="s">
        <v>219</v>
      </c>
      <c r="R10119" s="9">
        <v>0</v>
      </c>
      <c r="S10119" s="9">
        <v>17</v>
      </c>
      <c r="U10119" s="9" t="s">
        <v>242</v>
      </c>
      <c r="W10119" s="9">
        <v>4</v>
      </c>
      <c r="X10119" s="9">
        <f>INDEX(SLA_Policy!$D$2:$D$5,MATCH(F10119,SLA_Policy!$A$2:$A$5,0))</f>
        <v>120</v>
      </c>
      <c r="Y10119" s="9" t="str">
        <f>IF(E10119="Cancelled","Excluded",IF(D10119="",IF((SLA_Policy!$B$8-B10119)*24&gt;X10119,"Open - Breached","Open - On Track"),IF((D10119-B10119)*24&lt;=X10119,"Met","Breached")))</f>
        <v>Met</v>
      </c>
    </row>
    <row r="10120" spans="1:25" x14ac:dyDescent="0.25">
      <c r="A10120" s="9" t="s">
        <v>14628</v>
      </c>
      <c r="B10120" s="23">
        <v>46210.570833333302</v>
      </c>
      <c r="C10120" s="23">
        <v>46210.620138888902</v>
      </c>
      <c r="D10120" s="23">
        <v>46211.377777777801</v>
      </c>
      <c r="E10120" s="9" t="s">
        <v>212</v>
      </c>
      <c r="F10120" s="9" t="s">
        <v>188</v>
      </c>
      <c r="G10120" s="9" t="s">
        <v>213</v>
      </c>
      <c r="H10120" s="9" t="s">
        <v>165</v>
      </c>
      <c r="I10120" s="9" t="s">
        <v>2034</v>
      </c>
      <c r="J10120" s="9" t="s">
        <v>6336</v>
      </c>
      <c r="K10120" s="9" t="s">
        <v>246</v>
      </c>
      <c r="L10120" s="9" t="s">
        <v>216</v>
      </c>
      <c r="M10120" s="9" t="s">
        <v>1392</v>
      </c>
      <c r="N10120" s="9" t="s">
        <v>196</v>
      </c>
      <c r="O10120" s="9" t="s">
        <v>176</v>
      </c>
      <c r="P10120" s="9" t="s">
        <v>570</v>
      </c>
      <c r="Q10120" s="9" t="s">
        <v>219</v>
      </c>
      <c r="R10120" s="9">
        <v>0</v>
      </c>
      <c r="S10120" s="9">
        <v>26</v>
      </c>
      <c r="U10120" s="9" t="s">
        <v>266</v>
      </c>
      <c r="X10120" s="9">
        <f>INDEX(SLA_Policy!$D$2:$D$5,MATCH(F10120,SLA_Policy!$A$2:$A$5,0))</f>
        <v>72</v>
      </c>
      <c r="Y10120" s="9" t="str">
        <f>IF(E10120="Cancelled","Excluded",IF(D10120="",IF((SLA_Policy!$B$8-B10120)*24&gt;X10120,"Open - Breached","Open - On Track"),IF((D10120-B10120)*24&lt;=X10120,"Met","Breached")))</f>
        <v>Met</v>
      </c>
    </row>
    <row r="10121" spans="1:25" x14ac:dyDescent="0.25">
      <c r="A10121" s="9" t="s">
        <v>14629</v>
      </c>
      <c r="B10121" s="23">
        <v>46210.587500000001</v>
      </c>
      <c r="C10121" s="23">
        <v>46210.589583333298</v>
      </c>
      <c r="D10121" s="23">
        <v>46213.368055555598</v>
      </c>
      <c r="E10121" s="9" t="s">
        <v>212</v>
      </c>
      <c r="F10121" s="9" t="s">
        <v>189</v>
      </c>
      <c r="G10121" s="9" t="s">
        <v>213</v>
      </c>
      <c r="H10121" s="9" t="s">
        <v>162</v>
      </c>
      <c r="I10121" s="9" t="s">
        <v>244</v>
      </c>
      <c r="J10121" s="9" t="s">
        <v>14630</v>
      </c>
      <c r="K10121" s="9" t="s">
        <v>262</v>
      </c>
      <c r="L10121" s="9" t="s">
        <v>307</v>
      </c>
      <c r="M10121" s="9" t="s">
        <v>2895</v>
      </c>
      <c r="N10121" s="9" t="s">
        <v>198</v>
      </c>
      <c r="O10121" s="9" t="s">
        <v>179</v>
      </c>
      <c r="P10121" s="9" t="s">
        <v>284</v>
      </c>
      <c r="Q10121" s="9" t="s">
        <v>219</v>
      </c>
      <c r="R10121" s="9">
        <v>0</v>
      </c>
      <c r="S10121" s="9">
        <v>37</v>
      </c>
      <c r="U10121" s="9" t="s">
        <v>266</v>
      </c>
      <c r="X10121" s="9">
        <f>INDEX(SLA_Policy!$D$2:$D$5,MATCH(F10121,SLA_Policy!$A$2:$A$5,0))</f>
        <v>120</v>
      </c>
      <c r="Y10121" s="9" t="str">
        <f>IF(E10121="Cancelled","Excluded",IF(D10121="",IF((SLA_Policy!$B$8-B10121)*24&gt;X10121,"Open - Breached","Open - On Track"),IF((D10121-B10121)*24&lt;=X10121,"Met","Breached")))</f>
        <v>Met</v>
      </c>
    </row>
    <row r="10122" spans="1:25" x14ac:dyDescent="0.25">
      <c r="A10122" s="9" t="s">
        <v>14631</v>
      </c>
      <c r="B10122" s="23">
        <v>46210.595138888901</v>
      </c>
      <c r="C10122" s="23">
        <v>46210.618055555598</v>
      </c>
      <c r="D10122" s="23">
        <v>46211.3256944444</v>
      </c>
      <c r="E10122" s="9" t="s">
        <v>212</v>
      </c>
      <c r="F10122" s="9" t="s">
        <v>188</v>
      </c>
      <c r="G10122" s="9" t="s">
        <v>213</v>
      </c>
      <c r="H10122" s="9" t="s">
        <v>166</v>
      </c>
      <c r="I10122" s="9" t="s">
        <v>286</v>
      </c>
      <c r="J10122" s="9" t="s">
        <v>632</v>
      </c>
      <c r="K10122" s="9" t="s">
        <v>246</v>
      </c>
      <c r="L10122" s="9" t="s">
        <v>104</v>
      </c>
      <c r="M10122" s="9" t="s">
        <v>2057</v>
      </c>
      <c r="N10122" s="9" t="s">
        <v>196</v>
      </c>
      <c r="O10122" s="9" t="s">
        <v>181</v>
      </c>
      <c r="P10122" s="9" t="s">
        <v>449</v>
      </c>
      <c r="Q10122" s="9" t="s">
        <v>219</v>
      </c>
      <c r="R10122" s="9">
        <v>0</v>
      </c>
      <c r="S10122" s="9">
        <v>9</v>
      </c>
      <c r="U10122" s="9" t="s">
        <v>290</v>
      </c>
      <c r="W10122" s="9">
        <v>5</v>
      </c>
      <c r="X10122" s="9">
        <f>INDEX(SLA_Policy!$D$2:$D$5,MATCH(F10122,SLA_Policy!$A$2:$A$5,0))</f>
        <v>72</v>
      </c>
      <c r="Y10122" s="9" t="str">
        <f>IF(E10122="Cancelled","Excluded",IF(D10122="",IF((SLA_Policy!$B$8-B10122)*24&gt;X10122,"Open - Breached","Open - On Track"),IF((D10122-B10122)*24&lt;=X10122,"Met","Breached")))</f>
        <v>Met</v>
      </c>
    </row>
    <row r="10123" spans="1:25" x14ac:dyDescent="0.25">
      <c r="A10123" s="9" t="s">
        <v>14632</v>
      </c>
      <c r="B10123" s="23">
        <v>46210.6</v>
      </c>
      <c r="C10123" s="23">
        <v>46210.680555555598</v>
      </c>
      <c r="D10123" s="23">
        <v>46211.596527777801</v>
      </c>
      <c r="E10123" s="9" t="s">
        <v>212</v>
      </c>
      <c r="F10123" s="9" t="s">
        <v>189</v>
      </c>
      <c r="G10123" s="9" t="s">
        <v>213</v>
      </c>
      <c r="H10123" s="9" t="s">
        <v>162</v>
      </c>
      <c r="I10123" s="9" t="s">
        <v>244</v>
      </c>
      <c r="J10123" s="9" t="s">
        <v>3520</v>
      </c>
      <c r="K10123" s="9" t="s">
        <v>246</v>
      </c>
      <c r="L10123" s="9" t="s">
        <v>226</v>
      </c>
      <c r="M10123" s="9" t="s">
        <v>826</v>
      </c>
      <c r="N10123" s="9" t="s">
        <v>196</v>
      </c>
      <c r="O10123" s="9" t="s">
        <v>179</v>
      </c>
      <c r="P10123" s="9" t="s">
        <v>284</v>
      </c>
      <c r="Q10123" s="9" t="s">
        <v>219</v>
      </c>
      <c r="R10123" s="9">
        <v>0</v>
      </c>
      <c r="S10123" s="9">
        <v>15</v>
      </c>
      <c r="U10123" s="9" t="s">
        <v>248</v>
      </c>
      <c r="X10123" s="9">
        <f>INDEX(SLA_Policy!$D$2:$D$5,MATCH(F10123,SLA_Policy!$A$2:$A$5,0))</f>
        <v>120</v>
      </c>
      <c r="Y10123" s="9" t="str">
        <f>IF(E10123="Cancelled","Excluded",IF(D10123="",IF((SLA_Policy!$B$8-B10123)*24&gt;X10123,"Open - Breached","Open - On Track"),IF((D10123-B10123)*24&lt;=X10123,"Met","Breached")))</f>
        <v>Met</v>
      </c>
    </row>
    <row r="10124" spans="1:25" x14ac:dyDescent="0.25">
      <c r="A10124" s="9" t="s">
        <v>14633</v>
      </c>
      <c r="B10124" s="23">
        <v>46210.604166666701</v>
      </c>
      <c r="C10124" s="23">
        <v>46210.640277777798</v>
      </c>
      <c r="D10124" s="23">
        <v>46211.347222222197</v>
      </c>
      <c r="E10124" s="9" t="s">
        <v>212</v>
      </c>
      <c r="F10124" s="9" t="s">
        <v>188</v>
      </c>
      <c r="G10124" s="9" t="s">
        <v>213</v>
      </c>
      <c r="H10124" s="9" t="s">
        <v>164</v>
      </c>
      <c r="I10124" s="9" t="s">
        <v>339</v>
      </c>
      <c r="J10124" s="9" t="s">
        <v>9150</v>
      </c>
      <c r="K10124" s="9" t="s">
        <v>246</v>
      </c>
      <c r="L10124" s="9" t="s">
        <v>104</v>
      </c>
      <c r="M10124" s="9" t="s">
        <v>3775</v>
      </c>
      <c r="N10124" s="9" t="s">
        <v>196</v>
      </c>
      <c r="O10124" s="9" t="s">
        <v>116</v>
      </c>
      <c r="P10124" s="9" t="s">
        <v>295</v>
      </c>
      <c r="Q10124" s="9" t="s">
        <v>219</v>
      </c>
      <c r="R10124" s="9">
        <v>0</v>
      </c>
      <c r="S10124" s="9">
        <v>9</v>
      </c>
      <c r="T10124" s="9" t="s">
        <v>464</v>
      </c>
      <c r="U10124" s="9" t="s">
        <v>266</v>
      </c>
      <c r="X10124" s="9">
        <f>INDEX(SLA_Policy!$D$2:$D$5,MATCH(F10124,SLA_Policy!$A$2:$A$5,0))</f>
        <v>72</v>
      </c>
      <c r="Y10124" s="9" t="str">
        <f>IF(E10124="Cancelled","Excluded",IF(D10124="",IF((SLA_Policy!$B$8-B10124)*24&gt;X10124,"Open - Breached","Open - On Track"),IF((D10124-B10124)*24&lt;=X10124,"Met","Breached")))</f>
        <v>Met</v>
      </c>
    </row>
    <row r="10125" spans="1:25" x14ac:dyDescent="0.25">
      <c r="A10125" s="9" t="s">
        <v>14634</v>
      </c>
      <c r="B10125" s="23">
        <v>46210.625</v>
      </c>
      <c r="C10125" s="23">
        <v>46210.659722222197</v>
      </c>
      <c r="D10125" s="23">
        <v>46210.758333333302</v>
      </c>
      <c r="E10125" s="9" t="s">
        <v>212</v>
      </c>
      <c r="F10125" s="9" t="s">
        <v>188</v>
      </c>
      <c r="G10125" s="9" t="s">
        <v>213</v>
      </c>
      <c r="H10125" s="9" t="s">
        <v>162</v>
      </c>
      <c r="I10125" s="9" t="s">
        <v>393</v>
      </c>
      <c r="J10125" s="9" t="s">
        <v>11727</v>
      </c>
      <c r="K10125" s="9" t="s">
        <v>246</v>
      </c>
      <c r="L10125" s="9" t="s">
        <v>104</v>
      </c>
      <c r="M10125" s="9" t="s">
        <v>1041</v>
      </c>
      <c r="N10125" s="9" t="s">
        <v>196</v>
      </c>
      <c r="O10125" s="9" t="s">
        <v>176</v>
      </c>
      <c r="P10125" s="9" t="s">
        <v>419</v>
      </c>
      <c r="Q10125" s="9" t="s">
        <v>219</v>
      </c>
      <c r="R10125" s="9">
        <v>0</v>
      </c>
      <c r="S10125" s="9">
        <v>22</v>
      </c>
      <c r="U10125" s="9" t="s">
        <v>290</v>
      </c>
      <c r="X10125" s="9">
        <f>INDEX(SLA_Policy!$D$2:$D$5,MATCH(F10125,SLA_Policy!$A$2:$A$5,0))</f>
        <v>72</v>
      </c>
      <c r="Y10125" s="9" t="str">
        <f>IF(E10125="Cancelled","Excluded",IF(D10125="",IF((SLA_Policy!$B$8-B10125)*24&gt;X10125,"Open - Breached","Open - On Track"),IF((D10125-B10125)*24&lt;=X10125,"Met","Breached")))</f>
        <v>Met</v>
      </c>
    </row>
    <row r="10126" spans="1:25" x14ac:dyDescent="0.25">
      <c r="A10126" s="9" t="s">
        <v>14635</v>
      </c>
      <c r="B10126" s="23">
        <v>46210.633333333302</v>
      </c>
      <c r="C10126" s="23">
        <v>46210.636805555601</v>
      </c>
      <c r="D10126" s="23">
        <v>46210.65625</v>
      </c>
      <c r="E10126" s="9" t="s">
        <v>212</v>
      </c>
      <c r="F10126" s="9" t="s">
        <v>189</v>
      </c>
      <c r="G10126" s="9" t="s">
        <v>213</v>
      </c>
      <c r="H10126" s="9" t="s">
        <v>161</v>
      </c>
      <c r="I10126" s="9" t="s">
        <v>454</v>
      </c>
      <c r="J10126" s="9" t="s">
        <v>5128</v>
      </c>
      <c r="K10126" s="9" t="s">
        <v>246</v>
      </c>
      <c r="L10126" s="9" t="s">
        <v>216</v>
      </c>
      <c r="M10126" s="9" t="s">
        <v>2928</v>
      </c>
      <c r="N10126" s="9" t="s">
        <v>198</v>
      </c>
      <c r="O10126" s="9" t="s">
        <v>116</v>
      </c>
      <c r="P10126" s="9" t="s">
        <v>551</v>
      </c>
      <c r="Q10126" s="9" t="s">
        <v>219</v>
      </c>
      <c r="R10126" s="9">
        <v>0</v>
      </c>
      <c r="S10126" s="9">
        <v>8</v>
      </c>
      <c r="U10126" s="9" t="s">
        <v>290</v>
      </c>
      <c r="W10126" s="9">
        <v>4</v>
      </c>
      <c r="X10126" s="9">
        <f>INDEX(SLA_Policy!$D$2:$D$5,MATCH(F10126,SLA_Policy!$A$2:$A$5,0))</f>
        <v>120</v>
      </c>
      <c r="Y10126" s="9" t="str">
        <f>IF(E10126="Cancelled","Excluded",IF(D10126="",IF((SLA_Policy!$B$8-B10126)*24&gt;X10126,"Open - Breached","Open - On Track"),IF((D10126-B10126)*24&lt;=X10126,"Met","Breached")))</f>
        <v>Met</v>
      </c>
    </row>
    <row r="10127" spans="1:25" x14ac:dyDescent="0.25">
      <c r="A10127" s="9" t="s">
        <v>14636</v>
      </c>
      <c r="B10127" s="23">
        <v>46210.635416666701</v>
      </c>
      <c r="C10127" s="23">
        <v>46210.638888888898</v>
      </c>
      <c r="D10127" s="23">
        <v>46211.358333333301</v>
      </c>
      <c r="E10127" s="9" t="s">
        <v>212</v>
      </c>
      <c r="F10127" s="9" t="s">
        <v>188</v>
      </c>
      <c r="G10127" s="9" t="s">
        <v>213</v>
      </c>
      <c r="H10127" s="9" t="s">
        <v>161</v>
      </c>
      <c r="I10127" s="9" t="s">
        <v>297</v>
      </c>
      <c r="J10127" s="9" t="s">
        <v>735</v>
      </c>
      <c r="K10127" s="9" t="s">
        <v>276</v>
      </c>
      <c r="L10127" s="9" t="s">
        <v>12094</v>
      </c>
      <c r="M10127" s="9" t="s">
        <v>12582</v>
      </c>
      <c r="N10127" s="9" t="s">
        <v>198</v>
      </c>
      <c r="O10127" s="9" t="s">
        <v>182</v>
      </c>
      <c r="P10127" s="9" t="s">
        <v>120</v>
      </c>
      <c r="Q10127" s="9" t="s">
        <v>219</v>
      </c>
      <c r="R10127" s="9">
        <v>0</v>
      </c>
      <c r="S10127" s="9">
        <v>6</v>
      </c>
      <c r="U10127" s="9" t="s">
        <v>221</v>
      </c>
      <c r="W10127" s="9">
        <v>5</v>
      </c>
      <c r="X10127" s="9">
        <f>INDEX(SLA_Policy!$D$2:$D$5,MATCH(F10127,SLA_Policy!$A$2:$A$5,0))</f>
        <v>72</v>
      </c>
      <c r="Y10127" s="9" t="str">
        <f>IF(E10127="Cancelled","Excluded",IF(D10127="",IF((SLA_Policy!$B$8-B10127)*24&gt;X10127,"Open - Breached","Open - On Track"),IF((D10127-B10127)*24&lt;=X10127,"Met","Breached")))</f>
        <v>Met</v>
      </c>
    </row>
    <row r="10128" spans="1:25" x14ac:dyDescent="0.25">
      <c r="A10128" s="9" t="s">
        <v>14637</v>
      </c>
      <c r="B10128" s="23">
        <v>46210.646527777797</v>
      </c>
      <c r="C10128" s="23">
        <v>46210.673611111102</v>
      </c>
      <c r="D10128" s="23">
        <v>46211.370138888902</v>
      </c>
      <c r="E10128" s="9" t="s">
        <v>212</v>
      </c>
      <c r="F10128" s="9" t="s">
        <v>188</v>
      </c>
      <c r="G10128" s="9" t="s">
        <v>213</v>
      </c>
      <c r="H10128" s="9" t="s">
        <v>162</v>
      </c>
      <c r="I10128" s="9" t="s">
        <v>345</v>
      </c>
      <c r="J10128" s="9" t="s">
        <v>2650</v>
      </c>
      <c r="K10128" s="9" t="s">
        <v>246</v>
      </c>
      <c r="L10128" s="9" t="s">
        <v>216</v>
      </c>
      <c r="M10128" s="9" t="s">
        <v>1275</v>
      </c>
      <c r="N10128" s="9" t="s">
        <v>196</v>
      </c>
      <c r="O10128" s="9" t="s">
        <v>116</v>
      </c>
      <c r="P10128" s="9" t="s">
        <v>342</v>
      </c>
      <c r="Q10128" s="9" t="s">
        <v>219</v>
      </c>
      <c r="R10128" s="9">
        <v>0</v>
      </c>
      <c r="S10128" s="9">
        <v>13</v>
      </c>
      <c r="U10128" s="9" t="s">
        <v>266</v>
      </c>
      <c r="W10128" s="9">
        <v>5</v>
      </c>
      <c r="X10128" s="9">
        <f>INDEX(SLA_Policy!$D$2:$D$5,MATCH(F10128,SLA_Policy!$A$2:$A$5,0))</f>
        <v>72</v>
      </c>
      <c r="Y10128" s="9" t="str">
        <f>IF(E10128="Cancelled","Excluded",IF(D10128="",IF((SLA_Policy!$B$8-B10128)*24&gt;X10128,"Open - Breached","Open - On Track"),IF((D10128-B10128)*24&lt;=X10128,"Met","Breached")))</f>
        <v>Met</v>
      </c>
    </row>
    <row r="10129" spans="1:25" x14ac:dyDescent="0.25">
      <c r="A10129" s="9" t="s">
        <v>14638</v>
      </c>
      <c r="B10129" s="23">
        <v>46210.663194444503</v>
      </c>
      <c r="C10129" s="23">
        <v>46210.727083333302</v>
      </c>
      <c r="D10129" s="23">
        <v>46212.358333333301</v>
      </c>
      <c r="E10129" s="9" t="s">
        <v>212</v>
      </c>
      <c r="F10129" s="9" t="s">
        <v>189</v>
      </c>
      <c r="G10129" s="9" t="s">
        <v>236</v>
      </c>
      <c r="H10129" s="9" t="s">
        <v>167</v>
      </c>
      <c r="I10129" s="9" t="s">
        <v>255</v>
      </c>
      <c r="J10129" s="9" t="s">
        <v>14639</v>
      </c>
      <c r="K10129" s="9" t="s">
        <v>239</v>
      </c>
      <c r="L10129" s="9" t="s">
        <v>216</v>
      </c>
      <c r="M10129" s="9" t="s">
        <v>1036</v>
      </c>
      <c r="N10129" s="9" t="s">
        <v>196</v>
      </c>
      <c r="O10129" s="9" t="s">
        <v>176</v>
      </c>
      <c r="P10129" s="9" t="s">
        <v>419</v>
      </c>
      <c r="Q10129" s="9" t="s">
        <v>219</v>
      </c>
      <c r="R10129" s="9">
        <v>0</v>
      </c>
      <c r="S10129" s="9">
        <v>11</v>
      </c>
      <c r="U10129" s="9" t="s">
        <v>242</v>
      </c>
      <c r="X10129" s="9">
        <f>INDEX(SLA_Policy!$D$2:$D$5,MATCH(F10129,SLA_Policy!$A$2:$A$5,0))</f>
        <v>120</v>
      </c>
      <c r="Y10129" s="9" t="str">
        <f>IF(E10129="Cancelled","Excluded",IF(D10129="",IF((SLA_Policy!$B$8-B10129)*24&gt;X10129,"Open - Breached","Open - On Track"),IF((D10129-B10129)*24&lt;=X10129,"Met","Breached")))</f>
        <v>Met</v>
      </c>
    </row>
    <row r="10130" spans="1:25" x14ac:dyDescent="0.25">
      <c r="A10130" s="9" t="s">
        <v>14640</v>
      </c>
      <c r="B10130" s="23">
        <v>46210.675694444399</v>
      </c>
      <c r="C10130" s="23">
        <v>46210.677083333299</v>
      </c>
      <c r="D10130" s="23">
        <v>46211.369444444397</v>
      </c>
      <c r="E10130" s="9" t="s">
        <v>212</v>
      </c>
      <c r="F10130" s="9" t="s">
        <v>188</v>
      </c>
      <c r="G10130" s="9" t="s">
        <v>213</v>
      </c>
      <c r="H10130" s="9" t="s">
        <v>88</v>
      </c>
      <c r="I10130" s="9" t="s">
        <v>354</v>
      </c>
      <c r="J10130" s="9" t="s">
        <v>564</v>
      </c>
      <c r="K10130" s="9" t="s">
        <v>215</v>
      </c>
      <c r="L10130" s="9" t="s">
        <v>216</v>
      </c>
      <c r="M10130" s="9" t="s">
        <v>5176</v>
      </c>
      <c r="N10130" s="9" t="s">
        <v>198</v>
      </c>
      <c r="O10130" s="9" t="s">
        <v>180</v>
      </c>
      <c r="P10130" s="9" t="s">
        <v>368</v>
      </c>
      <c r="Q10130" s="9" t="s">
        <v>219</v>
      </c>
      <c r="R10130" s="9">
        <v>0</v>
      </c>
      <c r="S10130" s="9">
        <v>21</v>
      </c>
      <c r="T10130" s="9" t="s">
        <v>136</v>
      </c>
      <c r="U10130" s="9" t="s">
        <v>266</v>
      </c>
      <c r="X10130" s="9">
        <f>INDEX(SLA_Policy!$D$2:$D$5,MATCH(F10130,SLA_Policy!$A$2:$A$5,0))</f>
        <v>72</v>
      </c>
      <c r="Y10130" s="9" t="str">
        <f>IF(E10130="Cancelled","Excluded",IF(D10130="",IF((SLA_Policy!$B$8-B10130)*24&gt;X10130,"Open - Breached","Open - On Track"),IF((D10130-B10130)*24&lt;=X10130,"Met","Breached")))</f>
        <v>Met</v>
      </c>
    </row>
    <row r="10131" spans="1:25" x14ac:dyDescent="0.25">
      <c r="A10131" s="9" t="s">
        <v>14641</v>
      </c>
      <c r="B10131" s="23">
        <v>46210.697222222203</v>
      </c>
      <c r="C10131" s="23">
        <v>46211.306944444397</v>
      </c>
      <c r="D10131" s="23">
        <v>46211.3347222222</v>
      </c>
      <c r="E10131" s="9" t="s">
        <v>212</v>
      </c>
      <c r="F10131" s="9" t="s">
        <v>188</v>
      </c>
      <c r="G10131" s="9" t="s">
        <v>213</v>
      </c>
      <c r="H10131" s="9" t="s">
        <v>163</v>
      </c>
      <c r="I10131" s="9" t="s">
        <v>405</v>
      </c>
      <c r="J10131" s="9" t="s">
        <v>884</v>
      </c>
      <c r="K10131" s="9" t="s">
        <v>303</v>
      </c>
      <c r="L10131" s="9" t="s">
        <v>104</v>
      </c>
      <c r="M10131" s="9" t="s">
        <v>5905</v>
      </c>
      <c r="N10131" s="9" t="s">
        <v>196</v>
      </c>
      <c r="O10131" s="9" t="s">
        <v>176</v>
      </c>
      <c r="P10131" s="9" t="s">
        <v>570</v>
      </c>
      <c r="Q10131" s="9" t="s">
        <v>219</v>
      </c>
      <c r="R10131" s="9">
        <v>0</v>
      </c>
      <c r="S10131" s="9">
        <v>11</v>
      </c>
      <c r="U10131" s="9" t="s">
        <v>290</v>
      </c>
      <c r="X10131" s="9">
        <f>INDEX(SLA_Policy!$D$2:$D$5,MATCH(F10131,SLA_Policy!$A$2:$A$5,0))</f>
        <v>72</v>
      </c>
      <c r="Y10131" s="9" t="str">
        <f>IF(E10131="Cancelled","Excluded",IF(D10131="",IF((SLA_Policy!$B$8-B10131)*24&gt;X10131,"Open - Breached","Open - On Track"),IF((D10131-B10131)*24&lt;=X10131,"Met","Breached")))</f>
        <v>Met</v>
      </c>
    </row>
    <row r="10132" spans="1:25" x14ac:dyDescent="0.25">
      <c r="A10132" s="9" t="s">
        <v>14642</v>
      </c>
      <c r="B10132" s="23">
        <v>46210.702777777798</v>
      </c>
      <c r="C10132" s="23">
        <v>46210.741666666698</v>
      </c>
      <c r="D10132" s="23">
        <v>46212.331944444399</v>
      </c>
      <c r="E10132" s="9" t="s">
        <v>212</v>
      </c>
      <c r="F10132" s="9" t="s">
        <v>188</v>
      </c>
      <c r="G10132" s="9" t="s">
        <v>213</v>
      </c>
      <c r="H10132" s="9" t="s">
        <v>166</v>
      </c>
      <c r="I10132" s="9" t="s">
        <v>378</v>
      </c>
      <c r="J10132" s="9" t="s">
        <v>14643</v>
      </c>
      <c r="K10132" s="9" t="s">
        <v>215</v>
      </c>
      <c r="L10132" s="9" t="s">
        <v>270</v>
      </c>
      <c r="M10132" s="9" t="s">
        <v>2707</v>
      </c>
      <c r="N10132" s="9" t="s">
        <v>196</v>
      </c>
      <c r="O10132" s="9" t="s">
        <v>181</v>
      </c>
      <c r="P10132" s="9" t="s">
        <v>449</v>
      </c>
      <c r="Q10132" s="9" t="s">
        <v>219</v>
      </c>
      <c r="R10132" s="9">
        <v>0</v>
      </c>
      <c r="S10132" s="9">
        <v>23</v>
      </c>
      <c r="T10132" s="9" t="s">
        <v>220</v>
      </c>
      <c r="U10132" s="9" t="s">
        <v>290</v>
      </c>
      <c r="X10132" s="9">
        <f>INDEX(SLA_Policy!$D$2:$D$5,MATCH(F10132,SLA_Policy!$A$2:$A$5,0))</f>
        <v>72</v>
      </c>
      <c r="Y10132" s="9" t="str">
        <f>IF(E10132="Cancelled","Excluded",IF(D10132="",IF((SLA_Policy!$B$8-B10132)*24&gt;X10132,"Open - Breached","Open - On Track"),IF((D10132-B10132)*24&lt;=X10132,"Met","Breached")))</f>
        <v>Met</v>
      </c>
    </row>
    <row r="10133" spans="1:25" x14ac:dyDescent="0.25">
      <c r="A10133" s="9" t="s">
        <v>14644</v>
      </c>
      <c r="B10133" s="23">
        <v>46210.743055555598</v>
      </c>
      <c r="C10133" s="23">
        <v>46210.752083333296</v>
      </c>
      <c r="D10133" s="23">
        <v>46211.334027777797</v>
      </c>
      <c r="E10133" s="9" t="s">
        <v>212</v>
      </c>
      <c r="F10133" s="9" t="s">
        <v>188</v>
      </c>
      <c r="G10133" s="9" t="s">
        <v>213</v>
      </c>
      <c r="H10133" s="9" t="s">
        <v>167</v>
      </c>
      <c r="I10133" s="9" t="s">
        <v>684</v>
      </c>
      <c r="J10133" s="9" t="s">
        <v>5476</v>
      </c>
      <c r="K10133" s="9" t="s">
        <v>262</v>
      </c>
      <c r="L10133" s="9" t="s">
        <v>104</v>
      </c>
      <c r="M10133" s="9" t="s">
        <v>2635</v>
      </c>
      <c r="N10133" s="9" t="s">
        <v>197</v>
      </c>
      <c r="O10133" s="9" t="s">
        <v>116</v>
      </c>
      <c r="P10133" s="9" t="s">
        <v>590</v>
      </c>
      <c r="Q10133" s="9" t="s">
        <v>219</v>
      </c>
      <c r="R10133" s="9">
        <v>0</v>
      </c>
      <c r="S10133" s="9">
        <v>48</v>
      </c>
      <c r="U10133" s="9" t="s">
        <v>266</v>
      </c>
      <c r="X10133" s="9">
        <f>INDEX(SLA_Policy!$D$2:$D$5,MATCH(F10133,SLA_Policy!$A$2:$A$5,0))</f>
        <v>72</v>
      </c>
      <c r="Y10133" s="9" t="str">
        <f>IF(E10133="Cancelled","Excluded",IF(D10133="",IF((SLA_Policy!$B$8-B10133)*24&gt;X10133,"Open - Breached","Open - On Track"),IF((D10133-B10133)*24&lt;=X10133,"Met","Breached")))</f>
        <v>Met</v>
      </c>
    </row>
    <row r="10134" spans="1:25" x14ac:dyDescent="0.25">
      <c r="A10134" s="9" t="s">
        <v>14645</v>
      </c>
      <c r="B10134" s="23">
        <v>46210.819444444503</v>
      </c>
      <c r="C10134" s="23">
        <v>46211.333333333299</v>
      </c>
      <c r="D10134" s="23">
        <v>46211.357638888898</v>
      </c>
      <c r="E10134" s="9" t="s">
        <v>212</v>
      </c>
      <c r="F10134" s="9" t="s">
        <v>188</v>
      </c>
      <c r="G10134" s="9" t="s">
        <v>213</v>
      </c>
      <c r="H10134" s="9" t="s">
        <v>161</v>
      </c>
      <c r="I10134" s="9" t="s">
        <v>389</v>
      </c>
      <c r="J10134" s="9" t="s">
        <v>5026</v>
      </c>
      <c r="K10134" s="9" t="s">
        <v>215</v>
      </c>
      <c r="L10134" s="9" t="s">
        <v>270</v>
      </c>
      <c r="M10134" s="9" t="s">
        <v>981</v>
      </c>
      <c r="N10134" s="9" t="s">
        <v>198</v>
      </c>
      <c r="O10134" s="9" t="s">
        <v>116</v>
      </c>
      <c r="P10134" s="9" t="s">
        <v>218</v>
      </c>
      <c r="Q10134" s="9" t="s">
        <v>219</v>
      </c>
      <c r="R10134" s="9">
        <v>0</v>
      </c>
      <c r="S10134" s="9">
        <v>3</v>
      </c>
      <c r="U10134" s="9" t="s">
        <v>221</v>
      </c>
      <c r="X10134" s="9">
        <f>INDEX(SLA_Policy!$D$2:$D$5,MATCH(F10134,SLA_Policy!$A$2:$A$5,0))</f>
        <v>72</v>
      </c>
      <c r="Y10134" s="9" t="str">
        <f>IF(E10134="Cancelled","Excluded",IF(D10134="",IF((SLA_Policy!$B$8-B10134)*24&gt;X10134,"Open - Breached","Open - On Track"),IF((D10134-B10134)*24&lt;=X10134,"Met","Breached")))</f>
        <v>Met</v>
      </c>
    </row>
    <row r="10135" spans="1:25" x14ac:dyDescent="0.25">
      <c r="A10135" s="9" t="s">
        <v>14646</v>
      </c>
      <c r="B10135" s="23">
        <v>46210.871527777803</v>
      </c>
      <c r="C10135" s="23">
        <v>46211.335416666698</v>
      </c>
      <c r="D10135" s="23">
        <v>46211.340972222199</v>
      </c>
      <c r="E10135" s="9" t="s">
        <v>212</v>
      </c>
      <c r="F10135" s="9" t="s">
        <v>189</v>
      </c>
      <c r="G10135" s="9" t="s">
        <v>213</v>
      </c>
      <c r="H10135" s="9" t="s">
        <v>161</v>
      </c>
      <c r="I10135" s="9" t="s">
        <v>297</v>
      </c>
      <c r="J10135" s="9" t="s">
        <v>6403</v>
      </c>
      <c r="K10135" s="9" t="s">
        <v>246</v>
      </c>
      <c r="L10135" s="9" t="s">
        <v>226</v>
      </c>
      <c r="M10135" s="9" t="s">
        <v>826</v>
      </c>
      <c r="N10135" s="9" t="s">
        <v>198</v>
      </c>
      <c r="O10135" s="9" t="s">
        <v>177</v>
      </c>
      <c r="P10135" s="9" t="s">
        <v>942</v>
      </c>
      <c r="Q10135" s="9" t="s">
        <v>219</v>
      </c>
      <c r="R10135" s="9">
        <v>0</v>
      </c>
      <c r="S10135" s="9">
        <v>8</v>
      </c>
      <c r="U10135" s="9" t="s">
        <v>290</v>
      </c>
      <c r="W10135" s="9">
        <v>4</v>
      </c>
      <c r="X10135" s="9">
        <f>INDEX(SLA_Policy!$D$2:$D$5,MATCH(F10135,SLA_Policy!$A$2:$A$5,0))</f>
        <v>120</v>
      </c>
      <c r="Y10135" s="9" t="str">
        <f>IF(E10135="Cancelled","Excluded",IF(D10135="",IF((SLA_Policy!$B$8-B10135)*24&gt;X10135,"Open - Breached","Open - On Track"),IF((D10135-B10135)*24&lt;=X10135,"Met","Breached")))</f>
        <v>Met</v>
      </c>
    </row>
    <row r="10136" spans="1:25" x14ac:dyDescent="0.25">
      <c r="A10136" s="9" t="s">
        <v>14647</v>
      </c>
      <c r="B10136" s="23">
        <v>46211.254166666702</v>
      </c>
      <c r="C10136" s="23">
        <v>46211.733333333301</v>
      </c>
      <c r="D10136" s="23">
        <v>46211.75</v>
      </c>
      <c r="E10136" s="9" t="s">
        <v>212</v>
      </c>
      <c r="F10136" s="9" t="s">
        <v>189</v>
      </c>
      <c r="G10136" s="9" t="s">
        <v>213</v>
      </c>
      <c r="H10136" s="9" t="s">
        <v>162</v>
      </c>
      <c r="I10136" s="9" t="s">
        <v>393</v>
      </c>
      <c r="J10136" s="9" t="s">
        <v>3300</v>
      </c>
      <c r="K10136" s="9" t="s">
        <v>246</v>
      </c>
      <c r="L10136" s="9" t="s">
        <v>282</v>
      </c>
      <c r="M10136" s="9" t="s">
        <v>9427</v>
      </c>
      <c r="N10136" s="9" t="s">
        <v>197</v>
      </c>
      <c r="O10136" s="9" t="s">
        <v>176</v>
      </c>
      <c r="P10136" s="9" t="s">
        <v>503</v>
      </c>
      <c r="Q10136" s="9" t="s">
        <v>273</v>
      </c>
      <c r="R10136" s="9">
        <v>0</v>
      </c>
      <c r="S10136" s="9">
        <v>6</v>
      </c>
      <c r="U10136" s="9" t="s">
        <v>376</v>
      </c>
      <c r="X10136" s="9">
        <f>INDEX(SLA_Policy!$D$2:$D$5,MATCH(F10136,SLA_Policy!$A$2:$A$5,0))</f>
        <v>120</v>
      </c>
      <c r="Y10136" s="9" t="str">
        <f>IF(E10136="Cancelled","Excluded",IF(D10136="",IF((SLA_Policy!$B$8-B10136)*24&gt;X10136,"Open - Breached","Open - On Track"),IF((D10136-B10136)*24&lt;=X10136,"Met","Breached")))</f>
        <v>Met</v>
      </c>
    </row>
    <row r="10137" spans="1:25" x14ac:dyDescent="0.25">
      <c r="A10137" s="9" t="s">
        <v>14648</v>
      </c>
      <c r="B10137" s="23">
        <v>46211.273611111101</v>
      </c>
      <c r="C10137" s="23">
        <v>46211.307638888902</v>
      </c>
      <c r="D10137" s="23">
        <v>46211.679861111101</v>
      </c>
      <c r="E10137" s="9" t="s">
        <v>212</v>
      </c>
      <c r="F10137" s="9" t="s">
        <v>188</v>
      </c>
      <c r="G10137" s="9" t="s">
        <v>213</v>
      </c>
      <c r="H10137" s="9" t="s">
        <v>165</v>
      </c>
      <c r="I10137" s="9" t="s">
        <v>2034</v>
      </c>
      <c r="J10137" s="9" t="s">
        <v>14649</v>
      </c>
      <c r="K10137" s="9" t="s">
        <v>246</v>
      </c>
      <c r="L10137" s="9" t="s">
        <v>293</v>
      </c>
      <c r="M10137" s="9" t="s">
        <v>430</v>
      </c>
      <c r="N10137" s="9" t="s">
        <v>198</v>
      </c>
      <c r="O10137" s="9" t="s">
        <v>176</v>
      </c>
      <c r="P10137" s="9" t="s">
        <v>228</v>
      </c>
      <c r="Q10137" s="9" t="s">
        <v>219</v>
      </c>
      <c r="R10137" s="9">
        <v>0</v>
      </c>
      <c r="S10137" s="9">
        <v>7</v>
      </c>
      <c r="U10137" s="9" t="s">
        <v>376</v>
      </c>
      <c r="W10137" s="9">
        <v>5</v>
      </c>
      <c r="X10137" s="9">
        <f>INDEX(SLA_Policy!$D$2:$D$5,MATCH(F10137,SLA_Policy!$A$2:$A$5,0))</f>
        <v>72</v>
      </c>
      <c r="Y10137" s="9" t="str">
        <f>IF(E10137="Cancelled","Excluded",IF(D10137="",IF((SLA_Policy!$B$8-B10137)*24&gt;X10137,"Open - Breached","Open - On Track"),IF((D10137-B10137)*24&lt;=X10137,"Met","Breached")))</f>
        <v>Met</v>
      </c>
    </row>
    <row r="10138" spans="1:25" x14ac:dyDescent="0.25">
      <c r="A10138" s="9" t="s">
        <v>14650</v>
      </c>
      <c r="B10138" s="23">
        <v>46211.289583333302</v>
      </c>
      <c r="C10138" s="23">
        <v>46211.337500000001</v>
      </c>
      <c r="D10138" s="23">
        <v>46211.452083333301</v>
      </c>
      <c r="E10138" s="9" t="s">
        <v>212</v>
      </c>
      <c r="F10138" s="9" t="s">
        <v>188</v>
      </c>
      <c r="G10138" s="9" t="s">
        <v>213</v>
      </c>
      <c r="H10138" s="9" t="s">
        <v>88</v>
      </c>
      <c r="I10138" s="9" t="s">
        <v>92</v>
      </c>
      <c r="J10138" s="9" t="s">
        <v>9247</v>
      </c>
      <c r="K10138" s="9" t="s">
        <v>215</v>
      </c>
      <c r="L10138" s="9" t="s">
        <v>311</v>
      </c>
      <c r="M10138" s="9" t="s">
        <v>2704</v>
      </c>
      <c r="N10138" s="9" t="s">
        <v>196</v>
      </c>
      <c r="O10138" s="9" t="s">
        <v>178</v>
      </c>
      <c r="P10138" s="9" t="s">
        <v>321</v>
      </c>
      <c r="Q10138" s="9" t="s">
        <v>219</v>
      </c>
      <c r="R10138" s="9">
        <v>0</v>
      </c>
      <c r="S10138" s="9">
        <v>18</v>
      </c>
      <c r="T10138" s="9" t="s">
        <v>136</v>
      </c>
      <c r="U10138" s="9" t="s">
        <v>661</v>
      </c>
      <c r="W10138" s="9">
        <v>5</v>
      </c>
      <c r="X10138" s="9">
        <f>INDEX(SLA_Policy!$D$2:$D$5,MATCH(F10138,SLA_Policy!$A$2:$A$5,0))</f>
        <v>72</v>
      </c>
      <c r="Y10138" s="9" t="str">
        <f>IF(E10138="Cancelled","Excluded",IF(D10138="",IF((SLA_Policy!$B$8-B10138)*24&gt;X10138,"Open - Breached","Open - On Track"),IF((D10138-B10138)*24&lt;=X10138,"Met","Breached")))</f>
        <v>Met</v>
      </c>
    </row>
    <row r="10139" spans="1:25" x14ac:dyDescent="0.25">
      <c r="A10139" s="9" t="s">
        <v>14651</v>
      </c>
      <c r="B10139" s="23">
        <v>46211.326388888898</v>
      </c>
      <c r="C10139" s="23">
        <v>46211.581944444399</v>
      </c>
      <c r="D10139" s="23">
        <v>46211.584027777797</v>
      </c>
      <c r="E10139" s="9" t="s">
        <v>212</v>
      </c>
      <c r="F10139" s="9" t="s">
        <v>188</v>
      </c>
      <c r="G10139" s="9" t="s">
        <v>213</v>
      </c>
      <c r="H10139" s="9" t="s">
        <v>166</v>
      </c>
      <c r="I10139" s="9" t="s">
        <v>286</v>
      </c>
      <c r="J10139" s="9" t="s">
        <v>5720</v>
      </c>
      <c r="K10139" s="9" t="s">
        <v>225</v>
      </c>
      <c r="L10139" s="9" t="s">
        <v>307</v>
      </c>
      <c r="M10139" s="9" t="s">
        <v>308</v>
      </c>
      <c r="N10139" s="9" t="s">
        <v>197</v>
      </c>
      <c r="O10139" s="9" t="s">
        <v>181</v>
      </c>
      <c r="P10139" s="9" t="s">
        <v>449</v>
      </c>
      <c r="Q10139" s="9" t="s">
        <v>219</v>
      </c>
      <c r="R10139" s="9">
        <v>0</v>
      </c>
      <c r="S10139" s="9">
        <v>8</v>
      </c>
      <c r="U10139" s="9" t="s">
        <v>290</v>
      </c>
      <c r="X10139" s="9">
        <f>INDEX(SLA_Policy!$D$2:$D$5,MATCH(F10139,SLA_Policy!$A$2:$A$5,0))</f>
        <v>72</v>
      </c>
      <c r="Y10139" s="9" t="str">
        <f>IF(E10139="Cancelled","Excluded",IF(D10139="",IF((SLA_Policy!$B$8-B10139)*24&gt;X10139,"Open - Breached","Open - On Track"),IF((D10139-B10139)*24&lt;=X10139,"Met","Breached")))</f>
        <v>Met</v>
      </c>
    </row>
    <row r="10140" spans="1:25" x14ac:dyDescent="0.25">
      <c r="A10140" s="9" t="s">
        <v>14652</v>
      </c>
      <c r="B10140" s="23">
        <v>46211.333333333299</v>
      </c>
      <c r="C10140" s="23">
        <v>46211.340277777803</v>
      </c>
      <c r="E10140" s="9" t="s">
        <v>14153</v>
      </c>
      <c r="F10140" s="9" t="s">
        <v>188</v>
      </c>
      <c r="G10140" s="9" t="s">
        <v>236</v>
      </c>
      <c r="H10140" s="9" t="s">
        <v>163</v>
      </c>
      <c r="I10140" s="9" t="s">
        <v>315</v>
      </c>
      <c r="J10140" s="9" t="s">
        <v>608</v>
      </c>
      <c r="K10140" s="9" t="s">
        <v>239</v>
      </c>
      <c r="L10140" s="9" t="s">
        <v>216</v>
      </c>
      <c r="M10140" s="9" t="s">
        <v>1036</v>
      </c>
      <c r="N10140" s="9" t="s">
        <v>196</v>
      </c>
      <c r="O10140" s="9" t="s">
        <v>176</v>
      </c>
      <c r="P10140" s="9" t="s">
        <v>503</v>
      </c>
      <c r="Q10140" s="9" t="s">
        <v>219</v>
      </c>
      <c r="R10140" s="9">
        <v>0</v>
      </c>
      <c r="S10140" s="9">
        <v>47</v>
      </c>
      <c r="T10140" s="9" t="s">
        <v>136</v>
      </c>
      <c r="X10140" s="9">
        <f>INDEX(SLA_Policy!$D$2:$D$5,MATCH(F10140,SLA_Policy!$A$2:$A$5,0))</f>
        <v>72</v>
      </c>
      <c r="Y10140" s="9" t="str">
        <f>IF(E10140="Cancelled","Excluded",IF(D10140="",IF((SLA_Policy!$B$8-B10140)*24&gt;X10140,"Open - Breached","Open - On Track"),IF((D10140-B10140)*24&lt;=X10140,"Met","Breached")))</f>
        <v>Open - Breached</v>
      </c>
    </row>
    <row r="10141" spans="1:25" x14ac:dyDescent="0.25">
      <c r="A10141" s="9" t="s">
        <v>14653</v>
      </c>
      <c r="B10141" s="23">
        <v>46211.343055555597</v>
      </c>
      <c r="C10141" s="23">
        <v>46211.345138888901</v>
      </c>
      <c r="D10141" s="23">
        <v>46213.414583333302</v>
      </c>
      <c r="E10141" s="9" t="s">
        <v>212</v>
      </c>
      <c r="F10141" s="9" t="s">
        <v>188</v>
      </c>
      <c r="G10141" s="9" t="s">
        <v>213</v>
      </c>
      <c r="H10141" s="9" t="s">
        <v>163</v>
      </c>
      <c r="I10141" s="9" t="s">
        <v>223</v>
      </c>
      <c r="J10141" s="9" t="s">
        <v>1331</v>
      </c>
      <c r="K10141" s="9" t="s">
        <v>215</v>
      </c>
      <c r="L10141" s="9" t="s">
        <v>270</v>
      </c>
      <c r="M10141" s="9" t="s">
        <v>5021</v>
      </c>
      <c r="N10141" s="9" t="s">
        <v>198</v>
      </c>
      <c r="O10141" s="9" t="s">
        <v>176</v>
      </c>
      <c r="P10141" s="9" t="s">
        <v>419</v>
      </c>
      <c r="Q10141" s="9" t="s">
        <v>219</v>
      </c>
      <c r="R10141" s="9">
        <v>0</v>
      </c>
      <c r="S10141" s="9">
        <v>54</v>
      </c>
      <c r="T10141" s="9" t="s">
        <v>322</v>
      </c>
      <c r="U10141" s="9" t="s">
        <v>266</v>
      </c>
      <c r="X10141" s="9">
        <f>INDEX(SLA_Policy!$D$2:$D$5,MATCH(F10141,SLA_Policy!$A$2:$A$5,0))</f>
        <v>72</v>
      </c>
      <c r="Y10141" s="9" t="str">
        <f>IF(E10141="Cancelled","Excluded",IF(D10141="",IF((SLA_Policy!$B$8-B10141)*24&gt;X10141,"Open - Breached","Open - On Track"),IF((D10141-B10141)*24&lt;=X10141,"Met","Breached")))</f>
        <v>Met</v>
      </c>
    </row>
    <row r="10142" spans="1:25" x14ac:dyDescent="0.25">
      <c r="A10142" s="9" t="s">
        <v>14654</v>
      </c>
      <c r="B10142" s="23">
        <v>46211.353472222203</v>
      </c>
      <c r="C10142" s="23">
        <v>46211.356249999997</v>
      </c>
      <c r="D10142" s="23">
        <v>46211.429166666698</v>
      </c>
      <c r="E10142" s="9" t="s">
        <v>212</v>
      </c>
      <c r="F10142" s="9" t="s">
        <v>189</v>
      </c>
      <c r="G10142" s="9" t="s">
        <v>213</v>
      </c>
      <c r="H10142" s="9" t="s">
        <v>161</v>
      </c>
      <c r="I10142" s="9" t="s">
        <v>389</v>
      </c>
      <c r="J10142" s="9" t="s">
        <v>786</v>
      </c>
      <c r="K10142" s="9" t="s">
        <v>262</v>
      </c>
      <c r="L10142" s="9" t="s">
        <v>282</v>
      </c>
      <c r="M10142" s="9" t="s">
        <v>3313</v>
      </c>
      <c r="N10142" s="9" t="s">
        <v>198</v>
      </c>
      <c r="O10142" s="9" t="s">
        <v>116</v>
      </c>
      <c r="P10142" s="9" t="s">
        <v>234</v>
      </c>
      <c r="Q10142" s="9" t="s">
        <v>219</v>
      </c>
      <c r="R10142" s="9">
        <v>0</v>
      </c>
      <c r="S10142" s="9">
        <v>10</v>
      </c>
      <c r="U10142" s="9" t="s">
        <v>290</v>
      </c>
      <c r="W10142" s="9">
        <v>5</v>
      </c>
      <c r="X10142" s="9">
        <f>INDEX(SLA_Policy!$D$2:$D$5,MATCH(F10142,SLA_Policy!$A$2:$A$5,0))</f>
        <v>120</v>
      </c>
      <c r="Y10142" s="9" t="str">
        <f>IF(E10142="Cancelled","Excluded",IF(D10142="",IF((SLA_Policy!$B$8-B10142)*24&gt;X10142,"Open - Breached","Open - On Track"),IF((D10142-B10142)*24&lt;=X10142,"Met","Breached")))</f>
        <v>Met</v>
      </c>
    </row>
    <row r="10143" spans="1:25" x14ac:dyDescent="0.25">
      <c r="A10143" s="9" t="s">
        <v>14655</v>
      </c>
      <c r="B10143" s="23">
        <v>46211.368750000001</v>
      </c>
      <c r="C10143" s="23">
        <v>46211.372222222199</v>
      </c>
      <c r="D10143" s="23">
        <v>46211.462500000001</v>
      </c>
      <c r="E10143" s="9" t="s">
        <v>212</v>
      </c>
      <c r="F10143" s="9" t="s">
        <v>188</v>
      </c>
      <c r="G10143" s="9" t="s">
        <v>213</v>
      </c>
      <c r="H10143" s="9" t="s">
        <v>167</v>
      </c>
      <c r="I10143" s="9" t="s">
        <v>684</v>
      </c>
      <c r="J10143" s="9" t="s">
        <v>14656</v>
      </c>
      <c r="K10143" s="9" t="s">
        <v>215</v>
      </c>
      <c r="L10143" s="9" t="s">
        <v>311</v>
      </c>
      <c r="M10143" s="9" t="s">
        <v>2768</v>
      </c>
      <c r="N10143" s="9" t="s">
        <v>198</v>
      </c>
      <c r="O10143" s="9" t="s">
        <v>116</v>
      </c>
      <c r="P10143" s="9" t="s">
        <v>234</v>
      </c>
      <c r="Q10143" s="9" t="s">
        <v>219</v>
      </c>
      <c r="R10143" s="9">
        <v>0</v>
      </c>
      <c r="S10143" s="9">
        <v>29</v>
      </c>
      <c r="U10143" s="9" t="s">
        <v>266</v>
      </c>
      <c r="W10143" s="9">
        <v>5</v>
      </c>
      <c r="X10143" s="9">
        <f>INDEX(SLA_Policy!$D$2:$D$5,MATCH(F10143,SLA_Policy!$A$2:$A$5,0))</f>
        <v>72</v>
      </c>
      <c r="Y10143" s="9" t="str">
        <f>IF(E10143="Cancelled","Excluded",IF(D10143="",IF((SLA_Policy!$B$8-B10143)*24&gt;X10143,"Open - Breached","Open - On Track"),IF((D10143-B10143)*24&lt;=X10143,"Met","Breached")))</f>
        <v>Met</v>
      </c>
    </row>
    <row r="10144" spans="1:25" x14ac:dyDescent="0.25">
      <c r="A10144" s="9" t="s">
        <v>14657</v>
      </c>
      <c r="B10144" s="23">
        <v>46211.377777777801</v>
      </c>
      <c r="C10144" s="23">
        <v>46211.404166666704</v>
      </c>
      <c r="D10144" s="23">
        <v>46212.361111111102</v>
      </c>
      <c r="E10144" s="9" t="s">
        <v>212</v>
      </c>
      <c r="F10144" s="9" t="s">
        <v>188</v>
      </c>
      <c r="G10144" s="9" t="s">
        <v>213</v>
      </c>
      <c r="H10144" s="9" t="s">
        <v>162</v>
      </c>
      <c r="I10144" s="9" t="s">
        <v>393</v>
      </c>
      <c r="J10144" s="9" t="s">
        <v>14658</v>
      </c>
      <c r="K10144" s="9" t="s">
        <v>303</v>
      </c>
      <c r="L10144" s="9" t="s">
        <v>104</v>
      </c>
      <c r="M10144" s="9" t="s">
        <v>5165</v>
      </c>
      <c r="N10144" s="9" t="s">
        <v>196</v>
      </c>
      <c r="O10144" s="9" t="s">
        <v>116</v>
      </c>
      <c r="P10144" s="9" t="s">
        <v>218</v>
      </c>
      <c r="Q10144" s="9" t="s">
        <v>219</v>
      </c>
      <c r="R10144" s="9">
        <v>0</v>
      </c>
      <c r="S10144" s="9">
        <v>15</v>
      </c>
      <c r="U10144" s="9" t="s">
        <v>248</v>
      </c>
      <c r="X10144" s="9">
        <f>INDEX(SLA_Policy!$D$2:$D$5,MATCH(F10144,SLA_Policy!$A$2:$A$5,0))</f>
        <v>72</v>
      </c>
      <c r="Y10144" s="9" t="str">
        <f>IF(E10144="Cancelled","Excluded",IF(D10144="",IF((SLA_Policy!$B$8-B10144)*24&gt;X10144,"Open - Breached","Open - On Track"),IF((D10144-B10144)*24&lt;=X10144,"Met","Breached")))</f>
        <v>Met</v>
      </c>
    </row>
    <row r="10145" spans="1:25" x14ac:dyDescent="0.25">
      <c r="A10145" s="9" t="s">
        <v>14659</v>
      </c>
      <c r="B10145" s="23">
        <v>46211.383333333302</v>
      </c>
      <c r="C10145" s="23">
        <v>46211.386111111096</v>
      </c>
      <c r="D10145" s="23">
        <v>46211.392361111102</v>
      </c>
      <c r="E10145" s="9" t="s">
        <v>212</v>
      </c>
      <c r="F10145" s="9" t="s">
        <v>187</v>
      </c>
      <c r="G10145" s="9" t="s">
        <v>213</v>
      </c>
      <c r="H10145" s="9" t="s">
        <v>162</v>
      </c>
      <c r="I10145" s="9" t="s">
        <v>393</v>
      </c>
      <c r="J10145" s="9" t="s">
        <v>6498</v>
      </c>
      <c r="K10145" s="9" t="s">
        <v>246</v>
      </c>
      <c r="L10145" s="9" t="s">
        <v>293</v>
      </c>
      <c r="M10145" s="9" t="s">
        <v>299</v>
      </c>
      <c r="N10145" s="9" t="s">
        <v>197</v>
      </c>
      <c r="O10145" s="9" t="s">
        <v>176</v>
      </c>
      <c r="P10145" s="9" t="s">
        <v>419</v>
      </c>
      <c r="Q10145" s="9" t="s">
        <v>273</v>
      </c>
      <c r="R10145" s="9">
        <v>0</v>
      </c>
      <c r="S10145" s="9">
        <v>18</v>
      </c>
      <c r="U10145" s="9" t="s">
        <v>376</v>
      </c>
      <c r="W10145" s="9">
        <v>4</v>
      </c>
      <c r="X10145" s="9">
        <f>INDEX(SLA_Policy!$D$2:$D$5,MATCH(F10145,SLA_Policy!$A$2:$A$5,0))</f>
        <v>8</v>
      </c>
      <c r="Y10145" s="9" t="str">
        <f>IF(E10145="Cancelled","Excluded",IF(D10145="",IF((SLA_Policy!$B$8-B10145)*24&gt;X10145,"Open - Breached","Open - On Track"),IF((D10145-B10145)*24&lt;=X10145,"Met","Breached")))</f>
        <v>Met</v>
      </c>
    </row>
    <row r="10146" spans="1:25" x14ac:dyDescent="0.25">
      <c r="A10146" s="9" t="s">
        <v>14660</v>
      </c>
      <c r="B10146" s="23">
        <v>46211.389583333301</v>
      </c>
      <c r="C10146" s="23">
        <v>46211.396527777797</v>
      </c>
      <c r="D10146" s="23">
        <v>46212.297916666699</v>
      </c>
      <c r="E10146" s="9" t="s">
        <v>212</v>
      </c>
      <c r="F10146" s="9" t="s">
        <v>188</v>
      </c>
      <c r="G10146" s="9" t="s">
        <v>213</v>
      </c>
      <c r="H10146" s="9" t="s">
        <v>162</v>
      </c>
      <c r="I10146" s="9" t="s">
        <v>416</v>
      </c>
      <c r="J10146" s="9" t="s">
        <v>5352</v>
      </c>
      <c r="K10146" s="9" t="s">
        <v>246</v>
      </c>
      <c r="L10146" s="9" t="s">
        <v>293</v>
      </c>
      <c r="M10146" s="9" t="s">
        <v>1065</v>
      </c>
      <c r="N10146" s="9" t="s">
        <v>199</v>
      </c>
      <c r="O10146" s="9" t="s">
        <v>179</v>
      </c>
      <c r="P10146" s="9" t="s">
        <v>337</v>
      </c>
      <c r="Q10146" s="9" t="s">
        <v>273</v>
      </c>
      <c r="R10146" s="9">
        <v>0</v>
      </c>
      <c r="S10146" s="9">
        <v>14</v>
      </c>
      <c r="U10146" s="9" t="s">
        <v>248</v>
      </c>
      <c r="X10146" s="9">
        <f>INDEX(SLA_Policy!$D$2:$D$5,MATCH(F10146,SLA_Policy!$A$2:$A$5,0))</f>
        <v>72</v>
      </c>
      <c r="Y10146" s="9" t="str">
        <f>IF(E10146="Cancelled","Excluded",IF(D10146="",IF((SLA_Policy!$B$8-B10146)*24&gt;X10146,"Open - Breached","Open - On Track"),IF((D10146-B10146)*24&lt;=X10146,"Met","Breached")))</f>
        <v>Met</v>
      </c>
    </row>
    <row r="10147" spans="1:25" x14ac:dyDescent="0.25">
      <c r="A10147" s="9" t="s">
        <v>14661</v>
      </c>
      <c r="B10147" s="23">
        <v>46211.405555555597</v>
      </c>
      <c r="C10147" s="23">
        <v>46211.520138888904</v>
      </c>
      <c r="D10147" s="23">
        <v>46211.5534722222</v>
      </c>
      <c r="E10147" s="9" t="s">
        <v>212</v>
      </c>
      <c r="F10147" s="9" t="s">
        <v>188</v>
      </c>
      <c r="G10147" s="9" t="s">
        <v>236</v>
      </c>
      <c r="H10147" s="9" t="s">
        <v>161</v>
      </c>
      <c r="I10147" s="9" t="s">
        <v>237</v>
      </c>
      <c r="J10147" s="9" t="s">
        <v>14662</v>
      </c>
      <c r="K10147" s="9" t="s">
        <v>246</v>
      </c>
      <c r="L10147" s="9" t="s">
        <v>311</v>
      </c>
      <c r="M10147" s="9" t="s">
        <v>3010</v>
      </c>
      <c r="N10147" s="9" t="s">
        <v>196</v>
      </c>
      <c r="O10147" s="9" t="s">
        <v>177</v>
      </c>
      <c r="P10147" s="9" t="s">
        <v>241</v>
      </c>
      <c r="Q10147" s="9" t="s">
        <v>219</v>
      </c>
      <c r="R10147" s="9">
        <v>0</v>
      </c>
      <c r="S10147" s="9">
        <v>10</v>
      </c>
      <c r="U10147" s="9" t="s">
        <v>242</v>
      </c>
      <c r="X10147" s="9">
        <f>INDEX(SLA_Policy!$D$2:$D$5,MATCH(F10147,SLA_Policy!$A$2:$A$5,0))</f>
        <v>72</v>
      </c>
      <c r="Y10147" s="9" t="str">
        <f>IF(E10147="Cancelled","Excluded",IF(D10147="",IF((SLA_Policy!$B$8-B10147)*24&gt;X10147,"Open - Breached","Open - On Track"),IF((D10147-B10147)*24&lt;=X10147,"Met","Breached")))</f>
        <v>Met</v>
      </c>
    </row>
    <row r="10148" spans="1:25" x14ac:dyDescent="0.25">
      <c r="A10148" s="9" t="s">
        <v>14663</v>
      </c>
      <c r="B10148" s="23">
        <v>46211.410416666702</v>
      </c>
      <c r="C10148" s="23">
        <v>46211.434027777803</v>
      </c>
      <c r="D10148" s="23">
        <v>46211.435416666704</v>
      </c>
      <c r="E10148" s="9" t="s">
        <v>212</v>
      </c>
      <c r="F10148" s="9" t="s">
        <v>189</v>
      </c>
      <c r="G10148" s="9" t="s">
        <v>213</v>
      </c>
      <c r="H10148" s="9" t="s">
        <v>161</v>
      </c>
      <c r="I10148" s="9" t="s">
        <v>389</v>
      </c>
      <c r="J10148" s="9" t="s">
        <v>2025</v>
      </c>
      <c r="K10148" s="9" t="s">
        <v>410</v>
      </c>
      <c r="L10148" s="9" t="s">
        <v>311</v>
      </c>
      <c r="M10148" s="9" t="s">
        <v>480</v>
      </c>
      <c r="N10148" s="9" t="s">
        <v>198</v>
      </c>
      <c r="O10148" s="9" t="s">
        <v>116</v>
      </c>
      <c r="P10148" s="9" t="s">
        <v>551</v>
      </c>
      <c r="Q10148" s="9" t="s">
        <v>219</v>
      </c>
      <c r="R10148" s="9">
        <v>0</v>
      </c>
      <c r="S10148" s="9">
        <v>6</v>
      </c>
      <c r="U10148" s="9" t="s">
        <v>221</v>
      </c>
      <c r="X10148" s="9">
        <f>INDEX(SLA_Policy!$D$2:$D$5,MATCH(F10148,SLA_Policy!$A$2:$A$5,0))</f>
        <v>120</v>
      </c>
      <c r="Y10148" s="9" t="str">
        <f>IF(E10148="Cancelled","Excluded",IF(D10148="",IF((SLA_Policy!$B$8-B10148)*24&gt;X10148,"Open - Breached","Open - On Track"),IF((D10148-B10148)*24&lt;=X10148,"Met","Breached")))</f>
        <v>Met</v>
      </c>
    </row>
    <row r="10149" spans="1:25" x14ac:dyDescent="0.25">
      <c r="A10149" s="9" t="s">
        <v>14664</v>
      </c>
      <c r="B10149" s="23">
        <v>46211.432638888902</v>
      </c>
      <c r="C10149" s="23">
        <v>46211.567361111098</v>
      </c>
      <c r="D10149" s="23">
        <v>46216.328472222202</v>
      </c>
      <c r="E10149" s="9" t="s">
        <v>212</v>
      </c>
      <c r="F10149" s="9" t="s">
        <v>189</v>
      </c>
      <c r="G10149" s="9" t="s">
        <v>236</v>
      </c>
      <c r="H10149" s="9" t="s">
        <v>163</v>
      </c>
      <c r="I10149" s="9" t="s">
        <v>315</v>
      </c>
      <c r="J10149" s="9" t="s">
        <v>2152</v>
      </c>
      <c r="K10149" s="9" t="s">
        <v>225</v>
      </c>
      <c r="L10149" s="9" t="s">
        <v>282</v>
      </c>
      <c r="M10149" s="9" t="s">
        <v>2282</v>
      </c>
      <c r="N10149" s="9" t="s">
        <v>197</v>
      </c>
      <c r="O10149" s="9" t="s">
        <v>180</v>
      </c>
      <c r="P10149" s="9" t="s">
        <v>318</v>
      </c>
      <c r="Q10149" s="9" t="s">
        <v>219</v>
      </c>
      <c r="R10149" s="9">
        <v>1</v>
      </c>
      <c r="S10149" s="9">
        <v>114</v>
      </c>
      <c r="T10149" s="9" t="s">
        <v>220</v>
      </c>
      <c r="U10149" s="9" t="s">
        <v>242</v>
      </c>
      <c r="X10149" s="9">
        <f>INDEX(SLA_Policy!$D$2:$D$5,MATCH(F10149,SLA_Policy!$A$2:$A$5,0))</f>
        <v>120</v>
      </c>
      <c r="Y10149" s="9" t="str">
        <f>IF(E10149="Cancelled","Excluded",IF(D10149="",IF((SLA_Policy!$B$8-B10149)*24&gt;X10149,"Open - Breached","Open - On Track"),IF((D10149-B10149)*24&lt;=X10149,"Met","Breached")))</f>
        <v>Met</v>
      </c>
    </row>
    <row r="10150" spans="1:25" x14ac:dyDescent="0.25">
      <c r="A10150" s="9" t="s">
        <v>14665</v>
      </c>
      <c r="B10150" s="23">
        <v>46211.445833333302</v>
      </c>
      <c r="C10150" s="23">
        <v>46211.4777777778</v>
      </c>
      <c r="D10150" s="23">
        <v>46212.3256944444</v>
      </c>
      <c r="E10150" s="9" t="s">
        <v>212</v>
      </c>
      <c r="F10150" s="9" t="s">
        <v>189</v>
      </c>
      <c r="G10150" s="9" t="s">
        <v>236</v>
      </c>
      <c r="H10150" s="9" t="s">
        <v>161</v>
      </c>
      <c r="I10150" s="9" t="s">
        <v>237</v>
      </c>
      <c r="J10150" s="9" t="s">
        <v>12677</v>
      </c>
      <c r="K10150" s="9" t="s">
        <v>14602</v>
      </c>
      <c r="L10150" s="9" t="s">
        <v>12094</v>
      </c>
      <c r="M10150" s="9" t="s">
        <v>14666</v>
      </c>
      <c r="N10150" s="9" t="s">
        <v>196</v>
      </c>
      <c r="O10150" s="9" t="s">
        <v>182</v>
      </c>
      <c r="P10150" s="9" t="s">
        <v>120</v>
      </c>
      <c r="Q10150" s="9" t="s">
        <v>219</v>
      </c>
      <c r="R10150" s="9">
        <v>0</v>
      </c>
      <c r="S10150" s="9">
        <v>9</v>
      </c>
      <c r="U10150" s="9" t="s">
        <v>242</v>
      </c>
      <c r="X10150" s="9">
        <f>INDEX(SLA_Policy!$D$2:$D$5,MATCH(F10150,SLA_Policy!$A$2:$A$5,0))</f>
        <v>120</v>
      </c>
      <c r="Y10150" s="9" t="str">
        <f>IF(E10150="Cancelled","Excluded",IF(D10150="",IF((SLA_Policy!$B$8-B10150)*24&gt;X10150,"Open - Breached","Open - On Track"),IF((D10150-B10150)*24&lt;=X10150,"Met","Breached")))</f>
        <v>Met</v>
      </c>
    </row>
    <row r="10151" spans="1:25" x14ac:dyDescent="0.25">
      <c r="A10151" s="9" t="s">
        <v>14667</v>
      </c>
      <c r="B10151" s="23">
        <v>46211.448611111096</v>
      </c>
      <c r="C10151" s="23">
        <v>46211.5</v>
      </c>
      <c r="D10151" s="23">
        <v>46211.647916666698</v>
      </c>
      <c r="E10151" s="9" t="s">
        <v>212</v>
      </c>
      <c r="F10151" s="9" t="s">
        <v>188</v>
      </c>
      <c r="G10151" s="9" t="s">
        <v>213</v>
      </c>
      <c r="H10151" s="9" t="s">
        <v>162</v>
      </c>
      <c r="I10151" s="9" t="s">
        <v>393</v>
      </c>
      <c r="J10151" s="9" t="s">
        <v>1718</v>
      </c>
      <c r="K10151" s="9" t="s">
        <v>246</v>
      </c>
      <c r="L10151" s="9" t="s">
        <v>216</v>
      </c>
      <c r="M10151" s="9" t="s">
        <v>10483</v>
      </c>
      <c r="N10151" s="9" t="s">
        <v>197</v>
      </c>
      <c r="O10151" s="9" t="s">
        <v>179</v>
      </c>
      <c r="P10151" s="9" t="s">
        <v>337</v>
      </c>
      <c r="Q10151" s="9" t="s">
        <v>219</v>
      </c>
      <c r="R10151" s="9">
        <v>0</v>
      </c>
      <c r="S10151" s="9">
        <v>11</v>
      </c>
      <c r="U10151" s="9" t="s">
        <v>661</v>
      </c>
      <c r="X10151" s="9">
        <f>INDEX(SLA_Policy!$D$2:$D$5,MATCH(F10151,SLA_Policy!$A$2:$A$5,0))</f>
        <v>72</v>
      </c>
      <c r="Y10151" s="9" t="str">
        <f>IF(E10151="Cancelled","Excluded",IF(D10151="",IF((SLA_Policy!$B$8-B10151)*24&gt;X10151,"Open - Breached","Open - On Track"),IF((D10151-B10151)*24&lt;=X10151,"Met","Breached")))</f>
        <v>Met</v>
      </c>
    </row>
    <row r="10152" spans="1:25" x14ac:dyDescent="0.25">
      <c r="A10152" s="9" t="s">
        <v>14668</v>
      </c>
      <c r="B10152" s="23">
        <v>46211.457638888904</v>
      </c>
      <c r="C10152" s="23">
        <v>46211.6694444444</v>
      </c>
      <c r="D10152" s="23">
        <v>46212.322916666701</v>
      </c>
      <c r="E10152" s="9" t="s">
        <v>212</v>
      </c>
      <c r="F10152" s="9" t="s">
        <v>189</v>
      </c>
      <c r="G10152" s="9" t="s">
        <v>213</v>
      </c>
      <c r="H10152" s="9" t="s">
        <v>162</v>
      </c>
      <c r="I10152" s="9" t="s">
        <v>393</v>
      </c>
      <c r="J10152" s="9" t="s">
        <v>1718</v>
      </c>
      <c r="K10152" s="9" t="s">
        <v>246</v>
      </c>
      <c r="L10152" s="9" t="s">
        <v>351</v>
      </c>
      <c r="M10152" s="9" t="s">
        <v>2069</v>
      </c>
      <c r="N10152" s="9" t="s">
        <v>197</v>
      </c>
      <c r="O10152" s="9" t="s">
        <v>179</v>
      </c>
      <c r="P10152" s="9" t="s">
        <v>284</v>
      </c>
      <c r="Q10152" s="9" t="s">
        <v>219</v>
      </c>
      <c r="R10152" s="9">
        <v>0</v>
      </c>
      <c r="S10152" s="9">
        <v>16</v>
      </c>
      <c r="U10152" s="9" t="s">
        <v>266</v>
      </c>
      <c r="X10152" s="9">
        <f>INDEX(SLA_Policy!$D$2:$D$5,MATCH(F10152,SLA_Policy!$A$2:$A$5,0))</f>
        <v>120</v>
      </c>
      <c r="Y10152" s="9" t="str">
        <f>IF(E10152="Cancelled","Excluded",IF(D10152="",IF((SLA_Policy!$B$8-B10152)*24&gt;X10152,"Open - Breached","Open - On Track"),IF((D10152-B10152)*24&lt;=X10152,"Met","Breached")))</f>
        <v>Met</v>
      </c>
    </row>
    <row r="10153" spans="1:25" x14ac:dyDescent="0.25">
      <c r="A10153" s="9" t="s">
        <v>14669</v>
      </c>
      <c r="B10153" s="23">
        <v>46211.477083333302</v>
      </c>
      <c r="C10153" s="23">
        <v>46211.515277777798</v>
      </c>
      <c r="D10153" s="23">
        <v>46211.710416666698</v>
      </c>
      <c r="E10153" s="9" t="s">
        <v>212</v>
      </c>
      <c r="F10153" s="9" t="s">
        <v>188</v>
      </c>
      <c r="G10153" s="9" t="s">
        <v>236</v>
      </c>
      <c r="H10153" s="9" t="s">
        <v>164</v>
      </c>
      <c r="I10153" s="9" t="s">
        <v>421</v>
      </c>
      <c r="J10153" s="9" t="s">
        <v>3522</v>
      </c>
      <c r="K10153" s="9" t="s">
        <v>246</v>
      </c>
      <c r="L10153" s="9" t="s">
        <v>307</v>
      </c>
      <c r="M10153" s="9" t="s">
        <v>3710</v>
      </c>
      <c r="N10153" s="9" t="s">
        <v>196</v>
      </c>
      <c r="O10153" s="9" t="s">
        <v>180</v>
      </c>
      <c r="P10153" s="9" t="s">
        <v>278</v>
      </c>
      <c r="Q10153" s="9" t="s">
        <v>219</v>
      </c>
      <c r="R10153" s="9">
        <v>0</v>
      </c>
      <c r="S10153" s="9">
        <v>10</v>
      </c>
      <c r="T10153" s="9" t="s">
        <v>343</v>
      </c>
      <c r="U10153" s="9" t="s">
        <v>242</v>
      </c>
      <c r="X10153" s="9">
        <f>INDEX(SLA_Policy!$D$2:$D$5,MATCH(F10153,SLA_Policy!$A$2:$A$5,0))</f>
        <v>72</v>
      </c>
      <c r="Y10153" s="9" t="str">
        <f>IF(E10153="Cancelled","Excluded",IF(D10153="",IF((SLA_Policy!$B$8-B10153)*24&gt;X10153,"Open - Breached","Open - On Track"),IF((D10153-B10153)*24&lt;=X10153,"Met","Breached")))</f>
        <v>Met</v>
      </c>
    </row>
    <row r="10154" spans="1:25" x14ac:dyDescent="0.25">
      <c r="A10154" s="9" t="s">
        <v>14670</v>
      </c>
      <c r="B10154" s="23">
        <v>46211.497916666704</v>
      </c>
      <c r="C10154" s="23">
        <v>46211.545138888898</v>
      </c>
      <c r="D10154" s="23">
        <v>46213.615277777797</v>
      </c>
      <c r="E10154" s="9" t="s">
        <v>212</v>
      </c>
      <c r="F10154" s="9" t="s">
        <v>189</v>
      </c>
      <c r="G10154" s="9" t="s">
        <v>213</v>
      </c>
      <c r="H10154" s="9" t="s">
        <v>167</v>
      </c>
      <c r="I10154" s="9" t="s">
        <v>536</v>
      </c>
      <c r="J10154" s="9" t="s">
        <v>558</v>
      </c>
      <c r="K10154" s="9" t="s">
        <v>225</v>
      </c>
      <c r="L10154" s="9" t="s">
        <v>216</v>
      </c>
      <c r="M10154" s="9" t="s">
        <v>1324</v>
      </c>
      <c r="N10154" s="9" t="s">
        <v>196</v>
      </c>
      <c r="O10154" s="9" t="s">
        <v>180</v>
      </c>
      <c r="P10154" s="9" t="s">
        <v>318</v>
      </c>
      <c r="Q10154" s="9" t="s">
        <v>219</v>
      </c>
      <c r="R10154" s="9">
        <v>0</v>
      </c>
      <c r="S10154" s="9">
        <v>154</v>
      </c>
      <c r="T10154" s="9" t="s">
        <v>136</v>
      </c>
      <c r="U10154" s="9" t="s">
        <v>248</v>
      </c>
      <c r="W10154" s="9">
        <v>5</v>
      </c>
      <c r="X10154" s="9">
        <f>INDEX(SLA_Policy!$D$2:$D$5,MATCH(F10154,SLA_Policy!$A$2:$A$5,0))</f>
        <v>120</v>
      </c>
      <c r="Y10154" s="9" t="str">
        <f>IF(E10154="Cancelled","Excluded",IF(D10154="",IF((SLA_Policy!$B$8-B10154)*24&gt;X10154,"Open - Breached","Open - On Track"),IF((D10154-B10154)*24&lt;=X10154,"Met","Breached")))</f>
        <v>Met</v>
      </c>
    </row>
    <row r="10155" spans="1:25" x14ac:dyDescent="0.25">
      <c r="A10155" s="9" t="s">
        <v>14671</v>
      </c>
      <c r="B10155" s="23">
        <v>46211.533333333296</v>
      </c>
      <c r="C10155" s="23">
        <v>46211.574999999997</v>
      </c>
      <c r="D10155" s="23">
        <v>46212.336805555598</v>
      </c>
      <c r="E10155" s="9" t="s">
        <v>212</v>
      </c>
      <c r="F10155" s="9" t="s">
        <v>189</v>
      </c>
      <c r="G10155" s="9" t="s">
        <v>213</v>
      </c>
      <c r="H10155" s="9" t="s">
        <v>162</v>
      </c>
      <c r="I10155" s="9" t="s">
        <v>416</v>
      </c>
      <c r="J10155" s="9" t="s">
        <v>957</v>
      </c>
      <c r="K10155" s="9" t="s">
        <v>225</v>
      </c>
      <c r="L10155" s="9" t="s">
        <v>226</v>
      </c>
      <c r="M10155" s="9" t="s">
        <v>1959</v>
      </c>
      <c r="N10155" s="9" t="s">
        <v>197</v>
      </c>
      <c r="O10155" s="9" t="s">
        <v>176</v>
      </c>
      <c r="P10155" s="9" t="s">
        <v>570</v>
      </c>
      <c r="Q10155" s="9" t="s">
        <v>219</v>
      </c>
      <c r="R10155" s="9">
        <v>0</v>
      </c>
      <c r="S10155" s="9">
        <v>7</v>
      </c>
      <c r="U10155" s="9" t="s">
        <v>248</v>
      </c>
      <c r="W10155" s="9">
        <v>4</v>
      </c>
      <c r="X10155" s="9">
        <f>INDEX(SLA_Policy!$D$2:$D$5,MATCH(F10155,SLA_Policy!$A$2:$A$5,0))</f>
        <v>120</v>
      </c>
      <c r="Y10155" s="9" t="str">
        <f>IF(E10155="Cancelled","Excluded",IF(D10155="",IF((SLA_Policy!$B$8-B10155)*24&gt;X10155,"Open - Breached","Open - On Track"),IF((D10155-B10155)*24&lt;=X10155,"Met","Breached")))</f>
        <v>Met</v>
      </c>
    </row>
    <row r="10156" spans="1:25" x14ac:dyDescent="0.25">
      <c r="A10156" s="9" t="s">
        <v>14672</v>
      </c>
      <c r="B10156" s="23">
        <v>46211.540972222203</v>
      </c>
      <c r="C10156" s="23">
        <v>46211.627777777801</v>
      </c>
      <c r="D10156" s="23">
        <v>46211.633333333302</v>
      </c>
      <c r="E10156" s="9" t="s">
        <v>212</v>
      </c>
      <c r="F10156" s="9" t="s">
        <v>188</v>
      </c>
      <c r="G10156" s="9" t="s">
        <v>213</v>
      </c>
      <c r="H10156" s="9" t="s">
        <v>166</v>
      </c>
      <c r="I10156" s="9" t="s">
        <v>286</v>
      </c>
      <c r="J10156" s="9" t="s">
        <v>3777</v>
      </c>
      <c r="K10156" s="9" t="s">
        <v>215</v>
      </c>
      <c r="L10156" s="9" t="s">
        <v>307</v>
      </c>
      <c r="M10156" s="9" t="s">
        <v>6815</v>
      </c>
      <c r="N10156" s="9" t="s">
        <v>197</v>
      </c>
      <c r="O10156" s="9" t="s">
        <v>181</v>
      </c>
      <c r="P10156" s="9" t="s">
        <v>289</v>
      </c>
      <c r="Q10156" s="9" t="s">
        <v>219</v>
      </c>
      <c r="R10156" s="9">
        <v>0</v>
      </c>
      <c r="S10156" s="9">
        <v>29</v>
      </c>
      <c r="U10156" s="9" t="s">
        <v>248</v>
      </c>
      <c r="W10156" s="9">
        <v>5</v>
      </c>
      <c r="X10156" s="9">
        <f>INDEX(SLA_Policy!$D$2:$D$5,MATCH(F10156,SLA_Policy!$A$2:$A$5,0))</f>
        <v>72</v>
      </c>
      <c r="Y10156" s="9" t="str">
        <f>IF(E10156="Cancelled","Excluded",IF(D10156="",IF((SLA_Policy!$B$8-B10156)*24&gt;X10156,"Open - Breached","Open - On Track"),IF((D10156-B10156)*24&lt;=X10156,"Met","Breached")))</f>
        <v>Met</v>
      </c>
    </row>
    <row r="10157" spans="1:25" x14ac:dyDescent="0.25">
      <c r="A10157" s="9" t="s">
        <v>14673</v>
      </c>
      <c r="B10157" s="23">
        <v>46211.550694444399</v>
      </c>
      <c r="C10157" s="23">
        <v>46211.583333333299</v>
      </c>
      <c r="D10157" s="23">
        <v>46212.404861111099</v>
      </c>
      <c r="E10157" s="9" t="s">
        <v>212</v>
      </c>
      <c r="F10157" s="9" t="s">
        <v>188</v>
      </c>
      <c r="G10157" s="9" t="s">
        <v>213</v>
      </c>
      <c r="H10157" s="9" t="s">
        <v>163</v>
      </c>
      <c r="I10157" s="9" t="s">
        <v>223</v>
      </c>
      <c r="J10157" s="9" t="s">
        <v>324</v>
      </c>
      <c r="K10157" s="9" t="s">
        <v>225</v>
      </c>
      <c r="L10157" s="9" t="s">
        <v>216</v>
      </c>
      <c r="M10157" s="9" t="s">
        <v>6707</v>
      </c>
      <c r="N10157" s="9" t="s">
        <v>196</v>
      </c>
      <c r="O10157" s="9" t="s">
        <v>176</v>
      </c>
      <c r="P10157" s="9" t="s">
        <v>253</v>
      </c>
      <c r="Q10157" s="9" t="s">
        <v>273</v>
      </c>
      <c r="R10157" s="9">
        <v>0</v>
      </c>
      <c r="S10157" s="9">
        <v>82</v>
      </c>
      <c r="T10157" s="9" t="s">
        <v>136</v>
      </c>
      <c r="U10157" s="9" t="s">
        <v>230</v>
      </c>
      <c r="X10157" s="9">
        <f>INDEX(SLA_Policy!$D$2:$D$5,MATCH(F10157,SLA_Policy!$A$2:$A$5,0))</f>
        <v>72</v>
      </c>
      <c r="Y10157" s="9" t="str">
        <f>IF(E10157="Cancelled","Excluded",IF(D10157="",IF((SLA_Policy!$B$8-B10157)*24&gt;X10157,"Open - Breached","Open - On Track"),IF((D10157-B10157)*24&lt;=X10157,"Met","Breached")))</f>
        <v>Met</v>
      </c>
    </row>
    <row r="10158" spans="1:25" x14ac:dyDescent="0.25">
      <c r="A10158" s="9" t="s">
        <v>14674</v>
      </c>
      <c r="B10158" s="23">
        <v>46211.595833333296</v>
      </c>
      <c r="C10158" s="23">
        <v>46211.764583333301</v>
      </c>
      <c r="D10158" s="23">
        <v>46213.637499999997</v>
      </c>
      <c r="E10158" s="9" t="s">
        <v>212</v>
      </c>
      <c r="F10158" s="9" t="s">
        <v>189</v>
      </c>
      <c r="G10158" s="9" t="s">
        <v>213</v>
      </c>
      <c r="H10158" s="9" t="s">
        <v>164</v>
      </c>
      <c r="I10158" s="9" t="s">
        <v>478</v>
      </c>
      <c r="J10158" s="9" t="s">
        <v>9853</v>
      </c>
      <c r="K10158" s="9" t="s">
        <v>215</v>
      </c>
      <c r="L10158" s="9" t="s">
        <v>270</v>
      </c>
      <c r="M10158" s="9" t="s">
        <v>981</v>
      </c>
      <c r="N10158" s="9" t="s">
        <v>196</v>
      </c>
      <c r="O10158" s="9" t="s">
        <v>178</v>
      </c>
      <c r="P10158" s="9" t="s">
        <v>414</v>
      </c>
      <c r="Q10158" s="9" t="s">
        <v>219</v>
      </c>
      <c r="R10158" s="9">
        <v>0</v>
      </c>
      <c r="S10158" s="9">
        <v>23</v>
      </c>
      <c r="T10158" s="9" t="s">
        <v>464</v>
      </c>
      <c r="U10158" s="9" t="s">
        <v>376</v>
      </c>
      <c r="X10158" s="9">
        <f>INDEX(SLA_Policy!$D$2:$D$5,MATCH(F10158,SLA_Policy!$A$2:$A$5,0))</f>
        <v>120</v>
      </c>
      <c r="Y10158" s="9" t="str">
        <f>IF(E10158="Cancelled","Excluded",IF(D10158="",IF((SLA_Policy!$B$8-B10158)*24&gt;X10158,"Open - Breached","Open - On Track"),IF((D10158-B10158)*24&lt;=X10158,"Met","Breached")))</f>
        <v>Met</v>
      </c>
    </row>
    <row r="10159" spans="1:25" x14ac:dyDescent="0.25">
      <c r="A10159" s="9" t="s">
        <v>14675</v>
      </c>
      <c r="B10159" s="23">
        <v>46211.598611111098</v>
      </c>
      <c r="C10159" s="23">
        <v>46211.65625</v>
      </c>
      <c r="D10159" s="23">
        <v>46213.408333333296</v>
      </c>
      <c r="E10159" s="9" t="s">
        <v>212</v>
      </c>
      <c r="F10159" s="9" t="s">
        <v>189</v>
      </c>
      <c r="G10159" s="9" t="s">
        <v>213</v>
      </c>
      <c r="H10159" s="9" t="s">
        <v>165</v>
      </c>
      <c r="I10159" s="9" t="s">
        <v>567</v>
      </c>
      <c r="J10159" s="9" t="s">
        <v>12368</v>
      </c>
      <c r="K10159" s="9" t="s">
        <v>262</v>
      </c>
      <c r="L10159" s="9" t="s">
        <v>371</v>
      </c>
      <c r="M10159" s="9" t="s">
        <v>6761</v>
      </c>
      <c r="N10159" s="9" t="s">
        <v>196</v>
      </c>
      <c r="O10159" s="9" t="s">
        <v>176</v>
      </c>
      <c r="P10159" s="9" t="s">
        <v>503</v>
      </c>
      <c r="Q10159" s="9" t="s">
        <v>219</v>
      </c>
      <c r="R10159" s="9">
        <v>0</v>
      </c>
      <c r="S10159" s="9">
        <v>14</v>
      </c>
      <c r="U10159" s="9" t="s">
        <v>290</v>
      </c>
      <c r="X10159" s="9">
        <f>INDEX(SLA_Policy!$D$2:$D$5,MATCH(F10159,SLA_Policy!$A$2:$A$5,0))</f>
        <v>120</v>
      </c>
      <c r="Y10159" s="9" t="str">
        <f>IF(E10159="Cancelled","Excluded",IF(D10159="",IF((SLA_Policy!$B$8-B10159)*24&gt;X10159,"Open - Breached","Open - On Track"),IF((D10159-B10159)*24&lt;=X10159,"Met","Breached")))</f>
        <v>Met</v>
      </c>
    </row>
    <row r="10160" spans="1:25" x14ac:dyDescent="0.25">
      <c r="A10160" s="9" t="s">
        <v>14676</v>
      </c>
      <c r="B10160" s="23">
        <v>46211.618750000001</v>
      </c>
      <c r="C10160" s="23">
        <v>46211.747222222199</v>
      </c>
      <c r="D10160" s="23">
        <v>46217.349305555603</v>
      </c>
      <c r="E10160" s="9" t="s">
        <v>212</v>
      </c>
      <c r="F10160" s="9" t="s">
        <v>189</v>
      </c>
      <c r="G10160" s="9" t="s">
        <v>213</v>
      </c>
      <c r="H10160" s="9" t="s">
        <v>164</v>
      </c>
      <c r="I10160" s="9" t="s">
        <v>260</v>
      </c>
      <c r="J10160" s="9" t="s">
        <v>6092</v>
      </c>
      <c r="K10160" s="9" t="s">
        <v>215</v>
      </c>
      <c r="L10160" s="9" t="s">
        <v>216</v>
      </c>
      <c r="M10160" s="9" t="s">
        <v>2397</v>
      </c>
      <c r="N10160" s="9" t="s">
        <v>196</v>
      </c>
      <c r="O10160" s="9" t="s">
        <v>180</v>
      </c>
      <c r="P10160" s="9" t="s">
        <v>368</v>
      </c>
      <c r="Q10160" s="9" t="s">
        <v>273</v>
      </c>
      <c r="R10160" s="9">
        <v>1</v>
      </c>
      <c r="S10160" s="9">
        <v>71</v>
      </c>
      <c r="T10160" s="9" t="s">
        <v>265</v>
      </c>
      <c r="U10160" s="9" t="s">
        <v>248</v>
      </c>
      <c r="W10160" s="9">
        <v>2</v>
      </c>
      <c r="X10160" s="9">
        <f>INDEX(SLA_Policy!$D$2:$D$5,MATCH(F10160,SLA_Policy!$A$2:$A$5,0))</f>
        <v>120</v>
      </c>
      <c r="Y10160" s="9" t="str">
        <f>IF(E10160="Cancelled","Excluded",IF(D10160="",IF((SLA_Policy!$B$8-B10160)*24&gt;X10160,"Open - Breached","Open - On Track"),IF((D10160-B10160)*24&lt;=X10160,"Met","Breached")))</f>
        <v>Breached</v>
      </c>
    </row>
    <row r="10161" spans="1:25" x14ac:dyDescent="0.25">
      <c r="A10161" s="9" t="s">
        <v>14677</v>
      </c>
      <c r="B10161" s="23">
        <v>46211.639583333301</v>
      </c>
      <c r="C10161" s="23">
        <v>46211.660416666702</v>
      </c>
      <c r="E10161" s="9" t="s">
        <v>649</v>
      </c>
      <c r="F10161" s="9" t="s">
        <v>188</v>
      </c>
      <c r="G10161" s="9" t="s">
        <v>213</v>
      </c>
      <c r="H10161" s="9" t="s">
        <v>162</v>
      </c>
      <c r="I10161" s="9" t="s">
        <v>393</v>
      </c>
      <c r="J10161" s="9" t="s">
        <v>3476</v>
      </c>
      <c r="K10161" s="9" t="s">
        <v>225</v>
      </c>
      <c r="L10161" s="9" t="s">
        <v>293</v>
      </c>
      <c r="M10161" s="9" t="s">
        <v>1637</v>
      </c>
      <c r="N10161" s="9" t="s">
        <v>197</v>
      </c>
      <c r="O10161" s="9" t="s">
        <v>116</v>
      </c>
      <c r="P10161" s="9" t="s">
        <v>234</v>
      </c>
      <c r="Q10161" s="9" t="s">
        <v>219</v>
      </c>
      <c r="R10161" s="9">
        <v>0</v>
      </c>
      <c r="S10161" s="9">
        <v>2</v>
      </c>
      <c r="X10161" s="9">
        <f>INDEX(SLA_Policy!$D$2:$D$5,MATCH(F10161,SLA_Policy!$A$2:$A$5,0))</f>
        <v>72</v>
      </c>
      <c r="Y10161" s="9" t="str">
        <f>IF(E10161="Cancelled","Excluded",IF(D10161="",IF((SLA_Policy!$B$8-B10161)*24&gt;X10161,"Open - Breached","Open - On Track"),IF((D10161-B10161)*24&lt;=X10161,"Met","Breached")))</f>
        <v>Excluded</v>
      </c>
    </row>
    <row r="10162" spans="1:25" x14ac:dyDescent="0.25">
      <c r="A10162" s="9" t="s">
        <v>14678</v>
      </c>
      <c r="B10162" s="23">
        <v>46211.642361111102</v>
      </c>
      <c r="C10162" s="23">
        <v>46211.656944444498</v>
      </c>
      <c r="D10162" s="23">
        <v>46216.3618055556</v>
      </c>
      <c r="E10162" s="9" t="s">
        <v>212</v>
      </c>
      <c r="F10162" s="9" t="s">
        <v>188</v>
      </c>
      <c r="G10162" s="9" t="s">
        <v>236</v>
      </c>
      <c r="H10162" s="9" t="s">
        <v>163</v>
      </c>
      <c r="I10162" s="9" t="s">
        <v>315</v>
      </c>
      <c r="J10162" s="9" t="s">
        <v>2152</v>
      </c>
      <c r="K10162" s="9" t="s">
        <v>215</v>
      </c>
      <c r="L10162" s="9" t="s">
        <v>104</v>
      </c>
      <c r="M10162" s="9" t="s">
        <v>1442</v>
      </c>
      <c r="N10162" s="9" t="s">
        <v>198</v>
      </c>
      <c r="O10162" s="9" t="s">
        <v>180</v>
      </c>
      <c r="P10162" s="9" t="s">
        <v>318</v>
      </c>
      <c r="Q10162" s="9" t="s">
        <v>219</v>
      </c>
      <c r="R10162" s="9">
        <v>0</v>
      </c>
      <c r="S10162" s="9">
        <v>187</v>
      </c>
      <c r="T10162" s="9" t="s">
        <v>229</v>
      </c>
      <c r="U10162" s="9" t="s">
        <v>242</v>
      </c>
      <c r="X10162" s="9">
        <f>INDEX(SLA_Policy!$D$2:$D$5,MATCH(F10162,SLA_Policy!$A$2:$A$5,0))</f>
        <v>72</v>
      </c>
      <c r="Y10162" s="9" t="str">
        <f>IF(E10162="Cancelled","Excluded",IF(D10162="",IF((SLA_Policy!$B$8-B10162)*24&gt;X10162,"Open - Breached","Open - On Track"),IF((D10162-B10162)*24&lt;=X10162,"Met","Breached")))</f>
        <v>Breached</v>
      </c>
    </row>
    <row r="10163" spans="1:25" x14ac:dyDescent="0.25">
      <c r="A10163" s="9" t="s">
        <v>14679</v>
      </c>
      <c r="B10163" s="23">
        <v>46211.659027777801</v>
      </c>
      <c r="C10163" s="23">
        <v>46211.680555555598</v>
      </c>
      <c r="D10163" s="23">
        <v>46211.738194444399</v>
      </c>
      <c r="E10163" s="9" t="s">
        <v>212</v>
      </c>
      <c r="F10163" s="9" t="s">
        <v>189</v>
      </c>
      <c r="G10163" s="9" t="s">
        <v>236</v>
      </c>
      <c r="H10163" s="9" t="s">
        <v>167</v>
      </c>
      <c r="I10163" s="9" t="s">
        <v>255</v>
      </c>
      <c r="J10163" s="9" t="s">
        <v>5622</v>
      </c>
      <c r="K10163" s="9" t="s">
        <v>246</v>
      </c>
      <c r="L10163" s="9" t="s">
        <v>270</v>
      </c>
      <c r="M10163" s="9" t="s">
        <v>7213</v>
      </c>
      <c r="N10163" s="9" t="s">
        <v>196</v>
      </c>
      <c r="O10163" s="9" t="s">
        <v>116</v>
      </c>
      <c r="P10163" s="9" t="s">
        <v>342</v>
      </c>
      <c r="Q10163" s="9" t="s">
        <v>219</v>
      </c>
      <c r="R10163" s="9">
        <v>0</v>
      </c>
      <c r="S10163" s="9">
        <v>30</v>
      </c>
      <c r="U10163" s="9" t="s">
        <v>242</v>
      </c>
      <c r="X10163" s="9">
        <f>INDEX(SLA_Policy!$D$2:$D$5,MATCH(F10163,SLA_Policy!$A$2:$A$5,0))</f>
        <v>120</v>
      </c>
      <c r="Y10163" s="9" t="str">
        <f>IF(E10163="Cancelled","Excluded",IF(D10163="",IF((SLA_Policy!$B$8-B10163)*24&gt;X10163,"Open - Breached","Open - On Track"),IF((D10163-B10163)*24&lt;=X10163,"Met","Breached")))</f>
        <v>Met</v>
      </c>
    </row>
    <row r="10164" spans="1:25" x14ac:dyDescent="0.25">
      <c r="A10164" s="9" t="s">
        <v>14680</v>
      </c>
      <c r="B10164" s="23">
        <v>46211.670138888898</v>
      </c>
      <c r="C10164" s="23">
        <v>46211.706250000003</v>
      </c>
      <c r="D10164" s="23">
        <v>46212.319444444503</v>
      </c>
      <c r="E10164" s="9" t="s">
        <v>212</v>
      </c>
      <c r="F10164" s="9" t="s">
        <v>189</v>
      </c>
      <c r="G10164" s="9" t="s">
        <v>213</v>
      </c>
      <c r="H10164" s="9" t="s">
        <v>165</v>
      </c>
      <c r="I10164" s="9" t="s">
        <v>567</v>
      </c>
      <c r="J10164" s="9" t="s">
        <v>11447</v>
      </c>
      <c r="K10164" s="9" t="s">
        <v>246</v>
      </c>
      <c r="L10164" s="9" t="s">
        <v>226</v>
      </c>
      <c r="M10164" s="9" t="s">
        <v>2511</v>
      </c>
      <c r="N10164" s="9" t="s">
        <v>196</v>
      </c>
      <c r="O10164" s="9" t="s">
        <v>176</v>
      </c>
      <c r="P10164" s="9" t="s">
        <v>570</v>
      </c>
      <c r="Q10164" s="9" t="s">
        <v>219</v>
      </c>
      <c r="R10164" s="9">
        <v>0</v>
      </c>
      <c r="S10164" s="9">
        <v>41</v>
      </c>
      <c r="U10164" s="9" t="s">
        <v>266</v>
      </c>
      <c r="W10164" s="9">
        <v>5</v>
      </c>
      <c r="X10164" s="9">
        <f>INDEX(SLA_Policy!$D$2:$D$5,MATCH(F10164,SLA_Policy!$A$2:$A$5,0))</f>
        <v>120</v>
      </c>
      <c r="Y10164" s="9" t="str">
        <f>IF(E10164="Cancelled","Excluded",IF(D10164="",IF((SLA_Policy!$B$8-B10164)*24&gt;X10164,"Open - Breached","Open - On Track"),IF((D10164-B10164)*24&lt;=X10164,"Met","Breached")))</f>
        <v>Met</v>
      </c>
    </row>
    <row r="10165" spans="1:25" x14ac:dyDescent="0.25">
      <c r="A10165" s="9" t="s">
        <v>14681</v>
      </c>
      <c r="B10165" s="23">
        <v>46211.672222222202</v>
      </c>
      <c r="C10165" s="23">
        <v>46211.6875</v>
      </c>
      <c r="D10165" s="23">
        <v>46212.381249999999</v>
      </c>
      <c r="E10165" s="9" t="s">
        <v>212</v>
      </c>
      <c r="F10165" s="9" t="s">
        <v>189</v>
      </c>
      <c r="G10165" s="9" t="s">
        <v>213</v>
      </c>
      <c r="H10165" s="9" t="s">
        <v>161</v>
      </c>
      <c r="I10165" s="9" t="s">
        <v>389</v>
      </c>
      <c r="J10165" s="9" t="s">
        <v>767</v>
      </c>
      <c r="K10165" s="9" t="s">
        <v>246</v>
      </c>
      <c r="L10165" s="9" t="s">
        <v>216</v>
      </c>
      <c r="M10165" s="9" t="s">
        <v>5687</v>
      </c>
      <c r="N10165" s="9" t="s">
        <v>198</v>
      </c>
      <c r="O10165" s="9" t="s">
        <v>116</v>
      </c>
      <c r="P10165" s="9" t="s">
        <v>295</v>
      </c>
      <c r="Q10165" s="9" t="s">
        <v>219</v>
      </c>
      <c r="R10165" s="9">
        <v>0</v>
      </c>
      <c r="S10165" s="9">
        <v>3</v>
      </c>
      <c r="U10165" s="9" t="s">
        <v>290</v>
      </c>
      <c r="X10165" s="9">
        <f>INDEX(SLA_Policy!$D$2:$D$5,MATCH(F10165,SLA_Policy!$A$2:$A$5,0))</f>
        <v>120</v>
      </c>
      <c r="Y10165" s="9" t="str">
        <f>IF(E10165="Cancelled","Excluded",IF(D10165="",IF((SLA_Policy!$B$8-B10165)*24&gt;X10165,"Open - Breached","Open - On Track"),IF((D10165-B10165)*24&lt;=X10165,"Met","Breached")))</f>
        <v>Met</v>
      </c>
    </row>
    <row r="10166" spans="1:25" x14ac:dyDescent="0.25">
      <c r="A10166" s="9" t="s">
        <v>14682</v>
      </c>
      <c r="B10166" s="23">
        <v>46211.6743055556</v>
      </c>
      <c r="C10166" s="23">
        <v>46211.675000000003</v>
      </c>
      <c r="D10166" s="23">
        <v>46212.402083333298</v>
      </c>
      <c r="E10166" s="9" t="s">
        <v>212</v>
      </c>
      <c r="F10166" s="9" t="s">
        <v>189</v>
      </c>
      <c r="G10166" s="9" t="s">
        <v>213</v>
      </c>
      <c r="H10166" s="9" t="s">
        <v>165</v>
      </c>
      <c r="I10166" s="9" t="s">
        <v>469</v>
      </c>
      <c r="J10166" s="9" t="s">
        <v>1233</v>
      </c>
      <c r="K10166" s="9" t="s">
        <v>303</v>
      </c>
      <c r="L10166" s="9" t="s">
        <v>311</v>
      </c>
      <c r="M10166" s="9" t="s">
        <v>952</v>
      </c>
      <c r="N10166" s="9" t="s">
        <v>200</v>
      </c>
      <c r="O10166" s="9" t="s">
        <v>176</v>
      </c>
      <c r="P10166" s="9" t="s">
        <v>228</v>
      </c>
      <c r="Q10166" s="9" t="s">
        <v>219</v>
      </c>
      <c r="R10166" s="9">
        <v>0</v>
      </c>
      <c r="S10166" s="9">
        <v>22</v>
      </c>
      <c r="U10166" s="9" t="s">
        <v>230</v>
      </c>
      <c r="X10166" s="9">
        <f>INDEX(SLA_Policy!$D$2:$D$5,MATCH(F10166,SLA_Policy!$A$2:$A$5,0))</f>
        <v>120</v>
      </c>
      <c r="Y10166" s="9" t="str">
        <f>IF(E10166="Cancelled","Excluded",IF(D10166="",IF((SLA_Policy!$B$8-B10166)*24&gt;X10166,"Open - Breached","Open - On Track"),IF((D10166-B10166)*24&lt;=X10166,"Met","Breached")))</f>
        <v>Met</v>
      </c>
    </row>
    <row r="10167" spans="1:25" x14ac:dyDescent="0.25">
      <c r="A10167" s="9" t="s">
        <v>14683</v>
      </c>
      <c r="B10167" s="23">
        <v>46211.676388888904</v>
      </c>
      <c r="C10167" s="23">
        <v>46211.735416666699</v>
      </c>
      <c r="D10167" s="23">
        <v>46212.395833333299</v>
      </c>
      <c r="E10167" s="9" t="s">
        <v>212</v>
      </c>
      <c r="F10167" s="9" t="s">
        <v>189</v>
      </c>
      <c r="G10167" s="9" t="s">
        <v>213</v>
      </c>
      <c r="H10167" s="9" t="s">
        <v>165</v>
      </c>
      <c r="I10167" s="9" t="s">
        <v>567</v>
      </c>
      <c r="J10167" s="9" t="s">
        <v>7010</v>
      </c>
      <c r="K10167" s="9" t="s">
        <v>225</v>
      </c>
      <c r="L10167" s="9" t="s">
        <v>216</v>
      </c>
      <c r="M10167" s="9" t="s">
        <v>1324</v>
      </c>
      <c r="N10167" s="9" t="s">
        <v>196</v>
      </c>
      <c r="O10167" s="9" t="s">
        <v>176</v>
      </c>
      <c r="P10167" s="9" t="s">
        <v>503</v>
      </c>
      <c r="Q10167" s="9" t="s">
        <v>219</v>
      </c>
      <c r="R10167" s="9">
        <v>0</v>
      </c>
      <c r="S10167" s="9">
        <v>66</v>
      </c>
      <c r="U10167" s="9" t="s">
        <v>266</v>
      </c>
      <c r="X10167" s="9">
        <f>INDEX(SLA_Policy!$D$2:$D$5,MATCH(F10167,SLA_Policy!$A$2:$A$5,0))</f>
        <v>120</v>
      </c>
      <c r="Y10167" s="9" t="str">
        <f>IF(E10167="Cancelled","Excluded",IF(D10167="",IF((SLA_Policy!$B$8-B10167)*24&gt;X10167,"Open - Breached","Open - On Track"),IF((D10167-B10167)*24&lt;=X10167,"Met","Breached")))</f>
        <v>Met</v>
      </c>
    </row>
    <row r="10168" spans="1:25" x14ac:dyDescent="0.25">
      <c r="A10168" s="9" t="s">
        <v>14684</v>
      </c>
      <c r="B10168" s="23">
        <v>46211.680555555598</v>
      </c>
      <c r="C10168" s="23">
        <v>46211.770833333299</v>
      </c>
      <c r="D10168" s="23">
        <v>46212.345138888901</v>
      </c>
      <c r="E10168" s="9" t="s">
        <v>212</v>
      </c>
      <c r="F10168" s="9" t="s">
        <v>188</v>
      </c>
      <c r="G10168" s="9" t="s">
        <v>236</v>
      </c>
      <c r="H10168" s="9" t="s">
        <v>167</v>
      </c>
      <c r="I10168" s="9" t="s">
        <v>255</v>
      </c>
      <c r="J10168" s="9" t="s">
        <v>3335</v>
      </c>
      <c r="K10168" s="9" t="s">
        <v>215</v>
      </c>
      <c r="L10168" s="9" t="s">
        <v>226</v>
      </c>
      <c r="M10168" s="9" t="s">
        <v>2472</v>
      </c>
      <c r="N10168" s="9" t="s">
        <v>196</v>
      </c>
      <c r="O10168" s="9" t="s">
        <v>116</v>
      </c>
      <c r="P10168" s="9" t="s">
        <v>295</v>
      </c>
      <c r="Q10168" s="9" t="s">
        <v>219</v>
      </c>
      <c r="R10168" s="9">
        <v>0</v>
      </c>
      <c r="S10168" s="9">
        <v>11</v>
      </c>
      <c r="U10168" s="9" t="s">
        <v>242</v>
      </c>
      <c r="W10168" s="9">
        <v>4</v>
      </c>
      <c r="X10168" s="9">
        <f>INDEX(SLA_Policy!$D$2:$D$5,MATCH(F10168,SLA_Policy!$A$2:$A$5,0))</f>
        <v>72</v>
      </c>
      <c r="Y10168" s="9" t="str">
        <f>IF(E10168="Cancelled","Excluded",IF(D10168="",IF((SLA_Policy!$B$8-B10168)*24&gt;X10168,"Open - Breached","Open - On Track"),IF((D10168-B10168)*24&lt;=X10168,"Met","Breached")))</f>
        <v>Met</v>
      </c>
    </row>
    <row r="10169" spans="1:25" x14ac:dyDescent="0.25">
      <c r="A10169" s="9" t="s">
        <v>14685</v>
      </c>
      <c r="B10169" s="23">
        <v>46211.684027777803</v>
      </c>
      <c r="C10169" s="23">
        <v>46211.759722222203</v>
      </c>
      <c r="D10169" s="23">
        <v>46212.409722222197</v>
      </c>
      <c r="E10169" s="9" t="s">
        <v>212</v>
      </c>
      <c r="F10169" s="9" t="s">
        <v>188</v>
      </c>
      <c r="G10169" s="9" t="s">
        <v>236</v>
      </c>
      <c r="H10169" s="9" t="s">
        <v>167</v>
      </c>
      <c r="I10169" s="9" t="s">
        <v>255</v>
      </c>
      <c r="J10169" s="9" t="s">
        <v>3702</v>
      </c>
      <c r="K10169" s="9" t="s">
        <v>246</v>
      </c>
      <c r="L10169" s="9" t="s">
        <v>104</v>
      </c>
      <c r="M10169" s="9" t="s">
        <v>1149</v>
      </c>
      <c r="N10169" s="9" t="s">
        <v>196</v>
      </c>
      <c r="O10169" s="9" t="s">
        <v>116</v>
      </c>
      <c r="P10169" s="9" t="s">
        <v>551</v>
      </c>
      <c r="Q10169" s="9" t="s">
        <v>219</v>
      </c>
      <c r="R10169" s="9">
        <v>0</v>
      </c>
      <c r="S10169" s="9">
        <v>22</v>
      </c>
      <c r="U10169" s="9" t="s">
        <v>242</v>
      </c>
      <c r="X10169" s="9">
        <f>INDEX(SLA_Policy!$D$2:$D$5,MATCH(F10169,SLA_Policy!$A$2:$A$5,0))</f>
        <v>72</v>
      </c>
      <c r="Y10169" s="9" t="str">
        <f>IF(E10169="Cancelled","Excluded",IF(D10169="",IF((SLA_Policy!$B$8-B10169)*24&gt;X10169,"Open - Breached","Open - On Track"),IF((D10169-B10169)*24&lt;=X10169,"Met","Breached")))</f>
        <v>Met</v>
      </c>
    </row>
    <row r="10170" spans="1:25" x14ac:dyDescent="0.25">
      <c r="A10170" s="9" t="s">
        <v>14686</v>
      </c>
      <c r="B10170" s="23">
        <v>46211.686111111099</v>
      </c>
      <c r="C10170" s="23">
        <v>46211.713888888902</v>
      </c>
      <c r="D10170" s="23">
        <v>46212.378472222197</v>
      </c>
      <c r="E10170" s="9" t="s">
        <v>212</v>
      </c>
      <c r="F10170" s="9" t="s">
        <v>189</v>
      </c>
      <c r="G10170" s="9" t="s">
        <v>213</v>
      </c>
      <c r="H10170" s="9" t="s">
        <v>162</v>
      </c>
      <c r="I10170" s="9" t="s">
        <v>393</v>
      </c>
      <c r="J10170" s="9" t="s">
        <v>2947</v>
      </c>
      <c r="K10170" s="9" t="s">
        <v>14602</v>
      </c>
      <c r="L10170" s="9" t="s">
        <v>12094</v>
      </c>
      <c r="M10170" s="9" t="s">
        <v>14687</v>
      </c>
      <c r="N10170" s="9" t="s">
        <v>196</v>
      </c>
      <c r="O10170" s="9" t="s">
        <v>182</v>
      </c>
      <c r="P10170" s="9" t="s">
        <v>120</v>
      </c>
      <c r="Q10170" s="9" t="s">
        <v>219</v>
      </c>
      <c r="R10170" s="9">
        <v>0</v>
      </c>
      <c r="S10170" s="9">
        <v>21</v>
      </c>
      <c r="U10170" s="9" t="s">
        <v>266</v>
      </c>
      <c r="X10170" s="9">
        <f>INDEX(SLA_Policy!$D$2:$D$5,MATCH(F10170,SLA_Policy!$A$2:$A$5,0))</f>
        <v>120</v>
      </c>
      <c r="Y10170" s="9" t="str">
        <f>IF(E10170="Cancelled","Excluded",IF(D10170="",IF((SLA_Policy!$B$8-B10170)*24&gt;X10170,"Open - Breached","Open - On Track"),IF((D10170-B10170)*24&lt;=X10170,"Met","Breached")))</f>
        <v>Met</v>
      </c>
    </row>
    <row r="10171" spans="1:25" x14ac:dyDescent="0.25">
      <c r="A10171" s="9" t="s">
        <v>14688</v>
      </c>
      <c r="B10171" s="23">
        <v>46211.695138888899</v>
      </c>
      <c r="C10171" s="23">
        <v>46211.701388888898</v>
      </c>
      <c r="D10171" s="23">
        <v>46212.617361111101</v>
      </c>
      <c r="E10171" s="9" t="s">
        <v>212</v>
      </c>
      <c r="F10171" s="9" t="s">
        <v>188</v>
      </c>
      <c r="G10171" s="9" t="s">
        <v>213</v>
      </c>
      <c r="H10171" s="9" t="s">
        <v>162</v>
      </c>
      <c r="I10171" s="9" t="s">
        <v>393</v>
      </c>
      <c r="J10171" s="9" t="s">
        <v>3476</v>
      </c>
      <c r="K10171" s="9" t="s">
        <v>303</v>
      </c>
      <c r="L10171" s="9" t="s">
        <v>282</v>
      </c>
      <c r="M10171" s="9" t="s">
        <v>9465</v>
      </c>
      <c r="N10171" s="9" t="s">
        <v>199</v>
      </c>
      <c r="O10171" s="9" t="s">
        <v>116</v>
      </c>
      <c r="P10171" s="9" t="s">
        <v>258</v>
      </c>
      <c r="Q10171" s="9" t="s">
        <v>219</v>
      </c>
      <c r="R10171" s="9">
        <v>1</v>
      </c>
      <c r="S10171" s="9">
        <v>15</v>
      </c>
      <c r="U10171" s="9" t="s">
        <v>290</v>
      </c>
      <c r="X10171" s="9">
        <f>INDEX(SLA_Policy!$D$2:$D$5,MATCH(F10171,SLA_Policy!$A$2:$A$5,0))</f>
        <v>72</v>
      </c>
      <c r="Y10171" s="9" t="str">
        <f>IF(E10171="Cancelled","Excluded",IF(D10171="",IF((SLA_Policy!$B$8-B10171)*24&gt;X10171,"Open - Breached","Open - On Track"),IF((D10171-B10171)*24&lt;=X10171,"Met","Breached")))</f>
        <v>Met</v>
      </c>
    </row>
    <row r="10172" spans="1:25" x14ac:dyDescent="0.25">
      <c r="A10172" s="9" t="s">
        <v>14689</v>
      </c>
      <c r="B10172" s="23">
        <v>46211.721527777801</v>
      </c>
      <c r="C10172" s="23">
        <v>46211.742361111101</v>
      </c>
      <c r="D10172" s="23">
        <v>46216.315277777801</v>
      </c>
      <c r="E10172" s="9" t="s">
        <v>212</v>
      </c>
      <c r="F10172" s="9" t="s">
        <v>189</v>
      </c>
      <c r="G10172" s="9" t="s">
        <v>236</v>
      </c>
      <c r="H10172" s="9" t="s">
        <v>162</v>
      </c>
      <c r="I10172" s="9" t="s">
        <v>280</v>
      </c>
      <c r="J10172" s="9" t="s">
        <v>1897</v>
      </c>
      <c r="K10172" s="9" t="s">
        <v>246</v>
      </c>
      <c r="L10172" s="9" t="s">
        <v>104</v>
      </c>
      <c r="M10172" s="9" t="s">
        <v>2368</v>
      </c>
      <c r="N10172" s="9" t="s">
        <v>196</v>
      </c>
      <c r="O10172" s="9" t="s">
        <v>179</v>
      </c>
      <c r="P10172" s="9" t="s">
        <v>264</v>
      </c>
      <c r="Q10172" s="9" t="s">
        <v>219</v>
      </c>
      <c r="R10172" s="9">
        <v>0</v>
      </c>
      <c r="S10172" s="9">
        <v>20</v>
      </c>
      <c r="U10172" s="9" t="s">
        <v>242</v>
      </c>
      <c r="W10172" s="9">
        <v>5</v>
      </c>
      <c r="X10172" s="9">
        <f>INDEX(SLA_Policy!$D$2:$D$5,MATCH(F10172,SLA_Policy!$A$2:$A$5,0))</f>
        <v>120</v>
      </c>
      <c r="Y10172" s="9" t="str">
        <f>IF(E10172="Cancelled","Excluded",IF(D10172="",IF((SLA_Policy!$B$8-B10172)*24&gt;X10172,"Open - Breached","Open - On Track"),IF((D10172-B10172)*24&lt;=X10172,"Met","Breached")))</f>
        <v>Met</v>
      </c>
    </row>
    <row r="10173" spans="1:25" x14ac:dyDescent="0.25">
      <c r="A10173" s="9" t="s">
        <v>14690</v>
      </c>
      <c r="B10173" s="23">
        <v>46211.755555555603</v>
      </c>
      <c r="C10173" s="23">
        <v>46211.7722222222</v>
      </c>
      <c r="D10173" s="23">
        <v>46212.398611111101</v>
      </c>
      <c r="E10173" s="9" t="s">
        <v>212</v>
      </c>
      <c r="F10173" s="9" t="s">
        <v>188</v>
      </c>
      <c r="G10173" s="9" t="s">
        <v>213</v>
      </c>
      <c r="H10173" s="9" t="s">
        <v>163</v>
      </c>
      <c r="I10173" s="9" t="s">
        <v>250</v>
      </c>
      <c r="J10173" s="9" t="s">
        <v>6253</v>
      </c>
      <c r="K10173" s="9" t="s">
        <v>246</v>
      </c>
      <c r="L10173" s="9" t="s">
        <v>311</v>
      </c>
      <c r="M10173" s="9" t="s">
        <v>1708</v>
      </c>
      <c r="N10173" s="9" t="s">
        <v>196</v>
      </c>
      <c r="O10173" s="9" t="s">
        <v>176</v>
      </c>
      <c r="P10173" s="9" t="s">
        <v>570</v>
      </c>
      <c r="Q10173" s="9" t="s">
        <v>219</v>
      </c>
      <c r="R10173" s="9">
        <v>0</v>
      </c>
      <c r="S10173" s="9">
        <v>30</v>
      </c>
      <c r="T10173" s="9" t="s">
        <v>220</v>
      </c>
      <c r="U10173" s="9" t="s">
        <v>230</v>
      </c>
      <c r="W10173" s="9">
        <v>4</v>
      </c>
      <c r="X10173" s="9">
        <f>INDEX(SLA_Policy!$D$2:$D$5,MATCH(F10173,SLA_Policy!$A$2:$A$5,0))</f>
        <v>72</v>
      </c>
      <c r="Y10173" s="9" t="str">
        <f>IF(E10173="Cancelled","Excluded",IF(D10173="",IF((SLA_Policy!$B$8-B10173)*24&gt;X10173,"Open - Breached","Open - On Track"),IF((D10173-B10173)*24&lt;=X10173,"Met","Breached")))</f>
        <v>Met</v>
      </c>
    </row>
    <row r="10174" spans="1:25" x14ac:dyDescent="0.25">
      <c r="A10174" s="9" t="s">
        <v>14691</v>
      </c>
      <c r="B10174" s="23">
        <v>46211.770833333299</v>
      </c>
      <c r="C10174" s="23">
        <v>46212.3</v>
      </c>
      <c r="D10174" s="23">
        <v>46212.423611111102</v>
      </c>
      <c r="E10174" s="9" t="s">
        <v>212</v>
      </c>
      <c r="F10174" s="9" t="s">
        <v>188</v>
      </c>
      <c r="G10174" s="9" t="s">
        <v>236</v>
      </c>
      <c r="H10174" s="9" t="s">
        <v>167</v>
      </c>
      <c r="I10174" s="9" t="s">
        <v>255</v>
      </c>
      <c r="J10174" s="9" t="s">
        <v>10675</v>
      </c>
      <c r="K10174" s="9" t="s">
        <v>246</v>
      </c>
      <c r="L10174" s="9" t="s">
        <v>226</v>
      </c>
      <c r="M10174" s="9" t="s">
        <v>5807</v>
      </c>
      <c r="N10174" s="9" t="s">
        <v>196</v>
      </c>
      <c r="O10174" s="9" t="s">
        <v>116</v>
      </c>
      <c r="P10174" s="9" t="s">
        <v>551</v>
      </c>
      <c r="Q10174" s="9" t="s">
        <v>219</v>
      </c>
      <c r="R10174" s="9">
        <v>0</v>
      </c>
      <c r="S10174" s="9">
        <v>17</v>
      </c>
      <c r="U10174" s="9" t="s">
        <v>242</v>
      </c>
      <c r="W10174" s="9">
        <v>5</v>
      </c>
      <c r="X10174" s="9">
        <f>INDEX(SLA_Policy!$D$2:$D$5,MATCH(F10174,SLA_Policy!$A$2:$A$5,0))</f>
        <v>72</v>
      </c>
      <c r="Y10174" s="9" t="str">
        <f>IF(E10174="Cancelled","Excluded",IF(D10174="",IF((SLA_Policy!$B$8-B10174)*24&gt;X10174,"Open - Breached","Open - On Track"),IF((D10174-B10174)*24&lt;=X10174,"Met","Breached")))</f>
        <v>Met</v>
      </c>
    </row>
    <row r="10175" spans="1:25" x14ac:dyDescent="0.25">
      <c r="A10175" s="9" t="s">
        <v>14692</v>
      </c>
      <c r="B10175" s="23">
        <v>46212.304166666698</v>
      </c>
      <c r="C10175" s="23">
        <v>46212.309027777803</v>
      </c>
      <c r="D10175" s="23">
        <v>46213.454166666699</v>
      </c>
      <c r="E10175" s="9" t="s">
        <v>212</v>
      </c>
      <c r="F10175" s="9" t="s">
        <v>189</v>
      </c>
      <c r="G10175" s="9" t="s">
        <v>213</v>
      </c>
      <c r="H10175" s="9" t="s">
        <v>163</v>
      </c>
      <c r="I10175" s="9" t="s">
        <v>223</v>
      </c>
      <c r="J10175" s="9" t="s">
        <v>3546</v>
      </c>
      <c r="K10175" s="9" t="s">
        <v>246</v>
      </c>
      <c r="L10175" s="9" t="s">
        <v>282</v>
      </c>
      <c r="M10175" s="9" t="s">
        <v>283</v>
      </c>
      <c r="N10175" s="9" t="s">
        <v>198</v>
      </c>
      <c r="O10175" s="9" t="s">
        <v>176</v>
      </c>
      <c r="P10175" s="9" t="s">
        <v>228</v>
      </c>
      <c r="Q10175" s="9" t="s">
        <v>219</v>
      </c>
      <c r="R10175" s="9">
        <v>0</v>
      </c>
      <c r="S10175" s="9">
        <v>17</v>
      </c>
      <c r="T10175" s="9" t="s">
        <v>322</v>
      </c>
      <c r="U10175" s="9" t="s">
        <v>230</v>
      </c>
      <c r="W10175" s="9">
        <v>4</v>
      </c>
      <c r="X10175" s="9">
        <f>INDEX(SLA_Policy!$D$2:$D$5,MATCH(F10175,SLA_Policy!$A$2:$A$5,0))</f>
        <v>120</v>
      </c>
      <c r="Y10175" s="9" t="str">
        <f>IF(E10175="Cancelled","Excluded",IF(D10175="",IF((SLA_Policy!$B$8-B10175)*24&gt;X10175,"Open - Breached","Open - On Track"),IF((D10175-B10175)*24&lt;=X10175,"Met","Breached")))</f>
        <v>Met</v>
      </c>
    </row>
    <row r="10176" spans="1:25" x14ac:dyDescent="0.25">
      <c r="A10176" s="9" t="s">
        <v>14693</v>
      </c>
      <c r="B10176" s="23">
        <v>46212.314583333296</v>
      </c>
      <c r="C10176" s="23">
        <v>46212.320138888899</v>
      </c>
      <c r="D10176" s="23">
        <v>46212.35</v>
      </c>
      <c r="E10176" s="9" t="s">
        <v>212</v>
      </c>
      <c r="F10176" s="9" t="s">
        <v>188</v>
      </c>
      <c r="G10176" s="9" t="s">
        <v>213</v>
      </c>
      <c r="H10176" s="9" t="s">
        <v>164</v>
      </c>
      <c r="I10176" s="9" t="s">
        <v>339</v>
      </c>
      <c r="J10176" s="9" t="s">
        <v>8863</v>
      </c>
      <c r="K10176" s="9" t="s">
        <v>215</v>
      </c>
      <c r="L10176" s="9" t="s">
        <v>104</v>
      </c>
      <c r="M10176" s="9" t="s">
        <v>3302</v>
      </c>
      <c r="N10176" s="9" t="s">
        <v>198</v>
      </c>
      <c r="O10176" s="9" t="s">
        <v>116</v>
      </c>
      <c r="P10176" s="9" t="s">
        <v>218</v>
      </c>
      <c r="Q10176" s="9" t="s">
        <v>219</v>
      </c>
      <c r="R10176" s="9">
        <v>0</v>
      </c>
      <c r="S10176" s="9">
        <v>5</v>
      </c>
      <c r="T10176" s="9" t="s">
        <v>464</v>
      </c>
      <c r="U10176" s="9" t="s">
        <v>290</v>
      </c>
      <c r="X10176" s="9">
        <f>INDEX(SLA_Policy!$D$2:$D$5,MATCH(F10176,SLA_Policy!$A$2:$A$5,0))</f>
        <v>72</v>
      </c>
      <c r="Y10176" s="9" t="str">
        <f>IF(E10176="Cancelled","Excluded",IF(D10176="",IF((SLA_Policy!$B$8-B10176)*24&gt;X10176,"Open - Breached","Open - On Track"),IF((D10176-B10176)*24&lt;=X10176,"Met","Breached")))</f>
        <v>Met</v>
      </c>
    </row>
    <row r="10177" spans="1:25" x14ac:dyDescent="0.25">
      <c r="A10177" s="9" t="s">
        <v>14694</v>
      </c>
      <c r="B10177" s="23">
        <v>46212.315972222197</v>
      </c>
      <c r="C10177" s="23">
        <v>46212.465277777803</v>
      </c>
      <c r="D10177" s="23">
        <v>46213.686805555597</v>
      </c>
      <c r="E10177" s="9" t="s">
        <v>212</v>
      </c>
      <c r="F10177" s="9" t="s">
        <v>188</v>
      </c>
      <c r="G10177" s="9" t="s">
        <v>213</v>
      </c>
      <c r="H10177" s="9" t="s">
        <v>163</v>
      </c>
      <c r="I10177" s="9" t="s">
        <v>405</v>
      </c>
      <c r="J10177" s="9" t="s">
        <v>10111</v>
      </c>
      <c r="K10177" s="9" t="s">
        <v>303</v>
      </c>
      <c r="L10177" s="9" t="s">
        <v>216</v>
      </c>
      <c r="M10177" s="9" t="s">
        <v>1460</v>
      </c>
      <c r="N10177" s="9" t="s">
        <v>197</v>
      </c>
      <c r="O10177" s="9" t="s">
        <v>176</v>
      </c>
      <c r="P10177" s="9" t="s">
        <v>503</v>
      </c>
      <c r="Q10177" s="9" t="s">
        <v>219</v>
      </c>
      <c r="R10177" s="9">
        <v>0</v>
      </c>
      <c r="S10177" s="9">
        <v>19</v>
      </c>
      <c r="U10177" s="9" t="s">
        <v>230</v>
      </c>
      <c r="X10177" s="9">
        <f>INDEX(SLA_Policy!$D$2:$D$5,MATCH(F10177,SLA_Policy!$A$2:$A$5,0))</f>
        <v>72</v>
      </c>
      <c r="Y10177" s="9" t="str">
        <f>IF(E10177="Cancelled","Excluded",IF(D10177="",IF((SLA_Policy!$B$8-B10177)*24&gt;X10177,"Open - Breached","Open - On Track"),IF((D10177-B10177)*24&lt;=X10177,"Met","Breached")))</f>
        <v>Met</v>
      </c>
    </row>
    <row r="10178" spans="1:25" x14ac:dyDescent="0.25">
      <c r="A10178" s="9" t="s">
        <v>14695</v>
      </c>
      <c r="B10178" s="23">
        <v>46212.331250000003</v>
      </c>
      <c r="C10178" s="23">
        <v>46212.363194444399</v>
      </c>
      <c r="D10178" s="23">
        <v>46216.352083333302</v>
      </c>
      <c r="E10178" s="9" t="s">
        <v>212</v>
      </c>
      <c r="F10178" s="9" t="s">
        <v>189</v>
      </c>
      <c r="G10178" s="9" t="s">
        <v>213</v>
      </c>
      <c r="H10178" s="9" t="s">
        <v>163</v>
      </c>
      <c r="I10178" s="9" t="s">
        <v>250</v>
      </c>
      <c r="J10178" s="9" t="s">
        <v>451</v>
      </c>
      <c r="K10178" s="9" t="s">
        <v>262</v>
      </c>
      <c r="L10178" s="9" t="s">
        <v>311</v>
      </c>
      <c r="M10178" s="9" t="s">
        <v>2418</v>
      </c>
      <c r="N10178" s="9" t="s">
        <v>196</v>
      </c>
      <c r="O10178" s="9" t="s">
        <v>176</v>
      </c>
      <c r="P10178" s="9" t="s">
        <v>253</v>
      </c>
      <c r="Q10178" s="9" t="s">
        <v>219</v>
      </c>
      <c r="R10178" s="9">
        <v>0</v>
      </c>
      <c r="S10178" s="9">
        <v>37</v>
      </c>
      <c r="T10178" s="9" t="s">
        <v>136</v>
      </c>
      <c r="U10178" s="9" t="s">
        <v>230</v>
      </c>
      <c r="X10178" s="9">
        <f>INDEX(SLA_Policy!$D$2:$D$5,MATCH(F10178,SLA_Policy!$A$2:$A$5,0))</f>
        <v>120</v>
      </c>
      <c r="Y10178" s="9" t="str">
        <f>IF(E10178="Cancelled","Excluded",IF(D10178="",IF((SLA_Policy!$B$8-B10178)*24&gt;X10178,"Open - Breached","Open - On Track"),IF((D10178-B10178)*24&lt;=X10178,"Met","Breached")))</f>
        <v>Met</v>
      </c>
    </row>
    <row r="10179" spans="1:25" x14ac:dyDescent="0.25">
      <c r="A10179" s="9" t="s">
        <v>14696</v>
      </c>
      <c r="B10179" s="23">
        <v>46212.331944444399</v>
      </c>
      <c r="C10179" s="23">
        <v>46212.336111111101</v>
      </c>
      <c r="D10179" s="23">
        <v>46212.649305555598</v>
      </c>
      <c r="E10179" s="9" t="s">
        <v>212</v>
      </c>
      <c r="F10179" s="9" t="s">
        <v>188</v>
      </c>
      <c r="G10179" s="9" t="s">
        <v>213</v>
      </c>
      <c r="H10179" s="9" t="s">
        <v>88</v>
      </c>
      <c r="I10179" s="9" t="s">
        <v>92</v>
      </c>
      <c r="J10179" s="9" t="s">
        <v>9696</v>
      </c>
      <c r="K10179" s="9" t="s">
        <v>246</v>
      </c>
      <c r="L10179" s="9" t="s">
        <v>104</v>
      </c>
      <c r="M10179" s="9" t="s">
        <v>2280</v>
      </c>
      <c r="N10179" s="9" t="s">
        <v>200</v>
      </c>
      <c r="O10179" s="9" t="s">
        <v>178</v>
      </c>
      <c r="P10179" s="9" t="s">
        <v>272</v>
      </c>
      <c r="Q10179" s="9" t="s">
        <v>219</v>
      </c>
      <c r="R10179" s="9">
        <v>1</v>
      </c>
      <c r="S10179" s="9">
        <v>50</v>
      </c>
      <c r="T10179" s="9" t="s">
        <v>220</v>
      </c>
      <c r="U10179" s="9" t="s">
        <v>290</v>
      </c>
      <c r="X10179" s="9">
        <f>INDEX(SLA_Policy!$D$2:$D$5,MATCH(F10179,SLA_Policy!$A$2:$A$5,0))</f>
        <v>72</v>
      </c>
      <c r="Y10179" s="9" t="str">
        <f>IF(E10179="Cancelled","Excluded",IF(D10179="",IF((SLA_Policy!$B$8-B10179)*24&gt;X10179,"Open - Breached","Open - On Track"),IF((D10179-B10179)*24&lt;=X10179,"Met","Breached")))</f>
        <v>Met</v>
      </c>
    </row>
    <row r="10180" spans="1:25" x14ac:dyDescent="0.25">
      <c r="A10180" s="9" t="s">
        <v>14697</v>
      </c>
      <c r="B10180" s="23">
        <v>46212.3569444444</v>
      </c>
      <c r="C10180" s="23">
        <v>46212.386805555601</v>
      </c>
      <c r="D10180" s="23">
        <v>46212.627083333296</v>
      </c>
      <c r="E10180" s="9" t="s">
        <v>212</v>
      </c>
      <c r="F10180" s="9" t="s">
        <v>189</v>
      </c>
      <c r="G10180" s="9" t="s">
        <v>213</v>
      </c>
      <c r="H10180" s="9" t="s">
        <v>163</v>
      </c>
      <c r="I10180" s="9" t="s">
        <v>250</v>
      </c>
      <c r="J10180" s="9" t="s">
        <v>935</v>
      </c>
      <c r="K10180" s="9" t="s">
        <v>276</v>
      </c>
      <c r="L10180" s="9" t="s">
        <v>311</v>
      </c>
      <c r="M10180" s="9" t="s">
        <v>2840</v>
      </c>
      <c r="N10180" s="9" t="s">
        <v>197</v>
      </c>
      <c r="O10180" s="9" t="s">
        <v>176</v>
      </c>
      <c r="P10180" s="9" t="s">
        <v>330</v>
      </c>
      <c r="Q10180" s="9" t="s">
        <v>219</v>
      </c>
      <c r="R10180" s="9">
        <v>0</v>
      </c>
      <c r="S10180" s="9">
        <v>18</v>
      </c>
      <c r="T10180" s="9" t="s">
        <v>220</v>
      </c>
      <c r="U10180" s="9" t="s">
        <v>376</v>
      </c>
      <c r="X10180" s="9">
        <f>INDEX(SLA_Policy!$D$2:$D$5,MATCH(F10180,SLA_Policy!$A$2:$A$5,0))</f>
        <v>120</v>
      </c>
      <c r="Y10180" s="9" t="str">
        <f>IF(E10180="Cancelled","Excluded",IF(D10180="",IF((SLA_Policy!$B$8-B10180)*24&gt;X10180,"Open - Breached","Open - On Track"),IF((D10180-B10180)*24&lt;=X10180,"Met","Breached")))</f>
        <v>Met</v>
      </c>
    </row>
    <row r="10181" spans="1:25" x14ac:dyDescent="0.25">
      <c r="A10181" s="9" t="s">
        <v>14698</v>
      </c>
      <c r="B10181" s="23">
        <v>46212.358333333301</v>
      </c>
      <c r="C10181" s="23">
        <v>46212.374305555597</v>
      </c>
      <c r="D10181" s="23">
        <v>46213.388888888898</v>
      </c>
      <c r="E10181" s="9" t="s">
        <v>212</v>
      </c>
      <c r="F10181" s="9" t="s">
        <v>189</v>
      </c>
      <c r="G10181" s="9" t="s">
        <v>213</v>
      </c>
      <c r="H10181" s="9" t="s">
        <v>162</v>
      </c>
      <c r="I10181" s="9" t="s">
        <v>244</v>
      </c>
      <c r="J10181" s="9" t="s">
        <v>905</v>
      </c>
      <c r="K10181" s="9" t="s">
        <v>246</v>
      </c>
      <c r="L10181" s="9" t="s">
        <v>311</v>
      </c>
      <c r="M10181" s="9" t="s">
        <v>3010</v>
      </c>
      <c r="N10181" s="9" t="s">
        <v>196</v>
      </c>
      <c r="O10181" s="9" t="s">
        <v>179</v>
      </c>
      <c r="P10181" s="9" t="s">
        <v>313</v>
      </c>
      <c r="Q10181" s="9" t="s">
        <v>219</v>
      </c>
      <c r="R10181" s="9">
        <v>0</v>
      </c>
      <c r="S10181" s="9">
        <v>19</v>
      </c>
      <c r="U10181" s="9" t="s">
        <v>661</v>
      </c>
      <c r="X10181" s="9">
        <f>INDEX(SLA_Policy!$D$2:$D$5,MATCH(F10181,SLA_Policy!$A$2:$A$5,0))</f>
        <v>120</v>
      </c>
      <c r="Y10181" s="9" t="str">
        <f>IF(E10181="Cancelled","Excluded",IF(D10181="",IF((SLA_Policy!$B$8-B10181)*24&gt;X10181,"Open - Breached","Open - On Track"),IF((D10181-B10181)*24&lt;=X10181,"Met","Breached")))</f>
        <v>Met</v>
      </c>
    </row>
    <row r="10182" spans="1:25" x14ac:dyDescent="0.25">
      <c r="A10182" s="9" t="s">
        <v>14699</v>
      </c>
      <c r="B10182" s="23">
        <v>46212.3618055556</v>
      </c>
      <c r="C10182" s="23">
        <v>46212.370138888902</v>
      </c>
      <c r="D10182" s="23">
        <v>46217.376388888901</v>
      </c>
      <c r="E10182" s="9" t="s">
        <v>212</v>
      </c>
      <c r="F10182" s="9" t="s">
        <v>188</v>
      </c>
      <c r="G10182" s="9" t="s">
        <v>213</v>
      </c>
      <c r="H10182" s="9" t="s">
        <v>163</v>
      </c>
      <c r="I10182" s="9" t="s">
        <v>223</v>
      </c>
      <c r="J10182" s="9" t="s">
        <v>324</v>
      </c>
      <c r="K10182" s="9" t="s">
        <v>215</v>
      </c>
      <c r="L10182" s="9" t="s">
        <v>226</v>
      </c>
      <c r="M10182" s="9" t="s">
        <v>1515</v>
      </c>
      <c r="N10182" s="9" t="s">
        <v>198</v>
      </c>
      <c r="O10182" s="9" t="s">
        <v>180</v>
      </c>
      <c r="P10182" s="9" t="s">
        <v>278</v>
      </c>
      <c r="Q10182" s="9" t="s">
        <v>219</v>
      </c>
      <c r="R10182" s="9">
        <v>0</v>
      </c>
      <c r="S10182" s="9">
        <v>40</v>
      </c>
      <c r="T10182" s="9" t="s">
        <v>136</v>
      </c>
      <c r="U10182" s="9" t="s">
        <v>230</v>
      </c>
      <c r="W10182" s="9">
        <v>4</v>
      </c>
      <c r="X10182" s="9">
        <f>INDEX(SLA_Policy!$D$2:$D$5,MATCH(F10182,SLA_Policy!$A$2:$A$5,0))</f>
        <v>72</v>
      </c>
      <c r="Y10182" s="9" t="str">
        <f>IF(E10182="Cancelled","Excluded",IF(D10182="",IF((SLA_Policy!$B$8-B10182)*24&gt;X10182,"Open - Breached","Open - On Track"),IF((D10182-B10182)*24&lt;=X10182,"Met","Breached")))</f>
        <v>Breached</v>
      </c>
    </row>
    <row r="10183" spans="1:25" x14ac:dyDescent="0.25">
      <c r="A10183" s="9" t="s">
        <v>14700</v>
      </c>
      <c r="B10183" s="23">
        <v>46212.370833333298</v>
      </c>
      <c r="C10183" s="23">
        <v>46212.388888888898</v>
      </c>
      <c r="D10183" s="23">
        <v>46212.4284722222</v>
      </c>
      <c r="E10183" s="9" t="s">
        <v>212</v>
      </c>
      <c r="F10183" s="9" t="s">
        <v>187</v>
      </c>
      <c r="G10183" s="9" t="s">
        <v>236</v>
      </c>
      <c r="H10183" s="9" t="s">
        <v>167</v>
      </c>
      <c r="I10183" s="9" t="s">
        <v>255</v>
      </c>
      <c r="J10183" s="9" t="s">
        <v>5030</v>
      </c>
      <c r="K10183" s="9" t="s">
        <v>215</v>
      </c>
      <c r="L10183" s="9" t="s">
        <v>282</v>
      </c>
      <c r="M10183" s="9" t="s">
        <v>998</v>
      </c>
      <c r="N10183" s="9" t="s">
        <v>197</v>
      </c>
      <c r="O10183" s="9" t="s">
        <v>176</v>
      </c>
      <c r="P10183" s="9" t="s">
        <v>570</v>
      </c>
      <c r="Q10183" s="9" t="s">
        <v>273</v>
      </c>
      <c r="R10183" s="9">
        <v>0</v>
      </c>
      <c r="S10183" s="9">
        <v>28</v>
      </c>
      <c r="U10183" s="9" t="s">
        <v>242</v>
      </c>
      <c r="W10183" s="9">
        <v>5</v>
      </c>
      <c r="X10183" s="9">
        <f>INDEX(SLA_Policy!$D$2:$D$5,MATCH(F10183,SLA_Policy!$A$2:$A$5,0))</f>
        <v>8</v>
      </c>
      <c r="Y10183" s="9" t="str">
        <f>IF(E10183="Cancelled","Excluded",IF(D10183="",IF((SLA_Policy!$B$8-B10183)*24&gt;X10183,"Open - Breached","Open - On Track"),IF((D10183-B10183)*24&lt;=X10183,"Met","Breached")))</f>
        <v>Met</v>
      </c>
    </row>
    <row r="10184" spans="1:25" x14ac:dyDescent="0.25">
      <c r="A10184" s="9" t="s">
        <v>14701</v>
      </c>
      <c r="B10184" s="23">
        <v>46212.404166666704</v>
      </c>
      <c r="C10184" s="23">
        <v>46212.415972222203</v>
      </c>
      <c r="D10184" s="23">
        <v>46212.5131944444</v>
      </c>
      <c r="E10184" s="9" t="s">
        <v>212</v>
      </c>
      <c r="F10184" s="9" t="s">
        <v>188</v>
      </c>
      <c r="G10184" s="9" t="s">
        <v>236</v>
      </c>
      <c r="H10184" s="9" t="s">
        <v>167</v>
      </c>
      <c r="I10184" s="9" t="s">
        <v>255</v>
      </c>
      <c r="J10184" s="9" t="s">
        <v>11477</v>
      </c>
      <c r="K10184" s="9" t="s">
        <v>246</v>
      </c>
      <c r="L10184" s="9" t="s">
        <v>216</v>
      </c>
      <c r="M10184" s="9" t="s">
        <v>715</v>
      </c>
      <c r="N10184" s="9" t="s">
        <v>196</v>
      </c>
      <c r="O10184" s="9" t="s">
        <v>116</v>
      </c>
      <c r="P10184" s="9" t="s">
        <v>295</v>
      </c>
      <c r="Q10184" s="9" t="s">
        <v>219</v>
      </c>
      <c r="R10184" s="9">
        <v>0</v>
      </c>
      <c r="S10184" s="9">
        <v>26</v>
      </c>
      <c r="U10184" s="9" t="s">
        <v>242</v>
      </c>
      <c r="X10184" s="9">
        <f>INDEX(SLA_Policy!$D$2:$D$5,MATCH(F10184,SLA_Policy!$A$2:$A$5,0))</f>
        <v>72</v>
      </c>
      <c r="Y10184" s="9" t="str">
        <f>IF(E10184="Cancelled","Excluded",IF(D10184="",IF((SLA_Policy!$B$8-B10184)*24&gt;X10184,"Open - Breached","Open - On Track"),IF((D10184-B10184)*24&lt;=X10184,"Met","Breached")))</f>
        <v>Met</v>
      </c>
    </row>
    <row r="10185" spans="1:25" x14ac:dyDescent="0.25">
      <c r="A10185" s="9" t="s">
        <v>14702</v>
      </c>
      <c r="B10185" s="23">
        <v>46212.407638888901</v>
      </c>
      <c r="C10185" s="23">
        <v>46212.409027777801</v>
      </c>
      <c r="D10185" s="23">
        <v>46212.435416666704</v>
      </c>
      <c r="E10185" s="9" t="s">
        <v>212</v>
      </c>
      <c r="F10185" s="9" t="s">
        <v>186</v>
      </c>
      <c r="G10185" s="9" t="s">
        <v>213</v>
      </c>
      <c r="H10185" s="9" t="s">
        <v>167</v>
      </c>
      <c r="I10185" s="9" t="s">
        <v>349</v>
      </c>
      <c r="J10185" s="9" t="s">
        <v>11998</v>
      </c>
      <c r="K10185" s="9" t="s">
        <v>262</v>
      </c>
      <c r="L10185" s="9" t="s">
        <v>293</v>
      </c>
      <c r="M10185" s="9" t="s">
        <v>2343</v>
      </c>
      <c r="N10185" s="9" t="s">
        <v>196</v>
      </c>
      <c r="O10185" s="9" t="s">
        <v>116</v>
      </c>
      <c r="P10185" s="9" t="s">
        <v>551</v>
      </c>
      <c r="Q10185" s="9" t="s">
        <v>273</v>
      </c>
      <c r="R10185" s="9">
        <v>0</v>
      </c>
      <c r="S10185" s="9">
        <v>15</v>
      </c>
      <c r="U10185" s="9" t="s">
        <v>248</v>
      </c>
      <c r="W10185" s="9">
        <v>4</v>
      </c>
      <c r="X10185" s="9">
        <f>INDEX(SLA_Policy!$D$2:$D$5,MATCH(F10185,SLA_Policy!$A$2:$A$5,0))</f>
        <v>4</v>
      </c>
      <c r="Y10185" s="9" t="str">
        <f>IF(E10185="Cancelled","Excluded",IF(D10185="",IF((SLA_Policy!$B$8-B10185)*24&gt;X10185,"Open - Breached","Open - On Track"),IF((D10185-B10185)*24&lt;=X10185,"Met","Breached")))</f>
        <v>Met</v>
      </c>
    </row>
    <row r="10186" spans="1:25" x14ac:dyDescent="0.25">
      <c r="A10186" s="9" t="s">
        <v>14703</v>
      </c>
      <c r="B10186" s="23">
        <v>46212.411111111098</v>
      </c>
      <c r="C10186" s="23">
        <v>46212.413888888899</v>
      </c>
      <c r="D10186" s="23">
        <v>46212.449305555601</v>
      </c>
      <c r="E10186" s="9" t="s">
        <v>212</v>
      </c>
      <c r="F10186" s="9" t="s">
        <v>188</v>
      </c>
      <c r="G10186" s="9" t="s">
        <v>213</v>
      </c>
      <c r="H10186" s="9" t="s">
        <v>162</v>
      </c>
      <c r="I10186" s="9" t="s">
        <v>244</v>
      </c>
      <c r="J10186" s="9" t="s">
        <v>3212</v>
      </c>
      <c r="K10186" s="9" t="s">
        <v>246</v>
      </c>
      <c r="L10186" s="9" t="s">
        <v>104</v>
      </c>
      <c r="M10186" s="9" t="s">
        <v>11401</v>
      </c>
      <c r="N10186" s="9" t="s">
        <v>198</v>
      </c>
      <c r="O10186" s="9" t="s">
        <v>179</v>
      </c>
      <c r="P10186" s="9" t="s">
        <v>264</v>
      </c>
      <c r="Q10186" s="9" t="s">
        <v>219</v>
      </c>
      <c r="R10186" s="9">
        <v>0</v>
      </c>
      <c r="S10186" s="9">
        <v>29</v>
      </c>
      <c r="U10186" s="9" t="s">
        <v>290</v>
      </c>
      <c r="X10186" s="9">
        <f>INDEX(SLA_Policy!$D$2:$D$5,MATCH(F10186,SLA_Policy!$A$2:$A$5,0))</f>
        <v>72</v>
      </c>
      <c r="Y10186" s="9" t="str">
        <f>IF(E10186="Cancelled","Excluded",IF(D10186="",IF((SLA_Policy!$B$8-B10186)*24&gt;X10186,"Open - Breached","Open - On Track"),IF((D10186-B10186)*24&lt;=X10186,"Met","Breached")))</f>
        <v>Met</v>
      </c>
    </row>
    <row r="10187" spans="1:25" x14ac:dyDescent="0.25">
      <c r="A10187" s="9" t="s">
        <v>14704</v>
      </c>
      <c r="B10187" s="23">
        <v>46212.413888888899</v>
      </c>
      <c r="C10187" s="23">
        <v>46212.417361111096</v>
      </c>
      <c r="D10187" s="23">
        <v>46212.489583333299</v>
      </c>
      <c r="E10187" s="9" t="s">
        <v>212</v>
      </c>
      <c r="F10187" s="9" t="s">
        <v>187</v>
      </c>
      <c r="G10187" s="9" t="s">
        <v>213</v>
      </c>
      <c r="H10187" s="9" t="s">
        <v>166</v>
      </c>
      <c r="I10187" s="9" t="s">
        <v>286</v>
      </c>
      <c r="J10187" s="9" t="s">
        <v>3359</v>
      </c>
      <c r="K10187" s="9" t="s">
        <v>246</v>
      </c>
      <c r="L10187" s="9" t="s">
        <v>293</v>
      </c>
      <c r="M10187" s="9" t="s">
        <v>2393</v>
      </c>
      <c r="N10187" s="9" t="s">
        <v>197</v>
      </c>
      <c r="O10187" s="9" t="s">
        <v>181</v>
      </c>
      <c r="P10187" s="9" t="s">
        <v>449</v>
      </c>
      <c r="Q10187" s="9" t="s">
        <v>273</v>
      </c>
      <c r="R10187" s="9">
        <v>0</v>
      </c>
      <c r="S10187" s="9">
        <v>11</v>
      </c>
      <c r="U10187" s="9" t="s">
        <v>290</v>
      </c>
      <c r="X10187" s="9">
        <f>INDEX(SLA_Policy!$D$2:$D$5,MATCH(F10187,SLA_Policy!$A$2:$A$5,0))</f>
        <v>8</v>
      </c>
      <c r="Y10187" s="9" t="str">
        <f>IF(E10187="Cancelled","Excluded",IF(D10187="",IF((SLA_Policy!$B$8-B10187)*24&gt;X10187,"Open - Breached","Open - On Track"),IF((D10187-B10187)*24&lt;=X10187,"Met","Breached")))</f>
        <v>Met</v>
      </c>
    </row>
    <row r="10188" spans="1:25" x14ac:dyDescent="0.25">
      <c r="A10188" s="9" t="s">
        <v>14705</v>
      </c>
      <c r="B10188" s="23">
        <v>46212.444444444503</v>
      </c>
      <c r="C10188" s="23">
        <v>46212.534027777801</v>
      </c>
      <c r="D10188" s="23">
        <v>46212.7631944444</v>
      </c>
      <c r="E10188" s="9" t="s">
        <v>212</v>
      </c>
      <c r="F10188" s="9" t="s">
        <v>189</v>
      </c>
      <c r="G10188" s="9" t="s">
        <v>236</v>
      </c>
      <c r="H10188" s="9" t="s">
        <v>161</v>
      </c>
      <c r="I10188" s="9" t="s">
        <v>505</v>
      </c>
      <c r="J10188" s="9" t="s">
        <v>2460</v>
      </c>
      <c r="K10188" s="9" t="s">
        <v>239</v>
      </c>
      <c r="L10188" s="9" t="s">
        <v>216</v>
      </c>
      <c r="M10188" s="9" t="s">
        <v>806</v>
      </c>
      <c r="N10188" s="9" t="s">
        <v>196</v>
      </c>
      <c r="O10188" s="9" t="s">
        <v>177</v>
      </c>
      <c r="P10188" s="9" t="s">
        <v>457</v>
      </c>
      <c r="Q10188" s="9" t="s">
        <v>219</v>
      </c>
      <c r="R10188" s="9">
        <v>0</v>
      </c>
      <c r="S10188" s="9">
        <v>20</v>
      </c>
      <c r="U10188" s="9" t="s">
        <v>242</v>
      </c>
      <c r="X10188" s="9">
        <f>INDEX(SLA_Policy!$D$2:$D$5,MATCH(F10188,SLA_Policy!$A$2:$A$5,0))</f>
        <v>120</v>
      </c>
      <c r="Y10188" s="9" t="str">
        <f>IF(E10188="Cancelled","Excluded",IF(D10188="",IF((SLA_Policy!$B$8-B10188)*24&gt;X10188,"Open - Breached","Open - On Track"),IF((D10188-B10188)*24&lt;=X10188,"Met","Breached")))</f>
        <v>Met</v>
      </c>
    </row>
    <row r="10189" spans="1:25" x14ac:dyDescent="0.25">
      <c r="A10189" s="9" t="s">
        <v>14706</v>
      </c>
      <c r="B10189" s="23">
        <v>46212.4506944444</v>
      </c>
      <c r="C10189" s="23">
        <v>46212.547916666699</v>
      </c>
      <c r="D10189" s="23">
        <v>46213.329861111102</v>
      </c>
      <c r="E10189" s="9" t="s">
        <v>212</v>
      </c>
      <c r="F10189" s="9" t="s">
        <v>188</v>
      </c>
      <c r="G10189" s="9" t="s">
        <v>213</v>
      </c>
      <c r="H10189" s="9" t="s">
        <v>167</v>
      </c>
      <c r="I10189" s="9" t="s">
        <v>362</v>
      </c>
      <c r="J10189" s="9" t="s">
        <v>14707</v>
      </c>
      <c r="K10189" s="9" t="s">
        <v>246</v>
      </c>
      <c r="L10189" s="9" t="s">
        <v>104</v>
      </c>
      <c r="M10189" s="9" t="s">
        <v>252</v>
      </c>
      <c r="N10189" s="9" t="s">
        <v>196</v>
      </c>
      <c r="O10189" s="9" t="s">
        <v>176</v>
      </c>
      <c r="P10189" s="9" t="s">
        <v>330</v>
      </c>
      <c r="Q10189" s="9" t="s">
        <v>219</v>
      </c>
      <c r="R10189" s="9">
        <v>0</v>
      </c>
      <c r="S10189" s="9">
        <v>57</v>
      </c>
      <c r="U10189" s="9" t="s">
        <v>248</v>
      </c>
      <c r="X10189" s="9">
        <f>INDEX(SLA_Policy!$D$2:$D$5,MATCH(F10189,SLA_Policy!$A$2:$A$5,0))</f>
        <v>72</v>
      </c>
      <c r="Y10189" s="9" t="str">
        <f>IF(E10189="Cancelled","Excluded",IF(D10189="",IF((SLA_Policy!$B$8-B10189)*24&gt;X10189,"Open - Breached","Open - On Track"),IF((D10189-B10189)*24&lt;=X10189,"Met","Breached")))</f>
        <v>Met</v>
      </c>
    </row>
    <row r="10190" spans="1:25" x14ac:dyDescent="0.25">
      <c r="A10190" s="9" t="s">
        <v>14708</v>
      </c>
      <c r="B10190" s="23">
        <v>46212.4597222222</v>
      </c>
      <c r="C10190" s="23">
        <v>46212.478472222203</v>
      </c>
      <c r="D10190" s="23">
        <v>46213.408333333296</v>
      </c>
      <c r="E10190" s="9" t="s">
        <v>212</v>
      </c>
      <c r="F10190" s="9" t="s">
        <v>188</v>
      </c>
      <c r="G10190" s="9" t="s">
        <v>236</v>
      </c>
      <c r="H10190" s="9" t="s">
        <v>161</v>
      </c>
      <c r="I10190" s="9" t="s">
        <v>237</v>
      </c>
      <c r="J10190" s="9" t="s">
        <v>238</v>
      </c>
      <c r="K10190" s="9" t="s">
        <v>246</v>
      </c>
      <c r="L10190" s="9" t="s">
        <v>216</v>
      </c>
      <c r="M10190" s="9" t="s">
        <v>1984</v>
      </c>
      <c r="N10190" s="9" t="s">
        <v>196</v>
      </c>
      <c r="O10190" s="9" t="s">
        <v>177</v>
      </c>
      <c r="P10190" s="9" t="s">
        <v>241</v>
      </c>
      <c r="Q10190" s="9" t="s">
        <v>219</v>
      </c>
      <c r="R10190" s="9">
        <v>0</v>
      </c>
      <c r="S10190" s="9">
        <v>23</v>
      </c>
      <c r="U10190" s="9" t="s">
        <v>242</v>
      </c>
      <c r="X10190" s="9">
        <f>INDEX(SLA_Policy!$D$2:$D$5,MATCH(F10190,SLA_Policy!$A$2:$A$5,0))</f>
        <v>72</v>
      </c>
      <c r="Y10190" s="9" t="str">
        <f>IF(E10190="Cancelled","Excluded",IF(D10190="",IF((SLA_Policy!$B$8-B10190)*24&gt;X10190,"Open - Breached","Open - On Track"),IF((D10190-B10190)*24&lt;=X10190,"Met","Breached")))</f>
        <v>Met</v>
      </c>
    </row>
    <row r="10191" spans="1:25" x14ac:dyDescent="0.25">
      <c r="A10191" s="9" t="s">
        <v>14709</v>
      </c>
      <c r="B10191" s="23">
        <v>46212.479166666701</v>
      </c>
      <c r="C10191" s="23">
        <v>46213.319444444503</v>
      </c>
      <c r="D10191" s="23">
        <v>46213.334027777797</v>
      </c>
      <c r="E10191" s="9" t="s">
        <v>212</v>
      </c>
      <c r="F10191" s="9" t="s">
        <v>189</v>
      </c>
      <c r="G10191" s="9" t="s">
        <v>236</v>
      </c>
      <c r="H10191" s="9" t="s">
        <v>164</v>
      </c>
      <c r="I10191" s="9" t="s">
        <v>421</v>
      </c>
      <c r="J10191" s="9" t="s">
        <v>2690</v>
      </c>
      <c r="K10191" s="9" t="s">
        <v>215</v>
      </c>
      <c r="L10191" s="9" t="s">
        <v>270</v>
      </c>
      <c r="M10191" s="9" t="s">
        <v>981</v>
      </c>
      <c r="N10191" s="9" t="s">
        <v>196</v>
      </c>
      <c r="O10191" s="9" t="s">
        <v>180</v>
      </c>
      <c r="P10191" s="9" t="s">
        <v>278</v>
      </c>
      <c r="Q10191" s="9" t="s">
        <v>219</v>
      </c>
      <c r="R10191" s="9">
        <v>0</v>
      </c>
      <c r="S10191" s="9">
        <v>26</v>
      </c>
      <c r="T10191" s="9" t="s">
        <v>343</v>
      </c>
      <c r="U10191" s="9" t="s">
        <v>242</v>
      </c>
      <c r="X10191" s="9">
        <f>INDEX(SLA_Policy!$D$2:$D$5,MATCH(F10191,SLA_Policy!$A$2:$A$5,0))</f>
        <v>120</v>
      </c>
      <c r="Y10191" s="9" t="str">
        <f>IF(E10191="Cancelled","Excluded",IF(D10191="",IF((SLA_Policy!$B$8-B10191)*24&gt;X10191,"Open - Breached","Open - On Track"),IF((D10191-B10191)*24&lt;=X10191,"Met","Breached")))</f>
        <v>Met</v>
      </c>
    </row>
    <row r="10192" spans="1:25" x14ac:dyDescent="0.25">
      <c r="A10192" s="9" t="s">
        <v>14710</v>
      </c>
      <c r="B10192" s="23">
        <v>46212.481249999997</v>
      </c>
      <c r="C10192" s="23">
        <v>46212.488194444399</v>
      </c>
      <c r="D10192" s="23">
        <v>46213.388888888898</v>
      </c>
      <c r="E10192" s="9" t="s">
        <v>212</v>
      </c>
      <c r="F10192" s="9" t="s">
        <v>188</v>
      </c>
      <c r="G10192" s="9" t="s">
        <v>213</v>
      </c>
      <c r="H10192" s="9" t="s">
        <v>162</v>
      </c>
      <c r="I10192" s="9" t="s">
        <v>244</v>
      </c>
      <c r="J10192" s="9" t="s">
        <v>14711</v>
      </c>
      <c r="K10192" s="9" t="s">
        <v>246</v>
      </c>
      <c r="L10192" s="9" t="s">
        <v>371</v>
      </c>
      <c r="M10192" s="9" t="s">
        <v>1612</v>
      </c>
      <c r="N10192" s="9" t="s">
        <v>198</v>
      </c>
      <c r="O10192" s="9" t="s">
        <v>179</v>
      </c>
      <c r="P10192" s="9" t="s">
        <v>264</v>
      </c>
      <c r="Q10192" s="9" t="s">
        <v>219</v>
      </c>
      <c r="R10192" s="9">
        <v>0</v>
      </c>
      <c r="S10192" s="9">
        <v>56</v>
      </c>
      <c r="U10192" s="9" t="s">
        <v>661</v>
      </c>
      <c r="W10192" s="9">
        <v>5</v>
      </c>
      <c r="X10192" s="9">
        <f>INDEX(SLA_Policy!$D$2:$D$5,MATCH(F10192,SLA_Policy!$A$2:$A$5,0))</f>
        <v>72</v>
      </c>
      <c r="Y10192" s="9" t="str">
        <f>IF(E10192="Cancelled","Excluded",IF(D10192="",IF((SLA_Policy!$B$8-B10192)*24&gt;X10192,"Open - Breached","Open - On Track"),IF((D10192-B10192)*24&lt;=X10192,"Met","Breached")))</f>
        <v>Met</v>
      </c>
    </row>
    <row r="10193" spans="1:25" x14ac:dyDescent="0.25">
      <c r="A10193" s="9" t="s">
        <v>14712</v>
      </c>
      <c r="B10193" s="23">
        <v>46212.534027777801</v>
      </c>
      <c r="C10193" s="23">
        <v>46212.547222222202</v>
      </c>
      <c r="D10193" s="23">
        <v>46213.333333333299</v>
      </c>
      <c r="E10193" s="9" t="s">
        <v>212</v>
      </c>
      <c r="F10193" s="9" t="s">
        <v>188</v>
      </c>
      <c r="G10193" s="9" t="s">
        <v>213</v>
      </c>
      <c r="H10193" s="9" t="s">
        <v>164</v>
      </c>
      <c r="I10193" s="9" t="s">
        <v>478</v>
      </c>
      <c r="J10193" s="9" t="s">
        <v>14713</v>
      </c>
      <c r="K10193" s="9" t="s">
        <v>410</v>
      </c>
      <c r="L10193" s="9" t="s">
        <v>311</v>
      </c>
      <c r="M10193" s="9" t="s">
        <v>480</v>
      </c>
      <c r="N10193" s="9" t="s">
        <v>196</v>
      </c>
      <c r="O10193" s="9" t="s">
        <v>116</v>
      </c>
      <c r="P10193" s="9" t="s">
        <v>590</v>
      </c>
      <c r="Q10193" s="9" t="s">
        <v>219</v>
      </c>
      <c r="R10193" s="9">
        <v>0</v>
      </c>
      <c r="S10193" s="9">
        <v>44</v>
      </c>
      <c r="T10193" s="9" t="s">
        <v>464</v>
      </c>
      <c r="U10193" s="9" t="s">
        <v>290</v>
      </c>
      <c r="W10193" s="9">
        <v>5</v>
      </c>
      <c r="X10193" s="9">
        <f>INDEX(SLA_Policy!$D$2:$D$5,MATCH(F10193,SLA_Policy!$A$2:$A$5,0))</f>
        <v>72</v>
      </c>
      <c r="Y10193" s="9" t="str">
        <f>IF(E10193="Cancelled","Excluded",IF(D10193="",IF((SLA_Policy!$B$8-B10193)*24&gt;X10193,"Open - Breached","Open - On Track"),IF((D10193-B10193)*24&lt;=X10193,"Met","Breached")))</f>
        <v>Met</v>
      </c>
    </row>
    <row r="10194" spans="1:25" x14ac:dyDescent="0.25">
      <c r="A10194" s="9" t="s">
        <v>14714</v>
      </c>
      <c r="B10194" s="23">
        <v>46212.560416666704</v>
      </c>
      <c r="C10194" s="23">
        <v>46212.563194444498</v>
      </c>
      <c r="D10194" s="23">
        <v>46213.495138888902</v>
      </c>
      <c r="E10194" s="9" t="s">
        <v>212</v>
      </c>
      <c r="F10194" s="9" t="s">
        <v>188</v>
      </c>
      <c r="G10194" s="9" t="s">
        <v>213</v>
      </c>
      <c r="H10194" s="9" t="s">
        <v>88</v>
      </c>
      <c r="I10194" s="9" t="s">
        <v>92</v>
      </c>
      <c r="J10194" s="9" t="s">
        <v>3258</v>
      </c>
      <c r="K10194" s="9" t="s">
        <v>215</v>
      </c>
      <c r="L10194" s="9" t="s">
        <v>226</v>
      </c>
      <c r="M10194" s="9" t="s">
        <v>4729</v>
      </c>
      <c r="N10194" s="9" t="s">
        <v>198</v>
      </c>
      <c r="O10194" s="9" t="s">
        <v>178</v>
      </c>
      <c r="P10194" s="9" t="s">
        <v>321</v>
      </c>
      <c r="Q10194" s="9" t="s">
        <v>219</v>
      </c>
      <c r="R10194" s="9">
        <v>1</v>
      </c>
      <c r="S10194" s="9">
        <v>28</v>
      </c>
      <c r="T10194" s="9" t="s">
        <v>220</v>
      </c>
      <c r="U10194" s="9" t="s">
        <v>266</v>
      </c>
      <c r="X10194" s="9">
        <f>INDEX(SLA_Policy!$D$2:$D$5,MATCH(F10194,SLA_Policy!$A$2:$A$5,0))</f>
        <v>72</v>
      </c>
      <c r="Y10194" s="9" t="str">
        <f>IF(E10194="Cancelled","Excluded",IF(D10194="",IF((SLA_Policy!$B$8-B10194)*24&gt;X10194,"Open - Breached","Open - On Track"),IF((D10194-B10194)*24&lt;=X10194,"Met","Breached")))</f>
        <v>Met</v>
      </c>
    </row>
    <row r="10195" spans="1:25" x14ac:dyDescent="0.25">
      <c r="A10195" s="9" t="s">
        <v>14715</v>
      </c>
      <c r="B10195" s="23">
        <v>46212.577083333301</v>
      </c>
      <c r="C10195" s="23">
        <v>46212.581944444399</v>
      </c>
      <c r="D10195" s="23">
        <v>46212.625</v>
      </c>
      <c r="E10195" s="9" t="s">
        <v>212</v>
      </c>
      <c r="F10195" s="9" t="s">
        <v>189</v>
      </c>
      <c r="G10195" s="9" t="s">
        <v>213</v>
      </c>
      <c r="H10195" s="9" t="s">
        <v>161</v>
      </c>
      <c r="I10195" s="9" t="s">
        <v>454</v>
      </c>
      <c r="J10195" s="9" t="s">
        <v>2010</v>
      </c>
      <c r="K10195" s="9" t="s">
        <v>246</v>
      </c>
      <c r="L10195" s="9" t="s">
        <v>216</v>
      </c>
      <c r="M10195" s="9" t="s">
        <v>1785</v>
      </c>
      <c r="N10195" s="9" t="s">
        <v>200</v>
      </c>
      <c r="O10195" s="9" t="s">
        <v>116</v>
      </c>
      <c r="P10195" s="9" t="s">
        <v>234</v>
      </c>
      <c r="Q10195" s="9" t="s">
        <v>219</v>
      </c>
      <c r="R10195" s="9">
        <v>0</v>
      </c>
      <c r="S10195" s="9">
        <v>9</v>
      </c>
      <c r="U10195" s="9" t="s">
        <v>290</v>
      </c>
      <c r="W10195" s="9">
        <v>5</v>
      </c>
      <c r="X10195" s="9">
        <f>INDEX(SLA_Policy!$D$2:$D$5,MATCH(F10195,SLA_Policy!$A$2:$A$5,0))</f>
        <v>120</v>
      </c>
      <c r="Y10195" s="9" t="str">
        <f>IF(E10195="Cancelled","Excluded",IF(D10195="",IF((SLA_Policy!$B$8-B10195)*24&gt;X10195,"Open - Breached","Open - On Track"),IF((D10195-B10195)*24&lt;=X10195,"Met","Breached")))</f>
        <v>Met</v>
      </c>
    </row>
    <row r="10196" spans="1:25" x14ac:dyDescent="0.25">
      <c r="A10196" s="9" t="s">
        <v>14716</v>
      </c>
      <c r="B10196" s="23">
        <v>46212.579166666699</v>
      </c>
      <c r="C10196" s="23">
        <v>46212.5805555556</v>
      </c>
      <c r="D10196" s="23">
        <v>46213.382638888899</v>
      </c>
      <c r="E10196" s="9" t="s">
        <v>212</v>
      </c>
      <c r="F10196" s="9" t="s">
        <v>188</v>
      </c>
      <c r="G10196" s="9" t="s">
        <v>213</v>
      </c>
      <c r="H10196" s="9" t="s">
        <v>164</v>
      </c>
      <c r="I10196" s="9" t="s">
        <v>339</v>
      </c>
      <c r="J10196" s="9" t="s">
        <v>1359</v>
      </c>
      <c r="K10196" s="9" t="s">
        <v>215</v>
      </c>
      <c r="L10196" s="9" t="s">
        <v>216</v>
      </c>
      <c r="M10196" s="9" t="s">
        <v>4227</v>
      </c>
      <c r="N10196" s="9" t="s">
        <v>198</v>
      </c>
      <c r="O10196" s="9" t="s">
        <v>116</v>
      </c>
      <c r="P10196" s="9" t="s">
        <v>218</v>
      </c>
      <c r="Q10196" s="9" t="s">
        <v>219</v>
      </c>
      <c r="R10196" s="9">
        <v>0</v>
      </c>
      <c r="S10196" s="9">
        <v>12</v>
      </c>
      <c r="T10196" s="9" t="s">
        <v>464</v>
      </c>
      <c r="U10196" s="9" t="s">
        <v>266</v>
      </c>
      <c r="X10196" s="9">
        <f>INDEX(SLA_Policy!$D$2:$D$5,MATCH(F10196,SLA_Policy!$A$2:$A$5,0))</f>
        <v>72</v>
      </c>
      <c r="Y10196" s="9" t="str">
        <f>IF(E10196="Cancelled","Excluded",IF(D10196="",IF((SLA_Policy!$B$8-B10196)*24&gt;X10196,"Open - Breached","Open - On Track"),IF((D10196-B10196)*24&lt;=X10196,"Met","Breached")))</f>
        <v>Met</v>
      </c>
    </row>
    <row r="10197" spans="1:25" x14ac:dyDescent="0.25">
      <c r="A10197" s="9" t="s">
        <v>14717</v>
      </c>
      <c r="B10197" s="23">
        <v>46212.585416666698</v>
      </c>
      <c r="C10197" s="23">
        <v>46212.586805555598</v>
      </c>
      <c r="D10197" s="23">
        <v>46212.641666666699</v>
      </c>
      <c r="E10197" s="9" t="s">
        <v>212</v>
      </c>
      <c r="F10197" s="9" t="s">
        <v>188</v>
      </c>
      <c r="G10197" s="9" t="s">
        <v>213</v>
      </c>
      <c r="H10197" s="9" t="s">
        <v>161</v>
      </c>
      <c r="I10197" s="9" t="s">
        <v>454</v>
      </c>
      <c r="J10197" s="9" t="s">
        <v>2015</v>
      </c>
      <c r="K10197" s="9" t="s">
        <v>215</v>
      </c>
      <c r="L10197" s="9" t="s">
        <v>282</v>
      </c>
      <c r="M10197" s="9" t="s">
        <v>998</v>
      </c>
      <c r="N10197" s="9" t="s">
        <v>198</v>
      </c>
      <c r="O10197" s="9" t="s">
        <v>177</v>
      </c>
      <c r="P10197" s="9" t="s">
        <v>241</v>
      </c>
      <c r="Q10197" s="9" t="s">
        <v>219</v>
      </c>
      <c r="R10197" s="9">
        <v>0</v>
      </c>
      <c r="S10197" s="9">
        <v>5</v>
      </c>
      <c r="U10197" s="9" t="s">
        <v>221</v>
      </c>
      <c r="X10197" s="9">
        <f>INDEX(SLA_Policy!$D$2:$D$5,MATCH(F10197,SLA_Policy!$A$2:$A$5,0))</f>
        <v>72</v>
      </c>
      <c r="Y10197" s="9" t="str">
        <f>IF(E10197="Cancelled","Excluded",IF(D10197="",IF((SLA_Policy!$B$8-B10197)*24&gt;X10197,"Open - Breached","Open - On Track"),IF((D10197-B10197)*24&lt;=X10197,"Met","Breached")))</f>
        <v>Met</v>
      </c>
    </row>
    <row r="10198" spans="1:25" x14ac:dyDescent="0.25">
      <c r="A10198" s="9" t="s">
        <v>14718</v>
      </c>
      <c r="B10198" s="23">
        <v>46212.600694444503</v>
      </c>
      <c r="C10198" s="23">
        <v>46212.7590277778</v>
      </c>
      <c r="D10198" s="23">
        <v>46213.392361111102</v>
      </c>
      <c r="E10198" s="9" t="s">
        <v>212</v>
      </c>
      <c r="F10198" s="9" t="s">
        <v>189</v>
      </c>
      <c r="G10198" s="9" t="s">
        <v>213</v>
      </c>
      <c r="H10198" s="9" t="s">
        <v>162</v>
      </c>
      <c r="I10198" s="9" t="s">
        <v>393</v>
      </c>
      <c r="J10198" s="9" t="s">
        <v>1326</v>
      </c>
      <c r="K10198" s="9" t="s">
        <v>246</v>
      </c>
      <c r="L10198" s="9" t="s">
        <v>311</v>
      </c>
      <c r="M10198" s="9" t="s">
        <v>1152</v>
      </c>
      <c r="N10198" s="9" t="s">
        <v>196</v>
      </c>
      <c r="O10198" s="9" t="s">
        <v>116</v>
      </c>
      <c r="P10198" s="9" t="s">
        <v>551</v>
      </c>
      <c r="Q10198" s="9" t="s">
        <v>219</v>
      </c>
      <c r="R10198" s="9">
        <v>0</v>
      </c>
      <c r="S10198" s="9">
        <v>23</v>
      </c>
      <c r="U10198" s="9" t="s">
        <v>266</v>
      </c>
      <c r="W10198" s="9">
        <v>5</v>
      </c>
      <c r="X10198" s="9">
        <f>INDEX(SLA_Policy!$D$2:$D$5,MATCH(F10198,SLA_Policy!$A$2:$A$5,0))</f>
        <v>120</v>
      </c>
      <c r="Y10198" s="9" t="str">
        <f>IF(E10198="Cancelled","Excluded",IF(D10198="",IF((SLA_Policy!$B$8-B10198)*24&gt;X10198,"Open - Breached","Open - On Track"),IF((D10198-B10198)*24&lt;=X10198,"Met","Breached")))</f>
        <v>Met</v>
      </c>
    </row>
    <row r="10199" spans="1:25" x14ac:dyDescent="0.25">
      <c r="A10199" s="9" t="s">
        <v>14719</v>
      </c>
      <c r="B10199" s="23">
        <v>46212.619444444397</v>
      </c>
      <c r="C10199" s="23">
        <v>46212.620833333298</v>
      </c>
      <c r="D10199" s="23">
        <v>46212.634722222203</v>
      </c>
      <c r="E10199" s="9" t="s">
        <v>212</v>
      </c>
      <c r="F10199" s="9" t="s">
        <v>187</v>
      </c>
      <c r="G10199" s="9" t="s">
        <v>213</v>
      </c>
      <c r="H10199" s="9" t="s">
        <v>161</v>
      </c>
      <c r="I10199" s="9" t="s">
        <v>389</v>
      </c>
      <c r="J10199" s="9" t="s">
        <v>1243</v>
      </c>
      <c r="K10199" s="9" t="s">
        <v>246</v>
      </c>
      <c r="L10199" s="9" t="s">
        <v>104</v>
      </c>
      <c r="M10199" s="9" t="s">
        <v>329</v>
      </c>
      <c r="N10199" s="9" t="s">
        <v>198</v>
      </c>
      <c r="O10199" s="9" t="s">
        <v>116</v>
      </c>
      <c r="P10199" s="9" t="s">
        <v>551</v>
      </c>
      <c r="Q10199" s="9" t="s">
        <v>219</v>
      </c>
      <c r="R10199" s="9">
        <v>0</v>
      </c>
      <c r="S10199" s="9">
        <v>7</v>
      </c>
      <c r="U10199" s="9" t="s">
        <v>221</v>
      </c>
      <c r="W10199" s="9">
        <v>5</v>
      </c>
      <c r="X10199" s="9">
        <f>INDEX(SLA_Policy!$D$2:$D$5,MATCH(F10199,SLA_Policy!$A$2:$A$5,0))</f>
        <v>8</v>
      </c>
      <c r="Y10199" s="9" t="str">
        <f>IF(E10199="Cancelled","Excluded",IF(D10199="",IF((SLA_Policy!$B$8-B10199)*24&gt;X10199,"Open - Breached","Open - On Track"),IF((D10199-B10199)*24&lt;=X10199,"Met","Breached")))</f>
        <v>Met</v>
      </c>
    </row>
    <row r="10200" spans="1:25" x14ac:dyDescent="0.25">
      <c r="A10200" s="9" t="s">
        <v>14720</v>
      </c>
      <c r="B10200" s="23">
        <v>46212.622916666704</v>
      </c>
      <c r="C10200" s="23">
        <v>46212.754861111098</v>
      </c>
      <c r="E10200" s="9" t="s">
        <v>649</v>
      </c>
      <c r="F10200" s="9" t="s">
        <v>189</v>
      </c>
      <c r="G10200" s="9" t="s">
        <v>236</v>
      </c>
      <c r="H10200" s="9" t="s">
        <v>167</v>
      </c>
      <c r="I10200" s="9" t="s">
        <v>255</v>
      </c>
      <c r="J10200" s="9" t="s">
        <v>275</v>
      </c>
      <c r="K10200" s="9" t="s">
        <v>215</v>
      </c>
      <c r="L10200" s="9" t="s">
        <v>216</v>
      </c>
      <c r="M10200" s="9" t="s">
        <v>1463</v>
      </c>
      <c r="N10200" s="9" t="s">
        <v>196</v>
      </c>
      <c r="O10200" s="9" t="s">
        <v>116</v>
      </c>
      <c r="P10200" s="9" t="s">
        <v>295</v>
      </c>
      <c r="Q10200" s="9" t="s">
        <v>219</v>
      </c>
      <c r="R10200" s="9">
        <v>0</v>
      </c>
      <c r="S10200" s="9">
        <v>4</v>
      </c>
      <c r="X10200" s="9">
        <f>INDEX(SLA_Policy!$D$2:$D$5,MATCH(F10200,SLA_Policy!$A$2:$A$5,0))</f>
        <v>120</v>
      </c>
      <c r="Y10200" s="9" t="str">
        <f>IF(E10200="Cancelled","Excluded",IF(D10200="",IF((SLA_Policy!$B$8-B10200)*24&gt;X10200,"Open - Breached","Open - On Track"),IF((D10200-B10200)*24&lt;=X10200,"Met","Breached")))</f>
        <v>Excluded</v>
      </c>
    </row>
    <row r="10201" spans="1:25" x14ac:dyDescent="0.25">
      <c r="A10201" s="9" t="s">
        <v>14721</v>
      </c>
      <c r="B10201" s="23">
        <v>46212.630555555603</v>
      </c>
      <c r="C10201" s="23">
        <v>46212.634722222203</v>
      </c>
      <c r="D10201" s="23">
        <v>46216.510416666701</v>
      </c>
      <c r="E10201" s="9" t="s">
        <v>212</v>
      </c>
      <c r="F10201" s="9" t="s">
        <v>188</v>
      </c>
      <c r="G10201" s="9" t="s">
        <v>213</v>
      </c>
      <c r="H10201" s="9" t="s">
        <v>162</v>
      </c>
      <c r="I10201" s="9" t="s">
        <v>244</v>
      </c>
      <c r="J10201" s="9" t="s">
        <v>13710</v>
      </c>
      <c r="K10201" s="9" t="s">
        <v>215</v>
      </c>
      <c r="L10201" s="9" t="s">
        <v>282</v>
      </c>
      <c r="M10201" s="9" t="s">
        <v>998</v>
      </c>
      <c r="N10201" s="9" t="s">
        <v>198</v>
      </c>
      <c r="O10201" s="9" t="s">
        <v>179</v>
      </c>
      <c r="P10201" s="9" t="s">
        <v>337</v>
      </c>
      <c r="Q10201" s="9" t="s">
        <v>273</v>
      </c>
      <c r="R10201" s="9">
        <v>3</v>
      </c>
      <c r="S10201" s="9">
        <v>78</v>
      </c>
      <c r="U10201" s="9" t="s">
        <v>290</v>
      </c>
      <c r="W10201" s="9">
        <v>2</v>
      </c>
      <c r="X10201" s="9">
        <f>INDEX(SLA_Policy!$D$2:$D$5,MATCH(F10201,SLA_Policy!$A$2:$A$5,0))</f>
        <v>72</v>
      </c>
      <c r="Y10201" s="9" t="str">
        <f>IF(E10201="Cancelled","Excluded",IF(D10201="",IF((SLA_Policy!$B$8-B10201)*24&gt;X10201,"Open - Breached","Open - On Track"),IF((D10201-B10201)*24&lt;=X10201,"Met","Breached")))</f>
        <v>Breached</v>
      </c>
    </row>
    <row r="10202" spans="1:25" x14ac:dyDescent="0.25">
      <c r="A10202" s="9" t="s">
        <v>14722</v>
      </c>
      <c r="B10202" s="23">
        <v>46212.631249999999</v>
      </c>
      <c r="C10202" s="23">
        <v>46212.715972222199</v>
      </c>
      <c r="D10202" s="23">
        <v>46213.377083333296</v>
      </c>
      <c r="E10202" s="9" t="s">
        <v>212</v>
      </c>
      <c r="F10202" s="9" t="s">
        <v>188</v>
      </c>
      <c r="G10202" s="9" t="s">
        <v>236</v>
      </c>
      <c r="H10202" s="9" t="s">
        <v>161</v>
      </c>
      <c r="I10202" s="9" t="s">
        <v>237</v>
      </c>
      <c r="J10202" s="9" t="s">
        <v>775</v>
      </c>
      <c r="K10202" s="9" t="s">
        <v>246</v>
      </c>
      <c r="L10202" s="9" t="s">
        <v>216</v>
      </c>
      <c r="M10202" s="9" t="s">
        <v>817</v>
      </c>
      <c r="N10202" s="9" t="s">
        <v>196</v>
      </c>
      <c r="O10202" s="9" t="s">
        <v>179</v>
      </c>
      <c r="P10202" s="9" t="s">
        <v>264</v>
      </c>
      <c r="Q10202" s="9" t="s">
        <v>219</v>
      </c>
      <c r="R10202" s="9">
        <v>0</v>
      </c>
      <c r="S10202" s="9">
        <v>10</v>
      </c>
      <c r="U10202" s="9" t="s">
        <v>242</v>
      </c>
      <c r="X10202" s="9">
        <f>INDEX(SLA_Policy!$D$2:$D$5,MATCH(F10202,SLA_Policy!$A$2:$A$5,0))</f>
        <v>72</v>
      </c>
      <c r="Y10202" s="9" t="str">
        <f>IF(E10202="Cancelled","Excluded",IF(D10202="",IF((SLA_Policy!$B$8-B10202)*24&gt;X10202,"Open - Breached","Open - On Track"),IF((D10202-B10202)*24&lt;=X10202,"Met","Breached")))</f>
        <v>Met</v>
      </c>
    </row>
    <row r="10203" spans="1:25" x14ac:dyDescent="0.25">
      <c r="A10203" s="9" t="s">
        <v>14723</v>
      </c>
      <c r="B10203" s="23">
        <v>46212.648611111101</v>
      </c>
      <c r="C10203" s="23">
        <v>46212.686805555597</v>
      </c>
      <c r="D10203" s="23">
        <v>46213.4</v>
      </c>
      <c r="E10203" s="9" t="s">
        <v>212</v>
      </c>
      <c r="F10203" s="9" t="s">
        <v>188</v>
      </c>
      <c r="G10203" s="9" t="s">
        <v>213</v>
      </c>
      <c r="H10203" s="9" t="s">
        <v>167</v>
      </c>
      <c r="I10203" s="9" t="s">
        <v>362</v>
      </c>
      <c r="J10203" s="9" t="s">
        <v>752</v>
      </c>
      <c r="K10203" s="9" t="s">
        <v>246</v>
      </c>
      <c r="L10203" s="9" t="s">
        <v>371</v>
      </c>
      <c r="M10203" s="9" t="s">
        <v>375</v>
      </c>
      <c r="N10203" s="9" t="s">
        <v>196</v>
      </c>
      <c r="O10203" s="9" t="s">
        <v>116</v>
      </c>
      <c r="P10203" s="9" t="s">
        <v>295</v>
      </c>
      <c r="Q10203" s="9" t="s">
        <v>219</v>
      </c>
      <c r="R10203" s="9">
        <v>0</v>
      </c>
      <c r="S10203" s="9">
        <v>39</v>
      </c>
      <c r="U10203" s="9" t="s">
        <v>266</v>
      </c>
      <c r="X10203" s="9">
        <f>INDEX(SLA_Policy!$D$2:$D$5,MATCH(F10203,SLA_Policy!$A$2:$A$5,0))</f>
        <v>72</v>
      </c>
      <c r="Y10203" s="9" t="str">
        <f>IF(E10203="Cancelled","Excluded",IF(D10203="",IF((SLA_Policy!$B$8-B10203)*24&gt;X10203,"Open - Breached","Open - On Track"),IF((D10203-B10203)*24&lt;=X10203,"Met","Breached")))</f>
        <v>Met</v>
      </c>
    </row>
    <row r="10204" spans="1:25" x14ac:dyDescent="0.25">
      <c r="A10204" s="9" t="s">
        <v>14724</v>
      </c>
      <c r="B10204" s="23">
        <v>46212.658333333296</v>
      </c>
      <c r="C10204" s="23">
        <v>46212.661111111098</v>
      </c>
      <c r="D10204" s="23">
        <v>46213.681944444397</v>
      </c>
      <c r="E10204" s="9" t="s">
        <v>212</v>
      </c>
      <c r="F10204" s="9" t="s">
        <v>188</v>
      </c>
      <c r="G10204" s="9" t="s">
        <v>213</v>
      </c>
      <c r="H10204" s="9" t="s">
        <v>163</v>
      </c>
      <c r="I10204" s="9" t="s">
        <v>405</v>
      </c>
      <c r="J10204" s="9" t="s">
        <v>3965</v>
      </c>
      <c r="K10204" s="9" t="s">
        <v>246</v>
      </c>
      <c r="L10204" s="9" t="s">
        <v>282</v>
      </c>
      <c r="M10204" s="9" t="s">
        <v>1367</v>
      </c>
      <c r="N10204" s="9" t="s">
        <v>199</v>
      </c>
      <c r="O10204" s="9" t="s">
        <v>116</v>
      </c>
      <c r="P10204" s="9" t="s">
        <v>295</v>
      </c>
      <c r="Q10204" s="9" t="s">
        <v>219</v>
      </c>
      <c r="R10204" s="9">
        <v>0</v>
      </c>
      <c r="S10204" s="9">
        <v>12</v>
      </c>
      <c r="U10204" s="9" t="s">
        <v>230</v>
      </c>
      <c r="X10204" s="9">
        <f>INDEX(SLA_Policy!$D$2:$D$5,MATCH(F10204,SLA_Policy!$A$2:$A$5,0))</f>
        <v>72</v>
      </c>
      <c r="Y10204" s="9" t="str">
        <f>IF(E10204="Cancelled","Excluded",IF(D10204="",IF((SLA_Policy!$B$8-B10204)*24&gt;X10204,"Open - Breached","Open - On Track"),IF((D10204-B10204)*24&lt;=X10204,"Met","Breached")))</f>
        <v>Met</v>
      </c>
    </row>
    <row r="10205" spans="1:25" x14ac:dyDescent="0.25">
      <c r="A10205" s="9" t="s">
        <v>14725</v>
      </c>
      <c r="B10205" s="23">
        <v>46212.665972222203</v>
      </c>
      <c r="C10205" s="23">
        <v>46212.668055555601</v>
      </c>
      <c r="D10205" s="23">
        <v>46212.706944444399</v>
      </c>
      <c r="E10205" s="9" t="s">
        <v>212</v>
      </c>
      <c r="F10205" s="9" t="s">
        <v>188</v>
      </c>
      <c r="G10205" s="9" t="s">
        <v>213</v>
      </c>
      <c r="H10205" s="9" t="s">
        <v>161</v>
      </c>
      <c r="I10205" s="9" t="s">
        <v>454</v>
      </c>
      <c r="J10205" s="9" t="s">
        <v>2116</v>
      </c>
      <c r="K10205" s="9" t="s">
        <v>239</v>
      </c>
      <c r="L10205" s="9" t="s">
        <v>104</v>
      </c>
      <c r="M10205" s="9" t="s">
        <v>4973</v>
      </c>
      <c r="N10205" s="9" t="s">
        <v>198</v>
      </c>
      <c r="O10205" s="9" t="s">
        <v>116</v>
      </c>
      <c r="P10205" s="9" t="s">
        <v>525</v>
      </c>
      <c r="Q10205" s="9" t="s">
        <v>219</v>
      </c>
      <c r="R10205" s="9">
        <v>0</v>
      </c>
      <c r="S10205" s="9">
        <v>3</v>
      </c>
      <c r="U10205" s="9" t="s">
        <v>221</v>
      </c>
      <c r="X10205" s="9">
        <f>INDEX(SLA_Policy!$D$2:$D$5,MATCH(F10205,SLA_Policy!$A$2:$A$5,0))</f>
        <v>72</v>
      </c>
      <c r="Y10205" s="9" t="str">
        <f>IF(E10205="Cancelled","Excluded",IF(D10205="",IF((SLA_Policy!$B$8-B10205)*24&gt;X10205,"Open - Breached","Open - On Track"),IF((D10205-B10205)*24&lt;=X10205,"Met","Breached")))</f>
        <v>Met</v>
      </c>
    </row>
    <row r="10206" spans="1:25" x14ac:dyDescent="0.25">
      <c r="A10206" s="9" t="s">
        <v>14726</v>
      </c>
      <c r="B10206" s="23">
        <v>46212.675694444399</v>
      </c>
      <c r="C10206" s="23">
        <v>46212.718055555597</v>
      </c>
      <c r="D10206" s="23">
        <v>46213.358333333301</v>
      </c>
      <c r="E10206" s="9" t="s">
        <v>212</v>
      </c>
      <c r="F10206" s="9" t="s">
        <v>189</v>
      </c>
      <c r="G10206" s="9" t="s">
        <v>213</v>
      </c>
      <c r="H10206" s="9" t="s">
        <v>163</v>
      </c>
      <c r="I10206" s="9" t="s">
        <v>250</v>
      </c>
      <c r="J10206" s="9" t="s">
        <v>4669</v>
      </c>
      <c r="K10206" s="9" t="s">
        <v>303</v>
      </c>
      <c r="L10206" s="9" t="s">
        <v>371</v>
      </c>
      <c r="M10206" s="9" t="s">
        <v>6580</v>
      </c>
      <c r="N10206" s="9" t="s">
        <v>196</v>
      </c>
      <c r="O10206" s="9" t="s">
        <v>176</v>
      </c>
      <c r="P10206" s="9" t="s">
        <v>1159</v>
      </c>
      <c r="Q10206" s="9" t="s">
        <v>219</v>
      </c>
      <c r="R10206" s="9">
        <v>0</v>
      </c>
      <c r="S10206" s="9">
        <v>16</v>
      </c>
      <c r="T10206" s="9" t="s">
        <v>136</v>
      </c>
      <c r="U10206" s="9" t="s">
        <v>290</v>
      </c>
      <c r="X10206" s="9">
        <f>INDEX(SLA_Policy!$D$2:$D$5,MATCH(F10206,SLA_Policy!$A$2:$A$5,0))</f>
        <v>120</v>
      </c>
      <c r="Y10206" s="9" t="str">
        <f>IF(E10206="Cancelled","Excluded",IF(D10206="",IF((SLA_Policy!$B$8-B10206)*24&gt;X10206,"Open - Breached","Open - On Track"),IF((D10206-B10206)*24&lt;=X10206,"Met","Breached")))</f>
        <v>Met</v>
      </c>
    </row>
    <row r="10207" spans="1:25" x14ac:dyDescent="0.25">
      <c r="A10207" s="9" t="s">
        <v>14727</v>
      </c>
      <c r="B10207" s="23">
        <v>46212.694444444503</v>
      </c>
      <c r="C10207" s="23">
        <v>46212.697916666701</v>
      </c>
      <c r="D10207" s="23">
        <v>46213.315277777801</v>
      </c>
      <c r="E10207" s="9" t="s">
        <v>212</v>
      </c>
      <c r="F10207" s="9" t="s">
        <v>189</v>
      </c>
      <c r="G10207" s="9" t="s">
        <v>213</v>
      </c>
      <c r="H10207" s="9" t="s">
        <v>161</v>
      </c>
      <c r="I10207" s="9" t="s">
        <v>454</v>
      </c>
      <c r="J10207" s="9" t="s">
        <v>1549</v>
      </c>
      <c r="K10207" s="9" t="s">
        <v>303</v>
      </c>
      <c r="L10207" s="9" t="s">
        <v>293</v>
      </c>
      <c r="M10207" s="9" t="s">
        <v>6803</v>
      </c>
      <c r="N10207" s="9" t="s">
        <v>200</v>
      </c>
      <c r="O10207" s="9" t="s">
        <v>177</v>
      </c>
      <c r="P10207" s="9" t="s">
        <v>457</v>
      </c>
      <c r="Q10207" s="9" t="s">
        <v>219</v>
      </c>
      <c r="R10207" s="9">
        <v>0</v>
      </c>
      <c r="S10207" s="9">
        <v>8</v>
      </c>
      <c r="U10207" s="9" t="s">
        <v>221</v>
      </c>
      <c r="X10207" s="9">
        <f>INDEX(SLA_Policy!$D$2:$D$5,MATCH(F10207,SLA_Policy!$A$2:$A$5,0))</f>
        <v>120</v>
      </c>
      <c r="Y10207" s="9" t="str">
        <f>IF(E10207="Cancelled","Excluded",IF(D10207="",IF((SLA_Policy!$B$8-B10207)*24&gt;X10207,"Open - Breached","Open - On Track"),IF((D10207-B10207)*24&lt;=X10207,"Met","Breached")))</f>
        <v>Met</v>
      </c>
    </row>
    <row r="10208" spans="1:25" x14ac:dyDescent="0.25">
      <c r="A10208" s="9" t="s">
        <v>14728</v>
      </c>
      <c r="B10208" s="23">
        <v>46212.6965277778</v>
      </c>
      <c r="C10208" s="23">
        <v>46212.715277777803</v>
      </c>
      <c r="D10208" s="23">
        <v>46213.319444444503</v>
      </c>
      <c r="E10208" s="9" t="s">
        <v>212</v>
      </c>
      <c r="F10208" s="9" t="s">
        <v>189</v>
      </c>
      <c r="G10208" s="9" t="s">
        <v>213</v>
      </c>
      <c r="H10208" s="9" t="s">
        <v>88</v>
      </c>
      <c r="I10208" s="9" t="s">
        <v>92</v>
      </c>
      <c r="J10208" s="9" t="s">
        <v>1082</v>
      </c>
      <c r="K10208" s="9" t="s">
        <v>276</v>
      </c>
      <c r="L10208" s="9" t="s">
        <v>12094</v>
      </c>
      <c r="M10208" s="9" t="s">
        <v>12444</v>
      </c>
      <c r="N10208" s="9" t="s">
        <v>196</v>
      </c>
      <c r="O10208" s="9" t="s">
        <v>178</v>
      </c>
      <c r="P10208" s="9" t="s">
        <v>272</v>
      </c>
      <c r="Q10208" s="9" t="s">
        <v>219</v>
      </c>
      <c r="R10208" s="9">
        <v>0</v>
      </c>
      <c r="S10208" s="9">
        <v>20</v>
      </c>
      <c r="T10208" s="9" t="s">
        <v>322</v>
      </c>
      <c r="U10208" s="9" t="s">
        <v>290</v>
      </c>
      <c r="X10208" s="9">
        <f>INDEX(SLA_Policy!$D$2:$D$5,MATCH(F10208,SLA_Policy!$A$2:$A$5,0))</f>
        <v>120</v>
      </c>
      <c r="Y10208" s="9" t="str">
        <f>IF(E10208="Cancelled","Excluded",IF(D10208="",IF((SLA_Policy!$B$8-B10208)*24&gt;X10208,"Open - Breached","Open - On Track"),IF((D10208-B10208)*24&lt;=X10208,"Met","Breached")))</f>
        <v>Met</v>
      </c>
    </row>
    <row r="10209" spans="1:25" x14ac:dyDescent="0.25">
      <c r="A10209" s="9" t="s">
        <v>14729</v>
      </c>
      <c r="B10209" s="23">
        <v>46212.720138888901</v>
      </c>
      <c r="C10209" s="23">
        <v>46212.720833333296</v>
      </c>
      <c r="D10209" s="23">
        <v>46216.369444444397</v>
      </c>
      <c r="E10209" s="9" t="s">
        <v>212</v>
      </c>
      <c r="F10209" s="9" t="s">
        <v>188</v>
      </c>
      <c r="G10209" s="9" t="s">
        <v>213</v>
      </c>
      <c r="H10209" s="9" t="s">
        <v>167</v>
      </c>
      <c r="I10209" s="9" t="s">
        <v>536</v>
      </c>
      <c r="J10209" s="9" t="s">
        <v>2940</v>
      </c>
      <c r="K10209" s="9" t="s">
        <v>215</v>
      </c>
      <c r="L10209" s="9" t="s">
        <v>282</v>
      </c>
      <c r="M10209" s="9" t="s">
        <v>1078</v>
      </c>
      <c r="N10209" s="9" t="s">
        <v>198</v>
      </c>
      <c r="O10209" s="9" t="s">
        <v>176</v>
      </c>
      <c r="P10209" s="9" t="s">
        <v>419</v>
      </c>
      <c r="Q10209" s="9" t="s">
        <v>219</v>
      </c>
      <c r="R10209" s="9">
        <v>0</v>
      </c>
      <c r="S10209" s="9">
        <v>40</v>
      </c>
      <c r="T10209" s="9" t="s">
        <v>229</v>
      </c>
      <c r="U10209" s="9" t="s">
        <v>248</v>
      </c>
      <c r="W10209" s="9">
        <v>3</v>
      </c>
      <c r="X10209" s="9">
        <f>INDEX(SLA_Policy!$D$2:$D$5,MATCH(F10209,SLA_Policy!$A$2:$A$5,0))</f>
        <v>72</v>
      </c>
      <c r="Y10209" s="9" t="str">
        <f>IF(E10209="Cancelled","Excluded",IF(D10209="",IF((SLA_Policy!$B$8-B10209)*24&gt;X10209,"Open - Breached","Open - On Track"),IF((D10209-B10209)*24&lt;=X10209,"Met","Breached")))</f>
        <v>Breached</v>
      </c>
    </row>
    <row r="10210" spans="1:25" x14ac:dyDescent="0.25">
      <c r="A10210" s="9" t="s">
        <v>14730</v>
      </c>
      <c r="B10210" s="23">
        <v>46212.738888888904</v>
      </c>
      <c r="C10210" s="23">
        <v>46212.746527777803</v>
      </c>
      <c r="D10210" s="23">
        <v>46213.360416666699</v>
      </c>
      <c r="E10210" s="9" t="s">
        <v>212</v>
      </c>
      <c r="F10210" s="9" t="s">
        <v>187</v>
      </c>
      <c r="G10210" s="9" t="s">
        <v>213</v>
      </c>
      <c r="H10210" s="9" t="s">
        <v>88</v>
      </c>
      <c r="I10210" s="9" t="s">
        <v>486</v>
      </c>
      <c r="J10210" s="9" t="s">
        <v>14731</v>
      </c>
      <c r="K10210" s="9" t="s">
        <v>246</v>
      </c>
      <c r="L10210" s="9" t="s">
        <v>216</v>
      </c>
      <c r="M10210" s="9" t="s">
        <v>4157</v>
      </c>
      <c r="N10210" s="9" t="s">
        <v>196</v>
      </c>
      <c r="O10210" s="9" t="s">
        <v>178</v>
      </c>
      <c r="P10210" s="9" t="s">
        <v>427</v>
      </c>
      <c r="Q10210" s="9" t="s">
        <v>273</v>
      </c>
      <c r="R10210" s="9">
        <v>0</v>
      </c>
      <c r="S10210" s="9">
        <v>64</v>
      </c>
      <c r="U10210" s="9" t="s">
        <v>661</v>
      </c>
      <c r="X10210" s="9">
        <f>INDEX(SLA_Policy!$D$2:$D$5,MATCH(F10210,SLA_Policy!$A$2:$A$5,0))</f>
        <v>8</v>
      </c>
      <c r="Y10210" s="9" t="str">
        <f>IF(E10210="Cancelled","Excluded",IF(D10210="",IF((SLA_Policy!$B$8-B10210)*24&gt;X10210,"Open - Breached","Open - On Track"),IF((D10210-B10210)*24&lt;=X10210,"Met","Breached")))</f>
        <v>Breached</v>
      </c>
    </row>
    <row r="10211" spans="1:25" x14ac:dyDescent="0.25">
      <c r="A10211" s="9" t="s">
        <v>14732</v>
      </c>
      <c r="B10211" s="23">
        <v>46212.747222222199</v>
      </c>
      <c r="C10211" s="23">
        <v>46212.752777777801</v>
      </c>
      <c r="D10211" s="23">
        <v>46213.34375</v>
      </c>
      <c r="E10211" s="9" t="s">
        <v>212</v>
      </c>
      <c r="F10211" s="9" t="s">
        <v>188</v>
      </c>
      <c r="G10211" s="9" t="s">
        <v>213</v>
      </c>
      <c r="H10211" s="9" t="s">
        <v>161</v>
      </c>
      <c r="I10211" s="9" t="s">
        <v>389</v>
      </c>
      <c r="J10211" s="9" t="s">
        <v>5897</v>
      </c>
      <c r="K10211" s="9" t="s">
        <v>262</v>
      </c>
      <c r="L10211" s="9" t="s">
        <v>226</v>
      </c>
      <c r="M10211" s="9" t="s">
        <v>439</v>
      </c>
      <c r="N10211" s="9" t="s">
        <v>197</v>
      </c>
      <c r="O10211" s="9" t="s">
        <v>177</v>
      </c>
      <c r="P10211" s="9" t="s">
        <v>300</v>
      </c>
      <c r="Q10211" s="9" t="s">
        <v>219</v>
      </c>
      <c r="R10211" s="9">
        <v>0</v>
      </c>
      <c r="S10211" s="9">
        <v>4</v>
      </c>
      <c r="U10211" s="9" t="s">
        <v>290</v>
      </c>
      <c r="X10211" s="9">
        <f>INDEX(SLA_Policy!$D$2:$D$5,MATCH(F10211,SLA_Policy!$A$2:$A$5,0))</f>
        <v>72</v>
      </c>
      <c r="Y10211" s="9" t="str">
        <f>IF(E10211="Cancelled","Excluded",IF(D10211="",IF((SLA_Policy!$B$8-B10211)*24&gt;X10211,"Open - Breached","Open - On Track"),IF((D10211-B10211)*24&lt;=X10211,"Met","Breached")))</f>
        <v>Met</v>
      </c>
    </row>
    <row r="10212" spans="1:25" x14ac:dyDescent="0.25">
      <c r="A10212" s="9" t="s">
        <v>14733</v>
      </c>
      <c r="B10212" s="23">
        <v>46212.806250000001</v>
      </c>
      <c r="C10212" s="23">
        <v>46213.3</v>
      </c>
      <c r="D10212" s="23">
        <v>46213.328472222202</v>
      </c>
      <c r="E10212" s="9" t="s">
        <v>212</v>
      </c>
      <c r="F10212" s="9" t="s">
        <v>188</v>
      </c>
      <c r="G10212" s="9" t="s">
        <v>213</v>
      </c>
      <c r="H10212" s="9" t="s">
        <v>88</v>
      </c>
      <c r="I10212" s="9" t="s">
        <v>92</v>
      </c>
      <c r="J10212" s="9" t="s">
        <v>5409</v>
      </c>
      <c r="K10212" s="9" t="s">
        <v>246</v>
      </c>
      <c r="L10212" s="9" t="s">
        <v>216</v>
      </c>
      <c r="M10212" s="9" t="s">
        <v>7261</v>
      </c>
      <c r="N10212" s="9" t="s">
        <v>198</v>
      </c>
      <c r="O10212" s="9" t="s">
        <v>178</v>
      </c>
      <c r="P10212" s="9" t="s">
        <v>321</v>
      </c>
      <c r="Q10212" s="9" t="s">
        <v>219</v>
      </c>
      <c r="R10212" s="9">
        <v>0</v>
      </c>
      <c r="S10212" s="9">
        <v>62</v>
      </c>
      <c r="T10212" s="9" t="s">
        <v>136</v>
      </c>
      <c r="U10212" s="9" t="s">
        <v>290</v>
      </c>
      <c r="W10212" s="9">
        <v>3</v>
      </c>
      <c r="X10212" s="9">
        <f>INDEX(SLA_Policy!$D$2:$D$5,MATCH(F10212,SLA_Policy!$A$2:$A$5,0))</f>
        <v>72</v>
      </c>
      <c r="Y10212" s="9" t="str">
        <f>IF(E10212="Cancelled","Excluded",IF(D10212="",IF((SLA_Policy!$B$8-B10212)*24&gt;X10212,"Open - Breached","Open - On Track"),IF((D10212-B10212)*24&lt;=X10212,"Met","Breached")))</f>
        <v>Met</v>
      </c>
    </row>
    <row r="10213" spans="1:25" x14ac:dyDescent="0.25">
      <c r="A10213" s="9" t="s">
        <v>14734</v>
      </c>
      <c r="B10213" s="23">
        <v>46213.106249999997</v>
      </c>
      <c r="C10213" s="23">
        <v>46213.108333333301</v>
      </c>
      <c r="D10213" s="23">
        <v>46213.346527777801</v>
      </c>
      <c r="E10213" s="9" t="s">
        <v>212</v>
      </c>
      <c r="F10213" s="9" t="s">
        <v>187</v>
      </c>
      <c r="G10213" s="9" t="s">
        <v>213</v>
      </c>
      <c r="H10213" s="9" t="s">
        <v>167</v>
      </c>
      <c r="I10213" s="9" t="s">
        <v>362</v>
      </c>
      <c r="J10213" s="9" t="s">
        <v>14735</v>
      </c>
      <c r="K10213" s="9" t="s">
        <v>215</v>
      </c>
      <c r="L10213" s="9" t="s">
        <v>311</v>
      </c>
      <c r="M10213" s="9" t="s">
        <v>1120</v>
      </c>
      <c r="N10213" s="9" t="s">
        <v>196</v>
      </c>
      <c r="O10213" s="9" t="s">
        <v>176</v>
      </c>
      <c r="P10213" s="9" t="s">
        <v>503</v>
      </c>
      <c r="Q10213" s="9" t="s">
        <v>273</v>
      </c>
      <c r="R10213" s="9">
        <v>0</v>
      </c>
      <c r="S10213" s="9">
        <v>13</v>
      </c>
      <c r="T10213" s="9" t="s">
        <v>136</v>
      </c>
      <c r="U10213" s="9" t="s">
        <v>290</v>
      </c>
      <c r="X10213" s="9">
        <f>INDEX(SLA_Policy!$D$2:$D$5,MATCH(F10213,SLA_Policy!$A$2:$A$5,0))</f>
        <v>8</v>
      </c>
      <c r="Y10213" s="9" t="str">
        <f>IF(E10213="Cancelled","Excluded",IF(D10213="",IF((SLA_Policy!$B$8-B10213)*24&gt;X10213,"Open - Breached","Open - On Track"),IF((D10213-B10213)*24&lt;=X10213,"Met","Breached")))</f>
        <v>Met</v>
      </c>
    </row>
    <row r="10214" spans="1:25" x14ac:dyDescent="0.25">
      <c r="A10214" s="9" t="s">
        <v>14736</v>
      </c>
      <c r="B10214" s="23">
        <v>46213.309027777803</v>
      </c>
      <c r="C10214" s="23">
        <v>46213.318749999999</v>
      </c>
      <c r="D10214" s="23">
        <v>46213.46875</v>
      </c>
      <c r="E10214" s="9" t="s">
        <v>212</v>
      </c>
      <c r="F10214" s="9" t="s">
        <v>188</v>
      </c>
      <c r="G10214" s="9" t="s">
        <v>236</v>
      </c>
      <c r="H10214" s="9" t="s">
        <v>164</v>
      </c>
      <c r="I10214" s="9" t="s">
        <v>421</v>
      </c>
      <c r="J10214" s="9" t="s">
        <v>902</v>
      </c>
      <c r="K10214" s="9" t="s">
        <v>215</v>
      </c>
      <c r="L10214" s="9" t="s">
        <v>371</v>
      </c>
      <c r="M10214" s="9" t="s">
        <v>4189</v>
      </c>
      <c r="N10214" s="9" t="s">
        <v>196</v>
      </c>
      <c r="O10214" s="9" t="s">
        <v>116</v>
      </c>
      <c r="P10214" s="9" t="s">
        <v>551</v>
      </c>
      <c r="Q10214" s="9" t="s">
        <v>219</v>
      </c>
      <c r="R10214" s="9">
        <v>0</v>
      </c>
      <c r="S10214" s="9">
        <v>16</v>
      </c>
      <c r="T10214" s="9" t="s">
        <v>343</v>
      </c>
      <c r="U10214" s="9" t="s">
        <v>242</v>
      </c>
      <c r="X10214" s="9">
        <f>INDEX(SLA_Policy!$D$2:$D$5,MATCH(F10214,SLA_Policy!$A$2:$A$5,0))</f>
        <v>72</v>
      </c>
      <c r="Y10214" s="9" t="str">
        <f>IF(E10214="Cancelled","Excluded",IF(D10214="",IF((SLA_Policy!$B$8-B10214)*24&gt;X10214,"Open - Breached","Open - On Track"),IF((D10214-B10214)*24&lt;=X10214,"Met","Breached")))</f>
        <v>Met</v>
      </c>
    </row>
    <row r="10215" spans="1:25" x14ac:dyDescent="0.25">
      <c r="A10215" s="9" t="s">
        <v>14737</v>
      </c>
      <c r="B10215" s="23">
        <v>46213.336111111101</v>
      </c>
      <c r="C10215" s="23">
        <v>46213.337500000001</v>
      </c>
      <c r="D10215" s="23">
        <v>46213.387499999997</v>
      </c>
      <c r="E10215" s="9" t="s">
        <v>212</v>
      </c>
      <c r="F10215" s="9" t="s">
        <v>188</v>
      </c>
      <c r="G10215" s="9" t="s">
        <v>213</v>
      </c>
      <c r="H10215" s="9" t="s">
        <v>166</v>
      </c>
      <c r="I10215" s="9" t="s">
        <v>286</v>
      </c>
      <c r="J10215" s="9" t="s">
        <v>12989</v>
      </c>
      <c r="K10215" s="9" t="s">
        <v>225</v>
      </c>
      <c r="L10215" s="9" t="s">
        <v>216</v>
      </c>
      <c r="M10215" s="9" t="s">
        <v>4632</v>
      </c>
      <c r="N10215" s="9" t="s">
        <v>200</v>
      </c>
      <c r="O10215" s="9" t="s">
        <v>181</v>
      </c>
      <c r="P10215" s="9" t="s">
        <v>449</v>
      </c>
      <c r="Q10215" s="9" t="s">
        <v>219</v>
      </c>
      <c r="R10215" s="9">
        <v>0</v>
      </c>
      <c r="S10215" s="9">
        <v>5</v>
      </c>
      <c r="U10215" s="9" t="s">
        <v>376</v>
      </c>
      <c r="W10215" s="9">
        <v>4</v>
      </c>
      <c r="X10215" s="9">
        <f>INDEX(SLA_Policy!$D$2:$D$5,MATCH(F10215,SLA_Policy!$A$2:$A$5,0))</f>
        <v>72</v>
      </c>
      <c r="Y10215" s="9" t="str">
        <f>IF(E10215="Cancelled","Excluded",IF(D10215="",IF((SLA_Policy!$B$8-B10215)*24&gt;X10215,"Open - Breached","Open - On Track"),IF((D10215-B10215)*24&lt;=X10215,"Met","Breached")))</f>
        <v>Met</v>
      </c>
    </row>
    <row r="10216" spans="1:25" x14ac:dyDescent="0.25">
      <c r="A10216" s="9" t="s">
        <v>14738</v>
      </c>
      <c r="B10216" s="23">
        <v>46213.340277777803</v>
      </c>
      <c r="C10216" s="23">
        <v>46213.379166666702</v>
      </c>
      <c r="D10216" s="23">
        <v>46216.4</v>
      </c>
      <c r="E10216" s="9" t="s">
        <v>212</v>
      </c>
      <c r="F10216" s="9" t="s">
        <v>188</v>
      </c>
      <c r="G10216" s="9" t="s">
        <v>213</v>
      </c>
      <c r="H10216" s="9" t="s">
        <v>164</v>
      </c>
      <c r="I10216" s="9" t="s">
        <v>260</v>
      </c>
      <c r="J10216" s="9" t="s">
        <v>11639</v>
      </c>
      <c r="K10216" s="9" t="s">
        <v>410</v>
      </c>
      <c r="L10216" s="9" t="s">
        <v>282</v>
      </c>
      <c r="M10216" s="9" t="s">
        <v>962</v>
      </c>
      <c r="N10216" s="9" t="s">
        <v>197</v>
      </c>
      <c r="O10216" s="9" t="s">
        <v>179</v>
      </c>
      <c r="P10216" s="9" t="s">
        <v>284</v>
      </c>
      <c r="Q10216" s="9" t="s">
        <v>219</v>
      </c>
      <c r="R10216" s="9">
        <v>0</v>
      </c>
      <c r="S10216" s="9">
        <v>21</v>
      </c>
      <c r="T10216" s="9" t="s">
        <v>265</v>
      </c>
      <c r="U10216" s="9" t="s">
        <v>376</v>
      </c>
      <c r="W10216" s="9">
        <v>3</v>
      </c>
      <c r="X10216" s="9">
        <f>INDEX(SLA_Policy!$D$2:$D$5,MATCH(F10216,SLA_Policy!$A$2:$A$5,0))</f>
        <v>72</v>
      </c>
      <c r="Y10216" s="9" t="str">
        <f>IF(E10216="Cancelled","Excluded",IF(D10216="",IF((SLA_Policy!$B$8-B10216)*24&gt;X10216,"Open - Breached","Open - On Track"),IF((D10216-B10216)*24&lt;=X10216,"Met","Breached")))</f>
        <v>Breached</v>
      </c>
    </row>
    <row r="10217" spans="1:25" x14ac:dyDescent="0.25">
      <c r="A10217" s="9" t="s">
        <v>14739</v>
      </c>
      <c r="B10217" s="23">
        <v>46213.340277777803</v>
      </c>
      <c r="C10217" s="23">
        <v>46213.344444444498</v>
      </c>
      <c r="D10217" s="23">
        <v>46216.332638888904</v>
      </c>
      <c r="E10217" s="9" t="s">
        <v>212</v>
      </c>
      <c r="F10217" s="9" t="s">
        <v>188</v>
      </c>
      <c r="G10217" s="9" t="s">
        <v>213</v>
      </c>
      <c r="H10217" s="9" t="s">
        <v>163</v>
      </c>
      <c r="I10217" s="9" t="s">
        <v>250</v>
      </c>
      <c r="J10217" s="9" t="s">
        <v>8213</v>
      </c>
      <c r="K10217" s="9" t="s">
        <v>246</v>
      </c>
      <c r="L10217" s="9" t="s">
        <v>216</v>
      </c>
      <c r="M10217" s="9" t="s">
        <v>257</v>
      </c>
      <c r="N10217" s="9" t="s">
        <v>199</v>
      </c>
      <c r="O10217" s="9" t="s">
        <v>176</v>
      </c>
      <c r="P10217" s="9" t="s">
        <v>419</v>
      </c>
      <c r="Q10217" s="9" t="s">
        <v>219</v>
      </c>
      <c r="R10217" s="9">
        <v>0</v>
      </c>
      <c r="S10217" s="9">
        <v>18</v>
      </c>
      <c r="T10217" s="9" t="s">
        <v>220</v>
      </c>
      <c r="U10217" s="9" t="s">
        <v>230</v>
      </c>
      <c r="W10217" s="9">
        <v>5</v>
      </c>
      <c r="X10217" s="9">
        <f>INDEX(SLA_Policy!$D$2:$D$5,MATCH(F10217,SLA_Policy!$A$2:$A$5,0))</f>
        <v>72</v>
      </c>
      <c r="Y10217" s="9" t="str">
        <f>IF(E10217="Cancelled","Excluded",IF(D10217="",IF((SLA_Policy!$B$8-B10217)*24&gt;X10217,"Open - Breached","Open - On Track"),IF((D10217-B10217)*24&lt;=X10217,"Met","Breached")))</f>
        <v>Met</v>
      </c>
    </row>
    <row r="10218" spans="1:25" x14ac:dyDescent="0.25">
      <c r="A10218" s="9" t="s">
        <v>14740</v>
      </c>
      <c r="B10218" s="23">
        <v>46213.348611111098</v>
      </c>
      <c r="C10218" s="23">
        <v>46213.375</v>
      </c>
      <c r="D10218" s="23">
        <v>46216.379861111098</v>
      </c>
      <c r="E10218" s="9" t="s">
        <v>212</v>
      </c>
      <c r="F10218" s="9" t="s">
        <v>188</v>
      </c>
      <c r="G10218" s="9" t="s">
        <v>236</v>
      </c>
      <c r="H10218" s="9" t="s">
        <v>161</v>
      </c>
      <c r="I10218" s="9" t="s">
        <v>482</v>
      </c>
      <c r="J10218" s="9" t="s">
        <v>2068</v>
      </c>
      <c r="K10218" s="9" t="s">
        <v>262</v>
      </c>
      <c r="L10218" s="9" t="s">
        <v>311</v>
      </c>
      <c r="M10218" s="9" t="s">
        <v>444</v>
      </c>
      <c r="N10218" s="9" t="s">
        <v>196</v>
      </c>
      <c r="O10218" s="9" t="s">
        <v>177</v>
      </c>
      <c r="P10218" s="9" t="s">
        <v>457</v>
      </c>
      <c r="Q10218" s="9" t="s">
        <v>219</v>
      </c>
      <c r="R10218" s="9">
        <v>0</v>
      </c>
      <c r="S10218" s="9">
        <v>107</v>
      </c>
      <c r="U10218" s="9" t="s">
        <v>242</v>
      </c>
      <c r="X10218" s="9">
        <f>INDEX(SLA_Policy!$D$2:$D$5,MATCH(F10218,SLA_Policy!$A$2:$A$5,0))</f>
        <v>72</v>
      </c>
      <c r="Y10218" s="9" t="str">
        <f>IF(E10218="Cancelled","Excluded",IF(D10218="",IF((SLA_Policy!$B$8-B10218)*24&gt;X10218,"Open - Breached","Open - On Track"),IF((D10218-B10218)*24&lt;=X10218,"Met","Breached")))</f>
        <v>Breached</v>
      </c>
    </row>
    <row r="10219" spans="1:25" x14ac:dyDescent="0.25">
      <c r="A10219" s="9" t="s">
        <v>14741</v>
      </c>
      <c r="B10219" s="23">
        <v>46213.349305555603</v>
      </c>
      <c r="C10219" s="23">
        <v>46213.413888888899</v>
      </c>
      <c r="D10219" s="23">
        <v>46216.371527777803</v>
      </c>
      <c r="E10219" s="9" t="s">
        <v>212</v>
      </c>
      <c r="F10219" s="9" t="s">
        <v>189</v>
      </c>
      <c r="G10219" s="9" t="s">
        <v>236</v>
      </c>
      <c r="H10219" s="9" t="s">
        <v>161</v>
      </c>
      <c r="I10219" s="9" t="s">
        <v>482</v>
      </c>
      <c r="J10219" s="9" t="s">
        <v>483</v>
      </c>
      <c r="K10219" s="9" t="s">
        <v>246</v>
      </c>
      <c r="L10219" s="9" t="s">
        <v>104</v>
      </c>
      <c r="M10219" s="9" t="s">
        <v>1937</v>
      </c>
      <c r="N10219" s="9" t="s">
        <v>196</v>
      </c>
      <c r="O10219" s="9" t="s">
        <v>177</v>
      </c>
      <c r="P10219" s="9" t="s">
        <v>241</v>
      </c>
      <c r="Q10219" s="9" t="s">
        <v>219</v>
      </c>
      <c r="R10219" s="9">
        <v>0</v>
      </c>
      <c r="S10219" s="9">
        <v>58</v>
      </c>
      <c r="U10219" s="9" t="s">
        <v>242</v>
      </c>
      <c r="X10219" s="9">
        <f>INDEX(SLA_Policy!$D$2:$D$5,MATCH(F10219,SLA_Policy!$A$2:$A$5,0))</f>
        <v>120</v>
      </c>
      <c r="Y10219" s="9" t="str">
        <f>IF(E10219="Cancelled","Excluded",IF(D10219="",IF((SLA_Policy!$B$8-B10219)*24&gt;X10219,"Open - Breached","Open - On Track"),IF((D10219-B10219)*24&lt;=X10219,"Met","Breached")))</f>
        <v>Met</v>
      </c>
    </row>
    <row r="10220" spans="1:25" x14ac:dyDescent="0.25">
      <c r="A10220" s="9" t="s">
        <v>14742</v>
      </c>
      <c r="B10220" s="23">
        <v>46213.363888888904</v>
      </c>
      <c r="C10220" s="23">
        <v>46213.393750000003</v>
      </c>
      <c r="D10220" s="23">
        <v>46219.7277777778</v>
      </c>
      <c r="E10220" s="9" t="s">
        <v>212</v>
      </c>
      <c r="F10220" s="9" t="s">
        <v>189</v>
      </c>
      <c r="G10220" s="9" t="s">
        <v>236</v>
      </c>
      <c r="H10220" s="9" t="s">
        <v>163</v>
      </c>
      <c r="I10220" s="9" t="s">
        <v>315</v>
      </c>
      <c r="J10220" s="9" t="s">
        <v>4676</v>
      </c>
      <c r="K10220" s="9" t="s">
        <v>246</v>
      </c>
      <c r="L10220" s="9" t="s">
        <v>311</v>
      </c>
      <c r="M10220" s="9" t="s">
        <v>2374</v>
      </c>
      <c r="N10220" s="9" t="s">
        <v>196</v>
      </c>
      <c r="O10220" s="9" t="s">
        <v>180</v>
      </c>
      <c r="P10220" s="9" t="s">
        <v>368</v>
      </c>
      <c r="Q10220" s="9" t="s">
        <v>219</v>
      </c>
      <c r="R10220" s="9">
        <v>0</v>
      </c>
      <c r="S10220" s="9">
        <v>108</v>
      </c>
      <c r="T10220" s="9" t="s">
        <v>229</v>
      </c>
      <c r="U10220" s="9" t="s">
        <v>242</v>
      </c>
      <c r="W10220" s="9">
        <v>2</v>
      </c>
      <c r="X10220" s="9">
        <f>INDEX(SLA_Policy!$D$2:$D$5,MATCH(F10220,SLA_Policy!$A$2:$A$5,0))</f>
        <v>120</v>
      </c>
      <c r="Y10220" s="9" t="str">
        <f>IF(E10220="Cancelled","Excluded",IF(D10220="",IF((SLA_Policy!$B$8-B10220)*24&gt;X10220,"Open - Breached","Open - On Track"),IF((D10220-B10220)*24&lt;=X10220,"Met","Breached")))</f>
        <v>Breached</v>
      </c>
    </row>
    <row r="10221" spans="1:25" x14ac:dyDescent="0.25">
      <c r="A10221" s="9" t="s">
        <v>14743</v>
      </c>
      <c r="B10221" s="23">
        <v>46213.366666666698</v>
      </c>
      <c r="C10221" s="23">
        <v>46213.375</v>
      </c>
      <c r="D10221" s="23">
        <v>46216.392361111102</v>
      </c>
      <c r="E10221" s="9" t="s">
        <v>212</v>
      </c>
      <c r="F10221" s="9" t="s">
        <v>188</v>
      </c>
      <c r="G10221" s="9" t="s">
        <v>213</v>
      </c>
      <c r="H10221" s="9" t="s">
        <v>163</v>
      </c>
      <c r="I10221" s="9" t="s">
        <v>223</v>
      </c>
      <c r="J10221" s="9" t="s">
        <v>1796</v>
      </c>
      <c r="K10221" s="9" t="s">
        <v>14602</v>
      </c>
      <c r="L10221" s="9" t="s">
        <v>12094</v>
      </c>
      <c r="M10221" s="9" t="s">
        <v>14744</v>
      </c>
      <c r="N10221" s="9" t="s">
        <v>199</v>
      </c>
      <c r="O10221" s="9" t="s">
        <v>176</v>
      </c>
      <c r="P10221" s="9" t="s">
        <v>228</v>
      </c>
      <c r="Q10221" s="9" t="s">
        <v>219</v>
      </c>
      <c r="R10221" s="9">
        <v>0</v>
      </c>
      <c r="S10221" s="9">
        <v>35</v>
      </c>
      <c r="T10221" s="9" t="s">
        <v>136</v>
      </c>
      <c r="U10221" s="9" t="s">
        <v>230</v>
      </c>
      <c r="X10221" s="9">
        <f>INDEX(SLA_Policy!$D$2:$D$5,MATCH(F10221,SLA_Policy!$A$2:$A$5,0))</f>
        <v>72</v>
      </c>
      <c r="Y10221" s="9" t="str">
        <f>IF(E10221="Cancelled","Excluded",IF(D10221="",IF((SLA_Policy!$B$8-B10221)*24&gt;X10221,"Open - Breached","Open - On Track"),IF((D10221-B10221)*24&lt;=X10221,"Met","Breached")))</f>
        <v>Breached</v>
      </c>
    </row>
    <row r="10222" spans="1:25" x14ac:dyDescent="0.25">
      <c r="A10222" s="9" t="s">
        <v>14745</v>
      </c>
      <c r="B10222" s="23">
        <v>46213.368055555598</v>
      </c>
      <c r="C10222" s="23">
        <v>46213.375</v>
      </c>
      <c r="D10222" s="23">
        <v>46216.351388888899</v>
      </c>
      <c r="E10222" s="9" t="s">
        <v>212</v>
      </c>
      <c r="F10222" s="9" t="s">
        <v>188</v>
      </c>
      <c r="G10222" s="9" t="s">
        <v>213</v>
      </c>
      <c r="H10222" s="9" t="s">
        <v>162</v>
      </c>
      <c r="I10222" s="9" t="s">
        <v>244</v>
      </c>
      <c r="J10222" s="9" t="s">
        <v>13710</v>
      </c>
      <c r="K10222" s="9" t="s">
        <v>225</v>
      </c>
      <c r="L10222" s="9" t="s">
        <v>311</v>
      </c>
      <c r="M10222" s="9" t="s">
        <v>2885</v>
      </c>
      <c r="N10222" s="9" t="s">
        <v>198</v>
      </c>
      <c r="O10222" s="9" t="s">
        <v>179</v>
      </c>
      <c r="P10222" s="9" t="s">
        <v>337</v>
      </c>
      <c r="Q10222" s="9" t="s">
        <v>273</v>
      </c>
      <c r="R10222" s="9">
        <v>0</v>
      </c>
      <c r="S10222" s="9">
        <v>23</v>
      </c>
      <c r="U10222" s="9" t="s">
        <v>248</v>
      </c>
      <c r="X10222" s="9">
        <f>INDEX(SLA_Policy!$D$2:$D$5,MATCH(F10222,SLA_Policy!$A$2:$A$5,0))</f>
        <v>72</v>
      </c>
      <c r="Y10222" s="9" t="str">
        <f>IF(E10222="Cancelled","Excluded",IF(D10222="",IF((SLA_Policy!$B$8-B10222)*24&gt;X10222,"Open - Breached","Open - On Track"),IF((D10222-B10222)*24&lt;=X10222,"Met","Breached")))</f>
        <v>Met</v>
      </c>
    </row>
    <row r="10223" spans="1:25" x14ac:dyDescent="0.25">
      <c r="A10223" s="9" t="s">
        <v>14746</v>
      </c>
      <c r="B10223" s="23">
        <v>46213.369444444397</v>
      </c>
      <c r="C10223" s="23">
        <v>46213.411111111098</v>
      </c>
      <c r="D10223" s="23">
        <v>46216.331250000003</v>
      </c>
      <c r="E10223" s="9" t="s">
        <v>212</v>
      </c>
      <c r="F10223" s="9" t="s">
        <v>189</v>
      </c>
      <c r="G10223" s="9" t="s">
        <v>213</v>
      </c>
      <c r="H10223" s="9" t="s">
        <v>167</v>
      </c>
      <c r="I10223" s="9" t="s">
        <v>362</v>
      </c>
      <c r="J10223" s="9" t="s">
        <v>14747</v>
      </c>
      <c r="K10223" s="9" t="s">
        <v>303</v>
      </c>
      <c r="L10223" s="9" t="s">
        <v>293</v>
      </c>
      <c r="M10223" s="9" t="s">
        <v>6803</v>
      </c>
      <c r="N10223" s="9" t="s">
        <v>196</v>
      </c>
      <c r="O10223" s="9" t="s">
        <v>116</v>
      </c>
      <c r="P10223" s="9" t="s">
        <v>342</v>
      </c>
      <c r="Q10223" s="9" t="s">
        <v>219</v>
      </c>
      <c r="R10223" s="9">
        <v>0</v>
      </c>
      <c r="S10223" s="9">
        <v>56</v>
      </c>
      <c r="T10223" s="9" t="s">
        <v>136</v>
      </c>
      <c r="U10223" s="9" t="s">
        <v>248</v>
      </c>
      <c r="X10223" s="9">
        <f>INDEX(SLA_Policy!$D$2:$D$5,MATCH(F10223,SLA_Policy!$A$2:$A$5,0))</f>
        <v>120</v>
      </c>
      <c r="Y10223" s="9" t="str">
        <f>IF(E10223="Cancelled","Excluded",IF(D10223="",IF((SLA_Policy!$B$8-B10223)*24&gt;X10223,"Open - Breached","Open - On Track"),IF((D10223-B10223)*24&lt;=X10223,"Met","Breached")))</f>
        <v>Met</v>
      </c>
    </row>
    <row r="10224" spans="1:25" x14ac:dyDescent="0.25">
      <c r="A10224" s="9" t="s">
        <v>14748</v>
      </c>
      <c r="B10224" s="23">
        <v>46213.377083333296</v>
      </c>
      <c r="C10224" s="23">
        <v>46213.404861111099</v>
      </c>
      <c r="D10224" s="23">
        <v>46213.422916666699</v>
      </c>
      <c r="E10224" s="9" t="s">
        <v>212</v>
      </c>
      <c r="F10224" s="9" t="s">
        <v>188</v>
      </c>
      <c r="G10224" s="9" t="s">
        <v>213</v>
      </c>
      <c r="H10224" s="9" t="s">
        <v>161</v>
      </c>
      <c r="I10224" s="9" t="s">
        <v>389</v>
      </c>
      <c r="J10224" s="9" t="s">
        <v>14749</v>
      </c>
      <c r="K10224" s="9" t="s">
        <v>215</v>
      </c>
      <c r="L10224" s="9" t="s">
        <v>270</v>
      </c>
      <c r="M10224" s="9" t="s">
        <v>11522</v>
      </c>
      <c r="N10224" s="9" t="s">
        <v>198</v>
      </c>
      <c r="O10224" s="9" t="s">
        <v>116</v>
      </c>
      <c r="P10224" s="9" t="s">
        <v>525</v>
      </c>
      <c r="Q10224" s="9" t="s">
        <v>219</v>
      </c>
      <c r="R10224" s="9">
        <v>0</v>
      </c>
      <c r="S10224" s="9">
        <v>5</v>
      </c>
      <c r="U10224" s="9" t="s">
        <v>376</v>
      </c>
      <c r="W10224" s="9">
        <v>5</v>
      </c>
      <c r="X10224" s="9">
        <f>INDEX(SLA_Policy!$D$2:$D$5,MATCH(F10224,SLA_Policy!$A$2:$A$5,0))</f>
        <v>72</v>
      </c>
      <c r="Y10224" s="9" t="str">
        <f>IF(E10224="Cancelled","Excluded",IF(D10224="",IF((SLA_Policy!$B$8-B10224)*24&gt;X10224,"Open - Breached","Open - On Track"),IF((D10224-B10224)*24&lt;=X10224,"Met","Breached")))</f>
        <v>Met</v>
      </c>
    </row>
    <row r="10225" spans="1:25" x14ac:dyDescent="0.25">
      <c r="A10225" s="9" t="s">
        <v>14750</v>
      </c>
      <c r="B10225" s="23">
        <v>46213.379166666702</v>
      </c>
      <c r="C10225" s="23">
        <v>46213.489583333299</v>
      </c>
      <c r="D10225" s="23">
        <v>46216.381944444503</v>
      </c>
      <c r="E10225" s="9" t="s">
        <v>212</v>
      </c>
      <c r="F10225" s="9" t="s">
        <v>189</v>
      </c>
      <c r="G10225" s="9" t="s">
        <v>213</v>
      </c>
      <c r="H10225" s="9" t="s">
        <v>162</v>
      </c>
      <c r="I10225" s="9" t="s">
        <v>244</v>
      </c>
      <c r="J10225" s="9" t="s">
        <v>14751</v>
      </c>
      <c r="K10225" s="9" t="s">
        <v>246</v>
      </c>
      <c r="L10225" s="9" t="s">
        <v>311</v>
      </c>
      <c r="M10225" s="9" t="s">
        <v>8559</v>
      </c>
      <c r="N10225" s="9" t="s">
        <v>197</v>
      </c>
      <c r="O10225" s="9" t="s">
        <v>116</v>
      </c>
      <c r="P10225" s="9" t="s">
        <v>551</v>
      </c>
      <c r="Q10225" s="9" t="s">
        <v>219</v>
      </c>
      <c r="R10225" s="9">
        <v>0</v>
      </c>
      <c r="S10225" s="9">
        <v>15</v>
      </c>
      <c r="U10225" s="9" t="s">
        <v>661</v>
      </c>
      <c r="W10225" s="9">
        <v>4</v>
      </c>
      <c r="X10225" s="9">
        <f>INDEX(SLA_Policy!$D$2:$D$5,MATCH(F10225,SLA_Policy!$A$2:$A$5,0))</f>
        <v>120</v>
      </c>
      <c r="Y10225" s="9" t="str">
        <f>IF(E10225="Cancelled","Excluded",IF(D10225="",IF((SLA_Policy!$B$8-B10225)*24&gt;X10225,"Open - Breached","Open - On Track"),IF((D10225-B10225)*24&lt;=X10225,"Met","Breached")))</f>
        <v>Met</v>
      </c>
    </row>
    <row r="10226" spans="1:25" x14ac:dyDescent="0.25">
      <c r="A10226" s="9" t="s">
        <v>14752</v>
      </c>
      <c r="B10226" s="23">
        <v>46213.390277777798</v>
      </c>
      <c r="C10226" s="23">
        <v>46213.454166666699</v>
      </c>
      <c r="D10226" s="23">
        <v>46216.383333333302</v>
      </c>
      <c r="E10226" s="9" t="s">
        <v>212</v>
      </c>
      <c r="F10226" s="9" t="s">
        <v>188</v>
      </c>
      <c r="G10226" s="9" t="s">
        <v>213</v>
      </c>
      <c r="H10226" s="9" t="s">
        <v>162</v>
      </c>
      <c r="I10226" s="9" t="s">
        <v>416</v>
      </c>
      <c r="J10226" s="9" t="s">
        <v>957</v>
      </c>
      <c r="K10226" s="9" t="s">
        <v>246</v>
      </c>
      <c r="L10226" s="9" t="s">
        <v>226</v>
      </c>
      <c r="M10226" s="9" t="s">
        <v>826</v>
      </c>
      <c r="N10226" s="9" t="s">
        <v>196</v>
      </c>
      <c r="O10226" s="9" t="s">
        <v>176</v>
      </c>
      <c r="P10226" s="9" t="s">
        <v>419</v>
      </c>
      <c r="Q10226" s="9" t="s">
        <v>219</v>
      </c>
      <c r="R10226" s="9">
        <v>0</v>
      </c>
      <c r="S10226" s="9">
        <v>5</v>
      </c>
      <c r="U10226" s="9" t="s">
        <v>266</v>
      </c>
      <c r="X10226" s="9">
        <f>INDEX(SLA_Policy!$D$2:$D$5,MATCH(F10226,SLA_Policy!$A$2:$A$5,0))</f>
        <v>72</v>
      </c>
      <c r="Y10226" s="9" t="str">
        <f>IF(E10226="Cancelled","Excluded",IF(D10226="",IF((SLA_Policy!$B$8-B10226)*24&gt;X10226,"Open - Breached","Open - On Track"),IF((D10226-B10226)*24&lt;=X10226,"Met","Breached")))</f>
        <v>Met</v>
      </c>
    </row>
    <row r="10227" spans="1:25" x14ac:dyDescent="0.25">
      <c r="A10227" s="9" t="s">
        <v>14753</v>
      </c>
      <c r="B10227" s="23">
        <v>46213.395138888904</v>
      </c>
      <c r="C10227" s="23">
        <v>46213.426388888904</v>
      </c>
      <c r="D10227" s="23">
        <v>46213.629166666702</v>
      </c>
      <c r="E10227" s="9" t="s">
        <v>212</v>
      </c>
      <c r="F10227" s="9" t="s">
        <v>188</v>
      </c>
      <c r="G10227" s="9" t="s">
        <v>213</v>
      </c>
      <c r="H10227" s="9" t="s">
        <v>167</v>
      </c>
      <c r="I10227" s="9" t="s">
        <v>362</v>
      </c>
      <c r="J10227" s="9" t="s">
        <v>14754</v>
      </c>
      <c r="K10227" s="9" t="s">
        <v>262</v>
      </c>
      <c r="L10227" s="9" t="s">
        <v>104</v>
      </c>
      <c r="M10227" s="9" t="s">
        <v>2153</v>
      </c>
      <c r="N10227" s="9" t="s">
        <v>196</v>
      </c>
      <c r="O10227" s="9" t="s">
        <v>116</v>
      </c>
      <c r="P10227" s="9" t="s">
        <v>234</v>
      </c>
      <c r="Q10227" s="9" t="s">
        <v>219</v>
      </c>
      <c r="R10227" s="9">
        <v>0</v>
      </c>
      <c r="S10227" s="9">
        <v>36</v>
      </c>
      <c r="U10227" s="9" t="s">
        <v>266</v>
      </c>
      <c r="X10227" s="9">
        <f>INDEX(SLA_Policy!$D$2:$D$5,MATCH(F10227,SLA_Policy!$A$2:$A$5,0))</f>
        <v>72</v>
      </c>
      <c r="Y10227" s="9" t="str">
        <f>IF(E10227="Cancelled","Excluded",IF(D10227="",IF((SLA_Policy!$B$8-B10227)*24&gt;X10227,"Open - Breached","Open - On Track"),IF((D10227-B10227)*24&lt;=X10227,"Met","Breached")))</f>
        <v>Met</v>
      </c>
    </row>
    <row r="10228" spans="1:25" x14ac:dyDescent="0.25">
      <c r="A10228" s="9" t="s">
        <v>14755</v>
      </c>
      <c r="B10228" s="23">
        <v>46213.404166666704</v>
      </c>
      <c r="C10228" s="23">
        <v>46213.436111111099</v>
      </c>
      <c r="D10228" s="23">
        <v>46213.481249999997</v>
      </c>
      <c r="E10228" s="9" t="s">
        <v>212</v>
      </c>
      <c r="F10228" s="9" t="s">
        <v>188</v>
      </c>
      <c r="G10228" s="9" t="s">
        <v>213</v>
      </c>
      <c r="H10228" s="9" t="s">
        <v>162</v>
      </c>
      <c r="I10228" s="9" t="s">
        <v>345</v>
      </c>
      <c r="J10228" s="9" t="s">
        <v>5877</v>
      </c>
      <c r="K10228" s="9" t="s">
        <v>246</v>
      </c>
      <c r="L10228" s="9" t="s">
        <v>104</v>
      </c>
      <c r="M10228" s="9" t="s">
        <v>698</v>
      </c>
      <c r="N10228" s="9" t="s">
        <v>197</v>
      </c>
      <c r="O10228" s="9" t="s">
        <v>179</v>
      </c>
      <c r="P10228" s="9" t="s">
        <v>337</v>
      </c>
      <c r="Q10228" s="9" t="s">
        <v>219</v>
      </c>
      <c r="R10228" s="9">
        <v>0</v>
      </c>
      <c r="S10228" s="9">
        <v>16</v>
      </c>
      <c r="U10228" s="9" t="s">
        <v>248</v>
      </c>
      <c r="X10228" s="9">
        <f>INDEX(SLA_Policy!$D$2:$D$5,MATCH(F10228,SLA_Policy!$A$2:$A$5,0))</f>
        <v>72</v>
      </c>
      <c r="Y10228" s="9" t="str">
        <f>IF(E10228="Cancelled","Excluded",IF(D10228="",IF((SLA_Policy!$B$8-B10228)*24&gt;X10228,"Open - Breached","Open - On Track"),IF((D10228-B10228)*24&lt;=X10228,"Met","Breached")))</f>
        <v>Met</v>
      </c>
    </row>
    <row r="10229" spans="1:25" x14ac:dyDescent="0.25">
      <c r="A10229" s="9" t="s">
        <v>14756</v>
      </c>
      <c r="B10229" s="23">
        <v>46213.413194444503</v>
      </c>
      <c r="C10229" s="23">
        <v>46213.422222222202</v>
      </c>
      <c r="D10229" s="23">
        <v>46217.315277777801</v>
      </c>
      <c r="E10229" s="9" t="s">
        <v>212</v>
      </c>
      <c r="F10229" s="9" t="s">
        <v>189</v>
      </c>
      <c r="G10229" s="9" t="s">
        <v>213</v>
      </c>
      <c r="H10229" s="9" t="s">
        <v>161</v>
      </c>
      <c r="I10229" s="9" t="s">
        <v>297</v>
      </c>
      <c r="J10229" s="9" t="s">
        <v>521</v>
      </c>
      <c r="K10229" s="9" t="s">
        <v>246</v>
      </c>
      <c r="L10229" s="9" t="s">
        <v>104</v>
      </c>
      <c r="M10229" s="9" t="s">
        <v>2915</v>
      </c>
      <c r="N10229" s="9" t="s">
        <v>198</v>
      </c>
      <c r="O10229" s="9" t="s">
        <v>116</v>
      </c>
      <c r="P10229" s="9" t="s">
        <v>218</v>
      </c>
      <c r="Q10229" s="9" t="s">
        <v>219</v>
      </c>
      <c r="R10229" s="9">
        <v>1</v>
      </c>
      <c r="S10229" s="9">
        <v>28</v>
      </c>
      <c r="U10229" s="9" t="s">
        <v>376</v>
      </c>
      <c r="X10229" s="9">
        <f>INDEX(SLA_Policy!$D$2:$D$5,MATCH(F10229,SLA_Policy!$A$2:$A$5,0))</f>
        <v>120</v>
      </c>
      <c r="Y10229" s="9" t="str">
        <f>IF(E10229="Cancelled","Excluded",IF(D10229="",IF((SLA_Policy!$B$8-B10229)*24&gt;X10229,"Open - Breached","Open - On Track"),IF((D10229-B10229)*24&lt;=X10229,"Met","Breached")))</f>
        <v>Met</v>
      </c>
    </row>
    <row r="10230" spans="1:25" x14ac:dyDescent="0.25">
      <c r="A10230" s="9" t="s">
        <v>14757</v>
      </c>
      <c r="B10230" s="23">
        <v>46213.426388888904</v>
      </c>
      <c r="C10230" s="23">
        <v>46213.4375</v>
      </c>
      <c r="D10230" s="23">
        <v>46213.495833333298</v>
      </c>
      <c r="E10230" s="9" t="s">
        <v>212</v>
      </c>
      <c r="F10230" s="9" t="s">
        <v>189</v>
      </c>
      <c r="G10230" s="9" t="s">
        <v>236</v>
      </c>
      <c r="H10230" s="9" t="s">
        <v>167</v>
      </c>
      <c r="I10230" s="9" t="s">
        <v>255</v>
      </c>
      <c r="J10230" s="9" t="s">
        <v>3482</v>
      </c>
      <c r="K10230" s="9" t="s">
        <v>246</v>
      </c>
      <c r="L10230" s="9" t="s">
        <v>351</v>
      </c>
      <c r="M10230" s="9" t="s">
        <v>2117</v>
      </c>
      <c r="N10230" s="9" t="s">
        <v>199</v>
      </c>
      <c r="O10230" s="9" t="s">
        <v>116</v>
      </c>
      <c r="P10230" s="9" t="s">
        <v>258</v>
      </c>
      <c r="Q10230" s="9" t="s">
        <v>219</v>
      </c>
      <c r="R10230" s="9">
        <v>0</v>
      </c>
      <c r="S10230" s="9">
        <v>12</v>
      </c>
      <c r="U10230" s="9" t="s">
        <v>242</v>
      </c>
      <c r="X10230" s="9">
        <f>INDEX(SLA_Policy!$D$2:$D$5,MATCH(F10230,SLA_Policy!$A$2:$A$5,0))</f>
        <v>120</v>
      </c>
      <c r="Y10230" s="9" t="str">
        <f>IF(E10230="Cancelled","Excluded",IF(D10230="",IF((SLA_Policy!$B$8-B10230)*24&gt;X10230,"Open - Breached","Open - On Track"),IF((D10230-B10230)*24&lt;=X10230,"Met","Breached")))</f>
        <v>Met</v>
      </c>
    </row>
    <row r="10231" spans="1:25" x14ac:dyDescent="0.25">
      <c r="A10231" s="9" t="s">
        <v>14758</v>
      </c>
      <c r="B10231" s="23">
        <v>46213.429166666698</v>
      </c>
      <c r="C10231" s="23">
        <v>46213.448611111096</v>
      </c>
      <c r="D10231" s="23">
        <v>46216.3215277778</v>
      </c>
      <c r="E10231" s="9" t="s">
        <v>212</v>
      </c>
      <c r="F10231" s="9" t="s">
        <v>189</v>
      </c>
      <c r="G10231" s="9" t="s">
        <v>236</v>
      </c>
      <c r="H10231" s="9" t="s">
        <v>164</v>
      </c>
      <c r="I10231" s="9" t="s">
        <v>421</v>
      </c>
      <c r="J10231" s="9" t="s">
        <v>12488</v>
      </c>
      <c r="K10231" s="9" t="s">
        <v>215</v>
      </c>
      <c r="L10231" s="9" t="s">
        <v>282</v>
      </c>
      <c r="M10231" s="9" t="s">
        <v>5053</v>
      </c>
      <c r="N10231" s="9" t="s">
        <v>198</v>
      </c>
      <c r="O10231" s="9" t="s">
        <v>180</v>
      </c>
      <c r="P10231" s="9" t="s">
        <v>278</v>
      </c>
      <c r="Q10231" s="9" t="s">
        <v>219</v>
      </c>
      <c r="R10231" s="9">
        <v>0</v>
      </c>
      <c r="S10231" s="9">
        <v>11</v>
      </c>
      <c r="T10231" s="9" t="s">
        <v>464</v>
      </c>
      <c r="U10231" s="9" t="s">
        <v>242</v>
      </c>
      <c r="W10231" s="9">
        <v>5</v>
      </c>
      <c r="X10231" s="9">
        <f>INDEX(SLA_Policy!$D$2:$D$5,MATCH(F10231,SLA_Policy!$A$2:$A$5,0))</f>
        <v>120</v>
      </c>
      <c r="Y10231" s="9" t="str">
        <f>IF(E10231="Cancelled","Excluded",IF(D10231="",IF((SLA_Policy!$B$8-B10231)*24&gt;X10231,"Open - Breached","Open - On Track"),IF((D10231-B10231)*24&lt;=X10231,"Met","Breached")))</f>
        <v>Met</v>
      </c>
    </row>
    <row r="10232" spans="1:25" x14ac:dyDescent="0.25">
      <c r="A10232" s="9" t="s">
        <v>14759</v>
      </c>
      <c r="B10232" s="23">
        <v>46213.443749999999</v>
      </c>
      <c r="C10232" s="23">
        <v>46213.445138888899</v>
      </c>
      <c r="D10232" s="23">
        <v>46213.574999999997</v>
      </c>
      <c r="E10232" s="9" t="s">
        <v>212</v>
      </c>
      <c r="F10232" s="9" t="s">
        <v>188</v>
      </c>
      <c r="G10232" s="9" t="s">
        <v>213</v>
      </c>
      <c r="H10232" s="9" t="s">
        <v>161</v>
      </c>
      <c r="I10232" s="9" t="s">
        <v>297</v>
      </c>
      <c r="J10232" s="9" t="s">
        <v>1248</v>
      </c>
      <c r="K10232" s="9" t="s">
        <v>276</v>
      </c>
      <c r="L10232" s="9" t="s">
        <v>293</v>
      </c>
      <c r="M10232" s="9" t="s">
        <v>4662</v>
      </c>
      <c r="N10232" s="9" t="s">
        <v>200</v>
      </c>
      <c r="O10232" s="9" t="s">
        <v>177</v>
      </c>
      <c r="P10232" s="9" t="s">
        <v>300</v>
      </c>
      <c r="Q10232" s="9" t="s">
        <v>219</v>
      </c>
      <c r="R10232" s="9">
        <v>1</v>
      </c>
      <c r="S10232" s="9">
        <v>4</v>
      </c>
      <c r="U10232" s="9" t="s">
        <v>290</v>
      </c>
      <c r="W10232" s="9">
        <v>4</v>
      </c>
      <c r="X10232" s="9">
        <f>INDEX(SLA_Policy!$D$2:$D$5,MATCH(F10232,SLA_Policy!$A$2:$A$5,0))</f>
        <v>72</v>
      </c>
      <c r="Y10232" s="9" t="str">
        <f>IF(E10232="Cancelled","Excluded",IF(D10232="",IF((SLA_Policy!$B$8-B10232)*24&gt;X10232,"Open - Breached","Open - On Track"),IF((D10232-B10232)*24&lt;=X10232,"Met","Breached")))</f>
        <v>Met</v>
      </c>
    </row>
    <row r="10233" spans="1:25" x14ac:dyDescent="0.25">
      <c r="A10233" s="9" t="s">
        <v>14760</v>
      </c>
      <c r="B10233" s="23">
        <v>46213.459027777797</v>
      </c>
      <c r="C10233" s="23">
        <v>46213.495833333298</v>
      </c>
      <c r="D10233" s="23">
        <v>46216.326388888898</v>
      </c>
      <c r="E10233" s="9" t="s">
        <v>212</v>
      </c>
      <c r="F10233" s="9" t="s">
        <v>189</v>
      </c>
      <c r="G10233" s="9" t="s">
        <v>236</v>
      </c>
      <c r="H10233" s="9" t="s">
        <v>167</v>
      </c>
      <c r="I10233" s="9" t="s">
        <v>255</v>
      </c>
      <c r="J10233" s="9" t="s">
        <v>14761</v>
      </c>
      <c r="K10233" s="9" t="s">
        <v>246</v>
      </c>
      <c r="L10233" s="9" t="s">
        <v>311</v>
      </c>
      <c r="M10233" s="9" t="s">
        <v>832</v>
      </c>
      <c r="N10233" s="9" t="s">
        <v>196</v>
      </c>
      <c r="O10233" s="9" t="s">
        <v>116</v>
      </c>
      <c r="P10233" s="9" t="s">
        <v>551</v>
      </c>
      <c r="Q10233" s="9" t="s">
        <v>219</v>
      </c>
      <c r="R10233" s="9">
        <v>1</v>
      </c>
      <c r="S10233" s="9">
        <v>32</v>
      </c>
      <c r="U10233" s="9" t="s">
        <v>242</v>
      </c>
      <c r="X10233" s="9">
        <f>INDEX(SLA_Policy!$D$2:$D$5,MATCH(F10233,SLA_Policy!$A$2:$A$5,0))</f>
        <v>120</v>
      </c>
      <c r="Y10233" s="9" t="str">
        <f>IF(E10233="Cancelled","Excluded",IF(D10233="",IF((SLA_Policy!$B$8-B10233)*24&gt;X10233,"Open - Breached","Open - On Track"),IF((D10233-B10233)*24&lt;=X10233,"Met","Breached")))</f>
        <v>Met</v>
      </c>
    </row>
    <row r="10234" spans="1:25" x14ac:dyDescent="0.25">
      <c r="A10234" s="9" t="s">
        <v>14762</v>
      </c>
      <c r="B10234" s="23">
        <v>46213.461111111101</v>
      </c>
      <c r="C10234" s="23">
        <v>46213.482638888898</v>
      </c>
      <c r="D10234" s="23">
        <v>46217.2993055556</v>
      </c>
      <c r="E10234" s="9" t="s">
        <v>212</v>
      </c>
      <c r="F10234" s="9" t="s">
        <v>189</v>
      </c>
      <c r="G10234" s="9" t="s">
        <v>213</v>
      </c>
      <c r="H10234" s="9" t="s">
        <v>164</v>
      </c>
      <c r="I10234" s="9" t="s">
        <v>260</v>
      </c>
      <c r="J10234" s="9" t="s">
        <v>2984</v>
      </c>
      <c r="K10234" s="9" t="s">
        <v>14602</v>
      </c>
      <c r="L10234" s="9" t="s">
        <v>12094</v>
      </c>
      <c r="M10234" s="9" t="s">
        <v>14666</v>
      </c>
      <c r="N10234" s="9" t="s">
        <v>198</v>
      </c>
      <c r="O10234" s="9" t="s">
        <v>180</v>
      </c>
      <c r="P10234" s="9" t="s">
        <v>368</v>
      </c>
      <c r="Q10234" s="9" t="s">
        <v>219</v>
      </c>
      <c r="R10234" s="9">
        <v>0</v>
      </c>
      <c r="S10234" s="9">
        <v>39</v>
      </c>
      <c r="T10234" s="9" t="s">
        <v>265</v>
      </c>
      <c r="U10234" s="9" t="s">
        <v>266</v>
      </c>
      <c r="W10234" s="9">
        <v>4</v>
      </c>
      <c r="X10234" s="9">
        <f>INDEX(SLA_Policy!$D$2:$D$5,MATCH(F10234,SLA_Policy!$A$2:$A$5,0))</f>
        <v>120</v>
      </c>
      <c r="Y10234" s="9" t="str">
        <f>IF(E10234="Cancelled","Excluded",IF(D10234="",IF((SLA_Policy!$B$8-B10234)*24&gt;X10234,"Open - Breached","Open - On Track"),IF((D10234-B10234)*24&lt;=X10234,"Met","Breached")))</f>
        <v>Met</v>
      </c>
    </row>
    <row r="10235" spans="1:25" x14ac:dyDescent="0.25">
      <c r="A10235" s="9" t="s">
        <v>14763</v>
      </c>
      <c r="B10235" s="23">
        <v>46213.463888888902</v>
      </c>
      <c r="C10235" s="23">
        <v>46213.525694444397</v>
      </c>
      <c r="D10235" s="23">
        <v>46216.340277777803</v>
      </c>
      <c r="E10235" s="9" t="s">
        <v>212</v>
      </c>
      <c r="F10235" s="9" t="s">
        <v>188</v>
      </c>
      <c r="G10235" s="9" t="s">
        <v>213</v>
      </c>
      <c r="H10235" s="9" t="s">
        <v>167</v>
      </c>
      <c r="I10235" s="9" t="s">
        <v>349</v>
      </c>
      <c r="J10235" s="9" t="s">
        <v>8716</v>
      </c>
      <c r="K10235" s="9" t="s">
        <v>215</v>
      </c>
      <c r="L10235" s="9" t="s">
        <v>226</v>
      </c>
      <c r="M10235" s="9" t="s">
        <v>2472</v>
      </c>
      <c r="N10235" s="9" t="s">
        <v>196</v>
      </c>
      <c r="O10235" s="9" t="s">
        <v>180</v>
      </c>
      <c r="P10235" s="9" t="s">
        <v>318</v>
      </c>
      <c r="Q10235" s="9" t="s">
        <v>219</v>
      </c>
      <c r="R10235" s="9">
        <v>0</v>
      </c>
      <c r="S10235" s="9">
        <v>13</v>
      </c>
      <c r="U10235" s="9" t="s">
        <v>266</v>
      </c>
      <c r="X10235" s="9">
        <f>INDEX(SLA_Policy!$D$2:$D$5,MATCH(F10235,SLA_Policy!$A$2:$A$5,0))</f>
        <v>72</v>
      </c>
      <c r="Y10235" s="9" t="str">
        <f>IF(E10235="Cancelled","Excluded",IF(D10235="",IF((SLA_Policy!$B$8-B10235)*24&gt;X10235,"Open - Breached","Open - On Track"),IF((D10235-B10235)*24&lt;=X10235,"Met","Breached")))</f>
        <v>Met</v>
      </c>
    </row>
    <row r="10236" spans="1:25" x14ac:dyDescent="0.25">
      <c r="A10236" s="9" t="s">
        <v>14764</v>
      </c>
      <c r="B10236" s="23">
        <v>46213.467361111099</v>
      </c>
      <c r="C10236" s="23">
        <v>46213.484722222202</v>
      </c>
      <c r="D10236" s="23">
        <v>46217.378472222197</v>
      </c>
      <c r="E10236" s="9" t="s">
        <v>212</v>
      </c>
      <c r="F10236" s="9" t="s">
        <v>188</v>
      </c>
      <c r="G10236" s="9" t="s">
        <v>236</v>
      </c>
      <c r="H10236" s="9" t="s">
        <v>163</v>
      </c>
      <c r="I10236" s="9" t="s">
        <v>315</v>
      </c>
      <c r="J10236" s="9" t="s">
        <v>4366</v>
      </c>
      <c r="K10236" s="9" t="s">
        <v>303</v>
      </c>
      <c r="L10236" s="9" t="s">
        <v>270</v>
      </c>
      <c r="M10236" s="9" t="s">
        <v>2094</v>
      </c>
      <c r="N10236" s="9" t="s">
        <v>198</v>
      </c>
      <c r="O10236" s="9" t="s">
        <v>180</v>
      </c>
      <c r="P10236" s="9" t="s">
        <v>318</v>
      </c>
      <c r="Q10236" s="9" t="s">
        <v>219</v>
      </c>
      <c r="R10236" s="9">
        <v>0</v>
      </c>
      <c r="S10236" s="9">
        <v>65</v>
      </c>
      <c r="T10236" s="9" t="s">
        <v>229</v>
      </c>
      <c r="U10236" s="9" t="s">
        <v>242</v>
      </c>
      <c r="X10236" s="9">
        <f>INDEX(SLA_Policy!$D$2:$D$5,MATCH(F10236,SLA_Policy!$A$2:$A$5,0))</f>
        <v>72</v>
      </c>
      <c r="Y10236" s="9" t="str">
        <f>IF(E10236="Cancelled","Excluded",IF(D10236="",IF((SLA_Policy!$B$8-B10236)*24&gt;X10236,"Open - Breached","Open - On Track"),IF((D10236-B10236)*24&lt;=X10236,"Met","Breached")))</f>
        <v>Breached</v>
      </c>
    </row>
    <row r="10237" spans="1:25" x14ac:dyDescent="0.25">
      <c r="A10237" s="9" t="s">
        <v>14765</v>
      </c>
      <c r="B10237" s="23">
        <v>46213.475694444503</v>
      </c>
      <c r="C10237" s="23">
        <v>46213.604861111096</v>
      </c>
      <c r="D10237" s="23">
        <v>46213.620833333298</v>
      </c>
      <c r="E10237" s="9" t="s">
        <v>212</v>
      </c>
      <c r="F10237" s="9" t="s">
        <v>189</v>
      </c>
      <c r="G10237" s="9" t="s">
        <v>213</v>
      </c>
      <c r="H10237" s="9" t="s">
        <v>88</v>
      </c>
      <c r="I10237" s="9" t="s">
        <v>268</v>
      </c>
      <c r="J10237" s="9" t="s">
        <v>7873</v>
      </c>
      <c r="K10237" s="9" t="s">
        <v>215</v>
      </c>
      <c r="L10237" s="9" t="s">
        <v>216</v>
      </c>
      <c r="M10237" s="9" t="s">
        <v>5541</v>
      </c>
      <c r="N10237" s="9" t="s">
        <v>196</v>
      </c>
      <c r="O10237" s="9" t="s">
        <v>178</v>
      </c>
      <c r="P10237" s="9" t="s">
        <v>360</v>
      </c>
      <c r="Q10237" s="9" t="s">
        <v>219</v>
      </c>
      <c r="R10237" s="9">
        <v>0</v>
      </c>
      <c r="S10237" s="9">
        <v>4</v>
      </c>
      <c r="T10237" s="9" t="s">
        <v>136</v>
      </c>
      <c r="U10237" s="9" t="s">
        <v>266</v>
      </c>
      <c r="X10237" s="9">
        <f>INDEX(SLA_Policy!$D$2:$D$5,MATCH(F10237,SLA_Policy!$A$2:$A$5,0))</f>
        <v>120</v>
      </c>
      <c r="Y10237" s="9" t="str">
        <f>IF(E10237="Cancelled","Excluded",IF(D10237="",IF((SLA_Policy!$B$8-B10237)*24&gt;X10237,"Open - Breached","Open - On Track"),IF((D10237-B10237)*24&lt;=X10237,"Met","Breached")))</f>
        <v>Met</v>
      </c>
    </row>
    <row r="10238" spans="1:25" x14ac:dyDescent="0.25">
      <c r="A10238" s="9" t="s">
        <v>14766</v>
      </c>
      <c r="B10238" s="23">
        <v>46213.481249999997</v>
      </c>
      <c r="C10238" s="23">
        <v>46213.645833333299</v>
      </c>
      <c r="E10238" s="9" t="s">
        <v>649</v>
      </c>
      <c r="F10238" s="9" t="s">
        <v>188</v>
      </c>
      <c r="G10238" s="9" t="s">
        <v>236</v>
      </c>
      <c r="H10238" s="9" t="s">
        <v>163</v>
      </c>
      <c r="I10238" s="9" t="s">
        <v>315</v>
      </c>
      <c r="J10238" s="9" t="s">
        <v>2968</v>
      </c>
      <c r="K10238" s="9" t="s">
        <v>215</v>
      </c>
      <c r="L10238" s="9" t="s">
        <v>104</v>
      </c>
      <c r="M10238" s="9" t="s">
        <v>3406</v>
      </c>
      <c r="N10238" s="9" t="s">
        <v>197</v>
      </c>
      <c r="O10238" s="9" t="s">
        <v>180</v>
      </c>
      <c r="P10238" s="9" t="s">
        <v>278</v>
      </c>
      <c r="Q10238" s="9" t="s">
        <v>219</v>
      </c>
      <c r="R10238" s="9">
        <v>0</v>
      </c>
      <c r="S10238" s="9">
        <v>1</v>
      </c>
      <c r="T10238" s="9" t="s">
        <v>136</v>
      </c>
      <c r="X10238" s="9">
        <f>INDEX(SLA_Policy!$D$2:$D$5,MATCH(F10238,SLA_Policy!$A$2:$A$5,0))</f>
        <v>72</v>
      </c>
      <c r="Y10238" s="9" t="str">
        <f>IF(E10238="Cancelled","Excluded",IF(D10238="",IF((SLA_Policy!$B$8-B10238)*24&gt;X10238,"Open - Breached","Open - On Track"),IF((D10238-B10238)*24&lt;=X10238,"Met","Breached")))</f>
        <v>Excluded</v>
      </c>
    </row>
    <row r="10239" spans="1:25" x14ac:dyDescent="0.25">
      <c r="A10239" s="9" t="s">
        <v>14767</v>
      </c>
      <c r="B10239" s="23">
        <v>46213.488194444399</v>
      </c>
      <c r="C10239" s="23">
        <v>46213.513888888898</v>
      </c>
      <c r="D10239" s="23">
        <v>46213.706250000003</v>
      </c>
      <c r="E10239" s="9" t="s">
        <v>212</v>
      </c>
      <c r="F10239" s="9" t="s">
        <v>188</v>
      </c>
      <c r="G10239" s="9" t="s">
        <v>213</v>
      </c>
      <c r="H10239" s="9" t="s">
        <v>162</v>
      </c>
      <c r="I10239" s="9" t="s">
        <v>345</v>
      </c>
      <c r="J10239" s="9" t="s">
        <v>2999</v>
      </c>
      <c r="K10239" s="9" t="s">
        <v>239</v>
      </c>
      <c r="L10239" s="9" t="s">
        <v>226</v>
      </c>
      <c r="M10239" s="9" t="s">
        <v>3838</v>
      </c>
      <c r="N10239" s="9" t="s">
        <v>196</v>
      </c>
      <c r="O10239" s="9" t="s">
        <v>116</v>
      </c>
      <c r="P10239" s="9" t="s">
        <v>551</v>
      </c>
      <c r="Q10239" s="9" t="s">
        <v>219</v>
      </c>
      <c r="R10239" s="9">
        <v>0</v>
      </c>
      <c r="S10239" s="9">
        <v>25</v>
      </c>
      <c r="U10239" s="9" t="s">
        <v>661</v>
      </c>
      <c r="W10239" s="9">
        <v>4</v>
      </c>
      <c r="X10239" s="9">
        <f>INDEX(SLA_Policy!$D$2:$D$5,MATCH(F10239,SLA_Policy!$A$2:$A$5,0))</f>
        <v>72</v>
      </c>
      <c r="Y10239" s="9" t="str">
        <f>IF(E10239="Cancelled","Excluded",IF(D10239="",IF((SLA_Policy!$B$8-B10239)*24&gt;X10239,"Open - Breached","Open - On Track"),IF((D10239-B10239)*24&lt;=X10239,"Met","Breached")))</f>
        <v>Met</v>
      </c>
    </row>
    <row r="10240" spans="1:25" x14ac:dyDescent="0.25">
      <c r="A10240" s="9" t="s">
        <v>14768</v>
      </c>
      <c r="B10240" s="23">
        <v>46213.492361111101</v>
      </c>
      <c r="C10240" s="23">
        <v>46213.495833333298</v>
      </c>
      <c r="D10240" s="23">
        <v>46213.506944444503</v>
      </c>
      <c r="E10240" s="9" t="s">
        <v>212</v>
      </c>
      <c r="F10240" s="9" t="s">
        <v>188</v>
      </c>
      <c r="G10240" s="9" t="s">
        <v>213</v>
      </c>
      <c r="H10240" s="9" t="s">
        <v>161</v>
      </c>
      <c r="I10240" s="9" t="s">
        <v>454</v>
      </c>
      <c r="J10240" s="9" t="s">
        <v>813</v>
      </c>
      <c r="K10240" s="9" t="s">
        <v>246</v>
      </c>
      <c r="L10240" s="9" t="s">
        <v>270</v>
      </c>
      <c r="M10240" s="9" t="s">
        <v>1502</v>
      </c>
      <c r="N10240" s="9" t="s">
        <v>198</v>
      </c>
      <c r="O10240" s="9" t="s">
        <v>116</v>
      </c>
      <c r="P10240" s="9" t="s">
        <v>258</v>
      </c>
      <c r="Q10240" s="9" t="s">
        <v>219</v>
      </c>
      <c r="R10240" s="9">
        <v>0</v>
      </c>
      <c r="S10240" s="9">
        <v>3</v>
      </c>
      <c r="U10240" s="9" t="s">
        <v>290</v>
      </c>
      <c r="W10240" s="9">
        <v>4</v>
      </c>
      <c r="X10240" s="9">
        <f>INDEX(SLA_Policy!$D$2:$D$5,MATCH(F10240,SLA_Policy!$A$2:$A$5,0))</f>
        <v>72</v>
      </c>
      <c r="Y10240" s="9" t="str">
        <f>IF(E10240="Cancelled","Excluded",IF(D10240="",IF((SLA_Policy!$B$8-B10240)*24&gt;X10240,"Open - Breached","Open - On Track"),IF((D10240-B10240)*24&lt;=X10240,"Met","Breached")))</f>
        <v>Met</v>
      </c>
    </row>
    <row r="10241" spans="1:25" x14ac:dyDescent="0.25">
      <c r="A10241" s="9" t="s">
        <v>14769</v>
      </c>
      <c r="B10241" s="23">
        <v>46213.496527777803</v>
      </c>
      <c r="C10241" s="23">
        <v>46213.538194444503</v>
      </c>
      <c r="D10241" s="23">
        <v>46216.4152777778</v>
      </c>
      <c r="E10241" s="9" t="s">
        <v>212</v>
      </c>
      <c r="F10241" s="9" t="s">
        <v>188</v>
      </c>
      <c r="G10241" s="9" t="s">
        <v>213</v>
      </c>
      <c r="H10241" s="9" t="s">
        <v>163</v>
      </c>
      <c r="I10241" s="9" t="s">
        <v>405</v>
      </c>
      <c r="J10241" s="9" t="s">
        <v>7459</v>
      </c>
      <c r="K10241" s="9" t="s">
        <v>246</v>
      </c>
      <c r="L10241" s="9" t="s">
        <v>104</v>
      </c>
      <c r="M10241" s="9" t="s">
        <v>3507</v>
      </c>
      <c r="N10241" s="9" t="s">
        <v>197</v>
      </c>
      <c r="O10241" s="9" t="s">
        <v>176</v>
      </c>
      <c r="P10241" s="9" t="s">
        <v>253</v>
      </c>
      <c r="Q10241" s="9" t="s">
        <v>273</v>
      </c>
      <c r="R10241" s="9">
        <v>0</v>
      </c>
      <c r="S10241" s="9">
        <v>20</v>
      </c>
      <c r="U10241" s="9" t="s">
        <v>230</v>
      </c>
      <c r="X10241" s="9">
        <f>INDEX(SLA_Policy!$D$2:$D$5,MATCH(F10241,SLA_Policy!$A$2:$A$5,0))</f>
        <v>72</v>
      </c>
      <c r="Y10241" s="9" t="str">
        <f>IF(E10241="Cancelled","Excluded",IF(D10241="",IF((SLA_Policy!$B$8-B10241)*24&gt;X10241,"Open - Breached","Open - On Track"),IF((D10241-B10241)*24&lt;=X10241,"Met","Breached")))</f>
        <v>Met</v>
      </c>
    </row>
    <row r="10242" spans="1:25" x14ac:dyDescent="0.25">
      <c r="A10242" s="9" t="s">
        <v>14770</v>
      </c>
      <c r="B10242" s="23">
        <v>46213.501388888901</v>
      </c>
      <c r="C10242" s="23">
        <v>46213.593055555597</v>
      </c>
      <c r="D10242" s="23">
        <v>46213.661805555603</v>
      </c>
      <c r="E10242" s="9" t="s">
        <v>212</v>
      </c>
      <c r="F10242" s="9" t="s">
        <v>189</v>
      </c>
      <c r="G10242" s="9" t="s">
        <v>213</v>
      </c>
      <c r="H10242" s="9" t="s">
        <v>161</v>
      </c>
      <c r="I10242" s="9" t="s">
        <v>389</v>
      </c>
      <c r="J10242" s="9" t="s">
        <v>786</v>
      </c>
      <c r="K10242" s="9" t="s">
        <v>246</v>
      </c>
      <c r="L10242" s="9" t="s">
        <v>293</v>
      </c>
      <c r="M10242" s="9" t="s">
        <v>4385</v>
      </c>
      <c r="N10242" s="9" t="s">
        <v>196</v>
      </c>
      <c r="O10242" s="9" t="s">
        <v>177</v>
      </c>
      <c r="P10242" s="9" t="s">
        <v>942</v>
      </c>
      <c r="Q10242" s="9" t="s">
        <v>219</v>
      </c>
      <c r="R10242" s="9">
        <v>0</v>
      </c>
      <c r="S10242" s="9">
        <v>8</v>
      </c>
      <c r="U10242" s="9" t="s">
        <v>221</v>
      </c>
      <c r="W10242" s="9">
        <v>5</v>
      </c>
      <c r="X10242" s="9">
        <f>INDEX(SLA_Policy!$D$2:$D$5,MATCH(F10242,SLA_Policy!$A$2:$A$5,0))</f>
        <v>120</v>
      </c>
      <c r="Y10242" s="9" t="str">
        <f>IF(E10242="Cancelled","Excluded",IF(D10242="",IF((SLA_Policy!$B$8-B10242)*24&gt;X10242,"Open - Breached","Open - On Track"),IF((D10242-B10242)*24&lt;=X10242,"Met","Breached")))</f>
        <v>Met</v>
      </c>
    </row>
    <row r="10243" spans="1:25" x14ac:dyDescent="0.25">
      <c r="A10243" s="9" t="s">
        <v>14771</v>
      </c>
      <c r="B10243" s="23">
        <v>46213.504166666702</v>
      </c>
      <c r="C10243" s="23">
        <v>46213.716666666704</v>
      </c>
      <c r="D10243" s="23">
        <v>46218.743750000001</v>
      </c>
      <c r="E10243" s="9" t="s">
        <v>212</v>
      </c>
      <c r="F10243" s="9" t="s">
        <v>189</v>
      </c>
      <c r="G10243" s="9" t="s">
        <v>213</v>
      </c>
      <c r="H10243" s="9" t="s">
        <v>167</v>
      </c>
      <c r="I10243" s="9" t="s">
        <v>362</v>
      </c>
      <c r="J10243" s="9" t="s">
        <v>14772</v>
      </c>
      <c r="K10243" s="9" t="s">
        <v>14602</v>
      </c>
      <c r="L10243" s="9" t="s">
        <v>12094</v>
      </c>
      <c r="M10243" s="9" t="s">
        <v>14773</v>
      </c>
      <c r="N10243" s="9" t="s">
        <v>197</v>
      </c>
      <c r="O10243" s="9" t="s">
        <v>176</v>
      </c>
      <c r="P10243" s="9" t="s">
        <v>228</v>
      </c>
      <c r="Q10243" s="9" t="s">
        <v>273</v>
      </c>
      <c r="R10243" s="9">
        <v>0</v>
      </c>
      <c r="S10243" s="9">
        <v>26</v>
      </c>
      <c r="U10243" s="9" t="s">
        <v>290</v>
      </c>
      <c r="X10243" s="9">
        <f>INDEX(SLA_Policy!$D$2:$D$5,MATCH(F10243,SLA_Policy!$A$2:$A$5,0))</f>
        <v>120</v>
      </c>
      <c r="Y10243" s="9" t="str">
        <f>IF(E10243="Cancelled","Excluded",IF(D10243="",IF((SLA_Policy!$B$8-B10243)*24&gt;X10243,"Open - Breached","Open - On Track"),IF((D10243-B10243)*24&lt;=X10243,"Met","Breached")))</f>
        <v>Breached</v>
      </c>
    </row>
    <row r="10244" spans="1:25" x14ac:dyDescent="0.25">
      <c r="A10244" s="9" t="s">
        <v>14774</v>
      </c>
      <c r="B10244" s="23">
        <v>46213.556944444397</v>
      </c>
      <c r="C10244" s="23">
        <v>46213.557638888902</v>
      </c>
      <c r="D10244" s="23">
        <v>46216.342361111099</v>
      </c>
      <c r="E10244" s="9" t="s">
        <v>212</v>
      </c>
      <c r="F10244" s="9" t="s">
        <v>188</v>
      </c>
      <c r="G10244" s="9" t="s">
        <v>213</v>
      </c>
      <c r="H10244" s="9" t="s">
        <v>167</v>
      </c>
      <c r="I10244" s="9" t="s">
        <v>362</v>
      </c>
      <c r="J10244" s="9" t="s">
        <v>14775</v>
      </c>
      <c r="K10244" s="9" t="s">
        <v>225</v>
      </c>
      <c r="L10244" s="9" t="s">
        <v>371</v>
      </c>
      <c r="M10244" s="9" t="s">
        <v>9145</v>
      </c>
      <c r="N10244" s="9" t="s">
        <v>198</v>
      </c>
      <c r="O10244" s="9" t="s">
        <v>176</v>
      </c>
      <c r="P10244" s="9" t="s">
        <v>503</v>
      </c>
      <c r="Q10244" s="9" t="s">
        <v>219</v>
      </c>
      <c r="R10244" s="9">
        <v>0</v>
      </c>
      <c r="S10244" s="9">
        <v>19</v>
      </c>
      <c r="U10244" s="9" t="s">
        <v>248</v>
      </c>
      <c r="W10244" s="9">
        <v>4</v>
      </c>
      <c r="X10244" s="9">
        <f>INDEX(SLA_Policy!$D$2:$D$5,MATCH(F10244,SLA_Policy!$A$2:$A$5,0))</f>
        <v>72</v>
      </c>
      <c r="Y10244" s="9" t="str">
        <f>IF(E10244="Cancelled","Excluded",IF(D10244="",IF((SLA_Policy!$B$8-B10244)*24&gt;X10244,"Open - Breached","Open - On Track"),IF((D10244-B10244)*24&lt;=X10244,"Met","Breached")))</f>
        <v>Met</v>
      </c>
    </row>
    <row r="10245" spans="1:25" x14ac:dyDescent="0.25">
      <c r="A10245" s="9" t="s">
        <v>14776</v>
      </c>
      <c r="B10245" s="23">
        <v>46213.557638888902</v>
      </c>
      <c r="C10245" s="23">
        <v>46213.632638888899</v>
      </c>
      <c r="D10245" s="23">
        <v>46213.645138888904</v>
      </c>
      <c r="E10245" s="9" t="s">
        <v>212</v>
      </c>
      <c r="F10245" s="9" t="s">
        <v>188</v>
      </c>
      <c r="G10245" s="9" t="s">
        <v>213</v>
      </c>
      <c r="H10245" s="9" t="s">
        <v>161</v>
      </c>
      <c r="I10245" s="9" t="s">
        <v>389</v>
      </c>
      <c r="J10245" s="9" t="s">
        <v>1243</v>
      </c>
      <c r="K10245" s="9" t="s">
        <v>246</v>
      </c>
      <c r="L10245" s="9" t="s">
        <v>282</v>
      </c>
      <c r="M10245" s="9" t="s">
        <v>3229</v>
      </c>
      <c r="N10245" s="9" t="s">
        <v>196</v>
      </c>
      <c r="O10245" s="9" t="s">
        <v>116</v>
      </c>
      <c r="P10245" s="9" t="s">
        <v>574</v>
      </c>
      <c r="Q10245" s="9" t="s">
        <v>219</v>
      </c>
      <c r="R10245" s="9">
        <v>0</v>
      </c>
      <c r="S10245" s="9">
        <v>9</v>
      </c>
      <c r="U10245" s="9" t="s">
        <v>290</v>
      </c>
      <c r="W10245" s="9">
        <v>5</v>
      </c>
      <c r="X10245" s="9">
        <f>INDEX(SLA_Policy!$D$2:$D$5,MATCH(F10245,SLA_Policy!$A$2:$A$5,0))</f>
        <v>72</v>
      </c>
      <c r="Y10245" s="9" t="str">
        <f>IF(E10245="Cancelled","Excluded",IF(D10245="",IF((SLA_Policy!$B$8-B10245)*24&gt;X10245,"Open - Breached","Open - On Track"),IF((D10245-B10245)*24&lt;=X10245,"Met","Breached")))</f>
        <v>Met</v>
      </c>
    </row>
    <row r="10246" spans="1:25" x14ac:dyDescent="0.25">
      <c r="A10246" s="9" t="s">
        <v>14777</v>
      </c>
      <c r="B10246" s="23">
        <v>46213.559722222199</v>
      </c>
      <c r="C10246" s="23">
        <v>46213.589583333298</v>
      </c>
      <c r="D10246" s="23">
        <v>46216.320833333302</v>
      </c>
      <c r="E10246" s="9" t="s">
        <v>212</v>
      </c>
      <c r="F10246" s="9" t="s">
        <v>188</v>
      </c>
      <c r="G10246" s="9" t="s">
        <v>213</v>
      </c>
      <c r="H10246" s="9" t="s">
        <v>167</v>
      </c>
      <c r="I10246" s="9" t="s">
        <v>536</v>
      </c>
      <c r="J10246" s="9" t="s">
        <v>14778</v>
      </c>
      <c r="K10246" s="9" t="s">
        <v>246</v>
      </c>
      <c r="L10246" s="9" t="s">
        <v>293</v>
      </c>
      <c r="M10246" s="9" t="s">
        <v>2043</v>
      </c>
      <c r="N10246" s="9" t="s">
        <v>197</v>
      </c>
      <c r="O10246" s="9" t="s">
        <v>180</v>
      </c>
      <c r="P10246" s="9" t="s">
        <v>368</v>
      </c>
      <c r="Q10246" s="9" t="s">
        <v>273</v>
      </c>
      <c r="R10246" s="9">
        <v>0</v>
      </c>
      <c r="S10246" s="9">
        <v>32</v>
      </c>
      <c r="T10246" s="9" t="s">
        <v>220</v>
      </c>
      <c r="U10246" s="9" t="s">
        <v>266</v>
      </c>
      <c r="X10246" s="9">
        <f>INDEX(SLA_Policy!$D$2:$D$5,MATCH(F10246,SLA_Policy!$A$2:$A$5,0))</f>
        <v>72</v>
      </c>
      <c r="Y10246" s="9" t="str">
        <f>IF(E10246="Cancelled","Excluded",IF(D10246="",IF((SLA_Policy!$B$8-B10246)*24&gt;X10246,"Open - Breached","Open - On Track"),IF((D10246-B10246)*24&lt;=X10246,"Met","Breached")))</f>
        <v>Met</v>
      </c>
    </row>
    <row r="10247" spans="1:25" x14ac:dyDescent="0.25">
      <c r="A10247" s="9" t="s">
        <v>14779</v>
      </c>
      <c r="B10247" s="23">
        <v>46213.582638888904</v>
      </c>
      <c r="C10247" s="23">
        <v>46213.585416666698</v>
      </c>
      <c r="D10247" s="23">
        <v>46213.627083333296</v>
      </c>
      <c r="E10247" s="9" t="s">
        <v>212</v>
      </c>
      <c r="F10247" s="9" t="s">
        <v>188</v>
      </c>
      <c r="G10247" s="9" t="s">
        <v>213</v>
      </c>
      <c r="H10247" s="9" t="s">
        <v>165</v>
      </c>
      <c r="I10247" s="9" t="s">
        <v>567</v>
      </c>
      <c r="J10247" s="9" t="s">
        <v>1190</v>
      </c>
      <c r="K10247" s="9" t="s">
        <v>303</v>
      </c>
      <c r="L10247" s="9" t="s">
        <v>104</v>
      </c>
      <c r="M10247" s="9" t="s">
        <v>4749</v>
      </c>
      <c r="N10247" s="9" t="s">
        <v>198</v>
      </c>
      <c r="O10247" s="9" t="s">
        <v>116</v>
      </c>
      <c r="P10247" s="9" t="s">
        <v>551</v>
      </c>
      <c r="Q10247" s="9" t="s">
        <v>219</v>
      </c>
      <c r="R10247" s="9">
        <v>0</v>
      </c>
      <c r="S10247" s="9">
        <v>22</v>
      </c>
      <c r="U10247" s="9" t="s">
        <v>230</v>
      </c>
      <c r="W10247" s="9">
        <v>5</v>
      </c>
      <c r="X10247" s="9">
        <f>INDEX(SLA_Policy!$D$2:$D$5,MATCH(F10247,SLA_Policy!$A$2:$A$5,0))</f>
        <v>72</v>
      </c>
      <c r="Y10247" s="9" t="str">
        <f>IF(E10247="Cancelled","Excluded",IF(D10247="",IF((SLA_Policy!$B$8-B10247)*24&gt;X10247,"Open - Breached","Open - On Track"),IF((D10247-B10247)*24&lt;=X10247,"Met","Breached")))</f>
        <v>Met</v>
      </c>
    </row>
    <row r="10248" spans="1:25" x14ac:dyDescent="0.25">
      <c r="A10248" s="9" t="s">
        <v>14780</v>
      </c>
      <c r="B10248" s="23">
        <v>46213.586805555598</v>
      </c>
      <c r="C10248" s="23">
        <v>46213.587500000001</v>
      </c>
      <c r="D10248" s="23">
        <v>46214.056944444397</v>
      </c>
      <c r="E10248" s="9" t="s">
        <v>212</v>
      </c>
      <c r="F10248" s="9" t="s">
        <v>187</v>
      </c>
      <c r="G10248" s="9" t="s">
        <v>213</v>
      </c>
      <c r="H10248" s="9" t="s">
        <v>163</v>
      </c>
      <c r="I10248" s="9" t="s">
        <v>223</v>
      </c>
      <c r="J10248" s="9" t="s">
        <v>3893</v>
      </c>
      <c r="K10248" s="9" t="s">
        <v>246</v>
      </c>
      <c r="L10248" s="9" t="s">
        <v>311</v>
      </c>
      <c r="M10248" s="9" t="s">
        <v>2822</v>
      </c>
      <c r="N10248" s="9" t="s">
        <v>199</v>
      </c>
      <c r="O10248" s="9" t="s">
        <v>176</v>
      </c>
      <c r="P10248" s="9" t="s">
        <v>503</v>
      </c>
      <c r="Q10248" s="9" t="s">
        <v>273</v>
      </c>
      <c r="R10248" s="9">
        <v>2</v>
      </c>
      <c r="S10248" s="9">
        <v>62</v>
      </c>
      <c r="T10248" s="9" t="s">
        <v>136</v>
      </c>
      <c r="U10248" s="9" t="s">
        <v>230</v>
      </c>
      <c r="W10248" s="9">
        <v>2</v>
      </c>
      <c r="X10248" s="9">
        <f>INDEX(SLA_Policy!$D$2:$D$5,MATCH(F10248,SLA_Policy!$A$2:$A$5,0))</f>
        <v>8</v>
      </c>
      <c r="Y10248" s="9" t="str">
        <f>IF(E10248="Cancelled","Excluded",IF(D10248="",IF((SLA_Policy!$B$8-B10248)*24&gt;X10248,"Open - Breached","Open - On Track"),IF((D10248-B10248)*24&lt;=X10248,"Met","Breached")))</f>
        <v>Breached</v>
      </c>
    </row>
    <row r="10249" spans="1:25" x14ac:dyDescent="0.25">
      <c r="A10249" s="9" t="s">
        <v>14781</v>
      </c>
      <c r="B10249" s="23">
        <v>46213.599305555603</v>
      </c>
      <c r="C10249" s="23">
        <v>46213.772916666698</v>
      </c>
      <c r="D10249" s="23">
        <v>46216.381944444503</v>
      </c>
      <c r="E10249" s="9" t="s">
        <v>212</v>
      </c>
      <c r="F10249" s="9" t="s">
        <v>188</v>
      </c>
      <c r="G10249" s="9" t="s">
        <v>213</v>
      </c>
      <c r="H10249" s="9" t="s">
        <v>88</v>
      </c>
      <c r="I10249" s="9" t="s">
        <v>354</v>
      </c>
      <c r="J10249" s="9" t="s">
        <v>1558</v>
      </c>
      <c r="K10249" s="9" t="s">
        <v>225</v>
      </c>
      <c r="L10249" s="9" t="s">
        <v>216</v>
      </c>
      <c r="M10249" s="9" t="s">
        <v>1324</v>
      </c>
      <c r="N10249" s="9" t="s">
        <v>196</v>
      </c>
      <c r="O10249" s="9" t="s">
        <v>178</v>
      </c>
      <c r="P10249" s="9" t="s">
        <v>360</v>
      </c>
      <c r="Q10249" s="9" t="s">
        <v>219</v>
      </c>
      <c r="R10249" s="9">
        <v>0</v>
      </c>
      <c r="S10249" s="9">
        <v>18</v>
      </c>
      <c r="T10249" s="9" t="s">
        <v>220</v>
      </c>
      <c r="U10249" s="9" t="s">
        <v>230</v>
      </c>
      <c r="X10249" s="9">
        <f>INDEX(SLA_Policy!$D$2:$D$5,MATCH(F10249,SLA_Policy!$A$2:$A$5,0))</f>
        <v>72</v>
      </c>
      <c r="Y10249" s="9" t="str">
        <f>IF(E10249="Cancelled","Excluded",IF(D10249="",IF((SLA_Policy!$B$8-B10249)*24&gt;X10249,"Open - Breached","Open - On Track"),IF((D10249-B10249)*24&lt;=X10249,"Met","Breached")))</f>
        <v>Met</v>
      </c>
    </row>
    <row r="10250" spans="1:25" x14ac:dyDescent="0.25">
      <c r="A10250" s="9" t="s">
        <v>14782</v>
      </c>
      <c r="B10250" s="23">
        <v>46213.627777777801</v>
      </c>
      <c r="C10250" s="23">
        <v>46213.628472222197</v>
      </c>
      <c r="D10250" s="23">
        <v>46216.395833333299</v>
      </c>
      <c r="E10250" s="9" t="s">
        <v>212</v>
      </c>
      <c r="F10250" s="9" t="s">
        <v>188</v>
      </c>
      <c r="G10250" s="9" t="s">
        <v>213</v>
      </c>
      <c r="H10250" s="9" t="s">
        <v>167</v>
      </c>
      <c r="I10250" s="9" t="s">
        <v>536</v>
      </c>
      <c r="J10250" s="9" t="s">
        <v>641</v>
      </c>
      <c r="K10250" s="9" t="s">
        <v>239</v>
      </c>
      <c r="L10250" s="9" t="s">
        <v>311</v>
      </c>
      <c r="M10250" s="9" t="s">
        <v>3214</v>
      </c>
      <c r="N10250" s="9" t="s">
        <v>198</v>
      </c>
      <c r="O10250" s="9" t="s">
        <v>180</v>
      </c>
      <c r="P10250" s="9" t="s">
        <v>278</v>
      </c>
      <c r="Q10250" s="9" t="s">
        <v>219</v>
      </c>
      <c r="R10250" s="9">
        <v>0</v>
      </c>
      <c r="S10250" s="9">
        <v>60</v>
      </c>
      <c r="T10250" s="9" t="s">
        <v>322</v>
      </c>
      <c r="U10250" s="9" t="s">
        <v>266</v>
      </c>
      <c r="X10250" s="9">
        <f>INDEX(SLA_Policy!$D$2:$D$5,MATCH(F10250,SLA_Policy!$A$2:$A$5,0))</f>
        <v>72</v>
      </c>
      <c r="Y10250" s="9" t="str">
        <f>IF(E10250="Cancelled","Excluded",IF(D10250="",IF((SLA_Policy!$B$8-B10250)*24&gt;X10250,"Open - Breached","Open - On Track"),IF((D10250-B10250)*24&lt;=X10250,"Met","Breached")))</f>
        <v>Met</v>
      </c>
    </row>
    <row r="10251" spans="1:25" x14ac:dyDescent="0.25">
      <c r="A10251" s="9" t="s">
        <v>14783</v>
      </c>
      <c r="B10251" s="23">
        <v>46213.656944444498</v>
      </c>
      <c r="C10251" s="23">
        <v>46213.722916666702</v>
      </c>
      <c r="D10251" s="23">
        <v>46213.9597222222</v>
      </c>
      <c r="E10251" s="9" t="s">
        <v>212</v>
      </c>
      <c r="F10251" s="9" t="s">
        <v>187</v>
      </c>
      <c r="G10251" s="9" t="s">
        <v>213</v>
      </c>
      <c r="H10251" s="9" t="s">
        <v>166</v>
      </c>
      <c r="I10251" s="9" t="s">
        <v>378</v>
      </c>
      <c r="J10251" s="9" t="s">
        <v>3174</v>
      </c>
      <c r="K10251" s="9" t="s">
        <v>246</v>
      </c>
      <c r="L10251" s="9" t="s">
        <v>311</v>
      </c>
      <c r="M10251" s="9" t="s">
        <v>3010</v>
      </c>
      <c r="N10251" s="9" t="s">
        <v>196</v>
      </c>
      <c r="O10251" s="9" t="s">
        <v>180</v>
      </c>
      <c r="P10251" s="9" t="s">
        <v>278</v>
      </c>
      <c r="Q10251" s="9" t="s">
        <v>273</v>
      </c>
      <c r="R10251" s="9">
        <v>0</v>
      </c>
      <c r="S10251" s="9">
        <v>41</v>
      </c>
      <c r="T10251" s="9" t="s">
        <v>136</v>
      </c>
      <c r="U10251" s="9" t="s">
        <v>266</v>
      </c>
      <c r="X10251" s="9">
        <f>INDEX(SLA_Policy!$D$2:$D$5,MATCH(F10251,SLA_Policy!$A$2:$A$5,0))</f>
        <v>8</v>
      </c>
      <c r="Y10251" s="9" t="str">
        <f>IF(E10251="Cancelled","Excluded",IF(D10251="",IF((SLA_Policy!$B$8-B10251)*24&gt;X10251,"Open - Breached","Open - On Track"),IF((D10251-B10251)*24&lt;=X10251,"Met","Breached")))</f>
        <v>Met</v>
      </c>
    </row>
    <row r="10252" spans="1:25" x14ac:dyDescent="0.25">
      <c r="A10252" s="9" t="s">
        <v>14784</v>
      </c>
      <c r="B10252" s="23">
        <v>46213.690277777801</v>
      </c>
      <c r="C10252" s="23">
        <v>46213.711111111101</v>
      </c>
      <c r="D10252" s="23">
        <v>46216.320138888899</v>
      </c>
      <c r="E10252" s="9" t="s">
        <v>212</v>
      </c>
      <c r="F10252" s="9" t="s">
        <v>188</v>
      </c>
      <c r="G10252" s="9" t="s">
        <v>236</v>
      </c>
      <c r="H10252" s="9" t="s">
        <v>161</v>
      </c>
      <c r="I10252" s="9" t="s">
        <v>505</v>
      </c>
      <c r="J10252" s="9" t="s">
        <v>5722</v>
      </c>
      <c r="K10252" s="9" t="s">
        <v>246</v>
      </c>
      <c r="L10252" s="9" t="s">
        <v>282</v>
      </c>
      <c r="M10252" s="9" t="s">
        <v>822</v>
      </c>
      <c r="N10252" s="9" t="s">
        <v>196</v>
      </c>
      <c r="O10252" s="9" t="s">
        <v>177</v>
      </c>
      <c r="P10252" s="9" t="s">
        <v>241</v>
      </c>
      <c r="Q10252" s="9" t="s">
        <v>219</v>
      </c>
      <c r="R10252" s="9">
        <v>0</v>
      </c>
      <c r="S10252" s="9">
        <v>30</v>
      </c>
      <c r="U10252" s="9" t="s">
        <v>242</v>
      </c>
      <c r="X10252" s="9">
        <f>INDEX(SLA_Policy!$D$2:$D$5,MATCH(F10252,SLA_Policy!$A$2:$A$5,0))</f>
        <v>72</v>
      </c>
      <c r="Y10252" s="9" t="str">
        <f>IF(E10252="Cancelled","Excluded",IF(D10252="",IF((SLA_Policy!$B$8-B10252)*24&gt;X10252,"Open - Breached","Open - On Track"),IF((D10252-B10252)*24&lt;=X10252,"Met","Breached")))</f>
        <v>Met</v>
      </c>
    </row>
    <row r="10253" spans="1:25" x14ac:dyDescent="0.25">
      <c r="A10253" s="9" t="s">
        <v>14785</v>
      </c>
      <c r="B10253" s="23">
        <v>46213.877083333296</v>
      </c>
      <c r="C10253" s="23">
        <v>46216.311111111099</v>
      </c>
      <c r="D10253" s="23">
        <v>46216.336805555598</v>
      </c>
      <c r="E10253" s="9" t="s">
        <v>212</v>
      </c>
      <c r="F10253" s="9" t="s">
        <v>189</v>
      </c>
      <c r="G10253" s="9" t="s">
        <v>213</v>
      </c>
      <c r="H10253" s="9" t="s">
        <v>161</v>
      </c>
      <c r="I10253" s="9" t="s">
        <v>389</v>
      </c>
      <c r="J10253" s="9" t="s">
        <v>3069</v>
      </c>
      <c r="K10253" s="9" t="s">
        <v>262</v>
      </c>
      <c r="L10253" s="9" t="s">
        <v>311</v>
      </c>
      <c r="M10253" s="9" t="s">
        <v>3618</v>
      </c>
      <c r="N10253" s="9" t="s">
        <v>199</v>
      </c>
      <c r="O10253" s="9" t="s">
        <v>116</v>
      </c>
      <c r="P10253" s="9" t="s">
        <v>218</v>
      </c>
      <c r="Q10253" s="9" t="s">
        <v>219</v>
      </c>
      <c r="R10253" s="9">
        <v>0</v>
      </c>
      <c r="S10253" s="9">
        <v>9</v>
      </c>
      <c r="U10253" s="9" t="s">
        <v>290</v>
      </c>
      <c r="W10253" s="9">
        <v>5</v>
      </c>
      <c r="X10253" s="9">
        <f>INDEX(SLA_Policy!$D$2:$D$5,MATCH(F10253,SLA_Policy!$A$2:$A$5,0))</f>
        <v>120</v>
      </c>
      <c r="Y10253" s="9" t="str">
        <f>IF(E10253="Cancelled","Excluded",IF(D10253="",IF((SLA_Policy!$B$8-B10253)*24&gt;X10253,"Open - Breached","Open - On Track"),IF((D10253-B10253)*24&lt;=X10253,"Met","Breached")))</f>
        <v>Met</v>
      </c>
    </row>
    <row r="10254" spans="1:25" x14ac:dyDescent="0.25">
      <c r="A10254" s="9" t="s">
        <v>14786</v>
      </c>
      <c r="B10254" s="23">
        <v>46214.371527777803</v>
      </c>
      <c r="C10254" s="23">
        <v>46216.339583333298</v>
      </c>
      <c r="D10254" s="23">
        <v>46216.362500000003</v>
      </c>
      <c r="E10254" s="9" t="s">
        <v>212</v>
      </c>
      <c r="F10254" s="9" t="s">
        <v>188</v>
      </c>
      <c r="G10254" s="9" t="s">
        <v>213</v>
      </c>
      <c r="H10254" s="9" t="s">
        <v>166</v>
      </c>
      <c r="I10254" s="9" t="s">
        <v>286</v>
      </c>
      <c r="J10254" s="9" t="s">
        <v>691</v>
      </c>
      <c r="K10254" s="9" t="s">
        <v>303</v>
      </c>
      <c r="L10254" s="9" t="s">
        <v>216</v>
      </c>
      <c r="M10254" s="9" t="s">
        <v>7171</v>
      </c>
      <c r="N10254" s="9" t="s">
        <v>197</v>
      </c>
      <c r="O10254" s="9" t="s">
        <v>181</v>
      </c>
      <c r="P10254" s="9" t="s">
        <v>445</v>
      </c>
      <c r="Q10254" s="9" t="s">
        <v>219</v>
      </c>
      <c r="R10254" s="9">
        <v>0</v>
      </c>
      <c r="S10254" s="9">
        <v>31</v>
      </c>
      <c r="U10254" s="9" t="s">
        <v>266</v>
      </c>
      <c r="X10254" s="9">
        <f>INDEX(SLA_Policy!$D$2:$D$5,MATCH(F10254,SLA_Policy!$A$2:$A$5,0))</f>
        <v>72</v>
      </c>
      <c r="Y10254" s="9" t="str">
        <f>IF(E10254="Cancelled","Excluded",IF(D10254="",IF((SLA_Policy!$B$8-B10254)*24&gt;X10254,"Open - Breached","Open - On Track"),IF((D10254-B10254)*24&lt;=X10254,"Met","Breached")))</f>
        <v>Met</v>
      </c>
    </row>
    <row r="10255" spans="1:25" x14ac:dyDescent="0.25">
      <c r="A10255" s="9" t="s">
        <v>14787</v>
      </c>
      <c r="B10255" s="23">
        <v>46214.393750000003</v>
      </c>
      <c r="C10255" s="23">
        <v>46216.318055555603</v>
      </c>
      <c r="D10255" s="23">
        <v>46216.342361111099</v>
      </c>
      <c r="E10255" s="9" t="s">
        <v>212</v>
      </c>
      <c r="F10255" s="9" t="s">
        <v>187</v>
      </c>
      <c r="G10255" s="9" t="s">
        <v>213</v>
      </c>
      <c r="H10255" s="9" t="s">
        <v>161</v>
      </c>
      <c r="I10255" s="9" t="s">
        <v>389</v>
      </c>
      <c r="J10255" s="9" t="s">
        <v>1243</v>
      </c>
      <c r="K10255" s="9" t="s">
        <v>276</v>
      </c>
      <c r="L10255" s="9" t="s">
        <v>293</v>
      </c>
      <c r="M10255" s="9" t="s">
        <v>4662</v>
      </c>
      <c r="N10255" s="9" t="s">
        <v>198</v>
      </c>
      <c r="O10255" s="9" t="s">
        <v>116</v>
      </c>
      <c r="P10255" s="9" t="s">
        <v>342</v>
      </c>
      <c r="Q10255" s="9" t="s">
        <v>219</v>
      </c>
      <c r="R10255" s="9">
        <v>0</v>
      </c>
      <c r="S10255" s="9">
        <v>5</v>
      </c>
      <c r="U10255" s="9" t="s">
        <v>266</v>
      </c>
      <c r="W10255" s="9">
        <v>4</v>
      </c>
      <c r="X10255" s="9">
        <f>INDEX(SLA_Policy!$D$2:$D$5,MATCH(F10255,SLA_Policy!$A$2:$A$5,0))</f>
        <v>8</v>
      </c>
      <c r="Y10255" s="9" t="str">
        <f>IF(E10255="Cancelled","Excluded",IF(D10255="",IF((SLA_Policy!$B$8-B10255)*24&gt;X10255,"Open - Breached","Open - On Track"),IF((D10255-B10255)*24&lt;=X10255,"Met","Breached")))</f>
        <v>Breached</v>
      </c>
    </row>
    <row r="10256" spans="1:25" x14ac:dyDescent="0.25">
      <c r="A10256" s="9" t="s">
        <v>14788</v>
      </c>
      <c r="B10256" s="23">
        <v>46214.498611111099</v>
      </c>
      <c r="C10256" s="23">
        <v>46216.337500000001</v>
      </c>
      <c r="D10256" s="23">
        <v>46216.341666666704</v>
      </c>
      <c r="E10256" s="9" t="s">
        <v>212</v>
      </c>
      <c r="F10256" s="9" t="s">
        <v>189</v>
      </c>
      <c r="G10256" s="9" t="s">
        <v>213</v>
      </c>
      <c r="H10256" s="9" t="s">
        <v>167</v>
      </c>
      <c r="I10256" s="9" t="s">
        <v>362</v>
      </c>
      <c r="J10256" s="9" t="s">
        <v>14789</v>
      </c>
      <c r="K10256" s="9" t="s">
        <v>215</v>
      </c>
      <c r="L10256" s="9" t="s">
        <v>104</v>
      </c>
      <c r="M10256" s="9" t="s">
        <v>3144</v>
      </c>
      <c r="N10256" s="9" t="s">
        <v>197</v>
      </c>
      <c r="O10256" s="9" t="s">
        <v>116</v>
      </c>
      <c r="P10256" s="9" t="s">
        <v>525</v>
      </c>
      <c r="Q10256" s="9" t="s">
        <v>219</v>
      </c>
      <c r="R10256" s="9">
        <v>0</v>
      </c>
      <c r="S10256" s="9">
        <v>20</v>
      </c>
      <c r="U10256" s="9" t="s">
        <v>290</v>
      </c>
      <c r="X10256" s="9">
        <f>INDEX(SLA_Policy!$D$2:$D$5,MATCH(F10256,SLA_Policy!$A$2:$A$5,0))</f>
        <v>120</v>
      </c>
      <c r="Y10256" s="9" t="str">
        <f>IF(E10256="Cancelled","Excluded",IF(D10256="",IF((SLA_Policy!$B$8-B10256)*24&gt;X10256,"Open - Breached","Open - On Track"),IF((D10256-B10256)*24&lt;=X10256,"Met","Breached")))</f>
        <v>Met</v>
      </c>
    </row>
    <row r="10257" spans="1:25" x14ac:dyDescent="0.25">
      <c r="A10257" s="9" t="s">
        <v>14790</v>
      </c>
      <c r="B10257" s="23">
        <v>46214.604166666701</v>
      </c>
      <c r="C10257" s="23">
        <v>46216.307638888902</v>
      </c>
      <c r="D10257" s="23">
        <v>46216.311111111099</v>
      </c>
      <c r="E10257" s="9" t="s">
        <v>212</v>
      </c>
      <c r="F10257" s="9" t="s">
        <v>188</v>
      </c>
      <c r="G10257" s="9" t="s">
        <v>213</v>
      </c>
      <c r="H10257" s="9" t="s">
        <v>161</v>
      </c>
      <c r="I10257" s="9" t="s">
        <v>389</v>
      </c>
      <c r="J10257" s="9" t="s">
        <v>1306</v>
      </c>
      <c r="K10257" s="9" t="s">
        <v>215</v>
      </c>
      <c r="L10257" s="9" t="s">
        <v>307</v>
      </c>
      <c r="M10257" s="9" t="s">
        <v>1279</v>
      </c>
      <c r="N10257" s="9" t="s">
        <v>196</v>
      </c>
      <c r="O10257" s="9" t="s">
        <v>116</v>
      </c>
      <c r="P10257" s="9" t="s">
        <v>258</v>
      </c>
      <c r="Q10257" s="9" t="s">
        <v>219</v>
      </c>
      <c r="R10257" s="9">
        <v>0</v>
      </c>
      <c r="S10257" s="9">
        <v>13</v>
      </c>
      <c r="U10257" s="9" t="s">
        <v>290</v>
      </c>
      <c r="W10257" s="9">
        <v>5</v>
      </c>
      <c r="X10257" s="9">
        <f>INDEX(SLA_Policy!$D$2:$D$5,MATCH(F10257,SLA_Policy!$A$2:$A$5,0))</f>
        <v>72</v>
      </c>
      <c r="Y10257" s="9" t="str">
        <f>IF(E10257="Cancelled","Excluded",IF(D10257="",IF((SLA_Policy!$B$8-B10257)*24&gt;X10257,"Open - Breached","Open - On Track"),IF((D10257-B10257)*24&lt;=X10257,"Met","Breached")))</f>
        <v>Met</v>
      </c>
    </row>
    <row r="10258" spans="1:25" x14ac:dyDescent="0.25">
      <c r="A10258" s="9" t="s">
        <v>14791</v>
      </c>
      <c r="B10258" s="23">
        <v>46214.606249999997</v>
      </c>
      <c r="C10258" s="23">
        <v>46216.320138888899</v>
      </c>
      <c r="D10258" s="23">
        <v>46216.341666666704</v>
      </c>
      <c r="E10258" s="9" t="s">
        <v>212</v>
      </c>
      <c r="F10258" s="9" t="s">
        <v>189</v>
      </c>
      <c r="G10258" s="9" t="s">
        <v>236</v>
      </c>
      <c r="H10258" s="9" t="s">
        <v>163</v>
      </c>
      <c r="I10258" s="9" t="s">
        <v>327</v>
      </c>
      <c r="J10258" s="9" t="s">
        <v>2292</v>
      </c>
      <c r="K10258" s="9" t="s">
        <v>246</v>
      </c>
      <c r="L10258" s="9" t="s">
        <v>311</v>
      </c>
      <c r="M10258" s="9" t="s">
        <v>1860</v>
      </c>
      <c r="N10258" s="9" t="s">
        <v>197</v>
      </c>
      <c r="O10258" s="9" t="s">
        <v>176</v>
      </c>
      <c r="P10258" s="9" t="s">
        <v>1159</v>
      </c>
      <c r="Q10258" s="9" t="s">
        <v>219</v>
      </c>
      <c r="R10258" s="9">
        <v>0</v>
      </c>
      <c r="S10258" s="9">
        <v>19</v>
      </c>
      <c r="U10258" s="9" t="s">
        <v>242</v>
      </c>
      <c r="X10258" s="9">
        <f>INDEX(SLA_Policy!$D$2:$D$5,MATCH(F10258,SLA_Policy!$A$2:$A$5,0))</f>
        <v>120</v>
      </c>
      <c r="Y10258" s="9" t="str">
        <f>IF(E10258="Cancelled","Excluded",IF(D10258="",IF((SLA_Policy!$B$8-B10258)*24&gt;X10258,"Open - Breached","Open - On Track"),IF((D10258-B10258)*24&lt;=X10258,"Met","Breached")))</f>
        <v>Met</v>
      </c>
    </row>
    <row r="10259" spans="1:25" x14ac:dyDescent="0.25">
      <c r="A10259" s="9" t="s">
        <v>14792</v>
      </c>
      <c r="B10259" s="23">
        <v>46214.647916666698</v>
      </c>
      <c r="C10259" s="23">
        <v>46214.648611111101</v>
      </c>
      <c r="D10259" s="23">
        <v>46214.863888888904</v>
      </c>
      <c r="E10259" s="9" t="s">
        <v>212</v>
      </c>
      <c r="F10259" s="9" t="s">
        <v>187</v>
      </c>
      <c r="G10259" s="9" t="s">
        <v>213</v>
      </c>
      <c r="H10259" s="9" t="s">
        <v>163</v>
      </c>
      <c r="I10259" s="9" t="s">
        <v>223</v>
      </c>
      <c r="J10259" s="9" t="s">
        <v>7019</v>
      </c>
      <c r="K10259" s="9" t="s">
        <v>246</v>
      </c>
      <c r="L10259" s="9" t="s">
        <v>270</v>
      </c>
      <c r="M10259" s="9" t="s">
        <v>1711</v>
      </c>
      <c r="N10259" s="9" t="s">
        <v>198</v>
      </c>
      <c r="O10259" s="9" t="s">
        <v>176</v>
      </c>
      <c r="P10259" s="9" t="s">
        <v>570</v>
      </c>
      <c r="Q10259" s="9" t="s">
        <v>273</v>
      </c>
      <c r="R10259" s="9">
        <v>0</v>
      </c>
      <c r="S10259" s="9">
        <v>116</v>
      </c>
      <c r="T10259" s="9" t="s">
        <v>136</v>
      </c>
      <c r="U10259" s="9" t="s">
        <v>230</v>
      </c>
      <c r="X10259" s="9">
        <f>INDEX(SLA_Policy!$D$2:$D$5,MATCH(F10259,SLA_Policy!$A$2:$A$5,0))</f>
        <v>8</v>
      </c>
      <c r="Y10259" s="9" t="str">
        <f>IF(E10259="Cancelled","Excluded",IF(D10259="",IF((SLA_Policy!$B$8-B10259)*24&gt;X10259,"Open - Breached","Open - On Track"),IF((D10259-B10259)*24&lt;=X10259,"Met","Breached")))</f>
        <v>Met</v>
      </c>
    </row>
    <row r="10260" spans="1:25" x14ac:dyDescent="0.25">
      <c r="A10260" s="9" t="s">
        <v>14793</v>
      </c>
      <c r="B10260" s="23">
        <v>46214.659722222197</v>
      </c>
      <c r="C10260" s="23">
        <v>46216.331944444399</v>
      </c>
      <c r="D10260" s="23">
        <v>46217.376388888901</v>
      </c>
      <c r="E10260" s="9" t="s">
        <v>212</v>
      </c>
      <c r="F10260" s="9" t="s">
        <v>189</v>
      </c>
      <c r="G10260" s="9" t="s">
        <v>213</v>
      </c>
      <c r="H10260" s="9" t="s">
        <v>165</v>
      </c>
      <c r="I10260" s="9" t="s">
        <v>469</v>
      </c>
      <c r="J10260" s="9" t="s">
        <v>1448</v>
      </c>
      <c r="K10260" s="9" t="s">
        <v>246</v>
      </c>
      <c r="L10260" s="9" t="s">
        <v>371</v>
      </c>
      <c r="M10260" s="9" t="s">
        <v>1612</v>
      </c>
      <c r="N10260" s="9" t="s">
        <v>196</v>
      </c>
      <c r="O10260" s="9" t="s">
        <v>176</v>
      </c>
      <c r="P10260" s="9" t="s">
        <v>330</v>
      </c>
      <c r="Q10260" s="9" t="s">
        <v>219</v>
      </c>
      <c r="R10260" s="9">
        <v>0</v>
      </c>
      <c r="S10260" s="9">
        <v>10</v>
      </c>
      <c r="U10260" s="9" t="s">
        <v>230</v>
      </c>
      <c r="X10260" s="9">
        <f>INDEX(SLA_Policy!$D$2:$D$5,MATCH(F10260,SLA_Policy!$A$2:$A$5,0))</f>
        <v>120</v>
      </c>
      <c r="Y10260" s="9" t="str">
        <f>IF(E10260="Cancelled","Excluded",IF(D10260="",IF((SLA_Policy!$B$8-B10260)*24&gt;X10260,"Open - Breached","Open - On Track"),IF((D10260-B10260)*24&lt;=X10260,"Met","Breached")))</f>
        <v>Met</v>
      </c>
    </row>
    <row r="10261" spans="1:25" x14ac:dyDescent="0.25">
      <c r="A10261" s="9" t="s">
        <v>14794</v>
      </c>
      <c r="B10261" s="23">
        <v>46214.819444444503</v>
      </c>
      <c r="C10261" s="23">
        <v>46216.306250000001</v>
      </c>
      <c r="D10261" s="23">
        <v>46216.326388888898</v>
      </c>
      <c r="E10261" s="9" t="s">
        <v>212</v>
      </c>
      <c r="F10261" s="9" t="s">
        <v>188</v>
      </c>
      <c r="G10261" s="9" t="s">
        <v>236</v>
      </c>
      <c r="H10261" s="9" t="s">
        <v>163</v>
      </c>
      <c r="I10261" s="9" t="s">
        <v>315</v>
      </c>
      <c r="J10261" s="9" t="s">
        <v>608</v>
      </c>
      <c r="K10261" s="9" t="s">
        <v>246</v>
      </c>
      <c r="L10261" s="9" t="s">
        <v>293</v>
      </c>
      <c r="M10261" s="9" t="s">
        <v>1059</v>
      </c>
      <c r="N10261" s="9" t="s">
        <v>196</v>
      </c>
      <c r="O10261" s="9" t="s">
        <v>180</v>
      </c>
      <c r="P10261" s="9" t="s">
        <v>278</v>
      </c>
      <c r="Q10261" s="9" t="s">
        <v>219</v>
      </c>
      <c r="R10261" s="9">
        <v>0</v>
      </c>
      <c r="S10261" s="9">
        <v>76</v>
      </c>
      <c r="T10261" s="9" t="s">
        <v>229</v>
      </c>
      <c r="U10261" s="9" t="s">
        <v>242</v>
      </c>
      <c r="X10261" s="9">
        <f>INDEX(SLA_Policy!$D$2:$D$5,MATCH(F10261,SLA_Policy!$A$2:$A$5,0))</f>
        <v>72</v>
      </c>
      <c r="Y10261" s="9" t="str">
        <f>IF(E10261="Cancelled","Excluded",IF(D10261="",IF((SLA_Policy!$B$8-B10261)*24&gt;X10261,"Open - Breached","Open - On Track"),IF((D10261-B10261)*24&lt;=X10261,"Met","Breached")))</f>
        <v>Met</v>
      </c>
    </row>
    <row r="10262" spans="1:25" x14ac:dyDescent="0.25">
      <c r="A10262" s="9" t="s">
        <v>14795</v>
      </c>
      <c r="B10262" s="23">
        <v>46215.308333333298</v>
      </c>
      <c r="C10262" s="23">
        <v>46216.371527777803</v>
      </c>
      <c r="D10262" s="23">
        <v>46216.391666666699</v>
      </c>
      <c r="E10262" s="9" t="s">
        <v>212</v>
      </c>
      <c r="F10262" s="9" t="s">
        <v>188</v>
      </c>
      <c r="G10262" s="9" t="s">
        <v>236</v>
      </c>
      <c r="H10262" s="9" t="s">
        <v>167</v>
      </c>
      <c r="I10262" s="9" t="s">
        <v>255</v>
      </c>
      <c r="J10262" s="9" t="s">
        <v>11973</v>
      </c>
      <c r="K10262" s="9" t="s">
        <v>246</v>
      </c>
      <c r="L10262" s="9" t="s">
        <v>104</v>
      </c>
      <c r="M10262" s="9" t="s">
        <v>9091</v>
      </c>
      <c r="N10262" s="9" t="s">
        <v>196</v>
      </c>
      <c r="O10262" s="9" t="s">
        <v>116</v>
      </c>
      <c r="P10262" s="9" t="s">
        <v>295</v>
      </c>
      <c r="Q10262" s="9" t="s">
        <v>219</v>
      </c>
      <c r="R10262" s="9">
        <v>0</v>
      </c>
      <c r="S10262" s="9">
        <v>70</v>
      </c>
      <c r="U10262" s="9" t="s">
        <v>242</v>
      </c>
      <c r="X10262" s="9">
        <f>INDEX(SLA_Policy!$D$2:$D$5,MATCH(F10262,SLA_Policy!$A$2:$A$5,0))</f>
        <v>72</v>
      </c>
      <c r="Y10262" s="9" t="str">
        <f>IF(E10262="Cancelled","Excluded",IF(D10262="",IF((SLA_Policy!$B$8-B10262)*24&gt;X10262,"Open - Breached","Open - On Track"),IF((D10262-B10262)*24&lt;=X10262,"Met","Breached")))</f>
        <v>Met</v>
      </c>
    </row>
    <row r="10263" spans="1:25" x14ac:dyDescent="0.25">
      <c r="A10263" s="9" t="s">
        <v>14796</v>
      </c>
      <c r="B10263" s="23">
        <v>46215.425694444399</v>
      </c>
      <c r="C10263" s="23">
        <v>46215.427083333299</v>
      </c>
      <c r="D10263" s="23">
        <v>46216.413888888899</v>
      </c>
      <c r="E10263" s="9" t="s">
        <v>212</v>
      </c>
      <c r="F10263" s="9" t="s">
        <v>187</v>
      </c>
      <c r="G10263" s="9" t="s">
        <v>213</v>
      </c>
      <c r="H10263" s="9" t="s">
        <v>164</v>
      </c>
      <c r="I10263" s="9" t="s">
        <v>260</v>
      </c>
      <c r="J10263" s="9" t="s">
        <v>4780</v>
      </c>
      <c r="K10263" s="9" t="s">
        <v>410</v>
      </c>
      <c r="L10263" s="9" t="s">
        <v>307</v>
      </c>
      <c r="M10263" s="9" t="s">
        <v>787</v>
      </c>
      <c r="N10263" s="9" t="s">
        <v>199</v>
      </c>
      <c r="O10263" s="9" t="s">
        <v>179</v>
      </c>
      <c r="P10263" s="9" t="s">
        <v>264</v>
      </c>
      <c r="Q10263" s="9" t="s">
        <v>273</v>
      </c>
      <c r="R10263" s="9">
        <v>0</v>
      </c>
      <c r="S10263" s="9">
        <v>35</v>
      </c>
      <c r="T10263" s="9" t="s">
        <v>265</v>
      </c>
      <c r="U10263" s="9" t="s">
        <v>266</v>
      </c>
      <c r="X10263" s="9">
        <f>INDEX(SLA_Policy!$D$2:$D$5,MATCH(F10263,SLA_Policy!$A$2:$A$5,0))</f>
        <v>8</v>
      </c>
      <c r="Y10263" s="9" t="str">
        <f>IF(E10263="Cancelled","Excluded",IF(D10263="",IF((SLA_Policy!$B$8-B10263)*24&gt;X10263,"Open - Breached","Open - On Track"),IF((D10263-B10263)*24&lt;=X10263,"Met","Breached")))</f>
        <v>Breached</v>
      </c>
    </row>
    <row r="10264" spans="1:25" x14ac:dyDescent="0.25">
      <c r="A10264" s="9" t="s">
        <v>14797</v>
      </c>
      <c r="B10264" s="23">
        <v>46215.496527777803</v>
      </c>
      <c r="C10264" s="23">
        <v>46215.501388888901</v>
      </c>
      <c r="D10264" s="23">
        <v>46215.5444444444</v>
      </c>
      <c r="E10264" s="9" t="s">
        <v>212</v>
      </c>
      <c r="F10264" s="9" t="s">
        <v>187</v>
      </c>
      <c r="G10264" s="9" t="s">
        <v>213</v>
      </c>
      <c r="H10264" s="9" t="s">
        <v>163</v>
      </c>
      <c r="I10264" s="9" t="s">
        <v>223</v>
      </c>
      <c r="J10264" s="9" t="s">
        <v>805</v>
      </c>
      <c r="K10264" s="9" t="s">
        <v>246</v>
      </c>
      <c r="L10264" s="9" t="s">
        <v>311</v>
      </c>
      <c r="M10264" s="9" t="s">
        <v>3372</v>
      </c>
      <c r="N10264" s="9" t="s">
        <v>200</v>
      </c>
      <c r="O10264" s="9" t="s">
        <v>176</v>
      </c>
      <c r="P10264" s="9" t="s">
        <v>228</v>
      </c>
      <c r="Q10264" s="9" t="s">
        <v>273</v>
      </c>
      <c r="R10264" s="9">
        <v>0</v>
      </c>
      <c r="S10264" s="9">
        <v>75</v>
      </c>
      <c r="T10264" s="9" t="s">
        <v>136</v>
      </c>
      <c r="U10264" s="9" t="s">
        <v>230</v>
      </c>
      <c r="W10264" s="9">
        <v>4</v>
      </c>
      <c r="X10264" s="9">
        <f>INDEX(SLA_Policy!$D$2:$D$5,MATCH(F10264,SLA_Policy!$A$2:$A$5,0))</f>
        <v>8</v>
      </c>
      <c r="Y10264" s="9" t="str">
        <f>IF(E10264="Cancelled","Excluded",IF(D10264="",IF((SLA_Policy!$B$8-B10264)*24&gt;X10264,"Open - Breached","Open - On Track"),IF((D10264-B10264)*24&lt;=X10264,"Met","Breached")))</f>
        <v>Met</v>
      </c>
    </row>
    <row r="10265" spans="1:25" x14ac:dyDescent="0.25">
      <c r="A10265" s="9" t="s">
        <v>14798</v>
      </c>
      <c r="B10265" s="23">
        <v>46215.525000000001</v>
      </c>
      <c r="C10265" s="23">
        <v>46215.526388888902</v>
      </c>
      <c r="D10265" s="23">
        <v>46215.568749999999</v>
      </c>
      <c r="E10265" s="9" t="s">
        <v>212</v>
      </c>
      <c r="F10265" s="9" t="s">
        <v>187</v>
      </c>
      <c r="G10265" s="9" t="s">
        <v>213</v>
      </c>
      <c r="H10265" s="9" t="s">
        <v>161</v>
      </c>
      <c r="I10265" s="9" t="s">
        <v>389</v>
      </c>
      <c r="J10265" s="9" t="s">
        <v>5627</v>
      </c>
      <c r="K10265" s="9" t="s">
        <v>246</v>
      </c>
      <c r="L10265" s="9" t="s">
        <v>216</v>
      </c>
      <c r="M10265" s="9" t="s">
        <v>4826</v>
      </c>
      <c r="N10265" s="9" t="s">
        <v>199</v>
      </c>
      <c r="O10265" s="9" t="s">
        <v>116</v>
      </c>
      <c r="P10265" s="9" t="s">
        <v>551</v>
      </c>
      <c r="Q10265" s="9" t="s">
        <v>219</v>
      </c>
      <c r="R10265" s="9">
        <v>1</v>
      </c>
      <c r="S10265" s="9">
        <v>9</v>
      </c>
      <c r="U10265" s="9" t="s">
        <v>290</v>
      </c>
      <c r="X10265" s="9">
        <f>INDEX(SLA_Policy!$D$2:$D$5,MATCH(F10265,SLA_Policy!$A$2:$A$5,0))</f>
        <v>8</v>
      </c>
      <c r="Y10265" s="9" t="str">
        <f>IF(E10265="Cancelled","Excluded",IF(D10265="",IF((SLA_Policy!$B$8-B10265)*24&gt;X10265,"Open - Breached","Open - On Track"),IF((D10265-B10265)*24&lt;=X10265,"Met","Breached")))</f>
        <v>Met</v>
      </c>
    </row>
    <row r="10266" spans="1:25" x14ac:dyDescent="0.25">
      <c r="A10266" s="9" t="s">
        <v>14799</v>
      </c>
      <c r="B10266" s="23">
        <v>46216.222916666702</v>
      </c>
      <c r="C10266" s="23">
        <v>46216.344444444498</v>
      </c>
      <c r="D10266" s="23">
        <v>46216.466666666704</v>
      </c>
      <c r="E10266" s="9" t="s">
        <v>212</v>
      </c>
      <c r="F10266" s="9" t="s">
        <v>188</v>
      </c>
      <c r="G10266" s="9" t="s">
        <v>213</v>
      </c>
      <c r="H10266" s="9" t="s">
        <v>162</v>
      </c>
      <c r="I10266" s="9" t="s">
        <v>345</v>
      </c>
      <c r="J10266" s="9" t="s">
        <v>9839</v>
      </c>
      <c r="K10266" s="9" t="s">
        <v>303</v>
      </c>
      <c r="L10266" s="9" t="s">
        <v>216</v>
      </c>
      <c r="M10266" s="9" t="s">
        <v>3015</v>
      </c>
      <c r="N10266" s="9" t="s">
        <v>196</v>
      </c>
      <c r="O10266" s="9" t="s">
        <v>179</v>
      </c>
      <c r="P10266" s="9" t="s">
        <v>264</v>
      </c>
      <c r="Q10266" s="9" t="s">
        <v>219</v>
      </c>
      <c r="R10266" s="9">
        <v>0</v>
      </c>
      <c r="S10266" s="9">
        <v>35</v>
      </c>
      <c r="U10266" s="9" t="s">
        <v>248</v>
      </c>
      <c r="W10266" s="9">
        <v>5</v>
      </c>
      <c r="X10266" s="9">
        <f>INDEX(SLA_Policy!$D$2:$D$5,MATCH(F10266,SLA_Policy!$A$2:$A$5,0))</f>
        <v>72</v>
      </c>
      <c r="Y10266" s="9" t="str">
        <f>IF(E10266="Cancelled","Excluded",IF(D10266="",IF((SLA_Policy!$B$8-B10266)*24&gt;X10266,"Open - Breached","Open - On Track"),IF((D10266-B10266)*24&lt;=X10266,"Met","Breached")))</f>
        <v>Met</v>
      </c>
    </row>
    <row r="10267" spans="1:25" x14ac:dyDescent="0.25">
      <c r="A10267" s="9" t="s">
        <v>14800</v>
      </c>
      <c r="B10267" s="23">
        <v>46216.2368055556</v>
      </c>
      <c r="C10267" s="23">
        <v>46216.2944444444</v>
      </c>
      <c r="D10267" s="23">
        <v>46216.411111111098</v>
      </c>
      <c r="E10267" s="9" t="s">
        <v>212</v>
      </c>
      <c r="F10267" s="9" t="s">
        <v>188</v>
      </c>
      <c r="G10267" s="9" t="s">
        <v>213</v>
      </c>
      <c r="H10267" s="9" t="s">
        <v>167</v>
      </c>
      <c r="I10267" s="9" t="s">
        <v>362</v>
      </c>
      <c r="J10267" s="9" t="s">
        <v>5244</v>
      </c>
      <c r="K10267" s="9" t="s">
        <v>303</v>
      </c>
      <c r="L10267" s="9" t="s">
        <v>226</v>
      </c>
      <c r="M10267" s="9" t="s">
        <v>1736</v>
      </c>
      <c r="N10267" s="9" t="s">
        <v>196</v>
      </c>
      <c r="O10267" s="9" t="s">
        <v>116</v>
      </c>
      <c r="P10267" s="9" t="s">
        <v>590</v>
      </c>
      <c r="Q10267" s="9" t="s">
        <v>219</v>
      </c>
      <c r="R10267" s="9">
        <v>0</v>
      </c>
      <c r="S10267" s="9">
        <v>25</v>
      </c>
      <c r="U10267" s="9" t="s">
        <v>248</v>
      </c>
      <c r="W10267" s="9">
        <v>4</v>
      </c>
      <c r="X10267" s="9">
        <f>INDEX(SLA_Policy!$D$2:$D$5,MATCH(F10267,SLA_Policy!$A$2:$A$5,0))</f>
        <v>72</v>
      </c>
      <c r="Y10267" s="9" t="str">
        <f>IF(E10267="Cancelled","Excluded",IF(D10267="",IF((SLA_Policy!$B$8-B10267)*24&gt;X10267,"Open - Breached","Open - On Track"),IF((D10267-B10267)*24&lt;=X10267,"Met","Breached")))</f>
        <v>Met</v>
      </c>
    </row>
    <row r="10268" spans="1:25" x14ac:dyDescent="0.25">
      <c r="A10268" s="9" t="s">
        <v>14801</v>
      </c>
      <c r="B10268" s="23">
        <v>46216.2993055556</v>
      </c>
      <c r="C10268" s="23">
        <v>46216.349305555603</v>
      </c>
      <c r="D10268" s="23">
        <v>46216.372222222199</v>
      </c>
      <c r="E10268" s="9" t="s">
        <v>212</v>
      </c>
      <c r="F10268" s="9" t="s">
        <v>188</v>
      </c>
      <c r="G10268" s="9" t="s">
        <v>236</v>
      </c>
      <c r="H10268" s="9" t="s">
        <v>164</v>
      </c>
      <c r="I10268" s="9" t="s">
        <v>421</v>
      </c>
      <c r="J10268" s="9" t="s">
        <v>422</v>
      </c>
      <c r="K10268" s="9" t="s">
        <v>246</v>
      </c>
      <c r="L10268" s="9" t="s">
        <v>270</v>
      </c>
      <c r="M10268" s="9" t="s">
        <v>2157</v>
      </c>
      <c r="N10268" s="9" t="s">
        <v>197</v>
      </c>
      <c r="O10268" s="9" t="s">
        <v>180</v>
      </c>
      <c r="P10268" s="9" t="s">
        <v>381</v>
      </c>
      <c r="Q10268" s="9" t="s">
        <v>219</v>
      </c>
      <c r="R10268" s="9">
        <v>0</v>
      </c>
      <c r="S10268" s="9">
        <v>39</v>
      </c>
      <c r="T10268" s="9" t="s">
        <v>343</v>
      </c>
      <c r="U10268" s="9" t="s">
        <v>242</v>
      </c>
      <c r="W10268" s="9">
        <v>4</v>
      </c>
      <c r="X10268" s="9">
        <f>INDEX(SLA_Policy!$D$2:$D$5,MATCH(F10268,SLA_Policy!$A$2:$A$5,0))</f>
        <v>72</v>
      </c>
      <c r="Y10268" s="9" t="str">
        <f>IF(E10268="Cancelled","Excluded",IF(D10268="",IF((SLA_Policy!$B$8-B10268)*24&gt;X10268,"Open - Breached","Open - On Track"),IF((D10268-B10268)*24&lt;=X10268,"Met","Breached")))</f>
        <v>Met</v>
      </c>
    </row>
    <row r="10269" spans="1:25" x14ac:dyDescent="0.25">
      <c r="A10269" s="9" t="s">
        <v>14802</v>
      </c>
      <c r="B10269" s="23">
        <v>46216.304166666698</v>
      </c>
      <c r="C10269" s="23">
        <v>46216.349305555603</v>
      </c>
      <c r="D10269" s="23">
        <v>46216.620138888902</v>
      </c>
      <c r="E10269" s="9" t="s">
        <v>212</v>
      </c>
      <c r="F10269" s="9" t="s">
        <v>188</v>
      </c>
      <c r="G10269" s="9" t="s">
        <v>213</v>
      </c>
      <c r="H10269" s="9" t="s">
        <v>88</v>
      </c>
      <c r="I10269" s="9" t="s">
        <v>486</v>
      </c>
      <c r="J10269" s="9" t="s">
        <v>14803</v>
      </c>
      <c r="K10269" s="9" t="s">
        <v>225</v>
      </c>
      <c r="L10269" s="9" t="s">
        <v>216</v>
      </c>
      <c r="M10269" s="9" t="s">
        <v>1240</v>
      </c>
      <c r="N10269" s="9" t="s">
        <v>196</v>
      </c>
      <c r="O10269" s="9" t="s">
        <v>178</v>
      </c>
      <c r="P10269" s="9" t="s">
        <v>414</v>
      </c>
      <c r="Q10269" s="9" t="s">
        <v>219</v>
      </c>
      <c r="R10269" s="9">
        <v>0</v>
      </c>
      <c r="S10269" s="9">
        <v>58</v>
      </c>
      <c r="U10269" s="9" t="s">
        <v>221</v>
      </c>
      <c r="X10269" s="9">
        <f>INDEX(SLA_Policy!$D$2:$D$5,MATCH(F10269,SLA_Policy!$A$2:$A$5,0))</f>
        <v>72</v>
      </c>
      <c r="Y10269" s="9" t="str">
        <f>IF(E10269="Cancelled","Excluded",IF(D10269="",IF((SLA_Policy!$B$8-B10269)*24&gt;X10269,"Open - Breached","Open - On Track"),IF((D10269-B10269)*24&lt;=X10269,"Met","Breached")))</f>
        <v>Met</v>
      </c>
    </row>
    <row r="10270" spans="1:25" x14ac:dyDescent="0.25">
      <c r="A10270" s="9" t="s">
        <v>14804</v>
      </c>
      <c r="B10270" s="23">
        <v>46216.309722222199</v>
      </c>
      <c r="C10270" s="23">
        <v>46216.315277777801</v>
      </c>
      <c r="D10270" s="23">
        <v>46217.3569444444</v>
      </c>
      <c r="E10270" s="9" t="s">
        <v>212</v>
      </c>
      <c r="F10270" s="9" t="s">
        <v>188</v>
      </c>
      <c r="G10270" s="9" t="s">
        <v>236</v>
      </c>
      <c r="H10270" s="9" t="s">
        <v>161</v>
      </c>
      <c r="I10270" s="9" t="s">
        <v>237</v>
      </c>
      <c r="J10270" s="9" t="s">
        <v>14805</v>
      </c>
      <c r="K10270" s="9" t="s">
        <v>246</v>
      </c>
      <c r="L10270" s="9" t="s">
        <v>104</v>
      </c>
      <c r="M10270" s="9" t="s">
        <v>1884</v>
      </c>
      <c r="N10270" s="9" t="s">
        <v>196</v>
      </c>
      <c r="O10270" s="9" t="s">
        <v>177</v>
      </c>
      <c r="P10270" s="9" t="s">
        <v>241</v>
      </c>
      <c r="Q10270" s="9" t="s">
        <v>273</v>
      </c>
      <c r="R10270" s="9">
        <v>0</v>
      </c>
      <c r="S10270" s="9">
        <v>25</v>
      </c>
      <c r="U10270" s="9" t="s">
        <v>242</v>
      </c>
      <c r="W10270" s="9">
        <v>4</v>
      </c>
      <c r="X10270" s="9">
        <f>INDEX(SLA_Policy!$D$2:$D$5,MATCH(F10270,SLA_Policy!$A$2:$A$5,0))</f>
        <v>72</v>
      </c>
      <c r="Y10270" s="9" t="str">
        <f>IF(E10270="Cancelled","Excluded",IF(D10270="",IF((SLA_Policy!$B$8-B10270)*24&gt;X10270,"Open - Breached","Open - On Track"),IF((D10270-B10270)*24&lt;=X10270,"Met","Breached")))</f>
        <v>Met</v>
      </c>
    </row>
    <row r="10271" spans="1:25" x14ac:dyDescent="0.25">
      <c r="A10271" s="9" t="s">
        <v>14806</v>
      </c>
      <c r="B10271" s="23">
        <v>46216.310416666704</v>
      </c>
      <c r="C10271" s="23">
        <v>46216.422222222202</v>
      </c>
      <c r="D10271" s="23">
        <v>46217.403472222199</v>
      </c>
      <c r="E10271" s="9" t="s">
        <v>212</v>
      </c>
      <c r="F10271" s="9" t="s">
        <v>189</v>
      </c>
      <c r="G10271" s="9" t="s">
        <v>213</v>
      </c>
      <c r="H10271" s="9" t="s">
        <v>88</v>
      </c>
      <c r="I10271" s="9" t="s">
        <v>268</v>
      </c>
      <c r="J10271" s="9" t="s">
        <v>14807</v>
      </c>
      <c r="K10271" s="9" t="s">
        <v>246</v>
      </c>
      <c r="L10271" s="9" t="s">
        <v>311</v>
      </c>
      <c r="M10271" s="9" t="s">
        <v>1565</v>
      </c>
      <c r="N10271" s="9" t="s">
        <v>198</v>
      </c>
      <c r="O10271" s="9" t="s">
        <v>178</v>
      </c>
      <c r="P10271" s="9" t="s">
        <v>360</v>
      </c>
      <c r="Q10271" s="9" t="s">
        <v>273</v>
      </c>
      <c r="R10271" s="9">
        <v>1</v>
      </c>
      <c r="S10271" s="9">
        <v>14</v>
      </c>
      <c r="T10271" s="9" t="s">
        <v>136</v>
      </c>
      <c r="U10271" s="9" t="s">
        <v>661</v>
      </c>
      <c r="W10271" s="9">
        <v>4</v>
      </c>
      <c r="X10271" s="9">
        <f>INDEX(SLA_Policy!$D$2:$D$5,MATCH(F10271,SLA_Policy!$A$2:$A$5,0))</f>
        <v>120</v>
      </c>
      <c r="Y10271" s="9" t="str">
        <f>IF(E10271="Cancelled","Excluded",IF(D10271="",IF((SLA_Policy!$B$8-B10271)*24&gt;X10271,"Open - Breached","Open - On Track"),IF((D10271-B10271)*24&lt;=X10271,"Met","Breached")))</f>
        <v>Met</v>
      </c>
    </row>
    <row r="10272" spans="1:25" x14ac:dyDescent="0.25">
      <c r="A10272" s="9" t="s">
        <v>14808</v>
      </c>
      <c r="B10272" s="23">
        <v>46216.329861111102</v>
      </c>
      <c r="C10272" s="23">
        <v>46216.547222222202</v>
      </c>
      <c r="D10272" s="23">
        <v>46216.609722222202</v>
      </c>
      <c r="E10272" s="9" t="s">
        <v>212</v>
      </c>
      <c r="F10272" s="9" t="s">
        <v>187</v>
      </c>
      <c r="G10272" s="9" t="s">
        <v>213</v>
      </c>
      <c r="H10272" s="9" t="s">
        <v>163</v>
      </c>
      <c r="I10272" s="9" t="s">
        <v>405</v>
      </c>
      <c r="J10272" s="9" t="s">
        <v>884</v>
      </c>
      <c r="K10272" s="9" t="s">
        <v>246</v>
      </c>
      <c r="L10272" s="9" t="s">
        <v>395</v>
      </c>
      <c r="M10272" s="9" t="s">
        <v>792</v>
      </c>
      <c r="N10272" s="9" t="s">
        <v>197</v>
      </c>
      <c r="O10272" s="9" t="s">
        <v>176</v>
      </c>
      <c r="P10272" s="9" t="s">
        <v>419</v>
      </c>
      <c r="Q10272" s="9" t="s">
        <v>273</v>
      </c>
      <c r="R10272" s="9">
        <v>0</v>
      </c>
      <c r="S10272" s="9">
        <v>25</v>
      </c>
      <c r="U10272" s="9" t="s">
        <v>230</v>
      </c>
      <c r="X10272" s="9">
        <f>INDEX(SLA_Policy!$D$2:$D$5,MATCH(F10272,SLA_Policy!$A$2:$A$5,0))</f>
        <v>8</v>
      </c>
      <c r="Y10272" s="9" t="str">
        <f>IF(E10272="Cancelled","Excluded",IF(D10272="",IF((SLA_Policy!$B$8-B10272)*24&gt;X10272,"Open - Breached","Open - On Track"),IF((D10272-B10272)*24&lt;=X10272,"Met","Breached")))</f>
        <v>Met</v>
      </c>
    </row>
    <row r="10273" spans="1:25" x14ac:dyDescent="0.25">
      <c r="A10273" s="9" t="s">
        <v>14809</v>
      </c>
      <c r="B10273" s="23">
        <v>46216.335416666698</v>
      </c>
      <c r="C10273" s="23">
        <v>46216.343055555597</v>
      </c>
      <c r="D10273" s="23">
        <v>46216.840972222199</v>
      </c>
      <c r="E10273" s="9" t="s">
        <v>212</v>
      </c>
      <c r="F10273" s="9" t="s">
        <v>187</v>
      </c>
      <c r="G10273" s="9" t="s">
        <v>213</v>
      </c>
      <c r="H10273" s="9" t="s">
        <v>163</v>
      </c>
      <c r="I10273" s="9" t="s">
        <v>250</v>
      </c>
      <c r="J10273" s="9" t="s">
        <v>2119</v>
      </c>
      <c r="K10273" s="9" t="s">
        <v>246</v>
      </c>
      <c r="L10273" s="9" t="s">
        <v>104</v>
      </c>
      <c r="M10273" s="9" t="s">
        <v>329</v>
      </c>
      <c r="N10273" s="9" t="s">
        <v>196</v>
      </c>
      <c r="O10273" s="9" t="s">
        <v>176</v>
      </c>
      <c r="P10273" s="9" t="s">
        <v>503</v>
      </c>
      <c r="Q10273" s="9" t="s">
        <v>273</v>
      </c>
      <c r="R10273" s="9">
        <v>0</v>
      </c>
      <c r="S10273" s="9">
        <v>28</v>
      </c>
      <c r="T10273" s="9" t="s">
        <v>220</v>
      </c>
      <c r="U10273" s="9" t="s">
        <v>230</v>
      </c>
      <c r="X10273" s="9">
        <f>INDEX(SLA_Policy!$D$2:$D$5,MATCH(F10273,SLA_Policy!$A$2:$A$5,0))</f>
        <v>8</v>
      </c>
      <c r="Y10273" s="9" t="str">
        <f>IF(E10273="Cancelled","Excluded",IF(D10273="",IF((SLA_Policy!$B$8-B10273)*24&gt;X10273,"Open - Breached","Open - On Track"),IF((D10273-B10273)*24&lt;=X10273,"Met","Breached")))</f>
        <v>Breached</v>
      </c>
    </row>
    <row r="10274" spans="1:25" x14ac:dyDescent="0.25">
      <c r="A10274" s="9" t="s">
        <v>14810</v>
      </c>
      <c r="B10274" s="23">
        <v>46216.339583333298</v>
      </c>
      <c r="C10274" s="23">
        <v>46216.340972222199</v>
      </c>
      <c r="D10274" s="23">
        <v>46218.3881944444</v>
      </c>
      <c r="E10274" s="9" t="s">
        <v>212</v>
      </c>
      <c r="F10274" s="9" t="s">
        <v>188</v>
      </c>
      <c r="G10274" s="9" t="s">
        <v>213</v>
      </c>
      <c r="H10274" s="9" t="s">
        <v>163</v>
      </c>
      <c r="I10274" s="9" t="s">
        <v>223</v>
      </c>
      <c r="J10274" s="9" t="s">
        <v>7686</v>
      </c>
      <c r="K10274" s="9" t="s">
        <v>215</v>
      </c>
      <c r="L10274" s="9" t="s">
        <v>104</v>
      </c>
      <c r="M10274" s="9" t="s">
        <v>12046</v>
      </c>
      <c r="N10274" s="9" t="s">
        <v>198</v>
      </c>
      <c r="O10274" s="9" t="s">
        <v>176</v>
      </c>
      <c r="P10274" s="9" t="s">
        <v>419</v>
      </c>
      <c r="Q10274" s="9" t="s">
        <v>219</v>
      </c>
      <c r="R10274" s="9">
        <v>0</v>
      </c>
      <c r="S10274" s="9">
        <v>56</v>
      </c>
      <c r="T10274" s="9" t="s">
        <v>220</v>
      </c>
      <c r="U10274" s="9" t="s">
        <v>230</v>
      </c>
      <c r="W10274" s="9">
        <v>5</v>
      </c>
      <c r="X10274" s="9">
        <f>INDEX(SLA_Policy!$D$2:$D$5,MATCH(F10274,SLA_Policy!$A$2:$A$5,0))</f>
        <v>72</v>
      </c>
      <c r="Y10274" s="9" t="str">
        <f>IF(E10274="Cancelled","Excluded",IF(D10274="",IF((SLA_Policy!$B$8-B10274)*24&gt;X10274,"Open - Breached","Open - On Track"),IF((D10274-B10274)*24&lt;=X10274,"Met","Breached")))</f>
        <v>Met</v>
      </c>
    </row>
    <row r="10275" spans="1:25" x14ac:dyDescent="0.25">
      <c r="A10275" s="9" t="s">
        <v>14811</v>
      </c>
      <c r="B10275" s="23">
        <v>46216.354166666701</v>
      </c>
      <c r="C10275" s="23">
        <v>46216.3618055556</v>
      </c>
      <c r="D10275" s="23">
        <v>46217.409027777801</v>
      </c>
      <c r="E10275" s="9" t="s">
        <v>212</v>
      </c>
      <c r="F10275" s="9" t="s">
        <v>188</v>
      </c>
      <c r="G10275" s="9" t="s">
        <v>213</v>
      </c>
      <c r="H10275" s="9" t="s">
        <v>163</v>
      </c>
      <c r="I10275" s="9" t="s">
        <v>405</v>
      </c>
      <c r="J10275" s="9" t="s">
        <v>8320</v>
      </c>
      <c r="K10275" s="9" t="s">
        <v>246</v>
      </c>
      <c r="L10275" s="9" t="s">
        <v>270</v>
      </c>
      <c r="M10275" s="9" t="s">
        <v>1032</v>
      </c>
      <c r="N10275" s="9" t="s">
        <v>197</v>
      </c>
      <c r="O10275" s="9" t="s">
        <v>176</v>
      </c>
      <c r="P10275" s="9" t="s">
        <v>570</v>
      </c>
      <c r="Q10275" s="9" t="s">
        <v>219</v>
      </c>
      <c r="R10275" s="9">
        <v>0</v>
      </c>
      <c r="S10275" s="9">
        <v>8</v>
      </c>
      <c r="U10275" s="9" t="s">
        <v>230</v>
      </c>
      <c r="X10275" s="9">
        <f>INDEX(SLA_Policy!$D$2:$D$5,MATCH(F10275,SLA_Policy!$A$2:$A$5,0))</f>
        <v>72</v>
      </c>
      <c r="Y10275" s="9" t="str">
        <f>IF(E10275="Cancelled","Excluded",IF(D10275="",IF((SLA_Policy!$B$8-B10275)*24&gt;X10275,"Open - Breached","Open - On Track"),IF((D10275-B10275)*24&lt;=X10275,"Met","Breached")))</f>
        <v>Met</v>
      </c>
    </row>
    <row r="10276" spans="1:25" x14ac:dyDescent="0.25">
      <c r="A10276" s="9" t="s">
        <v>14812</v>
      </c>
      <c r="B10276" s="23">
        <v>46216.375</v>
      </c>
      <c r="C10276" s="23">
        <v>46216.46875</v>
      </c>
      <c r="D10276" s="23">
        <v>46218.713888888902</v>
      </c>
      <c r="E10276" s="9" t="s">
        <v>212</v>
      </c>
      <c r="F10276" s="9" t="s">
        <v>189</v>
      </c>
      <c r="G10276" s="9" t="s">
        <v>236</v>
      </c>
      <c r="H10276" s="9" t="s">
        <v>161</v>
      </c>
      <c r="I10276" s="9" t="s">
        <v>237</v>
      </c>
      <c r="J10276" s="9" t="s">
        <v>14813</v>
      </c>
      <c r="K10276" s="9" t="s">
        <v>225</v>
      </c>
      <c r="L10276" s="9" t="s">
        <v>282</v>
      </c>
      <c r="M10276" s="9" t="s">
        <v>7797</v>
      </c>
      <c r="N10276" s="9" t="s">
        <v>196</v>
      </c>
      <c r="O10276" s="9" t="s">
        <v>179</v>
      </c>
      <c r="P10276" s="9" t="s">
        <v>284</v>
      </c>
      <c r="Q10276" s="9" t="s">
        <v>219</v>
      </c>
      <c r="R10276" s="9">
        <v>0</v>
      </c>
      <c r="S10276" s="9">
        <v>26</v>
      </c>
      <c r="U10276" s="9" t="s">
        <v>242</v>
      </c>
      <c r="X10276" s="9">
        <f>INDEX(SLA_Policy!$D$2:$D$5,MATCH(F10276,SLA_Policy!$A$2:$A$5,0))</f>
        <v>120</v>
      </c>
      <c r="Y10276" s="9" t="str">
        <f>IF(E10276="Cancelled","Excluded",IF(D10276="",IF((SLA_Policy!$B$8-B10276)*24&gt;X10276,"Open - Breached","Open - On Track"),IF((D10276-B10276)*24&lt;=X10276,"Met","Breached")))</f>
        <v>Met</v>
      </c>
    </row>
    <row r="10277" spans="1:25" x14ac:dyDescent="0.25">
      <c r="A10277" s="9" t="s">
        <v>14814</v>
      </c>
      <c r="B10277" s="23">
        <v>46216.394444444399</v>
      </c>
      <c r="C10277" s="23">
        <v>46216.574305555601</v>
      </c>
      <c r="D10277" s="23">
        <v>46217.3972222222</v>
      </c>
      <c r="E10277" s="9" t="s">
        <v>212</v>
      </c>
      <c r="F10277" s="9" t="s">
        <v>189</v>
      </c>
      <c r="G10277" s="9" t="s">
        <v>213</v>
      </c>
      <c r="H10277" s="9" t="s">
        <v>165</v>
      </c>
      <c r="I10277" s="9" t="s">
        <v>567</v>
      </c>
      <c r="J10277" s="9" t="s">
        <v>3422</v>
      </c>
      <c r="K10277" s="9" t="s">
        <v>246</v>
      </c>
      <c r="L10277" s="9" t="s">
        <v>351</v>
      </c>
      <c r="M10277" s="9" t="s">
        <v>773</v>
      </c>
      <c r="N10277" s="9" t="s">
        <v>196</v>
      </c>
      <c r="O10277" s="9" t="s">
        <v>176</v>
      </c>
      <c r="P10277" s="9" t="s">
        <v>570</v>
      </c>
      <c r="Q10277" s="9" t="s">
        <v>219</v>
      </c>
      <c r="R10277" s="9">
        <v>0</v>
      </c>
      <c r="S10277" s="9">
        <v>23</v>
      </c>
      <c r="U10277" s="9" t="s">
        <v>230</v>
      </c>
      <c r="W10277" s="9">
        <v>5</v>
      </c>
      <c r="X10277" s="9">
        <f>INDEX(SLA_Policy!$D$2:$D$5,MATCH(F10277,SLA_Policy!$A$2:$A$5,0))</f>
        <v>120</v>
      </c>
      <c r="Y10277" s="9" t="str">
        <f>IF(E10277="Cancelled","Excluded",IF(D10277="",IF((SLA_Policy!$B$8-B10277)*24&gt;X10277,"Open - Breached","Open - On Track"),IF((D10277-B10277)*24&lt;=X10277,"Met","Breached")))</f>
        <v>Met</v>
      </c>
    </row>
    <row r="10278" spans="1:25" x14ac:dyDescent="0.25">
      <c r="A10278" s="9" t="s">
        <v>14815</v>
      </c>
      <c r="B10278" s="23">
        <v>46216.405555555597</v>
      </c>
      <c r="C10278" s="23">
        <v>46216.422916666699</v>
      </c>
      <c r="D10278" s="23">
        <v>46216.427083333299</v>
      </c>
      <c r="E10278" s="9" t="s">
        <v>212</v>
      </c>
      <c r="F10278" s="9" t="s">
        <v>189</v>
      </c>
      <c r="G10278" s="9" t="s">
        <v>213</v>
      </c>
      <c r="H10278" s="9" t="s">
        <v>161</v>
      </c>
      <c r="I10278" s="9" t="s">
        <v>389</v>
      </c>
      <c r="J10278" s="9" t="s">
        <v>786</v>
      </c>
      <c r="K10278" s="9" t="s">
        <v>303</v>
      </c>
      <c r="L10278" s="9" t="s">
        <v>282</v>
      </c>
      <c r="M10278" s="9" t="s">
        <v>1481</v>
      </c>
      <c r="N10278" s="9" t="s">
        <v>198</v>
      </c>
      <c r="O10278" s="9" t="s">
        <v>116</v>
      </c>
      <c r="P10278" s="9" t="s">
        <v>218</v>
      </c>
      <c r="Q10278" s="9" t="s">
        <v>219</v>
      </c>
      <c r="R10278" s="9">
        <v>0</v>
      </c>
      <c r="S10278" s="9">
        <v>9</v>
      </c>
      <c r="U10278" s="9" t="s">
        <v>290</v>
      </c>
      <c r="W10278" s="9">
        <v>4</v>
      </c>
      <c r="X10278" s="9">
        <f>INDEX(SLA_Policy!$D$2:$D$5,MATCH(F10278,SLA_Policy!$A$2:$A$5,0))</f>
        <v>120</v>
      </c>
      <c r="Y10278" s="9" t="str">
        <f>IF(E10278="Cancelled","Excluded",IF(D10278="",IF((SLA_Policy!$B$8-B10278)*24&gt;X10278,"Open - Breached","Open - On Track"),IF((D10278-B10278)*24&lt;=X10278,"Met","Breached")))</f>
        <v>Met</v>
      </c>
    </row>
    <row r="10279" spans="1:25" x14ac:dyDescent="0.25">
      <c r="A10279" s="9" t="s">
        <v>14816</v>
      </c>
      <c r="B10279" s="23">
        <v>46216.427777777797</v>
      </c>
      <c r="C10279" s="23">
        <v>46216.445138888899</v>
      </c>
      <c r="D10279" s="23">
        <v>46218.356249999997</v>
      </c>
      <c r="E10279" s="9" t="s">
        <v>212</v>
      </c>
      <c r="F10279" s="9" t="s">
        <v>188</v>
      </c>
      <c r="G10279" s="9" t="s">
        <v>213</v>
      </c>
      <c r="H10279" s="9" t="s">
        <v>88</v>
      </c>
      <c r="I10279" s="9" t="s">
        <v>268</v>
      </c>
      <c r="J10279" s="9" t="s">
        <v>6310</v>
      </c>
      <c r="K10279" s="9" t="s">
        <v>246</v>
      </c>
      <c r="L10279" s="9" t="s">
        <v>282</v>
      </c>
      <c r="M10279" s="9" t="s">
        <v>822</v>
      </c>
      <c r="N10279" s="9" t="s">
        <v>197</v>
      </c>
      <c r="O10279" s="9" t="s">
        <v>178</v>
      </c>
      <c r="P10279" s="9" t="s">
        <v>360</v>
      </c>
      <c r="Q10279" s="9" t="s">
        <v>273</v>
      </c>
      <c r="R10279" s="9">
        <v>1</v>
      </c>
      <c r="S10279" s="9">
        <v>15</v>
      </c>
      <c r="T10279" s="9" t="s">
        <v>220</v>
      </c>
      <c r="U10279" s="9" t="s">
        <v>266</v>
      </c>
      <c r="W10279" s="9">
        <v>3</v>
      </c>
      <c r="X10279" s="9">
        <f>INDEX(SLA_Policy!$D$2:$D$5,MATCH(F10279,SLA_Policy!$A$2:$A$5,0))</f>
        <v>72</v>
      </c>
      <c r="Y10279" s="9" t="str">
        <f>IF(E10279="Cancelled","Excluded",IF(D10279="",IF((SLA_Policy!$B$8-B10279)*24&gt;X10279,"Open - Breached","Open - On Track"),IF((D10279-B10279)*24&lt;=X10279,"Met","Breached")))</f>
        <v>Met</v>
      </c>
    </row>
    <row r="10280" spans="1:25" x14ac:dyDescent="0.25">
      <c r="A10280" s="9" t="s">
        <v>14817</v>
      </c>
      <c r="B10280" s="23">
        <v>46216.464583333298</v>
      </c>
      <c r="C10280" s="23">
        <v>46216.469444444498</v>
      </c>
      <c r="D10280" s="23">
        <v>46217.396527777797</v>
      </c>
      <c r="E10280" s="9" t="s">
        <v>212</v>
      </c>
      <c r="F10280" s="9" t="s">
        <v>188</v>
      </c>
      <c r="G10280" s="9" t="s">
        <v>213</v>
      </c>
      <c r="H10280" s="9" t="s">
        <v>163</v>
      </c>
      <c r="I10280" s="9" t="s">
        <v>250</v>
      </c>
      <c r="J10280" s="9" t="s">
        <v>14818</v>
      </c>
      <c r="K10280" s="9" t="s">
        <v>239</v>
      </c>
      <c r="L10280" s="9" t="s">
        <v>226</v>
      </c>
      <c r="M10280" s="9" t="s">
        <v>757</v>
      </c>
      <c r="N10280" s="9" t="s">
        <v>197</v>
      </c>
      <c r="O10280" s="9" t="s">
        <v>176</v>
      </c>
      <c r="P10280" s="9" t="s">
        <v>253</v>
      </c>
      <c r="Q10280" s="9" t="s">
        <v>219</v>
      </c>
      <c r="R10280" s="9">
        <v>0</v>
      </c>
      <c r="S10280" s="9">
        <v>18</v>
      </c>
      <c r="T10280" s="9" t="s">
        <v>220</v>
      </c>
      <c r="U10280" s="9" t="s">
        <v>230</v>
      </c>
      <c r="X10280" s="9">
        <f>INDEX(SLA_Policy!$D$2:$D$5,MATCH(F10280,SLA_Policy!$A$2:$A$5,0))</f>
        <v>72</v>
      </c>
      <c r="Y10280" s="9" t="str">
        <f>IF(E10280="Cancelled","Excluded",IF(D10280="",IF((SLA_Policy!$B$8-B10280)*24&gt;X10280,"Open - Breached","Open - On Track"),IF((D10280-B10280)*24&lt;=X10280,"Met","Breached")))</f>
        <v>Met</v>
      </c>
    </row>
    <row r="10281" spans="1:25" x14ac:dyDescent="0.25">
      <c r="A10281" s="9" t="s">
        <v>14819</v>
      </c>
      <c r="B10281" s="23">
        <v>46216.480555555601</v>
      </c>
      <c r="C10281" s="23">
        <v>46216.4868055556</v>
      </c>
      <c r="D10281" s="23">
        <v>46217.378472222197</v>
      </c>
      <c r="E10281" s="9" t="s">
        <v>212</v>
      </c>
      <c r="F10281" s="9" t="s">
        <v>189</v>
      </c>
      <c r="G10281" s="9" t="s">
        <v>213</v>
      </c>
      <c r="H10281" s="9" t="s">
        <v>167</v>
      </c>
      <c r="I10281" s="9" t="s">
        <v>362</v>
      </c>
      <c r="J10281" s="9" t="s">
        <v>14820</v>
      </c>
      <c r="K10281" s="9" t="s">
        <v>246</v>
      </c>
      <c r="L10281" s="9" t="s">
        <v>104</v>
      </c>
      <c r="M10281" s="9" t="s">
        <v>336</v>
      </c>
      <c r="N10281" s="9" t="s">
        <v>200</v>
      </c>
      <c r="O10281" s="9" t="s">
        <v>176</v>
      </c>
      <c r="P10281" s="9" t="s">
        <v>228</v>
      </c>
      <c r="Q10281" s="9" t="s">
        <v>219</v>
      </c>
      <c r="R10281" s="9">
        <v>0</v>
      </c>
      <c r="S10281" s="9">
        <v>52</v>
      </c>
      <c r="U10281" s="9" t="s">
        <v>266</v>
      </c>
      <c r="W10281" s="9">
        <v>4</v>
      </c>
      <c r="X10281" s="9">
        <f>INDEX(SLA_Policy!$D$2:$D$5,MATCH(F10281,SLA_Policy!$A$2:$A$5,0))</f>
        <v>120</v>
      </c>
      <c r="Y10281" s="9" t="str">
        <f>IF(E10281="Cancelled","Excluded",IF(D10281="",IF((SLA_Policy!$B$8-B10281)*24&gt;X10281,"Open - Breached","Open - On Track"),IF((D10281-B10281)*24&lt;=X10281,"Met","Breached")))</f>
        <v>Met</v>
      </c>
    </row>
    <row r="10282" spans="1:25" x14ac:dyDescent="0.25">
      <c r="A10282" s="9" t="s">
        <v>14821</v>
      </c>
      <c r="B10282" s="23">
        <v>46216.491666666698</v>
      </c>
      <c r="C10282" s="23">
        <v>46216.517361111102</v>
      </c>
      <c r="D10282" s="23">
        <v>46216.6118055556</v>
      </c>
      <c r="E10282" s="9" t="s">
        <v>212</v>
      </c>
      <c r="F10282" s="9" t="s">
        <v>189</v>
      </c>
      <c r="G10282" s="9" t="s">
        <v>213</v>
      </c>
      <c r="H10282" s="9" t="s">
        <v>167</v>
      </c>
      <c r="I10282" s="9" t="s">
        <v>362</v>
      </c>
      <c r="J10282" s="9" t="s">
        <v>14822</v>
      </c>
      <c r="K10282" s="9" t="s">
        <v>262</v>
      </c>
      <c r="L10282" s="9" t="s">
        <v>282</v>
      </c>
      <c r="M10282" s="9" t="s">
        <v>1716</v>
      </c>
      <c r="N10282" s="9" t="s">
        <v>196</v>
      </c>
      <c r="O10282" s="9" t="s">
        <v>116</v>
      </c>
      <c r="P10282" s="9" t="s">
        <v>295</v>
      </c>
      <c r="Q10282" s="9" t="s">
        <v>219</v>
      </c>
      <c r="R10282" s="9">
        <v>0</v>
      </c>
      <c r="S10282" s="9">
        <v>26</v>
      </c>
      <c r="T10282" s="9" t="s">
        <v>229</v>
      </c>
      <c r="U10282" s="9" t="s">
        <v>266</v>
      </c>
      <c r="W10282" s="9">
        <v>5</v>
      </c>
      <c r="X10282" s="9">
        <f>INDEX(SLA_Policy!$D$2:$D$5,MATCH(F10282,SLA_Policy!$A$2:$A$5,0))</f>
        <v>120</v>
      </c>
      <c r="Y10282" s="9" t="str">
        <f>IF(E10282="Cancelled","Excluded",IF(D10282="",IF((SLA_Policy!$B$8-B10282)*24&gt;X10282,"Open - Breached","Open - On Track"),IF((D10282-B10282)*24&lt;=X10282,"Met","Breached")))</f>
        <v>Met</v>
      </c>
    </row>
    <row r="10283" spans="1:25" x14ac:dyDescent="0.25">
      <c r="A10283" s="9" t="s">
        <v>14823</v>
      </c>
      <c r="B10283" s="23">
        <v>46216.506249999999</v>
      </c>
      <c r="C10283" s="23">
        <v>46216.506944444503</v>
      </c>
      <c r="D10283" s="23">
        <v>46216.515972222202</v>
      </c>
      <c r="E10283" s="9" t="s">
        <v>212</v>
      </c>
      <c r="F10283" s="9" t="s">
        <v>187</v>
      </c>
      <c r="G10283" s="9" t="s">
        <v>213</v>
      </c>
      <c r="H10283" s="9" t="s">
        <v>161</v>
      </c>
      <c r="I10283" s="9" t="s">
        <v>389</v>
      </c>
      <c r="J10283" s="9" t="s">
        <v>1243</v>
      </c>
      <c r="K10283" s="9" t="s">
        <v>225</v>
      </c>
      <c r="L10283" s="9" t="s">
        <v>216</v>
      </c>
      <c r="M10283" s="9" t="s">
        <v>1246</v>
      </c>
      <c r="N10283" s="9" t="s">
        <v>198</v>
      </c>
      <c r="O10283" s="9" t="s">
        <v>116</v>
      </c>
      <c r="P10283" s="9" t="s">
        <v>342</v>
      </c>
      <c r="Q10283" s="9" t="s">
        <v>219</v>
      </c>
      <c r="R10283" s="9">
        <v>0</v>
      </c>
      <c r="S10283" s="9">
        <v>9</v>
      </c>
      <c r="U10283" s="9" t="s">
        <v>290</v>
      </c>
      <c r="X10283" s="9">
        <f>INDEX(SLA_Policy!$D$2:$D$5,MATCH(F10283,SLA_Policy!$A$2:$A$5,0))</f>
        <v>8</v>
      </c>
      <c r="Y10283" s="9" t="str">
        <f>IF(E10283="Cancelled","Excluded",IF(D10283="",IF((SLA_Policy!$B$8-B10283)*24&gt;X10283,"Open - Breached","Open - On Track"),IF((D10283-B10283)*24&lt;=X10283,"Met","Breached")))</f>
        <v>Met</v>
      </c>
    </row>
    <row r="10284" spans="1:25" x14ac:dyDescent="0.25">
      <c r="A10284" s="9" t="s">
        <v>14824</v>
      </c>
      <c r="B10284" s="23">
        <v>46216.517361111102</v>
      </c>
      <c r="C10284" s="23">
        <v>46216.522916666698</v>
      </c>
      <c r="D10284" s="23">
        <v>46219.409027777801</v>
      </c>
      <c r="E10284" s="9" t="s">
        <v>212</v>
      </c>
      <c r="F10284" s="9" t="s">
        <v>188</v>
      </c>
      <c r="G10284" s="9" t="s">
        <v>213</v>
      </c>
      <c r="H10284" s="9" t="s">
        <v>165</v>
      </c>
      <c r="I10284" s="9" t="s">
        <v>469</v>
      </c>
      <c r="J10284" s="9" t="s">
        <v>6872</v>
      </c>
      <c r="K10284" s="9" t="s">
        <v>239</v>
      </c>
      <c r="L10284" s="9" t="s">
        <v>311</v>
      </c>
      <c r="M10284" s="9" t="s">
        <v>3214</v>
      </c>
      <c r="N10284" s="9" t="s">
        <v>199</v>
      </c>
      <c r="O10284" s="9" t="s">
        <v>176</v>
      </c>
      <c r="P10284" s="9" t="s">
        <v>503</v>
      </c>
      <c r="Q10284" s="9" t="s">
        <v>219</v>
      </c>
      <c r="R10284" s="9">
        <v>1</v>
      </c>
      <c r="S10284" s="9">
        <v>24</v>
      </c>
      <c r="U10284" s="9" t="s">
        <v>230</v>
      </c>
      <c r="X10284" s="9">
        <f>INDEX(SLA_Policy!$D$2:$D$5,MATCH(F10284,SLA_Policy!$A$2:$A$5,0))</f>
        <v>72</v>
      </c>
      <c r="Y10284" s="9" t="str">
        <f>IF(E10284="Cancelled","Excluded",IF(D10284="",IF((SLA_Policy!$B$8-B10284)*24&gt;X10284,"Open - Breached","Open - On Track"),IF((D10284-B10284)*24&lt;=X10284,"Met","Breached")))</f>
        <v>Met</v>
      </c>
    </row>
    <row r="10285" spans="1:25" x14ac:dyDescent="0.25">
      <c r="A10285" s="9" t="s">
        <v>14825</v>
      </c>
      <c r="B10285" s="23">
        <v>46216.526388888902</v>
      </c>
      <c r="C10285" s="23">
        <v>46216.557638888902</v>
      </c>
      <c r="D10285" s="23">
        <v>46216.618055555598</v>
      </c>
      <c r="E10285" s="9" t="s">
        <v>212</v>
      </c>
      <c r="F10285" s="9" t="s">
        <v>188</v>
      </c>
      <c r="G10285" s="9" t="s">
        <v>213</v>
      </c>
      <c r="H10285" s="9" t="s">
        <v>167</v>
      </c>
      <c r="I10285" s="9" t="s">
        <v>684</v>
      </c>
      <c r="J10285" s="9" t="s">
        <v>5457</v>
      </c>
      <c r="K10285" s="9" t="s">
        <v>239</v>
      </c>
      <c r="L10285" s="9" t="s">
        <v>226</v>
      </c>
      <c r="M10285" s="9" t="s">
        <v>288</v>
      </c>
      <c r="N10285" s="9" t="s">
        <v>197</v>
      </c>
      <c r="O10285" s="9" t="s">
        <v>116</v>
      </c>
      <c r="P10285" s="9" t="s">
        <v>258</v>
      </c>
      <c r="Q10285" s="9" t="s">
        <v>219</v>
      </c>
      <c r="R10285" s="9">
        <v>0</v>
      </c>
      <c r="S10285" s="9">
        <v>10</v>
      </c>
      <c r="U10285" s="9" t="s">
        <v>248</v>
      </c>
      <c r="W10285" s="9">
        <v>3</v>
      </c>
      <c r="X10285" s="9">
        <f>INDEX(SLA_Policy!$D$2:$D$5,MATCH(F10285,SLA_Policy!$A$2:$A$5,0))</f>
        <v>72</v>
      </c>
      <c r="Y10285" s="9" t="str">
        <f>IF(E10285="Cancelled","Excluded",IF(D10285="",IF((SLA_Policy!$B$8-B10285)*24&gt;X10285,"Open - Breached","Open - On Track"),IF((D10285-B10285)*24&lt;=X10285,"Met","Breached")))</f>
        <v>Met</v>
      </c>
    </row>
    <row r="10286" spans="1:25" x14ac:dyDescent="0.25">
      <c r="A10286" s="9" t="s">
        <v>14826</v>
      </c>
      <c r="B10286" s="23">
        <v>46216.529861111099</v>
      </c>
      <c r="C10286" s="23">
        <v>46216.593055555597</v>
      </c>
      <c r="D10286" s="23">
        <v>46217.466666666704</v>
      </c>
      <c r="E10286" s="9" t="s">
        <v>212</v>
      </c>
      <c r="F10286" s="9" t="s">
        <v>189</v>
      </c>
      <c r="G10286" s="9" t="s">
        <v>236</v>
      </c>
      <c r="H10286" s="9" t="s">
        <v>164</v>
      </c>
      <c r="I10286" s="9" t="s">
        <v>421</v>
      </c>
      <c r="J10286" s="9" t="s">
        <v>1733</v>
      </c>
      <c r="K10286" s="9" t="s">
        <v>215</v>
      </c>
      <c r="L10286" s="9" t="s">
        <v>270</v>
      </c>
      <c r="M10286" s="9" t="s">
        <v>981</v>
      </c>
      <c r="N10286" s="9" t="s">
        <v>196</v>
      </c>
      <c r="O10286" s="9" t="s">
        <v>180</v>
      </c>
      <c r="P10286" s="9" t="s">
        <v>278</v>
      </c>
      <c r="Q10286" s="9" t="s">
        <v>219</v>
      </c>
      <c r="R10286" s="9">
        <v>0</v>
      </c>
      <c r="S10286" s="9">
        <v>16</v>
      </c>
      <c r="T10286" s="9" t="s">
        <v>464</v>
      </c>
      <c r="U10286" s="9" t="s">
        <v>242</v>
      </c>
      <c r="X10286" s="9">
        <f>INDEX(SLA_Policy!$D$2:$D$5,MATCH(F10286,SLA_Policy!$A$2:$A$5,0))</f>
        <v>120</v>
      </c>
      <c r="Y10286" s="9" t="str">
        <f>IF(E10286="Cancelled","Excluded",IF(D10286="",IF((SLA_Policy!$B$8-B10286)*24&gt;X10286,"Open - Breached","Open - On Track"),IF((D10286-B10286)*24&lt;=X10286,"Met","Breached")))</f>
        <v>Met</v>
      </c>
    </row>
    <row r="10287" spans="1:25" x14ac:dyDescent="0.25">
      <c r="A10287" s="9" t="s">
        <v>14827</v>
      </c>
      <c r="B10287" s="23">
        <v>46216.534027777801</v>
      </c>
      <c r="C10287" s="23">
        <v>46216.536805555603</v>
      </c>
      <c r="D10287" s="23">
        <v>46217.730555555601</v>
      </c>
      <c r="E10287" s="9" t="s">
        <v>212</v>
      </c>
      <c r="F10287" s="9" t="s">
        <v>188</v>
      </c>
      <c r="G10287" s="9" t="s">
        <v>213</v>
      </c>
      <c r="H10287" s="9" t="s">
        <v>167</v>
      </c>
      <c r="I10287" s="9" t="s">
        <v>536</v>
      </c>
      <c r="J10287" s="9" t="s">
        <v>7244</v>
      </c>
      <c r="K10287" s="9" t="s">
        <v>246</v>
      </c>
      <c r="L10287" s="9" t="s">
        <v>311</v>
      </c>
      <c r="M10287" s="9" t="s">
        <v>2435</v>
      </c>
      <c r="N10287" s="9" t="s">
        <v>200</v>
      </c>
      <c r="O10287" s="9" t="s">
        <v>176</v>
      </c>
      <c r="P10287" s="9" t="s">
        <v>503</v>
      </c>
      <c r="Q10287" s="9" t="s">
        <v>219</v>
      </c>
      <c r="R10287" s="9">
        <v>0</v>
      </c>
      <c r="S10287" s="9">
        <v>72</v>
      </c>
      <c r="T10287" s="9" t="s">
        <v>136</v>
      </c>
      <c r="U10287" s="9" t="s">
        <v>376</v>
      </c>
      <c r="X10287" s="9">
        <f>INDEX(SLA_Policy!$D$2:$D$5,MATCH(F10287,SLA_Policy!$A$2:$A$5,0))</f>
        <v>72</v>
      </c>
      <c r="Y10287" s="9" t="str">
        <f>IF(E10287="Cancelled","Excluded",IF(D10287="",IF((SLA_Policy!$B$8-B10287)*24&gt;X10287,"Open - Breached","Open - On Track"),IF((D10287-B10287)*24&lt;=X10287,"Met","Breached")))</f>
        <v>Met</v>
      </c>
    </row>
    <row r="10288" spans="1:25" x14ac:dyDescent="0.25">
      <c r="A10288" s="9" t="s">
        <v>14828</v>
      </c>
      <c r="B10288" s="23">
        <v>46216.536805555603</v>
      </c>
      <c r="C10288" s="23">
        <v>46216.697916666701</v>
      </c>
      <c r="D10288" s="23">
        <v>46217.316666666702</v>
      </c>
      <c r="E10288" s="9" t="s">
        <v>212</v>
      </c>
      <c r="F10288" s="9" t="s">
        <v>188</v>
      </c>
      <c r="G10288" s="9" t="s">
        <v>236</v>
      </c>
      <c r="H10288" s="9" t="s">
        <v>167</v>
      </c>
      <c r="I10288" s="9" t="s">
        <v>255</v>
      </c>
      <c r="J10288" s="9" t="s">
        <v>3099</v>
      </c>
      <c r="K10288" s="9" t="s">
        <v>246</v>
      </c>
      <c r="L10288" s="9" t="s">
        <v>311</v>
      </c>
      <c r="M10288" s="9" t="s">
        <v>1708</v>
      </c>
      <c r="N10288" s="9" t="s">
        <v>196</v>
      </c>
      <c r="O10288" s="9" t="s">
        <v>180</v>
      </c>
      <c r="P10288" s="9" t="s">
        <v>318</v>
      </c>
      <c r="Q10288" s="9" t="s">
        <v>219</v>
      </c>
      <c r="R10288" s="9">
        <v>0</v>
      </c>
      <c r="S10288" s="9">
        <v>17</v>
      </c>
      <c r="U10288" s="9" t="s">
        <v>242</v>
      </c>
      <c r="W10288" s="9">
        <v>3</v>
      </c>
      <c r="X10288" s="9">
        <f>INDEX(SLA_Policy!$D$2:$D$5,MATCH(F10288,SLA_Policy!$A$2:$A$5,0))</f>
        <v>72</v>
      </c>
      <c r="Y10288" s="9" t="str">
        <f>IF(E10288="Cancelled","Excluded",IF(D10288="",IF((SLA_Policy!$B$8-B10288)*24&gt;X10288,"Open - Breached","Open - On Track"),IF((D10288-B10288)*24&lt;=X10288,"Met","Breached")))</f>
        <v>Met</v>
      </c>
    </row>
    <row r="10289" spans="1:25" x14ac:dyDescent="0.25">
      <c r="A10289" s="9" t="s">
        <v>14829</v>
      </c>
      <c r="B10289" s="23">
        <v>46216.542361111096</v>
      </c>
      <c r="C10289" s="23">
        <v>46216.547916666699</v>
      </c>
      <c r="D10289" s="23">
        <v>46216.814583333296</v>
      </c>
      <c r="E10289" s="9" t="s">
        <v>212</v>
      </c>
      <c r="F10289" s="9" t="s">
        <v>186</v>
      </c>
      <c r="G10289" s="9" t="s">
        <v>213</v>
      </c>
      <c r="H10289" s="9" t="s">
        <v>166</v>
      </c>
      <c r="I10289" s="9" t="s">
        <v>398</v>
      </c>
      <c r="J10289" s="9" t="s">
        <v>14830</v>
      </c>
      <c r="K10289" s="9" t="s">
        <v>239</v>
      </c>
      <c r="L10289" s="9" t="s">
        <v>351</v>
      </c>
      <c r="M10289" s="9" t="s">
        <v>6023</v>
      </c>
      <c r="N10289" s="9" t="s">
        <v>196</v>
      </c>
      <c r="O10289" s="9" t="s">
        <v>181</v>
      </c>
      <c r="P10289" s="9" t="s">
        <v>289</v>
      </c>
      <c r="Q10289" s="9" t="s">
        <v>273</v>
      </c>
      <c r="R10289" s="9">
        <v>1</v>
      </c>
      <c r="S10289" s="9">
        <v>54</v>
      </c>
      <c r="U10289" s="9" t="s">
        <v>376</v>
      </c>
      <c r="W10289" s="9">
        <v>3</v>
      </c>
      <c r="X10289" s="9">
        <f>INDEX(SLA_Policy!$D$2:$D$5,MATCH(F10289,SLA_Policy!$A$2:$A$5,0))</f>
        <v>4</v>
      </c>
      <c r="Y10289" s="9" t="str">
        <f>IF(E10289="Cancelled","Excluded",IF(D10289="",IF((SLA_Policy!$B$8-B10289)*24&gt;X10289,"Open - Breached","Open - On Track"),IF((D10289-B10289)*24&lt;=X10289,"Met","Breached")))</f>
        <v>Breached</v>
      </c>
    </row>
    <row r="10290" spans="1:25" x14ac:dyDescent="0.25">
      <c r="A10290" s="9" t="s">
        <v>14831</v>
      </c>
      <c r="B10290" s="23">
        <v>46216.552777777797</v>
      </c>
      <c r="C10290" s="23">
        <v>46216.566666666702</v>
      </c>
      <c r="D10290" s="23">
        <v>46217.370833333298</v>
      </c>
      <c r="E10290" s="9" t="s">
        <v>212</v>
      </c>
      <c r="F10290" s="9" t="s">
        <v>188</v>
      </c>
      <c r="G10290" s="9" t="s">
        <v>236</v>
      </c>
      <c r="H10290" s="9" t="s">
        <v>161</v>
      </c>
      <c r="I10290" s="9" t="s">
        <v>482</v>
      </c>
      <c r="J10290" s="9" t="s">
        <v>3027</v>
      </c>
      <c r="K10290" s="9" t="s">
        <v>262</v>
      </c>
      <c r="L10290" s="9" t="s">
        <v>311</v>
      </c>
      <c r="M10290" s="9" t="s">
        <v>1038</v>
      </c>
      <c r="N10290" s="9" t="s">
        <v>196</v>
      </c>
      <c r="O10290" s="9" t="s">
        <v>177</v>
      </c>
      <c r="P10290" s="9" t="s">
        <v>457</v>
      </c>
      <c r="Q10290" s="9" t="s">
        <v>219</v>
      </c>
      <c r="R10290" s="9">
        <v>0</v>
      </c>
      <c r="S10290" s="9">
        <v>30</v>
      </c>
      <c r="U10290" s="9" t="s">
        <v>242</v>
      </c>
      <c r="W10290" s="9">
        <v>4</v>
      </c>
      <c r="X10290" s="9">
        <f>INDEX(SLA_Policy!$D$2:$D$5,MATCH(F10290,SLA_Policy!$A$2:$A$5,0))</f>
        <v>72</v>
      </c>
      <c r="Y10290" s="9" t="str">
        <f>IF(E10290="Cancelled","Excluded",IF(D10290="",IF((SLA_Policy!$B$8-B10290)*24&gt;X10290,"Open - Breached","Open - On Track"),IF((D10290-B10290)*24&lt;=X10290,"Met","Breached")))</f>
        <v>Met</v>
      </c>
    </row>
    <row r="10291" spans="1:25" x14ac:dyDescent="0.25">
      <c r="A10291" s="9" t="s">
        <v>14832</v>
      </c>
      <c r="B10291" s="23">
        <v>46216.5534722222</v>
      </c>
      <c r="C10291" s="23">
        <v>46216.677777777797</v>
      </c>
      <c r="D10291" s="23">
        <v>46217.649305555598</v>
      </c>
      <c r="E10291" s="9" t="s">
        <v>212</v>
      </c>
      <c r="F10291" s="9" t="s">
        <v>189</v>
      </c>
      <c r="G10291" s="9" t="s">
        <v>236</v>
      </c>
      <c r="H10291" s="9" t="s">
        <v>167</v>
      </c>
      <c r="I10291" s="9" t="s">
        <v>255</v>
      </c>
      <c r="J10291" s="9" t="s">
        <v>5522</v>
      </c>
      <c r="K10291" s="9" t="s">
        <v>246</v>
      </c>
      <c r="L10291" s="9" t="s">
        <v>226</v>
      </c>
      <c r="M10291" s="9" t="s">
        <v>4433</v>
      </c>
      <c r="N10291" s="9" t="s">
        <v>196</v>
      </c>
      <c r="O10291" s="9" t="s">
        <v>116</v>
      </c>
      <c r="P10291" s="9" t="s">
        <v>551</v>
      </c>
      <c r="Q10291" s="9" t="s">
        <v>219</v>
      </c>
      <c r="R10291" s="9">
        <v>0</v>
      </c>
      <c r="S10291" s="9">
        <v>52</v>
      </c>
      <c r="U10291" s="9" t="s">
        <v>242</v>
      </c>
      <c r="X10291" s="9">
        <f>INDEX(SLA_Policy!$D$2:$D$5,MATCH(F10291,SLA_Policy!$A$2:$A$5,0))</f>
        <v>120</v>
      </c>
      <c r="Y10291" s="9" t="str">
        <f>IF(E10291="Cancelled","Excluded",IF(D10291="",IF((SLA_Policy!$B$8-B10291)*24&gt;X10291,"Open - Breached","Open - On Track"),IF((D10291-B10291)*24&lt;=X10291,"Met","Breached")))</f>
        <v>Met</v>
      </c>
    </row>
    <row r="10292" spans="1:25" x14ac:dyDescent="0.25">
      <c r="A10292" s="9" t="s">
        <v>14833</v>
      </c>
      <c r="B10292" s="23">
        <v>46216.568749999999</v>
      </c>
      <c r="C10292" s="23">
        <v>46216.586805555598</v>
      </c>
      <c r="D10292" s="23">
        <v>46219.313888888901</v>
      </c>
      <c r="E10292" s="9" t="s">
        <v>212</v>
      </c>
      <c r="F10292" s="9" t="s">
        <v>189</v>
      </c>
      <c r="G10292" s="9" t="s">
        <v>213</v>
      </c>
      <c r="H10292" s="9" t="s">
        <v>167</v>
      </c>
      <c r="I10292" s="9" t="s">
        <v>536</v>
      </c>
      <c r="J10292" s="9" t="s">
        <v>828</v>
      </c>
      <c r="K10292" s="9" t="s">
        <v>410</v>
      </c>
      <c r="L10292" s="9" t="s">
        <v>311</v>
      </c>
      <c r="M10292" s="9" t="s">
        <v>480</v>
      </c>
      <c r="N10292" s="9" t="s">
        <v>199</v>
      </c>
      <c r="O10292" s="9" t="s">
        <v>180</v>
      </c>
      <c r="P10292" s="9" t="s">
        <v>318</v>
      </c>
      <c r="Q10292" s="9" t="s">
        <v>219</v>
      </c>
      <c r="R10292" s="9">
        <v>0</v>
      </c>
      <c r="S10292" s="9">
        <v>67</v>
      </c>
      <c r="T10292" s="9" t="s">
        <v>136</v>
      </c>
      <c r="U10292" s="9" t="s">
        <v>266</v>
      </c>
      <c r="X10292" s="9">
        <f>INDEX(SLA_Policy!$D$2:$D$5,MATCH(F10292,SLA_Policy!$A$2:$A$5,0))</f>
        <v>120</v>
      </c>
      <c r="Y10292" s="9" t="str">
        <f>IF(E10292="Cancelled","Excluded",IF(D10292="",IF((SLA_Policy!$B$8-B10292)*24&gt;X10292,"Open - Breached","Open - On Track"),IF((D10292-B10292)*24&lt;=X10292,"Met","Breached")))</f>
        <v>Met</v>
      </c>
    </row>
    <row r="10293" spans="1:25" x14ac:dyDescent="0.25">
      <c r="A10293" s="9" t="s">
        <v>14834</v>
      </c>
      <c r="B10293" s="23">
        <v>46216.570138888899</v>
      </c>
      <c r="C10293" s="23">
        <v>46216.621527777803</v>
      </c>
      <c r="D10293" s="23">
        <v>46217.387499999997</v>
      </c>
      <c r="E10293" s="9" t="s">
        <v>212</v>
      </c>
      <c r="F10293" s="9" t="s">
        <v>189</v>
      </c>
      <c r="G10293" s="9" t="s">
        <v>236</v>
      </c>
      <c r="H10293" s="9" t="s">
        <v>161</v>
      </c>
      <c r="I10293" s="9" t="s">
        <v>505</v>
      </c>
      <c r="J10293" s="9" t="s">
        <v>506</v>
      </c>
      <c r="K10293" s="9" t="s">
        <v>215</v>
      </c>
      <c r="L10293" s="9" t="s">
        <v>307</v>
      </c>
      <c r="M10293" s="9" t="s">
        <v>2834</v>
      </c>
      <c r="N10293" s="9" t="s">
        <v>196</v>
      </c>
      <c r="O10293" s="9" t="s">
        <v>177</v>
      </c>
      <c r="P10293" s="9" t="s">
        <v>300</v>
      </c>
      <c r="Q10293" s="9" t="s">
        <v>219</v>
      </c>
      <c r="R10293" s="9">
        <v>0</v>
      </c>
      <c r="S10293" s="9">
        <v>47</v>
      </c>
      <c r="U10293" s="9" t="s">
        <v>242</v>
      </c>
      <c r="X10293" s="9">
        <f>INDEX(SLA_Policy!$D$2:$D$5,MATCH(F10293,SLA_Policy!$A$2:$A$5,0))</f>
        <v>120</v>
      </c>
      <c r="Y10293" s="9" t="str">
        <f>IF(E10293="Cancelled","Excluded",IF(D10293="",IF((SLA_Policy!$B$8-B10293)*24&gt;X10293,"Open - Breached","Open - On Track"),IF((D10293-B10293)*24&lt;=X10293,"Met","Breached")))</f>
        <v>Met</v>
      </c>
    </row>
    <row r="10294" spans="1:25" x14ac:dyDescent="0.25">
      <c r="A10294" s="9" t="s">
        <v>14835</v>
      </c>
      <c r="B10294" s="23">
        <v>46216.572916666701</v>
      </c>
      <c r="C10294" s="23">
        <v>46216.7097222222</v>
      </c>
      <c r="D10294" s="23">
        <v>46217.338194444397</v>
      </c>
      <c r="E10294" s="9" t="s">
        <v>212</v>
      </c>
      <c r="F10294" s="9" t="s">
        <v>188</v>
      </c>
      <c r="G10294" s="9" t="s">
        <v>236</v>
      </c>
      <c r="H10294" s="9" t="s">
        <v>161</v>
      </c>
      <c r="I10294" s="9" t="s">
        <v>482</v>
      </c>
      <c r="J10294" s="9" t="s">
        <v>13747</v>
      </c>
      <c r="K10294" s="9" t="s">
        <v>246</v>
      </c>
      <c r="L10294" s="9" t="s">
        <v>104</v>
      </c>
      <c r="M10294" s="9" t="s">
        <v>1597</v>
      </c>
      <c r="N10294" s="9" t="s">
        <v>196</v>
      </c>
      <c r="O10294" s="9" t="s">
        <v>177</v>
      </c>
      <c r="P10294" s="9" t="s">
        <v>300</v>
      </c>
      <c r="Q10294" s="9" t="s">
        <v>219</v>
      </c>
      <c r="R10294" s="9">
        <v>0</v>
      </c>
      <c r="S10294" s="9">
        <v>52</v>
      </c>
      <c r="U10294" s="9" t="s">
        <v>242</v>
      </c>
      <c r="W10294" s="9">
        <v>4</v>
      </c>
      <c r="X10294" s="9">
        <f>INDEX(SLA_Policy!$D$2:$D$5,MATCH(F10294,SLA_Policy!$A$2:$A$5,0))</f>
        <v>72</v>
      </c>
      <c r="Y10294" s="9" t="str">
        <f>IF(E10294="Cancelled","Excluded",IF(D10294="",IF((SLA_Policy!$B$8-B10294)*24&gt;X10294,"Open - Breached","Open - On Track"),IF((D10294-B10294)*24&lt;=X10294,"Met","Breached")))</f>
        <v>Met</v>
      </c>
    </row>
    <row r="10295" spans="1:25" x14ac:dyDescent="0.25">
      <c r="A10295" s="9" t="s">
        <v>14836</v>
      </c>
      <c r="B10295" s="23">
        <v>46216.584027777797</v>
      </c>
      <c r="C10295" s="23">
        <v>46216.629861111098</v>
      </c>
      <c r="D10295" s="23">
        <v>46218.355555555601</v>
      </c>
      <c r="E10295" s="9" t="s">
        <v>212</v>
      </c>
      <c r="F10295" s="9" t="s">
        <v>189</v>
      </c>
      <c r="G10295" s="9" t="s">
        <v>213</v>
      </c>
      <c r="H10295" s="9" t="s">
        <v>164</v>
      </c>
      <c r="I10295" s="9" t="s">
        <v>478</v>
      </c>
      <c r="J10295" s="9" t="s">
        <v>4625</v>
      </c>
      <c r="K10295" s="9" t="s">
        <v>303</v>
      </c>
      <c r="L10295" s="9" t="s">
        <v>226</v>
      </c>
      <c r="M10295" s="9" t="s">
        <v>7827</v>
      </c>
      <c r="N10295" s="9" t="s">
        <v>197</v>
      </c>
      <c r="O10295" s="9" t="s">
        <v>178</v>
      </c>
      <c r="P10295" s="9" t="s">
        <v>414</v>
      </c>
      <c r="Q10295" s="9" t="s">
        <v>219</v>
      </c>
      <c r="R10295" s="9">
        <v>0</v>
      </c>
      <c r="S10295" s="9">
        <v>40</v>
      </c>
      <c r="T10295" s="9" t="s">
        <v>464</v>
      </c>
      <c r="U10295" s="9" t="s">
        <v>266</v>
      </c>
      <c r="X10295" s="9">
        <f>INDEX(SLA_Policy!$D$2:$D$5,MATCH(F10295,SLA_Policy!$A$2:$A$5,0))</f>
        <v>120</v>
      </c>
      <c r="Y10295" s="9" t="str">
        <f>IF(E10295="Cancelled","Excluded",IF(D10295="",IF((SLA_Policy!$B$8-B10295)*24&gt;X10295,"Open - Breached","Open - On Track"),IF((D10295-B10295)*24&lt;=X10295,"Met","Breached")))</f>
        <v>Met</v>
      </c>
    </row>
    <row r="10296" spans="1:25" x14ac:dyDescent="0.25">
      <c r="A10296" s="9" t="s">
        <v>14837</v>
      </c>
      <c r="B10296" s="23">
        <v>46216.594444444498</v>
      </c>
      <c r="C10296" s="23">
        <v>46216.595138888901</v>
      </c>
      <c r="D10296" s="23">
        <v>46216.732638888898</v>
      </c>
      <c r="E10296" s="9" t="s">
        <v>212</v>
      </c>
      <c r="F10296" s="9" t="s">
        <v>187</v>
      </c>
      <c r="G10296" s="9" t="s">
        <v>213</v>
      </c>
      <c r="H10296" s="9" t="s">
        <v>88</v>
      </c>
      <c r="I10296" s="9" t="s">
        <v>268</v>
      </c>
      <c r="J10296" s="9" t="s">
        <v>12385</v>
      </c>
      <c r="K10296" s="9" t="s">
        <v>246</v>
      </c>
      <c r="L10296" s="9" t="s">
        <v>216</v>
      </c>
      <c r="M10296" s="9" t="s">
        <v>4444</v>
      </c>
      <c r="N10296" s="9" t="s">
        <v>199</v>
      </c>
      <c r="O10296" s="9" t="s">
        <v>178</v>
      </c>
      <c r="P10296" s="9" t="s">
        <v>321</v>
      </c>
      <c r="Q10296" s="9" t="s">
        <v>273</v>
      </c>
      <c r="R10296" s="9">
        <v>1</v>
      </c>
      <c r="S10296" s="9">
        <v>18</v>
      </c>
      <c r="T10296" s="9" t="s">
        <v>136</v>
      </c>
      <c r="U10296" s="9" t="s">
        <v>266</v>
      </c>
      <c r="X10296" s="9">
        <f>INDEX(SLA_Policy!$D$2:$D$5,MATCH(F10296,SLA_Policy!$A$2:$A$5,0))</f>
        <v>8</v>
      </c>
      <c r="Y10296" s="9" t="str">
        <f>IF(E10296="Cancelled","Excluded",IF(D10296="",IF((SLA_Policy!$B$8-B10296)*24&gt;X10296,"Open - Breached","Open - On Track"),IF((D10296-B10296)*24&lt;=X10296,"Met","Breached")))</f>
        <v>Met</v>
      </c>
    </row>
    <row r="10297" spans="1:25" x14ac:dyDescent="0.25">
      <c r="A10297" s="9" t="s">
        <v>14838</v>
      </c>
      <c r="B10297" s="23">
        <v>46216.618750000001</v>
      </c>
      <c r="C10297" s="23">
        <v>46216.65</v>
      </c>
      <c r="D10297" s="23">
        <v>46223.337500000001</v>
      </c>
      <c r="E10297" s="9" t="s">
        <v>212</v>
      </c>
      <c r="F10297" s="9" t="s">
        <v>189</v>
      </c>
      <c r="G10297" s="9" t="s">
        <v>236</v>
      </c>
      <c r="H10297" s="9" t="s">
        <v>164</v>
      </c>
      <c r="I10297" s="9" t="s">
        <v>421</v>
      </c>
      <c r="J10297" s="9" t="s">
        <v>1858</v>
      </c>
      <c r="K10297" s="9" t="s">
        <v>246</v>
      </c>
      <c r="L10297" s="9" t="s">
        <v>311</v>
      </c>
      <c r="M10297" s="9" t="s">
        <v>1708</v>
      </c>
      <c r="N10297" s="9" t="s">
        <v>196</v>
      </c>
      <c r="O10297" s="9" t="s">
        <v>180</v>
      </c>
      <c r="P10297" s="9" t="s">
        <v>278</v>
      </c>
      <c r="Q10297" s="9" t="s">
        <v>219</v>
      </c>
      <c r="R10297" s="9">
        <v>0</v>
      </c>
      <c r="S10297" s="9">
        <v>23</v>
      </c>
      <c r="T10297" s="9" t="s">
        <v>343</v>
      </c>
      <c r="U10297" s="9" t="s">
        <v>242</v>
      </c>
      <c r="W10297" s="9">
        <v>4</v>
      </c>
      <c r="X10297" s="9">
        <f>INDEX(SLA_Policy!$D$2:$D$5,MATCH(F10297,SLA_Policy!$A$2:$A$5,0))</f>
        <v>120</v>
      </c>
      <c r="Y10297" s="9" t="str">
        <f>IF(E10297="Cancelled","Excluded",IF(D10297="",IF((SLA_Policy!$B$8-B10297)*24&gt;X10297,"Open - Breached","Open - On Track"),IF((D10297-B10297)*24&lt;=X10297,"Met","Breached")))</f>
        <v>Breached</v>
      </c>
    </row>
    <row r="10298" spans="1:25" x14ac:dyDescent="0.25">
      <c r="A10298" s="9" t="s">
        <v>14839</v>
      </c>
      <c r="B10298" s="23">
        <v>46216.622222222199</v>
      </c>
      <c r="C10298" s="23">
        <v>46216.664583333302</v>
      </c>
      <c r="D10298" s="23">
        <v>46217.390277777798</v>
      </c>
      <c r="E10298" s="9" t="s">
        <v>212</v>
      </c>
      <c r="F10298" s="9" t="s">
        <v>188</v>
      </c>
      <c r="G10298" s="9" t="s">
        <v>213</v>
      </c>
      <c r="H10298" s="9" t="s">
        <v>88</v>
      </c>
      <c r="I10298" s="9" t="s">
        <v>92</v>
      </c>
      <c r="J10298" s="9" t="s">
        <v>10377</v>
      </c>
      <c r="K10298" s="9" t="s">
        <v>225</v>
      </c>
      <c r="L10298" s="9" t="s">
        <v>104</v>
      </c>
      <c r="M10298" s="9" t="s">
        <v>594</v>
      </c>
      <c r="N10298" s="9" t="s">
        <v>197</v>
      </c>
      <c r="O10298" s="9" t="s">
        <v>178</v>
      </c>
      <c r="P10298" s="9" t="s">
        <v>272</v>
      </c>
      <c r="Q10298" s="9" t="s">
        <v>219</v>
      </c>
      <c r="R10298" s="9">
        <v>0</v>
      </c>
      <c r="S10298" s="9">
        <v>12</v>
      </c>
      <c r="T10298" s="9" t="s">
        <v>220</v>
      </c>
      <c r="U10298" s="9" t="s">
        <v>230</v>
      </c>
      <c r="W10298" s="9">
        <v>5</v>
      </c>
      <c r="X10298" s="9">
        <f>INDEX(SLA_Policy!$D$2:$D$5,MATCH(F10298,SLA_Policy!$A$2:$A$5,0))</f>
        <v>72</v>
      </c>
      <c r="Y10298" s="9" t="str">
        <f>IF(E10298="Cancelled","Excluded",IF(D10298="",IF((SLA_Policy!$B$8-B10298)*24&gt;X10298,"Open - Breached","Open - On Track"),IF((D10298-B10298)*24&lt;=X10298,"Met","Breached")))</f>
        <v>Met</v>
      </c>
    </row>
    <row r="10299" spans="1:25" x14ac:dyDescent="0.25">
      <c r="A10299" s="9" t="s">
        <v>14840</v>
      </c>
      <c r="B10299" s="23">
        <v>46216.629166666702</v>
      </c>
      <c r="C10299" s="23">
        <v>46216.631249999999</v>
      </c>
      <c r="D10299" s="23">
        <v>46217.315277777801</v>
      </c>
      <c r="E10299" s="9" t="s">
        <v>212</v>
      </c>
      <c r="F10299" s="9" t="s">
        <v>189</v>
      </c>
      <c r="G10299" s="9" t="s">
        <v>213</v>
      </c>
      <c r="H10299" s="9" t="s">
        <v>163</v>
      </c>
      <c r="I10299" s="9" t="s">
        <v>405</v>
      </c>
      <c r="J10299" s="9" t="s">
        <v>1760</v>
      </c>
      <c r="K10299" s="9" t="s">
        <v>276</v>
      </c>
      <c r="L10299" s="9" t="s">
        <v>12094</v>
      </c>
      <c r="M10299" s="9" t="s">
        <v>12444</v>
      </c>
      <c r="N10299" s="9" t="s">
        <v>198</v>
      </c>
      <c r="O10299" s="9" t="s">
        <v>176</v>
      </c>
      <c r="P10299" s="9" t="s">
        <v>503</v>
      </c>
      <c r="Q10299" s="9" t="s">
        <v>219</v>
      </c>
      <c r="R10299" s="9">
        <v>0</v>
      </c>
      <c r="S10299" s="9">
        <v>22</v>
      </c>
      <c r="U10299" s="9" t="s">
        <v>230</v>
      </c>
      <c r="X10299" s="9">
        <f>INDEX(SLA_Policy!$D$2:$D$5,MATCH(F10299,SLA_Policy!$A$2:$A$5,0))</f>
        <v>120</v>
      </c>
      <c r="Y10299" s="9" t="str">
        <f>IF(E10299="Cancelled","Excluded",IF(D10299="",IF((SLA_Policy!$B$8-B10299)*24&gt;X10299,"Open - Breached","Open - On Track"),IF((D10299-B10299)*24&lt;=X10299,"Met","Breached")))</f>
        <v>Met</v>
      </c>
    </row>
    <row r="10300" spans="1:25" x14ac:dyDescent="0.25">
      <c r="A10300" s="9" t="s">
        <v>14841</v>
      </c>
      <c r="B10300" s="23">
        <v>46216.629861111098</v>
      </c>
      <c r="C10300" s="23">
        <v>46216.714583333298</v>
      </c>
      <c r="D10300" s="23">
        <v>46217.412499999999</v>
      </c>
      <c r="E10300" s="9" t="s">
        <v>212</v>
      </c>
      <c r="F10300" s="9" t="s">
        <v>189</v>
      </c>
      <c r="G10300" s="9" t="s">
        <v>236</v>
      </c>
      <c r="H10300" s="9" t="s">
        <v>167</v>
      </c>
      <c r="I10300" s="9" t="s">
        <v>255</v>
      </c>
      <c r="J10300" s="9" t="s">
        <v>14842</v>
      </c>
      <c r="K10300" s="9" t="s">
        <v>246</v>
      </c>
      <c r="L10300" s="9" t="s">
        <v>104</v>
      </c>
      <c r="M10300" s="9" t="s">
        <v>4670</v>
      </c>
      <c r="N10300" s="9" t="s">
        <v>196</v>
      </c>
      <c r="O10300" s="9" t="s">
        <v>116</v>
      </c>
      <c r="P10300" s="9" t="s">
        <v>234</v>
      </c>
      <c r="Q10300" s="9" t="s">
        <v>219</v>
      </c>
      <c r="R10300" s="9">
        <v>0</v>
      </c>
      <c r="S10300" s="9">
        <v>18</v>
      </c>
      <c r="U10300" s="9" t="s">
        <v>242</v>
      </c>
      <c r="X10300" s="9">
        <f>INDEX(SLA_Policy!$D$2:$D$5,MATCH(F10300,SLA_Policy!$A$2:$A$5,0))</f>
        <v>120</v>
      </c>
      <c r="Y10300" s="9" t="str">
        <f>IF(E10300="Cancelled","Excluded",IF(D10300="",IF((SLA_Policy!$B$8-B10300)*24&gt;X10300,"Open - Breached","Open - On Track"),IF((D10300-B10300)*24&lt;=X10300,"Met","Breached")))</f>
        <v>Met</v>
      </c>
    </row>
    <row r="10301" spans="1:25" x14ac:dyDescent="0.25">
      <c r="A10301" s="9" t="s">
        <v>14843</v>
      </c>
      <c r="B10301" s="23">
        <v>46216.631944444503</v>
      </c>
      <c r="C10301" s="23">
        <v>46216.633333333302</v>
      </c>
      <c r="D10301" s="23">
        <v>46216.715277777803</v>
      </c>
      <c r="E10301" s="9" t="s">
        <v>212</v>
      </c>
      <c r="F10301" s="9" t="s">
        <v>186</v>
      </c>
      <c r="G10301" s="9" t="s">
        <v>213</v>
      </c>
      <c r="H10301" s="9" t="s">
        <v>166</v>
      </c>
      <c r="I10301" s="9" t="s">
        <v>398</v>
      </c>
      <c r="J10301" s="9" t="s">
        <v>14844</v>
      </c>
      <c r="K10301" s="9" t="s">
        <v>262</v>
      </c>
      <c r="L10301" s="9" t="s">
        <v>104</v>
      </c>
      <c r="M10301" s="9" t="s">
        <v>3718</v>
      </c>
      <c r="N10301" s="9" t="s">
        <v>198</v>
      </c>
      <c r="O10301" s="9" t="s">
        <v>181</v>
      </c>
      <c r="P10301" s="9" t="s">
        <v>668</v>
      </c>
      <c r="Q10301" s="9" t="s">
        <v>273</v>
      </c>
      <c r="R10301" s="9">
        <v>0</v>
      </c>
      <c r="S10301" s="9">
        <v>51</v>
      </c>
      <c r="U10301" s="9" t="s">
        <v>290</v>
      </c>
      <c r="X10301" s="9">
        <f>INDEX(SLA_Policy!$D$2:$D$5,MATCH(F10301,SLA_Policy!$A$2:$A$5,0))</f>
        <v>4</v>
      </c>
      <c r="Y10301" s="9" t="str">
        <f>IF(E10301="Cancelled","Excluded",IF(D10301="",IF((SLA_Policy!$B$8-B10301)*24&gt;X10301,"Open - Breached","Open - On Track"),IF((D10301-B10301)*24&lt;=X10301,"Met","Breached")))</f>
        <v>Met</v>
      </c>
    </row>
    <row r="10302" spans="1:25" x14ac:dyDescent="0.25">
      <c r="A10302" s="9" t="s">
        <v>14845</v>
      </c>
      <c r="B10302" s="23">
        <v>46216.645833333299</v>
      </c>
      <c r="C10302" s="23">
        <v>46216.646527777797</v>
      </c>
      <c r="D10302" s="23">
        <v>46217.320138888899</v>
      </c>
      <c r="E10302" s="9" t="s">
        <v>212</v>
      </c>
      <c r="F10302" s="9" t="s">
        <v>189</v>
      </c>
      <c r="G10302" s="9" t="s">
        <v>213</v>
      </c>
      <c r="H10302" s="9" t="s">
        <v>161</v>
      </c>
      <c r="I10302" s="9" t="s">
        <v>389</v>
      </c>
      <c r="J10302" s="9" t="s">
        <v>1981</v>
      </c>
      <c r="K10302" s="9" t="s">
        <v>225</v>
      </c>
      <c r="L10302" s="9" t="s">
        <v>104</v>
      </c>
      <c r="M10302" s="9" t="s">
        <v>594</v>
      </c>
      <c r="N10302" s="9" t="s">
        <v>200</v>
      </c>
      <c r="O10302" s="9" t="s">
        <v>177</v>
      </c>
      <c r="P10302" s="9" t="s">
        <v>457</v>
      </c>
      <c r="Q10302" s="9" t="s">
        <v>219</v>
      </c>
      <c r="R10302" s="9">
        <v>0</v>
      </c>
      <c r="S10302" s="9">
        <v>9</v>
      </c>
      <c r="U10302" s="9" t="s">
        <v>290</v>
      </c>
      <c r="X10302" s="9">
        <f>INDEX(SLA_Policy!$D$2:$D$5,MATCH(F10302,SLA_Policy!$A$2:$A$5,0))</f>
        <v>120</v>
      </c>
      <c r="Y10302" s="9" t="str">
        <f>IF(E10302="Cancelled","Excluded",IF(D10302="",IF((SLA_Policy!$B$8-B10302)*24&gt;X10302,"Open - Breached","Open - On Track"),IF((D10302-B10302)*24&lt;=X10302,"Met","Breached")))</f>
        <v>Met</v>
      </c>
    </row>
    <row r="10303" spans="1:25" x14ac:dyDescent="0.25">
      <c r="A10303" s="9" t="s">
        <v>14846</v>
      </c>
      <c r="B10303" s="23">
        <v>46216.6472222222</v>
      </c>
      <c r="C10303" s="23">
        <v>46216.676388888904</v>
      </c>
      <c r="D10303" s="23">
        <v>46217.433333333298</v>
      </c>
      <c r="E10303" s="9" t="s">
        <v>212</v>
      </c>
      <c r="F10303" s="9" t="s">
        <v>189</v>
      </c>
      <c r="G10303" s="9" t="s">
        <v>236</v>
      </c>
      <c r="H10303" s="9" t="s">
        <v>167</v>
      </c>
      <c r="I10303" s="9" t="s">
        <v>255</v>
      </c>
      <c r="J10303" s="9" t="s">
        <v>2304</v>
      </c>
      <c r="K10303" s="9" t="s">
        <v>215</v>
      </c>
      <c r="L10303" s="9" t="s">
        <v>104</v>
      </c>
      <c r="M10303" s="9" t="s">
        <v>835</v>
      </c>
      <c r="N10303" s="9" t="s">
        <v>196</v>
      </c>
      <c r="O10303" s="9" t="s">
        <v>116</v>
      </c>
      <c r="P10303" s="9" t="s">
        <v>295</v>
      </c>
      <c r="Q10303" s="9" t="s">
        <v>219</v>
      </c>
      <c r="R10303" s="9">
        <v>0</v>
      </c>
      <c r="S10303" s="9">
        <v>39</v>
      </c>
      <c r="U10303" s="9" t="s">
        <v>242</v>
      </c>
      <c r="W10303" s="9">
        <v>5</v>
      </c>
      <c r="X10303" s="9">
        <f>INDEX(SLA_Policy!$D$2:$D$5,MATCH(F10303,SLA_Policy!$A$2:$A$5,0))</f>
        <v>120</v>
      </c>
      <c r="Y10303" s="9" t="str">
        <f>IF(E10303="Cancelled","Excluded",IF(D10303="",IF((SLA_Policy!$B$8-B10303)*24&gt;X10303,"Open - Breached","Open - On Track"),IF((D10303-B10303)*24&lt;=X10303,"Met","Breached")))</f>
        <v>Met</v>
      </c>
    </row>
    <row r="10304" spans="1:25" x14ac:dyDescent="0.25">
      <c r="A10304" s="9" t="s">
        <v>14847</v>
      </c>
      <c r="B10304" s="23">
        <v>46216.6472222222</v>
      </c>
      <c r="C10304" s="23">
        <v>46216.658333333296</v>
      </c>
      <c r="D10304" s="23">
        <v>46218.404166666704</v>
      </c>
      <c r="E10304" s="9" t="s">
        <v>212</v>
      </c>
      <c r="F10304" s="9" t="s">
        <v>188</v>
      </c>
      <c r="G10304" s="9" t="s">
        <v>213</v>
      </c>
      <c r="H10304" s="9" t="s">
        <v>163</v>
      </c>
      <c r="I10304" s="9" t="s">
        <v>405</v>
      </c>
      <c r="J10304" s="9" t="s">
        <v>14848</v>
      </c>
      <c r="K10304" s="9" t="s">
        <v>246</v>
      </c>
      <c r="L10304" s="9" t="s">
        <v>104</v>
      </c>
      <c r="M10304" s="9" t="s">
        <v>2481</v>
      </c>
      <c r="N10304" s="9" t="s">
        <v>196</v>
      </c>
      <c r="O10304" s="9" t="s">
        <v>176</v>
      </c>
      <c r="P10304" s="9" t="s">
        <v>419</v>
      </c>
      <c r="Q10304" s="9" t="s">
        <v>219</v>
      </c>
      <c r="R10304" s="9">
        <v>0</v>
      </c>
      <c r="S10304" s="9">
        <v>26</v>
      </c>
      <c r="U10304" s="9" t="s">
        <v>230</v>
      </c>
      <c r="X10304" s="9">
        <f>INDEX(SLA_Policy!$D$2:$D$5,MATCH(F10304,SLA_Policy!$A$2:$A$5,0))</f>
        <v>72</v>
      </c>
      <c r="Y10304" s="9" t="str">
        <f>IF(E10304="Cancelled","Excluded",IF(D10304="",IF((SLA_Policy!$B$8-B10304)*24&gt;X10304,"Open - Breached","Open - On Track"),IF((D10304-B10304)*24&lt;=X10304,"Met","Breached")))</f>
        <v>Met</v>
      </c>
    </row>
    <row r="10305" spans="1:25" x14ac:dyDescent="0.25">
      <c r="A10305" s="9" t="s">
        <v>14849</v>
      </c>
      <c r="B10305" s="23">
        <v>46216.690972222197</v>
      </c>
      <c r="C10305" s="23">
        <v>46216.692361111098</v>
      </c>
      <c r="E10305" s="9" t="s">
        <v>14153</v>
      </c>
      <c r="F10305" s="9" t="s">
        <v>187</v>
      </c>
      <c r="G10305" s="9" t="s">
        <v>213</v>
      </c>
      <c r="H10305" s="9" t="s">
        <v>163</v>
      </c>
      <c r="I10305" s="9" t="s">
        <v>223</v>
      </c>
      <c r="J10305" s="9" t="s">
        <v>1058</v>
      </c>
      <c r="K10305" s="9" t="s">
        <v>225</v>
      </c>
      <c r="L10305" s="9" t="s">
        <v>226</v>
      </c>
      <c r="M10305" s="9" t="s">
        <v>1959</v>
      </c>
      <c r="N10305" s="9" t="s">
        <v>198</v>
      </c>
      <c r="O10305" s="9" t="s">
        <v>176</v>
      </c>
      <c r="P10305" s="9" t="s">
        <v>253</v>
      </c>
      <c r="Q10305" s="9" t="s">
        <v>273</v>
      </c>
      <c r="R10305" s="9">
        <v>0</v>
      </c>
      <c r="S10305" s="9">
        <v>71</v>
      </c>
      <c r="T10305" s="9" t="s">
        <v>136</v>
      </c>
      <c r="X10305" s="9">
        <f>INDEX(SLA_Policy!$D$2:$D$5,MATCH(F10305,SLA_Policy!$A$2:$A$5,0))</f>
        <v>8</v>
      </c>
      <c r="Y10305" s="9" t="str">
        <f>IF(E10305="Cancelled","Excluded",IF(D10305="",IF((SLA_Policy!$B$8-B10305)*24&gt;X10305,"Open - Breached","Open - On Track"),IF((D10305-B10305)*24&lt;=X10305,"Met","Breached")))</f>
        <v>Open - Breached</v>
      </c>
    </row>
    <row r="10306" spans="1:25" x14ac:dyDescent="0.25">
      <c r="A10306" s="9" t="s">
        <v>14850</v>
      </c>
      <c r="B10306" s="23">
        <v>46216.695138888899</v>
      </c>
      <c r="C10306" s="23">
        <v>46216.772916666698</v>
      </c>
      <c r="D10306" s="23">
        <v>46217.362500000003</v>
      </c>
      <c r="E10306" s="9" t="s">
        <v>212</v>
      </c>
      <c r="F10306" s="9" t="s">
        <v>188</v>
      </c>
      <c r="G10306" s="9" t="s">
        <v>236</v>
      </c>
      <c r="H10306" s="9" t="s">
        <v>163</v>
      </c>
      <c r="I10306" s="9" t="s">
        <v>327</v>
      </c>
      <c r="J10306" s="9" t="s">
        <v>4307</v>
      </c>
      <c r="K10306" s="9" t="s">
        <v>246</v>
      </c>
      <c r="L10306" s="9" t="s">
        <v>311</v>
      </c>
      <c r="M10306" s="9" t="s">
        <v>1183</v>
      </c>
      <c r="N10306" s="9" t="s">
        <v>196</v>
      </c>
      <c r="O10306" s="9" t="s">
        <v>176</v>
      </c>
      <c r="P10306" s="9" t="s">
        <v>253</v>
      </c>
      <c r="Q10306" s="9" t="s">
        <v>219</v>
      </c>
      <c r="R10306" s="9">
        <v>0</v>
      </c>
      <c r="S10306" s="9">
        <v>34</v>
      </c>
      <c r="U10306" s="9" t="s">
        <v>242</v>
      </c>
      <c r="W10306" s="9">
        <v>5</v>
      </c>
      <c r="X10306" s="9">
        <f>INDEX(SLA_Policy!$D$2:$D$5,MATCH(F10306,SLA_Policy!$A$2:$A$5,0))</f>
        <v>72</v>
      </c>
      <c r="Y10306" s="9" t="str">
        <f>IF(E10306="Cancelled","Excluded",IF(D10306="",IF((SLA_Policy!$B$8-B10306)*24&gt;X10306,"Open - Breached","Open - On Track"),IF((D10306-B10306)*24&lt;=X10306,"Met","Breached")))</f>
        <v>Met</v>
      </c>
    </row>
    <row r="10307" spans="1:25" x14ac:dyDescent="0.25">
      <c r="A10307" s="9" t="s">
        <v>14851</v>
      </c>
      <c r="B10307" s="23">
        <v>46216.722222222197</v>
      </c>
      <c r="C10307" s="23">
        <v>46217.309027777803</v>
      </c>
      <c r="D10307" s="23">
        <v>46217.314583333296</v>
      </c>
      <c r="E10307" s="9" t="s">
        <v>212</v>
      </c>
      <c r="F10307" s="9" t="s">
        <v>189</v>
      </c>
      <c r="G10307" s="9" t="s">
        <v>213</v>
      </c>
      <c r="H10307" s="9" t="s">
        <v>167</v>
      </c>
      <c r="I10307" s="9" t="s">
        <v>684</v>
      </c>
      <c r="J10307" s="9" t="s">
        <v>3394</v>
      </c>
      <c r="K10307" s="9" t="s">
        <v>239</v>
      </c>
      <c r="L10307" s="9" t="s">
        <v>311</v>
      </c>
      <c r="M10307" s="9" t="s">
        <v>4422</v>
      </c>
      <c r="N10307" s="9" t="s">
        <v>197</v>
      </c>
      <c r="O10307" s="9" t="s">
        <v>116</v>
      </c>
      <c r="P10307" s="9" t="s">
        <v>342</v>
      </c>
      <c r="Q10307" s="9" t="s">
        <v>219</v>
      </c>
      <c r="R10307" s="9">
        <v>0</v>
      </c>
      <c r="S10307" s="9">
        <v>10</v>
      </c>
      <c r="U10307" s="9" t="s">
        <v>248</v>
      </c>
      <c r="X10307" s="9">
        <f>INDEX(SLA_Policy!$D$2:$D$5,MATCH(F10307,SLA_Policy!$A$2:$A$5,0))</f>
        <v>120</v>
      </c>
      <c r="Y10307" s="9" t="str">
        <f>IF(E10307="Cancelled","Excluded",IF(D10307="",IF((SLA_Policy!$B$8-B10307)*24&gt;X10307,"Open - Breached","Open - On Track"),IF((D10307-B10307)*24&lt;=X10307,"Met","Breached")))</f>
        <v>Met</v>
      </c>
    </row>
    <row r="10308" spans="1:25" x14ac:dyDescent="0.25">
      <c r="A10308" s="9" t="s">
        <v>14852</v>
      </c>
      <c r="B10308" s="23">
        <v>46216.724999999999</v>
      </c>
      <c r="C10308" s="23">
        <v>46216.748611111099</v>
      </c>
      <c r="D10308" s="23">
        <v>46219.375</v>
      </c>
      <c r="E10308" s="9" t="s">
        <v>212</v>
      </c>
      <c r="F10308" s="9" t="s">
        <v>189</v>
      </c>
      <c r="G10308" s="9" t="s">
        <v>213</v>
      </c>
      <c r="H10308" s="9" t="s">
        <v>162</v>
      </c>
      <c r="I10308" s="9" t="s">
        <v>244</v>
      </c>
      <c r="J10308" s="9" t="s">
        <v>3263</v>
      </c>
      <c r="K10308" s="9" t="s">
        <v>215</v>
      </c>
      <c r="L10308" s="9" t="s">
        <v>311</v>
      </c>
      <c r="M10308" s="9" t="s">
        <v>1420</v>
      </c>
      <c r="N10308" s="9" t="s">
        <v>196</v>
      </c>
      <c r="O10308" s="9" t="s">
        <v>179</v>
      </c>
      <c r="P10308" s="9" t="s">
        <v>284</v>
      </c>
      <c r="Q10308" s="9" t="s">
        <v>219</v>
      </c>
      <c r="R10308" s="9">
        <v>0</v>
      </c>
      <c r="S10308" s="9">
        <v>40</v>
      </c>
      <c r="U10308" s="9" t="s">
        <v>290</v>
      </c>
      <c r="X10308" s="9">
        <f>INDEX(SLA_Policy!$D$2:$D$5,MATCH(F10308,SLA_Policy!$A$2:$A$5,0))</f>
        <v>120</v>
      </c>
      <c r="Y10308" s="9" t="str">
        <f>IF(E10308="Cancelled","Excluded",IF(D10308="",IF((SLA_Policy!$B$8-B10308)*24&gt;X10308,"Open - Breached","Open - On Track"),IF((D10308-B10308)*24&lt;=X10308,"Met","Breached")))</f>
        <v>Met</v>
      </c>
    </row>
    <row r="10309" spans="1:25" x14ac:dyDescent="0.25">
      <c r="A10309" s="9" t="s">
        <v>14853</v>
      </c>
      <c r="B10309" s="23">
        <v>46216.762499999997</v>
      </c>
      <c r="C10309" s="23">
        <v>46216.784027777801</v>
      </c>
      <c r="D10309" s="23">
        <v>46217.365277777797</v>
      </c>
      <c r="E10309" s="9" t="s">
        <v>212</v>
      </c>
      <c r="F10309" s="9" t="s">
        <v>188</v>
      </c>
      <c r="G10309" s="9" t="s">
        <v>213</v>
      </c>
      <c r="H10309" s="9" t="s">
        <v>166</v>
      </c>
      <c r="I10309" s="9" t="s">
        <v>378</v>
      </c>
      <c r="J10309" s="9" t="s">
        <v>14854</v>
      </c>
      <c r="K10309" s="9" t="s">
        <v>14602</v>
      </c>
      <c r="L10309" s="9" t="s">
        <v>12094</v>
      </c>
      <c r="M10309" s="9" t="s">
        <v>14687</v>
      </c>
      <c r="N10309" s="9" t="s">
        <v>196</v>
      </c>
      <c r="O10309" s="9" t="s">
        <v>181</v>
      </c>
      <c r="P10309" s="9" t="s">
        <v>289</v>
      </c>
      <c r="Q10309" s="9" t="s">
        <v>219</v>
      </c>
      <c r="R10309" s="9">
        <v>0</v>
      </c>
      <c r="S10309" s="9">
        <v>17</v>
      </c>
      <c r="T10309" s="9" t="s">
        <v>136</v>
      </c>
      <c r="U10309" s="9" t="s">
        <v>266</v>
      </c>
      <c r="W10309" s="9">
        <v>5</v>
      </c>
      <c r="X10309" s="9">
        <f>INDEX(SLA_Policy!$D$2:$D$5,MATCH(F10309,SLA_Policy!$A$2:$A$5,0))</f>
        <v>72</v>
      </c>
      <c r="Y10309" s="9" t="str">
        <f>IF(E10309="Cancelled","Excluded",IF(D10309="",IF((SLA_Policy!$B$8-B10309)*24&gt;X10309,"Open - Breached","Open - On Track"),IF((D10309-B10309)*24&lt;=X10309,"Met","Breached")))</f>
        <v>Met</v>
      </c>
    </row>
    <row r="10310" spans="1:25" x14ac:dyDescent="0.25">
      <c r="A10310" s="9" t="s">
        <v>14855</v>
      </c>
      <c r="B10310" s="23">
        <v>46216.765277777798</v>
      </c>
      <c r="C10310" s="23">
        <v>46217.367361111101</v>
      </c>
      <c r="D10310" s="23">
        <v>46218.690277777801</v>
      </c>
      <c r="E10310" s="9" t="s">
        <v>212</v>
      </c>
      <c r="F10310" s="9" t="s">
        <v>189</v>
      </c>
      <c r="G10310" s="9" t="s">
        <v>213</v>
      </c>
      <c r="H10310" s="9" t="s">
        <v>165</v>
      </c>
      <c r="I10310" s="9" t="s">
        <v>567</v>
      </c>
      <c r="J10310" s="9" t="s">
        <v>1919</v>
      </c>
      <c r="K10310" s="9" t="s">
        <v>246</v>
      </c>
      <c r="L10310" s="9" t="s">
        <v>216</v>
      </c>
      <c r="M10310" s="9" t="s">
        <v>695</v>
      </c>
      <c r="N10310" s="9" t="s">
        <v>196</v>
      </c>
      <c r="O10310" s="9" t="s">
        <v>176</v>
      </c>
      <c r="P10310" s="9" t="s">
        <v>228</v>
      </c>
      <c r="Q10310" s="9" t="s">
        <v>219</v>
      </c>
      <c r="R10310" s="9">
        <v>0</v>
      </c>
      <c r="S10310" s="9">
        <v>23</v>
      </c>
      <c r="U10310" s="9" t="s">
        <v>230</v>
      </c>
      <c r="X10310" s="9">
        <f>INDEX(SLA_Policy!$D$2:$D$5,MATCH(F10310,SLA_Policy!$A$2:$A$5,0))</f>
        <v>120</v>
      </c>
      <c r="Y10310" s="9" t="str">
        <f>IF(E10310="Cancelled","Excluded",IF(D10310="",IF((SLA_Policy!$B$8-B10310)*24&gt;X10310,"Open - Breached","Open - On Track"),IF((D10310-B10310)*24&lt;=X10310,"Met","Breached")))</f>
        <v>Met</v>
      </c>
    </row>
    <row r="10311" spans="1:25" x14ac:dyDescent="0.25">
      <c r="A10311" s="9" t="s">
        <v>14856</v>
      </c>
      <c r="B10311" s="23">
        <v>46216.778472222199</v>
      </c>
      <c r="C10311" s="23">
        <v>46217.354166666701</v>
      </c>
      <c r="D10311" s="23">
        <v>46217.612500000003</v>
      </c>
      <c r="E10311" s="9" t="s">
        <v>212</v>
      </c>
      <c r="F10311" s="9" t="s">
        <v>189</v>
      </c>
      <c r="G10311" s="9" t="s">
        <v>213</v>
      </c>
      <c r="H10311" s="9" t="s">
        <v>88</v>
      </c>
      <c r="I10311" s="9" t="s">
        <v>92</v>
      </c>
      <c r="J10311" s="9" t="s">
        <v>96</v>
      </c>
      <c r="K10311" s="9" t="s">
        <v>215</v>
      </c>
      <c r="L10311" s="9" t="s">
        <v>104</v>
      </c>
      <c r="M10311" s="9" t="s">
        <v>391</v>
      </c>
      <c r="N10311" s="9" t="s">
        <v>196</v>
      </c>
      <c r="O10311" s="9" t="s">
        <v>178</v>
      </c>
      <c r="P10311" s="9" t="s">
        <v>414</v>
      </c>
      <c r="Q10311" s="9" t="s">
        <v>219</v>
      </c>
      <c r="R10311" s="9">
        <v>0</v>
      </c>
      <c r="S10311" s="9">
        <v>17</v>
      </c>
      <c r="T10311" s="9" t="s">
        <v>220</v>
      </c>
      <c r="U10311" s="9" t="s">
        <v>661</v>
      </c>
      <c r="X10311" s="9">
        <f>INDEX(SLA_Policy!$D$2:$D$5,MATCH(F10311,SLA_Policy!$A$2:$A$5,0))</f>
        <v>120</v>
      </c>
      <c r="Y10311" s="9" t="str">
        <f>IF(E10311="Cancelled","Excluded",IF(D10311="",IF((SLA_Policy!$B$8-B10311)*24&gt;X10311,"Open - Breached","Open - On Track"),IF((D10311-B10311)*24&lt;=X10311,"Met","Breached")))</f>
        <v>Met</v>
      </c>
    </row>
    <row r="10312" spans="1:25" x14ac:dyDescent="0.25">
      <c r="A10312" s="9" t="s">
        <v>14857</v>
      </c>
      <c r="B10312" s="23">
        <v>46216.826388888898</v>
      </c>
      <c r="C10312" s="23">
        <v>46217.347222222197</v>
      </c>
      <c r="D10312" s="23">
        <v>46218.550694444399</v>
      </c>
      <c r="E10312" s="9" t="s">
        <v>212</v>
      </c>
      <c r="F10312" s="9" t="s">
        <v>188</v>
      </c>
      <c r="G10312" s="9" t="s">
        <v>213</v>
      </c>
      <c r="H10312" s="9" t="s">
        <v>167</v>
      </c>
      <c r="I10312" s="9" t="s">
        <v>362</v>
      </c>
      <c r="J10312" s="9" t="s">
        <v>14858</v>
      </c>
      <c r="K10312" s="9" t="s">
        <v>246</v>
      </c>
      <c r="L10312" s="9" t="s">
        <v>351</v>
      </c>
      <c r="M10312" s="9" t="s">
        <v>1628</v>
      </c>
      <c r="N10312" s="9" t="s">
        <v>197</v>
      </c>
      <c r="O10312" s="9" t="s">
        <v>180</v>
      </c>
      <c r="P10312" s="9" t="s">
        <v>368</v>
      </c>
      <c r="Q10312" s="9" t="s">
        <v>219</v>
      </c>
      <c r="R10312" s="9">
        <v>0</v>
      </c>
      <c r="S10312" s="9">
        <v>42</v>
      </c>
      <c r="U10312" s="9" t="s">
        <v>290</v>
      </c>
      <c r="W10312" s="9">
        <v>5</v>
      </c>
      <c r="X10312" s="9">
        <f>INDEX(SLA_Policy!$D$2:$D$5,MATCH(F10312,SLA_Policy!$A$2:$A$5,0))</f>
        <v>72</v>
      </c>
      <c r="Y10312" s="9" t="str">
        <f>IF(E10312="Cancelled","Excluded",IF(D10312="",IF((SLA_Policy!$B$8-B10312)*24&gt;X10312,"Open - Breached","Open - On Track"),IF((D10312-B10312)*24&lt;=X10312,"Met","Breached")))</f>
        <v>Met</v>
      </c>
    </row>
    <row r="10313" spans="1:25" x14ac:dyDescent="0.25">
      <c r="A10313" s="9" t="s">
        <v>14859</v>
      </c>
      <c r="B10313" s="23">
        <v>46216.911111111098</v>
      </c>
      <c r="C10313" s="23">
        <v>46217.320138888899</v>
      </c>
      <c r="D10313" s="23">
        <v>46217.5625</v>
      </c>
      <c r="E10313" s="9" t="s">
        <v>212</v>
      </c>
      <c r="F10313" s="9" t="s">
        <v>188</v>
      </c>
      <c r="G10313" s="9" t="s">
        <v>213</v>
      </c>
      <c r="H10313" s="9" t="s">
        <v>167</v>
      </c>
      <c r="I10313" s="9" t="s">
        <v>362</v>
      </c>
      <c r="J10313" s="9" t="s">
        <v>752</v>
      </c>
      <c r="K10313" s="9" t="s">
        <v>246</v>
      </c>
      <c r="L10313" s="9" t="s">
        <v>311</v>
      </c>
      <c r="M10313" s="9" t="s">
        <v>2271</v>
      </c>
      <c r="N10313" s="9" t="s">
        <v>196</v>
      </c>
      <c r="O10313" s="9" t="s">
        <v>116</v>
      </c>
      <c r="P10313" s="9" t="s">
        <v>218</v>
      </c>
      <c r="Q10313" s="9" t="s">
        <v>219</v>
      </c>
      <c r="R10313" s="9">
        <v>1</v>
      </c>
      <c r="S10313" s="9">
        <v>145</v>
      </c>
      <c r="T10313" s="9" t="s">
        <v>136</v>
      </c>
      <c r="U10313" s="9" t="s">
        <v>266</v>
      </c>
      <c r="W10313" s="9">
        <v>4</v>
      </c>
      <c r="X10313" s="9">
        <f>INDEX(SLA_Policy!$D$2:$D$5,MATCH(F10313,SLA_Policy!$A$2:$A$5,0))</f>
        <v>72</v>
      </c>
      <c r="Y10313" s="9" t="str">
        <f>IF(E10313="Cancelled","Excluded",IF(D10313="",IF((SLA_Policy!$B$8-B10313)*24&gt;X10313,"Open - Breached","Open - On Track"),IF((D10313-B10313)*24&lt;=X10313,"Met","Breached")))</f>
        <v>Met</v>
      </c>
    </row>
    <row r="10314" spans="1:25" x14ac:dyDescent="0.25">
      <c r="A10314" s="9" t="s">
        <v>14860</v>
      </c>
      <c r="B10314" s="23">
        <v>46217.266666666699</v>
      </c>
      <c r="C10314" s="23">
        <v>46217.341666666704</v>
      </c>
      <c r="D10314" s="23">
        <v>46218.361111111102</v>
      </c>
      <c r="E10314" s="9" t="s">
        <v>212</v>
      </c>
      <c r="F10314" s="9" t="s">
        <v>189</v>
      </c>
      <c r="G10314" s="9" t="s">
        <v>213</v>
      </c>
      <c r="H10314" s="9" t="s">
        <v>163</v>
      </c>
      <c r="I10314" s="9" t="s">
        <v>223</v>
      </c>
      <c r="J10314" s="9" t="s">
        <v>14861</v>
      </c>
      <c r="K10314" s="9" t="s">
        <v>276</v>
      </c>
      <c r="L10314" s="9" t="s">
        <v>12094</v>
      </c>
      <c r="M10314" s="9" t="s">
        <v>12582</v>
      </c>
      <c r="N10314" s="9" t="s">
        <v>198</v>
      </c>
      <c r="O10314" s="9" t="s">
        <v>176</v>
      </c>
      <c r="P10314" s="9" t="s">
        <v>419</v>
      </c>
      <c r="Q10314" s="9" t="s">
        <v>219</v>
      </c>
      <c r="R10314" s="9">
        <v>0</v>
      </c>
      <c r="S10314" s="9">
        <v>43</v>
      </c>
      <c r="T10314" s="9" t="s">
        <v>220</v>
      </c>
      <c r="U10314" s="9" t="s">
        <v>230</v>
      </c>
      <c r="X10314" s="9">
        <f>INDEX(SLA_Policy!$D$2:$D$5,MATCH(F10314,SLA_Policy!$A$2:$A$5,0))</f>
        <v>120</v>
      </c>
      <c r="Y10314" s="9" t="str">
        <f>IF(E10314="Cancelled","Excluded",IF(D10314="",IF((SLA_Policy!$B$8-B10314)*24&gt;X10314,"Open - Breached","Open - On Track"),IF((D10314-B10314)*24&lt;=X10314,"Met","Breached")))</f>
        <v>Met</v>
      </c>
    </row>
    <row r="10315" spans="1:25" x14ac:dyDescent="0.25">
      <c r="A10315" s="9" t="s">
        <v>14862</v>
      </c>
      <c r="B10315" s="23">
        <v>46217.329166666699</v>
      </c>
      <c r="C10315" s="23">
        <v>46217.335416666698</v>
      </c>
      <c r="D10315" s="23">
        <v>46217.35</v>
      </c>
      <c r="E10315" s="9" t="s">
        <v>212</v>
      </c>
      <c r="F10315" s="9" t="s">
        <v>187</v>
      </c>
      <c r="G10315" s="9" t="s">
        <v>213</v>
      </c>
      <c r="H10315" s="9" t="s">
        <v>161</v>
      </c>
      <c r="I10315" s="9" t="s">
        <v>454</v>
      </c>
      <c r="J10315" s="9" t="s">
        <v>14863</v>
      </c>
      <c r="K10315" s="9" t="s">
        <v>246</v>
      </c>
      <c r="L10315" s="9" t="s">
        <v>216</v>
      </c>
      <c r="M10315" s="9" t="s">
        <v>6261</v>
      </c>
      <c r="N10315" s="9" t="s">
        <v>196</v>
      </c>
      <c r="O10315" s="9" t="s">
        <v>177</v>
      </c>
      <c r="P10315" s="9" t="s">
        <v>457</v>
      </c>
      <c r="Q10315" s="9" t="s">
        <v>273</v>
      </c>
      <c r="R10315" s="9">
        <v>0</v>
      </c>
      <c r="S10315" s="9">
        <v>5</v>
      </c>
      <c r="U10315" s="9" t="s">
        <v>221</v>
      </c>
      <c r="X10315" s="9">
        <f>INDEX(SLA_Policy!$D$2:$D$5,MATCH(F10315,SLA_Policy!$A$2:$A$5,0))</f>
        <v>8</v>
      </c>
      <c r="Y10315" s="9" t="str">
        <f>IF(E10315="Cancelled","Excluded",IF(D10315="",IF((SLA_Policy!$B$8-B10315)*24&gt;X10315,"Open - Breached","Open - On Track"),IF((D10315-B10315)*24&lt;=X10315,"Met","Breached")))</f>
        <v>Met</v>
      </c>
    </row>
    <row r="10316" spans="1:25" x14ac:dyDescent="0.25">
      <c r="A10316" s="9" t="s">
        <v>14864</v>
      </c>
      <c r="B10316" s="23">
        <v>46217.333333333299</v>
      </c>
      <c r="C10316" s="23">
        <v>46217.335416666698</v>
      </c>
      <c r="D10316" s="23">
        <v>46217.3659722222</v>
      </c>
      <c r="E10316" s="9" t="s">
        <v>212</v>
      </c>
      <c r="F10316" s="9" t="s">
        <v>189</v>
      </c>
      <c r="G10316" s="9" t="s">
        <v>213</v>
      </c>
      <c r="H10316" s="9" t="s">
        <v>161</v>
      </c>
      <c r="I10316" s="9" t="s">
        <v>389</v>
      </c>
      <c r="J10316" s="9" t="s">
        <v>1710</v>
      </c>
      <c r="K10316" s="9" t="s">
        <v>246</v>
      </c>
      <c r="L10316" s="9" t="s">
        <v>311</v>
      </c>
      <c r="M10316" s="9" t="s">
        <v>1949</v>
      </c>
      <c r="N10316" s="9" t="s">
        <v>198</v>
      </c>
      <c r="O10316" s="9" t="s">
        <v>116</v>
      </c>
      <c r="P10316" s="9" t="s">
        <v>590</v>
      </c>
      <c r="Q10316" s="9" t="s">
        <v>219</v>
      </c>
      <c r="R10316" s="9">
        <v>0</v>
      </c>
      <c r="S10316" s="9">
        <v>11</v>
      </c>
      <c r="U10316" s="9" t="s">
        <v>221</v>
      </c>
      <c r="W10316" s="9">
        <v>5</v>
      </c>
      <c r="X10316" s="9">
        <f>INDEX(SLA_Policy!$D$2:$D$5,MATCH(F10316,SLA_Policy!$A$2:$A$5,0))</f>
        <v>120</v>
      </c>
      <c r="Y10316" s="9" t="str">
        <f>IF(E10316="Cancelled","Excluded",IF(D10316="",IF((SLA_Policy!$B$8-B10316)*24&gt;X10316,"Open - Breached","Open - On Track"),IF((D10316-B10316)*24&lt;=X10316,"Met","Breached")))</f>
        <v>Met</v>
      </c>
    </row>
    <row r="10317" spans="1:25" x14ac:dyDescent="0.25">
      <c r="A10317" s="9" t="s">
        <v>14865</v>
      </c>
      <c r="B10317" s="23">
        <v>46217.338194444397</v>
      </c>
      <c r="C10317" s="23">
        <v>46217.343055555597</v>
      </c>
      <c r="D10317" s="23">
        <v>46217.523611111101</v>
      </c>
      <c r="E10317" s="9" t="s">
        <v>212</v>
      </c>
      <c r="F10317" s="9" t="s">
        <v>188</v>
      </c>
      <c r="G10317" s="9" t="s">
        <v>213</v>
      </c>
      <c r="H10317" s="9" t="s">
        <v>165</v>
      </c>
      <c r="I10317" s="9" t="s">
        <v>2034</v>
      </c>
      <c r="J10317" s="9" t="s">
        <v>10288</v>
      </c>
      <c r="K10317" s="9" t="s">
        <v>246</v>
      </c>
      <c r="L10317" s="9" t="s">
        <v>293</v>
      </c>
      <c r="M10317" s="9" t="s">
        <v>3891</v>
      </c>
      <c r="N10317" s="9" t="s">
        <v>198</v>
      </c>
      <c r="O10317" s="9" t="s">
        <v>176</v>
      </c>
      <c r="P10317" s="9" t="s">
        <v>419</v>
      </c>
      <c r="Q10317" s="9" t="s">
        <v>219</v>
      </c>
      <c r="R10317" s="9">
        <v>0</v>
      </c>
      <c r="S10317" s="9">
        <v>13</v>
      </c>
      <c r="U10317" s="9" t="s">
        <v>230</v>
      </c>
      <c r="W10317" s="9">
        <v>5</v>
      </c>
      <c r="X10317" s="9">
        <f>INDEX(SLA_Policy!$D$2:$D$5,MATCH(F10317,SLA_Policy!$A$2:$A$5,0))</f>
        <v>72</v>
      </c>
      <c r="Y10317" s="9" t="str">
        <f>IF(E10317="Cancelled","Excluded",IF(D10317="",IF((SLA_Policy!$B$8-B10317)*24&gt;X10317,"Open - Breached","Open - On Track"),IF((D10317-B10317)*24&lt;=X10317,"Met","Breached")))</f>
        <v>Met</v>
      </c>
    </row>
    <row r="10318" spans="1:25" x14ac:dyDescent="0.25">
      <c r="A10318" s="9" t="s">
        <v>14866</v>
      </c>
      <c r="B10318" s="23">
        <v>46217.351388888899</v>
      </c>
      <c r="C10318" s="23">
        <v>46217.357638888898</v>
      </c>
      <c r="D10318" s="23">
        <v>46217.377083333296</v>
      </c>
      <c r="E10318" s="9" t="s">
        <v>212</v>
      </c>
      <c r="F10318" s="9" t="s">
        <v>187</v>
      </c>
      <c r="G10318" s="9" t="s">
        <v>213</v>
      </c>
      <c r="H10318" s="9" t="s">
        <v>166</v>
      </c>
      <c r="I10318" s="9" t="s">
        <v>286</v>
      </c>
      <c r="J10318" s="9" t="s">
        <v>2022</v>
      </c>
      <c r="K10318" s="9" t="s">
        <v>246</v>
      </c>
      <c r="L10318" s="9" t="s">
        <v>104</v>
      </c>
      <c r="M10318" s="9" t="s">
        <v>3474</v>
      </c>
      <c r="N10318" s="9" t="s">
        <v>199</v>
      </c>
      <c r="O10318" s="9" t="s">
        <v>181</v>
      </c>
      <c r="P10318" s="9" t="s">
        <v>449</v>
      </c>
      <c r="Q10318" s="9" t="s">
        <v>273</v>
      </c>
      <c r="R10318" s="9">
        <v>0</v>
      </c>
      <c r="S10318" s="9">
        <v>7</v>
      </c>
      <c r="U10318" s="9" t="s">
        <v>248</v>
      </c>
      <c r="X10318" s="9">
        <f>INDEX(SLA_Policy!$D$2:$D$5,MATCH(F10318,SLA_Policy!$A$2:$A$5,0))</f>
        <v>8</v>
      </c>
      <c r="Y10318" s="9" t="str">
        <f>IF(E10318="Cancelled","Excluded",IF(D10318="",IF((SLA_Policy!$B$8-B10318)*24&gt;X10318,"Open - Breached","Open - On Track"),IF((D10318-B10318)*24&lt;=X10318,"Met","Breached")))</f>
        <v>Met</v>
      </c>
    </row>
    <row r="10319" spans="1:25" x14ac:dyDescent="0.25">
      <c r="A10319" s="9" t="s">
        <v>14867</v>
      </c>
      <c r="B10319" s="23">
        <v>46217.352083333302</v>
      </c>
      <c r="C10319" s="23">
        <v>46217.3527777778</v>
      </c>
      <c r="D10319" s="23">
        <v>46217.390972222202</v>
      </c>
      <c r="E10319" s="9" t="s">
        <v>212</v>
      </c>
      <c r="F10319" s="9" t="s">
        <v>187</v>
      </c>
      <c r="G10319" s="9" t="s">
        <v>213</v>
      </c>
      <c r="H10319" s="9" t="s">
        <v>161</v>
      </c>
      <c r="I10319" s="9" t="s">
        <v>297</v>
      </c>
      <c r="J10319" s="9" t="s">
        <v>735</v>
      </c>
      <c r="K10319" s="9" t="s">
        <v>246</v>
      </c>
      <c r="L10319" s="9" t="s">
        <v>311</v>
      </c>
      <c r="M10319" s="9" t="s">
        <v>4454</v>
      </c>
      <c r="N10319" s="9" t="s">
        <v>198</v>
      </c>
      <c r="O10319" s="9" t="s">
        <v>177</v>
      </c>
      <c r="P10319" s="9" t="s">
        <v>300</v>
      </c>
      <c r="Q10319" s="9" t="s">
        <v>273</v>
      </c>
      <c r="R10319" s="9">
        <v>0</v>
      </c>
      <c r="S10319" s="9">
        <v>23</v>
      </c>
      <c r="U10319" s="9" t="s">
        <v>266</v>
      </c>
      <c r="W10319" s="9">
        <v>4</v>
      </c>
      <c r="X10319" s="9">
        <f>INDEX(SLA_Policy!$D$2:$D$5,MATCH(F10319,SLA_Policy!$A$2:$A$5,0))</f>
        <v>8</v>
      </c>
      <c r="Y10319" s="9" t="str">
        <f>IF(E10319="Cancelled","Excluded",IF(D10319="",IF((SLA_Policy!$B$8-B10319)*24&gt;X10319,"Open - Breached","Open - On Track"),IF((D10319-B10319)*24&lt;=X10319,"Met","Breached")))</f>
        <v>Met</v>
      </c>
    </row>
    <row r="10320" spans="1:25" x14ac:dyDescent="0.25">
      <c r="A10320" s="9" t="s">
        <v>14868</v>
      </c>
      <c r="B10320" s="23">
        <v>46217.359722222202</v>
      </c>
      <c r="C10320" s="23">
        <v>46217.382638888899</v>
      </c>
      <c r="D10320" s="23">
        <v>46223.395833333299</v>
      </c>
      <c r="E10320" s="9" t="s">
        <v>212</v>
      </c>
      <c r="F10320" s="9" t="s">
        <v>188</v>
      </c>
      <c r="G10320" s="9" t="s">
        <v>213</v>
      </c>
      <c r="H10320" s="9" t="s">
        <v>167</v>
      </c>
      <c r="I10320" s="9" t="s">
        <v>362</v>
      </c>
      <c r="J10320" s="9" t="s">
        <v>752</v>
      </c>
      <c r="K10320" s="9" t="s">
        <v>225</v>
      </c>
      <c r="L10320" s="9" t="s">
        <v>216</v>
      </c>
      <c r="M10320" s="9" t="s">
        <v>4632</v>
      </c>
      <c r="N10320" s="9" t="s">
        <v>197</v>
      </c>
      <c r="O10320" s="9" t="s">
        <v>116</v>
      </c>
      <c r="P10320" s="9" t="s">
        <v>295</v>
      </c>
      <c r="Q10320" s="9" t="s">
        <v>219</v>
      </c>
      <c r="R10320" s="9">
        <v>1</v>
      </c>
      <c r="S10320" s="9">
        <v>92</v>
      </c>
      <c r="U10320" s="9" t="s">
        <v>248</v>
      </c>
      <c r="X10320" s="9">
        <f>INDEX(SLA_Policy!$D$2:$D$5,MATCH(F10320,SLA_Policy!$A$2:$A$5,0))</f>
        <v>72</v>
      </c>
      <c r="Y10320" s="9" t="str">
        <f>IF(E10320="Cancelled","Excluded",IF(D10320="",IF((SLA_Policy!$B$8-B10320)*24&gt;X10320,"Open - Breached","Open - On Track"),IF((D10320-B10320)*24&lt;=X10320,"Met","Breached")))</f>
        <v>Breached</v>
      </c>
    </row>
    <row r="10321" spans="1:25" x14ac:dyDescent="0.25">
      <c r="A10321" s="9" t="s">
        <v>14869</v>
      </c>
      <c r="B10321" s="23">
        <v>46217.363194444399</v>
      </c>
      <c r="C10321" s="23">
        <v>46217.394444444399</v>
      </c>
      <c r="D10321" s="23">
        <v>46218.684027777803</v>
      </c>
      <c r="E10321" s="9" t="s">
        <v>212</v>
      </c>
      <c r="F10321" s="9" t="s">
        <v>188</v>
      </c>
      <c r="G10321" s="9" t="s">
        <v>213</v>
      </c>
      <c r="H10321" s="9" t="s">
        <v>165</v>
      </c>
      <c r="I10321" s="9" t="s">
        <v>2034</v>
      </c>
      <c r="J10321" s="9" t="s">
        <v>9589</v>
      </c>
      <c r="K10321" s="9" t="s">
        <v>262</v>
      </c>
      <c r="L10321" s="9" t="s">
        <v>104</v>
      </c>
      <c r="M10321" s="9" t="s">
        <v>3175</v>
      </c>
      <c r="N10321" s="9" t="s">
        <v>196</v>
      </c>
      <c r="O10321" s="9" t="s">
        <v>176</v>
      </c>
      <c r="P10321" s="9" t="s">
        <v>503</v>
      </c>
      <c r="Q10321" s="9" t="s">
        <v>219</v>
      </c>
      <c r="R10321" s="9">
        <v>0</v>
      </c>
      <c r="S10321" s="9">
        <v>65</v>
      </c>
      <c r="U10321" s="9" t="s">
        <v>266</v>
      </c>
      <c r="X10321" s="9">
        <f>INDEX(SLA_Policy!$D$2:$D$5,MATCH(F10321,SLA_Policy!$A$2:$A$5,0))</f>
        <v>72</v>
      </c>
      <c r="Y10321" s="9" t="str">
        <f>IF(E10321="Cancelled","Excluded",IF(D10321="",IF((SLA_Policy!$B$8-B10321)*24&gt;X10321,"Open - Breached","Open - On Track"),IF((D10321-B10321)*24&lt;=X10321,"Met","Breached")))</f>
        <v>Met</v>
      </c>
    </row>
    <row r="10322" spans="1:25" x14ac:dyDescent="0.25">
      <c r="A10322" s="9" t="s">
        <v>14870</v>
      </c>
      <c r="B10322" s="23">
        <v>46217.366666666698</v>
      </c>
      <c r="C10322" s="23">
        <v>46217.411111111098</v>
      </c>
      <c r="D10322" s="23">
        <v>46217.661111111098</v>
      </c>
      <c r="E10322" s="9" t="s">
        <v>212</v>
      </c>
      <c r="F10322" s="9" t="s">
        <v>188</v>
      </c>
      <c r="G10322" s="9" t="s">
        <v>236</v>
      </c>
      <c r="H10322" s="9" t="s">
        <v>167</v>
      </c>
      <c r="I10322" s="9" t="s">
        <v>255</v>
      </c>
      <c r="J10322" s="9" t="s">
        <v>4760</v>
      </c>
      <c r="K10322" s="9" t="s">
        <v>246</v>
      </c>
      <c r="L10322" s="9" t="s">
        <v>216</v>
      </c>
      <c r="M10322" s="9" t="s">
        <v>1785</v>
      </c>
      <c r="N10322" s="9" t="s">
        <v>196</v>
      </c>
      <c r="O10322" s="9" t="s">
        <v>180</v>
      </c>
      <c r="P10322" s="9" t="s">
        <v>381</v>
      </c>
      <c r="Q10322" s="9" t="s">
        <v>273</v>
      </c>
      <c r="R10322" s="9">
        <v>0</v>
      </c>
      <c r="S10322" s="9">
        <v>35</v>
      </c>
      <c r="U10322" s="9" t="s">
        <v>242</v>
      </c>
      <c r="X10322" s="9">
        <f>INDEX(SLA_Policy!$D$2:$D$5,MATCH(F10322,SLA_Policy!$A$2:$A$5,0))</f>
        <v>72</v>
      </c>
      <c r="Y10322" s="9" t="str">
        <f>IF(E10322="Cancelled","Excluded",IF(D10322="",IF((SLA_Policy!$B$8-B10322)*24&gt;X10322,"Open - Breached","Open - On Track"),IF((D10322-B10322)*24&lt;=X10322,"Met","Breached")))</f>
        <v>Met</v>
      </c>
    </row>
    <row r="10323" spans="1:25" x14ac:dyDescent="0.25">
      <c r="A10323" s="9" t="s">
        <v>14871</v>
      </c>
      <c r="B10323" s="23">
        <v>46217.367361111101</v>
      </c>
      <c r="C10323" s="23">
        <v>46217.371527777803</v>
      </c>
      <c r="D10323" s="23">
        <v>46217.465277777803</v>
      </c>
      <c r="E10323" s="9" t="s">
        <v>212</v>
      </c>
      <c r="F10323" s="9" t="s">
        <v>188</v>
      </c>
      <c r="G10323" s="9" t="s">
        <v>213</v>
      </c>
      <c r="H10323" s="9" t="s">
        <v>162</v>
      </c>
      <c r="I10323" s="9" t="s">
        <v>244</v>
      </c>
      <c r="J10323" s="9" t="s">
        <v>905</v>
      </c>
      <c r="K10323" s="9" t="s">
        <v>246</v>
      </c>
      <c r="L10323" s="9" t="s">
        <v>226</v>
      </c>
      <c r="M10323" s="9" t="s">
        <v>569</v>
      </c>
      <c r="N10323" s="9" t="s">
        <v>199</v>
      </c>
      <c r="O10323" s="9" t="s">
        <v>116</v>
      </c>
      <c r="P10323" s="9" t="s">
        <v>295</v>
      </c>
      <c r="Q10323" s="9" t="s">
        <v>219</v>
      </c>
      <c r="R10323" s="9">
        <v>0</v>
      </c>
      <c r="S10323" s="9">
        <v>26</v>
      </c>
      <c r="U10323" s="9" t="s">
        <v>248</v>
      </c>
      <c r="X10323" s="9">
        <f>INDEX(SLA_Policy!$D$2:$D$5,MATCH(F10323,SLA_Policy!$A$2:$A$5,0))</f>
        <v>72</v>
      </c>
      <c r="Y10323" s="9" t="str">
        <f>IF(E10323="Cancelled","Excluded",IF(D10323="",IF((SLA_Policy!$B$8-B10323)*24&gt;X10323,"Open - Breached","Open - On Track"),IF((D10323-B10323)*24&lt;=X10323,"Met","Breached")))</f>
        <v>Met</v>
      </c>
    </row>
    <row r="10324" spans="1:25" x14ac:dyDescent="0.25">
      <c r="A10324" s="9" t="s">
        <v>14872</v>
      </c>
      <c r="B10324" s="23">
        <v>46217.369444444397</v>
      </c>
      <c r="C10324" s="23">
        <v>46217.374305555597</v>
      </c>
      <c r="D10324" s="23">
        <v>46217.5444444444</v>
      </c>
      <c r="E10324" s="9" t="s">
        <v>212</v>
      </c>
      <c r="F10324" s="9" t="s">
        <v>188</v>
      </c>
      <c r="G10324" s="9" t="s">
        <v>213</v>
      </c>
      <c r="H10324" s="9" t="s">
        <v>88</v>
      </c>
      <c r="I10324" s="9" t="s">
        <v>92</v>
      </c>
      <c r="J10324" s="9" t="s">
        <v>4875</v>
      </c>
      <c r="K10324" s="9" t="s">
        <v>303</v>
      </c>
      <c r="L10324" s="9" t="s">
        <v>104</v>
      </c>
      <c r="M10324" s="9" t="s">
        <v>6339</v>
      </c>
      <c r="N10324" s="9" t="s">
        <v>198</v>
      </c>
      <c r="O10324" s="9" t="s">
        <v>116</v>
      </c>
      <c r="P10324" s="9" t="s">
        <v>525</v>
      </c>
      <c r="Q10324" s="9" t="s">
        <v>219</v>
      </c>
      <c r="R10324" s="9">
        <v>0</v>
      </c>
      <c r="S10324" s="9">
        <v>5</v>
      </c>
      <c r="T10324" s="9" t="s">
        <v>322</v>
      </c>
      <c r="U10324" s="9" t="s">
        <v>266</v>
      </c>
      <c r="X10324" s="9">
        <f>INDEX(SLA_Policy!$D$2:$D$5,MATCH(F10324,SLA_Policy!$A$2:$A$5,0))</f>
        <v>72</v>
      </c>
      <c r="Y10324" s="9" t="str">
        <f>IF(E10324="Cancelled","Excluded",IF(D10324="",IF((SLA_Policy!$B$8-B10324)*24&gt;X10324,"Open - Breached","Open - On Track"),IF((D10324-B10324)*24&lt;=X10324,"Met","Breached")))</f>
        <v>Met</v>
      </c>
    </row>
    <row r="10325" spans="1:25" x14ac:dyDescent="0.25">
      <c r="A10325" s="9" t="s">
        <v>14873</v>
      </c>
      <c r="B10325" s="23">
        <v>46217.369444444397</v>
      </c>
      <c r="C10325" s="23">
        <v>46217.378472222197</v>
      </c>
      <c r="D10325" s="23">
        <v>46217.7277777778</v>
      </c>
      <c r="E10325" s="9" t="s">
        <v>212</v>
      </c>
      <c r="F10325" s="9" t="s">
        <v>188</v>
      </c>
      <c r="G10325" s="9" t="s">
        <v>236</v>
      </c>
      <c r="H10325" s="9" t="s">
        <v>167</v>
      </c>
      <c r="I10325" s="9" t="s">
        <v>255</v>
      </c>
      <c r="J10325" s="9" t="s">
        <v>10064</v>
      </c>
      <c r="K10325" s="9" t="s">
        <v>246</v>
      </c>
      <c r="L10325" s="9" t="s">
        <v>311</v>
      </c>
      <c r="M10325" s="9" t="s">
        <v>800</v>
      </c>
      <c r="N10325" s="9" t="s">
        <v>198</v>
      </c>
      <c r="O10325" s="9" t="s">
        <v>116</v>
      </c>
      <c r="P10325" s="9" t="s">
        <v>551</v>
      </c>
      <c r="Q10325" s="9" t="s">
        <v>219</v>
      </c>
      <c r="R10325" s="9">
        <v>0</v>
      </c>
      <c r="S10325" s="9">
        <v>31</v>
      </c>
      <c r="U10325" s="9" t="s">
        <v>242</v>
      </c>
      <c r="X10325" s="9">
        <f>INDEX(SLA_Policy!$D$2:$D$5,MATCH(F10325,SLA_Policy!$A$2:$A$5,0))</f>
        <v>72</v>
      </c>
      <c r="Y10325" s="9" t="str">
        <f>IF(E10325="Cancelled","Excluded",IF(D10325="",IF((SLA_Policy!$B$8-B10325)*24&gt;X10325,"Open - Breached","Open - On Track"),IF((D10325-B10325)*24&lt;=X10325,"Met","Breached")))</f>
        <v>Met</v>
      </c>
    </row>
    <row r="10326" spans="1:25" x14ac:dyDescent="0.25">
      <c r="A10326" s="9" t="s">
        <v>14874</v>
      </c>
      <c r="B10326" s="23">
        <v>46217.393750000003</v>
      </c>
      <c r="C10326" s="23">
        <v>46217.413194444503</v>
      </c>
      <c r="D10326" s="23">
        <v>46217.707638888904</v>
      </c>
      <c r="E10326" s="9" t="s">
        <v>212</v>
      </c>
      <c r="F10326" s="9" t="s">
        <v>188</v>
      </c>
      <c r="G10326" s="9" t="s">
        <v>213</v>
      </c>
      <c r="H10326" s="9" t="s">
        <v>166</v>
      </c>
      <c r="I10326" s="9" t="s">
        <v>398</v>
      </c>
      <c r="J10326" s="9" t="s">
        <v>14875</v>
      </c>
      <c r="K10326" s="9" t="s">
        <v>215</v>
      </c>
      <c r="L10326" s="9" t="s">
        <v>270</v>
      </c>
      <c r="M10326" s="9" t="s">
        <v>1527</v>
      </c>
      <c r="N10326" s="9" t="s">
        <v>196</v>
      </c>
      <c r="O10326" s="9" t="s">
        <v>181</v>
      </c>
      <c r="P10326" s="9" t="s">
        <v>449</v>
      </c>
      <c r="Q10326" s="9" t="s">
        <v>219</v>
      </c>
      <c r="R10326" s="9">
        <v>0</v>
      </c>
      <c r="S10326" s="9">
        <v>12</v>
      </c>
      <c r="U10326" s="9" t="s">
        <v>290</v>
      </c>
      <c r="X10326" s="9">
        <f>INDEX(SLA_Policy!$D$2:$D$5,MATCH(F10326,SLA_Policy!$A$2:$A$5,0))</f>
        <v>72</v>
      </c>
      <c r="Y10326" s="9" t="str">
        <f>IF(E10326="Cancelled","Excluded",IF(D10326="",IF((SLA_Policy!$B$8-B10326)*24&gt;X10326,"Open - Breached","Open - On Track"),IF((D10326-B10326)*24&lt;=X10326,"Met","Breached")))</f>
        <v>Met</v>
      </c>
    </row>
    <row r="10327" spans="1:25" x14ac:dyDescent="0.25">
      <c r="A10327" s="9" t="s">
        <v>14876</v>
      </c>
      <c r="B10327" s="23">
        <v>46217.394444444399</v>
      </c>
      <c r="C10327" s="23">
        <v>46217.399305555598</v>
      </c>
      <c r="D10327" s="23">
        <v>46217.55</v>
      </c>
      <c r="E10327" s="9" t="s">
        <v>212</v>
      </c>
      <c r="F10327" s="9" t="s">
        <v>186</v>
      </c>
      <c r="G10327" s="9" t="s">
        <v>213</v>
      </c>
      <c r="H10327" s="9" t="s">
        <v>166</v>
      </c>
      <c r="I10327" s="9" t="s">
        <v>398</v>
      </c>
      <c r="J10327" s="9" t="s">
        <v>399</v>
      </c>
      <c r="K10327" s="9" t="s">
        <v>246</v>
      </c>
      <c r="L10327" s="9" t="s">
        <v>226</v>
      </c>
      <c r="M10327" s="9" t="s">
        <v>826</v>
      </c>
      <c r="N10327" s="9" t="s">
        <v>199</v>
      </c>
      <c r="O10327" s="9" t="s">
        <v>181</v>
      </c>
      <c r="P10327" s="9" t="s">
        <v>289</v>
      </c>
      <c r="Q10327" s="9" t="s">
        <v>273</v>
      </c>
      <c r="R10327" s="9">
        <v>0</v>
      </c>
      <c r="S10327" s="9">
        <v>77</v>
      </c>
      <c r="U10327" s="9" t="s">
        <v>290</v>
      </c>
      <c r="X10327" s="9">
        <f>INDEX(SLA_Policy!$D$2:$D$5,MATCH(F10327,SLA_Policy!$A$2:$A$5,0))</f>
        <v>4</v>
      </c>
      <c r="Y10327" s="9" t="str">
        <f>IF(E10327="Cancelled","Excluded",IF(D10327="",IF((SLA_Policy!$B$8-B10327)*24&gt;X10327,"Open - Breached","Open - On Track"),IF((D10327-B10327)*24&lt;=X10327,"Met","Breached")))</f>
        <v>Met</v>
      </c>
    </row>
    <row r="10328" spans="1:25" x14ac:dyDescent="0.25">
      <c r="A10328" s="9" t="s">
        <v>14877</v>
      </c>
      <c r="B10328" s="23">
        <v>46217.430555555598</v>
      </c>
      <c r="C10328" s="23">
        <v>46217.435416666704</v>
      </c>
      <c r="D10328" s="23">
        <v>46217.471527777801</v>
      </c>
      <c r="E10328" s="9" t="s">
        <v>212</v>
      </c>
      <c r="F10328" s="9" t="s">
        <v>188</v>
      </c>
      <c r="G10328" s="9" t="s">
        <v>213</v>
      </c>
      <c r="H10328" s="9" t="s">
        <v>161</v>
      </c>
      <c r="I10328" s="9" t="s">
        <v>454</v>
      </c>
      <c r="J10328" s="9" t="s">
        <v>1549</v>
      </c>
      <c r="K10328" s="9" t="s">
        <v>215</v>
      </c>
      <c r="L10328" s="9" t="s">
        <v>311</v>
      </c>
      <c r="M10328" s="9" t="s">
        <v>1674</v>
      </c>
      <c r="N10328" s="9" t="s">
        <v>198</v>
      </c>
      <c r="O10328" s="9" t="s">
        <v>177</v>
      </c>
      <c r="P10328" s="9" t="s">
        <v>300</v>
      </c>
      <c r="Q10328" s="9" t="s">
        <v>219</v>
      </c>
      <c r="R10328" s="9">
        <v>0</v>
      </c>
      <c r="S10328" s="9">
        <v>7</v>
      </c>
      <c r="U10328" s="9" t="s">
        <v>290</v>
      </c>
      <c r="X10328" s="9">
        <f>INDEX(SLA_Policy!$D$2:$D$5,MATCH(F10328,SLA_Policy!$A$2:$A$5,0))</f>
        <v>72</v>
      </c>
      <c r="Y10328" s="9" t="str">
        <f>IF(E10328="Cancelled","Excluded",IF(D10328="",IF((SLA_Policy!$B$8-B10328)*24&gt;X10328,"Open - Breached","Open - On Track"),IF((D10328-B10328)*24&lt;=X10328,"Met","Breached")))</f>
        <v>Met</v>
      </c>
    </row>
    <row r="10329" spans="1:25" x14ac:dyDescent="0.25">
      <c r="A10329" s="9" t="s">
        <v>14878</v>
      </c>
      <c r="B10329" s="23">
        <v>46217.451388888898</v>
      </c>
      <c r="C10329" s="23">
        <v>46217.484722222202</v>
      </c>
      <c r="D10329" s="23">
        <v>46218.345138888901</v>
      </c>
      <c r="E10329" s="9" t="s">
        <v>212</v>
      </c>
      <c r="F10329" s="9" t="s">
        <v>188</v>
      </c>
      <c r="G10329" s="9" t="s">
        <v>213</v>
      </c>
      <c r="H10329" s="9" t="s">
        <v>163</v>
      </c>
      <c r="I10329" s="9" t="s">
        <v>405</v>
      </c>
      <c r="J10329" s="9" t="s">
        <v>1704</v>
      </c>
      <c r="K10329" s="9" t="s">
        <v>246</v>
      </c>
      <c r="L10329" s="9" t="s">
        <v>104</v>
      </c>
      <c r="M10329" s="9" t="s">
        <v>1597</v>
      </c>
      <c r="N10329" s="9" t="s">
        <v>199</v>
      </c>
      <c r="O10329" s="9" t="s">
        <v>116</v>
      </c>
      <c r="P10329" s="9" t="s">
        <v>342</v>
      </c>
      <c r="Q10329" s="9" t="s">
        <v>219</v>
      </c>
      <c r="R10329" s="9">
        <v>0</v>
      </c>
      <c r="S10329" s="9">
        <v>9</v>
      </c>
      <c r="U10329" s="9" t="s">
        <v>230</v>
      </c>
      <c r="X10329" s="9">
        <f>INDEX(SLA_Policy!$D$2:$D$5,MATCH(F10329,SLA_Policy!$A$2:$A$5,0))</f>
        <v>72</v>
      </c>
      <c r="Y10329" s="9" t="str">
        <f>IF(E10329="Cancelled","Excluded",IF(D10329="",IF((SLA_Policy!$B$8-B10329)*24&gt;X10329,"Open - Breached","Open - On Track"),IF((D10329-B10329)*24&lt;=X10329,"Met","Breached")))</f>
        <v>Met</v>
      </c>
    </row>
    <row r="10330" spans="1:25" x14ac:dyDescent="0.25">
      <c r="A10330" s="9" t="s">
        <v>14879</v>
      </c>
      <c r="B10330" s="23">
        <v>46217.453472222202</v>
      </c>
      <c r="E10330" s="9" t="s">
        <v>649</v>
      </c>
      <c r="F10330" s="9" t="s">
        <v>189</v>
      </c>
      <c r="G10330" s="9" t="s">
        <v>213</v>
      </c>
      <c r="H10330" s="9" t="s">
        <v>164</v>
      </c>
      <c r="I10330" s="9" t="s">
        <v>260</v>
      </c>
      <c r="J10330" s="9" t="s">
        <v>12533</v>
      </c>
      <c r="K10330" s="9" t="s">
        <v>262</v>
      </c>
      <c r="L10330" s="9" t="s">
        <v>307</v>
      </c>
      <c r="M10330" s="9" t="s">
        <v>2895</v>
      </c>
      <c r="N10330" s="9" t="s">
        <v>196</v>
      </c>
      <c r="O10330" s="9" t="s">
        <v>179</v>
      </c>
      <c r="P10330" s="9" t="s">
        <v>337</v>
      </c>
      <c r="Q10330" s="9" t="s">
        <v>219</v>
      </c>
      <c r="R10330" s="9">
        <v>0</v>
      </c>
      <c r="S10330" s="9">
        <v>5</v>
      </c>
      <c r="T10330" s="9" t="s">
        <v>265</v>
      </c>
      <c r="X10330" s="9">
        <f>INDEX(SLA_Policy!$D$2:$D$5,MATCH(F10330,SLA_Policy!$A$2:$A$5,0))</f>
        <v>120</v>
      </c>
      <c r="Y10330" s="9" t="str">
        <f>IF(E10330="Cancelled","Excluded",IF(D10330="",IF((SLA_Policy!$B$8-B10330)*24&gt;X10330,"Open - Breached","Open - On Track"),IF((D10330-B10330)*24&lt;=X10330,"Met","Breached")))</f>
        <v>Excluded</v>
      </c>
    </row>
    <row r="10331" spans="1:25" x14ac:dyDescent="0.25">
      <c r="A10331" s="9" t="s">
        <v>14880</v>
      </c>
      <c r="B10331" s="23">
        <v>46217.479861111096</v>
      </c>
      <c r="C10331" s="23">
        <v>46217.485416666699</v>
      </c>
      <c r="D10331" s="23">
        <v>46217.591666666704</v>
      </c>
      <c r="E10331" s="9" t="s">
        <v>212</v>
      </c>
      <c r="F10331" s="9" t="s">
        <v>189</v>
      </c>
      <c r="G10331" s="9" t="s">
        <v>213</v>
      </c>
      <c r="H10331" s="9" t="s">
        <v>161</v>
      </c>
      <c r="I10331" s="9" t="s">
        <v>389</v>
      </c>
      <c r="J10331" s="9" t="s">
        <v>1402</v>
      </c>
      <c r="K10331" s="9" t="s">
        <v>246</v>
      </c>
      <c r="L10331" s="9" t="s">
        <v>371</v>
      </c>
      <c r="M10331" s="9" t="s">
        <v>2341</v>
      </c>
      <c r="N10331" s="9" t="s">
        <v>198</v>
      </c>
      <c r="O10331" s="9" t="s">
        <v>116</v>
      </c>
      <c r="P10331" s="9" t="s">
        <v>258</v>
      </c>
      <c r="Q10331" s="9" t="s">
        <v>219</v>
      </c>
      <c r="R10331" s="9">
        <v>0</v>
      </c>
      <c r="S10331" s="9">
        <v>3</v>
      </c>
      <c r="U10331" s="9" t="s">
        <v>290</v>
      </c>
      <c r="W10331" s="9">
        <v>4</v>
      </c>
      <c r="X10331" s="9">
        <f>INDEX(SLA_Policy!$D$2:$D$5,MATCH(F10331,SLA_Policy!$A$2:$A$5,0))</f>
        <v>120</v>
      </c>
      <c r="Y10331" s="9" t="str">
        <f>IF(E10331="Cancelled","Excluded",IF(D10331="",IF((SLA_Policy!$B$8-B10331)*24&gt;X10331,"Open - Breached","Open - On Track"),IF((D10331-B10331)*24&lt;=X10331,"Met","Breached")))</f>
        <v>Met</v>
      </c>
    </row>
    <row r="10332" spans="1:25" x14ac:dyDescent="0.25">
      <c r="A10332" s="9" t="s">
        <v>14881</v>
      </c>
      <c r="B10332" s="23">
        <v>46217.489583333299</v>
      </c>
      <c r="C10332" s="23">
        <v>46217.782638888901</v>
      </c>
      <c r="D10332" s="23">
        <v>46218.327777777798</v>
      </c>
      <c r="E10332" s="9" t="s">
        <v>212</v>
      </c>
      <c r="F10332" s="9" t="s">
        <v>189</v>
      </c>
      <c r="G10332" s="9" t="s">
        <v>236</v>
      </c>
      <c r="H10332" s="9" t="s">
        <v>161</v>
      </c>
      <c r="I10332" s="9" t="s">
        <v>237</v>
      </c>
      <c r="J10332" s="9" t="s">
        <v>3699</v>
      </c>
      <c r="K10332" s="9" t="s">
        <v>239</v>
      </c>
      <c r="L10332" s="9" t="s">
        <v>282</v>
      </c>
      <c r="M10332" s="9" t="s">
        <v>1408</v>
      </c>
      <c r="N10332" s="9" t="s">
        <v>196</v>
      </c>
      <c r="O10332" s="9" t="s">
        <v>179</v>
      </c>
      <c r="P10332" s="9" t="s">
        <v>284</v>
      </c>
      <c r="Q10332" s="9" t="s">
        <v>219</v>
      </c>
      <c r="R10332" s="9">
        <v>0</v>
      </c>
      <c r="S10332" s="9">
        <v>38</v>
      </c>
      <c r="U10332" s="9" t="s">
        <v>242</v>
      </c>
      <c r="W10332" s="9">
        <v>4</v>
      </c>
      <c r="X10332" s="9">
        <f>INDEX(SLA_Policy!$D$2:$D$5,MATCH(F10332,SLA_Policy!$A$2:$A$5,0))</f>
        <v>120</v>
      </c>
      <c r="Y10332" s="9" t="str">
        <f>IF(E10332="Cancelled","Excluded",IF(D10332="",IF((SLA_Policy!$B$8-B10332)*24&gt;X10332,"Open - Breached","Open - On Track"),IF((D10332-B10332)*24&lt;=X10332,"Met","Breached")))</f>
        <v>Met</v>
      </c>
    </row>
    <row r="10333" spans="1:25" x14ac:dyDescent="0.25">
      <c r="A10333" s="9" t="s">
        <v>14882</v>
      </c>
      <c r="B10333" s="23">
        <v>46217.508333333302</v>
      </c>
      <c r="C10333" s="23">
        <v>46217.512499999997</v>
      </c>
      <c r="E10333" s="9" t="s">
        <v>649</v>
      </c>
      <c r="F10333" s="9" t="s">
        <v>189</v>
      </c>
      <c r="G10333" s="9" t="s">
        <v>213</v>
      </c>
      <c r="H10333" s="9" t="s">
        <v>165</v>
      </c>
      <c r="I10333" s="9" t="s">
        <v>469</v>
      </c>
      <c r="J10333" s="9" t="s">
        <v>1233</v>
      </c>
      <c r="K10333" s="9" t="s">
        <v>246</v>
      </c>
      <c r="L10333" s="9" t="s">
        <v>311</v>
      </c>
      <c r="M10333" s="9" t="s">
        <v>510</v>
      </c>
      <c r="N10333" s="9" t="s">
        <v>198</v>
      </c>
      <c r="O10333" s="9" t="s">
        <v>176</v>
      </c>
      <c r="P10333" s="9" t="s">
        <v>503</v>
      </c>
      <c r="Q10333" s="9" t="s">
        <v>273</v>
      </c>
      <c r="R10333" s="9">
        <v>0</v>
      </c>
      <c r="S10333" s="9">
        <v>4</v>
      </c>
      <c r="X10333" s="9">
        <f>INDEX(SLA_Policy!$D$2:$D$5,MATCH(F10333,SLA_Policy!$A$2:$A$5,0))</f>
        <v>120</v>
      </c>
      <c r="Y10333" s="9" t="str">
        <f>IF(E10333="Cancelled","Excluded",IF(D10333="",IF((SLA_Policy!$B$8-B10333)*24&gt;X10333,"Open - Breached","Open - On Track"),IF((D10333-B10333)*24&lt;=X10333,"Met","Breached")))</f>
        <v>Excluded</v>
      </c>
    </row>
    <row r="10334" spans="1:25" x14ac:dyDescent="0.25">
      <c r="A10334" s="9" t="s">
        <v>14883</v>
      </c>
      <c r="B10334" s="23">
        <v>46217.535416666702</v>
      </c>
      <c r="C10334" s="23">
        <v>46217.758333333302</v>
      </c>
      <c r="D10334" s="23">
        <v>46218.370833333298</v>
      </c>
      <c r="E10334" s="9" t="s">
        <v>212</v>
      </c>
      <c r="F10334" s="9" t="s">
        <v>189</v>
      </c>
      <c r="G10334" s="9" t="s">
        <v>236</v>
      </c>
      <c r="H10334" s="9" t="s">
        <v>164</v>
      </c>
      <c r="I10334" s="9" t="s">
        <v>421</v>
      </c>
      <c r="J10334" s="9" t="s">
        <v>1010</v>
      </c>
      <c r="K10334" s="9" t="s">
        <v>246</v>
      </c>
      <c r="L10334" s="9" t="s">
        <v>311</v>
      </c>
      <c r="M10334" s="9" t="s">
        <v>1293</v>
      </c>
      <c r="N10334" s="9" t="s">
        <v>196</v>
      </c>
      <c r="O10334" s="9" t="s">
        <v>116</v>
      </c>
      <c r="P10334" s="9" t="s">
        <v>234</v>
      </c>
      <c r="Q10334" s="9" t="s">
        <v>219</v>
      </c>
      <c r="R10334" s="9">
        <v>0</v>
      </c>
      <c r="S10334" s="9">
        <v>12</v>
      </c>
      <c r="T10334" s="9" t="s">
        <v>343</v>
      </c>
      <c r="U10334" s="9" t="s">
        <v>242</v>
      </c>
      <c r="X10334" s="9">
        <f>INDEX(SLA_Policy!$D$2:$D$5,MATCH(F10334,SLA_Policy!$A$2:$A$5,0))</f>
        <v>120</v>
      </c>
      <c r="Y10334" s="9" t="str">
        <f>IF(E10334="Cancelled","Excluded",IF(D10334="",IF((SLA_Policy!$B$8-B10334)*24&gt;X10334,"Open - Breached","Open - On Track"),IF((D10334-B10334)*24&lt;=X10334,"Met","Breached")))</f>
        <v>Met</v>
      </c>
    </row>
    <row r="10335" spans="1:25" x14ac:dyDescent="0.25">
      <c r="A10335" s="9" t="s">
        <v>14884</v>
      </c>
      <c r="B10335" s="23">
        <v>46217.547222222202</v>
      </c>
      <c r="C10335" s="23">
        <v>46217.550694444399</v>
      </c>
      <c r="D10335" s="23">
        <v>46218.318055555603</v>
      </c>
      <c r="E10335" s="9" t="s">
        <v>212</v>
      </c>
      <c r="F10335" s="9" t="s">
        <v>188</v>
      </c>
      <c r="G10335" s="9" t="s">
        <v>236</v>
      </c>
      <c r="H10335" s="9" t="s">
        <v>161</v>
      </c>
      <c r="I10335" s="9" t="s">
        <v>237</v>
      </c>
      <c r="J10335" s="9" t="s">
        <v>3793</v>
      </c>
      <c r="K10335" s="9" t="s">
        <v>262</v>
      </c>
      <c r="L10335" s="9" t="s">
        <v>307</v>
      </c>
      <c r="M10335" s="9" t="s">
        <v>673</v>
      </c>
      <c r="N10335" s="9" t="s">
        <v>198</v>
      </c>
      <c r="O10335" s="9" t="s">
        <v>177</v>
      </c>
      <c r="P10335" s="9" t="s">
        <v>457</v>
      </c>
      <c r="Q10335" s="9" t="s">
        <v>219</v>
      </c>
      <c r="R10335" s="9">
        <v>0</v>
      </c>
      <c r="S10335" s="9">
        <v>14</v>
      </c>
      <c r="U10335" s="9" t="s">
        <v>242</v>
      </c>
      <c r="W10335" s="9">
        <v>5</v>
      </c>
      <c r="X10335" s="9">
        <f>INDEX(SLA_Policy!$D$2:$D$5,MATCH(F10335,SLA_Policy!$A$2:$A$5,0))</f>
        <v>72</v>
      </c>
      <c r="Y10335" s="9" t="str">
        <f>IF(E10335="Cancelled","Excluded",IF(D10335="",IF((SLA_Policy!$B$8-B10335)*24&gt;X10335,"Open - Breached","Open - On Track"),IF((D10335-B10335)*24&lt;=X10335,"Met","Breached")))</f>
        <v>Met</v>
      </c>
    </row>
    <row r="10336" spans="1:25" x14ac:dyDescent="0.25">
      <c r="A10336" s="9" t="s">
        <v>14885</v>
      </c>
      <c r="B10336" s="23">
        <v>46217.589583333298</v>
      </c>
      <c r="C10336" s="23">
        <v>46217.597222222197</v>
      </c>
      <c r="D10336" s="23">
        <v>46218.396527777797</v>
      </c>
      <c r="E10336" s="9" t="s">
        <v>212</v>
      </c>
      <c r="F10336" s="9" t="s">
        <v>189</v>
      </c>
      <c r="G10336" s="9" t="s">
        <v>213</v>
      </c>
      <c r="H10336" s="9" t="s">
        <v>161</v>
      </c>
      <c r="I10336" s="9" t="s">
        <v>389</v>
      </c>
      <c r="J10336" s="9" t="s">
        <v>1872</v>
      </c>
      <c r="K10336" s="9" t="s">
        <v>262</v>
      </c>
      <c r="L10336" s="9" t="s">
        <v>104</v>
      </c>
      <c r="M10336" s="9" t="s">
        <v>6090</v>
      </c>
      <c r="N10336" s="9" t="s">
        <v>199</v>
      </c>
      <c r="O10336" s="9" t="s">
        <v>116</v>
      </c>
      <c r="P10336" s="9" t="s">
        <v>218</v>
      </c>
      <c r="Q10336" s="9" t="s">
        <v>219</v>
      </c>
      <c r="R10336" s="9">
        <v>0</v>
      </c>
      <c r="S10336" s="9">
        <v>5</v>
      </c>
      <c r="U10336" s="9" t="s">
        <v>290</v>
      </c>
      <c r="W10336" s="9">
        <v>4</v>
      </c>
      <c r="X10336" s="9">
        <f>INDEX(SLA_Policy!$D$2:$D$5,MATCH(F10336,SLA_Policy!$A$2:$A$5,0))</f>
        <v>120</v>
      </c>
      <c r="Y10336" s="9" t="str">
        <f>IF(E10336="Cancelled","Excluded",IF(D10336="",IF((SLA_Policy!$B$8-B10336)*24&gt;X10336,"Open - Breached","Open - On Track"),IF((D10336-B10336)*24&lt;=X10336,"Met","Breached")))</f>
        <v>Met</v>
      </c>
    </row>
    <row r="10337" spans="1:25" x14ac:dyDescent="0.25">
      <c r="A10337" s="9" t="s">
        <v>14886</v>
      </c>
      <c r="B10337" s="23">
        <v>46217.602083333302</v>
      </c>
      <c r="C10337" s="23">
        <v>46217.614583333299</v>
      </c>
      <c r="D10337" s="23">
        <v>46217.638888888898</v>
      </c>
      <c r="E10337" s="9" t="s">
        <v>212</v>
      </c>
      <c r="F10337" s="9" t="s">
        <v>189</v>
      </c>
      <c r="G10337" s="9" t="s">
        <v>213</v>
      </c>
      <c r="H10337" s="9" t="s">
        <v>161</v>
      </c>
      <c r="I10337" s="9" t="s">
        <v>389</v>
      </c>
      <c r="J10337" s="9" t="s">
        <v>1581</v>
      </c>
      <c r="K10337" s="9" t="s">
        <v>246</v>
      </c>
      <c r="L10337" s="9" t="s">
        <v>270</v>
      </c>
      <c r="M10337" s="9" t="s">
        <v>1353</v>
      </c>
      <c r="N10337" s="9" t="s">
        <v>198</v>
      </c>
      <c r="O10337" s="9" t="s">
        <v>116</v>
      </c>
      <c r="P10337" s="9" t="s">
        <v>590</v>
      </c>
      <c r="Q10337" s="9" t="s">
        <v>219</v>
      </c>
      <c r="R10337" s="9">
        <v>0</v>
      </c>
      <c r="S10337" s="9">
        <v>10</v>
      </c>
      <c r="U10337" s="9" t="s">
        <v>290</v>
      </c>
      <c r="X10337" s="9">
        <f>INDEX(SLA_Policy!$D$2:$D$5,MATCH(F10337,SLA_Policy!$A$2:$A$5,0))</f>
        <v>120</v>
      </c>
      <c r="Y10337" s="9" t="str">
        <f>IF(E10337="Cancelled","Excluded",IF(D10337="",IF((SLA_Policy!$B$8-B10337)*24&gt;X10337,"Open - Breached","Open - On Track"),IF((D10337-B10337)*24&lt;=X10337,"Met","Breached")))</f>
        <v>Met</v>
      </c>
    </row>
    <row r="10338" spans="1:25" x14ac:dyDescent="0.25">
      <c r="A10338" s="9" t="s">
        <v>14887</v>
      </c>
      <c r="B10338" s="23">
        <v>46217.621527777803</v>
      </c>
      <c r="C10338" s="23">
        <v>46217.642361111102</v>
      </c>
      <c r="D10338" s="23">
        <v>46220.336111111101</v>
      </c>
      <c r="E10338" s="9" t="s">
        <v>212</v>
      </c>
      <c r="F10338" s="9" t="s">
        <v>188</v>
      </c>
      <c r="G10338" s="9" t="s">
        <v>213</v>
      </c>
      <c r="H10338" s="9" t="s">
        <v>163</v>
      </c>
      <c r="I10338" s="9" t="s">
        <v>250</v>
      </c>
      <c r="J10338" s="9" t="s">
        <v>935</v>
      </c>
      <c r="K10338" s="9" t="s">
        <v>262</v>
      </c>
      <c r="L10338" s="9" t="s">
        <v>270</v>
      </c>
      <c r="M10338" s="9" t="s">
        <v>3247</v>
      </c>
      <c r="N10338" s="9" t="s">
        <v>196</v>
      </c>
      <c r="O10338" s="9" t="s">
        <v>176</v>
      </c>
      <c r="P10338" s="9" t="s">
        <v>570</v>
      </c>
      <c r="Q10338" s="9" t="s">
        <v>219</v>
      </c>
      <c r="R10338" s="9">
        <v>1</v>
      </c>
      <c r="S10338" s="9">
        <v>92</v>
      </c>
      <c r="T10338" s="9" t="s">
        <v>220</v>
      </c>
      <c r="U10338" s="9" t="s">
        <v>230</v>
      </c>
      <c r="W10338" s="9">
        <v>4</v>
      </c>
      <c r="X10338" s="9">
        <f>INDEX(SLA_Policy!$D$2:$D$5,MATCH(F10338,SLA_Policy!$A$2:$A$5,0))</f>
        <v>72</v>
      </c>
      <c r="Y10338" s="9" t="str">
        <f>IF(E10338="Cancelled","Excluded",IF(D10338="",IF((SLA_Policy!$B$8-B10338)*24&gt;X10338,"Open - Breached","Open - On Track"),IF((D10338-B10338)*24&lt;=X10338,"Met","Breached")))</f>
        <v>Met</v>
      </c>
    </row>
    <row r="10339" spans="1:25" x14ac:dyDescent="0.25">
      <c r="A10339" s="9" t="s">
        <v>14888</v>
      </c>
      <c r="B10339" s="23">
        <v>46217.632638888899</v>
      </c>
      <c r="C10339" s="23">
        <v>46217.633333333302</v>
      </c>
      <c r="D10339" s="23">
        <v>46217.636805555601</v>
      </c>
      <c r="E10339" s="9" t="s">
        <v>212</v>
      </c>
      <c r="F10339" s="9" t="s">
        <v>187</v>
      </c>
      <c r="G10339" s="9" t="s">
        <v>213</v>
      </c>
      <c r="H10339" s="9" t="s">
        <v>161</v>
      </c>
      <c r="I10339" s="9" t="s">
        <v>454</v>
      </c>
      <c r="J10339" s="9" t="s">
        <v>8834</v>
      </c>
      <c r="K10339" s="9" t="s">
        <v>303</v>
      </c>
      <c r="L10339" s="9" t="s">
        <v>311</v>
      </c>
      <c r="M10339" s="9" t="s">
        <v>496</v>
      </c>
      <c r="N10339" s="9" t="s">
        <v>198</v>
      </c>
      <c r="O10339" s="9" t="s">
        <v>116</v>
      </c>
      <c r="P10339" s="9" t="s">
        <v>551</v>
      </c>
      <c r="Q10339" s="9" t="s">
        <v>219</v>
      </c>
      <c r="R10339" s="9">
        <v>0</v>
      </c>
      <c r="S10339" s="9">
        <v>3</v>
      </c>
      <c r="U10339" s="9" t="s">
        <v>221</v>
      </c>
      <c r="X10339" s="9">
        <f>INDEX(SLA_Policy!$D$2:$D$5,MATCH(F10339,SLA_Policy!$A$2:$A$5,0))</f>
        <v>8</v>
      </c>
      <c r="Y10339" s="9" t="str">
        <f>IF(E10339="Cancelled","Excluded",IF(D10339="",IF((SLA_Policy!$B$8-B10339)*24&gt;X10339,"Open - Breached","Open - On Track"),IF((D10339-B10339)*24&lt;=X10339,"Met","Breached")))</f>
        <v>Met</v>
      </c>
    </row>
    <row r="10340" spans="1:25" x14ac:dyDescent="0.25">
      <c r="A10340" s="9" t="s">
        <v>14889</v>
      </c>
      <c r="B10340" s="23">
        <v>46217.652083333298</v>
      </c>
      <c r="C10340" s="23">
        <v>46217.668055555601</v>
      </c>
      <c r="D10340" s="23">
        <v>46217.7409722222</v>
      </c>
      <c r="E10340" s="9" t="s">
        <v>212</v>
      </c>
      <c r="F10340" s="9" t="s">
        <v>189</v>
      </c>
      <c r="G10340" s="9" t="s">
        <v>213</v>
      </c>
      <c r="H10340" s="9" t="s">
        <v>162</v>
      </c>
      <c r="I10340" s="9" t="s">
        <v>416</v>
      </c>
      <c r="J10340" s="9" t="s">
        <v>957</v>
      </c>
      <c r="K10340" s="9" t="s">
        <v>246</v>
      </c>
      <c r="L10340" s="9" t="s">
        <v>311</v>
      </c>
      <c r="M10340" s="9" t="s">
        <v>832</v>
      </c>
      <c r="N10340" s="9" t="s">
        <v>196</v>
      </c>
      <c r="O10340" s="9" t="s">
        <v>179</v>
      </c>
      <c r="P10340" s="9" t="s">
        <v>284</v>
      </c>
      <c r="Q10340" s="9" t="s">
        <v>219</v>
      </c>
      <c r="R10340" s="9">
        <v>0</v>
      </c>
      <c r="S10340" s="9">
        <v>9</v>
      </c>
      <c r="U10340" s="9" t="s">
        <v>248</v>
      </c>
      <c r="X10340" s="9">
        <f>INDEX(SLA_Policy!$D$2:$D$5,MATCH(F10340,SLA_Policy!$A$2:$A$5,0))</f>
        <v>120</v>
      </c>
      <c r="Y10340" s="9" t="str">
        <f>IF(E10340="Cancelled","Excluded",IF(D10340="",IF((SLA_Policy!$B$8-B10340)*24&gt;X10340,"Open - Breached","Open - On Track"),IF((D10340-B10340)*24&lt;=X10340,"Met","Breached")))</f>
        <v>Met</v>
      </c>
    </row>
    <row r="10341" spans="1:25" x14ac:dyDescent="0.25">
      <c r="A10341" s="9" t="s">
        <v>14890</v>
      </c>
      <c r="B10341" s="23">
        <v>46217.661111111098</v>
      </c>
      <c r="C10341" s="23">
        <v>46217.661805555603</v>
      </c>
      <c r="D10341" s="23">
        <v>46217.689583333296</v>
      </c>
      <c r="E10341" s="9" t="s">
        <v>212</v>
      </c>
      <c r="F10341" s="9" t="s">
        <v>186</v>
      </c>
      <c r="G10341" s="9" t="s">
        <v>213</v>
      </c>
      <c r="H10341" s="9" t="s">
        <v>161</v>
      </c>
      <c r="I10341" s="9" t="s">
        <v>297</v>
      </c>
      <c r="J10341" s="9" t="s">
        <v>2599</v>
      </c>
      <c r="K10341" s="9" t="s">
        <v>246</v>
      </c>
      <c r="L10341" s="9" t="s">
        <v>293</v>
      </c>
      <c r="M10341" s="9" t="s">
        <v>1387</v>
      </c>
      <c r="N10341" s="9" t="s">
        <v>198</v>
      </c>
      <c r="O10341" s="9" t="s">
        <v>116</v>
      </c>
      <c r="P10341" s="9" t="s">
        <v>295</v>
      </c>
      <c r="Q10341" s="9" t="s">
        <v>273</v>
      </c>
      <c r="R10341" s="9">
        <v>0</v>
      </c>
      <c r="S10341" s="9">
        <v>18</v>
      </c>
      <c r="U10341" s="9" t="s">
        <v>221</v>
      </c>
      <c r="X10341" s="9">
        <f>INDEX(SLA_Policy!$D$2:$D$5,MATCH(F10341,SLA_Policy!$A$2:$A$5,0))</f>
        <v>4</v>
      </c>
      <c r="Y10341" s="9" t="str">
        <f>IF(E10341="Cancelled","Excluded",IF(D10341="",IF((SLA_Policy!$B$8-B10341)*24&gt;X10341,"Open - Breached","Open - On Track"),IF((D10341-B10341)*24&lt;=X10341,"Met","Breached")))</f>
        <v>Met</v>
      </c>
    </row>
    <row r="10342" spans="1:25" x14ac:dyDescent="0.25">
      <c r="A10342" s="9" t="s">
        <v>14891</v>
      </c>
      <c r="B10342" s="23">
        <v>46217.675000000003</v>
      </c>
      <c r="C10342" s="23">
        <v>46217.682638888902</v>
      </c>
      <c r="D10342" s="23">
        <v>46217.690277777801</v>
      </c>
      <c r="E10342" s="9" t="s">
        <v>212</v>
      </c>
      <c r="F10342" s="9" t="s">
        <v>188</v>
      </c>
      <c r="G10342" s="9" t="s">
        <v>213</v>
      </c>
      <c r="H10342" s="9" t="s">
        <v>161</v>
      </c>
      <c r="I10342" s="9" t="s">
        <v>389</v>
      </c>
      <c r="J10342" s="9" t="s">
        <v>1821</v>
      </c>
      <c r="K10342" s="9" t="s">
        <v>246</v>
      </c>
      <c r="L10342" s="9" t="s">
        <v>270</v>
      </c>
      <c r="M10342" s="9" t="s">
        <v>1711</v>
      </c>
      <c r="N10342" s="9" t="s">
        <v>198</v>
      </c>
      <c r="O10342" s="9" t="s">
        <v>116</v>
      </c>
      <c r="P10342" s="9" t="s">
        <v>342</v>
      </c>
      <c r="Q10342" s="9" t="s">
        <v>219</v>
      </c>
      <c r="R10342" s="9">
        <v>0</v>
      </c>
      <c r="S10342" s="9">
        <v>7</v>
      </c>
      <c r="U10342" s="9" t="s">
        <v>290</v>
      </c>
      <c r="X10342" s="9">
        <f>INDEX(SLA_Policy!$D$2:$D$5,MATCH(F10342,SLA_Policy!$A$2:$A$5,0))</f>
        <v>72</v>
      </c>
      <c r="Y10342" s="9" t="str">
        <f>IF(E10342="Cancelled","Excluded",IF(D10342="",IF((SLA_Policy!$B$8-B10342)*24&gt;X10342,"Open - Breached","Open - On Track"),IF((D10342-B10342)*24&lt;=X10342,"Met","Breached")))</f>
        <v>Met</v>
      </c>
    </row>
    <row r="10343" spans="1:25" x14ac:dyDescent="0.25">
      <c r="A10343" s="9" t="s">
        <v>14892</v>
      </c>
      <c r="B10343" s="23">
        <v>46217.6784722222</v>
      </c>
      <c r="C10343" s="23">
        <v>46217.679861111101</v>
      </c>
      <c r="D10343" s="23">
        <v>46218.409722222197</v>
      </c>
      <c r="E10343" s="9" t="s">
        <v>212</v>
      </c>
      <c r="F10343" s="9" t="s">
        <v>189</v>
      </c>
      <c r="G10343" s="9" t="s">
        <v>213</v>
      </c>
      <c r="H10343" s="9" t="s">
        <v>163</v>
      </c>
      <c r="I10343" s="9" t="s">
        <v>223</v>
      </c>
      <c r="J10343" s="9" t="s">
        <v>1444</v>
      </c>
      <c r="K10343" s="9" t="s">
        <v>246</v>
      </c>
      <c r="L10343" s="9" t="s">
        <v>307</v>
      </c>
      <c r="M10343" s="9" t="s">
        <v>5101</v>
      </c>
      <c r="N10343" s="9" t="s">
        <v>200</v>
      </c>
      <c r="O10343" s="9" t="s">
        <v>176</v>
      </c>
      <c r="P10343" s="9" t="s">
        <v>503</v>
      </c>
      <c r="Q10343" s="9" t="s">
        <v>219</v>
      </c>
      <c r="R10343" s="9">
        <v>0</v>
      </c>
      <c r="S10343" s="9">
        <v>85</v>
      </c>
      <c r="T10343" s="9" t="s">
        <v>136</v>
      </c>
      <c r="U10343" s="9" t="s">
        <v>230</v>
      </c>
      <c r="X10343" s="9">
        <f>INDEX(SLA_Policy!$D$2:$D$5,MATCH(F10343,SLA_Policy!$A$2:$A$5,0))</f>
        <v>120</v>
      </c>
      <c r="Y10343" s="9" t="str">
        <f>IF(E10343="Cancelled","Excluded",IF(D10343="",IF((SLA_Policy!$B$8-B10343)*24&gt;X10343,"Open - Breached","Open - On Track"),IF((D10343-B10343)*24&lt;=X10343,"Met","Breached")))</f>
        <v>Met</v>
      </c>
    </row>
    <row r="10344" spans="1:25" x14ac:dyDescent="0.25">
      <c r="A10344" s="9" t="s">
        <v>14893</v>
      </c>
      <c r="B10344" s="23">
        <v>46217.6965277778</v>
      </c>
      <c r="C10344" s="23">
        <v>46218.364583333299</v>
      </c>
      <c r="D10344" s="23">
        <v>46218.569444444503</v>
      </c>
      <c r="E10344" s="9" t="s">
        <v>212</v>
      </c>
      <c r="F10344" s="9" t="s">
        <v>189</v>
      </c>
      <c r="G10344" s="9" t="s">
        <v>236</v>
      </c>
      <c r="H10344" s="9" t="s">
        <v>161</v>
      </c>
      <c r="I10344" s="9" t="s">
        <v>237</v>
      </c>
      <c r="J10344" s="9" t="s">
        <v>4920</v>
      </c>
      <c r="K10344" s="9" t="s">
        <v>246</v>
      </c>
      <c r="L10344" s="9" t="s">
        <v>104</v>
      </c>
      <c r="M10344" s="9" t="s">
        <v>1884</v>
      </c>
      <c r="N10344" s="9" t="s">
        <v>196</v>
      </c>
      <c r="O10344" s="9" t="s">
        <v>177</v>
      </c>
      <c r="P10344" s="9" t="s">
        <v>942</v>
      </c>
      <c r="Q10344" s="9" t="s">
        <v>219</v>
      </c>
      <c r="R10344" s="9">
        <v>0</v>
      </c>
      <c r="S10344" s="9">
        <v>7</v>
      </c>
      <c r="U10344" s="9" t="s">
        <v>242</v>
      </c>
      <c r="X10344" s="9">
        <f>INDEX(SLA_Policy!$D$2:$D$5,MATCH(F10344,SLA_Policy!$A$2:$A$5,0))</f>
        <v>120</v>
      </c>
      <c r="Y10344" s="9" t="str">
        <f>IF(E10344="Cancelled","Excluded",IF(D10344="",IF((SLA_Policy!$B$8-B10344)*24&gt;X10344,"Open - Breached","Open - On Track"),IF((D10344-B10344)*24&lt;=X10344,"Met","Breached")))</f>
        <v>Met</v>
      </c>
    </row>
    <row r="10345" spans="1:25" x14ac:dyDescent="0.25">
      <c r="A10345" s="9" t="s">
        <v>14894</v>
      </c>
      <c r="B10345" s="23">
        <v>46217.697222222203</v>
      </c>
      <c r="C10345" s="23">
        <v>46217.707638888904</v>
      </c>
      <c r="D10345" s="23">
        <v>46218.324999999997</v>
      </c>
      <c r="E10345" s="9" t="s">
        <v>212</v>
      </c>
      <c r="F10345" s="9" t="s">
        <v>189</v>
      </c>
      <c r="G10345" s="9" t="s">
        <v>213</v>
      </c>
      <c r="H10345" s="9" t="s">
        <v>163</v>
      </c>
      <c r="I10345" s="9" t="s">
        <v>405</v>
      </c>
      <c r="J10345" s="9" t="s">
        <v>4697</v>
      </c>
      <c r="K10345" s="9" t="s">
        <v>215</v>
      </c>
      <c r="L10345" s="9" t="s">
        <v>104</v>
      </c>
      <c r="M10345" s="9" t="s">
        <v>320</v>
      </c>
      <c r="N10345" s="9" t="s">
        <v>199</v>
      </c>
      <c r="O10345" s="9" t="s">
        <v>116</v>
      </c>
      <c r="P10345" s="9" t="s">
        <v>234</v>
      </c>
      <c r="Q10345" s="9" t="s">
        <v>219</v>
      </c>
      <c r="R10345" s="9">
        <v>0</v>
      </c>
      <c r="S10345" s="9">
        <v>9</v>
      </c>
      <c r="U10345" s="9" t="s">
        <v>230</v>
      </c>
      <c r="X10345" s="9">
        <f>INDEX(SLA_Policy!$D$2:$D$5,MATCH(F10345,SLA_Policy!$A$2:$A$5,0))</f>
        <v>120</v>
      </c>
      <c r="Y10345" s="9" t="str">
        <f>IF(E10345="Cancelled","Excluded",IF(D10345="",IF((SLA_Policy!$B$8-B10345)*24&gt;X10345,"Open - Breached","Open - On Track"),IF((D10345-B10345)*24&lt;=X10345,"Met","Breached")))</f>
        <v>Met</v>
      </c>
    </row>
    <row r="10346" spans="1:25" x14ac:dyDescent="0.25">
      <c r="A10346" s="9" t="s">
        <v>14895</v>
      </c>
      <c r="B10346" s="23">
        <v>46217.704861111102</v>
      </c>
      <c r="C10346" s="23">
        <v>46218.309722222199</v>
      </c>
      <c r="D10346" s="23">
        <v>46218.311805555597</v>
      </c>
      <c r="E10346" s="9" t="s">
        <v>212</v>
      </c>
      <c r="F10346" s="9" t="s">
        <v>189</v>
      </c>
      <c r="G10346" s="9" t="s">
        <v>213</v>
      </c>
      <c r="H10346" s="9" t="s">
        <v>167</v>
      </c>
      <c r="I10346" s="9" t="s">
        <v>684</v>
      </c>
      <c r="J10346" s="9" t="s">
        <v>9516</v>
      </c>
      <c r="K10346" s="9" t="s">
        <v>276</v>
      </c>
      <c r="L10346" s="9" t="s">
        <v>293</v>
      </c>
      <c r="M10346" s="9" t="s">
        <v>4662</v>
      </c>
      <c r="N10346" s="9" t="s">
        <v>196</v>
      </c>
      <c r="O10346" s="9" t="s">
        <v>116</v>
      </c>
      <c r="P10346" s="9" t="s">
        <v>295</v>
      </c>
      <c r="Q10346" s="9" t="s">
        <v>219</v>
      </c>
      <c r="R10346" s="9">
        <v>0</v>
      </c>
      <c r="S10346" s="9">
        <v>7</v>
      </c>
      <c r="U10346" s="9" t="s">
        <v>248</v>
      </c>
      <c r="W10346" s="9">
        <v>4</v>
      </c>
      <c r="X10346" s="9">
        <f>INDEX(SLA_Policy!$D$2:$D$5,MATCH(F10346,SLA_Policy!$A$2:$A$5,0))</f>
        <v>120</v>
      </c>
      <c r="Y10346" s="9" t="str">
        <f>IF(E10346="Cancelled","Excluded",IF(D10346="",IF((SLA_Policy!$B$8-B10346)*24&gt;X10346,"Open - Breached","Open - On Track"),IF((D10346-B10346)*24&lt;=X10346,"Met","Breached")))</f>
        <v>Met</v>
      </c>
    </row>
    <row r="10347" spans="1:25" x14ac:dyDescent="0.25">
      <c r="A10347" s="9" t="s">
        <v>14896</v>
      </c>
      <c r="B10347" s="23">
        <v>46217.743055555598</v>
      </c>
      <c r="C10347" s="23">
        <v>46217.7902777778</v>
      </c>
      <c r="D10347" s="23">
        <v>46218.395138888904</v>
      </c>
      <c r="E10347" s="9" t="s">
        <v>212</v>
      </c>
      <c r="F10347" s="9" t="s">
        <v>188</v>
      </c>
      <c r="G10347" s="9" t="s">
        <v>213</v>
      </c>
      <c r="H10347" s="9" t="s">
        <v>167</v>
      </c>
      <c r="I10347" s="9" t="s">
        <v>684</v>
      </c>
      <c r="J10347" s="9" t="s">
        <v>5421</v>
      </c>
      <c r="K10347" s="9" t="s">
        <v>303</v>
      </c>
      <c r="L10347" s="9" t="s">
        <v>104</v>
      </c>
      <c r="M10347" s="9" t="s">
        <v>4749</v>
      </c>
      <c r="N10347" s="9" t="s">
        <v>196</v>
      </c>
      <c r="O10347" s="9" t="s">
        <v>176</v>
      </c>
      <c r="P10347" s="9" t="s">
        <v>419</v>
      </c>
      <c r="Q10347" s="9" t="s">
        <v>219</v>
      </c>
      <c r="R10347" s="9">
        <v>0</v>
      </c>
      <c r="S10347" s="9">
        <v>15</v>
      </c>
      <c r="U10347" s="9" t="s">
        <v>248</v>
      </c>
      <c r="W10347" s="9">
        <v>4</v>
      </c>
      <c r="X10347" s="9">
        <f>INDEX(SLA_Policy!$D$2:$D$5,MATCH(F10347,SLA_Policy!$A$2:$A$5,0))</f>
        <v>72</v>
      </c>
      <c r="Y10347" s="9" t="str">
        <f>IF(E10347="Cancelled","Excluded",IF(D10347="",IF((SLA_Policy!$B$8-B10347)*24&gt;X10347,"Open - Breached","Open - On Track"),IF((D10347-B10347)*24&lt;=X10347,"Met","Breached")))</f>
        <v>Met</v>
      </c>
    </row>
    <row r="10348" spans="1:25" x14ac:dyDescent="0.25">
      <c r="A10348" s="9" t="s">
        <v>14897</v>
      </c>
      <c r="B10348" s="23">
        <v>46217.997916666704</v>
      </c>
      <c r="C10348" s="23">
        <v>46218.309722222199</v>
      </c>
      <c r="D10348" s="23">
        <v>46220.3840277778</v>
      </c>
      <c r="E10348" s="9" t="s">
        <v>212</v>
      </c>
      <c r="F10348" s="9" t="s">
        <v>189</v>
      </c>
      <c r="G10348" s="9" t="s">
        <v>236</v>
      </c>
      <c r="H10348" s="9" t="s">
        <v>164</v>
      </c>
      <c r="I10348" s="9" t="s">
        <v>421</v>
      </c>
      <c r="J10348" s="9" t="s">
        <v>2690</v>
      </c>
      <c r="K10348" s="9" t="s">
        <v>215</v>
      </c>
      <c r="L10348" s="9" t="s">
        <v>270</v>
      </c>
      <c r="M10348" s="9" t="s">
        <v>5021</v>
      </c>
      <c r="N10348" s="9" t="s">
        <v>198</v>
      </c>
      <c r="O10348" s="9" t="s">
        <v>180</v>
      </c>
      <c r="P10348" s="9" t="s">
        <v>278</v>
      </c>
      <c r="Q10348" s="9" t="s">
        <v>219</v>
      </c>
      <c r="R10348" s="9">
        <v>2</v>
      </c>
      <c r="S10348" s="9">
        <v>12</v>
      </c>
      <c r="T10348" s="9" t="s">
        <v>343</v>
      </c>
      <c r="U10348" s="9" t="s">
        <v>242</v>
      </c>
      <c r="X10348" s="9">
        <f>INDEX(SLA_Policy!$D$2:$D$5,MATCH(F10348,SLA_Policy!$A$2:$A$5,0))</f>
        <v>120</v>
      </c>
      <c r="Y10348" s="9" t="str">
        <f>IF(E10348="Cancelled","Excluded",IF(D10348="",IF((SLA_Policy!$B$8-B10348)*24&gt;X10348,"Open - Breached","Open - On Track"),IF((D10348-B10348)*24&lt;=X10348,"Met","Breached")))</f>
        <v>Met</v>
      </c>
    </row>
    <row r="10349" spans="1:25" x14ac:dyDescent="0.25">
      <c r="A10349" s="9" t="s">
        <v>14898</v>
      </c>
      <c r="B10349" s="23">
        <v>46218.323611111096</v>
      </c>
      <c r="C10349" s="23">
        <v>46218.357638888898</v>
      </c>
      <c r="D10349" s="23">
        <v>46218.552083333299</v>
      </c>
      <c r="E10349" s="9" t="s">
        <v>212</v>
      </c>
      <c r="F10349" s="9" t="s">
        <v>188</v>
      </c>
      <c r="G10349" s="9" t="s">
        <v>213</v>
      </c>
      <c r="H10349" s="9" t="s">
        <v>166</v>
      </c>
      <c r="I10349" s="9" t="s">
        <v>286</v>
      </c>
      <c r="J10349" s="9" t="s">
        <v>3235</v>
      </c>
      <c r="K10349" s="9" t="s">
        <v>246</v>
      </c>
      <c r="L10349" s="9" t="s">
        <v>216</v>
      </c>
      <c r="M10349" s="9" t="s">
        <v>4325</v>
      </c>
      <c r="N10349" s="9" t="s">
        <v>197</v>
      </c>
      <c r="O10349" s="9" t="s">
        <v>181</v>
      </c>
      <c r="P10349" s="9" t="s">
        <v>445</v>
      </c>
      <c r="Q10349" s="9" t="s">
        <v>273</v>
      </c>
      <c r="R10349" s="9">
        <v>1</v>
      </c>
      <c r="S10349" s="9">
        <v>9</v>
      </c>
      <c r="U10349" s="9" t="s">
        <v>266</v>
      </c>
      <c r="X10349" s="9">
        <f>INDEX(SLA_Policy!$D$2:$D$5,MATCH(F10349,SLA_Policy!$A$2:$A$5,0))</f>
        <v>72</v>
      </c>
      <c r="Y10349" s="9" t="str">
        <f>IF(E10349="Cancelled","Excluded",IF(D10349="",IF((SLA_Policy!$B$8-B10349)*24&gt;X10349,"Open - Breached","Open - On Track"),IF((D10349-B10349)*24&lt;=X10349,"Met","Breached")))</f>
        <v>Met</v>
      </c>
    </row>
    <row r="10350" spans="1:25" x14ac:dyDescent="0.25">
      <c r="A10350" s="9" t="s">
        <v>14899</v>
      </c>
      <c r="B10350" s="23">
        <v>46218.327083333301</v>
      </c>
      <c r="C10350" s="23">
        <v>46218.364583333299</v>
      </c>
      <c r="D10350" s="23">
        <v>46219.565277777801</v>
      </c>
      <c r="E10350" s="9" t="s">
        <v>212</v>
      </c>
      <c r="F10350" s="9" t="s">
        <v>189</v>
      </c>
      <c r="G10350" s="9" t="s">
        <v>213</v>
      </c>
      <c r="H10350" s="9" t="s">
        <v>88</v>
      </c>
      <c r="I10350" s="9" t="s">
        <v>486</v>
      </c>
      <c r="J10350" s="9" t="s">
        <v>14900</v>
      </c>
      <c r="K10350" s="9" t="s">
        <v>246</v>
      </c>
      <c r="L10350" s="9" t="s">
        <v>216</v>
      </c>
      <c r="M10350" s="9" t="s">
        <v>1934</v>
      </c>
      <c r="N10350" s="9" t="s">
        <v>197</v>
      </c>
      <c r="O10350" s="9" t="s">
        <v>178</v>
      </c>
      <c r="P10350" s="9" t="s">
        <v>414</v>
      </c>
      <c r="Q10350" s="9" t="s">
        <v>219</v>
      </c>
      <c r="R10350" s="9">
        <v>1</v>
      </c>
      <c r="S10350" s="9">
        <v>86</v>
      </c>
      <c r="U10350" s="9" t="s">
        <v>376</v>
      </c>
      <c r="W10350" s="9">
        <v>3</v>
      </c>
      <c r="X10350" s="9">
        <f>INDEX(SLA_Policy!$D$2:$D$5,MATCH(F10350,SLA_Policy!$A$2:$A$5,0))</f>
        <v>120</v>
      </c>
      <c r="Y10350" s="9" t="str">
        <f>IF(E10350="Cancelled","Excluded",IF(D10350="",IF((SLA_Policy!$B$8-B10350)*24&gt;X10350,"Open - Breached","Open - On Track"),IF((D10350-B10350)*24&lt;=X10350,"Met","Breached")))</f>
        <v>Met</v>
      </c>
    </row>
    <row r="10351" spans="1:25" x14ac:dyDescent="0.25">
      <c r="A10351" s="9" t="s">
        <v>14901</v>
      </c>
      <c r="B10351" s="23">
        <v>46218.345833333296</v>
      </c>
      <c r="C10351" s="23">
        <v>46218.347222222197</v>
      </c>
      <c r="D10351" s="23">
        <v>46218.350694444503</v>
      </c>
      <c r="E10351" s="9" t="s">
        <v>212</v>
      </c>
      <c r="F10351" s="9" t="s">
        <v>187</v>
      </c>
      <c r="G10351" s="9" t="s">
        <v>213</v>
      </c>
      <c r="H10351" s="9" t="s">
        <v>161</v>
      </c>
      <c r="I10351" s="9" t="s">
        <v>389</v>
      </c>
      <c r="J10351" s="9" t="s">
        <v>1243</v>
      </c>
      <c r="K10351" s="9" t="s">
        <v>303</v>
      </c>
      <c r="L10351" s="9" t="s">
        <v>270</v>
      </c>
      <c r="M10351" s="9" t="s">
        <v>1337</v>
      </c>
      <c r="N10351" s="9" t="s">
        <v>199</v>
      </c>
      <c r="O10351" s="9" t="s">
        <v>116</v>
      </c>
      <c r="P10351" s="9" t="s">
        <v>551</v>
      </c>
      <c r="Q10351" s="9" t="s">
        <v>219</v>
      </c>
      <c r="R10351" s="9">
        <v>0</v>
      </c>
      <c r="S10351" s="9">
        <v>13</v>
      </c>
      <c r="U10351" s="9" t="s">
        <v>221</v>
      </c>
      <c r="X10351" s="9">
        <f>INDEX(SLA_Policy!$D$2:$D$5,MATCH(F10351,SLA_Policy!$A$2:$A$5,0))</f>
        <v>8</v>
      </c>
      <c r="Y10351" s="9" t="str">
        <f>IF(E10351="Cancelled","Excluded",IF(D10351="",IF((SLA_Policy!$B$8-B10351)*24&gt;X10351,"Open - Breached","Open - On Track"),IF((D10351-B10351)*24&lt;=X10351,"Met","Breached")))</f>
        <v>Met</v>
      </c>
    </row>
    <row r="10352" spans="1:25" x14ac:dyDescent="0.25">
      <c r="A10352" s="9" t="s">
        <v>14902</v>
      </c>
      <c r="B10352" s="23">
        <v>46218.348611111098</v>
      </c>
      <c r="C10352" s="23">
        <v>46218.353472222203</v>
      </c>
      <c r="D10352" s="23">
        <v>46219.4819444444</v>
      </c>
      <c r="E10352" s="9" t="s">
        <v>212</v>
      </c>
      <c r="F10352" s="9" t="s">
        <v>188</v>
      </c>
      <c r="G10352" s="9" t="s">
        <v>213</v>
      </c>
      <c r="H10352" s="9" t="s">
        <v>163</v>
      </c>
      <c r="I10352" s="9" t="s">
        <v>223</v>
      </c>
      <c r="J10352" s="9" t="s">
        <v>224</v>
      </c>
      <c r="K10352" s="9" t="s">
        <v>246</v>
      </c>
      <c r="L10352" s="9" t="s">
        <v>104</v>
      </c>
      <c r="M10352" s="9" t="s">
        <v>387</v>
      </c>
      <c r="N10352" s="9" t="s">
        <v>198</v>
      </c>
      <c r="O10352" s="9" t="s">
        <v>176</v>
      </c>
      <c r="P10352" s="9" t="s">
        <v>1159</v>
      </c>
      <c r="Q10352" s="9" t="s">
        <v>219</v>
      </c>
      <c r="R10352" s="9">
        <v>0</v>
      </c>
      <c r="S10352" s="9">
        <v>46</v>
      </c>
      <c r="T10352" s="9" t="s">
        <v>136</v>
      </c>
      <c r="U10352" s="9" t="s">
        <v>230</v>
      </c>
      <c r="X10352" s="9">
        <f>INDEX(SLA_Policy!$D$2:$D$5,MATCH(F10352,SLA_Policy!$A$2:$A$5,0))</f>
        <v>72</v>
      </c>
      <c r="Y10352" s="9" t="str">
        <f>IF(E10352="Cancelled","Excluded",IF(D10352="",IF((SLA_Policy!$B$8-B10352)*24&gt;X10352,"Open - Breached","Open - On Track"),IF((D10352-B10352)*24&lt;=X10352,"Met","Breached")))</f>
        <v>Met</v>
      </c>
    </row>
    <row r="10353" spans="1:25" x14ac:dyDescent="0.25">
      <c r="A10353" s="9" t="s">
        <v>14903</v>
      </c>
      <c r="B10353" s="23">
        <v>46218.354861111096</v>
      </c>
      <c r="C10353" s="23">
        <v>46218.357638888898</v>
      </c>
      <c r="D10353" s="23">
        <v>46218.473611111098</v>
      </c>
      <c r="E10353" s="9" t="s">
        <v>212</v>
      </c>
      <c r="F10353" s="9" t="s">
        <v>188</v>
      </c>
      <c r="G10353" s="9" t="s">
        <v>213</v>
      </c>
      <c r="H10353" s="9" t="s">
        <v>161</v>
      </c>
      <c r="I10353" s="9" t="s">
        <v>389</v>
      </c>
      <c r="J10353" s="9" t="s">
        <v>14904</v>
      </c>
      <c r="K10353" s="9" t="s">
        <v>225</v>
      </c>
      <c r="L10353" s="9" t="s">
        <v>216</v>
      </c>
      <c r="M10353" s="9" t="s">
        <v>6300</v>
      </c>
      <c r="N10353" s="9" t="s">
        <v>200</v>
      </c>
      <c r="O10353" s="9" t="s">
        <v>116</v>
      </c>
      <c r="P10353" s="9" t="s">
        <v>218</v>
      </c>
      <c r="Q10353" s="9" t="s">
        <v>219</v>
      </c>
      <c r="R10353" s="9">
        <v>1</v>
      </c>
      <c r="S10353" s="9">
        <v>18</v>
      </c>
      <c r="U10353" s="9" t="s">
        <v>221</v>
      </c>
      <c r="W10353" s="9">
        <v>3</v>
      </c>
      <c r="X10353" s="9">
        <f>INDEX(SLA_Policy!$D$2:$D$5,MATCH(F10353,SLA_Policy!$A$2:$A$5,0))</f>
        <v>72</v>
      </c>
      <c r="Y10353" s="9" t="str">
        <f>IF(E10353="Cancelled","Excluded",IF(D10353="",IF((SLA_Policy!$B$8-B10353)*24&gt;X10353,"Open - Breached","Open - On Track"),IF((D10353-B10353)*24&lt;=X10353,"Met","Breached")))</f>
        <v>Met</v>
      </c>
    </row>
    <row r="10354" spans="1:25" x14ac:dyDescent="0.25">
      <c r="A10354" s="9" t="s">
        <v>14905</v>
      </c>
      <c r="B10354" s="23">
        <v>46218.364583333299</v>
      </c>
      <c r="C10354" s="23">
        <v>46218.386805555601</v>
      </c>
      <c r="D10354" s="23">
        <v>46219.474999999999</v>
      </c>
      <c r="E10354" s="9" t="s">
        <v>212</v>
      </c>
      <c r="F10354" s="9" t="s">
        <v>188</v>
      </c>
      <c r="G10354" s="9" t="s">
        <v>213</v>
      </c>
      <c r="H10354" s="9" t="s">
        <v>88</v>
      </c>
      <c r="I10354" s="9" t="s">
        <v>486</v>
      </c>
      <c r="J10354" s="9" t="s">
        <v>10059</v>
      </c>
      <c r="K10354" s="9" t="s">
        <v>225</v>
      </c>
      <c r="L10354" s="9" t="s">
        <v>226</v>
      </c>
      <c r="M10354" s="9" t="s">
        <v>2672</v>
      </c>
      <c r="N10354" s="9" t="s">
        <v>196</v>
      </c>
      <c r="O10354" s="9" t="s">
        <v>178</v>
      </c>
      <c r="P10354" s="9" t="s">
        <v>360</v>
      </c>
      <c r="Q10354" s="9" t="s">
        <v>219</v>
      </c>
      <c r="R10354" s="9">
        <v>0</v>
      </c>
      <c r="S10354" s="9">
        <v>13</v>
      </c>
      <c r="U10354" s="9" t="s">
        <v>661</v>
      </c>
      <c r="X10354" s="9">
        <f>INDEX(SLA_Policy!$D$2:$D$5,MATCH(F10354,SLA_Policy!$A$2:$A$5,0))</f>
        <v>72</v>
      </c>
      <c r="Y10354" s="9" t="str">
        <f>IF(E10354="Cancelled","Excluded",IF(D10354="",IF((SLA_Policy!$B$8-B10354)*24&gt;X10354,"Open - Breached","Open - On Track"),IF((D10354-B10354)*24&lt;=X10354,"Met","Breached")))</f>
        <v>Met</v>
      </c>
    </row>
    <row r="10355" spans="1:25" x14ac:dyDescent="0.25">
      <c r="A10355" s="9" t="s">
        <v>14906</v>
      </c>
      <c r="B10355" s="23">
        <v>46218.365277777797</v>
      </c>
      <c r="C10355" s="23">
        <v>46218.400694444397</v>
      </c>
      <c r="D10355" s="23">
        <v>46219.369444444397</v>
      </c>
      <c r="E10355" s="9" t="s">
        <v>212</v>
      </c>
      <c r="F10355" s="9" t="s">
        <v>189</v>
      </c>
      <c r="G10355" s="9" t="s">
        <v>213</v>
      </c>
      <c r="H10355" s="9" t="s">
        <v>164</v>
      </c>
      <c r="I10355" s="9" t="s">
        <v>339</v>
      </c>
      <c r="J10355" s="9" t="s">
        <v>12934</v>
      </c>
      <c r="K10355" s="9" t="s">
        <v>246</v>
      </c>
      <c r="L10355" s="9" t="s">
        <v>216</v>
      </c>
      <c r="M10355" s="9" t="s">
        <v>715</v>
      </c>
      <c r="N10355" s="9" t="s">
        <v>196</v>
      </c>
      <c r="O10355" s="9" t="s">
        <v>116</v>
      </c>
      <c r="P10355" s="9" t="s">
        <v>342</v>
      </c>
      <c r="Q10355" s="9" t="s">
        <v>219</v>
      </c>
      <c r="R10355" s="9">
        <v>0</v>
      </c>
      <c r="S10355" s="9">
        <v>4</v>
      </c>
      <c r="T10355" s="9" t="s">
        <v>343</v>
      </c>
      <c r="U10355" s="9" t="s">
        <v>290</v>
      </c>
      <c r="X10355" s="9">
        <f>INDEX(SLA_Policy!$D$2:$D$5,MATCH(F10355,SLA_Policy!$A$2:$A$5,0))</f>
        <v>120</v>
      </c>
      <c r="Y10355" s="9" t="str">
        <f>IF(E10355="Cancelled","Excluded",IF(D10355="",IF((SLA_Policy!$B$8-B10355)*24&gt;X10355,"Open - Breached","Open - On Track"),IF((D10355-B10355)*24&lt;=X10355,"Met","Breached")))</f>
        <v>Met</v>
      </c>
    </row>
    <row r="10356" spans="1:25" x14ac:dyDescent="0.25">
      <c r="A10356" s="9" t="s">
        <v>14907</v>
      </c>
      <c r="B10356" s="23">
        <v>46218.3659722222</v>
      </c>
      <c r="C10356" s="23">
        <v>46218.372222222199</v>
      </c>
      <c r="D10356" s="23">
        <v>46218.488888888904</v>
      </c>
      <c r="E10356" s="9" t="s">
        <v>212</v>
      </c>
      <c r="F10356" s="9" t="s">
        <v>188</v>
      </c>
      <c r="G10356" s="9" t="s">
        <v>213</v>
      </c>
      <c r="H10356" s="9" t="s">
        <v>162</v>
      </c>
      <c r="I10356" s="9" t="s">
        <v>393</v>
      </c>
      <c r="J10356" s="9" t="s">
        <v>1529</v>
      </c>
      <c r="K10356" s="9" t="s">
        <v>303</v>
      </c>
      <c r="L10356" s="9" t="s">
        <v>226</v>
      </c>
      <c r="M10356" s="9" t="s">
        <v>452</v>
      </c>
      <c r="N10356" s="9" t="s">
        <v>198</v>
      </c>
      <c r="O10356" s="9" t="s">
        <v>116</v>
      </c>
      <c r="P10356" s="9" t="s">
        <v>258</v>
      </c>
      <c r="Q10356" s="9" t="s">
        <v>219</v>
      </c>
      <c r="R10356" s="9">
        <v>0</v>
      </c>
      <c r="S10356" s="9">
        <v>9</v>
      </c>
      <c r="U10356" s="9" t="s">
        <v>290</v>
      </c>
      <c r="X10356" s="9">
        <f>INDEX(SLA_Policy!$D$2:$D$5,MATCH(F10356,SLA_Policy!$A$2:$A$5,0))</f>
        <v>72</v>
      </c>
      <c r="Y10356" s="9" t="str">
        <f>IF(E10356="Cancelled","Excluded",IF(D10356="",IF((SLA_Policy!$B$8-B10356)*24&gt;X10356,"Open - Breached","Open - On Track"),IF((D10356-B10356)*24&lt;=X10356,"Met","Breached")))</f>
        <v>Met</v>
      </c>
    </row>
    <row r="10357" spans="1:25" x14ac:dyDescent="0.25">
      <c r="A10357" s="9" t="s">
        <v>14908</v>
      </c>
      <c r="B10357" s="23">
        <v>46218.386111111096</v>
      </c>
      <c r="C10357" s="23">
        <v>46218.390972222202</v>
      </c>
      <c r="D10357" s="23">
        <v>46218.393750000003</v>
      </c>
      <c r="E10357" s="9" t="s">
        <v>212</v>
      </c>
      <c r="F10357" s="9" t="s">
        <v>188</v>
      </c>
      <c r="G10357" s="9" t="s">
        <v>213</v>
      </c>
      <c r="H10357" s="9" t="s">
        <v>161</v>
      </c>
      <c r="I10357" s="9" t="s">
        <v>454</v>
      </c>
      <c r="J10357" s="9" t="s">
        <v>2015</v>
      </c>
      <c r="K10357" s="9" t="s">
        <v>215</v>
      </c>
      <c r="L10357" s="9" t="s">
        <v>311</v>
      </c>
      <c r="M10357" s="9" t="s">
        <v>829</v>
      </c>
      <c r="N10357" s="9" t="s">
        <v>198</v>
      </c>
      <c r="O10357" s="9" t="s">
        <v>177</v>
      </c>
      <c r="P10357" s="9" t="s">
        <v>457</v>
      </c>
      <c r="Q10357" s="9" t="s">
        <v>219</v>
      </c>
      <c r="R10357" s="9">
        <v>0</v>
      </c>
      <c r="S10357" s="9">
        <v>10</v>
      </c>
      <c r="U10357" s="9" t="s">
        <v>221</v>
      </c>
      <c r="X10357" s="9">
        <f>INDEX(SLA_Policy!$D$2:$D$5,MATCH(F10357,SLA_Policy!$A$2:$A$5,0))</f>
        <v>72</v>
      </c>
      <c r="Y10357" s="9" t="str">
        <f>IF(E10357="Cancelled","Excluded",IF(D10357="",IF((SLA_Policy!$B$8-B10357)*24&gt;X10357,"Open - Breached","Open - On Track"),IF((D10357-B10357)*24&lt;=X10357,"Met","Breached")))</f>
        <v>Met</v>
      </c>
    </row>
    <row r="10358" spans="1:25" x14ac:dyDescent="0.25">
      <c r="A10358" s="9" t="s">
        <v>14909</v>
      </c>
      <c r="B10358" s="23">
        <v>46218.418055555601</v>
      </c>
      <c r="C10358" s="23">
        <v>46218.461805555598</v>
      </c>
      <c r="D10358" s="23">
        <v>46218.563888888901</v>
      </c>
      <c r="E10358" s="9" t="s">
        <v>212</v>
      </c>
      <c r="F10358" s="9" t="s">
        <v>188</v>
      </c>
      <c r="G10358" s="9" t="s">
        <v>213</v>
      </c>
      <c r="H10358" s="9" t="s">
        <v>88</v>
      </c>
      <c r="I10358" s="9" t="s">
        <v>92</v>
      </c>
      <c r="J10358" s="9" t="s">
        <v>3941</v>
      </c>
      <c r="K10358" s="9" t="s">
        <v>215</v>
      </c>
      <c r="L10358" s="9" t="s">
        <v>104</v>
      </c>
      <c r="M10358" s="9" t="s">
        <v>5250</v>
      </c>
      <c r="N10358" s="9" t="s">
        <v>196</v>
      </c>
      <c r="O10358" s="9" t="s">
        <v>178</v>
      </c>
      <c r="P10358" s="9" t="s">
        <v>360</v>
      </c>
      <c r="Q10358" s="9" t="s">
        <v>219</v>
      </c>
      <c r="R10358" s="9">
        <v>0</v>
      </c>
      <c r="S10358" s="9">
        <v>32</v>
      </c>
      <c r="T10358" s="9" t="s">
        <v>136</v>
      </c>
      <c r="U10358" s="9" t="s">
        <v>266</v>
      </c>
      <c r="X10358" s="9">
        <f>INDEX(SLA_Policy!$D$2:$D$5,MATCH(F10358,SLA_Policy!$A$2:$A$5,0))</f>
        <v>72</v>
      </c>
      <c r="Y10358" s="9" t="str">
        <f>IF(E10358="Cancelled","Excluded",IF(D10358="",IF((SLA_Policy!$B$8-B10358)*24&gt;X10358,"Open - Breached","Open - On Track"),IF((D10358-B10358)*24&lt;=X10358,"Met","Breached")))</f>
        <v>Met</v>
      </c>
    </row>
    <row r="10359" spans="1:25" x14ac:dyDescent="0.25">
      <c r="A10359" s="9" t="s">
        <v>14910</v>
      </c>
      <c r="B10359" s="23">
        <v>46218.421527777798</v>
      </c>
      <c r="C10359" s="23">
        <v>46218.423611111102</v>
      </c>
      <c r="D10359" s="23">
        <v>46218.642361111102</v>
      </c>
      <c r="E10359" s="9" t="s">
        <v>212</v>
      </c>
      <c r="F10359" s="9" t="s">
        <v>188</v>
      </c>
      <c r="G10359" s="9" t="s">
        <v>213</v>
      </c>
      <c r="H10359" s="9" t="s">
        <v>161</v>
      </c>
      <c r="I10359" s="9" t="s">
        <v>389</v>
      </c>
      <c r="J10359" s="9" t="s">
        <v>5386</v>
      </c>
      <c r="K10359" s="9" t="s">
        <v>246</v>
      </c>
      <c r="L10359" s="9" t="s">
        <v>226</v>
      </c>
      <c r="M10359" s="9" t="s">
        <v>826</v>
      </c>
      <c r="N10359" s="9" t="s">
        <v>198</v>
      </c>
      <c r="O10359" s="9" t="s">
        <v>116</v>
      </c>
      <c r="P10359" s="9" t="s">
        <v>342</v>
      </c>
      <c r="Q10359" s="9" t="s">
        <v>219</v>
      </c>
      <c r="R10359" s="9">
        <v>0</v>
      </c>
      <c r="S10359" s="9">
        <v>7</v>
      </c>
      <c r="U10359" s="9" t="s">
        <v>290</v>
      </c>
      <c r="X10359" s="9">
        <f>INDEX(SLA_Policy!$D$2:$D$5,MATCH(F10359,SLA_Policy!$A$2:$A$5,0))</f>
        <v>72</v>
      </c>
      <c r="Y10359" s="9" t="str">
        <f>IF(E10359="Cancelled","Excluded",IF(D10359="",IF((SLA_Policy!$B$8-B10359)*24&gt;X10359,"Open - Breached","Open - On Track"),IF((D10359-B10359)*24&lt;=X10359,"Met","Breached")))</f>
        <v>Met</v>
      </c>
    </row>
    <row r="10360" spans="1:25" x14ac:dyDescent="0.25">
      <c r="A10360" s="9" t="s">
        <v>14911</v>
      </c>
      <c r="B10360" s="23">
        <v>46218.4243055556</v>
      </c>
      <c r="C10360" s="23">
        <v>46218.482638888898</v>
      </c>
      <c r="D10360" s="23">
        <v>46219.366666666698</v>
      </c>
      <c r="E10360" s="9" t="s">
        <v>212</v>
      </c>
      <c r="F10360" s="9" t="s">
        <v>188</v>
      </c>
      <c r="G10360" s="9" t="s">
        <v>213</v>
      </c>
      <c r="H10360" s="9" t="s">
        <v>166</v>
      </c>
      <c r="I10360" s="9" t="s">
        <v>286</v>
      </c>
      <c r="J10360" s="9" t="s">
        <v>11705</v>
      </c>
      <c r="K10360" s="9" t="s">
        <v>215</v>
      </c>
      <c r="L10360" s="9" t="s">
        <v>270</v>
      </c>
      <c r="M10360" s="9" t="s">
        <v>3955</v>
      </c>
      <c r="N10360" s="9" t="s">
        <v>197</v>
      </c>
      <c r="O10360" s="9" t="s">
        <v>181</v>
      </c>
      <c r="P10360" s="9" t="s">
        <v>668</v>
      </c>
      <c r="Q10360" s="9" t="s">
        <v>219</v>
      </c>
      <c r="R10360" s="9">
        <v>0</v>
      </c>
      <c r="S10360" s="9">
        <v>27</v>
      </c>
      <c r="U10360" s="9" t="s">
        <v>266</v>
      </c>
      <c r="X10360" s="9">
        <f>INDEX(SLA_Policy!$D$2:$D$5,MATCH(F10360,SLA_Policy!$A$2:$A$5,0))</f>
        <v>72</v>
      </c>
      <c r="Y10360" s="9" t="str">
        <f>IF(E10360="Cancelled","Excluded",IF(D10360="",IF((SLA_Policy!$B$8-B10360)*24&gt;X10360,"Open - Breached","Open - On Track"),IF((D10360-B10360)*24&lt;=X10360,"Met","Breached")))</f>
        <v>Met</v>
      </c>
    </row>
    <row r="10361" spans="1:25" x14ac:dyDescent="0.25">
      <c r="A10361" s="9" t="s">
        <v>14912</v>
      </c>
      <c r="B10361" s="23">
        <v>46218.425694444399</v>
      </c>
      <c r="C10361" s="23">
        <v>46218.510416666701</v>
      </c>
      <c r="D10361" s="23">
        <v>46219.320833333302</v>
      </c>
      <c r="E10361" s="9" t="s">
        <v>212</v>
      </c>
      <c r="F10361" s="9" t="s">
        <v>189</v>
      </c>
      <c r="G10361" s="9" t="s">
        <v>213</v>
      </c>
      <c r="H10361" s="9" t="s">
        <v>163</v>
      </c>
      <c r="I10361" s="9" t="s">
        <v>405</v>
      </c>
      <c r="J10361" s="9" t="s">
        <v>501</v>
      </c>
      <c r="K10361" s="9" t="s">
        <v>215</v>
      </c>
      <c r="L10361" s="9" t="s">
        <v>104</v>
      </c>
      <c r="M10361" s="9" t="s">
        <v>1442</v>
      </c>
      <c r="N10361" s="9" t="s">
        <v>197</v>
      </c>
      <c r="O10361" s="9" t="s">
        <v>176</v>
      </c>
      <c r="P10361" s="9" t="s">
        <v>253</v>
      </c>
      <c r="Q10361" s="9" t="s">
        <v>219</v>
      </c>
      <c r="R10361" s="9">
        <v>0</v>
      </c>
      <c r="S10361" s="9">
        <v>21</v>
      </c>
      <c r="U10361" s="9" t="s">
        <v>376</v>
      </c>
      <c r="W10361" s="9">
        <v>4</v>
      </c>
      <c r="X10361" s="9">
        <f>INDEX(SLA_Policy!$D$2:$D$5,MATCH(F10361,SLA_Policy!$A$2:$A$5,0))</f>
        <v>120</v>
      </c>
      <c r="Y10361" s="9" t="str">
        <f>IF(E10361="Cancelled","Excluded",IF(D10361="",IF((SLA_Policy!$B$8-B10361)*24&gt;X10361,"Open - Breached","Open - On Track"),IF((D10361-B10361)*24&lt;=X10361,"Met","Breached")))</f>
        <v>Met</v>
      </c>
    </row>
    <row r="10362" spans="1:25" x14ac:dyDescent="0.25">
      <c r="A10362" s="9" t="s">
        <v>14913</v>
      </c>
      <c r="B10362" s="23">
        <v>46218.4284722222</v>
      </c>
      <c r="C10362" s="23">
        <v>46218.536111111098</v>
      </c>
      <c r="D10362" s="23">
        <v>46220.370138888902</v>
      </c>
      <c r="E10362" s="9" t="s">
        <v>212</v>
      </c>
      <c r="F10362" s="9" t="s">
        <v>189</v>
      </c>
      <c r="G10362" s="9" t="s">
        <v>213</v>
      </c>
      <c r="H10362" s="9" t="s">
        <v>167</v>
      </c>
      <c r="I10362" s="9" t="s">
        <v>362</v>
      </c>
      <c r="J10362" s="9" t="s">
        <v>2817</v>
      </c>
      <c r="K10362" s="9" t="s">
        <v>225</v>
      </c>
      <c r="L10362" s="9" t="s">
        <v>216</v>
      </c>
      <c r="M10362" s="9" t="s">
        <v>612</v>
      </c>
      <c r="N10362" s="9" t="s">
        <v>196</v>
      </c>
      <c r="O10362" s="9" t="s">
        <v>176</v>
      </c>
      <c r="P10362" s="9" t="s">
        <v>330</v>
      </c>
      <c r="Q10362" s="9" t="s">
        <v>273</v>
      </c>
      <c r="R10362" s="9">
        <v>0</v>
      </c>
      <c r="S10362" s="9">
        <v>28</v>
      </c>
      <c r="U10362" s="9" t="s">
        <v>266</v>
      </c>
      <c r="X10362" s="9">
        <f>INDEX(SLA_Policy!$D$2:$D$5,MATCH(F10362,SLA_Policy!$A$2:$A$5,0))</f>
        <v>120</v>
      </c>
      <c r="Y10362" s="9" t="str">
        <f>IF(E10362="Cancelled","Excluded",IF(D10362="",IF((SLA_Policy!$B$8-B10362)*24&gt;X10362,"Open - Breached","Open - On Track"),IF((D10362-B10362)*24&lt;=X10362,"Met","Breached")))</f>
        <v>Met</v>
      </c>
    </row>
    <row r="10363" spans="1:25" x14ac:dyDescent="0.25">
      <c r="A10363" s="9" t="s">
        <v>14914</v>
      </c>
      <c r="B10363" s="23">
        <v>46218.463888888902</v>
      </c>
      <c r="C10363" s="23">
        <v>46218.483333333301</v>
      </c>
      <c r="D10363" s="23">
        <v>46218.502777777801</v>
      </c>
      <c r="E10363" s="9" t="s">
        <v>212</v>
      </c>
      <c r="F10363" s="9" t="s">
        <v>188</v>
      </c>
      <c r="G10363" s="9" t="s">
        <v>213</v>
      </c>
      <c r="H10363" s="9" t="s">
        <v>161</v>
      </c>
      <c r="I10363" s="9" t="s">
        <v>297</v>
      </c>
      <c r="J10363" s="9" t="s">
        <v>1341</v>
      </c>
      <c r="K10363" s="9" t="s">
        <v>225</v>
      </c>
      <c r="L10363" s="9" t="s">
        <v>282</v>
      </c>
      <c r="M10363" s="9" t="s">
        <v>2016</v>
      </c>
      <c r="N10363" s="9" t="s">
        <v>198</v>
      </c>
      <c r="O10363" s="9" t="s">
        <v>177</v>
      </c>
      <c r="P10363" s="9" t="s">
        <v>457</v>
      </c>
      <c r="Q10363" s="9" t="s">
        <v>219</v>
      </c>
      <c r="R10363" s="9">
        <v>0</v>
      </c>
      <c r="S10363" s="9">
        <v>7</v>
      </c>
      <c r="U10363" s="9" t="s">
        <v>376</v>
      </c>
      <c r="X10363" s="9">
        <f>INDEX(SLA_Policy!$D$2:$D$5,MATCH(F10363,SLA_Policy!$A$2:$A$5,0))</f>
        <v>72</v>
      </c>
      <c r="Y10363" s="9" t="str">
        <f>IF(E10363="Cancelled","Excluded",IF(D10363="",IF((SLA_Policy!$B$8-B10363)*24&gt;X10363,"Open - Breached","Open - On Track"),IF((D10363-B10363)*24&lt;=X10363,"Met","Breached")))</f>
        <v>Met</v>
      </c>
    </row>
    <row r="10364" spans="1:25" x14ac:dyDescent="0.25">
      <c r="A10364" s="9" t="s">
        <v>14915</v>
      </c>
      <c r="B10364" s="23">
        <v>46218.467361111099</v>
      </c>
      <c r="C10364" s="23">
        <v>46218.46875</v>
      </c>
      <c r="D10364" s="23">
        <v>46219.327083333301</v>
      </c>
      <c r="E10364" s="9" t="s">
        <v>212</v>
      </c>
      <c r="F10364" s="9" t="s">
        <v>188</v>
      </c>
      <c r="G10364" s="9" t="s">
        <v>213</v>
      </c>
      <c r="H10364" s="9" t="s">
        <v>88</v>
      </c>
      <c r="I10364" s="9" t="s">
        <v>486</v>
      </c>
      <c r="J10364" s="9" t="s">
        <v>1664</v>
      </c>
      <c r="K10364" s="9" t="s">
        <v>246</v>
      </c>
      <c r="L10364" s="9" t="s">
        <v>226</v>
      </c>
      <c r="M10364" s="9" t="s">
        <v>2511</v>
      </c>
      <c r="N10364" s="9" t="s">
        <v>198</v>
      </c>
      <c r="O10364" s="9" t="s">
        <v>178</v>
      </c>
      <c r="P10364" s="9" t="s">
        <v>414</v>
      </c>
      <c r="Q10364" s="9" t="s">
        <v>219</v>
      </c>
      <c r="R10364" s="9">
        <v>0</v>
      </c>
      <c r="S10364" s="9">
        <v>39</v>
      </c>
      <c r="U10364" s="9" t="s">
        <v>661</v>
      </c>
      <c r="W10364" s="9">
        <v>5</v>
      </c>
      <c r="X10364" s="9">
        <f>INDEX(SLA_Policy!$D$2:$D$5,MATCH(F10364,SLA_Policy!$A$2:$A$5,0))</f>
        <v>72</v>
      </c>
      <c r="Y10364" s="9" t="str">
        <f>IF(E10364="Cancelled","Excluded",IF(D10364="",IF((SLA_Policy!$B$8-B10364)*24&gt;X10364,"Open - Breached","Open - On Track"),IF((D10364-B10364)*24&lt;=X10364,"Met","Breached")))</f>
        <v>Met</v>
      </c>
    </row>
    <row r="10365" spans="1:25" x14ac:dyDescent="0.25">
      <c r="A10365" s="9" t="s">
        <v>14916</v>
      </c>
      <c r="B10365" s="23">
        <v>46218.4819444444</v>
      </c>
      <c r="C10365" s="23">
        <v>46218.487500000003</v>
      </c>
      <c r="D10365" s="23">
        <v>46219.407638888901</v>
      </c>
      <c r="E10365" s="9" t="s">
        <v>212</v>
      </c>
      <c r="F10365" s="9" t="s">
        <v>188</v>
      </c>
      <c r="G10365" s="9" t="s">
        <v>213</v>
      </c>
      <c r="H10365" s="9" t="s">
        <v>165</v>
      </c>
      <c r="I10365" s="9" t="s">
        <v>2034</v>
      </c>
      <c r="J10365" s="9" t="s">
        <v>7295</v>
      </c>
      <c r="K10365" s="9" t="s">
        <v>246</v>
      </c>
      <c r="L10365" s="9" t="s">
        <v>104</v>
      </c>
      <c r="M10365" s="9" t="s">
        <v>1547</v>
      </c>
      <c r="N10365" s="9" t="s">
        <v>199</v>
      </c>
      <c r="O10365" s="9" t="s">
        <v>176</v>
      </c>
      <c r="P10365" s="9" t="s">
        <v>503</v>
      </c>
      <c r="Q10365" s="9" t="s">
        <v>273</v>
      </c>
      <c r="R10365" s="9">
        <v>0</v>
      </c>
      <c r="S10365" s="9">
        <v>81</v>
      </c>
      <c r="U10365" s="9" t="s">
        <v>266</v>
      </c>
      <c r="X10365" s="9">
        <f>INDEX(SLA_Policy!$D$2:$D$5,MATCH(F10365,SLA_Policy!$A$2:$A$5,0))</f>
        <v>72</v>
      </c>
      <c r="Y10365" s="9" t="str">
        <f>IF(E10365="Cancelled","Excluded",IF(D10365="",IF((SLA_Policy!$B$8-B10365)*24&gt;X10365,"Open - Breached","Open - On Track"),IF((D10365-B10365)*24&lt;=X10365,"Met","Breached")))</f>
        <v>Met</v>
      </c>
    </row>
    <row r="10366" spans="1:25" x14ac:dyDescent="0.25">
      <c r="A10366" s="9" t="s">
        <v>14917</v>
      </c>
      <c r="B10366" s="23">
        <v>46218.488194444399</v>
      </c>
      <c r="C10366" s="23">
        <v>46218.590277777803</v>
      </c>
      <c r="D10366" s="23">
        <v>46218.677777777797</v>
      </c>
      <c r="E10366" s="9" t="s">
        <v>212</v>
      </c>
      <c r="F10366" s="9" t="s">
        <v>189</v>
      </c>
      <c r="G10366" s="9" t="s">
        <v>213</v>
      </c>
      <c r="H10366" s="9" t="s">
        <v>161</v>
      </c>
      <c r="I10366" s="9" t="s">
        <v>297</v>
      </c>
      <c r="J10366" s="9" t="s">
        <v>1341</v>
      </c>
      <c r="K10366" s="9" t="s">
        <v>225</v>
      </c>
      <c r="L10366" s="9" t="s">
        <v>226</v>
      </c>
      <c r="M10366" s="9" t="s">
        <v>356</v>
      </c>
      <c r="N10366" s="9" t="s">
        <v>196</v>
      </c>
      <c r="O10366" s="9" t="s">
        <v>177</v>
      </c>
      <c r="P10366" s="9" t="s">
        <v>300</v>
      </c>
      <c r="Q10366" s="9" t="s">
        <v>219</v>
      </c>
      <c r="R10366" s="9">
        <v>0</v>
      </c>
      <c r="S10366" s="9">
        <v>9</v>
      </c>
      <c r="U10366" s="9" t="s">
        <v>376</v>
      </c>
      <c r="X10366" s="9">
        <f>INDEX(SLA_Policy!$D$2:$D$5,MATCH(F10366,SLA_Policy!$A$2:$A$5,0))</f>
        <v>120</v>
      </c>
      <c r="Y10366" s="9" t="str">
        <f>IF(E10366="Cancelled","Excluded",IF(D10366="",IF((SLA_Policy!$B$8-B10366)*24&gt;X10366,"Open - Breached","Open - On Track"),IF((D10366-B10366)*24&lt;=X10366,"Met","Breached")))</f>
        <v>Met</v>
      </c>
    </row>
    <row r="10367" spans="1:25" x14ac:dyDescent="0.25">
      <c r="A10367" s="9" t="s">
        <v>14918</v>
      </c>
      <c r="B10367" s="23">
        <v>46218.490277777797</v>
      </c>
      <c r="C10367" s="23">
        <v>46218.504861111098</v>
      </c>
      <c r="E10367" s="9" t="s">
        <v>649</v>
      </c>
      <c r="F10367" s="9" t="s">
        <v>187</v>
      </c>
      <c r="G10367" s="9" t="s">
        <v>213</v>
      </c>
      <c r="H10367" s="9" t="s">
        <v>164</v>
      </c>
      <c r="I10367" s="9" t="s">
        <v>478</v>
      </c>
      <c r="J10367" s="9" t="s">
        <v>1964</v>
      </c>
      <c r="K10367" s="9" t="s">
        <v>303</v>
      </c>
      <c r="L10367" s="9" t="s">
        <v>311</v>
      </c>
      <c r="M10367" s="9" t="s">
        <v>1740</v>
      </c>
      <c r="N10367" s="9" t="s">
        <v>197</v>
      </c>
      <c r="O10367" s="9" t="s">
        <v>178</v>
      </c>
      <c r="P10367" s="9" t="s">
        <v>360</v>
      </c>
      <c r="Q10367" s="9" t="s">
        <v>273</v>
      </c>
      <c r="R10367" s="9">
        <v>0</v>
      </c>
      <c r="S10367" s="9">
        <v>3</v>
      </c>
      <c r="T10367" s="9" t="s">
        <v>343</v>
      </c>
      <c r="X10367" s="9">
        <f>INDEX(SLA_Policy!$D$2:$D$5,MATCH(F10367,SLA_Policy!$A$2:$A$5,0))</f>
        <v>8</v>
      </c>
      <c r="Y10367" s="9" t="str">
        <f>IF(E10367="Cancelled","Excluded",IF(D10367="",IF((SLA_Policy!$B$8-B10367)*24&gt;X10367,"Open - Breached","Open - On Track"),IF((D10367-B10367)*24&lt;=X10367,"Met","Breached")))</f>
        <v>Excluded</v>
      </c>
    </row>
    <row r="10368" spans="1:25" x14ac:dyDescent="0.25">
      <c r="A10368" s="9" t="s">
        <v>14919</v>
      </c>
      <c r="B10368" s="23">
        <v>46218.504861111098</v>
      </c>
      <c r="C10368" s="23">
        <v>46218.533333333296</v>
      </c>
      <c r="D10368" s="23">
        <v>46219.552083333299</v>
      </c>
      <c r="E10368" s="9" t="s">
        <v>212</v>
      </c>
      <c r="F10368" s="9" t="s">
        <v>188</v>
      </c>
      <c r="G10368" s="9" t="s">
        <v>213</v>
      </c>
      <c r="H10368" s="9" t="s">
        <v>163</v>
      </c>
      <c r="I10368" s="9" t="s">
        <v>223</v>
      </c>
      <c r="J10368" s="9" t="s">
        <v>5056</v>
      </c>
      <c r="K10368" s="9" t="s">
        <v>239</v>
      </c>
      <c r="L10368" s="9" t="s">
        <v>282</v>
      </c>
      <c r="M10368" s="9" t="s">
        <v>4820</v>
      </c>
      <c r="N10368" s="9" t="s">
        <v>197</v>
      </c>
      <c r="O10368" s="9" t="s">
        <v>176</v>
      </c>
      <c r="P10368" s="9" t="s">
        <v>419</v>
      </c>
      <c r="Q10368" s="9" t="s">
        <v>219</v>
      </c>
      <c r="R10368" s="9">
        <v>0</v>
      </c>
      <c r="S10368" s="9">
        <v>99</v>
      </c>
      <c r="T10368" s="9" t="s">
        <v>220</v>
      </c>
      <c r="U10368" s="9" t="s">
        <v>230</v>
      </c>
      <c r="X10368" s="9">
        <f>INDEX(SLA_Policy!$D$2:$D$5,MATCH(F10368,SLA_Policy!$A$2:$A$5,0))</f>
        <v>72</v>
      </c>
      <c r="Y10368" s="9" t="str">
        <f>IF(E10368="Cancelled","Excluded",IF(D10368="",IF((SLA_Policy!$B$8-B10368)*24&gt;X10368,"Open - Breached","Open - On Track"),IF((D10368-B10368)*24&lt;=X10368,"Met","Breached")))</f>
        <v>Met</v>
      </c>
    </row>
    <row r="10369" spans="1:25" x14ac:dyDescent="0.25">
      <c r="A10369" s="9" t="s">
        <v>14920</v>
      </c>
      <c r="B10369" s="23">
        <v>46218.542361111096</v>
      </c>
      <c r="C10369" s="23">
        <v>46219.297916666699</v>
      </c>
      <c r="D10369" s="23">
        <v>46219.307638888902</v>
      </c>
      <c r="E10369" s="9" t="s">
        <v>212</v>
      </c>
      <c r="F10369" s="9" t="s">
        <v>189</v>
      </c>
      <c r="G10369" s="9" t="s">
        <v>236</v>
      </c>
      <c r="H10369" s="9" t="s">
        <v>161</v>
      </c>
      <c r="I10369" s="9" t="s">
        <v>482</v>
      </c>
      <c r="J10369" s="9" t="s">
        <v>2068</v>
      </c>
      <c r="K10369" s="9" t="s">
        <v>246</v>
      </c>
      <c r="L10369" s="9" t="s">
        <v>226</v>
      </c>
      <c r="M10369" s="9" t="s">
        <v>7430</v>
      </c>
      <c r="N10369" s="9" t="s">
        <v>197</v>
      </c>
      <c r="O10369" s="9" t="s">
        <v>116</v>
      </c>
      <c r="P10369" s="9" t="s">
        <v>218</v>
      </c>
      <c r="Q10369" s="9" t="s">
        <v>219</v>
      </c>
      <c r="R10369" s="9">
        <v>0</v>
      </c>
      <c r="S10369" s="9">
        <v>52</v>
      </c>
      <c r="U10369" s="9" t="s">
        <v>242</v>
      </c>
      <c r="X10369" s="9">
        <f>INDEX(SLA_Policy!$D$2:$D$5,MATCH(F10369,SLA_Policy!$A$2:$A$5,0))</f>
        <v>120</v>
      </c>
      <c r="Y10369" s="9" t="str">
        <f>IF(E10369="Cancelled","Excluded",IF(D10369="",IF((SLA_Policy!$B$8-B10369)*24&gt;X10369,"Open - Breached","Open - On Track"),IF((D10369-B10369)*24&lt;=X10369,"Met","Breached")))</f>
        <v>Met</v>
      </c>
    </row>
    <row r="10370" spans="1:25" x14ac:dyDescent="0.25">
      <c r="A10370" s="9" t="s">
        <v>14921</v>
      </c>
      <c r="B10370" s="23">
        <v>46218.545833333301</v>
      </c>
      <c r="C10370" s="23">
        <v>46218.55</v>
      </c>
      <c r="D10370" s="23">
        <v>46219.3618055556</v>
      </c>
      <c r="E10370" s="9" t="s">
        <v>212</v>
      </c>
      <c r="F10370" s="9" t="s">
        <v>189</v>
      </c>
      <c r="G10370" s="9" t="s">
        <v>213</v>
      </c>
      <c r="H10370" s="9" t="s">
        <v>166</v>
      </c>
      <c r="I10370" s="9" t="s">
        <v>398</v>
      </c>
      <c r="J10370" s="9" t="s">
        <v>14922</v>
      </c>
      <c r="K10370" s="9" t="s">
        <v>303</v>
      </c>
      <c r="L10370" s="9" t="s">
        <v>293</v>
      </c>
      <c r="M10370" s="9" t="s">
        <v>3379</v>
      </c>
      <c r="N10370" s="9" t="s">
        <v>198</v>
      </c>
      <c r="O10370" s="9" t="s">
        <v>181</v>
      </c>
      <c r="P10370" s="9" t="s">
        <v>449</v>
      </c>
      <c r="Q10370" s="9" t="s">
        <v>219</v>
      </c>
      <c r="R10370" s="9">
        <v>0</v>
      </c>
      <c r="S10370" s="9">
        <v>72</v>
      </c>
      <c r="U10370" s="9" t="s">
        <v>376</v>
      </c>
      <c r="X10370" s="9">
        <f>INDEX(SLA_Policy!$D$2:$D$5,MATCH(F10370,SLA_Policy!$A$2:$A$5,0))</f>
        <v>120</v>
      </c>
      <c r="Y10370" s="9" t="str">
        <f>IF(E10370="Cancelled","Excluded",IF(D10370="",IF((SLA_Policy!$B$8-B10370)*24&gt;X10370,"Open - Breached","Open - On Track"),IF((D10370-B10370)*24&lt;=X10370,"Met","Breached")))</f>
        <v>Met</v>
      </c>
    </row>
    <row r="10371" spans="1:25" x14ac:dyDescent="0.25">
      <c r="A10371" s="9" t="s">
        <v>14923</v>
      </c>
      <c r="B10371" s="23">
        <v>46218.548611111102</v>
      </c>
      <c r="C10371" s="23">
        <v>46218.593055555597</v>
      </c>
      <c r="D10371" s="23">
        <v>46219.324999999997</v>
      </c>
      <c r="E10371" s="9" t="s">
        <v>212</v>
      </c>
      <c r="F10371" s="9" t="s">
        <v>188</v>
      </c>
      <c r="G10371" s="9" t="s">
        <v>213</v>
      </c>
      <c r="H10371" s="9" t="s">
        <v>162</v>
      </c>
      <c r="I10371" s="9" t="s">
        <v>393</v>
      </c>
      <c r="J10371" s="9" t="s">
        <v>10846</v>
      </c>
      <c r="K10371" s="9" t="s">
        <v>246</v>
      </c>
      <c r="L10371" s="9" t="s">
        <v>104</v>
      </c>
      <c r="M10371" s="9" t="s">
        <v>2625</v>
      </c>
      <c r="N10371" s="9" t="s">
        <v>197</v>
      </c>
      <c r="O10371" s="9" t="s">
        <v>179</v>
      </c>
      <c r="P10371" s="9" t="s">
        <v>264</v>
      </c>
      <c r="Q10371" s="9" t="s">
        <v>219</v>
      </c>
      <c r="R10371" s="9">
        <v>0</v>
      </c>
      <c r="S10371" s="9">
        <v>22</v>
      </c>
      <c r="U10371" s="9" t="s">
        <v>290</v>
      </c>
      <c r="X10371" s="9">
        <f>INDEX(SLA_Policy!$D$2:$D$5,MATCH(F10371,SLA_Policy!$A$2:$A$5,0))</f>
        <v>72</v>
      </c>
      <c r="Y10371" s="9" t="str">
        <f>IF(E10371="Cancelled","Excluded",IF(D10371="",IF((SLA_Policy!$B$8-B10371)*24&gt;X10371,"Open - Breached","Open - On Track"),IF((D10371-B10371)*24&lt;=X10371,"Met","Breached")))</f>
        <v>Met</v>
      </c>
    </row>
    <row r="10372" spans="1:25" x14ac:dyDescent="0.25">
      <c r="A10372" s="9" t="s">
        <v>14924</v>
      </c>
      <c r="B10372" s="23">
        <v>46218.559027777803</v>
      </c>
      <c r="C10372" s="23">
        <v>46218.577083333301</v>
      </c>
      <c r="D10372" s="23">
        <v>46219.3659722222</v>
      </c>
      <c r="E10372" s="9" t="s">
        <v>212</v>
      </c>
      <c r="F10372" s="9" t="s">
        <v>188</v>
      </c>
      <c r="G10372" s="9" t="s">
        <v>213</v>
      </c>
      <c r="H10372" s="9" t="s">
        <v>167</v>
      </c>
      <c r="I10372" s="9" t="s">
        <v>362</v>
      </c>
      <c r="J10372" s="9" t="s">
        <v>374</v>
      </c>
      <c r="K10372" s="9" t="s">
        <v>303</v>
      </c>
      <c r="L10372" s="9" t="s">
        <v>104</v>
      </c>
      <c r="M10372" s="9" t="s">
        <v>1053</v>
      </c>
      <c r="N10372" s="9" t="s">
        <v>196</v>
      </c>
      <c r="O10372" s="9" t="s">
        <v>180</v>
      </c>
      <c r="P10372" s="9" t="s">
        <v>318</v>
      </c>
      <c r="Q10372" s="9" t="s">
        <v>219</v>
      </c>
      <c r="R10372" s="9">
        <v>0</v>
      </c>
      <c r="S10372" s="9">
        <v>35</v>
      </c>
      <c r="T10372" s="9" t="s">
        <v>322</v>
      </c>
      <c r="U10372" s="9" t="s">
        <v>248</v>
      </c>
      <c r="W10372" s="9">
        <v>4</v>
      </c>
      <c r="X10372" s="9">
        <f>INDEX(SLA_Policy!$D$2:$D$5,MATCH(F10372,SLA_Policy!$A$2:$A$5,0))</f>
        <v>72</v>
      </c>
      <c r="Y10372" s="9" t="str">
        <f>IF(E10372="Cancelled","Excluded",IF(D10372="",IF((SLA_Policy!$B$8-B10372)*24&gt;X10372,"Open - Breached","Open - On Track"),IF((D10372-B10372)*24&lt;=X10372,"Met","Breached")))</f>
        <v>Met</v>
      </c>
    </row>
    <row r="10373" spans="1:25" x14ac:dyDescent="0.25">
      <c r="A10373" s="9" t="s">
        <v>14925</v>
      </c>
      <c r="B10373" s="23">
        <v>46218.561111111099</v>
      </c>
      <c r="C10373" s="23">
        <v>46218.565277777801</v>
      </c>
      <c r="D10373" s="23">
        <v>46219.380555555603</v>
      </c>
      <c r="E10373" s="9" t="s">
        <v>212</v>
      </c>
      <c r="F10373" s="9" t="s">
        <v>189</v>
      </c>
      <c r="G10373" s="9" t="s">
        <v>213</v>
      </c>
      <c r="H10373" s="9" t="s">
        <v>161</v>
      </c>
      <c r="I10373" s="9" t="s">
        <v>297</v>
      </c>
      <c r="J10373" s="9" t="s">
        <v>4084</v>
      </c>
      <c r="K10373" s="9" t="s">
        <v>262</v>
      </c>
      <c r="L10373" s="9" t="s">
        <v>104</v>
      </c>
      <c r="M10373" s="9" t="s">
        <v>2153</v>
      </c>
      <c r="N10373" s="9" t="s">
        <v>200</v>
      </c>
      <c r="O10373" s="9" t="s">
        <v>177</v>
      </c>
      <c r="P10373" s="9" t="s">
        <v>300</v>
      </c>
      <c r="Q10373" s="9" t="s">
        <v>219</v>
      </c>
      <c r="R10373" s="9">
        <v>0</v>
      </c>
      <c r="S10373" s="9">
        <v>21</v>
      </c>
      <c r="U10373" s="9" t="s">
        <v>290</v>
      </c>
      <c r="X10373" s="9">
        <f>INDEX(SLA_Policy!$D$2:$D$5,MATCH(F10373,SLA_Policy!$A$2:$A$5,0))</f>
        <v>120</v>
      </c>
      <c r="Y10373" s="9" t="str">
        <f>IF(E10373="Cancelled","Excluded",IF(D10373="",IF((SLA_Policy!$B$8-B10373)*24&gt;X10373,"Open - Breached","Open - On Track"),IF((D10373-B10373)*24&lt;=X10373,"Met","Breached")))</f>
        <v>Met</v>
      </c>
    </row>
    <row r="10374" spans="1:25" x14ac:dyDescent="0.25">
      <c r="A10374" s="9" t="s">
        <v>14926</v>
      </c>
      <c r="B10374" s="23">
        <v>46218.565972222197</v>
      </c>
      <c r="C10374" s="23">
        <v>46218.5756944444</v>
      </c>
      <c r="D10374" s="23">
        <v>46218.587500000001</v>
      </c>
      <c r="E10374" s="9" t="s">
        <v>212</v>
      </c>
      <c r="F10374" s="9" t="s">
        <v>187</v>
      </c>
      <c r="G10374" s="9" t="s">
        <v>213</v>
      </c>
      <c r="H10374" s="9" t="s">
        <v>161</v>
      </c>
      <c r="I10374" s="9" t="s">
        <v>389</v>
      </c>
      <c r="J10374" s="9" t="s">
        <v>786</v>
      </c>
      <c r="K10374" s="9" t="s">
        <v>246</v>
      </c>
      <c r="L10374" s="9" t="s">
        <v>311</v>
      </c>
      <c r="M10374" s="9" t="s">
        <v>2617</v>
      </c>
      <c r="N10374" s="9" t="s">
        <v>199</v>
      </c>
      <c r="O10374" s="9" t="s">
        <v>116</v>
      </c>
      <c r="P10374" s="9" t="s">
        <v>551</v>
      </c>
      <c r="Q10374" s="9" t="s">
        <v>219</v>
      </c>
      <c r="R10374" s="9">
        <v>0</v>
      </c>
      <c r="S10374" s="9">
        <v>11</v>
      </c>
      <c r="U10374" s="9" t="s">
        <v>290</v>
      </c>
      <c r="X10374" s="9">
        <f>INDEX(SLA_Policy!$D$2:$D$5,MATCH(F10374,SLA_Policy!$A$2:$A$5,0))</f>
        <v>8</v>
      </c>
      <c r="Y10374" s="9" t="str">
        <f>IF(E10374="Cancelled","Excluded",IF(D10374="",IF((SLA_Policy!$B$8-B10374)*24&gt;X10374,"Open - Breached","Open - On Track"),IF((D10374-B10374)*24&lt;=X10374,"Met","Breached")))</f>
        <v>Met</v>
      </c>
    </row>
    <row r="10375" spans="1:25" x14ac:dyDescent="0.25">
      <c r="A10375" s="9" t="s">
        <v>14927</v>
      </c>
      <c r="B10375" s="23">
        <v>46218.568749999999</v>
      </c>
      <c r="C10375" s="23">
        <v>46218.574999999997</v>
      </c>
      <c r="D10375" s="23">
        <v>46219.335416666698</v>
      </c>
      <c r="E10375" s="9" t="s">
        <v>212</v>
      </c>
      <c r="F10375" s="9" t="s">
        <v>189</v>
      </c>
      <c r="G10375" s="9" t="s">
        <v>213</v>
      </c>
      <c r="H10375" s="9" t="s">
        <v>165</v>
      </c>
      <c r="I10375" s="9" t="s">
        <v>567</v>
      </c>
      <c r="J10375" s="9" t="s">
        <v>14928</v>
      </c>
      <c r="K10375" s="9" t="s">
        <v>246</v>
      </c>
      <c r="L10375" s="9" t="s">
        <v>226</v>
      </c>
      <c r="M10375" s="9" t="s">
        <v>1423</v>
      </c>
      <c r="N10375" s="9" t="s">
        <v>196</v>
      </c>
      <c r="O10375" s="9" t="s">
        <v>176</v>
      </c>
      <c r="P10375" s="9" t="s">
        <v>253</v>
      </c>
      <c r="Q10375" s="9" t="s">
        <v>273</v>
      </c>
      <c r="R10375" s="9">
        <v>0</v>
      </c>
      <c r="S10375" s="9">
        <v>30</v>
      </c>
      <c r="U10375" s="9" t="s">
        <v>290</v>
      </c>
      <c r="X10375" s="9">
        <f>INDEX(SLA_Policy!$D$2:$D$5,MATCH(F10375,SLA_Policy!$A$2:$A$5,0))</f>
        <v>120</v>
      </c>
      <c r="Y10375" s="9" t="str">
        <f>IF(E10375="Cancelled","Excluded",IF(D10375="",IF((SLA_Policy!$B$8-B10375)*24&gt;X10375,"Open - Breached","Open - On Track"),IF((D10375-B10375)*24&lt;=X10375,"Met","Breached")))</f>
        <v>Met</v>
      </c>
    </row>
    <row r="10376" spans="1:25" x14ac:dyDescent="0.25">
      <c r="A10376" s="9" t="s">
        <v>14929</v>
      </c>
      <c r="B10376" s="23">
        <v>46218.568749999999</v>
      </c>
      <c r="C10376" s="23">
        <v>46218.6118055556</v>
      </c>
      <c r="D10376" s="23">
        <v>46218.636805555601</v>
      </c>
      <c r="E10376" s="9" t="s">
        <v>212</v>
      </c>
      <c r="F10376" s="9" t="s">
        <v>189</v>
      </c>
      <c r="G10376" s="9" t="s">
        <v>213</v>
      </c>
      <c r="H10376" s="9" t="s">
        <v>161</v>
      </c>
      <c r="I10376" s="9" t="s">
        <v>389</v>
      </c>
      <c r="J10376" s="9" t="s">
        <v>4209</v>
      </c>
      <c r="K10376" s="9" t="s">
        <v>239</v>
      </c>
      <c r="L10376" s="9" t="s">
        <v>307</v>
      </c>
      <c r="M10376" s="9" t="s">
        <v>3127</v>
      </c>
      <c r="N10376" s="9" t="s">
        <v>196</v>
      </c>
      <c r="O10376" s="9" t="s">
        <v>116</v>
      </c>
      <c r="P10376" s="9" t="s">
        <v>590</v>
      </c>
      <c r="Q10376" s="9" t="s">
        <v>219</v>
      </c>
      <c r="R10376" s="9">
        <v>0</v>
      </c>
      <c r="S10376" s="9">
        <v>10</v>
      </c>
      <c r="U10376" s="9" t="s">
        <v>221</v>
      </c>
      <c r="X10376" s="9">
        <f>INDEX(SLA_Policy!$D$2:$D$5,MATCH(F10376,SLA_Policy!$A$2:$A$5,0))</f>
        <v>120</v>
      </c>
      <c r="Y10376" s="9" t="str">
        <f>IF(E10376="Cancelled","Excluded",IF(D10376="",IF((SLA_Policy!$B$8-B10376)*24&gt;X10376,"Open - Breached","Open - On Track"),IF((D10376-B10376)*24&lt;=X10376,"Met","Breached")))</f>
        <v>Met</v>
      </c>
    </row>
    <row r="10377" spans="1:25" x14ac:dyDescent="0.25">
      <c r="A10377" s="9" t="s">
        <v>14930</v>
      </c>
      <c r="B10377" s="23">
        <v>46218.625</v>
      </c>
      <c r="C10377" s="23">
        <v>46218.6743055556</v>
      </c>
      <c r="D10377" s="23">
        <v>46223.370833333298</v>
      </c>
      <c r="E10377" s="9" t="s">
        <v>212</v>
      </c>
      <c r="F10377" s="9" t="s">
        <v>189</v>
      </c>
      <c r="G10377" s="9" t="s">
        <v>236</v>
      </c>
      <c r="H10377" s="9" t="s">
        <v>162</v>
      </c>
      <c r="I10377" s="9" t="s">
        <v>280</v>
      </c>
      <c r="J10377" s="9" t="s">
        <v>6161</v>
      </c>
      <c r="K10377" s="9" t="s">
        <v>225</v>
      </c>
      <c r="L10377" s="9" t="s">
        <v>226</v>
      </c>
      <c r="M10377" s="9" t="s">
        <v>1959</v>
      </c>
      <c r="N10377" s="9" t="s">
        <v>196</v>
      </c>
      <c r="O10377" s="9" t="s">
        <v>179</v>
      </c>
      <c r="P10377" s="9" t="s">
        <v>264</v>
      </c>
      <c r="Q10377" s="9" t="s">
        <v>219</v>
      </c>
      <c r="R10377" s="9">
        <v>1</v>
      </c>
      <c r="S10377" s="9">
        <v>21</v>
      </c>
      <c r="U10377" s="9" t="s">
        <v>242</v>
      </c>
      <c r="W10377" s="9">
        <v>4</v>
      </c>
      <c r="X10377" s="9">
        <f>INDEX(SLA_Policy!$D$2:$D$5,MATCH(F10377,SLA_Policy!$A$2:$A$5,0))</f>
        <v>120</v>
      </c>
      <c r="Y10377" s="9" t="str">
        <f>IF(E10377="Cancelled","Excluded",IF(D10377="",IF((SLA_Policy!$B$8-B10377)*24&gt;X10377,"Open - Breached","Open - On Track"),IF((D10377-B10377)*24&lt;=X10377,"Met","Breached")))</f>
        <v>Met</v>
      </c>
    </row>
    <row r="10378" spans="1:25" x14ac:dyDescent="0.25">
      <c r="A10378" s="9" t="s">
        <v>14931</v>
      </c>
      <c r="B10378" s="23">
        <v>46218.631944444503</v>
      </c>
      <c r="C10378" s="23">
        <v>46219.304861111101</v>
      </c>
      <c r="D10378" s="23">
        <v>46219.320833333302</v>
      </c>
      <c r="E10378" s="9" t="s">
        <v>212</v>
      </c>
      <c r="F10378" s="9" t="s">
        <v>189</v>
      </c>
      <c r="G10378" s="9" t="s">
        <v>213</v>
      </c>
      <c r="H10378" s="9" t="s">
        <v>162</v>
      </c>
      <c r="I10378" s="9" t="s">
        <v>345</v>
      </c>
      <c r="J10378" s="9" t="s">
        <v>14932</v>
      </c>
      <c r="K10378" s="9" t="s">
        <v>303</v>
      </c>
      <c r="L10378" s="9" t="s">
        <v>226</v>
      </c>
      <c r="M10378" s="9" t="s">
        <v>7827</v>
      </c>
      <c r="N10378" s="9" t="s">
        <v>196</v>
      </c>
      <c r="O10378" s="9" t="s">
        <v>179</v>
      </c>
      <c r="P10378" s="9" t="s">
        <v>313</v>
      </c>
      <c r="Q10378" s="9" t="s">
        <v>219</v>
      </c>
      <c r="R10378" s="9">
        <v>0</v>
      </c>
      <c r="S10378" s="9">
        <v>18</v>
      </c>
      <c r="U10378" s="9" t="s">
        <v>661</v>
      </c>
      <c r="X10378" s="9">
        <f>INDEX(SLA_Policy!$D$2:$D$5,MATCH(F10378,SLA_Policy!$A$2:$A$5,0))</f>
        <v>120</v>
      </c>
      <c r="Y10378" s="9" t="str">
        <f>IF(E10378="Cancelled","Excluded",IF(D10378="",IF((SLA_Policy!$B$8-B10378)*24&gt;X10378,"Open - Breached","Open - On Track"),IF((D10378-B10378)*24&lt;=X10378,"Met","Breached")))</f>
        <v>Met</v>
      </c>
    </row>
    <row r="10379" spans="1:25" x14ac:dyDescent="0.25">
      <c r="A10379" s="9" t="s">
        <v>14933</v>
      </c>
      <c r="B10379" s="23">
        <v>46218.644444444399</v>
      </c>
      <c r="C10379" s="23">
        <v>46218.648611111101</v>
      </c>
      <c r="D10379" s="23">
        <v>46219.3659722222</v>
      </c>
      <c r="E10379" s="9" t="s">
        <v>212</v>
      </c>
      <c r="F10379" s="9" t="s">
        <v>188</v>
      </c>
      <c r="G10379" s="9" t="s">
        <v>213</v>
      </c>
      <c r="H10379" s="9" t="s">
        <v>163</v>
      </c>
      <c r="I10379" s="9" t="s">
        <v>250</v>
      </c>
      <c r="J10379" s="9" t="s">
        <v>935</v>
      </c>
      <c r="K10379" s="9" t="s">
        <v>246</v>
      </c>
      <c r="L10379" s="9" t="s">
        <v>216</v>
      </c>
      <c r="M10379" s="9" t="s">
        <v>1011</v>
      </c>
      <c r="N10379" s="9" t="s">
        <v>199</v>
      </c>
      <c r="O10379" s="9" t="s">
        <v>176</v>
      </c>
      <c r="P10379" s="9" t="s">
        <v>228</v>
      </c>
      <c r="Q10379" s="9" t="s">
        <v>219</v>
      </c>
      <c r="R10379" s="9">
        <v>0</v>
      </c>
      <c r="S10379" s="9">
        <v>32</v>
      </c>
      <c r="T10379" s="9" t="s">
        <v>229</v>
      </c>
      <c r="U10379" s="9" t="s">
        <v>230</v>
      </c>
      <c r="X10379" s="9">
        <f>INDEX(SLA_Policy!$D$2:$D$5,MATCH(F10379,SLA_Policy!$A$2:$A$5,0))</f>
        <v>72</v>
      </c>
      <c r="Y10379" s="9" t="str">
        <f>IF(E10379="Cancelled","Excluded",IF(D10379="",IF((SLA_Policy!$B$8-B10379)*24&gt;X10379,"Open - Breached","Open - On Track"),IF((D10379-B10379)*24&lt;=X10379,"Met","Breached")))</f>
        <v>Met</v>
      </c>
    </row>
    <row r="10380" spans="1:25" x14ac:dyDescent="0.25">
      <c r="A10380" s="9" t="s">
        <v>14934</v>
      </c>
      <c r="B10380" s="23">
        <v>46218.65</v>
      </c>
      <c r="C10380" s="23">
        <v>46218.654861111099</v>
      </c>
      <c r="D10380" s="23">
        <v>46219.322222222203</v>
      </c>
      <c r="E10380" s="9" t="s">
        <v>212</v>
      </c>
      <c r="F10380" s="9" t="s">
        <v>188</v>
      </c>
      <c r="G10380" s="9" t="s">
        <v>213</v>
      </c>
      <c r="H10380" s="9" t="s">
        <v>164</v>
      </c>
      <c r="I10380" s="9" t="s">
        <v>339</v>
      </c>
      <c r="J10380" s="9" t="s">
        <v>459</v>
      </c>
      <c r="K10380" s="9" t="s">
        <v>262</v>
      </c>
      <c r="L10380" s="9" t="s">
        <v>104</v>
      </c>
      <c r="M10380" s="9" t="s">
        <v>2338</v>
      </c>
      <c r="N10380" s="9" t="s">
        <v>198</v>
      </c>
      <c r="O10380" s="9" t="s">
        <v>116</v>
      </c>
      <c r="P10380" s="9" t="s">
        <v>551</v>
      </c>
      <c r="Q10380" s="9" t="s">
        <v>219</v>
      </c>
      <c r="R10380" s="9">
        <v>0</v>
      </c>
      <c r="S10380" s="9">
        <v>14</v>
      </c>
      <c r="T10380" s="9" t="s">
        <v>343</v>
      </c>
      <c r="U10380" s="9" t="s">
        <v>290</v>
      </c>
      <c r="W10380" s="9">
        <v>5</v>
      </c>
      <c r="X10380" s="9">
        <f>INDEX(SLA_Policy!$D$2:$D$5,MATCH(F10380,SLA_Policy!$A$2:$A$5,0))</f>
        <v>72</v>
      </c>
      <c r="Y10380" s="9" t="str">
        <f>IF(E10380="Cancelled","Excluded",IF(D10380="",IF((SLA_Policy!$B$8-B10380)*24&gt;X10380,"Open - Breached","Open - On Track"),IF((D10380-B10380)*24&lt;=X10380,"Met","Breached")))</f>
        <v>Met</v>
      </c>
    </row>
    <row r="10381" spans="1:25" x14ac:dyDescent="0.25">
      <c r="A10381" s="9" t="s">
        <v>14935</v>
      </c>
      <c r="B10381" s="23">
        <v>46218.684722222199</v>
      </c>
      <c r="C10381" s="23">
        <v>46218.711111111101</v>
      </c>
      <c r="D10381" s="23">
        <v>46220.356249999997</v>
      </c>
      <c r="E10381" s="9" t="s">
        <v>212</v>
      </c>
      <c r="F10381" s="9" t="s">
        <v>189</v>
      </c>
      <c r="G10381" s="9" t="s">
        <v>213</v>
      </c>
      <c r="H10381" s="9" t="s">
        <v>163</v>
      </c>
      <c r="I10381" s="9" t="s">
        <v>405</v>
      </c>
      <c r="J10381" s="9" t="s">
        <v>1446</v>
      </c>
      <c r="K10381" s="9" t="s">
        <v>239</v>
      </c>
      <c r="L10381" s="9" t="s">
        <v>371</v>
      </c>
      <c r="M10381" s="9" t="s">
        <v>609</v>
      </c>
      <c r="N10381" s="9" t="s">
        <v>199</v>
      </c>
      <c r="O10381" s="9" t="s">
        <v>116</v>
      </c>
      <c r="P10381" s="9" t="s">
        <v>551</v>
      </c>
      <c r="Q10381" s="9" t="s">
        <v>219</v>
      </c>
      <c r="R10381" s="9">
        <v>0</v>
      </c>
      <c r="S10381" s="9">
        <v>27</v>
      </c>
      <c r="U10381" s="9" t="s">
        <v>230</v>
      </c>
      <c r="X10381" s="9">
        <f>INDEX(SLA_Policy!$D$2:$D$5,MATCH(F10381,SLA_Policy!$A$2:$A$5,0))</f>
        <v>120</v>
      </c>
      <c r="Y10381" s="9" t="str">
        <f>IF(E10381="Cancelled","Excluded",IF(D10381="",IF((SLA_Policy!$B$8-B10381)*24&gt;X10381,"Open - Breached","Open - On Track"),IF((D10381-B10381)*24&lt;=X10381,"Met","Breached")))</f>
        <v>Met</v>
      </c>
    </row>
    <row r="10382" spans="1:25" x14ac:dyDescent="0.25">
      <c r="A10382" s="9" t="s">
        <v>14936</v>
      </c>
      <c r="B10382" s="23">
        <v>46218.695833333302</v>
      </c>
      <c r="C10382" s="23">
        <v>46218.7</v>
      </c>
      <c r="D10382" s="23">
        <v>46219.379166666702</v>
      </c>
      <c r="E10382" s="9" t="s">
        <v>212</v>
      </c>
      <c r="F10382" s="9" t="s">
        <v>188</v>
      </c>
      <c r="G10382" s="9" t="s">
        <v>213</v>
      </c>
      <c r="H10382" s="9" t="s">
        <v>162</v>
      </c>
      <c r="I10382" s="9" t="s">
        <v>416</v>
      </c>
      <c r="J10382" s="9" t="s">
        <v>14937</v>
      </c>
      <c r="K10382" s="9" t="s">
        <v>239</v>
      </c>
      <c r="L10382" s="9" t="s">
        <v>226</v>
      </c>
      <c r="M10382" s="9" t="s">
        <v>973</v>
      </c>
      <c r="N10382" s="9" t="s">
        <v>199</v>
      </c>
      <c r="O10382" s="9" t="s">
        <v>179</v>
      </c>
      <c r="P10382" s="9" t="s">
        <v>284</v>
      </c>
      <c r="Q10382" s="9" t="s">
        <v>219</v>
      </c>
      <c r="R10382" s="9">
        <v>0</v>
      </c>
      <c r="S10382" s="9">
        <v>18</v>
      </c>
      <c r="U10382" s="9" t="s">
        <v>266</v>
      </c>
      <c r="W10382" s="9">
        <v>5</v>
      </c>
      <c r="X10382" s="9">
        <f>INDEX(SLA_Policy!$D$2:$D$5,MATCH(F10382,SLA_Policy!$A$2:$A$5,0))</f>
        <v>72</v>
      </c>
      <c r="Y10382" s="9" t="str">
        <f>IF(E10382="Cancelled","Excluded",IF(D10382="",IF((SLA_Policy!$B$8-B10382)*24&gt;X10382,"Open - Breached","Open - On Track"),IF((D10382-B10382)*24&lt;=X10382,"Met","Breached")))</f>
        <v>Met</v>
      </c>
    </row>
    <row r="10383" spans="1:25" x14ac:dyDescent="0.25">
      <c r="A10383" s="9" t="s">
        <v>14938</v>
      </c>
      <c r="B10383" s="23">
        <v>46218.716666666704</v>
      </c>
      <c r="C10383" s="23">
        <v>46218.718055555597</v>
      </c>
      <c r="D10383" s="23">
        <v>46219.384722222203</v>
      </c>
      <c r="E10383" s="9" t="s">
        <v>212</v>
      </c>
      <c r="F10383" s="9" t="s">
        <v>189</v>
      </c>
      <c r="G10383" s="9" t="s">
        <v>213</v>
      </c>
      <c r="H10383" s="9" t="s">
        <v>162</v>
      </c>
      <c r="I10383" s="9" t="s">
        <v>244</v>
      </c>
      <c r="J10383" s="9" t="s">
        <v>905</v>
      </c>
      <c r="K10383" s="9" t="s">
        <v>215</v>
      </c>
      <c r="L10383" s="9" t="s">
        <v>307</v>
      </c>
      <c r="M10383" s="9" t="s">
        <v>1434</v>
      </c>
      <c r="N10383" s="9" t="s">
        <v>198</v>
      </c>
      <c r="O10383" s="9" t="s">
        <v>179</v>
      </c>
      <c r="P10383" s="9" t="s">
        <v>284</v>
      </c>
      <c r="Q10383" s="9" t="s">
        <v>219</v>
      </c>
      <c r="R10383" s="9">
        <v>0</v>
      </c>
      <c r="S10383" s="9">
        <v>23</v>
      </c>
      <c r="U10383" s="9" t="s">
        <v>266</v>
      </c>
      <c r="W10383" s="9">
        <v>4</v>
      </c>
      <c r="X10383" s="9">
        <f>INDEX(SLA_Policy!$D$2:$D$5,MATCH(F10383,SLA_Policy!$A$2:$A$5,0))</f>
        <v>120</v>
      </c>
      <c r="Y10383" s="9" t="str">
        <f>IF(E10383="Cancelled","Excluded",IF(D10383="",IF((SLA_Policy!$B$8-B10383)*24&gt;X10383,"Open - Breached","Open - On Track"),IF((D10383-B10383)*24&lt;=X10383,"Met","Breached")))</f>
        <v>Met</v>
      </c>
    </row>
    <row r="10384" spans="1:25" x14ac:dyDescent="0.25">
      <c r="A10384" s="9" t="s">
        <v>14939</v>
      </c>
      <c r="B10384" s="23">
        <v>46218.720138888901</v>
      </c>
      <c r="C10384" s="23">
        <v>46219.3215277778</v>
      </c>
      <c r="D10384" s="23">
        <v>46219.329861111102</v>
      </c>
      <c r="E10384" s="9" t="s">
        <v>212</v>
      </c>
      <c r="F10384" s="9" t="s">
        <v>188</v>
      </c>
      <c r="G10384" s="9" t="s">
        <v>213</v>
      </c>
      <c r="H10384" s="9" t="s">
        <v>162</v>
      </c>
      <c r="I10384" s="9" t="s">
        <v>345</v>
      </c>
      <c r="J10384" s="9" t="s">
        <v>1136</v>
      </c>
      <c r="K10384" s="9" t="s">
        <v>215</v>
      </c>
      <c r="L10384" s="9" t="s">
        <v>216</v>
      </c>
      <c r="M10384" s="9" t="s">
        <v>3469</v>
      </c>
      <c r="N10384" s="9" t="s">
        <v>196</v>
      </c>
      <c r="O10384" s="9" t="s">
        <v>179</v>
      </c>
      <c r="P10384" s="9" t="s">
        <v>284</v>
      </c>
      <c r="Q10384" s="9" t="s">
        <v>219</v>
      </c>
      <c r="R10384" s="9">
        <v>0</v>
      </c>
      <c r="S10384" s="9">
        <v>25</v>
      </c>
      <c r="U10384" s="9" t="s">
        <v>248</v>
      </c>
      <c r="X10384" s="9">
        <f>INDEX(SLA_Policy!$D$2:$D$5,MATCH(F10384,SLA_Policy!$A$2:$A$5,0))</f>
        <v>72</v>
      </c>
      <c r="Y10384" s="9" t="str">
        <f>IF(E10384="Cancelled","Excluded",IF(D10384="",IF((SLA_Policy!$B$8-B10384)*24&gt;X10384,"Open - Breached","Open - On Track"),IF((D10384-B10384)*24&lt;=X10384,"Met","Breached")))</f>
        <v>Met</v>
      </c>
    </row>
    <row r="10385" spans="1:25" x14ac:dyDescent="0.25">
      <c r="A10385" s="9" t="s">
        <v>14940</v>
      </c>
      <c r="B10385" s="23">
        <v>46218.779861111099</v>
      </c>
      <c r="C10385" s="23">
        <v>46219.304166666698</v>
      </c>
      <c r="D10385" s="23">
        <v>46223.373611111099</v>
      </c>
      <c r="E10385" s="9" t="s">
        <v>212</v>
      </c>
      <c r="F10385" s="9" t="s">
        <v>189</v>
      </c>
      <c r="G10385" s="9" t="s">
        <v>213</v>
      </c>
      <c r="H10385" s="9" t="s">
        <v>88</v>
      </c>
      <c r="I10385" s="9" t="s">
        <v>92</v>
      </c>
      <c r="J10385" s="9" t="s">
        <v>214</v>
      </c>
      <c r="K10385" s="9" t="s">
        <v>225</v>
      </c>
      <c r="L10385" s="9" t="s">
        <v>216</v>
      </c>
      <c r="M10385" s="9" t="s">
        <v>6412</v>
      </c>
      <c r="N10385" s="9" t="s">
        <v>198</v>
      </c>
      <c r="O10385" s="9" t="s">
        <v>116</v>
      </c>
      <c r="P10385" s="9" t="s">
        <v>258</v>
      </c>
      <c r="Q10385" s="9" t="s">
        <v>219</v>
      </c>
      <c r="R10385" s="9">
        <v>0</v>
      </c>
      <c r="S10385" s="9">
        <v>30</v>
      </c>
      <c r="T10385" s="9" t="s">
        <v>220</v>
      </c>
      <c r="U10385" s="9" t="s">
        <v>266</v>
      </c>
      <c r="W10385" s="9">
        <v>4</v>
      </c>
      <c r="X10385" s="9">
        <f>INDEX(SLA_Policy!$D$2:$D$5,MATCH(F10385,SLA_Policy!$A$2:$A$5,0))</f>
        <v>120</v>
      </c>
      <c r="Y10385" s="9" t="str">
        <f>IF(E10385="Cancelled","Excluded",IF(D10385="",IF((SLA_Policy!$B$8-B10385)*24&gt;X10385,"Open - Breached","Open - On Track"),IF((D10385-B10385)*24&lt;=X10385,"Met","Breached")))</f>
        <v>Met</v>
      </c>
    </row>
    <row r="10386" spans="1:25" x14ac:dyDescent="0.25">
      <c r="A10386" s="9" t="s">
        <v>14941</v>
      </c>
      <c r="B10386" s="23">
        <v>46218.790972222203</v>
      </c>
      <c r="C10386" s="23">
        <v>46219.371527777803</v>
      </c>
      <c r="D10386" s="23">
        <v>46219.3881944444</v>
      </c>
      <c r="E10386" s="9" t="s">
        <v>212</v>
      </c>
      <c r="F10386" s="9" t="s">
        <v>188</v>
      </c>
      <c r="G10386" s="9" t="s">
        <v>213</v>
      </c>
      <c r="H10386" s="9" t="s">
        <v>161</v>
      </c>
      <c r="I10386" s="9" t="s">
        <v>454</v>
      </c>
      <c r="J10386" s="9" t="s">
        <v>1549</v>
      </c>
      <c r="K10386" s="9" t="s">
        <v>246</v>
      </c>
      <c r="L10386" s="9" t="s">
        <v>270</v>
      </c>
      <c r="M10386" s="9" t="s">
        <v>7213</v>
      </c>
      <c r="N10386" s="9" t="s">
        <v>198</v>
      </c>
      <c r="O10386" s="9" t="s">
        <v>116</v>
      </c>
      <c r="P10386" s="9" t="s">
        <v>234</v>
      </c>
      <c r="Q10386" s="9" t="s">
        <v>219</v>
      </c>
      <c r="R10386" s="9">
        <v>0</v>
      </c>
      <c r="S10386" s="9">
        <v>7</v>
      </c>
      <c r="U10386" s="9" t="s">
        <v>290</v>
      </c>
      <c r="X10386" s="9">
        <f>INDEX(SLA_Policy!$D$2:$D$5,MATCH(F10386,SLA_Policy!$A$2:$A$5,0))</f>
        <v>72</v>
      </c>
      <c r="Y10386" s="9" t="str">
        <f>IF(E10386="Cancelled","Excluded",IF(D10386="",IF((SLA_Policy!$B$8-B10386)*24&gt;X10386,"Open - Breached","Open - On Track"),IF((D10386-B10386)*24&lt;=X10386,"Met","Breached")))</f>
        <v>Met</v>
      </c>
    </row>
    <row r="10387" spans="1:25" x14ac:dyDescent="0.25">
      <c r="A10387" s="9" t="s">
        <v>14942</v>
      </c>
      <c r="B10387" s="23">
        <v>46219.2993055556</v>
      </c>
      <c r="C10387" s="23">
        <v>46219.308333333298</v>
      </c>
      <c r="D10387" s="23">
        <v>46219.413194444503</v>
      </c>
      <c r="E10387" s="9" t="s">
        <v>212</v>
      </c>
      <c r="F10387" s="9" t="s">
        <v>188</v>
      </c>
      <c r="G10387" s="9" t="s">
        <v>213</v>
      </c>
      <c r="H10387" s="9" t="s">
        <v>167</v>
      </c>
      <c r="I10387" s="9" t="s">
        <v>362</v>
      </c>
      <c r="J10387" s="9" t="s">
        <v>6662</v>
      </c>
      <c r="K10387" s="9" t="s">
        <v>246</v>
      </c>
      <c r="L10387" s="9" t="s">
        <v>216</v>
      </c>
      <c r="M10387" s="9" t="s">
        <v>5300</v>
      </c>
      <c r="N10387" s="9" t="s">
        <v>196</v>
      </c>
      <c r="O10387" s="9" t="s">
        <v>116</v>
      </c>
      <c r="P10387" s="9" t="s">
        <v>218</v>
      </c>
      <c r="Q10387" s="9" t="s">
        <v>219</v>
      </c>
      <c r="R10387" s="9">
        <v>0</v>
      </c>
      <c r="S10387" s="9">
        <v>33</v>
      </c>
      <c r="U10387" s="9" t="s">
        <v>248</v>
      </c>
      <c r="X10387" s="9">
        <f>INDEX(SLA_Policy!$D$2:$D$5,MATCH(F10387,SLA_Policy!$A$2:$A$5,0))</f>
        <v>72</v>
      </c>
      <c r="Y10387" s="9" t="str">
        <f>IF(E10387="Cancelled","Excluded",IF(D10387="",IF((SLA_Policy!$B$8-B10387)*24&gt;X10387,"Open - Breached","Open - On Track"),IF((D10387-B10387)*24&lt;=X10387,"Met","Breached")))</f>
        <v>Met</v>
      </c>
    </row>
    <row r="10388" spans="1:25" x14ac:dyDescent="0.25">
      <c r="A10388" s="9" t="s">
        <v>14943</v>
      </c>
      <c r="B10388" s="23">
        <v>46219.302777777797</v>
      </c>
      <c r="C10388" s="23">
        <v>46219.328472222202</v>
      </c>
      <c r="D10388" s="23">
        <v>46219.503472222197</v>
      </c>
      <c r="E10388" s="9" t="s">
        <v>212</v>
      </c>
      <c r="F10388" s="9" t="s">
        <v>188</v>
      </c>
      <c r="G10388" s="9" t="s">
        <v>213</v>
      </c>
      <c r="H10388" s="9" t="s">
        <v>162</v>
      </c>
      <c r="I10388" s="9" t="s">
        <v>244</v>
      </c>
      <c r="J10388" s="9" t="s">
        <v>12799</v>
      </c>
      <c r="K10388" s="9" t="s">
        <v>239</v>
      </c>
      <c r="L10388" s="9" t="s">
        <v>216</v>
      </c>
      <c r="M10388" s="9" t="s">
        <v>5551</v>
      </c>
      <c r="N10388" s="9" t="s">
        <v>196</v>
      </c>
      <c r="O10388" s="9" t="s">
        <v>116</v>
      </c>
      <c r="P10388" s="9" t="s">
        <v>525</v>
      </c>
      <c r="Q10388" s="9" t="s">
        <v>219</v>
      </c>
      <c r="R10388" s="9">
        <v>0</v>
      </c>
      <c r="S10388" s="9">
        <v>33</v>
      </c>
      <c r="U10388" s="9" t="s">
        <v>376</v>
      </c>
      <c r="X10388" s="9">
        <f>INDEX(SLA_Policy!$D$2:$D$5,MATCH(F10388,SLA_Policy!$A$2:$A$5,0))</f>
        <v>72</v>
      </c>
      <c r="Y10388" s="9" t="str">
        <f>IF(E10388="Cancelled","Excluded",IF(D10388="",IF((SLA_Policy!$B$8-B10388)*24&gt;X10388,"Open - Breached","Open - On Track"),IF((D10388-B10388)*24&lt;=X10388,"Met","Breached")))</f>
        <v>Met</v>
      </c>
    </row>
    <row r="10389" spans="1:25" x14ac:dyDescent="0.25">
      <c r="A10389" s="9" t="s">
        <v>14944</v>
      </c>
      <c r="B10389" s="23">
        <v>46219.347222222197</v>
      </c>
      <c r="C10389" s="23">
        <v>46219.3527777778</v>
      </c>
      <c r="E10389" s="9" t="s">
        <v>14153</v>
      </c>
      <c r="F10389" s="9" t="s">
        <v>189</v>
      </c>
      <c r="G10389" s="9" t="s">
        <v>236</v>
      </c>
      <c r="H10389" s="9" t="s">
        <v>163</v>
      </c>
      <c r="I10389" s="9" t="s">
        <v>315</v>
      </c>
      <c r="J10389" s="9" t="s">
        <v>10352</v>
      </c>
      <c r="K10389" s="9" t="s">
        <v>246</v>
      </c>
      <c r="L10389" s="9" t="s">
        <v>104</v>
      </c>
      <c r="M10389" s="9" t="s">
        <v>2280</v>
      </c>
      <c r="N10389" s="9" t="s">
        <v>198</v>
      </c>
      <c r="O10389" s="9" t="s">
        <v>180</v>
      </c>
      <c r="P10389" s="9" t="s">
        <v>318</v>
      </c>
      <c r="Q10389" s="9" t="s">
        <v>219</v>
      </c>
      <c r="R10389" s="9">
        <v>0</v>
      </c>
      <c r="S10389" s="9">
        <v>101</v>
      </c>
      <c r="T10389" s="9" t="s">
        <v>229</v>
      </c>
      <c r="X10389" s="9">
        <f>INDEX(SLA_Policy!$D$2:$D$5,MATCH(F10389,SLA_Policy!$A$2:$A$5,0))</f>
        <v>120</v>
      </c>
      <c r="Y10389" s="9" t="str">
        <f>IF(E10389="Cancelled","Excluded",IF(D10389="",IF((SLA_Policy!$B$8-B10389)*24&gt;X10389,"Open - Breached","Open - On Track"),IF((D10389-B10389)*24&lt;=X10389,"Met","Breached")))</f>
        <v>Open - Breached</v>
      </c>
    </row>
    <row r="10390" spans="1:25" x14ac:dyDescent="0.25">
      <c r="A10390" s="9" t="s">
        <v>14945</v>
      </c>
      <c r="B10390" s="23">
        <v>46219.349305555603</v>
      </c>
      <c r="C10390" s="23">
        <v>46219.440972222197</v>
      </c>
      <c r="D10390" s="23">
        <v>46219.681944444397</v>
      </c>
      <c r="E10390" s="9" t="s">
        <v>212</v>
      </c>
      <c r="F10390" s="9" t="s">
        <v>188</v>
      </c>
      <c r="G10390" s="9" t="s">
        <v>213</v>
      </c>
      <c r="H10390" s="9" t="s">
        <v>166</v>
      </c>
      <c r="I10390" s="9" t="s">
        <v>286</v>
      </c>
      <c r="J10390" s="9" t="s">
        <v>11004</v>
      </c>
      <c r="K10390" s="9" t="s">
        <v>246</v>
      </c>
      <c r="L10390" s="9" t="s">
        <v>311</v>
      </c>
      <c r="M10390" s="9" t="s">
        <v>1554</v>
      </c>
      <c r="N10390" s="9" t="s">
        <v>196</v>
      </c>
      <c r="O10390" s="9" t="s">
        <v>181</v>
      </c>
      <c r="P10390" s="9" t="s">
        <v>449</v>
      </c>
      <c r="Q10390" s="9" t="s">
        <v>219</v>
      </c>
      <c r="R10390" s="9">
        <v>0</v>
      </c>
      <c r="S10390" s="9">
        <v>8</v>
      </c>
      <c r="U10390" s="9" t="s">
        <v>266</v>
      </c>
      <c r="W10390" s="9">
        <v>5</v>
      </c>
      <c r="X10390" s="9">
        <f>INDEX(SLA_Policy!$D$2:$D$5,MATCH(F10390,SLA_Policy!$A$2:$A$5,0))</f>
        <v>72</v>
      </c>
      <c r="Y10390" s="9" t="str">
        <f>IF(E10390="Cancelled","Excluded",IF(D10390="",IF((SLA_Policy!$B$8-B10390)*24&gt;X10390,"Open - Breached","Open - On Track"),IF((D10390-B10390)*24&lt;=X10390,"Met","Breached")))</f>
        <v>Met</v>
      </c>
    </row>
    <row r="10391" spans="1:25" x14ac:dyDescent="0.25">
      <c r="A10391" s="9" t="s">
        <v>14946</v>
      </c>
      <c r="B10391" s="23">
        <v>46219.361111111102</v>
      </c>
      <c r="C10391" s="23">
        <v>46219.396527777797</v>
      </c>
      <c r="D10391" s="23">
        <v>46220.354166666701</v>
      </c>
      <c r="E10391" s="9" t="s">
        <v>212</v>
      </c>
      <c r="F10391" s="9" t="s">
        <v>189</v>
      </c>
      <c r="G10391" s="9" t="s">
        <v>236</v>
      </c>
      <c r="H10391" s="9" t="s">
        <v>161</v>
      </c>
      <c r="I10391" s="9" t="s">
        <v>482</v>
      </c>
      <c r="J10391" s="9" t="s">
        <v>9108</v>
      </c>
      <c r="K10391" s="9" t="s">
        <v>246</v>
      </c>
      <c r="L10391" s="9" t="s">
        <v>216</v>
      </c>
      <c r="M10391" s="9" t="s">
        <v>1094</v>
      </c>
      <c r="N10391" s="9" t="s">
        <v>196</v>
      </c>
      <c r="O10391" s="9" t="s">
        <v>177</v>
      </c>
      <c r="P10391" s="9" t="s">
        <v>300</v>
      </c>
      <c r="Q10391" s="9" t="s">
        <v>219</v>
      </c>
      <c r="R10391" s="9">
        <v>0</v>
      </c>
      <c r="S10391" s="9">
        <v>36</v>
      </c>
      <c r="U10391" s="9" t="s">
        <v>242</v>
      </c>
      <c r="X10391" s="9">
        <f>INDEX(SLA_Policy!$D$2:$D$5,MATCH(F10391,SLA_Policy!$A$2:$A$5,0))</f>
        <v>120</v>
      </c>
      <c r="Y10391" s="9" t="str">
        <f>IF(E10391="Cancelled","Excluded",IF(D10391="",IF((SLA_Policy!$B$8-B10391)*24&gt;X10391,"Open - Breached","Open - On Track"),IF((D10391-B10391)*24&lt;=X10391,"Met","Breached")))</f>
        <v>Met</v>
      </c>
    </row>
    <row r="10392" spans="1:25" x14ac:dyDescent="0.25">
      <c r="A10392" s="9" t="s">
        <v>14947</v>
      </c>
      <c r="B10392" s="23">
        <v>46219.366666666698</v>
      </c>
      <c r="C10392" s="23">
        <v>46219.563888888901</v>
      </c>
      <c r="D10392" s="23">
        <v>46220.298611111102</v>
      </c>
      <c r="E10392" s="9" t="s">
        <v>212</v>
      </c>
      <c r="F10392" s="9" t="s">
        <v>189</v>
      </c>
      <c r="G10392" s="9" t="s">
        <v>236</v>
      </c>
      <c r="H10392" s="9" t="s">
        <v>161</v>
      </c>
      <c r="I10392" s="9" t="s">
        <v>482</v>
      </c>
      <c r="J10392" s="9" t="s">
        <v>9108</v>
      </c>
      <c r="K10392" s="9" t="s">
        <v>215</v>
      </c>
      <c r="L10392" s="9" t="s">
        <v>311</v>
      </c>
      <c r="M10392" s="9" t="s">
        <v>2179</v>
      </c>
      <c r="N10392" s="9" t="s">
        <v>196</v>
      </c>
      <c r="O10392" s="9" t="s">
        <v>177</v>
      </c>
      <c r="P10392" s="9" t="s">
        <v>241</v>
      </c>
      <c r="Q10392" s="9" t="s">
        <v>219</v>
      </c>
      <c r="R10392" s="9">
        <v>0</v>
      </c>
      <c r="S10392" s="9">
        <v>62</v>
      </c>
      <c r="U10392" s="9" t="s">
        <v>242</v>
      </c>
      <c r="X10392" s="9">
        <f>INDEX(SLA_Policy!$D$2:$D$5,MATCH(F10392,SLA_Policy!$A$2:$A$5,0))</f>
        <v>120</v>
      </c>
      <c r="Y10392" s="9" t="str">
        <f>IF(E10392="Cancelled","Excluded",IF(D10392="",IF((SLA_Policy!$B$8-B10392)*24&gt;X10392,"Open - Breached","Open - On Track"),IF((D10392-B10392)*24&lt;=X10392,"Met","Breached")))</f>
        <v>Met</v>
      </c>
    </row>
    <row r="10393" spans="1:25" x14ac:dyDescent="0.25">
      <c r="A10393" s="9" t="s">
        <v>14948</v>
      </c>
      <c r="B10393" s="23">
        <v>46219.374305555597</v>
      </c>
      <c r="C10393" s="23">
        <v>46219.4284722222</v>
      </c>
      <c r="D10393" s="23">
        <v>46219.712500000001</v>
      </c>
      <c r="E10393" s="9" t="s">
        <v>212</v>
      </c>
      <c r="F10393" s="9" t="s">
        <v>188</v>
      </c>
      <c r="G10393" s="9" t="s">
        <v>213</v>
      </c>
      <c r="H10393" s="9" t="s">
        <v>162</v>
      </c>
      <c r="I10393" s="9" t="s">
        <v>393</v>
      </c>
      <c r="J10393" s="9" t="s">
        <v>622</v>
      </c>
      <c r="K10393" s="9" t="s">
        <v>246</v>
      </c>
      <c r="L10393" s="9" t="s">
        <v>307</v>
      </c>
      <c r="M10393" s="9" t="s">
        <v>2203</v>
      </c>
      <c r="N10393" s="9" t="s">
        <v>197</v>
      </c>
      <c r="O10393" s="9" t="s">
        <v>116</v>
      </c>
      <c r="P10393" s="9" t="s">
        <v>218</v>
      </c>
      <c r="Q10393" s="9" t="s">
        <v>219</v>
      </c>
      <c r="R10393" s="9">
        <v>0</v>
      </c>
      <c r="S10393" s="9">
        <v>14</v>
      </c>
      <c r="U10393" s="9" t="s">
        <v>248</v>
      </c>
      <c r="X10393" s="9">
        <f>INDEX(SLA_Policy!$D$2:$D$5,MATCH(F10393,SLA_Policy!$A$2:$A$5,0))</f>
        <v>72</v>
      </c>
      <c r="Y10393" s="9" t="str">
        <f>IF(E10393="Cancelled","Excluded",IF(D10393="",IF((SLA_Policy!$B$8-B10393)*24&gt;X10393,"Open - Breached","Open - On Track"),IF((D10393-B10393)*24&lt;=X10393,"Met","Breached")))</f>
        <v>Met</v>
      </c>
    </row>
    <row r="10394" spans="1:25" x14ac:dyDescent="0.25">
      <c r="A10394" s="9" t="s">
        <v>14949</v>
      </c>
      <c r="B10394" s="23">
        <v>46219.387499999997</v>
      </c>
      <c r="C10394" s="23">
        <v>46219.399305555598</v>
      </c>
      <c r="D10394" s="23">
        <v>46223.335416666698</v>
      </c>
      <c r="E10394" s="9" t="s">
        <v>212</v>
      </c>
      <c r="F10394" s="9" t="s">
        <v>189</v>
      </c>
      <c r="G10394" s="9" t="s">
        <v>213</v>
      </c>
      <c r="H10394" s="9" t="s">
        <v>88</v>
      </c>
      <c r="I10394" s="9" t="s">
        <v>268</v>
      </c>
      <c r="J10394" s="9" t="s">
        <v>638</v>
      </c>
      <c r="K10394" s="9" t="s">
        <v>246</v>
      </c>
      <c r="L10394" s="9" t="s">
        <v>226</v>
      </c>
      <c r="M10394" s="9" t="s">
        <v>2511</v>
      </c>
      <c r="N10394" s="9" t="s">
        <v>198</v>
      </c>
      <c r="O10394" s="9" t="s">
        <v>178</v>
      </c>
      <c r="P10394" s="9" t="s">
        <v>360</v>
      </c>
      <c r="Q10394" s="9" t="s">
        <v>219</v>
      </c>
      <c r="R10394" s="9">
        <v>0</v>
      </c>
      <c r="S10394" s="9">
        <v>15</v>
      </c>
      <c r="T10394" s="9" t="s">
        <v>220</v>
      </c>
      <c r="U10394" s="9" t="s">
        <v>230</v>
      </c>
      <c r="X10394" s="9">
        <f>INDEX(SLA_Policy!$D$2:$D$5,MATCH(F10394,SLA_Policy!$A$2:$A$5,0))</f>
        <v>120</v>
      </c>
      <c r="Y10394" s="9" t="str">
        <f>IF(E10394="Cancelled","Excluded",IF(D10394="",IF((SLA_Policy!$B$8-B10394)*24&gt;X10394,"Open - Breached","Open - On Track"),IF((D10394-B10394)*24&lt;=X10394,"Met","Breached")))</f>
        <v>Met</v>
      </c>
    </row>
    <row r="10395" spans="1:25" x14ac:dyDescent="0.25">
      <c r="A10395" s="9" t="s">
        <v>14950</v>
      </c>
      <c r="B10395" s="23">
        <v>46219.395833333299</v>
      </c>
      <c r="C10395" s="23">
        <v>46219.427083333299</v>
      </c>
      <c r="D10395" s="23">
        <v>46220.385416666701</v>
      </c>
      <c r="E10395" s="9" t="s">
        <v>212</v>
      </c>
      <c r="F10395" s="9" t="s">
        <v>189</v>
      </c>
      <c r="G10395" s="9" t="s">
        <v>236</v>
      </c>
      <c r="H10395" s="9" t="s">
        <v>164</v>
      </c>
      <c r="I10395" s="9" t="s">
        <v>421</v>
      </c>
      <c r="J10395" s="9" t="s">
        <v>2054</v>
      </c>
      <c r="K10395" s="9" t="s">
        <v>215</v>
      </c>
      <c r="L10395" s="9" t="s">
        <v>307</v>
      </c>
      <c r="M10395" s="9" t="s">
        <v>1434</v>
      </c>
      <c r="N10395" s="9" t="s">
        <v>196</v>
      </c>
      <c r="O10395" s="9" t="s">
        <v>180</v>
      </c>
      <c r="P10395" s="9" t="s">
        <v>278</v>
      </c>
      <c r="Q10395" s="9" t="s">
        <v>219</v>
      </c>
      <c r="R10395" s="9">
        <v>0</v>
      </c>
      <c r="S10395" s="9">
        <v>13</v>
      </c>
      <c r="T10395" s="9" t="s">
        <v>464</v>
      </c>
      <c r="U10395" s="9" t="s">
        <v>242</v>
      </c>
      <c r="X10395" s="9">
        <f>INDEX(SLA_Policy!$D$2:$D$5,MATCH(F10395,SLA_Policy!$A$2:$A$5,0))</f>
        <v>120</v>
      </c>
      <c r="Y10395" s="9" t="str">
        <f>IF(E10395="Cancelled","Excluded",IF(D10395="",IF((SLA_Policy!$B$8-B10395)*24&gt;X10395,"Open - Breached","Open - On Track"),IF((D10395-B10395)*24&lt;=X10395,"Met","Breached")))</f>
        <v>Met</v>
      </c>
    </row>
    <row r="10396" spans="1:25" x14ac:dyDescent="0.25">
      <c r="A10396" s="9" t="s">
        <v>14951</v>
      </c>
      <c r="B10396" s="23">
        <v>46219.397916666698</v>
      </c>
      <c r="C10396" s="23">
        <v>46219.579166666699</v>
      </c>
      <c r="D10396" s="23">
        <v>46223.353472222203</v>
      </c>
      <c r="E10396" s="9" t="s">
        <v>212</v>
      </c>
      <c r="F10396" s="9" t="s">
        <v>189</v>
      </c>
      <c r="G10396" s="9" t="s">
        <v>236</v>
      </c>
      <c r="H10396" s="9" t="s">
        <v>167</v>
      </c>
      <c r="I10396" s="9" t="s">
        <v>255</v>
      </c>
      <c r="J10396" s="9" t="s">
        <v>14952</v>
      </c>
      <c r="K10396" s="9" t="s">
        <v>225</v>
      </c>
      <c r="L10396" s="9" t="s">
        <v>104</v>
      </c>
      <c r="M10396" s="9" t="s">
        <v>594</v>
      </c>
      <c r="N10396" s="9" t="s">
        <v>196</v>
      </c>
      <c r="O10396" s="9" t="s">
        <v>180</v>
      </c>
      <c r="P10396" s="9" t="s">
        <v>278</v>
      </c>
      <c r="Q10396" s="9" t="s">
        <v>219</v>
      </c>
      <c r="R10396" s="9">
        <v>0</v>
      </c>
      <c r="S10396" s="9">
        <v>18</v>
      </c>
      <c r="U10396" s="9" t="s">
        <v>242</v>
      </c>
      <c r="X10396" s="9">
        <f>INDEX(SLA_Policy!$D$2:$D$5,MATCH(F10396,SLA_Policy!$A$2:$A$5,0))</f>
        <v>120</v>
      </c>
      <c r="Y10396" s="9" t="str">
        <f>IF(E10396="Cancelled","Excluded",IF(D10396="",IF((SLA_Policy!$B$8-B10396)*24&gt;X10396,"Open - Breached","Open - On Track"),IF((D10396-B10396)*24&lt;=X10396,"Met","Breached")))</f>
        <v>Met</v>
      </c>
    </row>
    <row r="10397" spans="1:25" x14ac:dyDescent="0.25">
      <c r="A10397" s="9" t="s">
        <v>14953</v>
      </c>
      <c r="B10397" s="23">
        <v>46219.40625</v>
      </c>
      <c r="C10397" s="23">
        <v>46219.656944444498</v>
      </c>
      <c r="D10397" s="23">
        <v>46223.327777777798</v>
      </c>
      <c r="E10397" s="9" t="s">
        <v>212</v>
      </c>
      <c r="F10397" s="9" t="s">
        <v>189</v>
      </c>
      <c r="G10397" s="9" t="s">
        <v>236</v>
      </c>
      <c r="H10397" s="9" t="s">
        <v>161</v>
      </c>
      <c r="I10397" s="9" t="s">
        <v>237</v>
      </c>
      <c r="J10397" s="9" t="s">
        <v>14547</v>
      </c>
      <c r="K10397" s="9" t="s">
        <v>215</v>
      </c>
      <c r="L10397" s="9" t="s">
        <v>293</v>
      </c>
      <c r="M10397" s="9" t="s">
        <v>6935</v>
      </c>
      <c r="N10397" s="9" t="s">
        <v>196</v>
      </c>
      <c r="O10397" s="9" t="s">
        <v>177</v>
      </c>
      <c r="P10397" s="9" t="s">
        <v>241</v>
      </c>
      <c r="Q10397" s="9" t="s">
        <v>219</v>
      </c>
      <c r="R10397" s="9">
        <v>1</v>
      </c>
      <c r="S10397" s="9">
        <v>44</v>
      </c>
      <c r="U10397" s="9" t="s">
        <v>242</v>
      </c>
      <c r="W10397" s="9">
        <v>3</v>
      </c>
      <c r="X10397" s="9">
        <f>INDEX(SLA_Policy!$D$2:$D$5,MATCH(F10397,SLA_Policy!$A$2:$A$5,0))</f>
        <v>120</v>
      </c>
      <c r="Y10397" s="9" t="str">
        <f>IF(E10397="Cancelled","Excluded",IF(D10397="",IF((SLA_Policy!$B$8-B10397)*24&gt;X10397,"Open - Breached","Open - On Track"),IF((D10397-B10397)*24&lt;=X10397,"Met","Breached")))</f>
        <v>Met</v>
      </c>
    </row>
    <row r="10398" spans="1:25" x14ac:dyDescent="0.25">
      <c r="A10398" s="9" t="s">
        <v>14954</v>
      </c>
      <c r="B10398" s="23">
        <v>46219.425694444399</v>
      </c>
      <c r="C10398" s="23">
        <v>46219.4284722222</v>
      </c>
      <c r="D10398" s="23">
        <v>46219.463194444397</v>
      </c>
      <c r="E10398" s="9" t="s">
        <v>212</v>
      </c>
      <c r="F10398" s="9" t="s">
        <v>188</v>
      </c>
      <c r="G10398" s="9" t="s">
        <v>213</v>
      </c>
      <c r="H10398" s="9" t="s">
        <v>161</v>
      </c>
      <c r="I10398" s="9" t="s">
        <v>389</v>
      </c>
      <c r="J10398" s="9" t="s">
        <v>11807</v>
      </c>
      <c r="K10398" s="9" t="s">
        <v>262</v>
      </c>
      <c r="L10398" s="9" t="s">
        <v>293</v>
      </c>
      <c r="M10398" s="9" t="s">
        <v>3197</v>
      </c>
      <c r="N10398" s="9" t="s">
        <v>198</v>
      </c>
      <c r="O10398" s="9" t="s">
        <v>116</v>
      </c>
      <c r="P10398" s="9" t="s">
        <v>551</v>
      </c>
      <c r="Q10398" s="9" t="s">
        <v>219</v>
      </c>
      <c r="R10398" s="9">
        <v>0</v>
      </c>
      <c r="S10398" s="9">
        <v>8</v>
      </c>
      <c r="U10398" s="9" t="s">
        <v>221</v>
      </c>
      <c r="X10398" s="9">
        <f>INDEX(SLA_Policy!$D$2:$D$5,MATCH(F10398,SLA_Policy!$A$2:$A$5,0))</f>
        <v>72</v>
      </c>
      <c r="Y10398" s="9" t="str">
        <f>IF(E10398="Cancelled","Excluded",IF(D10398="",IF((SLA_Policy!$B$8-B10398)*24&gt;X10398,"Open - Breached","Open - On Track"),IF((D10398-B10398)*24&lt;=X10398,"Met","Breached")))</f>
        <v>Met</v>
      </c>
    </row>
    <row r="10399" spans="1:25" x14ac:dyDescent="0.25">
      <c r="A10399" s="9" t="s">
        <v>14955</v>
      </c>
      <c r="B10399" s="23">
        <v>46219.476388888899</v>
      </c>
      <c r="C10399" s="23">
        <v>46219.481249999997</v>
      </c>
      <c r="D10399" s="23">
        <v>46223.348611111098</v>
      </c>
      <c r="E10399" s="9" t="s">
        <v>212</v>
      </c>
      <c r="F10399" s="9" t="s">
        <v>188</v>
      </c>
      <c r="G10399" s="9" t="s">
        <v>213</v>
      </c>
      <c r="H10399" s="9" t="s">
        <v>167</v>
      </c>
      <c r="I10399" s="9" t="s">
        <v>536</v>
      </c>
      <c r="J10399" s="9" t="s">
        <v>14956</v>
      </c>
      <c r="K10399" s="9" t="s">
        <v>303</v>
      </c>
      <c r="L10399" s="9" t="s">
        <v>216</v>
      </c>
      <c r="M10399" s="9" t="s">
        <v>2333</v>
      </c>
      <c r="N10399" s="9" t="s">
        <v>198</v>
      </c>
      <c r="O10399" s="9" t="s">
        <v>180</v>
      </c>
      <c r="P10399" s="9" t="s">
        <v>318</v>
      </c>
      <c r="Q10399" s="9" t="s">
        <v>219</v>
      </c>
      <c r="R10399" s="9">
        <v>0</v>
      </c>
      <c r="S10399" s="9">
        <v>26</v>
      </c>
      <c r="T10399" s="9" t="s">
        <v>220</v>
      </c>
      <c r="U10399" s="9" t="s">
        <v>248</v>
      </c>
      <c r="W10399" s="9">
        <v>3</v>
      </c>
      <c r="X10399" s="9">
        <f>INDEX(SLA_Policy!$D$2:$D$5,MATCH(F10399,SLA_Policy!$A$2:$A$5,0))</f>
        <v>72</v>
      </c>
      <c r="Y10399" s="9" t="str">
        <f>IF(E10399="Cancelled","Excluded",IF(D10399="",IF((SLA_Policy!$B$8-B10399)*24&gt;X10399,"Open - Breached","Open - On Track"),IF((D10399-B10399)*24&lt;=X10399,"Met","Breached")))</f>
        <v>Breached</v>
      </c>
    </row>
    <row r="10400" spans="1:25" x14ac:dyDescent="0.25">
      <c r="A10400" s="9" t="s">
        <v>14957</v>
      </c>
      <c r="B10400" s="23">
        <v>46219.499305555597</v>
      </c>
      <c r="C10400" s="23">
        <v>46219.53125</v>
      </c>
      <c r="D10400" s="23">
        <v>46220.413888888899</v>
      </c>
      <c r="E10400" s="9" t="s">
        <v>212</v>
      </c>
      <c r="F10400" s="9" t="s">
        <v>188</v>
      </c>
      <c r="G10400" s="9" t="s">
        <v>213</v>
      </c>
      <c r="H10400" s="9" t="s">
        <v>167</v>
      </c>
      <c r="I10400" s="9" t="s">
        <v>362</v>
      </c>
      <c r="J10400" s="9" t="s">
        <v>1782</v>
      </c>
      <c r="K10400" s="9" t="s">
        <v>215</v>
      </c>
      <c r="L10400" s="9" t="s">
        <v>216</v>
      </c>
      <c r="M10400" s="9" t="s">
        <v>712</v>
      </c>
      <c r="N10400" s="9" t="s">
        <v>197</v>
      </c>
      <c r="O10400" s="9" t="s">
        <v>176</v>
      </c>
      <c r="P10400" s="9" t="s">
        <v>228</v>
      </c>
      <c r="Q10400" s="9" t="s">
        <v>219</v>
      </c>
      <c r="R10400" s="9">
        <v>0</v>
      </c>
      <c r="S10400" s="9">
        <v>22</v>
      </c>
      <c r="T10400" s="9" t="s">
        <v>136</v>
      </c>
      <c r="U10400" s="9" t="s">
        <v>376</v>
      </c>
      <c r="X10400" s="9">
        <f>INDEX(SLA_Policy!$D$2:$D$5,MATCH(F10400,SLA_Policy!$A$2:$A$5,0))</f>
        <v>72</v>
      </c>
      <c r="Y10400" s="9" t="str">
        <f>IF(E10400="Cancelled","Excluded",IF(D10400="",IF((SLA_Policy!$B$8-B10400)*24&gt;X10400,"Open - Breached","Open - On Track"),IF((D10400-B10400)*24&lt;=X10400,"Met","Breached")))</f>
        <v>Met</v>
      </c>
    </row>
    <row r="10401" spans="1:25" x14ac:dyDescent="0.25">
      <c r="A10401" s="9" t="s">
        <v>14958</v>
      </c>
      <c r="B10401" s="23">
        <v>46219.527777777803</v>
      </c>
      <c r="C10401" s="23">
        <v>46219.635416666701</v>
      </c>
      <c r="D10401" s="23">
        <v>46219.65625</v>
      </c>
      <c r="E10401" s="9" t="s">
        <v>212</v>
      </c>
      <c r="F10401" s="9" t="s">
        <v>188</v>
      </c>
      <c r="G10401" s="9" t="s">
        <v>213</v>
      </c>
      <c r="H10401" s="9" t="s">
        <v>161</v>
      </c>
      <c r="I10401" s="9" t="s">
        <v>389</v>
      </c>
      <c r="J10401" s="9" t="s">
        <v>767</v>
      </c>
      <c r="K10401" s="9" t="s">
        <v>225</v>
      </c>
      <c r="L10401" s="9" t="s">
        <v>104</v>
      </c>
      <c r="M10401" s="9" t="s">
        <v>5016</v>
      </c>
      <c r="N10401" s="9" t="s">
        <v>196</v>
      </c>
      <c r="O10401" s="9" t="s">
        <v>116</v>
      </c>
      <c r="P10401" s="9" t="s">
        <v>525</v>
      </c>
      <c r="Q10401" s="9" t="s">
        <v>219</v>
      </c>
      <c r="R10401" s="9">
        <v>0</v>
      </c>
      <c r="S10401" s="9">
        <v>16</v>
      </c>
      <c r="U10401" s="9" t="s">
        <v>221</v>
      </c>
      <c r="X10401" s="9">
        <f>INDEX(SLA_Policy!$D$2:$D$5,MATCH(F10401,SLA_Policy!$A$2:$A$5,0))</f>
        <v>72</v>
      </c>
      <c r="Y10401" s="9" t="str">
        <f>IF(E10401="Cancelled","Excluded",IF(D10401="",IF((SLA_Policy!$B$8-B10401)*24&gt;X10401,"Open - Breached","Open - On Track"),IF((D10401-B10401)*24&lt;=X10401,"Met","Breached")))</f>
        <v>Met</v>
      </c>
    </row>
    <row r="10402" spans="1:25" x14ac:dyDescent="0.25">
      <c r="A10402" s="9" t="s">
        <v>14959</v>
      </c>
      <c r="B10402" s="23">
        <v>46219.541666666701</v>
      </c>
      <c r="C10402" s="23">
        <v>46219.546527777798</v>
      </c>
      <c r="D10402" s="23">
        <v>46219.5847222222</v>
      </c>
      <c r="E10402" s="9" t="s">
        <v>212</v>
      </c>
      <c r="F10402" s="9" t="s">
        <v>188</v>
      </c>
      <c r="G10402" s="9" t="s">
        <v>213</v>
      </c>
      <c r="H10402" s="9" t="s">
        <v>161</v>
      </c>
      <c r="I10402" s="9" t="s">
        <v>454</v>
      </c>
      <c r="J10402" s="9" t="s">
        <v>11259</v>
      </c>
      <c r="K10402" s="9" t="s">
        <v>225</v>
      </c>
      <c r="L10402" s="9" t="s">
        <v>104</v>
      </c>
      <c r="M10402" s="9" t="s">
        <v>5016</v>
      </c>
      <c r="N10402" s="9" t="s">
        <v>198</v>
      </c>
      <c r="O10402" s="9" t="s">
        <v>177</v>
      </c>
      <c r="P10402" s="9" t="s">
        <v>241</v>
      </c>
      <c r="Q10402" s="9" t="s">
        <v>219</v>
      </c>
      <c r="R10402" s="9">
        <v>0</v>
      </c>
      <c r="S10402" s="9">
        <v>6</v>
      </c>
      <c r="U10402" s="9" t="s">
        <v>221</v>
      </c>
      <c r="X10402" s="9">
        <f>INDEX(SLA_Policy!$D$2:$D$5,MATCH(F10402,SLA_Policy!$A$2:$A$5,0))</f>
        <v>72</v>
      </c>
      <c r="Y10402" s="9" t="str">
        <f>IF(E10402="Cancelled","Excluded",IF(D10402="",IF((SLA_Policy!$B$8-B10402)*24&gt;X10402,"Open - Breached","Open - On Track"),IF((D10402-B10402)*24&lt;=X10402,"Met","Breached")))</f>
        <v>Met</v>
      </c>
    </row>
    <row r="10403" spans="1:25" x14ac:dyDescent="0.25">
      <c r="A10403" s="9" t="s">
        <v>14960</v>
      </c>
      <c r="B10403" s="23">
        <v>46219.5756944444</v>
      </c>
      <c r="C10403" s="23">
        <v>46219.604166666701</v>
      </c>
      <c r="D10403" s="23">
        <v>46220.357638888898</v>
      </c>
      <c r="E10403" s="9" t="s">
        <v>212</v>
      </c>
      <c r="F10403" s="9" t="s">
        <v>188</v>
      </c>
      <c r="G10403" s="9" t="s">
        <v>236</v>
      </c>
      <c r="H10403" s="9" t="s">
        <v>161</v>
      </c>
      <c r="I10403" s="9" t="s">
        <v>505</v>
      </c>
      <c r="J10403" s="9" t="s">
        <v>2460</v>
      </c>
      <c r="K10403" s="9" t="s">
        <v>303</v>
      </c>
      <c r="L10403" s="9" t="s">
        <v>216</v>
      </c>
      <c r="M10403" s="9" t="s">
        <v>5356</v>
      </c>
      <c r="N10403" s="9" t="s">
        <v>196</v>
      </c>
      <c r="O10403" s="9" t="s">
        <v>177</v>
      </c>
      <c r="P10403" s="9" t="s">
        <v>241</v>
      </c>
      <c r="Q10403" s="9" t="s">
        <v>219</v>
      </c>
      <c r="R10403" s="9">
        <v>0</v>
      </c>
      <c r="S10403" s="9">
        <v>30</v>
      </c>
      <c r="U10403" s="9" t="s">
        <v>242</v>
      </c>
      <c r="W10403" s="9">
        <v>4</v>
      </c>
      <c r="X10403" s="9">
        <f>INDEX(SLA_Policy!$D$2:$D$5,MATCH(F10403,SLA_Policy!$A$2:$A$5,0))</f>
        <v>72</v>
      </c>
      <c r="Y10403" s="9" t="str">
        <f>IF(E10403="Cancelled","Excluded",IF(D10403="",IF((SLA_Policy!$B$8-B10403)*24&gt;X10403,"Open - Breached","Open - On Track"),IF((D10403-B10403)*24&lt;=X10403,"Met","Breached")))</f>
        <v>Met</v>
      </c>
    </row>
    <row r="10404" spans="1:25" x14ac:dyDescent="0.25">
      <c r="A10404" s="9" t="s">
        <v>14961</v>
      </c>
      <c r="B10404" s="23">
        <v>46219.594444444498</v>
      </c>
      <c r="C10404" s="23">
        <v>46219.676388888904</v>
      </c>
      <c r="D10404" s="23">
        <v>46220.487500000003</v>
      </c>
      <c r="E10404" s="9" t="s">
        <v>212</v>
      </c>
      <c r="F10404" s="9" t="s">
        <v>189</v>
      </c>
      <c r="G10404" s="9" t="s">
        <v>236</v>
      </c>
      <c r="H10404" s="9" t="s">
        <v>161</v>
      </c>
      <c r="I10404" s="9" t="s">
        <v>237</v>
      </c>
      <c r="J10404" s="9" t="s">
        <v>3982</v>
      </c>
      <c r="K10404" s="9" t="s">
        <v>215</v>
      </c>
      <c r="L10404" s="9" t="s">
        <v>226</v>
      </c>
      <c r="M10404" s="9" t="s">
        <v>872</v>
      </c>
      <c r="N10404" s="9" t="s">
        <v>196</v>
      </c>
      <c r="O10404" s="9" t="s">
        <v>177</v>
      </c>
      <c r="P10404" s="9" t="s">
        <v>241</v>
      </c>
      <c r="Q10404" s="9" t="s">
        <v>219</v>
      </c>
      <c r="R10404" s="9">
        <v>0</v>
      </c>
      <c r="S10404" s="9">
        <v>6</v>
      </c>
      <c r="U10404" s="9" t="s">
        <v>242</v>
      </c>
      <c r="W10404" s="9">
        <v>4</v>
      </c>
      <c r="X10404" s="9">
        <f>INDEX(SLA_Policy!$D$2:$D$5,MATCH(F10404,SLA_Policy!$A$2:$A$5,0))</f>
        <v>120</v>
      </c>
      <c r="Y10404" s="9" t="str">
        <f>IF(E10404="Cancelled","Excluded",IF(D10404="",IF((SLA_Policy!$B$8-B10404)*24&gt;X10404,"Open - Breached","Open - On Track"),IF((D10404-B10404)*24&lt;=X10404,"Met","Breached")))</f>
        <v>Met</v>
      </c>
    </row>
    <row r="10405" spans="1:25" x14ac:dyDescent="0.25">
      <c r="A10405" s="9" t="s">
        <v>14962</v>
      </c>
      <c r="B10405" s="23">
        <v>46219.604861111096</v>
      </c>
      <c r="C10405" s="23">
        <v>46219.629861111098</v>
      </c>
      <c r="D10405" s="23">
        <v>46219.684027777803</v>
      </c>
      <c r="E10405" s="9" t="s">
        <v>212</v>
      </c>
      <c r="F10405" s="9" t="s">
        <v>188</v>
      </c>
      <c r="G10405" s="9" t="s">
        <v>213</v>
      </c>
      <c r="H10405" s="9" t="s">
        <v>161</v>
      </c>
      <c r="I10405" s="9" t="s">
        <v>389</v>
      </c>
      <c r="J10405" s="9" t="s">
        <v>1206</v>
      </c>
      <c r="K10405" s="9" t="s">
        <v>246</v>
      </c>
      <c r="L10405" s="9" t="s">
        <v>216</v>
      </c>
      <c r="M10405" s="9" t="s">
        <v>2933</v>
      </c>
      <c r="N10405" s="9" t="s">
        <v>197</v>
      </c>
      <c r="O10405" s="9" t="s">
        <v>116</v>
      </c>
      <c r="P10405" s="9" t="s">
        <v>234</v>
      </c>
      <c r="Q10405" s="9" t="s">
        <v>219</v>
      </c>
      <c r="R10405" s="9">
        <v>0</v>
      </c>
      <c r="S10405" s="9">
        <v>18</v>
      </c>
      <c r="U10405" s="9" t="s">
        <v>290</v>
      </c>
      <c r="X10405" s="9">
        <f>INDEX(SLA_Policy!$D$2:$D$5,MATCH(F10405,SLA_Policy!$A$2:$A$5,0))</f>
        <v>72</v>
      </c>
      <c r="Y10405" s="9" t="str">
        <f>IF(E10405="Cancelled","Excluded",IF(D10405="",IF((SLA_Policy!$B$8-B10405)*24&gt;X10405,"Open - Breached","Open - On Track"),IF((D10405-B10405)*24&lt;=X10405,"Met","Breached")))</f>
        <v>Met</v>
      </c>
    </row>
    <row r="10406" spans="1:25" x14ac:dyDescent="0.25">
      <c r="A10406" s="9" t="s">
        <v>14963</v>
      </c>
      <c r="B10406" s="23">
        <v>46219.609027777798</v>
      </c>
      <c r="C10406" s="23">
        <v>46219.625694444498</v>
      </c>
      <c r="D10406" s="23">
        <v>46220.328472222202</v>
      </c>
      <c r="E10406" s="9" t="s">
        <v>212</v>
      </c>
      <c r="F10406" s="9" t="s">
        <v>188</v>
      </c>
      <c r="G10406" s="9" t="s">
        <v>213</v>
      </c>
      <c r="H10406" s="9" t="s">
        <v>88</v>
      </c>
      <c r="I10406" s="9" t="s">
        <v>354</v>
      </c>
      <c r="J10406" s="9" t="s">
        <v>14964</v>
      </c>
      <c r="K10406" s="9" t="s">
        <v>303</v>
      </c>
      <c r="L10406" s="9" t="s">
        <v>282</v>
      </c>
      <c r="M10406" s="9" t="s">
        <v>2714</v>
      </c>
      <c r="N10406" s="9" t="s">
        <v>196</v>
      </c>
      <c r="O10406" s="9" t="s">
        <v>180</v>
      </c>
      <c r="P10406" s="9" t="s">
        <v>368</v>
      </c>
      <c r="Q10406" s="9" t="s">
        <v>219</v>
      </c>
      <c r="R10406" s="9">
        <v>0</v>
      </c>
      <c r="S10406" s="9">
        <v>32</v>
      </c>
      <c r="T10406" s="9" t="s">
        <v>136</v>
      </c>
      <c r="U10406" s="9" t="s">
        <v>266</v>
      </c>
      <c r="X10406" s="9">
        <f>INDEX(SLA_Policy!$D$2:$D$5,MATCH(F10406,SLA_Policy!$A$2:$A$5,0))</f>
        <v>72</v>
      </c>
      <c r="Y10406" s="9" t="str">
        <f>IF(E10406="Cancelled","Excluded",IF(D10406="",IF((SLA_Policy!$B$8-B10406)*24&gt;X10406,"Open - Breached","Open - On Track"),IF((D10406-B10406)*24&lt;=X10406,"Met","Breached")))</f>
        <v>Met</v>
      </c>
    </row>
    <row r="10407" spans="1:25" x14ac:dyDescent="0.25">
      <c r="A10407" s="9" t="s">
        <v>14965</v>
      </c>
      <c r="B10407" s="23">
        <v>46219.6118055556</v>
      </c>
      <c r="C10407" s="23">
        <v>46219.612500000003</v>
      </c>
      <c r="D10407" s="23">
        <v>46219.643750000003</v>
      </c>
      <c r="E10407" s="9" t="s">
        <v>212</v>
      </c>
      <c r="F10407" s="9" t="s">
        <v>189</v>
      </c>
      <c r="G10407" s="9" t="s">
        <v>213</v>
      </c>
      <c r="H10407" s="9" t="s">
        <v>161</v>
      </c>
      <c r="I10407" s="9" t="s">
        <v>454</v>
      </c>
      <c r="J10407" s="9" t="s">
        <v>455</v>
      </c>
      <c r="K10407" s="9" t="s">
        <v>246</v>
      </c>
      <c r="L10407" s="9" t="s">
        <v>226</v>
      </c>
      <c r="M10407" s="9" t="s">
        <v>1873</v>
      </c>
      <c r="N10407" s="9" t="s">
        <v>200</v>
      </c>
      <c r="O10407" s="9" t="s">
        <v>116</v>
      </c>
      <c r="P10407" s="9" t="s">
        <v>295</v>
      </c>
      <c r="Q10407" s="9" t="s">
        <v>219</v>
      </c>
      <c r="R10407" s="9">
        <v>0</v>
      </c>
      <c r="S10407" s="9">
        <v>5</v>
      </c>
      <c r="U10407" s="9" t="s">
        <v>266</v>
      </c>
      <c r="W10407" s="9">
        <v>5</v>
      </c>
      <c r="X10407" s="9">
        <f>INDEX(SLA_Policy!$D$2:$D$5,MATCH(F10407,SLA_Policy!$A$2:$A$5,0))</f>
        <v>120</v>
      </c>
      <c r="Y10407" s="9" t="str">
        <f>IF(E10407="Cancelled","Excluded",IF(D10407="",IF((SLA_Policy!$B$8-B10407)*24&gt;X10407,"Open - Breached","Open - On Track"),IF((D10407-B10407)*24&lt;=X10407,"Met","Breached")))</f>
        <v>Met</v>
      </c>
    </row>
    <row r="10408" spans="1:25" x14ac:dyDescent="0.25">
      <c r="A10408" s="9" t="s">
        <v>14966</v>
      </c>
      <c r="B10408" s="23">
        <v>46219.623611111099</v>
      </c>
      <c r="C10408" s="23">
        <v>46219.647916666698</v>
      </c>
      <c r="D10408" s="23">
        <v>46223.334027777797</v>
      </c>
      <c r="E10408" s="9" t="s">
        <v>212</v>
      </c>
      <c r="F10408" s="9" t="s">
        <v>188</v>
      </c>
      <c r="G10408" s="9" t="s">
        <v>213</v>
      </c>
      <c r="H10408" s="9" t="s">
        <v>166</v>
      </c>
      <c r="I10408" s="9" t="s">
        <v>286</v>
      </c>
      <c r="J10408" s="9" t="s">
        <v>1627</v>
      </c>
      <c r="K10408" s="9" t="s">
        <v>215</v>
      </c>
      <c r="L10408" s="9" t="s">
        <v>351</v>
      </c>
      <c r="M10408" s="9" t="s">
        <v>5212</v>
      </c>
      <c r="N10408" s="9" t="s">
        <v>196</v>
      </c>
      <c r="O10408" s="9" t="s">
        <v>181</v>
      </c>
      <c r="P10408" s="9" t="s">
        <v>289</v>
      </c>
      <c r="Q10408" s="9" t="s">
        <v>219</v>
      </c>
      <c r="R10408" s="9">
        <v>0</v>
      </c>
      <c r="S10408" s="9">
        <v>19</v>
      </c>
      <c r="U10408" s="9" t="s">
        <v>376</v>
      </c>
      <c r="X10408" s="9">
        <f>INDEX(SLA_Policy!$D$2:$D$5,MATCH(F10408,SLA_Policy!$A$2:$A$5,0))</f>
        <v>72</v>
      </c>
      <c r="Y10408" s="9" t="str">
        <f>IF(E10408="Cancelled","Excluded",IF(D10408="",IF((SLA_Policy!$B$8-B10408)*24&gt;X10408,"Open - Breached","Open - On Track"),IF((D10408-B10408)*24&lt;=X10408,"Met","Breached")))</f>
        <v>Breached</v>
      </c>
    </row>
    <row r="10409" spans="1:25" x14ac:dyDescent="0.25">
      <c r="A10409" s="9" t="s">
        <v>14967</v>
      </c>
      <c r="B10409" s="23">
        <v>46219.661805555603</v>
      </c>
      <c r="C10409" s="23">
        <v>46219.679861111101</v>
      </c>
      <c r="D10409" s="23">
        <v>46220.4152777778</v>
      </c>
      <c r="E10409" s="9" t="s">
        <v>212</v>
      </c>
      <c r="F10409" s="9" t="s">
        <v>187</v>
      </c>
      <c r="G10409" s="9" t="s">
        <v>213</v>
      </c>
      <c r="H10409" s="9" t="s">
        <v>163</v>
      </c>
      <c r="I10409" s="9" t="s">
        <v>223</v>
      </c>
      <c r="J10409" s="9" t="s">
        <v>1331</v>
      </c>
      <c r="K10409" s="9" t="s">
        <v>246</v>
      </c>
      <c r="L10409" s="9" t="s">
        <v>104</v>
      </c>
      <c r="M10409" s="9" t="s">
        <v>7571</v>
      </c>
      <c r="N10409" s="9" t="s">
        <v>196</v>
      </c>
      <c r="O10409" s="9" t="s">
        <v>176</v>
      </c>
      <c r="P10409" s="9" t="s">
        <v>503</v>
      </c>
      <c r="Q10409" s="9" t="s">
        <v>273</v>
      </c>
      <c r="R10409" s="9">
        <v>0</v>
      </c>
      <c r="S10409" s="9">
        <v>53</v>
      </c>
      <c r="T10409" s="9" t="s">
        <v>322</v>
      </c>
      <c r="U10409" s="9" t="s">
        <v>230</v>
      </c>
      <c r="W10409" s="9">
        <v>3</v>
      </c>
      <c r="X10409" s="9">
        <f>INDEX(SLA_Policy!$D$2:$D$5,MATCH(F10409,SLA_Policy!$A$2:$A$5,0))</f>
        <v>8</v>
      </c>
      <c r="Y10409" s="9" t="str">
        <f>IF(E10409="Cancelled","Excluded",IF(D10409="",IF((SLA_Policy!$B$8-B10409)*24&gt;X10409,"Open - Breached","Open - On Track"),IF((D10409-B10409)*24&lt;=X10409,"Met","Breached")))</f>
        <v>Breached</v>
      </c>
    </row>
    <row r="10410" spans="1:25" x14ac:dyDescent="0.25">
      <c r="A10410" s="9" t="s">
        <v>14968</v>
      </c>
      <c r="B10410" s="23">
        <v>46219.666666666701</v>
      </c>
      <c r="C10410" s="23">
        <v>46219.6694444444</v>
      </c>
      <c r="D10410" s="23">
        <v>46219.738888888904</v>
      </c>
      <c r="E10410" s="9" t="s">
        <v>212</v>
      </c>
      <c r="F10410" s="9" t="s">
        <v>188</v>
      </c>
      <c r="G10410" s="9" t="s">
        <v>213</v>
      </c>
      <c r="H10410" s="9" t="s">
        <v>88</v>
      </c>
      <c r="I10410" s="9" t="s">
        <v>92</v>
      </c>
      <c r="J10410" s="9" t="s">
        <v>358</v>
      </c>
      <c r="K10410" s="9" t="s">
        <v>215</v>
      </c>
      <c r="L10410" s="9" t="s">
        <v>311</v>
      </c>
      <c r="M10410" s="9" t="s">
        <v>5870</v>
      </c>
      <c r="N10410" s="9" t="s">
        <v>198</v>
      </c>
      <c r="O10410" s="9" t="s">
        <v>116</v>
      </c>
      <c r="P10410" s="9" t="s">
        <v>295</v>
      </c>
      <c r="Q10410" s="9" t="s">
        <v>219</v>
      </c>
      <c r="R10410" s="9">
        <v>0</v>
      </c>
      <c r="S10410" s="9">
        <v>14</v>
      </c>
      <c r="T10410" s="9" t="s">
        <v>136</v>
      </c>
      <c r="U10410" s="9" t="s">
        <v>266</v>
      </c>
      <c r="W10410" s="9">
        <v>5</v>
      </c>
      <c r="X10410" s="9">
        <f>INDEX(SLA_Policy!$D$2:$D$5,MATCH(F10410,SLA_Policy!$A$2:$A$5,0))</f>
        <v>72</v>
      </c>
      <c r="Y10410" s="9" t="str">
        <f>IF(E10410="Cancelled","Excluded",IF(D10410="",IF((SLA_Policy!$B$8-B10410)*24&gt;X10410,"Open - Breached","Open - On Track"),IF((D10410-B10410)*24&lt;=X10410,"Met","Breached")))</f>
        <v>Met</v>
      </c>
    </row>
    <row r="10411" spans="1:25" x14ac:dyDescent="0.25">
      <c r="A10411" s="9" t="s">
        <v>14969</v>
      </c>
      <c r="B10411" s="23">
        <v>46219.679861111101</v>
      </c>
      <c r="C10411" s="23">
        <v>46219.7</v>
      </c>
      <c r="D10411" s="23">
        <v>46223.399305555598</v>
      </c>
      <c r="E10411" s="9" t="s">
        <v>212</v>
      </c>
      <c r="F10411" s="9" t="s">
        <v>189</v>
      </c>
      <c r="G10411" s="9" t="s">
        <v>236</v>
      </c>
      <c r="H10411" s="9" t="s">
        <v>162</v>
      </c>
      <c r="I10411" s="9" t="s">
        <v>280</v>
      </c>
      <c r="J10411" s="9" t="s">
        <v>5120</v>
      </c>
      <c r="K10411" s="9" t="s">
        <v>246</v>
      </c>
      <c r="L10411" s="9" t="s">
        <v>216</v>
      </c>
      <c r="M10411" s="9" t="s">
        <v>1011</v>
      </c>
      <c r="N10411" s="9" t="s">
        <v>196</v>
      </c>
      <c r="O10411" s="9" t="s">
        <v>179</v>
      </c>
      <c r="P10411" s="9" t="s">
        <v>264</v>
      </c>
      <c r="Q10411" s="9" t="s">
        <v>219</v>
      </c>
      <c r="R10411" s="9">
        <v>0</v>
      </c>
      <c r="S10411" s="9">
        <v>17</v>
      </c>
      <c r="U10411" s="9" t="s">
        <v>242</v>
      </c>
      <c r="X10411" s="9">
        <f>INDEX(SLA_Policy!$D$2:$D$5,MATCH(F10411,SLA_Policy!$A$2:$A$5,0))</f>
        <v>120</v>
      </c>
      <c r="Y10411" s="9" t="str">
        <f>IF(E10411="Cancelled","Excluded",IF(D10411="",IF((SLA_Policy!$B$8-B10411)*24&gt;X10411,"Open - Breached","Open - On Track"),IF((D10411-B10411)*24&lt;=X10411,"Met","Breached")))</f>
        <v>Met</v>
      </c>
    </row>
    <row r="10412" spans="1:25" x14ac:dyDescent="0.25">
      <c r="A10412" s="9" t="s">
        <v>14970</v>
      </c>
      <c r="B10412" s="23">
        <v>46219.745138888902</v>
      </c>
      <c r="C10412" s="23">
        <v>46219.747222222199</v>
      </c>
      <c r="D10412" s="23">
        <v>46220.414583333302</v>
      </c>
      <c r="E10412" s="9" t="s">
        <v>212</v>
      </c>
      <c r="F10412" s="9" t="s">
        <v>188</v>
      </c>
      <c r="G10412" s="9" t="s">
        <v>213</v>
      </c>
      <c r="H10412" s="9" t="s">
        <v>161</v>
      </c>
      <c r="I10412" s="9" t="s">
        <v>389</v>
      </c>
      <c r="J10412" s="9" t="s">
        <v>6066</v>
      </c>
      <c r="K10412" s="9" t="s">
        <v>246</v>
      </c>
      <c r="L10412" s="9" t="s">
        <v>104</v>
      </c>
      <c r="M10412" s="9" t="s">
        <v>3249</v>
      </c>
      <c r="N10412" s="9" t="s">
        <v>198</v>
      </c>
      <c r="O10412" s="9" t="s">
        <v>116</v>
      </c>
      <c r="P10412" s="9" t="s">
        <v>525</v>
      </c>
      <c r="Q10412" s="9" t="s">
        <v>219</v>
      </c>
      <c r="R10412" s="9">
        <v>0</v>
      </c>
      <c r="S10412" s="9">
        <v>6</v>
      </c>
      <c r="U10412" s="9" t="s">
        <v>290</v>
      </c>
      <c r="W10412" s="9">
        <v>5</v>
      </c>
      <c r="X10412" s="9">
        <f>INDEX(SLA_Policy!$D$2:$D$5,MATCH(F10412,SLA_Policy!$A$2:$A$5,0))</f>
        <v>72</v>
      </c>
      <c r="Y10412" s="9" t="str">
        <f>IF(E10412="Cancelled","Excluded",IF(D10412="",IF((SLA_Policy!$B$8-B10412)*24&gt;X10412,"Open - Breached","Open - On Track"),IF((D10412-B10412)*24&lt;=X10412,"Met","Breached")))</f>
        <v>Met</v>
      </c>
    </row>
    <row r="10413" spans="1:25" x14ac:dyDescent="0.25">
      <c r="A10413" s="9" t="s">
        <v>14971</v>
      </c>
      <c r="B10413" s="23">
        <v>46219.876388888901</v>
      </c>
      <c r="C10413" s="23">
        <v>46220.323611111096</v>
      </c>
      <c r="D10413" s="23">
        <v>46220.35</v>
      </c>
      <c r="E10413" s="9" t="s">
        <v>212</v>
      </c>
      <c r="F10413" s="9" t="s">
        <v>189</v>
      </c>
      <c r="G10413" s="9" t="s">
        <v>213</v>
      </c>
      <c r="H10413" s="9" t="s">
        <v>88</v>
      </c>
      <c r="I10413" s="9" t="s">
        <v>268</v>
      </c>
      <c r="J10413" s="9" t="s">
        <v>14972</v>
      </c>
      <c r="K10413" s="9" t="s">
        <v>215</v>
      </c>
      <c r="L10413" s="9" t="s">
        <v>270</v>
      </c>
      <c r="M10413" s="9" t="s">
        <v>5520</v>
      </c>
      <c r="N10413" s="9" t="s">
        <v>199</v>
      </c>
      <c r="O10413" s="9" t="s">
        <v>178</v>
      </c>
      <c r="P10413" s="9" t="s">
        <v>414</v>
      </c>
      <c r="Q10413" s="9" t="s">
        <v>219</v>
      </c>
      <c r="R10413" s="9">
        <v>0</v>
      </c>
      <c r="S10413" s="9">
        <v>26</v>
      </c>
      <c r="T10413" s="9" t="s">
        <v>322</v>
      </c>
      <c r="U10413" s="9" t="s">
        <v>266</v>
      </c>
      <c r="X10413" s="9">
        <f>INDEX(SLA_Policy!$D$2:$D$5,MATCH(F10413,SLA_Policy!$A$2:$A$5,0))</f>
        <v>120</v>
      </c>
      <c r="Y10413" s="9" t="str">
        <f>IF(E10413="Cancelled","Excluded",IF(D10413="",IF((SLA_Policy!$B$8-B10413)*24&gt;X10413,"Open - Breached","Open - On Track"),IF((D10413-B10413)*24&lt;=X10413,"Met","Breached")))</f>
        <v>Met</v>
      </c>
    </row>
    <row r="10414" spans="1:25" x14ac:dyDescent="0.25">
      <c r="A10414" s="9" t="s">
        <v>14973</v>
      </c>
      <c r="B10414" s="23">
        <v>46220.016666666699</v>
      </c>
      <c r="C10414" s="23">
        <v>46220.3347222222</v>
      </c>
      <c r="D10414" s="23">
        <v>46220.688888888901</v>
      </c>
      <c r="E10414" s="9" t="s">
        <v>212</v>
      </c>
      <c r="F10414" s="9" t="s">
        <v>189</v>
      </c>
      <c r="G10414" s="9" t="s">
        <v>213</v>
      </c>
      <c r="H10414" s="9" t="s">
        <v>163</v>
      </c>
      <c r="I10414" s="9" t="s">
        <v>405</v>
      </c>
      <c r="J10414" s="9" t="s">
        <v>1921</v>
      </c>
      <c r="K10414" s="9" t="s">
        <v>215</v>
      </c>
      <c r="L10414" s="9" t="s">
        <v>216</v>
      </c>
      <c r="M10414" s="9" t="s">
        <v>651</v>
      </c>
      <c r="N10414" s="9" t="s">
        <v>198</v>
      </c>
      <c r="O10414" s="9" t="s">
        <v>176</v>
      </c>
      <c r="P10414" s="9" t="s">
        <v>253</v>
      </c>
      <c r="Q10414" s="9" t="s">
        <v>219</v>
      </c>
      <c r="R10414" s="9">
        <v>1</v>
      </c>
      <c r="S10414" s="9">
        <v>23</v>
      </c>
      <c r="U10414" s="9" t="s">
        <v>266</v>
      </c>
      <c r="X10414" s="9">
        <f>INDEX(SLA_Policy!$D$2:$D$5,MATCH(F10414,SLA_Policy!$A$2:$A$5,0))</f>
        <v>120</v>
      </c>
      <c r="Y10414" s="9" t="str">
        <f>IF(E10414="Cancelled","Excluded",IF(D10414="",IF((SLA_Policy!$B$8-B10414)*24&gt;X10414,"Open - Breached","Open - On Track"),IF((D10414-B10414)*24&lt;=X10414,"Met","Breached")))</f>
        <v>Met</v>
      </c>
    </row>
    <row r="10415" spans="1:25" x14ac:dyDescent="0.25">
      <c r="A10415" s="9" t="s">
        <v>14974</v>
      </c>
      <c r="B10415" s="23">
        <v>46220.329861111102</v>
      </c>
      <c r="C10415" s="23">
        <v>46220.334027777797</v>
      </c>
      <c r="D10415" s="23">
        <v>46220.40625</v>
      </c>
      <c r="E10415" s="9" t="s">
        <v>212</v>
      </c>
      <c r="F10415" s="9" t="s">
        <v>187</v>
      </c>
      <c r="G10415" s="9" t="s">
        <v>213</v>
      </c>
      <c r="H10415" s="9" t="s">
        <v>164</v>
      </c>
      <c r="I10415" s="9" t="s">
        <v>478</v>
      </c>
      <c r="J10415" s="9" t="s">
        <v>5378</v>
      </c>
      <c r="K10415" s="9" t="s">
        <v>246</v>
      </c>
      <c r="L10415" s="9" t="s">
        <v>371</v>
      </c>
      <c r="M10415" s="9" t="s">
        <v>644</v>
      </c>
      <c r="N10415" s="9" t="s">
        <v>196</v>
      </c>
      <c r="O10415" s="9" t="s">
        <v>116</v>
      </c>
      <c r="P10415" s="9" t="s">
        <v>551</v>
      </c>
      <c r="Q10415" s="9" t="s">
        <v>219</v>
      </c>
      <c r="R10415" s="9">
        <v>0</v>
      </c>
      <c r="S10415" s="9">
        <v>20</v>
      </c>
      <c r="T10415" s="9" t="s">
        <v>464</v>
      </c>
      <c r="U10415" s="9" t="s">
        <v>266</v>
      </c>
      <c r="X10415" s="9">
        <f>INDEX(SLA_Policy!$D$2:$D$5,MATCH(F10415,SLA_Policy!$A$2:$A$5,0))</f>
        <v>8</v>
      </c>
      <c r="Y10415" s="9" t="str">
        <f>IF(E10415="Cancelled","Excluded",IF(D10415="",IF((SLA_Policy!$B$8-B10415)*24&gt;X10415,"Open - Breached","Open - On Track"),IF((D10415-B10415)*24&lt;=X10415,"Met","Breached")))</f>
        <v>Met</v>
      </c>
    </row>
    <row r="10416" spans="1:25" x14ac:dyDescent="0.25">
      <c r="A10416" s="9" t="s">
        <v>14975</v>
      </c>
      <c r="B10416" s="23">
        <v>46220.336805555598</v>
      </c>
      <c r="C10416" s="23">
        <v>46220.362500000003</v>
      </c>
      <c r="D10416" s="23">
        <v>46220.395138888904</v>
      </c>
      <c r="E10416" s="9" t="s">
        <v>212</v>
      </c>
      <c r="F10416" s="9" t="s">
        <v>189</v>
      </c>
      <c r="G10416" s="9" t="s">
        <v>213</v>
      </c>
      <c r="H10416" s="9" t="s">
        <v>161</v>
      </c>
      <c r="I10416" s="9" t="s">
        <v>454</v>
      </c>
      <c r="J10416" s="9" t="s">
        <v>813</v>
      </c>
      <c r="K10416" s="9" t="s">
        <v>215</v>
      </c>
      <c r="L10416" s="9" t="s">
        <v>270</v>
      </c>
      <c r="M10416" s="9" t="s">
        <v>5021</v>
      </c>
      <c r="N10416" s="9" t="s">
        <v>198</v>
      </c>
      <c r="O10416" s="9" t="s">
        <v>116</v>
      </c>
      <c r="P10416" s="9" t="s">
        <v>218</v>
      </c>
      <c r="Q10416" s="9" t="s">
        <v>219</v>
      </c>
      <c r="R10416" s="9">
        <v>0</v>
      </c>
      <c r="S10416" s="9">
        <v>11</v>
      </c>
      <c r="U10416" s="9" t="s">
        <v>290</v>
      </c>
      <c r="X10416" s="9">
        <f>INDEX(SLA_Policy!$D$2:$D$5,MATCH(F10416,SLA_Policy!$A$2:$A$5,0))</f>
        <v>120</v>
      </c>
      <c r="Y10416" s="9" t="str">
        <f>IF(E10416="Cancelled","Excluded",IF(D10416="",IF((SLA_Policy!$B$8-B10416)*24&gt;X10416,"Open - Breached","Open - On Track"),IF((D10416-B10416)*24&lt;=X10416,"Met","Breached")))</f>
        <v>Met</v>
      </c>
    </row>
    <row r="10417" spans="1:25" x14ac:dyDescent="0.25">
      <c r="A10417" s="9" t="s">
        <v>14976</v>
      </c>
      <c r="B10417" s="23">
        <v>46220.337500000001</v>
      </c>
      <c r="C10417" s="23">
        <v>46220.426388888904</v>
      </c>
      <c r="D10417" s="23">
        <v>46220.454166666699</v>
      </c>
      <c r="E10417" s="9" t="s">
        <v>212</v>
      </c>
      <c r="F10417" s="9" t="s">
        <v>189</v>
      </c>
      <c r="G10417" s="9" t="s">
        <v>213</v>
      </c>
      <c r="H10417" s="9" t="s">
        <v>161</v>
      </c>
      <c r="I10417" s="9" t="s">
        <v>389</v>
      </c>
      <c r="J10417" s="9" t="s">
        <v>786</v>
      </c>
      <c r="K10417" s="9" t="s">
        <v>239</v>
      </c>
      <c r="L10417" s="9" t="s">
        <v>351</v>
      </c>
      <c r="M10417" s="9" t="s">
        <v>562</v>
      </c>
      <c r="N10417" s="9" t="s">
        <v>196</v>
      </c>
      <c r="O10417" s="9" t="s">
        <v>116</v>
      </c>
      <c r="P10417" s="9" t="s">
        <v>525</v>
      </c>
      <c r="Q10417" s="9" t="s">
        <v>219</v>
      </c>
      <c r="R10417" s="9">
        <v>0</v>
      </c>
      <c r="S10417" s="9">
        <v>4</v>
      </c>
      <c r="U10417" s="9" t="s">
        <v>376</v>
      </c>
      <c r="X10417" s="9">
        <f>INDEX(SLA_Policy!$D$2:$D$5,MATCH(F10417,SLA_Policy!$A$2:$A$5,0))</f>
        <v>120</v>
      </c>
      <c r="Y10417" s="9" t="str">
        <f>IF(E10417="Cancelled","Excluded",IF(D10417="",IF((SLA_Policy!$B$8-B10417)*24&gt;X10417,"Open - Breached","Open - On Track"),IF((D10417-B10417)*24&lt;=X10417,"Met","Breached")))</f>
        <v>Met</v>
      </c>
    </row>
    <row r="10418" spans="1:25" x14ac:dyDescent="0.25">
      <c r="A10418" s="9" t="s">
        <v>14977</v>
      </c>
      <c r="B10418" s="23">
        <v>46220.34375</v>
      </c>
      <c r="C10418" s="23">
        <v>46220.348611111098</v>
      </c>
      <c r="D10418" s="23">
        <v>46220.359027777798</v>
      </c>
      <c r="E10418" s="9" t="s">
        <v>212</v>
      </c>
      <c r="F10418" s="9" t="s">
        <v>188</v>
      </c>
      <c r="G10418" s="9" t="s">
        <v>213</v>
      </c>
      <c r="H10418" s="9" t="s">
        <v>161</v>
      </c>
      <c r="I10418" s="9" t="s">
        <v>389</v>
      </c>
      <c r="J10418" s="9" t="s">
        <v>435</v>
      </c>
      <c r="K10418" s="9" t="s">
        <v>239</v>
      </c>
      <c r="L10418" s="9" t="s">
        <v>216</v>
      </c>
      <c r="M10418" s="9" t="s">
        <v>2030</v>
      </c>
      <c r="N10418" s="9" t="s">
        <v>198</v>
      </c>
      <c r="O10418" s="9" t="s">
        <v>116</v>
      </c>
      <c r="P10418" s="9" t="s">
        <v>574</v>
      </c>
      <c r="Q10418" s="9" t="s">
        <v>219</v>
      </c>
      <c r="R10418" s="9">
        <v>0</v>
      </c>
      <c r="S10418" s="9">
        <v>9</v>
      </c>
      <c r="U10418" s="9" t="s">
        <v>290</v>
      </c>
      <c r="X10418" s="9">
        <f>INDEX(SLA_Policy!$D$2:$D$5,MATCH(F10418,SLA_Policy!$A$2:$A$5,0))</f>
        <v>72</v>
      </c>
      <c r="Y10418" s="9" t="str">
        <f>IF(E10418="Cancelled","Excluded",IF(D10418="",IF((SLA_Policy!$B$8-B10418)*24&gt;X10418,"Open - Breached","Open - On Track"),IF((D10418-B10418)*24&lt;=X10418,"Met","Breached")))</f>
        <v>Met</v>
      </c>
    </row>
    <row r="10419" spans="1:25" x14ac:dyDescent="0.25">
      <c r="A10419" s="9" t="s">
        <v>14978</v>
      </c>
      <c r="B10419" s="23">
        <v>46220.347916666702</v>
      </c>
      <c r="C10419" s="23">
        <v>46220.352083333302</v>
      </c>
      <c r="D10419" s="23">
        <v>46220.503472222197</v>
      </c>
      <c r="E10419" s="9" t="s">
        <v>212</v>
      </c>
      <c r="F10419" s="9" t="s">
        <v>188</v>
      </c>
      <c r="G10419" s="9" t="s">
        <v>213</v>
      </c>
      <c r="H10419" s="9" t="s">
        <v>88</v>
      </c>
      <c r="I10419" s="9" t="s">
        <v>92</v>
      </c>
      <c r="J10419" s="9" t="s">
        <v>4941</v>
      </c>
      <c r="K10419" s="9" t="s">
        <v>276</v>
      </c>
      <c r="L10419" s="9" t="s">
        <v>311</v>
      </c>
      <c r="M10419" s="9" t="s">
        <v>979</v>
      </c>
      <c r="N10419" s="9" t="s">
        <v>198</v>
      </c>
      <c r="O10419" s="9" t="s">
        <v>178</v>
      </c>
      <c r="P10419" s="9" t="s">
        <v>272</v>
      </c>
      <c r="Q10419" s="9" t="s">
        <v>219</v>
      </c>
      <c r="R10419" s="9">
        <v>0</v>
      </c>
      <c r="S10419" s="9">
        <v>42</v>
      </c>
      <c r="T10419" s="9" t="s">
        <v>220</v>
      </c>
      <c r="U10419" s="9" t="s">
        <v>661</v>
      </c>
      <c r="X10419" s="9">
        <f>INDEX(SLA_Policy!$D$2:$D$5,MATCH(F10419,SLA_Policy!$A$2:$A$5,0))</f>
        <v>72</v>
      </c>
      <c r="Y10419" s="9" t="str">
        <f>IF(E10419="Cancelled","Excluded",IF(D10419="",IF((SLA_Policy!$B$8-B10419)*24&gt;X10419,"Open - Breached","Open - On Track"),IF((D10419-B10419)*24&lt;=X10419,"Met","Breached")))</f>
        <v>Met</v>
      </c>
    </row>
    <row r="10420" spans="1:25" x14ac:dyDescent="0.25">
      <c r="A10420" s="9" t="s">
        <v>14979</v>
      </c>
      <c r="B10420" s="23">
        <v>46220.370138888902</v>
      </c>
      <c r="C10420" s="23">
        <v>46220.433333333298</v>
      </c>
      <c r="D10420" s="23">
        <v>46220.618750000001</v>
      </c>
      <c r="E10420" s="9" t="s">
        <v>212</v>
      </c>
      <c r="F10420" s="9" t="s">
        <v>189</v>
      </c>
      <c r="G10420" s="9" t="s">
        <v>213</v>
      </c>
      <c r="H10420" s="9" t="s">
        <v>164</v>
      </c>
      <c r="I10420" s="9" t="s">
        <v>339</v>
      </c>
      <c r="J10420" s="9" t="s">
        <v>12934</v>
      </c>
      <c r="K10420" s="9" t="s">
        <v>246</v>
      </c>
      <c r="L10420" s="9" t="s">
        <v>226</v>
      </c>
      <c r="M10420" s="9" t="s">
        <v>1327</v>
      </c>
      <c r="N10420" s="9" t="s">
        <v>196</v>
      </c>
      <c r="O10420" s="9" t="s">
        <v>116</v>
      </c>
      <c r="P10420" s="9" t="s">
        <v>525</v>
      </c>
      <c r="Q10420" s="9" t="s">
        <v>219</v>
      </c>
      <c r="R10420" s="9">
        <v>0</v>
      </c>
      <c r="S10420" s="9">
        <v>5</v>
      </c>
      <c r="T10420" s="9" t="s">
        <v>343</v>
      </c>
      <c r="U10420" s="9" t="s">
        <v>290</v>
      </c>
      <c r="X10420" s="9">
        <f>INDEX(SLA_Policy!$D$2:$D$5,MATCH(F10420,SLA_Policy!$A$2:$A$5,0))</f>
        <v>120</v>
      </c>
      <c r="Y10420" s="9" t="str">
        <f>IF(E10420="Cancelled","Excluded",IF(D10420="",IF((SLA_Policy!$B$8-B10420)*24&gt;X10420,"Open - Breached","Open - On Track"),IF((D10420-B10420)*24&lt;=X10420,"Met","Breached")))</f>
        <v>Met</v>
      </c>
    </row>
    <row r="10421" spans="1:25" x14ac:dyDescent="0.25">
      <c r="A10421" s="9" t="s">
        <v>14980</v>
      </c>
      <c r="B10421" s="23">
        <v>46220.378472222197</v>
      </c>
      <c r="C10421" s="23">
        <v>46220.383333333302</v>
      </c>
      <c r="D10421" s="23">
        <v>46220.706944444399</v>
      </c>
      <c r="E10421" s="9" t="s">
        <v>212</v>
      </c>
      <c r="F10421" s="9" t="s">
        <v>188</v>
      </c>
      <c r="G10421" s="9" t="s">
        <v>213</v>
      </c>
      <c r="H10421" s="9" t="s">
        <v>163</v>
      </c>
      <c r="I10421" s="9" t="s">
        <v>223</v>
      </c>
      <c r="J10421" s="9" t="s">
        <v>3574</v>
      </c>
      <c r="K10421" s="9" t="s">
        <v>246</v>
      </c>
      <c r="L10421" s="9" t="s">
        <v>104</v>
      </c>
      <c r="M10421" s="9" t="s">
        <v>1478</v>
      </c>
      <c r="N10421" s="9" t="s">
        <v>198</v>
      </c>
      <c r="O10421" s="9" t="s">
        <v>176</v>
      </c>
      <c r="P10421" s="9" t="s">
        <v>253</v>
      </c>
      <c r="Q10421" s="9" t="s">
        <v>219</v>
      </c>
      <c r="R10421" s="9">
        <v>0</v>
      </c>
      <c r="S10421" s="9">
        <v>65</v>
      </c>
      <c r="T10421" s="9" t="s">
        <v>136</v>
      </c>
      <c r="U10421" s="9" t="s">
        <v>230</v>
      </c>
      <c r="X10421" s="9">
        <f>INDEX(SLA_Policy!$D$2:$D$5,MATCH(F10421,SLA_Policy!$A$2:$A$5,0))</f>
        <v>72</v>
      </c>
      <c r="Y10421" s="9" t="str">
        <f>IF(E10421="Cancelled","Excluded",IF(D10421="",IF((SLA_Policy!$B$8-B10421)*24&gt;X10421,"Open - Breached","Open - On Track"),IF((D10421-B10421)*24&lt;=X10421,"Met","Breached")))</f>
        <v>Met</v>
      </c>
    </row>
    <row r="10422" spans="1:25" x14ac:dyDescent="0.25">
      <c r="A10422" s="9" t="s">
        <v>14981</v>
      </c>
      <c r="B10422" s="23">
        <v>46220.386111111096</v>
      </c>
      <c r="C10422" s="23">
        <v>46220.434722222199</v>
      </c>
      <c r="D10422" s="23">
        <v>46223.376388888901</v>
      </c>
      <c r="E10422" s="9" t="s">
        <v>212</v>
      </c>
      <c r="F10422" s="9" t="s">
        <v>188</v>
      </c>
      <c r="G10422" s="9" t="s">
        <v>213</v>
      </c>
      <c r="H10422" s="9" t="s">
        <v>163</v>
      </c>
      <c r="I10422" s="9" t="s">
        <v>250</v>
      </c>
      <c r="J10422" s="9" t="s">
        <v>935</v>
      </c>
      <c r="K10422" s="9" t="s">
        <v>239</v>
      </c>
      <c r="L10422" s="9" t="s">
        <v>226</v>
      </c>
      <c r="M10422" s="9" t="s">
        <v>3838</v>
      </c>
      <c r="N10422" s="9" t="s">
        <v>196</v>
      </c>
      <c r="O10422" s="9" t="s">
        <v>176</v>
      </c>
      <c r="P10422" s="9" t="s">
        <v>570</v>
      </c>
      <c r="Q10422" s="9" t="s">
        <v>219</v>
      </c>
      <c r="R10422" s="9">
        <v>0</v>
      </c>
      <c r="S10422" s="9">
        <v>63</v>
      </c>
      <c r="T10422" s="9" t="s">
        <v>136</v>
      </c>
      <c r="U10422" s="9" t="s">
        <v>230</v>
      </c>
      <c r="X10422" s="9">
        <f>INDEX(SLA_Policy!$D$2:$D$5,MATCH(F10422,SLA_Policy!$A$2:$A$5,0))</f>
        <v>72</v>
      </c>
      <c r="Y10422" s="9" t="str">
        <f>IF(E10422="Cancelled","Excluded",IF(D10422="",IF((SLA_Policy!$B$8-B10422)*24&gt;X10422,"Open - Breached","Open - On Track"),IF((D10422-B10422)*24&lt;=X10422,"Met","Breached")))</f>
        <v>Met</v>
      </c>
    </row>
    <row r="10423" spans="1:25" x14ac:dyDescent="0.25">
      <c r="A10423" s="9" t="s">
        <v>14982</v>
      </c>
      <c r="B10423" s="23">
        <v>46220.391666666699</v>
      </c>
      <c r="C10423" s="23">
        <v>46220.491666666698</v>
      </c>
      <c r="D10423" s="23">
        <v>46223.320138888899</v>
      </c>
      <c r="E10423" s="9" t="s">
        <v>212</v>
      </c>
      <c r="F10423" s="9" t="s">
        <v>189</v>
      </c>
      <c r="G10423" s="9" t="s">
        <v>213</v>
      </c>
      <c r="H10423" s="9" t="s">
        <v>165</v>
      </c>
      <c r="I10423" s="9" t="s">
        <v>2034</v>
      </c>
      <c r="J10423" s="9" t="s">
        <v>14983</v>
      </c>
      <c r="K10423" s="9" t="s">
        <v>246</v>
      </c>
      <c r="L10423" s="9" t="s">
        <v>216</v>
      </c>
      <c r="M10423" s="9" t="s">
        <v>3368</v>
      </c>
      <c r="N10423" s="9" t="s">
        <v>197</v>
      </c>
      <c r="O10423" s="9" t="s">
        <v>176</v>
      </c>
      <c r="P10423" s="9" t="s">
        <v>1159</v>
      </c>
      <c r="Q10423" s="9" t="s">
        <v>219</v>
      </c>
      <c r="R10423" s="9">
        <v>0</v>
      </c>
      <c r="S10423" s="9">
        <v>61</v>
      </c>
      <c r="U10423" s="9" t="s">
        <v>230</v>
      </c>
      <c r="W10423" s="9">
        <v>4</v>
      </c>
      <c r="X10423" s="9">
        <f>INDEX(SLA_Policy!$D$2:$D$5,MATCH(F10423,SLA_Policy!$A$2:$A$5,0))</f>
        <v>120</v>
      </c>
      <c r="Y10423" s="9" t="str">
        <f>IF(E10423="Cancelled","Excluded",IF(D10423="",IF((SLA_Policy!$B$8-B10423)*24&gt;X10423,"Open - Breached","Open - On Track"),IF((D10423-B10423)*24&lt;=X10423,"Met","Breached")))</f>
        <v>Met</v>
      </c>
    </row>
    <row r="10424" spans="1:25" x14ac:dyDescent="0.25">
      <c r="A10424" s="9" t="s">
        <v>14984</v>
      </c>
      <c r="B10424" s="23">
        <v>46220.394444444399</v>
      </c>
      <c r="C10424" s="23">
        <v>46220.397916666698</v>
      </c>
      <c r="D10424" s="23">
        <v>46220.515277777798</v>
      </c>
      <c r="E10424" s="9" t="s">
        <v>212</v>
      </c>
      <c r="F10424" s="9" t="s">
        <v>188</v>
      </c>
      <c r="G10424" s="9" t="s">
        <v>213</v>
      </c>
      <c r="H10424" s="9" t="s">
        <v>161</v>
      </c>
      <c r="I10424" s="9" t="s">
        <v>454</v>
      </c>
      <c r="J10424" s="9" t="s">
        <v>13770</v>
      </c>
      <c r="K10424" s="9" t="s">
        <v>239</v>
      </c>
      <c r="L10424" s="9" t="s">
        <v>216</v>
      </c>
      <c r="M10424" s="9" t="s">
        <v>976</v>
      </c>
      <c r="N10424" s="9" t="s">
        <v>198</v>
      </c>
      <c r="O10424" s="9" t="s">
        <v>177</v>
      </c>
      <c r="P10424" s="9" t="s">
        <v>457</v>
      </c>
      <c r="Q10424" s="9" t="s">
        <v>219</v>
      </c>
      <c r="R10424" s="9">
        <v>1</v>
      </c>
      <c r="S10424" s="9">
        <v>8</v>
      </c>
      <c r="U10424" s="9" t="s">
        <v>290</v>
      </c>
      <c r="W10424" s="9">
        <v>4</v>
      </c>
      <c r="X10424" s="9">
        <f>INDEX(SLA_Policy!$D$2:$D$5,MATCH(F10424,SLA_Policy!$A$2:$A$5,0))</f>
        <v>72</v>
      </c>
      <c r="Y10424" s="9" t="str">
        <f>IF(E10424="Cancelled","Excluded",IF(D10424="",IF((SLA_Policy!$B$8-B10424)*24&gt;X10424,"Open - Breached","Open - On Track"),IF((D10424-B10424)*24&lt;=X10424,"Met","Breached")))</f>
        <v>Met</v>
      </c>
    </row>
    <row r="10425" spans="1:25" x14ac:dyDescent="0.25">
      <c r="A10425" s="9" t="s">
        <v>14985</v>
      </c>
      <c r="B10425" s="23">
        <v>46220.410416666702</v>
      </c>
      <c r="C10425" s="23">
        <v>46220.515972222202</v>
      </c>
      <c r="D10425" s="23">
        <v>46223.387499999997</v>
      </c>
      <c r="E10425" s="9" t="s">
        <v>212</v>
      </c>
      <c r="F10425" s="9" t="s">
        <v>188</v>
      </c>
      <c r="G10425" s="9" t="s">
        <v>213</v>
      </c>
      <c r="H10425" s="9" t="s">
        <v>88</v>
      </c>
      <c r="I10425" s="9" t="s">
        <v>268</v>
      </c>
      <c r="J10425" s="9" t="s">
        <v>7873</v>
      </c>
      <c r="K10425" s="9" t="s">
        <v>246</v>
      </c>
      <c r="L10425" s="9" t="s">
        <v>104</v>
      </c>
      <c r="M10425" s="9" t="s">
        <v>2123</v>
      </c>
      <c r="N10425" s="9" t="s">
        <v>196</v>
      </c>
      <c r="O10425" s="9" t="s">
        <v>178</v>
      </c>
      <c r="P10425" s="9" t="s">
        <v>272</v>
      </c>
      <c r="Q10425" s="9" t="s">
        <v>219</v>
      </c>
      <c r="R10425" s="9">
        <v>0</v>
      </c>
      <c r="S10425" s="9">
        <v>24</v>
      </c>
      <c r="T10425" s="9" t="s">
        <v>136</v>
      </c>
      <c r="U10425" s="9" t="s">
        <v>290</v>
      </c>
      <c r="X10425" s="9">
        <f>INDEX(SLA_Policy!$D$2:$D$5,MATCH(F10425,SLA_Policy!$A$2:$A$5,0))</f>
        <v>72</v>
      </c>
      <c r="Y10425" s="9" t="str">
        <f>IF(E10425="Cancelled","Excluded",IF(D10425="",IF((SLA_Policy!$B$8-B10425)*24&gt;X10425,"Open - Breached","Open - On Track"),IF((D10425-B10425)*24&lt;=X10425,"Met","Breached")))</f>
        <v>Met</v>
      </c>
    </row>
    <row r="10426" spans="1:25" x14ac:dyDescent="0.25">
      <c r="A10426" s="9" t="s">
        <v>14986</v>
      </c>
      <c r="B10426" s="23">
        <v>46220.412499999999</v>
      </c>
      <c r="C10426" s="23">
        <v>46220.497222222199</v>
      </c>
      <c r="D10426" s="23">
        <v>46223.385416666701</v>
      </c>
      <c r="E10426" s="9" t="s">
        <v>212</v>
      </c>
      <c r="F10426" s="9" t="s">
        <v>188</v>
      </c>
      <c r="G10426" s="9" t="s">
        <v>213</v>
      </c>
      <c r="H10426" s="9" t="s">
        <v>163</v>
      </c>
      <c r="I10426" s="9" t="s">
        <v>405</v>
      </c>
      <c r="J10426" s="9" t="s">
        <v>884</v>
      </c>
      <c r="K10426" s="9" t="s">
        <v>246</v>
      </c>
      <c r="L10426" s="9" t="s">
        <v>371</v>
      </c>
      <c r="M10426" s="9" t="s">
        <v>993</v>
      </c>
      <c r="N10426" s="9" t="s">
        <v>196</v>
      </c>
      <c r="O10426" s="9" t="s">
        <v>176</v>
      </c>
      <c r="P10426" s="9" t="s">
        <v>419</v>
      </c>
      <c r="Q10426" s="9" t="s">
        <v>219</v>
      </c>
      <c r="R10426" s="9">
        <v>0</v>
      </c>
      <c r="S10426" s="9">
        <v>10</v>
      </c>
      <c r="U10426" s="9" t="s">
        <v>230</v>
      </c>
      <c r="X10426" s="9">
        <f>INDEX(SLA_Policy!$D$2:$D$5,MATCH(F10426,SLA_Policy!$A$2:$A$5,0))</f>
        <v>72</v>
      </c>
      <c r="Y10426" s="9" t="str">
        <f>IF(E10426="Cancelled","Excluded",IF(D10426="",IF((SLA_Policy!$B$8-B10426)*24&gt;X10426,"Open - Breached","Open - On Track"),IF((D10426-B10426)*24&lt;=X10426,"Met","Breached")))</f>
        <v>Met</v>
      </c>
    </row>
    <row r="10427" spans="1:25" x14ac:dyDescent="0.25">
      <c r="A10427" s="9" t="s">
        <v>14987</v>
      </c>
      <c r="B10427" s="23">
        <v>46220.418749999997</v>
      </c>
      <c r="C10427" s="23">
        <v>46220.4194444444</v>
      </c>
      <c r="D10427" s="23">
        <v>46220.677777777797</v>
      </c>
      <c r="E10427" s="9" t="s">
        <v>212</v>
      </c>
      <c r="F10427" s="9" t="s">
        <v>188</v>
      </c>
      <c r="G10427" s="9" t="s">
        <v>213</v>
      </c>
      <c r="H10427" s="9" t="s">
        <v>161</v>
      </c>
      <c r="I10427" s="9" t="s">
        <v>389</v>
      </c>
      <c r="J10427" s="9" t="s">
        <v>786</v>
      </c>
      <c r="K10427" s="9" t="s">
        <v>262</v>
      </c>
      <c r="L10427" s="9" t="s">
        <v>226</v>
      </c>
      <c r="M10427" s="9" t="s">
        <v>2074</v>
      </c>
      <c r="N10427" s="9" t="s">
        <v>198</v>
      </c>
      <c r="O10427" s="9" t="s">
        <v>177</v>
      </c>
      <c r="P10427" s="9" t="s">
        <v>241</v>
      </c>
      <c r="Q10427" s="9" t="s">
        <v>219</v>
      </c>
      <c r="R10427" s="9">
        <v>0</v>
      </c>
      <c r="S10427" s="9">
        <v>2</v>
      </c>
      <c r="U10427" s="9" t="s">
        <v>290</v>
      </c>
      <c r="W10427" s="9">
        <v>5</v>
      </c>
      <c r="X10427" s="9">
        <f>INDEX(SLA_Policy!$D$2:$D$5,MATCH(F10427,SLA_Policy!$A$2:$A$5,0))</f>
        <v>72</v>
      </c>
      <c r="Y10427" s="9" t="str">
        <f>IF(E10427="Cancelled","Excluded",IF(D10427="",IF((SLA_Policy!$B$8-B10427)*24&gt;X10427,"Open - Breached","Open - On Track"),IF((D10427-B10427)*24&lt;=X10427,"Met","Breached")))</f>
        <v>Met</v>
      </c>
    </row>
    <row r="10428" spans="1:25" x14ac:dyDescent="0.25">
      <c r="A10428" s="9" t="s">
        <v>14988</v>
      </c>
      <c r="B10428" s="23">
        <v>46220.436111111099</v>
      </c>
      <c r="C10428" s="23">
        <v>46220.453472222202</v>
      </c>
      <c r="D10428" s="23">
        <v>46224.354166666701</v>
      </c>
      <c r="E10428" s="9" t="s">
        <v>212</v>
      </c>
      <c r="F10428" s="9" t="s">
        <v>188</v>
      </c>
      <c r="G10428" s="9" t="s">
        <v>213</v>
      </c>
      <c r="H10428" s="9" t="s">
        <v>163</v>
      </c>
      <c r="I10428" s="9" t="s">
        <v>250</v>
      </c>
      <c r="J10428" s="9" t="s">
        <v>1396</v>
      </c>
      <c r="K10428" s="9" t="s">
        <v>276</v>
      </c>
      <c r="L10428" s="9" t="s">
        <v>311</v>
      </c>
      <c r="M10428" s="9" t="s">
        <v>979</v>
      </c>
      <c r="N10428" s="9" t="s">
        <v>196</v>
      </c>
      <c r="O10428" s="9" t="s">
        <v>176</v>
      </c>
      <c r="P10428" s="9" t="s">
        <v>503</v>
      </c>
      <c r="Q10428" s="9" t="s">
        <v>273</v>
      </c>
      <c r="R10428" s="9">
        <v>0</v>
      </c>
      <c r="S10428" s="9">
        <v>29</v>
      </c>
      <c r="T10428" s="9" t="s">
        <v>136</v>
      </c>
      <c r="U10428" s="9" t="s">
        <v>230</v>
      </c>
      <c r="X10428" s="9">
        <f>INDEX(SLA_Policy!$D$2:$D$5,MATCH(F10428,SLA_Policy!$A$2:$A$5,0))</f>
        <v>72</v>
      </c>
      <c r="Y10428" s="9" t="str">
        <f>IF(E10428="Cancelled","Excluded",IF(D10428="",IF((SLA_Policy!$B$8-B10428)*24&gt;X10428,"Open - Breached","Open - On Track"),IF((D10428-B10428)*24&lt;=X10428,"Met","Breached")))</f>
        <v>Breached</v>
      </c>
    </row>
    <row r="10429" spans="1:25" x14ac:dyDescent="0.25">
      <c r="A10429" s="9" t="s">
        <v>14989</v>
      </c>
      <c r="B10429" s="23">
        <v>46220.436805555597</v>
      </c>
      <c r="C10429" s="23">
        <v>46220.457638888904</v>
      </c>
      <c r="D10429" s="23">
        <v>46223.322222222203</v>
      </c>
      <c r="E10429" s="9" t="s">
        <v>212</v>
      </c>
      <c r="F10429" s="9" t="s">
        <v>188</v>
      </c>
      <c r="G10429" s="9" t="s">
        <v>213</v>
      </c>
      <c r="H10429" s="9" t="s">
        <v>163</v>
      </c>
      <c r="I10429" s="9" t="s">
        <v>223</v>
      </c>
      <c r="J10429" s="9" t="s">
        <v>2295</v>
      </c>
      <c r="K10429" s="9" t="s">
        <v>215</v>
      </c>
      <c r="L10429" s="9" t="s">
        <v>351</v>
      </c>
      <c r="M10429" s="9" t="s">
        <v>3834</v>
      </c>
      <c r="N10429" s="9" t="s">
        <v>196</v>
      </c>
      <c r="O10429" s="9" t="s">
        <v>176</v>
      </c>
      <c r="P10429" s="9" t="s">
        <v>570</v>
      </c>
      <c r="Q10429" s="9" t="s">
        <v>219</v>
      </c>
      <c r="R10429" s="9">
        <v>0</v>
      </c>
      <c r="S10429" s="9">
        <v>61</v>
      </c>
      <c r="T10429" s="9" t="s">
        <v>229</v>
      </c>
      <c r="U10429" s="9" t="s">
        <v>266</v>
      </c>
      <c r="X10429" s="9">
        <f>INDEX(SLA_Policy!$D$2:$D$5,MATCH(F10429,SLA_Policy!$A$2:$A$5,0))</f>
        <v>72</v>
      </c>
      <c r="Y10429" s="9" t="str">
        <f>IF(E10429="Cancelled","Excluded",IF(D10429="",IF((SLA_Policy!$B$8-B10429)*24&gt;X10429,"Open - Breached","Open - On Track"),IF((D10429-B10429)*24&lt;=X10429,"Met","Breached")))</f>
        <v>Met</v>
      </c>
    </row>
    <row r="10430" spans="1:25" x14ac:dyDescent="0.25">
      <c r="A10430" s="9" t="s">
        <v>14990</v>
      </c>
      <c r="B10430" s="23">
        <v>46220.445138888899</v>
      </c>
      <c r="C10430" s="23">
        <v>46220.4506944444</v>
      </c>
      <c r="D10430" s="23">
        <v>46220.614583333299</v>
      </c>
      <c r="E10430" s="9" t="s">
        <v>212</v>
      </c>
      <c r="F10430" s="9" t="s">
        <v>189</v>
      </c>
      <c r="G10430" s="9" t="s">
        <v>213</v>
      </c>
      <c r="H10430" s="9" t="s">
        <v>161</v>
      </c>
      <c r="I10430" s="9" t="s">
        <v>389</v>
      </c>
      <c r="J10430" s="9" t="s">
        <v>2195</v>
      </c>
      <c r="K10430" s="9" t="s">
        <v>246</v>
      </c>
      <c r="L10430" s="9" t="s">
        <v>311</v>
      </c>
      <c r="M10430" s="9" t="s">
        <v>903</v>
      </c>
      <c r="N10430" s="9" t="s">
        <v>198</v>
      </c>
      <c r="O10430" s="9" t="s">
        <v>116</v>
      </c>
      <c r="P10430" s="9" t="s">
        <v>218</v>
      </c>
      <c r="Q10430" s="9" t="s">
        <v>219</v>
      </c>
      <c r="R10430" s="9">
        <v>0</v>
      </c>
      <c r="S10430" s="9">
        <v>9</v>
      </c>
      <c r="U10430" s="9" t="s">
        <v>290</v>
      </c>
      <c r="X10430" s="9">
        <f>INDEX(SLA_Policy!$D$2:$D$5,MATCH(F10430,SLA_Policy!$A$2:$A$5,0))</f>
        <v>120</v>
      </c>
      <c r="Y10430" s="9" t="str">
        <f>IF(E10430="Cancelled","Excluded",IF(D10430="",IF((SLA_Policy!$B$8-B10430)*24&gt;X10430,"Open - Breached","Open - On Track"),IF((D10430-B10430)*24&lt;=X10430,"Met","Breached")))</f>
        <v>Met</v>
      </c>
    </row>
    <row r="10431" spans="1:25" x14ac:dyDescent="0.25">
      <c r="A10431" s="9" t="s">
        <v>14991</v>
      </c>
      <c r="B10431" s="23">
        <v>46220.445833333302</v>
      </c>
      <c r="C10431" s="23">
        <v>46220.447222222203</v>
      </c>
      <c r="D10431" s="23">
        <v>46223.382638888899</v>
      </c>
      <c r="E10431" s="9" t="s">
        <v>212</v>
      </c>
      <c r="F10431" s="9" t="s">
        <v>188</v>
      </c>
      <c r="G10431" s="9" t="s">
        <v>236</v>
      </c>
      <c r="H10431" s="9" t="s">
        <v>163</v>
      </c>
      <c r="I10431" s="9" t="s">
        <v>327</v>
      </c>
      <c r="J10431" s="9" t="s">
        <v>328</v>
      </c>
      <c r="K10431" s="9" t="s">
        <v>246</v>
      </c>
      <c r="L10431" s="9" t="s">
        <v>351</v>
      </c>
      <c r="M10431" s="9" t="s">
        <v>3438</v>
      </c>
      <c r="N10431" s="9" t="s">
        <v>198</v>
      </c>
      <c r="O10431" s="9" t="s">
        <v>176</v>
      </c>
      <c r="P10431" s="9" t="s">
        <v>330</v>
      </c>
      <c r="Q10431" s="9" t="s">
        <v>219</v>
      </c>
      <c r="R10431" s="9">
        <v>0</v>
      </c>
      <c r="S10431" s="9">
        <v>14</v>
      </c>
      <c r="U10431" s="9" t="s">
        <v>242</v>
      </c>
      <c r="X10431" s="9">
        <f>INDEX(SLA_Policy!$D$2:$D$5,MATCH(F10431,SLA_Policy!$A$2:$A$5,0))</f>
        <v>72</v>
      </c>
      <c r="Y10431" s="9" t="str">
        <f>IF(E10431="Cancelled","Excluded",IF(D10431="",IF((SLA_Policy!$B$8-B10431)*24&gt;X10431,"Open - Breached","Open - On Track"),IF((D10431-B10431)*24&lt;=X10431,"Met","Breached")))</f>
        <v>Met</v>
      </c>
    </row>
    <row r="10432" spans="1:25" x14ac:dyDescent="0.25">
      <c r="A10432" s="9" t="s">
        <v>14992</v>
      </c>
      <c r="B10432" s="23">
        <v>46220.4506944444</v>
      </c>
      <c r="C10432" s="23">
        <v>46220.453472222202</v>
      </c>
      <c r="D10432" s="23">
        <v>46220.495833333298</v>
      </c>
      <c r="E10432" s="9" t="s">
        <v>212</v>
      </c>
      <c r="F10432" s="9" t="s">
        <v>188</v>
      </c>
      <c r="G10432" s="9" t="s">
        <v>213</v>
      </c>
      <c r="H10432" s="9" t="s">
        <v>161</v>
      </c>
      <c r="I10432" s="9" t="s">
        <v>297</v>
      </c>
      <c r="J10432" s="9" t="s">
        <v>1361</v>
      </c>
      <c r="K10432" s="9" t="s">
        <v>239</v>
      </c>
      <c r="L10432" s="9" t="s">
        <v>226</v>
      </c>
      <c r="M10432" s="9" t="s">
        <v>7972</v>
      </c>
      <c r="N10432" s="9" t="s">
        <v>200</v>
      </c>
      <c r="O10432" s="9" t="s">
        <v>116</v>
      </c>
      <c r="P10432" s="9" t="s">
        <v>295</v>
      </c>
      <c r="Q10432" s="9" t="s">
        <v>219</v>
      </c>
      <c r="R10432" s="9">
        <v>0</v>
      </c>
      <c r="S10432" s="9">
        <v>25</v>
      </c>
      <c r="U10432" s="9" t="s">
        <v>221</v>
      </c>
      <c r="X10432" s="9">
        <f>INDEX(SLA_Policy!$D$2:$D$5,MATCH(F10432,SLA_Policy!$A$2:$A$5,0))</f>
        <v>72</v>
      </c>
      <c r="Y10432" s="9" t="str">
        <f>IF(E10432="Cancelled","Excluded",IF(D10432="",IF((SLA_Policy!$B$8-B10432)*24&gt;X10432,"Open - Breached","Open - On Track"),IF((D10432-B10432)*24&lt;=X10432,"Met","Breached")))</f>
        <v>Met</v>
      </c>
    </row>
    <row r="10433" spans="1:25" x14ac:dyDescent="0.25">
      <c r="A10433" s="9" t="s">
        <v>14993</v>
      </c>
      <c r="B10433" s="23">
        <v>46220.453472222202</v>
      </c>
      <c r="C10433" s="23">
        <v>46220.454166666699</v>
      </c>
      <c r="D10433" s="23">
        <v>46223.320138888899</v>
      </c>
      <c r="E10433" s="9" t="s">
        <v>212</v>
      </c>
      <c r="F10433" s="9" t="s">
        <v>188</v>
      </c>
      <c r="G10433" s="9" t="s">
        <v>236</v>
      </c>
      <c r="H10433" s="9" t="s">
        <v>163</v>
      </c>
      <c r="I10433" s="9" t="s">
        <v>315</v>
      </c>
      <c r="J10433" s="9" t="s">
        <v>316</v>
      </c>
      <c r="K10433" s="9" t="s">
        <v>262</v>
      </c>
      <c r="L10433" s="9" t="s">
        <v>282</v>
      </c>
      <c r="M10433" s="9" t="s">
        <v>4387</v>
      </c>
      <c r="N10433" s="9" t="s">
        <v>200</v>
      </c>
      <c r="O10433" s="9" t="s">
        <v>180</v>
      </c>
      <c r="P10433" s="9" t="s">
        <v>368</v>
      </c>
      <c r="Q10433" s="9" t="s">
        <v>219</v>
      </c>
      <c r="R10433" s="9">
        <v>0</v>
      </c>
      <c r="S10433" s="9">
        <v>177</v>
      </c>
      <c r="T10433" s="9" t="s">
        <v>136</v>
      </c>
      <c r="U10433" s="9" t="s">
        <v>242</v>
      </c>
      <c r="W10433" s="9">
        <v>5</v>
      </c>
      <c r="X10433" s="9">
        <f>INDEX(SLA_Policy!$D$2:$D$5,MATCH(F10433,SLA_Policy!$A$2:$A$5,0))</f>
        <v>72</v>
      </c>
      <c r="Y10433" s="9" t="str">
        <f>IF(E10433="Cancelled","Excluded",IF(D10433="",IF((SLA_Policy!$B$8-B10433)*24&gt;X10433,"Open - Breached","Open - On Track"),IF((D10433-B10433)*24&lt;=X10433,"Met","Breached")))</f>
        <v>Met</v>
      </c>
    </row>
    <row r="10434" spans="1:25" x14ac:dyDescent="0.25">
      <c r="A10434" s="9" t="s">
        <v>14994</v>
      </c>
      <c r="B10434" s="23">
        <v>46220.470138888901</v>
      </c>
      <c r="C10434" s="23">
        <v>46220.506249999999</v>
      </c>
      <c r="D10434" s="23">
        <v>46223.3527777778</v>
      </c>
      <c r="E10434" s="9" t="s">
        <v>212</v>
      </c>
      <c r="F10434" s="9" t="s">
        <v>189</v>
      </c>
      <c r="G10434" s="9" t="s">
        <v>236</v>
      </c>
      <c r="H10434" s="9" t="s">
        <v>167</v>
      </c>
      <c r="I10434" s="9" t="s">
        <v>255</v>
      </c>
      <c r="J10434" s="9" t="s">
        <v>5590</v>
      </c>
      <c r="K10434" s="9" t="s">
        <v>246</v>
      </c>
      <c r="L10434" s="9" t="s">
        <v>293</v>
      </c>
      <c r="M10434" s="9" t="s">
        <v>299</v>
      </c>
      <c r="N10434" s="9" t="s">
        <v>196</v>
      </c>
      <c r="O10434" s="9" t="s">
        <v>176</v>
      </c>
      <c r="P10434" s="9" t="s">
        <v>419</v>
      </c>
      <c r="Q10434" s="9" t="s">
        <v>219</v>
      </c>
      <c r="R10434" s="9">
        <v>0</v>
      </c>
      <c r="S10434" s="9">
        <v>30</v>
      </c>
      <c r="U10434" s="9" t="s">
        <v>242</v>
      </c>
      <c r="W10434" s="9">
        <v>4</v>
      </c>
      <c r="X10434" s="9">
        <f>INDEX(SLA_Policy!$D$2:$D$5,MATCH(F10434,SLA_Policy!$A$2:$A$5,0))</f>
        <v>120</v>
      </c>
      <c r="Y10434" s="9" t="str">
        <f>IF(E10434="Cancelled","Excluded",IF(D10434="",IF((SLA_Policy!$B$8-B10434)*24&gt;X10434,"Open - Breached","Open - On Track"),IF((D10434-B10434)*24&lt;=X10434,"Met","Breached")))</f>
        <v>Met</v>
      </c>
    </row>
    <row r="10435" spans="1:25" x14ac:dyDescent="0.25">
      <c r="A10435" s="9" t="s">
        <v>14995</v>
      </c>
      <c r="B10435" s="23">
        <v>46220.4777777778</v>
      </c>
      <c r="C10435" s="23">
        <v>46220.479166666701</v>
      </c>
      <c r="D10435" s="23">
        <v>46220.5805555556</v>
      </c>
      <c r="E10435" s="9" t="s">
        <v>212</v>
      </c>
      <c r="F10435" s="9" t="s">
        <v>188</v>
      </c>
      <c r="G10435" s="9" t="s">
        <v>213</v>
      </c>
      <c r="H10435" s="9" t="s">
        <v>166</v>
      </c>
      <c r="I10435" s="9" t="s">
        <v>286</v>
      </c>
      <c r="J10435" s="9" t="s">
        <v>3607</v>
      </c>
      <c r="K10435" s="9" t="s">
        <v>215</v>
      </c>
      <c r="L10435" s="9" t="s">
        <v>226</v>
      </c>
      <c r="M10435" s="9" t="s">
        <v>872</v>
      </c>
      <c r="N10435" s="9" t="s">
        <v>198</v>
      </c>
      <c r="O10435" s="9" t="s">
        <v>181</v>
      </c>
      <c r="P10435" s="9" t="s">
        <v>289</v>
      </c>
      <c r="Q10435" s="9" t="s">
        <v>219</v>
      </c>
      <c r="R10435" s="9">
        <v>0</v>
      </c>
      <c r="S10435" s="9">
        <v>5</v>
      </c>
      <c r="U10435" s="9" t="s">
        <v>266</v>
      </c>
      <c r="X10435" s="9">
        <f>INDEX(SLA_Policy!$D$2:$D$5,MATCH(F10435,SLA_Policy!$A$2:$A$5,0))</f>
        <v>72</v>
      </c>
      <c r="Y10435" s="9" t="str">
        <f>IF(E10435="Cancelled","Excluded",IF(D10435="",IF((SLA_Policy!$B$8-B10435)*24&gt;X10435,"Open - Breached","Open - On Track"),IF((D10435-B10435)*24&lt;=X10435,"Met","Breached")))</f>
        <v>Met</v>
      </c>
    </row>
    <row r="10436" spans="1:25" x14ac:dyDescent="0.25">
      <c r="A10436" s="9" t="s">
        <v>14996</v>
      </c>
      <c r="B10436" s="23">
        <v>46220.501388888901</v>
      </c>
      <c r="C10436" s="23">
        <v>46220.502777777801</v>
      </c>
      <c r="D10436" s="23">
        <v>46223.318055555603</v>
      </c>
      <c r="E10436" s="9" t="s">
        <v>212</v>
      </c>
      <c r="F10436" s="9" t="s">
        <v>189</v>
      </c>
      <c r="G10436" s="9" t="s">
        <v>213</v>
      </c>
      <c r="H10436" s="9" t="s">
        <v>162</v>
      </c>
      <c r="I10436" s="9" t="s">
        <v>345</v>
      </c>
      <c r="J10436" s="9" t="s">
        <v>429</v>
      </c>
      <c r="K10436" s="9" t="s">
        <v>246</v>
      </c>
      <c r="L10436" s="9" t="s">
        <v>216</v>
      </c>
      <c r="M10436" s="9" t="s">
        <v>5760</v>
      </c>
      <c r="N10436" s="9" t="s">
        <v>200</v>
      </c>
      <c r="O10436" s="9" t="s">
        <v>179</v>
      </c>
      <c r="P10436" s="9" t="s">
        <v>337</v>
      </c>
      <c r="Q10436" s="9" t="s">
        <v>219</v>
      </c>
      <c r="R10436" s="9">
        <v>0</v>
      </c>
      <c r="S10436" s="9">
        <v>12</v>
      </c>
      <c r="U10436" s="9" t="s">
        <v>248</v>
      </c>
      <c r="W10436" s="9">
        <v>3</v>
      </c>
      <c r="X10436" s="9">
        <f>INDEX(SLA_Policy!$D$2:$D$5,MATCH(F10436,SLA_Policy!$A$2:$A$5,0))</f>
        <v>120</v>
      </c>
      <c r="Y10436" s="9" t="str">
        <f>IF(E10436="Cancelled","Excluded",IF(D10436="",IF((SLA_Policy!$B$8-B10436)*24&gt;X10436,"Open - Breached","Open - On Track"),IF((D10436-B10436)*24&lt;=X10436,"Met","Breached")))</f>
        <v>Met</v>
      </c>
    </row>
    <row r="10437" spans="1:25" x14ac:dyDescent="0.25">
      <c r="A10437" s="9" t="s">
        <v>14997</v>
      </c>
      <c r="B10437" s="23">
        <v>46220.503472222197</v>
      </c>
      <c r="C10437" s="23">
        <v>46223.342361111099</v>
      </c>
      <c r="D10437" s="23">
        <v>46224.364583333299</v>
      </c>
      <c r="E10437" s="9" t="s">
        <v>212</v>
      </c>
      <c r="F10437" s="9" t="s">
        <v>189</v>
      </c>
      <c r="G10437" s="9" t="s">
        <v>236</v>
      </c>
      <c r="H10437" s="9" t="s">
        <v>161</v>
      </c>
      <c r="I10437" s="9" t="s">
        <v>482</v>
      </c>
      <c r="J10437" s="9" t="s">
        <v>14998</v>
      </c>
      <c r="K10437" s="9" t="s">
        <v>303</v>
      </c>
      <c r="L10437" s="9" t="s">
        <v>270</v>
      </c>
      <c r="M10437" s="9" t="s">
        <v>1298</v>
      </c>
      <c r="N10437" s="9" t="s">
        <v>196</v>
      </c>
      <c r="O10437" s="9" t="s">
        <v>177</v>
      </c>
      <c r="P10437" s="9" t="s">
        <v>942</v>
      </c>
      <c r="Q10437" s="9" t="s">
        <v>219</v>
      </c>
      <c r="R10437" s="9">
        <v>1</v>
      </c>
      <c r="S10437" s="9">
        <v>148</v>
      </c>
      <c r="U10437" s="9" t="s">
        <v>242</v>
      </c>
      <c r="X10437" s="9">
        <f>INDEX(SLA_Policy!$D$2:$D$5,MATCH(F10437,SLA_Policy!$A$2:$A$5,0))</f>
        <v>120</v>
      </c>
      <c r="Y10437" s="9" t="str">
        <f>IF(E10437="Cancelled","Excluded",IF(D10437="",IF((SLA_Policy!$B$8-B10437)*24&gt;X10437,"Open - Breached","Open - On Track"),IF((D10437-B10437)*24&lt;=X10437,"Met","Breached")))</f>
        <v>Met</v>
      </c>
    </row>
    <row r="10438" spans="1:25" x14ac:dyDescent="0.25">
      <c r="A10438" s="9" t="s">
        <v>14999</v>
      </c>
      <c r="B10438" s="23">
        <v>46220.561805555597</v>
      </c>
      <c r="C10438" s="23">
        <v>46223.337500000001</v>
      </c>
      <c r="D10438" s="23">
        <v>46223.345138888901</v>
      </c>
      <c r="E10438" s="9" t="s">
        <v>212</v>
      </c>
      <c r="F10438" s="9" t="s">
        <v>189</v>
      </c>
      <c r="G10438" s="9" t="s">
        <v>213</v>
      </c>
      <c r="H10438" s="9" t="s">
        <v>163</v>
      </c>
      <c r="I10438" s="9" t="s">
        <v>250</v>
      </c>
      <c r="J10438" s="9" t="s">
        <v>6307</v>
      </c>
      <c r="K10438" s="9" t="s">
        <v>246</v>
      </c>
      <c r="L10438" s="9" t="s">
        <v>311</v>
      </c>
      <c r="M10438" s="9" t="s">
        <v>2822</v>
      </c>
      <c r="N10438" s="9" t="s">
        <v>196</v>
      </c>
      <c r="O10438" s="9" t="s">
        <v>176</v>
      </c>
      <c r="P10438" s="9" t="s">
        <v>570</v>
      </c>
      <c r="Q10438" s="9" t="s">
        <v>219</v>
      </c>
      <c r="R10438" s="9">
        <v>0</v>
      </c>
      <c r="S10438" s="9">
        <v>21</v>
      </c>
      <c r="T10438" s="9" t="s">
        <v>229</v>
      </c>
      <c r="U10438" s="9" t="s">
        <v>230</v>
      </c>
      <c r="X10438" s="9">
        <f>INDEX(SLA_Policy!$D$2:$D$5,MATCH(F10438,SLA_Policy!$A$2:$A$5,0))</f>
        <v>120</v>
      </c>
      <c r="Y10438" s="9" t="str">
        <f>IF(E10438="Cancelled","Excluded",IF(D10438="",IF((SLA_Policy!$B$8-B10438)*24&gt;X10438,"Open - Breached","Open - On Track"),IF((D10438-B10438)*24&lt;=X10438,"Met","Breached")))</f>
        <v>Met</v>
      </c>
    </row>
    <row r="10439" spans="1:25" x14ac:dyDescent="0.25">
      <c r="A10439" s="9" t="s">
        <v>15000</v>
      </c>
      <c r="B10439" s="23">
        <v>46220.570138888899</v>
      </c>
      <c r="C10439" s="23">
        <v>46220.574999999997</v>
      </c>
      <c r="D10439" s="23">
        <v>46220.609027777798</v>
      </c>
      <c r="E10439" s="9" t="s">
        <v>212</v>
      </c>
      <c r="F10439" s="9" t="s">
        <v>188</v>
      </c>
      <c r="G10439" s="9" t="s">
        <v>213</v>
      </c>
      <c r="H10439" s="9" t="s">
        <v>162</v>
      </c>
      <c r="I10439" s="9" t="s">
        <v>393</v>
      </c>
      <c r="J10439" s="9" t="s">
        <v>1326</v>
      </c>
      <c r="K10439" s="9" t="s">
        <v>225</v>
      </c>
      <c r="L10439" s="9" t="s">
        <v>307</v>
      </c>
      <c r="M10439" s="9" t="s">
        <v>3811</v>
      </c>
      <c r="N10439" s="9" t="s">
        <v>199</v>
      </c>
      <c r="O10439" s="9" t="s">
        <v>116</v>
      </c>
      <c r="P10439" s="9" t="s">
        <v>574</v>
      </c>
      <c r="Q10439" s="9" t="s">
        <v>219</v>
      </c>
      <c r="R10439" s="9">
        <v>0</v>
      </c>
      <c r="S10439" s="9">
        <v>22</v>
      </c>
      <c r="U10439" s="9" t="s">
        <v>376</v>
      </c>
      <c r="W10439" s="9">
        <v>5</v>
      </c>
      <c r="X10439" s="9">
        <f>INDEX(SLA_Policy!$D$2:$D$5,MATCH(F10439,SLA_Policy!$A$2:$A$5,0))</f>
        <v>72</v>
      </c>
      <c r="Y10439" s="9" t="str">
        <f>IF(E10439="Cancelled","Excluded",IF(D10439="",IF((SLA_Policy!$B$8-B10439)*24&gt;X10439,"Open - Breached","Open - On Track"),IF((D10439-B10439)*24&lt;=X10439,"Met","Breached")))</f>
        <v>Met</v>
      </c>
    </row>
    <row r="10440" spans="1:25" x14ac:dyDescent="0.25">
      <c r="A10440" s="9" t="s">
        <v>15001</v>
      </c>
      <c r="B10440" s="23">
        <v>46220.610416666699</v>
      </c>
      <c r="C10440" s="23">
        <v>46220.618750000001</v>
      </c>
      <c r="D10440" s="23">
        <v>46220.620833333298</v>
      </c>
      <c r="E10440" s="9" t="s">
        <v>212</v>
      </c>
      <c r="F10440" s="9" t="s">
        <v>188</v>
      </c>
      <c r="G10440" s="9" t="s">
        <v>213</v>
      </c>
      <c r="H10440" s="9" t="s">
        <v>161</v>
      </c>
      <c r="I10440" s="9" t="s">
        <v>389</v>
      </c>
      <c r="J10440" s="9" t="s">
        <v>1581</v>
      </c>
      <c r="K10440" s="9" t="s">
        <v>246</v>
      </c>
      <c r="L10440" s="9" t="s">
        <v>226</v>
      </c>
      <c r="M10440" s="9" t="s">
        <v>1974</v>
      </c>
      <c r="N10440" s="9" t="s">
        <v>199</v>
      </c>
      <c r="O10440" s="9" t="s">
        <v>116</v>
      </c>
      <c r="P10440" s="9" t="s">
        <v>551</v>
      </c>
      <c r="Q10440" s="9" t="s">
        <v>219</v>
      </c>
      <c r="R10440" s="9">
        <v>0</v>
      </c>
      <c r="S10440" s="9">
        <v>4</v>
      </c>
      <c r="U10440" s="9" t="s">
        <v>290</v>
      </c>
      <c r="W10440" s="9">
        <v>5</v>
      </c>
      <c r="X10440" s="9">
        <f>INDEX(SLA_Policy!$D$2:$D$5,MATCH(F10440,SLA_Policy!$A$2:$A$5,0))</f>
        <v>72</v>
      </c>
      <c r="Y10440" s="9" t="str">
        <f>IF(E10440="Cancelled","Excluded",IF(D10440="",IF((SLA_Policy!$B$8-B10440)*24&gt;X10440,"Open - Breached","Open - On Track"),IF((D10440-B10440)*24&lt;=X10440,"Met","Breached")))</f>
        <v>Met</v>
      </c>
    </row>
    <row r="10441" spans="1:25" x14ac:dyDescent="0.25">
      <c r="A10441" s="9" t="s">
        <v>15002</v>
      </c>
      <c r="B10441" s="23">
        <v>46220.612500000003</v>
      </c>
      <c r="C10441" s="23">
        <v>46220.6159722222</v>
      </c>
      <c r="D10441" s="23">
        <v>46223.4152777778</v>
      </c>
      <c r="E10441" s="9" t="s">
        <v>212</v>
      </c>
      <c r="F10441" s="9" t="s">
        <v>189</v>
      </c>
      <c r="G10441" s="9" t="s">
        <v>213</v>
      </c>
      <c r="H10441" s="9" t="s">
        <v>163</v>
      </c>
      <c r="I10441" s="9" t="s">
        <v>250</v>
      </c>
      <c r="J10441" s="9" t="s">
        <v>10902</v>
      </c>
      <c r="K10441" s="9" t="s">
        <v>246</v>
      </c>
      <c r="L10441" s="9" t="s">
        <v>104</v>
      </c>
      <c r="M10441" s="9" t="s">
        <v>814</v>
      </c>
      <c r="N10441" s="9" t="s">
        <v>199</v>
      </c>
      <c r="O10441" s="9" t="s">
        <v>176</v>
      </c>
      <c r="P10441" s="9" t="s">
        <v>330</v>
      </c>
      <c r="Q10441" s="9" t="s">
        <v>219</v>
      </c>
      <c r="R10441" s="9">
        <v>0</v>
      </c>
      <c r="S10441" s="9">
        <v>29</v>
      </c>
      <c r="T10441" s="9" t="s">
        <v>229</v>
      </c>
      <c r="U10441" s="9" t="s">
        <v>230</v>
      </c>
      <c r="W10441" s="9">
        <v>5</v>
      </c>
      <c r="X10441" s="9">
        <f>INDEX(SLA_Policy!$D$2:$D$5,MATCH(F10441,SLA_Policy!$A$2:$A$5,0))</f>
        <v>120</v>
      </c>
      <c r="Y10441" s="9" t="str">
        <f>IF(E10441="Cancelled","Excluded",IF(D10441="",IF((SLA_Policy!$B$8-B10441)*24&gt;X10441,"Open - Breached","Open - On Track"),IF((D10441-B10441)*24&lt;=X10441,"Met","Breached")))</f>
        <v>Met</v>
      </c>
    </row>
    <row r="10442" spans="1:25" x14ac:dyDescent="0.25">
      <c r="A10442" s="9" t="s">
        <v>15003</v>
      </c>
      <c r="B10442" s="23">
        <v>46220.613194444399</v>
      </c>
      <c r="C10442" s="23">
        <v>46220.618750000001</v>
      </c>
      <c r="D10442" s="23">
        <v>46223.395138888904</v>
      </c>
      <c r="E10442" s="9" t="s">
        <v>212</v>
      </c>
      <c r="F10442" s="9" t="s">
        <v>188</v>
      </c>
      <c r="G10442" s="9" t="s">
        <v>236</v>
      </c>
      <c r="H10442" s="9" t="s">
        <v>161</v>
      </c>
      <c r="I10442" s="9" t="s">
        <v>482</v>
      </c>
      <c r="J10442" s="9" t="s">
        <v>2297</v>
      </c>
      <c r="K10442" s="9" t="s">
        <v>246</v>
      </c>
      <c r="L10442" s="9" t="s">
        <v>216</v>
      </c>
      <c r="M10442" s="9" t="s">
        <v>1180</v>
      </c>
      <c r="N10442" s="9" t="s">
        <v>198</v>
      </c>
      <c r="O10442" s="9" t="s">
        <v>177</v>
      </c>
      <c r="P10442" s="9" t="s">
        <v>942</v>
      </c>
      <c r="Q10442" s="9" t="s">
        <v>219</v>
      </c>
      <c r="R10442" s="9">
        <v>0</v>
      </c>
      <c r="S10442" s="9">
        <v>52</v>
      </c>
      <c r="U10442" s="9" t="s">
        <v>242</v>
      </c>
      <c r="W10442" s="9">
        <v>5</v>
      </c>
      <c r="X10442" s="9">
        <f>INDEX(SLA_Policy!$D$2:$D$5,MATCH(F10442,SLA_Policy!$A$2:$A$5,0))</f>
        <v>72</v>
      </c>
      <c r="Y10442" s="9" t="str">
        <f>IF(E10442="Cancelled","Excluded",IF(D10442="",IF((SLA_Policy!$B$8-B10442)*24&gt;X10442,"Open - Breached","Open - On Track"),IF((D10442-B10442)*24&lt;=X10442,"Met","Breached")))</f>
        <v>Met</v>
      </c>
    </row>
    <row r="10443" spans="1:25" x14ac:dyDescent="0.25">
      <c r="A10443" s="9" t="s">
        <v>15004</v>
      </c>
      <c r="B10443" s="23">
        <v>46220.640972222202</v>
      </c>
      <c r="C10443" s="23">
        <v>46220.667361111096</v>
      </c>
      <c r="D10443" s="23">
        <v>46220.686805555597</v>
      </c>
      <c r="E10443" s="9" t="s">
        <v>212</v>
      </c>
      <c r="F10443" s="9" t="s">
        <v>189</v>
      </c>
      <c r="G10443" s="9" t="s">
        <v>213</v>
      </c>
      <c r="H10443" s="9" t="s">
        <v>161</v>
      </c>
      <c r="I10443" s="9" t="s">
        <v>454</v>
      </c>
      <c r="J10443" s="9" t="s">
        <v>1174</v>
      </c>
      <c r="K10443" s="9" t="s">
        <v>239</v>
      </c>
      <c r="L10443" s="9" t="s">
        <v>226</v>
      </c>
      <c r="M10443" s="9" t="s">
        <v>7035</v>
      </c>
      <c r="N10443" s="9" t="s">
        <v>200</v>
      </c>
      <c r="O10443" s="9" t="s">
        <v>116</v>
      </c>
      <c r="P10443" s="9" t="s">
        <v>258</v>
      </c>
      <c r="Q10443" s="9" t="s">
        <v>219</v>
      </c>
      <c r="R10443" s="9">
        <v>0</v>
      </c>
      <c r="S10443" s="9">
        <v>4</v>
      </c>
      <c r="U10443" s="9" t="s">
        <v>221</v>
      </c>
      <c r="X10443" s="9">
        <f>INDEX(SLA_Policy!$D$2:$D$5,MATCH(F10443,SLA_Policy!$A$2:$A$5,0))</f>
        <v>120</v>
      </c>
      <c r="Y10443" s="9" t="str">
        <f>IF(E10443="Cancelled","Excluded",IF(D10443="",IF((SLA_Policy!$B$8-B10443)*24&gt;X10443,"Open - Breached","Open - On Track"),IF((D10443-B10443)*24&lt;=X10443,"Met","Breached")))</f>
        <v>Met</v>
      </c>
    </row>
    <row r="10444" spans="1:25" x14ac:dyDescent="0.25">
      <c r="A10444" s="9" t="s">
        <v>15005</v>
      </c>
      <c r="B10444" s="23">
        <v>46220.656944444498</v>
      </c>
      <c r="C10444" s="23">
        <v>46220.741666666698</v>
      </c>
      <c r="D10444" s="23">
        <v>46223.407638888901</v>
      </c>
      <c r="E10444" s="9" t="s">
        <v>212</v>
      </c>
      <c r="F10444" s="9" t="s">
        <v>188</v>
      </c>
      <c r="G10444" s="9" t="s">
        <v>213</v>
      </c>
      <c r="H10444" s="9" t="s">
        <v>163</v>
      </c>
      <c r="I10444" s="9" t="s">
        <v>250</v>
      </c>
      <c r="J10444" s="9" t="s">
        <v>451</v>
      </c>
      <c r="K10444" s="9" t="s">
        <v>239</v>
      </c>
      <c r="L10444" s="9" t="s">
        <v>216</v>
      </c>
      <c r="M10444" s="9" t="s">
        <v>7737</v>
      </c>
      <c r="N10444" s="9" t="s">
        <v>197</v>
      </c>
      <c r="O10444" s="9" t="s">
        <v>176</v>
      </c>
      <c r="P10444" s="9" t="s">
        <v>330</v>
      </c>
      <c r="Q10444" s="9" t="s">
        <v>219</v>
      </c>
      <c r="R10444" s="9">
        <v>0</v>
      </c>
      <c r="S10444" s="9">
        <v>5</v>
      </c>
      <c r="T10444" s="9" t="s">
        <v>220</v>
      </c>
      <c r="U10444" s="9" t="s">
        <v>230</v>
      </c>
      <c r="X10444" s="9">
        <f>INDEX(SLA_Policy!$D$2:$D$5,MATCH(F10444,SLA_Policy!$A$2:$A$5,0))</f>
        <v>72</v>
      </c>
      <c r="Y10444" s="9" t="str">
        <f>IF(E10444="Cancelled","Excluded",IF(D10444="",IF((SLA_Policy!$B$8-B10444)*24&gt;X10444,"Open - Breached","Open - On Track"),IF((D10444-B10444)*24&lt;=X10444,"Met","Breached")))</f>
        <v>Met</v>
      </c>
    </row>
    <row r="10445" spans="1:25" x14ac:dyDescent="0.25">
      <c r="A10445" s="9" t="s">
        <v>15006</v>
      </c>
      <c r="B10445" s="23">
        <v>46220.667361111096</v>
      </c>
      <c r="C10445" s="23">
        <v>46220.679861111101</v>
      </c>
      <c r="D10445" s="23">
        <v>46223.381944444503</v>
      </c>
      <c r="E10445" s="9" t="s">
        <v>212</v>
      </c>
      <c r="F10445" s="9" t="s">
        <v>188</v>
      </c>
      <c r="G10445" s="9" t="s">
        <v>213</v>
      </c>
      <c r="H10445" s="9" t="s">
        <v>167</v>
      </c>
      <c r="I10445" s="9" t="s">
        <v>362</v>
      </c>
      <c r="J10445" s="9" t="s">
        <v>5835</v>
      </c>
      <c r="K10445" s="9" t="s">
        <v>246</v>
      </c>
      <c r="L10445" s="9" t="s">
        <v>104</v>
      </c>
      <c r="M10445" s="9" t="s">
        <v>2938</v>
      </c>
      <c r="N10445" s="9" t="s">
        <v>196</v>
      </c>
      <c r="O10445" s="9" t="s">
        <v>116</v>
      </c>
      <c r="P10445" s="9" t="s">
        <v>218</v>
      </c>
      <c r="Q10445" s="9" t="s">
        <v>219</v>
      </c>
      <c r="R10445" s="9">
        <v>0</v>
      </c>
      <c r="S10445" s="9">
        <v>37</v>
      </c>
      <c r="T10445" s="9" t="s">
        <v>220</v>
      </c>
      <c r="U10445" s="9" t="s">
        <v>290</v>
      </c>
      <c r="W10445" s="9">
        <v>4</v>
      </c>
      <c r="X10445" s="9">
        <f>INDEX(SLA_Policy!$D$2:$D$5,MATCH(F10445,SLA_Policy!$A$2:$A$5,0))</f>
        <v>72</v>
      </c>
      <c r="Y10445" s="9" t="str">
        <f>IF(E10445="Cancelled","Excluded",IF(D10445="",IF((SLA_Policy!$B$8-B10445)*24&gt;X10445,"Open - Breached","Open - On Track"),IF((D10445-B10445)*24&lt;=X10445,"Met","Breached")))</f>
        <v>Met</v>
      </c>
    </row>
    <row r="10446" spans="1:25" x14ac:dyDescent="0.25">
      <c r="A10446" s="9" t="s">
        <v>15007</v>
      </c>
      <c r="B10446" s="23">
        <v>46220.760416666701</v>
      </c>
      <c r="C10446" s="23">
        <v>46220.7680555556</v>
      </c>
      <c r="D10446" s="23">
        <v>46223.313194444498</v>
      </c>
      <c r="E10446" s="9" t="s">
        <v>212</v>
      </c>
      <c r="F10446" s="9" t="s">
        <v>188</v>
      </c>
      <c r="G10446" s="9" t="s">
        <v>236</v>
      </c>
      <c r="H10446" s="9" t="s">
        <v>163</v>
      </c>
      <c r="I10446" s="9" t="s">
        <v>315</v>
      </c>
      <c r="J10446" s="9" t="s">
        <v>608</v>
      </c>
      <c r="K10446" s="9" t="s">
        <v>225</v>
      </c>
      <c r="L10446" s="9" t="s">
        <v>307</v>
      </c>
      <c r="M10446" s="9" t="s">
        <v>2731</v>
      </c>
      <c r="N10446" s="9" t="s">
        <v>196</v>
      </c>
      <c r="O10446" s="9" t="s">
        <v>176</v>
      </c>
      <c r="P10446" s="9" t="s">
        <v>1159</v>
      </c>
      <c r="Q10446" s="9" t="s">
        <v>219</v>
      </c>
      <c r="R10446" s="9">
        <v>0</v>
      </c>
      <c r="S10446" s="9">
        <v>117</v>
      </c>
      <c r="T10446" s="9" t="s">
        <v>136</v>
      </c>
      <c r="U10446" s="9" t="s">
        <v>242</v>
      </c>
      <c r="X10446" s="9">
        <f>INDEX(SLA_Policy!$D$2:$D$5,MATCH(F10446,SLA_Policy!$A$2:$A$5,0))</f>
        <v>72</v>
      </c>
      <c r="Y10446" s="9" t="str">
        <f>IF(E10446="Cancelled","Excluded",IF(D10446="",IF((SLA_Policy!$B$8-B10446)*24&gt;X10446,"Open - Breached","Open - On Track"),IF((D10446-B10446)*24&lt;=X10446,"Met","Breached")))</f>
        <v>Met</v>
      </c>
    </row>
    <row r="10447" spans="1:25" x14ac:dyDescent="0.25">
      <c r="A10447" s="9" t="s">
        <v>15008</v>
      </c>
      <c r="B10447" s="23">
        <v>46220.7680555556</v>
      </c>
      <c r="C10447" s="23">
        <v>46220.777777777803</v>
      </c>
      <c r="D10447" s="23">
        <v>46223.313194444498</v>
      </c>
      <c r="E10447" s="9" t="s">
        <v>212</v>
      </c>
      <c r="F10447" s="9" t="s">
        <v>188</v>
      </c>
      <c r="G10447" s="9" t="s">
        <v>213</v>
      </c>
      <c r="H10447" s="9" t="s">
        <v>166</v>
      </c>
      <c r="I10447" s="9" t="s">
        <v>286</v>
      </c>
      <c r="J10447" s="9" t="s">
        <v>9763</v>
      </c>
      <c r="K10447" s="9" t="s">
        <v>246</v>
      </c>
      <c r="L10447" s="9" t="s">
        <v>226</v>
      </c>
      <c r="M10447" s="9" t="s">
        <v>4657</v>
      </c>
      <c r="N10447" s="9" t="s">
        <v>196</v>
      </c>
      <c r="O10447" s="9" t="s">
        <v>181</v>
      </c>
      <c r="P10447" s="9" t="s">
        <v>289</v>
      </c>
      <c r="Q10447" s="9" t="s">
        <v>219</v>
      </c>
      <c r="R10447" s="9">
        <v>0</v>
      </c>
      <c r="S10447" s="9">
        <v>8</v>
      </c>
      <c r="U10447" s="9" t="s">
        <v>248</v>
      </c>
      <c r="X10447" s="9">
        <f>INDEX(SLA_Policy!$D$2:$D$5,MATCH(F10447,SLA_Policy!$A$2:$A$5,0))</f>
        <v>72</v>
      </c>
      <c r="Y10447" s="9" t="str">
        <f>IF(E10447="Cancelled","Excluded",IF(D10447="",IF((SLA_Policy!$B$8-B10447)*24&gt;X10447,"Open - Breached","Open - On Track"),IF((D10447-B10447)*24&lt;=X10447,"Met","Breached")))</f>
        <v>Met</v>
      </c>
    </row>
    <row r="10448" spans="1:25" x14ac:dyDescent="0.25">
      <c r="A10448" s="9" t="s">
        <v>15009</v>
      </c>
      <c r="B10448" s="23">
        <v>46220.943749999999</v>
      </c>
      <c r="C10448" s="23">
        <v>46220.949305555601</v>
      </c>
      <c r="D10448" s="23">
        <v>46223.344444444498</v>
      </c>
      <c r="E10448" s="9" t="s">
        <v>212</v>
      </c>
      <c r="F10448" s="9" t="s">
        <v>187</v>
      </c>
      <c r="G10448" s="9" t="s">
        <v>213</v>
      </c>
      <c r="H10448" s="9" t="s">
        <v>161</v>
      </c>
      <c r="I10448" s="9" t="s">
        <v>454</v>
      </c>
      <c r="J10448" s="9" t="s">
        <v>813</v>
      </c>
      <c r="K10448" s="9" t="s">
        <v>225</v>
      </c>
      <c r="L10448" s="9" t="s">
        <v>311</v>
      </c>
      <c r="M10448" s="9" t="s">
        <v>2885</v>
      </c>
      <c r="N10448" s="9" t="s">
        <v>199</v>
      </c>
      <c r="O10448" s="9" t="s">
        <v>116</v>
      </c>
      <c r="P10448" s="9" t="s">
        <v>590</v>
      </c>
      <c r="Q10448" s="9" t="s">
        <v>219</v>
      </c>
      <c r="R10448" s="9">
        <v>0</v>
      </c>
      <c r="S10448" s="9">
        <v>5</v>
      </c>
      <c r="U10448" s="9" t="s">
        <v>266</v>
      </c>
      <c r="W10448" s="9">
        <v>2</v>
      </c>
      <c r="X10448" s="9">
        <f>INDEX(SLA_Policy!$D$2:$D$5,MATCH(F10448,SLA_Policy!$A$2:$A$5,0))</f>
        <v>8</v>
      </c>
      <c r="Y10448" s="9" t="str">
        <f>IF(E10448="Cancelled","Excluded",IF(D10448="",IF((SLA_Policy!$B$8-B10448)*24&gt;X10448,"Open - Breached","Open - On Track"),IF((D10448-B10448)*24&lt;=X10448,"Met","Breached")))</f>
        <v>Breached</v>
      </c>
    </row>
    <row r="10449" spans="1:25" x14ac:dyDescent="0.25">
      <c r="A10449" s="9" t="s">
        <v>15010</v>
      </c>
      <c r="B10449" s="23">
        <v>46221.409027777801</v>
      </c>
      <c r="C10449" s="23">
        <v>46223.318749999999</v>
      </c>
      <c r="D10449" s="23">
        <v>46223.3305555556</v>
      </c>
      <c r="E10449" s="9" t="s">
        <v>212</v>
      </c>
      <c r="F10449" s="9" t="s">
        <v>189</v>
      </c>
      <c r="G10449" s="9" t="s">
        <v>213</v>
      </c>
      <c r="H10449" s="9" t="s">
        <v>161</v>
      </c>
      <c r="I10449" s="9" t="s">
        <v>389</v>
      </c>
      <c r="J10449" s="9" t="s">
        <v>3340</v>
      </c>
      <c r="K10449" s="9" t="s">
        <v>239</v>
      </c>
      <c r="L10449" s="9" t="s">
        <v>351</v>
      </c>
      <c r="M10449" s="9" t="s">
        <v>3100</v>
      </c>
      <c r="N10449" s="9" t="s">
        <v>197</v>
      </c>
      <c r="O10449" s="9" t="s">
        <v>116</v>
      </c>
      <c r="P10449" s="9" t="s">
        <v>342</v>
      </c>
      <c r="Q10449" s="9" t="s">
        <v>219</v>
      </c>
      <c r="R10449" s="9">
        <v>0</v>
      </c>
      <c r="S10449" s="9">
        <v>5</v>
      </c>
      <c r="U10449" s="9" t="s">
        <v>221</v>
      </c>
      <c r="W10449" s="9">
        <v>4</v>
      </c>
      <c r="X10449" s="9">
        <f>INDEX(SLA_Policy!$D$2:$D$5,MATCH(F10449,SLA_Policy!$A$2:$A$5,0))</f>
        <v>120</v>
      </c>
      <c r="Y10449" s="9" t="str">
        <f>IF(E10449="Cancelled","Excluded",IF(D10449="",IF((SLA_Policy!$B$8-B10449)*24&gt;X10449,"Open - Breached","Open - On Track"),IF((D10449-B10449)*24&lt;=X10449,"Met","Breached")))</f>
        <v>Met</v>
      </c>
    </row>
    <row r="10450" spans="1:25" x14ac:dyDescent="0.25">
      <c r="A10450" s="9" t="s">
        <v>15011</v>
      </c>
      <c r="B10450" s="23">
        <v>46221.487500000003</v>
      </c>
      <c r="C10450" s="23">
        <v>46223.332638888904</v>
      </c>
      <c r="D10450" s="23">
        <v>46223.337500000001</v>
      </c>
      <c r="E10450" s="9" t="s">
        <v>212</v>
      </c>
      <c r="F10450" s="9" t="s">
        <v>188</v>
      </c>
      <c r="G10450" s="9" t="s">
        <v>213</v>
      </c>
      <c r="H10450" s="9" t="s">
        <v>161</v>
      </c>
      <c r="I10450" s="9" t="s">
        <v>454</v>
      </c>
      <c r="J10450" s="9" t="s">
        <v>2313</v>
      </c>
      <c r="K10450" s="9" t="s">
        <v>246</v>
      </c>
      <c r="L10450" s="9" t="s">
        <v>216</v>
      </c>
      <c r="M10450" s="9" t="s">
        <v>3944</v>
      </c>
      <c r="N10450" s="9" t="s">
        <v>200</v>
      </c>
      <c r="O10450" s="9" t="s">
        <v>116</v>
      </c>
      <c r="P10450" s="9" t="s">
        <v>525</v>
      </c>
      <c r="Q10450" s="9" t="s">
        <v>219</v>
      </c>
      <c r="R10450" s="9">
        <v>0</v>
      </c>
      <c r="S10450" s="9">
        <v>17</v>
      </c>
      <c r="U10450" s="9" t="s">
        <v>266</v>
      </c>
      <c r="X10450" s="9">
        <f>INDEX(SLA_Policy!$D$2:$D$5,MATCH(F10450,SLA_Policy!$A$2:$A$5,0))</f>
        <v>72</v>
      </c>
      <c r="Y10450" s="9" t="str">
        <f>IF(E10450="Cancelled","Excluded",IF(D10450="",IF((SLA_Policy!$B$8-B10450)*24&gt;X10450,"Open - Breached","Open - On Track"),IF((D10450-B10450)*24&lt;=X10450,"Met","Breached")))</f>
        <v>Met</v>
      </c>
    </row>
    <row r="10451" spans="1:25" x14ac:dyDescent="0.25">
      <c r="A10451" s="9" t="s">
        <v>15012</v>
      </c>
      <c r="B10451" s="23">
        <v>46221.559027777803</v>
      </c>
      <c r="C10451" s="23">
        <v>46221.566666666702</v>
      </c>
      <c r="D10451" s="23">
        <v>46221.761805555601</v>
      </c>
      <c r="E10451" s="9" t="s">
        <v>212</v>
      </c>
      <c r="F10451" s="9" t="s">
        <v>187</v>
      </c>
      <c r="G10451" s="9" t="s">
        <v>213</v>
      </c>
      <c r="H10451" s="9" t="s">
        <v>163</v>
      </c>
      <c r="I10451" s="9" t="s">
        <v>223</v>
      </c>
      <c r="J10451" s="9" t="s">
        <v>1344</v>
      </c>
      <c r="K10451" s="9" t="s">
        <v>239</v>
      </c>
      <c r="L10451" s="9" t="s">
        <v>311</v>
      </c>
      <c r="M10451" s="9" t="s">
        <v>1145</v>
      </c>
      <c r="N10451" s="9" t="s">
        <v>197</v>
      </c>
      <c r="O10451" s="9" t="s">
        <v>176</v>
      </c>
      <c r="P10451" s="9" t="s">
        <v>330</v>
      </c>
      <c r="Q10451" s="9" t="s">
        <v>273</v>
      </c>
      <c r="R10451" s="9">
        <v>0</v>
      </c>
      <c r="S10451" s="9">
        <v>43</v>
      </c>
      <c r="T10451" s="9" t="s">
        <v>136</v>
      </c>
      <c r="U10451" s="9" t="s">
        <v>230</v>
      </c>
      <c r="W10451" s="9">
        <v>4</v>
      </c>
      <c r="X10451" s="9">
        <f>INDEX(SLA_Policy!$D$2:$D$5,MATCH(F10451,SLA_Policy!$A$2:$A$5,0))</f>
        <v>8</v>
      </c>
      <c r="Y10451" s="9" t="str">
        <f>IF(E10451="Cancelled","Excluded",IF(D10451="",IF((SLA_Policy!$B$8-B10451)*24&gt;X10451,"Open - Breached","Open - On Track"),IF((D10451-B10451)*24&lt;=X10451,"Met","Breached")))</f>
        <v>Met</v>
      </c>
    </row>
    <row r="10452" spans="1:25" x14ac:dyDescent="0.25">
      <c r="A10452" s="9" t="s">
        <v>15013</v>
      </c>
      <c r="B10452" s="23">
        <v>46221.593055555597</v>
      </c>
      <c r="C10452" s="23">
        <v>46223.341666666704</v>
      </c>
      <c r="D10452" s="23">
        <v>46224.547916666699</v>
      </c>
      <c r="E10452" s="9" t="s">
        <v>212</v>
      </c>
      <c r="F10452" s="9" t="s">
        <v>188</v>
      </c>
      <c r="G10452" s="9" t="s">
        <v>213</v>
      </c>
      <c r="H10452" s="9" t="s">
        <v>167</v>
      </c>
      <c r="I10452" s="9" t="s">
        <v>349</v>
      </c>
      <c r="J10452" s="9" t="s">
        <v>15014</v>
      </c>
      <c r="K10452" s="9" t="s">
        <v>246</v>
      </c>
      <c r="L10452" s="9" t="s">
        <v>282</v>
      </c>
      <c r="M10452" s="9" t="s">
        <v>1128</v>
      </c>
      <c r="N10452" s="9" t="s">
        <v>196</v>
      </c>
      <c r="O10452" s="9" t="s">
        <v>116</v>
      </c>
      <c r="P10452" s="9" t="s">
        <v>295</v>
      </c>
      <c r="Q10452" s="9" t="s">
        <v>219</v>
      </c>
      <c r="R10452" s="9">
        <v>0</v>
      </c>
      <c r="S10452" s="9">
        <v>16</v>
      </c>
      <c r="U10452" s="9" t="s">
        <v>266</v>
      </c>
      <c r="W10452" s="9">
        <v>4</v>
      </c>
      <c r="X10452" s="9">
        <f>INDEX(SLA_Policy!$D$2:$D$5,MATCH(F10452,SLA_Policy!$A$2:$A$5,0))</f>
        <v>72</v>
      </c>
      <c r="Y10452" s="9" t="str">
        <f>IF(E10452="Cancelled","Excluded",IF(D10452="",IF((SLA_Policy!$B$8-B10452)*24&gt;X10452,"Open - Breached","Open - On Track"),IF((D10452-B10452)*24&lt;=X10452,"Met","Breached")))</f>
        <v>Met</v>
      </c>
    </row>
    <row r="10453" spans="1:25" x14ac:dyDescent="0.25">
      <c r="A10453" s="9" t="s">
        <v>15015</v>
      </c>
      <c r="B10453" s="23">
        <v>46221.648611111101</v>
      </c>
      <c r="C10453" s="23">
        <v>46223.296527777798</v>
      </c>
      <c r="D10453" s="23">
        <v>46223.313888888901</v>
      </c>
      <c r="E10453" s="9" t="s">
        <v>212</v>
      </c>
      <c r="F10453" s="9" t="s">
        <v>188</v>
      </c>
      <c r="G10453" s="9" t="s">
        <v>213</v>
      </c>
      <c r="H10453" s="9" t="s">
        <v>165</v>
      </c>
      <c r="I10453" s="9" t="s">
        <v>469</v>
      </c>
      <c r="J10453" s="9" t="s">
        <v>1007</v>
      </c>
      <c r="K10453" s="9" t="s">
        <v>303</v>
      </c>
      <c r="L10453" s="9" t="s">
        <v>216</v>
      </c>
      <c r="M10453" s="9" t="s">
        <v>5356</v>
      </c>
      <c r="N10453" s="9" t="s">
        <v>196</v>
      </c>
      <c r="O10453" s="9" t="s">
        <v>176</v>
      </c>
      <c r="P10453" s="9" t="s">
        <v>570</v>
      </c>
      <c r="Q10453" s="9" t="s">
        <v>219</v>
      </c>
      <c r="R10453" s="9">
        <v>0</v>
      </c>
      <c r="S10453" s="9">
        <v>12</v>
      </c>
      <c r="U10453" s="9" t="s">
        <v>230</v>
      </c>
      <c r="X10453" s="9">
        <f>INDEX(SLA_Policy!$D$2:$D$5,MATCH(F10453,SLA_Policy!$A$2:$A$5,0))</f>
        <v>72</v>
      </c>
      <c r="Y10453" s="9" t="str">
        <f>IF(E10453="Cancelled","Excluded",IF(D10453="",IF((SLA_Policy!$B$8-B10453)*24&gt;X10453,"Open - Breached","Open - On Track"),IF((D10453-B10453)*24&lt;=X10453,"Met","Breached")))</f>
        <v>Met</v>
      </c>
    </row>
    <row r="10454" spans="1:25" x14ac:dyDescent="0.25">
      <c r="A10454" s="9" t="s">
        <v>15016</v>
      </c>
      <c r="B10454" s="23">
        <v>46221.707638888904</v>
      </c>
      <c r="C10454" s="23">
        <v>46223.347916666702</v>
      </c>
      <c r="D10454" s="23">
        <v>46223.3618055556</v>
      </c>
      <c r="E10454" s="9" t="s">
        <v>212</v>
      </c>
      <c r="F10454" s="9" t="s">
        <v>188</v>
      </c>
      <c r="G10454" s="9" t="s">
        <v>213</v>
      </c>
      <c r="H10454" s="9" t="s">
        <v>167</v>
      </c>
      <c r="I10454" s="9" t="s">
        <v>362</v>
      </c>
      <c r="J10454" s="9" t="s">
        <v>7133</v>
      </c>
      <c r="K10454" s="9" t="s">
        <v>246</v>
      </c>
      <c r="L10454" s="9" t="s">
        <v>311</v>
      </c>
      <c r="M10454" s="9" t="s">
        <v>1531</v>
      </c>
      <c r="N10454" s="9" t="s">
        <v>196</v>
      </c>
      <c r="O10454" s="9" t="s">
        <v>176</v>
      </c>
      <c r="P10454" s="9" t="s">
        <v>228</v>
      </c>
      <c r="Q10454" s="9" t="s">
        <v>273</v>
      </c>
      <c r="R10454" s="9">
        <v>0</v>
      </c>
      <c r="S10454" s="9">
        <v>21</v>
      </c>
      <c r="U10454" s="9" t="s">
        <v>248</v>
      </c>
      <c r="X10454" s="9">
        <f>INDEX(SLA_Policy!$D$2:$D$5,MATCH(F10454,SLA_Policy!$A$2:$A$5,0))</f>
        <v>72</v>
      </c>
      <c r="Y10454" s="9" t="str">
        <f>IF(E10454="Cancelled","Excluded",IF(D10454="",IF((SLA_Policy!$B$8-B10454)*24&gt;X10454,"Open - Breached","Open - On Track"),IF((D10454-B10454)*24&lt;=X10454,"Met","Breached")))</f>
        <v>Met</v>
      </c>
    </row>
    <row r="10455" spans="1:25" x14ac:dyDescent="0.25">
      <c r="A10455" s="9" t="s">
        <v>15017</v>
      </c>
      <c r="B10455" s="23">
        <v>46221.85</v>
      </c>
      <c r="C10455" s="23">
        <v>46223.348611111098</v>
      </c>
      <c r="D10455" s="23">
        <v>46223.372222222199</v>
      </c>
      <c r="E10455" s="9" t="s">
        <v>212</v>
      </c>
      <c r="F10455" s="9" t="s">
        <v>188</v>
      </c>
      <c r="G10455" s="9" t="s">
        <v>213</v>
      </c>
      <c r="H10455" s="9" t="s">
        <v>167</v>
      </c>
      <c r="I10455" s="9" t="s">
        <v>362</v>
      </c>
      <c r="J10455" s="9" t="s">
        <v>15018</v>
      </c>
      <c r="K10455" s="9" t="s">
        <v>225</v>
      </c>
      <c r="L10455" s="9" t="s">
        <v>307</v>
      </c>
      <c r="M10455" s="9" t="s">
        <v>308</v>
      </c>
      <c r="N10455" s="9" t="s">
        <v>196</v>
      </c>
      <c r="O10455" s="9" t="s">
        <v>116</v>
      </c>
      <c r="P10455" s="9" t="s">
        <v>218</v>
      </c>
      <c r="Q10455" s="9" t="s">
        <v>219</v>
      </c>
      <c r="R10455" s="9">
        <v>0</v>
      </c>
      <c r="S10455" s="9">
        <v>15</v>
      </c>
      <c r="U10455" s="9" t="s">
        <v>376</v>
      </c>
      <c r="X10455" s="9">
        <f>INDEX(SLA_Policy!$D$2:$D$5,MATCH(F10455,SLA_Policy!$A$2:$A$5,0))</f>
        <v>72</v>
      </c>
      <c r="Y10455" s="9" t="str">
        <f>IF(E10455="Cancelled","Excluded",IF(D10455="",IF((SLA_Policy!$B$8-B10455)*24&gt;X10455,"Open - Breached","Open - On Track"),IF((D10455-B10455)*24&lt;=X10455,"Met","Breached")))</f>
        <v>Met</v>
      </c>
    </row>
    <row r="10456" spans="1:25" x14ac:dyDescent="0.25">
      <c r="A10456" s="9" t="s">
        <v>15019</v>
      </c>
      <c r="B10456" s="23">
        <v>46222.308333333298</v>
      </c>
      <c r="C10456" s="23">
        <v>46223.300694444399</v>
      </c>
      <c r="D10456" s="23">
        <v>46224.534027777801</v>
      </c>
      <c r="E10456" s="9" t="s">
        <v>212</v>
      </c>
      <c r="F10456" s="9" t="s">
        <v>188</v>
      </c>
      <c r="G10456" s="9" t="s">
        <v>213</v>
      </c>
      <c r="H10456" s="9" t="s">
        <v>88</v>
      </c>
      <c r="I10456" s="9" t="s">
        <v>268</v>
      </c>
      <c r="J10456" s="9" t="s">
        <v>638</v>
      </c>
      <c r="K10456" s="9" t="s">
        <v>215</v>
      </c>
      <c r="L10456" s="9" t="s">
        <v>311</v>
      </c>
      <c r="M10456" s="9" t="s">
        <v>5870</v>
      </c>
      <c r="N10456" s="9" t="s">
        <v>199</v>
      </c>
      <c r="O10456" s="9" t="s">
        <v>176</v>
      </c>
      <c r="P10456" s="9" t="s">
        <v>570</v>
      </c>
      <c r="Q10456" s="9" t="s">
        <v>219</v>
      </c>
      <c r="R10456" s="9">
        <v>0</v>
      </c>
      <c r="S10456" s="9">
        <v>6</v>
      </c>
      <c r="T10456" s="9" t="s">
        <v>220</v>
      </c>
      <c r="U10456" s="9" t="s">
        <v>230</v>
      </c>
      <c r="X10456" s="9">
        <f>INDEX(SLA_Policy!$D$2:$D$5,MATCH(F10456,SLA_Policy!$A$2:$A$5,0))</f>
        <v>72</v>
      </c>
      <c r="Y10456" s="9" t="str">
        <f>IF(E10456="Cancelled","Excluded",IF(D10456="",IF((SLA_Policy!$B$8-B10456)*24&gt;X10456,"Open - Breached","Open - On Track"),IF((D10456-B10456)*24&lt;=X10456,"Met","Breached")))</f>
        <v>Met</v>
      </c>
    </row>
    <row r="10457" spans="1:25" x14ac:dyDescent="0.25">
      <c r="A10457" s="9" t="s">
        <v>15020</v>
      </c>
      <c r="B10457" s="23">
        <v>46222.597916666702</v>
      </c>
      <c r="C10457" s="23">
        <v>46223.336111111101</v>
      </c>
      <c r="D10457" s="23">
        <v>46225.318749999999</v>
      </c>
      <c r="E10457" s="9" t="s">
        <v>212</v>
      </c>
      <c r="F10457" s="9" t="s">
        <v>188</v>
      </c>
      <c r="G10457" s="9" t="s">
        <v>236</v>
      </c>
      <c r="H10457" s="9" t="s">
        <v>164</v>
      </c>
      <c r="I10457" s="9" t="s">
        <v>421</v>
      </c>
      <c r="J10457" s="9" t="s">
        <v>515</v>
      </c>
      <c r="K10457" s="9" t="s">
        <v>215</v>
      </c>
      <c r="L10457" s="9" t="s">
        <v>351</v>
      </c>
      <c r="M10457" s="9" t="s">
        <v>9451</v>
      </c>
      <c r="N10457" s="9" t="s">
        <v>199</v>
      </c>
      <c r="O10457" s="9" t="s">
        <v>180</v>
      </c>
      <c r="P10457" s="9" t="s">
        <v>368</v>
      </c>
      <c r="Q10457" s="9" t="s">
        <v>219</v>
      </c>
      <c r="R10457" s="9">
        <v>0</v>
      </c>
      <c r="S10457" s="9">
        <v>16</v>
      </c>
      <c r="T10457" s="9" t="s">
        <v>464</v>
      </c>
      <c r="U10457" s="9" t="s">
        <v>242</v>
      </c>
      <c r="X10457" s="9">
        <f>INDEX(SLA_Policy!$D$2:$D$5,MATCH(F10457,SLA_Policy!$A$2:$A$5,0))</f>
        <v>72</v>
      </c>
      <c r="Y10457" s="9" t="str">
        <f>IF(E10457="Cancelled","Excluded",IF(D10457="",IF((SLA_Policy!$B$8-B10457)*24&gt;X10457,"Open - Breached","Open - On Track"),IF((D10457-B10457)*24&lt;=X10457,"Met","Breached")))</f>
        <v>Met</v>
      </c>
    </row>
    <row r="10458" spans="1:25" x14ac:dyDescent="0.25">
      <c r="A10458" s="9" t="s">
        <v>15021</v>
      </c>
      <c r="B10458" s="23">
        <v>46222.684027777803</v>
      </c>
      <c r="C10458" s="23">
        <v>46222.688888888901</v>
      </c>
      <c r="D10458" s="23">
        <v>46222.860416666699</v>
      </c>
      <c r="E10458" s="9" t="s">
        <v>212</v>
      </c>
      <c r="F10458" s="9" t="s">
        <v>187</v>
      </c>
      <c r="G10458" s="9" t="s">
        <v>213</v>
      </c>
      <c r="H10458" s="9" t="s">
        <v>166</v>
      </c>
      <c r="I10458" s="9" t="s">
        <v>1238</v>
      </c>
      <c r="J10458" s="9" t="s">
        <v>4401</v>
      </c>
      <c r="K10458" s="9" t="s">
        <v>303</v>
      </c>
      <c r="L10458" s="9" t="s">
        <v>311</v>
      </c>
      <c r="M10458" s="9" t="s">
        <v>496</v>
      </c>
      <c r="N10458" s="9" t="s">
        <v>199</v>
      </c>
      <c r="O10458" s="9" t="s">
        <v>181</v>
      </c>
      <c r="P10458" s="9" t="s">
        <v>289</v>
      </c>
      <c r="Q10458" s="9" t="s">
        <v>273</v>
      </c>
      <c r="R10458" s="9">
        <v>0</v>
      </c>
      <c r="S10458" s="9">
        <v>87</v>
      </c>
      <c r="T10458" s="9" t="s">
        <v>229</v>
      </c>
      <c r="U10458" s="9" t="s">
        <v>290</v>
      </c>
      <c r="X10458" s="9">
        <f>INDEX(SLA_Policy!$D$2:$D$5,MATCH(F10458,SLA_Policy!$A$2:$A$5,0))</f>
        <v>8</v>
      </c>
      <c r="Y10458" s="9" t="str">
        <f>IF(E10458="Cancelled","Excluded",IF(D10458="",IF((SLA_Policy!$B$8-B10458)*24&gt;X10458,"Open - Breached","Open - On Track"),IF((D10458-B10458)*24&lt;=X10458,"Met","Breached")))</f>
        <v>Met</v>
      </c>
    </row>
    <row r="10459" spans="1:25" x14ac:dyDescent="0.25">
      <c r="A10459" s="9" t="s">
        <v>15022</v>
      </c>
      <c r="B10459" s="23">
        <v>46223.058333333298</v>
      </c>
      <c r="C10459" s="23">
        <v>46223.34375</v>
      </c>
      <c r="D10459" s="23">
        <v>46223.370833333298</v>
      </c>
      <c r="E10459" s="9" t="s">
        <v>212</v>
      </c>
      <c r="F10459" s="9" t="s">
        <v>189</v>
      </c>
      <c r="G10459" s="9" t="s">
        <v>213</v>
      </c>
      <c r="H10459" s="9" t="s">
        <v>161</v>
      </c>
      <c r="I10459" s="9" t="s">
        <v>454</v>
      </c>
      <c r="J10459" s="9" t="s">
        <v>10173</v>
      </c>
      <c r="K10459" s="9" t="s">
        <v>246</v>
      </c>
      <c r="L10459" s="9" t="s">
        <v>311</v>
      </c>
      <c r="M10459" s="9" t="s">
        <v>1183</v>
      </c>
      <c r="N10459" s="9" t="s">
        <v>198</v>
      </c>
      <c r="O10459" s="9" t="s">
        <v>177</v>
      </c>
      <c r="P10459" s="9" t="s">
        <v>300</v>
      </c>
      <c r="Q10459" s="9" t="s">
        <v>219</v>
      </c>
      <c r="R10459" s="9">
        <v>0</v>
      </c>
      <c r="S10459" s="9">
        <v>8</v>
      </c>
      <c r="U10459" s="9" t="s">
        <v>221</v>
      </c>
      <c r="X10459" s="9">
        <f>INDEX(SLA_Policy!$D$2:$D$5,MATCH(F10459,SLA_Policy!$A$2:$A$5,0))</f>
        <v>120</v>
      </c>
      <c r="Y10459" s="9" t="str">
        <f>IF(E10459="Cancelled","Excluded",IF(D10459="",IF((SLA_Policy!$B$8-B10459)*24&gt;X10459,"Open - Breached","Open - On Track"),IF((D10459-B10459)*24&lt;=X10459,"Met","Breached")))</f>
        <v>Met</v>
      </c>
    </row>
    <row r="10460" spans="1:25" x14ac:dyDescent="0.25">
      <c r="A10460" s="9" t="s">
        <v>15023</v>
      </c>
      <c r="B10460" s="23">
        <v>46223.227083333302</v>
      </c>
      <c r="C10460" s="23">
        <v>46223.359722222202</v>
      </c>
      <c r="D10460" s="23">
        <v>46223.371527777803</v>
      </c>
      <c r="E10460" s="9" t="s">
        <v>212</v>
      </c>
      <c r="F10460" s="9" t="s">
        <v>188</v>
      </c>
      <c r="G10460" s="9" t="s">
        <v>213</v>
      </c>
      <c r="H10460" s="9" t="s">
        <v>161</v>
      </c>
      <c r="I10460" s="9" t="s">
        <v>389</v>
      </c>
      <c r="J10460" s="9" t="s">
        <v>767</v>
      </c>
      <c r="K10460" s="9" t="s">
        <v>239</v>
      </c>
      <c r="L10460" s="9" t="s">
        <v>293</v>
      </c>
      <c r="M10460" s="9" t="s">
        <v>3920</v>
      </c>
      <c r="N10460" s="9" t="s">
        <v>196</v>
      </c>
      <c r="O10460" s="9" t="s">
        <v>177</v>
      </c>
      <c r="P10460" s="9" t="s">
        <v>942</v>
      </c>
      <c r="Q10460" s="9" t="s">
        <v>219</v>
      </c>
      <c r="R10460" s="9">
        <v>0</v>
      </c>
      <c r="S10460" s="9">
        <v>4</v>
      </c>
      <c r="U10460" s="9" t="s">
        <v>290</v>
      </c>
      <c r="X10460" s="9">
        <f>INDEX(SLA_Policy!$D$2:$D$5,MATCH(F10460,SLA_Policy!$A$2:$A$5,0))</f>
        <v>72</v>
      </c>
      <c r="Y10460" s="9" t="str">
        <f>IF(E10460="Cancelled","Excluded",IF(D10460="",IF((SLA_Policy!$B$8-B10460)*24&gt;X10460,"Open - Breached","Open - On Track"),IF((D10460-B10460)*24&lt;=X10460,"Met","Breached")))</f>
        <v>Met</v>
      </c>
    </row>
    <row r="10461" spans="1:25" x14ac:dyDescent="0.25">
      <c r="A10461" s="9" t="s">
        <v>15024</v>
      </c>
      <c r="B10461" s="23">
        <v>46223.2944444444</v>
      </c>
      <c r="C10461" s="23">
        <v>46223.362500000003</v>
      </c>
      <c r="D10461" s="23">
        <v>46223.378472222197</v>
      </c>
      <c r="E10461" s="9" t="s">
        <v>212</v>
      </c>
      <c r="F10461" s="9" t="s">
        <v>188</v>
      </c>
      <c r="G10461" s="9" t="s">
        <v>213</v>
      </c>
      <c r="H10461" s="9" t="s">
        <v>161</v>
      </c>
      <c r="I10461" s="9" t="s">
        <v>389</v>
      </c>
      <c r="J10461" s="9" t="s">
        <v>2056</v>
      </c>
      <c r="K10461" s="9" t="s">
        <v>262</v>
      </c>
      <c r="L10461" s="9" t="s">
        <v>311</v>
      </c>
      <c r="M10461" s="9" t="s">
        <v>1249</v>
      </c>
      <c r="N10461" s="9" t="s">
        <v>196</v>
      </c>
      <c r="O10461" s="9" t="s">
        <v>116</v>
      </c>
      <c r="P10461" s="9" t="s">
        <v>258</v>
      </c>
      <c r="Q10461" s="9" t="s">
        <v>219</v>
      </c>
      <c r="R10461" s="9">
        <v>0</v>
      </c>
      <c r="S10461" s="9">
        <v>6</v>
      </c>
      <c r="U10461" s="9" t="s">
        <v>266</v>
      </c>
      <c r="X10461" s="9">
        <f>INDEX(SLA_Policy!$D$2:$D$5,MATCH(F10461,SLA_Policy!$A$2:$A$5,0))</f>
        <v>72</v>
      </c>
      <c r="Y10461" s="9" t="str">
        <f>IF(E10461="Cancelled","Excluded",IF(D10461="",IF((SLA_Policy!$B$8-B10461)*24&gt;X10461,"Open - Breached","Open - On Track"),IF((D10461-B10461)*24&lt;=X10461,"Met","Breached")))</f>
        <v>Met</v>
      </c>
    </row>
    <row r="10462" spans="1:25" x14ac:dyDescent="0.25">
      <c r="A10462" s="9" t="s">
        <v>15025</v>
      </c>
      <c r="B10462" s="23">
        <v>46223.311111111099</v>
      </c>
      <c r="C10462" s="23">
        <v>46223.324305555601</v>
      </c>
      <c r="D10462" s="23">
        <v>46224.768750000003</v>
      </c>
      <c r="E10462" s="9" t="s">
        <v>212</v>
      </c>
      <c r="F10462" s="9" t="s">
        <v>188</v>
      </c>
      <c r="G10462" s="9" t="s">
        <v>213</v>
      </c>
      <c r="H10462" s="9" t="s">
        <v>167</v>
      </c>
      <c r="I10462" s="9" t="s">
        <v>536</v>
      </c>
      <c r="J10462" s="9" t="s">
        <v>3609</v>
      </c>
      <c r="K10462" s="9" t="s">
        <v>303</v>
      </c>
      <c r="L10462" s="9" t="s">
        <v>216</v>
      </c>
      <c r="M10462" s="9" t="s">
        <v>460</v>
      </c>
      <c r="N10462" s="9" t="s">
        <v>197</v>
      </c>
      <c r="O10462" s="9" t="s">
        <v>180</v>
      </c>
      <c r="P10462" s="9" t="s">
        <v>318</v>
      </c>
      <c r="Q10462" s="9" t="s">
        <v>273</v>
      </c>
      <c r="R10462" s="9">
        <v>0</v>
      </c>
      <c r="S10462" s="9">
        <v>52</v>
      </c>
      <c r="T10462" s="9" t="s">
        <v>229</v>
      </c>
      <c r="U10462" s="9" t="s">
        <v>266</v>
      </c>
      <c r="X10462" s="9">
        <f>INDEX(SLA_Policy!$D$2:$D$5,MATCH(F10462,SLA_Policy!$A$2:$A$5,0))</f>
        <v>72</v>
      </c>
      <c r="Y10462" s="9" t="str">
        <f>IF(E10462="Cancelled","Excluded",IF(D10462="",IF((SLA_Policy!$B$8-B10462)*24&gt;X10462,"Open - Breached","Open - On Track"),IF((D10462-B10462)*24&lt;=X10462,"Met","Breached")))</f>
        <v>Met</v>
      </c>
    </row>
    <row r="10463" spans="1:25" x14ac:dyDescent="0.25">
      <c r="A10463" s="9" t="s">
        <v>15026</v>
      </c>
      <c r="B10463" s="23">
        <v>46223.311805555597</v>
      </c>
      <c r="C10463" s="23">
        <v>46223.441666666702</v>
      </c>
      <c r="D10463" s="23">
        <v>46223.461111111101</v>
      </c>
      <c r="E10463" s="9" t="s">
        <v>212</v>
      </c>
      <c r="F10463" s="9" t="s">
        <v>189</v>
      </c>
      <c r="G10463" s="9" t="s">
        <v>213</v>
      </c>
      <c r="H10463" s="9" t="s">
        <v>161</v>
      </c>
      <c r="I10463" s="9" t="s">
        <v>389</v>
      </c>
      <c r="J10463" s="9" t="s">
        <v>1243</v>
      </c>
      <c r="K10463" s="9" t="s">
        <v>246</v>
      </c>
      <c r="L10463" s="9" t="s">
        <v>216</v>
      </c>
      <c r="M10463" s="9" t="s">
        <v>2532</v>
      </c>
      <c r="N10463" s="9" t="s">
        <v>196</v>
      </c>
      <c r="O10463" s="9" t="s">
        <v>116</v>
      </c>
      <c r="P10463" s="9" t="s">
        <v>295</v>
      </c>
      <c r="Q10463" s="9" t="s">
        <v>219</v>
      </c>
      <c r="R10463" s="9">
        <v>0</v>
      </c>
      <c r="S10463" s="9">
        <v>6</v>
      </c>
      <c r="U10463" s="9" t="s">
        <v>376</v>
      </c>
      <c r="W10463" s="9">
        <v>4</v>
      </c>
      <c r="X10463" s="9">
        <f>INDEX(SLA_Policy!$D$2:$D$5,MATCH(F10463,SLA_Policy!$A$2:$A$5,0))</f>
        <v>120</v>
      </c>
      <c r="Y10463" s="9" t="str">
        <f>IF(E10463="Cancelled","Excluded",IF(D10463="",IF((SLA_Policy!$B$8-B10463)*24&gt;X10463,"Open - Breached","Open - On Track"),IF((D10463-B10463)*24&lt;=X10463,"Met","Breached")))</f>
        <v>Met</v>
      </c>
    </row>
    <row r="10464" spans="1:25" x14ac:dyDescent="0.25">
      <c r="A10464" s="9" t="s">
        <v>15027</v>
      </c>
      <c r="B10464" s="23">
        <v>46223.320138888899</v>
      </c>
      <c r="C10464" s="23">
        <v>46223.324305555601</v>
      </c>
      <c r="D10464" s="23">
        <v>46223.350694444503</v>
      </c>
      <c r="E10464" s="9" t="s">
        <v>212</v>
      </c>
      <c r="F10464" s="9" t="s">
        <v>188</v>
      </c>
      <c r="G10464" s="9" t="s">
        <v>213</v>
      </c>
      <c r="H10464" s="9" t="s">
        <v>161</v>
      </c>
      <c r="I10464" s="9" t="s">
        <v>454</v>
      </c>
      <c r="J10464" s="9" t="s">
        <v>7538</v>
      </c>
      <c r="K10464" s="9" t="s">
        <v>246</v>
      </c>
      <c r="L10464" s="9" t="s">
        <v>307</v>
      </c>
      <c r="M10464" s="9" t="s">
        <v>848</v>
      </c>
      <c r="N10464" s="9" t="s">
        <v>198</v>
      </c>
      <c r="O10464" s="9" t="s">
        <v>116</v>
      </c>
      <c r="P10464" s="9" t="s">
        <v>258</v>
      </c>
      <c r="Q10464" s="9" t="s">
        <v>219</v>
      </c>
      <c r="R10464" s="9">
        <v>0</v>
      </c>
      <c r="S10464" s="9">
        <v>6</v>
      </c>
      <c r="U10464" s="9" t="s">
        <v>290</v>
      </c>
      <c r="X10464" s="9">
        <f>INDEX(SLA_Policy!$D$2:$D$5,MATCH(F10464,SLA_Policy!$A$2:$A$5,0))</f>
        <v>72</v>
      </c>
      <c r="Y10464" s="9" t="str">
        <f>IF(E10464="Cancelled","Excluded",IF(D10464="",IF((SLA_Policy!$B$8-B10464)*24&gt;X10464,"Open - Breached","Open - On Track"),IF((D10464-B10464)*24&lt;=X10464,"Met","Breached")))</f>
        <v>Met</v>
      </c>
    </row>
    <row r="10465" spans="1:25" x14ac:dyDescent="0.25">
      <c r="A10465" s="9" t="s">
        <v>15028</v>
      </c>
      <c r="B10465" s="23">
        <v>46223.335416666698</v>
      </c>
      <c r="C10465" s="23">
        <v>46223.3618055556</v>
      </c>
      <c r="E10465" s="9" t="s">
        <v>649</v>
      </c>
      <c r="F10465" s="9" t="s">
        <v>188</v>
      </c>
      <c r="G10465" s="9" t="s">
        <v>236</v>
      </c>
      <c r="H10465" s="9" t="s">
        <v>163</v>
      </c>
      <c r="I10465" s="9" t="s">
        <v>315</v>
      </c>
      <c r="J10465" s="9" t="s">
        <v>3943</v>
      </c>
      <c r="K10465" s="9" t="s">
        <v>215</v>
      </c>
      <c r="L10465" s="9" t="s">
        <v>226</v>
      </c>
      <c r="M10465" s="9" t="s">
        <v>911</v>
      </c>
      <c r="N10465" s="9" t="s">
        <v>196</v>
      </c>
      <c r="O10465" s="9" t="s">
        <v>180</v>
      </c>
      <c r="P10465" s="9" t="s">
        <v>381</v>
      </c>
      <c r="Q10465" s="9" t="s">
        <v>219</v>
      </c>
      <c r="R10465" s="9">
        <v>0</v>
      </c>
      <c r="S10465" s="9">
        <v>1</v>
      </c>
      <c r="T10465" s="9" t="s">
        <v>229</v>
      </c>
      <c r="X10465" s="9">
        <f>INDEX(SLA_Policy!$D$2:$D$5,MATCH(F10465,SLA_Policy!$A$2:$A$5,0))</f>
        <v>72</v>
      </c>
      <c r="Y10465" s="9" t="str">
        <f>IF(E10465="Cancelled","Excluded",IF(D10465="",IF((SLA_Policy!$B$8-B10465)*24&gt;X10465,"Open - Breached","Open - On Track"),IF((D10465-B10465)*24&lt;=X10465,"Met","Breached")))</f>
        <v>Excluded</v>
      </c>
    </row>
    <row r="10466" spans="1:25" x14ac:dyDescent="0.25">
      <c r="A10466" s="9" t="s">
        <v>15029</v>
      </c>
      <c r="B10466" s="23">
        <v>46223.345138888901</v>
      </c>
      <c r="C10466" s="23">
        <v>46223.347916666702</v>
      </c>
      <c r="D10466" s="23">
        <v>46223.443749999999</v>
      </c>
      <c r="E10466" s="9" t="s">
        <v>212</v>
      </c>
      <c r="F10466" s="9" t="s">
        <v>189</v>
      </c>
      <c r="G10466" s="9" t="s">
        <v>213</v>
      </c>
      <c r="H10466" s="9" t="s">
        <v>161</v>
      </c>
      <c r="I10466" s="9" t="s">
        <v>297</v>
      </c>
      <c r="J10466" s="9" t="s">
        <v>6387</v>
      </c>
      <c r="K10466" s="9" t="s">
        <v>239</v>
      </c>
      <c r="L10466" s="9" t="s">
        <v>282</v>
      </c>
      <c r="M10466" s="9" t="s">
        <v>5317</v>
      </c>
      <c r="N10466" s="9" t="s">
        <v>200</v>
      </c>
      <c r="O10466" s="9" t="s">
        <v>177</v>
      </c>
      <c r="P10466" s="9" t="s">
        <v>457</v>
      </c>
      <c r="Q10466" s="9" t="s">
        <v>219</v>
      </c>
      <c r="R10466" s="9">
        <v>0</v>
      </c>
      <c r="S10466" s="9">
        <v>60</v>
      </c>
      <c r="U10466" s="9" t="s">
        <v>290</v>
      </c>
      <c r="X10466" s="9">
        <f>INDEX(SLA_Policy!$D$2:$D$5,MATCH(F10466,SLA_Policy!$A$2:$A$5,0))</f>
        <v>120</v>
      </c>
      <c r="Y10466" s="9" t="str">
        <f>IF(E10466="Cancelled","Excluded",IF(D10466="",IF((SLA_Policy!$B$8-B10466)*24&gt;X10466,"Open - Breached","Open - On Track"),IF((D10466-B10466)*24&lt;=X10466,"Met","Breached")))</f>
        <v>Met</v>
      </c>
    </row>
    <row r="10467" spans="1:25" x14ac:dyDescent="0.25">
      <c r="A10467" s="9" t="s">
        <v>15030</v>
      </c>
      <c r="B10467" s="23">
        <v>46223.351388888899</v>
      </c>
      <c r="C10467" s="23">
        <v>46223.382638888899</v>
      </c>
      <c r="D10467" s="23">
        <v>46224.675000000003</v>
      </c>
      <c r="E10467" s="9" t="s">
        <v>212</v>
      </c>
      <c r="F10467" s="9" t="s">
        <v>189</v>
      </c>
      <c r="G10467" s="9" t="s">
        <v>236</v>
      </c>
      <c r="H10467" s="9" t="s">
        <v>161</v>
      </c>
      <c r="I10467" s="9" t="s">
        <v>482</v>
      </c>
      <c r="J10467" s="9" t="s">
        <v>1208</v>
      </c>
      <c r="K10467" s="9" t="s">
        <v>262</v>
      </c>
      <c r="L10467" s="9" t="s">
        <v>226</v>
      </c>
      <c r="M10467" s="9" t="s">
        <v>6193</v>
      </c>
      <c r="N10467" s="9" t="s">
        <v>196</v>
      </c>
      <c r="O10467" s="9" t="s">
        <v>116</v>
      </c>
      <c r="P10467" s="9" t="s">
        <v>551</v>
      </c>
      <c r="Q10467" s="9" t="s">
        <v>219</v>
      </c>
      <c r="R10467" s="9">
        <v>0</v>
      </c>
      <c r="S10467" s="9">
        <v>37</v>
      </c>
      <c r="U10467" s="9" t="s">
        <v>242</v>
      </c>
      <c r="W10467" s="9">
        <v>4</v>
      </c>
      <c r="X10467" s="9">
        <f>INDEX(SLA_Policy!$D$2:$D$5,MATCH(F10467,SLA_Policy!$A$2:$A$5,0))</f>
        <v>120</v>
      </c>
      <c r="Y10467" s="9" t="str">
        <f>IF(E10467="Cancelled","Excluded",IF(D10467="",IF((SLA_Policy!$B$8-B10467)*24&gt;X10467,"Open - Breached","Open - On Track"),IF((D10467-B10467)*24&lt;=X10467,"Met","Breached")))</f>
        <v>Met</v>
      </c>
    </row>
    <row r="10468" spans="1:25" x14ac:dyDescent="0.25">
      <c r="A10468" s="9" t="s">
        <v>15031</v>
      </c>
      <c r="B10468" s="23">
        <v>46223.351388888899</v>
      </c>
      <c r="C10468" s="23">
        <v>46223.474999999999</v>
      </c>
      <c r="D10468" s="23">
        <v>46223.479861111096</v>
      </c>
      <c r="E10468" s="9" t="s">
        <v>212</v>
      </c>
      <c r="F10468" s="9" t="s">
        <v>189</v>
      </c>
      <c r="G10468" s="9" t="s">
        <v>213</v>
      </c>
      <c r="H10468" s="9" t="s">
        <v>166</v>
      </c>
      <c r="I10468" s="9" t="s">
        <v>286</v>
      </c>
      <c r="J10468" s="9" t="s">
        <v>632</v>
      </c>
      <c r="K10468" s="9" t="s">
        <v>410</v>
      </c>
      <c r="L10468" s="9" t="s">
        <v>104</v>
      </c>
      <c r="M10468" s="9" t="s">
        <v>411</v>
      </c>
      <c r="N10468" s="9" t="s">
        <v>197</v>
      </c>
      <c r="O10468" s="9" t="s">
        <v>181</v>
      </c>
      <c r="P10468" s="9" t="s">
        <v>289</v>
      </c>
      <c r="Q10468" s="9" t="s">
        <v>273</v>
      </c>
      <c r="R10468" s="9">
        <v>0</v>
      </c>
      <c r="S10468" s="9">
        <v>14</v>
      </c>
      <c r="U10468" s="9" t="s">
        <v>376</v>
      </c>
      <c r="X10468" s="9">
        <f>INDEX(SLA_Policy!$D$2:$D$5,MATCH(F10468,SLA_Policy!$A$2:$A$5,0))</f>
        <v>120</v>
      </c>
      <c r="Y10468" s="9" t="str">
        <f>IF(E10468="Cancelled","Excluded",IF(D10468="",IF((SLA_Policy!$B$8-B10468)*24&gt;X10468,"Open - Breached","Open - On Track"),IF((D10468-B10468)*24&lt;=X10468,"Met","Breached")))</f>
        <v>Met</v>
      </c>
    </row>
    <row r="10469" spans="1:25" x14ac:dyDescent="0.25">
      <c r="A10469" s="9" t="s">
        <v>15032</v>
      </c>
      <c r="B10469" s="23">
        <v>46223.352083333302</v>
      </c>
      <c r="C10469" s="23">
        <v>46223.374305555597</v>
      </c>
      <c r="D10469" s="23">
        <v>46224.35</v>
      </c>
      <c r="E10469" s="9" t="s">
        <v>212</v>
      </c>
      <c r="F10469" s="9" t="s">
        <v>188</v>
      </c>
      <c r="G10469" s="9" t="s">
        <v>236</v>
      </c>
      <c r="H10469" s="9" t="s">
        <v>163</v>
      </c>
      <c r="I10469" s="9" t="s">
        <v>327</v>
      </c>
      <c r="J10469" s="9" t="s">
        <v>328</v>
      </c>
      <c r="K10469" s="9" t="s">
        <v>246</v>
      </c>
      <c r="L10469" s="9" t="s">
        <v>226</v>
      </c>
      <c r="M10469" s="9" t="s">
        <v>2251</v>
      </c>
      <c r="N10469" s="9" t="s">
        <v>197</v>
      </c>
      <c r="O10469" s="9" t="s">
        <v>176</v>
      </c>
      <c r="P10469" s="9" t="s">
        <v>228</v>
      </c>
      <c r="Q10469" s="9" t="s">
        <v>219</v>
      </c>
      <c r="R10469" s="9">
        <v>0</v>
      </c>
      <c r="S10469" s="9">
        <v>25</v>
      </c>
      <c r="U10469" s="9" t="s">
        <v>242</v>
      </c>
      <c r="X10469" s="9">
        <f>INDEX(SLA_Policy!$D$2:$D$5,MATCH(F10469,SLA_Policy!$A$2:$A$5,0))</f>
        <v>72</v>
      </c>
      <c r="Y10469" s="9" t="str">
        <f>IF(E10469="Cancelled","Excluded",IF(D10469="",IF((SLA_Policy!$B$8-B10469)*24&gt;X10469,"Open - Breached","Open - On Track"),IF((D10469-B10469)*24&lt;=X10469,"Met","Breached")))</f>
        <v>Met</v>
      </c>
    </row>
    <row r="10470" spans="1:25" x14ac:dyDescent="0.25">
      <c r="A10470" s="9" t="s">
        <v>15033</v>
      </c>
      <c r="B10470" s="23">
        <v>46223.352083333302</v>
      </c>
      <c r="C10470" s="23">
        <v>46223.3972222222</v>
      </c>
      <c r="D10470" s="23">
        <v>46225.390277777798</v>
      </c>
      <c r="E10470" s="9" t="s">
        <v>212</v>
      </c>
      <c r="F10470" s="9" t="s">
        <v>188</v>
      </c>
      <c r="G10470" s="9" t="s">
        <v>213</v>
      </c>
      <c r="H10470" s="9" t="s">
        <v>162</v>
      </c>
      <c r="I10470" s="9" t="s">
        <v>345</v>
      </c>
      <c r="J10470" s="9" t="s">
        <v>3017</v>
      </c>
      <c r="K10470" s="9" t="s">
        <v>215</v>
      </c>
      <c r="L10470" s="9" t="s">
        <v>216</v>
      </c>
      <c r="M10470" s="9" t="s">
        <v>712</v>
      </c>
      <c r="N10470" s="9" t="s">
        <v>196</v>
      </c>
      <c r="O10470" s="9" t="s">
        <v>179</v>
      </c>
      <c r="P10470" s="9" t="s">
        <v>284</v>
      </c>
      <c r="Q10470" s="9" t="s">
        <v>219</v>
      </c>
      <c r="R10470" s="9">
        <v>0</v>
      </c>
      <c r="S10470" s="9">
        <v>30</v>
      </c>
      <c r="U10470" s="9" t="s">
        <v>266</v>
      </c>
      <c r="X10470" s="9">
        <f>INDEX(SLA_Policy!$D$2:$D$5,MATCH(F10470,SLA_Policy!$A$2:$A$5,0))</f>
        <v>72</v>
      </c>
      <c r="Y10470" s="9" t="str">
        <f>IF(E10470="Cancelled","Excluded",IF(D10470="",IF((SLA_Policy!$B$8-B10470)*24&gt;X10470,"Open - Breached","Open - On Track"),IF((D10470-B10470)*24&lt;=X10470,"Met","Breached")))</f>
        <v>Met</v>
      </c>
    </row>
    <row r="10471" spans="1:25" x14ac:dyDescent="0.25">
      <c r="A10471" s="9" t="s">
        <v>15034</v>
      </c>
      <c r="B10471" s="23">
        <v>46223.356249999997</v>
      </c>
      <c r="C10471" s="23">
        <v>46223.357638888898</v>
      </c>
      <c r="D10471" s="23">
        <v>46223.452083333301</v>
      </c>
      <c r="E10471" s="9" t="s">
        <v>212</v>
      </c>
      <c r="F10471" s="9" t="s">
        <v>188</v>
      </c>
      <c r="G10471" s="9" t="s">
        <v>213</v>
      </c>
      <c r="H10471" s="9" t="s">
        <v>164</v>
      </c>
      <c r="I10471" s="9" t="s">
        <v>260</v>
      </c>
      <c r="J10471" s="9" t="s">
        <v>2850</v>
      </c>
      <c r="K10471" s="9" t="s">
        <v>246</v>
      </c>
      <c r="L10471" s="9" t="s">
        <v>311</v>
      </c>
      <c r="M10471" s="9" t="s">
        <v>3219</v>
      </c>
      <c r="N10471" s="9" t="s">
        <v>200</v>
      </c>
      <c r="O10471" s="9" t="s">
        <v>179</v>
      </c>
      <c r="P10471" s="9" t="s">
        <v>284</v>
      </c>
      <c r="Q10471" s="9" t="s">
        <v>219</v>
      </c>
      <c r="R10471" s="9">
        <v>0</v>
      </c>
      <c r="S10471" s="9">
        <v>32</v>
      </c>
      <c r="T10471" s="9" t="s">
        <v>265</v>
      </c>
      <c r="U10471" s="9" t="s">
        <v>248</v>
      </c>
      <c r="W10471" s="9">
        <v>5</v>
      </c>
      <c r="X10471" s="9">
        <f>INDEX(SLA_Policy!$D$2:$D$5,MATCH(F10471,SLA_Policy!$A$2:$A$5,0))</f>
        <v>72</v>
      </c>
      <c r="Y10471" s="9" t="str">
        <f>IF(E10471="Cancelled","Excluded",IF(D10471="",IF((SLA_Policy!$B$8-B10471)*24&gt;X10471,"Open - Breached","Open - On Track"),IF((D10471-B10471)*24&lt;=X10471,"Met","Breached")))</f>
        <v>Met</v>
      </c>
    </row>
    <row r="10472" spans="1:25" x14ac:dyDescent="0.25">
      <c r="A10472" s="9" t="s">
        <v>15035</v>
      </c>
      <c r="B10472" s="23">
        <v>46223.364583333299</v>
      </c>
      <c r="C10472" s="23">
        <v>46223.438888888901</v>
      </c>
      <c r="D10472" s="23">
        <v>46223.559027777803</v>
      </c>
      <c r="E10472" s="9" t="s">
        <v>212</v>
      </c>
      <c r="F10472" s="9" t="s">
        <v>188</v>
      </c>
      <c r="G10472" s="9" t="s">
        <v>213</v>
      </c>
      <c r="H10472" s="9" t="s">
        <v>167</v>
      </c>
      <c r="I10472" s="9" t="s">
        <v>684</v>
      </c>
      <c r="J10472" s="9" t="s">
        <v>11855</v>
      </c>
      <c r="K10472" s="9" t="s">
        <v>246</v>
      </c>
      <c r="L10472" s="9" t="s">
        <v>216</v>
      </c>
      <c r="M10472" s="9" t="s">
        <v>4266</v>
      </c>
      <c r="N10472" s="9" t="s">
        <v>197</v>
      </c>
      <c r="O10472" s="9" t="s">
        <v>116</v>
      </c>
      <c r="P10472" s="9" t="s">
        <v>234</v>
      </c>
      <c r="Q10472" s="9" t="s">
        <v>219</v>
      </c>
      <c r="R10472" s="9">
        <v>0</v>
      </c>
      <c r="S10472" s="9">
        <v>18</v>
      </c>
      <c r="U10472" s="9" t="s">
        <v>266</v>
      </c>
      <c r="X10472" s="9">
        <f>INDEX(SLA_Policy!$D$2:$D$5,MATCH(F10472,SLA_Policy!$A$2:$A$5,0))</f>
        <v>72</v>
      </c>
      <c r="Y10472" s="9" t="str">
        <f>IF(E10472="Cancelled","Excluded",IF(D10472="",IF((SLA_Policy!$B$8-B10472)*24&gt;X10472,"Open - Breached","Open - On Track"),IF((D10472-B10472)*24&lt;=X10472,"Met","Breached")))</f>
        <v>Met</v>
      </c>
    </row>
    <row r="10473" spans="1:25" x14ac:dyDescent="0.25">
      <c r="A10473" s="9" t="s">
        <v>15036</v>
      </c>
      <c r="B10473" s="23">
        <v>46223.386805555601</v>
      </c>
      <c r="C10473" s="23">
        <v>46223.427777777797</v>
      </c>
      <c r="D10473" s="23">
        <v>46224.7368055556</v>
      </c>
      <c r="E10473" s="9" t="s">
        <v>212</v>
      </c>
      <c r="F10473" s="9" t="s">
        <v>189</v>
      </c>
      <c r="G10473" s="9" t="s">
        <v>213</v>
      </c>
      <c r="H10473" s="9" t="s">
        <v>164</v>
      </c>
      <c r="I10473" s="9" t="s">
        <v>260</v>
      </c>
      <c r="J10473" s="9" t="s">
        <v>961</v>
      </c>
      <c r="K10473" s="9" t="s">
        <v>14602</v>
      </c>
      <c r="L10473" s="9" t="s">
        <v>12094</v>
      </c>
      <c r="M10473" s="9" t="s">
        <v>14687</v>
      </c>
      <c r="N10473" s="9" t="s">
        <v>196</v>
      </c>
      <c r="O10473" s="9" t="s">
        <v>182</v>
      </c>
      <c r="P10473" s="9" t="s">
        <v>120</v>
      </c>
      <c r="Q10473" s="9" t="s">
        <v>219</v>
      </c>
      <c r="R10473" s="9">
        <v>0</v>
      </c>
      <c r="S10473" s="9">
        <v>15</v>
      </c>
      <c r="T10473" s="9" t="s">
        <v>265</v>
      </c>
      <c r="U10473" s="9" t="s">
        <v>290</v>
      </c>
      <c r="X10473" s="9">
        <f>INDEX(SLA_Policy!$D$2:$D$5,MATCH(F10473,SLA_Policy!$A$2:$A$5,0))</f>
        <v>120</v>
      </c>
      <c r="Y10473" s="9" t="str">
        <f>IF(E10473="Cancelled","Excluded",IF(D10473="",IF((SLA_Policy!$B$8-B10473)*24&gt;X10473,"Open - Breached","Open - On Track"),IF((D10473-B10473)*24&lt;=X10473,"Met","Breached")))</f>
        <v>Met</v>
      </c>
    </row>
    <row r="10474" spans="1:25" x14ac:dyDescent="0.25">
      <c r="A10474" s="9" t="s">
        <v>15037</v>
      </c>
      <c r="B10474" s="23">
        <v>46223.3881944444</v>
      </c>
      <c r="C10474" s="23">
        <v>46223.399305555598</v>
      </c>
      <c r="D10474" s="23">
        <v>46223.543055555601</v>
      </c>
      <c r="E10474" s="9" t="s">
        <v>212</v>
      </c>
      <c r="F10474" s="9" t="s">
        <v>187</v>
      </c>
      <c r="G10474" s="9" t="s">
        <v>236</v>
      </c>
      <c r="H10474" s="9" t="s">
        <v>167</v>
      </c>
      <c r="I10474" s="9" t="s">
        <v>255</v>
      </c>
      <c r="J10474" s="9" t="s">
        <v>6076</v>
      </c>
      <c r="K10474" s="9" t="s">
        <v>246</v>
      </c>
      <c r="L10474" s="9" t="s">
        <v>282</v>
      </c>
      <c r="M10474" s="9" t="s">
        <v>822</v>
      </c>
      <c r="N10474" s="9" t="s">
        <v>196</v>
      </c>
      <c r="O10474" s="9" t="s">
        <v>176</v>
      </c>
      <c r="P10474" s="9" t="s">
        <v>253</v>
      </c>
      <c r="Q10474" s="9" t="s">
        <v>273</v>
      </c>
      <c r="R10474" s="9">
        <v>0</v>
      </c>
      <c r="S10474" s="9">
        <v>16</v>
      </c>
      <c r="U10474" s="9" t="s">
        <v>242</v>
      </c>
      <c r="X10474" s="9">
        <f>INDEX(SLA_Policy!$D$2:$D$5,MATCH(F10474,SLA_Policy!$A$2:$A$5,0))</f>
        <v>8</v>
      </c>
      <c r="Y10474" s="9" t="str">
        <f>IF(E10474="Cancelled","Excluded",IF(D10474="",IF((SLA_Policy!$B$8-B10474)*24&gt;X10474,"Open - Breached","Open - On Track"),IF((D10474-B10474)*24&lt;=X10474,"Met","Breached")))</f>
        <v>Met</v>
      </c>
    </row>
    <row r="10475" spans="1:25" x14ac:dyDescent="0.25">
      <c r="A10475" s="9" t="s">
        <v>15038</v>
      </c>
      <c r="B10475" s="23">
        <v>46223.3972222222</v>
      </c>
      <c r="C10475" s="23">
        <v>46223.438888888901</v>
      </c>
      <c r="D10475" s="23">
        <v>46223.734027777798</v>
      </c>
      <c r="E10475" s="9" t="s">
        <v>212</v>
      </c>
      <c r="F10475" s="9" t="s">
        <v>188</v>
      </c>
      <c r="G10475" s="9" t="s">
        <v>213</v>
      </c>
      <c r="H10475" s="9" t="s">
        <v>166</v>
      </c>
      <c r="I10475" s="9" t="s">
        <v>378</v>
      </c>
      <c r="J10475" s="9" t="s">
        <v>15039</v>
      </c>
      <c r="K10475" s="9" t="s">
        <v>215</v>
      </c>
      <c r="L10475" s="9" t="s">
        <v>226</v>
      </c>
      <c r="M10475" s="9" t="s">
        <v>872</v>
      </c>
      <c r="N10475" s="9" t="s">
        <v>196</v>
      </c>
      <c r="O10475" s="9" t="s">
        <v>180</v>
      </c>
      <c r="P10475" s="9" t="s">
        <v>368</v>
      </c>
      <c r="Q10475" s="9" t="s">
        <v>219</v>
      </c>
      <c r="R10475" s="9">
        <v>0</v>
      </c>
      <c r="S10475" s="9">
        <v>49</v>
      </c>
      <c r="T10475" s="9" t="s">
        <v>322</v>
      </c>
      <c r="U10475" s="9" t="s">
        <v>266</v>
      </c>
      <c r="X10475" s="9">
        <f>INDEX(SLA_Policy!$D$2:$D$5,MATCH(F10475,SLA_Policy!$A$2:$A$5,0))</f>
        <v>72</v>
      </c>
      <c r="Y10475" s="9" t="str">
        <f>IF(E10475="Cancelled","Excluded",IF(D10475="",IF((SLA_Policy!$B$8-B10475)*24&gt;X10475,"Open - Breached","Open - On Track"),IF((D10475-B10475)*24&lt;=X10475,"Met","Breached")))</f>
        <v>Met</v>
      </c>
    </row>
    <row r="10476" spans="1:25" x14ac:dyDescent="0.25">
      <c r="A10476" s="9" t="s">
        <v>15040</v>
      </c>
      <c r="B10476" s="23">
        <v>46223.400694444397</v>
      </c>
      <c r="C10476" s="23">
        <v>46223.516666666699</v>
      </c>
      <c r="D10476" s="23">
        <v>46224.338888888902</v>
      </c>
      <c r="E10476" s="9" t="s">
        <v>212</v>
      </c>
      <c r="F10476" s="9" t="s">
        <v>189</v>
      </c>
      <c r="G10476" s="9" t="s">
        <v>213</v>
      </c>
      <c r="H10476" s="9" t="s">
        <v>162</v>
      </c>
      <c r="I10476" s="9" t="s">
        <v>416</v>
      </c>
      <c r="J10476" s="9" t="s">
        <v>1584</v>
      </c>
      <c r="K10476" s="9" t="s">
        <v>262</v>
      </c>
      <c r="L10476" s="9" t="s">
        <v>226</v>
      </c>
      <c r="M10476" s="9" t="s">
        <v>1131</v>
      </c>
      <c r="N10476" s="9" t="s">
        <v>196</v>
      </c>
      <c r="O10476" s="9" t="s">
        <v>176</v>
      </c>
      <c r="P10476" s="9" t="s">
        <v>503</v>
      </c>
      <c r="Q10476" s="9" t="s">
        <v>219</v>
      </c>
      <c r="R10476" s="9">
        <v>0</v>
      </c>
      <c r="S10476" s="9">
        <v>15</v>
      </c>
      <c r="U10476" s="9" t="s">
        <v>266</v>
      </c>
      <c r="W10476" s="9">
        <v>5</v>
      </c>
      <c r="X10476" s="9">
        <f>INDEX(SLA_Policy!$D$2:$D$5,MATCH(F10476,SLA_Policy!$A$2:$A$5,0))</f>
        <v>120</v>
      </c>
      <c r="Y10476" s="9" t="str">
        <f>IF(E10476="Cancelled","Excluded",IF(D10476="",IF((SLA_Policy!$B$8-B10476)*24&gt;X10476,"Open - Breached","Open - On Track"),IF((D10476-B10476)*24&lt;=X10476,"Met","Breached")))</f>
        <v>Met</v>
      </c>
    </row>
    <row r="10477" spans="1:25" x14ac:dyDescent="0.25">
      <c r="A10477" s="9" t="s">
        <v>15041</v>
      </c>
      <c r="B10477" s="23">
        <v>46223.402777777803</v>
      </c>
      <c r="C10477" s="23">
        <v>46223.403472222199</v>
      </c>
      <c r="D10477" s="23">
        <v>46223.757638888899</v>
      </c>
      <c r="E10477" s="9" t="s">
        <v>212</v>
      </c>
      <c r="F10477" s="9" t="s">
        <v>189</v>
      </c>
      <c r="G10477" s="9" t="s">
        <v>213</v>
      </c>
      <c r="H10477" s="9" t="s">
        <v>161</v>
      </c>
      <c r="I10477" s="9" t="s">
        <v>389</v>
      </c>
      <c r="J10477" s="9" t="s">
        <v>2052</v>
      </c>
      <c r="K10477" s="9" t="s">
        <v>246</v>
      </c>
      <c r="L10477" s="9" t="s">
        <v>226</v>
      </c>
      <c r="M10477" s="9" t="s">
        <v>2186</v>
      </c>
      <c r="N10477" s="9" t="s">
        <v>198</v>
      </c>
      <c r="O10477" s="9" t="s">
        <v>116</v>
      </c>
      <c r="P10477" s="9" t="s">
        <v>234</v>
      </c>
      <c r="Q10477" s="9" t="s">
        <v>219</v>
      </c>
      <c r="R10477" s="9">
        <v>0</v>
      </c>
      <c r="S10477" s="9">
        <v>5</v>
      </c>
      <c r="U10477" s="9" t="s">
        <v>221</v>
      </c>
      <c r="X10477" s="9">
        <f>INDEX(SLA_Policy!$D$2:$D$5,MATCH(F10477,SLA_Policy!$A$2:$A$5,0))</f>
        <v>120</v>
      </c>
      <c r="Y10477" s="9" t="str">
        <f>IF(E10477="Cancelled","Excluded",IF(D10477="",IF((SLA_Policy!$B$8-B10477)*24&gt;X10477,"Open - Breached","Open - On Track"),IF((D10477-B10477)*24&lt;=X10477,"Met","Breached")))</f>
        <v>Met</v>
      </c>
    </row>
    <row r="10478" spans="1:25" x14ac:dyDescent="0.25">
      <c r="A10478" s="9" t="s">
        <v>15042</v>
      </c>
      <c r="B10478" s="23">
        <v>46223.405555555597</v>
      </c>
      <c r="C10478" s="23">
        <v>46223.407638888901</v>
      </c>
      <c r="D10478" s="23">
        <v>46223.433333333298</v>
      </c>
      <c r="E10478" s="9" t="s">
        <v>212</v>
      </c>
      <c r="F10478" s="9" t="s">
        <v>189</v>
      </c>
      <c r="G10478" s="9" t="s">
        <v>213</v>
      </c>
      <c r="H10478" s="9" t="s">
        <v>161</v>
      </c>
      <c r="I10478" s="9" t="s">
        <v>454</v>
      </c>
      <c r="J10478" s="9" t="s">
        <v>5128</v>
      </c>
      <c r="K10478" s="9" t="s">
        <v>215</v>
      </c>
      <c r="L10478" s="9" t="s">
        <v>104</v>
      </c>
      <c r="M10478" s="9" t="s">
        <v>1922</v>
      </c>
      <c r="N10478" s="9" t="s">
        <v>198</v>
      </c>
      <c r="O10478" s="9" t="s">
        <v>116</v>
      </c>
      <c r="P10478" s="9" t="s">
        <v>342</v>
      </c>
      <c r="Q10478" s="9" t="s">
        <v>219</v>
      </c>
      <c r="R10478" s="9">
        <v>0</v>
      </c>
      <c r="S10478" s="9">
        <v>4</v>
      </c>
      <c r="U10478" s="9" t="s">
        <v>266</v>
      </c>
      <c r="X10478" s="9">
        <f>INDEX(SLA_Policy!$D$2:$D$5,MATCH(F10478,SLA_Policy!$A$2:$A$5,0))</f>
        <v>120</v>
      </c>
      <c r="Y10478" s="9" t="str">
        <f>IF(E10478="Cancelled","Excluded",IF(D10478="",IF((SLA_Policy!$B$8-B10478)*24&gt;X10478,"Open - Breached","Open - On Track"),IF((D10478-B10478)*24&lt;=X10478,"Met","Breached")))</f>
        <v>Met</v>
      </c>
    </row>
    <row r="10479" spans="1:25" x14ac:dyDescent="0.25">
      <c r="A10479" s="9" t="s">
        <v>15043</v>
      </c>
      <c r="B10479" s="23">
        <v>46223.40625</v>
      </c>
      <c r="C10479" s="23">
        <v>46223.65625</v>
      </c>
      <c r="D10479" s="23">
        <v>46224.339583333298</v>
      </c>
      <c r="E10479" s="9" t="s">
        <v>212</v>
      </c>
      <c r="F10479" s="9" t="s">
        <v>188</v>
      </c>
      <c r="G10479" s="9" t="s">
        <v>213</v>
      </c>
      <c r="H10479" s="9" t="s">
        <v>167</v>
      </c>
      <c r="I10479" s="9" t="s">
        <v>349</v>
      </c>
      <c r="J10479" s="9" t="s">
        <v>15044</v>
      </c>
      <c r="K10479" s="9" t="s">
        <v>246</v>
      </c>
      <c r="L10479" s="9" t="s">
        <v>282</v>
      </c>
      <c r="M10479" s="9" t="s">
        <v>9427</v>
      </c>
      <c r="N10479" s="9" t="s">
        <v>196</v>
      </c>
      <c r="O10479" s="9" t="s">
        <v>116</v>
      </c>
      <c r="P10479" s="9" t="s">
        <v>525</v>
      </c>
      <c r="Q10479" s="9" t="s">
        <v>219</v>
      </c>
      <c r="R10479" s="9">
        <v>0</v>
      </c>
      <c r="S10479" s="9">
        <v>14</v>
      </c>
      <c r="U10479" s="9" t="s">
        <v>290</v>
      </c>
      <c r="X10479" s="9">
        <f>INDEX(SLA_Policy!$D$2:$D$5,MATCH(F10479,SLA_Policy!$A$2:$A$5,0))</f>
        <v>72</v>
      </c>
      <c r="Y10479" s="9" t="str">
        <f>IF(E10479="Cancelled","Excluded",IF(D10479="",IF((SLA_Policy!$B$8-B10479)*24&gt;X10479,"Open - Breached","Open - On Track"),IF((D10479-B10479)*24&lt;=X10479,"Met","Breached")))</f>
        <v>Met</v>
      </c>
    </row>
    <row r="10480" spans="1:25" x14ac:dyDescent="0.25">
      <c r="A10480" s="9" t="s">
        <v>15045</v>
      </c>
      <c r="B10480" s="23">
        <v>46223.413888888899</v>
      </c>
      <c r="C10480" s="23">
        <v>46223.479861111096</v>
      </c>
      <c r="D10480" s="23">
        <v>46224.323611111096</v>
      </c>
      <c r="E10480" s="9" t="s">
        <v>212</v>
      </c>
      <c r="F10480" s="9" t="s">
        <v>188</v>
      </c>
      <c r="G10480" s="9" t="s">
        <v>213</v>
      </c>
      <c r="H10480" s="9" t="s">
        <v>167</v>
      </c>
      <c r="I10480" s="9" t="s">
        <v>362</v>
      </c>
      <c r="J10480" s="9" t="s">
        <v>15046</v>
      </c>
      <c r="K10480" s="9" t="s">
        <v>246</v>
      </c>
      <c r="L10480" s="9" t="s">
        <v>216</v>
      </c>
      <c r="M10480" s="9" t="s">
        <v>1512</v>
      </c>
      <c r="N10480" s="9" t="s">
        <v>196</v>
      </c>
      <c r="O10480" s="9" t="s">
        <v>116</v>
      </c>
      <c r="P10480" s="9" t="s">
        <v>295</v>
      </c>
      <c r="Q10480" s="9" t="s">
        <v>219</v>
      </c>
      <c r="R10480" s="9">
        <v>0</v>
      </c>
      <c r="S10480" s="9">
        <v>63</v>
      </c>
      <c r="U10480" s="9" t="s">
        <v>376</v>
      </c>
      <c r="W10480" s="9">
        <v>3</v>
      </c>
      <c r="X10480" s="9">
        <f>INDEX(SLA_Policy!$D$2:$D$5,MATCH(F10480,SLA_Policy!$A$2:$A$5,0))</f>
        <v>72</v>
      </c>
      <c r="Y10480" s="9" t="str">
        <f>IF(E10480="Cancelled","Excluded",IF(D10480="",IF((SLA_Policy!$B$8-B10480)*24&gt;X10480,"Open - Breached","Open - On Track"),IF((D10480-B10480)*24&lt;=X10480,"Met","Breached")))</f>
        <v>Met</v>
      </c>
    </row>
    <row r="10481" spans="1:25" x14ac:dyDescent="0.25">
      <c r="A10481" s="9" t="s">
        <v>15047</v>
      </c>
      <c r="B10481" s="23">
        <v>46223.422222222202</v>
      </c>
      <c r="C10481" s="23">
        <v>46223.427777777797</v>
      </c>
      <c r="D10481" s="23">
        <v>46223.815277777801</v>
      </c>
      <c r="E10481" s="9" t="s">
        <v>212</v>
      </c>
      <c r="F10481" s="9" t="s">
        <v>187</v>
      </c>
      <c r="G10481" s="9" t="s">
        <v>213</v>
      </c>
      <c r="H10481" s="9" t="s">
        <v>163</v>
      </c>
      <c r="I10481" s="9" t="s">
        <v>223</v>
      </c>
      <c r="J10481" s="9" t="s">
        <v>1514</v>
      </c>
      <c r="K10481" s="9" t="s">
        <v>276</v>
      </c>
      <c r="L10481" s="9" t="s">
        <v>12094</v>
      </c>
      <c r="M10481" s="9" t="s">
        <v>13845</v>
      </c>
      <c r="N10481" s="9" t="s">
        <v>200</v>
      </c>
      <c r="O10481" s="9" t="s">
        <v>176</v>
      </c>
      <c r="P10481" s="9" t="s">
        <v>419</v>
      </c>
      <c r="Q10481" s="9" t="s">
        <v>273</v>
      </c>
      <c r="R10481" s="9">
        <v>0</v>
      </c>
      <c r="S10481" s="9">
        <v>26</v>
      </c>
      <c r="T10481" s="9" t="s">
        <v>136</v>
      </c>
      <c r="U10481" s="9" t="s">
        <v>230</v>
      </c>
      <c r="X10481" s="9">
        <f>INDEX(SLA_Policy!$D$2:$D$5,MATCH(F10481,SLA_Policy!$A$2:$A$5,0))</f>
        <v>8</v>
      </c>
      <c r="Y10481" s="9" t="str">
        <f>IF(E10481="Cancelled","Excluded",IF(D10481="",IF((SLA_Policy!$B$8-B10481)*24&gt;X10481,"Open - Breached","Open - On Track"),IF((D10481-B10481)*24&lt;=X10481,"Met","Breached")))</f>
        <v>Breached</v>
      </c>
    </row>
    <row r="10482" spans="1:25" x14ac:dyDescent="0.25">
      <c r="A10482" s="9" t="s">
        <v>15048</v>
      </c>
      <c r="B10482" s="23">
        <v>46223.427083333299</v>
      </c>
      <c r="C10482" s="23">
        <v>46223.457638888904</v>
      </c>
      <c r="D10482" s="23">
        <v>46225.554861111101</v>
      </c>
      <c r="E10482" s="9" t="s">
        <v>212</v>
      </c>
      <c r="F10482" s="9" t="s">
        <v>189</v>
      </c>
      <c r="G10482" s="9" t="s">
        <v>213</v>
      </c>
      <c r="H10482" s="9" t="s">
        <v>165</v>
      </c>
      <c r="I10482" s="9" t="s">
        <v>2034</v>
      </c>
      <c r="J10482" s="9" t="s">
        <v>7305</v>
      </c>
      <c r="K10482" s="9" t="s">
        <v>239</v>
      </c>
      <c r="L10482" s="9" t="s">
        <v>226</v>
      </c>
      <c r="M10482" s="9" t="s">
        <v>1487</v>
      </c>
      <c r="N10482" s="9" t="s">
        <v>196</v>
      </c>
      <c r="O10482" s="9" t="s">
        <v>176</v>
      </c>
      <c r="P10482" s="9" t="s">
        <v>253</v>
      </c>
      <c r="Q10482" s="9" t="s">
        <v>219</v>
      </c>
      <c r="R10482" s="9">
        <v>0</v>
      </c>
      <c r="S10482" s="9">
        <v>42</v>
      </c>
      <c r="U10482" s="9" t="s">
        <v>230</v>
      </c>
      <c r="X10482" s="9">
        <f>INDEX(SLA_Policy!$D$2:$D$5,MATCH(F10482,SLA_Policy!$A$2:$A$5,0))</f>
        <v>120</v>
      </c>
      <c r="Y10482" s="9" t="str">
        <f>IF(E10482="Cancelled","Excluded",IF(D10482="",IF((SLA_Policy!$B$8-B10482)*24&gt;X10482,"Open - Breached","Open - On Track"),IF((D10482-B10482)*24&lt;=X10482,"Met","Breached")))</f>
        <v>Met</v>
      </c>
    </row>
    <row r="10483" spans="1:25" x14ac:dyDescent="0.25">
      <c r="A10483" s="9" t="s">
        <v>15049</v>
      </c>
      <c r="B10483" s="23">
        <v>46223.452083333301</v>
      </c>
      <c r="C10483" s="23">
        <v>46223.479861111096</v>
      </c>
      <c r="D10483" s="23">
        <v>46223.755555555603</v>
      </c>
      <c r="E10483" s="9" t="s">
        <v>212</v>
      </c>
      <c r="F10483" s="9" t="s">
        <v>188</v>
      </c>
      <c r="G10483" s="9" t="s">
        <v>236</v>
      </c>
      <c r="H10483" s="9" t="s">
        <v>161</v>
      </c>
      <c r="I10483" s="9" t="s">
        <v>237</v>
      </c>
      <c r="J10483" s="9" t="s">
        <v>3666</v>
      </c>
      <c r="K10483" s="9" t="s">
        <v>246</v>
      </c>
      <c r="L10483" s="9" t="s">
        <v>104</v>
      </c>
      <c r="M10483" s="9" t="s">
        <v>3249</v>
      </c>
      <c r="N10483" s="9" t="s">
        <v>196</v>
      </c>
      <c r="O10483" s="9" t="s">
        <v>177</v>
      </c>
      <c r="P10483" s="9" t="s">
        <v>457</v>
      </c>
      <c r="Q10483" s="9" t="s">
        <v>219</v>
      </c>
      <c r="R10483" s="9">
        <v>0</v>
      </c>
      <c r="S10483" s="9">
        <v>10</v>
      </c>
      <c r="U10483" s="9" t="s">
        <v>242</v>
      </c>
      <c r="X10483" s="9">
        <f>INDEX(SLA_Policy!$D$2:$D$5,MATCH(F10483,SLA_Policy!$A$2:$A$5,0))</f>
        <v>72</v>
      </c>
      <c r="Y10483" s="9" t="str">
        <f>IF(E10483="Cancelled","Excluded",IF(D10483="",IF((SLA_Policy!$B$8-B10483)*24&gt;X10483,"Open - Breached","Open - On Track"),IF((D10483-B10483)*24&lt;=X10483,"Met","Breached")))</f>
        <v>Met</v>
      </c>
    </row>
    <row r="10484" spans="1:25" x14ac:dyDescent="0.25">
      <c r="A10484" s="9" t="s">
        <v>15050</v>
      </c>
      <c r="B10484" s="23">
        <v>46223.456250000003</v>
      </c>
      <c r="C10484" s="23">
        <v>46223.458333333299</v>
      </c>
      <c r="D10484" s="23">
        <v>46224.338194444397</v>
      </c>
      <c r="E10484" s="9" t="s">
        <v>212</v>
      </c>
      <c r="F10484" s="9" t="s">
        <v>188</v>
      </c>
      <c r="G10484" s="9" t="s">
        <v>213</v>
      </c>
      <c r="H10484" s="9" t="s">
        <v>167</v>
      </c>
      <c r="I10484" s="9" t="s">
        <v>349</v>
      </c>
      <c r="J10484" s="9" t="s">
        <v>4122</v>
      </c>
      <c r="K10484" s="9" t="s">
        <v>215</v>
      </c>
      <c r="L10484" s="9" t="s">
        <v>311</v>
      </c>
      <c r="M10484" s="9" t="s">
        <v>2882</v>
      </c>
      <c r="N10484" s="9" t="s">
        <v>198</v>
      </c>
      <c r="O10484" s="9" t="s">
        <v>116</v>
      </c>
      <c r="P10484" s="9" t="s">
        <v>342</v>
      </c>
      <c r="Q10484" s="9" t="s">
        <v>219</v>
      </c>
      <c r="R10484" s="9">
        <v>0</v>
      </c>
      <c r="S10484" s="9">
        <v>20</v>
      </c>
      <c r="U10484" s="9" t="s">
        <v>376</v>
      </c>
      <c r="X10484" s="9">
        <f>INDEX(SLA_Policy!$D$2:$D$5,MATCH(F10484,SLA_Policy!$A$2:$A$5,0))</f>
        <v>72</v>
      </c>
      <c r="Y10484" s="9" t="str">
        <f>IF(E10484="Cancelled","Excluded",IF(D10484="",IF((SLA_Policy!$B$8-B10484)*24&gt;X10484,"Open - Breached","Open - On Track"),IF((D10484-B10484)*24&lt;=X10484,"Met","Breached")))</f>
        <v>Met</v>
      </c>
    </row>
    <row r="10485" spans="1:25" x14ac:dyDescent="0.25">
      <c r="A10485" s="9" t="s">
        <v>15051</v>
      </c>
      <c r="B10485" s="23">
        <v>46223.477083333302</v>
      </c>
      <c r="C10485" s="23">
        <v>46223.502777777801</v>
      </c>
      <c r="D10485" s="23">
        <v>46226.377777777801</v>
      </c>
      <c r="E10485" s="9" t="s">
        <v>212</v>
      </c>
      <c r="F10485" s="9" t="s">
        <v>188</v>
      </c>
      <c r="G10485" s="9" t="s">
        <v>213</v>
      </c>
      <c r="H10485" s="9" t="s">
        <v>163</v>
      </c>
      <c r="I10485" s="9" t="s">
        <v>405</v>
      </c>
      <c r="J10485" s="9" t="s">
        <v>1921</v>
      </c>
      <c r="K10485" s="9" t="s">
        <v>246</v>
      </c>
      <c r="L10485" s="9" t="s">
        <v>395</v>
      </c>
      <c r="M10485" s="9" t="s">
        <v>3664</v>
      </c>
      <c r="N10485" s="9" t="s">
        <v>197</v>
      </c>
      <c r="O10485" s="9" t="s">
        <v>176</v>
      </c>
      <c r="P10485" s="9" t="s">
        <v>419</v>
      </c>
      <c r="Q10485" s="9" t="s">
        <v>219</v>
      </c>
      <c r="R10485" s="9">
        <v>1</v>
      </c>
      <c r="S10485" s="9">
        <v>68</v>
      </c>
      <c r="U10485" s="9" t="s">
        <v>230</v>
      </c>
      <c r="X10485" s="9">
        <f>INDEX(SLA_Policy!$D$2:$D$5,MATCH(F10485,SLA_Policy!$A$2:$A$5,0))</f>
        <v>72</v>
      </c>
      <c r="Y10485" s="9" t="str">
        <f>IF(E10485="Cancelled","Excluded",IF(D10485="",IF((SLA_Policy!$B$8-B10485)*24&gt;X10485,"Open - Breached","Open - On Track"),IF((D10485-B10485)*24&lt;=X10485,"Met","Breached")))</f>
        <v>Met</v>
      </c>
    </row>
    <row r="10486" spans="1:25" x14ac:dyDescent="0.25">
      <c r="A10486" s="9" t="s">
        <v>15052</v>
      </c>
      <c r="B10486" s="23">
        <v>46223.488888888904</v>
      </c>
      <c r="C10486" s="23">
        <v>46223.507638888899</v>
      </c>
      <c r="D10486" s="23">
        <v>46223.5090277778</v>
      </c>
      <c r="E10486" s="9" t="s">
        <v>212</v>
      </c>
      <c r="F10486" s="9" t="s">
        <v>189</v>
      </c>
      <c r="G10486" s="9" t="s">
        <v>213</v>
      </c>
      <c r="H10486" s="9" t="s">
        <v>161</v>
      </c>
      <c r="I10486" s="9" t="s">
        <v>389</v>
      </c>
      <c r="J10486" s="9" t="s">
        <v>1306</v>
      </c>
      <c r="K10486" s="9" t="s">
        <v>246</v>
      </c>
      <c r="L10486" s="9" t="s">
        <v>351</v>
      </c>
      <c r="M10486" s="9" t="s">
        <v>3438</v>
      </c>
      <c r="N10486" s="9" t="s">
        <v>198</v>
      </c>
      <c r="O10486" s="9" t="s">
        <v>116</v>
      </c>
      <c r="P10486" s="9" t="s">
        <v>551</v>
      </c>
      <c r="Q10486" s="9" t="s">
        <v>219</v>
      </c>
      <c r="R10486" s="9">
        <v>0</v>
      </c>
      <c r="S10486" s="9">
        <v>2</v>
      </c>
      <c r="U10486" s="9" t="s">
        <v>266</v>
      </c>
      <c r="W10486" s="9">
        <v>4</v>
      </c>
      <c r="X10486" s="9">
        <f>INDEX(SLA_Policy!$D$2:$D$5,MATCH(F10486,SLA_Policy!$A$2:$A$5,0))</f>
        <v>120</v>
      </c>
      <c r="Y10486" s="9" t="str">
        <f>IF(E10486="Cancelled","Excluded",IF(D10486="",IF((SLA_Policy!$B$8-B10486)*24&gt;X10486,"Open - Breached","Open - On Track"),IF((D10486-B10486)*24&lt;=X10486,"Met","Breached")))</f>
        <v>Met</v>
      </c>
    </row>
    <row r="10487" spans="1:25" x14ac:dyDescent="0.25">
      <c r="A10487" s="9" t="s">
        <v>15053</v>
      </c>
      <c r="B10487" s="23">
        <v>46223.494444444397</v>
      </c>
      <c r="C10487" s="23">
        <v>46223.499305555597</v>
      </c>
      <c r="D10487" s="23">
        <v>46223.595833333296</v>
      </c>
      <c r="E10487" s="9" t="s">
        <v>212</v>
      </c>
      <c r="F10487" s="9" t="s">
        <v>188</v>
      </c>
      <c r="G10487" s="9" t="s">
        <v>213</v>
      </c>
      <c r="H10487" s="9" t="s">
        <v>161</v>
      </c>
      <c r="I10487" s="9" t="s">
        <v>454</v>
      </c>
      <c r="J10487" s="9" t="s">
        <v>4126</v>
      </c>
      <c r="K10487" s="9" t="s">
        <v>215</v>
      </c>
      <c r="L10487" s="9" t="s">
        <v>104</v>
      </c>
      <c r="M10487" s="9" t="s">
        <v>1621</v>
      </c>
      <c r="N10487" s="9" t="s">
        <v>198</v>
      </c>
      <c r="O10487" s="9" t="s">
        <v>177</v>
      </c>
      <c r="P10487" s="9" t="s">
        <v>300</v>
      </c>
      <c r="Q10487" s="9" t="s">
        <v>219</v>
      </c>
      <c r="R10487" s="9">
        <v>0</v>
      </c>
      <c r="S10487" s="9">
        <v>13</v>
      </c>
      <c r="U10487" s="9" t="s">
        <v>266</v>
      </c>
      <c r="X10487" s="9">
        <f>INDEX(SLA_Policy!$D$2:$D$5,MATCH(F10487,SLA_Policy!$A$2:$A$5,0))</f>
        <v>72</v>
      </c>
      <c r="Y10487" s="9" t="str">
        <f>IF(E10487="Cancelled","Excluded",IF(D10487="",IF((SLA_Policy!$B$8-B10487)*24&gt;X10487,"Open - Breached","Open - On Track"),IF((D10487-B10487)*24&lt;=X10487,"Met","Breached")))</f>
        <v>Met</v>
      </c>
    </row>
    <row r="10488" spans="1:25" x14ac:dyDescent="0.25">
      <c r="A10488" s="9" t="s">
        <v>15054</v>
      </c>
      <c r="B10488" s="23">
        <v>46223.5</v>
      </c>
      <c r="C10488" s="23">
        <v>46223.530555555597</v>
      </c>
      <c r="D10488" s="23">
        <v>46226.413194444503</v>
      </c>
      <c r="E10488" s="9" t="s">
        <v>212</v>
      </c>
      <c r="F10488" s="9" t="s">
        <v>189</v>
      </c>
      <c r="G10488" s="9" t="s">
        <v>213</v>
      </c>
      <c r="H10488" s="9" t="s">
        <v>165</v>
      </c>
      <c r="I10488" s="9" t="s">
        <v>469</v>
      </c>
      <c r="J10488" s="9" t="s">
        <v>1233</v>
      </c>
      <c r="K10488" s="9" t="s">
        <v>246</v>
      </c>
      <c r="L10488" s="9" t="s">
        <v>293</v>
      </c>
      <c r="M10488" s="9" t="s">
        <v>1065</v>
      </c>
      <c r="N10488" s="9" t="s">
        <v>197</v>
      </c>
      <c r="O10488" s="9" t="s">
        <v>176</v>
      </c>
      <c r="P10488" s="9" t="s">
        <v>419</v>
      </c>
      <c r="Q10488" s="9" t="s">
        <v>219</v>
      </c>
      <c r="R10488" s="9">
        <v>0</v>
      </c>
      <c r="S10488" s="9">
        <v>25</v>
      </c>
      <c r="U10488" s="9" t="s">
        <v>230</v>
      </c>
      <c r="X10488" s="9">
        <f>INDEX(SLA_Policy!$D$2:$D$5,MATCH(F10488,SLA_Policy!$A$2:$A$5,0))</f>
        <v>120</v>
      </c>
      <c r="Y10488" s="9" t="str">
        <f>IF(E10488="Cancelled","Excluded",IF(D10488="",IF((SLA_Policy!$B$8-B10488)*24&gt;X10488,"Open - Breached","Open - On Track"),IF((D10488-B10488)*24&lt;=X10488,"Met","Breached")))</f>
        <v>Met</v>
      </c>
    </row>
    <row r="10489" spans="1:25" x14ac:dyDescent="0.25">
      <c r="A10489" s="9" t="s">
        <v>15055</v>
      </c>
      <c r="B10489" s="23">
        <v>46223.527777777803</v>
      </c>
      <c r="C10489" s="23">
        <v>46223.529166666704</v>
      </c>
      <c r="D10489" s="23">
        <v>46224.335416666698</v>
      </c>
      <c r="E10489" s="9" t="s">
        <v>212</v>
      </c>
      <c r="F10489" s="9" t="s">
        <v>188</v>
      </c>
      <c r="G10489" s="9" t="s">
        <v>213</v>
      </c>
      <c r="H10489" s="9" t="s">
        <v>88</v>
      </c>
      <c r="I10489" s="9" t="s">
        <v>92</v>
      </c>
      <c r="J10489" s="9" t="s">
        <v>7695</v>
      </c>
      <c r="K10489" s="9" t="s">
        <v>225</v>
      </c>
      <c r="L10489" s="9" t="s">
        <v>216</v>
      </c>
      <c r="M10489" s="9" t="s">
        <v>620</v>
      </c>
      <c r="N10489" s="9" t="s">
        <v>198</v>
      </c>
      <c r="O10489" s="9" t="s">
        <v>178</v>
      </c>
      <c r="P10489" s="9" t="s">
        <v>414</v>
      </c>
      <c r="Q10489" s="9" t="s">
        <v>273</v>
      </c>
      <c r="R10489" s="9">
        <v>0</v>
      </c>
      <c r="S10489" s="9">
        <v>46</v>
      </c>
      <c r="T10489" s="9" t="s">
        <v>136</v>
      </c>
      <c r="U10489" s="9" t="s">
        <v>266</v>
      </c>
      <c r="X10489" s="9">
        <f>INDEX(SLA_Policy!$D$2:$D$5,MATCH(F10489,SLA_Policy!$A$2:$A$5,0))</f>
        <v>72</v>
      </c>
      <c r="Y10489" s="9" t="str">
        <f>IF(E10489="Cancelled","Excluded",IF(D10489="",IF((SLA_Policy!$B$8-B10489)*24&gt;X10489,"Open - Breached","Open - On Track"),IF((D10489-B10489)*24&lt;=X10489,"Met","Breached")))</f>
        <v>Met</v>
      </c>
    </row>
    <row r="10490" spans="1:25" x14ac:dyDescent="0.25">
      <c r="A10490" s="9" t="s">
        <v>15056</v>
      </c>
      <c r="B10490" s="23">
        <v>46223.529861111099</v>
      </c>
      <c r="C10490" s="23">
        <v>46223.53125</v>
      </c>
      <c r="D10490" s="23">
        <v>46223.581250000003</v>
      </c>
      <c r="E10490" s="9" t="s">
        <v>212</v>
      </c>
      <c r="F10490" s="9" t="s">
        <v>188</v>
      </c>
      <c r="G10490" s="9" t="s">
        <v>213</v>
      </c>
      <c r="H10490" s="9" t="s">
        <v>161</v>
      </c>
      <c r="I10490" s="9" t="s">
        <v>297</v>
      </c>
      <c r="J10490" s="9" t="s">
        <v>3611</v>
      </c>
      <c r="K10490" s="9" t="s">
        <v>246</v>
      </c>
      <c r="L10490" s="9" t="s">
        <v>270</v>
      </c>
      <c r="M10490" s="9" t="s">
        <v>1672</v>
      </c>
      <c r="N10490" s="9" t="s">
        <v>198</v>
      </c>
      <c r="O10490" s="9" t="s">
        <v>116</v>
      </c>
      <c r="P10490" s="9" t="s">
        <v>551</v>
      </c>
      <c r="Q10490" s="9" t="s">
        <v>219</v>
      </c>
      <c r="R10490" s="9">
        <v>0</v>
      </c>
      <c r="S10490" s="9">
        <v>42</v>
      </c>
      <c r="U10490" s="9" t="s">
        <v>266</v>
      </c>
      <c r="X10490" s="9">
        <f>INDEX(SLA_Policy!$D$2:$D$5,MATCH(F10490,SLA_Policy!$A$2:$A$5,0))</f>
        <v>72</v>
      </c>
      <c r="Y10490" s="9" t="str">
        <f>IF(E10490="Cancelled","Excluded",IF(D10490="",IF((SLA_Policy!$B$8-B10490)*24&gt;X10490,"Open - Breached","Open - On Track"),IF((D10490-B10490)*24&lt;=X10490,"Met","Breached")))</f>
        <v>Met</v>
      </c>
    </row>
    <row r="10491" spans="1:25" x14ac:dyDescent="0.25">
      <c r="A10491" s="9" t="s">
        <v>15057</v>
      </c>
      <c r="B10491" s="23">
        <v>46223.543055555601</v>
      </c>
      <c r="C10491" s="23">
        <v>46223.750694444498</v>
      </c>
      <c r="D10491" s="23">
        <v>46225.338888888902</v>
      </c>
      <c r="E10491" s="9" t="s">
        <v>212</v>
      </c>
      <c r="F10491" s="9" t="s">
        <v>189</v>
      </c>
      <c r="G10491" s="9" t="s">
        <v>213</v>
      </c>
      <c r="H10491" s="9" t="s">
        <v>162</v>
      </c>
      <c r="I10491" s="9" t="s">
        <v>244</v>
      </c>
      <c r="J10491" s="9" t="s">
        <v>2652</v>
      </c>
      <c r="K10491" s="9" t="s">
        <v>246</v>
      </c>
      <c r="L10491" s="9" t="s">
        <v>293</v>
      </c>
      <c r="M10491" s="9" t="s">
        <v>3063</v>
      </c>
      <c r="N10491" s="9" t="s">
        <v>196</v>
      </c>
      <c r="O10491" s="9" t="s">
        <v>116</v>
      </c>
      <c r="P10491" s="9" t="s">
        <v>342</v>
      </c>
      <c r="Q10491" s="9" t="s">
        <v>219</v>
      </c>
      <c r="R10491" s="9">
        <v>0</v>
      </c>
      <c r="S10491" s="9">
        <v>20</v>
      </c>
      <c r="U10491" s="9" t="s">
        <v>266</v>
      </c>
      <c r="X10491" s="9">
        <f>INDEX(SLA_Policy!$D$2:$D$5,MATCH(F10491,SLA_Policy!$A$2:$A$5,0))</f>
        <v>120</v>
      </c>
      <c r="Y10491" s="9" t="str">
        <f>IF(E10491="Cancelled","Excluded",IF(D10491="",IF((SLA_Policy!$B$8-B10491)*24&gt;X10491,"Open - Breached","Open - On Track"),IF((D10491-B10491)*24&lt;=X10491,"Met","Breached")))</f>
        <v>Met</v>
      </c>
    </row>
    <row r="10492" spans="1:25" x14ac:dyDescent="0.25">
      <c r="A10492" s="9" t="s">
        <v>15058</v>
      </c>
      <c r="B10492" s="23">
        <v>46223.555555555598</v>
      </c>
      <c r="C10492" s="23">
        <v>46223.597916666702</v>
      </c>
      <c r="D10492" s="23">
        <v>46224.319444444503</v>
      </c>
      <c r="E10492" s="9" t="s">
        <v>212</v>
      </c>
      <c r="F10492" s="9" t="s">
        <v>188</v>
      </c>
      <c r="G10492" s="9" t="s">
        <v>213</v>
      </c>
      <c r="H10492" s="9" t="s">
        <v>167</v>
      </c>
      <c r="I10492" s="9" t="s">
        <v>684</v>
      </c>
      <c r="J10492" s="9" t="s">
        <v>3784</v>
      </c>
      <c r="K10492" s="9" t="s">
        <v>246</v>
      </c>
      <c r="L10492" s="9" t="s">
        <v>282</v>
      </c>
      <c r="M10492" s="9" t="s">
        <v>1818</v>
      </c>
      <c r="N10492" s="9" t="s">
        <v>197</v>
      </c>
      <c r="O10492" s="9" t="s">
        <v>116</v>
      </c>
      <c r="P10492" s="9" t="s">
        <v>525</v>
      </c>
      <c r="Q10492" s="9" t="s">
        <v>219</v>
      </c>
      <c r="R10492" s="9">
        <v>0</v>
      </c>
      <c r="S10492" s="9">
        <v>33</v>
      </c>
      <c r="U10492" s="9" t="s">
        <v>248</v>
      </c>
      <c r="X10492" s="9">
        <f>INDEX(SLA_Policy!$D$2:$D$5,MATCH(F10492,SLA_Policy!$A$2:$A$5,0))</f>
        <v>72</v>
      </c>
      <c r="Y10492" s="9" t="str">
        <f>IF(E10492="Cancelled","Excluded",IF(D10492="",IF((SLA_Policy!$B$8-B10492)*24&gt;X10492,"Open - Breached","Open - On Track"),IF((D10492-B10492)*24&lt;=X10492,"Met","Breached")))</f>
        <v>Met</v>
      </c>
    </row>
    <row r="10493" spans="1:25" x14ac:dyDescent="0.25">
      <c r="A10493" s="9" t="s">
        <v>15059</v>
      </c>
      <c r="B10493" s="23">
        <v>46223.591666666704</v>
      </c>
      <c r="C10493" s="23">
        <v>46223.6472222222</v>
      </c>
      <c r="D10493" s="23">
        <v>46224.319444444503</v>
      </c>
      <c r="E10493" s="9" t="s">
        <v>212</v>
      </c>
      <c r="F10493" s="9" t="s">
        <v>188</v>
      </c>
      <c r="G10493" s="9" t="s">
        <v>213</v>
      </c>
      <c r="H10493" s="9" t="s">
        <v>161</v>
      </c>
      <c r="I10493" s="9" t="s">
        <v>297</v>
      </c>
      <c r="J10493" s="9" t="s">
        <v>1248</v>
      </c>
      <c r="K10493" s="9" t="s">
        <v>215</v>
      </c>
      <c r="L10493" s="9" t="s">
        <v>282</v>
      </c>
      <c r="M10493" s="9" t="s">
        <v>2083</v>
      </c>
      <c r="N10493" s="9" t="s">
        <v>199</v>
      </c>
      <c r="O10493" s="9" t="s">
        <v>177</v>
      </c>
      <c r="P10493" s="9" t="s">
        <v>300</v>
      </c>
      <c r="Q10493" s="9" t="s">
        <v>219</v>
      </c>
      <c r="R10493" s="9">
        <v>0</v>
      </c>
      <c r="S10493" s="9">
        <v>25</v>
      </c>
      <c r="U10493" s="9" t="s">
        <v>221</v>
      </c>
      <c r="W10493" s="9">
        <v>4</v>
      </c>
      <c r="X10493" s="9">
        <f>INDEX(SLA_Policy!$D$2:$D$5,MATCH(F10493,SLA_Policy!$A$2:$A$5,0))</f>
        <v>72</v>
      </c>
      <c r="Y10493" s="9" t="str">
        <f>IF(E10493="Cancelled","Excluded",IF(D10493="",IF((SLA_Policy!$B$8-B10493)*24&gt;X10493,"Open - Breached","Open - On Track"),IF((D10493-B10493)*24&lt;=X10493,"Met","Breached")))</f>
        <v>Met</v>
      </c>
    </row>
    <row r="10494" spans="1:25" x14ac:dyDescent="0.25">
      <c r="A10494" s="9" t="s">
        <v>15060</v>
      </c>
      <c r="B10494" s="23">
        <v>46223.592361111099</v>
      </c>
      <c r="C10494" s="23">
        <v>46223.595138888901</v>
      </c>
      <c r="D10494" s="23">
        <v>46223.616666666698</v>
      </c>
      <c r="E10494" s="9" t="s">
        <v>212</v>
      </c>
      <c r="F10494" s="9" t="s">
        <v>188</v>
      </c>
      <c r="G10494" s="9" t="s">
        <v>213</v>
      </c>
      <c r="H10494" s="9" t="s">
        <v>161</v>
      </c>
      <c r="I10494" s="9" t="s">
        <v>389</v>
      </c>
      <c r="J10494" s="9" t="s">
        <v>786</v>
      </c>
      <c r="K10494" s="9" t="s">
        <v>246</v>
      </c>
      <c r="L10494" s="9" t="s">
        <v>395</v>
      </c>
      <c r="M10494" s="9" t="s">
        <v>3664</v>
      </c>
      <c r="N10494" s="9" t="s">
        <v>198</v>
      </c>
      <c r="O10494" s="9" t="s">
        <v>116</v>
      </c>
      <c r="P10494" s="9" t="s">
        <v>590</v>
      </c>
      <c r="Q10494" s="9" t="s">
        <v>219</v>
      </c>
      <c r="R10494" s="9">
        <v>0</v>
      </c>
      <c r="S10494" s="9">
        <v>7</v>
      </c>
      <c r="U10494" s="9" t="s">
        <v>290</v>
      </c>
      <c r="X10494" s="9">
        <f>INDEX(SLA_Policy!$D$2:$D$5,MATCH(F10494,SLA_Policy!$A$2:$A$5,0))</f>
        <v>72</v>
      </c>
      <c r="Y10494" s="9" t="str">
        <f>IF(E10494="Cancelled","Excluded",IF(D10494="",IF((SLA_Policy!$B$8-B10494)*24&gt;X10494,"Open - Breached","Open - On Track"),IF((D10494-B10494)*24&lt;=X10494,"Met","Breached")))</f>
        <v>Met</v>
      </c>
    </row>
    <row r="10495" spans="1:25" x14ac:dyDescent="0.25">
      <c r="A10495" s="9" t="s">
        <v>15061</v>
      </c>
      <c r="B10495" s="23">
        <v>46223.593055555597</v>
      </c>
      <c r="C10495" s="23">
        <v>46223.625</v>
      </c>
      <c r="D10495" s="23">
        <v>46227.327083333301</v>
      </c>
      <c r="E10495" s="9" t="s">
        <v>212</v>
      </c>
      <c r="F10495" s="9" t="s">
        <v>189</v>
      </c>
      <c r="G10495" s="9" t="s">
        <v>236</v>
      </c>
      <c r="H10495" s="9" t="s">
        <v>162</v>
      </c>
      <c r="I10495" s="9" t="s">
        <v>280</v>
      </c>
      <c r="J10495" s="9" t="s">
        <v>15062</v>
      </c>
      <c r="K10495" s="9" t="s">
        <v>225</v>
      </c>
      <c r="L10495" s="9" t="s">
        <v>226</v>
      </c>
      <c r="M10495" s="9" t="s">
        <v>2672</v>
      </c>
      <c r="N10495" s="9" t="s">
        <v>196</v>
      </c>
      <c r="O10495" s="9" t="s">
        <v>179</v>
      </c>
      <c r="P10495" s="9" t="s">
        <v>284</v>
      </c>
      <c r="Q10495" s="9" t="s">
        <v>219</v>
      </c>
      <c r="R10495" s="9">
        <v>0</v>
      </c>
      <c r="S10495" s="9">
        <v>20</v>
      </c>
      <c r="U10495" s="9" t="s">
        <v>242</v>
      </c>
      <c r="X10495" s="9">
        <f>INDEX(SLA_Policy!$D$2:$D$5,MATCH(F10495,SLA_Policy!$A$2:$A$5,0))</f>
        <v>120</v>
      </c>
      <c r="Y10495" s="9" t="str">
        <f>IF(E10495="Cancelled","Excluded",IF(D10495="",IF((SLA_Policy!$B$8-B10495)*24&gt;X10495,"Open - Breached","Open - On Track"),IF((D10495-B10495)*24&lt;=X10495,"Met","Breached")))</f>
        <v>Met</v>
      </c>
    </row>
    <row r="10496" spans="1:25" x14ac:dyDescent="0.25">
      <c r="A10496" s="9" t="s">
        <v>15063</v>
      </c>
      <c r="B10496" s="23">
        <v>46223.597222222197</v>
      </c>
      <c r="C10496" s="23">
        <v>46223.754861111098</v>
      </c>
      <c r="D10496" s="23">
        <v>46225.390972222202</v>
      </c>
      <c r="E10496" s="9" t="s">
        <v>212</v>
      </c>
      <c r="F10496" s="9" t="s">
        <v>188</v>
      </c>
      <c r="G10496" s="9" t="s">
        <v>213</v>
      </c>
      <c r="H10496" s="9" t="s">
        <v>165</v>
      </c>
      <c r="I10496" s="9" t="s">
        <v>567</v>
      </c>
      <c r="J10496" s="9" t="s">
        <v>1451</v>
      </c>
      <c r="K10496" s="9" t="s">
        <v>225</v>
      </c>
      <c r="L10496" s="9" t="s">
        <v>216</v>
      </c>
      <c r="M10496" s="9" t="s">
        <v>612</v>
      </c>
      <c r="N10496" s="9" t="s">
        <v>196</v>
      </c>
      <c r="O10496" s="9" t="s">
        <v>176</v>
      </c>
      <c r="P10496" s="9" t="s">
        <v>253</v>
      </c>
      <c r="Q10496" s="9" t="s">
        <v>219</v>
      </c>
      <c r="R10496" s="9">
        <v>0</v>
      </c>
      <c r="S10496" s="9">
        <v>26</v>
      </c>
      <c r="U10496" s="9" t="s">
        <v>266</v>
      </c>
      <c r="W10496" s="9">
        <v>4</v>
      </c>
      <c r="X10496" s="9">
        <f>INDEX(SLA_Policy!$D$2:$D$5,MATCH(F10496,SLA_Policy!$A$2:$A$5,0))</f>
        <v>72</v>
      </c>
      <c r="Y10496" s="9" t="str">
        <f>IF(E10496="Cancelled","Excluded",IF(D10496="",IF((SLA_Policy!$B$8-B10496)*24&gt;X10496,"Open - Breached","Open - On Track"),IF((D10496-B10496)*24&lt;=X10496,"Met","Breached")))</f>
        <v>Met</v>
      </c>
    </row>
    <row r="10497" spans="1:25" x14ac:dyDescent="0.25">
      <c r="A10497" s="9" t="s">
        <v>15064</v>
      </c>
      <c r="B10497" s="23">
        <v>46223.604861111096</v>
      </c>
      <c r="C10497" s="23">
        <v>46223.622916666704</v>
      </c>
      <c r="D10497" s="23">
        <v>46224.358333333301</v>
      </c>
      <c r="E10497" s="9" t="s">
        <v>212</v>
      </c>
      <c r="F10497" s="9" t="s">
        <v>188</v>
      </c>
      <c r="G10497" s="9" t="s">
        <v>213</v>
      </c>
      <c r="H10497" s="9" t="s">
        <v>164</v>
      </c>
      <c r="I10497" s="9" t="s">
        <v>260</v>
      </c>
      <c r="J10497" s="9" t="s">
        <v>5809</v>
      </c>
      <c r="K10497" s="9" t="s">
        <v>410</v>
      </c>
      <c r="L10497" s="9" t="s">
        <v>293</v>
      </c>
      <c r="M10497" s="9" t="s">
        <v>1103</v>
      </c>
      <c r="N10497" s="9" t="s">
        <v>196</v>
      </c>
      <c r="O10497" s="9" t="s">
        <v>179</v>
      </c>
      <c r="P10497" s="9" t="s">
        <v>284</v>
      </c>
      <c r="Q10497" s="9" t="s">
        <v>219</v>
      </c>
      <c r="R10497" s="9">
        <v>0</v>
      </c>
      <c r="S10497" s="9">
        <v>37</v>
      </c>
      <c r="T10497" s="9" t="s">
        <v>265</v>
      </c>
      <c r="U10497" s="9" t="s">
        <v>290</v>
      </c>
      <c r="X10497" s="9">
        <f>INDEX(SLA_Policy!$D$2:$D$5,MATCH(F10497,SLA_Policy!$A$2:$A$5,0))</f>
        <v>72</v>
      </c>
      <c r="Y10497" s="9" t="str">
        <f>IF(E10497="Cancelled","Excluded",IF(D10497="",IF((SLA_Policy!$B$8-B10497)*24&gt;X10497,"Open - Breached","Open - On Track"),IF((D10497-B10497)*24&lt;=X10497,"Met","Breached")))</f>
        <v>Met</v>
      </c>
    </row>
    <row r="10498" spans="1:25" x14ac:dyDescent="0.25">
      <c r="A10498" s="9" t="s">
        <v>15065</v>
      </c>
      <c r="B10498" s="23">
        <v>46223.609722222202</v>
      </c>
      <c r="C10498" s="23">
        <v>46223.615277777797</v>
      </c>
      <c r="D10498" s="23">
        <v>46223.747222222199</v>
      </c>
      <c r="E10498" s="9" t="s">
        <v>212</v>
      </c>
      <c r="F10498" s="9" t="s">
        <v>189</v>
      </c>
      <c r="G10498" s="9" t="s">
        <v>213</v>
      </c>
      <c r="H10498" s="9" t="s">
        <v>166</v>
      </c>
      <c r="I10498" s="9" t="s">
        <v>286</v>
      </c>
      <c r="J10498" s="9" t="s">
        <v>5845</v>
      </c>
      <c r="K10498" s="9" t="s">
        <v>303</v>
      </c>
      <c r="L10498" s="9" t="s">
        <v>216</v>
      </c>
      <c r="M10498" s="9" t="s">
        <v>1097</v>
      </c>
      <c r="N10498" s="9" t="s">
        <v>198</v>
      </c>
      <c r="O10498" s="9" t="s">
        <v>181</v>
      </c>
      <c r="P10498" s="9" t="s">
        <v>668</v>
      </c>
      <c r="Q10498" s="9" t="s">
        <v>273</v>
      </c>
      <c r="R10498" s="9">
        <v>0</v>
      </c>
      <c r="S10498" s="9">
        <v>22</v>
      </c>
      <c r="U10498" s="9" t="s">
        <v>376</v>
      </c>
      <c r="X10498" s="9">
        <f>INDEX(SLA_Policy!$D$2:$D$5,MATCH(F10498,SLA_Policy!$A$2:$A$5,0))</f>
        <v>120</v>
      </c>
      <c r="Y10498" s="9" t="str">
        <f>IF(E10498="Cancelled","Excluded",IF(D10498="",IF((SLA_Policy!$B$8-B10498)*24&gt;X10498,"Open - Breached","Open - On Track"),IF((D10498-B10498)*24&lt;=X10498,"Met","Breached")))</f>
        <v>Met</v>
      </c>
    </row>
    <row r="10499" spans="1:25" x14ac:dyDescent="0.25">
      <c r="A10499" s="9" t="s">
        <v>15066</v>
      </c>
      <c r="B10499" s="23">
        <v>46223.617361111101</v>
      </c>
      <c r="C10499" s="23">
        <v>46223.643750000003</v>
      </c>
      <c r="D10499" s="23">
        <v>46224.401388888902</v>
      </c>
      <c r="E10499" s="9" t="s">
        <v>212</v>
      </c>
      <c r="F10499" s="9" t="s">
        <v>188</v>
      </c>
      <c r="G10499" s="9" t="s">
        <v>236</v>
      </c>
      <c r="H10499" s="9" t="s">
        <v>167</v>
      </c>
      <c r="I10499" s="9" t="s">
        <v>255</v>
      </c>
      <c r="J10499" s="9" t="s">
        <v>11722</v>
      </c>
      <c r="K10499" s="9" t="s">
        <v>246</v>
      </c>
      <c r="L10499" s="9" t="s">
        <v>216</v>
      </c>
      <c r="M10499" s="9" t="s">
        <v>1772</v>
      </c>
      <c r="N10499" s="9" t="s">
        <v>196</v>
      </c>
      <c r="O10499" s="9" t="s">
        <v>116</v>
      </c>
      <c r="P10499" s="9" t="s">
        <v>295</v>
      </c>
      <c r="Q10499" s="9" t="s">
        <v>219</v>
      </c>
      <c r="R10499" s="9">
        <v>0</v>
      </c>
      <c r="S10499" s="9">
        <v>52</v>
      </c>
      <c r="U10499" s="9" t="s">
        <v>242</v>
      </c>
      <c r="W10499" s="9">
        <v>4</v>
      </c>
      <c r="X10499" s="9">
        <f>INDEX(SLA_Policy!$D$2:$D$5,MATCH(F10499,SLA_Policy!$A$2:$A$5,0))</f>
        <v>72</v>
      </c>
      <c r="Y10499" s="9" t="str">
        <f>IF(E10499="Cancelled","Excluded",IF(D10499="",IF((SLA_Policy!$B$8-B10499)*24&gt;X10499,"Open - Breached","Open - On Track"),IF((D10499-B10499)*24&lt;=X10499,"Met","Breached")))</f>
        <v>Met</v>
      </c>
    </row>
    <row r="10500" spans="1:25" x14ac:dyDescent="0.25">
      <c r="A10500" s="9" t="s">
        <v>15067</v>
      </c>
      <c r="B10500" s="23">
        <v>46223.650694444397</v>
      </c>
      <c r="C10500" s="23">
        <v>46223.702777777798</v>
      </c>
      <c r="D10500" s="23">
        <v>46224.315972222197</v>
      </c>
      <c r="E10500" s="9" t="s">
        <v>212</v>
      </c>
      <c r="F10500" s="9" t="s">
        <v>189</v>
      </c>
      <c r="G10500" s="9" t="s">
        <v>236</v>
      </c>
      <c r="H10500" s="9" t="s">
        <v>164</v>
      </c>
      <c r="I10500" s="9" t="s">
        <v>421</v>
      </c>
      <c r="J10500" s="9" t="s">
        <v>902</v>
      </c>
      <c r="K10500" s="9" t="s">
        <v>246</v>
      </c>
      <c r="L10500" s="9" t="s">
        <v>104</v>
      </c>
      <c r="M10500" s="9" t="s">
        <v>359</v>
      </c>
      <c r="N10500" s="9" t="s">
        <v>196</v>
      </c>
      <c r="O10500" s="9" t="s">
        <v>180</v>
      </c>
      <c r="P10500" s="9" t="s">
        <v>318</v>
      </c>
      <c r="Q10500" s="9" t="s">
        <v>219</v>
      </c>
      <c r="R10500" s="9">
        <v>0</v>
      </c>
      <c r="S10500" s="9">
        <v>7</v>
      </c>
      <c r="T10500" s="9" t="s">
        <v>343</v>
      </c>
      <c r="U10500" s="9" t="s">
        <v>242</v>
      </c>
      <c r="W10500" s="9">
        <v>5</v>
      </c>
      <c r="X10500" s="9">
        <f>INDEX(SLA_Policy!$D$2:$D$5,MATCH(F10500,SLA_Policy!$A$2:$A$5,0))</f>
        <v>120</v>
      </c>
      <c r="Y10500" s="9" t="str">
        <f>IF(E10500="Cancelled","Excluded",IF(D10500="",IF((SLA_Policy!$B$8-B10500)*24&gt;X10500,"Open - Breached","Open - On Track"),IF((D10500-B10500)*24&lt;=X10500,"Met","Breached")))</f>
        <v>Met</v>
      </c>
    </row>
    <row r="10501" spans="1:25" x14ac:dyDescent="0.25">
      <c r="A10501" s="9" t="s">
        <v>15068</v>
      </c>
      <c r="B10501" s="23">
        <v>46223.654861111099</v>
      </c>
      <c r="C10501" s="23">
        <v>46223.668055555601</v>
      </c>
      <c r="D10501" s="23">
        <v>46224.314583333296</v>
      </c>
      <c r="E10501" s="9" t="s">
        <v>212</v>
      </c>
      <c r="F10501" s="9" t="s">
        <v>188</v>
      </c>
      <c r="G10501" s="9" t="s">
        <v>213</v>
      </c>
      <c r="H10501" s="9" t="s">
        <v>88</v>
      </c>
      <c r="I10501" s="9" t="s">
        <v>486</v>
      </c>
      <c r="J10501" s="9" t="s">
        <v>1214</v>
      </c>
      <c r="K10501" s="9" t="s">
        <v>303</v>
      </c>
      <c r="L10501" s="9" t="s">
        <v>104</v>
      </c>
      <c r="M10501" s="9" t="s">
        <v>4380</v>
      </c>
      <c r="N10501" s="9" t="s">
        <v>197</v>
      </c>
      <c r="O10501" s="9" t="s">
        <v>178</v>
      </c>
      <c r="P10501" s="9" t="s">
        <v>414</v>
      </c>
      <c r="Q10501" s="9" t="s">
        <v>219</v>
      </c>
      <c r="R10501" s="9">
        <v>0</v>
      </c>
      <c r="S10501" s="9">
        <v>47</v>
      </c>
      <c r="U10501" s="9" t="s">
        <v>661</v>
      </c>
      <c r="X10501" s="9">
        <f>INDEX(SLA_Policy!$D$2:$D$5,MATCH(F10501,SLA_Policy!$A$2:$A$5,0))</f>
        <v>72</v>
      </c>
      <c r="Y10501" s="9" t="str">
        <f>IF(E10501="Cancelled","Excluded",IF(D10501="",IF((SLA_Policy!$B$8-B10501)*24&gt;X10501,"Open - Breached","Open - On Track"),IF((D10501-B10501)*24&lt;=X10501,"Met","Breached")))</f>
        <v>Met</v>
      </c>
    </row>
    <row r="10502" spans="1:25" x14ac:dyDescent="0.25">
      <c r="A10502" s="9" t="s">
        <v>15069</v>
      </c>
      <c r="B10502" s="23">
        <v>46223.684027777803</v>
      </c>
      <c r="C10502" s="23">
        <v>46223.737500000003</v>
      </c>
      <c r="D10502" s="23">
        <v>46224.3569444444</v>
      </c>
      <c r="E10502" s="9" t="s">
        <v>212</v>
      </c>
      <c r="F10502" s="9" t="s">
        <v>188</v>
      </c>
      <c r="G10502" s="9" t="s">
        <v>213</v>
      </c>
      <c r="H10502" s="9" t="s">
        <v>164</v>
      </c>
      <c r="I10502" s="9" t="s">
        <v>260</v>
      </c>
      <c r="J10502" s="9" t="s">
        <v>5757</v>
      </c>
      <c r="K10502" s="9" t="s">
        <v>14602</v>
      </c>
      <c r="L10502" s="9" t="s">
        <v>12094</v>
      </c>
      <c r="M10502" s="9" t="s">
        <v>14666</v>
      </c>
      <c r="N10502" s="9" t="s">
        <v>196</v>
      </c>
      <c r="O10502" s="9" t="s">
        <v>180</v>
      </c>
      <c r="P10502" s="9" t="s">
        <v>318</v>
      </c>
      <c r="Q10502" s="9" t="s">
        <v>273</v>
      </c>
      <c r="R10502" s="9">
        <v>0</v>
      </c>
      <c r="S10502" s="9">
        <v>25</v>
      </c>
      <c r="T10502" s="9" t="s">
        <v>265</v>
      </c>
      <c r="U10502" s="9" t="s">
        <v>290</v>
      </c>
      <c r="X10502" s="9">
        <f>INDEX(SLA_Policy!$D$2:$D$5,MATCH(F10502,SLA_Policy!$A$2:$A$5,0))</f>
        <v>72</v>
      </c>
      <c r="Y10502" s="9" t="str">
        <f>IF(E10502="Cancelled","Excluded",IF(D10502="",IF((SLA_Policy!$B$8-B10502)*24&gt;X10502,"Open - Breached","Open - On Track"),IF((D10502-B10502)*24&lt;=X10502,"Met","Breached")))</f>
        <v>Met</v>
      </c>
    </row>
    <row r="10503" spans="1:25" x14ac:dyDescent="0.25">
      <c r="A10503" s="9" t="s">
        <v>15070</v>
      </c>
      <c r="B10503" s="23">
        <v>46223.717361111099</v>
      </c>
      <c r="C10503" s="23">
        <v>46223.740277777797</v>
      </c>
      <c r="D10503" s="23">
        <v>46224.369444444397</v>
      </c>
      <c r="E10503" s="9" t="s">
        <v>212</v>
      </c>
      <c r="F10503" s="9" t="s">
        <v>189</v>
      </c>
      <c r="G10503" s="9" t="s">
        <v>213</v>
      </c>
      <c r="H10503" s="9" t="s">
        <v>162</v>
      </c>
      <c r="I10503" s="9" t="s">
        <v>393</v>
      </c>
      <c r="J10503" s="9" t="s">
        <v>1040</v>
      </c>
      <c r="K10503" s="9" t="s">
        <v>246</v>
      </c>
      <c r="L10503" s="9" t="s">
        <v>104</v>
      </c>
      <c r="M10503" s="9" t="s">
        <v>3775</v>
      </c>
      <c r="N10503" s="9" t="s">
        <v>196</v>
      </c>
      <c r="O10503" s="9" t="s">
        <v>179</v>
      </c>
      <c r="P10503" s="9" t="s">
        <v>337</v>
      </c>
      <c r="Q10503" s="9" t="s">
        <v>219</v>
      </c>
      <c r="R10503" s="9">
        <v>0</v>
      </c>
      <c r="S10503" s="9">
        <v>22</v>
      </c>
      <c r="U10503" s="9" t="s">
        <v>290</v>
      </c>
      <c r="X10503" s="9">
        <f>INDEX(SLA_Policy!$D$2:$D$5,MATCH(F10503,SLA_Policy!$A$2:$A$5,0))</f>
        <v>120</v>
      </c>
      <c r="Y10503" s="9" t="str">
        <f>IF(E10503="Cancelled","Excluded",IF(D10503="",IF((SLA_Policy!$B$8-B10503)*24&gt;X10503,"Open - Breached","Open - On Track"),IF((D10503-B10503)*24&lt;=X10503,"Met","Breached")))</f>
        <v>Met</v>
      </c>
    </row>
    <row r="10504" spans="1:25" x14ac:dyDescent="0.25">
      <c r="A10504" s="9" t="s">
        <v>15071</v>
      </c>
      <c r="B10504" s="23">
        <v>46223.749305555597</v>
      </c>
      <c r="C10504" s="23">
        <v>46224.317361111098</v>
      </c>
      <c r="E10504" s="9" t="s">
        <v>14153</v>
      </c>
      <c r="F10504" s="9" t="s">
        <v>188</v>
      </c>
      <c r="G10504" s="9" t="s">
        <v>236</v>
      </c>
      <c r="H10504" s="9" t="s">
        <v>161</v>
      </c>
      <c r="I10504" s="9" t="s">
        <v>237</v>
      </c>
      <c r="J10504" s="9" t="s">
        <v>1533</v>
      </c>
      <c r="K10504" s="9" t="s">
        <v>246</v>
      </c>
      <c r="L10504" s="9" t="s">
        <v>351</v>
      </c>
      <c r="M10504" s="9" t="s">
        <v>2069</v>
      </c>
      <c r="N10504" s="9" t="s">
        <v>196</v>
      </c>
      <c r="O10504" s="9" t="s">
        <v>177</v>
      </c>
      <c r="P10504" s="9" t="s">
        <v>300</v>
      </c>
      <c r="Q10504" s="9" t="s">
        <v>219</v>
      </c>
      <c r="R10504" s="9">
        <v>0</v>
      </c>
      <c r="S10504" s="9">
        <v>16</v>
      </c>
      <c r="X10504" s="9">
        <f>INDEX(SLA_Policy!$D$2:$D$5,MATCH(F10504,SLA_Policy!$A$2:$A$5,0))</f>
        <v>72</v>
      </c>
      <c r="Y10504" s="9" t="str">
        <f>IF(E10504="Cancelled","Excluded",IF(D10504="",IF((SLA_Policy!$B$8-B10504)*24&gt;X10504,"Open - Breached","Open - On Track"),IF((D10504-B10504)*24&lt;=X10504,"Met","Breached")))</f>
        <v>Open - Breached</v>
      </c>
    </row>
    <row r="10505" spans="1:25" x14ac:dyDescent="0.25">
      <c r="A10505" s="9" t="s">
        <v>15072</v>
      </c>
      <c r="B10505" s="23">
        <v>46223.775694444397</v>
      </c>
      <c r="C10505" s="23">
        <v>46224.324305555601</v>
      </c>
      <c r="D10505" s="23">
        <v>46224.342361111099</v>
      </c>
      <c r="E10505" s="9" t="s">
        <v>212</v>
      </c>
      <c r="F10505" s="9" t="s">
        <v>189</v>
      </c>
      <c r="G10505" s="9" t="s">
        <v>213</v>
      </c>
      <c r="H10505" s="9" t="s">
        <v>161</v>
      </c>
      <c r="I10505" s="9" t="s">
        <v>389</v>
      </c>
      <c r="J10505" s="9" t="s">
        <v>2443</v>
      </c>
      <c r="K10505" s="9" t="s">
        <v>303</v>
      </c>
      <c r="L10505" s="9" t="s">
        <v>282</v>
      </c>
      <c r="M10505" s="9" t="s">
        <v>2714</v>
      </c>
      <c r="N10505" s="9" t="s">
        <v>197</v>
      </c>
      <c r="O10505" s="9" t="s">
        <v>116</v>
      </c>
      <c r="P10505" s="9" t="s">
        <v>551</v>
      </c>
      <c r="Q10505" s="9" t="s">
        <v>219</v>
      </c>
      <c r="R10505" s="9">
        <v>0</v>
      </c>
      <c r="S10505" s="9">
        <v>9</v>
      </c>
      <c r="U10505" s="9" t="s">
        <v>221</v>
      </c>
      <c r="W10505" s="9">
        <v>4</v>
      </c>
      <c r="X10505" s="9">
        <f>INDEX(SLA_Policy!$D$2:$D$5,MATCH(F10505,SLA_Policy!$A$2:$A$5,0))</f>
        <v>120</v>
      </c>
      <c r="Y10505" s="9" t="str">
        <f>IF(E10505="Cancelled","Excluded",IF(D10505="",IF((SLA_Policy!$B$8-B10505)*24&gt;X10505,"Open - Breached","Open - On Track"),IF((D10505-B10505)*24&lt;=X10505,"Met","Breached")))</f>
        <v>Met</v>
      </c>
    </row>
    <row r="10506" spans="1:25" x14ac:dyDescent="0.25">
      <c r="A10506" s="9" t="s">
        <v>15073</v>
      </c>
      <c r="B10506" s="23">
        <v>46223.818055555603</v>
      </c>
      <c r="C10506" s="23">
        <v>46224.342361111099</v>
      </c>
      <c r="D10506" s="23">
        <v>46224.368750000001</v>
      </c>
      <c r="E10506" s="9" t="s">
        <v>212</v>
      </c>
      <c r="F10506" s="9" t="s">
        <v>189</v>
      </c>
      <c r="G10506" s="9" t="s">
        <v>213</v>
      </c>
      <c r="H10506" s="9" t="s">
        <v>88</v>
      </c>
      <c r="I10506" s="9" t="s">
        <v>268</v>
      </c>
      <c r="J10506" s="9" t="s">
        <v>15074</v>
      </c>
      <c r="K10506" s="9" t="s">
        <v>246</v>
      </c>
      <c r="L10506" s="9" t="s">
        <v>270</v>
      </c>
      <c r="M10506" s="9" t="s">
        <v>1865</v>
      </c>
      <c r="N10506" s="9" t="s">
        <v>196</v>
      </c>
      <c r="O10506" s="9" t="s">
        <v>178</v>
      </c>
      <c r="P10506" s="9" t="s">
        <v>414</v>
      </c>
      <c r="Q10506" s="9" t="s">
        <v>219</v>
      </c>
      <c r="R10506" s="9">
        <v>0</v>
      </c>
      <c r="S10506" s="9">
        <v>22</v>
      </c>
      <c r="T10506" s="9" t="s">
        <v>136</v>
      </c>
      <c r="U10506" s="9" t="s">
        <v>221</v>
      </c>
      <c r="W10506" s="9">
        <v>4</v>
      </c>
      <c r="X10506" s="9">
        <f>INDEX(SLA_Policy!$D$2:$D$5,MATCH(F10506,SLA_Policy!$A$2:$A$5,0))</f>
        <v>120</v>
      </c>
      <c r="Y10506" s="9" t="str">
        <f>IF(E10506="Cancelled","Excluded",IF(D10506="",IF((SLA_Policy!$B$8-B10506)*24&gt;X10506,"Open - Breached","Open - On Track"),IF((D10506-B10506)*24&lt;=X10506,"Met","Breached")))</f>
        <v>Met</v>
      </c>
    </row>
    <row r="10507" spans="1:25" x14ac:dyDescent="0.25">
      <c r="A10507" s="9" t="s">
        <v>15075</v>
      </c>
      <c r="B10507" s="23">
        <v>46223.880555555603</v>
      </c>
      <c r="C10507" s="23">
        <v>46224.336111111101</v>
      </c>
      <c r="D10507" s="23">
        <v>46224.362500000003</v>
      </c>
      <c r="E10507" s="9" t="s">
        <v>212</v>
      </c>
      <c r="F10507" s="9" t="s">
        <v>188</v>
      </c>
      <c r="G10507" s="9" t="s">
        <v>213</v>
      </c>
      <c r="H10507" s="9" t="s">
        <v>161</v>
      </c>
      <c r="I10507" s="9" t="s">
        <v>389</v>
      </c>
      <c r="J10507" s="9" t="s">
        <v>1306</v>
      </c>
      <c r="K10507" s="9" t="s">
        <v>239</v>
      </c>
      <c r="L10507" s="9" t="s">
        <v>311</v>
      </c>
      <c r="M10507" s="9" t="s">
        <v>1145</v>
      </c>
      <c r="N10507" s="9" t="s">
        <v>196</v>
      </c>
      <c r="O10507" s="9" t="s">
        <v>116</v>
      </c>
      <c r="P10507" s="9" t="s">
        <v>218</v>
      </c>
      <c r="Q10507" s="9" t="s">
        <v>219</v>
      </c>
      <c r="R10507" s="9">
        <v>0</v>
      </c>
      <c r="S10507" s="9">
        <v>13</v>
      </c>
      <c r="U10507" s="9" t="s">
        <v>221</v>
      </c>
      <c r="W10507" s="9">
        <v>3</v>
      </c>
      <c r="X10507" s="9">
        <f>INDEX(SLA_Policy!$D$2:$D$5,MATCH(F10507,SLA_Policy!$A$2:$A$5,0))</f>
        <v>72</v>
      </c>
      <c r="Y10507" s="9" t="str">
        <f>IF(E10507="Cancelled","Excluded",IF(D10507="",IF((SLA_Policy!$B$8-B10507)*24&gt;X10507,"Open - Breached","Open - On Track"),IF((D10507-B10507)*24&lt;=X10507,"Met","Breached")))</f>
        <v>Met</v>
      </c>
    </row>
    <row r="10508" spans="1:25" x14ac:dyDescent="0.25">
      <c r="A10508" s="9" t="s">
        <v>15076</v>
      </c>
      <c r="B10508" s="23">
        <v>46224.266666666699</v>
      </c>
      <c r="C10508" s="23">
        <v>46224.314583333296</v>
      </c>
      <c r="D10508" s="23">
        <v>46224.384722222203</v>
      </c>
      <c r="E10508" s="9" t="s">
        <v>212</v>
      </c>
      <c r="F10508" s="9" t="s">
        <v>188</v>
      </c>
      <c r="G10508" s="9" t="s">
        <v>213</v>
      </c>
      <c r="H10508" s="9" t="s">
        <v>161</v>
      </c>
      <c r="I10508" s="9" t="s">
        <v>297</v>
      </c>
      <c r="J10508" s="9" t="s">
        <v>3611</v>
      </c>
      <c r="K10508" s="9" t="s">
        <v>262</v>
      </c>
      <c r="L10508" s="9" t="s">
        <v>226</v>
      </c>
      <c r="M10508" s="9" t="s">
        <v>6193</v>
      </c>
      <c r="N10508" s="9" t="s">
        <v>196</v>
      </c>
      <c r="O10508" s="9" t="s">
        <v>116</v>
      </c>
      <c r="P10508" s="9" t="s">
        <v>218</v>
      </c>
      <c r="Q10508" s="9" t="s">
        <v>219</v>
      </c>
      <c r="R10508" s="9">
        <v>0</v>
      </c>
      <c r="S10508" s="9">
        <v>11</v>
      </c>
      <c r="U10508" s="9" t="s">
        <v>290</v>
      </c>
      <c r="X10508" s="9">
        <f>INDEX(SLA_Policy!$D$2:$D$5,MATCH(F10508,SLA_Policy!$A$2:$A$5,0))</f>
        <v>72</v>
      </c>
      <c r="Y10508" s="9" t="str">
        <f>IF(E10508="Cancelled","Excluded",IF(D10508="",IF((SLA_Policy!$B$8-B10508)*24&gt;X10508,"Open - Breached","Open - On Track"),IF((D10508-B10508)*24&lt;=X10508,"Met","Breached")))</f>
        <v>Met</v>
      </c>
    </row>
    <row r="10509" spans="1:25" x14ac:dyDescent="0.25">
      <c r="A10509" s="9" t="s">
        <v>15077</v>
      </c>
      <c r="B10509" s="23">
        <v>46224.266666666699</v>
      </c>
      <c r="C10509" s="23">
        <v>46224.317361111098</v>
      </c>
      <c r="D10509" s="23">
        <v>46226.374305555597</v>
      </c>
      <c r="E10509" s="9" t="s">
        <v>212</v>
      </c>
      <c r="F10509" s="9" t="s">
        <v>189</v>
      </c>
      <c r="G10509" s="9" t="s">
        <v>213</v>
      </c>
      <c r="H10509" s="9" t="s">
        <v>164</v>
      </c>
      <c r="I10509" s="9" t="s">
        <v>478</v>
      </c>
      <c r="J10509" s="9" t="s">
        <v>1964</v>
      </c>
      <c r="K10509" s="9" t="s">
        <v>239</v>
      </c>
      <c r="L10509" s="9" t="s">
        <v>104</v>
      </c>
      <c r="M10509" s="9" t="s">
        <v>4102</v>
      </c>
      <c r="N10509" s="9" t="s">
        <v>196</v>
      </c>
      <c r="O10509" s="9" t="s">
        <v>178</v>
      </c>
      <c r="P10509" s="9" t="s">
        <v>272</v>
      </c>
      <c r="Q10509" s="9" t="s">
        <v>219</v>
      </c>
      <c r="R10509" s="9">
        <v>1</v>
      </c>
      <c r="S10509" s="9">
        <v>30</v>
      </c>
      <c r="T10509" s="9" t="s">
        <v>343</v>
      </c>
      <c r="U10509" s="9" t="s">
        <v>248</v>
      </c>
      <c r="X10509" s="9">
        <f>INDEX(SLA_Policy!$D$2:$D$5,MATCH(F10509,SLA_Policy!$A$2:$A$5,0))</f>
        <v>120</v>
      </c>
      <c r="Y10509" s="9" t="str">
        <f>IF(E10509="Cancelled","Excluded",IF(D10509="",IF((SLA_Policy!$B$8-B10509)*24&gt;X10509,"Open - Breached","Open - On Track"),IF((D10509-B10509)*24&lt;=X10509,"Met","Breached")))</f>
        <v>Met</v>
      </c>
    </row>
    <row r="10510" spans="1:25" x14ac:dyDescent="0.25">
      <c r="A10510" s="9" t="s">
        <v>15078</v>
      </c>
      <c r="B10510" s="23">
        <v>46224.315277777801</v>
      </c>
      <c r="C10510" s="23">
        <v>46224.409722222197</v>
      </c>
      <c r="D10510" s="23">
        <v>46225.485416666699</v>
      </c>
      <c r="E10510" s="9" t="s">
        <v>212</v>
      </c>
      <c r="F10510" s="9" t="s">
        <v>188</v>
      </c>
      <c r="G10510" s="9" t="s">
        <v>213</v>
      </c>
      <c r="H10510" s="9" t="s">
        <v>88</v>
      </c>
      <c r="I10510" s="9" t="s">
        <v>268</v>
      </c>
      <c r="J10510" s="9" t="s">
        <v>15079</v>
      </c>
      <c r="K10510" s="9" t="s">
        <v>246</v>
      </c>
      <c r="L10510" s="9" t="s">
        <v>104</v>
      </c>
      <c r="M10510" s="9" t="s">
        <v>1285</v>
      </c>
      <c r="N10510" s="9" t="s">
        <v>196</v>
      </c>
      <c r="O10510" s="9" t="s">
        <v>178</v>
      </c>
      <c r="P10510" s="9" t="s">
        <v>272</v>
      </c>
      <c r="Q10510" s="9" t="s">
        <v>219</v>
      </c>
      <c r="R10510" s="9">
        <v>2</v>
      </c>
      <c r="S10510" s="9">
        <v>26</v>
      </c>
      <c r="T10510" s="9" t="s">
        <v>229</v>
      </c>
      <c r="U10510" s="9" t="s">
        <v>266</v>
      </c>
      <c r="X10510" s="9">
        <f>INDEX(SLA_Policy!$D$2:$D$5,MATCH(F10510,SLA_Policy!$A$2:$A$5,0))</f>
        <v>72</v>
      </c>
      <c r="Y10510" s="9" t="str">
        <f>IF(E10510="Cancelled","Excluded",IF(D10510="",IF((SLA_Policy!$B$8-B10510)*24&gt;X10510,"Open - Breached","Open - On Track"),IF((D10510-B10510)*24&lt;=X10510,"Met","Breached")))</f>
        <v>Met</v>
      </c>
    </row>
    <row r="10511" spans="1:25" x14ac:dyDescent="0.25">
      <c r="A10511" s="9" t="s">
        <v>15080</v>
      </c>
      <c r="B10511" s="23">
        <v>46224.331944444399</v>
      </c>
      <c r="C10511" s="23">
        <v>46224.339583333298</v>
      </c>
      <c r="D10511" s="23">
        <v>46224.366666666698</v>
      </c>
      <c r="E10511" s="9" t="s">
        <v>212</v>
      </c>
      <c r="F10511" s="9" t="s">
        <v>189</v>
      </c>
      <c r="G10511" s="9" t="s">
        <v>213</v>
      </c>
      <c r="H10511" s="9" t="s">
        <v>161</v>
      </c>
      <c r="I10511" s="9" t="s">
        <v>389</v>
      </c>
      <c r="J10511" s="9" t="s">
        <v>767</v>
      </c>
      <c r="K10511" s="9" t="s">
        <v>215</v>
      </c>
      <c r="L10511" s="9" t="s">
        <v>104</v>
      </c>
      <c r="M10511" s="9" t="s">
        <v>320</v>
      </c>
      <c r="N10511" s="9" t="s">
        <v>199</v>
      </c>
      <c r="O10511" s="9" t="s">
        <v>116</v>
      </c>
      <c r="P10511" s="9" t="s">
        <v>295</v>
      </c>
      <c r="Q10511" s="9" t="s">
        <v>219</v>
      </c>
      <c r="R10511" s="9">
        <v>0</v>
      </c>
      <c r="S10511" s="9">
        <v>4</v>
      </c>
      <c r="U10511" s="9" t="s">
        <v>290</v>
      </c>
      <c r="X10511" s="9">
        <f>INDEX(SLA_Policy!$D$2:$D$5,MATCH(F10511,SLA_Policy!$A$2:$A$5,0))</f>
        <v>120</v>
      </c>
      <c r="Y10511" s="9" t="str">
        <f>IF(E10511="Cancelled","Excluded",IF(D10511="",IF((SLA_Policy!$B$8-B10511)*24&gt;X10511,"Open - Breached","Open - On Track"),IF((D10511-B10511)*24&lt;=X10511,"Met","Breached")))</f>
        <v>Met</v>
      </c>
    </row>
    <row r="10512" spans="1:25" x14ac:dyDescent="0.25">
      <c r="A10512" s="9" t="s">
        <v>15081</v>
      </c>
      <c r="B10512" s="23">
        <v>46224.333333333299</v>
      </c>
      <c r="C10512" s="23">
        <v>46224.336111111101</v>
      </c>
      <c r="D10512" s="23">
        <v>46224.4284722222</v>
      </c>
      <c r="E10512" s="9" t="s">
        <v>212</v>
      </c>
      <c r="F10512" s="9" t="s">
        <v>187</v>
      </c>
      <c r="G10512" s="9" t="s">
        <v>213</v>
      </c>
      <c r="H10512" s="9" t="s">
        <v>162</v>
      </c>
      <c r="I10512" s="9" t="s">
        <v>244</v>
      </c>
      <c r="J10512" s="9" t="s">
        <v>335</v>
      </c>
      <c r="K10512" s="9" t="s">
        <v>239</v>
      </c>
      <c r="L10512" s="9" t="s">
        <v>226</v>
      </c>
      <c r="M10512" s="9" t="s">
        <v>8899</v>
      </c>
      <c r="N10512" s="9" t="s">
        <v>199</v>
      </c>
      <c r="O10512" s="9" t="s">
        <v>116</v>
      </c>
      <c r="P10512" s="9" t="s">
        <v>551</v>
      </c>
      <c r="Q10512" s="9" t="s">
        <v>219</v>
      </c>
      <c r="R10512" s="9">
        <v>0</v>
      </c>
      <c r="S10512" s="9">
        <v>58</v>
      </c>
      <c r="U10512" s="9" t="s">
        <v>266</v>
      </c>
      <c r="X10512" s="9">
        <f>INDEX(SLA_Policy!$D$2:$D$5,MATCH(F10512,SLA_Policy!$A$2:$A$5,0))</f>
        <v>8</v>
      </c>
      <c r="Y10512" s="9" t="str">
        <f>IF(E10512="Cancelled","Excluded",IF(D10512="",IF((SLA_Policy!$B$8-B10512)*24&gt;X10512,"Open - Breached","Open - On Track"),IF((D10512-B10512)*24&lt;=X10512,"Met","Breached")))</f>
        <v>Met</v>
      </c>
    </row>
    <row r="10513" spans="1:25" x14ac:dyDescent="0.25">
      <c r="A10513" s="9" t="s">
        <v>15082</v>
      </c>
      <c r="B10513" s="23">
        <v>46224.335416666698</v>
      </c>
      <c r="C10513" s="23">
        <v>46224.342361111099</v>
      </c>
      <c r="D10513" s="23">
        <v>46225.379166666702</v>
      </c>
      <c r="E10513" s="9" t="s">
        <v>212</v>
      </c>
      <c r="F10513" s="9" t="s">
        <v>188</v>
      </c>
      <c r="G10513" s="9" t="s">
        <v>213</v>
      </c>
      <c r="H10513" s="9" t="s">
        <v>165</v>
      </c>
      <c r="I10513" s="9" t="s">
        <v>469</v>
      </c>
      <c r="J10513" s="9" t="s">
        <v>837</v>
      </c>
      <c r="K10513" s="9" t="s">
        <v>225</v>
      </c>
      <c r="L10513" s="9" t="s">
        <v>226</v>
      </c>
      <c r="M10513" s="9" t="s">
        <v>892</v>
      </c>
      <c r="N10513" s="9" t="s">
        <v>196</v>
      </c>
      <c r="O10513" s="9" t="s">
        <v>176</v>
      </c>
      <c r="P10513" s="9" t="s">
        <v>419</v>
      </c>
      <c r="Q10513" s="9" t="s">
        <v>219</v>
      </c>
      <c r="R10513" s="9">
        <v>0</v>
      </c>
      <c r="S10513" s="9">
        <v>22</v>
      </c>
      <c r="U10513" s="9" t="s">
        <v>376</v>
      </c>
      <c r="W10513" s="9">
        <v>5</v>
      </c>
      <c r="X10513" s="9">
        <f>INDEX(SLA_Policy!$D$2:$D$5,MATCH(F10513,SLA_Policy!$A$2:$A$5,0))</f>
        <v>72</v>
      </c>
      <c r="Y10513" s="9" t="str">
        <f>IF(E10513="Cancelled","Excluded",IF(D10513="",IF((SLA_Policy!$B$8-B10513)*24&gt;X10513,"Open - Breached","Open - On Track"),IF((D10513-B10513)*24&lt;=X10513,"Met","Breached")))</f>
        <v>Met</v>
      </c>
    </row>
    <row r="10514" spans="1:25" x14ac:dyDescent="0.25">
      <c r="A10514" s="9" t="s">
        <v>15083</v>
      </c>
      <c r="B10514" s="23">
        <v>46224.358333333301</v>
      </c>
      <c r="C10514" s="23">
        <v>46224.3659722222</v>
      </c>
      <c r="E10514" s="9" t="s">
        <v>649</v>
      </c>
      <c r="F10514" s="9" t="s">
        <v>188</v>
      </c>
      <c r="G10514" s="9" t="s">
        <v>213</v>
      </c>
      <c r="H10514" s="9" t="s">
        <v>163</v>
      </c>
      <c r="I10514" s="9" t="s">
        <v>223</v>
      </c>
      <c r="J10514" s="9" t="s">
        <v>702</v>
      </c>
      <c r="K10514" s="9" t="s">
        <v>246</v>
      </c>
      <c r="L10514" s="9" t="s">
        <v>216</v>
      </c>
      <c r="M10514" s="9" t="s">
        <v>2807</v>
      </c>
      <c r="N10514" s="9" t="s">
        <v>196</v>
      </c>
      <c r="O10514" s="9" t="s">
        <v>176</v>
      </c>
      <c r="P10514" s="9" t="s">
        <v>330</v>
      </c>
      <c r="Q10514" s="9" t="s">
        <v>219</v>
      </c>
      <c r="R10514" s="9">
        <v>0</v>
      </c>
      <c r="S10514" s="9">
        <v>0</v>
      </c>
      <c r="T10514" s="9" t="s">
        <v>220</v>
      </c>
      <c r="X10514" s="9">
        <f>INDEX(SLA_Policy!$D$2:$D$5,MATCH(F10514,SLA_Policy!$A$2:$A$5,0))</f>
        <v>72</v>
      </c>
      <c r="Y10514" s="9" t="str">
        <f>IF(E10514="Cancelled","Excluded",IF(D10514="",IF((SLA_Policy!$B$8-B10514)*24&gt;X10514,"Open - Breached","Open - On Track"),IF((D10514-B10514)*24&lt;=X10514,"Met","Breached")))</f>
        <v>Excluded</v>
      </c>
    </row>
    <row r="10515" spans="1:25" x14ac:dyDescent="0.25">
      <c r="A10515" s="9" t="s">
        <v>15084</v>
      </c>
      <c r="B10515" s="23">
        <v>46224.361111111102</v>
      </c>
      <c r="C10515" s="23">
        <v>46224.629166666702</v>
      </c>
      <c r="D10515" s="23">
        <v>46225.297916666699</v>
      </c>
      <c r="E10515" s="9" t="s">
        <v>212</v>
      </c>
      <c r="F10515" s="9" t="s">
        <v>189</v>
      </c>
      <c r="G10515" s="9" t="s">
        <v>213</v>
      </c>
      <c r="H10515" s="9" t="s">
        <v>166</v>
      </c>
      <c r="I10515" s="9" t="s">
        <v>398</v>
      </c>
      <c r="J10515" s="9" t="s">
        <v>1811</v>
      </c>
      <c r="K10515" s="9" t="s">
        <v>246</v>
      </c>
      <c r="L10515" s="9" t="s">
        <v>104</v>
      </c>
      <c r="M10515" s="9" t="s">
        <v>2057</v>
      </c>
      <c r="N10515" s="9" t="s">
        <v>196</v>
      </c>
      <c r="O10515" s="9" t="s">
        <v>181</v>
      </c>
      <c r="P10515" s="9" t="s">
        <v>289</v>
      </c>
      <c r="Q10515" s="9" t="s">
        <v>219</v>
      </c>
      <c r="R10515" s="9">
        <v>0</v>
      </c>
      <c r="S10515" s="9">
        <v>144</v>
      </c>
      <c r="U10515" s="9" t="s">
        <v>376</v>
      </c>
      <c r="X10515" s="9">
        <f>INDEX(SLA_Policy!$D$2:$D$5,MATCH(F10515,SLA_Policy!$A$2:$A$5,0))</f>
        <v>120</v>
      </c>
      <c r="Y10515" s="9" t="str">
        <f>IF(E10515="Cancelled","Excluded",IF(D10515="",IF((SLA_Policy!$B$8-B10515)*24&gt;X10515,"Open - Breached","Open - On Track"),IF((D10515-B10515)*24&lt;=X10515,"Met","Breached")))</f>
        <v>Met</v>
      </c>
    </row>
    <row r="10516" spans="1:25" x14ac:dyDescent="0.25">
      <c r="A10516" s="9" t="s">
        <v>15085</v>
      </c>
      <c r="B10516" s="23">
        <v>46224.362500000003</v>
      </c>
      <c r="C10516" s="23">
        <v>46224.46875</v>
      </c>
      <c r="D10516" s="23">
        <v>46225.402777777803</v>
      </c>
      <c r="E10516" s="9" t="s">
        <v>212</v>
      </c>
      <c r="F10516" s="9" t="s">
        <v>189</v>
      </c>
      <c r="G10516" s="9" t="s">
        <v>213</v>
      </c>
      <c r="H10516" s="9" t="s">
        <v>162</v>
      </c>
      <c r="I10516" s="9" t="s">
        <v>393</v>
      </c>
      <c r="J10516" s="9" t="s">
        <v>15086</v>
      </c>
      <c r="K10516" s="9" t="s">
        <v>215</v>
      </c>
      <c r="L10516" s="9" t="s">
        <v>293</v>
      </c>
      <c r="M10516" s="9" t="s">
        <v>4076</v>
      </c>
      <c r="N10516" s="9" t="s">
        <v>199</v>
      </c>
      <c r="O10516" s="9" t="s">
        <v>116</v>
      </c>
      <c r="P10516" s="9" t="s">
        <v>590</v>
      </c>
      <c r="Q10516" s="9" t="s">
        <v>219</v>
      </c>
      <c r="R10516" s="9">
        <v>0</v>
      </c>
      <c r="S10516" s="9">
        <v>20</v>
      </c>
      <c r="U10516" s="9" t="s">
        <v>248</v>
      </c>
      <c r="X10516" s="9">
        <f>INDEX(SLA_Policy!$D$2:$D$5,MATCH(F10516,SLA_Policy!$A$2:$A$5,0))</f>
        <v>120</v>
      </c>
      <c r="Y10516" s="9" t="str">
        <f>IF(E10516="Cancelled","Excluded",IF(D10516="",IF((SLA_Policy!$B$8-B10516)*24&gt;X10516,"Open - Breached","Open - On Track"),IF((D10516-B10516)*24&lt;=X10516,"Met","Breached")))</f>
        <v>Met</v>
      </c>
    </row>
    <row r="10517" spans="1:25" x14ac:dyDescent="0.25">
      <c r="A10517" s="9" t="s">
        <v>15087</v>
      </c>
      <c r="B10517" s="23">
        <v>46224.363194444399</v>
      </c>
      <c r="C10517" s="23">
        <v>46224.365277777797</v>
      </c>
      <c r="D10517" s="23">
        <v>46224.501388888901</v>
      </c>
      <c r="E10517" s="9" t="s">
        <v>212</v>
      </c>
      <c r="F10517" s="9" t="s">
        <v>188</v>
      </c>
      <c r="G10517" s="9" t="s">
        <v>213</v>
      </c>
      <c r="H10517" s="9" t="s">
        <v>162</v>
      </c>
      <c r="I10517" s="9" t="s">
        <v>416</v>
      </c>
      <c r="J10517" s="9" t="s">
        <v>957</v>
      </c>
      <c r="K10517" s="9" t="s">
        <v>262</v>
      </c>
      <c r="L10517" s="9" t="s">
        <v>311</v>
      </c>
      <c r="M10517" s="9" t="s">
        <v>1249</v>
      </c>
      <c r="N10517" s="9" t="s">
        <v>198</v>
      </c>
      <c r="O10517" s="9" t="s">
        <v>179</v>
      </c>
      <c r="P10517" s="9" t="s">
        <v>264</v>
      </c>
      <c r="Q10517" s="9" t="s">
        <v>273</v>
      </c>
      <c r="R10517" s="9">
        <v>0</v>
      </c>
      <c r="S10517" s="9">
        <v>12</v>
      </c>
      <c r="U10517" s="9" t="s">
        <v>290</v>
      </c>
      <c r="X10517" s="9">
        <f>INDEX(SLA_Policy!$D$2:$D$5,MATCH(F10517,SLA_Policy!$A$2:$A$5,0))</f>
        <v>72</v>
      </c>
      <c r="Y10517" s="9" t="str">
        <f>IF(E10517="Cancelled","Excluded",IF(D10517="",IF((SLA_Policy!$B$8-B10517)*24&gt;X10517,"Open - Breached","Open - On Track"),IF((D10517-B10517)*24&lt;=X10517,"Met","Breached")))</f>
        <v>Met</v>
      </c>
    </row>
    <row r="10518" spans="1:25" x14ac:dyDescent="0.25">
      <c r="A10518" s="9" t="s">
        <v>15088</v>
      </c>
      <c r="B10518" s="23">
        <v>46224.363888888904</v>
      </c>
      <c r="C10518" s="23">
        <v>46224.376388888901</v>
      </c>
      <c r="D10518" s="23">
        <v>46224.472222222197</v>
      </c>
      <c r="E10518" s="9" t="s">
        <v>212</v>
      </c>
      <c r="F10518" s="9" t="s">
        <v>188</v>
      </c>
      <c r="G10518" s="9" t="s">
        <v>213</v>
      </c>
      <c r="H10518" s="9" t="s">
        <v>164</v>
      </c>
      <c r="I10518" s="9" t="s">
        <v>260</v>
      </c>
      <c r="J10518" s="9" t="s">
        <v>592</v>
      </c>
      <c r="K10518" s="9" t="s">
        <v>14602</v>
      </c>
      <c r="L10518" s="9" t="s">
        <v>12094</v>
      </c>
      <c r="M10518" s="9" t="s">
        <v>14607</v>
      </c>
      <c r="N10518" s="9" t="s">
        <v>199</v>
      </c>
      <c r="O10518" s="9" t="s">
        <v>182</v>
      </c>
      <c r="P10518" s="9" t="s">
        <v>120</v>
      </c>
      <c r="Q10518" s="9" t="s">
        <v>219</v>
      </c>
      <c r="R10518" s="9">
        <v>0</v>
      </c>
      <c r="S10518" s="9">
        <v>72</v>
      </c>
      <c r="T10518" s="9" t="s">
        <v>265</v>
      </c>
      <c r="U10518" s="9" t="s">
        <v>376</v>
      </c>
      <c r="W10518" s="9">
        <v>5</v>
      </c>
      <c r="X10518" s="9">
        <f>INDEX(SLA_Policy!$D$2:$D$5,MATCH(F10518,SLA_Policy!$A$2:$A$5,0))</f>
        <v>72</v>
      </c>
      <c r="Y10518" s="9" t="str">
        <f>IF(E10518="Cancelled","Excluded",IF(D10518="",IF((SLA_Policy!$B$8-B10518)*24&gt;X10518,"Open - Breached","Open - On Track"),IF((D10518-B10518)*24&lt;=X10518,"Met","Breached")))</f>
        <v>Met</v>
      </c>
    </row>
    <row r="10519" spans="1:25" x14ac:dyDescent="0.25">
      <c r="A10519" s="9" t="s">
        <v>15089</v>
      </c>
      <c r="B10519" s="23">
        <v>46224.365277777797</v>
      </c>
      <c r="C10519" s="23">
        <v>46224.404166666704</v>
      </c>
      <c r="D10519" s="23">
        <v>46225.375</v>
      </c>
      <c r="E10519" s="9" t="s">
        <v>212</v>
      </c>
      <c r="F10519" s="9" t="s">
        <v>188</v>
      </c>
      <c r="G10519" s="9" t="s">
        <v>213</v>
      </c>
      <c r="H10519" s="9" t="s">
        <v>88</v>
      </c>
      <c r="I10519" s="9" t="s">
        <v>92</v>
      </c>
      <c r="J10519" s="9" t="s">
        <v>9088</v>
      </c>
      <c r="K10519" s="9" t="s">
        <v>215</v>
      </c>
      <c r="L10519" s="9" t="s">
        <v>104</v>
      </c>
      <c r="M10519" s="9" t="s">
        <v>1442</v>
      </c>
      <c r="N10519" s="9" t="s">
        <v>196</v>
      </c>
      <c r="O10519" s="9" t="s">
        <v>178</v>
      </c>
      <c r="P10519" s="9" t="s">
        <v>272</v>
      </c>
      <c r="Q10519" s="9" t="s">
        <v>219</v>
      </c>
      <c r="R10519" s="9">
        <v>0</v>
      </c>
      <c r="S10519" s="9">
        <v>29</v>
      </c>
      <c r="T10519" s="9" t="s">
        <v>136</v>
      </c>
      <c r="U10519" s="9" t="s">
        <v>266</v>
      </c>
      <c r="W10519" s="9">
        <v>5</v>
      </c>
      <c r="X10519" s="9">
        <f>INDEX(SLA_Policy!$D$2:$D$5,MATCH(F10519,SLA_Policy!$A$2:$A$5,0))</f>
        <v>72</v>
      </c>
      <c r="Y10519" s="9" t="str">
        <f>IF(E10519="Cancelled","Excluded",IF(D10519="",IF((SLA_Policy!$B$8-B10519)*24&gt;X10519,"Open - Breached","Open - On Track"),IF((D10519-B10519)*24&lt;=X10519,"Met","Breached")))</f>
        <v>Met</v>
      </c>
    </row>
    <row r="10520" spans="1:25" x14ac:dyDescent="0.25">
      <c r="A10520" s="9" t="s">
        <v>15090</v>
      </c>
      <c r="B10520" s="23">
        <v>46224.365277777797</v>
      </c>
      <c r="C10520" s="23">
        <v>46224.368750000001</v>
      </c>
      <c r="D10520" s="23">
        <v>46224.7097222222</v>
      </c>
      <c r="E10520" s="9" t="s">
        <v>212</v>
      </c>
      <c r="F10520" s="9" t="s">
        <v>188</v>
      </c>
      <c r="G10520" s="9" t="s">
        <v>213</v>
      </c>
      <c r="H10520" s="9" t="s">
        <v>163</v>
      </c>
      <c r="I10520" s="9" t="s">
        <v>223</v>
      </c>
      <c r="J10520" s="9" t="s">
        <v>8871</v>
      </c>
      <c r="K10520" s="9" t="s">
        <v>215</v>
      </c>
      <c r="L10520" s="9" t="s">
        <v>311</v>
      </c>
      <c r="M10520" s="9" t="s">
        <v>1674</v>
      </c>
      <c r="N10520" s="9" t="s">
        <v>198</v>
      </c>
      <c r="O10520" s="9" t="s">
        <v>176</v>
      </c>
      <c r="P10520" s="9" t="s">
        <v>570</v>
      </c>
      <c r="Q10520" s="9" t="s">
        <v>219</v>
      </c>
      <c r="R10520" s="9">
        <v>0</v>
      </c>
      <c r="S10520" s="9">
        <v>77</v>
      </c>
      <c r="T10520" s="9" t="s">
        <v>229</v>
      </c>
      <c r="U10520" s="9" t="s">
        <v>230</v>
      </c>
      <c r="W10520" s="9">
        <v>3</v>
      </c>
      <c r="X10520" s="9">
        <f>INDEX(SLA_Policy!$D$2:$D$5,MATCH(F10520,SLA_Policy!$A$2:$A$5,0))</f>
        <v>72</v>
      </c>
      <c r="Y10520" s="9" t="str">
        <f>IF(E10520="Cancelled","Excluded",IF(D10520="",IF((SLA_Policy!$B$8-B10520)*24&gt;X10520,"Open - Breached","Open - On Track"),IF((D10520-B10520)*24&lt;=X10520,"Met","Breached")))</f>
        <v>Met</v>
      </c>
    </row>
    <row r="10521" spans="1:25" x14ac:dyDescent="0.25">
      <c r="A10521" s="9" t="s">
        <v>15091</v>
      </c>
      <c r="B10521" s="23">
        <v>46224.365277777797</v>
      </c>
      <c r="C10521" s="23">
        <v>46224.368055555598</v>
      </c>
      <c r="D10521" s="23">
        <v>46225.411111111098</v>
      </c>
      <c r="E10521" s="9" t="s">
        <v>212</v>
      </c>
      <c r="F10521" s="9" t="s">
        <v>188</v>
      </c>
      <c r="G10521" s="9" t="s">
        <v>213</v>
      </c>
      <c r="H10521" s="9" t="s">
        <v>164</v>
      </c>
      <c r="I10521" s="9" t="s">
        <v>260</v>
      </c>
      <c r="J10521" s="9" t="s">
        <v>2121</v>
      </c>
      <c r="K10521" s="9" t="s">
        <v>14602</v>
      </c>
      <c r="L10521" s="9" t="s">
        <v>12094</v>
      </c>
      <c r="M10521" s="9" t="s">
        <v>14773</v>
      </c>
      <c r="N10521" s="9" t="s">
        <v>198</v>
      </c>
      <c r="O10521" s="9" t="s">
        <v>182</v>
      </c>
      <c r="P10521" s="9" t="s">
        <v>13226</v>
      </c>
      <c r="Q10521" s="9" t="s">
        <v>219</v>
      </c>
      <c r="R10521" s="9">
        <v>0</v>
      </c>
      <c r="S10521" s="9">
        <v>78</v>
      </c>
      <c r="T10521" s="9" t="s">
        <v>265</v>
      </c>
      <c r="U10521" s="9" t="s">
        <v>140</v>
      </c>
      <c r="V10521" s="9" t="s">
        <v>15092</v>
      </c>
      <c r="W10521" s="9">
        <v>5</v>
      </c>
      <c r="X10521" s="9">
        <f>INDEX(SLA_Policy!$D$2:$D$5,MATCH(F10521,SLA_Policy!$A$2:$A$5,0))</f>
        <v>72</v>
      </c>
      <c r="Y10521" s="9" t="str">
        <f>IF(E10521="Cancelled","Excluded",IF(D10521="",IF((SLA_Policy!$B$8-B10521)*24&gt;X10521,"Open - Breached","Open - On Track"),IF((D10521-B10521)*24&lt;=X10521,"Met","Breached")))</f>
        <v>Met</v>
      </c>
    </row>
    <row r="10522" spans="1:25" x14ac:dyDescent="0.25">
      <c r="A10522" s="9" t="s">
        <v>15093</v>
      </c>
      <c r="B10522" s="23">
        <v>46224.368750000001</v>
      </c>
      <c r="C10522" s="23">
        <v>46224.381944444503</v>
      </c>
      <c r="D10522" s="23">
        <v>46224.411111111098</v>
      </c>
      <c r="E10522" s="9" t="s">
        <v>212</v>
      </c>
      <c r="F10522" s="9" t="s">
        <v>189</v>
      </c>
      <c r="G10522" s="9" t="s">
        <v>213</v>
      </c>
      <c r="H10522" s="9" t="s">
        <v>161</v>
      </c>
      <c r="I10522" s="9" t="s">
        <v>389</v>
      </c>
      <c r="J10522" s="9" t="s">
        <v>3024</v>
      </c>
      <c r="K10522" s="9" t="s">
        <v>215</v>
      </c>
      <c r="L10522" s="9" t="s">
        <v>293</v>
      </c>
      <c r="M10522" s="9" t="s">
        <v>4076</v>
      </c>
      <c r="N10522" s="9" t="s">
        <v>198</v>
      </c>
      <c r="O10522" s="9" t="s">
        <v>116</v>
      </c>
      <c r="P10522" s="9" t="s">
        <v>258</v>
      </c>
      <c r="Q10522" s="9" t="s">
        <v>219</v>
      </c>
      <c r="R10522" s="9">
        <v>0</v>
      </c>
      <c r="S10522" s="9">
        <v>9</v>
      </c>
      <c r="U10522" s="9" t="s">
        <v>221</v>
      </c>
      <c r="X10522" s="9">
        <f>INDEX(SLA_Policy!$D$2:$D$5,MATCH(F10522,SLA_Policy!$A$2:$A$5,0))</f>
        <v>120</v>
      </c>
      <c r="Y10522" s="9" t="str">
        <f>IF(E10522="Cancelled","Excluded",IF(D10522="",IF((SLA_Policy!$B$8-B10522)*24&gt;X10522,"Open - Breached","Open - On Track"),IF((D10522-B10522)*24&lt;=X10522,"Met","Breached")))</f>
        <v>Met</v>
      </c>
    </row>
    <row r="10523" spans="1:25" x14ac:dyDescent="0.25">
      <c r="A10523" s="9" t="s">
        <v>15094</v>
      </c>
      <c r="B10523" s="23">
        <v>46224.372222222199</v>
      </c>
      <c r="C10523" s="23">
        <v>46224.447916666701</v>
      </c>
      <c r="D10523" s="23">
        <v>46224.6875</v>
      </c>
      <c r="E10523" s="9" t="s">
        <v>212</v>
      </c>
      <c r="F10523" s="9" t="s">
        <v>188</v>
      </c>
      <c r="G10523" s="9" t="s">
        <v>236</v>
      </c>
      <c r="H10523" s="9" t="s">
        <v>161</v>
      </c>
      <c r="I10523" s="9" t="s">
        <v>482</v>
      </c>
      <c r="J10523" s="9" t="s">
        <v>13747</v>
      </c>
      <c r="K10523" s="9" t="s">
        <v>303</v>
      </c>
      <c r="L10523" s="9" t="s">
        <v>371</v>
      </c>
      <c r="M10523" s="9" t="s">
        <v>1570</v>
      </c>
      <c r="N10523" s="9" t="s">
        <v>196</v>
      </c>
      <c r="O10523" s="9" t="s">
        <v>177</v>
      </c>
      <c r="P10523" s="9" t="s">
        <v>241</v>
      </c>
      <c r="Q10523" s="9" t="s">
        <v>219</v>
      </c>
      <c r="R10523" s="9">
        <v>0</v>
      </c>
      <c r="S10523" s="9">
        <v>41</v>
      </c>
      <c r="U10523" s="9" t="s">
        <v>242</v>
      </c>
      <c r="X10523" s="9">
        <f>INDEX(SLA_Policy!$D$2:$D$5,MATCH(F10523,SLA_Policy!$A$2:$A$5,0))</f>
        <v>72</v>
      </c>
      <c r="Y10523" s="9" t="str">
        <f>IF(E10523="Cancelled","Excluded",IF(D10523="",IF((SLA_Policy!$B$8-B10523)*24&gt;X10523,"Open - Breached","Open - On Track"),IF((D10523-B10523)*24&lt;=X10523,"Met","Breached")))</f>
        <v>Met</v>
      </c>
    </row>
    <row r="10524" spans="1:25" x14ac:dyDescent="0.25">
      <c r="A10524" s="9" t="s">
        <v>15095</v>
      </c>
      <c r="B10524" s="23">
        <v>46224.377083333296</v>
      </c>
      <c r="C10524" s="23">
        <v>46224.436111111099</v>
      </c>
      <c r="D10524" s="23">
        <v>46225.3840277778</v>
      </c>
      <c r="E10524" s="9" t="s">
        <v>212</v>
      </c>
      <c r="F10524" s="9" t="s">
        <v>188</v>
      </c>
      <c r="G10524" s="9" t="s">
        <v>213</v>
      </c>
      <c r="H10524" s="9" t="s">
        <v>164</v>
      </c>
      <c r="I10524" s="9" t="s">
        <v>260</v>
      </c>
      <c r="J10524" s="9" t="s">
        <v>9004</v>
      </c>
      <c r="K10524" s="9" t="s">
        <v>14602</v>
      </c>
      <c r="L10524" s="9" t="s">
        <v>12094</v>
      </c>
      <c r="M10524" s="9" t="s">
        <v>15096</v>
      </c>
      <c r="N10524" s="9" t="s">
        <v>197</v>
      </c>
      <c r="O10524" s="9" t="s">
        <v>182</v>
      </c>
      <c r="P10524" s="9" t="s">
        <v>120</v>
      </c>
      <c r="Q10524" s="9" t="s">
        <v>219</v>
      </c>
      <c r="R10524" s="9">
        <v>0</v>
      </c>
      <c r="S10524" s="9">
        <v>57</v>
      </c>
      <c r="T10524" s="9" t="s">
        <v>265</v>
      </c>
      <c r="U10524" s="9" t="s">
        <v>140</v>
      </c>
      <c r="V10524" s="9" t="s">
        <v>15092</v>
      </c>
      <c r="X10524" s="9">
        <f>INDEX(SLA_Policy!$D$2:$D$5,MATCH(F10524,SLA_Policy!$A$2:$A$5,0))</f>
        <v>72</v>
      </c>
      <c r="Y10524" s="9" t="str">
        <f>IF(E10524="Cancelled","Excluded",IF(D10524="",IF((SLA_Policy!$B$8-B10524)*24&gt;X10524,"Open - Breached","Open - On Track"),IF((D10524-B10524)*24&lt;=X10524,"Met","Breached")))</f>
        <v>Met</v>
      </c>
    </row>
    <row r="10525" spans="1:25" x14ac:dyDescent="0.25">
      <c r="A10525" s="9" t="s">
        <v>15097</v>
      </c>
      <c r="B10525" s="23">
        <v>46224.378472222197</v>
      </c>
      <c r="C10525" s="23">
        <v>46224.420138888898</v>
      </c>
      <c r="D10525" s="23">
        <v>46225.620833333298</v>
      </c>
      <c r="E10525" s="9" t="s">
        <v>212</v>
      </c>
      <c r="F10525" s="9" t="s">
        <v>188</v>
      </c>
      <c r="G10525" s="9" t="s">
        <v>213</v>
      </c>
      <c r="H10525" s="9" t="s">
        <v>162</v>
      </c>
      <c r="I10525" s="9" t="s">
        <v>345</v>
      </c>
      <c r="J10525" s="9" t="s">
        <v>1501</v>
      </c>
      <c r="K10525" s="9" t="s">
        <v>246</v>
      </c>
      <c r="L10525" s="9" t="s">
        <v>351</v>
      </c>
      <c r="M10525" s="9" t="s">
        <v>12703</v>
      </c>
      <c r="N10525" s="9" t="s">
        <v>196</v>
      </c>
      <c r="O10525" s="9" t="s">
        <v>179</v>
      </c>
      <c r="P10525" s="9" t="s">
        <v>264</v>
      </c>
      <c r="Q10525" s="9" t="s">
        <v>273</v>
      </c>
      <c r="R10525" s="9">
        <v>0</v>
      </c>
      <c r="S10525" s="9">
        <v>21</v>
      </c>
      <c r="U10525" s="9" t="s">
        <v>376</v>
      </c>
      <c r="W10525" s="9">
        <v>5</v>
      </c>
      <c r="X10525" s="9">
        <f>INDEX(SLA_Policy!$D$2:$D$5,MATCH(F10525,SLA_Policy!$A$2:$A$5,0))</f>
        <v>72</v>
      </c>
      <c r="Y10525" s="9" t="str">
        <f>IF(E10525="Cancelled","Excluded",IF(D10525="",IF((SLA_Policy!$B$8-B10525)*24&gt;X10525,"Open - Breached","Open - On Track"),IF((D10525-B10525)*24&lt;=X10525,"Met","Breached")))</f>
        <v>Met</v>
      </c>
    </row>
    <row r="10526" spans="1:25" x14ac:dyDescent="0.25">
      <c r="A10526" s="9" t="s">
        <v>15098</v>
      </c>
      <c r="B10526" s="23">
        <v>46224.379861111098</v>
      </c>
      <c r="C10526" s="23">
        <v>46224.404166666704</v>
      </c>
      <c r="D10526" s="23">
        <v>46224.543055555601</v>
      </c>
      <c r="E10526" s="9" t="s">
        <v>212</v>
      </c>
      <c r="F10526" s="9" t="s">
        <v>188</v>
      </c>
      <c r="G10526" s="9" t="s">
        <v>213</v>
      </c>
      <c r="H10526" s="9" t="s">
        <v>164</v>
      </c>
      <c r="I10526" s="9" t="s">
        <v>260</v>
      </c>
      <c r="J10526" s="9" t="s">
        <v>1000</v>
      </c>
      <c r="K10526" s="9" t="s">
        <v>410</v>
      </c>
      <c r="L10526" s="9" t="s">
        <v>282</v>
      </c>
      <c r="M10526" s="9" t="s">
        <v>962</v>
      </c>
      <c r="N10526" s="9" t="s">
        <v>197</v>
      </c>
      <c r="O10526" s="9" t="s">
        <v>179</v>
      </c>
      <c r="P10526" s="9" t="s">
        <v>284</v>
      </c>
      <c r="Q10526" s="9" t="s">
        <v>219</v>
      </c>
      <c r="R10526" s="9">
        <v>0</v>
      </c>
      <c r="S10526" s="9">
        <v>69</v>
      </c>
      <c r="T10526" s="9" t="s">
        <v>265</v>
      </c>
      <c r="U10526" s="9" t="s">
        <v>140</v>
      </c>
      <c r="V10526" s="9" t="s">
        <v>15092</v>
      </c>
      <c r="W10526" s="9">
        <v>4</v>
      </c>
      <c r="X10526" s="9">
        <f>INDEX(SLA_Policy!$D$2:$D$5,MATCH(F10526,SLA_Policy!$A$2:$A$5,0))</f>
        <v>72</v>
      </c>
      <c r="Y10526" s="9" t="str">
        <f>IF(E10526="Cancelled","Excluded",IF(D10526="",IF((SLA_Policy!$B$8-B10526)*24&gt;X10526,"Open - Breached","Open - On Track"),IF((D10526-B10526)*24&lt;=X10526,"Met","Breached")))</f>
        <v>Met</v>
      </c>
    </row>
    <row r="10527" spans="1:25" x14ac:dyDescent="0.25">
      <c r="A10527" s="9" t="s">
        <v>15099</v>
      </c>
      <c r="B10527" s="23">
        <v>46224.394444444399</v>
      </c>
      <c r="C10527" s="23">
        <v>46224.402777777803</v>
      </c>
      <c r="D10527" s="23">
        <v>46225.3305555556</v>
      </c>
      <c r="E10527" s="9" t="s">
        <v>212</v>
      </c>
      <c r="F10527" s="9" t="s">
        <v>188</v>
      </c>
      <c r="G10527" s="9" t="s">
        <v>213</v>
      </c>
      <c r="H10527" s="9" t="s">
        <v>164</v>
      </c>
      <c r="I10527" s="9" t="s">
        <v>478</v>
      </c>
      <c r="J10527" s="9" t="s">
        <v>15100</v>
      </c>
      <c r="K10527" s="9" t="s">
        <v>225</v>
      </c>
      <c r="L10527" s="9" t="s">
        <v>270</v>
      </c>
      <c r="M10527" s="9" t="s">
        <v>811</v>
      </c>
      <c r="N10527" s="9" t="s">
        <v>196</v>
      </c>
      <c r="O10527" s="9" t="s">
        <v>116</v>
      </c>
      <c r="P10527" s="9" t="s">
        <v>525</v>
      </c>
      <c r="Q10527" s="9" t="s">
        <v>219</v>
      </c>
      <c r="R10527" s="9">
        <v>0</v>
      </c>
      <c r="S10527" s="9">
        <v>23</v>
      </c>
      <c r="T10527" s="9" t="s">
        <v>464</v>
      </c>
      <c r="U10527" s="9" t="s">
        <v>266</v>
      </c>
      <c r="W10527" s="9">
        <v>5</v>
      </c>
      <c r="X10527" s="9">
        <f>INDEX(SLA_Policy!$D$2:$D$5,MATCH(F10527,SLA_Policy!$A$2:$A$5,0))</f>
        <v>72</v>
      </c>
      <c r="Y10527" s="9" t="str">
        <f>IF(E10527="Cancelled","Excluded",IF(D10527="",IF((SLA_Policy!$B$8-B10527)*24&gt;X10527,"Open - Breached","Open - On Track"),IF((D10527-B10527)*24&lt;=X10527,"Met","Breached")))</f>
        <v>Met</v>
      </c>
    </row>
    <row r="10528" spans="1:25" x14ac:dyDescent="0.25">
      <c r="A10528" s="9" t="s">
        <v>15101</v>
      </c>
      <c r="B10528" s="23">
        <v>46224.395833333299</v>
      </c>
      <c r="C10528" s="23">
        <v>46224.4555555556</v>
      </c>
      <c r="D10528" s="23">
        <v>46225.411805555603</v>
      </c>
      <c r="E10528" s="9" t="s">
        <v>212</v>
      </c>
      <c r="F10528" s="9" t="s">
        <v>188</v>
      </c>
      <c r="G10528" s="9" t="s">
        <v>213</v>
      </c>
      <c r="H10528" s="9" t="s">
        <v>167</v>
      </c>
      <c r="I10528" s="9" t="s">
        <v>349</v>
      </c>
      <c r="J10528" s="9" t="s">
        <v>15102</v>
      </c>
      <c r="K10528" s="9" t="s">
        <v>246</v>
      </c>
      <c r="L10528" s="9" t="s">
        <v>216</v>
      </c>
      <c r="M10528" s="9" t="s">
        <v>3030</v>
      </c>
      <c r="N10528" s="9" t="s">
        <v>196</v>
      </c>
      <c r="O10528" s="9" t="s">
        <v>180</v>
      </c>
      <c r="P10528" s="9" t="s">
        <v>278</v>
      </c>
      <c r="Q10528" s="9" t="s">
        <v>219</v>
      </c>
      <c r="R10528" s="9">
        <v>0</v>
      </c>
      <c r="S10528" s="9">
        <v>38</v>
      </c>
      <c r="U10528" s="9" t="s">
        <v>248</v>
      </c>
      <c r="X10528" s="9">
        <f>INDEX(SLA_Policy!$D$2:$D$5,MATCH(F10528,SLA_Policy!$A$2:$A$5,0))</f>
        <v>72</v>
      </c>
      <c r="Y10528" s="9" t="str">
        <f>IF(E10528="Cancelled","Excluded",IF(D10528="",IF((SLA_Policy!$B$8-B10528)*24&gt;X10528,"Open - Breached","Open - On Track"),IF((D10528-B10528)*24&lt;=X10528,"Met","Breached")))</f>
        <v>Met</v>
      </c>
    </row>
    <row r="10529" spans="1:25" x14ac:dyDescent="0.25">
      <c r="A10529" s="9" t="s">
        <v>15103</v>
      </c>
      <c r="B10529" s="23">
        <v>46224.415972222203</v>
      </c>
      <c r="C10529" s="23">
        <v>46224.514583333301</v>
      </c>
      <c r="D10529" s="23">
        <v>46225.364583333299</v>
      </c>
      <c r="E10529" s="9" t="s">
        <v>212</v>
      </c>
      <c r="F10529" s="9" t="s">
        <v>189</v>
      </c>
      <c r="G10529" s="9" t="s">
        <v>236</v>
      </c>
      <c r="H10529" s="9" t="s">
        <v>164</v>
      </c>
      <c r="I10529" s="9" t="s">
        <v>421</v>
      </c>
      <c r="J10529" s="9" t="s">
        <v>902</v>
      </c>
      <c r="K10529" s="9" t="s">
        <v>303</v>
      </c>
      <c r="L10529" s="9" t="s">
        <v>351</v>
      </c>
      <c r="M10529" s="9" t="s">
        <v>1601</v>
      </c>
      <c r="N10529" s="9" t="s">
        <v>197</v>
      </c>
      <c r="O10529" s="9" t="s">
        <v>116</v>
      </c>
      <c r="P10529" s="9" t="s">
        <v>590</v>
      </c>
      <c r="Q10529" s="9" t="s">
        <v>219</v>
      </c>
      <c r="R10529" s="9">
        <v>0</v>
      </c>
      <c r="S10529" s="9">
        <v>21</v>
      </c>
      <c r="T10529" s="9" t="s">
        <v>343</v>
      </c>
      <c r="U10529" s="9" t="s">
        <v>242</v>
      </c>
      <c r="X10529" s="9">
        <f>INDEX(SLA_Policy!$D$2:$D$5,MATCH(F10529,SLA_Policy!$A$2:$A$5,0))</f>
        <v>120</v>
      </c>
      <c r="Y10529" s="9" t="str">
        <f>IF(E10529="Cancelled","Excluded",IF(D10529="",IF((SLA_Policy!$B$8-B10529)*24&gt;X10529,"Open - Breached","Open - On Track"),IF((D10529-B10529)*24&lt;=X10529,"Met","Breached")))</f>
        <v>Met</v>
      </c>
    </row>
    <row r="10530" spans="1:25" x14ac:dyDescent="0.25">
      <c r="A10530" s="9" t="s">
        <v>15104</v>
      </c>
      <c r="B10530" s="23">
        <v>46224.418055555601</v>
      </c>
      <c r="C10530" s="23">
        <v>46224.434027777803</v>
      </c>
      <c r="D10530" s="23">
        <v>46224.470138888901</v>
      </c>
      <c r="E10530" s="9" t="s">
        <v>212</v>
      </c>
      <c r="F10530" s="9" t="s">
        <v>187</v>
      </c>
      <c r="G10530" s="9" t="s">
        <v>213</v>
      </c>
      <c r="H10530" s="9" t="s">
        <v>164</v>
      </c>
      <c r="I10530" s="9" t="s">
        <v>339</v>
      </c>
      <c r="J10530" s="9" t="s">
        <v>866</v>
      </c>
      <c r="K10530" s="9" t="s">
        <v>246</v>
      </c>
      <c r="L10530" s="9" t="s">
        <v>395</v>
      </c>
      <c r="M10530" s="9" t="s">
        <v>2609</v>
      </c>
      <c r="N10530" s="9" t="s">
        <v>196</v>
      </c>
      <c r="O10530" s="9" t="s">
        <v>116</v>
      </c>
      <c r="P10530" s="9" t="s">
        <v>525</v>
      </c>
      <c r="Q10530" s="9" t="s">
        <v>219</v>
      </c>
      <c r="R10530" s="9">
        <v>0</v>
      </c>
      <c r="S10530" s="9">
        <v>7</v>
      </c>
      <c r="T10530" s="9" t="s">
        <v>343</v>
      </c>
      <c r="U10530" s="9" t="s">
        <v>290</v>
      </c>
      <c r="W10530" s="9">
        <v>5</v>
      </c>
      <c r="X10530" s="9">
        <f>INDEX(SLA_Policy!$D$2:$D$5,MATCH(F10530,SLA_Policy!$A$2:$A$5,0))</f>
        <v>8</v>
      </c>
      <c r="Y10530" s="9" t="str">
        <f>IF(E10530="Cancelled","Excluded",IF(D10530="",IF((SLA_Policy!$B$8-B10530)*24&gt;X10530,"Open - Breached","Open - On Track"),IF((D10530-B10530)*24&lt;=X10530,"Met","Breached")))</f>
        <v>Met</v>
      </c>
    </row>
    <row r="10531" spans="1:25" x14ac:dyDescent="0.25">
      <c r="A10531" s="9" t="s">
        <v>15105</v>
      </c>
      <c r="B10531" s="23">
        <v>46224.421527777798</v>
      </c>
      <c r="C10531" s="23">
        <v>46224.451388888898</v>
      </c>
      <c r="D10531" s="23">
        <v>46224.471527777801</v>
      </c>
      <c r="E10531" s="9" t="s">
        <v>212</v>
      </c>
      <c r="F10531" s="9" t="s">
        <v>188</v>
      </c>
      <c r="G10531" s="9" t="s">
        <v>213</v>
      </c>
      <c r="H10531" s="9" t="s">
        <v>161</v>
      </c>
      <c r="I10531" s="9" t="s">
        <v>454</v>
      </c>
      <c r="J10531" s="9" t="s">
        <v>1549</v>
      </c>
      <c r="K10531" s="9" t="s">
        <v>239</v>
      </c>
      <c r="L10531" s="9" t="s">
        <v>307</v>
      </c>
      <c r="M10531" s="9" t="s">
        <v>1005</v>
      </c>
      <c r="N10531" s="9" t="s">
        <v>199</v>
      </c>
      <c r="O10531" s="9" t="s">
        <v>116</v>
      </c>
      <c r="P10531" s="9" t="s">
        <v>295</v>
      </c>
      <c r="Q10531" s="9" t="s">
        <v>219</v>
      </c>
      <c r="R10531" s="9">
        <v>0</v>
      </c>
      <c r="S10531" s="9">
        <v>7</v>
      </c>
      <c r="U10531" s="9" t="s">
        <v>290</v>
      </c>
      <c r="W10531" s="9">
        <v>4</v>
      </c>
      <c r="X10531" s="9">
        <f>INDEX(SLA_Policy!$D$2:$D$5,MATCH(F10531,SLA_Policy!$A$2:$A$5,0))</f>
        <v>72</v>
      </c>
      <c r="Y10531" s="9" t="str">
        <f>IF(E10531="Cancelled","Excluded",IF(D10531="",IF((SLA_Policy!$B$8-B10531)*24&gt;X10531,"Open - Breached","Open - On Track"),IF((D10531-B10531)*24&lt;=X10531,"Met","Breached")))</f>
        <v>Met</v>
      </c>
    </row>
    <row r="10532" spans="1:25" x14ac:dyDescent="0.25">
      <c r="A10532" s="9" t="s">
        <v>15106</v>
      </c>
      <c r="B10532" s="23">
        <v>46224.422916666699</v>
      </c>
      <c r="C10532" s="23">
        <v>46224.5090277778</v>
      </c>
      <c r="D10532" s="23">
        <v>46224.532638888901</v>
      </c>
      <c r="E10532" s="9" t="s">
        <v>212</v>
      </c>
      <c r="F10532" s="9" t="s">
        <v>188</v>
      </c>
      <c r="G10532" s="9" t="s">
        <v>213</v>
      </c>
      <c r="H10532" s="9" t="s">
        <v>164</v>
      </c>
      <c r="I10532" s="9" t="s">
        <v>260</v>
      </c>
      <c r="J10532" s="9" t="s">
        <v>961</v>
      </c>
      <c r="K10532" s="9" t="s">
        <v>14602</v>
      </c>
      <c r="L10532" s="9" t="s">
        <v>12094</v>
      </c>
      <c r="M10532" s="9" t="s">
        <v>14666</v>
      </c>
      <c r="N10532" s="9" t="s">
        <v>197</v>
      </c>
      <c r="O10532" s="9" t="s">
        <v>182</v>
      </c>
      <c r="P10532" s="9" t="s">
        <v>120</v>
      </c>
      <c r="Q10532" s="9" t="s">
        <v>219</v>
      </c>
      <c r="R10532" s="9">
        <v>0</v>
      </c>
      <c r="S10532" s="9">
        <v>43</v>
      </c>
      <c r="T10532" s="9" t="s">
        <v>265</v>
      </c>
      <c r="U10532" s="9" t="s">
        <v>140</v>
      </c>
      <c r="V10532" s="9" t="s">
        <v>15092</v>
      </c>
      <c r="W10532" s="9">
        <v>5</v>
      </c>
      <c r="X10532" s="9">
        <f>INDEX(SLA_Policy!$D$2:$D$5,MATCH(F10532,SLA_Policy!$A$2:$A$5,0))</f>
        <v>72</v>
      </c>
      <c r="Y10532" s="9" t="str">
        <f>IF(E10532="Cancelled","Excluded",IF(D10532="",IF((SLA_Policy!$B$8-B10532)*24&gt;X10532,"Open - Breached","Open - On Track"),IF((D10532-B10532)*24&lt;=X10532,"Met","Breached")))</f>
        <v>Met</v>
      </c>
    </row>
    <row r="10533" spans="1:25" x14ac:dyDescent="0.25">
      <c r="A10533" s="9" t="s">
        <v>15107</v>
      </c>
      <c r="B10533" s="23">
        <v>46224.423611111102</v>
      </c>
      <c r="C10533" s="23">
        <v>46224.560416666704</v>
      </c>
      <c r="D10533" s="23">
        <v>46225.386805555601</v>
      </c>
      <c r="E10533" s="9" t="s">
        <v>212</v>
      </c>
      <c r="F10533" s="9" t="s">
        <v>188</v>
      </c>
      <c r="G10533" s="9" t="s">
        <v>213</v>
      </c>
      <c r="H10533" s="9" t="s">
        <v>165</v>
      </c>
      <c r="I10533" s="9" t="s">
        <v>567</v>
      </c>
      <c r="J10533" s="9" t="s">
        <v>6506</v>
      </c>
      <c r="K10533" s="9" t="s">
        <v>262</v>
      </c>
      <c r="L10533" s="9" t="s">
        <v>282</v>
      </c>
      <c r="M10533" s="9" t="s">
        <v>4387</v>
      </c>
      <c r="N10533" s="9" t="s">
        <v>197</v>
      </c>
      <c r="O10533" s="9" t="s">
        <v>116</v>
      </c>
      <c r="P10533" s="9" t="s">
        <v>295</v>
      </c>
      <c r="Q10533" s="9" t="s">
        <v>219</v>
      </c>
      <c r="R10533" s="9">
        <v>0</v>
      </c>
      <c r="S10533" s="9">
        <v>43</v>
      </c>
      <c r="U10533" s="9" t="s">
        <v>230</v>
      </c>
      <c r="X10533" s="9">
        <f>INDEX(SLA_Policy!$D$2:$D$5,MATCH(F10533,SLA_Policy!$A$2:$A$5,0))</f>
        <v>72</v>
      </c>
      <c r="Y10533" s="9" t="str">
        <f>IF(E10533="Cancelled","Excluded",IF(D10533="",IF((SLA_Policy!$B$8-B10533)*24&gt;X10533,"Open - Breached","Open - On Track"),IF((D10533-B10533)*24&lt;=X10533,"Met","Breached")))</f>
        <v>Met</v>
      </c>
    </row>
    <row r="10534" spans="1:25" x14ac:dyDescent="0.25">
      <c r="A10534" s="9" t="s">
        <v>15108</v>
      </c>
      <c r="B10534" s="23">
        <v>46224.427083333299</v>
      </c>
      <c r="C10534" s="23">
        <v>46224.434722222199</v>
      </c>
      <c r="D10534" s="23">
        <v>46225.313194444498</v>
      </c>
      <c r="E10534" s="9" t="s">
        <v>212</v>
      </c>
      <c r="F10534" s="9" t="s">
        <v>189</v>
      </c>
      <c r="G10534" s="9" t="s">
        <v>213</v>
      </c>
      <c r="H10534" s="9" t="s">
        <v>164</v>
      </c>
      <c r="I10534" s="9" t="s">
        <v>260</v>
      </c>
      <c r="J10534" s="9" t="s">
        <v>2270</v>
      </c>
      <c r="K10534" s="9" t="s">
        <v>410</v>
      </c>
      <c r="L10534" s="9" t="s">
        <v>311</v>
      </c>
      <c r="M10534" s="9" t="s">
        <v>480</v>
      </c>
      <c r="N10534" s="9" t="s">
        <v>198</v>
      </c>
      <c r="O10534" s="9" t="s">
        <v>179</v>
      </c>
      <c r="P10534" s="9" t="s">
        <v>284</v>
      </c>
      <c r="Q10534" s="9" t="s">
        <v>219</v>
      </c>
      <c r="R10534" s="9">
        <v>0</v>
      </c>
      <c r="S10534" s="9">
        <v>10</v>
      </c>
      <c r="T10534" s="9" t="s">
        <v>265</v>
      </c>
      <c r="U10534" s="9" t="s">
        <v>266</v>
      </c>
      <c r="X10534" s="9">
        <f>INDEX(SLA_Policy!$D$2:$D$5,MATCH(F10534,SLA_Policy!$A$2:$A$5,0))</f>
        <v>120</v>
      </c>
      <c r="Y10534" s="9" t="str">
        <f>IF(E10534="Cancelled","Excluded",IF(D10534="",IF((SLA_Policy!$B$8-B10534)*24&gt;X10534,"Open - Breached","Open - On Track"),IF((D10534-B10534)*24&lt;=X10534,"Met","Breached")))</f>
        <v>Met</v>
      </c>
    </row>
    <row r="10535" spans="1:25" x14ac:dyDescent="0.25">
      <c r="A10535" s="9" t="s">
        <v>15109</v>
      </c>
      <c r="B10535" s="23">
        <v>46224.435416666704</v>
      </c>
      <c r="C10535" s="23">
        <v>46224.4375</v>
      </c>
      <c r="D10535" s="23">
        <v>46224.490277777797</v>
      </c>
      <c r="E10535" s="9" t="s">
        <v>212</v>
      </c>
      <c r="F10535" s="9" t="s">
        <v>188</v>
      </c>
      <c r="G10535" s="9" t="s">
        <v>213</v>
      </c>
      <c r="H10535" s="9" t="s">
        <v>161</v>
      </c>
      <c r="I10535" s="9" t="s">
        <v>389</v>
      </c>
      <c r="J10535" s="9" t="s">
        <v>5386</v>
      </c>
      <c r="K10535" s="9" t="s">
        <v>215</v>
      </c>
      <c r="L10535" s="9" t="s">
        <v>307</v>
      </c>
      <c r="M10535" s="9" t="s">
        <v>1279</v>
      </c>
      <c r="N10535" s="9" t="s">
        <v>198</v>
      </c>
      <c r="O10535" s="9" t="s">
        <v>116</v>
      </c>
      <c r="P10535" s="9" t="s">
        <v>342</v>
      </c>
      <c r="Q10535" s="9" t="s">
        <v>219</v>
      </c>
      <c r="R10535" s="9">
        <v>0</v>
      </c>
      <c r="S10535" s="9">
        <v>9</v>
      </c>
      <c r="U10535" s="9" t="s">
        <v>266</v>
      </c>
      <c r="X10535" s="9">
        <f>INDEX(SLA_Policy!$D$2:$D$5,MATCH(F10535,SLA_Policy!$A$2:$A$5,0))</f>
        <v>72</v>
      </c>
      <c r="Y10535" s="9" t="str">
        <f>IF(E10535="Cancelled","Excluded",IF(D10535="",IF((SLA_Policy!$B$8-B10535)*24&gt;X10535,"Open - Breached","Open - On Track"),IF((D10535-B10535)*24&lt;=X10535,"Met","Breached")))</f>
        <v>Met</v>
      </c>
    </row>
    <row r="10536" spans="1:25" x14ac:dyDescent="0.25">
      <c r="A10536" s="9" t="s">
        <v>15110</v>
      </c>
      <c r="B10536" s="23">
        <v>46224.436805555597</v>
      </c>
      <c r="C10536" s="23">
        <v>46224.470138888901</v>
      </c>
      <c r="D10536" s="23">
        <v>46225.764583333301</v>
      </c>
      <c r="E10536" s="9" t="s">
        <v>212</v>
      </c>
      <c r="F10536" s="9" t="s">
        <v>188</v>
      </c>
      <c r="G10536" s="9" t="s">
        <v>213</v>
      </c>
      <c r="H10536" s="9" t="s">
        <v>162</v>
      </c>
      <c r="I10536" s="9" t="s">
        <v>393</v>
      </c>
      <c r="J10536" s="9" t="s">
        <v>11898</v>
      </c>
      <c r="K10536" s="9" t="s">
        <v>215</v>
      </c>
      <c r="L10536" s="9" t="s">
        <v>104</v>
      </c>
      <c r="M10536" s="9" t="s">
        <v>1442</v>
      </c>
      <c r="N10536" s="9" t="s">
        <v>196</v>
      </c>
      <c r="O10536" s="9" t="s">
        <v>176</v>
      </c>
      <c r="P10536" s="9" t="s">
        <v>253</v>
      </c>
      <c r="Q10536" s="9" t="s">
        <v>219</v>
      </c>
      <c r="R10536" s="9">
        <v>0</v>
      </c>
      <c r="S10536" s="9">
        <v>20</v>
      </c>
      <c r="U10536" s="9" t="s">
        <v>248</v>
      </c>
      <c r="W10536" s="9">
        <v>3</v>
      </c>
      <c r="X10536" s="9">
        <f>INDEX(SLA_Policy!$D$2:$D$5,MATCH(F10536,SLA_Policy!$A$2:$A$5,0))</f>
        <v>72</v>
      </c>
      <c r="Y10536" s="9" t="str">
        <f>IF(E10536="Cancelled","Excluded",IF(D10536="",IF((SLA_Policy!$B$8-B10536)*24&gt;X10536,"Open - Breached","Open - On Track"),IF((D10536-B10536)*24&lt;=X10536,"Met","Breached")))</f>
        <v>Met</v>
      </c>
    </row>
    <row r="10537" spans="1:25" x14ac:dyDescent="0.25">
      <c r="A10537" s="9" t="s">
        <v>15111</v>
      </c>
      <c r="B10537" s="23">
        <v>46224.442361111098</v>
      </c>
      <c r="C10537" s="23">
        <v>46224.469444444498</v>
      </c>
      <c r="D10537" s="23">
        <v>46225.507638888899</v>
      </c>
      <c r="E10537" s="9" t="s">
        <v>212</v>
      </c>
      <c r="F10537" s="9" t="s">
        <v>189</v>
      </c>
      <c r="G10537" s="9" t="s">
        <v>213</v>
      </c>
      <c r="H10537" s="9" t="s">
        <v>162</v>
      </c>
      <c r="I10537" s="9" t="s">
        <v>244</v>
      </c>
      <c r="J10537" s="9" t="s">
        <v>10462</v>
      </c>
      <c r="K10537" s="9" t="s">
        <v>246</v>
      </c>
      <c r="L10537" s="9" t="s">
        <v>104</v>
      </c>
      <c r="M10537" s="9" t="s">
        <v>918</v>
      </c>
      <c r="N10537" s="9" t="s">
        <v>196</v>
      </c>
      <c r="O10537" s="9" t="s">
        <v>179</v>
      </c>
      <c r="P10537" s="9" t="s">
        <v>284</v>
      </c>
      <c r="Q10537" s="9" t="s">
        <v>219</v>
      </c>
      <c r="R10537" s="9">
        <v>0</v>
      </c>
      <c r="S10537" s="9">
        <v>16</v>
      </c>
      <c r="U10537" s="9" t="s">
        <v>266</v>
      </c>
      <c r="X10537" s="9">
        <f>INDEX(SLA_Policy!$D$2:$D$5,MATCH(F10537,SLA_Policy!$A$2:$A$5,0))</f>
        <v>120</v>
      </c>
      <c r="Y10537" s="9" t="str">
        <f>IF(E10537="Cancelled","Excluded",IF(D10537="",IF((SLA_Policy!$B$8-B10537)*24&gt;X10537,"Open - Breached","Open - On Track"),IF((D10537-B10537)*24&lt;=X10537,"Met","Breached")))</f>
        <v>Met</v>
      </c>
    </row>
    <row r="10538" spans="1:25" x14ac:dyDescent="0.25">
      <c r="A10538" s="9" t="s">
        <v>15112</v>
      </c>
      <c r="B10538" s="23">
        <v>46224.445833333302</v>
      </c>
      <c r="C10538" s="23">
        <v>46224.460416666698</v>
      </c>
      <c r="D10538" s="23">
        <v>46224.502777777801</v>
      </c>
      <c r="E10538" s="9" t="s">
        <v>212</v>
      </c>
      <c r="F10538" s="9" t="s">
        <v>188</v>
      </c>
      <c r="G10538" s="9" t="s">
        <v>213</v>
      </c>
      <c r="H10538" s="9" t="s">
        <v>161</v>
      </c>
      <c r="I10538" s="9" t="s">
        <v>297</v>
      </c>
      <c r="J10538" s="9" t="s">
        <v>8103</v>
      </c>
      <c r="K10538" s="9" t="s">
        <v>225</v>
      </c>
      <c r="L10538" s="9" t="s">
        <v>311</v>
      </c>
      <c r="M10538" s="9" t="s">
        <v>2885</v>
      </c>
      <c r="N10538" s="9" t="s">
        <v>198</v>
      </c>
      <c r="O10538" s="9" t="s">
        <v>116</v>
      </c>
      <c r="P10538" s="9" t="s">
        <v>218</v>
      </c>
      <c r="Q10538" s="9" t="s">
        <v>219</v>
      </c>
      <c r="R10538" s="9">
        <v>0</v>
      </c>
      <c r="S10538" s="9">
        <v>15</v>
      </c>
      <c r="U10538" s="9" t="s">
        <v>221</v>
      </c>
      <c r="W10538" s="9">
        <v>4</v>
      </c>
      <c r="X10538" s="9">
        <f>INDEX(SLA_Policy!$D$2:$D$5,MATCH(F10538,SLA_Policy!$A$2:$A$5,0))</f>
        <v>72</v>
      </c>
      <c r="Y10538" s="9" t="str">
        <f>IF(E10538="Cancelled","Excluded",IF(D10538="",IF((SLA_Policy!$B$8-B10538)*24&gt;X10538,"Open - Breached","Open - On Track"),IF((D10538-B10538)*24&lt;=X10538,"Met","Breached")))</f>
        <v>Met</v>
      </c>
    </row>
    <row r="10539" spans="1:25" x14ac:dyDescent="0.25">
      <c r="A10539" s="9" t="s">
        <v>15113</v>
      </c>
      <c r="B10539" s="23">
        <v>46224.461805555598</v>
      </c>
      <c r="C10539" s="23">
        <v>46224.462500000001</v>
      </c>
      <c r="D10539" s="23">
        <v>46224.659027777801</v>
      </c>
      <c r="E10539" s="9" t="s">
        <v>212</v>
      </c>
      <c r="F10539" s="9" t="s">
        <v>187</v>
      </c>
      <c r="G10539" s="9" t="s">
        <v>213</v>
      </c>
      <c r="H10539" s="9" t="s">
        <v>164</v>
      </c>
      <c r="I10539" s="9" t="s">
        <v>260</v>
      </c>
      <c r="J10539" s="9" t="s">
        <v>15114</v>
      </c>
      <c r="K10539" s="9" t="s">
        <v>14602</v>
      </c>
      <c r="L10539" s="9" t="s">
        <v>12094</v>
      </c>
      <c r="M10539" s="9" t="s">
        <v>14687</v>
      </c>
      <c r="N10539" s="9" t="s">
        <v>198</v>
      </c>
      <c r="O10539" s="9" t="s">
        <v>179</v>
      </c>
      <c r="P10539" s="9" t="s">
        <v>337</v>
      </c>
      <c r="Q10539" s="9" t="s">
        <v>273</v>
      </c>
      <c r="R10539" s="9">
        <v>2</v>
      </c>
      <c r="S10539" s="9">
        <v>118</v>
      </c>
      <c r="T10539" s="9" t="s">
        <v>265</v>
      </c>
      <c r="U10539" s="9" t="s">
        <v>140</v>
      </c>
      <c r="V10539" s="9" t="s">
        <v>15092</v>
      </c>
      <c r="X10539" s="9">
        <f>INDEX(SLA_Policy!$D$2:$D$5,MATCH(F10539,SLA_Policy!$A$2:$A$5,0))</f>
        <v>8</v>
      </c>
      <c r="Y10539" s="9" t="str">
        <f>IF(E10539="Cancelled","Excluded",IF(D10539="",IF((SLA_Policy!$B$8-B10539)*24&gt;X10539,"Open - Breached","Open - On Track"),IF((D10539-B10539)*24&lt;=X10539,"Met","Breached")))</f>
        <v>Met</v>
      </c>
    </row>
    <row r="10540" spans="1:25" x14ac:dyDescent="0.25">
      <c r="A10540" s="9" t="s">
        <v>15115</v>
      </c>
      <c r="B10540" s="23">
        <v>46224.463194444397</v>
      </c>
      <c r="C10540" s="23">
        <v>46224.474999999999</v>
      </c>
      <c r="D10540" s="23">
        <v>46224.716666666704</v>
      </c>
      <c r="E10540" s="9" t="s">
        <v>212</v>
      </c>
      <c r="F10540" s="9" t="s">
        <v>188</v>
      </c>
      <c r="G10540" s="9" t="s">
        <v>213</v>
      </c>
      <c r="H10540" s="9" t="s">
        <v>162</v>
      </c>
      <c r="I10540" s="9" t="s">
        <v>244</v>
      </c>
      <c r="J10540" s="9" t="s">
        <v>905</v>
      </c>
      <c r="K10540" s="9" t="s">
        <v>215</v>
      </c>
      <c r="L10540" s="9" t="s">
        <v>104</v>
      </c>
      <c r="M10540" s="9" t="s">
        <v>1534</v>
      </c>
      <c r="N10540" s="9" t="s">
        <v>197</v>
      </c>
      <c r="O10540" s="9" t="s">
        <v>179</v>
      </c>
      <c r="P10540" s="9" t="s">
        <v>337</v>
      </c>
      <c r="Q10540" s="9" t="s">
        <v>219</v>
      </c>
      <c r="R10540" s="9">
        <v>0</v>
      </c>
      <c r="S10540" s="9">
        <v>23</v>
      </c>
      <c r="U10540" s="9" t="s">
        <v>661</v>
      </c>
      <c r="W10540" s="9">
        <v>4</v>
      </c>
      <c r="X10540" s="9">
        <f>INDEX(SLA_Policy!$D$2:$D$5,MATCH(F10540,SLA_Policy!$A$2:$A$5,0))</f>
        <v>72</v>
      </c>
      <c r="Y10540" s="9" t="str">
        <f>IF(E10540="Cancelled","Excluded",IF(D10540="",IF((SLA_Policy!$B$8-B10540)*24&gt;X10540,"Open - Breached","Open - On Track"),IF((D10540-B10540)*24&lt;=X10540,"Met","Breached")))</f>
        <v>Met</v>
      </c>
    </row>
    <row r="10541" spans="1:25" x14ac:dyDescent="0.25">
      <c r="A10541" s="9" t="s">
        <v>15116</v>
      </c>
      <c r="B10541" s="23">
        <v>46224.465277777803</v>
      </c>
      <c r="C10541" s="23">
        <v>46224.470833333296</v>
      </c>
      <c r="D10541" s="23">
        <v>46225.3618055556</v>
      </c>
      <c r="E10541" s="9" t="s">
        <v>212</v>
      </c>
      <c r="F10541" s="9" t="s">
        <v>188</v>
      </c>
      <c r="G10541" s="9" t="s">
        <v>213</v>
      </c>
      <c r="H10541" s="9" t="s">
        <v>163</v>
      </c>
      <c r="I10541" s="9" t="s">
        <v>223</v>
      </c>
      <c r="J10541" s="9" t="s">
        <v>1331</v>
      </c>
      <c r="K10541" s="9" t="s">
        <v>246</v>
      </c>
      <c r="L10541" s="9" t="s">
        <v>104</v>
      </c>
      <c r="M10541" s="9" t="s">
        <v>2368</v>
      </c>
      <c r="N10541" s="9" t="s">
        <v>200</v>
      </c>
      <c r="O10541" s="9" t="s">
        <v>180</v>
      </c>
      <c r="P10541" s="9" t="s">
        <v>278</v>
      </c>
      <c r="Q10541" s="9" t="s">
        <v>219</v>
      </c>
      <c r="R10541" s="9">
        <v>0</v>
      </c>
      <c r="S10541" s="9">
        <v>31</v>
      </c>
      <c r="T10541" s="9" t="s">
        <v>220</v>
      </c>
      <c r="U10541" s="9" t="s">
        <v>230</v>
      </c>
      <c r="X10541" s="9">
        <f>INDEX(SLA_Policy!$D$2:$D$5,MATCH(F10541,SLA_Policy!$A$2:$A$5,0))</f>
        <v>72</v>
      </c>
      <c r="Y10541" s="9" t="str">
        <f>IF(E10541="Cancelled","Excluded",IF(D10541="",IF((SLA_Policy!$B$8-B10541)*24&gt;X10541,"Open - Breached","Open - On Track"),IF((D10541-B10541)*24&lt;=X10541,"Met","Breached")))</f>
        <v>Met</v>
      </c>
    </row>
    <row r="10542" spans="1:25" x14ac:dyDescent="0.25">
      <c r="A10542" s="9" t="s">
        <v>15117</v>
      </c>
      <c r="B10542" s="23">
        <v>46224.466666666704</v>
      </c>
      <c r="C10542" s="23">
        <v>46224.4909722222</v>
      </c>
      <c r="D10542" s="23">
        <v>46224.664583333302</v>
      </c>
      <c r="E10542" s="9" t="s">
        <v>212</v>
      </c>
      <c r="F10542" s="9" t="s">
        <v>188</v>
      </c>
      <c r="G10542" s="9" t="s">
        <v>213</v>
      </c>
      <c r="H10542" s="9" t="s">
        <v>162</v>
      </c>
      <c r="I10542" s="9" t="s">
        <v>345</v>
      </c>
      <c r="J10542" s="9" t="s">
        <v>1026</v>
      </c>
      <c r="K10542" s="9" t="s">
        <v>215</v>
      </c>
      <c r="L10542" s="9" t="s">
        <v>104</v>
      </c>
      <c r="M10542" s="9" t="s">
        <v>1582</v>
      </c>
      <c r="N10542" s="9" t="s">
        <v>197</v>
      </c>
      <c r="O10542" s="9" t="s">
        <v>116</v>
      </c>
      <c r="P10542" s="9" t="s">
        <v>551</v>
      </c>
      <c r="Q10542" s="9" t="s">
        <v>219</v>
      </c>
      <c r="R10542" s="9">
        <v>0</v>
      </c>
      <c r="S10542" s="9">
        <v>20</v>
      </c>
      <c r="U10542" s="9" t="s">
        <v>290</v>
      </c>
      <c r="X10542" s="9">
        <f>INDEX(SLA_Policy!$D$2:$D$5,MATCH(F10542,SLA_Policy!$A$2:$A$5,0))</f>
        <v>72</v>
      </c>
      <c r="Y10542" s="9" t="str">
        <f>IF(E10542="Cancelled","Excluded",IF(D10542="",IF((SLA_Policy!$B$8-B10542)*24&gt;X10542,"Open - Breached","Open - On Track"),IF((D10542-B10542)*24&lt;=X10542,"Met","Breached")))</f>
        <v>Met</v>
      </c>
    </row>
    <row r="10543" spans="1:25" x14ac:dyDescent="0.25">
      <c r="A10543" s="9" t="s">
        <v>15118</v>
      </c>
      <c r="B10543" s="23">
        <v>46224.478472222203</v>
      </c>
      <c r="C10543" s="23">
        <v>46224.5444444444</v>
      </c>
      <c r="D10543" s="23">
        <v>46225.495833333298</v>
      </c>
      <c r="E10543" s="9" t="s">
        <v>212</v>
      </c>
      <c r="F10543" s="9" t="s">
        <v>189</v>
      </c>
      <c r="G10543" s="9" t="s">
        <v>213</v>
      </c>
      <c r="H10543" s="9" t="s">
        <v>163</v>
      </c>
      <c r="I10543" s="9" t="s">
        <v>223</v>
      </c>
      <c r="J10543" s="9" t="s">
        <v>4232</v>
      </c>
      <c r="K10543" s="9" t="s">
        <v>303</v>
      </c>
      <c r="L10543" s="9" t="s">
        <v>311</v>
      </c>
      <c r="M10543" s="9" t="s">
        <v>1740</v>
      </c>
      <c r="N10543" s="9" t="s">
        <v>198</v>
      </c>
      <c r="O10543" s="9" t="s">
        <v>176</v>
      </c>
      <c r="P10543" s="9" t="s">
        <v>419</v>
      </c>
      <c r="Q10543" s="9" t="s">
        <v>219</v>
      </c>
      <c r="R10543" s="9">
        <v>0</v>
      </c>
      <c r="S10543" s="9">
        <v>58</v>
      </c>
      <c r="T10543" s="9" t="s">
        <v>136</v>
      </c>
      <c r="U10543" s="9" t="s">
        <v>230</v>
      </c>
      <c r="X10543" s="9">
        <f>INDEX(SLA_Policy!$D$2:$D$5,MATCH(F10543,SLA_Policy!$A$2:$A$5,0))</f>
        <v>120</v>
      </c>
      <c r="Y10543" s="9" t="str">
        <f>IF(E10543="Cancelled","Excluded",IF(D10543="",IF((SLA_Policy!$B$8-B10543)*24&gt;X10543,"Open - Breached","Open - On Track"),IF((D10543-B10543)*24&lt;=X10543,"Met","Breached")))</f>
        <v>Met</v>
      </c>
    </row>
    <row r="10544" spans="1:25" x14ac:dyDescent="0.25">
      <c r="A10544" s="9" t="s">
        <v>15119</v>
      </c>
      <c r="B10544" s="23">
        <v>46224.536111111098</v>
      </c>
      <c r="C10544" s="23">
        <v>46224.546527777798</v>
      </c>
      <c r="D10544" s="23">
        <v>46225.415972222203</v>
      </c>
      <c r="E10544" s="9" t="s">
        <v>212</v>
      </c>
      <c r="F10544" s="9" t="s">
        <v>187</v>
      </c>
      <c r="G10544" s="9" t="s">
        <v>213</v>
      </c>
      <c r="H10544" s="9" t="s">
        <v>164</v>
      </c>
      <c r="I10544" s="9" t="s">
        <v>260</v>
      </c>
      <c r="J10544" s="9" t="s">
        <v>2121</v>
      </c>
      <c r="K10544" s="9" t="s">
        <v>215</v>
      </c>
      <c r="L10544" s="9" t="s">
        <v>104</v>
      </c>
      <c r="M10544" s="9" t="s">
        <v>320</v>
      </c>
      <c r="N10544" s="9" t="s">
        <v>197</v>
      </c>
      <c r="O10544" s="9" t="s">
        <v>180</v>
      </c>
      <c r="P10544" s="9" t="s">
        <v>278</v>
      </c>
      <c r="Q10544" s="9" t="s">
        <v>273</v>
      </c>
      <c r="R10544" s="9">
        <v>2</v>
      </c>
      <c r="S10544" s="9">
        <v>43</v>
      </c>
      <c r="T10544" s="9" t="s">
        <v>265</v>
      </c>
      <c r="U10544" s="9" t="s">
        <v>248</v>
      </c>
      <c r="X10544" s="9">
        <f>INDEX(SLA_Policy!$D$2:$D$5,MATCH(F10544,SLA_Policy!$A$2:$A$5,0))</f>
        <v>8</v>
      </c>
      <c r="Y10544" s="9" t="str">
        <f>IF(E10544="Cancelled","Excluded",IF(D10544="",IF((SLA_Policy!$B$8-B10544)*24&gt;X10544,"Open - Breached","Open - On Track"),IF((D10544-B10544)*24&lt;=X10544,"Met","Breached")))</f>
        <v>Breached</v>
      </c>
    </row>
    <row r="10545" spans="1:25" x14ac:dyDescent="0.25">
      <c r="A10545" s="9" t="s">
        <v>15120</v>
      </c>
      <c r="B10545" s="23">
        <v>46224.536111111098</v>
      </c>
      <c r="C10545" s="23">
        <v>46224.725694444503</v>
      </c>
      <c r="D10545" s="23">
        <v>46226.314583333296</v>
      </c>
      <c r="E10545" s="9" t="s">
        <v>212</v>
      </c>
      <c r="F10545" s="9" t="s">
        <v>189</v>
      </c>
      <c r="G10545" s="9" t="s">
        <v>236</v>
      </c>
      <c r="H10545" s="9" t="s">
        <v>161</v>
      </c>
      <c r="I10545" s="9" t="s">
        <v>505</v>
      </c>
      <c r="J10545" s="9" t="s">
        <v>15121</v>
      </c>
      <c r="K10545" s="9" t="s">
        <v>246</v>
      </c>
      <c r="L10545" s="9" t="s">
        <v>104</v>
      </c>
      <c r="M10545" s="9" t="s">
        <v>2280</v>
      </c>
      <c r="N10545" s="9" t="s">
        <v>196</v>
      </c>
      <c r="O10545" s="9" t="s">
        <v>177</v>
      </c>
      <c r="P10545" s="9" t="s">
        <v>457</v>
      </c>
      <c r="Q10545" s="9" t="s">
        <v>219</v>
      </c>
      <c r="R10545" s="9">
        <v>0</v>
      </c>
      <c r="S10545" s="9">
        <v>44</v>
      </c>
      <c r="U10545" s="9" t="s">
        <v>242</v>
      </c>
      <c r="X10545" s="9">
        <f>INDEX(SLA_Policy!$D$2:$D$5,MATCH(F10545,SLA_Policy!$A$2:$A$5,0))</f>
        <v>120</v>
      </c>
      <c r="Y10545" s="9" t="str">
        <f>IF(E10545="Cancelled","Excluded",IF(D10545="",IF((SLA_Policy!$B$8-B10545)*24&gt;X10545,"Open - Breached","Open - On Track"),IF((D10545-B10545)*24&lt;=X10545,"Met","Breached")))</f>
        <v>Met</v>
      </c>
    </row>
    <row r="10546" spans="1:25" x14ac:dyDescent="0.25">
      <c r="A10546" s="9" t="s">
        <v>15122</v>
      </c>
      <c r="B10546" s="23">
        <v>46224.545833333301</v>
      </c>
      <c r="C10546" s="23">
        <v>46224.55</v>
      </c>
      <c r="D10546" s="23">
        <v>46224.579166666699</v>
      </c>
      <c r="E10546" s="9" t="s">
        <v>212</v>
      </c>
      <c r="F10546" s="9" t="s">
        <v>188</v>
      </c>
      <c r="G10546" s="9" t="s">
        <v>213</v>
      </c>
      <c r="H10546" s="9" t="s">
        <v>161</v>
      </c>
      <c r="I10546" s="9" t="s">
        <v>389</v>
      </c>
      <c r="J10546" s="9" t="s">
        <v>15123</v>
      </c>
      <c r="K10546" s="9" t="s">
        <v>215</v>
      </c>
      <c r="L10546" s="9" t="s">
        <v>216</v>
      </c>
      <c r="M10546" s="9" t="s">
        <v>623</v>
      </c>
      <c r="N10546" s="9" t="s">
        <v>198</v>
      </c>
      <c r="O10546" s="9" t="s">
        <v>116</v>
      </c>
      <c r="P10546" s="9" t="s">
        <v>525</v>
      </c>
      <c r="Q10546" s="9" t="s">
        <v>219</v>
      </c>
      <c r="R10546" s="9">
        <v>0</v>
      </c>
      <c r="S10546" s="9">
        <v>10</v>
      </c>
      <c r="U10546" s="9" t="s">
        <v>290</v>
      </c>
      <c r="W10546" s="9">
        <v>5</v>
      </c>
      <c r="X10546" s="9">
        <f>INDEX(SLA_Policy!$D$2:$D$5,MATCH(F10546,SLA_Policy!$A$2:$A$5,0))</f>
        <v>72</v>
      </c>
      <c r="Y10546" s="9" t="str">
        <f>IF(E10546="Cancelled","Excluded",IF(D10546="",IF((SLA_Policy!$B$8-B10546)*24&gt;X10546,"Open - Breached","Open - On Track"),IF((D10546-B10546)*24&lt;=X10546,"Met","Breached")))</f>
        <v>Met</v>
      </c>
    </row>
    <row r="10547" spans="1:25" x14ac:dyDescent="0.25">
      <c r="A10547" s="9" t="s">
        <v>15124</v>
      </c>
      <c r="B10547" s="23">
        <v>46224.548611111102</v>
      </c>
      <c r="C10547" s="23">
        <v>46224.551388888904</v>
      </c>
      <c r="D10547" s="23">
        <v>46232.353472222203</v>
      </c>
      <c r="E10547" s="9" t="s">
        <v>212</v>
      </c>
      <c r="F10547" s="9" t="s">
        <v>189</v>
      </c>
      <c r="G10547" s="9" t="s">
        <v>213</v>
      </c>
      <c r="H10547" s="9" t="s">
        <v>165</v>
      </c>
      <c r="I10547" s="9" t="s">
        <v>469</v>
      </c>
      <c r="J10547" s="9" t="s">
        <v>6872</v>
      </c>
      <c r="K10547" s="9" t="s">
        <v>246</v>
      </c>
      <c r="L10547" s="9" t="s">
        <v>293</v>
      </c>
      <c r="M10547" s="9" t="s">
        <v>5740</v>
      </c>
      <c r="N10547" s="9" t="s">
        <v>198</v>
      </c>
      <c r="O10547" s="9" t="s">
        <v>176</v>
      </c>
      <c r="P10547" s="9" t="s">
        <v>228</v>
      </c>
      <c r="Q10547" s="9" t="s">
        <v>219</v>
      </c>
      <c r="R10547" s="9">
        <v>0</v>
      </c>
      <c r="S10547" s="9">
        <v>16</v>
      </c>
      <c r="U10547" s="9" t="s">
        <v>266</v>
      </c>
      <c r="W10547" s="9">
        <v>3</v>
      </c>
      <c r="X10547" s="9">
        <f>INDEX(SLA_Policy!$D$2:$D$5,MATCH(F10547,SLA_Policy!$A$2:$A$5,0))</f>
        <v>120</v>
      </c>
      <c r="Y10547" s="9" t="str">
        <f>IF(E10547="Cancelled","Excluded",IF(D10547="",IF((SLA_Policy!$B$8-B10547)*24&gt;X10547,"Open - Breached","Open - On Track"),IF((D10547-B10547)*24&lt;=X10547,"Met","Breached")))</f>
        <v>Breached</v>
      </c>
    </row>
    <row r="10548" spans="1:25" x14ac:dyDescent="0.25">
      <c r="A10548" s="9" t="s">
        <v>15125</v>
      </c>
      <c r="B10548" s="23">
        <v>46224.554166666698</v>
      </c>
      <c r="C10548" s="23">
        <v>46224.693749999999</v>
      </c>
      <c r="D10548" s="23">
        <v>46226.326388888898</v>
      </c>
      <c r="E10548" s="9" t="s">
        <v>212</v>
      </c>
      <c r="F10548" s="9" t="s">
        <v>188</v>
      </c>
      <c r="G10548" s="9" t="s">
        <v>213</v>
      </c>
      <c r="H10548" s="9" t="s">
        <v>88</v>
      </c>
      <c r="I10548" s="9" t="s">
        <v>268</v>
      </c>
      <c r="J10548" s="9" t="s">
        <v>15126</v>
      </c>
      <c r="K10548" s="9" t="s">
        <v>246</v>
      </c>
      <c r="L10548" s="9" t="s">
        <v>226</v>
      </c>
      <c r="M10548" s="9" t="s">
        <v>2384</v>
      </c>
      <c r="N10548" s="9" t="s">
        <v>196</v>
      </c>
      <c r="O10548" s="9" t="s">
        <v>178</v>
      </c>
      <c r="P10548" s="9" t="s">
        <v>360</v>
      </c>
      <c r="Q10548" s="9" t="s">
        <v>219</v>
      </c>
      <c r="R10548" s="9">
        <v>0</v>
      </c>
      <c r="S10548" s="9">
        <v>21</v>
      </c>
      <c r="T10548" s="9" t="s">
        <v>220</v>
      </c>
      <c r="U10548" s="9" t="s">
        <v>661</v>
      </c>
      <c r="X10548" s="9">
        <f>INDEX(SLA_Policy!$D$2:$D$5,MATCH(F10548,SLA_Policy!$A$2:$A$5,0))</f>
        <v>72</v>
      </c>
      <c r="Y10548" s="9" t="str">
        <f>IF(E10548="Cancelled","Excluded",IF(D10548="",IF((SLA_Policy!$B$8-B10548)*24&gt;X10548,"Open - Breached","Open - On Track"),IF((D10548-B10548)*24&lt;=X10548,"Met","Breached")))</f>
        <v>Met</v>
      </c>
    </row>
    <row r="10549" spans="1:25" x14ac:dyDescent="0.25">
      <c r="A10549" s="9" t="s">
        <v>15127</v>
      </c>
      <c r="B10549" s="23">
        <v>46224.554861111101</v>
      </c>
      <c r="C10549" s="23">
        <v>46224.590277777803</v>
      </c>
      <c r="D10549" s="23">
        <v>46224.654166666704</v>
      </c>
      <c r="E10549" s="9" t="s">
        <v>212</v>
      </c>
      <c r="F10549" s="9" t="s">
        <v>189</v>
      </c>
      <c r="G10549" s="9" t="s">
        <v>213</v>
      </c>
      <c r="H10549" s="9" t="s">
        <v>161</v>
      </c>
      <c r="I10549" s="9" t="s">
        <v>389</v>
      </c>
      <c r="J10549" s="9" t="s">
        <v>5593</v>
      </c>
      <c r="K10549" s="9" t="s">
        <v>239</v>
      </c>
      <c r="L10549" s="9" t="s">
        <v>311</v>
      </c>
      <c r="M10549" s="9" t="s">
        <v>2829</v>
      </c>
      <c r="N10549" s="9" t="s">
        <v>199</v>
      </c>
      <c r="O10549" s="9" t="s">
        <v>116</v>
      </c>
      <c r="P10549" s="9" t="s">
        <v>258</v>
      </c>
      <c r="Q10549" s="9" t="s">
        <v>219</v>
      </c>
      <c r="R10549" s="9">
        <v>0</v>
      </c>
      <c r="S10549" s="9">
        <v>5</v>
      </c>
      <c r="U10549" s="9" t="s">
        <v>221</v>
      </c>
      <c r="W10549" s="9">
        <v>4</v>
      </c>
      <c r="X10549" s="9">
        <f>INDEX(SLA_Policy!$D$2:$D$5,MATCH(F10549,SLA_Policy!$A$2:$A$5,0))</f>
        <v>120</v>
      </c>
      <c r="Y10549" s="9" t="str">
        <f>IF(E10549="Cancelled","Excluded",IF(D10549="",IF((SLA_Policy!$B$8-B10549)*24&gt;X10549,"Open - Breached","Open - On Track"),IF((D10549-B10549)*24&lt;=X10549,"Met","Breached")))</f>
        <v>Met</v>
      </c>
    </row>
    <row r="10550" spans="1:25" x14ac:dyDescent="0.25">
      <c r="A10550" s="9" t="s">
        <v>15128</v>
      </c>
      <c r="B10550" s="23">
        <v>46224.569444444503</v>
      </c>
      <c r="C10550" s="23">
        <v>46224.570138888899</v>
      </c>
      <c r="D10550" s="23">
        <v>46224.739583333299</v>
      </c>
      <c r="E10550" s="9" t="s">
        <v>212</v>
      </c>
      <c r="F10550" s="9" t="s">
        <v>188</v>
      </c>
      <c r="G10550" s="9" t="s">
        <v>213</v>
      </c>
      <c r="H10550" s="9" t="s">
        <v>167</v>
      </c>
      <c r="I10550" s="9" t="s">
        <v>362</v>
      </c>
      <c r="J10550" s="9" t="s">
        <v>1130</v>
      </c>
      <c r="K10550" s="9" t="s">
        <v>262</v>
      </c>
      <c r="L10550" s="9" t="s">
        <v>293</v>
      </c>
      <c r="M10550" s="9" t="s">
        <v>7898</v>
      </c>
      <c r="N10550" s="9" t="s">
        <v>200</v>
      </c>
      <c r="O10550" s="9" t="s">
        <v>176</v>
      </c>
      <c r="P10550" s="9" t="s">
        <v>330</v>
      </c>
      <c r="Q10550" s="9" t="s">
        <v>219</v>
      </c>
      <c r="R10550" s="9">
        <v>0</v>
      </c>
      <c r="S10550" s="9">
        <v>25</v>
      </c>
      <c r="U10550" s="9" t="s">
        <v>266</v>
      </c>
      <c r="X10550" s="9">
        <f>INDEX(SLA_Policy!$D$2:$D$5,MATCH(F10550,SLA_Policy!$A$2:$A$5,0))</f>
        <v>72</v>
      </c>
      <c r="Y10550" s="9" t="str">
        <f>IF(E10550="Cancelled","Excluded",IF(D10550="",IF((SLA_Policy!$B$8-B10550)*24&gt;X10550,"Open - Breached","Open - On Track"),IF((D10550-B10550)*24&lt;=X10550,"Met","Breached")))</f>
        <v>Met</v>
      </c>
    </row>
    <row r="10551" spans="1:25" x14ac:dyDescent="0.25">
      <c r="A10551" s="9" t="s">
        <v>15129</v>
      </c>
      <c r="B10551" s="23">
        <v>46224.583333333299</v>
      </c>
      <c r="C10551" s="23">
        <v>46224.598611111098</v>
      </c>
      <c r="D10551" s="23">
        <v>46225.372916666704</v>
      </c>
      <c r="E10551" s="9" t="s">
        <v>212</v>
      </c>
      <c r="F10551" s="9" t="s">
        <v>188</v>
      </c>
      <c r="G10551" s="9" t="s">
        <v>236</v>
      </c>
      <c r="H10551" s="9" t="s">
        <v>167</v>
      </c>
      <c r="I10551" s="9" t="s">
        <v>255</v>
      </c>
      <c r="J10551" s="9" t="s">
        <v>15130</v>
      </c>
      <c r="K10551" s="9" t="s">
        <v>215</v>
      </c>
      <c r="L10551" s="9" t="s">
        <v>216</v>
      </c>
      <c r="M10551" s="9" t="s">
        <v>2089</v>
      </c>
      <c r="N10551" s="9" t="s">
        <v>197</v>
      </c>
      <c r="O10551" s="9" t="s">
        <v>180</v>
      </c>
      <c r="P10551" s="9" t="s">
        <v>278</v>
      </c>
      <c r="Q10551" s="9" t="s">
        <v>273</v>
      </c>
      <c r="R10551" s="9">
        <v>0</v>
      </c>
      <c r="S10551" s="9">
        <v>17</v>
      </c>
      <c r="U10551" s="9" t="s">
        <v>242</v>
      </c>
      <c r="W10551" s="9">
        <v>4</v>
      </c>
      <c r="X10551" s="9">
        <f>INDEX(SLA_Policy!$D$2:$D$5,MATCH(F10551,SLA_Policy!$A$2:$A$5,0))</f>
        <v>72</v>
      </c>
      <c r="Y10551" s="9" t="str">
        <f>IF(E10551="Cancelled","Excluded",IF(D10551="",IF((SLA_Policy!$B$8-B10551)*24&gt;X10551,"Open - Breached","Open - On Track"),IF((D10551-B10551)*24&lt;=X10551,"Met","Breached")))</f>
        <v>Met</v>
      </c>
    </row>
    <row r="10552" spans="1:25" x14ac:dyDescent="0.25">
      <c r="A10552" s="9" t="s">
        <v>15131</v>
      </c>
      <c r="B10552" s="23">
        <v>46224.583333333299</v>
      </c>
      <c r="C10552" s="23">
        <v>46224.586111111101</v>
      </c>
      <c r="D10552" s="23">
        <v>46224.641666666699</v>
      </c>
      <c r="E10552" s="9" t="s">
        <v>212</v>
      </c>
      <c r="F10552" s="9" t="s">
        <v>188</v>
      </c>
      <c r="G10552" s="9" t="s">
        <v>213</v>
      </c>
      <c r="H10552" s="9" t="s">
        <v>161</v>
      </c>
      <c r="I10552" s="9" t="s">
        <v>389</v>
      </c>
      <c r="J10552" s="9" t="s">
        <v>435</v>
      </c>
      <c r="K10552" s="9" t="s">
        <v>215</v>
      </c>
      <c r="L10552" s="9" t="s">
        <v>311</v>
      </c>
      <c r="M10552" s="9" t="s">
        <v>1356</v>
      </c>
      <c r="N10552" s="9" t="s">
        <v>198</v>
      </c>
      <c r="O10552" s="9" t="s">
        <v>116</v>
      </c>
      <c r="P10552" s="9" t="s">
        <v>234</v>
      </c>
      <c r="Q10552" s="9" t="s">
        <v>219</v>
      </c>
      <c r="R10552" s="9">
        <v>0</v>
      </c>
      <c r="S10552" s="9">
        <v>6</v>
      </c>
      <c r="U10552" s="9" t="s">
        <v>266</v>
      </c>
      <c r="X10552" s="9">
        <f>INDEX(SLA_Policy!$D$2:$D$5,MATCH(F10552,SLA_Policy!$A$2:$A$5,0))</f>
        <v>72</v>
      </c>
      <c r="Y10552" s="9" t="str">
        <f>IF(E10552="Cancelled","Excluded",IF(D10552="",IF((SLA_Policy!$B$8-B10552)*24&gt;X10552,"Open - Breached","Open - On Track"),IF((D10552-B10552)*24&lt;=X10552,"Met","Breached")))</f>
        <v>Met</v>
      </c>
    </row>
    <row r="10553" spans="1:25" x14ac:dyDescent="0.25">
      <c r="A10553" s="9" t="s">
        <v>15132</v>
      </c>
      <c r="B10553" s="23">
        <v>46224.5847222222</v>
      </c>
      <c r="C10553" s="23">
        <v>46224.670138888898</v>
      </c>
      <c r="D10553" s="23">
        <v>46225.314583333296</v>
      </c>
      <c r="E10553" s="9" t="s">
        <v>212</v>
      </c>
      <c r="F10553" s="9" t="s">
        <v>189</v>
      </c>
      <c r="G10553" s="9" t="s">
        <v>236</v>
      </c>
      <c r="H10553" s="9" t="s">
        <v>161</v>
      </c>
      <c r="I10553" s="9" t="s">
        <v>482</v>
      </c>
      <c r="J10553" s="9" t="s">
        <v>799</v>
      </c>
      <c r="K10553" s="9" t="s">
        <v>303</v>
      </c>
      <c r="L10553" s="9" t="s">
        <v>311</v>
      </c>
      <c r="M10553" s="9" t="s">
        <v>4425</v>
      </c>
      <c r="N10553" s="9" t="s">
        <v>196</v>
      </c>
      <c r="O10553" s="9" t="s">
        <v>177</v>
      </c>
      <c r="P10553" s="9" t="s">
        <v>241</v>
      </c>
      <c r="Q10553" s="9" t="s">
        <v>219</v>
      </c>
      <c r="R10553" s="9">
        <v>0</v>
      </c>
      <c r="S10553" s="9">
        <v>43</v>
      </c>
      <c r="U10553" s="9" t="s">
        <v>242</v>
      </c>
      <c r="W10553" s="9">
        <v>5</v>
      </c>
      <c r="X10553" s="9">
        <f>INDEX(SLA_Policy!$D$2:$D$5,MATCH(F10553,SLA_Policy!$A$2:$A$5,0))</f>
        <v>120</v>
      </c>
      <c r="Y10553" s="9" t="str">
        <f>IF(E10553="Cancelled","Excluded",IF(D10553="",IF((SLA_Policy!$B$8-B10553)*24&gt;X10553,"Open - Breached","Open - On Track"),IF((D10553-B10553)*24&lt;=X10553,"Met","Breached")))</f>
        <v>Met</v>
      </c>
    </row>
    <row r="10554" spans="1:25" x14ac:dyDescent="0.25">
      <c r="A10554" s="9" t="s">
        <v>15133</v>
      </c>
      <c r="B10554" s="23">
        <v>46224.589583333298</v>
      </c>
      <c r="C10554" s="23">
        <v>46224.596527777801</v>
      </c>
      <c r="D10554" s="23">
        <v>46224.6</v>
      </c>
      <c r="E10554" s="9" t="s">
        <v>212</v>
      </c>
      <c r="F10554" s="9" t="s">
        <v>187</v>
      </c>
      <c r="G10554" s="9" t="s">
        <v>213</v>
      </c>
      <c r="H10554" s="9" t="s">
        <v>166</v>
      </c>
      <c r="I10554" s="9" t="s">
        <v>286</v>
      </c>
      <c r="J10554" s="9" t="s">
        <v>287</v>
      </c>
      <c r="K10554" s="9" t="s">
        <v>246</v>
      </c>
      <c r="L10554" s="9" t="s">
        <v>311</v>
      </c>
      <c r="M10554" s="9" t="s">
        <v>510</v>
      </c>
      <c r="N10554" s="9" t="s">
        <v>197</v>
      </c>
      <c r="O10554" s="9" t="s">
        <v>181</v>
      </c>
      <c r="P10554" s="9" t="s">
        <v>449</v>
      </c>
      <c r="Q10554" s="9" t="s">
        <v>273</v>
      </c>
      <c r="R10554" s="9">
        <v>0</v>
      </c>
      <c r="S10554" s="9">
        <v>10</v>
      </c>
      <c r="U10554" s="9" t="s">
        <v>290</v>
      </c>
      <c r="W10554" s="9">
        <v>5</v>
      </c>
      <c r="X10554" s="9">
        <f>INDEX(SLA_Policy!$D$2:$D$5,MATCH(F10554,SLA_Policy!$A$2:$A$5,0))</f>
        <v>8</v>
      </c>
      <c r="Y10554" s="9" t="str">
        <f>IF(E10554="Cancelled","Excluded",IF(D10554="",IF((SLA_Policy!$B$8-B10554)*24&gt;X10554,"Open - Breached","Open - On Track"),IF((D10554-B10554)*24&lt;=X10554,"Met","Breached")))</f>
        <v>Met</v>
      </c>
    </row>
    <row r="10555" spans="1:25" x14ac:dyDescent="0.25">
      <c r="A10555" s="9" t="s">
        <v>15134</v>
      </c>
      <c r="B10555" s="23">
        <v>46224.618750000001</v>
      </c>
      <c r="C10555" s="23">
        <v>46224.6472222222</v>
      </c>
      <c r="D10555" s="23">
        <v>46224.767361111102</v>
      </c>
      <c r="E10555" s="9" t="s">
        <v>212</v>
      </c>
      <c r="F10555" s="9" t="s">
        <v>188</v>
      </c>
      <c r="G10555" s="9" t="s">
        <v>236</v>
      </c>
      <c r="H10555" s="9" t="s">
        <v>163</v>
      </c>
      <c r="I10555" s="9" t="s">
        <v>327</v>
      </c>
      <c r="J10555" s="9" t="s">
        <v>4177</v>
      </c>
      <c r="K10555" s="9" t="s">
        <v>215</v>
      </c>
      <c r="L10555" s="9" t="s">
        <v>216</v>
      </c>
      <c r="M10555" s="9" t="s">
        <v>556</v>
      </c>
      <c r="N10555" s="9" t="s">
        <v>196</v>
      </c>
      <c r="O10555" s="9" t="s">
        <v>176</v>
      </c>
      <c r="P10555" s="9" t="s">
        <v>419</v>
      </c>
      <c r="Q10555" s="9" t="s">
        <v>219</v>
      </c>
      <c r="R10555" s="9">
        <v>0</v>
      </c>
      <c r="S10555" s="9">
        <v>35</v>
      </c>
      <c r="U10555" s="9" t="s">
        <v>242</v>
      </c>
      <c r="W10555" s="9">
        <v>5</v>
      </c>
      <c r="X10555" s="9">
        <f>INDEX(SLA_Policy!$D$2:$D$5,MATCH(F10555,SLA_Policy!$A$2:$A$5,0))</f>
        <v>72</v>
      </c>
      <c r="Y10555" s="9" t="str">
        <f>IF(E10555="Cancelled","Excluded",IF(D10555="",IF((SLA_Policy!$B$8-B10555)*24&gt;X10555,"Open - Breached","Open - On Track"),IF((D10555-B10555)*24&lt;=X10555,"Met","Breached")))</f>
        <v>Met</v>
      </c>
    </row>
    <row r="10556" spans="1:25" x14ac:dyDescent="0.25">
      <c r="A10556" s="9" t="s">
        <v>15135</v>
      </c>
      <c r="B10556" s="23">
        <v>46224.626388888901</v>
      </c>
      <c r="C10556" s="23">
        <v>46224.6694444444</v>
      </c>
      <c r="D10556" s="23">
        <v>46226.381944444503</v>
      </c>
      <c r="E10556" s="9" t="s">
        <v>212</v>
      </c>
      <c r="F10556" s="9" t="s">
        <v>189</v>
      </c>
      <c r="G10556" s="9" t="s">
        <v>213</v>
      </c>
      <c r="H10556" s="9" t="s">
        <v>162</v>
      </c>
      <c r="I10556" s="9" t="s">
        <v>345</v>
      </c>
      <c r="J10556" s="9" t="s">
        <v>1136</v>
      </c>
      <c r="K10556" s="9" t="s">
        <v>14602</v>
      </c>
      <c r="L10556" s="9" t="s">
        <v>12094</v>
      </c>
      <c r="M10556" s="9" t="s">
        <v>15136</v>
      </c>
      <c r="N10556" s="9" t="s">
        <v>196</v>
      </c>
      <c r="O10556" s="9" t="s">
        <v>182</v>
      </c>
      <c r="P10556" s="9" t="s">
        <v>120</v>
      </c>
      <c r="Q10556" s="9" t="s">
        <v>219</v>
      </c>
      <c r="R10556" s="9">
        <v>1</v>
      </c>
      <c r="S10556" s="9">
        <v>32</v>
      </c>
      <c r="U10556" s="9" t="s">
        <v>248</v>
      </c>
      <c r="X10556" s="9">
        <f>INDEX(SLA_Policy!$D$2:$D$5,MATCH(F10556,SLA_Policy!$A$2:$A$5,0))</f>
        <v>120</v>
      </c>
      <c r="Y10556" s="9" t="str">
        <f>IF(E10556="Cancelled","Excluded",IF(D10556="",IF((SLA_Policy!$B$8-B10556)*24&gt;X10556,"Open - Breached","Open - On Track"),IF((D10556-B10556)*24&lt;=X10556,"Met","Breached")))</f>
        <v>Met</v>
      </c>
    </row>
    <row r="10557" spans="1:25" x14ac:dyDescent="0.25">
      <c r="A10557" s="9" t="s">
        <v>15137</v>
      </c>
      <c r="B10557" s="23">
        <v>46224.657638888901</v>
      </c>
      <c r="C10557" s="23">
        <v>46224.662499999999</v>
      </c>
      <c r="D10557" s="23">
        <v>46224.762499999997</v>
      </c>
      <c r="E10557" s="9" t="s">
        <v>212</v>
      </c>
      <c r="F10557" s="9" t="s">
        <v>188</v>
      </c>
      <c r="G10557" s="9" t="s">
        <v>213</v>
      </c>
      <c r="H10557" s="9" t="s">
        <v>162</v>
      </c>
      <c r="I10557" s="9" t="s">
        <v>345</v>
      </c>
      <c r="J10557" s="9" t="s">
        <v>2804</v>
      </c>
      <c r="K10557" s="9" t="s">
        <v>239</v>
      </c>
      <c r="L10557" s="9" t="s">
        <v>311</v>
      </c>
      <c r="M10557" s="9" t="s">
        <v>3360</v>
      </c>
      <c r="N10557" s="9" t="s">
        <v>198</v>
      </c>
      <c r="O10557" s="9" t="s">
        <v>179</v>
      </c>
      <c r="P10557" s="9" t="s">
        <v>337</v>
      </c>
      <c r="Q10557" s="9" t="s">
        <v>219</v>
      </c>
      <c r="R10557" s="9">
        <v>0</v>
      </c>
      <c r="S10557" s="9">
        <v>20</v>
      </c>
      <c r="U10557" s="9" t="s">
        <v>376</v>
      </c>
      <c r="X10557" s="9">
        <f>INDEX(SLA_Policy!$D$2:$D$5,MATCH(F10557,SLA_Policy!$A$2:$A$5,0))</f>
        <v>72</v>
      </c>
      <c r="Y10557" s="9" t="str">
        <f>IF(E10557="Cancelled","Excluded",IF(D10557="",IF((SLA_Policy!$B$8-B10557)*24&gt;X10557,"Open - Breached","Open - On Track"),IF((D10557-B10557)*24&lt;=X10557,"Met","Breached")))</f>
        <v>Met</v>
      </c>
    </row>
    <row r="10558" spans="1:25" x14ac:dyDescent="0.25">
      <c r="A10558" s="9" t="s">
        <v>15138</v>
      </c>
      <c r="B10558" s="23">
        <v>46224.661805555603</v>
      </c>
      <c r="C10558" s="23">
        <v>46224.667361111096</v>
      </c>
      <c r="D10558" s="23">
        <v>46225.318749999999</v>
      </c>
      <c r="E10558" s="9" t="s">
        <v>212</v>
      </c>
      <c r="F10558" s="9" t="s">
        <v>188</v>
      </c>
      <c r="G10558" s="9" t="s">
        <v>213</v>
      </c>
      <c r="H10558" s="9" t="s">
        <v>165</v>
      </c>
      <c r="I10558" s="9" t="s">
        <v>2034</v>
      </c>
      <c r="J10558" s="9" t="s">
        <v>2035</v>
      </c>
      <c r="K10558" s="9" t="s">
        <v>246</v>
      </c>
      <c r="L10558" s="9" t="s">
        <v>216</v>
      </c>
      <c r="M10558" s="9" t="s">
        <v>1011</v>
      </c>
      <c r="N10558" s="9" t="s">
        <v>196</v>
      </c>
      <c r="O10558" s="9" t="s">
        <v>176</v>
      </c>
      <c r="P10558" s="9" t="s">
        <v>228</v>
      </c>
      <c r="Q10558" s="9" t="s">
        <v>219</v>
      </c>
      <c r="R10558" s="9">
        <v>0</v>
      </c>
      <c r="S10558" s="9">
        <v>20</v>
      </c>
      <c r="U10558" s="9" t="s">
        <v>290</v>
      </c>
      <c r="W10558" s="9">
        <v>5</v>
      </c>
      <c r="X10558" s="9">
        <f>INDEX(SLA_Policy!$D$2:$D$5,MATCH(F10558,SLA_Policy!$A$2:$A$5,0))</f>
        <v>72</v>
      </c>
      <c r="Y10558" s="9" t="str">
        <f>IF(E10558="Cancelled","Excluded",IF(D10558="",IF((SLA_Policy!$B$8-B10558)*24&gt;X10558,"Open - Breached","Open - On Track"),IF((D10558-B10558)*24&lt;=X10558,"Met","Breached")))</f>
        <v>Met</v>
      </c>
    </row>
    <row r="10559" spans="1:25" x14ac:dyDescent="0.25">
      <c r="A10559" s="9" t="s">
        <v>15139</v>
      </c>
      <c r="B10559" s="23">
        <v>46224.672222222202</v>
      </c>
      <c r="C10559" s="23">
        <v>46224.706250000003</v>
      </c>
      <c r="D10559" s="23">
        <v>46225.335416666698</v>
      </c>
      <c r="E10559" s="9" t="s">
        <v>212</v>
      </c>
      <c r="F10559" s="9" t="s">
        <v>189</v>
      </c>
      <c r="G10559" s="9" t="s">
        <v>213</v>
      </c>
      <c r="H10559" s="9" t="s">
        <v>166</v>
      </c>
      <c r="I10559" s="9" t="s">
        <v>286</v>
      </c>
      <c r="J10559" s="9" t="s">
        <v>3228</v>
      </c>
      <c r="K10559" s="9" t="s">
        <v>246</v>
      </c>
      <c r="L10559" s="9" t="s">
        <v>311</v>
      </c>
      <c r="M10559" s="9" t="s">
        <v>1554</v>
      </c>
      <c r="N10559" s="9" t="s">
        <v>197</v>
      </c>
      <c r="O10559" s="9" t="s">
        <v>181</v>
      </c>
      <c r="P10559" s="9" t="s">
        <v>289</v>
      </c>
      <c r="Q10559" s="9" t="s">
        <v>219</v>
      </c>
      <c r="R10559" s="9">
        <v>0</v>
      </c>
      <c r="S10559" s="9">
        <v>8</v>
      </c>
      <c r="U10559" s="9" t="s">
        <v>290</v>
      </c>
      <c r="X10559" s="9">
        <f>INDEX(SLA_Policy!$D$2:$D$5,MATCH(F10559,SLA_Policy!$A$2:$A$5,0))</f>
        <v>120</v>
      </c>
      <c r="Y10559" s="9" t="str">
        <f>IF(E10559="Cancelled","Excluded",IF(D10559="",IF((SLA_Policy!$B$8-B10559)*24&gt;X10559,"Open - Breached","Open - On Track"),IF((D10559-B10559)*24&lt;=X10559,"Met","Breached")))</f>
        <v>Met</v>
      </c>
    </row>
    <row r="10560" spans="1:25" x14ac:dyDescent="0.25">
      <c r="A10560" s="9" t="s">
        <v>15140</v>
      </c>
      <c r="B10560" s="23">
        <v>46224.672916666699</v>
      </c>
      <c r="C10560" s="23">
        <v>46224.681944444397</v>
      </c>
      <c r="D10560" s="23">
        <v>46225.3618055556</v>
      </c>
      <c r="E10560" s="9" t="s">
        <v>212</v>
      </c>
      <c r="F10560" s="9" t="s">
        <v>189</v>
      </c>
      <c r="G10560" s="9" t="s">
        <v>213</v>
      </c>
      <c r="H10560" s="9" t="s">
        <v>163</v>
      </c>
      <c r="I10560" s="9" t="s">
        <v>405</v>
      </c>
      <c r="J10560" s="9" t="s">
        <v>1052</v>
      </c>
      <c r="K10560" s="9" t="s">
        <v>239</v>
      </c>
      <c r="L10560" s="9" t="s">
        <v>226</v>
      </c>
      <c r="M10560" s="9" t="s">
        <v>288</v>
      </c>
      <c r="N10560" s="9" t="s">
        <v>198</v>
      </c>
      <c r="O10560" s="9" t="s">
        <v>176</v>
      </c>
      <c r="P10560" s="9" t="s">
        <v>419</v>
      </c>
      <c r="Q10560" s="9" t="s">
        <v>219</v>
      </c>
      <c r="R10560" s="9">
        <v>0</v>
      </c>
      <c r="S10560" s="9">
        <v>28</v>
      </c>
      <c r="U10560" s="9" t="s">
        <v>230</v>
      </c>
      <c r="X10560" s="9">
        <f>INDEX(SLA_Policy!$D$2:$D$5,MATCH(F10560,SLA_Policy!$A$2:$A$5,0))</f>
        <v>120</v>
      </c>
      <c r="Y10560" s="9" t="str">
        <f>IF(E10560="Cancelled","Excluded",IF(D10560="",IF((SLA_Policy!$B$8-B10560)*24&gt;X10560,"Open - Breached","Open - On Track"),IF((D10560-B10560)*24&lt;=X10560,"Met","Breached")))</f>
        <v>Met</v>
      </c>
    </row>
    <row r="10561" spans="1:25" x14ac:dyDescent="0.25">
      <c r="A10561" s="9" t="s">
        <v>15141</v>
      </c>
      <c r="B10561" s="23">
        <v>46224.673611111102</v>
      </c>
      <c r="C10561" s="23">
        <v>46224.788888888899</v>
      </c>
      <c r="D10561" s="23">
        <v>46225.354166666701</v>
      </c>
      <c r="E10561" s="9" t="s">
        <v>212</v>
      </c>
      <c r="F10561" s="9" t="s">
        <v>189</v>
      </c>
      <c r="G10561" s="9" t="s">
        <v>213</v>
      </c>
      <c r="H10561" s="9" t="s">
        <v>164</v>
      </c>
      <c r="I10561" s="9" t="s">
        <v>260</v>
      </c>
      <c r="J10561" s="9" t="s">
        <v>592</v>
      </c>
      <c r="K10561" s="9" t="s">
        <v>410</v>
      </c>
      <c r="L10561" s="9" t="s">
        <v>311</v>
      </c>
      <c r="M10561" s="9" t="s">
        <v>480</v>
      </c>
      <c r="N10561" s="9" t="s">
        <v>197</v>
      </c>
      <c r="O10561" s="9" t="s">
        <v>179</v>
      </c>
      <c r="P10561" s="9" t="s">
        <v>284</v>
      </c>
      <c r="Q10561" s="9" t="s">
        <v>219</v>
      </c>
      <c r="R10561" s="9">
        <v>0</v>
      </c>
      <c r="S10561" s="9">
        <v>41</v>
      </c>
      <c r="T10561" s="9" t="s">
        <v>265</v>
      </c>
      <c r="U10561" s="9" t="s">
        <v>140</v>
      </c>
      <c r="V10561" s="9" t="s">
        <v>15092</v>
      </c>
      <c r="X10561" s="9">
        <f>INDEX(SLA_Policy!$D$2:$D$5,MATCH(F10561,SLA_Policy!$A$2:$A$5,0))</f>
        <v>120</v>
      </c>
      <c r="Y10561" s="9" t="str">
        <f>IF(E10561="Cancelled","Excluded",IF(D10561="",IF((SLA_Policy!$B$8-B10561)*24&gt;X10561,"Open - Breached","Open - On Track"),IF((D10561-B10561)*24&lt;=X10561,"Met","Breached")))</f>
        <v>Met</v>
      </c>
    </row>
    <row r="10562" spans="1:25" x14ac:dyDescent="0.25">
      <c r="A10562" s="9" t="s">
        <v>15142</v>
      </c>
      <c r="B10562" s="23">
        <v>46224.690972222197</v>
      </c>
      <c r="C10562" s="23">
        <v>46224.722222222197</v>
      </c>
      <c r="D10562" s="23">
        <v>46225.733333333301</v>
      </c>
      <c r="E10562" s="9" t="s">
        <v>212</v>
      </c>
      <c r="F10562" s="9" t="s">
        <v>189</v>
      </c>
      <c r="G10562" s="9" t="s">
        <v>213</v>
      </c>
      <c r="H10562" s="9" t="s">
        <v>164</v>
      </c>
      <c r="I10562" s="9" t="s">
        <v>339</v>
      </c>
      <c r="J10562" s="9" t="s">
        <v>866</v>
      </c>
      <c r="K10562" s="9" t="s">
        <v>262</v>
      </c>
      <c r="L10562" s="9" t="s">
        <v>104</v>
      </c>
      <c r="M10562" s="9" t="s">
        <v>3718</v>
      </c>
      <c r="N10562" s="9" t="s">
        <v>198</v>
      </c>
      <c r="O10562" s="9" t="s">
        <v>116</v>
      </c>
      <c r="P10562" s="9" t="s">
        <v>525</v>
      </c>
      <c r="Q10562" s="9" t="s">
        <v>219</v>
      </c>
      <c r="R10562" s="9">
        <v>0</v>
      </c>
      <c r="S10562" s="9">
        <v>32</v>
      </c>
      <c r="T10562" s="9" t="s">
        <v>343</v>
      </c>
      <c r="U10562" s="9" t="s">
        <v>248</v>
      </c>
      <c r="W10562" s="9">
        <v>5</v>
      </c>
      <c r="X10562" s="9">
        <f>INDEX(SLA_Policy!$D$2:$D$5,MATCH(F10562,SLA_Policy!$A$2:$A$5,0))</f>
        <v>120</v>
      </c>
      <c r="Y10562" s="9" t="str">
        <f>IF(E10562="Cancelled","Excluded",IF(D10562="",IF((SLA_Policy!$B$8-B10562)*24&gt;X10562,"Open - Breached","Open - On Track"),IF((D10562-B10562)*24&lt;=X10562,"Met","Breached")))</f>
        <v>Met</v>
      </c>
    </row>
    <row r="10563" spans="1:25" x14ac:dyDescent="0.25">
      <c r="A10563" s="9" t="s">
        <v>15143</v>
      </c>
      <c r="B10563" s="23">
        <v>46224.706250000003</v>
      </c>
      <c r="C10563" s="23">
        <v>46224.786805555603</v>
      </c>
      <c r="D10563" s="23">
        <v>46225.405555555597</v>
      </c>
      <c r="E10563" s="9" t="s">
        <v>212</v>
      </c>
      <c r="F10563" s="9" t="s">
        <v>189</v>
      </c>
      <c r="G10563" s="9" t="s">
        <v>213</v>
      </c>
      <c r="H10563" s="9" t="s">
        <v>162</v>
      </c>
      <c r="I10563" s="9" t="s">
        <v>393</v>
      </c>
      <c r="J10563" s="9" t="s">
        <v>874</v>
      </c>
      <c r="K10563" s="9" t="s">
        <v>246</v>
      </c>
      <c r="L10563" s="9" t="s">
        <v>226</v>
      </c>
      <c r="M10563" s="9" t="s">
        <v>569</v>
      </c>
      <c r="N10563" s="9" t="s">
        <v>196</v>
      </c>
      <c r="O10563" s="9" t="s">
        <v>176</v>
      </c>
      <c r="P10563" s="9" t="s">
        <v>503</v>
      </c>
      <c r="Q10563" s="9" t="s">
        <v>219</v>
      </c>
      <c r="R10563" s="9">
        <v>0</v>
      </c>
      <c r="S10563" s="9">
        <v>19</v>
      </c>
      <c r="U10563" s="9" t="s">
        <v>266</v>
      </c>
      <c r="X10563" s="9">
        <f>INDEX(SLA_Policy!$D$2:$D$5,MATCH(F10563,SLA_Policy!$A$2:$A$5,0))</f>
        <v>120</v>
      </c>
      <c r="Y10563" s="9" t="str">
        <f>IF(E10563="Cancelled","Excluded",IF(D10563="",IF((SLA_Policy!$B$8-B10563)*24&gt;X10563,"Open - Breached","Open - On Track"),IF((D10563-B10563)*24&lt;=X10563,"Met","Breached")))</f>
        <v>Met</v>
      </c>
    </row>
    <row r="10564" spans="1:25" x14ac:dyDescent="0.25">
      <c r="A10564" s="9" t="s">
        <v>15144</v>
      </c>
      <c r="B10564" s="23">
        <v>46224.715277777803</v>
      </c>
      <c r="C10564" s="23">
        <v>46224.722916666702</v>
      </c>
      <c r="D10564" s="23">
        <v>46224.743750000001</v>
      </c>
      <c r="E10564" s="9" t="s">
        <v>212</v>
      </c>
      <c r="F10564" s="9" t="s">
        <v>188</v>
      </c>
      <c r="G10564" s="9" t="s">
        <v>213</v>
      </c>
      <c r="H10564" s="9" t="s">
        <v>161</v>
      </c>
      <c r="I10564" s="9" t="s">
        <v>389</v>
      </c>
      <c r="J10564" s="9" t="s">
        <v>3311</v>
      </c>
      <c r="K10564" s="9" t="s">
        <v>239</v>
      </c>
      <c r="L10564" s="9" t="s">
        <v>216</v>
      </c>
      <c r="M10564" s="9" t="s">
        <v>1134</v>
      </c>
      <c r="N10564" s="9" t="s">
        <v>200</v>
      </c>
      <c r="O10564" s="9" t="s">
        <v>116</v>
      </c>
      <c r="P10564" s="9" t="s">
        <v>342</v>
      </c>
      <c r="Q10564" s="9" t="s">
        <v>219</v>
      </c>
      <c r="R10564" s="9">
        <v>0</v>
      </c>
      <c r="S10564" s="9">
        <v>5</v>
      </c>
      <c r="U10564" s="9" t="s">
        <v>221</v>
      </c>
      <c r="W10564" s="9">
        <v>5</v>
      </c>
      <c r="X10564" s="9">
        <f>INDEX(SLA_Policy!$D$2:$D$5,MATCH(F10564,SLA_Policy!$A$2:$A$5,0))</f>
        <v>72</v>
      </c>
      <c r="Y10564" s="9" t="str">
        <f>IF(E10564="Cancelled","Excluded",IF(D10564="",IF((SLA_Policy!$B$8-B10564)*24&gt;X10564,"Open - Breached","Open - On Track"),IF((D10564-B10564)*24&lt;=X10564,"Met","Breached")))</f>
        <v>Met</v>
      </c>
    </row>
    <row r="10565" spans="1:25" x14ac:dyDescent="0.25">
      <c r="A10565" s="9" t="s">
        <v>15145</v>
      </c>
      <c r="B10565" s="23">
        <v>46224.7368055556</v>
      </c>
      <c r="C10565" s="23">
        <v>46224.741666666698</v>
      </c>
      <c r="D10565" s="23">
        <v>46225.345138888901</v>
      </c>
      <c r="E10565" s="9" t="s">
        <v>212</v>
      </c>
      <c r="F10565" s="9" t="s">
        <v>188</v>
      </c>
      <c r="G10565" s="9" t="s">
        <v>213</v>
      </c>
      <c r="H10565" s="9" t="s">
        <v>164</v>
      </c>
      <c r="I10565" s="9" t="s">
        <v>260</v>
      </c>
      <c r="J10565" s="9" t="s">
        <v>2270</v>
      </c>
      <c r="K10565" s="9" t="s">
        <v>14602</v>
      </c>
      <c r="L10565" s="9" t="s">
        <v>12094</v>
      </c>
      <c r="M10565" s="9" t="s">
        <v>14744</v>
      </c>
      <c r="N10565" s="9" t="s">
        <v>199</v>
      </c>
      <c r="O10565" s="9" t="s">
        <v>182</v>
      </c>
      <c r="P10565" s="9" t="s">
        <v>120</v>
      </c>
      <c r="Q10565" s="9" t="s">
        <v>219</v>
      </c>
      <c r="R10565" s="9">
        <v>0</v>
      </c>
      <c r="S10565" s="9">
        <v>21</v>
      </c>
      <c r="T10565" s="9" t="s">
        <v>265</v>
      </c>
      <c r="U10565" s="9" t="s">
        <v>140</v>
      </c>
      <c r="V10565" s="9" t="s">
        <v>15092</v>
      </c>
      <c r="X10565" s="9">
        <f>INDEX(SLA_Policy!$D$2:$D$5,MATCH(F10565,SLA_Policy!$A$2:$A$5,0))</f>
        <v>72</v>
      </c>
      <c r="Y10565" s="9" t="str">
        <f>IF(E10565="Cancelled","Excluded",IF(D10565="",IF((SLA_Policy!$B$8-B10565)*24&gt;X10565,"Open - Breached","Open - On Track"),IF((D10565-B10565)*24&lt;=X10565,"Met","Breached")))</f>
        <v>Met</v>
      </c>
    </row>
    <row r="10566" spans="1:25" x14ac:dyDescent="0.25">
      <c r="A10566" s="9" t="s">
        <v>15146</v>
      </c>
      <c r="B10566" s="23">
        <v>46224.7590277778</v>
      </c>
      <c r="C10566" s="23">
        <v>46224.765972222202</v>
      </c>
      <c r="D10566" s="23">
        <v>46225.382638888899</v>
      </c>
      <c r="E10566" s="9" t="s">
        <v>212</v>
      </c>
      <c r="F10566" s="9" t="s">
        <v>189</v>
      </c>
      <c r="G10566" s="9" t="s">
        <v>213</v>
      </c>
      <c r="H10566" s="9" t="s">
        <v>161</v>
      </c>
      <c r="I10566" s="9" t="s">
        <v>389</v>
      </c>
      <c r="J10566" s="9" t="s">
        <v>2170</v>
      </c>
      <c r="K10566" s="9" t="s">
        <v>262</v>
      </c>
      <c r="L10566" s="9" t="s">
        <v>311</v>
      </c>
      <c r="M10566" s="9" t="s">
        <v>1047</v>
      </c>
      <c r="N10566" s="9" t="s">
        <v>198</v>
      </c>
      <c r="O10566" s="9" t="s">
        <v>116</v>
      </c>
      <c r="P10566" s="9" t="s">
        <v>590</v>
      </c>
      <c r="Q10566" s="9" t="s">
        <v>219</v>
      </c>
      <c r="R10566" s="9">
        <v>0</v>
      </c>
      <c r="S10566" s="9">
        <v>3</v>
      </c>
      <c r="U10566" s="9" t="s">
        <v>266</v>
      </c>
      <c r="W10566" s="9">
        <v>5</v>
      </c>
      <c r="X10566" s="9">
        <f>INDEX(SLA_Policy!$D$2:$D$5,MATCH(F10566,SLA_Policy!$A$2:$A$5,0))</f>
        <v>120</v>
      </c>
      <c r="Y10566" s="9" t="str">
        <f>IF(E10566="Cancelled","Excluded",IF(D10566="",IF((SLA_Policy!$B$8-B10566)*24&gt;X10566,"Open - Breached","Open - On Track"),IF((D10566-B10566)*24&lt;=X10566,"Met","Breached")))</f>
        <v>Met</v>
      </c>
    </row>
    <row r="10567" spans="1:25" x14ac:dyDescent="0.25">
      <c r="A10567" s="9" t="s">
        <v>15147</v>
      </c>
      <c r="B10567" s="23">
        <v>46224.783333333296</v>
      </c>
      <c r="C10567" s="23">
        <v>46224.785416666702</v>
      </c>
      <c r="D10567" s="23">
        <v>46225.427777777797</v>
      </c>
      <c r="E10567" s="9" t="s">
        <v>212</v>
      </c>
      <c r="F10567" s="9" t="s">
        <v>188</v>
      </c>
      <c r="G10567" s="9" t="s">
        <v>213</v>
      </c>
      <c r="H10567" s="9" t="s">
        <v>162</v>
      </c>
      <c r="I10567" s="9" t="s">
        <v>393</v>
      </c>
      <c r="J10567" s="9" t="s">
        <v>840</v>
      </c>
      <c r="K10567" s="9" t="s">
        <v>303</v>
      </c>
      <c r="L10567" s="9" t="s">
        <v>104</v>
      </c>
      <c r="M10567" s="9" t="s">
        <v>491</v>
      </c>
      <c r="N10567" s="9" t="s">
        <v>198</v>
      </c>
      <c r="O10567" s="9" t="s">
        <v>179</v>
      </c>
      <c r="P10567" s="9" t="s">
        <v>264</v>
      </c>
      <c r="Q10567" s="9" t="s">
        <v>219</v>
      </c>
      <c r="R10567" s="9">
        <v>1</v>
      </c>
      <c r="S10567" s="9">
        <v>16</v>
      </c>
      <c r="U10567" s="9" t="s">
        <v>266</v>
      </c>
      <c r="X10567" s="9">
        <f>INDEX(SLA_Policy!$D$2:$D$5,MATCH(F10567,SLA_Policy!$A$2:$A$5,0))</f>
        <v>72</v>
      </c>
      <c r="Y10567" s="9" t="str">
        <f>IF(E10567="Cancelled","Excluded",IF(D10567="",IF((SLA_Policy!$B$8-B10567)*24&gt;X10567,"Open - Breached","Open - On Track"),IF((D10567-B10567)*24&lt;=X10567,"Met","Breached")))</f>
        <v>Met</v>
      </c>
    </row>
    <row r="10568" spans="1:25" x14ac:dyDescent="0.25">
      <c r="A10568" s="9" t="s">
        <v>15148</v>
      </c>
      <c r="B10568" s="23">
        <v>46224.981249999997</v>
      </c>
      <c r="C10568" s="23">
        <v>46225.371527777803</v>
      </c>
      <c r="D10568" s="23">
        <v>46225.767361111102</v>
      </c>
      <c r="E10568" s="9" t="s">
        <v>212</v>
      </c>
      <c r="F10568" s="9" t="s">
        <v>189</v>
      </c>
      <c r="G10568" s="9" t="s">
        <v>213</v>
      </c>
      <c r="H10568" s="9" t="s">
        <v>165</v>
      </c>
      <c r="I10568" s="9" t="s">
        <v>567</v>
      </c>
      <c r="J10568" s="9" t="s">
        <v>5298</v>
      </c>
      <c r="K10568" s="9" t="s">
        <v>246</v>
      </c>
      <c r="L10568" s="9" t="s">
        <v>270</v>
      </c>
      <c r="M10568" s="9" t="s">
        <v>1502</v>
      </c>
      <c r="N10568" s="9" t="s">
        <v>197</v>
      </c>
      <c r="O10568" s="9" t="s">
        <v>176</v>
      </c>
      <c r="P10568" s="9" t="s">
        <v>419</v>
      </c>
      <c r="Q10568" s="9" t="s">
        <v>219</v>
      </c>
      <c r="R10568" s="9">
        <v>0</v>
      </c>
      <c r="S10568" s="9">
        <v>19</v>
      </c>
      <c r="U10568" s="9" t="s">
        <v>290</v>
      </c>
      <c r="X10568" s="9">
        <f>INDEX(SLA_Policy!$D$2:$D$5,MATCH(F10568,SLA_Policy!$A$2:$A$5,0))</f>
        <v>120</v>
      </c>
      <c r="Y10568" s="9" t="str">
        <f>IF(E10568="Cancelled","Excluded",IF(D10568="",IF((SLA_Policy!$B$8-B10568)*24&gt;X10568,"Open - Breached","Open - On Track"),IF((D10568-B10568)*24&lt;=X10568,"Met","Breached")))</f>
        <v>Met</v>
      </c>
    </row>
    <row r="10569" spans="1:25" x14ac:dyDescent="0.25">
      <c r="A10569" s="9" t="s">
        <v>15149</v>
      </c>
      <c r="B10569" s="23">
        <v>46225.027083333298</v>
      </c>
      <c r="C10569" s="23">
        <v>46225.032638888901</v>
      </c>
      <c r="D10569" s="23">
        <v>46225.453472222202</v>
      </c>
      <c r="E10569" s="9" t="s">
        <v>212</v>
      </c>
      <c r="F10569" s="9" t="s">
        <v>187</v>
      </c>
      <c r="G10569" s="9" t="s">
        <v>213</v>
      </c>
      <c r="H10569" s="9" t="s">
        <v>161</v>
      </c>
      <c r="I10569" s="9" t="s">
        <v>297</v>
      </c>
      <c r="J10569" s="9" t="s">
        <v>4542</v>
      </c>
      <c r="K10569" s="9" t="s">
        <v>239</v>
      </c>
      <c r="L10569" s="9" t="s">
        <v>311</v>
      </c>
      <c r="M10569" s="9" t="s">
        <v>2049</v>
      </c>
      <c r="N10569" s="9" t="s">
        <v>198</v>
      </c>
      <c r="O10569" s="9" t="s">
        <v>116</v>
      </c>
      <c r="P10569" s="9" t="s">
        <v>590</v>
      </c>
      <c r="Q10569" s="9" t="s">
        <v>219</v>
      </c>
      <c r="R10569" s="9">
        <v>1</v>
      </c>
      <c r="S10569" s="9">
        <v>25</v>
      </c>
      <c r="U10569" s="9" t="s">
        <v>221</v>
      </c>
      <c r="W10569" s="9">
        <v>2</v>
      </c>
      <c r="X10569" s="9">
        <f>INDEX(SLA_Policy!$D$2:$D$5,MATCH(F10569,SLA_Policy!$A$2:$A$5,0))</f>
        <v>8</v>
      </c>
      <c r="Y10569" s="9" t="str">
        <f>IF(E10569="Cancelled","Excluded",IF(D10569="",IF((SLA_Policy!$B$8-B10569)*24&gt;X10569,"Open - Breached","Open - On Track"),IF((D10569-B10569)*24&lt;=X10569,"Met","Breached")))</f>
        <v>Breached</v>
      </c>
    </row>
    <row r="10570" spans="1:25" x14ac:dyDescent="0.25">
      <c r="A10570" s="9" t="s">
        <v>15150</v>
      </c>
      <c r="B10570" s="23">
        <v>46225.065277777801</v>
      </c>
      <c r="C10570" s="23">
        <v>46225.313888888901</v>
      </c>
      <c r="D10570" s="23">
        <v>46226.632638888899</v>
      </c>
      <c r="E10570" s="9" t="s">
        <v>212</v>
      </c>
      <c r="F10570" s="9" t="s">
        <v>189</v>
      </c>
      <c r="G10570" s="9" t="s">
        <v>236</v>
      </c>
      <c r="H10570" s="9" t="s">
        <v>162</v>
      </c>
      <c r="I10570" s="9" t="s">
        <v>280</v>
      </c>
      <c r="J10570" s="9" t="s">
        <v>1551</v>
      </c>
      <c r="K10570" s="9" t="s">
        <v>246</v>
      </c>
      <c r="L10570" s="9" t="s">
        <v>311</v>
      </c>
      <c r="M10570" s="9" t="s">
        <v>2613</v>
      </c>
      <c r="N10570" s="9" t="s">
        <v>196</v>
      </c>
      <c r="O10570" s="9" t="s">
        <v>179</v>
      </c>
      <c r="P10570" s="9" t="s">
        <v>264</v>
      </c>
      <c r="Q10570" s="9" t="s">
        <v>219</v>
      </c>
      <c r="R10570" s="9">
        <v>0</v>
      </c>
      <c r="S10570" s="9">
        <v>34</v>
      </c>
      <c r="U10570" s="9" t="s">
        <v>242</v>
      </c>
      <c r="X10570" s="9">
        <f>INDEX(SLA_Policy!$D$2:$D$5,MATCH(F10570,SLA_Policy!$A$2:$A$5,0))</f>
        <v>120</v>
      </c>
      <c r="Y10570" s="9" t="str">
        <f>IF(E10570="Cancelled","Excluded",IF(D10570="",IF((SLA_Policy!$B$8-B10570)*24&gt;X10570,"Open - Breached","Open - On Track"),IF((D10570-B10570)*24&lt;=X10570,"Met","Breached")))</f>
        <v>Met</v>
      </c>
    </row>
    <row r="10571" spans="1:25" x14ac:dyDescent="0.25">
      <c r="A10571" s="9" t="s">
        <v>15151</v>
      </c>
      <c r="B10571" s="23">
        <v>46225.25</v>
      </c>
      <c r="C10571" s="23">
        <v>46225.350694444503</v>
      </c>
      <c r="D10571" s="23">
        <v>46227.332638888904</v>
      </c>
      <c r="E10571" s="9" t="s">
        <v>212</v>
      </c>
      <c r="F10571" s="9" t="s">
        <v>188</v>
      </c>
      <c r="G10571" s="9" t="s">
        <v>213</v>
      </c>
      <c r="H10571" s="9" t="s">
        <v>88</v>
      </c>
      <c r="I10571" s="9" t="s">
        <v>268</v>
      </c>
      <c r="J10571" s="9" t="s">
        <v>4346</v>
      </c>
      <c r="K10571" s="9" t="s">
        <v>215</v>
      </c>
      <c r="L10571" s="9" t="s">
        <v>226</v>
      </c>
      <c r="M10571" s="9" t="s">
        <v>843</v>
      </c>
      <c r="N10571" s="9" t="s">
        <v>197</v>
      </c>
      <c r="O10571" s="9" t="s">
        <v>178</v>
      </c>
      <c r="P10571" s="9" t="s">
        <v>272</v>
      </c>
      <c r="Q10571" s="9" t="s">
        <v>273</v>
      </c>
      <c r="R10571" s="9">
        <v>0</v>
      </c>
      <c r="S10571" s="9">
        <v>12</v>
      </c>
      <c r="T10571" s="9" t="s">
        <v>229</v>
      </c>
      <c r="U10571" s="9" t="s">
        <v>266</v>
      </c>
      <c r="X10571" s="9">
        <f>INDEX(SLA_Policy!$D$2:$D$5,MATCH(F10571,SLA_Policy!$A$2:$A$5,0))</f>
        <v>72</v>
      </c>
      <c r="Y10571" s="9" t="str">
        <f>IF(E10571="Cancelled","Excluded",IF(D10571="",IF((SLA_Policy!$B$8-B10571)*24&gt;X10571,"Open - Breached","Open - On Track"),IF((D10571-B10571)*24&lt;=X10571,"Met","Breached")))</f>
        <v>Met</v>
      </c>
    </row>
    <row r="10572" spans="1:25" x14ac:dyDescent="0.25">
      <c r="A10572" s="9" t="s">
        <v>15152</v>
      </c>
      <c r="B10572" s="23">
        <v>46225.254861111098</v>
      </c>
      <c r="C10572" s="23">
        <v>46225.368750000001</v>
      </c>
      <c r="D10572" s="23">
        <v>46230.363194444399</v>
      </c>
      <c r="E10572" s="9" t="s">
        <v>212</v>
      </c>
      <c r="F10572" s="9" t="s">
        <v>189</v>
      </c>
      <c r="G10572" s="9" t="s">
        <v>236</v>
      </c>
      <c r="H10572" s="9" t="s">
        <v>163</v>
      </c>
      <c r="I10572" s="9" t="s">
        <v>327</v>
      </c>
      <c r="J10572" s="9" t="s">
        <v>5114</v>
      </c>
      <c r="K10572" s="9" t="s">
        <v>246</v>
      </c>
      <c r="L10572" s="9" t="s">
        <v>351</v>
      </c>
      <c r="M10572" s="9" t="s">
        <v>2069</v>
      </c>
      <c r="N10572" s="9" t="s">
        <v>199</v>
      </c>
      <c r="O10572" s="9" t="s">
        <v>176</v>
      </c>
      <c r="P10572" s="9" t="s">
        <v>570</v>
      </c>
      <c r="Q10572" s="9" t="s">
        <v>219</v>
      </c>
      <c r="R10572" s="9">
        <v>0</v>
      </c>
      <c r="S10572" s="9">
        <v>64</v>
      </c>
      <c r="U10572" s="9" t="s">
        <v>242</v>
      </c>
      <c r="W10572" s="9">
        <v>4</v>
      </c>
      <c r="X10572" s="9">
        <f>INDEX(SLA_Policy!$D$2:$D$5,MATCH(F10572,SLA_Policy!$A$2:$A$5,0))</f>
        <v>120</v>
      </c>
      <c r="Y10572" s="9" t="str">
        <f>IF(E10572="Cancelled","Excluded",IF(D10572="",IF((SLA_Policy!$B$8-B10572)*24&gt;X10572,"Open - Breached","Open - On Track"),IF((D10572-B10572)*24&lt;=X10572,"Met","Breached")))</f>
        <v>Breached</v>
      </c>
    </row>
    <row r="10573" spans="1:25" x14ac:dyDescent="0.25">
      <c r="A10573" s="9" t="s">
        <v>15153</v>
      </c>
      <c r="B10573" s="23">
        <v>46225.277777777803</v>
      </c>
      <c r="C10573" s="23">
        <v>46225.302777777797</v>
      </c>
      <c r="D10573" s="23">
        <v>46225.697916666701</v>
      </c>
      <c r="E10573" s="9" t="s">
        <v>212</v>
      </c>
      <c r="F10573" s="9" t="s">
        <v>188</v>
      </c>
      <c r="G10573" s="9" t="s">
        <v>213</v>
      </c>
      <c r="H10573" s="9" t="s">
        <v>88</v>
      </c>
      <c r="I10573" s="9" t="s">
        <v>354</v>
      </c>
      <c r="J10573" s="9" t="s">
        <v>1799</v>
      </c>
      <c r="K10573" s="9" t="s">
        <v>262</v>
      </c>
      <c r="L10573" s="9" t="s">
        <v>351</v>
      </c>
      <c r="M10573" s="9" t="s">
        <v>7461</v>
      </c>
      <c r="N10573" s="9" t="s">
        <v>196</v>
      </c>
      <c r="O10573" s="9" t="s">
        <v>178</v>
      </c>
      <c r="P10573" s="9" t="s">
        <v>321</v>
      </c>
      <c r="Q10573" s="9" t="s">
        <v>273</v>
      </c>
      <c r="R10573" s="9">
        <v>0</v>
      </c>
      <c r="S10573" s="9">
        <v>25</v>
      </c>
      <c r="T10573" s="9" t="s">
        <v>322</v>
      </c>
      <c r="U10573" s="9" t="s">
        <v>266</v>
      </c>
      <c r="X10573" s="9">
        <f>INDEX(SLA_Policy!$D$2:$D$5,MATCH(F10573,SLA_Policy!$A$2:$A$5,0))</f>
        <v>72</v>
      </c>
      <c r="Y10573" s="9" t="str">
        <f>IF(E10573="Cancelled","Excluded",IF(D10573="",IF((SLA_Policy!$B$8-B10573)*24&gt;X10573,"Open - Breached","Open - On Track"),IF((D10573-B10573)*24&lt;=X10573,"Met","Breached")))</f>
        <v>Met</v>
      </c>
    </row>
    <row r="10574" spans="1:25" x14ac:dyDescent="0.25">
      <c r="A10574" s="9" t="s">
        <v>15154</v>
      </c>
      <c r="B10574" s="23">
        <v>46225.292361111096</v>
      </c>
      <c r="C10574" s="23">
        <v>46225.313194444498</v>
      </c>
      <c r="E10574" s="9" t="s">
        <v>649</v>
      </c>
      <c r="F10574" s="9" t="s">
        <v>189</v>
      </c>
      <c r="G10574" s="9" t="s">
        <v>236</v>
      </c>
      <c r="H10574" s="9" t="s">
        <v>161</v>
      </c>
      <c r="I10574" s="9" t="s">
        <v>237</v>
      </c>
      <c r="J10574" s="9" t="s">
        <v>775</v>
      </c>
      <c r="K10574" s="9" t="s">
        <v>14602</v>
      </c>
      <c r="L10574" s="9" t="s">
        <v>12094</v>
      </c>
      <c r="M10574" s="9" t="s">
        <v>14773</v>
      </c>
      <c r="N10574" s="9" t="s">
        <v>198</v>
      </c>
      <c r="O10574" s="9" t="s">
        <v>182</v>
      </c>
      <c r="P10574" s="9" t="s">
        <v>120</v>
      </c>
      <c r="Q10574" s="9" t="s">
        <v>219</v>
      </c>
      <c r="R10574" s="9">
        <v>0</v>
      </c>
      <c r="S10574" s="9">
        <v>3</v>
      </c>
      <c r="X10574" s="9">
        <f>INDEX(SLA_Policy!$D$2:$D$5,MATCH(F10574,SLA_Policy!$A$2:$A$5,0))</f>
        <v>120</v>
      </c>
      <c r="Y10574" s="9" t="str">
        <f>IF(E10574="Cancelled","Excluded",IF(D10574="",IF((SLA_Policy!$B$8-B10574)*24&gt;X10574,"Open - Breached","Open - On Track"),IF((D10574-B10574)*24&lt;=X10574,"Met","Breached")))</f>
        <v>Excluded</v>
      </c>
    </row>
    <row r="10575" spans="1:25" x14ac:dyDescent="0.25">
      <c r="A10575" s="9" t="s">
        <v>15155</v>
      </c>
      <c r="B10575" s="23">
        <v>46225.309027777803</v>
      </c>
      <c r="C10575" s="23">
        <v>46225.3125</v>
      </c>
      <c r="D10575" s="23">
        <v>46225.429861111101</v>
      </c>
      <c r="E10575" s="9" t="s">
        <v>212</v>
      </c>
      <c r="F10575" s="9" t="s">
        <v>188</v>
      </c>
      <c r="G10575" s="9" t="s">
        <v>213</v>
      </c>
      <c r="H10575" s="9" t="s">
        <v>167</v>
      </c>
      <c r="I10575" s="9" t="s">
        <v>362</v>
      </c>
      <c r="J10575" s="9" t="s">
        <v>15156</v>
      </c>
      <c r="K10575" s="9" t="s">
        <v>303</v>
      </c>
      <c r="L10575" s="9" t="s">
        <v>216</v>
      </c>
      <c r="M10575" s="9" t="s">
        <v>1097</v>
      </c>
      <c r="N10575" s="9" t="s">
        <v>198</v>
      </c>
      <c r="O10575" s="9" t="s">
        <v>176</v>
      </c>
      <c r="P10575" s="9" t="s">
        <v>253</v>
      </c>
      <c r="Q10575" s="9" t="s">
        <v>219</v>
      </c>
      <c r="R10575" s="9">
        <v>0</v>
      </c>
      <c r="S10575" s="9">
        <v>19</v>
      </c>
      <c r="U10575" s="9" t="s">
        <v>290</v>
      </c>
      <c r="X10575" s="9">
        <f>INDEX(SLA_Policy!$D$2:$D$5,MATCH(F10575,SLA_Policy!$A$2:$A$5,0))</f>
        <v>72</v>
      </c>
      <c r="Y10575" s="9" t="str">
        <f>IF(E10575="Cancelled","Excluded",IF(D10575="",IF((SLA_Policy!$B$8-B10575)*24&gt;X10575,"Open - Breached","Open - On Track"),IF((D10575-B10575)*24&lt;=X10575,"Met","Breached")))</f>
        <v>Met</v>
      </c>
    </row>
    <row r="10576" spans="1:25" x14ac:dyDescent="0.25">
      <c r="A10576" s="9" t="s">
        <v>15157</v>
      </c>
      <c r="B10576" s="23">
        <v>46225.3527777778</v>
      </c>
      <c r="C10576" s="23">
        <v>46225.357638888898</v>
      </c>
      <c r="D10576" s="23">
        <v>46226.324305555601</v>
      </c>
      <c r="E10576" s="9" t="s">
        <v>212</v>
      </c>
      <c r="F10576" s="9" t="s">
        <v>189</v>
      </c>
      <c r="G10576" s="9" t="s">
        <v>213</v>
      </c>
      <c r="H10576" s="9" t="s">
        <v>167</v>
      </c>
      <c r="I10576" s="9" t="s">
        <v>349</v>
      </c>
      <c r="J10576" s="9" t="s">
        <v>15158</v>
      </c>
      <c r="K10576" s="9" t="s">
        <v>303</v>
      </c>
      <c r="L10576" s="9" t="s">
        <v>104</v>
      </c>
      <c r="M10576" s="9" t="s">
        <v>2525</v>
      </c>
      <c r="N10576" s="9" t="s">
        <v>198</v>
      </c>
      <c r="O10576" s="9" t="s">
        <v>116</v>
      </c>
      <c r="P10576" s="9" t="s">
        <v>258</v>
      </c>
      <c r="Q10576" s="9" t="s">
        <v>219</v>
      </c>
      <c r="R10576" s="9">
        <v>1</v>
      </c>
      <c r="S10576" s="9">
        <v>31</v>
      </c>
      <c r="U10576" s="9" t="s">
        <v>248</v>
      </c>
      <c r="X10576" s="9">
        <f>INDEX(SLA_Policy!$D$2:$D$5,MATCH(F10576,SLA_Policy!$A$2:$A$5,0))</f>
        <v>120</v>
      </c>
      <c r="Y10576" s="9" t="str">
        <f>IF(E10576="Cancelled","Excluded",IF(D10576="",IF((SLA_Policy!$B$8-B10576)*24&gt;X10576,"Open - Breached","Open - On Track"),IF((D10576-B10576)*24&lt;=X10576,"Met","Breached")))</f>
        <v>Met</v>
      </c>
    </row>
    <row r="10577" spans="1:25" x14ac:dyDescent="0.25">
      <c r="A10577" s="9" t="s">
        <v>15159</v>
      </c>
      <c r="B10577" s="23">
        <v>46225.359027777798</v>
      </c>
      <c r="C10577" s="23">
        <v>46225.411805555603</v>
      </c>
      <c r="D10577" s="23">
        <v>46227.3972222222</v>
      </c>
      <c r="E10577" s="9" t="s">
        <v>212</v>
      </c>
      <c r="F10577" s="9" t="s">
        <v>188</v>
      </c>
      <c r="G10577" s="9" t="s">
        <v>213</v>
      </c>
      <c r="H10577" s="9" t="s">
        <v>162</v>
      </c>
      <c r="I10577" s="9" t="s">
        <v>244</v>
      </c>
      <c r="J10577" s="9" t="s">
        <v>2743</v>
      </c>
      <c r="K10577" s="9" t="s">
        <v>246</v>
      </c>
      <c r="L10577" s="9" t="s">
        <v>293</v>
      </c>
      <c r="M10577" s="9" t="s">
        <v>1669</v>
      </c>
      <c r="N10577" s="9" t="s">
        <v>196</v>
      </c>
      <c r="O10577" s="9" t="s">
        <v>179</v>
      </c>
      <c r="P10577" s="9" t="s">
        <v>264</v>
      </c>
      <c r="Q10577" s="9" t="s">
        <v>219</v>
      </c>
      <c r="R10577" s="9">
        <v>1</v>
      </c>
      <c r="S10577" s="9">
        <v>24</v>
      </c>
      <c r="U10577" s="9" t="s">
        <v>248</v>
      </c>
      <c r="W10577" s="9">
        <v>4</v>
      </c>
      <c r="X10577" s="9">
        <f>INDEX(SLA_Policy!$D$2:$D$5,MATCH(F10577,SLA_Policy!$A$2:$A$5,0))</f>
        <v>72</v>
      </c>
      <c r="Y10577" s="9" t="str">
        <f>IF(E10577="Cancelled","Excluded",IF(D10577="",IF((SLA_Policy!$B$8-B10577)*24&gt;X10577,"Open - Breached","Open - On Track"),IF((D10577-B10577)*24&lt;=X10577,"Met","Breached")))</f>
        <v>Met</v>
      </c>
    </row>
    <row r="10578" spans="1:25" x14ac:dyDescent="0.25">
      <c r="A10578" s="9" t="s">
        <v>15160</v>
      </c>
      <c r="B10578" s="23">
        <v>46225.361111111102</v>
      </c>
      <c r="C10578" s="23">
        <v>46225.3659722222</v>
      </c>
      <c r="D10578" s="23">
        <v>46225.509722222203</v>
      </c>
      <c r="E10578" s="9" t="s">
        <v>212</v>
      </c>
      <c r="F10578" s="9" t="s">
        <v>188</v>
      </c>
      <c r="G10578" s="9" t="s">
        <v>213</v>
      </c>
      <c r="H10578" s="9" t="s">
        <v>167</v>
      </c>
      <c r="I10578" s="9" t="s">
        <v>684</v>
      </c>
      <c r="J10578" s="9" t="s">
        <v>10397</v>
      </c>
      <c r="K10578" s="9" t="s">
        <v>239</v>
      </c>
      <c r="L10578" s="9" t="s">
        <v>104</v>
      </c>
      <c r="M10578" s="9" t="s">
        <v>2451</v>
      </c>
      <c r="N10578" s="9" t="s">
        <v>196</v>
      </c>
      <c r="O10578" s="9" t="s">
        <v>116</v>
      </c>
      <c r="P10578" s="9" t="s">
        <v>551</v>
      </c>
      <c r="Q10578" s="9" t="s">
        <v>219</v>
      </c>
      <c r="R10578" s="9">
        <v>0</v>
      </c>
      <c r="S10578" s="9">
        <v>8</v>
      </c>
      <c r="U10578" s="9" t="s">
        <v>266</v>
      </c>
      <c r="X10578" s="9">
        <f>INDEX(SLA_Policy!$D$2:$D$5,MATCH(F10578,SLA_Policy!$A$2:$A$5,0))</f>
        <v>72</v>
      </c>
      <c r="Y10578" s="9" t="str">
        <f>IF(E10578="Cancelled","Excluded",IF(D10578="",IF((SLA_Policy!$B$8-B10578)*24&gt;X10578,"Open - Breached","Open - On Track"),IF((D10578-B10578)*24&lt;=X10578,"Met","Breached")))</f>
        <v>Met</v>
      </c>
    </row>
    <row r="10579" spans="1:25" x14ac:dyDescent="0.25">
      <c r="A10579" s="9" t="s">
        <v>15161</v>
      </c>
      <c r="B10579" s="23">
        <v>46225.3618055556</v>
      </c>
      <c r="C10579" s="23">
        <v>46225.384722222203</v>
      </c>
      <c r="D10579" s="23">
        <v>46226.364583333299</v>
      </c>
      <c r="E10579" s="9" t="s">
        <v>212</v>
      </c>
      <c r="F10579" s="9" t="s">
        <v>188</v>
      </c>
      <c r="G10579" s="9" t="s">
        <v>213</v>
      </c>
      <c r="H10579" s="9" t="s">
        <v>88</v>
      </c>
      <c r="I10579" s="9" t="s">
        <v>268</v>
      </c>
      <c r="J10579" s="9" t="s">
        <v>15162</v>
      </c>
      <c r="K10579" s="9" t="s">
        <v>246</v>
      </c>
      <c r="L10579" s="9" t="s">
        <v>293</v>
      </c>
      <c r="M10579" s="9" t="s">
        <v>5669</v>
      </c>
      <c r="N10579" s="9" t="s">
        <v>196</v>
      </c>
      <c r="O10579" s="9" t="s">
        <v>176</v>
      </c>
      <c r="P10579" s="9" t="s">
        <v>503</v>
      </c>
      <c r="Q10579" s="9" t="s">
        <v>219</v>
      </c>
      <c r="R10579" s="9">
        <v>0</v>
      </c>
      <c r="S10579" s="9">
        <v>38</v>
      </c>
      <c r="T10579" s="9" t="s">
        <v>136</v>
      </c>
      <c r="U10579" s="9" t="s">
        <v>266</v>
      </c>
      <c r="X10579" s="9">
        <f>INDEX(SLA_Policy!$D$2:$D$5,MATCH(F10579,SLA_Policy!$A$2:$A$5,0))</f>
        <v>72</v>
      </c>
      <c r="Y10579" s="9" t="str">
        <f>IF(E10579="Cancelled","Excluded",IF(D10579="",IF((SLA_Policy!$B$8-B10579)*24&gt;X10579,"Open - Breached","Open - On Track"),IF((D10579-B10579)*24&lt;=X10579,"Met","Breached")))</f>
        <v>Met</v>
      </c>
    </row>
    <row r="10580" spans="1:25" x14ac:dyDescent="0.25">
      <c r="A10580" s="9" t="s">
        <v>15163</v>
      </c>
      <c r="B10580" s="23">
        <v>46225.364583333299</v>
      </c>
      <c r="C10580" s="23">
        <v>46225.376388888901</v>
      </c>
      <c r="D10580" s="23">
        <v>46226.3347222222</v>
      </c>
      <c r="E10580" s="9" t="s">
        <v>212</v>
      </c>
      <c r="F10580" s="9" t="s">
        <v>189</v>
      </c>
      <c r="G10580" s="9" t="s">
        <v>213</v>
      </c>
      <c r="H10580" s="9" t="s">
        <v>163</v>
      </c>
      <c r="I10580" s="9" t="s">
        <v>250</v>
      </c>
      <c r="J10580" s="9" t="s">
        <v>6279</v>
      </c>
      <c r="K10580" s="9" t="s">
        <v>225</v>
      </c>
      <c r="L10580" s="9" t="s">
        <v>226</v>
      </c>
      <c r="M10580" s="9" t="s">
        <v>2672</v>
      </c>
      <c r="N10580" s="9" t="s">
        <v>198</v>
      </c>
      <c r="O10580" s="9" t="s">
        <v>176</v>
      </c>
      <c r="P10580" s="9" t="s">
        <v>503</v>
      </c>
      <c r="Q10580" s="9" t="s">
        <v>219</v>
      </c>
      <c r="R10580" s="9">
        <v>0</v>
      </c>
      <c r="S10580" s="9">
        <v>14</v>
      </c>
      <c r="T10580" s="9" t="s">
        <v>229</v>
      </c>
      <c r="U10580" s="9" t="s">
        <v>230</v>
      </c>
      <c r="X10580" s="9">
        <f>INDEX(SLA_Policy!$D$2:$D$5,MATCH(F10580,SLA_Policy!$A$2:$A$5,0))</f>
        <v>120</v>
      </c>
      <c r="Y10580" s="9" t="str">
        <f>IF(E10580="Cancelled","Excluded",IF(D10580="",IF((SLA_Policy!$B$8-B10580)*24&gt;X10580,"Open - Breached","Open - On Track"),IF((D10580-B10580)*24&lt;=X10580,"Met","Breached")))</f>
        <v>Met</v>
      </c>
    </row>
    <row r="10581" spans="1:25" x14ac:dyDescent="0.25">
      <c r="A10581" s="9" t="s">
        <v>15164</v>
      </c>
      <c r="B10581" s="23">
        <v>46225.366666666698</v>
      </c>
      <c r="C10581" s="23">
        <v>46225.372222222199</v>
      </c>
      <c r="D10581" s="23">
        <v>46225.713888888902</v>
      </c>
      <c r="E10581" s="9" t="s">
        <v>212</v>
      </c>
      <c r="F10581" s="9" t="s">
        <v>188</v>
      </c>
      <c r="G10581" s="9" t="s">
        <v>213</v>
      </c>
      <c r="H10581" s="9" t="s">
        <v>163</v>
      </c>
      <c r="I10581" s="9" t="s">
        <v>405</v>
      </c>
      <c r="J10581" s="9" t="s">
        <v>406</v>
      </c>
      <c r="K10581" s="9" t="s">
        <v>215</v>
      </c>
      <c r="L10581" s="9" t="s">
        <v>226</v>
      </c>
      <c r="M10581" s="9" t="s">
        <v>1965</v>
      </c>
      <c r="N10581" s="9" t="s">
        <v>196</v>
      </c>
      <c r="O10581" s="9" t="s">
        <v>176</v>
      </c>
      <c r="P10581" s="9" t="s">
        <v>570</v>
      </c>
      <c r="Q10581" s="9" t="s">
        <v>273</v>
      </c>
      <c r="R10581" s="9">
        <v>1</v>
      </c>
      <c r="S10581" s="9">
        <v>21</v>
      </c>
      <c r="U10581" s="9" t="s">
        <v>230</v>
      </c>
      <c r="X10581" s="9">
        <f>INDEX(SLA_Policy!$D$2:$D$5,MATCH(F10581,SLA_Policy!$A$2:$A$5,0))</f>
        <v>72</v>
      </c>
      <c r="Y10581" s="9" t="str">
        <f>IF(E10581="Cancelled","Excluded",IF(D10581="",IF((SLA_Policy!$B$8-B10581)*24&gt;X10581,"Open - Breached","Open - On Track"),IF((D10581-B10581)*24&lt;=X10581,"Met","Breached")))</f>
        <v>Met</v>
      </c>
    </row>
    <row r="10582" spans="1:25" x14ac:dyDescent="0.25">
      <c r="A10582" s="9" t="s">
        <v>15165</v>
      </c>
      <c r="B10582" s="23">
        <v>46225.368055555598</v>
      </c>
      <c r="C10582" s="23">
        <v>46225.388888888898</v>
      </c>
      <c r="D10582" s="23">
        <v>46226.313888888901</v>
      </c>
      <c r="E10582" s="9" t="s">
        <v>212</v>
      </c>
      <c r="F10582" s="9" t="s">
        <v>188</v>
      </c>
      <c r="G10582" s="9" t="s">
        <v>213</v>
      </c>
      <c r="H10582" s="9" t="s">
        <v>162</v>
      </c>
      <c r="I10582" s="9" t="s">
        <v>345</v>
      </c>
      <c r="J10582" s="9" t="s">
        <v>4404</v>
      </c>
      <c r="K10582" s="9" t="s">
        <v>225</v>
      </c>
      <c r="L10582" s="9" t="s">
        <v>216</v>
      </c>
      <c r="M10582" s="9" t="s">
        <v>965</v>
      </c>
      <c r="N10582" s="9" t="s">
        <v>197</v>
      </c>
      <c r="O10582" s="9" t="s">
        <v>179</v>
      </c>
      <c r="P10582" s="9" t="s">
        <v>284</v>
      </c>
      <c r="Q10582" s="9" t="s">
        <v>219</v>
      </c>
      <c r="R10582" s="9">
        <v>0</v>
      </c>
      <c r="S10582" s="9">
        <v>16</v>
      </c>
      <c r="U10582" s="9" t="s">
        <v>248</v>
      </c>
      <c r="W10582" s="9">
        <v>5</v>
      </c>
      <c r="X10582" s="9">
        <f>INDEX(SLA_Policy!$D$2:$D$5,MATCH(F10582,SLA_Policy!$A$2:$A$5,0))</f>
        <v>72</v>
      </c>
      <c r="Y10582" s="9" t="str">
        <f>IF(E10582="Cancelled","Excluded",IF(D10582="",IF((SLA_Policy!$B$8-B10582)*24&gt;X10582,"Open - Breached","Open - On Track"),IF((D10582-B10582)*24&lt;=X10582,"Met","Breached")))</f>
        <v>Met</v>
      </c>
    </row>
    <row r="10583" spans="1:25" x14ac:dyDescent="0.25">
      <c r="A10583" s="9" t="s">
        <v>15166</v>
      </c>
      <c r="B10583" s="23">
        <v>46225.370833333298</v>
      </c>
      <c r="C10583" s="23">
        <v>46225.399305555598</v>
      </c>
      <c r="D10583" s="23">
        <v>46225.578472222202</v>
      </c>
      <c r="E10583" s="9" t="s">
        <v>212</v>
      </c>
      <c r="F10583" s="9" t="s">
        <v>188</v>
      </c>
      <c r="G10583" s="9" t="s">
        <v>236</v>
      </c>
      <c r="H10583" s="9" t="s">
        <v>167</v>
      </c>
      <c r="I10583" s="9" t="s">
        <v>255</v>
      </c>
      <c r="J10583" s="9" t="s">
        <v>9069</v>
      </c>
      <c r="K10583" s="9" t="s">
        <v>225</v>
      </c>
      <c r="L10583" s="9" t="s">
        <v>371</v>
      </c>
      <c r="M10583" s="9" t="s">
        <v>4629</v>
      </c>
      <c r="N10583" s="9" t="s">
        <v>196</v>
      </c>
      <c r="O10583" s="9" t="s">
        <v>176</v>
      </c>
      <c r="P10583" s="9" t="s">
        <v>253</v>
      </c>
      <c r="Q10583" s="9" t="s">
        <v>219</v>
      </c>
      <c r="R10583" s="9">
        <v>0</v>
      </c>
      <c r="S10583" s="9">
        <v>28</v>
      </c>
      <c r="U10583" s="9" t="s">
        <v>242</v>
      </c>
      <c r="X10583" s="9">
        <f>INDEX(SLA_Policy!$D$2:$D$5,MATCH(F10583,SLA_Policy!$A$2:$A$5,0))</f>
        <v>72</v>
      </c>
      <c r="Y10583" s="9" t="str">
        <f>IF(E10583="Cancelled","Excluded",IF(D10583="",IF((SLA_Policy!$B$8-B10583)*24&gt;X10583,"Open - Breached","Open - On Track"),IF((D10583-B10583)*24&lt;=X10583,"Met","Breached")))</f>
        <v>Met</v>
      </c>
    </row>
    <row r="10584" spans="1:25" x14ac:dyDescent="0.25">
      <c r="A10584" s="9" t="s">
        <v>15167</v>
      </c>
      <c r="B10584" s="23">
        <v>46225.374305555597</v>
      </c>
      <c r="C10584" s="23">
        <v>46225.384722222203</v>
      </c>
      <c r="D10584" s="23">
        <v>46225.637499999997</v>
      </c>
      <c r="E10584" s="9" t="s">
        <v>212</v>
      </c>
      <c r="F10584" s="9" t="s">
        <v>188</v>
      </c>
      <c r="G10584" s="9" t="s">
        <v>213</v>
      </c>
      <c r="H10584" s="9" t="s">
        <v>167</v>
      </c>
      <c r="I10584" s="9" t="s">
        <v>536</v>
      </c>
      <c r="J10584" s="9" t="s">
        <v>13725</v>
      </c>
      <c r="K10584" s="9" t="s">
        <v>215</v>
      </c>
      <c r="L10584" s="9" t="s">
        <v>293</v>
      </c>
      <c r="M10584" s="9" t="s">
        <v>2382</v>
      </c>
      <c r="N10584" s="9" t="s">
        <v>199</v>
      </c>
      <c r="O10584" s="9" t="s">
        <v>176</v>
      </c>
      <c r="P10584" s="9" t="s">
        <v>330</v>
      </c>
      <c r="Q10584" s="9" t="s">
        <v>219</v>
      </c>
      <c r="R10584" s="9">
        <v>0</v>
      </c>
      <c r="S10584" s="9">
        <v>54</v>
      </c>
      <c r="T10584" s="9" t="s">
        <v>136</v>
      </c>
      <c r="U10584" s="9" t="s">
        <v>290</v>
      </c>
      <c r="X10584" s="9">
        <f>INDEX(SLA_Policy!$D$2:$D$5,MATCH(F10584,SLA_Policy!$A$2:$A$5,0))</f>
        <v>72</v>
      </c>
      <c r="Y10584" s="9" t="str">
        <f>IF(E10584="Cancelled","Excluded",IF(D10584="",IF((SLA_Policy!$B$8-B10584)*24&gt;X10584,"Open - Breached","Open - On Track"),IF((D10584-B10584)*24&lt;=X10584,"Met","Breached")))</f>
        <v>Met</v>
      </c>
    </row>
    <row r="10585" spans="1:25" x14ac:dyDescent="0.25">
      <c r="A10585" s="9" t="s">
        <v>15168</v>
      </c>
      <c r="B10585" s="23">
        <v>46225.379861111098</v>
      </c>
      <c r="C10585" s="23">
        <v>46225.388888888898</v>
      </c>
      <c r="D10585" s="23">
        <v>46226.488194444399</v>
      </c>
      <c r="E10585" s="9" t="s">
        <v>212</v>
      </c>
      <c r="F10585" s="9" t="s">
        <v>188</v>
      </c>
      <c r="G10585" s="9" t="s">
        <v>213</v>
      </c>
      <c r="H10585" s="9" t="s">
        <v>164</v>
      </c>
      <c r="I10585" s="9" t="s">
        <v>260</v>
      </c>
      <c r="J10585" s="9" t="s">
        <v>5516</v>
      </c>
      <c r="K10585" s="9" t="s">
        <v>410</v>
      </c>
      <c r="L10585" s="9" t="s">
        <v>216</v>
      </c>
      <c r="M10585" s="9" t="s">
        <v>1644</v>
      </c>
      <c r="N10585" s="9" t="s">
        <v>198</v>
      </c>
      <c r="O10585" s="9" t="s">
        <v>180</v>
      </c>
      <c r="P10585" s="9" t="s">
        <v>278</v>
      </c>
      <c r="Q10585" s="9" t="s">
        <v>219</v>
      </c>
      <c r="R10585" s="9">
        <v>0</v>
      </c>
      <c r="S10585" s="9">
        <v>14</v>
      </c>
      <c r="T10585" s="9" t="s">
        <v>265</v>
      </c>
      <c r="U10585" s="9" t="s">
        <v>140</v>
      </c>
      <c r="V10585" s="9" t="s">
        <v>15092</v>
      </c>
      <c r="W10585" s="9">
        <v>4</v>
      </c>
      <c r="X10585" s="9">
        <f>INDEX(SLA_Policy!$D$2:$D$5,MATCH(F10585,SLA_Policy!$A$2:$A$5,0))</f>
        <v>72</v>
      </c>
      <c r="Y10585" s="9" t="str">
        <f>IF(E10585="Cancelled","Excluded",IF(D10585="",IF((SLA_Policy!$B$8-B10585)*24&gt;X10585,"Open - Breached","Open - On Track"),IF((D10585-B10585)*24&lt;=X10585,"Met","Breached")))</f>
        <v>Met</v>
      </c>
    </row>
    <row r="10586" spans="1:25" x14ac:dyDescent="0.25">
      <c r="A10586" s="9" t="s">
        <v>15169</v>
      </c>
      <c r="B10586" s="23">
        <v>46225.384722222203</v>
      </c>
      <c r="C10586" s="23">
        <v>46225.387499999997</v>
      </c>
      <c r="D10586" s="23">
        <v>46226.324305555601</v>
      </c>
      <c r="E10586" s="9" t="s">
        <v>212</v>
      </c>
      <c r="F10586" s="9" t="s">
        <v>189</v>
      </c>
      <c r="G10586" s="9" t="s">
        <v>213</v>
      </c>
      <c r="H10586" s="9" t="s">
        <v>167</v>
      </c>
      <c r="I10586" s="9" t="s">
        <v>362</v>
      </c>
      <c r="J10586" s="9" t="s">
        <v>7351</v>
      </c>
      <c r="K10586" s="9" t="s">
        <v>246</v>
      </c>
      <c r="L10586" s="9" t="s">
        <v>226</v>
      </c>
      <c r="M10586" s="9" t="s">
        <v>1092</v>
      </c>
      <c r="N10586" s="9" t="s">
        <v>198</v>
      </c>
      <c r="O10586" s="9" t="s">
        <v>116</v>
      </c>
      <c r="P10586" s="9" t="s">
        <v>295</v>
      </c>
      <c r="Q10586" s="9" t="s">
        <v>219</v>
      </c>
      <c r="R10586" s="9">
        <v>0</v>
      </c>
      <c r="S10586" s="9">
        <v>30</v>
      </c>
      <c r="T10586" s="9" t="s">
        <v>220</v>
      </c>
      <c r="U10586" s="9" t="s">
        <v>248</v>
      </c>
      <c r="X10586" s="9">
        <f>INDEX(SLA_Policy!$D$2:$D$5,MATCH(F10586,SLA_Policy!$A$2:$A$5,0))</f>
        <v>120</v>
      </c>
      <c r="Y10586" s="9" t="str">
        <f>IF(E10586="Cancelled","Excluded",IF(D10586="",IF((SLA_Policy!$B$8-B10586)*24&gt;X10586,"Open - Breached","Open - On Track"),IF((D10586-B10586)*24&lt;=X10586,"Met","Breached")))</f>
        <v>Met</v>
      </c>
    </row>
    <row r="10587" spans="1:25" x14ac:dyDescent="0.25">
      <c r="A10587" s="9" t="s">
        <v>15170</v>
      </c>
      <c r="B10587" s="23">
        <v>46225.384722222203</v>
      </c>
      <c r="C10587" s="23">
        <v>46225.397916666698</v>
      </c>
      <c r="D10587" s="23">
        <v>46225.581944444399</v>
      </c>
      <c r="E10587" s="9" t="s">
        <v>212</v>
      </c>
      <c r="F10587" s="9" t="s">
        <v>189</v>
      </c>
      <c r="G10587" s="9" t="s">
        <v>213</v>
      </c>
      <c r="H10587" s="9" t="s">
        <v>162</v>
      </c>
      <c r="I10587" s="9" t="s">
        <v>416</v>
      </c>
      <c r="J10587" s="9" t="s">
        <v>15171</v>
      </c>
      <c r="K10587" s="9" t="s">
        <v>303</v>
      </c>
      <c r="L10587" s="9" t="s">
        <v>371</v>
      </c>
      <c r="M10587" s="9" t="s">
        <v>1570</v>
      </c>
      <c r="N10587" s="9" t="s">
        <v>198</v>
      </c>
      <c r="O10587" s="9" t="s">
        <v>176</v>
      </c>
      <c r="P10587" s="9" t="s">
        <v>419</v>
      </c>
      <c r="Q10587" s="9" t="s">
        <v>219</v>
      </c>
      <c r="R10587" s="9">
        <v>0</v>
      </c>
      <c r="S10587" s="9">
        <v>23</v>
      </c>
      <c r="U10587" s="9" t="s">
        <v>266</v>
      </c>
      <c r="W10587" s="9">
        <v>4</v>
      </c>
      <c r="X10587" s="9">
        <f>INDEX(SLA_Policy!$D$2:$D$5,MATCH(F10587,SLA_Policy!$A$2:$A$5,0))</f>
        <v>120</v>
      </c>
      <c r="Y10587" s="9" t="str">
        <f>IF(E10587="Cancelled","Excluded",IF(D10587="",IF((SLA_Policy!$B$8-B10587)*24&gt;X10587,"Open - Breached","Open - On Track"),IF((D10587-B10587)*24&lt;=X10587,"Met","Breached")))</f>
        <v>Met</v>
      </c>
    </row>
    <row r="10588" spans="1:25" x14ac:dyDescent="0.25">
      <c r="A10588" s="9" t="s">
        <v>15172</v>
      </c>
      <c r="B10588" s="23">
        <v>46225.387499999997</v>
      </c>
      <c r="C10588" s="23">
        <v>46225.609027777798</v>
      </c>
      <c r="D10588" s="23">
        <v>46225.628472222197</v>
      </c>
      <c r="E10588" s="9" t="s">
        <v>212</v>
      </c>
      <c r="F10588" s="9" t="s">
        <v>188</v>
      </c>
      <c r="G10588" s="9" t="s">
        <v>213</v>
      </c>
      <c r="H10588" s="9" t="s">
        <v>88</v>
      </c>
      <c r="I10588" s="9" t="s">
        <v>268</v>
      </c>
      <c r="J10588" s="9" t="s">
        <v>5067</v>
      </c>
      <c r="K10588" s="9" t="s">
        <v>262</v>
      </c>
      <c r="L10588" s="9" t="s">
        <v>104</v>
      </c>
      <c r="M10588" s="9" t="s">
        <v>2338</v>
      </c>
      <c r="N10588" s="9" t="s">
        <v>196</v>
      </c>
      <c r="O10588" s="9" t="s">
        <v>178</v>
      </c>
      <c r="P10588" s="9" t="s">
        <v>272</v>
      </c>
      <c r="Q10588" s="9" t="s">
        <v>219</v>
      </c>
      <c r="R10588" s="9">
        <v>0</v>
      </c>
      <c r="S10588" s="9">
        <v>15</v>
      </c>
      <c r="T10588" s="9" t="s">
        <v>136</v>
      </c>
      <c r="U10588" s="9" t="s">
        <v>661</v>
      </c>
      <c r="X10588" s="9">
        <f>INDEX(SLA_Policy!$D$2:$D$5,MATCH(F10588,SLA_Policy!$A$2:$A$5,0))</f>
        <v>72</v>
      </c>
      <c r="Y10588" s="9" t="str">
        <f>IF(E10588="Cancelled","Excluded",IF(D10588="",IF((SLA_Policy!$B$8-B10588)*24&gt;X10588,"Open - Breached","Open - On Track"),IF((D10588-B10588)*24&lt;=X10588,"Met","Breached")))</f>
        <v>Met</v>
      </c>
    </row>
    <row r="10589" spans="1:25" x14ac:dyDescent="0.25">
      <c r="A10589" s="9" t="s">
        <v>15173</v>
      </c>
      <c r="B10589" s="23">
        <v>46225.390277777798</v>
      </c>
      <c r="C10589" s="23">
        <v>46225.445138888899</v>
      </c>
      <c r="D10589" s="23">
        <v>46225.610416666699</v>
      </c>
      <c r="E10589" s="9" t="s">
        <v>212</v>
      </c>
      <c r="F10589" s="9" t="s">
        <v>189</v>
      </c>
      <c r="G10589" s="9" t="s">
        <v>213</v>
      </c>
      <c r="H10589" s="9" t="s">
        <v>162</v>
      </c>
      <c r="I10589" s="9" t="s">
        <v>345</v>
      </c>
      <c r="J10589" s="9" t="s">
        <v>1848</v>
      </c>
      <c r="K10589" s="9" t="s">
        <v>215</v>
      </c>
      <c r="L10589" s="9" t="s">
        <v>216</v>
      </c>
      <c r="M10589" s="9" t="s">
        <v>2728</v>
      </c>
      <c r="N10589" s="9" t="s">
        <v>196</v>
      </c>
      <c r="O10589" s="9" t="s">
        <v>116</v>
      </c>
      <c r="P10589" s="9" t="s">
        <v>551</v>
      </c>
      <c r="Q10589" s="9" t="s">
        <v>219</v>
      </c>
      <c r="R10589" s="9">
        <v>0</v>
      </c>
      <c r="S10589" s="9">
        <v>17</v>
      </c>
      <c r="U10589" s="9" t="s">
        <v>290</v>
      </c>
      <c r="X10589" s="9">
        <f>INDEX(SLA_Policy!$D$2:$D$5,MATCH(F10589,SLA_Policy!$A$2:$A$5,0))</f>
        <v>120</v>
      </c>
      <c r="Y10589" s="9" t="str">
        <f>IF(E10589="Cancelled","Excluded",IF(D10589="",IF((SLA_Policy!$B$8-B10589)*24&gt;X10589,"Open - Breached","Open - On Track"),IF((D10589-B10589)*24&lt;=X10589,"Met","Breached")))</f>
        <v>Met</v>
      </c>
    </row>
    <row r="10590" spans="1:25" x14ac:dyDescent="0.25">
      <c r="A10590" s="9" t="s">
        <v>15174</v>
      </c>
      <c r="B10590" s="23">
        <v>46225.398611111101</v>
      </c>
      <c r="C10590" s="23">
        <v>46225.414583333302</v>
      </c>
      <c r="D10590" s="23">
        <v>46225.509722222203</v>
      </c>
      <c r="E10590" s="9" t="s">
        <v>212</v>
      </c>
      <c r="F10590" s="9" t="s">
        <v>188</v>
      </c>
      <c r="G10590" s="9" t="s">
        <v>213</v>
      </c>
      <c r="H10590" s="9" t="s">
        <v>164</v>
      </c>
      <c r="I10590" s="9" t="s">
        <v>260</v>
      </c>
      <c r="J10590" s="9" t="s">
        <v>11639</v>
      </c>
      <c r="K10590" s="9" t="s">
        <v>14602</v>
      </c>
      <c r="L10590" s="9" t="s">
        <v>12094</v>
      </c>
      <c r="M10590" s="9" t="s">
        <v>14666</v>
      </c>
      <c r="N10590" s="9" t="s">
        <v>196</v>
      </c>
      <c r="O10590" s="9" t="s">
        <v>182</v>
      </c>
      <c r="P10590" s="9" t="s">
        <v>13226</v>
      </c>
      <c r="Q10590" s="9" t="s">
        <v>219</v>
      </c>
      <c r="R10590" s="9">
        <v>0</v>
      </c>
      <c r="S10590" s="9">
        <v>28</v>
      </c>
      <c r="T10590" s="9" t="s">
        <v>265</v>
      </c>
      <c r="U10590" s="9" t="s">
        <v>266</v>
      </c>
      <c r="W10590" s="9">
        <v>4</v>
      </c>
      <c r="X10590" s="9">
        <f>INDEX(SLA_Policy!$D$2:$D$5,MATCH(F10590,SLA_Policy!$A$2:$A$5,0))</f>
        <v>72</v>
      </c>
      <c r="Y10590" s="9" t="str">
        <f>IF(E10590="Cancelled","Excluded",IF(D10590="",IF((SLA_Policy!$B$8-B10590)*24&gt;X10590,"Open - Breached","Open - On Track"),IF((D10590-B10590)*24&lt;=X10590,"Met","Breached")))</f>
        <v>Met</v>
      </c>
    </row>
    <row r="10591" spans="1:25" x14ac:dyDescent="0.25">
      <c r="A10591" s="9" t="s">
        <v>15175</v>
      </c>
      <c r="B10591" s="23">
        <v>46225.399305555598</v>
      </c>
      <c r="C10591" s="23">
        <v>46225.483333333301</v>
      </c>
      <c r="D10591" s="23">
        <v>46225.509722222203</v>
      </c>
      <c r="E10591" s="9" t="s">
        <v>212</v>
      </c>
      <c r="F10591" s="9" t="s">
        <v>189</v>
      </c>
      <c r="G10591" s="9" t="s">
        <v>213</v>
      </c>
      <c r="H10591" s="9" t="s">
        <v>163</v>
      </c>
      <c r="I10591" s="9" t="s">
        <v>405</v>
      </c>
      <c r="J10591" s="9" t="s">
        <v>884</v>
      </c>
      <c r="K10591" s="9" t="s">
        <v>215</v>
      </c>
      <c r="L10591" s="9" t="s">
        <v>311</v>
      </c>
      <c r="M10591" s="9" t="s">
        <v>984</v>
      </c>
      <c r="N10591" s="9" t="s">
        <v>197</v>
      </c>
      <c r="O10591" s="9" t="s">
        <v>116</v>
      </c>
      <c r="P10591" s="9" t="s">
        <v>525</v>
      </c>
      <c r="Q10591" s="9" t="s">
        <v>219</v>
      </c>
      <c r="R10591" s="9">
        <v>0</v>
      </c>
      <c r="S10591" s="9">
        <v>20</v>
      </c>
      <c r="U10591" s="9" t="s">
        <v>230</v>
      </c>
      <c r="W10591" s="9">
        <v>5</v>
      </c>
      <c r="X10591" s="9">
        <f>INDEX(SLA_Policy!$D$2:$D$5,MATCH(F10591,SLA_Policy!$A$2:$A$5,0))</f>
        <v>120</v>
      </c>
      <c r="Y10591" s="9" t="str">
        <f>IF(E10591="Cancelled","Excluded",IF(D10591="",IF((SLA_Policy!$B$8-B10591)*24&gt;X10591,"Open - Breached","Open - On Track"),IF((D10591-B10591)*24&lt;=X10591,"Met","Breached")))</f>
        <v>Met</v>
      </c>
    </row>
    <row r="10592" spans="1:25" x14ac:dyDescent="0.25">
      <c r="A10592" s="9" t="s">
        <v>15176</v>
      </c>
      <c r="B10592" s="23">
        <v>46225.413194444503</v>
      </c>
      <c r="C10592" s="23">
        <v>46225.4152777778</v>
      </c>
      <c r="D10592" s="23">
        <v>46226.660416666702</v>
      </c>
      <c r="E10592" s="9" t="s">
        <v>212</v>
      </c>
      <c r="F10592" s="9" t="s">
        <v>188</v>
      </c>
      <c r="G10592" s="9" t="s">
        <v>213</v>
      </c>
      <c r="H10592" s="9" t="s">
        <v>88</v>
      </c>
      <c r="I10592" s="9" t="s">
        <v>92</v>
      </c>
      <c r="J10592" s="9" t="s">
        <v>549</v>
      </c>
      <c r="K10592" s="9" t="s">
        <v>239</v>
      </c>
      <c r="L10592" s="9" t="s">
        <v>104</v>
      </c>
      <c r="M10592" s="9" t="s">
        <v>2407</v>
      </c>
      <c r="N10592" s="9" t="s">
        <v>198</v>
      </c>
      <c r="O10592" s="9" t="s">
        <v>178</v>
      </c>
      <c r="P10592" s="9" t="s">
        <v>360</v>
      </c>
      <c r="Q10592" s="9" t="s">
        <v>219</v>
      </c>
      <c r="R10592" s="9">
        <v>0</v>
      </c>
      <c r="S10592" s="9">
        <v>21</v>
      </c>
      <c r="T10592" s="9" t="s">
        <v>136</v>
      </c>
      <c r="U10592" s="9" t="s">
        <v>661</v>
      </c>
      <c r="X10592" s="9">
        <f>INDEX(SLA_Policy!$D$2:$D$5,MATCH(F10592,SLA_Policy!$A$2:$A$5,0))</f>
        <v>72</v>
      </c>
      <c r="Y10592" s="9" t="str">
        <f>IF(E10592="Cancelled","Excluded",IF(D10592="",IF((SLA_Policy!$B$8-B10592)*24&gt;X10592,"Open - Breached","Open - On Track"),IF((D10592-B10592)*24&lt;=X10592,"Met","Breached")))</f>
        <v>Met</v>
      </c>
    </row>
    <row r="10593" spans="1:25" x14ac:dyDescent="0.25">
      <c r="A10593" s="9" t="s">
        <v>15177</v>
      </c>
      <c r="B10593" s="23">
        <v>46225.425000000003</v>
      </c>
      <c r="C10593" s="23">
        <v>46225.738194444399</v>
      </c>
      <c r="D10593" s="23">
        <v>46226.389583333301</v>
      </c>
      <c r="E10593" s="9" t="s">
        <v>212</v>
      </c>
      <c r="F10593" s="9" t="s">
        <v>189</v>
      </c>
      <c r="G10593" s="9" t="s">
        <v>213</v>
      </c>
      <c r="H10593" s="9" t="s">
        <v>163</v>
      </c>
      <c r="I10593" s="9" t="s">
        <v>250</v>
      </c>
      <c r="J10593" s="9" t="s">
        <v>6307</v>
      </c>
      <c r="K10593" s="9" t="s">
        <v>246</v>
      </c>
      <c r="L10593" s="9" t="s">
        <v>311</v>
      </c>
      <c r="M10593" s="9" t="s">
        <v>1152</v>
      </c>
      <c r="N10593" s="9" t="s">
        <v>197</v>
      </c>
      <c r="O10593" s="9" t="s">
        <v>176</v>
      </c>
      <c r="P10593" s="9" t="s">
        <v>228</v>
      </c>
      <c r="Q10593" s="9" t="s">
        <v>219</v>
      </c>
      <c r="R10593" s="9">
        <v>0</v>
      </c>
      <c r="S10593" s="9">
        <v>27</v>
      </c>
      <c r="T10593" s="9" t="s">
        <v>220</v>
      </c>
      <c r="U10593" s="9" t="s">
        <v>230</v>
      </c>
      <c r="W10593" s="9">
        <v>4</v>
      </c>
      <c r="X10593" s="9">
        <f>INDEX(SLA_Policy!$D$2:$D$5,MATCH(F10593,SLA_Policy!$A$2:$A$5,0))</f>
        <v>120</v>
      </c>
      <c r="Y10593" s="9" t="str">
        <f>IF(E10593="Cancelled","Excluded",IF(D10593="",IF((SLA_Policy!$B$8-B10593)*24&gt;X10593,"Open - Breached","Open - On Track"),IF((D10593-B10593)*24&lt;=X10593,"Met","Breached")))</f>
        <v>Met</v>
      </c>
    </row>
    <row r="10594" spans="1:25" x14ac:dyDescent="0.25">
      <c r="A10594" s="9" t="s">
        <v>15178</v>
      </c>
      <c r="B10594" s="23">
        <v>46225.429861111101</v>
      </c>
      <c r="C10594" s="23">
        <v>46225.55</v>
      </c>
      <c r="D10594" s="23">
        <v>46226.3659722222</v>
      </c>
      <c r="E10594" s="9" t="s">
        <v>212</v>
      </c>
      <c r="F10594" s="9" t="s">
        <v>188</v>
      </c>
      <c r="G10594" s="9" t="s">
        <v>213</v>
      </c>
      <c r="H10594" s="9" t="s">
        <v>166</v>
      </c>
      <c r="I10594" s="9" t="s">
        <v>286</v>
      </c>
      <c r="J10594" s="9" t="s">
        <v>287</v>
      </c>
      <c r="K10594" s="9" t="s">
        <v>215</v>
      </c>
      <c r="L10594" s="9" t="s">
        <v>104</v>
      </c>
      <c r="M10594" s="9" t="s">
        <v>3675</v>
      </c>
      <c r="N10594" s="9" t="s">
        <v>196</v>
      </c>
      <c r="O10594" s="9" t="s">
        <v>181</v>
      </c>
      <c r="P10594" s="9" t="s">
        <v>668</v>
      </c>
      <c r="Q10594" s="9" t="s">
        <v>219</v>
      </c>
      <c r="R10594" s="9">
        <v>0</v>
      </c>
      <c r="S10594" s="9">
        <v>16</v>
      </c>
      <c r="U10594" s="9" t="s">
        <v>376</v>
      </c>
      <c r="X10594" s="9">
        <f>INDEX(SLA_Policy!$D$2:$D$5,MATCH(F10594,SLA_Policy!$A$2:$A$5,0))</f>
        <v>72</v>
      </c>
      <c r="Y10594" s="9" t="str">
        <f>IF(E10594="Cancelled","Excluded",IF(D10594="",IF((SLA_Policy!$B$8-B10594)*24&gt;X10594,"Open - Breached","Open - On Track"),IF((D10594-B10594)*24&lt;=X10594,"Met","Breached")))</f>
        <v>Met</v>
      </c>
    </row>
    <row r="10595" spans="1:25" x14ac:dyDescent="0.25">
      <c r="A10595" s="9" t="s">
        <v>15179</v>
      </c>
      <c r="B10595" s="23">
        <v>46225.45</v>
      </c>
      <c r="C10595" s="23">
        <v>46225.5090277778</v>
      </c>
      <c r="D10595" s="23">
        <v>46226.413888888899</v>
      </c>
      <c r="E10595" s="9" t="s">
        <v>212</v>
      </c>
      <c r="F10595" s="9" t="s">
        <v>189</v>
      </c>
      <c r="G10595" s="9" t="s">
        <v>236</v>
      </c>
      <c r="H10595" s="9" t="s">
        <v>163</v>
      </c>
      <c r="I10595" s="9" t="s">
        <v>327</v>
      </c>
      <c r="J10595" s="9" t="s">
        <v>328</v>
      </c>
      <c r="K10595" s="9" t="s">
        <v>215</v>
      </c>
      <c r="L10595" s="9" t="s">
        <v>311</v>
      </c>
      <c r="M10595" s="9" t="s">
        <v>1356</v>
      </c>
      <c r="N10595" s="9" t="s">
        <v>196</v>
      </c>
      <c r="O10595" s="9" t="s">
        <v>176</v>
      </c>
      <c r="P10595" s="9" t="s">
        <v>419</v>
      </c>
      <c r="Q10595" s="9" t="s">
        <v>219</v>
      </c>
      <c r="R10595" s="9">
        <v>0</v>
      </c>
      <c r="S10595" s="9">
        <v>28</v>
      </c>
      <c r="U10595" s="9" t="s">
        <v>242</v>
      </c>
      <c r="X10595" s="9">
        <f>INDEX(SLA_Policy!$D$2:$D$5,MATCH(F10595,SLA_Policy!$A$2:$A$5,0))</f>
        <v>120</v>
      </c>
      <c r="Y10595" s="9" t="str">
        <f>IF(E10595="Cancelled","Excluded",IF(D10595="",IF((SLA_Policy!$B$8-B10595)*24&gt;X10595,"Open - Breached","Open - On Track"),IF((D10595-B10595)*24&lt;=X10595,"Met","Breached")))</f>
        <v>Met</v>
      </c>
    </row>
    <row r="10596" spans="1:25" x14ac:dyDescent="0.25">
      <c r="A10596" s="9" t="s">
        <v>15180</v>
      </c>
      <c r="B10596" s="23">
        <v>46225.451388888898</v>
      </c>
      <c r="C10596" s="23">
        <v>46225.453472222202</v>
      </c>
      <c r="D10596" s="23">
        <v>46225.513888888898</v>
      </c>
      <c r="E10596" s="9" t="s">
        <v>212</v>
      </c>
      <c r="F10596" s="9" t="s">
        <v>187</v>
      </c>
      <c r="G10596" s="9" t="s">
        <v>213</v>
      </c>
      <c r="H10596" s="9" t="s">
        <v>88</v>
      </c>
      <c r="I10596" s="9" t="s">
        <v>268</v>
      </c>
      <c r="J10596" s="9" t="s">
        <v>11750</v>
      </c>
      <c r="K10596" s="9" t="s">
        <v>246</v>
      </c>
      <c r="L10596" s="9" t="s">
        <v>270</v>
      </c>
      <c r="M10596" s="9" t="s">
        <v>1502</v>
      </c>
      <c r="N10596" s="9" t="s">
        <v>198</v>
      </c>
      <c r="O10596" s="9" t="s">
        <v>178</v>
      </c>
      <c r="P10596" s="9" t="s">
        <v>427</v>
      </c>
      <c r="Q10596" s="9" t="s">
        <v>273</v>
      </c>
      <c r="R10596" s="9">
        <v>0</v>
      </c>
      <c r="S10596" s="9">
        <v>29</v>
      </c>
      <c r="T10596" s="9" t="s">
        <v>220</v>
      </c>
      <c r="U10596" s="9" t="s">
        <v>661</v>
      </c>
      <c r="X10596" s="9">
        <f>INDEX(SLA_Policy!$D$2:$D$5,MATCH(F10596,SLA_Policy!$A$2:$A$5,0))</f>
        <v>8</v>
      </c>
      <c r="Y10596" s="9" t="str">
        <f>IF(E10596="Cancelled","Excluded",IF(D10596="",IF((SLA_Policy!$B$8-B10596)*24&gt;X10596,"Open - Breached","Open - On Track"),IF((D10596-B10596)*24&lt;=X10596,"Met","Breached")))</f>
        <v>Met</v>
      </c>
    </row>
    <row r="10597" spans="1:25" x14ac:dyDescent="0.25">
      <c r="A10597" s="9" t="s">
        <v>15181</v>
      </c>
      <c r="B10597" s="23">
        <v>46225.461805555598</v>
      </c>
      <c r="C10597" s="23">
        <v>46225.531944444498</v>
      </c>
      <c r="D10597" s="23">
        <v>46230.354861111096</v>
      </c>
      <c r="E10597" s="9" t="s">
        <v>212</v>
      </c>
      <c r="F10597" s="9" t="s">
        <v>188</v>
      </c>
      <c r="G10597" s="9" t="s">
        <v>236</v>
      </c>
      <c r="H10597" s="9" t="s">
        <v>161</v>
      </c>
      <c r="I10597" s="9" t="s">
        <v>482</v>
      </c>
      <c r="J10597" s="9" t="s">
        <v>2634</v>
      </c>
      <c r="K10597" s="9" t="s">
        <v>246</v>
      </c>
      <c r="L10597" s="9" t="s">
        <v>282</v>
      </c>
      <c r="M10597" s="9" t="s">
        <v>1818</v>
      </c>
      <c r="N10597" s="9" t="s">
        <v>196</v>
      </c>
      <c r="O10597" s="9" t="s">
        <v>116</v>
      </c>
      <c r="P10597" s="9" t="s">
        <v>295</v>
      </c>
      <c r="Q10597" s="9" t="s">
        <v>219</v>
      </c>
      <c r="R10597" s="9">
        <v>0</v>
      </c>
      <c r="S10597" s="9">
        <v>31</v>
      </c>
      <c r="U10597" s="9" t="s">
        <v>242</v>
      </c>
      <c r="X10597" s="9">
        <f>INDEX(SLA_Policy!$D$2:$D$5,MATCH(F10597,SLA_Policy!$A$2:$A$5,0))</f>
        <v>72</v>
      </c>
      <c r="Y10597" s="9" t="str">
        <f>IF(E10597="Cancelled","Excluded",IF(D10597="",IF((SLA_Policy!$B$8-B10597)*24&gt;X10597,"Open - Breached","Open - On Track"),IF((D10597-B10597)*24&lt;=X10597,"Met","Breached")))</f>
        <v>Breached</v>
      </c>
    </row>
    <row r="10598" spans="1:25" x14ac:dyDescent="0.25">
      <c r="A10598" s="9" t="s">
        <v>15182</v>
      </c>
      <c r="B10598" s="23">
        <v>46225.472916666702</v>
      </c>
      <c r="C10598" s="23">
        <v>46225.570833333302</v>
      </c>
      <c r="D10598" s="23">
        <v>46226.4152777778</v>
      </c>
      <c r="E10598" s="9" t="s">
        <v>212</v>
      </c>
      <c r="F10598" s="9" t="s">
        <v>188</v>
      </c>
      <c r="G10598" s="9" t="s">
        <v>213</v>
      </c>
      <c r="H10598" s="9" t="s">
        <v>164</v>
      </c>
      <c r="I10598" s="9" t="s">
        <v>260</v>
      </c>
      <c r="J10598" s="9" t="s">
        <v>6011</v>
      </c>
      <c r="K10598" s="9" t="s">
        <v>14602</v>
      </c>
      <c r="L10598" s="9" t="s">
        <v>12094</v>
      </c>
      <c r="M10598" s="9" t="s">
        <v>14773</v>
      </c>
      <c r="N10598" s="9" t="s">
        <v>199</v>
      </c>
      <c r="O10598" s="9" t="s">
        <v>182</v>
      </c>
      <c r="P10598" s="9" t="s">
        <v>120</v>
      </c>
      <c r="Q10598" s="9" t="s">
        <v>219</v>
      </c>
      <c r="R10598" s="9">
        <v>0</v>
      </c>
      <c r="S10598" s="9">
        <v>17</v>
      </c>
      <c r="T10598" s="9" t="s">
        <v>265</v>
      </c>
      <c r="U10598" s="9" t="s">
        <v>140</v>
      </c>
      <c r="V10598" s="9" t="s">
        <v>15092</v>
      </c>
      <c r="X10598" s="9">
        <f>INDEX(SLA_Policy!$D$2:$D$5,MATCH(F10598,SLA_Policy!$A$2:$A$5,0))</f>
        <v>72</v>
      </c>
      <c r="Y10598" s="9" t="str">
        <f>IF(E10598="Cancelled","Excluded",IF(D10598="",IF((SLA_Policy!$B$8-B10598)*24&gt;X10598,"Open - Breached","Open - On Track"),IF((D10598-B10598)*24&lt;=X10598,"Met","Breached")))</f>
        <v>Met</v>
      </c>
    </row>
    <row r="10599" spans="1:25" x14ac:dyDescent="0.25">
      <c r="A10599" s="9" t="s">
        <v>15183</v>
      </c>
      <c r="B10599" s="23">
        <v>46225.474999999999</v>
      </c>
      <c r="C10599" s="23">
        <v>46225.494444444397</v>
      </c>
      <c r="D10599" s="23">
        <v>46227.392361111102</v>
      </c>
      <c r="E10599" s="9" t="s">
        <v>212</v>
      </c>
      <c r="F10599" s="9" t="s">
        <v>189</v>
      </c>
      <c r="G10599" s="9" t="s">
        <v>213</v>
      </c>
      <c r="H10599" s="9" t="s">
        <v>163</v>
      </c>
      <c r="I10599" s="9" t="s">
        <v>223</v>
      </c>
      <c r="J10599" s="9" t="s">
        <v>9651</v>
      </c>
      <c r="K10599" s="9" t="s">
        <v>303</v>
      </c>
      <c r="L10599" s="9" t="s">
        <v>282</v>
      </c>
      <c r="M10599" s="9" t="s">
        <v>1536</v>
      </c>
      <c r="N10599" s="9" t="s">
        <v>198</v>
      </c>
      <c r="O10599" s="9" t="s">
        <v>176</v>
      </c>
      <c r="P10599" s="9" t="s">
        <v>330</v>
      </c>
      <c r="Q10599" s="9" t="s">
        <v>219</v>
      </c>
      <c r="R10599" s="9">
        <v>0</v>
      </c>
      <c r="S10599" s="9">
        <v>51</v>
      </c>
      <c r="T10599" s="9" t="s">
        <v>229</v>
      </c>
      <c r="U10599" s="9" t="s">
        <v>230</v>
      </c>
      <c r="X10599" s="9">
        <f>INDEX(SLA_Policy!$D$2:$D$5,MATCH(F10599,SLA_Policy!$A$2:$A$5,0))</f>
        <v>120</v>
      </c>
      <c r="Y10599" s="9" t="str">
        <f>IF(E10599="Cancelled","Excluded",IF(D10599="",IF((SLA_Policy!$B$8-B10599)*24&gt;X10599,"Open - Breached","Open - On Track"),IF((D10599-B10599)*24&lt;=X10599,"Met","Breached")))</f>
        <v>Met</v>
      </c>
    </row>
    <row r="10600" spans="1:25" x14ac:dyDescent="0.25">
      <c r="A10600" s="9" t="s">
        <v>15184</v>
      </c>
      <c r="B10600" s="23">
        <v>46225.515972222202</v>
      </c>
      <c r="C10600" s="23">
        <v>46225.523611111101</v>
      </c>
      <c r="D10600" s="23">
        <v>46225.533333333296</v>
      </c>
      <c r="E10600" s="9" t="s">
        <v>212</v>
      </c>
      <c r="F10600" s="9" t="s">
        <v>188</v>
      </c>
      <c r="G10600" s="9" t="s">
        <v>213</v>
      </c>
      <c r="H10600" s="9" t="s">
        <v>161</v>
      </c>
      <c r="I10600" s="9" t="s">
        <v>389</v>
      </c>
      <c r="J10600" s="9" t="s">
        <v>786</v>
      </c>
      <c r="K10600" s="9" t="s">
        <v>14602</v>
      </c>
      <c r="L10600" s="9" t="s">
        <v>12094</v>
      </c>
      <c r="M10600" s="9" t="s">
        <v>14687</v>
      </c>
      <c r="N10600" s="9" t="s">
        <v>198</v>
      </c>
      <c r="O10600" s="9" t="s">
        <v>182</v>
      </c>
      <c r="P10600" s="9" t="s">
        <v>120</v>
      </c>
      <c r="Q10600" s="9" t="s">
        <v>219</v>
      </c>
      <c r="R10600" s="9">
        <v>0</v>
      </c>
      <c r="S10600" s="9">
        <v>5</v>
      </c>
      <c r="U10600" s="9" t="s">
        <v>290</v>
      </c>
      <c r="X10600" s="9">
        <f>INDEX(SLA_Policy!$D$2:$D$5,MATCH(F10600,SLA_Policy!$A$2:$A$5,0))</f>
        <v>72</v>
      </c>
      <c r="Y10600" s="9" t="str">
        <f>IF(E10600="Cancelled","Excluded",IF(D10600="",IF((SLA_Policy!$B$8-B10600)*24&gt;X10600,"Open - Breached","Open - On Track"),IF((D10600-B10600)*24&lt;=X10600,"Met","Breached")))</f>
        <v>Met</v>
      </c>
    </row>
    <row r="10601" spans="1:25" x14ac:dyDescent="0.25">
      <c r="A10601" s="9" t="s">
        <v>15185</v>
      </c>
      <c r="B10601" s="23">
        <v>46225.5493055556</v>
      </c>
      <c r="C10601" s="23">
        <v>46225.599305555603</v>
      </c>
      <c r="D10601" s="23">
        <v>46226.3569444444</v>
      </c>
      <c r="E10601" s="9" t="s">
        <v>212</v>
      </c>
      <c r="F10601" s="9" t="s">
        <v>188</v>
      </c>
      <c r="G10601" s="9" t="s">
        <v>213</v>
      </c>
      <c r="H10601" s="9" t="s">
        <v>164</v>
      </c>
      <c r="I10601" s="9" t="s">
        <v>260</v>
      </c>
      <c r="J10601" s="9" t="s">
        <v>2616</v>
      </c>
      <c r="K10601" s="9" t="s">
        <v>410</v>
      </c>
      <c r="L10601" s="9" t="s">
        <v>307</v>
      </c>
      <c r="M10601" s="9" t="s">
        <v>1543</v>
      </c>
      <c r="N10601" s="9" t="s">
        <v>197</v>
      </c>
      <c r="O10601" s="9" t="s">
        <v>179</v>
      </c>
      <c r="P10601" s="9" t="s">
        <v>264</v>
      </c>
      <c r="Q10601" s="9" t="s">
        <v>219</v>
      </c>
      <c r="R10601" s="9">
        <v>0</v>
      </c>
      <c r="S10601" s="9">
        <v>47</v>
      </c>
      <c r="T10601" s="9" t="s">
        <v>265</v>
      </c>
      <c r="U10601" s="9" t="s">
        <v>140</v>
      </c>
      <c r="V10601" s="9" t="s">
        <v>15092</v>
      </c>
      <c r="X10601" s="9">
        <f>INDEX(SLA_Policy!$D$2:$D$5,MATCH(F10601,SLA_Policy!$A$2:$A$5,0))</f>
        <v>72</v>
      </c>
      <c r="Y10601" s="9" t="str">
        <f>IF(E10601="Cancelled","Excluded",IF(D10601="",IF((SLA_Policy!$B$8-B10601)*24&gt;X10601,"Open - Breached","Open - On Track"),IF((D10601-B10601)*24&lt;=X10601,"Met","Breached")))</f>
        <v>Met</v>
      </c>
    </row>
    <row r="10602" spans="1:25" x14ac:dyDescent="0.25">
      <c r="A10602" s="9" t="s">
        <v>15186</v>
      </c>
      <c r="B10602" s="23">
        <v>46225.5847222222</v>
      </c>
      <c r="C10602" s="23">
        <v>46225.682638888902</v>
      </c>
      <c r="D10602" s="23">
        <v>46227.408333333296</v>
      </c>
      <c r="E10602" s="9" t="s">
        <v>212</v>
      </c>
      <c r="F10602" s="9" t="s">
        <v>189</v>
      </c>
      <c r="G10602" s="9" t="s">
        <v>236</v>
      </c>
      <c r="H10602" s="9" t="s">
        <v>161</v>
      </c>
      <c r="I10602" s="9" t="s">
        <v>237</v>
      </c>
      <c r="J10602" s="9" t="s">
        <v>238</v>
      </c>
      <c r="K10602" s="9" t="s">
        <v>246</v>
      </c>
      <c r="L10602" s="9" t="s">
        <v>104</v>
      </c>
      <c r="M10602" s="9" t="s">
        <v>1398</v>
      </c>
      <c r="N10602" s="9" t="s">
        <v>196</v>
      </c>
      <c r="O10602" s="9" t="s">
        <v>177</v>
      </c>
      <c r="P10602" s="9" t="s">
        <v>300</v>
      </c>
      <c r="Q10602" s="9" t="s">
        <v>219</v>
      </c>
      <c r="R10602" s="9">
        <v>0</v>
      </c>
      <c r="S10602" s="9">
        <v>17</v>
      </c>
      <c r="U10602" s="9" t="s">
        <v>242</v>
      </c>
      <c r="W10602" s="9">
        <v>5</v>
      </c>
      <c r="X10602" s="9">
        <f>INDEX(SLA_Policy!$D$2:$D$5,MATCH(F10602,SLA_Policy!$A$2:$A$5,0))</f>
        <v>120</v>
      </c>
      <c r="Y10602" s="9" t="str">
        <f>IF(E10602="Cancelled","Excluded",IF(D10602="",IF((SLA_Policy!$B$8-B10602)*24&gt;X10602,"Open - Breached","Open - On Track"),IF((D10602-B10602)*24&lt;=X10602,"Met","Breached")))</f>
        <v>Met</v>
      </c>
    </row>
    <row r="10603" spans="1:25" x14ac:dyDescent="0.25">
      <c r="A10603" s="9" t="s">
        <v>15187</v>
      </c>
      <c r="B10603" s="23">
        <v>46225.588888888902</v>
      </c>
      <c r="C10603" s="23">
        <v>46225.612500000003</v>
      </c>
      <c r="D10603" s="23">
        <v>46225.729166666701</v>
      </c>
      <c r="E10603" s="9" t="s">
        <v>212</v>
      </c>
      <c r="F10603" s="9" t="s">
        <v>188</v>
      </c>
      <c r="G10603" s="9" t="s">
        <v>213</v>
      </c>
      <c r="H10603" s="9" t="s">
        <v>162</v>
      </c>
      <c r="I10603" s="9" t="s">
        <v>393</v>
      </c>
      <c r="J10603" s="9" t="s">
        <v>5843</v>
      </c>
      <c r="K10603" s="9" t="s">
        <v>239</v>
      </c>
      <c r="L10603" s="9" t="s">
        <v>104</v>
      </c>
      <c r="M10603" s="9" t="s">
        <v>7183</v>
      </c>
      <c r="N10603" s="9" t="s">
        <v>199</v>
      </c>
      <c r="O10603" s="9" t="s">
        <v>116</v>
      </c>
      <c r="P10603" s="9" t="s">
        <v>574</v>
      </c>
      <c r="Q10603" s="9" t="s">
        <v>219</v>
      </c>
      <c r="R10603" s="9">
        <v>0</v>
      </c>
      <c r="S10603" s="9">
        <v>14</v>
      </c>
      <c r="U10603" s="9" t="s">
        <v>266</v>
      </c>
      <c r="W10603" s="9">
        <v>4</v>
      </c>
      <c r="X10603" s="9">
        <f>INDEX(SLA_Policy!$D$2:$D$5,MATCH(F10603,SLA_Policy!$A$2:$A$5,0))</f>
        <v>72</v>
      </c>
      <c r="Y10603" s="9" t="str">
        <f>IF(E10603="Cancelled","Excluded",IF(D10603="",IF((SLA_Policy!$B$8-B10603)*24&gt;X10603,"Open - Breached","Open - On Track"),IF((D10603-B10603)*24&lt;=X10603,"Met","Breached")))</f>
        <v>Met</v>
      </c>
    </row>
    <row r="10604" spans="1:25" x14ac:dyDescent="0.25">
      <c r="A10604" s="9" t="s">
        <v>15188</v>
      </c>
      <c r="B10604" s="23">
        <v>46225.591666666704</v>
      </c>
      <c r="C10604" s="23">
        <v>46225.623611111099</v>
      </c>
      <c r="D10604" s="23">
        <v>46225.625694444498</v>
      </c>
      <c r="E10604" s="9" t="s">
        <v>212</v>
      </c>
      <c r="F10604" s="9" t="s">
        <v>188</v>
      </c>
      <c r="G10604" s="9" t="s">
        <v>213</v>
      </c>
      <c r="H10604" s="9" t="s">
        <v>161</v>
      </c>
      <c r="I10604" s="9" t="s">
        <v>389</v>
      </c>
      <c r="J10604" s="9" t="s">
        <v>1838</v>
      </c>
      <c r="K10604" s="9" t="s">
        <v>246</v>
      </c>
      <c r="L10604" s="9" t="s">
        <v>311</v>
      </c>
      <c r="M10604" s="9" t="s">
        <v>1152</v>
      </c>
      <c r="N10604" s="9" t="s">
        <v>196</v>
      </c>
      <c r="O10604" s="9" t="s">
        <v>116</v>
      </c>
      <c r="P10604" s="9" t="s">
        <v>258</v>
      </c>
      <c r="Q10604" s="9" t="s">
        <v>219</v>
      </c>
      <c r="R10604" s="9">
        <v>0</v>
      </c>
      <c r="S10604" s="9">
        <v>8</v>
      </c>
      <c r="U10604" s="9" t="s">
        <v>290</v>
      </c>
      <c r="X10604" s="9">
        <f>INDEX(SLA_Policy!$D$2:$D$5,MATCH(F10604,SLA_Policy!$A$2:$A$5,0))</f>
        <v>72</v>
      </c>
      <c r="Y10604" s="9" t="str">
        <f>IF(E10604="Cancelled","Excluded",IF(D10604="",IF((SLA_Policy!$B$8-B10604)*24&gt;X10604,"Open - Breached","Open - On Track"),IF((D10604-B10604)*24&lt;=X10604,"Met","Breached")))</f>
        <v>Met</v>
      </c>
    </row>
    <row r="10605" spans="1:25" x14ac:dyDescent="0.25">
      <c r="A10605" s="9" t="s">
        <v>15189</v>
      </c>
      <c r="B10605" s="23">
        <v>46225.613194444399</v>
      </c>
      <c r="C10605" s="23">
        <v>46225.645138888904</v>
      </c>
      <c r="D10605" s="23">
        <v>46226.413888888899</v>
      </c>
      <c r="E10605" s="9" t="s">
        <v>212</v>
      </c>
      <c r="F10605" s="9" t="s">
        <v>188</v>
      </c>
      <c r="G10605" s="9" t="s">
        <v>213</v>
      </c>
      <c r="H10605" s="9" t="s">
        <v>162</v>
      </c>
      <c r="I10605" s="9" t="s">
        <v>393</v>
      </c>
      <c r="J10605" s="9" t="s">
        <v>1718</v>
      </c>
      <c r="K10605" s="9" t="s">
        <v>239</v>
      </c>
      <c r="L10605" s="9" t="s">
        <v>282</v>
      </c>
      <c r="M10605" s="9" t="s">
        <v>471</v>
      </c>
      <c r="N10605" s="9" t="s">
        <v>198</v>
      </c>
      <c r="O10605" s="9" t="s">
        <v>116</v>
      </c>
      <c r="P10605" s="9" t="s">
        <v>551</v>
      </c>
      <c r="Q10605" s="9" t="s">
        <v>219</v>
      </c>
      <c r="R10605" s="9">
        <v>0</v>
      </c>
      <c r="S10605" s="9">
        <v>20</v>
      </c>
      <c r="U10605" s="9" t="s">
        <v>290</v>
      </c>
      <c r="X10605" s="9">
        <f>INDEX(SLA_Policy!$D$2:$D$5,MATCH(F10605,SLA_Policy!$A$2:$A$5,0))</f>
        <v>72</v>
      </c>
      <c r="Y10605" s="9" t="str">
        <f>IF(E10605="Cancelled","Excluded",IF(D10605="",IF((SLA_Policy!$B$8-B10605)*24&gt;X10605,"Open - Breached","Open - On Track"),IF((D10605-B10605)*24&lt;=X10605,"Met","Breached")))</f>
        <v>Met</v>
      </c>
    </row>
    <row r="10606" spans="1:25" x14ac:dyDescent="0.25">
      <c r="A10606" s="9" t="s">
        <v>15190</v>
      </c>
      <c r="B10606" s="23">
        <v>46225.617361111101</v>
      </c>
      <c r="C10606" s="23">
        <v>46225.629861111098</v>
      </c>
      <c r="E10606" s="9" t="s">
        <v>14153</v>
      </c>
      <c r="F10606" s="9" t="s">
        <v>188</v>
      </c>
      <c r="G10606" s="9" t="s">
        <v>236</v>
      </c>
      <c r="H10606" s="9" t="s">
        <v>161</v>
      </c>
      <c r="I10606" s="9" t="s">
        <v>237</v>
      </c>
      <c r="J10606" s="9" t="s">
        <v>775</v>
      </c>
      <c r="K10606" s="9" t="s">
        <v>239</v>
      </c>
      <c r="L10606" s="9" t="s">
        <v>226</v>
      </c>
      <c r="M10606" s="9" t="s">
        <v>7972</v>
      </c>
      <c r="N10606" s="9" t="s">
        <v>196</v>
      </c>
      <c r="O10606" s="9" t="s">
        <v>177</v>
      </c>
      <c r="P10606" s="9" t="s">
        <v>457</v>
      </c>
      <c r="Q10606" s="9" t="s">
        <v>219</v>
      </c>
      <c r="R10606" s="9">
        <v>0</v>
      </c>
      <c r="S10606" s="9">
        <v>7</v>
      </c>
      <c r="X10606" s="9">
        <f>INDEX(SLA_Policy!$D$2:$D$5,MATCH(F10606,SLA_Policy!$A$2:$A$5,0))</f>
        <v>72</v>
      </c>
      <c r="Y10606" s="9" t="str">
        <f>IF(E10606="Cancelled","Excluded",IF(D10606="",IF((SLA_Policy!$B$8-B10606)*24&gt;X10606,"Open - Breached","Open - On Track"),IF((D10606-B10606)*24&lt;=X10606,"Met","Breached")))</f>
        <v>Open - Breached</v>
      </c>
    </row>
    <row r="10607" spans="1:25" x14ac:dyDescent="0.25">
      <c r="A10607" s="9" t="s">
        <v>15191</v>
      </c>
      <c r="B10607" s="23">
        <v>46225.627083333296</v>
      </c>
      <c r="C10607" s="23">
        <v>46226.364583333299</v>
      </c>
      <c r="D10607" s="23">
        <v>46230.456250000003</v>
      </c>
      <c r="E10607" s="9" t="s">
        <v>212</v>
      </c>
      <c r="F10607" s="9" t="s">
        <v>189</v>
      </c>
      <c r="G10607" s="9" t="s">
        <v>213</v>
      </c>
      <c r="H10607" s="9" t="s">
        <v>163</v>
      </c>
      <c r="I10607" s="9" t="s">
        <v>405</v>
      </c>
      <c r="J10607" s="9" t="s">
        <v>884</v>
      </c>
      <c r="K10607" s="9" t="s">
        <v>239</v>
      </c>
      <c r="L10607" s="9" t="s">
        <v>282</v>
      </c>
      <c r="M10607" s="9" t="s">
        <v>1408</v>
      </c>
      <c r="N10607" s="9" t="s">
        <v>197</v>
      </c>
      <c r="O10607" s="9" t="s">
        <v>176</v>
      </c>
      <c r="P10607" s="9" t="s">
        <v>503</v>
      </c>
      <c r="Q10607" s="9" t="s">
        <v>219</v>
      </c>
      <c r="R10607" s="9">
        <v>0</v>
      </c>
      <c r="S10607" s="9">
        <v>8</v>
      </c>
      <c r="U10607" s="9" t="s">
        <v>376</v>
      </c>
      <c r="W10607" s="9">
        <v>4</v>
      </c>
      <c r="X10607" s="9">
        <f>INDEX(SLA_Policy!$D$2:$D$5,MATCH(F10607,SLA_Policy!$A$2:$A$5,0))</f>
        <v>120</v>
      </c>
      <c r="Y10607" s="9" t="str">
        <f>IF(E10607="Cancelled","Excluded",IF(D10607="",IF((SLA_Policy!$B$8-B10607)*24&gt;X10607,"Open - Breached","Open - On Track"),IF((D10607-B10607)*24&lt;=X10607,"Met","Breached")))</f>
        <v>Met</v>
      </c>
    </row>
    <row r="10608" spans="1:25" x14ac:dyDescent="0.25">
      <c r="A10608" s="9" t="s">
        <v>15192</v>
      </c>
      <c r="B10608" s="23">
        <v>46225.628472222197</v>
      </c>
      <c r="C10608" s="23">
        <v>46225.6784722222</v>
      </c>
      <c r="D10608" s="23">
        <v>46230.401388888902</v>
      </c>
      <c r="E10608" s="9" t="s">
        <v>212</v>
      </c>
      <c r="F10608" s="9" t="s">
        <v>189</v>
      </c>
      <c r="G10608" s="9" t="s">
        <v>236</v>
      </c>
      <c r="H10608" s="9" t="s">
        <v>161</v>
      </c>
      <c r="I10608" s="9" t="s">
        <v>237</v>
      </c>
      <c r="J10608" s="9" t="s">
        <v>8315</v>
      </c>
      <c r="K10608" s="9" t="s">
        <v>239</v>
      </c>
      <c r="L10608" s="9" t="s">
        <v>351</v>
      </c>
      <c r="M10608" s="9" t="s">
        <v>2336</v>
      </c>
      <c r="N10608" s="9" t="s">
        <v>196</v>
      </c>
      <c r="O10608" s="9" t="s">
        <v>179</v>
      </c>
      <c r="P10608" s="9" t="s">
        <v>284</v>
      </c>
      <c r="Q10608" s="9" t="s">
        <v>273</v>
      </c>
      <c r="R10608" s="9">
        <v>0</v>
      </c>
      <c r="S10608" s="9">
        <v>14</v>
      </c>
      <c r="U10608" s="9" t="s">
        <v>242</v>
      </c>
      <c r="X10608" s="9">
        <f>INDEX(SLA_Policy!$D$2:$D$5,MATCH(F10608,SLA_Policy!$A$2:$A$5,0))</f>
        <v>120</v>
      </c>
      <c r="Y10608" s="9" t="str">
        <f>IF(E10608="Cancelled","Excluded",IF(D10608="",IF((SLA_Policy!$B$8-B10608)*24&gt;X10608,"Open - Breached","Open - On Track"),IF((D10608-B10608)*24&lt;=X10608,"Met","Breached")))</f>
        <v>Met</v>
      </c>
    </row>
    <row r="10609" spans="1:25" x14ac:dyDescent="0.25">
      <c r="A10609" s="9" t="s">
        <v>15193</v>
      </c>
      <c r="B10609" s="23">
        <v>46225.630555555603</v>
      </c>
      <c r="C10609" s="23">
        <v>46225.709027777797</v>
      </c>
      <c r="D10609" s="23">
        <v>46226.7319444444</v>
      </c>
      <c r="E10609" s="9" t="s">
        <v>212</v>
      </c>
      <c r="F10609" s="9" t="s">
        <v>188</v>
      </c>
      <c r="G10609" s="9" t="s">
        <v>213</v>
      </c>
      <c r="H10609" s="9" t="s">
        <v>167</v>
      </c>
      <c r="I10609" s="9" t="s">
        <v>536</v>
      </c>
      <c r="J10609" s="9" t="s">
        <v>8604</v>
      </c>
      <c r="K10609" s="9" t="s">
        <v>239</v>
      </c>
      <c r="L10609" s="9" t="s">
        <v>307</v>
      </c>
      <c r="M10609" s="9" t="s">
        <v>2497</v>
      </c>
      <c r="N10609" s="9" t="s">
        <v>196</v>
      </c>
      <c r="O10609" s="9" t="s">
        <v>180</v>
      </c>
      <c r="P10609" s="9" t="s">
        <v>318</v>
      </c>
      <c r="Q10609" s="9" t="s">
        <v>219</v>
      </c>
      <c r="R10609" s="9">
        <v>0</v>
      </c>
      <c r="S10609" s="9">
        <v>65</v>
      </c>
      <c r="T10609" s="9" t="s">
        <v>220</v>
      </c>
      <c r="U10609" s="9" t="s">
        <v>248</v>
      </c>
      <c r="W10609" s="9">
        <v>3</v>
      </c>
      <c r="X10609" s="9">
        <f>INDEX(SLA_Policy!$D$2:$D$5,MATCH(F10609,SLA_Policy!$A$2:$A$5,0))</f>
        <v>72</v>
      </c>
      <c r="Y10609" s="9" t="str">
        <f>IF(E10609="Cancelled","Excluded",IF(D10609="",IF((SLA_Policy!$B$8-B10609)*24&gt;X10609,"Open - Breached","Open - On Track"),IF((D10609-B10609)*24&lt;=X10609,"Met","Breached")))</f>
        <v>Met</v>
      </c>
    </row>
    <row r="10610" spans="1:25" x14ac:dyDescent="0.25">
      <c r="A10610" s="9" t="s">
        <v>15194</v>
      </c>
      <c r="B10610" s="23">
        <v>46225.631944444503</v>
      </c>
      <c r="C10610" s="23">
        <v>46225.65</v>
      </c>
      <c r="D10610" s="23">
        <v>46227.534722222197</v>
      </c>
      <c r="E10610" s="9" t="s">
        <v>212</v>
      </c>
      <c r="F10610" s="9" t="s">
        <v>188</v>
      </c>
      <c r="G10610" s="9" t="s">
        <v>213</v>
      </c>
      <c r="H10610" s="9" t="s">
        <v>164</v>
      </c>
      <c r="I10610" s="9" t="s">
        <v>478</v>
      </c>
      <c r="J10610" s="9" t="s">
        <v>5130</v>
      </c>
      <c r="K10610" s="9" t="s">
        <v>246</v>
      </c>
      <c r="L10610" s="9" t="s">
        <v>216</v>
      </c>
      <c r="M10610" s="9" t="s">
        <v>715</v>
      </c>
      <c r="N10610" s="9" t="s">
        <v>197</v>
      </c>
      <c r="O10610" s="9" t="s">
        <v>178</v>
      </c>
      <c r="P10610" s="9" t="s">
        <v>321</v>
      </c>
      <c r="Q10610" s="9" t="s">
        <v>219</v>
      </c>
      <c r="R10610" s="9">
        <v>0</v>
      </c>
      <c r="S10610" s="9">
        <v>9</v>
      </c>
      <c r="T10610" s="9" t="s">
        <v>464</v>
      </c>
      <c r="U10610" s="9" t="s">
        <v>248</v>
      </c>
      <c r="X10610" s="9">
        <f>INDEX(SLA_Policy!$D$2:$D$5,MATCH(F10610,SLA_Policy!$A$2:$A$5,0))</f>
        <v>72</v>
      </c>
      <c r="Y10610" s="9" t="str">
        <f>IF(E10610="Cancelled","Excluded",IF(D10610="",IF((SLA_Policy!$B$8-B10610)*24&gt;X10610,"Open - Breached","Open - On Track"),IF((D10610-B10610)*24&lt;=X10610,"Met","Breached")))</f>
        <v>Met</v>
      </c>
    </row>
    <row r="10611" spans="1:25" x14ac:dyDescent="0.25">
      <c r="A10611" s="9" t="s">
        <v>15195</v>
      </c>
      <c r="B10611" s="23">
        <v>46225.636805555601</v>
      </c>
      <c r="C10611" s="23">
        <v>46225.6472222222</v>
      </c>
      <c r="D10611" s="23">
        <v>46225.85</v>
      </c>
      <c r="E10611" s="9" t="s">
        <v>212</v>
      </c>
      <c r="F10611" s="9" t="s">
        <v>187</v>
      </c>
      <c r="G10611" s="9" t="s">
        <v>236</v>
      </c>
      <c r="H10611" s="9" t="s">
        <v>161</v>
      </c>
      <c r="I10611" s="9" t="s">
        <v>237</v>
      </c>
      <c r="J10611" s="9" t="s">
        <v>5156</v>
      </c>
      <c r="K10611" s="9" t="s">
        <v>215</v>
      </c>
      <c r="L10611" s="9" t="s">
        <v>104</v>
      </c>
      <c r="M10611" s="9" t="s">
        <v>3144</v>
      </c>
      <c r="N10611" s="9" t="s">
        <v>196</v>
      </c>
      <c r="O10611" s="9" t="s">
        <v>177</v>
      </c>
      <c r="P10611" s="9" t="s">
        <v>300</v>
      </c>
      <c r="Q10611" s="9" t="s">
        <v>273</v>
      </c>
      <c r="R10611" s="9">
        <v>0</v>
      </c>
      <c r="S10611" s="9">
        <v>23</v>
      </c>
      <c r="U10611" s="9" t="s">
        <v>242</v>
      </c>
      <c r="X10611" s="9">
        <f>INDEX(SLA_Policy!$D$2:$D$5,MATCH(F10611,SLA_Policy!$A$2:$A$5,0))</f>
        <v>8</v>
      </c>
      <c r="Y10611" s="9" t="str">
        <f>IF(E10611="Cancelled","Excluded",IF(D10611="",IF((SLA_Policy!$B$8-B10611)*24&gt;X10611,"Open - Breached","Open - On Track"),IF((D10611-B10611)*24&lt;=X10611,"Met","Breached")))</f>
        <v>Met</v>
      </c>
    </row>
    <row r="10612" spans="1:25" x14ac:dyDescent="0.25">
      <c r="A10612" s="9" t="s">
        <v>15196</v>
      </c>
      <c r="B10612" s="23">
        <v>46225.640277777798</v>
      </c>
      <c r="C10612" s="23">
        <v>46225.647916666698</v>
      </c>
      <c r="D10612" s="23">
        <v>46225.685416666704</v>
      </c>
      <c r="E10612" s="9" t="s">
        <v>212</v>
      </c>
      <c r="F10612" s="9" t="s">
        <v>187</v>
      </c>
      <c r="G10612" s="9" t="s">
        <v>236</v>
      </c>
      <c r="H10612" s="9" t="s">
        <v>167</v>
      </c>
      <c r="I10612" s="9" t="s">
        <v>255</v>
      </c>
      <c r="J10612" s="9" t="s">
        <v>11725</v>
      </c>
      <c r="K10612" s="9" t="s">
        <v>246</v>
      </c>
      <c r="L10612" s="9" t="s">
        <v>216</v>
      </c>
      <c r="M10612" s="9" t="s">
        <v>2928</v>
      </c>
      <c r="N10612" s="9" t="s">
        <v>196</v>
      </c>
      <c r="O10612" s="9" t="s">
        <v>116</v>
      </c>
      <c r="P10612" s="9" t="s">
        <v>258</v>
      </c>
      <c r="Q10612" s="9" t="s">
        <v>219</v>
      </c>
      <c r="R10612" s="9">
        <v>0</v>
      </c>
      <c r="S10612" s="9">
        <v>17</v>
      </c>
      <c r="U10612" s="9" t="s">
        <v>242</v>
      </c>
      <c r="X10612" s="9">
        <f>INDEX(SLA_Policy!$D$2:$D$5,MATCH(F10612,SLA_Policy!$A$2:$A$5,0))</f>
        <v>8</v>
      </c>
      <c r="Y10612" s="9" t="str">
        <f>IF(E10612="Cancelled","Excluded",IF(D10612="",IF((SLA_Policy!$B$8-B10612)*24&gt;X10612,"Open - Breached","Open - On Track"),IF((D10612-B10612)*24&lt;=X10612,"Met","Breached")))</f>
        <v>Met</v>
      </c>
    </row>
    <row r="10613" spans="1:25" x14ac:dyDescent="0.25">
      <c r="A10613" s="9" t="s">
        <v>15197</v>
      </c>
      <c r="B10613" s="23">
        <v>46225.645138888904</v>
      </c>
      <c r="C10613" s="23">
        <v>46225.682638888902</v>
      </c>
      <c r="D10613" s="23">
        <v>46225.7590277778</v>
      </c>
      <c r="E10613" s="9" t="s">
        <v>212</v>
      </c>
      <c r="F10613" s="9" t="s">
        <v>188</v>
      </c>
      <c r="G10613" s="9" t="s">
        <v>213</v>
      </c>
      <c r="H10613" s="9" t="s">
        <v>161</v>
      </c>
      <c r="I10613" s="9" t="s">
        <v>454</v>
      </c>
      <c r="J10613" s="9" t="s">
        <v>3846</v>
      </c>
      <c r="K10613" s="9" t="s">
        <v>246</v>
      </c>
      <c r="L10613" s="9" t="s">
        <v>104</v>
      </c>
      <c r="M10613" s="9" t="s">
        <v>1398</v>
      </c>
      <c r="N10613" s="9" t="s">
        <v>196</v>
      </c>
      <c r="O10613" s="9" t="s">
        <v>116</v>
      </c>
      <c r="P10613" s="9" t="s">
        <v>258</v>
      </c>
      <c r="Q10613" s="9" t="s">
        <v>219</v>
      </c>
      <c r="R10613" s="9">
        <v>0</v>
      </c>
      <c r="S10613" s="9">
        <v>5</v>
      </c>
      <c r="U10613" s="9" t="s">
        <v>221</v>
      </c>
      <c r="W10613" s="9">
        <v>5</v>
      </c>
      <c r="X10613" s="9">
        <f>INDEX(SLA_Policy!$D$2:$D$5,MATCH(F10613,SLA_Policy!$A$2:$A$5,0))</f>
        <v>72</v>
      </c>
      <c r="Y10613" s="9" t="str">
        <f>IF(E10613="Cancelled","Excluded",IF(D10613="",IF((SLA_Policy!$B$8-B10613)*24&gt;X10613,"Open - Breached","Open - On Track"),IF((D10613-B10613)*24&lt;=X10613,"Met","Breached")))</f>
        <v>Met</v>
      </c>
    </row>
    <row r="10614" spans="1:25" x14ac:dyDescent="0.25">
      <c r="A10614" s="9" t="s">
        <v>15198</v>
      </c>
      <c r="B10614" s="23">
        <v>46225.6875</v>
      </c>
      <c r="C10614" s="23">
        <v>46225.697916666701</v>
      </c>
      <c r="D10614" s="23">
        <v>46226.402777777803</v>
      </c>
      <c r="E10614" s="9" t="s">
        <v>212</v>
      </c>
      <c r="F10614" s="9" t="s">
        <v>188</v>
      </c>
      <c r="G10614" s="9" t="s">
        <v>213</v>
      </c>
      <c r="H10614" s="9" t="s">
        <v>166</v>
      </c>
      <c r="I10614" s="9" t="s">
        <v>398</v>
      </c>
      <c r="J10614" s="9" t="s">
        <v>4530</v>
      </c>
      <c r="K10614" s="9" t="s">
        <v>215</v>
      </c>
      <c r="L10614" s="9" t="s">
        <v>293</v>
      </c>
      <c r="M10614" s="9" t="s">
        <v>2382</v>
      </c>
      <c r="N10614" s="9" t="s">
        <v>196</v>
      </c>
      <c r="O10614" s="9" t="s">
        <v>181</v>
      </c>
      <c r="P10614" s="9" t="s">
        <v>449</v>
      </c>
      <c r="Q10614" s="9" t="s">
        <v>219</v>
      </c>
      <c r="R10614" s="9">
        <v>0</v>
      </c>
      <c r="S10614" s="9">
        <v>33</v>
      </c>
      <c r="U10614" s="9" t="s">
        <v>248</v>
      </c>
      <c r="X10614" s="9">
        <f>INDEX(SLA_Policy!$D$2:$D$5,MATCH(F10614,SLA_Policy!$A$2:$A$5,0))</f>
        <v>72</v>
      </c>
      <c r="Y10614" s="9" t="str">
        <f>IF(E10614="Cancelled","Excluded",IF(D10614="",IF((SLA_Policy!$B$8-B10614)*24&gt;X10614,"Open - Breached","Open - On Track"),IF((D10614-B10614)*24&lt;=X10614,"Met","Breached")))</f>
        <v>Met</v>
      </c>
    </row>
    <row r="10615" spans="1:25" x14ac:dyDescent="0.25">
      <c r="A10615" s="9" t="s">
        <v>15199</v>
      </c>
      <c r="B10615" s="23">
        <v>46225.697222222203</v>
      </c>
      <c r="C10615" s="23">
        <v>46225.697916666701</v>
      </c>
      <c r="D10615" s="23">
        <v>46226.323611111096</v>
      </c>
      <c r="E10615" s="9" t="s">
        <v>212</v>
      </c>
      <c r="F10615" s="9" t="s">
        <v>188</v>
      </c>
      <c r="G10615" s="9" t="s">
        <v>213</v>
      </c>
      <c r="H10615" s="9" t="s">
        <v>163</v>
      </c>
      <c r="I10615" s="9" t="s">
        <v>223</v>
      </c>
      <c r="J10615" s="9" t="s">
        <v>15200</v>
      </c>
      <c r="K10615" s="9" t="s">
        <v>303</v>
      </c>
      <c r="L10615" s="9" t="s">
        <v>371</v>
      </c>
      <c r="M10615" s="9" t="s">
        <v>1721</v>
      </c>
      <c r="N10615" s="9" t="s">
        <v>200</v>
      </c>
      <c r="O10615" s="9" t="s">
        <v>176</v>
      </c>
      <c r="P10615" s="9" t="s">
        <v>330</v>
      </c>
      <c r="Q10615" s="9" t="s">
        <v>219</v>
      </c>
      <c r="R10615" s="9">
        <v>0</v>
      </c>
      <c r="S10615" s="9">
        <v>51</v>
      </c>
      <c r="T10615" s="9" t="s">
        <v>136</v>
      </c>
      <c r="U10615" s="9" t="s">
        <v>266</v>
      </c>
      <c r="X10615" s="9">
        <f>INDEX(SLA_Policy!$D$2:$D$5,MATCH(F10615,SLA_Policy!$A$2:$A$5,0))</f>
        <v>72</v>
      </c>
      <c r="Y10615" s="9" t="str">
        <f>IF(E10615="Cancelled","Excluded",IF(D10615="",IF((SLA_Policy!$B$8-B10615)*24&gt;X10615,"Open - Breached","Open - On Track"),IF((D10615-B10615)*24&lt;=X10615,"Met","Breached")))</f>
        <v>Met</v>
      </c>
    </row>
    <row r="10616" spans="1:25" x14ac:dyDescent="0.25">
      <c r="A10616" s="9" t="s">
        <v>15201</v>
      </c>
      <c r="B10616" s="23">
        <v>46225.698611111096</v>
      </c>
      <c r="C10616" s="23">
        <v>46225.703472222202</v>
      </c>
      <c r="D10616" s="23">
        <v>46225.714583333298</v>
      </c>
      <c r="E10616" s="9" t="s">
        <v>212</v>
      </c>
      <c r="F10616" s="9" t="s">
        <v>188</v>
      </c>
      <c r="G10616" s="9" t="s">
        <v>213</v>
      </c>
      <c r="H10616" s="9" t="s">
        <v>161</v>
      </c>
      <c r="I10616" s="9" t="s">
        <v>454</v>
      </c>
      <c r="J10616" s="9" t="s">
        <v>2010</v>
      </c>
      <c r="K10616" s="9" t="s">
        <v>303</v>
      </c>
      <c r="L10616" s="9" t="s">
        <v>282</v>
      </c>
      <c r="M10616" s="9" t="s">
        <v>550</v>
      </c>
      <c r="N10616" s="9" t="s">
        <v>198</v>
      </c>
      <c r="O10616" s="9" t="s">
        <v>116</v>
      </c>
      <c r="P10616" s="9" t="s">
        <v>525</v>
      </c>
      <c r="Q10616" s="9" t="s">
        <v>219</v>
      </c>
      <c r="R10616" s="9">
        <v>0</v>
      </c>
      <c r="S10616" s="9">
        <v>4</v>
      </c>
      <c r="U10616" s="9" t="s">
        <v>290</v>
      </c>
      <c r="X10616" s="9">
        <f>INDEX(SLA_Policy!$D$2:$D$5,MATCH(F10616,SLA_Policy!$A$2:$A$5,0))</f>
        <v>72</v>
      </c>
      <c r="Y10616" s="9" t="str">
        <f>IF(E10616="Cancelled","Excluded",IF(D10616="",IF((SLA_Policy!$B$8-B10616)*24&gt;X10616,"Open - Breached","Open - On Track"),IF((D10616-B10616)*24&lt;=X10616,"Met","Breached")))</f>
        <v>Met</v>
      </c>
    </row>
    <row r="10617" spans="1:25" x14ac:dyDescent="0.25">
      <c r="A10617" s="9" t="s">
        <v>15202</v>
      </c>
      <c r="B10617" s="23">
        <v>46225.702083333301</v>
      </c>
      <c r="C10617" s="23">
        <v>46225.745833333298</v>
      </c>
      <c r="D10617" s="23">
        <v>46226.556944444397</v>
      </c>
      <c r="E10617" s="9" t="s">
        <v>212</v>
      </c>
      <c r="F10617" s="9" t="s">
        <v>189</v>
      </c>
      <c r="G10617" s="9" t="s">
        <v>236</v>
      </c>
      <c r="H10617" s="9" t="s">
        <v>161</v>
      </c>
      <c r="I10617" s="9" t="s">
        <v>237</v>
      </c>
      <c r="J10617" s="9" t="s">
        <v>238</v>
      </c>
      <c r="K10617" s="9" t="s">
        <v>246</v>
      </c>
      <c r="L10617" s="9" t="s">
        <v>104</v>
      </c>
      <c r="M10617" s="9" t="s">
        <v>5333</v>
      </c>
      <c r="N10617" s="9" t="s">
        <v>196</v>
      </c>
      <c r="O10617" s="9" t="s">
        <v>177</v>
      </c>
      <c r="P10617" s="9" t="s">
        <v>300</v>
      </c>
      <c r="Q10617" s="9" t="s">
        <v>273</v>
      </c>
      <c r="R10617" s="9">
        <v>0</v>
      </c>
      <c r="S10617" s="9">
        <v>20</v>
      </c>
      <c r="U10617" s="9" t="s">
        <v>242</v>
      </c>
      <c r="X10617" s="9">
        <f>INDEX(SLA_Policy!$D$2:$D$5,MATCH(F10617,SLA_Policy!$A$2:$A$5,0))</f>
        <v>120</v>
      </c>
      <c r="Y10617" s="9" t="str">
        <f>IF(E10617="Cancelled","Excluded",IF(D10617="",IF((SLA_Policy!$B$8-B10617)*24&gt;X10617,"Open - Breached","Open - On Track"),IF((D10617-B10617)*24&lt;=X10617,"Met","Breached")))</f>
        <v>Met</v>
      </c>
    </row>
    <row r="10618" spans="1:25" x14ac:dyDescent="0.25">
      <c r="A10618" s="9" t="s">
        <v>15203</v>
      </c>
      <c r="B10618" s="23">
        <v>46225.7055555556</v>
      </c>
      <c r="C10618" s="23">
        <v>46225.707638888904</v>
      </c>
      <c r="D10618" s="23">
        <v>46226.409027777801</v>
      </c>
      <c r="E10618" s="9" t="s">
        <v>212</v>
      </c>
      <c r="F10618" s="9" t="s">
        <v>188</v>
      </c>
      <c r="G10618" s="9" t="s">
        <v>213</v>
      </c>
      <c r="H10618" s="9" t="s">
        <v>88</v>
      </c>
      <c r="I10618" s="9" t="s">
        <v>92</v>
      </c>
      <c r="J10618" s="9" t="s">
        <v>15204</v>
      </c>
      <c r="K10618" s="9" t="s">
        <v>246</v>
      </c>
      <c r="L10618" s="9" t="s">
        <v>226</v>
      </c>
      <c r="M10618" s="9" t="s">
        <v>1384</v>
      </c>
      <c r="N10618" s="9" t="s">
        <v>198</v>
      </c>
      <c r="O10618" s="9" t="s">
        <v>178</v>
      </c>
      <c r="P10618" s="9" t="s">
        <v>272</v>
      </c>
      <c r="Q10618" s="9" t="s">
        <v>219</v>
      </c>
      <c r="R10618" s="9">
        <v>0</v>
      </c>
      <c r="S10618" s="9">
        <v>32</v>
      </c>
      <c r="T10618" s="9" t="s">
        <v>136</v>
      </c>
      <c r="U10618" s="9" t="s">
        <v>290</v>
      </c>
      <c r="X10618" s="9">
        <f>INDEX(SLA_Policy!$D$2:$D$5,MATCH(F10618,SLA_Policy!$A$2:$A$5,0))</f>
        <v>72</v>
      </c>
      <c r="Y10618" s="9" t="str">
        <f>IF(E10618="Cancelled","Excluded",IF(D10618="",IF((SLA_Policy!$B$8-B10618)*24&gt;X10618,"Open - Breached","Open - On Track"),IF((D10618-B10618)*24&lt;=X10618,"Met","Breached")))</f>
        <v>Met</v>
      </c>
    </row>
    <row r="10619" spans="1:25" x14ac:dyDescent="0.25">
      <c r="A10619" s="9" t="s">
        <v>15205</v>
      </c>
      <c r="B10619" s="23">
        <v>46225.710416666698</v>
      </c>
      <c r="C10619" s="23">
        <v>46225.7368055556</v>
      </c>
      <c r="D10619" s="23">
        <v>46237.377777777801</v>
      </c>
      <c r="E10619" s="9" t="s">
        <v>212</v>
      </c>
      <c r="F10619" s="9" t="s">
        <v>188</v>
      </c>
      <c r="G10619" s="9" t="s">
        <v>236</v>
      </c>
      <c r="H10619" s="9" t="s">
        <v>161</v>
      </c>
      <c r="I10619" s="9" t="s">
        <v>482</v>
      </c>
      <c r="J10619" s="9" t="s">
        <v>11965</v>
      </c>
      <c r="K10619" s="9" t="s">
        <v>262</v>
      </c>
      <c r="L10619" s="9" t="s">
        <v>226</v>
      </c>
      <c r="M10619" s="9" t="s">
        <v>6193</v>
      </c>
      <c r="N10619" s="9" t="s">
        <v>197</v>
      </c>
      <c r="O10619" s="9" t="s">
        <v>177</v>
      </c>
      <c r="P10619" s="9" t="s">
        <v>300</v>
      </c>
      <c r="Q10619" s="9" t="s">
        <v>219</v>
      </c>
      <c r="R10619" s="9">
        <v>0</v>
      </c>
      <c r="S10619" s="9">
        <v>18</v>
      </c>
      <c r="U10619" s="9" t="s">
        <v>242</v>
      </c>
      <c r="X10619" s="9">
        <f>INDEX(SLA_Policy!$D$2:$D$5,MATCH(F10619,SLA_Policy!$A$2:$A$5,0))</f>
        <v>72</v>
      </c>
      <c r="Y10619" s="9" t="str">
        <f>IF(E10619="Cancelled","Excluded",IF(D10619="",IF((SLA_Policy!$B$8-B10619)*24&gt;X10619,"Open - Breached","Open - On Track"),IF((D10619-B10619)*24&lt;=X10619,"Met","Breached")))</f>
        <v>Breached</v>
      </c>
    </row>
    <row r="10620" spans="1:25" x14ac:dyDescent="0.25">
      <c r="A10620" s="9" t="s">
        <v>15206</v>
      </c>
      <c r="B10620" s="23">
        <v>46225.7277777778</v>
      </c>
      <c r="C10620" s="23">
        <v>46225.759722222203</v>
      </c>
      <c r="D10620" s="23">
        <v>46226.713194444397</v>
      </c>
      <c r="E10620" s="9" t="s">
        <v>212</v>
      </c>
      <c r="F10620" s="9" t="s">
        <v>188</v>
      </c>
      <c r="G10620" s="9" t="s">
        <v>213</v>
      </c>
      <c r="H10620" s="9" t="s">
        <v>167</v>
      </c>
      <c r="I10620" s="9" t="s">
        <v>349</v>
      </c>
      <c r="J10620" s="9" t="s">
        <v>12177</v>
      </c>
      <c r="K10620" s="9" t="s">
        <v>239</v>
      </c>
      <c r="L10620" s="9" t="s">
        <v>216</v>
      </c>
      <c r="M10620" s="9" t="s">
        <v>1158</v>
      </c>
      <c r="N10620" s="9" t="s">
        <v>196</v>
      </c>
      <c r="O10620" s="9" t="s">
        <v>180</v>
      </c>
      <c r="P10620" s="9" t="s">
        <v>381</v>
      </c>
      <c r="Q10620" s="9" t="s">
        <v>219</v>
      </c>
      <c r="R10620" s="9">
        <v>0</v>
      </c>
      <c r="S10620" s="9">
        <v>19</v>
      </c>
      <c r="U10620" s="9" t="s">
        <v>248</v>
      </c>
      <c r="X10620" s="9">
        <f>INDEX(SLA_Policy!$D$2:$D$5,MATCH(F10620,SLA_Policy!$A$2:$A$5,0))</f>
        <v>72</v>
      </c>
      <c r="Y10620" s="9" t="str">
        <f>IF(E10620="Cancelled","Excluded",IF(D10620="",IF((SLA_Policy!$B$8-B10620)*24&gt;X10620,"Open - Breached","Open - On Track"),IF((D10620-B10620)*24&lt;=X10620,"Met","Breached")))</f>
        <v>Met</v>
      </c>
    </row>
    <row r="10621" spans="1:25" x14ac:dyDescent="0.25">
      <c r="A10621" s="9" t="s">
        <v>15207</v>
      </c>
      <c r="B10621" s="23">
        <v>46225.774305555598</v>
      </c>
      <c r="C10621" s="23">
        <v>46226.346527777801</v>
      </c>
      <c r="D10621" s="23">
        <v>46227.367361111101</v>
      </c>
      <c r="E10621" s="9" t="s">
        <v>212</v>
      </c>
      <c r="F10621" s="9" t="s">
        <v>189</v>
      </c>
      <c r="G10621" s="9" t="s">
        <v>236</v>
      </c>
      <c r="H10621" s="9" t="s">
        <v>161</v>
      </c>
      <c r="I10621" s="9" t="s">
        <v>237</v>
      </c>
      <c r="J10621" s="9" t="s">
        <v>238</v>
      </c>
      <c r="K10621" s="9" t="s">
        <v>239</v>
      </c>
      <c r="L10621" s="9" t="s">
        <v>216</v>
      </c>
      <c r="M10621" s="9" t="s">
        <v>976</v>
      </c>
      <c r="N10621" s="9" t="s">
        <v>196</v>
      </c>
      <c r="O10621" s="9" t="s">
        <v>177</v>
      </c>
      <c r="P10621" s="9" t="s">
        <v>300</v>
      </c>
      <c r="Q10621" s="9" t="s">
        <v>219</v>
      </c>
      <c r="R10621" s="9">
        <v>0</v>
      </c>
      <c r="S10621" s="9">
        <v>16</v>
      </c>
      <c r="U10621" s="9" t="s">
        <v>242</v>
      </c>
      <c r="X10621" s="9">
        <f>INDEX(SLA_Policy!$D$2:$D$5,MATCH(F10621,SLA_Policy!$A$2:$A$5,0))</f>
        <v>120</v>
      </c>
      <c r="Y10621" s="9" t="str">
        <f>IF(E10621="Cancelled","Excluded",IF(D10621="",IF((SLA_Policy!$B$8-B10621)*24&gt;X10621,"Open - Breached","Open - On Track"),IF((D10621-B10621)*24&lt;=X10621,"Met","Breached")))</f>
        <v>Met</v>
      </c>
    </row>
    <row r="10622" spans="1:25" x14ac:dyDescent="0.25">
      <c r="A10622" s="9" t="s">
        <v>15208</v>
      </c>
      <c r="B10622" s="23">
        <v>46225.793055555601</v>
      </c>
      <c r="C10622" s="23">
        <v>46226.320833333302</v>
      </c>
      <c r="D10622" s="23">
        <v>46230.318055555603</v>
      </c>
      <c r="E10622" s="9" t="s">
        <v>212</v>
      </c>
      <c r="F10622" s="9" t="s">
        <v>188</v>
      </c>
      <c r="G10622" s="9" t="s">
        <v>213</v>
      </c>
      <c r="H10622" s="9" t="s">
        <v>88</v>
      </c>
      <c r="I10622" s="9" t="s">
        <v>354</v>
      </c>
      <c r="J10622" s="9" t="s">
        <v>15209</v>
      </c>
      <c r="K10622" s="9" t="s">
        <v>246</v>
      </c>
      <c r="L10622" s="9" t="s">
        <v>216</v>
      </c>
      <c r="M10622" s="9" t="s">
        <v>1772</v>
      </c>
      <c r="N10622" s="9" t="s">
        <v>196</v>
      </c>
      <c r="O10622" s="9" t="s">
        <v>180</v>
      </c>
      <c r="P10622" s="9" t="s">
        <v>368</v>
      </c>
      <c r="Q10622" s="9" t="s">
        <v>219</v>
      </c>
      <c r="R10622" s="9">
        <v>0</v>
      </c>
      <c r="S10622" s="9">
        <v>23</v>
      </c>
      <c r="T10622" s="9" t="s">
        <v>220</v>
      </c>
      <c r="U10622" s="9" t="s">
        <v>290</v>
      </c>
      <c r="X10622" s="9">
        <f>INDEX(SLA_Policy!$D$2:$D$5,MATCH(F10622,SLA_Policy!$A$2:$A$5,0))</f>
        <v>72</v>
      </c>
      <c r="Y10622" s="9" t="str">
        <f>IF(E10622="Cancelled","Excluded",IF(D10622="",IF((SLA_Policy!$B$8-B10622)*24&gt;X10622,"Open - Breached","Open - On Track"),IF((D10622-B10622)*24&lt;=X10622,"Met","Breached")))</f>
        <v>Breached</v>
      </c>
    </row>
    <row r="10623" spans="1:25" x14ac:dyDescent="0.25">
      <c r="A10623" s="9" t="s">
        <v>15210</v>
      </c>
      <c r="B10623" s="23">
        <v>46225.927083333299</v>
      </c>
      <c r="C10623" s="23">
        <v>46226.296527777798</v>
      </c>
      <c r="D10623" s="23">
        <v>46226.551388888904</v>
      </c>
      <c r="E10623" s="9" t="s">
        <v>212</v>
      </c>
      <c r="F10623" s="9" t="s">
        <v>189</v>
      </c>
      <c r="G10623" s="9" t="s">
        <v>213</v>
      </c>
      <c r="H10623" s="9" t="s">
        <v>162</v>
      </c>
      <c r="I10623" s="9" t="s">
        <v>393</v>
      </c>
      <c r="J10623" s="9" t="s">
        <v>1718</v>
      </c>
      <c r="K10623" s="9" t="s">
        <v>246</v>
      </c>
      <c r="L10623" s="9" t="s">
        <v>270</v>
      </c>
      <c r="M10623" s="9" t="s">
        <v>2046</v>
      </c>
      <c r="N10623" s="9" t="s">
        <v>197</v>
      </c>
      <c r="O10623" s="9" t="s">
        <v>116</v>
      </c>
      <c r="P10623" s="9" t="s">
        <v>234</v>
      </c>
      <c r="Q10623" s="9" t="s">
        <v>219</v>
      </c>
      <c r="R10623" s="9">
        <v>0</v>
      </c>
      <c r="S10623" s="9">
        <v>6</v>
      </c>
      <c r="U10623" s="9" t="s">
        <v>266</v>
      </c>
      <c r="X10623" s="9">
        <f>INDEX(SLA_Policy!$D$2:$D$5,MATCH(F10623,SLA_Policy!$A$2:$A$5,0))</f>
        <v>120</v>
      </c>
      <c r="Y10623" s="9" t="str">
        <f>IF(E10623="Cancelled","Excluded",IF(D10623="",IF((SLA_Policy!$B$8-B10623)*24&gt;X10623,"Open - Breached","Open - On Track"),IF((D10623-B10623)*24&lt;=X10623,"Met","Breached")))</f>
        <v>Met</v>
      </c>
    </row>
    <row r="10624" spans="1:25" x14ac:dyDescent="0.25">
      <c r="A10624" s="9" t="s">
        <v>15211</v>
      </c>
      <c r="B10624" s="23">
        <v>46226.293749999997</v>
      </c>
      <c r="C10624" s="23">
        <v>46226.394444444399</v>
      </c>
      <c r="D10624" s="23">
        <v>46227.332638888904</v>
      </c>
      <c r="E10624" s="9" t="s">
        <v>212</v>
      </c>
      <c r="F10624" s="9" t="s">
        <v>189</v>
      </c>
      <c r="G10624" s="9" t="s">
        <v>236</v>
      </c>
      <c r="H10624" s="9" t="s">
        <v>162</v>
      </c>
      <c r="I10624" s="9" t="s">
        <v>280</v>
      </c>
      <c r="J10624" s="9" t="s">
        <v>1594</v>
      </c>
      <c r="K10624" s="9" t="s">
        <v>246</v>
      </c>
      <c r="L10624" s="9" t="s">
        <v>216</v>
      </c>
      <c r="M10624" s="9" t="s">
        <v>3323</v>
      </c>
      <c r="N10624" s="9" t="s">
        <v>197</v>
      </c>
      <c r="O10624" s="9" t="s">
        <v>179</v>
      </c>
      <c r="P10624" s="9" t="s">
        <v>264</v>
      </c>
      <c r="Q10624" s="9" t="s">
        <v>219</v>
      </c>
      <c r="R10624" s="9">
        <v>0</v>
      </c>
      <c r="S10624" s="9">
        <v>23</v>
      </c>
      <c r="U10624" s="9" t="s">
        <v>242</v>
      </c>
      <c r="X10624" s="9">
        <f>INDEX(SLA_Policy!$D$2:$D$5,MATCH(F10624,SLA_Policy!$A$2:$A$5,0))</f>
        <v>120</v>
      </c>
      <c r="Y10624" s="9" t="str">
        <f>IF(E10624="Cancelled","Excluded",IF(D10624="",IF((SLA_Policy!$B$8-B10624)*24&gt;X10624,"Open - Breached","Open - On Track"),IF((D10624-B10624)*24&lt;=X10624,"Met","Breached")))</f>
        <v>Met</v>
      </c>
    </row>
    <row r="10625" spans="1:25" x14ac:dyDescent="0.25">
      <c r="A10625" s="9" t="s">
        <v>15212</v>
      </c>
      <c r="B10625" s="23">
        <v>46226.295138888898</v>
      </c>
      <c r="C10625" s="23">
        <v>46226.352083333302</v>
      </c>
      <c r="D10625" s="23">
        <v>46226.523611111101</v>
      </c>
      <c r="E10625" s="9" t="s">
        <v>212</v>
      </c>
      <c r="F10625" s="9" t="s">
        <v>188</v>
      </c>
      <c r="G10625" s="9" t="s">
        <v>213</v>
      </c>
      <c r="H10625" s="9" t="s">
        <v>167</v>
      </c>
      <c r="I10625" s="9" t="s">
        <v>362</v>
      </c>
      <c r="J10625" s="9" t="s">
        <v>15213</v>
      </c>
      <c r="K10625" s="9" t="s">
        <v>239</v>
      </c>
      <c r="L10625" s="9" t="s">
        <v>216</v>
      </c>
      <c r="M10625" s="9" t="s">
        <v>3502</v>
      </c>
      <c r="N10625" s="9" t="s">
        <v>196</v>
      </c>
      <c r="O10625" s="9" t="s">
        <v>176</v>
      </c>
      <c r="P10625" s="9" t="s">
        <v>419</v>
      </c>
      <c r="Q10625" s="9" t="s">
        <v>273</v>
      </c>
      <c r="R10625" s="9">
        <v>0</v>
      </c>
      <c r="S10625" s="9">
        <v>42</v>
      </c>
      <c r="U10625" s="9" t="s">
        <v>290</v>
      </c>
      <c r="W10625" s="9">
        <v>5</v>
      </c>
      <c r="X10625" s="9">
        <f>INDEX(SLA_Policy!$D$2:$D$5,MATCH(F10625,SLA_Policy!$A$2:$A$5,0))</f>
        <v>72</v>
      </c>
      <c r="Y10625" s="9" t="str">
        <f>IF(E10625="Cancelled","Excluded",IF(D10625="",IF((SLA_Policy!$B$8-B10625)*24&gt;X10625,"Open - Breached","Open - On Track"),IF((D10625-B10625)*24&lt;=X10625,"Met","Breached")))</f>
        <v>Met</v>
      </c>
    </row>
    <row r="10626" spans="1:25" x14ac:dyDescent="0.25">
      <c r="A10626" s="9" t="s">
        <v>15214</v>
      </c>
      <c r="B10626" s="23">
        <v>46226.311805555597</v>
      </c>
      <c r="C10626" s="23">
        <v>46226.463194444397</v>
      </c>
      <c r="D10626" s="23">
        <v>46230.404166666704</v>
      </c>
      <c r="E10626" s="9" t="s">
        <v>212</v>
      </c>
      <c r="F10626" s="9" t="s">
        <v>188</v>
      </c>
      <c r="G10626" s="9" t="s">
        <v>236</v>
      </c>
      <c r="H10626" s="9" t="s">
        <v>161</v>
      </c>
      <c r="I10626" s="9" t="s">
        <v>482</v>
      </c>
      <c r="J10626" s="9" t="s">
        <v>5294</v>
      </c>
      <c r="K10626" s="9" t="s">
        <v>246</v>
      </c>
      <c r="L10626" s="9" t="s">
        <v>104</v>
      </c>
      <c r="M10626" s="9" t="s">
        <v>15215</v>
      </c>
      <c r="N10626" s="9" t="s">
        <v>197</v>
      </c>
      <c r="O10626" s="9" t="s">
        <v>177</v>
      </c>
      <c r="P10626" s="9" t="s">
        <v>300</v>
      </c>
      <c r="Q10626" s="9" t="s">
        <v>219</v>
      </c>
      <c r="R10626" s="9">
        <v>0</v>
      </c>
      <c r="S10626" s="9">
        <v>41</v>
      </c>
      <c r="U10626" s="9" t="s">
        <v>242</v>
      </c>
      <c r="X10626" s="9">
        <f>INDEX(SLA_Policy!$D$2:$D$5,MATCH(F10626,SLA_Policy!$A$2:$A$5,0))</f>
        <v>72</v>
      </c>
      <c r="Y10626" s="9" t="str">
        <f>IF(E10626="Cancelled","Excluded",IF(D10626="",IF((SLA_Policy!$B$8-B10626)*24&gt;X10626,"Open - Breached","Open - On Track"),IF((D10626-B10626)*24&lt;=X10626,"Met","Breached")))</f>
        <v>Breached</v>
      </c>
    </row>
    <row r="10627" spans="1:25" x14ac:dyDescent="0.25">
      <c r="A10627" s="9" t="s">
        <v>15216</v>
      </c>
      <c r="B10627" s="23">
        <v>46226.3569444444</v>
      </c>
      <c r="C10627" s="23">
        <v>46226.411111111098</v>
      </c>
      <c r="D10627" s="23">
        <v>46227.409722222197</v>
      </c>
      <c r="E10627" s="9" t="s">
        <v>212</v>
      </c>
      <c r="F10627" s="9" t="s">
        <v>189</v>
      </c>
      <c r="G10627" s="9" t="s">
        <v>213</v>
      </c>
      <c r="H10627" s="9" t="s">
        <v>165</v>
      </c>
      <c r="I10627" s="9" t="s">
        <v>567</v>
      </c>
      <c r="J10627" s="9" t="s">
        <v>3422</v>
      </c>
      <c r="K10627" s="9" t="s">
        <v>303</v>
      </c>
      <c r="L10627" s="9" t="s">
        <v>282</v>
      </c>
      <c r="M10627" s="9" t="s">
        <v>5079</v>
      </c>
      <c r="N10627" s="9" t="s">
        <v>198</v>
      </c>
      <c r="O10627" s="9" t="s">
        <v>176</v>
      </c>
      <c r="P10627" s="9" t="s">
        <v>419</v>
      </c>
      <c r="Q10627" s="9" t="s">
        <v>219</v>
      </c>
      <c r="R10627" s="9">
        <v>0</v>
      </c>
      <c r="S10627" s="9">
        <v>10</v>
      </c>
      <c r="U10627" s="9" t="s">
        <v>290</v>
      </c>
      <c r="X10627" s="9">
        <f>INDEX(SLA_Policy!$D$2:$D$5,MATCH(F10627,SLA_Policy!$A$2:$A$5,0))</f>
        <v>120</v>
      </c>
      <c r="Y10627" s="9" t="str">
        <f>IF(E10627="Cancelled","Excluded",IF(D10627="",IF((SLA_Policy!$B$8-B10627)*24&gt;X10627,"Open - Breached","Open - On Track"),IF((D10627-B10627)*24&lt;=X10627,"Met","Breached")))</f>
        <v>Met</v>
      </c>
    </row>
    <row r="10628" spans="1:25" x14ac:dyDescent="0.25">
      <c r="A10628" s="9" t="s">
        <v>15217</v>
      </c>
      <c r="B10628" s="23">
        <v>46226.367361111101</v>
      </c>
      <c r="C10628" s="23">
        <v>46226.396527777797</v>
      </c>
      <c r="D10628" s="23">
        <v>46227.313194444498</v>
      </c>
      <c r="E10628" s="9" t="s">
        <v>212</v>
      </c>
      <c r="F10628" s="9" t="s">
        <v>188</v>
      </c>
      <c r="G10628" s="9" t="s">
        <v>213</v>
      </c>
      <c r="H10628" s="9" t="s">
        <v>88</v>
      </c>
      <c r="I10628" s="9" t="s">
        <v>268</v>
      </c>
      <c r="J10628" s="9" t="s">
        <v>4346</v>
      </c>
      <c r="K10628" s="9" t="s">
        <v>246</v>
      </c>
      <c r="L10628" s="9" t="s">
        <v>104</v>
      </c>
      <c r="M10628" s="9" t="s">
        <v>3028</v>
      </c>
      <c r="N10628" s="9" t="s">
        <v>196</v>
      </c>
      <c r="O10628" s="9" t="s">
        <v>176</v>
      </c>
      <c r="P10628" s="9" t="s">
        <v>228</v>
      </c>
      <c r="Q10628" s="9" t="s">
        <v>219</v>
      </c>
      <c r="R10628" s="9">
        <v>0</v>
      </c>
      <c r="S10628" s="9">
        <v>12</v>
      </c>
      <c r="T10628" s="9" t="s">
        <v>220</v>
      </c>
      <c r="U10628" s="9" t="s">
        <v>661</v>
      </c>
      <c r="W10628" s="9">
        <v>5</v>
      </c>
      <c r="X10628" s="9">
        <f>INDEX(SLA_Policy!$D$2:$D$5,MATCH(F10628,SLA_Policy!$A$2:$A$5,0))</f>
        <v>72</v>
      </c>
      <c r="Y10628" s="9" t="str">
        <f>IF(E10628="Cancelled","Excluded",IF(D10628="",IF((SLA_Policy!$B$8-B10628)*24&gt;X10628,"Open - Breached","Open - On Track"),IF((D10628-B10628)*24&lt;=X10628,"Met","Breached")))</f>
        <v>Met</v>
      </c>
    </row>
    <row r="10629" spans="1:25" x14ac:dyDescent="0.25">
      <c r="A10629" s="9" t="s">
        <v>15218</v>
      </c>
      <c r="B10629" s="23">
        <v>46226.370833333298</v>
      </c>
      <c r="C10629" s="23">
        <v>46226.3972222222</v>
      </c>
      <c r="E10629" s="9" t="s">
        <v>649</v>
      </c>
      <c r="F10629" s="9" t="s">
        <v>188</v>
      </c>
      <c r="G10629" s="9" t="s">
        <v>213</v>
      </c>
      <c r="H10629" s="9" t="s">
        <v>167</v>
      </c>
      <c r="I10629" s="9" t="s">
        <v>349</v>
      </c>
      <c r="J10629" s="9" t="s">
        <v>11356</v>
      </c>
      <c r="K10629" s="9" t="s">
        <v>303</v>
      </c>
      <c r="L10629" s="9" t="s">
        <v>104</v>
      </c>
      <c r="M10629" s="9" t="s">
        <v>803</v>
      </c>
      <c r="N10629" s="9" t="s">
        <v>196</v>
      </c>
      <c r="O10629" s="9" t="s">
        <v>116</v>
      </c>
      <c r="P10629" s="9" t="s">
        <v>525</v>
      </c>
      <c r="Q10629" s="9" t="s">
        <v>219</v>
      </c>
      <c r="R10629" s="9">
        <v>0</v>
      </c>
      <c r="S10629" s="9">
        <v>0</v>
      </c>
      <c r="X10629" s="9">
        <f>INDEX(SLA_Policy!$D$2:$D$5,MATCH(F10629,SLA_Policy!$A$2:$A$5,0))</f>
        <v>72</v>
      </c>
      <c r="Y10629" s="9" t="str">
        <f>IF(E10629="Cancelled","Excluded",IF(D10629="",IF((SLA_Policy!$B$8-B10629)*24&gt;X10629,"Open - Breached","Open - On Track"),IF((D10629-B10629)*24&lt;=X10629,"Met","Breached")))</f>
        <v>Excluded</v>
      </c>
    </row>
    <row r="10630" spans="1:25" x14ac:dyDescent="0.25">
      <c r="A10630" s="9" t="s">
        <v>15219</v>
      </c>
      <c r="B10630" s="23">
        <v>46226.376388888901</v>
      </c>
      <c r="C10630" s="23">
        <v>46226.668749999997</v>
      </c>
      <c r="D10630" s="23">
        <v>46230.316666666702</v>
      </c>
      <c r="E10630" s="9" t="s">
        <v>212</v>
      </c>
      <c r="F10630" s="9" t="s">
        <v>189</v>
      </c>
      <c r="G10630" s="9" t="s">
        <v>236</v>
      </c>
      <c r="H10630" s="9" t="s">
        <v>161</v>
      </c>
      <c r="I10630" s="9" t="s">
        <v>237</v>
      </c>
      <c r="J10630" s="9" t="s">
        <v>2541</v>
      </c>
      <c r="K10630" s="9" t="s">
        <v>276</v>
      </c>
      <c r="L10630" s="9" t="s">
        <v>12094</v>
      </c>
      <c r="M10630" s="9" t="s">
        <v>12539</v>
      </c>
      <c r="N10630" s="9" t="s">
        <v>196</v>
      </c>
      <c r="O10630" s="9" t="s">
        <v>179</v>
      </c>
      <c r="P10630" s="9" t="s">
        <v>284</v>
      </c>
      <c r="Q10630" s="9" t="s">
        <v>219</v>
      </c>
      <c r="R10630" s="9">
        <v>0</v>
      </c>
      <c r="S10630" s="9">
        <v>41</v>
      </c>
      <c r="U10630" s="9" t="s">
        <v>242</v>
      </c>
      <c r="X10630" s="9">
        <f>INDEX(SLA_Policy!$D$2:$D$5,MATCH(F10630,SLA_Policy!$A$2:$A$5,0))</f>
        <v>120</v>
      </c>
      <c r="Y10630" s="9" t="str">
        <f>IF(E10630="Cancelled","Excluded",IF(D10630="",IF((SLA_Policy!$B$8-B10630)*24&gt;X10630,"Open - Breached","Open - On Track"),IF((D10630-B10630)*24&lt;=X10630,"Met","Breached")))</f>
        <v>Met</v>
      </c>
    </row>
    <row r="10631" spans="1:25" x14ac:dyDescent="0.25">
      <c r="A10631" s="9" t="s">
        <v>15220</v>
      </c>
      <c r="B10631" s="23">
        <v>46226.378472222197</v>
      </c>
      <c r="C10631" s="23">
        <v>46226.422916666699</v>
      </c>
      <c r="D10631" s="23">
        <v>46227.383333333302</v>
      </c>
      <c r="E10631" s="9" t="s">
        <v>212</v>
      </c>
      <c r="F10631" s="9" t="s">
        <v>189</v>
      </c>
      <c r="G10631" s="9" t="s">
        <v>236</v>
      </c>
      <c r="H10631" s="9" t="s">
        <v>162</v>
      </c>
      <c r="I10631" s="9" t="s">
        <v>280</v>
      </c>
      <c r="J10631" s="9" t="s">
        <v>1551</v>
      </c>
      <c r="K10631" s="9" t="s">
        <v>239</v>
      </c>
      <c r="L10631" s="9" t="s">
        <v>293</v>
      </c>
      <c r="M10631" s="9" t="s">
        <v>7185</v>
      </c>
      <c r="N10631" s="9" t="s">
        <v>196</v>
      </c>
      <c r="O10631" s="9" t="s">
        <v>179</v>
      </c>
      <c r="P10631" s="9" t="s">
        <v>284</v>
      </c>
      <c r="Q10631" s="9" t="s">
        <v>219</v>
      </c>
      <c r="R10631" s="9">
        <v>0</v>
      </c>
      <c r="S10631" s="9">
        <v>12</v>
      </c>
      <c r="U10631" s="9" t="s">
        <v>242</v>
      </c>
      <c r="X10631" s="9">
        <f>INDEX(SLA_Policy!$D$2:$D$5,MATCH(F10631,SLA_Policy!$A$2:$A$5,0))</f>
        <v>120</v>
      </c>
      <c r="Y10631" s="9" t="str">
        <f>IF(E10631="Cancelled","Excluded",IF(D10631="",IF((SLA_Policy!$B$8-B10631)*24&gt;X10631,"Open - Breached","Open - On Track"),IF((D10631-B10631)*24&lt;=X10631,"Met","Breached")))</f>
        <v>Met</v>
      </c>
    </row>
    <row r="10632" spans="1:25" x14ac:dyDescent="0.25">
      <c r="A10632" s="9" t="s">
        <v>15221</v>
      </c>
      <c r="B10632" s="23">
        <v>46226.404166666704</v>
      </c>
      <c r="C10632" s="23">
        <v>46226.511111111096</v>
      </c>
      <c r="D10632" s="23">
        <v>46230.3256944444</v>
      </c>
      <c r="E10632" s="9" t="s">
        <v>212</v>
      </c>
      <c r="F10632" s="9" t="s">
        <v>189</v>
      </c>
      <c r="G10632" s="9" t="s">
        <v>236</v>
      </c>
      <c r="H10632" s="9" t="s">
        <v>163</v>
      </c>
      <c r="I10632" s="9" t="s">
        <v>327</v>
      </c>
      <c r="J10632" s="9" t="s">
        <v>2755</v>
      </c>
      <c r="K10632" s="9" t="s">
        <v>246</v>
      </c>
      <c r="L10632" s="9" t="s">
        <v>104</v>
      </c>
      <c r="M10632" s="9" t="s">
        <v>1229</v>
      </c>
      <c r="N10632" s="9" t="s">
        <v>196</v>
      </c>
      <c r="O10632" s="9" t="s">
        <v>176</v>
      </c>
      <c r="P10632" s="9" t="s">
        <v>330</v>
      </c>
      <c r="Q10632" s="9" t="s">
        <v>219</v>
      </c>
      <c r="R10632" s="9">
        <v>0</v>
      </c>
      <c r="S10632" s="9">
        <v>27</v>
      </c>
      <c r="U10632" s="9" t="s">
        <v>242</v>
      </c>
      <c r="X10632" s="9">
        <f>INDEX(SLA_Policy!$D$2:$D$5,MATCH(F10632,SLA_Policy!$A$2:$A$5,0))</f>
        <v>120</v>
      </c>
      <c r="Y10632" s="9" t="str">
        <f>IF(E10632="Cancelled","Excluded",IF(D10632="",IF((SLA_Policy!$B$8-B10632)*24&gt;X10632,"Open - Breached","Open - On Track"),IF((D10632-B10632)*24&lt;=X10632,"Met","Breached")))</f>
        <v>Met</v>
      </c>
    </row>
    <row r="10633" spans="1:25" x14ac:dyDescent="0.25">
      <c r="A10633" s="9" t="s">
        <v>15222</v>
      </c>
      <c r="B10633" s="23">
        <v>46226.4152777778</v>
      </c>
      <c r="C10633" s="23">
        <v>46226.4868055556</v>
      </c>
      <c r="D10633" s="23">
        <v>46227.411111111098</v>
      </c>
      <c r="E10633" s="9" t="s">
        <v>212</v>
      </c>
      <c r="F10633" s="9" t="s">
        <v>188</v>
      </c>
      <c r="G10633" s="9" t="s">
        <v>213</v>
      </c>
      <c r="H10633" s="9" t="s">
        <v>164</v>
      </c>
      <c r="I10633" s="9" t="s">
        <v>260</v>
      </c>
      <c r="J10633" s="9" t="s">
        <v>592</v>
      </c>
      <c r="K10633" s="9" t="s">
        <v>410</v>
      </c>
      <c r="L10633" s="9" t="s">
        <v>104</v>
      </c>
      <c r="M10633" s="9" t="s">
        <v>706</v>
      </c>
      <c r="N10633" s="9" t="s">
        <v>197</v>
      </c>
      <c r="O10633" s="9" t="s">
        <v>180</v>
      </c>
      <c r="P10633" s="9" t="s">
        <v>278</v>
      </c>
      <c r="Q10633" s="9" t="s">
        <v>219</v>
      </c>
      <c r="R10633" s="9">
        <v>0</v>
      </c>
      <c r="S10633" s="9">
        <v>33</v>
      </c>
      <c r="T10633" s="9" t="s">
        <v>265</v>
      </c>
      <c r="U10633" s="9" t="s">
        <v>248</v>
      </c>
      <c r="W10633" s="9">
        <v>3</v>
      </c>
      <c r="X10633" s="9">
        <f>INDEX(SLA_Policy!$D$2:$D$5,MATCH(F10633,SLA_Policy!$A$2:$A$5,0))</f>
        <v>72</v>
      </c>
      <c r="Y10633" s="9" t="str">
        <f>IF(E10633="Cancelled","Excluded",IF(D10633="",IF((SLA_Policy!$B$8-B10633)*24&gt;X10633,"Open - Breached","Open - On Track"),IF((D10633-B10633)*24&lt;=X10633,"Met","Breached")))</f>
        <v>Met</v>
      </c>
    </row>
    <row r="10634" spans="1:25" x14ac:dyDescent="0.25">
      <c r="A10634" s="9" t="s">
        <v>15223</v>
      </c>
      <c r="B10634" s="23">
        <v>46226.431250000001</v>
      </c>
      <c r="C10634" s="23">
        <v>46226.436111111099</v>
      </c>
      <c r="D10634" s="23">
        <v>46227.380555555603</v>
      </c>
      <c r="E10634" s="9" t="s">
        <v>212</v>
      </c>
      <c r="F10634" s="9" t="s">
        <v>188</v>
      </c>
      <c r="G10634" s="9" t="s">
        <v>213</v>
      </c>
      <c r="H10634" s="9" t="s">
        <v>163</v>
      </c>
      <c r="I10634" s="9" t="s">
        <v>223</v>
      </c>
      <c r="J10634" s="9" t="s">
        <v>1366</v>
      </c>
      <c r="K10634" s="9" t="s">
        <v>303</v>
      </c>
      <c r="L10634" s="9" t="s">
        <v>311</v>
      </c>
      <c r="M10634" s="9" t="s">
        <v>2747</v>
      </c>
      <c r="N10634" s="9" t="s">
        <v>198</v>
      </c>
      <c r="O10634" s="9" t="s">
        <v>176</v>
      </c>
      <c r="P10634" s="9" t="s">
        <v>253</v>
      </c>
      <c r="Q10634" s="9" t="s">
        <v>219</v>
      </c>
      <c r="R10634" s="9">
        <v>0</v>
      </c>
      <c r="S10634" s="9">
        <v>70</v>
      </c>
      <c r="T10634" s="9" t="s">
        <v>136</v>
      </c>
      <c r="U10634" s="9" t="s">
        <v>230</v>
      </c>
      <c r="X10634" s="9">
        <f>INDEX(SLA_Policy!$D$2:$D$5,MATCH(F10634,SLA_Policy!$A$2:$A$5,0))</f>
        <v>72</v>
      </c>
      <c r="Y10634" s="9" t="str">
        <f>IF(E10634="Cancelled","Excluded",IF(D10634="",IF((SLA_Policy!$B$8-B10634)*24&gt;X10634,"Open - Breached","Open - On Track"),IF((D10634-B10634)*24&lt;=X10634,"Met","Breached")))</f>
        <v>Met</v>
      </c>
    </row>
    <row r="10635" spans="1:25" x14ac:dyDescent="0.25">
      <c r="A10635" s="9" t="s">
        <v>15224</v>
      </c>
      <c r="B10635" s="23">
        <v>46226.434027777803</v>
      </c>
      <c r="C10635" s="23">
        <v>46226.460416666698</v>
      </c>
      <c r="D10635" s="23">
        <v>46227.293055555601</v>
      </c>
      <c r="E10635" s="9" t="s">
        <v>212</v>
      </c>
      <c r="F10635" s="9" t="s">
        <v>189</v>
      </c>
      <c r="G10635" s="9" t="s">
        <v>236</v>
      </c>
      <c r="H10635" s="9" t="s">
        <v>164</v>
      </c>
      <c r="I10635" s="9" t="s">
        <v>421</v>
      </c>
      <c r="J10635" s="9" t="s">
        <v>1733</v>
      </c>
      <c r="K10635" s="9" t="s">
        <v>246</v>
      </c>
      <c r="L10635" s="9" t="s">
        <v>104</v>
      </c>
      <c r="M10635" s="9" t="s">
        <v>4693</v>
      </c>
      <c r="N10635" s="9" t="s">
        <v>196</v>
      </c>
      <c r="O10635" s="9" t="s">
        <v>180</v>
      </c>
      <c r="P10635" s="9" t="s">
        <v>278</v>
      </c>
      <c r="Q10635" s="9" t="s">
        <v>219</v>
      </c>
      <c r="R10635" s="9">
        <v>0</v>
      </c>
      <c r="S10635" s="9">
        <v>24</v>
      </c>
      <c r="T10635" s="9" t="s">
        <v>464</v>
      </c>
      <c r="U10635" s="9" t="s">
        <v>242</v>
      </c>
      <c r="X10635" s="9">
        <f>INDEX(SLA_Policy!$D$2:$D$5,MATCH(F10635,SLA_Policy!$A$2:$A$5,0))</f>
        <v>120</v>
      </c>
      <c r="Y10635" s="9" t="str">
        <f>IF(E10635="Cancelled","Excluded",IF(D10635="",IF((SLA_Policy!$B$8-B10635)*24&gt;X10635,"Open - Breached","Open - On Track"),IF((D10635-B10635)*24&lt;=X10635,"Met","Breached")))</f>
        <v>Met</v>
      </c>
    </row>
    <row r="10636" spans="1:25" x14ac:dyDescent="0.25">
      <c r="A10636" s="9" t="s">
        <v>15225</v>
      </c>
      <c r="B10636" s="23">
        <v>46226.443749999999</v>
      </c>
      <c r="C10636" s="23">
        <v>46226.597916666702</v>
      </c>
      <c r="D10636" s="23">
        <v>46226.693055555603</v>
      </c>
      <c r="E10636" s="9" t="s">
        <v>212</v>
      </c>
      <c r="F10636" s="9" t="s">
        <v>188</v>
      </c>
      <c r="G10636" s="9" t="s">
        <v>213</v>
      </c>
      <c r="H10636" s="9" t="s">
        <v>164</v>
      </c>
      <c r="I10636" s="9" t="s">
        <v>260</v>
      </c>
      <c r="J10636" s="9" t="s">
        <v>2683</v>
      </c>
      <c r="K10636" s="9" t="s">
        <v>14602</v>
      </c>
      <c r="L10636" s="9" t="s">
        <v>12094</v>
      </c>
      <c r="M10636" s="9" t="s">
        <v>14607</v>
      </c>
      <c r="N10636" s="9" t="s">
        <v>196</v>
      </c>
      <c r="O10636" s="9" t="s">
        <v>182</v>
      </c>
      <c r="P10636" s="9" t="s">
        <v>120</v>
      </c>
      <c r="Q10636" s="9" t="s">
        <v>219</v>
      </c>
      <c r="R10636" s="9">
        <v>0</v>
      </c>
      <c r="S10636" s="9">
        <v>32</v>
      </c>
      <c r="T10636" s="9" t="s">
        <v>265</v>
      </c>
      <c r="U10636" s="9" t="s">
        <v>140</v>
      </c>
      <c r="V10636" s="9" t="s">
        <v>15092</v>
      </c>
      <c r="X10636" s="9">
        <f>INDEX(SLA_Policy!$D$2:$D$5,MATCH(F10636,SLA_Policy!$A$2:$A$5,0))</f>
        <v>72</v>
      </c>
      <c r="Y10636" s="9" t="str">
        <f>IF(E10636="Cancelled","Excluded",IF(D10636="",IF((SLA_Policy!$B$8-B10636)*24&gt;X10636,"Open - Breached","Open - On Track"),IF((D10636-B10636)*24&lt;=X10636,"Met","Breached")))</f>
        <v>Met</v>
      </c>
    </row>
    <row r="10637" spans="1:25" x14ac:dyDescent="0.25">
      <c r="A10637" s="9" t="s">
        <v>15226</v>
      </c>
      <c r="B10637" s="23">
        <v>46226.449305555601</v>
      </c>
      <c r="C10637" s="23">
        <v>46226.454861111102</v>
      </c>
      <c r="D10637" s="23">
        <v>46226.4868055556</v>
      </c>
      <c r="E10637" s="9" t="s">
        <v>212</v>
      </c>
      <c r="F10637" s="9" t="s">
        <v>189</v>
      </c>
      <c r="G10637" s="9" t="s">
        <v>213</v>
      </c>
      <c r="H10637" s="9" t="s">
        <v>164</v>
      </c>
      <c r="I10637" s="9" t="s">
        <v>339</v>
      </c>
      <c r="J10637" s="9" t="s">
        <v>1359</v>
      </c>
      <c r="K10637" s="9" t="s">
        <v>215</v>
      </c>
      <c r="L10637" s="9" t="s">
        <v>216</v>
      </c>
      <c r="M10637" s="9" t="s">
        <v>9290</v>
      </c>
      <c r="N10637" s="9" t="s">
        <v>198</v>
      </c>
      <c r="O10637" s="9" t="s">
        <v>116</v>
      </c>
      <c r="P10637" s="9" t="s">
        <v>295</v>
      </c>
      <c r="Q10637" s="9" t="s">
        <v>219</v>
      </c>
      <c r="R10637" s="9">
        <v>0</v>
      </c>
      <c r="S10637" s="9">
        <v>21</v>
      </c>
      <c r="T10637" s="9" t="s">
        <v>343</v>
      </c>
      <c r="U10637" s="9" t="s">
        <v>290</v>
      </c>
      <c r="X10637" s="9">
        <f>INDEX(SLA_Policy!$D$2:$D$5,MATCH(F10637,SLA_Policy!$A$2:$A$5,0))</f>
        <v>120</v>
      </c>
      <c r="Y10637" s="9" t="str">
        <f>IF(E10637="Cancelled","Excluded",IF(D10637="",IF((SLA_Policy!$B$8-B10637)*24&gt;X10637,"Open - Breached","Open - On Track"),IF((D10637-B10637)*24&lt;=X10637,"Met","Breached")))</f>
        <v>Met</v>
      </c>
    </row>
    <row r="10638" spans="1:25" x14ac:dyDescent="0.25">
      <c r="A10638" s="9" t="s">
        <v>15227</v>
      </c>
      <c r="B10638" s="23">
        <v>46226.456944444399</v>
      </c>
      <c r="C10638" s="23">
        <v>46226.462500000001</v>
      </c>
      <c r="D10638" s="23">
        <v>46226.595138888901</v>
      </c>
      <c r="E10638" s="9" t="s">
        <v>212</v>
      </c>
      <c r="F10638" s="9" t="s">
        <v>188</v>
      </c>
      <c r="G10638" s="9" t="s">
        <v>213</v>
      </c>
      <c r="H10638" s="9" t="s">
        <v>163</v>
      </c>
      <c r="I10638" s="9" t="s">
        <v>223</v>
      </c>
      <c r="J10638" s="9" t="s">
        <v>324</v>
      </c>
      <c r="K10638" s="9" t="s">
        <v>239</v>
      </c>
      <c r="L10638" s="9" t="s">
        <v>371</v>
      </c>
      <c r="M10638" s="9" t="s">
        <v>7371</v>
      </c>
      <c r="N10638" s="9" t="s">
        <v>198</v>
      </c>
      <c r="O10638" s="9" t="s">
        <v>176</v>
      </c>
      <c r="P10638" s="9" t="s">
        <v>253</v>
      </c>
      <c r="Q10638" s="9" t="s">
        <v>219</v>
      </c>
      <c r="R10638" s="9">
        <v>0</v>
      </c>
      <c r="S10638" s="9">
        <v>56</v>
      </c>
      <c r="T10638" s="9" t="s">
        <v>220</v>
      </c>
      <c r="U10638" s="9" t="s">
        <v>230</v>
      </c>
      <c r="X10638" s="9">
        <f>INDEX(SLA_Policy!$D$2:$D$5,MATCH(F10638,SLA_Policy!$A$2:$A$5,0))</f>
        <v>72</v>
      </c>
      <c r="Y10638" s="9" t="str">
        <f>IF(E10638="Cancelled","Excluded",IF(D10638="",IF((SLA_Policy!$B$8-B10638)*24&gt;X10638,"Open - Breached","Open - On Track"),IF((D10638-B10638)*24&lt;=X10638,"Met","Breached")))</f>
        <v>Met</v>
      </c>
    </row>
    <row r="10639" spans="1:25" x14ac:dyDescent="0.25">
      <c r="A10639" s="9" t="s">
        <v>15228</v>
      </c>
      <c r="B10639" s="23">
        <v>46226.4597222222</v>
      </c>
      <c r="C10639" s="23">
        <v>46226.495138888902</v>
      </c>
      <c r="D10639" s="23">
        <v>46227.387499999997</v>
      </c>
      <c r="E10639" s="9" t="s">
        <v>212</v>
      </c>
      <c r="F10639" s="9" t="s">
        <v>188</v>
      </c>
      <c r="G10639" s="9" t="s">
        <v>213</v>
      </c>
      <c r="H10639" s="9" t="s">
        <v>164</v>
      </c>
      <c r="I10639" s="9" t="s">
        <v>260</v>
      </c>
      <c r="J10639" s="9" t="s">
        <v>1643</v>
      </c>
      <c r="K10639" s="9" t="s">
        <v>410</v>
      </c>
      <c r="L10639" s="9" t="s">
        <v>311</v>
      </c>
      <c r="M10639" s="9" t="s">
        <v>480</v>
      </c>
      <c r="N10639" s="9" t="s">
        <v>197</v>
      </c>
      <c r="O10639" s="9" t="s">
        <v>180</v>
      </c>
      <c r="P10639" s="9" t="s">
        <v>318</v>
      </c>
      <c r="Q10639" s="9" t="s">
        <v>219</v>
      </c>
      <c r="R10639" s="9">
        <v>0</v>
      </c>
      <c r="S10639" s="9">
        <v>48</v>
      </c>
      <c r="T10639" s="9" t="s">
        <v>265</v>
      </c>
      <c r="U10639" s="9" t="s">
        <v>140</v>
      </c>
      <c r="V10639" s="9" t="s">
        <v>15092</v>
      </c>
      <c r="W10639" s="9">
        <v>5</v>
      </c>
      <c r="X10639" s="9">
        <f>INDEX(SLA_Policy!$D$2:$D$5,MATCH(F10639,SLA_Policy!$A$2:$A$5,0))</f>
        <v>72</v>
      </c>
      <c r="Y10639" s="9" t="str">
        <f>IF(E10639="Cancelled","Excluded",IF(D10639="",IF((SLA_Policy!$B$8-B10639)*24&gt;X10639,"Open - Breached","Open - On Track"),IF((D10639-B10639)*24&lt;=X10639,"Met","Breached")))</f>
        <v>Met</v>
      </c>
    </row>
    <row r="10640" spans="1:25" x14ac:dyDescent="0.25">
      <c r="A10640" s="9" t="s">
        <v>15229</v>
      </c>
      <c r="B10640" s="23">
        <v>46226.479166666701</v>
      </c>
      <c r="C10640" s="23">
        <v>46226.480555555601</v>
      </c>
      <c r="D10640" s="23">
        <v>46227.316666666702</v>
      </c>
      <c r="E10640" s="9" t="s">
        <v>212</v>
      </c>
      <c r="F10640" s="9" t="s">
        <v>188</v>
      </c>
      <c r="G10640" s="9" t="s">
        <v>213</v>
      </c>
      <c r="H10640" s="9" t="s">
        <v>164</v>
      </c>
      <c r="I10640" s="9" t="s">
        <v>260</v>
      </c>
      <c r="J10640" s="9" t="s">
        <v>961</v>
      </c>
      <c r="K10640" s="9" t="s">
        <v>14602</v>
      </c>
      <c r="L10640" s="9" t="s">
        <v>12094</v>
      </c>
      <c r="M10640" s="9" t="s">
        <v>15230</v>
      </c>
      <c r="N10640" s="9" t="s">
        <v>198</v>
      </c>
      <c r="O10640" s="9" t="s">
        <v>182</v>
      </c>
      <c r="P10640" s="9" t="s">
        <v>13226</v>
      </c>
      <c r="Q10640" s="9" t="s">
        <v>273</v>
      </c>
      <c r="R10640" s="9">
        <v>0</v>
      </c>
      <c r="S10640" s="9">
        <v>58</v>
      </c>
      <c r="T10640" s="9" t="s">
        <v>265</v>
      </c>
      <c r="U10640" s="9" t="s">
        <v>266</v>
      </c>
      <c r="W10640" s="9">
        <v>5</v>
      </c>
      <c r="X10640" s="9">
        <f>INDEX(SLA_Policy!$D$2:$D$5,MATCH(F10640,SLA_Policy!$A$2:$A$5,0))</f>
        <v>72</v>
      </c>
      <c r="Y10640" s="9" t="str">
        <f>IF(E10640="Cancelled","Excluded",IF(D10640="",IF((SLA_Policy!$B$8-B10640)*24&gt;X10640,"Open - Breached","Open - On Track"),IF((D10640-B10640)*24&lt;=X10640,"Met","Breached")))</f>
        <v>Met</v>
      </c>
    </row>
    <row r="10641" spans="1:25" x14ac:dyDescent="0.25">
      <c r="A10641" s="9" t="s">
        <v>15231</v>
      </c>
      <c r="B10641" s="23">
        <v>46226.4868055556</v>
      </c>
      <c r="C10641" s="23">
        <v>46226.526388888902</v>
      </c>
      <c r="D10641" s="23">
        <v>46226.538888888899</v>
      </c>
      <c r="E10641" s="9" t="s">
        <v>212</v>
      </c>
      <c r="F10641" s="9" t="s">
        <v>188</v>
      </c>
      <c r="G10641" s="9" t="s">
        <v>213</v>
      </c>
      <c r="H10641" s="9" t="s">
        <v>161</v>
      </c>
      <c r="I10641" s="9" t="s">
        <v>389</v>
      </c>
      <c r="J10641" s="9" t="s">
        <v>3069</v>
      </c>
      <c r="K10641" s="9" t="s">
        <v>246</v>
      </c>
      <c r="L10641" s="9" t="s">
        <v>104</v>
      </c>
      <c r="M10641" s="9" t="s">
        <v>1891</v>
      </c>
      <c r="N10641" s="9" t="s">
        <v>196</v>
      </c>
      <c r="O10641" s="9" t="s">
        <v>116</v>
      </c>
      <c r="P10641" s="9" t="s">
        <v>295</v>
      </c>
      <c r="Q10641" s="9" t="s">
        <v>219</v>
      </c>
      <c r="R10641" s="9">
        <v>0</v>
      </c>
      <c r="S10641" s="9">
        <v>5</v>
      </c>
      <c r="U10641" s="9" t="s">
        <v>221</v>
      </c>
      <c r="X10641" s="9">
        <f>INDEX(SLA_Policy!$D$2:$D$5,MATCH(F10641,SLA_Policy!$A$2:$A$5,0))</f>
        <v>72</v>
      </c>
      <c r="Y10641" s="9" t="str">
        <f>IF(E10641="Cancelled","Excluded",IF(D10641="",IF((SLA_Policy!$B$8-B10641)*24&gt;X10641,"Open - Breached","Open - On Track"),IF((D10641-B10641)*24&lt;=X10641,"Met","Breached")))</f>
        <v>Met</v>
      </c>
    </row>
    <row r="10642" spans="1:25" x14ac:dyDescent="0.25">
      <c r="A10642" s="9" t="s">
        <v>15232</v>
      </c>
      <c r="B10642" s="23">
        <v>46226.502083333296</v>
      </c>
      <c r="C10642" s="23">
        <v>46226.506944444503</v>
      </c>
      <c r="D10642" s="23">
        <v>46226.514583333301</v>
      </c>
      <c r="E10642" s="9" t="s">
        <v>212</v>
      </c>
      <c r="F10642" s="9" t="s">
        <v>189</v>
      </c>
      <c r="G10642" s="9" t="s">
        <v>213</v>
      </c>
      <c r="H10642" s="9" t="s">
        <v>161</v>
      </c>
      <c r="I10642" s="9" t="s">
        <v>389</v>
      </c>
      <c r="J10642" s="9" t="s">
        <v>767</v>
      </c>
      <c r="K10642" s="9" t="s">
        <v>303</v>
      </c>
      <c r="L10642" s="9" t="s">
        <v>311</v>
      </c>
      <c r="M10642" s="9" t="s">
        <v>476</v>
      </c>
      <c r="N10642" s="9" t="s">
        <v>198</v>
      </c>
      <c r="O10642" s="9" t="s">
        <v>116</v>
      </c>
      <c r="P10642" s="9" t="s">
        <v>234</v>
      </c>
      <c r="Q10642" s="9" t="s">
        <v>219</v>
      </c>
      <c r="R10642" s="9">
        <v>0</v>
      </c>
      <c r="S10642" s="9">
        <v>2</v>
      </c>
      <c r="U10642" s="9" t="s">
        <v>266</v>
      </c>
      <c r="W10642" s="9">
        <v>4</v>
      </c>
      <c r="X10642" s="9">
        <f>INDEX(SLA_Policy!$D$2:$D$5,MATCH(F10642,SLA_Policy!$A$2:$A$5,0))</f>
        <v>120</v>
      </c>
      <c r="Y10642" s="9" t="str">
        <f>IF(E10642="Cancelled","Excluded",IF(D10642="",IF((SLA_Policy!$B$8-B10642)*24&gt;X10642,"Open - Breached","Open - On Track"),IF((D10642-B10642)*24&lt;=X10642,"Met","Breached")))</f>
        <v>Met</v>
      </c>
    </row>
    <row r="10643" spans="1:25" x14ac:dyDescent="0.25">
      <c r="A10643" s="9" t="s">
        <v>15233</v>
      </c>
      <c r="B10643" s="23">
        <v>46226.512499999997</v>
      </c>
      <c r="C10643" s="23">
        <v>46226.706250000003</v>
      </c>
      <c r="D10643" s="23">
        <v>46227.361111111102</v>
      </c>
      <c r="E10643" s="9" t="s">
        <v>212</v>
      </c>
      <c r="F10643" s="9" t="s">
        <v>188</v>
      </c>
      <c r="G10643" s="9" t="s">
        <v>213</v>
      </c>
      <c r="H10643" s="9" t="s">
        <v>166</v>
      </c>
      <c r="I10643" s="9" t="s">
        <v>398</v>
      </c>
      <c r="J10643" s="9" t="s">
        <v>3917</v>
      </c>
      <c r="K10643" s="9" t="s">
        <v>246</v>
      </c>
      <c r="L10643" s="9" t="s">
        <v>226</v>
      </c>
      <c r="M10643" s="9" t="s">
        <v>1307</v>
      </c>
      <c r="N10643" s="9" t="s">
        <v>197</v>
      </c>
      <c r="O10643" s="9" t="s">
        <v>181</v>
      </c>
      <c r="P10643" s="9" t="s">
        <v>289</v>
      </c>
      <c r="Q10643" s="9" t="s">
        <v>219</v>
      </c>
      <c r="R10643" s="9">
        <v>0</v>
      </c>
      <c r="S10643" s="9">
        <v>36</v>
      </c>
      <c r="U10643" s="9" t="s">
        <v>290</v>
      </c>
      <c r="X10643" s="9">
        <f>INDEX(SLA_Policy!$D$2:$D$5,MATCH(F10643,SLA_Policy!$A$2:$A$5,0))</f>
        <v>72</v>
      </c>
      <c r="Y10643" s="9" t="str">
        <f>IF(E10643="Cancelled","Excluded",IF(D10643="",IF((SLA_Policy!$B$8-B10643)*24&gt;X10643,"Open - Breached","Open - On Track"),IF((D10643-B10643)*24&lt;=X10643,"Met","Breached")))</f>
        <v>Met</v>
      </c>
    </row>
    <row r="10644" spans="1:25" x14ac:dyDescent="0.25">
      <c r="A10644" s="9" t="s">
        <v>15234</v>
      </c>
      <c r="B10644" s="23">
        <v>46226.545138888898</v>
      </c>
      <c r="C10644" s="23">
        <v>46226.552777777797</v>
      </c>
      <c r="D10644" s="23">
        <v>46227.322916666701</v>
      </c>
      <c r="E10644" s="9" t="s">
        <v>212</v>
      </c>
      <c r="F10644" s="9" t="s">
        <v>189</v>
      </c>
      <c r="G10644" s="9" t="s">
        <v>213</v>
      </c>
      <c r="H10644" s="9" t="s">
        <v>88</v>
      </c>
      <c r="I10644" s="9" t="s">
        <v>92</v>
      </c>
      <c r="J10644" s="9" t="s">
        <v>3420</v>
      </c>
      <c r="K10644" s="9" t="s">
        <v>246</v>
      </c>
      <c r="L10644" s="9" t="s">
        <v>311</v>
      </c>
      <c r="M10644" s="9" t="s">
        <v>2617</v>
      </c>
      <c r="N10644" s="9" t="s">
        <v>199</v>
      </c>
      <c r="O10644" s="9" t="s">
        <v>116</v>
      </c>
      <c r="P10644" s="9" t="s">
        <v>295</v>
      </c>
      <c r="Q10644" s="9" t="s">
        <v>219</v>
      </c>
      <c r="R10644" s="9">
        <v>0</v>
      </c>
      <c r="S10644" s="9">
        <v>63</v>
      </c>
      <c r="T10644" s="9" t="s">
        <v>136</v>
      </c>
      <c r="U10644" s="9" t="s">
        <v>376</v>
      </c>
      <c r="X10644" s="9">
        <f>INDEX(SLA_Policy!$D$2:$D$5,MATCH(F10644,SLA_Policy!$A$2:$A$5,0))</f>
        <v>120</v>
      </c>
      <c r="Y10644" s="9" t="str">
        <f>IF(E10644="Cancelled","Excluded",IF(D10644="",IF((SLA_Policy!$B$8-B10644)*24&gt;X10644,"Open - Breached","Open - On Track"),IF((D10644-B10644)*24&lt;=X10644,"Met","Breached")))</f>
        <v>Met</v>
      </c>
    </row>
    <row r="10645" spans="1:25" x14ac:dyDescent="0.25">
      <c r="A10645" s="9" t="s">
        <v>15235</v>
      </c>
      <c r="B10645" s="23">
        <v>46226.547916666699</v>
      </c>
      <c r="C10645" s="23">
        <v>46226.559027777803</v>
      </c>
      <c r="D10645" s="23">
        <v>46227.34375</v>
      </c>
      <c r="E10645" s="9" t="s">
        <v>212</v>
      </c>
      <c r="F10645" s="9" t="s">
        <v>188</v>
      </c>
      <c r="G10645" s="9" t="s">
        <v>236</v>
      </c>
      <c r="H10645" s="9" t="s">
        <v>161</v>
      </c>
      <c r="I10645" s="9" t="s">
        <v>237</v>
      </c>
      <c r="J10645" s="9" t="s">
        <v>238</v>
      </c>
      <c r="K10645" s="9" t="s">
        <v>262</v>
      </c>
      <c r="L10645" s="9" t="s">
        <v>104</v>
      </c>
      <c r="M10645" s="9" t="s">
        <v>3039</v>
      </c>
      <c r="N10645" s="9" t="s">
        <v>196</v>
      </c>
      <c r="O10645" s="9" t="s">
        <v>177</v>
      </c>
      <c r="P10645" s="9" t="s">
        <v>457</v>
      </c>
      <c r="Q10645" s="9" t="s">
        <v>273</v>
      </c>
      <c r="R10645" s="9">
        <v>0</v>
      </c>
      <c r="S10645" s="9">
        <v>8</v>
      </c>
      <c r="U10645" s="9" t="s">
        <v>242</v>
      </c>
      <c r="W10645" s="9">
        <v>4</v>
      </c>
      <c r="X10645" s="9">
        <f>INDEX(SLA_Policy!$D$2:$D$5,MATCH(F10645,SLA_Policy!$A$2:$A$5,0))</f>
        <v>72</v>
      </c>
      <c r="Y10645" s="9" t="str">
        <f>IF(E10645="Cancelled","Excluded",IF(D10645="",IF((SLA_Policy!$B$8-B10645)*24&gt;X10645,"Open - Breached","Open - On Track"),IF((D10645-B10645)*24&lt;=X10645,"Met","Breached")))</f>
        <v>Met</v>
      </c>
    </row>
    <row r="10646" spans="1:25" x14ac:dyDescent="0.25">
      <c r="A10646" s="9" t="s">
        <v>15236</v>
      </c>
      <c r="B10646" s="23">
        <v>46226.552083333299</v>
      </c>
      <c r="C10646" s="23">
        <v>46226.577083333301</v>
      </c>
      <c r="D10646" s="23">
        <v>46227.341666666704</v>
      </c>
      <c r="E10646" s="9" t="s">
        <v>212</v>
      </c>
      <c r="F10646" s="9" t="s">
        <v>188</v>
      </c>
      <c r="G10646" s="9" t="s">
        <v>213</v>
      </c>
      <c r="H10646" s="9" t="s">
        <v>162</v>
      </c>
      <c r="I10646" s="9" t="s">
        <v>345</v>
      </c>
      <c r="J10646" s="9" t="s">
        <v>1136</v>
      </c>
      <c r="K10646" s="9" t="s">
        <v>303</v>
      </c>
      <c r="L10646" s="9" t="s">
        <v>282</v>
      </c>
      <c r="M10646" s="9" t="s">
        <v>541</v>
      </c>
      <c r="N10646" s="9" t="s">
        <v>196</v>
      </c>
      <c r="O10646" s="9" t="s">
        <v>179</v>
      </c>
      <c r="P10646" s="9" t="s">
        <v>284</v>
      </c>
      <c r="Q10646" s="9" t="s">
        <v>219</v>
      </c>
      <c r="R10646" s="9">
        <v>0</v>
      </c>
      <c r="S10646" s="9">
        <v>23</v>
      </c>
      <c r="U10646" s="9" t="s">
        <v>248</v>
      </c>
      <c r="X10646" s="9">
        <f>INDEX(SLA_Policy!$D$2:$D$5,MATCH(F10646,SLA_Policy!$A$2:$A$5,0))</f>
        <v>72</v>
      </c>
      <c r="Y10646" s="9" t="str">
        <f>IF(E10646="Cancelled","Excluded",IF(D10646="",IF((SLA_Policy!$B$8-B10646)*24&gt;X10646,"Open - Breached","Open - On Track"),IF((D10646-B10646)*24&lt;=X10646,"Met","Breached")))</f>
        <v>Met</v>
      </c>
    </row>
    <row r="10647" spans="1:25" x14ac:dyDescent="0.25">
      <c r="A10647" s="9" t="s">
        <v>15237</v>
      </c>
      <c r="B10647" s="23">
        <v>46226.5805555556</v>
      </c>
      <c r="C10647" s="23">
        <v>46226.581250000003</v>
      </c>
      <c r="D10647" s="23">
        <v>46226.6159722222</v>
      </c>
      <c r="E10647" s="9" t="s">
        <v>212</v>
      </c>
      <c r="F10647" s="9" t="s">
        <v>188</v>
      </c>
      <c r="G10647" s="9" t="s">
        <v>213</v>
      </c>
      <c r="H10647" s="9" t="s">
        <v>161</v>
      </c>
      <c r="I10647" s="9" t="s">
        <v>297</v>
      </c>
      <c r="J10647" s="9" t="s">
        <v>3141</v>
      </c>
      <c r="K10647" s="9" t="s">
        <v>246</v>
      </c>
      <c r="L10647" s="9" t="s">
        <v>216</v>
      </c>
      <c r="M10647" s="9" t="s">
        <v>3714</v>
      </c>
      <c r="N10647" s="9" t="s">
        <v>200</v>
      </c>
      <c r="O10647" s="9" t="s">
        <v>116</v>
      </c>
      <c r="P10647" s="9" t="s">
        <v>342</v>
      </c>
      <c r="Q10647" s="9" t="s">
        <v>219</v>
      </c>
      <c r="R10647" s="9">
        <v>0</v>
      </c>
      <c r="S10647" s="9">
        <v>27</v>
      </c>
      <c r="U10647" s="9" t="s">
        <v>290</v>
      </c>
      <c r="W10647" s="9">
        <v>5</v>
      </c>
      <c r="X10647" s="9">
        <f>INDEX(SLA_Policy!$D$2:$D$5,MATCH(F10647,SLA_Policy!$A$2:$A$5,0))</f>
        <v>72</v>
      </c>
      <c r="Y10647" s="9" t="str">
        <f>IF(E10647="Cancelled","Excluded",IF(D10647="",IF((SLA_Policy!$B$8-B10647)*24&gt;X10647,"Open - Breached","Open - On Track"),IF((D10647-B10647)*24&lt;=X10647,"Met","Breached")))</f>
        <v>Met</v>
      </c>
    </row>
    <row r="10648" spans="1:25" x14ac:dyDescent="0.25">
      <c r="A10648" s="9" t="s">
        <v>15238</v>
      </c>
      <c r="B10648" s="23">
        <v>46226.597916666702</v>
      </c>
      <c r="C10648" s="23">
        <v>46226.685416666704</v>
      </c>
      <c r="D10648" s="23">
        <v>46231.393750000003</v>
      </c>
      <c r="E10648" s="9" t="s">
        <v>212</v>
      </c>
      <c r="F10648" s="9" t="s">
        <v>189</v>
      </c>
      <c r="G10648" s="9" t="s">
        <v>213</v>
      </c>
      <c r="H10648" s="9" t="s">
        <v>167</v>
      </c>
      <c r="I10648" s="9" t="s">
        <v>536</v>
      </c>
      <c r="J10648" s="9" t="s">
        <v>558</v>
      </c>
      <c r="K10648" s="9" t="s">
        <v>215</v>
      </c>
      <c r="L10648" s="9" t="s">
        <v>371</v>
      </c>
      <c r="M10648" s="9" t="s">
        <v>2952</v>
      </c>
      <c r="N10648" s="9" t="s">
        <v>197</v>
      </c>
      <c r="O10648" s="9" t="s">
        <v>180</v>
      </c>
      <c r="P10648" s="9" t="s">
        <v>368</v>
      </c>
      <c r="Q10648" s="9" t="s">
        <v>219</v>
      </c>
      <c r="R10648" s="9">
        <v>0</v>
      </c>
      <c r="S10648" s="9">
        <v>86</v>
      </c>
      <c r="T10648" s="9" t="s">
        <v>220</v>
      </c>
      <c r="U10648" s="9" t="s">
        <v>266</v>
      </c>
      <c r="X10648" s="9">
        <f>INDEX(SLA_Policy!$D$2:$D$5,MATCH(F10648,SLA_Policy!$A$2:$A$5,0))</f>
        <v>120</v>
      </c>
      <c r="Y10648" s="9" t="str">
        <f>IF(E10648="Cancelled","Excluded",IF(D10648="",IF((SLA_Policy!$B$8-B10648)*24&gt;X10648,"Open - Breached","Open - On Track"),IF((D10648-B10648)*24&lt;=X10648,"Met","Breached")))</f>
        <v>Met</v>
      </c>
    </row>
    <row r="10649" spans="1:25" x14ac:dyDescent="0.25">
      <c r="A10649" s="9" t="s">
        <v>15239</v>
      </c>
      <c r="B10649" s="23">
        <v>46226.618750000001</v>
      </c>
      <c r="C10649" s="23">
        <v>46226.629861111098</v>
      </c>
      <c r="D10649" s="23">
        <v>46226.641666666699</v>
      </c>
      <c r="E10649" s="9" t="s">
        <v>212</v>
      </c>
      <c r="F10649" s="9" t="s">
        <v>188</v>
      </c>
      <c r="G10649" s="9" t="s">
        <v>213</v>
      </c>
      <c r="H10649" s="9" t="s">
        <v>161</v>
      </c>
      <c r="I10649" s="9" t="s">
        <v>454</v>
      </c>
      <c r="J10649" s="9" t="s">
        <v>813</v>
      </c>
      <c r="K10649" s="9" t="s">
        <v>246</v>
      </c>
      <c r="L10649" s="9" t="s">
        <v>270</v>
      </c>
      <c r="M10649" s="9" t="s">
        <v>692</v>
      </c>
      <c r="N10649" s="9" t="s">
        <v>198</v>
      </c>
      <c r="O10649" s="9" t="s">
        <v>116</v>
      </c>
      <c r="P10649" s="9" t="s">
        <v>258</v>
      </c>
      <c r="Q10649" s="9" t="s">
        <v>219</v>
      </c>
      <c r="R10649" s="9">
        <v>0</v>
      </c>
      <c r="S10649" s="9">
        <v>8</v>
      </c>
      <c r="U10649" s="9" t="s">
        <v>376</v>
      </c>
      <c r="X10649" s="9">
        <f>INDEX(SLA_Policy!$D$2:$D$5,MATCH(F10649,SLA_Policy!$A$2:$A$5,0))</f>
        <v>72</v>
      </c>
      <c r="Y10649" s="9" t="str">
        <f>IF(E10649="Cancelled","Excluded",IF(D10649="",IF((SLA_Policy!$B$8-B10649)*24&gt;X10649,"Open - Breached","Open - On Track"),IF((D10649-B10649)*24&lt;=X10649,"Met","Breached")))</f>
        <v>Met</v>
      </c>
    </row>
    <row r="10650" spans="1:25" x14ac:dyDescent="0.25">
      <c r="A10650" s="9" t="s">
        <v>15240</v>
      </c>
      <c r="B10650" s="23">
        <v>46226.625694444498</v>
      </c>
      <c r="C10650" s="23">
        <v>46226.772916666698</v>
      </c>
      <c r="D10650" s="23">
        <v>46227.331250000003</v>
      </c>
      <c r="E10650" s="9" t="s">
        <v>212</v>
      </c>
      <c r="F10650" s="9" t="s">
        <v>188</v>
      </c>
      <c r="G10650" s="9" t="s">
        <v>213</v>
      </c>
      <c r="H10650" s="9" t="s">
        <v>165</v>
      </c>
      <c r="I10650" s="9" t="s">
        <v>567</v>
      </c>
      <c r="J10650" s="9" t="s">
        <v>3662</v>
      </c>
      <c r="K10650" s="9" t="s">
        <v>303</v>
      </c>
      <c r="L10650" s="9" t="s">
        <v>282</v>
      </c>
      <c r="M10650" s="9" t="s">
        <v>2774</v>
      </c>
      <c r="N10650" s="9" t="s">
        <v>197</v>
      </c>
      <c r="O10650" s="9" t="s">
        <v>176</v>
      </c>
      <c r="P10650" s="9" t="s">
        <v>228</v>
      </c>
      <c r="Q10650" s="9" t="s">
        <v>273</v>
      </c>
      <c r="R10650" s="9">
        <v>0</v>
      </c>
      <c r="S10650" s="9">
        <v>16</v>
      </c>
      <c r="U10650" s="9" t="s">
        <v>230</v>
      </c>
      <c r="X10650" s="9">
        <f>INDEX(SLA_Policy!$D$2:$D$5,MATCH(F10650,SLA_Policy!$A$2:$A$5,0))</f>
        <v>72</v>
      </c>
      <c r="Y10650" s="9" t="str">
        <f>IF(E10650="Cancelled","Excluded",IF(D10650="",IF((SLA_Policy!$B$8-B10650)*24&gt;X10650,"Open - Breached","Open - On Track"),IF((D10650-B10650)*24&lt;=X10650,"Met","Breached")))</f>
        <v>Met</v>
      </c>
    </row>
    <row r="10651" spans="1:25" x14ac:dyDescent="0.25">
      <c r="A10651" s="9" t="s">
        <v>15241</v>
      </c>
      <c r="B10651" s="23">
        <v>46226.656944444498</v>
      </c>
      <c r="C10651" s="23">
        <v>46226.659027777801</v>
      </c>
      <c r="D10651" s="23">
        <v>46227.704861111102</v>
      </c>
      <c r="E10651" s="9" t="s">
        <v>212</v>
      </c>
      <c r="F10651" s="9" t="s">
        <v>188</v>
      </c>
      <c r="G10651" s="9" t="s">
        <v>213</v>
      </c>
      <c r="H10651" s="9" t="s">
        <v>167</v>
      </c>
      <c r="I10651" s="9" t="s">
        <v>362</v>
      </c>
      <c r="J10651" s="9" t="s">
        <v>3309</v>
      </c>
      <c r="K10651" s="9" t="s">
        <v>303</v>
      </c>
      <c r="L10651" s="9" t="s">
        <v>104</v>
      </c>
      <c r="M10651" s="9" t="s">
        <v>304</v>
      </c>
      <c r="N10651" s="9" t="s">
        <v>200</v>
      </c>
      <c r="O10651" s="9" t="s">
        <v>116</v>
      </c>
      <c r="P10651" s="9" t="s">
        <v>234</v>
      </c>
      <c r="Q10651" s="9" t="s">
        <v>219</v>
      </c>
      <c r="R10651" s="9">
        <v>1</v>
      </c>
      <c r="S10651" s="9">
        <v>58</v>
      </c>
      <c r="U10651" s="9" t="s">
        <v>290</v>
      </c>
      <c r="W10651" s="9">
        <v>3</v>
      </c>
      <c r="X10651" s="9">
        <f>INDEX(SLA_Policy!$D$2:$D$5,MATCH(F10651,SLA_Policy!$A$2:$A$5,0))</f>
        <v>72</v>
      </c>
      <c r="Y10651" s="9" t="str">
        <f>IF(E10651="Cancelled","Excluded",IF(D10651="",IF((SLA_Policy!$B$8-B10651)*24&gt;X10651,"Open - Breached","Open - On Track"),IF((D10651-B10651)*24&lt;=X10651,"Met","Breached")))</f>
        <v>Met</v>
      </c>
    </row>
    <row r="10652" spans="1:25" x14ac:dyDescent="0.25">
      <c r="A10652" s="9" t="s">
        <v>15242</v>
      </c>
      <c r="B10652" s="23">
        <v>46226.663194444503</v>
      </c>
      <c r="C10652" s="23">
        <v>46226.722222222197</v>
      </c>
      <c r="D10652" s="23">
        <v>46227.407638888901</v>
      </c>
      <c r="E10652" s="9" t="s">
        <v>212</v>
      </c>
      <c r="F10652" s="9" t="s">
        <v>189</v>
      </c>
      <c r="G10652" s="9" t="s">
        <v>213</v>
      </c>
      <c r="H10652" s="9" t="s">
        <v>161</v>
      </c>
      <c r="I10652" s="9" t="s">
        <v>454</v>
      </c>
      <c r="J10652" s="9" t="s">
        <v>455</v>
      </c>
      <c r="K10652" s="9" t="s">
        <v>246</v>
      </c>
      <c r="L10652" s="9" t="s">
        <v>216</v>
      </c>
      <c r="M10652" s="9" t="s">
        <v>247</v>
      </c>
      <c r="N10652" s="9" t="s">
        <v>196</v>
      </c>
      <c r="O10652" s="9" t="s">
        <v>177</v>
      </c>
      <c r="P10652" s="9" t="s">
        <v>300</v>
      </c>
      <c r="Q10652" s="9" t="s">
        <v>219</v>
      </c>
      <c r="R10652" s="9">
        <v>0</v>
      </c>
      <c r="S10652" s="9">
        <v>5</v>
      </c>
      <c r="U10652" s="9" t="s">
        <v>221</v>
      </c>
      <c r="W10652" s="9">
        <v>5</v>
      </c>
      <c r="X10652" s="9">
        <f>INDEX(SLA_Policy!$D$2:$D$5,MATCH(F10652,SLA_Policy!$A$2:$A$5,0))</f>
        <v>120</v>
      </c>
      <c r="Y10652" s="9" t="str">
        <f>IF(E10652="Cancelled","Excluded",IF(D10652="",IF((SLA_Policy!$B$8-B10652)*24&gt;X10652,"Open - Breached","Open - On Track"),IF((D10652-B10652)*24&lt;=X10652,"Met","Breached")))</f>
        <v>Met</v>
      </c>
    </row>
    <row r="10653" spans="1:25" x14ac:dyDescent="0.25">
      <c r="A10653" s="9" t="s">
        <v>15243</v>
      </c>
      <c r="B10653" s="23">
        <v>46226.664583333302</v>
      </c>
      <c r="C10653" s="23">
        <v>46226.7319444444</v>
      </c>
      <c r="D10653" s="23">
        <v>46227.429166666698</v>
      </c>
      <c r="E10653" s="9" t="s">
        <v>212</v>
      </c>
      <c r="F10653" s="9" t="s">
        <v>188</v>
      </c>
      <c r="G10653" s="9" t="s">
        <v>236</v>
      </c>
      <c r="H10653" s="9" t="s">
        <v>161</v>
      </c>
      <c r="I10653" s="9" t="s">
        <v>237</v>
      </c>
      <c r="J10653" s="9" t="s">
        <v>3417</v>
      </c>
      <c r="K10653" s="9" t="s">
        <v>246</v>
      </c>
      <c r="L10653" s="9" t="s">
        <v>104</v>
      </c>
      <c r="M10653" s="9" t="s">
        <v>359</v>
      </c>
      <c r="N10653" s="9" t="s">
        <v>196</v>
      </c>
      <c r="O10653" s="9" t="s">
        <v>177</v>
      </c>
      <c r="P10653" s="9" t="s">
        <v>241</v>
      </c>
      <c r="Q10653" s="9" t="s">
        <v>219</v>
      </c>
      <c r="R10653" s="9">
        <v>0</v>
      </c>
      <c r="S10653" s="9">
        <v>32</v>
      </c>
      <c r="U10653" s="9" t="s">
        <v>242</v>
      </c>
      <c r="X10653" s="9">
        <f>INDEX(SLA_Policy!$D$2:$D$5,MATCH(F10653,SLA_Policy!$A$2:$A$5,0))</f>
        <v>72</v>
      </c>
      <c r="Y10653" s="9" t="str">
        <f>IF(E10653="Cancelled","Excluded",IF(D10653="",IF((SLA_Policy!$B$8-B10653)*24&gt;X10653,"Open - Breached","Open - On Track"),IF((D10653-B10653)*24&lt;=X10653,"Met","Breached")))</f>
        <v>Met</v>
      </c>
    </row>
    <row r="10654" spans="1:25" x14ac:dyDescent="0.25">
      <c r="A10654" s="9" t="s">
        <v>15244</v>
      </c>
      <c r="B10654" s="23">
        <v>46226.6652777778</v>
      </c>
      <c r="C10654" s="23">
        <v>46226.690972222197</v>
      </c>
      <c r="D10654" s="23">
        <v>46230.491666666698</v>
      </c>
      <c r="E10654" s="9" t="s">
        <v>212</v>
      </c>
      <c r="F10654" s="9" t="s">
        <v>189</v>
      </c>
      <c r="G10654" s="9" t="s">
        <v>236</v>
      </c>
      <c r="H10654" s="9" t="s">
        <v>161</v>
      </c>
      <c r="I10654" s="9" t="s">
        <v>482</v>
      </c>
      <c r="J10654" s="9" t="s">
        <v>1168</v>
      </c>
      <c r="K10654" s="9" t="s">
        <v>215</v>
      </c>
      <c r="L10654" s="9" t="s">
        <v>226</v>
      </c>
      <c r="M10654" s="9" t="s">
        <v>1244</v>
      </c>
      <c r="N10654" s="9" t="s">
        <v>196</v>
      </c>
      <c r="O10654" s="9" t="s">
        <v>177</v>
      </c>
      <c r="P10654" s="9" t="s">
        <v>300</v>
      </c>
      <c r="Q10654" s="9" t="s">
        <v>219</v>
      </c>
      <c r="R10654" s="9">
        <v>1</v>
      </c>
      <c r="S10654" s="9">
        <v>89</v>
      </c>
      <c r="U10654" s="9" t="s">
        <v>242</v>
      </c>
      <c r="W10654" s="9">
        <v>3</v>
      </c>
      <c r="X10654" s="9">
        <f>INDEX(SLA_Policy!$D$2:$D$5,MATCH(F10654,SLA_Policy!$A$2:$A$5,0))</f>
        <v>120</v>
      </c>
      <c r="Y10654" s="9" t="str">
        <f>IF(E10654="Cancelled","Excluded",IF(D10654="",IF((SLA_Policy!$B$8-B10654)*24&gt;X10654,"Open - Breached","Open - On Track"),IF((D10654-B10654)*24&lt;=X10654,"Met","Breached")))</f>
        <v>Met</v>
      </c>
    </row>
    <row r="10655" spans="1:25" x14ac:dyDescent="0.25">
      <c r="A10655" s="9" t="s">
        <v>15245</v>
      </c>
      <c r="B10655" s="23">
        <v>46226.681944444397</v>
      </c>
      <c r="C10655" s="23">
        <v>46226.6965277778</v>
      </c>
      <c r="D10655" s="23">
        <v>46226.7277777778</v>
      </c>
      <c r="E10655" s="9" t="s">
        <v>212</v>
      </c>
      <c r="F10655" s="9" t="s">
        <v>187</v>
      </c>
      <c r="G10655" s="9" t="s">
        <v>213</v>
      </c>
      <c r="H10655" s="9" t="s">
        <v>166</v>
      </c>
      <c r="I10655" s="9" t="s">
        <v>286</v>
      </c>
      <c r="J10655" s="9" t="s">
        <v>666</v>
      </c>
      <c r="K10655" s="9" t="s">
        <v>239</v>
      </c>
      <c r="L10655" s="9" t="s">
        <v>104</v>
      </c>
      <c r="M10655" s="9" t="s">
        <v>2589</v>
      </c>
      <c r="N10655" s="9" t="s">
        <v>197</v>
      </c>
      <c r="O10655" s="9" t="s">
        <v>181</v>
      </c>
      <c r="P10655" s="9" t="s">
        <v>289</v>
      </c>
      <c r="Q10655" s="9" t="s">
        <v>273</v>
      </c>
      <c r="R10655" s="9">
        <v>0</v>
      </c>
      <c r="S10655" s="9">
        <v>9</v>
      </c>
      <c r="U10655" s="9" t="s">
        <v>376</v>
      </c>
      <c r="X10655" s="9">
        <f>INDEX(SLA_Policy!$D$2:$D$5,MATCH(F10655,SLA_Policy!$A$2:$A$5,0))</f>
        <v>8</v>
      </c>
      <c r="Y10655" s="9" t="str">
        <f>IF(E10655="Cancelled","Excluded",IF(D10655="",IF((SLA_Policy!$B$8-B10655)*24&gt;X10655,"Open - Breached","Open - On Track"),IF((D10655-B10655)*24&lt;=X10655,"Met","Breached")))</f>
        <v>Met</v>
      </c>
    </row>
    <row r="10656" spans="1:25" x14ac:dyDescent="0.25">
      <c r="A10656" s="9" t="s">
        <v>15246</v>
      </c>
      <c r="B10656" s="23">
        <v>46226.682638888902</v>
      </c>
      <c r="C10656" s="23">
        <v>46226.683333333298</v>
      </c>
      <c r="D10656" s="23">
        <v>46227.40625</v>
      </c>
      <c r="E10656" s="9" t="s">
        <v>212</v>
      </c>
      <c r="F10656" s="9" t="s">
        <v>188</v>
      </c>
      <c r="G10656" s="9" t="s">
        <v>213</v>
      </c>
      <c r="H10656" s="9" t="s">
        <v>162</v>
      </c>
      <c r="I10656" s="9" t="s">
        <v>244</v>
      </c>
      <c r="J10656" s="9" t="s">
        <v>14630</v>
      </c>
      <c r="K10656" s="9" t="s">
        <v>246</v>
      </c>
      <c r="L10656" s="9" t="s">
        <v>226</v>
      </c>
      <c r="M10656" s="9" t="s">
        <v>826</v>
      </c>
      <c r="N10656" s="9" t="s">
        <v>200</v>
      </c>
      <c r="O10656" s="9" t="s">
        <v>179</v>
      </c>
      <c r="P10656" s="9" t="s">
        <v>264</v>
      </c>
      <c r="Q10656" s="9" t="s">
        <v>219</v>
      </c>
      <c r="R10656" s="9">
        <v>0</v>
      </c>
      <c r="S10656" s="9">
        <v>33</v>
      </c>
      <c r="U10656" s="9" t="s">
        <v>248</v>
      </c>
      <c r="X10656" s="9">
        <f>INDEX(SLA_Policy!$D$2:$D$5,MATCH(F10656,SLA_Policy!$A$2:$A$5,0))</f>
        <v>72</v>
      </c>
      <c r="Y10656" s="9" t="str">
        <f>IF(E10656="Cancelled","Excluded",IF(D10656="",IF((SLA_Policy!$B$8-B10656)*24&gt;X10656,"Open - Breached","Open - On Track"),IF((D10656-B10656)*24&lt;=X10656,"Met","Breached")))</f>
        <v>Met</v>
      </c>
    </row>
    <row r="10657" spans="1:25" x14ac:dyDescent="0.25">
      <c r="A10657" s="9" t="s">
        <v>15247</v>
      </c>
      <c r="B10657" s="23">
        <v>46226.693749999999</v>
      </c>
      <c r="C10657" s="23">
        <v>46226.7277777778</v>
      </c>
      <c r="D10657" s="23">
        <v>46230.413888888899</v>
      </c>
      <c r="E10657" s="9" t="s">
        <v>212</v>
      </c>
      <c r="F10657" s="9" t="s">
        <v>188</v>
      </c>
      <c r="G10657" s="9" t="s">
        <v>236</v>
      </c>
      <c r="H10657" s="9" t="s">
        <v>161</v>
      </c>
      <c r="I10657" s="9" t="s">
        <v>505</v>
      </c>
      <c r="J10657" s="9" t="s">
        <v>1591</v>
      </c>
      <c r="K10657" s="9" t="s">
        <v>239</v>
      </c>
      <c r="L10657" s="9" t="s">
        <v>216</v>
      </c>
      <c r="M10657" s="9" t="s">
        <v>3502</v>
      </c>
      <c r="N10657" s="9" t="s">
        <v>196</v>
      </c>
      <c r="O10657" s="9" t="s">
        <v>177</v>
      </c>
      <c r="P10657" s="9" t="s">
        <v>457</v>
      </c>
      <c r="Q10657" s="9" t="s">
        <v>219</v>
      </c>
      <c r="R10657" s="9">
        <v>0</v>
      </c>
      <c r="S10657" s="9">
        <v>11</v>
      </c>
      <c r="U10657" s="9" t="s">
        <v>242</v>
      </c>
      <c r="W10657" s="9">
        <v>4</v>
      </c>
      <c r="X10657" s="9">
        <f>INDEX(SLA_Policy!$D$2:$D$5,MATCH(F10657,SLA_Policy!$A$2:$A$5,0))</f>
        <v>72</v>
      </c>
      <c r="Y10657" s="9" t="str">
        <f>IF(E10657="Cancelled","Excluded",IF(D10657="",IF((SLA_Policy!$B$8-B10657)*24&gt;X10657,"Open - Breached","Open - On Track"),IF((D10657-B10657)*24&lt;=X10657,"Met","Breached")))</f>
        <v>Breached</v>
      </c>
    </row>
    <row r="10658" spans="1:25" x14ac:dyDescent="0.25">
      <c r="A10658" s="9" t="s">
        <v>15248</v>
      </c>
      <c r="B10658" s="23">
        <v>46226.713888888902</v>
      </c>
      <c r="C10658" s="23">
        <v>46226.715277777803</v>
      </c>
      <c r="D10658" s="23">
        <v>46227.360416666699</v>
      </c>
      <c r="E10658" s="9" t="s">
        <v>212</v>
      </c>
      <c r="F10658" s="9" t="s">
        <v>188</v>
      </c>
      <c r="G10658" s="9" t="s">
        <v>213</v>
      </c>
      <c r="H10658" s="9" t="s">
        <v>88</v>
      </c>
      <c r="I10658" s="9" t="s">
        <v>92</v>
      </c>
      <c r="J10658" s="9" t="s">
        <v>4424</v>
      </c>
      <c r="K10658" s="9" t="s">
        <v>246</v>
      </c>
      <c r="L10658" s="9" t="s">
        <v>311</v>
      </c>
      <c r="M10658" s="9" t="s">
        <v>2271</v>
      </c>
      <c r="N10658" s="9" t="s">
        <v>198</v>
      </c>
      <c r="O10658" s="9" t="s">
        <v>116</v>
      </c>
      <c r="P10658" s="9" t="s">
        <v>551</v>
      </c>
      <c r="Q10658" s="9" t="s">
        <v>219</v>
      </c>
      <c r="R10658" s="9">
        <v>0</v>
      </c>
      <c r="S10658" s="9">
        <v>22</v>
      </c>
      <c r="T10658" s="9" t="s">
        <v>136</v>
      </c>
      <c r="U10658" s="9" t="s">
        <v>661</v>
      </c>
      <c r="X10658" s="9">
        <f>INDEX(SLA_Policy!$D$2:$D$5,MATCH(F10658,SLA_Policy!$A$2:$A$5,0))</f>
        <v>72</v>
      </c>
      <c r="Y10658" s="9" t="str">
        <f>IF(E10658="Cancelled","Excluded",IF(D10658="",IF((SLA_Policy!$B$8-B10658)*24&gt;X10658,"Open - Breached","Open - On Track"),IF((D10658-B10658)*24&lt;=X10658,"Met","Breached")))</f>
        <v>Met</v>
      </c>
    </row>
    <row r="10659" spans="1:25" x14ac:dyDescent="0.25">
      <c r="A10659" s="9" t="s">
        <v>15249</v>
      </c>
      <c r="B10659" s="23">
        <v>46226.756944444503</v>
      </c>
      <c r="C10659" s="23">
        <v>46227.306250000001</v>
      </c>
      <c r="D10659" s="23">
        <v>46227.754861111098</v>
      </c>
      <c r="E10659" s="9" t="s">
        <v>212</v>
      </c>
      <c r="F10659" s="9" t="s">
        <v>189</v>
      </c>
      <c r="G10659" s="9" t="s">
        <v>213</v>
      </c>
      <c r="H10659" s="9" t="s">
        <v>162</v>
      </c>
      <c r="I10659" s="9" t="s">
        <v>345</v>
      </c>
      <c r="J10659" s="9" t="s">
        <v>1480</v>
      </c>
      <c r="K10659" s="9" t="s">
        <v>246</v>
      </c>
      <c r="L10659" s="9" t="s">
        <v>216</v>
      </c>
      <c r="M10659" s="9" t="s">
        <v>2860</v>
      </c>
      <c r="N10659" s="9" t="s">
        <v>196</v>
      </c>
      <c r="O10659" s="9" t="s">
        <v>179</v>
      </c>
      <c r="P10659" s="9" t="s">
        <v>264</v>
      </c>
      <c r="Q10659" s="9" t="s">
        <v>219</v>
      </c>
      <c r="R10659" s="9">
        <v>0</v>
      </c>
      <c r="S10659" s="9">
        <v>19</v>
      </c>
      <c r="U10659" s="9" t="s">
        <v>266</v>
      </c>
      <c r="W10659" s="9">
        <v>3</v>
      </c>
      <c r="X10659" s="9">
        <f>INDEX(SLA_Policy!$D$2:$D$5,MATCH(F10659,SLA_Policy!$A$2:$A$5,0))</f>
        <v>120</v>
      </c>
      <c r="Y10659" s="9" t="str">
        <f>IF(E10659="Cancelled","Excluded",IF(D10659="",IF((SLA_Policy!$B$8-B10659)*24&gt;X10659,"Open - Breached","Open - On Track"),IF((D10659-B10659)*24&lt;=X10659,"Met","Breached")))</f>
        <v>Met</v>
      </c>
    </row>
    <row r="10660" spans="1:25" x14ac:dyDescent="0.25">
      <c r="A10660" s="9" t="s">
        <v>15250</v>
      </c>
      <c r="B10660" s="23">
        <v>46226.770138888904</v>
      </c>
      <c r="C10660" s="23">
        <v>46226.777083333298</v>
      </c>
      <c r="D10660" s="23">
        <v>46230.327777777798</v>
      </c>
      <c r="E10660" s="9" t="s">
        <v>212</v>
      </c>
      <c r="F10660" s="9" t="s">
        <v>188</v>
      </c>
      <c r="G10660" s="9" t="s">
        <v>213</v>
      </c>
      <c r="H10660" s="9" t="s">
        <v>163</v>
      </c>
      <c r="I10660" s="9" t="s">
        <v>250</v>
      </c>
      <c r="J10660" s="9" t="s">
        <v>251</v>
      </c>
      <c r="K10660" s="9" t="s">
        <v>246</v>
      </c>
      <c r="L10660" s="9" t="s">
        <v>216</v>
      </c>
      <c r="M10660" s="9" t="s">
        <v>5680</v>
      </c>
      <c r="N10660" s="9" t="s">
        <v>196</v>
      </c>
      <c r="O10660" s="9" t="s">
        <v>176</v>
      </c>
      <c r="P10660" s="9" t="s">
        <v>419</v>
      </c>
      <c r="Q10660" s="9" t="s">
        <v>273</v>
      </c>
      <c r="R10660" s="9">
        <v>0</v>
      </c>
      <c r="S10660" s="9">
        <v>101</v>
      </c>
      <c r="T10660" s="9" t="s">
        <v>136</v>
      </c>
      <c r="U10660" s="9" t="s">
        <v>230</v>
      </c>
      <c r="X10660" s="9">
        <f>INDEX(SLA_Policy!$D$2:$D$5,MATCH(F10660,SLA_Policy!$A$2:$A$5,0))</f>
        <v>72</v>
      </c>
      <c r="Y10660" s="9" t="str">
        <f>IF(E10660="Cancelled","Excluded",IF(D10660="",IF((SLA_Policy!$B$8-B10660)*24&gt;X10660,"Open - Breached","Open - On Track"),IF((D10660-B10660)*24&lt;=X10660,"Met","Breached")))</f>
        <v>Breached</v>
      </c>
    </row>
    <row r="10661" spans="1:25" x14ac:dyDescent="0.25">
      <c r="A10661" s="9" t="s">
        <v>15251</v>
      </c>
      <c r="B10661" s="23">
        <v>46226.770833333299</v>
      </c>
      <c r="C10661" s="23">
        <v>46226.771527777797</v>
      </c>
      <c r="D10661" s="23">
        <v>46230.322916666701</v>
      </c>
      <c r="E10661" s="9" t="s">
        <v>212</v>
      </c>
      <c r="F10661" s="9" t="s">
        <v>188</v>
      </c>
      <c r="G10661" s="9" t="s">
        <v>236</v>
      </c>
      <c r="H10661" s="9" t="s">
        <v>163</v>
      </c>
      <c r="I10661" s="9" t="s">
        <v>315</v>
      </c>
      <c r="J10661" s="9" t="s">
        <v>9522</v>
      </c>
      <c r="K10661" s="9" t="s">
        <v>246</v>
      </c>
      <c r="L10661" s="9" t="s">
        <v>270</v>
      </c>
      <c r="M10661" s="9" t="s">
        <v>1672</v>
      </c>
      <c r="N10661" s="9" t="s">
        <v>198</v>
      </c>
      <c r="O10661" s="9" t="s">
        <v>180</v>
      </c>
      <c r="P10661" s="9" t="s">
        <v>381</v>
      </c>
      <c r="Q10661" s="9" t="s">
        <v>219</v>
      </c>
      <c r="R10661" s="9">
        <v>0</v>
      </c>
      <c r="S10661" s="9">
        <v>92</v>
      </c>
      <c r="T10661" s="9" t="s">
        <v>229</v>
      </c>
      <c r="U10661" s="9" t="s">
        <v>242</v>
      </c>
      <c r="W10661" s="9">
        <v>4</v>
      </c>
      <c r="X10661" s="9">
        <f>INDEX(SLA_Policy!$D$2:$D$5,MATCH(F10661,SLA_Policy!$A$2:$A$5,0))</f>
        <v>72</v>
      </c>
      <c r="Y10661" s="9" t="str">
        <f>IF(E10661="Cancelled","Excluded",IF(D10661="",IF((SLA_Policy!$B$8-B10661)*24&gt;X10661,"Open - Breached","Open - On Track"),IF((D10661-B10661)*24&lt;=X10661,"Met","Breached")))</f>
        <v>Breached</v>
      </c>
    </row>
    <row r="10662" spans="1:25" x14ac:dyDescent="0.25">
      <c r="A10662" s="9" t="s">
        <v>15252</v>
      </c>
      <c r="B10662" s="23">
        <v>46227.275000000001</v>
      </c>
      <c r="C10662" s="23">
        <v>46227.371527777803</v>
      </c>
      <c r="D10662" s="23">
        <v>46227.378472222197</v>
      </c>
      <c r="E10662" s="9" t="s">
        <v>212</v>
      </c>
      <c r="F10662" s="9" t="s">
        <v>188</v>
      </c>
      <c r="G10662" s="9" t="s">
        <v>213</v>
      </c>
      <c r="H10662" s="9" t="s">
        <v>88</v>
      </c>
      <c r="I10662" s="9" t="s">
        <v>92</v>
      </c>
      <c r="J10662" s="9" t="s">
        <v>358</v>
      </c>
      <c r="K10662" s="9" t="s">
        <v>239</v>
      </c>
      <c r="L10662" s="9" t="s">
        <v>371</v>
      </c>
      <c r="M10662" s="9" t="s">
        <v>3844</v>
      </c>
      <c r="N10662" s="9" t="s">
        <v>198</v>
      </c>
      <c r="O10662" s="9" t="s">
        <v>178</v>
      </c>
      <c r="P10662" s="9" t="s">
        <v>360</v>
      </c>
      <c r="Q10662" s="9" t="s">
        <v>219</v>
      </c>
      <c r="R10662" s="9">
        <v>0</v>
      </c>
      <c r="S10662" s="9">
        <v>42</v>
      </c>
      <c r="T10662" s="9" t="s">
        <v>220</v>
      </c>
      <c r="U10662" s="9" t="s">
        <v>266</v>
      </c>
      <c r="X10662" s="9">
        <f>INDEX(SLA_Policy!$D$2:$D$5,MATCH(F10662,SLA_Policy!$A$2:$A$5,0))</f>
        <v>72</v>
      </c>
      <c r="Y10662" s="9" t="str">
        <f>IF(E10662="Cancelled","Excluded",IF(D10662="",IF((SLA_Policy!$B$8-B10662)*24&gt;X10662,"Open - Breached","Open - On Track"),IF((D10662-B10662)*24&lt;=X10662,"Met","Breached")))</f>
        <v>Met</v>
      </c>
    </row>
    <row r="10663" spans="1:25" x14ac:dyDescent="0.25">
      <c r="A10663" s="9" t="s">
        <v>15253</v>
      </c>
      <c r="B10663" s="23">
        <v>46227.296527777798</v>
      </c>
      <c r="C10663" s="23">
        <v>46227.306250000001</v>
      </c>
      <c r="D10663" s="23">
        <v>46227.654861111099</v>
      </c>
      <c r="E10663" s="9" t="s">
        <v>212</v>
      </c>
      <c r="F10663" s="9" t="s">
        <v>189</v>
      </c>
      <c r="G10663" s="9" t="s">
        <v>213</v>
      </c>
      <c r="H10663" s="9" t="s">
        <v>165</v>
      </c>
      <c r="I10663" s="9" t="s">
        <v>567</v>
      </c>
      <c r="J10663" s="9" t="s">
        <v>1154</v>
      </c>
      <c r="K10663" s="9" t="s">
        <v>225</v>
      </c>
      <c r="L10663" s="9" t="s">
        <v>270</v>
      </c>
      <c r="M10663" s="9" t="s">
        <v>10759</v>
      </c>
      <c r="N10663" s="9" t="s">
        <v>198</v>
      </c>
      <c r="O10663" s="9" t="s">
        <v>176</v>
      </c>
      <c r="P10663" s="9" t="s">
        <v>570</v>
      </c>
      <c r="Q10663" s="9" t="s">
        <v>219</v>
      </c>
      <c r="R10663" s="9">
        <v>0</v>
      </c>
      <c r="S10663" s="9">
        <v>19</v>
      </c>
      <c r="U10663" s="9" t="s">
        <v>266</v>
      </c>
      <c r="W10663" s="9">
        <v>5</v>
      </c>
      <c r="X10663" s="9">
        <f>INDEX(SLA_Policy!$D$2:$D$5,MATCH(F10663,SLA_Policy!$A$2:$A$5,0))</f>
        <v>120</v>
      </c>
      <c r="Y10663" s="9" t="str">
        <f>IF(E10663="Cancelled","Excluded",IF(D10663="",IF((SLA_Policy!$B$8-B10663)*24&gt;X10663,"Open - Breached","Open - On Track"),IF((D10663-B10663)*24&lt;=X10663,"Met","Breached")))</f>
        <v>Met</v>
      </c>
    </row>
    <row r="10664" spans="1:25" x14ac:dyDescent="0.25">
      <c r="A10664" s="9" t="s">
        <v>15254</v>
      </c>
      <c r="B10664" s="23">
        <v>46227.298611111102</v>
      </c>
      <c r="C10664" s="23">
        <v>46227.313888888901</v>
      </c>
      <c r="D10664" s="23">
        <v>46232.366666666698</v>
      </c>
      <c r="E10664" s="9" t="s">
        <v>212</v>
      </c>
      <c r="F10664" s="9" t="s">
        <v>189</v>
      </c>
      <c r="G10664" s="9" t="s">
        <v>213</v>
      </c>
      <c r="H10664" s="9" t="s">
        <v>162</v>
      </c>
      <c r="I10664" s="9" t="s">
        <v>345</v>
      </c>
      <c r="J10664" s="9" t="s">
        <v>10358</v>
      </c>
      <c r="K10664" s="9" t="s">
        <v>246</v>
      </c>
      <c r="L10664" s="9" t="s">
        <v>104</v>
      </c>
      <c r="M10664" s="9" t="s">
        <v>5629</v>
      </c>
      <c r="N10664" s="9" t="s">
        <v>197</v>
      </c>
      <c r="O10664" s="9" t="s">
        <v>179</v>
      </c>
      <c r="P10664" s="9" t="s">
        <v>337</v>
      </c>
      <c r="Q10664" s="9" t="s">
        <v>219</v>
      </c>
      <c r="R10664" s="9">
        <v>0</v>
      </c>
      <c r="S10664" s="9">
        <v>15</v>
      </c>
      <c r="U10664" s="9" t="s">
        <v>266</v>
      </c>
      <c r="X10664" s="9">
        <f>INDEX(SLA_Policy!$D$2:$D$5,MATCH(F10664,SLA_Policy!$A$2:$A$5,0))</f>
        <v>120</v>
      </c>
      <c r="Y10664" s="9" t="str">
        <f>IF(E10664="Cancelled","Excluded",IF(D10664="",IF((SLA_Policy!$B$8-B10664)*24&gt;X10664,"Open - Breached","Open - On Track"),IF((D10664-B10664)*24&lt;=X10664,"Met","Breached")))</f>
        <v>Breached</v>
      </c>
    </row>
    <row r="10665" spans="1:25" x14ac:dyDescent="0.25">
      <c r="A10665" s="9" t="s">
        <v>15255</v>
      </c>
      <c r="B10665" s="23">
        <v>46227.310416666704</v>
      </c>
      <c r="C10665" s="23">
        <v>46227.370833333298</v>
      </c>
      <c r="D10665" s="23">
        <v>46230.395138888904</v>
      </c>
      <c r="E10665" s="9" t="s">
        <v>212</v>
      </c>
      <c r="F10665" s="9" t="s">
        <v>188</v>
      </c>
      <c r="G10665" s="9" t="s">
        <v>213</v>
      </c>
      <c r="H10665" s="9" t="s">
        <v>164</v>
      </c>
      <c r="I10665" s="9" t="s">
        <v>260</v>
      </c>
      <c r="J10665" s="9" t="s">
        <v>15256</v>
      </c>
      <c r="K10665" s="9" t="s">
        <v>14602</v>
      </c>
      <c r="L10665" s="9" t="s">
        <v>12094</v>
      </c>
      <c r="M10665" s="9" t="s">
        <v>14666</v>
      </c>
      <c r="N10665" s="9" t="s">
        <v>196</v>
      </c>
      <c r="O10665" s="9" t="s">
        <v>179</v>
      </c>
      <c r="P10665" s="9" t="s">
        <v>337</v>
      </c>
      <c r="Q10665" s="9" t="s">
        <v>219</v>
      </c>
      <c r="R10665" s="9">
        <v>0</v>
      </c>
      <c r="S10665" s="9">
        <v>43</v>
      </c>
      <c r="T10665" s="9" t="s">
        <v>265</v>
      </c>
      <c r="U10665" s="9" t="s">
        <v>140</v>
      </c>
      <c r="V10665" s="9" t="s">
        <v>15092</v>
      </c>
      <c r="X10665" s="9">
        <f>INDEX(SLA_Policy!$D$2:$D$5,MATCH(F10665,SLA_Policy!$A$2:$A$5,0))</f>
        <v>72</v>
      </c>
      <c r="Y10665" s="9" t="str">
        <f>IF(E10665="Cancelled","Excluded",IF(D10665="",IF((SLA_Policy!$B$8-B10665)*24&gt;X10665,"Open - Breached","Open - On Track"),IF((D10665-B10665)*24&lt;=X10665,"Met","Breached")))</f>
        <v>Breached</v>
      </c>
    </row>
    <row r="10666" spans="1:25" x14ac:dyDescent="0.25">
      <c r="A10666" s="9" t="s">
        <v>15257</v>
      </c>
      <c r="B10666" s="23">
        <v>46227.318749999999</v>
      </c>
      <c r="C10666" s="23">
        <v>46227.320833333302</v>
      </c>
      <c r="D10666" s="23">
        <v>46227.639583333301</v>
      </c>
      <c r="E10666" s="9" t="s">
        <v>212</v>
      </c>
      <c r="F10666" s="9" t="s">
        <v>188</v>
      </c>
      <c r="G10666" s="9" t="s">
        <v>213</v>
      </c>
      <c r="H10666" s="9" t="s">
        <v>164</v>
      </c>
      <c r="I10666" s="9" t="s">
        <v>260</v>
      </c>
      <c r="J10666" s="9" t="s">
        <v>3267</v>
      </c>
      <c r="K10666" s="9" t="s">
        <v>410</v>
      </c>
      <c r="L10666" s="9" t="s">
        <v>293</v>
      </c>
      <c r="M10666" s="9" t="s">
        <v>1103</v>
      </c>
      <c r="N10666" s="9" t="s">
        <v>198</v>
      </c>
      <c r="O10666" s="9" t="s">
        <v>179</v>
      </c>
      <c r="P10666" s="9" t="s">
        <v>264</v>
      </c>
      <c r="Q10666" s="9" t="s">
        <v>219</v>
      </c>
      <c r="R10666" s="9">
        <v>0</v>
      </c>
      <c r="S10666" s="9">
        <v>77</v>
      </c>
      <c r="T10666" s="9" t="s">
        <v>265</v>
      </c>
      <c r="U10666" s="9" t="s">
        <v>140</v>
      </c>
      <c r="V10666" s="9" t="s">
        <v>15092</v>
      </c>
      <c r="X10666" s="9">
        <f>INDEX(SLA_Policy!$D$2:$D$5,MATCH(F10666,SLA_Policy!$A$2:$A$5,0))</f>
        <v>72</v>
      </c>
      <c r="Y10666" s="9" t="str">
        <f>IF(E10666="Cancelled","Excluded",IF(D10666="",IF((SLA_Policy!$B$8-B10666)*24&gt;X10666,"Open - Breached","Open - On Track"),IF((D10666-B10666)*24&lt;=X10666,"Met","Breached")))</f>
        <v>Met</v>
      </c>
    </row>
    <row r="10667" spans="1:25" x14ac:dyDescent="0.25">
      <c r="A10667" s="9" t="s">
        <v>15258</v>
      </c>
      <c r="B10667" s="23">
        <v>46227.336805555598</v>
      </c>
      <c r="C10667" s="23">
        <v>46227.340972222199</v>
      </c>
      <c r="D10667" s="23">
        <v>46230.410416666702</v>
      </c>
      <c r="E10667" s="9" t="s">
        <v>212</v>
      </c>
      <c r="F10667" s="9" t="s">
        <v>188</v>
      </c>
      <c r="G10667" s="9" t="s">
        <v>213</v>
      </c>
      <c r="H10667" s="9" t="s">
        <v>88</v>
      </c>
      <c r="I10667" s="9" t="s">
        <v>354</v>
      </c>
      <c r="J10667" s="9" t="s">
        <v>4449</v>
      </c>
      <c r="K10667" s="9" t="s">
        <v>239</v>
      </c>
      <c r="L10667" s="9" t="s">
        <v>395</v>
      </c>
      <c r="M10667" s="9" t="s">
        <v>7467</v>
      </c>
      <c r="N10667" s="9" t="s">
        <v>199</v>
      </c>
      <c r="O10667" s="9" t="s">
        <v>178</v>
      </c>
      <c r="P10667" s="9" t="s">
        <v>321</v>
      </c>
      <c r="Q10667" s="9" t="s">
        <v>219</v>
      </c>
      <c r="R10667" s="9">
        <v>0</v>
      </c>
      <c r="S10667" s="9">
        <v>20</v>
      </c>
      <c r="T10667" s="9" t="s">
        <v>220</v>
      </c>
      <c r="U10667" s="9" t="s">
        <v>266</v>
      </c>
      <c r="X10667" s="9">
        <f>INDEX(SLA_Policy!$D$2:$D$5,MATCH(F10667,SLA_Policy!$A$2:$A$5,0))</f>
        <v>72</v>
      </c>
      <c r="Y10667" s="9" t="str">
        <f>IF(E10667="Cancelled","Excluded",IF(D10667="",IF((SLA_Policy!$B$8-B10667)*24&gt;X10667,"Open - Breached","Open - On Track"),IF((D10667-B10667)*24&lt;=X10667,"Met","Breached")))</f>
        <v>Breached</v>
      </c>
    </row>
    <row r="10668" spans="1:25" x14ac:dyDescent="0.25">
      <c r="A10668" s="9" t="s">
        <v>15259</v>
      </c>
      <c r="B10668" s="23">
        <v>46227.338194444397</v>
      </c>
      <c r="C10668" s="23">
        <v>46227.381249999999</v>
      </c>
      <c r="D10668" s="23">
        <v>46230.324305555601</v>
      </c>
      <c r="E10668" s="9" t="s">
        <v>212</v>
      </c>
      <c r="F10668" s="9" t="s">
        <v>188</v>
      </c>
      <c r="G10668" s="9" t="s">
        <v>213</v>
      </c>
      <c r="H10668" s="9" t="s">
        <v>164</v>
      </c>
      <c r="I10668" s="9" t="s">
        <v>478</v>
      </c>
      <c r="J10668" s="9" t="s">
        <v>1768</v>
      </c>
      <c r="K10668" s="9" t="s">
        <v>215</v>
      </c>
      <c r="L10668" s="9" t="s">
        <v>307</v>
      </c>
      <c r="M10668" s="9" t="s">
        <v>1319</v>
      </c>
      <c r="N10668" s="9" t="s">
        <v>197</v>
      </c>
      <c r="O10668" s="9" t="s">
        <v>178</v>
      </c>
      <c r="P10668" s="9" t="s">
        <v>321</v>
      </c>
      <c r="Q10668" s="9" t="s">
        <v>219</v>
      </c>
      <c r="R10668" s="9">
        <v>0</v>
      </c>
      <c r="S10668" s="9">
        <v>30</v>
      </c>
      <c r="T10668" s="9" t="s">
        <v>343</v>
      </c>
      <c r="U10668" s="9" t="s">
        <v>266</v>
      </c>
      <c r="W10668" s="9">
        <v>4</v>
      </c>
      <c r="X10668" s="9">
        <f>INDEX(SLA_Policy!$D$2:$D$5,MATCH(F10668,SLA_Policy!$A$2:$A$5,0))</f>
        <v>72</v>
      </c>
      <c r="Y10668" s="9" t="str">
        <f>IF(E10668="Cancelled","Excluded",IF(D10668="",IF((SLA_Policy!$B$8-B10668)*24&gt;X10668,"Open - Breached","Open - On Track"),IF((D10668-B10668)*24&lt;=X10668,"Met","Breached")))</f>
        <v>Met</v>
      </c>
    </row>
    <row r="10669" spans="1:25" x14ac:dyDescent="0.25">
      <c r="A10669" s="9" t="s">
        <v>15260</v>
      </c>
      <c r="B10669" s="23">
        <v>46227.346527777801</v>
      </c>
      <c r="C10669" s="23">
        <v>46227.3972222222</v>
      </c>
      <c r="D10669" s="23">
        <v>46230.398611111101</v>
      </c>
      <c r="E10669" s="9" t="s">
        <v>212</v>
      </c>
      <c r="F10669" s="9" t="s">
        <v>189</v>
      </c>
      <c r="G10669" s="9" t="s">
        <v>236</v>
      </c>
      <c r="H10669" s="9" t="s">
        <v>161</v>
      </c>
      <c r="I10669" s="9" t="s">
        <v>237</v>
      </c>
      <c r="J10669" s="9" t="s">
        <v>3982</v>
      </c>
      <c r="K10669" s="9" t="s">
        <v>215</v>
      </c>
      <c r="L10669" s="9" t="s">
        <v>226</v>
      </c>
      <c r="M10669" s="9" t="s">
        <v>6750</v>
      </c>
      <c r="N10669" s="9" t="s">
        <v>196</v>
      </c>
      <c r="O10669" s="9" t="s">
        <v>179</v>
      </c>
      <c r="P10669" s="9" t="s">
        <v>264</v>
      </c>
      <c r="Q10669" s="9" t="s">
        <v>219</v>
      </c>
      <c r="R10669" s="9">
        <v>0</v>
      </c>
      <c r="S10669" s="9">
        <v>10</v>
      </c>
      <c r="U10669" s="9" t="s">
        <v>242</v>
      </c>
      <c r="X10669" s="9">
        <f>INDEX(SLA_Policy!$D$2:$D$5,MATCH(F10669,SLA_Policy!$A$2:$A$5,0))</f>
        <v>120</v>
      </c>
      <c r="Y10669" s="9" t="str">
        <f>IF(E10669="Cancelled","Excluded",IF(D10669="",IF((SLA_Policy!$B$8-B10669)*24&gt;X10669,"Open - Breached","Open - On Track"),IF((D10669-B10669)*24&lt;=X10669,"Met","Breached")))</f>
        <v>Met</v>
      </c>
    </row>
    <row r="10670" spans="1:25" x14ac:dyDescent="0.25">
      <c r="A10670" s="9" t="s">
        <v>15261</v>
      </c>
      <c r="B10670" s="23">
        <v>46227.3527777778</v>
      </c>
      <c r="C10670" s="23">
        <v>46227.354166666701</v>
      </c>
      <c r="D10670" s="23">
        <v>46227.460416666698</v>
      </c>
      <c r="E10670" s="9" t="s">
        <v>212</v>
      </c>
      <c r="F10670" s="9" t="s">
        <v>188</v>
      </c>
      <c r="G10670" s="9" t="s">
        <v>213</v>
      </c>
      <c r="H10670" s="9" t="s">
        <v>161</v>
      </c>
      <c r="I10670" s="9" t="s">
        <v>454</v>
      </c>
      <c r="J10670" s="9" t="s">
        <v>5794</v>
      </c>
      <c r="K10670" s="9" t="s">
        <v>215</v>
      </c>
      <c r="L10670" s="9" t="s">
        <v>226</v>
      </c>
      <c r="M10670" s="9" t="s">
        <v>2472</v>
      </c>
      <c r="N10670" s="9" t="s">
        <v>198</v>
      </c>
      <c r="O10670" s="9" t="s">
        <v>116</v>
      </c>
      <c r="P10670" s="9" t="s">
        <v>551</v>
      </c>
      <c r="Q10670" s="9" t="s">
        <v>219</v>
      </c>
      <c r="R10670" s="9">
        <v>0</v>
      </c>
      <c r="S10670" s="9">
        <v>8</v>
      </c>
      <c r="U10670" s="9" t="s">
        <v>376</v>
      </c>
      <c r="X10670" s="9">
        <f>INDEX(SLA_Policy!$D$2:$D$5,MATCH(F10670,SLA_Policy!$A$2:$A$5,0))</f>
        <v>72</v>
      </c>
      <c r="Y10670" s="9" t="str">
        <f>IF(E10670="Cancelled","Excluded",IF(D10670="",IF((SLA_Policy!$B$8-B10670)*24&gt;X10670,"Open - Breached","Open - On Track"),IF((D10670-B10670)*24&lt;=X10670,"Met","Breached")))</f>
        <v>Met</v>
      </c>
    </row>
    <row r="10671" spans="1:25" x14ac:dyDescent="0.25">
      <c r="A10671" s="9" t="s">
        <v>15262</v>
      </c>
      <c r="B10671" s="23">
        <v>46227.3569444444</v>
      </c>
      <c r="C10671" s="23">
        <v>46227.421527777798</v>
      </c>
      <c r="D10671" s="23">
        <v>46230.415972222203</v>
      </c>
      <c r="E10671" s="9" t="s">
        <v>212</v>
      </c>
      <c r="F10671" s="9" t="s">
        <v>188</v>
      </c>
      <c r="G10671" s="9" t="s">
        <v>213</v>
      </c>
      <c r="H10671" s="9" t="s">
        <v>164</v>
      </c>
      <c r="I10671" s="9" t="s">
        <v>478</v>
      </c>
      <c r="J10671" s="9" t="s">
        <v>12760</v>
      </c>
      <c r="K10671" s="9" t="s">
        <v>303</v>
      </c>
      <c r="L10671" s="9" t="s">
        <v>226</v>
      </c>
      <c r="M10671" s="9" t="s">
        <v>7827</v>
      </c>
      <c r="N10671" s="9" t="s">
        <v>197</v>
      </c>
      <c r="O10671" s="9" t="s">
        <v>178</v>
      </c>
      <c r="P10671" s="9" t="s">
        <v>360</v>
      </c>
      <c r="Q10671" s="9" t="s">
        <v>219</v>
      </c>
      <c r="R10671" s="9">
        <v>0</v>
      </c>
      <c r="S10671" s="9">
        <v>22</v>
      </c>
      <c r="T10671" s="9" t="s">
        <v>343</v>
      </c>
      <c r="U10671" s="9" t="s">
        <v>248</v>
      </c>
      <c r="X10671" s="9">
        <f>INDEX(SLA_Policy!$D$2:$D$5,MATCH(F10671,SLA_Policy!$A$2:$A$5,0))</f>
        <v>72</v>
      </c>
      <c r="Y10671" s="9" t="str">
        <f>IF(E10671="Cancelled","Excluded",IF(D10671="",IF((SLA_Policy!$B$8-B10671)*24&gt;X10671,"Open - Breached","Open - On Track"),IF((D10671-B10671)*24&lt;=X10671,"Met","Breached")))</f>
        <v>Breached</v>
      </c>
    </row>
    <row r="10672" spans="1:25" x14ac:dyDescent="0.25">
      <c r="A10672" s="9" t="s">
        <v>15263</v>
      </c>
      <c r="B10672" s="23">
        <v>46227.362500000003</v>
      </c>
      <c r="C10672" s="23">
        <v>46227.430555555598</v>
      </c>
      <c r="D10672" s="23">
        <v>46227.453472222202</v>
      </c>
      <c r="E10672" s="9" t="s">
        <v>212</v>
      </c>
      <c r="F10672" s="9" t="s">
        <v>188</v>
      </c>
      <c r="G10672" s="9" t="s">
        <v>213</v>
      </c>
      <c r="H10672" s="9" t="s">
        <v>88</v>
      </c>
      <c r="I10672" s="9" t="s">
        <v>268</v>
      </c>
      <c r="J10672" s="9" t="s">
        <v>5848</v>
      </c>
      <c r="K10672" s="9" t="s">
        <v>246</v>
      </c>
      <c r="L10672" s="9" t="s">
        <v>104</v>
      </c>
      <c r="M10672" s="9" t="s">
        <v>364</v>
      </c>
      <c r="N10672" s="9" t="s">
        <v>196</v>
      </c>
      <c r="O10672" s="9" t="s">
        <v>178</v>
      </c>
      <c r="P10672" s="9" t="s">
        <v>414</v>
      </c>
      <c r="Q10672" s="9" t="s">
        <v>219</v>
      </c>
      <c r="R10672" s="9">
        <v>0</v>
      </c>
      <c r="S10672" s="9">
        <v>39</v>
      </c>
      <c r="T10672" s="9" t="s">
        <v>220</v>
      </c>
      <c r="U10672" s="9" t="s">
        <v>266</v>
      </c>
      <c r="W10672" s="9">
        <v>5</v>
      </c>
      <c r="X10672" s="9">
        <f>INDEX(SLA_Policy!$D$2:$D$5,MATCH(F10672,SLA_Policy!$A$2:$A$5,0))</f>
        <v>72</v>
      </c>
      <c r="Y10672" s="9" t="str">
        <f>IF(E10672="Cancelled","Excluded",IF(D10672="",IF((SLA_Policy!$B$8-B10672)*24&gt;X10672,"Open - Breached","Open - On Track"),IF((D10672-B10672)*24&lt;=X10672,"Met","Breached")))</f>
        <v>Met</v>
      </c>
    </row>
    <row r="10673" spans="1:25" x14ac:dyDescent="0.25">
      <c r="A10673" s="9" t="s">
        <v>15264</v>
      </c>
      <c r="B10673" s="23">
        <v>46227.387499999997</v>
      </c>
      <c r="C10673" s="23">
        <v>46227.402777777803</v>
      </c>
      <c r="D10673" s="23">
        <v>46227.724999999999</v>
      </c>
      <c r="E10673" s="9" t="s">
        <v>212</v>
      </c>
      <c r="F10673" s="9" t="s">
        <v>188</v>
      </c>
      <c r="G10673" s="9" t="s">
        <v>213</v>
      </c>
      <c r="H10673" s="9" t="s">
        <v>88</v>
      </c>
      <c r="I10673" s="9" t="s">
        <v>92</v>
      </c>
      <c r="J10673" s="9" t="s">
        <v>214</v>
      </c>
      <c r="K10673" s="9" t="s">
        <v>215</v>
      </c>
      <c r="L10673" s="9" t="s">
        <v>351</v>
      </c>
      <c r="M10673" s="9" t="s">
        <v>9451</v>
      </c>
      <c r="N10673" s="9" t="s">
        <v>198</v>
      </c>
      <c r="O10673" s="9" t="s">
        <v>116</v>
      </c>
      <c r="P10673" s="9" t="s">
        <v>234</v>
      </c>
      <c r="Q10673" s="9" t="s">
        <v>219</v>
      </c>
      <c r="R10673" s="9">
        <v>0</v>
      </c>
      <c r="S10673" s="9">
        <v>32</v>
      </c>
      <c r="T10673" s="9" t="s">
        <v>220</v>
      </c>
      <c r="U10673" s="9" t="s">
        <v>661</v>
      </c>
      <c r="W10673" s="9">
        <v>5</v>
      </c>
      <c r="X10673" s="9">
        <f>INDEX(SLA_Policy!$D$2:$D$5,MATCH(F10673,SLA_Policy!$A$2:$A$5,0))</f>
        <v>72</v>
      </c>
      <c r="Y10673" s="9" t="str">
        <f>IF(E10673="Cancelled","Excluded",IF(D10673="",IF((SLA_Policy!$B$8-B10673)*24&gt;X10673,"Open - Breached","Open - On Track"),IF((D10673-B10673)*24&lt;=X10673,"Met","Breached")))</f>
        <v>Met</v>
      </c>
    </row>
    <row r="10674" spans="1:25" x14ac:dyDescent="0.25">
      <c r="A10674" s="9" t="s">
        <v>15265</v>
      </c>
      <c r="B10674" s="23">
        <v>46227.395138888904</v>
      </c>
      <c r="C10674" s="23">
        <v>46227.677083333299</v>
      </c>
      <c r="D10674" s="23">
        <v>46230.342361111099</v>
      </c>
      <c r="E10674" s="9" t="s">
        <v>212</v>
      </c>
      <c r="F10674" s="9" t="s">
        <v>189</v>
      </c>
      <c r="G10674" s="9" t="s">
        <v>213</v>
      </c>
      <c r="H10674" s="9" t="s">
        <v>164</v>
      </c>
      <c r="I10674" s="9" t="s">
        <v>260</v>
      </c>
      <c r="J10674" s="9" t="s">
        <v>4580</v>
      </c>
      <c r="K10674" s="9" t="s">
        <v>410</v>
      </c>
      <c r="L10674" s="9" t="s">
        <v>104</v>
      </c>
      <c r="M10674" s="9" t="s">
        <v>706</v>
      </c>
      <c r="N10674" s="9" t="s">
        <v>197</v>
      </c>
      <c r="O10674" s="9" t="s">
        <v>180</v>
      </c>
      <c r="P10674" s="9" t="s">
        <v>318</v>
      </c>
      <c r="Q10674" s="9" t="s">
        <v>219</v>
      </c>
      <c r="R10674" s="9">
        <v>0</v>
      </c>
      <c r="S10674" s="9">
        <v>18</v>
      </c>
      <c r="T10674" s="9" t="s">
        <v>265</v>
      </c>
      <c r="U10674" s="9" t="s">
        <v>140</v>
      </c>
      <c r="V10674" s="9" t="s">
        <v>15092</v>
      </c>
      <c r="W10674" s="9">
        <v>4</v>
      </c>
      <c r="X10674" s="9">
        <f>INDEX(SLA_Policy!$D$2:$D$5,MATCH(F10674,SLA_Policy!$A$2:$A$5,0))</f>
        <v>120</v>
      </c>
      <c r="Y10674" s="9" t="str">
        <f>IF(E10674="Cancelled","Excluded",IF(D10674="",IF((SLA_Policy!$B$8-B10674)*24&gt;X10674,"Open - Breached","Open - On Track"),IF((D10674-B10674)*24&lt;=X10674,"Met","Breached")))</f>
        <v>Met</v>
      </c>
    </row>
    <row r="10675" spans="1:25" x14ac:dyDescent="0.25">
      <c r="A10675" s="9" t="s">
        <v>15266</v>
      </c>
      <c r="B10675" s="23">
        <v>46227.409722222197</v>
      </c>
      <c r="C10675" s="23">
        <v>46227.604861111096</v>
      </c>
      <c r="D10675" s="23">
        <v>46231.390277777798</v>
      </c>
      <c r="E10675" s="9" t="s">
        <v>212</v>
      </c>
      <c r="F10675" s="9" t="s">
        <v>188</v>
      </c>
      <c r="G10675" s="9" t="s">
        <v>213</v>
      </c>
      <c r="H10675" s="9" t="s">
        <v>163</v>
      </c>
      <c r="I10675" s="9" t="s">
        <v>250</v>
      </c>
      <c r="J10675" s="9" t="s">
        <v>14427</v>
      </c>
      <c r="K10675" s="9" t="s">
        <v>246</v>
      </c>
      <c r="L10675" s="9" t="s">
        <v>311</v>
      </c>
      <c r="M10675" s="9" t="s">
        <v>950</v>
      </c>
      <c r="N10675" s="9" t="s">
        <v>197</v>
      </c>
      <c r="O10675" s="9" t="s">
        <v>176</v>
      </c>
      <c r="P10675" s="9" t="s">
        <v>330</v>
      </c>
      <c r="Q10675" s="9" t="s">
        <v>219</v>
      </c>
      <c r="R10675" s="9">
        <v>0</v>
      </c>
      <c r="S10675" s="9">
        <v>22</v>
      </c>
      <c r="T10675" s="9" t="s">
        <v>220</v>
      </c>
      <c r="U10675" s="9" t="s">
        <v>230</v>
      </c>
      <c r="X10675" s="9">
        <f>INDEX(SLA_Policy!$D$2:$D$5,MATCH(F10675,SLA_Policy!$A$2:$A$5,0))</f>
        <v>72</v>
      </c>
      <c r="Y10675" s="9" t="str">
        <f>IF(E10675="Cancelled","Excluded",IF(D10675="",IF((SLA_Policy!$B$8-B10675)*24&gt;X10675,"Open - Breached","Open - On Track"),IF((D10675-B10675)*24&lt;=X10675,"Met","Breached")))</f>
        <v>Breached</v>
      </c>
    </row>
    <row r="10676" spans="1:25" x14ac:dyDescent="0.25">
      <c r="A10676" s="9" t="s">
        <v>15267</v>
      </c>
      <c r="B10676" s="23">
        <v>46227.412499999999</v>
      </c>
      <c r="C10676" s="23">
        <v>46227.422916666699</v>
      </c>
      <c r="D10676" s="23">
        <v>46230.3569444444</v>
      </c>
      <c r="E10676" s="9" t="s">
        <v>212</v>
      </c>
      <c r="F10676" s="9" t="s">
        <v>188</v>
      </c>
      <c r="G10676" s="9" t="s">
        <v>213</v>
      </c>
      <c r="H10676" s="9" t="s">
        <v>163</v>
      </c>
      <c r="I10676" s="9" t="s">
        <v>250</v>
      </c>
      <c r="J10676" s="9" t="s">
        <v>6253</v>
      </c>
      <c r="K10676" s="9" t="s">
        <v>246</v>
      </c>
      <c r="L10676" s="9" t="s">
        <v>307</v>
      </c>
      <c r="M10676" s="9" t="s">
        <v>1766</v>
      </c>
      <c r="N10676" s="9" t="s">
        <v>197</v>
      </c>
      <c r="O10676" s="9" t="s">
        <v>176</v>
      </c>
      <c r="P10676" s="9" t="s">
        <v>330</v>
      </c>
      <c r="Q10676" s="9" t="s">
        <v>219</v>
      </c>
      <c r="R10676" s="9">
        <v>0</v>
      </c>
      <c r="S10676" s="9">
        <v>21</v>
      </c>
      <c r="T10676" s="9" t="s">
        <v>136</v>
      </c>
      <c r="U10676" s="9" t="s">
        <v>230</v>
      </c>
      <c r="W10676" s="9">
        <v>4</v>
      </c>
      <c r="X10676" s="9">
        <f>INDEX(SLA_Policy!$D$2:$D$5,MATCH(F10676,SLA_Policy!$A$2:$A$5,0))</f>
        <v>72</v>
      </c>
      <c r="Y10676" s="9" t="str">
        <f>IF(E10676="Cancelled","Excluded",IF(D10676="",IF((SLA_Policy!$B$8-B10676)*24&gt;X10676,"Open - Breached","Open - On Track"),IF((D10676-B10676)*24&lt;=X10676,"Met","Breached")))</f>
        <v>Met</v>
      </c>
    </row>
    <row r="10677" spans="1:25" x14ac:dyDescent="0.25">
      <c r="A10677" s="9" t="s">
        <v>15268</v>
      </c>
      <c r="B10677" s="23">
        <v>46227.413194444503</v>
      </c>
      <c r="C10677" s="23">
        <v>46227.422222222202</v>
      </c>
      <c r="D10677" s="23">
        <v>46227.445138888899</v>
      </c>
      <c r="E10677" s="9" t="s">
        <v>212</v>
      </c>
      <c r="F10677" s="9" t="s">
        <v>188</v>
      </c>
      <c r="G10677" s="9" t="s">
        <v>213</v>
      </c>
      <c r="H10677" s="9" t="s">
        <v>161</v>
      </c>
      <c r="I10677" s="9" t="s">
        <v>454</v>
      </c>
      <c r="J10677" s="9" t="s">
        <v>4766</v>
      </c>
      <c r="K10677" s="9" t="s">
        <v>246</v>
      </c>
      <c r="L10677" s="9" t="s">
        <v>351</v>
      </c>
      <c r="M10677" s="9" t="s">
        <v>1660</v>
      </c>
      <c r="N10677" s="9" t="s">
        <v>197</v>
      </c>
      <c r="O10677" s="9" t="s">
        <v>116</v>
      </c>
      <c r="P10677" s="9" t="s">
        <v>218</v>
      </c>
      <c r="Q10677" s="9" t="s">
        <v>219</v>
      </c>
      <c r="R10677" s="9">
        <v>0</v>
      </c>
      <c r="S10677" s="9">
        <v>4</v>
      </c>
      <c r="U10677" s="9" t="s">
        <v>221</v>
      </c>
      <c r="X10677" s="9">
        <f>INDEX(SLA_Policy!$D$2:$D$5,MATCH(F10677,SLA_Policy!$A$2:$A$5,0))</f>
        <v>72</v>
      </c>
      <c r="Y10677" s="9" t="str">
        <f>IF(E10677="Cancelled","Excluded",IF(D10677="",IF((SLA_Policy!$B$8-B10677)*24&gt;X10677,"Open - Breached","Open - On Track"),IF((D10677-B10677)*24&lt;=X10677,"Met","Breached")))</f>
        <v>Met</v>
      </c>
    </row>
    <row r="10678" spans="1:25" x14ac:dyDescent="0.25">
      <c r="A10678" s="9" t="s">
        <v>15269</v>
      </c>
      <c r="B10678" s="23">
        <v>46227.420138888898</v>
      </c>
      <c r="C10678" s="23">
        <v>46227.432638888902</v>
      </c>
      <c r="D10678" s="23">
        <v>46231.3527777778</v>
      </c>
      <c r="E10678" s="9" t="s">
        <v>212</v>
      </c>
      <c r="F10678" s="9" t="s">
        <v>189</v>
      </c>
      <c r="G10678" s="9" t="s">
        <v>236</v>
      </c>
      <c r="H10678" s="9" t="s">
        <v>164</v>
      </c>
      <c r="I10678" s="9" t="s">
        <v>421</v>
      </c>
      <c r="J10678" s="9" t="s">
        <v>1858</v>
      </c>
      <c r="K10678" s="9" t="s">
        <v>262</v>
      </c>
      <c r="L10678" s="9" t="s">
        <v>311</v>
      </c>
      <c r="M10678" s="9" t="s">
        <v>3967</v>
      </c>
      <c r="N10678" s="9" t="s">
        <v>198</v>
      </c>
      <c r="O10678" s="9" t="s">
        <v>116</v>
      </c>
      <c r="P10678" s="9" t="s">
        <v>234</v>
      </c>
      <c r="Q10678" s="9" t="s">
        <v>219</v>
      </c>
      <c r="R10678" s="9">
        <v>1</v>
      </c>
      <c r="S10678" s="9">
        <v>46</v>
      </c>
      <c r="T10678" s="9" t="s">
        <v>343</v>
      </c>
      <c r="U10678" s="9" t="s">
        <v>242</v>
      </c>
      <c r="X10678" s="9">
        <f>INDEX(SLA_Policy!$D$2:$D$5,MATCH(F10678,SLA_Policy!$A$2:$A$5,0))</f>
        <v>120</v>
      </c>
      <c r="Y10678" s="9" t="str">
        <f>IF(E10678="Cancelled","Excluded",IF(D10678="",IF((SLA_Policy!$B$8-B10678)*24&gt;X10678,"Open - Breached","Open - On Track"),IF((D10678-B10678)*24&lt;=X10678,"Met","Breached")))</f>
        <v>Met</v>
      </c>
    </row>
    <row r="10679" spans="1:25" x14ac:dyDescent="0.25">
      <c r="A10679" s="9" t="s">
        <v>15270</v>
      </c>
      <c r="B10679" s="23">
        <v>46227.421527777798</v>
      </c>
      <c r="C10679" s="23">
        <v>46227.480555555601</v>
      </c>
      <c r="D10679" s="23">
        <v>46230.7319444444</v>
      </c>
      <c r="E10679" s="9" t="s">
        <v>212</v>
      </c>
      <c r="F10679" s="9" t="s">
        <v>188</v>
      </c>
      <c r="G10679" s="9" t="s">
        <v>213</v>
      </c>
      <c r="H10679" s="9" t="s">
        <v>162</v>
      </c>
      <c r="I10679" s="9" t="s">
        <v>244</v>
      </c>
      <c r="J10679" s="9" t="s">
        <v>370</v>
      </c>
      <c r="K10679" s="9" t="s">
        <v>239</v>
      </c>
      <c r="L10679" s="9" t="s">
        <v>226</v>
      </c>
      <c r="M10679" s="9" t="s">
        <v>973</v>
      </c>
      <c r="N10679" s="9" t="s">
        <v>197</v>
      </c>
      <c r="O10679" s="9" t="s">
        <v>179</v>
      </c>
      <c r="P10679" s="9" t="s">
        <v>264</v>
      </c>
      <c r="Q10679" s="9" t="s">
        <v>219</v>
      </c>
      <c r="R10679" s="9">
        <v>1</v>
      </c>
      <c r="S10679" s="9">
        <v>79</v>
      </c>
      <c r="U10679" s="9" t="s">
        <v>248</v>
      </c>
      <c r="W10679" s="9">
        <v>3</v>
      </c>
      <c r="X10679" s="9">
        <f>INDEX(SLA_Policy!$D$2:$D$5,MATCH(F10679,SLA_Policy!$A$2:$A$5,0))</f>
        <v>72</v>
      </c>
      <c r="Y10679" s="9" t="str">
        <f>IF(E10679="Cancelled","Excluded",IF(D10679="",IF((SLA_Policy!$B$8-B10679)*24&gt;X10679,"Open - Breached","Open - On Track"),IF((D10679-B10679)*24&lt;=X10679,"Met","Breached")))</f>
        <v>Breached</v>
      </c>
    </row>
    <row r="10680" spans="1:25" x14ac:dyDescent="0.25">
      <c r="A10680" s="9" t="s">
        <v>15271</v>
      </c>
      <c r="B10680" s="23">
        <v>46227.422916666699</v>
      </c>
      <c r="C10680" s="23">
        <v>46227.458333333299</v>
      </c>
      <c r="D10680" s="23">
        <v>46230.405555555597</v>
      </c>
      <c r="E10680" s="9" t="s">
        <v>212</v>
      </c>
      <c r="F10680" s="9" t="s">
        <v>189</v>
      </c>
      <c r="G10680" s="9" t="s">
        <v>236</v>
      </c>
      <c r="H10680" s="9" t="s">
        <v>161</v>
      </c>
      <c r="I10680" s="9" t="s">
        <v>237</v>
      </c>
      <c r="J10680" s="9" t="s">
        <v>15272</v>
      </c>
      <c r="K10680" s="9" t="s">
        <v>262</v>
      </c>
      <c r="L10680" s="9" t="s">
        <v>270</v>
      </c>
      <c r="M10680" s="9" t="s">
        <v>2080</v>
      </c>
      <c r="N10680" s="9" t="s">
        <v>196</v>
      </c>
      <c r="O10680" s="9" t="s">
        <v>177</v>
      </c>
      <c r="P10680" s="9" t="s">
        <v>942</v>
      </c>
      <c r="Q10680" s="9" t="s">
        <v>219</v>
      </c>
      <c r="R10680" s="9">
        <v>0</v>
      </c>
      <c r="S10680" s="9">
        <v>13</v>
      </c>
      <c r="U10680" s="9" t="s">
        <v>242</v>
      </c>
      <c r="X10680" s="9">
        <f>INDEX(SLA_Policy!$D$2:$D$5,MATCH(F10680,SLA_Policy!$A$2:$A$5,0))</f>
        <v>120</v>
      </c>
      <c r="Y10680" s="9" t="str">
        <f>IF(E10680="Cancelled","Excluded",IF(D10680="",IF((SLA_Policy!$B$8-B10680)*24&gt;X10680,"Open - Breached","Open - On Track"),IF((D10680-B10680)*24&lt;=X10680,"Met","Breached")))</f>
        <v>Met</v>
      </c>
    </row>
    <row r="10681" spans="1:25" x14ac:dyDescent="0.25">
      <c r="A10681" s="9" t="s">
        <v>15273</v>
      </c>
      <c r="B10681" s="23">
        <v>46227.435416666704</v>
      </c>
      <c r="C10681" s="23">
        <v>46227.440277777801</v>
      </c>
      <c r="D10681" s="23">
        <v>46227.466666666704</v>
      </c>
      <c r="E10681" s="9" t="s">
        <v>212</v>
      </c>
      <c r="F10681" s="9" t="s">
        <v>188</v>
      </c>
      <c r="G10681" s="9" t="s">
        <v>213</v>
      </c>
      <c r="H10681" s="9" t="s">
        <v>164</v>
      </c>
      <c r="I10681" s="9" t="s">
        <v>339</v>
      </c>
      <c r="J10681" s="9" t="s">
        <v>4792</v>
      </c>
      <c r="K10681" s="9" t="s">
        <v>215</v>
      </c>
      <c r="L10681" s="9" t="s">
        <v>282</v>
      </c>
      <c r="M10681" s="9" t="s">
        <v>1726</v>
      </c>
      <c r="N10681" s="9" t="s">
        <v>199</v>
      </c>
      <c r="O10681" s="9" t="s">
        <v>116</v>
      </c>
      <c r="P10681" s="9" t="s">
        <v>551</v>
      </c>
      <c r="Q10681" s="9" t="s">
        <v>219</v>
      </c>
      <c r="R10681" s="9">
        <v>0</v>
      </c>
      <c r="S10681" s="9">
        <v>15</v>
      </c>
      <c r="T10681" s="9" t="s">
        <v>343</v>
      </c>
      <c r="U10681" s="9" t="s">
        <v>376</v>
      </c>
      <c r="X10681" s="9">
        <f>INDEX(SLA_Policy!$D$2:$D$5,MATCH(F10681,SLA_Policy!$A$2:$A$5,0))</f>
        <v>72</v>
      </c>
      <c r="Y10681" s="9" t="str">
        <f>IF(E10681="Cancelled","Excluded",IF(D10681="",IF((SLA_Policy!$B$8-B10681)*24&gt;X10681,"Open - Breached","Open - On Track"),IF((D10681-B10681)*24&lt;=X10681,"Met","Breached")))</f>
        <v>Met</v>
      </c>
    </row>
    <row r="10682" spans="1:25" x14ac:dyDescent="0.25">
      <c r="A10682" s="9" t="s">
        <v>15274</v>
      </c>
      <c r="B10682" s="23">
        <v>46227.452083333301</v>
      </c>
      <c r="C10682" s="23">
        <v>46227.585416666698</v>
      </c>
      <c r="D10682" s="23">
        <v>46230.387499999997</v>
      </c>
      <c r="E10682" s="9" t="s">
        <v>212</v>
      </c>
      <c r="F10682" s="9" t="s">
        <v>189</v>
      </c>
      <c r="G10682" s="9" t="s">
        <v>213</v>
      </c>
      <c r="H10682" s="9" t="s">
        <v>161</v>
      </c>
      <c r="I10682" s="9" t="s">
        <v>297</v>
      </c>
      <c r="J10682" s="9" t="s">
        <v>521</v>
      </c>
      <c r="K10682" s="9" t="s">
        <v>246</v>
      </c>
      <c r="L10682" s="9" t="s">
        <v>282</v>
      </c>
      <c r="M10682" s="9" t="s">
        <v>2172</v>
      </c>
      <c r="N10682" s="9" t="s">
        <v>197</v>
      </c>
      <c r="O10682" s="9" t="s">
        <v>177</v>
      </c>
      <c r="P10682" s="9" t="s">
        <v>300</v>
      </c>
      <c r="Q10682" s="9" t="s">
        <v>219</v>
      </c>
      <c r="R10682" s="9">
        <v>0</v>
      </c>
      <c r="S10682" s="9">
        <v>19</v>
      </c>
      <c r="U10682" s="9" t="s">
        <v>290</v>
      </c>
      <c r="X10682" s="9">
        <f>INDEX(SLA_Policy!$D$2:$D$5,MATCH(F10682,SLA_Policy!$A$2:$A$5,0))</f>
        <v>120</v>
      </c>
      <c r="Y10682" s="9" t="str">
        <f>IF(E10682="Cancelled","Excluded",IF(D10682="",IF((SLA_Policy!$B$8-B10682)*24&gt;X10682,"Open - Breached","Open - On Track"),IF((D10682-B10682)*24&lt;=X10682,"Met","Breached")))</f>
        <v>Met</v>
      </c>
    </row>
    <row r="10683" spans="1:25" x14ac:dyDescent="0.25">
      <c r="A10683" s="9" t="s">
        <v>15275</v>
      </c>
      <c r="B10683" s="23">
        <v>46227.474999999999</v>
      </c>
      <c r="C10683" s="23">
        <v>46227.515972222202</v>
      </c>
      <c r="D10683" s="23">
        <v>46230.385416666701</v>
      </c>
      <c r="E10683" s="9" t="s">
        <v>212</v>
      </c>
      <c r="F10683" s="9" t="s">
        <v>189</v>
      </c>
      <c r="G10683" s="9" t="s">
        <v>213</v>
      </c>
      <c r="H10683" s="9" t="s">
        <v>164</v>
      </c>
      <c r="I10683" s="9" t="s">
        <v>478</v>
      </c>
      <c r="J10683" s="9" t="s">
        <v>15276</v>
      </c>
      <c r="K10683" s="9" t="s">
        <v>225</v>
      </c>
      <c r="L10683" s="9" t="s">
        <v>311</v>
      </c>
      <c r="M10683" s="9" t="s">
        <v>2885</v>
      </c>
      <c r="N10683" s="9" t="s">
        <v>197</v>
      </c>
      <c r="O10683" s="9" t="s">
        <v>178</v>
      </c>
      <c r="P10683" s="9" t="s">
        <v>272</v>
      </c>
      <c r="Q10683" s="9" t="s">
        <v>219</v>
      </c>
      <c r="R10683" s="9">
        <v>0</v>
      </c>
      <c r="S10683" s="9">
        <v>17</v>
      </c>
      <c r="T10683" s="9" t="s">
        <v>464</v>
      </c>
      <c r="U10683" s="9" t="s">
        <v>290</v>
      </c>
      <c r="W10683" s="9">
        <v>5</v>
      </c>
      <c r="X10683" s="9">
        <f>INDEX(SLA_Policy!$D$2:$D$5,MATCH(F10683,SLA_Policy!$A$2:$A$5,0))</f>
        <v>120</v>
      </c>
      <c r="Y10683" s="9" t="str">
        <f>IF(E10683="Cancelled","Excluded",IF(D10683="",IF((SLA_Policy!$B$8-B10683)*24&gt;X10683,"Open - Breached","Open - On Track"),IF((D10683-B10683)*24&lt;=X10683,"Met","Breached")))</f>
        <v>Met</v>
      </c>
    </row>
    <row r="10684" spans="1:25" x14ac:dyDescent="0.25">
      <c r="A10684" s="9" t="s">
        <v>15277</v>
      </c>
      <c r="B10684" s="23">
        <v>46227.477083333302</v>
      </c>
      <c r="C10684" s="23">
        <v>46227.479861111096</v>
      </c>
      <c r="D10684" s="23">
        <v>46227.670138888898</v>
      </c>
      <c r="E10684" s="9" t="s">
        <v>212</v>
      </c>
      <c r="F10684" s="9" t="s">
        <v>189</v>
      </c>
      <c r="G10684" s="9" t="s">
        <v>213</v>
      </c>
      <c r="H10684" s="9" t="s">
        <v>161</v>
      </c>
      <c r="I10684" s="9" t="s">
        <v>389</v>
      </c>
      <c r="J10684" s="9" t="s">
        <v>2335</v>
      </c>
      <c r="K10684" s="9" t="s">
        <v>246</v>
      </c>
      <c r="L10684" s="9" t="s">
        <v>226</v>
      </c>
      <c r="M10684" s="9" t="s">
        <v>1384</v>
      </c>
      <c r="N10684" s="9" t="s">
        <v>200</v>
      </c>
      <c r="O10684" s="9" t="s">
        <v>116</v>
      </c>
      <c r="P10684" s="9" t="s">
        <v>551</v>
      </c>
      <c r="Q10684" s="9" t="s">
        <v>219</v>
      </c>
      <c r="R10684" s="9">
        <v>0</v>
      </c>
      <c r="S10684" s="9">
        <v>6</v>
      </c>
      <c r="U10684" s="9" t="s">
        <v>221</v>
      </c>
      <c r="W10684" s="9">
        <v>4</v>
      </c>
      <c r="X10684" s="9">
        <f>INDEX(SLA_Policy!$D$2:$D$5,MATCH(F10684,SLA_Policy!$A$2:$A$5,0))</f>
        <v>120</v>
      </c>
      <c r="Y10684" s="9" t="str">
        <f>IF(E10684="Cancelled","Excluded",IF(D10684="",IF((SLA_Policy!$B$8-B10684)*24&gt;X10684,"Open - Breached","Open - On Track"),IF((D10684-B10684)*24&lt;=X10684,"Met","Breached")))</f>
        <v>Met</v>
      </c>
    </row>
    <row r="10685" spans="1:25" x14ac:dyDescent="0.25">
      <c r="A10685" s="9" t="s">
        <v>15278</v>
      </c>
      <c r="B10685" s="23">
        <v>46227.480555555601</v>
      </c>
      <c r="C10685" s="23">
        <v>46227.493055555598</v>
      </c>
      <c r="D10685" s="23">
        <v>46230.357638888898</v>
      </c>
      <c r="E10685" s="9" t="s">
        <v>212</v>
      </c>
      <c r="F10685" s="9" t="s">
        <v>188</v>
      </c>
      <c r="G10685" s="9" t="s">
        <v>213</v>
      </c>
      <c r="H10685" s="9" t="s">
        <v>165</v>
      </c>
      <c r="I10685" s="9" t="s">
        <v>469</v>
      </c>
      <c r="J10685" s="9" t="s">
        <v>1110</v>
      </c>
      <c r="K10685" s="9" t="s">
        <v>262</v>
      </c>
      <c r="L10685" s="9" t="s">
        <v>104</v>
      </c>
      <c r="M10685" s="9" t="s">
        <v>4007</v>
      </c>
      <c r="N10685" s="9" t="s">
        <v>198</v>
      </c>
      <c r="O10685" s="9" t="s">
        <v>176</v>
      </c>
      <c r="P10685" s="9" t="s">
        <v>228</v>
      </c>
      <c r="Q10685" s="9" t="s">
        <v>219</v>
      </c>
      <c r="R10685" s="9">
        <v>0</v>
      </c>
      <c r="S10685" s="9">
        <v>11</v>
      </c>
      <c r="U10685" s="9" t="s">
        <v>230</v>
      </c>
      <c r="X10685" s="9">
        <f>INDEX(SLA_Policy!$D$2:$D$5,MATCH(F10685,SLA_Policy!$A$2:$A$5,0))</f>
        <v>72</v>
      </c>
      <c r="Y10685" s="9" t="str">
        <f>IF(E10685="Cancelled","Excluded",IF(D10685="",IF((SLA_Policy!$B$8-B10685)*24&gt;X10685,"Open - Breached","Open - On Track"),IF((D10685-B10685)*24&lt;=X10685,"Met","Breached")))</f>
        <v>Met</v>
      </c>
    </row>
    <row r="10686" spans="1:25" x14ac:dyDescent="0.25">
      <c r="A10686" s="9" t="s">
        <v>15279</v>
      </c>
      <c r="B10686" s="23">
        <v>46227.481249999997</v>
      </c>
      <c r="C10686" s="23">
        <v>46227.534027777801</v>
      </c>
      <c r="D10686" s="23">
        <v>46227.539583333302</v>
      </c>
      <c r="E10686" s="9" t="s">
        <v>212</v>
      </c>
      <c r="F10686" s="9" t="s">
        <v>187</v>
      </c>
      <c r="G10686" s="9" t="s">
        <v>213</v>
      </c>
      <c r="H10686" s="9" t="s">
        <v>166</v>
      </c>
      <c r="I10686" s="9" t="s">
        <v>1238</v>
      </c>
      <c r="J10686" s="9" t="s">
        <v>4401</v>
      </c>
      <c r="K10686" s="9" t="s">
        <v>239</v>
      </c>
      <c r="L10686" s="9" t="s">
        <v>216</v>
      </c>
      <c r="M10686" s="9" t="s">
        <v>2550</v>
      </c>
      <c r="N10686" s="9" t="s">
        <v>196</v>
      </c>
      <c r="O10686" s="9" t="s">
        <v>181</v>
      </c>
      <c r="P10686" s="9" t="s">
        <v>449</v>
      </c>
      <c r="Q10686" s="9" t="s">
        <v>273</v>
      </c>
      <c r="R10686" s="9">
        <v>0</v>
      </c>
      <c r="S10686" s="9">
        <v>70</v>
      </c>
      <c r="T10686" s="9" t="s">
        <v>464</v>
      </c>
      <c r="U10686" s="9" t="s">
        <v>290</v>
      </c>
      <c r="X10686" s="9">
        <f>INDEX(SLA_Policy!$D$2:$D$5,MATCH(F10686,SLA_Policy!$A$2:$A$5,0))</f>
        <v>8</v>
      </c>
      <c r="Y10686" s="9" t="str">
        <f>IF(E10686="Cancelled","Excluded",IF(D10686="",IF((SLA_Policy!$B$8-B10686)*24&gt;X10686,"Open - Breached","Open - On Track"),IF((D10686-B10686)*24&lt;=X10686,"Met","Breached")))</f>
        <v>Met</v>
      </c>
    </row>
    <row r="10687" spans="1:25" x14ac:dyDescent="0.25">
      <c r="A10687" s="9" t="s">
        <v>15280</v>
      </c>
      <c r="B10687" s="23">
        <v>46227.490277777797</v>
      </c>
      <c r="C10687" s="23">
        <v>46227.576388888898</v>
      </c>
      <c r="D10687" s="23">
        <v>46230.370833333298</v>
      </c>
      <c r="E10687" s="9" t="s">
        <v>212</v>
      </c>
      <c r="F10687" s="9" t="s">
        <v>188</v>
      </c>
      <c r="G10687" s="9" t="s">
        <v>236</v>
      </c>
      <c r="H10687" s="9" t="s">
        <v>161</v>
      </c>
      <c r="I10687" s="9" t="s">
        <v>237</v>
      </c>
      <c r="J10687" s="9" t="s">
        <v>238</v>
      </c>
      <c r="K10687" s="9" t="s">
        <v>215</v>
      </c>
      <c r="L10687" s="9" t="s">
        <v>226</v>
      </c>
      <c r="M10687" s="9" t="s">
        <v>1244</v>
      </c>
      <c r="N10687" s="9" t="s">
        <v>196</v>
      </c>
      <c r="O10687" s="9" t="s">
        <v>177</v>
      </c>
      <c r="P10687" s="9" t="s">
        <v>241</v>
      </c>
      <c r="Q10687" s="9" t="s">
        <v>219</v>
      </c>
      <c r="R10687" s="9">
        <v>0</v>
      </c>
      <c r="S10687" s="9">
        <v>12</v>
      </c>
      <c r="U10687" s="9" t="s">
        <v>242</v>
      </c>
      <c r="X10687" s="9">
        <f>INDEX(SLA_Policy!$D$2:$D$5,MATCH(F10687,SLA_Policy!$A$2:$A$5,0))</f>
        <v>72</v>
      </c>
      <c r="Y10687" s="9" t="str">
        <f>IF(E10687="Cancelled","Excluded",IF(D10687="",IF((SLA_Policy!$B$8-B10687)*24&gt;X10687,"Open - Breached","Open - On Track"),IF((D10687-B10687)*24&lt;=X10687,"Met","Breached")))</f>
        <v>Met</v>
      </c>
    </row>
    <row r="10688" spans="1:25" x14ac:dyDescent="0.25">
      <c r="A10688" s="9" t="s">
        <v>15281</v>
      </c>
      <c r="B10688" s="23">
        <v>46227.525694444397</v>
      </c>
      <c r="C10688" s="23">
        <v>46227.613194444399</v>
      </c>
      <c r="D10688" s="23">
        <v>46230.390972222202</v>
      </c>
      <c r="E10688" s="9" t="s">
        <v>212</v>
      </c>
      <c r="F10688" s="9" t="s">
        <v>188</v>
      </c>
      <c r="G10688" s="9" t="s">
        <v>213</v>
      </c>
      <c r="H10688" s="9" t="s">
        <v>88</v>
      </c>
      <c r="I10688" s="9" t="s">
        <v>92</v>
      </c>
      <c r="J10688" s="9" t="s">
        <v>4941</v>
      </c>
      <c r="K10688" s="9" t="s">
        <v>215</v>
      </c>
      <c r="L10688" s="9" t="s">
        <v>311</v>
      </c>
      <c r="M10688" s="9" t="s">
        <v>2362</v>
      </c>
      <c r="N10688" s="9" t="s">
        <v>197</v>
      </c>
      <c r="O10688" s="9" t="s">
        <v>116</v>
      </c>
      <c r="P10688" s="9" t="s">
        <v>551</v>
      </c>
      <c r="Q10688" s="9" t="s">
        <v>219</v>
      </c>
      <c r="R10688" s="9">
        <v>0</v>
      </c>
      <c r="S10688" s="9">
        <v>33</v>
      </c>
      <c r="T10688" s="9" t="s">
        <v>220</v>
      </c>
      <c r="U10688" s="9" t="s">
        <v>221</v>
      </c>
      <c r="X10688" s="9">
        <f>INDEX(SLA_Policy!$D$2:$D$5,MATCH(F10688,SLA_Policy!$A$2:$A$5,0))</f>
        <v>72</v>
      </c>
      <c r="Y10688" s="9" t="str">
        <f>IF(E10688="Cancelled","Excluded",IF(D10688="",IF((SLA_Policy!$B$8-B10688)*24&gt;X10688,"Open - Breached","Open - On Track"),IF((D10688-B10688)*24&lt;=X10688,"Met","Breached")))</f>
        <v>Met</v>
      </c>
    </row>
    <row r="10689" spans="1:25" x14ac:dyDescent="0.25">
      <c r="A10689" s="9" t="s">
        <v>15282</v>
      </c>
      <c r="B10689" s="23">
        <v>46227.532638888901</v>
      </c>
      <c r="C10689" s="23">
        <v>46227.7368055556</v>
      </c>
      <c r="D10689" s="23">
        <v>46230.370138888902</v>
      </c>
      <c r="E10689" s="9" t="s">
        <v>212</v>
      </c>
      <c r="F10689" s="9" t="s">
        <v>188</v>
      </c>
      <c r="G10689" s="9" t="s">
        <v>213</v>
      </c>
      <c r="H10689" s="9" t="s">
        <v>163</v>
      </c>
      <c r="I10689" s="9" t="s">
        <v>405</v>
      </c>
      <c r="J10689" s="9" t="s">
        <v>1704</v>
      </c>
      <c r="K10689" s="9" t="s">
        <v>246</v>
      </c>
      <c r="L10689" s="9" t="s">
        <v>104</v>
      </c>
      <c r="M10689" s="9" t="s">
        <v>1665</v>
      </c>
      <c r="N10689" s="9" t="s">
        <v>197</v>
      </c>
      <c r="O10689" s="9" t="s">
        <v>176</v>
      </c>
      <c r="P10689" s="9" t="s">
        <v>419</v>
      </c>
      <c r="Q10689" s="9" t="s">
        <v>219</v>
      </c>
      <c r="R10689" s="9">
        <v>0</v>
      </c>
      <c r="S10689" s="9">
        <v>14</v>
      </c>
      <c r="U10689" s="9" t="s">
        <v>230</v>
      </c>
      <c r="W10689" s="9">
        <v>4</v>
      </c>
      <c r="X10689" s="9">
        <f>INDEX(SLA_Policy!$D$2:$D$5,MATCH(F10689,SLA_Policy!$A$2:$A$5,0))</f>
        <v>72</v>
      </c>
      <c r="Y10689" s="9" t="str">
        <f>IF(E10689="Cancelled","Excluded",IF(D10689="",IF((SLA_Policy!$B$8-B10689)*24&gt;X10689,"Open - Breached","Open - On Track"),IF((D10689-B10689)*24&lt;=X10689,"Met","Breached")))</f>
        <v>Met</v>
      </c>
    </row>
    <row r="10690" spans="1:25" x14ac:dyDescent="0.25">
      <c r="A10690" s="9" t="s">
        <v>15283</v>
      </c>
      <c r="B10690" s="23">
        <v>46227.5493055556</v>
      </c>
      <c r="C10690" s="23">
        <v>46227.555555555598</v>
      </c>
      <c r="D10690" s="23">
        <v>46230.404861111099</v>
      </c>
      <c r="E10690" s="9" t="s">
        <v>212</v>
      </c>
      <c r="F10690" s="9" t="s">
        <v>188</v>
      </c>
      <c r="G10690" s="9" t="s">
        <v>213</v>
      </c>
      <c r="H10690" s="9" t="s">
        <v>162</v>
      </c>
      <c r="I10690" s="9" t="s">
        <v>345</v>
      </c>
      <c r="J10690" s="9" t="s">
        <v>5708</v>
      </c>
      <c r="K10690" s="9" t="s">
        <v>246</v>
      </c>
      <c r="L10690" s="9" t="s">
        <v>104</v>
      </c>
      <c r="M10690" s="9" t="s">
        <v>3507</v>
      </c>
      <c r="N10690" s="9" t="s">
        <v>196</v>
      </c>
      <c r="O10690" s="9" t="s">
        <v>179</v>
      </c>
      <c r="P10690" s="9" t="s">
        <v>337</v>
      </c>
      <c r="Q10690" s="9" t="s">
        <v>219</v>
      </c>
      <c r="R10690" s="9">
        <v>0</v>
      </c>
      <c r="S10690" s="9">
        <v>36</v>
      </c>
      <c r="U10690" s="9" t="s">
        <v>661</v>
      </c>
      <c r="X10690" s="9">
        <f>INDEX(SLA_Policy!$D$2:$D$5,MATCH(F10690,SLA_Policy!$A$2:$A$5,0))</f>
        <v>72</v>
      </c>
      <c r="Y10690" s="9" t="str">
        <f>IF(E10690="Cancelled","Excluded",IF(D10690="",IF((SLA_Policy!$B$8-B10690)*24&gt;X10690,"Open - Breached","Open - On Track"),IF((D10690-B10690)*24&lt;=X10690,"Met","Breached")))</f>
        <v>Met</v>
      </c>
    </row>
    <row r="10691" spans="1:25" x14ac:dyDescent="0.25">
      <c r="A10691" s="9" t="s">
        <v>15284</v>
      </c>
      <c r="B10691" s="23">
        <v>46227.552083333299</v>
      </c>
      <c r="C10691" s="23">
        <v>46227.5534722222</v>
      </c>
      <c r="D10691" s="23">
        <v>46230.373611111099</v>
      </c>
      <c r="E10691" s="9" t="s">
        <v>212</v>
      </c>
      <c r="F10691" s="9" t="s">
        <v>188</v>
      </c>
      <c r="G10691" s="9" t="s">
        <v>213</v>
      </c>
      <c r="H10691" s="9" t="s">
        <v>163</v>
      </c>
      <c r="I10691" s="9" t="s">
        <v>223</v>
      </c>
      <c r="J10691" s="9" t="s">
        <v>1514</v>
      </c>
      <c r="K10691" s="9" t="s">
        <v>215</v>
      </c>
      <c r="L10691" s="9" t="s">
        <v>270</v>
      </c>
      <c r="M10691" s="9" t="s">
        <v>4297</v>
      </c>
      <c r="N10691" s="9" t="s">
        <v>198</v>
      </c>
      <c r="O10691" s="9" t="s">
        <v>176</v>
      </c>
      <c r="P10691" s="9" t="s">
        <v>228</v>
      </c>
      <c r="Q10691" s="9" t="s">
        <v>219</v>
      </c>
      <c r="R10691" s="9">
        <v>0</v>
      </c>
      <c r="S10691" s="9">
        <v>45</v>
      </c>
      <c r="T10691" s="9" t="s">
        <v>229</v>
      </c>
      <c r="U10691" s="9" t="s">
        <v>230</v>
      </c>
      <c r="W10691" s="9">
        <v>5</v>
      </c>
      <c r="X10691" s="9">
        <f>INDEX(SLA_Policy!$D$2:$D$5,MATCH(F10691,SLA_Policy!$A$2:$A$5,0))</f>
        <v>72</v>
      </c>
      <c r="Y10691" s="9" t="str">
        <f>IF(E10691="Cancelled","Excluded",IF(D10691="",IF((SLA_Policy!$B$8-B10691)*24&gt;X10691,"Open - Breached","Open - On Track"),IF((D10691-B10691)*24&lt;=X10691,"Met","Breached")))</f>
        <v>Met</v>
      </c>
    </row>
    <row r="10692" spans="1:25" x14ac:dyDescent="0.25">
      <c r="A10692" s="9" t="s">
        <v>15285</v>
      </c>
      <c r="B10692" s="23">
        <v>46227.560416666704</v>
      </c>
      <c r="C10692" s="23">
        <v>46227.775000000001</v>
      </c>
      <c r="D10692" s="23">
        <v>46232.293749999997</v>
      </c>
      <c r="E10692" s="9" t="s">
        <v>212</v>
      </c>
      <c r="F10692" s="9" t="s">
        <v>189</v>
      </c>
      <c r="G10692" s="9" t="s">
        <v>213</v>
      </c>
      <c r="H10692" s="9" t="s">
        <v>88</v>
      </c>
      <c r="I10692" s="9" t="s">
        <v>486</v>
      </c>
      <c r="J10692" s="9" t="s">
        <v>4692</v>
      </c>
      <c r="K10692" s="9" t="s">
        <v>246</v>
      </c>
      <c r="L10692" s="9" t="s">
        <v>104</v>
      </c>
      <c r="M10692" s="9" t="s">
        <v>2915</v>
      </c>
      <c r="N10692" s="9" t="s">
        <v>197</v>
      </c>
      <c r="O10692" s="9" t="s">
        <v>178</v>
      </c>
      <c r="P10692" s="9" t="s">
        <v>321</v>
      </c>
      <c r="Q10692" s="9" t="s">
        <v>219</v>
      </c>
      <c r="R10692" s="9">
        <v>0</v>
      </c>
      <c r="S10692" s="9">
        <v>26</v>
      </c>
      <c r="U10692" s="9" t="s">
        <v>266</v>
      </c>
      <c r="X10692" s="9">
        <f>INDEX(SLA_Policy!$D$2:$D$5,MATCH(F10692,SLA_Policy!$A$2:$A$5,0))</f>
        <v>120</v>
      </c>
      <c r="Y10692" s="9" t="str">
        <f>IF(E10692="Cancelled","Excluded",IF(D10692="",IF((SLA_Policy!$B$8-B10692)*24&gt;X10692,"Open - Breached","Open - On Track"),IF((D10692-B10692)*24&lt;=X10692,"Met","Breached")))</f>
        <v>Met</v>
      </c>
    </row>
    <row r="10693" spans="1:25" x14ac:dyDescent="0.25">
      <c r="A10693" s="9" t="s">
        <v>15286</v>
      </c>
      <c r="B10693" s="23">
        <v>46227.565972222197</v>
      </c>
      <c r="C10693" s="23">
        <v>46227.5805555556</v>
      </c>
      <c r="D10693" s="23">
        <v>46230.570833333302</v>
      </c>
      <c r="E10693" s="9" t="s">
        <v>212</v>
      </c>
      <c r="F10693" s="9" t="s">
        <v>188</v>
      </c>
      <c r="G10693" s="9" t="s">
        <v>213</v>
      </c>
      <c r="H10693" s="9" t="s">
        <v>164</v>
      </c>
      <c r="I10693" s="9" t="s">
        <v>339</v>
      </c>
      <c r="J10693" s="9" t="s">
        <v>866</v>
      </c>
      <c r="K10693" s="9" t="s">
        <v>215</v>
      </c>
      <c r="L10693" s="9" t="s">
        <v>311</v>
      </c>
      <c r="M10693" s="9" t="s">
        <v>2179</v>
      </c>
      <c r="N10693" s="9" t="s">
        <v>197</v>
      </c>
      <c r="O10693" s="9" t="s">
        <v>116</v>
      </c>
      <c r="P10693" s="9" t="s">
        <v>590</v>
      </c>
      <c r="Q10693" s="9" t="s">
        <v>219</v>
      </c>
      <c r="R10693" s="9">
        <v>1</v>
      </c>
      <c r="S10693" s="9">
        <v>12</v>
      </c>
      <c r="T10693" s="9" t="s">
        <v>343</v>
      </c>
      <c r="U10693" s="9" t="s">
        <v>376</v>
      </c>
      <c r="X10693" s="9">
        <f>INDEX(SLA_Policy!$D$2:$D$5,MATCH(F10693,SLA_Policy!$A$2:$A$5,0))</f>
        <v>72</v>
      </c>
      <c r="Y10693" s="9" t="str">
        <f>IF(E10693="Cancelled","Excluded",IF(D10693="",IF((SLA_Policy!$B$8-B10693)*24&gt;X10693,"Open - Breached","Open - On Track"),IF((D10693-B10693)*24&lt;=X10693,"Met","Breached")))</f>
        <v>Breached</v>
      </c>
    </row>
    <row r="10694" spans="1:25" x14ac:dyDescent="0.25">
      <c r="A10694" s="9" t="s">
        <v>15287</v>
      </c>
      <c r="B10694" s="23">
        <v>46227.622916666704</v>
      </c>
      <c r="C10694" s="23">
        <v>46227.672916666699</v>
      </c>
      <c r="D10694" s="23">
        <v>46230.3618055556</v>
      </c>
      <c r="E10694" s="9" t="s">
        <v>212</v>
      </c>
      <c r="F10694" s="9" t="s">
        <v>189</v>
      </c>
      <c r="G10694" s="9" t="s">
        <v>236</v>
      </c>
      <c r="H10694" s="9" t="s">
        <v>167</v>
      </c>
      <c r="I10694" s="9" t="s">
        <v>255</v>
      </c>
      <c r="J10694" s="9" t="s">
        <v>15288</v>
      </c>
      <c r="K10694" s="9" t="s">
        <v>246</v>
      </c>
      <c r="L10694" s="9" t="s">
        <v>216</v>
      </c>
      <c r="M10694" s="9" t="s">
        <v>1895</v>
      </c>
      <c r="N10694" s="9" t="s">
        <v>196</v>
      </c>
      <c r="O10694" s="9" t="s">
        <v>180</v>
      </c>
      <c r="P10694" s="9" t="s">
        <v>318</v>
      </c>
      <c r="Q10694" s="9" t="s">
        <v>219</v>
      </c>
      <c r="R10694" s="9">
        <v>0</v>
      </c>
      <c r="S10694" s="9">
        <v>16</v>
      </c>
      <c r="U10694" s="9" t="s">
        <v>242</v>
      </c>
      <c r="W10694" s="9">
        <v>5</v>
      </c>
      <c r="X10694" s="9">
        <f>INDEX(SLA_Policy!$D$2:$D$5,MATCH(F10694,SLA_Policy!$A$2:$A$5,0))</f>
        <v>120</v>
      </c>
      <c r="Y10694" s="9" t="str">
        <f>IF(E10694="Cancelled","Excluded",IF(D10694="",IF((SLA_Policy!$B$8-B10694)*24&gt;X10694,"Open - Breached","Open - On Track"),IF((D10694-B10694)*24&lt;=X10694,"Met","Breached")))</f>
        <v>Met</v>
      </c>
    </row>
    <row r="10695" spans="1:25" x14ac:dyDescent="0.25">
      <c r="A10695" s="9" t="s">
        <v>15289</v>
      </c>
      <c r="B10695" s="23">
        <v>46227.622916666704</v>
      </c>
      <c r="C10695" s="23">
        <v>46227.702777777798</v>
      </c>
      <c r="D10695" s="23">
        <v>46230.346527777801</v>
      </c>
      <c r="E10695" s="9" t="s">
        <v>212</v>
      </c>
      <c r="F10695" s="9" t="s">
        <v>188</v>
      </c>
      <c r="G10695" s="9" t="s">
        <v>236</v>
      </c>
      <c r="H10695" s="9" t="s">
        <v>163</v>
      </c>
      <c r="I10695" s="9" t="s">
        <v>315</v>
      </c>
      <c r="J10695" s="9" t="s">
        <v>4453</v>
      </c>
      <c r="K10695" s="9" t="s">
        <v>246</v>
      </c>
      <c r="L10695" s="9" t="s">
        <v>311</v>
      </c>
      <c r="M10695" s="9" t="s">
        <v>1175</v>
      </c>
      <c r="N10695" s="9" t="s">
        <v>196</v>
      </c>
      <c r="O10695" s="9" t="s">
        <v>180</v>
      </c>
      <c r="P10695" s="9" t="s">
        <v>278</v>
      </c>
      <c r="Q10695" s="9" t="s">
        <v>273</v>
      </c>
      <c r="R10695" s="9">
        <v>0</v>
      </c>
      <c r="S10695" s="9">
        <v>114</v>
      </c>
      <c r="T10695" s="9" t="s">
        <v>229</v>
      </c>
      <c r="U10695" s="9" t="s">
        <v>242</v>
      </c>
      <c r="X10695" s="9">
        <f>INDEX(SLA_Policy!$D$2:$D$5,MATCH(F10695,SLA_Policy!$A$2:$A$5,0))</f>
        <v>72</v>
      </c>
      <c r="Y10695" s="9" t="str">
        <f>IF(E10695="Cancelled","Excluded",IF(D10695="",IF((SLA_Policy!$B$8-B10695)*24&gt;X10695,"Open - Breached","Open - On Track"),IF((D10695-B10695)*24&lt;=X10695,"Met","Breached")))</f>
        <v>Met</v>
      </c>
    </row>
    <row r="10696" spans="1:25" x14ac:dyDescent="0.25">
      <c r="A10696" s="9" t="s">
        <v>15290</v>
      </c>
      <c r="B10696" s="23">
        <v>46227.623611111099</v>
      </c>
      <c r="C10696" s="23">
        <v>46230.3256944444</v>
      </c>
      <c r="D10696" s="23">
        <v>46230.381249999999</v>
      </c>
      <c r="E10696" s="9" t="s">
        <v>212</v>
      </c>
      <c r="F10696" s="9" t="s">
        <v>189</v>
      </c>
      <c r="G10696" s="9" t="s">
        <v>213</v>
      </c>
      <c r="H10696" s="9" t="s">
        <v>167</v>
      </c>
      <c r="I10696" s="9" t="s">
        <v>684</v>
      </c>
      <c r="J10696" s="9" t="s">
        <v>5437</v>
      </c>
      <c r="K10696" s="9" t="s">
        <v>246</v>
      </c>
      <c r="L10696" s="9" t="s">
        <v>270</v>
      </c>
      <c r="M10696" s="9" t="s">
        <v>1502</v>
      </c>
      <c r="N10696" s="9" t="s">
        <v>197</v>
      </c>
      <c r="O10696" s="9" t="s">
        <v>116</v>
      </c>
      <c r="P10696" s="9" t="s">
        <v>295</v>
      </c>
      <c r="Q10696" s="9" t="s">
        <v>219</v>
      </c>
      <c r="R10696" s="9">
        <v>1</v>
      </c>
      <c r="S10696" s="9">
        <v>7</v>
      </c>
      <c r="U10696" s="9" t="s">
        <v>266</v>
      </c>
      <c r="X10696" s="9">
        <f>INDEX(SLA_Policy!$D$2:$D$5,MATCH(F10696,SLA_Policy!$A$2:$A$5,0))</f>
        <v>120</v>
      </c>
      <c r="Y10696" s="9" t="str">
        <f>IF(E10696="Cancelled","Excluded",IF(D10696="",IF((SLA_Policy!$B$8-B10696)*24&gt;X10696,"Open - Breached","Open - On Track"),IF((D10696-B10696)*24&lt;=X10696,"Met","Breached")))</f>
        <v>Met</v>
      </c>
    </row>
    <row r="10697" spans="1:25" x14ac:dyDescent="0.25">
      <c r="A10697" s="9" t="s">
        <v>15291</v>
      </c>
      <c r="B10697" s="23">
        <v>46227.6430555556</v>
      </c>
      <c r="C10697" s="23">
        <v>46227.741666666698</v>
      </c>
      <c r="D10697" s="23">
        <v>46227.748611111099</v>
      </c>
      <c r="E10697" s="9" t="s">
        <v>212</v>
      </c>
      <c r="F10697" s="9" t="s">
        <v>188</v>
      </c>
      <c r="G10697" s="9" t="s">
        <v>213</v>
      </c>
      <c r="H10697" s="9" t="s">
        <v>161</v>
      </c>
      <c r="I10697" s="9" t="s">
        <v>454</v>
      </c>
      <c r="J10697" s="9" t="s">
        <v>5152</v>
      </c>
      <c r="K10697" s="9" t="s">
        <v>239</v>
      </c>
      <c r="L10697" s="9" t="s">
        <v>216</v>
      </c>
      <c r="M10697" s="9" t="s">
        <v>1609</v>
      </c>
      <c r="N10697" s="9" t="s">
        <v>197</v>
      </c>
      <c r="O10697" s="9" t="s">
        <v>116</v>
      </c>
      <c r="P10697" s="9" t="s">
        <v>525</v>
      </c>
      <c r="Q10697" s="9" t="s">
        <v>219</v>
      </c>
      <c r="R10697" s="9">
        <v>0</v>
      </c>
      <c r="S10697" s="9">
        <v>3</v>
      </c>
      <c r="U10697" s="9" t="s">
        <v>376</v>
      </c>
      <c r="W10697" s="9">
        <v>5</v>
      </c>
      <c r="X10697" s="9">
        <f>INDEX(SLA_Policy!$D$2:$D$5,MATCH(F10697,SLA_Policy!$A$2:$A$5,0))</f>
        <v>72</v>
      </c>
      <c r="Y10697" s="9" t="str">
        <f>IF(E10697="Cancelled","Excluded",IF(D10697="",IF((SLA_Policy!$B$8-B10697)*24&gt;X10697,"Open - Breached","Open - On Track"),IF((D10697-B10697)*24&lt;=X10697,"Met","Breached")))</f>
        <v>Met</v>
      </c>
    </row>
    <row r="10698" spans="1:25" x14ac:dyDescent="0.25">
      <c r="A10698" s="9" t="s">
        <v>15292</v>
      </c>
      <c r="B10698" s="23">
        <v>46227.657638888901</v>
      </c>
      <c r="C10698" s="23">
        <v>46227.718055555597</v>
      </c>
      <c r="D10698" s="23">
        <v>46230.342361111099</v>
      </c>
      <c r="E10698" s="9" t="s">
        <v>212</v>
      </c>
      <c r="F10698" s="9" t="s">
        <v>189</v>
      </c>
      <c r="G10698" s="9" t="s">
        <v>236</v>
      </c>
      <c r="H10698" s="9" t="s">
        <v>163</v>
      </c>
      <c r="I10698" s="9" t="s">
        <v>327</v>
      </c>
      <c r="J10698" s="9" t="s">
        <v>1391</v>
      </c>
      <c r="K10698" s="9" t="s">
        <v>225</v>
      </c>
      <c r="L10698" s="9" t="s">
        <v>216</v>
      </c>
      <c r="M10698" s="9" t="s">
        <v>1559</v>
      </c>
      <c r="N10698" s="9" t="s">
        <v>196</v>
      </c>
      <c r="O10698" s="9" t="s">
        <v>176</v>
      </c>
      <c r="P10698" s="9" t="s">
        <v>330</v>
      </c>
      <c r="Q10698" s="9" t="s">
        <v>219</v>
      </c>
      <c r="R10698" s="9">
        <v>0</v>
      </c>
      <c r="S10698" s="9">
        <v>26</v>
      </c>
      <c r="U10698" s="9" t="s">
        <v>242</v>
      </c>
      <c r="W10698" s="9">
        <v>4</v>
      </c>
      <c r="X10698" s="9">
        <f>INDEX(SLA_Policy!$D$2:$D$5,MATCH(F10698,SLA_Policy!$A$2:$A$5,0))</f>
        <v>120</v>
      </c>
      <c r="Y10698" s="9" t="str">
        <f>IF(E10698="Cancelled","Excluded",IF(D10698="",IF((SLA_Policy!$B$8-B10698)*24&gt;X10698,"Open - Breached","Open - On Track"),IF((D10698-B10698)*24&lt;=X10698,"Met","Breached")))</f>
        <v>Met</v>
      </c>
    </row>
    <row r="10699" spans="1:25" x14ac:dyDescent="0.25">
      <c r="A10699" s="9" t="s">
        <v>15293</v>
      </c>
      <c r="B10699" s="23">
        <v>46227.667361111096</v>
      </c>
      <c r="C10699" s="23">
        <v>46227.691666666702</v>
      </c>
      <c r="D10699" s="23">
        <v>46227.713888888902</v>
      </c>
      <c r="E10699" s="9" t="s">
        <v>212</v>
      </c>
      <c r="F10699" s="9" t="s">
        <v>189</v>
      </c>
      <c r="G10699" s="9" t="s">
        <v>213</v>
      </c>
      <c r="H10699" s="9" t="s">
        <v>163</v>
      </c>
      <c r="I10699" s="9" t="s">
        <v>405</v>
      </c>
      <c r="J10699" s="9" t="s">
        <v>15294</v>
      </c>
      <c r="K10699" s="9" t="s">
        <v>246</v>
      </c>
      <c r="L10699" s="9" t="s">
        <v>104</v>
      </c>
      <c r="M10699" s="9" t="s">
        <v>1665</v>
      </c>
      <c r="N10699" s="9" t="s">
        <v>198</v>
      </c>
      <c r="O10699" s="9" t="s">
        <v>116</v>
      </c>
      <c r="P10699" s="9" t="s">
        <v>590</v>
      </c>
      <c r="Q10699" s="9" t="s">
        <v>219</v>
      </c>
      <c r="R10699" s="9">
        <v>0</v>
      </c>
      <c r="S10699" s="9">
        <v>9</v>
      </c>
      <c r="U10699" s="9" t="s">
        <v>230</v>
      </c>
      <c r="W10699" s="9">
        <v>5</v>
      </c>
      <c r="X10699" s="9">
        <f>INDEX(SLA_Policy!$D$2:$D$5,MATCH(F10699,SLA_Policy!$A$2:$A$5,0))</f>
        <v>120</v>
      </c>
      <c r="Y10699" s="9" t="str">
        <f>IF(E10699="Cancelled","Excluded",IF(D10699="",IF((SLA_Policy!$B$8-B10699)*24&gt;X10699,"Open - Breached","Open - On Track"),IF((D10699-B10699)*24&lt;=X10699,"Met","Breached")))</f>
        <v>Met</v>
      </c>
    </row>
    <row r="10700" spans="1:25" x14ac:dyDescent="0.25">
      <c r="A10700" s="9" t="s">
        <v>15295</v>
      </c>
      <c r="B10700" s="23">
        <v>46227.675694444399</v>
      </c>
      <c r="C10700" s="23">
        <v>46227.686111111099</v>
      </c>
      <c r="D10700" s="23">
        <v>46230.320833333302</v>
      </c>
      <c r="E10700" s="9" t="s">
        <v>212</v>
      </c>
      <c r="F10700" s="9" t="s">
        <v>189</v>
      </c>
      <c r="G10700" s="9" t="s">
        <v>213</v>
      </c>
      <c r="H10700" s="9" t="s">
        <v>161</v>
      </c>
      <c r="I10700" s="9" t="s">
        <v>297</v>
      </c>
      <c r="J10700" s="9" t="s">
        <v>6838</v>
      </c>
      <c r="K10700" s="9" t="s">
        <v>276</v>
      </c>
      <c r="L10700" s="9" t="s">
        <v>12094</v>
      </c>
      <c r="M10700" s="9" t="s">
        <v>12539</v>
      </c>
      <c r="N10700" s="9" t="s">
        <v>199</v>
      </c>
      <c r="O10700" s="9" t="s">
        <v>182</v>
      </c>
      <c r="P10700" s="9" t="s">
        <v>13226</v>
      </c>
      <c r="Q10700" s="9" t="s">
        <v>219</v>
      </c>
      <c r="R10700" s="9">
        <v>0</v>
      </c>
      <c r="S10700" s="9">
        <v>18</v>
      </c>
      <c r="U10700" s="9" t="s">
        <v>221</v>
      </c>
      <c r="W10700" s="9">
        <v>5</v>
      </c>
      <c r="X10700" s="9">
        <f>INDEX(SLA_Policy!$D$2:$D$5,MATCH(F10700,SLA_Policy!$A$2:$A$5,0))</f>
        <v>120</v>
      </c>
      <c r="Y10700" s="9" t="str">
        <f>IF(E10700="Cancelled","Excluded",IF(D10700="",IF((SLA_Policy!$B$8-B10700)*24&gt;X10700,"Open - Breached","Open - On Track"),IF((D10700-B10700)*24&lt;=X10700,"Met","Breached")))</f>
        <v>Met</v>
      </c>
    </row>
    <row r="10701" spans="1:25" x14ac:dyDescent="0.25">
      <c r="A10701" s="9" t="s">
        <v>15296</v>
      </c>
      <c r="B10701" s="23">
        <v>46227.688194444498</v>
      </c>
      <c r="C10701" s="23">
        <v>46227.750694444498</v>
      </c>
      <c r="D10701" s="23">
        <v>46231.3840277778</v>
      </c>
      <c r="E10701" s="9" t="s">
        <v>212</v>
      </c>
      <c r="F10701" s="9" t="s">
        <v>188</v>
      </c>
      <c r="G10701" s="9" t="s">
        <v>236</v>
      </c>
      <c r="H10701" s="9" t="s">
        <v>163</v>
      </c>
      <c r="I10701" s="9" t="s">
        <v>315</v>
      </c>
      <c r="J10701" s="9" t="s">
        <v>2968</v>
      </c>
      <c r="K10701" s="9" t="s">
        <v>215</v>
      </c>
      <c r="L10701" s="9" t="s">
        <v>216</v>
      </c>
      <c r="M10701" s="9" t="s">
        <v>1073</v>
      </c>
      <c r="N10701" s="9" t="s">
        <v>196</v>
      </c>
      <c r="O10701" s="9" t="s">
        <v>176</v>
      </c>
      <c r="P10701" s="9" t="s">
        <v>330</v>
      </c>
      <c r="Q10701" s="9" t="s">
        <v>219</v>
      </c>
      <c r="R10701" s="9">
        <v>0</v>
      </c>
      <c r="S10701" s="9">
        <v>133</v>
      </c>
      <c r="T10701" s="9" t="s">
        <v>322</v>
      </c>
      <c r="U10701" s="9" t="s">
        <v>242</v>
      </c>
      <c r="W10701" s="9">
        <v>2</v>
      </c>
      <c r="X10701" s="9">
        <f>INDEX(SLA_Policy!$D$2:$D$5,MATCH(F10701,SLA_Policy!$A$2:$A$5,0))</f>
        <v>72</v>
      </c>
      <c r="Y10701" s="9" t="str">
        <f>IF(E10701="Cancelled","Excluded",IF(D10701="",IF((SLA_Policy!$B$8-B10701)*24&gt;X10701,"Open - Breached","Open - On Track"),IF((D10701-B10701)*24&lt;=X10701,"Met","Breached")))</f>
        <v>Breached</v>
      </c>
    </row>
    <row r="10702" spans="1:25" x14ac:dyDescent="0.25">
      <c r="A10702" s="9" t="s">
        <v>15297</v>
      </c>
      <c r="B10702" s="23">
        <v>46227.736111111102</v>
      </c>
      <c r="C10702" s="23">
        <v>46230.318055555603</v>
      </c>
      <c r="D10702" s="23">
        <v>46230.3347222222</v>
      </c>
      <c r="E10702" s="9" t="s">
        <v>212</v>
      </c>
      <c r="F10702" s="9" t="s">
        <v>188</v>
      </c>
      <c r="G10702" s="9" t="s">
        <v>213</v>
      </c>
      <c r="H10702" s="9" t="s">
        <v>164</v>
      </c>
      <c r="I10702" s="9" t="s">
        <v>260</v>
      </c>
      <c r="J10702" s="9" t="s">
        <v>2984</v>
      </c>
      <c r="K10702" s="9" t="s">
        <v>14602</v>
      </c>
      <c r="L10702" s="9" t="s">
        <v>12094</v>
      </c>
      <c r="M10702" s="9" t="s">
        <v>14773</v>
      </c>
      <c r="N10702" s="9" t="s">
        <v>197</v>
      </c>
      <c r="O10702" s="9" t="s">
        <v>182</v>
      </c>
      <c r="P10702" s="9" t="s">
        <v>120</v>
      </c>
      <c r="Q10702" s="9" t="s">
        <v>219</v>
      </c>
      <c r="R10702" s="9">
        <v>0</v>
      </c>
      <c r="S10702" s="9">
        <v>102</v>
      </c>
      <c r="T10702" s="9" t="s">
        <v>265</v>
      </c>
      <c r="U10702" s="9" t="s">
        <v>140</v>
      </c>
      <c r="V10702" s="9" t="s">
        <v>15092</v>
      </c>
      <c r="X10702" s="9">
        <f>INDEX(SLA_Policy!$D$2:$D$5,MATCH(F10702,SLA_Policy!$A$2:$A$5,0))</f>
        <v>72</v>
      </c>
      <c r="Y10702" s="9" t="str">
        <f>IF(E10702="Cancelled","Excluded",IF(D10702="",IF((SLA_Policy!$B$8-B10702)*24&gt;X10702,"Open - Breached","Open - On Track"),IF((D10702-B10702)*24&lt;=X10702,"Met","Breached")))</f>
        <v>Met</v>
      </c>
    </row>
    <row r="10703" spans="1:25" x14ac:dyDescent="0.25">
      <c r="A10703" s="9" t="s">
        <v>15298</v>
      </c>
      <c r="B10703" s="23">
        <v>46227.862500000003</v>
      </c>
      <c r="C10703" s="23">
        <v>46230.3215277778</v>
      </c>
      <c r="D10703" s="23">
        <v>46230.3256944444</v>
      </c>
      <c r="E10703" s="9" t="s">
        <v>212</v>
      </c>
      <c r="F10703" s="9" t="s">
        <v>188</v>
      </c>
      <c r="G10703" s="9" t="s">
        <v>236</v>
      </c>
      <c r="H10703" s="9" t="s">
        <v>161</v>
      </c>
      <c r="I10703" s="9" t="s">
        <v>237</v>
      </c>
      <c r="J10703" s="9" t="s">
        <v>15299</v>
      </c>
      <c r="K10703" s="9" t="s">
        <v>239</v>
      </c>
      <c r="L10703" s="9" t="s">
        <v>307</v>
      </c>
      <c r="M10703" s="9" t="s">
        <v>3395</v>
      </c>
      <c r="N10703" s="9" t="s">
        <v>196</v>
      </c>
      <c r="O10703" s="9" t="s">
        <v>177</v>
      </c>
      <c r="P10703" s="9" t="s">
        <v>300</v>
      </c>
      <c r="Q10703" s="9" t="s">
        <v>219</v>
      </c>
      <c r="R10703" s="9">
        <v>0</v>
      </c>
      <c r="S10703" s="9">
        <v>18</v>
      </c>
      <c r="U10703" s="9" t="s">
        <v>242</v>
      </c>
      <c r="W10703" s="9">
        <v>4</v>
      </c>
      <c r="X10703" s="9">
        <f>INDEX(SLA_Policy!$D$2:$D$5,MATCH(F10703,SLA_Policy!$A$2:$A$5,0))</f>
        <v>72</v>
      </c>
      <c r="Y10703" s="9" t="str">
        <f>IF(E10703="Cancelled","Excluded",IF(D10703="",IF((SLA_Policy!$B$8-B10703)*24&gt;X10703,"Open - Breached","Open - On Track"),IF((D10703-B10703)*24&lt;=X10703,"Met","Breached")))</f>
        <v>Met</v>
      </c>
    </row>
    <row r="10704" spans="1:25" x14ac:dyDescent="0.25">
      <c r="A10704" s="9" t="s">
        <v>15300</v>
      </c>
      <c r="B10704" s="23">
        <v>46228.416666666701</v>
      </c>
      <c r="C10704" s="23">
        <v>46230.350694444503</v>
      </c>
      <c r="D10704" s="23">
        <v>46230.377777777801</v>
      </c>
      <c r="E10704" s="9" t="s">
        <v>212</v>
      </c>
      <c r="F10704" s="9" t="s">
        <v>189</v>
      </c>
      <c r="G10704" s="9" t="s">
        <v>236</v>
      </c>
      <c r="H10704" s="9" t="s">
        <v>161</v>
      </c>
      <c r="I10704" s="9" t="s">
        <v>482</v>
      </c>
      <c r="J10704" s="9" t="s">
        <v>1168</v>
      </c>
      <c r="K10704" s="9" t="s">
        <v>239</v>
      </c>
      <c r="L10704" s="9" t="s">
        <v>216</v>
      </c>
      <c r="M10704" s="9" t="s">
        <v>5551</v>
      </c>
      <c r="N10704" s="9" t="s">
        <v>197</v>
      </c>
      <c r="O10704" s="9" t="s">
        <v>177</v>
      </c>
      <c r="P10704" s="9" t="s">
        <v>241</v>
      </c>
      <c r="Q10704" s="9" t="s">
        <v>219</v>
      </c>
      <c r="R10704" s="9">
        <v>0</v>
      </c>
      <c r="S10704" s="9">
        <v>94</v>
      </c>
      <c r="U10704" s="9" t="s">
        <v>242</v>
      </c>
      <c r="W10704" s="9">
        <v>4</v>
      </c>
      <c r="X10704" s="9">
        <f>INDEX(SLA_Policy!$D$2:$D$5,MATCH(F10704,SLA_Policy!$A$2:$A$5,0))</f>
        <v>120</v>
      </c>
      <c r="Y10704" s="9" t="str">
        <f>IF(E10704="Cancelled","Excluded",IF(D10704="",IF((SLA_Policy!$B$8-B10704)*24&gt;X10704,"Open - Breached","Open - On Track"),IF((D10704-B10704)*24&lt;=X10704,"Met","Breached")))</f>
        <v>Met</v>
      </c>
    </row>
    <row r="10705" spans="1:25" x14ac:dyDescent="0.25">
      <c r="A10705" s="9" t="s">
        <v>15301</v>
      </c>
      <c r="B10705" s="23">
        <v>46228.560416666704</v>
      </c>
      <c r="C10705" s="23">
        <v>46230.295833333301</v>
      </c>
      <c r="D10705" s="23">
        <v>46230.313888888901</v>
      </c>
      <c r="E10705" s="9" t="s">
        <v>212</v>
      </c>
      <c r="F10705" s="9" t="s">
        <v>188</v>
      </c>
      <c r="G10705" s="9" t="s">
        <v>213</v>
      </c>
      <c r="H10705" s="9" t="s">
        <v>167</v>
      </c>
      <c r="I10705" s="9" t="s">
        <v>349</v>
      </c>
      <c r="J10705" s="9" t="s">
        <v>8406</v>
      </c>
      <c r="K10705" s="9" t="s">
        <v>246</v>
      </c>
      <c r="L10705" s="9" t="s">
        <v>282</v>
      </c>
      <c r="M10705" s="9" t="s">
        <v>4520</v>
      </c>
      <c r="N10705" s="9" t="s">
        <v>196</v>
      </c>
      <c r="O10705" s="9" t="s">
        <v>180</v>
      </c>
      <c r="P10705" s="9" t="s">
        <v>368</v>
      </c>
      <c r="Q10705" s="9" t="s">
        <v>219</v>
      </c>
      <c r="R10705" s="9">
        <v>0</v>
      </c>
      <c r="S10705" s="9">
        <v>16</v>
      </c>
      <c r="U10705" s="9" t="s">
        <v>266</v>
      </c>
      <c r="X10705" s="9">
        <f>INDEX(SLA_Policy!$D$2:$D$5,MATCH(F10705,SLA_Policy!$A$2:$A$5,0))</f>
        <v>72</v>
      </c>
      <c r="Y10705" s="9" t="str">
        <f>IF(E10705="Cancelled","Excluded",IF(D10705="",IF((SLA_Policy!$B$8-B10705)*24&gt;X10705,"Open - Breached","Open - On Track"),IF((D10705-B10705)*24&lt;=X10705,"Met","Breached")))</f>
        <v>Met</v>
      </c>
    </row>
    <row r="10706" spans="1:25" x14ac:dyDescent="0.25">
      <c r="A10706" s="9" t="s">
        <v>15302</v>
      </c>
      <c r="B10706" s="23">
        <v>46228.667361111096</v>
      </c>
      <c r="C10706" s="23">
        <v>46230.349305555603</v>
      </c>
      <c r="D10706" s="23">
        <v>46230.5131944444</v>
      </c>
      <c r="E10706" s="9" t="s">
        <v>212</v>
      </c>
      <c r="F10706" s="9" t="s">
        <v>188</v>
      </c>
      <c r="G10706" s="9" t="s">
        <v>236</v>
      </c>
      <c r="H10706" s="9" t="s">
        <v>162</v>
      </c>
      <c r="I10706" s="9" t="s">
        <v>280</v>
      </c>
      <c r="J10706" s="9" t="s">
        <v>15303</v>
      </c>
      <c r="K10706" s="9" t="s">
        <v>246</v>
      </c>
      <c r="L10706" s="9" t="s">
        <v>216</v>
      </c>
      <c r="M10706" s="9" t="s">
        <v>4266</v>
      </c>
      <c r="N10706" s="9" t="s">
        <v>197</v>
      </c>
      <c r="O10706" s="9" t="s">
        <v>179</v>
      </c>
      <c r="P10706" s="9" t="s">
        <v>337</v>
      </c>
      <c r="Q10706" s="9" t="s">
        <v>219</v>
      </c>
      <c r="R10706" s="9">
        <v>1</v>
      </c>
      <c r="S10706" s="9">
        <v>23</v>
      </c>
      <c r="U10706" s="9" t="s">
        <v>242</v>
      </c>
      <c r="W10706" s="9">
        <v>4</v>
      </c>
      <c r="X10706" s="9">
        <f>INDEX(SLA_Policy!$D$2:$D$5,MATCH(F10706,SLA_Policy!$A$2:$A$5,0))</f>
        <v>72</v>
      </c>
      <c r="Y10706" s="9" t="str">
        <f>IF(E10706="Cancelled","Excluded",IF(D10706="",IF((SLA_Policy!$B$8-B10706)*24&gt;X10706,"Open - Breached","Open - On Track"),IF((D10706-B10706)*24&lt;=X10706,"Met","Breached")))</f>
        <v>Met</v>
      </c>
    </row>
    <row r="10707" spans="1:25" x14ac:dyDescent="0.25">
      <c r="A10707" s="9" t="s">
        <v>15304</v>
      </c>
      <c r="B10707" s="23">
        <v>46228.784722222197</v>
      </c>
      <c r="C10707" s="23">
        <v>46230.336805555598</v>
      </c>
      <c r="D10707" s="23">
        <v>46230.366666666698</v>
      </c>
      <c r="E10707" s="9" t="s">
        <v>212</v>
      </c>
      <c r="F10707" s="9" t="s">
        <v>189</v>
      </c>
      <c r="G10707" s="9" t="s">
        <v>213</v>
      </c>
      <c r="H10707" s="9" t="s">
        <v>88</v>
      </c>
      <c r="I10707" s="9" t="s">
        <v>92</v>
      </c>
      <c r="J10707" s="9" t="s">
        <v>5319</v>
      </c>
      <c r="K10707" s="9" t="s">
        <v>215</v>
      </c>
      <c r="L10707" s="9" t="s">
        <v>311</v>
      </c>
      <c r="M10707" s="9" t="s">
        <v>1356</v>
      </c>
      <c r="N10707" s="9" t="s">
        <v>198</v>
      </c>
      <c r="O10707" s="9" t="s">
        <v>178</v>
      </c>
      <c r="P10707" s="9" t="s">
        <v>360</v>
      </c>
      <c r="Q10707" s="9" t="s">
        <v>219</v>
      </c>
      <c r="R10707" s="9">
        <v>0</v>
      </c>
      <c r="S10707" s="9">
        <v>19</v>
      </c>
      <c r="T10707" s="9" t="s">
        <v>136</v>
      </c>
      <c r="U10707" s="9" t="s">
        <v>230</v>
      </c>
      <c r="X10707" s="9">
        <f>INDEX(SLA_Policy!$D$2:$D$5,MATCH(F10707,SLA_Policy!$A$2:$A$5,0))</f>
        <v>120</v>
      </c>
      <c r="Y10707" s="9" t="str">
        <f>IF(E10707="Cancelled","Excluded",IF(D10707="",IF((SLA_Policy!$B$8-B10707)*24&gt;X10707,"Open - Breached","Open - On Track"),IF((D10707-B10707)*24&lt;=X10707,"Met","Breached")))</f>
        <v>Met</v>
      </c>
    </row>
    <row r="10708" spans="1:25" x14ac:dyDescent="0.25">
      <c r="A10708" s="9" t="s">
        <v>15305</v>
      </c>
      <c r="B10708" s="23">
        <v>46228.870138888902</v>
      </c>
      <c r="C10708" s="23">
        <v>46230.334027777797</v>
      </c>
      <c r="D10708" s="23">
        <v>46230.353472222203</v>
      </c>
      <c r="E10708" s="9" t="s">
        <v>212</v>
      </c>
      <c r="F10708" s="9" t="s">
        <v>187</v>
      </c>
      <c r="G10708" s="9" t="s">
        <v>213</v>
      </c>
      <c r="H10708" s="9" t="s">
        <v>162</v>
      </c>
      <c r="I10708" s="9" t="s">
        <v>345</v>
      </c>
      <c r="J10708" s="9" t="s">
        <v>2836</v>
      </c>
      <c r="K10708" s="9" t="s">
        <v>262</v>
      </c>
      <c r="L10708" s="9" t="s">
        <v>311</v>
      </c>
      <c r="M10708" s="9" t="s">
        <v>1249</v>
      </c>
      <c r="N10708" s="9" t="s">
        <v>197</v>
      </c>
      <c r="O10708" s="9" t="s">
        <v>116</v>
      </c>
      <c r="P10708" s="9" t="s">
        <v>218</v>
      </c>
      <c r="Q10708" s="9" t="s">
        <v>219</v>
      </c>
      <c r="R10708" s="9">
        <v>0</v>
      </c>
      <c r="S10708" s="9">
        <v>12</v>
      </c>
      <c r="U10708" s="9" t="s">
        <v>266</v>
      </c>
      <c r="W10708" s="9">
        <v>3</v>
      </c>
      <c r="X10708" s="9">
        <f>INDEX(SLA_Policy!$D$2:$D$5,MATCH(F10708,SLA_Policy!$A$2:$A$5,0))</f>
        <v>8</v>
      </c>
      <c r="Y10708" s="9" t="str">
        <f>IF(E10708="Cancelled","Excluded",IF(D10708="",IF((SLA_Policy!$B$8-B10708)*24&gt;X10708,"Open - Breached","Open - On Track"),IF((D10708-B10708)*24&lt;=X10708,"Met","Breached")))</f>
        <v>Breached</v>
      </c>
    </row>
    <row r="10709" spans="1:25" x14ac:dyDescent="0.25">
      <c r="A10709" s="9" t="s">
        <v>15306</v>
      </c>
      <c r="B10709" s="23">
        <v>46229.635416666701</v>
      </c>
      <c r="C10709" s="23">
        <v>46230.352083333302</v>
      </c>
      <c r="D10709" s="23">
        <v>46230.367361111101</v>
      </c>
      <c r="E10709" s="9" t="s">
        <v>212</v>
      </c>
      <c r="F10709" s="9" t="s">
        <v>189</v>
      </c>
      <c r="G10709" s="9" t="s">
        <v>213</v>
      </c>
      <c r="H10709" s="9" t="s">
        <v>161</v>
      </c>
      <c r="I10709" s="9" t="s">
        <v>389</v>
      </c>
      <c r="J10709" s="9" t="s">
        <v>1243</v>
      </c>
      <c r="K10709" s="9" t="s">
        <v>246</v>
      </c>
      <c r="L10709" s="9" t="s">
        <v>226</v>
      </c>
      <c r="M10709" s="9" t="s">
        <v>1841</v>
      </c>
      <c r="N10709" s="9" t="s">
        <v>196</v>
      </c>
      <c r="O10709" s="9" t="s">
        <v>177</v>
      </c>
      <c r="P10709" s="9" t="s">
        <v>300</v>
      </c>
      <c r="Q10709" s="9" t="s">
        <v>219</v>
      </c>
      <c r="R10709" s="9">
        <v>0</v>
      </c>
      <c r="S10709" s="9">
        <v>6</v>
      </c>
      <c r="U10709" s="9" t="s">
        <v>290</v>
      </c>
      <c r="X10709" s="9">
        <f>INDEX(SLA_Policy!$D$2:$D$5,MATCH(F10709,SLA_Policy!$A$2:$A$5,0))</f>
        <v>120</v>
      </c>
      <c r="Y10709" s="9" t="str">
        <f>IF(E10709="Cancelled","Excluded",IF(D10709="",IF((SLA_Policy!$B$8-B10709)*24&gt;X10709,"Open - Breached","Open - On Track"),IF((D10709-B10709)*24&lt;=X10709,"Met","Breached")))</f>
        <v>Met</v>
      </c>
    </row>
    <row r="10710" spans="1:25" x14ac:dyDescent="0.25">
      <c r="A10710" s="9" t="s">
        <v>15307</v>
      </c>
      <c r="B10710" s="23">
        <v>46230.290972222203</v>
      </c>
      <c r="C10710" s="23">
        <v>46230.314583333296</v>
      </c>
      <c r="D10710" s="23">
        <v>46231.383333333302</v>
      </c>
      <c r="E10710" s="9" t="s">
        <v>212</v>
      </c>
      <c r="F10710" s="9" t="s">
        <v>188</v>
      </c>
      <c r="G10710" s="9" t="s">
        <v>213</v>
      </c>
      <c r="H10710" s="9" t="s">
        <v>167</v>
      </c>
      <c r="I10710" s="9" t="s">
        <v>362</v>
      </c>
      <c r="J10710" s="9" t="s">
        <v>14416</v>
      </c>
      <c r="K10710" s="9" t="s">
        <v>246</v>
      </c>
      <c r="L10710" s="9" t="s">
        <v>104</v>
      </c>
      <c r="M10710" s="9" t="s">
        <v>329</v>
      </c>
      <c r="N10710" s="9" t="s">
        <v>197</v>
      </c>
      <c r="O10710" s="9" t="s">
        <v>180</v>
      </c>
      <c r="P10710" s="9" t="s">
        <v>368</v>
      </c>
      <c r="Q10710" s="9" t="s">
        <v>273</v>
      </c>
      <c r="R10710" s="9">
        <v>0</v>
      </c>
      <c r="S10710" s="9">
        <v>40</v>
      </c>
      <c r="U10710" s="9" t="s">
        <v>248</v>
      </c>
      <c r="X10710" s="9">
        <f>INDEX(SLA_Policy!$D$2:$D$5,MATCH(F10710,SLA_Policy!$A$2:$A$5,0))</f>
        <v>72</v>
      </c>
      <c r="Y10710" s="9" t="str">
        <f>IF(E10710="Cancelled","Excluded",IF(D10710="",IF((SLA_Policy!$B$8-B10710)*24&gt;X10710,"Open - Breached","Open - On Track"),IF((D10710-B10710)*24&lt;=X10710,"Met","Breached")))</f>
        <v>Met</v>
      </c>
    </row>
    <row r="10711" spans="1:25" x14ac:dyDescent="0.25">
      <c r="A10711" s="9" t="s">
        <v>15308</v>
      </c>
      <c r="B10711" s="23">
        <v>46230.2944444444</v>
      </c>
      <c r="C10711" s="23">
        <v>46230.296527777798</v>
      </c>
      <c r="D10711" s="23">
        <v>46230.347222222197</v>
      </c>
      <c r="E10711" s="9" t="s">
        <v>212</v>
      </c>
      <c r="F10711" s="9" t="s">
        <v>188</v>
      </c>
      <c r="G10711" s="9" t="s">
        <v>213</v>
      </c>
      <c r="H10711" s="9" t="s">
        <v>161</v>
      </c>
      <c r="I10711" s="9" t="s">
        <v>389</v>
      </c>
      <c r="J10711" s="9" t="s">
        <v>5386</v>
      </c>
      <c r="K10711" s="9" t="s">
        <v>246</v>
      </c>
      <c r="L10711" s="9" t="s">
        <v>371</v>
      </c>
      <c r="M10711" s="9" t="s">
        <v>375</v>
      </c>
      <c r="N10711" s="9" t="s">
        <v>200</v>
      </c>
      <c r="O10711" s="9" t="s">
        <v>116</v>
      </c>
      <c r="P10711" s="9" t="s">
        <v>525</v>
      </c>
      <c r="Q10711" s="9" t="s">
        <v>219</v>
      </c>
      <c r="R10711" s="9">
        <v>0</v>
      </c>
      <c r="S10711" s="9">
        <v>4</v>
      </c>
      <c r="U10711" s="9" t="s">
        <v>376</v>
      </c>
      <c r="W10711" s="9">
        <v>4</v>
      </c>
      <c r="X10711" s="9">
        <f>INDEX(SLA_Policy!$D$2:$D$5,MATCH(F10711,SLA_Policy!$A$2:$A$5,0))</f>
        <v>72</v>
      </c>
      <c r="Y10711" s="9" t="str">
        <f>IF(E10711="Cancelled","Excluded",IF(D10711="",IF((SLA_Policy!$B$8-B10711)*24&gt;X10711,"Open - Breached","Open - On Track"),IF((D10711-B10711)*24&lt;=X10711,"Met","Breached")))</f>
        <v>Met</v>
      </c>
    </row>
    <row r="10712" spans="1:25" x14ac:dyDescent="0.25">
      <c r="A10712" s="9" t="s">
        <v>15309</v>
      </c>
      <c r="B10712" s="23">
        <v>46230.296527777798</v>
      </c>
      <c r="C10712" s="23">
        <v>46230.309722222199</v>
      </c>
      <c r="E10712" s="9" t="s">
        <v>649</v>
      </c>
      <c r="F10712" s="9" t="s">
        <v>187</v>
      </c>
      <c r="G10712" s="9" t="s">
        <v>213</v>
      </c>
      <c r="H10712" s="9" t="s">
        <v>166</v>
      </c>
      <c r="I10712" s="9" t="s">
        <v>398</v>
      </c>
      <c r="J10712" s="9" t="s">
        <v>1013</v>
      </c>
      <c r="K10712" s="9" t="s">
        <v>276</v>
      </c>
      <c r="L10712" s="9" t="s">
        <v>12094</v>
      </c>
      <c r="M10712" s="9" t="s">
        <v>15310</v>
      </c>
      <c r="N10712" s="9" t="s">
        <v>197</v>
      </c>
      <c r="O10712" s="9" t="s">
        <v>181</v>
      </c>
      <c r="P10712" s="9" t="s">
        <v>668</v>
      </c>
      <c r="Q10712" s="9" t="s">
        <v>273</v>
      </c>
      <c r="R10712" s="9">
        <v>0</v>
      </c>
      <c r="S10712" s="9">
        <v>4</v>
      </c>
      <c r="X10712" s="9">
        <f>INDEX(SLA_Policy!$D$2:$D$5,MATCH(F10712,SLA_Policy!$A$2:$A$5,0))</f>
        <v>8</v>
      </c>
      <c r="Y10712" s="9" t="str">
        <f>IF(E10712="Cancelled","Excluded",IF(D10712="",IF((SLA_Policy!$B$8-B10712)*24&gt;X10712,"Open - Breached","Open - On Track"),IF((D10712-B10712)*24&lt;=X10712,"Met","Breached")))</f>
        <v>Excluded</v>
      </c>
    </row>
    <row r="10713" spans="1:25" x14ac:dyDescent="0.25">
      <c r="A10713" s="9" t="s">
        <v>15311</v>
      </c>
      <c r="B10713" s="23">
        <v>46230.3</v>
      </c>
      <c r="C10713" s="23">
        <v>46230.331944444399</v>
      </c>
      <c r="D10713" s="23">
        <v>46230.508333333302</v>
      </c>
      <c r="E10713" s="9" t="s">
        <v>212</v>
      </c>
      <c r="F10713" s="9" t="s">
        <v>188</v>
      </c>
      <c r="G10713" s="9" t="s">
        <v>213</v>
      </c>
      <c r="H10713" s="9" t="s">
        <v>164</v>
      </c>
      <c r="I10713" s="9" t="s">
        <v>339</v>
      </c>
      <c r="J10713" s="9" t="s">
        <v>1359</v>
      </c>
      <c r="K10713" s="9" t="s">
        <v>215</v>
      </c>
      <c r="L10713" s="9" t="s">
        <v>311</v>
      </c>
      <c r="M10713" s="9" t="s">
        <v>538</v>
      </c>
      <c r="N10713" s="9" t="s">
        <v>196</v>
      </c>
      <c r="O10713" s="9" t="s">
        <v>116</v>
      </c>
      <c r="P10713" s="9" t="s">
        <v>551</v>
      </c>
      <c r="Q10713" s="9" t="s">
        <v>219</v>
      </c>
      <c r="R10713" s="9">
        <v>0</v>
      </c>
      <c r="S10713" s="9">
        <v>24</v>
      </c>
      <c r="T10713" s="9" t="s">
        <v>343</v>
      </c>
      <c r="U10713" s="9" t="s">
        <v>290</v>
      </c>
      <c r="X10713" s="9">
        <f>INDEX(SLA_Policy!$D$2:$D$5,MATCH(F10713,SLA_Policy!$A$2:$A$5,0))</f>
        <v>72</v>
      </c>
      <c r="Y10713" s="9" t="str">
        <f>IF(E10713="Cancelled","Excluded",IF(D10713="",IF((SLA_Policy!$B$8-B10713)*24&gt;X10713,"Open - Breached","Open - On Track"),IF((D10713-B10713)*24&lt;=X10713,"Met","Breached")))</f>
        <v>Met</v>
      </c>
    </row>
    <row r="10714" spans="1:25" x14ac:dyDescent="0.25">
      <c r="A10714" s="9" t="s">
        <v>15312</v>
      </c>
      <c r="B10714" s="23">
        <v>46230.334027777797</v>
      </c>
      <c r="C10714" s="23">
        <v>46230.359722222202</v>
      </c>
      <c r="D10714" s="23">
        <v>46231.363194444399</v>
      </c>
      <c r="E10714" s="9" t="s">
        <v>212</v>
      </c>
      <c r="F10714" s="9" t="s">
        <v>189</v>
      </c>
      <c r="G10714" s="9" t="s">
        <v>236</v>
      </c>
      <c r="H10714" s="9" t="s">
        <v>162</v>
      </c>
      <c r="I10714" s="9" t="s">
        <v>280</v>
      </c>
      <c r="J10714" s="9" t="s">
        <v>6266</v>
      </c>
      <c r="K10714" s="9" t="s">
        <v>262</v>
      </c>
      <c r="L10714" s="9" t="s">
        <v>395</v>
      </c>
      <c r="M10714" s="9" t="s">
        <v>396</v>
      </c>
      <c r="N10714" s="9" t="s">
        <v>196</v>
      </c>
      <c r="O10714" s="9" t="s">
        <v>179</v>
      </c>
      <c r="P10714" s="9" t="s">
        <v>264</v>
      </c>
      <c r="Q10714" s="9" t="s">
        <v>219</v>
      </c>
      <c r="R10714" s="9">
        <v>0</v>
      </c>
      <c r="S10714" s="9">
        <v>30</v>
      </c>
      <c r="U10714" s="9" t="s">
        <v>242</v>
      </c>
      <c r="X10714" s="9">
        <f>INDEX(SLA_Policy!$D$2:$D$5,MATCH(F10714,SLA_Policy!$A$2:$A$5,0))</f>
        <v>120</v>
      </c>
      <c r="Y10714" s="9" t="str">
        <f>IF(E10714="Cancelled","Excluded",IF(D10714="",IF((SLA_Policy!$B$8-B10714)*24&gt;X10714,"Open - Breached","Open - On Track"),IF((D10714-B10714)*24&lt;=X10714,"Met","Breached")))</f>
        <v>Met</v>
      </c>
    </row>
    <row r="10715" spans="1:25" x14ac:dyDescent="0.25">
      <c r="A10715" s="9" t="s">
        <v>15313</v>
      </c>
      <c r="B10715" s="23">
        <v>46230.336805555598</v>
      </c>
      <c r="C10715" s="23">
        <v>46230.418055555601</v>
      </c>
      <c r="D10715" s="23">
        <v>46232.329861111102</v>
      </c>
      <c r="E10715" s="9" t="s">
        <v>212</v>
      </c>
      <c r="F10715" s="9" t="s">
        <v>189</v>
      </c>
      <c r="G10715" s="9" t="s">
        <v>236</v>
      </c>
      <c r="H10715" s="9" t="s">
        <v>164</v>
      </c>
      <c r="I10715" s="9" t="s">
        <v>421</v>
      </c>
      <c r="J10715" s="9" t="s">
        <v>2690</v>
      </c>
      <c r="K10715" s="9" t="s">
        <v>262</v>
      </c>
      <c r="L10715" s="9" t="s">
        <v>371</v>
      </c>
      <c r="M10715" s="9" t="s">
        <v>4214</v>
      </c>
      <c r="N10715" s="9" t="s">
        <v>196</v>
      </c>
      <c r="O10715" s="9" t="s">
        <v>180</v>
      </c>
      <c r="P10715" s="9" t="s">
        <v>318</v>
      </c>
      <c r="Q10715" s="9" t="s">
        <v>219</v>
      </c>
      <c r="R10715" s="9">
        <v>0</v>
      </c>
      <c r="S10715" s="9">
        <v>7</v>
      </c>
      <c r="T10715" s="9" t="s">
        <v>464</v>
      </c>
      <c r="U10715" s="9" t="s">
        <v>242</v>
      </c>
      <c r="W10715" s="9">
        <v>5</v>
      </c>
      <c r="X10715" s="9">
        <f>INDEX(SLA_Policy!$D$2:$D$5,MATCH(F10715,SLA_Policy!$A$2:$A$5,0))</f>
        <v>120</v>
      </c>
      <c r="Y10715" s="9" t="str">
        <f>IF(E10715="Cancelled","Excluded",IF(D10715="",IF((SLA_Policy!$B$8-B10715)*24&gt;X10715,"Open - Breached","Open - On Track"),IF((D10715-B10715)*24&lt;=X10715,"Met","Breached")))</f>
        <v>Met</v>
      </c>
    </row>
    <row r="10716" spans="1:25" x14ac:dyDescent="0.25">
      <c r="A10716" s="9" t="s">
        <v>15314</v>
      </c>
      <c r="B10716" s="23">
        <v>46230.338194444397</v>
      </c>
      <c r="C10716" s="23">
        <v>46230.374305555597</v>
      </c>
      <c r="D10716" s="23">
        <v>46231.394444444399</v>
      </c>
      <c r="E10716" s="9" t="s">
        <v>212</v>
      </c>
      <c r="F10716" s="9" t="s">
        <v>188</v>
      </c>
      <c r="G10716" s="9" t="s">
        <v>236</v>
      </c>
      <c r="H10716" s="9" t="s">
        <v>162</v>
      </c>
      <c r="I10716" s="9" t="s">
        <v>280</v>
      </c>
      <c r="J10716" s="9" t="s">
        <v>11109</v>
      </c>
      <c r="K10716" s="9" t="s">
        <v>246</v>
      </c>
      <c r="L10716" s="9" t="s">
        <v>282</v>
      </c>
      <c r="M10716" s="9" t="s">
        <v>1439</v>
      </c>
      <c r="N10716" s="9" t="s">
        <v>196</v>
      </c>
      <c r="O10716" s="9" t="s">
        <v>179</v>
      </c>
      <c r="P10716" s="9" t="s">
        <v>337</v>
      </c>
      <c r="Q10716" s="9" t="s">
        <v>219</v>
      </c>
      <c r="R10716" s="9">
        <v>0</v>
      </c>
      <c r="S10716" s="9">
        <v>36</v>
      </c>
      <c r="U10716" s="9" t="s">
        <v>242</v>
      </c>
      <c r="X10716" s="9">
        <f>INDEX(SLA_Policy!$D$2:$D$5,MATCH(F10716,SLA_Policy!$A$2:$A$5,0))</f>
        <v>72</v>
      </c>
      <c r="Y10716" s="9" t="str">
        <f>IF(E10716="Cancelled","Excluded",IF(D10716="",IF((SLA_Policy!$B$8-B10716)*24&gt;X10716,"Open - Breached","Open - On Track"),IF((D10716-B10716)*24&lt;=X10716,"Met","Breached")))</f>
        <v>Met</v>
      </c>
    </row>
    <row r="10717" spans="1:25" x14ac:dyDescent="0.25">
      <c r="A10717" s="9" t="s">
        <v>15315</v>
      </c>
      <c r="B10717" s="23">
        <v>46230.355555555601</v>
      </c>
      <c r="C10717" s="23">
        <v>46230.359722222202</v>
      </c>
      <c r="D10717" s="23">
        <v>46230.661111111098</v>
      </c>
      <c r="E10717" s="9" t="s">
        <v>212</v>
      </c>
      <c r="F10717" s="9" t="s">
        <v>188</v>
      </c>
      <c r="G10717" s="9" t="s">
        <v>213</v>
      </c>
      <c r="H10717" s="9" t="s">
        <v>165</v>
      </c>
      <c r="I10717" s="9" t="s">
        <v>567</v>
      </c>
      <c r="J10717" s="9" t="s">
        <v>3841</v>
      </c>
      <c r="K10717" s="9" t="s">
        <v>303</v>
      </c>
      <c r="L10717" s="9" t="s">
        <v>216</v>
      </c>
      <c r="M10717" s="9" t="s">
        <v>1287</v>
      </c>
      <c r="N10717" s="9" t="s">
        <v>198</v>
      </c>
      <c r="O10717" s="9" t="s">
        <v>176</v>
      </c>
      <c r="P10717" s="9" t="s">
        <v>228</v>
      </c>
      <c r="Q10717" s="9" t="s">
        <v>219</v>
      </c>
      <c r="R10717" s="9">
        <v>0</v>
      </c>
      <c r="S10717" s="9">
        <v>24</v>
      </c>
      <c r="U10717" s="9" t="s">
        <v>266</v>
      </c>
      <c r="X10717" s="9">
        <f>INDEX(SLA_Policy!$D$2:$D$5,MATCH(F10717,SLA_Policy!$A$2:$A$5,0))</f>
        <v>72</v>
      </c>
      <c r="Y10717" s="9" t="str">
        <f>IF(E10717="Cancelled","Excluded",IF(D10717="",IF((SLA_Policy!$B$8-B10717)*24&gt;X10717,"Open - Breached","Open - On Track"),IF((D10717-B10717)*24&lt;=X10717,"Met","Breached")))</f>
        <v>Met</v>
      </c>
    </row>
    <row r="10718" spans="1:25" x14ac:dyDescent="0.25">
      <c r="A10718" s="9" t="s">
        <v>15316</v>
      </c>
      <c r="B10718" s="23">
        <v>46230.355555555601</v>
      </c>
      <c r="C10718" s="23">
        <v>46230.356249999997</v>
      </c>
      <c r="D10718" s="23">
        <v>46230.374305555597</v>
      </c>
      <c r="E10718" s="9" t="s">
        <v>212</v>
      </c>
      <c r="F10718" s="9" t="s">
        <v>188</v>
      </c>
      <c r="G10718" s="9" t="s">
        <v>213</v>
      </c>
      <c r="H10718" s="9" t="s">
        <v>161</v>
      </c>
      <c r="I10718" s="9" t="s">
        <v>389</v>
      </c>
      <c r="J10718" s="9" t="s">
        <v>2038</v>
      </c>
      <c r="K10718" s="9" t="s">
        <v>246</v>
      </c>
      <c r="L10718" s="9" t="s">
        <v>282</v>
      </c>
      <c r="M10718" s="9" t="s">
        <v>1254</v>
      </c>
      <c r="N10718" s="9" t="s">
        <v>200</v>
      </c>
      <c r="O10718" s="9" t="s">
        <v>116</v>
      </c>
      <c r="P10718" s="9" t="s">
        <v>590</v>
      </c>
      <c r="Q10718" s="9" t="s">
        <v>219</v>
      </c>
      <c r="R10718" s="9">
        <v>0</v>
      </c>
      <c r="S10718" s="9">
        <v>8</v>
      </c>
      <c r="U10718" s="9" t="s">
        <v>266</v>
      </c>
      <c r="W10718" s="9">
        <v>5</v>
      </c>
      <c r="X10718" s="9">
        <f>INDEX(SLA_Policy!$D$2:$D$5,MATCH(F10718,SLA_Policy!$A$2:$A$5,0))</f>
        <v>72</v>
      </c>
      <c r="Y10718" s="9" t="str">
        <f>IF(E10718="Cancelled","Excluded",IF(D10718="",IF((SLA_Policy!$B$8-B10718)*24&gt;X10718,"Open - Breached","Open - On Track"),IF((D10718-B10718)*24&lt;=X10718,"Met","Breached")))</f>
        <v>Met</v>
      </c>
    </row>
    <row r="10719" spans="1:25" x14ac:dyDescent="0.25">
      <c r="A10719" s="9" t="s">
        <v>15317</v>
      </c>
      <c r="B10719" s="23">
        <v>46230.357638888898</v>
      </c>
      <c r="C10719" s="23">
        <v>46230.392361111102</v>
      </c>
      <c r="D10719" s="23">
        <v>46231.328472222202</v>
      </c>
      <c r="E10719" s="9" t="s">
        <v>212</v>
      </c>
      <c r="F10719" s="9" t="s">
        <v>189</v>
      </c>
      <c r="G10719" s="9" t="s">
        <v>213</v>
      </c>
      <c r="H10719" s="9" t="s">
        <v>163</v>
      </c>
      <c r="I10719" s="9" t="s">
        <v>250</v>
      </c>
      <c r="J10719" s="9" t="s">
        <v>3254</v>
      </c>
      <c r="K10719" s="9" t="s">
        <v>262</v>
      </c>
      <c r="L10719" s="9" t="s">
        <v>226</v>
      </c>
      <c r="M10719" s="9" t="s">
        <v>923</v>
      </c>
      <c r="N10719" s="9" t="s">
        <v>196</v>
      </c>
      <c r="O10719" s="9" t="s">
        <v>176</v>
      </c>
      <c r="P10719" s="9" t="s">
        <v>253</v>
      </c>
      <c r="Q10719" s="9" t="s">
        <v>273</v>
      </c>
      <c r="R10719" s="9">
        <v>0</v>
      </c>
      <c r="S10719" s="9">
        <v>33</v>
      </c>
      <c r="T10719" s="9" t="s">
        <v>220</v>
      </c>
      <c r="U10719" s="9" t="s">
        <v>230</v>
      </c>
      <c r="X10719" s="9">
        <f>INDEX(SLA_Policy!$D$2:$D$5,MATCH(F10719,SLA_Policy!$A$2:$A$5,0))</f>
        <v>120</v>
      </c>
      <c r="Y10719" s="9" t="str">
        <f>IF(E10719="Cancelled","Excluded",IF(D10719="",IF((SLA_Policy!$B$8-B10719)*24&gt;X10719,"Open - Breached","Open - On Track"),IF((D10719-B10719)*24&lt;=X10719,"Met","Breached")))</f>
        <v>Met</v>
      </c>
    </row>
    <row r="10720" spans="1:25" x14ac:dyDescent="0.25">
      <c r="A10720" s="9" t="s">
        <v>15318</v>
      </c>
      <c r="B10720" s="23">
        <v>46230.366666666698</v>
      </c>
      <c r="C10720" s="23">
        <v>46230.439583333296</v>
      </c>
      <c r="D10720" s="23">
        <v>46230.734027777798</v>
      </c>
      <c r="E10720" s="9" t="s">
        <v>212</v>
      </c>
      <c r="F10720" s="9" t="s">
        <v>189</v>
      </c>
      <c r="G10720" s="9" t="s">
        <v>213</v>
      </c>
      <c r="H10720" s="9" t="s">
        <v>165</v>
      </c>
      <c r="I10720" s="9" t="s">
        <v>567</v>
      </c>
      <c r="J10720" s="9" t="s">
        <v>697</v>
      </c>
      <c r="K10720" s="9" t="s">
        <v>246</v>
      </c>
      <c r="L10720" s="9" t="s">
        <v>216</v>
      </c>
      <c r="M10720" s="9" t="s">
        <v>2246</v>
      </c>
      <c r="N10720" s="9" t="s">
        <v>196</v>
      </c>
      <c r="O10720" s="9" t="s">
        <v>176</v>
      </c>
      <c r="P10720" s="9" t="s">
        <v>228</v>
      </c>
      <c r="Q10720" s="9" t="s">
        <v>219</v>
      </c>
      <c r="R10720" s="9">
        <v>0</v>
      </c>
      <c r="S10720" s="9">
        <v>31</v>
      </c>
      <c r="U10720" s="9" t="s">
        <v>266</v>
      </c>
      <c r="X10720" s="9">
        <f>INDEX(SLA_Policy!$D$2:$D$5,MATCH(F10720,SLA_Policy!$A$2:$A$5,0))</f>
        <v>120</v>
      </c>
      <c r="Y10720" s="9" t="str">
        <f>IF(E10720="Cancelled","Excluded",IF(D10720="",IF((SLA_Policy!$B$8-B10720)*24&gt;X10720,"Open - Breached","Open - On Track"),IF((D10720-B10720)*24&lt;=X10720,"Met","Breached")))</f>
        <v>Met</v>
      </c>
    </row>
    <row r="10721" spans="1:25" x14ac:dyDescent="0.25">
      <c r="A10721" s="9" t="s">
        <v>15319</v>
      </c>
      <c r="B10721" s="23">
        <v>46230.371527777803</v>
      </c>
      <c r="C10721" s="23">
        <v>46230.384722222203</v>
      </c>
      <c r="D10721" s="23">
        <v>46230.514583333301</v>
      </c>
      <c r="E10721" s="9" t="s">
        <v>212</v>
      </c>
      <c r="F10721" s="9" t="s">
        <v>187</v>
      </c>
      <c r="G10721" s="9" t="s">
        <v>236</v>
      </c>
      <c r="H10721" s="9" t="s">
        <v>164</v>
      </c>
      <c r="I10721" s="9" t="s">
        <v>421</v>
      </c>
      <c r="J10721" s="9" t="s">
        <v>1733</v>
      </c>
      <c r="K10721" s="9" t="s">
        <v>215</v>
      </c>
      <c r="L10721" s="9" t="s">
        <v>104</v>
      </c>
      <c r="M10721" s="9" t="s">
        <v>3577</v>
      </c>
      <c r="N10721" s="9" t="s">
        <v>196</v>
      </c>
      <c r="O10721" s="9" t="s">
        <v>180</v>
      </c>
      <c r="P10721" s="9" t="s">
        <v>278</v>
      </c>
      <c r="Q10721" s="9" t="s">
        <v>273</v>
      </c>
      <c r="R10721" s="9">
        <v>0</v>
      </c>
      <c r="S10721" s="9">
        <v>40</v>
      </c>
      <c r="T10721" s="9" t="s">
        <v>464</v>
      </c>
      <c r="U10721" s="9" t="s">
        <v>242</v>
      </c>
      <c r="X10721" s="9">
        <f>INDEX(SLA_Policy!$D$2:$D$5,MATCH(F10721,SLA_Policy!$A$2:$A$5,0))</f>
        <v>8</v>
      </c>
      <c r="Y10721" s="9" t="str">
        <f>IF(E10721="Cancelled","Excluded",IF(D10721="",IF((SLA_Policy!$B$8-B10721)*24&gt;X10721,"Open - Breached","Open - On Track"),IF((D10721-B10721)*24&lt;=X10721,"Met","Breached")))</f>
        <v>Met</v>
      </c>
    </row>
    <row r="10722" spans="1:25" x14ac:dyDescent="0.25">
      <c r="A10722" s="9" t="s">
        <v>15320</v>
      </c>
      <c r="B10722" s="23">
        <v>46230.390277777798</v>
      </c>
      <c r="C10722" s="23">
        <v>46231.309722222199</v>
      </c>
      <c r="D10722" s="23">
        <v>46232.3527777778</v>
      </c>
      <c r="E10722" s="9" t="s">
        <v>212</v>
      </c>
      <c r="F10722" s="9" t="s">
        <v>189</v>
      </c>
      <c r="G10722" s="9" t="s">
        <v>236</v>
      </c>
      <c r="H10722" s="9" t="s">
        <v>164</v>
      </c>
      <c r="I10722" s="9" t="s">
        <v>421</v>
      </c>
      <c r="J10722" s="9" t="s">
        <v>1733</v>
      </c>
      <c r="K10722" s="9" t="s">
        <v>225</v>
      </c>
      <c r="L10722" s="9" t="s">
        <v>216</v>
      </c>
      <c r="M10722" s="9" t="s">
        <v>620</v>
      </c>
      <c r="N10722" s="9" t="s">
        <v>196</v>
      </c>
      <c r="O10722" s="9" t="s">
        <v>180</v>
      </c>
      <c r="P10722" s="9" t="s">
        <v>278</v>
      </c>
      <c r="Q10722" s="9" t="s">
        <v>219</v>
      </c>
      <c r="R10722" s="9">
        <v>0</v>
      </c>
      <c r="S10722" s="9">
        <v>27</v>
      </c>
      <c r="T10722" s="9" t="s">
        <v>343</v>
      </c>
      <c r="U10722" s="9" t="s">
        <v>242</v>
      </c>
      <c r="X10722" s="9">
        <f>INDEX(SLA_Policy!$D$2:$D$5,MATCH(F10722,SLA_Policy!$A$2:$A$5,0))</f>
        <v>120</v>
      </c>
      <c r="Y10722" s="9" t="str">
        <f>IF(E10722="Cancelled","Excluded",IF(D10722="",IF((SLA_Policy!$B$8-B10722)*24&gt;X10722,"Open - Breached","Open - On Track"),IF((D10722-B10722)*24&lt;=X10722,"Met","Breached")))</f>
        <v>Met</v>
      </c>
    </row>
    <row r="10723" spans="1:25" x14ac:dyDescent="0.25">
      <c r="A10723" s="9" t="s">
        <v>15321</v>
      </c>
      <c r="B10723" s="23">
        <v>46230.409722222197</v>
      </c>
      <c r="C10723" s="23">
        <v>46230.521527777797</v>
      </c>
      <c r="D10723" s="23">
        <v>46231.368055555598</v>
      </c>
      <c r="E10723" s="9" t="s">
        <v>212</v>
      </c>
      <c r="F10723" s="9" t="s">
        <v>188</v>
      </c>
      <c r="G10723" s="9" t="s">
        <v>236</v>
      </c>
      <c r="H10723" s="9" t="s">
        <v>167</v>
      </c>
      <c r="I10723" s="9" t="s">
        <v>255</v>
      </c>
      <c r="J10723" s="9" t="s">
        <v>11379</v>
      </c>
      <c r="K10723" s="9" t="s">
        <v>215</v>
      </c>
      <c r="L10723" s="9" t="s">
        <v>351</v>
      </c>
      <c r="M10723" s="9" t="s">
        <v>2661</v>
      </c>
      <c r="N10723" s="9" t="s">
        <v>196</v>
      </c>
      <c r="O10723" s="9" t="s">
        <v>116</v>
      </c>
      <c r="P10723" s="9" t="s">
        <v>295</v>
      </c>
      <c r="Q10723" s="9" t="s">
        <v>219</v>
      </c>
      <c r="R10723" s="9">
        <v>0</v>
      </c>
      <c r="S10723" s="9">
        <v>26</v>
      </c>
      <c r="U10723" s="9" t="s">
        <v>242</v>
      </c>
      <c r="X10723" s="9">
        <f>INDEX(SLA_Policy!$D$2:$D$5,MATCH(F10723,SLA_Policy!$A$2:$A$5,0))</f>
        <v>72</v>
      </c>
      <c r="Y10723" s="9" t="str">
        <f>IF(E10723="Cancelled","Excluded",IF(D10723="",IF((SLA_Policy!$B$8-B10723)*24&gt;X10723,"Open - Breached","Open - On Track"),IF((D10723-B10723)*24&lt;=X10723,"Met","Breached")))</f>
        <v>Met</v>
      </c>
    </row>
    <row r="10724" spans="1:25" x14ac:dyDescent="0.25">
      <c r="A10724" s="9" t="s">
        <v>15322</v>
      </c>
      <c r="B10724" s="23">
        <v>46230.425000000003</v>
      </c>
      <c r="C10724" s="23">
        <v>46230.454166666699</v>
      </c>
      <c r="D10724" s="23">
        <v>46230.497222222199</v>
      </c>
      <c r="E10724" s="9" t="s">
        <v>212</v>
      </c>
      <c r="F10724" s="9" t="s">
        <v>188</v>
      </c>
      <c r="G10724" s="9" t="s">
        <v>213</v>
      </c>
      <c r="H10724" s="9" t="s">
        <v>163</v>
      </c>
      <c r="I10724" s="9" t="s">
        <v>223</v>
      </c>
      <c r="J10724" s="9" t="s">
        <v>12898</v>
      </c>
      <c r="K10724" s="9" t="s">
        <v>303</v>
      </c>
      <c r="L10724" s="9" t="s">
        <v>104</v>
      </c>
      <c r="M10724" s="9" t="s">
        <v>1053</v>
      </c>
      <c r="N10724" s="9" t="s">
        <v>196</v>
      </c>
      <c r="O10724" s="9" t="s">
        <v>176</v>
      </c>
      <c r="P10724" s="9" t="s">
        <v>330</v>
      </c>
      <c r="Q10724" s="9" t="s">
        <v>273</v>
      </c>
      <c r="R10724" s="9">
        <v>0</v>
      </c>
      <c r="S10724" s="9">
        <v>82</v>
      </c>
      <c r="T10724" s="9" t="s">
        <v>220</v>
      </c>
      <c r="U10724" s="9" t="s">
        <v>230</v>
      </c>
      <c r="X10724" s="9">
        <f>INDEX(SLA_Policy!$D$2:$D$5,MATCH(F10724,SLA_Policy!$A$2:$A$5,0))</f>
        <v>72</v>
      </c>
      <c r="Y10724" s="9" t="str">
        <f>IF(E10724="Cancelled","Excluded",IF(D10724="",IF((SLA_Policy!$B$8-B10724)*24&gt;X10724,"Open - Breached","Open - On Track"),IF((D10724-B10724)*24&lt;=X10724,"Met","Breached")))</f>
        <v>Met</v>
      </c>
    </row>
    <row r="10725" spans="1:25" x14ac:dyDescent="0.25">
      <c r="A10725" s="9" t="s">
        <v>15323</v>
      </c>
      <c r="B10725" s="23">
        <v>46230.441666666702</v>
      </c>
      <c r="C10725" s="23">
        <v>46230.447916666701</v>
      </c>
      <c r="D10725" s="23">
        <v>46230.736111111102</v>
      </c>
      <c r="E10725" s="9" t="s">
        <v>212</v>
      </c>
      <c r="F10725" s="9" t="s">
        <v>189</v>
      </c>
      <c r="G10725" s="9" t="s">
        <v>213</v>
      </c>
      <c r="H10725" s="9" t="s">
        <v>161</v>
      </c>
      <c r="I10725" s="9" t="s">
        <v>297</v>
      </c>
      <c r="J10725" s="9" t="s">
        <v>735</v>
      </c>
      <c r="K10725" s="9" t="s">
        <v>246</v>
      </c>
      <c r="L10725" s="9" t="s">
        <v>311</v>
      </c>
      <c r="M10725" s="9" t="s">
        <v>423</v>
      </c>
      <c r="N10725" s="9" t="s">
        <v>198</v>
      </c>
      <c r="O10725" s="9" t="s">
        <v>177</v>
      </c>
      <c r="P10725" s="9" t="s">
        <v>241</v>
      </c>
      <c r="Q10725" s="9" t="s">
        <v>219</v>
      </c>
      <c r="R10725" s="9">
        <v>0</v>
      </c>
      <c r="S10725" s="9">
        <v>18</v>
      </c>
      <c r="U10725" s="9" t="s">
        <v>221</v>
      </c>
      <c r="W10725" s="9">
        <v>5</v>
      </c>
      <c r="X10725" s="9">
        <f>INDEX(SLA_Policy!$D$2:$D$5,MATCH(F10725,SLA_Policy!$A$2:$A$5,0))</f>
        <v>120</v>
      </c>
      <c r="Y10725" s="9" t="str">
        <f>IF(E10725="Cancelled","Excluded",IF(D10725="",IF((SLA_Policy!$B$8-B10725)*24&gt;X10725,"Open - Breached","Open - On Track"),IF((D10725-B10725)*24&lt;=X10725,"Met","Breached")))</f>
        <v>Met</v>
      </c>
    </row>
    <row r="10726" spans="1:25" x14ac:dyDescent="0.25">
      <c r="A10726" s="9" t="s">
        <v>15324</v>
      </c>
      <c r="B10726" s="23">
        <v>46230.443749999999</v>
      </c>
      <c r="C10726" s="23">
        <v>46230.45</v>
      </c>
      <c r="D10726" s="23">
        <v>46232.3569444444</v>
      </c>
      <c r="E10726" s="9" t="s">
        <v>212</v>
      </c>
      <c r="F10726" s="9" t="s">
        <v>188</v>
      </c>
      <c r="G10726" s="9" t="s">
        <v>213</v>
      </c>
      <c r="H10726" s="9" t="s">
        <v>88</v>
      </c>
      <c r="I10726" s="9" t="s">
        <v>486</v>
      </c>
      <c r="J10726" s="9" t="s">
        <v>15325</v>
      </c>
      <c r="K10726" s="9" t="s">
        <v>215</v>
      </c>
      <c r="L10726" s="9" t="s">
        <v>282</v>
      </c>
      <c r="M10726" s="9" t="s">
        <v>4134</v>
      </c>
      <c r="N10726" s="9" t="s">
        <v>198</v>
      </c>
      <c r="O10726" s="9" t="s">
        <v>178</v>
      </c>
      <c r="P10726" s="9" t="s">
        <v>360</v>
      </c>
      <c r="Q10726" s="9" t="s">
        <v>219</v>
      </c>
      <c r="R10726" s="9">
        <v>0</v>
      </c>
      <c r="S10726" s="9">
        <v>22</v>
      </c>
      <c r="U10726" s="9" t="s">
        <v>661</v>
      </c>
      <c r="W10726" s="9">
        <v>5</v>
      </c>
      <c r="X10726" s="9">
        <f>INDEX(SLA_Policy!$D$2:$D$5,MATCH(F10726,SLA_Policy!$A$2:$A$5,0))</f>
        <v>72</v>
      </c>
      <c r="Y10726" s="9" t="str">
        <f>IF(E10726="Cancelled","Excluded",IF(D10726="",IF((SLA_Policy!$B$8-B10726)*24&gt;X10726,"Open - Breached","Open - On Track"),IF((D10726-B10726)*24&lt;=X10726,"Met","Breached")))</f>
        <v>Met</v>
      </c>
    </row>
    <row r="10727" spans="1:25" x14ac:dyDescent="0.25">
      <c r="A10727" s="9" t="s">
        <v>15326</v>
      </c>
      <c r="B10727" s="23">
        <v>46230.444444444503</v>
      </c>
      <c r="C10727" s="23">
        <v>46230.474305555603</v>
      </c>
      <c r="D10727" s="23">
        <v>46230.482638888898</v>
      </c>
      <c r="E10727" s="9" t="s">
        <v>212</v>
      </c>
      <c r="F10727" s="9" t="s">
        <v>188</v>
      </c>
      <c r="G10727" s="9" t="s">
        <v>213</v>
      </c>
      <c r="H10727" s="9" t="s">
        <v>161</v>
      </c>
      <c r="I10727" s="9" t="s">
        <v>389</v>
      </c>
      <c r="J10727" s="9" t="s">
        <v>1217</v>
      </c>
      <c r="K10727" s="9" t="s">
        <v>225</v>
      </c>
      <c r="L10727" s="9" t="s">
        <v>270</v>
      </c>
      <c r="M10727" s="9" t="s">
        <v>5203</v>
      </c>
      <c r="N10727" s="9" t="s">
        <v>196</v>
      </c>
      <c r="O10727" s="9" t="s">
        <v>116</v>
      </c>
      <c r="P10727" s="9" t="s">
        <v>525</v>
      </c>
      <c r="Q10727" s="9" t="s">
        <v>219</v>
      </c>
      <c r="R10727" s="9">
        <v>0</v>
      </c>
      <c r="S10727" s="9">
        <v>8</v>
      </c>
      <c r="U10727" s="9" t="s">
        <v>290</v>
      </c>
      <c r="W10727" s="9">
        <v>4</v>
      </c>
      <c r="X10727" s="9">
        <f>INDEX(SLA_Policy!$D$2:$D$5,MATCH(F10727,SLA_Policy!$A$2:$A$5,0))</f>
        <v>72</v>
      </c>
      <c r="Y10727" s="9" t="str">
        <f>IF(E10727="Cancelled","Excluded",IF(D10727="",IF((SLA_Policy!$B$8-B10727)*24&gt;X10727,"Open - Breached","Open - On Track"),IF((D10727-B10727)*24&lt;=X10727,"Met","Breached")))</f>
        <v>Met</v>
      </c>
    </row>
    <row r="10728" spans="1:25" x14ac:dyDescent="0.25">
      <c r="A10728" s="9" t="s">
        <v>15327</v>
      </c>
      <c r="B10728" s="23">
        <v>46230.456944444399</v>
      </c>
      <c r="C10728" s="23">
        <v>46230.471527777801</v>
      </c>
      <c r="D10728" s="23">
        <v>46230.7</v>
      </c>
      <c r="E10728" s="9" t="s">
        <v>212</v>
      </c>
      <c r="F10728" s="9" t="s">
        <v>188</v>
      </c>
      <c r="G10728" s="9" t="s">
        <v>213</v>
      </c>
      <c r="H10728" s="9" t="s">
        <v>164</v>
      </c>
      <c r="I10728" s="9" t="s">
        <v>260</v>
      </c>
      <c r="J10728" s="9" t="s">
        <v>2866</v>
      </c>
      <c r="K10728" s="9" t="s">
        <v>215</v>
      </c>
      <c r="L10728" s="9" t="s">
        <v>311</v>
      </c>
      <c r="M10728" s="9" t="s">
        <v>6953</v>
      </c>
      <c r="N10728" s="9" t="s">
        <v>196</v>
      </c>
      <c r="O10728" s="9" t="s">
        <v>179</v>
      </c>
      <c r="P10728" s="9" t="s">
        <v>284</v>
      </c>
      <c r="Q10728" s="9" t="s">
        <v>219</v>
      </c>
      <c r="R10728" s="9">
        <v>0</v>
      </c>
      <c r="S10728" s="9">
        <v>22</v>
      </c>
      <c r="T10728" s="9" t="s">
        <v>265</v>
      </c>
      <c r="U10728" s="9" t="s">
        <v>266</v>
      </c>
      <c r="W10728" s="9">
        <v>4</v>
      </c>
      <c r="X10728" s="9">
        <f>INDEX(SLA_Policy!$D$2:$D$5,MATCH(F10728,SLA_Policy!$A$2:$A$5,0))</f>
        <v>72</v>
      </c>
      <c r="Y10728" s="9" t="str">
        <f>IF(E10728="Cancelled","Excluded",IF(D10728="",IF((SLA_Policy!$B$8-B10728)*24&gt;X10728,"Open - Breached","Open - On Track"),IF((D10728-B10728)*24&lt;=X10728,"Met","Breached")))</f>
        <v>Met</v>
      </c>
    </row>
    <row r="10729" spans="1:25" x14ac:dyDescent="0.25">
      <c r="A10729" s="9" t="s">
        <v>15328</v>
      </c>
      <c r="B10729" s="23">
        <v>46230.468055555597</v>
      </c>
      <c r="C10729" s="23">
        <v>46230.516666666699</v>
      </c>
      <c r="D10729" s="23">
        <v>46231.336805555598</v>
      </c>
      <c r="E10729" s="9" t="s">
        <v>212</v>
      </c>
      <c r="F10729" s="9" t="s">
        <v>189</v>
      </c>
      <c r="G10729" s="9" t="s">
        <v>213</v>
      </c>
      <c r="H10729" s="9" t="s">
        <v>167</v>
      </c>
      <c r="I10729" s="9" t="s">
        <v>349</v>
      </c>
      <c r="J10729" s="9" t="s">
        <v>5397</v>
      </c>
      <c r="K10729" s="9" t="s">
        <v>246</v>
      </c>
      <c r="L10729" s="9" t="s">
        <v>311</v>
      </c>
      <c r="M10729" s="9" t="s">
        <v>832</v>
      </c>
      <c r="N10729" s="9" t="s">
        <v>196</v>
      </c>
      <c r="O10729" s="9" t="s">
        <v>116</v>
      </c>
      <c r="P10729" s="9" t="s">
        <v>258</v>
      </c>
      <c r="Q10729" s="9" t="s">
        <v>219</v>
      </c>
      <c r="R10729" s="9">
        <v>0</v>
      </c>
      <c r="S10729" s="9">
        <v>22</v>
      </c>
      <c r="U10729" s="9" t="s">
        <v>248</v>
      </c>
      <c r="X10729" s="9">
        <f>INDEX(SLA_Policy!$D$2:$D$5,MATCH(F10729,SLA_Policy!$A$2:$A$5,0))</f>
        <v>120</v>
      </c>
      <c r="Y10729" s="9" t="str">
        <f>IF(E10729="Cancelled","Excluded",IF(D10729="",IF((SLA_Policy!$B$8-B10729)*24&gt;X10729,"Open - Breached","Open - On Track"),IF((D10729-B10729)*24&lt;=X10729,"Met","Breached")))</f>
        <v>Met</v>
      </c>
    </row>
    <row r="10730" spans="1:25" x14ac:dyDescent="0.25">
      <c r="A10730" s="9" t="s">
        <v>15329</v>
      </c>
      <c r="B10730" s="23">
        <v>46230.490277777797</v>
      </c>
      <c r="C10730" s="23">
        <v>46230.535416666702</v>
      </c>
      <c r="D10730" s="23">
        <v>46231.359027777798</v>
      </c>
      <c r="E10730" s="9" t="s">
        <v>212</v>
      </c>
      <c r="F10730" s="9" t="s">
        <v>189</v>
      </c>
      <c r="G10730" s="9" t="s">
        <v>213</v>
      </c>
      <c r="H10730" s="9" t="s">
        <v>162</v>
      </c>
      <c r="I10730" s="9" t="s">
        <v>416</v>
      </c>
      <c r="J10730" s="9" t="s">
        <v>5074</v>
      </c>
      <c r="K10730" s="9" t="s">
        <v>246</v>
      </c>
      <c r="L10730" s="9" t="s">
        <v>226</v>
      </c>
      <c r="M10730" s="9" t="s">
        <v>5591</v>
      </c>
      <c r="N10730" s="9" t="s">
        <v>196</v>
      </c>
      <c r="O10730" s="9" t="s">
        <v>179</v>
      </c>
      <c r="P10730" s="9" t="s">
        <v>264</v>
      </c>
      <c r="Q10730" s="9" t="s">
        <v>219</v>
      </c>
      <c r="R10730" s="9">
        <v>0</v>
      </c>
      <c r="S10730" s="9">
        <v>14</v>
      </c>
      <c r="U10730" s="9" t="s">
        <v>290</v>
      </c>
      <c r="X10730" s="9">
        <f>INDEX(SLA_Policy!$D$2:$D$5,MATCH(F10730,SLA_Policy!$A$2:$A$5,0))</f>
        <v>120</v>
      </c>
      <c r="Y10730" s="9" t="str">
        <f>IF(E10730="Cancelled","Excluded",IF(D10730="",IF((SLA_Policy!$B$8-B10730)*24&gt;X10730,"Open - Breached","Open - On Track"),IF((D10730-B10730)*24&lt;=X10730,"Met","Breached")))</f>
        <v>Met</v>
      </c>
    </row>
    <row r="10731" spans="1:25" x14ac:dyDescent="0.25">
      <c r="A10731" s="9" t="s">
        <v>15330</v>
      </c>
      <c r="B10731" s="23">
        <v>46230.528472222199</v>
      </c>
      <c r="C10731" s="23">
        <v>46230.662499999999</v>
      </c>
      <c r="D10731" s="23">
        <v>46231.3569444444</v>
      </c>
      <c r="E10731" s="9" t="s">
        <v>212</v>
      </c>
      <c r="F10731" s="9" t="s">
        <v>188</v>
      </c>
      <c r="G10731" s="9" t="s">
        <v>236</v>
      </c>
      <c r="H10731" s="9" t="s">
        <v>161</v>
      </c>
      <c r="I10731" s="9" t="s">
        <v>505</v>
      </c>
      <c r="J10731" s="9" t="s">
        <v>6622</v>
      </c>
      <c r="K10731" s="9" t="s">
        <v>246</v>
      </c>
      <c r="L10731" s="9" t="s">
        <v>216</v>
      </c>
      <c r="M10731" s="9" t="s">
        <v>3604</v>
      </c>
      <c r="N10731" s="9" t="s">
        <v>196</v>
      </c>
      <c r="O10731" s="9" t="s">
        <v>177</v>
      </c>
      <c r="P10731" s="9" t="s">
        <v>300</v>
      </c>
      <c r="Q10731" s="9" t="s">
        <v>219</v>
      </c>
      <c r="R10731" s="9">
        <v>0</v>
      </c>
      <c r="S10731" s="9">
        <v>53</v>
      </c>
      <c r="U10731" s="9" t="s">
        <v>242</v>
      </c>
      <c r="X10731" s="9">
        <f>INDEX(SLA_Policy!$D$2:$D$5,MATCH(F10731,SLA_Policy!$A$2:$A$5,0))</f>
        <v>72</v>
      </c>
      <c r="Y10731" s="9" t="str">
        <f>IF(E10731="Cancelled","Excluded",IF(D10731="",IF((SLA_Policy!$B$8-B10731)*24&gt;X10731,"Open - Breached","Open - On Track"),IF((D10731-B10731)*24&lt;=X10731,"Met","Breached")))</f>
        <v>Met</v>
      </c>
    </row>
    <row r="10732" spans="1:25" x14ac:dyDescent="0.25">
      <c r="A10732" s="9" t="s">
        <v>15331</v>
      </c>
      <c r="B10732" s="23">
        <v>46230.55</v>
      </c>
      <c r="C10732" s="23">
        <v>46230.603472222203</v>
      </c>
      <c r="D10732" s="23">
        <v>46231.388888888898</v>
      </c>
      <c r="E10732" s="9" t="s">
        <v>212</v>
      </c>
      <c r="F10732" s="9" t="s">
        <v>189</v>
      </c>
      <c r="G10732" s="9" t="s">
        <v>236</v>
      </c>
      <c r="H10732" s="9" t="s">
        <v>167</v>
      </c>
      <c r="I10732" s="9" t="s">
        <v>255</v>
      </c>
      <c r="J10732" s="9" t="s">
        <v>9294</v>
      </c>
      <c r="K10732" s="9" t="s">
        <v>239</v>
      </c>
      <c r="L10732" s="9" t="s">
        <v>311</v>
      </c>
      <c r="M10732" s="9" t="s">
        <v>2829</v>
      </c>
      <c r="N10732" s="9" t="s">
        <v>196</v>
      </c>
      <c r="O10732" s="9" t="s">
        <v>116</v>
      </c>
      <c r="P10732" s="9" t="s">
        <v>258</v>
      </c>
      <c r="Q10732" s="9" t="s">
        <v>219</v>
      </c>
      <c r="R10732" s="9">
        <v>0</v>
      </c>
      <c r="S10732" s="9">
        <v>45</v>
      </c>
      <c r="U10732" s="9" t="s">
        <v>242</v>
      </c>
      <c r="W10732" s="9">
        <v>3</v>
      </c>
      <c r="X10732" s="9">
        <f>INDEX(SLA_Policy!$D$2:$D$5,MATCH(F10732,SLA_Policy!$A$2:$A$5,0))</f>
        <v>120</v>
      </c>
      <c r="Y10732" s="9" t="str">
        <f>IF(E10732="Cancelled","Excluded",IF(D10732="",IF((SLA_Policy!$B$8-B10732)*24&gt;X10732,"Open - Breached","Open - On Track"),IF((D10732-B10732)*24&lt;=X10732,"Met","Breached")))</f>
        <v>Met</v>
      </c>
    </row>
    <row r="10733" spans="1:25" x14ac:dyDescent="0.25">
      <c r="A10733" s="9" t="s">
        <v>15332</v>
      </c>
      <c r="B10733" s="23">
        <v>46230.559027777803</v>
      </c>
      <c r="C10733" s="23">
        <v>46230.565277777801</v>
      </c>
      <c r="D10733" s="23">
        <v>46230.734722222202</v>
      </c>
      <c r="E10733" s="9" t="s">
        <v>212</v>
      </c>
      <c r="F10733" s="9" t="s">
        <v>188</v>
      </c>
      <c r="G10733" s="9" t="s">
        <v>213</v>
      </c>
      <c r="H10733" s="9" t="s">
        <v>88</v>
      </c>
      <c r="I10733" s="9" t="s">
        <v>92</v>
      </c>
      <c r="J10733" s="9" t="s">
        <v>413</v>
      </c>
      <c r="K10733" s="9" t="s">
        <v>276</v>
      </c>
      <c r="L10733" s="9" t="s">
        <v>12094</v>
      </c>
      <c r="M10733" s="9" t="s">
        <v>12444</v>
      </c>
      <c r="N10733" s="9" t="s">
        <v>198</v>
      </c>
      <c r="O10733" s="9" t="s">
        <v>178</v>
      </c>
      <c r="P10733" s="9" t="s">
        <v>321</v>
      </c>
      <c r="Q10733" s="9" t="s">
        <v>219</v>
      </c>
      <c r="R10733" s="9">
        <v>0</v>
      </c>
      <c r="S10733" s="9">
        <v>11</v>
      </c>
      <c r="T10733" s="9" t="s">
        <v>220</v>
      </c>
      <c r="U10733" s="9" t="s">
        <v>266</v>
      </c>
      <c r="W10733" s="9">
        <v>5</v>
      </c>
      <c r="X10733" s="9">
        <f>INDEX(SLA_Policy!$D$2:$D$5,MATCH(F10733,SLA_Policy!$A$2:$A$5,0))</f>
        <v>72</v>
      </c>
      <c r="Y10733" s="9" t="str">
        <f>IF(E10733="Cancelled","Excluded",IF(D10733="",IF((SLA_Policy!$B$8-B10733)*24&gt;X10733,"Open - Breached","Open - On Track"),IF((D10733-B10733)*24&lt;=X10733,"Met","Breached")))</f>
        <v>Met</v>
      </c>
    </row>
    <row r="10734" spans="1:25" x14ac:dyDescent="0.25">
      <c r="A10734" s="9" t="s">
        <v>15333</v>
      </c>
      <c r="B10734" s="23">
        <v>46230.570833333302</v>
      </c>
      <c r="C10734" s="23">
        <v>46230.597222222197</v>
      </c>
      <c r="D10734" s="23">
        <v>46230.633333333302</v>
      </c>
      <c r="E10734" s="9" t="s">
        <v>212</v>
      </c>
      <c r="F10734" s="9" t="s">
        <v>188</v>
      </c>
      <c r="G10734" s="9" t="s">
        <v>213</v>
      </c>
      <c r="H10734" s="9" t="s">
        <v>166</v>
      </c>
      <c r="I10734" s="9" t="s">
        <v>286</v>
      </c>
      <c r="J10734" s="9" t="s">
        <v>3830</v>
      </c>
      <c r="K10734" s="9" t="s">
        <v>246</v>
      </c>
      <c r="L10734" s="9" t="s">
        <v>104</v>
      </c>
      <c r="M10734" s="9" t="s">
        <v>2144</v>
      </c>
      <c r="N10734" s="9" t="s">
        <v>197</v>
      </c>
      <c r="O10734" s="9" t="s">
        <v>181</v>
      </c>
      <c r="P10734" s="9" t="s">
        <v>289</v>
      </c>
      <c r="Q10734" s="9" t="s">
        <v>219</v>
      </c>
      <c r="R10734" s="9">
        <v>0</v>
      </c>
      <c r="S10734" s="9">
        <v>10</v>
      </c>
      <c r="U10734" s="9" t="s">
        <v>266</v>
      </c>
      <c r="X10734" s="9">
        <f>INDEX(SLA_Policy!$D$2:$D$5,MATCH(F10734,SLA_Policy!$A$2:$A$5,0))</f>
        <v>72</v>
      </c>
      <c r="Y10734" s="9" t="str">
        <f>IF(E10734="Cancelled","Excluded",IF(D10734="",IF((SLA_Policy!$B$8-B10734)*24&gt;X10734,"Open - Breached","Open - On Track"),IF((D10734-B10734)*24&lt;=X10734,"Met","Breached")))</f>
        <v>Met</v>
      </c>
    </row>
    <row r="10735" spans="1:25" x14ac:dyDescent="0.25">
      <c r="A10735" s="9" t="s">
        <v>15334</v>
      </c>
      <c r="B10735" s="23">
        <v>46230.584027777797</v>
      </c>
      <c r="C10735" s="23">
        <v>46230.588888888902</v>
      </c>
      <c r="D10735" s="23">
        <v>46230.592361111099</v>
      </c>
      <c r="E10735" s="9" t="s">
        <v>212</v>
      </c>
      <c r="F10735" s="9" t="s">
        <v>187</v>
      </c>
      <c r="G10735" s="9" t="s">
        <v>213</v>
      </c>
      <c r="H10735" s="9" t="s">
        <v>161</v>
      </c>
      <c r="I10735" s="9" t="s">
        <v>454</v>
      </c>
      <c r="J10735" s="9" t="s">
        <v>5951</v>
      </c>
      <c r="K10735" s="9" t="s">
        <v>215</v>
      </c>
      <c r="L10735" s="9" t="s">
        <v>311</v>
      </c>
      <c r="M10735" s="9" t="s">
        <v>829</v>
      </c>
      <c r="N10735" s="9" t="s">
        <v>196</v>
      </c>
      <c r="O10735" s="9" t="s">
        <v>116</v>
      </c>
      <c r="P10735" s="9" t="s">
        <v>551</v>
      </c>
      <c r="Q10735" s="9" t="s">
        <v>219</v>
      </c>
      <c r="R10735" s="9">
        <v>0</v>
      </c>
      <c r="S10735" s="9">
        <v>6</v>
      </c>
      <c r="U10735" s="9" t="s">
        <v>221</v>
      </c>
      <c r="X10735" s="9">
        <f>INDEX(SLA_Policy!$D$2:$D$5,MATCH(F10735,SLA_Policy!$A$2:$A$5,0))</f>
        <v>8</v>
      </c>
      <c r="Y10735" s="9" t="str">
        <f>IF(E10735="Cancelled","Excluded",IF(D10735="",IF((SLA_Policy!$B$8-B10735)*24&gt;X10735,"Open - Breached","Open - On Track"),IF((D10735-B10735)*24&lt;=X10735,"Met","Breached")))</f>
        <v>Met</v>
      </c>
    </row>
    <row r="10736" spans="1:25" x14ac:dyDescent="0.25">
      <c r="A10736" s="9" t="s">
        <v>15335</v>
      </c>
      <c r="B10736" s="23">
        <v>46230.593055555597</v>
      </c>
      <c r="C10736" s="23">
        <v>46230.608333333301</v>
      </c>
      <c r="D10736" s="23">
        <v>46231.341666666704</v>
      </c>
      <c r="E10736" s="9" t="s">
        <v>212</v>
      </c>
      <c r="F10736" s="9" t="s">
        <v>188</v>
      </c>
      <c r="G10736" s="9" t="s">
        <v>213</v>
      </c>
      <c r="H10736" s="9" t="s">
        <v>164</v>
      </c>
      <c r="I10736" s="9" t="s">
        <v>339</v>
      </c>
      <c r="J10736" s="9" t="s">
        <v>2506</v>
      </c>
      <c r="K10736" s="9" t="s">
        <v>246</v>
      </c>
      <c r="L10736" s="9" t="s">
        <v>351</v>
      </c>
      <c r="M10736" s="9" t="s">
        <v>6877</v>
      </c>
      <c r="N10736" s="9" t="s">
        <v>197</v>
      </c>
      <c r="O10736" s="9" t="s">
        <v>116</v>
      </c>
      <c r="P10736" s="9" t="s">
        <v>218</v>
      </c>
      <c r="Q10736" s="9" t="s">
        <v>219</v>
      </c>
      <c r="R10736" s="9">
        <v>0</v>
      </c>
      <c r="S10736" s="9">
        <v>9</v>
      </c>
      <c r="T10736" s="9" t="s">
        <v>343</v>
      </c>
      <c r="U10736" s="9" t="s">
        <v>266</v>
      </c>
      <c r="W10736" s="9">
        <v>4</v>
      </c>
      <c r="X10736" s="9">
        <f>INDEX(SLA_Policy!$D$2:$D$5,MATCH(F10736,SLA_Policy!$A$2:$A$5,0))</f>
        <v>72</v>
      </c>
      <c r="Y10736" s="9" t="str">
        <f>IF(E10736="Cancelled","Excluded",IF(D10736="",IF((SLA_Policy!$B$8-B10736)*24&gt;X10736,"Open - Breached","Open - On Track"),IF((D10736-B10736)*24&lt;=X10736,"Met","Breached")))</f>
        <v>Met</v>
      </c>
    </row>
    <row r="10737" spans="1:25" x14ac:dyDescent="0.25">
      <c r="A10737" s="9" t="s">
        <v>15336</v>
      </c>
      <c r="B10737" s="23">
        <v>46230.600694444503</v>
      </c>
      <c r="C10737" s="23">
        <v>46230.610416666699</v>
      </c>
      <c r="D10737" s="23">
        <v>46230.865277777797</v>
      </c>
      <c r="E10737" s="9" t="s">
        <v>212</v>
      </c>
      <c r="F10737" s="9" t="s">
        <v>187</v>
      </c>
      <c r="G10737" s="9" t="s">
        <v>213</v>
      </c>
      <c r="H10737" s="9" t="s">
        <v>164</v>
      </c>
      <c r="I10737" s="9" t="s">
        <v>478</v>
      </c>
      <c r="J10737" s="9" t="s">
        <v>479</v>
      </c>
      <c r="K10737" s="9" t="s">
        <v>215</v>
      </c>
      <c r="L10737" s="9" t="s">
        <v>104</v>
      </c>
      <c r="M10737" s="9" t="s">
        <v>1269</v>
      </c>
      <c r="N10737" s="9" t="s">
        <v>197</v>
      </c>
      <c r="O10737" s="9" t="s">
        <v>116</v>
      </c>
      <c r="P10737" s="9" t="s">
        <v>525</v>
      </c>
      <c r="Q10737" s="9" t="s">
        <v>219</v>
      </c>
      <c r="R10737" s="9">
        <v>0</v>
      </c>
      <c r="S10737" s="9">
        <v>60</v>
      </c>
      <c r="T10737" s="9" t="s">
        <v>343</v>
      </c>
      <c r="U10737" s="9" t="s">
        <v>290</v>
      </c>
      <c r="X10737" s="9">
        <f>INDEX(SLA_Policy!$D$2:$D$5,MATCH(F10737,SLA_Policy!$A$2:$A$5,0))</f>
        <v>8</v>
      </c>
      <c r="Y10737" s="9" t="str">
        <f>IF(E10737="Cancelled","Excluded",IF(D10737="",IF((SLA_Policy!$B$8-B10737)*24&gt;X10737,"Open - Breached","Open - On Track"),IF((D10737-B10737)*24&lt;=X10737,"Met","Breached")))</f>
        <v>Met</v>
      </c>
    </row>
    <row r="10738" spans="1:25" x14ac:dyDescent="0.25">
      <c r="A10738" s="9" t="s">
        <v>15337</v>
      </c>
      <c r="B10738" s="23">
        <v>46230.608333333301</v>
      </c>
      <c r="C10738" s="23">
        <v>46230.613888888904</v>
      </c>
      <c r="D10738" s="23">
        <v>46232.353472222203</v>
      </c>
      <c r="E10738" s="9" t="s">
        <v>212</v>
      </c>
      <c r="F10738" s="9" t="s">
        <v>189</v>
      </c>
      <c r="G10738" s="9" t="s">
        <v>236</v>
      </c>
      <c r="H10738" s="9" t="s">
        <v>167</v>
      </c>
      <c r="I10738" s="9" t="s">
        <v>255</v>
      </c>
      <c r="J10738" s="9" t="s">
        <v>15338</v>
      </c>
      <c r="K10738" s="9" t="s">
        <v>225</v>
      </c>
      <c r="L10738" s="9" t="s">
        <v>293</v>
      </c>
      <c r="M10738" s="9" t="s">
        <v>1637</v>
      </c>
      <c r="N10738" s="9" t="s">
        <v>196</v>
      </c>
      <c r="O10738" s="9" t="s">
        <v>116</v>
      </c>
      <c r="P10738" s="9" t="s">
        <v>218</v>
      </c>
      <c r="Q10738" s="9" t="s">
        <v>219</v>
      </c>
      <c r="R10738" s="9">
        <v>0</v>
      </c>
      <c r="S10738" s="9">
        <v>34</v>
      </c>
      <c r="U10738" s="9" t="s">
        <v>242</v>
      </c>
      <c r="W10738" s="9">
        <v>5</v>
      </c>
      <c r="X10738" s="9">
        <f>INDEX(SLA_Policy!$D$2:$D$5,MATCH(F10738,SLA_Policy!$A$2:$A$5,0))</f>
        <v>120</v>
      </c>
      <c r="Y10738" s="9" t="str">
        <f>IF(E10738="Cancelled","Excluded",IF(D10738="",IF((SLA_Policy!$B$8-B10738)*24&gt;X10738,"Open - Breached","Open - On Track"),IF((D10738-B10738)*24&lt;=X10738,"Met","Breached")))</f>
        <v>Met</v>
      </c>
    </row>
    <row r="10739" spans="1:25" x14ac:dyDescent="0.25">
      <c r="A10739" s="9" t="s">
        <v>15339</v>
      </c>
      <c r="B10739" s="23">
        <v>46230.618055555598</v>
      </c>
      <c r="C10739" s="23">
        <v>46230.6784722222</v>
      </c>
      <c r="D10739" s="23">
        <v>46231.338194444397</v>
      </c>
      <c r="E10739" s="9" t="s">
        <v>212</v>
      </c>
      <c r="F10739" s="9" t="s">
        <v>188</v>
      </c>
      <c r="G10739" s="9" t="s">
        <v>213</v>
      </c>
      <c r="H10739" s="9" t="s">
        <v>88</v>
      </c>
      <c r="I10739" s="9" t="s">
        <v>268</v>
      </c>
      <c r="J10739" s="9" t="s">
        <v>10837</v>
      </c>
      <c r="K10739" s="9" t="s">
        <v>215</v>
      </c>
      <c r="L10739" s="9" t="s">
        <v>216</v>
      </c>
      <c r="M10739" s="9" t="s">
        <v>712</v>
      </c>
      <c r="N10739" s="9" t="s">
        <v>196</v>
      </c>
      <c r="O10739" s="9" t="s">
        <v>178</v>
      </c>
      <c r="P10739" s="9" t="s">
        <v>360</v>
      </c>
      <c r="Q10739" s="9" t="s">
        <v>219</v>
      </c>
      <c r="R10739" s="9">
        <v>0</v>
      </c>
      <c r="S10739" s="9">
        <v>14</v>
      </c>
      <c r="T10739" s="9" t="s">
        <v>220</v>
      </c>
      <c r="U10739" s="9" t="s">
        <v>266</v>
      </c>
      <c r="X10739" s="9">
        <f>INDEX(SLA_Policy!$D$2:$D$5,MATCH(F10739,SLA_Policy!$A$2:$A$5,0))</f>
        <v>72</v>
      </c>
      <c r="Y10739" s="9" t="str">
        <f>IF(E10739="Cancelled","Excluded",IF(D10739="",IF((SLA_Policy!$B$8-B10739)*24&gt;X10739,"Open - Breached","Open - On Track"),IF((D10739-B10739)*24&lt;=X10739,"Met","Breached")))</f>
        <v>Met</v>
      </c>
    </row>
    <row r="10740" spans="1:25" x14ac:dyDescent="0.25">
      <c r="A10740" s="9" t="s">
        <v>15340</v>
      </c>
      <c r="B10740" s="23">
        <v>46230.618750000001</v>
      </c>
      <c r="C10740" s="23">
        <v>46230.694444444503</v>
      </c>
      <c r="D10740" s="23">
        <v>46231.345138888901</v>
      </c>
      <c r="E10740" s="9" t="s">
        <v>212</v>
      </c>
      <c r="F10740" s="9" t="s">
        <v>188</v>
      </c>
      <c r="G10740" s="9" t="s">
        <v>213</v>
      </c>
      <c r="H10740" s="9" t="s">
        <v>162</v>
      </c>
      <c r="I10740" s="9" t="s">
        <v>345</v>
      </c>
      <c r="J10740" s="9" t="s">
        <v>11649</v>
      </c>
      <c r="K10740" s="9" t="s">
        <v>303</v>
      </c>
      <c r="L10740" s="9" t="s">
        <v>216</v>
      </c>
      <c r="M10740" s="9" t="s">
        <v>2333</v>
      </c>
      <c r="N10740" s="9" t="s">
        <v>196</v>
      </c>
      <c r="O10740" s="9" t="s">
        <v>116</v>
      </c>
      <c r="P10740" s="9" t="s">
        <v>551</v>
      </c>
      <c r="Q10740" s="9" t="s">
        <v>219</v>
      </c>
      <c r="R10740" s="9">
        <v>0</v>
      </c>
      <c r="S10740" s="9">
        <v>22</v>
      </c>
      <c r="U10740" s="9" t="s">
        <v>290</v>
      </c>
      <c r="W10740" s="9">
        <v>4</v>
      </c>
      <c r="X10740" s="9">
        <f>INDEX(SLA_Policy!$D$2:$D$5,MATCH(F10740,SLA_Policy!$A$2:$A$5,0))</f>
        <v>72</v>
      </c>
      <c r="Y10740" s="9" t="str">
        <f>IF(E10740="Cancelled","Excluded",IF(D10740="",IF((SLA_Policy!$B$8-B10740)*24&gt;X10740,"Open - Breached","Open - On Track"),IF((D10740-B10740)*24&lt;=X10740,"Met","Breached")))</f>
        <v>Met</v>
      </c>
    </row>
    <row r="10741" spans="1:25" x14ac:dyDescent="0.25">
      <c r="A10741" s="9" t="s">
        <v>15341</v>
      </c>
      <c r="B10741" s="23">
        <v>46230.619444444397</v>
      </c>
      <c r="C10741" s="23">
        <v>46230.640972222202</v>
      </c>
      <c r="D10741" s="23">
        <v>46231.746527777803</v>
      </c>
      <c r="E10741" s="9" t="s">
        <v>212</v>
      </c>
      <c r="F10741" s="9" t="s">
        <v>188</v>
      </c>
      <c r="G10741" s="9" t="s">
        <v>213</v>
      </c>
      <c r="H10741" s="9" t="s">
        <v>166</v>
      </c>
      <c r="I10741" s="9" t="s">
        <v>398</v>
      </c>
      <c r="J10741" s="9" t="s">
        <v>15342</v>
      </c>
      <c r="K10741" s="9" t="s">
        <v>303</v>
      </c>
      <c r="L10741" s="9" t="s">
        <v>282</v>
      </c>
      <c r="M10741" s="9" t="s">
        <v>367</v>
      </c>
      <c r="N10741" s="9" t="s">
        <v>196</v>
      </c>
      <c r="O10741" s="9" t="s">
        <v>181</v>
      </c>
      <c r="P10741" s="9" t="s">
        <v>668</v>
      </c>
      <c r="Q10741" s="9" t="s">
        <v>219</v>
      </c>
      <c r="R10741" s="9">
        <v>1</v>
      </c>
      <c r="S10741" s="9">
        <v>153</v>
      </c>
      <c r="U10741" s="9" t="s">
        <v>266</v>
      </c>
      <c r="X10741" s="9">
        <f>INDEX(SLA_Policy!$D$2:$D$5,MATCH(F10741,SLA_Policy!$A$2:$A$5,0))</f>
        <v>72</v>
      </c>
      <c r="Y10741" s="9" t="str">
        <f>IF(E10741="Cancelled","Excluded",IF(D10741="",IF((SLA_Policy!$B$8-B10741)*24&gt;X10741,"Open - Breached","Open - On Track"),IF((D10741-B10741)*24&lt;=X10741,"Met","Breached")))</f>
        <v>Met</v>
      </c>
    </row>
    <row r="10742" spans="1:25" x14ac:dyDescent="0.25">
      <c r="A10742" s="9" t="s">
        <v>15343</v>
      </c>
      <c r="B10742" s="23">
        <v>46230.621527777803</v>
      </c>
      <c r="C10742" s="23">
        <v>46230.625694444498</v>
      </c>
      <c r="E10742" s="9" t="s">
        <v>14153</v>
      </c>
      <c r="F10742" s="9" t="s">
        <v>187</v>
      </c>
      <c r="G10742" s="9" t="s">
        <v>213</v>
      </c>
      <c r="H10742" s="9" t="s">
        <v>165</v>
      </c>
      <c r="I10742" s="9" t="s">
        <v>2034</v>
      </c>
      <c r="J10742" s="9" t="s">
        <v>3554</v>
      </c>
      <c r="K10742" s="9" t="s">
        <v>246</v>
      </c>
      <c r="L10742" s="9" t="s">
        <v>216</v>
      </c>
      <c r="M10742" s="9" t="s">
        <v>1853</v>
      </c>
      <c r="N10742" s="9" t="s">
        <v>196</v>
      </c>
      <c r="O10742" s="9" t="s">
        <v>176</v>
      </c>
      <c r="P10742" s="9" t="s">
        <v>419</v>
      </c>
      <c r="Q10742" s="9" t="s">
        <v>273</v>
      </c>
      <c r="R10742" s="9">
        <v>0</v>
      </c>
      <c r="S10742" s="9">
        <v>41</v>
      </c>
      <c r="X10742" s="9">
        <f>INDEX(SLA_Policy!$D$2:$D$5,MATCH(F10742,SLA_Policy!$A$2:$A$5,0))</f>
        <v>8</v>
      </c>
      <c r="Y10742" s="9" t="str">
        <f>IF(E10742="Cancelled","Excluded",IF(D10742="",IF((SLA_Policy!$B$8-B10742)*24&gt;X10742,"Open - Breached","Open - On Track"),IF((D10742-B10742)*24&lt;=X10742,"Met","Breached")))</f>
        <v>Open - Breached</v>
      </c>
    </row>
    <row r="10743" spans="1:25" x14ac:dyDescent="0.25">
      <c r="A10743" s="9" t="s">
        <v>15344</v>
      </c>
      <c r="B10743" s="23">
        <v>46230.627083333296</v>
      </c>
      <c r="C10743" s="23">
        <v>46230.629861111098</v>
      </c>
      <c r="D10743" s="23">
        <v>46231.370138888902</v>
      </c>
      <c r="E10743" s="9" t="s">
        <v>212</v>
      </c>
      <c r="F10743" s="9" t="s">
        <v>188</v>
      </c>
      <c r="G10743" s="9" t="s">
        <v>213</v>
      </c>
      <c r="H10743" s="9" t="s">
        <v>166</v>
      </c>
      <c r="I10743" s="9" t="s">
        <v>398</v>
      </c>
      <c r="J10743" s="9" t="s">
        <v>1013</v>
      </c>
      <c r="K10743" s="9" t="s">
        <v>246</v>
      </c>
      <c r="L10743" s="9" t="s">
        <v>311</v>
      </c>
      <c r="M10743" s="9" t="s">
        <v>1183</v>
      </c>
      <c r="N10743" s="9" t="s">
        <v>199</v>
      </c>
      <c r="O10743" s="9" t="s">
        <v>181</v>
      </c>
      <c r="P10743" s="9" t="s">
        <v>449</v>
      </c>
      <c r="Q10743" s="9" t="s">
        <v>219</v>
      </c>
      <c r="R10743" s="9">
        <v>0</v>
      </c>
      <c r="S10743" s="9">
        <v>30</v>
      </c>
      <c r="U10743" s="9" t="s">
        <v>290</v>
      </c>
      <c r="X10743" s="9">
        <f>INDEX(SLA_Policy!$D$2:$D$5,MATCH(F10743,SLA_Policy!$A$2:$A$5,0))</f>
        <v>72</v>
      </c>
      <c r="Y10743" s="9" t="str">
        <f>IF(E10743="Cancelled","Excluded",IF(D10743="",IF((SLA_Policy!$B$8-B10743)*24&gt;X10743,"Open - Breached","Open - On Track"),IF((D10743-B10743)*24&lt;=X10743,"Met","Breached")))</f>
        <v>Met</v>
      </c>
    </row>
    <row r="10744" spans="1:25" x14ac:dyDescent="0.25">
      <c r="A10744" s="9" t="s">
        <v>15345</v>
      </c>
      <c r="B10744" s="23">
        <v>46230.627777777801</v>
      </c>
      <c r="C10744" s="23">
        <v>46230.666666666701</v>
      </c>
      <c r="D10744" s="23">
        <v>46231.401388888902</v>
      </c>
      <c r="E10744" s="9" t="s">
        <v>212</v>
      </c>
      <c r="F10744" s="9" t="s">
        <v>189</v>
      </c>
      <c r="G10744" s="9" t="s">
        <v>213</v>
      </c>
      <c r="H10744" s="9" t="s">
        <v>162</v>
      </c>
      <c r="I10744" s="9" t="s">
        <v>393</v>
      </c>
      <c r="J10744" s="9" t="s">
        <v>15346</v>
      </c>
      <c r="K10744" s="9" t="s">
        <v>225</v>
      </c>
      <c r="L10744" s="9" t="s">
        <v>216</v>
      </c>
      <c r="M10744" s="9" t="s">
        <v>965</v>
      </c>
      <c r="N10744" s="9" t="s">
        <v>199</v>
      </c>
      <c r="O10744" s="9" t="s">
        <v>116</v>
      </c>
      <c r="P10744" s="9" t="s">
        <v>574</v>
      </c>
      <c r="Q10744" s="9" t="s">
        <v>219</v>
      </c>
      <c r="R10744" s="9">
        <v>0</v>
      </c>
      <c r="S10744" s="9">
        <v>10</v>
      </c>
      <c r="U10744" s="9" t="s">
        <v>266</v>
      </c>
      <c r="X10744" s="9">
        <f>INDEX(SLA_Policy!$D$2:$D$5,MATCH(F10744,SLA_Policy!$A$2:$A$5,0))</f>
        <v>120</v>
      </c>
      <c r="Y10744" s="9" t="str">
        <f>IF(E10744="Cancelled","Excluded",IF(D10744="",IF((SLA_Policy!$B$8-B10744)*24&gt;X10744,"Open - Breached","Open - On Track"),IF((D10744-B10744)*24&lt;=X10744,"Met","Breached")))</f>
        <v>Met</v>
      </c>
    </row>
    <row r="10745" spans="1:25" x14ac:dyDescent="0.25">
      <c r="A10745" s="9" t="s">
        <v>15347</v>
      </c>
      <c r="B10745" s="23">
        <v>46230.630555555603</v>
      </c>
      <c r="C10745" s="23">
        <v>46230.631249999999</v>
      </c>
      <c r="D10745" s="23">
        <v>46230.722916666702</v>
      </c>
      <c r="E10745" s="9" t="s">
        <v>212</v>
      </c>
      <c r="F10745" s="9" t="s">
        <v>187</v>
      </c>
      <c r="G10745" s="9" t="s">
        <v>213</v>
      </c>
      <c r="H10745" s="9" t="s">
        <v>161</v>
      </c>
      <c r="I10745" s="9" t="s">
        <v>297</v>
      </c>
      <c r="J10745" s="9" t="s">
        <v>3141</v>
      </c>
      <c r="K10745" s="9" t="s">
        <v>303</v>
      </c>
      <c r="L10745" s="9" t="s">
        <v>216</v>
      </c>
      <c r="M10745" s="9" t="s">
        <v>1694</v>
      </c>
      <c r="N10745" s="9" t="s">
        <v>198</v>
      </c>
      <c r="O10745" s="9" t="s">
        <v>177</v>
      </c>
      <c r="P10745" s="9" t="s">
        <v>241</v>
      </c>
      <c r="Q10745" s="9" t="s">
        <v>273</v>
      </c>
      <c r="R10745" s="9">
        <v>0</v>
      </c>
      <c r="S10745" s="9">
        <v>11</v>
      </c>
      <c r="U10745" s="9" t="s">
        <v>266</v>
      </c>
      <c r="X10745" s="9">
        <f>INDEX(SLA_Policy!$D$2:$D$5,MATCH(F10745,SLA_Policy!$A$2:$A$5,0))</f>
        <v>8</v>
      </c>
      <c r="Y10745" s="9" t="str">
        <f>IF(E10745="Cancelled","Excluded",IF(D10745="",IF((SLA_Policy!$B$8-B10745)*24&gt;X10745,"Open - Breached","Open - On Track"),IF((D10745-B10745)*24&lt;=X10745,"Met","Breached")))</f>
        <v>Met</v>
      </c>
    </row>
    <row r="10746" spans="1:25" x14ac:dyDescent="0.25">
      <c r="A10746" s="9" t="s">
        <v>15348</v>
      </c>
      <c r="B10746" s="23">
        <v>46230.644444444399</v>
      </c>
      <c r="C10746" s="23">
        <v>46230.654166666704</v>
      </c>
      <c r="D10746" s="23">
        <v>46231.329166666699</v>
      </c>
      <c r="E10746" s="9" t="s">
        <v>212</v>
      </c>
      <c r="F10746" s="9" t="s">
        <v>189</v>
      </c>
      <c r="G10746" s="9" t="s">
        <v>213</v>
      </c>
      <c r="H10746" s="9" t="s">
        <v>161</v>
      </c>
      <c r="I10746" s="9" t="s">
        <v>297</v>
      </c>
      <c r="J10746" s="9" t="s">
        <v>6741</v>
      </c>
      <c r="K10746" s="9" t="s">
        <v>246</v>
      </c>
      <c r="L10746" s="9" t="s">
        <v>311</v>
      </c>
      <c r="M10746" s="9" t="s">
        <v>3219</v>
      </c>
      <c r="N10746" s="9" t="s">
        <v>198</v>
      </c>
      <c r="O10746" s="9" t="s">
        <v>177</v>
      </c>
      <c r="P10746" s="9" t="s">
        <v>457</v>
      </c>
      <c r="Q10746" s="9" t="s">
        <v>219</v>
      </c>
      <c r="R10746" s="9">
        <v>0</v>
      </c>
      <c r="S10746" s="9">
        <v>19</v>
      </c>
      <c r="U10746" s="9" t="s">
        <v>290</v>
      </c>
      <c r="X10746" s="9">
        <f>INDEX(SLA_Policy!$D$2:$D$5,MATCH(F10746,SLA_Policy!$A$2:$A$5,0))</f>
        <v>120</v>
      </c>
      <c r="Y10746" s="9" t="str">
        <f>IF(E10746="Cancelled","Excluded",IF(D10746="",IF((SLA_Policy!$B$8-B10746)*24&gt;X10746,"Open - Breached","Open - On Track"),IF((D10746-B10746)*24&lt;=X10746,"Met","Breached")))</f>
        <v>Met</v>
      </c>
    </row>
    <row r="10747" spans="1:25" x14ac:dyDescent="0.25">
      <c r="A10747" s="9" t="s">
        <v>15349</v>
      </c>
      <c r="B10747" s="23">
        <v>46230.652777777803</v>
      </c>
      <c r="C10747" s="23">
        <v>46230.654861111099</v>
      </c>
      <c r="D10747" s="23">
        <v>46230.662499999999</v>
      </c>
      <c r="E10747" s="9" t="s">
        <v>212</v>
      </c>
      <c r="F10747" s="9" t="s">
        <v>188</v>
      </c>
      <c r="G10747" s="9" t="s">
        <v>213</v>
      </c>
      <c r="H10747" s="9" t="s">
        <v>161</v>
      </c>
      <c r="I10747" s="9" t="s">
        <v>389</v>
      </c>
      <c r="J10747" s="9" t="s">
        <v>15350</v>
      </c>
      <c r="K10747" s="9" t="s">
        <v>239</v>
      </c>
      <c r="L10747" s="9" t="s">
        <v>226</v>
      </c>
      <c r="M10747" s="9" t="s">
        <v>1651</v>
      </c>
      <c r="N10747" s="9" t="s">
        <v>200</v>
      </c>
      <c r="O10747" s="9" t="s">
        <v>116</v>
      </c>
      <c r="P10747" s="9" t="s">
        <v>234</v>
      </c>
      <c r="Q10747" s="9" t="s">
        <v>219</v>
      </c>
      <c r="R10747" s="9">
        <v>0</v>
      </c>
      <c r="S10747" s="9">
        <v>6</v>
      </c>
      <c r="U10747" s="9" t="s">
        <v>290</v>
      </c>
      <c r="X10747" s="9">
        <f>INDEX(SLA_Policy!$D$2:$D$5,MATCH(F10747,SLA_Policy!$A$2:$A$5,0))</f>
        <v>72</v>
      </c>
      <c r="Y10747" s="9" t="str">
        <f>IF(E10747="Cancelled","Excluded",IF(D10747="",IF((SLA_Policy!$B$8-B10747)*24&gt;X10747,"Open - Breached","Open - On Track"),IF((D10747-B10747)*24&lt;=X10747,"Met","Breached")))</f>
        <v>Met</v>
      </c>
    </row>
    <row r="10748" spans="1:25" x14ac:dyDescent="0.25">
      <c r="A10748" s="9" t="s">
        <v>15351</v>
      </c>
      <c r="B10748" s="23">
        <v>46230.658333333296</v>
      </c>
      <c r="C10748" s="23">
        <v>46230.780555555597</v>
      </c>
      <c r="D10748" s="23">
        <v>46234.767361111102</v>
      </c>
      <c r="E10748" s="9" t="s">
        <v>212</v>
      </c>
      <c r="F10748" s="9" t="s">
        <v>189</v>
      </c>
      <c r="G10748" s="9" t="s">
        <v>213</v>
      </c>
      <c r="H10748" s="9" t="s">
        <v>167</v>
      </c>
      <c r="I10748" s="9" t="s">
        <v>536</v>
      </c>
      <c r="J10748" s="9" t="s">
        <v>8204</v>
      </c>
      <c r="K10748" s="9" t="s">
        <v>225</v>
      </c>
      <c r="L10748" s="9" t="s">
        <v>216</v>
      </c>
      <c r="M10748" s="9" t="s">
        <v>3460</v>
      </c>
      <c r="N10748" s="9" t="s">
        <v>196</v>
      </c>
      <c r="O10748" s="9" t="s">
        <v>180</v>
      </c>
      <c r="P10748" s="9" t="s">
        <v>381</v>
      </c>
      <c r="Q10748" s="9" t="s">
        <v>219</v>
      </c>
      <c r="R10748" s="9">
        <v>0</v>
      </c>
      <c r="S10748" s="9">
        <v>52</v>
      </c>
      <c r="T10748" s="9" t="s">
        <v>136</v>
      </c>
      <c r="U10748" s="9" t="s">
        <v>376</v>
      </c>
      <c r="X10748" s="9">
        <f>INDEX(SLA_Policy!$D$2:$D$5,MATCH(F10748,SLA_Policy!$A$2:$A$5,0))</f>
        <v>120</v>
      </c>
      <c r="Y10748" s="9" t="str">
        <f>IF(E10748="Cancelled","Excluded",IF(D10748="",IF((SLA_Policy!$B$8-B10748)*24&gt;X10748,"Open - Breached","Open - On Track"),IF((D10748-B10748)*24&lt;=X10748,"Met","Breached")))</f>
        <v>Met</v>
      </c>
    </row>
    <row r="10749" spans="1:25" x14ac:dyDescent="0.25">
      <c r="A10749" s="9" t="s">
        <v>15352</v>
      </c>
      <c r="B10749" s="23">
        <v>46230.661111111098</v>
      </c>
      <c r="C10749" s="23">
        <v>46230.693055555603</v>
      </c>
      <c r="D10749" s="23">
        <v>46231.373611111099</v>
      </c>
      <c r="E10749" s="9" t="s">
        <v>212</v>
      </c>
      <c r="F10749" s="9" t="s">
        <v>188</v>
      </c>
      <c r="G10749" s="9" t="s">
        <v>236</v>
      </c>
      <c r="H10749" s="9" t="s">
        <v>167</v>
      </c>
      <c r="I10749" s="9" t="s">
        <v>255</v>
      </c>
      <c r="J10749" s="9" t="s">
        <v>770</v>
      </c>
      <c r="K10749" s="9" t="s">
        <v>239</v>
      </c>
      <c r="L10749" s="9" t="s">
        <v>226</v>
      </c>
      <c r="M10749" s="9" t="s">
        <v>2825</v>
      </c>
      <c r="N10749" s="9" t="s">
        <v>197</v>
      </c>
      <c r="O10749" s="9" t="s">
        <v>180</v>
      </c>
      <c r="P10749" s="9" t="s">
        <v>318</v>
      </c>
      <c r="Q10749" s="9" t="s">
        <v>219</v>
      </c>
      <c r="R10749" s="9">
        <v>0</v>
      </c>
      <c r="S10749" s="9">
        <v>9</v>
      </c>
      <c r="U10749" s="9" t="s">
        <v>242</v>
      </c>
      <c r="W10749" s="9">
        <v>4</v>
      </c>
      <c r="X10749" s="9">
        <f>INDEX(SLA_Policy!$D$2:$D$5,MATCH(F10749,SLA_Policy!$A$2:$A$5,0))</f>
        <v>72</v>
      </c>
      <c r="Y10749" s="9" t="str">
        <f>IF(E10749="Cancelled","Excluded",IF(D10749="",IF((SLA_Policy!$B$8-B10749)*24&gt;X10749,"Open - Breached","Open - On Track"),IF((D10749-B10749)*24&lt;=X10749,"Met","Breached")))</f>
        <v>Met</v>
      </c>
    </row>
    <row r="10750" spans="1:25" x14ac:dyDescent="0.25">
      <c r="A10750" s="9" t="s">
        <v>15353</v>
      </c>
      <c r="B10750" s="23">
        <v>46230.662499999999</v>
      </c>
      <c r="C10750" s="23">
        <v>46230.738888888904</v>
      </c>
      <c r="D10750" s="23">
        <v>46231.398611111101</v>
      </c>
      <c r="E10750" s="9" t="s">
        <v>212</v>
      </c>
      <c r="F10750" s="9" t="s">
        <v>189</v>
      </c>
      <c r="G10750" s="9" t="s">
        <v>236</v>
      </c>
      <c r="H10750" s="9" t="s">
        <v>167</v>
      </c>
      <c r="I10750" s="9" t="s">
        <v>255</v>
      </c>
      <c r="J10750" s="9" t="s">
        <v>11102</v>
      </c>
      <c r="K10750" s="9" t="s">
        <v>303</v>
      </c>
      <c r="L10750" s="9" t="s">
        <v>226</v>
      </c>
      <c r="M10750" s="9" t="s">
        <v>1761</v>
      </c>
      <c r="N10750" s="9" t="s">
        <v>196</v>
      </c>
      <c r="O10750" s="9" t="s">
        <v>116</v>
      </c>
      <c r="P10750" s="9" t="s">
        <v>234</v>
      </c>
      <c r="Q10750" s="9" t="s">
        <v>219</v>
      </c>
      <c r="R10750" s="9">
        <v>0</v>
      </c>
      <c r="S10750" s="9">
        <v>12</v>
      </c>
      <c r="U10750" s="9" t="s">
        <v>242</v>
      </c>
      <c r="W10750" s="9">
        <v>5</v>
      </c>
      <c r="X10750" s="9">
        <f>INDEX(SLA_Policy!$D$2:$D$5,MATCH(F10750,SLA_Policy!$A$2:$A$5,0))</f>
        <v>120</v>
      </c>
      <c r="Y10750" s="9" t="str">
        <f>IF(E10750="Cancelled","Excluded",IF(D10750="",IF((SLA_Policy!$B$8-B10750)*24&gt;X10750,"Open - Breached","Open - On Track"),IF((D10750-B10750)*24&lt;=X10750,"Met","Breached")))</f>
        <v>Met</v>
      </c>
    </row>
    <row r="10751" spans="1:25" x14ac:dyDescent="0.25">
      <c r="A10751" s="9" t="s">
        <v>15354</v>
      </c>
      <c r="B10751" s="23">
        <v>46230.693055555603</v>
      </c>
      <c r="C10751" s="23">
        <v>46230.736111111102</v>
      </c>
      <c r="D10751" s="23">
        <v>46237.373611111099</v>
      </c>
      <c r="E10751" s="9" t="s">
        <v>212</v>
      </c>
      <c r="F10751" s="9" t="s">
        <v>189</v>
      </c>
      <c r="G10751" s="9" t="s">
        <v>213</v>
      </c>
      <c r="H10751" s="9" t="s">
        <v>163</v>
      </c>
      <c r="I10751" s="9" t="s">
        <v>405</v>
      </c>
      <c r="J10751" s="9" t="s">
        <v>6097</v>
      </c>
      <c r="K10751" s="9" t="s">
        <v>246</v>
      </c>
      <c r="L10751" s="9" t="s">
        <v>104</v>
      </c>
      <c r="M10751" s="9" t="s">
        <v>1665</v>
      </c>
      <c r="N10751" s="9" t="s">
        <v>197</v>
      </c>
      <c r="O10751" s="9" t="s">
        <v>176</v>
      </c>
      <c r="P10751" s="9" t="s">
        <v>228</v>
      </c>
      <c r="Q10751" s="9" t="s">
        <v>219</v>
      </c>
      <c r="R10751" s="9">
        <v>0</v>
      </c>
      <c r="S10751" s="9">
        <v>14</v>
      </c>
      <c r="U10751" s="9" t="s">
        <v>230</v>
      </c>
      <c r="W10751" s="9">
        <v>3</v>
      </c>
      <c r="X10751" s="9">
        <f>INDEX(SLA_Policy!$D$2:$D$5,MATCH(F10751,SLA_Policy!$A$2:$A$5,0))</f>
        <v>120</v>
      </c>
      <c r="Y10751" s="9" t="str">
        <f>IF(E10751="Cancelled","Excluded",IF(D10751="",IF((SLA_Policy!$B$8-B10751)*24&gt;X10751,"Open - Breached","Open - On Track"),IF((D10751-B10751)*24&lt;=X10751,"Met","Breached")))</f>
        <v>Breached</v>
      </c>
    </row>
    <row r="10752" spans="1:25" x14ac:dyDescent="0.25">
      <c r="A10752" s="9" t="s">
        <v>15355</v>
      </c>
      <c r="B10752" s="23">
        <v>46230.693055555603</v>
      </c>
      <c r="C10752" s="23">
        <v>46230.713194444397</v>
      </c>
      <c r="D10752" s="23">
        <v>46231.365277777797</v>
      </c>
      <c r="E10752" s="9" t="s">
        <v>212</v>
      </c>
      <c r="F10752" s="9" t="s">
        <v>188</v>
      </c>
      <c r="G10752" s="9" t="s">
        <v>213</v>
      </c>
      <c r="H10752" s="9" t="s">
        <v>88</v>
      </c>
      <c r="I10752" s="9" t="s">
        <v>92</v>
      </c>
      <c r="J10752" s="9" t="s">
        <v>15356</v>
      </c>
      <c r="K10752" s="9" t="s">
        <v>215</v>
      </c>
      <c r="L10752" s="9" t="s">
        <v>307</v>
      </c>
      <c r="M10752" s="9" t="s">
        <v>1076</v>
      </c>
      <c r="N10752" s="9" t="s">
        <v>196</v>
      </c>
      <c r="O10752" s="9" t="s">
        <v>116</v>
      </c>
      <c r="P10752" s="9" t="s">
        <v>295</v>
      </c>
      <c r="Q10752" s="9" t="s">
        <v>219</v>
      </c>
      <c r="R10752" s="9">
        <v>0</v>
      </c>
      <c r="S10752" s="9">
        <v>12</v>
      </c>
      <c r="T10752" s="9" t="s">
        <v>220</v>
      </c>
      <c r="U10752" s="9" t="s">
        <v>661</v>
      </c>
      <c r="X10752" s="9">
        <f>INDEX(SLA_Policy!$D$2:$D$5,MATCH(F10752,SLA_Policy!$A$2:$A$5,0))</f>
        <v>72</v>
      </c>
      <c r="Y10752" s="9" t="str">
        <f>IF(E10752="Cancelled","Excluded",IF(D10752="",IF((SLA_Policy!$B$8-B10752)*24&gt;X10752,"Open - Breached","Open - On Track"),IF((D10752-B10752)*24&lt;=X10752,"Met","Breached")))</f>
        <v>Met</v>
      </c>
    </row>
    <row r="10753" spans="1:25" x14ac:dyDescent="0.25">
      <c r="A10753" s="9" t="s">
        <v>15357</v>
      </c>
      <c r="B10753" s="23">
        <v>46230.702777777798</v>
      </c>
      <c r="C10753" s="23">
        <v>46230.706944444399</v>
      </c>
      <c r="D10753" s="23">
        <v>46231.393750000003</v>
      </c>
      <c r="E10753" s="9" t="s">
        <v>212</v>
      </c>
      <c r="F10753" s="9" t="s">
        <v>188</v>
      </c>
      <c r="G10753" s="9" t="s">
        <v>213</v>
      </c>
      <c r="H10753" s="9" t="s">
        <v>163</v>
      </c>
      <c r="I10753" s="9" t="s">
        <v>223</v>
      </c>
      <c r="J10753" s="9" t="s">
        <v>1514</v>
      </c>
      <c r="K10753" s="9" t="s">
        <v>215</v>
      </c>
      <c r="L10753" s="9" t="s">
        <v>311</v>
      </c>
      <c r="M10753" s="9" t="s">
        <v>829</v>
      </c>
      <c r="N10753" s="9" t="s">
        <v>198</v>
      </c>
      <c r="O10753" s="9" t="s">
        <v>176</v>
      </c>
      <c r="P10753" s="9" t="s">
        <v>228</v>
      </c>
      <c r="Q10753" s="9" t="s">
        <v>219</v>
      </c>
      <c r="R10753" s="9">
        <v>0</v>
      </c>
      <c r="S10753" s="9">
        <v>105</v>
      </c>
      <c r="T10753" s="9" t="s">
        <v>220</v>
      </c>
      <c r="U10753" s="9" t="s">
        <v>266</v>
      </c>
      <c r="X10753" s="9">
        <f>INDEX(SLA_Policy!$D$2:$D$5,MATCH(F10753,SLA_Policy!$A$2:$A$5,0))</f>
        <v>72</v>
      </c>
      <c r="Y10753" s="9" t="str">
        <f>IF(E10753="Cancelled","Excluded",IF(D10753="",IF((SLA_Policy!$B$8-B10753)*24&gt;X10753,"Open - Breached","Open - On Track"),IF((D10753-B10753)*24&lt;=X10753,"Met","Breached")))</f>
        <v>Met</v>
      </c>
    </row>
    <row r="10754" spans="1:25" x14ac:dyDescent="0.25">
      <c r="A10754" s="9" t="s">
        <v>15358</v>
      </c>
      <c r="B10754" s="23">
        <v>46230.711111111101</v>
      </c>
      <c r="C10754" s="23">
        <v>46230.715972222199</v>
      </c>
      <c r="D10754" s="23">
        <v>46231.412499999999</v>
      </c>
      <c r="E10754" s="9" t="s">
        <v>212</v>
      </c>
      <c r="F10754" s="9" t="s">
        <v>188</v>
      </c>
      <c r="G10754" s="9" t="s">
        <v>213</v>
      </c>
      <c r="H10754" s="9" t="s">
        <v>161</v>
      </c>
      <c r="I10754" s="9" t="s">
        <v>454</v>
      </c>
      <c r="J10754" s="9" t="s">
        <v>3538</v>
      </c>
      <c r="K10754" s="9" t="s">
        <v>246</v>
      </c>
      <c r="L10754" s="9" t="s">
        <v>216</v>
      </c>
      <c r="M10754" s="9" t="s">
        <v>2011</v>
      </c>
      <c r="N10754" s="9" t="s">
        <v>196</v>
      </c>
      <c r="O10754" s="9" t="s">
        <v>116</v>
      </c>
      <c r="P10754" s="9" t="s">
        <v>295</v>
      </c>
      <c r="Q10754" s="9" t="s">
        <v>219</v>
      </c>
      <c r="R10754" s="9">
        <v>0</v>
      </c>
      <c r="S10754" s="9">
        <v>7</v>
      </c>
      <c r="U10754" s="9" t="s">
        <v>290</v>
      </c>
      <c r="X10754" s="9">
        <f>INDEX(SLA_Policy!$D$2:$D$5,MATCH(F10754,SLA_Policy!$A$2:$A$5,0))</f>
        <v>72</v>
      </c>
      <c r="Y10754" s="9" t="str">
        <f>IF(E10754="Cancelled","Excluded",IF(D10754="",IF((SLA_Policy!$B$8-B10754)*24&gt;X10754,"Open - Breached","Open - On Track"),IF((D10754-B10754)*24&lt;=X10754,"Met","Breached")))</f>
        <v>Met</v>
      </c>
    </row>
    <row r="10755" spans="1:25" x14ac:dyDescent="0.25">
      <c r="A10755" s="9" t="s">
        <v>15359</v>
      </c>
      <c r="B10755" s="23">
        <v>46230.817361111098</v>
      </c>
      <c r="C10755" s="23">
        <v>46231.313194444498</v>
      </c>
      <c r="D10755" s="23">
        <v>46231.328472222202</v>
      </c>
      <c r="E10755" s="9" t="s">
        <v>212</v>
      </c>
      <c r="F10755" s="9" t="s">
        <v>188</v>
      </c>
      <c r="G10755" s="9" t="s">
        <v>213</v>
      </c>
      <c r="H10755" s="9" t="s">
        <v>167</v>
      </c>
      <c r="I10755" s="9" t="s">
        <v>362</v>
      </c>
      <c r="J10755" s="9" t="s">
        <v>15360</v>
      </c>
      <c r="K10755" s="9" t="s">
        <v>246</v>
      </c>
      <c r="L10755" s="9" t="s">
        <v>216</v>
      </c>
      <c r="M10755" s="9" t="s">
        <v>3944</v>
      </c>
      <c r="N10755" s="9" t="s">
        <v>196</v>
      </c>
      <c r="O10755" s="9" t="s">
        <v>176</v>
      </c>
      <c r="P10755" s="9" t="s">
        <v>253</v>
      </c>
      <c r="Q10755" s="9" t="s">
        <v>219</v>
      </c>
      <c r="R10755" s="9">
        <v>0</v>
      </c>
      <c r="S10755" s="9">
        <v>39</v>
      </c>
      <c r="U10755" s="9" t="s">
        <v>248</v>
      </c>
      <c r="W10755" s="9">
        <v>4</v>
      </c>
      <c r="X10755" s="9">
        <f>INDEX(SLA_Policy!$D$2:$D$5,MATCH(F10755,SLA_Policy!$A$2:$A$5,0))</f>
        <v>72</v>
      </c>
      <c r="Y10755" s="9" t="str">
        <f>IF(E10755="Cancelled","Excluded",IF(D10755="",IF((SLA_Policy!$B$8-B10755)*24&gt;X10755,"Open - Breached","Open - On Track"),IF((D10755-B10755)*24&lt;=X10755,"Met","Breached")))</f>
        <v>Met</v>
      </c>
    </row>
    <row r="10756" spans="1:25" x14ac:dyDescent="0.25">
      <c r="A10756" s="9" t="s">
        <v>15361</v>
      </c>
      <c r="B10756" s="23">
        <v>46230.848611111098</v>
      </c>
      <c r="C10756" s="23">
        <v>46231.364583333299</v>
      </c>
      <c r="D10756" s="23">
        <v>46232.351388888899</v>
      </c>
      <c r="E10756" s="9" t="s">
        <v>212</v>
      </c>
      <c r="F10756" s="9" t="s">
        <v>189</v>
      </c>
      <c r="G10756" s="9" t="s">
        <v>236</v>
      </c>
      <c r="H10756" s="9" t="s">
        <v>167</v>
      </c>
      <c r="I10756" s="9" t="s">
        <v>255</v>
      </c>
      <c r="J10756" s="9" t="s">
        <v>1428</v>
      </c>
      <c r="K10756" s="9" t="s">
        <v>215</v>
      </c>
      <c r="L10756" s="9" t="s">
        <v>216</v>
      </c>
      <c r="M10756" s="9" t="s">
        <v>1468</v>
      </c>
      <c r="N10756" s="9" t="s">
        <v>197</v>
      </c>
      <c r="O10756" s="9" t="s">
        <v>116</v>
      </c>
      <c r="P10756" s="9" t="s">
        <v>342</v>
      </c>
      <c r="Q10756" s="9" t="s">
        <v>219</v>
      </c>
      <c r="R10756" s="9">
        <v>0</v>
      </c>
      <c r="S10756" s="9">
        <v>25</v>
      </c>
      <c r="U10756" s="9" t="s">
        <v>242</v>
      </c>
      <c r="X10756" s="9">
        <f>INDEX(SLA_Policy!$D$2:$D$5,MATCH(F10756,SLA_Policy!$A$2:$A$5,0))</f>
        <v>120</v>
      </c>
      <c r="Y10756" s="9" t="str">
        <f>IF(E10756="Cancelled","Excluded",IF(D10756="",IF((SLA_Policy!$B$8-B10756)*24&gt;X10756,"Open - Breached","Open - On Track"),IF((D10756-B10756)*24&lt;=X10756,"Met","Breached")))</f>
        <v>Met</v>
      </c>
    </row>
    <row r="10757" spans="1:25" x14ac:dyDescent="0.25">
      <c r="A10757" s="9" t="s">
        <v>15362</v>
      </c>
      <c r="B10757" s="23">
        <v>46231.152083333298</v>
      </c>
      <c r="C10757" s="23">
        <v>46231.341666666704</v>
      </c>
      <c r="D10757" s="23">
        <v>46231.359027777798</v>
      </c>
      <c r="E10757" s="9" t="s">
        <v>212</v>
      </c>
      <c r="F10757" s="9" t="s">
        <v>188</v>
      </c>
      <c r="G10757" s="9" t="s">
        <v>213</v>
      </c>
      <c r="H10757" s="9" t="s">
        <v>161</v>
      </c>
      <c r="I10757" s="9" t="s">
        <v>389</v>
      </c>
      <c r="J10757" s="9" t="s">
        <v>13385</v>
      </c>
      <c r="K10757" s="9" t="s">
        <v>239</v>
      </c>
      <c r="L10757" s="9" t="s">
        <v>307</v>
      </c>
      <c r="M10757" s="9" t="s">
        <v>1350</v>
      </c>
      <c r="N10757" s="9" t="s">
        <v>198</v>
      </c>
      <c r="O10757" s="9" t="s">
        <v>177</v>
      </c>
      <c r="P10757" s="9" t="s">
        <v>457</v>
      </c>
      <c r="Q10757" s="9" t="s">
        <v>219</v>
      </c>
      <c r="R10757" s="9">
        <v>0</v>
      </c>
      <c r="S10757" s="9">
        <v>7</v>
      </c>
      <c r="U10757" s="9" t="s">
        <v>266</v>
      </c>
      <c r="W10757" s="9">
        <v>4</v>
      </c>
      <c r="X10757" s="9">
        <f>INDEX(SLA_Policy!$D$2:$D$5,MATCH(F10757,SLA_Policy!$A$2:$A$5,0))</f>
        <v>72</v>
      </c>
      <c r="Y10757" s="9" t="str">
        <f>IF(E10757="Cancelled","Excluded",IF(D10757="",IF((SLA_Policy!$B$8-B10757)*24&gt;X10757,"Open - Breached","Open - On Track"),IF((D10757-B10757)*24&lt;=X10757,"Met","Breached")))</f>
        <v>Met</v>
      </c>
    </row>
    <row r="10758" spans="1:25" x14ac:dyDescent="0.25">
      <c r="A10758" s="9" t="s">
        <v>15363</v>
      </c>
      <c r="B10758" s="23">
        <v>46231.1694444444</v>
      </c>
      <c r="C10758" s="23">
        <v>46231.369444444397</v>
      </c>
      <c r="D10758" s="23">
        <v>46232.660416666702</v>
      </c>
      <c r="E10758" s="9" t="s">
        <v>212</v>
      </c>
      <c r="F10758" s="9" t="s">
        <v>188</v>
      </c>
      <c r="G10758" s="9" t="s">
        <v>213</v>
      </c>
      <c r="H10758" s="9" t="s">
        <v>88</v>
      </c>
      <c r="I10758" s="9" t="s">
        <v>486</v>
      </c>
      <c r="J10758" s="9" t="s">
        <v>527</v>
      </c>
      <c r="K10758" s="9" t="s">
        <v>246</v>
      </c>
      <c r="L10758" s="9" t="s">
        <v>293</v>
      </c>
      <c r="M10758" s="9" t="s">
        <v>3596</v>
      </c>
      <c r="N10758" s="9" t="s">
        <v>196</v>
      </c>
      <c r="O10758" s="9" t="s">
        <v>178</v>
      </c>
      <c r="P10758" s="9" t="s">
        <v>272</v>
      </c>
      <c r="Q10758" s="9" t="s">
        <v>219</v>
      </c>
      <c r="R10758" s="9">
        <v>0</v>
      </c>
      <c r="S10758" s="9">
        <v>22</v>
      </c>
      <c r="U10758" s="9" t="s">
        <v>266</v>
      </c>
      <c r="X10758" s="9">
        <f>INDEX(SLA_Policy!$D$2:$D$5,MATCH(F10758,SLA_Policy!$A$2:$A$5,0))</f>
        <v>72</v>
      </c>
      <c r="Y10758" s="9" t="str">
        <f>IF(E10758="Cancelled","Excluded",IF(D10758="",IF((SLA_Policy!$B$8-B10758)*24&gt;X10758,"Open - Breached","Open - On Track"),IF((D10758-B10758)*24&lt;=X10758,"Met","Breached")))</f>
        <v>Met</v>
      </c>
    </row>
    <row r="10759" spans="1:25" x14ac:dyDescent="0.25">
      <c r="A10759" s="9" t="s">
        <v>15364</v>
      </c>
      <c r="B10759" s="23">
        <v>46231.254166666702</v>
      </c>
      <c r="C10759" s="23">
        <v>46231.313194444498</v>
      </c>
      <c r="D10759" s="23">
        <v>46237.398611111101</v>
      </c>
      <c r="E10759" s="9" t="s">
        <v>212</v>
      </c>
      <c r="F10759" s="9" t="s">
        <v>189</v>
      </c>
      <c r="G10759" s="9" t="s">
        <v>213</v>
      </c>
      <c r="H10759" s="9" t="s">
        <v>167</v>
      </c>
      <c r="I10759" s="9" t="s">
        <v>362</v>
      </c>
      <c r="J10759" s="9" t="s">
        <v>15365</v>
      </c>
      <c r="K10759" s="9" t="s">
        <v>246</v>
      </c>
      <c r="L10759" s="9" t="s">
        <v>293</v>
      </c>
      <c r="M10759" s="9" t="s">
        <v>493</v>
      </c>
      <c r="N10759" s="9" t="s">
        <v>196</v>
      </c>
      <c r="O10759" s="9" t="s">
        <v>176</v>
      </c>
      <c r="P10759" s="9" t="s">
        <v>570</v>
      </c>
      <c r="Q10759" s="9" t="s">
        <v>219</v>
      </c>
      <c r="R10759" s="9">
        <v>1</v>
      </c>
      <c r="S10759" s="9">
        <v>84</v>
      </c>
      <c r="U10759" s="9" t="s">
        <v>376</v>
      </c>
      <c r="X10759" s="9">
        <f>INDEX(SLA_Policy!$D$2:$D$5,MATCH(F10759,SLA_Policy!$A$2:$A$5,0))</f>
        <v>120</v>
      </c>
      <c r="Y10759" s="9" t="str">
        <f>IF(E10759="Cancelled","Excluded",IF(D10759="",IF((SLA_Policy!$B$8-B10759)*24&gt;X10759,"Open - Breached","Open - On Track"),IF((D10759-B10759)*24&lt;=X10759,"Met","Breached")))</f>
        <v>Breached</v>
      </c>
    </row>
    <row r="10760" spans="1:25" x14ac:dyDescent="0.25">
      <c r="A10760" s="9" t="s">
        <v>15366</v>
      </c>
      <c r="B10760" s="23">
        <v>46231.2944444444</v>
      </c>
      <c r="C10760" s="23">
        <v>46231.295138888898</v>
      </c>
      <c r="D10760" s="23">
        <v>46231.306250000001</v>
      </c>
      <c r="E10760" s="9" t="s">
        <v>212</v>
      </c>
      <c r="F10760" s="9" t="s">
        <v>187</v>
      </c>
      <c r="G10760" s="9" t="s">
        <v>213</v>
      </c>
      <c r="H10760" s="9" t="s">
        <v>161</v>
      </c>
      <c r="I10760" s="9" t="s">
        <v>389</v>
      </c>
      <c r="J10760" s="9" t="s">
        <v>1243</v>
      </c>
      <c r="K10760" s="9" t="s">
        <v>215</v>
      </c>
      <c r="L10760" s="9" t="s">
        <v>395</v>
      </c>
      <c r="M10760" s="9" t="s">
        <v>484</v>
      </c>
      <c r="N10760" s="9" t="s">
        <v>198</v>
      </c>
      <c r="O10760" s="9" t="s">
        <v>177</v>
      </c>
      <c r="P10760" s="9" t="s">
        <v>241</v>
      </c>
      <c r="Q10760" s="9" t="s">
        <v>273</v>
      </c>
      <c r="R10760" s="9">
        <v>0</v>
      </c>
      <c r="S10760" s="9">
        <v>5</v>
      </c>
      <c r="U10760" s="9" t="s">
        <v>290</v>
      </c>
      <c r="X10760" s="9">
        <f>INDEX(SLA_Policy!$D$2:$D$5,MATCH(F10760,SLA_Policy!$A$2:$A$5,0))</f>
        <v>8</v>
      </c>
      <c r="Y10760" s="9" t="str">
        <f>IF(E10760="Cancelled","Excluded",IF(D10760="",IF((SLA_Policy!$B$8-B10760)*24&gt;X10760,"Open - Breached","Open - On Track"),IF((D10760-B10760)*24&lt;=X10760,"Met","Breached")))</f>
        <v>Met</v>
      </c>
    </row>
    <row r="10761" spans="1:25" x14ac:dyDescent="0.25">
      <c r="A10761" s="9" t="s">
        <v>15367</v>
      </c>
      <c r="B10761" s="23">
        <v>46231.311111111099</v>
      </c>
      <c r="C10761" s="23">
        <v>46231.314583333296</v>
      </c>
      <c r="D10761" s="23">
        <v>46231.5805555556</v>
      </c>
      <c r="E10761" s="9" t="s">
        <v>212</v>
      </c>
      <c r="F10761" s="9" t="s">
        <v>189</v>
      </c>
      <c r="G10761" s="9" t="s">
        <v>213</v>
      </c>
      <c r="H10761" s="9" t="s">
        <v>88</v>
      </c>
      <c r="I10761" s="9" t="s">
        <v>92</v>
      </c>
      <c r="J10761" s="9" t="s">
        <v>9696</v>
      </c>
      <c r="K10761" s="9" t="s">
        <v>225</v>
      </c>
      <c r="L10761" s="9" t="s">
        <v>104</v>
      </c>
      <c r="M10761" s="9" t="s">
        <v>1705</v>
      </c>
      <c r="N10761" s="9" t="s">
        <v>200</v>
      </c>
      <c r="O10761" s="9" t="s">
        <v>178</v>
      </c>
      <c r="P10761" s="9" t="s">
        <v>414</v>
      </c>
      <c r="Q10761" s="9" t="s">
        <v>219</v>
      </c>
      <c r="R10761" s="9">
        <v>0</v>
      </c>
      <c r="S10761" s="9">
        <v>27</v>
      </c>
      <c r="T10761" s="9" t="s">
        <v>229</v>
      </c>
      <c r="U10761" s="9" t="s">
        <v>266</v>
      </c>
      <c r="W10761" s="9">
        <v>5</v>
      </c>
      <c r="X10761" s="9">
        <f>INDEX(SLA_Policy!$D$2:$D$5,MATCH(F10761,SLA_Policy!$A$2:$A$5,0))</f>
        <v>120</v>
      </c>
      <c r="Y10761" s="9" t="str">
        <f>IF(E10761="Cancelled","Excluded",IF(D10761="",IF((SLA_Policy!$B$8-B10761)*24&gt;X10761,"Open - Breached","Open - On Track"),IF((D10761-B10761)*24&lt;=X10761,"Met","Breached")))</f>
        <v>Met</v>
      </c>
    </row>
    <row r="10762" spans="1:25" x14ac:dyDescent="0.25">
      <c r="A10762" s="9" t="s">
        <v>15368</v>
      </c>
      <c r="B10762" s="23">
        <v>46231.332638888904</v>
      </c>
      <c r="C10762" s="23">
        <v>46231.336111111101</v>
      </c>
      <c r="D10762" s="23">
        <v>46231.451388888898</v>
      </c>
      <c r="E10762" s="9" t="s">
        <v>212</v>
      </c>
      <c r="F10762" s="9" t="s">
        <v>188</v>
      </c>
      <c r="G10762" s="9" t="s">
        <v>213</v>
      </c>
      <c r="H10762" s="9" t="s">
        <v>88</v>
      </c>
      <c r="I10762" s="9" t="s">
        <v>92</v>
      </c>
      <c r="J10762" s="9" t="s">
        <v>1082</v>
      </c>
      <c r="K10762" s="9" t="s">
        <v>215</v>
      </c>
      <c r="L10762" s="9" t="s">
        <v>216</v>
      </c>
      <c r="M10762" s="9" t="s">
        <v>4222</v>
      </c>
      <c r="N10762" s="9" t="s">
        <v>198</v>
      </c>
      <c r="O10762" s="9" t="s">
        <v>178</v>
      </c>
      <c r="P10762" s="9" t="s">
        <v>321</v>
      </c>
      <c r="Q10762" s="9" t="s">
        <v>219</v>
      </c>
      <c r="R10762" s="9">
        <v>0</v>
      </c>
      <c r="S10762" s="9">
        <v>18</v>
      </c>
      <c r="T10762" s="9" t="s">
        <v>136</v>
      </c>
      <c r="U10762" s="9" t="s">
        <v>661</v>
      </c>
      <c r="X10762" s="9">
        <f>INDEX(SLA_Policy!$D$2:$D$5,MATCH(F10762,SLA_Policy!$A$2:$A$5,0))</f>
        <v>72</v>
      </c>
      <c r="Y10762" s="9" t="str">
        <f>IF(E10762="Cancelled","Excluded",IF(D10762="",IF((SLA_Policy!$B$8-B10762)*24&gt;X10762,"Open - Breached","Open - On Track"),IF((D10762-B10762)*24&lt;=X10762,"Met","Breached")))</f>
        <v>Met</v>
      </c>
    </row>
    <row r="10763" spans="1:25" x14ac:dyDescent="0.25">
      <c r="A10763" s="9" t="s">
        <v>15369</v>
      </c>
      <c r="B10763" s="23">
        <v>46231.336805555598</v>
      </c>
      <c r="C10763" s="23">
        <v>46231.5402777778</v>
      </c>
      <c r="D10763" s="23">
        <v>46231.737500000003</v>
      </c>
      <c r="E10763" s="9" t="s">
        <v>212</v>
      </c>
      <c r="F10763" s="9" t="s">
        <v>189</v>
      </c>
      <c r="G10763" s="9" t="s">
        <v>213</v>
      </c>
      <c r="H10763" s="9" t="s">
        <v>167</v>
      </c>
      <c r="I10763" s="9" t="s">
        <v>362</v>
      </c>
      <c r="J10763" s="9" t="s">
        <v>15370</v>
      </c>
      <c r="K10763" s="9" t="s">
        <v>239</v>
      </c>
      <c r="L10763" s="9" t="s">
        <v>282</v>
      </c>
      <c r="M10763" s="9" t="s">
        <v>1408</v>
      </c>
      <c r="N10763" s="9" t="s">
        <v>197</v>
      </c>
      <c r="O10763" s="9" t="s">
        <v>176</v>
      </c>
      <c r="P10763" s="9" t="s">
        <v>330</v>
      </c>
      <c r="Q10763" s="9" t="s">
        <v>219</v>
      </c>
      <c r="R10763" s="9">
        <v>0</v>
      </c>
      <c r="S10763" s="9">
        <v>28</v>
      </c>
      <c r="T10763" s="9" t="s">
        <v>229</v>
      </c>
      <c r="U10763" s="9" t="s">
        <v>376</v>
      </c>
      <c r="X10763" s="9">
        <f>INDEX(SLA_Policy!$D$2:$D$5,MATCH(F10763,SLA_Policy!$A$2:$A$5,0))</f>
        <v>120</v>
      </c>
      <c r="Y10763" s="9" t="str">
        <f>IF(E10763="Cancelled","Excluded",IF(D10763="",IF((SLA_Policy!$B$8-B10763)*24&gt;X10763,"Open - Breached","Open - On Track"),IF((D10763-B10763)*24&lt;=X10763,"Met","Breached")))</f>
        <v>Met</v>
      </c>
    </row>
    <row r="10764" spans="1:25" x14ac:dyDescent="0.25">
      <c r="A10764" s="9" t="s">
        <v>15371</v>
      </c>
      <c r="B10764" s="23">
        <v>46231.347222222197</v>
      </c>
      <c r="C10764" s="23">
        <v>46231.354166666701</v>
      </c>
      <c r="D10764" s="23">
        <v>46232.365277777797</v>
      </c>
      <c r="E10764" s="9" t="s">
        <v>212</v>
      </c>
      <c r="F10764" s="9" t="s">
        <v>188</v>
      </c>
      <c r="G10764" s="9" t="s">
        <v>213</v>
      </c>
      <c r="H10764" s="9" t="s">
        <v>167</v>
      </c>
      <c r="I10764" s="9" t="s">
        <v>349</v>
      </c>
      <c r="J10764" s="9" t="s">
        <v>13382</v>
      </c>
      <c r="K10764" s="9" t="s">
        <v>276</v>
      </c>
      <c r="L10764" s="9" t="s">
        <v>12094</v>
      </c>
      <c r="M10764" s="9" t="s">
        <v>12095</v>
      </c>
      <c r="N10764" s="9" t="s">
        <v>198</v>
      </c>
      <c r="O10764" s="9" t="s">
        <v>116</v>
      </c>
      <c r="P10764" s="9" t="s">
        <v>551</v>
      </c>
      <c r="Q10764" s="9" t="s">
        <v>219</v>
      </c>
      <c r="R10764" s="9">
        <v>0</v>
      </c>
      <c r="S10764" s="9">
        <v>42</v>
      </c>
      <c r="U10764" s="9" t="s">
        <v>248</v>
      </c>
      <c r="W10764" s="9">
        <v>5</v>
      </c>
      <c r="X10764" s="9">
        <f>INDEX(SLA_Policy!$D$2:$D$5,MATCH(F10764,SLA_Policy!$A$2:$A$5,0))</f>
        <v>72</v>
      </c>
      <c r="Y10764" s="9" t="str">
        <f>IF(E10764="Cancelled","Excluded",IF(D10764="",IF((SLA_Policy!$B$8-B10764)*24&gt;X10764,"Open - Breached","Open - On Track"),IF((D10764-B10764)*24&lt;=X10764,"Met","Breached")))</f>
        <v>Met</v>
      </c>
    </row>
    <row r="10765" spans="1:25" x14ac:dyDescent="0.25">
      <c r="A10765" s="9" t="s">
        <v>15372</v>
      </c>
      <c r="B10765" s="23">
        <v>46231.359027777798</v>
      </c>
      <c r="C10765" s="23">
        <v>46231.418055555601</v>
      </c>
      <c r="D10765" s="23">
        <v>46231.640972222202</v>
      </c>
      <c r="E10765" s="9" t="s">
        <v>212</v>
      </c>
      <c r="F10765" s="9" t="s">
        <v>189</v>
      </c>
      <c r="G10765" s="9" t="s">
        <v>236</v>
      </c>
      <c r="H10765" s="9" t="s">
        <v>167</v>
      </c>
      <c r="I10765" s="9" t="s">
        <v>255</v>
      </c>
      <c r="J10765" s="9" t="s">
        <v>9673</v>
      </c>
      <c r="K10765" s="9" t="s">
        <v>246</v>
      </c>
      <c r="L10765" s="9" t="s">
        <v>293</v>
      </c>
      <c r="M10765" s="9" t="s">
        <v>1669</v>
      </c>
      <c r="N10765" s="9" t="s">
        <v>196</v>
      </c>
      <c r="O10765" s="9" t="s">
        <v>116</v>
      </c>
      <c r="P10765" s="9" t="s">
        <v>342</v>
      </c>
      <c r="Q10765" s="9" t="s">
        <v>219</v>
      </c>
      <c r="R10765" s="9">
        <v>0</v>
      </c>
      <c r="S10765" s="9">
        <v>36</v>
      </c>
      <c r="U10765" s="9" t="s">
        <v>242</v>
      </c>
      <c r="X10765" s="9">
        <f>INDEX(SLA_Policy!$D$2:$D$5,MATCH(F10765,SLA_Policy!$A$2:$A$5,0))</f>
        <v>120</v>
      </c>
      <c r="Y10765" s="9" t="str">
        <f>IF(E10765="Cancelled","Excluded",IF(D10765="",IF((SLA_Policy!$B$8-B10765)*24&gt;X10765,"Open - Breached","Open - On Track"),IF((D10765-B10765)*24&lt;=X10765,"Met","Breached")))</f>
        <v>Met</v>
      </c>
    </row>
    <row r="10766" spans="1:25" x14ac:dyDescent="0.25">
      <c r="A10766" s="9" t="s">
        <v>15373</v>
      </c>
      <c r="B10766" s="23">
        <v>46231.363888888904</v>
      </c>
      <c r="C10766" s="23">
        <v>46231.390972222202</v>
      </c>
      <c r="D10766" s="23">
        <v>46233.701388888898</v>
      </c>
      <c r="E10766" s="9" t="s">
        <v>212</v>
      </c>
      <c r="F10766" s="9" t="s">
        <v>189</v>
      </c>
      <c r="G10766" s="9" t="s">
        <v>236</v>
      </c>
      <c r="H10766" s="9" t="s">
        <v>161</v>
      </c>
      <c r="I10766" s="9" t="s">
        <v>505</v>
      </c>
      <c r="J10766" s="9" t="s">
        <v>3674</v>
      </c>
      <c r="K10766" s="9" t="s">
        <v>246</v>
      </c>
      <c r="L10766" s="9" t="s">
        <v>104</v>
      </c>
      <c r="M10766" s="9" t="s">
        <v>2368</v>
      </c>
      <c r="N10766" s="9" t="s">
        <v>196</v>
      </c>
      <c r="O10766" s="9" t="s">
        <v>177</v>
      </c>
      <c r="P10766" s="9" t="s">
        <v>300</v>
      </c>
      <c r="Q10766" s="9" t="s">
        <v>219</v>
      </c>
      <c r="R10766" s="9">
        <v>0</v>
      </c>
      <c r="S10766" s="9">
        <v>72</v>
      </c>
      <c r="U10766" s="9" t="s">
        <v>242</v>
      </c>
      <c r="X10766" s="9">
        <f>INDEX(SLA_Policy!$D$2:$D$5,MATCH(F10766,SLA_Policy!$A$2:$A$5,0))</f>
        <v>120</v>
      </c>
      <c r="Y10766" s="9" t="str">
        <f>IF(E10766="Cancelled","Excluded",IF(D10766="",IF((SLA_Policy!$B$8-B10766)*24&gt;X10766,"Open - Breached","Open - On Track"),IF((D10766-B10766)*24&lt;=X10766,"Met","Breached")))</f>
        <v>Met</v>
      </c>
    </row>
    <row r="10767" spans="1:25" x14ac:dyDescent="0.25">
      <c r="A10767" s="9" t="s">
        <v>15374</v>
      </c>
      <c r="B10767" s="23">
        <v>46231.371527777803</v>
      </c>
      <c r="C10767" s="23">
        <v>46231.381944444503</v>
      </c>
      <c r="D10767" s="23">
        <v>46231.554166666698</v>
      </c>
      <c r="E10767" s="9" t="s">
        <v>212</v>
      </c>
      <c r="F10767" s="9" t="s">
        <v>187</v>
      </c>
      <c r="G10767" s="9" t="s">
        <v>213</v>
      </c>
      <c r="H10767" s="9" t="s">
        <v>162</v>
      </c>
      <c r="I10767" s="9" t="s">
        <v>393</v>
      </c>
      <c r="J10767" s="9" t="s">
        <v>4695</v>
      </c>
      <c r="K10767" s="9" t="s">
        <v>215</v>
      </c>
      <c r="L10767" s="9" t="s">
        <v>226</v>
      </c>
      <c r="M10767" s="9" t="s">
        <v>1244</v>
      </c>
      <c r="N10767" s="9" t="s">
        <v>197</v>
      </c>
      <c r="O10767" s="9" t="s">
        <v>116</v>
      </c>
      <c r="P10767" s="9" t="s">
        <v>551</v>
      </c>
      <c r="Q10767" s="9" t="s">
        <v>219</v>
      </c>
      <c r="R10767" s="9">
        <v>1</v>
      </c>
      <c r="S10767" s="9">
        <v>15</v>
      </c>
      <c r="U10767" s="9" t="s">
        <v>290</v>
      </c>
      <c r="X10767" s="9">
        <f>INDEX(SLA_Policy!$D$2:$D$5,MATCH(F10767,SLA_Policy!$A$2:$A$5,0))</f>
        <v>8</v>
      </c>
      <c r="Y10767" s="9" t="str">
        <f>IF(E10767="Cancelled","Excluded",IF(D10767="",IF((SLA_Policy!$B$8-B10767)*24&gt;X10767,"Open - Breached","Open - On Track"),IF((D10767-B10767)*24&lt;=X10767,"Met","Breached")))</f>
        <v>Met</v>
      </c>
    </row>
    <row r="10768" spans="1:25" x14ac:dyDescent="0.25">
      <c r="A10768" s="9" t="s">
        <v>15375</v>
      </c>
      <c r="B10768" s="23">
        <v>46231.383333333302</v>
      </c>
      <c r="C10768" s="23">
        <v>46231.386805555601</v>
      </c>
      <c r="D10768" s="23">
        <v>46231.572222222203</v>
      </c>
      <c r="E10768" s="9" t="s">
        <v>212</v>
      </c>
      <c r="F10768" s="9" t="s">
        <v>188</v>
      </c>
      <c r="G10768" s="9" t="s">
        <v>213</v>
      </c>
      <c r="H10768" s="9" t="s">
        <v>88</v>
      </c>
      <c r="I10768" s="9" t="s">
        <v>92</v>
      </c>
      <c r="J10768" s="9" t="s">
        <v>842</v>
      </c>
      <c r="K10768" s="9" t="s">
        <v>215</v>
      </c>
      <c r="L10768" s="9" t="s">
        <v>270</v>
      </c>
      <c r="M10768" s="9" t="s">
        <v>4297</v>
      </c>
      <c r="N10768" s="9" t="s">
        <v>198</v>
      </c>
      <c r="O10768" s="9" t="s">
        <v>116</v>
      </c>
      <c r="P10768" s="9" t="s">
        <v>342</v>
      </c>
      <c r="Q10768" s="9" t="s">
        <v>219</v>
      </c>
      <c r="R10768" s="9">
        <v>0</v>
      </c>
      <c r="S10768" s="9">
        <v>23</v>
      </c>
      <c r="T10768" s="9" t="s">
        <v>136</v>
      </c>
      <c r="U10768" s="9" t="s">
        <v>266</v>
      </c>
      <c r="X10768" s="9">
        <f>INDEX(SLA_Policy!$D$2:$D$5,MATCH(F10768,SLA_Policy!$A$2:$A$5,0))</f>
        <v>72</v>
      </c>
      <c r="Y10768" s="9" t="str">
        <f>IF(E10768="Cancelled","Excluded",IF(D10768="",IF((SLA_Policy!$B$8-B10768)*24&gt;X10768,"Open - Breached","Open - On Track"),IF((D10768-B10768)*24&lt;=X10768,"Met","Breached")))</f>
        <v>Met</v>
      </c>
    </row>
    <row r="10769" spans="1:25" x14ac:dyDescent="0.25">
      <c r="A10769" s="9" t="s">
        <v>15376</v>
      </c>
      <c r="B10769" s="23">
        <v>46231.3972222222</v>
      </c>
      <c r="C10769" s="23">
        <v>46231.436805555597</v>
      </c>
      <c r="D10769" s="23">
        <v>46273.383333333302</v>
      </c>
      <c r="E10769" s="9" t="s">
        <v>212</v>
      </c>
      <c r="F10769" s="9" t="s">
        <v>189</v>
      </c>
      <c r="G10769" s="9" t="s">
        <v>236</v>
      </c>
      <c r="H10769" s="9" t="s">
        <v>163</v>
      </c>
      <c r="I10769" s="9" t="s">
        <v>315</v>
      </c>
      <c r="J10769" s="9" t="s">
        <v>608</v>
      </c>
      <c r="K10769" s="9" t="s">
        <v>246</v>
      </c>
      <c r="L10769" s="9" t="s">
        <v>104</v>
      </c>
      <c r="M10769" s="9" t="s">
        <v>5629</v>
      </c>
      <c r="N10769" s="9" t="s">
        <v>196</v>
      </c>
      <c r="O10769" s="9" t="s">
        <v>180</v>
      </c>
      <c r="P10769" s="9" t="s">
        <v>368</v>
      </c>
      <c r="Q10769" s="9" t="s">
        <v>273</v>
      </c>
      <c r="R10769" s="9">
        <v>0</v>
      </c>
      <c r="S10769" s="9">
        <v>82</v>
      </c>
      <c r="T10769" s="9" t="s">
        <v>322</v>
      </c>
      <c r="U10769" s="9" t="s">
        <v>242</v>
      </c>
      <c r="X10769" s="9">
        <f>INDEX(SLA_Policy!$D$2:$D$5,MATCH(F10769,SLA_Policy!$A$2:$A$5,0))</f>
        <v>120</v>
      </c>
      <c r="Y10769" s="9" t="str">
        <f>IF(E10769="Cancelled","Excluded",IF(D10769="",IF((SLA_Policy!$B$8-B10769)*24&gt;X10769,"Open - Breached","Open - On Track"),IF((D10769-B10769)*24&lt;=X10769,"Met","Breached")))</f>
        <v>Breached</v>
      </c>
    </row>
    <row r="10770" spans="1:25" x14ac:dyDescent="0.25">
      <c r="A10770" s="9" t="s">
        <v>15377</v>
      </c>
      <c r="B10770" s="23">
        <v>46231.400694444397</v>
      </c>
      <c r="C10770" s="23">
        <v>46231.427777777797</v>
      </c>
      <c r="D10770" s="23">
        <v>46233.374305555597</v>
      </c>
      <c r="E10770" s="9" t="s">
        <v>212</v>
      </c>
      <c r="F10770" s="9" t="s">
        <v>189</v>
      </c>
      <c r="G10770" s="9" t="s">
        <v>213</v>
      </c>
      <c r="H10770" s="9" t="s">
        <v>163</v>
      </c>
      <c r="I10770" s="9" t="s">
        <v>250</v>
      </c>
      <c r="J10770" s="9" t="s">
        <v>251</v>
      </c>
      <c r="K10770" s="9" t="s">
        <v>239</v>
      </c>
      <c r="L10770" s="9" t="s">
        <v>226</v>
      </c>
      <c r="M10770" s="9" t="s">
        <v>288</v>
      </c>
      <c r="N10770" s="9" t="s">
        <v>197</v>
      </c>
      <c r="O10770" s="9" t="s">
        <v>176</v>
      </c>
      <c r="P10770" s="9" t="s">
        <v>570</v>
      </c>
      <c r="Q10770" s="9" t="s">
        <v>219</v>
      </c>
      <c r="R10770" s="9">
        <v>0</v>
      </c>
      <c r="S10770" s="9">
        <v>28</v>
      </c>
      <c r="T10770" s="9" t="s">
        <v>136</v>
      </c>
      <c r="U10770" s="9" t="s">
        <v>230</v>
      </c>
      <c r="X10770" s="9">
        <f>INDEX(SLA_Policy!$D$2:$D$5,MATCH(F10770,SLA_Policy!$A$2:$A$5,0))</f>
        <v>120</v>
      </c>
      <c r="Y10770" s="9" t="str">
        <f>IF(E10770="Cancelled","Excluded",IF(D10770="",IF((SLA_Policy!$B$8-B10770)*24&gt;X10770,"Open - Breached","Open - On Track"),IF((D10770-B10770)*24&lt;=X10770,"Met","Breached")))</f>
        <v>Met</v>
      </c>
    </row>
    <row r="10771" spans="1:25" x14ac:dyDescent="0.25">
      <c r="A10771" s="9" t="s">
        <v>15378</v>
      </c>
      <c r="B10771" s="23">
        <v>46231.423611111102</v>
      </c>
      <c r="C10771" s="23">
        <v>46231.426388888904</v>
      </c>
      <c r="D10771" s="23">
        <v>46231.697222222203</v>
      </c>
      <c r="E10771" s="9" t="s">
        <v>212</v>
      </c>
      <c r="F10771" s="9" t="s">
        <v>188</v>
      </c>
      <c r="G10771" s="9" t="s">
        <v>213</v>
      </c>
      <c r="H10771" s="9" t="s">
        <v>162</v>
      </c>
      <c r="I10771" s="9" t="s">
        <v>345</v>
      </c>
      <c r="J10771" s="9" t="s">
        <v>2804</v>
      </c>
      <c r="K10771" s="9" t="s">
        <v>262</v>
      </c>
      <c r="L10771" s="9" t="s">
        <v>293</v>
      </c>
      <c r="M10771" s="9" t="s">
        <v>2343</v>
      </c>
      <c r="N10771" s="9" t="s">
        <v>198</v>
      </c>
      <c r="O10771" s="9" t="s">
        <v>116</v>
      </c>
      <c r="P10771" s="9" t="s">
        <v>525</v>
      </c>
      <c r="Q10771" s="9" t="s">
        <v>219</v>
      </c>
      <c r="R10771" s="9">
        <v>0</v>
      </c>
      <c r="S10771" s="9">
        <v>29</v>
      </c>
      <c r="U10771" s="9" t="s">
        <v>290</v>
      </c>
      <c r="W10771" s="9">
        <v>4</v>
      </c>
      <c r="X10771" s="9">
        <f>INDEX(SLA_Policy!$D$2:$D$5,MATCH(F10771,SLA_Policy!$A$2:$A$5,0))</f>
        <v>72</v>
      </c>
      <c r="Y10771" s="9" t="str">
        <f>IF(E10771="Cancelled","Excluded",IF(D10771="",IF((SLA_Policy!$B$8-B10771)*24&gt;X10771,"Open - Breached","Open - On Track"),IF((D10771-B10771)*24&lt;=X10771,"Met","Breached")))</f>
        <v>Met</v>
      </c>
    </row>
    <row r="10772" spans="1:25" x14ac:dyDescent="0.25">
      <c r="A10772" s="9" t="s">
        <v>15379</v>
      </c>
      <c r="B10772" s="23">
        <v>46231.430555555598</v>
      </c>
      <c r="C10772" s="23">
        <v>46231.447916666701</v>
      </c>
      <c r="D10772" s="23">
        <v>46231.508333333302</v>
      </c>
      <c r="E10772" s="9" t="s">
        <v>212</v>
      </c>
      <c r="F10772" s="9" t="s">
        <v>188</v>
      </c>
      <c r="G10772" s="9" t="s">
        <v>213</v>
      </c>
      <c r="H10772" s="9" t="s">
        <v>161</v>
      </c>
      <c r="I10772" s="9" t="s">
        <v>454</v>
      </c>
      <c r="J10772" s="9" t="s">
        <v>579</v>
      </c>
      <c r="K10772" s="9" t="s">
        <v>225</v>
      </c>
      <c r="L10772" s="9" t="s">
        <v>104</v>
      </c>
      <c r="M10772" s="9" t="s">
        <v>3171</v>
      </c>
      <c r="N10772" s="9" t="s">
        <v>196</v>
      </c>
      <c r="O10772" s="9" t="s">
        <v>116</v>
      </c>
      <c r="P10772" s="9" t="s">
        <v>218</v>
      </c>
      <c r="Q10772" s="9" t="s">
        <v>219</v>
      </c>
      <c r="R10772" s="9">
        <v>0</v>
      </c>
      <c r="S10772" s="9">
        <v>4</v>
      </c>
      <c r="U10772" s="9" t="s">
        <v>376</v>
      </c>
      <c r="W10772" s="9">
        <v>4</v>
      </c>
      <c r="X10772" s="9">
        <f>INDEX(SLA_Policy!$D$2:$D$5,MATCH(F10772,SLA_Policy!$A$2:$A$5,0))</f>
        <v>72</v>
      </c>
      <c r="Y10772" s="9" t="str">
        <f>IF(E10772="Cancelled","Excluded",IF(D10772="",IF((SLA_Policy!$B$8-B10772)*24&gt;X10772,"Open - Breached","Open - On Track"),IF((D10772-B10772)*24&lt;=X10772,"Met","Breached")))</f>
        <v>Met</v>
      </c>
    </row>
    <row r="10773" spans="1:25" x14ac:dyDescent="0.25">
      <c r="A10773" s="9" t="s">
        <v>15380</v>
      </c>
      <c r="B10773" s="23">
        <v>46231.433333333298</v>
      </c>
      <c r="C10773" s="23">
        <v>46231.435416666704</v>
      </c>
      <c r="D10773" s="23">
        <v>46231.661805555603</v>
      </c>
      <c r="E10773" s="9" t="s">
        <v>212</v>
      </c>
      <c r="F10773" s="9" t="s">
        <v>188</v>
      </c>
      <c r="G10773" s="9" t="s">
        <v>213</v>
      </c>
      <c r="H10773" s="9" t="s">
        <v>161</v>
      </c>
      <c r="I10773" s="9" t="s">
        <v>297</v>
      </c>
      <c r="J10773" s="9" t="s">
        <v>4430</v>
      </c>
      <c r="K10773" s="9" t="s">
        <v>215</v>
      </c>
      <c r="L10773" s="9" t="s">
        <v>104</v>
      </c>
      <c r="M10773" s="9" t="s">
        <v>12732</v>
      </c>
      <c r="N10773" s="9" t="s">
        <v>199</v>
      </c>
      <c r="O10773" s="9" t="s">
        <v>177</v>
      </c>
      <c r="P10773" s="9" t="s">
        <v>241</v>
      </c>
      <c r="Q10773" s="9" t="s">
        <v>219</v>
      </c>
      <c r="R10773" s="9">
        <v>0</v>
      </c>
      <c r="S10773" s="9">
        <v>33</v>
      </c>
      <c r="U10773" s="9" t="s">
        <v>376</v>
      </c>
      <c r="X10773" s="9">
        <f>INDEX(SLA_Policy!$D$2:$D$5,MATCH(F10773,SLA_Policy!$A$2:$A$5,0))</f>
        <v>72</v>
      </c>
      <c r="Y10773" s="9" t="str">
        <f>IF(E10773="Cancelled","Excluded",IF(D10773="",IF((SLA_Policy!$B$8-B10773)*24&gt;X10773,"Open - Breached","Open - On Track"),IF((D10773-B10773)*24&lt;=X10773,"Met","Breached")))</f>
        <v>Met</v>
      </c>
    </row>
    <row r="10774" spans="1:25" x14ac:dyDescent="0.25">
      <c r="A10774" s="9" t="s">
        <v>15381</v>
      </c>
      <c r="B10774" s="23">
        <v>46231.434722222199</v>
      </c>
      <c r="C10774" s="23">
        <v>46231.546527777798</v>
      </c>
      <c r="D10774" s="23">
        <v>46232.384722222203</v>
      </c>
      <c r="E10774" s="9" t="s">
        <v>212</v>
      </c>
      <c r="F10774" s="9" t="s">
        <v>188</v>
      </c>
      <c r="G10774" s="9" t="s">
        <v>213</v>
      </c>
      <c r="H10774" s="9" t="s">
        <v>162</v>
      </c>
      <c r="I10774" s="9" t="s">
        <v>345</v>
      </c>
      <c r="J10774" s="9" t="s">
        <v>1136</v>
      </c>
      <c r="K10774" s="9" t="s">
        <v>303</v>
      </c>
      <c r="L10774" s="9" t="s">
        <v>216</v>
      </c>
      <c r="M10774" s="9" t="s">
        <v>460</v>
      </c>
      <c r="N10774" s="9" t="s">
        <v>196</v>
      </c>
      <c r="O10774" s="9" t="s">
        <v>116</v>
      </c>
      <c r="P10774" s="9" t="s">
        <v>218</v>
      </c>
      <c r="Q10774" s="9" t="s">
        <v>219</v>
      </c>
      <c r="R10774" s="9">
        <v>0</v>
      </c>
      <c r="S10774" s="9">
        <v>19</v>
      </c>
      <c r="U10774" s="9" t="s">
        <v>266</v>
      </c>
      <c r="X10774" s="9">
        <f>INDEX(SLA_Policy!$D$2:$D$5,MATCH(F10774,SLA_Policy!$A$2:$A$5,0))</f>
        <v>72</v>
      </c>
      <c r="Y10774" s="9" t="str">
        <f>IF(E10774="Cancelled","Excluded",IF(D10774="",IF((SLA_Policy!$B$8-B10774)*24&gt;X10774,"Open - Breached","Open - On Track"),IF((D10774-B10774)*24&lt;=X10774,"Met","Breached")))</f>
        <v>Met</v>
      </c>
    </row>
    <row r="10775" spans="1:25" x14ac:dyDescent="0.25">
      <c r="A10775" s="9" t="s">
        <v>15382</v>
      </c>
      <c r="B10775" s="23">
        <v>46231.4375</v>
      </c>
      <c r="C10775" s="23">
        <v>46231.547916666699</v>
      </c>
      <c r="D10775" s="23">
        <v>46232.347222222197</v>
      </c>
      <c r="E10775" s="9" t="s">
        <v>212</v>
      </c>
      <c r="F10775" s="9" t="s">
        <v>189</v>
      </c>
      <c r="G10775" s="9" t="s">
        <v>236</v>
      </c>
      <c r="H10775" s="9" t="s">
        <v>161</v>
      </c>
      <c r="I10775" s="9" t="s">
        <v>482</v>
      </c>
      <c r="J10775" s="9" t="s">
        <v>2297</v>
      </c>
      <c r="K10775" s="9" t="s">
        <v>215</v>
      </c>
      <c r="L10775" s="9" t="s">
        <v>311</v>
      </c>
      <c r="M10775" s="9" t="s">
        <v>829</v>
      </c>
      <c r="N10775" s="9" t="s">
        <v>196</v>
      </c>
      <c r="O10775" s="9" t="s">
        <v>116</v>
      </c>
      <c r="P10775" s="9" t="s">
        <v>218</v>
      </c>
      <c r="Q10775" s="9" t="s">
        <v>219</v>
      </c>
      <c r="R10775" s="9">
        <v>0</v>
      </c>
      <c r="S10775" s="9">
        <v>48</v>
      </c>
      <c r="U10775" s="9" t="s">
        <v>242</v>
      </c>
      <c r="X10775" s="9">
        <f>INDEX(SLA_Policy!$D$2:$D$5,MATCH(F10775,SLA_Policy!$A$2:$A$5,0))</f>
        <v>120</v>
      </c>
      <c r="Y10775" s="9" t="str">
        <f>IF(E10775="Cancelled","Excluded",IF(D10775="",IF((SLA_Policy!$B$8-B10775)*24&gt;X10775,"Open - Breached","Open - On Track"),IF((D10775-B10775)*24&lt;=X10775,"Met","Breached")))</f>
        <v>Met</v>
      </c>
    </row>
    <row r="10776" spans="1:25" x14ac:dyDescent="0.25">
      <c r="A10776" s="9" t="s">
        <v>15383</v>
      </c>
      <c r="B10776" s="23">
        <v>46231.449305555601</v>
      </c>
      <c r="C10776" s="23">
        <v>46231.504861111098</v>
      </c>
      <c r="D10776" s="23">
        <v>46238.498611111099</v>
      </c>
      <c r="E10776" s="9" t="s">
        <v>212</v>
      </c>
      <c r="F10776" s="9" t="s">
        <v>189</v>
      </c>
      <c r="G10776" s="9" t="s">
        <v>236</v>
      </c>
      <c r="H10776" s="9" t="s">
        <v>162</v>
      </c>
      <c r="I10776" s="9" t="s">
        <v>280</v>
      </c>
      <c r="J10776" s="9" t="s">
        <v>8461</v>
      </c>
      <c r="K10776" s="9" t="s">
        <v>215</v>
      </c>
      <c r="L10776" s="9" t="s">
        <v>282</v>
      </c>
      <c r="M10776" s="9" t="s">
        <v>2177</v>
      </c>
      <c r="N10776" s="9" t="s">
        <v>196</v>
      </c>
      <c r="O10776" s="9" t="s">
        <v>179</v>
      </c>
      <c r="P10776" s="9" t="s">
        <v>337</v>
      </c>
      <c r="Q10776" s="9" t="s">
        <v>219</v>
      </c>
      <c r="R10776" s="9">
        <v>0</v>
      </c>
      <c r="S10776" s="9">
        <v>31</v>
      </c>
      <c r="U10776" s="9" t="s">
        <v>242</v>
      </c>
      <c r="X10776" s="9">
        <f>INDEX(SLA_Policy!$D$2:$D$5,MATCH(F10776,SLA_Policy!$A$2:$A$5,0))</f>
        <v>120</v>
      </c>
      <c r="Y10776" s="9" t="str">
        <f>IF(E10776="Cancelled","Excluded",IF(D10776="",IF((SLA_Policy!$B$8-B10776)*24&gt;X10776,"Open - Breached","Open - On Track"),IF((D10776-B10776)*24&lt;=X10776,"Met","Breached")))</f>
        <v>Breached</v>
      </c>
    </row>
    <row r="10777" spans="1:25" x14ac:dyDescent="0.25">
      <c r="A10777" s="9" t="s">
        <v>15384</v>
      </c>
      <c r="B10777" s="23">
        <v>46231.472916666702</v>
      </c>
      <c r="C10777" s="23">
        <v>46231.576388888898</v>
      </c>
      <c r="D10777" s="23">
        <v>46241.770138888904</v>
      </c>
      <c r="E10777" s="9" t="s">
        <v>212</v>
      </c>
      <c r="F10777" s="9" t="s">
        <v>189</v>
      </c>
      <c r="G10777" s="9" t="s">
        <v>213</v>
      </c>
      <c r="H10777" s="9" t="s">
        <v>166</v>
      </c>
      <c r="I10777" s="9" t="s">
        <v>378</v>
      </c>
      <c r="J10777" s="9" t="s">
        <v>1994</v>
      </c>
      <c r="K10777" s="9" t="s">
        <v>262</v>
      </c>
      <c r="L10777" s="9" t="s">
        <v>104</v>
      </c>
      <c r="M10777" s="9" t="s">
        <v>2744</v>
      </c>
      <c r="N10777" s="9" t="s">
        <v>196</v>
      </c>
      <c r="O10777" s="9" t="s">
        <v>181</v>
      </c>
      <c r="P10777" s="9" t="s">
        <v>289</v>
      </c>
      <c r="Q10777" s="9" t="s">
        <v>219</v>
      </c>
      <c r="R10777" s="9">
        <v>0</v>
      </c>
      <c r="S10777" s="9">
        <v>35</v>
      </c>
      <c r="T10777" s="9" t="s">
        <v>322</v>
      </c>
      <c r="U10777" s="9" t="s">
        <v>376</v>
      </c>
      <c r="W10777" s="9">
        <v>3</v>
      </c>
      <c r="X10777" s="9">
        <f>INDEX(SLA_Policy!$D$2:$D$5,MATCH(F10777,SLA_Policy!$A$2:$A$5,0))</f>
        <v>120</v>
      </c>
      <c r="Y10777" s="9" t="str">
        <f>IF(E10777="Cancelled","Excluded",IF(D10777="",IF((SLA_Policy!$B$8-B10777)*24&gt;X10777,"Open - Breached","Open - On Track"),IF((D10777-B10777)*24&lt;=X10777,"Met","Breached")))</f>
        <v>Breached</v>
      </c>
    </row>
    <row r="10778" spans="1:25" x14ac:dyDescent="0.25">
      <c r="A10778" s="9" t="s">
        <v>15385</v>
      </c>
      <c r="B10778" s="23">
        <v>46231.473611111098</v>
      </c>
      <c r="C10778" s="23">
        <v>46231.474999999999</v>
      </c>
      <c r="D10778" s="23">
        <v>46231.538888888899</v>
      </c>
      <c r="E10778" s="9" t="s">
        <v>212</v>
      </c>
      <c r="F10778" s="9" t="s">
        <v>189</v>
      </c>
      <c r="G10778" s="9" t="s">
        <v>213</v>
      </c>
      <c r="H10778" s="9" t="s">
        <v>161</v>
      </c>
      <c r="I10778" s="9" t="s">
        <v>389</v>
      </c>
      <c r="J10778" s="9" t="s">
        <v>1243</v>
      </c>
      <c r="K10778" s="9" t="s">
        <v>215</v>
      </c>
      <c r="L10778" s="9" t="s">
        <v>216</v>
      </c>
      <c r="M10778" s="9" t="s">
        <v>7549</v>
      </c>
      <c r="N10778" s="9" t="s">
        <v>198</v>
      </c>
      <c r="O10778" s="9" t="s">
        <v>116</v>
      </c>
      <c r="P10778" s="9" t="s">
        <v>342</v>
      </c>
      <c r="Q10778" s="9" t="s">
        <v>219</v>
      </c>
      <c r="R10778" s="9">
        <v>0</v>
      </c>
      <c r="S10778" s="9">
        <v>6</v>
      </c>
      <c r="U10778" s="9" t="s">
        <v>290</v>
      </c>
      <c r="W10778" s="9">
        <v>5</v>
      </c>
      <c r="X10778" s="9">
        <f>INDEX(SLA_Policy!$D$2:$D$5,MATCH(F10778,SLA_Policy!$A$2:$A$5,0))</f>
        <v>120</v>
      </c>
      <c r="Y10778" s="9" t="str">
        <f>IF(E10778="Cancelled","Excluded",IF(D10778="",IF((SLA_Policy!$B$8-B10778)*24&gt;X10778,"Open - Breached","Open - On Track"),IF((D10778-B10778)*24&lt;=X10778,"Met","Breached")))</f>
        <v>Met</v>
      </c>
    </row>
    <row r="10779" spans="1:25" x14ac:dyDescent="0.25">
      <c r="A10779" s="9" t="s">
        <v>15386</v>
      </c>
      <c r="B10779" s="23">
        <v>46231.474305555603</v>
      </c>
      <c r="C10779" s="23">
        <v>46231.491666666698</v>
      </c>
      <c r="D10779" s="23">
        <v>46231.5756944444</v>
      </c>
      <c r="E10779" s="9" t="s">
        <v>212</v>
      </c>
      <c r="F10779" s="9" t="s">
        <v>188</v>
      </c>
      <c r="G10779" s="9" t="s">
        <v>236</v>
      </c>
      <c r="H10779" s="9" t="s">
        <v>167</v>
      </c>
      <c r="I10779" s="9" t="s">
        <v>255</v>
      </c>
      <c r="J10779" s="9" t="s">
        <v>15387</v>
      </c>
      <c r="K10779" s="9" t="s">
        <v>262</v>
      </c>
      <c r="L10779" s="9" t="s">
        <v>226</v>
      </c>
      <c r="M10779" s="9" t="s">
        <v>2802</v>
      </c>
      <c r="N10779" s="9" t="s">
        <v>196</v>
      </c>
      <c r="O10779" s="9" t="s">
        <v>116</v>
      </c>
      <c r="P10779" s="9" t="s">
        <v>258</v>
      </c>
      <c r="Q10779" s="9" t="s">
        <v>219</v>
      </c>
      <c r="R10779" s="9">
        <v>0</v>
      </c>
      <c r="S10779" s="9">
        <v>21</v>
      </c>
      <c r="U10779" s="9" t="s">
        <v>242</v>
      </c>
      <c r="X10779" s="9">
        <f>INDEX(SLA_Policy!$D$2:$D$5,MATCH(F10779,SLA_Policy!$A$2:$A$5,0))</f>
        <v>72</v>
      </c>
      <c r="Y10779" s="9" t="str">
        <f>IF(E10779="Cancelled","Excluded",IF(D10779="",IF((SLA_Policy!$B$8-B10779)*24&gt;X10779,"Open - Breached","Open - On Track"),IF((D10779-B10779)*24&lt;=X10779,"Met","Breached")))</f>
        <v>Met</v>
      </c>
    </row>
    <row r="10780" spans="1:25" x14ac:dyDescent="0.25">
      <c r="A10780" s="9" t="s">
        <v>15388</v>
      </c>
      <c r="B10780" s="23">
        <v>46231.511111111096</v>
      </c>
      <c r="C10780" s="23">
        <v>46231.511805555601</v>
      </c>
      <c r="D10780" s="23">
        <v>46231.588194444397</v>
      </c>
      <c r="E10780" s="9" t="s">
        <v>212</v>
      </c>
      <c r="F10780" s="9" t="s">
        <v>187</v>
      </c>
      <c r="G10780" s="9" t="s">
        <v>213</v>
      </c>
      <c r="H10780" s="9" t="s">
        <v>163</v>
      </c>
      <c r="I10780" s="9" t="s">
        <v>223</v>
      </c>
      <c r="J10780" s="9" t="s">
        <v>1514</v>
      </c>
      <c r="K10780" s="9" t="s">
        <v>246</v>
      </c>
      <c r="L10780" s="9" t="s">
        <v>226</v>
      </c>
      <c r="M10780" s="9" t="s">
        <v>3977</v>
      </c>
      <c r="N10780" s="9" t="s">
        <v>200</v>
      </c>
      <c r="O10780" s="9" t="s">
        <v>176</v>
      </c>
      <c r="P10780" s="9" t="s">
        <v>570</v>
      </c>
      <c r="Q10780" s="9" t="s">
        <v>273</v>
      </c>
      <c r="R10780" s="9">
        <v>0</v>
      </c>
      <c r="S10780" s="9">
        <v>52</v>
      </c>
      <c r="T10780" s="9" t="s">
        <v>220</v>
      </c>
      <c r="U10780" s="9" t="s">
        <v>230</v>
      </c>
      <c r="X10780" s="9">
        <f>INDEX(SLA_Policy!$D$2:$D$5,MATCH(F10780,SLA_Policy!$A$2:$A$5,0))</f>
        <v>8</v>
      </c>
      <c r="Y10780" s="9" t="str">
        <f>IF(E10780="Cancelled","Excluded",IF(D10780="",IF((SLA_Policy!$B$8-B10780)*24&gt;X10780,"Open - Breached","Open - On Track"),IF((D10780-B10780)*24&lt;=X10780,"Met","Breached")))</f>
        <v>Met</v>
      </c>
    </row>
    <row r="10781" spans="1:25" x14ac:dyDescent="0.25">
      <c r="A10781" s="9" t="s">
        <v>15389</v>
      </c>
      <c r="B10781" s="23">
        <v>46231.521527777797</v>
      </c>
      <c r="C10781" s="23">
        <v>46231.576388888898</v>
      </c>
      <c r="D10781" s="23">
        <v>46232.456944444399</v>
      </c>
      <c r="E10781" s="9" t="s">
        <v>212</v>
      </c>
      <c r="F10781" s="9" t="s">
        <v>189</v>
      </c>
      <c r="G10781" s="9" t="s">
        <v>213</v>
      </c>
      <c r="H10781" s="9" t="s">
        <v>162</v>
      </c>
      <c r="I10781" s="9" t="s">
        <v>393</v>
      </c>
      <c r="J10781" s="9" t="s">
        <v>1718</v>
      </c>
      <c r="K10781" s="9" t="s">
        <v>303</v>
      </c>
      <c r="L10781" s="9" t="s">
        <v>104</v>
      </c>
      <c r="M10781" s="9" t="s">
        <v>2326</v>
      </c>
      <c r="N10781" s="9" t="s">
        <v>196</v>
      </c>
      <c r="O10781" s="9" t="s">
        <v>179</v>
      </c>
      <c r="P10781" s="9" t="s">
        <v>264</v>
      </c>
      <c r="Q10781" s="9" t="s">
        <v>219</v>
      </c>
      <c r="R10781" s="9">
        <v>0</v>
      </c>
      <c r="S10781" s="9">
        <v>18</v>
      </c>
      <c r="U10781" s="9" t="s">
        <v>266</v>
      </c>
      <c r="X10781" s="9">
        <f>INDEX(SLA_Policy!$D$2:$D$5,MATCH(F10781,SLA_Policy!$A$2:$A$5,0))</f>
        <v>120</v>
      </c>
      <c r="Y10781" s="9" t="str">
        <f>IF(E10781="Cancelled","Excluded",IF(D10781="",IF((SLA_Policy!$B$8-B10781)*24&gt;X10781,"Open - Breached","Open - On Track"),IF((D10781-B10781)*24&lt;=X10781,"Met","Breached")))</f>
        <v>Met</v>
      </c>
    </row>
    <row r="10782" spans="1:25" x14ac:dyDescent="0.25">
      <c r="A10782" s="9" t="s">
        <v>15390</v>
      </c>
      <c r="B10782" s="23">
        <v>46231.527083333298</v>
      </c>
      <c r="C10782" s="23">
        <v>46231.536805555603</v>
      </c>
      <c r="D10782" s="23">
        <v>46232.338888888902</v>
      </c>
      <c r="E10782" s="9" t="s">
        <v>212</v>
      </c>
      <c r="F10782" s="9" t="s">
        <v>189</v>
      </c>
      <c r="G10782" s="9" t="s">
        <v>213</v>
      </c>
      <c r="H10782" s="9" t="s">
        <v>164</v>
      </c>
      <c r="I10782" s="9" t="s">
        <v>478</v>
      </c>
      <c r="J10782" s="9" t="s">
        <v>1725</v>
      </c>
      <c r="K10782" s="9" t="s">
        <v>303</v>
      </c>
      <c r="L10782" s="9" t="s">
        <v>270</v>
      </c>
      <c r="M10782" s="9" t="s">
        <v>1263</v>
      </c>
      <c r="N10782" s="9" t="s">
        <v>199</v>
      </c>
      <c r="O10782" s="9" t="s">
        <v>116</v>
      </c>
      <c r="P10782" s="9" t="s">
        <v>295</v>
      </c>
      <c r="Q10782" s="9" t="s">
        <v>219</v>
      </c>
      <c r="R10782" s="9">
        <v>0</v>
      </c>
      <c r="S10782" s="9">
        <v>12</v>
      </c>
      <c r="T10782" s="9" t="s">
        <v>464</v>
      </c>
      <c r="U10782" s="9" t="s">
        <v>266</v>
      </c>
      <c r="X10782" s="9">
        <f>INDEX(SLA_Policy!$D$2:$D$5,MATCH(F10782,SLA_Policy!$A$2:$A$5,0))</f>
        <v>120</v>
      </c>
      <c r="Y10782" s="9" t="str">
        <f>IF(E10782="Cancelled","Excluded",IF(D10782="",IF((SLA_Policy!$B$8-B10782)*24&gt;X10782,"Open - Breached","Open - On Track"),IF((D10782-B10782)*24&lt;=X10782,"Met","Breached")))</f>
        <v>Met</v>
      </c>
    </row>
    <row r="10783" spans="1:25" x14ac:dyDescent="0.25">
      <c r="A10783" s="9" t="s">
        <v>15391</v>
      </c>
      <c r="B10783" s="23">
        <v>46231.536111111098</v>
      </c>
      <c r="C10783" s="23">
        <v>46231.542361111096</v>
      </c>
      <c r="D10783" s="23">
        <v>46231.550694444399</v>
      </c>
      <c r="E10783" s="9" t="s">
        <v>212</v>
      </c>
      <c r="F10783" s="9" t="s">
        <v>188</v>
      </c>
      <c r="G10783" s="9" t="s">
        <v>213</v>
      </c>
      <c r="H10783" s="9" t="s">
        <v>161</v>
      </c>
      <c r="I10783" s="9" t="s">
        <v>389</v>
      </c>
      <c r="J10783" s="9" t="s">
        <v>15392</v>
      </c>
      <c r="K10783" s="9" t="s">
        <v>215</v>
      </c>
      <c r="L10783" s="9" t="s">
        <v>307</v>
      </c>
      <c r="M10783" s="9" t="s">
        <v>1279</v>
      </c>
      <c r="N10783" s="9" t="s">
        <v>198</v>
      </c>
      <c r="O10783" s="9" t="s">
        <v>116</v>
      </c>
      <c r="P10783" s="9" t="s">
        <v>295</v>
      </c>
      <c r="Q10783" s="9" t="s">
        <v>219</v>
      </c>
      <c r="R10783" s="9">
        <v>0</v>
      </c>
      <c r="S10783" s="9">
        <v>14</v>
      </c>
      <c r="U10783" s="9" t="s">
        <v>290</v>
      </c>
      <c r="X10783" s="9">
        <f>INDEX(SLA_Policy!$D$2:$D$5,MATCH(F10783,SLA_Policy!$A$2:$A$5,0))</f>
        <v>72</v>
      </c>
      <c r="Y10783" s="9" t="str">
        <f>IF(E10783="Cancelled","Excluded",IF(D10783="",IF((SLA_Policy!$B$8-B10783)*24&gt;X10783,"Open - Breached","Open - On Track"),IF((D10783-B10783)*24&lt;=X10783,"Met","Breached")))</f>
        <v>Met</v>
      </c>
    </row>
    <row r="10784" spans="1:25" x14ac:dyDescent="0.25">
      <c r="A10784" s="9" t="s">
        <v>15393</v>
      </c>
      <c r="B10784" s="23">
        <v>46231.5444444444</v>
      </c>
      <c r="C10784" s="23">
        <v>46231.6</v>
      </c>
      <c r="D10784" s="23">
        <v>46232.366666666698</v>
      </c>
      <c r="E10784" s="9" t="s">
        <v>212</v>
      </c>
      <c r="F10784" s="9" t="s">
        <v>189</v>
      </c>
      <c r="G10784" s="9" t="s">
        <v>213</v>
      </c>
      <c r="H10784" s="9" t="s">
        <v>164</v>
      </c>
      <c r="I10784" s="9" t="s">
        <v>260</v>
      </c>
      <c r="J10784" s="9" t="s">
        <v>386</v>
      </c>
      <c r="K10784" s="9" t="s">
        <v>14602</v>
      </c>
      <c r="L10784" s="9" t="s">
        <v>12094</v>
      </c>
      <c r="M10784" s="9" t="s">
        <v>14773</v>
      </c>
      <c r="N10784" s="9" t="s">
        <v>196</v>
      </c>
      <c r="O10784" s="9" t="s">
        <v>182</v>
      </c>
      <c r="P10784" s="9" t="s">
        <v>120</v>
      </c>
      <c r="Q10784" s="9" t="s">
        <v>219</v>
      </c>
      <c r="R10784" s="9">
        <v>0</v>
      </c>
      <c r="S10784" s="9">
        <v>43</v>
      </c>
      <c r="T10784" s="9" t="s">
        <v>265</v>
      </c>
      <c r="U10784" s="9" t="s">
        <v>376</v>
      </c>
      <c r="W10784" s="9">
        <v>4</v>
      </c>
      <c r="X10784" s="9">
        <f>INDEX(SLA_Policy!$D$2:$D$5,MATCH(F10784,SLA_Policy!$A$2:$A$5,0))</f>
        <v>120</v>
      </c>
      <c r="Y10784" s="9" t="str">
        <f>IF(E10784="Cancelled","Excluded",IF(D10784="",IF((SLA_Policy!$B$8-B10784)*24&gt;X10784,"Open - Breached","Open - On Track"),IF((D10784-B10784)*24&lt;=X10784,"Met","Breached")))</f>
        <v>Met</v>
      </c>
    </row>
    <row r="10785" spans="1:25" x14ac:dyDescent="0.25">
      <c r="A10785" s="9" t="s">
        <v>15394</v>
      </c>
      <c r="B10785" s="23">
        <v>46231.545138888898</v>
      </c>
      <c r="C10785" s="23">
        <v>46231.697916666701</v>
      </c>
      <c r="D10785" s="23">
        <v>46232.347222222197</v>
      </c>
      <c r="E10785" s="9" t="s">
        <v>212</v>
      </c>
      <c r="F10785" s="9" t="s">
        <v>188</v>
      </c>
      <c r="G10785" s="9" t="s">
        <v>236</v>
      </c>
      <c r="H10785" s="9" t="s">
        <v>167</v>
      </c>
      <c r="I10785" s="9" t="s">
        <v>255</v>
      </c>
      <c r="J10785" s="9" t="s">
        <v>15395</v>
      </c>
      <c r="K10785" s="9" t="s">
        <v>215</v>
      </c>
      <c r="L10785" s="9" t="s">
        <v>395</v>
      </c>
      <c r="M10785" s="9" t="s">
        <v>2958</v>
      </c>
      <c r="N10785" s="9" t="s">
        <v>196</v>
      </c>
      <c r="O10785" s="9" t="s">
        <v>116</v>
      </c>
      <c r="P10785" s="9" t="s">
        <v>218</v>
      </c>
      <c r="Q10785" s="9" t="s">
        <v>219</v>
      </c>
      <c r="R10785" s="9">
        <v>0</v>
      </c>
      <c r="S10785" s="9">
        <v>29</v>
      </c>
      <c r="U10785" s="9" t="s">
        <v>242</v>
      </c>
      <c r="W10785" s="9">
        <v>4</v>
      </c>
      <c r="X10785" s="9">
        <f>INDEX(SLA_Policy!$D$2:$D$5,MATCH(F10785,SLA_Policy!$A$2:$A$5,0))</f>
        <v>72</v>
      </c>
      <c r="Y10785" s="9" t="str">
        <f>IF(E10785="Cancelled","Excluded",IF(D10785="",IF((SLA_Policy!$B$8-B10785)*24&gt;X10785,"Open - Breached","Open - On Track"),IF((D10785-B10785)*24&lt;=X10785,"Met","Breached")))</f>
        <v>Met</v>
      </c>
    </row>
    <row r="10786" spans="1:25" x14ac:dyDescent="0.25">
      <c r="A10786" s="9" t="s">
        <v>15396</v>
      </c>
      <c r="B10786" s="23">
        <v>46231.547916666699</v>
      </c>
      <c r="C10786" s="23">
        <v>46231.6875</v>
      </c>
      <c r="D10786" s="23">
        <v>46241.746527777803</v>
      </c>
      <c r="E10786" s="9" t="s">
        <v>212</v>
      </c>
      <c r="F10786" s="9" t="s">
        <v>189</v>
      </c>
      <c r="G10786" s="9" t="s">
        <v>236</v>
      </c>
      <c r="H10786" s="9" t="s">
        <v>161</v>
      </c>
      <c r="I10786" s="9" t="s">
        <v>237</v>
      </c>
      <c r="J10786" s="9" t="s">
        <v>775</v>
      </c>
      <c r="K10786" s="9" t="s">
        <v>246</v>
      </c>
      <c r="L10786" s="9" t="s">
        <v>216</v>
      </c>
      <c r="M10786" s="9" t="s">
        <v>2504</v>
      </c>
      <c r="N10786" s="9" t="s">
        <v>196</v>
      </c>
      <c r="O10786" s="9" t="s">
        <v>177</v>
      </c>
      <c r="P10786" s="9" t="s">
        <v>457</v>
      </c>
      <c r="Q10786" s="9" t="s">
        <v>219</v>
      </c>
      <c r="R10786" s="9">
        <v>0</v>
      </c>
      <c r="S10786" s="9">
        <v>6</v>
      </c>
      <c r="U10786" s="9" t="s">
        <v>242</v>
      </c>
      <c r="W10786" s="9">
        <v>5</v>
      </c>
      <c r="X10786" s="9">
        <f>INDEX(SLA_Policy!$D$2:$D$5,MATCH(F10786,SLA_Policy!$A$2:$A$5,0))</f>
        <v>120</v>
      </c>
      <c r="Y10786" s="9" t="str">
        <f>IF(E10786="Cancelled","Excluded",IF(D10786="",IF((SLA_Policy!$B$8-B10786)*24&gt;X10786,"Open - Breached","Open - On Track"),IF((D10786-B10786)*24&lt;=X10786,"Met","Breached")))</f>
        <v>Breached</v>
      </c>
    </row>
    <row r="10787" spans="1:25" x14ac:dyDescent="0.25">
      <c r="A10787" s="9" t="s">
        <v>15397</v>
      </c>
      <c r="B10787" s="23">
        <v>46231.556250000001</v>
      </c>
      <c r="C10787" s="23">
        <v>46231.557638888902</v>
      </c>
      <c r="D10787" s="23">
        <v>46232.347222222197</v>
      </c>
      <c r="E10787" s="9" t="s">
        <v>212</v>
      </c>
      <c r="F10787" s="9" t="s">
        <v>188</v>
      </c>
      <c r="G10787" s="9" t="s">
        <v>213</v>
      </c>
      <c r="H10787" s="9" t="s">
        <v>88</v>
      </c>
      <c r="I10787" s="9" t="s">
        <v>92</v>
      </c>
      <c r="J10787" s="9" t="s">
        <v>842</v>
      </c>
      <c r="K10787" s="9" t="s">
        <v>239</v>
      </c>
      <c r="L10787" s="9" t="s">
        <v>311</v>
      </c>
      <c r="M10787" s="9" t="s">
        <v>3360</v>
      </c>
      <c r="N10787" s="9" t="s">
        <v>198</v>
      </c>
      <c r="O10787" s="9" t="s">
        <v>116</v>
      </c>
      <c r="P10787" s="9" t="s">
        <v>551</v>
      </c>
      <c r="Q10787" s="9" t="s">
        <v>219</v>
      </c>
      <c r="R10787" s="9">
        <v>0</v>
      </c>
      <c r="S10787" s="9">
        <v>17</v>
      </c>
      <c r="T10787" s="9" t="s">
        <v>220</v>
      </c>
      <c r="U10787" s="9" t="s">
        <v>376</v>
      </c>
      <c r="X10787" s="9">
        <f>INDEX(SLA_Policy!$D$2:$D$5,MATCH(F10787,SLA_Policy!$A$2:$A$5,0))</f>
        <v>72</v>
      </c>
      <c r="Y10787" s="9" t="str">
        <f>IF(E10787="Cancelled","Excluded",IF(D10787="",IF((SLA_Policy!$B$8-B10787)*24&gt;X10787,"Open - Breached","Open - On Track"),IF((D10787-B10787)*24&lt;=X10787,"Met","Breached")))</f>
        <v>Met</v>
      </c>
    </row>
    <row r="10788" spans="1:25" x14ac:dyDescent="0.25">
      <c r="A10788" s="9" t="s">
        <v>15398</v>
      </c>
      <c r="B10788" s="23">
        <v>46231.565972222197</v>
      </c>
      <c r="C10788" s="23">
        <v>46231.566666666702</v>
      </c>
      <c r="D10788" s="23">
        <v>46231.582638888904</v>
      </c>
      <c r="E10788" s="9" t="s">
        <v>212</v>
      </c>
      <c r="F10788" s="9" t="s">
        <v>188</v>
      </c>
      <c r="G10788" s="9" t="s">
        <v>213</v>
      </c>
      <c r="H10788" s="9" t="s">
        <v>161</v>
      </c>
      <c r="I10788" s="9" t="s">
        <v>389</v>
      </c>
      <c r="J10788" s="9" t="s">
        <v>5386</v>
      </c>
      <c r="K10788" s="9" t="s">
        <v>246</v>
      </c>
      <c r="L10788" s="9" t="s">
        <v>270</v>
      </c>
      <c r="M10788" s="9" t="s">
        <v>1816</v>
      </c>
      <c r="N10788" s="9" t="s">
        <v>198</v>
      </c>
      <c r="O10788" s="9" t="s">
        <v>116</v>
      </c>
      <c r="P10788" s="9" t="s">
        <v>258</v>
      </c>
      <c r="Q10788" s="9" t="s">
        <v>219</v>
      </c>
      <c r="R10788" s="9">
        <v>0</v>
      </c>
      <c r="S10788" s="9">
        <v>9</v>
      </c>
      <c r="U10788" s="9" t="s">
        <v>266</v>
      </c>
      <c r="W10788" s="9">
        <v>4</v>
      </c>
      <c r="X10788" s="9">
        <f>INDEX(SLA_Policy!$D$2:$D$5,MATCH(F10788,SLA_Policy!$A$2:$A$5,0))</f>
        <v>72</v>
      </c>
      <c r="Y10788" s="9" t="str">
        <f>IF(E10788="Cancelled","Excluded",IF(D10788="",IF((SLA_Policy!$B$8-B10788)*24&gt;X10788,"Open - Breached","Open - On Track"),IF((D10788-B10788)*24&lt;=X10788,"Met","Breached")))</f>
        <v>Met</v>
      </c>
    </row>
    <row r="10789" spans="1:25" x14ac:dyDescent="0.25">
      <c r="A10789" s="9" t="s">
        <v>15399</v>
      </c>
      <c r="B10789" s="23">
        <v>46231.581250000003</v>
      </c>
      <c r="C10789" s="23">
        <v>46231.742361111101</v>
      </c>
      <c r="E10789" s="9" t="s">
        <v>14153</v>
      </c>
      <c r="F10789" s="9" t="s">
        <v>189</v>
      </c>
      <c r="G10789" s="9" t="s">
        <v>236</v>
      </c>
      <c r="H10789" s="9" t="s">
        <v>161</v>
      </c>
      <c r="I10789" s="9" t="s">
        <v>237</v>
      </c>
      <c r="J10789" s="9" t="s">
        <v>1336</v>
      </c>
      <c r="K10789" s="9" t="s">
        <v>215</v>
      </c>
      <c r="L10789" s="9" t="s">
        <v>282</v>
      </c>
      <c r="M10789" s="9" t="s">
        <v>2177</v>
      </c>
      <c r="N10789" s="9" t="s">
        <v>196</v>
      </c>
      <c r="O10789" s="9" t="s">
        <v>177</v>
      </c>
      <c r="P10789" s="9" t="s">
        <v>457</v>
      </c>
      <c r="Q10789" s="9" t="s">
        <v>219</v>
      </c>
      <c r="R10789" s="9">
        <v>0</v>
      </c>
      <c r="S10789" s="9">
        <v>12</v>
      </c>
      <c r="X10789" s="9">
        <f>INDEX(SLA_Policy!$D$2:$D$5,MATCH(F10789,SLA_Policy!$A$2:$A$5,0))</f>
        <v>120</v>
      </c>
      <c r="Y10789" s="9" t="str">
        <f>IF(E10789="Cancelled","Excluded",IF(D10789="",IF((SLA_Policy!$B$8-B10789)*24&gt;X10789,"Open - Breached","Open - On Track"),IF((D10789-B10789)*24&lt;=X10789,"Met","Breached")))</f>
        <v>Open - Breached</v>
      </c>
    </row>
    <row r="10790" spans="1:25" x14ac:dyDescent="0.25">
      <c r="A10790" s="9" t="s">
        <v>15400</v>
      </c>
      <c r="B10790" s="23">
        <v>46231.588888888902</v>
      </c>
      <c r="C10790" s="23">
        <v>46231.615277777797</v>
      </c>
      <c r="D10790" s="23">
        <v>46232.646527777797</v>
      </c>
      <c r="E10790" s="9" t="s">
        <v>212</v>
      </c>
      <c r="F10790" s="9" t="s">
        <v>188</v>
      </c>
      <c r="G10790" s="9" t="s">
        <v>213</v>
      </c>
      <c r="H10790" s="9" t="s">
        <v>162</v>
      </c>
      <c r="I10790" s="9" t="s">
        <v>393</v>
      </c>
      <c r="J10790" s="9" t="s">
        <v>1718</v>
      </c>
      <c r="K10790" s="9" t="s">
        <v>246</v>
      </c>
      <c r="L10790" s="9" t="s">
        <v>293</v>
      </c>
      <c r="M10790" s="9" t="s">
        <v>2043</v>
      </c>
      <c r="N10790" s="9" t="s">
        <v>197</v>
      </c>
      <c r="O10790" s="9" t="s">
        <v>179</v>
      </c>
      <c r="P10790" s="9" t="s">
        <v>264</v>
      </c>
      <c r="Q10790" s="9" t="s">
        <v>219</v>
      </c>
      <c r="R10790" s="9">
        <v>0</v>
      </c>
      <c r="S10790" s="9">
        <v>20</v>
      </c>
      <c r="U10790" s="9" t="s">
        <v>376</v>
      </c>
      <c r="X10790" s="9">
        <f>INDEX(SLA_Policy!$D$2:$D$5,MATCH(F10790,SLA_Policy!$A$2:$A$5,0))</f>
        <v>72</v>
      </c>
      <c r="Y10790" s="9" t="str">
        <f>IF(E10790="Cancelled","Excluded",IF(D10790="",IF((SLA_Policy!$B$8-B10790)*24&gt;X10790,"Open - Breached","Open - On Track"),IF((D10790-B10790)*24&lt;=X10790,"Met","Breached")))</f>
        <v>Met</v>
      </c>
    </row>
    <row r="10791" spans="1:25" x14ac:dyDescent="0.25">
      <c r="A10791" s="9" t="s">
        <v>15401</v>
      </c>
      <c r="B10791" s="23">
        <v>46231.597916666702</v>
      </c>
      <c r="C10791" s="23">
        <v>46231.609722222202</v>
      </c>
      <c r="D10791" s="23">
        <v>46231.668055555601</v>
      </c>
      <c r="E10791" s="9" t="s">
        <v>212</v>
      </c>
      <c r="F10791" s="9" t="s">
        <v>189</v>
      </c>
      <c r="G10791" s="9" t="s">
        <v>213</v>
      </c>
      <c r="H10791" s="9" t="s">
        <v>161</v>
      </c>
      <c r="I10791" s="9" t="s">
        <v>389</v>
      </c>
      <c r="J10791" s="9" t="s">
        <v>1243</v>
      </c>
      <c r="K10791" s="9" t="s">
        <v>303</v>
      </c>
      <c r="L10791" s="9" t="s">
        <v>216</v>
      </c>
      <c r="M10791" s="9" t="s">
        <v>647</v>
      </c>
      <c r="N10791" s="9" t="s">
        <v>198</v>
      </c>
      <c r="O10791" s="9" t="s">
        <v>116</v>
      </c>
      <c r="P10791" s="9" t="s">
        <v>590</v>
      </c>
      <c r="Q10791" s="9" t="s">
        <v>219</v>
      </c>
      <c r="R10791" s="9">
        <v>0</v>
      </c>
      <c r="S10791" s="9">
        <v>5</v>
      </c>
      <c r="U10791" s="9" t="s">
        <v>376</v>
      </c>
      <c r="X10791" s="9">
        <f>INDEX(SLA_Policy!$D$2:$D$5,MATCH(F10791,SLA_Policy!$A$2:$A$5,0))</f>
        <v>120</v>
      </c>
      <c r="Y10791" s="9" t="str">
        <f>IF(E10791="Cancelled","Excluded",IF(D10791="",IF((SLA_Policy!$B$8-B10791)*24&gt;X10791,"Open - Breached","Open - On Track"),IF((D10791-B10791)*24&lt;=X10791,"Met","Breached")))</f>
        <v>Met</v>
      </c>
    </row>
    <row r="10792" spans="1:25" x14ac:dyDescent="0.25">
      <c r="A10792" s="9" t="s">
        <v>15402</v>
      </c>
      <c r="B10792" s="23">
        <v>46231.603472222203</v>
      </c>
      <c r="C10792" s="23">
        <v>46231.645138888904</v>
      </c>
      <c r="D10792" s="23">
        <v>46233.344444444498</v>
      </c>
      <c r="E10792" s="9" t="s">
        <v>212</v>
      </c>
      <c r="F10792" s="9" t="s">
        <v>188</v>
      </c>
      <c r="G10792" s="9" t="s">
        <v>213</v>
      </c>
      <c r="H10792" s="9" t="s">
        <v>167</v>
      </c>
      <c r="I10792" s="9" t="s">
        <v>536</v>
      </c>
      <c r="J10792" s="9" t="s">
        <v>558</v>
      </c>
      <c r="K10792" s="9" t="s">
        <v>246</v>
      </c>
      <c r="L10792" s="9" t="s">
        <v>311</v>
      </c>
      <c r="M10792" s="9" t="s">
        <v>1155</v>
      </c>
      <c r="N10792" s="9" t="s">
        <v>197</v>
      </c>
      <c r="O10792" s="9" t="s">
        <v>180</v>
      </c>
      <c r="P10792" s="9" t="s">
        <v>318</v>
      </c>
      <c r="Q10792" s="9" t="s">
        <v>219</v>
      </c>
      <c r="R10792" s="9">
        <v>0</v>
      </c>
      <c r="S10792" s="9">
        <v>75</v>
      </c>
      <c r="T10792" s="9" t="s">
        <v>220</v>
      </c>
      <c r="U10792" s="9" t="s">
        <v>376</v>
      </c>
      <c r="W10792" s="9">
        <v>4</v>
      </c>
      <c r="X10792" s="9">
        <f>INDEX(SLA_Policy!$D$2:$D$5,MATCH(F10792,SLA_Policy!$A$2:$A$5,0))</f>
        <v>72</v>
      </c>
      <c r="Y10792" s="9" t="str">
        <f>IF(E10792="Cancelled","Excluded",IF(D10792="",IF((SLA_Policy!$B$8-B10792)*24&gt;X10792,"Open - Breached","Open - On Track"),IF((D10792-B10792)*24&lt;=X10792,"Met","Breached")))</f>
        <v>Met</v>
      </c>
    </row>
    <row r="10793" spans="1:25" x14ac:dyDescent="0.25">
      <c r="A10793" s="9" t="s">
        <v>15403</v>
      </c>
      <c r="B10793" s="23">
        <v>46231.607638888898</v>
      </c>
      <c r="C10793" s="23">
        <v>46231.625694444498</v>
      </c>
      <c r="D10793" s="23">
        <v>46237.354166666701</v>
      </c>
      <c r="E10793" s="9" t="s">
        <v>212</v>
      </c>
      <c r="F10793" s="9" t="s">
        <v>189</v>
      </c>
      <c r="G10793" s="9" t="s">
        <v>236</v>
      </c>
      <c r="H10793" s="9" t="s">
        <v>161</v>
      </c>
      <c r="I10793" s="9" t="s">
        <v>237</v>
      </c>
      <c r="J10793" s="9" t="s">
        <v>2321</v>
      </c>
      <c r="K10793" s="9" t="s">
        <v>215</v>
      </c>
      <c r="L10793" s="9" t="s">
        <v>216</v>
      </c>
      <c r="M10793" s="9" t="s">
        <v>2728</v>
      </c>
      <c r="N10793" s="9" t="s">
        <v>196</v>
      </c>
      <c r="O10793" s="9" t="s">
        <v>177</v>
      </c>
      <c r="P10793" s="9" t="s">
        <v>457</v>
      </c>
      <c r="Q10793" s="9" t="s">
        <v>219</v>
      </c>
      <c r="R10793" s="9">
        <v>0</v>
      </c>
      <c r="S10793" s="9">
        <v>16</v>
      </c>
      <c r="U10793" s="9" t="s">
        <v>242</v>
      </c>
      <c r="X10793" s="9">
        <f>INDEX(SLA_Policy!$D$2:$D$5,MATCH(F10793,SLA_Policy!$A$2:$A$5,0))</f>
        <v>120</v>
      </c>
      <c r="Y10793" s="9" t="str">
        <f>IF(E10793="Cancelled","Excluded",IF(D10793="",IF((SLA_Policy!$B$8-B10793)*24&gt;X10793,"Open - Breached","Open - On Track"),IF((D10793-B10793)*24&lt;=X10793,"Met","Breached")))</f>
        <v>Breached</v>
      </c>
    </row>
    <row r="10794" spans="1:25" x14ac:dyDescent="0.25">
      <c r="A10794" s="9" t="s">
        <v>15404</v>
      </c>
      <c r="B10794" s="23">
        <v>46231.615277777797</v>
      </c>
      <c r="C10794" s="23">
        <v>46231.651388888902</v>
      </c>
      <c r="D10794" s="23">
        <v>46232.400694444397</v>
      </c>
      <c r="E10794" s="9" t="s">
        <v>212</v>
      </c>
      <c r="F10794" s="9" t="s">
        <v>188</v>
      </c>
      <c r="G10794" s="9" t="s">
        <v>213</v>
      </c>
      <c r="H10794" s="9" t="s">
        <v>165</v>
      </c>
      <c r="I10794" s="9" t="s">
        <v>2034</v>
      </c>
      <c r="J10794" s="9" t="s">
        <v>10647</v>
      </c>
      <c r="K10794" s="9" t="s">
        <v>225</v>
      </c>
      <c r="L10794" s="9" t="s">
        <v>293</v>
      </c>
      <c r="M10794" s="9" t="s">
        <v>1575</v>
      </c>
      <c r="N10794" s="9" t="s">
        <v>197</v>
      </c>
      <c r="O10794" s="9" t="s">
        <v>176</v>
      </c>
      <c r="P10794" s="9" t="s">
        <v>228</v>
      </c>
      <c r="Q10794" s="9" t="s">
        <v>219</v>
      </c>
      <c r="R10794" s="9">
        <v>0</v>
      </c>
      <c r="S10794" s="9">
        <v>7</v>
      </c>
      <c r="U10794" s="9" t="s">
        <v>290</v>
      </c>
      <c r="X10794" s="9">
        <f>INDEX(SLA_Policy!$D$2:$D$5,MATCH(F10794,SLA_Policy!$A$2:$A$5,0))</f>
        <v>72</v>
      </c>
      <c r="Y10794" s="9" t="str">
        <f>IF(E10794="Cancelled","Excluded",IF(D10794="",IF((SLA_Policy!$B$8-B10794)*24&gt;X10794,"Open - Breached","Open - On Track"),IF((D10794-B10794)*24&lt;=X10794,"Met","Breached")))</f>
        <v>Met</v>
      </c>
    </row>
    <row r="10795" spans="1:25" x14ac:dyDescent="0.25">
      <c r="A10795" s="9" t="s">
        <v>15405</v>
      </c>
      <c r="B10795" s="23">
        <v>46231.619444444397</v>
      </c>
      <c r="C10795" s="23">
        <v>46231.634722222203</v>
      </c>
      <c r="D10795" s="23">
        <v>46232.320138888899</v>
      </c>
      <c r="E10795" s="9" t="s">
        <v>212</v>
      </c>
      <c r="F10795" s="9" t="s">
        <v>189</v>
      </c>
      <c r="G10795" s="9" t="s">
        <v>213</v>
      </c>
      <c r="H10795" s="9" t="s">
        <v>167</v>
      </c>
      <c r="I10795" s="9" t="s">
        <v>684</v>
      </c>
      <c r="J10795" s="9" t="s">
        <v>5439</v>
      </c>
      <c r="K10795" s="9" t="s">
        <v>215</v>
      </c>
      <c r="L10795" s="9" t="s">
        <v>216</v>
      </c>
      <c r="M10795" s="9" t="s">
        <v>556</v>
      </c>
      <c r="N10795" s="9" t="s">
        <v>198</v>
      </c>
      <c r="O10795" s="9" t="s">
        <v>116</v>
      </c>
      <c r="P10795" s="9" t="s">
        <v>590</v>
      </c>
      <c r="Q10795" s="9" t="s">
        <v>219</v>
      </c>
      <c r="R10795" s="9">
        <v>0</v>
      </c>
      <c r="S10795" s="9">
        <v>8</v>
      </c>
      <c r="U10795" s="9" t="s">
        <v>290</v>
      </c>
      <c r="X10795" s="9">
        <f>INDEX(SLA_Policy!$D$2:$D$5,MATCH(F10795,SLA_Policy!$A$2:$A$5,0))</f>
        <v>120</v>
      </c>
      <c r="Y10795" s="9" t="str">
        <f>IF(E10795="Cancelled","Excluded",IF(D10795="",IF((SLA_Policy!$B$8-B10795)*24&gt;X10795,"Open - Breached","Open - On Track"),IF((D10795-B10795)*24&lt;=X10795,"Met","Breached")))</f>
        <v>Met</v>
      </c>
    </row>
    <row r="10796" spans="1:25" x14ac:dyDescent="0.25">
      <c r="A10796" s="9" t="s">
        <v>15406</v>
      </c>
      <c r="B10796" s="23">
        <v>46231.623611111099</v>
      </c>
      <c r="C10796" s="23">
        <v>46231.625694444498</v>
      </c>
      <c r="D10796" s="23">
        <v>46233.353472222203</v>
      </c>
      <c r="E10796" s="9" t="s">
        <v>212</v>
      </c>
      <c r="F10796" s="9" t="s">
        <v>188</v>
      </c>
      <c r="G10796" s="9" t="s">
        <v>213</v>
      </c>
      <c r="H10796" s="9" t="s">
        <v>163</v>
      </c>
      <c r="I10796" s="9" t="s">
        <v>223</v>
      </c>
      <c r="J10796" s="9" t="s">
        <v>7471</v>
      </c>
      <c r="K10796" s="9" t="s">
        <v>239</v>
      </c>
      <c r="L10796" s="9" t="s">
        <v>226</v>
      </c>
      <c r="M10796" s="9" t="s">
        <v>1836</v>
      </c>
      <c r="N10796" s="9" t="s">
        <v>200</v>
      </c>
      <c r="O10796" s="9" t="s">
        <v>176</v>
      </c>
      <c r="P10796" s="9" t="s">
        <v>503</v>
      </c>
      <c r="Q10796" s="9" t="s">
        <v>219</v>
      </c>
      <c r="R10796" s="9">
        <v>0</v>
      </c>
      <c r="S10796" s="9">
        <v>67</v>
      </c>
      <c r="T10796" s="9" t="s">
        <v>136</v>
      </c>
      <c r="U10796" s="9" t="s">
        <v>230</v>
      </c>
      <c r="W10796" s="9">
        <v>5</v>
      </c>
      <c r="X10796" s="9">
        <f>INDEX(SLA_Policy!$D$2:$D$5,MATCH(F10796,SLA_Policy!$A$2:$A$5,0))</f>
        <v>72</v>
      </c>
      <c r="Y10796" s="9" t="str">
        <f>IF(E10796="Cancelled","Excluded",IF(D10796="",IF((SLA_Policy!$B$8-B10796)*24&gt;X10796,"Open - Breached","Open - On Track"),IF((D10796-B10796)*24&lt;=X10796,"Met","Breached")))</f>
        <v>Met</v>
      </c>
    </row>
    <row r="10797" spans="1:25" x14ac:dyDescent="0.25">
      <c r="A10797" s="9" t="s">
        <v>15407</v>
      </c>
      <c r="B10797" s="23">
        <v>46231.6381944444</v>
      </c>
      <c r="C10797" s="23">
        <v>46231.651388888902</v>
      </c>
      <c r="D10797" s="23">
        <v>46231.784722222197</v>
      </c>
      <c r="E10797" s="9" t="s">
        <v>212</v>
      </c>
      <c r="F10797" s="9" t="s">
        <v>187</v>
      </c>
      <c r="G10797" s="9" t="s">
        <v>213</v>
      </c>
      <c r="H10797" s="9" t="s">
        <v>88</v>
      </c>
      <c r="I10797" s="9" t="s">
        <v>92</v>
      </c>
      <c r="J10797" s="9" t="s">
        <v>959</v>
      </c>
      <c r="K10797" s="9" t="s">
        <v>246</v>
      </c>
      <c r="L10797" s="9" t="s">
        <v>104</v>
      </c>
      <c r="M10797" s="9" t="s">
        <v>1398</v>
      </c>
      <c r="N10797" s="9" t="s">
        <v>197</v>
      </c>
      <c r="O10797" s="9" t="s">
        <v>178</v>
      </c>
      <c r="P10797" s="9" t="s">
        <v>360</v>
      </c>
      <c r="Q10797" s="9" t="s">
        <v>273</v>
      </c>
      <c r="R10797" s="9">
        <v>0</v>
      </c>
      <c r="S10797" s="9">
        <v>32</v>
      </c>
      <c r="T10797" s="9" t="s">
        <v>136</v>
      </c>
      <c r="U10797" s="9" t="s">
        <v>221</v>
      </c>
      <c r="X10797" s="9">
        <f>INDEX(SLA_Policy!$D$2:$D$5,MATCH(F10797,SLA_Policy!$A$2:$A$5,0))</f>
        <v>8</v>
      </c>
      <c r="Y10797" s="9" t="str">
        <f>IF(E10797="Cancelled","Excluded",IF(D10797="",IF((SLA_Policy!$B$8-B10797)*24&gt;X10797,"Open - Breached","Open - On Track"),IF((D10797-B10797)*24&lt;=X10797,"Met","Breached")))</f>
        <v>Met</v>
      </c>
    </row>
    <row r="10798" spans="1:25" x14ac:dyDescent="0.25">
      <c r="A10798" s="9" t="s">
        <v>15408</v>
      </c>
      <c r="B10798" s="23">
        <v>46231.639583333301</v>
      </c>
      <c r="C10798" s="23">
        <v>46231.642361111102</v>
      </c>
      <c r="D10798" s="23">
        <v>46232.355555555601</v>
      </c>
      <c r="E10798" s="9" t="s">
        <v>212</v>
      </c>
      <c r="F10798" s="9" t="s">
        <v>188</v>
      </c>
      <c r="G10798" s="9" t="s">
        <v>213</v>
      </c>
      <c r="H10798" s="9" t="s">
        <v>161</v>
      </c>
      <c r="I10798" s="9" t="s">
        <v>297</v>
      </c>
      <c r="J10798" s="9" t="s">
        <v>6349</v>
      </c>
      <c r="K10798" s="9" t="s">
        <v>239</v>
      </c>
      <c r="L10798" s="9" t="s">
        <v>371</v>
      </c>
      <c r="M10798" s="9" t="s">
        <v>609</v>
      </c>
      <c r="N10798" s="9" t="s">
        <v>198</v>
      </c>
      <c r="O10798" s="9" t="s">
        <v>177</v>
      </c>
      <c r="P10798" s="9" t="s">
        <v>241</v>
      </c>
      <c r="Q10798" s="9" t="s">
        <v>219</v>
      </c>
      <c r="R10798" s="9">
        <v>0</v>
      </c>
      <c r="S10798" s="9">
        <v>18</v>
      </c>
      <c r="U10798" s="9" t="s">
        <v>290</v>
      </c>
      <c r="W10798" s="9">
        <v>4</v>
      </c>
      <c r="X10798" s="9">
        <f>INDEX(SLA_Policy!$D$2:$D$5,MATCH(F10798,SLA_Policy!$A$2:$A$5,0))</f>
        <v>72</v>
      </c>
      <c r="Y10798" s="9" t="str">
        <f>IF(E10798="Cancelled","Excluded",IF(D10798="",IF((SLA_Policy!$B$8-B10798)*24&gt;X10798,"Open - Breached","Open - On Track"),IF((D10798-B10798)*24&lt;=X10798,"Met","Breached")))</f>
        <v>Met</v>
      </c>
    </row>
    <row r="10799" spans="1:25" x14ac:dyDescent="0.25">
      <c r="A10799" s="9" t="s">
        <v>15409</v>
      </c>
      <c r="B10799" s="23">
        <v>46231.65625</v>
      </c>
      <c r="C10799" s="23">
        <v>46231.661805555603</v>
      </c>
      <c r="D10799" s="23">
        <v>46232.411111111098</v>
      </c>
      <c r="E10799" s="9" t="s">
        <v>212</v>
      </c>
      <c r="F10799" s="9" t="s">
        <v>189</v>
      </c>
      <c r="G10799" s="9" t="s">
        <v>213</v>
      </c>
      <c r="H10799" s="9" t="s">
        <v>161</v>
      </c>
      <c r="I10799" s="9" t="s">
        <v>389</v>
      </c>
      <c r="J10799" s="9" t="s">
        <v>1402</v>
      </c>
      <c r="K10799" s="9" t="s">
        <v>246</v>
      </c>
      <c r="L10799" s="9" t="s">
        <v>311</v>
      </c>
      <c r="M10799" s="9" t="s">
        <v>1183</v>
      </c>
      <c r="N10799" s="9" t="s">
        <v>198</v>
      </c>
      <c r="O10799" s="9" t="s">
        <v>116</v>
      </c>
      <c r="P10799" s="9" t="s">
        <v>295</v>
      </c>
      <c r="Q10799" s="9" t="s">
        <v>219</v>
      </c>
      <c r="R10799" s="9">
        <v>0</v>
      </c>
      <c r="S10799" s="9">
        <v>5</v>
      </c>
      <c r="U10799" s="9" t="s">
        <v>266</v>
      </c>
      <c r="X10799" s="9">
        <f>INDEX(SLA_Policy!$D$2:$D$5,MATCH(F10799,SLA_Policy!$A$2:$A$5,0))</f>
        <v>120</v>
      </c>
      <c r="Y10799" s="9" t="str">
        <f>IF(E10799="Cancelled","Excluded",IF(D10799="",IF((SLA_Policy!$B$8-B10799)*24&gt;X10799,"Open - Breached","Open - On Track"),IF((D10799-B10799)*24&lt;=X10799,"Met","Breached")))</f>
        <v>Met</v>
      </c>
    </row>
    <row r="10800" spans="1:25" x14ac:dyDescent="0.25">
      <c r="A10800" s="9" t="s">
        <v>15410</v>
      </c>
      <c r="B10800" s="23">
        <v>46231.6743055556</v>
      </c>
      <c r="C10800" s="23">
        <v>46231.693055555603</v>
      </c>
      <c r="D10800" s="23">
        <v>46233.3527777778</v>
      </c>
      <c r="E10800" s="9" t="s">
        <v>212</v>
      </c>
      <c r="F10800" s="9" t="s">
        <v>189</v>
      </c>
      <c r="G10800" s="9" t="s">
        <v>213</v>
      </c>
      <c r="H10800" s="9" t="s">
        <v>164</v>
      </c>
      <c r="I10800" s="9" t="s">
        <v>478</v>
      </c>
      <c r="J10800" s="9" t="s">
        <v>15411</v>
      </c>
      <c r="K10800" s="9" t="s">
        <v>239</v>
      </c>
      <c r="L10800" s="9" t="s">
        <v>282</v>
      </c>
      <c r="M10800" s="9" t="s">
        <v>426</v>
      </c>
      <c r="N10800" s="9" t="s">
        <v>198</v>
      </c>
      <c r="O10800" s="9" t="s">
        <v>116</v>
      </c>
      <c r="P10800" s="9" t="s">
        <v>342</v>
      </c>
      <c r="Q10800" s="9" t="s">
        <v>219</v>
      </c>
      <c r="R10800" s="9">
        <v>0</v>
      </c>
      <c r="S10800" s="9">
        <v>29</v>
      </c>
      <c r="T10800" s="9" t="s">
        <v>343</v>
      </c>
      <c r="U10800" s="9" t="s">
        <v>266</v>
      </c>
      <c r="X10800" s="9">
        <f>INDEX(SLA_Policy!$D$2:$D$5,MATCH(F10800,SLA_Policy!$A$2:$A$5,0))</f>
        <v>120</v>
      </c>
      <c r="Y10800" s="9" t="str">
        <f>IF(E10800="Cancelled","Excluded",IF(D10800="",IF((SLA_Policy!$B$8-B10800)*24&gt;X10800,"Open - Breached","Open - On Track"),IF((D10800-B10800)*24&lt;=X10800,"Met","Breached")))</f>
        <v>Met</v>
      </c>
    </row>
    <row r="10801" spans="1:25" x14ac:dyDescent="0.25">
      <c r="A10801" s="9" t="s">
        <v>15412</v>
      </c>
      <c r="B10801" s="23">
        <v>46231.676388888904</v>
      </c>
      <c r="C10801" s="23">
        <v>46232.295138888898</v>
      </c>
      <c r="D10801" s="23">
        <v>46232.504861111098</v>
      </c>
      <c r="E10801" s="9" t="s">
        <v>212</v>
      </c>
      <c r="F10801" s="9" t="s">
        <v>188</v>
      </c>
      <c r="G10801" s="9" t="s">
        <v>213</v>
      </c>
      <c r="H10801" s="9" t="s">
        <v>162</v>
      </c>
      <c r="I10801" s="9" t="s">
        <v>244</v>
      </c>
      <c r="J10801" s="9" t="s">
        <v>292</v>
      </c>
      <c r="K10801" s="9" t="s">
        <v>262</v>
      </c>
      <c r="L10801" s="9" t="s">
        <v>311</v>
      </c>
      <c r="M10801" s="9" t="s">
        <v>5892</v>
      </c>
      <c r="N10801" s="9" t="s">
        <v>197</v>
      </c>
      <c r="O10801" s="9" t="s">
        <v>116</v>
      </c>
      <c r="P10801" s="9" t="s">
        <v>551</v>
      </c>
      <c r="Q10801" s="9" t="s">
        <v>219</v>
      </c>
      <c r="R10801" s="9">
        <v>0</v>
      </c>
      <c r="S10801" s="9">
        <v>44</v>
      </c>
      <c r="U10801" s="9" t="s">
        <v>290</v>
      </c>
      <c r="X10801" s="9">
        <f>INDEX(SLA_Policy!$D$2:$D$5,MATCH(F10801,SLA_Policy!$A$2:$A$5,0))</f>
        <v>72</v>
      </c>
      <c r="Y10801" s="9" t="str">
        <f>IF(E10801="Cancelled","Excluded",IF(D10801="",IF((SLA_Policy!$B$8-B10801)*24&gt;X10801,"Open - Breached","Open - On Track"),IF((D10801-B10801)*24&lt;=X10801,"Met","Breached")))</f>
        <v>Met</v>
      </c>
    </row>
    <row r="10802" spans="1:25" x14ac:dyDescent="0.25">
      <c r="A10802" s="9" t="s">
        <v>15413</v>
      </c>
      <c r="B10802" s="23">
        <v>46231.677083333299</v>
      </c>
      <c r="C10802" s="23">
        <v>46231.729166666701</v>
      </c>
      <c r="D10802" s="23">
        <v>46233.3125</v>
      </c>
      <c r="E10802" s="9" t="s">
        <v>212</v>
      </c>
      <c r="F10802" s="9" t="s">
        <v>189</v>
      </c>
      <c r="G10802" s="9" t="s">
        <v>213</v>
      </c>
      <c r="H10802" s="9" t="s">
        <v>163</v>
      </c>
      <c r="I10802" s="9" t="s">
        <v>405</v>
      </c>
      <c r="J10802" s="9" t="s">
        <v>1052</v>
      </c>
      <c r="K10802" s="9" t="s">
        <v>239</v>
      </c>
      <c r="L10802" s="9" t="s">
        <v>307</v>
      </c>
      <c r="M10802" s="9" t="s">
        <v>882</v>
      </c>
      <c r="N10802" s="9" t="s">
        <v>197</v>
      </c>
      <c r="O10802" s="9" t="s">
        <v>176</v>
      </c>
      <c r="P10802" s="9" t="s">
        <v>419</v>
      </c>
      <c r="Q10802" s="9" t="s">
        <v>219</v>
      </c>
      <c r="R10802" s="9">
        <v>0</v>
      </c>
      <c r="S10802" s="9">
        <v>25</v>
      </c>
      <c r="U10802" s="9" t="s">
        <v>376</v>
      </c>
      <c r="W10802" s="9">
        <v>4</v>
      </c>
      <c r="X10802" s="9">
        <f>INDEX(SLA_Policy!$D$2:$D$5,MATCH(F10802,SLA_Policy!$A$2:$A$5,0))</f>
        <v>120</v>
      </c>
      <c r="Y10802" s="9" t="str">
        <f>IF(E10802="Cancelled","Excluded",IF(D10802="",IF((SLA_Policy!$B$8-B10802)*24&gt;X10802,"Open - Breached","Open - On Track"),IF((D10802-B10802)*24&lt;=X10802,"Met","Breached")))</f>
        <v>Met</v>
      </c>
    </row>
    <row r="10803" spans="1:25" x14ac:dyDescent="0.25">
      <c r="A10803" s="9" t="s">
        <v>15414</v>
      </c>
      <c r="B10803" s="23">
        <v>46231.690277777801</v>
      </c>
      <c r="C10803" s="23">
        <v>46232.372916666704</v>
      </c>
      <c r="D10803" s="23">
        <v>46233.743750000001</v>
      </c>
      <c r="E10803" s="9" t="s">
        <v>212</v>
      </c>
      <c r="F10803" s="9" t="s">
        <v>189</v>
      </c>
      <c r="G10803" s="9" t="s">
        <v>236</v>
      </c>
      <c r="H10803" s="9" t="s">
        <v>161</v>
      </c>
      <c r="I10803" s="9" t="s">
        <v>482</v>
      </c>
      <c r="J10803" s="9" t="s">
        <v>9108</v>
      </c>
      <c r="K10803" s="9" t="s">
        <v>303</v>
      </c>
      <c r="L10803" s="9" t="s">
        <v>216</v>
      </c>
      <c r="M10803" s="9" t="s">
        <v>460</v>
      </c>
      <c r="N10803" s="9" t="s">
        <v>197</v>
      </c>
      <c r="O10803" s="9" t="s">
        <v>177</v>
      </c>
      <c r="P10803" s="9" t="s">
        <v>300</v>
      </c>
      <c r="Q10803" s="9" t="s">
        <v>219</v>
      </c>
      <c r="R10803" s="9">
        <v>1</v>
      </c>
      <c r="S10803" s="9">
        <v>92</v>
      </c>
      <c r="U10803" s="9" t="s">
        <v>242</v>
      </c>
      <c r="X10803" s="9">
        <f>INDEX(SLA_Policy!$D$2:$D$5,MATCH(F10803,SLA_Policy!$A$2:$A$5,0))</f>
        <v>120</v>
      </c>
      <c r="Y10803" s="9" t="str">
        <f>IF(E10803="Cancelled","Excluded",IF(D10803="",IF((SLA_Policy!$B$8-B10803)*24&gt;X10803,"Open - Breached","Open - On Track"),IF((D10803-B10803)*24&lt;=X10803,"Met","Breached")))</f>
        <v>Met</v>
      </c>
    </row>
    <row r="10804" spans="1:25" x14ac:dyDescent="0.25">
      <c r="A10804" s="9" t="s">
        <v>15415</v>
      </c>
      <c r="B10804" s="23">
        <v>46231.7409722222</v>
      </c>
      <c r="C10804" s="23">
        <v>46231.75</v>
      </c>
      <c r="D10804" s="23">
        <v>46232.329861111102</v>
      </c>
      <c r="E10804" s="9" t="s">
        <v>212</v>
      </c>
      <c r="F10804" s="9" t="s">
        <v>188</v>
      </c>
      <c r="G10804" s="9" t="s">
        <v>213</v>
      </c>
      <c r="H10804" s="9" t="s">
        <v>164</v>
      </c>
      <c r="I10804" s="9" t="s">
        <v>339</v>
      </c>
      <c r="J10804" s="9" t="s">
        <v>11306</v>
      </c>
      <c r="K10804" s="9" t="s">
        <v>215</v>
      </c>
      <c r="L10804" s="9" t="s">
        <v>282</v>
      </c>
      <c r="M10804" s="9" t="s">
        <v>998</v>
      </c>
      <c r="N10804" s="9" t="s">
        <v>196</v>
      </c>
      <c r="O10804" s="9" t="s">
        <v>180</v>
      </c>
      <c r="P10804" s="9" t="s">
        <v>278</v>
      </c>
      <c r="Q10804" s="9" t="s">
        <v>219</v>
      </c>
      <c r="R10804" s="9">
        <v>0</v>
      </c>
      <c r="S10804" s="9">
        <v>18</v>
      </c>
      <c r="T10804" s="9" t="s">
        <v>343</v>
      </c>
      <c r="U10804" s="9" t="s">
        <v>290</v>
      </c>
      <c r="X10804" s="9">
        <f>INDEX(SLA_Policy!$D$2:$D$5,MATCH(F10804,SLA_Policy!$A$2:$A$5,0))</f>
        <v>72</v>
      </c>
      <c r="Y10804" s="9" t="str">
        <f>IF(E10804="Cancelled","Excluded",IF(D10804="",IF((SLA_Policy!$B$8-B10804)*24&gt;X10804,"Open - Breached","Open - On Track"),IF((D10804-B10804)*24&lt;=X10804,"Met","Breached")))</f>
        <v>Met</v>
      </c>
    </row>
    <row r="10805" spans="1:25" x14ac:dyDescent="0.25">
      <c r="A10805" s="9" t="s">
        <v>15416</v>
      </c>
      <c r="B10805" s="23">
        <v>46231.890972222202</v>
      </c>
      <c r="C10805" s="23">
        <v>46232.365277777797</v>
      </c>
      <c r="D10805" s="23">
        <v>46232.770833333299</v>
      </c>
      <c r="E10805" s="9" t="s">
        <v>212</v>
      </c>
      <c r="F10805" s="9" t="s">
        <v>189</v>
      </c>
      <c r="G10805" s="9" t="s">
        <v>213</v>
      </c>
      <c r="H10805" s="9" t="s">
        <v>165</v>
      </c>
      <c r="I10805" s="9" t="s">
        <v>567</v>
      </c>
      <c r="J10805" s="9" t="s">
        <v>3041</v>
      </c>
      <c r="K10805" s="9" t="s">
        <v>303</v>
      </c>
      <c r="L10805" s="9" t="s">
        <v>282</v>
      </c>
      <c r="M10805" s="9" t="s">
        <v>2774</v>
      </c>
      <c r="N10805" s="9" t="s">
        <v>197</v>
      </c>
      <c r="O10805" s="9" t="s">
        <v>176</v>
      </c>
      <c r="P10805" s="9" t="s">
        <v>253</v>
      </c>
      <c r="Q10805" s="9" t="s">
        <v>219</v>
      </c>
      <c r="R10805" s="9">
        <v>0</v>
      </c>
      <c r="S10805" s="9">
        <v>12</v>
      </c>
      <c r="U10805" s="9" t="s">
        <v>230</v>
      </c>
      <c r="X10805" s="9">
        <f>INDEX(SLA_Policy!$D$2:$D$5,MATCH(F10805,SLA_Policy!$A$2:$A$5,0))</f>
        <v>120</v>
      </c>
      <c r="Y10805" s="9" t="str">
        <f>IF(E10805="Cancelled","Excluded",IF(D10805="",IF((SLA_Policy!$B$8-B10805)*24&gt;X10805,"Open - Breached","Open - On Track"),IF((D10805-B10805)*24&lt;=X10805,"Met","Breached")))</f>
        <v>Met</v>
      </c>
    </row>
    <row r="10806" spans="1:25" x14ac:dyDescent="0.25">
      <c r="A10806" s="9" t="s">
        <v>15417</v>
      </c>
      <c r="B10806" s="23">
        <v>46231.962500000001</v>
      </c>
      <c r="C10806" s="23">
        <v>46232.336111111101</v>
      </c>
      <c r="D10806" s="23">
        <v>46232.363888888904</v>
      </c>
      <c r="E10806" s="9" t="s">
        <v>212</v>
      </c>
      <c r="F10806" s="9" t="s">
        <v>187</v>
      </c>
      <c r="G10806" s="9" t="s">
        <v>213</v>
      </c>
      <c r="H10806" s="9" t="s">
        <v>161</v>
      </c>
      <c r="I10806" s="9" t="s">
        <v>454</v>
      </c>
      <c r="J10806" s="9" t="s">
        <v>2015</v>
      </c>
      <c r="K10806" s="9" t="s">
        <v>239</v>
      </c>
      <c r="L10806" s="9" t="s">
        <v>216</v>
      </c>
      <c r="M10806" s="9" t="s">
        <v>3477</v>
      </c>
      <c r="N10806" s="9" t="s">
        <v>198</v>
      </c>
      <c r="O10806" s="9" t="s">
        <v>116</v>
      </c>
      <c r="P10806" s="9" t="s">
        <v>295</v>
      </c>
      <c r="Q10806" s="9" t="s">
        <v>219</v>
      </c>
      <c r="R10806" s="9">
        <v>0</v>
      </c>
      <c r="S10806" s="9">
        <v>7</v>
      </c>
      <c r="U10806" s="9" t="s">
        <v>290</v>
      </c>
      <c r="W10806" s="9">
        <v>3</v>
      </c>
      <c r="X10806" s="9">
        <f>INDEX(SLA_Policy!$D$2:$D$5,MATCH(F10806,SLA_Policy!$A$2:$A$5,0))</f>
        <v>8</v>
      </c>
      <c r="Y10806" s="9" t="str">
        <f>IF(E10806="Cancelled","Excluded",IF(D10806="",IF((SLA_Policy!$B$8-B10806)*24&gt;X10806,"Open - Breached","Open - On Track"),IF((D10806-B10806)*24&lt;=X10806,"Met","Breached")))</f>
        <v>Breached</v>
      </c>
    </row>
    <row r="10807" spans="1:25" x14ac:dyDescent="0.25">
      <c r="A10807" s="9" t="s">
        <v>15418</v>
      </c>
      <c r="B10807" s="23">
        <v>46232.2319444444</v>
      </c>
      <c r="C10807" s="23">
        <v>46232.307638888902</v>
      </c>
      <c r="D10807" s="23">
        <v>46233.484722222202</v>
      </c>
      <c r="E10807" s="9" t="s">
        <v>212</v>
      </c>
      <c r="F10807" s="9" t="s">
        <v>188</v>
      </c>
      <c r="G10807" s="9" t="s">
        <v>213</v>
      </c>
      <c r="H10807" s="9" t="s">
        <v>163</v>
      </c>
      <c r="I10807" s="9" t="s">
        <v>223</v>
      </c>
      <c r="J10807" s="9" t="s">
        <v>13436</v>
      </c>
      <c r="K10807" s="9" t="s">
        <v>246</v>
      </c>
      <c r="L10807" s="9" t="s">
        <v>226</v>
      </c>
      <c r="M10807" s="9" t="s">
        <v>826</v>
      </c>
      <c r="N10807" s="9" t="s">
        <v>196</v>
      </c>
      <c r="O10807" s="9" t="s">
        <v>176</v>
      </c>
      <c r="P10807" s="9" t="s">
        <v>419</v>
      </c>
      <c r="Q10807" s="9" t="s">
        <v>219</v>
      </c>
      <c r="R10807" s="9">
        <v>0</v>
      </c>
      <c r="S10807" s="9">
        <v>60</v>
      </c>
      <c r="T10807" s="9" t="s">
        <v>229</v>
      </c>
      <c r="U10807" s="9" t="s">
        <v>230</v>
      </c>
      <c r="X10807" s="9">
        <f>INDEX(SLA_Policy!$D$2:$D$5,MATCH(F10807,SLA_Policy!$A$2:$A$5,0))</f>
        <v>72</v>
      </c>
      <c r="Y10807" s="9" t="str">
        <f>IF(E10807="Cancelled","Excluded",IF(D10807="",IF((SLA_Policy!$B$8-B10807)*24&gt;X10807,"Open - Breached","Open - On Track"),IF((D10807-B10807)*24&lt;=X10807,"Met","Breached")))</f>
        <v>Met</v>
      </c>
    </row>
    <row r="10808" spans="1:25" x14ac:dyDescent="0.25">
      <c r="A10808" s="9" t="s">
        <v>15419</v>
      </c>
      <c r="B10808" s="23">
        <v>46232.3034722222</v>
      </c>
      <c r="C10808" s="23">
        <v>46232.322916666701</v>
      </c>
      <c r="D10808" s="23">
        <v>46234.371527777803</v>
      </c>
      <c r="E10808" s="9" t="s">
        <v>212</v>
      </c>
      <c r="F10808" s="9" t="s">
        <v>189</v>
      </c>
      <c r="G10808" s="9" t="s">
        <v>236</v>
      </c>
      <c r="H10808" s="9" t="s">
        <v>162</v>
      </c>
      <c r="I10808" s="9" t="s">
        <v>280</v>
      </c>
      <c r="J10808" s="9" t="s">
        <v>1551</v>
      </c>
      <c r="K10808" s="9" t="s">
        <v>215</v>
      </c>
      <c r="L10808" s="9" t="s">
        <v>351</v>
      </c>
      <c r="M10808" s="9" t="s">
        <v>2661</v>
      </c>
      <c r="N10808" s="9" t="s">
        <v>196</v>
      </c>
      <c r="O10808" s="9" t="s">
        <v>179</v>
      </c>
      <c r="P10808" s="9" t="s">
        <v>337</v>
      </c>
      <c r="Q10808" s="9" t="s">
        <v>219</v>
      </c>
      <c r="R10808" s="9">
        <v>0</v>
      </c>
      <c r="S10808" s="9">
        <v>22</v>
      </c>
      <c r="U10808" s="9" t="s">
        <v>242</v>
      </c>
      <c r="X10808" s="9">
        <f>INDEX(SLA_Policy!$D$2:$D$5,MATCH(F10808,SLA_Policy!$A$2:$A$5,0))</f>
        <v>120</v>
      </c>
      <c r="Y10808" s="9" t="str">
        <f>IF(E10808="Cancelled","Excluded",IF(D10808="",IF((SLA_Policy!$B$8-B10808)*24&gt;X10808,"Open - Breached","Open - On Track"),IF((D10808-B10808)*24&lt;=X10808,"Met","Breached")))</f>
        <v>Met</v>
      </c>
    </row>
    <row r="10809" spans="1:25" x14ac:dyDescent="0.25">
      <c r="A10809" s="9" t="s">
        <v>15420</v>
      </c>
      <c r="B10809" s="23">
        <v>46232.317361111098</v>
      </c>
      <c r="C10809" s="23">
        <v>46232.341666666704</v>
      </c>
      <c r="D10809" s="23">
        <v>46233.609027777798</v>
      </c>
      <c r="E10809" s="9" t="s">
        <v>212</v>
      </c>
      <c r="F10809" s="9" t="s">
        <v>188</v>
      </c>
      <c r="G10809" s="9" t="s">
        <v>236</v>
      </c>
      <c r="H10809" s="9" t="s">
        <v>164</v>
      </c>
      <c r="I10809" s="9" t="s">
        <v>421</v>
      </c>
      <c r="J10809" s="9" t="s">
        <v>1125</v>
      </c>
      <c r="K10809" s="9" t="s">
        <v>246</v>
      </c>
      <c r="L10809" s="9" t="s">
        <v>270</v>
      </c>
      <c r="M10809" s="9" t="s">
        <v>1502</v>
      </c>
      <c r="N10809" s="9" t="s">
        <v>196</v>
      </c>
      <c r="O10809" s="9" t="s">
        <v>180</v>
      </c>
      <c r="P10809" s="9" t="s">
        <v>368</v>
      </c>
      <c r="Q10809" s="9" t="s">
        <v>219</v>
      </c>
      <c r="R10809" s="9">
        <v>0</v>
      </c>
      <c r="S10809" s="9">
        <v>42</v>
      </c>
      <c r="T10809" s="9" t="s">
        <v>343</v>
      </c>
      <c r="U10809" s="9" t="s">
        <v>242</v>
      </c>
      <c r="X10809" s="9">
        <f>INDEX(SLA_Policy!$D$2:$D$5,MATCH(F10809,SLA_Policy!$A$2:$A$5,0))</f>
        <v>72</v>
      </c>
      <c r="Y10809" s="9" t="str">
        <f>IF(E10809="Cancelled","Excluded",IF(D10809="",IF((SLA_Policy!$B$8-B10809)*24&gt;X10809,"Open - Breached","Open - On Track"),IF((D10809-B10809)*24&lt;=X10809,"Met","Breached")))</f>
        <v>Met</v>
      </c>
    </row>
    <row r="10810" spans="1:25" x14ac:dyDescent="0.25">
      <c r="A10810" s="9" t="s">
        <v>15421</v>
      </c>
      <c r="B10810" s="23">
        <v>46232.335416666698</v>
      </c>
      <c r="C10810" s="23">
        <v>46232.339583333298</v>
      </c>
      <c r="D10810" s="23">
        <v>46232.536111111098</v>
      </c>
      <c r="E10810" s="9" t="s">
        <v>212</v>
      </c>
      <c r="F10810" s="9" t="s">
        <v>188</v>
      </c>
      <c r="G10810" s="9" t="s">
        <v>236</v>
      </c>
      <c r="H10810" s="9" t="s">
        <v>164</v>
      </c>
      <c r="I10810" s="9" t="s">
        <v>421</v>
      </c>
      <c r="J10810" s="9" t="s">
        <v>2093</v>
      </c>
      <c r="K10810" s="9" t="s">
        <v>262</v>
      </c>
      <c r="L10810" s="9" t="s">
        <v>104</v>
      </c>
      <c r="M10810" s="9" t="s">
        <v>2635</v>
      </c>
      <c r="N10810" s="9" t="s">
        <v>196</v>
      </c>
      <c r="O10810" s="9" t="s">
        <v>116</v>
      </c>
      <c r="P10810" s="9" t="s">
        <v>295</v>
      </c>
      <c r="Q10810" s="9" t="s">
        <v>219</v>
      </c>
      <c r="R10810" s="9">
        <v>0</v>
      </c>
      <c r="S10810" s="9">
        <v>13</v>
      </c>
      <c r="T10810" s="9" t="s">
        <v>343</v>
      </c>
      <c r="U10810" s="9" t="s">
        <v>242</v>
      </c>
      <c r="X10810" s="9">
        <f>INDEX(SLA_Policy!$D$2:$D$5,MATCH(F10810,SLA_Policy!$A$2:$A$5,0))</f>
        <v>72</v>
      </c>
      <c r="Y10810" s="9" t="str">
        <f>IF(E10810="Cancelled","Excluded",IF(D10810="",IF((SLA_Policy!$B$8-B10810)*24&gt;X10810,"Open - Breached","Open - On Track"),IF((D10810-B10810)*24&lt;=X10810,"Met","Breached")))</f>
        <v>Met</v>
      </c>
    </row>
    <row r="10811" spans="1:25" x14ac:dyDescent="0.25">
      <c r="A10811" s="9" t="s">
        <v>15422</v>
      </c>
      <c r="B10811" s="23">
        <v>46232.377777777801</v>
      </c>
      <c r="C10811" s="23">
        <v>46232.381944444503</v>
      </c>
      <c r="E10811" s="9" t="s">
        <v>14153</v>
      </c>
      <c r="F10811" s="9" t="s">
        <v>187</v>
      </c>
      <c r="G10811" s="9" t="s">
        <v>213</v>
      </c>
      <c r="H10811" s="9" t="s">
        <v>163</v>
      </c>
      <c r="I10811" s="9" t="s">
        <v>223</v>
      </c>
      <c r="J10811" s="9" t="s">
        <v>11548</v>
      </c>
      <c r="K10811" s="9" t="s">
        <v>246</v>
      </c>
      <c r="L10811" s="9" t="s">
        <v>270</v>
      </c>
      <c r="M10811" s="9" t="s">
        <v>1816</v>
      </c>
      <c r="N10811" s="9" t="s">
        <v>196</v>
      </c>
      <c r="O10811" s="9" t="s">
        <v>176</v>
      </c>
      <c r="P10811" s="9" t="s">
        <v>228</v>
      </c>
      <c r="Q10811" s="9" t="s">
        <v>273</v>
      </c>
      <c r="R10811" s="9">
        <v>0</v>
      </c>
      <c r="S10811" s="9">
        <v>73</v>
      </c>
      <c r="T10811" s="9" t="s">
        <v>136</v>
      </c>
      <c r="X10811" s="9">
        <f>INDEX(SLA_Policy!$D$2:$D$5,MATCH(F10811,SLA_Policy!$A$2:$A$5,0))</f>
        <v>8</v>
      </c>
      <c r="Y10811" s="9" t="str">
        <f>IF(E10811="Cancelled","Excluded",IF(D10811="",IF((SLA_Policy!$B$8-B10811)*24&gt;X10811,"Open - Breached","Open - On Track"),IF((D10811-B10811)*24&lt;=X10811,"Met","Breached")))</f>
        <v>Open - Breached</v>
      </c>
    </row>
    <row r="10812" spans="1:25" x14ac:dyDescent="0.25">
      <c r="A10812" s="9" t="s">
        <v>15423</v>
      </c>
      <c r="B10812" s="23">
        <v>46232.382638888899</v>
      </c>
      <c r="C10812" s="23">
        <v>46232.487500000003</v>
      </c>
      <c r="D10812" s="23">
        <v>46233.427083333299</v>
      </c>
      <c r="E10812" s="9" t="s">
        <v>212</v>
      </c>
      <c r="F10812" s="9" t="s">
        <v>189</v>
      </c>
      <c r="G10812" s="9" t="s">
        <v>213</v>
      </c>
      <c r="H10812" s="9" t="s">
        <v>88</v>
      </c>
      <c r="I10812" s="9" t="s">
        <v>354</v>
      </c>
      <c r="J10812" s="9" t="s">
        <v>1558</v>
      </c>
      <c r="K10812" s="9" t="s">
        <v>303</v>
      </c>
      <c r="L10812" s="9" t="s">
        <v>311</v>
      </c>
      <c r="M10812" s="9" t="s">
        <v>2562</v>
      </c>
      <c r="N10812" s="9" t="s">
        <v>197</v>
      </c>
      <c r="O10812" s="9" t="s">
        <v>180</v>
      </c>
      <c r="P10812" s="9" t="s">
        <v>278</v>
      </c>
      <c r="Q10812" s="9" t="s">
        <v>219</v>
      </c>
      <c r="R10812" s="9">
        <v>0</v>
      </c>
      <c r="S10812" s="9">
        <v>7</v>
      </c>
      <c r="T10812" s="9" t="s">
        <v>220</v>
      </c>
      <c r="U10812" s="9" t="s">
        <v>376</v>
      </c>
      <c r="X10812" s="9">
        <f>INDEX(SLA_Policy!$D$2:$D$5,MATCH(F10812,SLA_Policy!$A$2:$A$5,0))</f>
        <v>120</v>
      </c>
      <c r="Y10812" s="9" t="str">
        <f>IF(E10812="Cancelled","Excluded",IF(D10812="",IF((SLA_Policy!$B$8-B10812)*24&gt;X10812,"Open - Breached","Open - On Track"),IF((D10812-B10812)*24&lt;=X10812,"Met","Breached")))</f>
        <v>Met</v>
      </c>
    </row>
    <row r="10813" spans="1:25" x14ac:dyDescent="0.25">
      <c r="A10813" s="9" t="s">
        <v>15424</v>
      </c>
      <c r="B10813" s="23">
        <v>46232.3881944444</v>
      </c>
      <c r="C10813" s="23">
        <v>46232.425694444399</v>
      </c>
      <c r="D10813" s="23">
        <v>46233.319444444503</v>
      </c>
      <c r="E10813" s="9" t="s">
        <v>212</v>
      </c>
      <c r="F10813" s="9" t="s">
        <v>189</v>
      </c>
      <c r="G10813" s="9" t="s">
        <v>213</v>
      </c>
      <c r="H10813" s="9" t="s">
        <v>162</v>
      </c>
      <c r="I10813" s="9" t="s">
        <v>345</v>
      </c>
      <c r="J10813" s="9" t="s">
        <v>2804</v>
      </c>
      <c r="K10813" s="9" t="s">
        <v>239</v>
      </c>
      <c r="L10813" s="9" t="s">
        <v>104</v>
      </c>
      <c r="M10813" s="9" t="s">
        <v>1794</v>
      </c>
      <c r="N10813" s="9" t="s">
        <v>196</v>
      </c>
      <c r="O10813" s="9" t="s">
        <v>116</v>
      </c>
      <c r="P10813" s="9" t="s">
        <v>574</v>
      </c>
      <c r="Q10813" s="9" t="s">
        <v>219</v>
      </c>
      <c r="R10813" s="9">
        <v>0</v>
      </c>
      <c r="S10813" s="9">
        <v>20</v>
      </c>
      <c r="U10813" s="9" t="s">
        <v>248</v>
      </c>
      <c r="X10813" s="9">
        <f>INDEX(SLA_Policy!$D$2:$D$5,MATCH(F10813,SLA_Policy!$A$2:$A$5,0))</f>
        <v>120</v>
      </c>
      <c r="Y10813" s="9" t="str">
        <f>IF(E10813="Cancelled","Excluded",IF(D10813="",IF((SLA_Policy!$B$8-B10813)*24&gt;X10813,"Open - Breached","Open - On Track"),IF((D10813-B10813)*24&lt;=X10813,"Met","Breached")))</f>
        <v>Met</v>
      </c>
    </row>
    <row r="10814" spans="1:25" x14ac:dyDescent="0.25">
      <c r="A10814" s="9" t="s">
        <v>15425</v>
      </c>
      <c r="B10814" s="23">
        <v>46232.388888888898</v>
      </c>
      <c r="C10814" s="23">
        <v>46232.400694444397</v>
      </c>
      <c r="D10814" s="23">
        <v>46233.370833333298</v>
      </c>
      <c r="E10814" s="9" t="s">
        <v>212</v>
      </c>
      <c r="F10814" s="9" t="s">
        <v>188</v>
      </c>
      <c r="G10814" s="9" t="s">
        <v>213</v>
      </c>
      <c r="H10814" s="9" t="s">
        <v>163</v>
      </c>
      <c r="I10814" s="9" t="s">
        <v>405</v>
      </c>
      <c r="J10814" s="9" t="s">
        <v>406</v>
      </c>
      <c r="K10814" s="9" t="s">
        <v>246</v>
      </c>
      <c r="L10814" s="9" t="s">
        <v>270</v>
      </c>
      <c r="M10814" s="9" t="s">
        <v>1971</v>
      </c>
      <c r="N10814" s="9" t="s">
        <v>196</v>
      </c>
      <c r="O10814" s="9" t="s">
        <v>176</v>
      </c>
      <c r="P10814" s="9" t="s">
        <v>503</v>
      </c>
      <c r="Q10814" s="9" t="s">
        <v>219</v>
      </c>
      <c r="R10814" s="9">
        <v>0</v>
      </c>
      <c r="S10814" s="9">
        <v>15</v>
      </c>
      <c r="U10814" s="9" t="s">
        <v>290</v>
      </c>
      <c r="X10814" s="9">
        <f>INDEX(SLA_Policy!$D$2:$D$5,MATCH(F10814,SLA_Policy!$A$2:$A$5,0))</f>
        <v>72</v>
      </c>
      <c r="Y10814" s="9" t="str">
        <f>IF(E10814="Cancelled","Excluded",IF(D10814="",IF((SLA_Policy!$B$8-B10814)*24&gt;X10814,"Open - Breached","Open - On Track"),IF((D10814-B10814)*24&lt;=X10814,"Met","Breached")))</f>
        <v>Met</v>
      </c>
    </row>
    <row r="10815" spans="1:25" x14ac:dyDescent="0.25">
      <c r="A10815" s="9" t="s">
        <v>15426</v>
      </c>
      <c r="B10815" s="23">
        <v>46232.3972222222</v>
      </c>
      <c r="C10815" s="23">
        <v>46232.581250000003</v>
      </c>
      <c r="D10815" s="23">
        <v>46232.586111111101</v>
      </c>
      <c r="E10815" s="9" t="s">
        <v>212</v>
      </c>
      <c r="F10815" s="9" t="s">
        <v>189</v>
      </c>
      <c r="G10815" s="9" t="s">
        <v>213</v>
      </c>
      <c r="H10815" s="9" t="s">
        <v>161</v>
      </c>
      <c r="I10815" s="9" t="s">
        <v>297</v>
      </c>
      <c r="J10815" s="9" t="s">
        <v>4430</v>
      </c>
      <c r="K10815" s="9" t="s">
        <v>239</v>
      </c>
      <c r="L10815" s="9" t="s">
        <v>395</v>
      </c>
      <c r="M10815" s="9" t="s">
        <v>3530</v>
      </c>
      <c r="N10815" s="9" t="s">
        <v>197</v>
      </c>
      <c r="O10815" s="9" t="s">
        <v>116</v>
      </c>
      <c r="P10815" s="9" t="s">
        <v>551</v>
      </c>
      <c r="Q10815" s="9" t="s">
        <v>219</v>
      </c>
      <c r="R10815" s="9">
        <v>0</v>
      </c>
      <c r="S10815" s="9">
        <v>5</v>
      </c>
      <c r="U10815" s="9" t="s">
        <v>290</v>
      </c>
      <c r="X10815" s="9">
        <f>INDEX(SLA_Policy!$D$2:$D$5,MATCH(F10815,SLA_Policy!$A$2:$A$5,0))</f>
        <v>120</v>
      </c>
      <c r="Y10815" s="9" t="str">
        <f>IF(E10815="Cancelled","Excluded",IF(D10815="",IF((SLA_Policy!$B$8-B10815)*24&gt;X10815,"Open - Breached","Open - On Track"),IF((D10815-B10815)*24&lt;=X10815,"Met","Breached")))</f>
        <v>Met</v>
      </c>
    </row>
    <row r="10816" spans="1:25" x14ac:dyDescent="0.25">
      <c r="A10816" s="9" t="s">
        <v>15427</v>
      </c>
      <c r="B10816" s="23">
        <v>46232.401388888902</v>
      </c>
      <c r="C10816" s="23">
        <v>46232.410416666702</v>
      </c>
      <c r="D10816" s="23">
        <v>46233.379861111098</v>
      </c>
      <c r="E10816" s="9" t="s">
        <v>212</v>
      </c>
      <c r="F10816" s="9" t="s">
        <v>188</v>
      </c>
      <c r="G10816" s="9" t="s">
        <v>213</v>
      </c>
      <c r="H10816" s="9" t="s">
        <v>161</v>
      </c>
      <c r="I10816" s="9" t="s">
        <v>389</v>
      </c>
      <c r="J10816" s="9" t="s">
        <v>1581</v>
      </c>
      <c r="K10816" s="9" t="s">
        <v>246</v>
      </c>
      <c r="L10816" s="9" t="s">
        <v>293</v>
      </c>
      <c r="M10816" s="9" t="s">
        <v>2043</v>
      </c>
      <c r="N10816" s="9" t="s">
        <v>200</v>
      </c>
      <c r="O10816" s="9" t="s">
        <v>116</v>
      </c>
      <c r="P10816" s="9" t="s">
        <v>234</v>
      </c>
      <c r="Q10816" s="9" t="s">
        <v>219</v>
      </c>
      <c r="R10816" s="9">
        <v>0</v>
      </c>
      <c r="S10816" s="9">
        <v>5</v>
      </c>
      <c r="U10816" s="9" t="s">
        <v>266</v>
      </c>
      <c r="X10816" s="9">
        <f>INDEX(SLA_Policy!$D$2:$D$5,MATCH(F10816,SLA_Policy!$A$2:$A$5,0))</f>
        <v>72</v>
      </c>
      <c r="Y10816" s="9" t="str">
        <f>IF(E10816="Cancelled","Excluded",IF(D10816="",IF((SLA_Policy!$B$8-B10816)*24&gt;X10816,"Open - Breached","Open - On Track"),IF((D10816-B10816)*24&lt;=X10816,"Met","Breached")))</f>
        <v>Met</v>
      </c>
    </row>
    <row r="10817" spans="1:25" x14ac:dyDescent="0.25">
      <c r="A10817" s="9" t="s">
        <v>15428</v>
      </c>
      <c r="B10817" s="23">
        <v>46232.403472222199</v>
      </c>
      <c r="C10817" s="23">
        <v>46232.411805555603</v>
      </c>
      <c r="D10817" s="23">
        <v>46233.355555555601</v>
      </c>
      <c r="E10817" s="9" t="s">
        <v>212</v>
      </c>
      <c r="F10817" s="9" t="s">
        <v>188</v>
      </c>
      <c r="G10817" s="9" t="s">
        <v>236</v>
      </c>
      <c r="H10817" s="9" t="s">
        <v>161</v>
      </c>
      <c r="I10817" s="9" t="s">
        <v>237</v>
      </c>
      <c r="J10817" s="9" t="s">
        <v>775</v>
      </c>
      <c r="K10817" s="9" t="s">
        <v>239</v>
      </c>
      <c r="L10817" s="9" t="s">
        <v>216</v>
      </c>
      <c r="M10817" s="9" t="s">
        <v>2550</v>
      </c>
      <c r="N10817" s="9" t="s">
        <v>196</v>
      </c>
      <c r="O10817" s="9" t="s">
        <v>177</v>
      </c>
      <c r="P10817" s="9" t="s">
        <v>300</v>
      </c>
      <c r="Q10817" s="9" t="s">
        <v>219</v>
      </c>
      <c r="R10817" s="9">
        <v>0</v>
      </c>
      <c r="S10817" s="9">
        <v>24</v>
      </c>
      <c r="U10817" s="9" t="s">
        <v>242</v>
      </c>
      <c r="X10817" s="9">
        <f>INDEX(SLA_Policy!$D$2:$D$5,MATCH(F10817,SLA_Policy!$A$2:$A$5,0))</f>
        <v>72</v>
      </c>
      <c r="Y10817" s="9" t="str">
        <f>IF(E10817="Cancelled","Excluded",IF(D10817="",IF((SLA_Policy!$B$8-B10817)*24&gt;X10817,"Open - Breached","Open - On Track"),IF((D10817-B10817)*24&lt;=X10817,"Met","Breached")))</f>
        <v>Met</v>
      </c>
    </row>
    <row r="10818" spans="1:25" x14ac:dyDescent="0.25">
      <c r="A10818" s="9" t="s">
        <v>15429</v>
      </c>
      <c r="B10818" s="23">
        <v>46232.409027777801</v>
      </c>
      <c r="C10818" s="23">
        <v>46232.421527777798</v>
      </c>
      <c r="D10818" s="23">
        <v>46232.479166666701</v>
      </c>
      <c r="E10818" s="9" t="s">
        <v>212</v>
      </c>
      <c r="F10818" s="9" t="s">
        <v>188</v>
      </c>
      <c r="G10818" s="9" t="s">
        <v>213</v>
      </c>
      <c r="H10818" s="9" t="s">
        <v>161</v>
      </c>
      <c r="I10818" s="9" t="s">
        <v>389</v>
      </c>
      <c r="J10818" s="9" t="s">
        <v>2045</v>
      </c>
      <c r="K10818" s="9" t="s">
        <v>215</v>
      </c>
      <c r="L10818" s="9" t="s">
        <v>216</v>
      </c>
      <c r="M10818" s="9" t="s">
        <v>8681</v>
      </c>
      <c r="N10818" s="9" t="s">
        <v>198</v>
      </c>
      <c r="O10818" s="9" t="s">
        <v>116</v>
      </c>
      <c r="P10818" s="9" t="s">
        <v>218</v>
      </c>
      <c r="Q10818" s="9" t="s">
        <v>219</v>
      </c>
      <c r="R10818" s="9">
        <v>0</v>
      </c>
      <c r="S10818" s="9">
        <v>5</v>
      </c>
      <c r="U10818" s="9" t="s">
        <v>266</v>
      </c>
      <c r="X10818" s="9">
        <f>INDEX(SLA_Policy!$D$2:$D$5,MATCH(F10818,SLA_Policy!$A$2:$A$5,0))</f>
        <v>72</v>
      </c>
      <c r="Y10818" s="9" t="str">
        <f>IF(E10818="Cancelled","Excluded",IF(D10818="",IF((SLA_Policy!$B$8-B10818)*24&gt;X10818,"Open - Breached","Open - On Track"),IF((D10818-B10818)*24&lt;=X10818,"Met","Breached")))</f>
        <v>Met</v>
      </c>
    </row>
    <row r="10819" spans="1:25" x14ac:dyDescent="0.25">
      <c r="A10819" s="9" t="s">
        <v>15430</v>
      </c>
      <c r="B10819" s="23">
        <v>46232.415972222203</v>
      </c>
      <c r="C10819" s="23">
        <v>46232.418749999997</v>
      </c>
      <c r="D10819" s="23">
        <v>46233.3305555556</v>
      </c>
      <c r="E10819" s="9" t="s">
        <v>212</v>
      </c>
      <c r="F10819" s="9" t="s">
        <v>188</v>
      </c>
      <c r="G10819" s="9" t="s">
        <v>213</v>
      </c>
      <c r="H10819" s="9" t="s">
        <v>165</v>
      </c>
      <c r="I10819" s="9" t="s">
        <v>469</v>
      </c>
      <c r="J10819" s="9" t="s">
        <v>1448</v>
      </c>
      <c r="K10819" s="9" t="s">
        <v>225</v>
      </c>
      <c r="L10819" s="9" t="s">
        <v>104</v>
      </c>
      <c r="M10819" s="9" t="s">
        <v>1705</v>
      </c>
      <c r="N10819" s="9" t="s">
        <v>198</v>
      </c>
      <c r="O10819" s="9" t="s">
        <v>176</v>
      </c>
      <c r="P10819" s="9" t="s">
        <v>570</v>
      </c>
      <c r="Q10819" s="9" t="s">
        <v>273</v>
      </c>
      <c r="R10819" s="9">
        <v>0</v>
      </c>
      <c r="S10819" s="9">
        <v>10</v>
      </c>
      <c r="U10819" s="9" t="s">
        <v>266</v>
      </c>
      <c r="X10819" s="9">
        <f>INDEX(SLA_Policy!$D$2:$D$5,MATCH(F10819,SLA_Policy!$A$2:$A$5,0))</f>
        <v>72</v>
      </c>
      <c r="Y10819" s="9" t="str">
        <f>IF(E10819="Cancelled","Excluded",IF(D10819="",IF((SLA_Policy!$B$8-B10819)*24&gt;X10819,"Open - Breached","Open - On Track"),IF((D10819-B10819)*24&lt;=X10819,"Met","Breached")))</f>
        <v>Met</v>
      </c>
    </row>
    <row r="10820" spans="1:25" x14ac:dyDescent="0.25">
      <c r="A10820" s="9" t="s">
        <v>15431</v>
      </c>
      <c r="B10820" s="23">
        <v>46232.420138888898</v>
      </c>
      <c r="C10820" s="23">
        <v>46232.4243055556</v>
      </c>
      <c r="D10820" s="23">
        <v>46232.503472222197</v>
      </c>
      <c r="E10820" s="9" t="s">
        <v>212</v>
      </c>
      <c r="F10820" s="9" t="s">
        <v>187</v>
      </c>
      <c r="G10820" s="9" t="s">
        <v>213</v>
      </c>
      <c r="H10820" s="9" t="s">
        <v>166</v>
      </c>
      <c r="I10820" s="9" t="s">
        <v>286</v>
      </c>
      <c r="J10820" s="9" t="s">
        <v>632</v>
      </c>
      <c r="K10820" s="9" t="s">
        <v>215</v>
      </c>
      <c r="L10820" s="9" t="s">
        <v>351</v>
      </c>
      <c r="M10820" s="9" t="s">
        <v>990</v>
      </c>
      <c r="N10820" s="9" t="s">
        <v>197</v>
      </c>
      <c r="O10820" s="9" t="s">
        <v>181</v>
      </c>
      <c r="P10820" s="9" t="s">
        <v>449</v>
      </c>
      <c r="Q10820" s="9" t="s">
        <v>273</v>
      </c>
      <c r="R10820" s="9">
        <v>0</v>
      </c>
      <c r="S10820" s="9">
        <v>12</v>
      </c>
      <c r="U10820" s="9" t="s">
        <v>290</v>
      </c>
      <c r="X10820" s="9">
        <f>INDEX(SLA_Policy!$D$2:$D$5,MATCH(F10820,SLA_Policy!$A$2:$A$5,0))</f>
        <v>8</v>
      </c>
      <c r="Y10820" s="9" t="str">
        <f>IF(E10820="Cancelled","Excluded",IF(D10820="",IF((SLA_Policy!$B$8-B10820)*24&gt;X10820,"Open - Breached","Open - On Track"),IF((D10820-B10820)*24&lt;=X10820,"Met","Breached")))</f>
        <v>Met</v>
      </c>
    </row>
    <row r="10821" spans="1:25" x14ac:dyDescent="0.25">
      <c r="A10821" s="9" t="s">
        <v>15432</v>
      </c>
      <c r="B10821" s="23">
        <v>46232.425000000003</v>
      </c>
      <c r="C10821" s="23">
        <v>46232.4284722222</v>
      </c>
      <c r="D10821" s="23">
        <v>46232.511805555601</v>
      </c>
      <c r="E10821" s="9" t="s">
        <v>212</v>
      </c>
      <c r="F10821" s="9" t="s">
        <v>188</v>
      </c>
      <c r="G10821" s="9" t="s">
        <v>213</v>
      </c>
      <c r="H10821" s="9" t="s">
        <v>88</v>
      </c>
      <c r="I10821" s="9" t="s">
        <v>92</v>
      </c>
      <c r="J10821" s="9" t="s">
        <v>7695</v>
      </c>
      <c r="K10821" s="9" t="s">
        <v>215</v>
      </c>
      <c r="L10821" s="9" t="s">
        <v>104</v>
      </c>
      <c r="M10821" s="9" t="s">
        <v>3825</v>
      </c>
      <c r="N10821" s="9" t="s">
        <v>198</v>
      </c>
      <c r="O10821" s="9" t="s">
        <v>116</v>
      </c>
      <c r="P10821" s="9" t="s">
        <v>590</v>
      </c>
      <c r="Q10821" s="9" t="s">
        <v>219</v>
      </c>
      <c r="R10821" s="9">
        <v>0</v>
      </c>
      <c r="S10821" s="9">
        <v>28</v>
      </c>
      <c r="T10821" s="9" t="s">
        <v>136</v>
      </c>
      <c r="U10821" s="9" t="s">
        <v>266</v>
      </c>
      <c r="W10821" s="9">
        <v>5</v>
      </c>
      <c r="X10821" s="9">
        <f>INDEX(SLA_Policy!$D$2:$D$5,MATCH(F10821,SLA_Policy!$A$2:$A$5,0))</f>
        <v>72</v>
      </c>
      <c r="Y10821" s="9" t="str">
        <f>IF(E10821="Cancelled","Excluded",IF(D10821="",IF((SLA_Policy!$B$8-B10821)*24&gt;X10821,"Open - Breached","Open - On Track"),IF((D10821-B10821)*24&lt;=X10821,"Met","Breached")))</f>
        <v>Met</v>
      </c>
    </row>
    <row r="10822" spans="1:25" x14ac:dyDescent="0.25">
      <c r="A10822" s="9" t="s">
        <v>15433</v>
      </c>
      <c r="B10822" s="23">
        <v>46232.432638888902</v>
      </c>
      <c r="C10822" s="23">
        <v>46232.6784722222</v>
      </c>
      <c r="D10822" s="23">
        <v>46232.704166666699</v>
      </c>
      <c r="E10822" s="9" t="s">
        <v>212</v>
      </c>
      <c r="F10822" s="9" t="s">
        <v>188</v>
      </c>
      <c r="G10822" s="9" t="s">
        <v>213</v>
      </c>
      <c r="H10822" s="9" t="s">
        <v>88</v>
      </c>
      <c r="I10822" s="9" t="s">
        <v>486</v>
      </c>
      <c r="J10822" s="9" t="s">
        <v>10942</v>
      </c>
      <c r="K10822" s="9" t="s">
        <v>262</v>
      </c>
      <c r="L10822" s="9" t="s">
        <v>307</v>
      </c>
      <c r="M10822" s="9" t="s">
        <v>673</v>
      </c>
      <c r="N10822" s="9" t="s">
        <v>196</v>
      </c>
      <c r="O10822" s="9" t="s">
        <v>178</v>
      </c>
      <c r="P10822" s="9" t="s">
        <v>427</v>
      </c>
      <c r="Q10822" s="9" t="s">
        <v>273</v>
      </c>
      <c r="R10822" s="9">
        <v>0</v>
      </c>
      <c r="S10822" s="9">
        <v>31</v>
      </c>
      <c r="U10822" s="9" t="s">
        <v>376</v>
      </c>
      <c r="X10822" s="9">
        <f>INDEX(SLA_Policy!$D$2:$D$5,MATCH(F10822,SLA_Policy!$A$2:$A$5,0))</f>
        <v>72</v>
      </c>
      <c r="Y10822" s="9" t="str">
        <f>IF(E10822="Cancelled","Excluded",IF(D10822="",IF((SLA_Policy!$B$8-B10822)*24&gt;X10822,"Open - Breached","Open - On Track"),IF((D10822-B10822)*24&lt;=X10822,"Met","Breached")))</f>
        <v>Met</v>
      </c>
    </row>
    <row r="10823" spans="1:25" x14ac:dyDescent="0.25">
      <c r="A10823" s="9" t="s">
        <v>15434</v>
      </c>
      <c r="B10823" s="23">
        <v>46232.443749999999</v>
      </c>
      <c r="C10823" s="23">
        <v>46232.454166666699</v>
      </c>
      <c r="D10823" s="23">
        <v>46232.5090277778</v>
      </c>
      <c r="E10823" s="9" t="s">
        <v>212</v>
      </c>
      <c r="F10823" s="9" t="s">
        <v>187</v>
      </c>
      <c r="G10823" s="9" t="s">
        <v>213</v>
      </c>
      <c r="H10823" s="9" t="s">
        <v>166</v>
      </c>
      <c r="I10823" s="9" t="s">
        <v>286</v>
      </c>
      <c r="J10823" s="9" t="s">
        <v>15435</v>
      </c>
      <c r="K10823" s="9" t="s">
        <v>239</v>
      </c>
      <c r="L10823" s="9" t="s">
        <v>104</v>
      </c>
      <c r="M10823" s="9" t="s">
        <v>8339</v>
      </c>
      <c r="N10823" s="9" t="s">
        <v>196</v>
      </c>
      <c r="O10823" s="9" t="s">
        <v>181</v>
      </c>
      <c r="P10823" s="9" t="s">
        <v>445</v>
      </c>
      <c r="Q10823" s="9" t="s">
        <v>273</v>
      </c>
      <c r="R10823" s="9">
        <v>0</v>
      </c>
      <c r="S10823" s="9">
        <v>5</v>
      </c>
      <c r="U10823" s="9" t="s">
        <v>266</v>
      </c>
      <c r="X10823" s="9">
        <f>INDEX(SLA_Policy!$D$2:$D$5,MATCH(F10823,SLA_Policy!$A$2:$A$5,0))</f>
        <v>8</v>
      </c>
      <c r="Y10823" s="9" t="str">
        <f>IF(E10823="Cancelled","Excluded",IF(D10823="",IF((SLA_Policy!$B$8-B10823)*24&gt;X10823,"Open - Breached","Open - On Track"),IF((D10823-B10823)*24&lt;=X10823,"Met","Breached")))</f>
        <v>Met</v>
      </c>
    </row>
    <row r="10824" spans="1:25" x14ac:dyDescent="0.25">
      <c r="A10824" s="9" t="s">
        <v>15436</v>
      </c>
      <c r="B10824" s="23">
        <v>46232.444444444503</v>
      </c>
      <c r="C10824" s="23">
        <v>46232.481249999997</v>
      </c>
      <c r="D10824" s="23">
        <v>46234.319444444503</v>
      </c>
      <c r="E10824" s="9" t="s">
        <v>212</v>
      </c>
      <c r="F10824" s="9" t="s">
        <v>188</v>
      </c>
      <c r="G10824" s="9" t="s">
        <v>213</v>
      </c>
      <c r="H10824" s="9" t="s">
        <v>88</v>
      </c>
      <c r="I10824" s="9" t="s">
        <v>486</v>
      </c>
      <c r="J10824" s="9" t="s">
        <v>10059</v>
      </c>
      <c r="K10824" s="9" t="s">
        <v>246</v>
      </c>
      <c r="L10824" s="9" t="s">
        <v>371</v>
      </c>
      <c r="M10824" s="9" t="s">
        <v>644</v>
      </c>
      <c r="N10824" s="9" t="s">
        <v>196</v>
      </c>
      <c r="O10824" s="9" t="s">
        <v>178</v>
      </c>
      <c r="P10824" s="9" t="s">
        <v>272</v>
      </c>
      <c r="Q10824" s="9" t="s">
        <v>219</v>
      </c>
      <c r="R10824" s="9">
        <v>0</v>
      </c>
      <c r="S10824" s="9">
        <v>22</v>
      </c>
      <c r="U10824" s="9" t="s">
        <v>661</v>
      </c>
      <c r="W10824" s="9">
        <v>4</v>
      </c>
      <c r="X10824" s="9">
        <f>INDEX(SLA_Policy!$D$2:$D$5,MATCH(F10824,SLA_Policy!$A$2:$A$5,0))</f>
        <v>72</v>
      </c>
      <c r="Y10824" s="9" t="str">
        <f>IF(E10824="Cancelled","Excluded",IF(D10824="",IF((SLA_Policy!$B$8-B10824)*24&gt;X10824,"Open - Breached","Open - On Track"),IF((D10824-B10824)*24&lt;=X10824,"Met","Breached")))</f>
        <v>Met</v>
      </c>
    </row>
    <row r="10825" spans="1:25" x14ac:dyDescent="0.25">
      <c r="A10825" s="9" t="s">
        <v>15437</v>
      </c>
      <c r="B10825" s="23">
        <v>46232.477083333302</v>
      </c>
      <c r="C10825" s="23">
        <v>46232.53125</v>
      </c>
      <c r="D10825" s="23">
        <v>46233.323611111096</v>
      </c>
      <c r="E10825" s="9" t="s">
        <v>212</v>
      </c>
      <c r="F10825" s="9" t="s">
        <v>188</v>
      </c>
      <c r="G10825" s="9" t="s">
        <v>213</v>
      </c>
      <c r="H10825" s="9" t="s">
        <v>88</v>
      </c>
      <c r="I10825" s="9" t="s">
        <v>92</v>
      </c>
      <c r="J10825" s="9" t="s">
        <v>8969</v>
      </c>
      <c r="K10825" s="9" t="s">
        <v>215</v>
      </c>
      <c r="L10825" s="9" t="s">
        <v>226</v>
      </c>
      <c r="M10825" s="9" t="s">
        <v>4729</v>
      </c>
      <c r="N10825" s="9" t="s">
        <v>197</v>
      </c>
      <c r="O10825" s="9" t="s">
        <v>178</v>
      </c>
      <c r="P10825" s="9" t="s">
        <v>360</v>
      </c>
      <c r="Q10825" s="9" t="s">
        <v>219</v>
      </c>
      <c r="R10825" s="9">
        <v>0</v>
      </c>
      <c r="S10825" s="9">
        <v>17</v>
      </c>
      <c r="T10825" s="9" t="s">
        <v>229</v>
      </c>
      <c r="U10825" s="9" t="s">
        <v>266</v>
      </c>
      <c r="X10825" s="9">
        <f>INDEX(SLA_Policy!$D$2:$D$5,MATCH(F10825,SLA_Policy!$A$2:$A$5,0))</f>
        <v>72</v>
      </c>
      <c r="Y10825" s="9" t="str">
        <f>IF(E10825="Cancelled","Excluded",IF(D10825="",IF((SLA_Policy!$B$8-B10825)*24&gt;X10825,"Open - Breached","Open - On Track"),IF((D10825-B10825)*24&lt;=X10825,"Met","Breached")))</f>
        <v>Met</v>
      </c>
    </row>
    <row r="10826" spans="1:25" x14ac:dyDescent="0.25">
      <c r="A10826" s="9" t="s">
        <v>15438</v>
      </c>
      <c r="B10826" s="23">
        <v>46232.513888888898</v>
      </c>
      <c r="C10826" s="23">
        <v>46232.593055555597</v>
      </c>
      <c r="D10826" s="23">
        <v>46233.366666666698</v>
      </c>
      <c r="E10826" s="9" t="s">
        <v>212</v>
      </c>
      <c r="F10826" s="9" t="s">
        <v>189</v>
      </c>
      <c r="G10826" s="9" t="s">
        <v>236</v>
      </c>
      <c r="H10826" s="9" t="s">
        <v>161</v>
      </c>
      <c r="I10826" s="9" t="s">
        <v>237</v>
      </c>
      <c r="J10826" s="9" t="s">
        <v>4920</v>
      </c>
      <c r="K10826" s="9" t="s">
        <v>246</v>
      </c>
      <c r="L10826" s="9" t="s">
        <v>216</v>
      </c>
      <c r="M10826" s="9" t="s">
        <v>247</v>
      </c>
      <c r="N10826" s="9" t="s">
        <v>196</v>
      </c>
      <c r="O10826" s="9" t="s">
        <v>177</v>
      </c>
      <c r="P10826" s="9" t="s">
        <v>241</v>
      </c>
      <c r="Q10826" s="9" t="s">
        <v>219</v>
      </c>
      <c r="R10826" s="9">
        <v>0</v>
      </c>
      <c r="S10826" s="9">
        <v>15</v>
      </c>
      <c r="U10826" s="9" t="s">
        <v>242</v>
      </c>
      <c r="W10826" s="9">
        <v>4</v>
      </c>
      <c r="X10826" s="9">
        <f>INDEX(SLA_Policy!$D$2:$D$5,MATCH(F10826,SLA_Policy!$A$2:$A$5,0))</f>
        <v>120</v>
      </c>
      <c r="Y10826" s="9" t="str">
        <f>IF(E10826="Cancelled","Excluded",IF(D10826="",IF((SLA_Policy!$B$8-B10826)*24&gt;X10826,"Open - Breached","Open - On Track"),IF((D10826-B10826)*24&lt;=X10826,"Met","Breached")))</f>
        <v>Met</v>
      </c>
    </row>
    <row r="10827" spans="1:25" x14ac:dyDescent="0.25">
      <c r="A10827" s="9" t="s">
        <v>15439</v>
      </c>
      <c r="B10827" s="23">
        <v>46232.525694444397</v>
      </c>
      <c r="C10827" s="23">
        <v>46232.539583333302</v>
      </c>
      <c r="D10827" s="23">
        <v>46233.3347222222</v>
      </c>
      <c r="E10827" s="9" t="s">
        <v>212</v>
      </c>
      <c r="F10827" s="9" t="s">
        <v>188</v>
      </c>
      <c r="G10827" s="9" t="s">
        <v>236</v>
      </c>
      <c r="H10827" s="9" t="s">
        <v>163</v>
      </c>
      <c r="I10827" s="9" t="s">
        <v>327</v>
      </c>
      <c r="J10827" s="9" t="s">
        <v>1957</v>
      </c>
      <c r="K10827" s="9" t="s">
        <v>246</v>
      </c>
      <c r="L10827" s="9" t="s">
        <v>226</v>
      </c>
      <c r="M10827" s="9" t="s">
        <v>1974</v>
      </c>
      <c r="N10827" s="9" t="s">
        <v>196</v>
      </c>
      <c r="O10827" s="9" t="s">
        <v>180</v>
      </c>
      <c r="P10827" s="9" t="s">
        <v>278</v>
      </c>
      <c r="Q10827" s="9" t="s">
        <v>219</v>
      </c>
      <c r="R10827" s="9">
        <v>0</v>
      </c>
      <c r="S10827" s="9">
        <v>43</v>
      </c>
      <c r="U10827" s="9" t="s">
        <v>242</v>
      </c>
      <c r="X10827" s="9">
        <f>INDEX(SLA_Policy!$D$2:$D$5,MATCH(F10827,SLA_Policy!$A$2:$A$5,0))</f>
        <v>72</v>
      </c>
      <c r="Y10827" s="9" t="str">
        <f>IF(E10827="Cancelled","Excluded",IF(D10827="",IF((SLA_Policy!$B$8-B10827)*24&gt;X10827,"Open - Breached","Open - On Track"),IF((D10827-B10827)*24&lt;=X10827,"Met","Breached")))</f>
        <v>Met</v>
      </c>
    </row>
    <row r="10828" spans="1:25" x14ac:dyDescent="0.25">
      <c r="A10828" s="9" t="s">
        <v>15440</v>
      </c>
      <c r="B10828" s="23">
        <v>46232.5402777778</v>
      </c>
      <c r="C10828" s="23">
        <v>46232.584027777797</v>
      </c>
      <c r="D10828" s="23">
        <v>46233.372916666704</v>
      </c>
      <c r="E10828" s="9" t="s">
        <v>212</v>
      </c>
      <c r="F10828" s="9" t="s">
        <v>188</v>
      </c>
      <c r="G10828" s="9" t="s">
        <v>213</v>
      </c>
      <c r="H10828" s="9" t="s">
        <v>163</v>
      </c>
      <c r="I10828" s="9" t="s">
        <v>250</v>
      </c>
      <c r="J10828" s="9" t="s">
        <v>251</v>
      </c>
      <c r="K10828" s="9" t="s">
        <v>246</v>
      </c>
      <c r="L10828" s="9" t="s">
        <v>270</v>
      </c>
      <c r="M10828" s="9" t="s">
        <v>2764</v>
      </c>
      <c r="N10828" s="9" t="s">
        <v>196</v>
      </c>
      <c r="O10828" s="9" t="s">
        <v>176</v>
      </c>
      <c r="P10828" s="9" t="s">
        <v>253</v>
      </c>
      <c r="Q10828" s="9" t="s">
        <v>219</v>
      </c>
      <c r="R10828" s="9">
        <v>0</v>
      </c>
      <c r="S10828" s="9">
        <v>18</v>
      </c>
      <c r="T10828" s="9" t="s">
        <v>220</v>
      </c>
      <c r="U10828" s="9" t="s">
        <v>230</v>
      </c>
      <c r="X10828" s="9">
        <f>INDEX(SLA_Policy!$D$2:$D$5,MATCH(F10828,SLA_Policy!$A$2:$A$5,0))</f>
        <v>72</v>
      </c>
      <c r="Y10828" s="9" t="str">
        <f>IF(E10828="Cancelled","Excluded",IF(D10828="",IF((SLA_Policy!$B$8-B10828)*24&gt;X10828,"Open - Breached","Open - On Track"),IF((D10828-B10828)*24&lt;=X10828,"Met","Breached")))</f>
        <v>Met</v>
      </c>
    </row>
    <row r="10829" spans="1:25" x14ac:dyDescent="0.25">
      <c r="A10829" s="9" t="s">
        <v>15441</v>
      </c>
      <c r="B10829" s="23">
        <v>46232.55</v>
      </c>
      <c r="C10829" s="23">
        <v>46232.619444444397</v>
      </c>
      <c r="D10829" s="23">
        <v>46233.6118055556</v>
      </c>
      <c r="E10829" s="9" t="s">
        <v>212</v>
      </c>
      <c r="F10829" s="9" t="s">
        <v>188</v>
      </c>
      <c r="G10829" s="9" t="s">
        <v>213</v>
      </c>
      <c r="H10829" s="9" t="s">
        <v>88</v>
      </c>
      <c r="I10829" s="9" t="s">
        <v>486</v>
      </c>
      <c r="J10829" s="9" t="s">
        <v>15442</v>
      </c>
      <c r="K10829" s="9" t="s">
        <v>246</v>
      </c>
      <c r="L10829" s="9" t="s">
        <v>270</v>
      </c>
      <c r="M10829" s="9" t="s">
        <v>1353</v>
      </c>
      <c r="N10829" s="9" t="s">
        <v>197</v>
      </c>
      <c r="O10829" s="9" t="s">
        <v>178</v>
      </c>
      <c r="P10829" s="9" t="s">
        <v>427</v>
      </c>
      <c r="Q10829" s="9" t="s">
        <v>219</v>
      </c>
      <c r="R10829" s="9">
        <v>0</v>
      </c>
      <c r="S10829" s="9">
        <v>23</v>
      </c>
      <c r="U10829" s="9" t="s">
        <v>221</v>
      </c>
      <c r="X10829" s="9">
        <f>INDEX(SLA_Policy!$D$2:$D$5,MATCH(F10829,SLA_Policy!$A$2:$A$5,0))</f>
        <v>72</v>
      </c>
      <c r="Y10829" s="9" t="str">
        <f>IF(E10829="Cancelled","Excluded",IF(D10829="",IF((SLA_Policy!$B$8-B10829)*24&gt;X10829,"Open - Breached","Open - On Track"),IF((D10829-B10829)*24&lt;=X10829,"Met","Breached")))</f>
        <v>Met</v>
      </c>
    </row>
    <row r="10830" spans="1:25" x14ac:dyDescent="0.25">
      <c r="A10830" s="9" t="s">
        <v>15443</v>
      </c>
      <c r="B10830" s="23">
        <v>46232.568055555603</v>
      </c>
      <c r="C10830" s="23">
        <v>46232.572222222203</v>
      </c>
      <c r="D10830" s="23">
        <v>46233.4</v>
      </c>
      <c r="E10830" s="9" t="s">
        <v>212</v>
      </c>
      <c r="F10830" s="9" t="s">
        <v>188</v>
      </c>
      <c r="G10830" s="9" t="s">
        <v>213</v>
      </c>
      <c r="H10830" s="9" t="s">
        <v>163</v>
      </c>
      <c r="I10830" s="9" t="s">
        <v>223</v>
      </c>
      <c r="J10830" s="9" t="s">
        <v>15444</v>
      </c>
      <c r="K10830" s="9" t="s">
        <v>262</v>
      </c>
      <c r="L10830" s="9" t="s">
        <v>371</v>
      </c>
      <c r="M10830" s="9" t="s">
        <v>4214</v>
      </c>
      <c r="N10830" s="9" t="s">
        <v>198</v>
      </c>
      <c r="O10830" s="9" t="s">
        <v>176</v>
      </c>
      <c r="P10830" s="9" t="s">
        <v>1159</v>
      </c>
      <c r="Q10830" s="9" t="s">
        <v>219</v>
      </c>
      <c r="R10830" s="9">
        <v>0</v>
      </c>
      <c r="S10830" s="9">
        <v>25</v>
      </c>
      <c r="T10830" s="9" t="s">
        <v>136</v>
      </c>
      <c r="U10830" s="9" t="s">
        <v>230</v>
      </c>
      <c r="W10830" s="9">
        <v>5</v>
      </c>
      <c r="X10830" s="9">
        <f>INDEX(SLA_Policy!$D$2:$D$5,MATCH(F10830,SLA_Policy!$A$2:$A$5,0))</f>
        <v>72</v>
      </c>
      <c r="Y10830" s="9" t="str">
        <f>IF(E10830="Cancelled","Excluded",IF(D10830="",IF((SLA_Policy!$B$8-B10830)*24&gt;X10830,"Open - Breached","Open - On Track"),IF((D10830-B10830)*24&lt;=X10830,"Met","Breached")))</f>
        <v>Met</v>
      </c>
    </row>
    <row r="10831" spans="1:25" x14ac:dyDescent="0.25">
      <c r="A10831" s="9" t="s">
        <v>15445</v>
      </c>
      <c r="B10831" s="23">
        <v>46232.569444444503</v>
      </c>
      <c r="C10831" s="23">
        <v>46232.579861111102</v>
      </c>
      <c r="D10831" s="23">
        <v>46232.647916666698</v>
      </c>
      <c r="E10831" s="9" t="s">
        <v>212</v>
      </c>
      <c r="F10831" s="9" t="s">
        <v>187</v>
      </c>
      <c r="G10831" s="9" t="s">
        <v>213</v>
      </c>
      <c r="H10831" s="9" t="s">
        <v>162</v>
      </c>
      <c r="I10831" s="9" t="s">
        <v>244</v>
      </c>
      <c r="J10831" s="9" t="s">
        <v>370</v>
      </c>
      <c r="K10831" s="9" t="s">
        <v>215</v>
      </c>
      <c r="L10831" s="9" t="s">
        <v>104</v>
      </c>
      <c r="M10831" s="9" t="s">
        <v>1582</v>
      </c>
      <c r="N10831" s="9" t="s">
        <v>196</v>
      </c>
      <c r="O10831" s="9" t="s">
        <v>179</v>
      </c>
      <c r="P10831" s="9" t="s">
        <v>313</v>
      </c>
      <c r="Q10831" s="9" t="s">
        <v>273</v>
      </c>
      <c r="R10831" s="9">
        <v>0</v>
      </c>
      <c r="S10831" s="9">
        <v>24</v>
      </c>
      <c r="U10831" s="9" t="s">
        <v>248</v>
      </c>
      <c r="X10831" s="9">
        <f>INDEX(SLA_Policy!$D$2:$D$5,MATCH(F10831,SLA_Policy!$A$2:$A$5,0))</f>
        <v>8</v>
      </c>
      <c r="Y10831" s="9" t="str">
        <f>IF(E10831="Cancelled","Excluded",IF(D10831="",IF((SLA_Policy!$B$8-B10831)*24&gt;X10831,"Open - Breached","Open - On Track"),IF((D10831-B10831)*24&lt;=X10831,"Met","Breached")))</f>
        <v>Met</v>
      </c>
    </row>
    <row r="10832" spans="1:25" x14ac:dyDescent="0.25">
      <c r="A10832" s="9" t="s">
        <v>15446</v>
      </c>
      <c r="B10832" s="23">
        <v>46232.574305555601</v>
      </c>
      <c r="C10832" s="23">
        <v>46232.627777777801</v>
      </c>
      <c r="D10832" s="23">
        <v>46233.329166666699</v>
      </c>
      <c r="E10832" s="9" t="s">
        <v>212</v>
      </c>
      <c r="F10832" s="9" t="s">
        <v>188</v>
      </c>
      <c r="G10832" s="9" t="s">
        <v>213</v>
      </c>
      <c r="H10832" s="9" t="s">
        <v>164</v>
      </c>
      <c r="I10832" s="9" t="s">
        <v>339</v>
      </c>
      <c r="J10832" s="9" t="s">
        <v>2570</v>
      </c>
      <c r="K10832" s="9" t="s">
        <v>246</v>
      </c>
      <c r="L10832" s="9" t="s">
        <v>395</v>
      </c>
      <c r="M10832" s="9" t="s">
        <v>463</v>
      </c>
      <c r="N10832" s="9" t="s">
        <v>197</v>
      </c>
      <c r="O10832" s="9" t="s">
        <v>116</v>
      </c>
      <c r="P10832" s="9" t="s">
        <v>342</v>
      </c>
      <c r="Q10832" s="9" t="s">
        <v>219</v>
      </c>
      <c r="R10832" s="9">
        <v>0</v>
      </c>
      <c r="S10832" s="9">
        <v>10</v>
      </c>
      <c r="T10832" s="9" t="s">
        <v>343</v>
      </c>
      <c r="U10832" s="9" t="s">
        <v>290</v>
      </c>
      <c r="X10832" s="9">
        <f>INDEX(SLA_Policy!$D$2:$D$5,MATCH(F10832,SLA_Policy!$A$2:$A$5,0))</f>
        <v>72</v>
      </c>
      <c r="Y10832" s="9" t="str">
        <f>IF(E10832="Cancelled","Excluded",IF(D10832="",IF((SLA_Policy!$B$8-B10832)*24&gt;X10832,"Open - Breached","Open - On Track"),IF((D10832-B10832)*24&lt;=X10832,"Met","Breached")))</f>
        <v>Met</v>
      </c>
    </row>
    <row r="10833" spans="1:25" x14ac:dyDescent="0.25">
      <c r="A10833" s="9" t="s">
        <v>15447</v>
      </c>
      <c r="B10833" s="23">
        <v>46232.577083333301</v>
      </c>
      <c r="C10833" s="23">
        <v>46232.623611111099</v>
      </c>
      <c r="D10833" s="23">
        <v>46237.331250000003</v>
      </c>
      <c r="E10833" s="9" t="s">
        <v>212</v>
      </c>
      <c r="F10833" s="9" t="s">
        <v>188</v>
      </c>
      <c r="G10833" s="9" t="s">
        <v>236</v>
      </c>
      <c r="H10833" s="9" t="s">
        <v>164</v>
      </c>
      <c r="I10833" s="9" t="s">
        <v>421</v>
      </c>
      <c r="J10833" s="9" t="s">
        <v>1858</v>
      </c>
      <c r="K10833" s="9" t="s">
        <v>215</v>
      </c>
      <c r="L10833" s="9" t="s">
        <v>351</v>
      </c>
      <c r="M10833" s="9" t="s">
        <v>990</v>
      </c>
      <c r="N10833" s="9" t="s">
        <v>196</v>
      </c>
      <c r="O10833" s="9" t="s">
        <v>180</v>
      </c>
      <c r="P10833" s="9" t="s">
        <v>318</v>
      </c>
      <c r="Q10833" s="9" t="s">
        <v>219</v>
      </c>
      <c r="R10833" s="9">
        <v>0</v>
      </c>
      <c r="S10833" s="9">
        <v>36</v>
      </c>
      <c r="T10833" s="9" t="s">
        <v>343</v>
      </c>
      <c r="U10833" s="9" t="s">
        <v>242</v>
      </c>
      <c r="X10833" s="9">
        <f>INDEX(SLA_Policy!$D$2:$D$5,MATCH(F10833,SLA_Policy!$A$2:$A$5,0))</f>
        <v>72</v>
      </c>
      <c r="Y10833" s="9" t="str">
        <f>IF(E10833="Cancelled","Excluded",IF(D10833="",IF((SLA_Policy!$B$8-B10833)*24&gt;X10833,"Open - Breached","Open - On Track"),IF((D10833-B10833)*24&lt;=X10833,"Met","Breached")))</f>
        <v>Breached</v>
      </c>
    </row>
    <row r="10834" spans="1:25" x14ac:dyDescent="0.25">
      <c r="A10834" s="9" t="s">
        <v>15448</v>
      </c>
      <c r="B10834" s="23">
        <v>46232.577083333301</v>
      </c>
      <c r="C10834" s="23">
        <v>46232.583333333299</v>
      </c>
      <c r="D10834" s="23">
        <v>46233.420833333301</v>
      </c>
      <c r="E10834" s="9" t="s">
        <v>212</v>
      </c>
      <c r="F10834" s="9" t="s">
        <v>187</v>
      </c>
      <c r="G10834" s="9" t="s">
        <v>213</v>
      </c>
      <c r="H10834" s="9" t="s">
        <v>88</v>
      </c>
      <c r="I10834" s="9" t="s">
        <v>92</v>
      </c>
      <c r="J10834" s="9" t="s">
        <v>7105</v>
      </c>
      <c r="K10834" s="9" t="s">
        <v>215</v>
      </c>
      <c r="L10834" s="9" t="s">
        <v>351</v>
      </c>
      <c r="M10834" s="9" t="s">
        <v>352</v>
      </c>
      <c r="N10834" s="9" t="s">
        <v>196</v>
      </c>
      <c r="O10834" s="9" t="s">
        <v>178</v>
      </c>
      <c r="P10834" s="9" t="s">
        <v>272</v>
      </c>
      <c r="Q10834" s="9" t="s">
        <v>273</v>
      </c>
      <c r="R10834" s="9">
        <v>1</v>
      </c>
      <c r="S10834" s="9">
        <v>29</v>
      </c>
      <c r="T10834" s="9" t="s">
        <v>229</v>
      </c>
      <c r="U10834" s="9" t="s">
        <v>230</v>
      </c>
      <c r="W10834" s="9">
        <v>3</v>
      </c>
      <c r="X10834" s="9">
        <f>INDEX(SLA_Policy!$D$2:$D$5,MATCH(F10834,SLA_Policy!$A$2:$A$5,0))</f>
        <v>8</v>
      </c>
      <c r="Y10834" s="9" t="str">
        <f>IF(E10834="Cancelled","Excluded",IF(D10834="",IF((SLA_Policy!$B$8-B10834)*24&gt;X10834,"Open - Breached","Open - On Track"),IF((D10834-B10834)*24&lt;=X10834,"Met","Breached")))</f>
        <v>Breached</v>
      </c>
    </row>
    <row r="10835" spans="1:25" x14ac:dyDescent="0.25">
      <c r="A10835" s="9" t="s">
        <v>15449</v>
      </c>
      <c r="B10835" s="23">
        <v>46232.5805555556</v>
      </c>
      <c r="C10835" s="23">
        <v>46232.628472222197</v>
      </c>
      <c r="D10835" s="23">
        <v>46233.650694444397</v>
      </c>
      <c r="E10835" s="9" t="s">
        <v>212</v>
      </c>
      <c r="F10835" s="9" t="s">
        <v>189</v>
      </c>
      <c r="G10835" s="9" t="s">
        <v>213</v>
      </c>
      <c r="H10835" s="9" t="s">
        <v>162</v>
      </c>
      <c r="I10835" s="9" t="s">
        <v>345</v>
      </c>
      <c r="J10835" s="9" t="s">
        <v>6222</v>
      </c>
      <c r="K10835" s="9" t="s">
        <v>246</v>
      </c>
      <c r="L10835" s="9" t="s">
        <v>311</v>
      </c>
      <c r="M10835" s="9" t="s">
        <v>1364</v>
      </c>
      <c r="N10835" s="9" t="s">
        <v>197</v>
      </c>
      <c r="O10835" s="9" t="s">
        <v>116</v>
      </c>
      <c r="P10835" s="9" t="s">
        <v>295</v>
      </c>
      <c r="Q10835" s="9" t="s">
        <v>219</v>
      </c>
      <c r="R10835" s="9">
        <v>0</v>
      </c>
      <c r="S10835" s="9">
        <v>22</v>
      </c>
      <c r="U10835" s="9" t="s">
        <v>248</v>
      </c>
      <c r="X10835" s="9">
        <f>INDEX(SLA_Policy!$D$2:$D$5,MATCH(F10835,SLA_Policy!$A$2:$A$5,0))</f>
        <v>120</v>
      </c>
      <c r="Y10835" s="9" t="str">
        <f>IF(E10835="Cancelled","Excluded",IF(D10835="",IF((SLA_Policy!$B$8-B10835)*24&gt;X10835,"Open - Breached","Open - On Track"),IF((D10835-B10835)*24&lt;=X10835,"Met","Breached")))</f>
        <v>Met</v>
      </c>
    </row>
    <row r="10836" spans="1:25" x14ac:dyDescent="0.25">
      <c r="A10836" s="9" t="s">
        <v>15450</v>
      </c>
      <c r="B10836" s="23">
        <v>46232.583333333299</v>
      </c>
      <c r="C10836" s="23">
        <v>46232.590972222199</v>
      </c>
      <c r="D10836" s="23">
        <v>46232.686111111099</v>
      </c>
      <c r="E10836" s="9" t="s">
        <v>212</v>
      </c>
      <c r="F10836" s="9" t="s">
        <v>188</v>
      </c>
      <c r="G10836" s="9" t="s">
        <v>213</v>
      </c>
      <c r="H10836" s="9" t="s">
        <v>161</v>
      </c>
      <c r="I10836" s="9" t="s">
        <v>389</v>
      </c>
      <c r="J10836" s="9" t="s">
        <v>6630</v>
      </c>
      <c r="K10836" s="9" t="s">
        <v>225</v>
      </c>
      <c r="L10836" s="9" t="s">
        <v>216</v>
      </c>
      <c r="M10836" s="9" t="s">
        <v>965</v>
      </c>
      <c r="N10836" s="9" t="s">
        <v>198</v>
      </c>
      <c r="O10836" s="9" t="s">
        <v>116</v>
      </c>
      <c r="P10836" s="9" t="s">
        <v>342</v>
      </c>
      <c r="Q10836" s="9" t="s">
        <v>219</v>
      </c>
      <c r="R10836" s="9">
        <v>1</v>
      </c>
      <c r="S10836" s="9">
        <v>16</v>
      </c>
      <c r="U10836" s="9" t="s">
        <v>221</v>
      </c>
      <c r="W10836" s="9">
        <v>4</v>
      </c>
      <c r="X10836" s="9">
        <f>INDEX(SLA_Policy!$D$2:$D$5,MATCH(F10836,SLA_Policy!$A$2:$A$5,0))</f>
        <v>72</v>
      </c>
      <c r="Y10836" s="9" t="str">
        <f>IF(E10836="Cancelled","Excluded",IF(D10836="",IF((SLA_Policy!$B$8-B10836)*24&gt;X10836,"Open - Breached","Open - On Track"),IF((D10836-B10836)*24&lt;=X10836,"Met","Breached")))</f>
        <v>Met</v>
      </c>
    </row>
    <row r="10837" spans="1:25" x14ac:dyDescent="0.25">
      <c r="A10837" s="9" t="s">
        <v>15451</v>
      </c>
      <c r="B10837" s="23">
        <v>46232.586805555598</v>
      </c>
      <c r="C10837" s="23">
        <v>46232.610416666699</v>
      </c>
      <c r="D10837" s="23">
        <v>46233.311805555597</v>
      </c>
      <c r="E10837" s="9" t="s">
        <v>212</v>
      </c>
      <c r="F10837" s="9" t="s">
        <v>188</v>
      </c>
      <c r="G10837" s="9" t="s">
        <v>213</v>
      </c>
      <c r="H10837" s="9" t="s">
        <v>163</v>
      </c>
      <c r="I10837" s="9" t="s">
        <v>223</v>
      </c>
      <c r="J10837" s="9" t="s">
        <v>15452</v>
      </c>
      <c r="K10837" s="9" t="s">
        <v>246</v>
      </c>
      <c r="L10837" s="9" t="s">
        <v>104</v>
      </c>
      <c r="M10837" s="9" t="s">
        <v>698</v>
      </c>
      <c r="N10837" s="9" t="s">
        <v>196</v>
      </c>
      <c r="O10837" s="9" t="s">
        <v>176</v>
      </c>
      <c r="P10837" s="9" t="s">
        <v>570</v>
      </c>
      <c r="Q10837" s="9" t="s">
        <v>219</v>
      </c>
      <c r="R10837" s="9">
        <v>0</v>
      </c>
      <c r="S10837" s="9">
        <v>78</v>
      </c>
      <c r="T10837" s="9" t="s">
        <v>322</v>
      </c>
      <c r="U10837" s="9" t="s">
        <v>290</v>
      </c>
      <c r="X10837" s="9">
        <f>INDEX(SLA_Policy!$D$2:$D$5,MATCH(F10837,SLA_Policy!$A$2:$A$5,0))</f>
        <v>72</v>
      </c>
      <c r="Y10837" s="9" t="str">
        <f>IF(E10837="Cancelled","Excluded",IF(D10837="",IF((SLA_Policy!$B$8-B10837)*24&gt;X10837,"Open - Breached","Open - On Track"),IF((D10837-B10837)*24&lt;=X10837,"Met","Breached")))</f>
        <v>Met</v>
      </c>
    </row>
    <row r="10838" spans="1:25" x14ac:dyDescent="0.25">
      <c r="A10838" s="9" t="s">
        <v>15453</v>
      </c>
      <c r="B10838" s="23">
        <v>46232.594444444498</v>
      </c>
      <c r="C10838" s="23">
        <v>46232.621527777803</v>
      </c>
      <c r="D10838" s="23">
        <v>46233.3659722222</v>
      </c>
      <c r="E10838" s="9" t="s">
        <v>212</v>
      </c>
      <c r="F10838" s="9" t="s">
        <v>189</v>
      </c>
      <c r="G10838" s="9" t="s">
        <v>213</v>
      </c>
      <c r="H10838" s="9" t="s">
        <v>161</v>
      </c>
      <c r="I10838" s="9" t="s">
        <v>454</v>
      </c>
      <c r="J10838" s="9" t="s">
        <v>813</v>
      </c>
      <c r="K10838" s="9" t="s">
        <v>246</v>
      </c>
      <c r="L10838" s="9" t="s">
        <v>226</v>
      </c>
      <c r="M10838" s="9" t="s">
        <v>3034</v>
      </c>
      <c r="N10838" s="9" t="s">
        <v>198</v>
      </c>
      <c r="O10838" s="9" t="s">
        <v>177</v>
      </c>
      <c r="P10838" s="9" t="s">
        <v>457</v>
      </c>
      <c r="Q10838" s="9" t="s">
        <v>219</v>
      </c>
      <c r="R10838" s="9">
        <v>2</v>
      </c>
      <c r="S10838" s="9">
        <v>11</v>
      </c>
      <c r="U10838" s="9" t="s">
        <v>290</v>
      </c>
      <c r="X10838" s="9">
        <f>INDEX(SLA_Policy!$D$2:$D$5,MATCH(F10838,SLA_Policy!$A$2:$A$5,0))</f>
        <v>120</v>
      </c>
      <c r="Y10838" s="9" t="str">
        <f>IF(E10838="Cancelled","Excluded",IF(D10838="",IF((SLA_Policy!$B$8-B10838)*24&gt;X10838,"Open - Breached","Open - On Track"),IF((D10838-B10838)*24&lt;=X10838,"Met","Breached")))</f>
        <v>Met</v>
      </c>
    </row>
    <row r="10839" spans="1:25" x14ac:dyDescent="0.25">
      <c r="A10839" s="9" t="s">
        <v>15454</v>
      </c>
      <c r="B10839" s="23">
        <v>46232.6069444444</v>
      </c>
      <c r="C10839" s="23">
        <v>46232.656944444498</v>
      </c>
      <c r="D10839" s="23">
        <v>46233.348611111098</v>
      </c>
      <c r="E10839" s="9" t="s">
        <v>212</v>
      </c>
      <c r="F10839" s="9" t="s">
        <v>188</v>
      </c>
      <c r="G10839" s="9" t="s">
        <v>213</v>
      </c>
      <c r="H10839" s="9" t="s">
        <v>162</v>
      </c>
      <c r="I10839" s="9" t="s">
        <v>416</v>
      </c>
      <c r="J10839" s="9" t="s">
        <v>8198</v>
      </c>
      <c r="K10839" s="9" t="s">
        <v>303</v>
      </c>
      <c r="L10839" s="9" t="s">
        <v>226</v>
      </c>
      <c r="M10839" s="9" t="s">
        <v>1736</v>
      </c>
      <c r="N10839" s="9" t="s">
        <v>197</v>
      </c>
      <c r="O10839" s="9" t="s">
        <v>179</v>
      </c>
      <c r="P10839" s="9" t="s">
        <v>264</v>
      </c>
      <c r="Q10839" s="9" t="s">
        <v>219</v>
      </c>
      <c r="R10839" s="9">
        <v>0</v>
      </c>
      <c r="S10839" s="9">
        <v>15</v>
      </c>
      <c r="U10839" s="9" t="s">
        <v>266</v>
      </c>
      <c r="W10839" s="9">
        <v>5</v>
      </c>
      <c r="X10839" s="9">
        <f>INDEX(SLA_Policy!$D$2:$D$5,MATCH(F10839,SLA_Policy!$A$2:$A$5,0))</f>
        <v>72</v>
      </c>
      <c r="Y10839" s="9" t="str">
        <f>IF(E10839="Cancelled","Excluded",IF(D10839="",IF((SLA_Policy!$B$8-B10839)*24&gt;X10839,"Open - Breached","Open - On Track"),IF((D10839-B10839)*24&lt;=X10839,"Met","Breached")))</f>
        <v>Met</v>
      </c>
    </row>
    <row r="10840" spans="1:25" x14ac:dyDescent="0.25">
      <c r="A10840" s="9" t="s">
        <v>15455</v>
      </c>
      <c r="B10840" s="23">
        <v>46232.6159722222</v>
      </c>
      <c r="C10840" s="23">
        <v>46232.638888888898</v>
      </c>
      <c r="D10840" s="23">
        <v>46232.642361111102</v>
      </c>
      <c r="E10840" s="9" t="s">
        <v>212</v>
      </c>
      <c r="F10840" s="9" t="s">
        <v>188</v>
      </c>
      <c r="G10840" s="9" t="s">
        <v>213</v>
      </c>
      <c r="H10840" s="9" t="s">
        <v>167</v>
      </c>
      <c r="I10840" s="9" t="s">
        <v>362</v>
      </c>
      <c r="J10840" s="9" t="s">
        <v>14250</v>
      </c>
      <c r="K10840" s="9" t="s">
        <v>246</v>
      </c>
      <c r="L10840" s="9" t="s">
        <v>216</v>
      </c>
      <c r="M10840" s="9" t="s">
        <v>1800</v>
      </c>
      <c r="N10840" s="9" t="s">
        <v>196</v>
      </c>
      <c r="O10840" s="9" t="s">
        <v>116</v>
      </c>
      <c r="P10840" s="9" t="s">
        <v>234</v>
      </c>
      <c r="Q10840" s="9" t="s">
        <v>219</v>
      </c>
      <c r="R10840" s="9">
        <v>0</v>
      </c>
      <c r="S10840" s="9">
        <v>17</v>
      </c>
      <c r="U10840" s="9" t="s">
        <v>266</v>
      </c>
      <c r="X10840" s="9">
        <f>INDEX(SLA_Policy!$D$2:$D$5,MATCH(F10840,SLA_Policy!$A$2:$A$5,0))</f>
        <v>72</v>
      </c>
      <c r="Y10840" s="9" t="str">
        <f>IF(E10840="Cancelled","Excluded",IF(D10840="",IF((SLA_Policy!$B$8-B10840)*24&gt;X10840,"Open - Breached","Open - On Track"),IF((D10840-B10840)*24&lt;=X10840,"Met","Breached")))</f>
        <v>Met</v>
      </c>
    </row>
    <row r="10841" spans="1:25" x14ac:dyDescent="0.25">
      <c r="A10841" s="9" t="s">
        <v>15456</v>
      </c>
      <c r="B10841" s="23">
        <v>46232.622222222199</v>
      </c>
      <c r="C10841" s="23">
        <v>46232.660416666702</v>
      </c>
      <c r="D10841" s="23">
        <v>46233.376388888901</v>
      </c>
      <c r="E10841" s="9" t="s">
        <v>212</v>
      </c>
      <c r="F10841" s="9" t="s">
        <v>188</v>
      </c>
      <c r="G10841" s="9" t="s">
        <v>213</v>
      </c>
      <c r="H10841" s="9" t="s">
        <v>167</v>
      </c>
      <c r="I10841" s="9" t="s">
        <v>362</v>
      </c>
      <c r="J10841" s="9" t="s">
        <v>8677</v>
      </c>
      <c r="K10841" s="9" t="s">
        <v>246</v>
      </c>
      <c r="L10841" s="9" t="s">
        <v>104</v>
      </c>
      <c r="M10841" s="9" t="s">
        <v>1937</v>
      </c>
      <c r="N10841" s="9" t="s">
        <v>196</v>
      </c>
      <c r="O10841" s="9" t="s">
        <v>176</v>
      </c>
      <c r="P10841" s="9" t="s">
        <v>228</v>
      </c>
      <c r="Q10841" s="9" t="s">
        <v>219</v>
      </c>
      <c r="R10841" s="9">
        <v>0</v>
      </c>
      <c r="S10841" s="9">
        <v>44</v>
      </c>
      <c r="T10841" s="9" t="s">
        <v>229</v>
      </c>
      <c r="U10841" s="9" t="s">
        <v>248</v>
      </c>
      <c r="X10841" s="9">
        <f>INDEX(SLA_Policy!$D$2:$D$5,MATCH(F10841,SLA_Policy!$A$2:$A$5,0))</f>
        <v>72</v>
      </c>
      <c r="Y10841" s="9" t="str">
        <f>IF(E10841="Cancelled","Excluded",IF(D10841="",IF((SLA_Policy!$B$8-B10841)*24&gt;X10841,"Open - Breached","Open - On Track"),IF((D10841-B10841)*24&lt;=X10841,"Met","Breached")))</f>
        <v>Met</v>
      </c>
    </row>
    <row r="10842" spans="1:25" x14ac:dyDescent="0.25">
      <c r="A10842" s="9" t="s">
        <v>15457</v>
      </c>
      <c r="B10842" s="23">
        <v>46232.630555555603</v>
      </c>
      <c r="C10842" s="23">
        <v>46232.638888888898</v>
      </c>
      <c r="D10842" s="23">
        <v>46233.3618055556</v>
      </c>
      <c r="E10842" s="9" t="s">
        <v>212</v>
      </c>
      <c r="F10842" s="9" t="s">
        <v>189</v>
      </c>
      <c r="G10842" s="9" t="s">
        <v>213</v>
      </c>
      <c r="H10842" s="9" t="s">
        <v>161</v>
      </c>
      <c r="I10842" s="9" t="s">
        <v>297</v>
      </c>
      <c r="J10842" s="9" t="s">
        <v>3141</v>
      </c>
      <c r="K10842" s="9" t="s">
        <v>262</v>
      </c>
      <c r="L10842" s="9" t="s">
        <v>104</v>
      </c>
      <c r="M10842" s="9" t="s">
        <v>3175</v>
      </c>
      <c r="N10842" s="9" t="s">
        <v>198</v>
      </c>
      <c r="O10842" s="9" t="s">
        <v>116</v>
      </c>
      <c r="P10842" s="9" t="s">
        <v>551</v>
      </c>
      <c r="Q10842" s="9" t="s">
        <v>219</v>
      </c>
      <c r="R10842" s="9">
        <v>0</v>
      </c>
      <c r="S10842" s="9">
        <v>13</v>
      </c>
      <c r="U10842" s="9" t="s">
        <v>266</v>
      </c>
      <c r="X10842" s="9">
        <f>INDEX(SLA_Policy!$D$2:$D$5,MATCH(F10842,SLA_Policy!$A$2:$A$5,0))</f>
        <v>120</v>
      </c>
      <c r="Y10842" s="9" t="str">
        <f>IF(E10842="Cancelled","Excluded",IF(D10842="",IF((SLA_Policy!$B$8-B10842)*24&gt;X10842,"Open - Breached","Open - On Track"),IF((D10842-B10842)*24&lt;=X10842,"Met","Breached")))</f>
        <v>Met</v>
      </c>
    </row>
    <row r="10843" spans="1:25" x14ac:dyDescent="0.25">
      <c r="A10843" s="9" t="s">
        <v>15458</v>
      </c>
      <c r="B10843" s="23">
        <v>46232.631249999999</v>
      </c>
      <c r="C10843" s="23">
        <v>46232.638888888898</v>
      </c>
      <c r="D10843" s="23">
        <v>46237.4152777778</v>
      </c>
      <c r="E10843" s="9" t="s">
        <v>212</v>
      </c>
      <c r="F10843" s="9" t="s">
        <v>189</v>
      </c>
      <c r="G10843" s="9" t="s">
        <v>213</v>
      </c>
      <c r="H10843" s="9" t="s">
        <v>167</v>
      </c>
      <c r="I10843" s="9" t="s">
        <v>362</v>
      </c>
      <c r="J10843" s="9" t="s">
        <v>752</v>
      </c>
      <c r="K10843" s="9" t="s">
        <v>225</v>
      </c>
      <c r="L10843" s="9" t="s">
        <v>226</v>
      </c>
      <c r="M10843" s="9" t="s">
        <v>2672</v>
      </c>
      <c r="N10843" s="9" t="s">
        <v>200</v>
      </c>
      <c r="O10843" s="9" t="s">
        <v>176</v>
      </c>
      <c r="P10843" s="9" t="s">
        <v>253</v>
      </c>
      <c r="Q10843" s="9" t="s">
        <v>219</v>
      </c>
      <c r="R10843" s="9">
        <v>0</v>
      </c>
      <c r="S10843" s="9">
        <v>24</v>
      </c>
      <c r="U10843" s="9" t="s">
        <v>248</v>
      </c>
      <c r="X10843" s="9">
        <f>INDEX(SLA_Policy!$D$2:$D$5,MATCH(F10843,SLA_Policy!$A$2:$A$5,0))</f>
        <v>120</v>
      </c>
      <c r="Y10843" s="9" t="str">
        <f>IF(E10843="Cancelled","Excluded",IF(D10843="",IF((SLA_Policy!$B$8-B10843)*24&gt;X10843,"Open - Breached","Open - On Track"),IF((D10843-B10843)*24&lt;=X10843,"Met","Breached")))</f>
        <v>Met</v>
      </c>
    </row>
    <row r="10844" spans="1:25" x14ac:dyDescent="0.25">
      <c r="A10844" s="9" t="s">
        <v>15459</v>
      </c>
      <c r="B10844" s="23">
        <v>46232.65625</v>
      </c>
      <c r="C10844" s="23">
        <v>46232.662499999999</v>
      </c>
      <c r="D10844" s="23">
        <v>46233.298611111102</v>
      </c>
      <c r="E10844" s="9" t="s">
        <v>212</v>
      </c>
      <c r="F10844" s="9" t="s">
        <v>188</v>
      </c>
      <c r="G10844" s="9" t="s">
        <v>213</v>
      </c>
      <c r="H10844" s="9" t="s">
        <v>88</v>
      </c>
      <c r="I10844" s="9" t="s">
        <v>92</v>
      </c>
      <c r="J10844" s="9" t="s">
        <v>1944</v>
      </c>
      <c r="K10844" s="9" t="s">
        <v>215</v>
      </c>
      <c r="L10844" s="9" t="s">
        <v>282</v>
      </c>
      <c r="M10844" s="9" t="s">
        <v>998</v>
      </c>
      <c r="N10844" s="9" t="s">
        <v>199</v>
      </c>
      <c r="O10844" s="9" t="s">
        <v>178</v>
      </c>
      <c r="P10844" s="9" t="s">
        <v>414</v>
      </c>
      <c r="Q10844" s="9" t="s">
        <v>219</v>
      </c>
      <c r="R10844" s="9">
        <v>0</v>
      </c>
      <c r="S10844" s="9">
        <v>26</v>
      </c>
      <c r="T10844" s="9" t="s">
        <v>229</v>
      </c>
      <c r="U10844" s="9" t="s">
        <v>230</v>
      </c>
      <c r="W10844" s="9">
        <v>5</v>
      </c>
      <c r="X10844" s="9">
        <f>INDEX(SLA_Policy!$D$2:$D$5,MATCH(F10844,SLA_Policy!$A$2:$A$5,0))</f>
        <v>72</v>
      </c>
      <c r="Y10844" s="9" t="str">
        <f>IF(E10844="Cancelled","Excluded",IF(D10844="",IF((SLA_Policy!$B$8-B10844)*24&gt;X10844,"Open - Breached","Open - On Track"),IF((D10844-B10844)*24&lt;=X10844,"Met","Breached")))</f>
        <v>Met</v>
      </c>
    </row>
    <row r="10845" spans="1:25" x14ac:dyDescent="0.25">
      <c r="A10845" s="9" t="s">
        <v>15460</v>
      </c>
      <c r="B10845" s="23">
        <v>46232.665972222203</v>
      </c>
      <c r="C10845" s="23">
        <v>46232.677083333299</v>
      </c>
      <c r="D10845" s="23">
        <v>46233.4152777778</v>
      </c>
      <c r="E10845" s="9" t="s">
        <v>212</v>
      </c>
      <c r="F10845" s="9" t="s">
        <v>188</v>
      </c>
      <c r="G10845" s="9" t="s">
        <v>213</v>
      </c>
      <c r="H10845" s="9" t="s">
        <v>162</v>
      </c>
      <c r="I10845" s="9" t="s">
        <v>393</v>
      </c>
      <c r="J10845" s="9" t="s">
        <v>10482</v>
      </c>
      <c r="K10845" s="9" t="s">
        <v>215</v>
      </c>
      <c r="L10845" s="9" t="s">
        <v>216</v>
      </c>
      <c r="M10845" s="9" t="s">
        <v>5541</v>
      </c>
      <c r="N10845" s="9" t="s">
        <v>196</v>
      </c>
      <c r="O10845" s="9" t="s">
        <v>116</v>
      </c>
      <c r="P10845" s="9" t="s">
        <v>342</v>
      </c>
      <c r="Q10845" s="9" t="s">
        <v>219</v>
      </c>
      <c r="R10845" s="9">
        <v>0</v>
      </c>
      <c r="S10845" s="9">
        <v>19</v>
      </c>
      <c r="U10845" s="9" t="s">
        <v>248</v>
      </c>
      <c r="W10845" s="9">
        <v>5</v>
      </c>
      <c r="X10845" s="9">
        <f>INDEX(SLA_Policy!$D$2:$D$5,MATCH(F10845,SLA_Policy!$A$2:$A$5,0))</f>
        <v>72</v>
      </c>
      <c r="Y10845" s="9" t="str">
        <f>IF(E10845="Cancelled","Excluded",IF(D10845="",IF((SLA_Policy!$B$8-B10845)*24&gt;X10845,"Open - Breached","Open - On Track"),IF((D10845-B10845)*24&lt;=X10845,"Met","Breached")))</f>
        <v>Met</v>
      </c>
    </row>
    <row r="10846" spans="1:25" x14ac:dyDescent="0.25">
      <c r="A10846" s="9" t="s">
        <v>15461</v>
      </c>
      <c r="B10846" s="23">
        <v>46232.685416666704</v>
      </c>
      <c r="C10846" s="23">
        <v>46232.689583333296</v>
      </c>
      <c r="D10846" s="23">
        <v>46232.728472222203</v>
      </c>
      <c r="E10846" s="9" t="s">
        <v>212</v>
      </c>
      <c r="F10846" s="9" t="s">
        <v>188</v>
      </c>
      <c r="G10846" s="9" t="s">
        <v>213</v>
      </c>
      <c r="H10846" s="9" t="s">
        <v>161</v>
      </c>
      <c r="I10846" s="9" t="s">
        <v>454</v>
      </c>
      <c r="J10846" s="9" t="s">
        <v>1549</v>
      </c>
      <c r="K10846" s="9" t="s">
        <v>239</v>
      </c>
      <c r="L10846" s="9" t="s">
        <v>216</v>
      </c>
      <c r="M10846" s="9" t="s">
        <v>3231</v>
      </c>
      <c r="N10846" s="9" t="s">
        <v>200</v>
      </c>
      <c r="O10846" s="9" t="s">
        <v>177</v>
      </c>
      <c r="P10846" s="9" t="s">
        <v>241</v>
      </c>
      <c r="Q10846" s="9" t="s">
        <v>219</v>
      </c>
      <c r="R10846" s="9">
        <v>0</v>
      </c>
      <c r="S10846" s="9">
        <v>2</v>
      </c>
      <c r="U10846" s="9" t="s">
        <v>221</v>
      </c>
      <c r="X10846" s="9">
        <f>INDEX(SLA_Policy!$D$2:$D$5,MATCH(F10846,SLA_Policy!$A$2:$A$5,0))</f>
        <v>72</v>
      </c>
      <c r="Y10846" s="9" t="str">
        <f>IF(E10846="Cancelled","Excluded",IF(D10846="",IF((SLA_Policy!$B$8-B10846)*24&gt;X10846,"Open - Breached","Open - On Track"),IF((D10846-B10846)*24&lt;=X10846,"Met","Breached")))</f>
        <v>Met</v>
      </c>
    </row>
    <row r="10847" spans="1:25" x14ac:dyDescent="0.25">
      <c r="A10847" s="9" t="s">
        <v>15462</v>
      </c>
      <c r="B10847" s="23">
        <v>46232.699305555601</v>
      </c>
      <c r="C10847" s="23">
        <v>46232.704166666699</v>
      </c>
      <c r="D10847" s="23">
        <v>46233.315277777801</v>
      </c>
      <c r="E10847" s="9" t="s">
        <v>212</v>
      </c>
      <c r="F10847" s="9" t="s">
        <v>188</v>
      </c>
      <c r="G10847" s="9" t="s">
        <v>213</v>
      </c>
      <c r="H10847" s="9" t="s">
        <v>88</v>
      </c>
      <c r="I10847" s="9" t="s">
        <v>92</v>
      </c>
      <c r="J10847" s="9" t="s">
        <v>2645</v>
      </c>
      <c r="K10847" s="9" t="s">
        <v>410</v>
      </c>
      <c r="L10847" s="9" t="s">
        <v>311</v>
      </c>
      <c r="M10847" s="9" t="s">
        <v>480</v>
      </c>
      <c r="N10847" s="9" t="s">
        <v>197</v>
      </c>
      <c r="O10847" s="9" t="s">
        <v>178</v>
      </c>
      <c r="P10847" s="9" t="s">
        <v>272</v>
      </c>
      <c r="Q10847" s="9" t="s">
        <v>219</v>
      </c>
      <c r="R10847" s="9">
        <v>0</v>
      </c>
      <c r="S10847" s="9">
        <v>11</v>
      </c>
      <c r="T10847" s="9" t="s">
        <v>322</v>
      </c>
      <c r="U10847" s="9" t="s">
        <v>266</v>
      </c>
      <c r="X10847" s="9">
        <f>INDEX(SLA_Policy!$D$2:$D$5,MATCH(F10847,SLA_Policy!$A$2:$A$5,0))</f>
        <v>72</v>
      </c>
      <c r="Y10847" s="9" t="str">
        <f>IF(E10847="Cancelled","Excluded",IF(D10847="",IF((SLA_Policy!$B$8-B10847)*24&gt;X10847,"Open - Breached","Open - On Track"),IF((D10847-B10847)*24&lt;=X10847,"Met","Breached")))</f>
        <v>Met</v>
      </c>
    </row>
    <row r="10848" spans="1:25" x14ac:dyDescent="0.25">
      <c r="A10848" s="9" t="s">
        <v>15463</v>
      </c>
      <c r="B10848" s="23">
        <v>46232.702083333301</v>
      </c>
      <c r="C10848" s="23">
        <v>46232.727083333302</v>
      </c>
      <c r="D10848" s="23">
        <v>46233.390972222202</v>
      </c>
      <c r="E10848" s="9" t="s">
        <v>212</v>
      </c>
      <c r="F10848" s="9" t="s">
        <v>189</v>
      </c>
      <c r="G10848" s="9" t="s">
        <v>213</v>
      </c>
      <c r="H10848" s="9" t="s">
        <v>164</v>
      </c>
      <c r="I10848" s="9" t="s">
        <v>339</v>
      </c>
      <c r="J10848" s="9" t="s">
        <v>866</v>
      </c>
      <c r="K10848" s="9" t="s">
        <v>303</v>
      </c>
      <c r="L10848" s="9" t="s">
        <v>270</v>
      </c>
      <c r="M10848" s="9" t="s">
        <v>5491</v>
      </c>
      <c r="N10848" s="9" t="s">
        <v>198</v>
      </c>
      <c r="O10848" s="9" t="s">
        <v>116</v>
      </c>
      <c r="P10848" s="9" t="s">
        <v>218</v>
      </c>
      <c r="Q10848" s="9" t="s">
        <v>219</v>
      </c>
      <c r="R10848" s="9">
        <v>0</v>
      </c>
      <c r="S10848" s="9">
        <v>13</v>
      </c>
      <c r="T10848" s="9" t="s">
        <v>464</v>
      </c>
      <c r="U10848" s="9" t="s">
        <v>248</v>
      </c>
      <c r="X10848" s="9">
        <f>INDEX(SLA_Policy!$D$2:$D$5,MATCH(F10848,SLA_Policy!$A$2:$A$5,0))</f>
        <v>120</v>
      </c>
      <c r="Y10848" s="9" t="str">
        <f>IF(E10848="Cancelled","Excluded",IF(D10848="",IF((SLA_Policy!$B$8-B10848)*24&gt;X10848,"Open - Breached","Open - On Track"),IF((D10848-B10848)*24&lt;=X10848,"Met","Breached")))</f>
        <v>Met</v>
      </c>
    </row>
    <row r="10849" spans="1:25" x14ac:dyDescent="0.25">
      <c r="A10849" s="9" t="s">
        <v>15464</v>
      </c>
      <c r="B10849" s="23">
        <v>46232.713194444397</v>
      </c>
      <c r="C10849" s="23">
        <v>46232.717361111099</v>
      </c>
      <c r="D10849" s="23">
        <v>46232.765277777798</v>
      </c>
      <c r="E10849" s="9" t="s">
        <v>212</v>
      </c>
      <c r="F10849" s="9" t="s">
        <v>187</v>
      </c>
      <c r="G10849" s="9" t="s">
        <v>213</v>
      </c>
      <c r="H10849" s="9" t="s">
        <v>166</v>
      </c>
      <c r="I10849" s="9" t="s">
        <v>286</v>
      </c>
      <c r="J10849" s="9" t="s">
        <v>13428</v>
      </c>
      <c r="K10849" s="9" t="s">
        <v>246</v>
      </c>
      <c r="L10849" s="9" t="s">
        <v>311</v>
      </c>
      <c r="M10849" s="9" t="s">
        <v>1565</v>
      </c>
      <c r="N10849" s="9" t="s">
        <v>196</v>
      </c>
      <c r="O10849" s="9" t="s">
        <v>181</v>
      </c>
      <c r="P10849" s="9" t="s">
        <v>449</v>
      </c>
      <c r="Q10849" s="9" t="s">
        <v>273</v>
      </c>
      <c r="R10849" s="9">
        <v>0</v>
      </c>
      <c r="S10849" s="9">
        <v>13</v>
      </c>
      <c r="U10849" s="9" t="s">
        <v>290</v>
      </c>
      <c r="X10849" s="9">
        <f>INDEX(SLA_Policy!$D$2:$D$5,MATCH(F10849,SLA_Policy!$A$2:$A$5,0))</f>
        <v>8</v>
      </c>
      <c r="Y10849" s="9" t="str">
        <f>IF(E10849="Cancelled","Excluded",IF(D10849="",IF((SLA_Policy!$B$8-B10849)*24&gt;X10849,"Open - Breached","Open - On Track"),IF((D10849-B10849)*24&lt;=X10849,"Met","Breached")))</f>
        <v>Met</v>
      </c>
    </row>
    <row r="10850" spans="1:25" x14ac:dyDescent="0.25">
      <c r="A10850" s="9" t="s">
        <v>15465</v>
      </c>
      <c r="B10850" s="23">
        <v>46232.725694444503</v>
      </c>
      <c r="C10850" s="23">
        <v>46233.3215277778</v>
      </c>
      <c r="D10850" s="23">
        <v>46233.349305555603</v>
      </c>
      <c r="E10850" s="9" t="s">
        <v>212</v>
      </c>
      <c r="F10850" s="9" t="s">
        <v>189</v>
      </c>
      <c r="G10850" s="9" t="s">
        <v>213</v>
      </c>
      <c r="H10850" s="9" t="s">
        <v>167</v>
      </c>
      <c r="I10850" s="9" t="s">
        <v>684</v>
      </c>
      <c r="J10850" s="9" t="s">
        <v>11855</v>
      </c>
      <c r="K10850" s="9" t="s">
        <v>303</v>
      </c>
      <c r="L10850" s="9" t="s">
        <v>216</v>
      </c>
      <c r="M10850" s="9" t="s">
        <v>3483</v>
      </c>
      <c r="N10850" s="9" t="s">
        <v>196</v>
      </c>
      <c r="O10850" s="9" t="s">
        <v>176</v>
      </c>
      <c r="P10850" s="9" t="s">
        <v>228</v>
      </c>
      <c r="Q10850" s="9" t="s">
        <v>219</v>
      </c>
      <c r="R10850" s="9">
        <v>0</v>
      </c>
      <c r="S10850" s="9">
        <v>10</v>
      </c>
      <c r="U10850" s="9" t="s">
        <v>376</v>
      </c>
      <c r="X10850" s="9">
        <f>INDEX(SLA_Policy!$D$2:$D$5,MATCH(F10850,SLA_Policy!$A$2:$A$5,0))</f>
        <v>120</v>
      </c>
      <c r="Y10850" s="9" t="str">
        <f>IF(E10850="Cancelled","Excluded",IF(D10850="",IF((SLA_Policy!$B$8-B10850)*24&gt;X10850,"Open - Breached","Open - On Track"),IF((D10850-B10850)*24&lt;=X10850,"Met","Breached")))</f>
        <v>Met</v>
      </c>
    </row>
    <row r="10851" spans="1:25" x14ac:dyDescent="0.25">
      <c r="A10851" s="9" t="s">
        <v>15466</v>
      </c>
      <c r="B10851" s="23">
        <v>46232.7368055556</v>
      </c>
      <c r="C10851" s="23">
        <v>46232.761805555601</v>
      </c>
      <c r="D10851" s="23">
        <v>46233.499305555597</v>
      </c>
      <c r="E10851" s="9" t="s">
        <v>212</v>
      </c>
      <c r="F10851" s="9" t="s">
        <v>188</v>
      </c>
      <c r="G10851" s="9" t="s">
        <v>213</v>
      </c>
      <c r="H10851" s="9" t="s">
        <v>167</v>
      </c>
      <c r="I10851" s="9" t="s">
        <v>536</v>
      </c>
      <c r="J10851" s="9" t="s">
        <v>2564</v>
      </c>
      <c r="K10851" s="9" t="s">
        <v>246</v>
      </c>
      <c r="L10851" s="9" t="s">
        <v>216</v>
      </c>
      <c r="M10851" s="9" t="s">
        <v>1772</v>
      </c>
      <c r="N10851" s="9" t="s">
        <v>196</v>
      </c>
      <c r="O10851" s="9" t="s">
        <v>180</v>
      </c>
      <c r="P10851" s="9" t="s">
        <v>368</v>
      </c>
      <c r="Q10851" s="9" t="s">
        <v>219</v>
      </c>
      <c r="R10851" s="9">
        <v>0</v>
      </c>
      <c r="S10851" s="9">
        <v>41</v>
      </c>
      <c r="T10851" s="9" t="s">
        <v>136</v>
      </c>
      <c r="U10851" s="9" t="s">
        <v>248</v>
      </c>
      <c r="X10851" s="9">
        <f>INDEX(SLA_Policy!$D$2:$D$5,MATCH(F10851,SLA_Policy!$A$2:$A$5,0))</f>
        <v>72</v>
      </c>
      <c r="Y10851" s="9" t="str">
        <f>IF(E10851="Cancelled","Excluded",IF(D10851="",IF((SLA_Policy!$B$8-B10851)*24&gt;X10851,"Open - Breached","Open - On Track"),IF((D10851-B10851)*24&lt;=X10851,"Met","Breached")))</f>
        <v>Met</v>
      </c>
    </row>
    <row r="10852" spans="1:25" x14ac:dyDescent="0.25">
      <c r="A10852" s="9" t="s">
        <v>15467</v>
      </c>
      <c r="B10852" s="23">
        <v>46232.867361111101</v>
      </c>
      <c r="C10852" s="23">
        <v>46233.307638888902</v>
      </c>
      <c r="D10852" s="23">
        <v>46234.346527777801</v>
      </c>
      <c r="E10852" s="9" t="s">
        <v>212</v>
      </c>
      <c r="F10852" s="9" t="s">
        <v>189</v>
      </c>
      <c r="G10852" s="9" t="s">
        <v>213</v>
      </c>
      <c r="H10852" s="9" t="s">
        <v>164</v>
      </c>
      <c r="I10852" s="9" t="s">
        <v>339</v>
      </c>
      <c r="J10852" s="9" t="s">
        <v>3769</v>
      </c>
      <c r="K10852" s="9" t="s">
        <v>215</v>
      </c>
      <c r="L10852" s="9" t="s">
        <v>311</v>
      </c>
      <c r="M10852" s="9" t="s">
        <v>2768</v>
      </c>
      <c r="N10852" s="9" t="s">
        <v>196</v>
      </c>
      <c r="O10852" s="9" t="s">
        <v>116</v>
      </c>
      <c r="P10852" s="9" t="s">
        <v>551</v>
      </c>
      <c r="Q10852" s="9" t="s">
        <v>219</v>
      </c>
      <c r="R10852" s="9">
        <v>0</v>
      </c>
      <c r="S10852" s="9">
        <v>18</v>
      </c>
      <c r="T10852" s="9" t="s">
        <v>464</v>
      </c>
      <c r="U10852" s="9" t="s">
        <v>376</v>
      </c>
      <c r="X10852" s="9">
        <f>INDEX(SLA_Policy!$D$2:$D$5,MATCH(F10852,SLA_Policy!$A$2:$A$5,0))</f>
        <v>120</v>
      </c>
      <c r="Y10852" s="9" t="str">
        <f>IF(E10852="Cancelled","Excluded",IF(D10852="",IF((SLA_Policy!$B$8-B10852)*24&gt;X10852,"Open - Breached","Open - On Track"),IF((D10852-B10852)*24&lt;=X10852,"Met","Breached")))</f>
        <v>Met</v>
      </c>
    </row>
    <row r="10853" spans="1:25" x14ac:dyDescent="0.25">
      <c r="A10853" s="9" t="s">
        <v>15468</v>
      </c>
      <c r="B10853" s="23">
        <v>46232.870138888902</v>
      </c>
      <c r="C10853" s="23">
        <v>46233.337500000001</v>
      </c>
      <c r="D10853" s="23">
        <v>46233.362500000003</v>
      </c>
      <c r="E10853" s="9" t="s">
        <v>212</v>
      </c>
      <c r="F10853" s="9" t="s">
        <v>189</v>
      </c>
      <c r="G10853" s="9" t="s">
        <v>213</v>
      </c>
      <c r="H10853" s="9" t="s">
        <v>161</v>
      </c>
      <c r="I10853" s="9" t="s">
        <v>389</v>
      </c>
      <c r="J10853" s="9" t="s">
        <v>435</v>
      </c>
      <c r="K10853" s="9" t="s">
        <v>276</v>
      </c>
      <c r="L10853" s="9" t="s">
        <v>104</v>
      </c>
      <c r="M10853" s="9" t="s">
        <v>277</v>
      </c>
      <c r="N10853" s="9" t="s">
        <v>198</v>
      </c>
      <c r="O10853" s="9" t="s">
        <v>116</v>
      </c>
      <c r="P10853" s="9" t="s">
        <v>590</v>
      </c>
      <c r="Q10853" s="9" t="s">
        <v>219</v>
      </c>
      <c r="R10853" s="9">
        <v>0</v>
      </c>
      <c r="S10853" s="9">
        <v>4</v>
      </c>
      <c r="U10853" s="9" t="s">
        <v>290</v>
      </c>
      <c r="X10853" s="9">
        <f>INDEX(SLA_Policy!$D$2:$D$5,MATCH(F10853,SLA_Policy!$A$2:$A$5,0))</f>
        <v>120</v>
      </c>
      <c r="Y10853" s="9" t="str">
        <f>IF(E10853="Cancelled","Excluded",IF(D10853="",IF((SLA_Policy!$B$8-B10853)*24&gt;X10853,"Open - Breached","Open - On Track"),IF((D10853-B10853)*24&lt;=X10853,"Met","Breached")))</f>
        <v>Met</v>
      </c>
    </row>
    <row r="10854" spans="1:25" x14ac:dyDescent="0.25">
      <c r="A10854" s="9" t="s">
        <v>15469</v>
      </c>
      <c r="B10854" s="23">
        <v>46233.259722222203</v>
      </c>
      <c r="E10854" s="9" t="s">
        <v>649</v>
      </c>
      <c r="F10854" s="9" t="s">
        <v>187</v>
      </c>
      <c r="G10854" s="9" t="s">
        <v>213</v>
      </c>
      <c r="H10854" s="9" t="s">
        <v>88</v>
      </c>
      <c r="I10854" s="9" t="s">
        <v>354</v>
      </c>
      <c r="J10854" s="9" t="s">
        <v>11073</v>
      </c>
      <c r="K10854" s="9" t="s">
        <v>246</v>
      </c>
      <c r="L10854" s="9" t="s">
        <v>270</v>
      </c>
      <c r="M10854" s="9" t="s">
        <v>1711</v>
      </c>
      <c r="N10854" s="9" t="s">
        <v>196</v>
      </c>
      <c r="O10854" s="9" t="s">
        <v>180</v>
      </c>
      <c r="P10854" s="9" t="s">
        <v>278</v>
      </c>
      <c r="Q10854" s="9" t="s">
        <v>273</v>
      </c>
      <c r="R10854" s="9">
        <v>0</v>
      </c>
      <c r="S10854" s="9">
        <v>0</v>
      </c>
      <c r="T10854" s="9" t="s">
        <v>229</v>
      </c>
      <c r="X10854" s="9">
        <f>INDEX(SLA_Policy!$D$2:$D$5,MATCH(F10854,SLA_Policy!$A$2:$A$5,0))</f>
        <v>8</v>
      </c>
      <c r="Y10854" s="9" t="str">
        <f>IF(E10854="Cancelled","Excluded",IF(D10854="",IF((SLA_Policy!$B$8-B10854)*24&gt;X10854,"Open - Breached","Open - On Track"),IF((D10854-B10854)*24&lt;=X10854,"Met","Breached")))</f>
        <v>Excluded</v>
      </c>
    </row>
    <row r="10855" spans="1:25" x14ac:dyDescent="0.25">
      <c r="A10855" s="9" t="s">
        <v>15470</v>
      </c>
      <c r="B10855" s="23">
        <v>46233.326388888898</v>
      </c>
      <c r="C10855" s="23">
        <v>46233.336111111101</v>
      </c>
      <c r="D10855" s="23">
        <v>46234.555555555598</v>
      </c>
      <c r="E10855" s="9" t="s">
        <v>212</v>
      </c>
      <c r="F10855" s="9" t="s">
        <v>189</v>
      </c>
      <c r="G10855" s="9" t="s">
        <v>213</v>
      </c>
      <c r="H10855" s="9" t="s">
        <v>88</v>
      </c>
      <c r="I10855" s="9" t="s">
        <v>268</v>
      </c>
      <c r="J10855" s="9" t="s">
        <v>3986</v>
      </c>
      <c r="K10855" s="9" t="s">
        <v>14602</v>
      </c>
      <c r="L10855" s="9" t="s">
        <v>12094</v>
      </c>
      <c r="M10855" s="9" t="s">
        <v>15096</v>
      </c>
      <c r="N10855" s="9" t="s">
        <v>199</v>
      </c>
      <c r="O10855" s="9" t="s">
        <v>178</v>
      </c>
      <c r="P10855" s="9" t="s">
        <v>360</v>
      </c>
      <c r="Q10855" s="9" t="s">
        <v>219</v>
      </c>
      <c r="R10855" s="9">
        <v>0</v>
      </c>
      <c r="S10855" s="9">
        <v>32</v>
      </c>
      <c r="T10855" s="9" t="s">
        <v>220</v>
      </c>
      <c r="U10855" s="9" t="s">
        <v>266</v>
      </c>
      <c r="X10855" s="9">
        <f>INDEX(SLA_Policy!$D$2:$D$5,MATCH(F10855,SLA_Policy!$A$2:$A$5,0))</f>
        <v>120</v>
      </c>
      <c r="Y10855" s="9" t="str">
        <f>IF(E10855="Cancelled","Excluded",IF(D10855="",IF((SLA_Policy!$B$8-B10855)*24&gt;X10855,"Open - Breached","Open - On Track"),IF((D10855-B10855)*24&lt;=X10855,"Met","Breached")))</f>
        <v>Met</v>
      </c>
    </row>
    <row r="10856" spans="1:25" x14ac:dyDescent="0.25">
      <c r="A10856" s="9" t="s">
        <v>15471</v>
      </c>
      <c r="B10856" s="23">
        <v>46233.332638888904</v>
      </c>
      <c r="C10856" s="23">
        <v>46233.338888888902</v>
      </c>
      <c r="D10856" s="23">
        <v>46234.3256944444</v>
      </c>
      <c r="E10856" s="9" t="s">
        <v>212</v>
      </c>
      <c r="F10856" s="9" t="s">
        <v>187</v>
      </c>
      <c r="G10856" s="9" t="s">
        <v>213</v>
      </c>
      <c r="H10856" s="9" t="s">
        <v>163</v>
      </c>
      <c r="I10856" s="9" t="s">
        <v>223</v>
      </c>
      <c r="J10856" s="9" t="s">
        <v>2088</v>
      </c>
      <c r="K10856" s="9" t="s">
        <v>262</v>
      </c>
      <c r="L10856" s="9" t="s">
        <v>104</v>
      </c>
      <c r="M10856" s="9" t="s">
        <v>2353</v>
      </c>
      <c r="N10856" s="9" t="s">
        <v>197</v>
      </c>
      <c r="O10856" s="9" t="s">
        <v>176</v>
      </c>
      <c r="P10856" s="9" t="s">
        <v>228</v>
      </c>
      <c r="Q10856" s="9" t="s">
        <v>273</v>
      </c>
      <c r="R10856" s="9">
        <v>1</v>
      </c>
      <c r="S10856" s="9">
        <v>127</v>
      </c>
      <c r="T10856" s="9" t="s">
        <v>229</v>
      </c>
      <c r="U10856" s="9" t="s">
        <v>230</v>
      </c>
      <c r="X10856" s="9">
        <f>INDEX(SLA_Policy!$D$2:$D$5,MATCH(F10856,SLA_Policy!$A$2:$A$5,0))</f>
        <v>8</v>
      </c>
      <c r="Y10856" s="9" t="str">
        <f>IF(E10856="Cancelled","Excluded",IF(D10856="",IF((SLA_Policy!$B$8-B10856)*24&gt;X10856,"Open - Breached","Open - On Track"),IF((D10856-B10856)*24&lt;=X10856,"Met","Breached")))</f>
        <v>Breached</v>
      </c>
    </row>
    <row r="10857" spans="1:25" x14ac:dyDescent="0.25">
      <c r="A10857" s="9" t="s">
        <v>15472</v>
      </c>
      <c r="B10857" s="23">
        <v>46233.336805555598</v>
      </c>
      <c r="C10857" s="23">
        <v>46233.354861111096</v>
      </c>
      <c r="D10857" s="23">
        <v>46234.445138888899</v>
      </c>
      <c r="E10857" s="9" t="s">
        <v>212</v>
      </c>
      <c r="F10857" s="9" t="s">
        <v>188</v>
      </c>
      <c r="G10857" s="9" t="s">
        <v>236</v>
      </c>
      <c r="H10857" s="9" t="s">
        <v>163</v>
      </c>
      <c r="I10857" s="9" t="s">
        <v>315</v>
      </c>
      <c r="J10857" s="9" t="s">
        <v>2968</v>
      </c>
      <c r="K10857" s="9" t="s">
        <v>239</v>
      </c>
      <c r="L10857" s="9" t="s">
        <v>226</v>
      </c>
      <c r="M10857" s="9" t="s">
        <v>1641</v>
      </c>
      <c r="N10857" s="9" t="s">
        <v>196</v>
      </c>
      <c r="O10857" s="9" t="s">
        <v>176</v>
      </c>
      <c r="P10857" s="9" t="s">
        <v>330</v>
      </c>
      <c r="Q10857" s="9" t="s">
        <v>219</v>
      </c>
      <c r="R10857" s="9">
        <v>0</v>
      </c>
      <c r="S10857" s="9">
        <v>114</v>
      </c>
      <c r="T10857" s="9" t="s">
        <v>220</v>
      </c>
      <c r="U10857" s="9" t="s">
        <v>242</v>
      </c>
      <c r="X10857" s="9">
        <f>INDEX(SLA_Policy!$D$2:$D$5,MATCH(F10857,SLA_Policy!$A$2:$A$5,0))</f>
        <v>72</v>
      </c>
      <c r="Y10857" s="9" t="str">
        <f>IF(E10857="Cancelled","Excluded",IF(D10857="",IF((SLA_Policy!$B$8-B10857)*24&gt;X10857,"Open - Breached","Open - On Track"),IF((D10857-B10857)*24&lt;=X10857,"Met","Breached")))</f>
        <v>Met</v>
      </c>
    </row>
    <row r="10858" spans="1:25" x14ac:dyDescent="0.25">
      <c r="A10858" s="9" t="s">
        <v>15473</v>
      </c>
      <c r="B10858" s="23">
        <v>46233.368055555598</v>
      </c>
      <c r="C10858" s="23">
        <v>46233.370138888902</v>
      </c>
      <c r="D10858" s="23">
        <v>46233.402083333298</v>
      </c>
      <c r="E10858" s="9" t="s">
        <v>212</v>
      </c>
      <c r="F10858" s="9" t="s">
        <v>188</v>
      </c>
      <c r="G10858" s="9" t="s">
        <v>213</v>
      </c>
      <c r="H10858" s="9" t="s">
        <v>161</v>
      </c>
      <c r="I10858" s="9" t="s">
        <v>389</v>
      </c>
      <c r="J10858" s="9" t="s">
        <v>1243</v>
      </c>
      <c r="K10858" s="9" t="s">
        <v>239</v>
      </c>
      <c r="L10858" s="9" t="s">
        <v>216</v>
      </c>
      <c r="M10858" s="9" t="s">
        <v>743</v>
      </c>
      <c r="N10858" s="9" t="s">
        <v>200</v>
      </c>
      <c r="O10858" s="9" t="s">
        <v>116</v>
      </c>
      <c r="P10858" s="9" t="s">
        <v>590</v>
      </c>
      <c r="Q10858" s="9" t="s">
        <v>219</v>
      </c>
      <c r="R10858" s="9">
        <v>0</v>
      </c>
      <c r="S10858" s="9">
        <v>5</v>
      </c>
      <c r="U10858" s="9" t="s">
        <v>376</v>
      </c>
      <c r="W10858" s="9">
        <v>5</v>
      </c>
      <c r="X10858" s="9">
        <f>INDEX(SLA_Policy!$D$2:$D$5,MATCH(F10858,SLA_Policy!$A$2:$A$5,0))</f>
        <v>72</v>
      </c>
      <c r="Y10858" s="9" t="str">
        <f>IF(E10858="Cancelled","Excluded",IF(D10858="",IF((SLA_Policy!$B$8-B10858)*24&gt;X10858,"Open - Breached","Open - On Track"),IF((D10858-B10858)*24&lt;=X10858,"Met","Breached")))</f>
        <v>Met</v>
      </c>
    </row>
    <row r="10859" spans="1:25" x14ac:dyDescent="0.25">
      <c r="A10859" s="9" t="s">
        <v>15474</v>
      </c>
      <c r="B10859" s="23">
        <v>46233.369444444397</v>
      </c>
      <c r="C10859" s="23">
        <v>46233.3881944444</v>
      </c>
      <c r="D10859" s="23">
        <v>46234.4375</v>
      </c>
      <c r="E10859" s="9" t="s">
        <v>212</v>
      </c>
      <c r="F10859" s="9" t="s">
        <v>189</v>
      </c>
      <c r="G10859" s="9" t="s">
        <v>213</v>
      </c>
      <c r="H10859" s="9" t="s">
        <v>163</v>
      </c>
      <c r="I10859" s="9" t="s">
        <v>405</v>
      </c>
      <c r="J10859" s="9" t="s">
        <v>1760</v>
      </c>
      <c r="K10859" s="9" t="s">
        <v>246</v>
      </c>
      <c r="L10859" s="9" t="s">
        <v>270</v>
      </c>
      <c r="M10859" s="9" t="s">
        <v>3722</v>
      </c>
      <c r="N10859" s="9" t="s">
        <v>197</v>
      </c>
      <c r="O10859" s="9" t="s">
        <v>176</v>
      </c>
      <c r="P10859" s="9" t="s">
        <v>253</v>
      </c>
      <c r="Q10859" s="9" t="s">
        <v>219</v>
      </c>
      <c r="R10859" s="9">
        <v>0</v>
      </c>
      <c r="S10859" s="9">
        <v>10</v>
      </c>
      <c r="U10859" s="9" t="s">
        <v>230</v>
      </c>
      <c r="X10859" s="9">
        <f>INDEX(SLA_Policy!$D$2:$D$5,MATCH(F10859,SLA_Policy!$A$2:$A$5,0))</f>
        <v>120</v>
      </c>
      <c r="Y10859" s="9" t="str">
        <f>IF(E10859="Cancelled","Excluded",IF(D10859="",IF((SLA_Policy!$B$8-B10859)*24&gt;X10859,"Open - Breached","Open - On Track"),IF((D10859-B10859)*24&lt;=X10859,"Met","Breached")))</f>
        <v>Met</v>
      </c>
    </row>
    <row r="10860" spans="1:25" x14ac:dyDescent="0.25">
      <c r="A10860" s="9" t="s">
        <v>15475</v>
      </c>
      <c r="B10860" s="23">
        <v>46233.370138888902</v>
      </c>
      <c r="C10860" s="23">
        <v>46233.415972222203</v>
      </c>
      <c r="D10860" s="23">
        <v>46234.3840277778</v>
      </c>
      <c r="E10860" s="9" t="s">
        <v>212</v>
      </c>
      <c r="F10860" s="9" t="s">
        <v>188</v>
      </c>
      <c r="G10860" s="9" t="s">
        <v>213</v>
      </c>
      <c r="H10860" s="9" t="s">
        <v>162</v>
      </c>
      <c r="I10860" s="9" t="s">
        <v>345</v>
      </c>
      <c r="J10860" s="9" t="s">
        <v>3279</v>
      </c>
      <c r="K10860" s="9" t="s">
        <v>225</v>
      </c>
      <c r="L10860" s="9" t="s">
        <v>311</v>
      </c>
      <c r="M10860" s="9" t="s">
        <v>4091</v>
      </c>
      <c r="N10860" s="9" t="s">
        <v>196</v>
      </c>
      <c r="O10860" s="9" t="s">
        <v>179</v>
      </c>
      <c r="P10860" s="9" t="s">
        <v>264</v>
      </c>
      <c r="Q10860" s="9" t="s">
        <v>219</v>
      </c>
      <c r="R10860" s="9">
        <v>0</v>
      </c>
      <c r="S10860" s="9">
        <v>14</v>
      </c>
      <c r="U10860" s="9" t="s">
        <v>266</v>
      </c>
      <c r="X10860" s="9">
        <f>INDEX(SLA_Policy!$D$2:$D$5,MATCH(F10860,SLA_Policy!$A$2:$A$5,0))</f>
        <v>72</v>
      </c>
      <c r="Y10860" s="9" t="str">
        <f>IF(E10860="Cancelled","Excluded",IF(D10860="",IF((SLA_Policy!$B$8-B10860)*24&gt;X10860,"Open - Breached","Open - On Track"),IF((D10860-B10860)*24&lt;=X10860,"Met","Breached")))</f>
        <v>Met</v>
      </c>
    </row>
    <row r="10861" spans="1:25" x14ac:dyDescent="0.25">
      <c r="A10861" s="9" t="s">
        <v>15476</v>
      </c>
      <c r="B10861" s="23">
        <v>46233.371527777803</v>
      </c>
      <c r="C10861" s="23">
        <v>46233.398611111101</v>
      </c>
      <c r="D10861" s="23">
        <v>46233.456944444399</v>
      </c>
      <c r="E10861" s="9" t="s">
        <v>212</v>
      </c>
      <c r="F10861" s="9" t="s">
        <v>187</v>
      </c>
      <c r="G10861" s="9" t="s">
        <v>213</v>
      </c>
      <c r="H10861" s="9" t="s">
        <v>164</v>
      </c>
      <c r="I10861" s="9" t="s">
        <v>339</v>
      </c>
      <c r="J10861" s="9" t="s">
        <v>8817</v>
      </c>
      <c r="K10861" s="9" t="s">
        <v>410</v>
      </c>
      <c r="L10861" s="9" t="s">
        <v>307</v>
      </c>
      <c r="M10861" s="9" t="s">
        <v>1543</v>
      </c>
      <c r="N10861" s="9" t="s">
        <v>197</v>
      </c>
      <c r="O10861" s="9" t="s">
        <v>116</v>
      </c>
      <c r="P10861" s="9" t="s">
        <v>342</v>
      </c>
      <c r="Q10861" s="9" t="s">
        <v>219</v>
      </c>
      <c r="R10861" s="9">
        <v>0</v>
      </c>
      <c r="S10861" s="9">
        <v>21</v>
      </c>
      <c r="T10861" s="9" t="s">
        <v>464</v>
      </c>
      <c r="U10861" s="9" t="s">
        <v>266</v>
      </c>
      <c r="X10861" s="9">
        <f>INDEX(SLA_Policy!$D$2:$D$5,MATCH(F10861,SLA_Policy!$A$2:$A$5,0))</f>
        <v>8</v>
      </c>
      <c r="Y10861" s="9" t="str">
        <f>IF(E10861="Cancelled","Excluded",IF(D10861="",IF((SLA_Policy!$B$8-B10861)*24&gt;X10861,"Open - Breached","Open - On Track"),IF((D10861-B10861)*24&lt;=X10861,"Met","Breached")))</f>
        <v>Met</v>
      </c>
    </row>
    <row r="10862" spans="1:25" x14ac:dyDescent="0.25">
      <c r="A10862" s="9" t="s">
        <v>15477</v>
      </c>
      <c r="B10862" s="23">
        <v>46233.382638888899</v>
      </c>
      <c r="C10862" s="23">
        <v>46233.402777777803</v>
      </c>
      <c r="D10862" s="23">
        <v>46233.529166666704</v>
      </c>
      <c r="E10862" s="9" t="s">
        <v>212</v>
      </c>
      <c r="F10862" s="9" t="s">
        <v>188</v>
      </c>
      <c r="G10862" s="9" t="s">
        <v>213</v>
      </c>
      <c r="H10862" s="9" t="s">
        <v>167</v>
      </c>
      <c r="I10862" s="9" t="s">
        <v>362</v>
      </c>
      <c r="J10862" s="9" t="s">
        <v>15478</v>
      </c>
      <c r="K10862" s="9" t="s">
        <v>262</v>
      </c>
      <c r="L10862" s="9" t="s">
        <v>104</v>
      </c>
      <c r="M10862" s="9" t="s">
        <v>2353</v>
      </c>
      <c r="N10862" s="9" t="s">
        <v>196</v>
      </c>
      <c r="O10862" s="9" t="s">
        <v>116</v>
      </c>
      <c r="P10862" s="9" t="s">
        <v>551</v>
      </c>
      <c r="Q10862" s="9" t="s">
        <v>219</v>
      </c>
      <c r="R10862" s="9">
        <v>0</v>
      </c>
      <c r="S10862" s="9">
        <v>20</v>
      </c>
      <c r="U10862" s="9" t="s">
        <v>376</v>
      </c>
      <c r="W10862" s="9">
        <v>4</v>
      </c>
      <c r="X10862" s="9">
        <f>INDEX(SLA_Policy!$D$2:$D$5,MATCH(F10862,SLA_Policy!$A$2:$A$5,0))</f>
        <v>72</v>
      </c>
      <c r="Y10862" s="9" t="str">
        <f>IF(E10862="Cancelled","Excluded",IF(D10862="",IF((SLA_Policy!$B$8-B10862)*24&gt;X10862,"Open - Breached","Open - On Track"),IF((D10862-B10862)*24&lt;=X10862,"Met","Breached")))</f>
        <v>Met</v>
      </c>
    </row>
    <row r="10863" spans="1:25" x14ac:dyDescent="0.25">
      <c r="A10863" s="9" t="s">
        <v>15479</v>
      </c>
      <c r="B10863" s="23">
        <v>46233.389583333301</v>
      </c>
      <c r="C10863" s="23">
        <v>46233.418749999997</v>
      </c>
      <c r="D10863" s="23">
        <v>46234.379166666702</v>
      </c>
      <c r="E10863" s="9" t="s">
        <v>212</v>
      </c>
      <c r="F10863" s="9" t="s">
        <v>188</v>
      </c>
      <c r="G10863" s="9" t="s">
        <v>236</v>
      </c>
      <c r="H10863" s="9" t="s">
        <v>161</v>
      </c>
      <c r="I10863" s="9" t="s">
        <v>237</v>
      </c>
      <c r="J10863" s="9" t="s">
        <v>3511</v>
      </c>
      <c r="K10863" s="9" t="s">
        <v>303</v>
      </c>
      <c r="L10863" s="9" t="s">
        <v>311</v>
      </c>
      <c r="M10863" s="9" t="s">
        <v>476</v>
      </c>
      <c r="N10863" s="9" t="s">
        <v>196</v>
      </c>
      <c r="O10863" s="9" t="s">
        <v>177</v>
      </c>
      <c r="P10863" s="9" t="s">
        <v>300</v>
      </c>
      <c r="Q10863" s="9" t="s">
        <v>219</v>
      </c>
      <c r="R10863" s="9">
        <v>0</v>
      </c>
      <c r="S10863" s="9">
        <v>9</v>
      </c>
      <c r="U10863" s="9" t="s">
        <v>242</v>
      </c>
      <c r="X10863" s="9">
        <f>INDEX(SLA_Policy!$D$2:$D$5,MATCH(F10863,SLA_Policy!$A$2:$A$5,0))</f>
        <v>72</v>
      </c>
      <c r="Y10863" s="9" t="str">
        <f>IF(E10863="Cancelled","Excluded",IF(D10863="",IF((SLA_Policy!$B$8-B10863)*24&gt;X10863,"Open - Breached","Open - On Track"),IF((D10863-B10863)*24&lt;=X10863,"Met","Breached")))</f>
        <v>Met</v>
      </c>
    </row>
    <row r="10864" spans="1:25" x14ac:dyDescent="0.25">
      <c r="A10864" s="9" t="s">
        <v>15480</v>
      </c>
      <c r="B10864" s="23">
        <v>46233.395138888904</v>
      </c>
      <c r="C10864" s="23">
        <v>46233.396527777797</v>
      </c>
      <c r="D10864" s="23">
        <v>46233.511805555601</v>
      </c>
      <c r="E10864" s="9" t="s">
        <v>212</v>
      </c>
      <c r="F10864" s="9" t="s">
        <v>188</v>
      </c>
      <c r="G10864" s="9" t="s">
        <v>213</v>
      </c>
      <c r="H10864" s="9" t="s">
        <v>164</v>
      </c>
      <c r="I10864" s="9" t="s">
        <v>260</v>
      </c>
      <c r="J10864" s="9" t="s">
        <v>15481</v>
      </c>
      <c r="K10864" s="9" t="s">
        <v>14602</v>
      </c>
      <c r="L10864" s="9" t="s">
        <v>12094</v>
      </c>
      <c r="M10864" s="9" t="s">
        <v>14666</v>
      </c>
      <c r="N10864" s="9" t="s">
        <v>198</v>
      </c>
      <c r="O10864" s="9" t="s">
        <v>179</v>
      </c>
      <c r="P10864" s="9" t="s">
        <v>284</v>
      </c>
      <c r="Q10864" s="9" t="s">
        <v>219</v>
      </c>
      <c r="R10864" s="9">
        <v>0</v>
      </c>
      <c r="S10864" s="9">
        <v>22</v>
      </c>
      <c r="T10864" s="9" t="s">
        <v>265</v>
      </c>
      <c r="U10864" s="9" t="s">
        <v>290</v>
      </c>
      <c r="W10864" s="9">
        <v>5</v>
      </c>
      <c r="X10864" s="9">
        <f>INDEX(SLA_Policy!$D$2:$D$5,MATCH(F10864,SLA_Policy!$A$2:$A$5,0))</f>
        <v>72</v>
      </c>
      <c r="Y10864" s="9" t="str">
        <f>IF(E10864="Cancelled","Excluded",IF(D10864="",IF((SLA_Policy!$B$8-B10864)*24&gt;X10864,"Open - Breached","Open - On Track"),IF((D10864-B10864)*24&lt;=X10864,"Met","Breached")))</f>
        <v>Met</v>
      </c>
    </row>
    <row r="10865" spans="1:25" x14ac:dyDescent="0.25">
      <c r="A10865" s="9" t="s">
        <v>15482</v>
      </c>
      <c r="B10865" s="23">
        <v>46233.401388888902</v>
      </c>
      <c r="C10865" s="23">
        <v>46233.411805555603</v>
      </c>
      <c r="D10865" s="23">
        <v>46233.7368055556</v>
      </c>
      <c r="E10865" s="9" t="s">
        <v>212</v>
      </c>
      <c r="F10865" s="9" t="s">
        <v>188</v>
      </c>
      <c r="G10865" s="9" t="s">
        <v>213</v>
      </c>
      <c r="H10865" s="9" t="s">
        <v>88</v>
      </c>
      <c r="I10865" s="9" t="s">
        <v>92</v>
      </c>
      <c r="J10865" s="9" t="s">
        <v>4205</v>
      </c>
      <c r="K10865" s="9" t="s">
        <v>215</v>
      </c>
      <c r="L10865" s="9" t="s">
        <v>282</v>
      </c>
      <c r="M10865" s="9" t="s">
        <v>2718</v>
      </c>
      <c r="N10865" s="9" t="s">
        <v>198</v>
      </c>
      <c r="O10865" s="9" t="s">
        <v>178</v>
      </c>
      <c r="P10865" s="9" t="s">
        <v>360</v>
      </c>
      <c r="Q10865" s="9" t="s">
        <v>219</v>
      </c>
      <c r="R10865" s="9">
        <v>0</v>
      </c>
      <c r="S10865" s="9">
        <v>8</v>
      </c>
      <c r="T10865" s="9" t="s">
        <v>220</v>
      </c>
      <c r="U10865" s="9" t="s">
        <v>230</v>
      </c>
      <c r="X10865" s="9">
        <f>INDEX(SLA_Policy!$D$2:$D$5,MATCH(F10865,SLA_Policy!$A$2:$A$5,0))</f>
        <v>72</v>
      </c>
      <c r="Y10865" s="9" t="str">
        <f>IF(E10865="Cancelled","Excluded",IF(D10865="",IF((SLA_Policy!$B$8-B10865)*24&gt;X10865,"Open - Breached","Open - On Track"),IF((D10865-B10865)*24&lt;=X10865,"Met","Breached")))</f>
        <v>Met</v>
      </c>
    </row>
    <row r="10866" spans="1:25" x14ac:dyDescent="0.25">
      <c r="A10866" s="9" t="s">
        <v>15483</v>
      </c>
      <c r="B10866" s="23">
        <v>46233.407638888901</v>
      </c>
      <c r="C10866" s="23">
        <v>46233.417361111096</v>
      </c>
      <c r="D10866" s="23">
        <v>46233.633333333302</v>
      </c>
      <c r="E10866" s="9" t="s">
        <v>212</v>
      </c>
      <c r="F10866" s="9" t="s">
        <v>188</v>
      </c>
      <c r="G10866" s="9" t="s">
        <v>213</v>
      </c>
      <c r="H10866" s="9" t="s">
        <v>161</v>
      </c>
      <c r="I10866" s="9" t="s">
        <v>297</v>
      </c>
      <c r="J10866" s="9" t="s">
        <v>6325</v>
      </c>
      <c r="K10866" s="9" t="s">
        <v>246</v>
      </c>
      <c r="L10866" s="9" t="s">
        <v>311</v>
      </c>
      <c r="M10866" s="9" t="s">
        <v>3539</v>
      </c>
      <c r="N10866" s="9" t="s">
        <v>199</v>
      </c>
      <c r="O10866" s="9" t="s">
        <v>177</v>
      </c>
      <c r="P10866" s="9" t="s">
        <v>241</v>
      </c>
      <c r="Q10866" s="9" t="s">
        <v>219</v>
      </c>
      <c r="R10866" s="9">
        <v>0</v>
      </c>
      <c r="S10866" s="9">
        <v>9</v>
      </c>
      <c r="U10866" s="9" t="s">
        <v>376</v>
      </c>
      <c r="X10866" s="9">
        <f>INDEX(SLA_Policy!$D$2:$D$5,MATCH(F10866,SLA_Policy!$A$2:$A$5,0))</f>
        <v>72</v>
      </c>
      <c r="Y10866" s="9" t="str">
        <f>IF(E10866="Cancelled","Excluded",IF(D10866="",IF((SLA_Policy!$B$8-B10866)*24&gt;X10866,"Open - Breached","Open - On Track"),IF((D10866-B10866)*24&lt;=X10866,"Met","Breached")))</f>
        <v>Met</v>
      </c>
    </row>
    <row r="10867" spans="1:25" x14ac:dyDescent="0.25">
      <c r="A10867" s="9" t="s">
        <v>15484</v>
      </c>
      <c r="B10867" s="23">
        <v>46233.413888888899</v>
      </c>
      <c r="C10867" s="23">
        <v>46233.416666666701</v>
      </c>
      <c r="D10867" s="23">
        <v>46233.504861111098</v>
      </c>
      <c r="E10867" s="9" t="s">
        <v>212</v>
      </c>
      <c r="F10867" s="9" t="s">
        <v>187</v>
      </c>
      <c r="G10867" s="9" t="s">
        <v>213</v>
      </c>
      <c r="H10867" s="9" t="s">
        <v>166</v>
      </c>
      <c r="I10867" s="9" t="s">
        <v>398</v>
      </c>
      <c r="J10867" s="9" t="s">
        <v>5180</v>
      </c>
      <c r="K10867" s="9" t="s">
        <v>246</v>
      </c>
      <c r="L10867" s="9" t="s">
        <v>311</v>
      </c>
      <c r="M10867" s="9" t="s">
        <v>4460</v>
      </c>
      <c r="N10867" s="9" t="s">
        <v>197</v>
      </c>
      <c r="O10867" s="9" t="s">
        <v>181</v>
      </c>
      <c r="P10867" s="9" t="s">
        <v>449</v>
      </c>
      <c r="Q10867" s="9" t="s">
        <v>273</v>
      </c>
      <c r="R10867" s="9">
        <v>0</v>
      </c>
      <c r="S10867" s="9">
        <v>40</v>
      </c>
      <c r="U10867" s="9" t="s">
        <v>248</v>
      </c>
      <c r="X10867" s="9">
        <f>INDEX(SLA_Policy!$D$2:$D$5,MATCH(F10867,SLA_Policy!$A$2:$A$5,0))</f>
        <v>8</v>
      </c>
      <c r="Y10867" s="9" t="str">
        <f>IF(E10867="Cancelled","Excluded",IF(D10867="",IF((SLA_Policy!$B$8-B10867)*24&gt;X10867,"Open - Breached","Open - On Track"),IF((D10867-B10867)*24&lt;=X10867,"Met","Breached")))</f>
        <v>Met</v>
      </c>
    </row>
    <row r="10868" spans="1:25" x14ac:dyDescent="0.25">
      <c r="A10868" s="9" t="s">
        <v>15485</v>
      </c>
      <c r="B10868" s="23">
        <v>46233.415972222203</v>
      </c>
      <c r="C10868" s="23">
        <v>46233.452777777798</v>
      </c>
      <c r="D10868" s="23">
        <v>46234.329166666699</v>
      </c>
      <c r="E10868" s="9" t="s">
        <v>212</v>
      </c>
      <c r="F10868" s="9" t="s">
        <v>189</v>
      </c>
      <c r="G10868" s="9" t="s">
        <v>213</v>
      </c>
      <c r="H10868" s="9" t="s">
        <v>167</v>
      </c>
      <c r="I10868" s="9" t="s">
        <v>362</v>
      </c>
      <c r="J10868" s="9" t="s">
        <v>15486</v>
      </c>
      <c r="K10868" s="9" t="s">
        <v>225</v>
      </c>
      <c r="L10868" s="9" t="s">
        <v>216</v>
      </c>
      <c r="M10868" s="9" t="s">
        <v>1563</v>
      </c>
      <c r="N10868" s="9" t="s">
        <v>196</v>
      </c>
      <c r="O10868" s="9" t="s">
        <v>176</v>
      </c>
      <c r="P10868" s="9" t="s">
        <v>330</v>
      </c>
      <c r="Q10868" s="9" t="s">
        <v>219</v>
      </c>
      <c r="R10868" s="9">
        <v>0</v>
      </c>
      <c r="S10868" s="9">
        <v>22</v>
      </c>
      <c r="U10868" s="9" t="s">
        <v>266</v>
      </c>
      <c r="X10868" s="9">
        <f>INDEX(SLA_Policy!$D$2:$D$5,MATCH(F10868,SLA_Policy!$A$2:$A$5,0))</f>
        <v>120</v>
      </c>
      <c r="Y10868" s="9" t="str">
        <f>IF(E10868="Cancelled","Excluded",IF(D10868="",IF((SLA_Policy!$B$8-B10868)*24&gt;X10868,"Open - Breached","Open - On Track"),IF((D10868-B10868)*24&lt;=X10868,"Met","Breached")))</f>
        <v>Met</v>
      </c>
    </row>
    <row r="10869" spans="1:25" x14ac:dyDescent="0.25">
      <c r="A10869" s="9" t="s">
        <v>15487</v>
      </c>
      <c r="B10869" s="23">
        <v>46233.451388888898</v>
      </c>
      <c r="C10869" s="23">
        <v>46233.467361111099</v>
      </c>
      <c r="D10869" s="23">
        <v>46234.715277777803</v>
      </c>
      <c r="E10869" s="9" t="s">
        <v>212</v>
      </c>
      <c r="F10869" s="9" t="s">
        <v>188</v>
      </c>
      <c r="G10869" s="9" t="s">
        <v>236</v>
      </c>
      <c r="H10869" s="9" t="s">
        <v>163</v>
      </c>
      <c r="I10869" s="9" t="s">
        <v>315</v>
      </c>
      <c r="J10869" s="9" t="s">
        <v>608</v>
      </c>
      <c r="K10869" s="9" t="s">
        <v>246</v>
      </c>
      <c r="L10869" s="9" t="s">
        <v>216</v>
      </c>
      <c r="M10869" s="9" t="s">
        <v>3429</v>
      </c>
      <c r="N10869" s="9" t="s">
        <v>196</v>
      </c>
      <c r="O10869" s="9" t="s">
        <v>180</v>
      </c>
      <c r="P10869" s="9" t="s">
        <v>278</v>
      </c>
      <c r="Q10869" s="9" t="s">
        <v>219</v>
      </c>
      <c r="R10869" s="9">
        <v>0</v>
      </c>
      <c r="S10869" s="9">
        <v>101</v>
      </c>
      <c r="T10869" s="9" t="s">
        <v>229</v>
      </c>
      <c r="U10869" s="9" t="s">
        <v>242</v>
      </c>
      <c r="W10869" s="9">
        <v>5</v>
      </c>
      <c r="X10869" s="9">
        <f>INDEX(SLA_Policy!$D$2:$D$5,MATCH(F10869,SLA_Policy!$A$2:$A$5,0))</f>
        <v>72</v>
      </c>
      <c r="Y10869" s="9" t="str">
        <f>IF(E10869="Cancelled","Excluded",IF(D10869="",IF((SLA_Policy!$B$8-B10869)*24&gt;X10869,"Open - Breached","Open - On Track"),IF((D10869-B10869)*24&lt;=X10869,"Met","Breached")))</f>
        <v>Met</v>
      </c>
    </row>
    <row r="10870" spans="1:25" x14ac:dyDescent="0.25">
      <c r="A10870" s="9" t="s">
        <v>15488</v>
      </c>
      <c r="B10870" s="23">
        <v>46233.463888888902</v>
      </c>
      <c r="C10870" s="23">
        <v>46233.468055555597</v>
      </c>
      <c r="D10870" s="23">
        <v>46234.313888888901</v>
      </c>
      <c r="E10870" s="9" t="s">
        <v>212</v>
      </c>
      <c r="F10870" s="9" t="s">
        <v>188</v>
      </c>
      <c r="G10870" s="9" t="s">
        <v>213</v>
      </c>
      <c r="H10870" s="9" t="s">
        <v>164</v>
      </c>
      <c r="I10870" s="9" t="s">
        <v>260</v>
      </c>
      <c r="J10870" s="9" t="s">
        <v>3267</v>
      </c>
      <c r="K10870" s="9" t="s">
        <v>410</v>
      </c>
      <c r="L10870" s="9" t="s">
        <v>226</v>
      </c>
      <c r="M10870" s="9" t="s">
        <v>630</v>
      </c>
      <c r="N10870" s="9" t="s">
        <v>198</v>
      </c>
      <c r="O10870" s="9" t="s">
        <v>180</v>
      </c>
      <c r="P10870" s="9" t="s">
        <v>368</v>
      </c>
      <c r="Q10870" s="9" t="s">
        <v>219</v>
      </c>
      <c r="R10870" s="9">
        <v>0</v>
      </c>
      <c r="S10870" s="9">
        <v>21</v>
      </c>
      <c r="T10870" s="9" t="s">
        <v>265</v>
      </c>
      <c r="U10870" s="9" t="s">
        <v>266</v>
      </c>
      <c r="X10870" s="9">
        <f>INDEX(SLA_Policy!$D$2:$D$5,MATCH(F10870,SLA_Policy!$A$2:$A$5,0))</f>
        <v>72</v>
      </c>
      <c r="Y10870" s="9" t="str">
        <f>IF(E10870="Cancelled","Excluded",IF(D10870="",IF((SLA_Policy!$B$8-B10870)*24&gt;X10870,"Open - Breached","Open - On Track"),IF((D10870-B10870)*24&lt;=X10870,"Met","Breached")))</f>
        <v>Met</v>
      </c>
    </row>
    <row r="10871" spans="1:25" x14ac:dyDescent="0.25">
      <c r="A10871" s="9" t="s">
        <v>15489</v>
      </c>
      <c r="B10871" s="23">
        <v>46233.465277777803</v>
      </c>
      <c r="C10871" s="23">
        <v>46233.4868055556</v>
      </c>
      <c r="D10871" s="23">
        <v>46237.5444444444</v>
      </c>
      <c r="E10871" s="9" t="s">
        <v>212</v>
      </c>
      <c r="F10871" s="9" t="s">
        <v>188</v>
      </c>
      <c r="G10871" s="9" t="s">
        <v>236</v>
      </c>
      <c r="H10871" s="9" t="s">
        <v>162</v>
      </c>
      <c r="I10871" s="9" t="s">
        <v>280</v>
      </c>
      <c r="J10871" s="9" t="s">
        <v>8461</v>
      </c>
      <c r="K10871" s="9" t="s">
        <v>239</v>
      </c>
      <c r="L10871" s="9" t="s">
        <v>270</v>
      </c>
      <c r="M10871" s="9" t="s">
        <v>4148</v>
      </c>
      <c r="N10871" s="9" t="s">
        <v>196</v>
      </c>
      <c r="O10871" s="9" t="s">
        <v>179</v>
      </c>
      <c r="P10871" s="9" t="s">
        <v>337</v>
      </c>
      <c r="Q10871" s="9" t="s">
        <v>219</v>
      </c>
      <c r="R10871" s="9">
        <v>2</v>
      </c>
      <c r="S10871" s="9">
        <v>41</v>
      </c>
      <c r="U10871" s="9" t="s">
        <v>242</v>
      </c>
      <c r="X10871" s="9">
        <f>INDEX(SLA_Policy!$D$2:$D$5,MATCH(F10871,SLA_Policy!$A$2:$A$5,0))</f>
        <v>72</v>
      </c>
      <c r="Y10871" s="9" t="str">
        <f>IF(E10871="Cancelled","Excluded",IF(D10871="",IF((SLA_Policy!$B$8-B10871)*24&gt;X10871,"Open - Breached","Open - On Track"),IF((D10871-B10871)*24&lt;=X10871,"Met","Breached")))</f>
        <v>Breached</v>
      </c>
    </row>
    <row r="10872" spans="1:25" x14ac:dyDescent="0.25">
      <c r="A10872" s="9" t="s">
        <v>15490</v>
      </c>
      <c r="B10872" s="23">
        <v>46233.4909722222</v>
      </c>
      <c r="C10872" s="23">
        <v>46233.556250000001</v>
      </c>
      <c r="D10872" s="23">
        <v>46237.3972222222</v>
      </c>
      <c r="E10872" s="9" t="s">
        <v>212</v>
      </c>
      <c r="F10872" s="9" t="s">
        <v>189</v>
      </c>
      <c r="G10872" s="9" t="s">
        <v>213</v>
      </c>
      <c r="H10872" s="9" t="s">
        <v>163</v>
      </c>
      <c r="I10872" s="9" t="s">
        <v>250</v>
      </c>
      <c r="J10872" s="9" t="s">
        <v>3779</v>
      </c>
      <c r="K10872" s="9" t="s">
        <v>303</v>
      </c>
      <c r="L10872" s="9" t="s">
        <v>216</v>
      </c>
      <c r="M10872" s="9" t="s">
        <v>2216</v>
      </c>
      <c r="N10872" s="9" t="s">
        <v>197</v>
      </c>
      <c r="O10872" s="9" t="s">
        <v>176</v>
      </c>
      <c r="P10872" s="9" t="s">
        <v>419</v>
      </c>
      <c r="Q10872" s="9" t="s">
        <v>219</v>
      </c>
      <c r="R10872" s="9">
        <v>0</v>
      </c>
      <c r="S10872" s="9">
        <v>49</v>
      </c>
      <c r="T10872" s="9" t="s">
        <v>220</v>
      </c>
      <c r="U10872" s="9" t="s">
        <v>230</v>
      </c>
      <c r="X10872" s="9">
        <f>INDEX(SLA_Policy!$D$2:$D$5,MATCH(F10872,SLA_Policy!$A$2:$A$5,0))</f>
        <v>120</v>
      </c>
      <c r="Y10872" s="9" t="str">
        <f>IF(E10872="Cancelled","Excluded",IF(D10872="",IF((SLA_Policy!$B$8-B10872)*24&gt;X10872,"Open - Breached","Open - On Track"),IF((D10872-B10872)*24&lt;=X10872,"Met","Breached")))</f>
        <v>Met</v>
      </c>
    </row>
    <row r="10873" spans="1:25" x14ac:dyDescent="0.25">
      <c r="A10873" s="9" t="s">
        <v>15491</v>
      </c>
      <c r="B10873" s="23">
        <v>46233.498611111099</v>
      </c>
      <c r="C10873" s="23">
        <v>46233.515277777798</v>
      </c>
      <c r="D10873" s="23">
        <v>46234.634722222203</v>
      </c>
      <c r="E10873" s="9" t="s">
        <v>212</v>
      </c>
      <c r="F10873" s="9" t="s">
        <v>188</v>
      </c>
      <c r="G10873" s="9" t="s">
        <v>236</v>
      </c>
      <c r="H10873" s="9" t="s">
        <v>161</v>
      </c>
      <c r="I10873" s="9" t="s">
        <v>482</v>
      </c>
      <c r="J10873" s="9" t="s">
        <v>3581</v>
      </c>
      <c r="K10873" s="9" t="s">
        <v>303</v>
      </c>
      <c r="L10873" s="9" t="s">
        <v>104</v>
      </c>
      <c r="M10873" s="9" t="s">
        <v>5905</v>
      </c>
      <c r="N10873" s="9" t="s">
        <v>196</v>
      </c>
      <c r="O10873" s="9" t="s">
        <v>116</v>
      </c>
      <c r="P10873" s="9" t="s">
        <v>525</v>
      </c>
      <c r="Q10873" s="9" t="s">
        <v>219</v>
      </c>
      <c r="R10873" s="9">
        <v>1</v>
      </c>
      <c r="S10873" s="9">
        <v>78</v>
      </c>
      <c r="U10873" s="9" t="s">
        <v>242</v>
      </c>
      <c r="X10873" s="9">
        <f>INDEX(SLA_Policy!$D$2:$D$5,MATCH(F10873,SLA_Policy!$A$2:$A$5,0))</f>
        <v>72</v>
      </c>
      <c r="Y10873" s="9" t="str">
        <f>IF(E10873="Cancelled","Excluded",IF(D10873="",IF((SLA_Policy!$B$8-B10873)*24&gt;X10873,"Open - Breached","Open - On Track"),IF((D10873-B10873)*24&lt;=X10873,"Met","Breached")))</f>
        <v>Met</v>
      </c>
    </row>
    <row r="10874" spans="1:25" x14ac:dyDescent="0.25">
      <c r="A10874" s="9" t="s">
        <v>15492</v>
      </c>
      <c r="B10874" s="23">
        <v>46233.522916666698</v>
      </c>
      <c r="C10874" s="23">
        <v>46233.525000000001</v>
      </c>
      <c r="D10874" s="23">
        <v>46233.540972222203</v>
      </c>
      <c r="E10874" s="9" t="s">
        <v>212</v>
      </c>
      <c r="F10874" s="9" t="s">
        <v>188</v>
      </c>
      <c r="G10874" s="9" t="s">
        <v>213</v>
      </c>
      <c r="H10874" s="9" t="s">
        <v>161</v>
      </c>
      <c r="I10874" s="9" t="s">
        <v>389</v>
      </c>
      <c r="J10874" s="9" t="s">
        <v>1581</v>
      </c>
      <c r="K10874" s="9" t="s">
        <v>215</v>
      </c>
      <c r="L10874" s="9" t="s">
        <v>216</v>
      </c>
      <c r="M10874" s="9" t="s">
        <v>2728</v>
      </c>
      <c r="N10874" s="9" t="s">
        <v>198</v>
      </c>
      <c r="O10874" s="9" t="s">
        <v>116</v>
      </c>
      <c r="P10874" s="9" t="s">
        <v>258</v>
      </c>
      <c r="Q10874" s="9" t="s">
        <v>219</v>
      </c>
      <c r="R10874" s="9">
        <v>0</v>
      </c>
      <c r="S10874" s="9">
        <v>9</v>
      </c>
      <c r="U10874" s="9" t="s">
        <v>266</v>
      </c>
      <c r="X10874" s="9">
        <f>INDEX(SLA_Policy!$D$2:$D$5,MATCH(F10874,SLA_Policy!$A$2:$A$5,0))</f>
        <v>72</v>
      </c>
      <c r="Y10874" s="9" t="str">
        <f>IF(E10874="Cancelled","Excluded",IF(D10874="",IF((SLA_Policy!$B$8-B10874)*24&gt;X10874,"Open - Breached","Open - On Track"),IF((D10874-B10874)*24&lt;=X10874,"Met","Breached")))</f>
        <v>Met</v>
      </c>
    </row>
    <row r="10875" spans="1:25" x14ac:dyDescent="0.25">
      <c r="A10875" s="9" t="s">
        <v>15493</v>
      </c>
      <c r="B10875" s="23">
        <v>46233.547916666699</v>
      </c>
      <c r="C10875" s="23">
        <v>46233.5493055556</v>
      </c>
      <c r="D10875" s="23">
        <v>46234.360416666699</v>
      </c>
      <c r="E10875" s="9" t="s">
        <v>212</v>
      </c>
      <c r="F10875" s="9" t="s">
        <v>188</v>
      </c>
      <c r="G10875" s="9" t="s">
        <v>213</v>
      </c>
      <c r="H10875" s="9" t="s">
        <v>163</v>
      </c>
      <c r="I10875" s="9" t="s">
        <v>405</v>
      </c>
      <c r="J10875" s="9" t="s">
        <v>12068</v>
      </c>
      <c r="K10875" s="9" t="s">
        <v>225</v>
      </c>
      <c r="L10875" s="9" t="s">
        <v>216</v>
      </c>
      <c r="M10875" s="9" t="s">
        <v>1324</v>
      </c>
      <c r="N10875" s="9" t="s">
        <v>198</v>
      </c>
      <c r="O10875" s="9" t="s">
        <v>176</v>
      </c>
      <c r="P10875" s="9" t="s">
        <v>503</v>
      </c>
      <c r="Q10875" s="9" t="s">
        <v>273</v>
      </c>
      <c r="R10875" s="9">
        <v>0</v>
      </c>
      <c r="S10875" s="9">
        <v>10</v>
      </c>
      <c r="U10875" s="9" t="s">
        <v>230</v>
      </c>
      <c r="X10875" s="9">
        <f>INDEX(SLA_Policy!$D$2:$D$5,MATCH(F10875,SLA_Policy!$A$2:$A$5,0))</f>
        <v>72</v>
      </c>
      <c r="Y10875" s="9" t="str">
        <f>IF(E10875="Cancelled","Excluded",IF(D10875="",IF((SLA_Policy!$B$8-B10875)*24&gt;X10875,"Open - Breached","Open - On Track"),IF((D10875-B10875)*24&lt;=X10875,"Met","Breached")))</f>
        <v>Met</v>
      </c>
    </row>
    <row r="10876" spans="1:25" x14ac:dyDescent="0.25">
      <c r="A10876" s="9" t="s">
        <v>15494</v>
      </c>
      <c r="B10876" s="23">
        <v>46233.5493055556</v>
      </c>
      <c r="C10876" s="23">
        <v>46233.598611111098</v>
      </c>
      <c r="D10876" s="23">
        <v>46234.627083333296</v>
      </c>
      <c r="E10876" s="9" t="s">
        <v>212</v>
      </c>
      <c r="F10876" s="9" t="s">
        <v>189</v>
      </c>
      <c r="G10876" s="9" t="s">
        <v>236</v>
      </c>
      <c r="H10876" s="9" t="s">
        <v>167</v>
      </c>
      <c r="I10876" s="9" t="s">
        <v>255</v>
      </c>
      <c r="J10876" s="9" t="s">
        <v>1517</v>
      </c>
      <c r="K10876" s="9" t="s">
        <v>246</v>
      </c>
      <c r="L10876" s="9" t="s">
        <v>216</v>
      </c>
      <c r="M10876" s="9" t="s">
        <v>5637</v>
      </c>
      <c r="N10876" s="9" t="s">
        <v>196</v>
      </c>
      <c r="O10876" s="9" t="s">
        <v>176</v>
      </c>
      <c r="P10876" s="9" t="s">
        <v>228</v>
      </c>
      <c r="Q10876" s="9" t="s">
        <v>219</v>
      </c>
      <c r="R10876" s="9">
        <v>0</v>
      </c>
      <c r="S10876" s="9">
        <v>28</v>
      </c>
      <c r="U10876" s="9" t="s">
        <v>242</v>
      </c>
      <c r="X10876" s="9">
        <f>INDEX(SLA_Policy!$D$2:$D$5,MATCH(F10876,SLA_Policy!$A$2:$A$5,0))</f>
        <v>120</v>
      </c>
      <c r="Y10876" s="9" t="str">
        <f>IF(E10876="Cancelled","Excluded",IF(D10876="",IF((SLA_Policy!$B$8-B10876)*24&gt;X10876,"Open - Breached","Open - On Track"),IF((D10876-B10876)*24&lt;=X10876,"Met","Breached")))</f>
        <v>Met</v>
      </c>
    </row>
    <row r="10877" spans="1:25" x14ac:dyDescent="0.25">
      <c r="A10877" s="9" t="s">
        <v>15495</v>
      </c>
      <c r="B10877" s="23">
        <v>46233.564583333296</v>
      </c>
      <c r="C10877" s="23">
        <v>46233.633333333302</v>
      </c>
      <c r="D10877" s="23">
        <v>46237.410416666702</v>
      </c>
      <c r="E10877" s="9" t="s">
        <v>212</v>
      </c>
      <c r="F10877" s="9" t="s">
        <v>188</v>
      </c>
      <c r="G10877" s="9" t="s">
        <v>213</v>
      </c>
      <c r="H10877" s="9" t="s">
        <v>167</v>
      </c>
      <c r="I10877" s="9" t="s">
        <v>362</v>
      </c>
      <c r="J10877" s="9" t="s">
        <v>15496</v>
      </c>
      <c r="K10877" s="9" t="s">
        <v>246</v>
      </c>
      <c r="L10877" s="9" t="s">
        <v>226</v>
      </c>
      <c r="M10877" s="9" t="s">
        <v>1311</v>
      </c>
      <c r="N10877" s="9" t="s">
        <v>197</v>
      </c>
      <c r="O10877" s="9" t="s">
        <v>176</v>
      </c>
      <c r="P10877" s="9" t="s">
        <v>503</v>
      </c>
      <c r="Q10877" s="9" t="s">
        <v>219</v>
      </c>
      <c r="R10877" s="9">
        <v>0</v>
      </c>
      <c r="S10877" s="9">
        <v>53</v>
      </c>
      <c r="U10877" s="9" t="s">
        <v>376</v>
      </c>
      <c r="X10877" s="9">
        <f>INDEX(SLA_Policy!$D$2:$D$5,MATCH(F10877,SLA_Policy!$A$2:$A$5,0))</f>
        <v>72</v>
      </c>
      <c r="Y10877" s="9" t="str">
        <f>IF(E10877="Cancelled","Excluded",IF(D10877="",IF((SLA_Policy!$B$8-B10877)*24&gt;X10877,"Open - Breached","Open - On Track"),IF((D10877-B10877)*24&lt;=X10877,"Met","Breached")))</f>
        <v>Breached</v>
      </c>
    </row>
    <row r="10878" spans="1:25" x14ac:dyDescent="0.25">
      <c r="A10878" s="9" t="s">
        <v>15497</v>
      </c>
      <c r="B10878" s="23">
        <v>46233.565972222197</v>
      </c>
      <c r="C10878" s="23">
        <v>46233.604166666701</v>
      </c>
      <c r="D10878" s="23">
        <v>46237.3881944444</v>
      </c>
      <c r="E10878" s="9" t="s">
        <v>212</v>
      </c>
      <c r="F10878" s="9" t="s">
        <v>188</v>
      </c>
      <c r="G10878" s="9" t="s">
        <v>236</v>
      </c>
      <c r="H10878" s="9" t="s">
        <v>161</v>
      </c>
      <c r="I10878" s="9" t="s">
        <v>237</v>
      </c>
      <c r="J10878" s="9" t="s">
        <v>1533</v>
      </c>
      <c r="K10878" s="9" t="s">
        <v>239</v>
      </c>
      <c r="L10878" s="9" t="s">
        <v>311</v>
      </c>
      <c r="M10878" s="9" t="s">
        <v>2049</v>
      </c>
      <c r="N10878" s="9" t="s">
        <v>197</v>
      </c>
      <c r="O10878" s="9" t="s">
        <v>177</v>
      </c>
      <c r="P10878" s="9" t="s">
        <v>300</v>
      </c>
      <c r="Q10878" s="9" t="s">
        <v>219</v>
      </c>
      <c r="R10878" s="9">
        <v>1</v>
      </c>
      <c r="S10878" s="9">
        <v>23</v>
      </c>
      <c r="U10878" s="9" t="s">
        <v>242</v>
      </c>
      <c r="X10878" s="9">
        <f>INDEX(SLA_Policy!$D$2:$D$5,MATCH(F10878,SLA_Policy!$A$2:$A$5,0))</f>
        <v>72</v>
      </c>
      <c r="Y10878" s="9" t="str">
        <f>IF(E10878="Cancelled","Excluded",IF(D10878="",IF((SLA_Policy!$B$8-B10878)*24&gt;X10878,"Open - Breached","Open - On Track"),IF((D10878-B10878)*24&lt;=X10878,"Met","Breached")))</f>
        <v>Breached</v>
      </c>
    </row>
    <row r="10879" spans="1:25" x14ac:dyDescent="0.25">
      <c r="A10879" s="9" t="s">
        <v>15498</v>
      </c>
      <c r="B10879" s="23">
        <v>46233.573611111096</v>
      </c>
      <c r="C10879" s="23">
        <v>46233.574999999997</v>
      </c>
      <c r="D10879" s="23">
        <v>46234.4284722222</v>
      </c>
      <c r="E10879" s="9" t="s">
        <v>212</v>
      </c>
      <c r="F10879" s="9" t="s">
        <v>188</v>
      </c>
      <c r="G10879" s="9" t="s">
        <v>213</v>
      </c>
      <c r="H10879" s="9" t="s">
        <v>88</v>
      </c>
      <c r="I10879" s="9" t="s">
        <v>92</v>
      </c>
      <c r="J10879" s="9" t="s">
        <v>3131</v>
      </c>
      <c r="K10879" s="9" t="s">
        <v>215</v>
      </c>
      <c r="L10879" s="9" t="s">
        <v>371</v>
      </c>
      <c r="M10879" s="9" t="s">
        <v>2366</v>
      </c>
      <c r="N10879" s="9" t="s">
        <v>198</v>
      </c>
      <c r="O10879" s="9" t="s">
        <v>178</v>
      </c>
      <c r="P10879" s="9" t="s">
        <v>272</v>
      </c>
      <c r="Q10879" s="9" t="s">
        <v>219</v>
      </c>
      <c r="R10879" s="9">
        <v>1</v>
      </c>
      <c r="S10879" s="9">
        <v>41</v>
      </c>
      <c r="T10879" s="9" t="s">
        <v>136</v>
      </c>
      <c r="U10879" s="9" t="s">
        <v>266</v>
      </c>
      <c r="W10879" s="9">
        <v>4</v>
      </c>
      <c r="X10879" s="9">
        <f>INDEX(SLA_Policy!$D$2:$D$5,MATCH(F10879,SLA_Policy!$A$2:$A$5,0))</f>
        <v>72</v>
      </c>
      <c r="Y10879" s="9" t="str">
        <f>IF(E10879="Cancelled","Excluded",IF(D10879="",IF((SLA_Policy!$B$8-B10879)*24&gt;X10879,"Open - Breached","Open - On Track"),IF((D10879-B10879)*24&lt;=X10879,"Met","Breached")))</f>
        <v>Met</v>
      </c>
    </row>
    <row r="10880" spans="1:25" x14ac:dyDescent="0.25">
      <c r="A10880" s="9" t="s">
        <v>15499</v>
      </c>
      <c r="B10880" s="23">
        <v>46233.579861111102</v>
      </c>
      <c r="C10880" s="23">
        <v>46233.719444444498</v>
      </c>
      <c r="D10880" s="23">
        <v>46234.357638888898</v>
      </c>
      <c r="E10880" s="9" t="s">
        <v>212</v>
      </c>
      <c r="F10880" s="9" t="s">
        <v>189</v>
      </c>
      <c r="G10880" s="9" t="s">
        <v>213</v>
      </c>
      <c r="H10880" s="9" t="s">
        <v>162</v>
      </c>
      <c r="I10880" s="9" t="s">
        <v>393</v>
      </c>
      <c r="J10880" s="9" t="s">
        <v>10482</v>
      </c>
      <c r="K10880" s="9" t="s">
        <v>246</v>
      </c>
      <c r="L10880" s="9" t="s">
        <v>216</v>
      </c>
      <c r="M10880" s="9" t="s">
        <v>1895</v>
      </c>
      <c r="N10880" s="9" t="s">
        <v>196</v>
      </c>
      <c r="O10880" s="9" t="s">
        <v>179</v>
      </c>
      <c r="P10880" s="9" t="s">
        <v>264</v>
      </c>
      <c r="Q10880" s="9" t="s">
        <v>219</v>
      </c>
      <c r="R10880" s="9">
        <v>0</v>
      </c>
      <c r="S10880" s="9">
        <v>5</v>
      </c>
      <c r="U10880" s="9" t="s">
        <v>290</v>
      </c>
      <c r="W10880" s="9">
        <v>4</v>
      </c>
      <c r="X10880" s="9">
        <f>INDEX(SLA_Policy!$D$2:$D$5,MATCH(F10880,SLA_Policy!$A$2:$A$5,0))</f>
        <v>120</v>
      </c>
      <c r="Y10880" s="9" t="str">
        <f>IF(E10880="Cancelled","Excluded",IF(D10880="",IF((SLA_Policy!$B$8-B10880)*24&gt;X10880,"Open - Breached","Open - On Track"),IF((D10880-B10880)*24&lt;=X10880,"Met","Breached")))</f>
        <v>Met</v>
      </c>
    </row>
    <row r="10881" spans="1:25" x14ac:dyDescent="0.25">
      <c r="A10881" s="9" t="s">
        <v>15500</v>
      </c>
      <c r="B10881" s="23">
        <v>46233.581944444399</v>
      </c>
      <c r="C10881" s="23">
        <v>46233.730555555601</v>
      </c>
      <c r="D10881" s="23">
        <v>46234.400000000001</v>
      </c>
      <c r="E10881" s="9" t="s">
        <v>212</v>
      </c>
      <c r="F10881" s="9" t="s">
        <v>189</v>
      </c>
      <c r="G10881" s="9" t="s">
        <v>236</v>
      </c>
      <c r="H10881" s="9" t="s">
        <v>167</v>
      </c>
      <c r="I10881" s="9" t="s">
        <v>255</v>
      </c>
      <c r="J10881" s="9" t="s">
        <v>15501</v>
      </c>
      <c r="K10881" s="9" t="s">
        <v>215</v>
      </c>
      <c r="L10881" s="9" t="s">
        <v>293</v>
      </c>
      <c r="M10881" s="9" t="s">
        <v>2965</v>
      </c>
      <c r="N10881" s="9" t="s">
        <v>196</v>
      </c>
      <c r="O10881" s="9" t="s">
        <v>176</v>
      </c>
      <c r="P10881" s="9" t="s">
        <v>228</v>
      </c>
      <c r="Q10881" s="9" t="s">
        <v>273</v>
      </c>
      <c r="R10881" s="9">
        <v>0</v>
      </c>
      <c r="S10881" s="9">
        <v>32</v>
      </c>
      <c r="U10881" s="9" t="s">
        <v>242</v>
      </c>
      <c r="X10881" s="9">
        <f>INDEX(SLA_Policy!$D$2:$D$5,MATCH(F10881,SLA_Policy!$A$2:$A$5,0))</f>
        <v>120</v>
      </c>
      <c r="Y10881" s="9" t="str">
        <f>IF(E10881="Cancelled","Excluded",IF(D10881="",IF((SLA_Policy!$B$8-B10881)*24&gt;X10881,"Open - Breached","Open - On Track"),IF((D10881-B10881)*24&lt;=X10881,"Met","Breached")))</f>
        <v>Met</v>
      </c>
    </row>
    <row r="10882" spans="1:25" x14ac:dyDescent="0.25">
      <c r="A10882" s="9" t="s">
        <v>15502</v>
      </c>
      <c r="B10882" s="23">
        <v>46233.594444444498</v>
      </c>
      <c r="C10882" s="23">
        <v>46233.595833333296</v>
      </c>
      <c r="D10882" s="23">
        <v>46233.645833333299</v>
      </c>
      <c r="E10882" s="9" t="s">
        <v>212</v>
      </c>
      <c r="F10882" s="9" t="s">
        <v>188</v>
      </c>
      <c r="G10882" s="9" t="s">
        <v>213</v>
      </c>
      <c r="H10882" s="9" t="s">
        <v>162</v>
      </c>
      <c r="I10882" s="9" t="s">
        <v>345</v>
      </c>
      <c r="J10882" s="9" t="s">
        <v>1136</v>
      </c>
      <c r="K10882" s="9" t="s">
        <v>246</v>
      </c>
      <c r="L10882" s="9" t="s">
        <v>351</v>
      </c>
      <c r="M10882" s="9" t="s">
        <v>1496</v>
      </c>
      <c r="N10882" s="9" t="s">
        <v>198</v>
      </c>
      <c r="O10882" s="9" t="s">
        <v>179</v>
      </c>
      <c r="P10882" s="9" t="s">
        <v>284</v>
      </c>
      <c r="Q10882" s="9" t="s">
        <v>219</v>
      </c>
      <c r="R10882" s="9">
        <v>0</v>
      </c>
      <c r="S10882" s="9">
        <v>15</v>
      </c>
      <c r="U10882" s="9" t="s">
        <v>248</v>
      </c>
      <c r="W10882" s="9">
        <v>5</v>
      </c>
      <c r="X10882" s="9">
        <f>INDEX(SLA_Policy!$D$2:$D$5,MATCH(F10882,SLA_Policy!$A$2:$A$5,0))</f>
        <v>72</v>
      </c>
      <c r="Y10882" s="9" t="str">
        <f>IF(E10882="Cancelled","Excluded",IF(D10882="",IF((SLA_Policy!$B$8-B10882)*24&gt;X10882,"Open - Breached","Open - On Track"),IF((D10882-B10882)*24&lt;=X10882,"Met","Breached")))</f>
        <v>Met</v>
      </c>
    </row>
    <row r="10883" spans="1:25" x14ac:dyDescent="0.25">
      <c r="A10883" s="9" t="s">
        <v>15503</v>
      </c>
      <c r="B10883" s="23">
        <v>46233.604166666701</v>
      </c>
      <c r="C10883" s="23">
        <v>46233.620833333298</v>
      </c>
      <c r="E10883" s="9" t="s">
        <v>649</v>
      </c>
      <c r="F10883" s="9" t="s">
        <v>188</v>
      </c>
      <c r="G10883" s="9" t="s">
        <v>213</v>
      </c>
      <c r="H10883" s="9" t="s">
        <v>163</v>
      </c>
      <c r="I10883" s="9" t="s">
        <v>223</v>
      </c>
      <c r="J10883" s="9" t="s">
        <v>224</v>
      </c>
      <c r="K10883" s="9" t="s">
        <v>215</v>
      </c>
      <c r="L10883" s="9" t="s">
        <v>311</v>
      </c>
      <c r="M10883" s="9" t="s">
        <v>730</v>
      </c>
      <c r="N10883" s="9" t="s">
        <v>198</v>
      </c>
      <c r="O10883" s="9" t="s">
        <v>176</v>
      </c>
      <c r="P10883" s="9" t="s">
        <v>503</v>
      </c>
      <c r="Q10883" s="9" t="s">
        <v>219</v>
      </c>
      <c r="R10883" s="9">
        <v>0</v>
      </c>
      <c r="S10883" s="9">
        <v>2</v>
      </c>
      <c r="T10883" s="9" t="s">
        <v>229</v>
      </c>
      <c r="X10883" s="9">
        <f>INDEX(SLA_Policy!$D$2:$D$5,MATCH(F10883,SLA_Policy!$A$2:$A$5,0))</f>
        <v>72</v>
      </c>
      <c r="Y10883" s="9" t="str">
        <f>IF(E10883="Cancelled","Excluded",IF(D10883="",IF((SLA_Policy!$B$8-B10883)*24&gt;X10883,"Open - Breached","Open - On Track"),IF((D10883-B10883)*24&lt;=X10883,"Met","Breached")))</f>
        <v>Excluded</v>
      </c>
    </row>
    <row r="10884" spans="1:25" x14ac:dyDescent="0.25">
      <c r="A10884" s="9" t="s">
        <v>15504</v>
      </c>
      <c r="B10884" s="23">
        <v>46233.6069444444</v>
      </c>
      <c r="C10884" s="23">
        <v>46233.619444444397</v>
      </c>
      <c r="D10884" s="23">
        <v>46238.593055555597</v>
      </c>
      <c r="E10884" s="9" t="s">
        <v>212</v>
      </c>
      <c r="F10884" s="9" t="s">
        <v>188</v>
      </c>
      <c r="G10884" s="9" t="s">
        <v>236</v>
      </c>
      <c r="H10884" s="9" t="s">
        <v>163</v>
      </c>
      <c r="I10884" s="9" t="s">
        <v>315</v>
      </c>
      <c r="J10884" s="9" t="s">
        <v>402</v>
      </c>
      <c r="K10884" s="9" t="s">
        <v>246</v>
      </c>
      <c r="L10884" s="9" t="s">
        <v>216</v>
      </c>
      <c r="M10884" s="9" t="s">
        <v>1259</v>
      </c>
      <c r="N10884" s="9" t="s">
        <v>196</v>
      </c>
      <c r="O10884" s="9" t="s">
        <v>176</v>
      </c>
      <c r="P10884" s="9" t="s">
        <v>570</v>
      </c>
      <c r="Q10884" s="9" t="s">
        <v>219</v>
      </c>
      <c r="R10884" s="9">
        <v>0</v>
      </c>
      <c r="S10884" s="9">
        <v>110</v>
      </c>
      <c r="T10884" s="9" t="s">
        <v>322</v>
      </c>
      <c r="U10884" s="9" t="s">
        <v>242</v>
      </c>
      <c r="W10884" s="9">
        <v>4</v>
      </c>
      <c r="X10884" s="9">
        <f>INDEX(SLA_Policy!$D$2:$D$5,MATCH(F10884,SLA_Policy!$A$2:$A$5,0))</f>
        <v>72</v>
      </c>
      <c r="Y10884" s="9" t="str">
        <f>IF(E10884="Cancelled","Excluded",IF(D10884="",IF((SLA_Policy!$B$8-B10884)*24&gt;X10884,"Open - Breached","Open - On Track"),IF((D10884-B10884)*24&lt;=X10884,"Met","Breached")))</f>
        <v>Breached</v>
      </c>
    </row>
    <row r="10885" spans="1:25" x14ac:dyDescent="0.25">
      <c r="A10885" s="9" t="s">
        <v>15505</v>
      </c>
      <c r="B10885" s="23">
        <v>46233.6069444444</v>
      </c>
      <c r="C10885" s="23">
        <v>46233.608333333301</v>
      </c>
      <c r="D10885" s="23">
        <v>46233.628472222197</v>
      </c>
      <c r="E10885" s="9" t="s">
        <v>212</v>
      </c>
      <c r="F10885" s="9" t="s">
        <v>188</v>
      </c>
      <c r="G10885" s="9" t="s">
        <v>213</v>
      </c>
      <c r="H10885" s="9" t="s">
        <v>161</v>
      </c>
      <c r="I10885" s="9" t="s">
        <v>454</v>
      </c>
      <c r="J10885" s="9" t="s">
        <v>6028</v>
      </c>
      <c r="K10885" s="9" t="s">
        <v>239</v>
      </c>
      <c r="L10885" s="9" t="s">
        <v>216</v>
      </c>
      <c r="M10885" s="9" t="s">
        <v>1990</v>
      </c>
      <c r="N10885" s="9" t="s">
        <v>198</v>
      </c>
      <c r="O10885" s="9" t="s">
        <v>116</v>
      </c>
      <c r="P10885" s="9" t="s">
        <v>551</v>
      </c>
      <c r="Q10885" s="9" t="s">
        <v>219</v>
      </c>
      <c r="R10885" s="9">
        <v>0</v>
      </c>
      <c r="S10885" s="9">
        <v>4</v>
      </c>
      <c r="U10885" s="9" t="s">
        <v>290</v>
      </c>
      <c r="W10885" s="9">
        <v>5</v>
      </c>
      <c r="X10885" s="9">
        <f>INDEX(SLA_Policy!$D$2:$D$5,MATCH(F10885,SLA_Policy!$A$2:$A$5,0))</f>
        <v>72</v>
      </c>
      <c r="Y10885" s="9" t="str">
        <f>IF(E10885="Cancelled","Excluded",IF(D10885="",IF((SLA_Policy!$B$8-B10885)*24&gt;X10885,"Open - Breached","Open - On Track"),IF((D10885-B10885)*24&lt;=X10885,"Met","Breached")))</f>
        <v>Met</v>
      </c>
    </row>
    <row r="10886" spans="1:25" x14ac:dyDescent="0.25">
      <c r="A10886" s="9" t="s">
        <v>15506</v>
      </c>
      <c r="B10886" s="23">
        <v>46233.623611111099</v>
      </c>
      <c r="C10886" s="23">
        <v>46233.672222222202</v>
      </c>
      <c r="D10886" s="23">
        <v>46234.315277777801</v>
      </c>
      <c r="E10886" s="9" t="s">
        <v>212</v>
      </c>
      <c r="F10886" s="9" t="s">
        <v>188</v>
      </c>
      <c r="G10886" s="9" t="s">
        <v>213</v>
      </c>
      <c r="H10886" s="9" t="s">
        <v>166</v>
      </c>
      <c r="I10886" s="9" t="s">
        <v>286</v>
      </c>
      <c r="J10886" s="9" t="s">
        <v>447</v>
      </c>
      <c r="K10886" s="9" t="s">
        <v>246</v>
      </c>
      <c r="L10886" s="9" t="s">
        <v>104</v>
      </c>
      <c r="M10886" s="9" t="s">
        <v>8739</v>
      </c>
      <c r="N10886" s="9" t="s">
        <v>197</v>
      </c>
      <c r="O10886" s="9" t="s">
        <v>181</v>
      </c>
      <c r="P10886" s="9" t="s">
        <v>445</v>
      </c>
      <c r="Q10886" s="9" t="s">
        <v>219</v>
      </c>
      <c r="R10886" s="9">
        <v>0</v>
      </c>
      <c r="S10886" s="9">
        <v>39</v>
      </c>
      <c r="U10886" s="9" t="s">
        <v>376</v>
      </c>
      <c r="W10886" s="9">
        <v>5</v>
      </c>
      <c r="X10886" s="9">
        <f>INDEX(SLA_Policy!$D$2:$D$5,MATCH(F10886,SLA_Policy!$A$2:$A$5,0))</f>
        <v>72</v>
      </c>
      <c r="Y10886" s="9" t="str">
        <f>IF(E10886="Cancelled","Excluded",IF(D10886="",IF((SLA_Policy!$B$8-B10886)*24&gt;X10886,"Open - Breached","Open - On Track"),IF((D10886-B10886)*24&lt;=X10886,"Met","Breached")))</f>
        <v>Met</v>
      </c>
    </row>
    <row r="10887" spans="1:25" x14ac:dyDescent="0.25">
      <c r="A10887" s="9" t="s">
        <v>15507</v>
      </c>
      <c r="B10887" s="23">
        <v>46233.625</v>
      </c>
      <c r="C10887" s="23">
        <v>46233.629166666702</v>
      </c>
      <c r="D10887" s="23">
        <v>46234.366666666698</v>
      </c>
      <c r="E10887" s="9" t="s">
        <v>212</v>
      </c>
      <c r="F10887" s="9" t="s">
        <v>188</v>
      </c>
      <c r="G10887" s="9" t="s">
        <v>213</v>
      </c>
      <c r="H10887" s="9" t="s">
        <v>162</v>
      </c>
      <c r="I10887" s="9" t="s">
        <v>345</v>
      </c>
      <c r="J10887" s="9" t="s">
        <v>1151</v>
      </c>
      <c r="K10887" s="9" t="s">
        <v>303</v>
      </c>
      <c r="L10887" s="9" t="s">
        <v>226</v>
      </c>
      <c r="M10887" s="9" t="s">
        <v>3336</v>
      </c>
      <c r="N10887" s="9" t="s">
        <v>200</v>
      </c>
      <c r="O10887" s="9" t="s">
        <v>116</v>
      </c>
      <c r="P10887" s="9" t="s">
        <v>574</v>
      </c>
      <c r="Q10887" s="9" t="s">
        <v>219</v>
      </c>
      <c r="R10887" s="9">
        <v>0</v>
      </c>
      <c r="S10887" s="9">
        <v>57</v>
      </c>
      <c r="U10887" s="9" t="s">
        <v>290</v>
      </c>
      <c r="X10887" s="9">
        <f>INDEX(SLA_Policy!$D$2:$D$5,MATCH(F10887,SLA_Policy!$A$2:$A$5,0))</f>
        <v>72</v>
      </c>
      <c r="Y10887" s="9" t="str">
        <f>IF(E10887="Cancelled","Excluded",IF(D10887="",IF((SLA_Policy!$B$8-B10887)*24&gt;X10887,"Open - Breached","Open - On Track"),IF((D10887-B10887)*24&lt;=X10887,"Met","Breached")))</f>
        <v>Met</v>
      </c>
    </row>
    <row r="10888" spans="1:25" x14ac:dyDescent="0.25">
      <c r="A10888" s="9" t="s">
        <v>15508</v>
      </c>
      <c r="B10888" s="23">
        <v>46233.649305555598</v>
      </c>
      <c r="C10888" s="23">
        <v>46233.772916666698</v>
      </c>
      <c r="D10888" s="23">
        <v>46237.409722222197</v>
      </c>
      <c r="E10888" s="9" t="s">
        <v>212</v>
      </c>
      <c r="F10888" s="9" t="s">
        <v>189</v>
      </c>
      <c r="G10888" s="9" t="s">
        <v>213</v>
      </c>
      <c r="H10888" s="9" t="s">
        <v>167</v>
      </c>
      <c r="I10888" s="9" t="s">
        <v>362</v>
      </c>
      <c r="J10888" s="9" t="s">
        <v>8086</v>
      </c>
      <c r="K10888" s="9" t="s">
        <v>410</v>
      </c>
      <c r="L10888" s="9" t="s">
        <v>104</v>
      </c>
      <c r="M10888" s="9" t="s">
        <v>706</v>
      </c>
      <c r="N10888" s="9" t="s">
        <v>197</v>
      </c>
      <c r="O10888" s="9" t="s">
        <v>116</v>
      </c>
      <c r="P10888" s="9" t="s">
        <v>342</v>
      </c>
      <c r="Q10888" s="9" t="s">
        <v>219</v>
      </c>
      <c r="R10888" s="9">
        <v>0</v>
      </c>
      <c r="S10888" s="9">
        <v>47</v>
      </c>
      <c r="U10888" s="9" t="s">
        <v>248</v>
      </c>
      <c r="W10888" s="9">
        <v>4</v>
      </c>
      <c r="X10888" s="9">
        <f>INDEX(SLA_Policy!$D$2:$D$5,MATCH(F10888,SLA_Policy!$A$2:$A$5,0))</f>
        <v>120</v>
      </c>
      <c r="Y10888" s="9" t="str">
        <f>IF(E10888="Cancelled","Excluded",IF(D10888="",IF((SLA_Policy!$B$8-B10888)*24&gt;X10888,"Open - Breached","Open - On Track"),IF((D10888-B10888)*24&lt;=X10888,"Met","Breached")))</f>
        <v>Met</v>
      </c>
    </row>
    <row r="10889" spans="1:25" x14ac:dyDescent="0.25">
      <c r="A10889" s="9" t="s">
        <v>15509</v>
      </c>
      <c r="B10889" s="23">
        <v>46233.692361111098</v>
      </c>
      <c r="C10889" s="23">
        <v>46233.727083333302</v>
      </c>
      <c r="D10889" s="23">
        <v>46234.513888888898</v>
      </c>
      <c r="E10889" s="9" t="s">
        <v>212</v>
      </c>
      <c r="F10889" s="9" t="s">
        <v>188</v>
      </c>
      <c r="G10889" s="9" t="s">
        <v>213</v>
      </c>
      <c r="H10889" s="9" t="s">
        <v>162</v>
      </c>
      <c r="I10889" s="9" t="s">
        <v>345</v>
      </c>
      <c r="J10889" s="9" t="s">
        <v>1136</v>
      </c>
      <c r="K10889" s="9" t="s">
        <v>246</v>
      </c>
      <c r="L10889" s="9" t="s">
        <v>311</v>
      </c>
      <c r="M10889" s="9" t="s">
        <v>4993</v>
      </c>
      <c r="N10889" s="9" t="s">
        <v>196</v>
      </c>
      <c r="O10889" s="9" t="s">
        <v>179</v>
      </c>
      <c r="P10889" s="9" t="s">
        <v>264</v>
      </c>
      <c r="Q10889" s="9" t="s">
        <v>219</v>
      </c>
      <c r="R10889" s="9">
        <v>0</v>
      </c>
      <c r="S10889" s="9">
        <v>7</v>
      </c>
      <c r="U10889" s="9" t="s">
        <v>661</v>
      </c>
      <c r="X10889" s="9">
        <f>INDEX(SLA_Policy!$D$2:$D$5,MATCH(F10889,SLA_Policy!$A$2:$A$5,0))</f>
        <v>72</v>
      </c>
      <c r="Y10889" s="9" t="str">
        <f>IF(E10889="Cancelled","Excluded",IF(D10889="",IF((SLA_Policy!$B$8-B10889)*24&gt;X10889,"Open - Breached","Open - On Track"),IF((D10889-B10889)*24&lt;=X10889,"Met","Breached")))</f>
        <v>Met</v>
      </c>
    </row>
    <row r="10890" spans="1:25" x14ac:dyDescent="0.25">
      <c r="A10890" s="9" t="s">
        <v>15510</v>
      </c>
      <c r="B10890" s="23">
        <v>46233.727083333302</v>
      </c>
      <c r="C10890" s="23">
        <v>46233.743750000001</v>
      </c>
      <c r="D10890" s="23">
        <v>46234.327777777798</v>
      </c>
      <c r="E10890" s="9" t="s">
        <v>212</v>
      </c>
      <c r="F10890" s="9" t="s">
        <v>188</v>
      </c>
      <c r="G10890" s="9" t="s">
        <v>213</v>
      </c>
      <c r="H10890" s="9" t="s">
        <v>166</v>
      </c>
      <c r="I10890" s="9" t="s">
        <v>286</v>
      </c>
      <c r="J10890" s="9" t="s">
        <v>666</v>
      </c>
      <c r="K10890" s="9" t="s">
        <v>215</v>
      </c>
      <c r="L10890" s="9" t="s">
        <v>216</v>
      </c>
      <c r="M10890" s="9" t="s">
        <v>7636</v>
      </c>
      <c r="N10890" s="9" t="s">
        <v>197</v>
      </c>
      <c r="O10890" s="9" t="s">
        <v>181</v>
      </c>
      <c r="P10890" s="9" t="s">
        <v>449</v>
      </c>
      <c r="Q10890" s="9" t="s">
        <v>219</v>
      </c>
      <c r="R10890" s="9">
        <v>0</v>
      </c>
      <c r="S10890" s="9">
        <v>4</v>
      </c>
      <c r="U10890" s="9" t="s">
        <v>290</v>
      </c>
      <c r="X10890" s="9">
        <f>INDEX(SLA_Policy!$D$2:$D$5,MATCH(F10890,SLA_Policy!$A$2:$A$5,0))</f>
        <v>72</v>
      </c>
      <c r="Y10890" s="9" t="str">
        <f>IF(E10890="Cancelled","Excluded",IF(D10890="",IF((SLA_Policy!$B$8-B10890)*24&gt;X10890,"Open - Breached","Open - On Track"),IF((D10890-B10890)*24&lt;=X10890,"Met","Breached")))</f>
        <v>Met</v>
      </c>
    </row>
    <row r="10891" spans="1:25" x14ac:dyDescent="0.25">
      <c r="A10891" s="9" t="s">
        <v>15511</v>
      </c>
      <c r="B10891" s="23">
        <v>46233.731249999997</v>
      </c>
      <c r="C10891" s="23">
        <v>46233.741666666698</v>
      </c>
      <c r="D10891" s="23">
        <v>46233.753472222197</v>
      </c>
      <c r="E10891" s="9" t="s">
        <v>212</v>
      </c>
      <c r="F10891" s="9" t="s">
        <v>188</v>
      </c>
      <c r="G10891" s="9" t="s">
        <v>213</v>
      </c>
      <c r="H10891" s="9" t="s">
        <v>161</v>
      </c>
      <c r="I10891" s="9" t="s">
        <v>389</v>
      </c>
      <c r="J10891" s="9" t="s">
        <v>1243</v>
      </c>
      <c r="K10891" s="9" t="s">
        <v>303</v>
      </c>
      <c r="L10891" s="9" t="s">
        <v>104</v>
      </c>
      <c r="M10891" s="9" t="s">
        <v>573</v>
      </c>
      <c r="N10891" s="9" t="s">
        <v>200</v>
      </c>
      <c r="O10891" s="9" t="s">
        <v>116</v>
      </c>
      <c r="P10891" s="9" t="s">
        <v>295</v>
      </c>
      <c r="Q10891" s="9" t="s">
        <v>219</v>
      </c>
      <c r="R10891" s="9">
        <v>0</v>
      </c>
      <c r="S10891" s="9">
        <v>4</v>
      </c>
      <c r="U10891" s="9" t="s">
        <v>221</v>
      </c>
      <c r="X10891" s="9">
        <f>INDEX(SLA_Policy!$D$2:$D$5,MATCH(F10891,SLA_Policy!$A$2:$A$5,0))</f>
        <v>72</v>
      </c>
      <c r="Y10891" s="9" t="str">
        <f>IF(E10891="Cancelled","Excluded",IF(D10891="",IF((SLA_Policy!$B$8-B10891)*24&gt;X10891,"Open - Breached","Open - On Track"),IF((D10891-B10891)*24&lt;=X10891,"Met","Breached")))</f>
        <v>Met</v>
      </c>
    </row>
    <row r="10892" spans="1:25" x14ac:dyDescent="0.25">
      <c r="A10892" s="9" t="s">
        <v>15512</v>
      </c>
      <c r="B10892" s="23">
        <v>46233.7590277778</v>
      </c>
      <c r="C10892" s="23">
        <v>46233.762499999997</v>
      </c>
      <c r="D10892" s="23">
        <v>46234.375694444498</v>
      </c>
      <c r="E10892" s="9" t="s">
        <v>212</v>
      </c>
      <c r="F10892" s="9" t="s">
        <v>189</v>
      </c>
      <c r="G10892" s="9" t="s">
        <v>213</v>
      </c>
      <c r="H10892" s="9" t="s">
        <v>161</v>
      </c>
      <c r="I10892" s="9" t="s">
        <v>454</v>
      </c>
      <c r="J10892" s="9" t="s">
        <v>5128</v>
      </c>
      <c r="K10892" s="9" t="s">
        <v>303</v>
      </c>
      <c r="L10892" s="9" t="s">
        <v>216</v>
      </c>
      <c r="M10892" s="9" t="s">
        <v>6624</v>
      </c>
      <c r="N10892" s="9" t="s">
        <v>198</v>
      </c>
      <c r="O10892" s="9" t="s">
        <v>116</v>
      </c>
      <c r="P10892" s="9" t="s">
        <v>234</v>
      </c>
      <c r="Q10892" s="9" t="s">
        <v>219</v>
      </c>
      <c r="R10892" s="9">
        <v>0</v>
      </c>
      <c r="S10892" s="9">
        <v>13</v>
      </c>
      <c r="U10892" s="9" t="s">
        <v>290</v>
      </c>
      <c r="X10892" s="9">
        <f>INDEX(SLA_Policy!$D$2:$D$5,MATCH(F10892,SLA_Policy!$A$2:$A$5,0))</f>
        <v>120</v>
      </c>
      <c r="Y10892" s="9" t="str">
        <f>IF(E10892="Cancelled","Excluded",IF(D10892="",IF((SLA_Policy!$B$8-B10892)*24&gt;X10892,"Open - Breached","Open - On Track"),IF((D10892-B10892)*24&lt;=X10892,"Met","Breached")))</f>
        <v>Met</v>
      </c>
    </row>
    <row r="10893" spans="1:25" x14ac:dyDescent="0.25">
      <c r="A10893" s="9" t="s">
        <v>15513</v>
      </c>
      <c r="B10893" s="23">
        <v>46233.863194444399</v>
      </c>
      <c r="C10893" s="23">
        <v>46234.328472222202</v>
      </c>
      <c r="D10893" s="23">
        <v>46234.354861111096</v>
      </c>
      <c r="E10893" s="9" t="s">
        <v>212</v>
      </c>
      <c r="F10893" s="9" t="s">
        <v>188</v>
      </c>
      <c r="G10893" s="9" t="s">
        <v>213</v>
      </c>
      <c r="H10893" s="9" t="s">
        <v>161</v>
      </c>
      <c r="I10893" s="9" t="s">
        <v>389</v>
      </c>
      <c r="J10893" s="9" t="s">
        <v>1872</v>
      </c>
      <c r="K10893" s="9" t="s">
        <v>276</v>
      </c>
      <c r="L10893" s="9" t="s">
        <v>351</v>
      </c>
      <c r="M10893" s="9" t="s">
        <v>5419</v>
      </c>
      <c r="N10893" s="9" t="s">
        <v>198</v>
      </c>
      <c r="O10893" s="9" t="s">
        <v>116</v>
      </c>
      <c r="P10893" s="9" t="s">
        <v>234</v>
      </c>
      <c r="Q10893" s="9" t="s">
        <v>219</v>
      </c>
      <c r="R10893" s="9">
        <v>0</v>
      </c>
      <c r="S10893" s="9">
        <v>5</v>
      </c>
      <c r="U10893" s="9" t="s">
        <v>221</v>
      </c>
      <c r="W10893" s="9">
        <v>3</v>
      </c>
      <c r="X10893" s="9">
        <f>INDEX(SLA_Policy!$D$2:$D$5,MATCH(F10893,SLA_Policy!$A$2:$A$5,0))</f>
        <v>72</v>
      </c>
      <c r="Y10893" s="9" t="str">
        <f>IF(E10893="Cancelled","Excluded",IF(D10893="",IF((SLA_Policy!$B$8-B10893)*24&gt;X10893,"Open - Breached","Open - On Track"),IF((D10893-B10893)*24&lt;=X10893,"Met","Breached")))</f>
        <v>Met</v>
      </c>
    </row>
    <row r="10894" spans="1:25" x14ac:dyDescent="0.25">
      <c r="A10894" s="9" t="s">
        <v>15514</v>
      </c>
      <c r="B10894" s="23">
        <v>46233.909027777801</v>
      </c>
      <c r="C10894" s="23">
        <v>46234.3347222222</v>
      </c>
      <c r="D10894" s="23">
        <v>46234.359722222202</v>
      </c>
      <c r="E10894" s="9" t="s">
        <v>212</v>
      </c>
      <c r="F10894" s="9" t="s">
        <v>189</v>
      </c>
      <c r="G10894" s="9" t="s">
        <v>213</v>
      </c>
      <c r="H10894" s="9" t="s">
        <v>161</v>
      </c>
      <c r="I10894" s="9" t="s">
        <v>454</v>
      </c>
      <c r="J10894" s="9" t="s">
        <v>5128</v>
      </c>
      <c r="K10894" s="9" t="s">
        <v>262</v>
      </c>
      <c r="L10894" s="9" t="s">
        <v>216</v>
      </c>
      <c r="M10894" s="9" t="s">
        <v>3680</v>
      </c>
      <c r="N10894" s="9" t="s">
        <v>198</v>
      </c>
      <c r="O10894" s="9" t="s">
        <v>116</v>
      </c>
      <c r="P10894" s="9" t="s">
        <v>295</v>
      </c>
      <c r="Q10894" s="9" t="s">
        <v>219</v>
      </c>
      <c r="R10894" s="9">
        <v>0</v>
      </c>
      <c r="S10894" s="9">
        <v>7</v>
      </c>
      <c r="U10894" s="9" t="s">
        <v>290</v>
      </c>
      <c r="W10894" s="9">
        <v>5</v>
      </c>
      <c r="X10894" s="9">
        <f>INDEX(SLA_Policy!$D$2:$D$5,MATCH(F10894,SLA_Policy!$A$2:$A$5,0))</f>
        <v>120</v>
      </c>
      <c r="Y10894" s="9" t="str">
        <f>IF(E10894="Cancelled","Excluded",IF(D10894="",IF((SLA_Policy!$B$8-B10894)*24&gt;X10894,"Open - Breached","Open - On Track"),IF((D10894-B10894)*24&lt;=X10894,"Met","Breached")))</f>
        <v>Met</v>
      </c>
    </row>
    <row r="10895" spans="1:25" x14ac:dyDescent="0.25">
      <c r="A10895" s="9" t="s">
        <v>15515</v>
      </c>
      <c r="B10895" s="23">
        <v>46233.917361111096</v>
      </c>
      <c r="C10895" s="23">
        <v>46234.3305555556</v>
      </c>
      <c r="D10895" s="23">
        <v>46234.347222222197</v>
      </c>
      <c r="E10895" s="9" t="s">
        <v>212</v>
      </c>
      <c r="F10895" s="9" t="s">
        <v>188</v>
      </c>
      <c r="G10895" s="9" t="s">
        <v>213</v>
      </c>
      <c r="H10895" s="9" t="s">
        <v>162</v>
      </c>
      <c r="I10895" s="9" t="s">
        <v>244</v>
      </c>
      <c r="J10895" s="9" t="s">
        <v>905</v>
      </c>
      <c r="K10895" s="9" t="s">
        <v>215</v>
      </c>
      <c r="L10895" s="9" t="s">
        <v>293</v>
      </c>
      <c r="M10895" s="9" t="s">
        <v>294</v>
      </c>
      <c r="N10895" s="9" t="s">
        <v>197</v>
      </c>
      <c r="O10895" s="9" t="s">
        <v>116</v>
      </c>
      <c r="P10895" s="9" t="s">
        <v>590</v>
      </c>
      <c r="Q10895" s="9" t="s">
        <v>219</v>
      </c>
      <c r="R10895" s="9">
        <v>0</v>
      </c>
      <c r="S10895" s="9">
        <v>13</v>
      </c>
      <c r="U10895" s="9" t="s">
        <v>376</v>
      </c>
      <c r="X10895" s="9">
        <f>INDEX(SLA_Policy!$D$2:$D$5,MATCH(F10895,SLA_Policy!$A$2:$A$5,0))</f>
        <v>72</v>
      </c>
      <c r="Y10895" s="9" t="str">
        <f>IF(E10895="Cancelled","Excluded",IF(D10895="",IF((SLA_Policy!$B$8-B10895)*24&gt;X10895,"Open - Breached","Open - On Track"),IF((D10895-B10895)*24&lt;=X10895,"Met","Breached")))</f>
        <v>Met</v>
      </c>
    </row>
    <row r="10896" spans="1:25" x14ac:dyDescent="0.25">
      <c r="A10896" s="9" t="s">
        <v>15516</v>
      </c>
      <c r="B10896" s="23">
        <v>46234.268750000003</v>
      </c>
      <c r="C10896" s="23">
        <v>46234.315972222197</v>
      </c>
      <c r="D10896" s="23">
        <v>46237.377777777801</v>
      </c>
      <c r="E10896" s="9" t="s">
        <v>212</v>
      </c>
      <c r="F10896" s="9" t="s">
        <v>188</v>
      </c>
      <c r="G10896" s="9" t="s">
        <v>213</v>
      </c>
      <c r="H10896" s="9" t="s">
        <v>162</v>
      </c>
      <c r="I10896" s="9" t="s">
        <v>345</v>
      </c>
      <c r="J10896" s="9" t="s">
        <v>1136</v>
      </c>
      <c r="K10896" s="9" t="s">
        <v>215</v>
      </c>
      <c r="L10896" s="9" t="s">
        <v>311</v>
      </c>
      <c r="M10896" s="9" t="s">
        <v>829</v>
      </c>
      <c r="N10896" s="9" t="s">
        <v>198</v>
      </c>
      <c r="O10896" s="9" t="s">
        <v>116</v>
      </c>
      <c r="P10896" s="9" t="s">
        <v>551</v>
      </c>
      <c r="Q10896" s="9" t="s">
        <v>219</v>
      </c>
      <c r="R10896" s="9">
        <v>0</v>
      </c>
      <c r="S10896" s="9">
        <v>17</v>
      </c>
      <c r="U10896" s="9" t="s">
        <v>661</v>
      </c>
      <c r="X10896" s="9">
        <f>INDEX(SLA_Policy!$D$2:$D$5,MATCH(F10896,SLA_Policy!$A$2:$A$5,0))</f>
        <v>72</v>
      </c>
      <c r="Y10896" s="9" t="str">
        <f>IF(E10896="Cancelled","Excluded",IF(D10896="",IF((SLA_Policy!$B$8-B10896)*24&gt;X10896,"Open - Breached","Open - On Track"),IF((D10896-B10896)*24&lt;=X10896,"Met","Breached")))</f>
        <v>Breached</v>
      </c>
    </row>
    <row r="10897" spans="1:25" x14ac:dyDescent="0.25">
      <c r="A10897" s="9" t="s">
        <v>15517</v>
      </c>
      <c r="B10897" s="23">
        <v>46234.285416666702</v>
      </c>
      <c r="C10897" s="23">
        <v>46234.304861111101</v>
      </c>
      <c r="D10897" s="23">
        <v>46237.415972222203</v>
      </c>
      <c r="E10897" s="9" t="s">
        <v>212</v>
      </c>
      <c r="F10897" s="9" t="s">
        <v>188</v>
      </c>
      <c r="G10897" s="9" t="s">
        <v>213</v>
      </c>
      <c r="H10897" s="9" t="s">
        <v>166</v>
      </c>
      <c r="I10897" s="9" t="s">
        <v>378</v>
      </c>
      <c r="J10897" s="9" t="s">
        <v>3330</v>
      </c>
      <c r="K10897" s="9" t="s">
        <v>225</v>
      </c>
      <c r="L10897" s="9" t="s">
        <v>311</v>
      </c>
      <c r="M10897" s="9" t="s">
        <v>1578</v>
      </c>
      <c r="N10897" s="9" t="s">
        <v>197</v>
      </c>
      <c r="O10897" s="9" t="s">
        <v>180</v>
      </c>
      <c r="P10897" s="9" t="s">
        <v>368</v>
      </c>
      <c r="Q10897" s="9" t="s">
        <v>219</v>
      </c>
      <c r="R10897" s="9">
        <v>0</v>
      </c>
      <c r="S10897" s="9">
        <v>126</v>
      </c>
      <c r="T10897" s="9" t="s">
        <v>220</v>
      </c>
      <c r="U10897" s="9" t="s">
        <v>140</v>
      </c>
      <c r="V10897" s="9" t="s">
        <v>15518</v>
      </c>
      <c r="X10897" s="9">
        <f>INDEX(SLA_Policy!$D$2:$D$5,MATCH(F10897,SLA_Policy!$A$2:$A$5,0))</f>
        <v>72</v>
      </c>
      <c r="Y10897" s="9" t="str">
        <f>IF(E10897="Cancelled","Excluded",IF(D10897="",IF((SLA_Policy!$B$8-B10897)*24&gt;X10897,"Open - Breached","Open - On Track"),IF((D10897-B10897)*24&lt;=X10897,"Met","Breached")))</f>
        <v>Breached</v>
      </c>
    </row>
    <row r="10898" spans="1:25" x14ac:dyDescent="0.25">
      <c r="A10898" s="9" t="s">
        <v>15519</v>
      </c>
      <c r="B10898" s="23">
        <v>46234.297222222202</v>
      </c>
      <c r="C10898" s="23">
        <v>46234.297916666699</v>
      </c>
      <c r="D10898" s="23">
        <v>46237.369444444397</v>
      </c>
      <c r="E10898" s="9" t="s">
        <v>212</v>
      </c>
      <c r="F10898" s="9" t="s">
        <v>188</v>
      </c>
      <c r="G10898" s="9" t="s">
        <v>213</v>
      </c>
      <c r="H10898" s="9" t="s">
        <v>166</v>
      </c>
      <c r="I10898" s="9" t="s">
        <v>378</v>
      </c>
      <c r="J10898" s="9" t="s">
        <v>15520</v>
      </c>
      <c r="K10898" s="9" t="s">
        <v>246</v>
      </c>
      <c r="L10898" s="9" t="s">
        <v>226</v>
      </c>
      <c r="M10898" s="9" t="s">
        <v>597</v>
      </c>
      <c r="N10898" s="9" t="s">
        <v>198</v>
      </c>
      <c r="O10898" s="9" t="s">
        <v>181</v>
      </c>
      <c r="P10898" s="9" t="s">
        <v>445</v>
      </c>
      <c r="Q10898" s="9" t="s">
        <v>219</v>
      </c>
      <c r="R10898" s="9">
        <v>0</v>
      </c>
      <c r="S10898" s="9">
        <v>60</v>
      </c>
      <c r="T10898" s="9" t="s">
        <v>136</v>
      </c>
      <c r="U10898" s="9" t="s">
        <v>140</v>
      </c>
      <c r="V10898" s="9" t="s">
        <v>15518</v>
      </c>
      <c r="W10898" s="9">
        <v>3</v>
      </c>
      <c r="X10898" s="9">
        <f>INDEX(SLA_Policy!$D$2:$D$5,MATCH(F10898,SLA_Policy!$A$2:$A$5,0))</f>
        <v>72</v>
      </c>
      <c r="Y10898" s="9" t="str">
        <f>IF(E10898="Cancelled","Excluded",IF(D10898="",IF((SLA_Policy!$B$8-B10898)*24&gt;X10898,"Open - Breached","Open - On Track"),IF((D10898-B10898)*24&lt;=X10898,"Met","Breached")))</f>
        <v>Breached</v>
      </c>
    </row>
    <row r="10899" spans="1:25" x14ac:dyDescent="0.25">
      <c r="A10899" s="9" t="s">
        <v>15521</v>
      </c>
      <c r="B10899" s="23">
        <v>46234.298611111102</v>
      </c>
      <c r="C10899" s="23">
        <v>46234.305555555598</v>
      </c>
      <c r="D10899" s="23">
        <v>46234.456250000003</v>
      </c>
      <c r="E10899" s="9" t="s">
        <v>212</v>
      </c>
      <c r="F10899" s="9" t="s">
        <v>188</v>
      </c>
      <c r="G10899" s="9" t="s">
        <v>213</v>
      </c>
      <c r="H10899" s="9" t="s">
        <v>88</v>
      </c>
      <c r="I10899" s="9" t="s">
        <v>92</v>
      </c>
      <c r="J10899" s="9" t="s">
        <v>10377</v>
      </c>
      <c r="K10899" s="9" t="s">
        <v>225</v>
      </c>
      <c r="L10899" s="9" t="s">
        <v>226</v>
      </c>
      <c r="M10899" s="9" t="s">
        <v>6812</v>
      </c>
      <c r="N10899" s="9" t="s">
        <v>198</v>
      </c>
      <c r="O10899" s="9" t="s">
        <v>116</v>
      </c>
      <c r="P10899" s="9" t="s">
        <v>574</v>
      </c>
      <c r="Q10899" s="9" t="s">
        <v>219</v>
      </c>
      <c r="R10899" s="9">
        <v>0</v>
      </c>
      <c r="S10899" s="9">
        <v>17</v>
      </c>
      <c r="T10899" s="9" t="s">
        <v>136</v>
      </c>
      <c r="U10899" s="9" t="s">
        <v>221</v>
      </c>
      <c r="X10899" s="9">
        <f>INDEX(SLA_Policy!$D$2:$D$5,MATCH(F10899,SLA_Policy!$A$2:$A$5,0))</f>
        <v>72</v>
      </c>
      <c r="Y10899" s="9" t="str">
        <f>IF(E10899="Cancelled","Excluded",IF(D10899="",IF((SLA_Policy!$B$8-B10899)*24&gt;X10899,"Open - Breached","Open - On Track"),IF((D10899-B10899)*24&lt;=X10899,"Met","Breached")))</f>
        <v>Met</v>
      </c>
    </row>
    <row r="10900" spans="1:25" x14ac:dyDescent="0.25">
      <c r="A10900" s="9" t="s">
        <v>15522</v>
      </c>
      <c r="B10900" s="23">
        <v>46234.302083333299</v>
      </c>
      <c r="C10900" s="23">
        <v>46234.313888888901</v>
      </c>
      <c r="D10900" s="23">
        <v>46234.353472222203</v>
      </c>
      <c r="E10900" s="9" t="s">
        <v>212</v>
      </c>
      <c r="F10900" s="9" t="s">
        <v>188</v>
      </c>
      <c r="G10900" s="9" t="s">
        <v>213</v>
      </c>
      <c r="H10900" s="9" t="s">
        <v>161</v>
      </c>
      <c r="I10900" s="9" t="s">
        <v>454</v>
      </c>
      <c r="J10900" s="9" t="s">
        <v>2116</v>
      </c>
      <c r="K10900" s="9" t="s">
        <v>303</v>
      </c>
      <c r="L10900" s="9" t="s">
        <v>216</v>
      </c>
      <c r="M10900" s="9" t="s">
        <v>6769</v>
      </c>
      <c r="N10900" s="9" t="s">
        <v>199</v>
      </c>
      <c r="O10900" s="9" t="s">
        <v>116</v>
      </c>
      <c r="P10900" s="9" t="s">
        <v>551</v>
      </c>
      <c r="Q10900" s="9" t="s">
        <v>219</v>
      </c>
      <c r="R10900" s="9">
        <v>0</v>
      </c>
      <c r="S10900" s="9">
        <v>12</v>
      </c>
      <c r="U10900" s="9" t="s">
        <v>290</v>
      </c>
      <c r="X10900" s="9">
        <f>INDEX(SLA_Policy!$D$2:$D$5,MATCH(F10900,SLA_Policy!$A$2:$A$5,0))</f>
        <v>72</v>
      </c>
      <c r="Y10900" s="9" t="str">
        <f>IF(E10900="Cancelled","Excluded",IF(D10900="",IF((SLA_Policy!$B$8-B10900)*24&gt;X10900,"Open - Breached","Open - On Track"),IF((D10900-B10900)*24&lt;=X10900,"Met","Breached")))</f>
        <v>Met</v>
      </c>
    </row>
    <row r="10901" spans="1:25" x14ac:dyDescent="0.25">
      <c r="A10901" s="9" t="s">
        <v>15523</v>
      </c>
      <c r="B10901" s="23">
        <v>46234.331250000003</v>
      </c>
      <c r="C10901" s="23">
        <v>46234.337500000001</v>
      </c>
      <c r="D10901" s="23">
        <v>46234.791666666701</v>
      </c>
      <c r="E10901" s="9" t="s">
        <v>212</v>
      </c>
      <c r="F10901" s="9" t="s">
        <v>187</v>
      </c>
      <c r="G10901" s="9" t="s">
        <v>213</v>
      </c>
      <c r="H10901" s="9" t="s">
        <v>166</v>
      </c>
      <c r="I10901" s="9" t="s">
        <v>378</v>
      </c>
      <c r="J10901" s="9" t="s">
        <v>4830</v>
      </c>
      <c r="K10901" s="9" t="s">
        <v>215</v>
      </c>
      <c r="L10901" s="9" t="s">
        <v>311</v>
      </c>
      <c r="M10901" s="9" t="s">
        <v>2179</v>
      </c>
      <c r="N10901" s="9" t="s">
        <v>196</v>
      </c>
      <c r="O10901" s="9" t="s">
        <v>180</v>
      </c>
      <c r="P10901" s="9" t="s">
        <v>368</v>
      </c>
      <c r="Q10901" s="9" t="s">
        <v>273</v>
      </c>
      <c r="R10901" s="9">
        <v>0</v>
      </c>
      <c r="S10901" s="9">
        <v>65</v>
      </c>
      <c r="T10901" s="9" t="s">
        <v>136</v>
      </c>
      <c r="U10901" s="9" t="s">
        <v>140</v>
      </c>
      <c r="V10901" s="9" t="s">
        <v>15518</v>
      </c>
      <c r="X10901" s="9">
        <f>INDEX(SLA_Policy!$D$2:$D$5,MATCH(F10901,SLA_Policy!$A$2:$A$5,0))</f>
        <v>8</v>
      </c>
      <c r="Y10901" s="9" t="str">
        <f>IF(E10901="Cancelled","Excluded",IF(D10901="",IF((SLA_Policy!$B$8-B10901)*24&gt;X10901,"Open - Breached","Open - On Track"),IF((D10901-B10901)*24&lt;=X10901,"Met","Breached")))</f>
        <v>Breached</v>
      </c>
    </row>
    <row r="10902" spans="1:25" x14ac:dyDescent="0.25">
      <c r="A10902" s="9" t="s">
        <v>15524</v>
      </c>
      <c r="B10902" s="23">
        <v>46234.3347222222</v>
      </c>
      <c r="C10902" s="23">
        <v>46234.344444444498</v>
      </c>
      <c r="D10902" s="23">
        <v>46237.404861111099</v>
      </c>
      <c r="E10902" s="9" t="s">
        <v>212</v>
      </c>
      <c r="F10902" s="9" t="s">
        <v>189</v>
      </c>
      <c r="G10902" s="9" t="s">
        <v>213</v>
      </c>
      <c r="H10902" s="9" t="s">
        <v>162</v>
      </c>
      <c r="I10902" s="9" t="s">
        <v>345</v>
      </c>
      <c r="J10902" s="9" t="s">
        <v>2999</v>
      </c>
      <c r="K10902" s="9" t="s">
        <v>246</v>
      </c>
      <c r="L10902" s="9" t="s">
        <v>104</v>
      </c>
      <c r="M10902" s="9" t="s">
        <v>1884</v>
      </c>
      <c r="N10902" s="9" t="s">
        <v>196</v>
      </c>
      <c r="O10902" s="9" t="s">
        <v>179</v>
      </c>
      <c r="P10902" s="9" t="s">
        <v>264</v>
      </c>
      <c r="Q10902" s="9" t="s">
        <v>273</v>
      </c>
      <c r="R10902" s="9">
        <v>0</v>
      </c>
      <c r="S10902" s="9">
        <v>14</v>
      </c>
      <c r="U10902" s="9" t="s">
        <v>266</v>
      </c>
      <c r="X10902" s="9">
        <f>INDEX(SLA_Policy!$D$2:$D$5,MATCH(F10902,SLA_Policy!$A$2:$A$5,0))</f>
        <v>120</v>
      </c>
      <c r="Y10902" s="9" t="str">
        <f>IF(E10902="Cancelled","Excluded",IF(D10902="",IF((SLA_Policy!$B$8-B10902)*24&gt;X10902,"Open - Breached","Open - On Track"),IF((D10902-B10902)*24&lt;=X10902,"Met","Breached")))</f>
        <v>Met</v>
      </c>
    </row>
    <row r="10903" spans="1:25" x14ac:dyDescent="0.25">
      <c r="A10903" s="9" t="s">
        <v>15525</v>
      </c>
      <c r="B10903" s="23">
        <v>46234.335416666698</v>
      </c>
      <c r="C10903" s="23">
        <v>46234.341666666704</v>
      </c>
      <c r="D10903" s="23">
        <v>46234.643750000003</v>
      </c>
      <c r="E10903" s="9" t="s">
        <v>212</v>
      </c>
      <c r="F10903" s="9" t="s">
        <v>188</v>
      </c>
      <c r="G10903" s="9" t="s">
        <v>213</v>
      </c>
      <c r="H10903" s="9" t="s">
        <v>167</v>
      </c>
      <c r="I10903" s="9" t="s">
        <v>362</v>
      </c>
      <c r="J10903" s="9" t="s">
        <v>5772</v>
      </c>
      <c r="K10903" s="9" t="s">
        <v>225</v>
      </c>
      <c r="L10903" s="9" t="s">
        <v>311</v>
      </c>
      <c r="M10903" s="9" t="s">
        <v>3671</v>
      </c>
      <c r="N10903" s="9" t="s">
        <v>198</v>
      </c>
      <c r="O10903" s="9" t="s">
        <v>116</v>
      </c>
      <c r="P10903" s="9" t="s">
        <v>342</v>
      </c>
      <c r="Q10903" s="9" t="s">
        <v>219</v>
      </c>
      <c r="R10903" s="9">
        <v>0</v>
      </c>
      <c r="S10903" s="9">
        <v>17</v>
      </c>
      <c r="U10903" s="9" t="s">
        <v>290</v>
      </c>
      <c r="W10903" s="9">
        <v>5</v>
      </c>
      <c r="X10903" s="9">
        <f>INDEX(SLA_Policy!$D$2:$D$5,MATCH(F10903,SLA_Policy!$A$2:$A$5,0))</f>
        <v>72</v>
      </c>
      <c r="Y10903" s="9" t="str">
        <f>IF(E10903="Cancelled","Excluded",IF(D10903="",IF((SLA_Policy!$B$8-B10903)*24&gt;X10903,"Open - Breached","Open - On Track"),IF((D10903-B10903)*24&lt;=X10903,"Met","Breached")))</f>
        <v>Met</v>
      </c>
    </row>
    <row r="10904" spans="1:25" x14ac:dyDescent="0.25">
      <c r="A10904" s="9" t="s">
        <v>15526</v>
      </c>
      <c r="B10904" s="23">
        <v>46234.338888888902</v>
      </c>
      <c r="C10904" s="23">
        <v>46234.3881944444</v>
      </c>
      <c r="D10904" s="23">
        <v>46238.447222222203</v>
      </c>
      <c r="E10904" s="9" t="s">
        <v>212</v>
      </c>
      <c r="F10904" s="9" t="s">
        <v>188</v>
      </c>
      <c r="G10904" s="9" t="s">
        <v>213</v>
      </c>
      <c r="H10904" s="9" t="s">
        <v>166</v>
      </c>
      <c r="I10904" s="9" t="s">
        <v>378</v>
      </c>
      <c r="J10904" s="9" t="s">
        <v>15527</v>
      </c>
      <c r="K10904" s="9" t="s">
        <v>303</v>
      </c>
      <c r="L10904" s="9" t="s">
        <v>351</v>
      </c>
      <c r="M10904" s="9" t="s">
        <v>1601</v>
      </c>
      <c r="N10904" s="9" t="s">
        <v>197</v>
      </c>
      <c r="O10904" s="9" t="s">
        <v>180</v>
      </c>
      <c r="P10904" s="9" t="s">
        <v>278</v>
      </c>
      <c r="Q10904" s="9" t="s">
        <v>219</v>
      </c>
      <c r="R10904" s="9">
        <v>0</v>
      </c>
      <c r="S10904" s="9">
        <v>111</v>
      </c>
      <c r="T10904" s="9" t="s">
        <v>229</v>
      </c>
      <c r="U10904" s="9" t="s">
        <v>140</v>
      </c>
      <c r="V10904" s="9" t="s">
        <v>15518</v>
      </c>
      <c r="X10904" s="9">
        <f>INDEX(SLA_Policy!$D$2:$D$5,MATCH(F10904,SLA_Policy!$A$2:$A$5,0))</f>
        <v>72</v>
      </c>
      <c r="Y10904" s="9" t="str">
        <f>IF(E10904="Cancelled","Excluded",IF(D10904="",IF((SLA_Policy!$B$8-B10904)*24&gt;X10904,"Open - Breached","Open - On Track"),IF((D10904-B10904)*24&lt;=X10904,"Met","Breached")))</f>
        <v>Breached</v>
      </c>
    </row>
    <row r="10905" spans="1:25" x14ac:dyDescent="0.25">
      <c r="A10905" s="9" t="s">
        <v>15528</v>
      </c>
      <c r="B10905" s="23">
        <v>46234.342361111099</v>
      </c>
      <c r="C10905" s="23">
        <v>46234.345833333296</v>
      </c>
      <c r="D10905" s="23">
        <v>46234.574999999997</v>
      </c>
      <c r="E10905" s="9" t="s">
        <v>212</v>
      </c>
      <c r="F10905" s="9" t="s">
        <v>188</v>
      </c>
      <c r="G10905" s="9" t="s">
        <v>213</v>
      </c>
      <c r="H10905" s="9" t="s">
        <v>162</v>
      </c>
      <c r="I10905" s="9" t="s">
        <v>244</v>
      </c>
      <c r="J10905" s="9" t="s">
        <v>1265</v>
      </c>
      <c r="K10905" s="9" t="s">
        <v>246</v>
      </c>
      <c r="L10905" s="9" t="s">
        <v>293</v>
      </c>
      <c r="M10905" s="9" t="s">
        <v>3596</v>
      </c>
      <c r="N10905" s="9" t="s">
        <v>200</v>
      </c>
      <c r="O10905" s="9" t="s">
        <v>179</v>
      </c>
      <c r="P10905" s="9" t="s">
        <v>264</v>
      </c>
      <c r="Q10905" s="9" t="s">
        <v>219</v>
      </c>
      <c r="R10905" s="9">
        <v>0</v>
      </c>
      <c r="S10905" s="9">
        <v>31</v>
      </c>
      <c r="U10905" s="9" t="s">
        <v>266</v>
      </c>
      <c r="W10905" s="9">
        <v>4</v>
      </c>
      <c r="X10905" s="9">
        <f>INDEX(SLA_Policy!$D$2:$D$5,MATCH(F10905,SLA_Policy!$A$2:$A$5,0))</f>
        <v>72</v>
      </c>
      <c r="Y10905" s="9" t="str">
        <f>IF(E10905="Cancelled","Excluded",IF(D10905="",IF((SLA_Policy!$B$8-B10905)*24&gt;X10905,"Open - Breached","Open - On Track"),IF((D10905-B10905)*24&lt;=X10905,"Met","Breached")))</f>
        <v>Met</v>
      </c>
    </row>
    <row r="10906" spans="1:25" x14ac:dyDescent="0.25">
      <c r="A10906" s="9" t="s">
        <v>15529</v>
      </c>
      <c r="B10906" s="23">
        <v>46234.344444444498</v>
      </c>
      <c r="C10906" s="23">
        <v>46234.561805555597</v>
      </c>
      <c r="D10906" s="23">
        <v>46237.3256944444</v>
      </c>
      <c r="E10906" s="9" t="s">
        <v>212</v>
      </c>
      <c r="F10906" s="9" t="s">
        <v>189</v>
      </c>
      <c r="G10906" s="9" t="s">
        <v>213</v>
      </c>
      <c r="H10906" s="9" t="s">
        <v>163</v>
      </c>
      <c r="I10906" s="9" t="s">
        <v>405</v>
      </c>
      <c r="J10906" s="9" t="s">
        <v>6540</v>
      </c>
      <c r="K10906" s="9" t="s">
        <v>246</v>
      </c>
      <c r="L10906" s="9" t="s">
        <v>293</v>
      </c>
      <c r="M10906" s="9" t="s">
        <v>6917</v>
      </c>
      <c r="N10906" s="9" t="s">
        <v>196</v>
      </c>
      <c r="O10906" s="9" t="s">
        <v>176</v>
      </c>
      <c r="P10906" s="9" t="s">
        <v>228</v>
      </c>
      <c r="Q10906" s="9" t="s">
        <v>273</v>
      </c>
      <c r="R10906" s="9">
        <v>0</v>
      </c>
      <c r="S10906" s="9">
        <v>29</v>
      </c>
      <c r="U10906" s="9" t="s">
        <v>290</v>
      </c>
      <c r="X10906" s="9">
        <f>INDEX(SLA_Policy!$D$2:$D$5,MATCH(F10906,SLA_Policy!$A$2:$A$5,0))</f>
        <v>120</v>
      </c>
      <c r="Y10906" s="9" t="str">
        <f>IF(E10906="Cancelled","Excluded",IF(D10906="",IF((SLA_Policy!$B$8-B10906)*24&gt;X10906,"Open - Breached","Open - On Track"),IF((D10906-B10906)*24&lt;=X10906,"Met","Breached")))</f>
        <v>Met</v>
      </c>
    </row>
    <row r="10907" spans="1:25" x14ac:dyDescent="0.25">
      <c r="A10907" s="9" t="s">
        <v>15530</v>
      </c>
      <c r="B10907" s="23">
        <v>46234.346527777801</v>
      </c>
      <c r="C10907" s="23">
        <v>46234.348611111098</v>
      </c>
      <c r="D10907" s="23">
        <v>46234.515277777798</v>
      </c>
      <c r="E10907" s="9" t="s">
        <v>212</v>
      </c>
      <c r="F10907" s="9" t="s">
        <v>187</v>
      </c>
      <c r="G10907" s="9" t="s">
        <v>213</v>
      </c>
      <c r="H10907" s="9" t="s">
        <v>166</v>
      </c>
      <c r="I10907" s="9" t="s">
        <v>378</v>
      </c>
      <c r="J10907" s="9" t="s">
        <v>15531</v>
      </c>
      <c r="K10907" s="9" t="s">
        <v>303</v>
      </c>
      <c r="L10907" s="9" t="s">
        <v>226</v>
      </c>
      <c r="M10907" s="9" t="s">
        <v>859</v>
      </c>
      <c r="N10907" s="9" t="s">
        <v>200</v>
      </c>
      <c r="O10907" s="9" t="s">
        <v>181</v>
      </c>
      <c r="P10907" s="9" t="s">
        <v>289</v>
      </c>
      <c r="Q10907" s="9" t="s">
        <v>273</v>
      </c>
      <c r="R10907" s="9">
        <v>0</v>
      </c>
      <c r="S10907" s="9">
        <v>64</v>
      </c>
      <c r="T10907" s="9" t="s">
        <v>220</v>
      </c>
      <c r="U10907" s="9" t="s">
        <v>140</v>
      </c>
      <c r="V10907" s="9" t="s">
        <v>15518</v>
      </c>
      <c r="W10907" s="9">
        <v>5</v>
      </c>
      <c r="X10907" s="9">
        <f>INDEX(SLA_Policy!$D$2:$D$5,MATCH(F10907,SLA_Policy!$A$2:$A$5,0))</f>
        <v>8</v>
      </c>
      <c r="Y10907" s="9" t="str">
        <f>IF(E10907="Cancelled","Excluded",IF(D10907="",IF((SLA_Policy!$B$8-B10907)*24&gt;X10907,"Open - Breached","Open - On Track"),IF((D10907-B10907)*24&lt;=X10907,"Met","Breached")))</f>
        <v>Met</v>
      </c>
    </row>
    <row r="10908" spans="1:25" x14ac:dyDescent="0.25">
      <c r="A10908" s="9" t="s">
        <v>15532</v>
      </c>
      <c r="B10908" s="23">
        <v>46234.354861111096</v>
      </c>
      <c r="C10908" s="23">
        <v>46234.355555555601</v>
      </c>
      <c r="D10908" s="23">
        <v>46234.527083333298</v>
      </c>
      <c r="E10908" s="9" t="s">
        <v>212</v>
      </c>
      <c r="F10908" s="9" t="s">
        <v>187</v>
      </c>
      <c r="G10908" s="9" t="s">
        <v>213</v>
      </c>
      <c r="H10908" s="9" t="s">
        <v>166</v>
      </c>
      <c r="I10908" s="9" t="s">
        <v>378</v>
      </c>
      <c r="J10908" s="9" t="s">
        <v>15533</v>
      </c>
      <c r="K10908" s="9" t="s">
        <v>225</v>
      </c>
      <c r="L10908" s="9" t="s">
        <v>270</v>
      </c>
      <c r="M10908" s="9" t="s">
        <v>15534</v>
      </c>
      <c r="N10908" s="9" t="s">
        <v>200</v>
      </c>
      <c r="O10908" s="9" t="s">
        <v>181</v>
      </c>
      <c r="P10908" s="9" t="s">
        <v>445</v>
      </c>
      <c r="Q10908" s="9" t="s">
        <v>273</v>
      </c>
      <c r="R10908" s="9">
        <v>0</v>
      </c>
      <c r="S10908" s="9">
        <v>23</v>
      </c>
      <c r="T10908" s="9" t="s">
        <v>136</v>
      </c>
      <c r="U10908" s="9" t="s">
        <v>140</v>
      </c>
      <c r="V10908" s="9" t="s">
        <v>15518</v>
      </c>
      <c r="X10908" s="9">
        <f>INDEX(SLA_Policy!$D$2:$D$5,MATCH(F10908,SLA_Policy!$A$2:$A$5,0))</f>
        <v>8</v>
      </c>
      <c r="Y10908" s="9" t="str">
        <f>IF(E10908="Cancelled","Excluded",IF(D10908="",IF((SLA_Policy!$B$8-B10908)*24&gt;X10908,"Open - Breached","Open - On Track"),IF((D10908-B10908)*24&lt;=X10908,"Met","Breached")))</f>
        <v>Met</v>
      </c>
    </row>
    <row r="10909" spans="1:25" x14ac:dyDescent="0.25">
      <c r="A10909" s="9" t="s">
        <v>15535</v>
      </c>
      <c r="B10909" s="23">
        <v>46234.362500000003</v>
      </c>
      <c r="C10909" s="23">
        <v>46234.365277777797</v>
      </c>
      <c r="D10909" s="23">
        <v>46234.4243055556</v>
      </c>
      <c r="E10909" s="9" t="s">
        <v>212</v>
      </c>
      <c r="F10909" s="9" t="s">
        <v>187</v>
      </c>
      <c r="G10909" s="9" t="s">
        <v>213</v>
      </c>
      <c r="H10909" s="9" t="s">
        <v>166</v>
      </c>
      <c r="I10909" s="9" t="s">
        <v>378</v>
      </c>
      <c r="J10909" s="9" t="s">
        <v>3330</v>
      </c>
      <c r="K10909" s="9" t="s">
        <v>246</v>
      </c>
      <c r="L10909" s="9" t="s">
        <v>307</v>
      </c>
      <c r="M10909" s="9" t="s">
        <v>4840</v>
      </c>
      <c r="N10909" s="9" t="s">
        <v>196</v>
      </c>
      <c r="O10909" s="9" t="s">
        <v>181</v>
      </c>
      <c r="P10909" s="9" t="s">
        <v>445</v>
      </c>
      <c r="Q10909" s="9" t="s">
        <v>273</v>
      </c>
      <c r="R10909" s="9">
        <v>0</v>
      </c>
      <c r="S10909" s="9">
        <v>114</v>
      </c>
      <c r="T10909" s="9" t="s">
        <v>322</v>
      </c>
      <c r="U10909" s="9" t="s">
        <v>140</v>
      </c>
      <c r="V10909" s="9" t="s">
        <v>15518</v>
      </c>
      <c r="W10909" s="9">
        <v>5</v>
      </c>
      <c r="X10909" s="9">
        <f>INDEX(SLA_Policy!$D$2:$D$5,MATCH(F10909,SLA_Policy!$A$2:$A$5,0))</f>
        <v>8</v>
      </c>
      <c r="Y10909" s="9" t="str">
        <f>IF(E10909="Cancelled","Excluded",IF(D10909="",IF((SLA_Policy!$B$8-B10909)*24&gt;X10909,"Open - Breached","Open - On Track"),IF((D10909-B10909)*24&lt;=X10909,"Met","Breached")))</f>
        <v>Met</v>
      </c>
    </row>
    <row r="10910" spans="1:25" x14ac:dyDescent="0.25">
      <c r="A10910" s="9" t="s">
        <v>15536</v>
      </c>
      <c r="B10910" s="23">
        <v>46234.368750000001</v>
      </c>
      <c r="C10910" s="23">
        <v>46234.586111111101</v>
      </c>
      <c r="D10910" s="23">
        <v>46237.403472222199</v>
      </c>
      <c r="E10910" s="9" t="s">
        <v>212</v>
      </c>
      <c r="F10910" s="9" t="s">
        <v>188</v>
      </c>
      <c r="G10910" s="9" t="s">
        <v>236</v>
      </c>
      <c r="H10910" s="9" t="s">
        <v>167</v>
      </c>
      <c r="I10910" s="9" t="s">
        <v>255</v>
      </c>
      <c r="J10910" s="9" t="s">
        <v>6076</v>
      </c>
      <c r="K10910" s="9" t="s">
        <v>215</v>
      </c>
      <c r="L10910" s="9" t="s">
        <v>216</v>
      </c>
      <c r="M10910" s="9" t="s">
        <v>8240</v>
      </c>
      <c r="N10910" s="9" t="s">
        <v>197</v>
      </c>
      <c r="O10910" s="9" t="s">
        <v>180</v>
      </c>
      <c r="P10910" s="9" t="s">
        <v>278</v>
      </c>
      <c r="Q10910" s="9" t="s">
        <v>219</v>
      </c>
      <c r="R10910" s="9">
        <v>1</v>
      </c>
      <c r="S10910" s="9">
        <v>34</v>
      </c>
      <c r="U10910" s="9" t="s">
        <v>242</v>
      </c>
      <c r="W10910" s="9">
        <v>2</v>
      </c>
      <c r="X10910" s="9">
        <f>INDEX(SLA_Policy!$D$2:$D$5,MATCH(F10910,SLA_Policy!$A$2:$A$5,0))</f>
        <v>72</v>
      </c>
      <c r="Y10910" s="9" t="str">
        <f>IF(E10910="Cancelled","Excluded",IF(D10910="",IF((SLA_Policy!$B$8-B10910)*24&gt;X10910,"Open - Breached","Open - On Track"),IF((D10910-B10910)*24&lt;=X10910,"Met","Breached")))</f>
        <v>Breached</v>
      </c>
    </row>
    <row r="10911" spans="1:25" x14ac:dyDescent="0.25">
      <c r="A10911" s="9" t="s">
        <v>15537</v>
      </c>
      <c r="B10911" s="23">
        <v>46234.369444444397</v>
      </c>
      <c r="C10911" s="23">
        <v>46234.384722222203</v>
      </c>
      <c r="D10911" s="23">
        <v>46234.484027777798</v>
      </c>
      <c r="E10911" s="9" t="s">
        <v>212</v>
      </c>
      <c r="F10911" s="9" t="s">
        <v>188</v>
      </c>
      <c r="G10911" s="9" t="s">
        <v>213</v>
      </c>
      <c r="H10911" s="9" t="s">
        <v>161</v>
      </c>
      <c r="I10911" s="9" t="s">
        <v>389</v>
      </c>
      <c r="J10911" s="9" t="s">
        <v>12291</v>
      </c>
      <c r="K10911" s="9" t="s">
        <v>215</v>
      </c>
      <c r="L10911" s="9" t="s">
        <v>270</v>
      </c>
      <c r="M10911" s="9" t="s">
        <v>981</v>
      </c>
      <c r="N10911" s="9" t="s">
        <v>198</v>
      </c>
      <c r="O10911" s="9" t="s">
        <v>116</v>
      </c>
      <c r="P10911" s="9" t="s">
        <v>218</v>
      </c>
      <c r="Q10911" s="9" t="s">
        <v>219</v>
      </c>
      <c r="R10911" s="9">
        <v>2</v>
      </c>
      <c r="S10911" s="9">
        <v>29</v>
      </c>
      <c r="U10911" s="9" t="s">
        <v>290</v>
      </c>
      <c r="X10911" s="9">
        <f>INDEX(SLA_Policy!$D$2:$D$5,MATCH(F10911,SLA_Policy!$A$2:$A$5,0))</f>
        <v>72</v>
      </c>
      <c r="Y10911" s="9" t="str">
        <f>IF(E10911="Cancelled","Excluded",IF(D10911="",IF((SLA_Policy!$B$8-B10911)*24&gt;X10911,"Open - Breached","Open - On Track"),IF((D10911-B10911)*24&lt;=X10911,"Met","Breached")))</f>
        <v>Met</v>
      </c>
    </row>
    <row r="10912" spans="1:25" x14ac:dyDescent="0.25">
      <c r="A10912" s="9" t="s">
        <v>15538</v>
      </c>
      <c r="B10912" s="23">
        <v>46234.381249999999</v>
      </c>
      <c r="C10912" s="23">
        <v>46234.427777777797</v>
      </c>
      <c r="D10912" s="23">
        <v>46234.658333333296</v>
      </c>
      <c r="E10912" s="9" t="s">
        <v>212</v>
      </c>
      <c r="F10912" s="9" t="s">
        <v>189</v>
      </c>
      <c r="G10912" s="9" t="s">
        <v>236</v>
      </c>
      <c r="H10912" s="9" t="s">
        <v>161</v>
      </c>
      <c r="I10912" s="9" t="s">
        <v>237</v>
      </c>
      <c r="J10912" s="9" t="s">
        <v>3793</v>
      </c>
      <c r="K10912" s="9" t="s">
        <v>239</v>
      </c>
      <c r="L10912" s="9" t="s">
        <v>311</v>
      </c>
      <c r="M10912" s="9" t="s">
        <v>6657</v>
      </c>
      <c r="N10912" s="9" t="s">
        <v>196</v>
      </c>
      <c r="O10912" s="9" t="s">
        <v>177</v>
      </c>
      <c r="P10912" s="9" t="s">
        <v>457</v>
      </c>
      <c r="Q10912" s="9" t="s">
        <v>219</v>
      </c>
      <c r="R10912" s="9">
        <v>0</v>
      </c>
      <c r="S10912" s="9">
        <v>31</v>
      </c>
      <c r="U10912" s="9" t="s">
        <v>242</v>
      </c>
      <c r="X10912" s="9">
        <f>INDEX(SLA_Policy!$D$2:$D$5,MATCH(F10912,SLA_Policy!$A$2:$A$5,0))</f>
        <v>120</v>
      </c>
      <c r="Y10912" s="9" t="str">
        <f>IF(E10912="Cancelled","Excluded",IF(D10912="",IF((SLA_Policy!$B$8-B10912)*24&gt;X10912,"Open - Breached","Open - On Track"),IF((D10912-B10912)*24&lt;=X10912,"Met","Breached")))</f>
        <v>Met</v>
      </c>
    </row>
    <row r="10913" spans="1:25" x14ac:dyDescent="0.25">
      <c r="A10913" s="9" t="s">
        <v>15539</v>
      </c>
      <c r="B10913" s="23">
        <v>46234.397916666698</v>
      </c>
      <c r="C10913" s="23">
        <v>46234.400694444397</v>
      </c>
      <c r="D10913" s="23">
        <v>46234.45</v>
      </c>
      <c r="E10913" s="9" t="s">
        <v>212</v>
      </c>
      <c r="F10913" s="9" t="s">
        <v>188</v>
      </c>
      <c r="G10913" s="9" t="s">
        <v>213</v>
      </c>
      <c r="H10913" s="9" t="s">
        <v>161</v>
      </c>
      <c r="I10913" s="9" t="s">
        <v>389</v>
      </c>
      <c r="J10913" s="9" t="s">
        <v>7103</v>
      </c>
      <c r="K10913" s="9" t="s">
        <v>262</v>
      </c>
      <c r="L10913" s="9" t="s">
        <v>104</v>
      </c>
      <c r="M10913" s="9" t="s">
        <v>2077</v>
      </c>
      <c r="N10913" s="9" t="s">
        <v>199</v>
      </c>
      <c r="O10913" s="9" t="s">
        <v>116</v>
      </c>
      <c r="P10913" s="9" t="s">
        <v>258</v>
      </c>
      <c r="Q10913" s="9" t="s">
        <v>219</v>
      </c>
      <c r="R10913" s="9">
        <v>1</v>
      </c>
      <c r="S10913" s="9">
        <v>8</v>
      </c>
      <c r="U10913" s="9" t="s">
        <v>290</v>
      </c>
      <c r="W10913" s="9">
        <v>3</v>
      </c>
      <c r="X10913" s="9">
        <f>INDEX(SLA_Policy!$D$2:$D$5,MATCH(F10913,SLA_Policy!$A$2:$A$5,0))</f>
        <v>72</v>
      </c>
      <c r="Y10913" s="9" t="str">
        <f>IF(E10913="Cancelled","Excluded",IF(D10913="",IF((SLA_Policy!$B$8-B10913)*24&gt;X10913,"Open - Breached","Open - On Track"),IF((D10913-B10913)*24&lt;=X10913,"Met","Breached")))</f>
        <v>Met</v>
      </c>
    </row>
    <row r="10914" spans="1:25" x14ac:dyDescent="0.25">
      <c r="A10914" s="9" t="s">
        <v>15540</v>
      </c>
      <c r="B10914" s="23">
        <v>46234.410416666702</v>
      </c>
      <c r="C10914" s="23">
        <v>46234.422222222202</v>
      </c>
      <c r="D10914" s="23">
        <v>46234.445833333302</v>
      </c>
      <c r="E10914" s="9" t="s">
        <v>212</v>
      </c>
      <c r="F10914" s="9" t="s">
        <v>189</v>
      </c>
      <c r="G10914" s="9" t="s">
        <v>213</v>
      </c>
      <c r="H10914" s="9" t="s">
        <v>161</v>
      </c>
      <c r="I10914" s="9" t="s">
        <v>389</v>
      </c>
      <c r="J10914" s="9" t="s">
        <v>2381</v>
      </c>
      <c r="K10914" s="9" t="s">
        <v>225</v>
      </c>
      <c r="L10914" s="9" t="s">
        <v>311</v>
      </c>
      <c r="M10914" s="9" t="s">
        <v>4091</v>
      </c>
      <c r="N10914" s="9" t="s">
        <v>198</v>
      </c>
      <c r="O10914" s="9" t="s">
        <v>116</v>
      </c>
      <c r="P10914" s="9" t="s">
        <v>234</v>
      </c>
      <c r="Q10914" s="9" t="s">
        <v>219</v>
      </c>
      <c r="R10914" s="9">
        <v>0</v>
      </c>
      <c r="S10914" s="9">
        <v>3</v>
      </c>
      <c r="U10914" s="9" t="s">
        <v>266</v>
      </c>
      <c r="W10914" s="9">
        <v>5</v>
      </c>
      <c r="X10914" s="9">
        <f>INDEX(SLA_Policy!$D$2:$D$5,MATCH(F10914,SLA_Policy!$A$2:$A$5,0))</f>
        <v>120</v>
      </c>
      <c r="Y10914" s="9" t="str">
        <f>IF(E10914="Cancelled","Excluded",IF(D10914="",IF((SLA_Policy!$B$8-B10914)*24&gt;X10914,"Open - Breached","Open - On Track"),IF((D10914-B10914)*24&lt;=X10914,"Met","Breached")))</f>
        <v>Met</v>
      </c>
    </row>
    <row r="10915" spans="1:25" x14ac:dyDescent="0.25">
      <c r="A10915" s="9" t="s">
        <v>15541</v>
      </c>
      <c r="B10915" s="23">
        <v>46234.411805555603</v>
      </c>
      <c r="C10915" s="23">
        <v>46234.442361111098</v>
      </c>
      <c r="D10915" s="23">
        <v>46237.417361111096</v>
      </c>
      <c r="E10915" s="9" t="s">
        <v>212</v>
      </c>
      <c r="F10915" s="9" t="s">
        <v>188</v>
      </c>
      <c r="G10915" s="9" t="s">
        <v>213</v>
      </c>
      <c r="H10915" s="9" t="s">
        <v>88</v>
      </c>
      <c r="I10915" s="9" t="s">
        <v>354</v>
      </c>
      <c r="J10915" s="9" t="s">
        <v>15542</v>
      </c>
      <c r="K10915" s="9" t="s">
        <v>246</v>
      </c>
      <c r="L10915" s="9" t="s">
        <v>104</v>
      </c>
      <c r="M10915" s="9" t="s">
        <v>1426</v>
      </c>
      <c r="N10915" s="9" t="s">
        <v>196</v>
      </c>
      <c r="O10915" s="9" t="s">
        <v>180</v>
      </c>
      <c r="P10915" s="9" t="s">
        <v>278</v>
      </c>
      <c r="Q10915" s="9" t="s">
        <v>273</v>
      </c>
      <c r="R10915" s="9">
        <v>0</v>
      </c>
      <c r="S10915" s="9">
        <v>27</v>
      </c>
      <c r="T10915" s="9" t="s">
        <v>220</v>
      </c>
      <c r="U10915" s="9" t="s">
        <v>290</v>
      </c>
      <c r="X10915" s="9">
        <f>INDEX(SLA_Policy!$D$2:$D$5,MATCH(F10915,SLA_Policy!$A$2:$A$5,0))</f>
        <v>72</v>
      </c>
      <c r="Y10915" s="9" t="str">
        <f>IF(E10915="Cancelled","Excluded",IF(D10915="",IF((SLA_Policy!$B$8-B10915)*24&gt;X10915,"Open - Breached","Open - On Track"),IF((D10915-B10915)*24&lt;=X10915,"Met","Breached")))</f>
        <v>Breached</v>
      </c>
    </row>
    <row r="10916" spans="1:25" x14ac:dyDescent="0.25">
      <c r="A10916" s="9" t="s">
        <v>15543</v>
      </c>
      <c r="B10916" s="23">
        <v>46234.4152777778</v>
      </c>
      <c r="C10916" s="23">
        <v>46234.420833333301</v>
      </c>
      <c r="D10916" s="23">
        <v>46234.480555555601</v>
      </c>
      <c r="E10916" s="9" t="s">
        <v>212</v>
      </c>
      <c r="F10916" s="9" t="s">
        <v>187</v>
      </c>
      <c r="G10916" s="9" t="s">
        <v>213</v>
      </c>
      <c r="H10916" s="9" t="s">
        <v>161</v>
      </c>
      <c r="I10916" s="9" t="s">
        <v>297</v>
      </c>
      <c r="J10916" s="9" t="s">
        <v>1361</v>
      </c>
      <c r="K10916" s="9" t="s">
        <v>246</v>
      </c>
      <c r="L10916" s="9" t="s">
        <v>311</v>
      </c>
      <c r="M10916" s="9" t="s">
        <v>2617</v>
      </c>
      <c r="N10916" s="9" t="s">
        <v>196</v>
      </c>
      <c r="O10916" s="9" t="s">
        <v>116</v>
      </c>
      <c r="P10916" s="9" t="s">
        <v>218</v>
      </c>
      <c r="Q10916" s="9" t="s">
        <v>219</v>
      </c>
      <c r="R10916" s="9">
        <v>0</v>
      </c>
      <c r="S10916" s="9">
        <v>9</v>
      </c>
      <c r="U10916" s="9" t="s">
        <v>266</v>
      </c>
      <c r="X10916" s="9">
        <f>INDEX(SLA_Policy!$D$2:$D$5,MATCH(F10916,SLA_Policy!$A$2:$A$5,0))</f>
        <v>8</v>
      </c>
      <c r="Y10916" s="9" t="str">
        <f>IF(E10916="Cancelled","Excluded",IF(D10916="",IF((SLA_Policy!$B$8-B10916)*24&gt;X10916,"Open - Breached","Open - On Track"),IF((D10916-B10916)*24&lt;=X10916,"Met","Breached")))</f>
        <v>Met</v>
      </c>
    </row>
    <row r="10917" spans="1:25" x14ac:dyDescent="0.25">
      <c r="A10917" s="9" t="s">
        <v>15544</v>
      </c>
      <c r="B10917" s="23">
        <v>46234.418749999997</v>
      </c>
      <c r="C10917" s="23">
        <v>46234.464583333298</v>
      </c>
      <c r="D10917" s="23">
        <v>46237.402083333298</v>
      </c>
      <c r="E10917" s="9" t="s">
        <v>212</v>
      </c>
      <c r="F10917" s="9" t="s">
        <v>189</v>
      </c>
      <c r="G10917" s="9" t="s">
        <v>213</v>
      </c>
      <c r="H10917" s="9" t="s">
        <v>162</v>
      </c>
      <c r="I10917" s="9" t="s">
        <v>416</v>
      </c>
      <c r="J10917" s="9" t="s">
        <v>15545</v>
      </c>
      <c r="K10917" s="9" t="s">
        <v>246</v>
      </c>
      <c r="L10917" s="9" t="s">
        <v>104</v>
      </c>
      <c r="M10917" s="9" t="s">
        <v>359</v>
      </c>
      <c r="N10917" s="9" t="s">
        <v>196</v>
      </c>
      <c r="O10917" s="9" t="s">
        <v>176</v>
      </c>
      <c r="P10917" s="9" t="s">
        <v>570</v>
      </c>
      <c r="Q10917" s="9" t="s">
        <v>273</v>
      </c>
      <c r="R10917" s="9">
        <v>0</v>
      </c>
      <c r="S10917" s="9">
        <v>16</v>
      </c>
      <c r="U10917" s="9" t="s">
        <v>266</v>
      </c>
      <c r="X10917" s="9">
        <f>INDEX(SLA_Policy!$D$2:$D$5,MATCH(F10917,SLA_Policy!$A$2:$A$5,0))</f>
        <v>120</v>
      </c>
      <c r="Y10917" s="9" t="str">
        <f>IF(E10917="Cancelled","Excluded",IF(D10917="",IF((SLA_Policy!$B$8-B10917)*24&gt;X10917,"Open - Breached","Open - On Track"),IF((D10917-B10917)*24&lt;=X10917,"Met","Breached")))</f>
        <v>Met</v>
      </c>
    </row>
    <row r="10918" spans="1:25" x14ac:dyDescent="0.25">
      <c r="A10918" s="9" t="s">
        <v>15546</v>
      </c>
      <c r="B10918" s="23">
        <v>46234.425694444399</v>
      </c>
      <c r="C10918" s="23">
        <v>46234.473611111098</v>
      </c>
      <c r="D10918" s="23">
        <v>46234.75</v>
      </c>
      <c r="E10918" s="9" t="s">
        <v>212</v>
      </c>
      <c r="F10918" s="9" t="s">
        <v>188</v>
      </c>
      <c r="G10918" s="9" t="s">
        <v>236</v>
      </c>
      <c r="H10918" s="9" t="s">
        <v>161</v>
      </c>
      <c r="I10918" s="9" t="s">
        <v>237</v>
      </c>
      <c r="J10918" s="9" t="s">
        <v>1533</v>
      </c>
      <c r="K10918" s="9" t="s">
        <v>246</v>
      </c>
      <c r="L10918" s="9" t="s">
        <v>307</v>
      </c>
      <c r="M10918" s="9" t="s">
        <v>4840</v>
      </c>
      <c r="N10918" s="9" t="s">
        <v>196</v>
      </c>
      <c r="O10918" s="9" t="s">
        <v>177</v>
      </c>
      <c r="P10918" s="9" t="s">
        <v>300</v>
      </c>
      <c r="Q10918" s="9" t="s">
        <v>219</v>
      </c>
      <c r="R10918" s="9">
        <v>0</v>
      </c>
      <c r="S10918" s="9">
        <v>9</v>
      </c>
      <c r="U10918" s="9" t="s">
        <v>242</v>
      </c>
      <c r="X10918" s="9">
        <f>INDEX(SLA_Policy!$D$2:$D$5,MATCH(F10918,SLA_Policy!$A$2:$A$5,0))</f>
        <v>72</v>
      </c>
      <c r="Y10918" s="9" t="str">
        <f>IF(E10918="Cancelled","Excluded",IF(D10918="",IF((SLA_Policy!$B$8-B10918)*24&gt;X10918,"Open - Breached","Open - On Track"),IF((D10918-B10918)*24&lt;=X10918,"Met","Breached")))</f>
        <v>Met</v>
      </c>
    </row>
    <row r="10919" spans="1:25" x14ac:dyDescent="0.25">
      <c r="A10919" s="9" t="s">
        <v>15547</v>
      </c>
      <c r="B10919" s="23">
        <v>46234.438194444498</v>
      </c>
      <c r="C10919" s="23">
        <v>46234.440277777801</v>
      </c>
      <c r="D10919" s="23">
        <v>46234.554166666698</v>
      </c>
      <c r="E10919" s="9" t="s">
        <v>212</v>
      </c>
      <c r="F10919" s="9" t="s">
        <v>188</v>
      </c>
      <c r="G10919" s="9" t="s">
        <v>213</v>
      </c>
      <c r="H10919" s="9" t="s">
        <v>166</v>
      </c>
      <c r="I10919" s="9" t="s">
        <v>378</v>
      </c>
      <c r="J10919" s="9" t="s">
        <v>7556</v>
      </c>
      <c r="K10919" s="9" t="s">
        <v>246</v>
      </c>
      <c r="L10919" s="9" t="s">
        <v>311</v>
      </c>
      <c r="M10919" s="9" t="s">
        <v>800</v>
      </c>
      <c r="N10919" s="9" t="s">
        <v>200</v>
      </c>
      <c r="O10919" s="9" t="s">
        <v>181</v>
      </c>
      <c r="P10919" s="9" t="s">
        <v>668</v>
      </c>
      <c r="Q10919" s="9" t="s">
        <v>219</v>
      </c>
      <c r="R10919" s="9">
        <v>0</v>
      </c>
      <c r="S10919" s="9">
        <v>75</v>
      </c>
      <c r="T10919" s="9" t="s">
        <v>136</v>
      </c>
      <c r="U10919" s="9" t="s">
        <v>140</v>
      </c>
      <c r="V10919" s="9" t="s">
        <v>15518</v>
      </c>
      <c r="W10919" s="9">
        <v>5</v>
      </c>
      <c r="X10919" s="9">
        <f>INDEX(SLA_Policy!$D$2:$D$5,MATCH(F10919,SLA_Policy!$A$2:$A$5,0))</f>
        <v>72</v>
      </c>
      <c r="Y10919" s="9" t="str">
        <f>IF(E10919="Cancelled","Excluded",IF(D10919="",IF((SLA_Policy!$B$8-B10919)*24&gt;X10919,"Open - Breached","Open - On Track"),IF((D10919-B10919)*24&lt;=X10919,"Met","Breached")))</f>
        <v>Met</v>
      </c>
    </row>
    <row r="10920" spans="1:25" x14ac:dyDescent="0.25">
      <c r="A10920" s="9" t="s">
        <v>15548</v>
      </c>
      <c r="B10920" s="23">
        <v>46234.439583333296</v>
      </c>
      <c r="C10920" s="23">
        <v>46234.490277777797</v>
      </c>
      <c r="D10920" s="23">
        <v>46237.391666666699</v>
      </c>
      <c r="E10920" s="9" t="s">
        <v>212</v>
      </c>
      <c r="F10920" s="9" t="s">
        <v>189</v>
      </c>
      <c r="G10920" s="9" t="s">
        <v>213</v>
      </c>
      <c r="H10920" s="9" t="s">
        <v>166</v>
      </c>
      <c r="I10920" s="9" t="s">
        <v>378</v>
      </c>
      <c r="J10920" s="9" t="s">
        <v>4284</v>
      </c>
      <c r="K10920" s="9" t="s">
        <v>246</v>
      </c>
      <c r="L10920" s="9" t="s">
        <v>270</v>
      </c>
      <c r="M10920" s="9" t="s">
        <v>1971</v>
      </c>
      <c r="N10920" s="9" t="s">
        <v>197</v>
      </c>
      <c r="O10920" s="9" t="s">
        <v>181</v>
      </c>
      <c r="P10920" s="9" t="s">
        <v>289</v>
      </c>
      <c r="Q10920" s="9" t="s">
        <v>219</v>
      </c>
      <c r="R10920" s="9">
        <v>0</v>
      </c>
      <c r="S10920" s="9">
        <v>59</v>
      </c>
      <c r="T10920" s="9" t="s">
        <v>220</v>
      </c>
      <c r="U10920" s="9" t="s">
        <v>140</v>
      </c>
      <c r="V10920" s="9" t="s">
        <v>15518</v>
      </c>
      <c r="X10920" s="9">
        <f>INDEX(SLA_Policy!$D$2:$D$5,MATCH(F10920,SLA_Policy!$A$2:$A$5,0))</f>
        <v>120</v>
      </c>
      <c r="Y10920" s="9" t="str">
        <f>IF(E10920="Cancelled","Excluded",IF(D10920="",IF((SLA_Policy!$B$8-B10920)*24&gt;X10920,"Open - Breached","Open - On Track"),IF((D10920-B10920)*24&lt;=X10920,"Met","Breached")))</f>
        <v>Met</v>
      </c>
    </row>
    <row r="10921" spans="1:25" x14ac:dyDescent="0.25">
      <c r="A10921" s="9" t="s">
        <v>15549</v>
      </c>
      <c r="B10921" s="23">
        <v>46234.442361111098</v>
      </c>
      <c r="C10921" s="23">
        <v>46234.502777777801</v>
      </c>
      <c r="D10921" s="23">
        <v>46234.762499999997</v>
      </c>
      <c r="E10921" s="9" t="s">
        <v>212</v>
      </c>
      <c r="F10921" s="9" t="s">
        <v>188</v>
      </c>
      <c r="G10921" s="9" t="s">
        <v>213</v>
      </c>
      <c r="H10921" s="9" t="s">
        <v>165</v>
      </c>
      <c r="I10921" s="9" t="s">
        <v>567</v>
      </c>
      <c r="J10921" s="9" t="s">
        <v>15550</v>
      </c>
      <c r="K10921" s="9" t="s">
        <v>246</v>
      </c>
      <c r="L10921" s="9" t="s">
        <v>104</v>
      </c>
      <c r="M10921" s="9" t="s">
        <v>918</v>
      </c>
      <c r="N10921" s="9" t="s">
        <v>196</v>
      </c>
      <c r="O10921" s="9" t="s">
        <v>116</v>
      </c>
      <c r="P10921" s="9" t="s">
        <v>590</v>
      </c>
      <c r="Q10921" s="9" t="s">
        <v>219</v>
      </c>
      <c r="R10921" s="9">
        <v>0</v>
      </c>
      <c r="S10921" s="9">
        <v>15</v>
      </c>
      <c r="U10921" s="9" t="s">
        <v>230</v>
      </c>
      <c r="X10921" s="9">
        <f>INDEX(SLA_Policy!$D$2:$D$5,MATCH(F10921,SLA_Policy!$A$2:$A$5,0))</f>
        <v>72</v>
      </c>
      <c r="Y10921" s="9" t="str">
        <f>IF(E10921="Cancelled","Excluded",IF(D10921="",IF((SLA_Policy!$B$8-B10921)*24&gt;X10921,"Open - Breached","Open - On Track"),IF((D10921-B10921)*24&lt;=X10921,"Met","Breached")))</f>
        <v>Met</v>
      </c>
    </row>
    <row r="10922" spans="1:25" x14ac:dyDescent="0.25">
      <c r="A10922" s="9" t="s">
        <v>15551</v>
      </c>
      <c r="B10922" s="23">
        <v>46234.461111111101</v>
      </c>
      <c r="C10922" s="23">
        <v>46234.514583333301</v>
      </c>
      <c r="D10922" s="23">
        <v>46244.333333333299</v>
      </c>
      <c r="E10922" s="9" t="s">
        <v>212</v>
      </c>
      <c r="F10922" s="9" t="s">
        <v>188</v>
      </c>
      <c r="G10922" s="9" t="s">
        <v>213</v>
      </c>
      <c r="H10922" s="9" t="s">
        <v>166</v>
      </c>
      <c r="I10922" s="9" t="s">
        <v>378</v>
      </c>
      <c r="J10922" s="9" t="s">
        <v>6822</v>
      </c>
      <c r="K10922" s="9" t="s">
        <v>215</v>
      </c>
      <c r="L10922" s="9" t="s">
        <v>282</v>
      </c>
      <c r="M10922" s="9" t="s">
        <v>4134</v>
      </c>
      <c r="N10922" s="9" t="s">
        <v>196</v>
      </c>
      <c r="O10922" s="9" t="s">
        <v>180</v>
      </c>
      <c r="P10922" s="9" t="s">
        <v>278</v>
      </c>
      <c r="Q10922" s="9" t="s">
        <v>219</v>
      </c>
      <c r="R10922" s="9">
        <v>0</v>
      </c>
      <c r="S10922" s="9">
        <v>43</v>
      </c>
      <c r="T10922" s="9" t="s">
        <v>322</v>
      </c>
      <c r="U10922" s="9" t="s">
        <v>140</v>
      </c>
      <c r="V10922" s="9" t="s">
        <v>15518</v>
      </c>
      <c r="W10922" s="9">
        <v>4</v>
      </c>
      <c r="X10922" s="9">
        <f>INDEX(SLA_Policy!$D$2:$D$5,MATCH(F10922,SLA_Policy!$A$2:$A$5,0))</f>
        <v>72</v>
      </c>
      <c r="Y10922" s="9" t="str">
        <f>IF(E10922="Cancelled","Excluded",IF(D10922="",IF((SLA_Policy!$B$8-B10922)*24&gt;X10922,"Open - Breached","Open - On Track"),IF((D10922-B10922)*24&lt;=X10922,"Met","Breached")))</f>
        <v>Breached</v>
      </c>
    </row>
    <row r="10923" spans="1:25" x14ac:dyDescent="0.25">
      <c r="A10923" s="9" t="s">
        <v>15552</v>
      </c>
      <c r="B10923" s="23">
        <v>46234.467361111099</v>
      </c>
      <c r="C10923" s="23">
        <v>46234.510416666701</v>
      </c>
      <c r="D10923" s="23">
        <v>46234.715277777803</v>
      </c>
      <c r="E10923" s="9" t="s">
        <v>212</v>
      </c>
      <c r="F10923" s="9" t="s">
        <v>188</v>
      </c>
      <c r="G10923" s="9" t="s">
        <v>213</v>
      </c>
      <c r="H10923" s="9" t="s">
        <v>162</v>
      </c>
      <c r="I10923" s="9" t="s">
        <v>244</v>
      </c>
      <c r="J10923" s="9" t="s">
        <v>335</v>
      </c>
      <c r="K10923" s="9" t="s">
        <v>246</v>
      </c>
      <c r="L10923" s="9" t="s">
        <v>351</v>
      </c>
      <c r="M10923" s="9" t="s">
        <v>9724</v>
      </c>
      <c r="N10923" s="9" t="s">
        <v>197</v>
      </c>
      <c r="O10923" s="9" t="s">
        <v>179</v>
      </c>
      <c r="P10923" s="9" t="s">
        <v>337</v>
      </c>
      <c r="Q10923" s="9" t="s">
        <v>273</v>
      </c>
      <c r="R10923" s="9">
        <v>0</v>
      </c>
      <c r="S10923" s="9">
        <v>17</v>
      </c>
      <c r="U10923" s="9" t="s">
        <v>290</v>
      </c>
      <c r="X10923" s="9">
        <f>INDEX(SLA_Policy!$D$2:$D$5,MATCH(F10923,SLA_Policy!$A$2:$A$5,0))</f>
        <v>72</v>
      </c>
      <c r="Y10923" s="9" t="str">
        <f>IF(E10923="Cancelled","Excluded",IF(D10923="",IF((SLA_Policy!$B$8-B10923)*24&gt;X10923,"Open - Breached","Open - On Track"),IF((D10923-B10923)*24&lt;=X10923,"Met","Breached")))</f>
        <v>Met</v>
      </c>
    </row>
    <row r="10924" spans="1:25" x14ac:dyDescent="0.25">
      <c r="A10924" s="9" t="s">
        <v>15553</v>
      </c>
      <c r="B10924" s="23">
        <v>46234.497222222199</v>
      </c>
      <c r="C10924" s="23">
        <v>46234.652083333298</v>
      </c>
      <c r="D10924" s="23">
        <v>46237.357638888898</v>
      </c>
      <c r="E10924" s="9" t="s">
        <v>212</v>
      </c>
      <c r="F10924" s="9" t="s">
        <v>189</v>
      </c>
      <c r="G10924" s="9" t="s">
        <v>236</v>
      </c>
      <c r="H10924" s="9" t="s">
        <v>161</v>
      </c>
      <c r="I10924" s="9" t="s">
        <v>237</v>
      </c>
      <c r="J10924" s="9" t="s">
        <v>2450</v>
      </c>
      <c r="K10924" s="9" t="s">
        <v>246</v>
      </c>
      <c r="L10924" s="9" t="s">
        <v>104</v>
      </c>
      <c r="M10924" s="9" t="s">
        <v>583</v>
      </c>
      <c r="N10924" s="9" t="s">
        <v>196</v>
      </c>
      <c r="O10924" s="9" t="s">
        <v>177</v>
      </c>
      <c r="P10924" s="9" t="s">
        <v>241</v>
      </c>
      <c r="Q10924" s="9" t="s">
        <v>219</v>
      </c>
      <c r="R10924" s="9">
        <v>0</v>
      </c>
      <c r="S10924" s="9">
        <v>13</v>
      </c>
      <c r="U10924" s="9" t="s">
        <v>242</v>
      </c>
      <c r="X10924" s="9">
        <f>INDEX(SLA_Policy!$D$2:$D$5,MATCH(F10924,SLA_Policy!$A$2:$A$5,0))</f>
        <v>120</v>
      </c>
      <c r="Y10924" s="9" t="str">
        <f>IF(E10924="Cancelled","Excluded",IF(D10924="",IF((SLA_Policy!$B$8-B10924)*24&gt;X10924,"Open - Breached","Open - On Track"),IF((D10924-B10924)*24&lt;=X10924,"Met","Breached")))</f>
        <v>Met</v>
      </c>
    </row>
    <row r="10925" spans="1:25" x14ac:dyDescent="0.25">
      <c r="A10925" s="9" t="s">
        <v>15554</v>
      </c>
      <c r="B10925" s="23">
        <v>46234.505555555603</v>
      </c>
      <c r="C10925" s="23">
        <v>46234.520833333299</v>
      </c>
      <c r="D10925" s="23">
        <v>46238.414583333302</v>
      </c>
      <c r="E10925" s="9" t="s">
        <v>212</v>
      </c>
      <c r="F10925" s="9" t="s">
        <v>188</v>
      </c>
      <c r="G10925" s="9" t="s">
        <v>213</v>
      </c>
      <c r="H10925" s="9" t="s">
        <v>167</v>
      </c>
      <c r="I10925" s="9" t="s">
        <v>349</v>
      </c>
      <c r="J10925" s="9" t="s">
        <v>1197</v>
      </c>
      <c r="K10925" s="9" t="s">
        <v>276</v>
      </c>
      <c r="L10925" s="9" t="s">
        <v>12094</v>
      </c>
      <c r="M10925" s="9" t="s">
        <v>12401</v>
      </c>
      <c r="N10925" s="9" t="s">
        <v>197</v>
      </c>
      <c r="O10925" s="9" t="s">
        <v>116</v>
      </c>
      <c r="P10925" s="9" t="s">
        <v>525</v>
      </c>
      <c r="Q10925" s="9" t="s">
        <v>219</v>
      </c>
      <c r="R10925" s="9">
        <v>1</v>
      </c>
      <c r="S10925" s="9">
        <v>18</v>
      </c>
      <c r="U10925" s="9" t="s">
        <v>376</v>
      </c>
      <c r="X10925" s="9">
        <f>INDEX(SLA_Policy!$D$2:$D$5,MATCH(F10925,SLA_Policy!$A$2:$A$5,0))</f>
        <v>72</v>
      </c>
      <c r="Y10925" s="9" t="str">
        <f>IF(E10925="Cancelled","Excluded",IF(D10925="",IF((SLA_Policy!$B$8-B10925)*24&gt;X10925,"Open - Breached","Open - On Track"),IF((D10925-B10925)*24&lt;=X10925,"Met","Breached")))</f>
        <v>Breached</v>
      </c>
    </row>
    <row r="10926" spans="1:25" x14ac:dyDescent="0.25">
      <c r="A10926" s="9" t="s">
        <v>15555</v>
      </c>
      <c r="B10926" s="23">
        <v>46234.509722222203</v>
      </c>
      <c r="C10926" s="23">
        <v>46234.515277777798</v>
      </c>
      <c r="D10926" s="23">
        <v>46234.518750000003</v>
      </c>
      <c r="E10926" s="9" t="s">
        <v>212</v>
      </c>
      <c r="F10926" s="9" t="s">
        <v>188</v>
      </c>
      <c r="G10926" s="9" t="s">
        <v>213</v>
      </c>
      <c r="H10926" s="9" t="s">
        <v>161</v>
      </c>
      <c r="I10926" s="9" t="s">
        <v>389</v>
      </c>
      <c r="J10926" s="9" t="s">
        <v>2170</v>
      </c>
      <c r="K10926" s="9" t="s">
        <v>276</v>
      </c>
      <c r="L10926" s="9" t="s">
        <v>12094</v>
      </c>
      <c r="M10926" s="9" t="s">
        <v>13517</v>
      </c>
      <c r="N10926" s="9" t="s">
        <v>200</v>
      </c>
      <c r="O10926" s="9" t="s">
        <v>182</v>
      </c>
      <c r="P10926" s="9" t="s">
        <v>120</v>
      </c>
      <c r="Q10926" s="9" t="s">
        <v>219</v>
      </c>
      <c r="R10926" s="9">
        <v>0</v>
      </c>
      <c r="S10926" s="9">
        <v>2</v>
      </c>
      <c r="U10926" s="9" t="s">
        <v>266</v>
      </c>
      <c r="X10926" s="9">
        <f>INDEX(SLA_Policy!$D$2:$D$5,MATCH(F10926,SLA_Policy!$A$2:$A$5,0))</f>
        <v>72</v>
      </c>
      <c r="Y10926" s="9" t="str">
        <f>IF(E10926="Cancelled","Excluded",IF(D10926="",IF((SLA_Policy!$B$8-B10926)*24&gt;X10926,"Open - Breached","Open - On Track"),IF((D10926-B10926)*24&lt;=X10926,"Met","Breached")))</f>
        <v>Met</v>
      </c>
    </row>
    <row r="10927" spans="1:25" x14ac:dyDescent="0.25">
      <c r="A10927" s="9" t="s">
        <v>15556</v>
      </c>
      <c r="B10927" s="23">
        <v>46234.511805555601</v>
      </c>
      <c r="C10927" s="23">
        <v>46237.359722222202</v>
      </c>
      <c r="D10927" s="23">
        <v>46237.378472222197</v>
      </c>
      <c r="E10927" s="9" t="s">
        <v>212</v>
      </c>
      <c r="F10927" s="9" t="s">
        <v>189</v>
      </c>
      <c r="G10927" s="9" t="s">
        <v>236</v>
      </c>
      <c r="H10927" s="9" t="s">
        <v>162</v>
      </c>
      <c r="I10927" s="9" t="s">
        <v>280</v>
      </c>
      <c r="J10927" s="9" t="s">
        <v>281</v>
      </c>
      <c r="K10927" s="9" t="s">
        <v>303</v>
      </c>
      <c r="L10927" s="9" t="s">
        <v>216</v>
      </c>
      <c r="M10927" s="9" t="s">
        <v>1694</v>
      </c>
      <c r="N10927" s="9" t="s">
        <v>196</v>
      </c>
      <c r="O10927" s="9" t="s">
        <v>179</v>
      </c>
      <c r="P10927" s="9" t="s">
        <v>264</v>
      </c>
      <c r="Q10927" s="9" t="s">
        <v>219</v>
      </c>
      <c r="R10927" s="9">
        <v>0</v>
      </c>
      <c r="S10927" s="9">
        <v>20</v>
      </c>
      <c r="U10927" s="9" t="s">
        <v>242</v>
      </c>
      <c r="W10927" s="9">
        <v>4</v>
      </c>
      <c r="X10927" s="9">
        <f>INDEX(SLA_Policy!$D$2:$D$5,MATCH(F10927,SLA_Policy!$A$2:$A$5,0))</f>
        <v>120</v>
      </c>
      <c r="Y10927" s="9" t="str">
        <f>IF(E10927="Cancelled","Excluded",IF(D10927="",IF((SLA_Policy!$B$8-B10927)*24&gt;X10927,"Open - Breached","Open - On Track"),IF((D10927-B10927)*24&lt;=X10927,"Met","Breached")))</f>
        <v>Met</v>
      </c>
    </row>
    <row r="10928" spans="1:25" x14ac:dyDescent="0.25">
      <c r="A10928" s="9" t="s">
        <v>15557</v>
      </c>
      <c r="B10928" s="23">
        <v>46234.5131944444</v>
      </c>
      <c r="C10928" s="23">
        <v>46234.515972222202</v>
      </c>
      <c r="D10928" s="23">
        <v>46234.589583333298</v>
      </c>
      <c r="E10928" s="9" t="s">
        <v>212</v>
      </c>
      <c r="F10928" s="9" t="s">
        <v>188</v>
      </c>
      <c r="G10928" s="9" t="s">
        <v>213</v>
      </c>
      <c r="H10928" s="9" t="s">
        <v>167</v>
      </c>
      <c r="I10928" s="9" t="s">
        <v>684</v>
      </c>
      <c r="J10928" s="9" t="s">
        <v>9516</v>
      </c>
      <c r="K10928" s="9" t="s">
        <v>215</v>
      </c>
      <c r="L10928" s="9" t="s">
        <v>226</v>
      </c>
      <c r="M10928" s="9" t="s">
        <v>843</v>
      </c>
      <c r="N10928" s="9" t="s">
        <v>198</v>
      </c>
      <c r="O10928" s="9" t="s">
        <v>116</v>
      </c>
      <c r="P10928" s="9" t="s">
        <v>551</v>
      </c>
      <c r="Q10928" s="9" t="s">
        <v>219</v>
      </c>
      <c r="R10928" s="9">
        <v>0</v>
      </c>
      <c r="S10928" s="9">
        <v>26</v>
      </c>
      <c r="U10928" s="9" t="s">
        <v>290</v>
      </c>
      <c r="X10928" s="9">
        <f>INDEX(SLA_Policy!$D$2:$D$5,MATCH(F10928,SLA_Policy!$A$2:$A$5,0))</f>
        <v>72</v>
      </c>
      <c r="Y10928" s="9" t="str">
        <f>IF(E10928="Cancelled","Excluded",IF(D10928="",IF((SLA_Policy!$B$8-B10928)*24&gt;X10928,"Open - Breached","Open - On Track"),IF((D10928-B10928)*24&lt;=X10928,"Met","Breached")))</f>
        <v>Met</v>
      </c>
    </row>
    <row r="10929" spans="1:25" x14ac:dyDescent="0.25">
      <c r="A10929" s="9" t="s">
        <v>15558</v>
      </c>
      <c r="B10929" s="23">
        <v>46234.519444444399</v>
      </c>
      <c r="C10929" s="23">
        <v>46234.522916666698</v>
      </c>
      <c r="D10929" s="23">
        <v>46234.640277777798</v>
      </c>
      <c r="E10929" s="9" t="s">
        <v>212</v>
      </c>
      <c r="F10929" s="9" t="s">
        <v>189</v>
      </c>
      <c r="G10929" s="9" t="s">
        <v>213</v>
      </c>
      <c r="H10929" s="9" t="s">
        <v>161</v>
      </c>
      <c r="I10929" s="9" t="s">
        <v>389</v>
      </c>
      <c r="J10929" s="9" t="s">
        <v>767</v>
      </c>
      <c r="K10929" s="9" t="s">
        <v>246</v>
      </c>
      <c r="L10929" s="9" t="s">
        <v>226</v>
      </c>
      <c r="M10929" s="9" t="s">
        <v>1092</v>
      </c>
      <c r="N10929" s="9" t="s">
        <v>198</v>
      </c>
      <c r="O10929" s="9" t="s">
        <v>116</v>
      </c>
      <c r="P10929" s="9" t="s">
        <v>525</v>
      </c>
      <c r="Q10929" s="9" t="s">
        <v>219</v>
      </c>
      <c r="R10929" s="9">
        <v>0</v>
      </c>
      <c r="S10929" s="9">
        <v>9</v>
      </c>
      <c r="U10929" s="9" t="s">
        <v>290</v>
      </c>
      <c r="X10929" s="9">
        <f>INDEX(SLA_Policy!$D$2:$D$5,MATCH(F10929,SLA_Policy!$A$2:$A$5,0))</f>
        <v>120</v>
      </c>
      <c r="Y10929" s="9" t="str">
        <f>IF(E10929="Cancelled","Excluded",IF(D10929="",IF((SLA_Policy!$B$8-B10929)*24&gt;X10929,"Open - Breached","Open - On Track"),IF((D10929-B10929)*24&lt;=X10929,"Met","Breached")))</f>
        <v>Met</v>
      </c>
    </row>
    <row r="10930" spans="1:25" x14ac:dyDescent="0.25">
      <c r="A10930" s="9" t="s">
        <v>15559</v>
      </c>
      <c r="B10930" s="23">
        <v>46234.529861111099</v>
      </c>
      <c r="C10930" s="23">
        <v>46234.554861111101</v>
      </c>
      <c r="D10930" s="23">
        <v>46238.525694444397</v>
      </c>
      <c r="E10930" s="9" t="s">
        <v>212</v>
      </c>
      <c r="F10930" s="9" t="s">
        <v>188</v>
      </c>
      <c r="G10930" s="9" t="s">
        <v>213</v>
      </c>
      <c r="H10930" s="9" t="s">
        <v>166</v>
      </c>
      <c r="I10930" s="9" t="s">
        <v>378</v>
      </c>
      <c r="J10930" s="9" t="s">
        <v>13497</v>
      </c>
      <c r="K10930" s="9" t="s">
        <v>262</v>
      </c>
      <c r="L10930" s="9" t="s">
        <v>311</v>
      </c>
      <c r="M10930" s="9" t="s">
        <v>3618</v>
      </c>
      <c r="N10930" s="9" t="s">
        <v>196</v>
      </c>
      <c r="O10930" s="9" t="s">
        <v>180</v>
      </c>
      <c r="P10930" s="9" t="s">
        <v>368</v>
      </c>
      <c r="Q10930" s="9" t="s">
        <v>219</v>
      </c>
      <c r="R10930" s="9">
        <v>0</v>
      </c>
      <c r="S10930" s="9">
        <v>119</v>
      </c>
      <c r="T10930" s="9" t="s">
        <v>136</v>
      </c>
      <c r="U10930" s="9" t="s">
        <v>140</v>
      </c>
      <c r="V10930" s="9" t="s">
        <v>15518</v>
      </c>
      <c r="X10930" s="9">
        <f>INDEX(SLA_Policy!$D$2:$D$5,MATCH(F10930,SLA_Policy!$A$2:$A$5,0))</f>
        <v>72</v>
      </c>
      <c r="Y10930" s="9" t="str">
        <f>IF(E10930="Cancelled","Excluded",IF(D10930="",IF((SLA_Policy!$B$8-B10930)*24&gt;X10930,"Open - Breached","Open - On Track"),IF((D10930-B10930)*24&lt;=X10930,"Met","Breached")))</f>
        <v>Breached</v>
      </c>
    </row>
    <row r="10931" spans="1:25" x14ac:dyDescent="0.25">
      <c r="A10931" s="9" t="s">
        <v>15560</v>
      </c>
      <c r="B10931" s="23">
        <v>46234.554861111101</v>
      </c>
      <c r="C10931" s="23">
        <v>46234.565277777801</v>
      </c>
      <c r="D10931" s="23">
        <v>46238.315277777801</v>
      </c>
      <c r="E10931" s="9" t="s">
        <v>212</v>
      </c>
      <c r="F10931" s="9" t="s">
        <v>188</v>
      </c>
      <c r="G10931" s="9" t="s">
        <v>213</v>
      </c>
      <c r="H10931" s="9" t="s">
        <v>167</v>
      </c>
      <c r="I10931" s="9" t="s">
        <v>362</v>
      </c>
      <c r="J10931" s="9" t="s">
        <v>2424</v>
      </c>
      <c r="K10931" s="9" t="s">
        <v>262</v>
      </c>
      <c r="L10931" s="9" t="s">
        <v>104</v>
      </c>
      <c r="M10931" s="9" t="s">
        <v>3983</v>
      </c>
      <c r="N10931" s="9" t="s">
        <v>199</v>
      </c>
      <c r="O10931" s="9" t="s">
        <v>176</v>
      </c>
      <c r="P10931" s="9" t="s">
        <v>228</v>
      </c>
      <c r="Q10931" s="9" t="s">
        <v>273</v>
      </c>
      <c r="R10931" s="9">
        <v>0</v>
      </c>
      <c r="S10931" s="9">
        <v>9</v>
      </c>
      <c r="T10931" s="9" t="s">
        <v>220</v>
      </c>
      <c r="U10931" s="9" t="s">
        <v>248</v>
      </c>
      <c r="X10931" s="9">
        <f>INDEX(SLA_Policy!$D$2:$D$5,MATCH(F10931,SLA_Policy!$A$2:$A$5,0))</f>
        <v>72</v>
      </c>
      <c r="Y10931" s="9" t="str">
        <f>IF(E10931="Cancelled","Excluded",IF(D10931="",IF((SLA_Policy!$B$8-B10931)*24&gt;X10931,"Open - Breached","Open - On Track"),IF((D10931-B10931)*24&lt;=X10931,"Met","Breached")))</f>
        <v>Breached</v>
      </c>
    </row>
    <row r="10932" spans="1:25" x14ac:dyDescent="0.25">
      <c r="A10932" s="9" t="s">
        <v>15561</v>
      </c>
      <c r="B10932" s="23">
        <v>46234.569444444503</v>
      </c>
      <c r="C10932" s="23">
        <v>46234.581944444399</v>
      </c>
      <c r="D10932" s="23">
        <v>46234.672916666699</v>
      </c>
      <c r="E10932" s="9" t="s">
        <v>212</v>
      </c>
      <c r="F10932" s="9" t="s">
        <v>189</v>
      </c>
      <c r="G10932" s="9" t="s">
        <v>213</v>
      </c>
      <c r="H10932" s="9" t="s">
        <v>161</v>
      </c>
      <c r="I10932" s="9" t="s">
        <v>389</v>
      </c>
      <c r="J10932" s="9" t="s">
        <v>6379</v>
      </c>
      <c r="K10932" s="9" t="s">
        <v>239</v>
      </c>
      <c r="L10932" s="9" t="s">
        <v>307</v>
      </c>
      <c r="M10932" s="9" t="s">
        <v>3127</v>
      </c>
      <c r="N10932" s="9" t="s">
        <v>198</v>
      </c>
      <c r="O10932" s="9" t="s">
        <v>116</v>
      </c>
      <c r="P10932" s="9" t="s">
        <v>574</v>
      </c>
      <c r="Q10932" s="9" t="s">
        <v>219</v>
      </c>
      <c r="R10932" s="9">
        <v>1</v>
      </c>
      <c r="S10932" s="9">
        <v>6</v>
      </c>
      <c r="U10932" s="9" t="s">
        <v>376</v>
      </c>
      <c r="X10932" s="9">
        <f>INDEX(SLA_Policy!$D$2:$D$5,MATCH(F10932,SLA_Policy!$A$2:$A$5,0))</f>
        <v>120</v>
      </c>
      <c r="Y10932" s="9" t="str">
        <f>IF(E10932="Cancelled","Excluded",IF(D10932="",IF((SLA_Policy!$B$8-B10932)*24&gt;X10932,"Open - Breached","Open - On Track"),IF((D10932-B10932)*24&lt;=X10932,"Met","Breached")))</f>
        <v>Met</v>
      </c>
    </row>
    <row r="10933" spans="1:25" x14ac:dyDescent="0.25">
      <c r="A10933" s="9" t="s">
        <v>15562</v>
      </c>
      <c r="B10933" s="23">
        <v>46234.577777777798</v>
      </c>
      <c r="C10933" s="23">
        <v>46234.637499999997</v>
      </c>
      <c r="D10933" s="23">
        <v>46237.368055555598</v>
      </c>
      <c r="E10933" s="9" t="s">
        <v>212</v>
      </c>
      <c r="F10933" s="9" t="s">
        <v>188</v>
      </c>
      <c r="G10933" s="9" t="s">
        <v>213</v>
      </c>
      <c r="H10933" s="9" t="s">
        <v>164</v>
      </c>
      <c r="I10933" s="9" t="s">
        <v>478</v>
      </c>
      <c r="J10933" s="9" t="s">
        <v>9853</v>
      </c>
      <c r="K10933" s="9" t="s">
        <v>239</v>
      </c>
      <c r="L10933" s="9" t="s">
        <v>351</v>
      </c>
      <c r="M10933" s="9" t="s">
        <v>3100</v>
      </c>
      <c r="N10933" s="9" t="s">
        <v>196</v>
      </c>
      <c r="O10933" s="9" t="s">
        <v>116</v>
      </c>
      <c r="P10933" s="9" t="s">
        <v>295</v>
      </c>
      <c r="Q10933" s="9" t="s">
        <v>219</v>
      </c>
      <c r="R10933" s="9">
        <v>0</v>
      </c>
      <c r="S10933" s="9">
        <v>33</v>
      </c>
      <c r="T10933" s="9" t="s">
        <v>464</v>
      </c>
      <c r="U10933" s="9" t="s">
        <v>290</v>
      </c>
      <c r="X10933" s="9">
        <f>INDEX(SLA_Policy!$D$2:$D$5,MATCH(F10933,SLA_Policy!$A$2:$A$5,0))</f>
        <v>72</v>
      </c>
      <c r="Y10933" s="9" t="str">
        <f>IF(E10933="Cancelled","Excluded",IF(D10933="",IF((SLA_Policy!$B$8-B10933)*24&gt;X10933,"Open - Breached","Open - On Track"),IF((D10933-B10933)*24&lt;=X10933,"Met","Breached")))</f>
        <v>Met</v>
      </c>
    </row>
    <row r="10934" spans="1:25" x14ac:dyDescent="0.25">
      <c r="A10934" s="9" t="s">
        <v>15563</v>
      </c>
      <c r="B10934" s="23">
        <v>46234.590972222199</v>
      </c>
      <c r="C10934" s="23">
        <v>46234.594444444498</v>
      </c>
      <c r="D10934" s="23">
        <v>46234.645833333299</v>
      </c>
      <c r="E10934" s="9" t="s">
        <v>212</v>
      </c>
      <c r="F10934" s="9" t="s">
        <v>187</v>
      </c>
      <c r="G10934" s="9" t="s">
        <v>213</v>
      </c>
      <c r="H10934" s="9" t="s">
        <v>88</v>
      </c>
      <c r="I10934" s="9" t="s">
        <v>268</v>
      </c>
      <c r="J10934" s="9" t="s">
        <v>15564</v>
      </c>
      <c r="K10934" s="9" t="s">
        <v>225</v>
      </c>
      <c r="L10934" s="9" t="s">
        <v>395</v>
      </c>
      <c r="M10934" s="9" t="s">
        <v>433</v>
      </c>
      <c r="N10934" s="9" t="s">
        <v>196</v>
      </c>
      <c r="O10934" s="9" t="s">
        <v>178</v>
      </c>
      <c r="P10934" s="9" t="s">
        <v>360</v>
      </c>
      <c r="Q10934" s="9" t="s">
        <v>273</v>
      </c>
      <c r="R10934" s="9">
        <v>0</v>
      </c>
      <c r="S10934" s="9">
        <v>18</v>
      </c>
      <c r="T10934" s="9" t="s">
        <v>322</v>
      </c>
      <c r="U10934" s="9" t="s">
        <v>230</v>
      </c>
      <c r="X10934" s="9">
        <f>INDEX(SLA_Policy!$D$2:$D$5,MATCH(F10934,SLA_Policy!$A$2:$A$5,0))</f>
        <v>8</v>
      </c>
      <c r="Y10934" s="9" t="str">
        <f>IF(E10934="Cancelled","Excluded",IF(D10934="",IF((SLA_Policy!$B$8-B10934)*24&gt;X10934,"Open - Breached","Open - On Track"),IF((D10934-B10934)*24&lt;=X10934,"Met","Breached")))</f>
        <v>Met</v>
      </c>
    </row>
    <row r="10935" spans="1:25" x14ac:dyDescent="0.25">
      <c r="A10935" s="9" t="s">
        <v>15565</v>
      </c>
      <c r="B10935" s="23">
        <v>46234.633333333302</v>
      </c>
      <c r="C10935" s="23">
        <v>46234.660416666702</v>
      </c>
      <c r="D10935" s="23">
        <v>46237.35</v>
      </c>
      <c r="E10935" s="9" t="s">
        <v>212</v>
      </c>
      <c r="F10935" s="9" t="s">
        <v>188</v>
      </c>
      <c r="G10935" s="9" t="s">
        <v>213</v>
      </c>
      <c r="H10935" s="9" t="s">
        <v>167</v>
      </c>
      <c r="I10935" s="9" t="s">
        <v>536</v>
      </c>
      <c r="J10935" s="9" t="s">
        <v>15566</v>
      </c>
      <c r="K10935" s="9" t="s">
        <v>246</v>
      </c>
      <c r="L10935" s="9" t="s">
        <v>307</v>
      </c>
      <c r="M10935" s="9" t="s">
        <v>3572</v>
      </c>
      <c r="N10935" s="9" t="s">
        <v>196</v>
      </c>
      <c r="O10935" s="9" t="s">
        <v>180</v>
      </c>
      <c r="P10935" s="9" t="s">
        <v>278</v>
      </c>
      <c r="Q10935" s="9" t="s">
        <v>219</v>
      </c>
      <c r="R10935" s="9">
        <v>0</v>
      </c>
      <c r="S10935" s="9">
        <v>47</v>
      </c>
      <c r="T10935" s="9" t="s">
        <v>220</v>
      </c>
      <c r="U10935" s="9" t="s">
        <v>266</v>
      </c>
      <c r="X10935" s="9">
        <f>INDEX(SLA_Policy!$D$2:$D$5,MATCH(F10935,SLA_Policy!$A$2:$A$5,0))</f>
        <v>72</v>
      </c>
      <c r="Y10935" s="9" t="str">
        <f>IF(E10935="Cancelled","Excluded",IF(D10935="",IF((SLA_Policy!$B$8-B10935)*24&gt;X10935,"Open - Breached","Open - On Track"),IF((D10935-B10935)*24&lt;=X10935,"Met","Breached")))</f>
        <v>Met</v>
      </c>
    </row>
    <row r="10936" spans="1:25" x14ac:dyDescent="0.25">
      <c r="A10936" s="9" t="s">
        <v>15567</v>
      </c>
      <c r="B10936" s="23">
        <v>46234.643750000003</v>
      </c>
      <c r="C10936" s="23">
        <v>46234.659722222197</v>
      </c>
      <c r="D10936" s="23">
        <v>46234.704166666699</v>
      </c>
      <c r="E10936" s="9" t="s">
        <v>212</v>
      </c>
      <c r="F10936" s="9" t="s">
        <v>188</v>
      </c>
      <c r="G10936" s="9" t="s">
        <v>213</v>
      </c>
      <c r="H10936" s="9" t="s">
        <v>161</v>
      </c>
      <c r="I10936" s="9" t="s">
        <v>389</v>
      </c>
      <c r="J10936" s="9" t="s">
        <v>4464</v>
      </c>
      <c r="K10936" s="9" t="s">
        <v>215</v>
      </c>
      <c r="L10936" s="9" t="s">
        <v>216</v>
      </c>
      <c r="M10936" s="9" t="s">
        <v>5541</v>
      </c>
      <c r="N10936" s="9" t="s">
        <v>196</v>
      </c>
      <c r="O10936" s="9" t="s">
        <v>116</v>
      </c>
      <c r="P10936" s="9" t="s">
        <v>551</v>
      </c>
      <c r="Q10936" s="9" t="s">
        <v>219</v>
      </c>
      <c r="R10936" s="9">
        <v>0</v>
      </c>
      <c r="S10936" s="9">
        <v>7</v>
      </c>
      <c r="U10936" s="9" t="s">
        <v>266</v>
      </c>
      <c r="X10936" s="9">
        <f>INDEX(SLA_Policy!$D$2:$D$5,MATCH(F10936,SLA_Policy!$A$2:$A$5,0))</f>
        <v>72</v>
      </c>
      <c r="Y10936" s="9" t="str">
        <f>IF(E10936="Cancelled","Excluded",IF(D10936="",IF((SLA_Policy!$B$8-B10936)*24&gt;X10936,"Open - Breached","Open - On Track"),IF((D10936-B10936)*24&lt;=X10936,"Met","Breached")))</f>
        <v>Met</v>
      </c>
    </row>
    <row r="10937" spans="1:25" x14ac:dyDescent="0.25">
      <c r="A10937" s="9" t="s">
        <v>15568</v>
      </c>
      <c r="B10937" s="23">
        <v>46234.647916666698</v>
      </c>
      <c r="C10937" s="23">
        <v>46234.6743055556</v>
      </c>
      <c r="D10937" s="23">
        <v>46237.3256944444</v>
      </c>
      <c r="E10937" s="9" t="s">
        <v>212</v>
      </c>
      <c r="F10937" s="9" t="s">
        <v>189</v>
      </c>
      <c r="G10937" s="9" t="s">
        <v>236</v>
      </c>
      <c r="H10937" s="9" t="s">
        <v>167</v>
      </c>
      <c r="I10937" s="9" t="s">
        <v>255</v>
      </c>
      <c r="J10937" s="9" t="s">
        <v>15569</v>
      </c>
      <c r="K10937" s="9" t="s">
        <v>246</v>
      </c>
      <c r="L10937" s="9" t="s">
        <v>371</v>
      </c>
      <c r="M10937" s="9" t="s">
        <v>2991</v>
      </c>
      <c r="N10937" s="9" t="s">
        <v>196</v>
      </c>
      <c r="O10937" s="9" t="s">
        <v>116</v>
      </c>
      <c r="P10937" s="9" t="s">
        <v>551</v>
      </c>
      <c r="Q10937" s="9" t="s">
        <v>219</v>
      </c>
      <c r="R10937" s="9">
        <v>0</v>
      </c>
      <c r="S10937" s="9">
        <v>11</v>
      </c>
      <c r="U10937" s="9" t="s">
        <v>242</v>
      </c>
      <c r="W10937" s="9">
        <v>4</v>
      </c>
      <c r="X10937" s="9">
        <f>INDEX(SLA_Policy!$D$2:$D$5,MATCH(F10937,SLA_Policy!$A$2:$A$5,0))</f>
        <v>120</v>
      </c>
      <c r="Y10937" s="9" t="str">
        <f>IF(E10937="Cancelled","Excluded",IF(D10937="",IF((SLA_Policy!$B$8-B10937)*24&gt;X10937,"Open - Breached","Open - On Track"),IF((D10937-B10937)*24&lt;=X10937,"Met","Breached")))</f>
        <v>Met</v>
      </c>
    </row>
    <row r="10938" spans="1:25" x14ac:dyDescent="0.25">
      <c r="A10938" s="9" t="s">
        <v>15570</v>
      </c>
      <c r="B10938" s="23">
        <v>46234.662499999999</v>
      </c>
      <c r="C10938" s="23">
        <v>46234.667361111096</v>
      </c>
      <c r="D10938" s="23">
        <v>46234.679861111101</v>
      </c>
      <c r="E10938" s="9" t="s">
        <v>212</v>
      </c>
      <c r="F10938" s="9" t="s">
        <v>188</v>
      </c>
      <c r="G10938" s="9" t="s">
        <v>213</v>
      </c>
      <c r="H10938" s="9" t="s">
        <v>161</v>
      </c>
      <c r="I10938" s="9" t="s">
        <v>454</v>
      </c>
      <c r="J10938" s="9" t="s">
        <v>455</v>
      </c>
      <c r="K10938" s="9" t="s">
        <v>246</v>
      </c>
      <c r="L10938" s="9" t="s">
        <v>216</v>
      </c>
      <c r="M10938" s="9" t="s">
        <v>3933</v>
      </c>
      <c r="N10938" s="9" t="s">
        <v>198</v>
      </c>
      <c r="O10938" s="9" t="s">
        <v>116</v>
      </c>
      <c r="P10938" s="9" t="s">
        <v>295</v>
      </c>
      <c r="Q10938" s="9" t="s">
        <v>219</v>
      </c>
      <c r="R10938" s="9">
        <v>0</v>
      </c>
      <c r="S10938" s="9">
        <v>5</v>
      </c>
      <c r="U10938" s="9" t="s">
        <v>266</v>
      </c>
      <c r="X10938" s="9">
        <f>INDEX(SLA_Policy!$D$2:$D$5,MATCH(F10938,SLA_Policy!$A$2:$A$5,0))</f>
        <v>72</v>
      </c>
      <c r="Y10938" s="9" t="str">
        <f>IF(E10938="Cancelled","Excluded",IF(D10938="",IF((SLA_Policy!$B$8-B10938)*24&gt;X10938,"Open - Breached","Open - On Track"),IF((D10938-B10938)*24&lt;=X10938,"Met","Breached")))</f>
        <v>Met</v>
      </c>
    </row>
    <row r="10939" spans="1:25" x14ac:dyDescent="0.25">
      <c r="A10939" s="9" t="s">
        <v>15571</v>
      </c>
      <c r="B10939" s="23">
        <v>46234.692361111098</v>
      </c>
      <c r="C10939" s="23">
        <v>46234.704166666699</v>
      </c>
      <c r="D10939" s="23">
        <v>46237.329861111102</v>
      </c>
      <c r="E10939" s="9" t="s">
        <v>212</v>
      </c>
      <c r="F10939" s="9" t="s">
        <v>189</v>
      </c>
      <c r="G10939" s="9" t="s">
        <v>213</v>
      </c>
      <c r="H10939" s="9" t="s">
        <v>166</v>
      </c>
      <c r="I10939" s="9" t="s">
        <v>378</v>
      </c>
      <c r="J10939" s="9" t="s">
        <v>15572</v>
      </c>
      <c r="K10939" s="9" t="s">
        <v>246</v>
      </c>
      <c r="L10939" s="9" t="s">
        <v>293</v>
      </c>
      <c r="M10939" s="9" t="s">
        <v>1059</v>
      </c>
      <c r="N10939" s="9" t="s">
        <v>199</v>
      </c>
      <c r="O10939" s="9" t="s">
        <v>180</v>
      </c>
      <c r="P10939" s="9" t="s">
        <v>278</v>
      </c>
      <c r="Q10939" s="9" t="s">
        <v>219</v>
      </c>
      <c r="R10939" s="9">
        <v>0</v>
      </c>
      <c r="S10939" s="9">
        <v>53</v>
      </c>
      <c r="T10939" s="9" t="s">
        <v>136</v>
      </c>
      <c r="U10939" s="9" t="s">
        <v>140</v>
      </c>
      <c r="V10939" s="9" t="s">
        <v>15518</v>
      </c>
      <c r="X10939" s="9">
        <f>INDEX(SLA_Policy!$D$2:$D$5,MATCH(F10939,SLA_Policy!$A$2:$A$5,0))</f>
        <v>120</v>
      </c>
      <c r="Y10939" s="9" t="str">
        <f>IF(E10939="Cancelled","Excluded",IF(D10939="",IF((SLA_Policy!$B$8-B10939)*24&gt;X10939,"Open - Breached","Open - On Track"),IF((D10939-B10939)*24&lt;=X10939,"Met","Breached")))</f>
        <v>Met</v>
      </c>
    </row>
    <row r="10940" spans="1:25" x14ac:dyDescent="0.25">
      <c r="A10940" s="9" t="s">
        <v>15573</v>
      </c>
      <c r="B10940" s="23">
        <v>46234.694444444503</v>
      </c>
      <c r="C10940" s="23">
        <v>46234.695833333302</v>
      </c>
      <c r="D10940" s="23">
        <v>46234.713888888902</v>
      </c>
      <c r="E10940" s="9" t="s">
        <v>212</v>
      </c>
      <c r="F10940" s="9" t="s">
        <v>187</v>
      </c>
      <c r="G10940" s="9" t="s">
        <v>213</v>
      </c>
      <c r="H10940" s="9" t="s">
        <v>161</v>
      </c>
      <c r="I10940" s="9" t="s">
        <v>297</v>
      </c>
      <c r="J10940" s="9" t="s">
        <v>3141</v>
      </c>
      <c r="K10940" s="9" t="s">
        <v>262</v>
      </c>
      <c r="L10940" s="9" t="s">
        <v>104</v>
      </c>
      <c r="M10940" s="9" t="s">
        <v>6090</v>
      </c>
      <c r="N10940" s="9" t="s">
        <v>198</v>
      </c>
      <c r="O10940" s="9" t="s">
        <v>177</v>
      </c>
      <c r="P10940" s="9" t="s">
        <v>300</v>
      </c>
      <c r="Q10940" s="9" t="s">
        <v>273</v>
      </c>
      <c r="R10940" s="9">
        <v>0</v>
      </c>
      <c r="S10940" s="9">
        <v>24</v>
      </c>
      <c r="U10940" s="9" t="s">
        <v>290</v>
      </c>
      <c r="W10940" s="9">
        <v>4</v>
      </c>
      <c r="X10940" s="9">
        <f>INDEX(SLA_Policy!$D$2:$D$5,MATCH(F10940,SLA_Policy!$A$2:$A$5,0))</f>
        <v>8</v>
      </c>
      <c r="Y10940" s="9" t="str">
        <f>IF(E10940="Cancelled","Excluded",IF(D10940="",IF((SLA_Policy!$B$8-B10940)*24&gt;X10940,"Open - Breached","Open - On Track"),IF((D10940-B10940)*24&lt;=X10940,"Met","Breached")))</f>
        <v>Met</v>
      </c>
    </row>
    <row r="10941" spans="1:25" x14ac:dyDescent="0.25">
      <c r="A10941" s="9" t="s">
        <v>15574</v>
      </c>
      <c r="B10941" s="23">
        <v>46234.697222222203</v>
      </c>
      <c r="C10941" s="23">
        <v>46234.789583333302</v>
      </c>
      <c r="D10941" s="23">
        <v>46237.347222222197</v>
      </c>
      <c r="E10941" s="9" t="s">
        <v>212</v>
      </c>
      <c r="F10941" s="9" t="s">
        <v>188</v>
      </c>
      <c r="G10941" s="9" t="s">
        <v>213</v>
      </c>
      <c r="H10941" s="9" t="s">
        <v>162</v>
      </c>
      <c r="I10941" s="9" t="s">
        <v>244</v>
      </c>
      <c r="J10941" s="9" t="s">
        <v>335</v>
      </c>
      <c r="K10941" s="9" t="s">
        <v>246</v>
      </c>
      <c r="L10941" s="9" t="s">
        <v>311</v>
      </c>
      <c r="M10941" s="9" t="s">
        <v>9276</v>
      </c>
      <c r="N10941" s="9" t="s">
        <v>197</v>
      </c>
      <c r="O10941" s="9" t="s">
        <v>179</v>
      </c>
      <c r="P10941" s="9" t="s">
        <v>284</v>
      </c>
      <c r="Q10941" s="9" t="s">
        <v>219</v>
      </c>
      <c r="R10941" s="9">
        <v>0</v>
      </c>
      <c r="S10941" s="9">
        <v>43</v>
      </c>
      <c r="U10941" s="9" t="s">
        <v>248</v>
      </c>
      <c r="X10941" s="9">
        <f>INDEX(SLA_Policy!$D$2:$D$5,MATCH(F10941,SLA_Policy!$A$2:$A$5,0))</f>
        <v>72</v>
      </c>
      <c r="Y10941" s="9" t="str">
        <f>IF(E10941="Cancelled","Excluded",IF(D10941="",IF((SLA_Policy!$B$8-B10941)*24&gt;X10941,"Open - Breached","Open - On Track"),IF((D10941-B10941)*24&lt;=X10941,"Met","Breached")))</f>
        <v>Met</v>
      </c>
    </row>
    <row r="10942" spans="1:25" x14ac:dyDescent="0.25">
      <c r="A10942" s="9" t="s">
        <v>15575</v>
      </c>
      <c r="B10942" s="23">
        <v>46234.697916666701</v>
      </c>
      <c r="C10942" s="23">
        <v>46234.702777777798</v>
      </c>
      <c r="D10942" s="23">
        <v>46237.339583333298</v>
      </c>
      <c r="E10942" s="9" t="s">
        <v>212</v>
      </c>
      <c r="F10942" s="9" t="s">
        <v>188</v>
      </c>
      <c r="G10942" s="9" t="s">
        <v>213</v>
      </c>
      <c r="H10942" s="9" t="s">
        <v>167</v>
      </c>
      <c r="I10942" s="9" t="s">
        <v>536</v>
      </c>
      <c r="J10942" s="9" t="s">
        <v>995</v>
      </c>
      <c r="K10942" s="9" t="s">
        <v>215</v>
      </c>
      <c r="L10942" s="9" t="s">
        <v>216</v>
      </c>
      <c r="M10942" s="9" t="s">
        <v>2089</v>
      </c>
      <c r="N10942" s="9" t="s">
        <v>199</v>
      </c>
      <c r="O10942" s="9" t="s">
        <v>180</v>
      </c>
      <c r="P10942" s="9" t="s">
        <v>318</v>
      </c>
      <c r="Q10942" s="9" t="s">
        <v>219</v>
      </c>
      <c r="R10942" s="9">
        <v>0</v>
      </c>
      <c r="S10942" s="9">
        <v>62</v>
      </c>
      <c r="T10942" s="9" t="s">
        <v>136</v>
      </c>
      <c r="U10942" s="9" t="s">
        <v>248</v>
      </c>
      <c r="X10942" s="9">
        <f>INDEX(SLA_Policy!$D$2:$D$5,MATCH(F10942,SLA_Policy!$A$2:$A$5,0))</f>
        <v>72</v>
      </c>
      <c r="Y10942" s="9" t="str">
        <f>IF(E10942="Cancelled","Excluded",IF(D10942="",IF((SLA_Policy!$B$8-B10942)*24&gt;X10942,"Open - Breached","Open - On Track"),IF((D10942-B10942)*24&lt;=X10942,"Met","Breached")))</f>
        <v>Met</v>
      </c>
    </row>
    <row r="10943" spans="1:25" x14ac:dyDescent="0.25">
      <c r="A10943" s="9" t="s">
        <v>15576</v>
      </c>
      <c r="B10943" s="23">
        <v>46234.704861111102</v>
      </c>
      <c r="C10943" s="23">
        <v>46234.724999999999</v>
      </c>
      <c r="D10943" s="23">
        <v>46237.390277777798</v>
      </c>
      <c r="E10943" s="9" t="s">
        <v>212</v>
      </c>
      <c r="F10943" s="9" t="s">
        <v>188</v>
      </c>
      <c r="G10943" s="9" t="s">
        <v>213</v>
      </c>
      <c r="H10943" s="9" t="s">
        <v>162</v>
      </c>
      <c r="I10943" s="9" t="s">
        <v>244</v>
      </c>
      <c r="J10943" s="9" t="s">
        <v>905</v>
      </c>
      <c r="K10943" s="9" t="s">
        <v>239</v>
      </c>
      <c r="L10943" s="9" t="s">
        <v>216</v>
      </c>
      <c r="M10943" s="9" t="s">
        <v>3231</v>
      </c>
      <c r="N10943" s="9" t="s">
        <v>197</v>
      </c>
      <c r="O10943" s="9" t="s">
        <v>179</v>
      </c>
      <c r="P10943" s="9" t="s">
        <v>337</v>
      </c>
      <c r="Q10943" s="9" t="s">
        <v>219</v>
      </c>
      <c r="R10943" s="9">
        <v>0</v>
      </c>
      <c r="S10943" s="9">
        <v>15</v>
      </c>
      <c r="U10943" s="9" t="s">
        <v>290</v>
      </c>
      <c r="W10943" s="9">
        <v>4</v>
      </c>
      <c r="X10943" s="9">
        <f>INDEX(SLA_Policy!$D$2:$D$5,MATCH(F10943,SLA_Policy!$A$2:$A$5,0))</f>
        <v>72</v>
      </c>
      <c r="Y10943" s="9" t="str">
        <f>IF(E10943="Cancelled","Excluded",IF(D10943="",IF((SLA_Policy!$B$8-B10943)*24&gt;X10943,"Open - Breached","Open - On Track"),IF((D10943-B10943)*24&lt;=X10943,"Met","Breached")))</f>
        <v>Met</v>
      </c>
    </row>
    <row r="10944" spans="1:25" x14ac:dyDescent="0.25">
      <c r="A10944" s="9" t="s">
        <v>15577</v>
      </c>
      <c r="B10944" s="23">
        <v>46234.720138888901</v>
      </c>
      <c r="C10944" s="23">
        <v>46234.753472222197</v>
      </c>
      <c r="D10944" s="23">
        <v>46238.320833333302</v>
      </c>
      <c r="E10944" s="9" t="s">
        <v>212</v>
      </c>
      <c r="F10944" s="9" t="s">
        <v>189</v>
      </c>
      <c r="G10944" s="9" t="s">
        <v>236</v>
      </c>
      <c r="H10944" s="9" t="s">
        <v>161</v>
      </c>
      <c r="I10944" s="9" t="s">
        <v>237</v>
      </c>
      <c r="J10944" s="9" t="s">
        <v>7532</v>
      </c>
      <c r="K10944" s="9" t="s">
        <v>215</v>
      </c>
      <c r="L10944" s="9" t="s">
        <v>226</v>
      </c>
      <c r="M10944" s="9" t="s">
        <v>2039</v>
      </c>
      <c r="N10944" s="9" t="s">
        <v>196</v>
      </c>
      <c r="O10944" s="9" t="s">
        <v>177</v>
      </c>
      <c r="P10944" s="9" t="s">
        <v>300</v>
      </c>
      <c r="Q10944" s="9" t="s">
        <v>219</v>
      </c>
      <c r="R10944" s="9">
        <v>1</v>
      </c>
      <c r="S10944" s="9">
        <v>60</v>
      </c>
      <c r="U10944" s="9" t="s">
        <v>242</v>
      </c>
      <c r="X10944" s="9">
        <f>INDEX(SLA_Policy!$D$2:$D$5,MATCH(F10944,SLA_Policy!$A$2:$A$5,0))</f>
        <v>120</v>
      </c>
      <c r="Y10944" s="9" t="str">
        <f>IF(E10944="Cancelled","Excluded",IF(D10944="",IF((SLA_Policy!$B$8-B10944)*24&gt;X10944,"Open - Breached","Open - On Track"),IF((D10944-B10944)*24&lt;=X10944,"Met","Breached")))</f>
        <v>Met</v>
      </c>
    </row>
    <row r="10945" spans="1:25" x14ac:dyDescent="0.25">
      <c r="A10945" s="9" t="s">
        <v>15578</v>
      </c>
      <c r="B10945" s="23">
        <v>46234.723611111098</v>
      </c>
      <c r="C10945" s="23">
        <v>46234.763888888898</v>
      </c>
      <c r="D10945" s="23">
        <v>46237.3305555556</v>
      </c>
      <c r="E10945" s="9" t="s">
        <v>212</v>
      </c>
      <c r="F10945" s="9" t="s">
        <v>188</v>
      </c>
      <c r="G10945" s="9" t="s">
        <v>213</v>
      </c>
      <c r="H10945" s="9" t="s">
        <v>164</v>
      </c>
      <c r="I10945" s="9" t="s">
        <v>339</v>
      </c>
      <c r="J10945" s="9" t="s">
        <v>1372</v>
      </c>
      <c r="K10945" s="9" t="s">
        <v>303</v>
      </c>
      <c r="L10945" s="9" t="s">
        <v>270</v>
      </c>
      <c r="M10945" s="9" t="s">
        <v>2094</v>
      </c>
      <c r="N10945" s="9" t="s">
        <v>196</v>
      </c>
      <c r="O10945" s="9" t="s">
        <v>180</v>
      </c>
      <c r="P10945" s="9" t="s">
        <v>278</v>
      </c>
      <c r="Q10945" s="9" t="s">
        <v>219</v>
      </c>
      <c r="R10945" s="9">
        <v>0</v>
      </c>
      <c r="S10945" s="9">
        <v>28</v>
      </c>
      <c r="T10945" s="9" t="s">
        <v>343</v>
      </c>
      <c r="U10945" s="9" t="s">
        <v>266</v>
      </c>
      <c r="X10945" s="9">
        <f>INDEX(SLA_Policy!$D$2:$D$5,MATCH(F10945,SLA_Policy!$A$2:$A$5,0))</f>
        <v>72</v>
      </c>
      <c r="Y10945" s="9" t="str">
        <f>IF(E10945="Cancelled","Excluded",IF(D10945="",IF((SLA_Policy!$B$8-B10945)*24&gt;X10945,"Open - Breached","Open - On Track"),IF((D10945-B10945)*24&lt;=X10945,"Met","Breached")))</f>
        <v>Met</v>
      </c>
    </row>
    <row r="10946" spans="1:25" x14ac:dyDescent="0.25">
      <c r="A10946" s="9" t="s">
        <v>15579</v>
      </c>
      <c r="B10946" s="23">
        <v>46234.9243055556</v>
      </c>
      <c r="C10946" s="23">
        <v>46237.371527777803</v>
      </c>
      <c r="D10946" s="23">
        <v>46237.401388888902</v>
      </c>
      <c r="E10946" s="9" t="s">
        <v>212</v>
      </c>
      <c r="F10946" s="9" t="s">
        <v>188</v>
      </c>
      <c r="G10946" s="9" t="s">
        <v>213</v>
      </c>
      <c r="H10946" s="9" t="s">
        <v>161</v>
      </c>
      <c r="I10946" s="9" t="s">
        <v>389</v>
      </c>
      <c r="J10946" s="9" t="s">
        <v>1838</v>
      </c>
      <c r="K10946" s="9" t="s">
        <v>246</v>
      </c>
      <c r="L10946" s="9" t="s">
        <v>216</v>
      </c>
      <c r="M10946" s="9" t="s">
        <v>2532</v>
      </c>
      <c r="N10946" s="9" t="s">
        <v>198</v>
      </c>
      <c r="O10946" s="9" t="s">
        <v>177</v>
      </c>
      <c r="P10946" s="9" t="s">
        <v>241</v>
      </c>
      <c r="Q10946" s="9" t="s">
        <v>219</v>
      </c>
      <c r="R10946" s="9">
        <v>0</v>
      </c>
      <c r="S10946" s="9">
        <v>7</v>
      </c>
      <c r="U10946" s="9" t="s">
        <v>290</v>
      </c>
      <c r="W10946" s="9">
        <v>5</v>
      </c>
      <c r="X10946" s="9">
        <f>INDEX(SLA_Policy!$D$2:$D$5,MATCH(F10946,SLA_Policy!$A$2:$A$5,0))</f>
        <v>72</v>
      </c>
      <c r="Y10946" s="9" t="str">
        <f>IF(E10946="Cancelled","Excluded",IF(D10946="",IF((SLA_Policy!$B$8-B10946)*24&gt;X10946,"Open - Breached","Open - On Track"),IF((D10946-B10946)*24&lt;=X10946,"Met","Breached")))</f>
        <v>Met</v>
      </c>
    </row>
    <row r="10947" spans="1:25" x14ac:dyDescent="0.25">
      <c r="A10947" s="9" t="s">
        <v>15580</v>
      </c>
      <c r="B10947" s="23">
        <v>46235.514583333301</v>
      </c>
      <c r="C10947" s="23">
        <v>46237.308333333298</v>
      </c>
      <c r="D10947" s="23">
        <v>46237.337500000001</v>
      </c>
      <c r="E10947" s="9" t="s">
        <v>212</v>
      </c>
      <c r="F10947" s="9" t="s">
        <v>188</v>
      </c>
      <c r="G10947" s="9" t="s">
        <v>213</v>
      </c>
      <c r="H10947" s="9" t="s">
        <v>167</v>
      </c>
      <c r="I10947" s="9" t="s">
        <v>684</v>
      </c>
      <c r="J10947" s="9" t="s">
        <v>4481</v>
      </c>
      <c r="K10947" s="9" t="s">
        <v>215</v>
      </c>
      <c r="L10947" s="9" t="s">
        <v>216</v>
      </c>
      <c r="M10947" s="9" t="s">
        <v>3469</v>
      </c>
      <c r="N10947" s="9" t="s">
        <v>197</v>
      </c>
      <c r="O10947" s="9" t="s">
        <v>116</v>
      </c>
      <c r="P10947" s="9" t="s">
        <v>590</v>
      </c>
      <c r="Q10947" s="9" t="s">
        <v>219</v>
      </c>
      <c r="R10947" s="9">
        <v>0</v>
      </c>
      <c r="S10947" s="9">
        <v>20</v>
      </c>
      <c r="U10947" s="9" t="s">
        <v>248</v>
      </c>
      <c r="X10947" s="9">
        <f>INDEX(SLA_Policy!$D$2:$D$5,MATCH(F10947,SLA_Policy!$A$2:$A$5,0))</f>
        <v>72</v>
      </c>
      <c r="Y10947" s="9" t="str">
        <f>IF(E10947="Cancelled","Excluded",IF(D10947="",IF((SLA_Policy!$B$8-B10947)*24&gt;X10947,"Open - Breached","Open - On Track"),IF((D10947-B10947)*24&lt;=X10947,"Met","Breached")))</f>
        <v>Met</v>
      </c>
    </row>
    <row r="10948" spans="1:25" x14ac:dyDescent="0.25">
      <c r="A10948" s="9" t="s">
        <v>15581</v>
      </c>
      <c r="B10948" s="23">
        <v>46235.662499999999</v>
      </c>
      <c r="C10948" s="23">
        <v>46237.351388888899</v>
      </c>
      <c r="D10948" s="23">
        <v>46237.374305555597</v>
      </c>
      <c r="E10948" s="9" t="s">
        <v>212</v>
      </c>
      <c r="F10948" s="9" t="s">
        <v>189</v>
      </c>
      <c r="G10948" s="9" t="s">
        <v>213</v>
      </c>
      <c r="H10948" s="9" t="s">
        <v>161</v>
      </c>
      <c r="I10948" s="9" t="s">
        <v>389</v>
      </c>
      <c r="J10948" s="9" t="s">
        <v>1581</v>
      </c>
      <c r="K10948" s="9" t="s">
        <v>262</v>
      </c>
      <c r="L10948" s="9" t="s">
        <v>311</v>
      </c>
      <c r="M10948" s="9" t="s">
        <v>3967</v>
      </c>
      <c r="N10948" s="9" t="s">
        <v>196</v>
      </c>
      <c r="O10948" s="9" t="s">
        <v>116</v>
      </c>
      <c r="P10948" s="9" t="s">
        <v>574</v>
      </c>
      <c r="Q10948" s="9" t="s">
        <v>219</v>
      </c>
      <c r="R10948" s="9">
        <v>0</v>
      </c>
      <c r="S10948" s="9">
        <v>5</v>
      </c>
      <c r="U10948" s="9" t="s">
        <v>266</v>
      </c>
      <c r="X10948" s="9">
        <f>INDEX(SLA_Policy!$D$2:$D$5,MATCH(F10948,SLA_Policy!$A$2:$A$5,0))</f>
        <v>120</v>
      </c>
      <c r="Y10948" s="9" t="str">
        <f>IF(E10948="Cancelled","Excluded",IF(D10948="",IF((SLA_Policy!$B$8-B10948)*24&gt;X10948,"Open - Breached","Open - On Track"),IF((D10948-B10948)*24&lt;=X10948,"Met","Breached")))</f>
        <v>Met</v>
      </c>
    </row>
    <row r="10949" spans="1:25" x14ac:dyDescent="0.25">
      <c r="A10949" s="9" t="s">
        <v>15582</v>
      </c>
      <c r="B10949" s="23">
        <v>46235.872222222199</v>
      </c>
      <c r="C10949" s="23">
        <v>46237.368750000001</v>
      </c>
      <c r="D10949" s="23">
        <v>46237.371527777803</v>
      </c>
      <c r="E10949" s="9" t="s">
        <v>212</v>
      </c>
      <c r="F10949" s="9" t="s">
        <v>188</v>
      </c>
      <c r="G10949" s="9" t="s">
        <v>213</v>
      </c>
      <c r="H10949" s="9" t="s">
        <v>163</v>
      </c>
      <c r="I10949" s="9" t="s">
        <v>405</v>
      </c>
      <c r="J10949" s="9" t="s">
        <v>1760</v>
      </c>
      <c r="K10949" s="9" t="s">
        <v>239</v>
      </c>
      <c r="L10949" s="9" t="s">
        <v>226</v>
      </c>
      <c r="M10949" s="9" t="s">
        <v>1836</v>
      </c>
      <c r="N10949" s="9" t="s">
        <v>197</v>
      </c>
      <c r="O10949" s="9" t="s">
        <v>176</v>
      </c>
      <c r="P10949" s="9" t="s">
        <v>330</v>
      </c>
      <c r="Q10949" s="9" t="s">
        <v>273</v>
      </c>
      <c r="R10949" s="9">
        <v>0</v>
      </c>
      <c r="S10949" s="9">
        <v>13</v>
      </c>
      <c r="U10949" s="9" t="s">
        <v>266</v>
      </c>
      <c r="X10949" s="9">
        <f>INDEX(SLA_Policy!$D$2:$D$5,MATCH(F10949,SLA_Policy!$A$2:$A$5,0))</f>
        <v>72</v>
      </c>
      <c r="Y10949" s="9" t="str">
        <f>IF(E10949="Cancelled","Excluded",IF(D10949="",IF((SLA_Policy!$B$8-B10949)*24&gt;X10949,"Open - Breached","Open - On Track"),IF((D10949-B10949)*24&lt;=X10949,"Met","Breached")))</f>
        <v>Met</v>
      </c>
    </row>
    <row r="10950" spans="1:25" x14ac:dyDescent="0.25">
      <c r="A10950" s="9" t="s">
        <v>15583</v>
      </c>
      <c r="B10950" s="23">
        <v>46237.265277777798</v>
      </c>
      <c r="C10950" s="23">
        <v>46237.318055555603</v>
      </c>
      <c r="D10950" s="23">
        <v>46237.508333333302</v>
      </c>
      <c r="E10950" s="9" t="s">
        <v>212</v>
      </c>
      <c r="F10950" s="9" t="s">
        <v>188</v>
      </c>
      <c r="G10950" s="9" t="s">
        <v>213</v>
      </c>
      <c r="H10950" s="9" t="s">
        <v>164</v>
      </c>
      <c r="I10950" s="9" t="s">
        <v>478</v>
      </c>
      <c r="J10950" s="9" t="s">
        <v>15584</v>
      </c>
      <c r="K10950" s="9" t="s">
        <v>246</v>
      </c>
      <c r="L10950" s="9" t="s">
        <v>270</v>
      </c>
      <c r="M10950" s="9" t="s">
        <v>2046</v>
      </c>
      <c r="N10950" s="9" t="s">
        <v>197</v>
      </c>
      <c r="O10950" s="9" t="s">
        <v>178</v>
      </c>
      <c r="P10950" s="9" t="s">
        <v>321</v>
      </c>
      <c r="Q10950" s="9" t="s">
        <v>219</v>
      </c>
      <c r="R10950" s="9">
        <v>0</v>
      </c>
      <c r="S10950" s="9">
        <v>26</v>
      </c>
      <c r="T10950" s="9" t="s">
        <v>464</v>
      </c>
      <c r="U10950" s="9" t="s">
        <v>290</v>
      </c>
      <c r="W10950" s="9">
        <v>5</v>
      </c>
      <c r="X10950" s="9">
        <f>INDEX(SLA_Policy!$D$2:$D$5,MATCH(F10950,SLA_Policy!$A$2:$A$5,0))</f>
        <v>72</v>
      </c>
      <c r="Y10950" s="9" t="str">
        <f>IF(E10950="Cancelled","Excluded",IF(D10950="",IF((SLA_Policy!$B$8-B10950)*24&gt;X10950,"Open - Breached","Open - On Track"),IF((D10950-B10950)*24&lt;=X10950,"Met","Breached")))</f>
        <v>Met</v>
      </c>
    </row>
    <row r="10951" spans="1:25" x14ac:dyDescent="0.25">
      <c r="A10951" s="9" t="s">
        <v>15585</v>
      </c>
      <c r="B10951" s="23">
        <v>46237.301388888904</v>
      </c>
      <c r="C10951" s="23">
        <v>46237.302777777797</v>
      </c>
      <c r="D10951" s="23">
        <v>46237.559027777803</v>
      </c>
      <c r="E10951" s="9" t="s">
        <v>212</v>
      </c>
      <c r="F10951" s="9" t="s">
        <v>188</v>
      </c>
      <c r="G10951" s="9" t="s">
        <v>213</v>
      </c>
      <c r="H10951" s="9" t="s">
        <v>164</v>
      </c>
      <c r="I10951" s="9" t="s">
        <v>339</v>
      </c>
      <c r="J10951" s="9" t="s">
        <v>1655</v>
      </c>
      <c r="K10951" s="9" t="s">
        <v>215</v>
      </c>
      <c r="L10951" s="9" t="s">
        <v>307</v>
      </c>
      <c r="M10951" s="9" t="s">
        <v>3613</v>
      </c>
      <c r="N10951" s="9" t="s">
        <v>198</v>
      </c>
      <c r="O10951" s="9" t="s">
        <v>116</v>
      </c>
      <c r="P10951" s="9" t="s">
        <v>551</v>
      </c>
      <c r="Q10951" s="9" t="s">
        <v>219</v>
      </c>
      <c r="R10951" s="9">
        <v>0</v>
      </c>
      <c r="S10951" s="9">
        <v>28</v>
      </c>
      <c r="T10951" s="9" t="s">
        <v>343</v>
      </c>
      <c r="U10951" s="9" t="s">
        <v>376</v>
      </c>
      <c r="W10951" s="9">
        <v>4</v>
      </c>
      <c r="X10951" s="9">
        <f>INDEX(SLA_Policy!$D$2:$D$5,MATCH(F10951,SLA_Policy!$A$2:$A$5,0))</f>
        <v>72</v>
      </c>
      <c r="Y10951" s="9" t="str">
        <f>IF(E10951="Cancelled","Excluded",IF(D10951="",IF((SLA_Policy!$B$8-B10951)*24&gt;X10951,"Open - Breached","Open - On Track"),IF((D10951-B10951)*24&lt;=X10951,"Met","Breached")))</f>
        <v>Met</v>
      </c>
    </row>
    <row r="10952" spans="1:25" x14ac:dyDescent="0.25">
      <c r="A10952" s="9" t="s">
        <v>15586</v>
      </c>
      <c r="B10952" s="23">
        <v>46237.3125</v>
      </c>
      <c r="C10952" s="23">
        <v>46237.338888888902</v>
      </c>
      <c r="D10952" s="23">
        <v>46237.376388888901</v>
      </c>
      <c r="E10952" s="9" t="s">
        <v>212</v>
      </c>
      <c r="F10952" s="9" t="s">
        <v>188</v>
      </c>
      <c r="G10952" s="9" t="s">
        <v>213</v>
      </c>
      <c r="H10952" s="9" t="s">
        <v>88</v>
      </c>
      <c r="I10952" s="9" t="s">
        <v>268</v>
      </c>
      <c r="J10952" s="9" t="s">
        <v>638</v>
      </c>
      <c r="K10952" s="9" t="s">
        <v>246</v>
      </c>
      <c r="L10952" s="9" t="s">
        <v>216</v>
      </c>
      <c r="M10952" s="9" t="s">
        <v>715</v>
      </c>
      <c r="N10952" s="9" t="s">
        <v>196</v>
      </c>
      <c r="O10952" s="9" t="s">
        <v>178</v>
      </c>
      <c r="P10952" s="9" t="s">
        <v>321</v>
      </c>
      <c r="Q10952" s="9" t="s">
        <v>219</v>
      </c>
      <c r="R10952" s="9">
        <v>0</v>
      </c>
      <c r="S10952" s="9">
        <v>9</v>
      </c>
      <c r="T10952" s="9" t="s">
        <v>220</v>
      </c>
      <c r="U10952" s="9" t="s">
        <v>661</v>
      </c>
      <c r="X10952" s="9">
        <f>INDEX(SLA_Policy!$D$2:$D$5,MATCH(F10952,SLA_Policy!$A$2:$A$5,0))</f>
        <v>72</v>
      </c>
      <c r="Y10952" s="9" t="str">
        <f>IF(E10952="Cancelled","Excluded",IF(D10952="",IF((SLA_Policy!$B$8-B10952)*24&gt;X10952,"Open - Breached","Open - On Track"),IF((D10952-B10952)*24&lt;=X10952,"Met","Breached")))</f>
        <v>Met</v>
      </c>
    </row>
    <row r="10953" spans="1:25" x14ac:dyDescent="0.25">
      <c r="A10953" s="9" t="s">
        <v>15587</v>
      </c>
      <c r="B10953" s="23">
        <v>46237.313194444498</v>
      </c>
      <c r="C10953" s="23">
        <v>46237.35</v>
      </c>
      <c r="D10953" s="23">
        <v>46237.555555555598</v>
      </c>
      <c r="E10953" s="9" t="s">
        <v>212</v>
      </c>
      <c r="F10953" s="9" t="s">
        <v>188</v>
      </c>
      <c r="G10953" s="9" t="s">
        <v>213</v>
      </c>
      <c r="H10953" s="9" t="s">
        <v>165</v>
      </c>
      <c r="I10953" s="9" t="s">
        <v>469</v>
      </c>
      <c r="J10953" s="9" t="s">
        <v>837</v>
      </c>
      <c r="K10953" s="9" t="s">
        <v>246</v>
      </c>
      <c r="L10953" s="9" t="s">
        <v>104</v>
      </c>
      <c r="M10953" s="9" t="s">
        <v>2368</v>
      </c>
      <c r="N10953" s="9" t="s">
        <v>197</v>
      </c>
      <c r="O10953" s="9" t="s">
        <v>176</v>
      </c>
      <c r="P10953" s="9" t="s">
        <v>419</v>
      </c>
      <c r="Q10953" s="9" t="s">
        <v>219</v>
      </c>
      <c r="R10953" s="9">
        <v>0</v>
      </c>
      <c r="S10953" s="9">
        <v>15</v>
      </c>
      <c r="U10953" s="9" t="s">
        <v>376</v>
      </c>
      <c r="W10953" s="9">
        <v>5</v>
      </c>
      <c r="X10953" s="9">
        <f>INDEX(SLA_Policy!$D$2:$D$5,MATCH(F10953,SLA_Policy!$A$2:$A$5,0))</f>
        <v>72</v>
      </c>
      <c r="Y10953" s="9" t="str">
        <f>IF(E10953="Cancelled","Excluded",IF(D10953="",IF((SLA_Policy!$B$8-B10953)*24&gt;X10953,"Open - Breached","Open - On Track"),IF((D10953-B10953)*24&lt;=X10953,"Met","Breached")))</f>
        <v>Met</v>
      </c>
    </row>
    <row r="10954" spans="1:25" x14ac:dyDescent="0.25">
      <c r="A10954" s="9" t="s">
        <v>15588</v>
      </c>
      <c r="B10954" s="23">
        <v>46237.322222222203</v>
      </c>
      <c r="C10954" s="23">
        <v>46237.323611111096</v>
      </c>
      <c r="D10954" s="23">
        <v>46238.363194444399</v>
      </c>
      <c r="E10954" s="9" t="s">
        <v>212</v>
      </c>
      <c r="F10954" s="9" t="s">
        <v>188</v>
      </c>
      <c r="G10954" s="9" t="s">
        <v>213</v>
      </c>
      <c r="H10954" s="9" t="s">
        <v>163</v>
      </c>
      <c r="I10954" s="9" t="s">
        <v>223</v>
      </c>
      <c r="J10954" s="9" t="s">
        <v>3893</v>
      </c>
      <c r="K10954" s="9" t="s">
        <v>246</v>
      </c>
      <c r="L10954" s="9" t="s">
        <v>351</v>
      </c>
      <c r="M10954" s="9" t="s">
        <v>436</v>
      </c>
      <c r="N10954" s="9" t="s">
        <v>198</v>
      </c>
      <c r="O10954" s="9" t="s">
        <v>176</v>
      </c>
      <c r="P10954" s="9" t="s">
        <v>253</v>
      </c>
      <c r="Q10954" s="9" t="s">
        <v>273</v>
      </c>
      <c r="R10954" s="9">
        <v>0</v>
      </c>
      <c r="S10954" s="9">
        <v>34</v>
      </c>
      <c r="T10954" s="9" t="s">
        <v>136</v>
      </c>
      <c r="U10954" s="9" t="s">
        <v>376</v>
      </c>
      <c r="W10954" s="9">
        <v>4</v>
      </c>
      <c r="X10954" s="9">
        <f>INDEX(SLA_Policy!$D$2:$D$5,MATCH(F10954,SLA_Policy!$A$2:$A$5,0))</f>
        <v>72</v>
      </c>
      <c r="Y10954" s="9" t="str">
        <f>IF(E10954="Cancelled","Excluded",IF(D10954="",IF((SLA_Policy!$B$8-B10954)*24&gt;X10954,"Open - Breached","Open - On Track"),IF((D10954-B10954)*24&lt;=X10954,"Met","Breached")))</f>
        <v>Met</v>
      </c>
    </row>
    <row r="10955" spans="1:25" x14ac:dyDescent="0.25">
      <c r="A10955" s="9" t="s">
        <v>15589</v>
      </c>
      <c r="B10955" s="23">
        <v>46237.339583333298</v>
      </c>
      <c r="C10955" s="23">
        <v>46239.304166666698</v>
      </c>
      <c r="D10955" s="23">
        <v>46239.308333333298</v>
      </c>
      <c r="E10955" s="9" t="s">
        <v>212</v>
      </c>
      <c r="F10955" s="9" t="s">
        <v>189</v>
      </c>
      <c r="G10955" s="9" t="s">
        <v>213</v>
      </c>
      <c r="H10955" s="9" t="s">
        <v>166</v>
      </c>
      <c r="I10955" s="9" t="s">
        <v>286</v>
      </c>
      <c r="J10955" s="9" t="s">
        <v>2022</v>
      </c>
      <c r="K10955" s="9" t="s">
        <v>246</v>
      </c>
      <c r="L10955" s="9" t="s">
        <v>395</v>
      </c>
      <c r="M10955" s="9" t="s">
        <v>3664</v>
      </c>
      <c r="N10955" s="9" t="s">
        <v>197</v>
      </c>
      <c r="O10955" s="9" t="s">
        <v>181</v>
      </c>
      <c r="P10955" s="9" t="s">
        <v>449</v>
      </c>
      <c r="Q10955" s="9" t="s">
        <v>219</v>
      </c>
      <c r="R10955" s="9">
        <v>0</v>
      </c>
      <c r="S10955" s="9">
        <v>8</v>
      </c>
      <c r="U10955" s="9" t="s">
        <v>290</v>
      </c>
      <c r="X10955" s="9">
        <f>INDEX(SLA_Policy!$D$2:$D$5,MATCH(F10955,SLA_Policy!$A$2:$A$5,0))</f>
        <v>120</v>
      </c>
      <c r="Y10955" s="9" t="str">
        <f>IF(E10955="Cancelled","Excluded",IF(D10955="",IF((SLA_Policy!$B$8-B10955)*24&gt;X10955,"Open - Breached","Open - On Track"),IF((D10955-B10955)*24&lt;=X10955,"Met","Breached")))</f>
        <v>Met</v>
      </c>
    </row>
    <row r="10956" spans="1:25" x14ac:dyDescent="0.25">
      <c r="A10956" s="9" t="s">
        <v>15590</v>
      </c>
      <c r="B10956" s="23">
        <v>46237.340972222199</v>
      </c>
      <c r="C10956" s="23">
        <v>46237.346527777801</v>
      </c>
      <c r="D10956" s="23">
        <v>46237.4555555556</v>
      </c>
      <c r="E10956" s="9" t="s">
        <v>212</v>
      </c>
      <c r="F10956" s="9" t="s">
        <v>189</v>
      </c>
      <c r="G10956" s="9" t="s">
        <v>213</v>
      </c>
      <c r="H10956" s="9" t="s">
        <v>161</v>
      </c>
      <c r="I10956" s="9" t="s">
        <v>454</v>
      </c>
      <c r="J10956" s="9" t="s">
        <v>8834</v>
      </c>
      <c r="K10956" s="9" t="s">
        <v>246</v>
      </c>
      <c r="L10956" s="9" t="s">
        <v>270</v>
      </c>
      <c r="M10956" s="9" t="s">
        <v>2046</v>
      </c>
      <c r="N10956" s="9" t="s">
        <v>198</v>
      </c>
      <c r="O10956" s="9" t="s">
        <v>177</v>
      </c>
      <c r="P10956" s="9" t="s">
        <v>300</v>
      </c>
      <c r="Q10956" s="9" t="s">
        <v>219</v>
      </c>
      <c r="R10956" s="9">
        <v>0</v>
      </c>
      <c r="S10956" s="9">
        <v>3</v>
      </c>
      <c r="U10956" s="9" t="s">
        <v>290</v>
      </c>
      <c r="X10956" s="9">
        <f>INDEX(SLA_Policy!$D$2:$D$5,MATCH(F10956,SLA_Policy!$A$2:$A$5,0))</f>
        <v>120</v>
      </c>
      <c r="Y10956" s="9" t="str">
        <f>IF(E10956="Cancelled","Excluded",IF(D10956="",IF((SLA_Policy!$B$8-B10956)*24&gt;X10956,"Open - Breached","Open - On Track"),IF((D10956-B10956)*24&lt;=X10956,"Met","Breached")))</f>
        <v>Met</v>
      </c>
    </row>
    <row r="10957" spans="1:25" x14ac:dyDescent="0.25">
      <c r="A10957" s="9" t="s">
        <v>15591</v>
      </c>
      <c r="B10957" s="23">
        <v>46237.346527777801</v>
      </c>
      <c r="C10957" s="23">
        <v>46237.371527777803</v>
      </c>
      <c r="D10957" s="23">
        <v>46238.337500000001</v>
      </c>
      <c r="E10957" s="9" t="s">
        <v>212</v>
      </c>
      <c r="F10957" s="9" t="s">
        <v>188</v>
      </c>
      <c r="G10957" s="9" t="s">
        <v>213</v>
      </c>
      <c r="H10957" s="9" t="s">
        <v>88</v>
      </c>
      <c r="I10957" s="9" t="s">
        <v>268</v>
      </c>
      <c r="J10957" s="9" t="s">
        <v>2919</v>
      </c>
      <c r="K10957" s="9" t="s">
        <v>239</v>
      </c>
      <c r="L10957" s="9" t="s">
        <v>104</v>
      </c>
      <c r="M10957" s="9" t="s">
        <v>1589</v>
      </c>
      <c r="N10957" s="9" t="s">
        <v>196</v>
      </c>
      <c r="O10957" s="9" t="s">
        <v>178</v>
      </c>
      <c r="P10957" s="9" t="s">
        <v>321</v>
      </c>
      <c r="Q10957" s="9" t="s">
        <v>273</v>
      </c>
      <c r="R10957" s="9">
        <v>0</v>
      </c>
      <c r="S10957" s="9">
        <v>13</v>
      </c>
      <c r="T10957" s="9" t="s">
        <v>136</v>
      </c>
      <c r="U10957" s="9" t="s">
        <v>266</v>
      </c>
      <c r="X10957" s="9">
        <f>INDEX(SLA_Policy!$D$2:$D$5,MATCH(F10957,SLA_Policy!$A$2:$A$5,0))</f>
        <v>72</v>
      </c>
      <c r="Y10957" s="9" t="str">
        <f>IF(E10957="Cancelled","Excluded",IF(D10957="",IF((SLA_Policy!$B$8-B10957)*24&gt;X10957,"Open - Breached","Open - On Track"),IF((D10957-B10957)*24&lt;=X10957,"Met","Breached")))</f>
        <v>Met</v>
      </c>
    </row>
    <row r="10958" spans="1:25" x14ac:dyDescent="0.25">
      <c r="A10958" s="9" t="s">
        <v>15592</v>
      </c>
      <c r="B10958" s="23">
        <v>46237.3527777778</v>
      </c>
      <c r="C10958" s="23">
        <v>46237.461111111101</v>
      </c>
      <c r="D10958" s="23">
        <v>46237.481249999997</v>
      </c>
      <c r="E10958" s="9" t="s">
        <v>212</v>
      </c>
      <c r="F10958" s="9" t="s">
        <v>189</v>
      </c>
      <c r="G10958" s="9" t="s">
        <v>213</v>
      </c>
      <c r="H10958" s="9" t="s">
        <v>161</v>
      </c>
      <c r="I10958" s="9" t="s">
        <v>389</v>
      </c>
      <c r="J10958" s="9" t="s">
        <v>2007</v>
      </c>
      <c r="K10958" s="9" t="s">
        <v>215</v>
      </c>
      <c r="L10958" s="9" t="s">
        <v>293</v>
      </c>
      <c r="M10958" s="9" t="s">
        <v>2878</v>
      </c>
      <c r="N10958" s="9" t="s">
        <v>196</v>
      </c>
      <c r="O10958" s="9" t="s">
        <v>116</v>
      </c>
      <c r="P10958" s="9" t="s">
        <v>218</v>
      </c>
      <c r="Q10958" s="9" t="s">
        <v>219</v>
      </c>
      <c r="R10958" s="9">
        <v>0</v>
      </c>
      <c r="S10958" s="9">
        <v>23</v>
      </c>
      <c r="U10958" s="9" t="s">
        <v>290</v>
      </c>
      <c r="X10958" s="9">
        <f>INDEX(SLA_Policy!$D$2:$D$5,MATCH(F10958,SLA_Policy!$A$2:$A$5,0))</f>
        <v>120</v>
      </c>
      <c r="Y10958" s="9" t="str">
        <f>IF(E10958="Cancelled","Excluded",IF(D10958="",IF((SLA_Policy!$B$8-B10958)*24&gt;X10958,"Open - Breached","Open - On Track"),IF((D10958-B10958)*24&lt;=X10958,"Met","Breached")))</f>
        <v>Met</v>
      </c>
    </row>
    <row r="10959" spans="1:25" x14ac:dyDescent="0.25">
      <c r="A10959" s="9" t="s">
        <v>15593</v>
      </c>
      <c r="B10959" s="23">
        <v>46237.353472222203</v>
      </c>
      <c r="C10959" s="23">
        <v>46237.392361111102</v>
      </c>
      <c r="D10959" s="23">
        <v>46237.756944444503</v>
      </c>
      <c r="E10959" s="9" t="s">
        <v>212</v>
      </c>
      <c r="F10959" s="9" t="s">
        <v>188</v>
      </c>
      <c r="G10959" s="9" t="s">
        <v>213</v>
      </c>
      <c r="H10959" s="9" t="s">
        <v>162</v>
      </c>
      <c r="I10959" s="9" t="s">
        <v>244</v>
      </c>
      <c r="J10959" s="9" t="s">
        <v>370</v>
      </c>
      <c r="K10959" s="9" t="s">
        <v>303</v>
      </c>
      <c r="L10959" s="9" t="s">
        <v>371</v>
      </c>
      <c r="M10959" s="9" t="s">
        <v>1721</v>
      </c>
      <c r="N10959" s="9" t="s">
        <v>196</v>
      </c>
      <c r="O10959" s="9" t="s">
        <v>179</v>
      </c>
      <c r="P10959" s="9" t="s">
        <v>264</v>
      </c>
      <c r="Q10959" s="9" t="s">
        <v>219</v>
      </c>
      <c r="R10959" s="9">
        <v>0</v>
      </c>
      <c r="S10959" s="9">
        <v>25</v>
      </c>
      <c r="U10959" s="9" t="s">
        <v>266</v>
      </c>
      <c r="W10959" s="9">
        <v>5</v>
      </c>
      <c r="X10959" s="9">
        <f>INDEX(SLA_Policy!$D$2:$D$5,MATCH(F10959,SLA_Policy!$A$2:$A$5,0))</f>
        <v>72</v>
      </c>
      <c r="Y10959" s="9" t="str">
        <f>IF(E10959="Cancelled","Excluded",IF(D10959="",IF((SLA_Policy!$B$8-B10959)*24&gt;X10959,"Open - Breached","Open - On Track"),IF((D10959-B10959)*24&lt;=X10959,"Met","Breached")))</f>
        <v>Met</v>
      </c>
    </row>
    <row r="10960" spans="1:25" x14ac:dyDescent="0.25">
      <c r="A10960" s="9" t="s">
        <v>15594</v>
      </c>
      <c r="B10960" s="23">
        <v>46237.354166666701</v>
      </c>
      <c r="C10960" s="23">
        <v>46237.3881944444</v>
      </c>
      <c r="D10960" s="23">
        <v>46237.392361111102</v>
      </c>
      <c r="E10960" s="9" t="s">
        <v>212</v>
      </c>
      <c r="F10960" s="9" t="s">
        <v>188</v>
      </c>
      <c r="G10960" s="9" t="s">
        <v>213</v>
      </c>
      <c r="H10960" s="9" t="s">
        <v>161</v>
      </c>
      <c r="I10960" s="9" t="s">
        <v>389</v>
      </c>
      <c r="J10960" s="9" t="s">
        <v>940</v>
      </c>
      <c r="K10960" s="9" t="s">
        <v>215</v>
      </c>
      <c r="L10960" s="9" t="s">
        <v>104</v>
      </c>
      <c r="M10960" s="9" t="s">
        <v>1442</v>
      </c>
      <c r="N10960" s="9" t="s">
        <v>196</v>
      </c>
      <c r="O10960" s="9" t="s">
        <v>116</v>
      </c>
      <c r="P10960" s="9" t="s">
        <v>218</v>
      </c>
      <c r="Q10960" s="9" t="s">
        <v>219</v>
      </c>
      <c r="R10960" s="9">
        <v>0</v>
      </c>
      <c r="S10960" s="9">
        <v>5</v>
      </c>
      <c r="U10960" s="9" t="s">
        <v>290</v>
      </c>
      <c r="X10960" s="9">
        <f>INDEX(SLA_Policy!$D$2:$D$5,MATCH(F10960,SLA_Policy!$A$2:$A$5,0))</f>
        <v>72</v>
      </c>
      <c r="Y10960" s="9" t="str">
        <f>IF(E10960="Cancelled","Excluded",IF(D10960="",IF((SLA_Policy!$B$8-B10960)*24&gt;X10960,"Open - Breached","Open - On Track"),IF((D10960-B10960)*24&lt;=X10960,"Met","Breached")))</f>
        <v>Met</v>
      </c>
    </row>
    <row r="10961" spans="1:25" x14ac:dyDescent="0.25">
      <c r="A10961" s="9" t="s">
        <v>15595</v>
      </c>
      <c r="B10961" s="23">
        <v>46237.368750000001</v>
      </c>
      <c r="C10961" s="23">
        <v>46237.379861111098</v>
      </c>
      <c r="D10961" s="23">
        <v>46237.511805555601</v>
      </c>
      <c r="E10961" s="9" t="s">
        <v>212</v>
      </c>
      <c r="F10961" s="9" t="s">
        <v>188</v>
      </c>
      <c r="G10961" s="9" t="s">
        <v>213</v>
      </c>
      <c r="H10961" s="9" t="s">
        <v>165</v>
      </c>
      <c r="I10961" s="9" t="s">
        <v>567</v>
      </c>
      <c r="J10961" s="9" t="s">
        <v>3841</v>
      </c>
      <c r="K10961" s="9" t="s">
        <v>225</v>
      </c>
      <c r="L10961" s="9" t="s">
        <v>311</v>
      </c>
      <c r="M10961" s="9" t="s">
        <v>1117</v>
      </c>
      <c r="N10961" s="9" t="s">
        <v>198</v>
      </c>
      <c r="O10961" s="9" t="s">
        <v>176</v>
      </c>
      <c r="P10961" s="9" t="s">
        <v>503</v>
      </c>
      <c r="Q10961" s="9" t="s">
        <v>219</v>
      </c>
      <c r="R10961" s="9">
        <v>0</v>
      </c>
      <c r="S10961" s="9">
        <v>6</v>
      </c>
      <c r="U10961" s="9" t="s">
        <v>266</v>
      </c>
      <c r="X10961" s="9">
        <f>INDEX(SLA_Policy!$D$2:$D$5,MATCH(F10961,SLA_Policy!$A$2:$A$5,0))</f>
        <v>72</v>
      </c>
      <c r="Y10961" s="9" t="str">
        <f>IF(E10961="Cancelled","Excluded",IF(D10961="",IF((SLA_Policy!$B$8-B10961)*24&gt;X10961,"Open - Breached","Open - On Track"),IF((D10961-B10961)*24&lt;=X10961,"Met","Breached")))</f>
        <v>Met</v>
      </c>
    </row>
    <row r="10962" spans="1:25" x14ac:dyDescent="0.25">
      <c r="A10962" s="9" t="s">
        <v>15596</v>
      </c>
      <c r="B10962" s="23">
        <v>46237.376388888901</v>
      </c>
      <c r="C10962" s="23">
        <v>46237.386111111096</v>
      </c>
      <c r="D10962" s="23">
        <v>46237.447222222203</v>
      </c>
      <c r="E10962" s="9" t="s">
        <v>212</v>
      </c>
      <c r="F10962" s="9" t="s">
        <v>188</v>
      </c>
      <c r="G10962" s="9" t="s">
        <v>213</v>
      </c>
      <c r="H10962" s="9" t="s">
        <v>165</v>
      </c>
      <c r="I10962" s="9" t="s">
        <v>567</v>
      </c>
      <c r="J10962" s="9" t="s">
        <v>1451</v>
      </c>
      <c r="K10962" s="9" t="s">
        <v>239</v>
      </c>
      <c r="L10962" s="9" t="s">
        <v>351</v>
      </c>
      <c r="M10962" s="9" t="s">
        <v>562</v>
      </c>
      <c r="N10962" s="9" t="s">
        <v>196</v>
      </c>
      <c r="O10962" s="9" t="s">
        <v>176</v>
      </c>
      <c r="P10962" s="9" t="s">
        <v>419</v>
      </c>
      <c r="Q10962" s="9" t="s">
        <v>273</v>
      </c>
      <c r="R10962" s="9">
        <v>0</v>
      </c>
      <c r="S10962" s="9">
        <v>19</v>
      </c>
      <c r="U10962" s="9" t="s">
        <v>230</v>
      </c>
      <c r="X10962" s="9">
        <f>INDEX(SLA_Policy!$D$2:$D$5,MATCH(F10962,SLA_Policy!$A$2:$A$5,0))</f>
        <v>72</v>
      </c>
      <c r="Y10962" s="9" t="str">
        <f>IF(E10962="Cancelled","Excluded",IF(D10962="",IF((SLA_Policy!$B$8-B10962)*24&gt;X10962,"Open - Breached","Open - On Track"),IF((D10962-B10962)*24&lt;=X10962,"Met","Breached")))</f>
        <v>Met</v>
      </c>
    </row>
    <row r="10963" spans="1:25" x14ac:dyDescent="0.25">
      <c r="A10963" s="9" t="s">
        <v>15597</v>
      </c>
      <c r="B10963" s="23">
        <v>46237.380555555603</v>
      </c>
      <c r="C10963" s="23">
        <v>46237.552777777797</v>
      </c>
      <c r="D10963" s="23">
        <v>46238.335416666698</v>
      </c>
      <c r="E10963" s="9" t="s">
        <v>212</v>
      </c>
      <c r="F10963" s="9" t="s">
        <v>189</v>
      </c>
      <c r="G10963" s="9" t="s">
        <v>213</v>
      </c>
      <c r="H10963" s="9" t="s">
        <v>162</v>
      </c>
      <c r="I10963" s="9" t="s">
        <v>393</v>
      </c>
      <c r="J10963" s="9" t="s">
        <v>15598</v>
      </c>
      <c r="K10963" s="9" t="s">
        <v>225</v>
      </c>
      <c r="L10963" s="9" t="s">
        <v>216</v>
      </c>
      <c r="M10963" s="9" t="s">
        <v>2721</v>
      </c>
      <c r="N10963" s="9" t="s">
        <v>196</v>
      </c>
      <c r="O10963" s="9" t="s">
        <v>116</v>
      </c>
      <c r="P10963" s="9" t="s">
        <v>218</v>
      </c>
      <c r="Q10963" s="9" t="s">
        <v>219</v>
      </c>
      <c r="R10963" s="9">
        <v>0</v>
      </c>
      <c r="S10963" s="9">
        <v>10</v>
      </c>
      <c r="U10963" s="9" t="s">
        <v>661</v>
      </c>
      <c r="X10963" s="9">
        <f>INDEX(SLA_Policy!$D$2:$D$5,MATCH(F10963,SLA_Policy!$A$2:$A$5,0))</f>
        <v>120</v>
      </c>
      <c r="Y10963" s="9" t="str">
        <f>IF(E10963="Cancelled","Excluded",IF(D10963="",IF((SLA_Policy!$B$8-B10963)*24&gt;X10963,"Open - Breached","Open - On Track"),IF((D10963-B10963)*24&lt;=X10963,"Met","Breached")))</f>
        <v>Met</v>
      </c>
    </row>
    <row r="10964" spans="1:25" x14ac:dyDescent="0.25">
      <c r="A10964" s="9" t="s">
        <v>15599</v>
      </c>
      <c r="B10964" s="23">
        <v>46237.382638888899</v>
      </c>
      <c r="C10964" s="23">
        <v>46237.384722222203</v>
      </c>
      <c r="D10964" s="23">
        <v>46237.589583333298</v>
      </c>
      <c r="E10964" s="9" t="s">
        <v>212</v>
      </c>
      <c r="F10964" s="9" t="s">
        <v>188</v>
      </c>
      <c r="G10964" s="9" t="s">
        <v>213</v>
      </c>
      <c r="H10964" s="9" t="s">
        <v>88</v>
      </c>
      <c r="I10964" s="9" t="s">
        <v>486</v>
      </c>
      <c r="J10964" s="9" t="s">
        <v>15600</v>
      </c>
      <c r="K10964" s="9" t="s">
        <v>239</v>
      </c>
      <c r="L10964" s="9" t="s">
        <v>307</v>
      </c>
      <c r="M10964" s="9" t="s">
        <v>3395</v>
      </c>
      <c r="N10964" s="9" t="s">
        <v>198</v>
      </c>
      <c r="O10964" s="9" t="s">
        <v>178</v>
      </c>
      <c r="P10964" s="9" t="s">
        <v>272</v>
      </c>
      <c r="Q10964" s="9" t="s">
        <v>219</v>
      </c>
      <c r="R10964" s="9">
        <v>0</v>
      </c>
      <c r="S10964" s="9">
        <v>59</v>
      </c>
      <c r="U10964" s="9" t="s">
        <v>266</v>
      </c>
      <c r="W10964" s="9">
        <v>5</v>
      </c>
      <c r="X10964" s="9">
        <f>INDEX(SLA_Policy!$D$2:$D$5,MATCH(F10964,SLA_Policy!$A$2:$A$5,0))</f>
        <v>72</v>
      </c>
      <c r="Y10964" s="9" t="str">
        <f>IF(E10964="Cancelled","Excluded",IF(D10964="",IF((SLA_Policy!$B$8-B10964)*24&gt;X10964,"Open - Breached","Open - On Track"),IF((D10964-B10964)*24&lt;=X10964,"Met","Breached")))</f>
        <v>Met</v>
      </c>
    </row>
    <row r="10965" spans="1:25" x14ac:dyDescent="0.25">
      <c r="A10965" s="9" t="s">
        <v>15601</v>
      </c>
      <c r="B10965" s="23">
        <v>46237.3840277778</v>
      </c>
      <c r="C10965" s="23">
        <v>46237.386805555601</v>
      </c>
      <c r="D10965" s="23">
        <v>46238.323611111096</v>
      </c>
      <c r="E10965" s="9" t="s">
        <v>212</v>
      </c>
      <c r="F10965" s="9" t="s">
        <v>188</v>
      </c>
      <c r="G10965" s="9" t="s">
        <v>213</v>
      </c>
      <c r="H10965" s="9" t="s">
        <v>161</v>
      </c>
      <c r="I10965" s="9" t="s">
        <v>297</v>
      </c>
      <c r="J10965" s="9" t="s">
        <v>3141</v>
      </c>
      <c r="K10965" s="9" t="s">
        <v>225</v>
      </c>
      <c r="L10965" s="9" t="s">
        <v>351</v>
      </c>
      <c r="M10965" s="9" t="s">
        <v>779</v>
      </c>
      <c r="N10965" s="9" t="s">
        <v>198</v>
      </c>
      <c r="O10965" s="9" t="s">
        <v>177</v>
      </c>
      <c r="P10965" s="9" t="s">
        <v>241</v>
      </c>
      <c r="Q10965" s="9" t="s">
        <v>273</v>
      </c>
      <c r="R10965" s="9">
        <v>0</v>
      </c>
      <c r="S10965" s="9">
        <v>25</v>
      </c>
      <c r="U10965" s="9" t="s">
        <v>221</v>
      </c>
      <c r="X10965" s="9">
        <f>INDEX(SLA_Policy!$D$2:$D$5,MATCH(F10965,SLA_Policy!$A$2:$A$5,0))</f>
        <v>72</v>
      </c>
      <c r="Y10965" s="9" t="str">
        <f>IF(E10965="Cancelled","Excluded",IF(D10965="",IF((SLA_Policy!$B$8-B10965)*24&gt;X10965,"Open - Breached","Open - On Track"),IF((D10965-B10965)*24&lt;=X10965,"Met","Breached")))</f>
        <v>Met</v>
      </c>
    </row>
    <row r="10966" spans="1:25" x14ac:dyDescent="0.25">
      <c r="A10966" s="9" t="s">
        <v>15602</v>
      </c>
      <c r="B10966" s="23">
        <v>46237.386805555601</v>
      </c>
      <c r="C10966" s="23">
        <v>46237.404166666704</v>
      </c>
      <c r="D10966" s="23">
        <v>46238.722916666702</v>
      </c>
      <c r="E10966" s="9" t="s">
        <v>212</v>
      </c>
      <c r="F10966" s="9" t="s">
        <v>188</v>
      </c>
      <c r="G10966" s="9" t="s">
        <v>213</v>
      </c>
      <c r="H10966" s="9" t="s">
        <v>166</v>
      </c>
      <c r="I10966" s="9" t="s">
        <v>286</v>
      </c>
      <c r="J10966" s="9" t="s">
        <v>12160</v>
      </c>
      <c r="K10966" s="9" t="s">
        <v>239</v>
      </c>
      <c r="L10966" s="9" t="s">
        <v>282</v>
      </c>
      <c r="M10966" s="9" t="s">
        <v>426</v>
      </c>
      <c r="N10966" s="9" t="s">
        <v>197</v>
      </c>
      <c r="O10966" s="9" t="s">
        <v>181</v>
      </c>
      <c r="P10966" s="9" t="s">
        <v>449</v>
      </c>
      <c r="Q10966" s="9" t="s">
        <v>219</v>
      </c>
      <c r="R10966" s="9">
        <v>0</v>
      </c>
      <c r="S10966" s="9">
        <v>11</v>
      </c>
      <c r="U10966" s="9" t="s">
        <v>290</v>
      </c>
      <c r="X10966" s="9">
        <f>INDEX(SLA_Policy!$D$2:$D$5,MATCH(F10966,SLA_Policy!$A$2:$A$5,0))</f>
        <v>72</v>
      </c>
      <c r="Y10966" s="9" t="str">
        <f>IF(E10966="Cancelled","Excluded",IF(D10966="",IF((SLA_Policy!$B$8-B10966)*24&gt;X10966,"Open - Breached","Open - On Track"),IF((D10966-B10966)*24&lt;=X10966,"Met","Breached")))</f>
        <v>Met</v>
      </c>
    </row>
    <row r="10967" spans="1:25" x14ac:dyDescent="0.25">
      <c r="A10967" s="9" t="s">
        <v>15603</v>
      </c>
      <c r="B10967" s="23">
        <v>46237.390972222202</v>
      </c>
      <c r="C10967" s="23">
        <v>46237.434722222199</v>
      </c>
      <c r="D10967" s="23">
        <v>46239.345833333296</v>
      </c>
      <c r="E10967" s="9" t="s">
        <v>212</v>
      </c>
      <c r="F10967" s="9" t="s">
        <v>189</v>
      </c>
      <c r="G10967" s="9" t="s">
        <v>236</v>
      </c>
      <c r="H10967" s="9" t="s">
        <v>161</v>
      </c>
      <c r="I10967" s="9" t="s">
        <v>505</v>
      </c>
      <c r="J10967" s="9" t="s">
        <v>506</v>
      </c>
      <c r="K10967" s="9" t="s">
        <v>215</v>
      </c>
      <c r="L10967" s="9" t="s">
        <v>104</v>
      </c>
      <c r="M10967" s="9" t="s">
        <v>1719</v>
      </c>
      <c r="N10967" s="9" t="s">
        <v>196</v>
      </c>
      <c r="O10967" s="9" t="s">
        <v>177</v>
      </c>
      <c r="P10967" s="9" t="s">
        <v>300</v>
      </c>
      <c r="Q10967" s="9" t="s">
        <v>219</v>
      </c>
      <c r="R10967" s="9">
        <v>0</v>
      </c>
      <c r="S10967" s="9">
        <v>33</v>
      </c>
      <c r="U10967" s="9" t="s">
        <v>242</v>
      </c>
      <c r="X10967" s="9">
        <f>INDEX(SLA_Policy!$D$2:$D$5,MATCH(F10967,SLA_Policy!$A$2:$A$5,0))</f>
        <v>120</v>
      </c>
      <c r="Y10967" s="9" t="str">
        <f>IF(E10967="Cancelled","Excluded",IF(D10967="",IF((SLA_Policy!$B$8-B10967)*24&gt;X10967,"Open - Breached","Open - On Track"),IF((D10967-B10967)*24&lt;=X10967,"Met","Breached")))</f>
        <v>Met</v>
      </c>
    </row>
    <row r="10968" spans="1:25" x14ac:dyDescent="0.25">
      <c r="A10968" s="9" t="s">
        <v>15604</v>
      </c>
      <c r="B10968" s="23">
        <v>46237.394444444399</v>
      </c>
      <c r="C10968" s="23">
        <v>46237.501388888901</v>
      </c>
      <c r="D10968" s="23">
        <v>46239.327083333301</v>
      </c>
      <c r="E10968" s="9" t="s">
        <v>212</v>
      </c>
      <c r="F10968" s="9" t="s">
        <v>188</v>
      </c>
      <c r="G10968" s="9" t="s">
        <v>213</v>
      </c>
      <c r="H10968" s="9" t="s">
        <v>163</v>
      </c>
      <c r="I10968" s="9" t="s">
        <v>250</v>
      </c>
      <c r="J10968" s="9" t="s">
        <v>1407</v>
      </c>
      <c r="K10968" s="9" t="s">
        <v>246</v>
      </c>
      <c r="L10968" s="9" t="s">
        <v>104</v>
      </c>
      <c r="M10968" s="9" t="s">
        <v>1198</v>
      </c>
      <c r="N10968" s="9" t="s">
        <v>197</v>
      </c>
      <c r="O10968" s="9" t="s">
        <v>176</v>
      </c>
      <c r="P10968" s="9" t="s">
        <v>330</v>
      </c>
      <c r="Q10968" s="9" t="s">
        <v>219</v>
      </c>
      <c r="R10968" s="9">
        <v>0</v>
      </c>
      <c r="S10968" s="9">
        <v>118</v>
      </c>
      <c r="T10968" s="9" t="s">
        <v>229</v>
      </c>
      <c r="U10968" s="9" t="s">
        <v>376</v>
      </c>
      <c r="X10968" s="9">
        <f>INDEX(SLA_Policy!$D$2:$D$5,MATCH(F10968,SLA_Policy!$A$2:$A$5,0))</f>
        <v>72</v>
      </c>
      <c r="Y10968" s="9" t="str">
        <f>IF(E10968="Cancelled","Excluded",IF(D10968="",IF((SLA_Policy!$B$8-B10968)*24&gt;X10968,"Open - Breached","Open - On Track"),IF((D10968-B10968)*24&lt;=X10968,"Met","Breached")))</f>
        <v>Met</v>
      </c>
    </row>
    <row r="10969" spans="1:25" x14ac:dyDescent="0.25">
      <c r="A10969" s="9" t="s">
        <v>15605</v>
      </c>
      <c r="B10969" s="23">
        <v>46237.395833333299</v>
      </c>
      <c r="C10969" s="23">
        <v>46237.423611111102</v>
      </c>
      <c r="D10969" s="23">
        <v>46237.425694444399</v>
      </c>
      <c r="E10969" s="9" t="s">
        <v>212</v>
      </c>
      <c r="F10969" s="9" t="s">
        <v>189</v>
      </c>
      <c r="G10969" s="9" t="s">
        <v>213</v>
      </c>
      <c r="H10969" s="9" t="s">
        <v>161</v>
      </c>
      <c r="I10969" s="9" t="s">
        <v>454</v>
      </c>
      <c r="J10969" s="9" t="s">
        <v>10173</v>
      </c>
      <c r="K10969" s="9" t="s">
        <v>239</v>
      </c>
      <c r="L10969" s="9" t="s">
        <v>226</v>
      </c>
      <c r="M10969" s="9" t="s">
        <v>1111</v>
      </c>
      <c r="N10969" s="9" t="s">
        <v>199</v>
      </c>
      <c r="O10969" s="9" t="s">
        <v>177</v>
      </c>
      <c r="P10969" s="9" t="s">
        <v>241</v>
      </c>
      <c r="Q10969" s="9" t="s">
        <v>219</v>
      </c>
      <c r="R10969" s="9">
        <v>0</v>
      </c>
      <c r="S10969" s="9">
        <v>7</v>
      </c>
      <c r="U10969" s="9" t="s">
        <v>221</v>
      </c>
      <c r="X10969" s="9">
        <f>INDEX(SLA_Policy!$D$2:$D$5,MATCH(F10969,SLA_Policy!$A$2:$A$5,0))</f>
        <v>120</v>
      </c>
      <c r="Y10969" s="9" t="str">
        <f>IF(E10969="Cancelled","Excluded",IF(D10969="",IF((SLA_Policy!$B$8-B10969)*24&gt;X10969,"Open - Breached","Open - On Track"),IF((D10969-B10969)*24&lt;=X10969,"Met","Breached")))</f>
        <v>Met</v>
      </c>
    </row>
    <row r="10970" spans="1:25" x14ac:dyDescent="0.25">
      <c r="A10970" s="9" t="s">
        <v>15606</v>
      </c>
      <c r="B10970" s="23">
        <v>46237.402777777803</v>
      </c>
      <c r="C10970" s="23">
        <v>46237.566666666702</v>
      </c>
      <c r="D10970" s="23">
        <v>46238.348611111098</v>
      </c>
      <c r="E10970" s="9" t="s">
        <v>212</v>
      </c>
      <c r="F10970" s="9" t="s">
        <v>188</v>
      </c>
      <c r="G10970" s="9" t="s">
        <v>213</v>
      </c>
      <c r="H10970" s="9" t="s">
        <v>166</v>
      </c>
      <c r="I10970" s="9" t="s">
        <v>378</v>
      </c>
      <c r="J10970" s="9" t="s">
        <v>15572</v>
      </c>
      <c r="K10970" s="9" t="s">
        <v>225</v>
      </c>
      <c r="L10970" s="9" t="s">
        <v>293</v>
      </c>
      <c r="M10970" s="9" t="s">
        <v>1637</v>
      </c>
      <c r="N10970" s="9" t="s">
        <v>197</v>
      </c>
      <c r="O10970" s="9" t="s">
        <v>180</v>
      </c>
      <c r="P10970" s="9" t="s">
        <v>381</v>
      </c>
      <c r="Q10970" s="9" t="s">
        <v>219</v>
      </c>
      <c r="R10970" s="9">
        <v>0</v>
      </c>
      <c r="S10970" s="9">
        <v>131</v>
      </c>
      <c r="T10970" s="9" t="s">
        <v>136</v>
      </c>
      <c r="U10970" s="9" t="s">
        <v>140</v>
      </c>
      <c r="V10970" s="9" t="s">
        <v>15518</v>
      </c>
      <c r="X10970" s="9">
        <f>INDEX(SLA_Policy!$D$2:$D$5,MATCH(F10970,SLA_Policy!$A$2:$A$5,0))</f>
        <v>72</v>
      </c>
      <c r="Y10970" s="9" t="str">
        <f>IF(E10970="Cancelled","Excluded",IF(D10970="",IF((SLA_Policy!$B$8-B10970)*24&gt;X10970,"Open - Breached","Open - On Track"),IF((D10970-B10970)*24&lt;=X10970,"Met","Breached")))</f>
        <v>Met</v>
      </c>
    </row>
    <row r="10971" spans="1:25" x14ac:dyDescent="0.25">
      <c r="A10971" s="9" t="s">
        <v>15607</v>
      </c>
      <c r="B10971" s="23">
        <v>46237.406944444498</v>
      </c>
      <c r="C10971" s="23">
        <v>46237.411805555603</v>
      </c>
      <c r="D10971" s="23">
        <v>46237.627083333296</v>
      </c>
      <c r="E10971" s="9" t="s">
        <v>212</v>
      </c>
      <c r="F10971" s="9" t="s">
        <v>187</v>
      </c>
      <c r="G10971" s="9" t="s">
        <v>213</v>
      </c>
      <c r="H10971" s="9" t="s">
        <v>166</v>
      </c>
      <c r="I10971" s="9" t="s">
        <v>1238</v>
      </c>
      <c r="J10971" s="9" t="s">
        <v>15608</v>
      </c>
      <c r="K10971" s="9" t="s">
        <v>246</v>
      </c>
      <c r="L10971" s="9" t="s">
        <v>311</v>
      </c>
      <c r="M10971" s="9" t="s">
        <v>3539</v>
      </c>
      <c r="N10971" s="9" t="s">
        <v>197</v>
      </c>
      <c r="O10971" s="9" t="s">
        <v>181</v>
      </c>
      <c r="P10971" s="9" t="s">
        <v>668</v>
      </c>
      <c r="Q10971" s="9" t="s">
        <v>273</v>
      </c>
      <c r="R10971" s="9">
        <v>0</v>
      </c>
      <c r="S10971" s="9">
        <v>55</v>
      </c>
      <c r="T10971" s="9" t="s">
        <v>343</v>
      </c>
      <c r="U10971" s="9" t="s">
        <v>376</v>
      </c>
      <c r="W10971" s="9">
        <v>5</v>
      </c>
      <c r="X10971" s="9">
        <f>INDEX(SLA_Policy!$D$2:$D$5,MATCH(F10971,SLA_Policy!$A$2:$A$5,0))</f>
        <v>8</v>
      </c>
      <c r="Y10971" s="9" t="str">
        <f>IF(E10971="Cancelled","Excluded",IF(D10971="",IF((SLA_Policy!$B$8-B10971)*24&gt;X10971,"Open - Breached","Open - On Track"),IF((D10971-B10971)*24&lt;=X10971,"Met","Breached")))</f>
        <v>Met</v>
      </c>
    </row>
    <row r="10972" spans="1:25" x14ac:dyDescent="0.25">
      <c r="A10972" s="9" t="s">
        <v>15609</v>
      </c>
      <c r="B10972" s="23">
        <v>46237.413888888899</v>
      </c>
      <c r="C10972" s="23">
        <v>46237.429166666698</v>
      </c>
      <c r="D10972" s="23">
        <v>46237.466666666704</v>
      </c>
      <c r="E10972" s="9" t="s">
        <v>212</v>
      </c>
      <c r="F10972" s="9" t="s">
        <v>189</v>
      </c>
      <c r="G10972" s="9" t="s">
        <v>213</v>
      </c>
      <c r="H10972" s="9" t="s">
        <v>161</v>
      </c>
      <c r="I10972" s="9" t="s">
        <v>389</v>
      </c>
      <c r="J10972" s="9" t="s">
        <v>2025</v>
      </c>
      <c r="K10972" s="9" t="s">
        <v>239</v>
      </c>
      <c r="L10972" s="9" t="s">
        <v>216</v>
      </c>
      <c r="M10972" s="9" t="s">
        <v>2539</v>
      </c>
      <c r="N10972" s="9" t="s">
        <v>198</v>
      </c>
      <c r="O10972" s="9" t="s">
        <v>116</v>
      </c>
      <c r="P10972" s="9" t="s">
        <v>551</v>
      </c>
      <c r="Q10972" s="9" t="s">
        <v>219</v>
      </c>
      <c r="R10972" s="9">
        <v>0</v>
      </c>
      <c r="S10972" s="9">
        <v>7</v>
      </c>
      <c r="U10972" s="9" t="s">
        <v>266</v>
      </c>
      <c r="X10972" s="9">
        <f>INDEX(SLA_Policy!$D$2:$D$5,MATCH(F10972,SLA_Policy!$A$2:$A$5,0))</f>
        <v>120</v>
      </c>
      <c r="Y10972" s="9" t="str">
        <f>IF(E10972="Cancelled","Excluded",IF(D10972="",IF((SLA_Policy!$B$8-B10972)*24&gt;X10972,"Open - Breached","Open - On Track"),IF((D10972-B10972)*24&lt;=X10972,"Met","Breached")))</f>
        <v>Met</v>
      </c>
    </row>
    <row r="10973" spans="1:25" x14ac:dyDescent="0.25">
      <c r="A10973" s="9" t="s">
        <v>15610</v>
      </c>
      <c r="B10973" s="23">
        <v>46237.414583333302</v>
      </c>
      <c r="C10973" s="23">
        <v>46237.423611111102</v>
      </c>
      <c r="D10973" s="23">
        <v>46238.392361111102</v>
      </c>
      <c r="E10973" s="9" t="s">
        <v>212</v>
      </c>
      <c r="F10973" s="9" t="s">
        <v>188</v>
      </c>
      <c r="G10973" s="9" t="s">
        <v>236</v>
      </c>
      <c r="H10973" s="9" t="s">
        <v>163</v>
      </c>
      <c r="I10973" s="9" t="s">
        <v>315</v>
      </c>
      <c r="J10973" s="9" t="s">
        <v>4372</v>
      </c>
      <c r="K10973" s="9" t="s">
        <v>262</v>
      </c>
      <c r="L10973" s="9" t="s">
        <v>282</v>
      </c>
      <c r="M10973" s="9" t="s">
        <v>3106</v>
      </c>
      <c r="N10973" s="9" t="s">
        <v>196</v>
      </c>
      <c r="O10973" s="9" t="s">
        <v>180</v>
      </c>
      <c r="P10973" s="9" t="s">
        <v>318</v>
      </c>
      <c r="Q10973" s="9" t="s">
        <v>219</v>
      </c>
      <c r="R10973" s="9">
        <v>0</v>
      </c>
      <c r="S10973" s="9">
        <v>172</v>
      </c>
      <c r="T10973" s="9" t="s">
        <v>136</v>
      </c>
      <c r="U10973" s="9" t="s">
        <v>242</v>
      </c>
      <c r="W10973" s="9">
        <v>4</v>
      </c>
      <c r="X10973" s="9">
        <f>INDEX(SLA_Policy!$D$2:$D$5,MATCH(F10973,SLA_Policy!$A$2:$A$5,0))</f>
        <v>72</v>
      </c>
      <c r="Y10973" s="9" t="str">
        <f>IF(E10973="Cancelled","Excluded",IF(D10973="",IF((SLA_Policy!$B$8-B10973)*24&gt;X10973,"Open - Breached","Open - On Track"),IF((D10973-B10973)*24&lt;=X10973,"Met","Breached")))</f>
        <v>Met</v>
      </c>
    </row>
    <row r="10974" spans="1:25" x14ac:dyDescent="0.25">
      <c r="A10974" s="9" t="s">
        <v>15611</v>
      </c>
      <c r="B10974" s="23">
        <v>46237.4243055556</v>
      </c>
      <c r="C10974" s="23">
        <v>46237.443749999999</v>
      </c>
      <c r="D10974" s="23">
        <v>46238.650694444397</v>
      </c>
      <c r="E10974" s="9" t="s">
        <v>212</v>
      </c>
      <c r="F10974" s="9" t="s">
        <v>189</v>
      </c>
      <c r="G10974" s="9" t="s">
        <v>213</v>
      </c>
      <c r="H10974" s="9" t="s">
        <v>88</v>
      </c>
      <c r="I10974" s="9" t="s">
        <v>92</v>
      </c>
      <c r="J10974" s="9" t="s">
        <v>214</v>
      </c>
      <c r="K10974" s="9" t="s">
        <v>239</v>
      </c>
      <c r="L10974" s="9" t="s">
        <v>216</v>
      </c>
      <c r="M10974" s="9" t="s">
        <v>3434</v>
      </c>
      <c r="N10974" s="9" t="s">
        <v>198</v>
      </c>
      <c r="O10974" s="9" t="s">
        <v>178</v>
      </c>
      <c r="P10974" s="9" t="s">
        <v>272</v>
      </c>
      <c r="Q10974" s="9" t="s">
        <v>219</v>
      </c>
      <c r="R10974" s="9">
        <v>0</v>
      </c>
      <c r="S10974" s="9">
        <v>9</v>
      </c>
      <c r="T10974" s="9" t="s">
        <v>220</v>
      </c>
      <c r="U10974" s="9" t="s">
        <v>661</v>
      </c>
      <c r="W10974" s="9">
        <v>5</v>
      </c>
      <c r="X10974" s="9">
        <f>INDEX(SLA_Policy!$D$2:$D$5,MATCH(F10974,SLA_Policy!$A$2:$A$5,0))</f>
        <v>120</v>
      </c>
      <c r="Y10974" s="9" t="str">
        <f>IF(E10974="Cancelled","Excluded",IF(D10974="",IF((SLA_Policy!$B$8-B10974)*24&gt;X10974,"Open - Breached","Open - On Track"),IF((D10974-B10974)*24&lt;=X10974,"Met","Breached")))</f>
        <v>Met</v>
      </c>
    </row>
    <row r="10975" spans="1:25" x14ac:dyDescent="0.25">
      <c r="A10975" s="9" t="s">
        <v>15612</v>
      </c>
      <c r="B10975" s="23">
        <v>46237.429861111101</v>
      </c>
      <c r="C10975" s="23">
        <v>46237.438194444498</v>
      </c>
      <c r="D10975" s="23">
        <v>46238.395833333299</v>
      </c>
      <c r="E10975" s="9" t="s">
        <v>212</v>
      </c>
      <c r="F10975" s="9" t="s">
        <v>189</v>
      </c>
      <c r="G10975" s="9" t="s">
        <v>213</v>
      </c>
      <c r="H10975" s="9" t="s">
        <v>88</v>
      </c>
      <c r="I10975" s="9" t="s">
        <v>268</v>
      </c>
      <c r="J10975" s="9" t="s">
        <v>15613</v>
      </c>
      <c r="K10975" s="9" t="s">
        <v>215</v>
      </c>
      <c r="L10975" s="9" t="s">
        <v>226</v>
      </c>
      <c r="M10975" s="9" t="s">
        <v>2520</v>
      </c>
      <c r="N10975" s="9" t="s">
        <v>198</v>
      </c>
      <c r="O10975" s="9" t="s">
        <v>178</v>
      </c>
      <c r="P10975" s="9" t="s">
        <v>360</v>
      </c>
      <c r="Q10975" s="9" t="s">
        <v>219</v>
      </c>
      <c r="R10975" s="9">
        <v>0</v>
      </c>
      <c r="S10975" s="9">
        <v>23</v>
      </c>
      <c r="T10975" s="9" t="s">
        <v>136</v>
      </c>
      <c r="U10975" s="9" t="s">
        <v>661</v>
      </c>
      <c r="X10975" s="9">
        <f>INDEX(SLA_Policy!$D$2:$D$5,MATCH(F10975,SLA_Policy!$A$2:$A$5,0))</f>
        <v>120</v>
      </c>
      <c r="Y10975" s="9" t="str">
        <f>IF(E10975="Cancelled","Excluded",IF(D10975="",IF((SLA_Policy!$B$8-B10975)*24&gt;X10975,"Open - Breached","Open - On Track"),IF((D10975-B10975)*24&lt;=X10975,"Met","Breached")))</f>
        <v>Met</v>
      </c>
    </row>
    <row r="10976" spans="1:25" x14ac:dyDescent="0.25">
      <c r="A10976" s="9" t="s">
        <v>15614</v>
      </c>
      <c r="B10976" s="23">
        <v>46237.433333333298</v>
      </c>
      <c r="C10976" s="23">
        <v>46237.619444444397</v>
      </c>
      <c r="D10976" s="23">
        <v>46238.415972222203</v>
      </c>
      <c r="E10976" s="9" t="s">
        <v>212</v>
      </c>
      <c r="F10976" s="9" t="s">
        <v>189</v>
      </c>
      <c r="G10976" s="9" t="s">
        <v>213</v>
      </c>
      <c r="H10976" s="9" t="s">
        <v>162</v>
      </c>
      <c r="I10976" s="9" t="s">
        <v>393</v>
      </c>
      <c r="J10976" s="9" t="s">
        <v>1040</v>
      </c>
      <c r="K10976" s="9" t="s">
        <v>303</v>
      </c>
      <c r="L10976" s="9" t="s">
        <v>311</v>
      </c>
      <c r="M10976" s="9" t="s">
        <v>1740</v>
      </c>
      <c r="N10976" s="9" t="s">
        <v>197</v>
      </c>
      <c r="O10976" s="9" t="s">
        <v>116</v>
      </c>
      <c r="P10976" s="9" t="s">
        <v>258</v>
      </c>
      <c r="Q10976" s="9" t="s">
        <v>219</v>
      </c>
      <c r="R10976" s="9">
        <v>0</v>
      </c>
      <c r="S10976" s="9">
        <v>14</v>
      </c>
      <c r="U10976" s="9" t="s">
        <v>266</v>
      </c>
      <c r="X10976" s="9">
        <f>INDEX(SLA_Policy!$D$2:$D$5,MATCH(F10976,SLA_Policy!$A$2:$A$5,0))</f>
        <v>120</v>
      </c>
      <c r="Y10976" s="9" t="str">
        <f>IF(E10976="Cancelled","Excluded",IF(D10976="",IF((SLA_Policy!$B$8-B10976)*24&gt;X10976,"Open - Breached","Open - On Track"),IF((D10976-B10976)*24&lt;=X10976,"Met","Breached")))</f>
        <v>Met</v>
      </c>
    </row>
    <row r="10977" spans="1:25" x14ac:dyDescent="0.25">
      <c r="A10977" s="9" t="s">
        <v>15615</v>
      </c>
      <c r="B10977" s="23">
        <v>46237.436805555597</v>
      </c>
      <c r="C10977" s="23">
        <v>46237.494444444397</v>
      </c>
      <c r="D10977" s="23">
        <v>46238.342361111099</v>
      </c>
      <c r="E10977" s="9" t="s">
        <v>212</v>
      </c>
      <c r="F10977" s="9" t="s">
        <v>189</v>
      </c>
      <c r="G10977" s="9" t="s">
        <v>236</v>
      </c>
      <c r="H10977" s="9" t="s">
        <v>164</v>
      </c>
      <c r="I10977" s="9" t="s">
        <v>421</v>
      </c>
      <c r="J10977" s="9" t="s">
        <v>2556</v>
      </c>
      <c r="K10977" s="9" t="s">
        <v>246</v>
      </c>
      <c r="L10977" s="9" t="s">
        <v>216</v>
      </c>
      <c r="M10977" s="9" t="s">
        <v>1114</v>
      </c>
      <c r="N10977" s="9" t="s">
        <v>196</v>
      </c>
      <c r="O10977" s="9" t="s">
        <v>180</v>
      </c>
      <c r="P10977" s="9" t="s">
        <v>318</v>
      </c>
      <c r="Q10977" s="9" t="s">
        <v>219</v>
      </c>
      <c r="R10977" s="9">
        <v>0</v>
      </c>
      <c r="S10977" s="9">
        <v>14</v>
      </c>
      <c r="T10977" s="9" t="s">
        <v>343</v>
      </c>
      <c r="U10977" s="9" t="s">
        <v>242</v>
      </c>
      <c r="W10977" s="9">
        <v>4</v>
      </c>
      <c r="X10977" s="9">
        <f>INDEX(SLA_Policy!$D$2:$D$5,MATCH(F10977,SLA_Policy!$A$2:$A$5,0))</f>
        <v>120</v>
      </c>
      <c r="Y10977" s="9" t="str">
        <f>IF(E10977="Cancelled","Excluded",IF(D10977="",IF((SLA_Policy!$B$8-B10977)*24&gt;X10977,"Open - Breached","Open - On Track"),IF((D10977-B10977)*24&lt;=X10977,"Met","Breached")))</f>
        <v>Met</v>
      </c>
    </row>
    <row r="10978" spans="1:25" x14ac:dyDescent="0.25">
      <c r="A10978" s="9" t="s">
        <v>15616</v>
      </c>
      <c r="B10978" s="23">
        <v>46237.442361111098</v>
      </c>
      <c r="C10978" s="23">
        <v>46237.497222222199</v>
      </c>
      <c r="D10978" s="23">
        <v>46238.371527777803</v>
      </c>
      <c r="E10978" s="9" t="s">
        <v>212</v>
      </c>
      <c r="F10978" s="9" t="s">
        <v>188</v>
      </c>
      <c r="G10978" s="9" t="s">
        <v>213</v>
      </c>
      <c r="H10978" s="9" t="s">
        <v>166</v>
      </c>
      <c r="I10978" s="9" t="s">
        <v>378</v>
      </c>
      <c r="J10978" s="9" t="s">
        <v>1994</v>
      </c>
      <c r="K10978" s="9" t="s">
        <v>225</v>
      </c>
      <c r="L10978" s="9" t="s">
        <v>351</v>
      </c>
      <c r="M10978" s="9" t="s">
        <v>968</v>
      </c>
      <c r="N10978" s="9" t="s">
        <v>197</v>
      </c>
      <c r="O10978" s="9" t="s">
        <v>180</v>
      </c>
      <c r="P10978" s="9" t="s">
        <v>318</v>
      </c>
      <c r="Q10978" s="9" t="s">
        <v>219</v>
      </c>
      <c r="R10978" s="9">
        <v>0</v>
      </c>
      <c r="S10978" s="9">
        <v>39</v>
      </c>
      <c r="T10978" s="9" t="s">
        <v>220</v>
      </c>
      <c r="U10978" s="9" t="s">
        <v>140</v>
      </c>
      <c r="V10978" s="9" t="s">
        <v>15518</v>
      </c>
      <c r="X10978" s="9">
        <f>INDEX(SLA_Policy!$D$2:$D$5,MATCH(F10978,SLA_Policy!$A$2:$A$5,0))</f>
        <v>72</v>
      </c>
      <c r="Y10978" s="9" t="str">
        <f>IF(E10978="Cancelled","Excluded",IF(D10978="",IF((SLA_Policy!$B$8-B10978)*24&gt;X10978,"Open - Breached","Open - On Track"),IF((D10978-B10978)*24&lt;=X10978,"Met","Breached")))</f>
        <v>Met</v>
      </c>
    </row>
    <row r="10979" spans="1:25" x14ac:dyDescent="0.25">
      <c r="A10979" s="9" t="s">
        <v>15617</v>
      </c>
      <c r="B10979" s="23">
        <v>46237.45</v>
      </c>
      <c r="C10979" s="23">
        <v>46237.487500000003</v>
      </c>
      <c r="D10979" s="23">
        <v>46240.374305555597</v>
      </c>
      <c r="E10979" s="9" t="s">
        <v>212</v>
      </c>
      <c r="F10979" s="9" t="s">
        <v>188</v>
      </c>
      <c r="G10979" s="9" t="s">
        <v>213</v>
      </c>
      <c r="H10979" s="9" t="s">
        <v>166</v>
      </c>
      <c r="I10979" s="9" t="s">
        <v>378</v>
      </c>
      <c r="J10979" s="9" t="s">
        <v>6822</v>
      </c>
      <c r="K10979" s="9" t="s">
        <v>215</v>
      </c>
      <c r="L10979" s="9" t="s">
        <v>311</v>
      </c>
      <c r="M10979" s="9" t="s">
        <v>538</v>
      </c>
      <c r="N10979" s="9" t="s">
        <v>197</v>
      </c>
      <c r="O10979" s="9" t="s">
        <v>180</v>
      </c>
      <c r="P10979" s="9" t="s">
        <v>318</v>
      </c>
      <c r="Q10979" s="9" t="s">
        <v>219</v>
      </c>
      <c r="R10979" s="9">
        <v>0</v>
      </c>
      <c r="S10979" s="9">
        <v>46</v>
      </c>
      <c r="T10979" s="9" t="s">
        <v>322</v>
      </c>
      <c r="U10979" s="9" t="s">
        <v>140</v>
      </c>
      <c r="V10979" s="9" t="s">
        <v>15518</v>
      </c>
      <c r="W10979" s="9">
        <v>5</v>
      </c>
      <c r="X10979" s="9">
        <f>INDEX(SLA_Policy!$D$2:$D$5,MATCH(F10979,SLA_Policy!$A$2:$A$5,0))</f>
        <v>72</v>
      </c>
      <c r="Y10979" s="9" t="str">
        <f>IF(E10979="Cancelled","Excluded",IF(D10979="",IF((SLA_Policy!$B$8-B10979)*24&gt;X10979,"Open - Breached","Open - On Track"),IF((D10979-B10979)*24&lt;=X10979,"Met","Breached")))</f>
        <v>Met</v>
      </c>
    </row>
    <row r="10980" spans="1:25" x14ac:dyDescent="0.25">
      <c r="A10980" s="9" t="s">
        <v>15618</v>
      </c>
      <c r="B10980" s="23">
        <v>46237.459027777797</v>
      </c>
      <c r="C10980" s="23">
        <v>46237.460416666698</v>
      </c>
      <c r="D10980" s="23">
        <v>46237.720138888901</v>
      </c>
      <c r="E10980" s="9" t="s">
        <v>212</v>
      </c>
      <c r="F10980" s="9" t="s">
        <v>189</v>
      </c>
      <c r="G10980" s="9" t="s">
        <v>213</v>
      </c>
      <c r="H10980" s="9" t="s">
        <v>164</v>
      </c>
      <c r="I10980" s="9" t="s">
        <v>339</v>
      </c>
      <c r="J10980" s="9" t="s">
        <v>866</v>
      </c>
      <c r="K10980" s="9" t="s">
        <v>303</v>
      </c>
      <c r="L10980" s="9" t="s">
        <v>395</v>
      </c>
      <c r="M10980" s="9" t="s">
        <v>2547</v>
      </c>
      <c r="N10980" s="9" t="s">
        <v>200</v>
      </c>
      <c r="O10980" s="9" t="s">
        <v>116</v>
      </c>
      <c r="P10980" s="9" t="s">
        <v>234</v>
      </c>
      <c r="Q10980" s="9" t="s">
        <v>219</v>
      </c>
      <c r="R10980" s="9">
        <v>0</v>
      </c>
      <c r="S10980" s="9">
        <v>14</v>
      </c>
      <c r="T10980" s="9" t="s">
        <v>343</v>
      </c>
      <c r="U10980" s="9" t="s">
        <v>248</v>
      </c>
      <c r="W10980" s="9">
        <v>4</v>
      </c>
      <c r="X10980" s="9">
        <f>INDEX(SLA_Policy!$D$2:$D$5,MATCH(F10980,SLA_Policy!$A$2:$A$5,0))</f>
        <v>120</v>
      </c>
      <c r="Y10980" s="9" t="str">
        <f>IF(E10980="Cancelled","Excluded",IF(D10980="",IF((SLA_Policy!$B$8-B10980)*24&gt;X10980,"Open - Breached","Open - On Track"),IF((D10980-B10980)*24&lt;=X10980,"Met","Breached")))</f>
        <v>Met</v>
      </c>
    </row>
    <row r="10981" spans="1:25" x14ac:dyDescent="0.25">
      <c r="A10981" s="9" t="s">
        <v>15619</v>
      </c>
      <c r="B10981" s="23">
        <v>46237.460416666698</v>
      </c>
      <c r="C10981" s="23">
        <v>46237.461111111101</v>
      </c>
      <c r="D10981" s="23">
        <v>46238.373611111099</v>
      </c>
      <c r="E10981" s="9" t="s">
        <v>212</v>
      </c>
      <c r="F10981" s="9" t="s">
        <v>187</v>
      </c>
      <c r="G10981" s="9" t="s">
        <v>213</v>
      </c>
      <c r="H10981" s="9" t="s">
        <v>88</v>
      </c>
      <c r="I10981" s="9" t="s">
        <v>354</v>
      </c>
      <c r="J10981" s="9" t="s">
        <v>4449</v>
      </c>
      <c r="K10981" s="9" t="s">
        <v>239</v>
      </c>
      <c r="L10981" s="9" t="s">
        <v>226</v>
      </c>
      <c r="M10981" s="9" t="s">
        <v>1377</v>
      </c>
      <c r="N10981" s="9" t="s">
        <v>198</v>
      </c>
      <c r="O10981" s="9" t="s">
        <v>180</v>
      </c>
      <c r="P10981" s="9" t="s">
        <v>368</v>
      </c>
      <c r="Q10981" s="9" t="s">
        <v>273</v>
      </c>
      <c r="R10981" s="9">
        <v>0</v>
      </c>
      <c r="S10981" s="9">
        <v>17</v>
      </c>
      <c r="T10981" s="9" t="s">
        <v>220</v>
      </c>
      <c r="U10981" s="9" t="s">
        <v>290</v>
      </c>
      <c r="W10981" s="9">
        <v>2</v>
      </c>
      <c r="X10981" s="9">
        <f>INDEX(SLA_Policy!$D$2:$D$5,MATCH(F10981,SLA_Policy!$A$2:$A$5,0))</f>
        <v>8</v>
      </c>
      <c r="Y10981" s="9" t="str">
        <f>IF(E10981="Cancelled","Excluded",IF(D10981="",IF((SLA_Policy!$B$8-B10981)*24&gt;X10981,"Open - Breached","Open - On Track"),IF((D10981-B10981)*24&lt;=X10981,"Met","Breached")))</f>
        <v>Breached</v>
      </c>
    </row>
    <row r="10982" spans="1:25" x14ac:dyDescent="0.25">
      <c r="A10982" s="9" t="s">
        <v>15620</v>
      </c>
      <c r="B10982" s="23">
        <v>46237.482638888898</v>
      </c>
      <c r="C10982" s="23">
        <v>46237.505555555603</v>
      </c>
      <c r="D10982" s="23">
        <v>46238.577777777798</v>
      </c>
      <c r="E10982" s="9" t="s">
        <v>212</v>
      </c>
      <c r="F10982" s="9" t="s">
        <v>189</v>
      </c>
      <c r="G10982" s="9" t="s">
        <v>213</v>
      </c>
      <c r="H10982" s="9" t="s">
        <v>162</v>
      </c>
      <c r="I10982" s="9" t="s">
        <v>244</v>
      </c>
      <c r="J10982" s="9" t="s">
        <v>7070</v>
      </c>
      <c r="K10982" s="9" t="s">
        <v>246</v>
      </c>
      <c r="L10982" s="9" t="s">
        <v>270</v>
      </c>
      <c r="M10982" s="9" t="s">
        <v>2046</v>
      </c>
      <c r="N10982" s="9" t="s">
        <v>196</v>
      </c>
      <c r="O10982" s="9" t="s">
        <v>179</v>
      </c>
      <c r="P10982" s="9" t="s">
        <v>264</v>
      </c>
      <c r="Q10982" s="9" t="s">
        <v>219</v>
      </c>
      <c r="R10982" s="9">
        <v>0</v>
      </c>
      <c r="S10982" s="9">
        <v>8</v>
      </c>
      <c r="U10982" s="9" t="s">
        <v>248</v>
      </c>
      <c r="X10982" s="9">
        <f>INDEX(SLA_Policy!$D$2:$D$5,MATCH(F10982,SLA_Policy!$A$2:$A$5,0))</f>
        <v>120</v>
      </c>
      <c r="Y10982" s="9" t="str">
        <f>IF(E10982="Cancelled","Excluded",IF(D10982="",IF((SLA_Policy!$B$8-B10982)*24&gt;X10982,"Open - Breached","Open - On Track"),IF((D10982-B10982)*24&lt;=X10982,"Met","Breached")))</f>
        <v>Met</v>
      </c>
    </row>
    <row r="10983" spans="1:25" x14ac:dyDescent="0.25">
      <c r="A10983" s="9" t="s">
        <v>15621</v>
      </c>
      <c r="B10983" s="23">
        <v>46237.483333333301</v>
      </c>
      <c r="C10983" s="23">
        <v>46237.546527777798</v>
      </c>
      <c r="D10983" s="23">
        <v>46239.319444444503</v>
      </c>
      <c r="E10983" s="9" t="s">
        <v>212</v>
      </c>
      <c r="F10983" s="9" t="s">
        <v>189</v>
      </c>
      <c r="G10983" s="9" t="s">
        <v>213</v>
      </c>
      <c r="H10983" s="9" t="s">
        <v>167</v>
      </c>
      <c r="I10983" s="9" t="s">
        <v>536</v>
      </c>
      <c r="J10983" s="9" t="s">
        <v>2940</v>
      </c>
      <c r="K10983" s="9" t="s">
        <v>303</v>
      </c>
      <c r="L10983" s="9" t="s">
        <v>104</v>
      </c>
      <c r="M10983" s="9" t="s">
        <v>2293</v>
      </c>
      <c r="N10983" s="9" t="s">
        <v>196</v>
      </c>
      <c r="O10983" s="9" t="s">
        <v>180</v>
      </c>
      <c r="P10983" s="9" t="s">
        <v>368</v>
      </c>
      <c r="Q10983" s="9" t="s">
        <v>219</v>
      </c>
      <c r="R10983" s="9">
        <v>0</v>
      </c>
      <c r="S10983" s="9">
        <v>20</v>
      </c>
      <c r="T10983" s="9" t="s">
        <v>220</v>
      </c>
      <c r="U10983" s="9" t="s">
        <v>376</v>
      </c>
      <c r="X10983" s="9">
        <f>INDEX(SLA_Policy!$D$2:$D$5,MATCH(F10983,SLA_Policy!$A$2:$A$5,0))</f>
        <v>120</v>
      </c>
      <c r="Y10983" s="9" t="str">
        <f>IF(E10983="Cancelled","Excluded",IF(D10983="",IF((SLA_Policy!$B$8-B10983)*24&gt;X10983,"Open - Breached","Open - On Track"),IF((D10983-B10983)*24&lt;=X10983,"Met","Breached")))</f>
        <v>Met</v>
      </c>
    </row>
    <row r="10984" spans="1:25" x14ac:dyDescent="0.25">
      <c r="A10984" s="9" t="s">
        <v>15622</v>
      </c>
      <c r="B10984" s="23">
        <v>46237.488194444399</v>
      </c>
      <c r="C10984" s="23">
        <v>46237.493055555598</v>
      </c>
      <c r="D10984" s="23">
        <v>46237.628472222197</v>
      </c>
      <c r="E10984" s="9" t="s">
        <v>212</v>
      </c>
      <c r="F10984" s="9" t="s">
        <v>188</v>
      </c>
      <c r="G10984" s="9" t="s">
        <v>213</v>
      </c>
      <c r="H10984" s="9" t="s">
        <v>167</v>
      </c>
      <c r="I10984" s="9" t="s">
        <v>362</v>
      </c>
      <c r="J10984" s="9" t="s">
        <v>2679</v>
      </c>
      <c r="K10984" s="9" t="s">
        <v>225</v>
      </c>
      <c r="L10984" s="9" t="s">
        <v>293</v>
      </c>
      <c r="M10984" s="9" t="s">
        <v>1637</v>
      </c>
      <c r="N10984" s="9" t="s">
        <v>198</v>
      </c>
      <c r="O10984" s="9" t="s">
        <v>176</v>
      </c>
      <c r="P10984" s="9" t="s">
        <v>253</v>
      </c>
      <c r="Q10984" s="9" t="s">
        <v>219</v>
      </c>
      <c r="R10984" s="9">
        <v>0</v>
      </c>
      <c r="S10984" s="9">
        <v>21</v>
      </c>
      <c r="U10984" s="9" t="s">
        <v>266</v>
      </c>
      <c r="W10984" s="9">
        <v>5</v>
      </c>
      <c r="X10984" s="9">
        <f>INDEX(SLA_Policy!$D$2:$D$5,MATCH(F10984,SLA_Policy!$A$2:$A$5,0))</f>
        <v>72</v>
      </c>
      <c r="Y10984" s="9" t="str">
        <f>IF(E10984="Cancelled","Excluded",IF(D10984="",IF((SLA_Policy!$B$8-B10984)*24&gt;X10984,"Open - Breached","Open - On Track"),IF((D10984-B10984)*24&lt;=X10984,"Met","Breached")))</f>
        <v>Met</v>
      </c>
    </row>
    <row r="10985" spans="1:25" x14ac:dyDescent="0.25">
      <c r="A10985" s="9" t="s">
        <v>15623</v>
      </c>
      <c r="B10985" s="23">
        <v>46237.4909722222</v>
      </c>
      <c r="C10985" s="23">
        <v>46237.496527777803</v>
      </c>
      <c r="D10985" s="23">
        <v>46238.470138888901</v>
      </c>
      <c r="E10985" s="9" t="s">
        <v>212</v>
      </c>
      <c r="F10985" s="9" t="s">
        <v>189</v>
      </c>
      <c r="G10985" s="9" t="s">
        <v>213</v>
      </c>
      <c r="H10985" s="9" t="s">
        <v>163</v>
      </c>
      <c r="I10985" s="9" t="s">
        <v>223</v>
      </c>
      <c r="J10985" s="9" t="s">
        <v>8725</v>
      </c>
      <c r="K10985" s="9" t="s">
        <v>262</v>
      </c>
      <c r="L10985" s="9" t="s">
        <v>216</v>
      </c>
      <c r="M10985" s="9" t="s">
        <v>867</v>
      </c>
      <c r="N10985" s="9" t="s">
        <v>200</v>
      </c>
      <c r="O10985" s="9" t="s">
        <v>176</v>
      </c>
      <c r="P10985" s="9" t="s">
        <v>419</v>
      </c>
      <c r="Q10985" s="9" t="s">
        <v>219</v>
      </c>
      <c r="R10985" s="9">
        <v>0</v>
      </c>
      <c r="S10985" s="9">
        <v>115</v>
      </c>
      <c r="T10985" s="9" t="s">
        <v>220</v>
      </c>
      <c r="U10985" s="9" t="s">
        <v>376</v>
      </c>
      <c r="W10985" s="9">
        <v>5</v>
      </c>
      <c r="X10985" s="9">
        <f>INDEX(SLA_Policy!$D$2:$D$5,MATCH(F10985,SLA_Policy!$A$2:$A$5,0))</f>
        <v>120</v>
      </c>
      <c r="Y10985" s="9" t="str">
        <f>IF(E10985="Cancelled","Excluded",IF(D10985="",IF((SLA_Policy!$B$8-B10985)*24&gt;X10985,"Open - Breached","Open - On Track"),IF((D10985-B10985)*24&lt;=X10985,"Met","Breached")))</f>
        <v>Met</v>
      </c>
    </row>
    <row r="10986" spans="1:25" x14ac:dyDescent="0.25">
      <c r="A10986" s="9" t="s">
        <v>15624</v>
      </c>
      <c r="B10986" s="23">
        <v>46237.5</v>
      </c>
      <c r="C10986" s="23">
        <v>46237.524305555598</v>
      </c>
      <c r="D10986" s="23">
        <v>46238.3305555556</v>
      </c>
      <c r="E10986" s="9" t="s">
        <v>212</v>
      </c>
      <c r="F10986" s="9" t="s">
        <v>189</v>
      </c>
      <c r="G10986" s="9" t="s">
        <v>213</v>
      </c>
      <c r="H10986" s="9" t="s">
        <v>165</v>
      </c>
      <c r="I10986" s="9" t="s">
        <v>567</v>
      </c>
      <c r="J10986" s="9" t="s">
        <v>1190</v>
      </c>
      <c r="K10986" s="9" t="s">
        <v>225</v>
      </c>
      <c r="L10986" s="9" t="s">
        <v>226</v>
      </c>
      <c r="M10986" s="9" t="s">
        <v>627</v>
      </c>
      <c r="N10986" s="9" t="s">
        <v>198</v>
      </c>
      <c r="O10986" s="9" t="s">
        <v>176</v>
      </c>
      <c r="P10986" s="9" t="s">
        <v>503</v>
      </c>
      <c r="Q10986" s="9" t="s">
        <v>219</v>
      </c>
      <c r="R10986" s="9">
        <v>0</v>
      </c>
      <c r="S10986" s="9">
        <v>11</v>
      </c>
      <c r="U10986" s="9" t="s">
        <v>266</v>
      </c>
      <c r="W10986" s="9">
        <v>4</v>
      </c>
      <c r="X10986" s="9">
        <f>INDEX(SLA_Policy!$D$2:$D$5,MATCH(F10986,SLA_Policy!$A$2:$A$5,0))</f>
        <v>120</v>
      </c>
      <c r="Y10986" s="9" t="str">
        <f>IF(E10986="Cancelled","Excluded",IF(D10986="",IF((SLA_Policy!$B$8-B10986)*24&gt;X10986,"Open - Breached","Open - On Track"),IF((D10986-B10986)*24&lt;=X10986,"Met","Breached")))</f>
        <v>Met</v>
      </c>
    </row>
    <row r="10987" spans="1:25" x14ac:dyDescent="0.25">
      <c r="A10987" s="9" t="s">
        <v>15625</v>
      </c>
      <c r="B10987" s="23">
        <v>46237.502083333296</v>
      </c>
      <c r="C10987" s="23">
        <v>46237.508333333302</v>
      </c>
      <c r="D10987" s="23">
        <v>46238.318749999999</v>
      </c>
      <c r="E10987" s="9" t="s">
        <v>212</v>
      </c>
      <c r="F10987" s="9" t="s">
        <v>188</v>
      </c>
      <c r="G10987" s="9" t="s">
        <v>213</v>
      </c>
      <c r="H10987" s="9" t="s">
        <v>161</v>
      </c>
      <c r="I10987" s="9" t="s">
        <v>297</v>
      </c>
      <c r="J10987" s="9" t="s">
        <v>3141</v>
      </c>
      <c r="K10987" s="9" t="s">
        <v>239</v>
      </c>
      <c r="L10987" s="9" t="s">
        <v>216</v>
      </c>
      <c r="M10987" s="9" t="s">
        <v>5275</v>
      </c>
      <c r="N10987" s="9" t="s">
        <v>198</v>
      </c>
      <c r="O10987" s="9" t="s">
        <v>177</v>
      </c>
      <c r="P10987" s="9" t="s">
        <v>300</v>
      </c>
      <c r="Q10987" s="9" t="s">
        <v>219</v>
      </c>
      <c r="R10987" s="9">
        <v>0</v>
      </c>
      <c r="S10987" s="9">
        <v>18</v>
      </c>
      <c r="U10987" s="9" t="s">
        <v>376</v>
      </c>
      <c r="X10987" s="9">
        <f>INDEX(SLA_Policy!$D$2:$D$5,MATCH(F10987,SLA_Policy!$A$2:$A$5,0))</f>
        <v>72</v>
      </c>
      <c r="Y10987" s="9" t="str">
        <f>IF(E10987="Cancelled","Excluded",IF(D10987="",IF((SLA_Policy!$B$8-B10987)*24&gt;X10987,"Open - Breached","Open - On Track"),IF((D10987-B10987)*24&lt;=X10987,"Met","Breached")))</f>
        <v>Met</v>
      </c>
    </row>
    <row r="10988" spans="1:25" x14ac:dyDescent="0.25">
      <c r="A10988" s="9" t="s">
        <v>15626</v>
      </c>
      <c r="B10988" s="23">
        <v>46237.536805555603</v>
      </c>
      <c r="C10988" s="23">
        <v>46237.554861111101</v>
      </c>
      <c r="D10988" s="23">
        <v>46241.3972222222</v>
      </c>
      <c r="E10988" s="9" t="s">
        <v>212</v>
      </c>
      <c r="F10988" s="9" t="s">
        <v>188</v>
      </c>
      <c r="G10988" s="9" t="s">
        <v>236</v>
      </c>
      <c r="H10988" s="9" t="s">
        <v>163</v>
      </c>
      <c r="I10988" s="9" t="s">
        <v>315</v>
      </c>
      <c r="J10988" s="9" t="s">
        <v>932</v>
      </c>
      <c r="K10988" s="9" t="s">
        <v>14602</v>
      </c>
      <c r="L10988" s="9" t="s">
        <v>12094</v>
      </c>
      <c r="M10988" s="9" t="s">
        <v>14773</v>
      </c>
      <c r="N10988" s="9" t="s">
        <v>196</v>
      </c>
      <c r="O10988" s="9" t="s">
        <v>176</v>
      </c>
      <c r="P10988" s="9" t="s">
        <v>253</v>
      </c>
      <c r="Q10988" s="9" t="s">
        <v>219</v>
      </c>
      <c r="R10988" s="9">
        <v>0</v>
      </c>
      <c r="S10988" s="9">
        <v>107</v>
      </c>
      <c r="T10988" s="9" t="s">
        <v>136</v>
      </c>
      <c r="U10988" s="9" t="s">
        <v>242</v>
      </c>
      <c r="X10988" s="9">
        <f>INDEX(SLA_Policy!$D$2:$D$5,MATCH(F10988,SLA_Policy!$A$2:$A$5,0))</f>
        <v>72</v>
      </c>
      <c r="Y10988" s="9" t="str">
        <f>IF(E10988="Cancelled","Excluded",IF(D10988="",IF((SLA_Policy!$B$8-B10988)*24&gt;X10988,"Open - Breached","Open - On Track"),IF((D10988-B10988)*24&lt;=X10988,"Met","Breached")))</f>
        <v>Breached</v>
      </c>
    </row>
    <row r="10989" spans="1:25" x14ac:dyDescent="0.25">
      <c r="A10989" s="9" t="s">
        <v>15627</v>
      </c>
      <c r="B10989" s="23">
        <v>46237.559722222199</v>
      </c>
      <c r="C10989" s="23">
        <v>46237.59375</v>
      </c>
      <c r="D10989" s="23">
        <v>46237.607638888898</v>
      </c>
      <c r="E10989" s="9" t="s">
        <v>212</v>
      </c>
      <c r="F10989" s="9" t="s">
        <v>188</v>
      </c>
      <c r="G10989" s="9" t="s">
        <v>213</v>
      </c>
      <c r="H10989" s="9" t="s">
        <v>161</v>
      </c>
      <c r="I10989" s="9" t="s">
        <v>454</v>
      </c>
      <c r="J10989" s="9" t="s">
        <v>15628</v>
      </c>
      <c r="K10989" s="9" t="s">
        <v>246</v>
      </c>
      <c r="L10989" s="9" t="s">
        <v>311</v>
      </c>
      <c r="M10989" s="9" t="s">
        <v>1565</v>
      </c>
      <c r="N10989" s="9" t="s">
        <v>196</v>
      </c>
      <c r="O10989" s="9" t="s">
        <v>116</v>
      </c>
      <c r="P10989" s="9" t="s">
        <v>590</v>
      </c>
      <c r="Q10989" s="9" t="s">
        <v>219</v>
      </c>
      <c r="R10989" s="9">
        <v>0</v>
      </c>
      <c r="S10989" s="9">
        <v>3</v>
      </c>
      <c r="U10989" s="9" t="s">
        <v>290</v>
      </c>
      <c r="X10989" s="9">
        <f>INDEX(SLA_Policy!$D$2:$D$5,MATCH(F10989,SLA_Policy!$A$2:$A$5,0))</f>
        <v>72</v>
      </c>
      <c r="Y10989" s="9" t="str">
        <f>IF(E10989="Cancelled","Excluded",IF(D10989="",IF((SLA_Policy!$B$8-B10989)*24&gt;X10989,"Open - Breached","Open - On Track"),IF((D10989-B10989)*24&lt;=X10989,"Met","Breached")))</f>
        <v>Met</v>
      </c>
    </row>
    <row r="10990" spans="1:25" x14ac:dyDescent="0.25">
      <c r="A10990" s="9" t="s">
        <v>15629</v>
      </c>
      <c r="B10990" s="23">
        <v>46237.588888888902</v>
      </c>
      <c r="C10990" s="23">
        <v>46237.613194444399</v>
      </c>
      <c r="D10990" s="23">
        <v>46237.673611111102</v>
      </c>
      <c r="E10990" s="9" t="s">
        <v>212</v>
      </c>
      <c r="F10990" s="9" t="s">
        <v>188</v>
      </c>
      <c r="G10990" s="9" t="s">
        <v>213</v>
      </c>
      <c r="H10990" s="9" t="s">
        <v>162</v>
      </c>
      <c r="I10990" s="9" t="s">
        <v>393</v>
      </c>
      <c r="J10990" s="9" t="s">
        <v>11577</v>
      </c>
      <c r="K10990" s="9" t="s">
        <v>303</v>
      </c>
      <c r="L10990" s="9" t="s">
        <v>293</v>
      </c>
      <c r="M10990" s="9" t="s">
        <v>3379</v>
      </c>
      <c r="N10990" s="9" t="s">
        <v>196</v>
      </c>
      <c r="O10990" s="9" t="s">
        <v>116</v>
      </c>
      <c r="P10990" s="9" t="s">
        <v>234</v>
      </c>
      <c r="Q10990" s="9" t="s">
        <v>219</v>
      </c>
      <c r="R10990" s="9">
        <v>0</v>
      </c>
      <c r="S10990" s="9">
        <v>36</v>
      </c>
      <c r="U10990" s="9" t="s">
        <v>248</v>
      </c>
      <c r="X10990" s="9">
        <f>INDEX(SLA_Policy!$D$2:$D$5,MATCH(F10990,SLA_Policy!$A$2:$A$5,0))</f>
        <v>72</v>
      </c>
      <c r="Y10990" s="9" t="str">
        <f>IF(E10990="Cancelled","Excluded",IF(D10990="",IF((SLA_Policy!$B$8-B10990)*24&gt;X10990,"Open - Breached","Open - On Track"),IF((D10990-B10990)*24&lt;=X10990,"Met","Breached")))</f>
        <v>Met</v>
      </c>
    </row>
    <row r="10991" spans="1:25" x14ac:dyDescent="0.25">
      <c r="A10991" s="9" t="s">
        <v>15630</v>
      </c>
      <c r="B10991" s="23">
        <v>46237.631944444503</v>
      </c>
      <c r="C10991" s="23">
        <v>46237.632638888899</v>
      </c>
      <c r="D10991" s="23">
        <v>46238.408333333296</v>
      </c>
      <c r="E10991" s="9" t="s">
        <v>212</v>
      </c>
      <c r="F10991" s="9" t="s">
        <v>188</v>
      </c>
      <c r="G10991" s="9" t="s">
        <v>213</v>
      </c>
      <c r="H10991" s="9" t="s">
        <v>163</v>
      </c>
      <c r="I10991" s="9" t="s">
        <v>250</v>
      </c>
      <c r="J10991" s="9" t="s">
        <v>935</v>
      </c>
      <c r="K10991" s="9" t="s">
        <v>239</v>
      </c>
      <c r="L10991" s="9" t="s">
        <v>226</v>
      </c>
      <c r="M10991" s="9" t="s">
        <v>1641</v>
      </c>
      <c r="N10991" s="9" t="s">
        <v>200</v>
      </c>
      <c r="O10991" s="9" t="s">
        <v>176</v>
      </c>
      <c r="P10991" s="9" t="s">
        <v>419</v>
      </c>
      <c r="Q10991" s="9" t="s">
        <v>219</v>
      </c>
      <c r="R10991" s="9">
        <v>0</v>
      </c>
      <c r="S10991" s="9">
        <v>17</v>
      </c>
      <c r="T10991" s="9" t="s">
        <v>136</v>
      </c>
      <c r="U10991" s="9" t="s">
        <v>376</v>
      </c>
      <c r="W10991" s="9">
        <v>5</v>
      </c>
      <c r="X10991" s="9">
        <f>INDEX(SLA_Policy!$D$2:$D$5,MATCH(F10991,SLA_Policy!$A$2:$A$5,0))</f>
        <v>72</v>
      </c>
      <c r="Y10991" s="9" t="str">
        <f>IF(E10991="Cancelled","Excluded",IF(D10991="",IF((SLA_Policy!$B$8-B10991)*24&gt;X10991,"Open - Breached","Open - On Track"),IF((D10991-B10991)*24&lt;=X10991,"Met","Breached")))</f>
        <v>Met</v>
      </c>
    </row>
    <row r="10992" spans="1:25" x14ac:dyDescent="0.25">
      <c r="A10992" s="9" t="s">
        <v>15631</v>
      </c>
      <c r="B10992" s="23">
        <v>46237.636805555601</v>
      </c>
      <c r="C10992" s="23">
        <v>46237.675694444399</v>
      </c>
      <c r="D10992" s="23">
        <v>46238.369444444397</v>
      </c>
      <c r="E10992" s="9" t="s">
        <v>212</v>
      </c>
      <c r="F10992" s="9" t="s">
        <v>188</v>
      </c>
      <c r="G10992" s="9" t="s">
        <v>236</v>
      </c>
      <c r="H10992" s="9" t="s">
        <v>167</v>
      </c>
      <c r="I10992" s="9" t="s">
        <v>255</v>
      </c>
      <c r="J10992" s="9" t="s">
        <v>3806</v>
      </c>
      <c r="K10992" s="9" t="s">
        <v>239</v>
      </c>
      <c r="L10992" s="9" t="s">
        <v>226</v>
      </c>
      <c r="M10992" s="9" t="s">
        <v>1641</v>
      </c>
      <c r="N10992" s="9" t="s">
        <v>196</v>
      </c>
      <c r="O10992" s="9" t="s">
        <v>116</v>
      </c>
      <c r="P10992" s="9" t="s">
        <v>551</v>
      </c>
      <c r="Q10992" s="9" t="s">
        <v>219</v>
      </c>
      <c r="R10992" s="9">
        <v>0</v>
      </c>
      <c r="S10992" s="9">
        <v>14</v>
      </c>
      <c r="U10992" s="9" t="s">
        <v>242</v>
      </c>
      <c r="X10992" s="9">
        <f>INDEX(SLA_Policy!$D$2:$D$5,MATCH(F10992,SLA_Policy!$A$2:$A$5,0))</f>
        <v>72</v>
      </c>
      <c r="Y10992" s="9" t="str">
        <f>IF(E10992="Cancelled","Excluded",IF(D10992="",IF((SLA_Policy!$B$8-B10992)*24&gt;X10992,"Open - Breached","Open - On Track"),IF((D10992-B10992)*24&lt;=X10992,"Met","Breached")))</f>
        <v>Met</v>
      </c>
    </row>
    <row r="10993" spans="1:25" x14ac:dyDescent="0.25">
      <c r="A10993" s="9" t="s">
        <v>15632</v>
      </c>
      <c r="B10993" s="23">
        <v>46237.662499999999</v>
      </c>
      <c r="C10993" s="23">
        <v>46237.6652777778</v>
      </c>
      <c r="D10993" s="23">
        <v>46238.34375</v>
      </c>
      <c r="E10993" s="9" t="s">
        <v>212</v>
      </c>
      <c r="F10993" s="9" t="s">
        <v>188</v>
      </c>
      <c r="G10993" s="9" t="s">
        <v>213</v>
      </c>
      <c r="H10993" s="9" t="s">
        <v>166</v>
      </c>
      <c r="I10993" s="9" t="s">
        <v>378</v>
      </c>
      <c r="J10993" s="9" t="s">
        <v>15039</v>
      </c>
      <c r="K10993" s="9" t="s">
        <v>246</v>
      </c>
      <c r="L10993" s="9" t="s">
        <v>104</v>
      </c>
      <c r="M10993" s="9" t="s">
        <v>1416</v>
      </c>
      <c r="N10993" s="9" t="s">
        <v>199</v>
      </c>
      <c r="O10993" s="9" t="s">
        <v>180</v>
      </c>
      <c r="P10993" s="9" t="s">
        <v>368</v>
      </c>
      <c r="Q10993" s="9" t="s">
        <v>219</v>
      </c>
      <c r="R10993" s="9">
        <v>0</v>
      </c>
      <c r="S10993" s="9">
        <v>63</v>
      </c>
      <c r="T10993" s="9" t="s">
        <v>220</v>
      </c>
      <c r="U10993" s="9" t="s">
        <v>140</v>
      </c>
      <c r="V10993" s="9" t="s">
        <v>15518</v>
      </c>
      <c r="W10993" s="9">
        <v>4</v>
      </c>
      <c r="X10993" s="9">
        <f>INDEX(SLA_Policy!$D$2:$D$5,MATCH(F10993,SLA_Policy!$A$2:$A$5,0))</f>
        <v>72</v>
      </c>
      <c r="Y10993" s="9" t="str">
        <f>IF(E10993="Cancelled","Excluded",IF(D10993="",IF((SLA_Policy!$B$8-B10993)*24&gt;X10993,"Open - Breached","Open - On Track"),IF((D10993-B10993)*24&lt;=X10993,"Met","Breached")))</f>
        <v>Met</v>
      </c>
    </row>
    <row r="10994" spans="1:25" x14ac:dyDescent="0.25">
      <c r="A10994" s="9" t="s">
        <v>15633</v>
      </c>
      <c r="B10994" s="23">
        <v>46237.671527777798</v>
      </c>
      <c r="C10994" s="23">
        <v>46237.6743055556</v>
      </c>
      <c r="D10994" s="23">
        <v>46238.407638888901</v>
      </c>
      <c r="E10994" s="9" t="s">
        <v>212</v>
      </c>
      <c r="F10994" s="9" t="s">
        <v>188</v>
      </c>
      <c r="G10994" s="9" t="s">
        <v>213</v>
      </c>
      <c r="H10994" s="9" t="s">
        <v>166</v>
      </c>
      <c r="I10994" s="9" t="s">
        <v>378</v>
      </c>
      <c r="J10994" s="9" t="s">
        <v>3174</v>
      </c>
      <c r="K10994" s="9" t="s">
        <v>262</v>
      </c>
      <c r="L10994" s="9" t="s">
        <v>311</v>
      </c>
      <c r="M10994" s="9" t="s">
        <v>3967</v>
      </c>
      <c r="N10994" s="9" t="s">
        <v>198</v>
      </c>
      <c r="O10994" s="9" t="s">
        <v>180</v>
      </c>
      <c r="P10994" s="9" t="s">
        <v>368</v>
      </c>
      <c r="Q10994" s="9" t="s">
        <v>219</v>
      </c>
      <c r="R10994" s="9">
        <v>0</v>
      </c>
      <c r="S10994" s="9">
        <v>44</v>
      </c>
      <c r="T10994" s="9" t="s">
        <v>220</v>
      </c>
      <c r="U10994" s="9" t="s">
        <v>140</v>
      </c>
      <c r="V10994" s="9" t="s">
        <v>15518</v>
      </c>
      <c r="W10994" s="9">
        <v>5</v>
      </c>
      <c r="X10994" s="9">
        <f>INDEX(SLA_Policy!$D$2:$D$5,MATCH(F10994,SLA_Policy!$A$2:$A$5,0))</f>
        <v>72</v>
      </c>
      <c r="Y10994" s="9" t="str">
        <f>IF(E10994="Cancelled","Excluded",IF(D10994="",IF((SLA_Policy!$B$8-B10994)*24&gt;X10994,"Open - Breached","Open - On Track"),IF((D10994-B10994)*24&lt;=X10994,"Met","Breached")))</f>
        <v>Met</v>
      </c>
    </row>
    <row r="10995" spans="1:25" x14ac:dyDescent="0.25">
      <c r="A10995" s="9" t="s">
        <v>15634</v>
      </c>
      <c r="B10995" s="23">
        <v>46237.672222222202</v>
      </c>
      <c r="C10995" s="23">
        <v>46237.684722222199</v>
      </c>
      <c r="D10995" s="23">
        <v>46237.761805555601</v>
      </c>
      <c r="E10995" s="9" t="s">
        <v>212</v>
      </c>
      <c r="F10995" s="9" t="s">
        <v>188</v>
      </c>
      <c r="G10995" s="9" t="s">
        <v>213</v>
      </c>
      <c r="H10995" s="9" t="s">
        <v>161</v>
      </c>
      <c r="I10995" s="9" t="s">
        <v>297</v>
      </c>
      <c r="J10995" s="9" t="s">
        <v>521</v>
      </c>
      <c r="K10995" s="9" t="s">
        <v>215</v>
      </c>
      <c r="L10995" s="9" t="s">
        <v>270</v>
      </c>
      <c r="M10995" s="9" t="s">
        <v>3955</v>
      </c>
      <c r="N10995" s="9" t="s">
        <v>198</v>
      </c>
      <c r="O10995" s="9" t="s">
        <v>116</v>
      </c>
      <c r="P10995" s="9" t="s">
        <v>218</v>
      </c>
      <c r="Q10995" s="9" t="s">
        <v>219</v>
      </c>
      <c r="R10995" s="9">
        <v>0</v>
      </c>
      <c r="S10995" s="9">
        <v>8</v>
      </c>
      <c r="U10995" s="9" t="s">
        <v>266</v>
      </c>
      <c r="W10995" s="9">
        <v>4</v>
      </c>
      <c r="X10995" s="9">
        <f>INDEX(SLA_Policy!$D$2:$D$5,MATCH(F10995,SLA_Policy!$A$2:$A$5,0))</f>
        <v>72</v>
      </c>
      <c r="Y10995" s="9" t="str">
        <f>IF(E10995="Cancelled","Excluded",IF(D10995="",IF((SLA_Policy!$B$8-B10995)*24&gt;X10995,"Open - Breached","Open - On Track"),IF((D10995-B10995)*24&lt;=X10995,"Met","Breached")))</f>
        <v>Met</v>
      </c>
    </row>
    <row r="10996" spans="1:25" x14ac:dyDescent="0.25">
      <c r="A10996" s="9" t="s">
        <v>15635</v>
      </c>
      <c r="B10996" s="23">
        <v>46237.675000000003</v>
      </c>
      <c r="C10996" s="23">
        <v>46237.680555555598</v>
      </c>
      <c r="D10996" s="23">
        <v>46237.704861111102</v>
      </c>
      <c r="E10996" s="9" t="s">
        <v>212</v>
      </c>
      <c r="F10996" s="9" t="s">
        <v>188</v>
      </c>
      <c r="G10996" s="9" t="s">
        <v>213</v>
      </c>
      <c r="H10996" s="9" t="s">
        <v>162</v>
      </c>
      <c r="I10996" s="9" t="s">
        <v>393</v>
      </c>
      <c r="J10996" s="9" t="s">
        <v>874</v>
      </c>
      <c r="K10996" s="9" t="s">
        <v>246</v>
      </c>
      <c r="L10996" s="9" t="s">
        <v>282</v>
      </c>
      <c r="M10996" s="9" t="s">
        <v>2172</v>
      </c>
      <c r="N10996" s="9" t="s">
        <v>198</v>
      </c>
      <c r="O10996" s="9" t="s">
        <v>116</v>
      </c>
      <c r="P10996" s="9" t="s">
        <v>234</v>
      </c>
      <c r="Q10996" s="9" t="s">
        <v>219</v>
      </c>
      <c r="R10996" s="9">
        <v>0</v>
      </c>
      <c r="S10996" s="9">
        <v>10</v>
      </c>
      <c r="U10996" s="9" t="s">
        <v>248</v>
      </c>
      <c r="W10996" s="9">
        <v>3</v>
      </c>
      <c r="X10996" s="9">
        <f>INDEX(SLA_Policy!$D$2:$D$5,MATCH(F10996,SLA_Policy!$A$2:$A$5,0))</f>
        <v>72</v>
      </c>
      <c r="Y10996" s="9" t="str">
        <f>IF(E10996="Cancelled","Excluded",IF(D10996="",IF((SLA_Policy!$B$8-B10996)*24&gt;X10996,"Open - Breached","Open - On Track"),IF((D10996-B10996)*24&lt;=X10996,"Met","Breached")))</f>
        <v>Met</v>
      </c>
    </row>
    <row r="10997" spans="1:25" x14ac:dyDescent="0.25">
      <c r="A10997" s="9" t="s">
        <v>15636</v>
      </c>
      <c r="B10997" s="23">
        <v>46237.679166666698</v>
      </c>
      <c r="C10997" s="23">
        <v>46237.6965277778</v>
      </c>
      <c r="D10997" s="23">
        <v>46239.381249999999</v>
      </c>
      <c r="E10997" s="9" t="s">
        <v>212</v>
      </c>
      <c r="F10997" s="9" t="s">
        <v>189</v>
      </c>
      <c r="G10997" s="9" t="s">
        <v>213</v>
      </c>
      <c r="H10997" s="9" t="s">
        <v>162</v>
      </c>
      <c r="I10997" s="9" t="s">
        <v>345</v>
      </c>
      <c r="J10997" s="9" t="s">
        <v>2804</v>
      </c>
      <c r="K10997" s="9" t="s">
        <v>239</v>
      </c>
      <c r="L10997" s="9" t="s">
        <v>282</v>
      </c>
      <c r="M10997" s="9" t="s">
        <v>3467</v>
      </c>
      <c r="N10997" s="9" t="s">
        <v>200</v>
      </c>
      <c r="O10997" s="9" t="s">
        <v>179</v>
      </c>
      <c r="P10997" s="9" t="s">
        <v>284</v>
      </c>
      <c r="Q10997" s="9" t="s">
        <v>219</v>
      </c>
      <c r="R10997" s="9">
        <v>1</v>
      </c>
      <c r="S10997" s="9">
        <v>38</v>
      </c>
      <c r="U10997" s="9" t="s">
        <v>661</v>
      </c>
      <c r="X10997" s="9">
        <f>INDEX(SLA_Policy!$D$2:$D$5,MATCH(F10997,SLA_Policy!$A$2:$A$5,0))</f>
        <v>120</v>
      </c>
      <c r="Y10997" s="9" t="str">
        <f>IF(E10997="Cancelled","Excluded",IF(D10997="",IF((SLA_Policy!$B$8-B10997)*24&gt;X10997,"Open - Breached","Open - On Track"),IF((D10997-B10997)*24&lt;=X10997,"Met","Breached")))</f>
        <v>Met</v>
      </c>
    </row>
    <row r="10998" spans="1:25" x14ac:dyDescent="0.25">
      <c r="A10998" s="9" t="s">
        <v>15637</v>
      </c>
      <c r="B10998" s="23">
        <v>46237.680555555598</v>
      </c>
      <c r="C10998" s="23">
        <v>46238.331250000003</v>
      </c>
      <c r="D10998" s="23">
        <v>46239.451388888898</v>
      </c>
      <c r="E10998" s="9" t="s">
        <v>212</v>
      </c>
      <c r="F10998" s="9" t="s">
        <v>189</v>
      </c>
      <c r="G10998" s="9" t="s">
        <v>213</v>
      </c>
      <c r="H10998" s="9" t="s">
        <v>162</v>
      </c>
      <c r="I10998" s="9" t="s">
        <v>345</v>
      </c>
      <c r="J10998" s="9" t="s">
        <v>3017</v>
      </c>
      <c r="K10998" s="9" t="s">
        <v>246</v>
      </c>
      <c r="L10998" s="9" t="s">
        <v>311</v>
      </c>
      <c r="M10998" s="9" t="s">
        <v>2910</v>
      </c>
      <c r="N10998" s="9" t="s">
        <v>197</v>
      </c>
      <c r="O10998" s="9" t="s">
        <v>179</v>
      </c>
      <c r="P10998" s="9" t="s">
        <v>284</v>
      </c>
      <c r="Q10998" s="9" t="s">
        <v>219</v>
      </c>
      <c r="R10998" s="9">
        <v>0</v>
      </c>
      <c r="S10998" s="9">
        <v>23</v>
      </c>
      <c r="U10998" s="9" t="s">
        <v>661</v>
      </c>
      <c r="W10998" s="9">
        <v>4</v>
      </c>
      <c r="X10998" s="9">
        <f>INDEX(SLA_Policy!$D$2:$D$5,MATCH(F10998,SLA_Policy!$A$2:$A$5,0))</f>
        <v>120</v>
      </c>
      <c r="Y10998" s="9" t="str">
        <f>IF(E10998="Cancelled","Excluded",IF(D10998="",IF((SLA_Policy!$B$8-B10998)*24&gt;X10998,"Open - Breached","Open - On Track"),IF((D10998-B10998)*24&lt;=X10998,"Met","Breached")))</f>
        <v>Met</v>
      </c>
    </row>
    <row r="10999" spans="1:25" x14ac:dyDescent="0.25">
      <c r="A10999" s="9" t="s">
        <v>15638</v>
      </c>
      <c r="B10999" s="23">
        <v>46237.680555555598</v>
      </c>
      <c r="C10999" s="23">
        <v>46237.681250000001</v>
      </c>
      <c r="D10999" s="23">
        <v>46237.702083333301</v>
      </c>
      <c r="E10999" s="9" t="s">
        <v>212</v>
      </c>
      <c r="F10999" s="9" t="s">
        <v>188</v>
      </c>
      <c r="G10999" s="9" t="s">
        <v>213</v>
      </c>
      <c r="H10999" s="9" t="s">
        <v>161</v>
      </c>
      <c r="I10999" s="9" t="s">
        <v>389</v>
      </c>
      <c r="J10999" s="9" t="s">
        <v>1929</v>
      </c>
      <c r="K10999" s="9" t="s">
        <v>239</v>
      </c>
      <c r="L10999" s="9" t="s">
        <v>282</v>
      </c>
      <c r="M10999" s="9" t="s">
        <v>426</v>
      </c>
      <c r="N10999" s="9" t="s">
        <v>198</v>
      </c>
      <c r="O10999" s="9" t="s">
        <v>116</v>
      </c>
      <c r="P10999" s="9" t="s">
        <v>590</v>
      </c>
      <c r="Q10999" s="9" t="s">
        <v>219</v>
      </c>
      <c r="R10999" s="9">
        <v>0</v>
      </c>
      <c r="S10999" s="9">
        <v>12</v>
      </c>
      <c r="U10999" s="9" t="s">
        <v>376</v>
      </c>
      <c r="W10999" s="9">
        <v>5</v>
      </c>
      <c r="X10999" s="9">
        <f>INDEX(SLA_Policy!$D$2:$D$5,MATCH(F10999,SLA_Policy!$A$2:$A$5,0))</f>
        <v>72</v>
      </c>
      <c r="Y10999" s="9" t="str">
        <f>IF(E10999="Cancelled","Excluded",IF(D10999="",IF((SLA_Policy!$B$8-B10999)*24&gt;X10999,"Open - Breached","Open - On Track"),IF((D10999-B10999)*24&lt;=X10999,"Met","Breached")))</f>
        <v>Met</v>
      </c>
    </row>
    <row r="11000" spans="1:25" x14ac:dyDescent="0.25">
      <c r="A11000" s="9" t="s">
        <v>15639</v>
      </c>
      <c r="B11000" s="23">
        <v>46237.702083333301</v>
      </c>
      <c r="C11000" s="23">
        <v>46237.704166666699</v>
      </c>
      <c r="D11000" s="23">
        <v>46238.398611111101</v>
      </c>
      <c r="E11000" s="9" t="s">
        <v>212</v>
      </c>
      <c r="F11000" s="9" t="s">
        <v>188</v>
      </c>
      <c r="G11000" s="9" t="s">
        <v>213</v>
      </c>
      <c r="H11000" s="9" t="s">
        <v>161</v>
      </c>
      <c r="I11000" s="9" t="s">
        <v>389</v>
      </c>
      <c r="J11000" s="9" t="s">
        <v>1916</v>
      </c>
      <c r="K11000" s="9" t="s">
        <v>303</v>
      </c>
      <c r="L11000" s="9" t="s">
        <v>216</v>
      </c>
      <c r="M11000" s="9" t="s">
        <v>6624</v>
      </c>
      <c r="N11000" s="9" t="s">
        <v>198</v>
      </c>
      <c r="O11000" s="9" t="s">
        <v>116</v>
      </c>
      <c r="P11000" s="9" t="s">
        <v>218</v>
      </c>
      <c r="Q11000" s="9" t="s">
        <v>219</v>
      </c>
      <c r="R11000" s="9">
        <v>2</v>
      </c>
      <c r="S11000" s="9">
        <v>12</v>
      </c>
      <c r="U11000" s="9" t="s">
        <v>221</v>
      </c>
      <c r="X11000" s="9">
        <f>INDEX(SLA_Policy!$D$2:$D$5,MATCH(F11000,SLA_Policy!$A$2:$A$5,0))</f>
        <v>72</v>
      </c>
      <c r="Y11000" s="9" t="str">
        <f>IF(E11000="Cancelled","Excluded",IF(D11000="",IF((SLA_Policy!$B$8-B11000)*24&gt;X11000,"Open - Breached","Open - On Track"),IF((D11000-B11000)*24&lt;=X11000,"Met","Breached")))</f>
        <v>Met</v>
      </c>
    </row>
    <row r="11001" spans="1:25" x14ac:dyDescent="0.25">
      <c r="A11001" s="9" t="s">
        <v>15640</v>
      </c>
      <c r="B11001" s="23">
        <v>46237.720138888901</v>
      </c>
      <c r="C11001" s="23">
        <v>46237.721527777801</v>
      </c>
      <c r="D11001" s="23">
        <v>46238.436805555597</v>
      </c>
      <c r="E11001" s="9" t="s">
        <v>212</v>
      </c>
      <c r="F11001" s="9" t="s">
        <v>188</v>
      </c>
      <c r="G11001" s="9" t="s">
        <v>213</v>
      </c>
      <c r="H11001" s="9" t="s">
        <v>166</v>
      </c>
      <c r="I11001" s="9" t="s">
        <v>398</v>
      </c>
      <c r="J11001" s="9" t="s">
        <v>7273</v>
      </c>
      <c r="K11001" s="9" t="s">
        <v>239</v>
      </c>
      <c r="L11001" s="9" t="s">
        <v>216</v>
      </c>
      <c r="M11001" s="9" t="s">
        <v>2539</v>
      </c>
      <c r="N11001" s="9" t="s">
        <v>200</v>
      </c>
      <c r="O11001" s="9" t="s">
        <v>181</v>
      </c>
      <c r="P11001" s="9" t="s">
        <v>289</v>
      </c>
      <c r="Q11001" s="9" t="s">
        <v>219</v>
      </c>
      <c r="R11001" s="9">
        <v>0</v>
      </c>
      <c r="S11001" s="9">
        <v>47</v>
      </c>
      <c r="U11001" s="9" t="s">
        <v>248</v>
      </c>
      <c r="W11001" s="9">
        <v>4</v>
      </c>
      <c r="X11001" s="9">
        <f>INDEX(SLA_Policy!$D$2:$D$5,MATCH(F11001,SLA_Policy!$A$2:$A$5,0))</f>
        <v>72</v>
      </c>
      <c r="Y11001" s="9" t="str">
        <f>IF(E11001="Cancelled","Excluded",IF(D11001="",IF((SLA_Policy!$B$8-B11001)*24&gt;X11001,"Open - Breached","Open - On Track"),IF((D11001-B11001)*24&lt;=X11001,"Met","Breached")))</f>
        <v>Met</v>
      </c>
    </row>
    <row r="11002" spans="1:25" x14ac:dyDescent="0.25">
      <c r="A11002" s="9" t="s">
        <v>15641</v>
      </c>
      <c r="B11002" s="23">
        <v>46237.7368055556</v>
      </c>
      <c r="C11002" s="23">
        <v>46237.747916666704</v>
      </c>
      <c r="D11002" s="23">
        <v>46239.347916666702</v>
      </c>
      <c r="E11002" s="9" t="s">
        <v>212</v>
      </c>
      <c r="F11002" s="9" t="s">
        <v>189</v>
      </c>
      <c r="G11002" s="9" t="s">
        <v>213</v>
      </c>
      <c r="H11002" s="9" t="s">
        <v>165</v>
      </c>
      <c r="I11002" s="9" t="s">
        <v>567</v>
      </c>
      <c r="J11002" s="9" t="s">
        <v>6482</v>
      </c>
      <c r="K11002" s="9" t="s">
        <v>276</v>
      </c>
      <c r="L11002" s="9" t="s">
        <v>311</v>
      </c>
      <c r="M11002" s="9" t="s">
        <v>979</v>
      </c>
      <c r="N11002" s="9" t="s">
        <v>196</v>
      </c>
      <c r="O11002" s="9" t="s">
        <v>176</v>
      </c>
      <c r="P11002" s="9" t="s">
        <v>570</v>
      </c>
      <c r="Q11002" s="9" t="s">
        <v>219</v>
      </c>
      <c r="R11002" s="9">
        <v>0</v>
      </c>
      <c r="S11002" s="9">
        <v>18</v>
      </c>
      <c r="U11002" s="9" t="s">
        <v>230</v>
      </c>
      <c r="W11002" s="9">
        <v>4</v>
      </c>
      <c r="X11002" s="9">
        <f>INDEX(SLA_Policy!$D$2:$D$5,MATCH(F11002,SLA_Policy!$A$2:$A$5,0))</f>
        <v>120</v>
      </c>
      <c r="Y11002" s="9" t="str">
        <f>IF(E11002="Cancelled","Excluded",IF(D11002="",IF((SLA_Policy!$B$8-B11002)*24&gt;X11002,"Open - Breached","Open - On Track"),IF((D11002-B11002)*24&lt;=X11002,"Met","Breached")))</f>
        <v>Met</v>
      </c>
    </row>
    <row r="11003" spans="1:25" x14ac:dyDescent="0.25">
      <c r="A11003" s="9" t="s">
        <v>15642</v>
      </c>
      <c r="B11003" s="23">
        <v>46237.739583333299</v>
      </c>
      <c r="C11003" s="23">
        <v>46238.318055555603</v>
      </c>
      <c r="D11003" s="23">
        <v>46238.335416666698</v>
      </c>
      <c r="E11003" s="9" t="s">
        <v>212</v>
      </c>
      <c r="F11003" s="9" t="s">
        <v>189</v>
      </c>
      <c r="G11003" s="9" t="s">
        <v>213</v>
      </c>
      <c r="H11003" s="9" t="s">
        <v>162</v>
      </c>
      <c r="I11003" s="9" t="s">
        <v>244</v>
      </c>
      <c r="J11003" s="9" t="s">
        <v>370</v>
      </c>
      <c r="K11003" s="9" t="s">
        <v>246</v>
      </c>
      <c r="L11003" s="9" t="s">
        <v>104</v>
      </c>
      <c r="M11003" s="9" t="s">
        <v>3474</v>
      </c>
      <c r="N11003" s="9" t="s">
        <v>196</v>
      </c>
      <c r="O11003" s="9" t="s">
        <v>179</v>
      </c>
      <c r="P11003" s="9" t="s">
        <v>264</v>
      </c>
      <c r="Q11003" s="9" t="s">
        <v>219</v>
      </c>
      <c r="R11003" s="9">
        <v>0</v>
      </c>
      <c r="S11003" s="9">
        <v>22</v>
      </c>
      <c r="U11003" s="9" t="s">
        <v>376</v>
      </c>
      <c r="W11003" s="9">
        <v>4</v>
      </c>
      <c r="X11003" s="9">
        <f>INDEX(SLA_Policy!$D$2:$D$5,MATCH(F11003,SLA_Policy!$A$2:$A$5,0))</f>
        <v>120</v>
      </c>
      <c r="Y11003" s="9" t="str">
        <f>IF(E11003="Cancelled","Excluded",IF(D11003="",IF((SLA_Policy!$B$8-B11003)*24&gt;X11003,"Open - Breached","Open - On Track"),IF((D11003-B11003)*24&lt;=X11003,"Met","Breached")))</f>
        <v>Met</v>
      </c>
    </row>
    <row r="11004" spans="1:25" x14ac:dyDescent="0.25">
      <c r="A11004" s="9" t="s">
        <v>15643</v>
      </c>
      <c r="B11004" s="23">
        <v>46237.759722222203</v>
      </c>
      <c r="C11004" s="23">
        <v>46237.781944444498</v>
      </c>
      <c r="D11004" s="23">
        <v>46238.378472222197</v>
      </c>
      <c r="E11004" s="9" t="s">
        <v>212</v>
      </c>
      <c r="F11004" s="9" t="s">
        <v>187</v>
      </c>
      <c r="G11004" s="9" t="s">
        <v>213</v>
      </c>
      <c r="H11004" s="9" t="s">
        <v>167</v>
      </c>
      <c r="I11004" s="9" t="s">
        <v>536</v>
      </c>
      <c r="J11004" s="9" t="s">
        <v>5934</v>
      </c>
      <c r="K11004" s="9" t="s">
        <v>246</v>
      </c>
      <c r="L11004" s="9" t="s">
        <v>351</v>
      </c>
      <c r="M11004" s="9" t="s">
        <v>3622</v>
      </c>
      <c r="N11004" s="9" t="s">
        <v>197</v>
      </c>
      <c r="O11004" s="9" t="s">
        <v>180</v>
      </c>
      <c r="P11004" s="9" t="s">
        <v>368</v>
      </c>
      <c r="Q11004" s="9" t="s">
        <v>273</v>
      </c>
      <c r="R11004" s="9">
        <v>0</v>
      </c>
      <c r="S11004" s="9">
        <v>59</v>
      </c>
      <c r="T11004" s="9" t="s">
        <v>136</v>
      </c>
      <c r="U11004" s="9" t="s">
        <v>266</v>
      </c>
      <c r="X11004" s="9">
        <f>INDEX(SLA_Policy!$D$2:$D$5,MATCH(F11004,SLA_Policy!$A$2:$A$5,0))</f>
        <v>8</v>
      </c>
      <c r="Y11004" s="9" t="str">
        <f>IF(E11004="Cancelled","Excluded",IF(D11004="",IF((SLA_Policy!$B$8-B11004)*24&gt;X11004,"Open - Breached","Open - On Track"),IF((D11004-B11004)*24&lt;=X11004,"Met","Breached")))</f>
        <v>Breached</v>
      </c>
    </row>
    <row r="11005" spans="1:25" x14ac:dyDescent="0.25">
      <c r="A11005" s="9" t="s">
        <v>15644</v>
      </c>
      <c r="B11005" s="23">
        <v>46237.792361111096</v>
      </c>
      <c r="C11005" s="23">
        <v>46238.297222222202</v>
      </c>
      <c r="D11005" s="23">
        <v>46238.309722222199</v>
      </c>
      <c r="E11005" s="9" t="s">
        <v>212</v>
      </c>
      <c r="F11005" s="9" t="s">
        <v>188</v>
      </c>
      <c r="G11005" s="9" t="s">
        <v>213</v>
      </c>
      <c r="H11005" s="9" t="s">
        <v>163</v>
      </c>
      <c r="I11005" s="9" t="s">
        <v>405</v>
      </c>
      <c r="J11005" s="9" t="s">
        <v>10111</v>
      </c>
      <c r="K11005" s="9" t="s">
        <v>246</v>
      </c>
      <c r="L11005" s="9" t="s">
        <v>104</v>
      </c>
      <c r="M11005" s="9" t="s">
        <v>2412</v>
      </c>
      <c r="N11005" s="9" t="s">
        <v>199</v>
      </c>
      <c r="O11005" s="9" t="s">
        <v>116</v>
      </c>
      <c r="P11005" s="9" t="s">
        <v>218</v>
      </c>
      <c r="Q11005" s="9" t="s">
        <v>219</v>
      </c>
      <c r="R11005" s="9">
        <v>0</v>
      </c>
      <c r="S11005" s="9">
        <v>7</v>
      </c>
      <c r="U11005" s="9" t="s">
        <v>376</v>
      </c>
      <c r="X11005" s="9">
        <f>INDEX(SLA_Policy!$D$2:$D$5,MATCH(F11005,SLA_Policy!$A$2:$A$5,0))</f>
        <v>72</v>
      </c>
      <c r="Y11005" s="9" t="str">
        <f>IF(E11005="Cancelled","Excluded",IF(D11005="",IF((SLA_Policy!$B$8-B11005)*24&gt;X11005,"Open - Breached","Open - On Track"),IF((D11005-B11005)*24&lt;=X11005,"Met","Breached")))</f>
        <v>Met</v>
      </c>
    </row>
    <row r="11006" spans="1:25" x14ac:dyDescent="0.25">
      <c r="A11006" s="9" t="s">
        <v>15645</v>
      </c>
      <c r="B11006" s="23">
        <v>46237.804861111101</v>
      </c>
      <c r="C11006" s="23">
        <v>46237.809722222199</v>
      </c>
      <c r="D11006" s="23">
        <v>46238.326388888898</v>
      </c>
      <c r="E11006" s="9" t="s">
        <v>212</v>
      </c>
      <c r="F11006" s="9" t="s">
        <v>187</v>
      </c>
      <c r="G11006" s="9" t="s">
        <v>213</v>
      </c>
      <c r="H11006" s="9" t="s">
        <v>88</v>
      </c>
      <c r="I11006" s="9" t="s">
        <v>92</v>
      </c>
      <c r="J11006" s="9" t="s">
        <v>96</v>
      </c>
      <c r="K11006" s="9" t="s">
        <v>239</v>
      </c>
      <c r="L11006" s="9" t="s">
        <v>226</v>
      </c>
      <c r="M11006" s="9" t="s">
        <v>7035</v>
      </c>
      <c r="N11006" s="9" t="s">
        <v>196</v>
      </c>
      <c r="O11006" s="9" t="s">
        <v>116</v>
      </c>
      <c r="P11006" s="9" t="s">
        <v>234</v>
      </c>
      <c r="Q11006" s="9" t="s">
        <v>219</v>
      </c>
      <c r="R11006" s="9">
        <v>0</v>
      </c>
      <c r="S11006" s="9">
        <v>31</v>
      </c>
      <c r="T11006" s="9" t="s">
        <v>136</v>
      </c>
      <c r="U11006" s="9" t="s">
        <v>290</v>
      </c>
      <c r="X11006" s="9">
        <f>INDEX(SLA_Policy!$D$2:$D$5,MATCH(F11006,SLA_Policy!$A$2:$A$5,0))</f>
        <v>8</v>
      </c>
      <c r="Y11006" s="9" t="str">
        <f>IF(E11006="Cancelled","Excluded",IF(D11006="",IF((SLA_Policy!$B$8-B11006)*24&gt;X11006,"Open - Breached","Open - On Track"),IF((D11006-B11006)*24&lt;=X11006,"Met","Breached")))</f>
        <v>Breached</v>
      </c>
    </row>
    <row r="11007" spans="1:25" x14ac:dyDescent="0.25">
      <c r="A11007" s="9" t="s">
        <v>15646</v>
      </c>
      <c r="B11007" s="23">
        <v>46237.808333333298</v>
      </c>
      <c r="C11007" s="23">
        <v>46238.367361111101</v>
      </c>
      <c r="D11007" s="23">
        <v>46240.347916666702</v>
      </c>
      <c r="E11007" s="9" t="s">
        <v>212</v>
      </c>
      <c r="F11007" s="9" t="s">
        <v>188</v>
      </c>
      <c r="G11007" s="9" t="s">
        <v>236</v>
      </c>
      <c r="H11007" s="9" t="s">
        <v>163</v>
      </c>
      <c r="I11007" s="9" t="s">
        <v>315</v>
      </c>
      <c r="J11007" s="9" t="s">
        <v>585</v>
      </c>
      <c r="K11007" s="9" t="s">
        <v>303</v>
      </c>
      <c r="L11007" s="9" t="s">
        <v>104</v>
      </c>
      <c r="M11007" s="9" t="s">
        <v>491</v>
      </c>
      <c r="N11007" s="9" t="s">
        <v>196</v>
      </c>
      <c r="O11007" s="9" t="s">
        <v>180</v>
      </c>
      <c r="P11007" s="9" t="s">
        <v>381</v>
      </c>
      <c r="Q11007" s="9" t="s">
        <v>219</v>
      </c>
      <c r="R11007" s="9">
        <v>0</v>
      </c>
      <c r="S11007" s="9">
        <v>84</v>
      </c>
      <c r="T11007" s="9" t="s">
        <v>229</v>
      </c>
      <c r="U11007" s="9" t="s">
        <v>242</v>
      </c>
      <c r="X11007" s="9">
        <f>INDEX(SLA_Policy!$D$2:$D$5,MATCH(F11007,SLA_Policy!$A$2:$A$5,0))</f>
        <v>72</v>
      </c>
      <c r="Y11007" s="9" t="str">
        <f>IF(E11007="Cancelled","Excluded",IF(D11007="",IF((SLA_Policy!$B$8-B11007)*24&gt;X11007,"Open - Breached","Open - On Track"),IF((D11007-B11007)*24&lt;=X11007,"Met","Breached")))</f>
        <v>Met</v>
      </c>
    </row>
    <row r="11008" spans="1:25" x14ac:dyDescent="0.25">
      <c r="A11008" s="9" t="s">
        <v>15647</v>
      </c>
      <c r="B11008" s="23">
        <v>46237.827083333301</v>
      </c>
      <c r="C11008" s="23">
        <v>46238.327083333301</v>
      </c>
      <c r="D11008" s="23">
        <v>46238.356249999997</v>
      </c>
      <c r="E11008" s="9" t="s">
        <v>212</v>
      </c>
      <c r="F11008" s="9" t="s">
        <v>188</v>
      </c>
      <c r="G11008" s="9" t="s">
        <v>213</v>
      </c>
      <c r="H11008" s="9" t="s">
        <v>165</v>
      </c>
      <c r="I11008" s="9" t="s">
        <v>567</v>
      </c>
      <c r="J11008" s="9" t="s">
        <v>1190</v>
      </c>
      <c r="K11008" s="9" t="s">
        <v>246</v>
      </c>
      <c r="L11008" s="9" t="s">
        <v>216</v>
      </c>
      <c r="M11008" s="9" t="s">
        <v>2246</v>
      </c>
      <c r="N11008" s="9" t="s">
        <v>196</v>
      </c>
      <c r="O11008" s="9" t="s">
        <v>176</v>
      </c>
      <c r="P11008" s="9" t="s">
        <v>253</v>
      </c>
      <c r="Q11008" s="9" t="s">
        <v>219</v>
      </c>
      <c r="R11008" s="9">
        <v>0</v>
      </c>
      <c r="S11008" s="9">
        <v>11</v>
      </c>
      <c r="U11008" s="9" t="s">
        <v>266</v>
      </c>
      <c r="X11008" s="9">
        <f>INDEX(SLA_Policy!$D$2:$D$5,MATCH(F11008,SLA_Policy!$A$2:$A$5,0))</f>
        <v>72</v>
      </c>
      <c r="Y11008" s="9" t="str">
        <f>IF(E11008="Cancelled","Excluded",IF(D11008="",IF((SLA_Policy!$B$8-B11008)*24&gt;X11008,"Open - Breached","Open - On Track"),IF((D11008-B11008)*24&lt;=X11008,"Met","Breached")))</f>
        <v>Met</v>
      </c>
    </row>
    <row r="11009" spans="1:25" x14ac:dyDescent="0.25">
      <c r="A11009" s="9" t="s">
        <v>15648</v>
      </c>
      <c r="B11009" s="23">
        <v>46237.829861111102</v>
      </c>
      <c r="C11009" s="23">
        <v>46238.3305555556</v>
      </c>
      <c r="D11009" s="23">
        <v>46238.3347222222</v>
      </c>
      <c r="E11009" s="9" t="s">
        <v>212</v>
      </c>
      <c r="F11009" s="9" t="s">
        <v>188</v>
      </c>
      <c r="G11009" s="9" t="s">
        <v>213</v>
      </c>
      <c r="H11009" s="9" t="s">
        <v>88</v>
      </c>
      <c r="I11009" s="9" t="s">
        <v>486</v>
      </c>
      <c r="J11009" s="9" t="s">
        <v>15649</v>
      </c>
      <c r="K11009" s="9" t="s">
        <v>225</v>
      </c>
      <c r="L11009" s="9" t="s">
        <v>104</v>
      </c>
      <c r="M11009" s="9" t="s">
        <v>4482</v>
      </c>
      <c r="N11009" s="9" t="s">
        <v>197</v>
      </c>
      <c r="O11009" s="9" t="s">
        <v>178</v>
      </c>
      <c r="P11009" s="9" t="s">
        <v>427</v>
      </c>
      <c r="Q11009" s="9" t="s">
        <v>219</v>
      </c>
      <c r="R11009" s="9">
        <v>0</v>
      </c>
      <c r="S11009" s="9">
        <v>36</v>
      </c>
      <c r="U11009" s="9" t="s">
        <v>221</v>
      </c>
      <c r="X11009" s="9">
        <f>INDEX(SLA_Policy!$D$2:$D$5,MATCH(F11009,SLA_Policy!$A$2:$A$5,0))</f>
        <v>72</v>
      </c>
      <c r="Y11009" s="9" t="str">
        <f>IF(E11009="Cancelled","Excluded",IF(D11009="",IF((SLA_Policy!$B$8-B11009)*24&gt;X11009,"Open - Breached","Open - On Track"),IF((D11009-B11009)*24&lt;=X11009,"Met","Breached")))</f>
        <v>Met</v>
      </c>
    </row>
    <row r="11010" spans="1:25" x14ac:dyDescent="0.25">
      <c r="A11010" s="9" t="s">
        <v>15650</v>
      </c>
      <c r="B11010" s="23">
        <v>46237.990277777797</v>
      </c>
      <c r="C11010" s="23">
        <v>46238.327777777798</v>
      </c>
      <c r="D11010" s="23">
        <v>46238.331944444399</v>
      </c>
      <c r="E11010" s="9" t="s">
        <v>212</v>
      </c>
      <c r="F11010" s="9" t="s">
        <v>188</v>
      </c>
      <c r="G11010" s="9" t="s">
        <v>213</v>
      </c>
      <c r="H11010" s="9" t="s">
        <v>166</v>
      </c>
      <c r="I11010" s="9" t="s">
        <v>378</v>
      </c>
      <c r="J11010" s="9" t="s">
        <v>3330</v>
      </c>
      <c r="K11010" s="9" t="s">
        <v>215</v>
      </c>
      <c r="L11010" s="9" t="s">
        <v>104</v>
      </c>
      <c r="M11010" s="9" t="s">
        <v>1269</v>
      </c>
      <c r="N11010" s="9" t="s">
        <v>199</v>
      </c>
      <c r="O11010" s="9" t="s">
        <v>180</v>
      </c>
      <c r="P11010" s="9" t="s">
        <v>278</v>
      </c>
      <c r="Q11010" s="9" t="s">
        <v>219</v>
      </c>
      <c r="R11010" s="9">
        <v>0</v>
      </c>
      <c r="S11010" s="9">
        <v>144</v>
      </c>
      <c r="T11010" s="9" t="s">
        <v>136</v>
      </c>
      <c r="U11010" s="9" t="s">
        <v>140</v>
      </c>
      <c r="V11010" s="9" t="s">
        <v>15518</v>
      </c>
      <c r="X11010" s="9">
        <f>INDEX(SLA_Policy!$D$2:$D$5,MATCH(F11010,SLA_Policy!$A$2:$A$5,0))</f>
        <v>72</v>
      </c>
      <c r="Y11010" s="9" t="str">
        <f>IF(E11010="Cancelled","Excluded",IF(D11010="",IF((SLA_Policy!$B$8-B11010)*24&gt;X11010,"Open - Breached","Open - On Track"),IF((D11010-B11010)*24&lt;=X11010,"Met","Breached")))</f>
        <v>Met</v>
      </c>
    </row>
    <row r="11011" spans="1:25" x14ac:dyDescent="0.25">
      <c r="A11011" s="9" t="s">
        <v>15651</v>
      </c>
      <c r="B11011" s="23">
        <v>46238.013888888898</v>
      </c>
      <c r="C11011" s="23">
        <v>46238.369444444397</v>
      </c>
      <c r="D11011" s="23">
        <v>46239.358333333301</v>
      </c>
      <c r="E11011" s="9" t="s">
        <v>212</v>
      </c>
      <c r="F11011" s="9" t="s">
        <v>188</v>
      </c>
      <c r="G11011" s="9" t="s">
        <v>213</v>
      </c>
      <c r="H11011" s="9" t="s">
        <v>162</v>
      </c>
      <c r="I11011" s="9" t="s">
        <v>345</v>
      </c>
      <c r="J11011" s="9" t="s">
        <v>11657</v>
      </c>
      <c r="K11011" s="9" t="s">
        <v>262</v>
      </c>
      <c r="L11011" s="9" t="s">
        <v>216</v>
      </c>
      <c r="M11011" s="9" t="s">
        <v>507</v>
      </c>
      <c r="N11011" s="9" t="s">
        <v>198</v>
      </c>
      <c r="O11011" s="9" t="s">
        <v>179</v>
      </c>
      <c r="P11011" s="9" t="s">
        <v>284</v>
      </c>
      <c r="Q11011" s="9" t="s">
        <v>219</v>
      </c>
      <c r="R11011" s="9">
        <v>1</v>
      </c>
      <c r="S11011" s="9">
        <v>36</v>
      </c>
      <c r="U11011" s="9" t="s">
        <v>248</v>
      </c>
      <c r="W11011" s="9">
        <v>3</v>
      </c>
      <c r="X11011" s="9">
        <f>INDEX(SLA_Policy!$D$2:$D$5,MATCH(F11011,SLA_Policy!$A$2:$A$5,0))</f>
        <v>72</v>
      </c>
      <c r="Y11011" s="9" t="str">
        <f>IF(E11011="Cancelled","Excluded",IF(D11011="",IF((SLA_Policy!$B$8-B11011)*24&gt;X11011,"Open - Breached","Open - On Track"),IF((D11011-B11011)*24&lt;=X11011,"Met","Breached")))</f>
        <v>Met</v>
      </c>
    </row>
    <row r="11012" spans="1:25" x14ac:dyDescent="0.25">
      <c r="A11012" s="9" t="s">
        <v>15652</v>
      </c>
      <c r="B11012" s="23">
        <v>46238.311111111099</v>
      </c>
      <c r="C11012" s="23">
        <v>46238.351388888899</v>
      </c>
      <c r="D11012" s="23">
        <v>46239.713194444397</v>
      </c>
      <c r="E11012" s="9" t="s">
        <v>212</v>
      </c>
      <c r="F11012" s="9" t="s">
        <v>188</v>
      </c>
      <c r="G11012" s="9" t="s">
        <v>213</v>
      </c>
      <c r="H11012" s="9" t="s">
        <v>167</v>
      </c>
      <c r="I11012" s="9" t="s">
        <v>349</v>
      </c>
      <c r="J11012" s="9" t="s">
        <v>15653</v>
      </c>
      <c r="K11012" s="9" t="s">
        <v>225</v>
      </c>
      <c r="L11012" s="9" t="s">
        <v>104</v>
      </c>
      <c r="M11012" s="9" t="s">
        <v>4482</v>
      </c>
      <c r="N11012" s="9" t="s">
        <v>196</v>
      </c>
      <c r="O11012" s="9" t="s">
        <v>180</v>
      </c>
      <c r="P11012" s="9" t="s">
        <v>368</v>
      </c>
      <c r="Q11012" s="9" t="s">
        <v>219</v>
      </c>
      <c r="R11012" s="9">
        <v>0</v>
      </c>
      <c r="S11012" s="9">
        <v>42</v>
      </c>
      <c r="U11012" s="9" t="s">
        <v>376</v>
      </c>
      <c r="X11012" s="9">
        <f>INDEX(SLA_Policy!$D$2:$D$5,MATCH(F11012,SLA_Policy!$A$2:$A$5,0))</f>
        <v>72</v>
      </c>
      <c r="Y11012" s="9" t="str">
        <f>IF(E11012="Cancelled","Excluded",IF(D11012="",IF((SLA_Policy!$B$8-B11012)*24&gt;X11012,"Open - Breached","Open - On Track"),IF((D11012-B11012)*24&lt;=X11012,"Met","Breached")))</f>
        <v>Met</v>
      </c>
    </row>
    <row r="11013" spans="1:25" x14ac:dyDescent="0.25">
      <c r="A11013" s="9" t="s">
        <v>15654</v>
      </c>
      <c r="B11013" s="23">
        <v>46238.314583333296</v>
      </c>
      <c r="C11013" s="23">
        <v>46238.396527777797</v>
      </c>
      <c r="D11013" s="23">
        <v>46244.351388888899</v>
      </c>
      <c r="E11013" s="9" t="s">
        <v>212</v>
      </c>
      <c r="F11013" s="9" t="s">
        <v>189</v>
      </c>
      <c r="G11013" s="9" t="s">
        <v>236</v>
      </c>
      <c r="H11013" s="9" t="s">
        <v>161</v>
      </c>
      <c r="I11013" s="9" t="s">
        <v>237</v>
      </c>
      <c r="J11013" s="9" t="s">
        <v>4218</v>
      </c>
      <c r="K11013" s="9" t="s">
        <v>246</v>
      </c>
      <c r="L11013" s="9" t="s">
        <v>226</v>
      </c>
      <c r="M11013" s="9" t="s">
        <v>2395</v>
      </c>
      <c r="N11013" s="9" t="s">
        <v>196</v>
      </c>
      <c r="O11013" s="9" t="s">
        <v>177</v>
      </c>
      <c r="P11013" s="9" t="s">
        <v>300</v>
      </c>
      <c r="Q11013" s="9" t="s">
        <v>219</v>
      </c>
      <c r="R11013" s="9">
        <v>0</v>
      </c>
      <c r="S11013" s="9">
        <v>28</v>
      </c>
      <c r="U11013" s="9" t="s">
        <v>242</v>
      </c>
      <c r="X11013" s="9">
        <f>INDEX(SLA_Policy!$D$2:$D$5,MATCH(F11013,SLA_Policy!$A$2:$A$5,0))</f>
        <v>120</v>
      </c>
      <c r="Y11013" s="9" t="str">
        <f>IF(E11013="Cancelled","Excluded",IF(D11013="",IF((SLA_Policy!$B$8-B11013)*24&gt;X11013,"Open - Breached","Open - On Track"),IF((D11013-B11013)*24&lt;=X11013,"Met","Breached")))</f>
        <v>Breached</v>
      </c>
    </row>
    <row r="11014" spans="1:25" x14ac:dyDescent="0.25">
      <c r="A11014" s="9" t="s">
        <v>15655</v>
      </c>
      <c r="B11014" s="23">
        <v>46238.314583333296</v>
      </c>
      <c r="C11014" s="23">
        <v>46238.320138888899</v>
      </c>
      <c r="D11014" s="23">
        <v>46238.323611111096</v>
      </c>
      <c r="E11014" s="9" t="s">
        <v>212</v>
      </c>
      <c r="F11014" s="9" t="s">
        <v>188</v>
      </c>
      <c r="G11014" s="9" t="s">
        <v>213</v>
      </c>
      <c r="H11014" s="9" t="s">
        <v>161</v>
      </c>
      <c r="I11014" s="9" t="s">
        <v>454</v>
      </c>
      <c r="J11014" s="9" t="s">
        <v>2082</v>
      </c>
      <c r="K11014" s="9" t="s">
        <v>215</v>
      </c>
      <c r="L11014" s="9" t="s">
        <v>104</v>
      </c>
      <c r="M11014" s="9" t="s">
        <v>6545</v>
      </c>
      <c r="N11014" s="9" t="s">
        <v>199</v>
      </c>
      <c r="O11014" s="9" t="s">
        <v>116</v>
      </c>
      <c r="P11014" s="9" t="s">
        <v>590</v>
      </c>
      <c r="Q11014" s="9" t="s">
        <v>219</v>
      </c>
      <c r="R11014" s="9">
        <v>0</v>
      </c>
      <c r="S11014" s="9">
        <v>8</v>
      </c>
      <c r="U11014" s="9" t="s">
        <v>266</v>
      </c>
      <c r="X11014" s="9">
        <f>INDEX(SLA_Policy!$D$2:$D$5,MATCH(F11014,SLA_Policy!$A$2:$A$5,0))</f>
        <v>72</v>
      </c>
      <c r="Y11014" s="9" t="str">
        <f>IF(E11014="Cancelled","Excluded",IF(D11014="",IF((SLA_Policy!$B$8-B11014)*24&gt;X11014,"Open - Breached","Open - On Track"),IF((D11014-B11014)*24&lt;=X11014,"Met","Breached")))</f>
        <v>Met</v>
      </c>
    </row>
    <row r="11015" spans="1:25" x14ac:dyDescent="0.25">
      <c r="A11015" s="9" t="s">
        <v>15656</v>
      </c>
      <c r="B11015" s="23">
        <v>46238.318055555603</v>
      </c>
      <c r="C11015" s="23">
        <v>46238.345138888901</v>
      </c>
      <c r="D11015" s="23">
        <v>46239.355555555601</v>
      </c>
      <c r="E11015" s="9" t="s">
        <v>212</v>
      </c>
      <c r="F11015" s="9" t="s">
        <v>188</v>
      </c>
      <c r="G11015" s="9" t="s">
        <v>236</v>
      </c>
      <c r="H11015" s="9" t="s">
        <v>164</v>
      </c>
      <c r="I11015" s="9" t="s">
        <v>421</v>
      </c>
      <c r="J11015" s="9" t="s">
        <v>1733</v>
      </c>
      <c r="K11015" s="9" t="s">
        <v>215</v>
      </c>
      <c r="L11015" s="9" t="s">
        <v>226</v>
      </c>
      <c r="M11015" s="9" t="s">
        <v>2520</v>
      </c>
      <c r="N11015" s="9" t="s">
        <v>196</v>
      </c>
      <c r="O11015" s="9" t="s">
        <v>180</v>
      </c>
      <c r="P11015" s="9" t="s">
        <v>278</v>
      </c>
      <c r="Q11015" s="9" t="s">
        <v>273</v>
      </c>
      <c r="R11015" s="9">
        <v>0</v>
      </c>
      <c r="S11015" s="9">
        <v>36</v>
      </c>
      <c r="T11015" s="9" t="s">
        <v>343</v>
      </c>
      <c r="U11015" s="9" t="s">
        <v>242</v>
      </c>
      <c r="X11015" s="9">
        <f>INDEX(SLA_Policy!$D$2:$D$5,MATCH(F11015,SLA_Policy!$A$2:$A$5,0))</f>
        <v>72</v>
      </c>
      <c r="Y11015" s="9" t="str">
        <f>IF(E11015="Cancelled","Excluded",IF(D11015="",IF((SLA_Policy!$B$8-B11015)*24&gt;X11015,"Open - Breached","Open - On Track"),IF((D11015-B11015)*24&lt;=X11015,"Met","Breached")))</f>
        <v>Met</v>
      </c>
    </row>
    <row r="11016" spans="1:25" x14ac:dyDescent="0.25">
      <c r="A11016" s="9" t="s">
        <v>15657</v>
      </c>
      <c r="B11016" s="23">
        <v>46238.333333333299</v>
      </c>
      <c r="C11016" s="23">
        <v>46238.347222222197</v>
      </c>
      <c r="D11016" s="23">
        <v>46238.71875</v>
      </c>
      <c r="E11016" s="9" t="s">
        <v>212</v>
      </c>
      <c r="F11016" s="9" t="s">
        <v>189</v>
      </c>
      <c r="G11016" s="9" t="s">
        <v>213</v>
      </c>
      <c r="H11016" s="9" t="s">
        <v>163</v>
      </c>
      <c r="I11016" s="9" t="s">
        <v>250</v>
      </c>
      <c r="J11016" s="9" t="s">
        <v>10145</v>
      </c>
      <c r="K11016" s="9" t="s">
        <v>246</v>
      </c>
      <c r="L11016" s="9" t="s">
        <v>270</v>
      </c>
      <c r="M11016" s="9" t="s">
        <v>2046</v>
      </c>
      <c r="N11016" s="9" t="s">
        <v>199</v>
      </c>
      <c r="O11016" s="9" t="s">
        <v>176</v>
      </c>
      <c r="P11016" s="9" t="s">
        <v>1159</v>
      </c>
      <c r="Q11016" s="9" t="s">
        <v>219</v>
      </c>
      <c r="R11016" s="9">
        <v>0</v>
      </c>
      <c r="S11016" s="9">
        <v>12</v>
      </c>
      <c r="T11016" s="9" t="s">
        <v>136</v>
      </c>
      <c r="U11016" s="9" t="s">
        <v>376</v>
      </c>
      <c r="X11016" s="9">
        <f>INDEX(SLA_Policy!$D$2:$D$5,MATCH(F11016,SLA_Policy!$A$2:$A$5,0))</f>
        <v>120</v>
      </c>
      <c r="Y11016" s="9" t="str">
        <f>IF(E11016="Cancelled","Excluded",IF(D11016="",IF((SLA_Policy!$B$8-B11016)*24&gt;X11016,"Open - Breached","Open - On Track"),IF((D11016-B11016)*24&lt;=X11016,"Met","Breached")))</f>
        <v>Met</v>
      </c>
    </row>
    <row r="11017" spans="1:25" x14ac:dyDescent="0.25">
      <c r="A11017" s="9" t="s">
        <v>15658</v>
      </c>
      <c r="B11017" s="23">
        <v>46238.333333333299</v>
      </c>
      <c r="C11017" s="23">
        <v>46238.335416666698</v>
      </c>
      <c r="D11017" s="23">
        <v>46239.411805555603</v>
      </c>
      <c r="E11017" s="9" t="s">
        <v>212</v>
      </c>
      <c r="F11017" s="9" t="s">
        <v>188</v>
      </c>
      <c r="G11017" s="9" t="s">
        <v>213</v>
      </c>
      <c r="H11017" s="9" t="s">
        <v>164</v>
      </c>
      <c r="I11017" s="9" t="s">
        <v>260</v>
      </c>
      <c r="J11017" s="9" t="s">
        <v>961</v>
      </c>
      <c r="K11017" s="9" t="s">
        <v>14602</v>
      </c>
      <c r="L11017" s="9" t="s">
        <v>12094</v>
      </c>
      <c r="M11017" s="9" t="s">
        <v>14687</v>
      </c>
      <c r="N11017" s="9" t="s">
        <v>198</v>
      </c>
      <c r="O11017" s="9" t="s">
        <v>182</v>
      </c>
      <c r="P11017" s="9" t="s">
        <v>120</v>
      </c>
      <c r="Q11017" s="9" t="s">
        <v>219</v>
      </c>
      <c r="R11017" s="9">
        <v>0</v>
      </c>
      <c r="S11017" s="9">
        <v>39</v>
      </c>
      <c r="T11017" s="9" t="s">
        <v>265</v>
      </c>
      <c r="U11017" s="9" t="s">
        <v>248</v>
      </c>
      <c r="W11017" s="9">
        <v>3</v>
      </c>
      <c r="X11017" s="9">
        <f>INDEX(SLA_Policy!$D$2:$D$5,MATCH(F11017,SLA_Policy!$A$2:$A$5,0))</f>
        <v>72</v>
      </c>
      <c r="Y11017" s="9" t="str">
        <f>IF(E11017="Cancelled","Excluded",IF(D11017="",IF((SLA_Policy!$B$8-B11017)*24&gt;X11017,"Open - Breached","Open - On Track"),IF((D11017-B11017)*24&lt;=X11017,"Met","Breached")))</f>
        <v>Met</v>
      </c>
    </row>
    <row r="11018" spans="1:25" x14ac:dyDescent="0.25">
      <c r="A11018" s="9" t="s">
        <v>15659</v>
      </c>
      <c r="B11018" s="23">
        <v>46238.335416666698</v>
      </c>
      <c r="C11018" s="23">
        <v>46238.497916666704</v>
      </c>
      <c r="E11018" s="9" t="s">
        <v>649</v>
      </c>
      <c r="F11018" s="9" t="s">
        <v>189</v>
      </c>
      <c r="G11018" s="9" t="s">
        <v>213</v>
      </c>
      <c r="H11018" s="9" t="s">
        <v>162</v>
      </c>
      <c r="I11018" s="9" t="s">
        <v>345</v>
      </c>
      <c r="J11018" s="9" t="s">
        <v>1136</v>
      </c>
      <c r="K11018" s="9" t="s">
        <v>239</v>
      </c>
      <c r="L11018" s="9" t="s">
        <v>351</v>
      </c>
      <c r="M11018" s="9" t="s">
        <v>1123</v>
      </c>
      <c r="N11018" s="9" t="s">
        <v>197</v>
      </c>
      <c r="O11018" s="9" t="s">
        <v>116</v>
      </c>
      <c r="P11018" s="9" t="s">
        <v>551</v>
      </c>
      <c r="Q11018" s="9" t="s">
        <v>219</v>
      </c>
      <c r="R11018" s="9">
        <v>0</v>
      </c>
      <c r="S11018" s="9">
        <v>2</v>
      </c>
      <c r="X11018" s="9">
        <f>INDEX(SLA_Policy!$D$2:$D$5,MATCH(F11018,SLA_Policy!$A$2:$A$5,0))</f>
        <v>120</v>
      </c>
      <c r="Y11018" s="9" t="str">
        <f>IF(E11018="Cancelled","Excluded",IF(D11018="",IF((SLA_Policy!$B$8-B11018)*24&gt;X11018,"Open - Breached","Open - On Track"),IF((D11018-B11018)*24&lt;=X11018,"Met","Breached")))</f>
        <v>Excluded</v>
      </c>
    </row>
    <row r="11019" spans="1:25" x14ac:dyDescent="0.25">
      <c r="A11019" s="9" t="s">
        <v>15660</v>
      </c>
      <c r="B11019" s="23">
        <v>46238.336805555598</v>
      </c>
      <c r="C11019" s="23">
        <v>46238.361111111102</v>
      </c>
      <c r="D11019" s="23">
        <v>46239.386111111096</v>
      </c>
      <c r="E11019" s="9" t="s">
        <v>212</v>
      </c>
      <c r="F11019" s="9" t="s">
        <v>188</v>
      </c>
      <c r="G11019" s="9" t="s">
        <v>213</v>
      </c>
      <c r="H11019" s="9" t="s">
        <v>163</v>
      </c>
      <c r="I11019" s="9" t="s">
        <v>223</v>
      </c>
      <c r="J11019" s="9" t="s">
        <v>1366</v>
      </c>
      <c r="K11019" s="9" t="s">
        <v>303</v>
      </c>
      <c r="L11019" s="9" t="s">
        <v>216</v>
      </c>
      <c r="M11019" s="9" t="s">
        <v>4596</v>
      </c>
      <c r="N11019" s="9" t="s">
        <v>196</v>
      </c>
      <c r="O11019" s="9" t="s">
        <v>176</v>
      </c>
      <c r="P11019" s="9" t="s">
        <v>228</v>
      </c>
      <c r="Q11019" s="9" t="s">
        <v>219</v>
      </c>
      <c r="R11019" s="9">
        <v>0</v>
      </c>
      <c r="S11019" s="9">
        <v>40</v>
      </c>
      <c r="T11019" s="9" t="s">
        <v>229</v>
      </c>
      <c r="U11019" s="9" t="s">
        <v>376</v>
      </c>
      <c r="X11019" s="9">
        <f>INDEX(SLA_Policy!$D$2:$D$5,MATCH(F11019,SLA_Policy!$A$2:$A$5,0))</f>
        <v>72</v>
      </c>
      <c r="Y11019" s="9" t="str">
        <f>IF(E11019="Cancelled","Excluded",IF(D11019="",IF((SLA_Policy!$B$8-B11019)*24&gt;X11019,"Open - Breached","Open - On Track"),IF((D11019-B11019)*24&lt;=X11019,"Met","Breached")))</f>
        <v>Met</v>
      </c>
    </row>
    <row r="11020" spans="1:25" x14ac:dyDescent="0.25">
      <c r="A11020" s="9" t="s">
        <v>15661</v>
      </c>
      <c r="B11020" s="23">
        <v>46238.339583333298</v>
      </c>
      <c r="C11020" s="23">
        <v>46238.3840277778</v>
      </c>
      <c r="D11020" s="23">
        <v>46239.3569444444</v>
      </c>
      <c r="E11020" s="9" t="s">
        <v>212</v>
      </c>
      <c r="F11020" s="9" t="s">
        <v>188</v>
      </c>
      <c r="G11020" s="9" t="s">
        <v>213</v>
      </c>
      <c r="H11020" s="9" t="s">
        <v>163</v>
      </c>
      <c r="I11020" s="9" t="s">
        <v>250</v>
      </c>
      <c r="J11020" s="9" t="s">
        <v>1407</v>
      </c>
      <c r="K11020" s="9" t="s">
        <v>246</v>
      </c>
      <c r="L11020" s="9" t="s">
        <v>216</v>
      </c>
      <c r="M11020" s="9" t="s">
        <v>8511</v>
      </c>
      <c r="N11020" s="9" t="s">
        <v>197</v>
      </c>
      <c r="O11020" s="9" t="s">
        <v>176</v>
      </c>
      <c r="P11020" s="9" t="s">
        <v>503</v>
      </c>
      <c r="Q11020" s="9" t="s">
        <v>219</v>
      </c>
      <c r="R11020" s="9">
        <v>0</v>
      </c>
      <c r="S11020" s="9">
        <v>38</v>
      </c>
      <c r="T11020" s="9" t="s">
        <v>220</v>
      </c>
      <c r="U11020" s="9" t="s">
        <v>230</v>
      </c>
      <c r="X11020" s="9">
        <f>INDEX(SLA_Policy!$D$2:$D$5,MATCH(F11020,SLA_Policy!$A$2:$A$5,0))</f>
        <v>72</v>
      </c>
      <c r="Y11020" s="9" t="str">
        <f>IF(E11020="Cancelled","Excluded",IF(D11020="",IF((SLA_Policy!$B$8-B11020)*24&gt;X11020,"Open - Breached","Open - On Track"),IF((D11020-B11020)*24&lt;=X11020,"Met","Breached")))</f>
        <v>Met</v>
      </c>
    </row>
    <row r="11021" spans="1:25" x14ac:dyDescent="0.25">
      <c r="A11021" s="9" t="s">
        <v>15662</v>
      </c>
      <c r="B11021" s="23">
        <v>46238.341666666704</v>
      </c>
      <c r="C11021" s="23">
        <v>46238.364583333299</v>
      </c>
      <c r="D11021" s="23">
        <v>46238.438194444498</v>
      </c>
      <c r="E11021" s="9" t="s">
        <v>212</v>
      </c>
      <c r="F11021" s="9" t="s">
        <v>188</v>
      </c>
      <c r="G11021" s="9" t="s">
        <v>213</v>
      </c>
      <c r="H11021" s="9" t="s">
        <v>166</v>
      </c>
      <c r="I11021" s="9" t="s">
        <v>286</v>
      </c>
      <c r="J11021" s="9" t="s">
        <v>1627</v>
      </c>
      <c r="K11021" s="9" t="s">
        <v>246</v>
      </c>
      <c r="L11021" s="9" t="s">
        <v>216</v>
      </c>
      <c r="M11021" s="9" t="s">
        <v>5637</v>
      </c>
      <c r="N11021" s="9" t="s">
        <v>197</v>
      </c>
      <c r="O11021" s="9" t="s">
        <v>181</v>
      </c>
      <c r="P11021" s="9" t="s">
        <v>449</v>
      </c>
      <c r="Q11021" s="9" t="s">
        <v>219</v>
      </c>
      <c r="R11021" s="9">
        <v>0</v>
      </c>
      <c r="S11021" s="9">
        <v>18</v>
      </c>
      <c r="U11021" s="9" t="s">
        <v>248</v>
      </c>
      <c r="X11021" s="9">
        <f>INDEX(SLA_Policy!$D$2:$D$5,MATCH(F11021,SLA_Policy!$A$2:$A$5,0))</f>
        <v>72</v>
      </c>
      <c r="Y11021" s="9" t="str">
        <f>IF(E11021="Cancelled","Excluded",IF(D11021="",IF((SLA_Policy!$B$8-B11021)*24&gt;X11021,"Open - Breached","Open - On Track"),IF((D11021-B11021)*24&lt;=X11021,"Met","Breached")))</f>
        <v>Met</v>
      </c>
    </row>
    <row r="11022" spans="1:25" x14ac:dyDescent="0.25">
      <c r="A11022" s="9" t="s">
        <v>15663</v>
      </c>
      <c r="B11022" s="23">
        <v>46238.34375</v>
      </c>
      <c r="C11022" s="23">
        <v>46238.344444444498</v>
      </c>
      <c r="D11022" s="23">
        <v>46238.510416666701</v>
      </c>
      <c r="E11022" s="9" t="s">
        <v>212</v>
      </c>
      <c r="F11022" s="9" t="s">
        <v>188</v>
      </c>
      <c r="G11022" s="9" t="s">
        <v>213</v>
      </c>
      <c r="H11022" s="9" t="s">
        <v>162</v>
      </c>
      <c r="I11022" s="9" t="s">
        <v>416</v>
      </c>
      <c r="J11022" s="9" t="s">
        <v>7926</v>
      </c>
      <c r="K11022" s="9" t="s">
        <v>225</v>
      </c>
      <c r="L11022" s="9" t="s">
        <v>226</v>
      </c>
      <c r="M11022" s="9" t="s">
        <v>627</v>
      </c>
      <c r="N11022" s="9" t="s">
        <v>198</v>
      </c>
      <c r="O11022" s="9" t="s">
        <v>179</v>
      </c>
      <c r="P11022" s="9" t="s">
        <v>284</v>
      </c>
      <c r="Q11022" s="9" t="s">
        <v>219</v>
      </c>
      <c r="R11022" s="9">
        <v>0</v>
      </c>
      <c r="S11022" s="9">
        <v>23</v>
      </c>
      <c r="U11022" s="9" t="s">
        <v>266</v>
      </c>
      <c r="X11022" s="9">
        <f>INDEX(SLA_Policy!$D$2:$D$5,MATCH(F11022,SLA_Policy!$A$2:$A$5,0))</f>
        <v>72</v>
      </c>
      <c r="Y11022" s="9" t="str">
        <f>IF(E11022="Cancelled","Excluded",IF(D11022="",IF((SLA_Policy!$B$8-B11022)*24&gt;X11022,"Open - Breached","Open - On Track"),IF((D11022-B11022)*24&lt;=X11022,"Met","Breached")))</f>
        <v>Met</v>
      </c>
    </row>
    <row r="11023" spans="1:25" x14ac:dyDescent="0.25">
      <c r="A11023" s="9" t="s">
        <v>15664</v>
      </c>
      <c r="B11023" s="23">
        <v>46238.353472222203</v>
      </c>
      <c r="C11023" s="23">
        <v>46238.358333333301</v>
      </c>
      <c r="D11023" s="23">
        <v>46238.436805555597</v>
      </c>
      <c r="E11023" s="9" t="s">
        <v>212</v>
      </c>
      <c r="F11023" s="9" t="s">
        <v>188</v>
      </c>
      <c r="G11023" s="9" t="s">
        <v>213</v>
      </c>
      <c r="H11023" s="9" t="s">
        <v>166</v>
      </c>
      <c r="I11023" s="9" t="s">
        <v>286</v>
      </c>
      <c r="J11023" s="9" t="s">
        <v>6646</v>
      </c>
      <c r="K11023" s="9" t="s">
        <v>239</v>
      </c>
      <c r="L11023" s="9" t="s">
        <v>104</v>
      </c>
      <c r="M11023" s="9" t="s">
        <v>2106</v>
      </c>
      <c r="N11023" s="9" t="s">
        <v>198</v>
      </c>
      <c r="O11023" s="9" t="s">
        <v>181</v>
      </c>
      <c r="P11023" s="9" t="s">
        <v>449</v>
      </c>
      <c r="Q11023" s="9" t="s">
        <v>219</v>
      </c>
      <c r="R11023" s="9">
        <v>0</v>
      </c>
      <c r="S11023" s="9">
        <v>14</v>
      </c>
      <c r="U11023" s="9" t="s">
        <v>290</v>
      </c>
      <c r="W11023" s="9">
        <v>4</v>
      </c>
      <c r="X11023" s="9">
        <f>INDEX(SLA_Policy!$D$2:$D$5,MATCH(F11023,SLA_Policy!$A$2:$A$5,0))</f>
        <v>72</v>
      </c>
      <c r="Y11023" s="9" t="str">
        <f>IF(E11023="Cancelled","Excluded",IF(D11023="",IF((SLA_Policy!$B$8-B11023)*24&gt;X11023,"Open - Breached","Open - On Track"),IF((D11023-B11023)*24&lt;=X11023,"Met","Breached")))</f>
        <v>Met</v>
      </c>
    </row>
    <row r="11024" spans="1:25" x14ac:dyDescent="0.25">
      <c r="A11024" s="9" t="s">
        <v>15665</v>
      </c>
      <c r="B11024" s="23">
        <v>46238.381944444503</v>
      </c>
      <c r="C11024" s="23">
        <v>46238.382638888899</v>
      </c>
      <c r="D11024" s="23">
        <v>46238.482638888898</v>
      </c>
      <c r="E11024" s="9" t="s">
        <v>212</v>
      </c>
      <c r="F11024" s="9" t="s">
        <v>187</v>
      </c>
      <c r="G11024" s="9" t="s">
        <v>213</v>
      </c>
      <c r="H11024" s="9" t="s">
        <v>88</v>
      </c>
      <c r="I11024" s="9" t="s">
        <v>92</v>
      </c>
      <c r="J11024" s="9" t="s">
        <v>8215</v>
      </c>
      <c r="K11024" s="9" t="s">
        <v>215</v>
      </c>
      <c r="L11024" s="9" t="s">
        <v>395</v>
      </c>
      <c r="M11024" s="9" t="s">
        <v>484</v>
      </c>
      <c r="N11024" s="9" t="s">
        <v>198</v>
      </c>
      <c r="O11024" s="9" t="s">
        <v>178</v>
      </c>
      <c r="P11024" s="9" t="s">
        <v>360</v>
      </c>
      <c r="Q11024" s="9" t="s">
        <v>273</v>
      </c>
      <c r="R11024" s="9">
        <v>0</v>
      </c>
      <c r="S11024" s="9">
        <v>14</v>
      </c>
      <c r="T11024" s="9" t="s">
        <v>136</v>
      </c>
      <c r="U11024" s="9" t="s">
        <v>221</v>
      </c>
      <c r="W11024" s="9">
        <v>5</v>
      </c>
      <c r="X11024" s="9">
        <f>INDEX(SLA_Policy!$D$2:$D$5,MATCH(F11024,SLA_Policy!$A$2:$A$5,0))</f>
        <v>8</v>
      </c>
      <c r="Y11024" s="9" t="str">
        <f>IF(E11024="Cancelled","Excluded",IF(D11024="",IF((SLA_Policy!$B$8-B11024)*24&gt;X11024,"Open - Breached","Open - On Track"),IF((D11024-B11024)*24&lt;=X11024,"Met","Breached")))</f>
        <v>Met</v>
      </c>
    </row>
    <row r="11025" spans="1:25" x14ac:dyDescent="0.25">
      <c r="A11025" s="9" t="s">
        <v>15666</v>
      </c>
      <c r="B11025" s="23">
        <v>46238.386805555601</v>
      </c>
      <c r="C11025" s="23">
        <v>46238.484722222202</v>
      </c>
      <c r="D11025" s="23">
        <v>46239.536805555603</v>
      </c>
      <c r="E11025" s="9" t="s">
        <v>212</v>
      </c>
      <c r="F11025" s="9" t="s">
        <v>189</v>
      </c>
      <c r="G11025" s="9" t="s">
        <v>213</v>
      </c>
      <c r="H11025" s="9" t="s">
        <v>165</v>
      </c>
      <c r="I11025" s="9" t="s">
        <v>567</v>
      </c>
      <c r="J11025" s="9" t="s">
        <v>3426</v>
      </c>
      <c r="K11025" s="9" t="s">
        <v>303</v>
      </c>
      <c r="L11025" s="9" t="s">
        <v>226</v>
      </c>
      <c r="M11025" s="9" t="s">
        <v>534</v>
      </c>
      <c r="N11025" s="9" t="s">
        <v>197</v>
      </c>
      <c r="O11025" s="9" t="s">
        <v>176</v>
      </c>
      <c r="P11025" s="9" t="s">
        <v>503</v>
      </c>
      <c r="Q11025" s="9" t="s">
        <v>273</v>
      </c>
      <c r="R11025" s="9">
        <v>0</v>
      </c>
      <c r="S11025" s="9">
        <v>23</v>
      </c>
      <c r="U11025" s="9" t="s">
        <v>376</v>
      </c>
      <c r="W11025" s="9">
        <v>5</v>
      </c>
      <c r="X11025" s="9">
        <f>INDEX(SLA_Policy!$D$2:$D$5,MATCH(F11025,SLA_Policy!$A$2:$A$5,0))</f>
        <v>120</v>
      </c>
      <c r="Y11025" s="9" t="str">
        <f>IF(E11025="Cancelled","Excluded",IF(D11025="",IF((SLA_Policy!$B$8-B11025)*24&gt;X11025,"Open - Breached","Open - On Track"),IF((D11025-B11025)*24&lt;=X11025,"Met","Breached")))</f>
        <v>Met</v>
      </c>
    </row>
    <row r="11026" spans="1:25" x14ac:dyDescent="0.25">
      <c r="A11026" s="9" t="s">
        <v>15667</v>
      </c>
      <c r="B11026" s="23">
        <v>46238.389583333301</v>
      </c>
      <c r="C11026" s="23">
        <v>46238.390972222202</v>
      </c>
      <c r="D11026" s="23">
        <v>46238.427777777797</v>
      </c>
      <c r="E11026" s="9" t="s">
        <v>212</v>
      </c>
      <c r="F11026" s="9" t="s">
        <v>189</v>
      </c>
      <c r="G11026" s="9" t="s">
        <v>213</v>
      </c>
      <c r="H11026" s="9" t="s">
        <v>161</v>
      </c>
      <c r="I11026" s="9" t="s">
        <v>389</v>
      </c>
      <c r="J11026" s="9" t="s">
        <v>767</v>
      </c>
      <c r="K11026" s="9" t="s">
        <v>215</v>
      </c>
      <c r="L11026" s="9" t="s">
        <v>270</v>
      </c>
      <c r="M11026" s="9" t="s">
        <v>4297</v>
      </c>
      <c r="N11026" s="9" t="s">
        <v>198</v>
      </c>
      <c r="O11026" s="9" t="s">
        <v>116</v>
      </c>
      <c r="P11026" s="9" t="s">
        <v>218</v>
      </c>
      <c r="Q11026" s="9" t="s">
        <v>219</v>
      </c>
      <c r="R11026" s="9">
        <v>0</v>
      </c>
      <c r="S11026" s="9">
        <v>11</v>
      </c>
      <c r="U11026" s="9" t="s">
        <v>290</v>
      </c>
      <c r="X11026" s="9">
        <f>INDEX(SLA_Policy!$D$2:$D$5,MATCH(F11026,SLA_Policy!$A$2:$A$5,0))</f>
        <v>120</v>
      </c>
      <c r="Y11026" s="9" t="str">
        <f>IF(E11026="Cancelled","Excluded",IF(D11026="",IF((SLA_Policy!$B$8-B11026)*24&gt;X11026,"Open - Breached","Open - On Track"),IF((D11026-B11026)*24&lt;=X11026,"Met","Breached")))</f>
        <v>Met</v>
      </c>
    </row>
    <row r="11027" spans="1:25" x14ac:dyDescent="0.25">
      <c r="A11027" s="9" t="s">
        <v>15668</v>
      </c>
      <c r="B11027" s="23">
        <v>46238.392361111102</v>
      </c>
      <c r="C11027" s="23">
        <v>46238.448611111096</v>
      </c>
      <c r="D11027" s="23">
        <v>46240.388888888898</v>
      </c>
      <c r="E11027" s="9" t="s">
        <v>212</v>
      </c>
      <c r="F11027" s="9" t="s">
        <v>188</v>
      </c>
      <c r="G11027" s="9" t="s">
        <v>213</v>
      </c>
      <c r="H11027" s="9" t="s">
        <v>166</v>
      </c>
      <c r="I11027" s="9" t="s">
        <v>378</v>
      </c>
      <c r="J11027" s="9" t="s">
        <v>1890</v>
      </c>
      <c r="K11027" s="9" t="s">
        <v>215</v>
      </c>
      <c r="L11027" s="9" t="s">
        <v>351</v>
      </c>
      <c r="M11027" s="9" t="s">
        <v>5212</v>
      </c>
      <c r="N11027" s="9" t="s">
        <v>197</v>
      </c>
      <c r="O11027" s="9" t="s">
        <v>180</v>
      </c>
      <c r="P11027" s="9" t="s">
        <v>278</v>
      </c>
      <c r="Q11027" s="9" t="s">
        <v>219</v>
      </c>
      <c r="R11027" s="9">
        <v>1</v>
      </c>
      <c r="S11027" s="9">
        <v>111</v>
      </c>
      <c r="T11027" s="9" t="s">
        <v>136</v>
      </c>
      <c r="U11027" s="9" t="s">
        <v>140</v>
      </c>
      <c r="V11027" s="9" t="s">
        <v>15518</v>
      </c>
      <c r="W11027" s="9">
        <v>4</v>
      </c>
      <c r="X11027" s="9">
        <f>INDEX(SLA_Policy!$D$2:$D$5,MATCH(F11027,SLA_Policy!$A$2:$A$5,0))</f>
        <v>72</v>
      </c>
      <c r="Y11027" s="9" t="str">
        <f>IF(E11027="Cancelled","Excluded",IF(D11027="",IF((SLA_Policy!$B$8-B11027)*24&gt;X11027,"Open - Breached","Open - On Track"),IF((D11027-B11027)*24&lt;=X11027,"Met","Breached")))</f>
        <v>Met</v>
      </c>
    </row>
    <row r="11028" spans="1:25" x14ac:dyDescent="0.25">
      <c r="A11028" s="9" t="s">
        <v>15669</v>
      </c>
      <c r="B11028" s="23">
        <v>46238.3930555556</v>
      </c>
      <c r="C11028" s="23">
        <v>46238.396527777797</v>
      </c>
      <c r="D11028" s="23">
        <v>46239.363194444399</v>
      </c>
      <c r="E11028" s="9" t="s">
        <v>212</v>
      </c>
      <c r="F11028" s="9" t="s">
        <v>189</v>
      </c>
      <c r="G11028" s="9" t="s">
        <v>213</v>
      </c>
      <c r="H11028" s="9" t="s">
        <v>162</v>
      </c>
      <c r="I11028" s="9" t="s">
        <v>345</v>
      </c>
      <c r="J11028" s="9" t="s">
        <v>1556</v>
      </c>
      <c r="K11028" s="9" t="s">
        <v>303</v>
      </c>
      <c r="L11028" s="9" t="s">
        <v>282</v>
      </c>
      <c r="M11028" s="9" t="s">
        <v>541</v>
      </c>
      <c r="N11028" s="9" t="s">
        <v>198</v>
      </c>
      <c r="O11028" s="9" t="s">
        <v>179</v>
      </c>
      <c r="P11028" s="9" t="s">
        <v>337</v>
      </c>
      <c r="Q11028" s="9" t="s">
        <v>219</v>
      </c>
      <c r="R11028" s="9">
        <v>0</v>
      </c>
      <c r="S11028" s="9">
        <v>16</v>
      </c>
      <c r="U11028" s="9" t="s">
        <v>248</v>
      </c>
      <c r="X11028" s="9">
        <f>INDEX(SLA_Policy!$D$2:$D$5,MATCH(F11028,SLA_Policy!$A$2:$A$5,0))</f>
        <v>120</v>
      </c>
      <c r="Y11028" s="9" t="str">
        <f>IF(E11028="Cancelled","Excluded",IF(D11028="",IF((SLA_Policy!$B$8-B11028)*24&gt;X11028,"Open - Breached","Open - On Track"),IF((D11028-B11028)*24&lt;=X11028,"Met","Breached")))</f>
        <v>Met</v>
      </c>
    </row>
    <row r="11029" spans="1:25" x14ac:dyDescent="0.25">
      <c r="A11029" s="9" t="s">
        <v>15670</v>
      </c>
      <c r="B11029" s="23">
        <v>46238.396527777797</v>
      </c>
      <c r="C11029" s="23">
        <v>46238.406944444498</v>
      </c>
      <c r="D11029" s="23">
        <v>46238.504861111098</v>
      </c>
      <c r="E11029" s="9" t="s">
        <v>212</v>
      </c>
      <c r="F11029" s="9" t="s">
        <v>187</v>
      </c>
      <c r="G11029" s="9" t="s">
        <v>213</v>
      </c>
      <c r="H11029" s="9" t="s">
        <v>88</v>
      </c>
      <c r="I11029" s="9" t="s">
        <v>268</v>
      </c>
      <c r="J11029" s="9" t="s">
        <v>15671</v>
      </c>
      <c r="K11029" s="9" t="s">
        <v>215</v>
      </c>
      <c r="L11029" s="9" t="s">
        <v>293</v>
      </c>
      <c r="M11029" s="9" t="s">
        <v>1790</v>
      </c>
      <c r="N11029" s="9" t="s">
        <v>197</v>
      </c>
      <c r="O11029" s="9" t="s">
        <v>178</v>
      </c>
      <c r="P11029" s="9" t="s">
        <v>321</v>
      </c>
      <c r="Q11029" s="9" t="s">
        <v>273</v>
      </c>
      <c r="R11029" s="9">
        <v>0</v>
      </c>
      <c r="S11029" s="9">
        <v>22</v>
      </c>
      <c r="T11029" s="9" t="s">
        <v>136</v>
      </c>
      <c r="U11029" s="9" t="s">
        <v>221</v>
      </c>
      <c r="W11029" s="9">
        <v>4</v>
      </c>
      <c r="X11029" s="9">
        <f>INDEX(SLA_Policy!$D$2:$D$5,MATCH(F11029,SLA_Policy!$A$2:$A$5,0))</f>
        <v>8</v>
      </c>
      <c r="Y11029" s="9" t="str">
        <f>IF(E11029="Cancelled","Excluded",IF(D11029="",IF((SLA_Policy!$B$8-B11029)*24&gt;X11029,"Open - Breached","Open - On Track"),IF((D11029-B11029)*24&lt;=X11029,"Met","Breached")))</f>
        <v>Met</v>
      </c>
    </row>
    <row r="11030" spans="1:25" x14ac:dyDescent="0.25">
      <c r="A11030" s="9" t="s">
        <v>15672</v>
      </c>
      <c r="B11030" s="23">
        <v>46238.3972222222</v>
      </c>
      <c r="C11030" s="23">
        <v>46238.397916666698</v>
      </c>
      <c r="D11030" s="23">
        <v>46238.457638888904</v>
      </c>
      <c r="E11030" s="9" t="s">
        <v>212</v>
      </c>
      <c r="F11030" s="9" t="s">
        <v>188</v>
      </c>
      <c r="G11030" s="9" t="s">
        <v>213</v>
      </c>
      <c r="H11030" s="9" t="s">
        <v>161</v>
      </c>
      <c r="I11030" s="9" t="s">
        <v>389</v>
      </c>
      <c r="J11030" s="9" t="s">
        <v>1243</v>
      </c>
      <c r="K11030" s="9" t="s">
        <v>246</v>
      </c>
      <c r="L11030" s="9" t="s">
        <v>311</v>
      </c>
      <c r="M11030" s="9" t="s">
        <v>950</v>
      </c>
      <c r="N11030" s="9" t="s">
        <v>198</v>
      </c>
      <c r="O11030" s="9" t="s">
        <v>116</v>
      </c>
      <c r="P11030" s="9" t="s">
        <v>525</v>
      </c>
      <c r="Q11030" s="9" t="s">
        <v>219</v>
      </c>
      <c r="R11030" s="9">
        <v>0</v>
      </c>
      <c r="S11030" s="9">
        <v>3</v>
      </c>
      <c r="U11030" s="9" t="s">
        <v>266</v>
      </c>
      <c r="X11030" s="9">
        <f>INDEX(SLA_Policy!$D$2:$D$5,MATCH(F11030,SLA_Policy!$A$2:$A$5,0))</f>
        <v>72</v>
      </c>
      <c r="Y11030" s="9" t="str">
        <f>IF(E11030="Cancelled","Excluded",IF(D11030="",IF((SLA_Policy!$B$8-B11030)*24&gt;X11030,"Open - Breached","Open - On Track"),IF((D11030-B11030)*24&lt;=X11030,"Met","Breached")))</f>
        <v>Met</v>
      </c>
    </row>
    <row r="11031" spans="1:25" x14ac:dyDescent="0.25">
      <c r="A11031" s="9" t="s">
        <v>15673</v>
      </c>
      <c r="B11031" s="23">
        <v>46238.402777777803</v>
      </c>
      <c r="C11031" s="23">
        <v>46238.473611111098</v>
      </c>
      <c r="D11031" s="23">
        <v>46239.348611111098</v>
      </c>
      <c r="E11031" s="9" t="s">
        <v>212</v>
      </c>
      <c r="F11031" s="9" t="s">
        <v>189</v>
      </c>
      <c r="G11031" s="9" t="s">
        <v>213</v>
      </c>
      <c r="H11031" s="9" t="s">
        <v>166</v>
      </c>
      <c r="I11031" s="9" t="s">
        <v>378</v>
      </c>
      <c r="J11031" s="9" t="s">
        <v>3174</v>
      </c>
      <c r="K11031" s="9" t="s">
        <v>225</v>
      </c>
      <c r="L11031" s="9" t="s">
        <v>104</v>
      </c>
      <c r="M11031" s="9" t="s">
        <v>594</v>
      </c>
      <c r="N11031" s="9" t="s">
        <v>196</v>
      </c>
      <c r="O11031" s="9" t="s">
        <v>181</v>
      </c>
      <c r="P11031" s="9" t="s">
        <v>445</v>
      </c>
      <c r="Q11031" s="9" t="s">
        <v>219</v>
      </c>
      <c r="R11031" s="9">
        <v>0</v>
      </c>
      <c r="S11031" s="9">
        <v>70</v>
      </c>
      <c r="T11031" s="9" t="s">
        <v>229</v>
      </c>
      <c r="U11031" s="9" t="s">
        <v>140</v>
      </c>
      <c r="V11031" s="9" t="s">
        <v>15518</v>
      </c>
      <c r="X11031" s="9">
        <f>INDEX(SLA_Policy!$D$2:$D$5,MATCH(F11031,SLA_Policy!$A$2:$A$5,0))</f>
        <v>120</v>
      </c>
      <c r="Y11031" s="9" t="str">
        <f>IF(E11031="Cancelled","Excluded",IF(D11031="",IF((SLA_Policy!$B$8-B11031)*24&gt;X11031,"Open - Breached","Open - On Track"),IF((D11031-B11031)*24&lt;=X11031,"Met","Breached")))</f>
        <v>Met</v>
      </c>
    </row>
    <row r="11032" spans="1:25" x14ac:dyDescent="0.25">
      <c r="A11032" s="9" t="s">
        <v>15674</v>
      </c>
      <c r="B11032" s="23">
        <v>46238.405555555597</v>
      </c>
      <c r="C11032" s="23">
        <v>46238.431250000001</v>
      </c>
      <c r="D11032" s="23">
        <v>46238.609722222202</v>
      </c>
      <c r="E11032" s="9" t="s">
        <v>212</v>
      </c>
      <c r="F11032" s="9" t="s">
        <v>188</v>
      </c>
      <c r="G11032" s="9" t="s">
        <v>213</v>
      </c>
      <c r="H11032" s="9" t="s">
        <v>167</v>
      </c>
      <c r="I11032" s="9" t="s">
        <v>349</v>
      </c>
      <c r="J11032" s="9" t="s">
        <v>15675</v>
      </c>
      <c r="K11032" s="9" t="s">
        <v>215</v>
      </c>
      <c r="L11032" s="9" t="s">
        <v>216</v>
      </c>
      <c r="M11032" s="9" t="s">
        <v>5909</v>
      </c>
      <c r="N11032" s="9" t="s">
        <v>198</v>
      </c>
      <c r="O11032" s="9" t="s">
        <v>180</v>
      </c>
      <c r="P11032" s="9" t="s">
        <v>318</v>
      </c>
      <c r="Q11032" s="9" t="s">
        <v>219</v>
      </c>
      <c r="R11032" s="9">
        <v>0</v>
      </c>
      <c r="S11032" s="9">
        <v>6</v>
      </c>
      <c r="U11032" s="9" t="s">
        <v>290</v>
      </c>
      <c r="X11032" s="9">
        <f>INDEX(SLA_Policy!$D$2:$D$5,MATCH(F11032,SLA_Policy!$A$2:$A$5,0))</f>
        <v>72</v>
      </c>
      <c r="Y11032" s="9" t="str">
        <f>IF(E11032="Cancelled","Excluded",IF(D11032="",IF((SLA_Policy!$B$8-B11032)*24&gt;X11032,"Open - Breached","Open - On Track"),IF((D11032-B11032)*24&lt;=X11032,"Met","Breached")))</f>
        <v>Met</v>
      </c>
    </row>
    <row r="11033" spans="1:25" x14ac:dyDescent="0.25">
      <c r="A11033" s="9" t="s">
        <v>15676</v>
      </c>
      <c r="B11033" s="23">
        <v>46238.412499999999</v>
      </c>
      <c r="C11033" s="23">
        <v>46238.475694444503</v>
      </c>
      <c r="D11033" s="23">
        <v>46240.4243055556</v>
      </c>
      <c r="E11033" s="9" t="s">
        <v>212</v>
      </c>
      <c r="F11033" s="9" t="s">
        <v>189</v>
      </c>
      <c r="G11033" s="9" t="s">
        <v>236</v>
      </c>
      <c r="H11033" s="9" t="s">
        <v>164</v>
      </c>
      <c r="I11033" s="9" t="s">
        <v>421</v>
      </c>
      <c r="J11033" s="9" t="s">
        <v>1733</v>
      </c>
      <c r="K11033" s="9" t="s">
        <v>246</v>
      </c>
      <c r="L11033" s="9" t="s">
        <v>371</v>
      </c>
      <c r="M11033" s="9" t="s">
        <v>996</v>
      </c>
      <c r="N11033" s="9" t="s">
        <v>196</v>
      </c>
      <c r="O11033" s="9" t="s">
        <v>180</v>
      </c>
      <c r="P11033" s="9" t="s">
        <v>368</v>
      </c>
      <c r="Q11033" s="9" t="s">
        <v>219</v>
      </c>
      <c r="R11033" s="9">
        <v>0</v>
      </c>
      <c r="S11033" s="9">
        <v>12</v>
      </c>
      <c r="T11033" s="9" t="s">
        <v>464</v>
      </c>
      <c r="U11033" s="9" t="s">
        <v>242</v>
      </c>
      <c r="W11033" s="9">
        <v>4</v>
      </c>
      <c r="X11033" s="9">
        <f>INDEX(SLA_Policy!$D$2:$D$5,MATCH(F11033,SLA_Policy!$A$2:$A$5,0))</f>
        <v>120</v>
      </c>
      <c r="Y11033" s="9" t="str">
        <f>IF(E11033="Cancelled","Excluded",IF(D11033="",IF((SLA_Policy!$B$8-B11033)*24&gt;X11033,"Open - Breached","Open - On Track"),IF((D11033-B11033)*24&lt;=X11033,"Met","Breached")))</f>
        <v>Met</v>
      </c>
    </row>
    <row r="11034" spans="1:25" x14ac:dyDescent="0.25">
      <c r="A11034" s="9" t="s">
        <v>15677</v>
      </c>
      <c r="B11034" s="23">
        <v>46238.412499999999</v>
      </c>
      <c r="C11034" s="23">
        <v>46238.431944444397</v>
      </c>
      <c r="D11034" s="23">
        <v>46240.344444444498</v>
      </c>
      <c r="E11034" s="9" t="s">
        <v>212</v>
      </c>
      <c r="F11034" s="9" t="s">
        <v>188</v>
      </c>
      <c r="G11034" s="9" t="s">
        <v>213</v>
      </c>
      <c r="H11034" s="9" t="s">
        <v>88</v>
      </c>
      <c r="I11034" s="9" t="s">
        <v>268</v>
      </c>
      <c r="J11034" s="9" t="s">
        <v>638</v>
      </c>
      <c r="K11034" s="9" t="s">
        <v>262</v>
      </c>
      <c r="L11034" s="9" t="s">
        <v>226</v>
      </c>
      <c r="M11034" s="9" t="s">
        <v>930</v>
      </c>
      <c r="N11034" s="9" t="s">
        <v>196</v>
      </c>
      <c r="O11034" s="9" t="s">
        <v>178</v>
      </c>
      <c r="P11034" s="9" t="s">
        <v>360</v>
      </c>
      <c r="Q11034" s="9" t="s">
        <v>219</v>
      </c>
      <c r="R11034" s="9">
        <v>0</v>
      </c>
      <c r="S11034" s="9">
        <v>15</v>
      </c>
      <c r="T11034" s="9" t="s">
        <v>322</v>
      </c>
      <c r="U11034" s="9" t="s">
        <v>290</v>
      </c>
      <c r="X11034" s="9">
        <f>INDEX(SLA_Policy!$D$2:$D$5,MATCH(F11034,SLA_Policy!$A$2:$A$5,0))</f>
        <v>72</v>
      </c>
      <c r="Y11034" s="9" t="str">
        <f>IF(E11034="Cancelled","Excluded",IF(D11034="",IF((SLA_Policy!$B$8-B11034)*24&gt;X11034,"Open - Breached","Open - On Track"),IF((D11034-B11034)*24&lt;=X11034,"Met","Breached")))</f>
        <v>Met</v>
      </c>
    </row>
    <row r="11035" spans="1:25" x14ac:dyDescent="0.25">
      <c r="A11035" s="9" t="s">
        <v>15678</v>
      </c>
      <c r="B11035" s="23">
        <v>46238.430555555598</v>
      </c>
      <c r="C11035" s="23">
        <v>46238.4375</v>
      </c>
      <c r="D11035" s="23">
        <v>46239.375694444498</v>
      </c>
      <c r="E11035" s="9" t="s">
        <v>212</v>
      </c>
      <c r="F11035" s="9" t="s">
        <v>189</v>
      </c>
      <c r="G11035" s="9" t="s">
        <v>213</v>
      </c>
      <c r="H11035" s="9" t="s">
        <v>165</v>
      </c>
      <c r="I11035" s="9" t="s">
        <v>567</v>
      </c>
      <c r="J11035" s="9" t="s">
        <v>8669</v>
      </c>
      <c r="K11035" s="9" t="s">
        <v>239</v>
      </c>
      <c r="L11035" s="9" t="s">
        <v>216</v>
      </c>
      <c r="M11035" s="9" t="s">
        <v>3231</v>
      </c>
      <c r="N11035" s="9" t="s">
        <v>198</v>
      </c>
      <c r="O11035" s="9" t="s">
        <v>176</v>
      </c>
      <c r="P11035" s="9" t="s">
        <v>419</v>
      </c>
      <c r="Q11035" s="9" t="s">
        <v>219</v>
      </c>
      <c r="R11035" s="9">
        <v>0</v>
      </c>
      <c r="S11035" s="9">
        <v>19</v>
      </c>
      <c r="U11035" s="9" t="s">
        <v>266</v>
      </c>
      <c r="X11035" s="9">
        <f>INDEX(SLA_Policy!$D$2:$D$5,MATCH(F11035,SLA_Policy!$A$2:$A$5,0))</f>
        <v>120</v>
      </c>
      <c r="Y11035" s="9" t="str">
        <f>IF(E11035="Cancelled","Excluded",IF(D11035="",IF((SLA_Policy!$B$8-B11035)*24&gt;X11035,"Open - Breached","Open - On Track"),IF((D11035-B11035)*24&lt;=X11035,"Met","Breached")))</f>
        <v>Met</v>
      </c>
    </row>
    <row r="11036" spans="1:25" x14ac:dyDescent="0.25">
      <c r="A11036" s="9" t="s">
        <v>15679</v>
      </c>
      <c r="B11036" s="23">
        <v>46238.431250000001</v>
      </c>
      <c r="C11036" s="23">
        <v>46238.506249999999</v>
      </c>
      <c r="E11036" s="9" t="s">
        <v>14153</v>
      </c>
      <c r="F11036" s="9" t="s">
        <v>189</v>
      </c>
      <c r="G11036" s="9" t="s">
        <v>236</v>
      </c>
      <c r="H11036" s="9" t="s">
        <v>161</v>
      </c>
      <c r="I11036" s="9" t="s">
        <v>237</v>
      </c>
      <c r="J11036" s="9" t="s">
        <v>4391</v>
      </c>
      <c r="K11036" s="9" t="s">
        <v>225</v>
      </c>
      <c r="L11036" s="9" t="s">
        <v>395</v>
      </c>
      <c r="M11036" s="9" t="s">
        <v>700</v>
      </c>
      <c r="N11036" s="9" t="s">
        <v>196</v>
      </c>
      <c r="O11036" s="9" t="s">
        <v>177</v>
      </c>
      <c r="P11036" s="9" t="s">
        <v>241</v>
      </c>
      <c r="Q11036" s="9" t="s">
        <v>219</v>
      </c>
      <c r="R11036" s="9">
        <v>0</v>
      </c>
      <c r="S11036" s="9">
        <v>52</v>
      </c>
      <c r="X11036" s="9">
        <f>INDEX(SLA_Policy!$D$2:$D$5,MATCH(F11036,SLA_Policy!$A$2:$A$5,0))</f>
        <v>120</v>
      </c>
      <c r="Y11036" s="9" t="str">
        <f>IF(E11036="Cancelled","Excluded",IF(D11036="",IF((SLA_Policy!$B$8-B11036)*24&gt;X11036,"Open - Breached","Open - On Track"),IF((D11036-B11036)*24&lt;=X11036,"Met","Breached")))</f>
        <v>Open - Breached</v>
      </c>
    </row>
    <row r="11037" spans="1:25" x14ac:dyDescent="0.25">
      <c r="A11037" s="9" t="s">
        <v>15680</v>
      </c>
      <c r="B11037" s="23">
        <v>46238.439583333296</v>
      </c>
      <c r="C11037" s="23">
        <v>46238.440277777801</v>
      </c>
      <c r="D11037" s="23">
        <v>46239.348611111098</v>
      </c>
      <c r="E11037" s="9" t="s">
        <v>212</v>
      </c>
      <c r="F11037" s="9" t="s">
        <v>188</v>
      </c>
      <c r="G11037" s="9" t="s">
        <v>213</v>
      </c>
      <c r="H11037" s="9" t="s">
        <v>163</v>
      </c>
      <c r="I11037" s="9" t="s">
        <v>250</v>
      </c>
      <c r="J11037" s="9" t="s">
        <v>251</v>
      </c>
      <c r="K11037" s="9" t="s">
        <v>246</v>
      </c>
      <c r="L11037" s="9" t="s">
        <v>216</v>
      </c>
      <c r="M11037" s="9" t="s">
        <v>4266</v>
      </c>
      <c r="N11037" s="9" t="s">
        <v>198</v>
      </c>
      <c r="O11037" s="9" t="s">
        <v>176</v>
      </c>
      <c r="P11037" s="9" t="s">
        <v>330</v>
      </c>
      <c r="Q11037" s="9" t="s">
        <v>219</v>
      </c>
      <c r="R11037" s="9">
        <v>0</v>
      </c>
      <c r="S11037" s="9">
        <v>36</v>
      </c>
      <c r="T11037" s="9" t="s">
        <v>322</v>
      </c>
      <c r="U11037" s="9" t="s">
        <v>230</v>
      </c>
      <c r="X11037" s="9">
        <f>INDEX(SLA_Policy!$D$2:$D$5,MATCH(F11037,SLA_Policy!$A$2:$A$5,0))</f>
        <v>72</v>
      </c>
      <c r="Y11037" s="9" t="str">
        <f>IF(E11037="Cancelled","Excluded",IF(D11037="",IF((SLA_Policy!$B$8-B11037)*24&gt;X11037,"Open - Breached","Open - On Track"),IF((D11037-B11037)*24&lt;=X11037,"Met","Breached")))</f>
        <v>Met</v>
      </c>
    </row>
    <row r="11038" spans="1:25" x14ac:dyDescent="0.25">
      <c r="A11038" s="9" t="s">
        <v>15681</v>
      </c>
      <c r="B11038" s="23">
        <v>46238.440277777801</v>
      </c>
      <c r="C11038" s="23">
        <v>46238.442361111098</v>
      </c>
      <c r="D11038" s="23">
        <v>46239.652083333298</v>
      </c>
      <c r="E11038" s="9" t="s">
        <v>212</v>
      </c>
      <c r="F11038" s="9" t="s">
        <v>188</v>
      </c>
      <c r="G11038" s="9" t="s">
        <v>213</v>
      </c>
      <c r="H11038" s="9" t="s">
        <v>164</v>
      </c>
      <c r="I11038" s="9" t="s">
        <v>260</v>
      </c>
      <c r="J11038" s="9" t="s">
        <v>9426</v>
      </c>
      <c r="K11038" s="9" t="s">
        <v>14602</v>
      </c>
      <c r="L11038" s="9" t="s">
        <v>12094</v>
      </c>
      <c r="M11038" s="9" t="s">
        <v>15682</v>
      </c>
      <c r="N11038" s="9" t="s">
        <v>198</v>
      </c>
      <c r="O11038" s="9" t="s">
        <v>179</v>
      </c>
      <c r="P11038" s="9" t="s">
        <v>284</v>
      </c>
      <c r="Q11038" s="9" t="s">
        <v>219</v>
      </c>
      <c r="R11038" s="9">
        <v>0</v>
      </c>
      <c r="S11038" s="9">
        <v>82</v>
      </c>
      <c r="T11038" s="9" t="s">
        <v>265</v>
      </c>
      <c r="U11038" s="9" t="s">
        <v>248</v>
      </c>
      <c r="X11038" s="9">
        <f>INDEX(SLA_Policy!$D$2:$D$5,MATCH(F11038,SLA_Policy!$A$2:$A$5,0))</f>
        <v>72</v>
      </c>
      <c r="Y11038" s="9" t="str">
        <f>IF(E11038="Cancelled","Excluded",IF(D11038="",IF((SLA_Policy!$B$8-B11038)*24&gt;X11038,"Open - Breached","Open - On Track"),IF((D11038-B11038)*24&lt;=X11038,"Met","Breached")))</f>
        <v>Met</v>
      </c>
    </row>
    <row r="11039" spans="1:25" x14ac:dyDescent="0.25">
      <c r="A11039" s="9" t="s">
        <v>15683</v>
      </c>
      <c r="B11039" s="23">
        <v>46238.4465277778</v>
      </c>
      <c r="C11039" s="23">
        <v>46238.529861111099</v>
      </c>
      <c r="D11039" s="23">
        <v>46240.740277777797</v>
      </c>
      <c r="E11039" s="9" t="s">
        <v>212</v>
      </c>
      <c r="F11039" s="9" t="s">
        <v>188</v>
      </c>
      <c r="G11039" s="9" t="s">
        <v>236</v>
      </c>
      <c r="H11039" s="9" t="s">
        <v>161</v>
      </c>
      <c r="I11039" s="9" t="s">
        <v>237</v>
      </c>
      <c r="J11039" s="9" t="s">
        <v>238</v>
      </c>
      <c r="K11039" s="9" t="s">
        <v>303</v>
      </c>
      <c r="L11039" s="9" t="s">
        <v>282</v>
      </c>
      <c r="M11039" s="9" t="s">
        <v>1678</v>
      </c>
      <c r="N11039" s="9" t="s">
        <v>196</v>
      </c>
      <c r="O11039" s="9" t="s">
        <v>179</v>
      </c>
      <c r="P11039" s="9" t="s">
        <v>264</v>
      </c>
      <c r="Q11039" s="9" t="s">
        <v>219</v>
      </c>
      <c r="R11039" s="9">
        <v>0</v>
      </c>
      <c r="S11039" s="9">
        <v>13</v>
      </c>
      <c r="U11039" s="9" t="s">
        <v>242</v>
      </c>
      <c r="W11039" s="9">
        <v>3</v>
      </c>
      <c r="X11039" s="9">
        <f>INDEX(SLA_Policy!$D$2:$D$5,MATCH(F11039,SLA_Policy!$A$2:$A$5,0))</f>
        <v>72</v>
      </c>
      <c r="Y11039" s="9" t="str">
        <f>IF(E11039="Cancelled","Excluded",IF(D11039="",IF((SLA_Policy!$B$8-B11039)*24&gt;X11039,"Open - Breached","Open - On Track"),IF((D11039-B11039)*24&lt;=X11039,"Met","Breached")))</f>
        <v>Met</v>
      </c>
    </row>
    <row r="11040" spans="1:25" x14ac:dyDescent="0.25">
      <c r="A11040" s="9" t="s">
        <v>15684</v>
      </c>
      <c r="B11040" s="23">
        <v>46238.472916666702</v>
      </c>
      <c r="C11040" s="23">
        <v>46238.476388888899</v>
      </c>
      <c r="D11040" s="23">
        <v>46238.710416666698</v>
      </c>
      <c r="E11040" s="9" t="s">
        <v>212</v>
      </c>
      <c r="F11040" s="9" t="s">
        <v>187</v>
      </c>
      <c r="G11040" s="9" t="s">
        <v>213</v>
      </c>
      <c r="H11040" s="9" t="s">
        <v>166</v>
      </c>
      <c r="I11040" s="9" t="s">
        <v>378</v>
      </c>
      <c r="J11040" s="9" t="s">
        <v>15533</v>
      </c>
      <c r="K11040" s="9" t="s">
        <v>246</v>
      </c>
      <c r="L11040" s="9" t="s">
        <v>104</v>
      </c>
      <c r="M11040" s="9" t="s">
        <v>1229</v>
      </c>
      <c r="N11040" s="9" t="s">
        <v>196</v>
      </c>
      <c r="O11040" s="9" t="s">
        <v>180</v>
      </c>
      <c r="P11040" s="9" t="s">
        <v>381</v>
      </c>
      <c r="Q11040" s="9" t="s">
        <v>273</v>
      </c>
      <c r="R11040" s="9">
        <v>0</v>
      </c>
      <c r="S11040" s="9">
        <v>75</v>
      </c>
      <c r="T11040" s="9" t="s">
        <v>322</v>
      </c>
      <c r="U11040" s="9" t="s">
        <v>140</v>
      </c>
      <c r="V11040" s="9" t="s">
        <v>15518</v>
      </c>
      <c r="X11040" s="9">
        <f>INDEX(SLA_Policy!$D$2:$D$5,MATCH(F11040,SLA_Policy!$A$2:$A$5,0))</f>
        <v>8</v>
      </c>
      <c r="Y11040" s="9" t="str">
        <f>IF(E11040="Cancelled","Excluded",IF(D11040="",IF((SLA_Policy!$B$8-B11040)*24&gt;X11040,"Open - Breached","Open - On Track"),IF((D11040-B11040)*24&lt;=X11040,"Met","Breached")))</f>
        <v>Met</v>
      </c>
    </row>
    <row r="11041" spans="1:25" x14ac:dyDescent="0.25">
      <c r="A11041" s="9" t="s">
        <v>15685</v>
      </c>
      <c r="B11041" s="23">
        <v>46238.475694444503</v>
      </c>
      <c r="C11041" s="23">
        <v>46238.476388888899</v>
      </c>
      <c r="D11041" s="23">
        <v>46239.340277777803</v>
      </c>
      <c r="E11041" s="9" t="s">
        <v>212</v>
      </c>
      <c r="F11041" s="9" t="s">
        <v>188</v>
      </c>
      <c r="G11041" s="9" t="s">
        <v>213</v>
      </c>
      <c r="H11041" s="9" t="s">
        <v>162</v>
      </c>
      <c r="I11041" s="9" t="s">
        <v>244</v>
      </c>
      <c r="J11041" s="9" t="s">
        <v>3520</v>
      </c>
      <c r="K11041" s="9" t="s">
        <v>262</v>
      </c>
      <c r="L11041" s="9" t="s">
        <v>371</v>
      </c>
      <c r="M11041" s="9" t="s">
        <v>6761</v>
      </c>
      <c r="N11041" s="9" t="s">
        <v>198</v>
      </c>
      <c r="O11041" s="9" t="s">
        <v>116</v>
      </c>
      <c r="P11041" s="9" t="s">
        <v>525</v>
      </c>
      <c r="Q11041" s="9" t="s">
        <v>219</v>
      </c>
      <c r="R11041" s="9">
        <v>0</v>
      </c>
      <c r="S11041" s="9">
        <v>22</v>
      </c>
      <c r="U11041" s="9" t="s">
        <v>661</v>
      </c>
      <c r="X11041" s="9">
        <f>INDEX(SLA_Policy!$D$2:$D$5,MATCH(F11041,SLA_Policy!$A$2:$A$5,0))</f>
        <v>72</v>
      </c>
      <c r="Y11041" s="9" t="str">
        <f>IF(E11041="Cancelled","Excluded",IF(D11041="",IF((SLA_Policy!$B$8-B11041)*24&gt;X11041,"Open - Breached","Open - On Track"),IF((D11041-B11041)*24&lt;=X11041,"Met","Breached")))</f>
        <v>Met</v>
      </c>
    </row>
    <row r="11042" spans="1:25" x14ac:dyDescent="0.25">
      <c r="A11042" s="9" t="s">
        <v>15686</v>
      </c>
      <c r="B11042" s="23">
        <v>46238.479166666701</v>
      </c>
      <c r="C11042" s="23">
        <v>46238.482638888898</v>
      </c>
      <c r="D11042" s="23">
        <v>46239.694444444503</v>
      </c>
      <c r="E11042" s="9" t="s">
        <v>212</v>
      </c>
      <c r="F11042" s="9" t="s">
        <v>188</v>
      </c>
      <c r="G11042" s="9" t="s">
        <v>213</v>
      </c>
      <c r="H11042" s="9" t="s">
        <v>163</v>
      </c>
      <c r="I11042" s="9" t="s">
        <v>250</v>
      </c>
      <c r="J11042" s="9" t="s">
        <v>935</v>
      </c>
      <c r="K11042" s="9" t="s">
        <v>239</v>
      </c>
      <c r="L11042" s="9" t="s">
        <v>216</v>
      </c>
      <c r="M11042" s="9" t="s">
        <v>2539</v>
      </c>
      <c r="N11042" s="9" t="s">
        <v>198</v>
      </c>
      <c r="O11042" s="9" t="s">
        <v>176</v>
      </c>
      <c r="P11042" s="9" t="s">
        <v>419</v>
      </c>
      <c r="Q11042" s="9" t="s">
        <v>219</v>
      </c>
      <c r="R11042" s="9">
        <v>2</v>
      </c>
      <c r="S11042" s="9">
        <v>67</v>
      </c>
      <c r="T11042" s="9" t="s">
        <v>220</v>
      </c>
      <c r="U11042" s="9" t="s">
        <v>230</v>
      </c>
      <c r="X11042" s="9">
        <f>INDEX(SLA_Policy!$D$2:$D$5,MATCH(F11042,SLA_Policy!$A$2:$A$5,0))</f>
        <v>72</v>
      </c>
      <c r="Y11042" s="9" t="str">
        <f>IF(E11042="Cancelled","Excluded",IF(D11042="",IF((SLA_Policy!$B$8-B11042)*24&gt;X11042,"Open - Breached","Open - On Track"),IF((D11042-B11042)*24&lt;=X11042,"Met","Breached")))</f>
        <v>Met</v>
      </c>
    </row>
    <row r="11043" spans="1:25" x14ac:dyDescent="0.25">
      <c r="A11043" s="9" t="s">
        <v>15687</v>
      </c>
      <c r="B11043" s="23">
        <v>46238.485416666699</v>
      </c>
      <c r="C11043" s="23">
        <v>46238.490277777797</v>
      </c>
      <c r="D11043" s="23">
        <v>46238.510416666701</v>
      </c>
      <c r="E11043" s="9" t="s">
        <v>212</v>
      </c>
      <c r="F11043" s="9" t="s">
        <v>189</v>
      </c>
      <c r="G11043" s="9" t="s">
        <v>213</v>
      </c>
      <c r="H11043" s="9" t="s">
        <v>161</v>
      </c>
      <c r="I11043" s="9" t="s">
        <v>389</v>
      </c>
      <c r="J11043" s="9" t="s">
        <v>1929</v>
      </c>
      <c r="K11043" s="9" t="s">
        <v>239</v>
      </c>
      <c r="L11043" s="9" t="s">
        <v>216</v>
      </c>
      <c r="M11043" s="9" t="s">
        <v>1134</v>
      </c>
      <c r="N11043" s="9" t="s">
        <v>198</v>
      </c>
      <c r="O11043" s="9" t="s">
        <v>177</v>
      </c>
      <c r="P11043" s="9" t="s">
        <v>457</v>
      </c>
      <c r="Q11043" s="9" t="s">
        <v>219</v>
      </c>
      <c r="R11043" s="9">
        <v>0</v>
      </c>
      <c r="S11043" s="9">
        <v>7</v>
      </c>
      <c r="U11043" s="9" t="s">
        <v>290</v>
      </c>
      <c r="X11043" s="9">
        <f>INDEX(SLA_Policy!$D$2:$D$5,MATCH(F11043,SLA_Policy!$A$2:$A$5,0))</f>
        <v>120</v>
      </c>
      <c r="Y11043" s="9" t="str">
        <f>IF(E11043="Cancelled","Excluded",IF(D11043="",IF((SLA_Policy!$B$8-B11043)*24&gt;X11043,"Open - Breached","Open - On Track"),IF((D11043-B11043)*24&lt;=X11043,"Met","Breached")))</f>
        <v>Met</v>
      </c>
    </row>
    <row r="11044" spans="1:25" x14ac:dyDescent="0.25">
      <c r="A11044" s="9" t="s">
        <v>15688</v>
      </c>
      <c r="B11044" s="23">
        <v>46238.486111111102</v>
      </c>
      <c r="C11044" s="23">
        <v>46238.529166666704</v>
      </c>
      <c r="D11044" s="23">
        <v>46246.7</v>
      </c>
      <c r="E11044" s="9" t="s">
        <v>212</v>
      </c>
      <c r="F11044" s="9" t="s">
        <v>189</v>
      </c>
      <c r="G11044" s="9" t="s">
        <v>213</v>
      </c>
      <c r="H11044" s="9" t="s">
        <v>167</v>
      </c>
      <c r="I11044" s="9" t="s">
        <v>349</v>
      </c>
      <c r="J11044" s="9" t="s">
        <v>15689</v>
      </c>
      <c r="K11044" s="9" t="s">
        <v>239</v>
      </c>
      <c r="L11044" s="9" t="s">
        <v>351</v>
      </c>
      <c r="M11044" s="9" t="s">
        <v>3100</v>
      </c>
      <c r="N11044" s="9" t="s">
        <v>197</v>
      </c>
      <c r="O11044" s="9" t="s">
        <v>180</v>
      </c>
      <c r="P11044" s="9" t="s">
        <v>318</v>
      </c>
      <c r="Q11044" s="9" t="s">
        <v>219</v>
      </c>
      <c r="R11044" s="9">
        <v>2</v>
      </c>
      <c r="S11044" s="9">
        <v>57</v>
      </c>
      <c r="U11044" s="9" t="s">
        <v>248</v>
      </c>
      <c r="W11044" s="9">
        <v>3</v>
      </c>
      <c r="X11044" s="9">
        <f>INDEX(SLA_Policy!$D$2:$D$5,MATCH(F11044,SLA_Policy!$A$2:$A$5,0))</f>
        <v>120</v>
      </c>
      <c r="Y11044" s="9" t="str">
        <f>IF(E11044="Cancelled","Excluded",IF(D11044="",IF((SLA_Policy!$B$8-B11044)*24&gt;X11044,"Open - Breached","Open - On Track"),IF((D11044-B11044)*24&lt;=X11044,"Met","Breached")))</f>
        <v>Breached</v>
      </c>
    </row>
    <row r="11045" spans="1:25" x14ac:dyDescent="0.25">
      <c r="A11045" s="9" t="s">
        <v>15690</v>
      </c>
      <c r="B11045" s="23">
        <v>46238.487500000003</v>
      </c>
      <c r="C11045" s="23">
        <v>46238.4909722222</v>
      </c>
      <c r="D11045" s="23">
        <v>46239.372222222199</v>
      </c>
      <c r="E11045" s="9" t="s">
        <v>212</v>
      </c>
      <c r="F11045" s="9" t="s">
        <v>188</v>
      </c>
      <c r="G11045" s="9" t="s">
        <v>213</v>
      </c>
      <c r="H11045" s="9" t="s">
        <v>162</v>
      </c>
      <c r="I11045" s="9" t="s">
        <v>393</v>
      </c>
      <c r="J11045" s="9" t="s">
        <v>15691</v>
      </c>
      <c r="K11045" s="9" t="s">
        <v>303</v>
      </c>
      <c r="L11045" s="9" t="s">
        <v>216</v>
      </c>
      <c r="M11045" s="9" t="s">
        <v>6769</v>
      </c>
      <c r="N11045" s="9" t="s">
        <v>198</v>
      </c>
      <c r="O11045" s="9" t="s">
        <v>176</v>
      </c>
      <c r="P11045" s="9" t="s">
        <v>330</v>
      </c>
      <c r="Q11045" s="9" t="s">
        <v>273</v>
      </c>
      <c r="R11045" s="9">
        <v>0</v>
      </c>
      <c r="S11045" s="9">
        <v>7</v>
      </c>
      <c r="U11045" s="9" t="s">
        <v>661</v>
      </c>
      <c r="X11045" s="9">
        <f>INDEX(SLA_Policy!$D$2:$D$5,MATCH(F11045,SLA_Policy!$A$2:$A$5,0))</f>
        <v>72</v>
      </c>
      <c r="Y11045" s="9" t="str">
        <f>IF(E11045="Cancelled","Excluded",IF(D11045="",IF((SLA_Policy!$B$8-B11045)*24&gt;X11045,"Open - Breached","Open - On Track"),IF((D11045-B11045)*24&lt;=X11045,"Met","Breached")))</f>
        <v>Met</v>
      </c>
    </row>
    <row r="11046" spans="1:25" x14ac:dyDescent="0.25">
      <c r="A11046" s="9" t="s">
        <v>15692</v>
      </c>
      <c r="B11046" s="23">
        <v>46238.5090277778</v>
      </c>
      <c r="C11046" s="23">
        <v>46238.514583333301</v>
      </c>
      <c r="D11046" s="23">
        <v>46239.411111111098</v>
      </c>
      <c r="E11046" s="9" t="s">
        <v>212</v>
      </c>
      <c r="F11046" s="9" t="s">
        <v>189</v>
      </c>
      <c r="G11046" s="9" t="s">
        <v>213</v>
      </c>
      <c r="H11046" s="9" t="s">
        <v>162</v>
      </c>
      <c r="I11046" s="9" t="s">
        <v>244</v>
      </c>
      <c r="J11046" s="9" t="s">
        <v>15693</v>
      </c>
      <c r="K11046" s="9" t="s">
        <v>225</v>
      </c>
      <c r="L11046" s="9" t="s">
        <v>371</v>
      </c>
      <c r="M11046" s="9" t="s">
        <v>12185</v>
      </c>
      <c r="N11046" s="9" t="s">
        <v>198</v>
      </c>
      <c r="O11046" s="9" t="s">
        <v>179</v>
      </c>
      <c r="P11046" s="9" t="s">
        <v>337</v>
      </c>
      <c r="Q11046" s="9" t="s">
        <v>219</v>
      </c>
      <c r="R11046" s="9">
        <v>0</v>
      </c>
      <c r="S11046" s="9">
        <v>8</v>
      </c>
      <c r="U11046" s="9" t="s">
        <v>290</v>
      </c>
      <c r="X11046" s="9">
        <f>INDEX(SLA_Policy!$D$2:$D$5,MATCH(F11046,SLA_Policy!$A$2:$A$5,0))</f>
        <v>120</v>
      </c>
      <c r="Y11046" s="9" t="str">
        <f>IF(E11046="Cancelled","Excluded",IF(D11046="",IF((SLA_Policy!$B$8-B11046)*24&gt;X11046,"Open - Breached","Open - On Track"),IF((D11046-B11046)*24&lt;=X11046,"Met","Breached")))</f>
        <v>Met</v>
      </c>
    </row>
    <row r="11047" spans="1:25" x14ac:dyDescent="0.25">
      <c r="A11047" s="9" t="s">
        <v>15694</v>
      </c>
      <c r="B11047" s="23">
        <v>46238.524305555598</v>
      </c>
      <c r="C11047" s="23">
        <v>46238.573611111096</v>
      </c>
      <c r="D11047" s="23">
        <v>46238.598611111098</v>
      </c>
      <c r="E11047" s="9" t="s">
        <v>212</v>
      </c>
      <c r="F11047" s="9" t="s">
        <v>188</v>
      </c>
      <c r="G11047" s="9" t="s">
        <v>213</v>
      </c>
      <c r="H11047" s="9" t="s">
        <v>161</v>
      </c>
      <c r="I11047" s="9" t="s">
        <v>454</v>
      </c>
      <c r="J11047" s="9" t="s">
        <v>11552</v>
      </c>
      <c r="K11047" s="9" t="s">
        <v>215</v>
      </c>
      <c r="L11047" s="9" t="s">
        <v>282</v>
      </c>
      <c r="M11047" s="9" t="s">
        <v>2083</v>
      </c>
      <c r="N11047" s="9" t="s">
        <v>196</v>
      </c>
      <c r="O11047" s="9" t="s">
        <v>116</v>
      </c>
      <c r="P11047" s="9" t="s">
        <v>218</v>
      </c>
      <c r="Q11047" s="9" t="s">
        <v>219</v>
      </c>
      <c r="R11047" s="9">
        <v>0</v>
      </c>
      <c r="S11047" s="9">
        <v>11</v>
      </c>
      <c r="U11047" s="9" t="s">
        <v>221</v>
      </c>
      <c r="W11047" s="9">
        <v>5</v>
      </c>
      <c r="X11047" s="9">
        <f>INDEX(SLA_Policy!$D$2:$D$5,MATCH(F11047,SLA_Policy!$A$2:$A$5,0))</f>
        <v>72</v>
      </c>
      <c r="Y11047" s="9" t="str">
        <f>IF(E11047="Cancelled","Excluded",IF(D11047="",IF((SLA_Policy!$B$8-B11047)*24&gt;X11047,"Open - Breached","Open - On Track"),IF((D11047-B11047)*24&lt;=X11047,"Met","Breached")))</f>
        <v>Met</v>
      </c>
    </row>
    <row r="11048" spans="1:25" x14ac:dyDescent="0.25">
      <c r="A11048" s="9" t="s">
        <v>15695</v>
      </c>
      <c r="B11048" s="23">
        <v>46238.556944444397</v>
      </c>
      <c r="C11048" s="23">
        <v>46238.572222222203</v>
      </c>
      <c r="D11048" s="23">
        <v>46241.586805555598</v>
      </c>
      <c r="E11048" s="9" t="s">
        <v>212</v>
      </c>
      <c r="F11048" s="9" t="s">
        <v>188</v>
      </c>
      <c r="G11048" s="9" t="s">
        <v>213</v>
      </c>
      <c r="H11048" s="9" t="s">
        <v>164</v>
      </c>
      <c r="I11048" s="9" t="s">
        <v>339</v>
      </c>
      <c r="J11048" s="9" t="s">
        <v>8808</v>
      </c>
      <c r="K11048" s="9" t="s">
        <v>410</v>
      </c>
      <c r="L11048" s="9" t="s">
        <v>311</v>
      </c>
      <c r="M11048" s="9" t="s">
        <v>2699</v>
      </c>
      <c r="N11048" s="9" t="s">
        <v>199</v>
      </c>
      <c r="O11048" s="9" t="s">
        <v>116</v>
      </c>
      <c r="P11048" s="9" t="s">
        <v>525</v>
      </c>
      <c r="Q11048" s="9" t="s">
        <v>219</v>
      </c>
      <c r="R11048" s="9">
        <v>0</v>
      </c>
      <c r="S11048" s="9">
        <v>10</v>
      </c>
      <c r="T11048" s="9" t="s">
        <v>464</v>
      </c>
      <c r="U11048" s="9" t="s">
        <v>266</v>
      </c>
      <c r="X11048" s="9">
        <f>INDEX(SLA_Policy!$D$2:$D$5,MATCH(F11048,SLA_Policy!$A$2:$A$5,0))</f>
        <v>72</v>
      </c>
      <c r="Y11048" s="9" t="str">
        <f>IF(E11048="Cancelled","Excluded",IF(D11048="",IF((SLA_Policy!$B$8-B11048)*24&gt;X11048,"Open - Breached","Open - On Track"),IF((D11048-B11048)*24&lt;=X11048,"Met","Breached")))</f>
        <v>Breached</v>
      </c>
    </row>
    <row r="11049" spans="1:25" x14ac:dyDescent="0.25">
      <c r="A11049" s="9" t="s">
        <v>15696</v>
      </c>
      <c r="B11049" s="23">
        <v>46238.564583333296</v>
      </c>
      <c r="C11049" s="23">
        <v>46238.627777777801</v>
      </c>
      <c r="D11049" s="23">
        <v>46240.338888888902</v>
      </c>
      <c r="E11049" s="9" t="s">
        <v>212</v>
      </c>
      <c r="F11049" s="9" t="s">
        <v>188</v>
      </c>
      <c r="G11049" s="9" t="s">
        <v>236</v>
      </c>
      <c r="H11049" s="9" t="s">
        <v>163</v>
      </c>
      <c r="I11049" s="9" t="s">
        <v>315</v>
      </c>
      <c r="J11049" s="9" t="s">
        <v>3943</v>
      </c>
      <c r="K11049" s="9" t="s">
        <v>246</v>
      </c>
      <c r="L11049" s="9" t="s">
        <v>351</v>
      </c>
      <c r="M11049" s="9" t="s">
        <v>436</v>
      </c>
      <c r="N11049" s="9" t="s">
        <v>197</v>
      </c>
      <c r="O11049" s="9" t="s">
        <v>176</v>
      </c>
      <c r="P11049" s="9" t="s">
        <v>503</v>
      </c>
      <c r="Q11049" s="9" t="s">
        <v>219</v>
      </c>
      <c r="R11049" s="9">
        <v>0</v>
      </c>
      <c r="S11049" s="9">
        <v>46</v>
      </c>
      <c r="T11049" s="9" t="s">
        <v>136</v>
      </c>
      <c r="U11049" s="9" t="s">
        <v>242</v>
      </c>
      <c r="X11049" s="9">
        <f>INDEX(SLA_Policy!$D$2:$D$5,MATCH(F11049,SLA_Policy!$A$2:$A$5,0))</f>
        <v>72</v>
      </c>
      <c r="Y11049" s="9" t="str">
        <f>IF(E11049="Cancelled","Excluded",IF(D11049="",IF((SLA_Policy!$B$8-B11049)*24&gt;X11049,"Open - Breached","Open - On Track"),IF((D11049-B11049)*24&lt;=X11049,"Met","Breached")))</f>
        <v>Met</v>
      </c>
    </row>
    <row r="11050" spans="1:25" x14ac:dyDescent="0.25">
      <c r="A11050" s="9" t="s">
        <v>15697</v>
      </c>
      <c r="B11050" s="23">
        <v>46238.564583333296</v>
      </c>
      <c r="C11050" s="23">
        <v>46238.565277777801</v>
      </c>
      <c r="D11050" s="23">
        <v>46238.636111111096</v>
      </c>
      <c r="E11050" s="9" t="s">
        <v>212</v>
      </c>
      <c r="F11050" s="9" t="s">
        <v>187</v>
      </c>
      <c r="G11050" s="9" t="s">
        <v>213</v>
      </c>
      <c r="H11050" s="9" t="s">
        <v>166</v>
      </c>
      <c r="I11050" s="9" t="s">
        <v>1238</v>
      </c>
      <c r="J11050" s="9" t="s">
        <v>15698</v>
      </c>
      <c r="K11050" s="9" t="s">
        <v>239</v>
      </c>
      <c r="L11050" s="9" t="s">
        <v>282</v>
      </c>
      <c r="M11050" s="9" t="s">
        <v>1484</v>
      </c>
      <c r="N11050" s="9" t="s">
        <v>198</v>
      </c>
      <c r="O11050" s="9" t="s">
        <v>180</v>
      </c>
      <c r="P11050" s="9" t="s">
        <v>368</v>
      </c>
      <c r="Q11050" s="9" t="s">
        <v>273</v>
      </c>
      <c r="R11050" s="9">
        <v>0</v>
      </c>
      <c r="S11050" s="9">
        <v>63</v>
      </c>
      <c r="T11050" s="9" t="s">
        <v>136</v>
      </c>
      <c r="U11050" s="9" t="s">
        <v>290</v>
      </c>
      <c r="X11050" s="9">
        <f>INDEX(SLA_Policy!$D$2:$D$5,MATCH(F11050,SLA_Policy!$A$2:$A$5,0))</f>
        <v>8</v>
      </c>
      <c r="Y11050" s="9" t="str">
        <f>IF(E11050="Cancelled","Excluded",IF(D11050="",IF((SLA_Policy!$B$8-B11050)*24&gt;X11050,"Open - Breached","Open - On Track"),IF((D11050-B11050)*24&lt;=X11050,"Met","Breached")))</f>
        <v>Met</v>
      </c>
    </row>
    <row r="11051" spans="1:25" x14ac:dyDescent="0.25">
      <c r="A11051" s="9" t="s">
        <v>15699</v>
      </c>
      <c r="B11051" s="23">
        <v>46238.567361111098</v>
      </c>
      <c r="C11051" s="23">
        <v>46238.631944444503</v>
      </c>
      <c r="D11051" s="23">
        <v>46238.649305555598</v>
      </c>
      <c r="E11051" s="9" t="s">
        <v>212</v>
      </c>
      <c r="F11051" s="9" t="s">
        <v>188</v>
      </c>
      <c r="G11051" s="9" t="s">
        <v>213</v>
      </c>
      <c r="H11051" s="9" t="s">
        <v>161</v>
      </c>
      <c r="I11051" s="9" t="s">
        <v>389</v>
      </c>
      <c r="J11051" s="9" t="s">
        <v>3024</v>
      </c>
      <c r="K11051" s="9" t="s">
        <v>215</v>
      </c>
      <c r="L11051" s="9" t="s">
        <v>216</v>
      </c>
      <c r="M11051" s="9" t="s">
        <v>1468</v>
      </c>
      <c r="N11051" s="9" t="s">
        <v>196</v>
      </c>
      <c r="O11051" s="9" t="s">
        <v>116</v>
      </c>
      <c r="P11051" s="9" t="s">
        <v>525</v>
      </c>
      <c r="Q11051" s="9" t="s">
        <v>219</v>
      </c>
      <c r="R11051" s="9">
        <v>0</v>
      </c>
      <c r="S11051" s="9">
        <v>3</v>
      </c>
      <c r="U11051" s="9" t="s">
        <v>290</v>
      </c>
      <c r="W11051" s="9">
        <v>3</v>
      </c>
      <c r="X11051" s="9">
        <f>INDEX(SLA_Policy!$D$2:$D$5,MATCH(F11051,SLA_Policy!$A$2:$A$5,0))</f>
        <v>72</v>
      </c>
      <c r="Y11051" s="9" t="str">
        <f>IF(E11051="Cancelled","Excluded",IF(D11051="",IF((SLA_Policy!$B$8-B11051)*24&gt;X11051,"Open - Breached","Open - On Track"),IF((D11051-B11051)*24&lt;=X11051,"Met","Breached")))</f>
        <v>Met</v>
      </c>
    </row>
    <row r="11052" spans="1:25" x14ac:dyDescent="0.25">
      <c r="A11052" s="9" t="s">
        <v>15700</v>
      </c>
      <c r="B11052" s="23">
        <v>46238.570138888899</v>
      </c>
      <c r="C11052" s="23">
        <v>46238.5756944444</v>
      </c>
      <c r="D11052" s="23">
        <v>46238.733333333301</v>
      </c>
      <c r="E11052" s="9" t="s">
        <v>212</v>
      </c>
      <c r="F11052" s="9" t="s">
        <v>189</v>
      </c>
      <c r="G11052" s="9" t="s">
        <v>213</v>
      </c>
      <c r="H11052" s="9" t="s">
        <v>161</v>
      </c>
      <c r="I11052" s="9" t="s">
        <v>389</v>
      </c>
      <c r="J11052" s="9" t="s">
        <v>1581</v>
      </c>
      <c r="K11052" s="9" t="s">
        <v>215</v>
      </c>
      <c r="L11052" s="9" t="s">
        <v>311</v>
      </c>
      <c r="M11052" s="9" t="s">
        <v>7791</v>
      </c>
      <c r="N11052" s="9" t="s">
        <v>198</v>
      </c>
      <c r="O11052" s="9" t="s">
        <v>116</v>
      </c>
      <c r="P11052" s="9" t="s">
        <v>295</v>
      </c>
      <c r="Q11052" s="9" t="s">
        <v>219</v>
      </c>
      <c r="R11052" s="9">
        <v>0</v>
      </c>
      <c r="S11052" s="9">
        <v>3</v>
      </c>
      <c r="U11052" s="9" t="s">
        <v>221</v>
      </c>
      <c r="W11052" s="9">
        <v>5</v>
      </c>
      <c r="X11052" s="9">
        <f>INDEX(SLA_Policy!$D$2:$D$5,MATCH(F11052,SLA_Policy!$A$2:$A$5,0))</f>
        <v>120</v>
      </c>
      <c r="Y11052" s="9" t="str">
        <f>IF(E11052="Cancelled","Excluded",IF(D11052="",IF((SLA_Policy!$B$8-B11052)*24&gt;X11052,"Open - Breached","Open - On Track"),IF((D11052-B11052)*24&lt;=X11052,"Met","Breached")))</f>
        <v>Met</v>
      </c>
    </row>
    <row r="11053" spans="1:25" x14ac:dyDescent="0.25">
      <c r="A11053" s="9" t="s">
        <v>15701</v>
      </c>
      <c r="B11053" s="23">
        <v>46238.572916666701</v>
      </c>
      <c r="C11053" s="23">
        <v>46238.581944444399</v>
      </c>
      <c r="D11053" s="23">
        <v>46238.595138888901</v>
      </c>
      <c r="E11053" s="9" t="s">
        <v>212</v>
      </c>
      <c r="F11053" s="9" t="s">
        <v>188</v>
      </c>
      <c r="G11053" s="9" t="s">
        <v>213</v>
      </c>
      <c r="H11053" s="9" t="s">
        <v>161</v>
      </c>
      <c r="I11053" s="9" t="s">
        <v>454</v>
      </c>
      <c r="J11053" s="9" t="s">
        <v>10734</v>
      </c>
      <c r="K11053" s="9" t="s">
        <v>215</v>
      </c>
      <c r="L11053" s="9" t="s">
        <v>395</v>
      </c>
      <c r="M11053" s="9" t="s">
        <v>484</v>
      </c>
      <c r="N11053" s="9" t="s">
        <v>198</v>
      </c>
      <c r="O11053" s="9" t="s">
        <v>116</v>
      </c>
      <c r="P11053" s="9" t="s">
        <v>258</v>
      </c>
      <c r="Q11053" s="9" t="s">
        <v>219</v>
      </c>
      <c r="R11053" s="9">
        <v>0</v>
      </c>
      <c r="S11053" s="9">
        <v>2</v>
      </c>
      <c r="U11053" s="9" t="s">
        <v>376</v>
      </c>
      <c r="X11053" s="9">
        <f>INDEX(SLA_Policy!$D$2:$D$5,MATCH(F11053,SLA_Policy!$A$2:$A$5,0))</f>
        <v>72</v>
      </c>
      <c r="Y11053" s="9" t="str">
        <f>IF(E11053="Cancelled","Excluded",IF(D11053="",IF((SLA_Policy!$B$8-B11053)*24&gt;X11053,"Open - Breached","Open - On Track"),IF((D11053-B11053)*24&lt;=X11053,"Met","Breached")))</f>
        <v>Met</v>
      </c>
    </row>
    <row r="11054" spans="1:25" x14ac:dyDescent="0.25">
      <c r="A11054" s="9" t="s">
        <v>15702</v>
      </c>
      <c r="B11054" s="23">
        <v>46238.573611111096</v>
      </c>
      <c r="C11054" s="23">
        <v>46238.577777777798</v>
      </c>
      <c r="D11054" s="23">
        <v>46241.406944444498</v>
      </c>
      <c r="E11054" s="9" t="s">
        <v>212</v>
      </c>
      <c r="F11054" s="9" t="s">
        <v>189</v>
      </c>
      <c r="G11054" s="9" t="s">
        <v>236</v>
      </c>
      <c r="H11054" s="9" t="s">
        <v>162</v>
      </c>
      <c r="I11054" s="9" t="s">
        <v>280</v>
      </c>
      <c r="J11054" s="9" t="s">
        <v>15703</v>
      </c>
      <c r="K11054" s="9" t="s">
        <v>303</v>
      </c>
      <c r="L11054" s="9" t="s">
        <v>226</v>
      </c>
      <c r="M11054" s="9" t="s">
        <v>3336</v>
      </c>
      <c r="N11054" s="9" t="s">
        <v>198</v>
      </c>
      <c r="O11054" s="9" t="s">
        <v>179</v>
      </c>
      <c r="P11054" s="9" t="s">
        <v>337</v>
      </c>
      <c r="Q11054" s="9" t="s">
        <v>219</v>
      </c>
      <c r="R11054" s="9">
        <v>1</v>
      </c>
      <c r="S11054" s="9">
        <v>39</v>
      </c>
      <c r="U11054" s="9" t="s">
        <v>242</v>
      </c>
      <c r="X11054" s="9">
        <f>INDEX(SLA_Policy!$D$2:$D$5,MATCH(F11054,SLA_Policy!$A$2:$A$5,0))</f>
        <v>120</v>
      </c>
      <c r="Y11054" s="9" t="str">
        <f>IF(E11054="Cancelled","Excluded",IF(D11054="",IF((SLA_Policy!$B$8-B11054)*24&gt;X11054,"Open - Breached","Open - On Track"),IF((D11054-B11054)*24&lt;=X11054,"Met","Breached")))</f>
        <v>Met</v>
      </c>
    </row>
    <row r="11055" spans="1:25" x14ac:dyDescent="0.25">
      <c r="A11055" s="9" t="s">
        <v>15704</v>
      </c>
      <c r="B11055" s="23">
        <v>46238.594444444498</v>
      </c>
      <c r="C11055" s="23">
        <v>46238.597222222197</v>
      </c>
      <c r="D11055" s="23">
        <v>46239.377777777801</v>
      </c>
      <c r="E11055" s="9" t="s">
        <v>212</v>
      </c>
      <c r="F11055" s="9" t="s">
        <v>188</v>
      </c>
      <c r="G11055" s="9" t="s">
        <v>213</v>
      </c>
      <c r="H11055" s="9" t="s">
        <v>88</v>
      </c>
      <c r="I11055" s="9" t="s">
        <v>92</v>
      </c>
      <c r="J11055" s="9" t="s">
        <v>842</v>
      </c>
      <c r="K11055" s="9" t="s">
        <v>239</v>
      </c>
      <c r="L11055" s="9" t="s">
        <v>395</v>
      </c>
      <c r="M11055" s="9" t="s">
        <v>3530</v>
      </c>
      <c r="N11055" s="9" t="s">
        <v>200</v>
      </c>
      <c r="O11055" s="9" t="s">
        <v>178</v>
      </c>
      <c r="P11055" s="9" t="s">
        <v>360</v>
      </c>
      <c r="Q11055" s="9" t="s">
        <v>219</v>
      </c>
      <c r="R11055" s="9">
        <v>0</v>
      </c>
      <c r="S11055" s="9">
        <v>41</v>
      </c>
      <c r="T11055" s="9" t="s">
        <v>220</v>
      </c>
      <c r="U11055" s="9" t="s">
        <v>266</v>
      </c>
      <c r="W11055" s="9">
        <v>4</v>
      </c>
      <c r="X11055" s="9">
        <f>INDEX(SLA_Policy!$D$2:$D$5,MATCH(F11055,SLA_Policy!$A$2:$A$5,0))</f>
        <v>72</v>
      </c>
      <c r="Y11055" s="9" t="str">
        <f>IF(E11055="Cancelled","Excluded",IF(D11055="",IF((SLA_Policy!$B$8-B11055)*24&gt;X11055,"Open - Breached","Open - On Track"),IF((D11055-B11055)*24&lt;=X11055,"Met","Breached")))</f>
        <v>Met</v>
      </c>
    </row>
    <row r="11056" spans="1:25" x14ac:dyDescent="0.25">
      <c r="A11056" s="9" t="s">
        <v>15705</v>
      </c>
      <c r="B11056" s="23">
        <v>46238.597222222197</v>
      </c>
      <c r="C11056" s="23">
        <v>46238.599305555603</v>
      </c>
      <c r="D11056" s="23">
        <v>46239.328472222202</v>
      </c>
      <c r="E11056" s="9" t="s">
        <v>212</v>
      </c>
      <c r="F11056" s="9" t="s">
        <v>187</v>
      </c>
      <c r="G11056" s="9" t="s">
        <v>213</v>
      </c>
      <c r="H11056" s="9" t="s">
        <v>167</v>
      </c>
      <c r="I11056" s="9" t="s">
        <v>536</v>
      </c>
      <c r="J11056" s="9" t="s">
        <v>15706</v>
      </c>
      <c r="K11056" s="9" t="s">
        <v>262</v>
      </c>
      <c r="L11056" s="9" t="s">
        <v>282</v>
      </c>
      <c r="M11056" s="9" t="s">
        <v>4387</v>
      </c>
      <c r="N11056" s="9" t="s">
        <v>196</v>
      </c>
      <c r="O11056" s="9" t="s">
        <v>180</v>
      </c>
      <c r="P11056" s="9" t="s">
        <v>318</v>
      </c>
      <c r="Q11056" s="9" t="s">
        <v>273</v>
      </c>
      <c r="R11056" s="9">
        <v>0</v>
      </c>
      <c r="S11056" s="9">
        <v>79</v>
      </c>
      <c r="T11056" s="9" t="s">
        <v>229</v>
      </c>
      <c r="U11056" s="9" t="s">
        <v>376</v>
      </c>
      <c r="X11056" s="9">
        <f>INDEX(SLA_Policy!$D$2:$D$5,MATCH(F11056,SLA_Policy!$A$2:$A$5,0))</f>
        <v>8</v>
      </c>
      <c r="Y11056" s="9" t="str">
        <f>IF(E11056="Cancelled","Excluded",IF(D11056="",IF((SLA_Policy!$B$8-B11056)*24&gt;X11056,"Open - Breached","Open - On Track"),IF((D11056-B11056)*24&lt;=X11056,"Met","Breached")))</f>
        <v>Breached</v>
      </c>
    </row>
    <row r="11057" spans="1:25" x14ac:dyDescent="0.25">
      <c r="A11057" s="9" t="s">
        <v>15707</v>
      </c>
      <c r="B11057" s="23">
        <v>46238.606249999997</v>
      </c>
      <c r="C11057" s="23">
        <v>46238.627083333296</v>
      </c>
      <c r="D11057" s="23">
        <v>46238.688194444498</v>
      </c>
      <c r="E11057" s="9" t="s">
        <v>212</v>
      </c>
      <c r="F11057" s="9" t="s">
        <v>188</v>
      </c>
      <c r="G11057" s="9" t="s">
        <v>213</v>
      </c>
      <c r="H11057" s="9" t="s">
        <v>161</v>
      </c>
      <c r="I11057" s="9" t="s">
        <v>389</v>
      </c>
      <c r="J11057" s="9" t="s">
        <v>1581</v>
      </c>
      <c r="K11057" s="9" t="s">
        <v>215</v>
      </c>
      <c r="L11057" s="9" t="s">
        <v>104</v>
      </c>
      <c r="M11057" s="9" t="s">
        <v>3084</v>
      </c>
      <c r="N11057" s="9" t="s">
        <v>196</v>
      </c>
      <c r="O11057" s="9" t="s">
        <v>116</v>
      </c>
      <c r="P11057" s="9" t="s">
        <v>525</v>
      </c>
      <c r="Q11057" s="9" t="s">
        <v>219</v>
      </c>
      <c r="R11057" s="9">
        <v>0</v>
      </c>
      <c r="S11057" s="9">
        <v>6</v>
      </c>
      <c r="U11057" s="9" t="s">
        <v>221</v>
      </c>
      <c r="X11057" s="9">
        <f>INDEX(SLA_Policy!$D$2:$D$5,MATCH(F11057,SLA_Policy!$A$2:$A$5,0))</f>
        <v>72</v>
      </c>
      <c r="Y11057" s="9" t="str">
        <f>IF(E11057="Cancelled","Excluded",IF(D11057="",IF((SLA_Policy!$B$8-B11057)*24&gt;X11057,"Open - Breached","Open - On Track"),IF((D11057-B11057)*24&lt;=X11057,"Met","Breached")))</f>
        <v>Met</v>
      </c>
    </row>
    <row r="11058" spans="1:25" x14ac:dyDescent="0.25">
      <c r="A11058" s="9" t="s">
        <v>15708</v>
      </c>
      <c r="B11058" s="23">
        <v>46238.625</v>
      </c>
      <c r="C11058" s="23">
        <v>46238.637499999997</v>
      </c>
      <c r="E11058" s="9" t="s">
        <v>649</v>
      </c>
      <c r="F11058" s="9" t="s">
        <v>188</v>
      </c>
      <c r="G11058" s="9" t="s">
        <v>236</v>
      </c>
      <c r="H11058" s="9" t="s">
        <v>161</v>
      </c>
      <c r="I11058" s="9" t="s">
        <v>237</v>
      </c>
      <c r="J11058" s="9" t="s">
        <v>5463</v>
      </c>
      <c r="K11058" s="9" t="s">
        <v>246</v>
      </c>
      <c r="L11058" s="9" t="s">
        <v>311</v>
      </c>
      <c r="M11058" s="9" t="s">
        <v>768</v>
      </c>
      <c r="N11058" s="9" t="s">
        <v>196</v>
      </c>
      <c r="O11058" s="9" t="s">
        <v>177</v>
      </c>
      <c r="P11058" s="9" t="s">
        <v>241</v>
      </c>
      <c r="Q11058" s="9" t="s">
        <v>219</v>
      </c>
      <c r="R11058" s="9">
        <v>0</v>
      </c>
      <c r="S11058" s="9">
        <v>5</v>
      </c>
      <c r="X11058" s="9">
        <f>INDEX(SLA_Policy!$D$2:$D$5,MATCH(F11058,SLA_Policy!$A$2:$A$5,0))</f>
        <v>72</v>
      </c>
      <c r="Y11058" s="9" t="str">
        <f>IF(E11058="Cancelled","Excluded",IF(D11058="",IF((SLA_Policy!$B$8-B11058)*24&gt;X11058,"Open - Breached","Open - On Track"),IF((D11058-B11058)*24&lt;=X11058,"Met","Breached")))</f>
        <v>Excluded</v>
      </c>
    </row>
    <row r="11059" spans="1:25" x14ac:dyDescent="0.25">
      <c r="A11059" s="9" t="s">
        <v>15709</v>
      </c>
      <c r="B11059" s="23">
        <v>46238.640277777798</v>
      </c>
      <c r="C11059" s="23">
        <v>46238.641666666699</v>
      </c>
      <c r="D11059" s="23">
        <v>46240.387499999997</v>
      </c>
      <c r="E11059" s="9" t="s">
        <v>212</v>
      </c>
      <c r="F11059" s="9" t="s">
        <v>188</v>
      </c>
      <c r="G11059" s="9" t="s">
        <v>213</v>
      </c>
      <c r="H11059" s="9" t="s">
        <v>167</v>
      </c>
      <c r="I11059" s="9" t="s">
        <v>536</v>
      </c>
      <c r="J11059" s="9" t="s">
        <v>5504</v>
      </c>
      <c r="K11059" s="9" t="s">
        <v>246</v>
      </c>
      <c r="L11059" s="9" t="s">
        <v>311</v>
      </c>
      <c r="M11059" s="9" t="s">
        <v>423</v>
      </c>
      <c r="N11059" s="9" t="s">
        <v>198</v>
      </c>
      <c r="O11059" s="9" t="s">
        <v>180</v>
      </c>
      <c r="P11059" s="9" t="s">
        <v>368</v>
      </c>
      <c r="Q11059" s="9" t="s">
        <v>219</v>
      </c>
      <c r="R11059" s="9">
        <v>0</v>
      </c>
      <c r="S11059" s="9">
        <v>28</v>
      </c>
      <c r="T11059" s="9" t="s">
        <v>136</v>
      </c>
      <c r="U11059" s="9" t="s">
        <v>376</v>
      </c>
      <c r="X11059" s="9">
        <f>INDEX(SLA_Policy!$D$2:$D$5,MATCH(F11059,SLA_Policy!$A$2:$A$5,0))</f>
        <v>72</v>
      </c>
      <c r="Y11059" s="9" t="str">
        <f>IF(E11059="Cancelled","Excluded",IF(D11059="",IF((SLA_Policy!$B$8-B11059)*24&gt;X11059,"Open - Breached","Open - On Track"),IF((D11059-B11059)*24&lt;=X11059,"Met","Breached")))</f>
        <v>Met</v>
      </c>
    </row>
    <row r="11060" spans="1:25" x14ac:dyDescent="0.25">
      <c r="A11060" s="9" t="s">
        <v>15710</v>
      </c>
      <c r="B11060" s="23">
        <v>46238.670138888898</v>
      </c>
      <c r="C11060" s="23">
        <v>46238.6965277778</v>
      </c>
      <c r="D11060" s="23">
        <v>46238.767361111102</v>
      </c>
      <c r="E11060" s="9" t="s">
        <v>212</v>
      </c>
      <c r="F11060" s="9" t="s">
        <v>188</v>
      </c>
      <c r="G11060" s="9" t="s">
        <v>213</v>
      </c>
      <c r="H11060" s="9" t="s">
        <v>162</v>
      </c>
      <c r="I11060" s="9" t="s">
        <v>393</v>
      </c>
      <c r="J11060" s="9" t="s">
        <v>15711</v>
      </c>
      <c r="K11060" s="9" t="s">
        <v>262</v>
      </c>
      <c r="L11060" s="9" t="s">
        <v>104</v>
      </c>
      <c r="M11060" s="9" t="s">
        <v>6090</v>
      </c>
      <c r="N11060" s="9" t="s">
        <v>196</v>
      </c>
      <c r="O11060" s="9" t="s">
        <v>116</v>
      </c>
      <c r="P11060" s="9" t="s">
        <v>218</v>
      </c>
      <c r="Q11060" s="9" t="s">
        <v>219</v>
      </c>
      <c r="R11060" s="9">
        <v>0</v>
      </c>
      <c r="S11060" s="9">
        <v>14</v>
      </c>
      <c r="U11060" s="9" t="s">
        <v>248</v>
      </c>
      <c r="W11060" s="9">
        <v>4</v>
      </c>
      <c r="X11060" s="9">
        <f>INDEX(SLA_Policy!$D$2:$D$5,MATCH(F11060,SLA_Policy!$A$2:$A$5,0))</f>
        <v>72</v>
      </c>
      <c r="Y11060" s="9" t="str">
        <f>IF(E11060="Cancelled","Excluded",IF(D11060="",IF((SLA_Policy!$B$8-B11060)*24&gt;X11060,"Open - Breached","Open - On Track"),IF((D11060-B11060)*24&lt;=X11060,"Met","Breached")))</f>
        <v>Met</v>
      </c>
    </row>
    <row r="11061" spans="1:25" x14ac:dyDescent="0.25">
      <c r="A11061" s="9" t="s">
        <v>15712</v>
      </c>
      <c r="B11061" s="23">
        <v>46238.670833333301</v>
      </c>
      <c r="C11061" s="23">
        <v>46239.361111111102</v>
      </c>
      <c r="D11061" s="23">
        <v>46239.377083333296</v>
      </c>
      <c r="E11061" s="9" t="s">
        <v>212</v>
      </c>
      <c r="F11061" s="9" t="s">
        <v>189</v>
      </c>
      <c r="G11061" s="9" t="s">
        <v>236</v>
      </c>
      <c r="H11061" s="9" t="s">
        <v>167</v>
      </c>
      <c r="I11061" s="9" t="s">
        <v>255</v>
      </c>
      <c r="J11061" s="9" t="s">
        <v>15713</v>
      </c>
      <c r="K11061" s="9" t="s">
        <v>262</v>
      </c>
      <c r="L11061" s="9" t="s">
        <v>104</v>
      </c>
      <c r="M11061" s="9" t="s">
        <v>3983</v>
      </c>
      <c r="N11061" s="9" t="s">
        <v>196</v>
      </c>
      <c r="O11061" s="9" t="s">
        <v>176</v>
      </c>
      <c r="P11061" s="9" t="s">
        <v>503</v>
      </c>
      <c r="Q11061" s="9" t="s">
        <v>219</v>
      </c>
      <c r="R11061" s="9">
        <v>0</v>
      </c>
      <c r="S11061" s="9">
        <v>18</v>
      </c>
      <c r="U11061" s="9" t="s">
        <v>242</v>
      </c>
      <c r="W11061" s="9">
        <v>4</v>
      </c>
      <c r="X11061" s="9">
        <f>INDEX(SLA_Policy!$D$2:$D$5,MATCH(F11061,SLA_Policy!$A$2:$A$5,0))</f>
        <v>120</v>
      </c>
      <c r="Y11061" s="9" t="str">
        <f>IF(E11061="Cancelled","Excluded",IF(D11061="",IF((SLA_Policy!$B$8-B11061)*24&gt;X11061,"Open - Breached","Open - On Track"),IF((D11061-B11061)*24&lt;=X11061,"Met","Breached")))</f>
        <v>Met</v>
      </c>
    </row>
    <row r="11062" spans="1:25" x14ac:dyDescent="0.25">
      <c r="A11062" s="9" t="s">
        <v>15714</v>
      </c>
      <c r="B11062" s="23">
        <v>46238.670833333301</v>
      </c>
      <c r="C11062" s="23">
        <v>46238.7055555556</v>
      </c>
      <c r="D11062" s="23">
        <v>46239.35</v>
      </c>
      <c r="E11062" s="9" t="s">
        <v>212</v>
      </c>
      <c r="F11062" s="9" t="s">
        <v>188</v>
      </c>
      <c r="G11062" s="9" t="s">
        <v>213</v>
      </c>
      <c r="H11062" s="9" t="s">
        <v>88</v>
      </c>
      <c r="I11062" s="9" t="s">
        <v>92</v>
      </c>
      <c r="J11062" s="9" t="s">
        <v>4205</v>
      </c>
      <c r="K11062" s="9" t="s">
        <v>225</v>
      </c>
      <c r="L11062" s="9" t="s">
        <v>351</v>
      </c>
      <c r="M11062" s="9" t="s">
        <v>4049</v>
      </c>
      <c r="N11062" s="9" t="s">
        <v>196</v>
      </c>
      <c r="O11062" s="9" t="s">
        <v>178</v>
      </c>
      <c r="P11062" s="9" t="s">
        <v>360</v>
      </c>
      <c r="Q11062" s="9" t="s">
        <v>219</v>
      </c>
      <c r="R11062" s="9">
        <v>0</v>
      </c>
      <c r="S11062" s="9">
        <v>12</v>
      </c>
      <c r="T11062" s="9" t="s">
        <v>322</v>
      </c>
      <c r="U11062" s="9" t="s">
        <v>221</v>
      </c>
      <c r="X11062" s="9">
        <f>INDEX(SLA_Policy!$D$2:$D$5,MATCH(F11062,SLA_Policy!$A$2:$A$5,0))</f>
        <v>72</v>
      </c>
      <c r="Y11062" s="9" t="str">
        <f>IF(E11062="Cancelled","Excluded",IF(D11062="",IF((SLA_Policy!$B$8-B11062)*24&gt;X11062,"Open - Breached","Open - On Track"),IF((D11062-B11062)*24&lt;=X11062,"Met","Breached")))</f>
        <v>Met</v>
      </c>
    </row>
    <row r="11063" spans="1:25" x14ac:dyDescent="0.25">
      <c r="A11063" s="9" t="s">
        <v>15715</v>
      </c>
      <c r="B11063" s="23">
        <v>46238.672222222202</v>
      </c>
      <c r="C11063" s="23">
        <v>46238.677777777797</v>
      </c>
      <c r="D11063" s="23">
        <v>46239.338194444397</v>
      </c>
      <c r="E11063" s="9" t="s">
        <v>212</v>
      </c>
      <c r="F11063" s="9" t="s">
        <v>188</v>
      </c>
      <c r="G11063" s="9" t="s">
        <v>213</v>
      </c>
      <c r="H11063" s="9" t="s">
        <v>163</v>
      </c>
      <c r="I11063" s="9" t="s">
        <v>223</v>
      </c>
      <c r="J11063" s="9" t="s">
        <v>2499</v>
      </c>
      <c r="K11063" s="9" t="s">
        <v>215</v>
      </c>
      <c r="L11063" s="9" t="s">
        <v>293</v>
      </c>
      <c r="M11063" s="9" t="s">
        <v>1790</v>
      </c>
      <c r="N11063" s="9" t="s">
        <v>198</v>
      </c>
      <c r="O11063" s="9" t="s">
        <v>176</v>
      </c>
      <c r="P11063" s="9" t="s">
        <v>570</v>
      </c>
      <c r="Q11063" s="9" t="s">
        <v>219</v>
      </c>
      <c r="R11063" s="9">
        <v>0</v>
      </c>
      <c r="S11063" s="9">
        <v>47</v>
      </c>
      <c r="T11063" s="9" t="s">
        <v>136</v>
      </c>
      <c r="U11063" s="9" t="s">
        <v>230</v>
      </c>
      <c r="W11063" s="9">
        <v>4</v>
      </c>
      <c r="X11063" s="9">
        <f>INDEX(SLA_Policy!$D$2:$D$5,MATCH(F11063,SLA_Policy!$A$2:$A$5,0))</f>
        <v>72</v>
      </c>
      <c r="Y11063" s="9" t="str">
        <f>IF(E11063="Cancelled","Excluded",IF(D11063="",IF((SLA_Policy!$B$8-B11063)*24&gt;X11063,"Open - Breached","Open - On Track"),IF((D11063-B11063)*24&lt;=X11063,"Met","Breached")))</f>
        <v>Met</v>
      </c>
    </row>
    <row r="11064" spans="1:25" x14ac:dyDescent="0.25">
      <c r="A11064" s="9" t="s">
        <v>15716</v>
      </c>
      <c r="B11064" s="23">
        <v>46238.675694444399</v>
      </c>
      <c r="C11064" s="23">
        <v>46238.730555555601</v>
      </c>
      <c r="D11064" s="23">
        <v>46240.618750000001</v>
      </c>
      <c r="E11064" s="9" t="s">
        <v>212</v>
      </c>
      <c r="F11064" s="9" t="s">
        <v>188</v>
      </c>
      <c r="G11064" s="9" t="s">
        <v>236</v>
      </c>
      <c r="H11064" s="9" t="s">
        <v>162</v>
      </c>
      <c r="I11064" s="9" t="s">
        <v>280</v>
      </c>
      <c r="J11064" s="9" t="s">
        <v>6292</v>
      </c>
      <c r="K11064" s="9" t="s">
        <v>246</v>
      </c>
      <c r="L11064" s="9" t="s">
        <v>104</v>
      </c>
      <c r="M11064" s="9" t="s">
        <v>9091</v>
      </c>
      <c r="N11064" s="9" t="s">
        <v>196</v>
      </c>
      <c r="O11064" s="9" t="s">
        <v>179</v>
      </c>
      <c r="P11064" s="9" t="s">
        <v>284</v>
      </c>
      <c r="Q11064" s="9" t="s">
        <v>219</v>
      </c>
      <c r="R11064" s="9">
        <v>2</v>
      </c>
      <c r="S11064" s="9">
        <v>54</v>
      </c>
      <c r="U11064" s="9" t="s">
        <v>242</v>
      </c>
      <c r="W11064" s="9">
        <v>2</v>
      </c>
      <c r="X11064" s="9">
        <f>INDEX(SLA_Policy!$D$2:$D$5,MATCH(F11064,SLA_Policy!$A$2:$A$5,0))</f>
        <v>72</v>
      </c>
      <c r="Y11064" s="9" t="str">
        <f>IF(E11064="Cancelled","Excluded",IF(D11064="",IF((SLA_Policy!$B$8-B11064)*24&gt;X11064,"Open - Breached","Open - On Track"),IF((D11064-B11064)*24&lt;=X11064,"Met","Breached")))</f>
        <v>Met</v>
      </c>
    </row>
    <row r="11065" spans="1:25" x14ac:dyDescent="0.25">
      <c r="A11065" s="9" t="s">
        <v>15717</v>
      </c>
      <c r="B11065" s="23">
        <v>46238.690972222197</v>
      </c>
      <c r="C11065" s="23">
        <v>46238.71875</v>
      </c>
      <c r="D11065" s="23">
        <v>46239.353472222203</v>
      </c>
      <c r="E11065" s="9" t="s">
        <v>212</v>
      </c>
      <c r="F11065" s="9" t="s">
        <v>188</v>
      </c>
      <c r="G11065" s="9" t="s">
        <v>236</v>
      </c>
      <c r="H11065" s="9" t="s">
        <v>161</v>
      </c>
      <c r="I11065" s="9" t="s">
        <v>237</v>
      </c>
      <c r="J11065" s="9" t="s">
        <v>7520</v>
      </c>
      <c r="K11065" s="9" t="s">
        <v>215</v>
      </c>
      <c r="L11065" s="9" t="s">
        <v>216</v>
      </c>
      <c r="M11065" s="9" t="s">
        <v>13145</v>
      </c>
      <c r="N11065" s="9" t="s">
        <v>196</v>
      </c>
      <c r="O11065" s="9" t="s">
        <v>177</v>
      </c>
      <c r="P11065" s="9" t="s">
        <v>457</v>
      </c>
      <c r="Q11065" s="9" t="s">
        <v>219</v>
      </c>
      <c r="R11065" s="9">
        <v>0</v>
      </c>
      <c r="S11065" s="9">
        <v>14</v>
      </c>
      <c r="U11065" s="9" t="s">
        <v>242</v>
      </c>
      <c r="X11065" s="9">
        <f>INDEX(SLA_Policy!$D$2:$D$5,MATCH(F11065,SLA_Policy!$A$2:$A$5,0))</f>
        <v>72</v>
      </c>
      <c r="Y11065" s="9" t="str">
        <f>IF(E11065="Cancelled","Excluded",IF(D11065="",IF((SLA_Policy!$B$8-B11065)*24&gt;X11065,"Open - Breached","Open - On Track"),IF((D11065-B11065)*24&lt;=X11065,"Met","Breached")))</f>
        <v>Met</v>
      </c>
    </row>
    <row r="11066" spans="1:25" x14ac:dyDescent="0.25">
      <c r="A11066" s="9" t="s">
        <v>15718</v>
      </c>
      <c r="B11066" s="23">
        <v>46238.694444444503</v>
      </c>
      <c r="C11066" s="23">
        <v>46238.7055555556</v>
      </c>
      <c r="D11066" s="23">
        <v>46244.3618055556</v>
      </c>
      <c r="E11066" s="9" t="s">
        <v>212</v>
      </c>
      <c r="F11066" s="9" t="s">
        <v>189</v>
      </c>
      <c r="G11066" s="9" t="s">
        <v>213</v>
      </c>
      <c r="H11066" s="9" t="s">
        <v>166</v>
      </c>
      <c r="I11066" s="9" t="s">
        <v>378</v>
      </c>
      <c r="J11066" s="9" t="s">
        <v>4830</v>
      </c>
      <c r="K11066" s="9" t="s">
        <v>303</v>
      </c>
      <c r="L11066" s="9" t="s">
        <v>293</v>
      </c>
      <c r="M11066" s="9" t="s">
        <v>3345</v>
      </c>
      <c r="N11066" s="9" t="s">
        <v>198</v>
      </c>
      <c r="O11066" s="9" t="s">
        <v>180</v>
      </c>
      <c r="P11066" s="9" t="s">
        <v>368</v>
      </c>
      <c r="Q11066" s="9" t="s">
        <v>219</v>
      </c>
      <c r="R11066" s="9">
        <v>0</v>
      </c>
      <c r="S11066" s="9">
        <v>53</v>
      </c>
      <c r="T11066" s="9" t="s">
        <v>229</v>
      </c>
      <c r="U11066" s="9" t="s">
        <v>140</v>
      </c>
      <c r="V11066" s="9" t="s">
        <v>15518</v>
      </c>
      <c r="W11066" s="9">
        <v>4</v>
      </c>
      <c r="X11066" s="9">
        <f>INDEX(SLA_Policy!$D$2:$D$5,MATCH(F11066,SLA_Policy!$A$2:$A$5,0))</f>
        <v>120</v>
      </c>
      <c r="Y11066" s="9" t="str">
        <f>IF(E11066="Cancelled","Excluded",IF(D11066="",IF((SLA_Policy!$B$8-B11066)*24&gt;X11066,"Open - Breached","Open - On Track"),IF((D11066-B11066)*24&lt;=X11066,"Met","Breached")))</f>
        <v>Breached</v>
      </c>
    </row>
    <row r="11067" spans="1:25" x14ac:dyDescent="0.25">
      <c r="A11067" s="9" t="s">
        <v>15719</v>
      </c>
      <c r="B11067" s="23">
        <v>46238.7006944444</v>
      </c>
      <c r="C11067" s="23">
        <v>46238.740277777797</v>
      </c>
      <c r="D11067" s="23">
        <v>46239.352083333302</v>
      </c>
      <c r="E11067" s="9" t="s">
        <v>212</v>
      </c>
      <c r="F11067" s="9" t="s">
        <v>188</v>
      </c>
      <c r="G11067" s="9" t="s">
        <v>213</v>
      </c>
      <c r="H11067" s="9" t="s">
        <v>166</v>
      </c>
      <c r="I11067" s="9" t="s">
        <v>378</v>
      </c>
      <c r="J11067" s="9" t="s">
        <v>379</v>
      </c>
      <c r="K11067" s="9" t="s">
        <v>225</v>
      </c>
      <c r="L11067" s="9" t="s">
        <v>311</v>
      </c>
      <c r="M11067" s="9" t="s">
        <v>4473</v>
      </c>
      <c r="N11067" s="9" t="s">
        <v>196</v>
      </c>
      <c r="O11067" s="9" t="s">
        <v>181</v>
      </c>
      <c r="P11067" s="9" t="s">
        <v>445</v>
      </c>
      <c r="Q11067" s="9" t="s">
        <v>219</v>
      </c>
      <c r="R11067" s="9">
        <v>0</v>
      </c>
      <c r="S11067" s="9">
        <v>31</v>
      </c>
      <c r="T11067" s="9" t="s">
        <v>220</v>
      </c>
      <c r="U11067" s="9" t="s">
        <v>376</v>
      </c>
      <c r="W11067" s="9">
        <v>5</v>
      </c>
      <c r="X11067" s="9">
        <f>INDEX(SLA_Policy!$D$2:$D$5,MATCH(F11067,SLA_Policy!$A$2:$A$5,0))</f>
        <v>72</v>
      </c>
      <c r="Y11067" s="9" t="str">
        <f>IF(E11067="Cancelled","Excluded",IF(D11067="",IF((SLA_Policy!$B$8-B11067)*24&gt;X11067,"Open - Breached","Open - On Track"),IF((D11067-B11067)*24&lt;=X11067,"Met","Breached")))</f>
        <v>Met</v>
      </c>
    </row>
    <row r="11068" spans="1:25" x14ac:dyDescent="0.25">
      <c r="A11068" s="9" t="s">
        <v>15720</v>
      </c>
      <c r="B11068" s="23">
        <v>46238.7097222222</v>
      </c>
      <c r="C11068" s="23">
        <v>46239.313888888901</v>
      </c>
      <c r="D11068" s="23">
        <v>46239.645138888904</v>
      </c>
      <c r="E11068" s="9" t="s">
        <v>212</v>
      </c>
      <c r="F11068" s="9" t="s">
        <v>188</v>
      </c>
      <c r="G11068" s="9" t="s">
        <v>213</v>
      </c>
      <c r="H11068" s="9" t="s">
        <v>162</v>
      </c>
      <c r="I11068" s="9" t="s">
        <v>345</v>
      </c>
      <c r="J11068" s="9" t="s">
        <v>5443</v>
      </c>
      <c r="K11068" s="9" t="s">
        <v>262</v>
      </c>
      <c r="L11068" s="9" t="s">
        <v>216</v>
      </c>
      <c r="M11068" s="9" t="s">
        <v>867</v>
      </c>
      <c r="N11068" s="9" t="s">
        <v>197</v>
      </c>
      <c r="O11068" s="9" t="s">
        <v>116</v>
      </c>
      <c r="P11068" s="9" t="s">
        <v>295</v>
      </c>
      <c r="Q11068" s="9" t="s">
        <v>219</v>
      </c>
      <c r="R11068" s="9">
        <v>0</v>
      </c>
      <c r="S11068" s="9">
        <v>45</v>
      </c>
      <c r="U11068" s="9" t="s">
        <v>266</v>
      </c>
      <c r="X11068" s="9">
        <f>INDEX(SLA_Policy!$D$2:$D$5,MATCH(F11068,SLA_Policy!$A$2:$A$5,0))</f>
        <v>72</v>
      </c>
      <c r="Y11068" s="9" t="str">
        <f>IF(E11068="Cancelled","Excluded",IF(D11068="",IF((SLA_Policy!$B$8-B11068)*24&gt;X11068,"Open - Breached","Open - On Track"),IF((D11068-B11068)*24&lt;=X11068,"Met","Breached")))</f>
        <v>Met</v>
      </c>
    </row>
    <row r="11069" spans="1:25" x14ac:dyDescent="0.25">
      <c r="A11069" s="9" t="s">
        <v>15721</v>
      </c>
      <c r="B11069" s="23">
        <v>46238.715972222199</v>
      </c>
      <c r="C11069" s="23">
        <v>46238.718055555597</v>
      </c>
      <c r="D11069" s="23">
        <v>46239.380555555603</v>
      </c>
      <c r="E11069" s="9" t="s">
        <v>212</v>
      </c>
      <c r="F11069" s="9" t="s">
        <v>188</v>
      </c>
      <c r="G11069" s="9" t="s">
        <v>213</v>
      </c>
      <c r="H11069" s="9" t="s">
        <v>162</v>
      </c>
      <c r="I11069" s="9" t="s">
        <v>416</v>
      </c>
      <c r="J11069" s="9" t="s">
        <v>11878</v>
      </c>
      <c r="K11069" s="9" t="s">
        <v>246</v>
      </c>
      <c r="L11069" s="9" t="s">
        <v>311</v>
      </c>
      <c r="M11069" s="9" t="s">
        <v>1364</v>
      </c>
      <c r="N11069" s="9" t="s">
        <v>198</v>
      </c>
      <c r="O11069" s="9" t="s">
        <v>176</v>
      </c>
      <c r="P11069" s="9" t="s">
        <v>1159</v>
      </c>
      <c r="Q11069" s="9" t="s">
        <v>219</v>
      </c>
      <c r="R11069" s="9">
        <v>0</v>
      </c>
      <c r="S11069" s="9">
        <v>16</v>
      </c>
      <c r="U11069" s="9" t="s">
        <v>661</v>
      </c>
      <c r="X11069" s="9">
        <f>INDEX(SLA_Policy!$D$2:$D$5,MATCH(F11069,SLA_Policy!$A$2:$A$5,0))</f>
        <v>72</v>
      </c>
      <c r="Y11069" s="9" t="str">
        <f>IF(E11069="Cancelled","Excluded",IF(D11069="",IF((SLA_Policy!$B$8-B11069)*24&gt;X11069,"Open - Breached","Open - On Track"),IF((D11069-B11069)*24&lt;=X11069,"Met","Breached")))</f>
        <v>Met</v>
      </c>
    </row>
    <row r="11070" spans="1:25" x14ac:dyDescent="0.25">
      <c r="A11070" s="9" t="s">
        <v>15722</v>
      </c>
      <c r="B11070" s="23">
        <v>46238.720138888901</v>
      </c>
      <c r="C11070" s="23">
        <v>46238.726388888899</v>
      </c>
      <c r="D11070" s="23">
        <v>46238.863888888904</v>
      </c>
      <c r="E11070" s="9" t="s">
        <v>212</v>
      </c>
      <c r="F11070" s="9" t="s">
        <v>186</v>
      </c>
      <c r="G11070" s="9" t="s">
        <v>213</v>
      </c>
      <c r="H11070" s="9" t="s">
        <v>167</v>
      </c>
      <c r="I11070" s="9" t="s">
        <v>536</v>
      </c>
      <c r="J11070" s="9" t="s">
        <v>15723</v>
      </c>
      <c r="K11070" s="9" t="s">
        <v>215</v>
      </c>
      <c r="L11070" s="9" t="s">
        <v>293</v>
      </c>
      <c r="M11070" s="9" t="s">
        <v>1592</v>
      </c>
      <c r="N11070" s="9" t="s">
        <v>196</v>
      </c>
      <c r="O11070" s="9" t="s">
        <v>180</v>
      </c>
      <c r="P11070" s="9" t="s">
        <v>278</v>
      </c>
      <c r="Q11070" s="9" t="s">
        <v>273</v>
      </c>
      <c r="R11070" s="9">
        <v>0</v>
      </c>
      <c r="S11070" s="9">
        <v>93</v>
      </c>
      <c r="T11070" s="9" t="s">
        <v>220</v>
      </c>
      <c r="U11070" s="9" t="s">
        <v>248</v>
      </c>
      <c r="X11070" s="9">
        <f>INDEX(SLA_Policy!$D$2:$D$5,MATCH(F11070,SLA_Policy!$A$2:$A$5,0))</f>
        <v>4</v>
      </c>
      <c r="Y11070" s="9" t="str">
        <f>IF(E11070="Cancelled","Excluded",IF(D11070="",IF((SLA_Policy!$B$8-B11070)*24&gt;X11070,"Open - Breached","Open - On Track"),IF((D11070-B11070)*24&lt;=X11070,"Met","Breached")))</f>
        <v>Met</v>
      </c>
    </row>
    <row r="11071" spans="1:25" x14ac:dyDescent="0.25">
      <c r="A11071" s="9" t="s">
        <v>15724</v>
      </c>
      <c r="B11071" s="23">
        <v>46238.728472222203</v>
      </c>
      <c r="C11071" s="23">
        <v>46239.346527777801</v>
      </c>
      <c r="D11071" s="23">
        <v>46239.515277777798</v>
      </c>
      <c r="E11071" s="9" t="s">
        <v>212</v>
      </c>
      <c r="F11071" s="9" t="s">
        <v>189</v>
      </c>
      <c r="G11071" s="9" t="s">
        <v>236</v>
      </c>
      <c r="H11071" s="9" t="s">
        <v>161</v>
      </c>
      <c r="I11071" s="9" t="s">
        <v>505</v>
      </c>
      <c r="J11071" s="9" t="s">
        <v>3713</v>
      </c>
      <c r="K11071" s="9" t="s">
        <v>225</v>
      </c>
      <c r="L11071" s="9" t="s">
        <v>311</v>
      </c>
      <c r="M11071" s="9" t="s">
        <v>4091</v>
      </c>
      <c r="N11071" s="9" t="s">
        <v>196</v>
      </c>
      <c r="O11071" s="9" t="s">
        <v>177</v>
      </c>
      <c r="P11071" s="9" t="s">
        <v>457</v>
      </c>
      <c r="Q11071" s="9" t="s">
        <v>219</v>
      </c>
      <c r="R11071" s="9">
        <v>0</v>
      </c>
      <c r="S11071" s="9">
        <v>65</v>
      </c>
      <c r="U11071" s="9" t="s">
        <v>242</v>
      </c>
      <c r="X11071" s="9">
        <f>INDEX(SLA_Policy!$D$2:$D$5,MATCH(F11071,SLA_Policy!$A$2:$A$5,0))</f>
        <v>120</v>
      </c>
      <c r="Y11071" s="9" t="str">
        <f>IF(E11071="Cancelled","Excluded",IF(D11071="",IF((SLA_Policy!$B$8-B11071)*24&gt;X11071,"Open - Breached","Open - On Track"),IF((D11071-B11071)*24&lt;=X11071,"Met","Breached")))</f>
        <v>Met</v>
      </c>
    </row>
    <row r="11072" spans="1:25" x14ac:dyDescent="0.25">
      <c r="A11072" s="9" t="s">
        <v>15725</v>
      </c>
      <c r="B11072" s="23">
        <v>46238.734027777798</v>
      </c>
      <c r="C11072" s="23">
        <v>46238.789583333302</v>
      </c>
      <c r="D11072" s="23">
        <v>46239.356249999997</v>
      </c>
      <c r="E11072" s="9" t="s">
        <v>212</v>
      </c>
      <c r="F11072" s="9" t="s">
        <v>188</v>
      </c>
      <c r="G11072" s="9" t="s">
        <v>236</v>
      </c>
      <c r="H11072" s="9" t="s">
        <v>167</v>
      </c>
      <c r="I11072" s="9" t="s">
        <v>255</v>
      </c>
      <c r="J11072" s="9" t="s">
        <v>13651</v>
      </c>
      <c r="K11072" s="9" t="s">
        <v>276</v>
      </c>
      <c r="L11072" s="9" t="s">
        <v>12094</v>
      </c>
      <c r="M11072" s="9" t="s">
        <v>12255</v>
      </c>
      <c r="N11072" s="9" t="s">
        <v>196</v>
      </c>
      <c r="O11072" s="9" t="s">
        <v>116</v>
      </c>
      <c r="P11072" s="9" t="s">
        <v>525</v>
      </c>
      <c r="Q11072" s="9" t="s">
        <v>219</v>
      </c>
      <c r="R11072" s="9">
        <v>0</v>
      </c>
      <c r="S11072" s="9">
        <v>19</v>
      </c>
      <c r="U11072" s="9" t="s">
        <v>242</v>
      </c>
      <c r="W11072" s="9">
        <v>4</v>
      </c>
      <c r="X11072" s="9">
        <f>INDEX(SLA_Policy!$D$2:$D$5,MATCH(F11072,SLA_Policy!$A$2:$A$5,0))</f>
        <v>72</v>
      </c>
      <c r="Y11072" s="9" t="str">
        <f>IF(E11072="Cancelled","Excluded",IF(D11072="",IF((SLA_Policy!$B$8-B11072)*24&gt;X11072,"Open - Breached","Open - On Track"),IF((D11072-B11072)*24&lt;=X11072,"Met","Breached")))</f>
        <v>Met</v>
      </c>
    </row>
    <row r="11073" spans="1:25" x14ac:dyDescent="0.25">
      <c r="A11073" s="9" t="s">
        <v>15726</v>
      </c>
      <c r="B11073" s="23">
        <v>46238.761111111096</v>
      </c>
      <c r="C11073" s="23">
        <v>46238.769444444399</v>
      </c>
      <c r="D11073" s="23">
        <v>46239.747222222199</v>
      </c>
      <c r="E11073" s="9" t="s">
        <v>212</v>
      </c>
      <c r="F11073" s="9" t="s">
        <v>188</v>
      </c>
      <c r="G11073" s="9" t="s">
        <v>213</v>
      </c>
      <c r="H11073" s="9" t="s">
        <v>164</v>
      </c>
      <c r="I11073" s="9" t="s">
        <v>260</v>
      </c>
      <c r="J11073" s="9" t="s">
        <v>6690</v>
      </c>
      <c r="K11073" s="9" t="s">
        <v>14602</v>
      </c>
      <c r="L11073" s="9" t="s">
        <v>12094</v>
      </c>
      <c r="M11073" s="9" t="s">
        <v>15136</v>
      </c>
      <c r="N11073" s="9" t="s">
        <v>196</v>
      </c>
      <c r="O11073" s="9" t="s">
        <v>182</v>
      </c>
      <c r="P11073" s="9" t="s">
        <v>120</v>
      </c>
      <c r="Q11073" s="9" t="s">
        <v>219</v>
      </c>
      <c r="R11073" s="9">
        <v>0</v>
      </c>
      <c r="S11073" s="9">
        <v>29</v>
      </c>
      <c r="T11073" s="9" t="s">
        <v>265</v>
      </c>
      <c r="U11073" s="9" t="s">
        <v>266</v>
      </c>
      <c r="X11073" s="9">
        <f>INDEX(SLA_Policy!$D$2:$D$5,MATCH(F11073,SLA_Policy!$A$2:$A$5,0))</f>
        <v>72</v>
      </c>
      <c r="Y11073" s="9" t="str">
        <f>IF(E11073="Cancelled","Excluded",IF(D11073="",IF((SLA_Policy!$B$8-B11073)*24&gt;X11073,"Open - Breached","Open - On Track"),IF((D11073-B11073)*24&lt;=X11073,"Met","Breached")))</f>
        <v>Met</v>
      </c>
    </row>
    <row r="11074" spans="1:25" x14ac:dyDescent="0.25">
      <c r="A11074" s="9" t="s">
        <v>15727</v>
      </c>
      <c r="B11074" s="23">
        <v>46238.817361111098</v>
      </c>
      <c r="C11074" s="23">
        <v>46239.368750000001</v>
      </c>
      <c r="D11074" s="23">
        <v>46239.747916666704</v>
      </c>
      <c r="E11074" s="9" t="s">
        <v>212</v>
      </c>
      <c r="F11074" s="9" t="s">
        <v>189</v>
      </c>
      <c r="G11074" s="9" t="s">
        <v>213</v>
      </c>
      <c r="H11074" s="9" t="s">
        <v>167</v>
      </c>
      <c r="I11074" s="9" t="s">
        <v>362</v>
      </c>
      <c r="J11074" s="9" t="s">
        <v>5547</v>
      </c>
      <c r="K11074" s="9" t="s">
        <v>276</v>
      </c>
      <c r="L11074" s="9" t="s">
        <v>12094</v>
      </c>
      <c r="M11074" s="9" t="s">
        <v>13295</v>
      </c>
      <c r="N11074" s="9" t="s">
        <v>198</v>
      </c>
      <c r="O11074" s="9" t="s">
        <v>116</v>
      </c>
      <c r="P11074" s="9" t="s">
        <v>551</v>
      </c>
      <c r="Q11074" s="9" t="s">
        <v>219</v>
      </c>
      <c r="R11074" s="9">
        <v>1</v>
      </c>
      <c r="S11074" s="9">
        <v>38</v>
      </c>
      <c r="U11074" s="9" t="s">
        <v>290</v>
      </c>
      <c r="W11074" s="9">
        <v>4</v>
      </c>
      <c r="X11074" s="9">
        <f>INDEX(SLA_Policy!$D$2:$D$5,MATCH(F11074,SLA_Policy!$A$2:$A$5,0))</f>
        <v>120</v>
      </c>
      <c r="Y11074" s="9" t="str">
        <f>IF(E11074="Cancelled","Excluded",IF(D11074="",IF((SLA_Policy!$B$8-B11074)*24&gt;X11074,"Open - Breached","Open - On Track"),IF((D11074-B11074)*24&lt;=X11074,"Met","Breached")))</f>
        <v>Met</v>
      </c>
    </row>
    <row r="11075" spans="1:25" x14ac:dyDescent="0.25">
      <c r="A11075" s="9" t="s">
        <v>15728</v>
      </c>
      <c r="B11075" s="23">
        <v>46239.288888888899</v>
      </c>
      <c r="C11075" s="23">
        <v>46239.302083333299</v>
      </c>
      <c r="D11075" s="23">
        <v>46239.747916666704</v>
      </c>
      <c r="E11075" s="9" t="s">
        <v>212</v>
      </c>
      <c r="F11075" s="9" t="s">
        <v>188</v>
      </c>
      <c r="G11075" s="9" t="s">
        <v>236</v>
      </c>
      <c r="H11075" s="9" t="s">
        <v>161</v>
      </c>
      <c r="I11075" s="9" t="s">
        <v>237</v>
      </c>
      <c r="J11075" s="9" t="s">
        <v>2541</v>
      </c>
      <c r="K11075" s="9" t="s">
        <v>246</v>
      </c>
      <c r="L11075" s="9" t="s">
        <v>104</v>
      </c>
      <c r="M11075" s="9" t="s">
        <v>7571</v>
      </c>
      <c r="N11075" s="9" t="s">
        <v>197</v>
      </c>
      <c r="O11075" s="9" t="s">
        <v>177</v>
      </c>
      <c r="P11075" s="9" t="s">
        <v>300</v>
      </c>
      <c r="Q11075" s="9" t="s">
        <v>219</v>
      </c>
      <c r="R11075" s="9">
        <v>0</v>
      </c>
      <c r="S11075" s="9">
        <v>13</v>
      </c>
      <c r="U11075" s="9" t="s">
        <v>242</v>
      </c>
      <c r="X11075" s="9">
        <f>INDEX(SLA_Policy!$D$2:$D$5,MATCH(F11075,SLA_Policy!$A$2:$A$5,0))</f>
        <v>72</v>
      </c>
      <c r="Y11075" s="9" t="str">
        <f>IF(E11075="Cancelled","Excluded",IF(D11075="",IF((SLA_Policy!$B$8-B11075)*24&gt;X11075,"Open - Breached","Open - On Track"),IF((D11075-B11075)*24&lt;=X11075,"Met","Breached")))</f>
        <v>Met</v>
      </c>
    </row>
    <row r="11076" spans="1:25" x14ac:dyDescent="0.25">
      <c r="A11076" s="9" t="s">
        <v>15729</v>
      </c>
      <c r="B11076" s="23">
        <v>46239.315972222197</v>
      </c>
      <c r="C11076" s="23">
        <v>46239.316666666702</v>
      </c>
      <c r="D11076" s="23">
        <v>46239.338888888902</v>
      </c>
      <c r="E11076" s="9" t="s">
        <v>212</v>
      </c>
      <c r="F11076" s="9" t="s">
        <v>187</v>
      </c>
      <c r="G11076" s="9" t="s">
        <v>213</v>
      </c>
      <c r="H11076" s="9" t="s">
        <v>161</v>
      </c>
      <c r="I11076" s="9" t="s">
        <v>454</v>
      </c>
      <c r="J11076" s="9" t="s">
        <v>1549</v>
      </c>
      <c r="K11076" s="9" t="s">
        <v>246</v>
      </c>
      <c r="L11076" s="9" t="s">
        <v>282</v>
      </c>
      <c r="M11076" s="9" t="s">
        <v>4904</v>
      </c>
      <c r="N11076" s="9" t="s">
        <v>200</v>
      </c>
      <c r="O11076" s="9" t="s">
        <v>177</v>
      </c>
      <c r="P11076" s="9" t="s">
        <v>457</v>
      </c>
      <c r="Q11076" s="9" t="s">
        <v>273</v>
      </c>
      <c r="R11076" s="9">
        <v>0</v>
      </c>
      <c r="S11076" s="9">
        <v>8</v>
      </c>
      <c r="U11076" s="9" t="s">
        <v>221</v>
      </c>
      <c r="X11076" s="9">
        <f>INDEX(SLA_Policy!$D$2:$D$5,MATCH(F11076,SLA_Policy!$A$2:$A$5,0))</f>
        <v>8</v>
      </c>
      <c r="Y11076" s="9" t="str">
        <f>IF(E11076="Cancelled","Excluded",IF(D11076="",IF((SLA_Policy!$B$8-B11076)*24&gt;X11076,"Open - Breached","Open - On Track"),IF((D11076-B11076)*24&lt;=X11076,"Met","Breached")))</f>
        <v>Met</v>
      </c>
    </row>
    <row r="11077" spans="1:25" x14ac:dyDescent="0.25">
      <c r="A11077" s="9" t="s">
        <v>15730</v>
      </c>
      <c r="B11077" s="23">
        <v>46239.323611111096</v>
      </c>
      <c r="C11077" s="23">
        <v>46239.327777777798</v>
      </c>
      <c r="D11077" s="23">
        <v>46240.4152777778</v>
      </c>
      <c r="E11077" s="9" t="s">
        <v>212</v>
      </c>
      <c r="F11077" s="9" t="s">
        <v>188</v>
      </c>
      <c r="G11077" s="9" t="s">
        <v>213</v>
      </c>
      <c r="H11077" s="9" t="s">
        <v>163</v>
      </c>
      <c r="I11077" s="9" t="s">
        <v>405</v>
      </c>
      <c r="J11077" s="9" t="s">
        <v>14848</v>
      </c>
      <c r="K11077" s="9" t="s">
        <v>215</v>
      </c>
      <c r="L11077" s="9" t="s">
        <v>104</v>
      </c>
      <c r="M11077" s="9" t="s">
        <v>1442</v>
      </c>
      <c r="N11077" s="9" t="s">
        <v>198</v>
      </c>
      <c r="O11077" s="9" t="s">
        <v>176</v>
      </c>
      <c r="P11077" s="9" t="s">
        <v>228</v>
      </c>
      <c r="Q11077" s="9" t="s">
        <v>219</v>
      </c>
      <c r="R11077" s="9">
        <v>0</v>
      </c>
      <c r="S11077" s="9">
        <v>8</v>
      </c>
      <c r="U11077" s="9" t="s">
        <v>290</v>
      </c>
      <c r="W11077" s="9">
        <v>4</v>
      </c>
      <c r="X11077" s="9">
        <f>INDEX(SLA_Policy!$D$2:$D$5,MATCH(F11077,SLA_Policy!$A$2:$A$5,0))</f>
        <v>72</v>
      </c>
      <c r="Y11077" s="9" t="str">
        <f>IF(E11077="Cancelled","Excluded",IF(D11077="",IF((SLA_Policy!$B$8-B11077)*24&gt;X11077,"Open - Breached","Open - On Track"),IF((D11077-B11077)*24&lt;=X11077,"Met","Breached")))</f>
        <v>Met</v>
      </c>
    </row>
    <row r="11078" spans="1:25" x14ac:dyDescent="0.25">
      <c r="A11078" s="9" t="s">
        <v>15731</v>
      </c>
      <c r="B11078" s="23">
        <v>46239.336805555598</v>
      </c>
      <c r="C11078" s="23">
        <v>46239.35</v>
      </c>
      <c r="D11078" s="23">
        <v>46240.368055555598</v>
      </c>
      <c r="E11078" s="9" t="s">
        <v>212</v>
      </c>
      <c r="F11078" s="9" t="s">
        <v>188</v>
      </c>
      <c r="G11078" s="9" t="s">
        <v>213</v>
      </c>
      <c r="H11078" s="9" t="s">
        <v>164</v>
      </c>
      <c r="I11078" s="9" t="s">
        <v>478</v>
      </c>
      <c r="J11078" s="9" t="s">
        <v>2184</v>
      </c>
      <c r="K11078" s="9" t="s">
        <v>14602</v>
      </c>
      <c r="L11078" s="9" t="s">
        <v>12094</v>
      </c>
      <c r="M11078" s="9" t="s">
        <v>15732</v>
      </c>
      <c r="N11078" s="9" t="s">
        <v>199</v>
      </c>
      <c r="O11078" s="9" t="s">
        <v>178</v>
      </c>
      <c r="P11078" s="9" t="s">
        <v>360</v>
      </c>
      <c r="Q11078" s="9" t="s">
        <v>273</v>
      </c>
      <c r="R11078" s="9">
        <v>0</v>
      </c>
      <c r="S11078" s="9">
        <v>17</v>
      </c>
      <c r="T11078" s="9" t="s">
        <v>343</v>
      </c>
      <c r="U11078" s="9" t="s">
        <v>248</v>
      </c>
      <c r="X11078" s="9">
        <f>INDEX(SLA_Policy!$D$2:$D$5,MATCH(F11078,SLA_Policy!$A$2:$A$5,0))</f>
        <v>72</v>
      </c>
      <c r="Y11078" s="9" t="str">
        <f>IF(E11078="Cancelled","Excluded",IF(D11078="",IF((SLA_Policy!$B$8-B11078)*24&gt;X11078,"Open - Breached","Open - On Track"),IF((D11078-B11078)*24&lt;=X11078,"Met","Breached")))</f>
        <v>Met</v>
      </c>
    </row>
    <row r="11079" spans="1:25" x14ac:dyDescent="0.25">
      <c r="A11079" s="9" t="s">
        <v>15733</v>
      </c>
      <c r="B11079" s="23">
        <v>46239.338194444397</v>
      </c>
      <c r="C11079" s="23">
        <v>46239.345833333296</v>
      </c>
      <c r="D11079" s="23">
        <v>46240.373611111099</v>
      </c>
      <c r="E11079" s="9" t="s">
        <v>212</v>
      </c>
      <c r="F11079" s="9" t="s">
        <v>188</v>
      </c>
      <c r="G11079" s="9" t="s">
        <v>236</v>
      </c>
      <c r="H11079" s="9" t="s">
        <v>161</v>
      </c>
      <c r="I11079" s="9" t="s">
        <v>505</v>
      </c>
      <c r="J11079" s="9" t="s">
        <v>2460</v>
      </c>
      <c r="K11079" s="9" t="s">
        <v>303</v>
      </c>
      <c r="L11079" s="9" t="s">
        <v>293</v>
      </c>
      <c r="M11079" s="9" t="s">
        <v>2244</v>
      </c>
      <c r="N11079" s="9" t="s">
        <v>198</v>
      </c>
      <c r="O11079" s="9" t="s">
        <v>177</v>
      </c>
      <c r="P11079" s="9" t="s">
        <v>300</v>
      </c>
      <c r="Q11079" s="9" t="s">
        <v>219</v>
      </c>
      <c r="R11079" s="9">
        <v>0</v>
      </c>
      <c r="S11079" s="9">
        <v>41</v>
      </c>
      <c r="U11079" s="9" t="s">
        <v>242</v>
      </c>
      <c r="W11079" s="9">
        <v>4</v>
      </c>
      <c r="X11079" s="9">
        <f>INDEX(SLA_Policy!$D$2:$D$5,MATCH(F11079,SLA_Policy!$A$2:$A$5,0))</f>
        <v>72</v>
      </c>
      <c r="Y11079" s="9" t="str">
        <f>IF(E11079="Cancelled","Excluded",IF(D11079="",IF((SLA_Policy!$B$8-B11079)*24&gt;X11079,"Open - Breached","Open - On Track"),IF((D11079-B11079)*24&lt;=X11079,"Met","Breached")))</f>
        <v>Met</v>
      </c>
    </row>
    <row r="11080" spans="1:25" x14ac:dyDescent="0.25">
      <c r="A11080" s="9" t="s">
        <v>15734</v>
      </c>
      <c r="B11080" s="23">
        <v>46239.343055555597</v>
      </c>
      <c r="C11080" s="23">
        <v>46239.352083333302</v>
      </c>
      <c r="D11080" s="23">
        <v>46239.683333333298</v>
      </c>
      <c r="E11080" s="9" t="s">
        <v>212</v>
      </c>
      <c r="F11080" s="9" t="s">
        <v>188</v>
      </c>
      <c r="G11080" s="9" t="s">
        <v>213</v>
      </c>
      <c r="H11080" s="9" t="s">
        <v>167</v>
      </c>
      <c r="I11080" s="9" t="s">
        <v>362</v>
      </c>
      <c r="J11080" s="9" t="s">
        <v>15735</v>
      </c>
      <c r="K11080" s="9" t="s">
        <v>225</v>
      </c>
      <c r="L11080" s="9" t="s">
        <v>293</v>
      </c>
      <c r="M11080" s="9" t="s">
        <v>1637</v>
      </c>
      <c r="N11080" s="9" t="s">
        <v>197</v>
      </c>
      <c r="O11080" s="9" t="s">
        <v>116</v>
      </c>
      <c r="P11080" s="9" t="s">
        <v>551</v>
      </c>
      <c r="Q11080" s="9" t="s">
        <v>219</v>
      </c>
      <c r="R11080" s="9">
        <v>0</v>
      </c>
      <c r="S11080" s="9">
        <v>27</v>
      </c>
      <c r="T11080" s="9" t="s">
        <v>136</v>
      </c>
      <c r="U11080" s="9" t="s">
        <v>266</v>
      </c>
      <c r="W11080" s="9">
        <v>5</v>
      </c>
      <c r="X11080" s="9">
        <f>INDEX(SLA_Policy!$D$2:$D$5,MATCH(F11080,SLA_Policy!$A$2:$A$5,0))</f>
        <v>72</v>
      </c>
      <c r="Y11080" s="9" t="str">
        <f>IF(E11080="Cancelled","Excluded",IF(D11080="",IF((SLA_Policy!$B$8-B11080)*24&gt;X11080,"Open - Breached","Open - On Track"),IF((D11080-B11080)*24&lt;=X11080,"Met","Breached")))</f>
        <v>Met</v>
      </c>
    </row>
    <row r="11081" spans="1:25" x14ac:dyDescent="0.25">
      <c r="A11081" s="9" t="s">
        <v>15736</v>
      </c>
      <c r="B11081" s="23">
        <v>46239.353472222203</v>
      </c>
      <c r="C11081" s="23">
        <v>46239.354166666701</v>
      </c>
      <c r="D11081" s="23">
        <v>46239.720138888901</v>
      </c>
      <c r="E11081" s="9" t="s">
        <v>212</v>
      </c>
      <c r="F11081" s="9" t="s">
        <v>188</v>
      </c>
      <c r="G11081" s="9" t="s">
        <v>213</v>
      </c>
      <c r="H11081" s="9" t="s">
        <v>164</v>
      </c>
      <c r="I11081" s="9" t="s">
        <v>260</v>
      </c>
      <c r="J11081" s="9" t="s">
        <v>1763</v>
      </c>
      <c r="K11081" s="9" t="s">
        <v>14602</v>
      </c>
      <c r="L11081" s="9" t="s">
        <v>12094</v>
      </c>
      <c r="M11081" s="9" t="s">
        <v>15230</v>
      </c>
      <c r="N11081" s="9" t="s">
        <v>198</v>
      </c>
      <c r="O11081" s="9" t="s">
        <v>182</v>
      </c>
      <c r="P11081" s="9" t="s">
        <v>13226</v>
      </c>
      <c r="Q11081" s="9" t="s">
        <v>219</v>
      </c>
      <c r="R11081" s="9">
        <v>0</v>
      </c>
      <c r="S11081" s="9">
        <v>24</v>
      </c>
      <c r="T11081" s="9" t="s">
        <v>265</v>
      </c>
      <c r="U11081" s="9" t="s">
        <v>290</v>
      </c>
      <c r="X11081" s="9">
        <f>INDEX(SLA_Policy!$D$2:$D$5,MATCH(F11081,SLA_Policy!$A$2:$A$5,0))</f>
        <v>72</v>
      </c>
      <c r="Y11081" s="9" t="str">
        <f>IF(E11081="Cancelled","Excluded",IF(D11081="",IF((SLA_Policy!$B$8-B11081)*24&gt;X11081,"Open - Breached","Open - On Track"),IF((D11081-B11081)*24&lt;=X11081,"Met","Breached")))</f>
        <v>Met</v>
      </c>
    </row>
    <row r="11082" spans="1:25" x14ac:dyDescent="0.25">
      <c r="A11082" s="9" t="s">
        <v>15737</v>
      </c>
      <c r="B11082" s="23">
        <v>46239.3569444444</v>
      </c>
      <c r="C11082" s="23">
        <v>46239.40625</v>
      </c>
      <c r="D11082" s="23">
        <v>46240.357638888898</v>
      </c>
      <c r="E11082" s="9" t="s">
        <v>212</v>
      </c>
      <c r="F11082" s="9" t="s">
        <v>188</v>
      </c>
      <c r="G11082" s="9" t="s">
        <v>213</v>
      </c>
      <c r="H11082" s="9" t="s">
        <v>88</v>
      </c>
      <c r="I11082" s="9" t="s">
        <v>486</v>
      </c>
      <c r="J11082" s="9" t="s">
        <v>12866</v>
      </c>
      <c r="K11082" s="9" t="s">
        <v>246</v>
      </c>
      <c r="L11082" s="9" t="s">
        <v>311</v>
      </c>
      <c r="M11082" s="9" t="s">
        <v>2212</v>
      </c>
      <c r="N11082" s="9" t="s">
        <v>196</v>
      </c>
      <c r="O11082" s="9" t="s">
        <v>178</v>
      </c>
      <c r="P11082" s="9" t="s">
        <v>272</v>
      </c>
      <c r="Q11082" s="9" t="s">
        <v>219</v>
      </c>
      <c r="R11082" s="9">
        <v>0</v>
      </c>
      <c r="S11082" s="9">
        <v>64</v>
      </c>
      <c r="U11082" s="9" t="s">
        <v>290</v>
      </c>
      <c r="X11082" s="9">
        <f>INDEX(SLA_Policy!$D$2:$D$5,MATCH(F11082,SLA_Policy!$A$2:$A$5,0))</f>
        <v>72</v>
      </c>
      <c r="Y11082" s="9" t="str">
        <f>IF(E11082="Cancelled","Excluded",IF(D11082="",IF((SLA_Policy!$B$8-B11082)*24&gt;X11082,"Open - Breached","Open - On Track"),IF((D11082-B11082)*24&lt;=X11082,"Met","Breached")))</f>
        <v>Met</v>
      </c>
    </row>
    <row r="11083" spans="1:25" x14ac:dyDescent="0.25">
      <c r="A11083" s="9" t="s">
        <v>15738</v>
      </c>
      <c r="B11083" s="23">
        <v>46239.365277777797</v>
      </c>
      <c r="C11083" s="23">
        <v>46239.373611111099</v>
      </c>
      <c r="D11083" s="23">
        <v>46239.379861111098</v>
      </c>
      <c r="E11083" s="9" t="s">
        <v>212</v>
      </c>
      <c r="F11083" s="9" t="s">
        <v>187</v>
      </c>
      <c r="G11083" s="9" t="s">
        <v>213</v>
      </c>
      <c r="H11083" s="9" t="s">
        <v>161</v>
      </c>
      <c r="I11083" s="9" t="s">
        <v>454</v>
      </c>
      <c r="J11083" s="9" t="s">
        <v>972</v>
      </c>
      <c r="K11083" s="9" t="s">
        <v>246</v>
      </c>
      <c r="L11083" s="9" t="s">
        <v>293</v>
      </c>
      <c r="M11083" s="9" t="s">
        <v>3403</v>
      </c>
      <c r="N11083" s="9" t="s">
        <v>196</v>
      </c>
      <c r="O11083" s="9" t="s">
        <v>116</v>
      </c>
      <c r="P11083" s="9" t="s">
        <v>574</v>
      </c>
      <c r="Q11083" s="9" t="s">
        <v>219</v>
      </c>
      <c r="R11083" s="9">
        <v>0</v>
      </c>
      <c r="S11083" s="9">
        <v>8</v>
      </c>
      <c r="U11083" s="9" t="s">
        <v>376</v>
      </c>
      <c r="X11083" s="9">
        <f>INDEX(SLA_Policy!$D$2:$D$5,MATCH(F11083,SLA_Policy!$A$2:$A$5,0))</f>
        <v>8</v>
      </c>
      <c r="Y11083" s="9" t="str">
        <f>IF(E11083="Cancelled","Excluded",IF(D11083="",IF((SLA_Policy!$B$8-B11083)*24&gt;X11083,"Open - Breached","Open - On Track"),IF((D11083-B11083)*24&lt;=X11083,"Met","Breached")))</f>
        <v>Met</v>
      </c>
    </row>
    <row r="11084" spans="1:25" x14ac:dyDescent="0.25">
      <c r="A11084" s="9" t="s">
        <v>15739</v>
      </c>
      <c r="B11084" s="23">
        <v>46239.365277777797</v>
      </c>
      <c r="C11084" s="23">
        <v>46239.536805555603</v>
      </c>
      <c r="D11084" s="23">
        <v>46244.335416666698</v>
      </c>
      <c r="E11084" s="9" t="s">
        <v>212</v>
      </c>
      <c r="F11084" s="9" t="s">
        <v>189</v>
      </c>
      <c r="G11084" s="9" t="s">
        <v>236</v>
      </c>
      <c r="H11084" s="9" t="s">
        <v>162</v>
      </c>
      <c r="I11084" s="9" t="s">
        <v>280</v>
      </c>
      <c r="J11084" s="9" t="s">
        <v>1329</v>
      </c>
      <c r="K11084" s="9" t="s">
        <v>303</v>
      </c>
      <c r="L11084" s="9" t="s">
        <v>216</v>
      </c>
      <c r="M11084" s="9" t="s">
        <v>1287</v>
      </c>
      <c r="N11084" s="9" t="s">
        <v>196</v>
      </c>
      <c r="O11084" s="9" t="s">
        <v>179</v>
      </c>
      <c r="P11084" s="9" t="s">
        <v>284</v>
      </c>
      <c r="Q11084" s="9" t="s">
        <v>219</v>
      </c>
      <c r="R11084" s="9">
        <v>0</v>
      </c>
      <c r="S11084" s="9">
        <v>19</v>
      </c>
      <c r="U11084" s="9" t="s">
        <v>242</v>
      </c>
      <c r="W11084" s="9">
        <v>4</v>
      </c>
      <c r="X11084" s="9">
        <f>INDEX(SLA_Policy!$D$2:$D$5,MATCH(F11084,SLA_Policy!$A$2:$A$5,0))</f>
        <v>120</v>
      </c>
      <c r="Y11084" s="9" t="str">
        <f>IF(E11084="Cancelled","Excluded",IF(D11084="",IF((SLA_Policy!$B$8-B11084)*24&gt;X11084,"Open - Breached","Open - On Track"),IF((D11084-B11084)*24&lt;=X11084,"Met","Breached")))</f>
        <v>Met</v>
      </c>
    </row>
    <row r="11085" spans="1:25" x14ac:dyDescent="0.25">
      <c r="A11085" s="9" t="s">
        <v>15740</v>
      </c>
      <c r="B11085" s="23">
        <v>46239.3659722222</v>
      </c>
      <c r="C11085" s="23">
        <v>46239.389583333301</v>
      </c>
      <c r="D11085" s="23">
        <v>46240.376388888901</v>
      </c>
      <c r="E11085" s="9" t="s">
        <v>212</v>
      </c>
      <c r="F11085" s="9" t="s">
        <v>189</v>
      </c>
      <c r="G11085" s="9" t="s">
        <v>236</v>
      </c>
      <c r="H11085" s="9" t="s">
        <v>167</v>
      </c>
      <c r="I11085" s="9" t="s">
        <v>255</v>
      </c>
      <c r="J11085" s="9" t="s">
        <v>4276</v>
      </c>
      <c r="K11085" s="9" t="s">
        <v>239</v>
      </c>
      <c r="L11085" s="9" t="s">
        <v>282</v>
      </c>
      <c r="M11085" s="9" t="s">
        <v>1408</v>
      </c>
      <c r="N11085" s="9" t="s">
        <v>196</v>
      </c>
      <c r="O11085" s="9" t="s">
        <v>176</v>
      </c>
      <c r="P11085" s="9" t="s">
        <v>419</v>
      </c>
      <c r="Q11085" s="9" t="s">
        <v>219</v>
      </c>
      <c r="R11085" s="9">
        <v>0</v>
      </c>
      <c r="S11085" s="9">
        <v>32</v>
      </c>
      <c r="U11085" s="9" t="s">
        <v>242</v>
      </c>
      <c r="X11085" s="9">
        <f>INDEX(SLA_Policy!$D$2:$D$5,MATCH(F11085,SLA_Policy!$A$2:$A$5,0))</f>
        <v>120</v>
      </c>
      <c r="Y11085" s="9" t="str">
        <f>IF(E11085="Cancelled","Excluded",IF(D11085="",IF((SLA_Policy!$B$8-B11085)*24&gt;X11085,"Open - Breached","Open - On Track"),IF((D11085-B11085)*24&lt;=X11085,"Met","Breached")))</f>
        <v>Met</v>
      </c>
    </row>
    <row r="11086" spans="1:25" x14ac:dyDescent="0.25">
      <c r="A11086" s="9" t="s">
        <v>15741</v>
      </c>
      <c r="B11086" s="23">
        <v>46239.375</v>
      </c>
      <c r="C11086" s="23">
        <v>46239.436805555597</v>
      </c>
      <c r="D11086" s="23">
        <v>46240.376388888901</v>
      </c>
      <c r="E11086" s="9" t="s">
        <v>212</v>
      </c>
      <c r="F11086" s="9" t="s">
        <v>189</v>
      </c>
      <c r="G11086" s="9" t="s">
        <v>213</v>
      </c>
      <c r="H11086" s="9" t="s">
        <v>162</v>
      </c>
      <c r="I11086" s="9" t="s">
        <v>345</v>
      </c>
      <c r="J11086" s="9" t="s">
        <v>6919</v>
      </c>
      <c r="K11086" s="9" t="s">
        <v>246</v>
      </c>
      <c r="L11086" s="9" t="s">
        <v>351</v>
      </c>
      <c r="M11086" s="9" t="s">
        <v>436</v>
      </c>
      <c r="N11086" s="9" t="s">
        <v>196</v>
      </c>
      <c r="O11086" s="9" t="s">
        <v>179</v>
      </c>
      <c r="P11086" s="9" t="s">
        <v>284</v>
      </c>
      <c r="Q11086" s="9" t="s">
        <v>219</v>
      </c>
      <c r="R11086" s="9">
        <v>0</v>
      </c>
      <c r="S11086" s="9">
        <v>39</v>
      </c>
      <c r="U11086" s="9" t="s">
        <v>290</v>
      </c>
      <c r="W11086" s="9">
        <v>4</v>
      </c>
      <c r="X11086" s="9">
        <f>INDEX(SLA_Policy!$D$2:$D$5,MATCH(F11086,SLA_Policy!$A$2:$A$5,0))</f>
        <v>120</v>
      </c>
      <c r="Y11086" s="9" t="str">
        <f>IF(E11086="Cancelled","Excluded",IF(D11086="",IF((SLA_Policy!$B$8-B11086)*24&gt;X11086,"Open - Breached","Open - On Track"),IF((D11086-B11086)*24&lt;=X11086,"Met","Breached")))</f>
        <v>Met</v>
      </c>
    </row>
    <row r="11087" spans="1:25" x14ac:dyDescent="0.25">
      <c r="A11087" s="9" t="s">
        <v>15742</v>
      </c>
      <c r="B11087" s="23">
        <v>46239.375694444498</v>
      </c>
      <c r="C11087" s="23">
        <v>46239.387499999997</v>
      </c>
      <c r="D11087" s="23">
        <v>46239.574305555601</v>
      </c>
      <c r="E11087" s="9" t="s">
        <v>212</v>
      </c>
      <c r="F11087" s="9" t="s">
        <v>188</v>
      </c>
      <c r="G11087" s="9" t="s">
        <v>213</v>
      </c>
      <c r="H11087" s="9" t="s">
        <v>162</v>
      </c>
      <c r="I11087" s="9" t="s">
        <v>244</v>
      </c>
      <c r="J11087" s="9" t="s">
        <v>5402</v>
      </c>
      <c r="K11087" s="9" t="s">
        <v>246</v>
      </c>
      <c r="L11087" s="9" t="s">
        <v>216</v>
      </c>
      <c r="M11087" s="9" t="s">
        <v>1050</v>
      </c>
      <c r="N11087" s="9" t="s">
        <v>198</v>
      </c>
      <c r="O11087" s="9" t="s">
        <v>179</v>
      </c>
      <c r="P11087" s="9" t="s">
        <v>284</v>
      </c>
      <c r="Q11087" s="9" t="s">
        <v>219</v>
      </c>
      <c r="R11087" s="9">
        <v>0</v>
      </c>
      <c r="S11087" s="9">
        <v>16</v>
      </c>
      <c r="U11087" s="9" t="s">
        <v>290</v>
      </c>
      <c r="X11087" s="9">
        <f>INDEX(SLA_Policy!$D$2:$D$5,MATCH(F11087,SLA_Policy!$A$2:$A$5,0))</f>
        <v>72</v>
      </c>
      <c r="Y11087" s="9" t="str">
        <f>IF(E11087="Cancelled","Excluded",IF(D11087="",IF((SLA_Policy!$B$8-B11087)*24&gt;X11087,"Open - Breached","Open - On Track"),IF((D11087-B11087)*24&lt;=X11087,"Met","Breached")))</f>
        <v>Met</v>
      </c>
    </row>
    <row r="11088" spans="1:25" x14ac:dyDescent="0.25">
      <c r="A11088" s="9" t="s">
        <v>15743</v>
      </c>
      <c r="B11088" s="23">
        <v>46239.380555555603</v>
      </c>
      <c r="C11088" s="23">
        <v>46239.421527777798</v>
      </c>
      <c r="D11088" s="23">
        <v>46245.71875</v>
      </c>
      <c r="E11088" s="9" t="s">
        <v>212</v>
      </c>
      <c r="F11088" s="9" t="s">
        <v>189</v>
      </c>
      <c r="G11088" s="9" t="s">
        <v>236</v>
      </c>
      <c r="H11088" s="9" t="s">
        <v>164</v>
      </c>
      <c r="I11088" s="9" t="s">
        <v>421</v>
      </c>
      <c r="J11088" s="9" t="s">
        <v>1858</v>
      </c>
      <c r="K11088" s="9" t="s">
        <v>246</v>
      </c>
      <c r="L11088" s="9" t="s">
        <v>104</v>
      </c>
      <c r="M11088" s="9" t="s">
        <v>2915</v>
      </c>
      <c r="N11088" s="9" t="s">
        <v>196</v>
      </c>
      <c r="O11088" s="9" t="s">
        <v>180</v>
      </c>
      <c r="P11088" s="9" t="s">
        <v>278</v>
      </c>
      <c r="Q11088" s="9" t="s">
        <v>219</v>
      </c>
      <c r="R11088" s="9">
        <v>1</v>
      </c>
      <c r="S11088" s="9">
        <v>69</v>
      </c>
      <c r="T11088" s="9" t="s">
        <v>343</v>
      </c>
      <c r="U11088" s="9" t="s">
        <v>242</v>
      </c>
      <c r="X11088" s="9">
        <f>INDEX(SLA_Policy!$D$2:$D$5,MATCH(F11088,SLA_Policy!$A$2:$A$5,0))</f>
        <v>120</v>
      </c>
      <c r="Y11088" s="9" t="str">
        <f>IF(E11088="Cancelled","Excluded",IF(D11088="",IF((SLA_Policy!$B$8-B11088)*24&gt;X11088,"Open - Breached","Open - On Track"),IF((D11088-B11088)*24&lt;=X11088,"Met","Breached")))</f>
        <v>Breached</v>
      </c>
    </row>
    <row r="11089" spans="1:25" x14ac:dyDescent="0.25">
      <c r="A11089" s="9" t="s">
        <v>15744</v>
      </c>
      <c r="B11089" s="23">
        <v>46239.390277777798</v>
      </c>
      <c r="C11089" s="23">
        <v>46239.4375</v>
      </c>
      <c r="E11089" s="9" t="s">
        <v>649</v>
      </c>
      <c r="F11089" s="9" t="s">
        <v>189</v>
      </c>
      <c r="G11089" s="9" t="s">
        <v>213</v>
      </c>
      <c r="H11089" s="9" t="s">
        <v>163</v>
      </c>
      <c r="I11089" s="9" t="s">
        <v>405</v>
      </c>
      <c r="J11089" s="9" t="s">
        <v>15745</v>
      </c>
      <c r="K11089" s="9" t="s">
        <v>246</v>
      </c>
      <c r="L11089" s="9" t="s">
        <v>226</v>
      </c>
      <c r="M11089" s="9" t="s">
        <v>855</v>
      </c>
      <c r="N11089" s="9" t="s">
        <v>196</v>
      </c>
      <c r="O11089" s="9" t="s">
        <v>176</v>
      </c>
      <c r="P11089" s="9" t="s">
        <v>503</v>
      </c>
      <c r="Q11089" s="9" t="s">
        <v>219</v>
      </c>
      <c r="R11089" s="9">
        <v>0</v>
      </c>
      <c r="S11089" s="9">
        <v>3</v>
      </c>
      <c r="X11089" s="9">
        <f>INDEX(SLA_Policy!$D$2:$D$5,MATCH(F11089,SLA_Policy!$A$2:$A$5,0))</f>
        <v>120</v>
      </c>
      <c r="Y11089" s="9" t="str">
        <f>IF(E11089="Cancelled","Excluded",IF(D11089="",IF((SLA_Policy!$B$8-B11089)*24&gt;X11089,"Open - Breached","Open - On Track"),IF((D11089-B11089)*24&lt;=X11089,"Met","Breached")))</f>
        <v>Excluded</v>
      </c>
    </row>
    <row r="11090" spans="1:25" x14ac:dyDescent="0.25">
      <c r="A11090" s="9" t="s">
        <v>15746</v>
      </c>
      <c r="B11090" s="23">
        <v>46239.397916666698</v>
      </c>
      <c r="C11090" s="23">
        <v>46239.409722222197</v>
      </c>
      <c r="D11090" s="23">
        <v>46239.573611111096</v>
      </c>
      <c r="E11090" s="9" t="s">
        <v>212</v>
      </c>
      <c r="F11090" s="9" t="s">
        <v>189</v>
      </c>
      <c r="G11090" s="9" t="s">
        <v>213</v>
      </c>
      <c r="H11090" s="9" t="s">
        <v>161</v>
      </c>
      <c r="I11090" s="9" t="s">
        <v>389</v>
      </c>
      <c r="J11090" s="9" t="s">
        <v>1402</v>
      </c>
      <c r="K11090" s="9" t="s">
        <v>246</v>
      </c>
      <c r="L11090" s="9" t="s">
        <v>351</v>
      </c>
      <c r="M11090" s="9" t="s">
        <v>1226</v>
      </c>
      <c r="N11090" s="9" t="s">
        <v>198</v>
      </c>
      <c r="O11090" s="9" t="s">
        <v>116</v>
      </c>
      <c r="P11090" s="9" t="s">
        <v>218</v>
      </c>
      <c r="Q11090" s="9" t="s">
        <v>219</v>
      </c>
      <c r="R11090" s="9">
        <v>0</v>
      </c>
      <c r="S11090" s="9">
        <v>4</v>
      </c>
      <c r="U11090" s="9" t="s">
        <v>290</v>
      </c>
      <c r="W11090" s="9">
        <v>5</v>
      </c>
      <c r="X11090" s="9">
        <f>INDEX(SLA_Policy!$D$2:$D$5,MATCH(F11090,SLA_Policy!$A$2:$A$5,0))</f>
        <v>120</v>
      </c>
      <c r="Y11090" s="9" t="str">
        <f>IF(E11090="Cancelled","Excluded",IF(D11090="",IF((SLA_Policy!$B$8-B11090)*24&gt;X11090,"Open - Breached","Open - On Track"),IF((D11090-B11090)*24&lt;=X11090,"Met","Breached")))</f>
        <v>Met</v>
      </c>
    </row>
    <row r="11091" spans="1:25" x14ac:dyDescent="0.25">
      <c r="A11091" s="9" t="s">
        <v>15747</v>
      </c>
      <c r="B11091" s="23">
        <v>46239.402777777803</v>
      </c>
      <c r="C11091" s="23">
        <v>46239.403472222199</v>
      </c>
      <c r="D11091" s="23">
        <v>46240.461111111101</v>
      </c>
      <c r="E11091" s="9" t="s">
        <v>212</v>
      </c>
      <c r="F11091" s="9" t="s">
        <v>189</v>
      </c>
      <c r="G11091" s="9" t="s">
        <v>213</v>
      </c>
      <c r="H11091" s="9" t="s">
        <v>163</v>
      </c>
      <c r="I11091" s="9" t="s">
        <v>250</v>
      </c>
      <c r="J11091" s="9" t="s">
        <v>935</v>
      </c>
      <c r="K11091" s="9" t="s">
        <v>246</v>
      </c>
      <c r="L11091" s="9" t="s">
        <v>226</v>
      </c>
      <c r="M11091" s="9" t="s">
        <v>855</v>
      </c>
      <c r="N11091" s="9" t="s">
        <v>200</v>
      </c>
      <c r="O11091" s="9" t="s">
        <v>176</v>
      </c>
      <c r="P11091" s="9" t="s">
        <v>228</v>
      </c>
      <c r="Q11091" s="9" t="s">
        <v>219</v>
      </c>
      <c r="R11091" s="9">
        <v>0</v>
      </c>
      <c r="S11091" s="9">
        <v>18</v>
      </c>
      <c r="T11091" s="9" t="s">
        <v>136</v>
      </c>
      <c r="U11091" s="9" t="s">
        <v>230</v>
      </c>
      <c r="X11091" s="9">
        <f>INDEX(SLA_Policy!$D$2:$D$5,MATCH(F11091,SLA_Policy!$A$2:$A$5,0))</f>
        <v>120</v>
      </c>
      <c r="Y11091" s="9" t="str">
        <f>IF(E11091="Cancelled","Excluded",IF(D11091="",IF((SLA_Policy!$B$8-B11091)*24&gt;X11091,"Open - Breached","Open - On Track"),IF((D11091-B11091)*24&lt;=X11091,"Met","Breached")))</f>
        <v>Met</v>
      </c>
    </row>
    <row r="11092" spans="1:25" x14ac:dyDescent="0.25">
      <c r="A11092" s="9" t="s">
        <v>15748</v>
      </c>
      <c r="B11092" s="23">
        <v>46239.413888888899</v>
      </c>
      <c r="C11092" s="23">
        <v>46239.418749999997</v>
      </c>
      <c r="D11092" s="23">
        <v>46239.693055555603</v>
      </c>
      <c r="E11092" s="9" t="s">
        <v>212</v>
      </c>
      <c r="F11092" s="9" t="s">
        <v>188</v>
      </c>
      <c r="G11092" s="9" t="s">
        <v>213</v>
      </c>
      <c r="H11092" s="9" t="s">
        <v>167</v>
      </c>
      <c r="I11092" s="9" t="s">
        <v>536</v>
      </c>
      <c r="J11092" s="9" t="s">
        <v>641</v>
      </c>
      <c r="K11092" s="9" t="s">
        <v>246</v>
      </c>
      <c r="L11092" s="9" t="s">
        <v>307</v>
      </c>
      <c r="M11092" s="9" t="s">
        <v>8107</v>
      </c>
      <c r="N11092" s="9" t="s">
        <v>199</v>
      </c>
      <c r="O11092" s="9" t="s">
        <v>176</v>
      </c>
      <c r="P11092" s="9" t="s">
        <v>228</v>
      </c>
      <c r="Q11092" s="9" t="s">
        <v>219</v>
      </c>
      <c r="R11092" s="9">
        <v>0</v>
      </c>
      <c r="S11092" s="9">
        <v>34</v>
      </c>
      <c r="T11092" s="9" t="s">
        <v>136</v>
      </c>
      <c r="U11092" s="9" t="s">
        <v>266</v>
      </c>
      <c r="X11092" s="9">
        <f>INDEX(SLA_Policy!$D$2:$D$5,MATCH(F11092,SLA_Policy!$A$2:$A$5,0))</f>
        <v>72</v>
      </c>
      <c r="Y11092" s="9" t="str">
        <f>IF(E11092="Cancelled","Excluded",IF(D11092="",IF((SLA_Policy!$B$8-B11092)*24&gt;X11092,"Open - Breached","Open - On Track"),IF((D11092-B11092)*24&lt;=X11092,"Met","Breached")))</f>
        <v>Met</v>
      </c>
    </row>
    <row r="11093" spans="1:25" x14ac:dyDescent="0.25">
      <c r="A11093" s="9" t="s">
        <v>15749</v>
      </c>
      <c r="B11093" s="23">
        <v>46239.414583333302</v>
      </c>
      <c r="C11093" s="23">
        <v>46239.518750000003</v>
      </c>
      <c r="D11093" s="23">
        <v>46239.677777777797</v>
      </c>
      <c r="E11093" s="9" t="s">
        <v>212</v>
      </c>
      <c r="F11093" s="9" t="s">
        <v>188</v>
      </c>
      <c r="G11093" s="9" t="s">
        <v>213</v>
      </c>
      <c r="H11093" s="9" t="s">
        <v>162</v>
      </c>
      <c r="I11093" s="9" t="s">
        <v>244</v>
      </c>
      <c r="J11093" s="9" t="s">
        <v>10389</v>
      </c>
      <c r="K11093" s="9" t="s">
        <v>246</v>
      </c>
      <c r="L11093" s="9" t="s">
        <v>293</v>
      </c>
      <c r="M11093" s="9" t="s">
        <v>3831</v>
      </c>
      <c r="N11093" s="9" t="s">
        <v>196</v>
      </c>
      <c r="O11093" s="9" t="s">
        <v>179</v>
      </c>
      <c r="P11093" s="9" t="s">
        <v>264</v>
      </c>
      <c r="Q11093" s="9" t="s">
        <v>219</v>
      </c>
      <c r="R11093" s="9">
        <v>0</v>
      </c>
      <c r="S11093" s="9">
        <v>29</v>
      </c>
      <c r="U11093" s="9" t="s">
        <v>248</v>
      </c>
      <c r="X11093" s="9">
        <f>INDEX(SLA_Policy!$D$2:$D$5,MATCH(F11093,SLA_Policy!$A$2:$A$5,0))</f>
        <v>72</v>
      </c>
      <c r="Y11093" s="9" t="str">
        <f>IF(E11093="Cancelled","Excluded",IF(D11093="",IF((SLA_Policy!$B$8-B11093)*24&gt;X11093,"Open - Breached","Open - On Track"),IF((D11093-B11093)*24&lt;=X11093,"Met","Breached")))</f>
        <v>Met</v>
      </c>
    </row>
    <row r="11094" spans="1:25" x14ac:dyDescent="0.25">
      <c r="A11094" s="9" t="s">
        <v>15750</v>
      </c>
      <c r="B11094" s="23">
        <v>46239.418749999997</v>
      </c>
      <c r="C11094" s="23">
        <v>46239.4465277778</v>
      </c>
      <c r="D11094" s="23">
        <v>46239.729861111096</v>
      </c>
      <c r="E11094" s="9" t="s">
        <v>212</v>
      </c>
      <c r="F11094" s="9" t="s">
        <v>188</v>
      </c>
      <c r="G11094" s="9" t="s">
        <v>213</v>
      </c>
      <c r="H11094" s="9" t="s">
        <v>164</v>
      </c>
      <c r="I11094" s="9" t="s">
        <v>339</v>
      </c>
      <c r="J11094" s="9" t="s">
        <v>4438</v>
      </c>
      <c r="K11094" s="9" t="s">
        <v>215</v>
      </c>
      <c r="L11094" s="9" t="s">
        <v>216</v>
      </c>
      <c r="M11094" s="9" t="s">
        <v>3469</v>
      </c>
      <c r="N11094" s="9" t="s">
        <v>196</v>
      </c>
      <c r="O11094" s="9" t="s">
        <v>116</v>
      </c>
      <c r="P11094" s="9" t="s">
        <v>590</v>
      </c>
      <c r="Q11094" s="9" t="s">
        <v>219</v>
      </c>
      <c r="R11094" s="9">
        <v>0</v>
      </c>
      <c r="S11094" s="9">
        <v>10</v>
      </c>
      <c r="T11094" s="9" t="s">
        <v>464</v>
      </c>
      <c r="U11094" s="9" t="s">
        <v>290</v>
      </c>
      <c r="W11094" s="9">
        <v>3</v>
      </c>
      <c r="X11094" s="9">
        <f>INDEX(SLA_Policy!$D$2:$D$5,MATCH(F11094,SLA_Policy!$A$2:$A$5,0))</f>
        <v>72</v>
      </c>
      <c r="Y11094" s="9" t="str">
        <f>IF(E11094="Cancelled","Excluded",IF(D11094="",IF((SLA_Policy!$B$8-B11094)*24&gt;X11094,"Open - Breached","Open - On Track"),IF((D11094-B11094)*24&lt;=X11094,"Met","Breached")))</f>
        <v>Met</v>
      </c>
    </row>
    <row r="11095" spans="1:25" x14ac:dyDescent="0.25">
      <c r="A11095" s="9" t="s">
        <v>15751</v>
      </c>
      <c r="B11095" s="23">
        <v>46239.418749999997</v>
      </c>
      <c r="C11095" s="23">
        <v>46239.429166666698</v>
      </c>
      <c r="D11095" s="23">
        <v>46239.586111111101</v>
      </c>
      <c r="E11095" s="9" t="s">
        <v>212</v>
      </c>
      <c r="F11095" s="9" t="s">
        <v>188</v>
      </c>
      <c r="G11095" s="9" t="s">
        <v>213</v>
      </c>
      <c r="H11095" s="9" t="s">
        <v>162</v>
      </c>
      <c r="I11095" s="9" t="s">
        <v>244</v>
      </c>
      <c r="J11095" s="9" t="s">
        <v>1939</v>
      </c>
      <c r="K11095" s="9" t="s">
        <v>246</v>
      </c>
      <c r="L11095" s="9" t="s">
        <v>216</v>
      </c>
      <c r="M11095" s="9" t="s">
        <v>1011</v>
      </c>
      <c r="N11095" s="9" t="s">
        <v>196</v>
      </c>
      <c r="O11095" s="9" t="s">
        <v>116</v>
      </c>
      <c r="P11095" s="9" t="s">
        <v>258</v>
      </c>
      <c r="Q11095" s="9" t="s">
        <v>219</v>
      </c>
      <c r="R11095" s="9">
        <v>0</v>
      </c>
      <c r="S11095" s="9">
        <v>15</v>
      </c>
      <c r="U11095" s="9" t="s">
        <v>266</v>
      </c>
      <c r="W11095" s="9">
        <v>5</v>
      </c>
      <c r="X11095" s="9">
        <f>INDEX(SLA_Policy!$D$2:$D$5,MATCH(F11095,SLA_Policy!$A$2:$A$5,0))</f>
        <v>72</v>
      </c>
      <c r="Y11095" s="9" t="str">
        <f>IF(E11095="Cancelled","Excluded",IF(D11095="",IF((SLA_Policy!$B$8-B11095)*24&gt;X11095,"Open - Breached","Open - On Track"),IF((D11095-B11095)*24&lt;=X11095,"Met","Breached")))</f>
        <v>Met</v>
      </c>
    </row>
    <row r="11096" spans="1:25" x14ac:dyDescent="0.25">
      <c r="A11096" s="9" t="s">
        <v>15752</v>
      </c>
      <c r="B11096" s="23">
        <v>46239.429861111101</v>
      </c>
      <c r="C11096" s="23">
        <v>46239.4465277778</v>
      </c>
      <c r="D11096" s="23">
        <v>46240.306944444397</v>
      </c>
      <c r="E11096" s="9" t="s">
        <v>212</v>
      </c>
      <c r="F11096" s="9" t="s">
        <v>188</v>
      </c>
      <c r="G11096" s="9" t="s">
        <v>213</v>
      </c>
      <c r="H11096" s="9" t="s">
        <v>163</v>
      </c>
      <c r="I11096" s="9" t="s">
        <v>223</v>
      </c>
      <c r="J11096" s="9" t="s">
        <v>15753</v>
      </c>
      <c r="K11096" s="9" t="s">
        <v>246</v>
      </c>
      <c r="L11096" s="9" t="s">
        <v>104</v>
      </c>
      <c r="M11096" s="9" t="s">
        <v>1597</v>
      </c>
      <c r="N11096" s="9" t="s">
        <v>196</v>
      </c>
      <c r="O11096" s="9" t="s">
        <v>176</v>
      </c>
      <c r="P11096" s="9" t="s">
        <v>570</v>
      </c>
      <c r="Q11096" s="9" t="s">
        <v>219</v>
      </c>
      <c r="R11096" s="9">
        <v>0</v>
      </c>
      <c r="S11096" s="9">
        <v>136</v>
      </c>
      <c r="T11096" s="9" t="s">
        <v>136</v>
      </c>
      <c r="U11096" s="9" t="s">
        <v>376</v>
      </c>
      <c r="W11096" s="9">
        <v>5</v>
      </c>
      <c r="X11096" s="9">
        <f>INDEX(SLA_Policy!$D$2:$D$5,MATCH(F11096,SLA_Policy!$A$2:$A$5,0))</f>
        <v>72</v>
      </c>
      <c r="Y11096" s="9" t="str">
        <f>IF(E11096="Cancelled","Excluded",IF(D11096="",IF((SLA_Policy!$B$8-B11096)*24&gt;X11096,"Open - Breached","Open - On Track"),IF((D11096-B11096)*24&lt;=X11096,"Met","Breached")))</f>
        <v>Met</v>
      </c>
    </row>
    <row r="11097" spans="1:25" x14ac:dyDescent="0.25">
      <c r="A11097" s="9" t="s">
        <v>15754</v>
      </c>
      <c r="B11097" s="23">
        <v>46239.440972222197</v>
      </c>
      <c r="C11097" s="23">
        <v>46239.5090277778</v>
      </c>
      <c r="D11097" s="23">
        <v>46239.545833333301</v>
      </c>
      <c r="E11097" s="9" t="s">
        <v>212</v>
      </c>
      <c r="F11097" s="9" t="s">
        <v>188</v>
      </c>
      <c r="G11097" s="9" t="s">
        <v>213</v>
      </c>
      <c r="H11097" s="9" t="s">
        <v>162</v>
      </c>
      <c r="I11097" s="9" t="s">
        <v>345</v>
      </c>
      <c r="J11097" s="9" t="s">
        <v>14932</v>
      </c>
      <c r="K11097" s="9" t="s">
        <v>246</v>
      </c>
      <c r="L11097" s="9" t="s">
        <v>311</v>
      </c>
      <c r="M11097" s="9" t="s">
        <v>832</v>
      </c>
      <c r="N11097" s="9" t="s">
        <v>196</v>
      </c>
      <c r="O11097" s="9" t="s">
        <v>179</v>
      </c>
      <c r="P11097" s="9" t="s">
        <v>337</v>
      </c>
      <c r="Q11097" s="9" t="s">
        <v>273</v>
      </c>
      <c r="R11097" s="9">
        <v>0</v>
      </c>
      <c r="S11097" s="9">
        <v>21</v>
      </c>
      <c r="U11097" s="9" t="s">
        <v>376</v>
      </c>
      <c r="X11097" s="9">
        <f>INDEX(SLA_Policy!$D$2:$D$5,MATCH(F11097,SLA_Policy!$A$2:$A$5,0))</f>
        <v>72</v>
      </c>
      <c r="Y11097" s="9" t="str">
        <f>IF(E11097="Cancelled","Excluded",IF(D11097="",IF((SLA_Policy!$B$8-B11097)*24&gt;X11097,"Open - Breached","Open - On Track"),IF((D11097-B11097)*24&lt;=X11097,"Met","Breached")))</f>
        <v>Met</v>
      </c>
    </row>
    <row r="11098" spans="1:25" x14ac:dyDescent="0.25">
      <c r="A11098" s="9" t="s">
        <v>15755</v>
      </c>
      <c r="B11098" s="23">
        <v>46239.445138888899</v>
      </c>
      <c r="C11098" s="23">
        <v>46239.519444444399</v>
      </c>
      <c r="D11098" s="23">
        <v>46244.704861111102</v>
      </c>
      <c r="E11098" s="9" t="s">
        <v>212</v>
      </c>
      <c r="F11098" s="9" t="s">
        <v>189</v>
      </c>
      <c r="G11098" s="9" t="s">
        <v>213</v>
      </c>
      <c r="H11098" s="9" t="s">
        <v>166</v>
      </c>
      <c r="I11098" s="9" t="s">
        <v>378</v>
      </c>
      <c r="J11098" s="9" t="s">
        <v>13836</v>
      </c>
      <c r="K11098" s="9" t="s">
        <v>246</v>
      </c>
      <c r="L11098" s="9" t="s">
        <v>270</v>
      </c>
      <c r="M11098" s="9" t="s">
        <v>6771</v>
      </c>
      <c r="N11098" s="9" t="s">
        <v>197</v>
      </c>
      <c r="O11098" s="9" t="s">
        <v>180</v>
      </c>
      <c r="P11098" s="9" t="s">
        <v>368</v>
      </c>
      <c r="Q11098" s="9" t="s">
        <v>219</v>
      </c>
      <c r="R11098" s="9">
        <v>0</v>
      </c>
      <c r="S11098" s="9">
        <v>45</v>
      </c>
      <c r="T11098" s="9" t="s">
        <v>136</v>
      </c>
      <c r="U11098" s="9" t="s">
        <v>140</v>
      </c>
      <c r="V11098" s="9" t="s">
        <v>15518</v>
      </c>
      <c r="X11098" s="9">
        <f>INDEX(SLA_Policy!$D$2:$D$5,MATCH(F11098,SLA_Policy!$A$2:$A$5,0))</f>
        <v>120</v>
      </c>
      <c r="Y11098" s="9" t="str">
        <f>IF(E11098="Cancelled","Excluded",IF(D11098="",IF((SLA_Policy!$B$8-B11098)*24&gt;X11098,"Open - Breached","Open - On Track"),IF((D11098-B11098)*24&lt;=X11098,"Met","Breached")))</f>
        <v>Breached</v>
      </c>
    </row>
    <row r="11099" spans="1:25" x14ac:dyDescent="0.25">
      <c r="A11099" s="9" t="s">
        <v>15756</v>
      </c>
      <c r="B11099" s="23">
        <v>46239.452777777798</v>
      </c>
      <c r="C11099" s="23">
        <v>46239.581944444399</v>
      </c>
      <c r="D11099" s="23">
        <v>46240.372916666704</v>
      </c>
      <c r="E11099" s="9" t="s">
        <v>212</v>
      </c>
      <c r="F11099" s="9" t="s">
        <v>189</v>
      </c>
      <c r="G11099" s="9" t="s">
        <v>213</v>
      </c>
      <c r="H11099" s="9" t="s">
        <v>166</v>
      </c>
      <c r="I11099" s="9" t="s">
        <v>378</v>
      </c>
      <c r="J11099" s="9" t="s">
        <v>4104</v>
      </c>
      <c r="K11099" s="9" t="s">
        <v>239</v>
      </c>
      <c r="L11099" s="9" t="s">
        <v>226</v>
      </c>
      <c r="M11099" s="9" t="s">
        <v>2659</v>
      </c>
      <c r="N11099" s="9" t="s">
        <v>197</v>
      </c>
      <c r="O11099" s="9" t="s">
        <v>181</v>
      </c>
      <c r="P11099" s="9" t="s">
        <v>289</v>
      </c>
      <c r="Q11099" s="9" t="s">
        <v>219</v>
      </c>
      <c r="R11099" s="9">
        <v>0</v>
      </c>
      <c r="S11099" s="9">
        <v>48</v>
      </c>
      <c r="T11099" s="9" t="s">
        <v>136</v>
      </c>
      <c r="U11099" s="9" t="s">
        <v>140</v>
      </c>
      <c r="V11099" s="9" t="s">
        <v>15518</v>
      </c>
      <c r="X11099" s="9">
        <f>INDEX(SLA_Policy!$D$2:$D$5,MATCH(F11099,SLA_Policy!$A$2:$A$5,0))</f>
        <v>120</v>
      </c>
      <c r="Y11099" s="9" t="str">
        <f>IF(E11099="Cancelled","Excluded",IF(D11099="",IF((SLA_Policy!$B$8-B11099)*24&gt;X11099,"Open - Breached","Open - On Track"),IF((D11099-B11099)*24&lt;=X11099,"Met","Breached")))</f>
        <v>Met</v>
      </c>
    </row>
    <row r="11100" spans="1:25" x14ac:dyDescent="0.25">
      <c r="A11100" s="9" t="s">
        <v>15757</v>
      </c>
      <c r="B11100" s="23">
        <v>46239.468055555597</v>
      </c>
      <c r="C11100" s="23">
        <v>46239.481249999997</v>
      </c>
      <c r="D11100" s="23">
        <v>46240.390277777798</v>
      </c>
      <c r="E11100" s="9" t="s">
        <v>212</v>
      </c>
      <c r="F11100" s="9" t="s">
        <v>189</v>
      </c>
      <c r="G11100" s="9" t="s">
        <v>213</v>
      </c>
      <c r="H11100" s="9" t="s">
        <v>162</v>
      </c>
      <c r="I11100" s="9" t="s">
        <v>416</v>
      </c>
      <c r="J11100" s="9" t="s">
        <v>15758</v>
      </c>
      <c r="K11100" s="9" t="s">
        <v>225</v>
      </c>
      <c r="L11100" s="9" t="s">
        <v>282</v>
      </c>
      <c r="M11100" s="9" t="s">
        <v>2282</v>
      </c>
      <c r="N11100" s="9" t="s">
        <v>196</v>
      </c>
      <c r="O11100" s="9" t="s">
        <v>179</v>
      </c>
      <c r="P11100" s="9" t="s">
        <v>264</v>
      </c>
      <c r="Q11100" s="9" t="s">
        <v>219</v>
      </c>
      <c r="R11100" s="9">
        <v>0</v>
      </c>
      <c r="S11100" s="9">
        <v>11</v>
      </c>
      <c r="U11100" s="9" t="s">
        <v>290</v>
      </c>
      <c r="X11100" s="9">
        <f>INDEX(SLA_Policy!$D$2:$D$5,MATCH(F11100,SLA_Policy!$A$2:$A$5,0))</f>
        <v>120</v>
      </c>
      <c r="Y11100" s="9" t="str">
        <f>IF(E11100="Cancelled","Excluded",IF(D11100="",IF((SLA_Policy!$B$8-B11100)*24&gt;X11100,"Open - Breached","Open - On Track"),IF((D11100-B11100)*24&lt;=X11100,"Met","Breached")))</f>
        <v>Met</v>
      </c>
    </row>
    <row r="11101" spans="1:25" x14ac:dyDescent="0.25">
      <c r="A11101" s="9" t="s">
        <v>15759</v>
      </c>
      <c r="B11101" s="23">
        <v>46239.46875</v>
      </c>
      <c r="C11101" s="23">
        <v>46239.597916666702</v>
      </c>
      <c r="D11101" s="23">
        <v>46240.597222222197</v>
      </c>
      <c r="E11101" s="9" t="s">
        <v>212</v>
      </c>
      <c r="F11101" s="9" t="s">
        <v>189</v>
      </c>
      <c r="G11101" s="9" t="s">
        <v>213</v>
      </c>
      <c r="H11101" s="9" t="s">
        <v>167</v>
      </c>
      <c r="I11101" s="9" t="s">
        <v>349</v>
      </c>
      <c r="J11101" s="9" t="s">
        <v>1028</v>
      </c>
      <c r="K11101" s="9" t="s">
        <v>246</v>
      </c>
      <c r="L11101" s="9" t="s">
        <v>371</v>
      </c>
      <c r="M11101" s="9" t="s">
        <v>375</v>
      </c>
      <c r="N11101" s="9" t="s">
        <v>196</v>
      </c>
      <c r="O11101" s="9" t="s">
        <v>116</v>
      </c>
      <c r="P11101" s="9" t="s">
        <v>218</v>
      </c>
      <c r="Q11101" s="9" t="s">
        <v>219</v>
      </c>
      <c r="R11101" s="9">
        <v>0</v>
      </c>
      <c r="S11101" s="9">
        <v>20</v>
      </c>
      <c r="U11101" s="9" t="s">
        <v>248</v>
      </c>
      <c r="X11101" s="9">
        <f>INDEX(SLA_Policy!$D$2:$D$5,MATCH(F11101,SLA_Policy!$A$2:$A$5,0))</f>
        <v>120</v>
      </c>
      <c r="Y11101" s="9" t="str">
        <f>IF(E11101="Cancelled","Excluded",IF(D11101="",IF((SLA_Policy!$B$8-B11101)*24&gt;X11101,"Open - Breached","Open - On Track"),IF((D11101-B11101)*24&lt;=X11101,"Met","Breached")))</f>
        <v>Met</v>
      </c>
    </row>
    <row r="11102" spans="1:25" x14ac:dyDescent="0.25">
      <c r="A11102" s="9" t="s">
        <v>15760</v>
      </c>
      <c r="B11102" s="23">
        <v>46239.470138888901</v>
      </c>
      <c r="C11102" s="23">
        <v>46239.472916666702</v>
      </c>
      <c r="D11102" s="23">
        <v>46239.537499999999</v>
      </c>
      <c r="E11102" s="9" t="s">
        <v>212</v>
      </c>
      <c r="F11102" s="9" t="s">
        <v>187</v>
      </c>
      <c r="G11102" s="9" t="s">
        <v>213</v>
      </c>
      <c r="H11102" s="9" t="s">
        <v>88</v>
      </c>
      <c r="I11102" s="9" t="s">
        <v>92</v>
      </c>
      <c r="J11102" s="9" t="s">
        <v>842</v>
      </c>
      <c r="K11102" s="9" t="s">
        <v>215</v>
      </c>
      <c r="L11102" s="9" t="s">
        <v>270</v>
      </c>
      <c r="M11102" s="9" t="s">
        <v>3955</v>
      </c>
      <c r="N11102" s="9" t="s">
        <v>197</v>
      </c>
      <c r="O11102" s="9" t="s">
        <v>116</v>
      </c>
      <c r="P11102" s="9" t="s">
        <v>590</v>
      </c>
      <c r="Q11102" s="9" t="s">
        <v>219</v>
      </c>
      <c r="R11102" s="9">
        <v>0</v>
      </c>
      <c r="S11102" s="9">
        <v>45</v>
      </c>
      <c r="T11102" s="9" t="s">
        <v>220</v>
      </c>
      <c r="U11102" s="9" t="s">
        <v>266</v>
      </c>
      <c r="X11102" s="9">
        <f>INDEX(SLA_Policy!$D$2:$D$5,MATCH(F11102,SLA_Policy!$A$2:$A$5,0))</f>
        <v>8</v>
      </c>
      <c r="Y11102" s="9" t="str">
        <f>IF(E11102="Cancelled","Excluded",IF(D11102="",IF((SLA_Policy!$B$8-B11102)*24&gt;X11102,"Open - Breached","Open - On Track"),IF((D11102-B11102)*24&lt;=X11102,"Met","Breached")))</f>
        <v>Met</v>
      </c>
    </row>
    <row r="11103" spans="1:25" x14ac:dyDescent="0.25">
      <c r="A11103" s="9" t="s">
        <v>15761</v>
      </c>
      <c r="B11103" s="23">
        <v>46239.473611111098</v>
      </c>
      <c r="C11103" s="23">
        <v>46239.497222222199</v>
      </c>
      <c r="D11103" s="23">
        <v>46239.716666666704</v>
      </c>
      <c r="E11103" s="9" t="s">
        <v>212</v>
      </c>
      <c r="F11103" s="9" t="s">
        <v>189</v>
      </c>
      <c r="G11103" s="9" t="s">
        <v>236</v>
      </c>
      <c r="H11103" s="9" t="s">
        <v>167</v>
      </c>
      <c r="I11103" s="9" t="s">
        <v>255</v>
      </c>
      <c r="J11103" s="9" t="s">
        <v>15762</v>
      </c>
      <c r="K11103" s="9" t="s">
        <v>215</v>
      </c>
      <c r="L11103" s="9" t="s">
        <v>311</v>
      </c>
      <c r="M11103" s="9" t="s">
        <v>1356</v>
      </c>
      <c r="N11103" s="9" t="s">
        <v>196</v>
      </c>
      <c r="O11103" s="9" t="s">
        <v>116</v>
      </c>
      <c r="P11103" s="9" t="s">
        <v>234</v>
      </c>
      <c r="Q11103" s="9" t="s">
        <v>219</v>
      </c>
      <c r="R11103" s="9">
        <v>0</v>
      </c>
      <c r="S11103" s="9">
        <v>11</v>
      </c>
      <c r="U11103" s="9" t="s">
        <v>242</v>
      </c>
      <c r="X11103" s="9">
        <f>INDEX(SLA_Policy!$D$2:$D$5,MATCH(F11103,SLA_Policy!$A$2:$A$5,0))</f>
        <v>120</v>
      </c>
      <c r="Y11103" s="9" t="str">
        <f>IF(E11103="Cancelled","Excluded",IF(D11103="",IF((SLA_Policy!$B$8-B11103)*24&gt;X11103,"Open - Breached","Open - On Track"),IF((D11103-B11103)*24&lt;=X11103,"Met","Breached")))</f>
        <v>Met</v>
      </c>
    </row>
    <row r="11104" spans="1:25" x14ac:dyDescent="0.25">
      <c r="A11104" s="9" t="s">
        <v>15763</v>
      </c>
      <c r="B11104" s="23">
        <v>46239.4819444444</v>
      </c>
      <c r="C11104" s="23">
        <v>46239.506944444503</v>
      </c>
      <c r="D11104" s="23">
        <v>46239.542361111096</v>
      </c>
      <c r="E11104" s="9" t="s">
        <v>212</v>
      </c>
      <c r="F11104" s="9" t="s">
        <v>188</v>
      </c>
      <c r="G11104" s="9" t="s">
        <v>213</v>
      </c>
      <c r="H11104" s="9" t="s">
        <v>161</v>
      </c>
      <c r="I11104" s="9" t="s">
        <v>389</v>
      </c>
      <c r="J11104" s="9" t="s">
        <v>435</v>
      </c>
      <c r="K11104" s="9" t="s">
        <v>246</v>
      </c>
      <c r="L11104" s="9" t="s">
        <v>351</v>
      </c>
      <c r="M11104" s="9" t="s">
        <v>1812</v>
      </c>
      <c r="N11104" s="9" t="s">
        <v>196</v>
      </c>
      <c r="O11104" s="9" t="s">
        <v>116</v>
      </c>
      <c r="P11104" s="9" t="s">
        <v>525</v>
      </c>
      <c r="Q11104" s="9" t="s">
        <v>219</v>
      </c>
      <c r="R11104" s="9">
        <v>0</v>
      </c>
      <c r="S11104" s="9">
        <v>6</v>
      </c>
      <c r="U11104" s="9" t="s">
        <v>290</v>
      </c>
      <c r="X11104" s="9">
        <f>INDEX(SLA_Policy!$D$2:$D$5,MATCH(F11104,SLA_Policy!$A$2:$A$5,0))</f>
        <v>72</v>
      </c>
      <c r="Y11104" s="9" t="str">
        <f>IF(E11104="Cancelled","Excluded",IF(D11104="",IF((SLA_Policy!$B$8-B11104)*24&gt;X11104,"Open - Breached","Open - On Track"),IF((D11104-B11104)*24&lt;=X11104,"Met","Breached")))</f>
        <v>Met</v>
      </c>
    </row>
    <row r="11105" spans="1:25" x14ac:dyDescent="0.25">
      <c r="A11105" s="9" t="s">
        <v>15764</v>
      </c>
      <c r="B11105" s="23">
        <v>46239.484722222202</v>
      </c>
      <c r="C11105" s="23">
        <v>46239.496527777803</v>
      </c>
      <c r="D11105" s="23">
        <v>46240.363888888904</v>
      </c>
      <c r="E11105" s="9" t="s">
        <v>212</v>
      </c>
      <c r="F11105" s="9" t="s">
        <v>188</v>
      </c>
      <c r="G11105" s="9" t="s">
        <v>213</v>
      </c>
      <c r="H11105" s="9" t="s">
        <v>166</v>
      </c>
      <c r="I11105" s="9" t="s">
        <v>378</v>
      </c>
      <c r="J11105" s="9" t="s">
        <v>15765</v>
      </c>
      <c r="K11105" s="9" t="s">
        <v>246</v>
      </c>
      <c r="L11105" s="9" t="s">
        <v>104</v>
      </c>
      <c r="M11105" s="9" t="s">
        <v>1398</v>
      </c>
      <c r="N11105" s="9" t="s">
        <v>198</v>
      </c>
      <c r="O11105" s="9" t="s">
        <v>180</v>
      </c>
      <c r="P11105" s="9" t="s">
        <v>278</v>
      </c>
      <c r="Q11105" s="9" t="s">
        <v>219</v>
      </c>
      <c r="R11105" s="9">
        <v>0</v>
      </c>
      <c r="S11105" s="9">
        <v>30</v>
      </c>
      <c r="T11105" s="9" t="s">
        <v>220</v>
      </c>
      <c r="U11105" s="9" t="s">
        <v>140</v>
      </c>
      <c r="V11105" s="9" t="s">
        <v>15518</v>
      </c>
      <c r="X11105" s="9">
        <f>INDEX(SLA_Policy!$D$2:$D$5,MATCH(F11105,SLA_Policy!$A$2:$A$5,0))</f>
        <v>72</v>
      </c>
      <c r="Y11105" s="9" t="str">
        <f>IF(E11105="Cancelled","Excluded",IF(D11105="",IF((SLA_Policy!$B$8-B11105)*24&gt;X11105,"Open - Breached","Open - On Track"),IF((D11105-B11105)*24&lt;=X11105,"Met","Breached")))</f>
        <v>Met</v>
      </c>
    </row>
    <row r="11106" spans="1:25" x14ac:dyDescent="0.25">
      <c r="A11106" s="9" t="s">
        <v>15766</v>
      </c>
      <c r="B11106" s="23">
        <v>46239.498611111099</v>
      </c>
      <c r="C11106" s="23">
        <v>46239.511111111096</v>
      </c>
      <c r="D11106" s="23">
        <v>46240.459027777797</v>
      </c>
      <c r="E11106" s="9" t="s">
        <v>212</v>
      </c>
      <c r="F11106" s="9" t="s">
        <v>189</v>
      </c>
      <c r="G11106" s="9" t="s">
        <v>213</v>
      </c>
      <c r="H11106" s="9" t="s">
        <v>165</v>
      </c>
      <c r="I11106" s="9" t="s">
        <v>567</v>
      </c>
      <c r="J11106" s="9" t="s">
        <v>7065</v>
      </c>
      <c r="K11106" s="9" t="s">
        <v>246</v>
      </c>
      <c r="L11106" s="9" t="s">
        <v>216</v>
      </c>
      <c r="M11106" s="9" t="s">
        <v>7356</v>
      </c>
      <c r="N11106" s="9" t="s">
        <v>198</v>
      </c>
      <c r="O11106" s="9" t="s">
        <v>116</v>
      </c>
      <c r="P11106" s="9" t="s">
        <v>551</v>
      </c>
      <c r="Q11106" s="9" t="s">
        <v>219</v>
      </c>
      <c r="R11106" s="9">
        <v>0</v>
      </c>
      <c r="S11106" s="9">
        <v>6</v>
      </c>
      <c r="U11106" s="9" t="s">
        <v>266</v>
      </c>
      <c r="W11106" s="9">
        <v>5</v>
      </c>
      <c r="X11106" s="9">
        <f>INDEX(SLA_Policy!$D$2:$D$5,MATCH(F11106,SLA_Policy!$A$2:$A$5,0))</f>
        <v>120</v>
      </c>
      <c r="Y11106" s="9" t="str">
        <f>IF(E11106="Cancelled","Excluded",IF(D11106="",IF((SLA_Policy!$B$8-B11106)*24&gt;X11106,"Open - Breached","Open - On Track"),IF((D11106-B11106)*24&lt;=X11106,"Met","Breached")))</f>
        <v>Met</v>
      </c>
    </row>
    <row r="11107" spans="1:25" x14ac:dyDescent="0.25">
      <c r="A11107" s="9" t="s">
        <v>15767</v>
      </c>
      <c r="B11107" s="23">
        <v>46239.501388888901</v>
      </c>
      <c r="C11107" s="23">
        <v>46239.545833333301</v>
      </c>
      <c r="D11107" s="23">
        <v>46240.366666666698</v>
      </c>
      <c r="E11107" s="9" t="s">
        <v>212</v>
      </c>
      <c r="F11107" s="9" t="s">
        <v>189</v>
      </c>
      <c r="G11107" s="9" t="s">
        <v>213</v>
      </c>
      <c r="H11107" s="9" t="s">
        <v>165</v>
      </c>
      <c r="I11107" s="9" t="s">
        <v>2034</v>
      </c>
      <c r="J11107" s="9" t="s">
        <v>7190</v>
      </c>
      <c r="K11107" s="9" t="s">
        <v>276</v>
      </c>
      <c r="L11107" s="9" t="s">
        <v>12094</v>
      </c>
      <c r="M11107" s="9" t="s">
        <v>12255</v>
      </c>
      <c r="N11107" s="9" t="s">
        <v>196</v>
      </c>
      <c r="O11107" s="9" t="s">
        <v>176</v>
      </c>
      <c r="P11107" s="9" t="s">
        <v>330</v>
      </c>
      <c r="Q11107" s="9" t="s">
        <v>219</v>
      </c>
      <c r="R11107" s="9">
        <v>0</v>
      </c>
      <c r="S11107" s="9">
        <v>29</v>
      </c>
      <c r="U11107" s="9" t="s">
        <v>290</v>
      </c>
      <c r="W11107" s="9">
        <v>5</v>
      </c>
      <c r="X11107" s="9">
        <f>INDEX(SLA_Policy!$D$2:$D$5,MATCH(F11107,SLA_Policy!$A$2:$A$5,0))</f>
        <v>120</v>
      </c>
      <c r="Y11107" s="9" t="str">
        <f>IF(E11107="Cancelled","Excluded",IF(D11107="",IF((SLA_Policy!$B$8-B11107)*24&gt;X11107,"Open - Breached","Open - On Track"),IF((D11107-B11107)*24&lt;=X11107,"Met","Breached")))</f>
        <v>Met</v>
      </c>
    </row>
    <row r="11108" spans="1:25" x14ac:dyDescent="0.25">
      <c r="A11108" s="9" t="s">
        <v>15768</v>
      </c>
      <c r="B11108" s="23">
        <v>46239.566666666702</v>
      </c>
      <c r="C11108" s="23">
        <v>46239.570138888899</v>
      </c>
      <c r="E11108" s="9" t="s">
        <v>649</v>
      </c>
      <c r="F11108" s="9" t="s">
        <v>188</v>
      </c>
      <c r="G11108" s="9" t="s">
        <v>213</v>
      </c>
      <c r="H11108" s="9" t="s">
        <v>163</v>
      </c>
      <c r="I11108" s="9" t="s">
        <v>223</v>
      </c>
      <c r="J11108" s="9" t="s">
        <v>10200</v>
      </c>
      <c r="K11108" s="9" t="s">
        <v>246</v>
      </c>
      <c r="L11108" s="9" t="s">
        <v>307</v>
      </c>
      <c r="M11108" s="9" t="s">
        <v>908</v>
      </c>
      <c r="N11108" s="9" t="s">
        <v>198</v>
      </c>
      <c r="O11108" s="9" t="s">
        <v>176</v>
      </c>
      <c r="P11108" s="9" t="s">
        <v>503</v>
      </c>
      <c r="Q11108" s="9" t="s">
        <v>219</v>
      </c>
      <c r="R11108" s="9">
        <v>0</v>
      </c>
      <c r="S11108" s="9">
        <v>5</v>
      </c>
      <c r="T11108" s="9" t="s">
        <v>136</v>
      </c>
      <c r="X11108" s="9">
        <f>INDEX(SLA_Policy!$D$2:$D$5,MATCH(F11108,SLA_Policy!$A$2:$A$5,0))</f>
        <v>72</v>
      </c>
      <c r="Y11108" s="9" t="str">
        <f>IF(E11108="Cancelled","Excluded",IF(D11108="",IF((SLA_Policy!$B$8-B11108)*24&gt;X11108,"Open - Breached","Open - On Track"),IF((D11108-B11108)*24&lt;=X11108,"Met","Breached")))</f>
        <v>Excluded</v>
      </c>
    </row>
    <row r="11109" spans="1:25" x14ac:dyDescent="0.25">
      <c r="A11109" s="9" t="s">
        <v>15769</v>
      </c>
      <c r="B11109" s="23">
        <v>46239.59375</v>
      </c>
      <c r="C11109" s="23">
        <v>46239.6340277778</v>
      </c>
      <c r="D11109" s="23">
        <v>46240.314583333296</v>
      </c>
      <c r="E11109" s="9" t="s">
        <v>212</v>
      </c>
      <c r="F11109" s="9" t="s">
        <v>188</v>
      </c>
      <c r="G11109" s="9" t="s">
        <v>213</v>
      </c>
      <c r="H11109" s="9" t="s">
        <v>162</v>
      </c>
      <c r="I11109" s="9" t="s">
        <v>345</v>
      </c>
      <c r="J11109" s="9" t="s">
        <v>4404</v>
      </c>
      <c r="K11109" s="9" t="s">
        <v>246</v>
      </c>
      <c r="L11109" s="9" t="s">
        <v>311</v>
      </c>
      <c r="M11109" s="9" t="s">
        <v>2822</v>
      </c>
      <c r="N11109" s="9" t="s">
        <v>196</v>
      </c>
      <c r="O11109" s="9" t="s">
        <v>116</v>
      </c>
      <c r="P11109" s="9" t="s">
        <v>295</v>
      </c>
      <c r="Q11109" s="9" t="s">
        <v>219</v>
      </c>
      <c r="R11109" s="9">
        <v>0</v>
      </c>
      <c r="S11109" s="9">
        <v>19</v>
      </c>
      <c r="U11109" s="9" t="s">
        <v>248</v>
      </c>
      <c r="W11109" s="9">
        <v>4</v>
      </c>
      <c r="X11109" s="9">
        <f>INDEX(SLA_Policy!$D$2:$D$5,MATCH(F11109,SLA_Policy!$A$2:$A$5,0))</f>
        <v>72</v>
      </c>
      <c r="Y11109" s="9" t="str">
        <f>IF(E11109="Cancelled","Excluded",IF(D11109="",IF((SLA_Policy!$B$8-B11109)*24&gt;X11109,"Open - Breached","Open - On Track"),IF((D11109-B11109)*24&lt;=X11109,"Met","Breached")))</f>
        <v>Met</v>
      </c>
    </row>
    <row r="11110" spans="1:25" x14ac:dyDescent="0.25">
      <c r="A11110" s="9" t="s">
        <v>15770</v>
      </c>
      <c r="B11110" s="23">
        <v>46239.606249999997</v>
      </c>
      <c r="C11110" s="23">
        <v>46239.622222222199</v>
      </c>
      <c r="D11110" s="23">
        <v>46239.754166666702</v>
      </c>
      <c r="E11110" s="9" t="s">
        <v>212</v>
      </c>
      <c r="F11110" s="9" t="s">
        <v>188</v>
      </c>
      <c r="G11110" s="9" t="s">
        <v>213</v>
      </c>
      <c r="H11110" s="9" t="s">
        <v>162</v>
      </c>
      <c r="I11110" s="9" t="s">
        <v>393</v>
      </c>
      <c r="J11110" s="9" t="s">
        <v>3363</v>
      </c>
      <c r="K11110" s="9" t="s">
        <v>246</v>
      </c>
      <c r="L11110" s="9" t="s">
        <v>216</v>
      </c>
      <c r="M11110" s="9" t="s">
        <v>4266</v>
      </c>
      <c r="N11110" s="9" t="s">
        <v>199</v>
      </c>
      <c r="O11110" s="9" t="s">
        <v>116</v>
      </c>
      <c r="P11110" s="9" t="s">
        <v>234</v>
      </c>
      <c r="Q11110" s="9" t="s">
        <v>219</v>
      </c>
      <c r="R11110" s="9">
        <v>0</v>
      </c>
      <c r="S11110" s="9">
        <v>9</v>
      </c>
      <c r="U11110" s="9" t="s">
        <v>248</v>
      </c>
      <c r="X11110" s="9">
        <f>INDEX(SLA_Policy!$D$2:$D$5,MATCH(F11110,SLA_Policy!$A$2:$A$5,0))</f>
        <v>72</v>
      </c>
      <c r="Y11110" s="9" t="str">
        <f>IF(E11110="Cancelled","Excluded",IF(D11110="",IF((SLA_Policy!$B$8-B11110)*24&gt;X11110,"Open - Breached","Open - On Track"),IF((D11110-B11110)*24&lt;=X11110,"Met","Breached")))</f>
        <v>Met</v>
      </c>
    </row>
    <row r="11111" spans="1:25" x14ac:dyDescent="0.25">
      <c r="A11111" s="9" t="s">
        <v>15771</v>
      </c>
      <c r="B11111" s="23">
        <v>46239.610416666699</v>
      </c>
      <c r="C11111" s="23">
        <v>46239.628472222197</v>
      </c>
      <c r="D11111" s="23">
        <v>46239.763888888898</v>
      </c>
      <c r="E11111" s="9" t="s">
        <v>212</v>
      </c>
      <c r="F11111" s="9" t="s">
        <v>188</v>
      </c>
      <c r="G11111" s="9" t="s">
        <v>213</v>
      </c>
      <c r="H11111" s="9" t="s">
        <v>88</v>
      </c>
      <c r="I11111" s="9" t="s">
        <v>486</v>
      </c>
      <c r="J11111" s="9" t="s">
        <v>15772</v>
      </c>
      <c r="K11111" s="9" t="s">
        <v>262</v>
      </c>
      <c r="L11111" s="9" t="s">
        <v>104</v>
      </c>
      <c r="M11111" s="9" t="s">
        <v>407</v>
      </c>
      <c r="N11111" s="9" t="s">
        <v>196</v>
      </c>
      <c r="O11111" s="9" t="s">
        <v>178</v>
      </c>
      <c r="P11111" s="9" t="s">
        <v>360</v>
      </c>
      <c r="Q11111" s="9" t="s">
        <v>219</v>
      </c>
      <c r="R11111" s="9">
        <v>0</v>
      </c>
      <c r="S11111" s="9">
        <v>17</v>
      </c>
      <c r="U11111" s="9" t="s">
        <v>230</v>
      </c>
      <c r="W11111" s="9">
        <v>5</v>
      </c>
      <c r="X11111" s="9">
        <f>INDEX(SLA_Policy!$D$2:$D$5,MATCH(F11111,SLA_Policy!$A$2:$A$5,0))</f>
        <v>72</v>
      </c>
      <c r="Y11111" s="9" t="str">
        <f>IF(E11111="Cancelled","Excluded",IF(D11111="",IF((SLA_Policy!$B$8-B11111)*24&gt;X11111,"Open - Breached","Open - On Track"),IF((D11111-B11111)*24&lt;=X11111,"Met","Breached")))</f>
        <v>Met</v>
      </c>
    </row>
    <row r="11112" spans="1:25" x14ac:dyDescent="0.25">
      <c r="A11112" s="9" t="s">
        <v>15773</v>
      </c>
      <c r="B11112" s="23">
        <v>46239.621527777803</v>
      </c>
      <c r="C11112" s="23">
        <v>46239.645138888904</v>
      </c>
      <c r="D11112" s="23">
        <v>46246.297916666699</v>
      </c>
      <c r="E11112" s="9" t="s">
        <v>212</v>
      </c>
      <c r="F11112" s="9" t="s">
        <v>189</v>
      </c>
      <c r="G11112" s="9" t="s">
        <v>213</v>
      </c>
      <c r="H11112" s="9" t="s">
        <v>166</v>
      </c>
      <c r="I11112" s="9" t="s">
        <v>378</v>
      </c>
      <c r="J11112" s="9" t="s">
        <v>15774</v>
      </c>
      <c r="K11112" s="9" t="s">
        <v>246</v>
      </c>
      <c r="L11112" s="9" t="s">
        <v>104</v>
      </c>
      <c r="M11112" s="9" t="s">
        <v>2412</v>
      </c>
      <c r="N11112" s="9" t="s">
        <v>199</v>
      </c>
      <c r="O11112" s="9" t="s">
        <v>180</v>
      </c>
      <c r="P11112" s="9" t="s">
        <v>368</v>
      </c>
      <c r="Q11112" s="9" t="s">
        <v>219</v>
      </c>
      <c r="R11112" s="9">
        <v>0</v>
      </c>
      <c r="S11112" s="9">
        <v>43</v>
      </c>
      <c r="T11112" s="9" t="s">
        <v>220</v>
      </c>
      <c r="U11112" s="9" t="s">
        <v>140</v>
      </c>
      <c r="V11112" s="9" t="s">
        <v>15518</v>
      </c>
      <c r="X11112" s="9">
        <f>INDEX(SLA_Policy!$D$2:$D$5,MATCH(F11112,SLA_Policy!$A$2:$A$5,0))</f>
        <v>120</v>
      </c>
      <c r="Y11112" s="9" t="str">
        <f>IF(E11112="Cancelled","Excluded",IF(D11112="",IF((SLA_Policy!$B$8-B11112)*24&gt;X11112,"Open - Breached","Open - On Track"),IF((D11112-B11112)*24&lt;=X11112,"Met","Breached")))</f>
        <v>Breached</v>
      </c>
    </row>
    <row r="11113" spans="1:25" x14ac:dyDescent="0.25">
      <c r="A11113" s="9" t="s">
        <v>15775</v>
      </c>
      <c r="B11113" s="23">
        <v>46239.640972222202</v>
      </c>
      <c r="C11113" s="23">
        <v>46239.7097222222</v>
      </c>
      <c r="D11113" s="23">
        <v>46240.363888888904</v>
      </c>
      <c r="E11113" s="9" t="s">
        <v>212</v>
      </c>
      <c r="F11113" s="9" t="s">
        <v>188</v>
      </c>
      <c r="G11113" s="9" t="s">
        <v>236</v>
      </c>
      <c r="H11113" s="9" t="s">
        <v>167</v>
      </c>
      <c r="I11113" s="9" t="s">
        <v>255</v>
      </c>
      <c r="J11113" s="9" t="s">
        <v>15762</v>
      </c>
      <c r="K11113" s="9" t="s">
        <v>215</v>
      </c>
      <c r="L11113" s="9" t="s">
        <v>270</v>
      </c>
      <c r="M11113" s="9" t="s">
        <v>4297</v>
      </c>
      <c r="N11113" s="9" t="s">
        <v>197</v>
      </c>
      <c r="O11113" s="9" t="s">
        <v>116</v>
      </c>
      <c r="P11113" s="9" t="s">
        <v>234</v>
      </c>
      <c r="Q11113" s="9" t="s">
        <v>219</v>
      </c>
      <c r="R11113" s="9">
        <v>0</v>
      </c>
      <c r="S11113" s="9">
        <v>23</v>
      </c>
      <c r="U11113" s="9" t="s">
        <v>242</v>
      </c>
      <c r="W11113" s="9">
        <v>4</v>
      </c>
      <c r="X11113" s="9">
        <f>INDEX(SLA_Policy!$D$2:$D$5,MATCH(F11113,SLA_Policy!$A$2:$A$5,0))</f>
        <v>72</v>
      </c>
      <c r="Y11113" s="9" t="str">
        <f>IF(E11113="Cancelled","Excluded",IF(D11113="",IF((SLA_Policy!$B$8-B11113)*24&gt;X11113,"Open - Breached","Open - On Track"),IF((D11113-B11113)*24&lt;=X11113,"Met","Breached")))</f>
        <v>Met</v>
      </c>
    </row>
    <row r="11114" spans="1:25" x14ac:dyDescent="0.25">
      <c r="A11114" s="9" t="s">
        <v>15776</v>
      </c>
      <c r="B11114" s="23">
        <v>46239.710416666698</v>
      </c>
      <c r="C11114" s="23">
        <v>46239.727083333302</v>
      </c>
      <c r="D11114" s="23">
        <v>46240.347222222197</v>
      </c>
      <c r="E11114" s="9" t="s">
        <v>212</v>
      </c>
      <c r="F11114" s="9" t="s">
        <v>188</v>
      </c>
      <c r="G11114" s="9" t="s">
        <v>213</v>
      </c>
      <c r="H11114" s="9" t="s">
        <v>167</v>
      </c>
      <c r="I11114" s="9" t="s">
        <v>362</v>
      </c>
      <c r="J11114" s="9" t="s">
        <v>6398</v>
      </c>
      <c r="K11114" s="9" t="s">
        <v>246</v>
      </c>
      <c r="L11114" s="9" t="s">
        <v>293</v>
      </c>
      <c r="M11114" s="9" t="s">
        <v>2393</v>
      </c>
      <c r="N11114" s="9" t="s">
        <v>196</v>
      </c>
      <c r="O11114" s="9" t="s">
        <v>176</v>
      </c>
      <c r="P11114" s="9" t="s">
        <v>419</v>
      </c>
      <c r="Q11114" s="9" t="s">
        <v>219</v>
      </c>
      <c r="R11114" s="9">
        <v>0</v>
      </c>
      <c r="S11114" s="9">
        <v>33</v>
      </c>
      <c r="T11114" s="9" t="s">
        <v>220</v>
      </c>
      <c r="U11114" s="9" t="s">
        <v>376</v>
      </c>
      <c r="W11114" s="9">
        <v>5</v>
      </c>
      <c r="X11114" s="9">
        <f>INDEX(SLA_Policy!$D$2:$D$5,MATCH(F11114,SLA_Policy!$A$2:$A$5,0))</f>
        <v>72</v>
      </c>
      <c r="Y11114" s="9" t="str">
        <f>IF(E11114="Cancelled","Excluded",IF(D11114="",IF((SLA_Policy!$B$8-B11114)*24&gt;X11114,"Open - Breached","Open - On Track"),IF((D11114-B11114)*24&lt;=X11114,"Met","Breached")))</f>
        <v>Met</v>
      </c>
    </row>
    <row r="11115" spans="1:25" x14ac:dyDescent="0.25">
      <c r="A11115" s="9" t="s">
        <v>15777</v>
      </c>
      <c r="B11115" s="23">
        <v>46239.713888888902</v>
      </c>
      <c r="C11115" s="23">
        <v>46239.772916666698</v>
      </c>
      <c r="D11115" s="23">
        <v>46240.381249999999</v>
      </c>
      <c r="E11115" s="9" t="s">
        <v>212</v>
      </c>
      <c r="F11115" s="9" t="s">
        <v>189</v>
      </c>
      <c r="G11115" s="9" t="s">
        <v>213</v>
      </c>
      <c r="H11115" s="9" t="s">
        <v>166</v>
      </c>
      <c r="I11115" s="9" t="s">
        <v>286</v>
      </c>
      <c r="J11115" s="9" t="s">
        <v>1627</v>
      </c>
      <c r="K11115" s="9" t="s">
        <v>246</v>
      </c>
      <c r="L11115" s="9" t="s">
        <v>293</v>
      </c>
      <c r="M11115" s="9" t="s">
        <v>3596</v>
      </c>
      <c r="N11115" s="9" t="s">
        <v>197</v>
      </c>
      <c r="O11115" s="9" t="s">
        <v>181</v>
      </c>
      <c r="P11115" s="9" t="s">
        <v>445</v>
      </c>
      <c r="Q11115" s="9" t="s">
        <v>219</v>
      </c>
      <c r="R11115" s="9">
        <v>0</v>
      </c>
      <c r="S11115" s="9">
        <v>13</v>
      </c>
      <c r="U11115" s="9" t="s">
        <v>290</v>
      </c>
      <c r="X11115" s="9">
        <f>INDEX(SLA_Policy!$D$2:$D$5,MATCH(F11115,SLA_Policy!$A$2:$A$5,0))</f>
        <v>120</v>
      </c>
      <c r="Y11115" s="9" t="str">
        <f>IF(E11115="Cancelled","Excluded",IF(D11115="",IF((SLA_Policy!$B$8-B11115)*24&gt;X11115,"Open - Breached","Open - On Track"),IF((D11115-B11115)*24&lt;=X11115,"Met","Breached")))</f>
        <v>Met</v>
      </c>
    </row>
    <row r="11116" spans="1:25" x14ac:dyDescent="0.25">
      <c r="A11116" s="9" t="s">
        <v>15778</v>
      </c>
      <c r="B11116" s="23">
        <v>46239.713888888902</v>
      </c>
      <c r="C11116" s="23">
        <v>46239.714583333298</v>
      </c>
      <c r="D11116" s="23">
        <v>46239.760416666701</v>
      </c>
      <c r="E11116" s="9" t="s">
        <v>212</v>
      </c>
      <c r="F11116" s="9" t="s">
        <v>188</v>
      </c>
      <c r="G11116" s="9" t="s">
        <v>213</v>
      </c>
      <c r="H11116" s="9" t="s">
        <v>88</v>
      </c>
      <c r="I11116" s="9" t="s">
        <v>92</v>
      </c>
      <c r="J11116" s="9" t="s">
        <v>4205</v>
      </c>
      <c r="K11116" s="9" t="s">
        <v>225</v>
      </c>
      <c r="L11116" s="9" t="s">
        <v>395</v>
      </c>
      <c r="M11116" s="9" t="s">
        <v>700</v>
      </c>
      <c r="N11116" s="9" t="s">
        <v>200</v>
      </c>
      <c r="O11116" s="9" t="s">
        <v>178</v>
      </c>
      <c r="P11116" s="9" t="s">
        <v>360</v>
      </c>
      <c r="Q11116" s="9" t="s">
        <v>219</v>
      </c>
      <c r="R11116" s="9">
        <v>0</v>
      </c>
      <c r="S11116" s="9">
        <v>28</v>
      </c>
      <c r="T11116" s="9" t="s">
        <v>220</v>
      </c>
      <c r="U11116" s="9" t="s">
        <v>290</v>
      </c>
      <c r="X11116" s="9">
        <f>INDEX(SLA_Policy!$D$2:$D$5,MATCH(F11116,SLA_Policy!$A$2:$A$5,0))</f>
        <v>72</v>
      </c>
      <c r="Y11116" s="9" t="str">
        <f>IF(E11116="Cancelled","Excluded",IF(D11116="",IF((SLA_Policy!$B$8-B11116)*24&gt;X11116,"Open - Breached","Open - On Track"),IF((D11116-B11116)*24&lt;=X11116,"Met","Breached")))</f>
        <v>Met</v>
      </c>
    </row>
    <row r="11117" spans="1:25" x14ac:dyDescent="0.25">
      <c r="A11117" s="9" t="s">
        <v>15779</v>
      </c>
      <c r="B11117" s="23">
        <v>46239.769444444399</v>
      </c>
      <c r="C11117" s="23">
        <v>46239.784027777801</v>
      </c>
      <c r="D11117" s="23">
        <v>46241.395833333299</v>
      </c>
      <c r="E11117" s="9" t="s">
        <v>212</v>
      </c>
      <c r="F11117" s="9" t="s">
        <v>188</v>
      </c>
      <c r="G11117" s="9" t="s">
        <v>213</v>
      </c>
      <c r="H11117" s="9" t="s">
        <v>162</v>
      </c>
      <c r="I11117" s="9" t="s">
        <v>345</v>
      </c>
      <c r="J11117" s="9" t="s">
        <v>7875</v>
      </c>
      <c r="K11117" s="9" t="s">
        <v>239</v>
      </c>
      <c r="L11117" s="9" t="s">
        <v>351</v>
      </c>
      <c r="M11117" s="9" t="s">
        <v>562</v>
      </c>
      <c r="N11117" s="9" t="s">
        <v>197</v>
      </c>
      <c r="O11117" s="9" t="s">
        <v>179</v>
      </c>
      <c r="P11117" s="9" t="s">
        <v>284</v>
      </c>
      <c r="Q11117" s="9" t="s">
        <v>219</v>
      </c>
      <c r="R11117" s="9">
        <v>0</v>
      </c>
      <c r="S11117" s="9">
        <v>20</v>
      </c>
      <c r="U11117" s="9" t="s">
        <v>376</v>
      </c>
      <c r="X11117" s="9">
        <f>INDEX(SLA_Policy!$D$2:$D$5,MATCH(F11117,SLA_Policy!$A$2:$A$5,0))</f>
        <v>72</v>
      </c>
      <c r="Y11117" s="9" t="str">
        <f>IF(E11117="Cancelled","Excluded",IF(D11117="",IF((SLA_Policy!$B$8-B11117)*24&gt;X11117,"Open - Breached","Open - On Track"),IF((D11117-B11117)*24&lt;=X11117,"Met","Breached")))</f>
        <v>Met</v>
      </c>
    </row>
    <row r="11118" spans="1:25" x14ac:dyDescent="0.25">
      <c r="A11118" s="9" t="s">
        <v>15780</v>
      </c>
      <c r="B11118" s="23">
        <v>46239.854861111096</v>
      </c>
      <c r="C11118" s="23">
        <v>46240.338888888902</v>
      </c>
      <c r="D11118" s="23">
        <v>46240.359027777798</v>
      </c>
      <c r="E11118" s="9" t="s">
        <v>212</v>
      </c>
      <c r="F11118" s="9" t="s">
        <v>188</v>
      </c>
      <c r="G11118" s="9" t="s">
        <v>213</v>
      </c>
      <c r="H11118" s="9" t="s">
        <v>161</v>
      </c>
      <c r="I11118" s="9" t="s">
        <v>389</v>
      </c>
      <c r="J11118" s="9" t="s">
        <v>14749</v>
      </c>
      <c r="K11118" s="9" t="s">
        <v>246</v>
      </c>
      <c r="L11118" s="9" t="s">
        <v>282</v>
      </c>
      <c r="M11118" s="9" t="s">
        <v>822</v>
      </c>
      <c r="N11118" s="9" t="s">
        <v>196</v>
      </c>
      <c r="O11118" s="9" t="s">
        <v>116</v>
      </c>
      <c r="P11118" s="9" t="s">
        <v>295</v>
      </c>
      <c r="Q11118" s="9" t="s">
        <v>219</v>
      </c>
      <c r="R11118" s="9">
        <v>0</v>
      </c>
      <c r="S11118" s="9">
        <v>6</v>
      </c>
      <c r="U11118" s="9" t="s">
        <v>290</v>
      </c>
      <c r="X11118" s="9">
        <f>INDEX(SLA_Policy!$D$2:$D$5,MATCH(F11118,SLA_Policy!$A$2:$A$5,0))</f>
        <v>72</v>
      </c>
      <c r="Y11118" s="9" t="str">
        <f>IF(E11118="Cancelled","Excluded",IF(D11118="",IF((SLA_Policy!$B$8-B11118)*24&gt;X11118,"Open - Breached","Open - On Track"),IF((D11118-B11118)*24&lt;=X11118,"Met","Breached")))</f>
        <v>Met</v>
      </c>
    </row>
    <row r="11119" spans="1:25" x14ac:dyDescent="0.25">
      <c r="A11119" s="9" t="s">
        <v>15781</v>
      </c>
      <c r="B11119" s="23">
        <v>46240.233333333301</v>
      </c>
      <c r="C11119" s="23">
        <v>46240.302777777797</v>
      </c>
      <c r="D11119" s="23">
        <v>46244.395138888904</v>
      </c>
      <c r="E11119" s="9" t="s">
        <v>212</v>
      </c>
      <c r="F11119" s="9" t="s">
        <v>188</v>
      </c>
      <c r="G11119" s="9" t="s">
        <v>236</v>
      </c>
      <c r="H11119" s="9" t="s">
        <v>163</v>
      </c>
      <c r="I11119" s="9" t="s">
        <v>315</v>
      </c>
      <c r="J11119" s="9" t="s">
        <v>13257</v>
      </c>
      <c r="K11119" s="9" t="s">
        <v>215</v>
      </c>
      <c r="L11119" s="9" t="s">
        <v>293</v>
      </c>
      <c r="M11119" s="9" t="s">
        <v>2965</v>
      </c>
      <c r="N11119" s="9" t="s">
        <v>197</v>
      </c>
      <c r="O11119" s="9" t="s">
        <v>180</v>
      </c>
      <c r="P11119" s="9" t="s">
        <v>278</v>
      </c>
      <c r="Q11119" s="9" t="s">
        <v>219</v>
      </c>
      <c r="R11119" s="9">
        <v>0</v>
      </c>
      <c r="S11119" s="9">
        <v>65</v>
      </c>
      <c r="T11119" s="9" t="s">
        <v>136</v>
      </c>
      <c r="U11119" s="9" t="s">
        <v>242</v>
      </c>
      <c r="X11119" s="9">
        <f>INDEX(SLA_Policy!$D$2:$D$5,MATCH(F11119,SLA_Policy!$A$2:$A$5,0))</f>
        <v>72</v>
      </c>
      <c r="Y11119" s="9" t="str">
        <f>IF(E11119="Cancelled","Excluded",IF(D11119="",IF((SLA_Policy!$B$8-B11119)*24&gt;X11119,"Open - Breached","Open - On Track"),IF((D11119-B11119)*24&lt;=X11119,"Met","Breached")))</f>
        <v>Breached</v>
      </c>
    </row>
    <row r="11120" spans="1:25" x14ac:dyDescent="0.25">
      <c r="A11120" s="9" t="s">
        <v>15782</v>
      </c>
      <c r="B11120" s="23">
        <v>46240.2902777778</v>
      </c>
      <c r="C11120" s="23">
        <v>46240.4375</v>
      </c>
      <c r="D11120" s="23">
        <v>46240.466666666704</v>
      </c>
      <c r="E11120" s="9" t="s">
        <v>212</v>
      </c>
      <c r="F11120" s="9" t="s">
        <v>189</v>
      </c>
      <c r="G11120" s="9" t="s">
        <v>213</v>
      </c>
      <c r="H11120" s="9" t="s">
        <v>165</v>
      </c>
      <c r="I11120" s="9" t="s">
        <v>567</v>
      </c>
      <c r="J11120" s="9" t="s">
        <v>3426</v>
      </c>
      <c r="K11120" s="9" t="s">
        <v>262</v>
      </c>
      <c r="L11120" s="9" t="s">
        <v>104</v>
      </c>
      <c r="M11120" s="9" t="s">
        <v>6090</v>
      </c>
      <c r="N11120" s="9" t="s">
        <v>196</v>
      </c>
      <c r="O11120" s="9" t="s">
        <v>176</v>
      </c>
      <c r="P11120" s="9" t="s">
        <v>330</v>
      </c>
      <c r="Q11120" s="9" t="s">
        <v>219</v>
      </c>
      <c r="R11120" s="9">
        <v>0</v>
      </c>
      <c r="S11120" s="9">
        <v>35</v>
      </c>
      <c r="U11120" s="9" t="s">
        <v>266</v>
      </c>
      <c r="W11120" s="9">
        <v>5</v>
      </c>
      <c r="X11120" s="9">
        <f>INDEX(SLA_Policy!$D$2:$D$5,MATCH(F11120,SLA_Policy!$A$2:$A$5,0))</f>
        <v>120</v>
      </c>
      <c r="Y11120" s="9" t="str">
        <f>IF(E11120="Cancelled","Excluded",IF(D11120="",IF((SLA_Policy!$B$8-B11120)*24&gt;X11120,"Open - Breached","Open - On Track"),IF((D11120-B11120)*24&lt;=X11120,"Met","Breached")))</f>
        <v>Met</v>
      </c>
    </row>
    <row r="11121" spans="1:25" x14ac:dyDescent="0.25">
      <c r="A11121" s="9" t="s">
        <v>15783</v>
      </c>
      <c r="B11121" s="23">
        <v>46240.307638888902</v>
      </c>
      <c r="C11121" s="23">
        <v>46240.319444444503</v>
      </c>
      <c r="D11121" s="23">
        <v>46244.768750000003</v>
      </c>
      <c r="E11121" s="9" t="s">
        <v>212</v>
      </c>
      <c r="F11121" s="9" t="s">
        <v>189</v>
      </c>
      <c r="G11121" s="9" t="s">
        <v>213</v>
      </c>
      <c r="H11121" s="9" t="s">
        <v>167</v>
      </c>
      <c r="I11121" s="9" t="s">
        <v>349</v>
      </c>
      <c r="J11121" s="9" t="s">
        <v>7763</v>
      </c>
      <c r="K11121" s="9" t="s">
        <v>239</v>
      </c>
      <c r="L11121" s="9" t="s">
        <v>216</v>
      </c>
      <c r="M11121" s="9" t="s">
        <v>806</v>
      </c>
      <c r="N11121" s="9" t="s">
        <v>196</v>
      </c>
      <c r="O11121" s="9" t="s">
        <v>116</v>
      </c>
      <c r="P11121" s="9" t="s">
        <v>218</v>
      </c>
      <c r="Q11121" s="9" t="s">
        <v>219</v>
      </c>
      <c r="R11121" s="9">
        <v>0</v>
      </c>
      <c r="S11121" s="9">
        <v>44</v>
      </c>
      <c r="U11121" s="9" t="s">
        <v>248</v>
      </c>
      <c r="X11121" s="9">
        <f>INDEX(SLA_Policy!$D$2:$D$5,MATCH(F11121,SLA_Policy!$A$2:$A$5,0))</f>
        <v>120</v>
      </c>
      <c r="Y11121" s="9" t="str">
        <f>IF(E11121="Cancelled","Excluded",IF(D11121="",IF((SLA_Policy!$B$8-B11121)*24&gt;X11121,"Open - Breached","Open - On Track"),IF((D11121-B11121)*24&lt;=X11121,"Met","Breached")))</f>
        <v>Met</v>
      </c>
    </row>
    <row r="11122" spans="1:25" x14ac:dyDescent="0.25">
      <c r="A11122" s="9" t="s">
        <v>15784</v>
      </c>
      <c r="B11122" s="23">
        <v>46240.308333333298</v>
      </c>
      <c r="C11122" s="23">
        <v>46240.322916666701</v>
      </c>
      <c r="D11122" s="23">
        <v>46241.316666666702</v>
      </c>
      <c r="E11122" s="9" t="s">
        <v>212</v>
      </c>
      <c r="F11122" s="9" t="s">
        <v>189</v>
      </c>
      <c r="G11122" s="9" t="s">
        <v>213</v>
      </c>
      <c r="H11122" s="9" t="s">
        <v>167</v>
      </c>
      <c r="I11122" s="9" t="s">
        <v>349</v>
      </c>
      <c r="J11122" s="9" t="s">
        <v>1197</v>
      </c>
      <c r="K11122" s="9" t="s">
        <v>215</v>
      </c>
      <c r="L11122" s="9" t="s">
        <v>270</v>
      </c>
      <c r="M11122" s="9" t="s">
        <v>2707</v>
      </c>
      <c r="N11122" s="9" t="s">
        <v>199</v>
      </c>
      <c r="O11122" s="9" t="s">
        <v>180</v>
      </c>
      <c r="P11122" s="9" t="s">
        <v>278</v>
      </c>
      <c r="Q11122" s="9" t="s">
        <v>219</v>
      </c>
      <c r="R11122" s="9">
        <v>0</v>
      </c>
      <c r="S11122" s="9">
        <v>39</v>
      </c>
      <c r="U11122" s="9" t="s">
        <v>266</v>
      </c>
      <c r="X11122" s="9">
        <f>INDEX(SLA_Policy!$D$2:$D$5,MATCH(F11122,SLA_Policy!$A$2:$A$5,0))</f>
        <v>120</v>
      </c>
      <c r="Y11122" s="9" t="str">
        <f>IF(E11122="Cancelled","Excluded",IF(D11122="",IF((SLA_Policy!$B$8-B11122)*24&gt;X11122,"Open - Breached","Open - On Track"),IF((D11122-B11122)*24&lt;=X11122,"Met","Breached")))</f>
        <v>Met</v>
      </c>
    </row>
    <row r="11123" spans="1:25" x14ac:dyDescent="0.25">
      <c r="A11123" s="9" t="s">
        <v>15785</v>
      </c>
      <c r="B11123" s="23">
        <v>46240.310416666704</v>
      </c>
      <c r="C11123" s="23">
        <v>46240.357638888898</v>
      </c>
      <c r="D11123" s="23">
        <v>46240.383333333302</v>
      </c>
      <c r="E11123" s="9" t="s">
        <v>212</v>
      </c>
      <c r="F11123" s="9" t="s">
        <v>188</v>
      </c>
      <c r="G11123" s="9" t="s">
        <v>213</v>
      </c>
      <c r="H11123" s="9" t="s">
        <v>161</v>
      </c>
      <c r="I11123" s="9" t="s">
        <v>454</v>
      </c>
      <c r="J11123" s="9" t="s">
        <v>6028</v>
      </c>
      <c r="K11123" s="9" t="s">
        <v>239</v>
      </c>
      <c r="L11123" s="9" t="s">
        <v>270</v>
      </c>
      <c r="M11123" s="9" t="s">
        <v>3653</v>
      </c>
      <c r="N11123" s="9" t="s">
        <v>199</v>
      </c>
      <c r="O11123" s="9" t="s">
        <v>116</v>
      </c>
      <c r="P11123" s="9" t="s">
        <v>590</v>
      </c>
      <c r="Q11123" s="9" t="s">
        <v>219</v>
      </c>
      <c r="R11123" s="9">
        <v>0</v>
      </c>
      <c r="S11123" s="9">
        <v>7</v>
      </c>
      <c r="U11123" s="9" t="s">
        <v>221</v>
      </c>
      <c r="X11123" s="9">
        <f>INDEX(SLA_Policy!$D$2:$D$5,MATCH(F11123,SLA_Policy!$A$2:$A$5,0))</f>
        <v>72</v>
      </c>
      <c r="Y11123" s="9" t="str">
        <f>IF(E11123="Cancelled","Excluded",IF(D11123="",IF((SLA_Policy!$B$8-B11123)*24&gt;X11123,"Open - Breached","Open - On Track"),IF((D11123-B11123)*24&lt;=X11123,"Met","Breached")))</f>
        <v>Met</v>
      </c>
    </row>
    <row r="11124" spans="1:25" x14ac:dyDescent="0.25">
      <c r="A11124" s="9" t="s">
        <v>15786</v>
      </c>
      <c r="B11124" s="23">
        <v>46240.311805555597</v>
      </c>
      <c r="C11124" s="23">
        <v>46240.326388888898</v>
      </c>
      <c r="D11124" s="23">
        <v>46240.431944444397</v>
      </c>
      <c r="E11124" s="9" t="s">
        <v>212</v>
      </c>
      <c r="F11124" s="9" t="s">
        <v>188</v>
      </c>
      <c r="G11124" s="9" t="s">
        <v>236</v>
      </c>
      <c r="H11124" s="9" t="s">
        <v>167</v>
      </c>
      <c r="I11124" s="9" t="s">
        <v>255</v>
      </c>
      <c r="J11124" s="9" t="s">
        <v>7376</v>
      </c>
      <c r="K11124" s="9" t="s">
        <v>239</v>
      </c>
      <c r="L11124" s="9" t="s">
        <v>216</v>
      </c>
      <c r="M11124" s="9" t="s">
        <v>2030</v>
      </c>
      <c r="N11124" s="9" t="s">
        <v>199</v>
      </c>
      <c r="O11124" s="9" t="s">
        <v>176</v>
      </c>
      <c r="P11124" s="9" t="s">
        <v>570</v>
      </c>
      <c r="Q11124" s="9" t="s">
        <v>273</v>
      </c>
      <c r="R11124" s="9">
        <v>0</v>
      </c>
      <c r="S11124" s="9">
        <v>16</v>
      </c>
      <c r="U11124" s="9" t="s">
        <v>242</v>
      </c>
      <c r="X11124" s="9">
        <f>INDEX(SLA_Policy!$D$2:$D$5,MATCH(F11124,SLA_Policy!$A$2:$A$5,0))</f>
        <v>72</v>
      </c>
      <c r="Y11124" s="9" t="str">
        <f>IF(E11124="Cancelled","Excluded",IF(D11124="",IF((SLA_Policy!$B$8-B11124)*24&gt;X11124,"Open - Breached","Open - On Track"),IF((D11124-B11124)*24&lt;=X11124,"Met","Breached")))</f>
        <v>Met</v>
      </c>
    </row>
    <row r="11125" spans="1:25" x14ac:dyDescent="0.25">
      <c r="A11125" s="9" t="s">
        <v>15787</v>
      </c>
      <c r="B11125" s="23">
        <v>46240.327777777798</v>
      </c>
      <c r="C11125" s="23">
        <v>46240.331250000003</v>
      </c>
      <c r="D11125" s="23">
        <v>46240.659027777801</v>
      </c>
      <c r="E11125" s="9" t="s">
        <v>212</v>
      </c>
      <c r="F11125" s="9" t="s">
        <v>188</v>
      </c>
      <c r="G11125" s="9" t="s">
        <v>213</v>
      </c>
      <c r="H11125" s="9" t="s">
        <v>167</v>
      </c>
      <c r="I11125" s="9" t="s">
        <v>684</v>
      </c>
      <c r="J11125" s="9" t="s">
        <v>15788</v>
      </c>
      <c r="K11125" s="9" t="s">
        <v>239</v>
      </c>
      <c r="L11125" s="9" t="s">
        <v>216</v>
      </c>
      <c r="M11125" s="9" t="s">
        <v>3434</v>
      </c>
      <c r="N11125" s="9" t="s">
        <v>198</v>
      </c>
      <c r="O11125" s="9" t="s">
        <v>116</v>
      </c>
      <c r="P11125" s="9" t="s">
        <v>234</v>
      </c>
      <c r="Q11125" s="9" t="s">
        <v>219</v>
      </c>
      <c r="R11125" s="9">
        <v>0</v>
      </c>
      <c r="S11125" s="9">
        <v>11</v>
      </c>
      <c r="U11125" s="9" t="s">
        <v>248</v>
      </c>
      <c r="X11125" s="9">
        <f>INDEX(SLA_Policy!$D$2:$D$5,MATCH(F11125,SLA_Policy!$A$2:$A$5,0))</f>
        <v>72</v>
      </c>
      <c r="Y11125" s="9" t="str">
        <f>IF(E11125="Cancelled","Excluded",IF(D11125="",IF((SLA_Policy!$B$8-B11125)*24&gt;X11125,"Open - Breached","Open - On Track"),IF((D11125-B11125)*24&lt;=X11125,"Met","Breached")))</f>
        <v>Met</v>
      </c>
    </row>
    <row r="11126" spans="1:25" x14ac:dyDescent="0.25">
      <c r="A11126" s="9" t="s">
        <v>15789</v>
      </c>
      <c r="B11126" s="23">
        <v>46240.329861111102</v>
      </c>
      <c r="C11126" s="23">
        <v>46240.346527777801</v>
      </c>
      <c r="D11126" s="23">
        <v>46241.401388888902</v>
      </c>
      <c r="E11126" s="9" t="s">
        <v>212</v>
      </c>
      <c r="F11126" s="9" t="s">
        <v>188</v>
      </c>
      <c r="G11126" s="9" t="s">
        <v>213</v>
      </c>
      <c r="H11126" s="9" t="s">
        <v>165</v>
      </c>
      <c r="I11126" s="9" t="s">
        <v>469</v>
      </c>
      <c r="J11126" s="9" t="s">
        <v>1007</v>
      </c>
      <c r="K11126" s="9" t="s">
        <v>239</v>
      </c>
      <c r="L11126" s="9" t="s">
        <v>226</v>
      </c>
      <c r="M11126" s="9" t="s">
        <v>1651</v>
      </c>
      <c r="N11126" s="9" t="s">
        <v>199</v>
      </c>
      <c r="O11126" s="9" t="s">
        <v>176</v>
      </c>
      <c r="P11126" s="9" t="s">
        <v>228</v>
      </c>
      <c r="Q11126" s="9" t="s">
        <v>273</v>
      </c>
      <c r="R11126" s="9">
        <v>0</v>
      </c>
      <c r="S11126" s="9">
        <v>24</v>
      </c>
      <c r="U11126" s="9" t="s">
        <v>230</v>
      </c>
      <c r="W11126" s="9">
        <v>4</v>
      </c>
      <c r="X11126" s="9">
        <f>INDEX(SLA_Policy!$D$2:$D$5,MATCH(F11126,SLA_Policy!$A$2:$A$5,0))</f>
        <v>72</v>
      </c>
      <c r="Y11126" s="9" t="str">
        <f>IF(E11126="Cancelled","Excluded",IF(D11126="",IF((SLA_Policy!$B$8-B11126)*24&gt;X11126,"Open - Breached","Open - On Track"),IF((D11126-B11126)*24&lt;=X11126,"Met","Breached")))</f>
        <v>Met</v>
      </c>
    </row>
    <row r="11127" spans="1:25" x14ac:dyDescent="0.25">
      <c r="A11127" s="9" t="s">
        <v>15790</v>
      </c>
      <c r="B11127" s="23">
        <v>46240.350694444503</v>
      </c>
      <c r="C11127" s="23">
        <v>46240.354861111096</v>
      </c>
      <c r="D11127" s="23">
        <v>46241.361111111102</v>
      </c>
      <c r="E11127" s="9" t="s">
        <v>212</v>
      </c>
      <c r="F11127" s="9" t="s">
        <v>189</v>
      </c>
      <c r="G11127" s="9" t="s">
        <v>213</v>
      </c>
      <c r="H11127" s="9" t="s">
        <v>162</v>
      </c>
      <c r="I11127" s="9" t="s">
        <v>244</v>
      </c>
      <c r="J11127" s="9" t="s">
        <v>335</v>
      </c>
      <c r="K11127" s="9" t="s">
        <v>246</v>
      </c>
      <c r="L11127" s="9" t="s">
        <v>371</v>
      </c>
      <c r="M11127" s="9" t="s">
        <v>644</v>
      </c>
      <c r="N11127" s="9" t="s">
        <v>200</v>
      </c>
      <c r="O11127" s="9" t="s">
        <v>116</v>
      </c>
      <c r="P11127" s="9" t="s">
        <v>218</v>
      </c>
      <c r="Q11127" s="9" t="s">
        <v>219</v>
      </c>
      <c r="R11127" s="9">
        <v>0</v>
      </c>
      <c r="S11127" s="9">
        <v>37</v>
      </c>
      <c r="U11127" s="9" t="s">
        <v>290</v>
      </c>
      <c r="X11127" s="9">
        <f>INDEX(SLA_Policy!$D$2:$D$5,MATCH(F11127,SLA_Policy!$A$2:$A$5,0))</f>
        <v>120</v>
      </c>
      <c r="Y11127" s="9" t="str">
        <f>IF(E11127="Cancelled","Excluded",IF(D11127="",IF((SLA_Policy!$B$8-B11127)*24&gt;X11127,"Open - Breached","Open - On Track"),IF((D11127-B11127)*24&lt;=X11127,"Met","Breached")))</f>
        <v>Met</v>
      </c>
    </row>
    <row r="11128" spans="1:25" x14ac:dyDescent="0.25">
      <c r="A11128" s="9" t="s">
        <v>15791</v>
      </c>
      <c r="B11128" s="23">
        <v>46240.360416666699</v>
      </c>
      <c r="C11128" s="23">
        <v>46240.377777777801</v>
      </c>
      <c r="D11128" s="23">
        <v>46240.712500000001</v>
      </c>
      <c r="E11128" s="9" t="s">
        <v>212</v>
      </c>
      <c r="F11128" s="9" t="s">
        <v>189</v>
      </c>
      <c r="G11128" s="9" t="s">
        <v>236</v>
      </c>
      <c r="H11128" s="9" t="s">
        <v>164</v>
      </c>
      <c r="I11128" s="9" t="s">
        <v>421</v>
      </c>
      <c r="J11128" s="9" t="s">
        <v>1349</v>
      </c>
      <c r="K11128" s="9" t="s">
        <v>246</v>
      </c>
      <c r="L11128" s="9" t="s">
        <v>371</v>
      </c>
      <c r="M11128" s="9" t="s">
        <v>4806</v>
      </c>
      <c r="N11128" s="9" t="s">
        <v>196</v>
      </c>
      <c r="O11128" s="9" t="s">
        <v>116</v>
      </c>
      <c r="P11128" s="9" t="s">
        <v>218</v>
      </c>
      <c r="Q11128" s="9" t="s">
        <v>219</v>
      </c>
      <c r="R11128" s="9">
        <v>0</v>
      </c>
      <c r="S11128" s="9">
        <v>22</v>
      </c>
      <c r="T11128" s="9" t="s">
        <v>343</v>
      </c>
      <c r="U11128" s="9" t="s">
        <v>242</v>
      </c>
      <c r="X11128" s="9">
        <f>INDEX(SLA_Policy!$D$2:$D$5,MATCH(F11128,SLA_Policy!$A$2:$A$5,0))</f>
        <v>120</v>
      </c>
      <c r="Y11128" s="9" t="str">
        <f>IF(E11128="Cancelled","Excluded",IF(D11128="",IF((SLA_Policy!$B$8-B11128)*24&gt;X11128,"Open - Breached","Open - On Track"),IF((D11128-B11128)*24&lt;=X11128,"Met","Breached")))</f>
        <v>Met</v>
      </c>
    </row>
    <row r="11129" spans="1:25" x14ac:dyDescent="0.25">
      <c r="A11129" s="9" t="s">
        <v>15792</v>
      </c>
      <c r="B11129" s="23">
        <v>46240.363194444399</v>
      </c>
      <c r="C11129" s="23">
        <v>46240.401388888902</v>
      </c>
      <c r="D11129" s="23">
        <v>46241.329166666699</v>
      </c>
      <c r="E11129" s="9" t="s">
        <v>212</v>
      </c>
      <c r="F11129" s="9" t="s">
        <v>189</v>
      </c>
      <c r="G11129" s="9" t="s">
        <v>213</v>
      </c>
      <c r="H11129" s="9" t="s">
        <v>88</v>
      </c>
      <c r="I11129" s="9" t="s">
        <v>268</v>
      </c>
      <c r="J11129" s="9" t="s">
        <v>4147</v>
      </c>
      <c r="K11129" s="9" t="s">
        <v>239</v>
      </c>
      <c r="L11129" s="9" t="s">
        <v>307</v>
      </c>
      <c r="M11129" s="9" t="s">
        <v>3127</v>
      </c>
      <c r="N11129" s="9" t="s">
        <v>196</v>
      </c>
      <c r="O11129" s="9" t="s">
        <v>178</v>
      </c>
      <c r="P11129" s="9" t="s">
        <v>321</v>
      </c>
      <c r="Q11129" s="9" t="s">
        <v>219</v>
      </c>
      <c r="R11129" s="9">
        <v>0</v>
      </c>
      <c r="S11129" s="9">
        <v>47</v>
      </c>
      <c r="T11129" s="9" t="s">
        <v>136</v>
      </c>
      <c r="U11129" s="9" t="s">
        <v>266</v>
      </c>
      <c r="X11129" s="9">
        <f>INDEX(SLA_Policy!$D$2:$D$5,MATCH(F11129,SLA_Policy!$A$2:$A$5,0))</f>
        <v>120</v>
      </c>
      <c r="Y11129" s="9" t="str">
        <f>IF(E11129="Cancelled","Excluded",IF(D11129="",IF((SLA_Policy!$B$8-B11129)*24&gt;X11129,"Open - Breached","Open - On Track"),IF((D11129-B11129)*24&lt;=X11129,"Met","Breached")))</f>
        <v>Met</v>
      </c>
    </row>
    <row r="11130" spans="1:25" x14ac:dyDescent="0.25">
      <c r="A11130" s="9" t="s">
        <v>15793</v>
      </c>
      <c r="B11130" s="23">
        <v>46240.388888888898</v>
      </c>
      <c r="C11130" s="23">
        <v>46240.411111111098</v>
      </c>
      <c r="D11130" s="23">
        <v>46244.344444444498</v>
      </c>
      <c r="E11130" s="9" t="s">
        <v>212</v>
      </c>
      <c r="F11130" s="9" t="s">
        <v>188</v>
      </c>
      <c r="G11130" s="9" t="s">
        <v>213</v>
      </c>
      <c r="H11130" s="9" t="s">
        <v>167</v>
      </c>
      <c r="I11130" s="9" t="s">
        <v>536</v>
      </c>
      <c r="J11130" s="9" t="s">
        <v>641</v>
      </c>
      <c r="K11130" s="9" t="s">
        <v>303</v>
      </c>
      <c r="L11130" s="9" t="s">
        <v>216</v>
      </c>
      <c r="M11130" s="9" t="s">
        <v>460</v>
      </c>
      <c r="N11130" s="9" t="s">
        <v>196</v>
      </c>
      <c r="O11130" s="9" t="s">
        <v>180</v>
      </c>
      <c r="P11130" s="9" t="s">
        <v>318</v>
      </c>
      <c r="Q11130" s="9" t="s">
        <v>219</v>
      </c>
      <c r="R11130" s="9">
        <v>0</v>
      </c>
      <c r="S11130" s="9">
        <v>19</v>
      </c>
      <c r="T11130" s="9" t="s">
        <v>322</v>
      </c>
      <c r="U11130" s="9" t="s">
        <v>248</v>
      </c>
      <c r="W11130" s="9">
        <v>4</v>
      </c>
      <c r="X11130" s="9">
        <f>INDEX(SLA_Policy!$D$2:$D$5,MATCH(F11130,SLA_Policy!$A$2:$A$5,0))</f>
        <v>72</v>
      </c>
      <c r="Y11130" s="9" t="str">
        <f>IF(E11130="Cancelled","Excluded",IF(D11130="",IF((SLA_Policy!$B$8-B11130)*24&gt;X11130,"Open - Breached","Open - On Track"),IF((D11130-B11130)*24&lt;=X11130,"Met","Breached")))</f>
        <v>Breached</v>
      </c>
    </row>
    <row r="11131" spans="1:25" x14ac:dyDescent="0.25">
      <c r="A11131" s="9" t="s">
        <v>15794</v>
      </c>
      <c r="B11131" s="23">
        <v>46240.392361111102</v>
      </c>
      <c r="C11131" s="23">
        <v>46240.443055555603</v>
      </c>
      <c r="D11131" s="23">
        <v>46241.3527777778</v>
      </c>
      <c r="E11131" s="9" t="s">
        <v>212</v>
      </c>
      <c r="F11131" s="9" t="s">
        <v>189</v>
      </c>
      <c r="G11131" s="9" t="s">
        <v>213</v>
      </c>
      <c r="H11131" s="9" t="s">
        <v>167</v>
      </c>
      <c r="I11131" s="9" t="s">
        <v>684</v>
      </c>
      <c r="J11131" s="9" t="s">
        <v>2364</v>
      </c>
      <c r="K11131" s="9" t="s">
        <v>262</v>
      </c>
      <c r="L11131" s="9" t="s">
        <v>293</v>
      </c>
      <c r="M11131" s="9" t="s">
        <v>7898</v>
      </c>
      <c r="N11131" s="9" t="s">
        <v>197</v>
      </c>
      <c r="O11131" s="9" t="s">
        <v>116</v>
      </c>
      <c r="P11131" s="9" t="s">
        <v>525</v>
      </c>
      <c r="Q11131" s="9" t="s">
        <v>219</v>
      </c>
      <c r="R11131" s="9">
        <v>0</v>
      </c>
      <c r="S11131" s="9">
        <v>30</v>
      </c>
      <c r="U11131" s="9" t="s">
        <v>248</v>
      </c>
      <c r="X11131" s="9">
        <f>INDEX(SLA_Policy!$D$2:$D$5,MATCH(F11131,SLA_Policy!$A$2:$A$5,0))</f>
        <v>120</v>
      </c>
      <c r="Y11131" s="9" t="str">
        <f>IF(E11131="Cancelled","Excluded",IF(D11131="",IF((SLA_Policy!$B$8-B11131)*24&gt;X11131,"Open - Breached","Open - On Track"),IF((D11131-B11131)*24&lt;=X11131,"Met","Breached")))</f>
        <v>Met</v>
      </c>
    </row>
    <row r="11132" spans="1:25" x14ac:dyDescent="0.25">
      <c r="A11132" s="9" t="s">
        <v>15795</v>
      </c>
      <c r="B11132" s="23">
        <v>46240.393750000003</v>
      </c>
      <c r="C11132" s="23">
        <v>46240.396527777797</v>
      </c>
      <c r="D11132" s="23">
        <v>46240.628472222197</v>
      </c>
      <c r="E11132" s="9" t="s">
        <v>212</v>
      </c>
      <c r="F11132" s="9" t="s">
        <v>188</v>
      </c>
      <c r="G11132" s="9" t="s">
        <v>213</v>
      </c>
      <c r="H11132" s="9" t="s">
        <v>164</v>
      </c>
      <c r="I11132" s="9" t="s">
        <v>478</v>
      </c>
      <c r="J11132" s="9" t="s">
        <v>5796</v>
      </c>
      <c r="K11132" s="9" t="s">
        <v>246</v>
      </c>
      <c r="L11132" s="9" t="s">
        <v>104</v>
      </c>
      <c r="M11132" s="9" t="s">
        <v>5339</v>
      </c>
      <c r="N11132" s="9" t="s">
        <v>198</v>
      </c>
      <c r="O11132" s="9" t="s">
        <v>178</v>
      </c>
      <c r="P11132" s="9" t="s">
        <v>360</v>
      </c>
      <c r="Q11132" s="9" t="s">
        <v>219</v>
      </c>
      <c r="R11132" s="9">
        <v>0</v>
      </c>
      <c r="S11132" s="9">
        <v>31</v>
      </c>
      <c r="T11132" s="9" t="s">
        <v>464</v>
      </c>
      <c r="U11132" s="9" t="s">
        <v>248</v>
      </c>
      <c r="X11132" s="9">
        <f>INDEX(SLA_Policy!$D$2:$D$5,MATCH(F11132,SLA_Policy!$A$2:$A$5,0))</f>
        <v>72</v>
      </c>
      <c r="Y11132" s="9" t="str">
        <f>IF(E11132="Cancelled","Excluded",IF(D11132="",IF((SLA_Policy!$B$8-B11132)*24&gt;X11132,"Open - Breached","Open - On Track"),IF((D11132-B11132)*24&lt;=X11132,"Met","Breached")))</f>
        <v>Met</v>
      </c>
    </row>
    <row r="11133" spans="1:25" x14ac:dyDescent="0.25">
      <c r="A11133" s="9" t="s">
        <v>15796</v>
      </c>
      <c r="B11133" s="23">
        <v>46240.396527777797</v>
      </c>
      <c r="C11133" s="23">
        <v>46240.405555555597</v>
      </c>
      <c r="D11133" s="23">
        <v>46240.4465277778</v>
      </c>
      <c r="E11133" s="9" t="s">
        <v>212</v>
      </c>
      <c r="F11133" s="9" t="s">
        <v>187</v>
      </c>
      <c r="G11133" s="9" t="s">
        <v>213</v>
      </c>
      <c r="H11133" s="9" t="s">
        <v>162</v>
      </c>
      <c r="I11133" s="9" t="s">
        <v>393</v>
      </c>
      <c r="J11133" s="9" t="s">
        <v>1040</v>
      </c>
      <c r="K11133" s="9" t="s">
        <v>246</v>
      </c>
      <c r="L11133" s="9" t="s">
        <v>104</v>
      </c>
      <c r="M11133" s="9" t="s">
        <v>1478</v>
      </c>
      <c r="N11133" s="9" t="s">
        <v>196</v>
      </c>
      <c r="O11133" s="9" t="s">
        <v>179</v>
      </c>
      <c r="P11133" s="9" t="s">
        <v>284</v>
      </c>
      <c r="Q11133" s="9" t="s">
        <v>273</v>
      </c>
      <c r="R11133" s="9">
        <v>0</v>
      </c>
      <c r="S11133" s="9">
        <v>5</v>
      </c>
      <c r="U11133" s="9" t="s">
        <v>266</v>
      </c>
      <c r="X11133" s="9">
        <f>INDEX(SLA_Policy!$D$2:$D$5,MATCH(F11133,SLA_Policy!$A$2:$A$5,0))</f>
        <v>8</v>
      </c>
      <c r="Y11133" s="9" t="str">
        <f>IF(E11133="Cancelled","Excluded",IF(D11133="",IF((SLA_Policy!$B$8-B11133)*24&gt;X11133,"Open - Breached","Open - On Track"),IF((D11133-B11133)*24&lt;=X11133,"Met","Breached")))</f>
        <v>Met</v>
      </c>
    </row>
    <row r="11134" spans="1:25" x14ac:dyDescent="0.25">
      <c r="A11134" s="9" t="s">
        <v>15797</v>
      </c>
      <c r="B11134" s="23">
        <v>46240.400694444397</v>
      </c>
      <c r="C11134" s="23">
        <v>46240.606249999997</v>
      </c>
      <c r="D11134" s="23">
        <v>46240.690972222197</v>
      </c>
      <c r="E11134" s="9" t="s">
        <v>212</v>
      </c>
      <c r="F11134" s="9" t="s">
        <v>188</v>
      </c>
      <c r="G11134" s="9" t="s">
        <v>213</v>
      </c>
      <c r="H11134" s="9" t="s">
        <v>167</v>
      </c>
      <c r="I11134" s="9" t="s">
        <v>684</v>
      </c>
      <c r="J11134" s="9" t="s">
        <v>6614</v>
      </c>
      <c r="K11134" s="9" t="s">
        <v>215</v>
      </c>
      <c r="L11134" s="9" t="s">
        <v>104</v>
      </c>
      <c r="M11134" s="9" t="s">
        <v>1442</v>
      </c>
      <c r="N11134" s="9" t="s">
        <v>196</v>
      </c>
      <c r="O11134" s="9" t="s">
        <v>176</v>
      </c>
      <c r="P11134" s="9" t="s">
        <v>503</v>
      </c>
      <c r="Q11134" s="9" t="s">
        <v>273</v>
      </c>
      <c r="R11134" s="9">
        <v>0</v>
      </c>
      <c r="S11134" s="9">
        <v>5</v>
      </c>
      <c r="U11134" s="9" t="s">
        <v>266</v>
      </c>
      <c r="X11134" s="9">
        <f>INDEX(SLA_Policy!$D$2:$D$5,MATCH(F11134,SLA_Policy!$A$2:$A$5,0))</f>
        <v>72</v>
      </c>
      <c r="Y11134" s="9" t="str">
        <f>IF(E11134="Cancelled","Excluded",IF(D11134="",IF((SLA_Policy!$B$8-B11134)*24&gt;X11134,"Open - Breached","Open - On Track"),IF((D11134-B11134)*24&lt;=X11134,"Met","Breached")))</f>
        <v>Met</v>
      </c>
    </row>
    <row r="11135" spans="1:25" x14ac:dyDescent="0.25">
      <c r="A11135" s="9" t="s">
        <v>15798</v>
      </c>
      <c r="B11135" s="23">
        <v>46240.40625</v>
      </c>
      <c r="C11135" s="23">
        <v>46240.410416666702</v>
      </c>
      <c r="D11135" s="23">
        <v>46240.485416666699</v>
      </c>
      <c r="E11135" s="9" t="s">
        <v>212</v>
      </c>
      <c r="F11135" s="9" t="s">
        <v>188</v>
      </c>
      <c r="G11135" s="9" t="s">
        <v>213</v>
      </c>
      <c r="H11135" s="9" t="s">
        <v>161</v>
      </c>
      <c r="I11135" s="9" t="s">
        <v>389</v>
      </c>
      <c r="J11135" s="9" t="s">
        <v>2426</v>
      </c>
      <c r="K11135" s="9" t="s">
        <v>246</v>
      </c>
      <c r="L11135" s="9" t="s">
        <v>216</v>
      </c>
      <c r="M11135" s="9" t="s">
        <v>1772</v>
      </c>
      <c r="N11135" s="9" t="s">
        <v>198</v>
      </c>
      <c r="O11135" s="9" t="s">
        <v>116</v>
      </c>
      <c r="P11135" s="9" t="s">
        <v>525</v>
      </c>
      <c r="Q11135" s="9" t="s">
        <v>219</v>
      </c>
      <c r="R11135" s="9">
        <v>0</v>
      </c>
      <c r="S11135" s="9">
        <v>8</v>
      </c>
      <c r="U11135" s="9" t="s">
        <v>290</v>
      </c>
      <c r="W11135" s="9">
        <v>5</v>
      </c>
      <c r="X11135" s="9">
        <f>INDEX(SLA_Policy!$D$2:$D$5,MATCH(F11135,SLA_Policy!$A$2:$A$5,0))</f>
        <v>72</v>
      </c>
      <c r="Y11135" s="9" t="str">
        <f>IF(E11135="Cancelled","Excluded",IF(D11135="",IF((SLA_Policy!$B$8-B11135)*24&gt;X11135,"Open - Breached","Open - On Track"),IF((D11135-B11135)*24&lt;=X11135,"Met","Breached")))</f>
        <v>Met</v>
      </c>
    </row>
    <row r="11136" spans="1:25" x14ac:dyDescent="0.25">
      <c r="A11136" s="9" t="s">
        <v>15799</v>
      </c>
      <c r="B11136" s="23">
        <v>46240.406944444498</v>
      </c>
      <c r="C11136" s="23">
        <v>46240.408333333296</v>
      </c>
      <c r="D11136" s="23">
        <v>46240.447916666701</v>
      </c>
      <c r="E11136" s="9" t="s">
        <v>212</v>
      </c>
      <c r="F11136" s="9" t="s">
        <v>188</v>
      </c>
      <c r="G11136" s="9" t="s">
        <v>213</v>
      </c>
      <c r="H11136" s="9" t="s">
        <v>161</v>
      </c>
      <c r="I11136" s="9" t="s">
        <v>389</v>
      </c>
      <c r="J11136" s="9" t="s">
        <v>390</v>
      </c>
      <c r="K11136" s="9" t="s">
        <v>225</v>
      </c>
      <c r="L11136" s="9" t="s">
        <v>226</v>
      </c>
      <c r="M11136" s="9" t="s">
        <v>1959</v>
      </c>
      <c r="N11136" s="9" t="s">
        <v>200</v>
      </c>
      <c r="O11136" s="9" t="s">
        <v>116</v>
      </c>
      <c r="P11136" s="9" t="s">
        <v>295</v>
      </c>
      <c r="Q11136" s="9" t="s">
        <v>219</v>
      </c>
      <c r="R11136" s="9">
        <v>0</v>
      </c>
      <c r="S11136" s="9">
        <v>21</v>
      </c>
      <c r="U11136" s="9" t="s">
        <v>290</v>
      </c>
      <c r="W11136" s="9">
        <v>5</v>
      </c>
      <c r="X11136" s="9">
        <f>INDEX(SLA_Policy!$D$2:$D$5,MATCH(F11136,SLA_Policy!$A$2:$A$5,0))</f>
        <v>72</v>
      </c>
      <c r="Y11136" s="9" t="str">
        <f>IF(E11136="Cancelled","Excluded",IF(D11136="",IF((SLA_Policy!$B$8-B11136)*24&gt;X11136,"Open - Breached","Open - On Track"),IF((D11136-B11136)*24&lt;=X11136,"Met","Breached")))</f>
        <v>Met</v>
      </c>
    </row>
    <row r="11137" spans="1:25" x14ac:dyDescent="0.25">
      <c r="A11137" s="9" t="s">
        <v>15800</v>
      </c>
      <c r="B11137" s="23">
        <v>46240.407638888901</v>
      </c>
      <c r="C11137" s="23">
        <v>46240.413194444503</v>
      </c>
      <c r="D11137" s="23">
        <v>46241.340972222199</v>
      </c>
      <c r="E11137" s="9" t="s">
        <v>212</v>
      </c>
      <c r="F11137" s="9" t="s">
        <v>188</v>
      </c>
      <c r="G11137" s="9" t="s">
        <v>213</v>
      </c>
      <c r="H11137" s="9" t="s">
        <v>88</v>
      </c>
      <c r="I11137" s="9" t="s">
        <v>268</v>
      </c>
      <c r="J11137" s="9" t="s">
        <v>2188</v>
      </c>
      <c r="K11137" s="9" t="s">
        <v>246</v>
      </c>
      <c r="L11137" s="9" t="s">
        <v>216</v>
      </c>
      <c r="M11137" s="9" t="s">
        <v>1301</v>
      </c>
      <c r="N11137" s="9" t="s">
        <v>199</v>
      </c>
      <c r="O11137" s="9" t="s">
        <v>178</v>
      </c>
      <c r="P11137" s="9" t="s">
        <v>321</v>
      </c>
      <c r="Q11137" s="9" t="s">
        <v>219</v>
      </c>
      <c r="R11137" s="9">
        <v>0</v>
      </c>
      <c r="S11137" s="9">
        <v>21</v>
      </c>
      <c r="T11137" s="9" t="s">
        <v>136</v>
      </c>
      <c r="U11137" s="9" t="s">
        <v>661</v>
      </c>
      <c r="X11137" s="9">
        <f>INDEX(SLA_Policy!$D$2:$D$5,MATCH(F11137,SLA_Policy!$A$2:$A$5,0))</f>
        <v>72</v>
      </c>
      <c r="Y11137" s="9" t="str">
        <f>IF(E11137="Cancelled","Excluded",IF(D11137="",IF((SLA_Policy!$B$8-B11137)*24&gt;X11137,"Open - Breached","Open - On Track"),IF((D11137-B11137)*24&lt;=X11137,"Met","Breached")))</f>
        <v>Met</v>
      </c>
    </row>
    <row r="11138" spans="1:25" x14ac:dyDescent="0.25">
      <c r="A11138" s="9" t="s">
        <v>15801</v>
      </c>
      <c r="B11138" s="23">
        <v>46240.408333333296</v>
      </c>
      <c r="C11138" s="23">
        <v>46240.409027777801</v>
      </c>
      <c r="D11138" s="23">
        <v>46240.479861111096</v>
      </c>
      <c r="E11138" s="9" t="s">
        <v>212</v>
      </c>
      <c r="F11138" s="9" t="s">
        <v>188</v>
      </c>
      <c r="G11138" s="9" t="s">
        <v>213</v>
      </c>
      <c r="H11138" s="9" t="s">
        <v>161</v>
      </c>
      <c r="I11138" s="9" t="s">
        <v>389</v>
      </c>
      <c r="J11138" s="9" t="s">
        <v>1774</v>
      </c>
      <c r="K11138" s="9" t="s">
        <v>246</v>
      </c>
      <c r="L11138" s="9" t="s">
        <v>293</v>
      </c>
      <c r="M11138" s="9" t="s">
        <v>1387</v>
      </c>
      <c r="N11138" s="9" t="s">
        <v>200</v>
      </c>
      <c r="O11138" s="9" t="s">
        <v>116</v>
      </c>
      <c r="P11138" s="9" t="s">
        <v>295</v>
      </c>
      <c r="Q11138" s="9" t="s">
        <v>219</v>
      </c>
      <c r="R11138" s="9">
        <v>0</v>
      </c>
      <c r="S11138" s="9">
        <v>5</v>
      </c>
      <c r="U11138" s="9" t="s">
        <v>376</v>
      </c>
      <c r="X11138" s="9">
        <f>INDEX(SLA_Policy!$D$2:$D$5,MATCH(F11138,SLA_Policy!$A$2:$A$5,0))</f>
        <v>72</v>
      </c>
      <c r="Y11138" s="9" t="str">
        <f>IF(E11138="Cancelled","Excluded",IF(D11138="",IF((SLA_Policy!$B$8-B11138)*24&gt;X11138,"Open - Breached","Open - On Track"),IF((D11138-B11138)*24&lt;=X11138,"Met","Breached")))</f>
        <v>Met</v>
      </c>
    </row>
    <row r="11139" spans="1:25" x14ac:dyDescent="0.25">
      <c r="A11139" s="9" t="s">
        <v>15802</v>
      </c>
      <c r="B11139" s="23">
        <v>46240.411111111098</v>
      </c>
      <c r="C11139" s="23">
        <v>46240.430555555598</v>
      </c>
      <c r="D11139" s="23">
        <v>46240.556250000001</v>
      </c>
      <c r="E11139" s="9" t="s">
        <v>212</v>
      </c>
      <c r="F11139" s="9" t="s">
        <v>188</v>
      </c>
      <c r="G11139" s="9" t="s">
        <v>213</v>
      </c>
      <c r="H11139" s="9" t="s">
        <v>163</v>
      </c>
      <c r="I11139" s="9" t="s">
        <v>250</v>
      </c>
      <c r="J11139" s="9" t="s">
        <v>451</v>
      </c>
      <c r="K11139" s="9" t="s">
        <v>262</v>
      </c>
      <c r="L11139" s="9" t="s">
        <v>104</v>
      </c>
      <c r="M11139" s="9" t="s">
        <v>407</v>
      </c>
      <c r="N11139" s="9" t="s">
        <v>196</v>
      </c>
      <c r="O11139" s="9" t="s">
        <v>176</v>
      </c>
      <c r="P11139" s="9" t="s">
        <v>570</v>
      </c>
      <c r="Q11139" s="9" t="s">
        <v>219</v>
      </c>
      <c r="R11139" s="9">
        <v>0</v>
      </c>
      <c r="S11139" s="9">
        <v>61</v>
      </c>
      <c r="T11139" s="9" t="s">
        <v>229</v>
      </c>
      <c r="U11139" s="9" t="s">
        <v>230</v>
      </c>
      <c r="X11139" s="9">
        <f>INDEX(SLA_Policy!$D$2:$D$5,MATCH(F11139,SLA_Policy!$A$2:$A$5,0))</f>
        <v>72</v>
      </c>
      <c r="Y11139" s="9" t="str">
        <f>IF(E11139="Cancelled","Excluded",IF(D11139="",IF((SLA_Policy!$B$8-B11139)*24&gt;X11139,"Open - Breached","Open - On Track"),IF((D11139-B11139)*24&lt;=X11139,"Met","Breached")))</f>
        <v>Met</v>
      </c>
    </row>
    <row r="11140" spans="1:25" x14ac:dyDescent="0.25">
      <c r="A11140" s="9" t="s">
        <v>15803</v>
      </c>
      <c r="B11140" s="23">
        <v>46240.413888888899</v>
      </c>
      <c r="C11140" s="23">
        <v>46240.427083333299</v>
      </c>
      <c r="D11140" s="23">
        <v>46240.559027777803</v>
      </c>
      <c r="E11140" s="9" t="s">
        <v>212</v>
      </c>
      <c r="F11140" s="9" t="s">
        <v>188</v>
      </c>
      <c r="G11140" s="9" t="s">
        <v>213</v>
      </c>
      <c r="H11140" s="9" t="s">
        <v>162</v>
      </c>
      <c r="I11140" s="9" t="s">
        <v>345</v>
      </c>
      <c r="J11140" s="9" t="s">
        <v>5325</v>
      </c>
      <c r="K11140" s="9" t="s">
        <v>225</v>
      </c>
      <c r="L11140" s="9" t="s">
        <v>226</v>
      </c>
      <c r="M11140" s="9" t="s">
        <v>2672</v>
      </c>
      <c r="N11140" s="9" t="s">
        <v>198</v>
      </c>
      <c r="O11140" s="9" t="s">
        <v>179</v>
      </c>
      <c r="P11140" s="9" t="s">
        <v>264</v>
      </c>
      <c r="Q11140" s="9" t="s">
        <v>219</v>
      </c>
      <c r="R11140" s="9">
        <v>0</v>
      </c>
      <c r="S11140" s="9">
        <v>36</v>
      </c>
      <c r="U11140" s="9" t="s">
        <v>248</v>
      </c>
      <c r="W11140" s="9">
        <v>4</v>
      </c>
      <c r="X11140" s="9">
        <f>INDEX(SLA_Policy!$D$2:$D$5,MATCH(F11140,SLA_Policy!$A$2:$A$5,0))</f>
        <v>72</v>
      </c>
      <c r="Y11140" s="9" t="str">
        <f>IF(E11140="Cancelled","Excluded",IF(D11140="",IF((SLA_Policy!$B$8-B11140)*24&gt;X11140,"Open - Breached","Open - On Track"),IF((D11140-B11140)*24&lt;=X11140,"Met","Breached")))</f>
        <v>Met</v>
      </c>
    </row>
    <row r="11141" spans="1:25" x14ac:dyDescent="0.25">
      <c r="A11141" s="9" t="s">
        <v>15804</v>
      </c>
      <c r="B11141" s="23">
        <v>46240.425000000003</v>
      </c>
      <c r="C11141" s="23">
        <v>46240.433333333298</v>
      </c>
      <c r="D11141" s="23">
        <v>46240.545138888898</v>
      </c>
      <c r="E11141" s="9" t="s">
        <v>212</v>
      </c>
      <c r="F11141" s="9" t="s">
        <v>187</v>
      </c>
      <c r="G11141" s="9" t="s">
        <v>213</v>
      </c>
      <c r="H11141" s="9" t="s">
        <v>164</v>
      </c>
      <c r="I11141" s="9" t="s">
        <v>260</v>
      </c>
      <c r="J11141" s="9" t="s">
        <v>15256</v>
      </c>
      <c r="K11141" s="9" t="s">
        <v>410</v>
      </c>
      <c r="L11141" s="9" t="s">
        <v>293</v>
      </c>
      <c r="M11141" s="9" t="s">
        <v>1103</v>
      </c>
      <c r="N11141" s="9" t="s">
        <v>197</v>
      </c>
      <c r="O11141" s="9" t="s">
        <v>179</v>
      </c>
      <c r="P11141" s="9" t="s">
        <v>264</v>
      </c>
      <c r="Q11141" s="9" t="s">
        <v>273</v>
      </c>
      <c r="R11141" s="9">
        <v>1</v>
      </c>
      <c r="S11141" s="9">
        <v>28</v>
      </c>
      <c r="T11141" s="9" t="s">
        <v>265</v>
      </c>
      <c r="U11141" s="9" t="s">
        <v>266</v>
      </c>
      <c r="X11141" s="9">
        <f>INDEX(SLA_Policy!$D$2:$D$5,MATCH(F11141,SLA_Policy!$A$2:$A$5,0))</f>
        <v>8</v>
      </c>
      <c r="Y11141" s="9" t="str">
        <f>IF(E11141="Cancelled","Excluded",IF(D11141="",IF((SLA_Policy!$B$8-B11141)*24&gt;X11141,"Open - Breached","Open - On Track"),IF((D11141-B11141)*24&lt;=X11141,"Met","Breached")))</f>
        <v>Met</v>
      </c>
    </row>
    <row r="11142" spans="1:25" x14ac:dyDescent="0.25">
      <c r="A11142" s="9" t="s">
        <v>15805</v>
      </c>
      <c r="B11142" s="23">
        <v>46240.431944444397</v>
      </c>
      <c r="C11142" s="23">
        <v>46240.468055555597</v>
      </c>
      <c r="D11142" s="23">
        <v>46241.316666666702</v>
      </c>
      <c r="E11142" s="9" t="s">
        <v>212</v>
      </c>
      <c r="F11142" s="9" t="s">
        <v>189</v>
      </c>
      <c r="G11142" s="9" t="s">
        <v>213</v>
      </c>
      <c r="H11142" s="9" t="s">
        <v>166</v>
      </c>
      <c r="I11142" s="9" t="s">
        <v>398</v>
      </c>
      <c r="J11142" s="9" t="s">
        <v>399</v>
      </c>
      <c r="K11142" s="9" t="s">
        <v>215</v>
      </c>
      <c r="L11142" s="9" t="s">
        <v>104</v>
      </c>
      <c r="M11142" s="9" t="s">
        <v>1442</v>
      </c>
      <c r="N11142" s="9" t="s">
        <v>197</v>
      </c>
      <c r="O11142" s="9" t="s">
        <v>181</v>
      </c>
      <c r="P11142" s="9" t="s">
        <v>289</v>
      </c>
      <c r="Q11142" s="9" t="s">
        <v>219</v>
      </c>
      <c r="R11142" s="9">
        <v>0</v>
      </c>
      <c r="S11142" s="9">
        <v>77</v>
      </c>
      <c r="U11142" s="9" t="s">
        <v>290</v>
      </c>
      <c r="X11142" s="9">
        <f>INDEX(SLA_Policy!$D$2:$D$5,MATCH(F11142,SLA_Policy!$A$2:$A$5,0))</f>
        <v>120</v>
      </c>
      <c r="Y11142" s="9" t="str">
        <f>IF(E11142="Cancelled","Excluded",IF(D11142="",IF((SLA_Policy!$B$8-B11142)*24&gt;X11142,"Open - Breached","Open - On Track"),IF((D11142-B11142)*24&lt;=X11142,"Met","Breached")))</f>
        <v>Met</v>
      </c>
    </row>
    <row r="11143" spans="1:25" x14ac:dyDescent="0.25">
      <c r="A11143" s="9" t="s">
        <v>15806</v>
      </c>
      <c r="B11143" s="23">
        <v>46240.434722222199</v>
      </c>
      <c r="C11143" s="23">
        <v>46240.454861111102</v>
      </c>
      <c r="D11143" s="23">
        <v>46240.635416666701</v>
      </c>
      <c r="E11143" s="9" t="s">
        <v>212</v>
      </c>
      <c r="F11143" s="9" t="s">
        <v>188</v>
      </c>
      <c r="G11143" s="9" t="s">
        <v>213</v>
      </c>
      <c r="H11143" s="9" t="s">
        <v>161</v>
      </c>
      <c r="I11143" s="9" t="s">
        <v>297</v>
      </c>
      <c r="J11143" s="9" t="s">
        <v>521</v>
      </c>
      <c r="K11143" s="9" t="s">
        <v>246</v>
      </c>
      <c r="L11143" s="9" t="s">
        <v>311</v>
      </c>
      <c r="M11143" s="9" t="s">
        <v>832</v>
      </c>
      <c r="N11143" s="9" t="s">
        <v>196</v>
      </c>
      <c r="O11143" s="9" t="s">
        <v>177</v>
      </c>
      <c r="P11143" s="9" t="s">
        <v>457</v>
      </c>
      <c r="Q11143" s="9" t="s">
        <v>219</v>
      </c>
      <c r="R11143" s="9">
        <v>0</v>
      </c>
      <c r="S11143" s="9">
        <v>13</v>
      </c>
      <c r="U11143" s="9" t="s">
        <v>376</v>
      </c>
      <c r="W11143" s="9">
        <v>5</v>
      </c>
      <c r="X11143" s="9">
        <f>INDEX(SLA_Policy!$D$2:$D$5,MATCH(F11143,SLA_Policy!$A$2:$A$5,0))</f>
        <v>72</v>
      </c>
      <c r="Y11143" s="9" t="str">
        <f>IF(E11143="Cancelled","Excluded",IF(D11143="",IF((SLA_Policy!$B$8-B11143)*24&gt;X11143,"Open - Breached","Open - On Track"),IF((D11143-B11143)*24&lt;=X11143,"Met","Breached")))</f>
        <v>Met</v>
      </c>
    </row>
    <row r="11144" spans="1:25" x14ac:dyDescent="0.25">
      <c r="A11144" s="9" t="s">
        <v>15807</v>
      </c>
      <c r="B11144" s="23">
        <v>46240.438194444498</v>
      </c>
      <c r="C11144" s="23">
        <v>46240.4868055556</v>
      </c>
      <c r="D11144" s="23">
        <v>46240.769444444399</v>
      </c>
      <c r="E11144" s="9" t="s">
        <v>212</v>
      </c>
      <c r="F11144" s="9" t="s">
        <v>188</v>
      </c>
      <c r="G11144" s="9" t="s">
        <v>213</v>
      </c>
      <c r="H11144" s="9" t="s">
        <v>165</v>
      </c>
      <c r="I11144" s="9" t="s">
        <v>567</v>
      </c>
      <c r="J11144" s="9" t="s">
        <v>8798</v>
      </c>
      <c r="K11144" s="9" t="s">
        <v>225</v>
      </c>
      <c r="L11144" s="9" t="s">
        <v>351</v>
      </c>
      <c r="M11144" s="9" t="s">
        <v>779</v>
      </c>
      <c r="N11144" s="9" t="s">
        <v>197</v>
      </c>
      <c r="O11144" s="9" t="s">
        <v>176</v>
      </c>
      <c r="P11144" s="9" t="s">
        <v>419</v>
      </c>
      <c r="Q11144" s="9" t="s">
        <v>219</v>
      </c>
      <c r="R11144" s="9">
        <v>0</v>
      </c>
      <c r="S11144" s="9">
        <v>10</v>
      </c>
      <c r="U11144" s="9" t="s">
        <v>266</v>
      </c>
      <c r="W11144" s="9">
        <v>5</v>
      </c>
      <c r="X11144" s="9">
        <f>INDEX(SLA_Policy!$D$2:$D$5,MATCH(F11144,SLA_Policy!$A$2:$A$5,0))</f>
        <v>72</v>
      </c>
      <c r="Y11144" s="9" t="str">
        <f>IF(E11144="Cancelled","Excluded",IF(D11144="",IF((SLA_Policy!$B$8-B11144)*24&gt;X11144,"Open - Breached","Open - On Track"),IF((D11144-B11144)*24&lt;=X11144,"Met","Breached")))</f>
        <v>Met</v>
      </c>
    </row>
    <row r="11145" spans="1:25" x14ac:dyDescent="0.25">
      <c r="A11145" s="9" t="s">
        <v>15808</v>
      </c>
      <c r="B11145" s="23">
        <v>46240.439583333296</v>
      </c>
      <c r="C11145" s="23">
        <v>46240.618055555598</v>
      </c>
      <c r="D11145" s="23">
        <v>46244.391666666699</v>
      </c>
      <c r="E11145" s="9" t="s">
        <v>212</v>
      </c>
      <c r="F11145" s="9" t="s">
        <v>189</v>
      </c>
      <c r="G11145" s="9" t="s">
        <v>236</v>
      </c>
      <c r="H11145" s="9" t="s">
        <v>161</v>
      </c>
      <c r="I11145" s="9" t="s">
        <v>237</v>
      </c>
      <c r="J11145" s="9" t="s">
        <v>2936</v>
      </c>
      <c r="K11145" s="9" t="s">
        <v>225</v>
      </c>
      <c r="L11145" s="9" t="s">
        <v>216</v>
      </c>
      <c r="M11145" s="9" t="s">
        <v>2770</v>
      </c>
      <c r="N11145" s="9" t="s">
        <v>196</v>
      </c>
      <c r="O11145" s="9" t="s">
        <v>177</v>
      </c>
      <c r="P11145" s="9" t="s">
        <v>457</v>
      </c>
      <c r="Q11145" s="9" t="s">
        <v>219</v>
      </c>
      <c r="R11145" s="9">
        <v>1</v>
      </c>
      <c r="S11145" s="9">
        <v>28</v>
      </c>
      <c r="U11145" s="9" t="s">
        <v>242</v>
      </c>
      <c r="X11145" s="9">
        <f>INDEX(SLA_Policy!$D$2:$D$5,MATCH(F11145,SLA_Policy!$A$2:$A$5,0))</f>
        <v>120</v>
      </c>
      <c r="Y11145" s="9" t="str">
        <f>IF(E11145="Cancelled","Excluded",IF(D11145="",IF((SLA_Policy!$B$8-B11145)*24&gt;X11145,"Open - Breached","Open - On Track"),IF((D11145-B11145)*24&lt;=X11145,"Met","Breached")))</f>
        <v>Met</v>
      </c>
    </row>
    <row r="11146" spans="1:25" x14ac:dyDescent="0.25">
      <c r="A11146" s="9" t="s">
        <v>15809</v>
      </c>
      <c r="B11146" s="23">
        <v>46240.443749999999</v>
      </c>
      <c r="C11146" s="23">
        <v>46240.449305555601</v>
      </c>
      <c r="D11146" s="23">
        <v>46240.595138888901</v>
      </c>
      <c r="E11146" s="9" t="s">
        <v>212</v>
      </c>
      <c r="F11146" s="9" t="s">
        <v>188</v>
      </c>
      <c r="G11146" s="9" t="s">
        <v>236</v>
      </c>
      <c r="H11146" s="9" t="s">
        <v>161</v>
      </c>
      <c r="I11146" s="9" t="s">
        <v>237</v>
      </c>
      <c r="J11146" s="9" t="s">
        <v>2321</v>
      </c>
      <c r="K11146" s="9" t="s">
        <v>246</v>
      </c>
      <c r="L11146" s="9" t="s">
        <v>311</v>
      </c>
      <c r="M11146" s="9" t="s">
        <v>1860</v>
      </c>
      <c r="N11146" s="9" t="s">
        <v>199</v>
      </c>
      <c r="O11146" s="9" t="s">
        <v>177</v>
      </c>
      <c r="P11146" s="9" t="s">
        <v>457</v>
      </c>
      <c r="Q11146" s="9" t="s">
        <v>219</v>
      </c>
      <c r="R11146" s="9">
        <v>0</v>
      </c>
      <c r="S11146" s="9">
        <v>15</v>
      </c>
      <c r="U11146" s="9" t="s">
        <v>242</v>
      </c>
      <c r="X11146" s="9">
        <f>INDEX(SLA_Policy!$D$2:$D$5,MATCH(F11146,SLA_Policy!$A$2:$A$5,0))</f>
        <v>72</v>
      </c>
      <c r="Y11146" s="9" t="str">
        <f>IF(E11146="Cancelled","Excluded",IF(D11146="",IF((SLA_Policy!$B$8-B11146)*24&gt;X11146,"Open - Breached","Open - On Track"),IF((D11146-B11146)*24&lt;=X11146,"Met","Breached")))</f>
        <v>Met</v>
      </c>
    </row>
    <row r="11147" spans="1:25" x14ac:dyDescent="0.25">
      <c r="A11147" s="9" t="s">
        <v>15810</v>
      </c>
      <c r="B11147" s="23">
        <v>46240.4465277778</v>
      </c>
      <c r="C11147" s="23">
        <v>46240.449305555601</v>
      </c>
      <c r="D11147" s="23">
        <v>46240.621527777803</v>
      </c>
      <c r="E11147" s="9" t="s">
        <v>212</v>
      </c>
      <c r="F11147" s="9" t="s">
        <v>187</v>
      </c>
      <c r="G11147" s="9" t="s">
        <v>213</v>
      </c>
      <c r="H11147" s="9" t="s">
        <v>88</v>
      </c>
      <c r="I11147" s="9" t="s">
        <v>486</v>
      </c>
      <c r="J11147" s="9" t="s">
        <v>6268</v>
      </c>
      <c r="K11147" s="9" t="s">
        <v>246</v>
      </c>
      <c r="L11147" s="9" t="s">
        <v>226</v>
      </c>
      <c r="M11147" s="9" t="s">
        <v>1016</v>
      </c>
      <c r="N11147" s="9" t="s">
        <v>199</v>
      </c>
      <c r="O11147" s="9" t="s">
        <v>178</v>
      </c>
      <c r="P11147" s="9" t="s">
        <v>360</v>
      </c>
      <c r="Q11147" s="9" t="s">
        <v>273</v>
      </c>
      <c r="R11147" s="9">
        <v>0</v>
      </c>
      <c r="S11147" s="9">
        <v>18</v>
      </c>
      <c r="U11147" s="9" t="s">
        <v>221</v>
      </c>
      <c r="X11147" s="9">
        <f>INDEX(SLA_Policy!$D$2:$D$5,MATCH(F11147,SLA_Policy!$A$2:$A$5,0))</f>
        <v>8</v>
      </c>
      <c r="Y11147" s="9" t="str">
        <f>IF(E11147="Cancelled","Excluded",IF(D11147="",IF((SLA_Policy!$B$8-B11147)*24&gt;X11147,"Open - Breached","Open - On Track"),IF((D11147-B11147)*24&lt;=X11147,"Met","Breached")))</f>
        <v>Met</v>
      </c>
    </row>
    <row r="11148" spans="1:25" x14ac:dyDescent="0.25">
      <c r="A11148" s="9" t="s">
        <v>15811</v>
      </c>
      <c r="B11148" s="23">
        <v>46240.45</v>
      </c>
      <c r="C11148" s="23">
        <v>46240.525000000001</v>
      </c>
      <c r="D11148" s="23">
        <v>46240.529166666704</v>
      </c>
      <c r="E11148" s="9" t="s">
        <v>212</v>
      </c>
      <c r="F11148" s="9" t="s">
        <v>188</v>
      </c>
      <c r="G11148" s="9" t="s">
        <v>213</v>
      </c>
      <c r="H11148" s="9" t="s">
        <v>166</v>
      </c>
      <c r="I11148" s="9" t="s">
        <v>286</v>
      </c>
      <c r="J11148" s="9" t="s">
        <v>15435</v>
      </c>
      <c r="K11148" s="9" t="s">
        <v>215</v>
      </c>
      <c r="L11148" s="9" t="s">
        <v>307</v>
      </c>
      <c r="M11148" s="9" t="s">
        <v>1319</v>
      </c>
      <c r="N11148" s="9" t="s">
        <v>196</v>
      </c>
      <c r="O11148" s="9" t="s">
        <v>181</v>
      </c>
      <c r="P11148" s="9" t="s">
        <v>449</v>
      </c>
      <c r="Q11148" s="9" t="s">
        <v>219</v>
      </c>
      <c r="R11148" s="9">
        <v>0</v>
      </c>
      <c r="S11148" s="9">
        <v>5</v>
      </c>
      <c r="U11148" s="9" t="s">
        <v>290</v>
      </c>
      <c r="W11148" s="9">
        <v>5</v>
      </c>
      <c r="X11148" s="9">
        <f>INDEX(SLA_Policy!$D$2:$D$5,MATCH(F11148,SLA_Policy!$A$2:$A$5,0))</f>
        <v>72</v>
      </c>
      <c r="Y11148" s="9" t="str">
        <f>IF(E11148="Cancelled","Excluded",IF(D11148="",IF((SLA_Policy!$B$8-B11148)*24&gt;X11148,"Open - Breached","Open - On Track"),IF((D11148-B11148)*24&lt;=X11148,"Met","Breached")))</f>
        <v>Met</v>
      </c>
    </row>
    <row r="11149" spans="1:25" x14ac:dyDescent="0.25">
      <c r="A11149" s="9" t="s">
        <v>15812</v>
      </c>
      <c r="B11149" s="23">
        <v>46240.463194444397</v>
      </c>
      <c r="C11149" s="23">
        <v>46240.4777777778</v>
      </c>
      <c r="D11149" s="23">
        <v>46241.410416666702</v>
      </c>
      <c r="E11149" s="9" t="s">
        <v>212</v>
      </c>
      <c r="F11149" s="9" t="s">
        <v>188</v>
      </c>
      <c r="G11149" s="9" t="s">
        <v>213</v>
      </c>
      <c r="H11149" s="9" t="s">
        <v>162</v>
      </c>
      <c r="I11149" s="9" t="s">
        <v>345</v>
      </c>
      <c r="J11149" s="9" t="s">
        <v>11649</v>
      </c>
      <c r="K11149" s="9" t="s">
        <v>246</v>
      </c>
      <c r="L11149" s="9" t="s">
        <v>226</v>
      </c>
      <c r="M11149" s="9" t="s">
        <v>776</v>
      </c>
      <c r="N11149" s="9" t="s">
        <v>196</v>
      </c>
      <c r="O11149" s="9" t="s">
        <v>179</v>
      </c>
      <c r="P11149" s="9" t="s">
        <v>337</v>
      </c>
      <c r="Q11149" s="9" t="s">
        <v>219</v>
      </c>
      <c r="R11149" s="9">
        <v>0</v>
      </c>
      <c r="S11149" s="9">
        <v>11</v>
      </c>
      <c r="U11149" s="9" t="s">
        <v>266</v>
      </c>
      <c r="X11149" s="9">
        <f>INDEX(SLA_Policy!$D$2:$D$5,MATCH(F11149,SLA_Policy!$A$2:$A$5,0))</f>
        <v>72</v>
      </c>
      <c r="Y11149" s="9" t="str">
        <f>IF(E11149="Cancelled","Excluded",IF(D11149="",IF((SLA_Policy!$B$8-B11149)*24&gt;X11149,"Open - Breached","Open - On Track"),IF((D11149-B11149)*24&lt;=X11149,"Met","Breached")))</f>
        <v>Met</v>
      </c>
    </row>
    <row r="11150" spans="1:25" x14ac:dyDescent="0.25">
      <c r="A11150" s="9" t="s">
        <v>15813</v>
      </c>
      <c r="B11150" s="23">
        <v>46240.474305555603</v>
      </c>
      <c r="C11150" s="23">
        <v>46240.577777777798</v>
      </c>
      <c r="D11150" s="23">
        <v>46241.323611111096</v>
      </c>
      <c r="E11150" s="9" t="s">
        <v>212</v>
      </c>
      <c r="F11150" s="9" t="s">
        <v>188</v>
      </c>
      <c r="G11150" s="9" t="s">
        <v>213</v>
      </c>
      <c r="H11150" s="9" t="s">
        <v>165</v>
      </c>
      <c r="I11150" s="9" t="s">
        <v>567</v>
      </c>
      <c r="J11150" s="9" t="s">
        <v>1451</v>
      </c>
      <c r="K11150" s="9" t="s">
        <v>246</v>
      </c>
      <c r="L11150" s="9" t="s">
        <v>226</v>
      </c>
      <c r="M11150" s="9" t="s">
        <v>3294</v>
      </c>
      <c r="N11150" s="9" t="s">
        <v>197</v>
      </c>
      <c r="O11150" s="9" t="s">
        <v>176</v>
      </c>
      <c r="P11150" s="9" t="s">
        <v>228</v>
      </c>
      <c r="Q11150" s="9" t="s">
        <v>219</v>
      </c>
      <c r="R11150" s="9">
        <v>0</v>
      </c>
      <c r="S11150" s="9">
        <v>35</v>
      </c>
      <c r="U11150" s="9" t="s">
        <v>266</v>
      </c>
      <c r="X11150" s="9">
        <f>INDEX(SLA_Policy!$D$2:$D$5,MATCH(F11150,SLA_Policy!$A$2:$A$5,0))</f>
        <v>72</v>
      </c>
      <c r="Y11150" s="9" t="str">
        <f>IF(E11150="Cancelled","Excluded",IF(D11150="",IF((SLA_Policy!$B$8-B11150)*24&gt;X11150,"Open - Breached","Open - On Track"),IF((D11150-B11150)*24&lt;=X11150,"Met","Breached")))</f>
        <v>Met</v>
      </c>
    </row>
    <row r="11151" spans="1:25" x14ac:dyDescent="0.25">
      <c r="A11151" s="9" t="s">
        <v>15814</v>
      </c>
      <c r="B11151" s="23">
        <v>46240.478472222203</v>
      </c>
      <c r="C11151" s="23">
        <v>46240.479861111096</v>
      </c>
      <c r="D11151" s="23">
        <v>46240.768750000003</v>
      </c>
      <c r="E11151" s="9" t="s">
        <v>212</v>
      </c>
      <c r="F11151" s="9" t="s">
        <v>188</v>
      </c>
      <c r="G11151" s="9" t="s">
        <v>213</v>
      </c>
      <c r="H11151" s="9" t="s">
        <v>167</v>
      </c>
      <c r="I11151" s="9" t="s">
        <v>362</v>
      </c>
      <c r="J11151" s="9" t="s">
        <v>15815</v>
      </c>
      <c r="K11151" s="9" t="s">
        <v>246</v>
      </c>
      <c r="L11151" s="9" t="s">
        <v>311</v>
      </c>
      <c r="M11151" s="9" t="s">
        <v>3569</v>
      </c>
      <c r="N11151" s="9" t="s">
        <v>198</v>
      </c>
      <c r="O11151" s="9" t="s">
        <v>176</v>
      </c>
      <c r="P11151" s="9" t="s">
        <v>228</v>
      </c>
      <c r="Q11151" s="9" t="s">
        <v>219</v>
      </c>
      <c r="R11151" s="9">
        <v>0</v>
      </c>
      <c r="S11151" s="9">
        <v>30</v>
      </c>
      <c r="U11151" s="9" t="s">
        <v>376</v>
      </c>
      <c r="X11151" s="9">
        <f>INDEX(SLA_Policy!$D$2:$D$5,MATCH(F11151,SLA_Policy!$A$2:$A$5,0))</f>
        <v>72</v>
      </c>
      <c r="Y11151" s="9" t="str">
        <f>IF(E11151="Cancelled","Excluded",IF(D11151="",IF((SLA_Policy!$B$8-B11151)*24&gt;X11151,"Open - Breached","Open - On Track"),IF((D11151-B11151)*24&lt;=X11151,"Met","Breached")))</f>
        <v>Met</v>
      </c>
    </row>
    <row r="11152" spans="1:25" x14ac:dyDescent="0.25">
      <c r="A11152" s="9" t="s">
        <v>15816</v>
      </c>
      <c r="B11152" s="23">
        <v>46240.479861111096</v>
      </c>
      <c r="C11152" s="23">
        <v>46240.485416666699</v>
      </c>
      <c r="D11152" s="23">
        <v>46240.75</v>
      </c>
      <c r="E11152" s="9" t="s">
        <v>212</v>
      </c>
      <c r="F11152" s="9" t="s">
        <v>188</v>
      </c>
      <c r="G11152" s="9" t="s">
        <v>213</v>
      </c>
      <c r="H11152" s="9" t="s">
        <v>167</v>
      </c>
      <c r="I11152" s="9" t="s">
        <v>362</v>
      </c>
      <c r="J11152" s="9" t="s">
        <v>2694</v>
      </c>
      <c r="K11152" s="9" t="s">
        <v>215</v>
      </c>
      <c r="L11152" s="9" t="s">
        <v>226</v>
      </c>
      <c r="M11152" s="9" t="s">
        <v>1515</v>
      </c>
      <c r="N11152" s="9" t="s">
        <v>199</v>
      </c>
      <c r="O11152" s="9" t="s">
        <v>180</v>
      </c>
      <c r="P11152" s="9" t="s">
        <v>381</v>
      </c>
      <c r="Q11152" s="9" t="s">
        <v>219</v>
      </c>
      <c r="R11152" s="9">
        <v>0</v>
      </c>
      <c r="S11152" s="9">
        <v>26</v>
      </c>
      <c r="U11152" s="9" t="s">
        <v>290</v>
      </c>
      <c r="X11152" s="9">
        <f>INDEX(SLA_Policy!$D$2:$D$5,MATCH(F11152,SLA_Policy!$A$2:$A$5,0))</f>
        <v>72</v>
      </c>
      <c r="Y11152" s="9" t="str">
        <f>IF(E11152="Cancelled","Excluded",IF(D11152="",IF((SLA_Policy!$B$8-B11152)*24&gt;X11152,"Open - Breached","Open - On Track"),IF((D11152-B11152)*24&lt;=X11152,"Met","Breached")))</f>
        <v>Met</v>
      </c>
    </row>
    <row r="11153" spans="1:25" x14ac:dyDescent="0.25">
      <c r="A11153" s="9" t="s">
        <v>15817</v>
      </c>
      <c r="B11153" s="23">
        <v>46240.484722222202</v>
      </c>
      <c r="C11153" s="23">
        <v>46240.514583333301</v>
      </c>
      <c r="D11153" s="23">
        <v>46241.390277777798</v>
      </c>
      <c r="E11153" s="9" t="s">
        <v>212</v>
      </c>
      <c r="F11153" s="9" t="s">
        <v>188</v>
      </c>
      <c r="G11153" s="9" t="s">
        <v>213</v>
      </c>
      <c r="H11153" s="9" t="s">
        <v>166</v>
      </c>
      <c r="I11153" s="9" t="s">
        <v>398</v>
      </c>
      <c r="J11153" s="9" t="s">
        <v>11528</v>
      </c>
      <c r="K11153" s="9" t="s">
        <v>215</v>
      </c>
      <c r="L11153" s="9" t="s">
        <v>226</v>
      </c>
      <c r="M11153" s="9" t="s">
        <v>1515</v>
      </c>
      <c r="N11153" s="9" t="s">
        <v>196</v>
      </c>
      <c r="O11153" s="9" t="s">
        <v>181</v>
      </c>
      <c r="P11153" s="9" t="s">
        <v>289</v>
      </c>
      <c r="Q11153" s="9" t="s">
        <v>219</v>
      </c>
      <c r="R11153" s="9">
        <v>0</v>
      </c>
      <c r="S11153" s="9">
        <v>39</v>
      </c>
      <c r="U11153" s="9" t="s">
        <v>290</v>
      </c>
      <c r="X11153" s="9">
        <f>INDEX(SLA_Policy!$D$2:$D$5,MATCH(F11153,SLA_Policy!$A$2:$A$5,0))</f>
        <v>72</v>
      </c>
      <c r="Y11153" s="9" t="str">
        <f>IF(E11153="Cancelled","Excluded",IF(D11153="",IF((SLA_Policy!$B$8-B11153)*24&gt;X11153,"Open - Breached","Open - On Track"),IF((D11153-B11153)*24&lt;=X11153,"Met","Breached")))</f>
        <v>Met</v>
      </c>
    </row>
    <row r="11154" spans="1:25" x14ac:dyDescent="0.25">
      <c r="A11154" s="9" t="s">
        <v>15818</v>
      </c>
      <c r="B11154" s="23">
        <v>46240.485416666699</v>
      </c>
      <c r="C11154" s="23">
        <v>46240.496527777803</v>
      </c>
      <c r="D11154" s="23">
        <v>46241.340972222199</v>
      </c>
      <c r="E11154" s="9" t="s">
        <v>212</v>
      </c>
      <c r="F11154" s="9" t="s">
        <v>188</v>
      </c>
      <c r="G11154" s="9" t="s">
        <v>213</v>
      </c>
      <c r="H11154" s="9" t="s">
        <v>167</v>
      </c>
      <c r="I11154" s="9" t="s">
        <v>536</v>
      </c>
      <c r="J11154" s="9" t="s">
        <v>995</v>
      </c>
      <c r="K11154" s="9" t="s">
        <v>246</v>
      </c>
      <c r="L11154" s="9" t="s">
        <v>226</v>
      </c>
      <c r="M11154" s="9" t="s">
        <v>826</v>
      </c>
      <c r="N11154" s="9" t="s">
        <v>196</v>
      </c>
      <c r="O11154" s="9" t="s">
        <v>180</v>
      </c>
      <c r="P11154" s="9" t="s">
        <v>381</v>
      </c>
      <c r="Q11154" s="9" t="s">
        <v>273</v>
      </c>
      <c r="R11154" s="9">
        <v>0</v>
      </c>
      <c r="S11154" s="9">
        <v>84</v>
      </c>
      <c r="T11154" s="9" t="s">
        <v>136</v>
      </c>
      <c r="U11154" s="9" t="s">
        <v>290</v>
      </c>
      <c r="X11154" s="9">
        <f>INDEX(SLA_Policy!$D$2:$D$5,MATCH(F11154,SLA_Policy!$A$2:$A$5,0))</f>
        <v>72</v>
      </c>
      <c r="Y11154" s="9" t="str">
        <f>IF(E11154="Cancelled","Excluded",IF(D11154="",IF((SLA_Policy!$B$8-B11154)*24&gt;X11154,"Open - Breached","Open - On Track"),IF((D11154-B11154)*24&lt;=X11154,"Met","Breached")))</f>
        <v>Met</v>
      </c>
    </row>
    <row r="11155" spans="1:25" x14ac:dyDescent="0.25">
      <c r="A11155" s="9" t="s">
        <v>15819</v>
      </c>
      <c r="B11155" s="23">
        <v>46240.487500000003</v>
      </c>
      <c r="C11155" s="23">
        <v>46240.489583333299</v>
      </c>
      <c r="D11155" s="23">
        <v>46240.7277777778</v>
      </c>
      <c r="E11155" s="9" t="s">
        <v>212</v>
      </c>
      <c r="F11155" s="9" t="s">
        <v>188</v>
      </c>
      <c r="G11155" s="9" t="s">
        <v>213</v>
      </c>
      <c r="H11155" s="9" t="s">
        <v>167</v>
      </c>
      <c r="I11155" s="9" t="s">
        <v>349</v>
      </c>
      <c r="J11155" s="9" t="s">
        <v>15820</v>
      </c>
      <c r="K11155" s="9" t="s">
        <v>303</v>
      </c>
      <c r="L11155" s="9" t="s">
        <v>216</v>
      </c>
      <c r="M11155" s="9" t="s">
        <v>1097</v>
      </c>
      <c r="N11155" s="9" t="s">
        <v>198</v>
      </c>
      <c r="O11155" s="9" t="s">
        <v>116</v>
      </c>
      <c r="P11155" s="9" t="s">
        <v>295</v>
      </c>
      <c r="Q11155" s="9" t="s">
        <v>219</v>
      </c>
      <c r="R11155" s="9">
        <v>0</v>
      </c>
      <c r="S11155" s="9">
        <v>20</v>
      </c>
      <c r="U11155" s="9" t="s">
        <v>266</v>
      </c>
      <c r="X11155" s="9">
        <f>INDEX(SLA_Policy!$D$2:$D$5,MATCH(F11155,SLA_Policy!$A$2:$A$5,0))</f>
        <v>72</v>
      </c>
      <c r="Y11155" s="9" t="str">
        <f>IF(E11155="Cancelled","Excluded",IF(D11155="",IF((SLA_Policy!$B$8-B11155)*24&gt;X11155,"Open - Breached","Open - On Track"),IF((D11155-B11155)*24&lt;=X11155,"Met","Breached")))</f>
        <v>Met</v>
      </c>
    </row>
    <row r="11156" spans="1:25" x14ac:dyDescent="0.25">
      <c r="A11156" s="9" t="s">
        <v>15821</v>
      </c>
      <c r="B11156" s="23">
        <v>46240.503472222197</v>
      </c>
      <c r="C11156" s="23">
        <v>46240.615277777797</v>
      </c>
      <c r="D11156" s="23">
        <v>46241.552777777797</v>
      </c>
      <c r="E11156" s="9" t="s">
        <v>212</v>
      </c>
      <c r="F11156" s="9" t="s">
        <v>189</v>
      </c>
      <c r="G11156" s="9" t="s">
        <v>213</v>
      </c>
      <c r="H11156" s="9" t="s">
        <v>162</v>
      </c>
      <c r="I11156" s="9" t="s">
        <v>244</v>
      </c>
      <c r="J11156" s="9" t="s">
        <v>518</v>
      </c>
      <c r="K11156" s="9" t="s">
        <v>262</v>
      </c>
      <c r="L11156" s="9" t="s">
        <v>307</v>
      </c>
      <c r="M11156" s="9" t="s">
        <v>4968</v>
      </c>
      <c r="N11156" s="9" t="s">
        <v>197</v>
      </c>
      <c r="O11156" s="9" t="s">
        <v>179</v>
      </c>
      <c r="P11156" s="9" t="s">
        <v>337</v>
      </c>
      <c r="Q11156" s="9" t="s">
        <v>219</v>
      </c>
      <c r="R11156" s="9">
        <v>0</v>
      </c>
      <c r="S11156" s="9">
        <v>23</v>
      </c>
      <c r="U11156" s="9" t="s">
        <v>266</v>
      </c>
      <c r="X11156" s="9">
        <f>INDEX(SLA_Policy!$D$2:$D$5,MATCH(F11156,SLA_Policy!$A$2:$A$5,0))</f>
        <v>120</v>
      </c>
      <c r="Y11156" s="9" t="str">
        <f>IF(E11156="Cancelled","Excluded",IF(D11156="",IF((SLA_Policy!$B$8-B11156)*24&gt;X11156,"Open - Breached","Open - On Track"),IF((D11156-B11156)*24&lt;=X11156,"Met","Breached")))</f>
        <v>Met</v>
      </c>
    </row>
    <row r="11157" spans="1:25" x14ac:dyDescent="0.25">
      <c r="A11157" s="9" t="s">
        <v>15822</v>
      </c>
      <c r="B11157" s="23">
        <v>46240.515277777798</v>
      </c>
      <c r="C11157" s="23">
        <v>46240.545833333301</v>
      </c>
      <c r="D11157" s="23">
        <v>46241.333333333299</v>
      </c>
      <c r="E11157" s="9" t="s">
        <v>212</v>
      </c>
      <c r="F11157" s="9" t="s">
        <v>188</v>
      </c>
      <c r="G11157" s="9" t="s">
        <v>213</v>
      </c>
      <c r="H11157" s="9" t="s">
        <v>163</v>
      </c>
      <c r="I11157" s="9" t="s">
        <v>405</v>
      </c>
      <c r="J11157" s="9" t="s">
        <v>7578</v>
      </c>
      <c r="K11157" s="9" t="s">
        <v>246</v>
      </c>
      <c r="L11157" s="9" t="s">
        <v>351</v>
      </c>
      <c r="M11157" s="9" t="s">
        <v>1750</v>
      </c>
      <c r="N11157" s="9" t="s">
        <v>196</v>
      </c>
      <c r="O11157" s="9" t="s">
        <v>116</v>
      </c>
      <c r="P11157" s="9" t="s">
        <v>342</v>
      </c>
      <c r="Q11157" s="9" t="s">
        <v>219</v>
      </c>
      <c r="R11157" s="9">
        <v>0</v>
      </c>
      <c r="S11157" s="9">
        <v>20</v>
      </c>
      <c r="U11157" s="9" t="s">
        <v>230</v>
      </c>
      <c r="X11157" s="9">
        <f>INDEX(SLA_Policy!$D$2:$D$5,MATCH(F11157,SLA_Policy!$A$2:$A$5,0))</f>
        <v>72</v>
      </c>
      <c r="Y11157" s="9" t="str">
        <f>IF(E11157="Cancelled","Excluded",IF(D11157="",IF((SLA_Policy!$B$8-B11157)*24&gt;X11157,"Open - Breached","Open - On Track"),IF((D11157-B11157)*24&lt;=X11157,"Met","Breached")))</f>
        <v>Met</v>
      </c>
    </row>
    <row r="11158" spans="1:25" x14ac:dyDescent="0.25">
      <c r="A11158" s="9" t="s">
        <v>15823</v>
      </c>
      <c r="B11158" s="23">
        <v>46240.525000000001</v>
      </c>
      <c r="C11158" s="23">
        <v>46240.526388888902</v>
      </c>
      <c r="D11158" s="23">
        <v>46241.293749999997</v>
      </c>
      <c r="E11158" s="9" t="s">
        <v>212</v>
      </c>
      <c r="F11158" s="9" t="s">
        <v>188</v>
      </c>
      <c r="G11158" s="9" t="s">
        <v>213</v>
      </c>
      <c r="H11158" s="9" t="s">
        <v>164</v>
      </c>
      <c r="I11158" s="9" t="s">
        <v>478</v>
      </c>
      <c r="J11158" s="9" t="s">
        <v>15824</v>
      </c>
      <c r="K11158" s="9" t="s">
        <v>246</v>
      </c>
      <c r="L11158" s="9" t="s">
        <v>311</v>
      </c>
      <c r="M11158" s="9" t="s">
        <v>1565</v>
      </c>
      <c r="N11158" s="9" t="s">
        <v>198</v>
      </c>
      <c r="O11158" s="9" t="s">
        <v>178</v>
      </c>
      <c r="P11158" s="9" t="s">
        <v>414</v>
      </c>
      <c r="Q11158" s="9" t="s">
        <v>273</v>
      </c>
      <c r="R11158" s="9">
        <v>0</v>
      </c>
      <c r="S11158" s="9">
        <v>8</v>
      </c>
      <c r="T11158" s="9" t="s">
        <v>464</v>
      </c>
      <c r="U11158" s="9" t="s">
        <v>290</v>
      </c>
      <c r="X11158" s="9">
        <f>INDEX(SLA_Policy!$D$2:$D$5,MATCH(F11158,SLA_Policy!$A$2:$A$5,0))</f>
        <v>72</v>
      </c>
      <c r="Y11158" s="9" t="str">
        <f>IF(E11158="Cancelled","Excluded",IF(D11158="",IF((SLA_Policy!$B$8-B11158)*24&gt;X11158,"Open - Breached","Open - On Track"),IF((D11158-B11158)*24&lt;=X11158,"Met","Breached")))</f>
        <v>Met</v>
      </c>
    </row>
    <row r="11159" spans="1:25" x14ac:dyDescent="0.25">
      <c r="A11159" s="9" t="s">
        <v>15825</v>
      </c>
      <c r="B11159" s="23">
        <v>46240.5402777778</v>
      </c>
      <c r="C11159" s="23">
        <v>46240.565972222197</v>
      </c>
      <c r="D11159" s="23">
        <v>46244.329861111102</v>
      </c>
      <c r="E11159" s="9" t="s">
        <v>212</v>
      </c>
      <c r="F11159" s="9" t="s">
        <v>189</v>
      </c>
      <c r="G11159" s="9" t="s">
        <v>236</v>
      </c>
      <c r="H11159" s="9" t="s">
        <v>164</v>
      </c>
      <c r="I11159" s="9" t="s">
        <v>421</v>
      </c>
      <c r="J11159" s="9" t="s">
        <v>1733</v>
      </c>
      <c r="K11159" s="9" t="s">
        <v>246</v>
      </c>
      <c r="L11159" s="9" t="s">
        <v>293</v>
      </c>
      <c r="M11159" s="9" t="s">
        <v>2393</v>
      </c>
      <c r="N11159" s="9" t="s">
        <v>196</v>
      </c>
      <c r="O11159" s="9" t="s">
        <v>116</v>
      </c>
      <c r="P11159" s="9" t="s">
        <v>258</v>
      </c>
      <c r="Q11159" s="9" t="s">
        <v>219</v>
      </c>
      <c r="R11159" s="9">
        <v>0</v>
      </c>
      <c r="S11159" s="9">
        <v>25</v>
      </c>
      <c r="T11159" s="9" t="s">
        <v>464</v>
      </c>
      <c r="U11159" s="9" t="s">
        <v>242</v>
      </c>
      <c r="W11159" s="9">
        <v>4</v>
      </c>
      <c r="X11159" s="9">
        <f>INDEX(SLA_Policy!$D$2:$D$5,MATCH(F11159,SLA_Policy!$A$2:$A$5,0))</f>
        <v>120</v>
      </c>
      <c r="Y11159" s="9" t="str">
        <f>IF(E11159="Cancelled","Excluded",IF(D11159="",IF((SLA_Policy!$B$8-B11159)*24&gt;X11159,"Open - Breached","Open - On Track"),IF((D11159-B11159)*24&lt;=X11159,"Met","Breached")))</f>
        <v>Met</v>
      </c>
    </row>
    <row r="11160" spans="1:25" x14ac:dyDescent="0.25">
      <c r="A11160" s="9" t="s">
        <v>15826</v>
      </c>
      <c r="B11160" s="23">
        <v>46240.542361111096</v>
      </c>
      <c r="C11160" s="23">
        <v>46240.559027777803</v>
      </c>
      <c r="D11160" s="23">
        <v>46241.474999999999</v>
      </c>
      <c r="E11160" s="9" t="s">
        <v>212</v>
      </c>
      <c r="F11160" s="9" t="s">
        <v>188</v>
      </c>
      <c r="G11160" s="9" t="s">
        <v>236</v>
      </c>
      <c r="H11160" s="9" t="s">
        <v>164</v>
      </c>
      <c r="I11160" s="9" t="s">
        <v>421</v>
      </c>
      <c r="J11160" s="9" t="s">
        <v>4015</v>
      </c>
      <c r="K11160" s="9" t="s">
        <v>246</v>
      </c>
      <c r="L11160" s="9" t="s">
        <v>104</v>
      </c>
      <c r="M11160" s="9" t="s">
        <v>918</v>
      </c>
      <c r="N11160" s="9" t="s">
        <v>196</v>
      </c>
      <c r="O11160" s="9" t="s">
        <v>180</v>
      </c>
      <c r="P11160" s="9" t="s">
        <v>318</v>
      </c>
      <c r="Q11160" s="9" t="s">
        <v>219</v>
      </c>
      <c r="R11160" s="9">
        <v>0</v>
      </c>
      <c r="S11160" s="9">
        <v>17</v>
      </c>
      <c r="T11160" s="9" t="s">
        <v>343</v>
      </c>
      <c r="U11160" s="9" t="s">
        <v>242</v>
      </c>
      <c r="W11160" s="9">
        <v>5</v>
      </c>
      <c r="X11160" s="9">
        <f>INDEX(SLA_Policy!$D$2:$D$5,MATCH(F11160,SLA_Policy!$A$2:$A$5,0))</f>
        <v>72</v>
      </c>
      <c r="Y11160" s="9" t="str">
        <f>IF(E11160="Cancelled","Excluded",IF(D11160="",IF((SLA_Policy!$B$8-B11160)*24&gt;X11160,"Open - Breached","Open - On Track"),IF((D11160-B11160)*24&lt;=X11160,"Met","Breached")))</f>
        <v>Met</v>
      </c>
    </row>
    <row r="11161" spans="1:25" x14ac:dyDescent="0.25">
      <c r="A11161" s="9" t="s">
        <v>15827</v>
      </c>
      <c r="B11161" s="23">
        <v>46240.545138888898</v>
      </c>
      <c r="C11161" s="23">
        <v>46240.597222222197</v>
      </c>
      <c r="D11161" s="23">
        <v>46241.3305555556</v>
      </c>
      <c r="E11161" s="9" t="s">
        <v>212</v>
      </c>
      <c r="F11161" s="9" t="s">
        <v>188</v>
      </c>
      <c r="G11161" s="9" t="s">
        <v>236</v>
      </c>
      <c r="H11161" s="9" t="s">
        <v>161</v>
      </c>
      <c r="I11161" s="9" t="s">
        <v>237</v>
      </c>
      <c r="J11161" s="9" t="s">
        <v>2351</v>
      </c>
      <c r="K11161" s="9" t="s">
        <v>225</v>
      </c>
      <c r="L11161" s="9" t="s">
        <v>216</v>
      </c>
      <c r="M11161" s="9" t="s">
        <v>1324</v>
      </c>
      <c r="N11161" s="9" t="s">
        <v>196</v>
      </c>
      <c r="O11161" s="9" t="s">
        <v>177</v>
      </c>
      <c r="P11161" s="9" t="s">
        <v>457</v>
      </c>
      <c r="Q11161" s="9" t="s">
        <v>219</v>
      </c>
      <c r="R11161" s="9">
        <v>0</v>
      </c>
      <c r="S11161" s="9">
        <v>27</v>
      </c>
      <c r="U11161" s="9" t="s">
        <v>242</v>
      </c>
      <c r="X11161" s="9">
        <f>INDEX(SLA_Policy!$D$2:$D$5,MATCH(F11161,SLA_Policy!$A$2:$A$5,0))</f>
        <v>72</v>
      </c>
      <c r="Y11161" s="9" t="str">
        <f>IF(E11161="Cancelled","Excluded",IF(D11161="",IF((SLA_Policy!$B$8-B11161)*24&gt;X11161,"Open - Breached","Open - On Track"),IF((D11161-B11161)*24&lt;=X11161,"Met","Breached")))</f>
        <v>Met</v>
      </c>
    </row>
    <row r="11162" spans="1:25" x14ac:dyDescent="0.25">
      <c r="A11162" s="9" t="s">
        <v>15828</v>
      </c>
      <c r="B11162" s="23">
        <v>46240.548611111102</v>
      </c>
      <c r="C11162" s="23">
        <v>46240.574305555601</v>
      </c>
      <c r="D11162" s="23">
        <v>46241.402083333298</v>
      </c>
      <c r="E11162" s="9" t="s">
        <v>212</v>
      </c>
      <c r="F11162" s="9" t="s">
        <v>188</v>
      </c>
      <c r="G11162" s="9" t="s">
        <v>213</v>
      </c>
      <c r="H11162" s="9" t="s">
        <v>165</v>
      </c>
      <c r="I11162" s="9" t="s">
        <v>469</v>
      </c>
      <c r="J11162" s="9" t="s">
        <v>6960</v>
      </c>
      <c r="K11162" s="9" t="s">
        <v>239</v>
      </c>
      <c r="L11162" s="9" t="s">
        <v>226</v>
      </c>
      <c r="M11162" s="9" t="s">
        <v>1487</v>
      </c>
      <c r="N11162" s="9" t="s">
        <v>196</v>
      </c>
      <c r="O11162" s="9" t="s">
        <v>176</v>
      </c>
      <c r="P11162" s="9" t="s">
        <v>419</v>
      </c>
      <c r="Q11162" s="9" t="s">
        <v>273</v>
      </c>
      <c r="R11162" s="9">
        <v>0</v>
      </c>
      <c r="S11162" s="9">
        <v>10</v>
      </c>
      <c r="U11162" s="9" t="s">
        <v>230</v>
      </c>
      <c r="X11162" s="9">
        <f>INDEX(SLA_Policy!$D$2:$D$5,MATCH(F11162,SLA_Policy!$A$2:$A$5,0))</f>
        <v>72</v>
      </c>
      <c r="Y11162" s="9" t="str">
        <f>IF(E11162="Cancelled","Excluded",IF(D11162="",IF((SLA_Policy!$B$8-B11162)*24&gt;X11162,"Open - Breached","Open - On Track"),IF((D11162-B11162)*24&lt;=X11162,"Met","Breached")))</f>
        <v>Met</v>
      </c>
    </row>
    <row r="11163" spans="1:25" x14ac:dyDescent="0.25">
      <c r="A11163" s="9" t="s">
        <v>15829</v>
      </c>
      <c r="B11163" s="23">
        <v>46240.590972222199</v>
      </c>
      <c r="C11163" s="23">
        <v>46240.604166666701</v>
      </c>
      <c r="D11163" s="23">
        <v>46241.377083333296</v>
      </c>
      <c r="E11163" s="9" t="s">
        <v>212</v>
      </c>
      <c r="F11163" s="9" t="s">
        <v>188</v>
      </c>
      <c r="G11163" s="9" t="s">
        <v>213</v>
      </c>
      <c r="H11163" s="9" t="s">
        <v>163</v>
      </c>
      <c r="I11163" s="9" t="s">
        <v>250</v>
      </c>
      <c r="J11163" s="9" t="s">
        <v>4118</v>
      </c>
      <c r="K11163" s="9" t="s">
        <v>303</v>
      </c>
      <c r="L11163" s="9" t="s">
        <v>226</v>
      </c>
      <c r="M11163" s="9" t="s">
        <v>452</v>
      </c>
      <c r="N11163" s="9" t="s">
        <v>196</v>
      </c>
      <c r="O11163" s="9" t="s">
        <v>176</v>
      </c>
      <c r="P11163" s="9" t="s">
        <v>419</v>
      </c>
      <c r="Q11163" s="9" t="s">
        <v>219</v>
      </c>
      <c r="R11163" s="9">
        <v>0</v>
      </c>
      <c r="S11163" s="9">
        <v>41</v>
      </c>
      <c r="T11163" s="9" t="s">
        <v>322</v>
      </c>
      <c r="U11163" s="9" t="s">
        <v>230</v>
      </c>
      <c r="W11163" s="9">
        <v>5</v>
      </c>
      <c r="X11163" s="9">
        <f>INDEX(SLA_Policy!$D$2:$D$5,MATCH(F11163,SLA_Policy!$A$2:$A$5,0))</f>
        <v>72</v>
      </c>
      <c r="Y11163" s="9" t="str">
        <f>IF(E11163="Cancelled","Excluded",IF(D11163="",IF((SLA_Policy!$B$8-B11163)*24&gt;X11163,"Open - Breached","Open - On Track"),IF((D11163-B11163)*24&lt;=X11163,"Met","Breached")))</f>
        <v>Met</v>
      </c>
    </row>
    <row r="11164" spans="1:25" x14ac:dyDescent="0.25">
      <c r="A11164" s="9" t="s">
        <v>15830</v>
      </c>
      <c r="B11164" s="23">
        <v>46240.623611111099</v>
      </c>
      <c r="C11164" s="23">
        <v>46240.668055555601</v>
      </c>
      <c r="D11164" s="23">
        <v>46241.393750000003</v>
      </c>
      <c r="E11164" s="9" t="s">
        <v>212</v>
      </c>
      <c r="F11164" s="9" t="s">
        <v>188</v>
      </c>
      <c r="G11164" s="9" t="s">
        <v>213</v>
      </c>
      <c r="H11164" s="9" t="s">
        <v>161</v>
      </c>
      <c r="I11164" s="9" t="s">
        <v>297</v>
      </c>
      <c r="J11164" s="9" t="s">
        <v>1248</v>
      </c>
      <c r="K11164" s="9" t="s">
        <v>262</v>
      </c>
      <c r="L11164" s="9" t="s">
        <v>216</v>
      </c>
      <c r="M11164" s="9" t="s">
        <v>2349</v>
      </c>
      <c r="N11164" s="9" t="s">
        <v>199</v>
      </c>
      <c r="O11164" s="9" t="s">
        <v>177</v>
      </c>
      <c r="P11164" s="9" t="s">
        <v>457</v>
      </c>
      <c r="Q11164" s="9" t="s">
        <v>219</v>
      </c>
      <c r="R11164" s="9">
        <v>0</v>
      </c>
      <c r="S11164" s="9">
        <v>19</v>
      </c>
      <c r="U11164" s="9" t="s">
        <v>290</v>
      </c>
      <c r="X11164" s="9">
        <f>INDEX(SLA_Policy!$D$2:$D$5,MATCH(F11164,SLA_Policy!$A$2:$A$5,0))</f>
        <v>72</v>
      </c>
      <c r="Y11164" s="9" t="str">
        <f>IF(E11164="Cancelled","Excluded",IF(D11164="",IF((SLA_Policy!$B$8-B11164)*24&gt;X11164,"Open - Breached","Open - On Track"),IF((D11164-B11164)*24&lt;=X11164,"Met","Breached")))</f>
        <v>Met</v>
      </c>
    </row>
    <row r="11165" spans="1:25" x14ac:dyDescent="0.25">
      <c r="A11165" s="9" t="s">
        <v>15831</v>
      </c>
      <c r="B11165" s="23">
        <v>46240.632638888899</v>
      </c>
      <c r="C11165" s="23">
        <v>46240.640277777798</v>
      </c>
      <c r="D11165" s="23">
        <v>46240.761111111096</v>
      </c>
      <c r="E11165" s="9" t="s">
        <v>212</v>
      </c>
      <c r="F11165" s="9" t="s">
        <v>187</v>
      </c>
      <c r="G11165" s="9" t="s">
        <v>213</v>
      </c>
      <c r="H11165" s="9" t="s">
        <v>88</v>
      </c>
      <c r="I11165" s="9" t="s">
        <v>92</v>
      </c>
      <c r="J11165" s="9" t="s">
        <v>714</v>
      </c>
      <c r="K11165" s="9" t="s">
        <v>215</v>
      </c>
      <c r="L11165" s="9" t="s">
        <v>311</v>
      </c>
      <c r="M11165" s="9" t="s">
        <v>538</v>
      </c>
      <c r="N11165" s="9" t="s">
        <v>196</v>
      </c>
      <c r="O11165" s="9" t="s">
        <v>178</v>
      </c>
      <c r="P11165" s="9" t="s">
        <v>360</v>
      </c>
      <c r="Q11165" s="9" t="s">
        <v>273</v>
      </c>
      <c r="R11165" s="9">
        <v>0</v>
      </c>
      <c r="S11165" s="9">
        <v>13</v>
      </c>
      <c r="T11165" s="9" t="s">
        <v>136</v>
      </c>
      <c r="U11165" s="9" t="s">
        <v>661</v>
      </c>
      <c r="X11165" s="9">
        <f>INDEX(SLA_Policy!$D$2:$D$5,MATCH(F11165,SLA_Policy!$A$2:$A$5,0))</f>
        <v>8</v>
      </c>
      <c r="Y11165" s="9" t="str">
        <f>IF(E11165="Cancelled","Excluded",IF(D11165="",IF((SLA_Policy!$B$8-B11165)*24&gt;X11165,"Open - Breached","Open - On Track"),IF((D11165-B11165)*24&lt;=X11165,"Met","Breached")))</f>
        <v>Met</v>
      </c>
    </row>
    <row r="11166" spans="1:25" x14ac:dyDescent="0.25">
      <c r="A11166" s="9" t="s">
        <v>15832</v>
      </c>
      <c r="B11166" s="23">
        <v>46240.646527777797</v>
      </c>
      <c r="C11166" s="23">
        <v>46240.649305555598</v>
      </c>
      <c r="D11166" s="23">
        <v>46241.331944444399</v>
      </c>
      <c r="E11166" s="9" t="s">
        <v>212</v>
      </c>
      <c r="F11166" s="9" t="s">
        <v>188</v>
      </c>
      <c r="G11166" s="9" t="s">
        <v>213</v>
      </c>
      <c r="H11166" s="9" t="s">
        <v>167</v>
      </c>
      <c r="I11166" s="9" t="s">
        <v>362</v>
      </c>
      <c r="J11166" s="9" t="s">
        <v>15833</v>
      </c>
      <c r="K11166" s="9" t="s">
        <v>246</v>
      </c>
      <c r="L11166" s="9" t="s">
        <v>270</v>
      </c>
      <c r="M11166" s="9" t="s">
        <v>2962</v>
      </c>
      <c r="N11166" s="9" t="s">
        <v>196</v>
      </c>
      <c r="O11166" s="9" t="s">
        <v>116</v>
      </c>
      <c r="P11166" s="9" t="s">
        <v>234</v>
      </c>
      <c r="Q11166" s="9" t="s">
        <v>219</v>
      </c>
      <c r="R11166" s="9">
        <v>0</v>
      </c>
      <c r="S11166" s="9">
        <v>43</v>
      </c>
      <c r="U11166" s="9" t="s">
        <v>290</v>
      </c>
      <c r="X11166" s="9">
        <f>INDEX(SLA_Policy!$D$2:$D$5,MATCH(F11166,SLA_Policy!$A$2:$A$5,0))</f>
        <v>72</v>
      </c>
      <c r="Y11166" s="9" t="str">
        <f>IF(E11166="Cancelled","Excluded",IF(D11166="",IF((SLA_Policy!$B$8-B11166)*24&gt;X11166,"Open - Breached","Open - On Track"),IF((D11166-B11166)*24&lt;=X11166,"Met","Breached")))</f>
        <v>Met</v>
      </c>
    </row>
    <row r="11167" spans="1:25" x14ac:dyDescent="0.25">
      <c r="A11167" s="9" t="s">
        <v>15834</v>
      </c>
      <c r="B11167" s="23">
        <v>46240.655555555597</v>
      </c>
      <c r="C11167" s="23">
        <v>46240.730555555601</v>
      </c>
      <c r="D11167" s="23">
        <v>46241.390277777798</v>
      </c>
      <c r="E11167" s="9" t="s">
        <v>212</v>
      </c>
      <c r="F11167" s="9" t="s">
        <v>188</v>
      </c>
      <c r="G11167" s="9" t="s">
        <v>213</v>
      </c>
      <c r="H11167" s="9" t="s">
        <v>166</v>
      </c>
      <c r="I11167" s="9" t="s">
        <v>398</v>
      </c>
      <c r="J11167" s="9" t="s">
        <v>11528</v>
      </c>
      <c r="K11167" s="9" t="s">
        <v>246</v>
      </c>
      <c r="L11167" s="9" t="s">
        <v>351</v>
      </c>
      <c r="M11167" s="9" t="s">
        <v>1624</v>
      </c>
      <c r="N11167" s="9" t="s">
        <v>197</v>
      </c>
      <c r="O11167" s="9" t="s">
        <v>181</v>
      </c>
      <c r="P11167" s="9" t="s">
        <v>445</v>
      </c>
      <c r="Q11167" s="9" t="s">
        <v>219</v>
      </c>
      <c r="R11167" s="9">
        <v>0</v>
      </c>
      <c r="S11167" s="9">
        <v>27</v>
      </c>
      <c r="U11167" s="9" t="s">
        <v>376</v>
      </c>
      <c r="X11167" s="9">
        <f>INDEX(SLA_Policy!$D$2:$D$5,MATCH(F11167,SLA_Policy!$A$2:$A$5,0))</f>
        <v>72</v>
      </c>
      <c r="Y11167" s="9" t="str">
        <f>IF(E11167="Cancelled","Excluded",IF(D11167="",IF((SLA_Policy!$B$8-B11167)*24&gt;X11167,"Open - Breached","Open - On Track"),IF((D11167-B11167)*24&lt;=X11167,"Met","Breached")))</f>
        <v>Met</v>
      </c>
    </row>
    <row r="11168" spans="1:25" x14ac:dyDescent="0.25">
      <c r="A11168" s="9" t="s">
        <v>15835</v>
      </c>
      <c r="B11168" s="23">
        <v>46240.663888888899</v>
      </c>
      <c r="C11168" s="23">
        <v>46240.668749999997</v>
      </c>
      <c r="D11168" s="23">
        <v>46241.359027777798</v>
      </c>
      <c r="E11168" s="9" t="s">
        <v>212</v>
      </c>
      <c r="F11168" s="9" t="s">
        <v>188</v>
      </c>
      <c r="G11168" s="9" t="s">
        <v>236</v>
      </c>
      <c r="H11168" s="9" t="s">
        <v>161</v>
      </c>
      <c r="I11168" s="9" t="s">
        <v>237</v>
      </c>
      <c r="J11168" s="9" t="s">
        <v>15836</v>
      </c>
      <c r="K11168" s="9" t="s">
        <v>246</v>
      </c>
      <c r="L11168" s="9" t="s">
        <v>216</v>
      </c>
      <c r="M11168" s="9" t="s">
        <v>1512</v>
      </c>
      <c r="N11168" s="9" t="s">
        <v>199</v>
      </c>
      <c r="O11168" s="9" t="s">
        <v>177</v>
      </c>
      <c r="P11168" s="9" t="s">
        <v>457</v>
      </c>
      <c r="Q11168" s="9" t="s">
        <v>219</v>
      </c>
      <c r="R11168" s="9">
        <v>0</v>
      </c>
      <c r="S11168" s="9">
        <v>41</v>
      </c>
      <c r="U11168" s="9" t="s">
        <v>242</v>
      </c>
      <c r="W11168" s="9">
        <v>5</v>
      </c>
      <c r="X11168" s="9">
        <f>INDEX(SLA_Policy!$D$2:$D$5,MATCH(F11168,SLA_Policy!$A$2:$A$5,0))</f>
        <v>72</v>
      </c>
      <c r="Y11168" s="9" t="str">
        <f>IF(E11168="Cancelled","Excluded",IF(D11168="",IF((SLA_Policy!$B$8-B11168)*24&gt;X11168,"Open - Breached","Open - On Track"),IF((D11168-B11168)*24&lt;=X11168,"Met","Breached")))</f>
        <v>Met</v>
      </c>
    </row>
    <row r="11169" spans="1:25" x14ac:dyDescent="0.25">
      <c r="A11169" s="9" t="s">
        <v>15837</v>
      </c>
      <c r="B11169" s="23">
        <v>46240.6694444444</v>
      </c>
      <c r="C11169" s="23">
        <v>46240.770138888904</v>
      </c>
      <c r="D11169" s="23">
        <v>46244.372916666704</v>
      </c>
      <c r="E11169" s="9" t="s">
        <v>212</v>
      </c>
      <c r="F11169" s="9" t="s">
        <v>188</v>
      </c>
      <c r="G11169" s="9" t="s">
        <v>213</v>
      </c>
      <c r="H11169" s="9" t="s">
        <v>164</v>
      </c>
      <c r="I11169" s="9" t="s">
        <v>260</v>
      </c>
      <c r="J11169" s="9" t="s">
        <v>2270</v>
      </c>
      <c r="K11169" s="9" t="s">
        <v>410</v>
      </c>
      <c r="L11169" s="9" t="s">
        <v>351</v>
      </c>
      <c r="M11169" s="9" t="s">
        <v>1224</v>
      </c>
      <c r="N11169" s="9" t="s">
        <v>197</v>
      </c>
      <c r="O11169" s="9" t="s">
        <v>180</v>
      </c>
      <c r="P11169" s="9" t="s">
        <v>318</v>
      </c>
      <c r="Q11169" s="9" t="s">
        <v>219</v>
      </c>
      <c r="R11169" s="9">
        <v>0</v>
      </c>
      <c r="S11169" s="9">
        <v>23</v>
      </c>
      <c r="T11169" s="9" t="s">
        <v>265</v>
      </c>
      <c r="U11169" s="9" t="s">
        <v>266</v>
      </c>
      <c r="X11169" s="9">
        <f>INDEX(SLA_Policy!$D$2:$D$5,MATCH(F11169,SLA_Policy!$A$2:$A$5,0))</f>
        <v>72</v>
      </c>
      <c r="Y11169" s="9" t="str">
        <f>IF(E11169="Cancelled","Excluded",IF(D11169="",IF((SLA_Policy!$B$8-B11169)*24&gt;X11169,"Open - Breached","Open - On Track"),IF((D11169-B11169)*24&lt;=X11169,"Met","Breached")))</f>
        <v>Breached</v>
      </c>
    </row>
    <row r="11170" spans="1:25" x14ac:dyDescent="0.25">
      <c r="A11170" s="9" t="s">
        <v>15838</v>
      </c>
      <c r="B11170" s="23">
        <v>46240.680555555598</v>
      </c>
      <c r="C11170" s="23">
        <v>46240.685416666704</v>
      </c>
      <c r="D11170" s="23">
        <v>46240.718055555597</v>
      </c>
      <c r="E11170" s="9" t="s">
        <v>212</v>
      </c>
      <c r="F11170" s="9" t="s">
        <v>188</v>
      </c>
      <c r="G11170" s="9" t="s">
        <v>213</v>
      </c>
      <c r="H11170" s="9" t="s">
        <v>161</v>
      </c>
      <c r="I11170" s="9" t="s">
        <v>389</v>
      </c>
      <c r="J11170" s="9" t="s">
        <v>1870</v>
      </c>
      <c r="K11170" s="9" t="s">
        <v>246</v>
      </c>
      <c r="L11170" s="9" t="s">
        <v>282</v>
      </c>
      <c r="M11170" s="9" t="s">
        <v>283</v>
      </c>
      <c r="N11170" s="9" t="s">
        <v>198</v>
      </c>
      <c r="O11170" s="9" t="s">
        <v>116</v>
      </c>
      <c r="P11170" s="9" t="s">
        <v>574</v>
      </c>
      <c r="Q11170" s="9" t="s">
        <v>219</v>
      </c>
      <c r="R11170" s="9">
        <v>0</v>
      </c>
      <c r="S11170" s="9">
        <v>2</v>
      </c>
      <c r="U11170" s="9" t="s">
        <v>376</v>
      </c>
      <c r="X11170" s="9">
        <f>INDEX(SLA_Policy!$D$2:$D$5,MATCH(F11170,SLA_Policy!$A$2:$A$5,0))</f>
        <v>72</v>
      </c>
      <c r="Y11170" s="9" t="str">
        <f>IF(E11170="Cancelled","Excluded",IF(D11170="",IF((SLA_Policy!$B$8-B11170)*24&gt;X11170,"Open - Breached","Open - On Track"),IF((D11170-B11170)*24&lt;=X11170,"Met","Breached")))</f>
        <v>Met</v>
      </c>
    </row>
    <row r="11171" spans="1:25" x14ac:dyDescent="0.25">
      <c r="A11171" s="9" t="s">
        <v>15839</v>
      </c>
      <c r="B11171" s="23">
        <v>46240.683333333298</v>
      </c>
      <c r="C11171" s="23">
        <v>46240.686805555597</v>
      </c>
      <c r="D11171" s="23">
        <v>46241.337500000001</v>
      </c>
      <c r="E11171" s="9" t="s">
        <v>212</v>
      </c>
      <c r="F11171" s="9" t="s">
        <v>189</v>
      </c>
      <c r="G11171" s="9" t="s">
        <v>213</v>
      </c>
      <c r="H11171" s="9" t="s">
        <v>161</v>
      </c>
      <c r="I11171" s="9" t="s">
        <v>297</v>
      </c>
      <c r="J11171" s="9" t="s">
        <v>6349</v>
      </c>
      <c r="K11171" s="9" t="s">
        <v>303</v>
      </c>
      <c r="L11171" s="9" t="s">
        <v>216</v>
      </c>
      <c r="M11171" s="9" t="s">
        <v>647</v>
      </c>
      <c r="N11171" s="9" t="s">
        <v>200</v>
      </c>
      <c r="O11171" s="9" t="s">
        <v>177</v>
      </c>
      <c r="P11171" s="9" t="s">
        <v>300</v>
      </c>
      <c r="Q11171" s="9" t="s">
        <v>273</v>
      </c>
      <c r="R11171" s="9">
        <v>0</v>
      </c>
      <c r="S11171" s="9">
        <v>13</v>
      </c>
      <c r="U11171" s="9" t="s">
        <v>376</v>
      </c>
      <c r="W11171" s="9">
        <v>5</v>
      </c>
      <c r="X11171" s="9">
        <f>INDEX(SLA_Policy!$D$2:$D$5,MATCH(F11171,SLA_Policy!$A$2:$A$5,0))</f>
        <v>120</v>
      </c>
      <c r="Y11171" s="9" t="str">
        <f>IF(E11171="Cancelled","Excluded",IF(D11171="",IF((SLA_Policy!$B$8-B11171)*24&gt;X11171,"Open - Breached","Open - On Track"),IF((D11171-B11171)*24&lt;=X11171,"Met","Breached")))</f>
        <v>Met</v>
      </c>
    </row>
    <row r="11172" spans="1:25" x14ac:dyDescent="0.25">
      <c r="A11172" s="9" t="s">
        <v>15840</v>
      </c>
      <c r="B11172" s="23">
        <v>46240.7006944444</v>
      </c>
      <c r="C11172" s="23">
        <v>46241.364583333299</v>
      </c>
      <c r="D11172" s="23">
        <v>46241.377777777801</v>
      </c>
      <c r="E11172" s="9" t="s">
        <v>212</v>
      </c>
      <c r="F11172" s="9" t="s">
        <v>189</v>
      </c>
      <c r="G11172" s="9" t="s">
        <v>213</v>
      </c>
      <c r="H11172" s="9" t="s">
        <v>164</v>
      </c>
      <c r="I11172" s="9" t="s">
        <v>260</v>
      </c>
      <c r="J11172" s="9" t="s">
        <v>15481</v>
      </c>
      <c r="K11172" s="9" t="s">
        <v>14602</v>
      </c>
      <c r="L11172" s="9" t="s">
        <v>12094</v>
      </c>
      <c r="M11172" s="9" t="s">
        <v>14687</v>
      </c>
      <c r="N11172" s="9" t="s">
        <v>199</v>
      </c>
      <c r="O11172" s="9" t="s">
        <v>182</v>
      </c>
      <c r="P11172" s="9" t="s">
        <v>13226</v>
      </c>
      <c r="Q11172" s="9" t="s">
        <v>219</v>
      </c>
      <c r="R11172" s="9">
        <v>0</v>
      </c>
      <c r="S11172" s="9">
        <v>55</v>
      </c>
      <c r="T11172" s="9" t="s">
        <v>265</v>
      </c>
      <c r="U11172" s="9" t="s">
        <v>290</v>
      </c>
      <c r="W11172" s="9">
        <v>4</v>
      </c>
      <c r="X11172" s="9">
        <f>INDEX(SLA_Policy!$D$2:$D$5,MATCH(F11172,SLA_Policy!$A$2:$A$5,0))</f>
        <v>120</v>
      </c>
      <c r="Y11172" s="9" t="str">
        <f>IF(E11172="Cancelled","Excluded",IF(D11172="",IF((SLA_Policy!$B$8-B11172)*24&gt;X11172,"Open - Breached","Open - On Track"),IF((D11172-B11172)*24&lt;=X11172,"Met","Breached")))</f>
        <v>Met</v>
      </c>
    </row>
    <row r="11173" spans="1:25" x14ac:dyDescent="0.25">
      <c r="A11173" s="9" t="s">
        <v>15841</v>
      </c>
      <c r="B11173" s="23">
        <v>46240.701388888898</v>
      </c>
      <c r="C11173" s="23">
        <v>46240.770138888904</v>
      </c>
      <c r="D11173" s="23">
        <v>46244.373611111099</v>
      </c>
      <c r="E11173" s="9" t="s">
        <v>212</v>
      </c>
      <c r="F11173" s="9" t="s">
        <v>188</v>
      </c>
      <c r="G11173" s="9" t="s">
        <v>236</v>
      </c>
      <c r="H11173" s="9" t="s">
        <v>167</v>
      </c>
      <c r="I11173" s="9" t="s">
        <v>255</v>
      </c>
      <c r="J11173" s="9" t="s">
        <v>12286</v>
      </c>
      <c r="K11173" s="9" t="s">
        <v>246</v>
      </c>
      <c r="L11173" s="9" t="s">
        <v>395</v>
      </c>
      <c r="M11173" s="9" t="s">
        <v>9184</v>
      </c>
      <c r="N11173" s="9" t="s">
        <v>197</v>
      </c>
      <c r="O11173" s="9" t="s">
        <v>180</v>
      </c>
      <c r="P11173" s="9" t="s">
        <v>278</v>
      </c>
      <c r="Q11173" s="9" t="s">
        <v>219</v>
      </c>
      <c r="R11173" s="9">
        <v>0</v>
      </c>
      <c r="S11173" s="9">
        <v>32</v>
      </c>
      <c r="U11173" s="9" t="s">
        <v>242</v>
      </c>
      <c r="W11173" s="9">
        <v>3</v>
      </c>
      <c r="X11173" s="9">
        <f>INDEX(SLA_Policy!$D$2:$D$5,MATCH(F11173,SLA_Policy!$A$2:$A$5,0))</f>
        <v>72</v>
      </c>
      <c r="Y11173" s="9" t="str">
        <f>IF(E11173="Cancelled","Excluded",IF(D11173="",IF((SLA_Policy!$B$8-B11173)*24&gt;X11173,"Open - Breached","Open - On Track"),IF((D11173-B11173)*24&lt;=X11173,"Met","Breached")))</f>
        <v>Breached</v>
      </c>
    </row>
    <row r="11174" spans="1:25" x14ac:dyDescent="0.25">
      <c r="A11174" s="9" t="s">
        <v>15842</v>
      </c>
      <c r="B11174" s="23">
        <v>46240.702083333301</v>
      </c>
      <c r="C11174" s="23">
        <v>46240.720833333296</v>
      </c>
      <c r="D11174" s="23">
        <v>46240.7368055556</v>
      </c>
      <c r="E11174" s="9" t="s">
        <v>212</v>
      </c>
      <c r="F11174" s="9" t="s">
        <v>188</v>
      </c>
      <c r="G11174" s="9" t="s">
        <v>213</v>
      </c>
      <c r="H11174" s="9" t="s">
        <v>161</v>
      </c>
      <c r="I11174" s="9" t="s">
        <v>389</v>
      </c>
      <c r="J11174" s="9" t="s">
        <v>5026</v>
      </c>
      <c r="K11174" s="9" t="s">
        <v>246</v>
      </c>
      <c r="L11174" s="9" t="s">
        <v>311</v>
      </c>
      <c r="M11174" s="9" t="s">
        <v>1554</v>
      </c>
      <c r="N11174" s="9" t="s">
        <v>199</v>
      </c>
      <c r="O11174" s="9" t="s">
        <v>116</v>
      </c>
      <c r="P11174" s="9" t="s">
        <v>551</v>
      </c>
      <c r="Q11174" s="9" t="s">
        <v>219</v>
      </c>
      <c r="R11174" s="9">
        <v>0</v>
      </c>
      <c r="S11174" s="9">
        <v>4</v>
      </c>
      <c r="U11174" s="9" t="s">
        <v>290</v>
      </c>
      <c r="W11174" s="9">
        <v>5</v>
      </c>
      <c r="X11174" s="9">
        <f>INDEX(SLA_Policy!$D$2:$D$5,MATCH(F11174,SLA_Policy!$A$2:$A$5,0))</f>
        <v>72</v>
      </c>
      <c r="Y11174" s="9" t="str">
        <f>IF(E11174="Cancelled","Excluded",IF(D11174="",IF((SLA_Policy!$B$8-B11174)*24&gt;X11174,"Open - Breached","Open - On Track"),IF((D11174-B11174)*24&lt;=X11174,"Met","Breached")))</f>
        <v>Met</v>
      </c>
    </row>
    <row r="11175" spans="1:25" x14ac:dyDescent="0.25">
      <c r="A11175" s="9" t="s">
        <v>15843</v>
      </c>
      <c r="B11175" s="23">
        <v>46240.710416666698</v>
      </c>
      <c r="C11175" s="23">
        <v>46240.761805555601</v>
      </c>
      <c r="D11175" s="23">
        <v>46241.3840277778</v>
      </c>
      <c r="E11175" s="9" t="s">
        <v>212</v>
      </c>
      <c r="F11175" s="9" t="s">
        <v>189</v>
      </c>
      <c r="G11175" s="9" t="s">
        <v>213</v>
      </c>
      <c r="H11175" s="9" t="s">
        <v>162</v>
      </c>
      <c r="I11175" s="9" t="s">
        <v>244</v>
      </c>
      <c r="J11175" s="9" t="s">
        <v>15844</v>
      </c>
      <c r="K11175" s="9" t="s">
        <v>246</v>
      </c>
      <c r="L11175" s="9" t="s">
        <v>104</v>
      </c>
      <c r="M11175" s="9" t="s">
        <v>1068</v>
      </c>
      <c r="N11175" s="9" t="s">
        <v>198</v>
      </c>
      <c r="O11175" s="9" t="s">
        <v>116</v>
      </c>
      <c r="P11175" s="9" t="s">
        <v>551</v>
      </c>
      <c r="Q11175" s="9" t="s">
        <v>219</v>
      </c>
      <c r="R11175" s="9">
        <v>0</v>
      </c>
      <c r="S11175" s="9">
        <v>32</v>
      </c>
      <c r="U11175" s="9" t="s">
        <v>376</v>
      </c>
      <c r="X11175" s="9">
        <f>INDEX(SLA_Policy!$D$2:$D$5,MATCH(F11175,SLA_Policy!$A$2:$A$5,0))</f>
        <v>120</v>
      </c>
      <c r="Y11175" s="9" t="str">
        <f>IF(E11175="Cancelled","Excluded",IF(D11175="",IF((SLA_Policy!$B$8-B11175)*24&gt;X11175,"Open - Breached","Open - On Track"),IF((D11175-B11175)*24&lt;=X11175,"Met","Breached")))</f>
        <v>Met</v>
      </c>
    </row>
    <row r="11176" spans="1:25" x14ac:dyDescent="0.25">
      <c r="A11176" s="9" t="s">
        <v>15845</v>
      </c>
      <c r="B11176" s="23">
        <v>46240.717361111099</v>
      </c>
      <c r="C11176" s="23">
        <v>46240.756944444503</v>
      </c>
      <c r="D11176" s="23">
        <v>46241.324999999997</v>
      </c>
      <c r="E11176" s="9" t="s">
        <v>212</v>
      </c>
      <c r="F11176" s="9" t="s">
        <v>188</v>
      </c>
      <c r="G11176" s="9" t="s">
        <v>213</v>
      </c>
      <c r="H11176" s="9" t="s">
        <v>167</v>
      </c>
      <c r="I11176" s="9" t="s">
        <v>684</v>
      </c>
      <c r="J11176" s="9" t="s">
        <v>5449</v>
      </c>
      <c r="K11176" s="9" t="s">
        <v>246</v>
      </c>
      <c r="L11176" s="9" t="s">
        <v>216</v>
      </c>
      <c r="M11176" s="9" t="s">
        <v>257</v>
      </c>
      <c r="N11176" s="9" t="s">
        <v>196</v>
      </c>
      <c r="O11176" s="9" t="s">
        <v>176</v>
      </c>
      <c r="P11176" s="9" t="s">
        <v>419</v>
      </c>
      <c r="Q11176" s="9" t="s">
        <v>273</v>
      </c>
      <c r="R11176" s="9">
        <v>0</v>
      </c>
      <c r="S11176" s="9">
        <v>15</v>
      </c>
      <c r="U11176" s="9" t="s">
        <v>266</v>
      </c>
      <c r="X11176" s="9">
        <f>INDEX(SLA_Policy!$D$2:$D$5,MATCH(F11176,SLA_Policy!$A$2:$A$5,0))</f>
        <v>72</v>
      </c>
      <c r="Y11176" s="9" t="str">
        <f>IF(E11176="Cancelled","Excluded",IF(D11176="",IF((SLA_Policy!$B$8-B11176)*24&gt;X11176,"Open - Breached","Open - On Track"),IF((D11176-B11176)*24&lt;=X11176,"Met","Breached")))</f>
        <v>Met</v>
      </c>
    </row>
    <row r="11177" spans="1:25" x14ac:dyDescent="0.25">
      <c r="A11177" s="9" t="s">
        <v>15846</v>
      </c>
      <c r="B11177" s="23">
        <v>46240.720138888901</v>
      </c>
      <c r="C11177" s="23">
        <v>46240.739583333299</v>
      </c>
      <c r="D11177" s="23">
        <v>46241.364583333299</v>
      </c>
      <c r="E11177" s="9" t="s">
        <v>212</v>
      </c>
      <c r="F11177" s="9" t="s">
        <v>188</v>
      </c>
      <c r="G11177" s="9" t="s">
        <v>213</v>
      </c>
      <c r="H11177" s="9" t="s">
        <v>164</v>
      </c>
      <c r="I11177" s="9" t="s">
        <v>339</v>
      </c>
      <c r="J11177" s="9" t="s">
        <v>4438</v>
      </c>
      <c r="K11177" s="9" t="s">
        <v>215</v>
      </c>
      <c r="L11177" s="9" t="s">
        <v>226</v>
      </c>
      <c r="M11177" s="9" t="s">
        <v>872</v>
      </c>
      <c r="N11177" s="9" t="s">
        <v>196</v>
      </c>
      <c r="O11177" s="9" t="s">
        <v>116</v>
      </c>
      <c r="P11177" s="9" t="s">
        <v>525</v>
      </c>
      <c r="Q11177" s="9" t="s">
        <v>219</v>
      </c>
      <c r="R11177" s="9">
        <v>0</v>
      </c>
      <c r="S11177" s="9">
        <v>9</v>
      </c>
      <c r="T11177" s="9" t="s">
        <v>464</v>
      </c>
      <c r="U11177" s="9" t="s">
        <v>290</v>
      </c>
      <c r="X11177" s="9">
        <f>INDEX(SLA_Policy!$D$2:$D$5,MATCH(F11177,SLA_Policy!$A$2:$A$5,0))</f>
        <v>72</v>
      </c>
      <c r="Y11177" s="9" t="str">
        <f>IF(E11177="Cancelled","Excluded",IF(D11177="",IF((SLA_Policy!$B$8-B11177)*24&gt;X11177,"Open - Breached","Open - On Track"),IF((D11177-B11177)*24&lt;=X11177,"Met","Breached")))</f>
        <v>Met</v>
      </c>
    </row>
    <row r="11178" spans="1:25" x14ac:dyDescent="0.25">
      <c r="A11178" s="9" t="s">
        <v>15847</v>
      </c>
      <c r="B11178" s="23">
        <v>46240.720833333296</v>
      </c>
      <c r="C11178" s="23">
        <v>46240.774305555598</v>
      </c>
      <c r="D11178" s="23">
        <v>46241.618750000001</v>
      </c>
      <c r="E11178" s="9" t="s">
        <v>212</v>
      </c>
      <c r="F11178" s="9" t="s">
        <v>188</v>
      </c>
      <c r="G11178" s="9" t="s">
        <v>236</v>
      </c>
      <c r="H11178" s="9" t="s">
        <v>164</v>
      </c>
      <c r="I11178" s="9" t="s">
        <v>421</v>
      </c>
      <c r="J11178" s="9" t="s">
        <v>2131</v>
      </c>
      <c r="K11178" s="9" t="s">
        <v>14602</v>
      </c>
      <c r="L11178" s="9" t="s">
        <v>12094</v>
      </c>
      <c r="M11178" s="9" t="s">
        <v>14666</v>
      </c>
      <c r="N11178" s="9" t="s">
        <v>197</v>
      </c>
      <c r="O11178" s="9" t="s">
        <v>180</v>
      </c>
      <c r="P11178" s="9" t="s">
        <v>278</v>
      </c>
      <c r="Q11178" s="9" t="s">
        <v>219</v>
      </c>
      <c r="R11178" s="9">
        <v>0</v>
      </c>
      <c r="S11178" s="9">
        <v>13</v>
      </c>
      <c r="T11178" s="9" t="s">
        <v>464</v>
      </c>
      <c r="U11178" s="9" t="s">
        <v>242</v>
      </c>
      <c r="X11178" s="9">
        <f>INDEX(SLA_Policy!$D$2:$D$5,MATCH(F11178,SLA_Policy!$A$2:$A$5,0))</f>
        <v>72</v>
      </c>
      <c r="Y11178" s="9" t="str">
        <f>IF(E11178="Cancelled","Excluded",IF(D11178="",IF((SLA_Policy!$B$8-B11178)*24&gt;X11178,"Open - Breached","Open - On Track"),IF((D11178-B11178)*24&lt;=X11178,"Met","Breached")))</f>
        <v>Met</v>
      </c>
    </row>
    <row r="11179" spans="1:25" x14ac:dyDescent="0.25">
      <c r="A11179" s="9" t="s">
        <v>15848</v>
      </c>
      <c r="B11179" s="23">
        <v>46240.740277777797</v>
      </c>
      <c r="C11179" s="23">
        <v>46240.759722222203</v>
      </c>
      <c r="D11179" s="23">
        <v>46241.327777777798</v>
      </c>
      <c r="E11179" s="9" t="s">
        <v>212</v>
      </c>
      <c r="F11179" s="9" t="s">
        <v>188</v>
      </c>
      <c r="G11179" s="9" t="s">
        <v>213</v>
      </c>
      <c r="H11179" s="9" t="s">
        <v>88</v>
      </c>
      <c r="I11179" s="9" t="s">
        <v>268</v>
      </c>
      <c r="J11179" s="9" t="s">
        <v>638</v>
      </c>
      <c r="K11179" s="9" t="s">
        <v>246</v>
      </c>
      <c r="L11179" s="9" t="s">
        <v>311</v>
      </c>
      <c r="M11179" s="9" t="s">
        <v>2617</v>
      </c>
      <c r="N11179" s="9" t="s">
        <v>196</v>
      </c>
      <c r="O11179" s="9" t="s">
        <v>178</v>
      </c>
      <c r="P11179" s="9" t="s">
        <v>272</v>
      </c>
      <c r="Q11179" s="9" t="s">
        <v>219</v>
      </c>
      <c r="R11179" s="9">
        <v>0</v>
      </c>
      <c r="S11179" s="9">
        <v>38</v>
      </c>
      <c r="T11179" s="9" t="s">
        <v>136</v>
      </c>
      <c r="U11179" s="9" t="s">
        <v>661</v>
      </c>
      <c r="X11179" s="9">
        <f>INDEX(SLA_Policy!$D$2:$D$5,MATCH(F11179,SLA_Policy!$A$2:$A$5,0))</f>
        <v>72</v>
      </c>
      <c r="Y11179" s="9" t="str">
        <f>IF(E11179="Cancelled","Excluded",IF(D11179="",IF((SLA_Policy!$B$8-B11179)*24&gt;X11179,"Open - Breached","Open - On Track"),IF((D11179-B11179)*24&lt;=X11179,"Met","Breached")))</f>
        <v>Met</v>
      </c>
    </row>
    <row r="11180" spans="1:25" x14ac:dyDescent="0.25">
      <c r="A11180" s="9" t="s">
        <v>15849</v>
      </c>
      <c r="B11180" s="23">
        <v>46240.753472222197</v>
      </c>
      <c r="C11180" s="23">
        <v>46241.368750000001</v>
      </c>
      <c r="D11180" s="23">
        <v>46241.398611111101</v>
      </c>
      <c r="E11180" s="9" t="s">
        <v>212</v>
      </c>
      <c r="F11180" s="9" t="s">
        <v>189</v>
      </c>
      <c r="G11180" s="9" t="s">
        <v>213</v>
      </c>
      <c r="H11180" s="9" t="s">
        <v>162</v>
      </c>
      <c r="I11180" s="9" t="s">
        <v>393</v>
      </c>
      <c r="J11180" s="9" t="s">
        <v>896</v>
      </c>
      <c r="K11180" s="9" t="s">
        <v>225</v>
      </c>
      <c r="L11180" s="9" t="s">
        <v>282</v>
      </c>
      <c r="M11180" s="9" t="s">
        <v>2282</v>
      </c>
      <c r="N11180" s="9" t="s">
        <v>197</v>
      </c>
      <c r="O11180" s="9" t="s">
        <v>179</v>
      </c>
      <c r="P11180" s="9" t="s">
        <v>264</v>
      </c>
      <c r="Q11180" s="9" t="s">
        <v>219</v>
      </c>
      <c r="R11180" s="9">
        <v>0</v>
      </c>
      <c r="S11180" s="9">
        <v>15</v>
      </c>
      <c r="U11180" s="9" t="s">
        <v>266</v>
      </c>
      <c r="X11180" s="9">
        <f>INDEX(SLA_Policy!$D$2:$D$5,MATCH(F11180,SLA_Policy!$A$2:$A$5,0))</f>
        <v>120</v>
      </c>
      <c r="Y11180" s="9" t="str">
        <f>IF(E11180="Cancelled","Excluded",IF(D11180="",IF((SLA_Policy!$B$8-B11180)*24&gt;X11180,"Open - Breached","Open - On Track"),IF((D11180-B11180)*24&lt;=X11180,"Met","Breached")))</f>
        <v>Met</v>
      </c>
    </row>
    <row r="11181" spans="1:25" x14ac:dyDescent="0.25">
      <c r="A11181" s="9" t="s">
        <v>15850</v>
      </c>
      <c r="B11181" s="23">
        <v>46241.317361111098</v>
      </c>
      <c r="C11181" s="23">
        <v>46241.345833333296</v>
      </c>
      <c r="D11181" s="23">
        <v>46251.340972222199</v>
      </c>
      <c r="E11181" s="9" t="s">
        <v>212</v>
      </c>
      <c r="F11181" s="9" t="s">
        <v>189</v>
      </c>
      <c r="G11181" s="9" t="s">
        <v>213</v>
      </c>
      <c r="H11181" s="9" t="s">
        <v>88</v>
      </c>
      <c r="I11181" s="9" t="s">
        <v>486</v>
      </c>
      <c r="J11181" s="9" t="s">
        <v>15851</v>
      </c>
      <c r="K11181" s="9" t="s">
        <v>303</v>
      </c>
      <c r="L11181" s="9" t="s">
        <v>311</v>
      </c>
      <c r="M11181" s="9" t="s">
        <v>4425</v>
      </c>
      <c r="N11181" s="9" t="s">
        <v>197</v>
      </c>
      <c r="O11181" s="9" t="s">
        <v>178</v>
      </c>
      <c r="P11181" s="9" t="s">
        <v>427</v>
      </c>
      <c r="Q11181" s="9" t="s">
        <v>219</v>
      </c>
      <c r="R11181" s="9">
        <v>0</v>
      </c>
      <c r="S11181" s="9">
        <v>37</v>
      </c>
      <c r="U11181" s="9" t="s">
        <v>376</v>
      </c>
      <c r="W11181" s="9">
        <v>2</v>
      </c>
      <c r="X11181" s="9">
        <f>INDEX(SLA_Policy!$D$2:$D$5,MATCH(F11181,SLA_Policy!$A$2:$A$5,0))</f>
        <v>120</v>
      </c>
      <c r="Y11181" s="9" t="str">
        <f>IF(E11181="Cancelled","Excluded",IF(D11181="",IF((SLA_Policy!$B$8-B11181)*24&gt;X11181,"Open - Breached","Open - On Track"),IF((D11181-B11181)*24&lt;=X11181,"Met","Breached")))</f>
        <v>Breached</v>
      </c>
    </row>
    <row r="11182" spans="1:25" x14ac:dyDescent="0.25">
      <c r="A11182" s="9" t="s">
        <v>15852</v>
      </c>
      <c r="B11182" s="23">
        <v>46241.320138888899</v>
      </c>
      <c r="C11182" s="23">
        <v>46241.322222222203</v>
      </c>
      <c r="D11182" s="23">
        <v>46241.337500000001</v>
      </c>
      <c r="E11182" s="9" t="s">
        <v>212</v>
      </c>
      <c r="F11182" s="9" t="s">
        <v>187</v>
      </c>
      <c r="G11182" s="9" t="s">
        <v>213</v>
      </c>
      <c r="H11182" s="9" t="s">
        <v>161</v>
      </c>
      <c r="I11182" s="9" t="s">
        <v>297</v>
      </c>
      <c r="J11182" s="9" t="s">
        <v>1248</v>
      </c>
      <c r="K11182" s="9" t="s">
        <v>225</v>
      </c>
      <c r="L11182" s="9" t="s">
        <v>311</v>
      </c>
      <c r="M11182" s="9" t="s">
        <v>682</v>
      </c>
      <c r="N11182" s="9" t="s">
        <v>198</v>
      </c>
      <c r="O11182" s="9" t="s">
        <v>116</v>
      </c>
      <c r="P11182" s="9" t="s">
        <v>525</v>
      </c>
      <c r="Q11182" s="9" t="s">
        <v>219</v>
      </c>
      <c r="R11182" s="9">
        <v>0</v>
      </c>
      <c r="S11182" s="9">
        <v>25</v>
      </c>
      <c r="U11182" s="9" t="s">
        <v>290</v>
      </c>
      <c r="X11182" s="9">
        <f>INDEX(SLA_Policy!$D$2:$D$5,MATCH(F11182,SLA_Policy!$A$2:$A$5,0))</f>
        <v>8</v>
      </c>
      <c r="Y11182" s="9" t="str">
        <f>IF(E11182="Cancelled","Excluded",IF(D11182="",IF((SLA_Policy!$B$8-B11182)*24&gt;X11182,"Open - Breached","Open - On Track"),IF((D11182-B11182)*24&lt;=X11182,"Met","Breached")))</f>
        <v>Met</v>
      </c>
    </row>
    <row r="11183" spans="1:25" x14ac:dyDescent="0.25">
      <c r="A11183" s="9" t="s">
        <v>15853</v>
      </c>
      <c r="B11183" s="23">
        <v>46241.338194444397</v>
      </c>
      <c r="C11183" s="23">
        <v>46241.445138888899</v>
      </c>
      <c r="D11183" s="23">
        <v>46244.697222222203</v>
      </c>
      <c r="E11183" s="9" t="s">
        <v>212</v>
      </c>
      <c r="F11183" s="9" t="s">
        <v>189</v>
      </c>
      <c r="G11183" s="9" t="s">
        <v>236</v>
      </c>
      <c r="H11183" s="9" t="s">
        <v>164</v>
      </c>
      <c r="I11183" s="9" t="s">
        <v>421</v>
      </c>
      <c r="J11183" s="9" t="s">
        <v>1125</v>
      </c>
      <c r="K11183" s="9" t="s">
        <v>246</v>
      </c>
      <c r="L11183" s="9" t="s">
        <v>311</v>
      </c>
      <c r="M11183" s="9" t="s">
        <v>1152</v>
      </c>
      <c r="N11183" s="9" t="s">
        <v>196</v>
      </c>
      <c r="O11183" s="9" t="s">
        <v>116</v>
      </c>
      <c r="P11183" s="9" t="s">
        <v>218</v>
      </c>
      <c r="Q11183" s="9" t="s">
        <v>219</v>
      </c>
      <c r="R11183" s="9">
        <v>1</v>
      </c>
      <c r="S11183" s="9">
        <v>86</v>
      </c>
      <c r="T11183" s="9" t="s">
        <v>343</v>
      </c>
      <c r="U11183" s="9" t="s">
        <v>242</v>
      </c>
      <c r="X11183" s="9">
        <f>INDEX(SLA_Policy!$D$2:$D$5,MATCH(F11183,SLA_Policy!$A$2:$A$5,0))</f>
        <v>120</v>
      </c>
      <c r="Y11183" s="9" t="str">
        <f>IF(E11183="Cancelled","Excluded",IF(D11183="",IF((SLA_Policy!$B$8-B11183)*24&gt;X11183,"Open - Breached","Open - On Track"),IF((D11183-B11183)*24&lt;=X11183,"Met","Breached")))</f>
        <v>Met</v>
      </c>
    </row>
    <row r="11184" spans="1:25" x14ac:dyDescent="0.25">
      <c r="A11184" s="9" t="s">
        <v>15854</v>
      </c>
      <c r="B11184" s="23">
        <v>46241.347916666702</v>
      </c>
      <c r="C11184" s="23">
        <v>46241.365277777797</v>
      </c>
      <c r="D11184" s="23">
        <v>46241.409722222197</v>
      </c>
      <c r="E11184" s="9" t="s">
        <v>212</v>
      </c>
      <c r="F11184" s="9" t="s">
        <v>188</v>
      </c>
      <c r="G11184" s="9" t="s">
        <v>213</v>
      </c>
      <c r="H11184" s="9" t="s">
        <v>88</v>
      </c>
      <c r="I11184" s="9" t="s">
        <v>92</v>
      </c>
      <c r="J11184" s="9" t="s">
        <v>3258</v>
      </c>
      <c r="K11184" s="9" t="s">
        <v>262</v>
      </c>
      <c r="L11184" s="9" t="s">
        <v>293</v>
      </c>
      <c r="M11184" s="9" t="s">
        <v>4833</v>
      </c>
      <c r="N11184" s="9" t="s">
        <v>196</v>
      </c>
      <c r="O11184" s="9" t="s">
        <v>178</v>
      </c>
      <c r="P11184" s="9" t="s">
        <v>427</v>
      </c>
      <c r="Q11184" s="9" t="s">
        <v>219</v>
      </c>
      <c r="R11184" s="9">
        <v>0</v>
      </c>
      <c r="S11184" s="9">
        <v>20</v>
      </c>
      <c r="T11184" s="9" t="s">
        <v>136</v>
      </c>
      <c r="U11184" s="9" t="s">
        <v>221</v>
      </c>
      <c r="X11184" s="9">
        <f>INDEX(SLA_Policy!$D$2:$D$5,MATCH(F11184,SLA_Policy!$A$2:$A$5,0))</f>
        <v>72</v>
      </c>
      <c r="Y11184" s="9" t="str">
        <f>IF(E11184="Cancelled","Excluded",IF(D11184="",IF((SLA_Policy!$B$8-B11184)*24&gt;X11184,"Open - Breached","Open - On Track"),IF((D11184-B11184)*24&lt;=X11184,"Met","Breached")))</f>
        <v>Met</v>
      </c>
    </row>
    <row r="11185" spans="1:25" x14ac:dyDescent="0.25">
      <c r="A11185" s="9" t="s">
        <v>15855</v>
      </c>
      <c r="B11185" s="23">
        <v>46241.353472222203</v>
      </c>
      <c r="C11185" s="23">
        <v>46241.358333333301</v>
      </c>
      <c r="D11185" s="23">
        <v>46241.401388888902</v>
      </c>
      <c r="E11185" s="9" t="s">
        <v>212</v>
      </c>
      <c r="F11185" s="9" t="s">
        <v>189</v>
      </c>
      <c r="G11185" s="9" t="s">
        <v>213</v>
      </c>
      <c r="H11185" s="9" t="s">
        <v>161</v>
      </c>
      <c r="I11185" s="9" t="s">
        <v>389</v>
      </c>
      <c r="J11185" s="9" t="s">
        <v>2468</v>
      </c>
      <c r="K11185" s="9" t="s">
        <v>246</v>
      </c>
      <c r="L11185" s="9" t="s">
        <v>351</v>
      </c>
      <c r="M11185" s="9" t="s">
        <v>1660</v>
      </c>
      <c r="N11185" s="9" t="s">
        <v>198</v>
      </c>
      <c r="O11185" s="9" t="s">
        <v>116</v>
      </c>
      <c r="P11185" s="9" t="s">
        <v>218</v>
      </c>
      <c r="Q11185" s="9" t="s">
        <v>219</v>
      </c>
      <c r="R11185" s="9">
        <v>0</v>
      </c>
      <c r="S11185" s="9">
        <v>21</v>
      </c>
      <c r="U11185" s="9" t="s">
        <v>290</v>
      </c>
      <c r="X11185" s="9">
        <f>INDEX(SLA_Policy!$D$2:$D$5,MATCH(F11185,SLA_Policy!$A$2:$A$5,0))</f>
        <v>120</v>
      </c>
      <c r="Y11185" s="9" t="str">
        <f>IF(E11185="Cancelled","Excluded",IF(D11185="",IF((SLA_Policy!$B$8-B11185)*24&gt;X11185,"Open - Breached","Open - On Track"),IF((D11185-B11185)*24&lt;=X11185,"Met","Breached")))</f>
        <v>Met</v>
      </c>
    </row>
    <row r="11186" spans="1:25" x14ac:dyDescent="0.25">
      <c r="A11186" s="9" t="s">
        <v>15856</v>
      </c>
      <c r="B11186" s="23">
        <v>46241.3569444444</v>
      </c>
      <c r="C11186" s="23">
        <v>46241.360416666699</v>
      </c>
      <c r="D11186" s="23">
        <v>46241.431250000001</v>
      </c>
      <c r="E11186" s="9" t="s">
        <v>212</v>
      </c>
      <c r="F11186" s="9" t="s">
        <v>189</v>
      </c>
      <c r="G11186" s="9" t="s">
        <v>213</v>
      </c>
      <c r="H11186" s="9" t="s">
        <v>161</v>
      </c>
      <c r="I11186" s="9" t="s">
        <v>389</v>
      </c>
      <c r="J11186" s="9" t="s">
        <v>2045</v>
      </c>
      <c r="K11186" s="9" t="s">
        <v>239</v>
      </c>
      <c r="L11186" s="9" t="s">
        <v>216</v>
      </c>
      <c r="M11186" s="9" t="s">
        <v>3398</v>
      </c>
      <c r="N11186" s="9" t="s">
        <v>198</v>
      </c>
      <c r="O11186" s="9" t="s">
        <v>116</v>
      </c>
      <c r="P11186" s="9" t="s">
        <v>218</v>
      </c>
      <c r="Q11186" s="9" t="s">
        <v>219</v>
      </c>
      <c r="R11186" s="9">
        <v>0</v>
      </c>
      <c r="S11186" s="9">
        <v>9</v>
      </c>
      <c r="U11186" s="9" t="s">
        <v>290</v>
      </c>
      <c r="W11186" s="9">
        <v>4</v>
      </c>
      <c r="X11186" s="9">
        <f>INDEX(SLA_Policy!$D$2:$D$5,MATCH(F11186,SLA_Policy!$A$2:$A$5,0))</f>
        <v>120</v>
      </c>
      <c r="Y11186" s="9" t="str">
        <f>IF(E11186="Cancelled","Excluded",IF(D11186="",IF((SLA_Policy!$B$8-B11186)*24&gt;X11186,"Open - Breached","Open - On Track"),IF((D11186-B11186)*24&lt;=X11186,"Met","Breached")))</f>
        <v>Met</v>
      </c>
    </row>
    <row r="11187" spans="1:25" x14ac:dyDescent="0.25">
      <c r="A11187" s="9" t="s">
        <v>15857</v>
      </c>
      <c r="B11187" s="23">
        <v>46241.364583333299</v>
      </c>
      <c r="C11187" s="23">
        <v>46241.370833333298</v>
      </c>
      <c r="D11187" s="23">
        <v>46241.3930555556</v>
      </c>
      <c r="E11187" s="9" t="s">
        <v>212</v>
      </c>
      <c r="F11187" s="9" t="s">
        <v>188</v>
      </c>
      <c r="G11187" s="9" t="s">
        <v>213</v>
      </c>
      <c r="H11187" s="9" t="s">
        <v>161</v>
      </c>
      <c r="I11187" s="9" t="s">
        <v>454</v>
      </c>
      <c r="J11187" s="9" t="s">
        <v>11184</v>
      </c>
      <c r="K11187" s="9" t="s">
        <v>303</v>
      </c>
      <c r="L11187" s="9" t="s">
        <v>216</v>
      </c>
      <c r="M11187" s="9" t="s">
        <v>2388</v>
      </c>
      <c r="N11187" s="9" t="s">
        <v>196</v>
      </c>
      <c r="O11187" s="9" t="s">
        <v>116</v>
      </c>
      <c r="P11187" s="9" t="s">
        <v>551</v>
      </c>
      <c r="Q11187" s="9" t="s">
        <v>219</v>
      </c>
      <c r="R11187" s="9">
        <v>0</v>
      </c>
      <c r="S11187" s="9">
        <v>9</v>
      </c>
      <c r="U11187" s="9" t="s">
        <v>221</v>
      </c>
      <c r="W11187" s="9">
        <v>4</v>
      </c>
      <c r="X11187" s="9">
        <f>INDEX(SLA_Policy!$D$2:$D$5,MATCH(F11187,SLA_Policy!$A$2:$A$5,0))</f>
        <v>72</v>
      </c>
      <c r="Y11187" s="9" t="str">
        <f>IF(E11187="Cancelled","Excluded",IF(D11187="",IF((SLA_Policy!$B$8-B11187)*24&gt;X11187,"Open - Breached","Open - On Track"),IF((D11187-B11187)*24&lt;=X11187,"Met","Breached")))</f>
        <v>Met</v>
      </c>
    </row>
    <row r="11188" spans="1:25" x14ac:dyDescent="0.25">
      <c r="A11188" s="9" t="s">
        <v>15858</v>
      </c>
      <c r="B11188" s="23">
        <v>46241.370138888902</v>
      </c>
      <c r="C11188" s="23">
        <v>46241.375</v>
      </c>
      <c r="D11188" s="23">
        <v>46241.605555555601</v>
      </c>
      <c r="E11188" s="9" t="s">
        <v>212</v>
      </c>
      <c r="F11188" s="9" t="s">
        <v>188</v>
      </c>
      <c r="G11188" s="9" t="s">
        <v>213</v>
      </c>
      <c r="H11188" s="9" t="s">
        <v>166</v>
      </c>
      <c r="I11188" s="9" t="s">
        <v>286</v>
      </c>
      <c r="J11188" s="9" t="s">
        <v>2717</v>
      </c>
      <c r="K11188" s="9" t="s">
        <v>239</v>
      </c>
      <c r="L11188" s="9" t="s">
        <v>226</v>
      </c>
      <c r="M11188" s="9" t="s">
        <v>4415</v>
      </c>
      <c r="N11188" s="9" t="s">
        <v>196</v>
      </c>
      <c r="O11188" s="9" t="s">
        <v>181</v>
      </c>
      <c r="P11188" s="9" t="s">
        <v>289</v>
      </c>
      <c r="Q11188" s="9" t="s">
        <v>219</v>
      </c>
      <c r="R11188" s="9">
        <v>0</v>
      </c>
      <c r="S11188" s="9">
        <v>15</v>
      </c>
      <c r="U11188" s="9" t="s">
        <v>266</v>
      </c>
      <c r="X11188" s="9">
        <f>INDEX(SLA_Policy!$D$2:$D$5,MATCH(F11188,SLA_Policy!$A$2:$A$5,0))</f>
        <v>72</v>
      </c>
      <c r="Y11188" s="9" t="str">
        <f>IF(E11188="Cancelled","Excluded",IF(D11188="",IF((SLA_Policy!$B$8-B11188)*24&gt;X11188,"Open - Breached","Open - On Track"),IF((D11188-B11188)*24&lt;=X11188,"Met","Breached")))</f>
        <v>Met</v>
      </c>
    </row>
    <row r="11189" spans="1:25" x14ac:dyDescent="0.25">
      <c r="A11189" s="9" t="s">
        <v>15859</v>
      </c>
      <c r="B11189" s="23">
        <v>46241.370833333298</v>
      </c>
      <c r="C11189" s="23">
        <v>46241.427083333299</v>
      </c>
      <c r="D11189" s="23">
        <v>46241.715972222199</v>
      </c>
      <c r="E11189" s="9" t="s">
        <v>212</v>
      </c>
      <c r="F11189" s="9" t="s">
        <v>189</v>
      </c>
      <c r="G11189" s="9" t="s">
        <v>213</v>
      </c>
      <c r="H11189" s="9" t="s">
        <v>166</v>
      </c>
      <c r="I11189" s="9" t="s">
        <v>286</v>
      </c>
      <c r="J11189" s="9" t="s">
        <v>2859</v>
      </c>
      <c r="K11189" s="9" t="s">
        <v>246</v>
      </c>
      <c r="L11189" s="9" t="s">
        <v>216</v>
      </c>
      <c r="M11189" s="9" t="s">
        <v>1452</v>
      </c>
      <c r="N11189" s="9" t="s">
        <v>197</v>
      </c>
      <c r="O11189" s="9" t="s">
        <v>181</v>
      </c>
      <c r="P11189" s="9" t="s">
        <v>289</v>
      </c>
      <c r="Q11189" s="9" t="s">
        <v>219</v>
      </c>
      <c r="R11189" s="9">
        <v>0</v>
      </c>
      <c r="S11189" s="9">
        <v>8</v>
      </c>
      <c r="U11189" s="9" t="s">
        <v>290</v>
      </c>
      <c r="X11189" s="9">
        <f>INDEX(SLA_Policy!$D$2:$D$5,MATCH(F11189,SLA_Policy!$A$2:$A$5,0))</f>
        <v>120</v>
      </c>
      <c r="Y11189" s="9" t="str">
        <f>IF(E11189="Cancelled","Excluded",IF(D11189="",IF((SLA_Policy!$B$8-B11189)*24&gt;X11189,"Open - Breached","Open - On Track"),IF((D11189-B11189)*24&lt;=X11189,"Met","Breached")))</f>
        <v>Met</v>
      </c>
    </row>
    <row r="11190" spans="1:25" x14ac:dyDescent="0.25">
      <c r="A11190" s="9" t="s">
        <v>15860</v>
      </c>
      <c r="B11190" s="23">
        <v>46241.370833333298</v>
      </c>
      <c r="C11190" s="23">
        <v>46241.374305555597</v>
      </c>
      <c r="E11190" s="9" t="s">
        <v>14153</v>
      </c>
      <c r="F11190" s="9" t="s">
        <v>188</v>
      </c>
      <c r="G11190" s="9" t="s">
        <v>213</v>
      </c>
      <c r="H11190" s="9" t="s">
        <v>163</v>
      </c>
      <c r="I11190" s="9" t="s">
        <v>223</v>
      </c>
      <c r="J11190" s="9" t="s">
        <v>805</v>
      </c>
      <c r="K11190" s="9" t="s">
        <v>215</v>
      </c>
      <c r="L11190" s="9" t="s">
        <v>216</v>
      </c>
      <c r="M11190" s="9" t="s">
        <v>8469</v>
      </c>
      <c r="N11190" s="9" t="s">
        <v>198</v>
      </c>
      <c r="O11190" s="9" t="s">
        <v>176</v>
      </c>
      <c r="P11190" s="9" t="s">
        <v>330</v>
      </c>
      <c r="Q11190" s="9" t="s">
        <v>219</v>
      </c>
      <c r="R11190" s="9">
        <v>0</v>
      </c>
      <c r="S11190" s="9">
        <v>30</v>
      </c>
      <c r="T11190" s="9" t="s">
        <v>229</v>
      </c>
      <c r="X11190" s="9">
        <f>INDEX(SLA_Policy!$D$2:$D$5,MATCH(F11190,SLA_Policy!$A$2:$A$5,0))</f>
        <v>72</v>
      </c>
      <c r="Y11190" s="9" t="str">
        <f>IF(E11190="Cancelled","Excluded",IF(D11190="",IF((SLA_Policy!$B$8-B11190)*24&gt;X11190,"Open - Breached","Open - On Track"),IF((D11190-B11190)*24&lt;=X11190,"Met","Breached")))</f>
        <v>Open - Breached</v>
      </c>
    </row>
    <row r="11191" spans="1:25" x14ac:dyDescent="0.25">
      <c r="A11191" s="9" t="s">
        <v>15861</v>
      </c>
      <c r="B11191" s="23">
        <v>46241.375</v>
      </c>
      <c r="C11191" s="23">
        <v>46241.392361111102</v>
      </c>
      <c r="D11191" s="23">
        <v>46244.338888888902</v>
      </c>
      <c r="E11191" s="9" t="s">
        <v>212</v>
      </c>
      <c r="F11191" s="9" t="s">
        <v>189</v>
      </c>
      <c r="G11191" s="9" t="s">
        <v>213</v>
      </c>
      <c r="H11191" s="9" t="s">
        <v>167</v>
      </c>
      <c r="I11191" s="9" t="s">
        <v>362</v>
      </c>
      <c r="J11191" s="9" t="s">
        <v>15862</v>
      </c>
      <c r="K11191" s="9" t="s">
        <v>276</v>
      </c>
      <c r="L11191" s="9" t="s">
        <v>12094</v>
      </c>
      <c r="M11191" s="9" t="s">
        <v>12095</v>
      </c>
      <c r="N11191" s="9" t="s">
        <v>198</v>
      </c>
      <c r="O11191" s="9" t="s">
        <v>176</v>
      </c>
      <c r="P11191" s="9" t="s">
        <v>253</v>
      </c>
      <c r="Q11191" s="9" t="s">
        <v>219</v>
      </c>
      <c r="R11191" s="9">
        <v>0</v>
      </c>
      <c r="S11191" s="9">
        <v>47</v>
      </c>
      <c r="U11191" s="9" t="s">
        <v>266</v>
      </c>
      <c r="X11191" s="9">
        <f>INDEX(SLA_Policy!$D$2:$D$5,MATCH(F11191,SLA_Policy!$A$2:$A$5,0))</f>
        <v>120</v>
      </c>
      <c r="Y11191" s="9" t="str">
        <f>IF(E11191="Cancelled","Excluded",IF(D11191="",IF((SLA_Policy!$B$8-B11191)*24&gt;X11191,"Open - Breached","Open - On Track"),IF((D11191-B11191)*24&lt;=X11191,"Met","Breached")))</f>
        <v>Met</v>
      </c>
    </row>
    <row r="11192" spans="1:25" x14ac:dyDescent="0.25">
      <c r="A11192" s="9" t="s">
        <v>15863</v>
      </c>
      <c r="B11192" s="23">
        <v>46241.375</v>
      </c>
      <c r="C11192" s="23">
        <v>46241.377777777801</v>
      </c>
      <c r="D11192" s="23">
        <v>46241.502777777801</v>
      </c>
      <c r="E11192" s="9" t="s">
        <v>212</v>
      </c>
      <c r="F11192" s="9" t="s">
        <v>188</v>
      </c>
      <c r="G11192" s="9" t="s">
        <v>213</v>
      </c>
      <c r="H11192" s="9" t="s">
        <v>161</v>
      </c>
      <c r="I11192" s="9" t="s">
        <v>389</v>
      </c>
      <c r="J11192" s="9" t="s">
        <v>1243</v>
      </c>
      <c r="K11192" s="9" t="s">
        <v>246</v>
      </c>
      <c r="L11192" s="9" t="s">
        <v>293</v>
      </c>
      <c r="M11192" s="9" t="s">
        <v>2099</v>
      </c>
      <c r="N11192" s="9" t="s">
        <v>200</v>
      </c>
      <c r="O11192" s="9" t="s">
        <v>177</v>
      </c>
      <c r="P11192" s="9" t="s">
        <v>241</v>
      </c>
      <c r="Q11192" s="9" t="s">
        <v>219</v>
      </c>
      <c r="R11192" s="9">
        <v>0</v>
      </c>
      <c r="S11192" s="9">
        <v>2</v>
      </c>
      <c r="U11192" s="9" t="s">
        <v>290</v>
      </c>
      <c r="W11192" s="9">
        <v>4</v>
      </c>
      <c r="X11192" s="9">
        <f>INDEX(SLA_Policy!$D$2:$D$5,MATCH(F11192,SLA_Policy!$A$2:$A$5,0))</f>
        <v>72</v>
      </c>
      <c r="Y11192" s="9" t="str">
        <f>IF(E11192="Cancelled","Excluded",IF(D11192="",IF((SLA_Policy!$B$8-B11192)*24&gt;X11192,"Open - Breached","Open - On Track"),IF((D11192-B11192)*24&lt;=X11192,"Met","Breached")))</f>
        <v>Met</v>
      </c>
    </row>
    <row r="11193" spans="1:25" x14ac:dyDescent="0.25">
      <c r="A11193" s="9" t="s">
        <v>15864</v>
      </c>
      <c r="B11193" s="23">
        <v>46241.375</v>
      </c>
      <c r="C11193" s="23">
        <v>46241.377777777801</v>
      </c>
      <c r="D11193" s="23">
        <v>46244.370833333298</v>
      </c>
      <c r="E11193" s="9" t="s">
        <v>212</v>
      </c>
      <c r="F11193" s="9" t="s">
        <v>189</v>
      </c>
      <c r="G11193" s="9" t="s">
        <v>213</v>
      </c>
      <c r="H11193" s="9" t="s">
        <v>165</v>
      </c>
      <c r="I11193" s="9" t="s">
        <v>469</v>
      </c>
      <c r="J11193" s="9" t="s">
        <v>3225</v>
      </c>
      <c r="K11193" s="9" t="s">
        <v>246</v>
      </c>
      <c r="L11193" s="9" t="s">
        <v>311</v>
      </c>
      <c r="M11193" s="9" t="s">
        <v>1364</v>
      </c>
      <c r="N11193" s="9" t="s">
        <v>198</v>
      </c>
      <c r="O11193" s="9" t="s">
        <v>176</v>
      </c>
      <c r="P11193" s="9" t="s">
        <v>570</v>
      </c>
      <c r="Q11193" s="9" t="s">
        <v>219</v>
      </c>
      <c r="R11193" s="9">
        <v>0</v>
      </c>
      <c r="S11193" s="9">
        <v>12</v>
      </c>
      <c r="U11193" s="9" t="s">
        <v>266</v>
      </c>
      <c r="X11193" s="9">
        <f>INDEX(SLA_Policy!$D$2:$D$5,MATCH(F11193,SLA_Policy!$A$2:$A$5,0))</f>
        <v>120</v>
      </c>
      <c r="Y11193" s="9" t="str">
        <f>IF(E11193="Cancelled","Excluded",IF(D11193="",IF((SLA_Policy!$B$8-B11193)*24&gt;X11193,"Open - Breached","Open - On Track"),IF((D11193-B11193)*24&lt;=X11193,"Met","Breached")))</f>
        <v>Met</v>
      </c>
    </row>
    <row r="11194" spans="1:25" x14ac:dyDescent="0.25">
      <c r="A11194" s="9" t="s">
        <v>15865</v>
      </c>
      <c r="B11194" s="23">
        <v>46241.390972222202</v>
      </c>
      <c r="C11194" s="23">
        <v>46241.456250000003</v>
      </c>
      <c r="D11194" s="23">
        <v>46241.572916666701</v>
      </c>
      <c r="E11194" s="9" t="s">
        <v>212</v>
      </c>
      <c r="F11194" s="9" t="s">
        <v>188</v>
      </c>
      <c r="G11194" s="9" t="s">
        <v>213</v>
      </c>
      <c r="H11194" s="9" t="s">
        <v>167</v>
      </c>
      <c r="I11194" s="9" t="s">
        <v>362</v>
      </c>
      <c r="J11194" s="9" t="s">
        <v>3194</v>
      </c>
      <c r="K11194" s="9" t="s">
        <v>239</v>
      </c>
      <c r="L11194" s="9" t="s">
        <v>216</v>
      </c>
      <c r="M11194" s="9" t="s">
        <v>3231</v>
      </c>
      <c r="N11194" s="9" t="s">
        <v>197</v>
      </c>
      <c r="O11194" s="9" t="s">
        <v>176</v>
      </c>
      <c r="P11194" s="9" t="s">
        <v>570</v>
      </c>
      <c r="Q11194" s="9" t="s">
        <v>219</v>
      </c>
      <c r="R11194" s="9">
        <v>0</v>
      </c>
      <c r="S11194" s="9">
        <v>75</v>
      </c>
      <c r="T11194" s="9" t="s">
        <v>136</v>
      </c>
      <c r="U11194" s="9" t="s">
        <v>248</v>
      </c>
      <c r="X11194" s="9">
        <f>INDEX(SLA_Policy!$D$2:$D$5,MATCH(F11194,SLA_Policy!$A$2:$A$5,0))</f>
        <v>72</v>
      </c>
      <c r="Y11194" s="9" t="str">
        <f>IF(E11194="Cancelled","Excluded",IF(D11194="",IF((SLA_Policy!$B$8-B11194)*24&gt;X11194,"Open - Breached","Open - On Track"),IF((D11194-B11194)*24&lt;=X11194,"Met","Breached")))</f>
        <v>Met</v>
      </c>
    </row>
    <row r="11195" spans="1:25" x14ac:dyDescent="0.25">
      <c r="A11195" s="9" t="s">
        <v>15866</v>
      </c>
      <c r="B11195" s="23">
        <v>46241.395138888904</v>
      </c>
      <c r="C11195" s="23">
        <v>46241.409722222197</v>
      </c>
      <c r="D11195" s="23">
        <v>46241.753472222197</v>
      </c>
      <c r="E11195" s="9" t="s">
        <v>212</v>
      </c>
      <c r="F11195" s="9" t="s">
        <v>188</v>
      </c>
      <c r="G11195" s="9" t="s">
        <v>213</v>
      </c>
      <c r="H11195" s="9" t="s">
        <v>166</v>
      </c>
      <c r="I11195" s="9" t="s">
        <v>286</v>
      </c>
      <c r="J11195" s="9" t="s">
        <v>447</v>
      </c>
      <c r="K11195" s="9" t="s">
        <v>246</v>
      </c>
      <c r="L11195" s="9" t="s">
        <v>395</v>
      </c>
      <c r="M11195" s="9" t="s">
        <v>7150</v>
      </c>
      <c r="N11195" s="9" t="s">
        <v>197</v>
      </c>
      <c r="O11195" s="9" t="s">
        <v>181</v>
      </c>
      <c r="P11195" s="9" t="s">
        <v>449</v>
      </c>
      <c r="Q11195" s="9" t="s">
        <v>219</v>
      </c>
      <c r="R11195" s="9">
        <v>0</v>
      </c>
      <c r="S11195" s="9">
        <v>6</v>
      </c>
      <c r="U11195" s="9" t="s">
        <v>290</v>
      </c>
      <c r="W11195" s="9">
        <v>5</v>
      </c>
      <c r="X11195" s="9">
        <f>INDEX(SLA_Policy!$D$2:$D$5,MATCH(F11195,SLA_Policy!$A$2:$A$5,0))</f>
        <v>72</v>
      </c>
      <c r="Y11195" s="9" t="str">
        <f>IF(E11195="Cancelled","Excluded",IF(D11195="",IF((SLA_Policy!$B$8-B11195)*24&gt;X11195,"Open - Breached","Open - On Track"),IF((D11195-B11195)*24&lt;=X11195,"Met","Breached")))</f>
        <v>Met</v>
      </c>
    </row>
    <row r="11196" spans="1:25" x14ac:dyDescent="0.25">
      <c r="A11196" s="9" t="s">
        <v>15867</v>
      </c>
      <c r="B11196" s="23">
        <v>46241.405555555597</v>
      </c>
      <c r="C11196" s="23">
        <v>46241.644444444399</v>
      </c>
      <c r="D11196" s="23">
        <v>46252.358333333301</v>
      </c>
      <c r="E11196" s="9" t="s">
        <v>212</v>
      </c>
      <c r="F11196" s="9" t="s">
        <v>189</v>
      </c>
      <c r="G11196" s="9" t="s">
        <v>236</v>
      </c>
      <c r="H11196" s="9" t="s">
        <v>167</v>
      </c>
      <c r="I11196" s="9" t="s">
        <v>255</v>
      </c>
      <c r="J11196" s="9" t="s">
        <v>543</v>
      </c>
      <c r="K11196" s="9" t="s">
        <v>239</v>
      </c>
      <c r="L11196" s="9" t="s">
        <v>216</v>
      </c>
      <c r="M11196" s="9" t="s">
        <v>806</v>
      </c>
      <c r="N11196" s="9" t="s">
        <v>197</v>
      </c>
      <c r="O11196" s="9" t="s">
        <v>176</v>
      </c>
      <c r="P11196" s="9" t="s">
        <v>419</v>
      </c>
      <c r="Q11196" s="9" t="s">
        <v>219</v>
      </c>
      <c r="R11196" s="9">
        <v>0</v>
      </c>
      <c r="S11196" s="9">
        <v>31</v>
      </c>
      <c r="U11196" s="9" t="s">
        <v>242</v>
      </c>
      <c r="W11196" s="9">
        <v>4</v>
      </c>
      <c r="X11196" s="9">
        <f>INDEX(SLA_Policy!$D$2:$D$5,MATCH(F11196,SLA_Policy!$A$2:$A$5,0))</f>
        <v>120</v>
      </c>
      <c r="Y11196" s="9" t="str">
        <f>IF(E11196="Cancelled","Excluded",IF(D11196="",IF((SLA_Policy!$B$8-B11196)*24&gt;X11196,"Open - Breached","Open - On Track"),IF((D11196-B11196)*24&lt;=X11196,"Met","Breached")))</f>
        <v>Breached</v>
      </c>
    </row>
    <row r="11197" spans="1:25" x14ac:dyDescent="0.25">
      <c r="A11197" s="9" t="s">
        <v>15868</v>
      </c>
      <c r="B11197" s="23">
        <v>46241.432638888902</v>
      </c>
      <c r="C11197" s="23">
        <v>46241.434722222199</v>
      </c>
      <c r="D11197" s="23">
        <v>46241.724305555603</v>
      </c>
      <c r="E11197" s="9" t="s">
        <v>212</v>
      </c>
      <c r="F11197" s="9" t="s">
        <v>188</v>
      </c>
      <c r="G11197" s="9" t="s">
        <v>213</v>
      </c>
      <c r="H11197" s="9" t="s">
        <v>162</v>
      </c>
      <c r="I11197" s="9" t="s">
        <v>345</v>
      </c>
      <c r="J11197" s="9" t="s">
        <v>2650</v>
      </c>
      <c r="K11197" s="9" t="s">
        <v>246</v>
      </c>
      <c r="L11197" s="9" t="s">
        <v>216</v>
      </c>
      <c r="M11197" s="9" t="s">
        <v>3714</v>
      </c>
      <c r="N11197" s="9" t="s">
        <v>198</v>
      </c>
      <c r="O11197" s="9" t="s">
        <v>116</v>
      </c>
      <c r="P11197" s="9" t="s">
        <v>551</v>
      </c>
      <c r="Q11197" s="9" t="s">
        <v>219</v>
      </c>
      <c r="R11197" s="9">
        <v>0</v>
      </c>
      <c r="S11197" s="9">
        <v>33</v>
      </c>
      <c r="U11197" s="9" t="s">
        <v>266</v>
      </c>
      <c r="X11197" s="9">
        <f>INDEX(SLA_Policy!$D$2:$D$5,MATCH(F11197,SLA_Policy!$A$2:$A$5,0))</f>
        <v>72</v>
      </c>
      <c r="Y11197" s="9" t="str">
        <f>IF(E11197="Cancelled","Excluded",IF(D11197="",IF((SLA_Policy!$B$8-B11197)*24&gt;X11197,"Open - Breached","Open - On Track"),IF((D11197-B11197)*24&lt;=X11197,"Met","Breached")))</f>
        <v>Met</v>
      </c>
    </row>
    <row r="11198" spans="1:25" x14ac:dyDescent="0.25">
      <c r="A11198" s="9" t="s">
        <v>15869</v>
      </c>
      <c r="B11198" s="23">
        <v>46241.444444444503</v>
      </c>
      <c r="C11198" s="23">
        <v>46241.4506944444</v>
      </c>
      <c r="D11198" s="23">
        <v>46244.3840277778</v>
      </c>
      <c r="E11198" s="9" t="s">
        <v>212</v>
      </c>
      <c r="F11198" s="9" t="s">
        <v>188</v>
      </c>
      <c r="G11198" s="9" t="s">
        <v>213</v>
      </c>
      <c r="H11198" s="9" t="s">
        <v>165</v>
      </c>
      <c r="I11198" s="9" t="s">
        <v>567</v>
      </c>
      <c r="J11198" s="9" t="s">
        <v>3049</v>
      </c>
      <c r="K11198" s="9" t="s">
        <v>239</v>
      </c>
      <c r="L11198" s="9" t="s">
        <v>216</v>
      </c>
      <c r="M11198" s="9" t="s">
        <v>3434</v>
      </c>
      <c r="N11198" s="9" t="s">
        <v>196</v>
      </c>
      <c r="O11198" s="9" t="s">
        <v>176</v>
      </c>
      <c r="P11198" s="9" t="s">
        <v>1159</v>
      </c>
      <c r="Q11198" s="9" t="s">
        <v>219</v>
      </c>
      <c r="R11198" s="9">
        <v>0</v>
      </c>
      <c r="S11198" s="9">
        <v>42</v>
      </c>
      <c r="U11198" s="9" t="s">
        <v>266</v>
      </c>
      <c r="X11198" s="9">
        <f>INDEX(SLA_Policy!$D$2:$D$5,MATCH(F11198,SLA_Policy!$A$2:$A$5,0))</f>
        <v>72</v>
      </c>
      <c r="Y11198" s="9" t="str">
        <f>IF(E11198="Cancelled","Excluded",IF(D11198="",IF((SLA_Policy!$B$8-B11198)*24&gt;X11198,"Open - Breached","Open - On Track"),IF((D11198-B11198)*24&lt;=X11198,"Met","Breached")))</f>
        <v>Met</v>
      </c>
    </row>
    <row r="11199" spans="1:25" x14ac:dyDescent="0.25">
      <c r="A11199" s="9" t="s">
        <v>15870</v>
      </c>
      <c r="B11199" s="23">
        <v>46241.445138888899</v>
      </c>
      <c r="C11199" s="23">
        <v>46241.4465277778</v>
      </c>
      <c r="D11199" s="23">
        <v>46241.519444444399</v>
      </c>
      <c r="E11199" s="9" t="s">
        <v>212</v>
      </c>
      <c r="F11199" s="9" t="s">
        <v>187</v>
      </c>
      <c r="G11199" s="9" t="s">
        <v>213</v>
      </c>
      <c r="H11199" s="9" t="s">
        <v>167</v>
      </c>
      <c r="I11199" s="9" t="s">
        <v>362</v>
      </c>
      <c r="J11199" s="9" t="s">
        <v>15871</v>
      </c>
      <c r="K11199" s="9" t="s">
        <v>215</v>
      </c>
      <c r="L11199" s="9" t="s">
        <v>282</v>
      </c>
      <c r="M11199" s="9" t="s">
        <v>2718</v>
      </c>
      <c r="N11199" s="9" t="s">
        <v>198</v>
      </c>
      <c r="O11199" s="9" t="s">
        <v>176</v>
      </c>
      <c r="P11199" s="9" t="s">
        <v>228</v>
      </c>
      <c r="Q11199" s="9" t="s">
        <v>273</v>
      </c>
      <c r="R11199" s="9">
        <v>0</v>
      </c>
      <c r="S11199" s="9">
        <v>16</v>
      </c>
      <c r="T11199" s="9" t="s">
        <v>229</v>
      </c>
      <c r="U11199" s="9" t="s">
        <v>248</v>
      </c>
      <c r="X11199" s="9">
        <f>INDEX(SLA_Policy!$D$2:$D$5,MATCH(F11199,SLA_Policy!$A$2:$A$5,0))</f>
        <v>8</v>
      </c>
      <c r="Y11199" s="9" t="str">
        <f>IF(E11199="Cancelled","Excluded",IF(D11199="",IF((SLA_Policy!$B$8-B11199)*24&gt;X11199,"Open - Breached","Open - On Track"),IF((D11199-B11199)*24&lt;=X11199,"Met","Breached")))</f>
        <v>Met</v>
      </c>
    </row>
    <row r="11200" spans="1:25" x14ac:dyDescent="0.25">
      <c r="A11200" s="9" t="s">
        <v>15872</v>
      </c>
      <c r="B11200" s="23">
        <v>46241.456944444399</v>
      </c>
      <c r="C11200" s="23">
        <v>46241.590277777803</v>
      </c>
      <c r="D11200" s="23">
        <v>46244.402083333298</v>
      </c>
      <c r="E11200" s="9" t="s">
        <v>212</v>
      </c>
      <c r="F11200" s="9" t="s">
        <v>189</v>
      </c>
      <c r="G11200" s="9" t="s">
        <v>213</v>
      </c>
      <c r="H11200" s="9" t="s">
        <v>162</v>
      </c>
      <c r="I11200" s="9" t="s">
        <v>393</v>
      </c>
      <c r="J11200" s="9" t="s">
        <v>4695</v>
      </c>
      <c r="K11200" s="9" t="s">
        <v>246</v>
      </c>
      <c r="L11200" s="9" t="s">
        <v>311</v>
      </c>
      <c r="M11200" s="9" t="s">
        <v>6150</v>
      </c>
      <c r="N11200" s="9" t="s">
        <v>196</v>
      </c>
      <c r="O11200" s="9" t="s">
        <v>179</v>
      </c>
      <c r="P11200" s="9" t="s">
        <v>284</v>
      </c>
      <c r="Q11200" s="9" t="s">
        <v>219</v>
      </c>
      <c r="R11200" s="9">
        <v>0</v>
      </c>
      <c r="S11200" s="9">
        <v>6</v>
      </c>
      <c r="U11200" s="9" t="s">
        <v>290</v>
      </c>
      <c r="W11200" s="9">
        <v>5</v>
      </c>
      <c r="X11200" s="9">
        <f>INDEX(SLA_Policy!$D$2:$D$5,MATCH(F11200,SLA_Policy!$A$2:$A$5,0))</f>
        <v>120</v>
      </c>
      <c r="Y11200" s="9" t="str">
        <f>IF(E11200="Cancelled","Excluded",IF(D11200="",IF((SLA_Policy!$B$8-B11200)*24&gt;X11200,"Open - Breached","Open - On Track"),IF((D11200-B11200)*24&lt;=X11200,"Met","Breached")))</f>
        <v>Met</v>
      </c>
    </row>
    <row r="11201" spans="1:25" x14ac:dyDescent="0.25">
      <c r="A11201" s="9" t="s">
        <v>15873</v>
      </c>
      <c r="B11201" s="23">
        <v>46241.4597222222</v>
      </c>
      <c r="C11201" s="23">
        <v>46241.465277777803</v>
      </c>
      <c r="D11201" s="23">
        <v>46241.7319444444</v>
      </c>
      <c r="E11201" s="9" t="s">
        <v>212</v>
      </c>
      <c r="F11201" s="9" t="s">
        <v>188</v>
      </c>
      <c r="G11201" s="9" t="s">
        <v>236</v>
      </c>
      <c r="H11201" s="9" t="s">
        <v>167</v>
      </c>
      <c r="I11201" s="9" t="s">
        <v>255</v>
      </c>
      <c r="J11201" s="9" t="s">
        <v>5677</v>
      </c>
      <c r="K11201" s="9" t="s">
        <v>215</v>
      </c>
      <c r="L11201" s="9" t="s">
        <v>270</v>
      </c>
      <c r="M11201" s="9" t="s">
        <v>2751</v>
      </c>
      <c r="N11201" s="9" t="s">
        <v>196</v>
      </c>
      <c r="O11201" s="9" t="s">
        <v>176</v>
      </c>
      <c r="P11201" s="9" t="s">
        <v>228</v>
      </c>
      <c r="Q11201" s="9" t="s">
        <v>219</v>
      </c>
      <c r="R11201" s="9">
        <v>0</v>
      </c>
      <c r="S11201" s="9">
        <v>27</v>
      </c>
      <c r="U11201" s="9" t="s">
        <v>242</v>
      </c>
      <c r="X11201" s="9">
        <f>INDEX(SLA_Policy!$D$2:$D$5,MATCH(F11201,SLA_Policy!$A$2:$A$5,0))</f>
        <v>72</v>
      </c>
      <c r="Y11201" s="9" t="str">
        <f>IF(E11201="Cancelled","Excluded",IF(D11201="",IF((SLA_Policy!$B$8-B11201)*24&gt;X11201,"Open - Breached","Open - On Track"),IF((D11201-B11201)*24&lt;=X11201,"Met","Breached")))</f>
        <v>Met</v>
      </c>
    </row>
    <row r="11202" spans="1:25" x14ac:dyDescent="0.25">
      <c r="A11202" s="9" t="s">
        <v>15874</v>
      </c>
      <c r="B11202" s="23">
        <v>46241.463888888902</v>
      </c>
      <c r="C11202" s="23">
        <v>46241.509722222203</v>
      </c>
      <c r="D11202" s="23">
        <v>46244.411111111098</v>
      </c>
      <c r="E11202" s="9" t="s">
        <v>212</v>
      </c>
      <c r="F11202" s="9" t="s">
        <v>188</v>
      </c>
      <c r="G11202" s="9" t="s">
        <v>213</v>
      </c>
      <c r="H11202" s="9" t="s">
        <v>163</v>
      </c>
      <c r="I11202" s="9" t="s">
        <v>223</v>
      </c>
      <c r="J11202" s="9" t="s">
        <v>15875</v>
      </c>
      <c r="K11202" s="9" t="s">
        <v>215</v>
      </c>
      <c r="L11202" s="9" t="s">
        <v>282</v>
      </c>
      <c r="M11202" s="9" t="s">
        <v>1726</v>
      </c>
      <c r="N11202" s="9" t="s">
        <v>196</v>
      </c>
      <c r="O11202" s="9" t="s">
        <v>176</v>
      </c>
      <c r="P11202" s="9" t="s">
        <v>253</v>
      </c>
      <c r="Q11202" s="9" t="s">
        <v>219</v>
      </c>
      <c r="R11202" s="9">
        <v>0</v>
      </c>
      <c r="S11202" s="9">
        <v>48</v>
      </c>
      <c r="T11202" s="9" t="s">
        <v>229</v>
      </c>
      <c r="U11202" s="9" t="s">
        <v>230</v>
      </c>
      <c r="X11202" s="9">
        <f>INDEX(SLA_Policy!$D$2:$D$5,MATCH(F11202,SLA_Policy!$A$2:$A$5,0))</f>
        <v>72</v>
      </c>
      <c r="Y11202" s="9" t="str">
        <f>IF(E11202="Cancelled","Excluded",IF(D11202="",IF((SLA_Policy!$B$8-B11202)*24&gt;X11202,"Open - Breached","Open - On Track"),IF((D11202-B11202)*24&lt;=X11202,"Met","Breached")))</f>
        <v>Met</v>
      </c>
    </row>
    <row r="11203" spans="1:25" x14ac:dyDescent="0.25">
      <c r="A11203" s="9" t="s">
        <v>15876</v>
      </c>
      <c r="B11203" s="23">
        <v>46241.4819444444</v>
      </c>
      <c r="C11203" s="23">
        <v>46241.495833333298</v>
      </c>
      <c r="D11203" s="23">
        <v>46244.348611111098</v>
      </c>
      <c r="E11203" s="9" t="s">
        <v>212</v>
      </c>
      <c r="F11203" s="9" t="s">
        <v>188</v>
      </c>
      <c r="G11203" s="9" t="s">
        <v>213</v>
      </c>
      <c r="H11203" s="9" t="s">
        <v>162</v>
      </c>
      <c r="I11203" s="9" t="s">
        <v>345</v>
      </c>
      <c r="J11203" s="9" t="s">
        <v>9839</v>
      </c>
      <c r="K11203" s="9" t="s">
        <v>303</v>
      </c>
      <c r="L11203" s="9" t="s">
        <v>311</v>
      </c>
      <c r="M11203" s="9" t="s">
        <v>1137</v>
      </c>
      <c r="N11203" s="9" t="s">
        <v>199</v>
      </c>
      <c r="O11203" s="9" t="s">
        <v>179</v>
      </c>
      <c r="P11203" s="9" t="s">
        <v>264</v>
      </c>
      <c r="Q11203" s="9" t="s">
        <v>219</v>
      </c>
      <c r="R11203" s="9">
        <v>0</v>
      </c>
      <c r="S11203" s="9">
        <v>11</v>
      </c>
      <c r="U11203" s="9" t="s">
        <v>661</v>
      </c>
      <c r="X11203" s="9">
        <f>INDEX(SLA_Policy!$D$2:$D$5,MATCH(F11203,SLA_Policy!$A$2:$A$5,0))</f>
        <v>72</v>
      </c>
      <c r="Y11203" s="9" t="str">
        <f>IF(E11203="Cancelled","Excluded",IF(D11203="",IF((SLA_Policy!$B$8-B11203)*24&gt;X11203,"Open - Breached","Open - On Track"),IF((D11203-B11203)*24&lt;=X11203,"Met","Breached")))</f>
        <v>Met</v>
      </c>
    </row>
    <row r="11204" spans="1:25" x14ac:dyDescent="0.25">
      <c r="A11204" s="9" t="s">
        <v>15877</v>
      </c>
      <c r="B11204" s="23">
        <v>46241.485416666699</v>
      </c>
      <c r="C11204" s="23">
        <v>46241.498611111099</v>
      </c>
      <c r="D11204" s="23">
        <v>46244.318749999999</v>
      </c>
      <c r="E11204" s="9" t="s">
        <v>212</v>
      </c>
      <c r="F11204" s="9" t="s">
        <v>188</v>
      </c>
      <c r="G11204" s="9" t="s">
        <v>213</v>
      </c>
      <c r="H11204" s="9" t="s">
        <v>162</v>
      </c>
      <c r="I11204" s="9" t="s">
        <v>345</v>
      </c>
      <c r="J11204" s="9" t="s">
        <v>1136</v>
      </c>
      <c r="K11204" s="9" t="s">
        <v>246</v>
      </c>
      <c r="L11204" s="9" t="s">
        <v>293</v>
      </c>
      <c r="M11204" s="9" t="s">
        <v>1669</v>
      </c>
      <c r="N11204" s="9" t="s">
        <v>196</v>
      </c>
      <c r="O11204" s="9" t="s">
        <v>116</v>
      </c>
      <c r="P11204" s="9" t="s">
        <v>525</v>
      </c>
      <c r="Q11204" s="9" t="s">
        <v>219</v>
      </c>
      <c r="R11204" s="9">
        <v>0</v>
      </c>
      <c r="S11204" s="9">
        <v>19</v>
      </c>
      <c r="U11204" s="9" t="s">
        <v>376</v>
      </c>
      <c r="X11204" s="9">
        <f>INDEX(SLA_Policy!$D$2:$D$5,MATCH(F11204,SLA_Policy!$A$2:$A$5,0))</f>
        <v>72</v>
      </c>
      <c r="Y11204" s="9" t="str">
        <f>IF(E11204="Cancelled","Excluded",IF(D11204="",IF((SLA_Policy!$B$8-B11204)*24&gt;X11204,"Open - Breached","Open - On Track"),IF((D11204-B11204)*24&lt;=X11204,"Met","Breached")))</f>
        <v>Met</v>
      </c>
    </row>
    <row r="11205" spans="1:25" x14ac:dyDescent="0.25">
      <c r="A11205" s="9" t="s">
        <v>15878</v>
      </c>
      <c r="B11205" s="23">
        <v>46241.489583333299</v>
      </c>
      <c r="C11205" s="23">
        <v>46241.497916666704</v>
      </c>
      <c r="D11205" s="23">
        <v>46241.517361111102</v>
      </c>
      <c r="E11205" s="9" t="s">
        <v>212</v>
      </c>
      <c r="F11205" s="9" t="s">
        <v>188</v>
      </c>
      <c r="G11205" s="9" t="s">
        <v>213</v>
      </c>
      <c r="H11205" s="9" t="s">
        <v>167</v>
      </c>
      <c r="I11205" s="9" t="s">
        <v>362</v>
      </c>
      <c r="J11205" s="9" t="s">
        <v>374</v>
      </c>
      <c r="K11205" s="9" t="s">
        <v>246</v>
      </c>
      <c r="L11205" s="9" t="s">
        <v>216</v>
      </c>
      <c r="M11205" s="9" t="s">
        <v>8511</v>
      </c>
      <c r="N11205" s="9" t="s">
        <v>198</v>
      </c>
      <c r="O11205" s="9" t="s">
        <v>176</v>
      </c>
      <c r="P11205" s="9" t="s">
        <v>570</v>
      </c>
      <c r="Q11205" s="9" t="s">
        <v>219</v>
      </c>
      <c r="R11205" s="9">
        <v>0</v>
      </c>
      <c r="S11205" s="9">
        <v>48</v>
      </c>
      <c r="T11205" s="9" t="s">
        <v>220</v>
      </c>
      <c r="U11205" s="9" t="s">
        <v>290</v>
      </c>
      <c r="W11205" s="9">
        <v>5</v>
      </c>
      <c r="X11205" s="9">
        <f>INDEX(SLA_Policy!$D$2:$D$5,MATCH(F11205,SLA_Policy!$A$2:$A$5,0))</f>
        <v>72</v>
      </c>
      <c r="Y11205" s="9" t="str">
        <f>IF(E11205="Cancelled","Excluded",IF(D11205="",IF((SLA_Policy!$B$8-B11205)*24&gt;X11205,"Open - Breached","Open - On Track"),IF((D11205-B11205)*24&lt;=X11205,"Met","Breached")))</f>
        <v>Met</v>
      </c>
    </row>
    <row r="11206" spans="1:25" x14ac:dyDescent="0.25">
      <c r="A11206" s="9" t="s">
        <v>15879</v>
      </c>
      <c r="B11206" s="23">
        <v>46241.5</v>
      </c>
      <c r="C11206" s="23">
        <v>46241.501388888901</v>
      </c>
      <c r="D11206" s="23">
        <v>46245.377777777801</v>
      </c>
      <c r="E11206" s="9" t="s">
        <v>212</v>
      </c>
      <c r="F11206" s="9" t="s">
        <v>189</v>
      </c>
      <c r="G11206" s="9" t="s">
        <v>213</v>
      </c>
      <c r="H11206" s="9" t="s">
        <v>163</v>
      </c>
      <c r="I11206" s="9" t="s">
        <v>405</v>
      </c>
      <c r="J11206" s="9" t="s">
        <v>884</v>
      </c>
      <c r="K11206" s="9" t="s">
        <v>303</v>
      </c>
      <c r="L11206" s="9" t="s">
        <v>282</v>
      </c>
      <c r="M11206" s="9" t="s">
        <v>367</v>
      </c>
      <c r="N11206" s="9" t="s">
        <v>200</v>
      </c>
      <c r="O11206" s="9" t="s">
        <v>176</v>
      </c>
      <c r="P11206" s="9" t="s">
        <v>1159</v>
      </c>
      <c r="Q11206" s="9" t="s">
        <v>219</v>
      </c>
      <c r="R11206" s="9">
        <v>1</v>
      </c>
      <c r="S11206" s="9">
        <v>17</v>
      </c>
      <c r="U11206" s="9" t="s">
        <v>230</v>
      </c>
      <c r="X11206" s="9">
        <f>INDEX(SLA_Policy!$D$2:$D$5,MATCH(F11206,SLA_Policy!$A$2:$A$5,0))</f>
        <v>120</v>
      </c>
      <c r="Y11206" s="9" t="str">
        <f>IF(E11206="Cancelled","Excluded",IF(D11206="",IF((SLA_Policy!$B$8-B11206)*24&gt;X11206,"Open - Breached","Open - On Track"),IF((D11206-B11206)*24&lt;=X11206,"Met","Breached")))</f>
        <v>Met</v>
      </c>
    </row>
    <row r="11207" spans="1:25" x14ac:dyDescent="0.25">
      <c r="A11207" s="9" t="s">
        <v>15880</v>
      </c>
      <c r="B11207" s="23">
        <v>46241.537499999999</v>
      </c>
      <c r="C11207" s="23">
        <v>46241.765277777798</v>
      </c>
      <c r="D11207" s="23">
        <v>46241.770833333299</v>
      </c>
      <c r="E11207" s="9" t="s">
        <v>212</v>
      </c>
      <c r="F11207" s="9" t="s">
        <v>188</v>
      </c>
      <c r="G11207" s="9" t="s">
        <v>213</v>
      </c>
      <c r="H11207" s="9" t="s">
        <v>162</v>
      </c>
      <c r="I11207" s="9" t="s">
        <v>393</v>
      </c>
      <c r="J11207" s="9" t="s">
        <v>3875</v>
      </c>
      <c r="K11207" s="9" t="s">
        <v>246</v>
      </c>
      <c r="L11207" s="9" t="s">
        <v>216</v>
      </c>
      <c r="M11207" s="9" t="s">
        <v>3457</v>
      </c>
      <c r="N11207" s="9" t="s">
        <v>196</v>
      </c>
      <c r="O11207" s="9" t="s">
        <v>116</v>
      </c>
      <c r="P11207" s="9" t="s">
        <v>590</v>
      </c>
      <c r="Q11207" s="9" t="s">
        <v>219</v>
      </c>
      <c r="R11207" s="9">
        <v>0</v>
      </c>
      <c r="S11207" s="9">
        <v>17</v>
      </c>
      <c r="U11207" s="9" t="s">
        <v>290</v>
      </c>
      <c r="W11207" s="9">
        <v>3</v>
      </c>
      <c r="X11207" s="9">
        <f>INDEX(SLA_Policy!$D$2:$D$5,MATCH(F11207,SLA_Policy!$A$2:$A$5,0))</f>
        <v>72</v>
      </c>
      <c r="Y11207" s="9" t="str">
        <f>IF(E11207="Cancelled","Excluded",IF(D11207="",IF((SLA_Policy!$B$8-B11207)*24&gt;X11207,"Open - Breached","Open - On Track"),IF((D11207-B11207)*24&lt;=X11207,"Met","Breached")))</f>
        <v>Met</v>
      </c>
    </row>
    <row r="11208" spans="1:25" x14ac:dyDescent="0.25">
      <c r="A11208" s="9" t="s">
        <v>15881</v>
      </c>
      <c r="B11208" s="23">
        <v>46241.577083333301</v>
      </c>
      <c r="C11208" s="23">
        <v>46241.591666666704</v>
      </c>
      <c r="D11208" s="23">
        <v>46244.324999999997</v>
      </c>
      <c r="E11208" s="9" t="s">
        <v>212</v>
      </c>
      <c r="F11208" s="9" t="s">
        <v>188</v>
      </c>
      <c r="G11208" s="9" t="s">
        <v>213</v>
      </c>
      <c r="H11208" s="9" t="s">
        <v>167</v>
      </c>
      <c r="I11208" s="9" t="s">
        <v>362</v>
      </c>
      <c r="J11208" s="9" t="s">
        <v>4257</v>
      </c>
      <c r="K11208" s="9" t="s">
        <v>246</v>
      </c>
      <c r="L11208" s="9" t="s">
        <v>311</v>
      </c>
      <c r="M11208" s="9" t="s">
        <v>797</v>
      </c>
      <c r="N11208" s="9" t="s">
        <v>197</v>
      </c>
      <c r="O11208" s="9" t="s">
        <v>176</v>
      </c>
      <c r="P11208" s="9" t="s">
        <v>253</v>
      </c>
      <c r="Q11208" s="9" t="s">
        <v>219</v>
      </c>
      <c r="R11208" s="9">
        <v>0</v>
      </c>
      <c r="S11208" s="9">
        <v>32</v>
      </c>
      <c r="T11208" s="9" t="s">
        <v>220</v>
      </c>
      <c r="U11208" s="9" t="s">
        <v>290</v>
      </c>
      <c r="W11208" s="9">
        <v>5</v>
      </c>
      <c r="X11208" s="9">
        <f>INDEX(SLA_Policy!$D$2:$D$5,MATCH(F11208,SLA_Policy!$A$2:$A$5,0))</f>
        <v>72</v>
      </c>
      <c r="Y11208" s="9" t="str">
        <f>IF(E11208="Cancelled","Excluded",IF(D11208="",IF((SLA_Policy!$B$8-B11208)*24&gt;X11208,"Open - Breached","Open - On Track"),IF((D11208-B11208)*24&lt;=X11208,"Met","Breached")))</f>
        <v>Met</v>
      </c>
    </row>
    <row r="11209" spans="1:25" x14ac:dyDescent="0.25">
      <c r="A11209" s="9" t="s">
        <v>15882</v>
      </c>
      <c r="B11209" s="23">
        <v>46241.588194444397</v>
      </c>
      <c r="C11209" s="23">
        <v>46241.594444444498</v>
      </c>
      <c r="D11209" s="23">
        <v>46241.659027777801</v>
      </c>
      <c r="E11209" s="9" t="s">
        <v>212</v>
      </c>
      <c r="F11209" s="9" t="s">
        <v>188</v>
      </c>
      <c r="G11209" s="9" t="s">
        <v>213</v>
      </c>
      <c r="H11209" s="9" t="s">
        <v>167</v>
      </c>
      <c r="I11209" s="9" t="s">
        <v>349</v>
      </c>
      <c r="J11209" s="9" t="s">
        <v>15883</v>
      </c>
      <c r="K11209" s="9" t="s">
        <v>246</v>
      </c>
      <c r="L11209" s="9" t="s">
        <v>104</v>
      </c>
      <c r="M11209" s="9" t="s">
        <v>2123</v>
      </c>
      <c r="N11209" s="9" t="s">
        <v>200</v>
      </c>
      <c r="O11209" s="9" t="s">
        <v>116</v>
      </c>
      <c r="P11209" s="9" t="s">
        <v>295</v>
      </c>
      <c r="Q11209" s="9" t="s">
        <v>219</v>
      </c>
      <c r="R11209" s="9">
        <v>0</v>
      </c>
      <c r="S11209" s="9">
        <v>26</v>
      </c>
      <c r="U11209" s="9" t="s">
        <v>290</v>
      </c>
      <c r="X11209" s="9">
        <f>INDEX(SLA_Policy!$D$2:$D$5,MATCH(F11209,SLA_Policy!$A$2:$A$5,0))</f>
        <v>72</v>
      </c>
      <c r="Y11209" s="9" t="str">
        <f>IF(E11209="Cancelled","Excluded",IF(D11209="",IF((SLA_Policy!$B$8-B11209)*24&gt;X11209,"Open - Breached","Open - On Track"),IF((D11209-B11209)*24&lt;=X11209,"Met","Breached")))</f>
        <v>Met</v>
      </c>
    </row>
    <row r="11210" spans="1:25" x14ac:dyDescent="0.25">
      <c r="A11210" s="9" t="s">
        <v>15884</v>
      </c>
      <c r="B11210" s="23">
        <v>46241.608333333301</v>
      </c>
      <c r="C11210" s="23">
        <v>46241.610416666699</v>
      </c>
      <c r="D11210" s="23">
        <v>46244.324305555601</v>
      </c>
      <c r="E11210" s="9" t="s">
        <v>212</v>
      </c>
      <c r="F11210" s="9" t="s">
        <v>188</v>
      </c>
      <c r="G11210" s="9" t="s">
        <v>213</v>
      </c>
      <c r="H11210" s="9" t="s">
        <v>161</v>
      </c>
      <c r="I11210" s="9" t="s">
        <v>297</v>
      </c>
      <c r="J11210" s="9" t="s">
        <v>7840</v>
      </c>
      <c r="K11210" s="9" t="s">
        <v>215</v>
      </c>
      <c r="L11210" s="9" t="s">
        <v>104</v>
      </c>
      <c r="M11210" s="9" t="s">
        <v>1582</v>
      </c>
      <c r="N11210" s="9" t="s">
        <v>198</v>
      </c>
      <c r="O11210" s="9" t="s">
        <v>177</v>
      </c>
      <c r="P11210" s="9" t="s">
        <v>300</v>
      </c>
      <c r="Q11210" s="9" t="s">
        <v>219</v>
      </c>
      <c r="R11210" s="9">
        <v>0</v>
      </c>
      <c r="S11210" s="9">
        <v>5</v>
      </c>
      <c r="U11210" s="9" t="s">
        <v>221</v>
      </c>
      <c r="X11210" s="9">
        <f>INDEX(SLA_Policy!$D$2:$D$5,MATCH(F11210,SLA_Policy!$A$2:$A$5,0))</f>
        <v>72</v>
      </c>
      <c r="Y11210" s="9" t="str">
        <f>IF(E11210="Cancelled","Excluded",IF(D11210="",IF((SLA_Policy!$B$8-B11210)*24&gt;X11210,"Open - Breached","Open - On Track"),IF((D11210-B11210)*24&lt;=X11210,"Met","Breached")))</f>
        <v>Met</v>
      </c>
    </row>
    <row r="11211" spans="1:25" x14ac:dyDescent="0.25">
      <c r="A11211" s="9" t="s">
        <v>15885</v>
      </c>
      <c r="B11211" s="23">
        <v>46241.618055555598</v>
      </c>
      <c r="C11211" s="23">
        <v>46241.662499999999</v>
      </c>
      <c r="D11211" s="23">
        <v>46244.371527777803</v>
      </c>
      <c r="E11211" s="9" t="s">
        <v>212</v>
      </c>
      <c r="F11211" s="9" t="s">
        <v>188</v>
      </c>
      <c r="G11211" s="9" t="s">
        <v>213</v>
      </c>
      <c r="H11211" s="9" t="s">
        <v>162</v>
      </c>
      <c r="I11211" s="9" t="s">
        <v>345</v>
      </c>
      <c r="J11211" s="9" t="s">
        <v>429</v>
      </c>
      <c r="K11211" s="9" t="s">
        <v>215</v>
      </c>
      <c r="L11211" s="9" t="s">
        <v>293</v>
      </c>
      <c r="M11211" s="9" t="s">
        <v>9916</v>
      </c>
      <c r="N11211" s="9" t="s">
        <v>196</v>
      </c>
      <c r="O11211" s="9" t="s">
        <v>179</v>
      </c>
      <c r="P11211" s="9" t="s">
        <v>313</v>
      </c>
      <c r="Q11211" s="9" t="s">
        <v>219</v>
      </c>
      <c r="R11211" s="9">
        <v>0</v>
      </c>
      <c r="S11211" s="9">
        <v>40</v>
      </c>
      <c r="U11211" s="9" t="s">
        <v>376</v>
      </c>
      <c r="X11211" s="9">
        <f>INDEX(SLA_Policy!$D$2:$D$5,MATCH(F11211,SLA_Policy!$A$2:$A$5,0))</f>
        <v>72</v>
      </c>
      <c r="Y11211" s="9" t="str">
        <f>IF(E11211="Cancelled","Excluded",IF(D11211="",IF((SLA_Policy!$B$8-B11211)*24&gt;X11211,"Open - Breached","Open - On Track"),IF((D11211-B11211)*24&lt;=X11211,"Met","Breached")))</f>
        <v>Met</v>
      </c>
    </row>
    <row r="11212" spans="1:25" x14ac:dyDescent="0.25">
      <c r="A11212" s="9" t="s">
        <v>15886</v>
      </c>
      <c r="B11212" s="23">
        <v>46241.661111111098</v>
      </c>
      <c r="C11212" s="23">
        <v>46244.3034722222</v>
      </c>
      <c r="D11212" s="23">
        <v>46251.315972222197</v>
      </c>
      <c r="E11212" s="9" t="s">
        <v>212</v>
      </c>
      <c r="F11212" s="9" t="s">
        <v>189</v>
      </c>
      <c r="G11212" s="9" t="s">
        <v>213</v>
      </c>
      <c r="H11212" s="9" t="s">
        <v>167</v>
      </c>
      <c r="I11212" s="9" t="s">
        <v>536</v>
      </c>
      <c r="J11212" s="9" t="s">
        <v>2940</v>
      </c>
      <c r="K11212" s="9" t="s">
        <v>225</v>
      </c>
      <c r="L11212" s="9" t="s">
        <v>216</v>
      </c>
      <c r="M11212" s="9" t="s">
        <v>965</v>
      </c>
      <c r="N11212" s="9" t="s">
        <v>196</v>
      </c>
      <c r="O11212" s="9" t="s">
        <v>180</v>
      </c>
      <c r="P11212" s="9" t="s">
        <v>368</v>
      </c>
      <c r="Q11212" s="9" t="s">
        <v>219</v>
      </c>
      <c r="R11212" s="9">
        <v>0</v>
      </c>
      <c r="S11212" s="9">
        <v>40</v>
      </c>
      <c r="T11212" s="9" t="s">
        <v>136</v>
      </c>
      <c r="U11212" s="9" t="s">
        <v>248</v>
      </c>
      <c r="X11212" s="9">
        <f>INDEX(SLA_Policy!$D$2:$D$5,MATCH(F11212,SLA_Policy!$A$2:$A$5,0))</f>
        <v>120</v>
      </c>
      <c r="Y11212" s="9" t="str">
        <f>IF(E11212="Cancelled","Excluded",IF(D11212="",IF((SLA_Policy!$B$8-B11212)*24&gt;X11212,"Open - Breached","Open - On Track"),IF((D11212-B11212)*24&lt;=X11212,"Met","Breached")))</f>
        <v>Breached</v>
      </c>
    </row>
    <row r="11213" spans="1:25" x14ac:dyDescent="0.25">
      <c r="A11213" s="9" t="s">
        <v>15887</v>
      </c>
      <c r="B11213" s="23">
        <v>46241.6652777778</v>
      </c>
      <c r="C11213" s="23">
        <v>46241.761111111096</v>
      </c>
      <c r="D11213" s="23">
        <v>46244.379861111098</v>
      </c>
      <c r="E11213" s="9" t="s">
        <v>212</v>
      </c>
      <c r="F11213" s="9" t="s">
        <v>189</v>
      </c>
      <c r="G11213" s="9" t="s">
        <v>236</v>
      </c>
      <c r="H11213" s="9" t="s">
        <v>161</v>
      </c>
      <c r="I11213" s="9" t="s">
        <v>237</v>
      </c>
      <c r="J11213" s="9" t="s">
        <v>1533</v>
      </c>
      <c r="K11213" s="9" t="s">
        <v>303</v>
      </c>
      <c r="L11213" s="9" t="s">
        <v>104</v>
      </c>
      <c r="M11213" s="9" t="s">
        <v>2262</v>
      </c>
      <c r="N11213" s="9" t="s">
        <v>199</v>
      </c>
      <c r="O11213" s="9" t="s">
        <v>177</v>
      </c>
      <c r="P11213" s="9" t="s">
        <v>457</v>
      </c>
      <c r="Q11213" s="9" t="s">
        <v>219</v>
      </c>
      <c r="R11213" s="9">
        <v>0</v>
      </c>
      <c r="S11213" s="9">
        <v>17</v>
      </c>
      <c r="U11213" s="9" t="s">
        <v>242</v>
      </c>
      <c r="X11213" s="9">
        <f>INDEX(SLA_Policy!$D$2:$D$5,MATCH(F11213,SLA_Policy!$A$2:$A$5,0))</f>
        <v>120</v>
      </c>
      <c r="Y11213" s="9" t="str">
        <f>IF(E11213="Cancelled","Excluded",IF(D11213="",IF((SLA_Policy!$B$8-B11213)*24&gt;X11213,"Open - Breached","Open - On Track"),IF((D11213-B11213)*24&lt;=X11213,"Met","Breached")))</f>
        <v>Met</v>
      </c>
    </row>
    <row r="11214" spans="1:25" x14ac:dyDescent="0.25">
      <c r="A11214" s="9" t="s">
        <v>15888</v>
      </c>
      <c r="B11214" s="23">
        <v>46241.6694444444</v>
      </c>
      <c r="C11214" s="23">
        <v>46241.670833333301</v>
      </c>
      <c r="D11214" s="23">
        <v>46244.327777777798</v>
      </c>
      <c r="E11214" s="9" t="s">
        <v>212</v>
      </c>
      <c r="F11214" s="9" t="s">
        <v>188</v>
      </c>
      <c r="G11214" s="9" t="s">
        <v>213</v>
      </c>
      <c r="H11214" s="9" t="s">
        <v>164</v>
      </c>
      <c r="I11214" s="9" t="s">
        <v>339</v>
      </c>
      <c r="J11214" s="9" t="s">
        <v>12506</v>
      </c>
      <c r="K11214" s="9" t="s">
        <v>410</v>
      </c>
      <c r="L11214" s="9" t="s">
        <v>311</v>
      </c>
      <c r="M11214" s="9" t="s">
        <v>480</v>
      </c>
      <c r="N11214" s="9" t="s">
        <v>198</v>
      </c>
      <c r="O11214" s="9" t="s">
        <v>180</v>
      </c>
      <c r="P11214" s="9" t="s">
        <v>368</v>
      </c>
      <c r="Q11214" s="9" t="s">
        <v>219</v>
      </c>
      <c r="R11214" s="9">
        <v>0</v>
      </c>
      <c r="S11214" s="9">
        <v>11</v>
      </c>
      <c r="T11214" s="9" t="s">
        <v>464</v>
      </c>
      <c r="U11214" s="9" t="s">
        <v>248</v>
      </c>
      <c r="X11214" s="9">
        <f>INDEX(SLA_Policy!$D$2:$D$5,MATCH(F11214,SLA_Policy!$A$2:$A$5,0))</f>
        <v>72</v>
      </c>
      <c r="Y11214" s="9" t="str">
        <f>IF(E11214="Cancelled","Excluded",IF(D11214="",IF((SLA_Policy!$B$8-B11214)*24&gt;X11214,"Open - Breached","Open - On Track"),IF((D11214-B11214)*24&lt;=X11214,"Met","Breached")))</f>
        <v>Met</v>
      </c>
    </row>
    <row r="11215" spans="1:25" x14ac:dyDescent="0.25">
      <c r="A11215" s="9" t="s">
        <v>15889</v>
      </c>
      <c r="B11215" s="23">
        <v>46241.684722222199</v>
      </c>
      <c r="C11215" s="23">
        <v>46241.6875</v>
      </c>
      <c r="D11215" s="23">
        <v>46244.334027777797</v>
      </c>
      <c r="E11215" s="9" t="s">
        <v>212</v>
      </c>
      <c r="F11215" s="9" t="s">
        <v>188</v>
      </c>
      <c r="G11215" s="9" t="s">
        <v>213</v>
      </c>
      <c r="H11215" s="9" t="s">
        <v>88</v>
      </c>
      <c r="I11215" s="9" t="s">
        <v>92</v>
      </c>
      <c r="J11215" s="9" t="s">
        <v>96</v>
      </c>
      <c r="K11215" s="9" t="s">
        <v>246</v>
      </c>
      <c r="L11215" s="9" t="s">
        <v>226</v>
      </c>
      <c r="M11215" s="9" t="s">
        <v>2395</v>
      </c>
      <c r="N11215" s="9" t="s">
        <v>198</v>
      </c>
      <c r="O11215" s="9" t="s">
        <v>116</v>
      </c>
      <c r="P11215" s="9" t="s">
        <v>218</v>
      </c>
      <c r="Q11215" s="9" t="s">
        <v>219</v>
      </c>
      <c r="R11215" s="9">
        <v>0</v>
      </c>
      <c r="S11215" s="9">
        <v>27</v>
      </c>
      <c r="T11215" s="9" t="s">
        <v>229</v>
      </c>
      <c r="U11215" s="9" t="s">
        <v>290</v>
      </c>
      <c r="X11215" s="9">
        <f>INDEX(SLA_Policy!$D$2:$D$5,MATCH(F11215,SLA_Policy!$A$2:$A$5,0))</f>
        <v>72</v>
      </c>
      <c r="Y11215" s="9" t="str">
        <f>IF(E11215="Cancelled","Excluded",IF(D11215="",IF((SLA_Policy!$B$8-B11215)*24&gt;X11215,"Open - Breached","Open - On Track"),IF((D11215-B11215)*24&lt;=X11215,"Met","Breached")))</f>
        <v>Met</v>
      </c>
    </row>
    <row r="11216" spans="1:25" x14ac:dyDescent="0.25">
      <c r="A11216" s="9" t="s">
        <v>15890</v>
      </c>
      <c r="B11216" s="23">
        <v>46241.718055555597</v>
      </c>
      <c r="C11216" s="23">
        <v>46241.722222222197</v>
      </c>
      <c r="D11216" s="23">
        <v>46244.331944444399</v>
      </c>
      <c r="E11216" s="9" t="s">
        <v>212</v>
      </c>
      <c r="F11216" s="9" t="s">
        <v>188</v>
      </c>
      <c r="G11216" s="9" t="s">
        <v>236</v>
      </c>
      <c r="H11216" s="9" t="s">
        <v>167</v>
      </c>
      <c r="I11216" s="9" t="s">
        <v>255</v>
      </c>
      <c r="J11216" s="9" t="s">
        <v>7914</v>
      </c>
      <c r="K11216" s="9" t="s">
        <v>246</v>
      </c>
      <c r="L11216" s="9" t="s">
        <v>351</v>
      </c>
      <c r="M11216" s="9" t="s">
        <v>1660</v>
      </c>
      <c r="N11216" s="9" t="s">
        <v>196</v>
      </c>
      <c r="O11216" s="9" t="s">
        <v>180</v>
      </c>
      <c r="P11216" s="9" t="s">
        <v>318</v>
      </c>
      <c r="Q11216" s="9" t="s">
        <v>219</v>
      </c>
      <c r="R11216" s="9">
        <v>0</v>
      </c>
      <c r="S11216" s="9">
        <v>30</v>
      </c>
      <c r="U11216" s="9" t="s">
        <v>242</v>
      </c>
      <c r="W11216" s="9">
        <v>4</v>
      </c>
      <c r="X11216" s="9">
        <f>INDEX(SLA_Policy!$D$2:$D$5,MATCH(F11216,SLA_Policy!$A$2:$A$5,0))</f>
        <v>72</v>
      </c>
      <c r="Y11216" s="9" t="str">
        <f>IF(E11216="Cancelled","Excluded",IF(D11216="",IF((SLA_Policy!$B$8-B11216)*24&gt;X11216,"Open - Breached","Open - On Track"),IF((D11216-B11216)*24&lt;=X11216,"Met","Breached")))</f>
        <v>Met</v>
      </c>
    </row>
    <row r="11217" spans="1:25" x14ac:dyDescent="0.25">
      <c r="A11217" s="9" t="s">
        <v>15891</v>
      </c>
      <c r="B11217" s="23">
        <v>46241.7277777778</v>
      </c>
      <c r="C11217" s="23">
        <v>46241.739583333299</v>
      </c>
      <c r="D11217" s="23">
        <v>46244.370833333298</v>
      </c>
      <c r="E11217" s="9" t="s">
        <v>212</v>
      </c>
      <c r="F11217" s="9" t="s">
        <v>188</v>
      </c>
      <c r="G11217" s="9" t="s">
        <v>213</v>
      </c>
      <c r="H11217" s="9" t="s">
        <v>166</v>
      </c>
      <c r="I11217" s="9" t="s">
        <v>398</v>
      </c>
      <c r="J11217" s="9" t="s">
        <v>1731</v>
      </c>
      <c r="K11217" s="9" t="s">
        <v>246</v>
      </c>
      <c r="L11217" s="9" t="s">
        <v>226</v>
      </c>
      <c r="M11217" s="9" t="s">
        <v>559</v>
      </c>
      <c r="N11217" s="9" t="s">
        <v>196</v>
      </c>
      <c r="O11217" s="9" t="s">
        <v>181</v>
      </c>
      <c r="P11217" s="9" t="s">
        <v>449</v>
      </c>
      <c r="Q11217" s="9" t="s">
        <v>219</v>
      </c>
      <c r="R11217" s="9">
        <v>0</v>
      </c>
      <c r="S11217" s="9">
        <v>18</v>
      </c>
      <c r="U11217" s="9" t="s">
        <v>248</v>
      </c>
      <c r="X11217" s="9">
        <f>INDEX(SLA_Policy!$D$2:$D$5,MATCH(F11217,SLA_Policy!$A$2:$A$5,0))</f>
        <v>72</v>
      </c>
      <c r="Y11217" s="9" t="str">
        <f>IF(E11217="Cancelled","Excluded",IF(D11217="",IF((SLA_Policy!$B$8-B11217)*24&gt;X11217,"Open - Breached","Open - On Track"),IF((D11217-B11217)*24&lt;=X11217,"Met","Breached")))</f>
        <v>Met</v>
      </c>
    </row>
    <row r="11218" spans="1:25" x14ac:dyDescent="0.25">
      <c r="A11218" s="9" t="s">
        <v>15892</v>
      </c>
      <c r="B11218" s="23">
        <v>46241.735416666699</v>
      </c>
      <c r="C11218" s="23">
        <v>46241.737500000003</v>
      </c>
      <c r="D11218" s="23">
        <v>46247.320138888899</v>
      </c>
      <c r="E11218" s="9" t="s">
        <v>212</v>
      </c>
      <c r="F11218" s="9" t="s">
        <v>188</v>
      </c>
      <c r="G11218" s="9" t="s">
        <v>213</v>
      </c>
      <c r="H11218" s="9" t="s">
        <v>163</v>
      </c>
      <c r="I11218" s="9" t="s">
        <v>223</v>
      </c>
      <c r="J11218" s="9" t="s">
        <v>15893</v>
      </c>
      <c r="K11218" s="9" t="s">
        <v>246</v>
      </c>
      <c r="L11218" s="9" t="s">
        <v>104</v>
      </c>
      <c r="M11218" s="9" t="s">
        <v>8739</v>
      </c>
      <c r="N11218" s="9" t="s">
        <v>198</v>
      </c>
      <c r="O11218" s="9" t="s">
        <v>176</v>
      </c>
      <c r="P11218" s="9" t="s">
        <v>330</v>
      </c>
      <c r="Q11218" s="9" t="s">
        <v>219</v>
      </c>
      <c r="R11218" s="9">
        <v>0</v>
      </c>
      <c r="S11218" s="9">
        <v>79</v>
      </c>
      <c r="T11218" s="9" t="s">
        <v>136</v>
      </c>
      <c r="U11218" s="9" t="s">
        <v>266</v>
      </c>
      <c r="X11218" s="9">
        <f>INDEX(SLA_Policy!$D$2:$D$5,MATCH(F11218,SLA_Policy!$A$2:$A$5,0))</f>
        <v>72</v>
      </c>
      <c r="Y11218" s="9" t="str">
        <f>IF(E11218="Cancelled","Excluded",IF(D11218="",IF((SLA_Policy!$B$8-B11218)*24&gt;X11218,"Open - Breached","Open - On Track"),IF((D11218-B11218)*24&lt;=X11218,"Met","Breached")))</f>
        <v>Breached</v>
      </c>
    </row>
    <row r="11219" spans="1:25" x14ac:dyDescent="0.25">
      <c r="A11219" s="9" t="s">
        <v>15894</v>
      </c>
      <c r="B11219" s="23">
        <v>46241.765277777798</v>
      </c>
      <c r="C11219" s="23">
        <v>46244.353472222203</v>
      </c>
      <c r="D11219" s="23">
        <v>46244.372222222199</v>
      </c>
      <c r="E11219" s="9" t="s">
        <v>212</v>
      </c>
      <c r="F11219" s="9" t="s">
        <v>189</v>
      </c>
      <c r="G11219" s="9" t="s">
        <v>213</v>
      </c>
      <c r="H11219" s="9" t="s">
        <v>162</v>
      </c>
      <c r="I11219" s="9" t="s">
        <v>244</v>
      </c>
      <c r="J11219" s="9" t="s">
        <v>7621</v>
      </c>
      <c r="K11219" s="9" t="s">
        <v>246</v>
      </c>
      <c r="L11219" s="9" t="s">
        <v>216</v>
      </c>
      <c r="M11219" s="9" t="s">
        <v>3270</v>
      </c>
      <c r="N11219" s="9" t="s">
        <v>196</v>
      </c>
      <c r="O11219" s="9" t="s">
        <v>116</v>
      </c>
      <c r="P11219" s="9" t="s">
        <v>342</v>
      </c>
      <c r="Q11219" s="9" t="s">
        <v>219</v>
      </c>
      <c r="R11219" s="9">
        <v>0</v>
      </c>
      <c r="S11219" s="9">
        <v>38</v>
      </c>
      <c r="U11219" s="9" t="s">
        <v>661</v>
      </c>
      <c r="X11219" s="9">
        <f>INDEX(SLA_Policy!$D$2:$D$5,MATCH(F11219,SLA_Policy!$A$2:$A$5,0))</f>
        <v>120</v>
      </c>
      <c r="Y11219" s="9" t="str">
        <f>IF(E11219="Cancelled","Excluded",IF(D11219="",IF((SLA_Policy!$B$8-B11219)*24&gt;X11219,"Open - Breached","Open - On Track"),IF((D11219-B11219)*24&lt;=X11219,"Met","Breached")))</f>
        <v>Met</v>
      </c>
    </row>
    <row r="11220" spans="1:25" x14ac:dyDescent="0.25">
      <c r="A11220" s="9" t="s">
        <v>15895</v>
      </c>
      <c r="B11220" s="23">
        <v>46242.104166666701</v>
      </c>
      <c r="C11220" s="23">
        <v>46244.327083333301</v>
      </c>
      <c r="D11220" s="23">
        <v>46244.345138888901</v>
      </c>
      <c r="E11220" s="9" t="s">
        <v>212</v>
      </c>
      <c r="F11220" s="9" t="s">
        <v>188</v>
      </c>
      <c r="G11220" s="9" t="s">
        <v>213</v>
      </c>
      <c r="H11220" s="9" t="s">
        <v>165</v>
      </c>
      <c r="I11220" s="9" t="s">
        <v>567</v>
      </c>
      <c r="J11220" s="9" t="s">
        <v>1190</v>
      </c>
      <c r="K11220" s="9" t="s">
        <v>246</v>
      </c>
      <c r="L11220" s="9" t="s">
        <v>216</v>
      </c>
      <c r="M11220" s="9" t="s">
        <v>1050</v>
      </c>
      <c r="N11220" s="9" t="s">
        <v>196</v>
      </c>
      <c r="O11220" s="9" t="s">
        <v>116</v>
      </c>
      <c r="P11220" s="9" t="s">
        <v>590</v>
      </c>
      <c r="Q11220" s="9" t="s">
        <v>219</v>
      </c>
      <c r="R11220" s="9">
        <v>0</v>
      </c>
      <c r="S11220" s="9">
        <v>11</v>
      </c>
      <c r="U11220" s="9" t="s">
        <v>230</v>
      </c>
      <c r="W11220" s="9">
        <v>4</v>
      </c>
      <c r="X11220" s="9">
        <f>INDEX(SLA_Policy!$D$2:$D$5,MATCH(F11220,SLA_Policy!$A$2:$A$5,0))</f>
        <v>72</v>
      </c>
      <c r="Y11220" s="9" t="str">
        <f>IF(E11220="Cancelled","Excluded",IF(D11220="",IF((SLA_Policy!$B$8-B11220)*24&gt;X11220,"Open - Breached","Open - On Track"),IF((D11220-B11220)*24&lt;=X11220,"Met","Breached")))</f>
        <v>Met</v>
      </c>
    </row>
    <row r="11221" spans="1:25" x14ac:dyDescent="0.25">
      <c r="A11221" s="9" t="s">
        <v>15896</v>
      </c>
      <c r="B11221" s="23">
        <v>46242.381249999999</v>
      </c>
      <c r="C11221" s="23">
        <v>46244.367361111101</v>
      </c>
      <c r="D11221" s="23">
        <v>46244.379861111098</v>
      </c>
      <c r="E11221" s="9" t="s">
        <v>212</v>
      </c>
      <c r="F11221" s="9" t="s">
        <v>188</v>
      </c>
      <c r="G11221" s="9" t="s">
        <v>213</v>
      </c>
      <c r="H11221" s="9" t="s">
        <v>163</v>
      </c>
      <c r="I11221" s="9" t="s">
        <v>405</v>
      </c>
      <c r="J11221" s="9" t="s">
        <v>8050</v>
      </c>
      <c r="K11221" s="9" t="s">
        <v>246</v>
      </c>
      <c r="L11221" s="9" t="s">
        <v>216</v>
      </c>
      <c r="M11221" s="9" t="s">
        <v>1785</v>
      </c>
      <c r="N11221" s="9" t="s">
        <v>197</v>
      </c>
      <c r="O11221" s="9" t="s">
        <v>116</v>
      </c>
      <c r="P11221" s="9" t="s">
        <v>590</v>
      </c>
      <c r="Q11221" s="9" t="s">
        <v>219</v>
      </c>
      <c r="R11221" s="9">
        <v>0</v>
      </c>
      <c r="S11221" s="9">
        <v>20</v>
      </c>
      <c r="U11221" s="9" t="s">
        <v>230</v>
      </c>
      <c r="X11221" s="9">
        <f>INDEX(SLA_Policy!$D$2:$D$5,MATCH(F11221,SLA_Policy!$A$2:$A$5,0))</f>
        <v>72</v>
      </c>
      <c r="Y11221" s="9" t="str">
        <f>IF(E11221="Cancelled","Excluded",IF(D11221="",IF((SLA_Policy!$B$8-B11221)*24&gt;X11221,"Open - Breached","Open - On Track"),IF((D11221-B11221)*24&lt;=X11221,"Met","Breached")))</f>
        <v>Met</v>
      </c>
    </row>
    <row r="11222" spans="1:25" x14ac:dyDescent="0.25">
      <c r="A11222" s="9" t="s">
        <v>15897</v>
      </c>
      <c r="B11222" s="23">
        <v>46242.465972222199</v>
      </c>
      <c r="C11222" s="23">
        <v>46242.4868055556</v>
      </c>
      <c r="D11222" s="23">
        <v>46242.55</v>
      </c>
      <c r="E11222" s="9" t="s">
        <v>212</v>
      </c>
      <c r="F11222" s="9" t="s">
        <v>187</v>
      </c>
      <c r="G11222" s="9" t="s">
        <v>213</v>
      </c>
      <c r="H11222" s="9" t="s">
        <v>162</v>
      </c>
      <c r="I11222" s="9" t="s">
        <v>393</v>
      </c>
      <c r="J11222" s="9" t="s">
        <v>1504</v>
      </c>
      <c r="K11222" s="9" t="s">
        <v>246</v>
      </c>
      <c r="L11222" s="9" t="s">
        <v>104</v>
      </c>
      <c r="M11222" s="9" t="s">
        <v>467</v>
      </c>
      <c r="N11222" s="9" t="s">
        <v>197</v>
      </c>
      <c r="O11222" s="9" t="s">
        <v>116</v>
      </c>
      <c r="P11222" s="9" t="s">
        <v>234</v>
      </c>
      <c r="Q11222" s="9" t="s">
        <v>219</v>
      </c>
      <c r="R11222" s="9">
        <v>0</v>
      </c>
      <c r="S11222" s="9">
        <v>20</v>
      </c>
      <c r="U11222" s="9" t="s">
        <v>290</v>
      </c>
      <c r="X11222" s="9">
        <f>INDEX(SLA_Policy!$D$2:$D$5,MATCH(F11222,SLA_Policy!$A$2:$A$5,0))</f>
        <v>8</v>
      </c>
      <c r="Y11222" s="9" t="str">
        <f>IF(E11222="Cancelled","Excluded",IF(D11222="",IF((SLA_Policy!$B$8-B11222)*24&gt;X11222,"Open - Breached","Open - On Track"),IF((D11222-B11222)*24&lt;=X11222,"Met","Breached")))</f>
        <v>Met</v>
      </c>
    </row>
    <row r="11223" spans="1:25" x14ac:dyDescent="0.25">
      <c r="A11223" s="9" t="s">
        <v>15898</v>
      </c>
      <c r="B11223" s="23">
        <v>46242.517361111102</v>
      </c>
      <c r="C11223" s="23">
        <v>46244.368055555598</v>
      </c>
      <c r="D11223" s="23">
        <v>46244.373611111099</v>
      </c>
      <c r="E11223" s="9" t="s">
        <v>212</v>
      </c>
      <c r="F11223" s="9" t="s">
        <v>188</v>
      </c>
      <c r="G11223" s="9" t="s">
        <v>213</v>
      </c>
      <c r="H11223" s="9" t="s">
        <v>167</v>
      </c>
      <c r="I11223" s="9" t="s">
        <v>536</v>
      </c>
      <c r="J11223" s="9" t="s">
        <v>14956</v>
      </c>
      <c r="K11223" s="9" t="s">
        <v>246</v>
      </c>
      <c r="L11223" s="9" t="s">
        <v>311</v>
      </c>
      <c r="M11223" s="9" t="s">
        <v>9301</v>
      </c>
      <c r="N11223" s="9" t="s">
        <v>198</v>
      </c>
      <c r="O11223" s="9" t="s">
        <v>180</v>
      </c>
      <c r="P11223" s="9" t="s">
        <v>381</v>
      </c>
      <c r="Q11223" s="9" t="s">
        <v>219</v>
      </c>
      <c r="R11223" s="9">
        <v>0</v>
      </c>
      <c r="S11223" s="9">
        <v>110</v>
      </c>
      <c r="T11223" s="9" t="s">
        <v>136</v>
      </c>
      <c r="U11223" s="9" t="s">
        <v>248</v>
      </c>
      <c r="X11223" s="9">
        <f>INDEX(SLA_Policy!$D$2:$D$5,MATCH(F11223,SLA_Policy!$A$2:$A$5,0))</f>
        <v>72</v>
      </c>
      <c r="Y11223" s="9" t="str">
        <f>IF(E11223="Cancelled","Excluded",IF(D11223="",IF((SLA_Policy!$B$8-B11223)*24&gt;X11223,"Open - Breached","Open - On Track"),IF((D11223-B11223)*24&lt;=X11223,"Met","Breached")))</f>
        <v>Met</v>
      </c>
    </row>
    <row r="11224" spans="1:25" x14ac:dyDescent="0.25">
      <c r="A11224" s="9" t="s">
        <v>15899</v>
      </c>
      <c r="B11224" s="23">
        <v>46242.55</v>
      </c>
      <c r="C11224" s="23">
        <v>46244.305555555598</v>
      </c>
      <c r="D11224" s="23">
        <v>46244.307638888902</v>
      </c>
      <c r="E11224" s="9" t="s">
        <v>212</v>
      </c>
      <c r="F11224" s="9" t="s">
        <v>187</v>
      </c>
      <c r="G11224" s="9" t="s">
        <v>213</v>
      </c>
      <c r="H11224" s="9" t="s">
        <v>88</v>
      </c>
      <c r="I11224" s="9" t="s">
        <v>486</v>
      </c>
      <c r="J11224" s="9" t="s">
        <v>527</v>
      </c>
      <c r="K11224" s="9" t="s">
        <v>246</v>
      </c>
      <c r="L11224" s="9" t="s">
        <v>311</v>
      </c>
      <c r="M11224" s="9" t="s">
        <v>3010</v>
      </c>
      <c r="N11224" s="9" t="s">
        <v>196</v>
      </c>
      <c r="O11224" s="9" t="s">
        <v>178</v>
      </c>
      <c r="P11224" s="9" t="s">
        <v>427</v>
      </c>
      <c r="Q11224" s="9" t="s">
        <v>273</v>
      </c>
      <c r="R11224" s="9">
        <v>0</v>
      </c>
      <c r="S11224" s="9">
        <v>23</v>
      </c>
      <c r="U11224" s="9" t="s">
        <v>266</v>
      </c>
      <c r="X11224" s="9">
        <f>INDEX(SLA_Policy!$D$2:$D$5,MATCH(F11224,SLA_Policy!$A$2:$A$5,0))</f>
        <v>8</v>
      </c>
      <c r="Y11224" s="9" t="str">
        <f>IF(E11224="Cancelled","Excluded",IF(D11224="",IF((SLA_Policy!$B$8-B11224)*24&gt;X11224,"Open - Breached","Open - On Track"),IF((D11224-B11224)*24&lt;=X11224,"Met","Breached")))</f>
        <v>Breached</v>
      </c>
    </row>
    <row r="11225" spans="1:25" x14ac:dyDescent="0.25">
      <c r="A11225" s="9" t="s">
        <v>15900</v>
      </c>
      <c r="B11225" s="23">
        <v>46242.681944444397</v>
      </c>
      <c r="C11225" s="23">
        <v>46244.374305555597</v>
      </c>
      <c r="D11225" s="23">
        <v>46244.388888888898</v>
      </c>
      <c r="E11225" s="9" t="s">
        <v>212</v>
      </c>
      <c r="F11225" s="9" t="s">
        <v>188</v>
      </c>
      <c r="G11225" s="9" t="s">
        <v>213</v>
      </c>
      <c r="H11225" s="9" t="s">
        <v>161</v>
      </c>
      <c r="I11225" s="9" t="s">
        <v>389</v>
      </c>
      <c r="J11225" s="9" t="s">
        <v>15901</v>
      </c>
      <c r="K11225" s="9" t="s">
        <v>262</v>
      </c>
      <c r="L11225" s="9" t="s">
        <v>216</v>
      </c>
      <c r="M11225" s="9" t="s">
        <v>3680</v>
      </c>
      <c r="N11225" s="9" t="s">
        <v>198</v>
      </c>
      <c r="O11225" s="9" t="s">
        <v>116</v>
      </c>
      <c r="P11225" s="9" t="s">
        <v>342</v>
      </c>
      <c r="Q11225" s="9" t="s">
        <v>219</v>
      </c>
      <c r="R11225" s="9">
        <v>0</v>
      </c>
      <c r="S11225" s="9">
        <v>5</v>
      </c>
      <c r="U11225" s="9" t="s">
        <v>221</v>
      </c>
      <c r="W11225" s="9">
        <v>4</v>
      </c>
      <c r="X11225" s="9">
        <f>INDEX(SLA_Policy!$D$2:$D$5,MATCH(F11225,SLA_Policy!$A$2:$A$5,0))</f>
        <v>72</v>
      </c>
      <c r="Y11225" s="9" t="str">
        <f>IF(E11225="Cancelled","Excluded",IF(D11225="",IF((SLA_Policy!$B$8-B11225)*24&gt;X11225,"Open - Breached","Open - On Track"),IF((D11225-B11225)*24&lt;=X11225,"Met","Breached")))</f>
        <v>Met</v>
      </c>
    </row>
    <row r="11226" spans="1:25" x14ac:dyDescent="0.25">
      <c r="A11226" s="9" t="s">
        <v>15902</v>
      </c>
      <c r="B11226" s="23">
        <v>46242.748611111099</v>
      </c>
      <c r="C11226" s="23">
        <v>46244.350694444503</v>
      </c>
      <c r="D11226" s="23">
        <v>46244.369444444397</v>
      </c>
      <c r="E11226" s="9" t="s">
        <v>212</v>
      </c>
      <c r="F11226" s="9" t="s">
        <v>188</v>
      </c>
      <c r="G11226" s="9" t="s">
        <v>213</v>
      </c>
      <c r="H11226" s="9" t="s">
        <v>167</v>
      </c>
      <c r="I11226" s="9" t="s">
        <v>362</v>
      </c>
      <c r="J11226" s="9" t="s">
        <v>15903</v>
      </c>
      <c r="K11226" s="9" t="s">
        <v>276</v>
      </c>
      <c r="L11226" s="9" t="s">
        <v>12094</v>
      </c>
      <c r="M11226" s="9" t="s">
        <v>12255</v>
      </c>
      <c r="N11226" s="9" t="s">
        <v>196</v>
      </c>
      <c r="O11226" s="9" t="s">
        <v>116</v>
      </c>
      <c r="P11226" s="9" t="s">
        <v>258</v>
      </c>
      <c r="Q11226" s="9" t="s">
        <v>219</v>
      </c>
      <c r="R11226" s="9">
        <v>0</v>
      </c>
      <c r="S11226" s="9">
        <v>81</v>
      </c>
      <c r="U11226" s="9" t="s">
        <v>376</v>
      </c>
      <c r="X11226" s="9">
        <f>INDEX(SLA_Policy!$D$2:$D$5,MATCH(F11226,SLA_Policy!$A$2:$A$5,0))</f>
        <v>72</v>
      </c>
      <c r="Y11226" s="9" t="str">
        <f>IF(E11226="Cancelled","Excluded",IF(D11226="",IF((SLA_Policy!$B$8-B11226)*24&gt;X11226,"Open - Breached","Open - On Track"),IF((D11226-B11226)*24&lt;=X11226,"Met","Breached")))</f>
        <v>Met</v>
      </c>
    </row>
    <row r="11227" spans="1:25" x14ac:dyDescent="0.25">
      <c r="A11227" s="9" t="s">
        <v>15904</v>
      </c>
      <c r="B11227" s="23">
        <v>46242.753472222197</v>
      </c>
      <c r="C11227" s="23">
        <v>46244.339583333298</v>
      </c>
      <c r="D11227" s="23">
        <v>46244.353472222203</v>
      </c>
      <c r="E11227" s="9" t="s">
        <v>212</v>
      </c>
      <c r="F11227" s="9" t="s">
        <v>187</v>
      </c>
      <c r="G11227" s="9" t="s">
        <v>213</v>
      </c>
      <c r="H11227" s="9" t="s">
        <v>162</v>
      </c>
      <c r="I11227" s="9" t="s">
        <v>345</v>
      </c>
      <c r="J11227" s="9" t="s">
        <v>429</v>
      </c>
      <c r="K11227" s="9" t="s">
        <v>225</v>
      </c>
      <c r="L11227" s="9" t="s">
        <v>216</v>
      </c>
      <c r="M11227" s="9" t="s">
        <v>4714</v>
      </c>
      <c r="N11227" s="9" t="s">
        <v>199</v>
      </c>
      <c r="O11227" s="9" t="s">
        <v>179</v>
      </c>
      <c r="P11227" s="9" t="s">
        <v>264</v>
      </c>
      <c r="Q11227" s="9" t="s">
        <v>273</v>
      </c>
      <c r="R11227" s="9">
        <v>0</v>
      </c>
      <c r="S11227" s="9">
        <v>18</v>
      </c>
      <c r="U11227" s="9" t="s">
        <v>248</v>
      </c>
      <c r="W11227" s="9">
        <v>3</v>
      </c>
      <c r="X11227" s="9">
        <f>INDEX(SLA_Policy!$D$2:$D$5,MATCH(F11227,SLA_Policy!$A$2:$A$5,0))</f>
        <v>8</v>
      </c>
      <c r="Y11227" s="9" t="str">
        <f>IF(E11227="Cancelled","Excluded",IF(D11227="",IF((SLA_Policy!$B$8-B11227)*24&gt;X11227,"Open - Breached","Open - On Track"),IF((D11227-B11227)*24&lt;=X11227,"Met","Breached")))</f>
        <v>Breached</v>
      </c>
    </row>
    <row r="11228" spans="1:25" x14ac:dyDescent="0.25">
      <c r="A11228" s="9" t="s">
        <v>15905</v>
      </c>
      <c r="B11228" s="23">
        <v>46243.741666666698</v>
      </c>
      <c r="C11228" s="23">
        <v>46244.345833333296</v>
      </c>
      <c r="E11228" s="9" t="s">
        <v>14153</v>
      </c>
      <c r="F11228" s="9" t="s">
        <v>189</v>
      </c>
      <c r="G11228" s="9" t="s">
        <v>236</v>
      </c>
      <c r="H11228" s="9" t="s">
        <v>161</v>
      </c>
      <c r="I11228" s="9" t="s">
        <v>482</v>
      </c>
      <c r="J11228" s="9" t="s">
        <v>1268</v>
      </c>
      <c r="K11228" s="9" t="s">
        <v>246</v>
      </c>
      <c r="L11228" s="9" t="s">
        <v>226</v>
      </c>
      <c r="M11228" s="9" t="s">
        <v>615</v>
      </c>
      <c r="N11228" s="9" t="s">
        <v>196</v>
      </c>
      <c r="O11228" s="9" t="s">
        <v>177</v>
      </c>
      <c r="P11228" s="9" t="s">
        <v>457</v>
      </c>
      <c r="Q11228" s="9" t="s">
        <v>219</v>
      </c>
      <c r="R11228" s="9">
        <v>0</v>
      </c>
      <c r="S11228" s="9">
        <v>28</v>
      </c>
      <c r="X11228" s="9">
        <f>INDEX(SLA_Policy!$D$2:$D$5,MATCH(F11228,SLA_Policy!$A$2:$A$5,0))</f>
        <v>120</v>
      </c>
      <c r="Y11228" s="9" t="str">
        <f>IF(E11228="Cancelled","Excluded",IF(D11228="",IF((SLA_Policy!$B$8-B11228)*24&gt;X11228,"Open - Breached","Open - On Track"),IF((D11228-B11228)*24&lt;=X11228,"Met","Breached")))</f>
        <v>Open - Breached</v>
      </c>
    </row>
    <row r="11229" spans="1:25" x14ac:dyDescent="0.25">
      <c r="A11229" s="9" t="s">
        <v>15906</v>
      </c>
      <c r="B11229" s="23">
        <v>46244.262499999997</v>
      </c>
      <c r="C11229" s="23">
        <v>46244.296527777798</v>
      </c>
      <c r="D11229" s="23">
        <v>46244.319444444503</v>
      </c>
      <c r="E11229" s="9" t="s">
        <v>212</v>
      </c>
      <c r="F11229" s="9" t="s">
        <v>188</v>
      </c>
      <c r="G11229" s="9" t="s">
        <v>236</v>
      </c>
      <c r="H11229" s="9" t="s">
        <v>161</v>
      </c>
      <c r="I11229" s="9" t="s">
        <v>237</v>
      </c>
      <c r="J11229" s="9" t="s">
        <v>238</v>
      </c>
      <c r="K11229" s="9" t="s">
        <v>246</v>
      </c>
      <c r="L11229" s="9" t="s">
        <v>216</v>
      </c>
      <c r="M11229" s="9" t="s">
        <v>3714</v>
      </c>
      <c r="N11229" s="9" t="s">
        <v>196</v>
      </c>
      <c r="O11229" s="9" t="s">
        <v>177</v>
      </c>
      <c r="P11229" s="9" t="s">
        <v>300</v>
      </c>
      <c r="Q11229" s="9" t="s">
        <v>273</v>
      </c>
      <c r="R11229" s="9">
        <v>0</v>
      </c>
      <c r="S11229" s="9">
        <v>20</v>
      </c>
      <c r="U11229" s="9" t="s">
        <v>242</v>
      </c>
      <c r="X11229" s="9">
        <f>INDEX(SLA_Policy!$D$2:$D$5,MATCH(F11229,SLA_Policy!$A$2:$A$5,0))</f>
        <v>72</v>
      </c>
      <c r="Y11229" s="9" t="str">
        <f>IF(E11229="Cancelled","Excluded",IF(D11229="",IF((SLA_Policy!$B$8-B11229)*24&gt;X11229,"Open - Breached","Open - On Track"),IF((D11229-B11229)*24&lt;=X11229,"Met","Breached")))</f>
        <v>Met</v>
      </c>
    </row>
    <row r="11230" spans="1:25" x14ac:dyDescent="0.25">
      <c r="A11230" s="9" t="s">
        <v>15907</v>
      </c>
      <c r="B11230" s="23">
        <v>46244.2631944444</v>
      </c>
      <c r="C11230" s="23">
        <v>46244.311111111099</v>
      </c>
      <c r="D11230" s="23">
        <v>46245.376388888901</v>
      </c>
      <c r="E11230" s="9" t="s">
        <v>212</v>
      </c>
      <c r="F11230" s="9" t="s">
        <v>188</v>
      </c>
      <c r="G11230" s="9" t="s">
        <v>213</v>
      </c>
      <c r="H11230" s="9" t="s">
        <v>88</v>
      </c>
      <c r="I11230" s="9" t="s">
        <v>92</v>
      </c>
      <c r="J11230" s="9" t="s">
        <v>5596</v>
      </c>
      <c r="K11230" s="9" t="s">
        <v>215</v>
      </c>
      <c r="L11230" s="9" t="s">
        <v>311</v>
      </c>
      <c r="M11230" s="9" t="s">
        <v>2704</v>
      </c>
      <c r="N11230" s="9" t="s">
        <v>198</v>
      </c>
      <c r="O11230" s="9" t="s">
        <v>178</v>
      </c>
      <c r="P11230" s="9" t="s">
        <v>360</v>
      </c>
      <c r="Q11230" s="9" t="s">
        <v>273</v>
      </c>
      <c r="R11230" s="9">
        <v>0</v>
      </c>
      <c r="S11230" s="9">
        <v>17</v>
      </c>
      <c r="T11230" s="9" t="s">
        <v>136</v>
      </c>
      <c r="U11230" s="9" t="s">
        <v>661</v>
      </c>
      <c r="X11230" s="9">
        <f>INDEX(SLA_Policy!$D$2:$D$5,MATCH(F11230,SLA_Policy!$A$2:$A$5,0))</f>
        <v>72</v>
      </c>
      <c r="Y11230" s="9" t="str">
        <f>IF(E11230="Cancelled","Excluded",IF(D11230="",IF((SLA_Policy!$B$8-B11230)*24&gt;X11230,"Open - Breached","Open - On Track"),IF((D11230-B11230)*24&lt;=X11230,"Met","Breached")))</f>
        <v>Met</v>
      </c>
    </row>
    <row r="11231" spans="1:25" x14ac:dyDescent="0.25">
      <c r="A11231" s="9" t="s">
        <v>15908</v>
      </c>
      <c r="B11231" s="23">
        <v>46244.310416666704</v>
      </c>
      <c r="C11231" s="23">
        <v>46244.322222222203</v>
      </c>
      <c r="D11231" s="23">
        <v>46244.326388888898</v>
      </c>
      <c r="E11231" s="9" t="s">
        <v>212</v>
      </c>
      <c r="F11231" s="9" t="s">
        <v>189</v>
      </c>
      <c r="G11231" s="9" t="s">
        <v>213</v>
      </c>
      <c r="H11231" s="9" t="s">
        <v>161</v>
      </c>
      <c r="I11231" s="9" t="s">
        <v>389</v>
      </c>
      <c r="J11231" s="9" t="s">
        <v>2441</v>
      </c>
      <c r="K11231" s="9" t="s">
        <v>246</v>
      </c>
      <c r="L11231" s="9" t="s">
        <v>282</v>
      </c>
      <c r="M11231" s="9" t="s">
        <v>1128</v>
      </c>
      <c r="N11231" s="9" t="s">
        <v>198</v>
      </c>
      <c r="O11231" s="9" t="s">
        <v>116</v>
      </c>
      <c r="P11231" s="9" t="s">
        <v>551</v>
      </c>
      <c r="Q11231" s="9" t="s">
        <v>219</v>
      </c>
      <c r="R11231" s="9">
        <v>0</v>
      </c>
      <c r="S11231" s="9">
        <v>6</v>
      </c>
      <c r="U11231" s="9" t="s">
        <v>290</v>
      </c>
      <c r="X11231" s="9">
        <f>INDEX(SLA_Policy!$D$2:$D$5,MATCH(F11231,SLA_Policy!$A$2:$A$5,0))</f>
        <v>120</v>
      </c>
      <c r="Y11231" s="9" t="str">
        <f>IF(E11231="Cancelled","Excluded",IF(D11231="",IF((SLA_Policy!$B$8-B11231)*24&gt;X11231,"Open - Breached","Open - On Track"),IF((D11231-B11231)*24&lt;=X11231,"Met","Breached")))</f>
        <v>Met</v>
      </c>
    </row>
    <row r="11232" spans="1:25" x14ac:dyDescent="0.25">
      <c r="A11232" s="9" t="s">
        <v>15909</v>
      </c>
      <c r="B11232" s="23">
        <v>46244.339583333298</v>
      </c>
      <c r="C11232" s="23">
        <v>46244.352083333302</v>
      </c>
      <c r="D11232" s="23">
        <v>46245.317361111098</v>
      </c>
      <c r="E11232" s="9" t="s">
        <v>212</v>
      </c>
      <c r="F11232" s="9" t="s">
        <v>189</v>
      </c>
      <c r="G11232" s="9" t="s">
        <v>213</v>
      </c>
      <c r="H11232" s="9" t="s">
        <v>161</v>
      </c>
      <c r="I11232" s="9" t="s">
        <v>389</v>
      </c>
      <c r="J11232" s="9" t="s">
        <v>12170</v>
      </c>
      <c r="K11232" s="9" t="s">
        <v>303</v>
      </c>
      <c r="L11232" s="9" t="s">
        <v>216</v>
      </c>
      <c r="M11232" s="9" t="s">
        <v>2680</v>
      </c>
      <c r="N11232" s="9" t="s">
        <v>200</v>
      </c>
      <c r="O11232" s="9" t="s">
        <v>116</v>
      </c>
      <c r="P11232" s="9" t="s">
        <v>258</v>
      </c>
      <c r="Q11232" s="9" t="s">
        <v>219</v>
      </c>
      <c r="R11232" s="9">
        <v>0</v>
      </c>
      <c r="S11232" s="9">
        <v>8</v>
      </c>
      <c r="U11232" s="9" t="s">
        <v>266</v>
      </c>
      <c r="W11232" s="9">
        <v>5</v>
      </c>
      <c r="X11232" s="9">
        <f>INDEX(SLA_Policy!$D$2:$D$5,MATCH(F11232,SLA_Policy!$A$2:$A$5,0))</f>
        <v>120</v>
      </c>
      <c r="Y11232" s="9" t="str">
        <f>IF(E11232="Cancelled","Excluded",IF(D11232="",IF((SLA_Policy!$B$8-B11232)*24&gt;X11232,"Open - Breached","Open - On Track"),IF((D11232-B11232)*24&lt;=X11232,"Met","Breached")))</f>
        <v>Met</v>
      </c>
    </row>
    <row r="11233" spans="1:25" x14ac:dyDescent="0.25">
      <c r="A11233" s="9" t="s">
        <v>15910</v>
      </c>
      <c r="B11233" s="23">
        <v>46244.341666666704</v>
      </c>
      <c r="C11233" s="23">
        <v>46244.350694444503</v>
      </c>
      <c r="D11233" s="23">
        <v>46245.3305555556</v>
      </c>
      <c r="E11233" s="9" t="s">
        <v>212</v>
      </c>
      <c r="F11233" s="9" t="s">
        <v>189</v>
      </c>
      <c r="G11233" s="9" t="s">
        <v>213</v>
      </c>
      <c r="H11233" s="9" t="s">
        <v>163</v>
      </c>
      <c r="I11233" s="9" t="s">
        <v>405</v>
      </c>
      <c r="J11233" s="9" t="s">
        <v>8099</v>
      </c>
      <c r="K11233" s="9" t="s">
        <v>239</v>
      </c>
      <c r="L11233" s="9" t="s">
        <v>311</v>
      </c>
      <c r="M11233" s="9" t="s">
        <v>2196</v>
      </c>
      <c r="N11233" s="9" t="s">
        <v>199</v>
      </c>
      <c r="O11233" s="9" t="s">
        <v>176</v>
      </c>
      <c r="P11233" s="9" t="s">
        <v>503</v>
      </c>
      <c r="Q11233" s="9" t="s">
        <v>219</v>
      </c>
      <c r="R11233" s="9">
        <v>0</v>
      </c>
      <c r="S11233" s="9">
        <v>13</v>
      </c>
      <c r="U11233" s="9" t="s">
        <v>230</v>
      </c>
      <c r="X11233" s="9">
        <f>INDEX(SLA_Policy!$D$2:$D$5,MATCH(F11233,SLA_Policy!$A$2:$A$5,0))</f>
        <v>120</v>
      </c>
      <c r="Y11233" s="9" t="str">
        <f>IF(E11233="Cancelled","Excluded",IF(D11233="",IF((SLA_Policy!$B$8-B11233)*24&gt;X11233,"Open - Breached","Open - On Track"),IF((D11233-B11233)*24&lt;=X11233,"Met","Breached")))</f>
        <v>Met</v>
      </c>
    </row>
    <row r="11234" spans="1:25" x14ac:dyDescent="0.25">
      <c r="A11234" s="9" t="s">
        <v>15911</v>
      </c>
      <c r="B11234" s="23">
        <v>46244.34375</v>
      </c>
      <c r="C11234" s="23">
        <v>46244.361111111102</v>
      </c>
      <c r="D11234" s="23">
        <v>46244.636111111096</v>
      </c>
      <c r="E11234" s="9" t="s">
        <v>212</v>
      </c>
      <c r="F11234" s="9" t="s">
        <v>188</v>
      </c>
      <c r="G11234" s="9" t="s">
        <v>213</v>
      </c>
      <c r="H11234" s="9" t="s">
        <v>167</v>
      </c>
      <c r="I11234" s="9" t="s">
        <v>362</v>
      </c>
      <c r="J11234" s="9" t="s">
        <v>15912</v>
      </c>
      <c r="K11234" s="9" t="s">
        <v>239</v>
      </c>
      <c r="L11234" s="9" t="s">
        <v>282</v>
      </c>
      <c r="M11234" s="9" t="s">
        <v>426</v>
      </c>
      <c r="N11234" s="9" t="s">
        <v>199</v>
      </c>
      <c r="O11234" s="9" t="s">
        <v>116</v>
      </c>
      <c r="P11234" s="9" t="s">
        <v>551</v>
      </c>
      <c r="Q11234" s="9" t="s">
        <v>219</v>
      </c>
      <c r="R11234" s="9">
        <v>0</v>
      </c>
      <c r="S11234" s="9">
        <v>38</v>
      </c>
      <c r="T11234" s="9" t="s">
        <v>220</v>
      </c>
      <c r="U11234" s="9" t="s">
        <v>248</v>
      </c>
      <c r="X11234" s="9">
        <f>INDEX(SLA_Policy!$D$2:$D$5,MATCH(F11234,SLA_Policy!$A$2:$A$5,0))</f>
        <v>72</v>
      </c>
      <c r="Y11234" s="9" t="str">
        <f>IF(E11234="Cancelled","Excluded",IF(D11234="",IF((SLA_Policy!$B$8-B11234)*24&gt;X11234,"Open - Breached","Open - On Track"),IF((D11234-B11234)*24&lt;=X11234,"Met","Breached")))</f>
        <v>Met</v>
      </c>
    </row>
    <row r="11235" spans="1:25" x14ac:dyDescent="0.25">
      <c r="A11235" s="9" t="s">
        <v>15913</v>
      </c>
      <c r="B11235" s="23">
        <v>46244.3569444444</v>
      </c>
      <c r="C11235" s="23">
        <v>46244.377083333296</v>
      </c>
      <c r="D11235" s="23">
        <v>46244.442361111098</v>
      </c>
      <c r="E11235" s="9" t="s">
        <v>212</v>
      </c>
      <c r="F11235" s="9" t="s">
        <v>188</v>
      </c>
      <c r="G11235" s="9" t="s">
        <v>213</v>
      </c>
      <c r="H11235" s="9" t="s">
        <v>162</v>
      </c>
      <c r="I11235" s="9" t="s">
        <v>393</v>
      </c>
      <c r="J11235" s="9" t="s">
        <v>6912</v>
      </c>
      <c r="K11235" s="9" t="s">
        <v>246</v>
      </c>
      <c r="L11235" s="9" t="s">
        <v>270</v>
      </c>
      <c r="M11235" s="9" t="s">
        <v>2046</v>
      </c>
      <c r="N11235" s="9" t="s">
        <v>198</v>
      </c>
      <c r="O11235" s="9" t="s">
        <v>179</v>
      </c>
      <c r="P11235" s="9" t="s">
        <v>264</v>
      </c>
      <c r="Q11235" s="9" t="s">
        <v>219</v>
      </c>
      <c r="R11235" s="9">
        <v>0</v>
      </c>
      <c r="S11235" s="9">
        <v>8</v>
      </c>
      <c r="U11235" s="9" t="s">
        <v>248</v>
      </c>
      <c r="X11235" s="9">
        <f>INDEX(SLA_Policy!$D$2:$D$5,MATCH(F11235,SLA_Policy!$A$2:$A$5,0))</f>
        <v>72</v>
      </c>
      <c r="Y11235" s="9" t="str">
        <f>IF(E11235="Cancelled","Excluded",IF(D11235="",IF((SLA_Policy!$B$8-B11235)*24&gt;X11235,"Open - Breached","Open - On Track"),IF((D11235-B11235)*24&lt;=X11235,"Met","Breached")))</f>
        <v>Met</v>
      </c>
    </row>
    <row r="11236" spans="1:25" x14ac:dyDescent="0.25">
      <c r="A11236" s="9" t="s">
        <v>15914</v>
      </c>
      <c r="B11236" s="23">
        <v>46244.360416666699</v>
      </c>
      <c r="C11236" s="23">
        <v>46244.373611111099</v>
      </c>
      <c r="D11236" s="23">
        <v>46244.527777777803</v>
      </c>
      <c r="E11236" s="9" t="s">
        <v>212</v>
      </c>
      <c r="F11236" s="9" t="s">
        <v>188</v>
      </c>
      <c r="G11236" s="9" t="s">
        <v>213</v>
      </c>
      <c r="H11236" s="9" t="s">
        <v>162</v>
      </c>
      <c r="I11236" s="9" t="s">
        <v>345</v>
      </c>
      <c r="J11236" s="9" t="s">
        <v>429</v>
      </c>
      <c r="K11236" s="9" t="s">
        <v>303</v>
      </c>
      <c r="L11236" s="9" t="s">
        <v>226</v>
      </c>
      <c r="M11236" s="9" t="s">
        <v>534</v>
      </c>
      <c r="N11236" s="9" t="s">
        <v>197</v>
      </c>
      <c r="O11236" s="9" t="s">
        <v>116</v>
      </c>
      <c r="P11236" s="9" t="s">
        <v>295</v>
      </c>
      <c r="Q11236" s="9" t="s">
        <v>219</v>
      </c>
      <c r="R11236" s="9">
        <v>0</v>
      </c>
      <c r="S11236" s="9">
        <v>33</v>
      </c>
      <c r="U11236" s="9" t="s">
        <v>266</v>
      </c>
      <c r="X11236" s="9">
        <f>INDEX(SLA_Policy!$D$2:$D$5,MATCH(F11236,SLA_Policy!$A$2:$A$5,0))</f>
        <v>72</v>
      </c>
      <c r="Y11236" s="9" t="str">
        <f>IF(E11236="Cancelled","Excluded",IF(D11236="",IF((SLA_Policy!$B$8-B11236)*24&gt;X11236,"Open - Breached","Open - On Track"),IF((D11236-B11236)*24&lt;=X11236,"Met","Breached")))</f>
        <v>Met</v>
      </c>
    </row>
    <row r="11237" spans="1:25" x14ac:dyDescent="0.25">
      <c r="A11237" s="9" t="s">
        <v>15915</v>
      </c>
      <c r="B11237" s="23">
        <v>46244.366666666698</v>
      </c>
      <c r="C11237" s="23">
        <v>46244.370138888902</v>
      </c>
      <c r="D11237" s="23">
        <v>46244.461805555598</v>
      </c>
      <c r="E11237" s="9" t="s">
        <v>212</v>
      </c>
      <c r="F11237" s="9" t="s">
        <v>188</v>
      </c>
      <c r="G11237" s="9" t="s">
        <v>236</v>
      </c>
      <c r="H11237" s="9" t="s">
        <v>167</v>
      </c>
      <c r="I11237" s="9" t="s">
        <v>255</v>
      </c>
      <c r="J11237" s="9" t="s">
        <v>13534</v>
      </c>
      <c r="K11237" s="9" t="s">
        <v>262</v>
      </c>
      <c r="L11237" s="9" t="s">
        <v>104</v>
      </c>
      <c r="M11237" s="9" t="s">
        <v>2353</v>
      </c>
      <c r="N11237" s="9" t="s">
        <v>198</v>
      </c>
      <c r="O11237" s="9" t="s">
        <v>180</v>
      </c>
      <c r="P11237" s="9" t="s">
        <v>278</v>
      </c>
      <c r="Q11237" s="9" t="s">
        <v>219</v>
      </c>
      <c r="R11237" s="9">
        <v>0</v>
      </c>
      <c r="S11237" s="9">
        <v>32</v>
      </c>
      <c r="U11237" s="9" t="s">
        <v>242</v>
      </c>
      <c r="X11237" s="9">
        <f>INDEX(SLA_Policy!$D$2:$D$5,MATCH(F11237,SLA_Policy!$A$2:$A$5,0))</f>
        <v>72</v>
      </c>
      <c r="Y11237" s="9" t="str">
        <f>IF(E11237="Cancelled","Excluded",IF(D11237="",IF((SLA_Policy!$B$8-B11237)*24&gt;X11237,"Open - Breached","Open - On Track"),IF((D11237-B11237)*24&lt;=X11237,"Met","Breached")))</f>
        <v>Met</v>
      </c>
    </row>
    <row r="11238" spans="1:25" x14ac:dyDescent="0.25">
      <c r="A11238" s="9" t="s">
        <v>15916</v>
      </c>
      <c r="B11238" s="23">
        <v>46244.370833333298</v>
      </c>
      <c r="C11238" s="23">
        <v>46244.439583333296</v>
      </c>
      <c r="D11238" s="23">
        <v>46244.739583333299</v>
      </c>
      <c r="E11238" s="9" t="s">
        <v>212</v>
      </c>
      <c r="F11238" s="9" t="s">
        <v>188</v>
      </c>
      <c r="G11238" s="9" t="s">
        <v>213</v>
      </c>
      <c r="H11238" s="9" t="s">
        <v>167</v>
      </c>
      <c r="I11238" s="9" t="s">
        <v>362</v>
      </c>
      <c r="J11238" s="9" t="s">
        <v>12693</v>
      </c>
      <c r="K11238" s="9" t="s">
        <v>262</v>
      </c>
      <c r="L11238" s="9" t="s">
        <v>311</v>
      </c>
      <c r="M11238" s="9" t="s">
        <v>1370</v>
      </c>
      <c r="N11238" s="9" t="s">
        <v>196</v>
      </c>
      <c r="O11238" s="9" t="s">
        <v>176</v>
      </c>
      <c r="P11238" s="9" t="s">
        <v>330</v>
      </c>
      <c r="Q11238" s="9" t="s">
        <v>219</v>
      </c>
      <c r="R11238" s="9">
        <v>0</v>
      </c>
      <c r="S11238" s="9">
        <v>40</v>
      </c>
      <c r="U11238" s="9" t="s">
        <v>290</v>
      </c>
      <c r="X11238" s="9">
        <f>INDEX(SLA_Policy!$D$2:$D$5,MATCH(F11238,SLA_Policy!$A$2:$A$5,0))</f>
        <v>72</v>
      </c>
      <c r="Y11238" s="9" t="str">
        <f>IF(E11238="Cancelled","Excluded",IF(D11238="",IF((SLA_Policy!$B$8-B11238)*24&gt;X11238,"Open - Breached","Open - On Track"),IF((D11238-B11238)*24&lt;=X11238,"Met","Breached")))</f>
        <v>Met</v>
      </c>
    </row>
    <row r="11239" spans="1:25" x14ac:dyDescent="0.25">
      <c r="A11239" s="9" t="s">
        <v>15917</v>
      </c>
      <c r="B11239" s="23">
        <v>46244.377083333296</v>
      </c>
      <c r="C11239" s="23">
        <v>46244.379861111098</v>
      </c>
      <c r="D11239" s="23">
        <v>46244.525694444397</v>
      </c>
      <c r="E11239" s="9" t="s">
        <v>212</v>
      </c>
      <c r="F11239" s="9" t="s">
        <v>189</v>
      </c>
      <c r="G11239" s="9" t="s">
        <v>213</v>
      </c>
      <c r="H11239" s="9" t="s">
        <v>166</v>
      </c>
      <c r="I11239" s="9" t="s">
        <v>286</v>
      </c>
      <c r="J11239" s="9" t="s">
        <v>383</v>
      </c>
      <c r="K11239" s="9" t="s">
        <v>215</v>
      </c>
      <c r="L11239" s="9" t="s">
        <v>216</v>
      </c>
      <c r="M11239" s="9" t="s">
        <v>5541</v>
      </c>
      <c r="N11239" s="9" t="s">
        <v>198</v>
      </c>
      <c r="O11239" s="9" t="s">
        <v>181</v>
      </c>
      <c r="P11239" s="9" t="s">
        <v>445</v>
      </c>
      <c r="Q11239" s="9" t="s">
        <v>219</v>
      </c>
      <c r="R11239" s="9">
        <v>0</v>
      </c>
      <c r="S11239" s="9">
        <v>14</v>
      </c>
      <c r="U11239" s="9" t="s">
        <v>376</v>
      </c>
      <c r="W11239" s="9">
        <v>4</v>
      </c>
      <c r="X11239" s="9">
        <f>INDEX(SLA_Policy!$D$2:$D$5,MATCH(F11239,SLA_Policy!$A$2:$A$5,0))</f>
        <v>120</v>
      </c>
      <c r="Y11239" s="9" t="str">
        <f>IF(E11239="Cancelled","Excluded",IF(D11239="",IF((SLA_Policy!$B$8-B11239)*24&gt;X11239,"Open - Breached","Open - On Track"),IF((D11239-B11239)*24&lt;=X11239,"Met","Breached")))</f>
        <v>Met</v>
      </c>
    </row>
    <row r="11240" spans="1:25" x14ac:dyDescent="0.25">
      <c r="A11240" s="9" t="s">
        <v>15918</v>
      </c>
      <c r="B11240" s="23">
        <v>46244.377777777801</v>
      </c>
      <c r="C11240" s="23">
        <v>46244.3881944444</v>
      </c>
      <c r="D11240" s="23">
        <v>46244.649305555598</v>
      </c>
      <c r="E11240" s="9" t="s">
        <v>212</v>
      </c>
      <c r="F11240" s="9" t="s">
        <v>188</v>
      </c>
      <c r="G11240" s="9" t="s">
        <v>213</v>
      </c>
      <c r="H11240" s="9" t="s">
        <v>166</v>
      </c>
      <c r="I11240" s="9" t="s">
        <v>286</v>
      </c>
      <c r="J11240" s="9" t="s">
        <v>13313</v>
      </c>
      <c r="K11240" s="9" t="s">
        <v>246</v>
      </c>
      <c r="L11240" s="9" t="s">
        <v>351</v>
      </c>
      <c r="M11240" s="9" t="s">
        <v>5228</v>
      </c>
      <c r="N11240" s="9" t="s">
        <v>198</v>
      </c>
      <c r="O11240" s="9" t="s">
        <v>181</v>
      </c>
      <c r="P11240" s="9" t="s">
        <v>445</v>
      </c>
      <c r="Q11240" s="9" t="s">
        <v>273</v>
      </c>
      <c r="R11240" s="9">
        <v>0</v>
      </c>
      <c r="S11240" s="9">
        <v>10</v>
      </c>
      <c r="U11240" s="9" t="s">
        <v>376</v>
      </c>
      <c r="X11240" s="9">
        <f>INDEX(SLA_Policy!$D$2:$D$5,MATCH(F11240,SLA_Policy!$A$2:$A$5,0))</f>
        <v>72</v>
      </c>
      <c r="Y11240" s="9" t="str">
        <f>IF(E11240="Cancelled","Excluded",IF(D11240="",IF((SLA_Policy!$B$8-B11240)*24&gt;X11240,"Open - Breached","Open - On Track"),IF((D11240-B11240)*24&lt;=X11240,"Met","Breached")))</f>
        <v>Met</v>
      </c>
    </row>
    <row r="11241" spans="1:25" x14ac:dyDescent="0.25">
      <c r="A11241" s="9" t="s">
        <v>15919</v>
      </c>
      <c r="B11241" s="23">
        <v>46244.379861111098</v>
      </c>
      <c r="C11241" s="23">
        <v>46244.396527777797</v>
      </c>
      <c r="D11241" s="23">
        <v>46244.566666666702</v>
      </c>
      <c r="E11241" s="9" t="s">
        <v>212</v>
      </c>
      <c r="F11241" s="9" t="s">
        <v>188</v>
      </c>
      <c r="G11241" s="9" t="s">
        <v>213</v>
      </c>
      <c r="H11241" s="9" t="s">
        <v>165</v>
      </c>
      <c r="I11241" s="9" t="s">
        <v>567</v>
      </c>
      <c r="J11241" s="9" t="s">
        <v>1190</v>
      </c>
      <c r="K11241" s="9" t="s">
        <v>303</v>
      </c>
      <c r="L11241" s="9" t="s">
        <v>104</v>
      </c>
      <c r="M11241" s="9" t="s">
        <v>6833</v>
      </c>
      <c r="N11241" s="9" t="s">
        <v>196</v>
      </c>
      <c r="O11241" s="9" t="s">
        <v>176</v>
      </c>
      <c r="P11241" s="9" t="s">
        <v>330</v>
      </c>
      <c r="Q11241" s="9" t="s">
        <v>219</v>
      </c>
      <c r="R11241" s="9">
        <v>0</v>
      </c>
      <c r="S11241" s="9">
        <v>9</v>
      </c>
      <c r="U11241" s="9" t="s">
        <v>266</v>
      </c>
      <c r="W11241" s="9">
        <v>5</v>
      </c>
      <c r="X11241" s="9">
        <f>INDEX(SLA_Policy!$D$2:$D$5,MATCH(F11241,SLA_Policy!$A$2:$A$5,0))</f>
        <v>72</v>
      </c>
      <c r="Y11241" s="9" t="str">
        <f>IF(E11241="Cancelled","Excluded",IF(D11241="",IF((SLA_Policy!$B$8-B11241)*24&gt;X11241,"Open - Breached","Open - On Track"),IF((D11241-B11241)*24&lt;=X11241,"Met","Breached")))</f>
        <v>Met</v>
      </c>
    </row>
    <row r="11242" spans="1:25" x14ac:dyDescent="0.25">
      <c r="A11242" s="9" t="s">
        <v>15920</v>
      </c>
      <c r="B11242" s="23">
        <v>46244.390277777798</v>
      </c>
      <c r="C11242" s="23">
        <v>46244.395138888904</v>
      </c>
      <c r="D11242" s="23">
        <v>46246.400000000001</v>
      </c>
      <c r="E11242" s="9" t="s">
        <v>212</v>
      </c>
      <c r="F11242" s="9" t="s">
        <v>189</v>
      </c>
      <c r="G11242" s="9" t="s">
        <v>213</v>
      </c>
      <c r="H11242" s="9" t="s">
        <v>167</v>
      </c>
      <c r="I11242" s="9" t="s">
        <v>349</v>
      </c>
      <c r="J11242" s="9" t="s">
        <v>4865</v>
      </c>
      <c r="K11242" s="9" t="s">
        <v>262</v>
      </c>
      <c r="L11242" s="9" t="s">
        <v>371</v>
      </c>
      <c r="M11242" s="9" t="s">
        <v>1914</v>
      </c>
      <c r="N11242" s="9" t="s">
        <v>198</v>
      </c>
      <c r="O11242" s="9" t="s">
        <v>116</v>
      </c>
      <c r="P11242" s="9" t="s">
        <v>342</v>
      </c>
      <c r="Q11242" s="9" t="s">
        <v>219</v>
      </c>
      <c r="R11242" s="9">
        <v>0</v>
      </c>
      <c r="S11242" s="9">
        <v>27</v>
      </c>
      <c r="U11242" s="9" t="s">
        <v>266</v>
      </c>
      <c r="X11242" s="9">
        <f>INDEX(SLA_Policy!$D$2:$D$5,MATCH(F11242,SLA_Policy!$A$2:$A$5,0))</f>
        <v>120</v>
      </c>
      <c r="Y11242" s="9" t="str">
        <f>IF(E11242="Cancelled","Excluded",IF(D11242="",IF((SLA_Policy!$B$8-B11242)*24&gt;X11242,"Open - Breached","Open - On Track"),IF((D11242-B11242)*24&lt;=X11242,"Met","Breached")))</f>
        <v>Met</v>
      </c>
    </row>
    <row r="11243" spans="1:25" x14ac:dyDescent="0.25">
      <c r="A11243" s="9" t="s">
        <v>15921</v>
      </c>
      <c r="B11243" s="23">
        <v>46244.400694444397</v>
      </c>
      <c r="C11243" s="23">
        <v>46244.418055555601</v>
      </c>
      <c r="D11243" s="23">
        <v>46244.502083333296</v>
      </c>
      <c r="E11243" s="9" t="s">
        <v>212</v>
      </c>
      <c r="F11243" s="9" t="s">
        <v>188</v>
      </c>
      <c r="G11243" s="9" t="s">
        <v>213</v>
      </c>
      <c r="H11243" s="9" t="s">
        <v>162</v>
      </c>
      <c r="I11243" s="9" t="s">
        <v>345</v>
      </c>
      <c r="J11243" s="9" t="s">
        <v>15922</v>
      </c>
      <c r="K11243" s="9" t="s">
        <v>262</v>
      </c>
      <c r="L11243" s="9" t="s">
        <v>226</v>
      </c>
      <c r="M11243" s="9" t="s">
        <v>439</v>
      </c>
      <c r="N11243" s="9" t="s">
        <v>199</v>
      </c>
      <c r="O11243" s="9" t="s">
        <v>116</v>
      </c>
      <c r="P11243" s="9" t="s">
        <v>234</v>
      </c>
      <c r="Q11243" s="9" t="s">
        <v>219</v>
      </c>
      <c r="R11243" s="9">
        <v>0</v>
      </c>
      <c r="S11243" s="9">
        <v>11</v>
      </c>
      <c r="U11243" s="9" t="s">
        <v>661</v>
      </c>
      <c r="W11243" s="9">
        <v>5</v>
      </c>
      <c r="X11243" s="9">
        <f>INDEX(SLA_Policy!$D$2:$D$5,MATCH(F11243,SLA_Policy!$A$2:$A$5,0))</f>
        <v>72</v>
      </c>
      <c r="Y11243" s="9" t="str">
        <f>IF(E11243="Cancelled","Excluded",IF(D11243="",IF((SLA_Policy!$B$8-B11243)*24&gt;X11243,"Open - Breached","Open - On Track"),IF((D11243-B11243)*24&lt;=X11243,"Met","Breached")))</f>
        <v>Met</v>
      </c>
    </row>
    <row r="11244" spans="1:25" x14ac:dyDescent="0.25">
      <c r="A11244" s="9" t="s">
        <v>15923</v>
      </c>
      <c r="B11244" s="23">
        <v>46244.404166666704</v>
      </c>
      <c r="C11244" s="23">
        <v>46244.409027777801</v>
      </c>
      <c r="D11244" s="23">
        <v>46245.404166666704</v>
      </c>
      <c r="E11244" s="9" t="s">
        <v>212</v>
      </c>
      <c r="F11244" s="9" t="s">
        <v>188</v>
      </c>
      <c r="G11244" s="9" t="s">
        <v>213</v>
      </c>
      <c r="H11244" s="9" t="s">
        <v>88</v>
      </c>
      <c r="I11244" s="9" t="s">
        <v>92</v>
      </c>
      <c r="J11244" s="9" t="s">
        <v>2645</v>
      </c>
      <c r="K11244" s="9" t="s">
        <v>215</v>
      </c>
      <c r="L11244" s="9" t="s">
        <v>307</v>
      </c>
      <c r="M11244" s="9" t="s">
        <v>2439</v>
      </c>
      <c r="N11244" s="9" t="s">
        <v>198</v>
      </c>
      <c r="O11244" s="9" t="s">
        <v>116</v>
      </c>
      <c r="P11244" s="9" t="s">
        <v>525</v>
      </c>
      <c r="Q11244" s="9" t="s">
        <v>219</v>
      </c>
      <c r="R11244" s="9">
        <v>0</v>
      </c>
      <c r="S11244" s="9">
        <v>33</v>
      </c>
      <c r="T11244" s="9" t="s">
        <v>136</v>
      </c>
      <c r="U11244" s="9" t="s">
        <v>376</v>
      </c>
      <c r="X11244" s="9">
        <f>INDEX(SLA_Policy!$D$2:$D$5,MATCH(F11244,SLA_Policy!$A$2:$A$5,0))</f>
        <v>72</v>
      </c>
      <c r="Y11244" s="9" t="str">
        <f>IF(E11244="Cancelled","Excluded",IF(D11244="",IF((SLA_Policy!$B$8-B11244)*24&gt;X11244,"Open - Breached","Open - On Track"),IF((D11244-B11244)*24&lt;=X11244,"Met","Breached")))</f>
        <v>Met</v>
      </c>
    </row>
    <row r="11245" spans="1:25" x14ac:dyDescent="0.25">
      <c r="A11245" s="9" t="s">
        <v>15924</v>
      </c>
      <c r="B11245" s="23">
        <v>46244.409027777801</v>
      </c>
      <c r="C11245" s="23">
        <v>46244.412499999999</v>
      </c>
      <c r="D11245" s="23">
        <v>46244.831944444399</v>
      </c>
      <c r="E11245" s="9" t="s">
        <v>212</v>
      </c>
      <c r="F11245" s="9" t="s">
        <v>187</v>
      </c>
      <c r="G11245" s="9" t="s">
        <v>213</v>
      </c>
      <c r="H11245" s="9" t="s">
        <v>163</v>
      </c>
      <c r="I11245" s="9" t="s">
        <v>250</v>
      </c>
      <c r="J11245" s="9" t="s">
        <v>2235</v>
      </c>
      <c r="K11245" s="9" t="s">
        <v>303</v>
      </c>
      <c r="L11245" s="9" t="s">
        <v>270</v>
      </c>
      <c r="M11245" s="9" t="s">
        <v>6927</v>
      </c>
      <c r="N11245" s="9" t="s">
        <v>198</v>
      </c>
      <c r="O11245" s="9" t="s">
        <v>176</v>
      </c>
      <c r="P11245" s="9" t="s">
        <v>228</v>
      </c>
      <c r="Q11245" s="9" t="s">
        <v>273</v>
      </c>
      <c r="R11245" s="9">
        <v>1</v>
      </c>
      <c r="S11245" s="9">
        <v>40</v>
      </c>
      <c r="T11245" s="9" t="s">
        <v>220</v>
      </c>
      <c r="U11245" s="9" t="s">
        <v>230</v>
      </c>
      <c r="W11245" s="9">
        <v>4</v>
      </c>
      <c r="X11245" s="9">
        <f>INDEX(SLA_Policy!$D$2:$D$5,MATCH(F11245,SLA_Policy!$A$2:$A$5,0))</f>
        <v>8</v>
      </c>
      <c r="Y11245" s="9" t="str">
        <f>IF(E11245="Cancelled","Excluded",IF(D11245="",IF((SLA_Policy!$B$8-B11245)*24&gt;X11245,"Open - Breached","Open - On Track"),IF((D11245-B11245)*24&lt;=X11245,"Met","Breached")))</f>
        <v>Breached</v>
      </c>
    </row>
    <row r="11246" spans="1:25" x14ac:dyDescent="0.25">
      <c r="A11246" s="9" t="s">
        <v>15925</v>
      </c>
      <c r="B11246" s="23">
        <v>46244.410416666702</v>
      </c>
      <c r="C11246" s="23">
        <v>46244.411805555603</v>
      </c>
      <c r="D11246" s="23">
        <v>46244.563888888901</v>
      </c>
      <c r="E11246" s="9" t="s">
        <v>212</v>
      </c>
      <c r="F11246" s="9" t="s">
        <v>187</v>
      </c>
      <c r="G11246" s="9" t="s">
        <v>213</v>
      </c>
      <c r="H11246" s="9" t="s">
        <v>163</v>
      </c>
      <c r="I11246" s="9" t="s">
        <v>223</v>
      </c>
      <c r="J11246" s="9" t="s">
        <v>2295</v>
      </c>
      <c r="K11246" s="9" t="s">
        <v>262</v>
      </c>
      <c r="L11246" s="9" t="s">
        <v>104</v>
      </c>
      <c r="M11246" s="9" t="s">
        <v>2744</v>
      </c>
      <c r="N11246" s="9" t="s">
        <v>198</v>
      </c>
      <c r="O11246" s="9" t="s">
        <v>176</v>
      </c>
      <c r="P11246" s="9" t="s">
        <v>570</v>
      </c>
      <c r="Q11246" s="9" t="s">
        <v>273</v>
      </c>
      <c r="R11246" s="9">
        <v>0</v>
      </c>
      <c r="S11246" s="9">
        <v>148</v>
      </c>
      <c r="T11246" s="9" t="s">
        <v>136</v>
      </c>
      <c r="U11246" s="9" t="s">
        <v>230</v>
      </c>
      <c r="X11246" s="9">
        <f>INDEX(SLA_Policy!$D$2:$D$5,MATCH(F11246,SLA_Policy!$A$2:$A$5,0))</f>
        <v>8</v>
      </c>
      <c r="Y11246" s="9" t="str">
        <f>IF(E11246="Cancelled","Excluded",IF(D11246="",IF((SLA_Policy!$B$8-B11246)*24&gt;X11246,"Open - Breached","Open - On Track"),IF((D11246-B11246)*24&lt;=X11246,"Met","Breached")))</f>
        <v>Met</v>
      </c>
    </row>
    <row r="11247" spans="1:25" x14ac:dyDescent="0.25">
      <c r="A11247" s="9" t="s">
        <v>15926</v>
      </c>
      <c r="B11247" s="23">
        <v>46244.422222222202</v>
      </c>
      <c r="C11247" s="23">
        <v>46244.510416666701</v>
      </c>
      <c r="D11247" s="23">
        <v>46245.332638888904</v>
      </c>
      <c r="E11247" s="9" t="s">
        <v>212</v>
      </c>
      <c r="F11247" s="9" t="s">
        <v>189</v>
      </c>
      <c r="G11247" s="9" t="s">
        <v>236</v>
      </c>
      <c r="H11247" s="9" t="s">
        <v>167</v>
      </c>
      <c r="I11247" s="9" t="s">
        <v>255</v>
      </c>
      <c r="J11247" s="9" t="s">
        <v>3636</v>
      </c>
      <c r="K11247" s="9" t="s">
        <v>225</v>
      </c>
      <c r="L11247" s="9" t="s">
        <v>104</v>
      </c>
      <c r="M11247" s="9" t="s">
        <v>4482</v>
      </c>
      <c r="N11247" s="9" t="s">
        <v>196</v>
      </c>
      <c r="O11247" s="9" t="s">
        <v>180</v>
      </c>
      <c r="P11247" s="9" t="s">
        <v>368</v>
      </c>
      <c r="Q11247" s="9" t="s">
        <v>219</v>
      </c>
      <c r="R11247" s="9">
        <v>0</v>
      </c>
      <c r="S11247" s="9">
        <v>28</v>
      </c>
      <c r="U11247" s="9" t="s">
        <v>242</v>
      </c>
      <c r="X11247" s="9">
        <f>INDEX(SLA_Policy!$D$2:$D$5,MATCH(F11247,SLA_Policy!$A$2:$A$5,0))</f>
        <v>120</v>
      </c>
      <c r="Y11247" s="9" t="str">
        <f>IF(E11247="Cancelled","Excluded",IF(D11247="",IF((SLA_Policy!$B$8-B11247)*24&gt;X11247,"Open - Breached","Open - On Track"),IF((D11247-B11247)*24&lt;=X11247,"Met","Breached")))</f>
        <v>Met</v>
      </c>
    </row>
    <row r="11248" spans="1:25" x14ac:dyDescent="0.25">
      <c r="A11248" s="9" t="s">
        <v>15927</v>
      </c>
      <c r="B11248" s="23">
        <v>46244.427083333299</v>
      </c>
      <c r="C11248" s="23">
        <v>46244.462500000001</v>
      </c>
      <c r="D11248" s="23">
        <v>46245.324999999997</v>
      </c>
      <c r="E11248" s="9" t="s">
        <v>212</v>
      </c>
      <c r="F11248" s="9" t="s">
        <v>188</v>
      </c>
      <c r="G11248" s="9" t="s">
        <v>213</v>
      </c>
      <c r="H11248" s="9" t="s">
        <v>88</v>
      </c>
      <c r="I11248" s="9" t="s">
        <v>268</v>
      </c>
      <c r="J11248" s="9" t="s">
        <v>638</v>
      </c>
      <c r="K11248" s="9" t="s">
        <v>246</v>
      </c>
      <c r="L11248" s="9" t="s">
        <v>104</v>
      </c>
      <c r="M11248" s="9" t="s">
        <v>2412</v>
      </c>
      <c r="N11248" s="9" t="s">
        <v>196</v>
      </c>
      <c r="O11248" s="9" t="s">
        <v>178</v>
      </c>
      <c r="P11248" s="9" t="s">
        <v>360</v>
      </c>
      <c r="Q11248" s="9" t="s">
        <v>219</v>
      </c>
      <c r="R11248" s="9">
        <v>0</v>
      </c>
      <c r="S11248" s="9">
        <v>27</v>
      </c>
      <c r="T11248" s="9" t="s">
        <v>229</v>
      </c>
      <c r="U11248" s="9" t="s">
        <v>661</v>
      </c>
      <c r="X11248" s="9">
        <f>INDEX(SLA_Policy!$D$2:$D$5,MATCH(F11248,SLA_Policy!$A$2:$A$5,0))</f>
        <v>72</v>
      </c>
      <c r="Y11248" s="9" t="str">
        <f>IF(E11248="Cancelled","Excluded",IF(D11248="",IF((SLA_Policy!$B$8-B11248)*24&gt;X11248,"Open - Breached","Open - On Track"),IF((D11248-B11248)*24&lt;=X11248,"Met","Breached")))</f>
        <v>Met</v>
      </c>
    </row>
    <row r="11249" spans="1:25" x14ac:dyDescent="0.25">
      <c r="A11249" s="9" t="s">
        <v>15928</v>
      </c>
      <c r="B11249" s="23">
        <v>46244.435416666704</v>
      </c>
      <c r="C11249" s="23">
        <v>46244.447916666701</v>
      </c>
      <c r="D11249" s="23">
        <v>46244.679166666698</v>
      </c>
      <c r="E11249" s="9" t="s">
        <v>212</v>
      </c>
      <c r="F11249" s="9" t="s">
        <v>187</v>
      </c>
      <c r="G11249" s="9" t="s">
        <v>213</v>
      </c>
      <c r="H11249" s="9" t="s">
        <v>165</v>
      </c>
      <c r="I11249" s="9" t="s">
        <v>567</v>
      </c>
      <c r="J11249" s="9" t="s">
        <v>2434</v>
      </c>
      <c r="K11249" s="9" t="s">
        <v>246</v>
      </c>
      <c r="L11249" s="9" t="s">
        <v>307</v>
      </c>
      <c r="M11249" s="9" t="s">
        <v>2203</v>
      </c>
      <c r="N11249" s="9" t="s">
        <v>196</v>
      </c>
      <c r="O11249" s="9" t="s">
        <v>176</v>
      </c>
      <c r="P11249" s="9" t="s">
        <v>330</v>
      </c>
      <c r="Q11249" s="9" t="s">
        <v>273</v>
      </c>
      <c r="R11249" s="9">
        <v>0</v>
      </c>
      <c r="S11249" s="9">
        <v>23</v>
      </c>
      <c r="U11249" s="9" t="s">
        <v>230</v>
      </c>
      <c r="X11249" s="9">
        <f>INDEX(SLA_Policy!$D$2:$D$5,MATCH(F11249,SLA_Policy!$A$2:$A$5,0))</f>
        <v>8</v>
      </c>
      <c r="Y11249" s="9" t="str">
        <f>IF(E11249="Cancelled","Excluded",IF(D11249="",IF((SLA_Policy!$B$8-B11249)*24&gt;X11249,"Open - Breached","Open - On Track"),IF((D11249-B11249)*24&lt;=X11249,"Met","Breached")))</f>
        <v>Met</v>
      </c>
    </row>
    <row r="11250" spans="1:25" x14ac:dyDescent="0.25">
      <c r="A11250" s="9" t="s">
        <v>15929</v>
      </c>
      <c r="B11250" s="23">
        <v>46244.439583333296</v>
      </c>
      <c r="C11250" s="23">
        <v>46244.506249999999</v>
      </c>
      <c r="D11250" s="23">
        <v>46244.595138888901</v>
      </c>
      <c r="E11250" s="9" t="s">
        <v>212</v>
      </c>
      <c r="F11250" s="9" t="s">
        <v>188</v>
      </c>
      <c r="G11250" s="9" t="s">
        <v>213</v>
      </c>
      <c r="H11250" s="9" t="s">
        <v>166</v>
      </c>
      <c r="I11250" s="9" t="s">
        <v>286</v>
      </c>
      <c r="J11250" s="9" t="s">
        <v>7212</v>
      </c>
      <c r="K11250" s="9" t="s">
        <v>246</v>
      </c>
      <c r="L11250" s="9" t="s">
        <v>270</v>
      </c>
      <c r="M11250" s="9" t="s">
        <v>1502</v>
      </c>
      <c r="N11250" s="9" t="s">
        <v>197</v>
      </c>
      <c r="O11250" s="9" t="s">
        <v>181</v>
      </c>
      <c r="P11250" s="9" t="s">
        <v>449</v>
      </c>
      <c r="Q11250" s="9" t="s">
        <v>219</v>
      </c>
      <c r="R11250" s="9">
        <v>0</v>
      </c>
      <c r="S11250" s="9">
        <v>28</v>
      </c>
      <c r="U11250" s="9" t="s">
        <v>290</v>
      </c>
      <c r="X11250" s="9">
        <f>INDEX(SLA_Policy!$D$2:$D$5,MATCH(F11250,SLA_Policy!$A$2:$A$5,0))</f>
        <v>72</v>
      </c>
      <c r="Y11250" s="9" t="str">
        <f>IF(E11250="Cancelled","Excluded",IF(D11250="",IF((SLA_Policy!$B$8-B11250)*24&gt;X11250,"Open - Breached","Open - On Track"),IF((D11250-B11250)*24&lt;=X11250,"Met","Breached")))</f>
        <v>Met</v>
      </c>
    </row>
    <row r="11251" spans="1:25" x14ac:dyDescent="0.25">
      <c r="A11251" s="9" t="s">
        <v>15930</v>
      </c>
      <c r="B11251" s="23">
        <v>46244.4555555556</v>
      </c>
      <c r="C11251" s="23">
        <v>46244.469444444498</v>
      </c>
      <c r="D11251" s="23">
        <v>46244.556250000001</v>
      </c>
      <c r="E11251" s="9" t="s">
        <v>212</v>
      </c>
      <c r="F11251" s="9" t="s">
        <v>188</v>
      </c>
      <c r="G11251" s="9" t="s">
        <v>213</v>
      </c>
      <c r="H11251" s="9" t="s">
        <v>88</v>
      </c>
      <c r="I11251" s="9" t="s">
        <v>268</v>
      </c>
      <c r="J11251" s="9" t="s">
        <v>7873</v>
      </c>
      <c r="K11251" s="9" t="s">
        <v>303</v>
      </c>
      <c r="L11251" s="9" t="s">
        <v>104</v>
      </c>
      <c r="M11251" s="9" t="s">
        <v>2525</v>
      </c>
      <c r="N11251" s="9" t="s">
        <v>196</v>
      </c>
      <c r="O11251" s="9" t="s">
        <v>178</v>
      </c>
      <c r="P11251" s="9" t="s">
        <v>360</v>
      </c>
      <c r="Q11251" s="9" t="s">
        <v>273</v>
      </c>
      <c r="R11251" s="9">
        <v>0</v>
      </c>
      <c r="S11251" s="9">
        <v>26</v>
      </c>
      <c r="T11251" s="9" t="s">
        <v>322</v>
      </c>
      <c r="U11251" s="9" t="s">
        <v>221</v>
      </c>
      <c r="X11251" s="9">
        <f>INDEX(SLA_Policy!$D$2:$D$5,MATCH(F11251,SLA_Policy!$A$2:$A$5,0))</f>
        <v>72</v>
      </c>
      <c r="Y11251" s="9" t="str">
        <f>IF(E11251="Cancelled","Excluded",IF(D11251="",IF((SLA_Policy!$B$8-B11251)*24&gt;X11251,"Open - Breached","Open - On Track"),IF((D11251-B11251)*24&lt;=X11251,"Met","Breached")))</f>
        <v>Met</v>
      </c>
    </row>
    <row r="11252" spans="1:25" x14ac:dyDescent="0.25">
      <c r="A11252" s="9" t="s">
        <v>15931</v>
      </c>
      <c r="B11252" s="23">
        <v>46244.4597222222</v>
      </c>
      <c r="C11252" s="23">
        <v>46244.504861111098</v>
      </c>
      <c r="D11252" s="23">
        <v>46244.667361111096</v>
      </c>
      <c r="E11252" s="9" t="s">
        <v>212</v>
      </c>
      <c r="F11252" s="9" t="s">
        <v>189</v>
      </c>
      <c r="G11252" s="9" t="s">
        <v>213</v>
      </c>
      <c r="H11252" s="9" t="s">
        <v>161</v>
      </c>
      <c r="I11252" s="9" t="s">
        <v>297</v>
      </c>
      <c r="J11252" s="9" t="s">
        <v>3824</v>
      </c>
      <c r="K11252" s="9" t="s">
        <v>239</v>
      </c>
      <c r="L11252" s="9" t="s">
        <v>216</v>
      </c>
      <c r="M11252" s="9" t="s">
        <v>2539</v>
      </c>
      <c r="N11252" s="9" t="s">
        <v>198</v>
      </c>
      <c r="O11252" s="9" t="s">
        <v>177</v>
      </c>
      <c r="P11252" s="9" t="s">
        <v>241</v>
      </c>
      <c r="Q11252" s="9" t="s">
        <v>219</v>
      </c>
      <c r="R11252" s="9">
        <v>0</v>
      </c>
      <c r="S11252" s="9">
        <v>14</v>
      </c>
      <c r="U11252" s="9" t="s">
        <v>290</v>
      </c>
      <c r="X11252" s="9">
        <f>INDEX(SLA_Policy!$D$2:$D$5,MATCH(F11252,SLA_Policy!$A$2:$A$5,0))</f>
        <v>120</v>
      </c>
      <c r="Y11252" s="9" t="str">
        <f>IF(E11252="Cancelled","Excluded",IF(D11252="",IF((SLA_Policy!$B$8-B11252)*24&gt;X11252,"Open - Breached","Open - On Track"),IF((D11252-B11252)*24&lt;=X11252,"Met","Breached")))</f>
        <v>Met</v>
      </c>
    </row>
    <row r="11253" spans="1:25" x14ac:dyDescent="0.25">
      <c r="A11253" s="9" t="s">
        <v>15932</v>
      </c>
      <c r="B11253" s="23">
        <v>46244.470138888901</v>
      </c>
      <c r="C11253" s="23">
        <v>46244.501388888901</v>
      </c>
      <c r="D11253" s="23">
        <v>46245.368750000001</v>
      </c>
      <c r="E11253" s="9" t="s">
        <v>212</v>
      </c>
      <c r="F11253" s="9" t="s">
        <v>189</v>
      </c>
      <c r="G11253" s="9" t="s">
        <v>213</v>
      </c>
      <c r="H11253" s="9" t="s">
        <v>165</v>
      </c>
      <c r="I11253" s="9" t="s">
        <v>567</v>
      </c>
      <c r="J11253" s="9" t="s">
        <v>8220</v>
      </c>
      <c r="K11253" s="9" t="s">
        <v>246</v>
      </c>
      <c r="L11253" s="9" t="s">
        <v>293</v>
      </c>
      <c r="M11253" s="9" t="s">
        <v>1059</v>
      </c>
      <c r="N11253" s="9" t="s">
        <v>200</v>
      </c>
      <c r="O11253" s="9" t="s">
        <v>116</v>
      </c>
      <c r="P11253" s="9" t="s">
        <v>218</v>
      </c>
      <c r="Q11253" s="9" t="s">
        <v>219</v>
      </c>
      <c r="R11253" s="9">
        <v>0</v>
      </c>
      <c r="S11253" s="9">
        <v>20</v>
      </c>
      <c r="U11253" s="9" t="s">
        <v>230</v>
      </c>
      <c r="W11253" s="9">
        <v>5</v>
      </c>
      <c r="X11253" s="9">
        <f>INDEX(SLA_Policy!$D$2:$D$5,MATCH(F11253,SLA_Policy!$A$2:$A$5,0))</f>
        <v>120</v>
      </c>
      <c r="Y11253" s="9" t="str">
        <f>IF(E11253="Cancelled","Excluded",IF(D11253="",IF((SLA_Policy!$B$8-B11253)*24&gt;X11253,"Open - Breached","Open - On Track"),IF((D11253-B11253)*24&lt;=X11253,"Met","Breached")))</f>
        <v>Met</v>
      </c>
    </row>
    <row r="11254" spans="1:25" x14ac:dyDescent="0.25">
      <c r="A11254" s="9" t="s">
        <v>15933</v>
      </c>
      <c r="B11254" s="23">
        <v>46244.477083333302</v>
      </c>
      <c r="C11254" s="23">
        <v>46244.53125</v>
      </c>
      <c r="D11254" s="23">
        <v>46245.318055555603</v>
      </c>
      <c r="E11254" s="9" t="s">
        <v>212</v>
      </c>
      <c r="F11254" s="9" t="s">
        <v>188</v>
      </c>
      <c r="G11254" s="9" t="s">
        <v>213</v>
      </c>
      <c r="H11254" s="9" t="s">
        <v>166</v>
      </c>
      <c r="I11254" s="9" t="s">
        <v>398</v>
      </c>
      <c r="J11254" s="9" t="s">
        <v>1013</v>
      </c>
      <c r="K11254" s="9" t="s">
        <v>225</v>
      </c>
      <c r="L11254" s="9" t="s">
        <v>216</v>
      </c>
      <c r="M11254" s="9" t="s">
        <v>488</v>
      </c>
      <c r="N11254" s="9" t="s">
        <v>197</v>
      </c>
      <c r="O11254" s="9" t="s">
        <v>181</v>
      </c>
      <c r="P11254" s="9" t="s">
        <v>289</v>
      </c>
      <c r="Q11254" s="9" t="s">
        <v>219</v>
      </c>
      <c r="R11254" s="9">
        <v>0</v>
      </c>
      <c r="S11254" s="9">
        <v>61</v>
      </c>
      <c r="U11254" s="9" t="s">
        <v>290</v>
      </c>
      <c r="X11254" s="9">
        <f>INDEX(SLA_Policy!$D$2:$D$5,MATCH(F11254,SLA_Policy!$A$2:$A$5,0))</f>
        <v>72</v>
      </c>
      <c r="Y11254" s="9" t="str">
        <f>IF(E11254="Cancelled","Excluded",IF(D11254="",IF((SLA_Policy!$B$8-B11254)*24&gt;X11254,"Open - Breached","Open - On Track"),IF((D11254-B11254)*24&lt;=X11254,"Met","Breached")))</f>
        <v>Met</v>
      </c>
    </row>
    <row r="11255" spans="1:25" x14ac:dyDescent="0.25">
      <c r="A11255" s="9" t="s">
        <v>15934</v>
      </c>
      <c r="B11255" s="23">
        <v>46244.486111111102</v>
      </c>
      <c r="C11255" s="23">
        <v>46244.535416666702</v>
      </c>
      <c r="D11255" s="23">
        <v>46245.745138888902</v>
      </c>
      <c r="E11255" s="9" t="s">
        <v>212</v>
      </c>
      <c r="F11255" s="9" t="s">
        <v>188</v>
      </c>
      <c r="G11255" s="9" t="s">
        <v>213</v>
      </c>
      <c r="H11255" s="9" t="s">
        <v>88</v>
      </c>
      <c r="I11255" s="9" t="s">
        <v>92</v>
      </c>
      <c r="J11255" s="9" t="s">
        <v>4875</v>
      </c>
      <c r="K11255" s="9" t="s">
        <v>246</v>
      </c>
      <c r="L11255" s="9" t="s">
        <v>216</v>
      </c>
      <c r="M11255" s="9" t="s">
        <v>1452</v>
      </c>
      <c r="N11255" s="9" t="s">
        <v>197</v>
      </c>
      <c r="O11255" s="9" t="s">
        <v>178</v>
      </c>
      <c r="P11255" s="9" t="s">
        <v>414</v>
      </c>
      <c r="Q11255" s="9" t="s">
        <v>219</v>
      </c>
      <c r="R11255" s="9">
        <v>1</v>
      </c>
      <c r="S11255" s="9">
        <v>53</v>
      </c>
      <c r="T11255" s="9" t="s">
        <v>136</v>
      </c>
      <c r="U11255" s="9" t="s">
        <v>266</v>
      </c>
      <c r="X11255" s="9">
        <f>INDEX(SLA_Policy!$D$2:$D$5,MATCH(F11255,SLA_Policy!$A$2:$A$5,0))</f>
        <v>72</v>
      </c>
      <c r="Y11255" s="9" t="str">
        <f>IF(E11255="Cancelled","Excluded",IF(D11255="",IF((SLA_Policy!$B$8-B11255)*24&gt;X11255,"Open - Breached","Open - On Track"),IF((D11255-B11255)*24&lt;=X11255,"Met","Breached")))</f>
        <v>Met</v>
      </c>
    </row>
    <row r="11256" spans="1:25" x14ac:dyDescent="0.25">
      <c r="A11256" s="9" t="s">
        <v>15935</v>
      </c>
      <c r="B11256" s="23">
        <v>46244.493055555598</v>
      </c>
      <c r="C11256" s="23">
        <v>46244.498611111099</v>
      </c>
      <c r="D11256" s="23">
        <v>46244.546527777798</v>
      </c>
      <c r="E11256" s="9" t="s">
        <v>212</v>
      </c>
      <c r="F11256" s="9" t="s">
        <v>188</v>
      </c>
      <c r="G11256" s="9" t="s">
        <v>213</v>
      </c>
      <c r="H11256" s="9" t="s">
        <v>161</v>
      </c>
      <c r="I11256" s="9" t="s">
        <v>454</v>
      </c>
      <c r="J11256" s="9" t="s">
        <v>7918</v>
      </c>
      <c r="K11256" s="9" t="s">
        <v>225</v>
      </c>
      <c r="L11256" s="9" t="s">
        <v>282</v>
      </c>
      <c r="M11256" s="9" t="s">
        <v>2016</v>
      </c>
      <c r="N11256" s="9" t="s">
        <v>198</v>
      </c>
      <c r="O11256" s="9" t="s">
        <v>116</v>
      </c>
      <c r="P11256" s="9" t="s">
        <v>295</v>
      </c>
      <c r="Q11256" s="9" t="s">
        <v>219</v>
      </c>
      <c r="R11256" s="9">
        <v>0</v>
      </c>
      <c r="S11256" s="9">
        <v>10</v>
      </c>
      <c r="U11256" s="9" t="s">
        <v>221</v>
      </c>
      <c r="W11256" s="9">
        <v>5</v>
      </c>
      <c r="X11256" s="9">
        <f>INDEX(SLA_Policy!$D$2:$D$5,MATCH(F11256,SLA_Policy!$A$2:$A$5,0))</f>
        <v>72</v>
      </c>
      <c r="Y11256" s="9" t="str">
        <f>IF(E11256="Cancelled","Excluded",IF(D11256="",IF((SLA_Policy!$B$8-B11256)*24&gt;X11256,"Open - Breached","Open - On Track"),IF((D11256-B11256)*24&lt;=X11256,"Met","Breached")))</f>
        <v>Met</v>
      </c>
    </row>
    <row r="11257" spans="1:25" x14ac:dyDescent="0.25">
      <c r="A11257" s="9" t="s">
        <v>15936</v>
      </c>
      <c r="B11257" s="23">
        <v>46244.493055555598</v>
      </c>
      <c r="C11257" s="23">
        <v>46244.495833333298</v>
      </c>
      <c r="D11257" s="23">
        <v>46245.185416666704</v>
      </c>
      <c r="E11257" s="9" t="s">
        <v>212</v>
      </c>
      <c r="F11257" s="9" t="s">
        <v>187</v>
      </c>
      <c r="G11257" s="9" t="s">
        <v>213</v>
      </c>
      <c r="H11257" s="9" t="s">
        <v>167</v>
      </c>
      <c r="I11257" s="9" t="s">
        <v>536</v>
      </c>
      <c r="J11257" s="9" t="s">
        <v>641</v>
      </c>
      <c r="K11257" s="9" t="s">
        <v>239</v>
      </c>
      <c r="L11257" s="9" t="s">
        <v>216</v>
      </c>
      <c r="M11257" s="9" t="s">
        <v>7737</v>
      </c>
      <c r="N11257" s="9" t="s">
        <v>196</v>
      </c>
      <c r="O11257" s="9" t="s">
        <v>180</v>
      </c>
      <c r="P11257" s="9" t="s">
        <v>278</v>
      </c>
      <c r="Q11257" s="9" t="s">
        <v>273</v>
      </c>
      <c r="R11257" s="9">
        <v>0</v>
      </c>
      <c r="S11257" s="9">
        <v>59</v>
      </c>
      <c r="T11257" s="9" t="s">
        <v>220</v>
      </c>
      <c r="U11257" s="9" t="s">
        <v>266</v>
      </c>
      <c r="W11257" s="9">
        <v>3</v>
      </c>
      <c r="X11257" s="9">
        <f>INDEX(SLA_Policy!$D$2:$D$5,MATCH(F11257,SLA_Policy!$A$2:$A$5,0))</f>
        <v>8</v>
      </c>
      <c r="Y11257" s="9" t="str">
        <f>IF(E11257="Cancelled","Excluded",IF(D11257="",IF((SLA_Policy!$B$8-B11257)*24&gt;X11257,"Open - Breached","Open - On Track"),IF((D11257-B11257)*24&lt;=X11257,"Met","Breached")))</f>
        <v>Breached</v>
      </c>
    </row>
    <row r="11258" spans="1:25" x14ac:dyDescent="0.25">
      <c r="A11258" s="9" t="s">
        <v>15937</v>
      </c>
      <c r="B11258" s="23">
        <v>46244.495138888902</v>
      </c>
      <c r="C11258" s="23">
        <v>46244.497222222199</v>
      </c>
      <c r="D11258" s="23">
        <v>46244.654166666704</v>
      </c>
      <c r="E11258" s="9" t="s">
        <v>212</v>
      </c>
      <c r="F11258" s="9" t="s">
        <v>188</v>
      </c>
      <c r="G11258" s="9" t="s">
        <v>213</v>
      </c>
      <c r="H11258" s="9" t="s">
        <v>88</v>
      </c>
      <c r="I11258" s="9" t="s">
        <v>92</v>
      </c>
      <c r="J11258" s="9" t="s">
        <v>834</v>
      </c>
      <c r="K11258" s="9" t="s">
        <v>215</v>
      </c>
      <c r="L11258" s="9" t="s">
        <v>395</v>
      </c>
      <c r="M11258" s="9" t="s">
        <v>484</v>
      </c>
      <c r="N11258" s="9" t="s">
        <v>198</v>
      </c>
      <c r="O11258" s="9" t="s">
        <v>178</v>
      </c>
      <c r="P11258" s="9" t="s">
        <v>414</v>
      </c>
      <c r="Q11258" s="9" t="s">
        <v>219</v>
      </c>
      <c r="R11258" s="9">
        <v>0</v>
      </c>
      <c r="S11258" s="9">
        <v>16</v>
      </c>
      <c r="T11258" s="9" t="s">
        <v>220</v>
      </c>
      <c r="U11258" s="9" t="s">
        <v>661</v>
      </c>
      <c r="W11258" s="9">
        <v>5</v>
      </c>
      <c r="X11258" s="9">
        <f>INDEX(SLA_Policy!$D$2:$D$5,MATCH(F11258,SLA_Policy!$A$2:$A$5,0))</f>
        <v>72</v>
      </c>
      <c r="Y11258" s="9" t="str">
        <f>IF(E11258="Cancelled","Excluded",IF(D11258="",IF((SLA_Policy!$B$8-B11258)*24&gt;X11258,"Open - Breached","Open - On Track"),IF((D11258-B11258)*24&lt;=X11258,"Met","Breached")))</f>
        <v>Met</v>
      </c>
    </row>
    <row r="11259" spans="1:25" x14ac:dyDescent="0.25">
      <c r="A11259" s="9" t="s">
        <v>15938</v>
      </c>
      <c r="B11259" s="23">
        <v>46244.495138888902</v>
      </c>
      <c r="C11259" s="23">
        <v>46244.5131944444</v>
      </c>
      <c r="D11259" s="23">
        <v>46244.590277777803</v>
      </c>
      <c r="E11259" s="9" t="s">
        <v>212</v>
      </c>
      <c r="F11259" s="9" t="s">
        <v>189</v>
      </c>
      <c r="G11259" s="9" t="s">
        <v>213</v>
      </c>
      <c r="H11259" s="9" t="s">
        <v>161</v>
      </c>
      <c r="I11259" s="9" t="s">
        <v>389</v>
      </c>
      <c r="J11259" s="9" t="s">
        <v>2888</v>
      </c>
      <c r="K11259" s="9" t="s">
        <v>215</v>
      </c>
      <c r="L11259" s="9" t="s">
        <v>293</v>
      </c>
      <c r="M11259" s="9" t="s">
        <v>2329</v>
      </c>
      <c r="N11259" s="9" t="s">
        <v>196</v>
      </c>
      <c r="O11259" s="9" t="s">
        <v>116</v>
      </c>
      <c r="P11259" s="9" t="s">
        <v>590</v>
      </c>
      <c r="Q11259" s="9" t="s">
        <v>219</v>
      </c>
      <c r="R11259" s="9">
        <v>0</v>
      </c>
      <c r="S11259" s="9">
        <v>15</v>
      </c>
      <c r="U11259" s="9" t="s">
        <v>376</v>
      </c>
      <c r="X11259" s="9">
        <f>INDEX(SLA_Policy!$D$2:$D$5,MATCH(F11259,SLA_Policy!$A$2:$A$5,0))</f>
        <v>120</v>
      </c>
      <c r="Y11259" s="9" t="str">
        <f>IF(E11259="Cancelled","Excluded",IF(D11259="",IF((SLA_Policy!$B$8-B11259)*24&gt;X11259,"Open - Breached","Open - On Track"),IF((D11259-B11259)*24&lt;=X11259,"Met","Breached")))</f>
        <v>Met</v>
      </c>
    </row>
    <row r="11260" spans="1:25" x14ac:dyDescent="0.25">
      <c r="A11260" s="9" t="s">
        <v>15939</v>
      </c>
      <c r="B11260" s="23">
        <v>46244.497222222199</v>
      </c>
      <c r="C11260" s="23">
        <v>46244.501388888901</v>
      </c>
      <c r="D11260" s="23">
        <v>46245.3659722222</v>
      </c>
      <c r="E11260" s="9" t="s">
        <v>212</v>
      </c>
      <c r="F11260" s="9" t="s">
        <v>188</v>
      </c>
      <c r="G11260" s="9" t="s">
        <v>213</v>
      </c>
      <c r="H11260" s="9" t="s">
        <v>161</v>
      </c>
      <c r="I11260" s="9" t="s">
        <v>297</v>
      </c>
      <c r="J11260" s="9" t="s">
        <v>735</v>
      </c>
      <c r="K11260" s="9" t="s">
        <v>246</v>
      </c>
      <c r="L11260" s="9" t="s">
        <v>104</v>
      </c>
      <c r="M11260" s="9" t="s">
        <v>1426</v>
      </c>
      <c r="N11260" s="9" t="s">
        <v>198</v>
      </c>
      <c r="O11260" s="9" t="s">
        <v>177</v>
      </c>
      <c r="P11260" s="9" t="s">
        <v>457</v>
      </c>
      <c r="Q11260" s="9" t="s">
        <v>219</v>
      </c>
      <c r="R11260" s="9">
        <v>0</v>
      </c>
      <c r="S11260" s="9">
        <v>16</v>
      </c>
      <c r="U11260" s="9" t="s">
        <v>290</v>
      </c>
      <c r="W11260" s="9">
        <v>5</v>
      </c>
      <c r="X11260" s="9">
        <f>INDEX(SLA_Policy!$D$2:$D$5,MATCH(F11260,SLA_Policy!$A$2:$A$5,0))</f>
        <v>72</v>
      </c>
      <c r="Y11260" s="9" t="str">
        <f>IF(E11260="Cancelled","Excluded",IF(D11260="",IF((SLA_Policy!$B$8-B11260)*24&gt;X11260,"Open - Breached","Open - On Track"),IF((D11260-B11260)*24&lt;=X11260,"Met","Breached")))</f>
        <v>Met</v>
      </c>
    </row>
    <row r="11261" spans="1:25" x14ac:dyDescent="0.25">
      <c r="A11261" s="9" t="s">
        <v>15940</v>
      </c>
      <c r="B11261" s="23">
        <v>46244.509722222203</v>
      </c>
      <c r="C11261" s="23">
        <v>46244.513888888898</v>
      </c>
      <c r="D11261" s="23">
        <v>46245.559722222199</v>
      </c>
      <c r="E11261" s="9" t="s">
        <v>212</v>
      </c>
      <c r="F11261" s="9" t="s">
        <v>188</v>
      </c>
      <c r="G11261" s="9" t="s">
        <v>213</v>
      </c>
      <c r="H11261" s="9" t="s">
        <v>167</v>
      </c>
      <c r="I11261" s="9" t="s">
        <v>362</v>
      </c>
      <c r="J11261" s="9" t="s">
        <v>15941</v>
      </c>
      <c r="K11261" s="9" t="s">
        <v>215</v>
      </c>
      <c r="L11261" s="9" t="s">
        <v>216</v>
      </c>
      <c r="M11261" s="9" t="s">
        <v>3647</v>
      </c>
      <c r="N11261" s="9" t="s">
        <v>198</v>
      </c>
      <c r="O11261" s="9" t="s">
        <v>176</v>
      </c>
      <c r="P11261" s="9" t="s">
        <v>570</v>
      </c>
      <c r="Q11261" s="9" t="s">
        <v>219</v>
      </c>
      <c r="R11261" s="9">
        <v>1</v>
      </c>
      <c r="S11261" s="9">
        <v>86</v>
      </c>
      <c r="U11261" s="9" t="s">
        <v>290</v>
      </c>
      <c r="X11261" s="9">
        <f>INDEX(SLA_Policy!$D$2:$D$5,MATCH(F11261,SLA_Policy!$A$2:$A$5,0))</f>
        <v>72</v>
      </c>
      <c r="Y11261" s="9" t="str">
        <f>IF(E11261="Cancelled","Excluded",IF(D11261="",IF((SLA_Policy!$B$8-B11261)*24&gt;X11261,"Open - Breached","Open - On Track"),IF((D11261-B11261)*24&lt;=X11261,"Met","Breached")))</f>
        <v>Met</v>
      </c>
    </row>
    <row r="11262" spans="1:25" x14ac:dyDescent="0.25">
      <c r="A11262" s="9" t="s">
        <v>15942</v>
      </c>
      <c r="B11262" s="23">
        <v>46244.511805555601</v>
      </c>
      <c r="C11262" s="23">
        <v>46244.547222222202</v>
      </c>
      <c r="D11262" s="23">
        <v>46245.315972222197</v>
      </c>
      <c r="E11262" s="9" t="s">
        <v>212</v>
      </c>
      <c r="F11262" s="9" t="s">
        <v>189</v>
      </c>
      <c r="G11262" s="9" t="s">
        <v>236</v>
      </c>
      <c r="H11262" s="9" t="s">
        <v>161</v>
      </c>
      <c r="I11262" s="9" t="s">
        <v>237</v>
      </c>
      <c r="J11262" s="9" t="s">
        <v>2541</v>
      </c>
      <c r="K11262" s="9" t="s">
        <v>246</v>
      </c>
      <c r="L11262" s="9" t="s">
        <v>293</v>
      </c>
      <c r="M11262" s="9" t="s">
        <v>3789</v>
      </c>
      <c r="N11262" s="9" t="s">
        <v>197</v>
      </c>
      <c r="O11262" s="9" t="s">
        <v>177</v>
      </c>
      <c r="P11262" s="9" t="s">
        <v>241</v>
      </c>
      <c r="Q11262" s="9" t="s">
        <v>219</v>
      </c>
      <c r="R11262" s="9">
        <v>0</v>
      </c>
      <c r="S11262" s="9">
        <v>23</v>
      </c>
      <c r="U11262" s="9" t="s">
        <v>242</v>
      </c>
      <c r="W11262" s="9">
        <v>5</v>
      </c>
      <c r="X11262" s="9">
        <f>INDEX(SLA_Policy!$D$2:$D$5,MATCH(F11262,SLA_Policy!$A$2:$A$5,0))</f>
        <v>120</v>
      </c>
      <c r="Y11262" s="9" t="str">
        <f>IF(E11262="Cancelled","Excluded",IF(D11262="",IF((SLA_Policy!$B$8-B11262)*24&gt;X11262,"Open - Breached","Open - On Track"),IF((D11262-B11262)*24&lt;=X11262,"Met","Breached")))</f>
        <v>Met</v>
      </c>
    </row>
    <row r="11263" spans="1:25" x14ac:dyDescent="0.25">
      <c r="A11263" s="9" t="s">
        <v>15943</v>
      </c>
      <c r="B11263" s="23">
        <v>46244.538888888899</v>
      </c>
      <c r="C11263" s="23">
        <v>46244.541666666701</v>
      </c>
      <c r="D11263" s="23">
        <v>46244.695138888899</v>
      </c>
      <c r="E11263" s="9" t="s">
        <v>212</v>
      </c>
      <c r="F11263" s="9" t="s">
        <v>188</v>
      </c>
      <c r="G11263" s="9" t="s">
        <v>213</v>
      </c>
      <c r="H11263" s="9" t="s">
        <v>167</v>
      </c>
      <c r="I11263" s="9" t="s">
        <v>349</v>
      </c>
      <c r="J11263" s="9" t="s">
        <v>9460</v>
      </c>
      <c r="K11263" s="9" t="s">
        <v>303</v>
      </c>
      <c r="L11263" s="9" t="s">
        <v>311</v>
      </c>
      <c r="M11263" s="9" t="s">
        <v>5566</v>
      </c>
      <c r="N11263" s="9" t="s">
        <v>198</v>
      </c>
      <c r="O11263" s="9" t="s">
        <v>116</v>
      </c>
      <c r="P11263" s="9" t="s">
        <v>295</v>
      </c>
      <c r="Q11263" s="9" t="s">
        <v>219</v>
      </c>
      <c r="R11263" s="9">
        <v>0</v>
      </c>
      <c r="S11263" s="9">
        <v>25</v>
      </c>
      <c r="U11263" s="9" t="s">
        <v>248</v>
      </c>
      <c r="W11263" s="9">
        <v>5</v>
      </c>
      <c r="X11263" s="9">
        <f>INDEX(SLA_Policy!$D$2:$D$5,MATCH(F11263,SLA_Policy!$A$2:$A$5,0))</f>
        <v>72</v>
      </c>
      <c r="Y11263" s="9" t="str">
        <f>IF(E11263="Cancelled","Excluded",IF(D11263="",IF((SLA_Policy!$B$8-B11263)*24&gt;X11263,"Open - Breached","Open - On Track"),IF((D11263-B11263)*24&lt;=X11263,"Met","Breached")))</f>
        <v>Met</v>
      </c>
    </row>
    <row r="11264" spans="1:25" x14ac:dyDescent="0.25">
      <c r="A11264" s="9" t="s">
        <v>15944</v>
      </c>
      <c r="B11264" s="23">
        <v>46244.5493055556</v>
      </c>
      <c r="C11264" s="23">
        <v>46244.559027777803</v>
      </c>
      <c r="D11264" s="23">
        <v>46245.327777777798</v>
      </c>
      <c r="E11264" s="9" t="s">
        <v>212</v>
      </c>
      <c r="F11264" s="9" t="s">
        <v>188</v>
      </c>
      <c r="G11264" s="9" t="s">
        <v>213</v>
      </c>
      <c r="H11264" s="9" t="s">
        <v>88</v>
      </c>
      <c r="I11264" s="9" t="s">
        <v>92</v>
      </c>
      <c r="J11264" s="9" t="s">
        <v>413</v>
      </c>
      <c r="K11264" s="9" t="s">
        <v>246</v>
      </c>
      <c r="L11264" s="9" t="s">
        <v>311</v>
      </c>
      <c r="M11264" s="9" t="s">
        <v>15945</v>
      </c>
      <c r="N11264" s="9" t="s">
        <v>198</v>
      </c>
      <c r="O11264" s="9" t="s">
        <v>116</v>
      </c>
      <c r="P11264" s="9" t="s">
        <v>218</v>
      </c>
      <c r="Q11264" s="9" t="s">
        <v>219</v>
      </c>
      <c r="R11264" s="9">
        <v>0</v>
      </c>
      <c r="S11264" s="9">
        <v>20</v>
      </c>
      <c r="T11264" s="9" t="s">
        <v>229</v>
      </c>
      <c r="U11264" s="9" t="s">
        <v>290</v>
      </c>
      <c r="W11264" s="9">
        <v>5</v>
      </c>
      <c r="X11264" s="9">
        <f>INDEX(SLA_Policy!$D$2:$D$5,MATCH(F11264,SLA_Policy!$A$2:$A$5,0))</f>
        <v>72</v>
      </c>
      <c r="Y11264" s="9" t="str">
        <f>IF(E11264="Cancelled","Excluded",IF(D11264="",IF((SLA_Policy!$B$8-B11264)*24&gt;X11264,"Open - Breached","Open - On Track"),IF((D11264-B11264)*24&lt;=X11264,"Met","Breached")))</f>
        <v>Met</v>
      </c>
    </row>
    <row r="11265" spans="1:25" x14ac:dyDescent="0.25">
      <c r="A11265" s="9" t="s">
        <v>15946</v>
      </c>
      <c r="B11265" s="23">
        <v>46244.556250000001</v>
      </c>
      <c r="C11265" s="23">
        <v>46244.560416666704</v>
      </c>
      <c r="D11265" s="23">
        <v>46244.586805555598</v>
      </c>
      <c r="E11265" s="9" t="s">
        <v>212</v>
      </c>
      <c r="F11265" s="9" t="s">
        <v>188</v>
      </c>
      <c r="G11265" s="9" t="s">
        <v>213</v>
      </c>
      <c r="H11265" s="9" t="s">
        <v>161</v>
      </c>
      <c r="I11265" s="9" t="s">
        <v>454</v>
      </c>
      <c r="J11265" s="9" t="s">
        <v>455</v>
      </c>
      <c r="K11265" s="9" t="s">
        <v>215</v>
      </c>
      <c r="L11265" s="9" t="s">
        <v>216</v>
      </c>
      <c r="M11265" s="9" t="s">
        <v>2728</v>
      </c>
      <c r="N11265" s="9" t="s">
        <v>198</v>
      </c>
      <c r="O11265" s="9" t="s">
        <v>116</v>
      </c>
      <c r="P11265" s="9" t="s">
        <v>342</v>
      </c>
      <c r="Q11265" s="9" t="s">
        <v>219</v>
      </c>
      <c r="R11265" s="9">
        <v>0</v>
      </c>
      <c r="S11265" s="9">
        <v>4</v>
      </c>
      <c r="U11265" s="9" t="s">
        <v>290</v>
      </c>
      <c r="W11265" s="9">
        <v>5</v>
      </c>
      <c r="X11265" s="9">
        <f>INDEX(SLA_Policy!$D$2:$D$5,MATCH(F11265,SLA_Policy!$A$2:$A$5,0))</f>
        <v>72</v>
      </c>
      <c r="Y11265" s="9" t="str">
        <f>IF(E11265="Cancelled","Excluded",IF(D11265="",IF((SLA_Policy!$B$8-B11265)*24&gt;X11265,"Open - Breached","Open - On Track"),IF((D11265-B11265)*24&lt;=X11265,"Met","Breached")))</f>
        <v>Met</v>
      </c>
    </row>
    <row r="11266" spans="1:25" x14ac:dyDescent="0.25">
      <c r="A11266" s="9" t="s">
        <v>15947</v>
      </c>
      <c r="B11266" s="23">
        <v>46244.561111111099</v>
      </c>
      <c r="C11266" s="23">
        <v>46244.563888888901</v>
      </c>
      <c r="D11266" s="23">
        <v>46244.6875</v>
      </c>
      <c r="E11266" s="9" t="s">
        <v>212</v>
      </c>
      <c r="F11266" s="9" t="s">
        <v>188</v>
      </c>
      <c r="G11266" s="9" t="s">
        <v>213</v>
      </c>
      <c r="H11266" s="9" t="s">
        <v>162</v>
      </c>
      <c r="I11266" s="9" t="s">
        <v>244</v>
      </c>
      <c r="J11266" s="9" t="s">
        <v>12799</v>
      </c>
      <c r="K11266" s="9" t="s">
        <v>246</v>
      </c>
      <c r="L11266" s="9" t="s">
        <v>216</v>
      </c>
      <c r="M11266" s="9" t="s">
        <v>1071</v>
      </c>
      <c r="N11266" s="9" t="s">
        <v>198</v>
      </c>
      <c r="O11266" s="9" t="s">
        <v>179</v>
      </c>
      <c r="P11266" s="9" t="s">
        <v>264</v>
      </c>
      <c r="Q11266" s="9" t="s">
        <v>219</v>
      </c>
      <c r="R11266" s="9">
        <v>0</v>
      </c>
      <c r="S11266" s="9">
        <v>27</v>
      </c>
      <c r="U11266" s="9" t="s">
        <v>248</v>
      </c>
      <c r="X11266" s="9">
        <f>INDEX(SLA_Policy!$D$2:$D$5,MATCH(F11266,SLA_Policy!$A$2:$A$5,0))</f>
        <v>72</v>
      </c>
      <c r="Y11266" s="9" t="str">
        <f>IF(E11266="Cancelled","Excluded",IF(D11266="",IF((SLA_Policy!$B$8-B11266)*24&gt;X11266,"Open - Breached","Open - On Track"),IF((D11266-B11266)*24&lt;=X11266,"Met","Breached")))</f>
        <v>Met</v>
      </c>
    </row>
    <row r="11267" spans="1:25" x14ac:dyDescent="0.25">
      <c r="A11267" s="9" t="s">
        <v>15948</v>
      </c>
      <c r="B11267" s="23">
        <v>46244.577777777798</v>
      </c>
      <c r="C11267" s="23">
        <v>46244.659027777801</v>
      </c>
      <c r="D11267" s="23">
        <v>46245.318055555603</v>
      </c>
      <c r="E11267" s="9" t="s">
        <v>212</v>
      </c>
      <c r="F11267" s="9" t="s">
        <v>189</v>
      </c>
      <c r="G11267" s="9" t="s">
        <v>236</v>
      </c>
      <c r="H11267" s="9" t="s">
        <v>164</v>
      </c>
      <c r="I11267" s="9" t="s">
        <v>421</v>
      </c>
      <c r="J11267" s="9" t="s">
        <v>2690</v>
      </c>
      <c r="K11267" s="9" t="s">
        <v>246</v>
      </c>
      <c r="L11267" s="9" t="s">
        <v>311</v>
      </c>
      <c r="M11267" s="9" t="s">
        <v>2374</v>
      </c>
      <c r="N11267" s="9" t="s">
        <v>197</v>
      </c>
      <c r="O11267" s="9" t="s">
        <v>180</v>
      </c>
      <c r="P11267" s="9" t="s">
        <v>278</v>
      </c>
      <c r="Q11267" s="9" t="s">
        <v>219</v>
      </c>
      <c r="R11267" s="9">
        <v>0</v>
      </c>
      <c r="S11267" s="9">
        <v>37</v>
      </c>
      <c r="T11267" s="9" t="s">
        <v>343</v>
      </c>
      <c r="U11267" s="9" t="s">
        <v>242</v>
      </c>
      <c r="W11267" s="9">
        <v>4</v>
      </c>
      <c r="X11267" s="9">
        <f>INDEX(SLA_Policy!$D$2:$D$5,MATCH(F11267,SLA_Policy!$A$2:$A$5,0))</f>
        <v>120</v>
      </c>
      <c r="Y11267" s="9" t="str">
        <f>IF(E11267="Cancelled","Excluded",IF(D11267="",IF((SLA_Policy!$B$8-B11267)*24&gt;X11267,"Open - Breached","Open - On Track"),IF((D11267-B11267)*24&lt;=X11267,"Met","Breached")))</f>
        <v>Met</v>
      </c>
    </row>
    <row r="11268" spans="1:25" x14ac:dyDescent="0.25">
      <c r="A11268" s="9" t="s">
        <v>15949</v>
      </c>
      <c r="B11268" s="23">
        <v>46244.578472222202</v>
      </c>
      <c r="C11268" s="23">
        <v>46244.581250000003</v>
      </c>
      <c r="D11268" s="23">
        <v>46248.413194444503</v>
      </c>
      <c r="E11268" s="9" t="s">
        <v>212</v>
      </c>
      <c r="F11268" s="9" t="s">
        <v>188</v>
      </c>
      <c r="G11268" s="9" t="s">
        <v>213</v>
      </c>
      <c r="H11268" s="9" t="s">
        <v>166</v>
      </c>
      <c r="I11268" s="9" t="s">
        <v>398</v>
      </c>
      <c r="J11268" s="9" t="s">
        <v>1811</v>
      </c>
      <c r="K11268" s="9" t="s">
        <v>246</v>
      </c>
      <c r="L11268" s="9" t="s">
        <v>216</v>
      </c>
      <c r="M11268" s="9" t="s">
        <v>5916</v>
      </c>
      <c r="N11268" s="9" t="s">
        <v>198</v>
      </c>
      <c r="O11268" s="9" t="s">
        <v>181</v>
      </c>
      <c r="P11268" s="9" t="s">
        <v>289</v>
      </c>
      <c r="Q11268" s="9" t="s">
        <v>219</v>
      </c>
      <c r="R11268" s="9">
        <v>0</v>
      </c>
      <c r="S11268" s="9">
        <v>77</v>
      </c>
      <c r="U11268" s="9" t="s">
        <v>290</v>
      </c>
      <c r="X11268" s="9">
        <f>INDEX(SLA_Policy!$D$2:$D$5,MATCH(F11268,SLA_Policy!$A$2:$A$5,0))</f>
        <v>72</v>
      </c>
      <c r="Y11268" s="9" t="str">
        <f>IF(E11268="Cancelled","Excluded",IF(D11268="",IF((SLA_Policy!$B$8-B11268)*24&gt;X11268,"Open - Breached","Open - On Track"),IF((D11268-B11268)*24&lt;=X11268,"Met","Breached")))</f>
        <v>Breached</v>
      </c>
    </row>
    <row r="11269" spans="1:25" x14ac:dyDescent="0.25">
      <c r="A11269" s="9" t="s">
        <v>15950</v>
      </c>
      <c r="B11269" s="23">
        <v>46244.581944444399</v>
      </c>
      <c r="C11269" s="23">
        <v>46244.584027777797</v>
      </c>
      <c r="D11269" s="23">
        <v>46244.636805555601</v>
      </c>
      <c r="E11269" s="9" t="s">
        <v>212</v>
      </c>
      <c r="F11269" s="9" t="s">
        <v>187</v>
      </c>
      <c r="G11269" s="9" t="s">
        <v>213</v>
      </c>
      <c r="H11269" s="9" t="s">
        <v>162</v>
      </c>
      <c r="I11269" s="9" t="s">
        <v>244</v>
      </c>
      <c r="J11269" s="9" t="s">
        <v>370</v>
      </c>
      <c r="K11269" s="9" t="s">
        <v>225</v>
      </c>
      <c r="L11269" s="9" t="s">
        <v>371</v>
      </c>
      <c r="M11269" s="9" t="s">
        <v>4245</v>
      </c>
      <c r="N11269" s="9" t="s">
        <v>200</v>
      </c>
      <c r="O11269" s="9" t="s">
        <v>179</v>
      </c>
      <c r="P11269" s="9" t="s">
        <v>284</v>
      </c>
      <c r="Q11269" s="9" t="s">
        <v>273</v>
      </c>
      <c r="R11269" s="9">
        <v>0</v>
      </c>
      <c r="S11269" s="9">
        <v>57</v>
      </c>
      <c r="U11269" s="9" t="s">
        <v>266</v>
      </c>
      <c r="X11269" s="9">
        <f>INDEX(SLA_Policy!$D$2:$D$5,MATCH(F11269,SLA_Policy!$A$2:$A$5,0))</f>
        <v>8</v>
      </c>
      <c r="Y11269" s="9" t="str">
        <f>IF(E11269="Cancelled","Excluded",IF(D11269="",IF((SLA_Policy!$B$8-B11269)*24&gt;X11269,"Open - Breached","Open - On Track"),IF((D11269-B11269)*24&lt;=X11269,"Met","Breached")))</f>
        <v>Met</v>
      </c>
    </row>
    <row r="11270" spans="1:25" x14ac:dyDescent="0.25">
      <c r="A11270" s="9" t="s">
        <v>15951</v>
      </c>
      <c r="B11270" s="23">
        <v>46244.581944444399</v>
      </c>
      <c r="C11270" s="23">
        <v>46244.5847222222</v>
      </c>
      <c r="D11270" s="23">
        <v>46245.347916666702</v>
      </c>
      <c r="E11270" s="9" t="s">
        <v>212</v>
      </c>
      <c r="F11270" s="9" t="s">
        <v>188</v>
      </c>
      <c r="G11270" s="9" t="s">
        <v>213</v>
      </c>
      <c r="H11270" s="9" t="s">
        <v>164</v>
      </c>
      <c r="I11270" s="9" t="s">
        <v>478</v>
      </c>
      <c r="J11270" s="9" t="s">
        <v>15952</v>
      </c>
      <c r="K11270" s="9" t="s">
        <v>262</v>
      </c>
      <c r="L11270" s="9" t="s">
        <v>216</v>
      </c>
      <c r="M11270" s="9" t="s">
        <v>867</v>
      </c>
      <c r="N11270" s="9" t="s">
        <v>198</v>
      </c>
      <c r="O11270" s="9" t="s">
        <v>178</v>
      </c>
      <c r="P11270" s="9" t="s">
        <v>321</v>
      </c>
      <c r="Q11270" s="9" t="s">
        <v>219</v>
      </c>
      <c r="R11270" s="9">
        <v>0</v>
      </c>
      <c r="S11270" s="9">
        <v>17</v>
      </c>
      <c r="T11270" s="9" t="s">
        <v>464</v>
      </c>
      <c r="U11270" s="9" t="s">
        <v>266</v>
      </c>
      <c r="X11270" s="9">
        <f>INDEX(SLA_Policy!$D$2:$D$5,MATCH(F11270,SLA_Policy!$A$2:$A$5,0))</f>
        <v>72</v>
      </c>
      <c r="Y11270" s="9" t="str">
        <f>IF(E11270="Cancelled","Excluded",IF(D11270="",IF((SLA_Policy!$B$8-B11270)*24&gt;X11270,"Open - Breached","Open - On Track"),IF((D11270-B11270)*24&lt;=X11270,"Met","Breached")))</f>
        <v>Met</v>
      </c>
    </row>
    <row r="11271" spans="1:25" x14ac:dyDescent="0.25">
      <c r="A11271" s="9" t="s">
        <v>15953</v>
      </c>
      <c r="B11271" s="23">
        <v>46244.587500000001</v>
      </c>
      <c r="C11271" s="23">
        <v>46244.603472222203</v>
      </c>
      <c r="D11271" s="23">
        <v>46247.356249999997</v>
      </c>
      <c r="E11271" s="9" t="s">
        <v>212</v>
      </c>
      <c r="F11271" s="9" t="s">
        <v>188</v>
      </c>
      <c r="G11271" s="9" t="s">
        <v>213</v>
      </c>
      <c r="H11271" s="9" t="s">
        <v>165</v>
      </c>
      <c r="I11271" s="9" t="s">
        <v>469</v>
      </c>
      <c r="J11271" s="9" t="s">
        <v>1448</v>
      </c>
      <c r="K11271" s="9" t="s">
        <v>239</v>
      </c>
      <c r="L11271" s="9" t="s">
        <v>216</v>
      </c>
      <c r="M11271" s="9" t="s">
        <v>333</v>
      </c>
      <c r="N11271" s="9" t="s">
        <v>197</v>
      </c>
      <c r="O11271" s="9" t="s">
        <v>176</v>
      </c>
      <c r="P11271" s="9" t="s">
        <v>330</v>
      </c>
      <c r="Q11271" s="9" t="s">
        <v>219</v>
      </c>
      <c r="R11271" s="9">
        <v>0</v>
      </c>
      <c r="S11271" s="9">
        <v>8</v>
      </c>
      <c r="U11271" s="9" t="s">
        <v>230</v>
      </c>
      <c r="X11271" s="9">
        <f>INDEX(SLA_Policy!$D$2:$D$5,MATCH(F11271,SLA_Policy!$A$2:$A$5,0))</f>
        <v>72</v>
      </c>
      <c r="Y11271" s="9" t="str">
        <f>IF(E11271="Cancelled","Excluded",IF(D11271="",IF((SLA_Policy!$B$8-B11271)*24&gt;X11271,"Open - Breached","Open - On Track"),IF((D11271-B11271)*24&lt;=X11271,"Met","Breached")))</f>
        <v>Met</v>
      </c>
    </row>
    <row r="11272" spans="1:25" x14ac:dyDescent="0.25">
      <c r="A11272" s="9" t="s">
        <v>15954</v>
      </c>
      <c r="B11272" s="23">
        <v>46244.6</v>
      </c>
      <c r="C11272" s="23">
        <v>46244.686111111099</v>
      </c>
      <c r="D11272" s="23">
        <v>46244.752777777801</v>
      </c>
      <c r="E11272" s="9" t="s">
        <v>212</v>
      </c>
      <c r="F11272" s="9" t="s">
        <v>188</v>
      </c>
      <c r="G11272" s="9" t="s">
        <v>213</v>
      </c>
      <c r="H11272" s="9" t="s">
        <v>163</v>
      </c>
      <c r="I11272" s="9" t="s">
        <v>250</v>
      </c>
      <c r="J11272" s="9" t="s">
        <v>1713</v>
      </c>
      <c r="K11272" s="9" t="s">
        <v>246</v>
      </c>
      <c r="L11272" s="9" t="s">
        <v>104</v>
      </c>
      <c r="M11272" s="9" t="s">
        <v>1426</v>
      </c>
      <c r="N11272" s="9" t="s">
        <v>196</v>
      </c>
      <c r="O11272" s="9" t="s">
        <v>176</v>
      </c>
      <c r="P11272" s="9" t="s">
        <v>228</v>
      </c>
      <c r="Q11272" s="9" t="s">
        <v>219</v>
      </c>
      <c r="R11272" s="9">
        <v>0</v>
      </c>
      <c r="S11272" s="9">
        <v>19</v>
      </c>
      <c r="T11272" s="9" t="s">
        <v>136</v>
      </c>
      <c r="U11272" s="9" t="s">
        <v>230</v>
      </c>
      <c r="X11272" s="9">
        <f>INDEX(SLA_Policy!$D$2:$D$5,MATCH(F11272,SLA_Policy!$A$2:$A$5,0))</f>
        <v>72</v>
      </c>
      <c r="Y11272" s="9" t="str">
        <f>IF(E11272="Cancelled","Excluded",IF(D11272="",IF((SLA_Policy!$B$8-B11272)*24&gt;X11272,"Open - Breached","Open - On Track"),IF((D11272-B11272)*24&lt;=X11272,"Met","Breached")))</f>
        <v>Met</v>
      </c>
    </row>
    <row r="11273" spans="1:25" x14ac:dyDescent="0.25">
      <c r="A11273" s="9" t="s">
        <v>15955</v>
      </c>
      <c r="B11273" s="23">
        <v>46244.612500000003</v>
      </c>
      <c r="C11273" s="23">
        <v>46244.615277777797</v>
      </c>
      <c r="D11273" s="23">
        <v>46245.304166666698</v>
      </c>
      <c r="E11273" s="9" t="s">
        <v>212</v>
      </c>
      <c r="F11273" s="9" t="s">
        <v>188</v>
      </c>
      <c r="G11273" s="9" t="s">
        <v>213</v>
      </c>
      <c r="H11273" s="9" t="s">
        <v>88</v>
      </c>
      <c r="I11273" s="9" t="s">
        <v>354</v>
      </c>
      <c r="J11273" s="9" t="s">
        <v>1558</v>
      </c>
      <c r="K11273" s="9" t="s">
        <v>215</v>
      </c>
      <c r="L11273" s="9" t="s">
        <v>270</v>
      </c>
      <c r="M11273" s="9" t="s">
        <v>657</v>
      </c>
      <c r="N11273" s="9" t="s">
        <v>198</v>
      </c>
      <c r="O11273" s="9" t="s">
        <v>180</v>
      </c>
      <c r="P11273" s="9" t="s">
        <v>278</v>
      </c>
      <c r="Q11273" s="9" t="s">
        <v>219</v>
      </c>
      <c r="R11273" s="9">
        <v>0</v>
      </c>
      <c r="S11273" s="9">
        <v>26</v>
      </c>
      <c r="T11273" s="9" t="s">
        <v>220</v>
      </c>
      <c r="U11273" s="9" t="s">
        <v>266</v>
      </c>
      <c r="X11273" s="9">
        <f>INDEX(SLA_Policy!$D$2:$D$5,MATCH(F11273,SLA_Policy!$A$2:$A$5,0))</f>
        <v>72</v>
      </c>
      <c r="Y11273" s="9" t="str">
        <f>IF(E11273="Cancelled","Excluded",IF(D11273="",IF((SLA_Policy!$B$8-B11273)*24&gt;X11273,"Open - Breached","Open - On Track"),IF((D11273-B11273)*24&lt;=X11273,"Met","Breached")))</f>
        <v>Met</v>
      </c>
    </row>
    <row r="11274" spans="1:25" x14ac:dyDescent="0.25">
      <c r="A11274" s="9" t="s">
        <v>15956</v>
      </c>
      <c r="B11274" s="23">
        <v>46244.613888888904</v>
      </c>
      <c r="C11274" s="23">
        <v>46244.616666666698</v>
      </c>
      <c r="D11274" s="23">
        <v>46244.644444444399</v>
      </c>
      <c r="E11274" s="9" t="s">
        <v>212</v>
      </c>
      <c r="F11274" s="9" t="s">
        <v>188</v>
      </c>
      <c r="G11274" s="9" t="s">
        <v>213</v>
      </c>
      <c r="H11274" s="9" t="s">
        <v>161</v>
      </c>
      <c r="I11274" s="9" t="s">
        <v>389</v>
      </c>
      <c r="J11274" s="9" t="s">
        <v>7427</v>
      </c>
      <c r="K11274" s="9" t="s">
        <v>246</v>
      </c>
      <c r="L11274" s="9" t="s">
        <v>216</v>
      </c>
      <c r="M11274" s="9" t="s">
        <v>2860</v>
      </c>
      <c r="N11274" s="9" t="s">
        <v>198</v>
      </c>
      <c r="O11274" s="9" t="s">
        <v>177</v>
      </c>
      <c r="P11274" s="9" t="s">
        <v>457</v>
      </c>
      <c r="Q11274" s="9" t="s">
        <v>219</v>
      </c>
      <c r="R11274" s="9">
        <v>0</v>
      </c>
      <c r="S11274" s="9">
        <v>4</v>
      </c>
      <c r="U11274" s="9" t="s">
        <v>290</v>
      </c>
      <c r="W11274" s="9">
        <v>5</v>
      </c>
      <c r="X11274" s="9">
        <f>INDEX(SLA_Policy!$D$2:$D$5,MATCH(F11274,SLA_Policy!$A$2:$A$5,0))</f>
        <v>72</v>
      </c>
      <c r="Y11274" s="9" t="str">
        <f>IF(E11274="Cancelled","Excluded",IF(D11274="",IF((SLA_Policy!$B$8-B11274)*24&gt;X11274,"Open - Breached","Open - On Track"),IF((D11274-B11274)*24&lt;=X11274,"Met","Breached")))</f>
        <v>Met</v>
      </c>
    </row>
    <row r="11275" spans="1:25" x14ac:dyDescent="0.25">
      <c r="A11275" s="9" t="s">
        <v>15957</v>
      </c>
      <c r="B11275" s="23">
        <v>46244.619444444397</v>
      </c>
      <c r="C11275" s="23">
        <v>46244.620833333298</v>
      </c>
      <c r="D11275" s="23">
        <v>46245.527083333298</v>
      </c>
      <c r="E11275" s="9" t="s">
        <v>212</v>
      </c>
      <c r="F11275" s="9" t="s">
        <v>188</v>
      </c>
      <c r="G11275" s="9" t="s">
        <v>213</v>
      </c>
      <c r="H11275" s="9" t="s">
        <v>88</v>
      </c>
      <c r="I11275" s="9" t="s">
        <v>92</v>
      </c>
      <c r="J11275" s="9" t="s">
        <v>549</v>
      </c>
      <c r="K11275" s="9" t="s">
        <v>215</v>
      </c>
      <c r="L11275" s="9" t="s">
        <v>216</v>
      </c>
      <c r="M11275" s="9" t="s">
        <v>13145</v>
      </c>
      <c r="N11275" s="9" t="s">
        <v>198</v>
      </c>
      <c r="O11275" s="9" t="s">
        <v>178</v>
      </c>
      <c r="P11275" s="9" t="s">
        <v>272</v>
      </c>
      <c r="Q11275" s="9" t="s">
        <v>219</v>
      </c>
      <c r="R11275" s="9">
        <v>1</v>
      </c>
      <c r="S11275" s="9">
        <v>77</v>
      </c>
      <c r="T11275" s="9" t="s">
        <v>322</v>
      </c>
      <c r="U11275" s="9" t="s">
        <v>290</v>
      </c>
      <c r="X11275" s="9">
        <f>INDEX(SLA_Policy!$D$2:$D$5,MATCH(F11275,SLA_Policy!$A$2:$A$5,0))</f>
        <v>72</v>
      </c>
      <c r="Y11275" s="9" t="str">
        <f>IF(E11275="Cancelled","Excluded",IF(D11275="",IF((SLA_Policy!$B$8-B11275)*24&gt;X11275,"Open - Breached","Open - On Track"),IF((D11275-B11275)*24&lt;=X11275,"Met","Breached")))</f>
        <v>Met</v>
      </c>
    </row>
    <row r="11276" spans="1:25" x14ac:dyDescent="0.25">
      <c r="A11276" s="9" t="s">
        <v>15958</v>
      </c>
      <c r="B11276" s="23">
        <v>46244.632638888899</v>
      </c>
      <c r="C11276" s="23">
        <v>46244.670833333301</v>
      </c>
      <c r="D11276" s="23">
        <v>46245.376388888901</v>
      </c>
      <c r="E11276" s="9" t="s">
        <v>212</v>
      </c>
      <c r="F11276" s="9" t="s">
        <v>188</v>
      </c>
      <c r="G11276" s="9" t="s">
        <v>213</v>
      </c>
      <c r="H11276" s="9" t="s">
        <v>162</v>
      </c>
      <c r="I11276" s="9" t="s">
        <v>393</v>
      </c>
      <c r="J11276" s="9" t="s">
        <v>14658</v>
      </c>
      <c r="K11276" s="9" t="s">
        <v>246</v>
      </c>
      <c r="L11276" s="9" t="s">
        <v>226</v>
      </c>
      <c r="M11276" s="9" t="s">
        <v>1974</v>
      </c>
      <c r="N11276" s="9" t="s">
        <v>196</v>
      </c>
      <c r="O11276" s="9" t="s">
        <v>179</v>
      </c>
      <c r="P11276" s="9" t="s">
        <v>284</v>
      </c>
      <c r="Q11276" s="9" t="s">
        <v>273</v>
      </c>
      <c r="R11276" s="9">
        <v>1</v>
      </c>
      <c r="S11276" s="9">
        <v>12</v>
      </c>
      <c r="U11276" s="9" t="s">
        <v>290</v>
      </c>
      <c r="W11276" s="9">
        <v>3</v>
      </c>
      <c r="X11276" s="9">
        <f>INDEX(SLA_Policy!$D$2:$D$5,MATCH(F11276,SLA_Policy!$A$2:$A$5,0))</f>
        <v>72</v>
      </c>
      <c r="Y11276" s="9" t="str">
        <f>IF(E11276="Cancelled","Excluded",IF(D11276="",IF((SLA_Policy!$B$8-B11276)*24&gt;X11276,"Open - Breached","Open - On Track"),IF((D11276-B11276)*24&lt;=X11276,"Met","Breached")))</f>
        <v>Met</v>
      </c>
    </row>
    <row r="11277" spans="1:25" x14ac:dyDescent="0.25">
      <c r="A11277" s="9" t="s">
        <v>15959</v>
      </c>
      <c r="B11277" s="23">
        <v>46244.637499999997</v>
      </c>
      <c r="C11277" s="23">
        <v>46244.679166666698</v>
      </c>
      <c r="D11277" s="23">
        <v>46245.516666666699</v>
      </c>
      <c r="E11277" s="9" t="s">
        <v>212</v>
      </c>
      <c r="F11277" s="9" t="s">
        <v>189</v>
      </c>
      <c r="G11277" s="9" t="s">
        <v>236</v>
      </c>
      <c r="H11277" s="9" t="s">
        <v>161</v>
      </c>
      <c r="I11277" s="9" t="s">
        <v>237</v>
      </c>
      <c r="J11277" s="9" t="s">
        <v>2977</v>
      </c>
      <c r="K11277" s="9" t="s">
        <v>246</v>
      </c>
      <c r="L11277" s="9" t="s">
        <v>311</v>
      </c>
      <c r="M11277" s="9" t="s">
        <v>3219</v>
      </c>
      <c r="N11277" s="9" t="s">
        <v>196</v>
      </c>
      <c r="O11277" s="9" t="s">
        <v>177</v>
      </c>
      <c r="P11277" s="9" t="s">
        <v>300</v>
      </c>
      <c r="Q11277" s="9" t="s">
        <v>219</v>
      </c>
      <c r="R11277" s="9">
        <v>0</v>
      </c>
      <c r="S11277" s="9">
        <v>11</v>
      </c>
      <c r="U11277" s="9" t="s">
        <v>242</v>
      </c>
      <c r="X11277" s="9">
        <f>INDEX(SLA_Policy!$D$2:$D$5,MATCH(F11277,SLA_Policy!$A$2:$A$5,0))</f>
        <v>120</v>
      </c>
      <c r="Y11277" s="9" t="str">
        <f>IF(E11277="Cancelled","Excluded",IF(D11277="",IF((SLA_Policy!$B$8-B11277)*24&gt;X11277,"Open - Breached","Open - On Track"),IF((D11277-B11277)*24&lt;=X11277,"Met","Breached")))</f>
        <v>Met</v>
      </c>
    </row>
    <row r="11278" spans="1:25" x14ac:dyDescent="0.25">
      <c r="A11278" s="9" t="s">
        <v>15960</v>
      </c>
      <c r="B11278" s="23">
        <v>46244.640972222202</v>
      </c>
      <c r="C11278" s="23">
        <v>46244.656944444498</v>
      </c>
      <c r="D11278" s="23">
        <v>46245.380555555603</v>
      </c>
      <c r="E11278" s="9" t="s">
        <v>212</v>
      </c>
      <c r="F11278" s="9" t="s">
        <v>188</v>
      </c>
      <c r="G11278" s="9" t="s">
        <v>213</v>
      </c>
      <c r="H11278" s="9" t="s">
        <v>88</v>
      </c>
      <c r="I11278" s="9" t="s">
        <v>92</v>
      </c>
      <c r="J11278" s="9" t="s">
        <v>11468</v>
      </c>
      <c r="K11278" s="9" t="s">
        <v>215</v>
      </c>
      <c r="L11278" s="9" t="s">
        <v>104</v>
      </c>
      <c r="M11278" s="9" t="s">
        <v>1922</v>
      </c>
      <c r="N11278" s="9" t="s">
        <v>198</v>
      </c>
      <c r="O11278" s="9" t="s">
        <v>178</v>
      </c>
      <c r="P11278" s="9" t="s">
        <v>321</v>
      </c>
      <c r="Q11278" s="9" t="s">
        <v>273</v>
      </c>
      <c r="R11278" s="9">
        <v>0</v>
      </c>
      <c r="S11278" s="9">
        <v>23</v>
      </c>
      <c r="T11278" s="9" t="s">
        <v>220</v>
      </c>
      <c r="U11278" s="9" t="s">
        <v>266</v>
      </c>
      <c r="X11278" s="9">
        <f>INDEX(SLA_Policy!$D$2:$D$5,MATCH(F11278,SLA_Policy!$A$2:$A$5,0))</f>
        <v>72</v>
      </c>
      <c r="Y11278" s="9" t="str">
        <f>IF(E11278="Cancelled","Excluded",IF(D11278="",IF((SLA_Policy!$B$8-B11278)*24&gt;X11278,"Open - Breached","Open - On Track"),IF((D11278-B11278)*24&lt;=X11278,"Met","Breached")))</f>
        <v>Met</v>
      </c>
    </row>
    <row r="11279" spans="1:25" x14ac:dyDescent="0.25">
      <c r="A11279" s="9" t="s">
        <v>15961</v>
      </c>
      <c r="B11279" s="23">
        <v>46244.6430555556</v>
      </c>
      <c r="C11279" s="23">
        <v>46244.645833333299</v>
      </c>
      <c r="D11279" s="23">
        <v>46244.760416666701</v>
      </c>
      <c r="E11279" s="9" t="s">
        <v>212</v>
      </c>
      <c r="F11279" s="9" t="s">
        <v>189</v>
      </c>
      <c r="G11279" s="9" t="s">
        <v>213</v>
      </c>
      <c r="H11279" s="9" t="s">
        <v>88</v>
      </c>
      <c r="I11279" s="9" t="s">
        <v>92</v>
      </c>
      <c r="J11279" s="9" t="s">
        <v>1082</v>
      </c>
      <c r="K11279" s="9" t="s">
        <v>215</v>
      </c>
      <c r="L11279" s="9" t="s">
        <v>216</v>
      </c>
      <c r="M11279" s="9" t="s">
        <v>1463</v>
      </c>
      <c r="N11279" s="9" t="s">
        <v>198</v>
      </c>
      <c r="O11279" s="9" t="s">
        <v>178</v>
      </c>
      <c r="P11279" s="9" t="s">
        <v>272</v>
      </c>
      <c r="Q11279" s="9" t="s">
        <v>219</v>
      </c>
      <c r="R11279" s="9">
        <v>0</v>
      </c>
      <c r="S11279" s="9">
        <v>29</v>
      </c>
      <c r="T11279" s="9" t="s">
        <v>136</v>
      </c>
      <c r="U11279" s="9" t="s">
        <v>230</v>
      </c>
      <c r="X11279" s="9">
        <f>INDEX(SLA_Policy!$D$2:$D$5,MATCH(F11279,SLA_Policy!$A$2:$A$5,0))</f>
        <v>120</v>
      </c>
      <c r="Y11279" s="9" t="str">
        <f>IF(E11279="Cancelled","Excluded",IF(D11279="",IF((SLA_Policy!$B$8-B11279)*24&gt;X11279,"Open - Breached","Open - On Track"),IF((D11279-B11279)*24&lt;=X11279,"Met","Breached")))</f>
        <v>Met</v>
      </c>
    </row>
    <row r="11280" spans="1:25" x14ac:dyDescent="0.25">
      <c r="A11280" s="9" t="s">
        <v>15962</v>
      </c>
      <c r="B11280" s="23">
        <v>46244.645833333299</v>
      </c>
      <c r="C11280" s="23">
        <v>46245.3618055556</v>
      </c>
      <c r="D11280" s="23">
        <v>46245.380555555603</v>
      </c>
      <c r="E11280" s="9" t="s">
        <v>212</v>
      </c>
      <c r="F11280" s="9" t="s">
        <v>189</v>
      </c>
      <c r="G11280" s="9" t="s">
        <v>213</v>
      </c>
      <c r="H11280" s="9" t="s">
        <v>162</v>
      </c>
      <c r="I11280" s="9" t="s">
        <v>345</v>
      </c>
      <c r="J11280" s="9" t="s">
        <v>1271</v>
      </c>
      <c r="K11280" s="9" t="s">
        <v>246</v>
      </c>
      <c r="L11280" s="9" t="s">
        <v>104</v>
      </c>
      <c r="M11280" s="9" t="s">
        <v>364</v>
      </c>
      <c r="N11280" s="9" t="s">
        <v>197</v>
      </c>
      <c r="O11280" s="9" t="s">
        <v>116</v>
      </c>
      <c r="P11280" s="9" t="s">
        <v>590</v>
      </c>
      <c r="Q11280" s="9" t="s">
        <v>219</v>
      </c>
      <c r="R11280" s="9">
        <v>0</v>
      </c>
      <c r="S11280" s="9">
        <v>42</v>
      </c>
      <c r="U11280" s="9" t="s">
        <v>266</v>
      </c>
      <c r="X11280" s="9">
        <f>INDEX(SLA_Policy!$D$2:$D$5,MATCH(F11280,SLA_Policy!$A$2:$A$5,0))</f>
        <v>120</v>
      </c>
      <c r="Y11280" s="9" t="str">
        <f>IF(E11280="Cancelled","Excluded",IF(D11280="",IF((SLA_Policy!$B$8-B11280)*24&gt;X11280,"Open - Breached","Open - On Track"),IF((D11280-B11280)*24&lt;=X11280,"Met","Breached")))</f>
        <v>Met</v>
      </c>
    </row>
    <row r="11281" spans="1:25" x14ac:dyDescent="0.25">
      <c r="A11281" s="9" t="s">
        <v>15963</v>
      </c>
      <c r="B11281" s="23">
        <v>46244.654166666704</v>
      </c>
      <c r="C11281" s="23">
        <v>46244.655555555597</v>
      </c>
      <c r="D11281" s="23">
        <v>46244.663194444503</v>
      </c>
      <c r="E11281" s="9" t="s">
        <v>212</v>
      </c>
      <c r="F11281" s="9" t="s">
        <v>188</v>
      </c>
      <c r="G11281" s="9" t="s">
        <v>213</v>
      </c>
      <c r="H11281" s="9" t="s">
        <v>161</v>
      </c>
      <c r="I11281" s="9" t="s">
        <v>389</v>
      </c>
      <c r="J11281" s="9" t="s">
        <v>670</v>
      </c>
      <c r="K11281" s="9" t="s">
        <v>239</v>
      </c>
      <c r="L11281" s="9" t="s">
        <v>395</v>
      </c>
      <c r="M11281" s="9" t="s">
        <v>1014</v>
      </c>
      <c r="N11281" s="9" t="s">
        <v>198</v>
      </c>
      <c r="O11281" s="9" t="s">
        <v>116</v>
      </c>
      <c r="P11281" s="9" t="s">
        <v>218</v>
      </c>
      <c r="Q11281" s="9" t="s">
        <v>219</v>
      </c>
      <c r="R11281" s="9">
        <v>0</v>
      </c>
      <c r="S11281" s="9">
        <v>7</v>
      </c>
      <c r="U11281" s="9" t="s">
        <v>290</v>
      </c>
      <c r="X11281" s="9">
        <f>INDEX(SLA_Policy!$D$2:$D$5,MATCH(F11281,SLA_Policy!$A$2:$A$5,0))</f>
        <v>72</v>
      </c>
      <c r="Y11281" s="9" t="str">
        <f>IF(E11281="Cancelled","Excluded",IF(D11281="",IF((SLA_Policy!$B$8-B11281)*24&gt;X11281,"Open - Breached","Open - On Track"),IF((D11281-B11281)*24&lt;=X11281,"Met","Breached")))</f>
        <v>Met</v>
      </c>
    </row>
    <row r="11282" spans="1:25" x14ac:dyDescent="0.25">
      <c r="A11282" s="9" t="s">
        <v>15964</v>
      </c>
      <c r="B11282" s="23">
        <v>46244.682638888902</v>
      </c>
      <c r="C11282" s="23">
        <v>46244.7631944444</v>
      </c>
      <c r="D11282" s="23">
        <v>46245.327777777798</v>
      </c>
      <c r="E11282" s="9" t="s">
        <v>212</v>
      </c>
      <c r="F11282" s="9" t="s">
        <v>188</v>
      </c>
      <c r="G11282" s="9" t="s">
        <v>213</v>
      </c>
      <c r="H11282" s="9" t="s">
        <v>164</v>
      </c>
      <c r="I11282" s="9" t="s">
        <v>478</v>
      </c>
      <c r="J11282" s="9" t="s">
        <v>15824</v>
      </c>
      <c r="K11282" s="9" t="s">
        <v>215</v>
      </c>
      <c r="L11282" s="9" t="s">
        <v>104</v>
      </c>
      <c r="M11282" s="9" t="s">
        <v>1621</v>
      </c>
      <c r="N11282" s="9" t="s">
        <v>197</v>
      </c>
      <c r="O11282" s="9" t="s">
        <v>116</v>
      </c>
      <c r="P11282" s="9" t="s">
        <v>234</v>
      </c>
      <c r="Q11282" s="9" t="s">
        <v>219</v>
      </c>
      <c r="R11282" s="9">
        <v>0</v>
      </c>
      <c r="S11282" s="9">
        <v>18</v>
      </c>
      <c r="T11282" s="9" t="s">
        <v>343</v>
      </c>
      <c r="U11282" s="9" t="s">
        <v>266</v>
      </c>
      <c r="W11282" s="9">
        <v>4</v>
      </c>
      <c r="X11282" s="9">
        <f>INDEX(SLA_Policy!$D$2:$D$5,MATCH(F11282,SLA_Policy!$A$2:$A$5,0))</f>
        <v>72</v>
      </c>
      <c r="Y11282" s="9" t="str">
        <f>IF(E11282="Cancelled","Excluded",IF(D11282="",IF((SLA_Policy!$B$8-B11282)*24&gt;X11282,"Open - Breached","Open - On Track"),IF((D11282-B11282)*24&lt;=X11282,"Met","Breached")))</f>
        <v>Met</v>
      </c>
    </row>
    <row r="11283" spans="1:25" x14ac:dyDescent="0.25">
      <c r="A11283" s="9" t="s">
        <v>15965</v>
      </c>
      <c r="B11283" s="23">
        <v>46244.686111111099</v>
      </c>
      <c r="C11283" s="23">
        <v>46244.756249999999</v>
      </c>
      <c r="D11283" s="23">
        <v>46245.35</v>
      </c>
      <c r="E11283" s="9" t="s">
        <v>212</v>
      </c>
      <c r="F11283" s="9" t="s">
        <v>189</v>
      </c>
      <c r="G11283" s="9" t="s">
        <v>236</v>
      </c>
      <c r="H11283" s="9" t="s">
        <v>161</v>
      </c>
      <c r="I11283" s="9" t="s">
        <v>505</v>
      </c>
      <c r="J11283" s="9" t="s">
        <v>506</v>
      </c>
      <c r="K11283" s="9" t="s">
        <v>239</v>
      </c>
      <c r="L11283" s="9" t="s">
        <v>104</v>
      </c>
      <c r="M11283" s="9" t="s">
        <v>1589</v>
      </c>
      <c r="N11283" s="9" t="s">
        <v>196</v>
      </c>
      <c r="O11283" s="9" t="s">
        <v>177</v>
      </c>
      <c r="P11283" s="9" t="s">
        <v>457</v>
      </c>
      <c r="Q11283" s="9" t="s">
        <v>219</v>
      </c>
      <c r="R11283" s="9">
        <v>0</v>
      </c>
      <c r="S11283" s="9">
        <v>23</v>
      </c>
      <c r="U11283" s="9" t="s">
        <v>242</v>
      </c>
      <c r="X11283" s="9">
        <f>INDEX(SLA_Policy!$D$2:$D$5,MATCH(F11283,SLA_Policy!$A$2:$A$5,0))</f>
        <v>120</v>
      </c>
      <c r="Y11283" s="9" t="str">
        <f>IF(E11283="Cancelled","Excluded",IF(D11283="",IF((SLA_Policy!$B$8-B11283)*24&gt;X11283,"Open - Breached","Open - On Track"),IF((D11283-B11283)*24&lt;=X11283,"Met","Breached")))</f>
        <v>Met</v>
      </c>
    </row>
    <row r="11284" spans="1:25" x14ac:dyDescent="0.25">
      <c r="A11284" s="9" t="s">
        <v>15966</v>
      </c>
      <c r="B11284" s="23">
        <v>46244.785416666702</v>
      </c>
      <c r="C11284" s="23">
        <v>46245.313194444498</v>
      </c>
      <c r="D11284" s="23">
        <v>46245.327777777798</v>
      </c>
      <c r="E11284" s="9" t="s">
        <v>212</v>
      </c>
      <c r="F11284" s="9" t="s">
        <v>189</v>
      </c>
      <c r="G11284" s="9" t="s">
        <v>236</v>
      </c>
      <c r="H11284" s="9" t="s">
        <v>161</v>
      </c>
      <c r="I11284" s="9" t="s">
        <v>237</v>
      </c>
      <c r="J11284" s="9" t="s">
        <v>3793</v>
      </c>
      <c r="K11284" s="9" t="s">
        <v>303</v>
      </c>
      <c r="L11284" s="9" t="s">
        <v>104</v>
      </c>
      <c r="M11284" s="9" t="s">
        <v>3316</v>
      </c>
      <c r="N11284" s="9" t="s">
        <v>196</v>
      </c>
      <c r="O11284" s="9" t="s">
        <v>177</v>
      </c>
      <c r="P11284" s="9" t="s">
        <v>300</v>
      </c>
      <c r="Q11284" s="9" t="s">
        <v>219</v>
      </c>
      <c r="R11284" s="9">
        <v>0</v>
      </c>
      <c r="S11284" s="9">
        <v>19</v>
      </c>
      <c r="U11284" s="9" t="s">
        <v>242</v>
      </c>
      <c r="X11284" s="9">
        <f>INDEX(SLA_Policy!$D$2:$D$5,MATCH(F11284,SLA_Policy!$A$2:$A$5,0))</f>
        <v>120</v>
      </c>
      <c r="Y11284" s="9" t="str">
        <f>IF(E11284="Cancelled","Excluded",IF(D11284="",IF((SLA_Policy!$B$8-B11284)*24&gt;X11284,"Open - Breached","Open - On Track"),IF((D11284-B11284)*24&lt;=X11284,"Met","Breached")))</f>
        <v>Met</v>
      </c>
    </row>
    <row r="11285" spans="1:25" x14ac:dyDescent="0.25">
      <c r="A11285" s="9" t="s">
        <v>15967</v>
      </c>
      <c r="B11285" s="23">
        <v>46244.790972222203</v>
      </c>
      <c r="C11285" s="23">
        <v>46245.318055555603</v>
      </c>
      <c r="D11285" s="23">
        <v>46245.322222222203</v>
      </c>
      <c r="E11285" s="9" t="s">
        <v>212</v>
      </c>
      <c r="F11285" s="9" t="s">
        <v>188</v>
      </c>
      <c r="G11285" s="9" t="s">
        <v>236</v>
      </c>
      <c r="H11285" s="9" t="s">
        <v>163</v>
      </c>
      <c r="I11285" s="9" t="s">
        <v>327</v>
      </c>
      <c r="J11285" s="9" t="s">
        <v>11388</v>
      </c>
      <c r="K11285" s="9" t="s">
        <v>215</v>
      </c>
      <c r="L11285" s="9" t="s">
        <v>307</v>
      </c>
      <c r="M11285" s="9" t="s">
        <v>1434</v>
      </c>
      <c r="N11285" s="9" t="s">
        <v>196</v>
      </c>
      <c r="O11285" s="9" t="s">
        <v>180</v>
      </c>
      <c r="P11285" s="9" t="s">
        <v>278</v>
      </c>
      <c r="Q11285" s="9" t="s">
        <v>219</v>
      </c>
      <c r="R11285" s="9">
        <v>0</v>
      </c>
      <c r="S11285" s="9">
        <v>36</v>
      </c>
      <c r="U11285" s="9" t="s">
        <v>242</v>
      </c>
      <c r="X11285" s="9">
        <f>INDEX(SLA_Policy!$D$2:$D$5,MATCH(F11285,SLA_Policy!$A$2:$A$5,0))</f>
        <v>72</v>
      </c>
      <c r="Y11285" s="9" t="str">
        <f>IF(E11285="Cancelled","Excluded",IF(D11285="",IF((SLA_Policy!$B$8-B11285)*24&gt;X11285,"Open - Breached","Open - On Track"),IF((D11285-B11285)*24&lt;=X11285,"Met","Breached")))</f>
        <v>Met</v>
      </c>
    </row>
    <row r="11286" spans="1:25" x14ac:dyDescent="0.25">
      <c r="A11286" s="9" t="s">
        <v>15968</v>
      </c>
      <c r="B11286" s="23">
        <v>46244.793055555601</v>
      </c>
      <c r="C11286" s="23">
        <v>46245.297916666699</v>
      </c>
      <c r="D11286" s="23">
        <v>46245.302777777797</v>
      </c>
      <c r="E11286" s="9" t="s">
        <v>212</v>
      </c>
      <c r="F11286" s="9" t="s">
        <v>189</v>
      </c>
      <c r="G11286" s="9" t="s">
        <v>213</v>
      </c>
      <c r="H11286" s="9" t="s">
        <v>88</v>
      </c>
      <c r="I11286" s="9" t="s">
        <v>354</v>
      </c>
      <c r="J11286" s="9" t="s">
        <v>15969</v>
      </c>
      <c r="K11286" s="9" t="s">
        <v>246</v>
      </c>
      <c r="L11286" s="9" t="s">
        <v>311</v>
      </c>
      <c r="M11286" s="9" t="s">
        <v>1183</v>
      </c>
      <c r="N11286" s="9" t="s">
        <v>197</v>
      </c>
      <c r="O11286" s="9" t="s">
        <v>180</v>
      </c>
      <c r="P11286" s="9" t="s">
        <v>381</v>
      </c>
      <c r="Q11286" s="9" t="s">
        <v>219</v>
      </c>
      <c r="R11286" s="9">
        <v>0</v>
      </c>
      <c r="S11286" s="9">
        <v>41</v>
      </c>
      <c r="T11286" s="9" t="s">
        <v>220</v>
      </c>
      <c r="U11286" s="9" t="s">
        <v>661</v>
      </c>
      <c r="W11286" s="9">
        <v>5</v>
      </c>
      <c r="X11286" s="9">
        <f>INDEX(SLA_Policy!$D$2:$D$5,MATCH(F11286,SLA_Policy!$A$2:$A$5,0))</f>
        <v>120</v>
      </c>
      <c r="Y11286" s="9" t="str">
        <f>IF(E11286="Cancelled","Excluded",IF(D11286="",IF((SLA_Policy!$B$8-B11286)*24&gt;X11286,"Open - Breached","Open - On Track"),IF((D11286-B11286)*24&lt;=X11286,"Met","Breached")))</f>
        <v>Met</v>
      </c>
    </row>
    <row r="11287" spans="1:25" x14ac:dyDescent="0.25">
      <c r="A11287" s="9" t="s">
        <v>15970</v>
      </c>
      <c r="B11287" s="23">
        <v>46244.895833333299</v>
      </c>
      <c r="C11287" s="23">
        <v>46245.370833333298</v>
      </c>
      <c r="D11287" s="23">
        <v>46245.721527777801</v>
      </c>
      <c r="E11287" s="9" t="s">
        <v>212</v>
      </c>
      <c r="F11287" s="9" t="s">
        <v>189</v>
      </c>
      <c r="G11287" s="9" t="s">
        <v>236</v>
      </c>
      <c r="H11287" s="9" t="s">
        <v>167</v>
      </c>
      <c r="I11287" s="9" t="s">
        <v>255</v>
      </c>
      <c r="J11287" s="9" t="s">
        <v>6548</v>
      </c>
      <c r="K11287" s="9" t="s">
        <v>246</v>
      </c>
      <c r="L11287" s="9" t="s">
        <v>371</v>
      </c>
      <c r="M11287" s="9" t="s">
        <v>1612</v>
      </c>
      <c r="N11287" s="9" t="s">
        <v>196</v>
      </c>
      <c r="O11287" s="9" t="s">
        <v>176</v>
      </c>
      <c r="P11287" s="9" t="s">
        <v>570</v>
      </c>
      <c r="Q11287" s="9" t="s">
        <v>273</v>
      </c>
      <c r="R11287" s="9">
        <v>0</v>
      </c>
      <c r="S11287" s="9">
        <v>25</v>
      </c>
      <c r="U11287" s="9" t="s">
        <v>242</v>
      </c>
      <c r="X11287" s="9">
        <f>INDEX(SLA_Policy!$D$2:$D$5,MATCH(F11287,SLA_Policy!$A$2:$A$5,0))</f>
        <v>120</v>
      </c>
      <c r="Y11287" s="9" t="str">
        <f>IF(E11287="Cancelled","Excluded",IF(D11287="",IF((SLA_Policy!$B$8-B11287)*24&gt;X11287,"Open - Breached","Open - On Track"),IF((D11287-B11287)*24&lt;=X11287,"Met","Breached")))</f>
        <v>Met</v>
      </c>
    </row>
    <row r="11288" spans="1:25" x14ac:dyDescent="0.25">
      <c r="A11288" s="9" t="s">
        <v>15971</v>
      </c>
      <c r="B11288" s="23">
        <v>46245.190277777801</v>
      </c>
      <c r="C11288" s="23">
        <v>46245.359722222202</v>
      </c>
      <c r="D11288" s="23">
        <v>46251.381249999999</v>
      </c>
      <c r="E11288" s="9" t="s">
        <v>212</v>
      </c>
      <c r="F11288" s="9" t="s">
        <v>189</v>
      </c>
      <c r="G11288" s="9" t="s">
        <v>213</v>
      </c>
      <c r="H11288" s="9" t="s">
        <v>167</v>
      </c>
      <c r="I11288" s="9" t="s">
        <v>536</v>
      </c>
      <c r="J11288" s="9" t="s">
        <v>1787</v>
      </c>
      <c r="K11288" s="9" t="s">
        <v>239</v>
      </c>
      <c r="L11288" s="9" t="s">
        <v>395</v>
      </c>
      <c r="M11288" s="9" t="s">
        <v>3530</v>
      </c>
      <c r="N11288" s="9" t="s">
        <v>199</v>
      </c>
      <c r="O11288" s="9" t="s">
        <v>176</v>
      </c>
      <c r="P11288" s="9" t="s">
        <v>330</v>
      </c>
      <c r="Q11288" s="9" t="s">
        <v>219</v>
      </c>
      <c r="R11288" s="9">
        <v>0</v>
      </c>
      <c r="S11288" s="9">
        <v>35</v>
      </c>
      <c r="T11288" s="9" t="s">
        <v>136</v>
      </c>
      <c r="U11288" s="9" t="s">
        <v>376</v>
      </c>
      <c r="W11288" s="9">
        <v>3</v>
      </c>
      <c r="X11288" s="9">
        <f>INDEX(SLA_Policy!$D$2:$D$5,MATCH(F11288,SLA_Policy!$A$2:$A$5,0))</f>
        <v>120</v>
      </c>
      <c r="Y11288" s="9" t="str">
        <f>IF(E11288="Cancelled","Excluded",IF(D11288="",IF((SLA_Policy!$B$8-B11288)*24&gt;X11288,"Open - Breached","Open - On Track"),IF((D11288-B11288)*24&lt;=X11288,"Met","Breached")))</f>
        <v>Breached</v>
      </c>
    </row>
    <row r="11289" spans="1:25" x14ac:dyDescent="0.25">
      <c r="A11289" s="9" t="s">
        <v>15972</v>
      </c>
      <c r="B11289" s="23">
        <v>46245.276388888902</v>
      </c>
      <c r="C11289" s="23">
        <v>46245.295833333301</v>
      </c>
      <c r="D11289" s="23">
        <v>46245.368750000001</v>
      </c>
      <c r="E11289" s="9" t="s">
        <v>212</v>
      </c>
      <c r="F11289" s="9" t="s">
        <v>188</v>
      </c>
      <c r="G11289" s="9" t="s">
        <v>213</v>
      </c>
      <c r="H11289" s="9" t="s">
        <v>164</v>
      </c>
      <c r="I11289" s="9" t="s">
        <v>339</v>
      </c>
      <c r="J11289" s="9" t="s">
        <v>459</v>
      </c>
      <c r="K11289" s="9" t="s">
        <v>246</v>
      </c>
      <c r="L11289" s="9" t="s">
        <v>226</v>
      </c>
      <c r="M11289" s="9" t="s">
        <v>600</v>
      </c>
      <c r="N11289" s="9" t="s">
        <v>196</v>
      </c>
      <c r="O11289" s="9" t="s">
        <v>116</v>
      </c>
      <c r="P11289" s="9" t="s">
        <v>258</v>
      </c>
      <c r="Q11289" s="9" t="s">
        <v>219</v>
      </c>
      <c r="R11289" s="9">
        <v>0</v>
      </c>
      <c r="S11289" s="9">
        <v>23</v>
      </c>
      <c r="T11289" s="9" t="s">
        <v>464</v>
      </c>
      <c r="U11289" s="9" t="s">
        <v>290</v>
      </c>
      <c r="X11289" s="9">
        <f>INDEX(SLA_Policy!$D$2:$D$5,MATCH(F11289,SLA_Policy!$A$2:$A$5,0))</f>
        <v>72</v>
      </c>
      <c r="Y11289" s="9" t="str">
        <f>IF(E11289="Cancelled","Excluded",IF(D11289="",IF((SLA_Policy!$B$8-B11289)*24&gt;X11289,"Open - Breached","Open - On Track"),IF((D11289-B11289)*24&lt;=X11289,"Met","Breached")))</f>
        <v>Met</v>
      </c>
    </row>
    <row r="11290" spans="1:25" x14ac:dyDescent="0.25">
      <c r="A11290" s="9" t="s">
        <v>15973</v>
      </c>
      <c r="B11290" s="23">
        <v>46245.316666666702</v>
      </c>
      <c r="C11290" s="23">
        <v>46245.317361111098</v>
      </c>
      <c r="D11290" s="23">
        <v>46245.431944444397</v>
      </c>
      <c r="E11290" s="9" t="s">
        <v>212</v>
      </c>
      <c r="F11290" s="9" t="s">
        <v>187</v>
      </c>
      <c r="G11290" s="9" t="s">
        <v>213</v>
      </c>
      <c r="H11290" s="9" t="s">
        <v>163</v>
      </c>
      <c r="I11290" s="9" t="s">
        <v>223</v>
      </c>
      <c r="J11290" s="9" t="s">
        <v>1331</v>
      </c>
      <c r="K11290" s="9" t="s">
        <v>246</v>
      </c>
      <c r="L11290" s="9" t="s">
        <v>282</v>
      </c>
      <c r="M11290" s="9" t="s">
        <v>3331</v>
      </c>
      <c r="N11290" s="9" t="s">
        <v>198</v>
      </c>
      <c r="O11290" s="9" t="s">
        <v>176</v>
      </c>
      <c r="P11290" s="9" t="s">
        <v>253</v>
      </c>
      <c r="Q11290" s="9" t="s">
        <v>273</v>
      </c>
      <c r="R11290" s="9">
        <v>0</v>
      </c>
      <c r="S11290" s="9">
        <v>71</v>
      </c>
      <c r="T11290" s="9" t="s">
        <v>220</v>
      </c>
      <c r="U11290" s="9" t="s">
        <v>290</v>
      </c>
      <c r="X11290" s="9">
        <f>INDEX(SLA_Policy!$D$2:$D$5,MATCH(F11290,SLA_Policy!$A$2:$A$5,0))</f>
        <v>8</v>
      </c>
      <c r="Y11290" s="9" t="str">
        <f>IF(E11290="Cancelled","Excluded",IF(D11290="",IF((SLA_Policy!$B$8-B11290)*24&gt;X11290,"Open - Breached","Open - On Track"),IF((D11290-B11290)*24&lt;=X11290,"Met","Breached")))</f>
        <v>Met</v>
      </c>
    </row>
    <row r="11291" spans="1:25" x14ac:dyDescent="0.25">
      <c r="A11291" s="9" t="s">
        <v>15974</v>
      </c>
      <c r="B11291" s="23">
        <v>46245.3256944444</v>
      </c>
      <c r="C11291" s="23">
        <v>46245.756249999999</v>
      </c>
      <c r="D11291" s="23">
        <v>46246.337500000001</v>
      </c>
      <c r="E11291" s="9" t="s">
        <v>212</v>
      </c>
      <c r="F11291" s="9" t="s">
        <v>189</v>
      </c>
      <c r="G11291" s="9" t="s">
        <v>213</v>
      </c>
      <c r="H11291" s="9" t="s">
        <v>88</v>
      </c>
      <c r="I11291" s="9" t="s">
        <v>486</v>
      </c>
      <c r="J11291" s="9" t="s">
        <v>527</v>
      </c>
      <c r="K11291" s="9" t="s">
        <v>246</v>
      </c>
      <c r="L11291" s="9" t="s">
        <v>104</v>
      </c>
      <c r="M11291" s="9" t="s">
        <v>3879</v>
      </c>
      <c r="N11291" s="9" t="s">
        <v>197</v>
      </c>
      <c r="O11291" s="9" t="s">
        <v>178</v>
      </c>
      <c r="P11291" s="9" t="s">
        <v>321</v>
      </c>
      <c r="Q11291" s="9" t="s">
        <v>219</v>
      </c>
      <c r="R11291" s="9">
        <v>0</v>
      </c>
      <c r="S11291" s="9">
        <v>34</v>
      </c>
      <c r="U11291" s="9" t="s">
        <v>266</v>
      </c>
      <c r="X11291" s="9">
        <f>INDEX(SLA_Policy!$D$2:$D$5,MATCH(F11291,SLA_Policy!$A$2:$A$5,0))</f>
        <v>120</v>
      </c>
      <c r="Y11291" s="9" t="str">
        <f>IF(E11291="Cancelled","Excluded",IF(D11291="",IF((SLA_Policy!$B$8-B11291)*24&gt;X11291,"Open - Breached","Open - On Track"),IF((D11291-B11291)*24&lt;=X11291,"Met","Breached")))</f>
        <v>Met</v>
      </c>
    </row>
    <row r="11292" spans="1:25" x14ac:dyDescent="0.25">
      <c r="A11292" s="9" t="s">
        <v>15975</v>
      </c>
      <c r="B11292" s="23">
        <v>46245.334027777797</v>
      </c>
      <c r="C11292" s="23">
        <v>46245.338888888902</v>
      </c>
      <c r="D11292" s="23">
        <v>46246.339583333298</v>
      </c>
      <c r="E11292" s="9" t="s">
        <v>212</v>
      </c>
      <c r="F11292" s="9" t="s">
        <v>187</v>
      </c>
      <c r="G11292" s="9" t="s">
        <v>213</v>
      </c>
      <c r="H11292" s="9" t="s">
        <v>167</v>
      </c>
      <c r="I11292" s="9" t="s">
        <v>362</v>
      </c>
      <c r="J11292" s="9" t="s">
        <v>15976</v>
      </c>
      <c r="K11292" s="9" t="s">
        <v>246</v>
      </c>
      <c r="L11292" s="9" t="s">
        <v>293</v>
      </c>
      <c r="M11292" s="9" t="s">
        <v>1100</v>
      </c>
      <c r="N11292" s="9" t="s">
        <v>197</v>
      </c>
      <c r="O11292" s="9" t="s">
        <v>116</v>
      </c>
      <c r="P11292" s="9" t="s">
        <v>525</v>
      </c>
      <c r="Q11292" s="9" t="s">
        <v>219</v>
      </c>
      <c r="R11292" s="9">
        <v>0</v>
      </c>
      <c r="S11292" s="9">
        <v>48</v>
      </c>
      <c r="U11292" s="9" t="s">
        <v>376</v>
      </c>
      <c r="X11292" s="9">
        <f>INDEX(SLA_Policy!$D$2:$D$5,MATCH(F11292,SLA_Policy!$A$2:$A$5,0))</f>
        <v>8</v>
      </c>
      <c r="Y11292" s="9" t="str">
        <f>IF(E11292="Cancelled","Excluded",IF(D11292="",IF((SLA_Policy!$B$8-B11292)*24&gt;X11292,"Open - Breached","Open - On Track"),IF((D11292-B11292)*24&lt;=X11292,"Met","Breached")))</f>
        <v>Breached</v>
      </c>
    </row>
    <row r="11293" spans="1:25" x14ac:dyDescent="0.25">
      <c r="A11293" s="9" t="s">
        <v>15977</v>
      </c>
      <c r="B11293" s="23">
        <v>46245.3347222222</v>
      </c>
      <c r="C11293" s="23">
        <v>46245.336111111101</v>
      </c>
      <c r="D11293" s="23">
        <v>46245.344444444498</v>
      </c>
      <c r="E11293" s="9" t="s">
        <v>212</v>
      </c>
      <c r="F11293" s="9" t="s">
        <v>188</v>
      </c>
      <c r="G11293" s="9" t="s">
        <v>213</v>
      </c>
      <c r="H11293" s="9" t="s">
        <v>161</v>
      </c>
      <c r="I11293" s="9" t="s">
        <v>389</v>
      </c>
      <c r="J11293" s="9" t="s">
        <v>5786</v>
      </c>
      <c r="K11293" s="9" t="s">
        <v>246</v>
      </c>
      <c r="L11293" s="9" t="s">
        <v>293</v>
      </c>
      <c r="M11293" s="9" t="s">
        <v>1669</v>
      </c>
      <c r="N11293" s="9" t="s">
        <v>198</v>
      </c>
      <c r="O11293" s="9" t="s">
        <v>116</v>
      </c>
      <c r="P11293" s="9" t="s">
        <v>551</v>
      </c>
      <c r="Q11293" s="9" t="s">
        <v>219</v>
      </c>
      <c r="R11293" s="9">
        <v>0</v>
      </c>
      <c r="S11293" s="9">
        <v>7</v>
      </c>
      <c r="U11293" s="9" t="s">
        <v>266</v>
      </c>
      <c r="X11293" s="9">
        <f>INDEX(SLA_Policy!$D$2:$D$5,MATCH(F11293,SLA_Policy!$A$2:$A$5,0))</f>
        <v>72</v>
      </c>
      <c r="Y11293" s="9" t="str">
        <f>IF(E11293="Cancelled","Excluded",IF(D11293="",IF((SLA_Policy!$B$8-B11293)*24&gt;X11293,"Open - Breached","Open - On Track"),IF((D11293-B11293)*24&lt;=X11293,"Met","Breached")))</f>
        <v>Met</v>
      </c>
    </row>
    <row r="11294" spans="1:25" x14ac:dyDescent="0.25">
      <c r="A11294" s="9" t="s">
        <v>15978</v>
      </c>
      <c r="B11294" s="23">
        <v>46245.355555555601</v>
      </c>
      <c r="C11294" s="23">
        <v>46245.359027777798</v>
      </c>
      <c r="D11294" s="23">
        <v>46245.425694444399</v>
      </c>
      <c r="E11294" s="9" t="s">
        <v>212</v>
      </c>
      <c r="F11294" s="9" t="s">
        <v>188</v>
      </c>
      <c r="G11294" s="9" t="s">
        <v>213</v>
      </c>
      <c r="H11294" s="9" t="s">
        <v>161</v>
      </c>
      <c r="I11294" s="9" t="s">
        <v>454</v>
      </c>
      <c r="J11294" s="9" t="s">
        <v>2010</v>
      </c>
      <c r="K11294" s="9" t="s">
        <v>246</v>
      </c>
      <c r="L11294" s="9" t="s">
        <v>282</v>
      </c>
      <c r="M11294" s="9" t="s">
        <v>1917</v>
      </c>
      <c r="N11294" s="9" t="s">
        <v>198</v>
      </c>
      <c r="O11294" s="9" t="s">
        <v>116</v>
      </c>
      <c r="P11294" s="9" t="s">
        <v>218</v>
      </c>
      <c r="Q11294" s="9" t="s">
        <v>219</v>
      </c>
      <c r="R11294" s="9">
        <v>0</v>
      </c>
      <c r="S11294" s="9">
        <v>3</v>
      </c>
      <c r="U11294" s="9" t="s">
        <v>376</v>
      </c>
      <c r="W11294" s="9">
        <v>5</v>
      </c>
      <c r="X11294" s="9">
        <f>INDEX(SLA_Policy!$D$2:$D$5,MATCH(F11294,SLA_Policy!$A$2:$A$5,0))</f>
        <v>72</v>
      </c>
      <c r="Y11294" s="9" t="str">
        <f>IF(E11294="Cancelled","Excluded",IF(D11294="",IF((SLA_Policy!$B$8-B11294)*24&gt;X11294,"Open - Breached","Open - On Track"),IF((D11294-B11294)*24&lt;=X11294,"Met","Breached")))</f>
        <v>Met</v>
      </c>
    </row>
    <row r="11295" spans="1:25" x14ac:dyDescent="0.25">
      <c r="A11295" s="9" t="s">
        <v>15979</v>
      </c>
      <c r="B11295" s="23">
        <v>46245.3569444444</v>
      </c>
      <c r="C11295" s="23">
        <v>46245.360416666699</v>
      </c>
      <c r="D11295" s="23">
        <v>46246.386111111096</v>
      </c>
      <c r="E11295" s="9" t="s">
        <v>212</v>
      </c>
      <c r="F11295" s="9" t="s">
        <v>189</v>
      </c>
      <c r="G11295" s="9" t="s">
        <v>213</v>
      </c>
      <c r="H11295" s="9" t="s">
        <v>88</v>
      </c>
      <c r="I11295" s="9" t="s">
        <v>268</v>
      </c>
      <c r="J11295" s="9" t="s">
        <v>14054</v>
      </c>
      <c r="K11295" s="9" t="s">
        <v>246</v>
      </c>
      <c r="L11295" s="9" t="s">
        <v>216</v>
      </c>
      <c r="M11295" s="9" t="s">
        <v>1301</v>
      </c>
      <c r="N11295" s="9" t="s">
        <v>200</v>
      </c>
      <c r="O11295" s="9" t="s">
        <v>178</v>
      </c>
      <c r="P11295" s="9" t="s">
        <v>427</v>
      </c>
      <c r="Q11295" s="9" t="s">
        <v>219</v>
      </c>
      <c r="R11295" s="9">
        <v>0</v>
      </c>
      <c r="S11295" s="9">
        <v>25</v>
      </c>
      <c r="T11295" s="9" t="s">
        <v>136</v>
      </c>
      <c r="U11295" s="9" t="s">
        <v>266</v>
      </c>
      <c r="W11295" s="9">
        <v>5</v>
      </c>
      <c r="X11295" s="9">
        <f>INDEX(SLA_Policy!$D$2:$D$5,MATCH(F11295,SLA_Policy!$A$2:$A$5,0))</f>
        <v>120</v>
      </c>
      <c r="Y11295" s="9" t="str">
        <f>IF(E11295="Cancelled","Excluded",IF(D11295="",IF((SLA_Policy!$B$8-B11295)*24&gt;X11295,"Open - Breached","Open - On Track"),IF((D11295-B11295)*24&lt;=X11295,"Met","Breached")))</f>
        <v>Met</v>
      </c>
    </row>
    <row r="11296" spans="1:25" x14ac:dyDescent="0.25">
      <c r="A11296" s="9" t="s">
        <v>15980</v>
      </c>
      <c r="B11296" s="23">
        <v>46245.357638888898</v>
      </c>
      <c r="C11296" s="23">
        <v>46245.417361111096</v>
      </c>
      <c r="D11296" s="23">
        <v>46246.342361111099</v>
      </c>
      <c r="E11296" s="9" t="s">
        <v>212</v>
      </c>
      <c r="F11296" s="9" t="s">
        <v>189</v>
      </c>
      <c r="G11296" s="9" t="s">
        <v>236</v>
      </c>
      <c r="H11296" s="9" t="s">
        <v>162</v>
      </c>
      <c r="I11296" s="9" t="s">
        <v>280</v>
      </c>
      <c r="J11296" s="9" t="s">
        <v>2971</v>
      </c>
      <c r="K11296" s="9" t="s">
        <v>215</v>
      </c>
      <c r="L11296" s="9" t="s">
        <v>293</v>
      </c>
      <c r="M11296" s="9" t="s">
        <v>4076</v>
      </c>
      <c r="N11296" s="9" t="s">
        <v>196</v>
      </c>
      <c r="O11296" s="9" t="s">
        <v>179</v>
      </c>
      <c r="P11296" s="9" t="s">
        <v>337</v>
      </c>
      <c r="Q11296" s="9" t="s">
        <v>219</v>
      </c>
      <c r="R11296" s="9">
        <v>0</v>
      </c>
      <c r="S11296" s="9">
        <v>27</v>
      </c>
      <c r="U11296" s="9" t="s">
        <v>242</v>
      </c>
      <c r="X11296" s="9">
        <f>INDEX(SLA_Policy!$D$2:$D$5,MATCH(F11296,SLA_Policy!$A$2:$A$5,0))</f>
        <v>120</v>
      </c>
      <c r="Y11296" s="9" t="str">
        <f>IF(E11296="Cancelled","Excluded",IF(D11296="",IF((SLA_Policy!$B$8-B11296)*24&gt;X11296,"Open - Breached","Open - On Track"),IF((D11296-B11296)*24&lt;=X11296,"Met","Breached")))</f>
        <v>Met</v>
      </c>
    </row>
    <row r="11297" spans="1:25" x14ac:dyDescent="0.25">
      <c r="A11297" s="9" t="s">
        <v>15981</v>
      </c>
      <c r="B11297" s="23">
        <v>46245.361111111102</v>
      </c>
      <c r="C11297" s="23">
        <v>46245.362500000003</v>
      </c>
      <c r="D11297" s="23">
        <v>46251.372916666704</v>
      </c>
      <c r="E11297" s="9" t="s">
        <v>212</v>
      </c>
      <c r="F11297" s="9" t="s">
        <v>188</v>
      </c>
      <c r="G11297" s="9" t="s">
        <v>236</v>
      </c>
      <c r="H11297" s="9" t="s">
        <v>163</v>
      </c>
      <c r="I11297" s="9" t="s">
        <v>315</v>
      </c>
      <c r="J11297" s="9" t="s">
        <v>316</v>
      </c>
      <c r="K11297" s="9" t="s">
        <v>215</v>
      </c>
      <c r="L11297" s="9" t="s">
        <v>104</v>
      </c>
      <c r="M11297" s="9" t="s">
        <v>3577</v>
      </c>
      <c r="N11297" s="9" t="s">
        <v>196</v>
      </c>
      <c r="O11297" s="9" t="s">
        <v>180</v>
      </c>
      <c r="P11297" s="9" t="s">
        <v>368</v>
      </c>
      <c r="Q11297" s="9" t="s">
        <v>219</v>
      </c>
      <c r="R11297" s="9">
        <v>0</v>
      </c>
      <c r="S11297" s="9">
        <v>41</v>
      </c>
      <c r="T11297" s="9" t="s">
        <v>136</v>
      </c>
      <c r="U11297" s="9" t="s">
        <v>242</v>
      </c>
      <c r="X11297" s="9">
        <f>INDEX(SLA_Policy!$D$2:$D$5,MATCH(F11297,SLA_Policy!$A$2:$A$5,0))</f>
        <v>72</v>
      </c>
      <c r="Y11297" s="9" t="str">
        <f>IF(E11297="Cancelled","Excluded",IF(D11297="",IF((SLA_Policy!$B$8-B11297)*24&gt;X11297,"Open - Breached","Open - On Track"),IF((D11297-B11297)*24&lt;=X11297,"Met","Breached")))</f>
        <v>Breached</v>
      </c>
    </row>
    <row r="11298" spans="1:25" x14ac:dyDescent="0.25">
      <c r="A11298" s="9" t="s">
        <v>15982</v>
      </c>
      <c r="B11298" s="23">
        <v>46245.376388888901</v>
      </c>
      <c r="C11298" s="23">
        <v>46245.445138888899</v>
      </c>
      <c r="D11298" s="23">
        <v>46245.454166666699</v>
      </c>
      <c r="E11298" s="9" t="s">
        <v>212</v>
      </c>
      <c r="F11298" s="9" t="s">
        <v>188</v>
      </c>
      <c r="G11298" s="9" t="s">
        <v>213</v>
      </c>
      <c r="H11298" s="9" t="s">
        <v>88</v>
      </c>
      <c r="I11298" s="9" t="s">
        <v>268</v>
      </c>
      <c r="J11298" s="9" t="s">
        <v>15983</v>
      </c>
      <c r="K11298" s="9" t="s">
        <v>262</v>
      </c>
      <c r="L11298" s="9" t="s">
        <v>226</v>
      </c>
      <c r="M11298" s="9" t="s">
        <v>923</v>
      </c>
      <c r="N11298" s="9" t="s">
        <v>196</v>
      </c>
      <c r="O11298" s="9" t="s">
        <v>178</v>
      </c>
      <c r="P11298" s="9" t="s">
        <v>321</v>
      </c>
      <c r="Q11298" s="9" t="s">
        <v>219</v>
      </c>
      <c r="R11298" s="9">
        <v>0</v>
      </c>
      <c r="S11298" s="9">
        <v>21</v>
      </c>
      <c r="T11298" s="9" t="s">
        <v>229</v>
      </c>
      <c r="U11298" s="9" t="s">
        <v>230</v>
      </c>
      <c r="W11298" s="9">
        <v>5</v>
      </c>
      <c r="X11298" s="9">
        <f>INDEX(SLA_Policy!$D$2:$D$5,MATCH(F11298,SLA_Policy!$A$2:$A$5,0))</f>
        <v>72</v>
      </c>
      <c r="Y11298" s="9" t="str">
        <f>IF(E11298="Cancelled","Excluded",IF(D11298="",IF((SLA_Policy!$B$8-B11298)*24&gt;X11298,"Open - Breached","Open - On Track"),IF((D11298-B11298)*24&lt;=X11298,"Met","Breached")))</f>
        <v>Met</v>
      </c>
    </row>
    <row r="11299" spans="1:25" x14ac:dyDescent="0.25">
      <c r="A11299" s="9" t="s">
        <v>15984</v>
      </c>
      <c r="B11299" s="23">
        <v>46245.3881944444</v>
      </c>
      <c r="C11299" s="23">
        <v>46245.427083333299</v>
      </c>
      <c r="D11299" s="23">
        <v>46251.320138888899</v>
      </c>
      <c r="E11299" s="9" t="s">
        <v>212</v>
      </c>
      <c r="F11299" s="9" t="s">
        <v>189</v>
      </c>
      <c r="G11299" s="9" t="s">
        <v>213</v>
      </c>
      <c r="H11299" s="9" t="s">
        <v>88</v>
      </c>
      <c r="I11299" s="9" t="s">
        <v>486</v>
      </c>
      <c r="J11299" s="9" t="s">
        <v>5000</v>
      </c>
      <c r="K11299" s="9" t="s">
        <v>246</v>
      </c>
      <c r="L11299" s="9" t="s">
        <v>351</v>
      </c>
      <c r="M11299" s="9" t="s">
        <v>5762</v>
      </c>
      <c r="N11299" s="9" t="s">
        <v>196</v>
      </c>
      <c r="O11299" s="9" t="s">
        <v>178</v>
      </c>
      <c r="P11299" s="9" t="s">
        <v>360</v>
      </c>
      <c r="Q11299" s="9" t="s">
        <v>219</v>
      </c>
      <c r="R11299" s="9">
        <v>0</v>
      </c>
      <c r="S11299" s="9">
        <v>28</v>
      </c>
      <c r="U11299" s="9" t="s">
        <v>376</v>
      </c>
      <c r="X11299" s="9">
        <f>INDEX(SLA_Policy!$D$2:$D$5,MATCH(F11299,SLA_Policy!$A$2:$A$5,0))</f>
        <v>120</v>
      </c>
      <c r="Y11299" s="9" t="str">
        <f>IF(E11299="Cancelled","Excluded",IF(D11299="",IF((SLA_Policy!$B$8-B11299)*24&gt;X11299,"Open - Breached","Open - On Track"),IF((D11299-B11299)*24&lt;=X11299,"Met","Breached")))</f>
        <v>Breached</v>
      </c>
    </row>
    <row r="11300" spans="1:25" x14ac:dyDescent="0.25">
      <c r="A11300" s="9" t="s">
        <v>15985</v>
      </c>
      <c r="B11300" s="23">
        <v>46245.388888888898</v>
      </c>
      <c r="C11300" s="23">
        <v>46245.438888888901</v>
      </c>
      <c r="D11300" s="23">
        <v>46247.328472222202</v>
      </c>
      <c r="E11300" s="9" t="s">
        <v>212</v>
      </c>
      <c r="F11300" s="9" t="s">
        <v>188</v>
      </c>
      <c r="G11300" s="9" t="s">
        <v>213</v>
      </c>
      <c r="H11300" s="9" t="s">
        <v>88</v>
      </c>
      <c r="I11300" s="9" t="s">
        <v>268</v>
      </c>
      <c r="J11300" s="9" t="s">
        <v>638</v>
      </c>
      <c r="K11300" s="9" t="s">
        <v>246</v>
      </c>
      <c r="L11300" s="9" t="s">
        <v>311</v>
      </c>
      <c r="M11300" s="9" t="s">
        <v>1949</v>
      </c>
      <c r="N11300" s="9" t="s">
        <v>197</v>
      </c>
      <c r="O11300" s="9" t="s">
        <v>178</v>
      </c>
      <c r="P11300" s="9" t="s">
        <v>272</v>
      </c>
      <c r="Q11300" s="9" t="s">
        <v>219</v>
      </c>
      <c r="R11300" s="9">
        <v>0</v>
      </c>
      <c r="S11300" s="9">
        <v>19</v>
      </c>
      <c r="T11300" s="9" t="s">
        <v>322</v>
      </c>
      <c r="U11300" s="9" t="s">
        <v>290</v>
      </c>
      <c r="X11300" s="9">
        <f>INDEX(SLA_Policy!$D$2:$D$5,MATCH(F11300,SLA_Policy!$A$2:$A$5,0))</f>
        <v>72</v>
      </c>
      <c r="Y11300" s="9" t="str">
        <f>IF(E11300="Cancelled","Excluded",IF(D11300="",IF((SLA_Policy!$B$8-B11300)*24&gt;X11300,"Open - Breached","Open - On Track"),IF((D11300-B11300)*24&lt;=X11300,"Met","Breached")))</f>
        <v>Met</v>
      </c>
    </row>
    <row r="11301" spans="1:25" x14ac:dyDescent="0.25">
      <c r="A11301" s="9" t="s">
        <v>15986</v>
      </c>
      <c r="B11301" s="23">
        <v>46245.403472222199</v>
      </c>
      <c r="C11301" s="23">
        <v>46245.40625</v>
      </c>
      <c r="D11301" s="23">
        <v>46245.536111111098</v>
      </c>
      <c r="E11301" s="9" t="s">
        <v>212</v>
      </c>
      <c r="F11301" s="9" t="s">
        <v>188</v>
      </c>
      <c r="G11301" s="9" t="s">
        <v>213</v>
      </c>
      <c r="H11301" s="9" t="s">
        <v>88</v>
      </c>
      <c r="I11301" s="9" t="s">
        <v>92</v>
      </c>
      <c r="J11301" s="9" t="s">
        <v>413</v>
      </c>
      <c r="K11301" s="9" t="s">
        <v>303</v>
      </c>
      <c r="L11301" s="9" t="s">
        <v>282</v>
      </c>
      <c r="M11301" s="9" t="s">
        <v>1536</v>
      </c>
      <c r="N11301" s="9" t="s">
        <v>198</v>
      </c>
      <c r="O11301" s="9" t="s">
        <v>178</v>
      </c>
      <c r="P11301" s="9" t="s">
        <v>272</v>
      </c>
      <c r="Q11301" s="9" t="s">
        <v>219</v>
      </c>
      <c r="R11301" s="9">
        <v>0</v>
      </c>
      <c r="S11301" s="9">
        <v>13</v>
      </c>
      <c r="T11301" s="9" t="s">
        <v>136</v>
      </c>
      <c r="U11301" s="9" t="s">
        <v>221</v>
      </c>
      <c r="X11301" s="9">
        <f>INDEX(SLA_Policy!$D$2:$D$5,MATCH(F11301,SLA_Policy!$A$2:$A$5,0))</f>
        <v>72</v>
      </c>
      <c r="Y11301" s="9" t="str">
        <f>IF(E11301="Cancelled","Excluded",IF(D11301="",IF((SLA_Policy!$B$8-B11301)*24&gt;X11301,"Open - Breached","Open - On Track"),IF((D11301-B11301)*24&lt;=X11301,"Met","Breached")))</f>
        <v>Met</v>
      </c>
    </row>
    <row r="11302" spans="1:25" x14ac:dyDescent="0.25">
      <c r="A11302" s="9" t="s">
        <v>15987</v>
      </c>
      <c r="B11302" s="23">
        <v>46245.414583333302</v>
      </c>
      <c r="C11302" s="23">
        <v>46245.417361111096</v>
      </c>
      <c r="D11302" s="23">
        <v>46245.765972222202</v>
      </c>
      <c r="E11302" s="9" t="s">
        <v>212</v>
      </c>
      <c r="F11302" s="9" t="s">
        <v>188</v>
      </c>
      <c r="G11302" s="9" t="s">
        <v>213</v>
      </c>
      <c r="H11302" s="9" t="s">
        <v>88</v>
      </c>
      <c r="I11302" s="9" t="s">
        <v>268</v>
      </c>
      <c r="J11302" s="9" t="s">
        <v>15988</v>
      </c>
      <c r="K11302" s="9" t="s">
        <v>246</v>
      </c>
      <c r="L11302" s="9" t="s">
        <v>351</v>
      </c>
      <c r="M11302" s="9" t="s">
        <v>436</v>
      </c>
      <c r="N11302" s="9" t="s">
        <v>196</v>
      </c>
      <c r="O11302" s="9" t="s">
        <v>178</v>
      </c>
      <c r="P11302" s="9" t="s">
        <v>272</v>
      </c>
      <c r="Q11302" s="9" t="s">
        <v>219</v>
      </c>
      <c r="R11302" s="9">
        <v>0</v>
      </c>
      <c r="S11302" s="9">
        <v>25</v>
      </c>
      <c r="T11302" s="9" t="s">
        <v>136</v>
      </c>
      <c r="U11302" s="9" t="s">
        <v>266</v>
      </c>
      <c r="X11302" s="9">
        <f>INDEX(SLA_Policy!$D$2:$D$5,MATCH(F11302,SLA_Policy!$A$2:$A$5,0))</f>
        <v>72</v>
      </c>
      <c r="Y11302" s="9" t="str">
        <f>IF(E11302="Cancelled","Excluded",IF(D11302="",IF((SLA_Policy!$B$8-B11302)*24&gt;X11302,"Open - Breached","Open - On Track"),IF((D11302-B11302)*24&lt;=X11302,"Met","Breached")))</f>
        <v>Met</v>
      </c>
    </row>
    <row r="11303" spans="1:25" x14ac:dyDescent="0.25">
      <c r="A11303" s="9" t="s">
        <v>15989</v>
      </c>
      <c r="B11303" s="23">
        <v>46245.435416666704</v>
      </c>
      <c r="C11303" s="23">
        <v>46245.627083333296</v>
      </c>
      <c r="D11303" s="23">
        <v>46246.364583333299</v>
      </c>
      <c r="E11303" s="9" t="s">
        <v>212</v>
      </c>
      <c r="F11303" s="9" t="s">
        <v>189</v>
      </c>
      <c r="G11303" s="9" t="s">
        <v>213</v>
      </c>
      <c r="H11303" s="9" t="s">
        <v>162</v>
      </c>
      <c r="I11303" s="9" t="s">
        <v>345</v>
      </c>
      <c r="J11303" s="9" t="s">
        <v>3392</v>
      </c>
      <c r="K11303" s="9" t="s">
        <v>225</v>
      </c>
      <c r="L11303" s="9" t="s">
        <v>216</v>
      </c>
      <c r="M11303" s="9" t="s">
        <v>612</v>
      </c>
      <c r="N11303" s="9" t="s">
        <v>196</v>
      </c>
      <c r="O11303" s="9" t="s">
        <v>179</v>
      </c>
      <c r="P11303" s="9" t="s">
        <v>337</v>
      </c>
      <c r="Q11303" s="9" t="s">
        <v>219</v>
      </c>
      <c r="R11303" s="9">
        <v>0</v>
      </c>
      <c r="S11303" s="9">
        <v>10</v>
      </c>
      <c r="U11303" s="9" t="s">
        <v>248</v>
      </c>
      <c r="X11303" s="9">
        <f>INDEX(SLA_Policy!$D$2:$D$5,MATCH(F11303,SLA_Policy!$A$2:$A$5,0))</f>
        <v>120</v>
      </c>
      <c r="Y11303" s="9" t="str">
        <f>IF(E11303="Cancelled","Excluded",IF(D11303="",IF((SLA_Policy!$B$8-B11303)*24&gt;X11303,"Open - Breached","Open - On Track"),IF((D11303-B11303)*24&lt;=X11303,"Met","Breached")))</f>
        <v>Met</v>
      </c>
    </row>
    <row r="11304" spans="1:25" x14ac:dyDescent="0.25">
      <c r="A11304" s="9" t="s">
        <v>15990</v>
      </c>
      <c r="B11304" s="23">
        <v>46245.474999999999</v>
      </c>
      <c r="C11304" s="23">
        <v>46245.618750000001</v>
      </c>
      <c r="D11304" s="23">
        <v>46247.389583333301</v>
      </c>
      <c r="E11304" s="9" t="s">
        <v>212</v>
      </c>
      <c r="F11304" s="9" t="s">
        <v>189</v>
      </c>
      <c r="G11304" s="9" t="s">
        <v>236</v>
      </c>
      <c r="H11304" s="9" t="s">
        <v>163</v>
      </c>
      <c r="I11304" s="9" t="s">
        <v>315</v>
      </c>
      <c r="J11304" s="9" t="s">
        <v>608</v>
      </c>
      <c r="K11304" s="9" t="s">
        <v>239</v>
      </c>
      <c r="L11304" s="9" t="s">
        <v>104</v>
      </c>
      <c r="M11304" s="9" t="s">
        <v>3757</v>
      </c>
      <c r="N11304" s="9" t="s">
        <v>197</v>
      </c>
      <c r="O11304" s="9" t="s">
        <v>176</v>
      </c>
      <c r="P11304" s="9" t="s">
        <v>253</v>
      </c>
      <c r="Q11304" s="9" t="s">
        <v>219</v>
      </c>
      <c r="R11304" s="9">
        <v>0</v>
      </c>
      <c r="S11304" s="9">
        <v>80</v>
      </c>
      <c r="T11304" s="9" t="s">
        <v>229</v>
      </c>
      <c r="U11304" s="9" t="s">
        <v>242</v>
      </c>
      <c r="X11304" s="9">
        <f>INDEX(SLA_Policy!$D$2:$D$5,MATCH(F11304,SLA_Policy!$A$2:$A$5,0))</f>
        <v>120</v>
      </c>
      <c r="Y11304" s="9" t="str">
        <f>IF(E11304="Cancelled","Excluded",IF(D11304="",IF((SLA_Policy!$B$8-B11304)*24&gt;X11304,"Open - Breached","Open - On Track"),IF((D11304-B11304)*24&lt;=X11304,"Met","Breached")))</f>
        <v>Met</v>
      </c>
    </row>
    <row r="11305" spans="1:25" x14ac:dyDescent="0.25">
      <c r="A11305" s="9" t="s">
        <v>15991</v>
      </c>
      <c r="B11305" s="23">
        <v>46245.487500000003</v>
      </c>
      <c r="C11305" s="23">
        <v>46245.488888888904</v>
      </c>
      <c r="D11305" s="23">
        <v>46245.558333333298</v>
      </c>
      <c r="E11305" s="9" t="s">
        <v>212</v>
      </c>
      <c r="F11305" s="9" t="s">
        <v>188</v>
      </c>
      <c r="G11305" s="9" t="s">
        <v>213</v>
      </c>
      <c r="H11305" s="9" t="s">
        <v>161</v>
      </c>
      <c r="I11305" s="9" t="s">
        <v>389</v>
      </c>
      <c r="J11305" s="9" t="s">
        <v>1581</v>
      </c>
      <c r="K11305" s="9" t="s">
        <v>262</v>
      </c>
      <c r="L11305" s="9" t="s">
        <v>104</v>
      </c>
      <c r="M11305" s="9" t="s">
        <v>6090</v>
      </c>
      <c r="N11305" s="9" t="s">
        <v>200</v>
      </c>
      <c r="O11305" s="9" t="s">
        <v>116</v>
      </c>
      <c r="P11305" s="9" t="s">
        <v>234</v>
      </c>
      <c r="Q11305" s="9" t="s">
        <v>219</v>
      </c>
      <c r="R11305" s="9">
        <v>0</v>
      </c>
      <c r="S11305" s="9">
        <v>7</v>
      </c>
      <c r="U11305" s="9" t="s">
        <v>290</v>
      </c>
      <c r="X11305" s="9">
        <f>INDEX(SLA_Policy!$D$2:$D$5,MATCH(F11305,SLA_Policy!$A$2:$A$5,0))</f>
        <v>72</v>
      </c>
      <c r="Y11305" s="9" t="str">
        <f>IF(E11305="Cancelled","Excluded",IF(D11305="",IF((SLA_Policy!$B$8-B11305)*24&gt;X11305,"Open - Breached","Open - On Track"),IF((D11305-B11305)*24&lt;=X11305,"Met","Breached")))</f>
        <v>Met</v>
      </c>
    </row>
    <row r="11306" spans="1:25" x14ac:dyDescent="0.25">
      <c r="A11306" s="9" t="s">
        <v>15992</v>
      </c>
      <c r="B11306" s="23">
        <v>46245.488194444399</v>
      </c>
      <c r="C11306" s="23">
        <v>46245.529861111099</v>
      </c>
      <c r="D11306" s="23">
        <v>46246.3972222222</v>
      </c>
      <c r="E11306" s="9" t="s">
        <v>212</v>
      </c>
      <c r="F11306" s="9" t="s">
        <v>189</v>
      </c>
      <c r="G11306" s="9" t="s">
        <v>213</v>
      </c>
      <c r="H11306" s="9" t="s">
        <v>167</v>
      </c>
      <c r="I11306" s="9" t="s">
        <v>536</v>
      </c>
      <c r="J11306" s="9" t="s">
        <v>2931</v>
      </c>
      <c r="K11306" s="9" t="s">
        <v>215</v>
      </c>
      <c r="L11306" s="9" t="s">
        <v>226</v>
      </c>
      <c r="M11306" s="9" t="s">
        <v>911</v>
      </c>
      <c r="N11306" s="9" t="s">
        <v>196</v>
      </c>
      <c r="O11306" s="9" t="s">
        <v>180</v>
      </c>
      <c r="P11306" s="9" t="s">
        <v>318</v>
      </c>
      <c r="Q11306" s="9" t="s">
        <v>219</v>
      </c>
      <c r="R11306" s="9">
        <v>0</v>
      </c>
      <c r="S11306" s="9">
        <v>37</v>
      </c>
      <c r="T11306" s="9" t="s">
        <v>136</v>
      </c>
      <c r="U11306" s="9" t="s">
        <v>290</v>
      </c>
      <c r="X11306" s="9">
        <f>INDEX(SLA_Policy!$D$2:$D$5,MATCH(F11306,SLA_Policy!$A$2:$A$5,0))</f>
        <v>120</v>
      </c>
      <c r="Y11306" s="9" t="str">
        <f>IF(E11306="Cancelled","Excluded",IF(D11306="",IF((SLA_Policy!$B$8-B11306)*24&gt;X11306,"Open - Breached","Open - On Track"),IF((D11306-B11306)*24&lt;=X11306,"Met","Breached")))</f>
        <v>Met</v>
      </c>
    </row>
    <row r="11307" spans="1:25" x14ac:dyDescent="0.25">
      <c r="A11307" s="9" t="s">
        <v>15993</v>
      </c>
      <c r="B11307" s="23">
        <v>46245.511111111096</v>
      </c>
      <c r="C11307" s="23">
        <v>46245.520138888904</v>
      </c>
      <c r="D11307" s="23">
        <v>46245.541666666701</v>
      </c>
      <c r="E11307" s="9" t="s">
        <v>212</v>
      </c>
      <c r="F11307" s="9" t="s">
        <v>187</v>
      </c>
      <c r="G11307" s="9" t="s">
        <v>213</v>
      </c>
      <c r="H11307" s="9" t="s">
        <v>88</v>
      </c>
      <c r="I11307" s="9" t="s">
        <v>92</v>
      </c>
      <c r="J11307" s="9" t="s">
        <v>96</v>
      </c>
      <c r="K11307" s="9" t="s">
        <v>215</v>
      </c>
      <c r="L11307" s="9" t="s">
        <v>311</v>
      </c>
      <c r="M11307" s="9" t="s">
        <v>538</v>
      </c>
      <c r="N11307" s="9" t="s">
        <v>196</v>
      </c>
      <c r="O11307" s="9" t="s">
        <v>116</v>
      </c>
      <c r="P11307" s="9" t="s">
        <v>234</v>
      </c>
      <c r="Q11307" s="9" t="s">
        <v>219</v>
      </c>
      <c r="R11307" s="9">
        <v>0</v>
      </c>
      <c r="S11307" s="9">
        <v>15</v>
      </c>
      <c r="T11307" s="9" t="s">
        <v>229</v>
      </c>
      <c r="U11307" s="9" t="s">
        <v>661</v>
      </c>
      <c r="X11307" s="9">
        <f>INDEX(SLA_Policy!$D$2:$D$5,MATCH(F11307,SLA_Policy!$A$2:$A$5,0))</f>
        <v>8</v>
      </c>
      <c r="Y11307" s="9" t="str">
        <f>IF(E11307="Cancelled","Excluded",IF(D11307="",IF((SLA_Policy!$B$8-B11307)*24&gt;X11307,"Open - Breached","Open - On Track"),IF((D11307-B11307)*24&lt;=X11307,"Met","Breached")))</f>
        <v>Met</v>
      </c>
    </row>
    <row r="11308" spans="1:25" x14ac:dyDescent="0.25">
      <c r="A11308" s="9" t="s">
        <v>15994</v>
      </c>
      <c r="B11308" s="23">
        <v>46245.518750000003</v>
      </c>
      <c r="C11308" s="23">
        <v>46245.623611111099</v>
      </c>
      <c r="D11308" s="23">
        <v>46245.679166666698</v>
      </c>
      <c r="E11308" s="9" t="s">
        <v>212</v>
      </c>
      <c r="F11308" s="9" t="s">
        <v>189</v>
      </c>
      <c r="G11308" s="9" t="s">
        <v>236</v>
      </c>
      <c r="H11308" s="9" t="s">
        <v>167</v>
      </c>
      <c r="I11308" s="9" t="s">
        <v>255</v>
      </c>
      <c r="J11308" s="9" t="s">
        <v>4166</v>
      </c>
      <c r="K11308" s="9" t="s">
        <v>246</v>
      </c>
      <c r="L11308" s="9" t="s">
        <v>311</v>
      </c>
      <c r="M11308" s="9" t="s">
        <v>1860</v>
      </c>
      <c r="N11308" s="9" t="s">
        <v>197</v>
      </c>
      <c r="O11308" s="9" t="s">
        <v>176</v>
      </c>
      <c r="P11308" s="9" t="s">
        <v>228</v>
      </c>
      <c r="Q11308" s="9" t="s">
        <v>219</v>
      </c>
      <c r="R11308" s="9">
        <v>0</v>
      </c>
      <c r="S11308" s="9">
        <v>24</v>
      </c>
      <c r="U11308" s="9" t="s">
        <v>242</v>
      </c>
      <c r="W11308" s="9">
        <v>4</v>
      </c>
      <c r="X11308" s="9">
        <f>INDEX(SLA_Policy!$D$2:$D$5,MATCH(F11308,SLA_Policy!$A$2:$A$5,0))</f>
        <v>120</v>
      </c>
      <c r="Y11308" s="9" t="str">
        <f>IF(E11308="Cancelled","Excluded",IF(D11308="",IF((SLA_Policy!$B$8-B11308)*24&gt;X11308,"Open - Breached","Open - On Track"),IF((D11308-B11308)*24&lt;=X11308,"Met","Breached")))</f>
        <v>Met</v>
      </c>
    </row>
    <row r="11309" spans="1:25" x14ac:dyDescent="0.25">
      <c r="A11309" s="9" t="s">
        <v>15995</v>
      </c>
      <c r="B11309" s="23">
        <v>46245.525694444397</v>
      </c>
      <c r="C11309" s="23">
        <v>46245.529861111099</v>
      </c>
      <c r="D11309" s="23">
        <v>46248.389583333301</v>
      </c>
      <c r="E11309" s="9" t="s">
        <v>212</v>
      </c>
      <c r="F11309" s="9" t="s">
        <v>188</v>
      </c>
      <c r="G11309" s="9" t="s">
        <v>213</v>
      </c>
      <c r="H11309" s="9" t="s">
        <v>163</v>
      </c>
      <c r="I11309" s="9" t="s">
        <v>250</v>
      </c>
      <c r="J11309" s="9" t="s">
        <v>14550</v>
      </c>
      <c r="K11309" s="9" t="s">
        <v>246</v>
      </c>
      <c r="L11309" s="9" t="s">
        <v>282</v>
      </c>
      <c r="M11309" s="9" t="s">
        <v>1128</v>
      </c>
      <c r="N11309" s="9" t="s">
        <v>198</v>
      </c>
      <c r="O11309" s="9" t="s">
        <v>176</v>
      </c>
      <c r="P11309" s="9" t="s">
        <v>570</v>
      </c>
      <c r="Q11309" s="9" t="s">
        <v>219</v>
      </c>
      <c r="R11309" s="9">
        <v>0</v>
      </c>
      <c r="S11309" s="9">
        <v>29</v>
      </c>
      <c r="T11309" s="9" t="s">
        <v>229</v>
      </c>
      <c r="U11309" s="9" t="s">
        <v>230</v>
      </c>
      <c r="W11309" s="9">
        <v>5</v>
      </c>
      <c r="X11309" s="9">
        <f>INDEX(SLA_Policy!$D$2:$D$5,MATCH(F11309,SLA_Policy!$A$2:$A$5,0))</f>
        <v>72</v>
      </c>
      <c r="Y11309" s="9" t="str">
        <f>IF(E11309="Cancelled","Excluded",IF(D11309="",IF((SLA_Policy!$B$8-B11309)*24&gt;X11309,"Open - Breached","Open - On Track"),IF((D11309-B11309)*24&lt;=X11309,"Met","Breached")))</f>
        <v>Met</v>
      </c>
    </row>
    <row r="11310" spans="1:25" x14ac:dyDescent="0.25">
      <c r="A11310" s="9" t="s">
        <v>15996</v>
      </c>
      <c r="B11310" s="23">
        <v>46245.531944444498</v>
      </c>
      <c r="C11310" s="23">
        <v>46245.537499999999</v>
      </c>
      <c r="D11310" s="23">
        <v>46246.638888888898</v>
      </c>
      <c r="E11310" s="9" t="s">
        <v>212</v>
      </c>
      <c r="F11310" s="9" t="s">
        <v>188</v>
      </c>
      <c r="G11310" s="9" t="s">
        <v>213</v>
      </c>
      <c r="H11310" s="9" t="s">
        <v>88</v>
      </c>
      <c r="I11310" s="9" t="s">
        <v>92</v>
      </c>
      <c r="J11310" s="9" t="s">
        <v>834</v>
      </c>
      <c r="K11310" s="9" t="s">
        <v>246</v>
      </c>
      <c r="L11310" s="9" t="s">
        <v>311</v>
      </c>
      <c r="M11310" s="9" t="s">
        <v>1860</v>
      </c>
      <c r="N11310" s="9" t="s">
        <v>199</v>
      </c>
      <c r="O11310" s="9" t="s">
        <v>178</v>
      </c>
      <c r="P11310" s="9" t="s">
        <v>414</v>
      </c>
      <c r="Q11310" s="9" t="s">
        <v>219</v>
      </c>
      <c r="R11310" s="9">
        <v>1</v>
      </c>
      <c r="S11310" s="9">
        <v>19</v>
      </c>
      <c r="T11310" s="9" t="s">
        <v>229</v>
      </c>
      <c r="U11310" s="9" t="s">
        <v>661</v>
      </c>
      <c r="W11310" s="9">
        <v>4</v>
      </c>
      <c r="X11310" s="9">
        <f>INDEX(SLA_Policy!$D$2:$D$5,MATCH(F11310,SLA_Policy!$A$2:$A$5,0))</f>
        <v>72</v>
      </c>
      <c r="Y11310" s="9" t="str">
        <f>IF(E11310="Cancelled","Excluded",IF(D11310="",IF((SLA_Policy!$B$8-B11310)*24&gt;X11310,"Open - Breached","Open - On Track"),IF((D11310-B11310)*24&lt;=X11310,"Met","Breached")))</f>
        <v>Met</v>
      </c>
    </row>
    <row r="11311" spans="1:25" x14ac:dyDescent="0.25">
      <c r="A11311" s="9" t="s">
        <v>15997</v>
      </c>
      <c r="B11311" s="23">
        <v>46245.5402777778</v>
      </c>
      <c r="C11311" s="23">
        <v>46245.564583333296</v>
      </c>
      <c r="D11311" s="23">
        <v>46245.579861111102</v>
      </c>
      <c r="E11311" s="9" t="s">
        <v>212</v>
      </c>
      <c r="F11311" s="9" t="s">
        <v>188</v>
      </c>
      <c r="G11311" s="9" t="s">
        <v>213</v>
      </c>
      <c r="H11311" s="9" t="s">
        <v>167</v>
      </c>
      <c r="I11311" s="9" t="s">
        <v>684</v>
      </c>
      <c r="J11311" s="9" t="s">
        <v>9513</v>
      </c>
      <c r="K11311" s="9" t="s">
        <v>239</v>
      </c>
      <c r="L11311" s="9" t="s">
        <v>282</v>
      </c>
      <c r="M11311" s="9" t="s">
        <v>3467</v>
      </c>
      <c r="N11311" s="9" t="s">
        <v>196</v>
      </c>
      <c r="O11311" s="9" t="s">
        <v>176</v>
      </c>
      <c r="P11311" s="9" t="s">
        <v>330</v>
      </c>
      <c r="Q11311" s="9" t="s">
        <v>219</v>
      </c>
      <c r="R11311" s="9">
        <v>0</v>
      </c>
      <c r="S11311" s="9">
        <v>20</v>
      </c>
      <c r="U11311" s="9" t="s">
        <v>266</v>
      </c>
      <c r="X11311" s="9">
        <f>INDEX(SLA_Policy!$D$2:$D$5,MATCH(F11311,SLA_Policy!$A$2:$A$5,0))</f>
        <v>72</v>
      </c>
      <c r="Y11311" s="9" t="str">
        <f>IF(E11311="Cancelled","Excluded",IF(D11311="",IF((SLA_Policy!$B$8-B11311)*24&gt;X11311,"Open - Breached","Open - On Track"),IF((D11311-B11311)*24&lt;=X11311,"Met","Breached")))</f>
        <v>Met</v>
      </c>
    </row>
    <row r="11312" spans="1:25" x14ac:dyDescent="0.25">
      <c r="A11312" s="9" t="s">
        <v>15998</v>
      </c>
      <c r="B11312" s="23">
        <v>46245.565277777801</v>
      </c>
      <c r="C11312" s="23">
        <v>46245.599999999999</v>
      </c>
      <c r="D11312" s="23">
        <v>46245.645833333299</v>
      </c>
      <c r="E11312" s="9" t="s">
        <v>212</v>
      </c>
      <c r="F11312" s="9" t="s">
        <v>188</v>
      </c>
      <c r="G11312" s="9" t="s">
        <v>213</v>
      </c>
      <c r="H11312" s="9" t="s">
        <v>166</v>
      </c>
      <c r="I11312" s="9" t="s">
        <v>1238</v>
      </c>
      <c r="J11312" s="9" t="s">
        <v>15999</v>
      </c>
      <c r="K11312" s="9" t="s">
        <v>239</v>
      </c>
      <c r="L11312" s="9" t="s">
        <v>216</v>
      </c>
      <c r="M11312" s="9" t="s">
        <v>3502</v>
      </c>
      <c r="N11312" s="9" t="s">
        <v>197</v>
      </c>
      <c r="O11312" s="9" t="s">
        <v>181</v>
      </c>
      <c r="P11312" s="9" t="s">
        <v>449</v>
      </c>
      <c r="Q11312" s="9" t="s">
        <v>219</v>
      </c>
      <c r="R11312" s="9">
        <v>0</v>
      </c>
      <c r="S11312" s="9">
        <v>57</v>
      </c>
      <c r="T11312" s="9" t="s">
        <v>136</v>
      </c>
      <c r="U11312" s="9" t="s">
        <v>248</v>
      </c>
      <c r="W11312" s="9">
        <v>5</v>
      </c>
      <c r="X11312" s="9">
        <f>INDEX(SLA_Policy!$D$2:$D$5,MATCH(F11312,SLA_Policy!$A$2:$A$5,0))</f>
        <v>72</v>
      </c>
      <c r="Y11312" s="9" t="str">
        <f>IF(E11312="Cancelled","Excluded",IF(D11312="",IF((SLA_Policy!$B$8-B11312)*24&gt;X11312,"Open - Breached","Open - On Track"),IF((D11312-B11312)*24&lt;=X11312,"Met","Breached")))</f>
        <v>Met</v>
      </c>
    </row>
    <row r="11313" spans="1:25" x14ac:dyDescent="0.25">
      <c r="A11313" s="9" t="s">
        <v>16000</v>
      </c>
      <c r="B11313" s="23">
        <v>46245.577083333301</v>
      </c>
      <c r="C11313" s="23">
        <v>46245.5805555556</v>
      </c>
      <c r="D11313" s="23">
        <v>46245.681250000001</v>
      </c>
      <c r="E11313" s="9" t="s">
        <v>212</v>
      </c>
      <c r="F11313" s="9" t="s">
        <v>189</v>
      </c>
      <c r="G11313" s="9" t="s">
        <v>213</v>
      </c>
      <c r="H11313" s="9" t="s">
        <v>161</v>
      </c>
      <c r="I11313" s="9" t="s">
        <v>389</v>
      </c>
      <c r="J11313" s="9" t="s">
        <v>7037</v>
      </c>
      <c r="K11313" s="9" t="s">
        <v>246</v>
      </c>
      <c r="L11313" s="9" t="s">
        <v>293</v>
      </c>
      <c r="M11313" s="9" t="s">
        <v>493</v>
      </c>
      <c r="N11313" s="9" t="s">
        <v>200</v>
      </c>
      <c r="O11313" s="9" t="s">
        <v>116</v>
      </c>
      <c r="P11313" s="9" t="s">
        <v>234</v>
      </c>
      <c r="Q11313" s="9" t="s">
        <v>219</v>
      </c>
      <c r="R11313" s="9">
        <v>0</v>
      </c>
      <c r="S11313" s="9">
        <v>4</v>
      </c>
      <c r="U11313" s="9" t="s">
        <v>221</v>
      </c>
      <c r="X11313" s="9">
        <f>INDEX(SLA_Policy!$D$2:$D$5,MATCH(F11313,SLA_Policy!$A$2:$A$5,0))</f>
        <v>120</v>
      </c>
      <c r="Y11313" s="9" t="str">
        <f>IF(E11313="Cancelled","Excluded",IF(D11313="",IF((SLA_Policy!$B$8-B11313)*24&gt;X11313,"Open - Breached","Open - On Track"),IF((D11313-B11313)*24&lt;=X11313,"Met","Breached")))</f>
        <v>Met</v>
      </c>
    </row>
    <row r="11314" spans="1:25" x14ac:dyDescent="0.25">
      <c r="A11314" s="9" t="s">
        <v>16001</v>
      </c>
      <c r="B11314" s="23">
        <v>46245.578472222202</v>
      </c>
      <c r="C11314" s="23">
        <v>46245.579861111102</v>
      </c>
      <c r="D11314" s="23">
        <v>46245.607638888898</v>
      </c>
      <c r="E11314" s="9" t="s">
        <v>212</v>
      </c>
      <c r="F11314" s="9" t="s">
        <v>188</v>
      </c>
      <c r="G11314" s="9" t="s">
        <v>213</v>
      </c>
      <c r="H11314" s="9" t="s">
        <v>162</v>
      </c>
      <c r="I11314" s="9" t="s">
        <v>393</v>
      </c>
      <c r="J11314" s="9" t="s">
        <v>1040</v>
      </c>
      <c r="K11314" s="9" t="s">
        <v>239</v>
      </c>
      <c r="L11314" s="9" t="s">
        <v>293</v>
      </c>
      <c r="M11314" s="9" t="s">
        <v>3920</v>
      </c>
      <c r="N11314" s="9" t="s">
        <v>198</v>
      </c>
      <c r="O11314" s="9" t="s">
        <v>116</v>
      </c>
      <c r="P11314" s="9" t="s">
        <v>258</v>
      </c>
      <c r="Q11314" s="9" t="s">
        <v>219</v>
      </c>
      <c r="R11314" s="9">
        <v>0</v>
      </c>
      <c r="S11314" s="9">
        <v>14</v>
      </c>
      <c r="U11314" s="9" t="s">
        <v>290</v>
      </c>
      <c r="X11314" s="9">
        <f>INDEX(SLA_Policy!$D$2:$D$5,MATCH(F11314,SLA_Policy!$A$2:$A$5,0))</f>
        <v>72</v>
      </c>
      <c r="Y11314" s="9" t="str">
        <f>IF(E11314="Cancelled","Excluded",IF(D11314="",IF((SLA_Policy!$B$8-B11314)*24&gt;X11314,"Open - Breached","Open - On Track"),IF((D11314-B11314)*24&lt;=X11314,"Met","Breached")))</f>
        <v>Met</v>
      </c>
    </row>
    <row r="11315" spans="1:25" x14ac:dyDescent="0.25">
      <c r="A11315" s="9" t="s">
        <v>16002</v>
      </c>
      <c r="B11315" s="23">
        <v>46245.5847222222</v>
      </c>
      <c r="C11315" s="23">
        <v>46245.626388888901</v>
      </c>
      <c r="D11315" s="23">
        <v>46245.7590277778</v>
      </c>
      <c r="E11315" s="9" t="s">
        <v>212</v>
      </c>
      <c r="F11315" s="9" t="s">
        <v>189</v>
      </c>
      <c r="G11315" s="9" t="s">
        <v>236</v>
      </c>
      <c r="H11315" s="9" t="s">
        <v>162</v>
      </c>
      <c r="I11315" s="9" t="s">
        <v>280</v>
      </c>
      <c r="J11315" s="9" t="s">
        <v>2549</v>
      </c>
      <c r="K11315" s="9" t="s">
        <v>303</v>
      </c>
      <c r="L11315" s="9" t="s">
        <v>226</v>
      </c>
      <c r="M11315" s="9" t="s">
        <v>8488</v>
      </c>
      <c r="N11315" s="9" t="s">
        <v>196</v>
      </c>
      <c r="O11315" s="9" t="s">
        <v>179</v>
      </c>
      <c r="P11315" s="9" t="s">
        <v>313</v>
      </c>
      <c r="Q11315" s="9" t="s">
        <v>219</v>
      </c>
      <c r="R11315" s="9">
        <v>0</v>
      </c>
      <c r="S11315" s="9">
        <v>16</v>
      </c>
      <c r="U11315" s="9" t="s">
        <v>242</v>
      </c>
      <c r="W11315" s="9">
        <v>4</v>
      </c>
      <c r="X11315" s="9">
        <f>INDEX(SLA_Policy!$D$2:$D$5,MATCH(F11315,SLA_Policy!$A$2:$A$5,0))</f>
        <v>120</v>
      </c>
      <c r="Y11315" s="9" t="str">
        <f>IF(E11315="Cancelled","Excluded",IF(D11315="",IF((SLA_Policy!$B$8-B11315)*24&gt;X11315,"Open - Breached","Open - On Track"),IF((D11315-B11315)*24&lt;=X11315,"Met","Breached")))</f>
        <v>Met</v>
      </c>
    </row>
    <row r="11316" spans="1:25" x14ac:dyDescent="0.25">
      <c r="A11316" s="9" t="s">
        <v>16003</v>
      </c>
      <c r="B11316" s="23">
        <v>46245.592361111099</v>
      </c>
      <c r="C11316" s="23">
        <v>46245.6069444444</v>
      </c>
      <c r="D11316" s="23">
        <v>46245.797916666699</v>
      </c>
      <c r="E11316" s="9" t="s">
        <v>212</v>
      </c>
      <c r="F11316" s="9" t="s">
        <v>187</v>
      </c>
      <c r="G11316" s="9" t="s">
        <v>213</v>
      </c>
      <c r="H11316" s="9" t="s">
        <v>165</v>
      </c>
      <c r="I11316" s="9" t="s">
        <v>2034</v>
      </c>
      <c r="J11316" s="9" t="s">
        <v>3693</v>
      </c>
      <c r="K11316" s="9" t="s">
        <v>303</v>
      </c>
      <c r="L11316" s="9" t="s">
        <v>311</v>
      </c>
      <c r="M11316" s="9" t="s">
        <v>5566</v>
      </c>
      <c r="N11316" s="9" t="s">
        <v>197</v>
      </c>
      <c r="O11316" s="9" t="s">
        <v>176</v>
      </c>
      <c r="P11316" s="9" t="s">
        <v>503</v>
      </c>
      <c r="Q11316" s="9" t="s">
        <v>273</v>
      </c>
      <c r="R11316" s="9">
        <v>0</v>
      </c>
      <c r="S11316" s="9">
        <v>114</v>
      </c>
      <c r="U11316" s="9" t="s">
        <v>266</v>
      </c>
      <c r="X11316" s="9">
        <f>INDEX(SLA_Policy!$D$2:$D$5,MATCH(F11316,SLA_Policy!$A$2:$A$5,0))</f>
        <v>8</v>
      </c>
      <c r="Y11316" s="9" t="str">
        <f>IF(E11316="Cancelled","Excluded",IF(D11316="",IF((SLA_Policy!$B$8-B11316)*24&gt;X11316,"Open - Breached","Open - On Track"),IF((D11316-B11316)*24&lt;=X11316,"Met","Breached")))</f>
        <v>Met</v>
      </c>
    </row>
    <row r="11317" spans="1:25" x14ac:dyDescent="0.25">
      <c r="A11317" s="9" t="s">
        <v>16004</v>
      </c>
      <c r="B11317" s="23">
        <v>46245.613194444399</v>
      </c>
      <c r="C11317" s="23">
        <v>46245.628472222197</v>
      </c>
      <c r="D11317" s="23">
        <v>46246.342361111099</v>
      </c>
      <c r="E11317" s="9" t="s">
        <v>212</v>
      </c>
      <c r="F11317" s="9" t="s">
        <v>189</v>
      </c>
      <c r="G11317" s="9" t="s">
        <v>236</v>
      </c>
      <c r="H11317" s="9" t="s">
        <v>164</v>
      </c>
      <c r="I11317" s="9" t="s">
        <v>421</v>
      </c>
      <c r="J11317" s="9" t="s">
        <v>1010</v>
      </c>
      <c r="K11317" s="9" t="s">
        <v>239</v>
      </c>
      <c r="L11317" s="9" t="s">
        <v>226</v>
      </c>
      <c r="M11317" s="9" t="s">
        <v>1651</v>
      </c>
      <c r="N11317" s="9" t="s">
        <v>198</v>
      </c>
      <c r="O11317" s="9" t="s">
        <v>116</v>
      </c>
      <c r="P11317" s="9" t="s">
        <v>551</v>
      </c>
      <c r="Q11317" s="9" t="s">
        <v>219</v>
      </c>
      <c r="R11317" s="9">
        <v>0</v>
      </c>
      <c r="S11317" s="9">
        <v>18</v>
      </c>
      <c r="T11317" s="9" t="s">
        <v>464</v>
      </c>
      <c r="U11317" s="9" t="s">
        <v>242</v>
      </c>
      <c r="X11317" s="9">
        <f>INDEX(SLA_Policy!$D$2:$D$5,MATCH(F11317,SLA_Policy!$A$2:$A$5,0))</f>
        <v>120</v>
      </c>
      <c r="Y11317" s="9" t="str">
        <f>IF(E11317="Cancelled","Excluded",IF(D11317="",IF((SLA_Policy!$B$8-B11317)*24&gt;X11317,"Open - Breached","Open - On Track"),IF((D11317-B11317)*24&lt;=X11317,"Met","Breached")))</f>
        <v>Met</v>
      </c>
    </row>
    <row r="11318" spans="1:25" x14ac:dyDescent="0.25">
      <c r="A11318" s="9" t="s">
        <v>16005</v>
      </c>
      <c r="B11318" s="23">
        <v>46245.618055555598</v>
      </c>
      <c r="C11318" s="23">
        <v>46245.622222222199</v>
      </c>
      <c r="D11318" s="23">
        <v>46251.336111111101</v>
      </c>
      <c r="E11318" s="9" t="s">
        <v>212</v>
      </c>
      <c r="F11318" s="9" t="s">
        <v>188</v>
      </c>
      <c r="G11318" s="9" t="s">
        <v>236</v>
      </c>
      <c r="H11318" s="9" t="s">
        <v>163</v>
      </c>
      <c r="I11318" s="9" t="s">
        <v>315</v>
      </c>
      <c r="J11318" s="9" t="s">
        <v>2968</v>
      </c>
      <c r="K11318" s="9" t="s">
        <v>246</v>
      </c>
      <c r="L11318" s="9" t="s">
        <v>282</v>
      </c>
      <c r="M11318" s="9" t="s">
        <v>1128</v>
      </c>
      <c r="N11318" s="9" t="s">
        <v>198</v>
      </c>
      <c r="O11318" s="9" t="s">
        <v>180</v>
      </c>
      <c r="P11318" s="9" t="s">
        <v>368</v>
      </c>
      <c r="Q11318" s="9" t="s">
        <v>219</v>
      </c>
      <c r="R11318" s="9">
        <v>0</v>
      </c>
      <c r="S11318" s="9">
        <v>151</v>
      </c>
      <c r="T11318" s="9" t="s">
        <v>136</v>
      </c>
      <c r="U11318" s="9" t="s">
        <v>242</v>
      </c>
      <c r="X11318" s="9">
        <f>INDEX(SLA_Policy!$D$2:$D$5,MATCH(F11318,SLA_Policy!$A$2:$A$5,0))</f>
        <v>72</v>
      </c>
      <c r="Y11318" s="9" t="str">
        <f>IF(E11318="Cancelled","Excluded",IF(D11318="",IF((SLA_Policy!$B$8-B11318)*24&gt;X11318,"Open - Breached","Open - On Track"),IF((D11318-B11318)*24&lt;=X11318,"Met","Breached")))</f>
        <v>Breached</v>
      </c>
    </row>
    <row r="11319" spans="1:25" x14ac:dyDescent="0.25">
      <c r="A11319" s="9" t="s">
        <v>16006</v>
      </c>
      <c r="B11319" s="23">
        <v>46245.625694444498</v>
      </c>
      <c r="C11319" s="23">
        <v>46245.628472222197</v>
      </c>
      <c r="D11319" s="23">
        <v>46246.4152777778</v>
      </c>
      <c r="E11319" s="9" t="s">
        <v>212</v>
      </c>
      <c r="F11319" s="9" t="s">
        <v>189</v>
      </c>
      <c r="G11319" s="9" t="s">
        <v>213</v>
      </c>
      <c r="H11319" s="9" t="s">
        <v>88</v>
      </c>
      <c r="I11319" s="9" t="s">
        <v>486</v>
      </c>
      <c r="J11319" s="9" t="s">
        <v>4282</v>
      </c>
      <c r="K11319" s="9" t="s">
        <v>225</v>
      </c>
      <c r="L11319" s="9" t="s">
        <v>104</v>
      </c>
      <c r="M11319" s="9" t="s">
        <v>2676</v>
      </c>
      <c r="N11319" s="9" t="s">
        <v>198</v>
      </c>
      <c r="O11319" s="9" t="s">
        <v>178</v>
      </c>
      <c r="P11319" s="9" t="s">
        <v>272</v>
      </c>
      <c r="Q11319" s="9" t="s">
        <v>273</v>
      </c>
      <c r="R11319" s="9">
        <v>0</v>
      </c>
      <c r="S11319" s="9">
        <v>60</v>
      </c>
      <c r="U11319" s="9" t="s">
        <v>661</v>
      </c>
      <c r="X11319" s="9">
        <f>INDEX(SLA_Policy!$D$2:$D$5,MATCH(F11319,SLA_Policy!$A$2:$A$5,0))</f>
        <v>120</v>
      </c>
      <c r="Y11319" s="9" t="str">
        <f>IF(E11319="Cancelled","Excluded",IF(D11319="",IF((SLA_Policy!$B$8-B11319)*24&gt;X11319,"Open - Breached","Open - On Track"),IF((D11319-B11319)*24&lt;=X11319,"Met","Breached")))</f>
        <v>Met</v>
      </c>
    </row>
    <row r="11320" spans="1:25" x14ac:dyDescent="0.25">
      <c r="A11320" s="9" t="s">
        <v>16007</v>
      </c>
      <c r="B11320" s="23">
        <v>46245.638888888898</v>
      </c>
      <c r="C11320" s="23">
        <v>46245.658333333296</v>
      </c>
      <c r="D11320" s="23">
        <v>46246.3305555556</v>
      </c>
      <c r="E11320" s="9" t="s">
        <v>212</v>
      </c>
      <c r="F11320" s="9" t="s">
        <v>188</v>
      </c>
      <c r="G11320" s="9" t="s">
        <v>213</v>
      </c>
      <c r="H11320" s="9" t="s">
        <v>164</v>
      </c>
      <c r="I11320" s="9" t="s">
        <v>339</v>
      </c>
      <c r="J11320" s="9" t="s">
        <v>459</v>
      </c>
      <c r="K11320" s="9" t="s">
        <v>246</v>
      </c>
      <c r="L11320" s="9" t="s">
        <v>307</v>
      </c>
      <c r="M11320" s="9" t="s">
        <v>908</v>
      </c>
      <c r="N11320" s="9" t="s">
        <v>196</v>
      </c>
      <c r="O11320" s="9" t="s">
        <v>180</v>
      </c>
      <c r="P11320" s="9" t="s">
        <v>368</v>
      </c>
      <c r="Q11320" s="9" t="s">
        <v>219</v>
      </c>
      <c r="R11320" s="9">
        <v>0</v>
      </c>
      <c r="S11320" s="9">
        <v>16</v>
      </c>
      <c r="T11320" s="9" t="s">
        <v>343</v>
      </c>
      <c r="U11320" s="9" t="s">
        <v>290</v>
      </c>
      <c r="W11320" s="9">
        <v>3</v>
      </c>
      <c r="X11320" s="9">
        <f>INDEX(SLA_Policy!$D$2:$D$5,MATCH(F11320,SLA_Policy!$A$2:$A$5,0))</f>
        <v>72</v>
      </c>
      <c r="Y11320" s="9" t="str">
        <f>IF(E11320="Cancelled","Excluded",IF(D11320="",IF((SLA_Policy!$B$8-B11320)*24&gt;X11320,"Open - Breached","Open - On Track"),IF((D11320-B11320)*24&lt;=X11320,"Met","Breached")))</f>
        <v>Met</v>
      </c>
    </row>
    <row r="11321" spans="1:25" x14ac:dyDescent="0.25">
      <c r="A11321" s="9" t="s">
        <v>16008</v>
      </c>
      <c r="B11321" s="23">
        <v>46245.645138888904</v>
      </c>
      <c r="C11321" s="23">
        <v>46245.675000000003</v>
      </c>
      <c r="D11321" s="23">
        <v>46246.389583333301</v>
      </c>
      <c r="E11321" s="9" t="s">
        <v>212</v>
      </c>
      <c r="F11321" s="9" t="s">
        <v>188</v>
      </c>
      <c r="G11321" s="9" t="s">
        <v>236</v>
      </c>
      <c r="H11321" s="9" t="s">
        <v>162</v>
      </c>
      <c r="I11321" s="9" t="s">
        <v>280</v>
      </c>
      <c r="J11321" s="9" t="s">
        <v>16009</v>
      </c>
      <c r="K11321" s="9" t="s">
        <v>276</v>
      </c>
      <c r="L11321" s="9" t="s">
        <v>12094</v>
      </c>
      <c r="M11321" s="9" t="s">
        <v>13845</v>
      </c>
      <c r="N11321" s="9" t="s">
        <v>197</v>
      </c>
      <c r="O11321" s="9" t="s">
        <v>182</v>
      </c>
      <c r="P11321" s="9" t="s">
        <v>13226</v>
      </c>
      <c r="Q11321" s="9" t="s">
        <v>219</v>
      </c>
      <c r="R11321" s="9">
        <v>0</v>
      </c>
      <c r="S11321" s="9">
        <v>28</v>
      </c>
      <c r="U11321" s="9" t="s">
        <v>242</v>
      </c>
      <c r="X11321" s="9">
        <f>INDEX(SLA_Policy!$D$2:$D$5,MATCH(F11321,SLA_Policy!$A$2:$A$5,0))</f>
        <v>72</v>
      </c>
      <c r="Y11321" s="9" t="str">
        <f>IF(E11321="Cancelled","Excluded",IF(D11321="",IF((SLA_Policy!$B$8-B11321)*24&gt;X11321,"Open - Breached","Open - On Track"),IF((D11321-B11321)*24&lt;=X11321,"Met","Breached")))</f>
        <v>Met</v>
      </c>
    </row>
    <row r="11322" spans="1:25" x14ac:dyDescent="0.25">
      <c r="A11322" s="9" t="s">
        <v>16010</v>
      </c>
      <c r="B11322" s="23">
        <v>46245.652083333298</v>
      </c>
      <c r="C11322" s="23">
        <v>46245.652777777803</v>
      </c>
      <c r="D11322" s="23">
        <v>46245.665972222203</v>
      </c>
      <c r="E11322" s="9" t="s">
        <v>212</v>
      </c>
      <c r="F11322" s="9" t="s">
        <v>188</v>
      </c>
      <c r="G11322" s="9" t="s">
        <v>213</v>
      </c>
      <c r="H11322" s="9" t="s">
        <v>161</v>
      </c>
      <c r="I11322" s="9" t="s">
        <v>389</v>
      </c>
      <c r="J11322" s="9" t="s">
        <v>435</v>
      </c>
      <c r="K11322" s="9" t="s">
        <v>215</v>
      </c>
      <c r="L11322" s="9" t="s">
        <v>226</v>
      </c>
      <c r="M11322" s="9" t="s">
        <v>636</v>
      </c>
      <c r="N11322" s="9" t="s">
        <v>198</v>
      </c>
      <c r="O11322" s="9" t="s">
        <v>116</v>
      </c>
      <c r="P11322" s="9" t="s">
        <v>551</v>
      </c>
      <c r="Q11322" s="9" t="s">
        <v>219</v>
      </c>
      <c r="R11322" s="9">
        <v>0</v>
      </c>
      <c r="S11322" s="9">
        <v>3</v>
      </c>
      <c r="U11322" s="9" t="s">
        <v>290</v>
      </c>
      <c r="X11322" s="9">
        <f>INDEX(SLA_Policy!$D$2:$D$5,MATCH(F11322,SLA_Policy!$A$2:$A$5,0))</f>
        <v>72</v>
      </c>
      <c r="Y11322" s="9" t="str">
        <f>IF(E11322="Cancelled","Excluded",IF(D11322="",IF((SLA_Policy!$B$8-B11322)*24&gt;X11322,"Open - Breached","Open - On Track"),IF((D11322-B11322)*24&lt;=X11322,"Met","Breached")))</f>
        <v>Met</v>
      </c>
    </row>
    <row r="11323" spans="1:25" x14ac:dyDescent="0.25">
      <c r="A11323" s="9" t="s">
        <v>16011</v>
      </c>
      <c r="B11323" s="23">
        <v>46245.661111111098</v>
      </c>
      <c r="C11323" s="23">
        <v>46245.714583333298</v>
      </c>
      <c r="D11323" s="23">
        <v>46246.405555555597</v>
      </c>
      <c r="E11323" s="9" t="s">
        <v>212</v>
      </c>
      <c r="F11323" s="9" t="s">
        <v>189</v>
      </c>
      <c r="G11323" s="9" t="s">
        <v>213</v>
      </c>
      <c r="H11323" s="9" t="s">
        <v>164</v>
      </c>
      <c r="I11323" s="9" t="s">
        <v>478</v>
      </c>
      <c r="J11323" s="9" t="s">
        <v>1964</v>
      </c>
      <c r="K11323" s="9" t="s">
        <v>225</v>
      </c>
      <c r="L11323" s="9" t="s">
        <v>104</v>
      </c>
      <c r="M11323" s="9" t="s">
        <v>577</v>
      </c>
      <c r="N11323" s="9" t="s">
        <v>196</v>
      </c>
      <c r="O11323" s="9" t="s">
        <v>178</v>
      </c>
      <c r="P11323" s="9" t="s">
        <v>427</v>
      </c>
      <c r="Q11323" s="9" t="s">
        <v>219</v>
      </c>
      <c r="R11323" s="9">
        <v>0</v>
      </c>
      <c r="S11323" s="9">
        <v>17</v>
      </c>
      <c r="T11323" s="9" t="s">
        <v>464</v>
      </c>
      <c r="U11323" s="9" t="s">
        <v>290</v>
      </c>
      <c r="X11323" s="9">
        <f>INDEX(SLA_Policy!$D$2:$D$5,MATCH(F11323,SLA_Policy!$A$2:$A$5,0))</f>
        <v>120</v>
      </c>
      <c r="Y11323" s="9" t="str">
        <f>IF(E11323="Cancelled","Excluded",IF(D11323="",IF((SLA_Policy!$B$8-B11323)*24&gt;X11323,"Open - Breached","Open - On Track"),IF((D11323-B11323)*24&lt;=X11323,"Met","Breached")))</f>
        <v>Met</v>
      </c>
    </row>
    <row r="11324" spans="1:25" x14ac:dyDescent="0.25">
      <c r="A11324" s="9" t="s">
        <v>16012</v>
      </c>
      <c r="B11324" s="23">
        <v>46245.666666666701</v>
      </c>
      <c r="C11324" s="23">
        <v>46245.670138888898</v>
      </c>
      <c r="D11324" s="23">
        <v>46245.685416666704</v>
      </c>
      <c r="E11324" s="9" t="s">
        <v>212</v>
      </c>
      <c r="F11324" s="9" t="s">
        <v>189</v>
      </c>
      <c r="G11324" s="9" t="s">
        <v>213</v>
      </c>
      <c r="H11324" s="9" t="s">
        <v>161</v>
      </c>
      <c r="I11324" s="9" t="s">
        <v>389</v>
      </c>
      <c r="J11324" s="9" t="s">
        <v>1657</v>
      </c>
      <c r="K11324" s="9" t="s">
        <v>14602</v>
      </c>
      <c r="L11324" s="9" t="s">
        <v>12094</v>
      </c>
      <c r="M11324" s="9" t="s">
        <v>14666</v>
      </c>
      <c r="N11324" s="9" t="s">
        <v>198</v>
      </c>
      <c r="O11324" s="9" t="s">
        <v>182</v>
      </c>
      <c r="P11324" s="9" t="s">
        <v>13226</v>
      </c>
      <c r="Q11324" s="9" t="s">
        <v>219</v>
      </c>
      <c r="R11324" s="9">
        <v>0</v>
      </c>
      <c r="S11324" s="9">
        <v>4</v>
      </c>
      <c r="U11324" s="9" t="s">
        <v>221</v>
      </c>
      <c r="X11324" s="9">
        <f>INDEX(SLA_Policy!$D$2:$D$5,MATCH(F11324,SLA_Policy!$A$2:$A$5,0))</f>
        <v>120</v>
      </c>
      <c r="Y11324" s="9" t="str">
        <f>IF(E11324="Cancelled","Excluded",IF(D11324="",IF((SLA_Policy!$B$8-B11324)*24&gt;X11324,"Open - Breached","Open - On Track"),IF((D11324-B11324)*24&lt;=X11324,"Met","Breached")))</f>
        <v>Met</v>
      </c>
    </row>
    <row r="11325" spans="1:25" x14ac:dyDescent="0.25">
      <c r="A11325" s="9" t="s">
        <v>16013</v>
      </c>
      <c r="B11325" s="23">
        <v>46245.681250000001</v>
      </c>
      <c r="C11325" s="23">
        <v>46246.326388888898</v>
      </c>
      <c r="D11325" s="23">
        <v>46246.347916666702</v>
      </c>
      <c r="E11325" s="9" t="s">
        <v>212</v>
      </c>
      <c r="F11325" s="9" t="s">
        <v>189</v>
      </c>
      <c r="G11325" s="9" t="s">
        <v>236</v>
      </c>
      <c r="H11325" s="9" t="s">
        <v>167</v>
      </c>
      <c r="I11325" s="9" t="s">
        <v>255</v>
      </c>
      <c r="J11325" s="9" t="s">
        <v>16014</v>
      </c>
      <c r="K11325" s="9" t="s">
        <v>225</v>
      </c>
      <c r="L11325" s="9" t="s">
        <v>216</v>
      </c>
      <c r="M11325" s="9" t="s">
        <v>1240</v>
      </c>
      <c r="N11325" s="9" t="s">
        <v>197</v>
      </c>
      <c r="O11325" s="9" t="s">
        <v>116</v>
      </c>
      <c r="P11325" s="9" t="s">
        <v>590</v>
      </c>
      <c r="Q11325" s="9" t="s">
        <v>219</v>
      </c>
      <c r="R11325" s="9">
        <v>0</v>
      </c>
      <c r="S11325" s="9">
        <v>7</v>
      </c>
      <c r="U11325" s="9" t="s">
        <v>242</v>
      </c>
      <c r="X11325" s="9">
        <f>INDEX(SLA_Policy!$D$2:$D$5,MATCH(F11325,SLA_Policy!$A$2:$A$5,0))</f>
        <v>120</v>
      </c>
      <c r="Y11325" s="9" t="str">
        <f>IF(E11325="Cancelled","Excluded",IF(D11325="",IF((SLA_Policy!$B$8-B11325)*24&gt;X11325,"Open - Breached","Open - On Track"),IF((D11325-B11325)*24&lt;=X11325,"Met","Breached")))</f>
        <v>Met</v>
      </c>
    </row>
    <row r="11326" spans="1:25" x14ac:dyDescent="0.25">
      <c r="A11326" s="9" t="s">
        <v>16015</v>
      </c>
      <c r="B11326" s="23">
        <v>46245.684027777803</v>
      </c>
      <c r="C11326" s="23">
        <v>46245.6875</v>
      </c>
      <c r="D11326" s="23">
        <v>46245.782638888901</v>
      </c>
      <c r="E11326" s="9" t="s">
        <v>212</v>
      </c>
      <c r="F11326" s="9" t="s">
        <v>187</v>
      </c>
      <c r="G11326" s="9" t="s">
        <v>213</v>
      </c>
      <c r="H11326" s="9" t="s">
        <v>166</v>
      </c>
      <c r="I11326" s="9" t="s">
        <v>286</v>
      </c>
      <c r="J11326" s="9" t="s">
        <v>447</v>
      </c>
      <c r="K11326" s="9" t="s">
        <v>303</v>
      </c>
      <c r="L11326" s="9" t="s">
        <v>104</v>
      </c>
      <c r="M11326" s="9" t="s">
        <v>5905</v>
      </c>
      <c r="N11326" s="9" t="s">
        <v>197</v>
      </c>
      <c r="O11326" s="9" t="s">
        <v>181</v>
      </c>
      <c r="P11326" s="9" t="s">
        <v>445</v>
      </c>
      <c r="Q11326" s="9" t="s">
        <v>273</v>
      </c>
      <c r="R11326" s="9">
        <v>0</v>
      </c>
      <c r="S11326" s="9">
        <v>4</v>
      </c>
      <c r="U11326" s="9" t="s">
        <v>376</v>
      </c>
      <c r="W11326" s="9">
        <v>5</v>
      </c>
      <c r="X11326" s="9">
        <f>INDEX(SLA_Policy!$D$2:$D$5,MATCH(F11326,SLA_Policy!$A$2:$A$5,0))</f>
        <v>8</v>
      </c>
      <c r="Y11326" s="9" t="str">
        <f>IF(E11326="Cancelled","Excluded",IF(D11326="",IF((SLA_Policy!$B$8-B11326)*24&gt;X11326,"Open - Breached","Open - On Track"),IF((D11326-B11326)*24&lt;=X11326,"Met","Breached")))</f>
        <v>Met</v>
      </c>
    </row>
    <row r="11327" spans="1:25" x14ac:dyDescent="0.25">
      <c r="A11327" s="9" t="s">
        <v>16016</v>
      </c>
      <c r="B11327" s="23">
        <v>46245.704861111102</v>
      </c>
      <c r="C11327" s="23">
        <v>46245.712500000001</v>
      </c>
      <c r="D11327" s="23">
        <v>46246.563888888901</v>
      </c>
      <c r="E11327" s="9" t="s">
        <v>212</v>
      </c>
      <c r="F11327" s="9" t="s">
        <v>188</v>
      </c>
      <c r="G11327" s="9" t="s">
        <v>213</v>
      </c>
      <c r="H11327" s="9" t="s">
        <v>162</v>
      </c>
      <c r="I11327" s="9" t="s">
        <v>345</v>
      </c>
      <c r="J11327" s="9" t="s">
        <v>14209</v>
      </c>
      <c r="K11327" s="9" t="s">
        <v>239</v>
      </c>
      <c r="L11327" s="9" t="s">
        <v>104</v>
      </c>
      <c r="M11327" s="9" t="s">
        <v>2451</v>
      </c>
      <c r="N11327" s="9" t="s">
        <v>198</v>
      </c>
      <c r="O11327" s="9" t="s">
        <v>116</v>
      </c>
      <c r="P11327" s="9" t="s">
        <v>342</v>
      </c>
      <c r="Q11327" s="9" t="s">
        <v>219</v>
      </c>
      <c r="R11327" s="9">
        <v>0</v>
      </c>
      <c r="S11327" s="9">
        <v>26</v>
      </c>
      <c r="U11327" s="9" t="s">
        <v>661</v>
      </c>
      <c r="X11327" s="9">
        <f>INDEX(SLA_Policy!$D$2:$D$5,MATCH(F11327,SLA_Policy!$A$2:$A$5,0))</f>
        <v>72</v>
      </c>
      <c r="Y11327" s="9" t="str">
        <f>IF(E11327="Cancelled","Excluded",IF(D11327="",IF((SLA_Policy!$B$8-B11327)*24&gt;X11327,"Open - Breached","Open - On Track"),IF((D11327-B11327)*24&lt;=X11327,"Met","Breached")))</f>
        <v>Met</v>
      </c>
    </row>
    <row r="11328" spans="1:25" x14ac:dyDescent="0.25">
      <c r="A11328" s="9" t="s">
        <v>16017</v>
      </c>
      <c r="B11328" s="23">
        <v>46245.706250000003</v>
      </c>
      <c r="C11328" s="23">
        <v>46245.720138888901</v>
      </c>
      <c r="D11328" s="23">
        <v>46247.5534722222</v>
      </c>
      <c r="E11328" s="9" t="s">
        <v>212</v>
      </c>
      <c r="F11328" s="9" t="s">
        <v>189</v>
      </c>
      <c r="G11328" s="9" t="s">
        <v>213</v>
      </c>
      <c r="H11328" s="9" t="s">
        <v>88</v>
      </c>
      <c r="I11328" s="9" t="s">
        <v>354</v>
      </c>
      <c r="J11328" s="9" t="s">
        <v>16018</v>
      </c>
      <c r="K11328" s="9" t="s">
        <v>215</v>
      </c>
      <c r="L11328" s="9" t="s">
        <v>282</v>
      </c>
      <c r="M11328" s="9" t="s">
        <v>2718</v>
      </c>
      <c r="N11328" s="9" t="s">
        <v>199</v>
      </c>
      <c r="O11328" s="9" t="s">
        <v>180</v>
      </c>
      <c r="P11328" s="9" t="s">
        <v>368</v>
      </c>
      <c r="Q11328" s="9" t="s">
        <v>219</v>
      </c>
      <c r="R11328" s="9">
        <v>1</v>
      </c>
      <c r="S11328" s="9">
        <v>46</v>
      </c>
      <c r="T11328" s="9" t="s">
        <v>229</v>
      </c>
      <c r="U11328" s="9" t="s">
        <v>266</v>
      </c>
      <c r="X11328" s="9">
        <f>INDEX(SLA_Policy!$D$2:$D$5,MATCH(F11328,SLA_Policy!$A$2:$A$5,0))</f>
        <v>120</v>
      </c>
      <c r="Y11328" s="9" t="str">
        <f>IF(E11328="Cancelled","Excluded",IF(D11328="",IF((SLA_Policy!$B$8-B11328)*24&gt;X11328,"Open - Breached","Open - On Track"),IF((D11328-B11328)*24&lt;=X11328,"Met","Breached")))</f>
        <v>Met</v>
      </c>
    </row>
    <row r="11329" spans="1:25" x14ac:dyDescent="0.25">
      <c r="A11329" s="9" t="s">
        <v>16019</v>
      </c>
      <c r="B11329" s="23">
        <v>46245.725694444503</v>
      </c>
      <c r="C11329" s="23">
        <v>46245.755555555603</v>
      </c>
      <c r="D11329" s="23">
        <v>46246.351388888899</v>
      </c>
      <c r="E11329" s="9" t="s">
        <v>212</v>
      </c>
      <c r="F11329" s="9" t="s">
        <v>188</v>
      </c>
      <c r="G11329" s="9" t="s">
        <v>236</v>
      </c>
      <c r="H11329" s="9" t="s">
        <v>164</v>
      </c>
      <c r="I11329" s="9" t="s">
        <v>421</v>
      </c>
      <c r="J11329" s="9" t="s">
        <v>422</v>
      </c>
      <c r="K11329" s="9" t="s">
        <v>225</v>
      </c>
      <c r="L11329" s="9" t="s">
        <v>104</v>
      </c>
      <c r="M11329" s="9" t="s">
        <v>8626</v>
      </c>
      <c r="N11329" s="9" t="s">
        <v>196</v>
      </c>
      <c r="O11329" s="9" t="s">
        <v>180</v>
      </c>
      <c r="P11329" s="9" t="s">
        <v>318</v>
      </c>
      <c r="Q11329" s="9" t="s">
        <v>219</v>
      </c>
      <c r="R11329" s="9">
        <v>0</v>
      </c>
      <c r="S11329" s="9">
        <v>19</v>
      </c>
      <c r="T11329" s="9" t="s">
        <v>343</v>
      </c>
      <c r="U11329" s="9" t="s">
        <v>242</v>
      </c>
      <c r="X11329" s="9">
        <f>INDEX(SLA_Policy!$D$2:$D$5,MATCH(F11329,SLA_Policy!$A$2:$A$5,0))</f>
        <v>72</v>
      </c>
      <c r="Y11329" s="9" t="str">
        <f>IF(E11329="Cancelled","Excluded",IF(D11329="",IF((SLA_Policy!$B$8-B11329)*24&gt;X11329,"Open - Breached","Open - On Track"),IF((D11329-B11329)*24&lt;=X11329,"Met","Breached")))</f>
        <v>Met</v>
      </c>
    </row>
    <row r="11330" spans="1:25" x14ac:dyDescent="0.25">
      <c r="A11330" s="9" t="s">
        <v>16020</v>
      </c>
      <c r="B11330" s="23">
        <v>46245.7409722222</v>
      </c>
      <c r="C11330" s="23">
        <v>46246.307638888902</v>
      </c>
      <c r="D11330" s="23">
        <v>46246.750694444498</v>
      </c>
      <c r="E11330" s="9" t="s">
        <v>212</v>
      </c>
      <c r="F11330" s="9" t="s">
        <v>189</v>
      </c>
      <c r="G11330" s="9" t="s">
        <v>213</v>
      </c>
      <c r="H11330" s="9" t="s">
        <v>163</v>
      </c>
      <c r="I11330" s="9" t="s">
        <v>250</v>
      </c>
      <c r="J11330" s="9" t="s">
        <v>2125</v>
      </c>
      <c r="K11330" s="9" t="s">
        <v>246</v>
      </c>
      <c r="L11330" s="9" t="s">
        <v>104</v>
      </c>
      <c r="M11330" s="9" t="s">
        <v>1884</v>
      </c>
      <c r="N11330" s="9" t="s">
        <v>197</v>
      </c>
      <c r="O11330" s="9" t="s">
        <v>176</v>
      </c>
      <c r="P11330" s="9" t="s">
        <v>419</v>
      </c>
      <c r="Q11330" s="9" t="s">
        <v>219</v>
      </c>
      <c r="R11330" s="9">
        <v>0</v>
      </c>
      <c r="S11330" s="9">
        <v>15</v>
      </c>
      <c r="T11330" s="9" t="s">
        <v>136</v>
      </c>
      <c r="U11330" s="9" t="s">
        <v>230</v>
      </c>
      <c r="X11330" s="9">
        <f>INDEX(SLA_Policy!$D$2:$D$5,MATCH(F11330,SLA_Policy!$A$2:$A$5,0))</f>
        <v>120</v>
      </c>
      <c r="Y11330" s="9" t="str">
        <f>IF(E11330="Cancelled","Excluded",IF(D11330="",IF((SLA_Policy!$B$8-B11330)*24&gt;X11330,"Open - Breached","Open - On Track"),IF((D11330-B11330)*24&lt;=X11330,"Met","Breached")))</f>
        <v>Met</v>
      </c>
    </row>
    <row r="11331" spans="1:25" x14ac:dyDescent="0.25">
      <c r="A11331" s="9" t="s">
        <v>16021</v>
      </c>
      <c r="B11331" s="23">
        <v>46245.743055555598</v>
      </c>
      <c r="C11331" s="23">
        <v>46245.747222222199</v>
      </c>
      <c r="D11331" s="23">
        <v>46247.347222222197</v>
      </c>
      <c r="E11331" s="9" t="s">
        <v>212</v>
      </c>
      <c r="F11331" s="9" t="s">
        <v>188</v>
      </c>
      <c r="G11331" s="9" t="s">
        <v>213</v>
      </c>
      <c r="H11331" s="9" t="s">
        <v>163</v>
      </c>
      <c r="I11331" s="9" t="s">
        <v>405</v>
      </c>
      <c r="J11331" s="9" t="s">
        <v>5980</v>
      </c>
      <c r="K11331" s="9" t="s">
        <v>225</v>
      </c>
      <c r="L11331" s="9" t="s">
        <v>216</v>
      </c>
      <c r="M11331" s="9" t="s">
        <v>1240</v>
      </c>
      <c r="N11331" s="9" t="s">
        <v>198</v>
      </c>
      <c r="O11331" s="9" t="s">
        <v>176</v>
      </c>
      <c r="P11331" s="9" t="s">
        <v>419</v>
      </c>
      <c r="Q11331" s="9" t="s">
        <v>219</v>
      </c>
      <c r="R11331" s="9">
        <v>0</v>
      </c>
      <c r="S11331" s="9">
        <v>16</v>
      </c>
      <c r="U11331" s="9" t="s">
        <v>230</v>
      </c>
      <c r="W11331" s="9">
        <v>5</v>
      </c>
      <c r="X11331" s="9">
        <f>INDEX(SLA_Policy!$D$2:$D$5,MATCH(F11331,SLA_Policy!$A$2:$A$5,0))</f>
        <v>72</v>
      </c>
      <c r="Y11331" s="9" t="str">
        <f>IF(E11331="Cancelled","Excluded",IF(D11331="",IF((SLA_Policy!$B$8-B11331)*24&gt;X11331,"Open - Breached","Open - On Track"),IF((D11331-B11331)*24&lt;=X11331,"Met","Breached")))</f>
        <v>Met</v>
      </c>
    </row>
    <row r="11332" spans="1:25" x14ac:dyDescent="0.25">
      <c r="A11332" s="9" t="s">
        <v>16022</v>
      </c>
      <c r="B11332" s="23">
        <v>46245.747222222199</v>
      </c>
      <c r="C11332" s="23">
        <v>46245.752777777801</v>
      </c>
      <c r="D11332" s="23">
        <v>46246.4152777778</v>
      </c>
      <c r="E11332" s="9" t="s">
        <v>212</v>
      </c>
      <c r="F11332" s="9" t="s">
        <v>187</v>
      </c>
      <c r="G11332" s="9" t="s">
        <v>213</v>
      </c>
      <c r="H11332" s="9" t="s">
        <v>165</v>
      </c>
      <c r="I11332" s="9" t="s">
        <v>567</v>
      </c>
      <c r="J11332" s="9" t="s">
        <v>8798</v>
      </c>
      <c r="K11332" s="9" t="s">
        <v>239</v>
      </c>
      <c r="L11332" s="9" t="s">
        <v>104</v>
      </c>
      <c r="M11332" s="9" t="s">
        <v>5131</v>
      </c>
      <c r="N11332" s="9" t="s">
        <v>197</v>
      </c>
      <c r="O11332" s="9" t="s">
        <v>176</v>
      </c>
      <c r="P11332" s="9" t="s">
        <v>228</v>
      </c>
      <c r="Q11332" s="9" t="s">
        <v>273</v>
      </c>
      <c r="R11332" s="9">
        <v>1</v>
      </c>
      <c r="S11332" s="9">
        <v>18</v>
      </c>
      <c r="U11332" s="9" t="s">
        <v>376</v>
      </c>
      <c r="X11332" s="9">
        <f>INDEX(SLA_Policy!$D$2:$D$5,MATCH(F11332,SLA_Policy!$A$2:$A$5,0))</f>
        <v>8</v>
      </c>
      <c r="Y11332" s="9" t="str">
        <f>IF(E11332="Cancelled","Excluded",IF(D11332="",IF((SLA_Policy!$B$8-B11332)*24&gt;X11332,"Open - Breached","Open - On Track"),IF((D11332-B11332)*24&lt;=X11332,"Met","Breached")))</f>
        <v>Breached</v>
      </c>
    </row>
    <row r="11333" spans="1:25" x14ac:dyDescent="0.25">
      <c r="A11333" s="9" t="s">
        <v>16023</v>
      </c>
      <c r="B11333" s="23">
        <v>46245.752083333296</v>
      </c>
      <c r="C11333" s="23">
        <v>46246.371527777803</v>
      </c>
      <c r="D11333" s="23">
        <v>46246.701388888898</v>
      </c>
      <c r="E11333" s="9" t="s">
        <v>212</v>
      </c>
      <c r="F11333" s="9" t="s">
        <v>188</v>
      </c>
      <c r="G11333" s="9" t="s">
        <v>213</v>
      </c>
      <c r="H11333" s="9" t="s">
        <v>167</v>
      </c>
      <c r="I11333" s="9" t="s">
        <v>349</v>
      </c>
      <c r="J11333" s="9" t="s">
        <v>13979</v>
      </c>
      <c r="K11333" s="9" t="s">
        <v>215</v>
      </c>
      <c r="L11333" s="9" t="s">
        <v>216</v>
      </c>
      <c r="M11333" s="9" t="s">
        <v>712</v>
      </c>
      <c r="N11333" s="9" t="s">
        <v>196</v>
      </c>
      <c r="O11333" s="9" t="s">
        <v>180</v>
      </c>
      <c r="P11333" s="9" t="s">
        <v>368</v>
      </c>
      <c r="Q11333" s="9" t="s">
        <v>219</v>
      </c>
      <c r="R11333" s="9">
        <v>0</v>
      </c>
      <c r="S11333" s="9">
        <v>21</v>
      </c>
      <c r="U11333" s="9" t="s">
        <v>266</v>
      </c>
      <c r="W11333" s="9">
        <v>5</v>
      </c>
      <c r="X11333" s="9">
        <f>INDEX(SLA_Policy!$D$2:$D$5,MATCH(F11333,SLA_Policy!$A$2:$A$5,0))</f>
        <v>72</v>
      </c>
      <c r="Y11333" s="9" t="str">
        <f>IF(E11333="Cancelled","Excluded",IF(D11333="",IF((SLA_Policy!$B$8-B11333)*24&gt;X11333,"Open - Breached","Open - On Track"),IF((D11333-B11333)*24&lt;=X11333,"Met","Breached")))</f>
        <v>Met</v>
      </c>
    </row>
    <row r="11334" spans="1:25" x14ac:dyDescent="0.25">
      <c r="A11334" s="9" t="s">
        <v>16024</v>
      </c>
      <c r="B11334" s="23">
        <v>46245.976388888899</v>
      </c>
      <c r="C11334" s="23">
        <v>46246.336805555598</v>
      </c>
      <c r="D11334" s="23">
        <v>46246.358333333301</v>
      </c>
      <c r="E11334" s="9" t="s">
        <v>212</v>
      </c>
      <c r="F11334" s="9" t="s">
        <v>189</v>
      </c>
      <c r="G11334" s="9" t="s">
        <v>213</v>
      </c>
      <c r="H11334" s="9" t="s">
        <v>161</v>
      </c>
      <c r="I11334" s="9" t="s">
        <v>389</v>
      </c>
      <c r="J11334" s="9" t="s">
        <v>1581</v>
      </c>
      <c r="K11334" s="9" t="s">
        <v>303</v>
      </c>
      <c r="L11334" s="9" t="s">
        <v>311</v>
      </c>
      <c r="M11334" s="9" t="s">
        <v>2945</v>
      </c>
      <c r="N11334" s="9" t="s">
        <v>198</v>
      </c>
      <c r="O11334" s="9" t="s">
        <v>116</v>
      </c>
      <c r="P11334" s="9" t="s">
        <v>551</v>
      </c>
      <c r="Q11334" s="9" t="s">
        <v>219</v>
      </c>
      <c r="R11334" s="9">
        <v>0</v>
      </c>
      <c r="S11334" s="9">
        <v>3</v>
      </c>
      <c r="U11334" s="9" t="s">
        <v>290</v>
      </c>
      <c r="X11334" s="9">
        <f>INDEX(SLA_Policy!$D$2:$D$5,MATCH(F11334,SLA_Policy!$A$2:$A$5,0))</f>
        <v>120</v>
      </c>
      <c r="Y11334" s="9" t="str">
        <f>IF(E11334="Cancelled","Excluded",IF(D11334="",IF((SLA_Policy!$B$8-B11334)*24&gt;X11334,"Open - Breached","Open - On Track"),IF((D11334-B11334)*24&lt;=X11334,"Met","Breached")))</f>
        <v>Met</v>
      </c>
    </row>
    <row r="11335" spans="1:25" x14ac:dyDescent="0.25">
      <c r="A11335" s="9" t="s">
        <v>16025</v>
      </c>
      <c r="B11335" s="23">
        <v>46246.2902777778</v>
      </c>
      <c r="C11335" s="23">
        <v>46246.410416666702</v>
      </c>
      <c r="D11335" s="23">
        <v>46246.581250000003</v>
      </c>
      <c r="E11335" s="9" t="s">
        <v>212</v>
      </c>
      <c r="F11335" s="9" t="s">
        <v>188</v>
      </c>
      <c r="G11335" s="9" t="s">
        <v>236</v>
      </c>
      <c r="H11335" s="9" t="s">
        <v>163</v>
      </c>
      <c r="I11335" s="9" t="s">
        <v>327</v>
      </c>
      <c r="J11335" s="9" t="s">
        <v>328</v>
      </c>
      <c r="K11335" s="9" t="s">
        <v>246</v>
      </c>
      <c r="L11335" s="9" t="s">
        <v>371</v>
      </c>
      <c r="M11335" s="9" t="s">
        <v>375</v>
      </c>
      <c r="N11335" s="9" t="s">
        <v>196</v>
      </c>
      <c r="O11335" s="9" t="s">
        <v>176</v>
      </c>
      <c r="P11335" s="9" t="s">
        <v>228</v>
      </c>
      <c r="Q11335" s="9" t="s">
        <v>273</v>
      </c>
      <c r="R11335" s="9">
        <v>0</v>
      </c>
      <c r="S11335" s="9">
        <v>27</v>
      </c>
      <c r="U11335" s="9" t="s">
        <v>242</v>
      </c>
      <c r="W11335" s="9">
        <v>5</v>
      </c>
      <c r="X11335" s="9">
        <f>INDEX(SLA_Policy!$D$2:$D$5,MATCH(F11335,SLA_Policy!$A$2:$A$5,0))</f>
        <v>72</v>
      </c>
      <c r="Y11335" s="9" t="str">
        <f>IF(E11335="Cancelled","Excluded",IF(D11335="",IF((SLA_Policy!$B$8-B11335)*24&gt;X11335,"Open - Breached","Open - On Track"),IF((D11335-B11335)*24&lt;=X11335,"Met","Breached")))</f>
        <v>Met</v>
      </c>
    </row>
    <row r="11336" spans="1:25" x14ac:dyDescent="0.25">
      <c r="A11336" s="9" t="s">
        <v>16026</v>
      </c>
      <c r="B11336" s="23">
        <v>46246.3</v>
      </c>
      <c r="C11336" s="23">
        <v>46246.425000000003</v>
      </c>
      <c r="D11336" s="23">
        <v>46247.35</v>
      </c>
      <c r="E11336" s="9" t="s">
        <v>212</v>
      </c>
      <c r="F11336" s="9" t="s">
        <v>188</v>
      </c>
      <c r="G11336" s="9" t="s">
        <v>236</v>
      </c>
      <c r="H11336" s="9" t="s">
        <v>162</v>
      </c>
      <c r="I11336" s="9" t="s">
        <v>280</v>
      </c>
      <c r="J11336" s="9" t="s">
        <v>1523</v>
      </c>
      <c r="K11336" s="9" t="s">
        <v>215</v>
      </c>
      <c r="L11336" s="9" t="s">
        <v>293</v>
      </c>
      <c r="M11336" s="9" t="s">
        <v>294</v>
      </c>
      <c r="N11336" s="9" t="s">
        <v>196</v>
      </c>
      <c r="O11336" s="9" t="s">
        <v>179</v>
      </c>
      <c r="P11336" s="9" t="s">
        <v>264</v>
      </c>
      <c r="Q11336" s="9" t="s">
        <v>273</v>
      </c>
      <c r="R11336" s="9">
        <v>0</v>
      </c>
      <c r="S11336" s="9">
        <v>23</v>
      </c>
      <c r="U11336" s="9" t="s">
        <v>242</v>
      </c>
      <c r="X11336" s="9">
        <f>INDEX(SLA_Policy!$D$2:$D$5,MATCH(F11336,SLA_Policy!$A$2:$A$5,0))</f>
        <v>72</v>
      </c>
      <c r="Y11336" s="9" t="str">
        <f>IF(E11336="Cancelled","Excluded",IF(D11336="",IF((SLA_Policy!$B$8-B11336)*24&gt;X11336,"Open - Breached","Open - On Track"),IF((D11336-B11336)*24&lt;=X11336,"Met","Breached")))</f>
        <v>Met</v>
      </c>
    </row>
    <row r="11337" spans="1:25" x14ac:dyDescent="0.25">
      <c r="A11337" s="9" t="s">
        <v>16027</v>
      </c>
      <c r="B11337" s="23">
        <v>46246.311805555597</v>
      </c>
      <c r="C11337" s="23">
        <v>46246.344444444498</v>
      </c>
      <c r="D11337" s="23">
        <v>46246.447916666701</v>
      </c>
      <c r="E11337" s="9" t="s">
        <v>212</v>
      </c>
      <c r="F11337" s="9" t="s">
        <v>188</v>
      </c>
      <c r="G11337" s="9" t="s">
        <v>213</v>
      </c>
      <c r="H11337" s="9" t="s">
        <v>167</v>
      </c>
      <c r="I11337" s="9" t="s">
        <v>362</v>
      </c>
      <c r="J11337" s="9" t="s">
        <v>16028</v>
      </c>
      <c r="K11337" s="9" t="s">
        <v>215</v>
      </c>
      <c r="L11337" s="9" t="s">
        <v>311</v>
      </c>
      <c r="M11337" s="9" t="s">
        <v>3168</v>
      </c>
      <c r="N11337" s="9" t="s">
        <v>196</v>
      </c>
      <c r="O11337" s="9" t="s">
        <v>176</v>
      </c>
      <c r="P11337" s="9" t="s">
        <v>419</v>
      </c>
      <c r="Q11337" s="9" t="s">
        <v>219</v>
      </c>
      <c r="R11337" s="9">
        <v>0</v>
      </c>
      <c r="S11337" s="9">
        <v>33</v>
      </c>
      <c r="U11337" s="9" t="s">
        <v>290</v>
      </c>
      <c r="X11337" s="9">
        <f>INDEX(SLA_Policy!$D$2:$D$5,MATCH(F11337,SLA_Policy!$A$2:$A$5,0))</f>
        <v>72</v>
      </c>
      <c r="Y11337" s="9" t="str">
        <f>IF(E11337="Cancelled","Excluded",IF(D11337="",IF((SLA_Policy!$B$8-B11337)*24&gt;X11337,"Open - Breached","Open - On Track"),IF((D11337-B11337)*24&lt;=X11337,"Met","Breached")))</f>
        <v>Met</v>
      </c>
    </row>
    <row r="11338" spans="1:25" x14ac:dyDescent="0.25">
      <c r="A11338" s="9" t="s">
        <v>16029</v>
      </c>
      <c r="B11338" s="23">
        <v>46246.314583333296</v>
      </c>
      <c r="C11338" s="23">
        <v>46246.316666666702</v>
      </c>
      <c r="D11338" s="23">
        <v>46246.347916666702</v>
      </c>
      <c r="E11338" s="9" t="s">
        <v>212</v>
      </c>
      <c r="F11338" s="9" t="s">
        <v>188</v>
      </c>
      <c r="G11338" s="9" t="s">
        <v>213</v>
      </c>
      <c r="H11338" s="9" t="s">
        <v>161</v>
      </c>
      <c r="I11338" s="9" t="s">
        <v>389</v>
      </c>
      <c r="J11338" s="9" t="s">
        <v>767</v>
      </c>
      <c r="K11338" s="9" t="s">
        <v>303</v>
      </c>
      <c r="L11338" s="9" t="s">
        <v>270</v>
      </c>
      <c r="M11338" s="9" t="s">
        <v>2448</v>
      </c>
      <c r="N11338" s="9" t="s">
        <v>198</v>
      </c>
      <c r="O11338" s="9" t="s">
        <v>116</v>
      </c>
      <c r="P11338" s="9" t="s">
        <v>218</v>
      </c>
      <c r="Q11338" s="9" t="s">
        <v>219</v>
      </c>
      <c r="R11338" s="9">
        <v>0</v>
      </c>
      <c r="S11338" s="9">
        <v>10</v>
      </c>
      <c r="U11338" s="9" t="s">
        <v>221</v>
      </c>
      <c r="X11338" s="9">
        <f>INDEX(SLA_Policy!$D$2:$D$5,MATCH(F11338,SLA_Policy!$A$2:$A$5,0))</f>
        <v>72</v>
      </c>
      <c r="Y11338" s="9" t="str">
        <f>IF(E11338="Cancelled","Excluded",IF(D11338="",IF((SLA_Policy!$B$8-B11338)*24&gt;X11338,"Open - Breached","Open - On Track"),IF((D11338-B11338)*24&lt;=X11338,"Met","Breached")))</f>
        <v>Met</v>
      </c>
    </row>
    <row r="11339" spans="1:25" x14ac:dyDescent="0.25">
      <c r="A11339" s="9" t="s">
        <v>16030</v>
      </c>
      <c r="B11339" s="23">
        <v>46246.314583333296</v>
      </c>
      <c r="C11339" s="23">
        <v>46246.315277777801</v>
      </c>
      <c r="D11339" s="23">
        <v>46247.328472222202</v>
      </c>
      <c r="E11339" s="9" t="s">
        <v>212</v>
      </c>
      <c r="F11339" s="9" t="s">
        <v>188</v>
      </c>
      <c r="G11339" s="9" t="s">
        <v>213</v>
      </c>
      <c r="H11339" s="9" t="s">
        <v>88</v>
      </c>
      <c r="I11339" s="9" t="s">
        <v>92</v>
      </c>
      <c r="J11339" s="9" t="s">
        <v>7906</v>
      </c>
      <c r="K11339" s="9" t="s">
        <v>239</v>
      </c>
      <c r="L11339" s="9" t="s">
        <v>104</v>
      </c>
      <c r="M11339" s="9" t="s">
        <v>1788</v>
      </c>
      <c r="N11339" s="9" t="s">
        <v>198</v>
      </c>
      <c r="O11339" s="9" t="s">
        <v>116</v>
      </c>
      <c r="P11339" s="9" t="s">
        <v>525</v>
      </c>
      <c r="Q11339" s="9" t="s">
        <v>219</v>
      </c>
      <c r="R11339" s="9">
        <v>0</v>
      </c>
      <c r="S11339" s="9">
        <v>20</v>
      </c>
      <c r="T11339" s="9" t="s">
        <v>136</v>
      </c>
      <c r="U11339" s="9" t="s">
        <v>266</v>
      </c>
      <c r="X11339" s="9">
        <f>INDEX(SLA_Policy!$D$2:$D$5,MATCH(F11339,SLA_Policy!$A$2:$A$5,0))</f>
        <v>72</v>
      </c>
      <c r="Y11339" s="9" t="str">
        <f>IF(E11339="Cancelled","Excluded",IF(D11339="",IF((SLA_Policy!$B$8-B11339)*24&gt;X11339,"Open - Breached","Open - On Track"),IF((D11339-B11339)*24&lt;=X11339,"Met","Breached")))</f>
        <v>Met</v>
      </c>
    </row>
    <row r="11340" spans="1:25" x14ac:dyDescent="0.25">
      <c r="A11340" s="9" t="s">
        <v>16031</v>
      </c>
      <c r="B11340" s="23">
        <v>46246.3347222222</v>
      </c>
      <c r="C11340" s="23">
        <v>46246.3527777778</v>
      </c>
      <c r="D11340" s="23">
        <v>46246.479861111096</v>
      </c>
      <c r="E11340" s="9" t="s">
        <v>212</v>
      </c>
      <c r="F11340" s="9" t="s">
        <v>189</v>
      </c>
      <c r="G11340" s="9" t="s">
        <v>213</v>
      </c>
      <c r="H11340" s="9" t="s">
        <v>167</v>
      </c>
      <c r="I11340" s="9" t="s">
        <v>684</v>
      </c>
      <c r="J11340" s="9" t="s">
        <v>16032</v>
      </c>
      <c r="K11340" s="9" t="s">
        <v>215</v>
      </c>
      <c r="L11340" s="9" t="s">
        <v>270</v>
      </c>
      <c r="M11340" s="9" t="s">
        <v>5021</v>
      </c>
      <c r="N11340" s="9" t="s">
        <v>199</v>
      </c>
      <c r="O11340" s="9" t="s">
        <v>116</v>
      </c>
      <c r="P11340" s="9" t="s">
        <v>551</v>
      </c>
      <c r="Q11340" s="9" t="s">
        <v>219</v>
      </c>
      <c r="R11340" s="9">
        <v>0</v>
      </c>
      <c r="S11340" s="9">
        <v>8</v>
      </c>
      <c r="U11340" s="9" t="s">
        <v>376</v>
      </c>
      <c r="X11340" s="9">
        <f>INDEX(SLA_Policy!$D$2:$D$5,MATCH(F11340,SLA_Policy!$A$2:$A$5,0))</f>
        <v>120</v>
      </c>
      <c r="Y11340" s="9" t="str">
        <f>IF(E11340="Cancelled","Excluded",IF(D11340="",IF((SLA_Policy!$B$8-B11340)*24&gt;X11340,"Open - Breached","Open - On Track"),IF((D11340-B11340)*24&lt;=X11340,"Met","Breached")))</f>
        <v>Met</v>
      </c>
    </row>
    <row r="11341" spans="1:25" x14ac:dyDescent="0.25">
      <c r="A11341" s="9" t="s">
        <v>16033</v>
      </c>
      <c r="B11341" s="23">
        <v>46246.335416666698</v>
      </c>
      <c r="C11341" s="23">
        <v>46246.337500000001</v>
      </c>
      <c r="D11341" s="23">
        <v>46248.378472222197</v>
      </c>
      <c r="E11341" s="9" t="s">
        <v>212</v>
      </c>
      <c r="F11341" s="9" t="s">
        <v>189</v>
      </c>
      <c r="G11341" s="9" t="s">
        <v>213</v>
      </c>
      <c r="H11341" s="9" t="s">
        <v>163</v>
      </c>
      <c r="I11341" s="9" t="s">
        <v>223</v>
      </c>
      <c r="J11341" s="9" t="s">
        <v>805</v>
      </c>
      <c r="K11341" s="9" t="s">
        <v>262</v>
      </c>
      <c r="L11341" s="9" t="s">
        <v>104</v>
      </c>
      <c r="M11341" s="9" t="s">
        <v>3039</v>
      </c>
      <c r="N11341" s="9" t="s">
        <v>200</v>
      </c>
      <c r="O11341" s="9" t="s">
        <v>176</v>
      </c>
      <c r="P11341" s="9" t="s">
        <v>570</v>
      </c>
      <c r="Q11341" s="9" t="s">
        <v>273</v>
      </c>
      <c r="R11341" s="9">
        <v>0</v>
      </c>
      <c r="S11341" s="9">
        <v>26</v>
      </c>
      <c r="T11341" s="9" t="s">
        <v>220</v>
      </c>
      <c r="U11341" s="9" t="s">
        <v>230</v>
      </c>
      <c r="W11341" s="9">
        <v>5</v>
      </c>
      <c r="X11341" s="9">
        <f>INDEX(SLA_Policy!$D$2:$D$5,MATCH(F11341,SLA_Policy!$A$2:$A$5,0))</f>
        <v>120</v>
      </c>
      <c r="Y11341" s="9" t="str">
        <f>IF(E11341="Cancelled","Excluded",IF(D11341="",IF((SLA_Policy!$B$8-B11341)*24&gt;X11341,"Open - Breached","Open - On Track"),IF((D11341-B11341)*24&lt;=X11341,"Met","Breached")))</f>
        <v>Met</v>
      </c>
    </row>
    <row r="11342" spans="1:25" x14ac:dyDescent="0.25">
      <c r="A11342" s="9" t="s">
        <v>16034</v>
      </c>
      <c r="B11342" s="23">
        <v>46246.340972222199</v>
      </c>
      <c r="C11342" s="23">
        <v>46246.342361111099</v>
      </c>
      <c r="D11342" s="23">
        <v>46247.404166666704</v>
      </c>
      <c r="E11342" s="9" t="s">
        <v>212</v>
      </c>
      <c r="F11342" s="9" t="s">
        <v>189</v>
      </c>
      <c r="G11342" s="9" t="s">
        <v>213</v>
      </c>
      <c r="H11342" s="9" t="s">
        <v>88</v>
      </c>
      <c r="I11342" s="9" t="s">
        <v>486</v>
      </c>
      <c r="J11342" s="9" t="s">
        <v>1664</v>
      </c>
      <c r="K11342" s="9" t="s">
        <v>246</v>
      </c>
      <c r="L11342" s="9" t="s">
        <v>371</v>
      </c>
      <c r="M11342" s="9" t="s">
        <v>375</v>
      </c>
      <c r="N11342" s="9" t="s">
        <v>198</v>
      </c>
      <c r="O11342" s="9" t="s">
        <v>178</v>
      </c>
      <c r="P11342" s="9" t="s">
        <v>414</v>
      </c>
      <c r="Q11342" s="9" t="s">
        <v>219</v>
      </c>
      <c r="R11342" s="9">
        <v>0</v>
      </c>
      <c r="S11342" s="9">
        <v>27</v>
      </c>
      <c r="U11342" s="9" t="s">
        <v>230</v>
      </c>
      <c r="W11342" s="9">
        <v>5</v>
      </c>
      <c r="X11342" s="9">
        <f>INDEX(SLA_Policy!$D$2:$D$5,MATCH(F11342,SLA_Policy!$A$2:$A$5,0))</f>
        <v>120</v>
      </c>
      <c r="Y11342" s="9" t="str">
        <f>IF(E11342="Cancelled","Excluded",IF(D11342="",IF((SLA_Policy!$B$8-B11342)*24&gt;X11342,"Open - Breached","Open - On Track"),IF((D11342-B11342)*24&lt;=X11342,"Met","Breached")))</f>
        <v>Met</v>
      </c>
    </row>
    <row r="11343" spans="1:25" x14ac:dyDescent="0.25">
      <c r="A11343" s="9" t="s">
        <v>16035</v>
      </c>
      <c r="B11343" s="23">
        <v>46246.343055555597</v>
      </c>
      <c r="C11343" s="23">
        <v>46246.344444444498</v>
      </c>
      <c r="D11343" s="23">
        <v>46248.386805555601</v>
      </c>
      <c r="E11343" s="9" t="s">
        <v>212</v>
      </c>
      <c r="F11343" s="9" t="s">
        <v>188</v>
      </c>
      <c r="G11343" s="9" t="s">
        <v>213</v>
      </c>
      <c r="H11343" s="9" t="s">
        <v>88</v>
      </c>
      <c r="I11343" s="9" t="s">
        <v>354</v>
      </c>
      <c r="J11343" s="9" t="s">
        <v>564</v>
      </c>
      <c r="K11343" s="9" t="s">
        <v>262</v>
      </c>
      <c r="L11343" s="9" t="s">
        <v>282</v>
      </c>
      <c r="M11343" s="9" t="s">
        <v>1716</v>
      </c>
      <c r="N11343" s="9" t="s">
        <v>198</v>
      </c>
      <c r="O11343" s="9" t="s">
        <v>180</v>
      </c>
      <c r="P11343" s="9" t="s">
        <v>278</v>
      </c>
      <c r="Q11343" s="9" t="s">
        <v>219</v>
      </c>
      <c r="R11343" s="9">
        <v>0</v>
      </c>
      <c r="S11343" s="9">
        <v>31</v>
      </c>
      <c r="T11343" s="9" t="s">
        <v>322</v>
      </c>
      <c r="U11343" s="9" t="s">
        <v>266</v>
      </c>
      <c r="X11343" s="9">
        <f>INDEX(SLA_Policy!$D$2:$D$5,MATCH(F11343,SLA_Policy!$A$2:$A$5,0))</f>
        <v>72</v>
      </c>
      <c r="Y11343" s="9" t="str">
        <f>IF(E11343="Cancelled","Excluded",IF(D11343="",IF((SLA_Policy!$B$8-B11343)*24&gt;X11343,"Open - Breached","Open - On Track"),IF((D11343-B11343)*24&lt;=X11343,"Met","Breached")))</f>
        <v>Met</v>
      </c>
    </row>
    <row r="11344" spans="1:25" x14ac:dyDescent="0.25">
      <c r="A11344" s="9" t="s">
        <v>16036</v>
      </c>
      <c r="B11344" s="23">
        <v>46246.380555555603</v>
      </c>
      <c r="C11344" s="23">
        <v>46246.394444444399</v>
      </c>
      <c r="D11344" s="23">
        <v>46246.5131944444</v>
      </c>
      <c r="E11344" s="9" t="s">
        <v>212</v>
      </c>
      <c r="F11344" s="9" t="s">
        <v>187</v>
      </c>
      <c r="G11344" s="9" t="s">
        <v>213</v>
      </c>
      <c r="H11344" s="9" t="s">
        <v>88</v>
      </c>
      <c r="I11344" s="9" t="s">
        <v>92</v>
      </c>
      <c r="J11344" s="9" t="s">
        <v>1944</v>
      </c>
      <c r="K11344" s="9" t="s">
        <v>215</v>
      </c>
      <c r="L11344" s="9" t="s">
        <v>104</v>
      </c>
      <c r="M11344" s="9" t="s">
        <v>835</v>
      </c>
      <c r="N11344" s="9" t="s">
        <v>196</v>
      </c>
      <c r="O11344" s="9" t="s">
        <v>178</v>
      </c>
      <c r="P11344" s="9" t="s">
        <v>427</v>
      </c>
      <c r="Q11344" s="9" t="s">
        <v>273</v>
      </c>
      <c r="R11344" s="9">
        <v>1</v>
      </c>
      <c r="S11344" s="9">
        <v>30</v>
      </c>
      <c r="T11344" s="9" t="s">
        <v>136</v>
      </c>
      <c r="U11344" s="9" t="s">
        <v>266</v>
      </c>
      <c r="W11344" s="9">
        <v>3</v>
      </c>
      <c r="X11344" s="9">
        <f>INDEX(SLA_Policy!$D$2:$D$5,MATCH(F11344,SLA_Policy!$A$2:$A$5,0))</f>
        <v>8</v>
      </c>
      <c r="Y11344" s="9" t="str">
        <f>IF(E11344="Cancelled","Excluded",IF(D11344="",IF((SLA_Policy!$B$8-B11344)*24&gt;X11344,"Open - Breached","Open - On Track"),IF((D11344-B11344)*24&lt;=X11344,"Met","Breached")))</f>
        <v>Met</v>
      </c>
    </row>
    <row r="11345" spans="1:25" x14ac:dyDescent="0.25">
      <c r="A11345" s="9" t="s">
        <v>16037</v>
      </c>
      <c r="B11345" s="23">
        <v>46246.383333333302</v>
      </c>
      <c r="C11345" s="23">
        <v>46246.401388888902</v>
      </c>
      <c r="D11345" s="23">
        <v>46247.4152777778</v>
      </c>
      <c r="E11345" s="9" t="s">
        <v>212</v>
      </c>
      <c r="F11345" s="9" t="s">
        <v>188</v>
      </c>
      <c r="G11345" s="9" t="s">
        <v>213</v>
      </c>
      <c r="H11345" s="9" t="s">
        <v>162</v>
      </c>
      <c r="I11345" s="9" t="s">
        <v>416</v>
      </c>
      <c r="J11345" s="9" t="s">
        <v>9872</v>
      </c>
      <c r="K11345" s="9" t="s">
        <v>303</v>
      </c>
      <c r="L11345" s="9" t="s">
        <v>311</v>
      </c>
      <c r="M11345" s="9" t="s">
        <v>952</v>
      </c>
      <c r="N11345" s="9" t="s">
        <v>197</v>
      </c>
      <c r="O11345" s="9" t="s">
        <v>179</v>
      </c>
      <c r="P11345" s="9" t="s">
        <v>337</v>
      </c>
      <c r="Q11345" s="9" t="s">
        <v>219</v>
      </c>
      <c r="R11345" s="9">
        <v>0</v>
      </c>
      <c r="S11345" s="9">
        <v>8</v>
      </c>
      <c r="U11345" s="9" t="s">
        <v>290</v>
      </c>
      <c r="W11345" s="9">
        <v>4</v>
      </c>
      <c r="X11345" s="9">
        <f>INDEX(SLA_Policy!$D$2:$D$5,MATCH(F11345,SLA_Policy!$A$2:$A$5,0))</f>
        <v>72</v>
      </c>
      <c r="Y11345" s="9" t="str">
        <f>IF(E11345="Cancelled","Excluded",IF(D11345="",IF((SLA_Policy!$B$8-B11345)*24&gt;X11345,"Open - Breached","Open - On Track"),IF((D11345-B11345)*24&lt;=X11345,"Met","Breached")))</f>
        <v>Met</v>
      </c>
    </row>
    <row r="11346" spans="1:25" x14ac:dyDescent="0.25">
      <c r="A11346" s="9" t="s">
        <v>16038</v>
      </c>
      <c r="B11346" s="23">
        <v>46246.386111111096</v>
      </c>
      <c r="C11346" s="23">
        <v>46246.3881944444</v>
      </c>
      <c r="D11346" s="23">
        <v>46247.343055555597</v>
      </c>
      <c r="E11346" s="9" t="s">
        <v>212</v>
      </c>
      <c r="F11346" s="9" t="s">
        <v>188</v>
      </c>
      <c r="G11346" s="9" t="s">
        <v>213</v>
      </c>
      <c r="H11346" s="9" t="s">
        <v>167</v>
      </c>
      <c r="I11346" s="9" t="s">
        <v>536</v>
      </c>
      <c r="J11346" s="9" t="s">
        <v>16039</v>
      </c>
      <c r="K11346" s="9" t="s">
        <v>303</v>
      </c>
      <c r="L11346" s="9" t="s">
        <v>104</v>
      </c>
      <c r="M11346" s="9" t="s">
        <v>325</v>
      </c>
      <c r="N11346" s="9" t="s">
        <v>198</v>
      </c>
      <c r="O11346" s="9" t="s">
        <v>176</v>
      </c>
      <c r="P11346" s="9" t="s">
        <v>330</v>
      </c>
      <c r="Q11346" s="9" t="s">
        <v>219</v>
      </c>
      <c r="R11346" s="9">
        <v>0</v>
      </c>
      <c r="S11346" s="9">
        <v>82</v>
      </c>
      <c r="T11346" s="9" t="s">
        <v>220</v>
      </c>
      <c r="U11346" s="9" t="s">
        <v>290</v>
      </c>
      <c r="W11346" s="9">
        <v>3</v>
      </c>
      <c r="X11346" s="9">
        <f>INDEX(SLA_Policy!$D$2:$D$5,MATCH(F11346,SLA_Policy!$A$2:$A$5,0))</f>
        <v>72</v>
      </c>
      <c r="Y11346" s="9" t="str">
        <f>IF(E11346="Cancelled","Excluded",IF(D11346="",IF((SLA_Policy!$B$8-B11346)*24&gt;X11346,"Open - Breached","Open - On Track"),IF((D11346-B11346)*24&lt;=X11346,"Met","Breached")))</f>
        <v>Met</v>
      </c>
    </row>
    <row r="11347" spans="1:25" x14ac:dyDescent="0.25">
      <c r="A11347" s="9" t="s">
        <v>16040</v>
      </c>
      <c r="B11347" s="23">
        <v>46246.397916666698</v>
      </c>
      <c r="C11347" s="23">
        <v>46246.490277777797</v>
      </c>
      <c r="D11347" s="23">
        <v>46246.65</v>
      </c>
      <c r="E11347" s="9" t="s">
        <v>212</v>
      </c>
      <c r="F11347" s="9" t="s">
        <v>189</v>
      </c>
      <c r="G11347" s="9" t="s">
        <v>213</v>
      </c>
      <c r="H11347" s="9" t="s">
        <v>162</v>
      </c>
      <c r="I11347" s="9" t="s">
        <v>345</v>
      </c>
      <c r="J11347" s="9" t="s">
        <v>2982</v>
      </c>
      <c r="K11347" s="9" t="s">
        <v>276</v>
      </c>
      <c r="L11347" s="9" t="s">
        <v>12094</v>
      </c>
      <c r="M11347" s="9" t="s">
        <v>12444</v>
      </c>
      <c r="N11347" s="9" t="s">
        <v>199</v>
      </c>
      <c r="O11347" s="9" t="s">
        <v>182</v>
      </c>
      <c r="P11347" s="9" t="s">
        <v>13226</v>
      </c>
      <c r="Q11347" s="9" t="s">
        <v>219</v>
      </c>
      <c r="R11347" s="9">
        <v>0</v>
      </c>
      <c r="S11347" s="9">
        <v>18</v>
      </c>
      <c r="U11347" s="9" t="s">
        <v>290</v>
      </c>
      <c r="X11347" s="9">
        <f>INDEX(SLA_Policy!$D$2:$D$5,MATCH(F11347,SLA_Policy!$A$2:$A$5,0))</f>
        <v>120</v>
      </c>
      <c r="Y11347" s="9" t="str">
        <f>IF(E11347="Cancelled","Excluded",IF(D11347="",IF((SLA_Policy!$B$8-B11347)*24&gt;X11347,"Open - Breached","Open - On Track"),IF((D11347-B11347)*24&lt;=X11347,"Met","Breached")))</f>
        <v>Met</v>
      </c>
    </row>
    <row r="11348" spans="1:25" x14ac:dyDescent="0.25">
      <c r="A11348" s="9" t="s">
        <v>16041</v>
      </c>
      <c r="B11348" s="23">
        <v>46246.408333333296</v>
      </c>
      <c r="C11348" s="23">
        <v>46246.413194444503</v>
      </c>
      <c r="D11348" s="23">
        <v>46246.583333333299</v>
      </c>
      <c r="E11348" s="9" t="s">
        <v>212</v>
      </c>
      <c r="F11348" s="9" t="s">
        <v>187</v>
      </c>
      <c r="G11348" s="9" t="s">
        <v>213</v>
      </c>
      <c r="H11348" s="9" t="s">
        <v>167</v>
      </c>
      <c r="I11348" s="9" t="s">
        <v>362</v>
      </c>
      <c r="J11348" s="9" t="s">
        <v>2737</v>
      </c>
      <c r="K11348" s="9" t="s">
        <v>215</v>
      </c>
      <c r="L11348" s="9" t="s">
        <v>226</v>
      </c>
      <c r="M11348" s="9" t="s">
        <v>843</v>
      </c>
      <c r="N11348" s="9" t="s">
        <v>196</v>
      </c>
      <c r="O11348" s="9" t="s">
        <v>176</v>
      </c>
      <c r="P11348" s="9" t="s">
        <v>330</v>
      </c>
      <c r="Q11348" s="9" t="s">
        <v>273</v>
      </c>
      <c r="R11348" s="9">
        <v>0</v>
      </c>
      <c r="S11348" s="9">
        <v>26</v>
      </c>
      <c r="U11348" s="9" t="s">
        <v>376</v>
      </c>
      <c r="W11348" s="9">
        <v>4</v>
      </c>
      <c r="X11348" s="9">
        <f>INDEX(SLA_Policy!$D$2:$D$5,MATCH(F11348,SLA_Policy!$A$2:$A$5,0))</f>
        <v>8</v>
      </c>
      <c r="Y11348" s="9" t="str">
        <f>IF(E11348="Cancelled","Excluded",IF(D11348="",IF((SLA_Policy!$B$8-B11348)*24&gt;X11348,"Open - Breached","Open - On Track"),IF((D11348-B11348)*24&lt;=X11348,"Met","Breached")))</f>
        <v>Met</v>
      </c>
    </row>
    <row r="11349" spans="1:25" x14ac:dyDescent="0.25">
      <c r="A11349" s="9" t="s">
        <v>16042</v>
      </c>
      <c r="B11349" s="23">
        <v>46246.4152777778</v>
      </c>
      <c r="C11349" s="23">
        <v>46246.416666666701</v>
      </c>
      <c r="D11349" s="23">
        <v>46251.377777777801</v>
      </c>
      <c r="E11349" s="9" t="s">
        <v>212</v>
      </c>
      <c r="F11349" s="9" t="s">
        <v>188</v>
      </c>
      <c r="G11349" s="9" t="s">
        <v>213</v>
      </c>
      <c r="H11349" s="9" t="s">
        <v>163</v>
      </c>
      <c r="I11349" s="9" t="s">
        <v>223</v>
      </c>
      <c r="J11349" s="9" t="s">
        <v>15753</v>
      </c>
      <c r="K11349" s="9" t="s">
        <v>239</v>
      </c>
      <c r="L11349" s="9" t="s">
        <v>282</v>
      </c>
      <c r="M11349" s="9" t="s">
        <v>3467</v>
      </c>
      <c r="N11349" s="9" t="s">
        <v>200</v>
      </c>
      <c r="O11349" s="9" t="s">
        <v>180</v>
      </c>
      <c r="P11349" s="9" t="s">
        <v>318</v>
      </c>
      <c r="Q11349" s="9" t="s">
        <v>273</v>
      </c>
      <c r="R11349" s="9">
        <v>0</v>
      </c>
      <c r="S11349" s="9">
        <v>79</v>
      </c>
      <c r="T11349" s="9" t="s">
        <v>229</v>
      </c>
      <c r="U11349" s="9" t="s">
        <v>230</v>
      </c>
      <c r="X11349" s="9">
        <f>INDEX(SLA_Policy!$D$2:$D$5,MATCH(F11349,SLA_Policy!$A$2:$A$5,0))</f>
        <v>72</v>
      </c>
      <c r="Y11349" s="9" t="str">
        <f>IF(E11349="Cancelled","Excluded",IF(D11349="",IF((SLA_Policy!$B$8-B11349)*24&gt;X11349,"Open - Breached","Open - On Track"),IF((D11349-B11349)*24&lt;=X11349,"Met","Breached")))</f>
        <v>Breached</v>
      </c>
    </row>
    <row r="11350" spans="1:25" x14ac:dyDescent="0.25">
      <c r="A11350" s="9" t="s">
        <v>16043</v>
      </c>
      <c r="B11350" s="23">
        <v>46246.415972222203</v>
      </c>
      <c r="C11350" s="23">
        <v>46246.4777777778</v>
      </c>
      <c r="D11350" s="23">
        <v>46246.6118055556</v>
      </c>
      <c r="E11350" s="9" t="s">
        <v>212</v>
      </c>
      <c r="F11350" s="9" t="s">
        <v>188</v>
      </c>
      <c r="G11350" s="9" t="s">
        <v>236</v>
      </c>
      <c r="H11350" s="9" t="s">
        <v>161</v>
      </c>
      <c r="I11350" s="9" t="s">
        <v>237</v>
      </c>
      <c r="J11350" s="9" t="s">
        <v>1954</v>
      </c>
      <c r="K11350" s="9" t="s">
        <v>225</v>
      </c>
      <c r="L11350" s="9" t="s">
        <v>311</v>
      </c>
      <c r="M11350" s="9" t="s">
        <v>3558</v>
      </c>
      <c r="N11350" s="9" t="s">
        <v>196</v>
      </c>
      <c r="O11350" s="9" t="s">
        <v>177</v>
      </c>
      <c r="P11350" s="9" t="s">
        <v>457</v>
      </c>
      <c r="Q11350" s="9" t="s">
        <v>219</v>
      </c>
      <c r="R11350" s="9">
        <v>0</v>
      </c>
      <c r="S11350" s="9">
        <v>23</v>
      </c>
      <c r="U11350" s="9" t="s">
        <v>242</v>
      </c>
      <c r="X11350" s="9">
        <f>INDEX(SLA_Policy!$D$2:$D$5,MATCH(F11350,SLA_Policy!$A$2:$A$5,0))</f>
        <v>72</v>
      </c>
      <c r="Y11350" s="9" t="str">
        <f>IF(E11350="Cancelled","Excluded",IF(D11350="",IF((SLA_Policy!$B$8-B11350)*24&gt;X11350,"Open - Breached","Open - On Track"),IF((D11350-B11350)*24&lt;=X11350,"Met","Breached")))</f>
        <v>Met</v>
      </c>
    </row>
    <row r="11351" spans="1:25" x14ac:dyDescent="0.25">
      <c r="A11351" s="9" t="s">
        <v>16044</v>
      </c>
      <c r="B11351" s="23">
        <v>46246.448611111096</v>
      </c>
      <c r="E11351" s="9" t="s">
        <v>649</v>
      </c>
      <c r="F11351" s="9" t="s">
        <v>189</v>
      </c>
      <c r="G11351" s="9" t="s">
        <v>236</v>
      </c>
      <c r="H11351" s="9" t="s">
        <v>164</v>
      </c>
      <c r="I11351" s="9" t="s">
        <v>421</v>
      </c>
      <c r="J11351" s="9" t="s">
        <v>1733</v>
      </c>
      <c r="K11351" s="9" t="s">
        <v>215</v>
      </c>
      <c r="L11351" s="9" t="s">
        <v>307</v>
      </c>
      <c r="M11351" s="9" t="s">
        <v>2439</v>
      </c>
      <c r="N11351" s="9" t="s">
        <v>196</v>
      </c>
      <c r="O11351" s="9" t="s">
        <v>180</v>
      </c>
      <c r="P11351" s="9" t="s">
        <v>278</v>
      </c>
      <c r="Q11351" s="9" t="s">
        <v>219</v>
      </c>
      <c r="R11351" s="9">
        <v>0</v>
      </c>
      <c r="S11351" s="9">
        <v>1</v>
      </c>
      <c r="T11351" s="9" t="s">
        <v>464</v>
      </c>
      <c r="X11351" s="9">
        <f>INDEX(SLA_Policy!$D$2:$D$5,MATCH(F11351,SLA_Policy!$A$2:$A$5,0))</f>
        <v>120</v>
      </c>
      <c r="Y11351" s="9" t="str">
        <f>IF(E11351="Cancelled","Excluded",IF(D11351="",IF((SLA_Policy!$B$8-B11351)*24&gt;X11351,"Open - Breached","Open - On Track"),IF((D11351-B11351)*24&lt;=X11351,"Met","Breached")))</f>
        <v>Excluded</v>
      </c>
    </row>
    <row r="11352" spans="1:25" x14ac:dyDescent="0.25">
      <c r="A11352" s="9" t="s">
        <v>16045</v>
      </c>
      <c r="B11352" s="23">
        <v>46246.454166666699</v>
      </c>
      <c r="C11352" s="23">
        <v>46246.456250000003</v>
      </c>
      <c r="D11352" s="23">
        <v>46247.348611111098</v>
      </c>
      <c r="E11352" s="9" t="s">
        <v>212</v>
      </c>
      <c r="F11352" s="9" t="s">
        <v>188</v>
      </c>
      <c r="G11352" s="9" t="s">
        <v>213</v>
      </c>
      <c r="H11352" s="9" t="s">
        <v>163</v>
      </c>
      <c r="I11352" s="9" t="s">
        <v>250</v>
      </c>
      <c r="J11352" s="9" t="s">
        <v>14550</v>
      </c>
      <c r="K11352" s="9" t="s">
        <v>239</v>
      </c>
      <c r="L11352" s="9" t="s">
        <v>216</v>
      </c>
      <c r="M11352" s="9" t="s">
        <v>806</v>
      </c>
      <c r="N11352" s="9" t="s">
        <v>198</v>
      </c>
      <c r="O11352" s="9" t="s">
        <v>176</v>
      </c>
      <c r="P11352" s="9" t="s">
        <v>253</v>
      </c>
      <c r="Q11352" s="9" t="s">
        <v>219</v>
      </c>
      <c r="R11352" s="9">
        <v>0</v>
      </c>
      <c r="S11352" s="9">
        <v>19</v>
      </c>
      <c r="T11352" s="9" t="s">
        <v>229</v>
      </c>
      <c r="U11352" s="9" t="s">
        <v>230</v>
      </c>
      <c r="X11352" s="9">
        <f>INDEX(SLA_Policy!$D$2:$D$5,MATCH(F11352,SLA_Policy!$A$2:$A$5,0))</f>
        <v>72</v>
      </c>
      <c r="Y11352" s="9" t="str">
        <f>IF(E11352="Cancelled","Excluded",IF(D11352="",IF((SLA_Policy!$B$8-B11352)*24&gt;X11352,"Open - Breached","Open - On Track"),IF((D11352-B11352)*24&lt;=X11352,"Met","Breached")))</f>
        <v>Met</v>
      </c>
    </row>
    <row r="11353" spans="1:25" x14ac:dyDescent="0.25">
      <c r="A11353" s="9" t="s">
        <v>16046</v>
      </c>
      <c r="B11353" s="23">
        <v>46246.456944444399</v>
      </c>
      <c r="C11353" s="23">
        <v>46246.461111111101</v>
      </c>
      <c r="D11353" s="23">
        <v>46246.565277777801</v>
      </c>
      <c r="E11353" s="9" t="s">
        <v>212</v>
      </c>
      <c r="F11353" s="9" t="s">
        <v>188</v>
      </c>
      <c r="G11353" s="9" t="s">
        <v>213</v>
      </c>
      <c r="H11353" s="9" t="s">
        <v>165</v>
      </c>
      <c r="I11353" s="9" t="s">
        <v>567</v>
      </c>
      <c r="J11353" s="9" t="s">
        <v>8220</v>
      </c>
      <c r="K11353" s="9" t="s">
        <v>239</v>
      </c>
      <c r="L11353" s="9" t="s">
        <v>282</v>
      </c>
      <c r="M11353" s="9" t="s">
        <v>471</v>
      </c>
      <c r="N11353" s="9" t="s">
        <v>199</v>
      </c>
      <c r="O11353" s="9" t="s">
        <v>116</v>
      </c>
      <c r="P11353" s="9" t="s">
        <v>295</v>
      </c>
      <c r="Q11353" s="9" t="s">
        <v>219</v>
      </c>
      <c r="R11353" s="9">
        <v>0</v>
      </c>
      <c r="S11353" s="9">
        <v>24</v>
      </c>
      <c r="U11353" s="9" t="s">
        <v>266</v>
      </c>
      <c r="W11353" s="9">
        <v>5</v>
      </c>
      <c r="X11353" s="9">
        <f>INDEX(SLA_Policy!$D$2:$D$5,MATCH(F11353,SLA_Policy!$A$2:$A$5,0))</f>
        <v>72</v>
      </c>
      <c r="Y11353" s="9" t="str">
        <f>IF(E11353="Cancelled","Excluded",IF(D11353="",IF((SLA_Policy!$B$8-B11353)*24&gt;X11353,"Open - Breached","Open - On Track"),IF((D11353-B11353)*24&lt;=X11353,"Met","Breached")))</f>
        <v>Met</v>
      </c>
    </row>
    <row r="11354" spans="1:25" x14ac:dyDescent="0.25">
      <c r="A11354" s="9" t="s">
        <v>16047</v>
      </c>
      <c r="B11354" s="23">
        <v>46246.472222222197</v>
      </c>
      <c r="C11354" s="23">
        <v>46246.486111111102</v>
      </c>
      <c r="D11354" s="23">
        <v>46260.411805555603</v>
      </c>
      <c r="E11354" s="9" t="s">
        <v>212</v>
      </c>
      <c r="F11354" s="9" t="s">
        <v>189</v>
      </c>
      <c r="G11354" s="9" t="s">
        <v>236</v>
      </c>
      <c r="H11354" s="9" t="s">
        <v>163</v>
      </c>
      <c r="I11354" s="9" t="s">
        <v>315</v>
      </c>
      <c r="J11354" s="9" t="s">
        <v>932</v>
      </c>
      <c r="K11354" s="9" t="s">
        <v>246</v>
      </c>
      <c r="L11354" s="9" t="s">
        <v>216</v>
      </c>
      <c r="M11354" s="9" t="s">
        <v>1772</v>
      </c>
      <c r="N11354" s="9" t="s">
        <v>198</v>
      </c>
      <c r="O11354" s="9" t="s">
        <v>180</v>
      </c>
      <c r="P11354" s="9" t="s">
        <v>278</v>
      </c>
      <c r="Q11354" s="9" t="s">
        <v>219</v>
      </c>
      <c r="R11354" s="9">
        <v>0</v>
      </c>
      <c r="S11354" s="9">
        <v>176</v>
      </c>
      <c r="T11354" s="9" t="s">
        <v>229</v>
      </c>
      <c r="U11354" s="9" t="s">
        <v>242</v>
      </c>
      <c r="W11354" s="9">
        <v>5</v>
      </c>
      <c r="X11354" s="9">
        <f>INDEX(SLA_Policy!$D$2:$D$5,MATCH(F11354,SLA_Policy!$A$2:$A$5,0))</f>
        <v>120</v>
      </c>
      <c r="Y11354" s="9" t="str">
        <f>IF(E11354="Cancelled","Excluded",IF(D11354="",IF((SLA_Policy!$B$8-B11354)*24&gt;X11354,"Open - Breached","Open - On Track"),IF((D11354-B11354)*24&lt;=X11354,"Met","Breached")))</f>
        <v>Breached</v>
      </c>
    </row>
    <row r="11355" spans="1:25" x14ac:dyDescent="0.25">
      <c r="A11355" s="9" t="s">
        <v>16048</v>
      </c>
      <c r="B11355" s="23">
        <v>46246.497222222199</v>
      </c>
      <c r="C11355" s="23">
        <v>46246.563194444498</v>
      </c>
      <c r="D11355" s="23">
        <v>46247.761111111096</v>
      </c>
      <c r="E11355" s="9" t="s">
        <v>212</v>
      </c>
      <c r="F11355" s="9" t="s">
        <v>188</v>
      </c>
      <c r="G11355" s="9" t="s">
        <v>213</v>
      </c>
      <c r="H11355" s="9" t="s">
        <v>88</v>
      </c>
      <c r="I11355" s="9" t="s">
        <v>354</v>
      </c>
      <c r="J11355" s="9" t="s">
        <v>16049</v>
      </c>
      <c r="K11355" s="9" t="s">
        <v>239</v>
      </c>
      <c r="L11355" s="9" t="s">
        <v>216</v>
      </c>
      <c r="M11355" s="9" t="s">
        <v>5275</v>
      </c>
      <c r="N11355" s="9" t="s">
        <v>196</v>
      </c>
      <c r="O11355" s="9" t="s">
        <v>178</v>
      </c>
      <c r="P11355" s="9" t="s">
        <v>272</v>
      </c>
      <c r="Q11355" s="9" t="s">
        <v>219</v>
      </c>
      <c r="R11355" s="9">
        <v>0</v>
      </c>
      <c r="S11355" s="9">
        <v>11</v>
      </c>
      <c r="T11355" s="9" t="s">
        <v>229</v>
      </c>
      <c r="U11355" s="9" t="s">
        <v>661</v>
      </c>
      <c r="W11355" s="9">
        <v>5</v>
      </c>
      <c r="X11355" s="9">
        <f>INDEX(SLA_Policy!$D$2:$D$5,MATCH(F11355,SLA_Policy!$A$2:$A$5,0))</f>
        <v>72</v>
      </c>
      <c r="Y11355" s="9" t="str">
        <f>IF(E11355="Cancelled","Excluded",IF(D11355="",IF((SLA_Policy!$B$8-B11355)*24&gt;X11355,"Open - Breached","Open - On Track"),IF((D11355-B11355)*24&lt;=X11355,"Met","Breached")))</f>
        <v>Met</v>
      </c>
    </row>
    <row r="11356" spans="1:25" x14ac:dyDescent="0.25">
      <c r="A11356" s="9" t="s">
        <v>16050</v>
      </c>
      <c r="B11356" s="23">
        <v>46246.499305555597</v>
      </c>
      <c r="C11356" s="23">
        <v>46246.559027777803</v>
      </c>
      <c r="D11356" s="23">
        <v>46251.381944444503</v>
      </c>
      <c r="E11356" s="9" t="s">
        <v>212</v>
      </c>
      <c r="F11356" s="9" t="s">
        <v>188</v>
      </c>
      <c r="G11356" s="9" t="s">
        <v>236</v>
      </c>
      <c r="H11356" s="9" t="s">
        <v>161</v>
      </c>
      <c r="I11356" s="9" t="s">
        <v>482</v>
      </c>
      <c r="J11356" s="9" t="s">
        <v>1168</v>
      </c>
      <c r="K11356" s="9" t="s">
        <v>246</v>
      </c>
      <c r="L11356" s="9" t="s">
        <v>351</v>
      </c>
      <c r="M11356" s="9" t="s">
        <v>5762</v>
      </c>
      <c r="N11356" s="9" t="s">
        <v>196</v>
      </c>
      <c r="O11356" s="9" t="s">
        <v>177</v>
      </c>
      <c r="P11356" s="9" t="s">
        <v>300</v>
      </c>
      <c r="Q11356" s="9" t="s">
        <v>219</v>
      </c>
      <c r="R11356" s="9">
        <v>1</v>
      </c>
      <c r="S11356" s="9">
        <v>190</v>
      </c>
      <c r="U11356" s="9" t="s">
        <v>242</v>
      </c>
      <c r="X11356" s="9">
        <f>INDEX(SLA_Policy!$D$2:$D$5,MATCH(F11356,SLA_Policy!$A$2:$A$5,0))</f>
        <v>72</v>
      </c>
      <c r="Y11356" s="9" t="str">
        <f>IF(E11356="Cancelled","Excluded",IF(D11356="",IF((SLA_Policy!$B$8-B11356)*24&gt;X11356,"Open - Breached","Open - On Track"),IF((D11356-B11356)*24&lt;=X11356,"Met","Breached")))</f>
        <v>Breached</v>
      </c>
    </row>
    <row r="11357" spans="1:25" x14ac:dyDescent="0.25">
      <c r="A11357" s="9" t="s">
        <v>16051</v>
      </c>
      <c r="B11357" s="23">
        <v>46246.511111111096</v>
      </c>
      <c r="C11357" s="23">
        <v>46246.547916666699</v>
      </c>
      <c r="D11357" s="23">
        <v>46247.336805555598</v>
      </c>
      <c r="E11357" s="9" t="s">
        <v>212</v>
      </c>
      <c r="F11357" s="9" t="s">
        <v>188</v>
      </c>
      <c r="G11357" s="9" t="s">
        <v>213</v>
      </c>
      <c r="H11357" s="9" t="s">
        <v>162</v>
      </c>
      <c r="I11357" s="9" t="s">
        <v>345</v>
      </c>
      <c r="J11357" s="9" t="s">
        <v>2999</v>
      </c>
      <c r="K11357" s="9" t="s">
        <v>225</v>
      </c>
      <c r="L11357" s="9" t="s">
        <v>293</v>
      </c>
      <c r="M11357" s="9" t="s">
        <v>4240</v>
      </c>
      <c r="N11357" s="9" t="s">
        <v>196</v>
      </c>
      <c r="O11357" s="9" t="s">
        <v>116</v>
      </c>
      <c r="P11357" s="9" t="s">
        <v>342</v>
      </c>
      <c r="Q11357" s="9" t="s">
        <v>219</v>
      </c>
      <c r="R11357" s="9">
        <v>0</v>
      </c>
      <c r="S11357" s="9">
        <v>14</v>
      </c>
      <c r="U11357" s="9" t="s">
        <v>266</v>
      </c>
      <c r="X11357" s="9">
        <f>INDEX(SLA_Policy!$D$2:$D$5,MATCH(F11357,SLA_Policy!$A$2:$A$5,0))</f>
        <v>72</v>
      </c>
      <c r="Y11357" s="9" t="str">
        <f>IF(E11357="Cancelled","Excluded",IF(D11357="",IF((SLA_Policy!$B$8-B11357)*24&gt;X11357,"Open - Breached","Open - On Track"),IF((D11357-B11357)*24&lt;=X11357,"Met","Breached")))</f>
        <v>Met</v>
      </c>
    </row>
    <row r="11358" spans="1:25" x14ac:dyDescent="0.25">
      <c r="A11358" s="9" t="s">
        <v>16052</v>
      </c>
      <c r="B11358" s="23">
        <v>46246.512499999997</v>
      </c>
      <c r="C11358" s="23">
        <v>46246.554166666698</v>
      </c>
      <c r="D11358" s="23">
        <v>46247.315277777801</v>
      </c>
      <c r="E11358" s="9" t="s">
        <v>212</v>
      </c>
      <c r="F11358" s="9" t="s">
        <v>189</v>
      </c>
      <c r="G11358" s="9" t="s">
        <v>213</v>
      </c>
      <c r="H11358" s="9" t="s">
        <v>161</v>
      </c>
      <c r="I11358" s="9" t="s">
        <v>297</v>
      </c>
      <c r="J11358" s="9" t="s">
        <v>6440</v>
      </c>
      <c r="K11358" s="9" t="s">
        <v>246</v>
      </c>
      <c r="L11358" s="9" t="s">
        <v>293</v>
      </c>
      <c r="M11358" s="9" t="s">
        <v>1387</v>
      </c>
      <c r="N11358" s="9" t="s">
        <v>198</v>
      </c>
      <c r="O11358" s="9" t="s">
        <v>177</v>
      </c>
      <c r="P11358" s="9" t="s">
        <v>300</v>
      </c>
      <c r="Q11358" s="9" t="s">
        <v>219</v>
      </c>
      <c r="R11358" s="9">
        <v>0</v>
      </c>
      <c r="S11358" s="9">
        <v>28</v>
      </c>
      <c r="U11358" s="9" t="s">
        <v>221</v>
      </c>
      <c r="W11358" s="9">
        <v>5</v>
      </c>
      <c r="X11358" s="9">
        <f>INDEX(SLA_Policy!$D$2:$D$5,MATCH(F11358,SLA_Policy!$A$2:$A$5,0))</f>
        <v>120</v>
      </c>
      <c r="Y11358" s="9" t="str">
        <f>IF(E11358="Cancelled","Excluded",IF(D11358="",IF((SLA_Policy!$B$8-B11358)*24&gt;X11358,"Open - Breached","Open - On Track"),IF((D11358-B11358)*24&lt;=X11358,"Met","Breached")))</f>
        <v>Met</v>
      </c>
    </row>
    <row r="11359" spans="1:25" x14ac:dyDescent="0.25">
      <c r="A11359" s="9" t="s">
        <v>16053</v>
      </c>
      <c r="B11359" s="23">
        <v>46246.522916666698</v>
      </c>
      <c r="C11359" s="23">
        <v>46246.542361111096</v>
      </c>
      <c r="D11359" s="23">
        <v>46246.564583333296</v>
      </c>
      <c r="E11359" s="9" t="s">
        <v>212</v>
      </c>
      <c r="F11359" s="9" t="s">
        <v>188</v>
      </c>
      <c r="G11359" s="9" t="s">
        <v>213</v>
      </c>
      <c r="H11359" s="9" t="s">
        <v>88</v>
      </c>
      <c r="I11359" s="9" t="s">
        <v>92</v>
      </c>
      <c r="J11359" s="9" t="s">
        <v>15204</v>
      </c>
      <c r="K11359" s="9" t="s">
        <v>215</v>
      </c>
      <c r="L11359" s="9" t="s">
        <v>270</v>
      </c>
      <c r="M11359" s="9" t="s">
        <v>784</v>
      </c>
      <c r="N11359" s="9" t="s">
        <v>199</v>
      </c>
      <c r="O11359" s="9" t="s">
        <v>178</v>
      </c>
      <c r="P11359" s="9" t="s">
        <v>272</v>
      </c>
      <c r="Q11359" s="9" t="s">
        <v>219</v>
      </c>
      <c r="R11359" s="9">
        <v>0</v>
      </c>
      <c r="S11359" s="9">
        <v>28</v>
      </c>
      <c r="T11359" s="9" t="s">
        <v>136</v>
      </c>
      <c r="U11359" s="9" t="s">
        <v>230</v>
      </c>
      <c r="X11359" s="9">
        <f>INDEX(SLA_Policy!$D$2:$D$5,MATCH(F11359,SLA_Policy!$A$2:$A$5,0))</f>
        <v>72</v>
      </c>
      <c r="Y11359" s="9" t="str">
        <f>IF(E11359="Cancelled","Excluded",IF(D11359="",IF((SLA_Policy!$B$8-B11359)*24&gt;X11359,"Open - Breached","Open - On Track"),IF((D11359-B11359)*24&lt;=X11359,"Met","Breached")))</f>
        <v>Met</v>
      </c>
    </row>
    <row r="11360" spans="1:25" x14ac:dyDescent="0.25">
      <c r="A11360" s="9" t="s">
        <v>16054</v>
      </c>
      <c r="B11360" s="23">
        <v>46246.527777777803</v>
      </c>
      <c r="C11360" s="23">
        <v>46246.6694444444</v>
      </c>
      <c r="D11360" s="23">
        <v>46247.350694444503</v>
      </c>
      <c r="E11360" s="9" t="s">
        <v>212</v>
      </c>
      <c r="F11360" s="9" t="s">
        <v>189</v>
      </c>
      <c r="G11360" s="9" t="s">
        <v>213</v>
      </c>
      <c r="H11360" s="9" t="s">
        <v>165</v>
      </c>
      <c r="I11360" s="9" t="s">
        <v>567</v>
      </c>
      <c r="J11360" s="9" t="s">
        <v>7010</v>
      </c>
      <c r="K11360" s="9" t="s">
        <v>303</v>
      </c>
      <c r="L11360" s="9" t="s">
        <v>282</v>
      </c>
      <c r="M11360" s="9" t="s">
        <v>5079</v>
      </c>
      <c r="N11360" s="9" t="s">
        <v>196</v>
      </c>
      <c r="O11360" s="9" t="s">
        <v>176</v>
      </c>
      <c r="P11360" s="9" t="s">
        <v>253</v>
      </c>
      <c r="Q11360" s="9" t="s">
        <v>219</v>
      </c>
      <c r="R11360" s="9">
        <v>0</v>
      </c>
      <c r="S11360" s="9">
        <v>12</v>
      </c>
      <c r="U11360" s="9" t="s">
        <v>266</v>
      </c>
      <c r="W11360" s="9">
        <v>5</v>
      </c>
      <c r="X11360" s="9">
        <f>INDEX(SLA_Policy!$D$2:$D$5,MATCH(F11360,SLA_Policy!$A$2:$A$5,0))</f>
        <v>120</v>
      </c>
      <c r="Y11360" s="9" t="str">
        <f>IF(E11360="Cancelled","Excluded",IF(D11360="",IF((SLA_Policy!$B$8-B11360)*24&gt;X11360,"Open - Breached","Open - On Track"),IF((D11360-B11360)*24&lt;=X11360,"Met","Breached")))</f>
        <v>Met</v>
      </c>
    </row>
    <row r="11361" spans="1:25" x14ac:dyDescent="0.25">
      <c r="A11361" s="9" t="s">
        <v>16055</v>
      </c>
      <c r="B11361" s="23">
        <v>46246.536805555603</v>
      </c>
      <c r="C11361" s="23">
        <v>46246.546527777798</v>
      </c>
      <c r="D11361" s="23">
        <v>46246.563194444498</v>
      </c>
      <c r="E11361" s="9" t="s">
        <v>212</v>
      </c>
      <c r="F11361" s="9" t="s">
        <v>188</v>
      </c>
      <c r="G11361" s="9" t="s">
        <v>213</v>
      </c>
      <c r="H11361" s="9" t="s">
        <v>161</v>
      </c>
      <c r="I11361" s="9" t="s">
        <v>389</v>
      </c>
      <c r="J11361" s="9" t="s">
        <v>767</v>
      </c>
      <c r="K11361" s="9" t="s">
        <v>246</v>
      </c>
      <c r="L11361" s="9" t="s">
        <v>351</v>
      </c>
      <c r="M11361" s="9" t="s">
        <v>400</v>
      </c>
      <c r="N11361" s="9" t="s">
        <v>198</v>
      </c>
      <c r="O11361" s="9" t="s">
        <v>116</v>
      </c>
      <c r="P11361" s="9" t="s">
        <v>234</v>
      </c>
      <c r="Q11361" s="9" t="s">
        <v>219</v>
      </c>
      <c r="R11361" s="9">
        <v>0</v>
      </c>
      <c r="S11361" s="9">
        <v>7</v>
      </c>
      <c r="U11361" s="9" t="s">
        <v>290</v>
      </c>
      <c r="X11361" s="9">
        <f>INDEX(SLA_Policy!$D$2:$D$5,MATCH(F11361,SLA_Policy!$A$2:$A$5,0))</f>
        <v>72</v>
      </c>
      <c r="Y11361" s="9" t="str">
        <f>IF(E11361="Cancelled","Excluded",IF(D11361="",IF((SLA_Policy!$B$8-B11361)*24&gt;X11361,"Open - Breached","Open - On Track"),IF((D11361-B11361)*24&lt;=X11361,"Met","Breached")))</f>
        <v>Met</v>
      </c>
    </row>
    <row r="11362" spans="1:25" x14ac:dyDescent="0.25">
      <c r="A11362" s="9" t="s">
        <v>16056</v>
      </c>
      <c r="B11362" s="23">
        <v>46246.564583333296</v>
      </c>
      <c r="C11362" s="23">
        <v>46246.636805555601</v>
      </c>
      <c r="D11362" s="23">
        <v>46247.389583333301</v>
      </c>
      <c r="E11362" s="9" t="s">
        <v>212</v>
      </c>
      <c r="F11362" s="9" t="s">
        <v>189</v>
      </c>
      <c r="G11362" s="9" t="s">
        <v>213</v>
      </c>
      <c r="H11362" s="9" t="s">
        <v>162</v>
      </c>
      <c r="I11362" s="9" t="s">
        <v>345</v>
      </c>
      <c r="J11362" s="9" t="s">
        <v>1501</v>
      </c>
      <c r="K11362" s="9" t="s">
        <v>246</v>
      </c>
      <c r="L11362" s="9" t="s">
        <v>226</v>
      </c>
      <c r="M11362" s="9" t="s">
        <v>3294</v>
      </c>
      <c r="N11362" s="9" t="s">
        <v>196</v>
      </c>
      <c r="O11362" s="9" t="s">
        <v>116</v>
      </c>
      <c r="P11362" s="9" t="s">
        <v>525</v>
      </c>
      <c r="Q11362" s="9" t="s">
        <v>219</v>
      </c>
      <c r="R11362" s="9">
        <v>0</v>
      </c>
      <c r="S11362" s="9">
        <v>15</v>
      </c>
      <c r="U11362" s="9" t="s">
        <v>290</v>
      </c>
      <c r="X11362" s="9">
        <f>INDEX(SLA_Policy!$D$2:$D$5,MATCH(F11362,SLA_Policy!$A$2:$A$5,0))</f>
        <v>120</v>
      </c>
      <c r="Y11362" s="9" t="str">
        <f>IF(E11362="Cancelled","Excluded",IF(D11362="",IF((SLA_Policy!$B$8-B11362)*24&gt;X11362,"Open - Breached","Open - On Track"),IF((D11362-B11362)*24&lt;=X11362,"Met","Breached")))</f>
        <v>Met</v>
      </c>
    </row>
    <row r="11363" spans="1:25" x14ac:dyDescent="0.25">
      <c r="A11363" s="9" t="s">
        <v>16057</v>
      </c>
      <c r="B11363" s="23">
        <v>46246.5756944444</v>
      </c>
      <c r="C11363" s="23">
        <v>46246.584027777797</v>
      </c>
      <c r="D11363" s="23">
        <v>46246.609722222202</v>
      </c>
      <c r="E11363" s="9" t="s">
        <v>212</v>
      </c>
      <c r="F11363" s="9" t="s">
        <v>189</v>
      </c>
      <c r="G11363" s="9" t="s">
        <v>213</v>
      </c>
      <c r="H11363" s="9" t="s">
        <v>161</v>
      </c>
      <c r="I11363" s="9" t="s">
        <v>454</v>
      </c>
      <c r="J11363" s="9" t="s">
        <v>4126</v>
      </c>
      <c r="K11363" s="9" t="s">
        <v>215</v>
      </c>
      <c r="L11363" s="9" t="s">
        <v>270</v>
      </c>
      <c r="M11363" s="9" t="s">
        <v>657</v>
      </c>
      <c r="N11363" s="9" t="s">
        <v>198</v>
      </c>
      <c r="O11363" s="9" t="s">
        <v>116</v>
      </c>
      <c r="P11363" s="9" t="s">
        <v>525</v>
      </c>
      <c r="Q11363" s="9" t="s">
        <v>219</v>
      </c>
      <c r="R11363" s="9">
        <v>0</v>
      </c>
      <c r="S11363" s="9">
        <v>9</v>
      </c>
      <c r="U11363" s="9" t="s">
        <v>376</v>
      </c>
      <c r="X11363" s="9">
        <f>INDEX(SLA_Policy!$D$2:$D$5,MATCH(F11363,SLA_Policy!$A$2:$A$5,0))</f>
        <v>120</v>
      </c>
      <c r="Y11363" s="9" t="str">
        <f>IF(E11363="Cancelled","Excluded",IF(D11363="",IF((SLA_Policy!$B$8-B11363)*24&gt;X11363,"Open - Breached","Open - On Track"),IF((D11363-B11363)*24&lt;=X11363,"Met","Breached")))</f>
        <v>Met</v>
      </c>
    </row>
    <row r="11364" spans="1:25" x14ac:dyDescent="0.25">
      <c r="A11364" s="9" t="s">
        <v>16058</v>
      </c>
      <c r="B11364" s="23">
        <v>46246.585416666698</v>
      </c>
      <c r="C11364" s="23">
        <v>46246.587500000001</v>
      </c>
      <c r="D11364" s="23">
        <v>46246.599305555603</v>
      </c>
      <c r="E11364" s="9" t="s">
        <v>212</v>
      </c>
      <c r="F11364" s="9" t="s">
        <v>188</v>
      </c>
      <c r="G11364" s="9" t="s">
        <v>213</v>
      </c>
      <c r="H11364" s="9" t="s">
        <v>161</v>
      </c>
      <c r="I11364" s="9" t="s">
        <v>454</v>
      </c>
      <c r="J11364" s="9" t="s">
        <v>2015</v>
      </c>
      <c r="K11364" s="9" t="s">
        <v>246</v>
      </c>
      <c r="L11364" s="9" t="s">
        <v>216</v>
      </c>
      <c r="M11364" s="9" t="s">
        <v>2036</v>
      </c>
      <c r="N11364" s="9" t="s">
        <v>198</v>
      </c>
      <c r="O11364" s="9" t="s">
        <v>116</v>
      </c>
      <c r="P11364" s="9" t="s">
        <v>234</v>
      </c>
      <c r="Q11364" s="9" t="s">
        <v>219</v>
      </c>
      <c r="R11364" s="9">
        <v>0</v>
      </c>
      <c r="S11364" s="9">
        <v>3</v>
      </c>
      <c r="U11364" s="9" t="s">
        <v>290</v>
      </c>
      <c r="W11364" s="9">
        <v>4</v>
      </c>
      <c r="X11364" s="9">
        <f>INDEX(SLA_Policy!$D$2:$D$5,MATCH(F11364,SLA_Policy!$A$2:$A$5,0))</f>
        <v>72</v>
      </c>
      <c r="Y11364" s="9" t="str">
        <f>IF(E11364="Cancelled","Excluded",IF(D11364="",IF((SLA_Policy!$B$8-B11364)*24&gt;X11364,"Open - Breached","Open - On Track"),IF((D11364-B11364)*24&lt;=X11364,"Met","Breached")))</f>
        <v>Met</v>
      </c>
    </row>
    <row r="11365" spans="1:25" x14ac:dyDescent="0.25">
      <c r="A11365" s="9" t="s">
        <v>16059</v>
      </c>
      <c r="B11365" s="23">
        <v>46246.588888888902</v>
      </c>
      <c r="C11365" s="23">
        <v>46246.645138888904</v>
      </c>
      <c r="D11365" s="23">
        <v>46247.370138888902</v>
      </c>
      <c r="E11365" s="9" t="s">
        <v>212</v>
      </c>
      <c r="F11365" s="9" t="s">
        <v>188</v>
      </c>
      <c r="G11365" s="9" t="s">
        <v>213</v>
      </c>
      <c r="H11365" s="9" t="s">
        <v>165</v>
      </c>
      <c r="I11365" s="9" t="s">
        <v>567</v>
      </c>
      <c r="J11365" s="9" t="s">
        <v>5550</v>
      </c>
      <c r="K11365" s="9" t="s">
        <v>246</v>
      </c>
      <c r="L11365" s="9" t="s">
        <v>104</v>
      </c>
      <c r="M11365" s="9" t="s">
        <v>2057</v>
      </c>
      <c r="N11365" s="9" t="s">
        <v>196</v>
      </c>
      <c r="O11365" s="9" t="s">
        <v>116</v>
      </c>
      <c r="P11365" s="9" t="s">
        <v>234</v>
      </c>
      <c r="Q11365" s="9" t="s">
        <v>219</v>
      </c>
      <c r="R11365" s="9">
        <v>0</v>
      </c>
      <c r="S11365" s="9">
        <v>31</v>
      </c>
      <c r="U11365" s="9" t="s">
        <v>376</v>
      </c>
      <c r="X11365" s="9">
        <f>INDEX(SLA_Policy!$D$2:$D$5,MATCH(F11365,SLA_Policy!$A$2:$A$5,0))</f>
        <v>72</v>
      </c>
      <c r="Y11365" s="9" t="str">
        <f>IF(E11365="Cancelled","Excluded",IF(D11365="",IF((SLA_Policy!$B$8-B11365)*24&gt;X11365,"Open - Breached","Open - On Track"),IF((D11365-B11365)*24&lt;=X11365,"Met","Breached")))</f>
        <v>Met</v>
      </c>
    </row>
    <row r="11366" spans="1:25" x14ac:dyDescent="0.25">
      <c r="A11366" s="9" t="s">
        <v>16060</v>
      </c>
      <c r="B11366" s="23">
        <v>46246.590277777803</v>
      </c>
      <c r="C11366" s="23">
        <v>46246.592361111099</v>
      </c>
      <c r="D11366" s="23">
        <v>46246.670833333301</v>
      </c>
      <c r="E11366" s="9" t="s">
        <v>212</v>
      </c>
      <c r="F11366" s="9" t="s">
        <v>188</v>
      </c>
      <c r="G11366" s="9" t="s">
        <v>213</v>
      </c>
      <c r="H11366" s="9" t="s">
        <v>161</v>
      </c>
      <c r="I11366" s="9" t="s">
        <v>389</v>
      </c>
      <c r="J11366" s="9" t="s">
        <v>4030</v>
      </c>
      <c r="K11366" s="9" t="s">
        <v>246</v>
      </c>
      <c r="L11366" s="9" t="s">
        <v>104</v>
      </c>
      <c r="M11366" s="9" t="s">
        <v>364</v>
      </c>
      <c r="N11366" s="9" t="s">
        <v>198</v>
      </c>
      <c r="O11366" s="9" t="s">
        <v>116</v>
      </c>
      <c r="P11366" s="9" t="s">
        <v>258</v>
      </c>
      <c r="Q11366" s="9" t="s">
        <v>219</v>
      </c>
      <c r="R11366" s="9">
        <v>0</v>
      </c>
      <c r="S11366" s="9">
        <v>2</v>
      </c>
      <c r="U11366" s="9" t="s">
        <v>290</v>
      </c>
      <c r="X11366" s="9">
        <f>INDEX(SLA_Policy!$D$2:$D$5,MATCH(F11366,SLA_Policy!$A$2:$A$5,0))</f>
        <v>72</v>
      </c>
      <c r="Y11366" s="9" t="str">
        <f>IF(E11366="Cancelled","Excluded",IF(D11366="",IF((SLA_Policy!$B$8-B11366)*24&gt;X11366,"Open - Breached","Open - On Track"),IF((D11366-B11366)*24&lt;=X11366,"Met","Breached")))</f>
        <v>Met</v>
      </c>
    </row>
    <row r="11367" spans="1:25" x14ac:dyDescent="0.25">
      <c r="A11367" s="9" t="s">
        <v>16061</v>
      </c>
      <c r="B11367" s="23">
        <v>46246.647916666698</v>
      </c>
      <c r="C11367" s="23">
        <v>46246.686805555597</v>
      </c>
      <c r="D11367" s="23">
        <v>46247.470833333296</v>
      </c>
      <c r="E11367" s="9" t="s">
        <v>212</v>
      </c>
      <c r="F11367" s="9" t="s">
        <v>189</v>
      </c>
      <c r="G11367" s="9" t="s">
        <v>213</v>
      </c>
      <c r="H11367" s="9" t="s">
        <v>163</v>
      </c>
      <c r="I11367" s="9" t="s">
        <v>223</v>
      </c>
      <c r="J11367" s="9" t="s">
        <v>1796</v>
      </c>
      <c r="K11367" s="9" t="s">
        <v>246</v>
      </c>
      <c r="L11367" s="9" t="s">
        <v>351</v>
      </c>
      <c r="M11367" s="9" t="s">
        <v>400</v>
      </c>
      <c r="N11367" s="9" t="s">
        <v>196</v>
      </c>
      <c r="O11367" s="9" t="s">
        <v>176</v>
      </c>
      <c r="P11367" s="9" t="s">
        <v>419</v>
      </c>
      <c r="Q11367" s="9" t="s">
        <v>219</v>
      </c>
      <c r="R11367" s="9">
        <v>0</v>
      </c>
      <c r="S11367" s="9">
        <v>70</v>
      </c>
      <c r="T11367" s="9" t="s">
        <v>136</v>
      </c>
      <c r="U11367" s="9" t="s">
        <v>230</v>
      </c>
      <c r="X11367" s="9">
        <f>INDEX(SLA_Policy!$D$2:$D$5,MATCH(F11367,SLA_Policy!$A$2:$A$5,0))</f>
        <v>120</v>
      </c>
      <c r="Y11367" s="9" t="str">
        <f>IF(E11367="Cancelled","Excluded",IF(D11367="",IF((SLA_Policy!$B$8-B11367)*24&gt;X11367,"Open - Breached","Open - On Track"),IF((D11367-B11367)*24&lt;=X11367,"Met","Breached")))</f>
        <v>Met</v>
      </c>
    </row>
    <row r="11368" spans="1:25" x14ac:dyDescent="0.25">
      <c r="A11368" s="9" t="s">
        <v>16062</v>
      </c>
      <c r="B11368" s="23">
        <v>46246.681250000001</v>
      </c>
      <c r="C11368" s="23">
        <v>46246.703472222202</v>
      </c>
      <c r="D11368" s="23">
        <v>46247.438194444498</v>
      </c>
      <c r="E11368" s="9" t="s">
        <v>212</v>
      </c>
      <c r="F11368" s="9" t="s">
        <v>188</v>
      </c>
      <c r="G11368" s="9" t="s">
        <v>236</v>
      </c>
      <c r="H11368" s="9" t="s">
        <v>167</v>
      </c>
      <c r="I11368" s="9" t="s">
        <v>255</v>
      </c>
      <c r="J11368" s="9" t="s">
        <v>10675</v>
      </c>
      <c r="K11368" s="9" t="s">
        <v>225</v>
      </c>
      <c r="L11368" s="9" t="s">
        <v>311</v>
      </c>
      <c r="M11368" s="9" t="s">
        <v>4091</v>
      </c>
      <c r="N11368" s="9" t="s">
        <v>196</v>
      </c>
      <c r="O11368" s="9" t="s">
        <v>116</v>
      </c>
      <c r="P11368" s="9" t="s">
        <v>525</v>
      </c>
      <c r="Q11368" s="9" t="s">
        <v>219</v>
      </c>
      <c r="R11368" s="9">
        <v>0</v>
      </c>
      <c r="S11368" s="9">
        <v>63</v>
      </c>
      <c r="U11368" s="9" t="s">
        <v>242</v>
      </c>
      <c r="X11368" s="9">
        <f>INDEX(SLA_Policy!$D$2:$D$5,MATCH(F11368,SLA_Policy!$A$2:$A$5,0))</f>
        <v>72</v>
      </c>
      <c r="Y11368" s="9" t="str">
        <f>IF(E11368="Cancelled","Excluded",IF(D11368="",IF((SLA_Policy!$B$8-B11368)*24&gt;X11368,"Open - Breached","Open - On Track"),IF((D11368-B11368)*24&lt;=X11368,"Met","Breached")))</f>
        <v>Met</v>
      </c>
    </row>
    <row r="11369" spans="1:25" x14ac:dyDescent="0.25">
      <c r="A11369" s="9" t="s">
        <v>16063</v>
      </c>
      <c r="B11369" s="23">
        <v>46246.682638888902</v>
      </c>
      <c r="C11369" s="23">
        <v>46246.748611111099</v>
      </c>
      <c r="D11369" s="23">
        <v>46253.372222222199</v>
      </c>
      <c r="E11369" s="9" t="s">
        <v>212</v>
      </c>
      <c r="F11369" s="9" t="s">
        <v>189</v>
      </c>
      <c r="G11369" s="9" t="s">
        <v>236</v>
      </c>
      <c r="H11369" s="9" t="s">
        <v>163</v>
      </c>
      <c r="I11369" s="9" t="s">
        <v>315</v>
      </c>
      <c r="J11369" s="9" t="s">
        <v>13257</v>
      </c>
      <c r="K11369" s="9" t="s">
        <v>215</v>
      </c>
      <c r="L11369" s="9" t="s">
        <v>307</v>
      </c>
      <c r="M11369" s="9" t="s">
        <v>3613</v>
      </c>
      <c r="N11369" s="9" t="s">
        <v>196</v>
      </c>
      <c r="O11369" s="9" t="s">
        <v>180</v>
      </c>
      <c r="P11369" s="9" t="s">
        <v>318</v>
      </c>
      <c r="Q11369" s="9" t="s">
        <v>219</v>
      </c>
      <c r="R11369" s="9">
        <v>0</v>
      </c>
      <c r="S11369" s="9">
        <v>143</v>
      </c>
      <c r="T11369" s="9" t="s">
        <v>136</v>
      </c>
      <c r="U11369" s="9" t="s">
        <v>242</v>
      </c>
      <c r="X11369" s="9">
        <f>INDEX(SLA_Policy!$D$2:$D$5,MATCH(F11369,SLA_Policy!$A$2:$A$5,0))</f>
        <v>120</v>
      </c>
      <c r="Y11369" s="9" t="str">
        <f>IF(E11369="Cancelled","Excluded",IF(D11369="",IF((SLA_Policy!$B$8-B11369)*24&gt;X11369,"Open - Breached","Open - On Track"),IF((D11369-B11369)*24&lt;=X11369,"Met","Breached")))</f>
        <v>Breached</v>
      </c>
    </row>
    <row r="11370" spans="1:25" x14ac:dyDescent="0.25">
      <c r="A11370" s="9" t="s">
        <v>16064</v>
      </c>
      <c r="B11370" s="23">
        <v>46246.682638888902</v>
      </c>
      <c r="C11370" s="23">
        <v>46246.762499999997</v>
      </c>
      <c r="D11370" s="23">
        <v>46247.414583333302</v>
      </c>
      <c r="E11370" s="9" t="s">
        <v>212</v>
      </c>
      <c r="F11370" s="9" t="s">
        <v>189</v>
      </c>
      <c r="G11370" s="9" t="s">
        <v>213</v>
      </c>
      <c r="H11370" s="9" t="s">
        <v>161</v>
      </c>
      <c r="I11370" s="9" t="s">
        <v>389</v>
      </c>
      <c r="J11370" s="9" t="s">
        <v>16065</v>
      </c>
      <c r="K11370" s="9" t="s">
        <v>239</v>
      </c>
      <c r="L11370" s="9" t="s">
        <v>282</v>
      </c>
      <c r="M11370" s="9" t="s">
        <v>1408</v>
      </c>
      <c r="N11370" s="9" t="s">
        <v>196</v>
      </c>
      <c r="O11370" s="9" t="s">
        <v>116</v>
      </c>
      <c r="P11370" s="9" t="s">
        <v>525</v>
      </c>
      <c r="Q11370" s="9" t="s">
        <v>219</v>
      </c>
      <c r="R11370" s="9">
        <v>0</v>
      </c>
      <c r="S11370" s="9">
        <v>6</v>
      </c>
      <c r="U11370" s="9" t="s">
        <v>290</v>
      </c>
      <c r="X11370" s="9">
        <f>INDEX(SLA_Policy!$D$2:$D$5,MATCH(F11370,SLA_Policy!$A$2:$A$5,0))</f>
        <v>120</v>
      </c>
      <c r="Y11370" s="9" t="str">
        <f>IF(E11370="Cancelled","Excluded",IF(D11370="",IF((SLA_Policy!$B$8-B11370)*24&gt;X11370,"Open - Breached","Open - On Track"),IF((D11370-B11370)*24&lt;=X11370,"Met","Breached")))</f>
        <v>Met</v>
      </c>
    </row>
    <row r="11371" spans="1:25" x14ac:dyDescent="0.25">
      <c r="A11371" s="9" t="s">
        <v>16066</v>
      </c>
      <c r="B11371" s="23">
        <v>46246.688888888901</v>
      </c>
      <c r="C11371" s="23">
        <v>46246.690972222197</v>
      </c>
      <c r="D11371" s="23">
        <v>46246.729861111096</v>
      </c>
      <c r="E11371" s="9" t="s">
        <v>212</v>
      </c>
      <c r="F11371" s="9" t="s">
        <v>188</v>
      </c>
      <c r="G11371" s="9" t="s">
        <v>213</v>
      </c>
      <c r="H11371" s="9" t="s">
        <v>161</v>
      </c>
      <c r="I11371" s="9" t="s">
        <v>389</v>
      </c>
      <c r="J11371" s="9" t="s">
        <v>13138</v>
      </c>
      <c r="K11371" s="9" t="s">
        <v>246</v>
      </c>
      <c r="L11371" s="9" t="s">
        <v>311</v>
      </c>
      <c r="M11371" s="9" t="s">
        <v>832</v>
      </c>
      <c r="N11371" s="9" t="s">
        <v>198</v>
      </c>
      <c r="O11371" s="9" t="s">
        <v>116</v>
      </c>
      <c r="P11371" s="9" t="s">
        <v>342</v>
      </c>
      <c r="Q11371" s="9" t="s">
        <v>219</v>
      </c>
      <c r="R11371" s="9">
        <v>0</v>
      </c>
      <c r="S11371" s="9">
        <v>4</v>
      </c>
      <c r="U11371" s="9" t="s">
        <v>221</v>
      </c>
      <c r="X11371" s="9">
        <f>INDEX(SLA_Policy!$D$2:$D$5,MATCH(F11371,SLA_Policy!$A$2:$A$5,0))</f>
        <v>72</v>
      </c>
      <c r="Y11371" s="9" t="str">
        <f>IF(E11371="Cancelled","Excluded",IF(D11371="",IF((SLA_Policy!$B$8-B11371)*24&gt;X11371,"Open - Breached","Open - On Track"),IF((D11371-B11371)*24&lt;=X11371,"Met","Breached")))</f>
        <v>Met</v>
      </c>
    </row>
    <row r="11372" spans="1:25" x14ac:dyDescent="0.25">
      <c r="A11372" s="9" t="s">
        <v>16067</v>
      </c>
      <c r="B11372" s="23">
        <v>46246.693749999999</v>
      </c>
      <c r="C11372" s="23">
        <v>46247.327083333301</v>
      </c>
      <c r="D11372" s="23">
        <v>46247.761805555601</v>
      </c>
      <c r="E11372" s="9" t="s">
        <v>212</v>
      </c>
      <c r="F11372" s="9" t="s">
        <v>188</v>
      </c>
      <c r="G11372" s="9" t="s">
        <v>213</v>
      </c>
      <c r="H11372" s="9" t="s">
        <v>88</v>
      </c>
      <c r="I11372" s="9" t="s">
        <v>268</v>
      </c>
      <c r="J11372" s="9" t="s">
        <v>4147</v>
      </c>
      <c r="K11372" s="9" t="s">
        <v>225</v>
      </c>
      <c r="L11372" s="9" t="s">
        <v>270</v>
      </c>
      <c r="M11372" s="9" t="s">
        <v>5203</v>
      </c>
      <c r="N11372" s="9" t="s">
        <v>197</v>
      </c>
      <c r="O11372" s="9" t="s">
        <v>176</v>
      </c>
      <c r="P11372" s="9" t="s">
        <v>419</v>
      </c>
      <c r="Q11372" s="9" t="s">
        <v>219</v>
      </c>
      <c r="R11372" s="9">
        <v>0</v>
      </c>
      <c r="S11372" s="9">
        <v>17</v>
      </c>
      <c r="T11372" s="9" t="s">
        <v>136</v>
      </c>
      <c r="U11372" s="9" t="s">
        <v>266</v>
      </c>
      <c r="X11372" s="9">
        <f>INDEX(SLA_Policy!$D$2:$D$5,MATCH(F11372,SLA_Policy!$A$2:$A$5,0))</f>
        <v>72</v>
      </c>
      <c r="Y11372" s="9" t="str">
        <f>IF(E11372="Cancelled","Excluded",IF(D11372="",IF((SLA_Policy!$B$8-B11372)*24&gt;X11372,"Open - Breached","Open - On Track"),IF((D11372-B11372)*24&lt;=X11372,"Met","Breached")))</f>
        <v>Met</v>
      </c>
    </row>
    <row r="11373" spans="1:25" x14ac:dyDescent="0.25">
      <c r="A11373" s="9" t="s">
        <v>16068</v>
      </c>
      <c r="B11373" s="23">
        <v>46246.695138888899</v>
      </c>
      <c r="C11373" s="23">
        <v>46246.701388888898</v>
      </c>
      <c r="D11373" s="23">
        <v>46246.823611111096</v>
      </c>
      <c r="E11373" s="9" t="s">
        <v>212</v>
      </c>
      <c r="F11373" s="9" t="s">
        <v>187</v>
      </c>
      <c r="G11373" s="9" t="s">
        <v>213</v>
      </c>
      <c r="H11373" s="9" t="s">
        <v>88</v>
      </c>
      <c r="I11373" s="9" t="s">
        <v>92</v>
      </c>
      <c r="J11373" s="9" t="s">
        <v>6120</v>
      </c>
      <c r="K11373" s="9" t="s">
        <v>215</v>
      </c>
      <c r="L11373" s="9" t="s">
        <v>351</v>
      </c>
      <c r="M11373" s="9" t="s">
        <v>5212</v>
      </c>
      <c r="N11373" s="9" t="s">
        <v>196</v>
      </c>
      <c r="O11373" s="9" t="s">
        <v>178</v>
      </c>
      <c r="P11373" s="9" t="s">
        <v>360</v>
      </c>
      <c r="Q11373" s="9" t="s">
        <v>273</v>
      </c>
      <c r="R11373" s="9">
        <v>0</v>
      </c>
      <c r="S11373" s="9">
        <v>29</v>
      </c>
      <c r="T11373" s="9" t="s">
        <v>136</v>
      </c>
      <c r="U11373" s="9" t="s">
        <v>661</v>
      </c>
      <c r="W11373" s="9">
        <v>4</v>
      </c>
      <c r="X11373" s="9">
        <f>INDEX(SLA_Policy!$D$2:$D$5,MATCH(F11373,SLA_Policy!$A$2:$A$5,0))</f>
        <v>8</v>
      </c>
      <c r="Y11373" s="9" t="str">
        <f>IF(E11373="Cancelled","Excluded",IF(D11373="",IF((SLA_Policy!$B$8-B11373)*24&gt;X11373,"Open - Breached","Open - On Track"),IF((D11373-B11373)*24&lt;=X11373,"Met","Breached")))</f>
        <v>Met</v>
      </c>
    </row>
    <row r="11374" spans="1:25" x14ac:dyDescent="0.25">
      <c r="A11374" s="9" t="s">
        <v>16069</v>
      </c>
      <c r="B11374" s="23">
        <v>46246.703472222202</v>
      </c>
      <c r="C11374" s="23">
        <v>46246.744444444397</v>
      </c>
      <c r="D11374" s="23">
        <v>46246.745833333298</v>
      </c>
      <c r="E11374" s="9" t="s">
        <v>212</v>
      </c>
      <c r="F11374" s="9" t="s">
        <v>188</v>
      </c>
      <c r="G11374" s="9" t="s">
        <v>213</v>
      </c>
      <c r="H11374" s="9" t="s">
        <v>166</v>
      </c>
      <c r="I11374" s="9" t="s">
        <v>286</v>
      </c>
      <c r="J11374" s="9" t="s">
        <v>632</v>
      </c>
      <c r="K11374" s="9" t="s">
        <v>246</v>
      </c>
      <c r="L11374" s="9" t="s">
        <v>311</v>
      </c>
      <c r="M11374" s="9" t="s">
        <v>2435</v>
      </c>
      <c r="N11374" s="9" t="s">
        <v>197</v>
      </c>
      <c r="O11374" s="9" t="s">
        <v>181</v>
      </c>
      <c r="P11374" s="9" t="s">
        <v>668</v>
      </c>
      <c r="Q11374" s="9" t="s">
        <v>219</v>
      </c>
      <c r="R11374" s="9">
        <v>0</v>
      </c>
      <c r="S11374" s="9">
        <v>11</v>
      </c>
      <c r="U11374" s="9" t="s">
        <v>376</v>
      </c>
      <c r="W11374" s="9">
        <v>3</v>
      </c>
      <c r="X11374" s="9">
        <f>INDEX(SLA_Policy!$D$2:$D$5,MATCH(F11374,SLA_Policy!$A$2:$A$5,0))</f>
        <v>72</v>
      </c>
      <c r="Y11374" s="9" t="str">
        <f>IF(E11374="Cancelled","Excluded",IF(D11374="",IF((SLA_Policy!$B$8-B11374)*24&gt;X11374,"Open - Breached","Open - On Track"),IF((D11374-B11374)*24&lt;=X11374,"Met","Breached")))</f>
        <v>Met</v>
      </c>
    </row>
    <row r="11375" spans="1:25" x14ac:dyDescent="0.25">
      <c r="A11375" s="9" t="s">
        <v>16070</v>
      </c>
      <c r="B11375" s="23">
        <v>46246.708333333299</v>
      </c>
      <c r="C11375" s="23">
        <v>46246.75</v>
      </c>
      <c r="D11375" s="23">
        <v>46247.4</v>
      </c>
      <c r="E11375" s="9" t="s">
        <v>212</v>
      </c>
      <c r="F11375" s="9" t="s">
        <v>188</v>
      </c>
      <c r="G11375" s="9" t="s">
        <v>213</v>
      </c>
      <c r="H11375" s="9" t="s">
        <v>161</v>
      </c>
      <c r="I11375" s="9" t="s">
        <v>389</v>
      </c>
      <c r="J11375" s="9" t="s">
        <v>2443</v>
      </c>
      <c r="K11375" s="9" t="s">
        <v>225</v>
      </c>
      <c r="L11375" s="9" t="s">
        <v>226</v>
      </c>
      <c r="M11375" s="9" t="s">
        <v>2672</v>
      </c>
      <c r="N11375" s="9" t="s">
        <v>197</v>
      </c>
      <c r="O11375" s="9" t="s">
        <v>116</v>
      </c>
      <c r="P11375" s="9" t="s">
        <v>551</v>
      </c>
      <c r="Q11375" s="9" t="s">
        <v>219</v>
      </c>
      <c r="R11375" s="9">
        <v>0</v>
      </c>
      <c r="S11375" s="9">
        <v>6</v>
      </c>
      <c r="U11375" s="9" t="s">
        <v>290</v>
      </c>
      <c r="X11375" s="9">
        <f>INDEX(SLA_Policy!$D$2:$D$5,MATCH(F11375,SLA_Policy!$A$2:$A$5,0))</f>
        <v>72</v>
      </c>
      <c r="Y11375" s="9" t="str">
        <f>IF(E11375="Cancelled","Excluded",IF(D11375="",IF((SLA_Policy!$B$8-B11375)*24&gt;X11375,"Open - Breached","Open - On Track"),IF((D11375-B11375)*24&lt;=X11375,"Met","Breached")))</f>
        <v>Met</v>
      </c>
    </row>
    <row r="11376" spans="1:25" x14ac:dyDescent="0.25">
      <c r="A11376" s="9" t="s">
        <v>16071</v>
      </c>
      <c r="B11376" s="23">
        <v>46246.719444444498</v>
      </c>
      <c r="C11376" s="23">
        <v>46246.731249999997</v>
      </c>
      <c r="D11376" s="23">
        <v>46246.872916666704</v>
      </c>
      <c r="E11376" s="9" t="s">
        <v>212</v>
      </c>
      <c r="F11376" s="9" t="s">
        <v>187</v>
      </c>
      <c r="G11376" s="9" t="s">
        <v>213</v>
      </c>
      <c r="H11376" s="9" t="s">
        <v>165</v>
      </c>
      <c r="I11376" s="9" t="s">
        <v>567</v>
      </c>
      <c r="J11376" s="9" t="s">
        <v>2909</v>
      </c>
      <c r="K11376" s="9" t="s">
        <v>225</v>
      </c>
      <c r="L11376" s="9" t="s">
        <v>351</v>
      </c>
      <c r="M11376" s="9" t="s">
        <v>2868</v>
      </c>
      <c r="N11376" s="9" t="s">
        <v>199</v>
      </c>
      <c r="O11376" s="9" t="s">
        <v>176</v>
      </c>
      <c r="P11376" s="9" t="s">
        <v>419</v>
      </c>
      <c r="Q11376" s="9" t="s">
        <v>273</v>
      </c>
      <c r="R11376" s="9">
        <v>0</v>
      </c>
      <c r="S11376" s="9">
        <v>12</v>
      </c>
      <c r="U11376" s="9" t="s">
        <v>376</v>
      </c>
      <c r="X11376" s="9">
        <f>INDEX(SLA_Policy!$D$2:$D$5,MATCH(F11376,SLA_Policy!$A$2:$A$5,0))</f>
        <v>8</v>
      </c>
      <c r="Y11376" s="9" t="str">
        <f>IF(E11376="Cancelled","Excluded",IF(D11376="",IF((SLA_Policy!$B$8-B11376)*24&gt;X11376,"Open - Breached","Open - On Track"),IF((D11376-B11376)*24&lt;=X11376,"Met","Breached")))</f>
        <v>Met</v>
      </c>
    </row>
    <row r="11377" spans="1:25" x14ac:dyDescent="0.25">
      <c r="A11377" s="9" t="s">
        <v>16072</v>
      </c>
      <c r="B11377" s="23">
        <v>46246.739583333299</v>
      </c>
      <c r="C11377" s="23">
        <v>46247.3305555556</v>
      </c>
      <c r="D11377" s="23">
        <v>46258.357638888898</v>
      </c>
      <c r="E11377" s="9" t="s">
        <v>212</v>
      </c>
      <c r="F11377" s="9" t="s">
        <v>189</v>
      </c>
      <c r="G11377" s="9" t="s">
        <v>236</v>
      </c>
      <c r="H11377" s="9" t="s">
        <v>163</v>
      </c>
      <c r="I11377" s="9" t="s">
        <v>315</v>
      </c>
      <c r="J11377" s="9" t="s">
        <v>585</v>
      </c>
      <c r="K11377" s="9" t="s">
        <v>225</v>
      </c>
      <c r="L11377" s="9" t="s">
        <v>282</v>
      </c>
      <c r="M11377" s="9" t="s">
        <v>1191</v>
      </c>
      <c r="N11377" s="9" t="s">
        <v>199</v>
      </c>
      <c r="O11377" s="9" t="s">
        <v>180</v>
      </c>
      <c r="P11377" s="9" t="s">
        <v>368</v>
      </c>
      <c r="Q11377" s="9" t="s">
        <v>219</v>
      </c>
      <c r="R11377" s="9">
        <v>0</v>
      </c>
      <c r="S11377" s="9">
        <v>157</v>
      </c>
      <c r="T11377" s="9" t="s">
        <v>229</v>
      </c>
      <c r="U11377" s="9" t="s">
        <v>242</v>
      </c>
      <c r="X11377" s="9">
        <f>INDEX(SLA_Policy!$D$2:$D$5,MATCH(F11377,SLA_Policy!$A$2:$A$5,0))</f>
        <v>120</v>
      </c>
      <c r="Y11377" s="9" t="str">
        <f>IF(E11377="Cancelled","Excluded",IF(D11377="",IF((SLA_Policy!$B$8-B11377)*24&gt;X11377,"Open - Breached","Open - On Track"),IF((D11377-B11377)*24&lt;=X11377,"Met","Breached")))</f>
        <v>Breached</v>
      </c>
    </row>
    <row r="11378" spans="1:25" x14ac:dyDescent="0.25">
      <c r="A11378" s="9" t="s">
        <v>16073</v>
      </c>
      <c r="B11378" s="23">
        <v>46246.776388888902</v>
      </c>
      <c r="C11378" s="23">
        <v>46247.324999999997</v>
      </c>
      <c r="D11378" s="23">
        <v>46251.396527777797</v>
      </c>
      <c r="E11378" s="9" t="s">
        <v>212</v>
      </c>
      <c r="F11378" s="9" t="s">
        <v>189</v>
      </c>
      <c r="G11378" s="9" t="s">
        <v>236</v>
      </c>
      <c r="H11378" s="9" t="s">
        <v>167</v>
      </c>
      <c r="I11378" s="9" t="s">
        <v>255</v>
      </c>
      <c r="J11378" s="9" t="s">
        <v>16074</v>
      </c>
      <c r="K11378" s="9" t="s">
        <v>246</v>
      </c>
      <c r="L11378" s="9" t="s">
        <v>293</v>
      </c>
      <c r="M11378" s="9" t="s">
        <v>8352</v>
      </c>
      <c r="N11378" s="9" t="s">
        <v>197</v>
      </c>
      <c r="O11378" s="9" t="s">
        <v>116</v>
      </c>
      <c r="P11378" s="9" t="s">
        <v>551</v>
      </c>
      <c r="Q11378" s="9" t="s">
        <v>219</v>
      </c>
      <c r="R11378" s="9">
        <v>0</v>
      </c>
      <c r="S11378" s="9">
        <v>42</v>
      </c>
      <c r="U11378" s="9" t="s">
        <v>242</v>
      </c>
      <c r="W11378" s="9">
        <v>4</v>
      </c>
      <c r="X11378" s="9">
        <f>INDEX(SLA_Policy!$D$2:$D$5,MATCH(F11378,SLA_Policy!$A$2:$A$5,0))</f>
        <v>120</v>
      </c>
      <c r="Y11378" s="9" t="str">
        <f>IF(E11378="Cancelled","Excluded",IF(D11378="",IF((SLA_Policy!$B$8-B11378)*24&gt;X11378,"Open - Breached","Open - On Track"),IF((D11378-B11378)*24&lt;=X11378,"Met","Breached")))</f>
        <v>Met</v>
      </c>
    </row>
    <row r="11379" spans="1:25" x14ac:dyDescent="0.25">
      <c r="A11379" s="9" t="s">
        <v>16075</v>
      </c>
      <c r="B11379" s="23">
        <v>46246.786805555603</v>
      </c>
      <c r="C11379" s="23">
        <v>46247.320138888899</v>
      </c>
      <c r="D11379" s="23">
        <v>46247.342361111099</v>
      </c>
      <c r="E11379" s="9" t="s">
        <v>212</v>
      </c>
      <c r="F11379" s="9" t="s">
        <v>188</v>
      </c>
      <c r="G11379" s="9" t="s">
        <v>213</v>
      </c>
      <c r="H11379" s="9" t="s">
        <v>161</v>
      </c>
      <c r="I11379" s="9" t="s">
        <v>389</v>
      </c>
      <c r="J11379" s="9" t="s">
        <v>435</v>
      </c>
      <c r="K11379" s="9" t="s">
        <v>225</v>
      </c>
      <c r="L11379" s="9" t="s">
        <v>216</v>
      </c>
      <c r="M11379" s="9" t="s">
        <v>3460</v>
      </c>
      <c r="N11379" s="9" t="s">
        <v>198</v>
      </c>
      <c r="O11379" s="9" t="s">
        <v>116</v>
      </c>
      <c r="P11379" s="9" t="s">
        <v>342</v>
      </c>
      <c r="Q11379" s="9" t="s">
        <v>219</v>
      </c>
      <c r="R11379" s="9">
        <v>0</v>
      </c>
      <c r="S11379" s="9">
        <v>7</v>
      </c>
      <c r="U11379" s="9" t="s">
        <v>221</v>
      </c>
      <c r="W11379" s="9">
        <v>4</v>
      </c>
      <c r="X11379" s="9">
        <f>INDEX(SLA_Policy!$D$2:$D$5,MATCH(F11379,SLA_Policy!$A$2:$A$5,0))</f>
        <v>72</v>
      </c>
      <c r="Y11379" s="9" t="str">
        <f>IF(E11379="Cancelled","Excluded",IF(D11379="",IF((SLA_Policy!$B$8-B11379)*24&gt;X11379,"Open - Breached","Open - On Track"),IF((D11379-B11379)*24&lt;=X11379,"Met","Breached")))</f>
        <v>Met</v>
      </c>
    </row>
    <row r="11380" spans="1:25" x14ac:dyDescent="0.25">
      <c r="A11380" s="9" t="s">
        <v>16076</v>
      </c>
      <c r="B11380" s="23">
        <v>46247.295833333301</v>
      </c>
      <c r="C11380" s="23">
        <v>46247.327083333301</v>
      </c>
      <c r="E11380" s="9" t="s">
        <v>14153</v>
      </c>
      <c r="F11380" s="9" t="s">
        <v>188</v>
      </c>
      <c r="G11380" s="9" t="s">
        <v>236</v>
      </c>
      <c r="H11380" s="9" t="s">
        <v>163</v>
      </c>
      <c r="I11380" s="9" t="s">
        <v>315</v>
      </c>
      <c r="J11380" s="9" t="s">
        <v>475</v>
      </c>
      <c r="K11380" s="9" t="s">
        <v>225</v>
      </c>
      <c r="L11380" s="9" t="s">
        <v>216</v>
      </c>
      <c r="M11380" s="9" t="s">
        <v>9402</v>
      </c>
      <c r="N11380" s="9" t="s">
        <v>196</v>
      </c>
      <c r="O11380" s="9" t="s">
        <v>180</v>
      </c>
      <c r="P11380" s="9" t="s">
        <v>368</v>
      </c>
      <c r="Q11380" s="9" t="s">
        <v>219</v>
      </c>
      <c r="R11380" s="9">
        <v>0</v>
      </c>
      <c r="S11380" s="9">
        <v>51</v>
      </c>
      <c r="T11380" s="9" t="s">
        <v>229</v>
      </c>
      <c r="X11380" s="9">
        <f>INDEX(SLA_Policy!$D$2:$D$5,MATCH(F11380,SLA_Policy!$A$2:$A$5,0))</f>
        <v>72</v>
      </c>
      <c r="Y11380" s="9" t="str">
        <f>IF(E11380="Cancelled","Excluded",IF(D11380="",IF((SLA_Policy!$B$8-B11380)*24&gt;X11380,"Open - Breached","Open - On Track"),IF((D11380-B11380)*24&lt;=X11380,"Met","Breached")))</f>
        <v>Open - Breached</v>
      </c>
    </row>
    <row r="11381" spans="1:25" x14ac:dyDescent="0.25">
      <c r="A11381" s="9" t="s">
        <v>16077</v>
      </c>
      <c r="B11381" s="23">
        <v>46247.306250000001</v>
      </c>
      <c r="C11381" s="23">
        <v>46247.313888888901</v>
      </c>
      <c r="D11381" s="23">
        <v>46247.595833333296</v>
      </c>
      <c r="E11381" s="9" t="s">
        <v>212</v>
      </c>
      <c r="F11381" s="9" t="s">
        <v>188</v>
      </c>
      <c r="G11381" s="9" t="s">
        <v>213</v>
      </c>
      <c r="H11381" s="9" t="s">
        <v>162</v>
      </c>
      <c r="I11381" s="9" t="s">
        <v>345</v>
      </c>
      <c r="J11381" s="9" t="s">
        <v>6210</v>
      </c>
      <c r="K11381" s="9" t="s">
        <v>246</v>
      </c>
      <c r="L11381" s="9" t="s">
        <v>311</v>
      </c>
      <c r="M11381" s="9" t="s">
        <v>950</v>
      </c>
      <c r="N11381" s="9" t="s">
        <v>199</v>
      </c>
      <c r="O11381" s="9" t="s">
        <v>179</v>
      </c>
      <c r="P11381" s="9" t="s">
        <v>313</v>
      </c>
      <c r="Q11381" s="9" t="s">
        <v>219</v>
      </c>
      <c r="R11381" s="9">
        <v>0</v>
      </c>
      <c r="S11381" s="9">
        <v>9</v>
      </c>
      <c r="U11381" s="9" t="s">
        <v>266</v>
      </c>
      <c r="W11381" s="9">
        <v>5</v>
      </c>
      <c r="X11381" s="9">
        <f>INDEX(SLA_Policy!$D$2:$D$5,MATCH(F11381,SLA_Policy!$A$2:$A$5,0))</f>
        <v>72</v>
      </c>
      <c r="Y11381" s="9" t="str">
        <f>IF(E11381="Cancelled","Excluded",IF(D11381="",IF((SLA_Policy!$B$8-B11381)*24&gt;X11381,"Open - Breached","Open - On Track"),IF((D11381-B11381)*24&lt;=X11381,"Met","Breached")))</f>
        <v>Met</v>
      </c>
    </row>
    <row r="11382" spans="1:25" x14ac:dyDescent="0.25">
      <c r="A11382" s="9" t="s">
        <v>16078</v>
      </c>
      <c r="B11382" s="23">
        <v>46247.324999999997</v>
      </c>
      <c r="C11382" s="23">
        <v>46247.393750000003</v>
      </c>
      <c r="D11382" s="23">
        <v>46251.456944444399</v>
      </c>
      <c r="E11382" s="9" t="s">
        <v>212</v>
      </c>
      <c r="F11382" s="9" t="s">
        <v>189</v>
      </c>
      <c r="G11382" s="9" t="s">
        <v>236</v>
      </c>
      <c r="H11382" s="9" t="s">
        <v>161</v>
      </c>
      <c r="I11382" s="9" t="s">
        <v>237</v>
      </c>
      <c r="J11382" s="9" t="s">
        <v>7517</v>
      </c>
      <c r="K11382" s="9" t="s">
        <v>246</v>
      </c>
      <c r="L11382" s="9" t="s">
        <v>104</v>
      </c>
      <c r="M11382" s="9" t="s">
        <v>1976</v>
      </c>
      <c r="N11382" s="9" t="s">
        <v>197</v>
      </c>
      <c r="O11382" s="9" t="s">
        <v>179</v>
      </c>
      <c r="P11382" s="9" t="s">
        <v>284</v>
      </c>
      <c r="Q11382" s="9" t="s">
        <v>219</v>
      </c>
      <c r="R11382" s="9">
        <v>1</v>
      </c>
      <c r="S11382" s="9">
        <v>26</v>
      </c>
      <c r="U11382" s="9" t="s">
        <v>242</v>
      </c>
      <c r="W11382" s="9">
        <v>4</v>
      </c>
      <c r="X11382" s="9">
        <f>INDEX(SLA_Policy!$D$2:$D$5,MATCH(F11382,SLA_Policy!$A$2:$A$5,0))</f>
        <v>120</v>
      </c>
      <c r="Y11382" s="9" t="str">
        <f>IF(E11382="Cancelled","Excluded",IF(D11382="",IF((SLA_Policy!$B$8-B11382)*24&gt;X11382,"Open - Breached","Open - On Track"),IF((D11382-B11382)*24&lt;=X11382,"Met","Breached")))</f>
        <v>Met</v>
      </c>
    </row>
    <row r="11383" spans="1:25" x14ac:dyDescent="0.25">
      <c r="A11383" s="9" t="s">
        <v>16079</v>
      </c>
      <c r="B11383" s="23">
        <v>46247.326388888898</v>
      </c>
      <c r="C11383" s="23">
        <v>46247.331250000003</v>
      </c>
      <c r="D11383" s="23">
        <v>46253.354861111096</v>
      </c>
      <c r="E11383" s="9" t="s">
        <v>212</v>
      </c>
      <c r="F11383" s="9" t="s">
        <v>189</v>
      </c>
      <c r="G11383" s="9" t="s">
        <v>236</v>
      </c>
      <c r="H11383" s="9" t="s">
        <v>163</v>
      </c>
      <c r="I11383" s="9" t="s">
        <v>315</v>
      </c>
      <c r="J11383" s="9" t="s">
        <v>6263</v>
      </c>
      <c r="K11383" s="9" t="s">
        <v>215</v>
      </c>
      <c r="L11383" s="9" t="s">
        <v>307</v>
      </c>
      <c r="M11383" s="9" t="s">
        <v>4611</v>
      </c>
      <c r="N11383" s="9" t="s">
        <v>198</v>
      </c>
      <c r="O11383" s="9" t="s">
        <v>180</v>
      </c>
      <c r="P11383" s="9" t="s">
        <v>278</v>
      </c>
      <c r="Q11383" s="9" t="s">
        <v>219</v>
      </c>
      <c r="R11383" s="9">
        <v>1</v>
      </c>
      <c r="S11383" s="9">
        <v>212</v>
      </c>
      <c r="T11383" s="9" t="s">
        <v>229</v>
      </c>
      <c r="U11383" s="9" t="s">
        <v>242</v>
      </c>
      <c r="X11383" s="9">
        <f>INDEX(SLA_Policy!$D$2:$D$5,MATCH(F11383,SLA_Policy!$A$2:$A$5,0))</f>
        <v>120</v>
      </c>
      <c r="Y11383" s="9" t="str">
        <f>IF(E11383="Cancelled","Excluded",IF(D11383="",IF((SLA_Policy!$B$8-B11383)*24&gt;X11383,"Open - Breached","Open - On Track"),IF((D11383-B11383)*24&lt;=X11383,"Met","Breached")))</f>
        <v>Breached</v>
      </c>
    </row>
    <row r="11384" spans="1:25" x14ac:dyDescent="0.25">
      <c r="A11384" s="9" t="s">
        <v>16080</v>
      </c>
      <c r="B11384" s="23">
        <v>46247.336805555598</v>
      </c>
      <c r="C11384" s="23">
        <v>46247.339583333298</v>
      </c>
      <c r="D11384" s="23">
        <v>46247.345138888901</v>
      </c>
      <c r="E11384" s="9" t="s">
        <v>212</v>
      </c>
      <c r="F11384" s="9" t="s">
        <v>188</v>
      </c>
      <c r="G11384" s="9" t="s">
        <v>213</v>
      </c>
      <c r="H11384" s="9" t="s">
        <v>161</v>
      </c>
      <c r="I11384" s="9" t="s">
        <v>454</v>
      </c>
      <c r="J11384" s="9" t="s">
        <v>2790</v>
      </c>
      <c r="K11384" s="9" t="s">
        <v>246</v>
      </c>
      <c r="L11384" s="9" t="s">
        <v>216</v>
      </c>
      <c r="M11384" s="9" t="s">
        <v>10160</v>
      </c>
      <c r="N11384" s="9" t="s">
        <v>198</v>
      </c>
      <c r="O11384" s="9" t="s">
        <v>116</v>
      </c>
      <c r="P11384" s="9" t="s">
        <v>342</v>
      </c>
      <c r="Q11384" s="9" t="s">
        <v>219</v>
      </c>
      <c r="R11384" s="9">
        <v>0</v>
      </c>
      <c r="S11384" s="9">
        <v>6</v>
      </c>
      <c r="U11384" s="9" t="s">
        <v>221</v>
      </c>
      <c r="X11384" s="9">
        <f>INDEX(SLA_Policy!$D$2:$D$5,MATCH(F11384,SLA_Policy!$A$2:$A$5,0))</f>
        <v>72</v>
      </c>
      <c r="Y11384" s="9" t="str">
        <f>IF(E11384="Cancelled","Excluded",IF(D11384="",IF((SLA_Policy!$B$8-B11384)*24&gt;X11384,"Open - Breached","Open - On Track"),IF((D11384-B11384)*24&lt;=X11384,"Met","Breached")))</f>
        <v>Met</v>
      </c>
    </row>
    <row r="11385" spans="1:25" x14ac:dyDescent="0.25">
      <c r="A11385" s="9" t="s">
        <v>16081</v>
      </c>
      <c r="B11385" s="23">
        <v>46247.339583333298</v>
      </c>
      <c r="C11385" s="23">
        <v>46247.342361111099</v>
      </c>
      <c r="D11385" s="23">
        <v>46247.348611111098</v>
      </c>
      <c r="E11385" s="9" t="s">
        <v>212</v>
      </c>
      <c r="F11385" s="9" t="s">
        <v>187</v>
      </c>
      <c r="G11385" s="9" t="s">
        <v>213</v>
      </c>
      <c r="H11385" s="9" t="s">
        <v>161</v>
      </c>
      <c r="I11385" s="9" t="s">
        <v>454</v>
      </c>
      <c r="J11385" s="9" t="s">
        <v>2010</v>
      </c>
      <c r="K11385" s="9" t="s">
        <v>239</v>
      </c>
      <c r="L11385" s="9" t="s">
        <v>307</v>
      </c>
      <c r="M11385" s="9" t="s">
        <v>1823</v>
      </c>
      <c r="N11385" s="9" t="s">
        <v>198</v>
      </c>
      <c r="O11385" s="9" t="s">
        <v>116</v>
      </c>
      <c r="P11385" s="9" t="s">
        <v>258</v>
      </c>
      <c r="Q11385" s="9" t="s">
        <v>219</v>
      </c>
      <c r="R11385" s="9">
        <v>0</v>
      </c>
      <c r="S11385" s="9">
        <v>7</v>
      </c>
      <c r="U11385" s="9" t="s">
        <v>290</v>
      </c>
      <c r="X11385" s="9">
        <f>INDEX(SLA_Policy!$D$2:$D$5,MATCH(F11385,SLA_Policy!$A$2:$A$5,0))</f>
        <v>8</v>
      </c>
      <c r="Y11385" s="9" t="str">
        <f>IF(E11385="Cancelled","Excluded",IF(D11385="",IF((SLA_Policy!$B$8-B11385)*24&gt;X11385,"Open - Breached","Open - On Track"),IF((D11385-B11385)*24&lt;=X11385,"Met","Breached")))</f>
        <v>Met</v>
      </c>
    </row>
    <row r="11386" spans="1:25" x14ac:dyDescent="0.25">
      <c r="A11386" s="9" t="s">
        <v>16082</v>
      </c>
      <c r="B11386" s="23">
        <v>46247.340972222199</v>
      </c>
      <c r="C11386" s="23">
        <v>46247.503472222197</v>
      </c>
      <c r="D11386" s="23">
        <v>46248.314583333296</v>
      </c>
      <c r="E11386" s="9" t="s">
        <v>212</v>
      </c>
      <c r="F11386" s="9" t="s">
        <v>188</v>
      </c>
      <c r="G11386" s="9" t="s">
        <v>236</v>
      </c>
      <c r="H11386" s="9" t="s">
        <v>161</v>
      </c>
      <c r="I11386" s="9" t="s">
        <v>237</v>
      </c>
      <c r="J11386" s="9" t="s">
        <v>8420</v>
      </c>
      <c r="K11386" s="9" t="s">
        <v>215</v>
      </c>
      <c r="L11386" s="9" t="s">
        <v>311</v>
      </c>
      <c r="M11386" s="9" t="s">
        <v>2704</v>
      </c>
      <c r="N11386" s="9" t="s">
        <v>196</v>
      </c>
      <c r="O11386" s="9" t="s">
        <v>177</v>
      </c>
      <c r="P11386" s="9" t="s">
        <v>300</v>
      </c>
      <c r="Q11386" s="9" t="s">
        <v>219</v>
      </c>
      <c r="R11386" s="9">
        <v>0</v>
      </c>
      <c r="S11386" s="9">
        <v>7</v>
      </c>
      <c r="U11386" s="9" t="s">
        <v>242</v>
      </c>
      <c r="X11386" s="9">
        <f>INDEX(SLA_Policy!$D$2:$D$5,MATCH(F11386,SLA_Policy!$A$2:$A$5,0))</f>
        <v>72</v>
      </c>
      <c r="Y11386" s="9" t="str">
        <f>IF(E11386="Cancelled","Excluded",IF(D11386="",IF((SLA_Policy!$B$8-B11386)*24&gt;X11386,"Open - Breached","Open - On Track"),IF((D11386-B11386)*24&lt;=X11386,"Met","Breached")))</f>
        <v>Met</v>
      </c>
    </row>
    <row r="11387" spans="1:25" x14ac:dyDescent="0.25">
      <c r="A11387" s="9" t="s">
        <v>16083</v>
      </c>
      <c r="B11387" s="23">
        <v>46247.347222222197</v>
      </c>
      <c r="C11387" s="23">
        <v>46247.347916666702</v>
      </c>
      <c r="D11387" s="23">
        <v>46247.415972222203</v>
      </c>
      <c r="E11387" s="9" t="s">
        <v>212</v>
      </c>
      <c r="F11387" s="9" t="s">
        <v>188</v>
      </c>
      <c r="G11387" s="9" t="s">
        <v>213</v>
      </c>
      <c r="H11387" s="9" t="s">
        <v>161</v>
      </c>
      <c r="I11387" s="9" t="s">
        <v>454</v>
      </c>
      <c r="J11387" s="9" t="s">
        <v>11259</v>
      </c>
      <c r="K11387" s="9" t="s">
        <v>246</v>
      </c>
      <c r="L11387" s="9" t="s">
        <v>216</v>
      </c>
      <c r="M11387" s="9" t="s">
        <v>5637</v>
      </c>
      <c r="N11387" s="9" t="s">
        <v>198</v>
      </c>
      <c r="O11387" s="9" t="s">
        <v>116</v>
      </c>
      <c r="P11387" s="9" t="s">
        <v>525</v>
      </c>
      <c r="Q11387" s="9" t="s">
        <v>219</v>
      </c>
      <c r="R11387" s="9">
        <v>0</v>
      </c>
      <c r="S11387" s="9">
        <v>5</v>
      </c>
      <c r="U11387" s="9" t="s">
        <v>221</v>
      </c>
      <c r="X11387" s="9">
        <f>INDEX(SLA_Policy!$D$2:$D$5,MATCH(F11387,SLA_Policy!$A$2:$A$5,0))</f>
        <v>72</v>
      </c>
      <c r="Y11387" s="9" t="str">
        <f>IF(E11387="Cancelled","Excluded",IF(D11387="",IF((SLA_Policy!$B$8-B11387)*24&gt;X11387,"Open - Breached","Open - On Track"),IF((D11387-B11387)*24&lt;=X11387,"Met","Breached")))</f>
        <v>Met</v>
      </c>
    </row>
    <row r="11388" spans="1:25" x14ac:dyDescent="0.25">
      <c r="A11388" s="9" t="s">
        <v>16084</v>
      </c>
      <c r="B11388" s="23">
        <v>46247.356249999997</v>
      </c>
      <c r="C11388" s="23">
        <v>46247.422222222202</v>
      </c>
      <c r="D11388" s="23">
        <v>46247.656944444498</v>
      </c>
      <c r="E11388" s="9" t="s">
        <v>212</v>
      </c>
      <c r="F11388" s="9" t="s">
        <v>189</v>
      </c>
      <c r="G11388" s="9" t="s">
        <v>213</v>
      </c>
      <c r="H11388" s="9" t="s">
        <v>162</v>
      </c>
      <c r="I11388" s="9" t="s">
        <v>345</v>
      </c>
      <c r="J11388" s="9" t="s">
        <v>10363</v>
      </c>
      <c r="K11388" s="9" t="s">
        <v>225</v>
      </c>
      <c r="L11388" s="9" t="s">
        <v>307</v>
      </c>
      <c r="M11388" s="9" t="s">
        <v>2731</v>
      </c>
      <c r="N11388" s="9" t="s">
        <v>196</v>
      </c>
      <c r="O11388" s="9" t="s">
        <v>116</v>
      </c>
      <c r="P11388" s="9" t="s">
        <v>218</v>
      </c>
      <c r="Q11388" s="9" t="s">
        <v>219</v>
      </c>
      <c r="R11388" s="9">
        <v>0</v>
      </c>
      <c r="S11388" s="9">
        <v>16</v>
      </c>
      <c r="U11388" s="9" t="s">
        <v>248</v>
      </c>
      <c r="W11388" s="9">
        <v>4</v>
      </c>
      <c r="X11388" s="9">
        <f>INDEX(SLA_Policy!$D$2:$D$5,MATCH(F11388,SLA_Policy!$A$2:$A$5,0))</f>
        <v>120</v>
      </c>
      <c r="Y11388" s="9" t="str">
        <f>IF(E11388="Cancelled","Excluded",IF(D11388="",IF((SLA_Policy!$B$8-B11388)*24&gt;X11388,"Open - Breached","Open - On Track"),IF((D11388-B11388)*24&lt;=X11388,"Met","Breached")))</f>
        <v>Met</v>
      </c>
    </row>
    <row r="11389" spans="1:25" x14ac:dyDescent="0.25">
      <c r="A11389" s="9" t="s">
        <v>16085</v>
      </c>
      <c r="B11389" s="23">
        <v>46247.359027777798</v>
      </c>
      <c r="C11389" s="23">
        <v>46247.386111111096</v>
      </c>
      <c r="D11389" s="23">
        <v>46247.5805555556</v>
      </c>
      <c r="E11389" s="9" t="s">
        <v>212</v>
      </c>
      <c r="F11389" s="9" t="s">
        <v>188</v>
      </c>
      <c r="G11389" s="9" t="s">
        <v>213</v>
      </c>
      <c r="H11389" s="9" t="s">
        <v>88</v>
      </c>
      <c r="I11389" s="9" t="s">
        <v>92</v>
      </c>
      <c r="J11389" s="9" t="s">
        <v>549</v>
      </c>
      <c r="K11389" s="9" t="s">
        <v>246</v>
      </c>
      <c r="L11389" s="9" t="s">
        <v>311</v>
      </c>
      <c r="M11389" s="9" t="s">
        <v>4993</v>
      </c>
      <c r="N11389" s="9" t="s">
        <v>196</v>
      </c>
      <c r="O11389" s="9" t="s">
        <v>178</v>
      </c>
      <c r="P11389" s="9" t="s">
        <v>272</v>
      </c>
      <c r="Q11389" s="9" t="s">
        <v>219</v>
      </c>
      <c r="R11389" s="9">
        <v>0</v>
      </c>
      <c r="S11389" s="9">
        <v>19</v>
      </c>
      <c r="T11389" s="9" t="s">
        <v>136</v>
      </c>
      <c r="U11389" s="9" t="s">
        <v>376</v>
      </c>
      <c r="W11389" s="9">
        <v>5</v>
      </c>
      <c r="X11389" s="9">
        <f>INDEX(SLA_Policy!$D$2:$D$5,MATCH(F11389,SLA_Policy!$A$2:$A$5,0))</f>
        <v>72</v>
      </c>
      <c r="Y11389" s="9" t="str">
        <f>IF(E11389="Cancelled","Excluded",IF(D11389="",IF((SLA_Policy!$B$8-B11389)*24&gt;X11389,"Open - Breached","Open - On Track"),IF((D11389-B11389)*24&lt;=X11389,"Met","Breached")))</f>
        <v>Met</v>
      </c>
    </row>
    <row r="11390" spans="1:25" x14ac:dyDescent="0.25">
      <c r="A11390" s="9" t="s">
        <v>16086</v>
      </c>
      <c r="B11390" s="23">
        <v>46247.370833333298</v>
      </c>
      <c r="C11390" s="23">
        <v>46247.763888888898</v>
      </c>
      <c r="D11390" s="23">
        <v>46251.381944444503</v>
      </c>
      <c r="E11390" s="9" t="s">
        <v>212</v>
      </c>
      <c r="F11390" s="9" t="s">
        <v>189</v>
      </c>
      <c r="G11390" s="9" t="s">
        <v>213</v>
      </c>
      <c r="H11390" s="9" t="s">
        <v>162</v>
      </c>
      <c r="I11390" s="9" t="s">
        <v>416</v>
      </c>
      <c r="J11390" s="9" t="s">
        <v>16087</v>
      </c>
      <c r="K11390" s="9" t="s">
        <v>225</v>
      </c>
      <c r="L11390" s="9" t="s">
        <v>216</v>
      </c>
      <c r="M11390" s="9" t="s">
        <v>965</v>
      </c>
      <c r="N11390" s="9" t="s">
        <v>197</v>
      </c>
      <c r="O11390" s="9" t="s">
        <v>176</v>
      </c>
      <c r="P11390" s="9" t="s">
        <v>419</v>
      </c>
      <c r="Q11390" s="9" t="s">
        <v>219</v>
      </c>
      <c r="R11390" s="9">
        <v>0</v>
      </c>
      <c r="S11390" s="9">
        <v>14</v>
      </c>
      <c r="U11390" s="9" t="s">
        <v>266</v>
      </c>
      <c r="X11390" s="9">
        <f>INDEX(SLA_Policy!$D$2:$D$5,MATCH(F11390,SLA_Policy!$A$2:$A$5,0))</f>
        <v>120</v>
      </c>
      <c r="Y11390" s="9" t="str">
        <f>IF(E11390="Cancelled","Excluded",IF(D11390="",IF((SLA_Policy!$B$8-B11390)*24&gt;X11390,"Open - Breached","Open - On Track"),IF((D11390-B11390)*24&lt;=X11390,"Met","Breached")))</f>
        <v>Met</v>
      </c>
    </row>
    <row r="11391" spans="1:25" x14ac:dyDescent="0.25">
      <c r="A11391" s="9" t="s">
        <v>16088</v>
      </c>
      <c r="B11391" s="23">
        <v>46247.380555555603</v>
      </c>
      <c r="C11391" s="23">
        <v>46247.388888888898</v>
      </c>
      <c r="D11391" s="23">
        <v>46247.603472222203</v>
      </c>
      <c r="E11391" s="9" t="s">
        <v>212</v>
      </c>
      <c r="F11391" s="9" t="s">
        <v>188</v>
      </c>
      <c r="G11391" s="9" t="s">
        <v>213</v>
      </c>
      <c r="H11391" s="9" t="s">
        <v>162</v>
      </c>
      <c r="I11391" s="9" t="s">
        <v>244</v>
      </c>
      <c r="J11391" s="9" t="s">
        <v>3212</v>
      </c>
      <c r="K11391" s="9" t="s">
        <v>246</v>
      </c>
      <c r="L11391" s="9" t="s">
        <v>282</v>
      </c>
      <c r="M11391" s="9" t="s">
        <v>1367</v>
      </c>
      <c r="N11391" s="9" t="s">
        <v>196</v>
      </c>
      <c r="O11391" s="9" t="s">
        <v>179</v>
      </c>
      <c r="P11391" s="9" t="s">
        <v>284</v>
      </c>
      <c r="Q11391" s="9" t="s">
        <v>219</v>
      </c>
      <c r="R11391" s="9">
        <v>0</v>
      </c>
      <c r="S11391" s="9">
        <v>28</v>
      </c>
      <c r="U11391" s="9" t="s">
        <v>248</v>
      </c>
      <c r="X11391" s="9">
        <f>INDEX(SLA_Policy!$D$2:$D$5,MATCH(F11391,SLA_Policy!$A$2:$A$5,0))</f>
        <v>72</v>
      </c>
      <c r="Y11391" s="9" t="str">
        <f>IF(E11391="Cancelled","Excluded",IF(D11391="",IF((SLA_Policy!$B$8-B11391)*24&gt;X11391,"Open - Breached","Open - On Track"),IF((D11391-B11391)*24&lt;=X11391,"Met","Breached")))</f>
        <v>Met</v>
      </c>
    </row>
    <row r="11392" spans="1:25" x14ac:dyDescent="0.25">
      <c r="A11392" s="9" t="s">
        <v>16089</v>
      </c>
      <c r="B11392" s="23">
        <v>46247.381249999999</v>
      </c>
      <c r="C11392" s="23">
        <v>46247.3840277778</v>
      </c>
      <c r="D11392" s="23">
        <v>46248.360416666699</v>
      </c>
      <c r="E11392" s="9" t="s">
        <v>212</v>
      </c>
      <c r="F11392" s="9" t="s">
        <v>188</v>
      </c>
      <c r="G11392" s="9" t="s">
        <v>213</v>
      </c>
      <c r="H11392" s="9" t="s">
        <v>165</v>
      </c>
      <c r="I11392" s="9" t="s">
        <v>2034</v>
      </c>
      <c r="J11392" s="9" t="s">
        <v>7295</v>
      </c>
      <c r="K11392" s="9" t="s">
        <v>262</v>
      </c>
      <c r="L11392" s="9" t="s">
        <v>371</v>
      </c>
      <c r="M11392" s="9" t="s">
        <v>1914</v>
      </c>
      <c r="N11392" s="9" t="s">
        <v>198</v>
      </c>
      <c r="O11392" s="9" t="s">
        <v>176</v>
      </c>
      <c r="P11392" s="9" t="s">
        <v>228</v>
      </c>
      <c r="Q11392" s="9" t="s">
        <v>219</v>
      </c>
      <c r="R11392" s="9">
        <v>0</v>
      </c>
      <c r="S11392" s="9">
        <v>38</v>
      </c>
      <c r="U11392" s="9" t="s">
        <v>230</v>
      </c>
      <c r="X11392" s="9">
        <f>INDEX(SLA_Policy!$D$2:$D$5,MATCH(F11392,SLA_Policy!$A$2:$A$5,0))</f>
        <v>72</v>
      </c>
      <c r="Y11392" s="9" t="str">
        <f>IF(E11392="Cancelled","Excluded",IF(D11392="",IF((SLA_Policy!$B$8-B11392)*24&gt;X11392,"Open - Breached","Open - On Track"),IF((D11392-B11392)*24&lt;=X11392,"Met","Breached")))</f>
        <v>Met</v>
      </c>
    </row>
    <row r="11393" spans="1:25" x14ac:dyDescent="0.25">
      <c r="A11393" s="9" t="s">
        <v>16090</v>
      </c>
      <c r="B11393" s="23">
        <v>46247.390277777798</v>
      </c>
      <c r="C11393" s="23">
        <v>46247.402083333298</v>
      </c>
      <c r="D11393" s="23">
        <v>46247.511805555601</v>
      </c>
      <c r="E11393" s="9" t="s">
        <v>212</v>
      </c>
      <c r="F11393" s="9" t="s">
        <v>188</v>
      </c>
      <c r="G11393" s="9" t="s">
        <v>213</v>
      </c>
      <c r="H11393" s="9" t="s">
        <v>163</v>
      </c>
      <c r="I11393" s="9" t="s">
        <v>250</v>
      </c>
      <c r="J11393" s="9" t="s">
        <v>251</v>
      </c>
      <c r="K11393" s="9" t="s">
        <v>262</v>
      </c>
      <c r="L11393" s="9" t="s">
        <v>371</v>
      </c>
      <c r="M11393" s="9" t="s">
        <v>1914</v>
      </c>
      <c r="N11393" s="9" t="s">
        <v>196</v>
      </c>
      <c r="O11393" s="9" t="s">
        <v>176</v>
      </c>
      <c r="P11393" s="9" t="s">
        <v>503</v>
      </c>
      <c r="Q11393" s="9" t="s">
        <v>219</v>
      </c>
      <c r="R11393" s="9">
        <v>0</v>
      </c>
      <c r="S11393" s="9">
        <v>56</v>
      </c>
      <c r="T11393" s="9" t="s">
        <v>229</v>
      </c>
      <c r="U11393" s="9" t="s">
        <v>230</v>
      </c>
      <c r="X11393" s="9">
        <f>INDEX(SLA_Policy!$D$2:$D$5,MATCH(F11393,SLA_Policy!$A$2:$A$5,0))</f>
        <v>72</v>
      </c>
      <c r="Y11393" s="9" t="str">
        <f>IF(E11393="Cancelled","Excluded",IF(D11393="",IF((SLA_Policy!$B$8-B11393)*24&gt;X11393,"Open - Breached","Open - On Track"),IF((D11393-B11393)*24&lt;=X11393,"Met","Breached")))</f>
        <v>Met</v>
      </c>
    </row>
    <row r="11394" spans="1:25" x14ac:dyDescent="0.25">
      <c r="A11394" s="9" t="s">
        <v>16091</v>
      </c>
      <c r="B11394" s="23">
        <v>46247.402083333298</v>
      </c>
      <c r="C11394" s="23">
        <v>46247.4555555556</v>
      </c>
      <c r="D11394" s="23">
        <v>46251.375694444498</v>
      </c>
      <c r="E11394" s="9" t="s">
        <v>212</v>
      </c>
      <c r="F11394" s="9" t="s">
        <v>189</v>
      </c>
      <c r="G11394" s="9" t="s">
        <v>213</v>
      </c>
      <c r="H11394" s="9" t="s">
        <v>163</v>
      </c>
      <c r="I11394" s="9" t="s">
        <v>250</v>
      </c>
      <c r="J11394" s="9" t="s">
        <v>1407</v>
      </c>
      <c r="K11394" s="9" t="s">
        <v>239</v>
      </c>
      <c r="L11394" s="9" t="s">
        <v>216</v>
      </c>
      <c r="M11394" s="9" t="s">
        <v>2539</v>
      </c>
      <c r="N11394" s="9" t="s">
        <v>197</v>
      </c>
      <c r="O11394" s="9" t="s">
        <v>176</v>
      </c>
      <c r="P11394" s="9" t="s">
        <v>253</v>
      </c>
      <c r="Q11394" s="9" t="s">
        <v>219</v>
      </c>
      <c r="R11394" s="9">
        <v>0</v>
      </c>
      <c r="S11394" s="9">
        <v>18</v>
      </c>
      <c r="T11394" s="9" t="s">
        <v>322</v>
      </c>
      <c r="U11394" s="9" t="s">
        <v>376</v>
      </c>
      <c r="W11394" s="9">
        <v>4</v>
      </c>
      <c r="X11394" s="9">
        <f>INDEX(SLA_Policy!$D$2:$D$5,MATCH(F11394,SLA_Policy!$A$2:$A$5,0))</f>
        <v>120</v>
      </c>
      <c r="Y11394" s="9" t="str">
        <f>IF(E11394="Cancelled","Excluded",IF(D11394="",IF((SLA_Policy!$B$8-B11394)*24&gt;X11394,"Open - Breached","Open - On Track"),IF((D11394-B11394)*24&lt;=X11394,"Met","Breached")))</f>
        <v>Met</v>
      </c>
    </row>
    <row r="11395" spans="1:25" x14ac:dyDescent="0.25">
      <c r="A11395" s="9" t="s">
        <v>16092</v>
      </c>
      <c r="B11395" s="23">
        <v>46247.403472222199</v>
      </c>
      <c r="C11395" s="23">
        <v>46247.438888888901</v>
      </c>
      <c r="D11395" s="23">
        <v>46247.582638888904</v>
      </c>
      <c r="E11395" s="9" t="s">
        <v>212</v>
      </c>
      <c r="F11395" s="9" t="s">
        <v>188</v>
      </c>
      <c r="G11395" s="9" t="s">
        <v>213</v>
      </c>
      <c r="H11395" s="9" t="s">
        <v>88</v>
      </c>
      <c r="I11395" s="9" t="s">
        <v>354</v>
      </c>
      <c r="J11395" s="9" t="s">
        <v>1799</v>
      </c>
      <c r="K11395" s="9" t="s">
        <v>239</v>
      </c>
      <c r="L11395" s="9" t="s">
        <v>351</v>
      </c>
      <c r="M11395" s="9" t="s">
        <v>562</v>
      </c>
      <c r="N11395" s="9" t="s">
        <v>196</v>
      </c>
      <c r="O11395" s="9" t="s">
        <v>178</v>
      </c>
      <c r="P11395" s="9" t="s">
        <v>360</v>
      </c>
      <c r="Q11395" s="9" t="s">
        <v>219</v>
      </c>
      <c r="R11395" s="9">
        <v>0</v>
      </c>
      <c r="S11395" s="9">
        <v>14</v>
      </c>
      <c r="T11395" s="9" t="s">
        <v>322</v>
      </c>
      <c r="U11395" s="9" t="s">
        <v>661</v>
      </c>
      <c r="W11395" s="9">
        <v>5</v>
      </c>
      <c r="X11395" s="9">
        <f>INDEX(SLA_Policy!$D$2:$D$5,MATCH(F11395,SLA_Policy!$A$2:$A$5,0))</f>
        <v>72</v>
      </c>
      <c r="Y11395" s="9" t="str">
        <f>IF(E11395="Cancelled","Excluded",IF(D11395="",IF((SLA_Policy!$B$8-B11395)*24&gt;X11395,"Open - Breached","Open - On Track"),IF((D11395-B11395)*24&lt;=X11395,"Met","Breached")))</f>
        <v>Met</v>
      </c>
    </row>
    <row r="11396" spans="1:25" x14ac:dyDescent="0.25">
      <c r="A11396" s="9" t="s">
        <v>16093</v>
      </c>
      <c r="B11396" s="23">
        <v>46247.422916666699</v>
      </c>
      <c r="C11396" s="23">
        <v>46247.45</v>
      </c>
      <c r="D11396" s="23">
        <v>46248.381249999999</v>
      </c>
      <c r="E11396" s="9" t="s">
        <v>212</v>
      </c>
      <c r="F11396" s="9" t="s">
        <v>188</v>
      </c>
      <c r="G11396" s="9" t="s">
        <v>236</v>
      </c>
      <c r="H11396" s="9" t="s">
        <v>167</v>
      </c>
      <c r="I11396" s="9" t="s">
        <v>255</v>
      </c>
      <c r="J11396" s="9" t="s">
        <v>2304</v>
      </c>
      <c r="K11396" s="9" t="s">
        <v>246</v>
      </c>
      <c r="L11396" s="9" t="s">
        <v>351</v>
      </c>
      <c r="M11396" s="9" t="s">
        <v>1624</v>
      </c>
      <c r="N11396" s="9" t="s">
        <v>196</v>
      </c>
      <c r="O11396" s="9" t="s">
        <v>176</v>
      </c>
      <c r="P11396" s="9" t="s">
        <v>570</v>
      </c>
      <c r="Q11396" s="9" t="s">
        <v>273</v>
      </c>
      <c r="R11396" s="9">
        <v>0</v>
      </c>
      <c r="S11396" s="9">
        <v>36</v>
      </c>
      <c r="U11396" s="9" t="s">
        <v>242</v>
      </c>
      <c r="X11396" s="9">
        <f>INDEX(SLA_Policy!$D$2:$D$5,MATCH(F11396,SLA_Policy!$A$2:$A$5,0))</f>
        <v>72</v>
      </c>
      <c r="Y11396" s="9" t="str">
        <f>IF(E11396="Cancelled","Excluded",IF(D11396="",IF((SLA_Policy!$B$8-B11396)*24&gt;X11396,"Open - Breached","Open - On Track"),IF((D11396-B11396)*24&lt;=X11396,"Met","Breached")))</f>
        <v>Met</v>
      </c>
    </row>
    <row r="11397" spans="1:25" x14ac:dyDescent="0.25">
      <c r="A11397" s="9" t="s">
        <v>16094</v>
      </c>
      <c r="B11397" s="23">
        <v>46247.429861111101</v>
      </c>
      <c r="C11397" s="23">
        <v>46247.442361111098</v>
      </c>
      <c r="D11397" s="23">
        <v>46247.703472222202</v>
      </c>
      <c r="E11397" s="9" t="s">
        <v>212</v>
      </c>
      <c r="F11397" s="9" t="s">
        <v>188</v>
      </c>
      <c r="G11397" s="9" t="s">
        <v>213</v>
      </c>
      <c r="H11397" s="9" t="s">
        <v>166</v>
      </c>
      <c r="I11397" s="9" t="s">
        <v>286</v>
      </c>
      <c r="J11397" s="9" t="s">
        <v>287</v>
      </c>
      <c r="K11397" s="9" t="s">
        <v>215</v>
      </c>
      <c r="L11397" s="9" t="s">
        <v>216</v>
      </c>
      <c r="M11397" s="9" t="s">
        <v>341</v>
      </c>
      <c r="N11397" s="9" t="s">
        <v>199</v>
      </c>
      <c r="O11397" s="9" t="s">
        <v>181</v>
      </c>
      <c r="P11397" s="9" t="s">
        <v>289</v>
      </c>
      <c r="Q11397" s="9" t="s">
        <v>273</v>
      </c>
      <c r="R11397" s="9">
        <v>0</v>
      </c>
      <c r="S11397" s="9">
        <v>17</v>
      </c>
      <c r="U11397" s="9" t="s">
        <v>376</v>
      </c>
      <c r="X11397" s="9">
        <f>INDEX(SLA_Policy!$D$2:$D$5,MATCH(F11397,SLA_Policy!$A$2:$A$5,0))</f>
        <v>72</v>
      </c>
      <c r="Y11397" s="9" t="str">
        <f>IF(E11397="Cancelled","Excluded",IF(D11397="",IF((SLA_Policy!$B$8-B11397)*24&gt;X11397,"Open - Breached","Open - On Track"),IF((D11397-B11397)*24&lt;=X11397,"Met","Breached")))</f>
        <v>Met</v>
      </c>
    </row>
    <row r="11398" spans="1:25" x14ac:dyDescent="0.25">
      <c r="A11398" s="9" t="s">
        <v>16095</v>
      </c>
      <c r="B11398" s="23">
        <v>46247.440972222197</v>
      </c>
      <c r="C11398" s="23">
        <v>46247.442361111098</v>
      </c>
      <c r="D11398" s="23">
        <v>46247.489583333299</v>
      </c>
      <c r="E11398" s="9" t="s">
        <v>212</v>
      </c>
      <c r="F11398" s="9" t="s">
        <v>188</v>
      </c>
      <c r="G11398" s="9" t="s">
        <v>213</v>
      </c>
      <c r="H11398" s="9" t="s">
        <v>161</v>
      </c>
      <c r="I11398" s="9" t="s">
        <v>389</v>
      </c>
      <c r="J11398" s="9" t="s">
        <v>1243</v>
      </c>
      <c r="K11398" s="9" t="s">
        <v>246</v>
      </c>
      <c r="L11398" s="9" t="s">
        <v>216</v>
      </c>
      <c r="M11398" s="9" t="s">
        <v>3390</v>
      </c>
      <c r="N11398" s="9" t="s">
        <v>200</v>
      </c>
      <c r="O11398" s="9" t="s">
        <v>116</v>
      </c>
      <c r="P11398" s="9" t="s">
        <v>590</v>
      </c>
      <c r="Q11398" s="9" t="s">
        <v>219</v>
      </c>
      <c r="R11398" s="9">
        <v>0</v>
      </c>
      <c r="S11398" s="9">
        <v>5</v>
      </c>
      <c r="U11398" s="9" t="s">
        <v>266</v>
      </c>
      <c r="X11398" s="9">
        <f>INDEX(SLA_Policy!$D$2:$D$5,MATCH(F11398,SLA_Policy!$A$2:$A$5,0))</f>
        <v>72</v>
      </c>
      <c r="Y11398" s="9" t="str">
        <f>IF(E11398="Cancelled","Excluded",IF(D11398="",IF((SLA_Policy!$B$8-B11398)*24&gt;X11398,"Open - Breached","Open - On Track"),IF((D11398-B11398)*24&lt;=X11398,"Met","Breached")))</f>
        <v>Met</v>
      </c>
    </row>
    <row r="11399" spans="1:25" x14ac:dyDescent="0.25">
      <c r="A11399" s="9" t="s">
        <v>16096</v>
      </c>
      <c r="B11399" s="23">
        <v>46247.4597222222</v>
      </c>
      <c r="C11399" s="23">
        <v>46247.461805555598</v>
      </c>
      <c r="D11399" s="23">
        <v>46247.621527777803</v>
      </c>
      <c r="E11399" s="9" t="s">
        <v>212</v>
      </c>
      <c r="F11399" s="9" t="s">
        <v>188</v>
      </c>
      <c r="G11399" s="9" t="s">
        <v>213</v>
      </c>
      <c r="H11399" s="9" t="s">
        <v>88</v>
      </c>
      <c r="I11399" s="9" t="s">
        <v>92</v>
      </c>
      <c r="J11399" s="9" t="s">
        <v>714</v>
      </c>
      <c r="K11399" s="9" t="s">
        <v>246</v>
      </c>
      <c r="L11399" s="9" t="s">
        <v>282</v>
      </c>
      <c r="M11399" s="9" t="s">
        <v>283</v>
      </c>
      <c r="N11399" s="9" t="s">
        <v>198</v>
      </c>
      <c r="O11399" s="9" t="s">
        <v>116</v>
      </c>
      <c r="P11399" s="9" t="s">
        <v>342</v>
      </c>
      <c r="Q11399" s="9" t="s">
        <v>219</v>
      </c>
      <c r="R11399" s="9">
        <v>0</v>
      </c>
      <c r="S11399" s="9">
        <v>18</v>
      </c>
      <c r="T11399" s="9" t="s">
        <v>229</v>
      </c>
      <c r="U11399" s="9" t="s">
        <v>266</v>
      </c>
      <c r="X11399" s="9">
        <f>INDEX(SLA_Policy!$D$2:$D$5,MATCH(F11399,SLA_Policy!$A$2:$A$5,0))</f>
        <v>72</v>
      </c>
      <c r="Y11399" s="9" t="str">
        <f>IF(E11399="Cancelled","Excluded",IF(D11399="",IF((SLA_Policy!$B$8-B11399)*24&gt;X11399,"Open - Breached","Open - On Track"),IF((D11399-B11399)*24&lt;=X11399,"Met","Breached")))</f>
        <v>Met</v>
      </c>
    </row>
    <row r="11400" spans="1:25" x14ac:dyDescent="0.25">
      <c r="A11400" s="9" t="s">
        <v>16097</v>
      </c>
      <c r="B11400" s="23">
        <v>46247.463888888902</v>
      </c>
      <c r="C11400" s="23">
        <v>46247.473611111098</v>
      </c>
      <c r="D11400" s="23">
        <v>46247.713194444397</v>
      </c>
      <c r="E11400" s="9" t="s">
        <v>212</v>
      </c>
      <c r="F11400" s="9" t="s">
        <v>189</v>
      </c>
      <c r="G11400" s="9" t="s">
        <v>213</v>
      </c>
      <c r="H11400" s="9" t="s">
        <v>163</v>
      </c>
      <c r="I11400" s="9" t="s">
        <v>223</v>
      </c>
      <c r="J11400" s="9" t="s">
        <v>224</v>
      </c>
      <c r="K11400" s="9" t="s">
        <v>215</v>
      </c>
      <c r="L11400" s="9" t="s">
        <v>270</v>
      </c>
      <c r="M11400" s="9" t="s">
        <v>6381</v>
      </c>
      <c r="N11400" s="9" t="s">
        <v>198</v>
      </c>
      <c r="O11400" s="9" t="s">
        <v>176</v>
      </c>
      <c r="P11400" s="9" t="s">
        <v>253</v>
      </c>
      <c r="Q11400" s="9" t="s">
        <v>219</v>
      </c>
      <c r="R11400" s="9">
        <v>0</v>
      </c>
      <c r="S11400" s="9">
        <v>48</v>
      </c>
      <c r="T11400" s="9" t="s">
        <v>220</v>
      </c>
      <c r="U11400" s="9" t="s">
        <v>230</v>
      </c>
      <c r="W11400" s="9">
        <v>4</v>
      </c>
      <c r="X11400" s="9">
        <f>INDEX(SLA_Policy!$D$2:$D$5,MATCH(F11400,SLA_Policy!$A$2:$A$5,0))</f>
        <v>120</v>
      </c>
      <c r="Y11400" s="9" t="str">
        <f>IF(E11400="Cancelled","Excluded",IF(D11400="",IF((SLA_Policy!$B$8-B11400)*24&gt;X11400,"Open - Breached","Open - On Track"),IF((D11400-B11400)*24&lt;=X11400,"Met","Breached")))</f>
        <v>Met</v>
      </c>
    </row>
    <row r="11401" spans="1:25" x14ac:dyDescent="0.25">
      <c r="A11401" s="9" t="s">
        <v>16098</v>
      </c>
      <c r="B11401" s="23">
        <v>46247.468055555597</v>
      </c>
      <c r="C11401" s="23">
        <v>46247.488194444399</v>
      </c>
      <c r="D11401" s="23">
        <v>46247.513888888898</v>
      </c>
      <c r="E11401" s="9" t="s">
        <v>212</v>
      </c>
      <c r="F11401" s="9" t="s">
        <v>188</v>
      </c>
      <c r="G11401" s="9" t="s">
        <v>213</v>
      </c>
      <c r="H11401" s="9" t="s">
        <v>161</v>
      </c>
      <c r="I11401" s="9" t="s">
        <v>454</v>
      </c>
      <c r="J11401" s="9" t="s">
        <v>2015</v>
      </c>
      <c r="K11401" s="9" t="s">
        <v>246</v>
      </c>
      <c r="L11401" s="9" t="s">
        <v>270</v>
      </c>
      <c r="M11401" s="9" t="s">
        <v>7213</v>
      </c>
      <c r="N11401" s="9" t="s">
        <v>196</v>
      </c>
      <c r="O11401" s="9" t="s">
        <v>177</v>
      </c>
      <c r="P11401" s="9" t="s">
        <v>241</v>
      </c>
      <c r="Q11401" s="9" t="s">
        <v>219</v>
      </c>
      <c r="R11401" s="9">
        <v>0</v>
      </c>
      <c r="S11401" s="9">
        <v>6</v>
      </c>
      <c r="U11401" s="9" t="s">
        <v>221</v>
      </c>
      <c r="W11401" s="9">
        <v>5</v>
      </c>
      <c r="X11401" s="9">
        <f>INDEX(SLA_Policy!$D$2:$D$5,MATCH(F11401,SLA_Policy!$A$2:$A$5,0))</f>
        <v>72</v>
      </c>
      <c r="Y11401" s="9" t="str">
        <f>IF(E11401="Cancelled","Excluded",IF(D11401="",IF((SLA_Policy!$B$8-B11401)*24&gt;X11401,"Open - Breached","Open - On Track"),IF((D11401-B11401)*24&lt;=X11401,"Met","Breached")))</f>
        <v>Met</v>
      </c>
    </row>
    <row r="11402" spans="1:25" x14ac:dyDescent="0.25">
      <c r="A11402" s="9" t="s">
        <v>16099</v>
      </c>
      <c r="B11402" s="23">
        <v>46247.4777777778</v>
      </c>
      <c r="C11402" s="23">
        <v>46247.498611111099</v>
      </c>
      <c r="D11402" s="23">
        <v>46247.601388888899</v>
      </c>
      <c r="E11402" s="9" t="s">
        <v>212</v>
      </c>
      <c r="F11402" s="9" t="s">
        <v>188</v>
      </c>
      <c r="G11402" s="9" t="s">
        <v>213</v>
      </c>
      <c r="H11402" s="9" t="s">
        <v>88</v>
      </c>
      <c r="I11402" s="9" t="s">
        <v>268</v>
      </c>
      <c r="J11402" s="9" t="s">
        <v>2188</v>
      </c>
      <c r="K11402" s="9" t="s">
        <v>215</v>
      </c>
      <c r="L11402" s="9" t="s">
        <v>104</v>
      </c>
      <c r="M11402" s="9" t="s">
        <v>3586</v>
      </c>
      <c r="N11402" s="9" t="s">
        <v>196</v>
      </c>
      <c r="O11402" s="9" t="s">
        <v>176</v>
      </c>
      <c r="P11402" s="9" t="s">
        <v>570</v>
      </c>
      <c r="Q11402" s="9" t="s">
        <v>219</v>
      </c>
      <c r="R11402" s="9">
        <v>0</v>
      </c>
      <c r="S11402" s="9">
        <v>36</v>
      </c>
      <c r="T11402" s="9" t="s">
        <v>322</v>
      </c>
      <c r="U11402" s="9" t="s">
        <v>290</v>
      </c>
      <c r="W11402" s="9">
        <v>4</v>
      </c>
      <c r="X11402" s="9">
        <f>INDEX(SLA_Policy!$D$2:$D$5,MATCH(F11402,SLA_Policy!$A$2:$A$5,0))</f>
        <v>72</v>
      </c>
      <c r="Y11402" s="9" t="str">
        <f>IF(E11402="Cancelled","Excluded",IF(D11402="",IF((SLA_Policy!$B$8-B11402)*24&gt;X11402,"Open - Breached","Open - On Track"),IF((D11402-B11402)*24&lt;=X11402,"Met","Breached")))</f>
        <v>Met</v>
      </c>
    </row>
    <row r="11403" spans="1:25" x14ac:dyDescent="0.25">
      <c r="A11403" s="9" t="s">
        <v>16100</v>
      </c>
      <c r="B11403" s="23">
        <v>46247.486111111102</v>
      </c>
      <c r="C11403" s="23">
        <v>46247.5444444444</v>
      </c>
      <c r="D11403" s="23">
        <v>46248.329166666699</v>
      </c>
      <c r="E11403" s="9" t="s">
        <v>212</v>
      </c>
      <c r="F11403" s="9" t="s">
        <v>188</v>
      </c>
      <c r="G11403" s="9" t="s">
        <v>213</v>
      </c>
      <c r="H11403" s="9" t="s">
        <v>88</v>
      </c>
      <c r="I11403" s="9" t="s">
        <v>92</v>
      </c>
      <c r="J11403" s="9" t="s">
        <v>959</v>
      </c>
      <c r="K11403" s="9" t="s">
        <v>215</v>
      </c>
      <c r="L11403" s="9" t="s">
        <v>216</v>
      </c>
      <c r="M11403" s="9" t="s">
        <v>317</v>
      </c>
      <c r="N11403" s="9" t="s">
        <v>196</v>
      </c>
      <c r="O11403" s="9" t="s">
        <v>178</v>
      </c>
      <c r="P11403" s="9" t="s">
        <v>321</v>
      </c>
      <c r="Q11403" s="9" t="s">
        <v>219</v>
      </c>
      <c r="R11403" s="9">
        <v>0</v>
      </c>
      <c r="S11403" s="9">
        <v>13</v>
      </c>
      <c r="T11403" s="9" t="s">
        <v>220</v>
      </c>
      <c r="U11403" s="9" t="s">
        <v>376</v>
      </c>
      <c r="X11403" s="9">
        <f>INDEX(SLA_Policy!$D$2:$D$5,MATCH(F11403,SLA_Policy!$A$2:$A$5,0))</f>
        <v>72</v>
      </c>
      <c r="Y11403" s="9" t="str">
        <f>IF(E11403="Cancelled","Excluded",IF(D11403="",IF((SLA_Policy!$B$8-B11403)*24&gt;X11403,"Open - Breached","Open - On Track"),IF((D11403-B11403)*24&lt;=X11403,"Met","Breached")))</f>
        <v>Met</v>
      </c>
    </row>
    <row r="11404" spans="1:25" x14ac:dyDescent="0.25">
      <c r="A11404" s="9" t="s">
        <v>16101</v>
      </c>
      <c r="B11404" s="23">
        <v>46247.488888888904</v>
      </c>
      <c r="C11404" s="23">
        <v>46247.493055555598</v>
      </c>
      <c r="D11404" s="23">
        <v>46247.570833333302</v>
      </c>
      <c r="E11404" s="9" t="s">
        <v>212</v>
      </c>
      <c r="F11404" s="9" t="s">
        <v>189</v>
      </c>
      <c r="G11404" s="9" t="s">
        <v>213</v>
      </c>
      <c r="H11404" s="9" t="s">
        <v>88</v>
      </c>
      <c r="I11404" s="9" t="s">
        <v>268</v>
      </c>
      <c r="J11404" s="9" t="s">
        <v>1792</v>
      </c>
      <c r="K11404" s="9" t="s">
        <v>215</v>
      </c>
      <c r="L11404" s="9" t="s">
        <v>216</v>
      </c>
      <c r="M11404" s="9" t="s">
        <v>7636</v>
      </c>
      <c r="N11404" s="9" t="s">
        <v>198</v>
      </c>
      <c r="O11404" s="9" t="s">
        <v>176</v>
      </c>
      <c r="P11404" s="9" t="s">
        <v>419</v>
      </c>
      <c r="Q11404" s="9" t="s">
        <v>219</v>
      </c>
      <c r="R11404" s="9">
        <v>0</v>
      </c>
      <c r="S11404" s="9">
        <v>16</v>
      </c>
      <c r="T11404" s="9" t="s">
        <v>220</v>
      </c>
      <c r="U11404" s="9" t="s">
        <v>376</v>
      </c>
      <c r="W11404" s="9">
        <v>5</v>
      </c>
      <c r="X11404" s="9">
        <f>INDEX(SLA_Policy!$D$2:$D$5,MATCH(F11404,SLA_Policy!$A$2:$A$5,0))</f>
        <v>120</v>
      </c>
      <c r="Y11404" s="9" t="str">
        <f>IF(E11404="Cancelled","Excluded",IF(D11404="",IF((SLA_Policy!$B$8-B11404)*24&gt;X11404,"Open - Breached","Open - On Track"),IF((D11404-B11404)*24&lt;=X11404,"Met","Breached")))</f>
        <v>Met</v>
      </c>
    </row>
    <row r="11405" spans="1:25" x14ac:dyDescent="0.25">
      <c r="A11405" s="9" t="s">
        <v>16102</v>
      </c>
      <c r="B11405" s="23">
        <v>46247.493055555598</v>
      </c>
      <c r="C11405" s="23">
        <v>46247.578472222202</v>
      </c>
      <c r="D11405" s="23">
        <v>46247.658333333296</v>
      </c>
      <c r="E11405" s="9" t="s">
        <v>212</v>
      </c>
      <c r="F11405" s="9" t="s">
        <v>188</v>
      </c>
      <c r="G11405" s="9" t="s">
        <v>236</v>
      </c>
      <c r="H11405" s="9" t="s">
        <v>161</v>
      </c>
      <c r="I11405" s="9" t="s">
        <v>482</v>
      </c>
      <c r="J11405" s="9" t="s">
        <v>9108</v>
      </c>
      <c r="K11405" s="9" t="s">
        <v>303</v>
      </c>
      <c r="L11405" s="9" t="s">
        <v>104</v>
      </c>
      <c r="M11405" s="9" t="s">
        <v>9883</v>
      </c>
      <c r="N11405" s="9" t="s">
        <v>196</v>
      </c>
      <c r="O11405" s="9" t="s">
        <v>177</v>
      </c>
      <c r="P11405" s="9" t="s">
        <v>300</v>
      </c>
      <c r="Q11405" s="9" t="s">
        <v>219</v>
      </c>
      <c r="R11405" s="9">
        <v>0</v>
      </c>
      <c r="S11405" s="9">
        <v>26</v>
      </c>
      <c r="U11405" s="9" t="s">
        <v>242</v>
      </c>
      <c r="X11405" s="9">
        <f>INDEX(SLA_Policy!$D$2:$D$5,MATCH(F11405,SLA_Policy!$A$2:$A$5,0))</f>
        <v>72</v>
      </c>
      <c r="Y11405" s="9" t="str">
        <f>IF(E11405="Cancelled","Excluded",IF(D11405="",IF((SLA_Policy!$B$8-B11405)*24&gt;X11405,"Open - Breached","Open - On Track"),IF((D11405-B11405)*24&lt;=X11405,"Met","Breached")))</f>
        <v>Met</v>
      </c>
    </row>
    <row r="11406" spans="1:25" x14ac:dyDescent="0.25">
      <c r="A11406" s="9" t="s">
        <v>16103</v>
      </c>
      <c r="B11406" s="23">
        <v>46247.495138888902</v>
      </c>
      <c r="C11406" s="23">
        <v>46247.495833333298</v>
      </c>
      <c r="D11406" s="23">
        <v>46247.539583333302</v>
      </c>
      <c r="E11406" s="9" t="s">
        <v>212</v>
      </c>
      <c r="F11406" s="9" t="s">
        <v>187</v>
      </c>
      <c r="G11406" s="9" t="s">
        <v>213</v>
      </c>
      <c r="H11406" s="9" t="s">
        <v>162</v>
      </c>
      <c r="I11406" s="9" t="s">
        <v>244</v>
      </c>
      <c r="J11406" s="9" t="s">
        <v>10389</v>
      </c>
      <c r="K11406" s="9" t="s">
        <v>246</v>
      </c>
      <c r="L11406" s="9" t="s">
        <v>216</v>
      </c>
      <c r="M11406" s="9" t="s">
        <v>1984</v>
      </c>
      <c r="N11406" s="9" t="s">
        <v>198</v>
      </c>
      <c r="O11406" s="9" t="s">
        <v>179</v>
      </c>
      <c r="P11406" s="9" t="s">
        <v>284</v>
      </c>
      <c r="Q11406" s="9" t="s">
        <v>273</v>
      </c>
      <c r="R11406" s="9">
        <v>0</v>
      </c>
      <c r="S11406" s="9">
        <v>56</v>
      </c>
      <c r="U11406" s="9" t="s">
        <v>248</v>
      </c>
      <c r="W11406" s="9">
        <v>5</v>
      </c>
      <c r="X11406" s="9">
        <f>INDEX(SLA_Policy!$D$2:$D$5,MATCH(F11406,SLA_Policy!$A$2:$A$5,0))</f>
        <v>8</v>
      </c>
      <c r="Y11406" s="9" t="str">
        <f>IF(E11406="Cancelled","Excluded",IF(D11406="",IF((SLA_Policy!$B$8-B11406)*24&gt;X11406,"Open - Breached","Open - On Track"),IF((D11406-B11406)*24&lt;=X11406,"Met","Breached")))</f>
        <v>Met</v>
      </c>
    </row>
    <row r="11407" spans="1:25" x14ac:dyDescent="0.25">
      <c r="A11407" s="9" t="s">
        <v>16104</v>
      </c>
      <c r="B11407" s="23">
        <v>46247.5090277778</v>
      </c>
      <c r="C11407" s="23">
        <v>46247.554861111101</v>
      </c>
      <c r="D11407" s="23">
        <v>46248.527777777803</v>
      </c>
      <c r="E11407" s="9" t="s">
        <v>212</v>
      </c>
      <c r="F11407" s="9" t="s">
        <v>189</v>
      </c>
      <c r="G11407" s="9" t="s">
        <v>236</v>
      </c>
      <c r="H11407" s="9" t="s">
        <v>164</v>
      </c>
      <c r="I11407" s="9" t="s">
        <v>421</v>
      </c>
      <c r="J11407" s="9" t="s">
        <v>2690</v>
      </c>
      <c r="K11407" s="9" t="s">
        <v>246</v>
      </c>
      <c r="L11407" s="9" t="s">
        <v>216</v>
      </c>
      <c r="M11407" s="9" t="s">
        <v>2011</v>
      </c>
      <c r="N11407" s="9" t="s">
        <v>196</v>
      </c>
      <c r="O11407" s="9" t="s">
        <v>116</v>
      </c>
      <c r="P11407" s="9" t="s">
        <v>525</v>
      </c>
      <c r="Q11407" s="9" t="s">
        <v>219</v>
      </c>
      <c r="R11407" s="9">
        <v>0</v>
      </c>
      <c r="S11407" s="9">
        <v>19</v>
      </c>
      <c r="T11407" s="9" t="s">
        <v>464</v>
      </c>
      <c r="U11407" s="9" t="s">
        <v>242</v>
      </c>
      <c r="X11407" s="9">
        <f>INDEX(SLA_Policy!$D$2:$D$5,MATCH(F11407,SLA_Policy!$A$2:$A$5,0))</f>
        <v>120</v>
      </c>
      <c r="Y11407" s="9" t="str">
        <f>IF(E11407="Cancelled","Excluded",IF(D11407="",IF((SLA_Policy!$B$8-B11407)*24&gt;X11407,"Open - Breached","Open - On Track"),IF((D11407-B11407)*24&lt;=X11407,"Met","Breached")))</f>
        <v>Met</v>
      </c>
    </row>
    <row r="11408" spans="1:25" x14ac:dyDescent="0.25">
      <c r="A11408" s="9" t="s">
        <v>16105</v>
      </c>
      <c r="B11408" s="23">
        <v>46247.515972222202</v>
      </c>
      <c r="C11408" s="23">
        <v>46247.55</v>
      </c>
      <c r="D11408" s="23">
        <v>46248.359722222202</v>
      </c>
      <c r="E11408" s="9" t="s">
        <v>212</v>
      </c>
      <c r="F11408" s="9" t="s">
        <v>189</v>
      </c>
      <c r="G11408" s="9" t="s">
        <v>213</v>
      </c>
      <c r="H11408" s="9" t="s">
        <v>164</v>
      </c>
      <c r="I11408" s="9" t="s">
        <v>260</v>
      </c>
      <c r="J11408" s="9" t="s">
        <v>1000</v>
      </c>
      <c r="K11408" s="9" t="s">
        <v>410</v>
      </c>
      <c r="L11408" s="9" t="s">
        <v>311</v>
      </c>
      <c r="M11408" s="9" t="s">
        <v>480</v>
      </c>
      <c r="N11408" s="9" t="s">
        <v>196</v>
      </c>
      <c r="O11408" s="9" t="s">
        <v>179</v>
      </c>
      <c r="P11408" s="9" t="s">
        <v>264</v>
      </c>
      <c r="Q11408" s="9" t="s">
        <v>219</v>
      </c>
      <c r="R11408" s="9">
        <v>0</v>
      </c>
      <c r="S11408" s="9">
        <v>14</v>
      </c>
      <c r="T11408" s="9" t="s">
        <v>265</v>
      </c>
      <c r="U11408" s="9" t="s">
        <v>266</v>
      </c>
      <c r="X11408" s="9">
        <f>INDEX(SLA_Policy!$D$2:$D$5,MATCH(F11408,SLA_Policy!$A$2:$A$5,0))</f>
        <v>120</v>
      </c>
      <c r="Y11408" s="9" t="str">
        <f>IF(E11408="Cancelled","Excluded",IF(D11408="",IF((SLA_Policy!$B$8-B11408)*24&gt;X11408,"Open - Breached","Open - On Track"),IF((D11408-B11408)*24&lt;=X11408,"Met","Breached")))</f>
        <v>Met</v>
      </c>
    </row>
    <row r="11409" spans="1:25" x14ac:dyDescent="0.25">
      <c r="A11409" s="9" t="s">
        <v>16106</v>
      </c>
      <c r="B11409" s="23">
        <v>46247.536111111098</v>
      </c>
      <c r="C11409" s="23">
        <v>46247.617361111101</v>
      </c>
      <c r="D11409" s="23">
        <v>46248.394444444399</v>
      </c>
      <c r="E11409" s="9" t="s">
        <v>212</v>
      </c>
      <c r="F11409" s="9" t="s">
        <v>189</v>
      </c>
      <c r="G11409" s="9" t="s">
        <v>236</v>
      </c>
      <c r="H11409" s="9" t="s">
        <v>161</v>
      </c>
      <c r="I11409" s="9" t="s">
        <v>237</v>
      </c>
      <c r="J11409" s="9" t="s">
        <v>16107</v>
      </c>
      <c r="K11409" s="9" t="s">
        <v>246</v>
      </c>
      <c r="L11409" s="9" t="s">
        <v>371</v>
      </c>
      <c r="M11409" s="9" t="s">
        <v>1457</v>
      </c>
      <c r="N11409" s="9" t="s">
        <v>196</v>
      </c>
      <c r="O11409" s="9" t="s">
        <v>179</v>
      </c>
      <c r="P11409" s="9" t="s">
        <v>264</v>
      </c>
      <c r="Q11409" s="9" t="s">
        <v>219</v>
      </c>
      <c r="R11409" s="9">
        <v>0</v>
      </c>
      <c r="S11409" s="9">
        <v>6</v>
      </c>
      <c r="U11409" s="9" t="s">
        <v>242</v>
      </c>
      <c r="W11409" s="9">
        <v>5</v>
      </c>
      <c r="X11409" s="9">
        <f>INDEX(SLA_Policy!$D$2:$D$5,MATCH(F11409,SLA_Policy!$A$2:$A$5,0))</f>
        <v>120</v>
      </c>
      <c r="Y11409" s="9" t="str">
        <f>IF(E11409="Cancelled","Excluded",IF(D11409="",IF((SLA_Policy!$B$8-B11409)*24&gt;X11409,"Open - Breached","Open - On Track"),IF((D11409-B11409)*24&lt;=X11409,"Met","Breached")))</f>
        <v>Met</v>
      </c>
    </row>
    <row r="11410" spans="1:25" x14ac:dyDescent="0.25">
      <c r="A11410" s="9" t="s">
        <v>16108</v>
      </c>
      <c r="B11410" s="23">
        <v>46247.550694444399</v>
      </c>
      <c r="C11410" s="23">
        <v>46247.557638888902</v>
      </c>
      <c r="D11410" s="23">
        <v>46247.577083333301</v>
      </c>
      <c r="E11410" s="9" t="s">
        <v>212</v>
      </c>
      <c r="F11410" s="9" t="s">
        <v>188</v>
      </c>
      <c r="G11410" s="9" t="s">
        <v>213</v>
      </c>
      <c r="H11410" s="9" t="s">
        <v>161</v>
      </c>
      <c r="I11410" s="9" t="s">
        <v>454</v>
      </c>
      <c r="J11410" s="9" t="s">
        <v>1562</v>
      </c>
      <c r="K11410" s="9" t="s">
        <v>262</v>
      </c>
      <c r="L11410" s="9" t="s">
        <v>104</v>
      </c>
      <c r="M11410" s="9" t="s">
        <v>3718</v>
      </c>
      <c r="N11410" s="9" t="s">
        <v>200</v>
      </c>
      <c r="O11410" s="9" t="s">
        <v>116</v>
      </c>
      <c r="P11410" s="9" t="s">
        <v>551</v>
      </c>
      <c r="Q11410" s="9" t="s">
        <v>219</v>
      </c>
      <c r="R11410" s="9">
        <v>0</v>
      </c>
      <c r="S11410" s="9">
        <v>5</v>
      </c>
      <c r="U11410" s="9" t="s">
        <v>221</v>
      </c>
      <c r="X11410" s="9">
        <f>INDEX(SLA_Policy!$D$2:$D$5,MATCH(F11410,SLA_Policy!$A$2:$A$5,0))</f>
        <v>72</v>
      </c>
      <c r="Y11410" s="9" t="str">
        <f>IF(E11410="Cancelled","Excluded",IF(D11410="",IF((SLA_Policy!$B$8-B11410)*24&gt;X11410,"Open - Breached","Open - On Track"),IF((D11410-B11410)*24&lt;=X11410,"Met","Breached")))</f>
        <v>Met</v>
      </c>
    </row>
    <row r="11411" spans="1:25" x14ac:dyDescent="0.25">
      <c r="A11411" s="9" t="s">
        <v>16109</v>
      </c>
      <c r="B11411" s="23">
        <v>46247.555555555598</v>
      </c>
      <c r="C11411" s="23">
        <v>46247.5805555556</v>
      </c>
      <c r="D11411" s="23">
        <v>46247.6381944444</v>
      </c>
      <c r="E11411" s="9" t="s">
        <v>212</v>
      </c>
      <c r="F11411" s="9" t="s">
        <v>188</v>
      </c>
      <c r="G11411" s="9" t="s">
        <v>236</v>
      </c>
      <c r="H11411" s="9" t="s">
        <v>163</v>
      </c>
      <c r="I11411" s="9" t="s">
        <v>327</v>
      </c>
      <c r="J11411" s="9" t="s">
        <v>11388</v>
      </c>
      <c r="K11411" s="9" t="s">
        <v>303</v>
      </c>
      <c r="L11411" s="9" t="s">
        <v>293</v>
      </c>
      <c r="M11411" s="9" t="s">
        <v>750</v>
      </c>
      <c r="N11411" s="9" t="s">
        <v>196</v>
      </c>
      <c r="O11411" s="9" t="s">
        <v>176</v>
      </c>
      <c r="P11411" s="9" t="s">
        <v>570</v>
      </c>
      <c r="Q11411" s="9" t="s">
        <v>273</v>
      </c>
      <c r="R11411" s="9">
        <v>0</v>
      </c>
      <c r="S11411" s="9">
        <v>53</v>
      </c>
      <c r="U11411" s="9" t="s">
        <v>242</v>
      </c>
      <c r="W11411" s="9">
        <v>4</v>
      </c>
      <c r="X11411" s="9">
        <f>INDEX(SLA_Policy!$D$2:$D$5,MATCH(F11411,SLA_Policy!$A$2:$A$5,0))</f>
        <v>72</v>
      </c>
      <c r="Y11411" s="9" t="str">
        <f>IF(E11411="Cancelled","Excluded",IF(D11411="",IF((SLA_Policy!$B$8-B11411)*24&gt;X11411,"Open - Breached","Open - On Track"),IF((D11411-B11411)*24&lt;=X11411,"Met","Breached")))</f>
        <v>Met</v>
      </c>
    </row>
    <row r="11412" spans="1:25" x14ac:dyDescent="0.25">
      <c r="A11412" s="9" t="s">
        <v>16110</v>
      </c>
      <c r="B11412" s="23">
        <v>46247.558333333298</v>
      </c>
      <c r="C11412" s="23">
        <v>46247.774305555598</v>
      </c>
      <c r="D11412" s="23">
        <v>46248.334027777797</v>
      </c>
      <c r="E11412" s="9" t="s">
        <v>212</v>
      </c>
      <c r="F11412" s="9" t="s">
        <v>189</v>
      </c>
      <c r="G11412" s="9" t="s">
        <v>236</v>
      </c>
      <c r="H11412" s="9" t="s">
        <v>161</v>
      </c>
      <c r="I11412" s="9" t="s">
        <v>237</v>
      </c>
      <c r="J11412" s="9" t="s">
        <v>555</v>
      </c>
      <c r="K11412" s="9" t="s">
        <v>246</v>
      </c>
      <c r="L11412" s="9" t="s">
        <v>216</v>
      </c>
      <c r="M11412" s="9" t="s">
        <v>5687</v>
      </c>
      <c r="N11412" s="9" t="s">
        <v>196</v>
      </c>
      <c r="O11412" s="9" t="s">
        <v>177</v>
      </c>
      <c r="P11412" s="9" t="s">
        <v>300</v>
      </c>
      <c r="Q11412" s="9" t="s">
        <v>273</v>
      </c>
      <c r="R11412" s="9">
        <v>0</v>
      </c>
      <c r="S11412" s="9">
        <v>7</v>
      </c>
      <c r="U11412" s="9" t="s">
        <v>242</v>
      </c>
      <c r="X11412" s="9">
        <f>INDEX(SLA_Policy!$D$2:$D$5,MATCH(F11412,SLA_Policy!$A$2:$A$5,0))</f>
        <v>120</v>
      </c>
      <c r="Y11412" s="9" t="str">
        <f>IF(E11412="Cancelled","Excluded",IF(D11412="",IF((SLA_Policy!$B$8-B11412)*24&gt;X11412,"Open - Breached","Open - On Track"),IF((D11412-B11412)*24&lt;=X11412,"Met","Breached")))</f>
        <v>Met</v>
      </c>
    </row>
    <row r="11413" spans="1:25" x14ac:dyDescent="0.25">
      <c r="A11413" s="9" t="s">
        <v>16111</v>
      </c>
      <c r="B11413" s="23">
        <v>46247.560416666704</v>
      </c>
      <c r="C11413" s="23">
        <v>46248.411111111098</v>
      </c>
      <c r="D11413" s="23">
        <v>46251.411805555603</v>
      </c>
      <c r="E11413" s="9" t="s">
        <v>212</v>
      </c>
      <c r="F11413" s="9" t="s">
        <v>189</v>
      </c>
      <c r="G11413" s="9" t="s">
        <v>213</v>
      </c>
      <c r="H11413" s="9" t="s">
        <v>162</v>
      </c>
      <c r="I11413" s="9" t="s">
        <v>416</v>
      </c>
      <c r="J11413" s="9" t="s">
        <v>16112</v>
      </c>
      <c r="K11413" s="9" t="s">
        <v>239</v>
      </c>
      <c r="L11413" s="9" t="s">
        <v>282</v>
      </c>
      <c r="M11413" s="9" t="s">
        <v>2401</v>
      </c>
      <c r="N11413" s="9" t="s">
        <v>196</v>
      </c>
      <c r="O11413" s="9" t="s">
        <v>176</v>
      </c>
      <c r="P11413" s="9" t="s">
        <v>228</v>
      </c>
      <c r="Q11413" s="9" t="s">
        <v>219</v>
      </c>
      <c r="R11413" s="9">
        <v>0</v>
      </c>
      <c r="S11413" s="9">
        <v>7</v>
      </c>
      <c r="U11413" s="9" t="s">
        <v>266</v>
      </c>
      <c r="X11413" s="9">
        <f>INDEX(SLA_Policy!$D$2:$D$5,MATCH(F11413,SLA_Policy!$A$2:$A$5,0))</f>
        <v>120</v>
      </c>
      <c r="Y11413" s="9" t="str">
        <f>IF(E11413="Cancelled","Excluded",IF(D11413="",IF((SLA_Policy!$B$8-B11413)*24&gt;X11413,"Open - Breached","Open - On Track"),IF((D11413-B11413)*24&lt;=X11413,"Met","Breached")))</f>
        <v>Met</v>
      </c>
    </row>
    <row r="11414" spans="1:25" x14ac:dyDescent="0.25">
      <c r="A11414" s="9" t="s">
        <v>16113</v>
      </c>
      <c r="B11414" s="23">
        <v>46247.564583333296</v>
      </c>
      <c r="C11414" s="23">
        <v>46247.6472222222</v>
      </c>
      <c r="D11414" s="23">
        <v>46247.718055555597</v>
      </c>
      <c r="E11414" s="9" t="s">
        <v>212</v>
      </c>
      <c r="F11414" s="9" t="s">
        <v>188</v>
      </c>
      <c r="G11414" s="9" t="s">
        <v>236</v>
      </c>
      <c r="H11414" s="9" t="s">
        <v>163</v>
      </c>
      <c r="I11414" s="9" t="s">
        <v>315</v>
      </c>
      <c r="J11414" s="9" t="s">
        <v>475</v>
      </c>
      <c r="K11414" s="9" t="s">
        <v>246</v>
      </c>
      <c r="L11414" s="9" t="s">
        <v>311</v>
      </c>
      <c r="M11414" s="9" t="s">
        <v>903</v>
      </c>
      <c r="N11414" s="9" t="s">
        <v>196</v>
      </c>
      <c r="O11414" s="9" t="s">
        <v>180</v>
      </c>
      <c r="P11414" s="9" t="s">
        <v>381</v>
      </c>
      <c r="Q11414" s="9" t="s">
        <v>219</v>
      </c>
      <c r="R11414" s="9">
        <v>0</v>
      </c>
      <c r="S11414" s="9">
        <v>225</v>
      </c>
      <c r="T11414" s="9" t="s">
        <v>229</v>
      </c>
      <c r="U11414" s="9" t="s">
        <v>242</v>
      </c>
      <c r="X11414" s="9">
        <f>INDEX(SLA_Policy!$D$2:$D$5,MATCH(F11414,SLA_Policy!$A$2:$A$5,0))</f>
        <v>72</v>
      </c>
      <c r="Y11414" s="9" t="str">
        <f>IF(E11414="Cancelled","Excluded",IF(D11414="",IF((SLA_Policy!$B$8-B11414)*24&gt;X11414,"Open - Breached","Open - On Track"),IF((D11414-B11414)*24&lt;=X11414,"Met","Breached")))</f>
        <v>Met</v>
      </c>
    </row>
    <row r="11415" spans="1:25" x14ac:dyDescent="0.25">
      <c r="A11415" s="9" t="s">
        <v>16114</v>
      </c>
      <c r="B11415" s="23">
        <v>46247.577083333301</v>
      </c>
      <c r="C11415" s="23">
        <v>46247.747222222199</v>
      </c>
      <c r="D11415" s="23">
        <v>46248.668055555601</v>
      </c>
      <c r="E11415" s="9" t="s">
        <v>212</v>
      </c>
      <c r="F11415" s="9" t="s">
        <v>189</v>
      </c>
      <c r="G11415" s="9" t="s">
        <v>236</v>
      </c>
      <c r="H11415" s="9" t="s">
        <v>164</v>
      </c>
      <c r="I11415" s="9" t="s">
        <v>421</v>
      </c>
      <c r="J11415" s="9" t="s">
        <v>2431</v>
      </c>
      <c r="K11415" s="9" t="s">
        <v>239</v>
      </c>
      <c r="L11415" s="9" t="s">
        <v>351</v>
      </c>
      <c r="M11415" s="9" t="s">
        <v>914</v>
      </c>
      <c r="N11415" s="9" t="s">
        <v>197</v>
      </c>
      <c r="O11415" s="9" t="s">
        <v>180</v>
      </c>
      <c r="P11415" s="9" t="s">
        <v>318</v>
      </c>
      <c r="Q11415" s="9" t="s">
        <v>219</v>
      </c>
      <c r="R11415" s="9">
        <v>0</v>
      </c>
      <c r="S11415" s="9">
        <v>20</v>
      </c>
      <c r="T11415" s="9" t="s">
        <v>464</v>
      </c>
      <c r="U11415" s="9" t="s">
        <v>242</v>
      </c>
      <c r="X11415" s="9">
        <f>INDEX(SLA_Policy!$D$2:$D$5,MATCH(F11415,SLA_Policy!$A$2:$A$5,0))</f>
        <v>120</v>
      </c>
      <c r="Y11415" s="9" t="str">
        <f>IF(E11415="Cancelled","Excluded",IF(D11415="",IF((SLA_Policy!$B$8-B11415)*24&gt;X11415,"Open - Breached","Open - On Track"),IF((D11415-B11415)*24&lt;=X11415,"Met","Breached")))</f>
        <v>Met</v>
      </c>
    </row>
    <row r="11416" spans="1:25" x14ac:dyDescent="0.25">
      <c r="A11416" s="9" t="s">
        <v>16115</v>
      </c>
      <c r="B11416" s="23">
        <v>46247.592361111099</v>
      </c>
      <c r="C11416" s="23">
        <v>46247.595138888901</v>
      </c>
      <c r="D11416" s="23">
        <v>46248.414583333302</v>
      </c>
      <c r="E11416" s="9" t="s">
        <v>212</v>
      </c>
      <c r="F11416" s="9" t="s">
        <v>188</v>
      </c>
      <c r="G11416" s="9" t="s">
        <v>213</v>
      </c>
      <c r="H11416" s="9" t="s">
        <v>88</v>
      </c>
      <c r="I11416" s="9" t="s">
        <v>92</v>
      </c>
      <c r="J11416" s="9" t="s">
        <v>5409</v>
      </c>
      <c r="K11416" s="9" t="s">
        <v>215</v>
      </c>
      <c r="L11416" s="9" t="s">
        <v>293</v>
      </c>
      <c r="M11416" s="9" t="s">
        <v>2878</v>
      </c>
      <c r="N11416" s="9" t="s">
        <v>198</v>
      </c>
      <c r="O11416" s="9" t="s">
        <v>178</v>
      </c>
      <c r="P11416" s="9" t="s">
        <v>321</v>
      </c>
      <c r="Q11416" s="9" t="s">
        <v>219</v>
      </c>
      <c r="R11416" s="9">
        <v>0</v>
      </c>
      <c r="S11416" s="9">
        <v>47</v>
      </c>
      <c r="T11416" s="9" t="s">
        <v>136</v>
      </c>
      <c r="U11416" s="9" t="s">
        <v>266</v>
      </c>
      <c r="W11416" s="9">
        <v>4</v>
      </c>
      <c r="X11416" s="9">
        <f>INDEX(SLA_Policy!$D$2:$D$5,MATCH(F11416,SLA_Policy!$A$2:$A$5,0))</f>
        <v>72</v>
      </c>
      <c r="Y11416" s="9" t="str">
        <f>IF(E11416="Cancelled","Excluded",IF(D11416="",IF((SLA_Policy!$B$8-B11416)*24&gt;X11416,"Open - Breached","Open - On Track"),IF((D11416-B11416)*24&lt;=X11416,"Met","Breached")))</f>
        <v>Met</v>
      </c>
    </row>
    <row r="11417" spans="1:25" x14ac:dyDescent="0.25">
      <c r="A11417" s="9" t="s">
        <v>16116</v>
      </c>
      <c r="B11417" s="23">
        <v>46247.599305555603</v>
      </c>
      <c r="C11417" s="23">
        <v>46247.667361111096</v>
      </c>
      <c r="D11417" s="23">
        <v>46248.3618055556</v>
      </c>
      <c r="E11417" s="9" t="s">
        <v>212</v>
      </c>
      <c r="F11417" s="9" t="s">
        <v>188</v>
      </c>
      <c r="G11417" s="9" t="s">
        <v>236</v>
      </c>
      <c r="H11417" s="9" t="s">
        <v>167</v>
      </c>
      <c r="I11417" s="9" t="s">
        <v>255</v>
      </c>
      <c r="J11417" s="9" t="s">
        <v>16117</v>
      </c>
      <c r="K11417" s="9" t="s">
        <v>262</v>
      </c>
      <c r="L11417" s="9" t="s">
        <v>216</v>
      </c>
      <c r="M11417" s="9" t="s">
        <v>1296</v>
      </c>
      <c r="N11417" s="9" t="s">
        <v>196</v>
      </c>
      <c r="O11417" s="9" t="s">
        <v>176</v>
      </c>
      <c r="P11417" s="9" t="s">
        <v>503</v>
      </c>
      <c r="Q11417" s="9" t="s">
        <v>219</v>
      </c>
      <c r="R11417" s="9">
        <v>0</v>
      </c>
      <c r="S11417" s="9">
        <v>20</v>
      </c>
      <c r="U11417" s="9" t="s">
        <v>242</v>
      </c>
      <c r="X11417" s="9">
        <f>INDEX(SLA_Policy!$D$2:$D$5,MATCH(F11417,SLA_Policy!$A$2:$A$5,0))</f>
        <v>72</v>
      </c>
      <c r="Y11417" s="9" t="str">
        <f>IF(E11417="Cancelled","Excluded",IF(D11417="",IF((SLA_Policy!$B$8-B11417)*24&gt;X11417,"Open - Breached","Open - On Track"),IF((D11417-B11417)*24&lt;=X11417,"Met","Breached")))</f>
        <v>Met</v>
      </c>
    </row>
    <row r="11418" spans="1:25" x14ac:dyDescent="0.25">
      <c r="A11418" s="9" t="s">
        <v>16118</v>
      </c>
      <c r="B11418" s="23">
        <v>46247.599305555603</v>
      </c>
      <c r="C11418" s="23">
        <v>46247.613888888904</v>
      </c>
      <c r="D11418" s="23">
        <v>46247.677083333299</v>
      </c>
      <c r="E11418" s="9" t="s">
        <v>212</v>
      </c>
      <c r="F11418" s="9" t="s">
        <v>189</v>
      </c>
      <c r="G11418" s="9" t="s">
        <v>213</v>
      </c>
      <c r="H11418" s="9" t="s">
        <v>161</v>
      </c>
      <c r="I11418" s="9" t="s">
        <v>454</v>
      </c>
      <c r="J11418" s="9" t="s">
        <v>16119</v>
      </c>
      <c r="K11418" s="9" t="s">
        <v>225</v>
      </c>
      <c r="L11418" s="9" t="s">
        <v>216</v>
      </c>
      <c r="M11418" s="9" t="s">
        <v>1559</v>
      </c>
      <c r="N11418" s="9" t="s">
        <v>199</v>
      </c>
      <c r="O11418" s="9" t="s">
        <v>116</v>
      </c>
      <c r="P11418" s="9" t="s">
        <v>590</v>
      </c>
      <c r="Q11418" s="9" t="s">
        <v>219</v>
      </c>
      <c r="R11418" s="9">
        <v>0</v>
      </c>
      <c r="S11418" s="9">
        <v>4</v>
      </c>
      <c r="U11418" s="9" t="s">
        <v>221</v>
      </c>
      <c r="X11418" s="9">
        <f>INDEX(SLA_Policy!$D$2:$D$5,MATCH(F11418,SLA_Policy!$A$2:$A$5,0))</f>
        <v>120</v>
      </c>
      <c r="Y11418" s="9" t="str">
        <f>IF(E11418="Cancelled","Excluded",IF(D11418="",IF((SLA_Policy!$B$8-B11418)*24&gt;X11418,"Open - Breached","Open - On Track"),IF((D11418-B11418)*24&lt;=X11418,"Met","Breached")))</f>
        <v>Met</v>
      </c>
    </row>
    <row r="11419" spans="1:25" x14ac:dyDescent="0.25">
      <c r="A11419" s="9" t="s">
        <v>16120</v>
      </c>
      <c r="B11419" s="23">
        <v>46247.6159722222</v>
      </c>
      <c r="C11419" s="23">
        <v>46247.650694444397</v>
      </c>
      <c r="D11419" s="23">
        <v>46248.371527777803</v>
      </c>
      <c r="E11419" s="9" t="s">
        <v>212</v>
      </c>
      <c r="F11419" s="9" t="s">
        <v>188</v>
      </c>
      <c r="G11419" s="9" t="s">
        <v>213</v>
      </c>
      <c r="H11419" s="9" t="s">
        <v>166</v>
      </c>
      <c r="I11419" s="9" t="s">
        <v>286</v>
      </c>
      <c r="J11419" s="9" t="s">
        <v>447</v>
      </c>
      <c r="K11419" s="9" t="s">
        <v>246</v>
      </c>
      <c r="L11419" s="9" t="s">
        <v>104</v>
      </c>
      <c r="M11419" s="9" t="s">
        <v>918</v>
      </c>
      <c r="N11419" s="9" t="s">
        <v>196</v>
      </c>
      <c r="O11419" s="9" t="s">
        <v>181</v>
      </c>
      <c r="P11419" s="9" t="s">
        <v>449</v>
      </c>
      <c r="Q11419" s="9" t="s">
        <v>273</v>
      </c>
      <c r="R11419" s="9">
        <v>0</v>
      </c>
      <c r="S11419" s="9">
        <v>9</v>
      </c>
      <c r="U11419" s="9" t="s">
        <v>266</v>
      </c>
      <c r="W11419" s="9">
        <v>5</v>
      </c>
      <c r="X11419" s="9">
        <f>INDEX(SLA_Policy!$D$2:$D$5,MATCH(F11419,SLA_Policy!$A$2:$A$5,0))</f>
        <v>72</v>
      </c>
      <c r="Y11419" s="9" t="str">
        <f>IF(E11419="Cancelled","Excluded",IF(D11419="",IF((SLA_Policy!$B$8-B11419)*24&gt;X11419,"Open - Breached","Open - On Track"),IF((D11419-B11419)*24&lt;=X11419,"Met","Breached")))</f>
        <v>Met</v>
      </c>
    </row>
    <row r="11420" spans="1:25" x14ac:dyDescent="0.25">
      <c r="A11420" s="9" t="s">
        <v>16121</v>
      </c>
      <c r="B11420" s="23">
        <v>46247.628472222197</v>
      </c>
      <c r="C11420" s="23">
        <v>46247.6430555556</v>
      </c>
      <c r="D11420" s="23">
        <v>46248.401388888902</v>
      </c>
      <c r="E11420" s="9" t="s">
        <v>212</v>
      </c>
      <c r="F11420" s="9" t="s">
        <v>188</v>
      </c>
      <c r="G11420" s="9" t="s">
        <v>236</v>
      </c>
      <c r="H11420" s="9" t="s">
        <v>161</v>
      </c>
      <c r="I11420" s="9" t="s">
        <v>237</v>
      </c>
      <c r="J11420" s="9" t="s">
        <v>1336</v>
      </c>
      <c r="K11420" s="9" t="s">
        <v>276</v>
      </c>
      <c r="L11420" s="9" t="s">
        <v>351</v>
      </c>
      <c r="M11420" s="9" t="s">
        <v>5419</v>
      </c>
      <c r="N11420" s="9" t="s">
        <v>197</v>
      </c>
      <c r="O11420" s="9" t="s">
        <v>177</v>
      </c>
      <c r="P11420" s="9" t="s">
        <v>457</v>
      </c>
      <c r="Q11420" s="9" t="s">
        <v>219</v>
      </c>
      <c r="R11420" s="9">
        <v>0</v>
      </c>
      <c r="S11420" s="9">
        <v>9</v>
      </c>
      <c r="U11420" s="9" t="s">
        <v>242</v>
      </c>
      <c r="X11420" s="9">
        <f>INDEX(SLA_Policy!$D$2:$D$5,MATCH(F11420,SLA_Policy!$A$2:$A$5,0))</f>
        <v>72</v>
      </c>
      <c r="Y11420" s="9" t="str">
        <f>IF(E11420="Cancelled","Excluded",IF(D11420="",IF((SLA_Policy!$B$8-B11420)*24&gt;X11420,"Open - Breached","Open - On Track"),IF((D11420-B11420)*24&lt;=X11420,"Met","Breached")))</f>
        <v>Met</v>
      </c>
    </row>
    <row r="11421" spans="1:25" x14ac:dyDescent="0.25">
      <c r="A11421" s="9" t="s">
        <v>16122</v>
      </c>
      <c r="B11421" s="23">
        <v>46247.675694444399</v>
      </c>
      <c r="C11421" s="23">
        <v>46247.682638888902</v>
      </c>
      <c r="D11421" s="23">
        <v>46247.752777777801</v>
      </c>
      <c r="E11421" s="9" t="s">
        <v>212</v>
      </c>
      <c r="F11421" s="9" t="s">
        <v>188</v>
      </c>
      <c r="G11421" s="9" t="s">
        <v>213</v>
      </c>
      <c r="H11421" s="9" t="s">
        <v>161</v>
      </c>
      <c r="I11421" s="9" t="s">
        <v>454</v>
      </c>
      <c r="J11421" s="9" t="s">
        <v>3498</v>
      </c>
      <c r="K11421" s="9" t="s">
        <v>215</v>
      </c>
      <c r="L11421" s="9" t="s">
        <v>270</v>
      </c>
      <c r="M11421" s="9" t="s">
        <v>5520</v>
      </c>
      <c r="N11421" s="9" t="s">
        <v>198</v>
      </c>
      <c r="O11421" s="9" t="s">
        <v>116</v>
      </c>
      <c r="P11421" s="9" t="s">
        <v>218</v>
      </c>
      <c r="Q11421" s="9" t="s">
        <v>219</v>
      </c>
      <c r="R11421" s="9">
        <v>0</v>
      </c>
      <c r="S11421" s="9">
        <v>2</v>
      </c>
      <c r="U11421" s="9" t="s">
        <v>290</v>
      </c>
      <c r="W11421" s="9">
        <v>5</v>
      </c>
      <c r="X11421" s="9">
        <f>INDEX(SLA_Policy!$D$2:$D$5,MATCH(F11421,SLA_Policy!$A$2:$A$5,0))</f>
        <v>72</v>
      </c>
      <c r="Y11421" s="9" t="str">
        <f>IF(E11421="Cancelled","Excluded",IF(D11421="",IF((SLA_Policy!$B$8-B11421)*24&gt;X11421,"Open - Breached","Open - On Track"),IF((D11421-B11421)*24&lt;=X11421,"Met","Breached")))</f>
        <v>Met</v>
      </c>
    </row>
    <row r="11422" spans="1:25" x14ac:dyDescent="0.25">
      <c r="A11422" s="9" t="s">
        <v>16123</v>
      </c>
      <c r="B11422" s="23">
        <v>46247.706944444399</v>
      </c>
      <c r="C11422" s="23">
        <v>46247.718055555597</v>
      </c>
      <c r="D11422" s="23">
        <v>46248.410416666702</v>
      </c>
      <c r="E11422" s="9" t="s">
        <v>212</v>
      </c>
      <c r="F11422" s="9" t="s">
        <v>188</v>
      </c>
      <c r="G11422" s="9" t="s">
        <v>213</v>
      </c>
      <c r="H11422" s="9" t="s">
        <v>167</v>
      </c>
      <c r="I11422" s="9" t="s">
        <v>349</v>
      </c>
      <c r="J11422" s="9" t="s">
        <v>8502</v>
      </c>
      <c r="K11422" s="9" t="s">
        <v>225</v>
      </c>
      <c r="L11422" s="9" t="s">
        <v>216</v>
      </c>
      <c r="M11422" s="9" t="s">
        <v>1559</v>
      </c>
      <c r="N11422" s="9" t="s">
        <v>199</v>
      </c>
      <c r="O11422" s="9" t="s">
        <v>116</v>
      </c>
      <c r="P11422" s="9" t="s">
        <v>525</v>
      </c>
      <c r="Q11422" s="9" t="s">
        <v>219</v>
      </c>
      <c r="R11422" s="9">
        <v>0</v>
      </c>
      <c r="S11422" s="9">
        <v>21</v>
      </c>
      <c r="U11422" s="9" t="s">
        <v>266</v>
      </c>
      <c r="W11422" s="9">
        <v>3</v>
      </c>
      <c r="X11422" s="9">
        <f>INDEX(SLA_Policy!$D$2:$D$5,MATCH(F11422,SLA_Policy!$A$2:$A$5,0))</f>
        <v>72</v>
      </c>
      <c r="Y11422" s="9" t="str">
        <f>IF(E11422="Cancelled","Excluded",IF(D11422="",IF((SLA_Policy!$B$8-B11422)*24&gt;X11422,"Open - Breached","Open - On Track"),IF((D11422-B11422)*24&lt;=X11422,"Met","Breached")))</f>
        <v>Met</v>
      </c>
    </row>
    <row r="11423" spans="1:25" x14ac:dyDescent="0.25">
      <c r="A11423" s="9" t="s">
        <v>16124</v>
      </c>
      <c r="B11423" s="23">
        <v>46247.711111111101</v>
      </c>
      <c r="C11423" s="23">
        <v>46247.745138888902</v>
      </c>
      <c r="D11423" s="23">
        <v>46251.394444444399</v>
      </c>
      <c r="E11423" s="9" t="s">
        <v>212</v>
      </c>
      <c r="F11423" s="9" t="s">
        <v>188</v>
      </c>
      <c r="G11423" s="9" t="s">
        <v>213</v>
      </c>
      <c r="H11423" s="9" t="s">
        <v>163</v>
      </c>
      <c r="I11423" s="9" t="s">
        <v>405</v>
      </c>
      <c r="J11423" s="9" t="s">
        <v>1760</v>
      </c>
      <c r="K11423" s="9" t="s">
        <v>239</v>
      </c>
      <c r="L11423" s="9" t="s">
        <v>216</v>
      </c>
      <c r="M11423" s="9" t="s">
        <v>3502</v>
      </c>
      <c r="N11423" s="9" t="s">
        <v>196</v>
      </c>
      <c r="O11423" s="9" t="s">
        <v>176</v>
      </c>
      <c r="P11423" s="9" t="s">
        <v>330</v>
      </c>
      <c r="Q11423" s="9" t="s">
        <v>219</v>
      </c>
      <c r="R11423" s="9">
        <v>0</v>
      </c>
      <c r="S11423" s="9">
        <v>30</v>
      </c>
      <c r="U11423" s="9" t="s">
        <v>230</v>
      </c>
      <c r="X11423" s="9">
        <f>INDEX(SLA_Policy!$D$2:$D$5,MATCH(F11423,SLA_Policy!$A$2:$A$5,0))</f>
        <v>72</v>
      </c>
      <c r="Y11423" s="9" t="str">
        <f>IF(E11423="Cancelled","Excluded",IF(D11423="",IF((SLA_Policy!$B$8-B11423)*24&gt;X11423,"Open - Breached","Open - On Track"),IF((D11423-B11423)*24&lt;=X11423,"Met","Breached")))</f>
        <v>Breached</v>
      </c>
    </row>
    <row r="11424" spans="1:25" x14ac:dyDescent="0.25">
      <c r="A11424" s="9" t="s">
        <v>16125</v>
      </c>
      <c r="B11424" s="23">
        <v>46247.722916666702</v>
      </c>
      <c r="C11424" s="23">
        <v>46248.313888888901</v>
      </c>
      <c r="D11424" s="23">
        <v>46248.750694444498</v>
      </c>
      <c r="E11424" s="9" t="s">
        <v>212</v>
      </c>
      <c r="F11424" s="9" t="s">
        <v>189</v>
      </c>
      <c r="G11424" s="9" t="s">
        <v>236</v>
      </c>
      <c r="H11424" s="9" t="s">
        <v>162</v>
      </c>
      <c r="I11424" s="9" t="s">
        <v>280</v>
      </c>
      <c r="J11424" s="9" t="s">
        <v>4819</v>
      </c>
      <c r="K11424" s="9" t="s">
        <v>246</v>
      </c>
      <c r="L11424" s="9" t="s">
        <v>216</v>
      </c>
      <c r="M11424" s="9" t="s">
        <v>6214</v>
      </c>
      <c r="N11424" s="9" t="s">
        <v>196</v>
      </c>
      <c r="O11424" s="9" t="s">
        <v>179</v>
      </c>
      <c r="P11424" s="9" t="s">
        <v>264</v>
      </c>
      <c r="Q11424" s="9" t="s">
        <v>219</v>
      </c>
      <c r="R11424" s="9">
        <v>0</v>
      </c>
      <c r="S11424" s="9">
        <v>11</v>
      </c>
      <c r="U11424" s="9" t="s">
        <v>242</v>
      </c>
      <c r="X11424" s="9">
        <f>INDEX(SLA_Policy!$D$2:$D$5,MATCH(F11424,SLA_Policy!$A$2:$A$5,0))</f>
        <v>120</v>
      </c>
      <c r="Y11424" s="9" t="str">
        <f>IF(E11424="Cancelled","Excluded",IF(D11424="",IF((SLA_Policy!$B$8-B11424)*24&gt;X11424,"Open - Breached","Open - On Track"),IF((D11424-B11424)*24&lt;=X11424,"Met","Breached")))</f>
        <v>Met</v>
      </c>
    </row>
    <row r="11425" spans="1:25" x14ac:dyDescent="0.25">
      <c r="A11425" s="9" t="s">
        <v>16126</v>
      </c>
      <c r="B11425" s="23">
        <v>46247.725694444503</v>
      </c>
      <c r="C11425" s="23">
        <v>46247.726388888899</v>
      </c>
      <c r="D11425" s="23">
        <v>46248.402083333298</v>
      </c>
      <c r="E11425" s="9" t="s">
        <v>212</v>
      </c>
      <c r="F11425" s="9" t="s">
        <v>187</v>
      </c>
      <c r="G11425" s="9" t="s">
        <v>213</v>
      </c>
      <c r="H11425" s="9" t="s">
        <v>88</v>
      </c>
      <c r="I11425" s="9" t="s">
        <v>92</v>
      </c>
      <c r="J11425" s="9" t="s">
        <v>659</v>
      </c>
      <c r="K11425" s="9" t="s">
        <v>215</v>
      </c>
      <c r="L11425" s="9" t="s">
        <v>216</v>
      </c>
      <c r="M11425" s="9" t="s">
        <v>13145</v>
      </c>
      <c r="N11425" s="9" t="s">
        <v>196</v>
      </c>
      <c r="O11425" s="9" t="s">
        <v>178</v>
      </c>
      <c r="P11425" s="9" t="s">
        <v>272</v>
      </c>
      <c r="Q11425" s="9" t="s">
        <v>273</v>
      </c>
      <c r="R11425" s="9">
        <v>0</v>
      </c>
      <c r="S11425" s="9">
        <v>19</v>
      </c>
      <c r="T11425" s="9" t="s">
        <v>220</v>
      </c>
      <c r="U11425" s="9" t="s">
        <v>290</v>
      </c>
      <c r="X11425" s="9">
        <f>INDEX(SLA_Policy!$D$2:$D$5,MATCH(F11425,SLA_Policy!$A$2:$A$5,0))</f>
        <v>8</v>
      </c>
      <c r="Y11425" s="9" t="str">
        <f>IF(E11425="Cancelled","Excluded",IF(D11425="",IF((SLA_Policy!$B$8-B11425)*24&gt;X11425,"Open - Breached","Open - On Track"),IF((D11425-B11425)*24&lt;=X11425,"Met","Breached")))</f>
        <v>Breached</v>
      </c>
    </row>
    <row r="11426" spans="1:25" x14ac:dyDescent="0.25">
      <c r="A11426" s="9" t="s">
        <v>16127</v>
      </c>
      <c r="B11426" s="23">
        <v>46247.731249999997</v>
      </c>
      <c r="C11426" s="23">
        <v>46247.752083333296</v>
      </c>
      <c r="D11426" s="23">
        <v>46248.3659722222</v>
      </c>
      <c r="E11426" s="9" t="s">
        <v>212</v>
      </c>
      <c r="F11426" s="9" t="s">
        <v>188</v>
      </c>
      <c r="G11426" s="9" t="s">
        <v>213</v>
      </c>
      <c r="H11426" s="9" t="s">
        <v>164</v>
      </c>
      <c r="I11426" s="9" t="s">
        <v>339</v>
      </c>
      <c r="J11426" s="9" t="s">
        <v>866</v>
      </c>
      <c r="K11426" s="9" t="s">
        <v>225</v>
      </c>
      <c r="L11426" s="9" t="s">
        <v>216</v>
      </c>
      <c r="M11426" s="9" t="s">
        <v>9024</v>
      </c>
      <c r="N11426" s="9" t="s">
        <v>196</v>
      </c>
      <c r="O11426" s="9" t="s">
        <v>116</v>
      </c>
      <c r="P11426" s="9" t="s">
        <v>342</v>
      </c>
      <c r="Q11426" s="9" t="s">
        <v>219</v>
      </c>
      <c r="R11426" s="9">
        <v>0</v>
      </c>
      <c r="S11426" s="9">
        <v>10</v>
      </c>
      <c r="T11426" s="9" t="s">
        <v>343</v>
      </c>
      <c r="U11426" s="9" t="s">
        <v>266</v>
      </c>
      <c r="X11426" s="9">
        <f>INDEX(SLA_Policy!$D$2:$D$5,MATCH(F11426,SLA_Policy!$A$2:$A$5,0))</f>
        <v>72</v>
      </c>
      <c r="Y11426" s="9" t="str">
        <f>IF(E11426="Cancelled","Excluded",IF(D11426="",IF((SLA_Policy!$B$8-B11426)*24&gt;X11426,"Open - Breached","Open - On Track"),IF((D11426-B11426)*24&lt;=X11426,"Met","Breached")))</f>
        <v>Met</v>
      </c>
    </row>
    <row r="11427" spans="1:25" x14ac:dyDescent="0.25">
      <c r="A11427" s="9" t="s">
        <v>16128</v>
      </c>
      <c r="B11427" s="23">
        <v>46247.761805555601</v>
      </c>
      <c r="C11427" s="23">
        <v>46247.766666666699</v>
      </c>
      <c r="D11427" s="23">
        <v>46248.462500000001</v>
      </c>
      <c r="E11427" s="9" t="s">
        <v>212</v>
      </c>
      <c r="F11427" s="9" t="s">
        <v>188</v>
      </c>
      <c r="G11427" s="9" t="s">
        <v>213</v>
      </c>
      <c r="H11427" s="9" t="s">
        <v>162</v>
      </c>
      <c r="I11427" s="9" t="s">
        <v>345</v>
      </c>
      <c r="J11427" s="9" t="s">
        <v>4651</v>
      </c>
      <c r="K11427" s="9" t="s">
        <v>215</v>
      </c>
      <c r="L11427" s="9" t="s">
        <v>216</v>
      </c>
      <c r="M11427" s="9" t="s">
        <v>4174</v>
      </c>
      <c r="N11427" s="9" t="s">
        <v>199</v>
      </c>
      <c r="O11427" s="9" t="s">
        <v>179</v>
      </c>
      <c r="P11427" s="9" t="s">
        <v>337</v>
      </c>
      <c r="Q11427" s="9" t="s">
        <v>219</v>
      </c>
      <c r="R11427" s="9">
        <v>0</v>
      </c>
      <c r="S11427" s="9">
        <v>11</v>
      </c>
      <c r="U11427" s="9" t="s">
        <v>376</v>
      </c>
      <c r="W11427" s="9">
        <v>4</v>
      </c>
      <c r="X11427" s="9">
        <f>INDEX(SLA_Policy!$D$2:$D$5,MATCH(F11427,SLA_Policy!$A$2:$A$5,0))</f>
        <v>72</v>
      </c>
      <c r="Y11427" s="9" t="str">
        <f>IF(E11427="Cancelled","Excluded",IF(D11427="",IF((SLA_Policy!$B$8-B11427)*24&gt;X11427,"Open - Breached","Open - On Track"),IF((D11427-B11427)*24&lt;=X11427,"Met","Breached")))</f>
        <v>Met</v>
      </c>
    </row>
    <row r="11428" spans="1:25" x14ac:dyDescent="0.25">
      <c r="A11428" s="9" t="s">
        <v>16129</v>
      </c>
      <c r="B11428" s="23">
        <v>46247.7680555556</v>
      </c>
      <c r="C11428" s="23">
        <v>46248.311805555597</v>
      </c>
      <c r="D11428" s="23">
        <v>46248.315972222197</v>
      </c>
      <c r="E11428" s="9" t="s">
        <v>212</v>
      </c>
      <c r="F11428" s="9" t="s">
        <v>189</v>
      </c>
      <c r="G11428" s="9" t="s">
        <v>213</v>
      </c>
      <c r="H11428" s="9" t="s">
        <v>161</v>
      </c>
      <c r="I11428" s="9" t="s">
        <v>297</v>
      </c>
      <c r="J11428" s="9" t="s">
        <v>5413</v>
      </c>
      <c r="K11428" s="9" t="s">
        <v>246</v>
      </c>
      <c r="L11428" s="9" t="s">
        <v>311</v>
      </c>
      <c r="M11428" s="9" t="s">
        <v>1152</v>
      </c>
      <c r="N11428" s="9" t="s">
        <v>200</v>
      </c>
      <c r="O11428" s="9" t="s">
        <v>177</v>
      </c>
      <c r="P11428" s="9" t="s">
        <v>241</v>
      </c>
      <c r="Q11428" s="9" t="s">
        <v>273</v>
      </c>
      <c r="R11428" s="9">
        <v>0</v>
      </c>
      <c r="S11428" s="9">
        <v>18</v>
      </c>
      <c r="U11428" s="9" t="s">
        <v>290</v>
      </c>
      <c r="W11428" s="9">
        <v>5</v>
      </c>
      <c r="X11428" s="9">
        <f>INDEX(SLA_Policy!$D$2:$D$5,MATCH(F11428,SLA_Policy!$A$2:$A$5,0))</f>
        <v>120</v>
      </c>
      <c r="Y11428" s="9" t="str">
        <f>IF(E11428="Cancelled","Excluded",IF(D11428="",IF((SLA_Policy!$B$8-B11428)*24&gt;X11428,"Open - Breached","Open - On Track"),IF((D11428-B11428)*24&lt;=X11428,"Met","Breached")))</f>
        <v>Met</v>
      </c>
    </row>
    <row r="11429" spans="1:25" x14ac:dyDescent="0.25">
      <c r="A11429" s="9" t="s">
        <v>16130</v>
      </c>
      <c r="B11429" s="23">
        <v>46247.790972222203</v>
      </c>
      <c r="C11429" s="23">
        <v>46247.791666666701</v>
      </c>
      <c r="D11429" s="23">
        <v>46247.811805555597</v>
      </c>
      <c r="E11429" s="9" t="s">
        <v>212</v>
      </c>
      <c r="F11429" s="9" t="s">
        <v>187</v>
      </c>
      <c r="G11429" s="9" t="s">
        <v>213</v>
      </c>
      <c r="H11429" s="9" t="s">
        <v>167</v>
      </c>
      <c r="I11429" s="9" t="s">
        <v>684</v>
      </c>
      <c r="J11429" s="9" t="s">
        <v>9516</v>
      </c>
      <c r="K11429" s="9" t="s">
        <v>303</v>
      </c>
      <c r="L11429" s="9" t="s">
        <v>216</v>
      </c>
      <c r="M11429" s="9" t="s">
        <v>1097</v>
      </c>
      <c r="N11429" s="9" t="s">
        <v>198</v>
      </c>
      <c r="O11429" s="9" t="s">
        <v>176</v>
      </c>
      <c r="P11429" s="9" t="s">
        <v>570</v>
      </c>
      <c r="Q11429" s="9" t="s">
        <v>273</v>
      </c>
      <c r="R11429" s="9">
        <v>0</v>
      </c>
      <c r="S11429" s="9">
        <v>15</v>
      </c>
      <c r="U11429" s="9" t="s">
        <v>290</v>
      </c>
      <c r="X11429" s="9">
        <f>INDEX(SLA_Policy!$D$2:$D$5,MATCH(F11429,SLA_Policy!$A$2:$A$5,0))</f>
        <v>8</v>
      </c>
      <c r="Y11429" s="9" t="str">
        <f>IF(E11429="Cancelled","Excluded",IF(D11429="",IF((SLA_Policy!$B$8-B11429)*24&gt;X11429,"Open - Breached","Open - On Track"),IF((D11429-B11429)*24&lt;=X11429,"Met","Breached")))</f>
        <v>Met</v>
      </c>
    </row>
    <row r="11430" spans="1:25" x14ac:dyDescent="0.25">
      <c r="A11430" s="9" t="s">
        <v>16131</v>
      </c>
      <c r="B11430" s="23">
        <v>46247.913888888899</v>
      </c>
      <c r="C11430" s="23">
        <v>46248.354166666701</v>
      </c>
      <c r="D11430" s="23">
        <v>46251.338888888902</v>
      </c>
      <c r="E11430" s="9" t="s">
        <v>212</v>
      </c>
      <c r="F11430" s="9" t="s">
        <v>188</v>
      </c>
      <c r="G11430" s="9" t="s">
        <v>213</v>
      </c>
      <c r="H11430" s="9" t="s">
        <v>167</v>
      </c>
      <c r="I11430" s="9" t="s">
        <v>362</v>
      </c>
      <c r="J11430" s="9" t="s">
        <v>3579</v>
      </c>
      <c r="K11430" s="9" t="s">
        <v>246</v>
      </c>
      <c r="L11430" s="9" t="s">
        <v>216</v>
      </c>
      <c r="M11430" s="9" t="s">
        <v>2933</v>
      </c>
      <c r="N11430" s="9" t="s">
        <v>198</v>
      </c>
      <c r="O11430" s="9" t="s">
        <v>116</v>
      </c>
      <c r="P11430" s="9" t="s">
        <v>218</v>
      </c>
      <c r="Q11430" s="9" t="s">
        <v>219</v>
      </c>
      <c r="R11430" s="9">
        <v>0</v>
      </c>
      <c r="S11430" s="9">
        <v>36</v>
      </c>
      <c r="U11430" s="9" t="s">
        <v>248</v>
      </c>
      <c r="X11430" s="9">
        <f>INDEX(SLA_Policy!$D$2:$D$5,MATCH(F11430,SLA_Policy!$A$2:$A$5,0))</f>
        <v>72</v>
      </c>
      <c r="Y11430" s="9" t="str">
        <f>IF(E11430="Cancelled","Excluded",IF(D11430="",IF((SLA_Policy!$B$8-B11430)*24&gt;X11430,"Open - Breached","Open - On Track"),IF((D11430-B11430)*24&lt;=X11430,"Met","Breached")))</f>
        <v>Breached</v>
      </c>
    </row>
    <row r="11431" spans="1:25" x14ac:dyDescent="0.25">
      <c r="A11431" s="9" t="s">
        <v>16132</v>
      </c>
      <c r="B11431" s="23">
        <v>46248.256944444503</v>
      </c>
      <c r="C11431" s="23">
        <v>46248.315972222197</v>
      </c>
      <c r="D11431" s="23">
        <v>46248.698611111096</v>
      </c>
      <c r="E11431" s="9" t="s">
        <v>212</v>
      </c>
      <c r="F11431" s="9" t="s">
        <v>188</v>
      </c>
      <c r="G11431" s="9" t="s">
        <v>213</v>
      </c>
      <c r="H11431" s="9" t="s">
        <v>162</v>
      </c>
      <c r="I11431" s="9" t="s">
        <v>244</v>
      </c>
      <c r="J11431" s="9" t="s">
        <v>3212</v>
      </c>
      <c r="K11431" s="9" t="s">
        <v>246</v>
      </c>
      <c r="L11431" s="9" t="s">
        <v>226</v>
      </c>
      <c r="M11431" s="9" t="s">
        <v>2515</v>
      </c>
      <c r="N11431" s="9" t="s">
        <v>200</v>
      </c>
      <c r="O11431" s="9" t="s">
        <v>179</v>
      </c>
      <c r="P11431" s="9" t="s">
        <v>264</v>
      </c>
      <c r="Q11431" s="9" t="s">
        <v>219</v>
      </c>
      <c r="R11431" s="9">
        <v>0</v>
      </c>
      <c r="S11431" s="9">
        <v>19</v>
      </c>
      <c r="U11431" s="9" t="s">
        <v>266</v>
      </c>
      <c r="X11431" s="9">
        <f>INDEX(SLA_Policy!$D$2:$D$5,MATCH(F11431,SLA_Policy!$A$2:$A$5,0))</f>
        <v>72</v>
      </c>
      <c r="Y11431" s="9" t="str">
        <f>IF(E11431="Cancelled","Excluded",IF(D11431="",IF((SLA_Policy!$B$8-B11431)*24&gt;X11431,"Open - Breached","Open - On Track"),IF((D11431-B11431)*24&lt;=X11431,"Met","Breached")))</f>
        <v>Met</v>
      </c>
    </row>
    <row r="11432" spans="1:25" x14ac:dyDescent="0.25">
      <c r="A11432" s="9" t="s">
        <v>16133</v>
      </c>
      <c r="B11432" s="23">
        <v>46248.309027777803</v>
      </c>
      <c r="C11432" s="23">
        <v>46248.311111111099</v>
      </c>
      <c r="D11432" s="23">
        <v>46248.522916666698</v>
      </c>
      <c r="E11432" s="9" t="s">
        <v>212</v>
      </c>
      <c r="F11432" s="9" t="s">
        <v>189</v>
      </c>
      <c r="G11432" s="9" t="s">
        <v>213</v>
      </c>
      <c r="H11432" s="9" t="s">
        <v>162</v>
      </c>
      <c r="I11432" s="9" t="s">
        <v>393</v>
      </c>
      <c r="J11432" s="9" t="s">
        <v>1718</v>
      </c>
      <c r="K11432" s="9" t="s">
        <v>246</v>
      </c>
      <c r="L11432" s="9" t="s">
        <v>371</v>
      </c>
      <c r="M11432" s="9" t="s">
        <v>644</v>
      </c>
      <c r="N11432" s="9" t="s">
        <v>198</v>
      </c>
      <c r="O11432" s="9" t="s">
        <v>116</v>
      </c>
      <c r="P11432" s="9" t="s">
        <v>295</v>
      </c>
      <c r="Q11432" s="9" t="s">
        <v>219</v>
      </c>
      <c r="R11432" s="9">
        <v>0</v>
      </c>
      <c r="S11432" s="9">
        <v>10</v>
      </c>
      <c r="U11432" s="9" t="s">
        <v>290</v>
      </c>
      <c r="X11432" s="9">
        <f>INDEX(SLA_Policy!$D$2:$D$5,MATCH(F11432,SLA_Policy!$A$2:$A$5,0))</f>
        <v>120</v>
      </c>
      <c r="Y11432" s="9" t="str">
        <f>IF(E11432="Cancelled","Excluded",IF(D11432="",IF((SLA_Policy!$B$8-B11432)*24&gt;X11432,"Open - Breached","Open - On Track"),IF((D11432-B11432)*24&lt;=X11432,"Met","Breached")))</f>
        <v>Met</v>
      </c>
    </row>
    <row r="11433" spans="1:25" x14ac:dyDescent="0.25">
      <c r="A11433" s="9" t="s">
        <v>16134</v>
      </c>
      <c r="B11433" s="23">
        <v>46248.3215277778</v>
      </c>
      <c r="C11433" s="23">
        <v>46248.333333333299</v>
      </c>
      <c r="D11433" s="23">
        <v>46251.3569444444</v>
      </c>
      <c r="E11433" s="9" t="s">
        <v>212</v>
      </c>
      <c r="F11433" s="9" t="s">
        <v>188</v>
      </c>
      <c r="G11433" s="9" t="s">
        <v>213</v>
      </c>
      <c r="H11433" s="9" t="s">
        <v>167</v>
      </c>
      <c r="I11433" s="9" t="s">
        <v>349</v>
      </c>
      <c r="J11433" s="9" t="s">
        <v>8502</v>
      </c>
      <c r="K11433" s="9" t="s">
        <v>215</v>
      </c>
      <c r="L11433" s="9" t="s">
        <v>216</v>
      </c>
      <c r="M11433" s="9" t="s">
        <v>2814</v>
      </c>
      <c r="N11433" s="9" t="s">
        <v>199</v>
      </c>
      <c r="O11433" s="9" t="s">
        <v>180</v>
      </c>
      <c r="P11433" s="9" t="s">
        <v>381</v>
      </c>
      <c r="Q11433" s="9" t="s">
        <v>219</v>
      </c>
      <c r="R11433" s="9">
        <v>0</v>
      </c>
      <c r="S11433" s="9">
        <v>49</v>
      </c>
      <c r="U11433" s="9" t="s">
        <v>290</v>
      </c>
      <c r="X11433" s="9">
        <f>INDEX(SLA_Policy!$D$2:$D$5,MATCH(F11433,SLA_Policy!$A$2:$A$5,0))</f>
        <v>72</v>
      </c>
      <c r="Y11433" s="9" t="str">
        <f>IF(E11433="Cancelled","Excluded",IF(D11433="",IF((SLA_Policy!$B$8-B11433)*24&gt;X11433,"Open - Breached","Open - On Track"),IF((D11433-B11433)*24&lt;=X11433,"Met","Breached")))</f>
        <v>Breached</v>
      </c>
    </row>
    <row r="11434" spans="1:25" x14ac:dyDescent="0.25">
      <c r="A11434" s="9" t="s">
        <v>16135</v>
      </c>
      <c r="B11434" s="23">
        <v>46248.322222222203</v>
      </c>
      <c r="C11434" s="23">
        <v>46248.366666666698</v>
      </c>
      <c r="D11434" s="23">
        <v>46251.326388888898</v>
      </c>
      <c r="E11434" s="9" t="s">
        <v>212</v>
      </c>
      <c r="F11434" s="9" t="s">
        <v>188</v>
      </c>
      <c r="G11434" s="9" t="s">
        <v>213</v>
      </c>
      <c r="H11434" s="9" t="s">
        <v>166</v>
      </c>
      <c r="I11434" s="9" t="s">
        <v>398</v>
      </c>
      <c r="J11434" s="9" t="s">
        <v>1731</v>
      </c>
      <c r="K11434" s="9" t="s">
        <v>262</v>
      </c>
      <c r="L11434" s="9" t="s">
        <v>307</v>
      </c>
      <c r="M11434" s="9" t="s">
        <v>2895</v>
      </c>
      <c r="N11434" s="9" t="s">
        <v>196</v>
      </c>
      <c r="O11434" s="9" t="s">
        <v>181</v>
      </c>
      <c r="P11434" s="9" t="s">
        <v>445</v>
      </c>
      <c r="Q11434" s="9" t="s">
        <v>219</v>
      </c>
      <c r="R11434" s="9">
        <v>0</v>
      </c>
      <c r="S11434" s="9">
        <v>71</v>
      </c>
      <c r="U11434" s="9" t="s">
        <v>376</v>
      </c>
      <c r="X11434" s="9">
        <f>INDEX(SLA_Policy!$D$2:$D$5,MATCH(F11434,SLA_Policy!$A$2:$A$5,0))</f>
        <v>72</v>
      </c>
      <c r="Y11434" s="9" t="str">
        <f>IF(E11434="Cancelled","Excluded",IF(D11434="",IF((SLA_Policy!$B$8-B11434)*24&gt;X11434,"Open - Breached","Open - On Track"),IF((D11434-B11434)*24&lt;=X11434,"Met","Breached")))</f>
        <v>Breached</v>
      </c>
    </row>
    <row r="11435" spans="1:25" x14ac:dyDescent="0.25">
      <c r="A11435" s="9" t="s">
        <v>16136</v>
      </c>
      <c r="B11435" s="23">
        <v>46248.333333333299</v>
      </c>
      <c r="C11435" s="23">
        <v>46248.338194444397</v>
      </c>
      <c r="D11435" s="23">
        <v>46248.375694444498</v>
      </c>
      <c r="E11435" s="9" t="s">
        <v>212</v>
      </c>
      <c r="F11435" s="9" t="s">
        <v>189</v>
      </c>
      <c r="G11435" s="9" t="s">
        <v>213</v>
      </c>
      <c r="H11435" s="9" t="s">
        <v>161</v>
      </c>
      <c r="I11435" s="9" t="s">
        <v>389</v>
      </c>
      <c r="J11435" s="9" t="s">
        <v>5386</v>
      </c>
      <c r="K11435" s="9" t="s">
        <v>239</v>
      </c>
      <c r="L11435" s="9" t="s">
        <v>311</v>
      </c>
      <c r="M11435" s="9" t="s">
        <v>1145</v>
      </c>
      <c r="N11435" s="9" t="s">
        <v>198</v>
      </c>
      <c r="O11435" s="9" t="s">
        <v>116</v>
      </c>
      <c r="P11435" s="9" t="s">
        <v>590</v>
      </c>
      <c r="Q11435" s="9" t="s">
        <v>219</v>
      </c>
      <c r="R11435" s="9">
        <v>0</v>
      </c>
      <c r="S11435" s="9">
        <v>6</v>
      </c>
      <c r="U11435" s="9" t="s">
        <v>221</v>
      </c>
      <c r="X11435" s="9">
        <f>INDEX(SLA_Policy!$D$2:$D$5,MATCH(F11435,SLA_Policy!$A$2:$A$5,0))</f>
        <v>120</v>
      </c>
      <c r="Y11435" s="9" t="str">
        <f>IF(E11435="Cancelled","Excluded",IF(D11435="",IF((SLA_Policy!$B$8-B11435)*24&gt;X11435,"Open - Breached","Open - On Track"),IF((D11435-B11435)*24&lt;=X11435,"Met","Breached")))</f>
        <v>Met</v>
      </c>
    </row>
    <row r="11436" spans="1:25" x14ac:dyDescent="0.25">
      <c r="A11436" s="9" t="s">
        <v>16137</v>
      </c>
      <c r="B11436" s="23">
        <v>46248.348611111098</v>
      </c>
      <c r="C11436" s="23">
        <v>46248.368055555598</v>
      </c>
      <c r="D11436" s="23">
        <v>46251.379166666702</v>
      </c>
      <c r="E11436" s="9" t="s">
        <v>212</v>
      </c>
      <c r="F11436" s="9" t="s">
        <v>188</v>
      </c>
      <c r="G11436" s="9" t="s">
        <v>236</v>
      </c>
      <c r="H11436" s="9" t="s">
        <v>167</v>
      </c>
      <c r="I11436" s="9" t="s">
        <v>255</v>
      </c>
      <c r="J11436" s="9" t="s">
        <v>1517</v>
      </c>
      <c r="K11436" s="9" t="s">
        <v>246</v>
      </c>
      <c r="L11436" s="9" t="s">
        <v>104</v>
      </c>
      <c r="M11436" s="9" t="s">
        <v>1547</v>
      </c>
      <c r="N11436" s="9" t="s">
        <v>196</v>
      </c>
      <c r="O11436" s="9" t="s">
        <v>116</v>
      </c>
      <c r="P11436" s="9" t="s">
        <v>295</v>
      </c>
      <c r="Q11436" s="9" t="s">
        <v>219</v>
      </c>
      <c r="R11436" s="9">
        <v>0</v>
      </c>
      <c r="S11436" s="9">
        <v>16</v>
      </c>
      <c r="U11436" s="9" t="s">
        <v>242</v>
      </c>
      <c r="W11436" s="9">
        <v>4</v>
      </c>
      <c r="X11436" s="9">
        <f>INDEX(SLA_Policy!$D$2:$D$5,MATCH(F11436,SLA_Policy!$A$2:$A$5,0))</f>
        <v>72</v>
      </c>
      <c r="Y11436" s="9" t="str">
        <f>IF(E11436="Cancelled","Excluded",IF(D11436="",IF((SLA_Policy!$B$8-B11436)*24&gt;X11436,"Open - Breached","Open - On Track"),IF((D11436-B11436)*24&lt;=X11436,"Met","Breached")))</f>
        <v>Breached</v>
      </c>
    </row>
    <row r="11437" spans="1:25" x14ac:dyDescent="0.25">
      <c r="A11437" s="9" t="s">
        <v>16138</v>
      </c>
      <c r="B11437" s="23">
        <v>46248.351388888899</v>
      </c>
      <c r="C11437" s="23">
        <v>46248.355555555601</v>
      </c>
      <c r="D11437" s="23">
        <v>46251.394444444399</v>
      </c>
      <c r="E11437" s="9" t="s">
        <v>212</v>
      </c>
      <c r="F11437" s="9" t="s">
        <v>188</v>
      </c>
      <c r="G11437" s="9" t="s">
        <v>213</v>
      </c>
      <c r="H11437" s="9" t="s">
        <v>88</v>
      </c>
      <c r="I11437" s="9" t="s">
        <v>92</v>
      </c>
      <c r="J11437" s="9" t="s">
        <v>12235</v>
      </c>
      <c r="K11437" s="9" t="s">
        <v>239</v>
      </c>
      <c r="L11437" s="9" t="s">
        <v>216</v>
      </c>
      <c r="M11437" s="9" t="s">
        <v>7683</v>
      </c>
      <c r="N11437" s="9" t="s">
        <v>196</v>
      </c>
      <c r="O11437" s="9" t="s">
        <v>116</v>
      </c>
      <c r="P11437" s="9" t="s">
        <v>234</v>
      </c>
      <c r="Q11437" s="9" t="s">
        <v>219</v>
      </c>
      <c r="R11437" s="9">
        <v>0</v>
      </c>
      <c r="S11437" s="9">
        <v>13</v>
      </c>
      <c r="T11437" s="9" t="s">
        <v>220</v>
      </c>
      <c r="U11437" s="9" t="s">
        <v>266</v>
      </c>
      <c r="W11437" s="9">
        <v>4</v>
      </c>
      <c r="X11437" s="9">
        <f>INDEX(SLA_Policy!$D$2:$D$5,MATCH(F11437,SLA_Policy!$A$2:$A$5,0))</f>
        <v>72</v>
      </c>
      <c r="Y11437" s="9" t="str">
        <f>IF(E11437="Cancelled","Excluded",IF(D11437="",IF((SLA_Policy!$B$8-B11437)*24&gt;X11437,"Open - Breached","Open - On Track"),IF((D11437-B11437)*24&lt;=X11437,"Met","Breached")))</f>
        <v>Breached</v>
      </c>
    </row>
    <row r="11438" spans="1:25" x14ac:dyDescent="0.25">
      <c r="A11438" s="9" t="s">
        <v>16139</v>
      </c>
      <c r="B11438" s="23">
        <v>46248.354861111096</v>
      </c>
      <c r="C11438" s="23">
        <v>46248.359027777798</v>
      </c>
      <c r="D11438" s="23">
        <v>46248.579166666699</v>
      </c>
      <c r="E11438" s="9" t="s">
        <v>212</v>
      </c>
      <c r="F11438" s="9" t="s">
        <v>189</v>
      </c>
      <c r="G11438" s="9" t="s">
        <v>213</v>
      </c>
      <c r="H11438" s="9" t="s">
        <v>88</v>
      </c>
      <c r="I11438" s="9" t="s">
        <v>92</v>
      </c>
      <c r="J11438" s="9" t="s">
        <v>9088</v>
      </c>
      <c r="K11438" s="9" t="s">
        <v>215</v>
      </c>
      <c r="L11438" s="9" t="s">
        <v>293</v>
      </c>
      <c r="M11438" s="9" t="s">
        <v>10984</v>
      </c>
      <c r="N11438" s="9" t="s">
        <v>198</v>
      </c>
      <c r="O11438" s="9" t="s">
        <v>178</v>
      </c>
      <c r="P11438" s="9" t="s">
        <v>321</v>
      </c>
      <c r="Q11438" s="9" t="s">
        <v>219</v>
      </c>
      <c r="R11438" s="9">
        <v>0</v>
      </c>
      <c r="S11438" s="9">
        <v>16</v>
      </c>
      <c r="T11438" s="9" t="s">
        <v>136</v>
      </c>
      <c r="U11438" s="9" t="s">
        <v>290</v>
      </c>
      <c r="W11438" s="9">
        <v>4</v>
      </c>
      <c r="X11438" s="9">
        <f>INDEX(SLA_Policy!$D$2:$D$5,MATCH(F11438,SLA_Policy!$A$2:$A$5,0))</f>
        <v>120</v>
      </c>
      <c r="Y11438" s="9" t="str">
        <f>IF(E11438="Cancelled","Excluded",IF(D11438="",IF((SLA_Policy!$B$8-B11438)*24&gt;X11438,"Open - Breached","Open - On Track"),IF((D11438-B11438)*24&lt;=X11438,"Met","Breached")))</f>
        <v>Met</v>
      </c>
    </row>
    <row r="11439" spans="1:25" x14ac:dyDescent="0.25">
      <c r="A11439" s="9" t="s">
        <v>16140</v>
      </c>
      <c r="B11439" s="23">
        <v>46248.358333333301</v>
      </c>
      <c r="C11439" s="23">
        <v>46248.416666666701</v>
      </c>
      <c r="D11439" s="23">
        <v>46248.479166666701</v>
      </c>
      <c r="E11439" s="9" t="s">
        <v>212</v>
      </c>
      <c r="F11439" s="9" t="s">
        <v>189</v>
      </c>
      <c r="G11439" s="9" t="s">
        <v>236</v>
      </c>
      <c r="H11439" s="9" t="s">
        <v>167</v>
      </c>
      <c r="I11439" s="9" t="s">
        <v>255</v>
      </c>
      <c r="J11439" s="9" t="s">
        <v>16141</v>
      </c>
      <c r="K11439" s="9" t="s">
        <v>225</v>
      </c>
      <c r="L11439" s="9" t="s">
        <v>216</v>
      </c>
      <c r="M11439" s="9" t="s">
        <v>620</v>
      </c>
      <c r="N11439" s="9" t="s">
        <v>196</v>
      </c>
      <c r="O11439" s="9" t="s">
        <v>176</v>
      </c>
      <c r="P11439" s="9" t="s">
        <v>253</v>
      </c>
      <c r="Q11439" s="9" t="s">
        <v>219</v>
      </c>
      <c r="R11439" s="9">
        <v>0</v>
      </c>
      <c r="S11439" s="9">
        <v>30</v>
      </c>
      <c r="U11439" s="9" t="s">
        <v>242</v>
      </c>
      <c r="X11439" s="9">
        <f>INDEX(SLA_Policy!$D$2:$D$5,MATCH(F11439,SLA_Policy!$A$2:$A$5,0))</f>
        <v>120</v>
      </c>
      <c r="Y11439" s="9" t="str">
        <f>IF(E11439="Cancelled","Excluded",IF(D11439="",IF((SLA_Policy!$B$8-B11439)*24&gt;X11439,"Open - Breached","Open - On Track"),IF((D11439-B11439)*24&lt;=X11439,"Met","Breached")))</f>
        <v>Met</v>
      </c>
    </row>
    <row r="11440" spans="1:25" x14ac:dyDescent="0.25">
      <c r="A11440" s="9" t="s">
        <v>16142</v>
      </c>
      <c r="B11440" s="23">
        <v>46248.358333333301</v>
      </c>
      <c r="C11440" s="23">
        <v>46248.359722222202</v>
      </c>
      <c r="D11440" s="23">
        <v>46248.515277777798</v>
      </c>
      <c r="E11440" s="9" t="s">
        <v>212</v>
      </c>
      <c r="F11440" s="9" t="s">
        <v>186</v>
      </c>
      <c r="G11440" s="9" t="s">
        <v>213</v>
      </c>
      <c r="H11440" s="9" t="s">
        <v>163</v>
      </c>
      <c r="I11440" s="9" t="s">
        <v>223</v>
      </c>
      <c r="J11440" s="9" t="s">
        <v>5056</v>
      </c>
      <c r="K11440" s="9" t="s">
        <v>410</v>
      </c>
      <c r="L11440" s="9" t="s">
        <v>282</v>
      </c>
      <c r="M11440" s="9" t="s">
        <v>962</v>
      </c>
      <c r="N11440" s="9" t="s">
        <v>198</v>
      </c>
      <c r="O11440" s="9" t="s">
        <v>176</v>
      </c>
      <c r="P11440" s="9" t="s">
        <v>503</v>
      </c>
      <c r="Q11440" s="9" t="s">
        <v>273</v>
      </c>
      <c r="R11440" s="9">
        <v>0</v>
      </c>
      <c r="S11440" s="9">
        <v>106</v>
      </c>
      <c r="T11440" s="9" t="s">
        <v>220</v>
      </c>
      <c r="U11440" s="9" t="s">
        <v>230</v>
      </c>
      <c r="X11440" s="9">
        <f>INDEX(SLA_Policy!$D$2:$D$5,MATCH(F11440,SLA_Policy!$A$2:$A$5,0))</f>
        <v>4</v>
      </c>
      <c r="Y11440" s="9" t="str">
        <f>IF(E11440="Cancelled","Excluded",IF(D11440="",IF((SLA_Policy!$B$8-B11440)*24&gt;X11440,"Open - Breached","Open - On Track"),IF((D11440-B11440)*24&lt;=X11440,"Met","Breached")))</f>
        <v>Met</v>
      </c>
    </row>
    <row r="11441" spans="1:25" x14ac:dyDescent="0.25">
      <c r="A11441" s="9" t="s">
        <v>16143</v>
      </c>
      <c r="B11441" s="23">
        <v>46248.3618055556</v>
      </c>
      <c r="C11441" s="23">
        <v>46248.3881944444</v>
      </c>
      <c r="D11441" s="23">
        <v>46248.4</v>
      </c>
      <c r="E11441" s="9" t="s">
        <v>212</v>
      </c>
      <c r="F11441" s="9" t="s">
        <v>188</v>
      </c>
      <c r="G11441" s="9" t="s">
        <v>213</v>
      </c>
      <c r="H11441" s="9" t="s">
        <v>161</v>
      </c>
      <c r="I11441" s="9" t="s">
        <v>454</v>
      </c>
      <c r="J11441" s="9" t="s">
        <v>5794</v>
      </c>
      <c r="K11441" s="9" t="s">
        <v>246</v>
      </c>
      <c r="L11441" s="9" t="s">
        <v>216</v>
      </c>
      <c r="M11441" s="9" t="s">
        <v>4444</v>
      </c>
      <c r="N11441" s="9" t="s">
        <v>196</v>
      </c>
      <c r="O11441" s="9" t="s">
        <v>116</v>
      </c>
      <c r="P11441" s="9" t="s">
        <v>525</v>
      </c>
      <c r="Q11441" s="9" t="s">
        <v>219</v>
      </c>
      <c r="R11441" s="9">
        <v>0</v>
      </c>
      <c r="S11441" s="9">
        <v>4</v>
      </c>
      <c r="U11441" s="9" t="s">
        <v>221</v>
      </c>
      <c r="X11441" s="9">
        <f>INDEX(SLA_Policy!$D$2:$D$5,MATCH(F11441,SLA_Policy!$A$2:$A$5,0))</f>
        <v>72</v>
      </c>
      <c r="Y11441" s="9" t="str">
        <f>IF(E11441="Cancelled","Excluded",IF(D11441="",IF((SLA_Policy!$B$8-B11441)*24&gt;X11441,"Open - Breached","Open - On Track"),IF((D11441-B11441)*24&lt;=X11441,"Met","Breached")))</f>
        <v>Met</v>
      </c>
    </row>
    <row r="11442" spans="1:25" x14ac:dyDescent="0.25">
      <c r="A11442" s="9" t="s">
        <v>16144</v>
      </c>
      <c r="B11442" s="23">
        <v>46248.376388888901</v>
      </c>
      <c r="C11442" s="23">
        <v>46248.377083333296</v>
      </c>
      <c r="D11442" s="23">
        <v>46248.570833333302</v>
      </c>
      <c r="E11442" s="9" t="s">
        <v>212</v>
      </c>
      <c r="F11442" s="9" t="s">
        <v>188</v>
      </c>
      <c r="G11442" s="9" t="s">
        <v>213</v>
      </c>
      <c r="H11442" s="9" t="s">
        <v>161</v>
      </c>
      <c r="I11442" s="9" t="s">
        <v>297</v>
      </c>
      <c r="J11442" s="9" t="s">
        <v>13775</v>
      </c>
      <c r="K11442" s="9" t="s">
        <v>246</v>
      </c>
      <c r="L11442" s="9" t="s">
        <v>104</v>
      </c>
      <c r="M11442" s="9" t="s">
        <v>1426</v>
      </c>
      <c r="N11442" s="9" t="s">
        <v>198</v>
      </c>
      <c r="O11442" s="9" t="s">
        <v>116</v>
      </c>
      <c r="P11442" s="9" t="s">
        <v>218</v>
      </c>
      <c r="Q11442" s="9" t="s">
        <v>219</v>
      </c>
      <c r="R11442" s="9">
        <v>0</v>
      </c>
      <c r="S11442" s="9">
        <v>18</v>
      </c>
      <c r="U11442" s="9" t="s">
        <v>376</v>
      </c>
      <c r="X11442" s="9">
        <f>INDEX(SLA_Policy!$D$2:$D$5,MATCH(F11442,SLA_Policy!$A$2:$A$5,0))</f>
        <v>72</v>
      </c>
      <c r="Y11442" s="9" t="str">
        <f>IF(E11442="Cancelled","Excluded",IF(D11442="",IF((SLA_Policy!$B$8-B11442)*24&gt;X11442,"Open - Breached","Open - On Track"),IF((D11442-B11442)*24&lt;=X11442,"Met","Breached")))</f>
        <v>Met</v>
      </c>
    </row>
    <row r="11443" spans="1:25" x14ac:dyDescent="0.25">
      <c r="A11443" s="9" t="s">
        <v>16145</v>
      </c>
      <c r="B11443" s="23">
        <v>46248.405555555597</v>
      </c>
      <c r="C11443" s="23">
        <v>46248.513888888898</v>
      </c>
      <c r="D11443" s="23">
        <v>46251.333333333299</v>
      </c>
      <c r="E11443" s="9" t="s">
        <v>212</v>
      </c>
      <c r="F11443" s="9" t="s">
        <v>188</v>
      </c>
      <c r="G11443" s="9" t="s">
        <v>213</v>
      </c>
      <c r="H11443" s="9" t="s">
        <v>163</v>
      </c>
      <c r="I11443" s="9" t="s">
        <v>250</v>
      </c>
      <c r="J11443" s="9" t="s">
        <v>6253</v>
      </c>
      <c r="K11443" s="9" t="s">
        <v>262</v>
      </c>
      <c r="L11443" s="9" t="s">
        <v>226</v>
      </c>
      <c r="M11443" s="9" t="s">
        <v>3199</v>
      </c>
      <c r="N11443" s="9" t="s">
        <v>197</v>
      </c>
      <c r="O11443" s="9" t="s">
        <v>176</v>
      </c>
      <c r="P11443" s="9" t="s">
        <v>503</v>
      </c>
      <c r="Q11443" s="9" t="s">
        <v>273</v>
      </c>
      <c r="R11443" s="9">
        <v>0</v>
      </c>
      <c r="S11443" s="9">
        <v>40</v>
      </c>
      <c r="T11443" s="9" t="s">
        <v>136</v>
      </c>
      <c r="U11443" s="9" t="s">
        <v>230</v>
      </c>
      <c r="X11443" s="9">
        <f>INDEX(SLA_Policy!$D$2:$D$5,MATCH(F11443,SLA_Policy!$A$2:$A$5,0))</f>
        <v>72</v>
      </c>
      <c r="Y11443" s="9" t="str">
        <f>IF(E11443="Cancelled","Excluded",IF(D11443="",IF((SLA_Policy!$B$8-B11443)*24&gt;X11443,"Open - Breached","Open - On Track"),IF((D11443-B11443)*24&lt;=X11443,"Met","Breached")))</f>
        <v>Met</v>
      </c>
    </row>
    <row r="11444" spans="1:25" x14ac:dyDescent="0.25">
      <c r="A11444" s="9" t="s">
        <v>16146</v>
      </c>
      <c r="B11444" s="23">
        <v>46248.4152777778</v>
      </c>
      <c r="C11444" s="23">
        <v>46248.464583333298</v>
      </c>
      <c r="D11444" s="23">
        <v>46252.634722222203</v>
      </c>
      <c r="E11444" s="9" t="s">
        <v>212</v>
      </c>
      <c r="F11444" s="9" t="s">
        <v>189</v>
      </c>
      <c r="G11444" s="9" t="s">
        <v>213</v>
      </c>
      <c r="H11444" s="9" t="s">
        <v>164</v>
      </c>
      <c r="I11444" s="9" t="s">
        <v>478</v>
      </c>
      <c r="J11444" s="9" t="s">
        <v>16147</v>
      </c>
      <c r="K11444" s="9" t="s">
        <v>215</v>
      </c>
      <c r="L11444" s="9" t="s">
        <v>311</v>
      </c>
      <c r="M11444" s="9" t="s">
        <v>730</v>
      </c>
      <c r="N11444" s="9" t="s">
        <v>196</v>
      </c>
      <c r="O11444" s="9" t="s">
        <v>178</v>
      </c>
      <c r="P11444" s="9" t="s">
        <v>321</v>
      </c>
      <c r="Q11444" s="9" t="s">
        <v>219</v>
      </c>
      <c r="R11444" s="9">
        <v>0</v>
      </c>
      <c r="S11444" s="9">
        <v>55</v>
      </c>
      <c r="T11444" s="9" t="s">
        <v>343</v>
      </c>
      <c r="U11444" s="9" t="s">
        <v>266</v>
      </c>
      <c r="W11444" s="9">
        <v>5</v>
      </c>
      <c r="X11444" s="9">
        <f>INDEX(SLA_Policy!$D$2:$D$5,MATCH(F11444,SLA_Policy!$A$2:$A$5,0))</f>
        <v>120</v>
      </c>
      <c r="Y11444" s="9" t="str">
        <f>IF(E11444="Cancelled","Excluded",IF(D11444="",IF((SLA_Policy!$B$8-B11444)*24&gt;X11444,"Open - Breached","Open - On Track"),IF((D11444-B11444)*24&lt;=X11444,"Met","Breached")))</f>
        <v>Met</v>
      </c>
    </row>
    <row r="11445" spans="1:25" x14ac:dyDescent="0.25">
      <c r="A11445" s="9" t="s">
        <v>16148</v>
      </c>
      <c r="B11445" s="23">
        <v>46248.4243055556</v>
      </c>
      <c r="C11445" s="23">
        <v>46248.572222222203</v>
      </c>
      <c r="D11445" s="23">
        <v>46251.390277777798</v>
      </c>
      <c r="E11445" s="9" t="s">
        <v>212</v>
      </c>
      <c r="F11445" s="9" t="s">
        <v>188</v>
      </c>
      <c r="G11445" s="9" t="s">
        <v>213</v>
      </c>
      <c r="H11445" s="9" t="s">
        <v>162</v>
      </c>
      <c r="I11445" s="9" t="s">
        <v>416</v>
      </c>
      <c r="J11445" s="9" t="s">
        <v>16149</v>
      </c>
      <c r="K11445" s="9" t="s">
        <v>246</v>
      </c>
      <c r="L11445" s="9" t="s">
        <v>307</v>
      </c>
      <c r="M11445" s="9" t="s">
        <v>908</v>
      </c>
      <c r="N11445" s="9" t="s">
        <v>197</v>
      </c>
      <c r="O11445" s="9" t="s">
        <v>179</v>
      </c>
      <c r="P11445" s="9" t="s">
        <v>284</v>
      </c>
      <c r="Q11445" s="9" t="s">
        <v>219</v>
      </c>
      <c r="R11445" s="9">
        <v>0</v>
      </c>
      <c r="S11445" s="9">
        <v>11</v>
      </c>
      <c r="U11445" s="9" t="s">
        <v>248</v>
      </c>
      <c r="X11445" s="9">
        <f>INDEX(SLA_Policy!$D$2:$D$5,MATCH(F11445,SLA_Policy!$A$2:$A$5,0))</f>
        <v>72</v>
      </c>
      <c r="Y11445" s="9" t="str">
        <f>IF(E11445="Cancelled","Excluded",IF(D11445="",IF((SLA_Policy!$B$8-B11445)*24&gt;X11445,"Open - Breached","Open - On Track"),IF((D11445-B11445)*24&lt;=X11445,"Met","Breached")))</f>
        <v>Met</v>
      </c>
    </row>
    <row r="11446" spans="1:25" x14ac:dyDescent="0.25">
      <c r="A11446" s="9" t="s">
        <v>16150</v>
      </c>
      <c r="B11446" s="23">
        <v>46248.429861111101</v>
      </c>
      <c r="C11446" s="23">
        <v>46248.4375</v>
      </c>
      <c r="D11446" s="23">
        <v>46253.484027777798</v>
      </c>
      <c r="E11446" s="9" t="s">
        <v>212</v>
      </c>
      <c r="F11446" s="9" t="s">
        <v>189</v>
      </c>
      <c r="G11446" s="9" t="s">
        <v>213</v>
      </c>
      <c r="H11446" s="9" t="s">
        <v>164</v>
      </c>
      <c r="I11446" s="9" t="s">
        <v>478</v>
      </c>
      <c r="J11446" s="9" t="s">
        <v>1725</v>
      </c>
      <c r="K11446" s="9" t="s">
        <v>239</v>
      </c>
      <c r="L11446" s="9" t="s">
        <v>311</v>
      </c>
      <c r="M11446" s="9" t="s">
        <v>2049</v>
      </c>
      <c r="N11446" s="9" t="s">
        <v>198</v>
      </c>
      <c r="O11446" s="9" t="s">
        <v>178</v>
      </c>
      <c r="P11446" s="9" t="s">
        <v>414</v>
      </c>
      <c r="Q11446" s="9" t="s">
        <v>273</v>
      </c>
      <c r="R11446" s="9">
        <v>0</v>
      </c>
      <c r="S11446" s="9">
        <v>24</v>
      </c>
      <c r="T11446" s="9" t="s">
        <v>464</v>
      </c>
      <c r="U11446" s="9" t="s">
        <v>266</v>
      </c>
      <c r="X11446" s="9">
        <f>INDEX(SLA_Policy!$D$2:$D$5,MATCH(F11446,SLA_Policy!$A$2:$A$5,0))</f>
        <v>120</v>
      </c>
      <c r="Y11446" s="9" t="str">
        <f>IF(E11446="Cancelled","Excluded",IF(D11446="",IF((SLA_Policy!$B$8-B11446)*24&gt;X11446,"Open - Breached","Open - On Track"),IF((D11446-B11446)*24&lt;=X11446,"Met","Breached")))</f>
        <v>Breached</v>
      </c>
    </row>
    <row r="11447" spans="1:25" x14ac:dyDescent="0.25">
      <c r="A11447" s="9" t="s">
        <v>16151</v>
      </c>
      <c r="B11447" s="23">
        <v>46248.443055555603</v>
      </c>
      <c r="C11447" s="23">
        <v>46248.483333333301</v>
      </c>
      <c r="D11447" s="23">
        <v>46251.349305555603</v>
      </c>
      <c r="E11447" s="9" t="s">
        <v>212</v>
      </c>
      <c r="F11447" s="9" t="s">
        <v>188</v>
      </c>
      <c r="G11447" s="9" t="s">
        <v>213</v>
      </c>
      <c r="H11447" s="9" t="s">
        <v>164</v>
      </c>
      <c r="I11447" s="9" t="s">
        <v>260</v>
      </c>
      <c r="J11447" s="9" t="s">
        <v>5383</v>
      </c>
      <c r="K11447" s="9" t="s">
        <v>246</v>
      </c>
      <c r="L11447" s="9" t="s">
        <v>351</v>
      </c>
      <c r="M11447" s="9" t="s">
        <v>1496</v>
      </c>
      <c r="N11447" s="9" t="s">
        <v>196</v>
      </c>
      <c r="O11447" s="9" t="s">
        <v>180</v>
      </c>
      <c r="P11447" s="9" t="s">
        <v>368</v>
      </c>
      <c r="Q11447" s="9" t="s">
        <v>219</v>
      </c>
      <c r="R11447" s="9">
        <v>0</v>
      </c>
      <c r="S11447" s="9">
        <v>25</v>
      </c>
      <c r="T11447" s="9" t="s">
        <v>265</v>
      </c>
      <c r="U11447" s="9" t="s">
        <v>290</v>
      </c>
      <c r="X11447" s="9">
        <f>INDEX(SLA_Policy!$D$2:$D$5,MATCH(F11447,SLA_Policy!$A$2:$A$5,0))</f>
        <v>72</v>
      </c>
      <c r="Y11447" s="9" t="str">
        <f>IF(E11447="Cancelled","Excluded",IF(D11447="",IF((SLA_Policy!$B$8-B11447)*24&gt;X11447,"Open - Breached","Open - On Track"),IF((D11447-B11447)*24&lt;=X11447,"Met","Breached")))</f>
        <v>Met</v>
      </c>
    </row>
    <row r="11448" spans="1:25" x14ac:dyDescent="0.25">
      <c r="A11448" s="9" t="s">
        <v>16152</v>
      </c>
      <c r="B11448" s="23">
        <v>46248.444444444503</v>
      </c>
      <c r="C11448" s="23">
        <v>46248.491666666698</v>
      </c>
      <c r="D11448" s="23">
        <v>46251.3840277778</v>
      </c>
      <c r="E11448" s="9" t="s">
        <v>212</v>
      </c>
      <c r="F11448" s="9" t="s">
        <v>188</v>
      </c>
      <c r="G11448" s="9" t="s">
        <v>236</v>
      </c>
      <c r="H11448" s="9" t="s">
        <v>167</v>
      </c>
      <c r="I11448" s="9" t="s">
        <v>255</v>
      </c>
      <c r="J11448" s="9" t="s">
        <v>3954</v>
      </c>
      <c r="K11448" s="9" t="s">
        <v>246</v>
      </c>
      <c r="L11448" s="9" t="s">
        <v>216</v>
      </c>
      <c r="M11448" s="9" t="s">
        <v>3714</v>
      </c>
      <c r="N11448" s="9" t="s">
        <v>196</v>
      </c>
      <c r="O11448" s="9" t="s">
        <v>176</v>
      </c>
      <c r="P11448" s="9" t="s">
        <v>253</v>
      </c>
      <c r="Q11448" s="9" t="s">
        <v>219</v>
      </c>
      <c r="R11448" s="9">
        <v>0</v>
      </c>
      <c r="S11448" s="9">
        <v>36</v>
      </c>
      <c r="U11448" s="9" t="s">
        <v>242</v>
      </c>
      <c r="X11448" s="9">
        <f>INDEX(SLA_Policy!$D$2:$D$5,MATCH(F11448,SLA_Policy!$A$2:$A$5,0))</f>
        <v>72</v>
      </c>
      <c r="Y11448" s="9" t="str">
        <f>IF(E11448="Cancelled","Excluded",IF(D11448="",IF((SLA_Policy!$B$8-B11448)*24&gt;X11448,"Open - Breached","Open - On Track"),IF((D11448-B11448)*24&lt;=X11448,"Met","Breached")))</f>
        <v>Met</v>
      </c>
    </row>
    <row r="11449" spans="1:25" x14ac:dyDescent="0.25">
      <c r="A11449" s="9" t="s">
        <v>16153</v>
      </c>
      <c r="B11449" s="23">
        <v>46248.472916666702</v>
      </c>
      <c r="C11449" s="23">
        <v>46248.487500000003</v>
      </c>
      <c r="D11449" s="23">
        <v>46251.342361111099</v>
      </c>
      <c r="E11449" s="9" t="s">
        <v>212</v>
      </c>
      <c r="F11449" s="9" t="s">
        <v>188</v>
      </c>
      <c r="G11449" s="9" t="s">
        <v>213</v>
      </c>
      <c r="H11449" s="9" t="s">
        <v>163</v>
      </c>
      <c r="I11449" s="9" t="s">
        <v>405</v>
      </c>
      <c r="J11449" s="9" t="s">
        <v>4170</v>
      </c>
      <c r="K11449" s="9" t="s">
        <v>225</v>
      </c>
      <c r="L11449" s="9" t="s">
        <v>216</v>
      </c>
      <c r="M11449" s="9" t="s">
        <v>1559</v>
      </c>
      <c r="N11449" s="9" t="s">
        <v>196</v>
      </c>
      <c r="O11449" s="9" t="s">
        <v>176</v>
      </c>
      <c r="P11449" s="9" t="s">
        <v>419</v>
      </c>
      <c r="Q11449" s="9" t="s">
        <v>219</v>
      </c>
      <c r="R11449" s="9">
        <v>0</v>
      </c>
      <c r="S11449" s="9">
        <v>13</v>
      </c>
      <c r="U11449" s="9" t="s">
        <v>230</v>
      </c>
      <c r="X11449" s="9">
        <f>INDEX(SLA_Policy!$D$2:$D$5,MATCH(F11449,SLA_Policy!$A$2:$A$5,0))</f>
        <v>72</v>
      </c>
      <c r="Y11449" s="9" t="str">
        <f>IF(E11449="Cancelled","Excluded",IF(D11449="",IF((SLA_Policy!$B$8-B11449)*24&gt;X11449,"Open - Breached","Open - On Track"),IF((D11449-B11449)*24&lt;=X11449,"Met","Breached")))</f>
        <v>Met</v>
      </c>
    </row>
    <row r="11450" spans="1:25" x14ac:dyDescent="0.25">
      <c r="A11450" s="9" t="s">
        <v>16154</v>
      </c>
      <c r="B11450" s="23">
        <v>46248.473611111098</v>
      </c>
      <c r="C11450" s="23">
        <v>46248.478472222203</v>
      </c>
      <c r="D11450" s="23">
        <v>46251.328472222202</v>
      </c>
      <c r="E11450" s="9" t="s">
        <v>212</v>
      </c>
      <c r="F11450" s="9" t="s">
        <v>189</v>
      </c>
      <c r="G11450" s="9" t="s">
        <v>213</v>
      </c>
      <c r="H11450" s="9" t="s">
        <v>162</v>
      </c>
      <c r="I11450" s="9" t="s">
        <v>345</v>
      </c>
      <c r="J11450" s="9" t="s">
        <v>5325</v>
      </c>
      <c r="K11450" s="9" t="s">
        <v>246</v>
      </c>
      <c r="L11450" s="9" t="s">
        <v>216</v>
      </c>
      <c r="M11450" s="9" t="s">
        <v>1094</v>
      </c>
      <c r="N11450" s="9" t="s">
        <v>200</v>
      </c>
      <c r="O11450" s="9" t="s">
        <v>179</v>
      </c>
      <c r="P11450" s="9" t="s">
        <v>284</v>
      </c>
      <c r="Q11450" s="9" t="s">
        <v>273</v>
      </c>
      <c r="R11450" s="9">
        <v>0</v>
      </c>
      <c r="S11450" s="9">
        <v>23</v>
      </c>
      <c r="U11450" s="9" t="s">
        <v>248</v>
      </c>
      <c r="W11450" s="9">
        <v>5</v>
      </c>
      <c r="X11450" s="9">
        <f>INDEX(SLA_Policy!$D$2:$D$5,MATCH(F11450,SLA_Policy!$A$2:$A$5,0))</f>
        <v>120</v>
      </c>
      <c r="Y11450" s="9" t="str">
        <f>IF(E11450="Cancelled","Excluded",IF(D11450="",IF((SLA_Policy!$B$8-B11450)*24&gt;X11450,"Open - Breached","Open - On Track"),IF((D11450-B11450)*24&lt;=X11450,"Met","Breached")))</f>
        <v>Met</v>
      </c>
    </row>
    <row r="11451" spans="1:25" x14ac:dyDescent="0.25">
      <c r="A11451" s="9" t="s">
        <v>16155</v>
      </c>
      <c r="B11451" s="23">
        <v>46248.515277777798</v>
      </c>
      <c r="C11451" s="23">
        <v>46248.524305555598</v>
      </c>
      <c r="D11451" s="23">
        <v>46251.3347222222</v>
      </c>
      <c r="E11451" s="9" t="s">
        <v>212</v>
      </c>
      <c r="F11451" s="9" t="s">
        <v>188</v>
      </c>
      <c r="G11451" s="9" t="s">
        <v>236</v>
      </c>
      <c r="H11451" s="9" t="s">
        <v>164</v>
      </c>
      <c r="I11451" s="9" t="s">
        <v>421</v>
      </c>
      <c r="J11451" s="9" t="s">
        <v>1858</v>
      </c>
      <c r="K11451" s="9" t="s">
        <v>262</v>
      </c>
      <c r="L11451" s="9" t="s">
        <v>104</v>
      </c>
      <c r="M11451" s="9" t="s">
        <v>2635</v>
      </c>
      <c r="N11451" s="9" t="s">
        <v>198</v>
      </c>
      <c r="O11451" s="9" t="s">
        <v>180</v>
      </c>
      <c r="P11451" s="9" t="s">
        <v>368</v>
      </c>
      <c r="Q11451" s="9" t="s">
        <v>219</v>
      </c>
      <c r="R11451" s="9">
        <v>0</v>
      </c>
      <c r="S11451" s="9">
        <v>16</v>
      </c>
      <c r="T11451" s="9" t="s">
        <v>464</v>
      </c>
      <c r="U11451" s="9" t="s">
        <v>242</v>
      </c>
      <c r="X11451" s="9">
        <f>INDEX(SLA_Policy!$D$2:$D$5,MATCH(F11451,SLA_Policy!$A$2:$A$5,0))</f>
        <v>72</v>
      </c>
      <c r="Y11451" s="9" t="str">
        <f>IF(E11451="Cancelled","Excluded",IF(D11451="",IF((SLA_Policy!$B$8-B11451)*24&gt;X11451,"Open - Breached","Open - On Track"),IF((D11451-B11451)*24&lt;=X11451,"Met","Breached")))</f>
        <v>Met</v>
      </c>
    </row>
    <row r="11452" spans="1:25" x14ac:dyDescent="0.25">
      <c r="A11452" s="9" t="s">
        <v>16156</v>
      </c>
      <c r="B11452" s="23">
        <v>46248.5222222222</v>
      </c>
      <c r="C11452" s="23">
        <v>46248.538888888899</v>
      </c>
      <c r="D11452" s="23">
        <v>46251.322222222203</v>
      </c>
      <c r="E11452" s="9" t="s">
        <v>212</v>
      </c>
      <c r="F11452" s="9" t="s">
        <v>188</v>
      </c>
      <c r="G11452" s="9" t="s">
        <v>213</v>
      </c>
      <c r="H11452" s="9" t="s">
        <v>162</v>
      </c>
      <c r="I11452" s="9" t="s">
        <v>345</v>
      </c>
      <c r="J11452" s="9" t="s">
        <v>1026</v>
      </c>
      <c r="K11452" s="9" t="s">
        <v>246</v>
      </c>
      <c r="L11452" s="9" t="s">
        <v>311</v>
      </c>
      <c r="M11452" s="9" t="s">
        <v>3010</v>
      </c>
      <c r="N11452" s="9" t="s">
        <v>196</v>
      </c>
      <c r="O11452" s="9" t="s">
        <v>179</v>
      </c>
      <c r="P11452" s="9" t="s">
        <v>284</v>
      </c>
      <c r="Q11452" s="9" t="s">
        <v>219</v>
      </c>
      <c r="R11452" s="9">
        <v>0</v>
      </c>
      <c r="S11452" s="9">
        <v>7</v>
      </c>
      <c r="U11452" s="9" t="s">
        <v>266</v>
      </c>
      <c r="X11452" s="9">
        <f>INDEX(SLA_Policy!$D$2:$D$5,MATCH(F11452,SLA_Policy!$A$2:$A$5,0))</f>
        <v>72</v>
      </c>
      <c r="Y11452" s="9" t="str">
        <f>IF(E11452="Cancelled","Excluded",IF(D11452="",IF((SLA_Policy!$B$8-B11452)*24&gt;X11452,"Open - Breached","Open - On Track"),IF((D11452-B11452)*24&lt;=X11452,"Met","Breached")))</f>
        <v>Met</v>
      </c>
    </row>
    <row r="11453" spans="1:25" x14ac:dyDescent="0.25">
      <c r="A11453" s="9" t="s">
        <v>16157</v>
      </c>
      <c r="B11453" s="23">
        <v>46248.570833333302</v>
      </c>
      <c r="C11453" s="23">
        <v>46248.589583333298</v>
      </c>
      <c r="D11453" s="23">
        <v>46251.402777777803</v>
      </c>
      <c r="E11453" s="9" t="s">
        <v>212</v>
      </c>
      <c r="F11453" s="9" t="s">
        <v>188</v>
      </c>
      <c r="G11453" s="9" t="s">
        <v>236</v>
      </c>
      <c r="H11453" s="9" t="s">
        <v>163</v>
      </c>
      <c r="I11453" s="9" t="s">
        <v>315</v>
      </c>
      <c r="J11453" s="9" t="s">
        <v>16158</v>
      </c>
      <c r="K11453" s="9" t="s">
        <v>303</v>
      </c>
      <c r="L11453" s="9" t="s">
        <v>104</v>
      </c>
      <c r="M11453" s="9" t="s">
        <v>7051</v>
      </c>
      <c r="N11453" s="9" t="s">
        <v>196</v>
      </c>
      <c r="O11453" s="9" t="s">
        <v>176</v>
      </c>
      <c r="P11453" s="9" t="s">
        <v>503</v>
      </c>
      <c r="Q11453" s="9" t="s">
        <v>219</v>
      </c>
      <c r="R11453" s="9">
        <v>0</v>
      </c>
      <c r="S11453" s="9">
        <v>152</v>
      </c>
      <c r="T11453" s="9" t="s">
        <v>136</v>
      </c>
      <c r="U11453" s="9" t="s">
        <v>242</v>
      </c>
      <c r="X11453" s="9">
        <f>INDEX(SLA_Policy!$D$2:$D$5,MATCH(F11453,SLA_Policy!$A$2:$A$5,0))</f>
        <v>72</v>
      </c>
      <c r="Y11453" s="9" t="str">
        <f>IF(E11453="Cancelled","Excluded",IF(D11453="",IF((SLA_Policy!$B$8-B11453)*24&gt;X11453,"Open - Breached","Open - On Track"),IF((D11453-B11453)*24&lt;=X11453,"Met","Breached")))</f>
        <v>Met</v>
      </c>
    </row>
    <row r="11454" spans="1:25" x14ac:dyDescent="0.25">
      <c r="A11454" s="9" t="s">
        <v>16159</v>
      </c>
      <c r="B11454" s="23">
        <v>46248.583333333299</v>
      </c>
      <c r="C11454" s="23">
        <v>46248.5847222222</v>
      </c>
      <c r="D11454" s="23">
        <v>46248.625694444498</v>
      </c>
      <c r="E11454" s="9" t="s">
        <v>212</v>
      </c>
      <c r="F11454" s="9" t="s">
        <v>188</v>
      </c>
      <c r="G11454" s="9" t="s">
        <v>213</v>
      </c>
      <c r="H11454" s="9" t="s">
        <v>161</v>
      </c>
      <c r="I11454" s="9" t="s">
        <v>454</v>
      </c>
      <c r="J11454" s="9" t="s">
        <v>3014</v>
      </c>
      <c r="K11454" s="9" t="s">
        <v>276</v>
      </c>
      <c r="L11454" s="9" t="s">
        <v>311</v>
      </c>
      <c r="M11454" s="9" t="s">
        <v>979</v>
      </c>
      <c r="N11454" s="9" t="s">
        <v>198</v>
      </c>
      <c r="O11454" s="9" t="s">
        <v>116</v>
      </c>
      <c r="P11454" s="9" t="s">
        <v>342</v>
      </c>
      <c r="Q11454" s="9" t="s">
        <v>219</v>
      </c>
      <c r="R11454" s="9">
        <v>0</v>
      </c>
      <c r="S11454" s="9">
        <v>5</v>
      </c>
      <c r="U11454" s="9" t="s">
        <v>290</v>
      </c>
      <c r="W11454" s="9">
        <v>5</v>
      </c>
      <c r="X11454" s="9">
        <f>INDEX(SLA_Policy!$D$2:$D$5,MATCH(F11454,SLA_Policy!$A$2:$A$5,0))</f>
        <v>72</v>
      </c>
      <c r="Y11454" s="9" t="str">
        <f>IF(E11454="Cancelled","Excluded",IF(D11454="",IF((SLA_Policy!$B$8-B11454)*24&gt;X11454,"Open - Breached","Open - On Track"),IF((D11454-B11454)*24&lt;=X11454,"Met","Breached")))</f>
        <v>Met</v>
      </c>
    </row>
    <row r="11455" spans="1:25" x14ac:dyDescent="0.25">
      <c r="A11455" s="9" t="s">
        <v>16160</v>
      </c>
      <c r="B11455" s="23">
        <v>46248.59375</v>
      </c>
      <c r="C11455" s="23">
        <v>46248.653472222199</v>
      </c>
      <c r="D11455" s="23">
        <v>46251.3305555556</v>
      </c>
      <c r="E11455" s="9" t="s">
        <v>212</v>
      </c>
      <c r="F11455" s="9" t="s">
        <v>188</v>
      </c>
      <c r="G11455" s="9" t="s">
        <v>213</v>
      </c>
      <c r="H11455" s="9" t="s">
        <v>162</v>
      </c>
      <c r="I11455" s="9" t="s">
        <v>416</v>
      </c>
      <c r="J11455" s="9" t="s">
        <v>16161</v>
      </c>
      <c r="K11455" s="9" t="s">
        <v>246</v>
      </c>
      <c r="L11455" s="9" t="s">
        <v>104</v>
      </c>
      <c r="M11455" s="9" t="s">
        <v>336</v>
      </c>
      <c r="N11455" s="9" t="s">
        <v>196</v>
      </c>
      <c r="O11455" s="9" t="s">
        <v>176</v>
      </c>
      <c r="P11455" s="9" t="s">
        <v>228</v>
      </c>
      <c r="Q11455" s="9" t="s">
        <v>219</v>
      </c>
      <c r="R11455" s="9">
        <v>0</v>
      </c>
      <c r="S11455" s="9">
        <v>12</v>
      </c>
      <c r="U11455" s="9" t="s">
        <v>266</v>
      </c>
      <c r="W11455" s="9">
        <v>3</v>
      </c>
      <c r="X11455" s="9">
        <f>INDEX(SLA_Policy!$D$2:$D$5,MATCH(F11455,SLA_Policy!$A$2:$A$5,0))</f>
        <v>72</v>
      </c>
      <c r="Y11455" s="9" t="str">
        <f>IF(E11455="Cancelled","Excluded",IF(D11455="",IF((SLA_Policy!$B$8-B11455)*24&gt;X11455,"Open - Breached","Open - On Track"),IF((D11455-B11455)*24&lt;=X11455,"Met","Breached")))</f>
        <v>Met</v>
      </c>
    </row>
    <row r="11456" spans="1:25" x14ac:dyDescent="0.25">
      <c r="A11456" s="9" t="s">
        <v>16162</v>
      </c>
      <c r="B11456" s="23">
        <v>46248.597916666702</v>
      </c>
      <c r="C11456" s="23">
        <v>46248.600694444503</v>
      </c>
      <c r="D11456" s="23">
        <v>46251.40625</v>
      </c>
      <c r="E11456" s="9" t="s">
        <v>212</v>
      </c>
      <c r="F11456" s="9" t="s">
        <v>189</v>
      </c>
      <c r="G11456" s="9" t="s">
        <v>213</v>
      </c>
      <c r="H11456" s="9" t="s">
        <v>162</v>
      </c>
      <c r="I11456" s="9" t="s">
        <v>393</v>
      </c>
      <c r="J11456" s="9" t="s">
        <v>1326</v>
      </c>
      <c r="K11456" s="9" t="s">
        <v>225</v>
      </c>
      <c r="L11456" s="9" t="s">
        <v>293</v>
      </c>
      <c r="M11456" s="9" t="s">
        <v>1575</v>
      </c>
      <c r="N11456" s="9" t="s">
        <v>198</v>
      </c>
      <c r="O11456" s="9" t="s">
        <v>176</v>
      </c>
      <c r="P11456" s="9" t="s">
        <v>419</v>
      </c>
      <c r="Q11456" s="9" t="s">
        <v>219</v>
      </c>
      <c r="R11456" s="9">
        <v>0</v>
      </c>
      <c r="S11456" s="9">
        <v>6</v>
      </c>
      <c r="U11456" s="9" t="s">
        <v>290</v>
      </c>
      <c r="W11456" s="9">
        <v>4</v>
      </c>
      <c r="X11456" s="9">
        <f>INDEX(SLA_Policy!$D$2:$D$5,MATCH(F11456,SLA_Policy!$A$2:$A$5,0))</f>
        <v>120</v>
      </c>
      <c r="Y11456" s="9" t="str">
        <f>IF(E11456="Cancelled","Excluded",IF(D11456="",IF((SLA_Policy!$B$8-B11456)*24&gt;X11456,"Open - Breached","Open - On Track"),IF((D11456-B11456)*24&lt;=X11456,"Met","Breached")))</f>
        <v>Met</v>
      </c>
    </row>
    <row r="11457" spans="1:25" x14ac:dyDescent="0.25">
      <c r="A11457" s="9" t="s">
        <v>16163</v>
      </c>
      <c r="B11457" s="23">
        <v>46248.606249999997</v>
      </c>
      <c r="C11457" s="23">
        <v>46248.612500000003</v>
      </c>
      <c r="D11457" s="23">
        <v>46251.381249999999</v>
      </c>
      <c r="E11457" s="9" t="s">
        <v>212</v>
      </c>
      <c r="F11457" s="9" t="s">
        <v>189</v>
      </c>
      <c r="G11457" s="9" t="s">
        <v>213</v>
      </c>
      <c r="H11457" s="9" t="s">
        <v>163</v>
      </c>
      <c r="I11457" s="9" t="s">
        <v>250</v>
      </c>
      <c r="J11457" s="9" t="s">
        <v>4468</v>
      </c>
      <c r="K11457" s="9" t="s">
        <v>303</v>
      </c>
      <c r="L11457" s="9" t="s">
        <v>216</v>
      </c>
      <c r="M11457" s="9" t="s">
        <v>6624</v>
      </c>
      <c r="N11457" s="9" t="s">
        <v>198</v>
      </c>
      <c r="O11457" s="9" t="s">
        <v>176</v>
      </c>
      <c r="P11457" s="9" t="s">
        <v>419</v>
      </c>
      <c r="Q11457" s="9" t="s">
        <v>219</v>
      </c>
      <c r="R11457" s="9">
        <v>0</v>
      </c>
      <c r="S11457" s="9">
        <v>26</v>
      </c>
      <c r="T11457" s="9" t="s">
        <v>136</v>
      </c>
      <c r="U11457" s="9" t="s">
        <v>230</v>
      </c>
      <c r="W11457" s="9">
        <v>4</v>
      </c>
      <c r="X11457" s="9">
        <f>INDEX(SLA_Policy!$D$2:$D$5,MATCH(F11457,SLA_Policy!$A$2:$A$5,0))</f>
        <v>120</v>
      </c>
      <c r="Y11457" s="9" t="str">
        <f>IF(E11457="Cancelled","Excluded",IF(D11457="",IF((SLA_Policy!$B$8-B11457)*24&gt;X11457,"Open - Breached","Open - On Track"),IF((D11457-B11457)*24&lt;=X11457,"Met","Breached")))</f>
        <v>Met</v>
      </c>
    </row>
    <row r="11458" spans="1:25" x14ac:dyDescent="0.25">
      <c r="A11458" s="9" t="s">
        <v>16164</v>
      </c>
      <c r="B11458" s="23">
        <v>46248.609027777798</v>
      </c>
      <c r="C11458" s="23">
        <v>46248.639583333301</v>
      </c>
      <c r="D11458" s="23">
        <v>46251.375</v>
      </c>
      <c r="E11458" s="9" t="s">
        <v>212</v>
      </c>
      <c r="F11458" s="9" t="s">
        <v>188</v>
      </c>
      <c r="G11458" s="9" t="s">
        <v>213</v>
      </c>
      <c r="H11458" s="9" t="s">
        <v>88</v>
      </c>
      <c r="I11458" s="9" t="s">
        <v>92</v>
      </c>
      <c r="J11458" s="9" t="s">
        <v>2159</v>
      </c>
      <c r="K11458" s="9" t="s">
        <v>246</v>
      </c>
      <c r="L11458" s="9" t="s">
        <v>311</v>
      </c>
      <c r="M11458" s="9" t="s">
        <v>1708</v>
      </c>
      <c r="N11458" s="9" t="s">
        <v>196</v>
      </c>
      <c r="O11458" s="9" t="s">
        <v>116</v>
      </c>
      <c r="P11458" s="9" t="s">
        <v>218</v>
      </c>
      <c r="Q11458" s="9" t="s">
        <v>219</v>
      </c>
      <c r="R11458" s="9">
        <v>0</v>
      </c>
      <c r="S11458" s="9">
        <v>132</v>
      </c>
      <c r="T11458" s="9" t="s">
        <v>136</v>
      </c>
      <c r="U11458" s="9" t="s">
        <v>266</v>
      </c>
      <c r="X11458" s="9">
        <f>INDEX(SLA_Policy!$D$2:$D$5,MATCH(F11458,SLA_Policy!$A$2:$A$5,0))</f>
        <v>72</v>
      </c>
      <c r="Y11458" s="9" t="str">
        <f>IF(E11458="Cancelled","Excluded",IF(D11458="",IF((SLA_Policy!$B$8-B11458)*24&gt;X11458,"Open - Breached","Open - On Track"),IF((D11458-B11458)*24&lt;=X11458,"Met","Breached")))</f>
        <v>Met</v>
      </c>
    </row>
    <row r="11459" spans="1:25" x14ac:dyDescent="0.25">
      <c r="A11459" s="9" t="s">
        <v>16165</v>
      </c>
      <c r="B11459" s="23">
        <v>46248.614583333299</v>
      </c>
      <c r="C11459" s="23">
        <v>46248.622916666704</v>
      </c>
      <c r="D11459" s="23">
        <v>46251.391666666699</v>
      </c>
      <c r="E11459" s="9" t="s">
        <v>212</v>
      </c>
      <c r="F11459" s="9" t="s">
        <v>189</v>
      </c>
      <c r="G11459" s="9" t="s">
        <v>213</v>
      </c>
      <c r="H11459" s="9" t="s">
        <v>163</v>
      </c>
      <c r="I11459" s="9" t="s">
        <v>250</v>
      </c>
      <c r="J11459" s="9" t="s">
        <v>5490</v>
      </c>
      <c r="K11459" s="9" t="s">
        <v>246</v>
      </c>
      <c r="L11459" s="9" t="s">
        <v>282</v>
      </c>
      <c r="M11459" s="9" t="s">
        <v>2172</v>
      </c>
      <c r="N11459" s="9" t="s">
        <v>198</v>
      </c>
      <c r="O11459" s="9" t="s">
        <v>176</v>
      </c>
      <c r="P11459" s="9" t="s">
        <v>419</v>
      </c>
      <c r="Q11459" s="9" t="s">
        <v>219</v>
      </c>
      <c r="R11459" s="9">
        <v>0</v>
      </c>
      <c r="S11459" s="9">
        <v>44</v>
      </c>
      <c r="T11459" s="9" t="s">
        <v>136</v>
      </c>
      <c r="U11459" s="9" t="s">
        <v>266</v>
      </c>
      <c r="W11459" s="9">
        <v>4</v>
      </c>
      <c r="X11459" s="9">
        <f>INDEX(SLA_Policy!$D$2:$D$5,MATCH(F11459,SLA_Policy!$A$2:$A$5,0))</f>
        <v>120</v>
      </c>
      <c r="Y11459" s="9" t="str">
        <f>IF(E11459="Cancelled","Excluded",IF(D11459="",IF((SLA_Policy!$B$8-B11459)*24&gt;X11459,"Open - Breached","Open - On Track"),IF((D11459-B11459)*24&lt;=X11459,"Met","Breached")))</f>
        <v>Met</v>
      </c>
    </row>
    <row r="11460" spans="1:25" x14ac:dyDescent="0.25">
      <c r="A11460" s="9" t="s">
        <v>16166</v>
      </c>
      <c r="B11460" s="23">
        <v>46248.6159722222</v>
      </c>
      <c r="C11460" s="23">
        <v>46248.708333333299</v>
      </c>
      <c r="D11460" s="23">
        <v>46248.758333333302</v>
      </c>
      <c r="E11460" s="9" t="s">
        <v>212</v>
      </c>
      <c r="F11460" s="9" t="s">
        <v>188</v>
      </c>
      <c r="G11460" s="9" t="s">
        <v>213</v>
      </c>
      <c r="H11460" s="9" t="s">
        <v>167</v>
      </c>
      <c r="I11460" s="9" t="s">
        <v>684</v>
      </c>
      <c r="J11460" s="9" t="s">
        <v>2364</v>
      </c>
      <c r="K11460" s="9" t="s">
        <v>246</v>
      </c>
      <c r="L11460" s="9" t="s">
        <v>216</v>
      </c>
      <c r="M11460" s="9" t="s">
        <v>703</v>
      </c>
      <c r="N11460" s="9" t="s">
        <v>196</v>
      </c>
      <c r="O11460" s="9" t="s">
        <v>176</v>
      </c>
      <c r="P11460" s="9" t="s">
        <v>419</v>
      </c>
      <c r="Q11460" s="9" t="s">
        <v>219</v>
      </c>
      <c r="R11460" s="9">
        <v>0</v>
      </c>
      <c r="S11460" s="9">
        <v>11</v>
      </c>
      <c r="U11460" s="9" t="s">
        <v>248</v>
      </c>
      <c r="W11460" s="9">
        <v>3</v>
      </c>
      <c r="X11460" s="9">
        <f>INDEX(SLA_Policy!$D$2:$D$5,MATCH(F11460,SLA_Policy!$A$2:$A$5,0))</f>
        <v>72</v>
      </c>
      <c r="Y11460" s="9" t="str">
        <f>IF(E11460="Cancelled","Excluded",IF(D11460="",IF((SLA_Policy!$B$8-B11460)*24&gt;X11460,"Open - Breached","Open - On Track"),IF((D11460-B11460)*24&lt;=X11460,"Met","Breached")))</f>
        <v>Met</v>
      </c>
    </row>
    <row r="11461" spans="1:25" x14ac:dyDescent="0.25">
      <c r="A11461" s="9" t="s">
        <v>16167</v>
      </c>
      <c r="B11461" s="23">
        <v>46248.619444444397</v>
      </c>
      <c r="C11461" s="23">
        <v>46248.647916666698</v>
      </c>
      <c r="D11461" s="23">
        <v>46251.3618055556</v>
      </c>
      <c r="E11461" s="9" t="s">
        <v>212</v>
      </c>
      <c r="F11461" s="9" t="s">
        <v>188</v>
      </c>
      <c r="G11461" s="9" t="s">
        <v>213</v>
      </c>
      <c r="H11461" s="9" t="s">
        <v>88</v>
      </c>
      <c r="I11461" s="9" t="s">
        <v>268</v>
      </c>
      <c r="J11461" s="9" t="s">
        <v>16168</v>
      </c>
      <c r="K11461" s="9" t="s">
        <v>246</v>
      </c>
      <c r="L11461" s="9" t="s">
        <v>216</v>
      </c>
      <c r="M11461" s="9" t="s">
        <v>4123</v>
      </c>
      <c r="N11461" s="9" t="s">
        <v>196</v>
      </c>
      <c r="O11461" s="9" t="s">
        <v>176</v>
      </c>
      <c r="P11461" s="9" t="s">
        <v>503</v>
      </c>
      <c r="Q11461" s="9" t="s">
        <v>219</v>
      </c>
      <c r="R11461" s="9">
        <v>0</v>
      </c>
      <c r="S11461" s="9">
        <v>28</v>
      </c>
      <c r="T11461" s="9" t="s">
        <v>136</v>
      </c>
      <c r="U11461" s="9" t="s">
        <v>221</v>
      </c>
      <c r="X11461" s="9">
        <f>INDEX(SLA_Policy!$D$2:$D$5,MATCH(F11461,SLA_Policy!$A$2:$A$5,0))</f>
        <v>72</v>
      </c>
      <c r="Y11461" s="9" t="str">
        <f>IF(E11461="Cancelled","Excluded",IF(D11461="",IF((SLA_Policy!$B$8-B11461)*24&gt;X11461,"Open - Breached","Open - On Track"),IF((D11461-B11461)*24&lt;=X11461,"Met","Breached")))</f>
        <v>Met</v>
      </c>
    </row>
    <row r="11462" spans="1:25" x14ac:dyDescent="0.25">
      <c r="A11462" s="9" t="s">
        <v>16169</v>
      </c>
      <c r="B11462" s="23">
        <v>46248.622916666704</v>
      </c>
      <c r="C11462" s="23">
        <v>46248.699305555601</v>
      </c>
      <c r="D11462" s="23">
        <v>46258.358333333301</v>
      </c>
      <c r="E11462" s="9" t="s">
        <v>212</v>
      </c>
      <c r="F11462" s="9" t="s">
        <v>189</v>
      </c>
      <c r="G11462" s="9" t="s">
        <v>236</v>
      </c>
      <c r="H11462" s="9" t="s">
        <v>163</v>
      </c>
      <c r="I11462" s="9" t="s">
        <v>315</v>
      </c>
      <c r="J11462" s="9" t="s">
        <v>2968</v>
      </c>
      <c r="K11462" s="9" t="s">
        <v>303</v>
      </c>
      <c r="L11462" s="9" t="s">
        <v>226</v>
      </c>
      <c r="M11462" s="9" t="s">
        <v>859</v>
      </c>
      <c r="N11462" s="9" t="s">
        <v>196</v>
      </c>
      <c r="O11462" s="9" t="s">
        <v>180</v>
      </c>
      <c r="P11462" s="9" t="s">
        <v>278</v>
      </c>
      <c r="Q11462" s="9" t="s">
        <v>219</v>
      </c>
      <c r="R11462" s="9">
        <v>0</v>
      </c>
      <c r="S11462" s="9">
        <v>91</v>
      </c>
      <c r="T11462" s="9" t="s">
        <v>229</v>
      </c>
      <c r="U11462" s="9" t="s">
        <v>242</v>
      </c>
      <c r="X11462" s="9">
        <f>INDEX(SLA_Policy!$D$2:$D$5,MATCH(F11462,SLA_Policy!$A$2:$A$5,0))</f>
        <v>120</v>
      </c>
      <c r="Y11462" s="9" t="str">
        <f>IF(E11462="Cancelled","Excluded",IF(D11462="",IF((SLA_Policy!$B$8-B11462)*24&gt;X11462,"Open - Breached","Open - On Track"),IF((D11462-B11462)*24&lt;=X11462,"Met","Breached")))</f>
        <v>Breached</v>
      </c>
    </row>
    <row r="11463" spans="1:25" x14ac:dyDescent="0.25">
      <c r="A11463" s="9" t="s">
        <v>16170</v>
      </c>
      <c r="B11463" s="23">
        <v>46248.630555555603</v>
      </c>
      <c r="C11463" s="23">
        <v>46248.631944444503</v>
      </c>
      <c r="D11463" s="23">
        <v>46248.6652777778</v>
      </c>
      <c r="E11463" s="9" t="s">
        <v>212</v>
      </c>
      <c r="F11463" s="9" t="s">
        <v>188</v>
      </c>
      <c r="G11463" s="9" t="s">
        <v>213</v>
      </c>
      <c r="H11463" s="9" t="s">
        <v>161</v>
      </c>
      <c r="I11463" s="9" t="s">
        <v>454</v>
      </c>
      <c r="J11463" s="9" t="s">
        <v>7348</v>
      </c>
      <c r="K11463" s="9" t="s">
        <v>246</v>
      </c>
      <c r="L11463" s="9" t="s">
        <v>311</v>
      </c>
      <c r="M11463" s="9" t="s">
        <v>1708</v>
      </c>
      <c r="N11463" s="9" t="s">
        <v>200</v>
      </c>
      <c r="O11463" s="9" t="s">
        <v>116</v>
      </c>
      <c r="P11463" s="9" t="s">
        <v>551</v>
      </c>
      <c r="Q11463" s="9" t="s">
        <v>219</v>
      </c>
      <c r="R11463" s="9">
        <v>0</v>
      </c>
      <c r="S11463" s="9">
        <v>6</v>
      </c>
      <c r="U11463" s="9" t="s">
        <v>290</v>
      </c>
      <c r="W11463" s="9">
        <v>4</v>
      </c>
      <c r="X11463" s="9">
        <f>INDEX(SLA_Policy!$D$2:$D$5,MATCH(F11463,SLA_Policy!$A$2:$A$5,0))</f>
        <v>72</v>
      </c>
      <c r="Y11463" s="9" t="str">
        <f>IF(E11463="Cancelled","Excluded",IF(D11463="",IF((SLA_Policy!$B$8-B11463)*24&gt;X11463,"Open - Breached","Open - On Track"),IF((D11463-B11463)*24&lt;=X11463,"Met","Breached")))</f>
        <v>Met</v>
      </c>
    </row>
    <row r="11464" spans="1:25" x14ac:dyDescent="0.25">
      <c r="A11464" s="9" t="s">
        <v>16171</v>
      </c>
      <c r="B11464" s="23">
        <v>46248.639583333301</v>
      </c>
      <c r="C11464" s="23">
        <v>46248.641666666699</v>
      </c>
      <c r="D11464" s="23">
        <v>46251.351388888899</v>
      </c>
      <c r="E11464" s="9" t="s">
        <v>212</v>
      </c>
      <c r="F11464" s="9" t="s">
        <v>188</v>
      </c>
      <c r="G11464" s="9" t="s">
        <v>213</v>
      </c>
      <c r="H11464" s="9" t="s">
        <v>165</v>
      </c>
      <c r="I11464" s="9" t="s">
        <v>2034</v>
      </c>
      <c r="J11464" s="9" t="s">
        <v>14983</v>
      </c>
      <c r="K11464" s="9" t="s">
        <v>239</v>
      </c>
      <c r="L11464" s="9" t="s">
        <v>104</v>
      </c>
      <c r="M11464" s="9" t="s">
        <v>1794</v>
      </c>
      <c r="N11464" s="9" t="s">
        <v>196</v>
      </c>
      <c r="O11464" s="9" t="s">
        <v>176</v>
      </c>
      <c r="P11464" s="9" t="s">
        <v>253</v>
      </c>
      <c r="Q11464" s="9" t="s">
        <v>219</v>
      </c>
      <c r="R11464" s="9">
        <v>0</v>
      </c>
      <c r="S11464" s="9">
        <v>37</v>
      </c>
      <c r="U11464" s="9" t="s">
        <v>266</v>
      </c>
      <c r="X11464" s="9">
        <f>INDEX(SLA_Policy!$D$2:$D$5,MATCH(F11464,SLA_Policy!$A$2:$A$5,0))</f>
        <v>72</v>
      </c>
      <c r="Y11464" s="9" t="str">
        <f>IF(E11464="Cancelled","Excluded",IF(D11464="",IF((SLA_Policy!$B$8-B11464)*24&gt;X11464,"Open - Breached","Open - On Track"),IF((D11464-B11464)*24&lt;=X11464,"Met","Breached")))</f>
        <v>Met</v>
      </c>
    </row>
    <row r="11465" spans="1:25" x14ac:dyDescent="0.25">
      <c r="A11465" s="9" t="s">
        <v>16172</v>
      </c>
      <c r="B11465" s="23">
        <v>46248.661111111098</v>
      </c>
      <c r="C11465" s="23">
        <v>46251.324999999997</v>
      </c>
      <c r="D11465" s="23">
        <v>46251.3972222222</v>
      </c>
      <c r="E11465" s="9" t="s">
        <v>212</v>
      </c>
      <c r="F11465" s="9" t="s">
        <v>189</v>
      </c>
      <c r="G11465" s="9" t="s">
        <v>236</v>
      </c>
      <c r="H11465" s="9" t="s">
        <v>164</v>
      </c>
      <c r="I11465" s="9" t="s">
        <v>421</v>
      </c>
      <c r="J11465" s="9" t="s">
        <v>1733</v>
      </c>
      <c r="K11465" s="9" t="s">
        <v>303</v>
      </c>
      <c r="L11465" s="9" t="s">
        <v>282</v>
      </c>
      <c r="M11465" s="9" t="s">
        <v>2714</v>
      </c>
      <c r="N11465" s="9" t="s">
        <v>197</v>
      </c>
      <c r="O11465" s="9" t="s">
        <v>116</v>
      </c>
      <c r="P11465" s="9" t="s">
        <v>551</v>
      </c>
      <c r="Q11465" s="9" t="s">
        <v>219</v>
      </c>
      <c r="R11465" s="9">
        <v>0</v>
      </c>
      <c r="S11465" s="9">
        <v>85</v>
      </c>
      <c r="T11465" s="9" t="s">
        <v>464</v>
      </c>
      <c r="U11465" s="9" t="s">
        <v>242</v>
      </c>
      <c r="W11465" s="9">
        <v>5</v>
      </c>
      <c r="X11465" s="9">
        <f>INDEX(SLA_Policy!$D$2:$D$5,MATCH(F11465,SLA_Policy!$A$2:$A$5,0))</f>
        <v>120</v>
      </c>
      <c r="Y11465" s="9" t="str">
        <f>IF(E11465="Cancelled","Excluded",IF(D11465="",IF((SLA_Policy!$B$8-B11465)*24&gt;X11465,"Open - Breached","Open - On Track"),IF((D11465-B11465)*24&lt;=X11465,"Met","Breached")))</f>
        <v>Met</v>
      </c>
    </row>
    <row r="11466" spans="1:25" x14ac:dyDescent="0.25">
      <c r="A11466" s="9" t="s">
        <v>16173</v>
      </c>
      <c r="B11466" s="23">
        <v>46248.663194444503</v>
      </c>
      <c r="C11466" s="23">
        <v>46248.670833333301</v>
      </c>
      <c r="D11466" s="23">
        <v>46248.672222222202</v>
      </c>
      <c r="E11466" s="9" t="s">
        <v>212</v>
      </c>
      <c r="F11466" s="9" t="s">
        <v>187</v>
      </c>
      <c r="G11466" s="9" t="s">
        <v>213</v>
      </c>
      <c r="H11466" s="9" t="s">
        <v>161</v>
      </c>
      <c r="I11466" s="9" t="s">
        <v>454</v>
      </c>
      <c r="J11466" s="9" t="s">
        <v>813</v>
      </c>
      <c r="K11466" s="9" t="s">
        <v>246</v>
      </c>
      <c r="L11466" s="9" t="s">
        <v>282</v>
      </c>
      <c r="M11466" s="9" t="s">
        <v>1128</v>
      </c>
      <c r="N11466" s="9" t="s">
        <v>198</v>
      </c>
      <c r="O11466" s="9" t="s">
        <v>116</v>
      </c>
      <c r="P11466" s="9" t="s">
        <v>295</v>
      </c>
      <c r="Q11466" s="9" t="s">
        <v>219</v>
      </c>
      <c r="R11466" s="9">
        <v>0</v>
      </c>
      <c r="S11466" s="9">
        <v>2</v>
      </c>
      <c r="U11466" s="9" t="s">
        <v>266</v>
      </c>
      <c r="W11466" s="9">
        <v>3</v>
      </c>
      <c r="X11466" s="9">
        <f>INDEX(SLA_Policy!$D$2:$D$5,MATCH(F11466,SLA_Policy!$A$2:$A$5,0))</f>
        <v>8</v>
      </c>
      <c r="Y11466" s="9" t="str">
        <f>IF(E11466="Cancelled","Excluded",IF(D11466="",IF((SLA_Policy!$B$8-B11466)*24&gt;X11466,"Open - Breached","Open - On Track"),IF((D11466-B11466)*24&lt;=X11466,"Met","Breached")))</f>
        <v>Met</v>
      </c>
    </row>
    <row r="11467" spans="1:25" x14ac:dyDescent="0.25">
      <c r="A11467" s="9" t="s">
        <v>16174</v>
      </c>
      <c r="B11467" s="23">
        <v>46248.697916666701</v>
      </c>
      <c r="C11467" s="23">
        <v>46248.714583333298</v>
      </c>
      <c r="D11467" s="23">
        <v>46251.324305555601</v>
      </c>
      <c r="E11467" s="9" t="s">
        <v>212</v>
      </c>
      <c r="F11467" s="9" t="s">
        <v>188</v>
      </c>
      <c r="G11467" s="9" t="s">
        <v>236</v>
      </c>
      <c r="H11467" s="9" t="s">
        <v>163</v>
      </c>
      <c r="I11467" s="9" t="s">
        <v>315</v>
      </c>
      <c r="J11467" s="9" t="s">
        <v>316</v>
      </c>
      <c r="K11467" s="9" t="s">
        <v>246</v>
      </c>
      <c r="L11467" s="9" t="s">
        <v>216</v>
      </c>
      <c r="M11467" s="9" t="s">
        <v>2928</v>
      </c>
      <c r="N11467" s="9" t="s">
        <v>196</v>
      </c>
      <c r="O11467" s="9" t="s">
        <v>176</v>
      </c>
      <c r="P11467" s="9" t="s">
        <v>228</v>
      </c>
      <c r="Q11467" s="9" t="s">
        <v>219</v>
      </c>
      <c r="R11467" s="9">
        <v>0</v>
      </c>
      <c r="S11467" s="9">
        <v>112</v>
      </c>
      <c r="T11467" s="9" t="s">
        <v>136</v>
      </c>
      <c r="U11467" s="9" t="s">
        <v>242</v>
      </c>
      <c r="X11467" s="9">
        <f>INDEX(SLA_Policy!$D$2:$D$5,MATCH(F11467,SLA_Policy!$A$2:$A$5,0))</f>
        <v>72</v>
      </c>
      <c r="Y11467" s="9" t="str">
        <f>IF(E11467="Cancelled","Excluded",IF(D11467="",IF((SLA_Policy!$B$8-B11467)*24&gt;X11467,"Open - Breached","Open - On Track"),IF((D11467-B11467)*24&lt;=X11467,"Met","Breached")))</f>
        <v>Met</v>
      </c>
    </row>
    <row r="11468" spans="1:25" x14ac:dyDescent="0.25">
      <c r="A11468" s="9" t="s">
        <v>16175</v>
      </c>
      <c r="B11468" s="23">
        <v>46248.697916666701</v>
      </c>
      <c r="C11468" s="23">
        <v>46248.737500000003</v>
      </c>
      <c r="D11468" s="23">
        <v>46251.324999999997</v>
      </c>
      <c r="E11468" s="9" t="s">
        <v>212</v>
      </c>
      <c r="F11468" s="9" t="s">
        <v>188</v>
      </c>
      <c r="G11468" s="9" t="s">
        <v>213</v>
      </c>
      <c r="H11468" s="9" t="s">
        <v>162</v>
      </c>
      <c r="I11468" s="9" t="s">
        <v>345</v>
      </c>
      <c r="J11468" s="9" t="s">
        <v>16176</v>
      </c>
      <c r="K11468" s="9" t="s">
        <v>262</v>
      </c>
      <c r="L11468" s="9" t="s">
        <v>311</v>
      </c>
      <c r="M11468" s="9" t="s">
        <v>3967</v>
      </c>
      <c r="N11468" s="9" t="s">
        <v>197</v>
      </c>
      <c r="O11468" s="9" t="s">
        <v>116</v>
      </c>
      <c r="P11468" s="9" t="s">
        <v>218</v>
      </c>
      <c r="Q11468" s="9" t="s">
        <v>219</v>
      </c>
      <c r="R11468" s="9">
        <v>0</v>
      </c>
      <c r="S11468" s="9">
        <v>9</v>
      </c>
      <c r="U11468" s="9" t="s">
        <v>290</v>
      </c>
      <c r="W11468" s="9">
        <v>3</v>
      </c>
      <c r="X11468" s="9">
        <f>INDEX(SLA_Policy!$D$2:$D$5,MATCH(F11468,SLA_Policy!$A$2:$A$5,0))</f>
        <v>72</v>
      </c>
      <c r="Y11468" s="9" t="str">
        <f>IF(E11468="Cancelled","Excluded",IF(D11468="",IF((SLA_Policy!$B$8-B11468)*24&gt;X11468,"Open - Breached","Open - On Track"),IF((D11468-B11468)*24&lt;=X11468,"Met","Breached")))</f>
        <v>Met</v>
      </c>
    </row>
    <row r="11469" spans="1:25" x14ac:dyDescent="0.25">
      <c r="A11469" s="9" t="s">
        <v>16177</v>
      </c>
      <c r="B11469" s="23">
        <v>46248.709027777797</v>
      </c>
      <c r="C11469" s="23">
        <v>46248.713194444397</v>
      </c>
      <c r="D11469" s="23">
        <v>46251.313888888901</v>
      </c>
      <c r="E11469" s="9" t="s">
        <v>212</v>
      </c>
      <c r="F11469" s="9" t="s">
        <v>188</v>
      </c>
      <c r="G11469" s="9" t="s">
        <v>213</v>
      </c>
      <c r="H11469" s="9" t="s">
        <v>164</v>
      </c>
      <c r="I11469" s="9" t="s">
        <v>260</v>
      </c>
      <c r="J11469" s="9" t="s">
        <v>3177</v>
      </c>
      <c r="K11469" s="9" t="s">
        <v>14602</v>
      </c>
      <c r="L11469" s="9" t="s">
        <v>12094</v>
      </c>
      <c r="M11469" s="9" t="s">
        <v>14773</v>
      </c>
      <c r="N11469" s="9" t="s">
        <v>199</v>
      </c>
      <c r="O11469" s="9" t="s">
        <v>182</v>
      </c>
      <c r="P11469" s="9" t="s">
        <v>120</v>
      </c>
      <c r="Q11469" s="9" t="s">
        <v>273</v>
      </c>
      <c r="R11469" s="9">
        <v>0</v>
      </c>
      <c r="S11469" s="9">
        <v>21</v>
      </c>
      <c r="T11469" s="9" t="s">
        <v>265</v>
      </c>
      <c r="U11469" s="9" t="s">
        <v>266</v>
      </c>
      <c r="X11469" s="9">
        <f>INDEX(SLA_Policy!$D$2:$D$5,MATCH(F11469,SLA_Policy!$A$2:$A$5,0))</f>
        <v>72</v>
      </c>
      <c r="Y11469" s="9" t="str">
        <f>IF(E11469="Cancelled","Excluded",IF(D11469="",IF((SLA_Policy!$B$8-B11469)*24&gt;X11469,"Open - Breached","Open - On Track"),IF((D11469-B11469)*24&lt;=X11469,"Met","Breached")))</f>
        <v>Met</v>
      </c>
    </row>
    <row r="11470" spans="1:25" x14ac:dyDescent="0.25">
      <c r="A11470" s="9" t="s">
        <v>16178</v>
      </c>
      <c r="B11470" s="23">
        <v>46248.715972222199</v>
      </c>
      <c r="C11470" s="23">
        <v>46251.315277777801</v>
      </c>
      <c r="D11470" s="23">
        <v>46251.554166666698</v>
      </c>
      <c r="E11470" s="9" t="s">
        <v>212</v>
      </c>
      <c r="F11470" s="9" t="s">
        <v>189</v>
      </c>
      <c r="G11470" s="9" t="s">
        <v>213</v>
      </c>
      <c r="H11470" s="9" t="s">
        <v>162</v>
      </c>
      <c r="I11470" s="9" t="s">
        <v>393</v>
      </c>
      <c r="J11470" s="9" t="s">
        <v>16179</v>
      </c>
      <c r="K11470" s="9" t="s">
        <v>215</v>
      </c>
      <c r="L11470" s="9" t="s">
        <v>311</v>
      </c>
      <c r="M11470" s="9" t="s">
        <v>538</v>
      </c>
      <c r="N11470" s="9" t="s">
        <v>197</v>
      </c>
      <c r="O11470" s="9" t="s">
        <v>116</v>
      </c>
      <c r="P11470" s="9" t="s">
        <v>574</v>
      </c>
      <c r="Q11470" s="9" t="s">
        <v>219</v>
      </c>
      <c r="R11470" s="9">
        <v>1</v>
      </c>
      <c r="S11470" s="9">
        <v>24</v>
      </c>
      <c r="U11470" s="9" t="s">
        <v>266</v>
      </c>
      <c r="X11470" s="9">
        <f>INDEX(SLA_Policy!$D$2:$D$5,MATCH(F11470,SLA_Policy!$A$2:$A$5,0))</f>
        <v>120</v>
      </c>
      <c r="Y11470" s="9" t="str">
        <f>IF(E11470="Cancelled","Excluded",IF(D11470="",IF((SLA_Policy!$B$8-B11470)*24&gt;X11470,"Open - Breached","Open - On Track"),IF((D11470-B11470)*24&lt;=X11470,"Met","Breached")))</f>
        <v>Met</v>
      </c>
    </row>
    <row r="11471" spans="1:25" x14ac:dyDescent="0.25">
      <c r="A11471" s="9" t="s">
        <v>16180</v>
      </c>
      <c r="B11471" s="23">
        <v>46248.720833333296</v>
      </c>
      <c r="C11471" s="23">
        <v>46248.747916666704</v>
      </c>
      <c r="D11471" s="23">
        <v>46251.323611111096</v>
      </c>
      <c r="E11471" s="9" t="s">
        <v>212</v>
      </c>
      <c r="F11471" s="9" t="s">
        <v>188</v>
      </c>
      <c r="G11471" s="9" t="s">
        <v>213</v>
      </c>
      <c r="H11471" s="9" t="s">
        <v>162</v>
      </c>
      <c r="I11471" s="9" t="s">
        <v>345</v>
      </c>
      <c r="J11471" s="9" t="s">
        <v>5215</v>
      </c>
      <c r="K11471" s="9" t="s">
        <v>246</v>
      </c>
      <c r="L11471" s="9" t="s">
        <v>104</v>
      </c>
      <c r="M11471" s="9" t="s">
        <v>1478</v>
      </c>
      <c r="N11471" s="9" t="s">
        <v>197</v>
      </c>
      <c r="O11471" s="9" t="s">
        <v>116</v>
      </c>
      <c r="P11471" s="9" t="s">
        <v>342</v>
      </c>
      <c r="Q11471" s="9" t="s">
        <v>219</v>
      </c>
      <c r="R11471" s="9">
        <v>0</v>
      </c>
      <c r="S11471" s="9">
        <v>14</v>
      </c>
      <c r="U11471" s="9" t="s">
        <v>290</v>
      </c>
      <c r="W11471" s="9">
        <v>5</v>
      </c>
      <c r="X11471" s="9">
        <f>INDEX(SLA_Policy!$D$2:$D$5,MATCH(F11471,SLA_Policy!$A$2:$A$5,0))</f>
        <v>72</v>
      </c>
      <c r="Y11471" s="9" t="str">
        <f>IF(E11471="Cancelled","Excluded",IF(D11471="",IF((SLA_Policy!$B$8-B11471)*24&gt;X11471,"Open - Breached","Open - On Track"),IF((D11471-B11471)*24&lt;=X11471,"Met","Breached")))</f>
        <v>Met</v>
      </c>
    </row>
    <row r="11472" spans="1:25" x14ac:dyDescent="0.25">
      <c r="A11472" s="9" t="s">
        <v>16181</v>
      </c>
      <c r="B11472" s="23">
        <v>46248.724999999999</v>
      </c>
      <c r="C11472" s="23">
        <v>46248.763888888898</v>
      </c>
      <c r="D11472" s="23">
        <v>46251.390972222202</v>
      </c>
      <c r="E11472" s="9" t="s">
        <v>212</v>
      </c>
      <c r="F11472" s="9" t="s">
        <v>188</v>
      </c>
      <c r="G11472" s="9" t="s">
        <v>213</v>
      </c>
      <c r="H11472" s="9" t="s">
        <v>163</v>
      </c>
      <c r="I11472" s="9" t="s">
        <v>405</v>
      </c>
      <c r="J11472" s="9" t="s">
        <v>4244</v>
      </c>
      <c r="K11472" s="9" t="s">
        <v>246</v>
      </c>
      <c r="L11472" s="9" t="s">
        <v>226</v>
      </c>
      <c r="M11472" s="9" t="s">
        <v>3742</v>
      </c>
      <c r="N11472" s="9" t="s">
        <v>197</v>
      </c>
      <c r="O11472" s="9" t="s">
        <v>116</v>
      </c>
      <c r="P11472" s="9" t="s">
        <v>551</v>
      </c>
      <c r="Q11472" s="9" t="s">
        <v>219</v>
      </c>
      <c r="R11472" s="9">
        <v>0</v>
      </c>
      <c r="S11472" s="9">
        <v>18</v>
      </c>
      <c r="U11472" s="9" t="s">
        <v>230</v>
      </c>
      <c r="W11472" s="9">
        <v>4</v>
      </c>
      <c r="X11472" s="9">
        <f>INDEX(SLA_Policy!$D$2:$D$5,MATCH(F11472,SLA_Policy!$A$2:$A$5,0))</f>
        <v>72</v>
      </c>
      <c r="Y11472" s="9" t="str">
        <f>IF(E11472="Cancelled","Excluded",IF(D11472="",IF((SLA_Policy!$B$8-B11472)*24&gt;X11472,"Open - Breached","Open - On Track"),IF((D11472-B11472)*24&lt;=X11472,"Met","Breached")))</f>
        <v>Met</v>
      </c>
    </row>
    <row r="11473" spans="1:25" x14ac:dyDescent="0.25">
      <c r="A11473" s="9" t="s">
        <v>16182</v>
      </c>
      <c r="B11473" s="23">
        <v>46248.774305555598</v>
      </c>
      <c r="C11473" s="23">
        <v>46251.3569444444</v>
      </c>
      <c r="D11473" s="23">
        <v>46254.368055555598</v>
      </c>
      <c r="E11473" s="9" t="s">
        <v>212</v>
      </c>
      <c r="F11473" s="9" t="s">
        <v>189</v>
      </c>
      <c r="G11473" s="9" t="s">
        <v>213</v>
      </c>
      <c r="H11473" s="9" t="s">
        <v>167</v>
      </c>
      <c r="I11473" s="9" t="s">
        <v>362</v>
      </c>
      <c r="J11473" s="9" t="s">
        <v>3962</v>
      </c>
      <c r="K11473" s="9" t="s">
        <v>246</v>
      </c>
      <c r="L11473" s="9" t="s">
        <v>216</v>
      </c>
      <c r="M11473" s="9" t="s">
        <v>10483</v>
      </c>
      <c r="N11473" s="9" t="s">
        <v>197</v>
      </c>
      <c r="O11473" s="9" t="s">
        <v>176</v>
      </c>
      <c r="P11473" s="9" t="s">
        <v>503</v>
      </c>
      <c r="Q11473" s="9" t="s">
        <v>219</v>
      </c>
      <c r="R11473" s="9">
        <v>2</v>
      </c>
      <c r="S11473" s="9">
        <v>111</v>
      </c>
      <c r="U11473" s="9" t="s">
        <v>248</v>
      </c>
      <c r="X11473" s="9">
        <f>INDEX(SLA_Policy!$D$2:$D$5,MATCH(F11473,SLA_Policy!$A$2:$A$5,0))</f>
        <v>120</v>
      </c>
      <c r="Y11473" s="9" t="str">
        <f>IF(E11473="Cancelled","Excluded",IF(D11473="",IF((SLA_Policy!$B$8-B11473)*24&gt;X11473,"Open - Breached","Open - On Track"),IF((D11473-B11473)*24&lt;=X11473,"Met","Breached")))</f>
        <v>Breached</v>
      </c>
    </row>
    <row r="11474" spans="1:25" x14ac:dyDescent="0.25">
      <c r="A11474" s="9" t="s">
        <v>16183</v>
      </c>
      <c r="B11474" s="23">
        <v>46248.816666666702</v>
      </c>
      <c r="C11474" s="23">
        <v>46251.356249999997</v>
      </c>
      <c r="D11474" s="23">
        <v>46251.3840277778</v>
      </c>
      <c r="E11474" s="9" t="s">
        <v>212</v>
      </c>
      <c r="F11474" s="9" t="s">
        <v>188</v>
      </c>
      <c r="G11474" s="9" t="s">
        <v>213</v>
      </c>
      <c r="H11474" s="9" t="s">
        <v>164</v>
      </c>
      <c r="I11474" s="9" t="s">
        <v>260</v>
      </c>
      <c r="J11474" s="9" t="s">
        <v>15256</v>
      </c>
      <c r="K11474" s="9" t="s">
        <v>14602</v>
      </c>
      <c r="L11474" s="9" t="s">
        <v>12094</v>
      </c>
      <c r="M11474" s="9" t="s">
        <v>16184</v>
      </c>
      <c r="N11474" s="9" t="s">
        <v>198</v>
      </c>
      <c r="O11474" s="9" t="s">
        <v>179</v>
      </c>
      <c r="P11474" s="9" t="s">
        <v>337</v>
      </c>
      <c r="Q11474" s="9" t="s">
        <v>219</v>
      </c>
      <c r="R11474" s="9">
        <v>0</v>
      </c>
      <c r="S11474" s="9">
        <v>53</v>
      </c>
      <c r="T11474" s="9" t="s">
        <v>265</v>
      </c>
      <c r="U11474" s="9" t="s">
        <v>290</v>
      </c>
      <c r="X11474" s="9">
        <f>INDEX(SLA_Policy!$D$2:$D$5,MATCH(F11474,SLA_Policy!$A$2:$A$5,0))</f>
        <v>72</v>
      </c>
      <c r="Y11474" s="9" t="str">
        <f>IF(E11474="Cancelled","Excluded",IF(D11474="",IF((SLA_Policy!$B$8-B11474)*24&gt;X11474,"Open - Breached","Open - On Track"),IF((D11474-B11474)*24&lt;=X11474,"Met","Breached")))</f>
        <v>Met</v>
      </c>
    </row>
    <row r="11475" spans="1:25" x14ac:dyDescent="0.25">
      <c r="A11475" s="9" t="s">
        <v>16185</v>
      </c>
      <c r="B11475" s="23">
        <v>46248.990277777797</v>
      </c>
      <c r="C11475" s="23">
        <v>46251.369444444397</v>
      </c>
      <c r="D11475" s="23">
        <v>46251.390277777798</v>
      </c>
      <c r="E11475" s="9" t="s">
        <v>212</v>
      </c>
      <c r="F11475" s="9" t="s">
        <v>189</v>
      </c>
      <c r="G11475" s="9" t="s">
        <v>213</v>
      </c>
      <c r="H11475" s="9" t="s">
        <v>165</v>
      </c>
      <c r="I11475" s="9" t="s">
        <v>469</v>
      </c>
      <c r="J11475" s="9" t="s">
        <v>837</v>
      </c>
      <c r="K11475" s="9" t="s">
        <v>239</v>
      </c>
      <c r="L11475" s="9" t="s">
        <v>351</v>
      </c>
      <c r="M11475" s="9" t="s">
        <v>3100</v>
      </c>
      <c r="N11475" s="9" t="s">
        <v>199</v>
      </c>
      <c r="O11475" s="9" t="s">
        <v>176</v>
      </c>
      <c r="P11475" s="9" t="s">
        <v>228</v>
      </c>
      <c r="Q11475" s="9" t="s">
        <v>273</v>
      </c>
      <c r="R11475" s="9">
        <v>0</v>
      </c>
      <c r="S11475" s="9">
        <v>15</v>
      </c>
      <c r="U11475" s="9" t="s">
        <v>230</v>
      </c>
      <c r="X11475" s="9">
        <f>INDEX(SLA_Policy!$D$2:$D$5,MATCH(F11475,SLA_Policy!$A$2:$A$5,0))</f>
        <v>120</v>
      </c>
      <c r="Y11475" s="9" t="str">
        <f>IF(E11475="Cancelled","Excluded",IF(D11475="",IF((SLA_Policy!$B$8-B11475)*24&gt;X11475,"Open - Breached","Open - On Track"),IF((D11475-B11475)*24&lt;=X11475,"Met","Breached")))</f>
        <v>Met</v>
      </c>
    </row>
    <row r="11476" spans="1:25" x14ac:dyDescent="0.25">
      <c r="A11476" s="9" t="s">
        <v>16186</v>
      </c>
      <c r="B11476" s="23">
        <v>46249.3618055556</v>
      </c>
      <c r="C11476" s="23">
        <v>46251.300694444399</v>
      </c>
      <c r="D11476" s="23">
        <v>46251.316666666702</v>
      </c>
      <c r="E11476" s="9" t="s">
        <v>212</v>
      </c>
      <c r="F11476" s="9" t="s">
        <v>188</v>
      </c>
      <c r="G11476" s="9" t="s">
        <v>213</v>
      </c>
      <c r="H11476" s="9" t="s">
        <v>167</v>
      </c>
      <c r="I11476" s="9" t="s">
        <v>362</v>
      </c>
      <c r="J11476" s="9" t="s">
        <v>752</v>
      </c>
      <c r="K11476" s="9" t="s">
        <v>246</v>
      </c>
      <c r="L11476" s="9" t="s">
        <v>395</v>
      </c>
      <c r="M11476" s="9" t="s">
        <v>792</v>
      </c>
      <c r="N11476" s="9" t="s">
        <v>196</v>
      </c>
      <c r="O11476" s="9" t="s">
        <v>176</v>
      </c>
      <c r="P11476" s="9" t="s">
        <v>1159</v>
      </c>
      <c r="Q11476" s="9" t="s">
        <v>219</v>
      </c>
      <c r="R11476" s="9">
        <v>0</v>
      </c>
      <c r="S11476" s="9">
        <v>67</v>
      </c>
      <c r="T11476" s="9" t="s">
        <v>229</v>
      </c>
      <c r="U11476" s="9" t="s">
        <v>266</v>
      </c>
      <c r="W11476" s="9">
        <v>3</v>
      </c>
      <c r="X11476" s="9">
        <f>INDEX(SLA_Policy!$D$2:$D$5,MATCH(F11476,SLA_Policy!$A$2:$A$5,0))</f>
        <v>72</v>
      </c>
      <c r="Y11476" s="9" t="str">
        <f>IF(E11476="Cancelled","Excluded",IF(D11476="",IF((SLA_Policy!$B$8-B11476)*24&gt;X11476,"Open - Breached","Open - On Track"),IF((D11476-B11476)*24&lt;=X11476,"Met","Breached")))</f>
        <v>Met</v>
      </c>
    </row>
    <row r="11477" spans="1:25" x14ac:dyDescent="0.25">
      <c r="A11477" s="9" t="s">
        <v>16187</v>
      </c>
      <c r="B11477" s="23">
        <v>46249.367361111101</v>
      </c>
      <c r="C11477" s="23">
        <v>46251.313194444498</v>
      </c>
      <c r="D11477" s="23">
        <v>46252.293749999997</v>
      </c>
      <c r="E11477" s="9" t="s">
        <v>212</v>
      </c>
      <c r="F11477" s="9" t="s">
        <v>189</v>
      </c>
      <c r="G11477" s="9" t="s">
        <v>213</v>
      </c>
      <c r="H11477" s="9" t="s">
        <v>163</v>
      </c>
      <c r="I11477" s="9" t="s">
        <v>405</v>
      </c>
      <c r="J11477" s="9" t="s">
        <v>4487</v>
      </c>
      <c r="K11477" s="9" t="s">
        <v>303</v>
      </c>
      <c r="L11477" s="9" t="s">
        <v>395</v>
      </c>
      <c r="M11477" s="9" t="s">
        <v>2571</v>
      </c>
      <c r="N11477" s="9" t="s">
        <v>197</v>
      </c>
      <c r="O11477" s="9" t="s">
        <v>116</v>
      </c>
      <c r="P11477" s="9" t="s">
        <v>218</v>
      </c>
      <c r="Q11477" s="9" t="s">
        <v>219</v>
      </c>
      <c r="R11477" s="9">
        <v>0</v>
      </c>
      <c r="S11477" s="9">
        <v>15</v>
      </c>
      <c r="U11477" s="9" t="s">
        <v>230</v>
      </c>
      <c r="W11477" s="9">
        <v>4</v>
      </c>
      <c r="X11477" s="9">
        <f>INDEX(SLA_Policy!$D$2:$D$5,MATCH(F11477,SLA_Policy!$A$2:$A$5,0))</f>
        <v>120</v>
      </c>
      <c r="Y11477" s="9" t="str">
        <f>IF(E11477="Cancelled","Excluded",IF(D11477="",IF((SLA_Policy!$B$8-B11477)*24&gt;X11477,"Open - Breached","Open - On Track"),IF((D11477-B11477)*24&lt;=X11477,"Met","Breached")))</f>
        <v>Met</v>
      </c>
    </row>
    <row r="11478" spans="1:25" x14ac:dyDescent="0.25">
      <c r="A11478" s="9" t="s">
        <v>16188</v>
      </c>
      <c r="B11478" s="23">
        <v>46249.415972222203</v>
      </c>
      <c r="C11478" s="23">
        <v>46251.334027777797</v>
      </c>
      <c r="D11478" s="23">
        <v>46251.336111111101</v>
      </c>
      <c r="E11478" s="9" t="s">
        <v>212</v>
      </c>
      <c r="F11478" s="9" t="s">
        <v>187</v>
      </c>
      <c r="G11478" s="9" t="s">
        <v>213</v>
      </c>
      <c r="H11478" s="9" t="s">
        <v>162</v>
      </c>
      <c r="I11478" s="9" t="s">
        <v>244</v>
      </c>
      <c r="J11478" s="9" t="s">
        <v>781</v>
      </c>
      <c r="K11478" s="9" t="s">
        <v>276</v>
      </c>
      <c r="L11478" s="9" t="s">
        <v>104</v>
      </c>
      <c r="M11478" s="9" t="s">
        <v>3786</v>
      </c>
      <c r="N11478" s="9" t="s">
        <v>200</v>
      </c>
      <c r="O11478" s="9" t="s">
        <v>179</v>
      </c>
      <c r="P11478" s="9" t="s">
        <v>337</v>
      </c>
      <c r="Q11478" s="9" t="s">
        <v>273</v>
      </c>
      <c r="R11478" s="9">
        <v>0</v>
      </c>
      <c r="S11478" s="9">
        <v>20</v>
      </c>
      <c r="U11478" s="9" t="s">
        <v>266</v>
      </c>
      <c r="X11478" s="9">
        <f>INDEX(SLA_Policy!$D$2:$D$5,MATCH(F11478,SLA_Policy!$A$2:$A$5,0))</f>
        <v>8</v>
      </c>
      <c r="Y11478" s="9" t="str">
        <f>IF(E11478="Cancelled","Excluded",IF(D11478="",IF((SLA_Policy!$B$8-B11478)*24&gt;X11478,"Open - Breached","Open - On Track"),IF((D11478-B11478)*24&lt;=X11478,"Met","Breached")))</f>
        <v>Breached</v>
      </c>
    </row>
    <row r="11479" spans="1:25" x14ac:dyDescent="0.25">
      <c r="A11479" s="9" t="s">
        <v>16189</v>
      </c>
      <c r="B11479" s="23">
        <v>46249.682638888902</v>
      </c>
      <c r="C11479" s="23">
        <v>46251.311805555597</v>
      </c>
      <c r="D11479" s="23">
        <v>46251.329861111102</v>
      </c>
      <c r="E11479" s="9" t="s">
        <v>212</v>
      </c>
      <c r="F11479" s="9" t="s">
        <v>188</v>
      </c>
      <c r="G11479" s="9" t="s">
        <v>213</v>
      </c>
      <c r="H11479" s="9" t="s">
        <v>167</v>
      </c>
      <c r="I11479" s="9" t="s">
        <v>362</v>
      </c>
      <c r="J11479" s="9" t="s">
        <v>5835</v>
      </c>
      <c r="K11479" s="9" t="s">
        <v>262</v>
      </c>
      <c r="L11479" s="9" t="s">
        <v>371</v>
      </c>
      <c r="M11479" s="9" t="s">
        <v>1914</v>
      </c>
      <c r="N11479" s="9" t="s">
        <v>199</v>
      </c>
      <c r="O11479" s="9" t="s">
        <v>176</v>
      </c>
      <c r="P11479" s="9" t="s">
        <v>503</v>
      </c>
      <c r="Q11479" s="9" t="s">
        <v>219</v>
      </c>
      <c r="R11479" s="9">
        <v>0</v>
      </c>
      <c r="S11479" s="9">
        <v>100</v>
      </c>
      <c r="U11479" s="9" t="s">
        <v>290</v>
      </c>
      <c r="W11479" s="9">
        <v>5</v>
      </c>
      <c r="X11479" s="9">
        <f>INDEX(SLA_Policy!$D$2:$D$5,MATCH(F11479,SLA_Policy!$A$2:$A$5,0))</f>
        <v>72</v>
      </c>
      <c r="Y11479" s="9" t="str">
        <f>IF(E11479="Cancelled","Excluded",IF(D11479="",IF((SLA_Policy!$B$8-B11479)*24&gt;X11479,"Open - Breached","Open - On Track"),IF((D11479-B11479)*24&lt;=X11479,"Met","Breached")))</f>
        <v>Met</v>
      </c>
    </row>
    <row r="11480" spans="1:25" x14ac:dyDescent="0.25">
      <c r="A11480" s="9" t="s">
        <v>16190</v>
      </c>
      <c r="B11480" s="23">
        <v>46250.081250000003</v>
      </c>
      <c r="C11480" s="23">
        <v>46251.347916666702</v>
      </c>
      <c r="D11480" s="23">
        <v>46251.638888888898</v>
      </c>
      <c r="E11480" s="9" t="s">
        <v>212</v>
      </c>
      <c r="F11480" s="9" t="s">
        <v>188</v>
      </c>
      <c r="G11480" s="9" t="s">
        <v>236</v>
      </c>
      <c r="H11480" s="9" t="s">
        <v>167</v>
      </c>
      <c r="I11480" s="9" t="s">
        <v>255</v>
      </c>
      <c r="J11480" s="9" t="s">
        <v>3954</v>
      </c>
      <c r="K11480" s="9" t="s">
        <v>246</v>
      </c>
      <c r="L11480" s="9" t="s">
        <v>216</v>
      </c>
      <c r="M11480" s="9" t="s">
        <v>1050</v>
      </c>
      <c r="N11480" s="9" t="s">
        <v>196</v>
      </c>
      <c r="O11480" s="9" t="s">
        <v>116</v>
      </c>
      <c r="P11480" s="9" t="s">
        <v>295</v>
      </c>
      <c r="Q11480" s="9" t="s">
        <v>219</v>
      </c>
      <c r="R11480" s="9">
        <v>1</v>
      </c>
      <c r="S11480" s="9">
        <v>84</v>
      </c>
      <c r="U11480" s="9" t="s">
        <v>242</v>
      </c>
      <c r="W11480" s="9">
        <v>2</v>
      </c>
      <c r="X11480" s="9">
        <f>INDEX(SLA_Policy!$D$2:$D$5,MATCH(F11480,SLA_Policy!$A$2:$A$5,0))</f>
        <v>72</v>
      </c>
      <c r="Y11480" s="9" t="str">
        <f>IF(E11480="Cancelled","Excluded",IF(D11480="",IF((SLA_Policy!$B$8-B11480)*24&gt;X11480,"Open - Breached","Open - On Track"),IF((D11480-B11480)*24&lt;=X11480,"Met","Breached")))</f>
        <v>Met</v>
      </c>
    </row>
    <row r="11481" spans="1:25" x14ac:dyDescent="0.25">
      <c r="A11481" s="9" t="s">
        <v>16191</v>
      </c>
      <c r="B11481" s="23">
        <v>46250.470138888901</v>
      </c>
      <c r="C11481" s="23">
        <v>46251.301388888904</v>
      </c>
      <c r="D11481" s="23">
        <v>46251.306944444397</v>
      </c>
      <c r="E11481" s="9" t="s">
        <v>212</v>
      </c>
      <c r="F11481" s="9" t="s">
        <v>188</v>
      </c>
      <c r="G11481" s="9" t="s">
        <v>213</v>
      </c>
      <c r="H11481" s="9" t="s">
        <v>167</v>
      </c>
      <c r="I11481" s="9" t="s">
        <v>362</v>
      </c>
      <c r="J11481" s="9" t="s">
        <v>16192</v>
      </c>
      <c r="K11481" s="9" t="s">
        <v>246</v>
      </c>
      <c r="L11481" s="9" t="s">
        <v>311</v>
      </c>
      <c r="M11481" s="9" t="s">
        <v>3010</v>
      </c>
      <c r="N11481" s="9" t="s">
        <v>197</v>
      </c>
      <c r="O11481" s="9" t="s">
        <v>116</v>
      </c>
      <c r="P11481" s="9" t="s">
        <v>551</v>
      </c>
      <c r="Q11481" s="9" t="s">
        <v>219</v>
      </c>
      <c r="R11481" s="9">
        <v>0</v>
      </c>
      <c r="S11481" s="9">
        <v>40</v>
      </c>
      <c r="T11481" s="9" t="s">
        <v>220</v>
      </c>
      <c r="U11481" s="9" t="s">
        <v>248</v>
      </c>
      <c r="W11481" s="9">
        <v>4</v>
      </c>
      <c r="X11481" s="9">
        <f>INDEX(SLA_Policy!$D$2:$D$5,MATCH(F11481,SLA_Policy!$A$2:$A$5,0))</f>
        <v>72</v>
      </c>
      <c r="Y11481" s="9" t="str">
        <f>IF(E11481="Cancelled","Excluded",IF(D11481="",IF((SLA_Policy!$B$8-B11481)*24&gt;X11481,"Open - Breached","Open - On Track"),IF((D11481-B11481)*24&lt;=X11481,"Met","Breached")))</f>
        <v>Met</v>
      </c>
    </row>
    <row r="11482" spans="1:25" x14ac:dyDescent="0.25">
      <c r="A11482" s="9" t="s">
        <v>16193</v>
      </c>
      <c r="B11482" s="23">
        <v>46250.659027777801</v>
      </c>
      <c r="C11482" s="23">
        <v>46251.364583333299</v>
      </c>
      <c r="D11482" s="23">
        <v>46252.484027777798</v>
      </c>
      <c r="E11482" s="9" t="s">
        <v>212</v>
      </c>
      <c r="F11482" s="9" t="s">
        <v>188</v>
      </c>
      <c r="G11482" s="9" t="s">
        <v>236</v>
      </c>
      <c r="H11482" s="9" t="s">
        <v>161</v>
      </c>
      <c r="I11482" s="9" t="s">
        <v>237</v>
      </c>
      <c r="J11482" s="9" t="s">
        <v>332</v>
      </c>
      <c r="K11482" s="9" t="s">
        <v>246</v>
      </c>
      <c r="L11482" s="9" t="s">
        <v>351</v>
      </c>
      <c r="M11482" s="9" t="s">
        <v>3438</v>
      </c>
      <c r="N11482" s="9" t="s">
        <v>196</v>
      </c>
      <c r="O11482" s="9" t="s">
        <v>177</v>
      </c>
      <c r="P11482" s="9" t="s">
        <v>942</v>
      </c>
      <c r="Q11482" s="9" t="s">
        <v>219</v>
      </c>
      <c r="R11482" s="9">
        <v>0</v>
      </c>
      <c r="S11482" s="9">
        <v>5</v>
      </c>
      <c r="U11482" s="9" t="s">
        <v>242</v>
      </c>
      <c r="X11482" s="9">
        <f>INDEX(SLA_Policy!$D$2:$D$5,MATCH(F11482,SLA_Policy!$A$2:$A$5,0))</f>
        <v>72</v>
      </c>
      <c r="Y11482" s="9" t="str">
        <f>IF(E11482="Cancelled","Excluded",IF(D11482="",IF((SLA_Policy!$B$8-B11482)*24&gt;X11482,"Open - Breached","Open - On Track"),IF((D11482-B11482)*24&lt;=X11482,"Met","Breached")))</f>
        <v>Met</v>
      </c>
    </row>
    <row r="11483" spans="1:25" x14ac:dyDescent="0.25">
      <c r="A11483" s="9" t="s">
        <v>16194</v>
      </c>
      <c r="B11483" s="23">
        <v>46251.3</v>
      </c>
      <c r="C11483" s="23">
        <v>46251.309027777803</v>
      </c>
      <c r="D11483" s="23">
        <v>46251.366666666698</v>
      </c>
      <c r="E11483" s="9" t="s">
        <v>212</v>
      </c>
      <c r="F11483" s="9" t="s">
        <v>188</v>
      </c>
      <c r="G11483" s="9" t="s">
        <v>213</v>
      </c>
      <c r="H11483" s="9" t="s">
        <v>162</v>
      </c>
      <c r="I11483" s="9" t="s">
        <v>393</v>
      </c>
      <c r="J11483" s="9" t="s">
        <v>840</v>
      </c>
      <c r="K11483" s="9" t="s">
        <v>215</v>
      </c>
      <c r="L11483" s="9" t="s">
        <v>293</v>
      </c>
      <c r="M11483" s="9" t="s">
        <v>2329</v>
      </c>
      <c r="N11483" s="9" t="s">
        <v>196</v>
      </c>
      <c r="O11483" s="9" t="s">
        <v>179</v>
      </c>
      <c r="P11483" s="9" t="s">
        <v>284</v>
      </c>
      <c r="Q11483" s="9" t="s">
        <v>219</v>
      </c>
      <c r="R11483" s="9">
        <v>0</v>
      </c>
      <c r="S11483" s="9">
        <v>23</v>
      </c>
      <c r="U11483" s="9" t="s">
        <v>248</v>
      </c>
      <c r="X11483" s="9">
        <f>INDEX(SLA_Policy!$D$2:$D$5,MATCH(F11483,SLA_Policy!$A$2:$A$5,0))</f>
        <v>72</v>
      </c>
      <c r="Y11483" s="9" t="str">
        <f>IF(E11483="Cancelled","Excluded",IF(D11483="",IF((SLA_Policy!$B$8-B11483)*24&gt;X11483,"Open - Breached","Open - On Track"),IF((D11483-B11483)*24&lt;=X11483,"Met","Breached")))</f>
        <v>Met</v>
      </c>
    </row>
    <row r="11484" spans="1:25" x14ac:dyDescent="0.25">
      <c r="A11484" s="9" t="s">
        <v>16195</v>
      </c>
      <c r="B11484" s="23">
        <v>46251.319444444503</v>
      </c>
      <c r="C11484" s="23">
        <v>46251.398611111101</v>
      </c>
      <c r="D11484" s="23">
        <v>46258.395833333299</v>
      </c>
      <c r="E11484" s="9" t="s">
        <v>212</v>
      </c>
      <c r="F11484" s="9" t="s">
        <v>189</v>
      </c>
      <c r="G11484" s="9" t="s">
        <v>213</v>
      </c>
      <c r="H11484" s="9" t="s">
        <v>163</v>
      </c>
      <c r="I11484" s="9" t="s">
        <v>250</v>
      </c>
      <c r="J11484" s="9" t="s">
        <v>251</v>
      </c>
      <c r="K11484" s="9" t="s">
        <v>303</v>
      </c>
      <c r="L11484" s="9" t="s">
        <v>104</v>
      </c>
      <c r="M11484" s="9" t="s">
        <v>3990</v>
      </c>
      <c r="N11484" s="9" t="s">
        <v>197</v>
      </c>
      <c r="O11484" s="9" t="s">
        <v>176</v>
      </c>
      <c r="P11484" s="9" t="s">
        <v>330</v>
      </c>
      <c r="Q11484" s="9" t="s">
        <v>219</v>
      </c>
      <c r="R11484" s="9">
        <v>0</v>
      </c>
      <c r="S11484" s="9">
        <v>32</v>
      </c>
      <c r="T11484" s="9" t="s">
        <v>136</v>
      </c>
      <c r="U11484" s="9" t="s">
        <v>230</v>
      </c>
      <c r="X11484" s="9">
        <f>INDEX(SLA_Policy!$D$2:$D$5,MATCH(F11484,SLA_Policy!$A$2:$A$5,0))</f>
        <v>120</v>
      </c>
      <c r="Y11484" s="9" t="str">
        <f>IF(E11484="Cancelled","Excluded",IF(D11484="",IF((SLA_Policy!$B$8-B11484)*24&gt;X11484,"Open - Breached","Open - On Track"),IF((D11484-B11484)*24&lt;=X11484,"Met","Breached")))</f>
        <v>Breached</v>
      </c>
    </row>
    <row r="11485" spans="1:25" x14ac:dyDescent="0.25">
      <c r="A11485" s="9" t="s">
        <v>16196</v>
      </c>
      <c r="B11485" s="23">
        <v>46251.320138888899</v>
      </c>
      <c r="C11485" s="23">
        <v>46251.3305555556</v>
      </c>
      <c r="D11485" s="23">
        <v>46251.522916666698</v>
      </c>
      <c r="E11485" s="9" t="s">
        <v>212</v>
      </c>
      <c r="F11485" s="9" t="s">
        <v>188</v>
      </c>
      <c r="G11485" s="9" t="s">
        <v>213</v>
      </c>
      <c r="H11485" s="9" t="s">
        <v>163</v>
      </c>
      <c r="I11485" s="9" t="s">
        <v>223</v>
      </c>
      <c r="J11485" s="9" t="s">
        <v>7328</v>
      </c>
      <c r="K11485" s="9" t="s">
        <v>239</v>
      </c>
      <c r="L11485" s="9" t="s">
        <v>226</v>
      </c>
      <c r="M11485" s="9" t="s">
        <v>1487</v>
      </c>
      <c r="N11485" s="9" t="s">
        <v>198</v>
      </c>
      <c r="O11485" s="9" t="s">
        <v>176</v>
      </c>
      <c r="P11485" s="9" t="s">
        <v>503</v>
      </c>
      <c r="Q11485" s="9" t="s">
        <v>219</v>
      </c>
      <c r="R11485" s="9">
        <v>0</v>
      </c>
      <c r="S11485" s="9">
        <v>83</v>
      </c>
      <c r="T11485" s="9" t="s">
        <v>136</v>
      </c>
      <c r="U11485" s="9" t="s">
        <v>230</v>
      </c>
      <c r="W11485" s="9">
        <v>5</v>
      </c>
      <c r="X11485" s="9">
        <f>INDEX(SLA_Policy!$D$2:$D$5,MATCH(F11485,SLA_Policy!$A$2:$A$5,0))</f>
        <v>72</v>
      </c>
      <c r="Y11485" s="9" t="str">
        <f>IF(E11485="Cancelled","Excluded",IF(D11485="",IF((SLA_Policy!$B$8-B11485)*24&gt;X11485,"Open - Breached","Open - On Track"),IF((D11485-B11485)*24&lt;=X11485,"Met","Breached")))</f>
        <v>Met</v>
      </c>
    </row>
    <row r="11486" spans="1:25" x14ac:dyDescent="0.25">
      <c r="A11486" s="9" t="s">
        <v>16197</v>
      </c>
      <c r="B11486" s="23">
        <v>46251.324999999997</v>
      </c>
      <c r="C11486" s="23">
        <v>46251.331944444399</v>
      </c>
      <c r="D11486" s="23">
        <v>46251.519444444399</v>
      </c>
      <c r="E11486" s="9" t="s">
        <v>212</v>
      </c>
      <c r="F11486" s="9" t="s">
        <v>189</v>
      </c>
      <c r="G11486" s="9" t="s">
        <v>213</v>
      </c>
      <c r="H11486" s="9" t="s">
        <v>88</v>
      </c>
      <c r="I11486" s="9" t="s">
        <v>92</v>
      </c>
      <c r="J11486" s="9" t="s">
        <v>214</v>
      </c>
      <c r="K11486" s="9" t="s">
        <v>303</v>
      </c>
      <c r="L11486" s="9" t="s">
        <v>293</v>
      </c>
      <c r="M11486" s="9" t="s">
        <v>3379</v>
      </c>
      <c r="N11486" s="9" t="s">
        <v>200</v>
      </c>
      <c r="O11486" s="9" t="s">
        <v>116</v>
      </c>
      <c r="P11486" s="9" t="s">
        <v>234</v>
      </c>
      <c r="Q11486" s="9" t="s">
        <v>219</v>
      </c>
      <c r="R11486" s="9">
        <v>0</v>
      </c>
      <c r="S11486" s="9">
        <v>59</v>
      </c>
      <c r="T11486" s="9" t="s">
        <v>136</v>
      </c>
      <c r="U11486" s="9" t="s">
        <v>266</v>
      </c>
      <c r="X11486" s="9">
        <f>INDEX(SLA_Policy!$D$2:$D$5,MATCH(F11486,SLA_Policy!$A$2:$A$5,0))</f>
        <v>120</v>
      </c>
      <c r="Y11486" s="9" t="str">
        <f>IF(E11486="Cancelled","Excluded",IF(D11486="",IF((SLA_Policy!$B$8-B11486)*24&gt;X11486,"Open - Breached","Open - On Track"),IF((D11486-B11486)*24&lt;=X11486,"Met","Breached")))</f>
        <v>Met</v>
      </c>
    </row>
    <row r="11487" spans="1:25" x14ac:dyDescent="0.25">
      <c r="A11487" s="9" t="s">
        <v>16198</v>
      </c>
      <c r="B11487" s="23">
        <v>46251.327083333301</v>
      </c>
      <c r="C11487" s="23">
        <v>46251.403472222199</v>
      </c>
      <c r="D11487" s="23">
        <v>46252.631249999999</v>
      </c>
      <c r="E11487" s="9" t="s">
        <v>212</v>
      </c>
      <c r="F11487" s="9" t="s">
        <v>188</v>
      </c>
      <c r="G11487" s="9" t="s">
        <v>213</v>
      </c>
      <c r="H11487" s="9" t="s">
        <v>165</v>
      </c>
      <c r="I11487" s="9" t="s">
        <v>469</v>
      </c>
      <c r="J11487" s="9" t="s">
        <v>1007</v>
      </c>
      <c r="K11487" s="9" t="s">
        <v>303</v>
      </c>
      <c r="L11487" s="9" t="s">
        <v>270</v>
      </c>
      <c r="M11487" s="9" t="s">
        <v>1337</v>
      </c>
      <c r="N11487" s="9" t="s">
        <v>197</v>
      </c>
      <c r="O11487" s="9" t="s">
        <v>176</v>
      </c>
      <c r="P11487" s="9" t="s">
        <v>419</v>
      </c>
      <c r="Q11487" s="9" t="s">
        <v>219</v>
      </c>
      <c r="R11487" s="9">
        <v>0</v>
      </c>
      <c r="S11487" s="9">
        <v>14</v>
      </c>
      <c r="U11487" s="9" t="s">
        <v>266</v>
      </c>
      <c r="W11487" s="9">
        <v>5</v>
      </c>
      <c r="X11487" s="9">
        <f>INDEX(SLA_Policy!$D$2:$D$5,MATCH(F11487,SLA_Policy!$A$2:$A$5,0))</f>
        <v>72</v>
      </c>
      <c r="Y11487" s="9" t="str">
        <f>IF(E11487="Cancelled","Excluded",IF(D11487="",IF((SLA_Policy!$B$8-B11487)*24&gt;X11487,"Open - Breached","Open - On Track"),IF((D11487-B11487)*24&lt;=X11487,"Met","Breached")))</f>
        <v>Met</v>
      </c>
    </row>
    <row r="11488" spans="1:25" x14ac:dyDescent="0.25">
      <c r="A11488" s="9" t="s">
        <v>16199</v>
      </c>
      <c r="B11488" s="23">
        <v>46251.329166666699</v>
      </c>
      <c r="C11488" s="23">
        <v>46251.356249999997</v>
      </c>
      <c r="D11488" s="23">
        <v>46251.608333333301</v>
      </c>
      <c r="E11488" s="9" t="s">
        <v>212</v>
      </c>
      <c r="F11488" s="9" t="s">
        <v>188</v>
      </c>
      <c r="G11488" s="9" t="s">
        <v>213</v>
      </c>
      <c r="H11488" s="9" t="s">
        <v>162</v>
      </c>
      <c r="I11488" s="9" t="s">
        <v>345</v>
      </c>
      <c r="J11488" s="9" t="s">
        <v>8925</v>
      </c>
      <c r="K11488" s="9" t="s">
        <v>246</v>
      </c>
      <c r="L11488" s="9" t="s">
        <v>226</v>
      </c>
      <c r="M11488" s="9" t="s">
        <v>5591</v>
      </c>
      <c r="N11488" s="9" t="s">
        <v>196</v>
      </c>
      <c r="O11488" s="9" t="s">
        <v>116</v>
      </c>
      <c r="P11488" s="9" t="s">
        <v>342</v>
      </c>
      <c r="Q11488" s="9" t="s">
        <v>219</v>
      </c>
      <c r="R11488" s="9">
        <v>0</v>
      </c>
      <c r="S11488" s="9">
        <v>10</v>
      </c>
      <c r="U11488" s="9" t="s">
        <v>290</v>
      </c>
      <c r="W11488" s="9">
        <v>5</v>
      </c>
      <c r="X11488" s="9">
        <f>INDEX(SLA_Policy!$D$2:$D$5,MATCH(F11488,SLA_Policy!$A$2:$A$5,0))</f>
        <v>72</v>
      </c>
      <c r="Y11488" s="9" t="str">
        <f>IF(E11488="Cancelled","Excluded",IF(D11488="",IF((SLA_Policy!$B$8-B11488)*24&gt;X11488,"Open - Breached","Open - On Track"),IF((D11488-B11488)*24&lt;=X11488,"Met","Breached")))</f>
        <v>Met</v>
      </c>
    </row>
    <row r="11489" spans="1:25" x14ac:dyDescent="0.25">
      <c r="A11489" s="9" t="s">
        <v>16200</v>
      </c>
      <c r="B11489" s="23">
        <v>46251.337500000001</v>
      </c>
      <c r="C11489" s="23">
        <v>46251.345138888901</v>
      </c>
      <c r="D11489" s="23">
        <v>46253.381944444503</v>
      </c>
      <c r="E11489" s="9" t="s">
        <v>212</v>
      </c>
      <c r="F11489" s="9" t="s">
        <v>188</v>
      </c>
      <c r="G11489" s="9" t="s">
        <v>213</v>
      </c>
      <c r="H11489" s="9" t="s">
        <v>165</v>
      </c>
      <c r="I11489" s="9" t="s">
        <v>469</v>
      </c>
      <c r="J11489" s="9" t="s">
        <v>16201</v>
      </c>
      <c r="K11489" s="9" t="s">
        <v>246</v>
      </c>
      <c r="L11489" s="9" t="s">
        <v>104</v>
      </c>
      <c r="M11489" s="9" t="s">
        <v>1597</v>
      </c>
      <c r="N11489" s="9" t="s">
        <v>199</v>
      </c>
      <c r="O11489" s="9" t="s">
        <v>176</v>
      </c>
      <c r="P11489" s="9" t="s">
        <v>503</v>
      </c>
      <c r="Q11489" s="9" t="s">
        <v>219</v>
      </c>
      <c r="R11489" s="9">
        <v>0</v>
      </c>
      <c r="S11489" s="9">
        <v>22</v>
      </c>
      <c r="U11489" s="9" t="s">
        <v>230</v>
      </c>
      <c r="X11489" s="9">
        <f>INDEX(SLA_Policy!$D$2:$D$5,MATCH(F11489,SLA_Policy!$A$2:$A$5,0))</f>
        <v>72</v>
      </c>
      <c r="Y11489" s="9" t="str">
        <f>IF(E11489="Cancelled","Excluded",IF(D11489="",IF((SLA_Policy!$B$8-B11489)*24&gt;X11489,"Open - Breached","Open - On Track"),IF((D11489-B11489)*24&lt;=X11489,"Met","Breached")))</f>
        <v>Met</v>
      </c>
    </row>
    <row r="11490" spans="1:25" x14ac:dyDescent="0.25">
      <c r="A11490" s="9" t="s">
        <v>16202</v>
      </c>
      <c r="B11490" s="23">
        <v>46251.339583333298</v>
      </c>
      <c r="C11490" s="23">
        <v>46251.412499999999</v>
      </c>
      <c r="D11490" s="23">
        <v>46252.406944444498</v>
      </c>
      <c r="E11490" s="9" t="s">
        <v>212</v>
      </c>
      <c r="F11490" s="9" t="s">
        <v>188</v>
      </c>
      <c r="G11490" s="9" t="s">
        <v>213</v>
      </c>
      <c r="H11490" s="9" t="s">
        <v>167</v>
      </c>
      <c r="I11490" s="9" t="s">
        <v>362</v>
      </c>
      <c r="J11490" s="9" t="s">
        <v>16203</v>
      </c>
      <c r="K11490" s="9" t="s">
        <v>215</v>
      </c>
      <c r="L11490" s="9" t="s">
        <v>226</v>
      </c>
      <c r="M11490" s="9" t="s">
        <v>6750</v>
      </c>
      <c r="N11490" s="9" t="s">
        <v>196</v>
      </c>
      <c r="O11490" s="9" t="s">
        <v>176</v>
      </c>
      <c r="P11490" s="9" t="s">
        <v>503</v>
      </c>
      <c r="Q11490" s="9" t="s">
        <v>219</v>
      </c>
      <c r="R11490" s="9">
        <v>0</v>
      </c>
      <c r="S11490" s="9">
        <v>21</v>
      </c>
      <c r="U11490" s="9" t="s">
        <v>266</v>
      </c>
      <c r="W11490" s="9">
        <v>5</v>
      </c>
      <c r="X11490" s="9">
        <f>INDEX(SLA_Policy!$D$2:$D$5,MATCH(F11490,SLA_Policy!$A$2:$A$5,0))</f>
        <v>72</v>
      </c>
      <c r="Y11490" s="9" t="str">
        <f>IF(E11490="Cancelled","Excluded",IF(D11490="",IF((SLA_Policy!$B$8-B11490)*24&gt;X11490,"Open - Breached","Open - On Track"),IF((D11490-B11490)*24&lt;=X11490,"Met","Breached")))</f>
        <v>Met</v>
      </c>
    </row>
    <row r="11491" spans="1:25" x14ac:dyDescent="0.25">
      <c r="A11491" s="9" t="s">
        <v>16204</v>
      </c>
      <c r="B11491" s="23">
        <v>46251.340277777803</v>
      </c>
      <c r="C11491" s="23">
        <v>46251.629166666702</v>
      </c>
      <c r="D11491" s="23">
        <v>46252.376388888901</v>
      </c>
      <c r="E11491" s="9" t="s">
        <v>212</v>
      </c>
      <c r="F11491" s="9" t="s">
        <v>189</v>
      </c>
      <c r="G11491" s="9" t="s">
        <v>213</v>
      </c>
      <c r="H11491" s="9" t="s">
        <v>88</v>
      </c>
      <c r="I11491" s="9" t="s">
        <v>268</v>
      </c>
      <c r="J11491" s="9" t="s">
        <v>3371</v>
      </c>
      <c r="K11491" s="9" t="s">
        <v>215</v>
      </c>
      <c r="L11491" s="9" t="s">
        <v>216</v>
      </c>
      <c r="M11491" s="9" t="s">
        <v>5541</v>
      </c>
      <c r="N11491" s="9" t="s">
        <v>196</v>
      </c>
      <c r="O11491" s="9" t="s">
        <v>176</v>
      </c>
      <c r="P11491" s="9" t="s">
        <v>253</v>
      </c>
      <c r="Q11491" s="9" t="s">
        <v>273</v>
      </c>
      <c r="R11491" s="9">
        <v>0</v>
      </c>
      <c r="S11491" s="9">
        <v>47</v>
      </c>
      <c r="T11491" s="9" t="s">
        <v>136</v>
      </c>
      <c r="U11491" s="9" t="s">
        <v>661</v>
      </c>
      <c r="X11491" s="9">
        <f>INDEX(SLA_Policy!$D$2:$D$5,MATCH(F11491,SLA_Policy!$A$2:$A$5,0))</f>
        <v>120</v>
      </c>
      <c r="Y11491" s="9" t="str">
        <f>IF(E11491="Cancelled","Excluded",IF(D11491="",IF((SLA_Policy!$B$8-B11491)*24&gt;X11491,"Open - Breached","Open - On Track"),IF((D11491-B11491)*24&lt;=X11491,"Met","Breached")))</f>
        <v>Met</v>
      </c>
    </row>
    <row r="11492" spans="1:25" x14ac:dyDescent="0.25">
      <c r="A11492" s="9" t="s">
        <v>16205</v>
      </c>
      <c r="B11492" s="23">
        <v>46251.341666666704</v>
      </c>
      <c r="C11492" s="23">
        <v>46251.345833333296</v>
      </c>
      <c r="D11492" s="23">
        <v>46251.6965277778</v>
      </c>
      <c r="E11492" s="9" t="s">
        <v>212</v>
      </c>
      <c r="F11492" s="9" t="s">
        <v>188</v>
      </c>
      <c r="G11492" s="9" t="s">
        <v>213</v>
      </c>
      <c r="H11492" s="9" t="s">
        <v>162</v>
      </c>
      <c r="I11492" s="9" t="s">
        <v>244</v>
      </c>
      <c r="J11492" s="9" t="s">
        <v>970</v>
      </c>
      <c r="K11492" s="9" t="s">
        <v>225</v>
      </c>
      <c r="L11492" s="9" t="s">
        <v>216</v>
      </c>
      <c r="M11492" s="9" t="s">
        <v>965</v>
      </c>
      <c r="N11492" s="9" t="s">
        <v>198</v>
      </c>
      <c r="O11492" s="9" t="s">
        <v>179</v>
      </c>
      <c r="P11492" s="9" t="s">
        <v>284</v>
      </c>
      <c r="Q11492" s="9" t="s">
        <v>219</v>
      </c>
      <c r="R11492" s="9">
        <v>0</v>
      </c>
      <c r="S11492" s="9">
        <v>30</v>
      </c>
      <c r="U11492" s="9" t="s">
        <v>661</v>
      </c>
      <c r="W11492" s="9">
        <v>5</v>
      </c>
      <c r="X11492" s="9">
        <f>INDEX(SLA_Policy!$D$2:$D$5,MATCH(F11492,SLA_Policy!$A$2:$A$5,0))</f>
        <v>72</v>
      </c>
      <c r="Y11492" s="9" t="str">
        <f>IF(E11492="Cancelled","Excluded",IF(D11492="",IF((SLA_Policy!$B$8-B11492)*24&gt;X11492,"Open - Breached","Open - On Track"),IF((D11492-B11492)*24&lt;=X11492,"Met","Breached")))</f>
        <v>Met</v>
      </c>
    </row>
    <row r="11493" spans="1:25" x14ac:dyDescent="0.25">
      <c r="A11493" s="9" t="s">
        <v>16206</v>
      </c>
      <c r="B11493" s="23">
        <v>46251.343055555597</v>
      </c>
      <c r="C11493" s="23">
        <v>46251.395833333299</v>
      </c>
      <c r="D11493" s="23">
        <v>46252.379166666702</v>
      </c>
      <c r="E11493" s="9" t="s">
        <v>212</v>
      </c>
      <c r="F11493" s="9" t="s">
        <v>188</v>
      </c>
      <c r="G11493" s="9" t="s">
        <v>236</v>
      </c>
      <c r="H11493" s="9" t="s">
        <v>164</v>
      </c>
      <c r="I11493" s="9" t="s">
        <v>421</v>
      </c>
      <c r="J11493" s="9" t="s">
        <v>2690</v>
      </c>
      <c r="K11493" s="9" t="s">
        <v>215</v>
      </c>
      <c r="L11493" s="9" t="s">
        <v>104</v>
      </c>
      <c r="M11493" s="9" t="s">
        <v>1534</v>
      </c>
      <c r="N11493" s="9" t="s">
        <v>197</v>
      </c>
      <c r="O11493" s="9" t="s">
        <v>180</v>
      </c>
      <c r="P11493" s="9" t="s">
        <v>318</v>
      </c>
      <c r="Q11493" s="9" t="s">
        <v>219</v>
      </c>
      <c r="R11493" s="9">
        <v>0</v>
      </c>
      <c r="S11493" s="9">
        <v>21</v>
      </c>
      <c r="T11493" s="9" t="s">
        <v>343</v>
      </c>
      <c r="U11493" s="9" t="s">
        <v>242</v>
      </c>
      <c r="X11493" s="9">
        <f>INDEX(SLA_Policy!$D$2:$D$5,MATCH(F11493,SLA_Policy!$A$2:$A$5,0))</f>
        <v>72</v>
      </c>
      <c r="Y11493" s="9" t="str">
        <f>IF(E11493="Cancelled","Excluded",IF(D11493="",IF((SLA_Policy!$B$8-B11493)*24&gt;X11493,"Open - Breached","Open - On Track"),IF((D11493-B11493)*24&lt;=X11493,"Met","Breached")))</f>
        <v>Met</v>
      </c>
    </row>
    <row r="11494" spans="1:25" x14ac:dyDescent="0.25">
      <c r="A11494" s="9" t="s">
        <v>16207</v>
      </c>
      <c r="B11494" s="23">
        <v>46251.345833333296</v>
      </c>
      <c r="C11494" s="23">
        <v>46251.46875</v>
      </c>
      <c r="D11494" s="23">
        <v>46251.4819444444</v>
      </c>
      <c r="E11494" s="9" t="s">
        <v>212</v>
      </c>
      <c r="F11494" s="9" t="s">
        <v>188</v>
      </c>
      <c r="G11494" s="9" t="s">
        <v>213</v>
      </c>
      <c r="H11494" s="9" t="s">
        <v>162</v>
      </c>
      <c r="I11494" s="9" t="s">
        <v>393</v>
      </c>
      <c r="J11494" s="9" t="s">
        <v>546</v>
      </c>
      <c r="K11494" s="9" t="s">
        <v>215</v>
      </c>
      <c r="L11494" s="9" t="s">
        <v>216</v>
      </c>
      <c r="M11494" s="9" t="s">
        <v>3647</v>
      </c>
      <c r="N11494" s="9" t="s">
        <v>196</v>
      </c>
      <c r="O11494" s="9" t="s">
        <v>179</v>
      </c>
      <c r="P11494" s="9" t="s">
        <v>284</v>
      </c>
      <c r="Q11494" s="9" t="s">
        <v>219</v>
      </c>
      <c r="R11494" s="9">
        <v>0</v>
      </c>
      <c r="S11494" s="9">
        <v>16</v>
      </c>
      <c r="U11494" s="9" t="s">
        <v>376</v>
      </c>
      <c r="X11494" s="9">
        <f>INDEX(SLA_Policy!$D$2:$D$5,MATCH(F11494,SLA_Policy!$A$2:$A$5,0))</f>
        <v>72</v>
      </c>
      <c r="Y11494" s="9" t="str">
        <f>IF(E11494="Cancelled","Excluded",IF(D11494="",IF((SLA_Policy!$B$8-B11494)*24&gt;X11494,"Open - Breached","Open - On Track"),IF((D11494-B11494)*24&lt;=X11494,"Met","Breached")))</f>
        <v>Met</v>
      </c>
    </row>
    <row r="11495" spans="1:25" x14ac:dyDescent="0.25">
      <c r="A11495" s="9" t="s">
        <v>16208</v>
      </c>
      <c r="B11495" s="23">
        <v>46251.357638888898</v>
      </c>
      <c r="C11495" s="23">
        <v>46251.359722222202</v>
      </c>
      <c r="D11495" s="23">
        <v>46253.374305555597</v>
      </c>
      <c r="E11495" s="9" t="s">
        <v>212</v>
      </c>
      <c r="F11495" s="9" t="s">
        <v>189</v>
      </c>
      <c r="G11495" s="9" t="s">
        <v>213</v>
      </c>
      <c r="H11495" s="9" t="s">
        <v>162</v>
      </c>
      <c r="I11495" s="9" t="s">
        <v>345</v>
      </c>
      <c r="J11495" s="9" t="s">
        <v>1556</v>
      </c>
      <c r="K11495" s="9" t="s">
        <v>246</v>
      </c>
      <c r="L11495" s="9" t="s">
        <v>104</v>
      </c>
      <c r="M11495" s="9" t="s">
        <v>1398</v>
      </c>
      <c r="N11495" s="9" t="s">
        <v>198</v>
      </c>
      <c r="O11495" s="9" t="s">
        <v>116</v>
      </c>
      <c r="P11495" s="9" t="s">
        <v>342</v>
      </c>
      <c r="Q11495" s="9" t="s">
        <v>219</v>
      </c>
      <c r="R11495" s="9">
        <v>3</v>
      </c>
      <c r="S11495" s="9">
        <v>71</v>
      </c>
      <c r="U11495" s="9" t="s">
        <v>248</v>
      </c>
      <c r="X11495" s="9">
        <f>INDEX(SLA_Policy!$D$2:$D$5,MATCH(F11495,SLA_Policy!$A$2:$A$5,0))</f>
        <v>120</v>
      </c>
      <c r="Y11495" s="9" t="str">
        <f>IF(E11495="Cancelled","Excluded",IF(D11495="",IF((SLA_Policy!$B$8-B11495)*24&gt;X11495,"Open - Breached","Open - On Track"),IF((D11495-B11495)*24&lt;=X11495,"Met","Breached")))</f>
        <v>Met</v>
      </c>
    </row>
    <row r="11496" spans="1:25" x14ac:dyDescent="0.25">
      <c r="A11496" s="9" t="s">
        <v>16209</v>
      </c>
      <c r="B11496" s="23">
        <v>46251.360416666699</v>
      </c>
      <c r="C11496" s="23">
        <v>46251.363888888904</v>
      </c>
      <c r="D11496" s="23">
        <v>46251.431250000001</v>
      </c>
      <c r="E11496" s="9" t="s">
        <v>212</v>
      </c>
      <c r="F11496" s="9" t="s">
        <v>189</v>
      </c>
      <c r="G11496" s="9" t="s">
        <v>213</v>
      </c>
      <c r="H11496" s="9" t="s">
        <v>161</v>
      </c>
      <c r="I11496" s="9" t="s">
        <v>297</v>
      </c>
      <c r="J11496" s="9" t="s">
        <v>1341</v>
      </c>
      <c r="K11496" s="9" t="s">
        <v>215</v>
      </c>
      <c r="L11496" s="9" t="s">
        <v>311</v>
      </c>
      <c r="M11496" s="9" t="s">
        <v>2899</v>
      </c>
      <c r="N11496" s="9" t="s">
        <v>198</v>
      </c>
      <c r="O11496" s="9" t="s">
        <v>116</v>
      </c>
      <c r="P11496" s="9" t="s">
        <v>218</v>
      </c>
      <c r="Q11496" s="9" t="s">
        <v>219</v>
      </c>
      <c r="R11496" s="9">
        <v>0</v>
      </c>
      <c r="S11496" s="9">
        <v>16</v>
      </c>
      <c r="U11496" s="9" t="s">
        <v>266</v>
      </c>
      <c r="W11496" s="9">
        <v>5</v>
      </c>
      <c r="X11496" s="9">
        <f>INDEX(SLA_Policy!$D$2:$D$5,MATCH(F11496,SLA_Policy!$A$2:$A$5,0))</f>
        <v>120</v>
      </c>
      <c r="Y11496" s="9" t="str">
        <f>IF(E11496="Cancelled","Excluded",IF(D11496="",IF((SLA_Policy!$B$8-B11496)*24&gt;X11496,"Open - Breached","Open - On Track"),IF((D11496-B11496)*24&lt;=X11496,"Met","Breached")))</f>
        <v>Met</v>
      </c>
    </row>
    <row r="11497" spans="1:25" x14ac:dyDescent="0.25">
      <c r="A11497" s="9" t="s">
        <v>16210</v>
      </c>
      <c r="B11497" s="23">
        <v>46251.360416666699</v>
      </c>
      <c r="C11497" s="23">
        <v>46251.724305555603</v>
      </c>
      <c r="D11497" s="23">
        <v>46251.733333333301</v>
      </c>
      <c r="E11497" s="9" t="s">
        <v>212</v>
      </c>
      <c r="F11497" s="9" t="s">
        <v>188</v>
      </c>
      <c r="G11497" s="9" t="s">
        <v>213</v>
      </c>
      <c r="H11497" s="9" t="s">
        <v>161</v>
      </c>
      <c r="I11497" s="9" t="s">
        <v>454</v>
      </c>
      <c r="J11497" s="9" t="s">
        <v>5270</v>
      </c>
      <c r="K11497" s="9" t="s">
        <v>303</v>
      </c>
      <c r="L11497" s="9" t="s">
        <v>226</v>
      </c>
      <c r="M11497" s="9" t="s">
        <v>3336</v>
      </c>
      <c r="N11497" s="9" t="s">
        <v>197</v>
      </c>
      <c r="O11497" s="9" t="s">
        <v>177</v>
      </c>
      <c r="P11497" s="9" t="s">
        <v>457</v>
      </c>
      <c r="Q11497" s="9" t="s">
        <v>219</v>
      </c>
      <c r="R11497" s="9">
        <v>0</v>
      </c>
      <c r="S11497" s="9">
        <v>8</v>
      </c>
      <c r="U11497" s="9" t="s">
        <v>376</v>
      </c>
      <c r="W11497" s="9">
        <v>4</v>
      </c>
      <c r="X11497" s="9">
        <f>INDEX(SLA_Policy!$D$2:$D$5,MATCH(F11497,SLA_Policy!$A$2:$A$5,0))</f>
        <v>72</v>
      </c>
      <c r="Y11497" s="9" t="str">
        <f>IF(E11497="Cancelled","Excluded",IF(D11497="",IF((SLA_Policy!$B$8-B11497)*24&gt;X11497,"Open - Breached","Open - On Track"),IF((D11497-B11497)*24&lt;=X11497,"Met","Breached")))</f>
        <v>Met</v>
      </c>
    </row>
    <row r="11498" spans="1:25" x14ac:dyDescent="0.25">
      <c r="A11498" s="9" t="s">
        <v>16211</v>
      </c>
      <c r="B11498" s="23">
        <v>46251.3840277778</v>
      </c>
      <c r="C11498" s="23">
        <v>46251.386111111096</v>
      </c>
      <c r="D11498" s="23">
        <v>46251.657638888901</v>
      </c>
      <c r="E11498" s="9" t="s">
        <v>212</v>
      </c>
      <c r="F11498" s="9" t="s">
        <v>189</v>
      </c>
      <c r="G11498" s="9" t="s">
        <v>213</v>
      </c>
      <c r="H11498" s="9" t="s">
        <v>164</v>
      </c>
      <c r="I11498" s="9" t="s">
        <v>478</v>
      </c>
      <c r="J11498" s="9" t="s">
        <v>1964</v>
      </c>
      <c r="K11498" s="9" t="s">
        <v>246</v>
      </c>
      <c r="L11498" s="9" t="s">
        <v>311</v>
      </c>
      <c r="M11498" s="9" t="s">
        <v>4235</v>
      </c>
      <c r="N11498" s="9" t="s">
        <v>200</v>
      </c>
      <c r="O11498" s="9" t="s">
        <v>178</v>
      </c>
      <c r="P11498" s="9" t="s">
        <v>360</v>
      </c>
      <c r="Q11498" s="9" t="s">
        <v>219</v>
      </c>
      <c r="R11498" s="9">
        <v>0</v>
      </c>
      <c r="S11498" s="9">
        <v>16</v>
      </c>
      <c r="T11498" s="9" t="s">
        <v>464</v>
      </c>
      <c r="U11498" s="9" t="s">
        <v>248</v>
      </c>
      <c r="X11498" s="9">
        <f>INDEX(SLA_Policy!$D$2:$D$5,MATCH(F11498,SLA_Policy!$A$2:$A$5,0))</f>
        <v>120</v>
      </c>
      <c r="Y11498" s="9" t="str">
        <f>IF(E11498="Cancelled","Excluded",IF(D11498="",IF((SLA_Policy!$B$8-B11498)*24&gt;X11498,"Open - Breached","Open - On Track"),IF((D11498-B11498)*24&lt;=X11498,"Met","Breached")))</f>
        <v>Met</v>
      </c>
    </row>
    <row r="11499" spans="1:25" x14ac:dyDescent="0.25">
      <c r="A11499" s="9" t="s">
        <v>16212</v>
      </c>
      <c r="B11499" s="23">
        <v>46251.395138888904</v>
      </c>
      <c r="C11499" s="23">
        <v>46251.4555555556</v>
      </c>
      <c r="D11499" s="23">
        <v>46251.533333333296</v>
      </c>
      <c r="E11499" s="9" t="s">
        <v>212</v>
      </c>
      <c r="F11499" s="9" t="s">
        <v>188</v>
      </c>
      <c r="G11499" s="9" t="s">
        <v>213</v>
      </c>
      <c r="H11499" s="9" t="s">
        <v>167</v>
      </c>
      <c r="I11499" s="9" t="s">
        <v>362</v>
      </c>
      <c r="J11499" s="9" t="s">
        <v>14820</v>
      </c>
      <c r="K11499" s="9" t="s">
        <v>246</v>
      </c>
      <c r="L11499" s="9" t="s">
        <v>216</v>
      </c>
      <c r="M11499" s="9" t="s">
        <v>1895</v>
      </c>
      <c r="N11499" s="9" t="s">
        <v>196</v>
      </c>
      <c r="O11499" s="9" t="s">
        <v>176</v>
      </c>
      <c r="P11499" s="9" t="s">
        <v>228</v>
      </c>
      <c r="Q11499" s="9" t="s">
        <v>219</v>
      </c>
      <c r="R11499" s="9">
        <v>0</v>
      </c>
      <c r="S11499" s="9">
        <v>30</v>
      </c>
      <c r="U11499" s="9" t="s">
        <v>290</v>
      </c>
      <c r="W11499" s="9">
        <v>4</v>
      </c>
      <c r="X11499" s="9">
        <f>INDEX(SLA_Policy!$D$2:$D$5,MATCH(F11499,SLA_Policy!$A$2:$A$5,0))</f>
        <v>72</v>
      </c>
      <c r="Y11499" s="9" t="str">
        <f>IF(E11499="Cancelled","Excluded",IF(D11499="",IF((SLA_Policy!$B$8-B11499)*24&gt;X11499,"Open - Breached","Open - On Track"),IF((D11499-B11499)*24&lt;=X11499,"Met","Breached")))</f>
        <v>Met</v>
      </c>
    </row>
    <row r="11500" spans="1:25" x14ac:dyDescent="0.25">
      <c r="A11500" s="9" t="s">
        <v>16213</v>
      </c>
      <c r="B11500" s="23">
        <v>46251.422222222202</v>
      </c>
      <c r="C11500" s="23">
        <v>46251.507638888899</v>
      </c>
      <c r="D11500" s="23">
        <v>46251.666666666701</v>
      </c>
      <c r="E11500" s="9" t="s">
        <v>212</v>
      </c>
      <c r="F11500" s="9" t="s">
        <v>188</v>
      </c>
      <c r="G11500" s="9" t="s">
        <v>213</v>
      </c>
      <c r="H11500" s="9" t="s">
        <v>167</v>
      </c>
      <c r="I11500" s="9" t="s">
        <v>362</v>
      </c>
      <c r="J11500" s="9" t="s">
        <v>16214</v>
      </c>
      <c r="K11500" s="9" t="s">
        <v>246</v>
      </c>
      <c r="L11500" s="9" t="s">
        <v>216</v>
      </c>
      <c r="M11500" s="9" t="s">
        <v>1979</v>
      </c>
      <c r="N11500" s="9" t="s">
        <v>196</v>
      </c>
      <c r="O11500" s="9" t="s">
        <v>116</v>
      </c>
      <c r="P11500" s="9" t="s">
        <v>551</v>
      </c>
      <c r="Q11500" s="9" t="s">
        <v>219</v>
      </c>
      <c r="R11500" s="9">
        <v>0</v>
      </c>
      <c r="S11500" s="9">
        <v>41</v>
      </c>
      <c r="U11500" s="9" t="s">
        <v>248</v>
      </c>
      <c r="X11500" s="9">
        <f>INDEX(SLA_Policy!$D$2:$D$5,MATCH(F11500,SLA_Policy!$A$2:$A$5,0))</f>
        <v>72</v>
      </c>
      <c r="Y11500" s="9" t="str">
        <f>IF(E11500="Cancelled","Excluded",IF(D11500="",IF((SLA_Policy!$B$8-B11500)*24&gt;X11500,"Open - Breached","Open - On Track"),IF((D11500-B11500)*24&lt;=X11500,"Met","Breached")))</f>
        <v>Met</v>
      </c>
    </row>
    <row r="11501" spans="1:25" x14ac:dyDescent="0.25">
      <c r="A11501" s="9" t="s">
        <v>16215</v>
      </c>
      <c r="B11501" s="23">
        <v>46251.422222222202</v>
      </c>
      <c r="C11501" s="23">
        <v>46251.436111111099</v>
      </c>
      <c r="D11501" s="23">
        <v>46253.3659722222</v>
      </c>
      <c r="E11501" s="9" t="s">
        <v>212</v>
      </c>
      <c r="F11501" s="9" t="s">
        <v>189</v>
      </c>
      <c r="G11501" s="9" t="s">
        <v>213</v>
      </c>
      <c r="H11501" s="9" t="s">
        <v>166</v>
      </c>
      <c r="I11501" s="9" t="s">
        <v>286</v>
      </c>
      <c r="J11501" s="9" t="s">
        <v>632</v>
      </c>
      <c r="K11501" s="9" t="s">
        <v>303</v>
      </c>
      <c r="L11501" s="9" t="s">
        <v>104</v>
      </c>
      <c r="M11501" s="9" t="s">
        <v>2326</v>
      </c>
      <c r="N11501" s="9" t="s">
        <v>197</v>
      </c>
      <c r="O11501" s="9" t="s">
        <v>181</v>
      </c>
      <c r="P11501" s="9" t="s">
        <v>445</v>
      </c>
      <c r="Q11501" s="9" t="s">
        <v>219</v>
      </c>
      <c r="R11501" s="9">
        <v>0</v>
      </c>
      <c r="S11501" s="9">
        <v>9</v>
      </c>
      <c r="U11501" s="9" t="s">
        <v>248</v>
      </c>
      <c r="W11501" s="9">
        <v>4</v>
      </c>
      <c r="X11501" s="9">
        <f>INDEX(SLA_Policy!$D$2:$D$5,MATCH(F11501,SLA_Policy!$A$2:$A$5,0))</f>
        <v>120</v>
      </c>
      <c r="Y11501" s="9" t="str">
        <f>IF(E11501="Cancelled","Excluded",IF(D11501="",IF((SLA_Policy!$B$8-B11501)*24&gt;X11501,"Open - Breached","Open - On Track"),IF((D11501-B11501)*24&lt;=X11501,"Met","Breached")))</f>
        <v>Met</v>
      </c>
    </row>
    <row r="11502" spans="1:25" x14ac:dyDescent="0.25">
      <c r="A11502" s="9" t="s">
        <v>16216</v>
      </c>
      <c r="B11502" s="23">
        <v>46251.429166666698</v>
      </c>
      <c r="C11502" s="23">
        <v>46252.301388888904</v>
      </c>
      <c r="D11502" s="23">
        <v>46258.401388888902</v>
      </c>
      <c r="E11502" s="9" t="s">
        <v>212</v>
      </c>
      <c r="F11502" s="9" t="s">
        <v>189</v>
      </c>
      <c r="G11502" s="9" t="s">
        <v>213</v>
      </c>
      <c r="H11502" s="9" t="s">
        <v>167</v>
      </c>
      <c r="I11502" s="9" t="s">
        <v>362</v>
      </c>
      <c r="J11502" s="9" t="s">
        <v>16217</v>
      </c>
      <c r="K11502" s="9" t="s">
        <v>246</v>
      </c>
      <c r="L11502" s="9" t="s">
        <v>104</v>
      </c>
      <c r="M11502" s="9" t="s">
        <v>1891</v>
      </c>
      <c r="N11502" s="9" t="s">
        <v>196</v>
      </c>
      <c r="O11502" s="9" t="s">
        <v>176</v>
      </c>
      <c r="P11502" s="9" t="s">
        <v>330</v>
      </c>
      <c r="Q11502" s="9" t="s">
        <v>219</v>
      </c>
      <c r="R11502" s="9">
        <v>0</v>
      </c>
      <c r="S11502" s="9">
        <v>41</v>
      </c>
      <c r="T11502" s="9" t="s">
        <v>220</v>
      </c>
      <c r="U11502" s="9" t="s">
        <v>248</v>
      </c>
      <c r="W11502" s="9">
        <v>4</v>
      </c>
      <c r="X11502" s="9">
        <f>INDEX(SLA_Policy!$D$2:$D$5,MATCH(F11502,SLA_Policy!$A$2:$A$5,0))</f>
        <v>120</v>
      </c>
      <c r="Y11502" s="9" t="str">
        <f>IF(E11502="Cancelled","Excluded",IF(D11502="",IF((SLA_Policy!$B$8-B11502)*24&gt;X11502,"Open - Breached","Open - On Track"),IF((D11502-B11502)*24&lt;=X11502,"Met","Breached")))</f>
        <v>Breached</v>
      </c>
    </row>
    <row r="11503" spans="1:25" x14ac:dyDescent="0.25">
      <c r="A11503" s="9" t="s">
        <v>16218</v>
      </c>
      <c r="B11503" s="23">
        <v>46251.438888888901</v>
      </c>
      <c r="C11503" s="23">
        <v>46251.459027777797</v>
      </c>
      <c r="D11503" s="23">
        <v>46251.499305555597</v>
      </c>
      <c r="E11503" s="9" t="s">
        <v>212</v>
      </c>
      <c r="F11503" s="9" t="s">
        <v>188</v>
      </c>
      <c r="G11503" s="9" t="s">
        <v>213</v>
      </c>
      <c r="H11503" s="9" t="s">
        <v>165</v>
      </c>
      <c r="I11503" s="9" t="s">
        <v>469</v>
      </c>
      <c r="J11503" s="9" t="s">
        <v>1233</v>
      </c>
      <c r="K11503" s="9" t="s">
        <v>246</v>
      </c>
      <c r="L11503" s="9" t="s">
        <v>311</v>
      </c>
      <c r="M11503" s="9" t="s">
        <v>2910</v>
      </c>
      <c r="N11503" s="9" t="s">
        <v>196</v>
      </c>
      <c r="O11503" s="9" t="s">
        <v>176</v>
      </c>
      <c r="P11503" s="9" t="s">
        <v>570</v>
      </c>
      <c r="Q11503" s="9" t="s">
        <v>219</v>
      </c>
      <c r="R11503" s="9">
        <v>0</v>
      </c>
      <c r="S11503" s="9">
        <v>13</v>
      </c>
      <c r="U11503" s="9" t="s">
        <v>266</v>
      </c>
      <c r="X11503" s="9">
        <f>INDEX(SLA_Policy!$D$2:$D$5,MATCH(F11503,SLA_Policy!$A$2:$A$5,0))</f>
        <v>72</v>
      </c>
      <c r="Y11503" s="9" t="str">
        <f>IF(E11503="Cancelled","Excluded",IF(D11503="",IF((SLA_Policy!$B$8-B11503)*24&gt;X11503,"Open - Breached","Open - On Track"),IF((D11503-B11503)*24&lt;=X11503,"Met","Breached")))</f>
        <v>Met</v>
      </c>
    </row>
    <row r="11504" spans="1:25" x14ac:dyDescent="0.25">
      <c r="A11504" s="9" t="s">
        <v>16219</v>
      </c>
      <c r="B11504" s="23">
        <v>46251.443749999999</v>
      </c>
      <c r="C11504" s="23">
        <v>46251.456250000003</v>
      </c>
      <c r="D11504" s="23">
        <v>46252.403472222199</v>
      </c>
      <c r="E11504" s="9" t="s">
        <v>212</v>
      </c>
      <c r="F11504" s="9" t="s">
        <v>188</v>
      </c>
      <c r="G11504" s="9" t="s">
        <v>213</v>
      </c>
      <c r="H11504" s="9" t="s">
        <v>163</v>
      </c>
      <c r="I11504" s="9" t="s">
        <v>223</v>
      </c>
      <c r="J11504" s="9" t="s">
        <v>224</v>
      </c>
      <c r="K11504" s="9" t="s">
        <v>239</v>
      </c>
      <c r="L11504" s="9" t="s">
        <v>311</v>
      </c>
      <c r="M11504" s="9" t="s">
        <v>2049</v>
      </c>
      <c r="N11504" s="9" t="s">
        <v>196</v>
      </c>
      <c r="O11504" s="9" t="s">
        <v>176</v>
      </c>
      <c r="P11504" s="9" t="s">
        <v>503</v>
      </c>
      <c r="Q11504" s="9" t="s">
        <v>219</v>
      </c>
      <c r="R11504" s="9">
        <v>0</v>
      </c>
      <c r="S11504" s="9">
        <v>55</v>
      </c>
      <c r="T11504" s="9" t="s">
        <v>229</v>
      </c>
      <c r="U11504" s="9" t="s">
        <v>266</v>
      </c>
      <c r="X11504" s="9">
        <f>INDEX(SLA_Policy!$D$2:$D$5,MATCH(F11504,SLA_Policy!$A$2:$A$5,0))</f>
        <v>72</v>
      </c>
      <c r="Y11504" s="9" t="str">
        <f>IF(E11504="Cancelled","Excluded",IF(D11504="",IF((SLA_Policy!$B$8-B11504)*24&gt;X11504,"Open - Breached","Open - On Track"),IF((D11504-B11504)*24&lt;=X11504,"Met","Breached")))</f>
        <v>Met</v>
      </c>
    </row>
    <row r="11505" spans="1:25" x14ac:dyDescent="0.25">
      <c r="A11505" s="9" t="s">
        <v>16220</v>
      </c>
      <c r="B11505" s="23">
        <v>46251.445833333302</v>
      </c>
      <c r="C11505" s="23">
        <v>46251.460416666698</v>
      </c>
      <c r="D11505" s="23">
        <v>46251.626388888901</v>
      </c>
      <c r="E11505" s="9" t="s">
        <v>212</v>
      </c>
      <c r="F11505" s="9" t="s">
        <v>188</v>
      </c>
      <c r="G11505" s="9" t="s">
        <v>213</v>
      </c>
      <c r="H11505" s="9" t="s">
        <v>167</v>
      </c>
      <c r="I11505" s="9" t="s">
        <v>362</v>
      </c>
      <c r="J11505" s="9" t="s">
        <v>16221</v>
      </c>
      <c r="K11505" s="9" t="s">
        <v>239</v>
      </c>
      <c r="L11505" s="9" t="s">
        <v>270</v>
      </c>
      <c r="M11505" s="9" t="s">
        <v>3653</v>
      </c>
      <c r="N11505" s="9" t="s">
        <v>197</v>
      </c>
      <c r="O11505" s="9" t="s">
        <v>116</v>
      </c>
      <c r="P11505" s="9" t="s">
        <v>342</v>
      </c>
      <c r="Q11505" s="9" t="s">
        <v>219</v>
      </c>
      <c r="R11505" s="9">
        <v>0</v>
      </c>
      <c r="S11505" s="9">
        <v>25</v>
      </c>
      <c r="U11505" s="9" t="s">
        <v>266</v>
      </c>
      <c r="W11505" s="9">
        <v>4</v>
      </c>
      <c r="X11505" s="9">
        <f>INDEX(SLA_Policy!$D$2:$D$5,MATCH(F11505,SLA_Policy!$A$2:$A$5,0))</f>
        <v>72</v>
      </c>
      <c r="Y11505" s="9" t="str">
        <f>IF(E11505="Cancelled","Excluded",IF(D11505="",IF((SLA_Policy!$B$8-B11505)*24&gt;X11505,"Open - Breached","Open - On Track"),IF((D11505-B11505)*24&lt;=X11505,"Met","Breached")))</f>
        <v>Met</v>
      </c>
    </row>
    <row r="11506" spans="1:25" x14ac:dyDescent="0.25">
      <c r="A11506" s="9" t="s">
        <v>16222</v>
      </c>
      <c r="B11506" s="23">
        <v>46251.452777777798</v>
      </c>
      <c r="C11506" s="23">
        <v>46251.456250000003</v>
      </c>
      <c r="D11506" s="23">
        <v>46251.527777777803</v>
      </c>
      <c r="E11506" s="9" t="s">
        <v>212</v>
      </c>
      <c r="F11506" s="9" t="s">
        <v>189</v>
      </c>
      <c r="G11506" s="9" t="s">
        <v>213</v>
      </c>
      <c r="H11506" s="9" t="s">
        <v>161</v>
      </c>
      <c r="I11506" s="9" t="s">
        <v>389</v>
      </c>
      <c r="J11506" s="9" t="s">
        <v>3024</v>
      </c>
      <c r="K11506" s="9" t="s">
        <v>239</v>
      </c>
      <c r="L11506" s="9" t="s">
        <v>307</v>
      </c>
      <c r="M11506" s="9" t="s">
        <v>3395</v>
      </c>
      <c r="N11506" s="9" t="s">
        <v>198</v>
      </c>
      <c r="O11506" s="9" t="s">
        <v>116</v>
      </c>
      <c r="P11506" s="9" t="s">
        <v>258</v>
      </c>
      <c r="Q11506" s="9" t="s">
        <v>219</v>
      </c>
      <c r="R11506" s="9">
        <v>0</v>
      </c>
      <c r="S11506" s="9">
        <v>6</v>
      </c>
      <c r="U11506" s="9" t="s">
        <v>221</v>
      </c>
      <c r="X11506" s="9">
        <f>INDEX(SLA_Policy!$D$2:$D$5,MATCH(F11506,SLA_Policy!$A$2:$A$5,0))</f>
        <v>120</v>
      </c>
      <c r="Y11506" s="9" t="str">
        <f>IF(E11506="Cancelled","Excluded",IF(D11506="",IF((SLA_Policy!$B$8-B11506)*24&gt;X11506,"Open - Breached","Open - On Track"),IF((D11506-B11506)*24&lt;=X11506,"Met","Breached")))</f>
        <v>Met</v>
      </c>
    </row>
    <row r="11507" spans="1:25" x14ac:dyDescent="0.25">
      <c r="A11507" s="9" t="s">
        <v>16223</v>
      </c>
      <c r="B11507" s="23">
        <v>46251.463888888902</v>
      </c>
      <c r="C11507" s="23">
        <v>46251.704861111102</v>
      </c>
      <c r="D11507" s="23">
        <v>46251.71875</v>
      </c>
      <c r="E11507" s="9" t="s">
        <v>212</v>
      </c>
      <c r="F11507" s="9" t="s">
        <v>188</v>
      </c>
      <c r="G11507" s="9" t="s">
        <v>213</v>
      </c>
      <c r="H11507" s="9" t="s">
        <v>162</v>
      </c>
      <c r="I11507" s="9" t="s">
        <v>345</v>
      </c>
      <c r="J11507" s="9" t="s">
        <v>3910</v>
      </c>
      <c r="K11507" s="9" t="s">
        <v>303</v>
      </c>
      <c r="L11507" s="9" t="s">
        <v>104</v>
      </c>
      <c r="M11507" s="9" t="s">
        <v>5165</v>
      </c>
      <c r="N11507" s="9" t="s">
        <v>197</v>
      </c>
      <c r="O11507" s="9" t="s">
        <v>179</v>
      </c>
      <c r="P11507" s="9" t="s">
        <v>337</v>
      </c>
      <c r="Q11507" s="9" t="s">
        <v>219</v>
      </c>
      <c r="R11507" s="9">
        <v>0</v>
      </c>
      <c r="S11507" s="9">
        <v>39</v>
      </c>
      <c r="U11507" s="9" t="s">
        <v>248</v>
      </c>
      <c r="X11507" s="9">
        <f>INDEX(SLA_Policy!$D$2:$D$5,MATCH(F11507,SLA_Policy!$A$2:$A$5,0))</f>
        <v>72</v>
      </c>
      <c r="Y11507" s="9" t="str">
        <f>IF(E11507="Cancelled","Excluded",IF(D11507="",IF((SLA_Policy!$B$8-B11507)*24&gt;X11507,"Open - Breached","Open - On Track"),IF((D11507-B11507)*24&lt;=X11507,"Met","Breached")))</f>
        <v>Met</v>
      </c>
    </row>
    <row r="11508" spans="1:25" x14ac:dyDescent="0.25">
      <c r="A11508" s="9" t="s">
        <v>16224</v>
      </c>
      <c r="B11508" s="23">
        <v>46251.471527777801</v>
      </c>
      <c r="C11508" s="23">
        <v>46251.5131944444</v>
      </c>
      <c r="D11508" s="23">
        <v>46252.335416666698</v>
      </c>
      <c r="E11508" s="9" t="s">
        <v>212</v>
      </c>
      <c r="F11508" s="9" t="s">
        <v>189</v>
      </c>
      <c r="G11508" s="9" t="s">
        <v>213</v>
      </c>
      <c r="H11508" s="9" t="s">
        <v>167</v>
      </c>
      <c r="I11508" s="9" t="s">
        <v>536</v>
      </c>
      <c r="J11508" s="9" t="s">
        <v>1787</v>
      </c>
      <c r="K11508" s="9" t="s">
        <v>239</v>
      </c>
      <c r="L11508" s="9" t="s">
        <v>216</v>
      </c>
      <c r="M11508" s="9" t="s">
        <v>806</v>
      </c>
      <c r="N11508" s="9" t="s">
        <v>196</v>
      </c>
      <c r="O11508" s="9" t="s">
        <v>176</v>
      </c>
      <c r="P11508" s="9" t="s">
        <v>570</v>
      </c>
      <c r="Q11508" s="9" t="s">
        <v>219</v>
      </c>
      <c r="R11508" s="9">
        <v>0</v>
      </c>
      <c r="S11508" s="9">
        <v>30</v>
      </c>
      <c r="T11508" s="9" t="s">
        <v>220</v>
      </c>
      <c r="U11508" s="9" t="s">
        <v>248</v>
      </c>
      <c r="X11508" s="9">
        <f>INDEX(SLA_Policy!$D$2:$D$5,MATCH(F11508,SLA_Policy!$A$2:$A$5,0))</f>
        <v>120</v>
      </c>
      <c r="Y11508" s="9" t="str">
        <f>IF(E11508="Cancelled","Excluded",IF(D11508="",IF((SLA_Policy!$B$8-B11508)*24&gt;X11508,"Open - Breached","Open - On Track"),IF((D11508-B11508)*24&lt;=X11508,"Met","Breached")))</f>
        <v>Met</v>
      </c>
    </row>
    <row r="11509" spans="1:25" x14ac:dyDescent="0.25">
      <c r="A11509" s="9" t="s">
        <v>16225</v>
      </c>
      <c r="B11509" s="23">
        <v>46251.472222222197</v>
      </c>
      <c r="C11509" s="23">
        <v>46251.481249999997</v>
      </c>
      <c r="D11509" s="23">
        <v>46251.543749999997</v>
      </c>
      <c r="E11509" s="9" t="s">
        <v>212</v>
      </c>
      <c r="F11509" s="9" t="s">
        <v>188</v>
      </c>
      <c r="G11509" s="9" t="s">
        <v>213</v>
      </c>
      <c r="H11509" s="9" t="s">
        <v>167</v>
      </c>
      <c r="I11509" s="9" t="s">
        <v>362</v>
      </c>
      <c r="J11509" s="9" t="s">
        <v>16226</v>
      </c>
      <c r="K11509" s="9" t="s">
        <v>215</v>
      </c>
      <c r="L11509" s="9" t="s">
        <v>216</v>
      </c>
      <c r="M11509" s="9" t="s">
        <v>3203</v>
      </c>
      <c r="N11509" s="9" t="s">
        <v>199</v>
      </c>
      <c r="O11509" s="9" t="s">
        <v>116</v>
      </c>
      <c r="P11509" s="9" t="s">
        <v>551</v>
      </c>
      <c r="Q11509" s="9" t="s">
        <v>219</v>
      </c>
      <c r="R11509" s="9">
        <v>0</v>
      </c>
      <c r="S11509" s="9">
        <v>46</v>
      </c>
      <c r="U11509" s="9" t="s">
        <v>266</v>
      </c>
      <c r="X11509" s="9">
        <f>INDEX(SLA_Policy!$D$2:$D$5,MATCH(F11509,SLA_Policy!$A$2:$A$5,0))</f>
        <v>72</v>
      </c>
      <c r="Y11509" s="9" t="str">
        <f>IF(E11509="Cancelled","Excluded",IF(D11509="",IF((SLA_Policy!$B$8-B11509)*24&gt;X11509,"Open - Breached","Open - On Track"),IF((D11509-B11509)*24&lt;=X11509,"Met","Breached")))</f>
        <v>Met</v>
      </c>
    </row>
    <row r="11510" spans="1:25" x14ac:dyDescent="0.25">
      <c r="A11510" s="9" t="s">
        <v>16227</v>
      </c>
      <c r="B11510" s="23">
        <v>46251.476388888899</v>
      </c>
      <c r="C11510" s="23">
        <v>46251.4819444444</v>
      </c>
      <c r="D11510" s="23">
        <v>46251.552777777797</v>
      </c>
      <c r="E11510" s="9" t="s">
        <v>212</v>
      </c>
      <c r="F11510" s="9" t="s">
        <v>188</v>
      </c>
      <c r="G11510" s="9" t="s">
        <v>213</v>
      </c>
      <c r="H11510" s="9" t="s">
        <v>161</v>
      </c>
      <c r="I11510" s="9" t="s">
        <v>454</v>
      </c>
      <c r="J11510" s="9" t="s">
        <v>16228</v>
      </c>
      <c r="K11510" s="9" t="s">
        <v>215</v>
      </c>
      <c r="L11510" s="9" t="s">
        <v>351</v>
      </c>
      <c r="M11510" s="9" t="s">
        <v>3834</v>
      </c>
      <c r="N11510" s="9" t="s">
        <v>199</v>
      </c>
      <c r="O11510" s="9" t="s">
        <v>116</v>
      </c>
      <c r="P11510" s="9" t="s">
        <v>551</v>
      </c>
      <c r="Q11510" s="9" t="s">
        <v>219</v>
      </c>
      <c r="R11510" s="9">
        <v>0</v>
      </c>
      <c r="S11510" s="9">
        <v>5</v>
      </c>
      <c r="U11510" s="9" t="s">
        <v>376</v>
      </c>
      <c r="X11510" s="9">
        <f>INDEX(SLA_Policy!$D$2:$D$5,MATCH(F11510,SLA_Policy!$A$2:$A$5,0))</f>
        <v>72</v>
      </c>
      <c r="Y11510" s="9" t="str">
        <f>IF(E11510="Cancelled","Excluded",IF(D11510="",IF((SLA_Policy!$B$8-B11510)*24&gt;X11510,"Open - Breached","Open - On Track"),IF((D11510-B11510)*24&lt;=X11510,"Met","Breached")))</f>
        <v>Met</v>
      </c>
    </row>
    <row r="11511" spans="1:25" x14ac:dyDescent="0.25">
      <c r="A11511" s="9" t="s">
        <v>16229</v>
      </c>
      <c r="B11511" s="23">
        <v>46251.493055555598</v>
      </c>
      <c r="C11511" s="23">
        <v>46251.520833333299</v>
      </c>
      <c r="D11511" s="23">
        <v>46252.411111111098</v>
      </c>
      <c r="E11511" s="9" t="s">
        <v>212</v>
      </c>
      <c r="F11511" s="9" t="s">
        <v>189</v>
      </c>
      <c r="G11511" s="9" t="s">
        <v>213</v>
      </c>
      <c r="H11511" s="9" t="s">
        <v>165</v>
      </c>
      <c r="I11511" s="9" t="s">
        <v>567</v>
      </c>
      <c r="J11511" s="9" t="s">
        <v>3729</v>
      </c>
      <c r="K11511" s="9" t="s">
        <v>246</v>
      </c>
      <c r="L11511" s="9" t="s">
        <v>293</v>
      </c>
      <c r="M11511" s="9" t="s">
        <v>2393</v>
      </c>
      <c r="N11511" s="9" t="s">
        <v>197</v>
      </c>
      <c r="O11511" s="9" t="s">
        <v>176</v>
      </c>
      <c r="P11511" s="9" t="s">
        <v>330</v>
      </c>
      <c r="Q11511" s="9" t="s">
        <v>219</v>
      </c>
      <c r="R11511" s="9">
        <v>0</v>
      </c>
      <c r="S11511" s="9">
        <v>41</v>
      </c>
      <c r="U11511" s="9" t="s">
        <v>290</v>
      </c>
      <c r="X11511" s="9">
        <f>INDEX(SLA_Policy!$D$2:$D$5,MATCH(F11511,SLA_Policy!$A$2:$A$5,0))</f>
        <v>120</v>
      </c>
      <c r="Y11511" s="9" t="str">
        <f>IF(E11511="Cancelled","Excluded",IF(D11511="",IF((SLA_Policy!$B$8-B11511)*24&gt;X11511,"Open - Breached","Open - On Track"),IF((D11511-B11511)*24&lt;=X11511,"Met","Breached")))</f>
        <v>Met</v>
      </c>
    </row>
    <row r="11512" spans="1:25" x14ac:dyDescent="0.25">
      <c r="A11512" s="9" t="s">
        <v>16230</v>
      </c>
      <c r="B11512" s="23">
        <v>46251.550694444399</v>
      </c>
      <c r="C11512" s="23">
        <v>46251.561805555597</v>
      </c>
      <c r="D11512" s="23">
        <v>46252.319444444503</v>
      </c>
      <c r="E11512" s="9" t="s">
        <v>212</v>
      </c>
      <c r="F11512" s="9" t="s">
        <v>188</v>
      </c>
      <c r="G11512" s="9" t="s">
        <v>236</v>
      </c>
      <c r="H11512" s="9" t="s">
        <v>162</v>
      </c>
      <c r="I11512" s="9" t="s">
        <v>280</v>
      </c>
      <c r="J11512" s="9" t="s">
        <v>16231</v>
      </c>
      <c r="K11512" s="9" t="s">
        <v>246</v>
      </c>
      <c r="L11512" s="9" t="s">
        <v>216</v>
      </c>
      <c r="M11512" s="9" t="s">
        <v>10160</v>
      </c>
      <c r="N11512" s="9" t="s">
        <v>196</v>
      </c>
      <c r="O11512" s="9" t="s">
        <v>179</v>
      </c>
      <c r="P11512" s="9" t="s">
        <v>313</v>
      </c>
      <c r="Q11512" s="9" t="s">
        <v>219</v>
      </c>
      <c r="R11512" s="9">
        <v>0</v>
      </c>
      <c r="S11512" s="9">
        <v>11</v>
      </c>
      <c r="U11512" s="9" t="s">
        <v>242</v>
      </c>
      <c r="X11512" s="9">
        <f>INDEX(SLA_Policy!$D$2:$D$5,MATCH(F11512,SLA_Policy!$A$2:$A$5,0))</f>
        <v>72</v>
      </c>
      <c r="Y11512" s="9" t="str">
        <f>IF(E11512="Cancelled","Excluded",IF(D11512="",IF((SLA_Policy!$B$8-B11512)*24&gt;X11512,"Open - Breached","Open - On Track"),IF((D11512-B11512)*24&lt;=X11512,"Met","Breached")))</f>
        <v>Met</v>
      </c>
    </row>
    <row r="11513" spans="1:25" x14ac:dyDescent="0.25">
      <c r="A11513" s="9" t="s">
        <v>16232</v>
      </c>
      <c r="B11513" s="23">
        <v>46251.552083333299</v>
      </c>
      <c r="C11513" s="23">
        <v>46251.590972222199</v>
      </c>
      <c r="D11513" s="23">
        <v>46251.7277777778</v>
      </c>
      <c r="E11513" s="9" t="s">
        <v>212</v>
      </c>
      <c r="F11513" s="9" t="s">
        <v>188</v>
      </c>
      <c r="G11513" s="9" t="s">
        <v>213</v>
      </c>
      <c r="H11513" s="9" t="s">
        <v>162</v>
      </c>
      <c r="I11513" s="9" t="s">
        <v>345</v>
      </c>
      <c r="J11513" s="9" t="s">
        <v>1151</v>
      </c>
      <c r="K11513" s="9" t="s">
        <v>246</v>
      </c>
      <c r="L11513" s="9" t="s">
        <v>216</v>
      </c>
      <c r="M11513" s="9" t="s">
        <v>1301</v>
      </c>
      <c r="N11513" s="9" t="s">
        <v>197</v>
      </c>
      <c r="O11513" s="9" t="s">
        <v>179</v>
      </c>
      <c r="P11513" s="9" t="s">
        <v>264</v>
      </c>
      <c r="Q11513" s="9" t="s">
        <v>219</v>
      </c>
      <c r="R11513" s="9">
        <v>0</v>
      </c>
      <c r="S11513" s="9">
        <v>18</v>
      </c>
      <c r="U11513" s="9" t="s">
        <v>266</v>
      </c>
      <c r="W11513" s="9">
        <v>5</v>
      </c>
      <c r="X11513" s="9">
        <f>INDEX(SLA_Policy!$D$2:$D$5,MATCH(F11513,SLA_Policy!$A$2:$A$5,0))</f>
        <v>72</v>
      </c>
      <c r="Y11513" s="9" t="str">
        <f>IF(E11513="Cancelled","Excluded",IF(D11513="",IF((SLA_Policy!$B$8-B11513)*24&gt;X11513,"Open - Breached","Open - On Track"),IF((D11513-B11513)*24&lt;=X11513,"Met","Breached")))</f>
        <v>Met</v>
      </c>
    </row>
    <row r="11514" spans="1:25" x14ac:dyDescent="0.25">
      <c r="A11514" s="9" t="s">
        <v>16233</v>
      </c>
      <c r="B11514" s="23">
        <v>46251.552777777797</v>
      </c>
      <c r="C11514" s="23">
        <v>46251.574999999997</v>
      </c>
      <c r="D11514" s="23">
        <v>46251.688194444498</v>
      </c>
      <c r="E11514" s="9" t="s">
        <v>212</v>
      </c>
      <c r="F11514" s="9" t="s">
        <v>188</v>
      </c>
      <c r="G11514" s="9" t="s">
        <v>213</v>
      </c>
      <c r="H11514" s="9" t="s">
        <v>162</v>
      </c>
      <c r="I11514" s="9" t="s">
        <v>345</v>
      </c>
      <c r="J11514" s="9" t="s">
        <v>13781</v>
      </c>
      <c r="K11514" s="9" t="s">
        <v>246</v>
      </c>
      <c r="L11514" s="9" t="s">
        <v>270</v>
      </c>
      <c r="M11514" s="9" t="s">
        <v>3067</v>
      </c>
      <c r="N11514" s="9" t="s">
        <v>196</v>
      </c>
      <c r="O11514" s="9" t="s">
        <v>116</v>
      </c>
      <c r="P11514" s="9" t="s">
        <v>258</v>
      </c>
      <c r="Q11514" s="9" t="s">
        <v>219</v>
      </c>
      <c r="R11514" s="9">
        <v>0</v>
      </c>
      <c r="S11514" s="9">
        <v>46</v>
      </c>
      <c r="U11514" s="9" t="s">
        <v>376</v>
      </c>
      <c r="W11514" s="9">
        <v>5</v>
      </c>
      <c r="X11514" s="9">
        <f>INDEX(SLA_Policy!$D$2:$D$5,MATCH(F11514,SLA_Policy!$A$2:$A$5,0))</f>
        <v>72</v>
      </c>
      <c r="Y11514" s="9" t="str">
        <f>IF(E11514="Cancelled","Excluded",IF(D11514="",IF((SLA_Policy!$B$8-B11514)*24&gt;X11514,"Open - Breached","Open - On Track"),IF((D11514-B11514)*24&lt;=X11514,"Met","Breached")))</f>
        <v>Met</v>
      </c>
    </row>
    <row r="11515" spans="1:25" x14ac:dyDescent="0.25">
      <c r="A11515" s="9" t="s">
        <v>16234</v>
      </c>
      <c r="B11515" s="23">
        <v>46251.557638888902</v>
      </c>
      <c r="C11515" s="23">
        <v>46251.559722222199</v>
      </c>
      <c r="D11515" s="23">
        <v>46252.497222222199</v>
      </c>
      <c r="E11515" s="9" t="s">
        <v>212</v>
      </c>
      <c r="F11515" s="9" t="s">
        <v>188</v>
      </c>
      <c r="G11515" s="9" t="s">
        <v>236</v>
      </c>
      <c r="H11515" s="9" t="s">
        <v>167</v>
      </c>
      <c r="I11515" s="9" t="s">
        <v>255</v>
      </c>
      <c r="J11515" s="9" t="s">
        <v>3954</v>
      </c>
      <c r="K11515" s="9" t="s">
        <v>239</v>
      </c>
      <c r="L11515" s="9" t="s">
        <v>216</v>
      </c>
      <c r="M11515" s="9" t="s">
        <v>2550</v>
      </c>
      <c r="N11515" s="9" t="s">
        <v>198</v>
      </c>
      <c r="O11515" s="9" t="s">
        <v>116</v>
      </c>
      <c r="P11515" s="9" t="s">
        <v>218</v>
      </c>
      <c r="Q11515" s="9" t="s">
        <v>219</v>
      </c>
      <c r="R11515" s="9">
        <v>0</v>
      </c>
      <c r="S11515" s="9">
        <v>37</v>
      </c>
      <c r="U11515" s="9" t="s">
        <v>242</v>
      </c>
      <c r="X11515" s="9">
        <f>INDEX(SLA_Policy!$D$2:$D$5,MATCH(F11515,SLA_Policy!$A$2:$A$5,0))</f>
        <v>72</v>
      </c>
      <c r="Y11515" s="9" t="str">
        <f>IF(E11515="Cancelled","Excluded",IF(D11515="",IF((SLA_Policy!$B$8-B11515)*24&gt;X11515,"Open - Breached","Open - On Track"),IF((D11515-B11515)*24&lt;=X11515,"Met","Breached")))</f>
        <v>Met</v>
      </c>
    </row>
    <row r="11516" spans="1:25" x14ac:dyDescent="0.25">
      <c r="A11516" s="9" t="s">
        <v>16235</v>
      </c>
      <c r="B11516" s="23">
        <v>46251.560416666704</v>
      </c>
      <c r="C11516" s="23">
        <v>46251.570138888899</v>
      </c>
      <c r="D11516" s="23">
        <v>46252.373611111099</v>
      </c>
      <c r="E11516" s="9" t="s">
        <v>212</v>
      </c>
      <c r="F11516" s="9" t="s">
        <v>188</v>
      </c>
      <c r="G11516" s="9" t="s">
        <v>236</v>
      </c>
      <c r="H11516" s="9" t="s">
        <v>161</v>
      </c>
      <c r="I11516" s="9" t="s">
        <v>482</v>
      </c>
      <c r="J11516" s="9" t="s">
        <v>5294</v>
      </c>
      <c r="K11516" s="9" t="s">
        <v>239</v>
      </c>
      <c r="L11516" s="9" t="s">
        <v>282</v>
      </c>
      <c r="M11516" s="9" t="s">
        <v>426</v>
      </c>
      <c r="N11516" s="9" t="s">
        <v>196</v>
      </c>
      <c r="O11516" s="9" t="s">
        <v>177</v>
      </c>
      <c r="P11516" s="9" t="s">
        <v>457</v>
      </c>
      <c r="Q11516" s="9" t="s">
        <v>219</v>
      </c>
      <c r="R11516" s="9">
        <v>0</v>
      </c>
      <c r="S11516" s="9">
        <v>44</v>
      </c>
      <c r="U11516" s="9" t="s">
        <v>242</v>
      </c>
      <c r="X11516" s="9">
        <f>INDEX(SLA_Policy!$D$2:$D$5,MATCH(F11516,SLA_Policy!$A$2:$A$5,0))</f>
        <v>72</v>
      </c>
      <c r="Y11516" s="9" t="str">
        <f>IF(E11516="Cancelled","Excluded",IF(D11516="",IF((SLA_Policy!$B$8-B11516)*24&gt;X11516,"Open - Breached","Open - On Track"),IF((D11516-B11516)*24&lt;=X11516,"Met","Breached")))</f>
        <v>Met</v>
      </c>
    </row>
    <row r="11517" spans="1:25" x14ac:dyDescent="0.25">
      <c r="A11517" s="9" t="s">
        <v>16236</v>
      </c>
      <c r="B11517" s="23">
        <v>46251.563194444498</v>
      </c>
      <c r="C11517" s="23">
        <v>46251.569444444503</v>
      </c>
      <c r="D11517" s="23">
        <v>46251.620138888902</v>
      </c>
      <c r="E11517" s="9" t="s">
        <v>212</v>
      </c>
      <c r="F11517" s="9" t="s">
        <v>189</v>
      </c>
      <c r="G11517" s="9" t="s">
        <v>213</v>
      </c>
      <c r="H11517" s="9" t="s">
        <v>163</v>
      </c>
      <c r="I11517" s="9" t="s">
        <v>405</v>
      </c>
      <c r="J11517" s="9" t="s">
        <v>10581</v>
      </c>
      <c r="K11517" s="9" t="s">
        <v>246</v>
      </c>
      <c r="L11517" s="9" t="s">
        <v>293</v>
      </c>
      <c r="M11517" s="9" t="s">
        <v>1065</v>
      </c>
      <c r="N11517" s="9" t="s">
        <v>198</v>
      </c>
      <c r="O11517" s="9" t="s">
        <v>176</v>
      </c>
      <c r="P11517" s="9" t="s">
        <v>570</v>
      </c>
      <c r="Q11517" s="9" t="s">
        <v>219</v>
      </c>
      <c r="R11517" s="9">
        <v>0</v>
      </c>
      <c r="S11517" s="9">
        <v>6</v>
      </c>
      <c r="U11517" s="9" t="s">
        <v>230</v>
      </c>
      <c r="X11517" s="9">
        <f>INDEX(SLA_Policy!$D$2:$D$5,MATCH(F11517,SLA_Policy!$A$2:$A$5,0))</f>
        <v>120</v>
      </c>
      <c r="Y11517" s="9" t="str">
        <f>IF(E11517="Cancelled","Excluded",IF(D11517="",IF((SLA_Policy!$B$8-B11517)*24&gt;X11517,"Open - Breached","Open - On Track"),IF((D11517-B11517)*24&lt;=X11517,"Met","Breached")))</f>
        <v>Met</v>
      </c>
    </row>
    <row r="11518" spans="1:25" x14ac:dyDescent="0.25">
      <c r="A11518" s="9" t="s">
        <v>16237</v>
      </c>
      <c r="B11518" s="23">
        <v>46251.5805555556</v>
      </c>
      <c r="C11518" s="23">
        <v>46251.615277777797</v>
      </c>
      <c r="D11518" s="23">
        <v>46253.379166666702</v>
      </c>
      <c r="E11518" s="9" t="s">
        <v>212</v>
      </c>
      <c r="F11518" s="9" t="s">
        <v>189</v>
      </c>
      <c r="G11518" s="9" t="s">
        <v>213</v>
      </c>
      <c r="H11518" s="9" t="s">
        <v>167</v>
      </c>
      <c r="I11518" s="9" t="s">
        <v>362</v>
      </c>
      <c r="J11518" s="9" t="s">
        <v>11423</v>
      </c>
      <c r="K11518" s="9" t="s">
        <v>246</v>
      </c>
      <c r="L11518" s="9" t="s">
        <v>293</v>
      </c>
      <c r="M11518" s="9" t="s">
        <v>3596</v>
      </c>
      <c r="N11518" s="9" t="s">
        <v>196</v>
      </c>
      <c r="O11518" s="9" t="s">
        <v>116</v>
      </c>
      <c r="P11518" s="9" t="s">
        <v>218</v>
      </c>
      <c r="Q11518" s="9" t="s">
        <v>219</v>
      </c>
      <c r="R11518" s="9">
        <v>0</v>
      </c>
      <c r="S11518" s="9">
        <v>21</v>
      </c>
      <c r="U11518" s="9" t="s">
        <v>266</v>
      </c>
      <c r="X11518" s="9">
        <f>INDEX(SLA_Policy!$D$2:$D$5,MATCH(F11518,SLA_Policy!$A$2:$A$5,0))</f>
        <v>120</v>
      </c>
      <c r="Y11518" s="9" t="str">
        <f>IF(E11518="Cancelled","Excluded",IF(D11518="",IF((SLA_Policy!$B$8-B11518)*24&gt;X11518,"Open - Breached","Open - On Track"),IF((D11518-B11518)*24&lt;=X11518,"Met","Breached")))</f>
        <v>Met</v>
      </c>
    </row>
    <row r="11519" spans="1:25" x14ac:dyDescent="0.25">
      <c r="A11519" s="9" t="s">
        <v>16238</v>
      </c>
      <c r="B11519" s="23">
        <v>46251.597916666702</v>
      </c>
      <c r="C11519" s="23">
        <v>46251.603472222203</v>
      </c>
      <c r="D11519" s="23">
        <v>46251.826388888898</v>
      </c>
      <c r="E11519" s="9" t="s">
        <v>212</v>
      </c>
      <c r="F11519" s="9" t="s">
        <v>187</v>
      </c>
      <c r="G11519" s="9" t="s">
        <v>213</v>
      </c>
      <c r="H11519" s="9" t="s">
        <v>166</v>
      </c>
      <c r="I11519" s="9" t="s">
        <v>398</v>
      </c>
      <c r="J11519" s="9" t="s">
        <v>16239</v>
      </c>
      <c r="K11519" s="9" t="s">
        <v>246</v>
      </c>
      <c r="L11519" s="9" t="s">
        <v>311</v>
      </c>
      <c r="M11519" s="9" t="s">
        <v>1364</v>
      </c>
      <c r="N11519" s="9" t="s">
        <v>196</v>
      </c>
      <c r="O11519" s="9" t="s">
        <v>181</v>
      </c>
      <c r="P11519" s="9" t="s">
        <v>289</v>
      </c>
      <c r="Q11519" s="9" t="s">
        <v>273</v>
      </c>
      <c r="R11519" s="9">
        <v>0</v>
      </c>
      <c r="S11519" s="9">
        <v>48</v>
      </c>
      <c r="U11519" s="9" t="s">
        <v>376</v>
      </c>
      <c r="W11519" s="9">
        <v>3</v>
      </c>
      <c r="X11519" s="9">
        <f>INDEX(SLA_Policy!$D$2:$D$5,MATCH(F11519,SLA_Policy!$A$2:$A$5,0))</f>
        <v>8</v>
      </c>
      <c r="Y11519" s="9" t="str">
        <f>IF(E11519="Cancelled","Excluded",IF(D11519="",IF((SLA_Policy!$B$8-B11519)*24&gt;X11519,"Open - Breached","Open - On Track"),IF((D11519-B11519)*24&lt;=X11519,"Met","Breached")))</f>
        <v>Met</v>
      </c>
    </row>
    <row r="11520" spans="1:25" x14ac:dyDescent="0.25">
      <c r="A11520" s="9" t="s">
        <v>16240</v>
      </c>
      <c r="B11520" s="23">
        <v>46251.608333333301</v>
      </c>
      <c r="C11520" s="23">
        <v>46251.636805555601</v>
      </c>
      <c r="D11520" s="23">
        <v>46251.655555555597</v>
      </c>
      <c r="E11520" s="9" t="s">
        <v>212</v>
      </c>
      <c r="F11520" s="9" t="s">
        <v>189</v>
      </c>
      <c r="G11520" s="9" t="s">
        <v>213</v>
      </c>
      <c r="H11520" s="9" t="s">
        <v>161</v>
      </c>
      <c r="I11520" s="9" t="s">
        <v>454</v>
      </c>
      <c r="J11520" s="9" t="s">
        <v>5925</v>
      </c>
      <c r="K11520" s="9" t="s">
        <v>246</v>
      </c>
      <c r="L11520" s="9" t="s">
        <v>226</v>
      </c>
      <c r="M11520" s="9" t="s">
        <v>586</v>
      </c>
      <c r="N11520" s="9" t="s">
        <v>198</v>
      </c>
      <c r="O11520" s="9" t="s">
        <v>116</v>
      </c>
      <c r="P11520" s="9" t="s">
        <v>295</v>
      </c>
      <c r="Q11520" s="9" t="s">
        <v>219</v>
      </c>
      <c r="R11520" s="9">
        <v>0</v>
      </c>
      <c r="S11520" s="9">
        <v>14</v>
      </c>
      <c r="U11520" s="9" t="s">
        <v>376</v>
      </c>
      <c r="X11520" s="9">
        <f>INDEX(SLA_Policy!$D$2:$D$5,MATCH(F11520,SLA_Policy!$A$2:$A$5,0))</f>
        <v>120</v>
      </c>
      <c r="Y11520" s="9" t="str">
        <f>IF(E11520="Cancelled","Excluded",IF(D11520="",IF((SLA_Policy!$B$8-B11520)*24&gt;X11520,"Open - Breached","Open - On Track"),IF((D11520-B11520)*24&lt;=X11520,"Met","Breached")))</f>
        <v>Met</v>
      </c>
    </row>
    <row r="11521" spans="1:25" x14ac:dyDescent="0.25">
      <c r="A11521" s="9" t="s">
        <v>16241</v>
      </c>
      <c r="B11521" s="23">
        <v>46251.610416666699</v>
      </c>
      <c r="C11521" s="23">
        <v>46251.629166666702</v>
      </c>
      <c r="D11521" s="23">
        <v>46251.863194444399</v>
      </c>
      <c r="E11521" s="9" t="s">
        <v>212</v>
      </c>
      <c r="F11521" s="9" t="s">
        <v>187</v>
      </c>
      <c r="G11521" s="9" t="s">
        <v>213</v>
      </c>
      <c r="H11521" s="9" t="s">
        <v>88</v>
      </c>
      <c r="I11521" s="9" t="s">
        <v>354</v>
      </c>
      <c r="J11521" s="9" t="s">
        <v>8957</v>
      </c>
      <c r="K11521" s="9" t="s">
        <v>246</v>
      </c>
      <c r="L11521" s="9" t="s">
        <v>104</v>
      </c>
      <c r="M11521" s="9" t="s">
        <v>1034</v>
      </c>
      <c r="N11521" s="9" t="s">
        <v>197</v>
      </c>
      <c r="O11521" s="9" t="s">
        <v>180</v>
      </c>
      <c r="P11521" s="9" t="s">
        <v>278</v>
      </c>
      <c r="Q11521" s="9" t="s">
        <v>273</v>
      </c>
      <c r="R11521" s="9">
        <v>1</v>
      </c>
      <c r="S11521" s="9">
        <v>34</v>
      </c>
      <c r="T11521" s="9" t="s">
        <v>322</v>
      </c>
      <c r="U11521" s="9" t="s">
        <v>290</v>
      </c>
      <c r="X11521" s="9">
        <f>INDEX(SLA_Policy!$D$2:$D$5,MATCH(F11521,SLA_Policy!$A$2:$A$5,0))</f>
        <v>8</v>
      </c>
      <c r="Y11521" s="9" t="str">
        <f>IF(E11521="Cancelled","Excluded",IF(D11521="",IF((SLA_Policy!$B$8-B11521)*24&gt;X11521,"Open - Breached","Open - On Track"),IF((D11521-B11521)*24&lt;=X11521,"Met","Breached")))</f>
        <v>Met</v>
      </c>
    </row>
    <row r="11522" spans="1:25" x14ac:dyDescent="0.25">
      <c r="A11522" s="9" t="s">
        <v>16242</v>
      </c>
      <c r="B11522" s="23">
        <v>46251.616666666698</v>
      </c>
      <c r="C11522" s="23">
        <v>46251.6430555556</v>
      </c>
      <c r="D11522" s="23">
        <v>46252.304166666698</v>
      </c>
      <c r="E11522" s="9" t="s">
        <v>212</v>
      </c>
      <c r="F11522" s="9" t="s">
        <v>189</v>
      </c>
      <c r="G11522" s="9" t="s">
        <v>213</v>
      </c>
      <c r="H11522" s="9" t="s">
        <v>164</v>
      </c>
      <c r="I11522" s="9" t="s">
        <v>339</v>
      </c>
      <c r="J11522" s="9" t="s">
        <v>16243</v>
      </c>
      <c r="K11522" s="9" t="s">
        <v>246</v>
      </c>
      <c r="L11522" s="9" t="s">
        <v>226</v>
      </c>
      <c r="M11522" s="9" t="s">
        <v>1384</v>
      </c>
      <c r="N11522" s="9" t="s">
        <v>196</v>
      </c>
      <c r="O11522" s="9" t="s">
        <v>116</v>
      </c>
      <c r="P11522" s="9" t="s">
        <v>590</v>
      </c>
      <c r="Q11522" s="9" t="s">
        <v>219</v>
      </c>
      <c r="R11522" s="9">
        <v>0</v>
      </c>
      <c r="S11522" s="9">
        <v>22</v>
      </c>
      <c r="T11522" s="9" t="s">
        <v>464</v>
      </c>
      <c r="U11522" s="9" t="s">
        <v>266</v>
      </c>
      <c r="W11522" s="9">
        <v>4</v>
      </c>
      <c r="X11522" s="9">
        <f>INDEX(SLA_Policy!$D$2:$D$5,MATCH(F11522,SLA_Policy!$A$2:$A$5,0))</f>
        <v>120</v>
      </c>
      <c r="Y11522" s="9" t="str">
        <f>IF(E11522="Cancelled","Excluded",IF(D11522="",IF((SLA_Policy!$B$8-B11522)*24&gt;X11522,"Open - Breached","Open - On Track"),IF((D11522-B11522)*24&lt;=X11522,"Met","Breached")))</f>
        <v>Met</v>
      </c>
    </row>
    <row r="11523" spans="1:25" x14ac:dyDescent="0.25">
      <c r="A11523" s="9" t="s">
        <v>16244</v>
      </c>
      <c r="B11523" s="23">
        <v>46251.629861111098</v>
      </c>
      <c r="C11523" s="23">
        <v>46251.729166666701</v>
      </c>
      <c r="D11523" s="23">
        <v>46253.400694444397</v>
      </c>
      <c r="E11523" s="9" t="s">
        <v>212</v>
      </c>
      <c r="F11523" s="9" t="s">
        <v>189</v>
      </c>
      <c r="G11523" s="9" t="s">
        <v>213</v>
      </c>
      <c r="H11523" s="9" t="s">
        <v>167</v>
      </c>
      <c r="I11523" s="9" t="s">
        <v>684</v>
      </c>
      <c r="J11523" s="9" t="s">
        <v>4481</v>
      </c>
      <c r="K11523" s="9" t="s">
        <v>303</v>
      </c>
      <c r="L11523" s="9" t="s">
        <v>371</v>
      </c>
      <c r="M11523" s="9" t="s">
        <v>1721</v>
      </c>
      <c r="N11523" s="9" t="s">
        <v>199</v>
      </c>
      <c r="O11523" s="9" t="s">
        <v>116</v>
      </c>
      <c r="P11523" s="9" t="s">
        <v>590</v>
      </c>
      <c r="Q11523" s="9" t="s">
        <v>219</v>
      </c>
      <c r="R11523" s="9">
        <v>0</v>
      </c>
      <c r="S11523" s="9">
        <v>9</v>
      </c>
      <c r="U11523" s="9" t="s">
        <v>248</v>
      </c>
      <c r="X11523" s="9">
        <f>INDEX(SLA_Policy!$D$2:$D$5,MATCH(F11523,SLA_Policy!$A$2:$A$5,0))</f>
        <v>120</v>
      </c>
      <c r="Y11523" s="9" t="str">
        <f>IF(E11523="Cancelled","Excluded",IF(D11523="",IF((SLA_Policy!$B$8-B11523)*24&gt;X11523,"Open - Breached","Open - On Track"),IF((D11523-B11523)*24&lt;=X11523,"Met","Breached")))</f>
        <v>Met</v>
      </c>
    </row>
    <row r="11524" spans="1:25" x14ac:dyDescent="0.25">
      <c r="A11524" s="9" t="s">
        <v>16245</v>
      </c>
      <c r="B11524" s="23">
        <v>46251.643750000003</v>
      </c>
      <c r="C11524" s="23">
        <v>46251.719444444498</v>
      </c>
      <c r="D11524" s="23">
        <v>46252.3840277778</v>
      </c>
      <c r="E11524" s="9" t="s">
        <v>212</v>
      </c>
      <c r="F11524" s="9" t="s">
        <v>188</v>
      </c>
      <c r="G11524" s="9" t="s">
        <v>213</v>
      </c>
      <c r="H11524" s="9" t="s">
        <v>167</v>
      </c>
      <c r="I11524" s="9" t="s">
        <v>362</v>
      </c>
      <c r="J11524" s="9" t="s">
        <v>7133</v>
      </c>
      <c r="K11524" s="9" t="s">
        <v>246</v>
      </c>
      <c r="L11524" s="9" t="s">
        <v>226</v>
      </c>
      <c r="M11524" s="9" t="s">
        <v>4657</v>
      </c>
      <c r="N11524" s="9" t="s">
        <v>196</v>
      </c>
      <c r="O11524" s="9" t="s">
        <v>176</v>
      </c>
      <c r="P11524" s="9" t="s">
        <v>228</v>
      </c>
      <c r="Q11524" s="9" t="s">
        <v>219</v>
      </c>
      <c r="R11524" s="9">
        <v>0</v>
      </c>
      <c r="S11524" s="9">
        <v>45</v>
      </c>
      <c r="U11524" s="9" t="s">
        <v>266</v>
      </c>
      <c r="X11524" s="9">
        <f>INDEX(SLA_Policy!$D$2:$D$5,MATCH(F11524,SLA_Policy!$A$2:$A$5,0))</f>
        <v>72</v>
      </c>
      <c r="Y11524" s="9" t="str">
        <f>IF(E11524="Cancelled","Excluded",IF(D11524="",IF((SLA_Policy!$B$8-B11524)*24&gt;X11524,"Open - Breached","Open - On Track"),IF((D11524-B11524)*24&lt;=X11524,"Met","Breached")))</f>
        <v>Met</v>
      </c>
    </row>
    <row r="11525" spans="1:25" x14ac:dyDescent="0.25">
      <c r="A11525" s="9" t="s">
        <v>16246</v>
      </c>
      <c r="B11525" s="23">
        <v>46251.660416666702</v>
      </c>
      <c r="C11525" s="23">
        <v>46251.662499999999</v>
      </c>
      <c r="D11525" s="23">
        <v>46252.3881944444</v>
      </c>
      <c r="E11525" s="9" t="s">
        <v>212</v>
      </c>
      <c r="F11525" s="9" t="s">
        <v>188</v>
      </c>
      <c r="G11525" s="9" t="s">
        <v>213</v>
      </c>
      <c r="H11525" s="9" t="s">
        <v>88</v>
      </c>
      <c r="I11525" s="9" t="s">
        <v>92</v>
      </c>
      <c r="J11525" s="9" t="s">
        <v>1082</v>
      </c>
      <c r="K11525" s="9" t="s">
        <v>246</v>
      </c>
      <c r="L11525" s="9" t="s">
        <v>311</v>
      </c>
      <c r="M11525" s="9" t="s">
        <v>1234</v>
      </c>
      <c r="N11525" s="9" t="s">
        <v>200</v>
      </c>
      <c r="O11525" s="9" t="s">
        <v>116</v>
      </c>
      <c r="P11525" s="9" t="s">
        <v>551</v>
      </c>
      <c r="Q11525" s="9" t="s">
        <v>219</v>
      </c>
      <c r="R11525" s="9">
        <v>0</v>
      </c>
      <c r="S11525" s="9">
        <v>24</v>
      </c>
      <c r="T11525" s="9" t="s">
        <v>136</v>
      </c>
      <c r="U11525" s="9" t="s">
        <v>230</v>
      </c>
      <c r="X11525" s="9">
        <f>INDEX(SLA_Policy!$D$2:$D$5,MATCH(F11525,SLA_Policy!$A$2:$A$5,0))</f>
        <v>72</v>
      </c>
      <c r="Y11525" s="9" t="str">
        <f>IF(E11525="Cancelled","Excluded",IF(D11525="",IF((SLA_Policy!$B$8-B11525)*24&gt;X11525,"Open - Breached","Open - On Track"),IF((D11525-B11525)*24&lt;=X11525,"Met","Breached")))</f>
        <v>Met</v>
      </c>
    </row>
    <row r="11526" spans="1:25" x14ac:dyDescent="0.25">
      <c r="A11526" s="9" t="s">
        <v>16247</v>
      </c>
      <c r="B11526" s="23">
        <v>46251.661805555603</v>
      </c>
      <c r="C11526" s="23">
        <v>46251.663194444503</v>
      </c>
      <c r="D11526" s="23">
        <v>46252.3347222222</v>
      </c>
      <c r="E11526" s="9" t="s">
        <v>212</v>
      </c>
      <c r="F11526" s="9" t="s">
        <v>188</v>
      </c>
      <c r="G11526" s="9" t="s">
        <v>213</v>
      </c>
      <c r="H11526" s="9" t="s">
        <v>167</v>
      </c>
      <c r="I11526" s="9" t="s">
        <v>362</v>
      </c>
      <c r="J11526" s="9" t="s">
        <v>6230</v>
      </c>
      <c r="K11526" s="9" t="s">
        <v>225</v>
      </c>
      <c r="L11526" s="9" t="s">
        <v>282</v>
      </c>
      <c r="M11526" s="9" t="s">
        <v>2282</v>
      </c>
      <c r="N11526" s="9" t="s">
        <v>199</v>
      </c>
      <c r="O11526" s="9" t="s">
        <v>180</v>
      </c>
      <c r="P11526" s="9" t="s">
        <v>278</v>
      </c>
      <c r="Q11526" s="9" t="s">
        <v>219</v>
      </c>
      <c r="R11526" s="9">
        <v>0</v>
      </c>
      <c r="S11526" s="9">
        <v>22</v>
      </c>
      <c r="T11526" s="9" t="s">
        <v>220</v>
      </c>
      <c r="U11526" s="9" t="s">
        <v>290</v>
      </c>
      <c r="W11526" s="9">
        <v>5</v>
      </c>
      <c r="X11526" s="9">
        <f>INDEX(SLA_Policy!$D$2:$D$5,MATCH(F11526,SLA_Policy!$A$2:$A$5,0))</f>
        <v>72</v>
      </c>
      <c r="Y11526" s="9" t="str">
        <f>IF(E11526="Cancelled","Excluded",IF(D11526="",IF((SLA_Policy!$B$8-B11526)*24&gt;X11526,"Open - Breached","Open - On Track"),IF((D11526-B11526)*24&lt;=X11526,"Met","Breached")))</f>
        <v>Met</v>
      </c>
    </row>
    <row r="11527" spans="1:25" x14ac:dyDescent="0.25">
      <c r="A11527" s="9" t="s">
        <v>16248</v>
      </c>
      <c r="B11527" s="23">
        <v>46251.7590277778</v>
      </c>
      <c r="C11527" s="23">
        <v>46251.776388888902</v>
      </c>
      <c r="D11527" s="23">
        <v>46252.327777777798</v>
      </c>
      <c r="E11527" s="9" t="s">
        <v>212</v>
      </c>
      <c r="F11527" s="9" t="s">
        <v>188</v>
      </c>
      <c r="G11527" s="9" t="s">
        <v>213</v>
      </c>
      <c r="H11527" s="9" t="s">
        <v>161</v>
      </c>
      <c r="I11527" s="9" t="s">
        <v>389</v>
      </c>
      <c r="J11527" s="9" t="s">
        <v>6630</v>
      </c>
      <c r="K11527" s="9" t="s">
        <v>239</v>
      </c>
      <c r="L11527" s="9" t="s">
        <v>226</v>
      </c>
      <c r="M11527" s="9" t="s">
        <v>973</v>
      </c>
      <c r="N11527" s="9" t="s">
        <v>196</v>
      </c>
      <c r="O11527" s="9" t="s">
        <v>116</v>
      </c>
      <c r="P11527" s="9" t="s">
        <v>590</v>
      </c>
      <c r="Q11527" s="9" t="s">
        <v>219</v>
      </c>
      <c r="R11527" s="9">
        <v>0</v>
      </c>
      <c r="S11527" s="9">
        <v>11</v>
      </c>
      <c r="U11527" s="9" t="s">
        <v>290</v>
      </c>
      <c r="X11527" s="9">
        <f>INDEX(SLA_Policy!$D$2:$D$5,MATCH(F11527,SLA_Policy!$A$2:$A$5,0))</f>
        <v>72</v>
      </c>
      <c r="Y11527" s="9" t="str">
        <f>IF(E11527="Cancelled","Excluded",IF(D11527="",IF((SLA_Policy!$B$8-B11527)*24&gt;X11527,"Open - Breached","Open - On Track"),IF((D11527-B11527)*24&lt;=X11527,"Met","Breached")))</f>
        <v>Met</v>
      </c>
    </row>
    <row r="11528" spans="1:25" x14ac:dyDescent="0.25">
      <c r="A11528" s="9" t="s">
        <v>16249</v>
      </c>
      <c r="B11528" s="23">
        <v>46251.863194444399</v>
      </c>
      <c r="C11528" s="23">
        <v>46252.35</v>
      </c>
      <c r="D11528" s="23">
        <v>46252.380555555603</v>
      </c>
      <c r="E11528" s="9" t="s">
        <v>212</v>
      </c>
      <c r="F11528" s="9" t="s">
        <v>188</v>
      </c>
      <c r="G11528" s="9" t="s">
        <v>213</v>
      </c>
      <c r="H11528" s="9" t="s">
        <v>163</v>
      </c>
      <c r="I11528" s="9" t="s">
        <v>405</v>
      </c>
      <c r="J11528" s="9" t="s">
        <v>3548</v>
      </c>
      <c r="K11528" s="9" t="s">
        <v>215</v>
      </c>
      <c r="L11528" s="9" t="s">
        <v>270</v>
      </c>
      <c r="M11528" s="9" t="s">
        <v>11522</v>
      </c>
      <c r="N11528" s="9" t="s">
        <v>197</v>
      </c>
      <c r="O11528" s="9" t="s">
        <v>176</v>
      </c>
      <c r="P11528" s="9" t="s">
        <v>419</v>
      </c>
      <c r="Q11528" s="9" t="s">
        <v>273</v>
      </c>
      <c r="R11528" s="9">
        <v>0</v>
      </c>
      <c r="S11528" s="9">
        <v>4</v>
      </c>
      <c r="U11528" s="9" t="s">
        <v>230</v>
      </c>
      <c r="X11528" s="9">
        <f>INDEX(SLA_Policy!$D$2:$D$5,MATCH(F11528,SLA_Policy!$A$2:$A$5,0))</f>
        <v>72</v>
      </c>
      <c r="Y11528" s="9" t="str">
        <f>IF(E11528="Cancelled","Excluded",IF(D11528="",IF((SLA_Policy!$B$8-B11528)*24&gt;X11528,"Open - Breached","Open - On Track"),IF((D11528-B11528)*24&lt;=X11528,"Met","Breached")))</f>
        <v>Met</v>
      </c>
    </row>
    <row r="11529" spans="1:25" x14ac:dyDescent="0.25">
      <c r="A11529" s="9" t="s">
        <v>16250</v>
      </c>
      <c r="B11529" s="23">
        <v>46251.898611111101</v>
      </c>
      <c r="C11529" s="23">
        <v>46252.363888888904</v>
      </c>
      <c r="D11529" s="23">
        <v>46253.357638888898</v>
      </c>
      <c r="E11529" s="9" t="s">
        <v>212</v>
      </c>
      <c r="F11529" s="9" t="s">
        <v>189</v>
      </c>
      <c r="G11529" s="9" t="s">
        <v>213</v>
      </c>
      <c r="H11529" s="9" t="s">
        <v>167</v>
      </c>
      <c r="I11529" s="9" t="s">
        <v>362</v>
      </c>
      <c r="J11529" s="9" t="s">
        <v>1913</v>
      </c>
      <c r="K11529" s="9" t="s">
        <v>215</v>
      </c>
      <c r="L11529" s="9" t="s">
        <v>216</v>
      </c>
      <c r="M11529" s="9" t="s">
        <v>1468</v>
      </c>
      <c r="N11529" s="9" t="s">
        <v>197</v>
      </c>
      <c r="O11529" s="9" t="s">
        <v>176</v>
      </c>
      <c r="P11529" s="9" t="s">
        <v>330</v>
      </c>
      <c r="Q11529" s="9" t="s">
        <v>219</v>
      </c>
      <c r="R11529" s="9">
        <v>0</v>
      </c>
      <c r="S11529" s="9">
        <v>20</v>
      </c>
      <c r="U11529" s="9" t="s">
        <v>248</v>
      </c>
      <c r="W11529" s="9">
        <v>4</v>
      </c>
      <c r="X11529" s="9">
        <f>INDEX(SLA_Policy!$D$2:$D$5,MATCH(F11529,SLA_Policy!$A$2:$A$5,0))</f>
        <v>120</v>
      </c>
      <c r="Y11529" s="9" t="str">
        <f>IF(E11529="Cancelled","Excluded",IF(D11529="",IF((SLA_Policy!$B$8-B11529)*24&gt;X11529,"Open - Breached","Open - On Track"),IF((D11529-B11529)*24&lt;=X11529,"Met","Breached")))</f>
        <v>Met</v>
      </c>
    </row>
    <row r="11530" spans="1:25" x14ac:dyDescent="0.25">
      <c r="A11530" s="9" t="s">
        <v>16251</v>
      </c>
      <c r="B11530" s="23">
        <v>46252.037499999999</v>
      </c>
      <c r="C11530" s="23">
        <v>46252.327777777798</v>
      </c>
      <c r="D11530" s="23">
        <v>46252.720833333296</v>
      </c>
      <c r="E11530" s="9" t="s">
        <v>212</v>
      </c>
      <c r="F11530" s="9" t="s">
        <v>189</v>
      </c>
      <c r="G11530" s="9" t="s">
        <v>236</v>
      </c>
      <c r="H11530" s="9" t="s">
        <v>167</v>
      </c>
      <c r="I11530" s="9" t="s">
        <v>255</v>
      </c>
      <c r="J11530" s="9" t="s">
        <v>9673</v>
      </c>
      <c r="K11530" s="9" t="s">
        <v>215</v>
      </c>
      <c r="L11530" s="9" t="s">
        <v>216</v>
      </c>
      <c r="M11530" s="9" t="s">
        <v>556</v>
      </c>
      <c r="N11530" s="9" t="s">
        <v>196</v>
      </c>
      <c r="O11530" s="9" t="s">
        <v>116</v>
      </c>
      <c r="P11530" s="9" t="s">
        <v>234</v>
      </c>
      <c r="Q11530" s="9" t="s">
        <v>219</v>
      </c>
      <c r="R11530" s="9">
        <v>0</v>
      </c>
      <c r="S11530" s="9">
        <v>25</v>
      </c>
      <c r="U11530" s="9" t="s">
        <v>242</v>
      </c>
      <c r="W11530" s="9">
        <v>5</v>
      </c>
      <c r="X11530" s="9">
        <f>INDEX(SLA_Policy!$D$2:$D$5,MATCH(F11530,SLA_Policy!$A$2:$A$5,0))</f>
        <v>120</v>
      </c>
      <c r="Y11530" s="9" t="str">
        <f>IF(E11530="Cancelled","Excluded",IF(D11530="",IF((SLA_Policy!$B$8-B11530)*24&gt;X11530,"Open - Breached","Open - On Track"),IF((D11530-B11530)*24&lt;=X11530,"Met","Breached")))</f>
        <v>Met</v>
      </c>
    </row>
    <row r="11531" spans="1:25" x14ac:dyDescent="0.25">
      <c r="A11531" s="9" t="s">
        <v>16252</v>
      </c>
      <c r="B11531" s="23">
        <v>46252.290972222203</v>
      </c>
      <c r="C11531" s="23">
        <v>46252.295138888898</v>
      </c>
      <c r="D11531" s="23">
        <v>46252.324305555601</v>
      </c>
      <c r="E11531" s="9" t="s">
        <v>212</v>
      </c>
      <c r="F11531" s="9" t="s">
        <v>188</v>
      </c>
      <c r="G11531" s="9" t="s">
        <v>213</v>
      </c>
      <c r="H11531" s="9" t="s">
        <v>161</v>
      </c>
      <c r="I11531" s="9" t="s">
        <v>389</v>
      </c>
      <c r="J11531" s="9" t="s">
        <v>2007</v>
      </c>
      <c r="K11531" s="9" t="s">
        <v>246</v>
      </c>
      <c r="L11531" s="9" t="s">
        <v>311</v>
      </c>
      <c r="M11531" s="9" t="s">
        <v>2435</v>
      </c>
      <c r="N11531" s="9" t="s">
        <v>198</v>
      </c>
      <c r="O11531" s="9" t="s">
        <v>177</v>
      </c>
      <c r="P11531" s="9" t="s">
        <v>300</v>
      </c>
      <c r="Q11531" s="9" t="s">
        <v>219</v>
      </c>
      <c r="R11531" s="9">
        <v>0</v>
      </c>
      <c r="S11531" s="9">
        <v>4</v>
      </c>
      <c r="U11531" s="9" t="s">
        <v>290</v>
      </c>
      <c r="X11531" s="9">
        <f>INDEX(SLA_Policy!$D$2:$D$5,MATCH(F11531,SLA_Policy!$A$2:$A$5,0))</f>
        <v>72</v>
      </c>
      <c r="Y11531" s="9" t="str">
        <f>IF(E11531="Cancelled","Excluded",IF(D11531="",IF((SLA_Policy!$B$8-B11531)*24&gt;X11531,"Open - Breached","Open - On Track"),IF((D11531-B11531)*24&lt;=X11531,"Met","Breached")))</f>
        <v>Met</v>
      </c>
    </row>
    <row r="11532" spans="1:25" x14ac:dyDescent="0.25">
      <c r="A11532" s="9" t="s">
        <v>16253</v>
      </c>
      <c r="B11532" s="23">
        <v>46252.310416666704</v>
      </c>
      <c r="C11532" s="23">
        <v>46252.358333333301</v>
      </c>
      <c r="D11532" s="23">
        <v>46252.388888888898</v>
      </c>
      <c r="E11532" s="9" t="s">
        <v>212</v>
      </c>
      <c r="F11532" s="9" t="s">
        <v>188</v>
      </c>
      <c r="G11532" s="9" t="s">
        <v>213</v>
      </c>
      <c r="H11532" s="9" t="s">
        <v>161</v>
      </c>
      <c r="I11532" s="9" t="s">
        <v>389</v>
      </c>
      <c r="J11532" s="9" t="s">
        <v>6496</v>
      </c>
      <c r="K11532" s="9" t="s">
        <v>246</v>
      </c>
      <c r="L11532" s="9" t="s">
        <v>216</v>
      </c>
      <c r="M11532" s="9" t="s">
        <v>1180</v>
      </c>
      <c r="N11532" s="9" t="s">
        <v>196</v>
      </c>
      <c r="O11532" s="9" t="s">
        <v>116</v>
      </c>
      <c r="P11532" s="9" t="s">
        <v>525</v>
      </c>
      <c r="Q11532" s="9" t="s">
        <v>219</v>
      </c>
      <c r="R11532" s="9">
        <v>0</v>
      </c>
      <c r="S11532" s="9">
        <v>14</v>
      </c>
      <c r="U11532" s="9" t="s">
        <v>221</v>
      </c>
      <c r="X11532" s="9">
        <f>INDEX(SLA_Policy!$D$2:$D$5,MATCH(F11532,SLA_Policy!$A$2:$A$5,0))</f>
        <v>72</v>
      </c>
      <c r="Y11532" s="9" t="str">
        <f>IF(E11532="Cancelled","Excluded",IF(D11532="",IF((SLA_Policy!$B$8-B11532)*24&gt;X11532,"Open - Breached","Open - On Track"),IF((D11532-B11532)*24&lt;=X11532,"Met","Breached")))</f>
        <v>Met</v>
      </c>
    </row>
    <row r="11533" spans="1:25" x14ac:dyDescent="0.25">
      <c r="A11533" s="9" t="s">
        <v>16254</v>
      </c>
      <c r="B11533" s="23">
        <v>46252.324305555601</v>
      </c>
      <c r="C11533" s="23">
        <v>46252.333333333299</v>
      </c>
      <c r="D11533" s="23">
        <v>46253.3125</v>
      </c>
      <c r="E11533" s="9" t="s">
        <v>212</v>
      </c>
      <c r="F11533" s="9" t="s">
        <v>188</v>
      </c>
      <c r="G11533" s="9" t="s">
        <v>213</v>
      </c>
      <c r="H11533" s="9" t="s">
        <v>165</v>
      </c>
      <c r="I11533" s="9" t="s">
        <v>567</v>
      </c>
      <c r="J11533" s="9" t="s">
        <v>1154</v>
      </c>
      <c r="K11533" s="9" t="s">
        <v>246</v>
      </c>
      <c r="L11533" s="9" t="s">
        <v>351</v>
      </c>
      <c r="M11533" s="9" t="s">
        <v>436</v>
      </c>
      <c r="N11533" s="9" t="s">
        <v>197</v>
      </c>
      <c r="O11533" s="9" t="s">
        <v>176</v>
      </c>
      <c r="P11533" s="9" t="s">
        <v>503</v>
      </c>
      <c r="Q11533" s="9" t="s">
        <v>219</v>
      </c>
      <c r="R11533" s="9">
        <v>1</v>
      </c>
      <c r="S11533" s="9">
        <v>32</v>
      </c>
      <c r="U11533" s="9" t="s">
        <v>230</v>
      </c>
      <c r="X11533" s="9">
        <f>INDEX(SLA_Policy!$D$2:$D$5,MATCH(F11533,SLA_Policy!$A$2:$A$5,0))</f>
        <v>72</v>
      </c>
      <c r="Y11533" s="9" t="str">
        <f>IF(E11533="Cancelled","Excluded",IF(D11533="",IF((SLA_Policy!$B$8-B11533)*24&gt;X11533,"Open - Breached","Open - On Track"),IF((D11533-B11533)*24&lt;=X11533,"Met","Breached")))</f>
        <v>Met</v>
      </c>
    </row>
    <row r="11534" spans="1:25" x14ac:dyDescent="0.25">
      <c r="A11534" s="9" t="s">
        <v>16255</v>
      </c>
      <c r="B11534" s="23">
        <v>46252.340972222199</v>
      </c>
      <c r="C11534" s="23">
        <v>46252.366666666698</v>
      </c>
      <c r="D11534" s="23">
        <v>46253.584027777797</v>
      </c>
      <c r="E11534" s="9" t="s">
        <v>212</v>
      </c>
      <c r="F11534" s="9" t="s">
        <v>189</v>
      </c>
      <c r="G11534" s="9" t="s">
        <v>213</v>
      </c>
      <c r="H11534" s="9" t="s">
        <v>165</v>
      </c>
      <c r="I11534" s="9" t="s">
        <v>567</v>
      </c>
      <c r="J11534" s="9" t="s">
        <v>697</v>
      </c>
      <c r="K11534" s="9" t="s">
        <v>246</v>
      </c>
      <c r="L11534" s="9" t="s">
        <v>293</v>
      </c>
      <c r="M11534" s="9" t="s">
        <v>3063</v>
      </c>
      <c r="N11534" s="9" t="s">
        <v>197</v>
      </c>
      <c r="O11534" s="9" t="s">
        <v>176</v>
      </c>
      <c r="P11534" s="9" t="s">
        <v>1159</v>
      </c>
      <c r="Q11534" s="9" t="s">
        <v>219</v>
      </c>
      <c r="R11534" s="9">
        <v>0</v>
      </c>
      <c r="S11534" s="9">
        <v>14</v>
      </c>
      <c r="U11534" s="9" t="s">
        <v>230</v>
      </c>
      <c r="X11534" s="9">
        <f>INDEX(SLA_Policy!$D$2:$D$5,MATCH(F11534,SLA_Policy!$A$2:$A$5,0))</f>
        <v>120</v>
      </c>
      <c r="Y11534" s="9" t="str">
        <f>IF(E11534="Cancelled","Excluded",IF(D11534="",IF((SLA_Policy!$B$8-B11534)*24&gt;X11534,"Open - Breached","Open - On Track"),IF((D11534-B11534)*24&lt;=X11534,"Met","Breached")))</f>
        <v>Met</v>
      </c>
    </row>
    <row r="11535" spans="1:25" x14ac:dyDescent="0.25">
      <c r="A11535" s="9" t="s">
        <v>16256</v>
      </c>
      <c r="B11535" s="23">
        <v>46252.343055555597</v>
      </c>
      <c r="C11535" s="23">
        <v>46252.377777777801</v>
      </c>
      <c r="D11535" s="23">
        <v>46254.336805555598</v>
      </c>
      <c r="E11535" s="9" t="s">
        <v>212</v>
      </c>
      <c r="F11535" s="9" t="s">
        <v>189</v>
      </c>
      <c r="G11535" s="9" t="s">
        <v>236</v>
      </c>
      <c r="H11535" s="9" t="s">
        <v>164</v>
      </c>
      <c r="I11535" s="9" t="s">
        <v>421</v>
      </c>
      <c r="J11535" s="9" t="s">
        <v>2556</v>
      </c>
      <c r="K11535" s="9" t="s">
        <v>303</v>
      </c>
      <c r="L11535" s="9" t="s">
        <v>104</v>
      </c>
      <c r="M11535" s="9" t="s">
        <v>6200</v>
      </c>
      <c r="N11535" s="9" t="s">
        <v>198</v>
      </c>
      <c r="O11535" s="9" t="s">
        <v>180</v>
      </c>
      <c r="P11535" s="9" t="s">
        <v>278</v>
      </c>
      <c r="Q11535" s="9" t="s">
        <v>219</v>
      </c>
      <c r="R11535" s="9">
        <v>0</v>
      </c>
      <c r="S11535" s="9">
        <v>39</v>
      </c>
      <c r="T11535" s="9" t="s">
        <v>464</v>
      </c>
      <c r="U11535" s="9" t="s">
        <v>242</v>
      </c>
      <c r="W11535" s="9">
        <v>4</v>
      </c>
      <c r="X11535" s="9">
        <f>INDEX(SLA_Policy!$D$2:$D$5,MATCH(F11535,SLA_Policy!$A$2:$A$5,0))</f>
        <v>120</v>
      </c>
      <c r="Y11535" s="9" t="str">
        <f>IF(E11535="Cancelled","Excluded",IF(D11535="",IF((SLA_Policy!$B$8-B11535)*24&gt;X11535,"Open - Breached","Open - On Track"),IF((D11535-B11535)*24&lt;=X11535,"Met","Breached")))</f>
        <v>Met</v>
      </c>
    </row>
    <row r="11536" spans="1:25" x14ac:dyDescent="0.25">
      <c r="A11536" s="9" t="s">
        <v>16257</v>
      </c>
      <c r="B11536" s="23">
        <v>46252.347222222197</v>
      </c>
      <c r="C11536" s="23">
        <v>46252.349305555603</v>
      </c>
      <c r="D11536" s="23">
        <v>46252.537499999999</v>
      </c>
      <c r="E11536" s="9" t="s">
        <v>212</v>
      </c>
      <c r="F11536" s="9" t="s">
        <v>188</v>
      </c>
      <c r="G11536" s="9" t="s">
        <v>213</v>
      </c>
      <c r="H11536" s="9" t="s">
        <v>161</v>
      </c>
      <c r="I11536" s="9" t="s">
        <v>297</v>
      </c>
      <c r="J11536" s="9" t="s">
        <v>11777</v>
      </c>
      <c r="K11536" s="9" t="s">
        <v>262</v>
      </c>
      <c r="L11536" s="9" t="s">
        <v>270</v>
      </c>
      <c r="M11536" s="9" t="s">
        <v>6183</v>
      </c>
      <c r="N11536" s="9" t="s">
        <v>198</v>
      </c>
      <c r="O11536" s="9" t="s">
        <v>177</v>
      </c>
      <c r="P11536" s="9" t="s">
        <v>241</v>
      </c>
      <c r="Q11536" s="9" t="s">
        <v>273</v>
      </c>
      <c r="R11536" s="9">
        <v>0</v>
      </c>
      <c r="S11536" s="9">
        <v>9</v>
      </c>
      <c r="U11536" s="9" t="s">
        <v>290</v>
      </c>
      <c r="X11536" s="9">
        <f>INDEX(SLA_Policy!$D$2:$D$5,MATCH(F11536,SLA_Policy!$A$2:$A$5,0))</f>
        <v>72</v>
      </c>
      <c r="Y11536" s="9" t="str">
        <f>IF(E11536="Cancelled","Excluded",IF(D11536="",IF((SLA_Policy!$B$8-B11536)*24&gt;X11536,"Open - Breached","Open - On Track"),IF((D11536-B11536)*24&lt;=X11536,"Met","Breached")))</f>
        <v>Met</v>
      </c>
    </row>
    <row r="11537" spans="1:25" x14ac:dyDescent="0.25">
      <c r="A11537" s="9" t="s">
        <v>16258</v>
      </c>
      <c r="B11537" s="23">
        <v>46252.358333333301</v>
      </c>
      <c r="C11537" s="23">
        <v>46252.361111111102</v>
      </c>
      <c r="D11537" s="23">
        <v>46252.725694444503</v>
      </c>
      <c r="E11537" s="9" t="s">
        <v>212</v>
      </c>
      <c r="F11537" s="9" t="s">
        <v>187</v>
      </c>
      <c r="G11537" s="9" t="s">
        <v>213</v>
      </c>
      <c r="H11537" s="9" t="s">
        <v>163</v>
      </c>
      <c r="I11537" s="9" t="s">
        <v>223</v>
      </c>
      <c r="J11537" s="9" t="s">
        <v>13981</v>
      </c>
      <c r="K11537" s="9" t="s">
        <v>215</v>
      </c>
      <c r="L11537" s="9" t="s">
        <v>270</v>
      </c>
      <c r="M11537" s="9" t="s">
        <v>4297</v>
      </c>
      <c r="N11537" s="9" t="s">
        <v>198</v>
      </c>
      <c r="O11537" s="9" t="s">
        <v>176</v>
      </c>
      <c r="P11537" s="9" t="s">
        <v>228</v>
      </c>
      <c r="Q11537" s="9" t="s">
        <v>273</v>
      </c>
      <c r="R11537" s="9">
        <v>0</v>
      </c>
      <c r="S11537" s="9">
        <v>90</v>
      </c>
      <c r="T11537" s="9" t="s">
        <v>136</v>
      </c>
      <c r="U11537" s="9" t="s">
        <v>376</v>
      </c>
      <c r="W11537" s="9">
        <v>3</v>
      </c>
      <c r="X11537" s="9">
        <f>INDEX(SLA_Policy!$D$2:$D$5,MATCH(F11537,SLA_Policy!$A$2:$A$5,0))</f>
        <v>8</v>
      </c>
      <c r="Y11537" s="9" t="str">
        <f>IF(E11537="Cancelled","Excluded",IF(D11537="",IF((SLA_Policy!$B$8-B11537)*24&gt;X11537,"Open - Breached","Open - On Track"),IF((D11537-B11537)*24&lt;=X11537,"Met","Breached")))</f>
        <v>Breached</v>
      </c>
    </row>
    <row r="11538" spans="1:25" x14ac:dyDescent="0.25">
      <c r="A11538" s="9" t="s">
        <v>16259</v>
      </c>
      <c r="B11538" s="23">
        <v>46252.360416666699</v>
      </c>
      <c r="C11538" s="23">
        <v>46252.363194444399</v>
      </c>
      <c r="D11538" s="23">
        <v>46252.676388888904</v>
      </c>
      <c r="E11538" s="9" t="s">
        <v>212</v>
      </c>
      <c r="F11538" s="9" t="s">
        <v>188</v>
      </c>
      <c r="G11538" s="9" t="s">
        <v>213</v>
      </c>
      <c r="H11538" s="9" t="s">
        <v>167</v>
      </c>
      <c r="I11538" s="9" t="s">
        <v>362</v>
      </c>
      <c r="J11538" s="9" t="s">
        <v>3579</v>
      </c>
      <c r="K11538" s="9" t="s">
        <v>215</v>
      </c>
      <c r="L11538" s="9" t="s">
        <v>307</v>
      </c>
      <c r="M11538" s="9" t="s">
        <v>2439</v>
      </c>
      <c r="N11538" s="9" t="s">
        <v>198</v>
      </c>
      <c r="O11538" s="9" t="s">
        <v>116</v>
      </c>
      <c r="P11538" s="9" t="s">
        <v>295</v>
      </c>
      <c r="Q11538" s="9" t="s">
        <v>219</v>
      </c>
      <c r="R11538" s="9">
        <v>0</v>
      </c>
      <c r="S11538" s="9">
        <v>52</v>
      </c>
      <c r="U11538" s="9" t="s">
        <v>266</v>
      </c>
      <c r="X11538" s="9">
        <f>INDEX(SLA_Policy!$D$2:$D$5,MATCH(F11538,SLA_Policy!$A$2:$A$5,0))</f>
        <v>72</v>
      </c>
      <c r="Y11538" s="9" t="str">
        <f>IF(E11538="Cancelled","Excluded",IF(D11538="",IF((SLA_Policy!$B$8-B11538)*24&gt;X11538,"Open - Breached","Open - On Track"),IF((D11538-B11538)*24&lt;=X11538,"Met","Breached")))</f>
        <v>Met</v>
      </c>
    </row>
    <row r="11539" spans="1:25" x14ac:dyDescent="0.25">
      <c r="A11539" s="9" t="s">
        <v>16260</v>
      </c>
      <c r="B11539" s="23">
        <v>46252.361111111102</v>
      </c>
      <c r="C11539" s="23">
        <v>46252.363194444399</v>
      </c>
      <c r="D11539" s="23">
        <v>46252.399305555598</v>
      </c>
      <c r="E11539" s="9" t="s">
        <v>212</v>
      </c>
      <c r="F11539" s="9" t="s">
        <v>188</v>
      </c>
      <c r="G11539" s="9" t="s">
        <v>213</v>
      </c>
      <c r="H11539" s="9" t="s">
        <v>88</v>
      </c>
      <c r="I11539" s="9" t="s">
        <v>92</v>
      </c>
      <c r="J11539" s="9" t="s">
        <v>1082</v>
      </c>
      <c r="K11539" s="9" t="s">
        <v>215</v>
      </c>
      <c r="L11539" s="9" t="s">
        <v>351</v>
      </c>
      <c r="M11539" s="9" t="s">
        <v>352</v>
      </c>
      <c r="N11539" s="9" t="s">
        <v>198</v>
      </c>
      <c r="O11539" s="9" t="s">
        <v>116</v>
      </c>
      <c r="P11539" s="9" t="s">
        <v>258</v>
      </c>
      <c r="Q11539" s="9" t="s">
        <v>219</v>
      </c>
      <c r="R11539" s="9">
        <v>0</v>
      </c>
      <c r="S11539" s="9">
        <v>22</v>
      </c>
      <c r="T11539" s="9" t="s">
        <v>229</v>
      </c>
      <c r="U11539" s="9" t="s">
        <v>266</v>
      </c>
      <c r="X11539" s="9">
        <f>INDEX(SLA_Policy!$D$2:$D$5,MATCH(F11539,SLA_Policy!$A$2:$A$5,0))</f>
        <v>72</v>
      </c>
      <c r="Y11539" s="9" t="str">
        <f>IF(E11539="Cancelled","Excluded",IF(D11539="",IF((SLA_Policy!$B$8-B11539)*24&gt;X11539,"Open - Breached","Open - On Track"),IF((D11539-B11539)*24&lt;=X11539,"Met","Breached")))</f>
        <v>Met</v>
      </c>
    </row>
    <row r="11540" spans="1:25" x14ac:dyDescent="0.25">
      <c r="A11540" s="9" t="s">
        <v>16261</v>
      </c>
      <c r="B11540" s="23">
        <v>46252.371527777803</v>
      </c>
      <c r="C11540" s="23">
        <v>46252.408333333296</v>
      </c>
      <c r="D11540" s="23">
        <v>46252.6472222222</v>
      </c>
      <c r="E11540" s="9" t="s">
        <v>212</v>
      </c>
      <c r="F11540" s="9" t="s">
        <v>188</v>
      </c>
      <c r="G11540" s="9" t="s">
        <v>213</v>
      </c>
      <c r="H11540" s="9" t="s">
        <v>165</v>
      </c>
      <c r="I11540" s="9" t="s">
        <v>567</v>
      </c>
      <c r="J11540" s="9" t="s">
        <v>3422</v>
      </c>
      <c r="K11540" s="9" t="s">
        <v>246</v>
      </c>
      <c r="L11540" s="9" t="s">
        <v>351</v>
      </c>
      <c r="M11540" s="9" t="s">
        <v>2530</v>
      </c>
      <c r="N11540" s="9" t="s">
        <v>196</v>
      </c>
      <c r="O11540" s="9" t="s">
        <v>176</v>
      </c>
      <c r="P11540" s="9" t="s">
        <v>570</v>
      </c>
      <c r="Q11540" s="9" t="s">
        <v>273</v>
      </c>
      <c r="R11540" s="9">
        <v>0</v>
      </c>
      <c r="S11540" s="9">
        <v>14</v>
      </c>
      <c r="U11540" s="9" t="s">
        <v>230</v>
      </c>
      <c r="X11540" s="9">
        <f>INDEX(SLA_Policy!$D$2:$D$5,MATCH(F11540,SLA_Policy!$A$2:$A$5,0))</f>
        <v>72</v>
      </c>
      <c r="Y11540" s="9" t="str">
        <f>IF(E11540="Cancelled","Excluded",IF(D11540="",IF((SLA_Policy!$B$8-B11540)*24&gt;X11540,"Open - Breached","Open - On Track"),IF((D11540-B11540)*24&lt;=X11540,"Met","Breached")))</f>
        <v>Met</v>
      </c>
    </row>
    <row r="11541" spans="1:25" x14ac:dyDescent="0.25">
      <c r="A11541" s="9" t="s">
        <v>16262</v>
      </c>
      <c r="B11541" s="23">
        <v>46252.373611111099</v>
      </c>
      <c r="E11541" s="9" t="s">
        <v>649</v>
      </c>
      <c r="F11541" s="9" t="s">
        <v>189</v>
      </c>
      <c r="G11541" s="9" t="s">
        <v>213</v>
      </c>
      <c r="H11541" s="9" t="s">
        <v>162</v>
      </c>
      <c r="I11541" s="9" t="s">
        <v>345</v>
      </c>
      <c r="J11541" s="9" t="s">
        <v>6919</v>
      </c>
      <c r="K11541" s="9" t="s">
        <v>239</v>
      </c>
      <c r="L11541" s="9" t="s">
        <v>351</v>
      </c>
      <c r="M11541" s="9" t="s">
        <v>914</v>
      </c>
      <c r="N11541" s="9" t="s">
        <v>196</v>
      </c>
      <c r="O11541" s="9" t="s">
        <v>179</v>
      </c>
      <c r="P11541" s="9" t="s">
        <v>337</v>
      </c>
      <c r="Q11541" s="9" t="s">
        <v>219</v>
      </c>
      <c r="R11541" s="9">
        <v>1</v>
      </c>
      <c r="S11541" s="9">
        <v>2</v>
      </c>
      <c r="X11541" s="9">
        <f>INDEX(SLA_Policy!$D$2:$D$5,MATCH(F11541,SLA_Policy!$A$2:$A$5,0))</f>
        <v>120</v>
      </c>
      <c r="Y11541" s="9" t="str">
        <f>IF(E11541="Cancelled","Excluded",IF(D11541="",IF((SLA_Policy!$B$8-B11541)*24&gt;X11541,"Open - Breached","Open - On Track"),IF((D11541-B11541)*24&lt;=X11541,"Met","Breached")))</f>
        <v>Excluded</v>
      </c>
    </row>
    <row r="11542" spans="1:25" x14ac:dyDescent="0.25">
      <c r="A11542" s="9" t="s">
        <v>16263</v>
      </c>
      <c r="B11542" s="23">
        <v>46252.379166666702</v>
      </c>
      <c r="C11542" s="23">
        <v>46252.383333333302</v>
      </c>
      <c r="D11542" s="23">
        <v>46252.551388888904</v>
      </c>
      <c r="E11542" s="9" t="s">
        <v>212</v>
      </c>
      <c r="F11542" s="9" t="s">
        <v>188</v>
      </c>
      <c r="G11542" s="9" t="s">
        <v>213</v>
      </c>
      <c r="H11542" s="9" t="s">
        <v>165</v>
      </c>
      <c r="I11542" s="9" t="s">
        <v>567</v>
      </c>
      <c r="J11542" s="9" t="s">
        <v>1334</v>
      </c>
      <c r="K11542" s="9" t="s">
        <v>225</v>
      </c>
      <c r="L11542" s="9" t="s">
        <v>104</v>
      </c>
      <c r="M11542" s="9" t="s">
        <v>594</v>
      </c>
      <c r="N11542" s="9" t="s">
        <v>199</v>
      </c>
      <c r="O11542" s="9" t="s">
        <v>176</v>
      </c>
      <c r="P11542" s="9" t="s">
        <v>419</v>
      </c>
      <c r="Q11542" s="9" t="s">
        <v>219</v>
      </c>
      <c r="R11542" s="9">
        <v>0</v>
      </c>
      <c r="S11542" s="9">
        <v>29</v>
      </c>
      <c r="U11542" s="9" t="s">
        <v>290</v>
      </c>
      <c r="X11542" s="9">
        <f>INDEX(SLA_Policy!$D$2:$D$5,MATCH(F11542,SLA_Policy!$A$2:$A$5,0))</f>
        <v>72</v>
      </c>
      <c r="Y11542" s="9" t="str">
        <f>IF(E11542="Cancelled","Excluded",IF(D11542="",IF((SLA_Policy!$B$8-B11542)*24&gt;X11542,"Open - Breached","Open - On Track"),IF((D11542-B11542)*24&lt;=X11542,"Met","Breached")))</f>
        <v>Met</v>
      </c>
    </row>
    <row r="11543" spans="1:25" x14ac:dyDescent="0.25">
      <c r="A11543" s="9" t="s">
        <v>16264</v>
      </c>
      <c r="B11543" s="23">
        <v>46252.381249999999</v>
      </c>
      <c r="C11543" s="23">
        <v>46252.418749999997</v>
      </c>
      <c r="D11543" s="23">
        <v>46252.485416666699</v>
      </c>
      <c r="E11543" s="9" t="s">
        <v>212</v>
      </c>
      <c r="F11543" s="9" t="s">
        <v>188</v>
      </c>
      <c r="G11543" s="9" t="s">
        <v>213</v>
      </c>
      <c r="H11543" s="9" t="s">
        <v>161</v>
      </c>
      <c r="I11543" s="9" t="s">
        <v>297</v>
      </c>
      <c r="J11543" s="9" t="s">
        <v>6349</v>
      </c>
      <c r="K11543" s="9" t="s">
        <v>239</v>
      </c>
      <c r="L11543" s="9" t="s">
        <v>270</v>
      </c>
      <c r="M11543" s="9" t="s">
        <v>3750</v>
      </c>
      <c r="N11543" s="9" t="s">
        <v>196</v>
      </c>
      <c r="O11543" s="9" t="s">
        <v>177</v>
      </c>
      <c r="P11543" s="9" t="s">
        <v>241</v>
      </c>
      <c r="Q11543" s="9" t="s">
        <v>273</v>
      </c>
      <c r="R11543" s="9">
        <v>0</v>
      </c>
      <c r="S11543" s="9">
        <v>26</v>
      </c>
      <c r="U11543" s="9" t="s">
        <v>221</v>
      </c>
      <c r="W11543" s="9">
        <v>4</v>
      </c>
      <c r="X11543" s="9">
        <f>INDEX(SLA_Policy!$D$2:$D$5,MATCH(F11543,SLA_Policy!$A$2:$A$5,0))</f>
        <v>72</v>
      </c>
      <c r="Y11543" s="9" t="str">
        <f>IF(E11543="Cancelled","Excluded",IF(D11543="",IF((SLA_Policy!$B$8-B11543)*24&gt;X11543,"Open - Breached","Open - On Track"),IF((D11543-B11543)*24&lt;=X11543,"Met","Breached")))</f>
        <v>Met</v>
      </c>
    </row>
    <row r="11544" spans="1:25" x14ac:dyDescent="0.25">
      <c r="A11544" s="9" t="s">
        <v>16265</v>
      </c>
      <c r="B11544" s="23">
        <v>46252.382638888899</v>
      </c>
      <c r="C11544" s="23">
        <v>46252.405555555597</v>
      </c>
      <c r="D11544" s="23">
        <v>46252.708333333299</v>
      </c>
      <c r="E11544" s="9" t="s">
        <v>212</v>
      </c>
      <c r="F11544" s="9" t="s">
        <v>189</v>
      </c>
      <c r="G11544" s="9" t="s">
        <v>213</v>
      </c>
      <c r="H11544" s="9" t="s">
        <v>167</v>
      </c>
      <c r="I11544" s="9" t="s">
        <v>684</v>
      </c>
      <c r="J11544" s="9" t="s">
        <v>8425</v>
      </c>
      <c r="K11544" s="9" t="s">
        <v>215</v>
      </c>
      <c r="L11544" s="9" t="s">
        <v>216</v>
      </c>
      <c r="M11544" s="9" t="s">
        <v>3469</v>
      </c>
      <c r="N11544" s="9" t="s">
        <v>197</v>
      </c>
      <c r="O11544" s="9" t="s">
        <v>116</v>
      </c>
      <c r="P11544" s="9" t="s">
        <v>218</v>
      </c>
      <c r="Q11544" s="9" t="s">
        <v>219</v>
      </c>
      <c r="R11544" s="9">
        <v>0</v>
      </c>
      <c r="S11544" s="9">
        <v>19</v>
      </c>
      <c r="U11544" s="9" t="s">
        <v>266</v>
      </c>
      <c r="X11544" s="9">
        <f>INDEX(SLA_Policy!$D$2:$D$5,MATCH(F11544,SLA_Policy!$A$2:$A$5,0))</f>
        <v>120</v>
      </c>
      <c r="Y11544" s="9" t="str">
        <f>IF(E11544="Cancelled","Excluded",IF(D11544="",IF((SLA_Policy!$B$8-B11544)*24&gt;X11544,"Open - Breached","Open - On Track"),IF((D11544-B11544)*24&lt;=X11544,"Met","Breached")))</f>
        <v>Met</v>
      </c>
    </row>
    <row r="11545" spans="1:25" x14ac:dyDescent="0.25">
      <c r="A11545" s="9" t="s">
        <v>16266</v>
      </c>
      <c r="B11545" s="23">
        <v>46252.387499999997</v>
      </c>
      <c r="C11545" s="23">
        <v>46252.434027777803</v>
      </c>
      <c r="D11545" s="23">
        <v>46253.415972222203</v>
      </c>
      <c r="E11545" s="9" t="s">
        <v>212</v>
      </c>
      <c r="F11545" s="9" t="s">
        <v>188</v>
      </c>
      <c r="G11545" s="9" t="s">
        <v>213</v>
      </c>
      <c r="H11545" s="9" t="s">
        <v>167</v>
      </c>
      <c r="I11545" s="9" t="s">
        <v>362</v>
      </c>
      <c r="J11545" s="9" t="s">
        <v>16267</v>
      </c>
      <c r="K11545" s="9" t="s">
        <v>303</v>
      </c>
      <c r="L11545" s="9" t="s">
        <v>293</v>
      </c>
      <c r="M11545" s="9" t="s">
        <v>750</v>
      </c>
      <c r="N11545" s="9" t="s">
        <v>197</v>
      </c>
      <c r="O11545" s="9" t="s">
        <v>116</v>
      </c>
      <c r="P11545" s="9" t="s">
        <v>574</v>
      </c>
      <c r="Q11545" s="9" t="s">
        <v>219</v>
      </c>
      <c r="R11545" s="9">
        <v>0</v>
      </c>
      <c r="S11545" s="9">
        <v>31</v>
      </c>
      <c r="T11545" s="9" t="s">
        <v>220</v>
      </c>
      <c r="U11545" s="9" t="s">
        <v>248</v>
      </c>
      <c r="W11545" s="9">
        <v>5</v>
      </c>
      <c r="X11545" s="9">
        <f>INDEX(SLA_Policy!$D$2:$D$5,MATCH(F11545,SLA_Policy!$A$2:$A$5,0))</f>
        <v>72</v>
      </c>
      <c r="Y11545" s="9" t="str">
        <f>IF(E11545="Cancelled","Excluded",IF(D11545="",IF((SLA_Policy!$B$8-B11545)*24&gt;X11545,"Open - Breached","Open - On Track"),IF((D11545-B11545)*24&lt;=X11545,"Met","Breached")))</f>
        <v>Met</v>
      </c>
    </row>
    <row r="11546" spans="1:25" x14ac:dyDescent="0.25">
      <c r="A11546" s="9" t="s">
        <v>16268</v>
      </c>
      <c r="B11546" s="23">
        <v>46252.395138888904</v>
      </c>
      <c r="C11546" s="23">
        <v>46252.434027777803</v>
      </c>
      <c r="D11546" s="23">
        <v>46253.320138888899</v>
      </c>
      <c r="E11546" s="9" t="s">
        <v>212</v>
      </c>
      <c r="F11546" s="9" t="s">
        <v>189</v>
      </c>
      <c r="G11546" s="9" t="s">
        <v>213</v>
      </c>
      <c r="H11546" s="9" t="s">
        <v>164</v>
      </c>
      <c r="I11546" s="9" t="s">
        <v>478</v>
      </c>
      <c r="J11546" s="9" t="s">
        <v>1768</v>
      </c>
      <c r="K11546" s="9" t="s">
        <v>14602</v>
      </c>
      <c r="L11546" s="9" t="s">
        <v>12094</v>
      </c>
      <c r="M11546" s="9" t="s">
        <v>15096</v>
      </c>
      <c r="N11546" s="9" t="s">
        <v>199</v>
      </c>
      <c r="O11546" s="9" t="s">
        <v>182</v>
      </c>
      <c r="P11546" s="9" t="s">
        <v>120</v>
      </c>
      <c r="Q11546" s="9" t="s">
        <v>219</v>
      </c>
      <c r="R11546" s="9">
        <v>0</v>
      </c>
      <c r="S11546" s="9">
        <v>21</v>
      </c>
      <c r="T11546" s="9" t="s">
        <v>343</v>
      </c>
      <c r="U11546" s="9" t="s">
        <v>376</v>
      </c>
      <c r="X11546" s="9">
        <f>INDEX(SLA_Policy!$D$2:$D$5,MATCH(F11546,SLA_Policy!$A$2:$A$5,0))</f>
        <v>120</v>
      </c>
      <c r="Y11546" s="9" t="str">
        <f>IF(E11546="Cancelled","Excluded",IF(D11546="",IF((SLA_Policy!$B$8-B11546)*24&gt;X11546,"Open - Breached","Open - On Track"),IF((D11546-B11546)*24&lt;=X11546,"Met","Breached")))</f>
        <v>Met</v>
      </c>
    </row>
    <row r="11547" spans="1:25" x14ac:dyDescent="0.25">
      <c r="A11547" s="9" t="s">
        <v>16269</v>
      </c>
      <c r="B11547" s="23">
        <v>46252.406944444498</v>
      </c>
      <c r="C11547" s="23">
        <v>46252.502777777801</v>
      </c>
      <c r="D11547" s="23">
        <v>46252.647916666698</v>
      </c>
      <c r="E11547" s="9" t="s">
        <v>212</v>
      </c>
      <c r="F11547" s="9" t="s">
        <v>189</v>
      </c>
      <c r="G11547" s="9" t="s">
        <v>213</v>
      </c>
      <c r="H11547" s="9" t="s">
        <v>162</v>
      </c>
      <c r="I11547" s="9" t="s">
        <v>345</v>
      </c>
      <c r="J11547" s="9" t="s">
        <v>1136</v>
      </c>
      <c r="K11547" s="9" t="s">
        <v>246</v>
      </c>
      <c r="L11547" s="9" t="s">
        <v>216</v>
      </c>
      <c r="M11547" s="9" t="s">
        <v>2205</v>
      </c>
      <c r="N11547" s="9" t="s">
        <v>196</v>
      </c>
      <c r="O11547" s="9" t="s">
        <v>179</v>
      </c>
      <c r="P11547" s="9" t="s">
        <v>264</v>
      </c>
      <c r="Q11547" s="9" t="s">
        <v>219</v>
      </c>
      <c r="R11547" s="9">
        <v>0</v>
      </c>
      <c r="S11547" s="9">
        <v>15</v>
      </c>
      <c r="U11547" s="9" t="s">
        <v>266</v>
      </c>
      <c r="W11547" s="9">
        <v>3</v>
      </c>
      <c r="X11547" s="9">
        <f>INDEX(SLA_Policy!$D$2:$D$5,MATCH(F11547,SLA_Policy!$A$2:$A$5,0))</f>
        <v>120</v>
      </c>
      <c r="Y11547" s="9" t="str">
        <f>IF(E11547="Cancelled","Excluded",IF(D11547="",IF((SLA_Policy!$B$8-B11547)*24&gt;X11547,"Open - Breached","Open - On Track"),IF((D11547-B11547)*24&lt;=X11547,"Met","Breached")))</f>
        <v>Met</v>
      </c>
    </row>
    <row r="11548" spans="1:25" x14ac:dyDescent="0.25">
      <c r="A11548" s="9" t="s">
        <v>16270</v>
      </c>
      <c r="B11548" s="23">
        <v>46252.409027777801</v>
      </c>
      <c r="C11548" s="23">
        <v>46252.415972222203</v>
      </c>
      <c r="D11548" s="23">
        <v>46252.663888888899</v>
      </c>
      <c r="E11548" s="9" t="s">
        <v>212</v>
      </c>
      <c r="F11548" s="9" t="s">
        <v>189</v>
      </c>
      <c r="G11548" s="9" t="s">
        <v>213</v>
      </c>
      <c r="H11548" s="9" t="s">
        <v>161</v>
      </c>
      <c r="I11548" s="9" t="s">
        <v>389</v>
      </c>
      <c r="J11548" s="9" t="s">
        <v>767</v>
      </c>
      <c r="K11548" s="9" t="s">
        <v>239</v>
      </c>
      <c r="L11548" s="9" t="s">
        <v>104</v>
      </c>
      <c r="M11548" s="9" t="s">
        <v>7183</v>
      </c>
      <c r="N11548" s="9" t="s">
        <v>198</v>
      </c>
      <c r="O11548" s="9" t="s">
        <v>116</v>
      </c>
      <c r="P11548" s="9" t="s">
        <v>551</v>
      </c>
      <c r="Q11548" s="9" t="s">
        <v>219</v>
      </c>
      <c r="R11548" s="9">
        <v>0</v>
      </c>
      <c r="S11548" s="9">
        <v>3</v>
      </c>
      <c r="U11548" s="9" t="s">
        <v>221</v>
      </c>
      <c r="X11548" s="9">
        <f>INDEX(SLA_Policy!$D$2:$D$5,MATCH(F11548,SLA_Policy!$A$2:$A$5,0))</f>
        <v>120</v>
      </c>
      <c r="Y11548" s="9" t="str">
        <f>IF(E11548="Cancelled","Excluded",IF(D11548="",IF((SLA_Policy!$B$8-B11548)*24&gt;X11548,"Open - Breached","Open - On Track"),IF((D11548-B11548)*24&lt;=X11548,"Met","Breached")))</f>
        <v>Met</v>
      </c>
    </row>
    <row r="11549" spans="1:25" x14ac:dyDescent="0.25">
      <c r="A11549" s="9" t="s">
        <v>16271</v>
      </c>
      <c r="B11549" s="23">
        <v>46252.411111111098</v>
      </c>
      <c r="C11549" s="23">
        <v>46252.441666666702</v>
      </c>
      <c r="D11549" s="23">
        <v>46253.399305555598</v>
      </c>
      <c r="E11549" s="9" t="s">
        <v>212</v>
      </c>
      <c r="F11549" s="9" t="s">
        <v>188</v>
      </c>
      <c r="G11549" s="9" t="s">
        <v>213</v>
      </c>
      <c r="H11549" s="9" t="s">
        <v>162</v>
      </c>
      <c r="I11549" s="9" t="s">
        <v>244</v>
      </c>
      <c r="J11549" s="9" t="s">
        <v>14068</v>
      </c>
      <c r="K11549" s="9" t="s">
        <v>239</v>
      </c>
      <c r="L11549" s="9" t="s">
        <v>226</v>
      </c>
      <c r="M11549" s="9" t="s">
        <v>757</v>
      </c>
      <c r="N11549" s="9" t="s">
        <v>196</v>
      </c>
      <c r="O11549" s="9" t="s">
        <v>179</v>
      </c>
      <c r="P11549" s="9" t="s">
        <v>284</v>
      </c>
      <c r="Q11549" s="9" t="s">
        <v>219</v>
      </c>
      <c r="R11549" s="9">
        <v>0</v>
      </c>
      <c r="S11549" s="9">
        <v>20</v>
      </c>
      <c r="U11549" s="9" t="s">
        <v>290</v>
      </c>
      <c r="X11549" s="9">
        <f>INDEX(SLA_Policy!$D$2:$D$5,MATCH(F11549,SLA_Policy!$A$2:$A$5,0))</f>
        <v>72</v>
      </c>
      <c r="Y11549" s="9" t="str">
        <f>IF(E11549="Cancelled","Excluded",IF(D11549="",IF((SLA_Policy!$B$8-B11549)*24&gt;X11549,"Open - Breached","Open - On Track"),IF((D11549-B11549)*24&lt;=X11549,"Met","Breached")))</f>
        <v>Met</v>
      </c>
    </row>
    <row r="11550" spans="1:25" x14ac:dyDescent="0.25">
      <c r="A11550" s="9" t="s">
        <v>16272</v>
      </c>
      <c r="B11550" s="23">
        <v>46252.412499999999</v>
      </c>
      <c r="C11550" s="23">
        <v>46252.547916666699</v>
      </c>
      <c r="D11550" s="23">
        <v>46253.375</v>
      </c>
      <c r="E11550" s="9" t="s">
        <v>212</v>
      </c>
      <c r="F11550" s="9" t="s">
        <v>189</v>
      </c>
      <c r="G11550" s="9" t="s">
        <v>236</v>
      </c>
      <c r="H11550" s="9" t="s">
        <v>167</v>
      </c>
      <c r="I11550" s="9" t="s">
        <v>255</v>
      </c>
      <c r="J11550" s="9" t="s">
        <v>2582</v>
      </c>
      <c r="K11550" s="9" t="s">
        <v>215</v>
      </c>
      <c r="L11550" s="9" t="s">
        <v>216</v>
      </c>
      <c r="M11550" s="9" t="s">
        <v>580</v>
      </c>
      <c r="N11550" s="9" t="s">
        <v>196</v>
      </c>
      <c r="O11550" s="9" t="s">
        <v>116</v>
      </c>
      <c r="P11550" s="9" t="s">
        <v>295</v>
      </c>
      <c r="Q11550" s="9" t="s">
        <v>219</v>
      </c>
      <c r="R11550" s="9">
        <v>0</v>
      </c>
      <c r="S11550" s="9">
        <v>37</v>
      </c>
      <c r="U11550" s="9" t="s">
        <v>242</v>
      </c>
      <c r="X11550" s="9">
        <f>INDEX(SLA_Policy!$D$2:$D$5,MATCH(F11550,SLA_Policy!$A$2:$A$5,0))</f>
        <v>120</v>
      </c>
      <c r="Y11550" s="9" t="str">
        <f>IF(E11550="Cancelled","Excluded",IF(D11550="",IF((SLA_Policy!$B$8-B11550)*24&gt;X11550,"Open - Breached","Open - On Track"),IF((D11550-B11550)*24&lt;=X11550,"Met","Breached")))</f>
        <v>Met</v>
      </c>
    </row>
    <row r="11551" spans="1:25" x14ac:dyDescent="0.25">
      <c r="A11551" s="9" t="s">
        <v>16273</v>
      </c>
      <c r="B11551" s="23">
        <v>46252.413194444503</v>
      </c>
      <c r="C11551" s="23">
        <v>46252.484027777798</v>
      </c>
      <c r="D11551" s="23">
        <v>46252.502777777801</v>
      </c>
      <c r="E11551" s="9" t="s">
        <v>212</v>
      </c>
      <c r="F11551" s="9" t="s">
        <v>188</v>
      </c>
      <c r="G11551" s="9" t="s">
        <v>213</v>
      </c>
      <c r="H11551" s="9" t="s">
        <v>162</v>
      </c>
      <c r="I11551" s="9" t="s">
        <v>393</v>
      </c>
      <c r="J11551" s="9" t="s">
        <v>394</v>
      </c>
      <c r="K11551" s="9" t="s">
        <v>239</v>
      </c>
      <c r="L11551" s="9" t="s">
        <v>104</v>
      </c>
      <c r="M11551" s="9" t="s">
        <v>2597</v>
      </c>
      <c r="N11551" s="9" t="s">
        <v>196</v>
      </c>
      <c r="O11551" s="9" t="s">
        <v>176</v>
      </c>
      <c r="P11551" s="9" t="s">
        <v>1159</v>
      </c>
      <c r="Q11551" s="9" t="s">
        <v>219</v>
      </c>
      <c r="R11551" s="9">
        <v>0</v>
      </c>
      <c r="S11551" s="9">
        <v>25</v>
      </c>
      <c r="U11551" s="9" t="s">
        <v>248</v>
      </c>
      <c r="X11551" s="9">
        <f>INDEX(SLA_Policy!$D$2:$D$5,MATCH(F11551,SLA_Policy!$A$2:$A$5,0))</f>
        <v>72</v>
      </c>
      <c r="Y11551" s="9" t="str">
        <f>IF(E11551="Cancelled","Excluded",IF(D11551="",IF((SLA_Policy!$B$8-B11551)*24&gt;X11551,"Open - Breached","Open - On Track"),IF((D11551-B11551)*24&lt;=X11551,"Met","Breached")))</f>
        <v>Met</v>
      </c>
    </row>
    <row r="11552" spans="1:25" x14ac:dyDescent="0.25">
      <c r="A11552" s="9" t="s">
        <v>16274</v>
      </c>
      <c r="B11552" s="23">
        <v>46252.425694444399</v>
      </c>
      <c r="C11552" s="23">
        <v>46252.479166666701</v>
      </c>
      <c r="D11552" s="23">
        <v>46252.565972222197</v>
      </c>
      <c r="E11552" s="9" t="s">
        <v>212</v>
      </c>
      <c r="F11552" s="9" t="s">
        <v>188</v>
      </c>
      <c r="G11552" s="9" t="s">
        <v>213</v>
      </c>
      <c r="H11552" s="9" t="s">
        <v>161</v>
      </c>
      <c r="I11552" s="9" t="s">
        <v>297</v>
      </c>
      <c r="J11552" s="9" t="s">
        <v>540</v>
      </c>
      <c r="K11552" s="9" t="s">
        <v>246</v>
      </c>
      <c r="L11552" s="9" t="s">
        <v>351</v>
      </c>
      <c r="M11552" s="9" t="s">
        <v>5228</v>
      </c>
      <c r="N11552" s="9" t="s">
        <v>196</v>
      </c>
      <c r="O11552" s="9" t="s">
        <v>177</v>
      </c>
      <c r="P11552" s="9" t="s">
        <v>457</v>
      </c>
      <c r="Q11552" s="9" t="s">
        <v>219</v>
      </c>
      <c r="R11552" s="9">
        <v>0</v>
      </c>
      <c r="S11552" s="9">
        <v>4</v>
      </c>
      <c r="U11552" s="9" t="s">
        <v>290</v>
      </c>
      <c r="X11552" s="9">
        <f>INDEX(SLA_Policy!$D$2:$D$5,MATCH(F11552,SLA_Policy!$A$2:$A$5,0))</f>
        <v>72</v>
      </c>
      <c r="Y11552" s="9" t="str">
        <f>IF(E11552="Cancelled","Excluded",IF(D11552="",IF((SLA_Policy!$B$8-B11552)*24&gt;X11552,"Open - Breached","Open - On Track"),IF((D11552-B11552)*24&lt;=X11552,"Met","Breached")))</f>
        <v>Met</v>
      </c>
    </row>
    <row r="11553" spans="1:25" x14ac:dyDescent="0.25">
      <c r="A11553" s="9" t="s">
        <v>16275</v>
      </c>
      <c r="B11553" s="23">
        <v>46252.430555555598</v>
      </c>
      <c r="C11553" s="23">
        <v>46252.493750000001</v>
      </c>
      <c r="D11553" s="23">
        <v>46252.5534722222</v>
      </c>
      <c r="E11553" s="9" t="s">
        <v>212</v>
      </c>
      <c r="F11553" s="9" t="s">
        <v>188</v>
      </c>
      <c r="G11553" s="9" t="s">
        <v>213</v>
      </c>
      <c r="H11553" s="9" t="s">
        <v>166</v>
      </c>
      <c r="I11553" s="9" t="s">
        <v>286</v>
      </c>
      <c r="J11553" s="9" t="s">
        <v>666</v>
      </c>
      <c r="K11553" s="9" t="s">
        <v>225</v>
      </c>
      <c r="L11553" s="9" t="s">
        <v>311</v>
      </c>
      <c r="M11553" s="9" t="s">
        <v>682</v>
      </c>
      <c r="N11553" s="9" t="s">
        <v>197</v>
      </c>
      <c r="O11553" s="9" t="s">
        <v>181</v>
      </c>
      <c r="P11553" s="9" t="s">
        <v>445</v>
      </c>
      <c r="Q11553" s="9" t="s">
        <v>219</v>
      </c>
      <c r="R11553" s="9">
        <v>0</v>
      </c>
      <c r="S11553" s="9">
        <v>6</v>
      </c>
      <c r="U11553" s="9" t="s">
        <v>248</v>
      </c>
      <c r="W11553" s="9">
        <v>4</v>
      </c>
      <c r="X11553" s="9">
        <f>INDEX(SLA_Policy!$D$2:$D$5,MATCH(F11553,SLA_Policy!$A$2:$A$5,0))</f>
        <v>72</v>
      </c>
      <c r="Y11553" s="9" t="str">
        <f>IF(E11553="Cancelled","Excluded",IF(D11553="",IF((SLA_Policy!$B$8-B11553)*24&gt;X11553,"Open - Breached","Open - On Track"),IF((D11553-B11553)*24&lt;=X11553,"Met","Breached")))</f>
        <v>Met</v>
      </c>
    </row>
    <row r="11554" spans="1:25" x14ac:dyDescent="0.25">
      <c r="A11554" s="9" t="s">
        <v>16276</v>
      </c>
      <c r="B11554" s="23">
        <v>46252.431250000001</v>
      </c>
      <c r="C11554" s="23">
        <v>46252.443749999999</v>
      </c>
      <c r="D11554" s="23">
        <v>46252.556944444397</v>
      </c>
      <c r="E11554" s="9" t="s">
        <v>212</v>
      </c>
      <c r="F11554" s="9" t="s">
        <v>189</v>
      </c>
      <c r="G11554" s="9" t="s">
        <v>213</v>
      </c>
      <c r="H11554" s="9" t="s">
        <v>161</v>
      </c>
      <c r="I11554" s="9" t="s">
        <v>297</v>
      </c>
      <c r="J11554" s="9" t="s">
        <v>512</v>
      </c>
      <c r="K11554" s="9" t="s">
        <v>215</v>
      </c>
      <c r="L11554" s="9" t="s">
        <v>293</v>
      </c>
      <c r="M11554" s="9" t="s">
        <v>294</v>
      </c>
      <c r="N11554" s="9" t="s">
        <v>198</v>
      </c>
      <c r="O11554" s="9" t="s">
        <v>177</v>
      </c>
      <c r="P11554" s="9" t="s">
        <v>241</v>
      </c>
      <c r="Q11554" s="9" t="s">
        <v>219</v>
      </c>
      <c r="R11554" s="9">
        <v>0</v>
      </c>
      <c r="S11554" s="9">
        <v>14</v>
      </c>
      <c r="U11554" s="9" t="s">
        <v>221</v>
      </c>
      <c r="X11554" s="9">
        <f>INDEX(SLA_Policy!$D$2:$D$5,MATCH(F11554,SLA_Policy!$A$2:$A$5,0))</f>
        <v>120</v>
      </c>
      <c r="Y11554" s="9" t="str">
        <f>IF(E11554="Cancelled","Excluded",IF(D11554="",IF((SLA_Policy!$B$8-B11554)*24&gt;X11554,"Open - Breached","Open - On Track"),IF((D11554-B11554)*24&lt;=X11554,"Met","Breached")))</f>
        <v>Met</v>
      </c>
    </row>
    <row r="11555" spans="1:25" x14ac:dyDescent="0.25">
      <c r="A11555" s="9" t="s">
        <v>16277</v>
      </c>
      <c r="B11555" s="23">
        <v>46252.442361111098</v>
      </c>
      <c r="C11555" s="23">
        <v>46252.444444444503</v>
      </c>
      <c r="D11555" s="23">
        <v>46252.5222222222</v>
      </c>
      <c r="E11555" s="9" t="s">
        <v>212</v>
      </c>
      <c r="F11555" s="9" t="s">
        <v>187</v>
      </c>
      <c r="G11555" s="9" t="s">
        <v>213</v>
      </c>
      <c r="H11555" s="9" t="s">
        <v>167</v>
      </c>
      <c r="I11555" s="9" t="s">
        <v>362</v>
      </c>
      <c r="J11555" s="9" t="s">
        <v>16278</v>
      </c>
      <c r="K11555" s="9" t="s">
        <v>239</v>
      </c>
      <c r="L11555" s="9" t="s">
        <v>216</v>
      </c>
      <c r="M11555" s="9" t="s">
        <v>2539</v>
      </c>
      <c r="N11555" s="9" t="s">
        <v>196</v>
      </c>
      <c r="O11555" s="9" t="s">
        <v>176</v>
      </c>
      <c r="P11555" s="9" t="s">
        <v>419</v>
      </c>
      <c r="Q11555" s="9" t="s">
        <v>273</v>
      </c>
      <c r="R11555" s="9">
        <v>0</v>
      </c>
      <c r="S11555" s="9">
        <v>66</v>
      </c>
      <c r="U11555" s="9" t="s">
        <v>376</v>
      </c>
      <c r="X11555" s="9">
        <f>INDEX(SLA_Policy!$D$2:$D$5,MATCH(F11555,SLA_Policy!$A$2:$A$5,0))</f>
        <v>8</v>
      </c>
      <c r="Y11555" s="9" t="str">
        <f>IF(E11555="Cancelled","Excluded",IF(D11555="",IF((SLA_Policy!$B$8-B11555)*24&gt;X11555,"Open - Breached","Open - On Track"),IF((D11555-B11555)*24&lt;=X11555,"Met","Breached")))</f>
        <v>Met</v>
      </c>
    </row>
    <row r="11556" spans="1:25" x14ac:dyDescent="0.25">
      <c r="A11556" s="9" t="s">
        <v>16279</v>
      </c>
      <c r="B11556" s="23">
        <v>46252.4506944444</v>
      </c>
      <c r="C11556" s="23">
        <v>46252.500694444498</v>
      </c>
      <c r="D11556" s="23">
        <v>46253.406944444498</v>
      </c>
      <c r="E11556" s="9" t="s">
        <v>212</v>
      </c>
      <c r="F11556" s="9" t="s">
        <v>188</v>
      </c>
      <c r="G11556" s="9" t="s">
        <v>213</v>
      </c>
      <c r="H11556" s="9" t="s">
        <v>88</v>
      </c>
      <c r="I11556" s="9" t="s">
        <v>354</v>
      </c>
      <c r="J11556" s="9" t="s">
        <v>2302</v>
      </c>
      <c r="K11556" s="9" t="s">
        <v>246</v>
      </c>
      <c r="L11556" s="9" t="s">
        <v>351</v>
      </c>
      <c r="M11556" s="9" t="s">
        <v>400</v>
      </c>
      <c r="N11556" s="9" t="s">
        <v>196</v>
      </c>
      <c r="O11556" s="9" t="s">
        <v>180</v>
      </c>
      <c r="P11556" s="9" t="s">
        <v>318</v>
      </c>
      <c r="Q11556" s="9" t="s">
        <v>219</v>
      </c>
      <c r="R11556" s="9">
        <v>0</v>
      </c>
      <c r="S11556" s="9">
        <v>32</v>
      </c>
      <c r="T11556" s="9" t="s">
        <v>220</v>
      </c>
      <c r="U11556" s="9" t="s">
        <v>266</v>
      </c>
      <c r="W11556" s="9">
        <v>5</v>
      </c>
      <c r="X11556" s="9">
        <f>INDEX(SLA_Policy!$D$2:$D$5,MATCH(F11556,SLA_Policy!$A$2:$A$5,0))</f>
        <v>72</v>
      </c>
      <c r="Y11556" s="9" t="str">
        <f>IF(E11556="Cancelled","Excluded",IF(D11556="",IF((SLA_Policy!$B$8-B11556)*24&gt;X11556,"Open - Breached","Open - On Track"),IF((D11556-B11556)*24&lt;=X11556,"Met","Breached")))</f>
        <v>Met</v>
      </c>
    </row>
    <row r="11557" spans="1:25" x14ac:dyDescent="0.25">
      <c r="A11557" s="9" t="s">
        <v>16280</v>
      </c>
      <c r="B11557" s="23">
        <v>46252.475694444503</v>
      </c>
      <c r="C11557" s="23">
        <v>46252.539583333302</v>
      </c>
      <c r="D11557" s="23">
        <v>46254.354861111096</v>
      </c>
      <c r="E11557" s="9" t="s">
        <v>212</v>
      </c>
      <c r="F11557" s="9" t="s">
        <v>188</v>
      </c>
      <c r="G11557" s="9" t="s">
        <v>213</v>
      </c>
      <c r="H11557" s="9" t="s">
        <v>88</v>
      </c>
      <c r="I11557" s="9" t="s">
        <v>268</v>
      </c>
      <c r="J11557" s="9" t="s">
        <v>269</v>
      </c>
      <c r="K11557" s="9" t="s">
        <v>246</v>
      </c>
      <c r="L11557" s="9" t="s">
        <v>293</v>
      </c>
      <c r="M11557" s="9" t="s">
        <v>2857</v>
      </c>
      <c r="N11557" s="9" t="s">
        <v>197</v>
      </c>
      <c r="O11557" s="9" t="s">
        <v>178</v>
      </c>
      <c r="P11557" s="9" t="s">
        <v>360</v>
      </c>
      <c r="Q11557" s="9" t="s">
        <v>219</v>
      </c>
      <c r="R11557" s="9">
        <v>3</v>
      </c>
      <c r="S11557" s="9">
        <v>107</v>
      </c>
      <c r="T11557" s="9" t="s">
        <v>220</v>
      </c>
      <c r="U11557" s="9" t="s">
        <v>661</v>
      </c>
      <c r="W11557" s="9">
        <v>1</v>
      </c>
      <c r="X11557" s="9">
        <f>INDEX(SLA_Policy!$D$2:$D$5,MATCH(F11557,SLA_Policy!$A$2:$A$5,0))</f>
        <v>72</v>
      </c>
      <c r="Y11557" s="9" t="str">
        <f>IF(E11557="Cancelled","Excluded",IF(D11557="",IF((SLA_Policy!$B$8-B11557)*24&gt;X11557,"Open - Breached","Open - On Track"),IF((D11557-B11557)*24&lt;=X11557,"Met","Breached")))</f>
        <v>Met</v>
      </c>
    </row>
    <row r="11558" spans="1:25" x14ac:dyDescent="0.25">
      <c r="A11558" s="9" t="s">
        <v>16281</v>
      </c>
      <c r="B11558" s="23">
        <v>46252.482638888898</v>
      </c>
      <c r="C11558" s="23">
        <v>46252.497916666704</v>
      </c>
      <c r="D11558" s="23">
        <v>46252.698611111096</v>
      </c>
      <c r="E11558" s="9" t="s">
        <v>212</v>
      </c>
      <c r="F11558" s="9" t="s">
        <v>189</v>
      </c>
      <c r="G11558" s="9" t="s">
        <v>213</v>
      </c>
      <c r="H11558" s="9" t="s">
        <v>163</v>
      </c>
      <c r="I11558" s="9" t="s">
        <v>250</v>
      </c>
      <c r="J11558" s="9" t="s">
        <v>251</v>
      </c>
      <c r="K11558" s="9" t="s">
        <v>239</v>
      </c>
      <c r="L11558" s="9" t="s">
        <v>104</v>
      </c>
      <c r="M11558" s="9" t="s">
        <v>4102</v>
      </c>
      <c r="N11558" s="9" t="s">
        <v>196</v>
      </c>
      <c r="O11558" s="9" t="s">
        <v>176</v>
      </c>
      <c r="P11558" s="9" t="s">
        <v>570</v>
      </c>
      <c r="Q11558" s="9" t="s">
        <v>273</v>
      </c>
      <c r="R11558" s="9">
        <v>0</v>
      </c>
      <c r="S11558" s="9">
        <v>19</v>
      </c>
      <c r="T11558" s="9" t="s">
        <v>220</v>
      </c>
      <c r="U11558" s="9" t="s">
        <v>230</v>
      </c>
      <c r="W11558" s="9">
        <v>4</v>
      </c>
      <c r="X11558" s="9">
        <f>INDEX(SLA_Policy!$D$2:$D$5,MATCH(F11558,SLA_Policy!$A$2:$A$5,0))</f>
        <v>120</v>
      </c>
      <c r="Y11558" s="9" t="str">
        <f>IF(E11558="Cancelled","Excluded",IF(D11558="",IF((SLA_Policy!$B$8-B11558)*24&gt;X11558,"Open - Breached","Open - On Track"),IF((D11558-B11558)*24&lt;=X11558,"Met","Breached")))</f>
        <v>Met</v>
      </c>
    </row>
    <row r="11559" spans="1:25" x14ac:dyDescent="0.25">
      <c r="A11559" s="9" t="s">
        <v>16282</v>
      </c>
      <c r="B11559" s="23">
        <v>46252.484027777798</v>
      </c>
      <c r="C11559" s="23">
        <v>46252.508333333302</v>
      </c>
      <c r="D11559" s="23">
        <v>46258.397916666698</v>
      </c>
      <c r="E11559" s="9" t="s">
        <v>212</v>
      </c>
      <c r="F11559" s="9" t="s">
        <v>188</v>
      </c>
      <c r="G11559" s="9" t="s">
        <v>213</v>
      </c>
      <c r="H11559" s="9" t="s">
        <v>163</v>
      </c>
      <c r="I11559" s="9" t="s">
        <v>250</v>
      </c>
      <c r="J11559" s="9" t="s">
        <v>10544</v>
      </c>
      <c r="K11559" s="9" t="s">
        <v>246</v>
      </c>
      <c r="L11559" s="9" t="s">
        <v>311</v>
      </c>
      <c r="M11559" s="9" t="s">
        <v>4460</v>
      </c>
      <c r="N11559" s="9" t="s">
        <v>196</v>
      </c>
      <c r="O11559" s="9" t="s">
        <v>176</v>
      </c>
      <c r="P11559" s="9" t="s">
        <v>253</v>
      </c>
      <c r="Q11559" s="9" t="s">
        <v>219</v>
      </c>
      <c r="R11559" s="9">
        <v>0</v>
      </c>
      <c r="S11559" s="9">
        <v>34</v>
      </c>
      <c r="T11559" s="9" t="s">
        <v>229</v>
      </c>
      <c r="U11559" s="9" t="s">
        <v>230</v>
      </c>
      <c r="W11559" s="9">
        <v>5</v>
      </c>
      <c r="X11559" s="9">
        <f>INDEX(SLA_Policy!$D$2:$D$5,MATCH(F11559,SLA_Policy!$A$2:$A$5,0))</f>
        <v>72</v>
      </c>
      <c r="Y11559" s="9" t="str">
        <f>IF(E11559="Cancelled","Excluded",IF(D11559="",IF((SLA_Policy!$B$8-B11559)*24&gt;X11559,"Open - Breached","Open - On Track"),IF((D11559-B11559)*24&lt;=X11559,"Met","Breached")))</f>
        <v>Breached</v>
      </c>
    </row>
    <row r="11560" spans="1:25" x14ac:dyDescent="0.25">
      <c r="A11560" s="9" t="s">
        <v>16283</v>
      </c>
      <c r="B11560" s="23">
        <v>46252.4909722222</v>
      </c>
      <c r="C11560" s="23">
        <v>46252.506249999999</v>
      </c>
      <c r="D11560" s="23">
        <v>46254.403472222199</v>
      </c>
      <c r="E11560" s="9" t="s">
        <v>212</v>
      </c>
      <c r="F11560" s="9" t="s">
        <v>189</v>
      </c>
      <c r="G11560" s="9" t="s">
        <v>213</v>
      </c>
      <c r="H11560" s="9" t="s">
        <v>167</v>
      </c>
      <c r="I11560" s="9" t="s">
        <v>536</v>
      </c>
      <c r="J11560" s="9" t="s">
        <v>9339</v>
      </c>
      <c r="K11560" s="9" t="s">
        <v>303</v>
      </c>
      <c r="L11560" s="9" t="s">
        <v>282</v>
      </c>
      <c r="M11560" s="9" t="s">
        <v>1536</v>
      </c>
      <c r="N11560" s="9" t="s">
        <v>200</v>
      </c>
      <c r="O11560" s="9" t="s">
        <v>176</v>
      </c>
      <c r="P11560" s="9" t="s">
        <v>253</v>
      </c>
      <c r="Q11560" s="9" t="s">
        <v>219</v>
      </c>
      <c r="R11560" s="9">
        <v>0</v>
      </c>
      <c r="S11560" s="9">
        <v>38</v>
      </c>
      <c r="T11560" s="9" t="s">
        <v>136</v>
      </c>
      <c r="U11560" s="9" t="s">
        <v>376</v>
      </c>
      <c r="W11560" s="9">
        <v>5</v>
      </c>
      <c r="X11560" s="9">
        <f>INDEX(SLA_Policy!$D$2:$D$5,MATCH(F11560,SLA_Policy!$A$2:$A$5,0))</f>
        <v>120</v>
      </c>
      <c r="Y11560" s="9" t="str">
        <f>IF(E11560="Cancelled","Excluded",IF(D11560="",IF((SLA_Policy!$B$8-B11560)*24&gt;X11560,"Open - Breached","Open - On Track"),IF((D11560-B11560)*24&lt;=X11560,"Met","Breached")))</f>
        <v>Met</v>
      </c>
    </row>
    <row r="11561" spans="1:25" x14ac:dyDescent="0.25">
      <c r="A11561" s="9" t="s">
        <v>16284</v>
      </c>
      <c r="B11561" s="23">
        <v>46252.496527777803</v>
      </c>
      <c r="C11561" s="23">
        <v>46252.636805555601</v>
      </c>
      <c r="D11561" s="23">
        <v>46260.6965277778</v>
      </c>
      <c r="E11561" s="9" t="s">
        <v>212</v>
      </c>
      <c r="F11561" s="9" t="s">
        <v>189</v>
      </c>
      <c r="G11561" s="9" t="s">
        <v>213</v>
      </c>
      <c r="H11561" s="9" t="s">
        <v>165</v>
      </c>
      <c r="I11561" s="9" t="s">
        <v>567</v>
      </c>
      <c r="J11561" s="9" t="s">
        <v>1154</v>
      </c>
      <c r="K11561" s="9" t="s">
        <v>303</v>
      </c>
      <c r="L11561" s="9" t="s">
        <v>270</v>
      </c>
      <c r="M11561" s="9" t="s">
        <v>1263</v>
      </c>
      <c r="N11561" s="9" t="s">
        <v>197</v>
      </c>
      <c r="O11561" s="9" t="s">
        <v>176</v>
      </c>
      <c r="P11561" s="9" t="s">
        <v>570</v>
      </c>
      <c r="Q11561" s="9" t="s">
        <v>273</v>
      </c>
      <c r="R11561" s="9">
        <v>2</v>
      </c>
      <c r="S11561" s="9">
        <v>34</v>
      </c>
      <c r="U11561" s="9" t="s">
        <v>230</v>
      </c>
      <c r="X11561" s="9">
        <f>INDEX(SLA_Policy!$D$2:$D$5,MATCH(F11561,SLA_Policy!$A$2:$A$5,0))</f>
        <v>120</v>
      </c>
      <c r="Y11561" s="9" t="str">
        <f>IF(E11561="Cancelled","Excluded",IF(D11561="",IF((SLA_Policy!$B$8-B11561)*24&gt;X11561,"Open - Breached","Open - On Track"),IF((D11561-B11561)*24&lt;=X11561,"Met","Breached")))</f>
        <v>Breached</v>
      </c>
    </row>
    <row r="11562" spans="1:25" x14ac:dyDescent="0.25">
      <c r="A11562" s="9" t="s">
        <v>16285</v>
      </c>
      <c r="B11562" s="23">
        <v>46252.541666666701</v>
      </c>
      <c r="C11562" s="23">
        <v>46252.7631944444</v>
      </c>
      <c r="D11562" s="23">
        <v>46253.344444444498</v>
      </c>
      <c r="E11562" s="9" t="s">
        <v>212</v>
      </c>
      <c r="F11562" s="9" t="s">
        <v>189</v>
      </c>
      <c r="G11562" s="9" t="s">
        <v>236</v>
      </c>
      <c r="H11562" s="9" t="s">
        <v>161</v>
      </c>
      <c r="I11562" s="9" t="s">
        <v>237</v>
      </c>
      <c r="J11562" s="9" t="s">
        <v>4201</v>
      </c>
      <c r="K11562" s="9" t="s">
        <v>246</v>
      </c>
      <c r="L11562" s="9" t="s">
        <v>270</v>
      </c>
      <c r="M11562" s="9" t="s">
        <v>1865</v>
      </c>
      <c r="N11562" s="9" t="s">
        <v>197</v>
      </c>
      <c r="O11562" s="9" t="s">
        <v>177</v>
      </c>
      <c r="P11562" s="9" t="s">
        <v>241</v>
      </c>
      <c r="Q11562" s="9" t="s">
        <v>219</v>
      </c>
      <c r="R11562" s="9">
        <v>0</v>
      </c>
      <c r="S11562" s="9">
        <v>33</v>
      </c>
      <c r="U11562" s="9" t="s">
        <v>242</v>
      </c>
      <c r="W11562" s="9">
        <v>4</v>
      </c>
      <c r="X11562" s="9">
        <f>INDEX(SLA_Policy!$D$2:$D$5,MATCH(F11562,SLA_Policy!$A$2:$A$5,0))</f>
        <v>120</v>
      </c>
      <c r="Y11562" s="9" t="str">
        <f>IF(E11562="Cancelled","Excluded",IF(D11562="",IF((SLA_Policy!$B$8-B11562)*24&gt;X11562,"Open - Breached","Open - On Track"),IF((D11562-B11562)*24&lt;=X11562,"Met","Breached")))</f>
        <v>Met</v>
      </c>
    </row>
    <row r="11563" spans="1:25" x14ac:dyDescent="0.25">
      <c r="A11563" s="9" t="s">
        <v>16286</v>
      </c>
      <c r="B11563" s="23">
        <v>46252.543055555601</v>
      </c>
      <c r="C11563" s="23">
        <v>46252.545138888898</v>
      </c>
      <c r="D11563" s="23">
        <v>46252.638888888898</v>
      </c>
      <c r="E11563" s="9" t="s">
        <v>212</v>
      </c>
      <c r="F11563" s="9" t="s">
        <v>188</v>
      </c>
      <c r="G11563" s="9" t="s">
        <v>213</v>
      </c>
      <c r="H11563" s="9" t="s">
        <v>167</v>
      </c>
      <c r="I11563" s="9" t="s">
        <v>362</v>
      </c>
      <c r="J11563" s="9" t="s">
        <v>16287</v>
      </c>
      <c r="K11563" s="9" t="s">
        <v>215</v>
      </c>
      <c r="L11563" s="9" t="s">
        <v>104</v>
      </c>
      <c r="M11563" s="9" t="s">
        <v>1922</v>
      </c>
      <c r="N11563" s="9" t="s">
        <v>199</v>
      </c>
      <c r="O11563" s="9" t="s">
        <v>176</v>
      </c>
      <c r="P11563" s="9" t="s">
        <v>253</v>
      </c>
      <c r="Q11563" s="9" t="s">
        <v>219</v>
      </c>
      <c r="R11563" s="9">
        <v>0</v>
      </c>
      <c r="S11563" s="9">
        <v>28</v>
      </c>
      <c r="T11563" s="9" t="s">
        <v>229</v>
      </c>
      <c r="U11563" s="9" t="s">
        <v>266</v>
      </c>
      <c r="W11563" s="9">
        <v>5</v>
      </c>
      <c r="X11563" s="9">
        <f>INDEX(SLA_Policy!$D$2:$D$5,MATCH(F11563,SLA_Policy!$A$2:$A$5,0))</f>
        <v>72</v>
      </c>
      <c r="Y11563" s="9" t="str">
        <f>IF(E11563="Cancelled","Excluded",IF(D11563="",IF((SLA_Policy!$B$8-B11563)*24&gt;X11563,"Open - Breached","Open - On Track"),IF((D11563-B11563)*24&lt;=X11563,"Met","Breached")))</f>
        <v>Met</v>
      </c>
    </row>
    <row r="11564" spans="1:25" x14ac:dyDescent="0.25">
      <c r="A11564" s="9" t="s">
        <v>16288</v>
      </c>
      <c r="B11564" s="23">
        <v>46252.55</v>
      </c>
      <c r="C11564" s="23">
        <v>46252.556250000001</v>
      </c>
      <c r="D11564" s="23">
        <v>46252.693055555603</v>
      </c>
      <c r="E11564" s="9" t="s">
        <v>212</v>
      </c>
      <c r="F11564" s="9" t="s">
        <v>188</v>
      </c>
      <c r="G11564" s="9" t="s">
        <v>236</v>
      </c>
      <c r="H11564" s="9" t="s">
        <v>167</v>
      </c>
      <c r="I11564" s="9" t="s">
        <v>255</v>
      </c>
      <c r="J11564" s="9" t="s">
        <v>3954</v>
      </c>
      <c r="K11564" s="9" t="s">
        <v>239</v>
      </c>
      <c r="L11564" s="9" t="s">
        <v>226</v>
      </c>
      <c r="M11564" s="9" t="s">
        <v>1836</v>
      </c>
      <c r="N11564" s="9" t="s">
        <v>196</v>
      </c>
      <c r="O11564" s="9" t="s">
        <v>116</v>
      </c>
      <c r="P11564" s="9" t="s">
        <v>234</v>
      </c>
      <c r="Q11564" s="9" t="s">
        <v>219</v>
      </c>
      <c r="R11564" s="9">
        <v>0</v>
      </c>
      <c r="S11564" s="9">
        <v>36</v>
      </c>
      <c r="U11564" s="9" t="s">
        <v>242</v>
      </c>
      <c r="X11564" s="9">
        <f>INDEX(SLA_Policy!$D$2:$D$5,MATCH(F11564,SLA_Policy!$A$2:$A$5,0))</f>
        <v>72</v>
      </c>
      <c r="Y11564" s="9" t="str">
        <f>IF(E11564="Cancelled","Excluded",IF(D11564="",IF((SLA_Policy!$B$8-B11564)*24&gt;X11564,"Open - Breached","Open - On Track"),IF((D11564-B11564)*24&lt;=X11564,"Met","Breached")))</f>
        <v>Met</v>
      </c>
    </row>
    <row r="11565" spans="1:25" x14ac:dyDescent="0.25">
      <c r="A11565" s="9" t="s">
        <v>16289</v>
      </c>
      <c r="B11565" s="23">
        <v>46252.550694444399</v>
      </c>
      <c r="C11565" s="23">
        <v>46252.625694444498</v>
      </c>
      <c r="D11565" s="23">
        <v>46253.411111111098</v>
      </c>
      <c r="E11565" s="9" t="s">
        <v>212</v>
      </c>
      <c r="F11565" s="9" t="s">
        <v>189</v>
      </c>
      <c r="G11565" s="9" t="s">
        <v>213</v>
      </c>
      <c r="H11565" s="9" t="s">
        <v>166</v>
      </c>
      <c r="I11565" s="9" t="s">
        <v>398</v>
      </c>
      <c r="J11565" s="9" t="s">
        <v>10128</v>
      </c>
      <c r="K11565" s="9" t="s">
        <v>239</v>
      </c>
      <c r="L11565" s="9" t="s">
        <v>216</v>
      </c>
      <c r="M11565" s="9" t="s">
        <v>733</v>
      </c>
      <c r="N11565" s="9" t="s">
        <v>196</v>
      </c>
      <c r="O11565" s="9" t="s">
        <v>181</v>
      </c>
      <c r="P11565" s="9" t="s">
        <v>289</v>
      </c>
      <c r="Q11565" s="9" t="s">
        <v>219</v>
      </c>
      <c r="R11565" s="9">
        <v>0</v>
      </c>
      <c r="S11565" s="9">
        <v>65</v>
      </c>
      <c r="U11565" s="9" t="s">
        <v>290</v>
      </c>
      <c r="X11565" s="9">
        <f>INDEX(SLA_Policy!$D$2:$D$5,MATCH(F11565,SLA_Policy!$A$2:$A$5,0))</f>
        <v>120</v>
      </c>
      <c r="Y11565" s="9" t="str">
        <f>IF(E11565="Cancelled","Excluded",IF(D11565="",IF((SLA_Policy!$B$8-B11565)*24&gt;X11565,"Open - Breached","Open - On Track"),IF((D11565-B11565)*24&lt;=X11565,"Met","Breached")))</f>
        <v>Met</v>
      </c>
    </row>
    <row r="11566" spans="1:25" x14ac:dyDescent="0.25">
      <c r="A11566" s="9" t="s">
        <v>16290</v>
      </c>
      <c r="B11566" s="23">
        <v>46252.627083333296</v>
      </c>
      <c r="C11566" s="23">
        <v>46252.654166666704</v>
      </c>
      <c r="D11566" s="23">
        <v>46252.747916666704</v>
      </c>
      <c r="E11566" s="9" t="s">
        <v>212</v>
      </c>
      <c r="F11566" s="9" t="s">
        <v>188</v>
      </c>
      <c r="G11566" s="9" t="s">
        <v>236</v>
      </c>
      <c r="H11566" s="9" t="s">
        <v>167</v>
      </c>
      <c r="I11566" s="9" t="s">
        <v>255</v>
      </c>
      <c r="J11566" s="9" t="s">
        <v>12979</v>
      </c>
      <c r="K11566" s="9" t="s">
        <v>215</v>
      </c>
      <c r="L11566" s="9" t="s">
        <v>216</v>
      </c>
      <c r="M11566" s="9" t="s">
        <v>5092</v>
      </c>
      <c r="N11566" s="9" t="s">
        <v>196</v>
      </c>
      <c r="O11566" s="9" t="s">
        <v>116</v>
      </c>
      <c r="P11566" s="9" t="s">
        <v>258</v>
      </c>
      <c r="Q11566" s="9" t="s">
        <v>219</v>
      </c>
      <c r="R11566" s="9">
        <v>0</v>
      </c>
      <c r="S11566" s="9">
        <v>9</v>
      </c>
      <c r="U11566" s="9" t="s">
        <v>242</v>
      </c>
      <c r="X11566" s="9">
        <f>INDEX(SLA_Policy!$D$2:$D$5,MATCH(F11566,SLA_Policy!$A$2:$A$5,0))</f>
        <v>72</v>
      </c>
      <c r="Y11566" s="9" t="str">
        <f>IF(E11566="Cancelled","Excluded",IF(D11566="",IF((SLA_Policy!$B$8-B11566)*24&gt;X11566,"Open - Breached","Open - On Track"),IF((D11566-B11566)*24&lt;=X11566,"Met","Breached")))</f>
        <v>Met</v>
      </c>
    </row>
    <row r="11567" spans="1:25" x14ac:dyDescent="0.25">
      <c r="A11567" s="9" t="s">
        <v>16291</v>
      </c>
      <c r="B11567" s="23">
        <v>46252.6652777778</v>
      </c>
      <c r="C11567" s="23">
        <v>46252.680555555598</v>
      </c>
      <c r="D11567" s="23">
        <v>46252.7368055556</v>
      </c>
      <c r="E11567" s="9" t="s">
        <v>212</v>
      </c>
      <c r="F11567" s="9" t="s">
        <v>188</v>
      </c>
      <c r="G11567" s="9" t="s">
        <v>213</v>
      </c>
      <c r="H11567" s="9" t="s">
        <v>161</v>
      </c>
      <c r="I11567" s="9" t="s">
        <v>297</v>
      </c>
      <c r="J11567" s="9" t="s">
        <v>1248</v>
      </c>
      <c r="K11567" s="9" t="s">
        <v>262</v>
      </c>
      <c r="L11567" s="9" t="s">
        <v>293</v>
      </c>
      <c r="M11567" s="9" t="s">
        <v>6115</v>
      </c>
      <c r="N11567" s="9" t="s">
        <v>199</v>
      </c>
      <c r="O11567" s="9" t="s">
        <v>177</v>
      </c>
      <c r="P11567" s="9" t="s">
        <v>942</v>
      </c>
      <c r="Q11567" s="9" t="s">
        <v>219</v>
      </c>
      <c r="R11567" s="9">
        <v>0</v>
      </c>
      <c r="S11567" s="9">
        <v>5</v>
      </c>
      <c r="U11567" s="9" t="s">
        <v>290</v>
      </c>
      <c r="X11567" s="9">
        <f>INDEX(SLA_Policy!$D$2:$D$5,MATCH(F11567,SLA_Policy!$A$2:$A$5,0))</f>
        <v>72</v>
      </c>
      <c r="Y11567" s="9" t="str">
        <f>IF(E11567="Cancelled","Excluded",IF(D11567="",IF((SLA_Policy!$B$8-B11567)*24&gt;X11567,"Open - Breached","Open - On Track"),IF((D11567-B11567)*24&lt;=X11567,"Met","Breached")))</f>
        <v>Met</v>
      </c>
    </row>
    <row r="11568" spans="1:25" x14ac:dyDescent="0.25">
      <c r="A11568" s="9" t="s">
        <v>16292</v>
      </c>
      <c r="B11568" s="23">
        <v>46252.6743055556</v>
      </c>
      <c r="C11568" s="23">
        <v>46252.675000000003</v>
      </c>
      <c r="D11568" s="23">
        <v>46253.411111111098</v>
      </c>
      <c r="E11568" s="9" t="s">
        <v>212</v>
      </c>
      <c r="F11568" s="9" t="s">
        <v>188</v>
      </c>
      <c r="G11568" s="9" t="s">
        <v>213</v>
      </c>
      <c r="H11568" s="9" t="s">
        <v>167</v>
      </c>
      <c r="I11568" s="9" t="s">
        <v>349</v>
      </c>
      <c r="J11568" s="9" t="s">
        <v>10502</v>
      </c>
      <c r="K11568" s="9" t="s">
        <v>225</v>
      </c>
      <c r="L11568" s="9" t="s">
        <v>104</v>
      </c>
      <c r="M11568" s="9" t="s">
        <v>2023</v>
      </c>
      <c r="N11568" s="9" t="s">
        <v>198</v>
      </c>
      <c r="O11568" s="9" t="s">
        <v>116</v>
      </c>
      <c r="P11568" s="9" t="s">
        <v>551</v>
      </c>
      <c r="Q11568" s="9" t="s">
        <v>219</v>
      </c>
      <c r="R11568" s="9">
        <v>0</v>
      </c>
      <c r="S11568" s="9">
        <v>21</v>
      </c>
      <c r="U11568" s="9" t="s">
        <v>290</v>
      </c>
      <c r="X11568" s="9">
        <f>INDEX(SLA_Policy!$D$2:$D$5,MATCH(F11568,SLA_Policy!$A$2:$A$5,0))</f>
        <v>72</v>
      </c>
      <c r="Y11568" s="9" t="str">
        <f>IF(E11568="Cancelled","Excluded",IF(D11568="",IF((SLA_Policy!$B$8-B11568)*24&gt;X11568,"Open - Breached","Open - On Track"),IF((D11568-B11568)*24&lt;=X11568,"Met","Breached")))</f>
        <v>Met</v>
      </c>
    </row>
    <row r="11569" spans="1:25" x14ac:dyDescent="0.25">
      <c r="A11569" s="9" t="s">
        <v>16293</v>
      </c>
      <c r="B11569" s="23">
        <v>46252.6875</v>
      </c>
      <c r="C11569" s="23">
        <v>46252.713194444397</v>
      </c>
      <c r="D11569" s="23">
        <v>46253.393750000003</v>
      </c>
      <c r="E11569" s="9" t="s">
        <v>212</v>
      </c>
      <c r="F11569" s="9" t="s">
        <v>188</v>
      </c>
      <c r="G11569" s="9" t="s">
        <v>236</v>
      </c>
      <c r="H11569" s="9" t="s">
        <v>167</v>
      </c>
      <c r="I11569" s="9" t="s">
        <v>255</v>
      </c>
      <c r="J11569" s="9" t="s">
        <v>7627</v>
      </c>
      <c r="K11569" s="9" t="s">
        <v>225</v>
      </c>
      <c r="L11569" s="9" t="s">
        <v>216</v>
      </c>
      <c r="M11569" s="9" t="s">
        <v>6300</v>
      </c>
      <c r="N11569" s="9" t="s">
        <v>196</v>
      </c>
      <c r="O11569" s="9" t="s">
        <v>116</v>
      </c>
      <c r="P11569" s="9" t="s">
        <v>295</v>
      </c>
      <c r="Q11569" s="9" t="s">
        <v>219</v>
      </c>
      <c r="R11569" s="9">
        <v>0</v>
      </c>
      <c r="S11569" s="9">
        <v>25</v>
      </c>
      <c r="U11569" s="9" t="s">
        <v>242</v>
      </c>
      <c r="X11569" s="9">
        <f>INDEX(SLA_Policy!$D$2:$D$5,MATCH(F11569,SLA_Policy!$A$2:$A$5,0))</f>
        <v>72</v>
      </c>
      <c r="Y11569" s="9" t="str">
        <f>IF(E11569="Cancelled","Excluded",IF(D11569="",IF((SLA_Policy!$B$8-B11569)*24&gt;X11569,"Open - Breached","Open - On Track"),IF((D11569-B11569)*24&lt;=X11569,"Met","Breached")))</f>
        <v>Met</v>
      </c>
    </row>
    <row r="11570" spans="1:25" x14ac:dyDescent="0.25">
      <c r="A11570" s="9" t="s">
        <v>16294</v>
      </c>
      <c r="B11570" s="23">
        <v>46252.721527777801</v>
      </c>
      <c r="C11570" s="23">
        <v>46252.765972222202</v>
      </c>
      <c r="D11570" s="23">
        <v>46253.472916666702</v>
      </c>
      <c r="E11570" s="9" t="s">
        <v>212</v>
      </c>
      <c r="F11570" s="9" t="s">
        <v>189</v>
      </c>
      <c r="G11570" s="9" t="s">
        <v>236</v>
      </c>
      <c r="H11570" s="9" t="s">
        <v>164</v>
      </c>
      <c r="I11570" s="9" t="s">
        <v>421</v>
      </c>
      <c r="J11570" s="9" t="s">
        <v>12488</v>
      </c>
      <c r="K11570" s="9" t="s">
        <v>246</v>
      </c>
      <c r="L11570" s="9" t="s">
        <v>216</v>
      </c>
      <c r="M11570" s="9" t="s">
        <v>4893</v>
      </c>
      <c r="N11570" s="9" t="s">
        <v>196</v>
      </c>
      <c r="O11570" s="9" t="s">
        <v>180</v>
      </c>
      <c r="P11570" s="9" t="s">
        <v>318</v>
      </c>
      <c r="Q11570" s="9" t="s">
        <v>219</v>
      </c>
      <c r="R11570" s="9">
        <v>0</v>
      </c>
      <c r="S11570" s="9">
        <v>47</v>
      </c>
      <c r="T11570" s="9" t="s">
        <v>343</v>
      </c>
      <c r="U11570" s="9" t="s">
        <v>242</v>
      </c>
      <c r="X11570" s="9">
        <f>INDEX(SLA_Policy!$D$2:$D$5,MATCH(F11570,SLA_Policy!$A$2:$A$5,0))</f>
        <v>120</v>
      </c>
      <c r="Y11570" s="9" t="str">
        <f>IF(E11570="Cancelled","Excluded",IF(D11570="",IF((SLA_Policy!$B$8-B11570)*24&gt;X11570,"Open - Breached","Open - On Track"),IF((D11570-B11570)*24&lt;=X11570,"Met","Breached")))</f>
        <v>Met</v>
      </c>
    </row>
    <row r="11571" spans="1:25" x14ac:dyDescent="0.25">
      <c r="A11571" s="9" t="s">
        <v>16295</v>
      </c>
      <c r="B11571" s="23">
        <v>46252.722222222197</v>
      </c>
      <c r="C11571" s="23">
        <v>46252.724999999999</v>
      </c>
      <c r="D11571" s="23">
        <v>46253.340277777803</v>
      </c>
      <c r="E11571" s="9" t="s">
        <v>212</v>
      </c>
      <c r="F11571" s="9" t="s">
        <v>189</v>
      </c>
      <c r="G11571" s="9" t="s">
        <v>213</v>
      </c>
      <c r="H11571" s="9" t="s">
        <v>161</v>
      </c>
      <c r="I11571" s="9" t="s">
        <v>389</v>
      </c>
      <c r="J11571" s="9" t="s">
        <v>786</v>
      </c>
      <c r="K11571" s="9" t="s">
        <v>225</v>
      </c>
      <c r="L11571" s="9" t="s">
        <v>104</v>
      </c>
      <c r="M11571" s="9" t="s">
        <v>3171</v>
      </c>
      <c r="N11571" s="9" t="s">
        <v>198</v>
      </c>
      <c r="O11571" s="9" t="s">
        <v>177</v>
      </c>
      <c r="P11571" s="9" t="s">
        <v>300</v>
      </c>
      <c r="Q11571" s="9" t="s">
        <v>219</v>
      </c>
      <c r="R11571" s="9">
        <v>0</v>
      </c>
      <c r="S11571" s="9">
        <v>5</v>
      </c>
      <c r="U11571" s="9" t="s">
        <v>221</v>
      </c>
      <c r="X11571" s="9">
        <f>INDEX(SLA_Policy!$D$2:$D$5,MATCH(F11571,SLA_Policy!$A$2:$A$5,0))</f>
        <v>120</v>
      </c>
      <c r="Y11571" s="9" t="str">
        <f>IF(E11571="Cancelled","Excluded",IF(D11571="",IF((SLA_Policy!$B$8-B11571)*24&gt;X11571,"Open - Breached","Open - On Track"),IF((D11571-B11571)*24&lt;=X11571,"Met","Breached")))</f>
        <v>Met</v>
      </c>
    </row>
    <row r="11572" spans="1:25" x14ac:dyDescent="0.25">
      <c r="A11572" s="9" t="s">
        <v>16296</v>
      </c>
      <c r="B11572" s="23">
        <v>46252.772916666698</v>
      </c>
      <c r="C11572" s="23">
        <v>46253.353472222203</v>
      </c>
      <c r="D11572" s="23">
        <v>46253.355555555601</v>
      </c>
      <c r="E11572" s="9" t="s">
        <v>212</v>
      </c>
      <c r="F11572" s="9" t="s">
        <v>188</v>
      </c>
      <c r="G11572" s="9" t="s">
        <v>213</v>
      </c>
      <c r="H11572" s="9" t="s">
        <v>165</v>
      </c>
      <c r="I11572" s="9" t="s">
        <v>567</v>
      </c>
      <c r="J11572" s="9" t="s">
        <v>1154</v>
      </c>
      <c r="K11572" s="9" t="s">
        <v>276</v>
      </c>
      <c r="L11572" s="9" t="s">
        <v>311</v>
      </c>
      <c r="M11572" s="9" t="s">
        <v>979</v>
      </c>
      <c r="N11572" s="9" t="s">
        <v>197</v>
      </c>
      <c r="O11572" s="9" t="s">
        <v>116</v>
      </c>
      <c r="P11572" s="9" t="s">
        <v>342</v>
      </c>
      <c r="Q11572" s="9" t="s">
        <v>219</v>
      </c>
      <c r="R11572" s="9">
        <v>0</v>
      </c>
      <c r="S11572" s="9">
        <v>7</v>
      </c>
      <c r="U11572" s="9" t="s">
        <v>230</v>
      </c>
      <c r="X11572" s="9">
        <f>INDEX(SLA_Policy!$D$2:$D$5,MATCH(F11572,SLA_Policy!$A$2:$A$5,0))</f>
        <v>72</v>
      </c>
      <c r="Y11572" s="9" t="str">
        <f>IF(E11572="Cancelled","Excluded",IF(D11572="",IF((SLA_Policy!$B$8-B11572)*24&gt;X11572,"Open - Breached","Open - On Track"),IF((D11572-B11572)*24&lt;=X11572,"Met","Breached")))</f>
        <v>Met</v>
      </c>
    </row>
    <row r="11573" spans="1:25" x14ac:dyDescent="0.25">
      <c r="A11573" s="9" t="s">
        <v>16297</v>
      </c>
      <c r="B11573" s="23">
        <v>46252.826388888898</v>
      </c>
      <c r="C11573" s="23">
        <v>46253.318055555603</v>
      </c>
      <c r="D11573" s="23">
        <v>46253.758333333302</v>
      </c>
      <c r="E11573" s="9" t="s">
        <v>212</v>
      </c>
      <c r="F11573" s="9" t="s">
        <v>188</v>
      </c>
      <c r="G11573" s="9" t="s">
        <v>236</v>
      </c>
      <c r="H11573" s="9" t="s">
        <v>161</v>
      </c>
      <c r="I11573" s="9" t="s">
        <v>237</v>
      </c>
      <c r="J11573" s="9" t="s">
        <v>775</v>
      </c>
      <c r="K11573" s="9" t="s">
        <v>246</v>
      </c>
      <c r="L11573" s="9" t="s">
        <v>395</v>
      </c>
      <c r="M11573" s="9" t="s">
        <v>1898</v>
      </c>
      <c r="N11573" s="9" t="s">
        <v>196</v>
      </c>
      <c r="O11573" s="9" t="s">
        <v>177</v>
      </c>
      <c r="P11573" s="9" t="s">
        <v>457</v>
      </c>
      <c r="Q11573" s="9" t="s">
        <v>273</v>
      </c>
      <c r="R11573" s="9">
        <v>1</v>
      </c>
      <c r="S11573" s="9">
        <v>71</v>
      </c>
      <c r="U11573" s="9" t="s">
        <v>242</v>
      </c>
      <c r="X11573" s="9">
        <f>INDEX(SLA_Policy!$D$2:$D$5,MATCH(F11573,SLA_Policy!$A$2:$A$5,0))</f>
        <v>72</v>
      </c>
      <c r="Y11573" s="9" t="str">
        <f>IF(E11573="Cancelled","Excluded",IF(D11573="",IF((SLA_Policy!$B$8-B11573)*24&gt;X11573,"Open - Breached","Open - On Track"),IF((D11573-B11573)*24&lt;=X11573,"Met","Breached")))</f>
        <v>Met</v>
      </c>
    </row>
    <row r="11574" spans="1:25" x14ac:dyDescent="0.25">
      <c r="A11574" s="9" t="s">
        <v>16298</v>
      </c>
      <c r="B11574" s="23">
        <v>46252.838888888902</v>
      </c>
      <c r="C11574" s="23">
        <v>46253.329861111102</v>
      </c>
      <c r="D11574" s="23">
        <v>46253.515277777798</v>
      </c>
      <c r="E11574" s="9" t="s">
        <v>212</v>
      </c>
      <c r="F11574" s="9" t="s">
        <v>188</v>
      </c>
      <c r="G11574" s="9" t="s">
        <v>213</v>
      </c>
      <c r="H11574" s="9" t="s">
        <v>162</v>
      </c>
      <c r="I11574" s="9" t="s">
        <v>393</v>
      </c>
      <c r="J11574" s="9" t="s">
        <v>874</v>
      </c>
      <c r="K11574" s="9" t="s">
        <v>246</v>
      </c>
      <c r="L11574" s="9" t="s">
        <v>104</v>
      </c>
      <c r="M11574" s="9" t="s">
        <v>2057</v>
      </c>
      <c r="N11574" s="9" t="s">
        <v>197</v>
      </c>
      <c r="O11574" s="9" t="s">
        <v>116</v>
      </c>
      <c r="P11574" s="9" t="s">
        <v>218</v>
      </c>
      <c r="Q11574" s="9" t="s">
        <v>219</v>
      </c>
      <c r="R11574" s="9">
        <v>1</v>
      </c>
      <c r="S11574" s="9">
        <v>19</v>
      </c>
      <c r="U11574" s="9" t="s">
        <v>290</v>
      </c>
      <c r="X11574" s="9">
        <f>INDEX(SLA_Policy!$D$2:$D$5,MATCH(F11574,SLA_Policy!$A$2:$A$5,0))</f>
        <v>72</v>
      </c>
      <c r="Y11574" s="9" t="str">
        <f>IF(E11574="Cancelled","Excluded",IF(D11574="",IF((SLA_Policy!$B$8-B11574)*24&gt;X11574,"Open - Breached","Open - On Track"),IF((D11574-B11574)*24&lt;=X11574,"Met","Breached")))</f>
        <v>Met</v>
      </c>
    </row>
    <row r="11575" spans="1:25" x14ac:dyDescent="0.25">
      <c r="A11575" s="9" t="s">
        <v>16299</v>
      </c>
      <c r="B11575" s="23">
        <v>46253.230555555601</v>
      </c>
      <c r="C11575" s="23">
        <v>46253.308333333298</v>
      </c>
      <c r="D11575" s="23">
        <v>46253.520833333299</v>
      </c>
      <c r="E11575" s="9" t="s">
        <v>212</v>
      </c>
      <c r="F11575" s="9" t="s">
        <v>188</v>
      </c>
      <c r="G11575" s="9" t="s">
        <v>213</v>
      </c>
      <c r="H11575" s="9" t="s">
        <v>162</v>
      </c>
      <c r="I11575" s="9" t="s">
        <v>345</v>
      </c>
      <c r="J11575" s="9" t="s">
        <v>429</v>
      </c>
      <c r="K11575" s="9" t="s">
        <v>303</v>
      </c>
      <c r="L11575" s="9" t="s">
        <v>270</v>
      </c>
      <c r="M11575" s="9" t="s">
        <v>1298</v>
      </c>
      <c r="N11575" s="9" t="s">
        <v>198</v>
      </c>
      <c r="O11575" s="9" t="s">
        <v>116</v>
      </c>
      <c r="P11575" s="9" t="s">
        <v>551</v>
      </c>
      <c r="Q11575" s="9" t="s">
        <v>219</v>
      </c>
      <c r="R11575" s="9">
        <v>0</v>
      </c>
      <c r="S11575" s="9">
        <v>13</v>
      </c>
      <c r="U11575" s="9" t="s">
        <v>376</v>
      </c>
      <c r="X11575" s="9">
        <f>INDEX(SLA_Policy!$D$2:$D$5,MATCH(F11575,SLA_Policy!$A$2:$A$5,0))</f>
        <v>72</v>
      </c>
      <c r="Y11575" s="9" t="str">
        <f>IF(E11575="Cancelled","Excluded",IF(D11575="",IF((SLA_Policy!$B$8-B11575)*24&gt;X11575,"Open - Breached","Open - On Track"),IF((D11575-B11575)*24&lt;=X11575,"Met","Breached")))</f>
        <v>Met</v>
      </c>
    </row>
    <row r="11576" spans="1:25" x14ac:dyDescent="0.25">
      <c r="A11576" s="9" t="s">
        <v>16300</v>
      </c>
      <c r="B11576" s="23">
        <v>46253.3</v>
      </c>
      <c r="C11576" s="23">
        <v>46253.319444444503</v>
      </c>
      <c r="D11576" s="23">
        <v>46254.352083333302</v>
      </c>
      <c r="E11576" s="9" t="s">
        <v>212</v>
      </c>
      <c r="F11576" s="9" t="s">
        <v>188</v>
      </c>
      <c r="G11576" s="9" t="s">
        <v>236</v>
      </c>
      <c r="H11576" s="9" t="s">
        <v>167</v>
      </c>
      <c r="I11576" s="9" t="s">
        <v>255</v>
      </c>
      <c r="J11576" s="9" t="s">
        <v>1875</v>
      </c>
      <c r="K11576" s="9" t="s">
        <v>276</v>
      </c>
      <c r="L11576" s="9" t="s">
        <v>293</v>
      </c>
      <c r="M11576" s="9" t="s">
        <v>4662</v>
      </c>
      <c r="N11576" s="9" t="s">
        <v>197</v>
      </c>
      <c r="O11576" s="9" t="s">
        <v>176</v>
      </c>
      <c r="P11576" s="9" t="s">
        <v>330</v>
      </c>
      <c r="Q11576" s="9" t="s">
        <v>219</v>
      </c>
      <c r="R11576" s="9">
        <v>0</v>
      </c>
      <c r="S11576" s="9">
        <v>17</v>
      </c>
      <c r="U11576" s="9" t="s">
        <v>242</v>
      </c>
      <c r="X11576" s="9">
        <f>INDEX(SLA_Policy!$D$2:$D$5,MATCH(F11576,SLA_Policy!$A$2:$A$5,0))</f>
        <v>72</v>
      </c>
      <c r="Y11576" s="9" t="str">
        <f>IF(E11576="Cancelled","Excluded",IF(D11576="",IF((SLA_Policy!$B$8-B11576)*24&gt;X11576,"Open - Breached","Open - On Track"),IF((D11576-B11576)*24&lt;=X11576,"Met","Breached")))</f>
        <v>Met</v>
      </c>
    </row>
    <row r="11577" spans="1:25" x14ac:dyDescent="0.25">
      <c r="A11577" s="9" t="s">
        <v>16301</v>
      </c>
      <c r="B11577" s="23">
        <v>46253.300694444399</v>
      </c>
      <c r="C11577" s="23">
        <v>46253.316666666702</v>
      </c>
      <c r="D11577" s="23">
        <v>46253.636111111096</v>
      </c>
      <c r="E11577" s="9" t="s">
        <v>212</v>
      </c>
      <c r="F11577" s="9" t="s">
        <v>188</v>
      </c>
      <c r="G11577" s="9" t="s">
        <v>236</v>
      </c>
      <c r="H11577" s="9" t="s">
        <v>162</v>
      </c>
      <c r="I11577" s="9" t="s">
        <v>280</v>
      </c>
      <c r="J11577" s="9" t="s">
        <v>5305</v>
      </c>
      <c r="K11577" s="9" t="s">
        <v>239</v>
      </c>
      <c r="L11577" s="9" t="s">
        <v>282</v>
      </c>
      <c r="M11577" s="9" t="s">
        <v>3467</v>
      </c>
      <c r="N11577" s="9" t="s">
        <v>199</v>
      </c>
      <c r="O11577" s="9" t="s">
        <v>179</v>
      </c>
      <c r="P11577" s="9" t="s">
        <v>284</v>
      </c>
      <c r="Q11577" s="9" t="s">
        <v>219</v>
      </c>
      <c r="R11577" s="9">
        <v>0</v>
      </c>
      <c r="S11577" s="9">
        <v>14</v>
      </c>
      <c r="U11577" s="9" t="s">
        <v>242</v>
      </c>
      <c r="W11577" s="9">
        <v>3</v>
      </c>
      <c r="X11577" s="9">
        <f>INDEX(SLA_Policy!$D$2:$D$5,MATCH(F11577,SLA_Policy!$A$2:$A$5,0))</f>
        <v>72</v>
      </c>
      <c r="Y11577" s="9" t="str">
        <f>IF(E11577="Cancelled","Excluded",IF(D11577="",IF((SLA_Policy!$B$8-B11577)*24&gt;X11577,"Open - Breached","Open - On Track"),IF((D11577-B11577)*24&lt;=X11577,"Met","Breached")))</f>
        <v>Met</v>
      </c>
    </row>
    <row r="11578" spans="1:25" x14ac:dyDescent="0.25">
      <c r="A11578" s="9" t="s">
        <v>16302</v>
      </c>
      <c r="B11578" s="23">
        <v>46253.318055555603</v>
      </c>
      <c r="C11578" s="23">
        <v>46253.344444444498</v>
      </c>
      <c r="D11578" s="23">
        <v>46258.402777777803</v>
      </c>
      <c r="E11578" s="9" t="s">
        <v>212</v>
      </c>
      <c r="F11578" s="9" t="s">
        <v>188</v>
      </c>
      <c r="G11578" s="9" t="s">
        <v>236</v>
      </c>
      <c r="H11578" s="9" t="s">
        <v>163</v>
      </c>
      <c r="I11578" s="9" t="s">
        <v>315</v>
      </c>
      <c r="J11578" s="9" t="s">
        <v>2824</v>
      </c>
      <c r="K11578" s="9" t="s">
        <v>246</v>
      </c>
      <c r="L11578" s="9" t="s">
        <v>104</v>
      </c>
      <c r="M11578" s="9" t="s">
        <v>2889</v>
      </c>
      <c r="N11578" s="9" t="s">
        <v>196</v>
      </c>
      <c r="O11578" s="9" t="s">
        <v>180</v>
      </c>
      <c r="P11578" s="9" t="s">
        <v>368</v>
      </c>
      <c r="Q11578" s="9" t="s">
        <v>219</v>
      </c>
      <c r="R11578" s="9">
        <v>0</v>
      </c>
      <c r="S11578" s="9">
        <v>42</v>
      </c>
      <c r="T11578" s="9" t="s">
        <v>136</v>
      </c>
      <c r="U11578" s="9" t="s">
        <v>242</v>
      </c>
      <c r="W11578" s="9">
        <v>4</v>
      </c>
      <c r="X11578" s="9">
        <f>INDEX(SLA_Policy!$D$2:$D$5,MATCH(F11578,SLA_Policy!$A$2:$A$5,0))</f>
        <v>72</v>
      </c>
      <c r="Y11578" s="9" t="str">
        <f>IF(E11578="Cancelled","Excluded",IF(D11578="",IF((SLA_Policy!$B$8-B11578)*24&gt;X11578,"Open - Breached","Open - On Track"),IF((D11578-B11578)*24&lt;=X11578,"Met","Breached")))</f>
        <v>Breached</v>
      </c>
    </row>
    <row r="11579" spans="1:25" x14ac:dyDescent="0.25">
      <c r="A11579" s="9" t="s">
        <v>16303</v>
      </c>
      <c r="B11579" s="23">
        <v>46253.322222222203</v>
      </c>
      <c r="C11579" s="23">
        <v>46253.331944444399</v>
      </c>
      <c r="D11579" s="23">
        <v>46254.313194444498</v>
      </c>
      <c r="E11579" s="9" t="s">
        <v>212</v>
      </c>
      <c r="F11579" s="9" t="s">
        <v>188</v>
      </c>
      <c r="G11579" s="9" t="s">
        <v>236</v>
      </c>
      <c r="H11579" s="9" t="s">
        <v>167</v>
      </c>
      <c r="I11579" s="9" t="s">
        <v>255</v>
      </c>
      <c r="J11579" s="9" t="s">
        <v>16304</v>
      </c>
      <c r="K11579" s="9" t="s">
        <v>239</v>
      </c>
      <c r="L11579" s="9" t="s">
        <v>104</v>
      </c>
      <c r="M11579" s="9" t="s">
        <v>2407</v>
      </c>
      <c r="N11579" s="9" t="s">
        <v>196</v>
      </c>
      <c r="O11579" s="9" t="s">
        <v>176</v>
      </c>
      <c r="P11579" s="9" t="s">
        <v>503</v>
      </c>
      <c r="Q11579" s="9" t="s">
        <v>219</v>
      </c>
      <c r="R11579" s="9">
        <v>0</v>
      </c>
      <c r="S11579" s="9">
        <v>19</v>
      </c>
      <c r="U11579" s="9" t="s">
        <v>242</v>
      </c>
      <c r="W11579" s="9">
        <v>4</v>
      </c>
      <c r="X11579" s="9">
        <f>INDEX(SLA_Policy!$D$2:$D$5,MATCH(F11579,SLA_Policy!$A$2:$A$5,0))</f>
        <v>72</v>
      </c>
      <c r="Y11579" s="9" t="str">
        <f>IF(E11579="Cancelled","Excluded",IF(D11579="",IF((SLA_Policy!$B$8-B11579)*24&gt;X11579,"Open - Breached","Open - On Track"),IF((D11579-B11579)*24&lt;=X11579,"Met","Breached")))</f>
        <v>Met</v>
      </c>
    </row>
    <row r="11580" spans="1:25" x14ac:dyDescent="0.25">
      <c r="A11580" s="9" t="s">
        <v>16305</v>
      </c>
      <c r="B11580" s="23">
        <v>46253.350694444503</v>
      </c>
      <c r="C11580" s="23">
        <v>46253.3527777778</v>
      </c>
      <c r="D11580" s="23">
        <v>46253.484027777798</v>
      </c>
      <c r="E11580" s="9" t="s">
        <v>212</v>
      </c>
      <c r="F11580" s="9" t="s">
        <v>187</v>
      </c>
      <c r="G11580" s="9" t="s">
        <v>213</v>
      </c>
      <c r="H11580" s="9" t="s">
        <v>163</v>
      </c>
      <c r="I11580" s="9" t="s">
        <v>223</v>
      </c>
      <c r="J11580" s="9" t="s">
        <v>16306</v>
      </c>
      <c r="K11580" s="9" t="s">
        <v>225</v>
      </c>
      <c r="L11580" s="9" t="s">
        <v>216</v>
      </c>
      <c r="M11580" s="9" t="s">
        <v>620</v>
      </c>
      <c r="N11580" s="9" t="s">
        <v>198</v>
      </c>
      <c r="O11580" s="9" t="s">
        <v>176</v>
      </c>
      <c r="P11580" s="9" t="s">
        <v>419</v>
      </c>
      <c r="Q11580" s="9" t="s">
        <v>273</v>
      </c>
      <c r="R11580" s="9">
        <v>0</v>
      </c>
      <c r="S11580" s="9">
        <v>81</v>
      </c>
      <c r="T11580" s="9" t="s">
        <v>136</v>
      </c>
      <c r="U11580" s="9" t="s">
        <v>230</v>
      </c>
      <c r="X11580" s="9">
        <f>INDEX(SLA_Policy!$D$2:$D$5,MATCH(F11580,SLA_Policy!$A$2:$A$5,0))</f>
        <v>8</v>
      </c>
      <c r="Y11580" s="9" t="str">
        <f>IF(E11580="Cancelled","Excluded",IF(D11580="",IF((SLA_Policy!$B$8-B11580)*24&gt;X11580,"Open - Breached","Open - On Track"),IF((D11580-B11580)*24&lt;=X11580,"Met","Breached")))</f>
        <v>Met</v>
      </c>
    </row>
    <row r="11581" spans="1:25" x14ac:dyDescent="0.25">
      <c r="A11581" s="9" t="s">
        <v>16307</v>
      </c>
      <c r="B11581" s="23">
        <v>46253.354861111096</v>
      </c>
      <c r="C11581" s="23">
        <v>46253.463888888902</v>
      </c>
      <c r="D11581" s="23">
        <v>46254.364583333299</v>
      </c>
      <c r="E11581" s="9" t="s">
        <v>212</v>
      </c>
      <c r="F11581" s="9" t="s">
        <v>189</v>
      </c>
      <c r="G11581" s="9" t="s">
        <v>213</v>
      </c>
      <c r="H11581" s="9" t="s">
        <v>162</v>
      </c>
      <c r="I11581" s="9" t="s">
        <v>393</v>
      </c>
      <c r="J11581" s="9" t="s">
        <v>874</v>
      </c>
      <c r="K11581" s="9" t="s">
        <v>246</v>
      </c>
      <c r="L11581" s="9" t="s">
        <v>216</v>
      </c>
      <c r="M11581" s="9" t="s">
        <v>1180</v>
      </c>
      <c r="N11581" s="9" t="s">
        <v>196</v>
      </c>
      <c r="O11581" s="9" t="s">
        <v>116</v>
      </c>
      <c r="P11581" s="9" t="s">
        <v>551</v>
      </c>
      <c r="Q11581" s="9" t="s">
        <v>219</v>
      </c>
      <c r="R11581" s="9">
        <v>0</v>
      </c>
      <c r="S11581" s="9">
        <v>14</v>
      </c>
      <c r="U11581" s="9" t="s">
        <v>266</v>
      </c>
      <c r="X11581" s="9">
        <f>INDEX(SLA_Policy!$D$2:$D$5,MATCH(F11581,SLA_Policy!$A$2:$A$5,0))</f>
        <v>120</v>
      </c>
      <c r="Y11581" s="9" t="str">
        <f>IF(E11581="Cancelled","Excluded",IF(D11581="",IF((SLA_Policy!$B$8-B11581)*24&gt;X11581,"Open - Breached","Open - On Track"),IF((D11581-B11581)*24&lt;=X11581,"Met","Breached")))</f>
        <v>Met</v>
      </c>
    </row>
    <row r="11582" spans="1:25" x14ac:dyDescent="0.25">
      <c r="A11582" s="9" t="s">
        <v>16308</v>
      </c>
      <c r="B11582" s="23">
        <v>46253.361111111102</v>
      </c>
      <c r="C11582" s="23">
        <v>46253.363194444399</v>
      </c>
      <c r="D11582" s="23">
        <v>46254.336805555598</v>
      </c>
      <c r="E11582" s="9" t="s">
        <v>212</v>
      </c>
      <c r="F11582" s="9" t="s">
        <v>188</v>
      </c>
      <c r="G11582" s="9" t="s">
        <v>213</v>
      </c>
      <c r="H11582" s="9" t="s">
        <v>88</v>
      </c>
      <c r="I11582" s="9" t="s">
        <v>92</v>
      </c>
      <c r="J11582" s="9" t="s">
        <v>413</v>
      </c>
      <c r="K11582" s="9" t="s">
        <v>215</v>
      </c>
      <c r="L11582" s="9" t="s">
        <v>216</v>
      </c>
      <c r="M11582" s="9" t="s">
        <v>556</v>
      </c>
      <c r="N11582" s="9" t="s">
        <v>198</v>
      </c>
      <c r="O11582" s="9" t="s">
        <v>178</v>
      </c>
      <c r="P11582" s="9" t="s">
        <v>414</v>
      </c>
      <c r="Q11582" s="9" t="s">
        <v>273</v>
      </c>
      <c r="R11582" s="9">
        <v>0</v>
      </c>
      <c r="S11582" s="9">
        <v>42</v>
      </c>
      <c r="T11582" s="9" t="s">
        <v>136</v>
      </c>
      <c r="U11582" s="9" t="s">
        <v>230</v>
      </c>
      <c r="X11582" s="9">
        <f>INDEX(SLA_Policy!$D$2:$D$5,MATCH(F11582,SLA_Policy!$A$2:$A$5,0))</f>
        <v>72</v>
      </c>
      <c r="Y11582" s="9" t="str">
        <f>IF(E11582="Cancelled","Excluded",IF(D11582="",IF((SLA_Policy!$B$8-B11582)*24&gt;X11582,"Open - Breached","Open - On Track"),IF((D11582-B11582)*24&lt;=X11582,"Met","Breached")))</f>
        <v>Met</v>
      </c>
    </row>
    <row r="11583" spans="1:25" x14ac:dyDescent="0.25">
      <c r="A11583" s="9" t="s">
        <v>16309</v>
      </c>
      <c r="B11583" s="23">
        <v>46253.368750000001</v>
      </c>
      <c r="C11583" s="23">
        <v>46253.434027777803</v>
      </c>
      <c r="D11583" s="23">
        <v>46255.367361111101</v>
      </c>
      <c r="E11583" s="9" t="s">
        <v>212</v>
      </c>
      <c r="F11583" s="9" t="s">
        <v>189</v>
      </c>
      <c r="G11583" s="9" t="s">
        <v>213</v>
      </c>
      <c r="H11583" s="9" t="s">
        <v>162</v>
      </c>
      <c r="I11583" s="9" t="s">
        <v>345</v>
      </c>
      <c r="J11583" s="9" t="s">
        <v>929</v>
      </c>
      <c r="K11583" s="9" t="s">
        <v>246</v>
      </c>
      <c r="L11583" s="9" t="s">
        <v>351</v>
      </c>
      <c r="M11583" s="9" t="s">
        <v>436</v>
      </c>
      <c r="N11583" s="9" t="s">
        <v>197</v>
      </c>
      <c r="O11583" s="9" t="s">
        <v>179</v>
      </c>
      <c r="P11583" s="9" t="s">
        <v>337</v>
      </c>
      <c r="Q11583" s="9" t="s">
        <v>273</v>
      </c>
      <c r="R11583" s="9">
        <v>1</v>
      </c>
      <c r="S11583" s="9">
        <v>83</v>
      </c>
      <c r="U11583" s="9" t="s">
        <v>140</v>
      </c>
      <c r="V11583" s="9" t="s">
        <v>16310</v>
      </c>
      <c r="W11583" s="9">
        <v>3</v>
      </c>
      <c r="X11583" s="9">
        <f>INDEX(SLA_Policy!$D$2:$D$5,MATCH(F11583,SLA_Policy!$A$2:$A$5,0))</f>
        <v>120</v>
      </c>
      <c r="Y11583" s="9" t="str">
        <f>IF(E11583="Cancelled","Excluded",IF(D11583="",IF((SLA_Policy!$B$8-B11583)*24&gt;X11583,"Open - Breached","Open - On Track"),IF((D11583-B11583)*24&lt;=X11583,"Met","Breached")))</f>
        <v>Met</v>
      </c>
    </row>
    <row r="11584" spans="1:25" x14ac:dyDescent="0.25">
      <c r="A11584" s="9" t="s">
        <v>16311</v>
      </c>
      <c r="B11584" s="23">
        <v>46253.370833333298</v>
      </c>
      <c r="C11584" s="23">
        <v>46253.372222222199</v>
      </c>
      <c r="D11584" s="23">
        <v>46253.762499999997</v>
      </c>
      <c r="E11584" s="9" t="s">
        <v>212</v>
      </c>
      <c r="F11584" s="9" t="s">
        <v>188</v>
      </c>
      <c r="G11584" s="9" t="s">
        <v>213</v>
      </c>
      <c r="H11584" s="9" t="s">
        <v>162</v>
      </c>
      <c r="I11584" s="9" t="s">
        <v>345</v>
      </c>
      <c r="J11584" s="9" t="s">
        <v>5877</v>
      </c>
      <c r="K11584" s="9" t="s">
        <v>246</v>
      </c>
      <c r="L11584" s="9" t="s">
        <v>311</v>
      </c>
      <c r="M11584" s="9" t="s">
        <v>2617</v>
      </c>
      <c r="N11584" s="9" t="s">
        <v>198</v>
      </c>
      <c r="O11584" s="9" t="s">
        <v>179</v>
      </c>
      <c r="P11584" s="9" t="s">
        <v>313</v>
      </c>
      <c r="Q11584" s="9" t="s">
        <v>219</v>
      </c>
      <c r="R11584" s="9">
        <v>0</v>
      </c>
      <c r="S11584" s="9">
        <v>25</v>
      </c>
      <c r="U11584" s="9" t="s">
        <v>140</v>
      </c>
      <c r="V11584" s="9" t="s">
        <v>16310</v>
      </c>
      <c r="W11584" s="9">
        <v>4</v>
      </c>
      <c r="X11584" s="9">
        <f>INDEX(SLA_Policy!$D$2:$D$5,MATCH(F11584,SLA_Policy!$A$2:$A$5,0))</f>
        <v>72</v>
      </c>
      <c r="Y11584" s="9" t="str">
        <f>IF(E11584="Cancelled","Excluded",IF(D11584="",IF((SLA_Policy!$B$8-B11584)*24&gt;X11584,"Open - Breached","Open - On Track"),IF((D11584-B11584)*24&lt;=X11584,"Met","Breached")))</f>
        <v>Met</v>
      </c>
    </row>
    <row r="11585" spans="1:25" x14ac:dyDescent="0.25">
      <c r="A11585" s="9" t="s">
        <v>16312</v>
      </c>
      <c r="B11585" s="23">
        <v>46253.384722222203</v>
      </c>
      <c r="C11585" s="23">
        <v>46253.4</v>
      </c>
      <c r="D11585" s="23">
        <v>46254.675000000003</v>
      </c>
      <c r="E11585" s="9" t="s">
        <v>212</v>
      </c>
      <c r="F11585" s="9" t="s">
        <v>188</v>
      </c>
      <c r="G11585" s="9" t="s">
        <v>213</v>
      </c>
      <c r="H11585" s="9" t="s">
        <v>163</v>
      </c>
      <c r="I11585" s="9" t="s">
        <v>405</v>
      </c>
      <c r="J11585" s="9" t="s">
        <v>14848</v>
      </c>
      <c r="K11585" s="9" t="s">
        <v>239</v>
      </c>
      <c r="L11585" s="9" t="s">
        <v>293</v>
      </c>
      <c r="M11585" s="9" t="s">
        <v>6843</v>
      </c>
      <c r="N11585" s="9" t="s">
        <v>196</v>
      </c>
      <c r="O11585" s="9" t="s">
        <v>116</v>
      </c>
      <c r="P11585" s="9" t="s">
        <v>590</v>
      </c>
      <c r="Q11585" s="9" t="s">
        <v>219</v>
      </c>
      <c r="R11585" s="9">
        <v>0</v>
      </c>
      <c r="S11585" s="9">
        <v>15</v>
      </c>
      <c r="U11585" s="9" t="s">
        <v>230</v>
      </c>
      <c r="X11585" s="9">
        <f>INDEX(SLA_Policy!$D$2:$D$5,MATCH(F11585,SLA_Policy!$A$2:$A$5,0))</f>
        <v>72</v>
      </c>
      <c r="Y11585" s="9" t="str">
        <f>IF(E11585="Cancelled","Excluded",IF(D11585="",IF((SLA_Policy!$B$8-B11585)*24&gt;X11585,"Open - Breached","Open - On Track"),IF((D11585-B11585)*24&lt;=X11585,"Met","Breached")))</f>
        <v>Met</v>
      </c>
    </row>
    <row r="11586" spans="1:25" x14ac:dyDescent="0.25">
      <c r="A11586" s="9" t="s">
        <v>16313</v>
      </c>
      <c r="B11586" s="23">
        <v>46253.390972222202</v>
      </c>
      <c r="C11586" s="23">
        <v>46253.4</v>
      </c>
      <c r="D11586" s="23">
        <v>46253.415972222203</v>
      </c>
      <c r="E11586" s="9" t="s">
        <v>212</v>
      </c>
      <c r="F11586" s="9" t="s">
        <v>188</v>
      </c>
      <c r="G11586" s="9" t="s">
        <v>213</v>
      </c>
      <c r="H11586" s="9" t="s">
        <v>161</v>
      </c>
      <c r="I11586" s="9" t="s">
        <v>389</v>
      </c>
      <c r="J11586" s="9" t="s">
        <v>1581</v>
      </c>
      <c r="K11586" s="9" t="s">
        <v>262</v>
      </c>
      <c r="L11586" s="9" t="s">
        <v>216</v>
      </c>
      <c r="M11586" s="9" t="s">
        <v>507</v>
      </c>
      <c r="N11586" s="9" t="s">
        <v>199</v>
      </c>
      <c r="O11586" s="9" t="s">
        <v>116</v>
      </c>
      <c r="P11586" s="9" t="s">
        <v>551</v>
      </c>
      <c r="Q11586" s="9" t="s">
        <v>219</v>
      </c>
      <c r="R11586" s="9">
        <v>0</v>
      </c>
      <c r="S11586" s="9">
        <v>5</v>
      </c>
      <c r="U11586" s="9" t="s">
        <v>290</v>
      </c>
      <c r="W11586" s="9">
        <v>4</v>
      </c>
      <c r="X11586" s="9">
        <f>INDEX(SLA_Policy!$D$2:$D$5,MATCH(F11586,SLA_Policy!$A$2:$A$5,0))</f>
        <v>72</v>
      </c>
      <c r="Y11586" s="9" t="str">
        <f>IF(E11586="Cancelled","Excluded",IF(D11586="",IF((SLA_Policy!$B$8-B11586)*24&gt;X11586,"Open - Breached","Open - On Track"),IF((D11586-B11586)*24&lt;=X11586,"Met","Breached")))</f>
        <v>Met</v>
      </c>
    </row>
    <row r="11587" spans="1:25" x14ac:dyDescent="0.25">
      <c r="A11587" s="9" t="s">
        <v>16314</v>
      </c>
      <c r="B11587" s="23">
        <v>46253.395138888904</v>
      </c>
      <c r="C11587" s="23">
        <v>46253.4152777778</v>
      </c>
      <c r="D11587" s="23">
        <v>46255.328472222202</v>
      </c>
      <c r="E11587" s="9" t="s">
        <v>212</v>
      </c>
      <c r="F11587" s="9" t="s">
        <v>188</v>
      </c>
      <c r="G11587" s="9" t="s">
        <v>213</v>
      </c>
      <c r="H11587" s="9" t="s">
        <v>162</v>
      </c>
      <c r="I11587" s="9" t="s">
        <v>345</v>
      </c>
      <c r="J11587" s="9" t="s">
        <v>1501</v>
      </c>
      <c r="K11587" s="9" t="s">
        <v>225</v>
      </c>
      <c r="L11587" s="9" t="s">
        <v>104</v>
      </c>
      <c r="M11587" s="9" t="s">
        <v>4482</v>
      </c>
      <c r="N11587" s="9" t="s">
        <v>196</v>
      </c>
      <c r="O11587" s="9" t="s">
        <v>179</v>
      </c>
      <c r="P11587" s="9" t="s">
        <v>284</v>
      </c>
      <c r="Q11587" s="9" t="s">
        <v>219</v>
      </c>
      <c r="R11587" s="9">
        <v>0</v>
      </c>
      <c r="S11587" s="9">
        <v>8</v>
      </c>
      <c r="U11587" s="9" t="s">
        <v>290</v>
      </c>
      <c r="W11587" s="9">
        <v>5</v>
      </c>
      <c r="X11587" s="9">
        <f>INDEX(SLA_Policy!$D$2:$D$5,MATCH(F11587,SLA_Policy!$A$2:$A$5,0))</f>
        <v>72</v>
      </c>
      <c r="Y11587" s="9" t="str">
        <f>IF(E11587="Cancelled","Excluded",IF(D11587="",IF((SLA_Policy!$B$8-B11587)*24&gt;X11587,"Open - Breached","Open - On Track"),IF((D11587-B11587)*24&lt;=X11587,"Met","Breached")))</f>
        <v>Met</v>
      </c>
    </row>
    <row r="11588" spans="1:25" x14ac:dyDescent="0.25">
      <c r="A11588" s="9" t="s">
        <v>16315</v>
      </c>
      <c r="B11588" s="23">
        <v>46253.395138888904</v>
      </c>
      <c r="C11588" s="23">
        <v>46253.397916666698</v>
      </c>
      <c r="D11588" s="23">
        <v>46253.656944444498</v>
      </c>
      <c r="E11588" s="9" t="s">
        <v>212</v>
      </c>
      <c r="F11588" s="9" t="s">
        <v>188</v>
      </c>
      <c r="G11588" s="9" t="s">
        <v>213</v>
      </c>
      <c r="H11588" s="9" t="s">
        <v>167</v>
      </c>
      <c r="I11588" s="9" t="s">
        <v>684</v>
      </c>
      <c r="J11588" s="9" t="s">
        <v>14324</v>
      </c>
      <c r="K11588" s="9" t="s">
        <v>303</v>
      </c>
      <c r="L11588" s="9" t="s">
        <v>270</v>
      </c>
      <c r="M11588" s="9" t="s">
        <v>1263</v>
      </c>
      <c r="N11588" s="9" t="s">
        <v>200</v>
      </c>
      <c r="O11588" s="9" t="s">
        <v>116</v>
      </c>
      <c r="P11588" s="9" t="s">
        <v>258</v>
      </c>
      <c r="Q11588" s="9" t="s">
        <v>219</v>
      </c>
      <c r="R11588" s="9">
        <v>0</v>
      </c>
      <c r="S11588" s="9">
        <v>18</v>
      </c>
      <c r="U11588" s="9" t="s">
        <v>376</v>
      </c>
      <c r="W11588" s="9">
        <v>5</v>
      </c>
      <c r="X11588" s="9">
        <f>INDEX(SLA_Policy!$D$2:$D$5,MATCH(F11588,SLA_Policy!$A$2:$A$5,0))</f>
        <v>72</v>
      </c>
      <c r="Y11588" s="9" t="str">
        <f>IF(E11588="Cancelled","Excluded",IF(D11588="",IF((SLA_Policy!$B$8-B11588)*24&gt;X11588,"Open - Breached","Open - On Track"),IF((D11588-B11588)*24&lt;=X11588,"Met","Breached")))</f>
        <v>Met</v>
      </c>
    </row>
    <row r="11589" spans="1:25" x14ac:dyDescent="0.25">
      <c r="A11589" s="9" t="s">
        <v>16316</v>
      </c>
      <c r="B11589" s="23">
        <v>46253.3972222222</v>
      </c>
      <c r="C11589" s="23">
        <v>46253.415972222203</v>
      </c>
      <c r="D11589" s="23">
        <v>46253.545138888898</v>
      </c>
      <c r="E11589" s="9" t="s">
        <v>212</v>
      </c>
      <c r="F11589" s="9" t="s">
        <v>188</v>
      </c>
      <c r="G11589" s="9" t="s">
        <v>213</v>
      </c>
      <c r="H11589" s="9" t="s">
        <v>162</v>
      </c>
      <c r="I11589" s="9" t="s">
        <v>345</v>
      </c>
      <c r="J11589" s="9" t="s">
        <v>1136</v>
      </c>
      <c r="K11589" s="9" t="s">
        <v>303</v>
      </c>
      <c r="L11589" s="9" t="s">
        <v>282</v>
      </c>
      <c r="M11589" s="9" t="s">
        <v>550</v>
      </c>
      <c r="N11589" s="9" t="s">
        <v>196</v>
      </c>
      <c r="O11589" s="9" t="s">
        <v>179</v>
      </c>
      <c r="P11589" s="9" t="s">
        <v>337</v>
      </c>
      <c r="Q11589" s="9" t="s">
        <v>219</v>
      </c>
      <c r="R11589" s="9">
        <v>0</v>
      </c>
      <c r="S11589" s="9">
        <v>17</v>
      </c>
      <c r="U11589" s="9" t="s">
        <v>248</v>
      </c>
      <c r="X11589" s="9">
        <f>INDEX(SLA_Policy!$D$2:$D$5,MATCH(F11589,SLA_Policy!$A$2:$A$5,0))</f>
        <v>72</v>
      </c>
      <c r="Y11589" s="9" t="str">
        <f>IF(E11589="Cancelled","Excluded",IF(D11589="",IF((SLA_Policy!$B$8-B11589)*24&gt;X11589,"Open - Breached","Open - On Track"),IF((D11589-B11589)*24&lt;=X11589,"Met","Breached")))</f>
        <v>Met</v>
      </c>
    </row>
    <row r="11590" spans="1:25" x14ac:dyDescent="0.25">
      <c r="A11590" s="9" t="s">
        <v>16317</v>
      </c>
      <c r="B11590" s="23">
        <v>46253.403472222199</v>
      </c>
      <c r="C11590" s="23">
        <v>46253.556944444397</v>
      </c>
      <c r="D11590" s="23">
        <v>46254.354166666701</v>
      </c>
      <c r="E11590" s="9" t="s">
        <v>212</v>
      </c>
      <c r="F11590" s="9" t="s">
        <v>189</v>
      </c>
      <c r="G11590" s="9" t="s">
        <v>236</v>
      </c>
      <c r="H11590" s="9" t="s">
        <v>161</v>
      </c>
      <c r="I11590" s="9" t="s">
        <v>237</v>
      </c>
      <c r="J11590" s="9" t="s">
        <v>13910</v>
      </c>
      <c r="K11590" s="9" t="s">
        <v>246</v>
      </c>
      <c r="L11590" s="9" t="s">
        <v>311</v>
      </c>
      <c r="M11590" s="9" t="s">
        <v>1949</v>
      </c>
      <c r="N11590" s="9" t="s">
        <v>196</v>
      </c>
      <c r="O11590" s="9" t="s">
        <v>177</v>
      </c>
      <c r="P11590" s="9" t="s">
        <v>300</v>
      </c>
      <c r="Q11590" s="9" t="s">
        <v>219</v>
      </c>
      <c r="R11590" s="9">
        <v>0</v>
      </c>
      <c r="S11590" s="9">
        <v>13</v>
      </c>
      <c r="U11590" s="9" t="s">
        <v>242</v>
      </c>
      <c r="X11590" s="9">
        <f>INDEX(SLA_Policy!$D$2:$D$5,MATCH(F11590,SLA_Policy!$A$2:$A$5,0))</f>
        <v>120</v>
      </c>
      <c r="Y11590" s="9" t="str">
        <f>IF(E11590="Cancelled","Excluded",IF(D11590="",IF((SLA_Policy!$B$8-B11590)*24&gt;X11590,"Open - Breached","Open - On Track"),IF((D11590-B11590)*24&lt;=X11590,"Met","Breached")))</f>
        <v>Met</v>
      </c>
    </row>
    <row r="11591" spans="1:25" x14ac:dyDescent="0.25">
      <c r="A11591" s="9" t="s">
        <v>16318</v>
      </c>
      <c r="B11591" s="23">
        <v>46253.404861111099</v>
      </c>
      <c r="C11591" s="23">
        <v>46253.411111111098</v>
      </c>
      <c r="D11591" s="23">
        <v>46254.315277777801</v>
      </c>
      <c r="E11591" s="9" t="s">
        <v>212</v>
      </c>
      <c r="F11591" s="9" t="s">
        <v>188</v>
      </c>
      <c r="G11591" s="9" t="s">
        <v>236</v>
      </c>
      <c r="H11591" s="9" t="s">
        <v>164</v>
      </c>
      <c r="I11591" s="9" t="s">
        <v>421</v>
      </c>
      <c r="J11591" s="9" t="s">
        <v>2054</v>
      </c>
      <c r="K11591" s="9" t="s">
        <v>239</v>
      </c>
      <c r="L11591" s="9" t="s">
        <v>216</v>
      </c>
      <c r="M11591" s="9" t="s">
        <v>1609</v>
      </c>
      <c r="N11591" s="9" t="s">
        <v>196</v>
      </c>
      <c r="O11591" s="9" t="s">
        <v>180</v>
      </c>
      <c r="P11591" s="9" t="s">
        <v>318</v>
      </c>
      <c r="Q11591" s="9" t="s">
        <v>219</v>
      </c>
      <c r="R11591" s="9">
        <v>0</v>
      </c>
      <c r="S11591" s="9">
        <v>22</v>
      </c>
      <c r="T11591" s="9" t="s">
        <v>464</v>
      </c>
      <c r="U11591" s="9" t="s">
        <v>242</v>
      </c>
      <c r="W11591" s="9">
        <v>5</v>
      </c>
      <c r="X11591" s="9">
        <f>INDEX(SLA_Policy!$D$2:$D$5,MATCH(F11591,SLA_Policy!$A$2:$A$5,0))</f>
        <v>72</v>
      </c>
      <c r="Y11591" s="9" t="str">
        <f>IF(E11591="Cancelled","Excluded",IF(D11591="",IF((SLA_Policy!$B$8-B11591)*24&gt;X11591,"Open - Breached","Open - On Track"),IF((D11591-B11591)*24&lt;=X11591,"Met","Breached")))</f>
        <v>Met</v>
      </c>
    </row>
    <row r="11592" spans="1:25" x14ac:dyDescent="0.25">
      <c r="A11592" s="9" t="s">
        <v>16319</v>
      </c>
      <c r="B11592" s="23">
        <v>46253.407638888901</v>
      </c>
      <c r="C11592" s="23">
        <v>46253.492361111101</v>
      </c>
      <c r="D11592" s="23">
        <v>46254.578472222202</v>
      </c>
      <c r="E11592" s="9" t="s">
        <v>212</v>
      </c>
      <c r="F11592" s="9" t="s">
        <v>189</v>
      </c>
      <c r="G11592" s="9" t="s">
        <v>236</v>
      </c>
      <c r="H11592" s="9" t="s">
        <v>162</v>
      </c>
      <c r="I11592" s="9" t="s">
        <v>280</v>
      </c>
      <c r="J11592" s="9" t="s">
        <v>2971</v>
      </c>
      <c r="K11592" s="9" t="s">
        <v>246</v>
      </c>
      <c r="L11592" s="9" t="s">
        <v>226</v>
      </c>
      <c r="M11592" s="9" t="s">
        <v>1384</v>
      </c>
      <c r="N11592" s="9" t="s">
        <v>196</v>
      </c>
      <c r="O11592" s="9" t="s">
        <v>179</v>
      </c>
      <c r="P11592" s="9" t="s">
        <v>264</v>
      </c>
      <c r="Q11592" s="9" t="s">
        <v>219</v>
      </c>
      <c r="R11592" s="9">
        <v>0</v>
      </c>
      <c r="S11592" s="9">
        <v>50</v>
      </c>
      <c r="U11592" s="9" t="s">
        <v>242</v>
      </c>
      <c r="W11592" s="9">
        <v>4</v>
      </c>
      <c r="X11592" s="9">
        <f>INDEX(SLA_Policy!$D$2:$D$5,MATCH(F11592,SLA_Policy!$A$2:$A$5,0))</f>
        <v>120</v>
      </c>
      <c r="Y11592" s="9" t="str">
        <f>IF(E11592="Cancelled","Excluded",IF(D11592="",IF((SLA_Policy!$B$8-B11592)*24&gt;X11592,"Open - Breached","Open - On Track"),IF((D11592-B11592)*24&lt;=X11592,"Met","Breached")))</f>
        <v>Met</v>
      </c>
    </row>
    <row r="11593" spans="1:25" x14ac:dyDescent="0.25">
      <c r="A11593" s="9" t="s">
        <v>16320</v>
      </c>
      <c r="B11593" s="23">
        <v>46253.407638888901</v>
      </c>
      <c r="C11593" s="23">
        <v>46253.416666666701</v>
      </c>
      <c r="D11593" s="23">
        <v>46258.412499999999</v>
      </c>
      <c r="E11593" s="9" t="s">
        <v>212</v>
      </c>
      <c r="F11593" s="9" t="s">
        <v>189</v>
      </c>
      <c r="G11593" s="9" t="s">
        <v>213</v>
      </c>
      <c r="H11593" s="9" t="s">
        <v>162</v>
      </c>
      <c r="I11593" s="9" t="s">
        <v>345</v>
      </c>
      <c r="J11593" s="9" t="s">
        <v>429</v>
      </c>
      <c r="K11593" s="9" t="s">
        <v>239</v>
      </c>
      <c r="L11593" s="9" t="s">
        <v>104</v>
      </c>
      <c r="M11593" s="9" t="s">
        <v>3757</v>
      </c>
      <c r="N11593" s="9" t="s">
        <v>200</v>
      </c>
      <c r="O11593" s="9" t="s">
        <v>116</v>
      </c>
      <c r="P11593" s="9" t="s">
        <v>218</v>
      </c>
      <c r="Q11593" s="9" t="s">
        <v>219</v>
      </c>
      <c r="R11593" s="9">
        <v>1</v>
      </c>
      <c r="S11593" s="9">
        <v>38</v>
      </c>
      <c r="U11593" s="9" t="s">
        <v>140</v>
      </c>
      <c r="V11593" s="9" t="s">
        <v>16310</v>
      </c>
      <c r="X11593" s="9">
        <f>INDEX(SLA_Policy!$D$2:$D$5,MATCH(F11593,SLA_Policy!$A$2:$A$5,0))</f>
        <v>120</v>
      </c>
      <c r="Y11593" s="9" t="str">
        <f>IF(E11593="Cancelled","Excluded",IF(D11593="",IF((SLA_Policy!$B$8-B11593)*24&gt;X11593,"Open - Breached","Open - On Track"),IF((D11593-B11593)*24&lt;=X11593,"Met","Breached")))</f>
        <v>Breached</v>
      </c>
    </row>
    <row r="11594" spans="1:25" x14ac:dyDescent="0.25">
      <c r="A11594" s="9" t="s">
        <v>16321</v>
      </c>
      <c r="B11594" s="23">
        <v>46253.409722222197</v>
      </c>
      <c r="C11594" s="23">
        <v>46253.429861111101</v>
      </c>
      <c r="D11594" s="23">
        <v>46253.647916666698</v>
      </c>
      <c r="E11594" s="9" t="s">
        <v>212</v>
      </c>
      <c r="F11594" s="9" t="s">
        <v>189</v>
      </c>
      <c r="G11594" s="9" t="s">
        <v>213</v>
      </c>
      <c r="H11594" s="9" t="s">
        <v>162</v>
      </c>
      <c r="I11594" s="9" t="s">
        <v>345</v>
      </c>
      <c r="J11594" s="9" t="s">
        <v>1271</v>
      </c>
      <c r="K11594" s="9" t="s">
        <v>246</v>
      </c>
      <c r="L11594" s="9" t="s">
        <v>282</v>
      </c>
      <c r="M11594" s="9" t="s">
        <v>2172</v>
      </c>
      <c r="N11594" s="9" t="s">
        <v>196</v>
      </c>
      <c r="O11594" s="9" t="s">
        <v>179</v>
      </c>
      <c r="P11594" s="9" t="s">
        <v>264</v>
      </c>
      <c r="Q11594" s="9" t="s">
        <v>219</v>
      </c>
      <c r="R11594" s="9">
        <v>0</v>
      </c>
      <c r="S11594" s="9">
        <v>10</v>
      </c>
      <c r="U11594" s="9" t="s">
        <v>661</v>
      </c>
      <c r="W11594" s="9">
        <v>4</v>
      </c>
      <c r="X11594" s="9">
        <f>INDEX(SLA_Policy!$D$2:$D$5,MATCH(F11594,SLA_Policy!$A$2:$A$5,0))</f>
        <v>120</v>
      </c>
      <c r="Y11594" s="9" t="str">
        <f>IF(E11594="Cancelled","Excluded",IF(D11594="",IF((SLA_Policy!$B$8-B11594)*24&gt;X11594,"Open - Breached","Open - On Track"),IF((D11594-B11594)*24&lt;=X11594,"Met","Breached")))</f>
        <v>Met</v>
      </c>
    </row>
    <row r="11595" spans="1:25" x14ac:dyDescent="0.25">
      <c r="A11595" s="9" t="s">
        <v>16322</v>
      </c>
      <c r="B11595" s="23">
        <v>46253.413194444503</v>
      </c>
      <c r="C11595" s="23">
        <v>46253.439583333296</v>
      </c>
      <c r="D11595" s="23">
        <v>46253.695833333302</v>
      </c>
      <c r="E11595" s="9" t="s">
        <v>212</v>
      </c>
      <c r="F11595" s="9" t="s">
        <v>188</v>
      </c>
      <c r="G11595" s="9" t="s">
        <v>213</v>
      </c>
      <c r="H11595" s="9" t="s">
        <v>162</v>
      </c>
      <c r="I11595" s="9" t="s">
        <v>345</v>
      </c>
      <c r="J11595" s="9" t="s">
        <v>1848</v>
      </c>
      <c r="K11595" s="9" t="s">
        <v>215</v>
      </c>
      <c r="L11595" s="9" t="s">
        <v>307</v>
      </c>
      <c r="M11595" s="9" t="s">
        <v>3613</v>
      </c>
      <c r="N11595" s="9" t="s">
        <v>197</v>
      </c>
      <c r="O11595" s="9" t="s">
        <v>116</v>
      </c>
      <c r="P11595" s="9" t="s">
        <v>218</v>
      </c>
      <c r="Q11595" s="9" t="s">
        <v>219</v>
      </c>
      <c r="R11595" s="9">
        <v>0</v>
      </c>
      <c r="S11595" s="9">
        <v>21</v>
      </c>
      <c r="U11595" s="9" t="s">
        <v>140</v>
      </c>
      <c r="V11595" s="9" t="s">
        <v>16310</v>
      </c>
      <c r="W11595" s="9">
        <v>4</v>
      </c>
      <c r="X11595" s="9">
        <f>INDEX(SLA_Policy!$D$2:$D$5,MATCH(F11595,SLA_Policy!$A$2:$A$5,0))</f>
        <v>72</v>
      </c>
      <c r="Y11595" s="9" t="str">
        <f>IF(E11595="Cancelled","Excluded",IF(D11595="",IF((SLA_Policy!$B$8-B11595)*24&gt;X11595,"Open - Breached","Open - On Track"),IF((D11595-B11595)*24&lt;=X11595,"Met","Breached")))</f>
        <v>Met</v>
      </c>
    </row>
    <row r="11596" spans="1:25" x14ac:dyDescent="0.25">
      <c r="A11596" s="9" t="s">
        <v>16323</v>
      </c>
      <c r="B11596" s="23">
        <v>46253.417361111096</v>
      </c>
      <c r="C11596" s="23">
        <v>46253.471527777801</v>
      </c>
      <c r="D11596" s="23">
        <v>46253.485416666699</v>
      </c>
      <c r="E11596" s="9" t="s">
        <v>212</v>
      </c>
      <c r="F11596" s="9" t="s">
        <v>188</v>
      </c>
      <c r="G11596" s="9" t="s">
        <v>213</v>
      </c>
      <c r="H11596" s="9" t="s">
        <v>163</v>
      </c>
      <c r="I11596" s="9" t="s">
        <v>405</v>
      </c>
      <c r="J11596" s="9" t="s">
        <v>16324</v>
      </c>
      <c r="K11596" s="9" t="s">
        <v>246</v>
      </c>
      <c r="L11596" s="9" t="s">
        <v>216</v>
      </c>
      <c r="M11596" s="9" t="s">
        <v>3323</v>
      </c>
      <c r="N11596" s="9" t="s">
        <v>196</v>
      </c>
      <c r="O11596" s="9" t="s">
        <v>176</v>
      </c>
      <c r="P11596" s="9" t="s">
        <v>570</v>
      </c>
      <c r="Q11596" s="9" t="s">
        <v>219</v>
      </c>
      <c r="R11596" s="9">
        <v>0</v>
      </c>
      <c r="S11596" s="9">
        <v>15</v>
      </c>
      <c r="U11596" s="9" t="s">
        <v>230</v>
      </c>
      <c r="X11596" s="9">
        <f>INDEX(SLA_Policy!$D$2:$D$5,MATCH(F11596,SLA_Policy!$A$2:$A$5,0))</f>
        <v>72</v>
      </c>
      <c r="Y11596" s="9" t="str">
        <f>IF(E11596="Cancelled","Excluded",IF(D11596="",IF((SLA_Policy!$B$8-B11596)*24&gt;X11596,"Open - Breached","Open - On Track"),IF((D11596-B11596)*24&lt;=X11596,"Met","Breached")))</f>
        <v>Met</v>
      </c>
    </row>
    <row r="11597" spans="1:25" x14ac:dyDescent="0.25">
      <c r="A11597" s="9" t="s">
        <v>16325</v>
      </c>
      <c r="B11597" s="23">
        <v>46253.420138888898</v>
      </c>
      <c r="C11597" s="23">
        <v>46253.425000000003</v>
      </c>
      <c r="D11597" s="23">
        <v>46253.561111111099</v>
      </c>
      <c r="E11597" s="9" t="s">
        <v>212</v>
      </c>
      <c r="F11597" s="9" t="s">
        <v>187</v>
      </c>
      <c r="G11597" s="9" t="s">
        <v>213</v>
      </c>
      <c r="H11597" s="9" t="s">
        <v>162</v>
      </c>
      <c r="I11597" s="9" t="s">
        <v>345</v>
      </c>
      <c r="J11597" s="9" t="s">
        <v>1026</v>
      </c>
      <c r="K11597" s="9" t="s">
        <v>246</v>
      </c>
      <c r="L11597" s="9" t="s">
        <v>395</v>
      </c>
      <c r="M11597" s="9" t="s">
        <v>1898</v>
      </c>
      <c r="N11597" s="9" t="s">
        <v>197</v>
      </c>
      <c r="O11597" s="9" t="s">
        <v>179</v>
      </c>
      <c r="P11597" s="9" t="s">
        <v>264</v>
      </c>
      <c r="Q11597" s="9" t="s">
        <v>273</v>
      </c>
      <c r="R11597" s="9">
        <v>0</v>
      </c>
      <c r="S11597" s="9">
        <v>43</v>
      </c>
      <c r="U11597" s="9" t="s">
        <v>140</v>
      </c>
      <c r="V11597" s="9" t="s">
        <v>16310</v>
      </c>
      <c r="X11597" s="9">
        <f>INDEX(SLA_Policy!$D$2:$D$5,MATCH(F11597,SLA_Policy!$A$2:$A$5,0))</f>
        <v>8</v>
      </c>
      <c r="Y11597" s="9" t="str">
        <f>IF(E11597="Cancelled","Excluded",IF(D11597="",IF((SLA_Policy!$B$8-B11597)*24&gt;X11597,"Open - Breached","Open - On Track"),IF((D11597-B11597)*24&lt;=X11597,"Met","Breached")))</f>
        <v>Met</v>
      </c>
    </row>
    <row r="11598" spans="1:25" x14ac:dyDescent="0.25">
      <c r="A11598" s="9" t="s">
        <v>16326</v>
      </c>
      <c r="B11598" s="23">
        <v>46253.429166666698</v>
      </c>
      <c r="C11598" s="23">
        <v>46253.486111111102</v>
      </c>
      <c r="D11598" s="23">
        <v>46255.324999999997</v>
      </c>
      <c r="E11598" s="9" t="s">
        <v>212</v>
      </c>
      <c r="F11598" s="9" t="s">
        <v>189</v>
      </c>
      <c r="G11598" s="9" t="s">
        <v>213</v>
      </c>
      <c r="H11598" s="9" t="s">
        <v>162</v>
      </c>
      <c r="I11598" s="9" t="s">
        <v>345</v>
      </c>
      <c r="J11598" s="9" t="s">
        <v>2029</v>
      </c>
      <c r="K11598" s="9" t="s">
        <v>303</v>
      </c>
      <c r="L11598" s="9" t="s">
        <v>104</v>
      </c>
      <c r="M11598" s="9" t="s">
        <v>491</v>
      </c>
      <c r="N11598" s="9" t="s">
        <v>200</v>
      </c>
      <c r="O11598" s="9" t="s">
        <v>179</v>
      </c>
      <c r="P11598" s="9" t="s">
        <v>264</v>
      </c>
      <c r="Q11598" s="9" t="s">
        <v>219</v>
      </c>
      <c r="R11598" s="9">
        <v>0</v>
      </c>
      <c r="S11598" s="9">
        <v>38</v>
      </c>
      <c r="U11598" s="9" t="s">
        <v>140</v>
      </c>
      <c r="V11598" s="9" t="s">
        <v>16310</v>
      </c>
      <c r="W11598" s="9">
        <v>4</v>
      </c>
      <c r="X11598" s="9">
        <f>INDEX(SLA_Policy!$D$2:$D$5,MATCH(F11598,SLA_Policy!$A$2:$A$5,0))</f>
        <v>120</v>
      </c>
      <c r="Y11598" s="9" t="str">
        <f>IF(E11598="Cancelled","Excluded",IF(D11598="",IF((SLA_Policy!$B$8-B11598)*24&gt;X11598,"Open - Breached","Open - On Track"),IF((D11598-B11598)*24&lt;=X11598,"Met","Breached")))</f>
        <v>Met</v>
      </c>
    </row>
    <row r="11599" spans="1:25" x14ac:dyDescent="0.25">
      <c r="A11599" s="9" t="s">
        <v>16327</v>
      </c>
      <c r="B11599" s="23">
        <v>46253.444444444503</v>
      </c>
      <c r="C11599" s="23">
        <v>46253.445138888899</v>
      </c>
      <c r="D11599" s="23">
        <v>46253.509722222203</v>
      </c>
      <c r="E11599" s="9" t="s">
        <v>212</v>
      </c>
      <c r="F11599" s="9" t="s">
        <v>187</v>
      </c>
      <c r="G11599" s="9" t="s">
        <v>213</v>
      </c>
      <c r="H11599" s="9" t="s">
        <v>162</v>
      </c>
      <c r="I11599" s="9" t="s">
        <v>393</v>
      </c>
      <c r="J11599" s="9" t="s">
        <v>14071</v>
      </c>
      <c r="K11599" s="9" t="s">
        <v>246</v>
      </c>
      <c r="L11599" s="9" t="s">
        <v>307</v>
      </c>
      <c r="M11599" s="9" t="s">
        <v>908</v>
      </c>
      <c r="N11599" s="9" t="s">
        <v>198</v>
      </c>
      <c r="O11599" s="9" t="s">
        <v>176</v>
      </c>
      <c r="P11599" s="9" t="s">
        <v>1159</v>
      </c>
      <c r="Q11599" s="9" t="s">
        <v>273</v>
      </c>
      <c r="R11599" s="9">
        <v>0</v>
      </c>
      <c r="S11599" s="9">
        <v>9</v>
      </c>
      <c r="U11599" s="9" t="s">
        <v>266</v>
      </c>
      <c r="X11599" s="9">
        <f>INDEX(SLA_Policy!$D$2:$D$5,MATCH(F11599,SLA_Policy!$A$2:$A$5,0))</f>
        <v>8</v>
      </c>
      <c r="Y11599" s="9" t="str">
        <f>IF(E11599="Cancelled","Excluded",IF(D11599="",IF((SLA_Policy!$B$8-B11599)*24&gt;X11599,"Open - Breached","Open - On Track"),IF((D11599-B11599)*24&lt;=X11599,"Met","Breached")))</f>
        <v>Met</v>
      </c>
    </row>
    <row r="11600" spans="1:25" x14ac:dyDescent="0.25">
      <c r="A11600" s="9" t="s">
        <v>16328</v>
      </c>
      <c r="B11600" s="23">
        <v>46253.458333333299</v>
      </c>
      <c r="C11600" s="23">
        <v>46253.529861111099</v>
      </c>
      <c r="D11600" s="23">
        <v>46254.374305555597</v>
      </c>
      <c r="E11600" s="9" t="s">
        <v>212</v>
      </c>
      <c r="F11600" s="9" t="s">
        <v>189</v>
      </c>
      <c r="G11600" s="9" t="s">
        <v>236</v>
      </c>
      <c r="H11600" s="9" t="s">
        <v>162</v>
      </c>
      <c r="I11600" s="9" t="s">
        <v>280</v>
      </c>
      <c r="J11600" s="9" t="s">
        <v>3767</v>
      </c>
      <c r="K11600" s="9" t="s">
        <v>303</v>
      </c>
      <c r="L11600" s="9" t="s">
        <v>104</v>
      </c>
      <c r="M11600" s="9" t="s">
        <v>1201</v>
      </c>
      <c r="N11600" s="9" t="s">
        <v>196</v>
      </c>
      <c r="O11600" s="9" t="s">
        <v>179</v>
      </c>
      <c r="P11600" s="9" t="s">
        <v>264</v>
      </c>
      <c r="Q11600" s="9" t="s">
        <v>219</v>
      </c>
      <c r="R11600" s="9">
        <v>0</v>
      </c>
      <c r="S11600" s="9">
        <v>28</v>
      </c>
      <c r="U11600" s="9" t="s">
        <v>242</v>
      </c>
      <c r="W11600" s="9">
        <v>5</v>
      </c>
      <c r="X11600" s="9">
        <f>INDEX(SLA_Policy!$D$2:$D$5,MATCH(F11600,SLA_Policy!$A$2:$A$5,0))</f>
        <v>120</v>
      </c>
      <c r="Y11600" s="9" t="str">
        <f>IF(E11600="Cancelled","Excluded",IF(D11600="",IF((SLA_Policy!$B$8-B11600)*24&gt;X11600,"Open - Breached","Open - On Track"),IF((D11600-B11600)*24&lt;=X11600,"Met","Breached")))</f>
        <v>Met</v>
      </c>
    </row>
    <row r="11601" spans="1:25" x14ac:dyDescent="0.25">
      <c r="A11601" s="9" t="s">
        <v>16329</v>
      </c>
      <c r="B11601" s="23">
        <v>46253.477083333302</v>
      </c>
      <c r="C11601" s="23">
        <v>46253.4868055556</v>
      </c>
      <c r="D11601" s="23">
        <v>46253.520833333299</v>
      </c>
      <c r="E11601" s="9" t="s">
        <v>212</v>
      </c>
      <c r="F11601" s="9" t="s">
        <v>188</v>
      </c>
      <c r="G11601" s="9" t="s">
        <v>213</v>
      </c>
      <c r="H11601" s="9" t="s">
        <v>161</v>
      </c>
      <c r="I11601" s="9" t="s">
        <v>454</v>
      </c>
      <c r="J11601" s="9" t="s">
        <v>813</v>
      </c>
      <c r="K11601" s="9" t="s">
        <v>246</v>
      </c>
      <c r="L11601" s="9" t="s">
        <v>104</v>
      </c>
      <c r="M11601" s="9" t="s">
        <v>2114</v>
      </c>
      <c r="N11601" s="9" t="s">
        <v>198</v>
      </c>
      <c r="O11601" s="9" t="s">
        <v>116</v>
      </c>
      <c r="P11601" s="9" t="s">
        <v>218</v>
      </c>
      <c r="Q11601" s="9" t="s">
        <v>219</v>
      </c>
      <c r="R11601" s="9">
        <v>0</v>
      </c>
      <c r="S11601" s="9">
        <v>4</v>
      </c>
      <c r="U11601" s="9" t="s">
        <v>290</v>
      </c>
      <c r="W11601" s="9">
        <v>4</v>
      </c>
      <c r="X11601" s="9">
        <f>INDEX(SLA_Policy!$D$2:$D$5,MATCH(F11601,SLA_Policy!$A$2:$A$5,0))</f>
        <v>72</v>
      </c>
      <c r="Y11601" s="9" t="str">
        <f>IF(E11601="Cancelled","Excluded",IF(D11601="",IF((SLA_Policy!$B$8-B11601)*24&gt;X11601,"Open - Breached","Open - On Track"),IF((D11601-B11601)*24&lt;=X11601,"Met","Breached")))</f>
        <v>Met</v>
      </c>
    </row>
    <row r="11602" spans="1:25" x14ac:dyDescent="0.25">
      <c r="A11602" s="9" t="s">
        <v>16330</v>
      </c>
      <c r="B11602" s="23">
        <v>46253.478472222203</v>
      </c>
      <c r="C11602" s="23">
        <v>46253.662499999999</v>
      </c>
      <c r="D11602" s="23">
        <v>46253.718055555597</v>
      </c>
      <c r="E11602" s="9" t="s">
        <v>212</v>
      </c>
      <c r="F11602" s="9" t="s">
        <v>189</v>
      </c>
      <c r="G11602" s="9" t="s">
        <v>213</v>
      </c>
      <c r="H11602" s="9" t="s">
        <v>88</v>
      </c>
      <c r="I11602" s="9" t="s">
        <v>92</v>
      </c>
      <c r="J11602" s="9" t="s">
        <v>842</v>
      </c>
      <c r="K11602" s="9" t="s">
        <v>276</v>
      </c>
      <c r="L11602" s="9" t="s">
        <v>104</v>
      </c>
      <c r="M11602" s="9" t="s">
        <v>277</v>
      </c>
      <c r="N11602" s="9" t="s">
        <v>197</v>
      </c>
      <c r="O11602" s="9" t="s">
        <v>178</v>
      </c>
      <c r="P11602" s="9" t="s">
        <v>427</v>
      </c>
      <c r="Q11602" s="9" t="s">
        <v>219</v>
      </c>
      <c r="R11602" s="9">
        <v>0</v>
      </c>
      <c r="S11602" s="9">
        <v>17</v>
      </c>
      <c r="T11602" s="9" t="s">
        <v>229</v>
      </c>
      <c r="U11602" s="9" t="s">
        <v>230</v>
      </c>
      <c r="X11602" s="9">
        <f>INDEX(SLA_Policy!$D$2:$D$5,MATCH(F11602,SLA_Policy!$A$2:$A$5,0))</f>
        <v>120</v>
      </c>
      <c r="Y11602" s="9" t="str">
        <f>IF(E11602="Cancelled","Excluded",IF(D11602="",IF((SLA_Policy!$B$8-B11602)*24&gt;X11602,"Open - Breached","Open - On Track"),IF((D11602-B11602)*24&lt;=X11602,"Met","Breached")))</f>
        <v>Met</v>
      </c>
    </row>
    <row r="11603" spans="1:25" x14ac:dyDescent="0.25">
      <c r="A11603" s="9" t="s">
        <v>16331</v>
      </c>
      <c r="B11603" s="23">
        <v>46253.478472222203</v>
      </c>
      <c r="C11603" s="23">
        <v>46253.506249999999</v>
      </c>
      <c r="D11603" s="23">
        <v>46254.752083333296</v>
      </c>
      <c r="E11603" s="9" t="s">
        <v>212</v>
      </c>
      <c r="F11603" s="9" t="s">
        <v>188</v>
      </c>
      <c r="G11603" s="9" t="s">
        <v>213</v>
      </c>
      <c r="H11603" s="9" t="s">
        <v>162</v>
      </c>
      <c r="I11603" s="9" t="s">
        <v>345</v>
      </c>
      <c r="J11603" s="9" t="s">
        <v>11812</v>
      </c>
      <c r="K11603" s="9" t="s">
        <v>239</v>
      </c>
      <c r="L11603" s="9" t="s">
        <v>216</v>
      </c>
      <c r="M11603" s="9" t="s">
        <v>2604</v>
      </c>
      <c r="N11603" s="9" t="s">
        <v>196</v>
      </c>
      <c r="O11603" s="9" t="s">
        <v>179</v>
      </c>
      <c r="P11603" s="9" t="s">
        <v>337</v>
      </c>
      <c r="Q11603" s="9" t="s">
        <v>273</v>
      </c>
      <c r="R11603" s="9">
        <v>0</v>
      </c>
      <c r="S11603" s="9">
        <v>37</v>
      </c>
      <c r="U11603" s="9" t="s">
        <v>140</v>
      </c>
      <c r="V11603" s="9" t="s">
        <v>16310</v>
      </c>
      <c r="X11603" s="9">
        <f>INDEX(SLA_Policy!$D$2:$D$5,MATCH(F11603,SLA_Policy!$A$2:$A$5,0))</f>
        <v>72</v>
      </c>
      <c r="Y11603" s="9" t="str">
        <f>IF(E11603="Cancelled","Excluded",IF(D11603="",IF((SLA_Policy!$B$8-B11603)*24&gt;X11603,"Open - Breached","Open - On Track"),IF((D11603-B11603)*24&lt;=X11603,"Met","Breached")))</f>
        <v>Met</v>
      </c>
    </row>
    <row r="11604" spans="1:25" x14ac:dyDescent="0.25">
      <c r="A11604" s="9" t="s">
        <v>16332</v>
      </c>
      <c r="B11604" s="23">
        <v>46253.479166666701</v>
      </c>
      <c r="C11604" s="23">
        <v>46253.488194444399</v>
      </c>
      <c r="D11604" s="23">
        <v>46253.636111111096</v>
      </c>
      <c r="E11604" s="9" t="s">
        <v>212</v>
      </c>
      <c r="F11604" s="9" t="s">
        <v>189</v>
      </c>
      <c r="G11604" s="9" t="s">
        <v>213</v>
      </c>
      <c r="H11604" s="9" t="s">
        <v>164</v>
      </c>
      <c r="I11604" s="9" t="s">
        <v>260</v>
      </c>
      <c r="J11604" s="9" t="s">
        <v>16333</v>
      </c>
      <c r="K11604" s="9" t="s">
        <v>14602</v>
      </c>
      <c r="L11604" s="9" t="s">
        <v>12094</v>
      </c>
      <c r="M11604" s="9" t="s">
        <v>14687</v>
      </c>
      <c r="N11604" s="9" t="s">
        <v>199</v>
      </c>
      <c r="O11604" s="9" t="s">
        <v>182</v>
      </c>
      <c r="P11604" s="9" t="s">
        <v>120</v>
      </c>
      <c r="Q11604" s="9" t="s">
        <v>273</v>
      </c>
      <c r="R11604" s="9">
        <v>0</v>
      </c>
      <c r="S11604" s="9">
        <v>27</v>
      </c>
      <c r="T11604" s="9" t="s">
        <v>265</v>
      </c>
      <c r="U11604" s="9" t="s">
        <v>290</v>
      </c>
      <c r="X11604" s="9">
        <f>INDEX(SLA_Policy!$D$2:$D$5,MATCH(F11604,SLA_Policy!$A$2:$A$5,0))</f>
        <v>120</v>
      </c>
      <c r="Y11604" s="9" t="str">
        <f>IF(E11604="Cancelled","Excluded",IF(D11604="",IF((SLA_Policy!$B$8-B11604)*24&gt;X11604,"Open - Breached","Open - On Track"),IF((D11604-B11604)*24&lt;=X11604,"Met","Breached")))</f>
        <v>Met</v>
      </c>
    </row>
    <row r="11605" spans="1:25" x14ac:dyDescent="0.25">
      <c r="A11605" s="9" t="s">
        <v>16334</v>
      </c>
      <c r="B11605" s="23">
        <v>46253.492361111101</v>
      </c>
      <c r="C11605" s="23">
        <v>46253.634722222203</v>
      </c>
      <c r="D11605" s="23">
        <v>46253.713888888902</v>
      </c>
      <c r="E11605" s="9" t="s">
        <v>212</v>
      </c>
      <c r="F11605" s="9" t="s">
        <v>188</v>
      </c>
      <c r="G11605" s="9" t="s">
        <v>213</v>
      </c>
      <c r="H11605" s="9" t="s">
        <v>161</v>
      </c>
      <c r="I11605" s="9" t="s">
        <v>297</v>
      </c>
      <c r="J11605" s="9" t="s">
        <v>3611</v>
      </c>
      <c r="K11605" s="9" t="s">
        <v>239</v>
      </c>
      <c r="L11605" s="9" t="s">
        <v>216</v>
      </c>
      <c r="M11605" s="9" t="s">
        <v>2550</v>
      </c>
      <c r="N11605" s="9" t="s">
        <v>197</v>
      </c>
      <c r="O11605" s="9" t="s">
        <v>116</v>
      </c>
      <c r="P11605" s="9" t="s">
        <v>551</v>
      </c>
      <c r="Q11605" s="9" t="s">
        <v>219</v>
      </c>
      <c r="R11605" s="9">
        <v>0</v>
      </c>
      <c r="S11605" s="9">
        <v>41</v>
      </c>
      <c r="U11605" s="9" t="s">
        <v>266</v>
      </c>
      <c r="W11605" s="9">
        <v>4</v>
      </c>
      <c r="X11605" s="9">
        <f>INDEX(SLA_Policy!$D$2:$D$5,MATCH(F11605,SLA_Policy!$A$2:$A$5,0))</f>
        <v>72</v>
      </c>
      <c r="Y11605" s="9" t="str">
        <f>IF(E11605="Cancelled","Excluded",IF(D11605="",IF((SLA_Policy!$B$8-B11605)*24&gt;X11605,"Open - Breached","Open - On Track"),IF((D11605-B11605)*24&lt;=X11605,"Met","Breached")))</f>
        <v>Met</v>
      </c>
    </row>
    <row r="11606" spans="1:25" x14ac:dyDescent="0.25">
      <c r="A11606" s="9" t="s">
        <v>16335</v>
      </c>
      <c r="B11606" s="23">
        <v>46253.499305555597</v>
      </c>
      <c r="C11606" s="23">
        <v>46253.502083333296</v>
      </c>
      <c r="D11606" s="23">
        <v>46253.514583333301</v>
      </c>
      <c r="E11606" s="9" t="s">
        <v>212</v>
      </c>
      <c r="F11606" s="9" t="s">
        <v>188</v>
      </c>
      <c r="G11606" s="9" t="s">
        <v>213</v>
      </c>
      <c r="H11606" s="9" t="s">
        <v>161</v>
      </c>
      <c r="I11606" s="9" t="s">
        <v>454</v>
      </c>
      <c r="J11606" s="9" t="s">
        <v>7918</v>
      </c>
      <c r="K11606" s="9" t="s">
        <v>14602</v>
      </c>
      <c r="L11606" s="9" t="s">
        <v>12094</v>
      </c>
      <c r="M11606" s="9" t="s">
        <v>15682</v>
      </c>
      <c r="N11606" s="9" t="s">
        <v>198</v>
      </c>
      <c r="O11606" s="9" t="s">
        <v>182</v>
      </c>
      <c r="P11606" s="9" t="s">
        <v>13226</v>
      </c>
      <c r="Q11606" s="9" t="s">
        <v>219</v>
      </c>
      <c r="R11606" s="9">
        <v>0</v>
      </c>
      <c r="S11606" s="9">
        <v>6</v>
      </c>
      <c r="U11606" s="9" t="s">
        <v>221</v>
      </c>
      <c r="X11606" s="9">
        <f>INDEX(SLA_Policy!$D$2:$D$5,MATCH(F11606,SLA_Policy!$A$2:$A$5,0))</f>
        <v>72</v>
      </c>
      <c r="Y11606" s="9" t="str">
        <f>IF(E11606="Cancelled","Excluded",IF(D11606="",IF((SLA_Policy!$B$8-B11606)*24&gt;X11606,"Open - Breached","Open - On Track"),IF((D11606-B11606)*24&lt;=X11606,"Met","Breached")))</f>
        <v>Met</v>
      </c>
    </row>
    <row r="11607" spans="1:25" x14ac:dyDescent="0.25">
      <c r="A11607" s="9" t="s">
        <v>16336</v>
      </c>
      <c r="B11607" s="23">
        <v>46253.5</v>
      </c>
      <c r="C11607" s="23">
        <v>46253.501388888901</v>
      </c>
      <c r="D11607" s="23">
        <v>46253.563194444498</v>
      </c>
      <c r="E11607" s="9" t="s">
        <v>212</v>
      </c>
      <c r="F11607" s="9" t="s">
        <v>187</v>
      </c>
      <c r="G11607" s="9" t="s">
        <v>213</v>
      </c>
      <c r="H11607" s="9" t="s">
        <v>88</v>
      </c>
      <c r="I11607" s="9" t="s">
        <v>268</v>
      </c>
      <c r="J11607" s="9" t="s">
        <v>11687</v>
      </c>
      <c r="K11607" s="9" t="s">
        <v>246</v>
      </c>
      <c r="L11607" s="9" t="s">
        <v>270</v>
      </c>
      <c r="M11607" s="9" t="s">
        <v>1711</v>
      </c>
      <c r="N11607" s="9" t="s">
        <v>199</v>
      </c>
      <c r="O11607" s="9" t="s">
        <v>178</v>
      </c>
      <c r="P11607" s="9" t="s">
        <v>321</v>
      </c>
      <c r="Q11607" s="9" t="s">
        <v>273</v>
      </c>
      <c r="R11607" s="9">
        <v>0</v>
      </c>
      <c r="S11607" s="9">
        <v>21</v>
      </c>
      <c r="T11607" s="9" t="s">
        <v>136</v>
      </c>
      <c r="U11607" s="9" t="s">
        <v>376</v>
      </c>
      <c r="X11607" s="9">
        <f>INDEX(SLA_Policy!$D$2:$D$5,MATCH(F11607,SLA_Policy!$A$2:$A$5,0))</f>
        <v>8</v>
      </c>
      <c r="Y11607" s="9" t="str">
        <f>IF(E11607="Cancelled","Excluded",IF(D11607="",IF((SLA_Policy!$B$8-B11607)*24&gt;X11607,"Open - Breached","Open - On Track"),IF((D11607-B11607)*24&lt;=X11607,"Met","Breached")))</f>
        <v>Met</v>
      </c>
    </row>
    <row r="11608" spans="1:25" x14ac:dyDescent="0.25">
      <c r="A11608" s="9" t="s">
        <v>16337</v>
      </c>
      <c r="B11608" s="23">
        <v>46253.502777777801</v>
      </c>
      <c r="C11608" s="23">
        <v>46253.608333333301</v>
      </c>
      <c r="D11608" s="23">
        <v>46253.633333333302</v>
      </c>
      <c r="E11608" s="9" t="s">
        <v>212</v>
      </c>
      <c r="F11608" s="9" t="s">
        <v>189</v>
      </c>
      <c r="G11608" s="9" t="s">
        <v>213</v>
      </c>
      <c r="H11608" s="9" t="s">
        <v>161</v>
      </c>
      <c r="I11608" s="9" t="s">
        <v>389</v>
      </c>
      <c r="J11608" s="9" t="s">
        <v>767</v>
      </c>
      <c r="K11608" s="9" t="s">
        <v>276</v>
      </c>
      <c r="L11608" s="9" t="s">
        <v>293</v>
      </c>
      <c r="M11608" s="9" t="s">
        <v>4662</v>
      </c>
      <c r="N11608" s="9" t="s">
        <v>197</v>
      </c>
      <c r="O11608" s="9" t="s">
        <v>116</v>
      </c>
      <c r="P11608" s="9" t="s">
        <v>218</v>
      </c>
      <c r="Q11608" s="9" t="s">
        <v>219</v>
      </c>
      <c r="R11608" s="9">
        <v>0</v>
      </c>
      <c r="S11608" s="9">
        <v>6</v>
      </c>
      <c r="U11608" s="9" t="s">
        <v>290</v>
      </c>
      <c r="W11608" s="9">
        <v>4</v>
      </c>
      <c r="X11608" s="9">
        <f>INDEX(SLA_Policy!$D$2:$D$5,MATCH(F11608,SLA_Policy!$A$2:$A$5,0))</f>
        <v>120</v>
      </c>
      <c r="Y11608" s="9" t="str">
        <f>IF(E11608="Cancelled","Excluded",IF(D11608="",IF((SLA_Policy!$B$8-B11608)*24&gt;X11608,"Open - Breached","Open - On Track"),IF((D11608-B11608)*24&lt;=X11608,"Met","Breached")))</f>
        <v>Met</v>
      </c>
    </row>
    <row r="11609" spans="1:25" x14ac:dyDescent="0.25">
      <c r="A11609" s="9" t="s">
        <v>16338</v>
      </c>
      <c r="B11609" s="23">
        <v>46253.507638888899</v>
      </c>
      <c r="C11609" s="23">
        <v>46253.515277777798</v>
      </c>
      <c r="D11609" s="23">
        <v>46253.530555555597</v>
      </c>
      <c r="E11609" s="9" t="s">
        <v>212</v>
      </c>
      <c r="F11609" s="9" t="s">
        <v>188</v>
      </c>
      <c r="G11609" s="9" t="s">
        <v>213</v>
      </c>
      <c r="H11609" s="9" t="s">
        <v>161</v>
      </c>
      <c r="I11609" s="9" t="s">
        <v>389</v>
      </c>
      <c r="J11609" s="9" t="s">
        <v>1657</v>
      </c>
      <c r="K11609" s="9" t="s">
        <v>276</v>
      </c>
      <c r="L11609" s="9" t="s">
        <v>270</v>
      </c>
      <c r="M11609" s="9" t="s">
        <v>6504</v>
      </c>
      <c r="N11609" s="9" t="s">
        <v>200</v>
      </c>
      <c r="O11609" s="9" t="s">
        <v>116</v>
      </c>
      <c r="P11609" s="9" t="s">
        <v>258</v>
      </c>
      <c r="Q11609" s="9" t="s">
        <v>219</v>
      </c>
      <c r="R11609" s="9">
        <v>0</v>
      </c>
      <c r="S11609" s="9">
        <v>21</v>
      </c>
      <c r="U11609" s="9" t="s">
        <v>290</v>
      </c>
      <c r="W11609" s="9">
        <v>5</v>
      </c>
      <c r="X11609" s="9">
        <f>INDEX(SLA_Policy!$D$2:$D$5,MATCH(F11609,SLA_Policy!$A$2:$A$5,0))</f>
        <v>72</v>
      </c>
      <c r="Y11609" s="9" t="str">
        <f>IF(E11609="Cancelled","Excluded",IF(D11609="",IF((SLA_Policy!$B$8-B11609)*24&gt;X11609,"Open - Breached","Open - On Track"),IF((D11609-B11609)*24&lt;=X11609,"Met","Breached")))</f>
        <v>Met</v>
      </c>
    </row>
    <row r="11610" spans="1:25" x14ac:dyDescent="0.25">
      <c r="A11610" s="9" t="s">
        <v>16339</v>
      </c>
      <c r="B11610" s="23">
        <v>46253.5534722222</v>
      </c>
      <c r="C11610" s="23">
        <v>46253.555555555598</v>
      </c>
      <c r="D11610" s="23">
        <v>46253.646527777797</v>
      </c>
      <c r="E11610" s="9" t="s">
        <v>212</v>
      </c>
      <c r="F11610" s="9" t="s">
        <v>187</v>
      </c>
      <c r="G11610" s="9" t="s">
        <v>213</v>
      </c>
      <c r="H11610" s="9" t="s">
        <v>162</v>
      </c>
      <c r="I11610" s="9" t="s">
        <v>393</v>
      </c>
      <c r="J11610" s="9" t="s">
        <v>3202</v>
      </c>
      <c r="K11610" s="9" t="s">
        <v>246</v>
      </c>
      <c r="L11610" s="9" t="s">
        <v>282</v>
      </c>
      <c r="M11610" s="9" t="s">
        <v>1254</v>
      </c>
      <c r="N11610" s="9" t="s">
        <v>196</v>
      </c>
      <c r="O11610" s="9" t="s">
        <v>176</v>
      </c>
      <c r="P11610" s="9" t="s">
        <v>419</v>
      </c>
      <c r="Q11610" s="9" t="s">
        <v>273</v>
      </c>
      <c r="R11610" s="9">
        <v>0</v>
      </c>
      <c r="S11610" s="9">
        <v>7</v>
      </c>
      <c r="U11610" s="9" t="s">
        <v>266</v>
      </c>
      <c r="X11610" s="9">
        <f>INDEX(SLA_Policy!$D$2:$D$5,MATCH(F11610,SLA_Policy!$A$2:$A$5,0))</f>
        <v>8</v>
      </c>
      <c r="Y11610" s="9" t="str">
        <f>IF(E11610="Cancelled","Excluded",IF(D11610="",IF((SLA_Policy!$B$8-B11610)*24&gt;X11610,"Open - Breached","Open - On Track"),IF((D11610-B11610)*24&lt;=X11610,"Met","Breached")))</f>
        <v>Met</v>
      </c>
    </row>
    <row r="11611" spans="1:25" x14ac:dyDescent="0.25">
      <c r="A11611" s="9" t="s">
        <v>16340</v>
      </c>
      <c r="B11611" s="23">
        <v>46253.557638888902</v>
      </c>
      <c r="C11611" s="23">
        <v>46253.632638888899</v>
      </c>
      <c r="D11611" s="23">
        <v>46254.515277777798</v>
      </c>
      <c r="E11611" s="9" t="s">
        <v>212</v>
      </c>
      <c r="F11611" s="9" t="s">
        <v>188</v>
      </c>
      <c r="G11611" s="9" t="s">
        <v>236</v>
      </c>
      <c r="H11611" s="9" t="s">
        <v>163</v>
      </c>
      <c r="I11611" s="9" t="s">
        <v>315</v>
      </c>
      <c r="J11611" s="9" t="s">
        <v>932</v>
      </c>
      <c r="K11611" s="9" t="s">
        <v>215</v>
      </c>
      <c r="L11611" s="9" t="s">
        <v>270</v>
      </c>
      <c r="M11611" s="9" t="s">
        <v>981</v>
      </c>
      <c r="N11611" s="9" t="s">
        <v>196</v>
      </c>
      <c r="O11611" s="9" t="s">
        <v>180</v>
      </c>
      <c r="P11611" s="9" t="s">
        <v>318</v>
      </c>
      <c r="Q11611" s="9" t="s">
        <v>219</v>
      </c>
      <c r="R11611" s="9">
        <v>0</v>
      </c>
      <c r="S11611" s="9">
        <v>91</v>
      </c>
      <c r="T11611" s="9" t="s">
        <v>229</v>
      </c>
      <c r="U11611" s="9" t="s">
        <v>242</v>
      </c>
      <c r="W11611" s="9">
        <v>4</v>
      </c>
      <c r="X11611" s="9">
        <f>INDEX(SLA_Policy!$D$2:$D$5,MATCH(F11611,SLA_Policy!$A$2:$A$5,0))</f>
        <v>72</v>
      </c>
      <c r="Y11611" s="9" t="str">
        <f>IF(E11611="Cancelled","Excluded",IF(D11611="",IF((SLA_Policy!$B$8-B11611)*24&gt;X11611,"Open - Breached","Open - On Track"),IF((D11611-B11611)*24&lt;=X11611,"Met","Breached")))</f>
        <v>Met</v>
      </c>
    </row>
    <row r="11612" spans="1:25" x14ac:dyDescent="0.25">
      <c r="A11612" s="9" t="s">
        <v>16341</v>
      </c>
      <c r="B11612" s="23">
        <v>46253.5625</v>
      </c>
      <c r="C11612" s="23">
        <v>46253.570833333302</v>
      </c>
      <c r="D11612" s="23">
        <v>46254.358333333301</v>
      </c>
      <c r="E11612" s="9" t="s">
        <v>212</v>
      </c>
      <c r="F11612" s="9" t="s">
        <v>188</v>
      </c>
      <c r="G11612" s="9" t="s">
        <v>236</v>
      </c>
      <c r="H11612" s="9" t="s">
        <v>167</v>
      </c>
      <c r="I11612" s="9" t="s">
        <v>255</v>
      </c>
      <c r="J11612" s="9" t="s">
        <v>3655</v>
      </c>
      <c r="K11612" s="9" t="s">
        <v>215</v>
      </c>
      <c r="L11612" s="9" t="s">
        <v>293</v>
      </c>
      <c r="M11612" s="9" t="s">
        <v>294</v>
      </c>
      <c r="N11612" s="9" t="s">
        <v>196</v>
      </c>
      <c r="O11612" s="9" t="s">
        <v>116</v>
      </c>
      <c r="P11612" s="9" t="s">
        <v>234</v>
      </c>
      <c r="Q11612" s="9" t="s">
        <v>219</v>
      </c>
      <c r="R11612" s="9">
        <v>0</v>
      </c>
      <c r="S11612" s="9">
        <v>15</v>
      </c>
      <c r="U11612" s="9" t="s">
        <v>242</v>
      </c>
      <c r="X11612" s="9">
        <f>INDEX(SLA_Policy!$D$2:$D$5,MATCH(F11612,SLA_Policy!$A$2:$A$5,0))</f>
        <v>72</v>
      </c>
      <c r="Y11612" s="9" t="str">
        <f>IF(E11612="Cancelled","Excluded",IF(D11612="",IF((SLA_Policy!$B$8-B11612)*24&gt;X11612,"Open - Breached","Open - On Track"),IF((D11612-B11612)*24&lt;=X11612,"Met","Breached")))</f>
        <v>Met</v>
      </c>
    </row>
    <row r="11613" spans="1:25" x14ac:dyDescent="0.25">
      <c r="A11613" s="9" t="s">
        <v>16342</v>
      </c>
      <c r="B11613" s="23">
        <v>46253.563888888901</v>
      </c>
      <c r="C11613" s="23">
        <v>46253.627083333296</v>
      </c>
      <c r="D11613" s="23">
        <v>46253.673611111102</v>
      </c>
      <c r="E11613" s="9" t="s">
        <v>212</v>
      </c>
      <c r="F11613" s="9" t="s">
        <v>188</v>
      </c>
      <c r="G11613" s="9" t="s">
        <v>213</v>
      </c>
      <c r="H11613" s="9" t="s">
        <v>161</v>
      </c>
      <c r="I11613" s="9" t="s">
        <v>454</v>
      </c>
      <c r="J11613" s="9" t="s">
        <v>16343</v>
      </c>
      <c r="K11613" s="9" t="s">
        <v>246</v>
      </c>
      <c r="L11613" s="9" t="s">
        <v>311</v>
      </c>
      <c r="M11613" s="9" t="s">
        <v>1281</v>
      </c>
      <c r="N11613" s="9" t="s">
        <v>196</v>
      </c>
      <c r="O11613" s="9" t="s">
        <v>116</v>
      </c>
      <c r="P11613" s="9" t="s">
        <v>590</v>
      </c>
      <c r="Q11613" s="9" t="s">
        <v>219</v>
      </c>
      <c r="R11613" s="9">
        <v>1</v>
      </c>
      <c r="S11613" s="9">
        <v>8</v>
      </c>
      <c r="U11613" s="9" t="s">
        <v>221</v>
      </c>
      <c r="W11613" s="9">
        <v>4</v>
      </c>
      <c r="X11613" s="9">
        <f>INDEX(SLA_Policy!$D$2:$D$5,MATCH(F11613,SLA_Policy!$A$2:$A$5,0))</f>
        <v>72</v>
      </c>
      <c r="Y11613" s="9" t="str">
        <f>IF(E11613="Cancelled","Excluded",IF(D11613="",IF((SLA_Policy!$B$8-B11613)*24&gt;X11613,"Open - Breached","Open - On Track"),IF((D11613-B11613)*24&lt;=X11613,"Met","Breached")))</f>
        <v>Met</v>
      </c>
    </row>
    <row r="11614" spans="1:25" x14ac:dyDescent="0.25">
      <c r="A11614" s="9" t="s">
        <v>16344</v>
      </c>
      <c r="B11614" s="23">
        <v>46253.574999999997</v>
      </c>
      <c r="C11614" s="23">
        <v>46253.632638888899</v>
      </c>
      <c r="D11614" s="23">
        <v>46254.409722222197</v>
      </c>
      <c r="E11614" s="9" t="s">
        <v>212</v>
      </c>
      <c r="F11614" s="9" t="s">
        <v>188</v>
      </c>
      <c r="G11614" s="9" t="s">
        <v>213</v>
      </c>
      <c r="H11614" s="9" t="s">
        <v>162</v>
      </c>
      <c r="I11614" s="9" t="s">
        <v>345</v>
      </c>
      <c r="J11614" s="9" t="s">
        <v>6881</v>
      </c>
      <c r="K11614" s="9" t="s">
        <v>303</v>
      </c>
      <c r="L11614" s="9" t="s">
        <v>104</v>
      </c>
      <c r="M11614" s="9" t="s">
        <v>5165</v>
      </c>
      <c r="N11614" s="9" t="s">
        <v>196</v>
      </c>
      <c r="O11614" s="9" t="s">
        <v>179</v>
      </c>
      <c r="P11614" s="9" t="s">
        <v>337</v>
      </c>
      <c r="Q11614" s="9" t="s">
        <v>219</v>
      </c>
      <c r="R11614" s="9">
        <v>0</v>
      </c>
      <c r="S11614" s="9">
        <v>20</v>
      </c>
      <c r="U11614" s="9" t="s">
        <v>266</v>
      </c>
      <c r="X11614" s="9">
        <f>INDEX(SLA_Policy!$D$2:$D$5,MATCH(F11614,SLA_Policy!$A$2:$A$5,0))</f>
        <v>72</v>
      </c>
      <c r="Y11614" s="9" t="str">
        <f>IF(E11614="Cancelled","Excluded",IF(D11614="",IF((SLA_Policy!$B$8-B11614)*24&gt;X11614,"Open - Breached","Open - On Track"),IF((D11614-B11614)*24&lt;=X11614,"Met","Breached")))</f>
        <v>Met</v>
      </c>
    </row>
    <row r="11615" spans="1:25" x14ac:dyDescent="0.25">
      <c r="A11615" s="9" t="s">
        <v>16345</v>
      </c>
      <c r="B11615" s="23">
        <v>46253.586111111101</v>
      </c>
      <c r="C11615" s="23">
        <v>46253.590277777803</v>
      </c>
      <c r="D11615" s="23">
        <v>46254.326388888898</v>
      </c>
      <c r="E11615" s="9" t="s">
        <v>212</v>
      </c>
      <c r="F11615" s="9" t="s">
        <v>188</v>
      </c>
      <c r="G11615" s="9" t="s">
        <v>213</v>
      </c>
      <c r="H11615" s="9" t="s">
        <v>162</v>
      </c>
      <c r="I11615" s="9" t="s">
        <v>345</v>
      </c>
      <c r="J11615" s="9" t="s">
        <v>2804</v>
      </c>
      <c r="K11615" s="9" t="s">
        <v>215</v>
      </c>
      <c r="L11615" s="9" t="s">
        <v>216</v>
      </c>
      <c r="M11615" s="9" t="s">
        <v>3469</v>
      </c>
      <c r="N11615" s="9" t="s">
        <v>199</v>
      </c>
      <c r="O11615" s="9" t="s">
        <v>116</v>
      </c>
      <c r="P11615" s="9" t="s">
        <v>551</v>
      </c>
      <c r="Q11615" s="9" t="s">
        <v>219</v>
      </c>
      <c r="R11615" s="9">
        <v>0</v>
      </c>
      <c r="S11615" s="9">
        <v>12</v>
      </c>
      <c r="U11615" s="9" t="s">
        <v>140</v>
      </c>
      <c r="V11615" s="9" t="s">
        <v>16310</v>
      </c>
      <c r="X11615" s="9">
        <f>INDEX(SLA_Policy!$D$2:$D$5,MATCH(F11615,SLA_Policy!$A$2:$A$5,0))</f>
        <v>72</v>
      </c>
      <c r="Y11615" s="9" t="str">
        <f>IF(E11615="Cancelled","Excluded",IF(D11615="",IF((SLA_Policy!$B$8-B11615)*24&gt;X11615,"Open - Breached","Open - On Track"),IF((D11615-B11615)*24&lt;=X11615,"Met","Breached")))</f>
        <v>Met</v>
      </c>
    </row>
    <row r="11616" spans="1:25" x14ac:dyDescent="0.25">
      <c r="A11616" s="9" t="s">
        <v>16346</v>
      </c>
      <c r="B11616" s="23">
        <v>46253.606249999997</v>
      </c>
      <c r="C11616" s="23">
        <v>46253.623611111099</v>
      </c>
      <c r="D11616" s="23">
        <v>46254.376388888901</v>
      </c>
      <c r="E11616" s="9" t="s">
        <v>212</v>
      </c>
      <c r="F11616" s="9" t="s">
        <v>188</v>
      </c>
      <c r="G11616" s="9" t="s">
        <v>213</v>
      </c>
      <c r="H11616" s="9" t="s">
        <v>162</v>
      </c>
      <c r="I11616" s="9" t="s">
        <v>345</v>
      </c>
      <c r="J11616" s="9" t="s">
        <v>1151</v>
      </c>
      <c r="K11616" s="9" t="s">
        <v>303</v>
      </c>
      <c r="L11616" s="9" t="s">
        <v>216</v>
      </c>
      <c r="M11616" s="9" t="s">
        <v>2490</v>
      </c>
      <c r="N11616" s="9" t="s">
        <v>196</v>
      </c>
      <c r="O11616" s="9" t="s">
        <v>179</v>
      </c>
      <c r="P11616" s="9" t="s">
        <v>337</v>
      </c>
      <c r="Q11616" s="9" t="s">
        <v>219</v>
      </c>
      <c r="R11616" s="9">
        <v>0</v>
      </c>
      <c r="S11616" s="9">
        <v>8</v>
      </c>
      <c r="U11616" s="9" t="s">
        <v>266</v>
      </c>
      <c r="W11616" s="9">
        <v>5</v>
      </c>
      <c r="X11616" s="9">
        <f>INDEX(SLA_Policy!$D$2:$D$5,MATCH(F11616,SLA_Policy!$A$2:$A$5,0))</f>
        <v>72</v>
      </c>
      <c r="Y11616" s="9" t="str">
        <f>IF(E11616="Cancelled","Excluded",IF(D11616="",IF((SLA_Policy!$B$8-B11616)*24&gt;X11616,"Open - Breached","Open - On Track"),IF((D11616-B11616)*24&lt;=X11616,"Met","Breached")))</f>
        <v>Met</v>
      </c>
    </row>
    <row r="11617" spans="1:25" x14ac:dyDescent="0.25">
      <c r="A11617" s="9" t="s">
        <v>16347</v>
      </c>
      <c r="B11617" s="23">
        <v>46253.6069444444</v>
      </c>
      <c r="C11617" s="23">
        <v>46253.609027777798</v>
      </c>
      <c r="D11617" s="23">
        <v>46253.636805555601</v>
      </c>
      <c r="E11617" s="9" t="s">
        <v>212</v>
      </c>
      <c r="F11617" s="9" t="s">
        <v>188</v>
      </c>
      <c r="G11617" s="9" t="s">
        <v>213</v>
      </c>
      <c r="H11617" s="9" t="s">
        <v>161</v>
      </c>
      <c r="I11617" s="9" t="s">
        <v>454</v>
      </c>
      <c r="J11617" s="9" t="s">
        <v>3014</v>
      </c>
      <c r="K11617" s="9" t="s">
        <v>215</v>
      </c>
      <c r="L11617" s="9" t="s">
        <v>216</v>
      </c>
      <c r="M11617" s="9" t="s">
        <v>5541</v>
      </c>
      <c r="N11617" s="9" t="s">
        <v>198</v>
      </c>
      <c r="O11617" s="9" t="s">
        <v>116</v>
      </c>
      <c r="P11617" s="9" t="s">
        <v>218</v>
      </c>
      <c r="Q11617" s="9" t="s">
        <v>219</v>
      </c>
      <c r="R11617" s="9">
        <v>0</v>
      </c>
      <c r="S11617" s="9">
        <v>4</v>
      </c>
      <c r="U11617" s="9" t="s">
        <v>290</v>
      </c>
      <c r="X11617" s="9">
        <f>INDEX(SLA_Policy!$D$2:$D$5,MATCH(F11617,SLA_Policy!$A$2:$A$5,0))</f>
        <v>72</v>
      </c>
      <c r="Y11617" s="9" t="str">
        <f>IF(E11617="Cancelled","Excluded",IF(D11617="",IF((SLA_Policy!$B$8-B11617)*24&gt;X11617,"Open - Breached","Open - On Track"),IF((D11617-B11617)*24&lt;=X11617,"Met","Breached")))</f>
        <v>Met</v>
      </c>
    </row>
    <row r="11618" spans="1:25" x14ac:dyDescent="0.25">
      <c r="A11618" s="9" t="s">
        <v>16348</v>
      </c>
      <c r="B11618" s="23">
        <v>46253.618750000001</v>
      </c>
      <c r="C11618" s="23">
        <v>46253.753472222197</v>
      </c>
      <c r="D11618" s="23">
        <v>46254.332638888904</v>
      </c>
      <c r="E11618" s="9" t="s">
        <v>212</v>
      </c>
      <c r="F11618" s="9" t="s">
        <v>188</v>
      </c>
      <c r="G11618" s="9" t="s">
        <v>213</v>
      </c>
      <c r="H11618" s="9" t="s">
        <v>167</v>
      </c>
      <c r="I11618" s="9" t="s">
        <v>362</v>
      </c>
      <c r="J11618" s="9" t="s">
        <v>4098</v>
      </c>
      <c r="K11618" s="9" t="s">
        <v>262</v>
      </c>
      <c r="L11618" s="9" t="s">
        <v>226</v>
      </c>
      <c r="M11618" s="9" t="s">
        <v>923</v>
      </c>
      <c r="N11618" s="9" t="s">
        <v>196</v>
      </c>
      <c r="O11618" s="9" t="s">
        <v>176</v>
      </c>
      <c r="P11618" s="9" t="s">
        <v>330</v>
      </c>
      <c r="Q11618" s="9" t="s">
        <v>219</v>
      </c>
      <c r="R11618" s="9">
        <v>0</v>
      </c>
      <c r="S11618" s="9">
        <v>52</v>
      </c>
      <c r="U11618" s="9" t="s">
        <v>290</v>
      </c>
      <c r="X11618" s="9">
        <f>INDEX(SLA_Policy!$D$2:$D$5,MATCH(F11618,SLA_Policy!$A$2:$A$5,0))</f>
        <v>72</v>
      </c>
      <c r="Y11618" s="9" t="str">
        <f>IF(E11618="Cancelled","Excluded",IF(D11618="",IF((SLA_Policy!$B$8-B11618)*24&gt;X11618,"Open - Breached","Open - On Track"),IF((D11618-B11618)*24&lt;=X11618,"Met","Breached")))</f>
        <v>Met</v>
      </c>
    </row>
    <row r="11619" spans="1:25" x14ac:dyDescent="0.25">
      <c r="A11619" s="9" t="s">
        <v>16349</v>
      </c>
      <c r="B11619" s="23">
        <v>46253.629861111098</v>
      </c>
      <c r="C11619" s="23">
        <v>46253.640972222202</v>
      </c>
      <c r="D11619" s="23">
        <v>46254.577083333301</v>
      </c>
      <c r="E11619" s="9" t="s">
        <v>212</v>
      </c>
      <c r="F11619" s="9" t="s">
        <v>189</v>
      </c>
      <c r="G11619" s="9" t="s">
        <v>236</v>
      </c>
      <c r="H11619" s="9" t="s">
        <v>167</v>
      </c>
      <c r="I11619" s="9" t="s">
        <v>255</v>
      </c>
      <c r="J11619" s="9" t="s">
        <v>5141</v>
      </c>
      <c r="K11619" s="9" t="s">
        <v>14602</v>
      </c>
      <c r="L11619" s="9" t="s">
        <v>12094</v>
      </c>
      <c r="M11619" s="9" t="s">
        <v>14773</v>
      </c>
      <c r="N11619" s="9" t="s">
        <v>196</v>
      </c>
      <c r="O11619" s="9" t="s">
        <v>176</v>
      </c>
      <c r="P11619" s="9" t="s">
        <v>1159</v>
      </c>
      <c r="Q11619" s="9" t="s">
        <v>219</v>
      </c>
      <c r="R11619" s="9">
        <v>0</v>
      </c>
      <c r="S11619" s="9">
        <v>41</v>
      </c>
      <c r="U11619" s="9" t="s">
        <v>242</v>
      </c>
      <c r="W11619" s="9">
        <v>4</v>
      </c>
      <c r="X11619" s="9">
        <f>INDEX(SLA_Policy!$D$2:$D$5,MATCH(F11619,SLA_Policy!$A$2:$A$5,0))</f>
        <v>120</v>
      </c>
      <c r="Y11619" s="9" t="str">
        <f>IF(E11619="Cancelled","Excluded",IF(D11619="",IF((SLA_Policy!$B$8-B11619)*24&gt;X11619,"Open - Breached","Open - On Track"),IF((D11619-B11619)*24&lt;=X11619,"Met","Breached")))</f>
        <v>Met</v>
      </c>
    </row>
    <row r="11620" spans="1:25" x14ac:dyDescent="0.25">
      <c r="A11620" s="9" t="s">
        <v>16350</v>
      </c>
      <c r="B11620" s="23">
        <v>46253.648611111101</v>
      </c>
      <c r="C11620" s="23">
        <v>46253.741666666698</v>
      </c>
      <c r="D11620" s="23">
        <v>46254.359027777798</v>
      </c>
      <c r="E11620" s="9" t="s">
        <v>212</v>
      </c>
      <c r="F11620" s="9" t="s">
        <v>188</v>
      </c>
      <c r="G11620" s="9" t="s">
        <v>213</v>
      </c>
      <c r="H11620" s="9" t="s">
        <v>162</v>
      </c>
      <c r="I11620" s="9" t="s">
        <v>345</v>
      </c>
      <c r="J11620" s="9" t="s">
        <v>2804</v>
      </c>
      <c r="K11620" s="9" t="s">
        <v>239</v>
      </c>
      <c r="L11620" s="9" t="s">
        <v>226</v>
      </c>
      <c r="M11620" s="9" t="s">
        <v>973</v>
      </c>
      <c r="N11620" s="9" t="s">
        <v>197</v>
      </c>
      <c r="O11620" s="9" t="s">
        <v>116</v>
      </c>
      <c r="P11620" s="9" t="s">
        <v>551</v>
      </c>
      <c r="Q11620" s="9" t="s">
        <v>219</v>
      </c>
      <c r="R11620" s="9">
        <v>0</v>
      </c>
      <c r="S11620" s="9">
        <v>10</v>
      </c>
      <c r="U11620" s="9" t="s">
        <v>140</v>
      </c>
      <c r="V11620" s="9" t="s">
        <v>16310</v>
      </c>
      <c r="X11620" s="9">
        <f>INDEX(SLA_Policy!$D$2:$D$5,MATCH(F11620,SLA_Policy!$A$2:$A$5,0))</f>
        <v>72</v>
      </c>
      <c r="Y11620" s="9" t="str">
        <f>IF(E11620="Cancelled","Excluded",IF(D11620="",IF((SLA_Policy!$B$8-B11620)*24&gt;X11620,"Open - Breached","Open - On Track"),IF((D11620-B11620)*24&lt;=X11620,"Met","Breached")))</f>
        <v>Met</v>
      </c>
    </row>
    <row r="11621" spans="1:25" x14ac:dyDescent="0.25">
      <c r="A11621" s="9" t="s">
        <v>16351</v>
      </c>
      <c r="B11621" s="23">
        <v>46253.652083333298</v>
      </c>
      <c r="C11621" s="23">
        <v>46253.712500000001</v>
      </c>
      <c r="D11621" s="23">
        <v>46255.650694444397</v>
      </c>
      <c r="E11621" s="9" t="s">
        <v>212</v>
      </c>
      <c r="F11621" s="9" t="s">
        <v>189</v>
      </c>
      <c r="G11621" s="9" t="s">
        <v>236</v>
      </c>
      <c r="H11621" s="9" t="s">
        <v>164</v>
      </c>
      <c r="I11621" s="9" t="s">
        <v>421</v>
      </c>
      <c r="J11621" s="9" t="s">
        <v>2690</v>
      </c>
      <c r="K11621" s="9" t="s">
        <v>246</v>
      </c>
      <c r="L11621" s="9" t="s">
        <v>311</v>
      </c>
      <c r="M11621" s="9" t="s">
        <v>3539</v>
      </c>
      <c r="N11621" s="9" t="s">
        <v>196</v>
      </c>
      <c r="O11621" s="9" t="s">
        <v>180</v>
      </c>
      <c r="P11621" s="9" t="s">
        <v>318</v>
      </c>
      <c r="Q11621" s="9" t="s">
        <v>219</v>
      </c>
      <c r="R11621" s="9">
        <v>0</v>
      </c>
      <c r="S11621" s="9">
        <v>25</v>
      </c>
      <c r="T11621" s="9" t="s">
        <v>464</v>
      </c>
      <c r="U11621" s="9" t="s">
        <v>242</v>
      </c>
      <c r="W11621" s="9">
        <v>4</v>
      </c>
      <c r="X11621" s="9">
        <f>INDEX(SLA_Policy!$D$2:$D$5,MATCH(F11621,SLA_Policy!$A$2:$A$5,0))</f>
        <v>120</v>
      </c>
      <c r="Y11621" s="9" t="str">
        <f>IF(E11621="Cancelled","Excluded",IF(D11621="",IF((SLA_Policy!$B$8-B11621)*24&gt;X11621,"Open - Breached","Open - On Track"),IF((D11621-B11621)*24&lt;=X11621,"Met","Breached")))</f>
        <v>Met</v>
      </c>
    </row>
    <row r="11622" spans="1:25" x14ac:dyDescent="0.25">
      <c r="A11622" s="9" t="s">
        <v>16352</v>
      </c>
      <c r="B11622" s="23">
        <v>46253.652777777803</v>
      </c>
      <c r="C11622" s="23">
        <v>46253.671527777798</v>
      </c>
      <c r="D11622" s="23">
        <v>46254.3347222222</v>
      </c>
      <c r="E11622" s="9" t="s">
        <v>212</v>
      </c>
      <c r="F11622" s="9" t="s">
        <v>188</v>
      </c>
      <c r="G11622" s="9" t="s">
        <v>213</v>
      </c>
      <c r="H11622" s="9" t="s">
        <v>162</v>
      </c>
      <c r="I11622" s="9" t="s">
        <v>345</v>
      </c>
      <c r="J11622" s="9" t="s">
        <v>1161</v>
      </c>
      <c r="K11622" s="9" t="s">
        <v>246</v>
      </c>
      <c r="L11622" s="9" t="s">
        <v>282</v>
      </c>
      <c r="M11622" s="9" t="s">
        <v>283</v>
      </c>
      <c r="N11622" s="9" t="s">
        <v>196</v>
      </c>
      <c r="O11622" s="9" t="s">
        <v>116</v>
      </c>
      <c r="P11622" s="9" t="s">
        <v>234</v>
      </c>
      <c r="Q11622" s="9" t="s">
        <v>219</v>
      </c>
      <c r="R11622" s="9">
        <v>0</v>
      </c>
      <c r="S11622" s="9">
        <v>26</v>
      </c>
      <c r="U11622" s="9" t="s">
        <v>140</v>
      </c>
      <c r="V11622" s="9" t="s">
        <v>16310</v>
      </c>
      <c r="X11622" s="9">
        <f>INDEX(SLA_Policy!$D$2:$D$5,MATCH(F11622,SLA_Policy!$A$2:$A$5,0))</f>
        <v>72</v>
      </c>
      <c r="Y11622" s="9" t="str">
        <f>IF(E11622="Cancelled","Excluded",IF(D11622="",IF((SLA_Policy!$B$8-B11622)*24&gt;X11622,"Open - Breached","Open - On Track"),IF((D11622-B11622)*24&lt;=X11622,"Met","Breached")))</f>
        <v>Met</v>
      </c>
    </row>
    <row r="11623" spans="1:25" x14ac:dyDescent="0.25">
      <c r="A11623" s="9" t="s">
        <v>16353</v>
      </c>
      <c r="B11623" s="23">
        <v>46253.657638888901</v>
      </c>
      <c r="C11623" s="23">
        <v>46253.677777777797</v>
      </c>
      <c r="D11623" s="23">
        <v>46254.505555555603</v>
      </c>
      <c r="E11623" s="9" t="s">
        <v>212</v>
      </c>
      <c r="F11623" s="9" t="s">
        <v>188</v>
      </c>
      <c r="G11623" s="9" t="s">
        <v>213</v>
      </c>
      <c r="H11623" s="9" t="s">
        <v>166</v>
      </c>
      <c r="I11623" s="9" t="s">
        <v>398</v>
      </c>
      <c r="J11623" s="9" t="s">
        <v>1811</v>
      </c>
      <c r="K11623" s="9" t="s">
        <v>239</v>
      </c>
      <c r="L11623" s="9" t="s">
        <v>351</v>
      </c>
      <c r="M11623" s="9" t="s">
        <v>562</v>
      </c>
      <c r="N11623" s="9" t="s">
        <v>196</v>
      </c>
      <c r="O11623" s="9" t="s">
        <v>181</v>
      </c>
      <c r="P11623" s="9" t="s">
        <v>445</v>
      </c>
      <c r="Q11623" s="9" t="s">
        <v>219</v>
      </c>
      <c r="R11623" s="9">
        <v>0</v>
      </c>
      <c r="S11623" s="9">
        <v>38</v>
      </c>
      <c r="U11623" s="9" t="s">
        <v>290</v>
      </c>
      <c r="W11623" s="9">
        <v>4</v>
      </c>
      <c r="X11623" s="9">
        <f>INDEX(SLA_Policy!$D$2:$D$5,MATCH(F11623,SLA_Policy!$A$2:$A$5,0))</f>
        <v>72</v>
      </c>
      <c r="Y11623" s="9" t="str">
        <f>IF(E11623="Cancelled","Excluded",IF(D11623="",IF((SLA_Policy!$B$8-B11623)*24&gt;X11623,"Open - Breached","Open - On Track"),IF((D11623-B11623)*24&lt;=X11623,"Met","Breached")))</f>
        <v>Met</v>
      </c>
    </row>
    <row r="11624" spans="1:25" x14ac:dyDescent="0.25">
      <c r="A11624" s="9" t="s">
        <v>16354</v>
      </c>
      <c r="B11624" s="23">
        <v>46253.681250000001</v>
      </c>
      <c r="C11624" s="23">
        <v>46253.690277777801</v>
      </c>
      <c r="D11624" s="23">
        <v>46253.693749999999</v>
      </c>
      <c r="E11624" s="9" t="s">
        <v>212</v>
      </c>
      <c r="F11624" s="9" t="s">
        <v>188</v>
      </c>
      <c r="G11624" s="9" t="s">
        <v>213</v>
      </c>
      <c r="H11624" s="9" t="s">
        <v>161</v>
      </c>
      <c r="I11624" s="9" t="s">
        <v>454</v>
      </c>
      <c r="J11624" s="9" t="s">
        <v>2015</v>
      </c>
      <c r="K11624" s="9" t="s">
        <v>303</v>
      </c>
      <c r="L11624" s="9" t="s">
        <v>226</v>
      </c>
      <c r="M11624" s="9" t="s">
        <v>2818</v>
      </c>
      <c r="N11624" s="9" t="s">
        <v>198</v>
      </c>
      <c r="O11624" s="9" t="s">
        <v>116</v>
      </c>
      <c r="P11624" s="9" t="s">
        <v>258</v>
      </c>
      <c r="Q11624" s="9" t="s">
        <v>219</v>
      </c>
      <c r="R11624" s="9">
        <v>0</v>
      </c>
      <c r="S11624" s="9">
        <v>11</v>
      </c>
      <c r="U11624" s="9" t="s">
        <v>221</v>
      </c>
      <c r="X11624" s="9">
        <f>INDEX(SLA_Policy!$D$2:$D$5,MATCH(F11624,SLA_Policy!$A$2:$A$5,0))</f>
        <v>72</v>
      </c>
      <c r="Y11624" s="9" t="str">
        <f>IF(E11624="Cancelled","Excluded",IF(D11624="",IF((SLA_Policy!$B$8-B11624)*24&gt;X11624,"Open - Breached","Open - On Track"),IF((D11624-B11624)*24&lt;=X11624,"Met","Breached")))</f>
        <v>Met</v>
      </c>
    </row>
    <row r="11625" spans="1:25" x14ac:dyDescent="0.25">
      <c r="A11625" s="9" t="s">
        <v>16355</v>
      </c>
      <c r="B11625" s="23">
        <v>46253.681944444397</v>
      </c>
      <c r="C11625" s="23">
        <v>46253.711111111101</v>
      </c>
      <c r="D11625" s="23">
        <v>46254.336805555598</v>
      </c>
      <c r="E11625" s="9" t="s">
        <v>212</v>
      </c>
      <c r="F11625" s="9" t="s">
        <v>189</v>
      </c>
      <c r="G11625" s="9" t="s">
        <v>236</v>
      </c>
      <c r="H11625" s="9" t="s">
        <v>167</v>
      </c>
      <c r="I11625" s="9" t="s">
        <v>255</v>
      </c>
      <c r="J11625" s="9" t="s">
        <v>16356</v>
      </c>
      <c r="K11625" s="9" t="s">
        <v>239</v>
      </c>
      <c r="L11625" s="9" t="s">
        <v>307</v>
      </c>
      <c r="M11625" s="9" t="s">
        <v>882</v>
      </c>
      <c r="N11625" s="9" t="s">
        <v>196</v>
      </c>
      <c r="O11625" s="9" t="s">
        <v>116</v>
      </c>
      <c r="P11625" s="9" t="s">
        <v>525</v>
      </c>
      <c r="Q11625" s="9" t="s">
        <v>219</v>
      </c>
      <c r="R11625" s="9">
        <v>0</v>
      </c>
      <c r="S11625" s="9">
        <v>11</v>
      </c>
      <c r="U11625" s="9" t="s">
        <v>242</v>
      </c>
      <c r="X11625" s="9">
        <f>INDEX(SLA_Policy!$D$2:$D$5,MATCH(F11625,SLA_Policy!$A$2:$A$5,0))</f>
        <v>120</v>
      </c>
      <c r="Y11625" s="9" t="str">
        <f>IF(E11625="Cancelled","Excluded",IF(D11625="",IF((SLA_Policy!$B$8-B11625)*24&gt;X11625,"Open - Breached","Open - On Track"),IF((D11625-B11625)*24&lt;=X11625,"Met","Breached")))</f>
        <v>Met</v>
      </c>
    </row>
    <row r="11626" spans="1:25" x14ac:dyDescent="0.25">
      <c r="A11626" s="9" t="s">
        <v>16357</v>
      </c>
      <c r="B11626" s="23">
        <v>46253.6875</v>
      </c>
      <c r="C11626" s="23">
        <v>46253.722222222197</v>
      </c>
      <c r="D11626" s="23">
        <v>46254.452777777798</v>
      </c>
      <c r="E11626" s="9" t="s">
        <v>212</v>
      </c>
      <c r="F11626" s="9" t="s">
        <v>188</v>
      </c>
      <c r="G11626" s="9" t="s">
        <v>213</v>
      </c>
      <c r="H11626" s="9" t="s">
        <v>161</v>
      </c>
      <c r="I11626" s="9" t="s">
        <v>454</v>
      </c>
      <c r="J11626" s="9" t="s">
        <v>10056</v>
      </c>
      <c r="K11626" s="9" t="s">
        <v>246</v>
      </c>
      <c r="L11626" s="9" t="s">
        <v>307</v>
      </c>
      <c r="M11626" s="9" t="s">
        <v>3710</v>
      </c>
      <c r="N11626" s="9" t="s">
        <v>197</v>
      </c>
      <c r="O11626" s="9" t="s">
        <v>116</v>
      </c>
      <c r="P11626" s="9" t="s">
        <v>525</v>
      </c>
      <c r="Q11626" s="9" t="s">
        <v>219</v>
      </c>
      <c r="R11626" s="9">
        <v>1</v>
      </c>
      <c r="S11626" s="9">
        <v>9</v>
      </c>
      <c r="U11626" s="9" t="s">
        <v>290</v>
      </c>
      <c r="W11626" s="9">
        <v>4</v>
      </c>
      <c r="X11626" s="9">
        <f>INDEX(SLA_Policy!$D$2:$D$5,MATCH(F11626,SLA_Policy!$A$2:$A$5,0))</f>
        <v>72</v>
      </c>
      <c r="Y11626" s="9" t="str">
        <f>IF(E11626="Cancelled","Excluded",IF(D11626="",IF((SLA_Policy!$B$8-B11626)*24&gt;X11626,"Open - Breached","Open - On Track"),IF((D11626-B11626)*24&lt;=X11626,"Met","Breached")))</f>
        <v>Met</v>
      </c>
    </row>
    <row r="11627" spans="1:25" x14ac:dyDescent="0.25">
      <c r="A11627" s="9" t="s">
        <v>16358</v>
      </c>
      <c r="B11627" s="23">
        <v>46253.698611111096</v>
      </c>
      <c r="C11627" s="23">
        <v>46253.733333333301</v>
      </c>
      <c r="D11627" s="23">
        <v>46254.361111111102</v>
      </c>
      <c r="E11627" s="9" t="s">
        <v>212</v>
      </c>
      <c r="F11627" s="9" t="s">
        <v>189</v>
      </c>
      <c r="G11627" s="9" t="s">
        <v>213</v>
      </c>
      <c r="H11627" s="9" t="s">
        <v>162</v>
      </c>
      <c r="I11627" s="9" t="s">
        <v>393</v>
      </c>
      <c r="J11627" s="9" t="s">
        <v>3898</v>
      </c>
      <c r="K11627" s="9" t="s">
        <v>262</v>
      </c>
      <c r="L11627" s="9" t="s">
        <v>282</v>
      </c>
      <c r="M11627" s="9" t="s">
        <v>3106</v>
      </c>
      <c r="N11627" s="9" t="s">
        <v>196</v>
      </c>
      <c r="O11627" s="9" t="s">
        <v>176</v>
      </c>
      <c r="P11627" s="9" t="s">
        <v>419</v>
      </c>
      <c r="Q11627" s="9" t="s">
        <v>219</v>
      </c>
      <c r="R11627" s="9">
        <v>0</v>
      </c>
      <c r="S11627" s="9">
        <v>48</v>
      </c>
      <c r="U11627" s="9" t="s">
        <v>290</v>
      </c>
      <c r="X11627" s="9">
        <f>INDEX(SLA_Policy!$D$2:$D$5,MATCH(F11627,SLA_Policy!$A$2:$A$5,0))</f>
        <v>120</v>
      </c>
      <c r="Y11627" s="9" t="str">
        <f>IF(E11627="Cancelled","Excluded",IF(D11627="",IF((SLA_Policy!$B$8-B11627)*24&gt;X11627,"Open - Breached","Open - On Track"),IF((D11627-B11627)*24&lt;=X11627,"Met","Breached")))</f>
        <v>Met</v>
      </c>
    </row>
    <row r="11628" spans="1:25" x14ac:dyDescent="0.25">
      <c r="A11628" s="9" t="s">
        <v>16359</v>
      </c>
      <c r="B11628" s="23">
        <v>46253.699305555601</v>
      </c>
      <c r="C11628" s="23">
        <v>46253.730555555601</v>
      </c>
      <c r="D11628" s="23">
        <v>46254.3527777778</v>
      </c>
      <c r="E11628" s="9" t="s">
        <v>212</v>
      </c>
      <c r="F11628" s="9" t="s">
        <v>188</v>
      </c>
      <c r="G11628" s="9" t="s">
        <v>213</v>
      </c>
      <c r="H11628" s="9" t="s">
        <v>88</v>
      </c>
      <c r="I11628" s="9" t="s">
        <v>268</v>
      </c>
      <c r="J11628" s="9" t="s">
        <v>16360</v>
      </c>
      <c r="K11628" s="9" t="s">
        <v>246</v>
      </c>
      <c r="L11628" s="9" t="s">
        <v>216</v>
      </c>
      <c r="M11628" s="9" t="s">
        <v>4771</v>
      </c>
      <c r="N11628" s="9" t="s">
        <v>197</v>
      </c>
      <c r="O11628" s="9" t="s">
        <v>178</v>
      </c>
      <c r="P11628" s="9" t="s">
        <v>360</v>
      </c>
      <c r="Q11628" s="9" t="s">
        <v>273</v>
      </c>
      <c r="R11628" s="9">
        <v>0</v>
      </c>
      <c r="S11628" s="9">
        <v>23</v>
      </c>
      <c r="T11628" s="9" t="s">
        <v>136</v>
      </c>
      <c r="U11628" s="9" t="s">
        <v>290</v>
      </c>
      <c r="W11628" s="9">
        <v>4</v>
      </c>
      <c r="X11628" s="9">
        <f>INDEX(SLA_Policy!$D$2:$D$5,MATCH(F11628,SLA_Policy!$A$2:$A$5,0))</f>
        <v>72</v>
      </c>
      <c r="Y11628" s="9" t="str">
        <f>IF(E11628="Cancelled","Excluded",IF(D11628="",IF((SLA_Policy!$B$8-B11628)*24&gt;X11628,"Open - Breached","Open - On Track"),IF((D11628-B11628)*24&lt;=X11628,"Met","Breached")))</f>
        <v>Met</v>
      </c>
    </row>
    <row r="11629" spans="1:25" x14ac:dyDescent="0.25">
      <c r="A11629" s="9" t="s">
        <v>16361</v>
      </c>
      <c r="B11629" s="23">
        <v>46253.710416666698</v>
      </c>
      <c r="C11629" s="23">
        <v>46254.353472222203</v>
      </c>
      <c r="D11629" s="23">
        <v>46254.431944444397</v>
      </c>
      <c r="E11629" s="9" t="s">
        <v>212</v>
      </c>
      <c r="F11629" s="9" t="s">
        <v>188</v>
      </c>
      <c r="G11629" s="9" t="s">
        <v>213</v>
      </c>
      <c r="H11629" s="9" t="s">
        <v>166</v>
      </c>
      <c r="I11629" s="9" t="s">
        <v>398</v>
      </c>
      <c r="J11629" s="9" t="s">
        <v>1013</v>
      </c>
      <c r="K11629" s="9" t="s">
        <v>215</v>
      </c>
      <c r="L11629" s="9" t="s">
        <v>226</v>
      </c>
      <c r="M11629" s="9" t="s">
        <v>2520</v>
      </c>
      <c r="N11629" s="9" t="s">
        <v>197</v>
      </c>
      <c r="O11629" s="9" t="s">
        <v>181</v>
      </c>
      <c r="P11629" s="9" t="s">
        <v>445</v>
      </c>
      <c r="Q11629" s="9" t="s">
        <v>219</v>
      </c>
      <c r="R11629" s="9">
        <v>0</v>
      </c>
      <c r="S11629" s="9">
        <v>53</v>
      </c>
      <c r="U11629" s="9" t="s">
        <v>248</v>
      </c>
      <c r="W11629" s="9">
        <v>4</v>
      </c>
      <c r="X11629" s="9">
        <f>INDEX(SLA_Policy!$D$2:$D$5,MATCH(F11629,SLA_Policy!$A$2:$A$5,0))</f>
        <v>72</v>
      </c>
      <c r="Y11629" s="9" t="str">
        <f>IF(E11629="Cancelled","Excluded",IF(D11629="",IF((SLA_Policy!$B$8-B11629)*24&gt;X11629,"Open - Breached","Open - On Track"),IF((D11629-B11629)*24&lt;=X11629,"Met","Breached")))</f>
        <v>Met</v>
      </c>
    </row>
    <row r="11630" spans="1:25" x14ac:dyDescent="0.25">
      <c r="A11630" s="9" t="s">
        <v>16362</v>
      </c>
      <c r="B11630" s="23">
        <v>46253.721527777801</v>
      </c>
      <c r="C11630" s="23">
        <v>46253.7277777778</v>
      </c>
      <c r="D11630" s="23">
        <v>46254.3569444444</v>
      </c>
      <c r="E11630" s="9" t="s">
        <v>212</v>
      </c>
      <c r="F11630" s="9" t="s">
        <v>188</v>
      </c>
      <c r="G11630" s="9" t="s">
        <v>213</v>
      </c>
      <c r="H11630" s="9" t="s">
        <v>166</v>
      </c>
      <c r="I11630" s="9" t="s">
        <v>286</v>
      </c>
      <c r="J11630" s="9" t="s">
        <v>16363</v>
      </c>
      <c r="K11630" s="9" t="s">
        <v>239</v>
      </c>
      <c r="L11630" s="9" t="s">
        <v>371</v>
      </c>
      <c r="M11630" s="9" t="s">
        <v>1345</v>
      </c>
      <c r="N11630" s="9" t="s">
        <v>198</v>
      </c>
      <c r="O11630" s="9" t="s">
        <v>181</v>
      </c>
      <c r="P11630" s="9" t="s">
        <v>668</v>
      </c>
      <c r="Q11630" s="9" t="s">
        <v>219</v>
      </c>
      <c r="R11630" s="9">
        <v>0</v>
      </c>
      <c r="S11630" s="9">
        <v>3</v>
      </c>
      <c r="U11630" s="9" t="s">
        <v>376</v>
      </c>
      <c r="W11630" s="9">
        <v>4</v>
      </c>
      <c r="X11630" s="9">
        <f>INDEX(SLA_Policy!$D$2:$D$5,MATCH(F11630,SLA_Policy!$A$2:$A$5,0))</f>
        <v>72</v>
      </c>
      <c r="Y11630" s="9" t="str">
        <f>IF(E11630="Cancelled","Excluded",IF(D11630="",IF((SLA_Policy!$B$8-B11630)*24&gt;X11630,"Open - Breached","Open - On Track"),IF((D11630-B11630)*24&lt;=X11630,"Met","Breached")))</f>
        <v>Met</v>
      </c>
    </row>
    <row r="11631" spans="1:25" x14ac:dyDescent="0.25">
      <c r="A11631" s="9" t="s">
        <v>16364</v>
      </c>
      <c r="B11631" s="23">
        <v>46253.7319444444</v>
      </c>
      <c r="C11631" s="23">
        <v>46253.741666666698</v>
      </c>
      <c r="D11631" s="23">
        <v>46254.413888888899</v>
      </c>
      <c r="E11631" s="9" t="s">
        <v>212</v>
      </c>
      <c r="F11631" s="9" t="s">
        <v>189</v>
      </c>
      <c r="G11631" s="9" t="s">
        <v>213</v>
      </c>
      <c r="H11631" s="9" t="s">
        <v>161</v>
      </c>
      <c r="I11631" s="9" t="s">
        <v>297</v>
      </c>
      <c r="J11631" s="9" t="s">
        <v>1248</v>
      </c>
      <c r="K11631" s="9" t="s">
        <v>239</v>
      </c>
      <c r="L11631" s="9" t="s">
        <v>104</v>
      </c>
      <c r="M11631" s="9" t="s">
        <v>240</v>
      </c>
      <c r="N11631" s="9" t="s">
        <v>200</v>
      </c>
      <c r="O11631" s="9" t="s">
        <v>177</v>
      </c>
      <c r="P11631" s="9" t="s">
        <v>457</v>
      </c>
      <c r="Q11631" s="9" t="s">
        <v>219</v>
      </c>
      <c r="R11631" s="9">
        <v>0</v>
      </c>
      <c r="S11631" s="9">
        <v>10</v>
      </c>
      <c r="U11631" s="9" t="s">
        <v>266</v>
      </c>
      <c r="X11631" s="9">
        <f>INDEX(SLA_Policy!$D$2:$D$5,MATCH(F11631,SLA_Policy!$A$2:$A$5,0))</f>
        <v>120</v>
      </c>
      <c r="Y11631" s="9" t="str">
        <f>IF(E11631="Cancelled","Excluded",IF(D11631="",IF((SLA_Policy!$B$8-B11631)*24&gt;X11631,"Open - Breached","Open - On Track"),IF((D11631-B11631)*24&lt;=X11631,"Met","Breached")))</f>
        <v>Met</v>
      </c>
    </row>
    <row r="11632" spans="1:25" x14ac:dyDescent="0.25">
      <c r="A11632" s="9" t="s">
        <v>16365</v>
      </c>
      <c r="B11632" s="23">
        <v>46253.732638888898</v>
      </c>
      <c r="C11632" s="23">
        <v>46253.770833333299</v>
      </c>
      <c r="D11632" s="23">
        <v>46254.381249999999</v>
      </c>
      <c r="E11632" s="9" t="s">
        <v>212</v>
      </c>
      <c r="F11632" s="9" t="s">
        <v>188</v>
      </c>
      <c r="G11632" s="9" t="s">
        <v>213</v>
      </c>
      <c r="H11632" s="9" t="s">
        <v>162</v>
      </c>
      <c r="I11632" s="9" t="s">
        <v>345</v>
      </c>
      <c r="J11632" s="9" t="s">
        <v>1501</v>
      </c>
      <c r="K11632" s="9" t="s">
        <v>14602</v>
      </c>
      <c r="L11632" s="9" t="s">
        <v>12094</v>
      </c>
      <c r="M11632" s="9" t="s">
        <v>14773</v>
      </c>
      <c r="N11632" s="9" t="s">
        <v>198</v>
      </c>
      <c r="O11632" s="9" t="s">
        <v>182</v>
      </c>
      <c r="P11632" s="9" t="s">
        <v>120</v>
      </c>
      <c r="Q11632" s="9" t="s">
        <v>219</v>
      </c>
      <c r="R11632" s="9">
        <v>0</v>
      </c>
      <c r="S11632" s="9">
        <v>12</v>
      </c>
      <c r="U11632" s="9" t="s">
        <v>140</v>
      </c>
      <c r="V11632" s="9" t="s">
        <v>16310</v>
      </c>
      <c r="X11632" s="9">
        <f>INDEX(SLA_Policy!$D$2:$D$5,MATCH(F11632,SLA_Policy!$A$2:$A$5,0))</f>
        <v>72</v>
      </c>
      <c r="Y11632" s="9" t="str">
        <f>IF(E11632="Cancelled","Excluded",IF(D11632="",IF((SLA_Policy!$B$8-B11632)*24&gt;X11632,"Open - Breached","Open - On Track"),IF((D11632-B11632)*24&lt;=X11632,"Met","Breached")))</f>
        <v>Met</v>
      </c>
    </row>
    <row r="11633" spans="1:25" x14ac:dyDescent="0.25">
      <c r="A11633" s="9" t="s">
        <v>16366</v>
      </c>
      <c r="B11633" s="23">
        <v>46253.735416666699</v>
      </c>
      <c r="C11633" s="23">
        <v>46253.737500000003</v>
      </c>
      <c r="D11633" s="23">
        <v>46254.400694444397</v>
      </c>
      <c r="E11633" s="9" t="s">
        <v>212</v>
      </c>
      <c r="F11633" s="9" t="s">
        <v>188</v>
      </c>
      <c r="G11633" s="9" t="s">
        <v>213</v>
      </c>
      <c r="H11633" s="9" t="s">
        <v>167</v>
      </c>
      <c r="I11633" s="9" t="s">
        <v>362</v>
      </c>
      <c r="J11633" s="9" t="s">
        <v>16367</v>
      </c>
      <c r="K11633" s="9" t="s">
        <v>239</v>
      </c>
      <c r="L11633" s="9" t="s">
        <v>351</v>
      </c>
      <c r="M11633" s="9" t="s">
        <v>562</v>
      </c>
      <c r="N11633" s="9" t="s">
        <v>198</v>
      </c>
      <c r="O11633" s="9" t="s">
        <v>116</v>
      </c>
      <c r="P11633" s="9" t="s">
        <v>258</v>
      </c>
      <c r="Q11633" s="9" t="s">
        <v>219</v>
      </c>
      <c r="R11633" s="9">
        <v>0</v>
      </c>
      <c r="S11633" s="9">
        <v>92</v>
      </c>
      <c r="U11633" s="9" t="s">
        <v>248</v>
      </c>
      <c r="X11633" s="9">
        <f>INDEX(SLA_Policy!$D$2:$D$5,MATCH(F11633,SLA_Policy!$A$2:$A$5,0))</f>
        <v>72</v>
      </c>
      <c r="Y11633" s="9" t="str">
        <f>IF(E11633="Cancelled","Excluded",IF(D11633="",IF((SLA_Policy!$B$8-B11633)*24&gt;X11633,"Open - Breached","Open - On Track"),IF((D11633-B11633)*24&lt;=X11633,"Met","Breached")))</f>
        <v>Met</v>
      </c>
    </row>
    <row r="11634" spans="1:25" x14ac:dyDescent="0.25">
      <c r="A11634" s="9" t="s">
        <v>16368</v>
      </c>
      <c r="B11634" s="23">
        <v>46253.736111111102</v>
      </c>
      <c r="C11634" s="23">
        <v>46253.751388888901</v>
      </c>
      <c r="D11634" s="23">
        <v>46254.395833333299</v>
      </c>
      <c r="E11634" s="9" t="s">
        <v>212</v>
      </c>
      <c r="F11634" s="9" t="s">
        <v>188</v>
      </c>
      <c r="G11634" s="9" t="s">
        <v>213</v>
      </c>
      <c r="H11634" s="9" t="s">
        <v>162</v>
      </c>
      <c r="I11634" s="9" t="s">
        <v>416</v>
      </c>
      <c r="J11634" s="9" t="s">
        <v>4512</v>
      </c>
      <c r="K11634" s="9" t="s">
        <v>246</v>
      </c>
      <c r="L11634" s="9" t="s">
        <v>216</v>
      </c>
      <c r="M11634" s="9" t="s">
        <v>3933</v>
      </c>
      <c r="N11634" s="9" t="s">
        <v>196</v>
      </c>
      <c r="O11634" s="9" t="s">
        <v>179</v>
      </c>
      <c r="P11634" s="9" t="s">
        <v>264</v>
      </c>
      <c r="Q11634" s="9" t="s">
        <v>219</v>
      </c>
      <c r="R11634" s="9">
        <v>0</v>
      </c>
      <c r="S11634" s="9">
        <v>13</v>
      </c>
      <c r="U11634" s="9" t="s">
        <v>266</v>
      </c>
      <c r="X11634" s="9">
        <f>INDEX(SLA_Policy!$D$2:$D$5,MATCH(F11634,SLA_Policy!$A$2:$A$5,0))</f>
        <v>72</v>
      </c>
      <c r="Y11634" s="9" t="str">
        <f>IF(E11634="Cancelled","Excluded",IF(D11634="",IF((SLA_Policy!$B$8-B11634)*24&gt;X11634,"Open - Breached","Open - On Track"),IF((D11634-B11634)*24&lt;=X11634,"Met","Breached")))</f>
        <v>Met</v>
      </c>
    </row>
    <row r="11635" spans="1:25" x14ac:dyDescent="0.25">
      <c r="A11635" s="9" t="s">
        <v>16369</v>
      </c>
      <c r="B11635" s="23">
        <v>46253.738194444399</v>
      </c>
      <c r="C11635" s="23">
        <v>46253.744444444397</v>
      </c>
      <c r="D11635" s="23">
        <v>46254.753472222197</v>
      </c>
      <c r="E11635" s="9" t="s">
        <v>212</v>
      </c>
      <c r="F11635" s="9" t="s">
        <v>188</v>
      </c>
      <c r="G11635" s="9" t="s">
        <v>213</v>
      </c>
      <c r="H11635" s="9" t="s">
        <v>164</v>
      </c>
      <c r="I11635" s="9" t="s">
        <v>478</v>
      </c>
      <c r="J11635" s="9" t="s">
        <v>2735</v>
      </c>
      <c r="K11635" s="9" t="s">
        <v>246</v>
      </c>
      <c r="L11635" s="9" t="s">
        <v>104</v>
      </c>
      <c r="M11635" s="9" t="s">
        <v>1937</v>
      </c>
      <c r="N11635" s="9" t="s">
        <v>198</v>
      </c>
      <c r="O11635" s="9" t="s">
        <v>116</v>
      </c>
      <c r="P11635" s="9" t="s">
        <v>342</v>
      </c>
      <c r="Q11635" s="9" t="s">
        <v>219</v>
      </c>
      <c r="R11635" s="9">
        <v>0</v>
      </c>
      <c r="S11635" s="9">
        <v>54</v>
      </c>
      <c r="T11635" s="9" t="s">
        <v>464</v>
      </c>
      <c r="U11635" s="9" t="s">
        <v>376</v>
      </c>
      <c r="W11635" s="9">
        <v>4</v>
      </c>
      <c r="X11635" s="9">
        <f>INDEX(SLA_Policy!$D$2:$D$5,MATCH(F11635,SLA_Policy!$A$2:$A$5,0))</f>
        <v>72</v>
      </c>
      <c r="Y11635" s="9" t="str">
        <f>IF(E11635="Cancelled","Excluded",IF(D11635="",IF((SLA_Policy!$B$8-B11635)*24&gt;X11635,"Open - Breached","Open - On Track"),IF((D11635-B11635)*24&lt;=X11635,"Met","Breached")))</f>
        <v>Met</v>
      </c>
    </row>
    <row r="11636" spans="1:25" x14ac:dyDescent="0.25">
      <c r="A11636" s="9" t="s">
        <v>16370</v>
      </c>
      <c r="B11636" s="23">
        <v>46253.742361111101</v>
      </c>
      <c r="C11636" s="23">
        <v>46253.745138888902</v>
      </c>
      <c r="D11636" s="23">
        <v>46254.395138888904</v>
      </c>
      <c r="E11636" s="9" t="s">
        <v>212</v>
      </c>
      <c r="F11636" s="9" t="s">
        <v>187</v>
      </c>
      <c r="G11636" s="9" t="s">
        <v>213</v>
      </c>
      <c r="H11636" s="9" t="s">
        <v>167</v>
      </c>
      <c r="I11636" s="9" t="s">
        <v>362</v>
      </c>
      <c r="J11636" s="9" t="s">
        <v>16371</v>
      </c>
      <c r="K11636" s="9" t="s">
        <v>246</v>
      </c>
      <c r="L11636" s="9" t="s">
        <v>293</v>
      </c>
      <c r="M11636" s="9" t="s">
        <v>8015</v>
      </c>
      <c r="N11636" s="9" t="s">
        <v>196</v>
      </c>
      <c r="O11636" s="9" t="s">
        <v>176</v>
      </c>
      <c r="P11636" s="9" t="s">
        <v>570</v>
      </c>
      <c r="Q11636" s="9" t="s">
        <v>273</v>
      </c>
      <c r="R11636" s="9">
        <v>0</v>
      </c>
      <c r="S11636" s="9">
        <v>22</v>
      </c>
      <c r="U11636" s="9" t="s">
        <v>290</v>
      </c>
      <c r="W11636" s="9">
        <v>5</v>
      </c>
      <c r="X11636" s="9">
        <f>INDEX(SLA_Policy!$D$2:$D$5,MATCH(F11636,SLA_Policy!$A$2:$A$5,0))</f>
        <v>8</v>
      </c>
      <c r="Y11636" s="9" t="str">
        <f>IF(E11636="Cancelled","Excluded",IF(D11636="",IF((SLA_Policy!$B$8-B11636)*24&gt;X11636,"Open - Breached","Open - On Track"),IF((D11636-B11636)*24&lt;=X11636,"Met","Breached")))</f>
        <v>Breached</v>
      </c>
    </row>
    <row r="11637" spans="1:25" x14ac:dyDescent="0.25">
      <c r="A11637" s="9" t="s">
        <v>16372</v>
      </c>
      <c r="B11637" s="23">
        <v>46253.787499999999</v>
      </c>
      <c r="C11637" s="23">
        <v>46254.362500000003</v>
      </c>
      <c r="D11637" s="23">
        <v>46254.3659722222</v>
      </c>
      <c r="E11637" s="9" t="s">
        <v>212</v>
      </c>
      <c r="F11637" s="9" t="s">
        <v>189</v>
      </c>
      <c r="G11637" s="9" t="s">
        <v>213</v>
      </c>
      <c r="H11637" s="9" t="s">
        <v>161</v>
      </c>
      <c r="I11637" s="9" t="s">
        <v>389</v>
      </c>
      <c r="J11637" s="9" t="s">
        <v>1206</v>
      </c>
      <c r="K11637" s="9" t="s">
        <v>262</v>
      </c>
      <c r="L11637" s="9" t="s">
        <v>226</v>
      </c>
      <c r="M11637" s="9" t="s">
        <v>3199</v>
      </c>
      <c r="N11637" s="9" t="s">
        <v>196</v>
      </c>
      <c r="O11637" s="9" t="s">
        <v>116</v>
      </c>
      <c r="P11637" s="9" t="s">
        <v>574</v>
      </c>
      <c r="Q11637" s="9" t="s">
        <v>219</v>
      </c>
      <c r="R11637" s="9">
        <v>0</v>
      </c>
      <c r="S11637" s="9">
        <v>3</v>
      </c>
      <c r="U11637" s="9" t="s">
        <v>290</v>
      </c>
      <c r="X11637" s="9">
        <f>INDEX(SLA_Policy!$D$2:$D$5,MATCH(F11637,SLA_Policy!$A$2:$A$5,0))</f>
        <v>120</v>
      </c>
      <c r="Y11637" s="9" t="str">
        <f>IF(E11637="Cancelled","Excluded",IF(D11637="",IF((SLA_Policy!$B$8-B11637)*24&gt;X11637,"Open - Breached","Open - On Track"),IF((D11637-B11637)*24&lt;=X11637,"Met","Breached")))</f>
        <v>Met</v>
      </c>
    </row>
    <row r="11638" spans="1:25" x14ac:dyDescent="0.25">
      <c r="A11638" s="9" t="s">
        <v>16373</v>
      </c>
      <c r="B11638" s="23">
        <v>46253.836111111101</v>
      </c>
      <c r="C11638" s="23">
        <v>46254.297916666699</v>
      </c>
      <c r="D11638" s="23">
        <v>46255.409027777801</v>
      </c>
      <c r="E11638" s="9" t="s">
        <v>212</v>
      </c>
      <c r="F11638" s="9" t="s">
        <v>189</v>
      </c>
      <c r="G11638" s="9" t="s">
        <v>236</v>
      </c>
      <c r="H11638" s="9" t="s">
        <v>161</v>
      </c>
      <c r="I11638" s="9" t="s">
        <v>505</v>
      </c>
      <c r="J11638" s="9" t="s">
        <v>14466</v>
      </c>
      <c r="K11638" s="9" t="s">
        <v>246</v>
      </c>
      <c r="L11638" s="9" t="s">
        <v>216</v>
      </c>
      <c r="M11638" s="9" t="s">
        <v>247</v>
      </c>
      <c r="N11638" s="9" t="s">
        <v>196</v>
      </c>
      <c r="O11638" s="9" t="s">
        <v>177</v>
      </c>
      <c r="P11638" s="9" t="s">
        <v>300</v>
      </c>
      <c r="Q11638" s="9" t="s">
        <v>219</v>
      </c>
      <c r="R11638" s="9">
        <v>0</v>
      </c>
      <c r="S11638" s="9">
        <v>30</v>
      </c>
      <c r="U11638" s="9" t="s">
        <v>242</v>
      </c>
      <c r="X11638" s="9">
        <f>INDEX(SLA_Policy!$D$2:$D$5,MATCH(F11638,SLA_Policy!$A$2:$A$5,0))</f>
        <v>120</v>
      </c>
      <c r="Y11638" s="9" t="str">
        <f>IF(E11638="Cancelled","Excluded",IF(D11638="",IF((SLA_Policy!$B$8-B11638)*24&gt;X11638,"Open - Breached","Open - On Track"),IF((D11638-B11638)*24&lt;=X11638,"Met","Breached")))</f>
        <v>Met</v>
      </c>
    </row>
    <row r="11639" spans="1:25" x14ac:dyDescent="0.25">
      <c r="A11639" s="9" t="s">
        <v>16374</v>
      </c>
      <c r="B11639" s="23">
        <v>46253.855555555601</v>
      </c>
      <c r="C11639" s="23">
        <v>46254.368750000001</v>
      </c>
      <c r="D11639" s="23">
        <v>46255.359027777798</v>
      </c>
      <c r="E11639" s="9" t="s">
        <v>212</v>
      </c>
      <c r="F11639" s="9" t="s">
        <v>189</v>
      </c>
      <c r="G11639" s="9" t="s">
        <v>236</v>
      </c>
      <c r="H11639" s="9" t="s">
        <v>161</v>
      </c>
      <c r="I11639" s="9" t="s">
        <v>237</v>
      </c>
      <c r="J11639" s="9" t="s">
        <v>4920</v>
      </c>
      <c r="K11639" s="9" t="s">
        <v>262</v>
      </c>
      <c r="L11639" s="9" t="s">
        <v>307</v>
      </c>
      <c r="M11639" s="9" t="s">
        <v>2895</v>
      </c>
      <c r="N11639" s="9" t="s">
        <v>196</v>
      </c>
      <c r="O11639" s="9" t="s">
        <v>179</v>
      </c>
      <c r="P11639" s="9" t="s">
        <v>337</v>
      </c>
      <c r="Q11639" s="9" t="s">
        <v>219</v>
      </c>
      <c r="R11639" s="9">
        <v>0</v>
      </c>
      <c r="S11639" s="9">
        <v>14</v>
      </c>
      <c r="U11639" s="9" t="s">
        <v>242</v>
      </c>
      <c r="X11639" s="9">
        <f>INDEX(SLA_Policy!$D$2:$D$5,MATCH(F11639,SLA_Policy!$A$2:$A$5,0))</f>
        <v>120</v>
      </c>
      <c r="Y11639" s="9" t="str">
        <f>IF(E11639="Cancelled","Excluded",IF(D11639="",IF((SLA_Policy!$B$8-B11639)*24&gt;X11639,"Open - Breached","Open - On Track"),IF((D11639-B11639)*24&lt;=X11639,"Met","Breached")))</f>
        <v>Met</v>
      </c>
    </row>
    <row r="11640" spans="1:25" x14ac:dyDescent="0.25">
      <c r="A11640" s="9" t="s">
        <v>16375</v>
      </c>
      <c r="B11640" s="23">
        <v>46253.939583333296</v>
      </c>
      <c r="C11640" s="23">
        <v>46254.336805555598</v>
      </c>
      <c r="D11640" s="23">
        <v>46254.756944444503</v>
      </c>
      <c r="E11640" s="9" t="s">
        <v>212</v>
      </c>
      <c r="F11640" s="9" t="s">
        <v>188</v>
      </c>
      <c r="G11640" s="9" t="s">
        <v>213</v>
      </c>
      <c r="H11640" s="9" t="s">
        <v>88</v>
      </c>
      <c r="I11640" s="9" t="s">
        <v>92</v>
      </c>
      <c r="J11640" s="9" t="s">
        <v>989</v>
      </c>
      <c r="K11640" s="9" t="s">
        <v>215</v>
      </c>
      <c r="L11640" s="9" t="s">
        <v>226</v>
      </c>
      <c r="M11640" s="9" t="s">
        <v>9120</v>
      </c>
      <c r="N11640" s="9" t="s">
        <v>197</v>
      </c>
      <c r="O11640" s="9" t="s">
        <v>178</v>
      </c>
      <c r="P11640" s="9" t="s">
        <v>360</v>
      </c>
      <c r="Q11640" s="9" t="s">
        <v>219</v>
      </c>
      <c r="R11640" s="9">
        <v>1</v>
      </c>
      <c r="S11640" s="9">
        <v>15</v>
      </c>
      <c r="T11640" s="9" t="s">
        <v>229</v>
      </c>
      <c r="U11640" s="9" t="s">
        <v>661</v>
      </c>
      <c r="X11640" s="9">
        <f>INDEX(SLA_Policy!$D$2:$D$5,MATCH(F11640,SLA_Policy!$A$2:$A$5,0))</f>
        <v>72</v>
      </c>
      <c r="Y11640" s="9" t="str">
        <f>IF(E11640="Cancelled","Excluded",IF(D11640="",IF((SLA_Policy!$B$8-B11640)*24&gt;X11640,"Open - Breached","Open - On Track"),IF((D11640-B11640)*24&lt;=X11640,"Met","Breached")))</f>
        <v>Met</v>
      </c>
    </row>
    <row r="11641" spans="1:25" x14ac:dyDescent="0.25">
      <c r="A11641" s="9" t="s">
        <v>16376</v>
      </c>
      <c r="B11641" s="23">
        <v>46254.243055555598</v>
      </c>
      <c r="C11641" s="23">
        <v>46254.357638888898</v>
      </c>
      <c r="D11641" s="23">
        <v>46254.3618055556</v>
      </c>
      <c r="E11641" s="9" t="s">
        <v>212</v>
      </c>
      <c r="F11641" s="9" t="s">
        <v>188</v>
      </c>
      <c r="G11641" s="9" t="s">
        <v>213</v>
      </c>
      <c r="H11641" s="9" t="s">
        <v>161</v>
      </c>
      <c r="I11641" s="9" t="s">
        <v>389</v>
      </c>
      <c r="J11641" s="9" t="s">
        <v>786</v>
      </c>
      <c r="K11641" s="9" t="s">
        <v>262</v>
      </c>
      <c r="L11641" s="9" t="s">
        <v>104</v>
      </c>
      <c r="M11641" s="9" t="s">
        <v>2153</v>
      </c>
      <c r="N11641" s="9" t="s">
        <v>198</v>
      </c>
      <c r="O11641" s="9" t="s">
        <v>116</v>
      </c>
      <c r="P11641" s="9" t="s">
        <v>551</v>
      </c>
      <c r="Q11641" s="9" t="s">
        <v>219</v>
      </c>
      <c r="R11641" s="9">
        <v>0</v>
      </c>
      <c r="S11641" s="9">
        <v>4</v>
      </c>
      <c r="U11641" s="9" t="s">
        <v>290</v>
      </c>
      <c r="W11641" s="9">
        <v>5</v>
      </c>
      <c r="X11641" s="9">
        <f>INDEX(SLA_Policy!$D$2:$D$5,MATCH(F11641,SLA_Policy!$A$2:$A$5,0))</f>
        <v>72</v>
      </c>
      <c r="Y11641" s="9" t="str">
        <f>IF(E11641="Cancelled","Excluded",IF(D11641="",IF((SLA_Policy!$B$8-B11641)*24&gt;X11641,"Open - Breached","Open - On Track"),IF((D11641-B11641)*24&lt;=X11641,"Met","Breached")))</f>
        <v>Met</v>
      </c>
    </row>
    <row r="11642" spans="1:25" x14ac:dyDescent="0.25">
      <c r="A11642" s="9" t="s">
        <v>16377</v>
      </c>
      <c r="B11642" s="23">
        <v>46254.28125</v>
      </c>
      <c r="C11642" s="23">
        <v>46254.300694444399</v>
      </c>
      <c r="E11642" s="9" t="s">
        <v>649</v>
      </c>
      <c r="F11642" s="9" t="s">
        <v>188</v>
      </c>
      <c r="G11642" s="9" t="s">
        <v>213</v>
      </c>
      <c r="H11642" s="9" t="s">
        <v>165</v>
      </c>
      <c r="I11642" s="9" t="s">
        <v>567</v>
      </c>
      <c r="J11642" s="9" t="s">
        <v>1190</v>
      </c>
      <c r="K11642" s="9" t="s">
        <v>225</v>
      </c>
      <c r="L11642" s="9" t="s">
        <v>226</v>
      </c>
      <c r="M11642" s="9" t="s">
        <v>1604</v>
      </c>
      <c r="N11642" s="9" t="s">
        <v>197</v>
      </c>
      <c r="O11642" s="9" t="s">
        <v>176</v>
      </c>
      <c r="P11642" s="9" t="s">
        <v>419</v>
      </c>
      <c r="Q11642" s="9" t="s">
        <v>219</v>
      </c>
      <c r="R11642" s="9">
        <v>0</v>
      </c>
      <c r="S11642" s="9">
        <v>4</v>
      </c>
      <c r="X11642" s="9">
        <f>INDEX(SLA_Policy!$D$2:$D$5,MATCH(F11642,SLA_Policy!$A$2:$A$5,0))</f>
        <v>72</v>
      </c>
      <c r="Y11642" s="9" t="str">
        <f>IF(E11642="Cancelled","Excluded",IF(D11642="",IF((SLA_Policy!$B$8-B11642)*24&gt;X11642,"Open - Breached","Open - On Track"),IF((D11642-B11642)*24&lt;=X11642,"Met","Breached")))</f>
        <v>Excluded</v>
      </c>
    </row>
    <row r="11643" spans="1:25" x14ac:dyDescent="0.25">
      <c r="A11643" s="9" t="s">
        <v>16378</v>
      </c>
      <c r="B11643" s="23">
        <v>46254.306944444397</v>
      </c>
      <c r="C11643" s="23">
        <v>46254.3125</v>
      </c>
      <c r="D11643" s="23">
        <v>46255.403472222199</v>
      </c>
      <c r="E11643" s="9" t="s">
        <v>212</v>
      </c>
      <c r="F11643" s="9" t="s">
        <v>189</v>
      </c>
      <c r="G11643" s="9" t="s">
        <v>213</v>
      </c>
      <c r="H11643" s="9" t="s">
        <v>163</v>
      </c>
      <c r="I11643" s="9" t="s">
        <v>250</v>
      </c>
      <c r="J11643" s="9" t="s">
        <v>16379</v>
      </c>
      <c r="K11643" s="9" t="s">
        <v>303</v>
      </c>
      <c r="L11643" s="9" t="s">
        <v>311</v>
      </c>
      <c r="M11643" s="9" t="s">
        <v>496</v>
      </c>
      <c r="N11643" s="9" t="s">
        <v>200</v>
      </c>
      <c r="O11643" s="9" t="s">
        <v>176</v>
      </c>
      <c r="P11643" s="9" t="s">
        <v>503</v>
      </c>
      <c r="Q11643" s="9" t="s">
        <v>219</v>
      </c>
      <c r="R11643" s="9">
        <v>0</v>
      </c>
      <c r="S11643" s="9">
        <v>32</v>
      </c>
      <c r="T11643" s="9" t="s">
        <v>136</v>
      </c>
      <c r="U11643" s="9" t="s">
        <v>230</v>
      </c>
      <c r="X11643" s="9">
        <f>INDEX(SLA_Policy!$D$2:$D$5,MATCH(F11643,SLA_Policy!$A$2:$A$5,0))</f>
        <v>120</v>
      </c>
      <c r="Y11643" s="9" t="str">
        <f>IF(E11643="Cancelled","Excluded",IF(D11643="",IF((SLA_Policy!$B$8-B11643)*24&gt;X11643,"Open - Breached","Open - On Track"),IF((D11643-B11643)*24&lt;=X11643,"Met","Breached")))</f>
        <v>Met</v>
      </c>
    </row>
    <row r="11644" spans="1:25" x14ac:dyDescent="0.25">
      <c r="A11644" s="9" t="s">
        <v>16380</v>
      </c>
      <c r="B11644" s="23">
        <v>46254.311111111099</v>
      </c>
      <c r="C11644" s="23">
        <v>46254.322222222203</v>
      </c>
      <c r="D11644" s="23">
        <v>46258.373611111099</v>
      </c>
      <c r="E11644" s="9" t="s">
        <v>212</v>
      </c>
      <c r="F11644" s="9" t="s">
        <v>189</v>
      </c>
      <c r="G11644" s="9" t="s">
        <v>213</v>
      </c>
      <c r="H11644" s="9" t="s">
        <v>162</v>
      </c>
      <c r="I11644" s="9" t="s">
        <v>345</v>
      </c>
      <c r="J11644" s="9" t="s">
        <v>1556</v>
      </c>
      <c r="K11644" s="9" t="s">
        <v>225</v>
      </c>
      <c r="L11644" s="9" t="s">
        <v>216</v>
      </c>
      <c r="M11644" s="9" t="s">
        <v>620</v>
      </c>
      <c r="N11644" s="9" t="s">
        <v>198</v>
      </c>
      <c r="O11644" s="9" t="s">
        <v>179</v>
      </c>
      <c r="P11644" s="9" t="s">
        <v>284</v>
      </c>
      <c r="Q11644" s="9" t="s">
        <v>219</v>
      </c>
      <c r="R11644" s="9">
        <v>0</v>
      </c>
      <c r="S11644" s="9">
        <v>22</v>
      </c>
      <c r="U11644" s="9" t="s">
        <v>140</v>
      </c>
      <c r="V11644" s="9" t="s">
        <v>16310</v>
      </c>
      <c r="W11644" s="9">
        <v>5</v>
      </c>
      <c r="X11644" s="9">
        <f>INDEX(SLA_Policy!$D$2:$D$5,MATCH(F11644,SLA_Policy!$A$2:$A$5,0))</f>
        <v>120</v>
      </c>
      <c r="Y11644" s="9" t="str">
        <f>IF(E11644="Cancelled","Excluded",IF(D11644="",IF((SLA_Policy!$B$8-B11644)*24&gt;X11644,"Open - Breached","Open - On Track"),IF((D11644-B11644)*24&lt;=X11644,"Met","Breached")))</f>
        <v>Met</v>
      </c>
    </row>
    <row r="11645" spans="1:25" x14ac:dyDescent="0.25">
      <c r="A11645" s="9" t="s">
        <v>16381</v>
      </c>
      <c r="B11645" s="23">
        <v>46254.313888888901</v>
      </c>
      <c r="C11645" s="23">
        <v>46254.324999999997</v>
      </c>
      <c r="D11645" s="23">
        <v>46254.390972222202</v>
      </c>
      <c r="E11645" s="9" t="s">
        <v>212</v>
      </c>
      <c r="F11645" s="9" t="s">
        <v>187</v>
      </c>
      <c r="G11645" s="9" t="s">
        <v>213</v>
      </c>
      <c r="H11645" s="9" t="s">
        <v>163</v>
      </c>
      <c r="I11645" s="9" t="s">
        <v>250</v>
      </c>
      <c r="J11645" s="9" t="s">
        <v>6344</v>
      </c>
      <c r="K11645" s="9" t="s">
        <v>262</v>
      </c>
      <c r="L11645" s="9" t="s">
        <v>226</v>
      </c>
      <c r="M11645" s="9" t="s">
        <v>1024</v>
      </c>
      <c r="N11645" s="9" t="s">
        <v>196</v>
      </c>
      <c r="O11645" s="9" t="s">
        <v>176</v>
      </c>
      <c r="P11645" s="9" t="s">
        <v>253</v>
      </c>
      <c r="Q11645" s="9" t="s">
        <v>273</v>
      </c>
      <c r="R11645" s="9">
        <v>0</v>
      </c>
      <c r="S11645" s="9">
        <v>22</v>
      </c>
      <c r="T11645" s="9" t="s">
        <v>136</v>
      </c>
      <c r="U11645" s="9" t="s">
        <v>376</v>
      </c>
      <c r="X11645" s="9">
        <f>INDEX(SLA_Policy!$D$2:$D$5,MATCH(F11645,SLA_Policy!$A$2:$A$5,0))</f>
        <v>8</v>
      </c>
      <c r="Y11645" s="9" t="str">
        <f>IF(E11645="Cancelled","Excluded",IF(D11645="",IF((SLA_Policy!$B$8-B11645)*24&gt;X11645,"Open - Breached","Open - On Track"),IF((D11645-B11645)*24&lt;=X11645,"Met","Breached")))</f>
        <v>Met</v>
      </c>
    </row>
    <row r="11646" spans="1:25" x14ac:dyDescent="0.25">
      <c r="A11646" s="9" t="s">
        <v>16382</v>
      </c>
      <c r="B11646" s="23">
        <v>46254.336111111101</v>
      </c>
      <c r="C11646" s="23">
        <v>46254.354166666701</v>
      </c>
      <c r="D11646" s="23">
        <v>46254.417361111096</v>
      </c>
      <c r="E11646" s="9" t="s">
        <v>212</v>
      </c>
      <c r="F11646" s="9" t="s">
        <v>187</v>
      </c>
      <c r="G11646" s="9" t="s">
        <v>213</v>
      </c>
      <c r="H11646" s="9" t="s">
        <v>166</v>
      </c>
      <c r="I11646" s="9" t="s">
        <v>398</v>
      </c>
      <c r="J11646" s="9" t="s">
        <v>16383</v>
      </c>
      <c r="K11646" s="9" t="s">
        <v>215</v>
      </c>
      <c r="L11646" s="9" t="s">
        <v>216</v>
      </c>
      <c r="M11646" s="9" t="s">
        <v>5909</v>
      </c>
      <c r="N11646" s="9" t="s">
        <v>196</v>
      </c>
      <c r="O11646" s="9" t="s">
        <v>181</v>
      </c>
      <c r="P11646" s="9" t="s">
        <v>289</v>
      </c>
      <c r="Q11646" s="9" t="s">
        <v>273</v>
      </c>
      <c r="R11646" s="9">
        <v>0</v>
      </c>
      <c r="S11646" s="9">
        <v>41</v>
      </c>
      <c r="U11646" s="9" t="s">
        <v>376</v>
      </c>
      <c r="X11646" s="9">
        <f>INDEX(SLA_Policy!$D$2:$D$5,MATCH(F11646,SLA_Policy!$A$2:$A$5,0))</f>
        <v>8</v>
      </c>
      <c r="Y11646" s="9" t="str">
        <f>IF(E11646="Cancelled","Excluded",IF(D11646="",IF((SLA_Policy!$B$8-B11646)*24&gt;X11646,"Open - Breached","Open - On Track"),IF((D11646-B11646)*24&lt;=X11646,"Met","Breached")))</f>
        <v>Met</v>
      </c>
    </row>
    <row r="11647" spans="1:25" x14ac:dyDescent="0.25">
      <c r="A11647" s="9" t="s">
        <v>16384</v>
      </c>
      <c r="B11647" s="23">
        <v>46254.343055555597</v>
      </c>
      <c r="C11647" s="23">
        <v>46254.345138888901</v>
      </c>
      <c r="D11647" s="23">
        <v>46254.466666666704</v>
      </c>
      <c r="E11647" s="9" t="s">
        <v>212</v>
      </c>
      <c r="F11647" s="9" t="s">
        <v>188</v>
      </c>
      <c r="G11647" s="9" t="s">
        <v>213</v>
      </c>
      <c r="H11647" s="9" t="s">
        <v>165</v>
      </c>
      <c r="I11647" s="9" t="s">
        <v>567</v>
      </c>
      <c r="J11647" s="9" t="s">
        <v>3442</v>
      </c>
      <c r="K11647" s="9" t="s">
        <v>239</v>
      </c>
      <c r="L11647" s="9" t="s">
        <v>216</v>
      </c>
      <c r="M11647" s="9" t="s">
        <v>5275</v>
      </c>
      <c r="N11647" s="9" t="s">
        <v>199</v>
      </c>
      <c r="O11647" s="9" t="s">
        <v>176</v>
      </c>
      <c r="P11647" s="9" t="s">
        <v>419</v>
      </c>
      <c r="Q11647" s="9" t="s">
        <v>219</v>
      </c>
      <c r="R11647" s="9">
        <v>0</v>
      </c>
      <c r="S11647" s="9">
        <v>34</v>
      </c>
      <c r="U11647" s="9" t="s">
        <v>230</v>
      </c>
      <c r="X11647" s="9">
        <f>INDEX(SLA_Policy!$D$2:$D$5,MATCH(F11647,SLA_Policy!$A$2:$A$5,0))</f>
        <v>72</v>
      </c>
      <c r="Y11647" s="9" t="str">
        <f>IF(E11647="Cancelled","Excluded",IF(D11647="",IF((SLA_Policy!$B$8-B11647)*24&gt;X11647,"Open - Breached","Open - On Track"),IF((D11647-B11647)*24&lt;=X11647,"Met","Breached")))</f>
        <v>Met</v>
      </c>
    </row>
    <row r="11648" spans="1:25" x14ac:dyDescent="0.25">
      <c r="A11648" s="9" t="s">
        <v>16385</v>
      </c>
      <c r="B11648" s="23">
        <v>46254.347916666702</v>
      </c>
      <c r="C11648" s="23">
        <v>46254.417361111096</v>
      </c>
      <c r="D11648" s="23">
        <v>46254.758333333302</v>
      </c>
      <c r="E11648" s="9" t="s">
        <v>212</v>
      </c>
      <c r="F11648" s="9" t="s">
        <v>188</v>
      </c>
      <c r="G11648" s="9" t="s">
        <v>213</v>
      </c>
      <c r="H11648" s="9" t="s">
        <v>162</v>
      </c>
      <c r="I11648" s="9" t="s">
        <v>345</v>
      </c>
      <c r="J11648" s="9" t="s">
        <v>2804</v>
      </c>
      <c r="K11648" s="9" t="s">
        <v>246</v>
      </c>
      <c r="L11648" s="9" t="s">
        <v>351</v>
      </c>
      <c r="M11648" s="9" t="s">
        <v>1572</v>
      </c>
      <c r="N11648" s="9" t="s">
        <v>196</v>
      </c>
      <c r="O11648" s="9" t="s">
        <v>116</v>
      </c>
      <c r="P11648" s="9" t="s">
        <v>342</v>
      </c>
      <c r="Q11648" s="9" t="s">
        <v>219</v>
      </c>
      <c r="R11648" s="9">
        <v>0</v>
      </c>
      <c r="S11648" s="9">
        <v>38</v>
      </c>
      <c r="U11648" s="9" t="s">
        <v>140</v>
      </c>
      <c r="V11648" s="9" t="s">
        <v>16310</v>
      </c>
      <c r="X11648" s="9">
        <f>INDEX(SLA_Policy!$D$2:$D$5,MATCH(F11648,SLA_Policy!$A$2:$A$5,0))</f>
        <v>72</v>
      </c>
      <c r="Y11648" s="9" t="str">
        <f>IF(E11648="Cancelled","Excluded",IF(D11648="",IF((SLA_Policy!$B$8-B11648)*24&gt;X11648,"Open - Breached","Open - On Track"),IF((D11648-B11648)*24&lt;=X11648,"Met","Breached")))</f>
        <v>Met</v>
      </c>
    </row>
    <row r="11649" spans="1:25" x14ac:dyDescent="0.25">
      <c r="A11649" s="9" t="s">
        <v>16386</v>
      </c>
      <c r="B11649" s="23">
        <v>46254.368750000001</v>
      </c>
      <c r="C11649" s="23">
        <v>46254.374305555597</v>
      </c>
      <c r="D11649" s="23">
        <v>46254.445833333302</v>
      </c>
      <c r="E11649" s="9" t="s">
        <v>212</v>
      </c>
      <c r="F11649" s="9" t="s">
        <v>187</v>
      </c>
      <c r="G11649" s="9" t="s">
        <v>213</v>
      </c>
      <c r="H11649" s="9" t="s">
        <v>162</v>
      </c>
      <c r="I11649" s="9" t="s">
        <v>345</v>
      </c>
      <c r="J11649" s="9" t="s">
        <v>1136</v>
      </c>
      <c r="K11649" s="9" t="s">
        <v>246</v>
      </c>
      <c r="L11649" s="9" t="s">
        <v>226</v>
      </c>
      <c r="M11649" s="9" t="s">
        <v>1327</v>
      </c>
      <c r="N11649" s="9" t="s">
        <v>199</v>
      </c>
      <c r="O11649" s="9" t="s">
        <v>179</v>
      </c>
      <c r="P11649" s="9" t="s">
        <v>337</v>
      </c>
      <c r="Q11649" s="9" t="s">
        <v>273</v>
      </c>
      <c r="R11649" s="9">
        <v>0</v>
      </c>
      <c r="S11649" s="9">
        <v>39</v>
      </c>
      <c r="U11649" s="9" t="s">
        <v>140</v>
      </c>
      <c r="V11649" s="9" t="s">
        <v>16310</v>
      </c>
      <c r="W11649" s="9">
        <v>5</v>
      </c>
      <c r="X11649" s="9">
        <f>INDEX(SLA_Policy!$D$2:$D$5,MATCH(F11649,SLA_Policy!$A$2:$A$5,0))</f>
        <v>8</v>
      </c>
      <c r="Y11649" s="9" t="str">
        <f>IF(E11649="Cancelled","Excluded",IF(D11649="",IF((SLA_Policy!$B$8-B11649)*24&gt;X11649,"Open - Breached","Open - On Track"),IF((D11649-B11649)*24&lt;=X11649,"Met","Breached")))</f>
        <v>Met</v>
      </c>
    </row>
    <row r="11650" spans="1:25" x14ac:dyDescent="0.25">
      <c r="A11650" s="9" t="s">
        <v>16387</v>
      </c>
      <c r="B11650" s="23">
        <v>46254.383333333302</v>
      </c>
      <c r="C11650" s="23">
        <v>46254.3840277778</v>
      </c>
      <c r="D11650" s="23">
        <v>46255.383333333302</v>
      </c>
      <c r="E11650" s="9" t="s">
        <v>212</v>
      </c>
      <c r="F11650" s="9" t="s">
        <v>188</v>
      </c>
      <c r="G11650" s="9" t="s">
        <v>213</v>
      </c>
      <c r="H11650" s="9" t="s">
        <v>88</v>
      </c>
      <c r="I11650" s="9" t="s">
        <v>354</v>
      </c>
      <c r="J11650" s="9" t="s">
        <v>3495</v>
      </c>
      <c r="K11650" s="9" t="s">
        <v>215</v>
      </c>
      <c r="L11650" s="9" t="s">
        <v>104</v>
      </c>
      <c r="M11650" s="9" t="s">
        <v>1442</v>
      </c>
      <c r="N11650" s="9" t="s">
        <v>198</v>
      </c>
      <c r="O11650" s="9" t="s">
        <v>180</v>
      </c>
      <c r="P11650" s="9" t="s">
        <v>278</v>
      </c>
      <c r="Q11650" s="9" t="s">
        <v>219</v>
      </c>
      <c r="R11650" s="9">
        <v>0</v>
      </c>
      <c r="S11650" s="9">
        <v>16</v>
      </c>
      <c r="T11650" s="9" t="s">
        <v>322</v>
      </c>
      <c r="U11650" s="9" t="s">
        <v>266</v>
      </c>
      <c r="X11650" s="9">
        <f>INDEX(SLA_Policy!$D$2:$D$5,MATCH(F11650,SLA_Policy!$A$2:$A$5,0))</f>
        <v>72</v>
      </c>
      <c r="Y11650" s="9" t="str">
        <f>IF(E11650="Cancelled","Excluded",IF(D11650="",IF((SLA_Policy!$B$8-B11650)*24&gt;X11650,"Open - Breached","Open - On Track"),IF((D11650-B11650)*24&lt;=X11650,"Met","Breached")))</f>
        <v>Met</v>
      </c>
    </row>
    <row r="11651" spans="1:25" x14ac:dyDescent="0.25">
      <c r="A11651" s="9" t="s">
        <v>16388</v>
      </c>
      <c r="B11651" s="23">
        <v>46254.409027777801</v>
      </c>
      <c r="C11651" s="23">
        <v>46254.467361111099</v>
      </c>
      <c r="D11651" s="23">
        <v>46255.374305555597</v>
      </c>
      <c r="E11651" s="9" t="s">
        <v>212</v>
      </c>
      <c r="F11651" s="9" t="s">
        <v>189</v>
      </c>
      <c r="G11651" s="9" t="s">
        <v>236</v>
      </c>
      <c r="H11651" s="9" t="s">
        <v>167</v>
      </c>
      <c r="I11651" s="9" t="s">
        <v>255</v>
      </c>
      <c r="J11651" s="9" t="s">
        <v>16389</v>
      </c>
      <c r="K11651" s="9" t="s">
        <v>246</v>
      </c>
      <c r="L11651" s="9" t="s">
        <v>395</v>
      </c>
      <c r="M11651" s="9" t="s">
        <v>3664</v>
      </c>
      <c r="N11651" s="9" t="s">
        <v>196</v>
      </c>
      <c r="O11651" s="9" t="s">
        <v>176</v>
      </c>
      <c r="P11651" s="9" t="s">
        <v>503</v>
      </c>
      <c r="Q11651" s="9" t="s">
        <v>219</v>
      </c>
      <c r="R11651" s="9">
        <v>0</v>
      </c>
      <c r="S11651" s="9">
        <v>48</v>
      </c>
      <c r="U11651" s="9" t="s">
        <v>242</v>
      </c>
      <c r="X11651" s="9">
        <f>INDEX(SLA_Policy!$D$2:$D$5,MATCH(F11651,SLA_Policy!$A$2:$A$5,0))</f>
        <v>120</v>
      </c>
      <c r="Y11651" s="9" t="str">
        <f>IF(E11651="Cancelled","Excluded",IF(D11651="",IF((SLA_Policy!$B$8-B11651)*24&gt;X11651,"Open - Breached","Open - On Track"),IF((D11651-B11651)*24&lt;=X11651,"Met","Breached")))</f>
        <v>Met</v>
      </c>
    </row>
    <row r="11652" spans="1:25" x14ac:dyDescent="0.25">
      <c r="A11652" s="9" t="s">
        <v>16390</v>
      </c>
      <c r="B11652" s="23">
        <v>46254.417361111096</v>
      </c>
      <c r="C11652" s="23">
        <v>46254.420833333301</v>
      </c>
      <c r="D11652" s="23">
        <v>46254.511111111096</v>
      </c>
      <c r="E11652" s="9" t="s">
        <v>212</v>
      </c>
      <c r="F11652" s="9" t="s">
        <v>186</v>
      </c>
      <c r="G11652" s="9" t="s">
        <v>213</v>
      </c>
      <c r="H11652" s="9" t="s">
        <v>88</v>
      </c>
      <c r="I11652" s="9" t="s">
        <v>486</v>
      </c>
      <c r="J11652" s="9" t="s">
        <v>1214</v>
      </c>
      <c r="K11652" s="9" t="s">
        <v>246</v>
      </c>
      <c r="L11652" s="9" t="s">
        <v>216</v>
      </c>
      <c r="M11652" s="9" t="s">
        <v>3627</v>
      </c>
      <c r="N11652" s="9" t="s">
        <v>196</v>
      </c>
      <c r="O11652" s="9" t="s">
        <v>178</v>
      </c>
      <c r="P11652" s="9" t="s">
        <v>414</v>
      </c>
      <c r="Q11652" s="9" t="s">
        <v>273</v>
      </c>
      <c r="R11652" s="9">
        <v>0</v>
      </c>
      <c r="S11652" s="9">
        <v>57</v>
      </c>
      <c r="U11652" s="9" t="s">
        <v>221</v>
      </c>
      <c r="W11652" s="9">
        <v>4</v>
      </c>
      <c r="X11652" s="9">
        <f>INDEX(SLA_Policy!$D$2:$D$5,MATCH(F11652,SLA_Policy!$A$2:$A$5,0))</f>
        <v>4</v>
      </c>
      <c r="Y11652" s="9" t="str">
        <f>IF(E11652="Cancelled","Excluded",IF(D11652="",IF((SLA_Policy!$B$8-B11652)*24&gt;X11652,"Open - Breached","Open - On Track"),IF((D11652-B11652)*24&lt;=X11652,"Met","Breached")))</f>
        <v>Met</v>
      </c>
    </row>
    <row r="11653" spans="1:25" x14ac:dyDescent="0.25">
      <c r="A11653" s="9" t="s">
        <v>16391</v>
      </c>
      <c r="B11653" s="23">
        <v>46254.427083333299</v>
      </c>
      <c r="C11653" s="23">
        <v>46254.435416666704</v>
      </c>
      <c r="D11653" s="23">
        <v>46254.577083333301</v>
      </c>
      <c r="E11653" s="9" t="s">
        <v>212</v>
      </c>
      <c r="F11653" s="9" t="s">
        <v>188</v>
      </c>
      <c r="G11653" s="9" t="s">
        <v>213</v>
      </c>
      <c r="H11653" s="9" t="s">
        <v>162</v>
      </c>
      <c r="I11653" s="9" t="s">
        <v>393</v>
      </c>
      <c r="J11653" s="9" t="s">
        <v>8066</v>
      </c>
      <c r="K11653" s="9" t="s">
        <v>225</v>
      </c>
      <c r="L11653" s="9" t="s">
        <v>311</v>
      </c>
      <c r="M11653" s="9" t="s">
        <v>3671</v>
      </c>
      <c r="N11653" s="9" t="s">
        <v>198</v>
      </c>
      <c r="O11653" s="9" t="s">
        <v>176</v>
      </c>
      <c r="P11653" s="9" t="s">
        <v>228</v>
      </c>
      <c r="Q11653" s="9" t="s">
        <v>219</v>
      </c>
      <c r="R11653" s="9">
        <v>0</v>
      </c>
      <c r="S11653" s="9">
        <v>6</v>
      </c>
      <c r="U11653" s="9" t="s">
        <v>248</v>
      </c>
      <c r="W11653" s="9">
        <v>4</v>
      </c>
      <c r="X11653" s="9">
        <f>INDEX(SLA_Policy!$D$2:$D$5,MATCH(F11653,SLA_Policy!$A$2:$A$5,0))</f>
        <v>72</v>
      </c>
      <c r="Y11653" s="9" t="str">
        <f>IF(E11653="Cancelled","Excluded",IF(D11653="",IF((SLA_Policy!$B$8-B11653)*24&gt;X11653,"Open - Breached","Open - On Track"),IF((D11653-B11653)*24&lt;=X11653,"Met","Breached")))</f>
        <v>Met</v>
      </c>
    </row>
    <row r="11654" spans="1:25" x14ac:dyDescent="0.25">
      <c r="A11654" s="9" t="s">
        <v>16392</v>
      </c>
      <c r="B11654" s="23">
        <v>46254.433333333298</v>
      </c>
      <c r="C11654" s="23">
        <v>46254.4506944444</v>
      </c>
      <c r="D11654" s="23">
        <v>46254.632638888899</v>
      </c>
      <c r="E11654" s="9" t="s">
        <v>212</v>
      </c>
      <c r="F11654" s="9" t="s">
        <v>187</v>
      </c>
      <c r="G11654" s="9" t="s">
        <v>213</v>
      </c>
      <c r="H11654" s="9" t="s">
        <v>162</v>
      </c>
      <c r="I11654" s="9" t="s">
        <v>345</v>
      </c>
      <c r="J11654" s="9" t="s">
        <v>3910</v>
      </c>
      <c r="K11654" s="9" t="s">
        <v>225</v>
      </c>
      <c r="L11654" s="9" t="s">
        <v>371</v>
      </c>
      <c r="M11654" s="9" t="s">
        <v>12185</v>
      </c>
      <c r="N11654" s="9" t="s">
        <v>196</v>
      </c>
      <c r="O11654" s="9" t="s">
        <v>179</v>
      </c>
      <c r="P11654" s="9" t="s">
        <v>337</v>
      </c>
      <c r="Q11654" s="9" t="s">
        <v>273</v>
      </c>
      <c r="R11654" s="9">
        <v>2</v>
      </c>
      <c r="S11654" s="9">
        <v>33</v>
      </c>
      <c r="U11654" s="9" t="s">
        <v>140</v>
      </c>
      <c r="V11654" s="9" t="s">
        <v>16310</v>
      </c>
      <c r="X11654" s="9">
        <f>INDEX(SLA_Policy!$D$2:$D$5,MATCH(F11654,SLA_Policy!$A$2:$A$5,0))</f>
        <v>8</v>
      </c>
      <c r="Y11654" s="9" t="str">
        <f>IF(E11654="Cancelled","Excluded",IF(D11654="",IF((SLA_Policy!$B$8-B11654)*24&gt;X11654,"Open - Breached","Open - On Track"),IF((D11654-B11654)*24&lt;=X11654,"Met","Breached")))</f>
        <v>Met</v>
      </c>
    </row>
    <row r="11655" spans="1:25" x14ac:dyDescent="0.25">
      <c r="A11655" s="9" t="s">
        <v>16393</v>
      </c>
      <c r="B11655" s="23">
        <v>46254.434722222199</v>
      </c>
      <c r="C11655" s="23">
        <v>46254.465277777803</v>
      </c>
      <c r="D11655" s="23">
        <v>46254.590277777803</v>
      </c>
      <c r="E11655" s="9" t="s">
        <v>212</v>
      </c>
      <c r="F11655" s="9" t="s">
        <v>188</v>
      </c>
      <c r="G11655" s="9" t="s">
        <v>213</v>
      </c>
      <c r="H11655" s="9" t="s">
        <v>162</v>
      </c>
      <c r="I11655" s="9" t="s">
        <v>345</v>
      </c>
      <c r="J11655" s="9" t="s">
        <v>1136</v>
      </c>
      <c r="K11655" s="9" t="s">
        <v>215</v>
      </c>
      <c r="L11655" s="9" t="s">
        <v>226</v>
      </c>
      <c r="M11655" s="9" t="s">
        <v>636</v>
      </c>
      <c r="N11655" s="9" t="s">
        <v>198</v>
      </c>
      <c r="O11655" s="9" t="s">
        <v>179</v>
      </c>
      <c r="P11655" s="9" t="s">
        <v>284</v>
      </c>
      <c r="Q11655" s="9" t="s">
        <v>219</v>
      </c>
      <c r="R11655" s="9">
        <v>0</v>
      </c>
      <c r="S11655" s="9">
        <v>23</v>
      </c>
      <c r="U11655" s="9" t="s">
        <v>140</v>
      </c>
      <c r="V11655" s="9" t="s">
        <v>16310</v>
      </c>
      <c r="X11655" s="9">
        <f>INDEX(SLA_Policy!$D$2:$D$5,MATCH(F11655,SLA_Policy!$A$2:$A$5,0))</f>
        <v>72</v>
      </c>
      <c r="Y11655" s="9" t="str">
        <f>IF(E11655="Cancelled","Excluded",IF(D11655="",IF((SLA_Policy!$B$8-B11655)*24&gt;X11655,"Open - Breached","Open - On Track"),IF((D11655-B11655)*24&lt;=X11655,"Met","Breached")))</f>
        <v>Met</v>
      </c>
    </row>
    <row r="11656" spans="1:25" x14ac:dyDescent="0.25">
      <c r="A11656" s="9" t="s">
        <v>16394</v>
      </c>
      <c r="B11656" s="23">
        <v>46254.441666666702</v>
      </c>
      <c r="C11656" s="23">
        <v>46254.443749999999</v>
      </c>
      <c r="D11656" s="23">
        <v>46254.451388888898</v>
      </c>
      <c r="E11656" s="9" t="s">
        <v>212</v>
      </c>
      <c r="F11656" s="9" t="s">
        <v>188</v>
      </c>
      <c r="G11656" s="9" t="s">
        <v>213</v>
      </c>
      <c r="H11656" s="9" t="s">
        <v>161</v>
      </c>
      <c r="I11656" s="9" t="s">
        <v>454</v>
      </c>
      <c r="J11656" s="9" t="s">
        <v>8998</v>
      </c>
      <c r="K11656" s="9" t="s">
        <v>246</v>
      </c>
      <c r="L11656" s="9" t="s">
        <v>104</v>
      </c>
      <c r="M11656" s="9" t="s">
        <v>8739</v>
      </c>
      <c r="N11656" s="9" t="s">
        <v>198</v>
      </c>
      <c r="O11656" s="9" t="s">
        <v>116</v>
      </c>
      <c r="P11656" s="9" t="s">
        <v>234</v>
      </c>
      <c r="Q11656" s="9" t="s">
        <v>219</v>
      </c>
      <c r="R11656" s="9">
        <v>0</v>
      </c>
      <c r="S11656" s="9">
        <v>9</v>
      </c>
      <c r="U11656" s="9" t="s">
        <v>266</v>
      </c>
      <c r="W11656" s="9">
        <v>5</v>
      </c>
      <c r="X11656" s="9">
        <f>INDEX(SLA_Policy!$D$2:$D$5,MATCH(F11656,SLA_Policy!$A$2:$A$5,0))</f>
        <v>72</v>
      </c>
      <c r="Y11656" s="9" t="str">
        <f>IF(E11656="Cancelled","Excluded",IF(D11656="",IF((SLA_Policy!$B$8-B11656)*24&gt;X11656,"Open - Breached","Open - On Track"),IF((D11656-B11656)*24&lt;=X11656,"Met","Breached")))</f>
        <v>Met</v>
      </c>
    </row>
    <row r="11657" spans="1:25" x14ac:dyDescent="0.25">
      <c r="A11657" s="9" t="s">
        <v>16395</v>
      </c>
      <c r="B11657" s="23">
        <v>46254.441666666702</v>
      </c>
      <c r="C11657" s="23">
        <v>46254.494444444397</v>
      </c>
      <c r="D11657" s="23">
        <v>46255.339583333298</v>
      </c>
      <c r="E11657" s="9" t="s">
        <v>212</v>
      </c>
      <c r="F11657" s="9" t="s">
        <v>189</v>
      </c>
      <c r="G11657" s="9" t="s">
        <v>213</v>
      </c>
      <c r="H11657" s="9" t="s">
        <v>165</v>
      </c>
      <c r="I11657" s="9" t="s">
        <v>469</v>
      </c>
      <c r="J11657" s="9" t="s">
        <v>11719</v>
      </c>
      <c r="K11657" s="9" t="s">
        <v>303</v>
      </c>
      <c r="L11657" s="9" t="s">
        <v>104</v>
      </c>
      <c r="M11657" s="9" t="s">
        <v>2317</v>
      </c>
      <c r="N11657" s="9" t="s">
        <v>196</v>
      </c>
      <c r="O11657" s="9" t="s">
        <v>176</v>
      </c>
      <c r="P11657" s="9" t="s">
        <v>503</v>
      </c>
      <c r="Q11657" s="9" t="s">
        <v>219</v>
      </c>
      <c r="R11657" s="9">
        <v>0</v>
      </c>
      <c r="S11657" s="9">
        <v>10</v>
      </c>
      <c r="U11657" s="9" t="s">
        <v>230</v>
      </c>
      <c r="W11657" s="9">
        <v>4</v>
      </c>
      <c r="X11657" s="9">
        <f>INDEX(SLA_Policy!$D$2:$D$5,MATCH(F11657,SLA_Policy!$A$2:$A$5,0))</f>
        <v>120</v>
      </c>
      <c r="Y11657" s="9" t="str">
        <f>IF(E11657="Cancelled","Excluded",IF(D11657="",IF((SLA_Policy!$B$8-B11657)*24&gt;X11657,"Open - Breached","Open - On Track"),IF((D11657-B11657)*24&lt;=X11657,"Met","Breached")))</f>
        <v>Met</v>
      </c>
    </row>
    <row r="11658" spans="1:25" x14ac:dyDescent="0.25">
      <c r="A11658" s="9" t="s">
        <v>16396</v>
      </c>
      <c r="B11658" s="23">
        <v>46254.445138888899</v>
      </c>
      <c r="C11658" s="23">
        <v>46254.513888888898</v>
      </c>
      <c r="D11658" s="23">
        <v>46254.540972222203</v>
      </c>
      <c r="E11658" s="9" t="s">
        <v>212</v>
      </c>
      <c r="F11658" s="9" t="s">
        <v>188</v>
      </c>
      <c r="G11658" s="9" t="s">
        <v>213</v>
      </c>
      <c r="H11658" s="9" t="s">
        <v>161</v>
      </c>
      <c r="I11658" s="9" t="s">
        <v>454</v>
      </c>
      <c r="J11658" s="9" t="s">
        <v>3014</v>
      </c>
      <c r="K11658" s="9" t="s">
        <v>246</v>
      </c>
      <c r="L11658" s="9" t="s">
        <v>371</v>
      </c>
      <c r="M11658" s="9" t="s">
        <v>3449</v>
      </c>
      <c r="N11658" s="9" t="s">
        <v>196</v>
      </c>
      <c r="O11658" s="9" t="s">
        <v>116</v>
      </c>
      <c r="P11658" s="9" t="s">
        <v>234</v>
      </c>
      <c r="Q11658" s="9" t="s">
        <v>219</v>
      </c>
      <c r="R11658" s="9">
        <v>0</v>
      </c>
      <c r="S11658" s="9">
        <v>11</v>
      </c>
      <c r="U11658" s="9" t="s">
        <v>290</v>
      </c>
      <c r="X11658" s="9">
        <f>INDEX(SLA_Policy!$D$2:$D$5,MATCH(F11658,SLA_Policy!$A$2:$A$5,0))</f>
        <v>72</v>
      </c>
      <c r="Y11658" s="9" t="str">
        <f>IF(E11658="Cancelled","Excluded",IF(D11658="",IF((SLA_Policy!$B$8-B11658)*24&gt;X11658,"Open - Breached","Open - On Track"),IF((D11658-B11658)*24&lt;=X11658,"Met","Breached")))</f>
        <v>Met</v>
      </c>
    </row>
    <row r="11659" spans="1:25" x14ac:dyDescent="0.25">
      <c r="A11659" s="9" t="s">
        <v>16397</v>
      </c>
      <c r="B11659" s="23">
        <v>46254.449305555601</v>
      </c>
      <c r="C11659" s="23">
        <v>46254.4506944444</v>
      </c>
      <c r="D11659" s="23">
        <v>46254.6472222222</v>
      </c>
      <c r="E11659" s="9" t="s">
        <v>212</v>
      </c>
      <c r="F11659" s="9" t="s">
        <v>188</v>
      </c>
      <c r="G11659" s="9" t="s">
        <v>213</v>
      </c>
      <c r="H11659" s="9" t="s">
        <v>162</v>
      </c>
      <c r="I11659" s="9" t="s">
        <v>345</v>
      </c>
      <c r="J11659" s="9" t="s">
        <v>429</v>
      </c>
      <c r="K11659" s="9" t="s">
        <v>246</v>
      </c>
      <c r="L11659" s="9" t="s">
        <v>216</v>
      </c>
      <c r="M11659" s="9" t="s">
        <v>695</v>
      </c>
      <c r="N11659" s="9" t="s">
        <v>198</v>
      </c>
      <c r="O11659" s="9" t="s">
        <v>179</v>
      </c>
      <c r="P11659" s="9" t="s">
        <v>284</v>
      </c>
      <c r="Q11659" s="9" t="s">
        <v>219</v>
      </c>
      <c r="R11659" s="9">
        <v>0</v>
      </c>
      <c r="S11659" s="9">
        <v>67</v>
      </c>
      <c r="U11659" s="9" t="s">
        <v>140</v>
      </c>
      <c r="V11659" s="9" t="s">
        <v>16310</v>
      </c>
      <c r="X11659" s="9">
        <f>INDEX(SLA_Policy!$D$2:$D$5,MATCH(F11659,SLA_Policy!$A$2:$A$5,0))</f>
        <v>72</v>
      </c>
      <c r="Y11659" s="9" t="str">
        <f>IF(E11659="Cancelled","Excluded",IF(D11659="",IF((SLA_Policy!$B$8-B11659)*24&gt;X11659,"Open - Breached","Open - On Track"),IF((D11659-B11659)*24&lt;=X11659,"Met","Breached")))</f>
        <v>Met</v>
      </c>
    </row>
    <row r="11660" spans="1:25" x14ac:dyDescent="0.25">
      <c r="A11660" s="9" t="s">
        <v>16398</v>
      </c>
      <c r="B11660" s="23">
        <v>46254.452083333301</v>
      </c>
      <c r="C11660" s="23">
        <v>46254.471527777801</v>
      </c>
      <c r="D11660" s="23">
        <v>46254.620833333298</v>
      </c>
      <c r="E11660" s="9" t="s">
        <v>212</v>
      </c>
      <c r="F11660" s="9" t="s">
        <v>188</v>
      </c>
      <c r="G11660" s="9" t="s">
        <v>213</v>
      </c>
      <c r="H11660" s="9" t="s">
        <v>162</v>
      </c>
      <c r="I11660" s="9" t="s">
        <v>345</v>
      </c>
      <c r="J11660" s="9" t="s">
        <v>3910</v>
      </c>
      <c r="K11660" s="9" t="s">
        <v>239</v>
      </c>
      <c r="L11660" s="9" t="s">
        <v>104</v>
      </c>
      <c r="M11660" s="9" t="s">
        <v>2150</v>
      </c>
      <c r="N11660" s="9" t="s">
        <v>196</v>
      </c>
      <c r="O11660" s="9" t="s">
        <v>116</v>
      </c>
      <c r="P11660" s="9" t="s">
        <v>258</v>
      </c>
      <c r="Q11660" s="9" t="s">
        <v>219</v>
      </c>
      <c r="R11660" s="9">
        <v>0</v>
      </c>
      <c r="S11660" s="9">
        <v>24</v>
      </c>
      <c r="U11660" s="9" t="s">
        <v>140</v>
      </c>
      <c r="V11660" s="9" t="s">
        <v>16310</v>
      </c>
      <c r="X11660" s="9">
        <f>INDEX(SLA_Policy!$D$2:$D$5,MATCH(F11660,SLA_Policy!$A$2:$A$5,0))</f>
        <v>72</v>
      </c>
      <c r="Y11660" s="9" t="str">
        <f>IF(E11660="Cancelled","Excluded",IF(D11660="",IF((SLA_Policy!$B$8-B11660)*24&gt;X11660,"Open - Breached","Open - On Track"),IF((D11660-B11660)*24&lt;=X11660,"Met","Breached")))</f>
        <v>Met</v>
      </c>
    </row>
    <row r="11661" spans="1:25" x14ac:dyDescent="0.25">
      <c r="A11661" s="9" t="s">
        <v>16399</v>
      </c>
      <c r="B11661" s="23">
        <v>46254.4555555556</v>
      </c>
      <c r="C11661" s="23">
        <v>46254.476388888899</v>
      </c>
      <c r="D11661" s="23">
        <v>46255.355555555601</v>
      </c>
      <c r="E11661" s="9" t="s">
        <v>212</v>
      </c>
      <c r="F11661" s="9" t="s">
        <v>189</v>
      </c>
      <c r="G11661" s="9" t="s">
        <v>213</v>
      </c>
      <c r="H11661" s="9" t="s">
        <v>162</v>
      </c>
      <c r="I11661" s="9" t="s">
        <v>345</v>
      </c>
      <c r="J11661" s="9" t="s">
        <v>4475</v>
      </c>
      <c r="K11661" s="9" t="s">
        <v>303</v>
      </c>
      <c r="L11661" s="9" t="s">
        <v>216</v>
      </c>
      <c r="M11661" s="9" t="s">
        <v>499</v>
      </c>
      <c r="N11661" s="9" t="s">
        <v>197</v>
      </c>
      <c r="O11661" s="9" t="s">
        <v>179</v>
      </c>
      <c r="P11661" s="9" t="s">
        <v>337</v>
      </c>
      <c r="Q11661" s="9" t="s">
        <v>219</v>
      </c>
      <c r="R11661" s="9">
        <v>0</v>
      </c>
      <c r="S11661" s="9">
        <v>20</v>
      </c>
      <c r="U11661" s="9" t="s">
        <v>140</v>
      </c>
      <c r="V11661" s="9" t="s">
        <v>16310</v>
      </c>
      <c r="W11661" s="9">
        <v>5</v>
      </c>
      <c r="X11661" s="9">
        <f>INDEX(SLA_Policy!$D$2:$D$5,MATCH(F11661,SLA_Policy!$A$2:$A$5,0))</f>
        <v>120</v>
      </c>
      <c r="Y11661" s="9" t="str">
        <f>IF(E11661="Cancelled","Excluded",IF(D11661="",IF((SLA_Policy!$B$8-B11661)*24&gt;X11661,"Open - Breached","Open - On Track"),IF((D11661-B11661)*24&lt;=X11661,"Met","Breached")))</f>
        <v>Met</v>
      </c>
    </row>
    <row r="11662" spans="1:25" x14ac:dyDescent="0.25">
      <c r="A11662" s="9" t="s">
        <v>16400</v>
      </c>
      <c r="B11662" s="23">
        <v>46254.457638888904</v>
      </c>
      <c r="C11662" s="23">
        <v>46254.649305555598</v>
      </c>
      <c r="D11662" s="23">
        <v>46254.659722222197</v>
      </c>
      <c r="E11662" s="9" t="s">
        <v>212</v>
      </c>
      <c r="F11662" s="9" t="s">
        <v>189</v>
      </c>
      <c r="G11662" s="9" t="s">
        <v>213</v>
      </c>
      <c r="H11662" s="9" t="s">
        <v>162</v>
      </c>
      <c r="I11662" s="9" t="s">
        <v>393</v>
      </c>
      <c r="J11662" s="9" t="s">
        <v>1326</v>
      </c>
      <c r="K11662" s="9" t="s">
        <v>215</v>
      </c>
      <c r="L11662" s="9" t="s">
        <v>371</v>
      </c>
      <c r="M11662" s="9" t="s">
        <v>2366</v>
      </c>
      <c r="N11662" s="9" t="s">
        <v>197</v>
      </c>
      <c r="O11662" s="9" t="s">
        <v>179</v>
      </c>
      <c r="P11662" s="9" t="s">
        <v>264</v>
      </c>
      <c r="Q11662" s="9" t="s">
        <v>219</v>
      </c>
      <c r="R11662" s="9">
        <v>0</v>
      </c>
      <c r="S11662" s="9">
        <v>18</v>
      </c>
      <c r="U11662" s="9" t="s">
        <v>376</v>
      </c>
      <c r="X11662" s="9">
        <f>INDEX(SLA_Policy!$D$2:$D$5,MATCH(F11662,SLA_Policy!$A$2:$A$5,0))</f>
        <v>120</v>
      </c>
      <c r="Y11662" s="9" t="str">
        <f>IF(E11662="Cancelled","Excluded",IF(D11662="",IF((SLA_Policy!$B$8-B11662)*24&gt;X11662,"Open - Breached","Open - On Track"),IF((D11662-B11662)*24&lt;=X11662,"Met","Breached")))</f>
        <v>Met</v>
      </c>
    </row>
    <row r="11663" spans="1:25" x14ac:dyDescent="0.25">
      <c r="A11663" s="9" t="s">
        <v>16401</v>
      </c>
      <c r="B11663" s="23">
        <v>46254.461111111101</v>
      </c>
      <c r="C11663" s="23">
        <v>46254.6</v>
      </c>
      <c r="D11663" s="23">
        <v>46254.614583333299</v>
      </c>
      <c r="E11663" s="9" t="s">
        <v>212</v>
      </c>
      <c r="F11663" s="9" t="s">
        <v>188</v>
      </c>
      <c r="G11663" s="9" t="s">
        <v>213</v>
      </c>
      <c r="H11663" s="9" t="s">
        <v>164</v>
      </c>
      <c r="I11663" s="9" t="s">
        <v>339</v>
      </c>
      <c r="J11663" s="9" t="s">
        <v>3769</v>
      </c>
      <c r="K11663" s="9" t="s">
        <v>303</v>
      </c>
      <c r="L11663" s="9" t="s">
        <v>371</v>
      </c>
      <c r="M11663" s="9" t="s">
        <v>1570</v>
      </c>
      <c r="N11663" s="9" t="s">
        <v>197</v>
      </c>
      <c r="O11663" s="9" t="s">
        <v>116</v>
      </c>
      <c r="P11663" s="9" t="s">
        <v>551</v>
      </c>
      <c r="Q11663" s="9" t="s">
        <v>219</v>
      </c>
      <c r="R11663" s="9">
        <v>0</v>
      </c>
      <c r="S11663" s="9">
        <v>13</v>
      </c>
      <c r="T11663" s="9" t="s">
        <v>343</v>
      </c>
      <c r="U11663" s="9" t="s">
        <v>376</v>
      </c>
      <c r="X11663" s="9">
        <f>INDEX(SLA_Policy!$D$2:$D$5,MATCH(F11663,SLA_Policy!$A$2:$A$5,0))</f>
        <v>72</v>
      </c>
      <c r="Y11663" s="9" t="str">
        <f>IF(E11663="Cancelled","Excluded",IF(D11663="",IF((SLA_Policy!$B$8-B11663)*24&gt;X11663,"Open - Breached","Open - On Track"),IF((D11663-B11663)*24&lt;=X11663,"Met","Breached")))</f>
        <v>Met</v>
      </c>
    </row>
    <row r="11664" spans="1:25" x14ac:dyDescent="0.25">
      <c r="A11664" s="9" t="s">
        <v>16402</v>
      </c>
      <c r="B11664" s="23">
        <v>46254.462500000001</v>
      </c>
      <c r="C11664" s="23">
        <v>46254.465277777803</v>
      </c>
      <c r="D11664" s="23">
        <v>46254.744444444397</v>
      </c>
      <c r="E11664" s="9" t="s">
        <v>212</v>
      </c>
      <c r="F11664" s="9" t="s">
        <v>188</v>
      </c>
      <c r="G11664" s="9" t="s">
        <v>236</v>
      </c>
      <c r="H11664" s="9" t="s">
        <v>164</v>
      </c>
      <c r="I11664" s="9" t="s">
        <v>421</v>
      </c>
      <c r="J11664" s="9" t="s">
        <v>902</v>
      </c>
      <c r="K11664" s="9" t="s">
        <v>215</v>
      </c>
      <c r="L11664" s="9" t="s">
        <v>270</v>
      </c>
      <c r="M11664" s="9" t="s">
        <v>1218</v>
      </c>
      <c r="N11664" s="9" t="s">
        <v>198</v>
      </c>
      <c r="O11664" s="9" t="s">
        <v>180</v>
      </c>
      <c r="P11664" s="9" t="s">
        <v>318</v>
      </c>
      <c r="Q11664" s="9" t="s">
        <v>219</v>
      </c>
      <c r="R11664" s="9">
        <v>0</v>
      </c>
      <c r="S11664" s="9">
        <v>28</v>
      </c>
      <c r="T11664" s="9" t="s">
        <v>464</v>
      </c>
      <c r="U11664" s="9" t="s">
        <v>242</v>
      </c>
      <c r="W11664" s="9">
        <v>5</v>
      </c>
      <c r="X11664" s="9">
        <f>INDEX(SLA_Policy!$D$2:$D$5,MATCH(F11664,SLA_Policy!$A$2:$A$5,0))</f>
        <v>72</v>
      </c>
      <c r="Y11664" s="9" t="str">
        <f>IF(E11664="Cancelled","Excluded",IF(D11664="",IF((SLA_Policy!$B$8-B11664)*24&gt;X11664,"Open - Breached","Open - On Track"),IF((D11664-B11664)*24&lt;=X11664,"Met","Breached")))</f>
        <v>Met</v>
      </c>
    </row>
    <row r="11665" spans="1:25" x14ac:dyDescent="0.25">
      <c r="A11665" s="9" t="s">
        <v>16403</v>
      </c>
      <c r="B11665" s="23">
        <v>46254.472222222197</v>
      </c>
      <c r="C11665" s="23">
        <v>46254.492361111101</v>
      </c>
      <c r="D11665" s="23">
        <v>46254.739583333299</v>
      </c>
      <c r="E11665" s="9" t="s">
        <v>212</v>
      </c>
      <c r="F11665" s="9" t="s">
        <v>189</v>
      </c>
      <c r="G11665" s="9" t="s">
        <v>236</v>
      </c>
      <c r="H11665" s="9" t="s">
        <v>167</v>
      </c>
      <c r="I11665" s="9" t="s">
        <v>255</v>
      </c>
      <c r="J11665" s="9" t="s">
        <v>16404</v>
      </c>
      <c r="K11665" s="9" t="s">
        <v>276</v>
      </c>
      <c r="L11665" s="9" t="s">
        <v>12094</v>
      </c>
      <c r="M11665" s="9" t="s">
        <v>12444</v>
      </c>
      <c r="N11665" s="9" t="s">
        <v>196</v>
      </c>
      <c r="O11665" s="9" t="s">
        <v>176</v>
      </c>
      <c r="P11665" s="9" t="s">
        <v>503</v>
      </c>
      <c r="Q11665" s="9" t="s">
        <v>219</v>
      </c>
      <c r="R11665" s="9">
        <v>0</v>
      </c>
      <c r="S11665" s="9">
        <v>21</v>
      </c>
      <c r="U11665" s="9" t="s">
        <v>242</v>
      </c>
      <c r="X11665" s="9">
        <f>INDEX(SLA_Policy!$D$2:$D$5,MATCH(F11665,SLA_Policy!$A$2:$A$5,0))</f>
        <v>120</v>
      </c>
      <c r="Y11665" s="9" t="str">
        <f>IF(E11665="Cancelled","Excluded",IF(D11665="",IF((SLA_Policy!$B$8-B11665)*24&gt;X11665,"Open - Breached","Open - On Track"),IF((D11665-B11665)*24&lt;=X11665,"Met","Breached")))</f>
        <v>Met</v>
      </c>
    </row>
    <row r="11666" spans="1:25" x14ac:dyDescent="0.25">
      <c r="A11666" s="9" t="s">
        <v>16405</v>
      </c>
      <c r="B11666" s="23">
        <v>46254.478472222203</v>
      </c>
      <c r="C11666" s="23">
        <v>46254.481249999997</v>
      </c>
      <c r="D11666" s="23">
        <v>46255.355555555601</v>
      </c>
      <c r="E11666" s="9" t="s">
        <v>212</v>
      </c>
      <c r="F11666" s="9" t="s">
        <v>188</v>
      </c>
      <c r="G11666" s="9" t="s">
        <v>213</v>
      </c>
      <c r="H11666" s="9" t="s">
        <v>162</v>
      </c>
      <c r="I11666" s="9" t="s">
        <v>345</v>
      </c>
      <c r="J11666" s="9" t="s">
        <v>1501</v>
      </c>
      <c r="K11666" s="9" t="s">
        <v>215</v>
      </c>
      <c r="L11666" s="9" t="s">
        <v>293</v>
      </c>
      <c r="M11666" s="9" t="s">
        <v>2329</v>
      </c>
      <c r="N11666" s="9" t="s">
        <v>198</v>
      </c>
      <c r="O11666" s="9" t="s">
        <v>116</v>
      </c>
      <c r="P11666" s="9" t="s">
        <v>551</v>
      </c>
      <c r="Q11666" s="9" t="s">
        <v>219</v>
      </c>
      <c r="R11666" s="9">
        <v>0</v>
      </c>
      <c r="S11666" s="9">
        <v>16</v>
      </c>
      <c r="U11666" s="9" t="s">
        <v>140</v>
      </c>
      <c r="V11666" s="9" t="s">
        <v>16310</v>
      </c>
      <c r="W11666" s="9">
        <v>4</v>
      </c>
      <c r="X11666" s="9">
        <f>INDEX(SLA_Policy!$D$2:$D$5,MATCH(F11666,SLA_Policy!$A$2:$A$5,0))</f>
        <v>72</v>
      </c>
      <c r="Y11666" s="9" t="str">
        <f>IF(E11666="Cancelled","Excluded",IF(D11666="",IF((SLA_Policy!$B$8-B11666)*24&gt;X11666,"Open - Breached","Open - On Track"),IF((D11666-B11666)*24&lt;=X11666,"Met","Breached")))</f>
        <v>Met</v>
      </c>
    </row>
    <row r="11667" spans="1:25" x14ac:dyDescent="0.25">
      <c r="A11667" s="9" t="s">
        <v>16406</v>
      </c>
      <c r="B11667" s="23">
        <v>46254.497916666704</v>
      </c>
      <c r="C11667" s="23">
        <v>46254.551388888904</v>
      </c>
      <c r="D11667" s="23">
        <v>46258.367361111101</v>
      </c>
      <c r="E11667" s="9" t="s">
        <v>212</v>
      </c>
      <c r="F11667" s="9" t="s">
        <v>188</v>
      </c>
      <c r="G11667" s="9" t="s">
        <v>213</v>
      </c>
      <c r="H11667" s="9" t="s">
        <v>162</v>
      </c>
      <c r="I11667" s="9" t="s">
        <v>345</v>
      </c>
      <c r="J11667" s="9" t="s">
        <v>4931</v>
      </c>
      <c r="K11667" s="9" t="s">
        <v>246</v>
      </c>
      <c r="L11667" s="9" t="s">
        <v>216</v>
      </c>
      <c r="M11667" s="9" t="s">
        <v>2532</v>
      </c>
      <c r="N11667" s="9" t="s">
        <v>197</v>
      </c>
      <c r="O11667" s="9" t="s">
        <v>179</v>
      </c>
      <c r="P11667" s="9" t="s">
        <v>264</v>
      </c>
      <c r="Q11667" s="9" t="s">
        <v>219</v>
      </c>
      <c r="R11667" s="9">
        <v>1</v>
      </c>
      <c r="S11667" s="9">
        <v>61</v>
      </c>
      <c r="U11667" s="9" t="s">
        <v>140</v>
      </c>
      <c r="V11667" s="9" t="s">
        <v>16310</v>
      </c>
      <c r="W11667" s="9">
        <v>3</v>
      </c>
      <c r="X11667" s="9">
        <f>INDEX(SLA_Policy!$D$2:$D$5,MATCH(F11667,SLA_Policy!$A$2:$A$5,0))</f>
        <v>72</v>
      </c>
      <c r="Y11667" s="9" t="str">
        <f>IF(E11667="Cancelled","Excluded",IF(D11667="",IF((SLA_Policy!$B$8-B11667)*24&gt;X11667,"Open - Breached","Open - On Track"),IF((D11667-B11667)*24&lt;=X11667,"Met","Breached")))</f>
        <v>Breached</v>
      </c>
    </row>
    <row r="11668" spans="1:25" x14ac:dyDescent="0.25">
      <c r="A11668" s="9" t="s">
        <v>16407</v>
      </c>
      <c r="B11668" s="23">
        <v>46254.499305555597</v>
      </c>
      <c r="C11668" s="23">
        <v>46254.547222222202</v>
      </c>
      <c r="D11668" s="23">
        <v>46255.578472222202</v>
      </c>
      <c r="E11668" s="9" t="s">
        <v>212</v>
      </c>
      <c r="F11668" s="9" t="s">
        <v>189</v>
      </c>
      <c r="G11668" s="9" t="s">
        <v>236</v>
      </c>
      <c r="H11668" s="9" t="s">
        <v>167</v>
      </c>
      <c r="I11668" s="9" t="s">
        <v>255</v>
      </c>
      <c r="J11668" s="9" t="s">
        <v>3836</v>
      </c>
      <c r="K11668" s="9" t="s">
        <v>246</v>
      </c>
      <c r="L11668" s="9" t="s">
        <v>270</v>
      </c>
      <c r="M11668" s="9" t="s">
        <v>4753</v>
      </c>
      <c r="N11668" s="9" t="s">
        <v>196</v>
      </c>
      <c r="O11668" s="9" t="s">
        <v>176</v>
      </c>
      <c r="P11668" s="9" t="s">
        <v>570</v>
      </c>
      <c r="Q11668" s="9" t="s">
        <v>219</v>
      </c>
      <c r="R11668" s="9">
        <v>0</v>
      </c>
      <c r="S11668" s="9">
        <v>12</v>
      </c>
      <c r="U11668" s="9" t="s">
        <v>242</v>
      </c>
      <c r="X11668" s="9">
        <f>INDEX(SLA_Policy!$D$2:$D$5,MATCH(F11668,SLA_Policy!$A$2:$A$5,0))</f>
        <v>120</v>
      </c>
      <c r="Y11668" s="9" t="str">
        <f>IF(E11668="Cancelled","Excluded",IF(D11668="",IF((SLA_Policy!$B$8-B11668)*24&gt;X11668,"Open - Breached","Open - On Track"),IF((D11668-B11668)*24&lt;=X11668,"Met","Breached")))</f>
        <v>Met</v>
      </c>
    </row>
    <row r="11669" spans="1:25" x14ac:dyDescent="0.25">
      <c r="A11669" s="9" t="s">
        <v>16408</v>
      </c>
      <c r="B11669" s="23">
        <v>46254.502083333296</v>
      </c>
      <c r="C11669" s="23">
        <v>46254.532638888901</v>
      </c>
      <c r="D11669" s="23">
        <v>46254.612500000003</v>
      </c>
      <c r="E11669" s="9" t="s">
        <v>212</v>
      </c>
      <c r="F11669" s="9" t="s">
        <v>189</v>
      </c>
      <c r="G11669" s="9" t="s">
        <v>213</v>
      </c>
      <c r="H11669" s="9" t="s">
        <v>161</v>
      </c>
      <c r="I11669" s="9" t="s">
        <v>389</v>
      </c>
      <c r="J11669" s="9" t="s">
        <v>2038</v>
      </c>
      <c r="K11669" s="9" t="s">
        <v>225</v>
      </c>
      <c r="L11669" s="9" t="s">
        <v>216</v>
      </c>
      <c r="M11669" s="9" t="s">
        <v>5407</v>
      </c>
      <c r="N11669" s="9" t="s">
        <v>197</v>
      </c>
      <c r="O11669" s="9" t="s">
        <v>116</v>
      </c>
      <c r="P11669" s="9" t="s">
        <v>342</v>
      </c>
      <c r="Q11669" s="9" t="s">
        <v>219</v>
      </c>
      <c r="R11669" s="9">
        <v>0</v>
      </c>
      <c r="S11669" s="9">
        <v>3</v>
      </c>
      <c r="U11669" s="9" t="s">
        <v>266</v>
      </c>
      <c r="X11669" s="9">
        <f>INDEX(SLA_Policy!$D$2:$D$5,MATCH(F11669,SLA_Policy!$A$2:$A$5,0))</f>
        <v>120</v>
      </c>
      <c r="Y11669" s="9" t="str">
        <f>IF(E11669="Cancelled","Excluded",IF(D11669="",IF((SLA_Policy!$B$8-B11669)*24&gt;X11669,"Open - Breached","Open - On Track"),IF((D11669-B11669)*24&lt;=X11669,"Met","Breached")))</f>
        <v>Met</v>
      </c>
    </row>
    <row r="11670" spans="1:25" x14ac:dyDescent="0.25">
      <c r="A11670" s="9" t="s">
        <v>16409</v>
      </c>
      <c r="B11670" s="23">
        <v>46254.5131944444</v>
      </c>
      <c r="C11670" s="23">
        <v>46254.528472222199</v>
      </c>
      <c r="E11670" s="9" t="s">
        <v>14153</v>
      </c>
      <c r="F11670" s="9" t="s">
        <v>189</v>
      </c>
      <c r="G11670" s="9" t="s">
        <v>236</v>
      </c>
      <c r="H11670" s="9" t="s">
        <v>161</v>
      </c>
      <c r="I11670" s="9" t="s">
        <v>237</v>
      </c>
      <c r="J11670" s="9" t="s">
        <v>13910</v>
      </c>
      <c r="K11670" s="9" t="s">
        <v>303</v>
      </c>
      <c r="L11670" s="9" t="s">
        <v>282</v>
      </c>
      <c r="M11670" s="9" t="s">
        <v>1678</v>
      </c>
      <c r="N11670" s="9" t="s">
        <v>198</v>
      </c>
      <c r="O11670" s="9" t="s">
        <v>177</v>
      </c>
      <c r="P11670" s="9" t="s">
        <v>241</v>
      </c>
      <c r="Q11670" s="9" t="s">
        <v>273</v>
      </c>
      <c r="R11670" s="9">
        <v>0</v>
      </c>
      <c r="S11670" s="9">
        <v>21</v>
      </c>
      <c r="X11670" s="9">
        <f>INDEX(SLA_Policy!$D$2:$D$5,MATCH(F11670,SLA_Policy!$A$2:$A$5,0))</f>
        <v>120</v>
      </c>
      <c r="Y11670" s="9" t="str">
        <f>IF(E11670="Cancelled","Excluded",IF(D11670="",IF((SLA_Policy!$B$8-B11670)*24&gt;X11670,"Open - Breached","Open - On Track"),IF((D11670-B11670)*24&lt;=X11670,"Met","Breached")))</f>
        <v>Open - Breached</v>
      </c>
    </row>
    <row r="11671" spans="1:25" x14ac:dyDescent="0.25">
      <c r="A11671" s="9" t="s">
        <v>16410</v>
      </c>
      <c r="B11671" s="23">
        <v>46254.540972222203</v>
      </c>
      <c r="C11671" s="23">
        <v>46254.620833333298</v>
      </c>
      <c r="D11671" s="23">
        <v>46255.336111111101</v>
      </c>
      <c r="E11671" s="9" t="s">
        <v>212</v>
      </c>
      <c r="F11671" s="9" t="s">
        <v>188</v>
      </c>
      <c r="G11671" s="9" t="s">
        <v>213</v>
      </c>
      <c r="H11671" s="9" t="s">
        <v>162</v>
      </c>
      <c r="I11671" s="9" t="s">
        <v>393</v>
      </c>
      <c r="J11671" s="9" t="s">
        <v>16411</v>
      </c>
      <c r="K11671" s="9" t="s">
        <v>215</v>
      </c>
      <c r="L11671" s="9" t="s">
        <v>351</v>
      </c>
      <c r="M11671" s="9" t="s">
        <v>990</v>
      </c>
      <c r="N11671" s="9" t="s">
        <v>196</v>
      </c>
      <c r="O11671" s="9" t="s">
        <v>116</v>
      </c>
      <c r="P11671" s="9" t="s">
        <v>295</v>
      </c>
      <c r="Q11671" s="9" t="s">
        <v>219</v>
      </c>
      <c r="R11671" s="9">
        <v>0</v>
      </c>
      <c r="S11671" s="9">
        <v>22</v>
      </c>
      <c r="U11671" s="9" t="s">
        <v>266</v>
      </c>
      <c r="X11671" s="9">
        <f>INDEX(SLA_Policy!$D$2:$D$5,MATCH(F11671,SLA_Policy!$A$2:$A$5,0))</f>
        <v>72</v>
      </c>
      <c r="Y11671" s="9" t="str">
        <f>IF(E11671="Cancelled","Excluded",IF(D11671="",IF((SLA_Policy!$B$8-B11671)*24&gt;X11671,"Open - Breached","Open - On Track"),IF((D11671-B11671)*24&lt;=X11671,"Met","Breached")))</f>
        <v>Met</v>
      </c>
    </row>
    <row r="11672" spans="1:25" x14ac:dyDescent="0.25">
      <c r="A11672" s="9" t="s">
        <v>16412</v>
      </c>
      <c r="B11672" s="23">
        <v>46254.541666666701</v>
      </c>
      <c r="C11672" s="23">
        <v>46254.543055555601</v>
      </c>
      <c r="D11672" s="23">
        <v>46254.727083333302</v>
      </c>
      <c r="E11672" s="9" t="s">
        <v>212</v>
      </c>
      <c r="F11672" s="9" t="s">
        <v>188</v>
      </c>
      <c r="G11672" s="9" t="s">
        <v>213</v>
      </c>
      <c r="H11672" s="9" t="s">
        <v>162</v>
      </c>
      <c r="I11672" s="9" t="s">
        <v>393</v>
      </c>
      <c r="J11672" s="9" t="s">
        <v>1326</v>
      </c>
      <c r="K11672" s="9" t="s">
        <v>215</v>
      </c>
      <c r="L11672" s="9" t="s">
        <v>311</v>
      </c>
      <c r="M11672" s="9" t="s">
        <v>538</v>
      </c>
      <c r="N11672" s="9" t="s">
        <v>198</v>
      </c>
      <c r="O11672" s="9" t="s">
        <v>179</v>
      </c>
      <c r="P11672" s="9" t="s">
        <v>264</v>
      </c>
      <c r="Q11672" s="9" t="s">
        <v>219</v>
      </c>
      <c r="R11672" s="9">
        <v>0</v>
      </c>
      <c r="S11672" s="9">
        <v>21</v>
      </c>
      <c r="U11672" s="9" t="s">
        <v>661</v>
      </c>
      <c r="W11672" s="9">
        <v>4</v>
      </c>
      <c r="X11672" s="9">
        <f>INDEX(SLA_Policy!$D$2:$D$5,MATCH(F11672,SLA_Policy!$A$2:$A$5,0))</f>
        <v>72</v>
      </c>
      <c r="Y11672" s="9" t="str">
        <f>IF(E11672="Cancelled","Excluded",IF(D11672="",IF((SLA_Policy!$B$8-B11672)*24&gt;X11672,"Open - Breached","Open - On Track"),IF((D11672-B11672)*24&lt;=X11672,"Met","Breached")))</f>
        <v>Met</v>
      </c>
    </row>
    <row r="11673" spans="1:25" x14ac:dyDescent="0.25">
      <c r="A11673" s="9" t="s">
        <v>16413</v>
      </c>
      <c r="B11673" s="23">
        <v>46254.547222222202</v>
      </c>
      <c r="C11673" s="23">
        <v>46255.350694444503</v>
      </c>
      <c r="D11673" s="23">
        <v>46255.361111111102</v>
      </c>
      <c r="E11673" s="9" t="s">
        <v>212</v>
      </c>
      <c r="F11673" s="9" t="s">
        <v>189</v>
      </c>
      <c r="G11673" s="9" t="s">
        <v>213</v>
      </c>
      <c r="H11673" s="9" t="s">
        <v>162</v>
      </c>
      <c r="I11673" s="9" t="s">
        <v>345</v>
      </c>
      <c r="J11673" s="9" t="s">
        <v>3017</v>
      </c>
      <c r="K11673" s="9" t="s">
        <v>215</v>
      </c>
      <c r="L11673" s="9" t="s">
        <v>311</v>
      </c>
      <c r="M11673" s="9" t="s">
        <v>2842</v>
      </c>
      <c r="N11673" s="9" t="s">
        <v>197</v>
      </c>
      <c r="O11673" s="9" t="s">
        <v>116</v>
      </c>
      <c r="P11673" s="9" t="s">
        <v>258</v>
      </c>
      <c r="Q11673" s="9" t="s">
        <v>219</v>
      </c>
      <c r="R11673" s="9">
        <v>0</v>
      </c>
      <c r="S11673" s="9">
        <v>16</v>
      </c>
      <c r="U11673" s="9" t="s">
        <v>140</v>
      </c>
      <c r="V11673" s="9" t="s">
        <v>16310</v>
      </c>
      <c r="X11673" s="9">
        <f>INDEX(SLA_Policy!$D$2:$D$5,MATCH(F11673,SLA_Policy!$A$2:$A$5,0))</f>
        <v>120</v>
      </c>
      <c r="Y11673" s="9" t="str">
        <f>IF(E11673="Cancelled","Excluded",IF(D11673="",IF((SLA_Policy!$B$8-B11673)*24&gt;X11673,"Open - Breached","Open - On Track"),IF((D11673-B11673)*24&lt;=X11673,"Met","Breached")))</f>
        <v>Met</v>
      </c>
    </row>
    <row r="11674" spans="1:25" x14ac:dyDescent="0.25">
      <c r="A11674" s="9" t="s">
        <v>16414</v>
      </c>
      <c r="B11674" s="23">
        <v>46254.561111111099</v>
      </c>
      <c r="C11674" s="23">
        <v>46254.566666666702</v>
      </c>
      <c r="D11674" s="23">
        <v>46255.309027777803</v>
      </c>
      <c r="E11674" s="9" t="s">
        <v>212</v>
      </c>
      <c r="F11674" s="9" t="s">
        <v>189</v>
      </c>
      <c r="G11674" s="9" t="s">
        <v>213</v>
      </c>
      <c r="H11674" s="9" t="s">
        <v>165</v>
      </c>
      <c r="I11674" s="9" t="s">
        <v>567</v>
      </c>
      <c r="J11674" s="9" t="s">
        <v>16415</v>
      </c>
      <c r="K11674" s="9" t="s">
        <v>246</v>
      </c>
      <c r="L11674" s="9" t="s">
        <v>104</v>
      </c>
      <c r="M11674" s="9" t="s">
        <v>6159</v>
      </c>
      <c r="N11674" s="9" t="s">
        <v>198</v>
      </c>
      <c r="O11674" s="9" t="s">
        <v>176</v>
      </c>
      <c r="P11674" s="9" t="s">
        <v>1159</v>
      </c>
      <c r="Q11674" s="9" t="s">
        <v>219</v>
      </c>
      <c r="R11674" s="9">
        <v>0</v>
      </c>
      <c r="S11674" s="9">
        <v>40</v>
      </c>
      <c r="U11674" s="9" t="s">
        <v>376</v>
      </c>
      <c r="X11674" s="9">
        <f>INDEX(SLA_Policy!$D$2:$D$5,MATCH(F11674,SLA_Policy!$A$2:$A$5,0))</f>
        <v>120</v>
      </c>
      <c r="Y11674" s="9" t="str">
        <f>IF(E11674="Cancelled","Excluded",IF(D11674="",IF((SLA_Policy!$B$8-B11674)*24&gt;X11674,"Open - Breached","Open - On Track"),IF((D11674-B11674)*24&lt;=X11674,"Met","Breached")))</f>
        <v>Met</v>
      </c>
    </row>
    <row r="11675" spans="1:25" x14ac:dyDescent="0.25">
      <c r="A11675" s="9" t="s">
        <v>16416</v>
      </c>
      <c r="B11675" s="23">
        <v>46254.565972222197</v>
      </c>
      <c r="C11675" s="23">
        <v>46254.568055555603</v>
      </c>
      <c r="D11675" s="23">
        <v>46255.655555555597</v>
      </c>
      <c r="E11675" s="9" t="s">
        <v>212</v>
      </c>
      <c r="F11675" s="9" t="s">
        <v>188</v>
      </c>
      <c r="G11675" s="9" t="s">
        <v>213</v>
      </c>
      <c r="H11675" s="9" t="s">
        <v>88</v>
      </c>
      <c r="I11675" s="9" t="s">
        <v>92</v>
      </c>
      <c r="J11675" s="9" t="s">
        <v>413</v>
      </c>
      <c r="K11675" s="9" t="s">
        <v>262</v>
      </c>
      <c r="L11675" s="9" t="s">
        <v>270</v>
      </c>
      <c r="M11675" s="9" t="s">
        <v>2080</v>
      </c>
      <c r="N11675" s="9" t="s">
        <v>198</v>
      </c>
      <c r="O11675" s="9" t="s">
        <v>178</v>
      </c>
      <c r="P11675" s="9" t="s">
        <v>321</v>
      </c>
      <c r="Q11675" s="9" t="s">
        <v>219</v>
      </c>
      <c r="R11675" s="9">
        <v>0</v>
      </c>
      <c r="S11675" s="9">
        <v>34</v>
      </c>
      <c r="T11675" s="9" t="s">
        <v>322</v>
      </c>
      <c r="U11675" s="9" t="s">
        <v>376</v>
      </c>
      <c r="X11675" s="9">
        <f>INDEX(SLA_Policy!$D$2:$D$5,MATCH(F11675,SLA_Policy!$A$2:$A$5,0))</f>
        <v>72</v>
      </c>
      <c r="Y11675" s="9" t="str">
        <f>IF(E11675="Cancelled","Excluded",IF(D11675="",IF((SLA_Policy!$B$8-B11675)*24&gt;X11675,"Open - Breached","Open - On Track"),IF((D11675-B11675)*24&lt;=X11675,"Met","Breached")))</f>
        <v>Met</v>
      </c>
    </row>
    <row r="11676" spans="1:25" x14ac:dyDescent="0.25">
      <c r="A11676" s="9" t="s">
        <v>16417</v>
      </c>
      <c r="B11676" s="23">
        <v>46254.5756944444</v>
      </c>
      <c r="C11676" s="23">
        <v>46254.589583333298</v>
      </c>
      <c r="D11676" s="23">
        <v>46254.761805555601</v>
      </c>
      <c r="E11676" s="9" t="s">
        <v>212</v>
      </c>
      <c r="F11676" s="9" t="s">
        <v>189</v>
      </c>
      <c r="G11676" s="9" t="s">
        <v>213</v>
      </c>
      <c r="H11676" s="9" t="s">
        <v>88</v>
      </c>
      <c r="I11676" s="9" t="s">
        <v>92</v>
      </c>
      <c r="J11676" s="9" t="s">
        <v>413</v>
      </c>
      <c r="K11676" s="9" t="s">
        <v>246</v>
      </c>
      <c r="L11676" s="9" t="s">
        <v>270</v>
      </c>
      <c r="M11676" s="9" t="s">
        <v>3541</v>
      </c>
      <c r="N11676" s="9" t="s">
        <v>200</v>
      </c>
      <c r="O11676" s="9" t="s">
        <v>116</v>
      </c>
      <c r="P11676" s="9" t="s">
        <v>574</v>
      </c>
      <c r="Q11676" s="9" t="s">
        <v>219</v>
      </c>
      <c r="R11676" s="9">
        <v>0</v>
      </c>
      <c r="S11676" s="9">
        <v>14</v>
      </c>
      <c r="T11676" s="9" t="s">
        <v>220</v>
      </c>
      <c r="U11676" s="9" t="s">
        <v>266</v>
      </c>
      <c r="X11676" s="9">
        <f>INDEX(SLA_Policy!$D$2:$D$5,MATCH(F11676,SLA_Policy!$A$2:$A$5,0))</f>
        <v>120</v>
      </c>
      <c r="Y11676" s="9" t="str">
        <f>IF(E11676="Cancelled","Excluded",IF(D11676="",IF((SLA_Policy!$B$8-B11676)*24&gt;X11676,"Open - Breached","Open - On Track"),IF((D11676-B11676)*24&lt;=X11676,"Met","Breached")))</f>
        <v>Met</v>
      </c>
    </row>
    <row r="11677" spans="1:25" x14ac:dyDescent="0.25">
      <c r="A11677" s="9" t="s">
        <v>16418</v>
      </c>
      <c r="B11677" s="23">
        <v>46254.577083333301</v>
      </c>
      <c r="C11677" s="23">
        <v>46254.632638888899</v>
      </c>
      <c r="D11677" s="23">
        <v>46255.356249999997</v>
      </c>
      <c r="E11677" s="9" t="s">
        <v>212</v>
      </c>
      <c r="F11677" s="9" t="s">
        <v>188</v>
      </c>
      <c r="G11677" s="9" t="s">
        <v>213</v>
      </c>
      <c r="H11677" s="9" t="s">
        <v>162</v>
      </c>
      <c r="I11677" s="9" t="s">
        <v>345</v>
      </c>
      <c r="J11677" s="9" t="s">
        <v>1501</v>
      </c>
      <c r="K11677" s="9" t="s">
        <v>239</v>
      </c>
      <c r="L11677" s="9" t="s">
        <v>104</v>
      </c>
      <c r="M11677" s="9" t="s">
        <v>240</v>
      </c>
      <c r="N11677" s="9" t="s">
        <v>196</v>
      </c>
      <c r="O11677" s="9" t="s">
        <v>179</v>
      </c>
      <c r="P11677" s="9" t="s">
        <v>337</v>
      </c>
      <c r="Q11677" s="9" t="s">
        <v>219</v>
      </c>
      <c r="R11677" s="9">
        <v>0</v>
      </c>
      <c r="S11677" s="9">
        <v>32</v>
      </c>
      <c r="U11677" s="9" t="s">
        <v>266</v>
      </c>
      <c r="W11677" s="9">
        <v>4</v>
      </c>
      <c r="X11677" s="9">
        <f>INDEX(SLA_Policy!$D$2:$D$5,MATCH(F11677,SLA_Policy!$A$2:$A$5,0))</f>
        <v>72</v>
      </c>
      <c r="Y11677" s="9" t="str">
        <f>IF(E11677="Cancelled","Excluded",IF(D11677="",IF((SLA_Policy!$B$8-B11677)*24&gt;X11677,"Open - Breached","Open - On Track"),IF((D11677-B11677)*24&lt;=X11677,"Met","Breached")))</f>
        <v>Met</v>
      </c>
    </row>
    <row r="11678" spans="1:25" x14ac:dyDescent="0.25">
      <c r="A11678" s="9" t="s">
        <v>16419</v>
      </c>
      <c r="B11678" s="23">
        <v>46254.5805555556</v>
      </c>
      <c r="C11678" s="23">
        <v>46254.584027777797</v>
      </c>
      <c r="D11678" s="23">
        <v>46255.359722222202</v>
      </c>
      <c r="E11678" s="9" t="s">
        <v>212</v>
      </c>
      <c r="F11678" s="9" t="s">
        <v>188</v>
      </c>
      <c r="G11678" s="9" t="s">
        <v>213</v>
      </c>
      <c r="H11678" s="9" t="s">
        <v>162</v>
      </c>
      <c r="I11678" s="9" t="s">
        <v>244</v>
      </c>
      <c r="J11678" s="9" t="s">
        <v>9443</v>
      </c>
      <c r="K11678" s="9" t="s">
        <v>246</v>
      </c>
      <c r="L11678" s="9" t="s">
        <v>293</v>
      </c>
      <c r="M11678" s="9" t="s">
        <v>2071</v>
      </c>
      <c r="N11678" s="9" t="s">
        <v>198</v>
      </c>
      <c r="O11678" s="9" t="s">
        <v>179</v>
      </c>
      <c r="P11678" s="9" t="s">
        <v>337</v>
      </c>
      <c r="Q11678" s="9" t="s">
        <v>219</v>
      </c>
      <c r="R11678" s="9">
        <v>0</v>
      </c>
      <c r="S11678" s="9">
        <v>39</v>
      </c>
      <c r="U11678" s="9" t="s">
        <v>266</v>
      </c>
      <c r="X11678" s="9">
        <f>INDEX(SLA_Policy!$D$2:$D$5,MATCH(F11678,SLA_Policy!$A$2:$A$5,0))</f>
        <v>72</v>
      </c>
      <c r="Y11678" s="9" t="str">
        <f>IF(E11678="Cancelled","Excluded",IF(D11678="",IF((SLA_Policy!$B$8-B11678)*24&gt;X11678,"Open - Breached","Open - On Track"),IF((D11678-B11678)*24&lt;=X11678,"Met","Breached")))</f>
        <v>Met</v>
      </c>
    </row>
    <row r="11679" spans="1:25" x14ac:dyDescent="0.25">
      <c r="A11679" s="9" t="s">
        <v>16420</v>
      </c>
      <c r="B11679" s="23">
        <v>46254.591666666704</v>
      </c>
      <c r="C11679" s="23">
        <v>46254.6965277778</v>
      </c>
      <c r="D11679" s="23">
        <v>46255.375694444498</v>
      </c>
      <c r="E11679" s="9" t="s">
        <v>212</v>
      </c>
      <c r="F11679" s="9" t="s">
        <v>188</v>
      </c>
      <c r="G11679" s="9" t="s">
        <v>213</v>
      </c>
      <c r="H11679" s="9" t="s">
        <v>88</v>
      </c>
      <c r="I11679" s="9" t="s">
        <v>92</v>
      </c>
      <c r="J11679" s="9" t="s">
        <v>96</v>
      </c>
      <c r="K11679" s="9" t="s">
        <v>215</v>
      </c>
      <c r="L11679" s="9" t="s">
        <v>311</v>
      </c>
      <c r="M11679" s="9" t="s">
        <v>5870</v>
      </c>
      <c r="N11679" s="9" t="s">
        <v>196</v>
      </c>
      <c r="O11679" s="9" t="s">
        <v>178</v>
      </c>
      <c r="P11679" s="9" t="s">
        <v>414</v>
      </c>
      <c r="Q11679" s="9" t="s">
        <v>219</v>
      </c>
      <c r="R11679" s="9">
        <v>0</v>
      </c>
      <c r="S11679" s="9">
        <v>60</v>
      </c>
      <c r="T11679" s="9" t="s">
        <v>220</v>
      </c>
      <c r="U11679" s="9" t="s">
        <v>290</v>
      </c>
      <c r="X11679" s="9">
        <f>INDEX(SLA_Policy!$D$2:$D$5,MATCH(F11679,SLA_Policy!$A$2:$A$5,0))</f>
        <v>72</v>
      </c>
      <c r="Y11679" s="9" t="str">
        <f>IF(E11679="Cancelled","Excluded",IF(D11679="",IF((SLA_Policy!$B$8-B11679)*24&gt;X11679,"Open - Breached","Open - On Track"),IF((D11679-B11679)*24&lt;=X11679,"Met","Breached")))</f>
        <v>Met</v>
      </c>
    </row>
    <row r="11680" spans="1:25" x14ac:dyDescent="0.25">
      <c r="A11680" s="9" t="s">
        <v>16421</v>
      </c>
      <c r="B11680" s="23">
        <v>46254.596527777801</v>
      </c>
      <c r="C11680" s="23">
        <v>46254.634722222203</v>
      </c>
      <c r="D11680" s="23">
        <v>46255.386805555601</v>
      </c>
      <c r="E11680" s="9" t="s">
        <v>212</v>
      </c>
      <c r="F11680" s="9" t="s">
        <v>188</v>
      </c>
      <c r="G11680" s="9" t="s">
        <v>213</v>
      </c>
      <c r="H11680" s="9" t="s">
        <v>165</v>
      </c>
      <c r="I11680" s="9" t="s">
        <v>567</v>
      </c>
      <c r="J11680" s="9" t="s">
        <v>2098</v>
      </c>
      <c r="K11680" s="9" t="s">
        <v>246</v>
      </c>
      <c r="L11680" s="9" t="s">
        <v>270</v>
      </c>
      <c r="M11680" s="9" t="s">
        <v>947</v>
      </c>
      <c r="N11680" s="9" t="s">
        <v>196</v>
      </c>
      <c r="O11680" s="9" t="s">
        <v>116</v>
      </c>
      <c r="P11680" s="9" t="s">
        <v>218</v>
      </c>
      <c r="Q11680" s="9" t="s">
        <v>219</v>
      </c>
      <c r="R11680" s="9">
        <v>0</v>
      </c>
      <c r="S11680" s="9">
        <v>14</v>
      </c>
      <c r="U11680" s="9" t="s">
        <v>290</v>
      </c>
      <c r="X11680" s="9">
        <f>INDEX(SLA_Policy!$D$2:$D$5,MATCH(F11680,SLA_Policy!$A$2:$A$5,0))</f>
        <v>72</v>
      </c>
      <c r="Y11680" s="9" t="str">
        <f>IF(E11680="Cancelled","Excluded",IF(D11680="",IF((SLA_Policy!$B$8-B11680)*24&gt;X11680,"Open - Breached","Open - On Track"),IF((D11680-B11680)*24&lt;=X11680,"Met","Breached")))</f>
        <v>Met</v>
      </c>
    </row>
    <row r="11681" spans="1:25" x14ac:dyDescent="0.25">
      <c r="A11681" s="9" t="s">
        <v>16422</v>
      </c>
      <c r="B11681" s="23">
        <v>46254.598611111098</v>
      </c>
      <c r="C11681" s="23">
        <v>46254.606249999997</v>
      </c>
      <c r="D11681" s="23">
        <v>46254.675000000003</v>
      </c>
      <c r="E11681" s="9" t="s">
        <v>212</v>
      </c>
      <c r="F11681" s="9" t="s">
        <v>189</v>
      </c>
      <c r="G11681" s="9" t="s">
        <v>213</v>
      </c>
      <c r="H11681" s="9" t="s">
        <v>161</v>
      </c>
      <c r="I11681" s="9" t="s">
        <v>389</v>
      </c>
      <c r="J11681" s="9" t="s">
        <v>786</v>
      </c>
      <c r="K11681" s="9" t="s">
        <v>239</v>
      </c>
      <c r="L11681" s="9" t="s">
        <v>307</v>
      </c>
      <c r="M11681" s="9" t="s">
        <v>3395</v>
      </c>
      <c r="N11681" s="9" t="s">
        <v>198</v>
      </c>
      <c r="O11681" s="9" t="s">
        <v>116</v>
      </c>
      <c r="P11681" s="9" t="s">
        <v>258</v>
      </c>
      <c r="Q11681" s="9" t="s">
        <v>219</v>
      </c>
      <c r="R11681" s="9">
        <v>0</v>
      </c>
      <c r="S11681" s="9">
        <v>8</v>
      </c>
      <c r="U11681" s="9" t="s">
        <v>290</v>
      </c>
      <c r="X11681" s="9">
        <f>INDEX(SLA_Policy!$D$2:$D$5,MATCH(F11681,SLA_Policy!$A$2:$A$5,0))</f>
        <v>120</v>
      </c>
      <c r="Y11681" s="9" t="str">
        <f>IF(E11681="Cancelled","Excluded",IF(D11681="",IF((SLA_Policy!$B$8-B11681)*24&gt;X11681,"Open - Breached","Open - On Track"),IF((D11681-B11681)*24&lt;=X11681,"Met","Breached")))</f>
        <v>Met</v>
      </c>
    </row>
    <row r="11682" spans="1:25" x14ac:dyDescent="0.25">
      <c r="A11682" s="9" t="s">
        <v>16423</v>
      </c>
      <c r="B11682" s="23">
        <v>46254.606249999997</v>
      </c>
      <c r="C11682" s="23">
        <v>46254.6118055556</v>
      </c>
      <c r="D11682" s="23">
        <v>46254.629166666702</v>
      </c>
      <c r="E11682" s="9" t="s">
        <v>212</v>
      </c>
      <c r="F11682" s="9" t="s">
        <v>189</v>
      </c>
      <c r="G11682" s="9" t="s">
        <v>213</v>
      </c>
      <c r="H11682" s="9" t="s">
        <v>161</v>
      </c>
      <c r="I11682" s="9" t="s">
        <v>389</v>
      </c>
      <c r="J11682" s="9" t="s">
        <v>2787</v>
      </c>
      <c r="K11682" s="9" t="s">
        <v>14602</v>
      </c>
      <c r="L11682" s="9" t="s">
        <v>12094</v>
      </c>
      <c r="M11682" s="9" t="s">
        <v>14687</v>
      </c>
      <c r="N11682" s="9" t="s">
        <v>198</v>
      </c>
      <c r="O11682" s="9" t="s">
        <v>182</v>
      </c>
      <c r="P11682" s="9" t="s">
        <v>120</v>
      </c>
      <c r="Q11682" s="9" t="s">
        <v>219</v>
      </c>
      <c r="R11682" s="9">
        <v>0</v>
      </c>
      <c r="S11682" s="9">
        <v>4</v>
      </c>
      <c r="U11682" s="9" t="s">
        <v>290</v>
      </c>
      <c r="X11682" s="9">
        <f>INDEX(SLA_Policy!$D$2:$D$5,MATCH(F11682,SLA_Policy!$A$2:$A$5,0))</f>
        <v>120</v>
      </c>
      <c r="Y11682" s="9" t="str">
        <f>IF(E11682="Cancelled","Excluded",IF(D11682="",IF((SLA_Policy!$B$8-B11682)*24&gt;X11682,"Open - Breached","Open - On Track"),IF((D11682-B11682)*24&lt;=X11682,"Met","Breached")))</f>
        <v>Met</v>
      </c>
    </row>
    <row r="11683" spans="1:25" x14ac:dyDescent="0.25">
      <c r="A11683" s="9" t="s">
        <v>16424</v>
      </c>
      <c r="B11683" s="23">
        <v>46254.606249999997</v>
      </c>
      <c r="C11683" s="23">
        <v>46254.609027777798</v>
      </c>
      <c r="D11683" s="23">
        <v>46255.410416666702</v>
      </c>
      <c r="E11683" s="9" t="s">
        <v>212</v>
      </c>
      <c r="F11683" s="9" t="s">
        <v>189</v>
      </c>
      <c r="G11683" s="9" t="s">
        <v>213</v>
      </c>
      <c r="H11683" s="9" t="s">
        <v>161</v>
      </c>
      <c r="I11683" s="9" t="s">
        <v>297</v>
      </c>
      <c r="J11683" s="9" t="s">
        <v>521</v>
      </c>
      <c r="K11683" s="9" t="s">
        <v>246</v>
      </c>
      <c r="L11683" s="9" t="s">
        <v>311</v>
      </c>
      <c r="M11683" s="9" t="s">
        <v>2542</v>
      </c>
      <c r="N11683" s="9" t="s">
        <v>198</v>
      </c>
      <c r="O11683" s="9" t="s">
        <v>177</v>
      </c>
      <c r="P11683" s="9" t="s">
        <v>300</v>
      </c>
      <c r="Q11683" s="9" t="s">
        <v>219</v>
      </c>
      <c r="R11683" s="9">
        <v>0</v>
      </c>
      <c r="S11683" s="9">
        <v>38</v>
      </c>
      <c r="U11683" s="9" t="s">
        <v>290</v>
      </c>
      <c r="X11683" s="9">
        <f>INDEX(SLA_Policy!$D$2:$D$5,MATCH(F11683,SLA_Policy!$A$2:$A$5,0))</f>
        <v>120</v>
      </c>
      <c r="Y11683" s="9" t="str">
        <f>IF(E11683="Cancelled","Excluded",IF(D11683="",IF((SLA_Policy!$B$8-B11683)*24&gt;X11683,"Open - Breached","Open - On Track"),IF((D11683-B11683)*24&lt;=X11683,"Met","Breached")))</f>
        <v>Met</v>
      </c>
    </row>
    <row r="11684" spans="1:25" x14ac:dyDescent="0.25">
      <c r="A11684" s="9" t="s">
        <v>16425</v>
      </c>
      <c r="B11684" s="23">
        <v>46254.623611111099</v>
      </c>
      <c r="C11684" s="23">
        <v>46254.631944444503</v>
      </c>
      <c r="D11684" s="23">
        <v>46255.389583333301</v>
      </c>
      <c r="E11684" s="9" t="s">
        <v>212</v>
      </c>
      <c r="F11684" s="9" t="s">
        <v>188</v>
      </c>
      <c r="G11684" s="9" t="s">
        <v>213</v>
      </c>
      <c r="H11684" s="9" t="s">
        <v>88</v>
      </c>
      <c r="I11684" s="9" t="s">
        <v>268</v>
      </c>
      <c r="J11684" s="9" t="s">
        <v>3652</v>
      </c>
      <c r="K11684" s="9" t="s">
        <v>215</v>
      </c>
      <c r="L11684" s="9" t="s">
        <v>307</v>
      </c>
      <c r="M11684" s="9" t="s">
        <v>2439</v>
      </c>
      <c r="N11684" s="9" t="s">
        <v>196</v>
      </c>
      <c r="O11684" s="9" t="s">
        <v>178</v>
      </c>
      <c r="P11684" s="9" t="s">
        <v>360</v>
      </c>
      <c r="Q11684" s="9" t="s">
        <v>219</v>
      </c>
      <c r="R11684" s="9">
        <v>0</v>
      </c>
      <c r="S11684" s="9">
        <v>27</v>
      </c>
      <c r="T11684" s="9" t="s">
        <v>220</v>
      </c>
      <c r="U11684" s="9" t="s">
        <v>266</v>
      </c>
      <c r="W11684" s="9">
        <v>5</v>
      </c>
      <c r="X11684" s="9">
        <f>INDEX(SLA_Policy!$D$2:$D$5,MATCH(F11684,SLA_Policy!$A$2:$A$5,0))</f>
        <v>72</v>
      </c>
      <c r="Y11684" s="9" t="str">
        <f>IF(E11684="Cancelled","Excluded",IF(D11684="",IF((SLA_Policy!$B$8-B11684)*24&gt;X11684,"Open - Breached","Open - On Track"),IF((D11684-B11684)*24&lt;=X11684,"Met","Breached")))</f>
        <v>Met</v>
      </c>
    </row>
    <row r="11685" spans="1:25" x14ac:dyDescent="0.25">
      <c r="A11685" s="9" t="s">
        <v>16426</v>
      </c>
      <c r="B11685" s="23">
        <v>46254.627083333296</v>
      </c>
      <c r="C11685" s="23">
        <v>46254.727083333302</v>
      </c>
      <c r="D11685" s="23">
        <v>46255.393750000003</v>
      </c>
      <c r="E11685" s="9" t="s">
        <v>212</v>
      </c>
      <c r="F11685" s="9" t="s">
        <v>189</v>
      </c>
      <c r="G11685" s="9" t="s">
        <v>213</v>
      </c>
      <c r="H11685" s="9" t="s">
        <v>162</v>
      </c>
      <c r="I11685" s="9" t="s">
        <v>244</v>
      </c>
      <c r="J11685" s="9" t="s">
        <v>561</v>
      </c>
      <c r="K11685" s="9" t="s">
        <v>246</v>
      </c>
      <c r="L11685" s="9" t="s">
        <v>226</v>
      </c>
      <c r="M11685" s="9" t="s">
        <v>1873</v>
      </c>
      <c r="N11685" s="9" t="s">
        <v>196</v>
      </c>
      <c r="O11685" s="9" t="s">
        <v>179</v>
      </c>
      <c r="P11685" s="9" t="s">
        <v>337</v>
      </c>
      <c r="Q11685" s="9" t="s">
        <v>219</v>
      </c>
      <c r="R11685" s="9">
        <v>0</v>
      </c>
      <c r="S11685" s="9">
        <v>8</v>
      </c>
      <c r="U11685" s="9" t="s">
        <v>290</v>
      </c>
      <c r="X11685" s="9">
        <f>INDEX(SLA_Policy!$D$2:$D$5,MATCH(F11685,SLA_Policy!$A$2:$A$5,0))</f>
        <v>120</v>
      </c>
      <c r="Y11685" s="9" t="str">
        <f>IF(E11685="Cancelled","Excluded",IF(D11685="",IF((SLA_Policy!$B$8-B11685)*24&gt;X11685,"Open - Breached","Open - On Track"),IF((D11685-B11685)*24&lt;=X11685,"Met","Breached")))</f>
        <v>Met</v>
      </c>
    </row>
    <row r="11686" spans="1:25" x14ac:dyDescent="0.25">
      <c r="A11686" s="9" t="s">
        <v>16427</v>
      </c>
      <c r="B11686" s="23">
        <v>46254.629166666702</v>
      </c>
      <c r="C11686" s="23">
        <v>46254.643750000003</v>
      </c>
      <c r="D11686" s="23">
        <v>46254.736111111102</v>
      </c>
      <c r="E11686" s="9" t="s">
        <v>212</v>
      </c>
      <c r="F11686" s="9" t="s">
        <v>188</v>
      </c>
      <c r="G11686" s="9" t="s">
        <v>213</v>
      </c>
      <c r="H11686" s="9" t="s">
        <v>162</v>
      </c>
      <c r="I11686" s="9" t="s">
        <v>345</v>
      </c>
      <c r="J11686" s="9" t="s">
        <v>1501</v>
      </c>
      <c r="K11686" s="9" t="s">
        <v>239</v>
      </c>
      <c r="L11686" s="9" t="s">
        <v>395</v>
      </c>
      <c r="M11686" s="9" t="s">
        <v>7467</v>
      </c>
      <c r="N11686" s="9" t="s">
        <v>197</v>
      </c>
      <c r="O11686" s="9" t="s">
        <v>116</v>
      </c>
      <c r="P11686" s="9" t="s">
        <v>342</v>
      </c>
      <c r="Q11686" s="9" t="s">
        <v>219</v>
      </c>
      <c r="R11686" s="9">
        <v>0</v>
      </c>
      <c r="S11686" s="9">
        <v>22</v>
      </c>
      <c r="U11686" s="9" t="s">
        <v>140</v>
      </c>
      <c r="V11686" s="9" t="s">
        <v>16310</v>
      </c>
      <c r="X11686" s="9">
        <f>INDEX(SLA_Policy!$D$2:$D$5,MATCH(F11686,SLA_Policy!$A$2:$A$5,0))</f>
        <v>72</v>
      </c>
      <c r="Y11686" s="9" t="str">
        <f>IF(E11686="Cancelled","Excluded",IF(D11686="",IF((SLA_Policy!$B$8-B11686)*24&gt;X11686,"Open - Breached","Open - On Track"),IF((D11686-B11686)*24&lt;=X11686,"Met","Breached")))</f>
        <v>Met</v>
      </c>
    </row>
    <row r="11687" spans="1:25" x14ac:dyDescent="0.25">
      <c r="A11687" s="9" t="s">
        <v>16428</v>
      </c>
      <c r="B11687" s="23">
        <v>46254.662499999999</v>
      </c>
      <c r="C11687" s="23">
        <v>46254.693055555603</v>
      </c>
      <c r="D11687" s="23">
        <v>46255.484722222202</v>
      </c>
      <c r="E11687" s="9" t="s">
        <v>212</v>
      </c>
      <c r="F11687" s="9" t="s">
        <v>188</v>
      </c>
      <c r="G11687" s="9" t="s">
        <v>213</v>
      </c>
      <c r="H11687" s="9" t="s">
        <v>162</v>
      </c>
      <c r="I11687" s="9" t="s">
        <v>345</v>
      </c>
      <c r="J11687" s="9" t="s">
        <v>6222</v>
      </c>
      <c r="K11687" s="9" t="s">
        <v>410</v>
      </c>
      <c r="L11687" s="9" t="s">
        <v>282</v>
      </c>
      <c r="M11687" s="9" t="s">
        <v>962</v>
      </c>
      <c r="N11687" s="9" t="s">
        <v>199</v>
      </c>
      <c r="O11687" s="9" t="s">
        <v>179</v>
      </c>
      <c r="P11687" s="9" t="s">
        <v>313</v>
      </c>
      <c r="Q11687" s="9" t="s">
        <v>219</v>
      </c>
      <c r="R11687" s="9">
        <v>0</v>
      </c>
      <c r="S11687" s="9">
        <v>66</v>
      </c>
      <c r="U11687" s="9" t="s">
        <v>140</v>
      </c>
      <c r="V11687" s="9" t="s">
        <v>16310</v>
      </c>
      <c r="X11687" s="9">
        <f>INDEX(SLA_Policy!$D$2:$D$5,MATCH(F11687,SLA_Policy!$A$2:$A$5,0))</f>
        <v>72</v>
      </c>
      <c r="Y11687" s="9" t="str">
        <f>IF(E11687="Cancelled","Excluded",IF(D11687="",IF((SLA_Policy!$B$8-B11687)*24&gt;X11687,"Open - Breached","Open - On Track"),IF((D11687-B11687)*24&lt;=X11687,"Met","Breached")))</f>
        <v>Met</v>
      </c>
    </row>
    <row r="11688" spans="1:25" x14ac:dyDescent="0.25">
      <c r="A11688" s="9" t="s">
        <v>16429</v>
      </c>
      <c r="B11688" s="23">
        <v>46254.663888888899</v>
      </c>
      <c r="C11688" s="23">
        <v>46255.366666666698</v>
      </c>
      <c r="D11688" s="23">
        <v>46255.383333333302</v>
      </c>
      <c r="E11688" s="9" t="s">
        <v>212</v>
      </c>
      <c r="F11688" s="9" t="s">
        <v>189</v>
      </c>
      <c r="G11688" s="9" t="s">
        <v>213</v>
      </c>
      <c r="H11688" s="9" t="s">
        <v>165</v>
      </c>
      <c r="I11688" s="9" t="s">
        <v>567</v>
      </c>
      <c r="J11688" s="9" t="s">
        <v>12368</v>
      </c>
      <c r="K11688" s="9" t="s">
        <v>303</v>
      </c>
      <c r="L11688" s="9" t="s">
        <v>282</v>
      </c>
      <c r="M11688" s="9" t="s">
        <v>367</v>
      </c>
      <c r="N11688" s="9" t="s">
        <v>197</v>
      </c>
      <c r="O11688" s="9" t="s">
        <v>176</v>
      </c>
      <c r="P11688" s="9" t="s">
        <v>330</v>
      </c>
      <c r="Q11688" s="9" t="s">
        <v>219</v>
      </c>
      <c r="R11688" s="9">
        <v>0</v>
      </c>
      <c r="S11688" s="9">
        <v>18</v>
      </c>
      <c r="U11688" s="9" t="s">
        <v>230</v>
      </c>
      <c r="W11688" s="9">
        <v>5</v>
      </c>
      <c r="X11688" s="9">
        <f>INDEX(SLA_Policy!$D$2:$D$5,MATCH(F11688,SLA_Policy!$A$2:$A$5,0))</f>
        <v>120</v>
      </c>
      <c r="Y11688" s="9" t="str">
        <f>IF(E11688="Cancelled","Excluded",IF(D11688="",IF((SLA_Policy!$B$8-B11688)*24&gt;X11688,"Open - Breached","Open - On Track"),IF((D11688-B11688)*24&lt;=X11688,"Met","Breached")))</f>
        <v>Met</v>
      </c>
    </row>
    <row r="11689" spans="1:25" x14ac:dyDescent="0.25">
      <c r="A11689" s="9" t="s">
        <v>16430</v>
      </c>
      <c r="B11689" s="23">
        <v>46254.677777777797</v>
      </c>
      <c r="C11689" s="23">
        <v>46254.716666666704</v>
      </c>
      <c r="D11689" s="23">
        <v>46255.381249999999</v>
      </c>
      <c r="E11689" s="9" t="s">
        <v>212</v>
      </c>
      <c r="F11689" s="9" t="s">
        <v>188</v>
      </c>
      <c r="G11689" s="9" t="s">
        <v>213</v>
      </c>
      <c r="H11689" s="9" t="s">
        <v>88</v>
      </c>
      <c r="I11689" s="9" t="s">
        <v>92</v>
      </c>
      <c r="J11689" s="9" t="s">
        <v>413</v>
      </c>
      <c r="K11689" s="9" t="s">
        <v>303</v>
      </c>
      <c r="L11689" s="9" t="s">
        <v>216</v>
      </c>
      <c r="M11689" s="9" t="s">
        <v>647</v>
      </c>
      <c r="N11689" s="9" t="s">
        <v>197</v>
      </c>
      <c r="O11689" s="9" t="s">
        <v>178</v>
      </c>
      <c r="P11689" s="9" t="s">
        <v>272</v>
      </c>
      <c r="Q11689" s="9" t="s">
        <v>219</v>
      </c>
      <c r="R11689" s="9">
        <v>0</v>
      </c>
      <c r="S11689" s="9">
        <v>21</v>
      </c>
      <c r="T11689" s="9" t="s">
        <v>136</v>
      </c>
      <c r="U11689" s="9" t="s">
        <v>266</v>
      </c>
      <c r="X11689" s="9">
        <f>INDEX(SLA_Policy!$D$2:$D$5,MATCH(F11689,SLA_Policy!$A$2:$A$5,0))</f>
        <v>72</v>
      </c>
      <c r="Y11689" s="9" t="str">
        <f>IF(E11689="Cancelled","Excluded",IF(D11689="",IF((SLA_Policy!$B$8-B11689)*24&gt;X11689,"Open - Breached","Open - On Track"),IF((D11689-B11689)*24&lt;=X11689,"Met","Breached")))</f>
        <v>Met</v>
      </c>
    </row>
    <row r="11690" spans="1:25" x14ac:dyDescent="0.25">
      <c r="A11690" s="9" t="s">
        <v>16431</v>
      </c>
      <c r="B11690" s="23">
        <v>46254.685416666704</v>
      </c>
      <c r="C11690" s="23">
        <v>46254.688888888901</v>
      </c>
      <c r="D11690" s="23">
        <v>46255.3305555556</v>
      </c>
      <c r="E11690" s="9" t="s">
        <v>212</v>
      </c>
      <c r="F11690" s="9" t="s">
        <v>189</v>
      </c>
      <c r="G11690" s="9" t="s">
        <v>213</v>
      </c>
      <c r="H11690" s="9" t="s">
        <v>162</v>
      </c>
      <c r="I11690" s="9" t="s">
        <v>345</v>
      </c>
      <c r="J11690" s="9" t="s">
        <v>11649</v>
      </c>
      <c r="K11690" s="9" t="s">
        <v>246</v>
      </c>
      <c r="L11690" s="9" t="s">
        <v>104</v>
      </c>
      <c r="M11690" s="9" t="s">
        <v>1665</v>
      </c>
      <c r="N11690" s="9" t="s">
        <v>200</v>
      </c>
      <c r="O11690" s="9" t="s">
        <v>179</v>
      </c>
      <c r="P11690" s="9" t="s">
        <v>264</v>
      </c>
      <c r="Q11690" s="9" t="s">
        <v>219</v>
      </c>
      <c r="R11690" s="9">
        <v>0</v>
      </c>
      <c r="S11690" s="9">
        <v>24</v>
      </c>
      <c r="U11690" s="9" t="s">
        <v>248</v>
      </c>
      <c r="X11690" s="9">
        <f>INDEX(SLA_Policy!$D$2:$D$5,MATCH(F11690,SLA_Policy!$A$2:$A$5,0))</f>
        <v>120</v>
      </c>
      <c r="Y11690" s="9" t="str">
        <f>IF(E11690="Cancelled","Excluded",IF(D11690="",IF((SLA_Policy!$B$8-B11690)*24&gt;X11690,"Open - Breached","Open - On Track"),IF((D11690-B11690)*24&lt;=X11690,"Met","Breached")))</f>
        <v>Met</v>
      </c>
    </row>
    <row r="11691" spans="1:25" x14ac:dyDescent="0.25">
      <c r="A11691" s="9" t="s">
        <v>16432</v>
      </c>
      <c r="B11691" s="23">
        <v>46254.6875</v>
      </c>
      <c r="C11691" s="23">
        <v>46254.7097222222</v>
      </c>
      <c r="E11691" s="9" t="s">
        <v>649</v>
      </c>
      <c r="F11691" s="9" t="s">
        <v>189</v>
      </c>
      <c r="G11691" s="9" t="s">
        <v>213</v>
      </c>
      <c r="H11691" s="9" t="s">
        <v>162</v>
      </c>
      <c r="I11691" s="9" t="s">
        <v>345</v>
      </c>
      <c r="J11691" s="9" t="s">
        <v>429</v>
      </c>
      <c r="K11691" s="9" t="s">
        <v>246</v>
      </c>
      <c r="L11691" s="9" t="s">
        <v>104</v>
      </c>
      <c r="M11691" s="9" t="s">
        <v>1756</v>
      </c>
      <c r="N11691" s="9" t="s">
        <v>199</v>
      </c>
      <c r="O11691" s="9" t="s">
        <v>116</v>
      </c>
      <c r="P11691" s="9" t="s">
        <v>218</v>
      </c>
      <c r="Q11691" s="9" t="s">
        <v>219</v>
      </c>
      <c r="R11691" s="9">
        <v>0</v>
      </c>
      <c r="S11691" s="9">
        <v>3</v>
      </c>
      <c r="V11691" s="9" t="s">
        <v>16310</v>
      </c>
      <c r="X11691" s="9">
        <f>INDEX(SLA_Policy!$D$2:$D$5,MATCH(F11691,SLA_Policy!$A$2:$A$5,0))</f>
        <v>120</v>
      </c>
      <c r="Y11691" s="9" t="str">
        <f>IF(E11691="Cancelled","Excluded",IF(D11691="",IF((SLA_Policy!$B$8-B11691)*24&gt;X11691,"Open - Breached","Open - On Track"),IF((D11691-B11691)*24&lt;=X11691,"Met","Breached")))</f>
        <v>Excluded</v>
      </c>
    </row>
    <row r="11692" spans="1:25" x14ac:dyDescent="0.25">
      <c r="A11692" s="9" t="s">
        <v>16433</v>
      </c>
      <c r="B11692" s="23">
        <v>46254.695833333302</v>
      </c>
      <c r="C11692" s="23">
        <v>46255.334027777797</v>
      </c>
      <c r="D11692" s="23">
        <v>46258.373611111099</v>
      </c>
      <c r="E11692" s="9" t="s">
        <v>212</v>
      </c>
      <c r="F11692" s="9" t="s">
        <v>189</v>
      </c>
      <c r="G11692" s="9" t="s">
        <v>236</v>
      </c>
      <c r="H11692" s="9" t="s">
        <v>161</v>
      </c>
      <c r="I11692" s="9" t="s">
        <v>482</v>
      </c>
      <c r="J11692" s="9" t="s">
        <v>11159</v>
      </c>
      <c r="K11692" s="9" t="s">
        <v>215</v>
      </c>
      <c r="L11692" s="9" t="s">
        <v>293</v>
      </c>
      <c r="M11692" s="9" t="s">
        <v>10984</v>
      </c>
      <c r="N11692" s="9" t="s">
        <v>196</v>
      </c>
      <c r="O11692" s="9" t="s">
        <v>177</v>
      </c>
      <c r="P11692" s="9" t="s">
        <v>942</v>
      </c>
      <c r="Q11692" s="9" t="s">
        <v>273</v>
      </c>
      <c r="R11692" s="9">
        <v>0</v>
      </c>
      <c r="S11692" s="9">
        <v>27</v>
      </c>
      <c r="U11692" s="9" t="s">
        <v>242</v>
      </c>
      <c r="X11692" s="9">
        <f>INDEX(SLA_Policy!$D$2:$D$5,MATCH(F11692,SLA_Policy!$A$2:$A$5,0))</f>
        <v>120</v>
      </c>
      <c r="Y11692" s="9" t="str">
        <f>IF(E11692="Cancelled","Excluded",IF(D11692="",IF((SLA_Policy!$B$8-B11692)*24&gt;X11692,"Open - Breached","Open - On Track"),IF((D11692-B11692)*24&lt;=X11692,"Met","Breached")))</f>
        <v>Met</v>
      </c>
    </row>
    <row r="11693" spans="1:25" x14ac:dyDescent="0.25">
      <c r="A11693" s="9" t="s">
        <v>16434</v>
      </c>
      <c r="B11693" s="23">
        <v>46254.697916666701</v>
      </c>
      <c r="C11693" s="23">
        <v>46254.7006944444</v>
      </c>
      <c r="D11693" s="23">
        <v>46258.360416666699</v>
      </c>
      <c r="E11693" s="9" t="s">
        <v>212</v>
      </c>
      <c r="F11693" s="9" t="s">
        <v>189</v>
      </c>
      <c r="G11693" s="9" t="s">
        <v>213</v>
      </c>
      <c r="H11693" s="9" t="s">
        <v>164</v>
      </c>
      <c r="I11693" s="9" t="s">
        <v>260</v>
      </c>
      <c r="J11693" s="9" t="s">
        <v>592</v>
      </c>
      <c r="K11693" s="9" t="s">
        <v>14602</v>
      </c>
      <c r="L11693" s="9" t="s">
        <v>12094</v>
      </c>
      <c r="M11693" s="9" t="s">
        <v>14666</v>
      </c>
      <c r="N11693" s="9" t="s">
        <v>198</v>
      </c>
      <c r="O11693" s="9" t="s">
        <v>179</v>
      </c>
      <c r="P11693" s="9" t="s">
        <v>264</v>
      </c>
      <c r="Q11693" s="9" t="s">
        <v>219</v>
      </c>
      <c r="R11693" s="9">
        <v>0</v>
      </c>
      <c r="S11693" s="9">
        <v>36</v>
      </c>
      <c r="T11693" s="9" t="s">
        <v>265</v>
      </c>
      <c r="U11693" s="9" t="s">
        <v>266</v>
      </c>
      <c r="W11693" s="9">
        <v>4</v>
      </c>
      <c r="X11693" s="9">
        <f>INDEX(SLA_Policy!$D$2:$D$5,MATCH(F11693,SLA_Policy!$A$2:$A$5,0))</f>
        <v>120</v>
      </c>
      <c r="Y11693" s="9" t="str">
        <f>IF(E11693="Cancelled","Excluded",IF(D11693="",IF((SLA_Policy!$B$8-B11693)*24&gt;X11693,"Open - Breached","Open - On Track"),IF((D11693-B11693)*24&lt;=X11693,"Met","Breached")))</f>
        <v>Met</v>
      </c>
    </row>
    <row r="11694" spans="1:25" x14ac:dyDescent="0.25">
      <c r="A11694" s="9" t="s">
        <v>16435</v>
      </c>
      <c r="B11694" s="23">
        <v>46254.723611111098</v>
      </c>
      <c r="C11694" s="23">
        <v>46254.727083333302</v>
      </c>
      <c r="D11694" s="23">
        <v>46254.743750000001</v>
      </c>
      <c r="E11694" s="9" t="s">
        <v>212</v>
      </c>
      <c r="F11694" s="9" t="s">
        <v>189</v>
      </c>
      <c r="G11694" s="9" t="s">
        <v>213</v>
      </c>
      <c r="H11694" s="9" t="s">
        <v>161</v>
      </c>
      <c r="I11694" s="9" t="s">
        <v>389</v>
      </c>
      <c r="J11694" s="9" t="s">
        <v>1217</v>
      </c>
      <c r="K11694" s="9" t="s">
        <v>262</v>
      </c>
      <c r="L11694" s="9" t="s">
        <v>216</v>
      </c>
      <c r="M11694" s="9" t="s">
        <v>263</v>
      </c>
      <c r="N11694" s="9" t="s">
        <v>200</v>
      </c>
      <c r="O11694" s="9" t="s">
        <v>116</v>
      </c>
      <c r="P11694" s="9" t="s">
        <v>551</v>
      </c>
      <c r="Q11694" s="9" t="s">
        <v>219</v>
      </c>
      <c r="R11694" s="9">
        <v>0</v>
      </c>
      <c r="S11694" s="9">
        <v>3</v>
      </c>
      <c r="U11694" s="9" t="s">
        <v>290</v>
      </c>
      <c r="X11694" s="9">
        <f>INDEX(SLA_Policy!$D$2:$D$5,MATCH(F11694,SLA_Policy!$A$2:$A$5,0))</f>
        <v>120</v>
      </c>
      <c r="Y11694" s="9" t="str">
        <f>IF(E11694="Cancelled","Excluded",IF(D11694="",IF((SLA_Policy!$B$8-B11694)*24&gt;X11694,"Open - Breached","Open - On Track"),IF((D11694-B11694)*24&lt;=X11694,"Met","Breached")))</f>
        <v>Met</v>
      </c>
    </row>
    <row r="11695" spans="1:25" x14ac:dyDescent="0.25">
      <c r="A11695" s="9" t="s">
        <v>16436</v>
      </c>
      <c r="B11695" s="23">
        <v>46254.7722222222</v>
      </c>
      <c r="C11695" s="23">
        <v>46255.370833333298</v>
      </c>
      <c r="D11695" s="23">
        <v>46258.362500000003</v>
      </c>
      <c r="E11695" s="9" t="s">
        <v>212</v>
      </c>
      <c r="F11695" s="9" t="s">
        <v>189</v>
      </c>
      <c r="G11695" s="9" t="s">
        <v>213</v>
      </c>
      <c r="H11695" s="9" t="s">
        <v>166</v>
      </c>
      <c r="I11695" s="9" t="s">
        <v>286</v>
      </c>
      <c r="J11695" s="9" t="s">
        <v>1627</v>
      </c>
      <c r="K11695" s="9" t="s">
        <v>262</v>
      </c>
      <c r="L11695" s="9" t="s">
        <v>216</v>
      </c>
      <c r="M11695" s="9" t="s">
        <v>867</v>
      </c>
      <c r="N11695" s="9" t="s">
        <v>196</v>
      </c>
      <c r="O11695" s="9" t="s">
        <v>181</v>
      </c>
      <c r="P11695" s="9" t="s">
        <v>449</v>
      </c>
      <c r="Q11695" s="9" t="s">
        <v>219</v>
      </c>
      <c r="R11695" s="9">
        <v>0</v>
      </c>
      <c r="S11695" s="9">
        <v>11</v>
      </c>
      <c r="U11695" s="9" t="s">
        <v>248</v>
      </c>
      <c r="W11695" s="9">
        <v>5</v>
      </c>
      <c r="X11695" s="9">
        <f>INDEX(SLA_Policy!$D$2:$D$5,MATCH(F11695,SLA_Policy!$A$2:$A$5,0))</f>
        <v>120</v>
      </c>
      <c r="Y11695" s="9" t="str">
        <f>IF(E11695="Cancelled","Excluded",IF(D11695="",IF((SLA_Policy!$B$8-B11695)*24&gt;X11695,"Open - Breached","Open - On Track"),IF((D11695-B11695)*24&lt;=X11695,"Met","Breached")))</f>
        <v>Met</v>
      </c>
    </row>
    <row r="11696" spans="1:25" x14ac:dyDescent="0.25">
      <c r="A11696" s="9" t="s">
        <v>16437</v>
      </c>
      <c r="B11696" s="23">
        <v>46255.289583333302</v>
      </c>
      <c r="C11696" s="23">
        <v>46255.2902777778</v>
      </c>
      <c r="D11696" s="23">
        <v>46255.472222222197</v>
      </c>
      <c r="E11696" s="9" t="s">
        <v>212</v>
      </c>
      <c r="F11696" s="9" t="s">
        <v>187</v>
      </c>
      <c r="G11696" s="9" t="s">
        <v>213</v>
      </c>
      <c r="H11696" s="9" t="s">
        <v>162</v>
      </c>
      <c r="I11696" s="9" t="s">
        <v>345</v>
      </c>
      <c r="J11696" s="9" t="s">
        <v>5960</v>
      </c>
      <c r="K11696" s="9" t="s">
        <v>215</v>
      </c>
      <c r="L11696" s="9" t="s">
        <v>307</v>
      </c>
      <c r="M11696" s="9" t="s">
        <v>6815</v>
      </c>
      <c r="N11696" s="9" t="s">
        <v>198</v>
      </c>
      <c r="O11696" s="9" t="s">
        <v>179</v>
      </c>
      <c r="P11696" s="9" t="s">
        <v>284</v>
      </c>
      <c r="Q11696" s="9" t="s">
        <v>273</v>
      </c>
      <c r="R11696" s="9">
        <v>0</v>
      </c>
      <c r="S11696" s="9">
        <v>32</v>
      </c>
      <c r="U11696" s="9" t="s">
        <v>140</v>
      </c>
      <c r="V11696" s="9" t="s">
        <v>16310</v>
      </c>
      <c r="W11696" s="9">
        <v>4</v>
      </c>
      <c r="X11696" s="9">
        <f>INDEX(SLA_Policy!$D$2:$D$5,MATCH(F11696,SLA_Policy!$A$2:$A$5,0))</f>
        <v>8</v>
      </c>
      <c r="Y11696" s="9" t="str">
        <f>IF(E11696="Cancelled","Excluded",IF(D11696="",IF((SLA_Policy!$B$8-B11696)*24&gt;X11696,"Open - Breached","Open - On Track"),IF((D11696-B11696)*24&lt;=X11696,"Met","Breached")))</f>
        <v>Met</v>
      </c>
    </row>
    <row r="11697" spans="1:25" x14ac:dyDescent="0.25">
      <c r="A11697" s="9" t="s">
        <v>16438</v>
      </c>
      <c r="B11697" s="23">
        <v>46255.313888888901</v>
      </c>
      <c r="C11697" s="23">
        <v>46255.314583333296</v>
      </c>
      <c r="D11697" s="23">
        <v>46258.359722222202</v>
      </c>
      <c r="E11697" s="9" t="s">
        <v>212</v>
      </c>
      <c r="F11697" s="9" t="s">
        <v>188</v>
      </c>
      <c r="G11697" s="9" t="s">
        <v>213</v>
      </c>
      <c r="H11697" s="9" t="s">
        <v>166</v>
      </c>
      <c r="I11697" s="9" t="s">
        <v>378</v>
      </c>
      <c r="J11697" s="9" t="s">
        <v>15572</v>
      </c>
      <c r="K11697" s="9" t="s">
        <v>246</v>
      </c>
      <c r="L11697" s="9" t="s">
        <v>293</v>
      </c>
      <c r="M11697" s="9" t="s">
        <v>2071</v>
      </c>
      <c r="N11697" s="9" t="s">
        <v>198</v>
      </c>
      <c r="O11697" s="9" t="s">
        <v>180</v>
      </c>
      <c r="P11697" s="9" t="s">
        <v>318</v>
      </c>
      <c r="Q11697" s="9" t="s">
        <v>219</v>
      </c>
      <c r="R11697" s="9">
        <v>0</v>
      </c>
      <c r="S11697" s="9">
        <v>77</v>
      </c>
      <c r="T11697" s="9" t="s">
        <v>220</v>
      </c>
      <c r="U11697" s="9" t="s">
        <v>290</v>
      </c>
      <c r="W11697" s="9">
        <v>3</v>
      </c>
      <c r="X11697" s="9">
        <f>INDEX(SLA_Policy!$D$2:$D$5,MATCH(F11697,SLA_Policy!$A$2:$A$5,0))</f>
        <v>72</v>
      </c>
      <c r="Y11697" s="9" t="str">
        <f>IF(E11697="Cancelled","Excluded",IF(D11697="",IF((SLA_Policy!$B$8-B11697)*24&gt;X11697,"Open - Breached","Open - On Track"),IF((D11697-B11697)*24&lt;=X11697,"Met","Breached")))</f>
        <v>Breached</v>
      </c>
    </row>
    <row r="11698" spans="1:25" x14ac:dyDescent="0.25">
      <c r="A11698" s="9" t="s">
        <v>16439</v>
      </c>
      <c r="B11698" s="23">
        <v>46255.340277777803</v>
      </c>
      <c r="C11698" s="23">
        <v>46255.359722222202</v>
      </c>
      <c r="D11698" s="23">
        <v>46255.622916666704</v>
      </c>
      <c r="E11698" s="9" t="s">
        <v>212</v>
      </c>
      <c r="F11698" s="9" t="s">
        <v>189</v>
      </c>
      <c r="G11698" s="9" t="s">
        <v>213</v>
      </c>
      <c r="H11698" s="9" t="s">
        <v>164</v>
      </c>
      <c r="I11698" s="9" t="s">
        <v>339</v>
      </c>
      <c r="J11698" s="9" t="s">
        <v>16243</v>
      </c>
      <c r="K11698" s="9" t="s">
        <v>239</v>
      </c>
      <c r="L11698" s="9" t="s">
        <v>216</v>
      </c>
      <c r="M11698" s="9" t="s">
        <v>2539</v>
      </c>
      <c r="N11698" s="9" t="s">
        <v>197</v>
      </c>
      <c r="O11698" s="9" t="s">
        <v>116</v>
      </c>
      <c r="P11698" s="9" t="s">
        <v>258</v>
      </c>
      <c r="Q11698" s="9" t="s">
        <v>219</v>
      </c>
      <c r="R11698" s="9">
        <v>0</v>
      </c>
      <c r="S11698" s="9">
        <v>12</v>
      </c>
      <c r="T11698" s="9" t="s">
        <v>343</v>
      </c>
      <c r="U11698" s="9" t="s">
        <v>376</v>
      </c>
      <c r="X11698" s="9">
        <f>INDEX(SLA_Policy!$D$2:$D$5,MATCH(F11698,SLA_Policy!$A$2:$A$5,0))</f>
        <v>120</v>
      </c>
      <c r="Y11698" s="9" t="str">
        <f>IF(E11698="Cancelled","Excluded",IF(D11698="",IF((SLA_Policy!$B$8-B11698)*24&gt;X11698,"Open - Breached","Open - On Track"),IF((D11698-B11698)*24&lt;=X11698,"Met","Breached")))</f>
        <v>Met</v>
      </c>
    </row>
    <row r="11699" spans="1:25" x14ac:dyDescent="0.25">
      <c r="A11699" s="9" t="s">
        <v>16440</v>
      </c>
      <c r="B11699" s="23">
        <v>46255.347222222197</v>
      </c>
      <c r="C11699" s="23">
        <v>46255.477083333302</v>
      </c>
      <c r="D11699" s="23">
        <v>46255.533333333296</v>
      </c>
      <c r="E11699" s="9" t="s">
        <v>212</v>
      </c>
      <c r="F11699" s="9" t="s">
        <v>188</v>
      </c>
      <c r="G11699" s="9" t="s">
        <v>213</v>
      </c>
      <c r="H11699" s="9" t="s">
        <v>162</v>
      </c>
      <c r="I11699" s="9" t="s">
        <v>345</v>
      </c>
      <c r="J11699" s="9" t="s">
        <v>16441</v>
      </c>
      <c r="K11699" s="9" t="s">
        <v>246</v>
      </c>
      <c r="L11699" s="9" t="s">
        <v>311</v>
      </c>
      <c r="M11699" s="9" t="s">
        <v>2212</v>
      </c>
      <c r="N11699" s="9" t="s">
        <v>196</v>
      </c>
      <c r="O11699" s="9" t="s">
        <v>116</v>
      </c>
      <c r="P11699" s="9" t="s">
        <v>295</v>
      </c>
      <c r="Q11699" s="9" t="s">
        <v>219</v>
      </c>
      <c r="R11699" s="9">
        <v>0</v>
      </c>
      <c r="S11699" s="9">
        <v>108</v>
      </c>
      <c r="U11699" s="9" t="s">
        <v>140</v>
      </c>
      <c r="V11699" s="9" t="s">
        <v>16310</v>
      </c>
      <c r="X11699" s="9">
        <f>INDEX(SLA_Policy!$D$2:$D$5,MATCH(F11699,SLA_Policy!$A$2:$A$5,0))</f>
        <v>72</v>
      </c>
      <c r="Y11699" s="9" t="str">
        <f>IF(E11699="Cancelled","Excluded",IF(D11699="",IF((SLA_Policy!$B$8-B11699)*24&gt;X11699,"Open - Breached","Open - On Track"),IF((D11699-B11699)*24&lt;=X11699,"Met","Breached")))</f>
        <v>Met</v>
      </c>
    </row>
    <row r="11700" spans="1:25" x14ac:dyDescent="0.25">
      <c r="A11700" s="9" t="s">
        <v>16442</v>
      </c>
      <c r="B11700" s="23">
        <v>46255.356249999997</v>
      </c>
      <c r="C11700" s="23">
        <v>46255.392361111102</v>
      </c>
      <c r="D11700" s="23">
        <v>46258.413194444503</v>
      </c>
      <c r="E11700" s="9" t="s">
        <v>212</v>
      </c>
      <c r="F11700" s="9" t="s">
        <v>188</v>
      </c>
      <c r="G11700" s="9" t="s">
        <v>213</v>
      </c>
      <c r="H11700" s="9" t="s">
        <v>88</v>
      </c>
      <c r="I11700" s="9" t="s">
        <v>268</v>
      </c>
      <c r="J11700" s="9" t="s">
        <v>638</v>
      </c>
      <c r="K11700" s="9" t="s">
        <v>225</v>
      </c>
      <c r="L11700" s="9" t="s">
        <v>226</v>
      </c>
      <c r="M11700" s="9" t="s">
        <v>892</v>
      </c>
      <c r="N11700" s="9" t="s">
        <v>196</v>
      </c>
      <c r="O11700" s="9" t="s">
        <v>178</v>
      </c>
      <c r="P11700" s="9" t="s">
        <v>427</v>
      </c>
      <c r="Q11700" s="9" t="s">
        <v>219</v>
      </c>
      <c r="R11700" s="9">
        <v>0</v>
      </c>
      <c r="S11700" s="9">
        <v>35</v>
      </c>
      <c r="T11700" s="9" t="s">
        <v>136</v>
      </c>
      <c r="U11700" s="9" t="s">
        <v>290</v>
      </c>
      <c r="X11700" s="9">
        <f>INDEX(SLA_Policy!$D$2:$D$5,MATCH(F11700,SLA_Policy!$A$2:$A$5,0))</f>
        <v>72</v>
      </c>
      <c r="Y11700" s="9" t="str">
        <f>IF(E11700="Cancelled","Excluded",IF(D11700="",IF((SLA_Policy!$B$8-B11700)*24&gt;X11700,"Open - Breached","Open - On Track"),IF((D11700-B11700)*24&lt;=X11700,"Met","Breached")))</f>
        <v>Breached</v>
      </c>
    </row>
    <row r="11701" spans="1:25" x14ac:dyDescent="0.25">
      <c r="A11701" s="9" t="s">
        <v>16443</v>
      </c>
      <c r="B11701" s="23">
        <v>46255.359722222202</v>
      </c>
      <c r="C11701" s="23">
        <v>46255.395833333299</v>
      </c>
      <c r="D11701" s="23">
        <v>46258.352083333302</v>
      </c>
      <c r="E11701" s="9" t="s">
        <v>212</v>
      </c>
      <c r="F11701" s="9" t="s">
        <v>188</v>
      </c>
      <c r="G11701" s="9" t="s">
        <v>236</v>
      </c>
      <c r="H11701" s="9" t="s">
        <v>164</v>
      </c>
      <c r="I11701" s="9" t="s">
        <v>421</v>
      </c>
      <c r="J11701" s="9" t="s">
        <v>422</v>
      </c>
      <c r="K11701" s="9" t="s">
        <v>246</v>
      </c>
      <c r="L11701" s="9" t="s">
        <v>351</v>
      </c>
      <c r="M11701" s="9" t="s">
        <v>3021</v>
      </c>
      <c r="N11701" s="9" t="s">
        <v>196</v>
      </c>
      <c r="O11701" s="9" t="s">
        <v>180</v>
      </c>
      <c r="P11701" s="9" t="s">
        <v>381</v>
      </c>
      <c r="Q11701" s="9" t="s">
        <v>219</v>
      </c>
      <c r="R11701" s="9">
        <v>0</v>
      </c>
      <c r="S11701" s="9">
        <v>49</v>
      </c>
      <c r="T11701" s="9" t="s">
        <v>464</v>
      </c>
      <c r="U11701" s="9" t="s">
        <v>242</v>
      </c>
      <c r="X11701" s="9">
        <f>INDEX(SLA_Policy!$D$2:$D$5,MATCH(F11701,SLA_Policy!$A$2:$A$5,0))</f>
        <v>72</v>
      </c>
      <c r="Y11701" s="9" t="str">
        <f>IF(E11701="Cancelled","Excluded",IF(D11701="",IF((SLA_Policy!$B$8-B11701)*24&gt;X11701,"Open - Breached","Open - On Track"),IF((D11701-B11701)*24&lt;=X11701,"Met","Breached")))</f>
        <v>Met</v>
      </c>
    </row>
    <row r="11702" spans="1:25" x14ac:dyDescent="0.25">
      <c r="A11702" s="9" t="s">
        <v>16444</v>
      </c>
      <c r="B11702" s="23">
        <v>46255.362500000003</v>
      </c>
      <c r="C11702" s="23">
        <v>46255.372222222199</v>
      </c>
      <c r="D11702" s="23">
        <v>46258.383333333302</v>
      </c>
      <c r="E11702" s="9" t="s">
        <v>212</v>
      </c>
      <c r="F11702" s="9" t="s">
        <v>188</v>
      </c>
      <c r="G11702" s="9" t="s">
        <v>213</v>
      </c>
      <c r="H11702" s="9" t="s">
        <v>164</v>
      </c>
      <c r="I11702" s="9" t="s">
        <v>260</v>
      </c>
      <c r="J11702" s="9" t="s">
        <v>592</v>
      </c>
      <c r="K11702" s="9" t="s">
        <v>410</v>
      </c>
      <c r="L11702" s="9" t="s">
        <v>104</v>
      </c>
      <c r="M11702" s="9" t="s">
        <v>411</v>
      </c>
      <c r="N11702" s="9" t="s">
        <v>196</v>
      </c>
      <c r="O11702" s="9" t="s">
        <v>180</v>
      </c>
      <c r="P11702" s="9" t="s">
        <v>278</v>
      </c>
      <c r="Q11702" s="9" t="s">
        <v>273</v>
      </c>
      <c r="R11702" s="9">
        <v>0</v>
      </c>
      <c r="S11702" s="9">
        <v>25</v>
      </c>
      <c r="T11702" s="9" t="s">
        <v>265</v>
      </c>
      <c r="U11702" s="9" t="s">
        <v>290</v>
      </c>
      <c r="X11702" s="9">
        <f>INDEX(SLA_Policy!$D$2:$D$5,MATCH(F11702,SLA_Policy!$A$2:$A$5,0))</f>
        <v>72</v>
      </c>
      <c r="Y11702" s="9" t="str">
        <f>IF(E11702="Cancelled","Excluded",IF(D11702="",IF((SLA_Policy!$B$8-B11702)*24&gt;X11702,"Open - Breached","Open - On Track"),IF((D11702-B11702)*24&lt;=X11702,"Met","Breached")))</f>
        <v>Breached</v>
      </c>
    </row>
    <row r="11703" spans="1:25" x14ac:dyDescent="0.25">
      <c r="A11703" s="9" t="s">
        <v>16445</v>
      </c>
      <c r="B11703" s="23">
        <v>46255.365277777797</v>
      </c>
      <c r="C11703" s="23">
        <v>46255.378472222197</v>
      </c>
      <c r="D11703" s="23">
        <v>46286.316666666702</v>
      </c>
      <c r="E11703" s="9" t="s">
        <v>212</v>
      </c>
      <c r="F11703" s="9" t="s">
        <v>188</v>
      </c>
      <c r="G11703" s="9" t="s">
        <v>236</v>
      </c>
      <c r="H11703" s="9" t="s">
        <v>163</v>
      </c>
      <c r="I11703" s="9" t="s">
        <v>315</v>
      </c>
      <c r="J11703" s="9" t="s">
        <v>2127</v>
      </c>
      <c r="K11703" s="9" t="s">
        <v>246</v>
      </c>
      <c r="L11703" s="9" t="s">
        <v>293</v>
      </c>
      <c r="M11703" s="9" t="s">
        <v>2857</v>
      </c>
      <c r="N11703" s="9" t="s">
        <v>196</v>
      </c>
      <c r="O11703" s="9" t="s">
        <v>180</v>
      </c>
      <c r="P11703" s="9" t="s">
        <v>368</v>
      </c>
      <c r="Q11703" s="9" t="s">
        <v>219</v>
      </c>
      <c r="R11703" s="9">
        <v>1</v>
      </c>
      <c r="S11703" s="9">
        <v>523</v>
      </c>
      <c r="T11703" s="9" t="s">
        <v>229</v>
      </c>
      <c r="U11703" s="9" t="s">
        <v>242</v>
      </c>
      <c r="W11703" s="9">
        <v>2</v>
      </c>
      <c r="X11703" s="9">
        <f>INDEX(SLA_Policy!$D$2:$D$5,MATCH(F11703,SLA_Policy!$A$2:$A$5,0))</f>
        <v>72</v>
      </c>
      <c r="Y11703" s="9" t="str">
        <f>IF(E11703="Cancelled","Excluded",IF(D11703="",IF((SLA_Policy!$B$8-B11703)*24&gt;X11703,"Open - Breached","Open - On Track"),IF((D11703-B11703)*24&lt;=X11703,"Met","Breached")))</f>
        <v>Breached</v>
      </c>
    </row>
    <row r="11704" spans="1:25" x14ac:dyDescent="0.25">
      <c r="A11704" s="9" t="s">
        <v>16446</v>
      </c>
      <c r="B11704" s="23">
        <v>46255.365277777797</v>
      </c>
      <c r="C11704" s="23">
        <v>46255.384722222203</v>
      </c>
      <c r="D11704" s="23">
        <v>46255.470138888901</v>
      </c>
      <c r="E11704" s="9" t="s">
        <v>212</v>
      </c>
      <c r="F11704" s="9" t="s">
        <v>188</v>
      </c>
      <c r="G11704" s="9" t="s">
        <v>213</v>
      </c>
      <c r="H11704" s="9" t="s">
        <v>162</v>
      </c>
      <c r="I11704" s="9" t="s">
        <v>345</v>
      </c>
      <c r="J11704" s="9" t="s">
        <v>16176</v>
      </c>
      <c r="K11704" s="9" t="s">
        <v>246</v>
      </c>
      <c r="L11704" s="9" t="s">
        <v>216</v>
      </c>
      <c r="M11704" s="9" t="s">
        <v>5680</v>
      </c>
      <c r="N11704" s="9" t="s">
        <v>198</v>
      </c>
      <c r="O11704" s="9" t="s">
        <v>116</v>
      </c>
      <c r="P11704" s="9" t="s">
        <v>525</v>
      </c>
      <c r="Q11704" s="9" t="s">
        <v>219</v>
      </c>
      <c r="R11704" s="9">
        <v>0</v>
      </c>
      <c r="S11704" s="9">
        <v>20</v>
      </c>
      <c r="U11704" s="9" t="s">
        <v>140</v>
      </c>
      <c r="V11704" s="9" t="s">
        <v>16310</v>
      </c>
      <c r="W11704" s="9">
        <v>5</v>
      </c>
      <c r="X11704" s="9">
        <f>INDEX(SLA_Policy!$D$2:$D$5,MATCH(F11704,SLA_Policy!$A$2:$A$5,0))</f>
        <v>72</v>
      </c>
      <c r="Y11704" s="9" t="str">
        <f>IF(E11704="Cancelled","Excluded",IF(D11704="",IF((SLA_Policy!$B$8-B11704)*24&gt;X11704,"Open - Breached","Open - On Track"),IF((D11704-B11704)*24&lt;=X11704,"Met","Breached")))</f>
        <v>Met</v>
      </c>
    </row>
    <row r="11705" spans="1:25" x14ac:dyDescent="0.25">
      <c r="A11705" s="9" t="s">
        <v>16447</v>
      </c>
      <c r="B11705" s="23">
        <v>46255.3659722222</v>
      </c>
      <c r="C11705" s="23">
        <v>46255.394444444399</v>
      </c>
      <c r="D11705" s="23">
        <v>46255.494444444397</v>
      </c>
      <c r="E11705" s="9" t="s">
        <v>212</v>
      </c>
      <c r="F11705" s="9" t="s">
        <v>188</v>
      </c>
      <c r="G11705" s="9" t="s">
        <v>213</v>
      </c>
      <c r="H11705" s="9" t="s">
        <v>166</v>
      </c>
      <c r="I11705" s="9" t="s">
        <v>286</v>
      </c>
      <c r="J11705" s="9" t="s">
        <v>3830</v>
      </c>
      <c r="K11705" s="9" t="s">
        <v>246</v>
      </c>
      <c r="L11705" s="9" t="s">
        <v>311</v>
      </c>
      <c r="M11705" s="9" t="s">
        <v>510</v>
      </c>
      <c r="N11705" s="9" t="s">
        <v>197</v>
      </c>
      <c r="O11705" s="9" t="s">
        <v>181</v>
      </c>
      <c r="P11705" s="9" t="s">
        <v>668</v>
      </c>
      <c r="Q11705" s="9" t="s">
        <v>219</v>
      </c>
      <c r="R11705" s="9">
        <v>0</v>
      </c>
      <c r="S11705" s="9">
        <v>9</v>
      </c>
      <c r="U11705" s="9" t="s">
        <v>266</v>
      </c>
      <c r="W11705" s="9">
        <v>4</v>
      </c>
      <c r="X11705" s="9">
        <f>INDEX(SLA_Policy!$D$2:$D$5,MATCH(F11705,SLA_Policy!$A$2:$A$5,0))</f>
        <v>72</v>
      </c>
      <c r="Y11705" s="9" t="str">
        <f>IF(E11705="Cancelled","Excluded",IF(D11705="",IF((SLA_Policy!$B$8-B11705)*24&gt;X11705,"Open - Breached","Open - On Track"),IF((D11705-B11705)*24&lt;=X11705,"Met","Breached")))</f>
        <v>Met</v>
      </c>
    </row>
    <row r="11706" spans="1:25" x14ac:dyDescent="0.25">
      <c r="A11706" s="9" t="s">
        <v>16448</v>
      </c>
      <c r="B11706" s="23">
        <v>46255.3881944444</v>
      </c>
      <c r="C11706" s="23">
        <v>46255.393750000003</v>
      </c>
      <c r="D11706" s="23">
        <v>46258.384722222203</v>
      </c>
      <c r="E11706" s="9" t="s">
        <v>212</v>
      </c>
      <c r="F11706" s="9" t="s">
        <v>188</v>
      </c>
      <c r="G11706" s="9" t="s">
        <v>213</v>
      </c>
      <c r="H11706" s="9" t="s">
        <v>164</v>
      </c>
      <c r="I11706" s="9" t="s">
        <v>339</v>
      </c>
      <c r="J11706" s="9" t="s">
        <v>3749</v>
      </c>
      <c r="K11706" s="9" t="s">
        <v>303</v>
      </c>
      <c r="L11706" s="9" t="s">
        <v>311</v>
      </c>
      <c r="M11706" s="9" t="s">
        <v>1740</v>
      </c>
      <c r="N11706" s="9" t="s">
        <v>198</v>
      </c>
      <c r="O11706" s="9" t="s">
        <v>180</v>
      </c>
      <c r="P11706" s="9" t="s">
        <v>318</v>
      </c>
      <c r="Q11706" s="9" t="s">
        <v>219</v>
      </c>
      <c r="R11706" s="9">
        <v>0</v>
      </c>
      <c r="S11706" s="9">
        <v>22</v>
      </c>
      <c r="T11706" s="9" t="s">
        <v>464</v>
      </c>
      <c r="U11706" s="9" t="s">
        <v>376</v>
      </c>
      <c r="X11706" s="9">
        <f>INDEX(SLA_Policy!$D$2:$D$5,MATCH(F11706,SLA_Policy!$A$2:$A$5,0))</f>
        <v>72</v>
      </c>
      <c r="Y11706" s="9" t="str">
        <f>IF(E11706="Cancelled","Excluded",IF(D11706="",IF((SLA_Policy!$B$8-B11706)*24&gt;X11706,"Open - Breached","Open - On Track"),IF((D11706-B11706)*24&lt;=X11706,"Met","Breached")))</f>
        <v>Met</v>
      </c>
    </row>
    <row r="11707" spans="1:25" x14ac:dyDescent="0.25">
      <c r="A11707" s="9" t="s">
        <v>16449</v>
      </c>
      <c r="B11707" s="23">
        <v>46255.394444444399</v>
      </c>
      <c r="C11707" s="23">
        <v>46255.409027777801</v>
      </c>
      <c r="D11707" s="23">
        <v>46255.733333333301</v>
      </c>
      <c r="E11707" s="9" t="s">
        <v>212</v>
      </c>
      <c r="F11707" s="9" t="s">
        <v>189</v>
      </c>
      <c r="G11707" s="9" t="s">
        <v>213</v>
      </c>
      <c r="H11707" s="9" t="s">
        <v>163</v>
      </c>
      <c r="I11707" s="9" t="s">
        <v>405</v>
      </c>
      <c r="J11707" s="9" t="s">
        <v>16450</v>
      </c>
      <c r="K11707" s="9" t="s">
        <v>303</v>
      </c>
      <c r="L11707" s="9" t="s">
        <v>216</v>
      </c>
      <c r="M11707" s="9" t="s">
        <v>1186</v>
      </c>
      <c r="N11707" s="9" t="s">
        <v>198</v>
      </c>
      <c r="O11707" s="9" t="s">
        <v>176</v>
      </c>
      <c r="P11707" s="9" t="s">
        <v>570</v>
      </c>
      <c r="Q11707" s="9" t="s">
        <v>219</v>
      </c>
      <c r="R11707" s="9">
        <v>0</v>
      </c>
      <c r="S11707" s="9">
        <v>15</v>
      </c>
      <c r="U11707" s="9" t="s">
        <v>230</v>
      </c>
      <c r="W11707" s="9">
        <v>5</v>
      </c>
      <c r="X11707" s="9">
        <f>INDEX(SLA_Policy!$D$2:$D$5,MATCH(F11707,SLA_Policy!$A$2:$A$5,0))</f>
        <v>120</v>
      </c>
      <c r="Y11707" s="9" t="str">
        <f>IF(E11707="Cancelled","Excluded",IF(D11707="",IF((SLA_Policy!$B$8-B11707)*24&gt;X11707,"Open - Breached","Open - On Track"),IF((D11707-B11707)*24&lt;=X11707,"Met","Breached")))</f>
        <v>Met</v>
      </c>
    </row>
    <row r="11708" spans="1:25" x14ac:dyDescent="0.25">
      <c r="A11708" s="9" t="s">
        <v>16451</v>
      </c>
      <c r="B11708" s="23">
        <v>46255.3972222222</v>
      </c>
      <c r="C11708" s="23">
        <v>46255.402083333298</v>
      </c>
      <c r="D11708" s="23">
        <v>46258.407638888901</v>
      </c>
      <c r="E11708" s="9" t="s">
        <v>212</v>
      </c>
      <c r="F11708" s="9" t="s">
        <v>189</v>
      </c>
      <c r="G11708" s="9" t="s">
        <v>213</v>
      </c>
      <c r="H11708" s="9" t="s">
        <v>163</v>
      </c>
      <c r="I11708" s="9" t="s">
        <v>223</v>
      </c>
      <c r="J11708" s="9" t="s">
        <v>1366</v>
      </c>
      <c r="K11708" s="9" t="s">
        <v>262</v>
      </c>
      <c r="L11708" s="9" t="s">
        <v>216</v>
      </c>
      <c r="M11708" s="9" t="s">
        <v>507</v>
      </c>
      <c r="N11708" s="9" t="s">
        <v>200</v>
      </c>
      <c r="O11708" s="9" t="s">
        <v>176</v>
      </c>
      <c r="P11708" s="9" t="s">
        <v>503</v>
      </c>
      <c r="Q11708" s="9" t="s">
        <v>219</v>
      </c>
      <c r="R11708" s="9">
        <v>0</v>
      </c>
      <c r="S11708" s="9">
        <v>43</v>
      </c>
      <c r="T11708" s="9" t="s">
        <v>220</v>
      </c>
      <c r="U11708" s="9" t="s">
        <v>230</v>
      </c>
      <c r="X11708" s="9">
        <f>INDEX(SLA_Policy!$D$2:$D$5,MATCH(F11708,SLA_Policy!$A$2:$A$5,0))</f>
        <v>120</v>
      </c>
      <c r="Y11708" s="9" t="str">
        <f>IF(E11708="Cancelled","Excluded",IF(D11708="",IF((SLA_Policy!$B$8-B11708)*24&gt;X11708,"Open - Breached","Open - On Track"),IF((D11708-B11708)*24&lt;=X11708,"Met","Breached")))</f>
        <v>Met</v>
      </c>
    </row>
    <row r="11709" spans="1:25" x14ac:dyDescent="0.25">
      <c r="A11709" s="9" t="s">
        <v>16452</v>
      </c>
      <c r="B11709" s="23">
        <v>46255.398611111101</v>
      </c>
      <c r="C11709" s="23">
        <v>46255.430555555598</v>
      </c>
      <c r="D11709" s="23">
        <v>46258.319444444503</v>
      </c>
      <c r="E11709" s="9" t="s">
        <v>212</v>
      </c>
      <c r="F11709" s="9" t="s">
        <v>189</v>
      </c>
      <c r="G11709" s="9" t="s">
        <v>213</v>
      </c>
      <c r="H11709" s="9" t="s">
        <v>166</v>
      </c>
      <c r="I11709" s="9" t="s">
        <v>286</v>
      </c>
      <c r="J11709" s="9" t="s">
        <v>383</v>
      </c>
      <c r="K11709" s="9" t="s">
        <v>303</v>
      </c>
      <c r="L11709" s="9" t="s">
        <v>293</v>
      </c>
      <c r="M11709" s="9" t="s">
        <v>2244</v>
      </c>
      <c r="N11709" s="9" t="s">
        <v>197</v>
      </c>
      <c r="O11709" s="9" t="s">
        <v>181</v>
      </c>
      <c r="P11709" s="9" t="s">
        <v>289</v>
      </c>
      <c r="Q11709" s="9" t="s">
        <v>219</v>
      </c>
      <c r="R11709" s="9">
        <v>0</v>
      </c>
      <c r="S11709" s="9">
        <v>17</v>
      </c>
      <c r="U11709" s="9" t="s">
        <v>376</v>
      </c>
      <c r="X11709" s="9">
        <f>INDEX(SLA_Policy!$D$2:$D$5,MATCH(F11709,SLA_Policy!$A$2:$A$5,0))</f>
        <v>120</v>
      </c>
      <c r="Y11709" s="9" t="str">
        <f>IF(E11709="Cancelled","Excluded",IF(D11709="",IF((SLA_Policy!$B$8-B11709)*24&gt;X11709,"Open - Breached","Open - On Track"),IF((D11709-B11709)*24&lt;=X11709,"Met","Breached")))</f>
        <v>Met</v>
      </c>
    </row>
    <row r="11710" spans="1:25" x14ac:dyDescent="0.25">
      <c r="A11710" s="9" t="s">
        <v>16453</v>
      </c>
      <c r="B11710" s="23">
        <v>46255.399305555598</v>
      </c>
      <c r="C11710" s="23">
        <v>46255.422916666699</v>
      </c>
      <c r="D11710" s="23">
        <v>46258.681944444397</v>
      </c>
      <c r="E11710" s="9" t="s">
        <v>212</v>
      </c>
      <c r="F11710" s="9" t="s">
        <v>189</v>
      </c>
      <c r="G11710" s="9" t="s">
        <v>213</v>
      </c>
      <c r="H11710" s="9" t="s">
        <v>162</v>
      </c>
      <c r="I11710" s="9" t="s">
        <v>345</v>
      </c>
      <c r="J11710" s="9" t="s">
        <v>1556</v>
      </c>
      <c r="K11710" s="9" t="s">
        <v>246</v>
      </c>
      <c r="L11710" s="9" t="s">
        <v>311</v>
      </c>
      <c r="M11710" s="9" t="s">
        <v>3372</v>
      </c>
      <c r="N11710" s="9" t="s">
        <v>198</v>
      </c>
      <c r="O11710" s="9" t="s">
        <v>179</v>
      </c>
      <c r="P11710" s="9" t="s">
        <v>337</v>
      </c>
      <c r="Q11710" s="9" t="s">
        <v>219</v>
      </c>
      <c r="R11710" s="9">
        <v>2</v>
      </c>
      <c r="S11710" s="9">
        <v>81</v>
      </c>
      <c r="U11710" s="9" t="s">
        <v>140</v>
      </c>
      <c r="V11710" s="9" t="s">
        <v>16310</v>
      </c>
      <c r="X11710" s="9">
        <f>INDEX(SLA_Policy!$D$2:$D$5,MATCH(F11710,SLA_Policy!$A$2:$A$5,0))</f>
        <v>120</v>
      </c>
      <c r="Y11710" s="9" t="str">
        <f>IF(E11710="Cancelled","Excluded",IF(D11710="",IF((SLA_Policy!$B$8-B11710)*24&gt;X11710,"Open - Breached","Open - On Track"),IF((D11710-B11710)*24&lt;=X11710,"Met","Breached")))</f>
        <v>Met</v>
      </c>
    </row>
    <row r="11711" spans="1:25" x14ac:dyDescent="0.25">
      <c r="A11711" s="9" t="s">
        <v>16454</v>
      </c>
      <c r="B11711" s="23">
        <v>46255.417361111096</v>
      </c>
      <c r="C11711" s="23">
        <v>46255.422916666699</v>
      </c>
      <c r="D11711" s="23">
        <v>46255.4506944444</v>
      </c>
      <c r="E11711" s="9" t="s">
        <v>212</v>
      </c>
      <c r="F11711" s="9" t="s">
        <v>188</v>
      </c>
      <c r="G11711" s="9" t="s">
        <v>213</v>
      </c>
      <c r="H11711" s="9" t="s">
        <v>161</v>
      </c>
      <c r="I11711" s="9" t="s">
        <v>389</v>
      </c>
      <c r="J11711" s="9" t="s">
        <v>767</v>
      </c>
      <c r="K11711" s="9" t="s">
        <v>276</v>
      </c>
      <c r="L11711" s="9" t="s">
        <v>12094</v>
      </c>
      <c r="M11711" s="9" t="s">
        <v>12095</v>
      </c>
      <c r="N11711" s="9" t="s">
        <v>200</v>
      </c>
      <c r="O11711" s="9" t="s">
        <v>182</v>
      </c>
      <c r="P11711" s="9" t="s">
        <v>120</v>
      </c>
      <c r="Q11711" s="9" t="s">
        <v>219</v>
      </c>
      <c r="R11711" s="9">
        <v>0</v>
      </c>
      <c r="S11711" s="9">
        <v>9</v>
      </c>
      <c r="U11711" s="9" t="s">
        <v>290</v>
      </c>
      <c r="X11711" s="9">
        <f>INDEX(SLA_Policy!$D$2:$D$5,MATCH(F11711,SLA_Policy!$A$2:$A$5,0))</f>
        <v>72</v>
      </c>
      <c r="Y11711" s="9" t="str">
        <f>IF(E11711="Cancelled","Excluded",IF(D11711="",IF((SLA_Policy!$B$8-B11711)*24&gt;X11711,"Open - Breached","Open - On Track"),IF((D11711-B11711)*24&lt;=X11711,"Met","Breached")))</f>
        <v>Met</v>
      </c>
    </row>
    <row r="11712" spans="1:25" x14ac:dyDescent="0.25">
      <c r="A11712" s="9" t="s">
        <v>16455</v>
      </c>
      <c r="B11712" s="23">
        <v>46255.425694444399</v>
      </c>
      <c r="C11712" s="23">
        <v>46255.440972222197</v>
      </c>
      <c r="D11712" s="23">
        <v>46258.35</v>
      </c>
      <c r="E11712" s="9" t="s">
        <v>212</v>
      </c>
      <c r="F11712" s="9" t="s">
        <v>188</v>
      </c>
      <c r="G11712" s="9" t="s">
        <v>236</v>
      </c>
      <c r="H11712" s="9" t="s">
        <v>163</v>
      </c>
      <c r="I11712" s="9" t="s">
        <v>315</v>
      </c>
      <c r="J11712" s="9" t="s">
        <v>585</v>
      </c>
      <c r="K11712" s="9" t="s">
        <v>303</v>
      </c>
      <c r="L11712" s="9" t="s">
        <v>216</v>
      </c>
      <c r="M11712" s="9" t="s">
        <v>5033</v>
      </c>
      <c r="N11712" s="9" t="s">
        <v>196</v>
      </c>
      <c r="O11712" s="9" t="s">
        <v>180</v>
      </c>
      <c r="P11712" s="9" t="s">
        <v>368</v>
      </c>
      <c r="Q11712" s="9" t="s">
        <v>219</v>
      </c>
      <c r="R11712" s="9">
        <v>0</v>
      </c>
      <c r="S11712" s="9">
        <v>124</v>
      </c>
      <c r="T11712" s="9" t="s">
        <v>136</v>
      </c>
      <c r="U11712" s="9" t="s">
        <v>242</v>
      </c>
      <c r="W11712" s="9">
        <v>4</v>
      </c>
      <c r="X11712" s="9">
        <f>INDEX(SLA_Policy!$D$2:$D$5,MATCH(F11712,SLA_Policy!$A$2:$A$5,0))</f>
        <v>72</v>
      </c>
      <c r="Y11712" s="9" t="str">
        <f>IF(E11712="Cancelled","Excluded",IF(D11712="",IF((SLA_Policy!$B$8-B11712)*24&gt;X11712,"Open - Breached","Open - On Track"),IF((D11712-B11712)*24&lt;=X11712,"Met","Breached")))</f>
        <v>Met</v>
      </c>
    </row>
    <row r="11713" spans="1:25" x14ac:dyDescent="0.25">
      <c r="A11713" s="9" t="s">
        <v>16456</v>
      </c>
      <c r="B11713" s="23">
        <v>46255.429861111101</v>
      </c>
      <c r="C11713" s="23">
        <v>46255.601388888899</v>
      </c>
      <c r="D11713" s="23">
        <v>46258.344444444498</v>
      </c>
      <c r="E11713" s="9" t="s">
        <v>212</v>
      </c>
      <c r="F11713" s="9" t="s">
        <v>189</v>
      </c>
      <c r="G11713" s="9" t="s">
        <v>213</v>
      </c>
      <c r="H11713" s="9" t="s">
        <v>162</v>
      </c>
      <c r="I11713" s="9" t="s">
        <v>244</v>
      </c>
      <c r="J11713" s="9" t="s">
        <v>518</v>
      </c>
      <c r="K11713" s="9" t="s">
        <v>276</v>
      </c>
      <c r="L11713" s="9" t="s">
        <v>270</v>
      </c>
      <c r="M11713" s="9" t="s">
        <v>6504</v>
      </c>
      <c r="N11713" s="9" t="s">
        <v>196</v>
      </c>
      <c r="O11713" s="9" t="s">
        <v>179</v>
      </c>
      <c r="P11713" s="9" t="s">
        <v>284</v>
      </c>
      <c r="Q11713" s="9" t="s">
        <v>273</v>
      </c>
      <c r="R11713" s="9">
        <v>0</v>
      </c>
      <c r="S11713" s="9">
        <v>73</v>
      </c>
      <c r="U11713" s="9" t="s">
        <v>290</v>
      </c>
      <c r="X11713" s="9">
        <f>INDEX(SLA_Policy!$D$2:$D$5,MATCH(F11713,SLA_Policy!$A$2:$A$5,0))</f>
        <v>120</v>
      </c>
      <c r="Y11713" s="9" t="str">
        <f>IF(E11713="Cancelled","Excluded",IF(D11713="",IF((SLA_Policy!$B$8-B11713)*24&gt;X11713,"Open - Breached","Open - On Track"),IF((D11713-B11713)*24&lt;=X11713,"Met","Breached")))</f>
        <v>Met</v>
      </c>
    </row>
    <row r="11714" spans="1:25" x14ac:dyDescent="0.25">
      <c r="A11714" s="9" t="s">
        <v>16457</v>
      </c>
      <c r="B11714" s="23">
        <v>46255.440972222197</v>
      </c>
      <c r="C11714" s="23">
        <v>46255.452083333301</v>
      </c>
      <c r="D11714" s="23">
        <v>46258.317361111098</v>
      </c>
      <c r="E11714" s="9" t="s">
        <v>212</v>
      </c>
      <c r="F11714" s="9" t="s">
        <v>188</v>
      </c>
      <c r="G11714" s="9" t="s">
        <v>213</v>
      </c>
      <c r="H11714" s="9" t="s">
        <v>162</v>
      </c>
      <c r="I11714" s="9" t="s">
        <v>345</v>
      </c>
      <c r="J11714" s="9" t="s">
        <v>1136</v>
      </c>
      <c r="K11714" s="9" t="s">
        <v>303</v>
      </c>
      <c r="L11714" s="9" t="s">
        <v>270</v>
      </c>
      <c r="M11714" s="9" t="s">
        <v>1337</v>
      </c>
      <c r="N11714" s="9" t="s">
        <v>198</v>
      </c>
      <c r="O11714" s="9" t="s">
        <v>116</v>
      </c>
      <c r="P11714" s="9" t="s">
        <v>218</v>
      </c>
      <c r="Q11714" s="9" t="s">
        <v>219</v>
      </c>
      <c r="R11714" s="9">
        <v>0</v>
      </c>
      <c r="S11714" s="9">
        <v>18</v>
      </c>
      <c r="U11714" s="9" t="s">
        <v>140</v>
      </c>
      <c r="V11714" s="9" t="s">
        <v>16310</v>
      </c>
      <c r="X11714" s="9">
        <f>INDEX(SLA_Policy!$D$2:$D$5,MATCH(F11714,SLA_Policy!$A$2:$A$5,0))</f>
        <v>72</v>
      </c>
      <c r="Y11714" s="9" t="str">
        <f>IF(E11714="Cancelled","Excluded",IF(D11714="",IF((SLA_Policy!$B$8-B11714)*24&gt;X11714,"Open - Breached","Open - On Track"),IF((D11714-B11714)*24&lt;=X11714,"Met","Breached")))</f>
        <v>Met</v>
      </c>
    </row>
    <row r="11715" spans="1:25" x14ac:dyDescent="0.25">
      <c r="A11715" s="9" t="s">
        <v>16458</v>
      </c>
      <c r="B11715" s="23">
        <v>46255.444444444503</v>
      </c>
      <c r="C11715" s="23">
        <v>46255.445833333302</v>
      </c>
      <c r="D11715" s="23">
        <v>46255.53125</v>
      </c>
      <c r="E11715" s="9" t="s">
        <v>212</v>
      </c>
      <c r="F11715" s="9" t="s">
        <v>187</v>
      </c>
      <c r="G11715" s="9" t="s">
        <v>213</v>
      </c>
      <c r="H11715" s="9" t="s">
        <v>167</v>
      </c>
      <c r="I11715" s="9" t="s">
        <v>362</v>
      </c>
      <c r="J11715" s="9" t="s">
        <v>11272</v>
      </c>
      <c r="K11715" s="9" t="s">
        <v>225</v>
      </c>
      <c r="L11715" s="9" t="s">
        <v>216</v>
      </c>
      <c r="M11715" s="9" t="s">
        <v>620</v>
      </c>
      <c r="N11715" s="9" t="s">
        <v>198</v>
      </c>
      <c r="O11715" s="9" t="s">
        <v>116</v>
      </c>
      <c r="P11715" s="9" t="s">
        <v>590</v>
      </c>
      <c r="Q11715" s="9" t="s">
        <v>219</v>
      </c>
      <c r="R11715" s="9">
        <v>0</v>
      </c>
      <c r="S11715" s="9">
        <v>61</v>
      </c>
      <c r="T11715" s="9" t="s">
        <v>136</v>
      </c>
      <c r="U11715" s="9" t="s">
        <v>248</v>
      </c>
      <c r="W11715" s="9">
        <v>3</v>
      </c>
      <c r="X11715" s="9">
        <f>INDEX(SLA_Policy!$D$2:$D$5,MATCH(F11715,SLA_Policy!$A$2:$A$5,0))</f>
        <v>8</v>
      </c>
      <c r="Y11715" s="9" t="str">
        <f>IF(E11715="Cancelled","Excluded",IF(D11715="",IF((SLA_Policy!$B$8-B11715)*24&gt;X11715,"Open - Breached","Open - On Track"),IF((D11715-B11715)*24&lt;=X11715,"Met","Breached")))</f>
        <v>Met</v>
      </c>
    </row>
    <row r="11716" spans="1:25" x14ac:dyDescent="0.25">
      <c r="A11716" s="9" t="s">
        <v>16459</v>
      </c>
      <c r="B11716" s="23">
        <v>46255.463194444397</v>
      </c>
      <c r="C11716" s="23">
        <v>46255.554861111101</v>
      </c>
      <c r="D11716" s="23">
        <v>46258.359722222202</v>
      </c>
      <c r="E11716" s="9" t="s">
        <v>212</v>
      </c>
      <c r="F11716" s="9" t="s">
        <v>188</v>
      </c>
      <c r="G11716" s="9" t="s">
        <v>213</v>
      </c>
      <c r="H11716" s="9" t="s">
        <v>162</v>
      </c>
      <c r="I11716" s="9" t="s">
        <v>345</v>
      </c>
      <c r="J11716" s="9" t="s">
        <v>5708</v>
      </c>
      <c r="K11716" s="9" t="s">
        <v>303</v>
      </c>
      <c r="L11716" s="9" t="s">
        <v>216</v>
      </c>
      <c r="M11716" s="9" t="s">
        <v>5356</v>
      </c>
      <c r="N11716" s="9" t="s">
        <v>196</v>
      </c>
      <c r="O11716" s="9" t="s">
        <v>116</v>
      </c>
      <c r="P11716" s="9" t="s">
        <v>234</v>
      </c>
      <c r="Q11716" s="9" t="s">
        <v>219</v>
      </c>
      <c r="R11716" s="9">
        <v>0</v>
      </c>
      <c r="S11716" s="9">
        <v>20</v>
      </c>
      <c r="U11716" s="9" t="s">
        <v>140</v>
      </c>
      <c r="V11716" s="9" t="s">
        <v>16310</v>
      </c>
      <c r="X11716" s="9">
        <f>INDEX(SLA_Policy!$D$2:$D$5,MATCH(F11716,SLA_Policy!$A$2:$A$5,0))</f>
        <v>72</v>
      </c>
      <c r="Y11716" s="9" t="str">
        <f>IF(E11716="Cancelled","Excluded",IF(D11716="",IF((SLA_Policy!$B$8-B11716)*24&gt;X11716,"Open - Breached","Open - On Track"),IF((D11716-B11716)*24&lt;=X11716,"Met","Breached")))</f>
        <v>Met</v>
      </c>
    </row>
    <row r="11717" spans="1:25" x14ac:dyDescent="0.25">
      <c r="A11717" s="9" t="s">
        <v>16460</v>
      </c>
      <c r="B11717" s="23">
        <v>46255.468055555597</v>
      </c>
      <c r="C11717" s="23">
        <v>46255.500694444498</v>
      </c>
      <c r="D11717" s="23">
        <v>46262.384722222203</v>
      </c>
      <c r="E11717" s="9" t="s">
        <v>212</v>
      </c>
      <c r="F11717" s="9" t="s">
        <v>189</v>
      </c>
      <c r="G11717" s="9" t="s">
        <v>213</v>
      </c>
      <c r="H11717" s="9" t="s">
        <v>167</v>
      </c>
      <c r="I11717" s="9" t="s">
        <v>684</v>
      </c>
      <c r="J11717" s="9" t="s">
        <v>9516</v>
      </c>
      <c r="K11717" s="9" t="s">
        <v>239</v>
      </c>
      <c r="L11717" s="9" t="s">
        <v>226</v>
      </c>
      <c r="M11717" s="9" t="s">
        <v>973</v>
      </c>
      <c r="N11717" s="9" t="s">
        <v>196</v>
      </c>
      <c r="O11717" s="9" t="s">
        <v>116</v>
      </c>
      <c r="P11717" s="9" t="s">
        <v>234</v>
      </c>
      <c r="Q11717" s="9" t="s">
        <v>219</v>
      </c>
      <c r="R11717" s="9">
        <v>0</v>
      </c>
      <c r="S11717" s="9">
        <v>9</v>
      </c>
      <c r="U11717" s="9" t="s">
        <v>290</v>
      </c>
      <c r="X11717" s="9">
        <f>INDEX(SLA_Policy!$D$2:$D$5,MATCH(F11717,SLA_Policy!$A$2:$A$5,0))</f>
        <v>120</v>
      </c>
      <c r="Y11717" s="9" t="str">
        <f>IF(E11717="Cancelled","Excluded",IF(D11717="",IF((SLA_Policy!$B$8-B11717)*24&gt;X11717,"Open - Breached","Open - On Track"),IF((D11717-B11717)*24&lt;=X11717,"Met","Breached")))</f>
        <v>Breached</v>
      </c>
    </row>
    <row r="11718" spans="1:25" x14ac:dyDescent="0.25">
      <c r="A11718" s="9" t="s">
        <v>16461</v>
      </c>
      <c r="B11718" s="23">
        <v>46255.470138888901</v>
      </c>
      <c r="C11718" s="23">
        <v>46255.485416666699</v>
      </c>
      <c r="D11718" s="23">
        <v>46258.315972222197</v>
      </c>
      <c r="E11718" s="9" t="s">
        <v>212</v>
      </c>
      <c r="F11718" s="9" t="s">
        <v>189</v>
      </c>
      <c r="G11718" s="9" t="s">
        <v>213</v>
      </c>
      <c r="H11718" s="9" t="s">
        <v>88</v>
      </c>
      <c r="I11718" s="9" t="s">
        <v>486</v>
      </c>
      <c r="J11718" s="9" t="s">
        <v>5178</v>
      </c>
      <c r="K11718" s="9" t="s">
        <v>246</v>
      </c>
      <c r="L11718" s="9" t="s">
        <v>216</v>
      </c>
      <c r="M11718" s="9" t="s">
        <v>1094</v>
      </c>
      <c r="N11718" s="9" t="s">
        <v>197</v>
      </c>
      <c r="O11718" s="9" t="s">
        <v>178</v>
      </c>
      <c r="P11718" s="9" t="s">
        <v>360</v>
      </c>
      <c r="Q11718" s="9" t="s">
        <v>219</v>
      </c>
      <c r="R11718" s="9">
        <v>0</v>
      </c>
      <c r="S11718" s="9">
        <v>56</v>
      </c>
      <c r="U11718" s="9" t="s">
        <v>661</v>
      </c>
      <c r="X11718" s="9">
        <f>INDEX(SLA_Policy!$D$2:$D$5,MATCH(F11718,SLA_Policy!$A$2:$A$5,0))</f>
        <v>120</v>
      </c>
      <c r="Y11718" s="9" t="str">
        <f>IF(E11718="Cancelled","Excluded",IF(D11718="",IF((SLA_Policy!$B$8-B11718)*24&gt;X11718,"Open - Breached","Open - On Track"),IF((D11718-B11718)*24&lt;=X11718,"Met","Breached")))</f>
        <v>Met</v>
      </c>
    </row>
    <row r="11719" spans="1:25" x14ac:dyDescent="0.25">
      <c r="A11719" s="9" t="s">
        <v>16462</v>
      </c>
      <c r="B11719" s="23">
        <v>46255.479166666701</v>
      </c>
      <c r="C11719" s="23">
        <v>46255.502083333296</v>
      </c>
      <c r="D11719" s="23">
        <v>46258.313194444498</v>
      </c>
      <c r="E11719" s="9" t="s">
        <v>212</v>
      </c>
      <c r="F11719" s="9" t="s">
        <v>188</v>
      </c>
      <c r="G11719" s="9" t="s">
        <v>236</v>
      </c>
      <c r="H11719" s="9" t="s">
        <v>164</v>
      </c>
      <c r="I11719" s="9" t="s">
        <v>421</v>
      </c>
      <c r="J11719" s="9" t="s">
        <v>2054</v>
      </c>
      <c r="K11719" s="9" t="s">
        <v>215</v>
      </c>
      <c r="L11719" s="9" t="s">
        <v>311</v>
      </c>
      <c r="M11719" s="9" t="s">
        <v>1356</v>
      </c>
      <c r="N11719" s="9" t="s">
        <v>196</v>
      </c>
      <c r="O11719" s="9" t="s">
        <v>180</v>
      </c>
      <c r="P11719" s="9" t="s">
        <v>368</v>
      </c>
      <c r="Q11719" s="9" t="s">
        <v>219</v>
      </c>
      <c r="R11719" s="9">
        <v>0</v>
      </c>
      <c r="S11719" s="9">
        <v>24</v>
      </c>
      <c r="T11719" s="9" t="s">
        <v>343</v>
      </c>
      <c r="U11719" s="9" t="s">
        <v>242</v>
      </c>
      <c r="X11719" s="9">
        <f>INDEX(SLA_Policy!$D$2:$D$5,MATCH(F11719,SLA_Policy!$A$2:$A$5,0))</f>
        <v>72</v>
      </c>
      <c r="Y11719" s="9" t="str">
        <f>IF(E11719="Cancelled","Excluded",IF(D11719="",IF((SLA_Policy!$B$8-B11719)*24&gt;X11719,"Open - Breached","Open - On Track"),IF((D11719-B11719)*24&lt;=X11719,"Met","Breached")))</f>
        <v>Met</v>
      </c>
    </row>
    <row r="11720" spans="1:25" x14ac:dyDescent="0.25">
      <c r="A11720" s="9" t="s">
        <v>16463</v>
      </c>
      <c r="B11720" s="23">
        <v>46255.480555555601</v>
      </c>
      <c r="C11720" s="23">
        <v>46255.4868055556</v>
      </c>
      <c r="D11720" s="23">
        <v>46258.345833333296</v>
      </c>
      <c r="E11720" s="9" t="s">
        <v>212</v>
      </c>
      <c r="F11720" s="9" t="s">
        <v>188</v>
      </c>
      <c r="G11720" s="9" t="s">
        <v>213</v>
      </c>
      <c r="H11720" s="9" t="s">
        <v>162</v>
      </c>
      <c r="I11720" s="9" t="s">
        <v>345</v>
      </c>
      <c r="J11720" s="9" t="s">
        <v>1136</v>
      </c>
      <c r="K11720" s="9" t="s">
        <v>239</v>
      </c>
      <c r="L11720" s="9" t="s">
        <v>226</v>
      </c>
      <c r="M11720" s="9" t="s">
        <v>757</v>
      </c>
      <c r="N11720" s="9" t="s">
        <v>198</v>
      </c>
      <c r="O11720" s="9" t="s">
        <v>179</v>
      </c>
      <c r="P11720" s="9" t="s">
        <v>284</v>
      </c>
      <c r="Q11720" s="9" t="s">
        <v>219</v>
      </c>
      <c r="R11720" s="9">
        <v>0</v>
      </c>
      <c r="S11720" s="9">
        <v>12</v>
      </c>
      <c r="U11720" s="9" t="s">
        <v>140</v>
      </c>
      <c r="V11720" s="9" t="s">
        <v>16310</v>
      </c>
      <c r="W11720" s="9">
        <v>5</v>
      </c>
      <c r="X11720" s="9">
        <f>INDEX(SLA_Policy!$D$2:$D$5,MATCH(F11720,SLA_Policy!$A$2:$A$5,0))</f>
        <v>72</v>
      </c>
      <c r="Y11720" s="9" t="str">
        <f>IF(E11720="Cancelled","Excluded",IF(D11720="",IF((SLA_Policy!$B$8-B11720)*24&gt;X11720,"Open - Breached","Open - On Track"),IF((D11720-B11720)*24&lt;=X11720,"Met","Breached")))</f>
        <v>Met</v>
      </c>
    </row>
    <row r="11721" spans="1:25" x14ac:dyDescent="0.25">
      <c r="A11721" s="9" t="s">
        <v>16464</v>
      </c>
      <c r="B11721" s="23">
        <v>46255.487500000003</v>
      </c>
      <c r="C11721" s="23">
        <v>46255.529166666704</v>
      </c>
      <c r="D11721" s="23">
        <v>46259.388888888898</v>
      </c>
      <c r="E11721" s="9" t="s">
        <v>212</v>
      </c>
      <c r="F11721" s="9" t="s">
        <v>188</v>
      </c>
      <c r="G11721" s="9" t="s">
        <v>213</v>
      </c>
      <c r="H11721" s="9" t="s">
        <v>165</v>
      </c>
      <c r="I11721" s="9" t="s">
        <v>469</v>
      </c>
      <c r="J11721" s="9" t="s">
        <v>837</v>
      </c>
      <c r="K11721" s="9" t="s">
        <v>246</v>
      </c>
      <c r="L11721" s="9" t="s">
        <v>216</v>
      </c>
      <c r="M11721" s="9" t="s">
        <v>4123</v>
      </c>
      <c r="N11721" s="9" t="s">
        <v>197</v>
      </c>
      <c r="O11721" s="9" t="s">
        <v>176</v>
      </c>
      <c r="P11721" s="9" t="s">
        <v>419</v>
      </c>
      <c r="Q11721" s="9" t="s">
        <v>273</v>
      </c>
      <c r="R11721" s="9">
        <v>2</v>
      </c>
      <c r="S11721" s="9">
        <v>30</v>
      </c>
      <c r="U11721" s="9" t="s">
        <v>290</v>
      </c>
      <c r="X11721" s="9">
        <f>INDEX(SLA_Policy!$D$2:$D$5,MATCH(F11721,SLA_Policy!$A$2:$A$5,0))</f>
        <v>72</v>
      </c>
      <c r="Y11721" s="9" t="str">
        <f>IF(E11721="Cancelled","Excluded",IF(D11721="",IF((SLA_Policy!$B$8-B11721)*24&gt;X11721,"Open - Breached","Open - On Track"),IF((D11721-B11721)*24&lt;=X11721,"Met","Breached")))</f>
        <v>Breached</v>
      </c>
    </row>
    <row r="11722" spans="1:25" x14ac:dyDescent="0.25">
      <c r="A11722" s="9" t="s">
        <v>16465</v>
      </c>
      <c r="B11722" s="23">
        <v>46255.501388888901</v>
      </c>
      <c r="C11722" s="23">
        <v>46255.5090277778</v>
      </c>
      <c r="D11722" s="23">
        <v>46258.322916666701</v>
      </c>
      <c r="E11722" s="9" t="s">
        <v>212</v>
      </c>
      <c r="F11722" s="9" t="s">
        <v>188</v>
      </c>
      <c r="G11722" s="9" t="s">
        <v>236</v>
      </c>
      <c r="H11722" s="9" t="s">
        <v>161</v>
      </c>
      <c r="I11722" s="9" t="s">
        <v>237</v>
      </c>
      <c r="J11722" s="9" t="s">
        <v>4201</v>
      </c>
      <c r="K11722" s="9" t="s">
        <v>262</v>
      </c>
      <c r="L11722" s="9" t="s">
        <v>216</v>
      </c>
      <c r="M11722" s="9" t="s">
        <v>867</v>
      </c>
      <c r="N11722" s="9" t="s">
        <v>196</v>
      </c>
      <c r="O11722" s="9" t="s">
        <v>179</v>
      </c>
      <c r="P11722" s="9" t="s">
        <v>284</v>
      </c>
      <c r="Q11722" s="9" t="s">
        <v>273</v>
      </c>
      <c r="R11722" s="9">
        <v>0</v>
      </c>
      <c r="S11722" s="9">
        <v>4</v>
      </c>
      <c r="U11722" s="9" t="s">
        <v>242</v>
      </c>
      <c r="X11722" s="9">
        <f>INDEX(SLA_Policy!$D$2:$D$5,MATCH(F11722,SLA_Policy!$A$2:$A$5,0))</f>
        <v>72</v>
      </c>
      <c r="Y11722" s="9" t="str">
        <f>IF(E11722="Cancelled","Excluded",IF(D11722="",IF((SLA_Policy!$B$8-B11722)*24&gt;X11722,"Open - Breached","Open - On Track"),IF((D11722-B11722)*24&lt;=X11722,"Met","Breached")))</f>
        <v>Met</v>
      </c>
    </row>
    <row r="11723" spans="1:25" x14ac:dyDescent="0.25">
      <c r="A11723" s="9" t="s">
        <v>16466</v>
      </c>
      <c r="B11723" s="23">
        <v>46255.503472222197</v>
      </c>
      <c r="C11723" s="23">
        <v>46255.579166666699</v>
      </c>
      <c r="D11723" s="23">
        <v>46258.378472222197</v>
      </c>
      <c r="E11723" s="9" t="s">
        <v>212</v>
      </c>
      <c r="F11723" s="9" t="s">
        <v>189</v>
      </c>
      <c r="G11723" s="9" t="s">
        <v>213</v>
      </c>
      <c r="H11723" s="9" t="s">
        <v>167</v>
      </c>
      <c r="I11723" s="9" t="s">
        <v>362</v>
      </c>
      <c r="J11723" s="9" t="s">
        <v>752</v>
      </c>
      <c r="K11723" s="9" t="s">
        <v>276</v>
      </c>
      <c r="L11723" s="9" t="s">
        <v>12094</v>
      </c>
      <c r="M11723" s="9" t="s">
        <v>16467</v>
      </c>
      <c r="N11723" s="9" t="s">
        <v>196</v>
      </c>
      <c r="O11723" s="9" t="s">
        <v>180</v>
      </c>
      <c r="P11723" s="9" t="s">
        <v>368</v>
      </c>
      <c r="Q11723" s="9" t="s">
        <v>219</v>
      </c>
      <c r="R11723" s="9">
        <v>0</v>
      </c>
      <c r="S11723" s="9">
        <v>71</v>
      </c>
      <c r="U11723" s="9" t="s">
        <v>266</v>
      </c>
      <c r="W11723" s="9">
        <v>4</v>
      </c>
      <c r="X11723" s="9">
        <f>INDEX(SLA_Policy!$D$2:$D$5,MATCH(F11723,SLA_Policy!$A$2:$A$5,0))</f>
        <v>120</v>
      </c>
      <c r="Y11723" s="9" t="str">
        <f>IF(E11723="Cancelled","Excluded",IF(D11723="",IF((SLA_Policy!$B$8-B11723)*24&gt;X11723,"Open - Breached","Open - On Track"),IF((D11723-B11723)*24&lt;=X11723,"Met","Breached")))</f>
        <v>Met</v>
      </c>
    </row>
    <row r="11724" spans="1:25" x14ac:dyDescent="0.25">
      <c r="A11724" s="9" t="s">
        <v>16468</v>
      </c>
      <c r="B11724" s="23">
        <v>46255.505555555603</v>
      </c>
      <c r="C11724" s="23">
        <v>46255.547916666699</v>
      </c>
      <c r="D11724" s="23">
        <v>46258.327777777798</v>
      </c>
      <c r="E11724" s="9" t="s">
        <v>212</v>
      </c>
      <c r="F11724" s="9" t="s">
        <v>189</v>
      </c>
      <c r="G11724" s="9" t="s">
        <v>213</v>
      </c>
      <c r="H11724" s="9" t="s">
        <v>167</v>
      </c>
      <c r="I11724" s="9" t="s">
        <v>536</v>
      </c>
      <c r="J11724" s="9" t="s">
        <v>995</v>
      </c>
      <c r="K11724" s="9" t="s">
        <v>262</v>
      </c>
      <c r="L11724" s="9" t="s">
        <v>226</v>
      </c>
      <c r="M11724" s="9" t="s">
        <v>2802</v>
      </c>
      <c r="N11724" s="9" t="s">
        <v>196</v>
      </c>
      <c r="O11724" s="9" t="s">
        <v>180</v>
      </c>
      <c r="P11724" s="9" t="s">
        <v>368</v>
      </c>
      <c r="Q11724" s="9" t="s">
        <v>219</v>
      </c>
      <c r="R11724" s="9">
        <v>0</v>
      </c>
      <c r="S11724" s="9">
        <v>71</v>
      </c>
      <c r="T11724" s="9" t="s">
        <v>136</v>
      </c>
      <c r="U11724" s="9" t="s">
        <v>248</v>
      </c>
      <c r="X11724" s="9">
        <f>INDEX(SLA_Policy!$D$2:$D$5,MATCH(F11724,SLA_Policy!$A$2:$A$5,0))</f>
        <v>120</v>
      </c>
      <c r="Y11724" s="9" t="str">
        <f>IF(E11724="Cancelled","Excluded",IF(D11724="",IF((SLA_Policy!$B$8-B11724)*24&gt;X11724,"Open - Breached","Open - On Track"),IF((D11724-B11724)*24&lt;=X11724,"Met","Breached")))</f>
        <v>Met</v>
      </c>
    </row>
    <row r="11725" spans="1:25" x14ac:dyDescent="0.25">
      <c r="A11725" s="9" t="s">
        <v>16469</v>
      </c>
      <c r="B11725" s="23">
        <v>46255.507638888899</v>
      </c>
      <c r="C11725" s="23">
        <v>46255.509722222203</v>
      </c>
      <c r="D11725" s="23">
        <v>46255.536111111098</v>
      </c>
      <c r="E11725" s="9" t="s">
        <v>212</v>
      </c>
      <c r="F11725" s="9" t="s">
        <v>187</v>
      </c>
      <c r="G11725" s="9" t="s">
        <v>213</v>
      </c>
      <c r="H11725" s="9" t="s">
        <v>161</v>
      </c>
      <c r="I11725" s="9" t="s">
        <v>389</v>
      </c>
      <c r="J11725" s="9" t="s">
        <v>1243</v>
      </c>
      <c r="K11725" s="9" t="s">
        <v>262</v>
      </c>
      <c r="L11725" s="9" t="s">
        <v>395</v>
      </c>
      <c r="M11725" s="9" t="s">
        <v>396</v>
      </c>
      <c r="N11725" s="9" t="s">
        <v>199</v>
      </c>
      <c r="O11725" s="9" t="s">
        <v>116</v>
      </c>
      <c r="P11725" s="9" t="s">
        <v>342</v>
      </c>
      <c r="Q11725" s="9" t="s">
        <v>219</v>
      </c>
      <c r="R11725" s="9">
        <v>0</v>
      </c>
      <c r="S11725" s="9">
        <v>7</v>
      </c>
      <c r="U11725" s="9" t="s">
        <v>290</v>
      </c>
      <c r="X11725" s="9">
        <f>INDEX(SLA_Policy!$D$2:$D$5,MATCH(F11725,SLA_Policy!$A$2:$A$5,0))</f>
        <v>8</v>
      </c>
      <c r="Y11725" s="9" t="str">
        <f>IF(E11725="Cancelled","Excluded",IF(D11725="",IF((SLA_Policy!$B$8-B11725)*24&gt;X11725,"Open - Breached","Open - On Track"),IF((D11725-B11725)*24&lt;=X11725,"Met","Breached")))</f>
        <v>Met</v>
      </c>
    </row>
    <row r="11726" spans="1:25" x14ac:dyDescent="0.25">
      <c r="A11726" s="9" t="s">
        <v>16470</v>
      </c>
      <c r="B11726" s="23">
        <v>46255.53125</v>
      </c>
      <c r="C11726" s="23">
        <v>46255.534027777801</v>
      </c>
      <c r="D11726" s="23">
        <v>46255.729166666701</v>
      </c>
      <c r="E11726" s="9" t="s">
        <v>212</v>
      </c>
      <c r="F11726" s="9" t="s">
        <v>188</v>
      </c>
      <c r="G11726" s="9" t="s">
        <v>213</v>
      </c>
      <c r="H11726" s="9" t="s">
        <v>162</v>
      </c>
      <c r="I11726" s="9" t="s">
        <v>244</v>
      </c>
      <c r="J11726" s="9" t="s">
        <v>3212</v>
      </c>
      <c r="K11726" s="9" t="s">
        <v>225</v>
      </c>
      <c r="L11726" s="9" t="s">
        <v>282</v>
      </c>
      <c r="M11726" s="9" t="s">
        <v>2016</v>
      </c>
      <c r="N11726" s="9" t="s">
        <v>198</v>
      </c>
      <c r="O11726" s="9" t="s">
        <v>116</v>
      </c>
      <c r="P11726" s="9" t="s">
        <v>258</v>
      </c>
      <c r="Q11726" s="9" t="s">
        <v>219</v>
      </c>
      <c r="R11726" s="9">
        <v>0</v>
      </c>
      <c r="S11726" s="9">
        <v>22</v>
      </c>
      <c r="U11726" s="9" t="s">
        <v>290</v>
      </c>
      <c r="X11726" s="9">
        <f>INDEX(SLA_Policy!$D$2:$D$5,MATCH(F11726,SLA_Policy!$A$2:$A$5,0))</f>
        <v>72</v>
      </c>
      <c r="Y11726" s="9" t="str">
        <f>IF(E11726="Cancelled","Excluded",IF(D11726="",IF((SLA_Policy!$B$8-B11726)*24&gt;X11726,"Open - Breached","Open - On Track"),IF((D11726-B11726)*24&lt;=X11726,"Met","Breached")))</f>
        <v>Met</v>
      </c>
    </row>
    <row r="11727" spans="1:25" x14ac:dyDescent="0.25">
      <c r="A11727" s="9" t="s">
        <v>16471</v>
      </c>
      <c r="B11727" s="23">
        <v>46255.5444444444</v>
      </c>
      <c r="C11727" s="23">
        <v>46255.548611111102</v>
      </c>
      <c r="D11727" s="23">
        <v>46258.395138888904</v>
      </c>
      <c r="E11727" s="9" t="s">
        <v>212</v>
      </c>
      <c r="F11727" s="9" t="s">
        <v>188</v>
      </c>
      <c r="G11727" s="9" t="s">
        <v>213</v>
      </c>
      <c r="H11727" s="9" t="s">
        <v>167</v>
      </c>
      <c r="I11727" s="9" t="s">
        <v>362</v>
      </c>
      <c r="J11727" s="9" t="s">
        <v>16472</v>
      </c>
      <c r="K11727" s="9" t="s">
        <v>276</v>
      </c>
      <c r="L11727" s="9" t="s">
        <v>12094</v>
      </c>
      <c r="M11727" s="9" t="s">
        <v>13845</v>
      </c>
      <c r="N11727" s="9" t="s">
        <v>198</v>
      </c>
      <c r="O11727" s="9" t="s">
        <v>116</v>
      </c>
      <c r="P11727" s="9" t="s">
        <v>342</v>
      </c>
      <c r="Q11727" s="9" t="s">
        <v>219</v>
      </c>
      <c r="R11727" s="9">
        <v>0</v>
      </c>
      <c r="S11727" s="9">
        <v>19</v>
      </c>
      <c r="U11727" s="9" t="s">
        <v>248</v>
      </c>
      <c r="W11727" s="9">
        <v>4</v>
      </c>
      <c r="X11727" s="9">
        <f>INDEX(SLA_Policy!$D$2:$D$5,MATCH(F11727,SLA_Policy!$A$2:$A$5,0))</f>
        <v>72</v>
      </c>
      <c r="Y11727" s="9" t="str">
        <f>IF(E11727="Cancelled","Excluded",IF(D11727="",IF((SLA_Policy!$B$8-B11727)*24&gt;X11727,"Open - Breached","Open - On Track"),IF((D11727-B11727)*24&lt;=X11727,"Met","Breached")))</f>
        <v>Met</v>
      </c>
    </row>
    <row r="11728" spans="1:25" x14ac:dyDescent="0.25">
      <c r="A11728" s="9" t="s">
        <v>16473</v>
      </c>
      <c r="B11728" s="23">
        <v>46255.5756944444</v>
      </c>
      <c r="C11728" s="23">
        <v>46255.585416666698</v>
      </c>
      <c r="D11728" s="23">
        <v>46258.355555555601</v>
      </c>
      <c r="E11728" s="9" t="s">
        <v>212</v>
      </c>
      <c r="F11728" s="9" t="s">
        <v>188</v>
      </c>
      <c r="G11728" s="9" t="s">
        <v>213</v>
      </c>
      <c r="H11728" s="9" t="s">
        <v>162</v>
      </c>
      <c r="I11728" s="9" t="s">
        <v>345</v>
      </c>
      <c r="J11728" s="9" t="s">
        <v>1556</v>
      </c>
      <c r="K11728" s="9" t="s">
        <v>246</v>
      </c>
      <c r="L11728" s="9" t="s">
        <v>216</v>
      </c>
      <c r="M11728" s="9" t="s">
        <v>12061</v>
      </c>
      <c r="N11728" s="9" t="s">
        <v>199</v>
      </c>
      <c r="O11728" s="9" t="s">
        <v>116</v>
      </c>
      <c r="P11728" s="9" t="s">
        <v>525</v>
      </c>
      <c r="Q11728" s="9" t="s">
        <v>219</v>
      </c>
      <c r="R11728" s="9">
        <v>0</v>
      </c>
      <c r="S11728" s="9">
        <v>15</v>
      </c>
      <c r="U11728" s="9" t="s">
        <v>140</v>
      </c>
      <c r="V11728" s="9" t="s">
        <v>16310</v>
      </c>
      <c r="W11728" s="9">
        <v>4</v>
      </c>
      <c r="X11728" s="9">
        <f>INDEX(SLA_Policy!$D$2:$D$5,MATCH(F11728,SLA_Policy!$A$2:$A$5,0))</f>
        <v>72</v>
      </c>
      <c r="Y11728" s="9" t="str">
        <f>IF(E11728="Cancelled","Excluded",IF(D11728="",IF((SLA_Policy!$B$8-B11728)*24&gt;X11728,"Open - Breached","Open - On Track"),IF((D11728-B11728)*24&lt;=X11728,"Met","Breached")))</f>
        <v>Met</v>
      </c>
    </row>
    <row r="11729" spans="1:25" x14ac:dyDescent="0.25">
      <c r="A11729" s="9" t="s">
        <v>16474</v>
      </c>
      <c r="B11729" s="23">
        <v>46255.583333333299</v>
      </c>
      <c r="C11729" s="23">
        <v>46255.672222222202</v>
      </c>
      <c r="D11729" s="23">
        <v>46258.406944444498</v>
      </c>
      <c r="E11729" s="9" t="s">
        <v>212</v>
      </c>
      <c r="F11729" s="9" t="s">
        <v>189</v>
      </c>
      <c r="G11729" s="9" t="s">
        <v>213</v>
      </c>
      <c r="H11729" s="9" t="s">
        <v>165</v>
      </c>
      <c r="I11729" s="9" t="s">
        <v>567</v>
      </c>
      <c r="J11729" s="9" t="s">
        <v>1334</v>
      </c>
      <c r="K11729" s="9" t="s">
        <v>246</v>
      </c>
      <c r="L11729" s="9" t="s">
        <v>293</v>
      </c>
      <c r="M11729" s="9" t="s">
        <v>6677</v>
      </c>
      <c r="N11729" s="9" t="s">
        <v>196</v>
      </c>
      <c r="O11729" s="9" t="s">
        <v>116</v>
      </c>
      <c r="P11729" s="9" t="s">
        <v>295</v>
      </c>
      <c r="Q11729" s="9" t="s">
        <v>219</v>
      </c>
      <c r="R11729" s="9">
        <v>0</v>
      </c>
      <c r="S11729" s="9">
        <v>41</v>
      </c>
      <c r="U11729" s="9" t="s">
        <v>230</v>
      </c>
      <c r="W11729" s="9">
        <v>4</v>
      </c>
      <c r="X11729" s="9">
        <f>INDEX(SLA_Policy!$D$2:$D$5,MATCH(F11729,SLA_Policy!$A$2:$A$5,0))</f>
        <v>120</v>
      </c>
      <c r="Y11729" s="9" t="str">
        <f>IF(E11729="Cancelled","Excluded",IF(D11729="",IF((SLA_Policy!$B$8-B11729)*24&gt;X11729,"Open - Breached","Open - On Track"),IF((D11729-B11729)*24&lt;=X11729,"Met","Breached")))</f>
        <v>Met</v>
      </c>
    </row>
    <row r="11730" spans="1:25" x14ac:dyDescent="0.25">
      <c r="A11730" s="9" t="s">
        <v>16475</v>
      </c>
      <c r="B11730" s="23">
        <v>46255.589583333298</v>
      </c>
      <c r="C11730" s="23">
        <v>46255.615277777797</v>
      </c>
      <c r="D11730" s="23">
        <v>46258.393750000003</v>
      </c>
      <c r="E11730" s="9" t="s">
        <v>212</v>
      </c>
      <c r="F11730" s="9" t="s">
        <v>189</v>
      </c>
      <c r="G11730" s="9" t="s">
        <v>213</v>
      </c>
      <c r="H11730" s="9" t="s">
        <v>163</v>
      </c>
      <c r="I11730" s="9" t="s">
        <v>250</v>
      </c>
      <c r="J11730" s="9" t="s">
        <v>1407</v>
      </c>
      <c r="K11730" s="9" t="s">
        <v>246</v>
      </c>
      <c r="L11730" s="9" t="s">
        <v>351</v>
      </c>
      <c r="M11730" s="9" t="s">
        <v>3021</v>
      </c>
      <c r="N11730" s="9" t="s">
        <v>196</v>
      </c>
      <c r="O11730" s="9" t="s">
        <v>176</v>
      </c>
      <c r="P11730" s="9" t="s">
        <v>228</v>
      </c>
      <c r="Q11730" s="9" t="s">
        <v>219</v>
      </c>
      <c r="R11730" s="9">
        <v>0</v>
      </c>
      <c r="S11730" s="9">
        <v>19</v>
      </c>
      <c r="T11730" s="9" t="s">
        <v>220</v>
      </c>
      <c r="U11730" s="9" t="s">
        <v>230</v>
      </c>
      <c r="W11730" s="9">
        <v>5</v>
      </c>
      <c r="X11730" s="9">
        <f>INDEX(SLA_Policy!$D$2:$D$5,MATCH(F11730,SLA_Policy!$A$2:$A$5,0))</f>
        <v>120</v>
      </c>
      <c r="Y11730" s="9" t="str">
        <f>IF(E11730="Cancelled","Excluded",IF(D11730="",IF((SLA_Policy!$B$8-B11730)*24&gt;X11730,"Open - Breached","Open - On Track"),IF((D11730-B11730)*24&lt;=X11730,"Met","Breached")))</f>
        <v>Met</v>
      </c>
    </row>
    <row r="11731" spans="1:25" x14ac:dyDescent="0.25">
      <c r="A11731" s="9" t="s">
        <v>16476</v>
      </c>
      <c r="B11731" s="23">
        <v>46255.589583333298</v>
      </c>
      <c r="C11731" s="23">
        <v>46255.609722222202</v>
      </c>
      <c r="D11731" s="23">
        <v>46258.327083333301</v>
      </c>
      <c r="E11731" s="9" t="s">
        <v>212</v>
      </c>
      <c r="F11731" s="9" t="s">
        <v>188</v>
      </c>
      <c r="G11731" s="9" t="s">
        <v>213</v>
      </c>
      <c r="H11731" s="9" t="s">
        <v>162</v>
      </c>
      <c r="I11731" s="9" t="s">
        <v>345</v>
      </c>
      <c r="J11731" s="9" t="s">
        <v>1151</v>
      </c>
      <c r="K11731" s="9" t="s">
        <v>246</v>
      </c>
      <c r="L11731" s="9" t="s">
        <v>216</v>
      </c>
      <c r="M11731" s="9" t="s">
        <v>1114</v>
      </c>
      <c r="N11731" s="9" t="s">
        <v>196</v>
      </c>
      <c r="O11731" s="9" t="s">
        <v>179</v>
      </c>
      <c r="P11731" s="9" t="s">
        <v>337</v>
      </c>
      <c r="Q11731" s="9" t="s">
        <v>219</v>
      </c>
      <c r="R11731" s="9">
        <v>0</v>
      </c>
      <c r="S11731" s="9">
        <v>26</v>
      </c>
      <c r="U11731" s="9" t="s">
        <v>140</v>
      </c>
      <c r="V11731" s="9" t="s">
        <v>16310</v>
      </c>
      <c r="X11731" s="9">
        <f>INDEX(SLA_Policy!$D$2:$D$5,MATCH(F11731,SLA_Policy!$A$2:$A$5,0))</f>
        <v>72</v>
      </c>
      <c r="Y11731" s="9" t="str">
        <f>IF(E11731="Cancelled","Excluded",IF(D11731="",IF((SLA_Policy!$B$8-B11731)*24&gt;X11731,"Open - Breached","Open - On Track"),IF((D11731-B11731)*24&lt;=X11731,"Met","Breached")))</f>
        <v>Met</v>
      </c>
    </row>
    <row r="11732" spans="1:25" x14ac:dyDescent="0.25">
      <c r="A11732" s="9" t="s">
        <v>16477</v>
      </c>
      <c r="B11732" s="23">
        <v>46255.6118055556</v>
      </c>
      <c r="C11732" s="23">
        <v>46255.6159722222</v>
      </c>
      <c r="D11732" s="23">
        <v>46255.724999999999</v>
      </c>
      <c r="E11732" s="9" t="s">
        <v>212</v>
      </c>
      <c r="F11732" s="9" t="s">
        <v>187</v>
      </c>
      <c r="G11732" s="9" t="s">
        <v>236</v>
      </c>
      <c r="H11732" s="9" t="s">
        <v>162</v>
      </c>
      <c r="I11732" s="9" t="s">
        <v>280</v>
      </c>
      <c r="J11732" s="9" t="s">
        <v>3767</v>
      </c>
      <c r="K11732" s="9" t="s">
        <v>246</v>
      </c>
      <c r="L11732" s="9" t="s">
        <v>216</v>
      </c>
      <c r="M11732" s="9" t="s">
        <v>257</v>
      </c>
      <c r="N11732" s="9" t="s">
        <v>196</v>
      </c>
      <c r="O11732" s="9" t="s">
        <v>179</v>
      </c>
      <c r="P11732" s="9" t="s">
        <v>313</v>
      </c>
      <c r="Q11732" s="9" t="s">
        <v>273</v>
      </c>
      <c r="R11732" s="9">
        <v>0</v>
      </c>
      <c r="S11732" s="9">
        <v>30</v>
      </c>
      <c r="U11732" s="9" t="s">
        <v>242</v>
      </c>
      <c r="W11732" s="9">
        <v>5</v>
      </c>
      <c r="X11732" s="9">
        <f>INDEX(SLA_Policy!$D$2:$D$5,MATCH(F11732,SLA_Policy!$A$2:$A$5,0))</f>
        <v>8</v>
      </c>
      <c r="Y11732" s="9" t="str">
        <f>IF(E11732="Cancelled","Excluded",IF(D11732="",IF((SLA_Policy!$B$8-B11732)*24&gt;X11732,"Open - Breached","Open - On Track"),IF((D11732-B11732)*24&lt;=X11732,"Met","Breached")))</f>
        <v>Met</v>
      </c>
    </row>
    <row r="11733" spans="1:25" x14ac:dyDescent="0.25">
      <c r="A11733" s="9" t="s">
        <v>16478</v>
      </c>
      <c r="B11733" s="23">
        <v>46255.620138888902</v>
      </c>
      <c r="C11733" s="23">
        <v>46255.633333333302</v>
      </c>
      <c r="D11733" s="23">
        <v>46258.323611111096</v>
      </c>
      <c r="E11733" s="9" t="s">
        <v>212</v>
      </c>
      <c r="F11733" s="9" t="s">
        <v>189</v>
      </c>
      <c r="G11733" s="9" t="s">
        <v>213</v>
      </c>
      <c r="H11733" s="9" t="s">
        <v>167</v>
      </c>
      <c r="I11733" s="9" t="s">
        <v>684</v>
      </c>
      <c r="J11733" s="9" t="s">
        <v>12712</v>
      </c>
      <c r="K11733" s="9" t="s">
        <v>246</v>
      </c>
      <c r="L11733" s="9" t="s">
        <v>216</v>
      </c>
      <c r="M11733" s="9" t="s">
        <v>3564</v>
      </c>
      <c r="N11733" s="9" t="s">
        <v>198</v>
      </c>
      <c r="O11733" s="9" t="s">
        <v>116</v>
      </c>
      <c r="P11733" s="9" t="s">
        <v>218</v>
      </c>
      <c r="Q11733" s="9" t="s">
        <v>219</v>
      </c>
      <c r="R11733" s="9">
        <v>0</v>
      </c>
      <c r="S11733" s="9">
        <v>26</v>
      </c>
      <c r="U11733" s="9" t="s">
        <v>290</v>
      </c>
      <c r="X11733" s="9">
        <f>INDEX(SLA_Policy!$D$2:$D$5,MATCH(F11733,SLA_Policy!$A$2:$A$5,0))</f>
        <v>120</v>
      </c>
      <c r="Y11733" s="9" t="str">
        <f>IF(E11733="Cancelled","Excluded",IF(D11733="",IF((SLA_Policy!$B$8-B11733)*24&gt;X11733,"Open - Breached","Open - On Track"),IF((D11733-B11733)*24&lt;=X11733,"Met","Breached")))</f>
        <v>Met</v>
      </c>
    </row>
    <row r="11734" spans="1:25" x14ac:dyDescent="0.25">
      <c r="A11734" s="9" t="s">
        <v>16479</v>
      </c>
      <c r="B11734" s="23">
        <v>46255.625</v>
      </c>
      <c r="C11734" s="23">
        <v>46255.703472222202</v>
      </c>
      <c r="D11734" s="23">
        <v>46258.351388888899</v>
      </c>
      <c r="E11734" s="9" t="s">
        <v>212</v>
      </c>
      <c r="F11734" s="9" t="s">
        <v>188</v>
      </c>
      <c r="G11734" s="9" t="s">
        <v>213</v>
      </c>
      <c r="H11734" s="9" t="s">
        <v>167</v>
      </c>
      <c r="I11734" s="9" t="s">
        <v>362</v>
      </c>
      <c r="J11734" s="9" t="s">
        <v>16480</v>
      </c>
      <c r="K11734" s="9" t="s">
        <v>246</v>
      </c>
      <c r="L11734" s="9" t="s">
        <v>270</v>
      </c>
      <c r="M11734" s="9" t="s">
        <v>3722</v>
      </c>
      <c r="N11734" s="9" t="s">
        <v>196</v>
      </c>
      <c r="O11734" s="9" t="s">
        <v>116</v>
      </c>
      <c r="P11734" s="9" t="s">
        <v>551</v>
      </c>
      <c r="Q11734" s="9" t="s">
        <v>219</v>
      </c>
      <c r="R11734" s="9">
        <v>0</v>
      </c>
      <c r="S11734" s="9">
        <v>13</v>
      </c>
      <c r="U11734" s="9" t="s">
        <v>266</v>
      </c>
      <c r="X11734" s="9">
        <f>INDEX(SLA_Policy!$D$2:$D$5,MATCH(F11734,SLA_Policy!$A$2:$A$5,0))</f>
        <v>72</v>
      </c>
      <c r="Y11734" s="9" t="str">
        <f>IF(E11734="Cancelled","Excluded",IF(D11734="",IF((SLA_Policy!$B$8-B11734)*24&gt;X11734,"Open - Breached","Open - On Track"),IF((D11734-B11734)*24&lt;=X11734,"Met","Breached")))</f>
        <v>Met</v>
      </c>
    </row>
    <row r="11735" spans="1:25" x14ac:dyDescent="0.25">
      <c r="A11735" s="9" t="s">
        <v>16481</v>
      </c>
      <c r="B11735" s="23">
        <v>46255.668055555601</v>
      </c>
      <c r="C11735" s="23">
        <v>46255.673611111102</v>
      </c>
      <c r="D11735" s="23">
        <v>46258.338888888902</v>
      </c>
      <c r="E11735" s="9" t="s">
        <v>212</v>
      </c>
      <c r="F11735" s="9" t="s">
        <v>188</v>
      </c>
      <c r="G11735" s="9" t="s">
        <v>213</v>
      </c>
      <c r="H11735" s="9" t="s">
        <v>162</v>
      </c>
      <c r="I11735" s="9" t="s">
        <v>345</v>
      </c>
      <c r="J11735" s="9" t="s">
        <v>2982</v>
      </c>
      <c r="K11735" s="9" t="s">
        <v>246</v>
      </c>
      <c r="L11735" s="9" t="s">
        <v>104</v>
      </c>
      <c r="M11735" s="9" t="s">
        <v>1597</v>
      </c>
      <c r="N11735" s="9" t="s">
        <v>199</v>
      </c>
      <c r="O11735" s="9" t="s">
        <v>179</v>
      </c>
      <c r="P11735" s="9" t="s">
        <v>313</v>
      </c>
      <c r="Q11735" s="9" t="s">
        <v>219</v>
      </c>
      <c r="R11735" s="9">
        <v>0</v>
      </c>
      <c r="S11735" s="9">
        <v>38</v>
      </c>
      <c r="U11735" s="9" t="s">
        <v>140</v>
      </c>
      <c r="V11735" s="9" t="s">
        <v>16310</v>
      </c>
      <c r="W11735" s="9">
        <v>4</v>
      </c>
      <c r="X11735" s="9">
        <f>INDEX(SLA_Policy!$D$2:$D$5,MATCH(F11735,SLA_Policy!$A$2:$A$5,0))</f>
        <v>72</v>
      </c>
      <c r="Y11735" s="9" t="str">
        <f>IF(E11735="Cancelled","Excluded",IF(D11735="",IF((SLA_Policy!$B$8-B11735)*24&gt;X11735,"Open - Breached","Open - On Track"),IF((D11735-B11735)*24&lt;=X11735,"Met","Breached")))</f>
        <v>Met</v>
      </c>
    </row>
    <row r="11736" spans="1:25" x14ac:dyDescent="0.25">
      <c r="A11736" s="9" t="s">
        <v>16482</v>
      </c>
      <c r="B11736" s="23">
        <v>46255.6875</v>
      </c>
      <c r="C11736" s="23">
        <v>46255.704166666699</v>
      </c>
      <c r="D11736" s="23">
        <v>46258.3527777778</v>
      </c>
      <c r="E11736" s="9" t="s">
        <v>212</v>
      </c>
      <c r="F11736" s="9" t="s">
        <v>188</v>
      </c>
      <c r="G11736" s="9" t="s">
        <v>213</v>
      </c>
      <c r="H11736" s="9" t="s">
        <v>162</v>
      </c>
      <c r="I11736" s="9" t="s">
        <v>393</v>
      </c>
      <c r="J11736" s="9" t="s">
        <v>16483</v>
      </c>
      <c r="K11736" s="9" t="s">
        <v>225</v>
      </c>
      <c r="L11736" s="9" t="s">
        <v>104</v>
      </c>
      <c r="M11736" s="9" t="s">
        <v>4482</v>
      </c>
      <c r="N11736" s="9" t="s">
        <v>196</v>
      </c>
      <c r="O11736" s="9" t="s">
        <v>179</v>
      </c>
      <c r="P11736" s="9" t="s">
        <v>264</v>
      </c>
      <c r="Q11736" s="9" t="s">
        <v>219</v>
      </c>
      <c r="R11736" s="9">
        <v>0</v>
      </c>
      <c r="S11736" s="9">
        <v>6</v>
      </c>
      <c r="U11736" s="9" t="s">
        <v>290</v>
      </c>
      <c r="X11736" s="9">
        <f>INDEX(SLA_Policy!$D$2:$D$5,MATCH(F11736,SLA_Policy!$A$2:$A$5,0))</f>
        <v>72</v>
      </c>
      <c r="Y11736" s="9" t="str">
        <f>IF(E11736="Cancelled","Excluded",IF(D11736="",IF((SLA_Policy!$B$8-B11736)*24&gt;X11736,"Open - Breached","Open - On Track"),IF((D11736-B11736)*24&lt;=X11736,"Met","Breached")))</f>
        <v>Met</v>
      </c>
    </row>
    <row r="11737" spans="1:25" x14ac:dyDescent="0.25">
      <c r="A11737" s="9" t="s">
        <v>16484</v>
      </c>
      <c r="B11737" s="23">
        <v>46255.773611111101</v>
      </c>
      <c r="C11737" s="23">
        <v>46255.774305555598</v>
      </c>
      <c r="D11737" s="23">
        <v>46255.877083333296</v>
      </c>
      <c r="E11737" s="9" t="s">
        <v>212</v>
      </c>
      <c r="F11737" s="9" t="s">
        <v>187</v>
      </c>
      <c r="G11737" s="9" t="s">
        <v>236</v>
      </c>
      <c r="H11737" s="9" t="s">
        <v>161</v>
      </c>
      <c r="I11737" s="9" t="s">
        <v>237</v>
      </c>
      <c r="J11737" s="9" t="s">
        <v>3125</v>
      </c>
      <c r="K11737" s="9" t="s">
        <v>303</v>
      </c>
      <c r="L11737" s="9" t="s">
        <v>216</v>
      </c>
      <c r="M11737" s="9" t="s">
        <v>679</v>
      </c>
      <c r="N11737" s="9" t="s">
        <v>198</v>
      </c>
      <c r="O11737" s="9" t="s">
        <v>179</v>
      </c>
      <c r="P11737" s="9" t="s">
        <v>284</v>
      </c>
      <c r="Q11737" s="9" t="s">
        <v>273</v>
      </c>
      <c r="R11737" s="9">
        <v>0</v>
      </c>
      <c r="S11737" s="9">
        <v>11</v>
      </c>
      <c r="U11737" s="9" t="s">
        <v>242</v>
      </c>
      <c r="X11737" s="9">
        <f>INDEX(SLA_Policy!$D$2:$D$5,MATCH(F11737,SLA_Policy!$A$2:$A$5,0))</f>
        <v>8</v>
      </c>
      <c r="Y11737" s="9" t="str">
        <f>IF(E11737="Cancelled","Excluded",IF(D11737="",IF((SLA_Policy!$B$8-B11737)*24&gt;X11737,"Open - Breached","Open - On Track"),IF((D11737-B11737)*24&lt;=X11737,"Met","Breached")))</f>
        <v>Met</v>
      </c>
    </row>
    <row r="11738" spans="1:25" x14ac:dyDescent="0.25">
      <c r="A11738" s="9" t="s">
        <v>16485</v>
      </c>
      <c r="B11738" s="23">
        <v>46255.836805555598</v>
      </c>
      <c r="C11738" s="23">
        <v>46255.846527777801</v>
      </c>
      <c r="D11738" s="23">
        <v>46255.900694444397</v>
      </c>
      <c r="E11738" s="9" t="s">
        <v>212</v>
      </c>
      <c r="F11738" s="9" t="s">
        <v>187</v>
      </c>
      <c r="G11738" s="9" t="s">
        <v>213</v>
      </c>
      <c r="H11738" s="9" t="s">
        <v>162</v>
      </c>
      <c r="I11738" s="9" t="s">
        <v>345</v>
      </c>
      <c r="J11738" s="9" t="s">
        <v>5215</v>
      </c>
      <c r="K11738" s="9" t="s">
        <v>246</v>
      </c>
      <c r="L11738" s="9" t="s">
        <v>104</v>
      </c>
      <c r="M11738" s="9" t="s">
        <v>11773</v>
      </c>
      <c r="N11738" s="9" t="s">
        <v>196</v>
      </c>
      <c r="O11738" s="9" t="s">
        <v>116</v>
      </c>
      <c r="P11738" s="9" t="s">
        <v>525</v>
      </c>
      <c r="Q11738" s="9" t="s">
        <v>219</v>
      </c>
      <c r="R11738" s="9">
        <v>0</v>
      </c>
      <c r="S11738" s="9">
        <v>49</v>
      </c>
      <c r="U11738" s="9" t="s">
        <v>266</v>
      </c>
      <c r="X11738" s="9">
        <f>INDEX(SLA_Policy!$D$2:$D$5,MATCH(F11738,SLA_Policy!$A$2:$A$5,0))</f>
        <v>8</v>
      </c>
      <c r="Y11738" s="9" t="str">
        <f>IF(E11738="Cancelled","Excluded",IF(D11738="",IF((SLA_Policy!$B$8-B11738)*24&gt;X11738,"Open - Breached","Open - On Track"),IF((D11738-B11738)*24&lt;=X11738,"Met","Breached")))</f>
        <v>Met</v>
      </c>
    </row>
    <row r="11739" spans="1:25" x14ac:dyDescent="0.25">
      <c r="A11739" s="9" t="s">
        <v>16486</v>
      </c>
      <c r="B11739" s="23">
        <v>46255.841666666704</v>
      </c>
      <c r="C11739" s="23">
        <v>46255.863888888904</v>
      </c>
      <c r="D11739" s="23">
        <v>46256.095138888901</v>
      </c>
      <c r="E11739" s="9" t="s">
        <v>212</v>
      </c>
      <c r="F11739" s="9" t="s">
        <v>187</v>
      </c>
      <c r="G11739" s="9" t="s">
        <v>213</v>
      </c>
      <c r="H11739" s="9" t="s">
        <v>164</v>
      </c>
      <c r="I11739" s="9" t="s">
        <v>260</v>
      </c>
      <c r="J11739" s="9" t="s">
        <v>5383</v>
      </c>
      <c r="K11739" s="9" t="s">
        <v>246</v>
      </c>
      <c r="L11739" s="9" t="s">
        <v>226</v>
      </c>
      <c r="M11739" s="9" t="s">
        <v>890</v>
      </c>
      <c r="N11739" s="9" t="s">
        <v>196</v>
      </c>
      <c r="O11739" s="9" t="s">
        <v>180</v>
      </c>
      <c r="P11739" s="9" t="s">
        <v>368</v>
      </c>
      <c r="Q11739" s="9" t="s">
        <v>273</v>
      </c>
      <c r="R11739" s="9">
        <v>0</v>
      </c>
      <c r="S11739" s="9">
        <v>33</v>
      </c>
      <c r="T11739" s="9" t="s">
        <v>265</v>
      </c>
      <c r="U11739" s="9" t="s">
        <v>290</v>
      </c>
      <c r="X11739" s="9">
        <f>INDEX(SLA_Policy!$D$2:$D$5,MATCH(F11739,SLA_Policy!$A$2:$A$5,0))</f>
        <v>8</v>
      </c>
      <c r="Y11739" s="9" t="str">
        <f>IF(E11739="Cancelled","Excluded",IF(D11739="",IF((SLA_Policy!$B$8-B11739)*24&gt;X11739,"Open - Breached","Open - On Track"),IF((D11739-B11739)*24&lt;=X11739,"Met","Breached")))</f>
        <v>Met</v>
      </c>
    </row>
    <row r="11740" spans="1:25" x14ac:dyDescent="0.25">
      <c r="A11740" s="9" t="s">
        <v>16487</v>
      </c>
      <c r="B11740" s="23">
        <v>46256.420138888898</v>
      </c>
      <c r="C11740" s="23">
        <v>46258.295833333301</v>
      </c>
      <c r="D11740" s="23">
        <v>46258.317361111098</v>
      </c>
      <c r="E11740" s="9" t="s">
        <v>212</v>
      </c>
      <c r="F11740" s="9" t="s">
        <v>189</v>
      </c>
      <c r="G11740" s="9" t="s">
        <v>236</v>
      </c>
      <c r="H11740" s="9" t="s">
        <v>167</v>
      </c>
      <c r="I11740" s="9" t="s">
        <v>255</v>
      </c>
      <c r="J11740" s="9" t="s">
        <v>4066</v>
      </c>
      <c r="K11740" s="9" t="s">
        <v>246</v>
      </c>
      <c r="L11740" s="9" t="s">
        <v>311</v>
      </c>
      <c r="M11740" s="9" t="s">
        <v>797</v>
      </c>
      <c r="N11740" s="9" t="s">
        <v>196</v>
      </c>
      <c r="O11740" s="9" t="s">
        <v>180</v>
      </c>
      <c r="P11740" s="9" t="s">
        <v>278</v>
      </c>
      <c r="Q11740" s="9" t="s">
        <v>219</v>
      </c>
      <c r="R11740" s="9">
        <v>0</v>
      </c>
      <c r="S11740" s="9">
        <v>28</v>
      </c>
      <c r="U11740" s="9" t="s">
        <v>242</v>
      </c>
      <c r="X11740" s="9">
        <f>INDEX(SLA_Policy!$D$2:$D$5,MATCH(F11740,SLA_Policy!$A$2:$A$5,0))</f>
        <v>120</v>
      </c>
      <c r="Y11740" s="9" t="str">
        <f>IF(E11740="Cancelled","Excluded",IF(D11740="",IF((SLA_Policy!$B$8-B11740)*24&gt;X11740,"Open - Breached","Open - On Track"),IF((D11740-B11740)*24&lt;=X11740,"Met","Breached")))</f>
        <v>Met</v>
      </c>
    </row>
    <row r="11741" spans="1:25" x14ac:dyDescent="0.25">
      <c r="A11741" s="9" t="s">
        <v>16488</v>
      </c>
      <c r="B11741" s="23">
        <v>46257.375</v>
      </c>
      <c r="C11741" s="23">
        <v>46258.340277777803</v>
      </c>
      <c r="D11741" s="23">
        <v>46258.355555555601</v>
      </c>
      <c r="E11741" s="9" t="s">
        <v>212</v>
      </c>
      <c r="F11741" s="9" t="s">
        <v>189</v>
      </c>
      <c r="G11741" s="9" t="s">
        <v>236</v>
      </c>
      <c r="H11741" s="9" t="s">
        <v>164</v>
      </c>
      <c r="I11741" s="9" t="s">
        <v>421</v>
      </c>
      <c r="J11741" s="9" t="s">
        <v>490</v>
      </c>
      <c r="K11741" s="9" t="s">
        <v>239</v>
      </c>
      <c r="L11741" s="9" t="s">
        <v>226</v>
      </c>
      <c r="M11741" s="9" t="s">
        <v>1641</v>
      </c>
      <c r="N11741" s="9" t="s">
        <v>196</v>
      </c>
      <c r="O11741" s="9" t="s">
        <v>116</v>
      </c>
      <c r="P11741" s="9" t="s">
        <v>590</v>
      </c>
      <c r="Q11741" s="9" t="s">
        <v>219</v>
      </c>
      <c r="R11741" s="9">
        <v>0</v>
      </c>
      <c r="S11741" s="9">
        <v>6</v>
      </c>
      <c r="T11741" s="9" t="s">
        <v>343</v>
      </c>
      <c r="U11741" s="9" t="s">
        <v>242</v>
      </c>
      <c r="X11741" s="9">
        <f>INDEX(SLA_Policy!$D$2:$D$5,MATCH(F11741,SLA_Policy!$A$2:$A$5,0))</f>
        <v>120</v>
      </c>
      <c r="Y11741" s="9" t="str">
        <f>IF(E11741="Cancelled","Excluded",IF(D11741="",IF((SLA_Policy!$B$8-B11741)*24&gt;X11741,"Open - Breached","Open - On Track"),IF((D11741-B11741)*24&lt;=X11741,"Met","Breached")))</f>
        <v>Met</v>
      </c>
    </row>
    <row r="11742" spans="1:25" x14ac:dyDescent="0.25">
      <c r="A11742" s="9" t="s">
        <v>16489</v>
      </c>
      <c r="B11742" s="23">
        <v>46257.380555555603</v>
      </c>
      <c r="C11742" s="23">
        <v>46258.358333333301</v>
      </c>
      <c r="D11742" s="23">
        <v>46258.370138888902</v>
      </c>
      <c r="E11742" s="9" t="s">
        <v>212</v>
      </c>
      <c r="F11742" s="9" t="s">
        <v>188</v>
      </c>
      <c r="G11742" s="9" t="s">
        <v>213</v>
      </c>
      <c r="H11742" s="9" t="s">
        <v>161</v>
      </c>
      <c r="I11742" s="9" t="s">
        <v>297</v>
      </c>
      <c r="J11742" s="9" t="s">
        <v>512</v>
      </c>
      <c r="K11742" s="9" t="s">
        <v>246</v>
      </c>
      <c r="L11742" s="9" t="s">
        <v>216</v>
      </c>
      <c r="M11742" s="9" t="s">
        <v>2246</v>
      </c>
      <c r="N11742" s="9" t="s">
        <v>199</v>
      </c>
      <c r="O11742" s="9" t="s">
        <v>177</v>
      </c>
      <c r="P11742" s="9" t="s">
        <v>300</v>
      </c>
      <c r="Q11742" s="9" t="s">
        <v>219</v>
      </c>
      <c r="R11742" s="9">
        <v>0</v>
      </c>
      <c r="S11742" s="9">
        <v>15</v>
      </c>
      <c r="U11742" s="9" t="s">
        <v>221</v>
      </c>
      <c r="W11742" s="9">
        <v>5</v>
      </c>
      <c r="X11742" s="9">
        <f>INDEX(SLA_Policy!$D$2:$D$5,MATCH(F11742,SLA_Policy!$A$2:$A$5,0))</f>
        <v>72</v>
      </c>
      <c r="Y11742" s="9" t="str">
        <f>IF(E11742="Cancelled","Excluded",IF(D11742="",IF((SLA_Policy!$B$8-B11742)*24&gt;X11742,"Open - Breached","Open - On Track"),IF((D11742-B11742)*24&lt;=X11742,"Met","Breached")))</f>
        <v>Met</v>
      </c>
    </row>
    <row r="11743" spans="1:25" x14ac:dyDescent="0.25">
      <c r="A11743" s="9" t="s">
        <v>16490</v>
      </c>
      <c r="B11743" s="23">
        <v>46257.630555555603</v>
      </c>
      <c r="C11743" s="23">
        <v>46258.369444444397</v>
      </c>
      <c r="D11743" s="23">
        <v>46258.393750000003</v>
      </c>
      <c r="E11743" s="9" t="s">
        <v>212</v>
      </c>
      <c r="F11743" s="9" t="s">
        <v>188</v>
      </c>
      <c r="G11743" s="9" t="s">
        <v>213</v>
      </c>
      <c r="H11743" s="9" t="s">
        <v>164</v>
      </c>
      <c r="I11743" s="9" t="s">
        <v>339</v>
      </c>
      <c r="J11743" s="9" t="s">
        <v>1359</v>
      </c>
      <c r="K11743" s="9" t="s">
        <v>215</v>
      </c>
      <c r="L11743" s="9" t="s">
        <v>216</v>
      </c>
      <c r="M11743" s="9" t="s">
        <v>2103</v>
      </c>
      <c r="N11743" s="9" t="s">
        <v>197</v>
      </c>
      <c r="O11743" s="9" t="s">
        <v>116</v>
      </c>
      <c r="P11743" s="9" t="s">
        <v>590</v>
      </c>
      <c r="Q11743" s="9" t="s">
        <v>219</v>
      </c>
      <c r="R11743" s="9">
        <v>0</v>
      </c>
      <c r="S11743" s="9">
        <v>4</v>
      </c>
      <c r="T11743" s="9" t="s">
        <v>343</v>
      </c>
      <c r="U11743" s="9" t="s">
        <v>266</v>
      </c>
      <c r="X11743" s="9">
        <f>INDEX(SLA_Policy!$D$2:$D$5,MATCH(F11743,SLA_Policy!$A$2:$A$5,0))</f>
        <v>72</v>
      </c>
      <c r="Y11743" s="9" t="str">
        <f>IF(E11743="Cancelled","Excluded",IF(D11743="",IF((SLA_Policy!$B$8-B11743)*24&gt;X11743,"Open - Breached","Open - On Track"),IF((D11743-B11743)*24&lt;=X11743,"Met","Breached")))</f>
        <v>Met</v>
      </c>
    </row>
    <row r="11744" spans="1:25" x14ac:dyDescent="0.25">
      <c r="A11744" s="9" t="s">
        <v>16491</v>
      </c>
      <c r="B11744" s="23">
        <v>46257.663888888899</v>
      </c>
      <c r="C11744" s="23">
        <v>46258.323611111096</v>
      </c>
      <c r="D11744" s="23">
        <v>46258.354166666701</v>
      </c>
      <c r="E11744" s="9" t="s">
        <v>212</v>
      </c>
      <c r="F11744" s="9" t="s">
        <v>188</v>
      </c>
      <c r="G11744" s="9" t="s">
        <v>213</v>
      </c>
      <c r="H11744" s="9" t="s">
        <v>163</v>
      </c>
      <c r="I11744" s="9" t="s">
        <v>250</v>
      </c>
      <c r="J11744" s="9" t="s">
        <v>6256</v>
      </c>
      <c r="K11744" s="9" t="s">
        <v>262</v>
      </c>
      <c r="L11744" s="9" t="s">
        <v>226</v>
      </c>
      <c r="M11744" s="9" t="s">
        <v>12945</v>
      </c>
      <c r="N11744" s="9" t="s">
        <v>197</v>
      </c>
      <c r="O11744" s="9" t="s">
        <v>176</v>
      </c>
      <c r="P11744" s="9" t="s">
        <v>419</v>
      </c>
      <c r="Q11744" s="9" t="s">
        <v>219</v>
      </c>
      <c r="R11744" s="9">
        <v>0</v>
      </c>
      <c r="S11744" s="9">
        <v>14</v>
      </c>
      <c r="T11744" s="9" t="s">
        <v>136</v>
      </c>
      <c r="U11744" s="9" t="s">
        <v>230</v>
      </c>
      <c r="W11744" s="9">
        <v>3</v>
      </c>
      <c r="X11744" s="9">
        <f>INDEX(SLA_Policy!$D$2:$D$5,MATCH(F11744,SLA_Policy!$A$2:$A$5,0))</f>
        <v>72</v>
      </c>
      <c r="Y11744" s="9" t="str">
        <f>IF(E11744="Cancelled","Excluded",IF(D11744="",IF((SLA_Policy!$B$8-B11744)*24&gt;X11744,"Open - Breached","Open - On Track"),IF((D11744-B11744)*24&lt;=X11744,"Met","Breached")))</f>
        <v>Met</v>
      </c>
    </row>
    <row r="11745" spans="1:25" x14ac:dyDescent="0.25">
      <c r="A11745" s="9" t="s">
        <v>16492</v>
      </c>
      <c r="B11745" s="23">
        <v>46258.111111111102</v>
      </c>
      <c r="C11745" s="23">
        <v>46258.3125</v>
      </c>
      <c r="D11745" s="23">
        <v>46261.315972222197</v>
      </c>
      <c r="E11745" s="9" t="s">
        <v>212</v>
      </c>
      <c r="F11745" s="9" t="s">
        <v>188</v>
      </c>
      <c r="G11745" s="9" t="s">
        <v>213</v>
      </c>
      <c r="H11745" s="9" t="s">
        <v>88</v>
      </c>
      <c r="I11745" s="9" t="s">
        <v>268</v>
      </c>
      <c r="J11745" s="9" t="s">
        <v>5349</v>
      </c>
      <c r="K11745" s="9" t="s">
        <v>246</v>
      </c>
      <c r="L11745" s="9" t="s">
        <v>282</v>
      </c>
      <c r="M11745" s="9" t="s">
        <v>4904</v>
      </c>
      <c r="N11745" s="9" t="s">
        <v>197</v>
      </c>
      <c r="O11745" s="9" t="s">
        <v>178</v>
      </c>
      <c r="P11745" s="9" t="s">
        <v>272</v>
      </c>
      <c r="Q11745" s="9" t="s">
        <v>219</v>
      </c>
      <c r="R11745" s="9">
        <v>0</v>
      </c>
      <c r="S11745" s="9">
        <v>23</v>
      </c>
      <c r="T11745" s="9" t="s">
        <v>229</v>
      </c>
      <c r="U11745" s="9" t="s">
        <v>221</v>
      </c>
      <c r="X11745" s="9">
        <f>INDEX(SLA_Policy!$D$2:$D$5,MATCH(F11745,SLA_Policy!$A$2:$A$5,0))</f>
        <v>72</v>
      </c>
      <c r="Y11745" s="9" t="str">
        <f>IF(E11745="Cancelled","Excluded",IF(D11745="",IF((SLA_Policy!$B$8-B11745)*24&gt;X11745,"Open - Breached","Open - On Track"),IF((D11745-B11745)*24&lt;=X11745,"Met","Breached")))</f>
        <v>Breached</v>
      </c>
    </row>
    <row r="11746" spans="1:25" x14ac:dyDescent="0.25">
      <c r="A11746" s="9" t="s">
        <v>16493</v>
      </c>
      <c r="B11746" s="23">
        <v>46258.256944444503</v>
      </c>
      <c r="C11746" s="23">
        <v>46258.339583333298</v>
      </c>
      <c r="D11746" s="23">
        <v>46258.6743055556</v>
      </c>
      <c r="E11746" s="9" t="s">
        <v>212</v>
      </c>
      <c r="F11746" s="9" t="s">
        <v>189</v>
      </c>
      <c r="G11746" s="9" t="s">
        <v>213</v>
      </c>
      <c r="H11746" s="9" t="s">
        <v>165</v>
      </c>
      <c r="I11746" s="9" t="s">
        <v>567</v>
      </c>
      <c r="J11746" s="9" t="s">
        <v>1699</v>
      </c>
      <c r="K11746" s="9" t="s">
        <v>303</v>
      </c>
      <c r="L11746" s="9" t="s">
        <v>216</v>
      </c>
      <c r="M11746" s="9" t="s">
        <v>1097</v>
      </c>
      <c r="N11746" s="9" t="s">
        <v>198</v>
      </c>
      <c r="O11746" s="9" t="s">
        <v>176</v>
      </c>
      <c r="P11746" s="9" t="s">
        <v>228</v>
      </c>
      <c r="Q11746" s="9" t="s">
        <v>219</v>
      </c>
      <c r="R11746" s="9">
        <v>0</v>
      </c>
      <c r="S11746" s="9">
        <v>17</v>
      </c>
      <c r="U11746" s="9" t="s">
        <v>230</v>
      </c>
      <c r="X11746" s="9">
        <f>INDEX(SLA_Policy!$D$2:$D$5,MATCH(F11746,SLA_Policy!$A$2:$A$5,0))</f>
        <v>120</v>
      </c>
      <c r="Y11746" s="9" t="str">
        <f>IF(E11746="Cancelled","Excluded",IF(D11746="",IF((SLA_Policy!$B$8-B11746)*24&gt;X11746,"Open - Breached","Open - On Track"),IF((D11746-B11746)*24&lt;=X11746,"Met","Breached")))</f>
        <v>Met</v>
      </c>
    </row>
    <row r="11747" spans="1:25" x14ac:dyDescent="0.25">
      <c r="A11747" s="9" t="s">
        <v>16494</v>
      </c>
      <c r="B11747" s="23">
        <v>46258.295138888898</v>
      </c>
      <c r="C11747" s="23">
        <v>46258.305555555598</v>
      </c>
      <c r="D11747" s="23">
        <v>46258.497222222199</v>
      </c>
      <c r="E11747" s="9" t="s">
        <v>212</v>
      </c>
      <c r="F11747" s="9" t="s">
        <v>188</v>
      </c>
      <c r="G11747" s="9" t="s">
        <v>213</v>
      </c>
      <c r="H11747" s="9" t="s">
        <v>88</v>
      </c>
      <c r="I11747" s="9" t="s">
        <v>268</v>
      </c>
      <c r="J11747" s="9" t="s">
        <v>761</v>
      </c>
      <c r="K11747" s="9" t="s">
        <v>215</v>
      </c>
      <c r="L11747" s="9" t="s">
        <v>311</v>
      </c>
      <c r="M11747" s="9" t="s">
        <v>829</v>
      </c>
      <c r="N11747" s="9" t="s">
        <v>198</v>
      </c>
      <c r="O11747" s="9" t="s">
        <v>176</v>
      </c>
      <c r="P11747" s="9" t="s">
        <v>570</v>
      </c>
      <c r="Q11747" s="9" t="s">
        <v>219</v>
      </c>
      <c r="R11747" s="9">
        <v>0</v>
      </c>
      <c r="S11747" s="9">
        <v>15</v>
      </c>
      <c r="T11747" s="9" t="s">
        <v>136</v>
      </c>
      <c r="U11747" s="9" t="s">
        <v>661</v>
      </c>
      <c r="W11747" s="9">
        <v>5</v>
      </c>
      <c r="X11747" s="9">
        <f>INDEX(SLA_Policy!$D$2:$D$5,MATCH(F11747,SLA_Policy!$A$2:$A$5,0))</f>
        <v>72</v>
      </c>
      <c r="Y11747" s="9" t="str">
        <f>IF(E11747="Cancelled","Excluded",IF(D11747="",IF((SLA_Policy!$B$8-B11747)*24&gt;X11747,"Open - Breached","Open - On Track"),IF((D11747-B11747)*24&lt;=X11747,"Met","Breached")))</f>
        <v>Met</v>
      </c>
    </row>
    <row r="11748" spans="1:25" x14ac:dyDescent="0.25">
      <c r="A11748" s="9" t="s">
        <v>16495</v>
      </c>
      <c r="B11748" s="23">
        <v>46258.307638888902</v>
      </c>
      <c r="C11748" s="23">
        <v>46258.309722222199</v>
      </c>
      <c r="D11748" s="23">
        <v>46258.376388888901</v>
      </c>
      <c r="E11748" s="9" t="s">
        <v>212</v>
      </c>
      <c r="F11748" s="9" t="s">
        <v>189</v>
      </c>
      <c r="G11748" s="9" t="s">
        <v>213</v>
      </c>
      <c r="H11748" s="9" t="s">
        <v>161</v>
      </c>
      <c r="I11748" s="9" t="s">
        <v>389</v>
      </c>
      <c r="J11748" s="9" t="s">
        <v>16496</v>
      </c>
      <c r="K11748" s="9" t="s">
        <v>239</v>
      </c>
      <c r="L11748" s="9" t="s">
        <v>282</v>
      </c>
      <c r="M11748" s="9" t="s">
        <v>4820</v>
      </c>
      <c r="N11748" s="9" t="s">
        <v>198</v>
      </c>
      <c r="O11748" s="9" t="s">
        <v>116</v>
      </c>
      <c r="P11748" s="9" t="s">
        <v>525</v>
      </c>
      <c r="Q11748" s="9" t="s">
        <v>219</v>
      </c>
      <c r="R11748" s="9">
        <v>0</v>
      </c>
      <c r="S11748" s="9">
        <v>4</v>
      </c>
      <c r="U11748" s="9" t="s">
        <v>266</v>
      </c>
      <c r="X11748" s="9">
        <f>INDEX(SLA_Policy!$D$2:$D$5,MATCH(F11748,SLA_Policy!$A$2:$A$5,0))</f>
        <v>120</v>
      </c>
      <c r="Y11748" s="9" t="str">
        <f>IF(E11748="Cancelled","Excluded",IF(D11748="",IF((SLA_Policy!$B$8-B11748)*24&gt;X11748,"Open - Breached","Open - On Track"),IF((D11748-B11748)*24&lt;=X11748,"Met","Breached")))</f>
        <v>Met</v>
      </c>
    </row>
    <row r="11749" spans="1:25" x14ac:dyDescent="0.25">
      <c r="A11749" s="9" t="s">
        <v>16497</v>
      </c>
      <c r="B11749" s="23">
        <v>46258.329861111102</v>
      </c>
      <c r="C11749" s="23">
        <v>46258.35</v>
      </c>
      <c r="D11749" s="23">
        <v>46259.327777777798</v>
      </c>
      <c r="E11749" s="9" t="s">
        <v>212</v>
      </c>
      <c r="F11749" s="9" t="s">
        <v>188</v>
      </c>
      <c r="G11749" s="9" t="s">
        <v>236</v>
      </c>
      <c r="H11749" s="9" t="s">
        <v>164</v>
      </c>
      <c r="I11749" s="9" t="s">
        <v>421</v>
      </c>
      <c r="J11749" s="9" t="s">
        <v>2690</v>
      </c>
      <c r="K11749" s="9" t="s">
        <v>246</v>
      </c>
      <c r="L11749" s="9" t="s">
        <v>293</v>
      </c>
      <c r="M11749" s="9" t="s">
        <v>3343</v>
      </c>
      <c r="N11749" s="9" t="s">
        <v>196</v>
      </c>
      <c r="O11749" s="9" t="s">
        <v>116</v>
      </c>
      <c r="P11749" s="9" t="s">
        <v>258</v>
      </c>
      <c r="Q11749" s="9" t="s">
        <v>219</v>
      </c>
      <c r="R11749" s="9">
        <v>0</v>
      </c>
      <c r="S11749" s="9">
        <v>11</v>
      </c>
      <c r="T11749" s="9" t="s">
        <v>343</v>
      </c>
      <c r="U11749" s="9" t="s">
        <v>242</v>
      </c>
      <c r="X11749" s="9">
        <f>INDEX(SLA_Policy!$D$2:$D$5,MATCH(F11749,SLA_Policy!$A$2:$A$5,0))</f>
        <v>72</v>
      </c>
      <c r="Y11749" s="9" t="str">
        <f>IF(E11749="Cancelled","Excluded",IF(D11749="",IF((SLA_Policy!$B$8-B11749)*24&gt;X11749,"Open - Breached","Open - On Track"),IF((D11749-B11749)*24&lt;=X11749,"Met","Breached")))</f>
        <v>Met</v>
      </c>
    </row>
    <row r="11750" spans="1:25" x14ac:dyDescent="0.25">
      <c r="A11750" s="9" t="s">
        <v>16498</v>
      </c>
      <c r="B11750" s="23">
        <v>46258.333333333299</v>
      </c>
      <c r="C11750" s="23">
        <v>46258.336111111101</v>
      </c>
      <c r="D11750" s="23">
        <v>46258.370138888902</v>
      </c>
      <c r="E11750" s="9" t="s">
        <v>212</v>
      </c>
      <c r="F11750" s="9" t="s">
        <v>188</v>
      </c>
      <c r="G11750" s="9" t="s">
        <v>213</v>
      </c>
      <c r="H11750" s="9" t="s">
        <v>161</v>
      </c>
      <c r="I11750" s="9" t="s">
        <v>389</v>
      </c>
      <c r="J11750" s="9" t="s">
        <v>1581</v>
      </c>
      <c r="K11750" s="9" t="s">
        <v>246</v>
      </c>
      <c r="L11750" s="9" t="s">
        <v>307</v>
      </c>
      <c r="M11750" s="9" t="s">
        <v>848</v>
      </c>
      <c r="N11750" s="9" t="s">
        <v>198</v>
      </c>
      <c r="O11750" s="9" t="s">
        <v>116</v>
      </c>
      <c r="P11750" s="9" t="s">
        <v>234</v>
      </c>
      <c r="Q11750" s="9" t="s">
        <v>219</v>
      </c>
      <c r="R11750" s="9">
        <v>0</v>
      </c>
      <c r="S11750" s="9">
        <v>10</v>
      </c>
      <c r="U11750" s="9" t="s">
        <v>221</v>
      </c>
      <c r="X11750" s="9">
        <f>INDEX(SLA_Policy!$D$2:$D$5,MATCH(F11750,SLA_Policy!$A$2:$A$5,0))</f>
        <v>72</v>
      </c>
      <c r="Y11750" s="9" t="str">
        <f>IF(E11750="Cancelled","Excluded",IF(D11750="",IF((SLA_Policy!$B$8-B11750)*24&gt;X11750,"Open - Breached","Open - On Track"),IF((D11750-B11750)*24&lt;=X11750,"Met","Breached")))</f>
        <v>Met</v>
      </c>
    </row>
    <row r="11751" spans="1:25" x14ac:dyDescent="0.25">
      <c r="A11751" s="9" t="s">
        <v>16499</v>
      </c>
      <c r="B11751" s="23">
        <v>46258.334027777797</v>
      </c>
      <c r="C11751" s="23">
        <v>46258.335416666698</v>
      </c>
      <c r="D11751" s="23">
        <v>46258.356249999997</v>
      </c>
      <c r="E11751" s="9" t="s">
        <v>212</v>
      </c>
      <c r="F11751" s="9" t="s">
        <v>187</v>
      </c>
      <c r="G11751" s="9" t="s">
        <v>213</v>
      </c>
      <c r="H11751" s="9" t="s">
        <v>161</v>
      </c>
      <c r="I11751" s="9" t="s">
        <v>454</v>
      </c>
      <c r="J11751" s="9" t="s">
        <v>7348</v>
      </c>
      <c r="K11751" s="9" t="s">
        <v>215</v>
      </c>
      <c r="L11751" s="9" t="s">
        <v>282</v>
      </c>
      <c r="M11751" s="9" t="s">
        <v>2177</v>
      </c>
      <c r="N11751" s="9" t="s">
        <v>198</v>
      </c>
      <c r="O11751" s="9" t="s">
        <v>116</v>
      </c>
      <c r="P11751" s="9" t="s">
        <v>525</v>
      </c>
      <c r="Q11751" s="9" t="s">
        <v>219</v>
      </c>
      <c r="R11751" s="9">
        <v>0</v>
      </c>
      <c r="S11751" s="9">
        <v>5</v>
      </c>
      <c r="U11751" s="9" t="s">
        <v>221</v>
      </c>
      <c r="W11751" s="9">
        <v>5</v>
      </c>
      <c r="X11751" s="9">
        <f>INDEX(SLA_Policy!$D$2:$D$5,MATCH(F11751,SLA_Policy!$A$2:$A$5,0))</f>
        <v>8</v>
      </c>
      <c r="Y11751" s="9" t="str">
        <f>IF(E11751="Cancelled","Excluded",IF(D11751="",IF((SLA_Policy!$B$8-B11751)*24&gt;X11751,"Open - Breached","Open - On Track"),IF((D11751-B11751)*24&lt;=X11751,"Met","Breached")))</f>
        <v>Met</v>
      </c>
    </row>
    <row r="11752" spans="1:25" x14ac:dyDescent="0.25">
      <c r="A11752" s="9" t="s">
        <v>16500</v>
      </c>
      <c r="B11752" s="23">
        <v>46258.345833333296</v>
      </c>
      <c r="C11752" s="23">
        <v>46258.362500000003</v>
      </c>
      <c r="D11752" s="23">
        <v>46262.397916666698</v>
      </c>
      <c r="E11752" s="9" t="s">
        <v>212</v>
      </c>
      <c r="F11752" s="9" t="s">
        <v>188</v>
      </c>
      <c r="G11752" s="9" t="s">
        <v>236</v>
      </c>
      <c r="H11752" s="9" t="s">
        <v>164</v>
      </c>
      <c r="I11752" s="9" t="s">
        <v>421</v>
      </c>
      <c r="J11752" s="9" t="s">
        <v>1858</v>
      </c>
      <c r="K11752" s="9" t="s">
        <v>215</v>
      </c>
      <c r="L11752" s="9" t="s">
        <v>216</v>
      </c>
      <c r="M11752" s="9" t="s">
        <v>2728</v>
      </c>
      <c r="N11752" s="9" t="s">
        <v>197</v>
      </c>
      <c r="O11752" s="9" t="s">
        <v>180</v>
      </c>
      <c r="P11752" s="9" t="s">
        <v>368</v>
      </c>
      <c r="Q11752" s="9" t="s">
        <v>219</v>
      </c>
      <c r="R11752" s="9">
        <v>0</v>
      </c>
      <c r="S11752" s="9">
        <v>21</v>
      </c>
      <c r="T11752" s="9" t="s">
        <v>464</v>
      </c>
      <c r="U11752" s="9" t="s">
        <v>242</v>
      </c>
      <c r="W11752" s="9">
        <v>4</v>
      </c>
      <c r="X11752" s="9">
        <f>INDEX(SLA_Policy!$D$2:$D$5,MATCH(F11752,SLA_Policy!$A$2:$A$5,0))</f>
        <v>72</v>
      </c>
      <c r="Y11752" s="9" t="str">
        <f>IF(E11752="Cancelled","Excluded",IF(D11752="",IF((SLA_Policy!$B$8-B11752)*24&gt;X11752,"Open - Breached","Open - On Track"),IF((D11752-B11752)*24&lt;=X11752,"Met","Breached")))</f>
        <v>Breached</v>
      </c>
    </row>
    <row r="11753" spans="1:25" x14ac:dyDescent="0.25">
      <c r="A11753" s="9" t="s">
        <v>16501</v>
      </c>
      <c r="B11753" s="23">
        <v>46258.356249999997</v>
      </c>
      <c r="C11753" s="23">
        <v>46258.3659722222</v>
      </c>
      <c r="D11753" s="23">
        <v>46259.315277777801</v>
      </c>
      <c r="E11753" s="9" t="s">
        <v>212</v>
      </c>
      <c r="F11753" s="9" t="s">
        <v>188</v>
      </c>
      <c r="G11753" s="9" t="s">
        <v>213</v>
      </c>
      <c r="H11753" s="9" t="s">
        <v>163</v>
      </c>
      <c r="I11753" s="9" t="s">
        <v>223</v>
      </c>
      <c r="J11753" s="9" t="s">
        <v>6134</v>
      </c>
      <c r="K11753" s="9" t="s">
        <v>246</v>
      </c>
      <c r="L11753" s="9" t="s">
        <v>226</v>
      </c>
      <c r="M11753" s="9" t="s">
        <v>1092</v>
      </c>
      <c r="N11753" s="9" t="s">
        <v>199</v>
      </c>
      <c r="O11753" s="9" t="s">
        <v>176</v>
      </c>
      <c r="P11753" s="9" t="s">
        <v>570</v>
      </c>
      <c r="Q11753" s="9" t="s">
        <v>219</v>
      </c>
      <c r="R11753" s="9">
        <v>0</v>
      </c>
      <c r="S11753" s="9">
        <v>104</v>
      </c>
      <c r="T11753" s="9" t="s">
        <v>229</v>
      </c>
      <c r="U11753" s="9" t="s">
        <v>230</v>
      </c>
      <c r="X11753" s="9">
        <f>INDEX(SLA_Policy!$D$2:$D$5,MATCH(F11753,SLA_Policy!$A$2:$A$5,0))</f>
        <v>72</v>
      </c>
      <c r="Y11753" s="9" t="str">
        <f>IF(E11753="Cancelled","Excluded",IF(D11753="",IF((SLA_Policy!$B$8-B11753)*24&gt;X11753,"Open - Breached","Open - On Track"),IF((D11753-B11753)*24&lt;=X11753,"Met","Breached")))</f>
        <v>Met</v>
      </c>
    </row>
    <row r="11754" spans="1:25" x14ac:dyDescent="0.25">
      <c r="A11754" s="9" t="s">
        <v>16502</v>
      </c>
      <c r="B11754" s="23">
        <v>46258.372222222199</v>
      </c>
      <c r="C11754" s="23">
        <v>46258.502083333296</v>
      </c>
      <c r="D11754" s="23">
        <v>46258.520833333299</v>
      </c>
      <c r="E11754" s="9" t="s">
        <v>212</v>
      </c>
      <c r="F11754" s="9" t="s">
        <v>188</v>
      </c>
      <c r="G11754" s="9" t="s">
        <v>213</v>
      </c>
      <c r="H11754" s="9" t="s">
        <v>166</v>
      </c>
      <c r="I11754" s="9" t="s">
        <v>286</v>
      </c>
      <c r="J11754" s="9" t="s">
        <v>383</v>
      </c>
      <c r="K11754" s="9" t="s">
        <v>246</v>
      </c>
      <c r="L11754" s="9" t="s">
        <v>104</v>
      </c>
      <c r="M11754" s="9" t="s">
        <v>1398</v>
      </c>
      <c r="N11754" s="9" t="s">
        <v>196</v>
      </c>
      <c r="O11754" s="9" t="s">
        <v>181</v>
      </c>
      <c r="P11754" s="9" t="s">
        <v>449</v>
      </c>
      <c r="Q11754" s="9" t="s">
        <v>219</v>
      </c>
      <c r="R11754" s="9">
        <v>0</v>
      </c>
      <c r="S11754" s="9">
        <v>11</v>
      </c>
      <c r="U11754" s="9" t="s">
        <v>376</v>
      </c>
      <c r="X11754" s="9">
        <f>INDEX(SLA_Policy!$D$2:$D$5,MATCH(F11754,SLA_Policy!$A$2:$A$5,0))</f>
        <v>72</v>
      </c>
      <c r="Y11754" s="9" t="str">
        <f>IF(E11754="Cancelled","Excluded",IF(D11754="",IF((SLA_Policy!$B$8-B11754)*24&gt;X11754,"Open - Breached","Open - On Track"),IF((D11754-B11754)*24&lt;=X11754,"Met","Breached")))</f>
        <v>Met</v>
      </c>
    </row>
    <row r="11755" spans="1:25" x14ac:dyDescent="0.25">
      <c r="A11755" s="9" t="s">
        <v>16503</v>
      </c>
      <c r="B11755" s="23">
        <v>46258.374305555597</v>
      </c>
      <c r="C11755" s="23">
        <v>46258.377083333296</v>
      </c>
      <c r="D11755" s="23">
        <v>46258.447222222203</v>
      </c>
      <c r="E11755" s="9" t="s">
        <v>212</v>
      </c>
      <c r="F11755" s="9" t="s">
        <v>189</v>
      </c>
      <c r="G11755" s="9" t="s">
        <v>213</v>
      </c>
      <c r="H11755" s="9" t="s">
        <v>161</v>
      </c>
      <c r="I11755" s="9" t="s">
        <v>454</v>
      </c>
      <c r="J11755" s="9" t="s">
        <v>2161</v>
      </c>
      <c r="K11755" s="9" t="s">
        <v>262</v>
      </c>
      <c r="L11755" s="9" t="s">
        <v>270</v>
      </c>
      <c r="M11755" s="9" t="s">
        <v>2080</v>
      </c>
      <c r="N11755" s="9" t="s">
        <v>200</v>
      </c>
      <c r="O11755" s="9" t="s">
        <v>116</v>
      </c>
      <c r="P11755" s="9" t="s">
        <v>218</v>
      </c>
      <c r="Q11755" s="9" t="s">
        <v>219</v>
      </c>
      <c r="R11755" s="9">
        <v>0</v>
      </c>
      <c r="S11755" s="9">
        <v>6</v>
      </c>
      <c r="U11755" s="9" t="s">
        <v>266</v>
      </c>
      <c r="X11755" s="9">
        <f>INDEX(SLA_Policy!$D$2:$D$5,MATCH(F11755,SLA_Policy!$A$2:$A$5,0))</f>
        <v>120</v>
      </c>
      <c r="Y11755" s="9" t="str">
        <f>IF(E11755="Cancelled","Excluded",IF(D11755="",IF((SLA_Policy!$B$8-B11755)*24&gt;X11755,"Open - Breached","Open - On Track"),IF((D11755-B11755)*24&lt;=X11755,"Met","Breached")))</f>
        <v>Met</v>
      </c>
    </row>
    <row r="11756" spans="1:25" x14ac:dyDescent="0.25">
      <c r="A11756" s="9" t="s">
        <v>16504</v>
      </c>
      <c r="B11756" s="23">
        <v>46258.375</v>
      </c>
      <c r="C11756" s="23">
        <v>46258.395138888904</v>
      </c>
      <c r="D11756" s="23">
        <v>46259.34375</v>
      </c>
      <c r="E11756" s="9" t="s">
        <v>212</v>
      </c>
      <c r="F11756" s="9" t="s">
        <v>189</v>
      </c>
      <c r="G11756" s="9" t="s">
        <v>213</v>
      </c>
      <c r="H11756" s="9" t="s">
        <v>88</v>
      </c>
      <c r="I11756" s="9" t="s">
        <v>268</v>
      </c>
      <c r="J11756" s="9" t="s">
        <v>16505</v>
      </c>
      <c r="K11756" s="9" t="s">
        <v>246</v>
      </c>
      <c r="L11756" s="9" t="s">
        <v>104</v>
      </c>
      <c r="M11756" s="9" t="s">
        <v>2300</v>
      </c>
      <c r="N11756" s="9" t="s">
        <v>196</v>
      </c>
      <c r="O11756" s="9" t="s">
        <v>178</v>
      </c>
      <c r="P11756" s="9" t="s">
        <v>360</v>
      </c>
      <c r="Q11756" s="9" t="s">
        <v>219</v>
      </c>
      <c r="R11756" s="9">
        <v>0</v>
      </c>
      <c r="S11756" s="9">
        <v>25</v>
      </c>
      <c r="T11756" s="9" t="s">
        <v>220</v>
      </c>
      <c r="U11756" s="9" t="s">
        <v>266</v>
      </c>
      <c r="W11756" s="9">
        <v>4</v>
      </c>
      <c r="X11756" s="9">
        <f>INDEX(SLA_Policy!$D$2:$D$5,MATCH(F11756,SLA_Policy!$A$2:$A$5,0))</f>
        <v>120</v>
      </c>
      <c r="Y11756" s="9" t="str">
        <f>IF(E11756="Cancelled","Excluded",IF(D11756="",IF((SLA_Policy!$B$8-B11756)*24&gt;X11756,"Open - Breached","Open - On Track"),IF((D11756-B11756)*24&lt;=X11756,"Met","Breached")))</f>
        <v>Met</v>
      </c>
    </row>
    <row r="11757" spans="1:25" x14ac:dyDescent="0.25">
      <c r="A11757" s="9" t="s">
        <v>16506</v>
      </c>
      <c r="B11757" s="23">
        <v>46258.378472222197</v>
      </c>
      <c r="C11757" s="23">
        <v>46258.381944444503</v>
      </c>
      <c r="D11757" s="23">
        <v>46259.359027777798</v>
      </c>
      <c r="E11757" s="9" t="s">
        <v>212</v>
      </c>
      <c r="F11757" s="9" t="s">
        <v>189</v>
      </c>
      <c r="G11757" s="9" t="s">
        <v>213</v>
      </c>
      <c r="H11757" s="9" t="s">
        <v>167</v>
      </c>
      <c r="I11757" s="9" t="s">
        <v>362</v>
      </c>
      <c r="J11757" s="9" t="s">
        <v>752</v>
      </c>
      <c r="K11757" s="9" t="s">
        <v>215</v>
      </c>
      <c r="L11757" s="9" t="s">
        <v>104</v>
      </c>
      <c r="M11757" s="9" t="s">
        <v>3586</v>
      </c>
      <c r="N11757" s="9" t="s">
        <v>199</v>
      </c>
      <c r="O11757" s="9" t="s">
        <v>176</v>
      </c>
      <c r="P11757" s="9" t="s">
        <v>570</v>
      </c>
      <c r="Q11757" s="9" t="s">
        <v>219</v>
      </c>
      <c r="R11757" s="9">
        <v>0</v>
      </c>
      <c r="S11757" s="9">
        <v>48</v>
      </c>
      <c r="T11757" s="9" t="s">
        <v>220</v>
      </c>
      <c r="U11757" s="9" t="s">
        <v>376</v>
      </c>
      <c r="X11757" s="9">
        <f>INDEX(SLA_Policy!$D$2:$D$5,MATCH(F11757,SLA_Policy!$A$2:$A$5,0))</f>
        <v>120</v>
      </c>
      <c r="Y11757" s="9" t="str">
        <f>IF(E11757="Cancelled","Excluded",IF(D11757="",IF((SLA_Policy!$B$8-B11757)*24&gt;X11757,"Open - Breached","Open - On Track"),IF((D11757-B11757)*24&lt;=X11757,"Met","Breached")))</f>
        <v>Met</v>
      </c>
    </row>
    <row r="11758" spans="1:25" x14ac:dyDescent="0.25">
      <c r="A11758" s="9" t="s">
        <v>16507</v>
      </c>
      <c r="B11758" s="23">
        <v>46258.381249999999</v>
      </c>
      <c r="C11758" s="23">
        <v>46258.429861111101</v>
      </c>
      <c r="D11758" s="23">
        <v>46259.362500000003</v>
      </c>
      <c r="E11758" s="9" t="s">
        <v>212</v>
      </c>
      <c r="F11758" s="9" t="s">
        <v>189</v>
      </c>
      <c r="G11758" s="9" t="s">
        <v>213</v>
      </c>
      <c r="H11758" s="9" t="s">
        <v>162</v>
      </c>
      <c r="I11758" s="9" t="s">
        <v>393</v>
      </c>
      <c r="J11758" s="9" t="s">
        <v>874</v>
      </c>
      <c r="K11758" s="9" t="s">
        <v>215</v>
      </c>
      <c r="L11758" s="9" t="s">
        <v>351</v>
      </c>
      <c r="M11758" s="9" t="s">
        <v>14213</v>
      </c>
      <c r="N11758" s="9" t="s">
        <v>196</v>
      </c>
      <c r="O11758" s="9" t="s">
        <v>116</v>
      </c>
      <c r="P11758" s="9" t="s">
        <v>342</v>
      </c>
      <c r="Q11758" s="9" t="s">
        <v>219</v>
      </c>
      <c r="R11758" s="9">
        <v>0</v>
      </c>
      <c r="S11758" s="9">
        <v>9</v>
      </c>
      <c r="U11758" s="9" t="s">
        <v>290</v>
      </c>
      <c r="X11758" s="9">
        <f>INDEX(SLA_Policy!$D$2:$D$5,MATCH(F11758,SLA_Policy!$A$2:$A$5,0))</f>
        <v>120</v>
      </c>
      <c r="Y11758" s="9" t="str">
        <f>IF(E11758="Cancelled","Excluded",IF(D11758="",IF((SLA_Policy!$B$8-B11758)*24&gt;X11758,"Open - Breached","Open - On Track"),IF((D11758-B11758)*24&lt;=X11758,"Met","Breached")))</f>
        <v>Met</v>
      </c>
    </row>
    <row r="11759" spans="1:25" x14ac:dyDescent="0.25">
      <c r="A11759" s="9" t="s">
        <v>16508</v>
      </c>
      <c r="B11759" s="23">
        <v>46258.384722222203</v>
      </c>
      <c r="C11759" s="23">
        <v>46258.389583333301</v>
      </c>
      <c r="D11759" s="23">
        <v>46258.670138888898</v>
      </c>
      <c r="E11759" s="9" t="s">
        <v>212</v>
      </c>
      <c r="F11759" s="9" t="s">
        <v>188</v>
      </c>
      <c r="G11759" s="9" t="s">
        <v>213</v>
      </c>
      <c r="H11759" s="9" t="s">
        <v>167</v>
      </c>
      <c r="I11759" s="9" t="s">
        <v>684</v>
      </c>
      <c r="J11759" s="9" t="s">
        <v>16509</v>
      </c>
      <c r="K11759" s="9" t="s">
        <v>246</v>
      </c>
      <c r="L11759" s="9" t="s">
        <v>311</v>
      </c>
      <c r="M11759" s="9" t="s">
        <v>1183</v>
      </c>
      <c r="N11759" s="9" t="s">
        <v>199</v>
      </c>
      <c r="O11759" s="9" t="s">
        <v>116</v>
      </c>
      <c r="P11759" s="9" t="s">
        <v>342</v>
      </c>
      <c r="Q11759" s="9" t="s">
        <v>219</v>
      </c>
      <c r="R11759" s="9">
        <v>0</v>
      </c>
      <c r="S11759" s="9">
        <v>17</v>
      </c>
      <c r="U11759" s="9" t="s">
        <v>290</v>
      </c>
      <c r="X11759" s="9">
        <f>INDEX(SLA_Policy!$D$2:$D$5,MATCH(F11759,SLA_Policy!$A$2:$A$5,0))</f>
        <v>72</v>
      </c>
      <c r="Y11759" s="9" t="str">
        <f>IF(E11759="Cancelled","Excluded",IF(D11759="",IF((SLA_Policy!$B$8-B11759)*24&gt;X11759,"Open - Breached","Open - On Track"),IF((D11759-B11759)*24&lt;=X11759,"Met","Breached")))</f>
        <v>Met</v>
      </c>
    </row>
    <row r="11760" spans="1:25" x14ac:dyDescent="0.25">
      <c r="A11760" s="9" t="s">
        <v>16510</v>
      </c>
      <c r="B11760" s="23">
        <v>46258.384722222203</v>
      </c>
      <c r="C11760" s="23">
        <v>46258.3930555556</v>
      </c>
      <c r="D11760" s="23">
        <v>46258.410416666702</v>
      </c>
      <c r="E11760" s="9" t="s">
        <v>212</v>
      </c>
      <c r="F11760" s="9" t="s">
        <v>189</v>
      </c>
      <c r="G11760" s="9" t="s">
        <v>213</v>
      </c>
      <c r="H11760" s="9" t="s">
        <v>161</v>
      </c>
      <c r="I11760" s="9" t="s">
        <v>389</v>
      </c>
      <c r="J11760" s="9" t="s">
        <v>435</v>
      </c>
      <c r="K11760" s="9" t="s">
        <v>246</v>
      </c>
      <c r="L11760" s="9" t="s">
        <v>311</v>
      </c>
      <c r="M11760" s="9" t="s">
        <v>1281</v>
      </c>
      <c r="N11760" s="9" t="s">
        <v>198</v>
      </c>
      <c r="O11760" s="9" t="s">
        <v>116</v>
      </c>
      <c r="P11760" s="9" t="s">
        <v>218</v>
      </c>
      <c r="Q11760" s="9" t="s">
        <v>219</v>
      </c>
      <c r="R11760" s="9">
        <v>0</v>
      </c>
      <c r="S11760" s="9">
        <v>8</v>
      </c>
      <c r="U11760" s="9" t="s">
        <v>290</v>
      </c>
      <c r="X11760" s="9">
        <f>INDEX(SLA_Policy!$D$2:$D$5,MATCH(F11760,SLA_Policy!$A$2:$A$5,0))</f>
        <v>120</v>
      </c>
      <c r="Y11760" s="9" t="str">
        <f>IF(E11760="Cancelled","Excluded",IF(D11760="",IF((SLA_Policy!$B$8-B11760)*24&gt;X11760,"Open - Breached","Open - On Track"),IF((D11760-B11760)*24&lt;=X11760,"Met","Breached")))</f>
        <v>Met</v>
      </c>
    </row>
    <row r="11761" spans="1:25" x14ac:dyDescent="0.25">
      <c r="A11761" s="9" t="s">
        <v>16511</v>
      </c>
      <c r="B11761" s="23">
        <v>46258.386111111096</v>
      </c>
      <c r="C11761" s="23">
        <v>46258.411805555603</v>
      </c>
      <c r="D11761" s="23">
        <v>46259.452083333301</v>
      </c>
      <c r="E11761" s="9" t="s">
        <v>212</v>
      </c>
      <c r="F11761" s="9" t="s">
        <v>188</v>
      </c>
      <c r="G11761" s="9" t="s">
        <v>236</v>
      </c>
      <c r="H11761" s="9" t="s">
        <v>161</v>
      </c>
      <c r="I11761" s="9" t="s">
        <v>482</v>
      </c>
      <c r="J11761" s="9" t="s">
        <v>1168</v>
      </c>
      <c r="K11761" s="9" t="s">
        <v>246</v>
      </c>
      <c r="L11761" s="9" t="s">
        <v>293</v>
      </c>
      <c r="M11761" s="9" t="s">
        <v>3789</v>
      </c>
      <c r="N11761" s="9" t="s">
        <v>196</v>
      </c>
      <c r="O11761" s="9" t="s">
        <v>177</v>
      </c>
      <c r="P11761" s="9" t="s">
        <v>457</v>
      </c>
      <c r="Q11761" s="9" t="s">
        <v>219</v>
      </c>
      <c r="R11761" s="9">
        <v>0</v>
      </c>
      <c r="S11761" s="9">
        <v>36</v>
      </c>
      <c r="U11761" s="9" t="s">
        <v>242</v>
      </c>
      <c r="X11761" s="9">
        <f>INDEX(SLA_Policy!$D$2:$D$5,MATCH(F11761,SLA_Policy!$A$2:$A$5,0))</f>
        <v>72</v>
      </c>
      <c r="Y11761" s="9" t="str">
        <f>IF(E11761="Cancelled","Excluded",IF(D11761="",IF((SLA_Policy!$B$8-B11761)*24&gt;X11761,"Open - Breached","Open - On Track"),IF((D11761-B11761)*24&lt;=X11761,"Met","Breached")))</f>
        <v>Met</v>
      </c>
    </row>
    <row r="11762" spans="1:25" x14ac:dyDescent="0.25">
      <c r="A11762" s="9" t="s">
        <v>16512</v>
      </c>
      <c r="B11762" s="23">
        <v>46258.390972222202</v>
      </c>
      <c r="C11762" s="23">
        <v>46258.423611111102</v>
      </c>
      <c r="D11762" s="23">
        <v>46259.500694444498</v>
      </c>
      <c r="E11762" s="9" t="s">
        <v>212</v>
      </c>
      <c r="F11762" s="9" t="s">
        <v>188</v>
      </c>
      <c r="G11762" s="9" t="s">
        <v>236</v>
      </c>
      <c r="H11762" s="9" t="s">
        <v>164</v>
      </c>
      <c r="I11762" s="9" t="s">
        <v>421</v>
      </c>
      <c r="J11762" s="9" t="s">
        <v>2960</v>
      </c>
      <c r="K11762" s="9" t="s">
        <v>303</v>
      </c>
      <c r="L11762" s="9" t="s">
        <v>104</v>
      </c>
      <c r="M11762" s="9" t="s">
        <v>304</v>
      </c>
      <c r="N11762" s="9" t="s">
        <v>196</v>
      </c>
      <c r="O11762" s="9" t="s">
        <v>180</v>
      </c>
      <c r="P11762" s="9" t="s">
        <v>368</v>
      </c>
      <c r="Q11762" s="9" t="s">
        <v>219</v>
      </c>
      <c r="R11762" s="9">
        <v>0</v>
      </c>
      <c r="S11762" s="9">
        <v>30</v>
      </c>
      <c r="T11762" s="9" t="s">
        <v>464</v>
      </c>
      <c r="U11762" s="9" t="s">
        <v>242</v>
      </c>
      <c r="X11762" s="9">
        <f>INDEX(SLA_Policy!$D$2:$D$5,MATCH(F11762,SLA_Policy!$A$2:$A$5,0))</f>
        <v>72</v>
      </c>
      <c r="Y11762" s="9" t="str">
        <f>IF(E11762="Cancelled","Excluded",IF(D11762="",IF((SLA_Policy!$B$8-B11762)*24&gt;X11762,"Open - Breached","Open - On Track"),IF((D11762-B11762)*24&lt;=X11762,"Met","Breached")))</f>
        <v>Met</v>
      </c>
    </row>
    <row r="11763" spans="1:25" x14ac:dyDescent="0.25">
      <c r="A11763" s="9" t="s">
        <v>16513</v>
      </c>
      <c r="B11763" s="23">
        <v>46258.3930555556</v>
      </c>
      <c r="C11763" s="23">
        <v>46258.408333333296</v>
      </c>
      <c r="D11763" s="23">
        <v>46258.4152777778</v>
      </c>
      <c r="E11763" s="9" t="s">
        <v>212</v>
      </c>
      <c r="F11763" s="9" t="s">
        <v>188</v>
      </c>
      <c r="G11763" s="9" t="s">
        <v>213</v>
      </c>
      <c r="H11763" s="9" t="s">
        <v>161</v>
      </c>
      <c r="I11763" s="9" t="s">
        <v>454</v>
      </c>
      <c r="J11763" s="9" t="s">
        <v>455</v>
      </c>
      <c r="K11763" s="9" t="s">
        <v>246</v>
      </c>
      <c r="L11763" s="9" t="s">
        <v>216</v>
      </c>
      <c r="M11763" s="9" t="s">
        <v>1785</v>
      </c>
      <c r="N11763" s="9" t="s">
        <v>196</v>
      </c>
      <c r="O11763" s="9" t="s">
        <v>116</v>
      </c>
      <c r="P11763" s="9" t="s">
        <v>525</v>
      </c>
      <c r="Q11763" s="9" t="s">
        <v>219</v>
      </c>
      <c r="R11763" s="9">
        <v>0</v>
      </c>
      <c r="S11763" s="9">
        <v>22</v>
      </c>
      <c r="U11763" s="9" t="s">
        <v>290</v>
      </c>
      <c r="X11763" s="9">
        <f>INDEX(SLA_Policy!$D$2:$D$5,MATCH(F11763,SLA_Policy!$A$2:$A$5,0))</f>
        <v>72</v>
      </c>
      <c r="Y11763" s="9" t="str">
        <f>IF(E11763="Cancelled","Excluded",IF(D11763="",IF((SLA_Policy!$B$8-B11763)*24&gt;X11763,"Open - Breached","Open - On Track"),IF((D11763-B11763)*24&lt;=X11763,"Met","Breached")))</f>
        <v>Met</v>
      </c>
    </row>
    <row r="11764" spans="1:25" x14ac:dyDescent="0.25">
      <c r="A11764" s="9" t="s">
        <v>16514</v>
      </c>
      <c r="B11764" s="23">
        <v>46258.399305555598</v>
      </c>
      <c r="C11764" s="23">
        <v>46259.331944444399</v>
      </c>
      <c r="D11764" s="23">
        <v>46259.347222222197</v>
      </c>
      <c r="E11764" s="9" t="s">
        <v>212</v>
      </c>
      <c r="F11764" s="9" t="s">
        <v>189</v>
      </c>
      <c r="G11764" s="9" t="s">
        <v>213</v>
      </c>
      <c r="H11764" s="9" t="s">
        <v>162</v>
      </c>
      <c r="I11764" s="9" t="s">
        <v>393</v>
      </c>
      <c r="J11764" s="9" t="s">
        <v>1040</v>
      </c>
      <c r="K11764" s="9" t="s">
        <v>303</v>
      </c>
      <c r="L11764" s="9" t="s">
        <v>104</v>
      </c>
      <c r="M11764" s="9" t="s">
        <v>5905</v>
      </c>
      <c r="N11764" s="9" t="s">
        <v>196</v>
      </c>
      <c r="O11764" s="9" t="s">
        <v>176</v>
      </c>
      <c r="P11764" s="9" t="s">
        <v>253</v>
      </c>
      <c r="Q11764" s="9" t="s">
        <v>219</v>
      </c>
      <c r="R11764" s="9">
        <v>0</v>
      </c>
      <c r="S11764" s="9">
        <v>18</v>
      </c>
      <c r="U11764" s="9" t="s">
        <v>266</v>
      </c>
      <c r="X11764" s="9">
        <f>INDEX(SLA_Policy!$D$2:$D$5,MATCH(F11764,SLA_Policy!$A$2:$A$5,0))</f>
        <v>120</v>
      </c>
      <c r="Y11764" s="9" t="str">
        <f>IF(E11764="Cancelled","Excluded",IF(D11764="",IF((SLA_Policy!$B$8-B11764)*24&gt;X11764,"Open - Breached","Open - On Track"),IF((D11764-B11764)*24&lt;=X11764,"Met","Breached")))</f>
        <v>Met</v>
      </c>
    </row>
    <row r="11765" spans="1:25" x14ac:dyDescent="0.25">
      <c r="A11765" s="9" t="s">
        <v>16515</v>
      </c>
      <c r="B11765" s="23">
        <v>46258.402083333298</v>
      </c>
      <c r="C11765" s="23">
        <v>46258.411111111098</v>
      </c>
      <c r="D11765" s="23">
        <v>46259.319444444503</v>
      </c>
      <c r="E11765" s="9" t="s">
        <v>212</v>
      </c>
      <c r="F11765" s="9" t="s">
        <v>188</v>
      </c>
      <c r="G11765" s="9" t="s">
        <v>213</v>
      </c>
      <c r="H11765" s="9" t="s">
        <v>167</v>
      </c>
      <c r="I11765" s="9" t="s">
        <v>362</v>
      </c>
      <c r="J11765" s="9" t="s">
        <v>11272</v>
      </c>
      <c r="K11765" s="9" t="s">
        <v>239</v>
      </c>
      <c r="L11765" s="9" t="s">
        <v>226</v>
      </c>
      <c r="M11765" s="9" t="s">
        <v>973</v>
      </c>
      <c r="N11765" s="9" t="s">
        <v>199</v>
      </c>
      <c r="O11765" s="9" t="s">
        <v>176</v>
      </c>
      <c r="P11765" s="9" t="s">
        <v>419</v>
      </c>
      <c r="Q11765" s="9" t="s">
        <v>273</v>
      </c>
      <c r="R11765" s="9">
        <v>0</v>
      </c>
      <c r="S11765" s="9">
        <v>65</v>
      </c>
      <c r="T11765" s="9" t="s">
        <v>229</v>
      </c>
      <c r="U11765" s="9" t="s">
        <v>266</v>
      </c>
      <c r="W11765" s="9">
        <v>5</v>
      </c>
      <c r="X11765" s="9">
        <f>INDEX(SLA_Policy!$D$2:$D$5,MATCH(F11765,SLA_Policy!$A$2:$A$5,0))</f>
        <v>72</v>
      </c>
      <c r="Y11765" s="9" t="str">
        <f>IF(E11765="Cancelled","Excluded",IF(D11765="",IF((SLA_Policy!$B$8-B11765)*24&gt;X11765,"Open - Breached","Open - On Track"),IF((D11765-B11765)*24&lt;=X11765,"Met","Breached")))</f>
        <v>Met</v>
      </c>
    </row>
    <row r="11766" spans="1:25" x14ac:dyDescent="0.25">
      <c r="A11766" s="9" t="s">
        <v>16516</v>
      </c>
      <c r="B11766" s="23">
        <v>46258.40625</v>
      </c>
      <c r="C11766" s="23">
        <v>46258.415972222203</v>
      </c>
      <c r="D11766" s="23">
        <v>46259.3347222222</v>
      </c>
      <c r="E11766" s="9" t="s">
        <v>212</v>
      </c>
      <c r="F11766" s="9" t="s">
        <v>188</v>
      </c>
      <c r="G11766" s="9" t="s">
        <v>213</v>
      </c>
      <c r="H11766" s="9" t="s">
        <v>165</v>
      </c>
      <c r="I11766" s="9" t="s">
        <v>567</v>
      </c>
      <c r="J11766" s="9" t="s">
        <v>2260</v>
      </c>
      <c r="K11766" s="9" t="s">
        <v>225</v>
      </c>
      <c r="L11766" s="9" t="s">
        <v>104</v>
      </c>
      <c r="M11766" s="9" t="s">
        <v>594</v>
      </c>
      <c r="N11766" s="9" t="s">
        <v>198</v>
      </c>
      <c r="O11766" s="9" t="s">
        <v>176</v>
      </c>
      <c r="P11766" s="9" t="s">
        <v>419</v>
      </c>
      <c r="Q11766" s="9" t="s">
        <v>219</v>
      </c>
      <c r="R11766" s="9">
        <v>0</v>
      </c>
      <c r="S11766" s="9">
        <v>16</v>
      </c>
      <c r="U11766" s="9" t="s">
        <v>290</v>
      </c>
      <c r="W11766" s="9">
        <v>5</v>
      </c>
      <c r="X11766" s="9">
        <f>INDEX(SLA_Policy!$D$2:$D$5,MATCH(F11766,SLA_Policy!$A$2:$A$5,0))</f>
        <v>72</v>
      </c>
      <c r="Y11766" s="9" t="str">
        <f>IF(E11766="Cancelled","Excluded",IF(D11766="",IF((SLA_Policy!$B$8-B11766)*24&gt;X11766,"Open - Breached","Open - On Track"),IF((D11766-B11766)*24&lt;=X11766,"Met","Breached")))</f>
        <v>Met</v>
      </c>
    </row>
    <row r="11767" spans="1:25" x14ac:dyDescent="0.25">
      <c r="A11767" s="9" t="s">
        <v>16517</v>
      </c>
      <c r="B11767" s="23">
        <v>46258.408333333296</v>
      </c>
      <c r="C11767" s="23">
        <v>46258.412499999999</v>
      </c>
      <c r="D11767" s="23">
        <v>46258.458333333299</v>
      </c>
      <c r="E11767" s="9" t="s">
        <v>212</v>
      </c>
      <c r="F11767" s="9" t="s">
        <v>188</v>
      </c>
      <c r="G11767" s="9" t="s">
        <v>213</v>
      </c>
      <c r="H11767" s="9" t="s">
        <v>161</v>
      </c>
      <c r="I11767" s="9" t="s">
        <v>389</v>
      </c>
      <c r="J11767" s="9" t="s">
        <v>786</v>
      </c>
      <c r="K11767" s="9" t="s">
        <v>246</v>
      </c>
      <c r="L11767" s="9" t="s">
        <v>311</v>
      </c>
      <c r="M11767" s="9" t="s">
        <v>1554</v>
      </c>
      <c r="N11767" s="9" t="s">
        <v>200</v>
      </c>
      <c r="O11767" s="9" t="s">
        <v>116</v>
      </c>
      <c r="P11767" s="9" t="s">
        <v>218</v>
      </c>
      <c r="Q11767" s="9" t="s">
        <v>219</v>
      </c>
      <c r="R11767" s="9">
        <v>0</v>
      </c>
      <c r="S11767" s="9">
        <v>6</v>
      </c>
      <c r="U11767" s="9" t="s">
        <v>221</v>
      </c>
      <c r="W11767" s="9">
        <v>5</v>
      </c>
      <c r="X11767" s="9">
        <f>INDEX(SLA_Policy!$D$2:$D$5,MATCH(F11767,SLA_Policy!$A$2:$A$5,0))</f>
        <v>72</v>
      </c>
      <c r="Y11767" s="9" t="str">
        <f>IF(E11767="Cancelled","Excluded",IF(D11767="",IF((SLA_Policy!$B$8-B11767)*24&gt;X11767,"Open - Breached","Open - On Track"),IF((D11767-B11767)*24&lt;=X11767,"Met","Breached")))</f>
        <v>Met</v>
      </c>
    </row>
    <row r="11768" spans="1:25" x14ac:dyDescent="0.25">
      <c r="A11768" s="9" t="s">
        <v>16518</v>
      </c>
      <c r="B11768" s="23">
        <v>46258.409027777801</v>
      </c>
      <c r="C11768" s="23">
        <v>46258.409722222197</v>
      </c>
      <c r="D11768" s="23">
        <v>46258.418055555601</v>
      </c>
      <c r="E11768" s="9" t="s">
        <v>212</v>
      </c>
      <c r="F11768" s="9" t="s">
        <v>187</v>
      </c>
      <c r="G11768" s="9" t="s">
        <v>213</v>
      </c>
      <c r="H11768" s="9" t="s">
        <v>161</v>
      </c>
      <c r="I11768" s="9" t="s">
        <v>454</v>
      </c>
      <c r="J11768" s="9" t="s">
        <v>6028</v>
      </c>
      <c r="K11768" s="9" t="s">
        <v>276</v>
      </c>
      <c r="L11768" s="9" t="s">
        <v>12094</v>
      </c>
      <c r="M11768" s="9" t="s">
        <v>16519</v>
      </c>
      <c r="N11768" s="9" t="s">
        <v>200</v>
      </c>
      <c r="O11768" s="9" t="s">
        <v>116</v>
      </c>
      <c r="P11768" s="9" t="s">
        <v>218</v>
      </c>
      <c r="Q11768" s="9" t="s">
        <v>219</v>
      </c>
      <c r="R11768" s="9">
        <v>0</v>
      </c>
      <c r="S11768" s="9">
        <v>7</v>
      </c>
      <c r="U11768" s="9" t="s">
        <v>290</v>
      </c>
      <c r="W11768" s="9">
        <v>4</v>
      </c>
      <c r="X11768" s="9">
        <f>INDEX(SLA_Policy!$D$2:$D$5,MATCH(F11768,SLA_Policy!$A$2:$A$5,0))</f>
        <v>8</v>
      </c>
      <c r="Y11768" s="9" t="str">
        <f>IF(E11768="Cancelled","Excluded",IF(D11768="",IF((SLA_Policy!$B$8-B11768)*24&gt;X11768,"Open - Breached","Open - On Track"),IF((D11768-B11768)*24&lt;=X11768,"Met","Breached")))</f>
        <v>Met</v>
      </c>
    </row>
    <row r="11769" spans="1:25" x14ac:dyDescent="0.25">
      <c r="A11769" s="9" t="s">
        <v>16520</v>
      </c>
      <c r="B11769" s="23">
        <v>46258.426388888904</v>
      </c>
      <c r="C11769" s="23">
        <v>46258.434027777803</v>
      </c>
      <c r="D11769" s="23">
        <v>46259.368750000001</v>
      </c>
      <c r="E11769" s="9" t="s">
        <v>212</v>
      </c>
      <c r="F11769" s="9" t="s">
        <v>188</v>
      </c>
      <c r="G11769" s="9" t="s">
        <v>213</v>
      </c>
      <c r="H11769" s="9" t="s">
        <v>162</v>
      </c>
      <c r="I11769" s="9" t="s">
        <v>345</v>
      </c>
      <c r="J11769" s="9" t="s">
        <v>1501</v>
      </c>
      <c r="K11769" s="9" t="s">
        <v>246</v>
      </c>
      <c r="L11769" s="9" t="s">
        <v>293</v>
      </c>
      <c r="M11769" s="9" t="s">
        <v>7078</v>
      </c>
      <c r="N11769" s="9" t="s">
        <v>199</v>
      </c>
      <c r="O11769" s="9" t="s">
        <v>179</v>
      </c>
      <c r="P11769" s="9" t="s">
        <v>284</v>
      </c>
      <c r="Q11769" s="9" t="s">
        <v>273</v>
      </c>
      <c r="R11769" s="9">
        <v>0</v>
      </c>
      <c r="S11769" s="9">
        <v>18</v>
      </c>
      <c r="U11769" s="9" t="s">
        <v>266</v>
      </c>
      <c r="W11769" s="9">
        <v>5</v>
      </c>
      <c r="X11769" s="9">
        <f>INDEX(SLA_Policy!$D$2:$D$5,MATCH(F11769,SLA_Policy!$A$2:$A$5,0))</f>
        <v>72</v>
      </c>
      <c r="Y11769" s="9" t="str">
        <f>IF(E11769="Cancelled","Excluded",IF(D11769="",IF((SLA_Policy!$B$8-B11769)*24&gt;X11769,"Open - Breached","Open - On Track"),IF((D11769-B11769)*24&lt;=X11769,"Met","Breached")))</f>
        <v>Met</v>
      </c>
    </row>
    <row r="11770" spans="1:25" x14ac:dyDescent="0.25">
      <c r="A11770" s="9" t="s">
        <v>16521</v>
      </c>
      <c r="B11770" s="23">
        <v>46258.429166666698</v>
      </c>
      <c r="C11770" s="23">
        <v>46258.527083333298</v>
      </c>
      <c r="D11770" s="23">
        <v>46260.374305555597</v>
      </c>
      <c r="E11770" s="9" t="s">
        <v>212</v>
      </c>
      <c r="F11770" s="9" t="s">
        <v>189</v>
      </c>
      <c r="G11770" s="9" t="s">
        <v>213</v>
      </c>
      <c r="H11770" s="9" t="s">
        <v>167</v>
      </c>
      <c r="I11770" s="9" t="s">
        <v>362</v>
      </c>
      <c r="J11770" s="9" t="s">
        <v>16522</v>
      </c>
      <c r="K11770" s="9" t="s">
        <v>239</v>
      </c>
      <c r="L11770" s="9" t="s">
        <v>226</v>
      </c>
      <c r="M11770" s="9" t="s">
        <v>757</v>
      </c>
      <c r="N11770" s="9" t="s">
        <v>196</v>
      </c>
      <c r="O11770" s="9" t="s">
        <v>116</v>
      </c>
      <c r="P11770" s="9" t="s">
        <v>551</v>
      </c>
      <c r="Q11770" s="9" t="s">
        <v>219</v>
      </c>
      <c r="R11770" s="9">
        <v>0</v>
      </c>
      <c r="S11770" s="9">
        <v>12</v>
      </c>
      <c r="U11770" s="9" t="s">
        <v>266</v>
      </c>
      <c r="X11770" s="9">
        <f>INDEX(SLA_Policy!$D$2:$D$5,MATCH(F11770,SLA_Policy!$A$2:$A$5,0))</f>
        <v>120</v>
      </c>
      <c r="Y11770" s="9" t="str">
        <f>IF(E11770="Cancelled","Excluded",IF(D11770="",IF((SLA_Policy!$B$8-B11770)*24&gt;X11770,"Open - Breached","Open - On Track"),IF((D11770-B11770)*24&lt;=X11770,"Met","Breached")))</f>
        <v>Met</v>
      </c>
    </row>
    <row r="11771" spans="1:25" x14ac:dyDescent="0.25">
      <c r="A11771" s="9" t="s">
        <v>16523</v>
      </c>
      <c r="B11771" s="23">
        <v>46258.445833333302</v>
      </c>
      <c r="C11771" s="23">
        <v>46258.661111111098</v>
      </c>
      <c r="D11771" s="23">
        <v>46259.359722222202</v>
      </c>
      <c r="E11771" s="9" t="s">
        <v>212</v>
      </c>
      <c r="F11771" s="9" t="s">
        <v>189</v>
      </c>
      <c r="G11771" s="9" t="s">
        <v>213</v>
      </c>
      <c r="H11771" s="9" t="s">
        <v>167</v>
      </c>
      <c r="I11771" s="9" t="s">
        <v>362</v>
      </c>
      <c r="J11771" s="9" t="s">
        <v>8919</v>
      </c>
      <c r="K11771" s="9" t="s">
        <v>246</v>
      </c>
      <c r="L11771" s="9" t="s">
        <v>104</v>
      </c>
      <c r="M11771" s="9" t="s">
        <v>2280</v>
      </c>
      <c r="N11771" s="9" t="s">
        <v>196</v>
      </c>
      <c r="O11771" s="9" t="s">
        <v>176</v>
      </c>
      <c r="P11771" s="9" t="s">
        <v>330</v>
      </c>
      <c r="Q11771" s="9" t="s">
        <v>273</v>
      </c>
      <c r="R11771" s="9">
        <v>0</v>
      </c>
      <c r="S11771" s="9">
        <v>52</v>
      </c>
      <c r="U11771" s="9" t="s">
        <v>266</v>
      </c>
      <c r="X11771" s="9">
        <f>INDEX(SLA_Policy!$D$2:$D$5,MATCH(F11771,SLA_Policy!$A$2:$A$5,0))</f>
        <v>120</v>
      </c>
      <c r="Y11771" s="9" t="str">
        <f>IF(E11771="Cancelled","Excluded",IF(D11771="",IF((SLA_Policy!$B$8-B11771)*24&gt;X11771,"Open - Breached","Open - On Track"),IF((D11771-B11771)*24&lt;=X11771,"Met","Breached")))</f>
        <v>Met</v>
      </c>
    </row>
    <row r="11772" spans="1:25" x14ac:dyDescent="0.25">
      <c r="A11772" s="9" t="s">
        <v>16524</v>
      </c>
      <c r="B11772" s="23">
        <v>46258.451388888898</v>
      </c>
      <c r="C11772" s="23">
        <v>46258.454166666699</v>
      </c>
      <c r="D11772" s="23">
        <v>46258.509722222203</v>
      </c>
      <c r="E11772" s="9" t="s">
        <v>212</v>
      </c>
      <c r="F11772" s="9" t="s">
        <v>188</v>
      </c>
      <c r="G11772" s="9" t="s">
        <v>213</v>
      </c>
      <c r="H11772" s="9" t="s">
        <v>161</v>
      </c>
      <c r="I11772" s="9" t="s">
        <v>389</v>
      </c>
      <c r="J11772" s="9" t="s">
        <v>2888</v>
      </c>
      <c r="K11772" s="9" t="s">
        <v>262</v>
      </c>
      <c r="L11772" s="9" t="s">
        <v>311</v>
      </c>
      <c r="M11772" s="9" t="s">
        <v>3618</v>
      </c>
      <c r="N11772" s="9" t="s">
        <v>198</v>
      </c>
      <c r="O11772" s="9" t="s">
        <v>116</v>
      </c>
      <c r="P11772" s="9" t="s">
        <v>234</v>
      </c>
      <c r="Q11772" s="9" t="s">
        <v>219</v>
      </c>
      <c r="R11772" s="9">
        <v>0</v>
      </c>
      <c r="S11772" s="9">
        <v>3</v>
      </c>
      <c r="U11772" s="9" t="s">
        <v>290</v>
      </c>
      <c r="X11772" s="9">
        <f>INDEX(SLA_Policy!$D$2:$D$5,MATCH(F11772,SLA_Policy!$A$2:$A$5,0))</f>
        <v>72</v>
      </c>
      <c r="Y11772" s="9" t="str">
        <f>IF(E11772="Cancelled","Excluded",IF(D11772="",IF((SLA_Policy!$B$8-B11772)*24&gt;X11772,"Open - Breached","Open - On Track"),IF((D11772-B11772)*24&lt;=X11772,"Met","Breached")))</f>
        <v>Met</v>
      </c>
    </row>
    <row r="11773" spans="1:25" x14ac:dyDescent="0.25">
      <c r="A11773" s="9" t="s">
        <v>16525</v>
      </c>
      <c r="B11773" s="23">
        <v>46258.458333333299</v>
      </c>
      <c r="C11773" s="23">
        <v>46258.463194444397</v>
      </c>
      <c r="D11773" s="23">
        <v>46258.589583333298</v>
      </c>
      <c r="E11773" s="9" t="s">
        <v>212</v>
      </c>
      <c r="F11773" s="9" t="s">
        <v>187</v>
      </c>
      <c r="G11773" s="9" t="s">
        <v>213</v>
      </c>
      <c r="H11773" s="9" t="s">
        <v>167</v>
      </c>
      <c r="I11773" s="9" t="s">
        <v>362</v>
      </c>
      <c r="J11773" s="9" t="s">
        <v>752</v>
      </c>
      <c r="K11773" s="9" t="s">
        <v>246</v>
      </c>
      <c r="L11773" s="9" t="s">
        <v>311</v>
      </c>
      <c r="M11773" s="9" t="s">
        <v>2617</v>
      </c>
      <c r="N11773" s="9" t="s">
        <v>197</v>
      </c>
      <c r="O11773" s="9" t="s">
        <v>176</v>
      </c>
      <c r="P11773" s="9" t="s">
        <v>253</v>
      </c>
      <c r="Q11773" s="9" t="s">
        <v>273</v>
      </c>
      <c r="R11773" s="9">
        <v>0</v>
      </c>
      <c r="S11773" s="9">
        <v>56</v>
      </c>
      <c r="U11773" s="9" t="s">
        <v>248</v>
      </c>
      <c r="X11773" s="9">
        <f>INDEX(SLA_Policy!$D$2:$D$5,MATCH(F11773,SLA_Policy!$A$2:$A$5,0))</f>
        <v>8</v>
      </c>
      <c r="Y11773" s="9" t="str">
        <f>IF(E11773="Cancelled","Excluded",IF(D11773="",IF((SLA_Policy!$B$8-B11773)*24&gt;X11773,"Open - Breached","Open - On Track"),IF((D11773-B11773)*24&lt;=X11773,"Met","Breached")))</f>
        <v>Met</v>
      </c>
    </row>
    <row r="11774" spans="1:25" x14ac:dyDescent="0.25">
      <c r="A11774" s="9" t="s">
        <v>16526</v>
      </c>
      <c r="B11774" s="23">
        <v>46258.461805555598</v>
      </c>
      <c r="C11774" s="23">
        <v>46258.493055555598</v>
      </c>
      <c r="E11774" s="9" t="s">
        <v>649</v>
      </c>
      <c r="F11774" s="9" t="s">
        <v>188</v>
      </c>
      <c r="G11774" s="9" t="s">
        <v>236</v>
      </c>
      <c r="H11774" s="9" t="s">
        <v>163</v>
      </c>
      <c r="I11774" s="9" t="s">
        <v>315</v>
      </c>
      <c r="J11774" s="9" t="s">
        <v>585</v>
      </c>
      <c r="K11774" s="9" t="s">
        <v>246</v>
      </c>
      <c r="L11774" s="9" t="s">
        <v>270</v>
      </c>
      <c r="M11774" s="9" t="s">
        <v>1353</v>
      </c>
      <c r="N11774" s="9" t="s">
        <v>196</v>
      </c>
      <c r="O11774" s="9" t="s">
        <v>180</v>
      </c>
      <c r="P11774" s="9" t="s">
        <v>368</v>
      </c>
      <c r="Q11774" s="9" t="s">
        <v>219</v>
      </c>
      <c r="R11774" s="9">
        <v>0</v>
      </c>
      <c r="S11774" s="9">
        <v>3</v>
      </c>
      <c r="T11774" s="9" t="s">
        <v>229</v>
      </c>
      <c r="X11774" s="9">
        <f>INDEX(SLA_Policy!$D$2:$D$5,MATCH(F11774,SLA_Policy!$A$2:$A$5,0))</f>
        <v>72</v>
      </c>
      <c r="Y11774" s="9" t="str">
        <f>IF(E11774="Cancelled","Excluded",IF(D11774="",IF((SLA_Policy!$B$8-B11774)*24&gt;X11774,"Open - Breached","Open - On Track"),IF((D11774-B11774)*24&lt;=X11774,"Met","Breached")))</f>
        <v>Excluded</v>
      </c>
    </row>
    <row r="11775" spans="1:25" x14ac:dyDescent="0.25">
      <c r="A11775" s="9" t="s">
        <v>16527</v>
      </c>
      <c r="B11775" s="23">
        <v>46258.466666666704</v>
      </c>
      <c r="C11775" s="23">
        <v>46258.470833333296</v>
      </c>
      <c r="D11775" s="23">
        <v>46259.390972222202</v>
      </c>
      <c r="E11775" s="9" t="s">
        <v>212</v>
      </c>
      <c r="F11775" s="9" t="s">
        <v>188</v>
      </c>
      <c r="G11775" s="9" t="s">
        <v>213</v>
      </c>
      <c r="H11775" s="9" t="s">
        <v>88</v>
      </c>
      <c r="I11775" s="9" t="s">
        <v>92</v>
      </c>
      <c r="J11775" s="9" t="s">
        <v>834</v>
      </c>
      <c r="K11775" s="9" t="s">
        <v>215</v>
      </c>
      <c r="L11775" s="9" t="s">
        <v>311</v>
      </c>
      <c r="M11775" s="9" t="s">
        <v>1420</v>
      </c>
      <c r="N11775" s="9" t="s">
        <v>199</v>
      </c>
      <c r="O11775" s="9" t="s">
        <v>178</v>
      </c>
      <c r="P11775" s="9" t="s">
        <v>321</v>
      </c>
      <c r="Q11775" s="9" t="s">
        <v>219</v>
      </c>
      <c r="R11775" s="9">
        <v>1</v>
      </c>
      <c r="S11775" s="9">
        <v>42</v>
      </c>
      <c r="T11775" s="9" t="s">
        <v>220</v>
      </c>
      <c r="U11775" s="9" t="s">
        <v>221</v>
      </c>
      <c r="X11775" s="9">
        <f>INDEX(SLA_Policy!$D$2:$D$5,MATCH(F11775,SLA_Policy!$A$2:$A$5,0))</f>
        <v>72</v>
      </c>
      <c r="Y11775" s="9" t="str">
        <f>IF(E11775="Cancelled","Excluded",IF(D11775="",IF((SLA_Policy!$B$8-B11775)*24&gt;X11775,"Open - Breached","Open - On Track"),IF((D11775-B11775)*24&lt;=X11775,"Met","Breached")))</f>
        <v>Met</v>
      </c>
    </row>
    <row r="11776" spans="1:25" x14ac:dyDescent="0.25">
      <c r="A11776" s="9" t="s">
        <v>16528</v>
      </c>
      <c r="B11776" s="23">
        <v>46258.472222222197</v>
      </c>
      <c r="C11776" s="23">
        <v>46258.474305555603</v>
      </c>
      <c r="D11776" s="23">
        <v>46258.559722222199</v>
      </c>
      <c r="E11776" s="9" t="s">
        <v>212</v>
      </c>
      <c r="F11776" s="9" t="s">
        <v>188</v>
      </c>
      <c r="G11776" s="9" t="s">
        <v>213</v>
      </c>
      <c r="H11776" s="9" t="s">
        <v>161</v>
      </c>
      <c r="I11776" s="9" t="s">
        <v>389</v>
      </c>
      <c r="J11776" s="9" t="s">
        <v>5524</v>
      </c>
      <c r="K11776" s="9" t="s">
        <v>215</v>
      </c>
      <c r="L11776" s="9" t="s">
        <v>351</v>
      </c>
      <c r="M11776" s="9" t="s">
        <v>5212</v>
      </c>
      <c r="N11776" s="9" t="s">
        <v>198</v>
      </c>
      <c r="O11776" s="9" t="s">
        <v>116</v>
      </c>
      <c r="P11776" s="9" t="s">
        <v>525</v>
      </c>
      <c r="Q11776" s="9" t="s">
        <v>219</v>
      </c>
      <c r="R11776" s="9">
        <v>0</v>
      </c>
      <c r="S11776" s="9">
        <v>2</v>
      </c>
      <c r="U11776" s="9" t="s">
        <v>376</v>
      </c>
      <c r="W11776" s="9">
        <v>4</v>
      </c>
      <c r="X11776" s="9">
        <f>INDEX(SLA_Policy!$D$2:$D$5,MATCH(F11776,SLA_Policy!$A$2:$A$5,0))</f>
        <v>72</v>
      </c>
      <c r="Y11776" s="9" t="str">
        <f>IF(E11776="Cancelled","Excluded",IF(D11776="",IF((SLA_Policy!$B$8-B11776)*24&gt;X11776,"Open - Breached","Open - On Track"),IF((D11776-B11776)*24&lt;=X11776,"Met","Breached")))</f>
        <v>Met</v>
      </c>
    </row>
    <row r="11777" spans="1:25" x14ac:dyDescent="0.25">
      <c r="A11777" s="9" t="s">
        <v>16529</v>
      </c>
      <c r="B11777" s="23">
        <v>46258.481249999997</v>
      </c>
      <c r="C11777" s="23">
        <v>46258.590972222199</v>
      </c>
      <c r="D11777" s="23">
        <v>46260.597222222197</v>
      </c>
      <c r="E11777" s="9" t="s">
        <v>212</v>
      </c>
      <c r="F11777" s="9" t="s">
        <v>188</v>
      </c>
      <c r="G11777" s="9" t="s">
        <v>213</v>
      </c>
      <c r="H11777" s="9" t="s">
        <v>165</v>
      </c>
      <c r="I11777" s="9" t="s">
        <v>567</v>
      </c>
      <c r="J11777" s="9" t="s">
        <v>16530</v>
      </c>
      <c r="K11777" s="9" t="s">
        <v>246</v>
      </c>
      <c r="L11777" s="9" t="s">
        <v>216</v>
      </c>
      <c r="M11777" s="9" t="s">
        <v>1180</v>
      </c>
      <c r="N11777" s="9" t="s">
        <v>196</v>
      </c>
      <c r="O11777" s="9" t="s">
        <v>176</v>
      </c>
      <c r="P11777" s="9" t="s">
        <v>503</v>
      </c>
      <c r="Q11777" s="9" t="s">
        <v>219</v>
      </c>
      <c r="R11777" s="9">
        <v>0</v>
      </c>
      <c r="S11777" s="9">
        <v>10</v>
      </c>
      <c r="U11777" s="9" t="s">
        <v>230</v>
      </c>
      <c r="X11777" s="9">
        <f>INDEX(SLA_Policy!$D$2:$D$5,MATCH(F11777,SLA_Policy!$A$2:$A$5,0))</f>
        <v>72</v>
      </c>
      <c r="Y11777" s="9" t="str">
        <f>IF(E11777="Cancelled","Excluded",IF(D11777="",IF((SLA_Policy!$B$8-B11777)*24&gt;X11777,"Open - Breached","Open - On Track"),IF((D11777-B11777)*24&lt;=X11777,"Met","Breached")))</f>
        <v>Met</v>
      </c>
    </row>
    <row r="11778" spans="1:25" x14ac:dyDescent="0.25">
      <c r="A11778" s="9" t="s">
        <v>16531</v>
      </c>
      <c r="B11778" s="23">
        <v>46258.4819444444</v>
      </c>
      <c r="C11778" s="23">
        <v>46258.484722222202</v>
      </c>
      <c r="D11778" s="23">
        <v>46258.529166666704</v>
      </c>
      <c r="E11778" s="9" t="s">
        <v>212</v>
      </c>
      <c r="F11778" s="9" t="s">
        <v>187</v>
      </c>
      <c r="G11778" s="9" t="s">
        <v>213</v>
      </c>
      <c r="H11778" s="9" t="s">
        <v>162</v>
      </c>
      <c r="I11778" s="9" t="s">
        <v>345</v>
      </c>
      <c r="J11778" s="9" t="s">
        <v>929</v>
      </c>
      <c r="K11778" s="9" t="s">
        <v>303</v>
      </c>
      <c r="L11778" s="9" t="s">
        <v>270</v>
      </c>
      <c r="M11778" s="9" t="s">
        <v>5614</v>
      </c>
      <c r="N11778" s="9" t="s">
        <v>199</v>
      </c>
      <c r="O11778" s="9" t="s">
        <v>116</v>
      </c>
      <c r="P11778" s="9" t="s">
        <v>551</v>
      </c>
      <c r="Q11778" s="9" t="s">
        <v>219</v>
      </c>
      <c r="R11778" s="9">
        <v>0</v>
      </c>
      <c r="S11778" s="9">
        <v>18</v>
      </c>
      <c r="U11778" s="9" t="s">
        <v>376</v>
      </c>
      <c r="X11778" s="9">
        <f>INDEX(SLA_Policy!$D$2:$D$5,MATCH(F11778,SLA_Policy!$A$2:$A$5,0))</f>
        <v>8</v>
      </c>
      <c r="Y11778" s="9" t="str">
        <f>IF(E11778="Cancelled","Excluded",IF(D11778="",IF((SLA_Policy!$B$8-B11778)*24&gt;X11778,"Open - Breached","Open - On Track"),IF((D11778-B11778)*24&lt;=X11778,"Met","Breached")))</f>
        <v>Met</v>
      </c>
    </row>
    <row r="11779" spans="1:25" x14ac:dyDescent="0.25">
      <c r="A11779" s="9" t="s">
        <v>16532</v>
      </c>
      <c r="B11779" s="23">
        <v>46258.490277777797</v>
      </c>
      <c r="C11779" s="23">
        <v>46258.515277777798</v>
      </c>
      <c r="D11779" s="23">
        <v>46258.644444444399</v>
      </c>
      <c r="E11779" s="9" t="s">
        <v>212</v>
      </c>
      <c r="F11779" s="9" t="s">
        <v>188</v>
      </c>
      <c r="G11779" s="9" t="s">
        <v>213</v>
      </c>
      <c r="H11779" s="9" t="s">
        <v>162</v>
      </c>
      <c r="I11779" s="9" t="s">
        <v>345</v>
      </c>
      <c r="J11779" s="9" t="s">
        <v>1136</v>
      </c>
      <c r="K11779" s="9" t="s">
        <v>246</v>
      </c>
      <c r="L11779" s="9" t="s">
        <v>311</v>
      </c>
      <c r="M11779" s="9" t="s">
        <v>832</v>
      </c>
      <c r="N11779" s="9" t="s">
        <v>196</v>
      </c>
      <c r="O11779" s="9" t="s">
        <v>179</v>
      </c>
      <c r="P11779" s="9" t="s">
        <v>264</v>
      </c>
      <c r="Q11779" s="9" t="s">
        <v>219</v>
      </c>
      <c r="R11779" s="9">
        <v>1</v>
      </c>
      <c r="S11779" s="9">
        <v>23</v>
      </c>
      <c r="U11779" s="9" t="s">
        <v>661</v>
      </c>
      <c r="X11779" s="9">
        <f>INDEX(SLA_Policy!$D$2:$D$5,MATCH(F11779,SLA_Policy!$A$2:$A$5,0))</f>
        <v>72</v>
      </c>
      <c r="Y11779" s="9" t="str">
        <f>IF(E11779="Cancelled","Excluded",IF(D11779="",IF((SLA_Policy!$B$8-B11779)*24&gt;X11779,"Open - Breached","Open - On Track"),IF((D11779-B11779)*24&lt;=X11779,"Met","Breached")))</f>
        <v>Met</v>
      </c>
    </row>
    <row r="11780" spans="1:25" x14ac:dyDescent="0.25">
      <c r="A11780" s="9" t="s">
        <v>16533</v>
      </c>
      <c r="B11780" s="23">
        <v>46258.491666666698</v>
      </c>
      <c r="C11780" s="23">
        <v>46258.5</v>
      </c>
      <c r="D11780" s="23">
        <v>46258.695833333302</v>
      </c>
      <c r="E11780" s="9" t="s">
        <v>212</v>
      </c>
      <c r="F11780" s="9" t="s">
        <v>188</v>
      </c>
      <c r="G11780" s="9" t="s">
        <v>236</v>
      </c>
      <c r="H11780" s="9" t="s">
        <v>167</v>
      </c>
      <c r="I11780" s="9" t="s">
        <v>255</v>
      </c>
      <c r="J11780" s="9" t="s">
        <v>9898</v>
      </c>
      <c r="K11780" s="9" t="s">
        <v>215</v>
      </c>
      <c r="L11780" s="9" t="s">
        <v>216</v>
      </c>
      <c r="M11780" s="9" t="s">
        <v>2132</v>
      </c>
      <c r="N11780" s="9" t="s">
        <v>199</v>
      </c>
      <c r="O11780" s="9" t="s">
        <v>180</v>
      </c>
      <c r="P11780" s="9" t="s">
        <v>278</v>
      </c>
      <c r="Q11780" s="9" t="s">
        <v>219</v>
      </c>
      <c r="R11780" s="9">
        <v>0</v>
      </c>
      <c r="S11780" s="9">
        <v>21</v>
      </c>
      <c r="U11780" s="9" t="s">
        <v>242</v>
      </c>
      <c r="X11780" s="9">
        <f>INDEX(SLA_Policy!$D$2:$D$5,MATCH(F11780,SLA_Policy!$A$2:$A$5,0))</f>
        <v>72</v>
      </c>
      <c r="Y11780" s="9" t="str">
        <f>IF(E11780="Cancelled","Excluded",IF(D11780="",IF((SLA_Policy!$B$8-B11780)*24&gt;X11780,"Open - Breached","Open - On Track"),IF((D11780-B11780)*24&lt;=X11780,"Met","Breached")))</f>
        <v>Met</v>
      </c>
    </row>
    <row r="11781" spans="1:25" x14ac:dyDescent="0.25">
      <c r="A11781" s="9" t="s">
        <v>16534</v>
      </c>
      <c r="B11781" s="23">
        <v>46258.500694444498</v>
      </c>
      <c r="C11781" s="23">
        <v>46258.506249999999</v>
      </c>
      <c r="D11781" s="23">
        <v>46258.519444444399</v>
      </c>
      <c r="E11781" s="9" t="s">
        <v>212</v>
      </c>
      <c r="F11781" s="9" t="s">
        <v>188</v>
      </c>
      <c r="G11781" s="9" t="s">
        <v>213</v>
      </c>
      <c r="H11781" s="9" t="s">
        <v>161</v>
      </c>
      <c r="I11781" s="9" t="s">
        <v>454</v>
      </c>
      <c r="J11781" s="9" t="s">
        <v>2218</v>
      </c>
      <c r="K11781" s="9" t="s">
        <v>246</v>
      </c>
      <c r="L11781" s="9" t="s">
        <v>226</v>
      </c>
      <c r="M11781" s="9" t="s">
        <v>2511</v>
      </c>
      <c r="N11781" s="9" t="s">
        <v>200</v>
      </c>
      <c r="O11781" s="9" t="s">
        <v>116</v>
      </c>
      <c r="P11781" s="9" t="s">
        <v>551</v>
      </c>
      <c r="Q11781" s="9" t="s">
        <v>219</v>
      </c>
      <c r="R11781" s="9">
        <v>0</v>
      </c>
      <c r="S11781" s="9">
        <v>3</v>
      </c>
      <c r="U11781" s="9" t="s">
        <v>290</v>
      </c>
      <c r="W11781" s="9">
        <v>5</v>
      </c>
      <c r="X11781" s="9">
        <f>INDEX(SLA_Policy!$D$2:$D$5,MATCH(F11781,SLA_Policy!$A$2:$A$5,0))</f>
        <v>72</v>
      </c>
      <c r="Y11781" s="9" t="str">
        <f>IF(E11781="Cancelled","Excluded",IF(D11781="",IF((SLA_Policy!$B$8-B11781)*24&gt;X11781,"Open - Breached","Open - On Track"),IF((D11781-B11781)*24&lt;=X11781,"Met","Breached")))</f>
        <v>Met</v>
      </c>
    </row>
    <row r="11782" spans="1:25" x14ac:dyDescent="0.25">
      <c r="A11782" s="9" t="s">
        <v>16535</v>
      </c>
      <c r="B11782" s="23">
        <v>46258.538194444503</v>
      </c>
      <c r="C11782" s="23">
        <v>46258.541666666701</v>
      </c>
      <c r="D11782" s="23">
        <v>46258.596527777801</v>
      </c>
      <c r="E11782" s="9" t="s">
        <v>212</v>
      </c>
      <c r="F11782" s="9" t="s">
        <v>188</v>
      </c>
      <c r="G11782" s="9" t="s">
        <v>213</v>
      </c>
      <c r="H11782" s="9" t="s">
        <v>162</v>
      </c>
      <c r="I11782" s="9" t="s">
        <v>345</v>
      </c>
      <c r="J11782" s="9" t="s">
        <v>15922</v>
      </c>
      <c r="K11782" s="9" t="s">
        <v>215</v>
      </c>
      <c r="L11782" s="9" t="s">
        <v>307</v>
      </c>
      <c r="M11782" s="9" t="s">
        <v>2439</v>
      </c>
      <c r="N11782" s="9" t="s">
        <v>199</v>
      </c>
      <c r="O11782" s="9" t="s">
        <v>179</v>
      </c>
      <c r="P11782" s="9" t="s">
        <v>264</v>
      </c>
      <c r="Q11782" s="9" t="s">
        <v>219</v>
      </c>
      <c r="R11782" s="9">
        <v>0</v>
      </c>
      <c r="S11782" s="9">
        <v>12</v>
      </c>
      <c r="U11782" s="9" t="s">
        <v>376</v>
      </c>
      <c r="X11782" s="9">
        <f>INDEX(SLA_Policy!$D$2:$D$5,MATCH(F11782,SLA_Policy!$A$2:$A$5,0))</f>
        <v>72</v>
      </c>
      <c r="Y11782" s="9" t="str">
        <f>IF(E11782="Cancelled","Excluded",IF(D11782="",IF((SLA_Policy!$B$8-B11782)*24&gt;X11782,"Open - Breached","Open - On Track"),IF((D11782-B11782)*24&lt;=X11782,"Met","Breached")))</f>
        <v>Met</v>
      </c>
    </row>
    <row r="11783" spans="1:25" x14ac:dyDescent="0.25">
      <c r="A11783" s="9" t="s">
        <v>16536</v>
      </c>
      <c r="B11783" s="23">
        <v>46258.540972222203</v>
      </c>
      <c r="C11783" s="23">
        <v>46258.565972222197</v>
      </c>
      <c r="D11783" s="23">
        <v>46259.372916666704</v>
      </c>
      <c r="E11783" s="9" t="s">
        <v>212</v>
      </c>
      <c r="F11783" s="9" t="s">
        <v>189</v>
      </c>
      <c r="G11783" s="9" t="s">
        <v>236</v>
      </c>
      <c r="H11783" s="9" t="s">
        <v>161</v>
      </c>
      <c r="I11783" s="9" t="s">
        <v>482</v>
      </c>
      <c r="J11783" s="9" t="s">
        <v>11492</v>
      </c>
      <c r="K11783" s="9" t="s">
        <v>246</v>
      </c>
      <c r="L11783" s="9" t="s">
        <v>104</v>
      </c>
      <c r="M11783" s="9" t="s">
        <v>2653</v>
      </c>
      <c r="N11783" s="9" t="s">
        <v>196</v>
      </c>
      <c r="O11783" s="9" t="s">
        <v>177</v>
      </c>
      <c r="P11783" s="9" t="s">
        <v>300</v>
      </c>
      <c r="Q11783" s="9" t="s">
        <v>219</v>
      </c>
      <c r="R11783" s="9">
        <v>0</v>
      </c>
      <c r="S11783" s="9">
        <v>52</v>
      </c>
      <c r="U11783" s="9" t="s">
        <v>242</v>
      </c>
      <c r="X11783" s="9">
        <f>INDEX(SLA_Policy!$D$2:$D$5,MATCH(F11783,SLA_Policy!$A$2:$A$5,0))</f>
        <v>120</v>
      </c>
      <c r="Y11783" s="9" t="str">
        <f>IF(E11783="Cancelled","Excluded",IF(D11783="",IF((SLA_Policy!$B$8-B11783)*24&gt;X11783,"Open - Breached","Open - On Track"),IF((D11783-B11783)*24&lt;=X11783,"Met","Breached")))</f>
        <v>Met</v>
      </c>
    </row>
    <row r="11784" spans="1:25" x14ac:dyDescent="0.25">
      <c r="A11784" s="9" t="s">
        <v>16537</v>
      </c>
      <c r="B11784" s="23">
        <v>46258.546527777798</v>
      </c>
      <c r="C11784" s="23">
        <v>46258.574999999997</v>
      </c>
      <c r="D11784" s="23">
        <v>46260.364583333299</v>
      </c>
      <c r="E11784" s="9" t="s">
        <v>212</v>
      </c>
      <c r="F11784" s="9" t="s">
        <v>188</v>
      </c>
      <c r="G11784" s="9" t="s">
        <v>213</v>
      </c>
      <c r="H11784" s="9" t="s">
        <v>162</v>
      </c>
      <c r="I11784" s="9" t="s">
        <v>345</v>
      </c>
      <c r="J11784" s="9" t="s">
        <v>6222</v>
      </c>
      <c r="K11784" s="9" t="s">
        <v>246</v>
      </c>
      <c r="L11784" s="9" t="s">
        <v>104</v>
      </c>
      <c r="M11784" s="9" t="s">
        <v>1198</v>
      </c>
      <c r="N11784" s="9" t="s">
        <v>197</v>
      </c>
      <c r="O11784" s="9" t="s">
        <v>116</v>
      </c>
      <c r="P11784" s="9" t="s">
        <v>551</v>
      </c>
      <c r="Q11784" s="9" t="s">
        <v>219</v>
      </c>
      <c r="R11784" s="9">
        <v>3</v>
      </c>
      <c r="S11784" s="9">
        <v>94</v>
      </c>
      <c r="U11784" s="9" t="s">
        <v>140</v>
      </c>
      <c r="V11784" s="9" t="s">
        <v>16310</v>
      </c>
      <c r="X11784" s="9">
        <f>INDEX(SLA_Policy!$D$2:$D$5,MATCH(F11784,SLA_Policy!$A$2:$A$5,0))</f>
        <v>72</v>
      </c>
      <c r="Y11784" s="9" t="str">
        <f>IF(E11784="Cancelled","Excluded",IF(D11784="",IF((SLA_Policy!$B$8-B11784)*24&gt;X11784,"Open - Breached","Open - On Track"),IF((D11784-B11784)*24&lt;=X11784,"Met","Breached")))</f>
        <v>Met</v>
      </c>
    </row>
    <row r="11785" spans="1:25" x14ac:dyDescent="0.25">
      <c r="A11785" s="9" t="s">
        <v>16538</v>
      </c>
      <c r="B11785" s="23">
        <v>46258.550694444399</v>
      </c>
      <c r="C11785" s="23">
        <v>46258.630555555603</v>
      </c>
      <c r="D11785" s="23">
        <v>46259.404861111099</v>
      </c>
      <c r="E11785" s="9" t="s">
        <v>212</v>
      </c>
      <c r="F11785" s="9" t="s">
        <v>188</v>
      </c>
      <c r="G11785" s="9" t="s">
        <v>213</v>
      </c>
      <c r="H11785" s="9" t="s">
        <v>167</v>
      </c>
      <c r="I11785" s="9" t="s">
        <v>349</v>
      </c>
      <c r="J11785" s="9" t="s">
        <v>656</v>
      </c>
      <c r="K11785" s="9" t="s">
        <v>246</v>
      </c>
      <c r="L11785" s="9" t="s">
        <v>307</v>
      </c>
      <c r="M11785" s="9" t="s">
        <v>848</v>
      </c>
      <c r="N11785" s="9" t="s">
        <v>196</v>
      </c>
      <c r="O11785" s="9" t="s">
        <v>116</v>
      </c>
      <c r="P11785" s="9" t="s">
        <v>590</v>
      </c>
      <c r="Q11785" s="9" t="s">
        <v>219</v>
      </c>
      <c r="R11785" s="9">
        <v>0</v>
      </c>
      <c r="S11785" s="9">
        <v>14</v>
      </c>
      <c r="U11785" s="9" t="s">
        <v>266</v>
      </c>
      <c r="W11785" s="9">
        <v>3</v>
      </c>
      <c r="X11785" s="9">
        <f>INDEX(SLA_Policy!$D$2:$D$5,MATCH(F11785,SLA_Policy!$A$2:$A$5,0))</f>
        <v>72</v>
      </c>
      <c r="Y11785" s="9" t="str">
        <f>IF(E11785="Cancelled","Excluded",IF(D11785="",IF((SLA_Policy!$B$8-B11785)*24&gt;X11785,"Open - Breached","Open - On Track"),IF((D11785-B11785)*24&lt;=X11785,"Met","Breached")))</f>
        <v>Met</v>
      </c>
    </row>
    <row r="11786" spans="1:25" x14ac:dyDescent="0.25">
      <c r="A11786" s="9" t="s">
        <v>16539</v>
      </c>
      <c r="B11786" s="23">
        <v>46258.554861111101</v>
      </c>
      <c r="C11786" s="23">
        <v>46258.597222222197</v>
      </c>
      <c r="D11786" s="23">
        <v>46259.757638888899</v>
      </c>
      <c r="E11786" s="9" t="s">
        <v>212</v>
      </c>
      <c r="F11786" s="9" t="s">
        <v>188</v>
      </c>
      <c r="G11786" s="9" t="s">
        <v>236</v>
      </c>
      <c r="H11786" s="9" t="s">
        <v>161</v>
      </c>
      <c r="I11786" s="9" t="s">
        <v>237</v>
      </c>
      <c r="J11786" s="9" t="s">
        <v>3666</v>
      </c>
      <c r="K11786" s="9" t="s">
        <v>239</v>
      </c>
      <c r="L11786" s="9" t="s">
        <v>395</v>
      </c>
      <c r="M11786" s="9" t="s">
        <v>3530</v>
      </c>
      <c r="N11786" s="9" t="s">
        <v>197</v>
      </c>
      <c r="O11786" s="9" t="s">
        <v>177</v>
      </c>
      <c r="P11786" s="9" t="s">
        <v>942</v>
      </c>
      <c r="Q11786" s="9" t="s">
        <v>219</v>
      </c>
      <c r="R11786" s="9">
        <v>0</v>
      </c>
      <c r="S11786" s="9">
        <v>17</v>
      </c>
      <c r="U11786" s="9" t="s">
        <v>242</v>
      </c>
      <c r="X11786" s="9">
        <f>INDEX(SLA_Policy!$D$2:$D$5,MATCH(F11786,SLA_Policy!$A$2:$A$5,0))</f>
        <v>72</v>
      </c>
      <c r="Y11786" s="9" t="str">
        <f>IF(E11786="Cancelled","Excluded",IF(D11786="",IF((SLA_Policy!$B$8-B11786)*24&gt;X11786,"Open - Breached","Open - On Track"),IF((D11786-B11786)*24&lt;=X11786,"Met","Breached")))</f>
        <v>Met</v>
      </c>
    </row>
    <row r="11787" spans="1:25" x14ac:dyDescent="0.25">
      <c r="A11787" s="9" t="s">
        <v>16540</v>
      </c>
      <c r="B11787" s="23">
        <v>46258.558333333298</v>
      </c>
      <c r="C11787" s="23">
        <v>46258.593055555597</v>
      </c>
      <c r="D11787" s="23">
        <v>46258.610416666699</v>
      </c>
      <c r="E11787" s="9" t="s">
        <v>212</v>
      </c>
      <c r="F11787" s="9" t="s">
        <v>189</v>
      </c>
      <c r="G11787" s="9" t="s">
        <v>213</v>
      </c>
      <c r="H11787" s="9" t="s">
        <v>161</v>
      </c>
      <c r="I11787" s="9" t="s">
        <v>389</v>
      </c>
      <c r="J11787" s="9" t="s">
        <v>1243</v>
      </c>
      <c r="K11787" s="9" t="s">
        <v>215</v>
      </c>
      <c r="L11787" s="9" t="s">
        <v>104</v>
      </c>
      <c r="M11787" s="9" t="s">
        <v>3144</v>
      </c>
      <c r="N11787" s="9" t="s">
        <v>196</v>
      </c>
      <c r="O11787" s="9" t="s">
        <v>116</v>
      </c>
      <c r="P11787" s="9" t="s">
        <v>218</v>
      </c>
      <c r="Q11787" s="9" t="s">
        <v>219</v>
      </c>
      <c r="R11787" s="9">
        <v>0</v>
      </c>
      <c r="S11787" s="9">
        <v>6</v>
      </c>
      <c r="U11787" s="9" t="s">
        <v>290</v>
      </c>
      <c r="W11787" s="9">
        <v>5</v>
      </c>
      <c r="X11787" s="9">
        <f>INDEX(SLA_Policy!$D$2:$D$5,MATCH(F11787,SLA_Policy!$A$2:$A$5,0))</f>
        <v>120</v>
      </c>
      <c r="Y11787" s="9" t="str">
        <f>IF(E11787="Cancelled","Excluded",IF(D11787="",IF((SLA_Policy!$B$8-B11787)*24&gt;X11787,"Open - Breached","Open - On Track"),IF((D11787-B11787)*24&lt;=X11787,"Met","Breached")))</f>
        <v>Met</v>
      </c>
    </row>
    <row r="11788" spans="1:25" x14ac:dyDescent="0.25">
      <c r="A11788" s="9" t="s">
        <v>16541</v>
      </c>
      <c r="B11788" s="23">
        <v>46258.5715277778</v>
      </c>
      <c r="C11788" s="23">
        <v>46258.577777777798</v>
      </c>
      <c r="D11788" s="23">
        <v>46258.655555555597</v>
      </c>
      <c r="E11788" s="9" t="s">
        <v>212</v>
      </c>
      <c r="F11788" s="9" t="s">
        <v>187</v>
      </c>
      <c r="G11788" s="9" t="s">
        <v>213</v>
      </c>
      <c r="H11788" s="9" t="s">
        <v>167</v>
      </c>
      <c r="I11788" s="9" t="s">
        <v>349</v>
      </c>
      <c r="J11788" s="9" t="s">
        <v>656</v>
      </c>
      <c r="K11788" s="9" t="s">
        <v>225</v>
      </c>
      <c r="L11788" s="9" t="s">
        <v>104</v>
      </c>
      <c r="M11788" s="9" t="s">
        <v>5016</v>
      </c>
      <c r="N11788" s="9" t="s">
        <v>196</v>
      </c>
      <c r="O11788" s="9" t="s">
        <v>116</v>
      </c>
      <c r="P11788" s="9" t="s">
        <v>295</v>
      </c>
      <c r="Q11788" s="9" t="s">
        <v>219</v>
      </c>
      <c r="R11788" s="9">
        <v>0</v>
      </c>
      <c r="S11788" s="9">
        <v>20</v>
      </c>
      <c r="U11788" s="9" t="s">
        <v>266</v>
      </c>
      <c r="W11788" s="9">
        <v>5</v>
      </c>
      <c r="X11788" s="9">
        <f>INDEX(SLA_Policy!$D$2:$D$5,MATCH(F11788,SLA_Policy!$A$2:$A$5,0))</f>
        <v>8</v>
      </c>
      <c r="Y11788" s="9" t="str">
        <f>IF(E11788="Cancelled","Excluded",IF(D11788="",IF((SLA_Policy!$B$8-B11788)*24&gt;X11788,"Open - Breached","Open - On Track"),IF((D11788-B11788)*24&lt;=X11788,"Met","Breached")))</f>
        <v>Met</v>
      </c>
    </row>
    <row r="11789" spans="1:25" x14ac:dyDescent="0.25">
      <c r="A11789" s="9" t="s">
        <v>16542</v>
      </c>
      <c r="B11789" s="23">
        <v>46258.589583333298</v>
      </c>
      <c r="C11789" s="23">
        <v>46258.599305555603</v>
      </c>
      <c r="D11789" s="23">
        <v>46260.301388888904</v>
      </c>
      <c r="E11789" s="9" t="s">
        <v>212</v>
      </c>
      <c r="F11789" s="9" t="s">
        <v>189</v>
      </c>
      <c r="G11789" s="9" t="s">
        <v>213</v>
      </c>
      <c r="H11789" s="9" t="s">
        <v>88</v>
      </c>
      <c r="I11789" s="9" t="s">
        <v>92</v>
      </c>
      <c r="J11789" s="9" t="s">
        <v>5899</v>
      </c>
      <c r="K11789" s="9" t="s">
        <v>246</v>
      </c>
      <c r="L11789" s="9" t="s">
        <v>293</v>
      </c>
      <c r="M11789" s="9" t="s">
        <v>3403</v>
      </c>
      <c r="N11789" s="9" t="s">
        <v>198</v>
      </c>
      <c r="O11789" s="9" t="s">
        <v>178</v>
      </c>
      <c r="P11789" s="9" t="s">
        <v>272</v>
      </c>
      <c r="Q11789" s="9" t="s">
        <v>219</v>
      </c>
      <c r="R11789" s="9">
        <v>0</v>
      </c>
      <c r="S11789" s="9">
        <v>31</v>
      </c>
      <c r="T11789" s="9" t="s">
        <v>136</v>
      </c>
      <c r="U11789" s="9" t="s">
        <v>266</v>
      </c>
      <c r="W11789" s="9">
        <v>5</v>
      </c>
      <c r="X11789" s="9">
        <f>INDEX(SLA_Policy!$D$2:$D$5,MATCH(F11789,SLA_Policy!$A$2:$A$5,0))</f>
        <v>120</v>
      </c>
      <c r="Y11789" s="9" t="str">
        <f>IF(E11789="Cancelled","Excluded",IF(D11789="",IF((SLA_Policy!$B$8-B11789)*24&gt;X11789,"Open - Breached","Open - On Track"),IF((D11789-B11789)*24&lt;=X11789,"Met","Breached")))</f>
        <v>Met</v>
      </c>
    </row>
    <row r="11790" spans="1:25" x14ac:dyDescent="0.25">
      <c r="A11790" s="9" t="s">
        <v>16543</v>
      </c>
      <c r="B11790" s="23">
        <v>46258.592361111099</v>
      </c>
      <c r="C11790" s="23">
        <v>46258.638888888898</v>
      </c>
      <c r="D11790" s="23">
        <v>46259.322916666701</v>
      </c>
      <c r="E11790" s="9" t="s">
        <v>212</v>
      </c>
      <c r="F11790" s="9" t="s">
        <v>188</v>
      </c>
      <c r="G11790" s="9" t="s">
        <v>213</v>
      </c>
      <c r="H11790" s="9" t="s">
        <v>163</v>
      </c>
      <c r="I11790" s="9" t="s">
        <v>250</v>
      </c>
      <c r="J11790" s="9" t="s">
        <v>6279</v>
      </c>
      <c r="K11790" s="9" t="s">
        <v>246</v>
      </c>
      <c r="L11790" s="9" t="s">
        <v>293</v>
      </c>
      <c r="M11790" s="9" t="s">
        <v>1106</v>
      </c>
      <c r="N11790" s="9" t="s">
        <v>196</v>
      </c>
      <c r="O11790" s="9" t="s">
        <v>176</v>
      </c>
      <c r="P11790" s="9" t="s">
        <v>503</v>
      </c>
      <c r="Q11790" s="9" t="s">
        <v>219</v>
      </c>
      <c r="R11790" s="9">
        <v>0</v>
      </c>
      <c r="S11790" s="9">
        <v>16</v>
      </c>
      <c r="T11790" s="9" t="s">
        <v>220</v>
      </c>
      <c r="U11790" s="9" t="s">
        <v>266</v>
      </c>
      <c r="X11790" s="9">
        <f>INDEX(SLA_Policy!$D$2:$D$5,MATCH(F11790,SLA_Policy!$A$2:$A$5,0))</f>
        <v>72</v>
      </c>
      <c r="Y11790" s="9" t="str">
        <f>IF(E11790="Cancelled","Excluded",IF(D11790="",IF((SLA_Policy!$B$8-B11790)*24&gt;X11790,"Open - Breached","Open - On Track"),IF((D11790-B11790)*24&lt;=X11790,"Met","Breached")))</f>
        <v>Met</v>
      </c>
    </row>
    <row r="11791" spans="1:25" x14ac:dyDescent="0.25">
      <c r="A11791" s="9" t="s">
        <v>16544</v>
      </c>
      <c r="B11791" s="23">
        <v>46258.598611111098</v>
      </c>
      <c r="C11791" s="23">
        <v>46258.6430555556</v>
      </c>
      <c r="D11791" s="23">
        <v>46259.322916666701</v>
      </c>
      <c r="E11791" s="9" t="s">
        <v>212</v>
      </c>
      <c r="F11791" s="9" t="s">
        <v>189</v>
      </c>
      <c r="G11791" s="9" t="s">
        <v>236</v>
      </c>
      <c r="H11791" s="9" t="s">
        <v>161</v>
      </c>
      <c r="I11791" s="9" t="s">
        <v>482</v>
      </c>
      <c r="J11791" s="9" t="s">
        <v>3205</v>
      </c>
      <c r="K11791" s="9" t="s">
        <v>303</v>
      </c>
      <c r="L11791" s="9" t="s">
        <v>104</v>
      </c>
      <c r="M11791" s="9" t="s">
        <v>7871</v>
      </c>
      <c r="N11791" s="9" t="s">
        <v>196</v>
      </c>
      <c r="O11791" s="9" t="s">
        <v>177</v>
      </c>
      <c r="P11791" s="9" t="s">
        <v>942</v>
      </c>
      <c r="Q11791" s="9" t="s">
        <v>219</v>
      </c>
      <c r="R11791" s="9">
        <v>0</v>
      </c>
      <c r="S11791" s="9">
        <v>34</v>
      </c>
      <c r="U11791" s="9" t="s">
        <v>242</v>
      </c>
      <c r="X11791" s="9">
        <f>INDEX(SLA_Policy!$D$2:$D$5,MATCH(F11791,SLA_Policy!$A$2:$A$5,0))</f>
        <v>120</v>
      </c>
      <c r="Y11791" s="9" t="str">
        <f>IF(E11791="Cancelled","Excluded",IF(D11791="",IF((SLA_Policy!$B$8-B11791)*24&gt;X11791,"Open - Breached","Open - On Track"),IF((D11791-B11791)*24&lt;=X11791,"Met","Breached")))</f>
        <v>Met</v>
      </c>
    </row>
    <row r="11792" spans="1:25" x14ac:dyDescent="0.25">
      <c r="A11792" s="9" t="s">
        <v>16545</v>
      </c>
      <c r="B11792" s="23">
        <v>46258.610416666699</v>
      </c>
      <c r="C11792" s="23">
        <v>46258.613888888904</v>
      </c>
      <c r="D11792" s="23">
        <v>46259.479166666701</v>
      </c>
      <c r="E11792" s="9" t="s">
        <v>212</v>
      </c>
      <c r="F11792" s="9" t="s">
        <v>188</v>
      </c>
      <c r="G11792" s="9" t="s">
        <v>213</v>
      </c>
      <c r="H11792" s="9" t="s">
        <v>88</v>
      </c>
      <c r="I11792" s="9" t="s">
        <v>92</v>
      </c>
      <c r="J11792" s="9" t="s">
        <v>847</v>
      </c>
      <c r="K11792" s="9" t="s">
        <v>262</v>
      </c>
      <c r="L11792" s="9" t="s">
        <v>282</v>
      </c>
      <c r="M11792" s="9" t="s">
        <v>4387</v>
      </c>
      <c r="N11792" s="9" t="s">
        <v>198</v>
      </c>
      <c r="O11792" s="9" t="s">
        <v>178</v>
      </c>
      <c r="P11792" s="9" t="s">
        <v>414</v>
      </c>
      <c r="Q11792" s="9" t="s">
        <v>219</v>
      </c>
      <c r="R11792" s="9">
        <v>1</v>
      </c>
      <c r="S11792" s="9">
        <v>34</v>
      </c>
      <c r="T11792" s="9" t="s">
        <v>229</v>
      </c>
      <c r="U11792" s="9" t="s">
        <v>266</v>
      </c>
      <c r="X11792" s="9">
        <f>INDEX(SLA_Policy!$D$2:$D$5,MATCH(F11792,SLA_Policy!$A$2:$A$5,0))</f>
        <v>72</v>
      </c>
      <c r="Y11792" s="9" t="str">
        <f>IF(E11792="Cancelled","Excluded",IF(D11792="",IF((SLA_Policy!$B$8-B11792)*24&gt;X11792,"Open - Breached","Open - On Track"),IF((D11792-B11792)*24&lt;=X11792,"Met","Breached")))</f>
        <v>Met</v>
      </c>
    </row>
    <row r="11793" spans="1:25" x14ac:dyDescent="0.25">
      <c r="A11793" s="9" t="s">
        <v>16546</v>
      </c>
      <c r="B11793" s="23">
        <v>46258.610416666699</v>
      </c>
      <c r="C11793" s="23">
        <v>46258.6652777778</v>
      </c>
      <c r="D11793" s="23">
        <v>46259.411111111098</v>
      </c>
      <c r="E11793" s="9" t="s">
        <v>212</v>
      </c>
      <c r="F11793" s="9" t="s">
        <v>189</v>
      </c>
      <c r="G11793" s="9" t="s">
        <v>213</v>
      </c>
      <c r="H11793" s="9" t="s">
        <v>163</v>
      </c>
      <c r="I11793" s="9" t="s">
        <v>405</v>
      </c>
      <c r="J11793" s="9" t="s">
        <v>12068</v>
      </c>
      <c r="K11793" s="9" t="s">
        <v>246</v>
      </c>
      <c r="L11793" s="9" t="s">
        <v>104</v>
      </c>
      <c r="M11793" s="9" t="s">
        <v>5339</v>
      </c>
      <c r="N11793" s="9" t="s">
        <v>196</v>
      </c>
      <c r="O11793" s="9" t="s">
        <v>116</v>
      </c>
      <c r="P11793" s="9" t="s">
        <v>574</v>
      </c>
      <c r="Q11793" s="9" t="s">
        <v>219</v>
      </c>
      <c r="R11793" s="9">
        <v>0</v>
      </c>
      <c r="S11793" s="9">
        <v>19</v>
      </c>
      <c r="U11793" s="9" t="s">
        <v>376</v>
      </c>
      <c r="X11793" s="9">
        <f>INDEX(SLA_Policy!$D$2:$D$5,MATCH(F11793,SLA_Policy!$A$2:$A$5,0))</f>
        <v>120</v>
      </c>
      <c r="Y11793" s="9" t="str">
        <f>IF(E11793="Cancelled","Excluded",IF(D11793="",IF((SLA_Policy!$B$8-B11793)*24&gt;X11793,"Open - Breached","Open - On Track"),IF((D11793-B11793)*24&lt;=X11793,"Met","Breached")))</f>
        <v>Met</v>
      </c>
    </row>
    <row r="11794" spans="1:25" x14ac:dyDescent="0.25">
      <c r="A11794" s="9" t="s">
        <v>16547</v>
      </c>
      <c r="B11794" s="23">
        <v>46258.613888888904</v>
      </c>
      <c r="C11794" s="23">
        <v>46258.614583333299</v>
      </c>
      <c r="D11794" s="23">
        <v>46259.348611111098</v>
      </c>
      <c r="E11794" s="9" t="s">
        <v>212</v>
      </c>
      <c r="F11794" s="9" t="s">
        <v>188</v>
      </c>
      <c r="G11794" s="9" t="s">
        <v>213</v>
      </c>
      <c r="H11794" s="9" t="s">
        <v>162</v>
      </c>
      <c r="I11794" s="9" t="s">
        <v>345</v>
      </c>
      <c r="J11794" s="9" t="s">
        <v>4817</v>
      </c>
      <c r="K11794" s="9" t="s">
        <v>246</v>
      </c>
      <c r="L11794" s="9" t="s">
        <v>270</v>
      </c>
      <c r="M11794" s="9" t="s">
        <v>1746</v>
      </c>
      <c r="N11794" s="9" t="s">
        <v>198</v>
      </c>
      <c r="O11794" s="9" t="s">
        <v>179</v>
      </c>
      <c r="P11794" s="9" t="s">
        <v>264</v>
      </c>
      <c r="Q11794" s="9" t="s">
        <v>219</v>
      </c>
      <c r="R11794" s="9">
        <v>0</v>
      </c>
      <c r="S11794" s="9">
        <v>17</v>
      </c>
      <c r="U11794" s="9" t="s">
        <v>140</v>
      </c>
      <c r="V11794" s="9" t="s">
        <v>16310</v>
      </c>
      <c r="W11794" s="9">
        <v>4</v>
      </c>
      <c r="X11794" s="9">
        <f>INDEX(SLA_Policy!$D$2:$D$5,MATCH(F11794,SLA_Policy!$A$2:$A$5,0))</f>
        <v>72</v>
      </c>
      <c r="Y11794" s="9" t="str">
        <f>IF(E11794="Cancelled","Excluded",IF(D11794="",IF((SLA_Policy!$B$8-B11794)*24&gt;X11794,"Open - Breached","Open - On Track"),IF((D11794-B11794)*24&lt;=X11794,"Met","Breached")))</f>
        <v>Met</v>
      </c>
    </row>
    <row r="11795" spans="1:25" x14ac:dyDescent="0.25">
      <c r="A11795" s="9" t="s">
        <v>16548</v>
      </c>
      <c r="B11795" s="23">
        <v>46258.617361111101</v>
      </c>
      <c r="C11795" s="23">
        <v>46258.624305555597</v>
      </c>
      <c r="D11795" s="23">
        <v>46258.720138888901</v>
      </c>
      <c r="E11795" s="9" t="s">
        <v>212</v>
      </c>
      <c r="F11795" s="9" t="s">
        <v>188</v>
      </c>
      <c r="G11795" s="9" t="s">
        <v>213</v>
      </c>
      <c r="H11795" s="9" t="s">
        <v>161</v>
      </c>
      <c r="I11795" s="9" t="s">
        <v>389</v>
      </c>
      <c r="J11795" s="9" t="s">
        <v>1929</v>
      </c>
      <c r="K11795" s="9" t="s">
        <v>246</v>
      </c>
      <c r="L11795" s="9" t="s">
        <v>104</v>
      </c>
      <c r="M11795" s="9" t="s">
        <v>583</v>
      </c>
      <c r="N11795" s="9" t="s">
        <v>199</v>
      </c>
      <c r="O11795" s="9" t="s">
        <v>116</v>
      </c>
      <c r="P11795" s="9" t="s">
        <v>218</v>
      </c>
      <c r="Q11795" s="9" t="s">
        <v>219</v>
      </c>
      <c r="R11795" s="9">
        <v>0</v>
      </c>
      <c r="S11795" s="9">
        <v>3</v>
      </c>
      <c r="U11795" s="9" t="s">
        <v>290</v>
      </c>
      <c r="X11795" s="9">
        <f>INDEX(SLA_Policy!$D$2:$D$5,MATCH(F11795,SLA_Policy!$A$2:$A$5,0))</f>
        <v>72</v>
      </c>
      <c r="Y11795" s="9" t="str">
        <f>IF(E11795="Cancelled","Excluded",IF(D11795="",IF((SLA_Policy!$B$8-B11795)*24&gt;X11795,"Open - Breached","Open - On Track"),IF((D11795-B11795)*24&lt;=X11795,"Met","Breached")))</f>
        <v>Met</v>
      </c>
    </row>
    <row r="11796" spans="1:25" x14ac:dyDescent="0.25">
      <c r="A11796" s="9" t="s">
        <v>16549</v>
      </c>
      <c r="B11796" s="23">
        <v>46258.618750000001</v>
      </c>
      <c r="C11796" s="23">
        <v>46258.671527777798</v>
      </c>
      <c r="D11796" s="23">
        <v>46259.333333333299</v>
      </c>
      <c r="E11796" s="9" t="s">
        <v>212</v>
      </c>
      <c r="F11796" s="9" t="s">
        <v>188</v>
      </c>
      <c r="G11796" s="9" t="s">
        <v>236</v>
      </c>
      <c r="H11796" s="9" t="s">
        <v>161</v>
      </c>
      <c r="I11796" s="9" t="s">
        <v>237</v>
      </c>
      <c r="J11796" s="9" t="s">
        <v>238</v>
      </c>
      <c r="K11796" s="9" t="s">
        <v>246</v>
      </c>
      <c r="L11796" s="9" t="s">
        <v>311</v>
      </c>
      <c r="M11796" s="9" t="s">
        <v>423</v>
      </c>
      <c r="N11796" s="9" t="s">
        <v>196</v>
      </c>
      <c r="O11796" s="9" t="s">
        <v>177</v>
      </c>
      <c r="P11796" s="9" t="s">
        <v>241</v>
      </c>
      <c r="Q11796" s="9" t="s">
        <v>219</v>
      </c>
      <c r="R11796" s="9">
        <v>0</v>
      </c>
      <c r="S11796" s="9">
        <v>10</v>
      </c>
      <c r="U11796" s="9" t="s">
        <v>242</v>
      </c>
      <c r="W11796" s="9">
        <v>4</v>
      </c>
      <c r="X11796" s="9">
        <f>INDEX(SLA_Policy!$D$2:$D$5,MATCH(F11796,SLA_Policy!$A$2:$A$5,0))</f>
        <v>72</v>
      </c>
      <c r="Y11796" s="9" t="str">
        <f>IF(E11796="Cancelled","Excluded",IF(D11796="",IF((SLA_Policy!$B$8-B11796)*24&gt;X11796,"Open - Breached","Open - On Track"),IF((D11796-B11796)*24&lt;=X11796,"Met","Breached")))</f>
        <v>Met</v>
      </c>
    </row>
    <row r="11797" spans="1:25" x14ac:dyDescent="0.25">
      <c r="A11797" s="9" t="s">
        <v>16550</v>
      </c>
      <c r="B11797" s="23">
        <v>46258.636805555601</v>
      </c>
      <c r="C11797" s="23">
        <v>46258.661805555603</v>
      </c>
      <c r="D11797" s="23">
        <v>46259.311111111099</v>
      </c>
      <c r="E11797" s="9" t="s">
        <v>212</v>
      </c>
      <c r="F11797" s="9" t="s">
        <v>188</v>
      </c>
      <c r="G11797" s="9" t="s">
        <v>213</v>
      </c>
      <c r="H11797" s="9" t="s">
        <v>162</v>
      </c>
      <c r="I11797" s="9" t="s">
        <v>416</v>
      </c>
      <c r="J11797" s="9" t="s">
        <v>7781</v>
      </c>
      <c r="K11797" s="9" t="s">
        <v>246</v>
      </c>
      <c r="L11797" s="9" t="s">
        <v>293</v>
      </c>
      <c r="M11797" s="9" t="s">
        <v>2099</v>
      </c>
      <c r="N11797" s="9" t="s">
        <v>196</v>
      </c>
      <c r="O11797" s="9" t="s">
        <v>176</v>
      </c>
      <c r="P11797" s="9" t="s">
        <v>570</v>
      </c>
      <c r="Q11797" s="9" t="s">
        <v>219</v>
      </c>
      <c r="R11797" s="9">
        <v>0</v>
      </c>
      <c r="S11797" s="9">
        <v>24</v>
      </c>
      <c r="U11797" s="9" t="s">
        <v>376</v>
      </c>
      <c r="X11797" s="9">
        <f>INDEX(SLA_Policy!$D$2:$D$5,MATCH(F11797,SLA_Policy!$A$2:$A$5,0))</f>
        <v>72</v>
      </c>
      <c r="Y11797" s="9" t="str">
        <f>IF(E11797="Cancelled","Excluded",IF(D11797="",IF((SLA_Policy!$B$8-B11797)*24&gt;X11797,"Open - Breached","Open - On Track"),IF((D11797-B11797)*24&lt;=X11797,"Met","Breached")))</f>
        <v>Met</v>
      </c>
    </row>
    <row r="11798" spans="1:25" x14ac:dyDescent="0.25">
      <c r="A11798" s="9" t="s">
        <v>16551</v>
      </c>
      <c r="B11798" s="23">
        <v>46258.6652777778</v>
      </c>
      <c r="C11798" s="23">
        <v>46258.697916666701</v>
      </c>
      <c r="D11798" s="23">
        <v>46259.390277777798</v>
      </c>
      <c r="E11798" s="9" t="s">
        <v>212</v>
      </c>
      <c r="F11798" s="9" t="s">
        <v>188</v>
      </c>
      <c r="G11798" s="9" t="s">
        <v>236</v>
      </c>
      <c r="H11798" s="9" t="s">
        <v>164</v>
      </c>
      <c r="I11798" s="9" t="s">
        <v>421</v>
      </c>
      <c r="J11798" s="9" t="s">
        <v>1349</v>
      </c>
      <c r="K11798" s="9" t="s">
        <v>225</v>
      </c>
      <c r="L11798" s="9" t="s">
        <v>351</v>
      </c>
      <c r="M11798" s="9" t="s">
        <v>762</v>
      </c>
      <c r="N11798" s="9" t="s">
        <v>196</v>
      </c>
      <c r="O11798" s="9" t="s">
        <v>180</v>
      </c>
      <c r="P11798" s="9" t="s">
        <v>318</v>
      </c>
      <c r="Q11798" s="9" t="s">
        <v>219</v>
      </c>
      <c r="R11798" s="9">
        <v>0</v>
      </c>
      <c r="S11798" s="9">
        <v>25</v>
      </c>
      <c r="T11798" s="9" t="s">
        <v>343</v>
      </c>
      <c r="U11798" s="9" t="s">
        <v>242</v>
      </c>
      <c r="X11798" s="9">
        <f>INDEX(SLA_Policy!$D$2:$D$5,MATCH(F11798,SLA_Policy!$A$2:$A$5,0))</f>
        <v>72</v>
      </c>
      <c r="Y11798" s="9" t="str">
        <f>IF(E11798="Cancelled","Excluded",IF(D11798="",IF((SLA_Policy!$B$8-B11798)*24&gt;X11798,"Open - Breached","Open - On Track"),IF((D11798-B11798)*24&lt;=X11798,"Met","Breached")))</f>
        <v>Met</v>
      </c>
    </row>
    <row r="11799" spans="1:25" x14ac:dyDescent="0.25">
      <c r="A11799" s="9" t="s">
        <v>16552</v>
      </c>
      <c r="B11799" s="23">
        <v>46258.668055555601</v>
      </c>
      <c r="C11799" s="23">
        <v>46258.690972222197</v>
      </c>
      <c r="D11799" s="23">
        <v>46260.324999999997</v>
      </c>
      <c r="E11799" s="9" t="s">
        <v>212</v>
      </c>
      <c r="F11799" s="9" t="s">
        <v>188</v>
      </c>
      <c r="G11799" s="9" t="s">
        <v>213</v>
      </c>
      <c r="H11799" s="9" t="s">
        <v>166</v>
      </c>
      <c r="I11799" s="9" t="s">
        <v>398</v>
      </c>
      <c r="J11799" s="9" t="s">
        <v>14830</v>
      </c>
      <c r="K11799" s="9" t="s">
        <v>225</v>
      </c>
      <c r="L11799" s="9" t="s">
        <v>216</v>
      </c>
      <c r="M11799" s="9" t="s">
        <v>1559</v>
      </c>
      <c r="N11799" s="9" t="s">
        <v>200</v>
      </c>
      <c r="O11799" s="9" t="s">
        <v>181</v>
      </c>
      <c r="P11799" s="9" t="s">
        <v>289</v>
      </c>
      <c r="Q11799" s="9" t="s">
        <v>219</v>
      </c>
      <c r="R11799" s="9">
        <v>0</v>
      </c>
      <c r="S11799" s="9">
        <v>189</v>
      </c>
      <c r="U11799" s="9" t="s">
        <v>376</v>
      </c>
      <c r="X11799" s="9">
        <f>INDEX(SLA_Policy!$D$2:$D$5,MATCH(F11799,SLA_Policy!$A$2:$A$5,0))</f>
        <v>72</v>
      </c>
      <c r="Y11799" s="9" t="str">
        <f>IF(E11799="Cancelled","Excluded",IF(D11799="",IF((SLA_Policy!$B$8-B11799)*24&gt;X11799,"Open - Breached","Open - On Track"),IF((D11799-B11799)*24&lt;=X11799,"Met","Breached")))</f>
        <v>Met</v>
      </c>
    </row>
    <row r="11800" spans="1:25" x14ac:dyDescent="0.25">
      <c r="A11800" s="9" t="s">
        <v>16553</v>
      </c>
      <c r="B11800" s="23">
        <v>46258.6743055556</v>
      </c>
      <c r="C11800" s="23">
        <v>46258.686805555597</v>
      </c>
      <c r="D11800" s="23">
        <v>46259.392361111102</v>
      </c>
      <c r="E11800" s="9" t="s">
        <v>212</v>
      </c>
      <c r="F11800" s="9" t="s">
        <v>189</v>
      </c>
      <c r="G11800" s="9" t="s">
        <v>213</v>
      </c>
      <c r="H11800" s="9" t="s">
        <v>161</v>
      </c>
      <c r="I11800" s="9" t="s">
        <v>297</v>
      </c>
      <c r="J11800" s="9" t="s">
        <v>6628</v>
      </c>
      <c r="K11800" s="9" t="s">
        <v>215</v>
      </c>
      <c r="L11800" s="9" t="s">
        <v>293</v>
      </c>
      <c r="M11800" s="9" t="s">
        <v>2382</v>
      </c>
      <c r="N11800" s="9" t="s">
        <v>198</v>
      </c>
      <c r="O11800" s="9" t="s">
        <v>116</v>
      </c>
      <c r="P11800" s="9" t="s">
        <v>218</v>
      </c>
      <c r="Q11800" s="9" t="s">
        <v>219</v>
      </c>
      <c r="R11800" s="9">
        <v>0</v>
      </c>
      <c r="S11800" s="9">
        <v>16</v>
      </c>
      <c r="U11800" s="9" t="s">
        <v>290</v>
      </c>
      <c r="W11800" s="9">
        <v>4</v>
      </c>
      <c r="X11800" s="9">
        <f>INDEX(SLA_Policy!$D$2:$D$5,MATCH(F11800,SLA_Policy!$A$2:$A$5,0))</f>
        <v>120</v>
      </c>
      <c r="Y11800" s="9" t="str">
        <f>IF(E11800="Cancelled","Excluded",IF(D11800="",IF((SLA_Policy!$B$8-B11800)*24&gt;X11800,"Open - Breached","Open - On Track"),IF((D11800-B11800)*24&lt;=X11800,"Met","Breached")))</f>
        <v>Met</v>
      </c>
    </row>
    <row r="11801" spans="1:25" x14ac:dyDescent="0.25">
      <c r="A11801" s="9" t="s">
        <v>16554</v>
      </c>
      <c r="B11801" s="23">
        <v>46258.686111111099</v>
      </c>
      <c r="C11801" s="23">
        <v>46258.712500000001</v>
      </c>
      <c r="D11801" s="23">
        <v>46259.363888888904</v>
      </c>
      <c r="E11801" s="9" t="s">
        <v>212</v>
      </c>
      <c r="F11801" s="9" t="s">
        <v>188</v>
      </c>
      <c r="G11801" s="9" t="s">
        <v>213</v>
      </c>
      <c r="H11801" s="9" t="s">
        <v>166</v>
      </c>
      <c r="I11801" s="9" t="s">
        <v>286</v>
      </c>
      <c r="J11801" s="9" t="s">
        <v>16555</v>
      </c>
      <c r="K11801" s="9" t="s">
        <v>215</v>
      </c>
      <c r="L11801" s="9" t="s">
        <v>293</v>
      </c>
      <c r="M11801" s="9" t="s">
        <v>294</v>
      </c>
      <c r="N11801" s="9" t="s">
        <v>197</v>
      </c>
      <c r="O11801" s="9" t="s">
        <v>181</v>
      </c>
      <c r="P11801" s="9" t="s">
        <v>445</v>
      </c>
      <c r="Q11801" s="9" t="s">
        <v>219</v>
      </c>
      <c r="R11801" s="9">
        <v>0</v>
      </c>
      <c r="S11801" s="9">
        <v>5</v>
      </c>
      <c r="U11801" s="9" t="s">
        <v>376</v>
      </c>
      <c r="X11801" s="9">
        <f>INDEX(SLA_Policy!$D$2:$D$5,MATCH(F11801,SLA_Policy!$A$2:$A$5,0))</f>
        <v>72</v>
      </c>
      <c r="Y11801" s="9" t="str">
        <f>IF(E11801="Cancelled","Excluded",IF(D11801="",IF((SLA_Policy!$B$8-B11801)*24&gt;X11801,"Open - Breached","Open - On Track"),IF((D11801-B11801)*24&lt;=X11801,"Met","Breached")))</f>
        <v>Met</v>
      </c>
    </row>
    <row r="11802" spans="1:25" x14ac:dyDescent="0.25">
      <c r="A11802" s="9" t="s">
        <v>16556</v>
      </c>
      <c r="B11802" s="23">
        <v>46258.688888888901</v>
      </c>
      <c r="C11802" s="23">
        <v>46259.35</v>
      </c>
      <c r="D11802" s="23">
        <v>46265.352083333302</v>
      </c>
      <c r="E11802" s="9" t="s">
        <v>212</v>
      </c>
      <c r="F11802" s="9" t="s">
        <v>189</v>
      </c>
      <c r="G11802" s="9" t="s">
        <v>213</v>
      </c>
      <c r="H11802" s="9" t="s">
        <v>163</v>
      </c>
      <c r="I11802" s="9" t="s">
        <v>223</v>
      </c>
      <c r="J11802" s="9" t="s">
        <v>8777</v>
      </c>
      <c r="K11802" s="9" t="s">
        <v>410</v>
      </c>
      <c r="L11802" s="9" t="s">
        <v>293</v>
      </c>
      <c r="M11802" s="9" t="s">
        <v>1103</v>
      </c>
      <c r="N11802" s="9" t="s">
        <v>197</v>
      </c>
      <c r="O11802" s="9" t="s">
        <v>176</v>
      </c>
      <c r="P11802" s="9" t="s">
        <v>419</v>
      </c>
      <c r="Q11802" s="9" t="s">
        <v>219</v>
      </c>
      <c r="R11802" s="9">
        <v>0</v>
      </c>
      <c r="S11802" s="9">
        <v>81</v>
      </c>
      <c r="T11802" s="9" t="s">
        <v>136</v>
      </c>
      <c r="U11802" s="9" t="s">
        <v>230</v>
      </c>
      <c r="X11802" s="9">
        <f>INDEX(SLA_Policy!$D$2:$D$5,MATCH(F11802,SLA_Policy!$A$2:$A$5,0))</f>
        <v>120</v>
      </c>
      <c r="Y11802" s="9" t="str">
        <f>IF(E11802="Cancelled","Excluded",IF(D11802="",IF((SLA_Policy!$B$8-B11802)*24&gt;X11802,"Open - Breached","Open - On Track"),IF((D11802-B11802)*24&lt;=X11802,"Met","Breached")))</f>
        <v>Breached</v>
      </c>
    </row>
    <row r="11803" spans="1:25" x14ac:dyDescent="0.25">
      <c r="A11803" s="9" t="s">
        <v>16557</v>
      </c>
      <c r="B11803" s="23">
        <v>46258.720138888901</v>
      </c>
      <c r="C11803" s="23">
        <v>46258.782638888901</v>
      </c>
      <c r="D11803" s="23">
        <v>46273.375</v>
      </c>
      <c r="E11803" s="9" t="s">
        <v>212</v>
      </c>
      <c r="F11803" s="9" t="s">
        <v>189</v>
      </c>
      <c r="G11803" s="9" t="s">
        <v>236</v>
      </c>
      <c r="H11803" s="9" t="s">
        <v>167</v>
      </c>
      <c r="I11803" s="9" t="s">
        <v>255</v>
      </c>
      <c r="J11803" s="9" t="s">
        <v>7748</v>
      </c>
      <c r="K11803" s="9" t="s">
        <v>246</v>
      </c>
      <c r="L11803" s="9" t="s">
        <v>226</v>
      </c>
      <c r="M11803" s="9" t="s">
        <v>1423</v>
      </c>
      <c r="N11803" s="9" t="s">
        <v>197</v>
      </c>
      <c r="O11803" s="9" t="s">
        <v>116</v>
      </c>
      <c r="P11803" s="9" t="s">
        <v>525</v>
      </c>
      <c r="Q11803" s="9" t="s">
        <v>219</v>
      </c>
      <c r="R11803" s="9">
        <v>0</v>
      </c>
      <c r="S11803" s="9">
        <v>16</v>
      </c>
      <c r="U11803" s="9" t="s">
        <v>242</v>
      </c>
      <c r="W11803" s="9">
        <v>2</v>
      </c>
      <c r="X11803" s="9">
        <f>INDEX(SLA_Policy!$D$2:$D$5,MATCH(F11803,SLA_Policy!$A$2:$A$5,0))</f>
        <v>120</v>
      </c>
      <c r="Y11803" s="9" t="str">
        <f>IF(E11803="Cancelled","Excluded",IF(D11803="",IF((SLA_Policy!$B$8-B11803)*24&gt;X11803,"Open - Breached","Open - On Track"),IF((D11803-B11803)*24&lt;=X11803,"Met","Breached")))</f>
        <v>Breached</v>
      </c>
    </row>
    <row r="11804" spans="1:25" x14ac:dyDescent="0.25">
      <c r="A11804" s="9" t="s">
        <v>16558</v>
      </c>
      <c r="B11804" s="23">
        <v>46258.749305555597</v>
      </c>
      <c r="C11804" s="23">
        <v>46258.75</v>
      </c>
      <c r="D11804" s="23">
        <v>46258.819444444503</v>
      </c>
      <c r="E11804" s="9" t="s">
        <v>212</v>
      </c>
      <c r="F11804" s="9" t="s">
        <v>187</v>
      </c>
      <c r="G11804" s="9" t="s">
        <v>213</v>
      </c>
      <c r="H11804" s="9" t="s">
        <v>162</v>
      </c>
      <c r="I11804" s="9" t="s">
        <v>244</v>
      </c>
      <c r="J11804" s="9" t="s">
        <v>518</v>
      </c>
      <c r="K11804" s="9" t="s">
        <v>303</v>
      </c>
      <c r="L11804" s="9" t="s">
        <v>307</v>
      </c>
      <c r="M11804" s="9" t="s">
        <v>1080</v>
      </c>
      <c r="N11804" s="9" t="s">
        <v>199</v>
      </c>
      <c r="O11804" s="9" t="s">
        <v>179</v>
      </c>
      <c r="P11804" s="9" t="s">
        <v>264</v>
      </c>
      <c r="Q11804" s="9" t="s">
        <v>273</v>
      </c>
      <c r="R11804" s="9">
        <v>0</v>
      </c>
      <c r="S11804" s="9">
        <v>27</v>
      </c>
      <c r="U11804" s="9" t="s">
        <v>376</v>
      </c>
      <c r="W11804" s="9">
        <v>5</v>
      </c>
      <c r="X11804" s="9">
        <f>INDEX(SLA_Policy!$D$2:$D$5,MATCH(F11804,SLA_Policy!$A$2:$A$5,0))</f>
        <v>8</v>
      </c>
      <c r="Y11804" s="9" t="str">
        <f>IF(E11804="Cancelled","Excluded",IF(D11804="",IF((SLA_Policy!$B$8-B11804)*24&gt;X11804,"Open - Breached","Open - On Track"),IF((D11804-B11804)*24&lt;=X11804,"Met","Breached")))</f>
        <v>Met</v>
      </c>
    </row>
    <row r="11805" spans="1:25" x14ac:dyDescent="0.25">
      <c r="A11805" s="9" t="s">
        <v>16559</v>
      </c>
      <c r="B11805" s="23">
        <v>46258.785416666702</v>
      </c>
      <c r="C11805" s="23">
        <v>46259.354166666701</v>
      </c>
      <c r="D11805" s="23">
        <v>46259.369444444397</v>
      </c>
      <c r="E11805" s="9" t="s">
        <v>212</v>
      </c>
      <c r="F11805" s="9" t="s">
        <v>189</v>
      </c>
      <c r="G11805" s="9" t="s">
        <v>213</v>
      </c>
      <c r="H11805" s="9" t="s">
        <v>161</v>
      </c>
      <c r="I11805" s="9" t="s">
        <v>389</v>
      </c>
      <c r="J11805" s="9" t="s">
        <v>16560</v>
      </c>
      <c r="K11805" s="9" t="s">
        <v>246</v>
      </c>
      <c r="L11805" s="9" t="s">
        <v>351</v>
      </c>
      <c r="M11805" s="9" t="s">
        <v>5762</v>
      </c>
      <c r="N11805" s="9" t="s">
        <v>199</v>
      </c>
      <c r="O11805" s="9" t="s">
        <v>116</v>
      </c>
      <c r="P11805" s="9" t="s">
        <v>342</v>
      </c>
      <c r="Q11805" s="9" t="s">
        <v>219</v>
      </c>
      <c r="R11805" s="9">
        <v>0</v>
      </c>
      <c r="S11805" s="9">
        <v>5</v>
      </c>
      <c r="U11805" s="9" t="s">
        <v>290</v>
      </c>
      <c r="X11805" s="9">
        <f>INDEX(SLA_Policy!$D$2:$D$5,MATCH(F11805,SLA_Policy!$A$2:$A$5,0))</f>
        <v>120</v>
      </c>
      <c r="Y11805" s="9" t="str">
        <f>IF(E11805="Cancelled","Excluded",IF(D11805="",IF((SLA_Policy!$B$8-B11805)*24&gt;X11805,"Open - Breached","Open - On Track"),IF((D11805-B11805)*24&lt;=X11805,"Met","Breached")))</f>
        <v>Met</v>
      </c>
    </row>
    <row r="11806" spans="1:25" x14ac:dyDescent="0.25">
      <c r="A11806" s="9" t="s">
        <v>16561</v>
      </c>
      <c r="B11806" s="23">
        <v>46258.809027777803</v>
      </c>
      <c r="C11806" s="23">
        <v>46259.342361111099</v>
      </c>
      <c r="D11806" s="23">
        <v>46259.3618055556</v>
      </c>
      <c r="E11806" s="9" t="s">
        <v>212</v>
      </c>
      <c r="F11806" s="9" t="s">
        <v>189</v>
      </c>
      <c r="G11806" s="9" t="s">
        <v>236</v>
      </c>
      <c r="H11806" s="9" t="s">
        <v>167</v>
      </c>
      <c r="I11806" s="9" t="s">
        <v>255</v>
      </c>
      <c r="J11806" s="9" t="s">
        <v>16562</v>
      </c>
      <c r="K11806" s="9" t="s">
        <v>246</v>
      </c>
      <c r="L11806" s="9" t="s">
        <v>216</v>
      </c>
      <c r="M11806" s="9" t="s">
        <v>4826</v>
      </c>
      <c r="N11806" s="9" t="s">
        <v>197</v>
      </c>
      <c r="O11806" s="9" t="s">
        <v>116</v>
      </c>
      <c r="P11806" s="9" t="s">
        <v>342</v>
      </c>
      <c r="Q11806" s="9" t="s">
        <v>219</v>
      </c>
      <c r="R11806" s="9">
        <v>0</v>
      </c>
      <c r="S11806" s="9">
        <v>34</v>
      </c>
      <c r="U11806" s="9" t="s">
        <v>242</v>
      </c>
      <c r="W11806" s="9">
        <v>5</v>
      </c>
      <c r="X11806" s="9">
        <f>INDEX(SLA_Policy!$D$2:$D$5,MATCH(F11806,SLA_Policy!$A$2:$A$5,0))</f>
        <v>120</v>
      </c>
      <c r="Y11806" s="9" t="str">
        <f>IF(E11806="Cancelled","Excluded",IF(D11806="",IF((SLA_Policy!$B$8-B11806)*24&gt;X11806,"Open - Breached","Open - On Track"),IF((D11806-B11806)*24&lt;=X11806,"Met","Breached")))</f>
        <v>Met</v>
      </c>
    </row>
    <row r="11807" spans="1:25" x14ac:dyDescent="0.25">
      <c r="A11807" s="9" t="s">
        <v>16563</v>
      </c>
      <c r="B11807" s="23">
        <v>46258.818055555603</v>
      </c>
      <c r="C11807" s="23">
        <v>46259.329166666699</v>
      </c>
      <c r="D11807" s="23">
        <v>46259.351388888899</v>
      </c>
      <c r="E11807" s="9" t="s">
        <v>212</v>
      </c>
      <c r="F11807" s="9" t="s">
        <v>187</v>
      </c>
      <c r="G11807" s="9" t="s">
        <v>213</v>
      </c>
      <c r="H11807" s="9" t="s">
        <v>166</v>
      </c>
      <c r="I11807" s="9" t="s">
        <v>398</v>
      </c>
      <c r="J11807" s="9" t="s">
        <v>399</v>
      </c>
      <c r="K11807" s="9" t="s">
        <v>303</v>
      </c>
      <c r="L11807" s="9" t="s">
        <v>282</v>
      </c>
      <c r="M11807" s="9" t="s">
        <v>1536</v>
      </c>
      <c r="N11807" s="9" t="s">
        <v>197</v>
      </c>
      <c r="O11807" s="9" t="s">
        <v>181</v>
      </c>
      <c r="P11807" s="9" t="s">
        <v>289</v>
      </c>
      <c r="Q11807" s="9" t="s">
        <v>273</v>
      </c>
      <c r="R11807" s="9">
        <v>0</v>
      </c>
      <c r="S11807" s="9">
        <v>35</v>
      </c>
      <c r="U11807" s="9" t="s">
        <v>376</v>
      </c>
      <c r="X11807" s="9">
        <f>INDEX(SLA_Policy!$D$2:$D$5,MATCH(F11807,SLA_Policy!$A$2:$A$5,0))</f>
        <v>8</v>
      </c>
      <c r="Y11807" s="9" t="str">
        <f>IF(E11807="Cancelled","Excluded",IF(D11807="",IF((SLA_Policy!$B$8-B11807)*24&gt;X11807,"Open - Breached","Open - On Track"),IF((D11807-B11807)*24&lt;=X11807,"Met","Breached")))</f>
        <v>Breached</v>
      </c>
    </row>
    <row r="11808" spans="1:25" x14ac:dyDescent="0.25">
      <c r="A11808" s="9" t="s">
        <v>16564</v>
      </c>
      <c r="B11808" s="23">
        <v>46258.881249999999</v>
      </c>
      <c r="C11808" s="23">
        <v>46259.334027777797</v>
      </c>
      <c r="D11808" s="23">
        <v>46260.449305555601</v>
      </c>
      <c r="E11808" s="9" t="s">
        <v>212</v>
      </c>
      <c r="F11808" s="9" t="s">
        <v>188</v>
      </c>
      <c r="G11808" s="9" t="s">
        <v>213</v>
      </c>
      <c r="H11808" s="9" t="s">
        <v>88</v>
      </c>
      <c r="I11808" s="9" t="s">
        <v>486</v>
      </c>
      <c r="J11808" s="9" t="s">
        <v>15851</v>
      </c>
      <c r="K11808" s="9" t="s">
        <v>246</v>
      </c>
      <c r="L11808" s="9" t="s">
        <v>351</v>
      </c>
      <c r="M11808" s="9" t="s">
        <v>3622</v>
      </c>
      <c r="N11808" s="9" t="s">
        <v>196</v>
      </c>
      <c r="O11808" s="9" t="s">
        <v>178</v>
      </c>
      <c r="P11808" s="9" t="s">
        <v>272</v>
      </c>
      <c r="Q11808" s="9" t="s">
        <v>219</v>
      </c>
      <c r="R11808" s="9">
        <v>0</v>
      </c>
      <c r="S11808" s="9">
        <v>35</v>
      </c>
      <c r="U11808" s="9" t="s">
        <v>266</v>
      </c>
      <c r="W11808" s="9">
        <v>4</v>
      </c>
      <c r="X11808" s="9">
        <f>INDEX(SLA_Policy!$D$2:$D$5,MATCH(F11808,SLA_Policy!$A$2:$A$5,0))</f>
        <v>72</v>
      </c>
      <c r="Y11808" s="9" t="str">
        <f>IF(E11808="Cancelled","Excluded",IF(D11808="",IF((SLA_Policy!$B$8-B11808)*24&gt;X11808,"Open - Breached","Open - On Track"),IF((D11808-B11808)*24&lt;=X11808,"Met","Breached")))</f>
        <v>Met</v>
      </c>
    </row>
    <row r="11809" spans="1:25" x14ac:dyDescent="0.25">
      <c r="A11809" s="9" t="s">
        <v>16565</v>
      </c>
      <c r="B11809" s="23">
        <v>46258.892361111102</v>
      </c>
      <c r="C11809" s="23">
        <v>46259.324305555601</v>
      </c>
      <c r="D11809" s="23">
        <v>46259.398611111101</v>
      </c>
      <c r="E11809" s="9" t="s">
        <v>212</v>
      </c>
      <c r="F11809" s="9" t="s">
        <v>188</v>
      </c>
      <c r="G11809" s="9" t="s">
        <v>213</v>
      </c>
      <c r="H11809" s="9" t="s">
        <v>163</v>
      </c>
      <c r="I11809" s="9" t="s">
        <v>223</v>
      </c>
      <c r="J11809" s="9" t="s">
        <v>16566</v>
      </c>
      <c r="K11809" s="9" t="s">
        <v>262</v>
      </c>
      <c r="L11809" s="9" t="s">
        <v>226</v>
      </c>
      <c r="M11809" s="9" t="s">
        <v>3199</v>
      </c>
      <c r="N11809" s="9" t="s">
        <v>198</v>
      </c>
      <c r="O11809" s="9" t="s">
        <v>176</v>
      </c>
      <c r="P11809" s="9" t="s">
        <v>570</v>
      </c>
      <c r="Q11809" s="9" t="s">
        <v>219</v>
      </c>
      <c r="R11809" s="9">
        <v>0</v>
      </c>
      <c r="S11809" s="9">
        <v>20</v>
      </c>
      <c r="T11809" s="9" t="s">
        <v>229</v>
      </c>
      <c r="U11809" s="9" t="s">
        <v>230</v>
      </c>
      <c r="X11809" s="9">
        <f>INDEX(SLA_Policy!$D$2:$D$5,MATCH(F11809,SLA_Policy!$A$2:$A$5,0))</f>
        <v>72</v>
      </c>
      <c r="Y11809" s="9" t="str">
        <f>IF(E11809="Cancelled","Excluded",IF(D11809="",IF((SLA_Policy!$B$8-B11809)*24&gt;X11809,"Open - Breached","Open - On Track"),IF((D11809-B11809)*24&lt;=X11809,"Met","Breached")))</f>
        <v>Met</v>
      </c>
    </row>
    <row r="11810" spans="1:25" x14ac:dyDescent="0.25">
      <c r="A11810" s="9" t="s">
        <v>16567</v>
      </c>
      <c r="B11810" s="23">
        <v>46259.280555555597</v>
      </c>
      <c r="C11810" s="23">
        <v>46259.302083333299</v>
      </c>
      <c r="D11810" s="23">
        <v>46260.7368055556</v>
      </c>
      <c r="E11810" s="9" t="s">
        <v>212</v>
      </c>
      <c r="F11810" s="9" t="s">
        <v>189</v>
      </c>
      <c r="G11810" s="9" t="s">
        <v>236</v>
      </c>
      <c r="H11810" s="9" t="s">
        <v>167</v>
      </c>
      <c r="I11810" s="9" t="s">
        <v>255</v>
      </c>
      <c r="J11810" s="9" t="s">
        <v>16568</v>
      </c>
      <c r="K11810" s="9" t="s">
        <v>303</v>
      </c>
      <c r="L11810" s="9" t="s">
        <v>104</v>
      </c>
      <c r="M11810" s="9" t="s">
        <v>573</v>
      </c>
      <c r="N11810" s="9" t="s">
        <v>196</v>
      </c>
      <c r="O11810" s="9" t="s">
        <v>116</v>
      </c>
      <c r="P11810" s="9" t="s">
        <v>551</v>
      </c>
      <c r="Q11810" s="9" t="s">
        <v>219</v>
      </c>
      <c r="R11810" s="9">
        <v>0</v>
      </c>
      <c r="S11810" s="9">
        <v>45</v>
      </c>
      <c r="U11810" s="9" t="s">
        <v>242</v>
      </c>
      <c r="X11810" s="9">
        <f>INDEX(SLA_Policy!$D$2:$D$5,MATCH(F11810,SLA_Policy!$A$2:$A$5,0))</f>
        <v>120</v>
      </c>
      <c r="Y11810" s="9" t="str">
        <f>IF(E11810="Cancelled","Excluded",IF(D11810="",IF((SLA_Policy!$B$8-B11810)*24&gt;X11810,"Open - Breached","Open - On Track"),IF((D11810-B11810)*24&lt;=X11810,"Met","Breached")))</f>
        <v>Met</v>
      </c>
    </row>
    <row r="11811" spans="1:25" x14ac:dyDescent="0.25">
      <c r="A11811" s="9" t="s">
        <v>16569</v>
      </c>
      <c r="B11811" s="23">
        <v>46259.297222222202</v>
      </c>
      <c r="C11811" s="23">
        <v>46259.302083333299</v>
      </c>
      <c r="D11811" s="23">
        <v>46260.336111111101</v>
      </c>
      <c r="E11811" s="9" t="s">
        <v>212</v>
      </c>
      <c r="F11811" s="9" t="s">
        <v>189</v>
      </c>
      <c r="G11811" s="9" t="s">
        <v>213</v>
      </c>
      <c r="H11811" s="9" t="s">
        <v>88</v>
      </c>
      <c r="I11811" s="9" t="s">
        <v>92</v>
      </c>
      <c r="J11811" s="9" t="s">
        <v>7642</v>
      </c>
      <c r="K11811" s="9" t="s">
        <v>246</v>
      </c>
      <c r="L11811" s="9" t="s">
        <v>104</v>
      </c>
      <c r="M11811" s="9" t="s">
        <v>1398</v>
      </c>
      <c r="N11811" s="9" t="s">
        <v>200</v>
      </c>
      <c r="O11811" s="9" t="s">
        <v>178</v>
      </c>
      <c r="P11811" s="9" t="s">
        <v>272</v>
      </c>
      <c r="Q11811" s="9" t="s">
        <v>219</v>
      </c>
      <c r="R11811" s="9">
        <v>0</v>
      </c>
      <c r="S11811" s="9">
        <v>28</v>
      </c>
      <c r="T11811" s="9" t="s">
        <v>229</v>
      </c>
      <c r="U11811" s="9" t="s">
        <v>221</v>
      </c>
      <c r="X11811" s="9">
        <f>INDEX(SLA_Policy!$D$2:$D$5,MATCH(F11811,SLA_Policy!$A$2:$A$5,0))</f>
        <v>120</v>
      </c>
      <c r="Y11811" s="9" t="str">
        <f>IF(E11811="Cancelled","Excluded",IF(D11811="",IF((SLA_Policy!$B$8-B11811)*24&gt;X11811,"Open - Breached","Open - On Track"),IF((D11811-B11811)*24&lt;=X11811,"Met","Breached")))</f>
        <v>Met</v>
      </c>
    </row>
    <row r="11812" spans="1:25" x14ac:dyDescent="0.25">
      <c r="A11812" s="9" t="s">
        <v>16570</v>
      </c>
      <c r="B11812" s="23">
        <v>46259.316666666702</v>
      </c>
      <c r="C11812" s="23">
        <v>46259.538888888899</v>
      </c>
      <c r="D11812" s="23">
        <v>46260.403472222199</v>
      </c>
      <c r="E11812" s="9" t="s">
        <v>212</v>
      </c>
      <c r="F11812" s="9" t="s">
        <v>189</v>
      </c>
      <c r="G11812" s="9" t="s">
        <v>236</v>
      </c>
      <c r="H11812" s="9" t="s">
        <v>162</v>
      </c>
      <c r="I11812" s="9" t="s">
        <v>280</v>
      </c>
      <c r="J11812" s="9" t="s">
        <v>2914</v>
      </c>
      <c r="K11812" s="9" t="s">
        <v>246</v>
      </c>
      <c r="L11812" s="9" t="s">
        <v>371</v>
      </c>
      <c r="M11812" s="9" t="s">
        <v>4287</v>
      </c>
      <c r="N11812" s="9" t="s">
        <v>196</v>
      </c>
      <c r="O11812" s="9" t="s">
        <v>179</v>
      </c>
      <c r="P11812" s="9" t="s">
        <v>284</v>
      </c>
      <c r="Q11812" s="9" t="s">
        <v>219</v>
      </c>
      <c r="R11812" s="9">
        <v>0</v>
      </c>
      <c r="S11812" s="9">
        <v>10</v>
      </c>
      <c r="U11812" s="9" t="s">
        <v>242</v>
      </c>
      <c r="X11812" s="9">
        <f>INDEX(SLA_Policy!$D$2:$D$5,MATCH(F11812,SLA_Policy!$A$2:$A$5,0))</f>
        <v>120</v>
      </c>
      <c r="Y11812" s="9" t="str">
        <f>IF(E11812="Cancelled","Excluded",IF(D11812="",IF((SLA_Policy!$B$8-B11812)*24&gt;X11812,"Open - Breached","Open - On Track"),IF((D11812-B11812)*24&lt;=X11812,"Met","Breached")))</f>
        <v>Met</v>
      </c>
    </row>
    <row r="11813" spans="1:25" x14ac:dyDescent="0.25">
      <c r="A11813" s="9" t="s">
        <v>16571</v>
      </c>
      <c r="B11813" s="23">
        <v>46259.326388888898</v>
      </c>
      <c r="C11813" s="23">
        <v>46259.351388888899</v>
      </c>
      <c r="D11813" s="23">
        <v>46259.465277777803</v>
      </c>
      <c r="E11813" s="9" t="s">
        <v>212</v>
      </c>
      <c r="F11813" s="9" t="s">
        <v>188</v>
      </c>
      <c r="G11813" s="9" t="s">
        <v>213</v>
      </c>
      <c r="H11813" s="9" t="s">
        <v>162</v>
      </c>
      <c r="I11813" s="9" t="s">
        <v>345</v>
      </c>
      <c r="J11813" s="9" t="s">
        <v>2076</v>
      </c>
      <c r="K11813" s="9" t="s">
        <v>246</v>
      </c>
      <c r="L11813" s="9" t="s">
        <v>311</v>
      </c>
      <c r="M11813" s="9" t="s">
        <v>3010</v>
      </c>
      <c r="N11813" s="9" t="s">
        <v>196</v>
      </c>
      <c r="O11813" s="9" t="s">
        <v>116</v>
      </c>
      <c r="P11813" s="9" t="s">
        <v>234</v>
      </c>
      <c r="Q11813" s="9" t="s">
        <v>219</v>
      </c>
      <c r="R11813" s="9">
        <v>0</v>
      </c>
      <c r="S11813" s="9">
        <v>32</v>
      </c>
      <c r="U11813" s="9" t="s">
        <v>266</v>
      </c>
      <c r="X11813" s="9">
        <f>INDEX(SLA_Policy!$D$2:$D$5,MATCH(F11813,SLA_Policy!$A$2:$A$5,0))</f>
        <v>72</v>
      </c>
      <c r="Y11813" s="9" t="str">
        <f>IF(E11813="Cancelled","Excluded",IF(D11813="",IF((SLA_Policy!$B$8-B11813)*24&gt;X11813,"Open - Breached","Open - On Track"),IF((D11813-B11813)*24&lt;=X11813,"Met","Breached")))</f>
        <v>Met</v>
      </c>
    </row>
    <row r="11814" spans="1:25" x14ac:dyDescent="0.25">
      <c r="A11814" s="9" t="s">
        <v>16572</v>
      </c>
      <c r="B11814" s="23">
        <v>46259.339583333298</v>
      </c>
      <c r="C11814" s="23">
        <v>46259.4597222222</v>
      </c>
      <c r="D11814" s="23">
        <v>46259.469444444498</v>
      </c>
      <c r="E11814" s="9" t="s">
        <v>212</v>
      </c>
      <c r="F11814" s="9" t="s">
        <v>188</v>
      </c>
      <c r="G11814" s="9" t="s">
        <v>213</v>
      </c>
      <c r="H11814" s="9" t="s">
        <v>167</v>
      </c>
      <c r="I11814" s="9" t="s">
        <v>362</v>
      </c>
      <c r="J11814" s="9" t="s">
        <v>11056</v>
      </c>
      <c r="K11814" s="9" t="s">
        <v>262</v>
      </c>
      <c r="L11814" s="9" t="s">
        <v>371</v>
      </c>
      <c r="M11814" s="9" t="s">
        <v>4214</v>
      </c>
      <c r="N11814" s="9" t="s">
        <v>197</v>
      </c>
      <c r="O11814" s="9" t="s">
        <v>176</v>
      </c>
      <c r="P11814" s="9" t="s">
        <v>228</v>
      </c>
      <c r="Q11814" s="9" t="s">
        <v>219</v>
      </c>
      <c r="R11814" s="9">
        <v>0</v>
      </c>
      <c r="S11814" s="9">
        <v>45</v>
      </c>
      <c r="T11814" s="9" t="s">
        <v>322</v>
      </c>
      <c r="U11814" s="9" t="s">
        <v>266</v>
      </c>
      <c r="X11814" s="9">
        <f>INDEX(SLA_Policy!$D$2:$D$5,MATCH(F11814,SLA_Policy!$A$2:$A$5,0))</f>
        <v>72</v>
      </c>
      <c r="Y11814" s="9" t="str">
        <f>IF(E11814="Cancelled","Excluded",IF(D11814="",IF((SLA_Policy!$B$8-B11814)*24&gt;X11814,"Open - Breached","Open - On Track"),IF((D11814-B11814)*24&lt;=X11814,"Met","Breached")))</f>
        <v>Met</v>
      </c>
    </row>
    <row r="11815" spans="1:25" x14ac:dyDescent="0.25">
      <c r="A11815" s="9" t="s">
        <v>16573</v>
      </c>
      <c r="B11815" s="23">
        <v>46259.345833333296</v>
      </c>
      <c r="C11815" s="23">
        <v>46259.382638888899</v>
      </c>
      <c r="D11815" s="23">
        <v>46262.326388888898</v>
      </c>
      <c r="E11815" s="9" t="s">
        <v>212</v>
      </c>
      <c r="F11815" s="9" t="s">
        <v>188</v>
      </c>
      <c r="G11815" s="9" t="s">
        <v>213</v>
      </c>
      <c r="H11815" s="9" t="s">
        <v>166</v>
      </c>
      <c r="I11815" s="9" t="s">
        <v>378</v>
      </c>
      <c r="J11815" s="9" t="s">
        <v>3174</v>
      </c>
      <c r="K11815" s="9" t="s">
        <v>225</v>
      </c>
      <c r="L11815" s="9" t="s">
        <v>104</v>
      </c>
      <c r="M11815" s="9" t="s">
        <v>4353</v>
      </c>
      <c r="N11815" s="9" t="s">
        <v>196</v>
      </c>
      <c r="O11815" s="9" t="s">
        <v>180</v>
      </c>
      <c r="P11815" s="9" t="s">
        <v>381</v>
      </c>
      <c r="Q11815" s="9" t="s">
        <v>219</v>
      </c>
      <c r="R11815" s="9">
        <v>2</v>
      </c>
      <c r="S11815" s="9">
        <v>113</v>
      </c>
      <c r="T11815" s="9" t="s">
        <v>220</v>
      </c>
      <c r="U11815" s="9" t="s">
        <v>290</v>
      </c>
      <c r="W11815" s="9">
        <v>2</v>
      </c>
      <c r="X11815" s="9">
        <f>INDEX(SLA_Policy!$D$2:$D$5,MATCH(F11815,SLA_Policy!$A$2:$A$5,0))</f>
        <v>72</v>
      </c>
      <c r="Y11815" s="9" t="str">
        <f>IF(E11815="Cancelled","Excluded",IF(D11815="",IF((SLA_Policy!$B$8-B11815)*24&gt;X11815,"Open - Breached","Open - On Track"),IF((D11815-B11815)*24&lt;=X11815,"Met","Breached")))</f>
        <v>Met</v>
      </c>
    </row>
    <row r="11816" spans="1:25" x14ac:dyDescent="0.25">
      <c r="A11816" s="9" t="s">
        <v>16574</v>
      </c>
      <c r="B11816" s="23">
        <v>46259.345833333296</v>
      </c>
      <c r="C11816" s="23">
        <v>46259.352083333302</v>
      </c>
      <c r="D11816" s="23">
        <v>46259.588194444397</v>
      </c>
      <c r="E11816" s="9" t="s">
        <v>212</v>
      </c>
      <c r="F11816" s="9" t="s">
        <v>187</v>
      </c>
      <c r="G11816" s="9" t="s">
        <v>213</v>
      </c>
      <c r="H11816" s="9" t="s">
        <v>167</v>
      </c>
      <c r="I11816" s="9" t="s">
        <v>536</v>
      </c>
      <c r="J11816" s="9" t="s">
        <v>13593</v>
      </c>
      <c r="K11816" s="9" t="s">
        <v>225</v>
      </c>
      <c r="L11816" s="9" t="s">
        <v>226</v>
      </c>
      <c r="M11816" s="9" t="s">
        <v>1959</v>
      </c>
      <c r="N11816" s="9" t="s">
        <v>197</v>
      </c>
      <c r="O11816" s="9" t="s">
        <v>180</v>
      </c>
      <c r="P11816" s="9" t="s">
        <v>318</v>
      </c>
      <c r="Q11816" s="9" t="s">
        <v>273</v>
      </c>
      <c r="R11816" s="9">
        <v>0</v>
      </c>
      <c r="S11816" s="9">
        <v>33</v>
      </c>
      <c r="T11816" s="9" t="s">
        <v>220</v>
      </c>
      <c r="U11816" s="9" t="s">
        <v>248</v>
      </c>
      <c r="X11816" s="9">
        <f>INDEX(SLA_Policy!$D$2:$D$5,MATCH(F11816,SLA_Policy!$A$2:$A$5,0))</f>
        <v>8</v>
      </c>
      <c r="Y11816" s="9" t="str">
        <f>IF(E11816="Cancelled","Excluded",IF(D11816="",IF((SLA_Policy!$B$8-B11816)*24&gt;X11816,"Open - Breached","Open - On Track"),IF((D11816-B11816)*24&lt;=X11816,"Met","Breached")))</f>
        <v>Met</v>
      </c>
    </row>
    <row r="11817" spans="1:25" x14ac:dyDescent="0.25">
      <c r="A11817" s="9" t="s">
        <v>16575</v>
      </c>
      <c r="B11817" s="23">
        <v>46259.356249999997</v>
      </c>
      <c r="C11817" s="23">
        <v>46259.461805555598</v>
      </c>
      <c r="D11817" s="23">
        <v>46260.7</v>
      </c>
      <c r="E11817" s="9" t="s">
        <v>212</v>
      </c>
      <c r="F11817" s="9" t="s">
        <v>188</v>
      </c>
      <c r="G11817" s="9" t="s">
        <v>213</v>
      </c>
      <c r="H11817" s="9" t="s">
        <v>163</v>
      </c>
      <c r="I11817" s="9" t="s">
        <v>250</v>
      </c>
      <c r="J11817" s="9" t="s">
        <v>6279</v>
      </c>
      <c r="K11817" s="9" t="s">
        <v>246</v>
      </c>
      <c r="L11817" s="9" t="s">
        <v>293</v>
      </c>
      <c r="M11817" s="9" t="s">
        <v>2199</v>
      </c>
      <c r="N11817" s="9" t="s">
        <v>196</v>
      </c>
      <c r="O11817" s="9" t="s">
        <v>176</v>
      </c>
      <c r="P11817" s="9" t="s">
        <v>503</v>
      </c>
      <c r="Q11817" s="9" t="s">
        <v>273</v>
      </c>
      <c r="R11817" s="9">
        <v>0</v>
      </c>
      <c r="S11817" s="9">
        <v>17</v>
      </c>
      <c r="T11817" s="9" t="s">
        <v>322</v>
      </c>
      <c r="U11817" s="9" t="s">
        <v>140</v>
      </c>
      <c r="V11817" s="9" t="s">
        <v>16576</v>
      </c>
      <c r="W11817" s="9">
        <v>3</v>
      </c>
      <c r="X11817" s="9">
        <f>INDEX(SLA_Policy!$D$2:$D$5,MATCH(F11817,SLA_Policy!$A$2:$A$5,0))</f>
        <v>72</v>
      </c>
      <c r="Y11817" s="9" t="str">
        <f>IF(E11817="Cancelled","Excluded",IF(D11817="",IF((SLA_Policy!$B$8-B11817)*24&gt;X11817,"Open - Breached","Open - On Track"),IF((D11817-B11817)*24&lt;=X11817,"Met","Breached")))</f>
        <v>Met</v>
      </c>
    </row>
    <row r="11818" spans="1:25" x14ac:dyDescent="0.25">
      <c r="A11818" s="9" t="s">
        <v>16577</v>
      </c>
      <c r="B11818" s="23">
        <v>46259.366666666698</v>
      </c>
      <c r="C11818" s="23">
        <v>46259.6472222222</v>
      </c>
      <c r="D11818" s="23">
        <v>46265.385416666701</v>
      </c>
      <c r="E11818" s="9" t="s">
        <v>212</v>
      </c>
      <c r="F11818" s="9" t="s">
        <v>189</v>
      </c>
      <c r="G11818" s="9" t="s">
        <v>213</v>
      </c>
      <c r="H11818" s="9" t="s">
        <v>163</v>
      </c>
      <c r="I11818" s="9" t="s">
        <v>250</v>
      </c>
      <c r="J11818" s="9" t="s">
        <v>451</v>
      </c>
      <c r="K11818" s="9" t="s">
        <v>303</v>
      </c>
      <c r="L11818" s="9" t="s">
        <v>351</v>
      </c>
      <c r="M11818" s="9" t="s">
        <v>7417</v>
      </c>
      <c r="N11818" s="9" t="s">
        <v>196</v>
      </c>
      <c r="O11818" s="9" t="s">
        <v>176</v>
      </c>
      <c r="P11818" s="9" t="s">
        <v>330</v>
      </c>
      <c r="Q11818" s="9" t="s">
        <v>219</v>
      </c>
      <c r="R11818" s="9">
        <v>0</v>
      </c>
      <c r="S11818" s="9">
        <v>18</v>
      </c>
      <c r="T11818" s="9" t="s">
        <v>136</v>
      </c>
      <c r="U11818" s="9" t="s">
        <v>140</v>
      </c>
      <c r="V11818" s="9" t="s">
        <v>16576</v>
      </c>
      <c r="X11818" s="9">
        <f>INDEX(SLA_Policy!$D$2:$D$5,MATCH(F11818,SLA_Policy!$A$2:$A$5,0))</f>
        <v>120</v>
      </c>
      <c r="Y11818" s="9" t="str">
        <f>IF(E11818="Cancelled","Excluded",IF(D11818="",IF((SLA_Policy!$B$8-B11818)*24&gt;X11818,"Open - Breached","Open - On Track"),IF((D11818-B11818)*24&lt;=X11818,"Met","Breached")))</f>
        <v>Breached</v>
      </c>
    </row>
    <row r="11819" spans="1:25" x14ac:dyDescent="0.25">
      <c r="A11819" s="9" t="s">
        <v>16578</v>
      </c>
      <c r="B11819" s="23">
        <v>46259.381944444503</v>
      </c>
      <c r="E11819" s="9" t="s">
        <v>649</v>
      </c>
      <c r="F11819" s="9" t="s">
        <v>188</v>
      </c>
      <c r="G11819" s="9" t="s">
        <v>213</v>
      </c>
      <c r="H11819" s="9" t="s">
        <v>166</v>
      </c>
      <c r="I11819" s="9" t="s">
        <v>398</v>
      </c>
      <c r="J11819" s="9" t="s">
        <v>399</v>
      </c>
      <c r="K11819" s="9" t="s">
        <v>246</v>
      </c>
      <c r="L11819" s="9" t="s">
        <v>311</v>
      </c>
      <c r="M11819" s="9" t="s">
        <v>4993</v>
      </c>
      <c r="N11819" s="9" t="s">
        <v>197</v>
      </c>
      <c r="O11819" s="9" t="s">
        <v>181</v>
      </c>
      <c r="P11819" s="9" t="s">
        <v>449</v>
      </c>
      <c r="Q11819" s="9" t="s">
        <v>219</v>
      </c>
      <c r="R11819" s="9">
        <v>0</v>
      </c>
      <c r="S11819" s="9">
        <v>0</v>
      </c>
      <c r="X11819" s="9">
        <f>INDEX(SLA_Policy!$D$2:$D$5,MATCH(F11819,SLA_Policy!$A$2:$A$5,0))</f>
        <v>72</v>
      </c>
      <c r="Y11819" s="9" t="str">
        <f>IF(E11819="Cancelled","Excluded",IF(D11819="",IF((SLA_Policy!$B$8-B11819)*24&gt;X11819,"Open - Breached","Open - On Track"),IF((D11819-B11819)*24&lt;=X11819,"Met","Breached")))</f>
        <v>Excluded</v>
      </c>
    </row>
    <row r="11820" spans="1:25" x14ac:dyDescent="0.25">
      <c r="A11820" s="9" t="s">
        <v>16579</v>
      </c>
      <c r="B11820" s="23">
        <v>46259.388888888898</v>
      </c>
      <c r="C11820" s="23">
        <v>46259.390972222202</v>
      </c>
      <c r="D11820" s="23">
        <v>46260.402083333298</v>
      </c>
      <c r="E11820" s="9" t="s">
        <v>212</v>
      </c>
      <c r="F11820" s="9" t="s">
        <v>188</v>
      </c>
      <c r="G11820" s="9" t="s">
        <v>236</v>
      </c>
      <c r="H11820" s="9" t="s">
        <v>163</v>
      </c>
      <c r="I11820" s="9" t="s">
        <v>327</v>
      </c>
      <c r="J11820" s="9" t="s">
        <v>1133</v>
      </c>
      <c r="K11820" s="9" t="s">
        <v>14602</v>
      </c>
      <c r="L11820" s="9" t="s">
        <v>12094</v>
      </c>
      <c r="M11820" s="9" t="s">
        <v>14773</v>
      </c>
      <c r="N11820" s="9" t="s">
        <v>196</v>
      </c>
      <c r="O11820" s="9" t="s">
        <v>176</v>
      </c>
      <c r="P11820" s="9" t="s">
        <v>228</v>
      </c>
      <c r="Q11820" s="9" t="s">
        <v>219</v>
      </c>
      <c r="R11820" s="9">
        <v>0</v>
      </c>
      <c r="S11820" s="9">
        <v>36</v>
      </c>
      <c r="U11820" s="9" t="s">
        <v>242</v>
      </c>
      <c r="X11820" s="9">
        <f>INDEX(SLA_Policy!$D$2:$D$5,MATCH(F11820,SLA_Policy!$A$2:$A$5,0))</f>
        <v>72</v>
      </c>
      <c r="Y11820" s="9" t="str">
        <f>IF(E11820="Cancelled","Excluded",IF(D11820="",IF((SLA_Policy!$B$8-B11820)*24&gt;X11820,"Open - Breached","Open - On Track"),IF((D11820-B11820)*24&lt;=X11820,"Met","Breached")))</f>
        <v>Met</v>
      </c>
    </row>
    <row r="11821" spans="1:25" x14ac:dyDescent="0.25">
      <c r="A11821" s="9" t="s">
        <v>16580</v>
      </c>
      <c r="B11821" s="23">
        <v>46259.399305555598</v>
      </c>
      <c r="C11821" s="23">
        <v>46259.474999999999</v>
      </c>
      <c r="D11821" s="23">
        <v>46260.402777777803</v>
      </c>
      <c r="E11821" s="9" t="s">
        <v>212</v>
      </c>
      <c r="F11821" s="9" t="s">
        <v>189</v>
      </c>
      <c r="G11821" s="9" t="s">
        <v>213</v>
      </c>
      <c r="H11821" s="9" t="s">
        <v>165</v>
      </c>
      <c r="I11821" s="9" t="s">
        <v>2034</v>
      </c>
      <c r="J11821" s="9" t="s">
        <v>10288</v>
      </c>
      <c r="K11821" s="9" t="s">
        <v>246</v>
      </c>
      <c r="L11821" s="9" t="s">
        <v>351</v>
      </c>
      <c r="M11821" s="9" t="s">
        <v>436</v>
      </c>
      <c r="N11821" s="9" t="s">
        <v>196</v>
      </c>
      <c r="O11821" s="9" t="s">
        <v>176</v>
      </c>
      <c r="P11821" s="9" t="s">
        <v>228</v>
      </c>
      <c r="Q11821" s="9" t="s">
        <v>219</v>
      </c>
      <c r="R11821" s="9">
        <v>0</v>
      </c>
      <c r="S11821" s="9">
        <v>106</v>
      </c>
      <c r="U11821" s="9" t="s">
        <v>266</v>
      </c>
      <c r="W11821" s="9">
        <v>5</v>
      </c>
      <c r="X11821" s="9">
        <f>INDEX(SLA_Policy!$D$2:$D$5,MATCH(F11821,SLA_Policy!$A$2:$A$5,0))</f>
        <v>120</v>
      </c>
      <c r="Y11821" s="9" t="str">
        <f>IF(E11821="Cancelled","Excluded",IF(D11821="",IF((SLA_Policy!$B$8-B11821)*24&gt;X11821,"Open - Breached","Open - On Track"),IF((D11821-B11821)*24&lt;=X11821,"Met","Breached")))</f>
        <v>Met</v>
      </c>
    </row>
    <row r="11822" spans="1:25" x14ac:dyDescent="0.25">
      <c r="A11822" s="9" t="s">
        <v>16581</v>
      </c>
      <c r="B11822" s="23">
        <v>46259.404166666704</v>
      </c>
      <c r="C11822" s="23">
        <v>46259.40625</v>
      </c>
      <c r="D11822" s="23">
        <v>46259.509722222203</v>
      </c>
      <c r="E11822" s="9" t="s">
        <v>212</v>
      </c>
      <c r="F11822" s="9" t="s">
        <v>188</v>
      </c>
      <c r="G11822" s="9" t="s">
        <v>213</v>
      </c>
      <c r="H11822" s="9" t="s">
        <v>162</v>
      </c>
      <c r="I11822" s="9" t="s">
        <v>345</v>
      </c>
      <c r="J11822" s="9" t="s">
        <v>2624</v>
      </c>
      <c r="K11822" s="9" t="s">
        <v>246</v>
      </c>
      <c r="L11822" s="9" t="s">
        <v>311</v>
      </c>
      <c r="M11822" s="9" t="s">
        <v>1554</v>
      </c>
      <c r="N11822" s="9" t="s">
        <v>200</v>
      </c>
      <c r="O11822" s="9" t="s">
        <v>116</v>
      </c>
      <c r="P11822" s="9" t="s">
        <v>295</v>
      </c>
      <c r="Q11822" s="9" t="s">
        <v>219</v>
      </c>
      <c r="R11822" s="9">
        <v>0</v>
      </c>
      <c r="S11822" s="9">
        <v>20</v>
      </c>
      <c r="U11822" s="9" t="s">
        <v>290</v>
      </c>
      <c r="W11822" s="9">
        <v>5</v>
      </c>
      <c r="X11822" s="9">
        <f>INDEX(SLA_Policy!$D$2:$D$5,MATCH(F11822,SLA_Policy!$A$2:$A$5,0))</f>
        <v>72</v>
      </c>
      <c r="Y11822" s="9" t="str">
        <f>IF(E11822="Cancelled","Excluded",IF(D11822="",IF((SLA_Policy!$B$8-B11822)*24&gt;X11822,"Open - Breached","Open - On Track"),IF((D11822-B11822)*24&lt;=X11822,"Met","Breached")))</f>
        <v>Met</v>
      </c>
    </row>
    <row r="11823" spans="1:25" x14ac:dyDescent="0.25">
      <c r="A11823" s="9" t="s">
        <v>16582</v>
      </c>
      <c r="B11823" s="23">
        <v>46259.407638888901</v>
      </c>
      <c r="C11823" s="23">
        <v>46259.4284722222</v>
      </c>
      <c r="D11823" s="23">
        <v>46260.323611111096</v>
      </c>
      <c r="E11823" s="9" t="s">
        <v>212</v>
      </c>
      <c r="F11823" s="9" t="s">
        <v>189</v>
      </c>
      <c r="G11823" s="9" t="s">
        <v>213</v>
      </c>
      <c r="H11823" s="9" t="s">
        <v>163</v>
      </c>
      <c r="I11823" s="9" t="s">
        <v>250</v>
      </c>
      <c r="J11823" s="9" t="s">
        <v>821</v>
      </c>
      <c r="K11823" s="9" t="s">
        <v>303</v>
      </c>
      <c r="L11823" s="9" t="s">
        <v>216</v>
      </c>
      <c r="M11823" s="9" t="s">
        <v>5033</v>
      </c>
      <c r="N11823" s="9" t="s">
        <v>196</v>
      </c>
      <c r="O11823" s="9" t="s">
        <v>176</v>
      </c>
      <c r="P11823" s="9" t="s">
        <v>253</v>
      </c>
      <c r="Q11823" s="9" t="s">
        <v>219</v>
      </c>
      <c r="R11823" s="9">
        <v>0</v>
      </c>
      <c r="S11823" s="9">
        <v>22</v>
      </c>
      <c r="T11823" s="9" t="s">
        <v>136</v>
      </c>
      <c r="U11823" s="9" t="s">
        <v>140</v>
      </c>
      <c r="V11823" s="9" t="s">
        <v>16576</v>
      </c>
      <c r="X11823" s="9">
        <f>INDEX(SLA_Policy!$D$2:$D$5,MATCH(F11823,SLA_Policy!$A$2:$A$5,0))</f>
        <v>120</v>
      </c>
      <c r="Y11823" s="9" t="str">
        <f>IF(E11823="Cancelled","Excluded",IF(D11823="",IF((SLA_Policy!$B$8-B11823)*24&gt;X11823,"Open - Breached","Open - On Track"),IF((D11823-B11823)*24&lt;=X11823,"Met","Breached")))</f>
        <v>Met</v>
      </c>
    </row>
    <row r="11824" spans="1:25" x14ac:dyDescent="0.25">
      <c r="A11824" s="9" t="s">
        <v>16583</v>
      </c>
      <c r="B11824" s="23">
        <v>46259.408333333296</v>
      </c>
      <c r="C11824" s="23">
        <v>46259.4465277778</v>
      </c>
      <c r="D11824" s="23">
        <v>46259.652083333298</v>
      </c>
      <c r="E11824" s="9" t="s">
        <v>212</v>
      </c>
      <c r="F11824" s="9" t="s">
        <v>188</v>
      </c>
      <c r="G11824" s="9" t="s">
        <v>213</v>
      </c>
      <c r="H11824" s="9" t="s">
        <v>167</v>
      </c>
      <c r="I11824" s="9" t="s">
        <v>349</v>
      </c>
      <c r="J11824" s="9" t="s">
        <v>8716</v>
      </c>
      <c r="K11824" s="9" t="s">
        <v>239</v>
      </c>
      <c r="L11824" s="9" t="s">
        <v>216</v>
      </c>
      <c r="M11824" s="9" t="s">
        <v>2030</v>
      </c>
      <c r="N11824" s="9" t="s">
        <v>197</v>
      </c>
      <c r="O11824" s="9" t="s">
        <v>116</v>
      </c>
      <c r="P11824" s="9" t="s">
        <v>295</v>
      </c>
      <c r="Q11824" s="9" t="s">
        <v>219</v>
      </c>
      <c r="R11824" s="9">
        <v>0</v>
      </c>
      <c r="S11824" s="9">
        <v>5</v>
      </c>
      <c r="U11824" s="9" t="s">
        <v>266</v>
      </c>
      <c r="X11824" s="9">
        <f>INDEX(SLA_Policy!$D$2:$D$5,MATCH(F11824,SLA_Policy!$A$2:$A$5,0))</f>
        <v>72</v>
      </c>
      <c r="Y11824" s="9" t="str">
        <f>IF(E11824="Cancelled","Excluded",IF(D11824="",IF((SLA_Policy!$B$8-B11824)*24&gt;X11824,"Open - Breached","Open - On Track"),IF((D11824-B11824)*24&lt;=X11824,"Met","Breached")))</f>
        <v>Met</v>
      </c>
    </row>
    <row r="11825" spans="1:25" x14ac:dyDescent="0.25">
      <c r="A11825" s="9" t="s">
        <v>16584</v>
      </c>
      <c r="B11825" s="23">
        <v>46259.420138888898</v>
      </c>
      <c r="C11825" s="23">
        <v>46259.427083333299</v>
      </c>
      <c r="D11825" s="23">
        <v>46260.547916666699</v>
      </c>
      <c r="E11825" s="9" t="s">
        <v>212</v>
      </c>
      <c r="F11825" s="9" t="s">
        <v>189</v>
      </c>
      <c r="G11825" s="9" t="s">
        <v>236</v>
      </c>
      <c r="H11825" s="9" t="s">
        <v>162</v>
      </c>
      <c r="I11825" s="9" t="s">
        <v>280</v>
      </c>
      <c r="J11825" s="9" t="s">
        <v>1523</v>
      </c>
      <c r="K11825" s="9" t="s">
        <v>225</v>
      </c>
      <c r="L11825" s="9" t="s">
        <v>226</v>
      </c>
      <c r="M11825" s="9" t="s">
        <v>892</v>
      </c>
      <c r="N11825" s="9" t="s">
        <v>198</v>
      </c>
      <c r="O11825" s="9" t="s">
        <v>179</v>
      </c>
      <c r="P11825" s="9" t="s">
        <v>264</v>
      </c>
      <c r="Q11825" s="9" t="s">
        <v>219</v>
      </c>
      <c r="R11825" s="9">
        <v>1</v>
      </c>
      <c r="S11825" s="9">
        <v>21</v>
      </c>
      <c r="U11825" s="9" t="s">
        <v>242</v>
      </c>
      <c r="X11825" s="9">
        <f>INDEX(SLA_Policy!$D$2:$D$5,MATCH(F11825,SLA_Policy!$A$2:$A$5,0))</f>
        <v>120</v>
      </c>
      <c r="Y11825" s="9" t="str">
        <f>IF(E11825="Cancelled","Excluded",IF(D11825="",IF((SLA_Policy!$B$8-B11825)*24&gt;X11825,"Open - Breached","Open - On Track"),IF((D11825-B11825)*24&lt;=X11825,"Met","Breached")))</f>
        <v>Met</v>
      </c>
    </row>
    <row r="11826" spans="1:25" x14ac:dyDescent="0.25">
      <c r="A11826" s="9" t="s">
        <v>16585</v>
      </c>
      <c r="B11826" s="23">
        <v>46259.422222222202</v>
      </c>
      <c r="C11826" s="23">
        <v>46259.436805555597</v>
      </c>
      <c r="E11826" s="9" t="s">
        <v>14153</v>
      </c>
      <c r="F11826" s="9" t="s">
        <v>188</v>
      </c>
      <c r="G11826" s="9" t="s">
        <v>236</v>
      </c>
      <c r="H11826" s="9" t="s">
        <v>161</v>
      </c>
      <c r="I11826" s="9" t="s">
        <v>237</v>
      </c>
      <c r="J11826" s="9" t="s">
        <v>7532</v>
      </c>
      <c r="K11826" s="9" t="s">
        <v>303</v>
      </c>
      <c r="L11826" s="9" t="s">
        <v>311</v>
      </c>
      <c r="M11826" s="9" t="s">
        <v>496</v>
      </c>
      <c r="N11826" s="9" t="s">
        <v>197</v>
      </c>
      <c r="O11826" s="9" t="s">
        <v>177</v>
      </c>
      <c r="P11826" s="9" t="s">
        <v>241</v>
      </c>
      <c r="Q11826" s="9" t="s">
        <v>219</v>
      </c>
      <c r="R11826" s="9">
        <v>0</v>
      </c>
      <c r="S11826" s="9">
        <v>18</v>
      </c>
      <c r="X11826" s="9">
        <f>INDEX(SLA_Policy!$D$2:$D$5,MATCH(F11826,SLA_Policy!$A$2:$A$5,0))</f>
        <v>72</v>
      </c>
      <c r="Y11826" s="9" t="str">
        <f>IF(E11826="Cancelled","Excluded",IF(D11826="",IF((SLA_Policy!$B$8-B11826)*24&gt;X11826,"Open - Breached","Open - On Track"),IF((D11826-B11826)*24&lt;=X11826,"Met","Breached")))</f>
        <v>Open - Breached</v>
      </c>
    </row>
    <row r="11827" spans="1:25" x14ac:dyDescent="0.25">
      <c r="A11827" s="9" t="s">
        <v>16586</v>
      </c>
      <c r="B11827" s="23">
        <v>46259.432638888902</v>
      </c>
      <c r="C11827" s="23">
        <v>46259.447916666701</v>
      </c>
      <c r="D11827" s="23">
        <v>46260.365277777797</v>
      </c>
      <c r="E11827" s="9" t="s">
        <v>212</v>
      </c>
      <c r="F11827" s="9" t="s">
        <v>188</v>
      </c>
      <c r="G11827" s="9" t="s">
        <v>213</v>
      </c>
      <c r="H11827" s="9" t="s">
        <v>164</v>
      </c>
      <c r="I11827" s="9" t="s">
        <v>260</v>
      </c>
      <c r="J11827" s="9" t="s">
        <v>2270</v>
      </c>
      <c r="K11827" s="9" t="s">
        <v>246</v>
      </c>
      <c r="L11827" s="9" t="s">
        <v>311</v>
      </c>
      <c r="M11827" s="9" t="s">
        <v>903</v>
      </c>
      <c r="N11827" s="9" t="s">
        <v>199</v>
      </c>
      <c r="O11827" s="9" t="s">
        <v>180</v>
      </c>
      <c r="P11827" s="9" t="s">
        <v>278</v>
      </c>
      <c r="Q11827" s="9" t="s">
        <v>219</v>
      </c>
      <c r="R11827" s="9">
        <v>0</v>
      </c>
      <c r="S11827" s="9">
        <v>44</v>
      </c>
      <c r="T11827" s="9" t="s">
        <v>265</v>
      </c>
      <c r="U11827" s="9" t="s">
        <v>376</v>
      </c>
      <c r="X11827" s="9">
        <f>INDEX(SLA_Policy!$D$2:$D$5,MATCH(F11827,SLA_Policy!$A$2:$A$5,0))</f>
        <v>72</v>
      </c>
      <c r="Y11827" s="9" t="str">
        <f>IF(E11827="Cancelled","Excluded",IF(D11827="",IF((SLA_Policy!$B$8-B11827)*24&gt;X11827,"Open - Breached","Open - On Track"),IF((D11827-B11827)*24&lt;=X11827,"Met","Breached")))</f>
        <v>Met</v>
      </c>
    </row>
    <row r="11828" spans="1:25" x14ac:dyDescent="0.25">
      <c r="A11828" s="9" t="s">
        <v>16587</v>
      </c>
      <c r="B11828" s="23">
        <v>46259.432638888902</v>
      </c>
      <c r="C11828" s="23">
        <v>46259.443749999999</v>
      </c>
      <c r="D11828" s="23">
        <v>46259.559722222199</v>
      </c>
      <c r="E11828" s="9" t="s">
        <v>212</v>
      </c>
      <c r="F11828" s="9" t="s">
        <v>187</v>
      </c>
      <c r="G11828" s="9" t="s">
        <v>236</v>
      </c>
      <c r="H11828" s="9" t="s">
        <v>161</v>
      </c>
      <c r="I11828" s="9" t="s">
        <v>482</v>
      </c>
      <c r="J11828" s="9" t="s">
        <v>1168</v>
      </c>
      <c r="K11828" s="9" t="s">
        <v>215</v>
      </c>
      <c r="L11828" s="9" t="s">
        <v>104</v>
      </c>
      <c r="M11828" s="9" t="s">
        <v>391</v>
      </c>
      <c r="N11828" s="9" t="s">
        <v>196</v>
      </c>
      <c r="O11828" s="9" t="s">
        <v>177</v>
      </c>
      <c r="P11828" s="9" t="s">
        <v>241</v>
      </c>
      <c r="Q11828" s="9" t="s">
        <v>273</v>
      </c>
      <c r="R11828" s="9">
        <v>0</v>
      </c>
      <c r="S11828" s="9">
        <v>17</v>
      </c>
      <c r="U11828" s="9" t="s">
        <v>242</v>
      </c>
      <c r="X11828" s="9">
        <f>INDEX(SLA_Policy!$D$2:$D$5,MATCH(F11828,SLA_Policy!$A$2:$A$5,0))</f>
        <v>8</v>
      </c>
      <c r="Y11828" s="9" t="str">
        <f>IF(E11828="Cancelled","Excluded",IF(D11828="",IF((SLA_Policy!$B$8-B11828)*24&gt;X11828,"Open - Breached","Open - On Track"),IF((D11828-B11828)*24&lt;=X11828,"Met","Breached")))</f>
        <v>Met</v>
      </c>
    </row>
    <row r="11829" spans="1:25" x14ac:dyDescent="0.25">
      <c r="A11829" s="9" t="s">
        <v>16588</v>
      </c>
      <c r="B11829" s="23">
        <v>46259.435416666704</v>
      </c>
      <c r="C11829" s="23">
        <v>46259.443749999999</v>
      </c>
      <c r="D11829" s="23">
        <v>46259.654166666704</v>
      </c>
      <c r="E11829" s="9" t="s">
        <v>212</v>
      </c>
      <c r="F11829" s="9" t="s">
        <v>187</v>
      </c>
      <c r="G11829" s="9" t="s">
        <v>213</v>
      </c>
      <c r="H11829" s="9" t="s">
        <v>163</v>
      </c>
      <c r="I11829" s="9" t="s">
        <v>250</v>
      </c>
      <c r="J11829" s="9" t="s">
        <v>6253</v>
      </c>
      <c r="K11829" s="9" t="s">
        <v>262</v>
      </c>
      <c r="L11829" s="9" t="s">
        <v>282</v>
      </c>
      <c r="M11829" s="9" t="s">
        <v>2674</v>
      </c>
      <c r="N11829" s="9" t="s">
        <v>197</v>
      </c>
      <c r="O11829" s="9" t="s">
        <v>176</v>
      </c>
      <c r="P11829" s="9" t="s">
        <v>419</v>
      </c>
      <c r="Q11829" s="9" t="s">
        <v>273</v>
      </c>
      <c r="R11829" s="9">
        <v>0</v>
      </c>
      <c r="S11829" s="9">
        <v>25</v>
      </c>
      <c r="T11829" s="9" t="s">
        <v>229</v>
      </c>
      <c r="U11829" s="9" t="s">
        <v>140</v>
      </c>
      <c r="V11829" s="9" t="s">
        <v>16576</v>
      </c>
      <c r="X11829" s="9">
        <f>INDEX(SLA_Policy!$D$2:$D$5,MATCH(F11829,SLA_Policy!$A$2:$A$5,0))</f>
        <v>8</v>
      </c>
      <c r="Y11829" s="9" t="str">
        <f>IF(E11829="Cancelled","Excluded",IF(D11829="",IF((SLA_Policy!$B$8-B11829)*24&gt;X11829,"Open - Breached","Open - On Track"),IF((D11829-B11829)*24&lt;=X11829,"Met","Breached")))</f>
        <v>Met</v>
      </c>
    </row>
    <row r="11830" spans="1:25" x14ac:dyDescent="0.25">
      <c r="A11830" s="9" t="s">
        <v>16589</v>
      </c>
      <c r="B11830" s="23">
        <v>46259.443055555603</v>
      </c>
      <c r="C11830" s="23">
        <v>46259.579861111102</v>
      </c>
      <c r="D11830" s="23">
        <v>46260.335416666698</v>
      </c>
      <c r="E11830" s="9" t="s">
        <v>212</v>
      </c>
      <c r="F11830" s="9" t="s">
        <v>188</v>
      </c>
      <c r="G11830" s="9" t="s">
        <v>213</v>
      </c>
      <c r="H11830" s="9" t="s">
        <v>162</v>
      </c>
      <c r="I11830" s="9" t="s">
        <v>416</v>
      </c>
      <c r="J11830" s="9" t="s">
        <v>16590</v>
      </c>
      <c r="K11830" s="9" t="s">
        <v>246</v>
      </c>
      <c r="L11830" s="9" t="s">
        <v>395</v>
      </c>
      <c r="M11830" s="9" t="s">
        <v>463</v>
      </c>
      <c r="N11830" s="9" t="s">
        <v>197</v>
      </c>
      <c r="O11830" s="9" t="s">
        <v>176</v>
      </c>
      <c r="P11830" s="9" t="s">
        <v>330</v>
      </c>
      <c r="Q11830" s="9" t="s">
        <v>219</v>
      </c>
      <c r="R11830" s="9">
        <v>0</v>
      </c>
      <c r="S11830" s="9">
        <v>30</v>
      </c>
      <c r="U11830" s="9" t="s">
        <v>376</v>
      </c>
      <c r="X11830" s="9">
        <f>INDEX(SLA_Policy!$D$2:$D$5,MATCH(F11830,SLA_Policy!$A$2:$A$5,0))</f>
        <v>72</v>
      </c>
      <c r="Y11830" s="9" t="str">
        <f>IF(E11830="Cancelled","Excluded",IF(D11830="",IF((SLA_Policy!$B$8-B11830)*24&gt;X11830,"Open - Breached","Open - On Track"),IF((D11830-B11830)*24&lt;=X11830,"Met","Breached")))</f>
        <v>Met</v>
      </c>
    </row>
    <row r="11831" spans="1:25" x14ac:dyDescent="0.25">
      <c r="A11831" s="9" t="s">
        <v>16591</v>
      </c>
      <c r="B11831" s="23">
        <v>46259.447916666701</v>
      </c>
      <c r="C11831" s="23">
        <v>46259.479861111096</v>
      </c>
      <c r="D11831" s="23">
        <v>46262.3527777778</v>
      </c>
      <c r="E11831" s="9" t="s">
        <v>212</v>
      </c>
      <c r="F11831" s="9" t="s">
        <v>189</v>
      </c>
      <c r="G11831" s="9" t="s">
        <v>213</v>
      </c>
      <c r="H11831" s="9" t="s">
        <v>162</v>
      </c>
      <c r="I11831" s="9" t="s">
        <v>345</v>
      </c>
      <c r="J11831" s="9" t="s">
        <v>1136</v>
      </c>
      <c r="K11831" s="9" t="s">
        <v>246</v>
      </c>
      <c r="L11831" s="9" t="s">
        <v>311</v>
      </c>
      <c r="M11831" s="9" t="s">
        <v>3010</v>
      </c>
      <c r="N11831" s="9" t="s">
        <v>199</v>
      </c>
      <c r="O11831" s="9" t="s">
        <v>179</v>
      </c>
      <c r="P11831" s="9" t="s">
        <v>337</v>
      </c>
      <c r="Q11831" s="9" t="s">
        <v>219</v>
      </c>
      <c r="R11831" s="9">
        <v>1</v>
      </c>
      <c r="S11831" s="9">
        <v>26</v>
      </c>
      <c r="U11831" s="9" t="s">
        <v>248</v>
      </c>
      <c r="X11831" s="9">
        <f>INDEX(SLA_Policy!$D$2:$D$5,MATCH(F11831,SLA_Policy!$A$2:$A$5,0))</f>
        <v>120</v>
      </c>
      <c r="Y11831" s="9" t="str">
        <f>IF(E11831="Cancelled","Excluded",IF(D11831="",IF((SLA_Policy!$B$8-B11831)*24&gt;X11831,"Open - Breached","Open - On Track"),IF((D11831-B11831)*24&lt;=X11831,"Met","Breached")))</f>
        <v>Met</v>
      </c>
    </row>
    <row r="11832" spans="1:25" x14ac:dyDescent="0.25">
      <c r="A11832" s="9" t="s">
        <v>16592</v>
      </c>
      <c r="B11832" s="23">
        <v>46259.448611111096</v>
      </c>
      <c r="C11832" s="23">
        <v>46259.472916666702</v>
      </c>
      <c r="D11832" s="23">
        <v>46260.386111111096</v>
      </c>
      <c r="E11832" s="9" t="s">
        <v>212</v>
      </c>
      <c r="F11832" s="9" t="s">
        <v>188</v>
      </c>
      <c r="G11832" s="9" t="s">
        <v>213</v>
      </c>
      <c r="H11832" s="9" t="s">
        <v>164</v>
      </c>
      <c r="I11832" s="9" t="s">
        <v>478</v>
      </c>
      <c r="J11832" s="9" t="s">
        <v>7863</v>
      </c>
      <c r="K11832" s="9" t="s">
        <v>246</v>
      </c>
      <c r="L11832" s="9" t="s">
        <v>282</v>
      </c>
      <c r="M11832" s="9" t="s">
        <v>987</v>
      </c>
      <c r="N11832" s="9" t="s">
        <v>196</v>
      </c>
      <c r="O11832" s="9" t="s">
        <v>178</v>
      </c>
      <c r="P11832" s="9" t="s">
        <v>272</v>
      </c>
      <c r="Q11832" s="9" t="s">
        <v>273</v>
      </c>
      <c r="R11832" s="9">
        <v>0</v>
      </c>
      <c r="S11832" s="9">
        <v>31</v>
      </c>
      <c r="T11832" s="9" t="s">
        <v>464</v>
      </c>
      <c r="U11832" s="9" t="s">
        <v>248</v>
      </c>
      <c r="W11832" s="9">
        <v>5</v>
      </c>
      <c r="X11832" s="9">
        <f>INDEX(SLA_Policy!$D$2:$D$5,MATCH(F11832,SLA_Policy!$A$2:$A$5,0))</f>
        <v>72</v>
      </c>
      <c r="Y11832" s="9" t="str">
        <f>IF(E11832="Cancelled","Excluded",IF(D11832="",IF((SLA_Policy!$B$8-B11832)*24&gt;X11832,"Open - Breached","Open - On Track"),IF((D11832-B11832)*24&lt;=X11832,"Met","Breached")))</f>
        <v>Met</v>
      </c>
    </row>
    <row r="11833" spans="1:25" x14ac:dyDescent="0.25">
      <c r="A11833" s="9" t="s">
        <v>16593</v>
      </c>
      <c r="B11833" s="23">
        <v>46259.4555555556</v>
      </c>
      <c r="C11833" s="23">
        <v>46259.5180555556</v>
      </c>
      <c r="D11833" s="23">
        <v>46265.370833333298</v>
      </c>
      <c r="E11833" s="9" t="s">
        <v>212</v>
      </c>
      <c r="F11833" s="9" t="s">
        <v>188</v>
      </c>
      <c r="G11833" s="9" t="s">
        <v>213</v>
      </c>
      <c r="H11833" s="9" t="s">
        <v>167</v>
      </c>
      <c r="I11833" s="9" t="s">
        <v>362</v>
      </c>
      <c r="J11833" s="9" t="s">
        <v>4096</v>
      </c>
      <c r="K11833" s="9" t="s">
        <v>246</v>
      </c>
      <c r="L11833" s="9" t="s">
        <v>104</v>
      </c>
      <c r="M11833" s="9" t="s">
        <v>8739</v>
      </c>
      <c r="N11833" s="9" t="s">
        <v>197</v>
      </c>
      <c r="O11833" s="9" t="s">
        <v>176</v>
      </c>
      <c r="P11833" s="9" t="s">
        <v>330</v>
      </c>
      <c r="Q11833" s="9" t="s">
        <v>219</v>
      </c>
      <c r="R11833" s="9">
        <v>3</v>
      </c>
      <c r="S11833" s="9">
        <v>65</v>
      </c>
      <c r="U11833" s="9" t="s">
        <v>248</v>
      </c>
      <c r="W11833" s="9">
        <v>1</v>
      </c>
      <c r="X11833" s="9">
        <f>INDEX(SLA_Policy!$D$2:$D$5,MATCH(F11833,SLA_Policy!$A$2:$A$5,0))</f>
        <v>72</v>
      </c>
      <c r="Y11833" s="9" t="str">
        <f>IF(E11833="Cancelled","Excluded",IF(D11833="",IF((SLA_Policy!$B$8-B11833)*24&gt;X11833,"Open - Breached","Open - On Track"),IF((D11833-B11833)*24&lt;=X11833,"Met","Breached")))</f>
        <v>Breached</v>
      </c>
    </row>
    <row r="11834" spans="1:25" x14ac:dyDescent="0.25">
      <c r="A11834" s="9" t="s">
        <v>16594</v>
      </c>
      <c r="B11834" s="23">
        <v>46259.456944444399</v>
      </c>
      <c r="C11834" s="23">
        <v>46259.481249999997</v>
      </c>
      <c r="D11834" s="23">
        <v>46266.413194444503</v>
      </c>
      <c r="E11834" s="9" t="s">
        <v>212</v>
      </c>
      <c r="F11834" s="9" t="s">
        <v>188</v>
      </c>
      <c r="G11834" s="9" t="s">
        <v>236</v>
      </c>
      <c r="H11834" s="9" t="s">
        <v>162</v>
      </c>
      <c r="I11834" s="9" t="s">
        <v>280</v>
      </c>
      <c r="J11834" s="9" t="s">
        <v>1329</v>
      </c>
      <c r="K11834" s="9" t="s">
        <v>215</v>
      </c>
      <c r="L11834" s="9" t="s">
        <v>216</v>
      </c>
      <c r="M11834" s="9" t="s">
        <v>1073</v>
      </c>
      <c r="N11834" s="9" t="s">
        <v>196</v>
      </c>
      <c r="O11834" s="9" t="s">
        <v>179</v>
      </c>
      <c r="P11834" s="9" t="s">
        <v>337</v>
      </c>
      <c r="Q11834" s="9" t="s">
        <v>219</v>
      </c>
      <c r="R11834" s="9">
        <v>2</v>
      </c>
      <c r="S11834" s="9">
        <v>43</v>
      </c>
      <c r="U11834" s="9" t="s">
        <v>242</v>
      </c>
      <c r="W11834" s="9">
        <v>2</v>
      </c>
      <c r="X11834" s="9">
        <f>INDEX(SLA_Policy!$D$2:$D$5,MATCH(F11834,SLA_Policy!$A$2:$A$5,0))</f>
        <v>72</v>
      </c>
      <c r="Y11834" s="9" t="str">
        <f>IF(E11834="Cancelled","Excluded",IF(D11834="",IF((SLA_Policy!$B$8-B11834)*24&gt;X11834,"Open - Breached","Open - On Track"),IF((D11834-B11834)*24&lt;=X11834,"Met","Breached")))</f>
        <v>Breached</v>
      </c>
    </row>
    <row r="11835" spans="1:25" x14ac:dyDescent="0.25">
      <c r="A11835" s="9" t="s">
        <v>16595</v>
      </c>
      <c r="B11835" s="23">
        <v>46259.474999999999</v>
      </c>
      <c r="C11835" s="23">
        <v>46259.477083333302</v>
      </c>
      <c r="D11835" s="23">
        <v>46259.516666666699</v>
      </c>
      <c r="E11835" s="9" t="s">
        <v>212</v>
      </c>
      <c r="F11835" s="9" t="s">
        <v>188</v>
      </c>
      <c r="G11835" s="9" t="s">
        <v>213</v>
      </c>
      <c r="H11835" s="9" t="s">
        <v>161</v>
      </c>
      <c r="I11835" s="9" t="s">
        <v>389</v>
      </c>
      <c r="J11835" s="9" t="s">
        <v>2335</v>
      </c>
      <c r="K11835" s="9" t="s">
        <v>303</v>
      </c>
      <c r="L11835" s="9" t="s">
        <v>293</v>
      </c>
      <c r="M11835" s="9" t="s">
        <v>1211</v>
      </c>
      <c r="N11835" s="9" t="s">
        <v>199</v>
      </c>
      <c r="O11835" s="9" t="s">
        <v>116</v>
      </c>
      <c r="P11835" s="9" t="s">
        <v>218</v>
      </c>
      <c r="Q11835" s="9" t="s">
        <v>219</v>
      </c>
      <c r="R11835" s="9">
        <v>0</v>
      </c>
      <c r="S11835" s="9">
        <v>9</v>
      </c>
      <c r="U11835" s="9" t="s">
        <v>221</v>
      </c>
      <c r="X11835" s="9">
        <f>INDEX(SLA_Policy!$D$2:$D$5,MATCH(F11835,SLA_Policy!$A$2:$A$5,0))</f>
        <v>72</v>
      </c>
      <c r="Y11835" s="9" t="str">
        <f>IF(E11835="Cancelled","Excluded",IF(D11835="",IF((SLA_Policy!$B$8-B11835)*24&gt;X11835,"Open - Breached","Open - On Track"),IF((D11835-B11835)*24&lt;=X11835,"Met","Breached")))</f>
        <v>Met</v>
      </c>
    </row>
    <row r="11836" spans="1:25" x14ac:dyDescent="0.25">
      <c r="A11836" s="9" t="s">
        <v>16596</v>
      </c>
      <c r="B11836" s="23">
        <v>46259.478472222203</v>
      </c>
      <c r="C11836" s="23">
        <v>46259.5625</v>
      </c>
      <c r="D11836" s="23">
        <v>46260.381944444503</v>
      </c>
      <c r="E11836" s="9" t="s">
        <v>212</v>
      </c>
      <c r="F11836" s="9" t="s">
        <v>189</v>
      </c>
      <c r="G11836" s="9" t="s">
        <v>236</v>
      </c>
      <c r="H11836" s="9" t="s">
        <v>167</v>
      </c>
      <c r="I11836" s="9" t="s">
        <v>255</v>
      </c>
      <c r="J11836" s="9" t="s">
        <v>3836</v>
      </c>
      <c r="K11836" s="9" t="s">
        <v>246</v>
      </c>
      <c r="L11836" s="9" t="s">
        <v>104</v>
      </c>
      <c r="M11836" s="9" t="s">
        <v>2139</v>
      </c>
      <c r="N11836" s="9" t="s">
        <v>196</v>
      </c>
      <c r="O11836" s="9" t="s">
        <v>116</v>
      </c>
      <c r="P11836" s="9" t="s">
        <v>234</v>
      </c>
      <c r="Q11836" s="9" t="s">
        <v>219</v>
      </c>
      <c r="R11836" s="9">
        <v>0</v>
      </c>
      <c r="S11836" s="9">
        <v>39</v>
      </c>
      <c r="U11836" s="9" t="s">
        <v>242</v>
      </c>
      <c r="X11836" s="9">
        <f>INDEX(SLA_Policy!$D$2:$D$5,MATCH(F11836,SLA_Policy!$A$2:$A$5,0))</f>
        <v>120</v>
      </c>
      <c r="Y11836" s="9" t="str">
        <f>IF(E11836="Cancelled","Excluded",IF(D11836="",IF((SLA_Policy!$B$8-B11836)*24&gt;X11836,"Open - Breached","Open - On Track"),IF((D11836-B11836)*24&lt;=X11836,"Met","Breached")))</f>
        <v>Met</v>
      </c>
    </row>
    <row r="11837" spans="1:25" x14ac:dyDescent="0.25">
      <c r="A11837" s="9" t="s">
        <v>16597</v>
      </c>
      <c r="B11837" s="23">
        <v>46259.479861111096</v>
      </c>
      <c r="C11837" s="23">
        <v>46259.495138888902</v>
      </c>
      <c r="D11837" s="23">
        <v>46260.320138888899</v>
      </c>
      <c r="E11837" s="9" t="s">
        <v>212</v>
      </c>
      <c r="F11837" s="9" t="s">
        <v>188</v>
      </c>
      <c r="G11837" s="9" t="s">
        <v>213</v>
      </c>
      <c r="H11837" s="9" t="s">
        <v>163</v>
      </c>
      <c r="I11837" s="9" t="s">
        <v>250</v>
      </c>
      <c r="J11837" s="9" t="s">
        <v>5227</v>
      </c>
      <c r="K11837" s="9" t="s">
        <v>239</v>
      </c>
      <c r="L11837" s="9" t="s">
        <v>226</v>
      </c>
      <c r="M11837" s="9" t="s">
        <v>7972</v>
      </c>
      <c r="N11837" s="9" t="s">
        <v>198</v>
      </c>
      <c r="O11837" s="9" t="s">
        <v>176</v>
      </c>
      <c r="P11837" s="9" t="s">
        <v>330</v>
      </c>
      <c r="Q11837" s="9" t="s">
        <v>219</v>
      </c>
      <c r="R11837" s="9">
        <v>0</v>
      </c>
      <c r="S11837" s="9">
        <v>32</v>
      </c>
      <c r="T11837" s="9" t="s">
        <v>220</v>
      </c>
      <c r="U11837" s="9" t="s">
        <v>230</v>
      </c>
      <c r="X11837" s="9">
        <f>INDEX(SLA_Policy!$D$2:$D$5,MATCH(F11837,SLA_Policy!$A$2:$A$5,0))</f>
        <v>72</v>
      </c>
      <c r="Y11837" s="9" t="str">
        <f>IF(E11837="Cancelled","Excluded",IF(D11837="",IF((SLA_Policy!$B$8-B11837)*24&gt;X11837,"Open - Breached","Open - On Track"),IF((D11837-B11837)*24&lt;=X11837,"Met","Breached")))</f>
        <v>Met</v>
      </c>
    </row>
    <row r="11838" spans="1:25" x14ac:dyDescent="0.25">
      <c r="A11838" s="9" t="s">
        <v>16598</v>
      </c>
      <c r="B11838" s="23">
        <v>46259.490277777797</v>
      </c>
      <c r="C11838" s="23">
        <v>46259.505555555603</v>
      </c>
      <c r="D11838" s="23">
        <v>46259.583333333299</v>
      </c>
      <c r="E11838" s="9" t="s">
        <v>212</v>
      </c>
      <c r="F11838" s="9" t="s">
        <v>188</v>
      </c>
      <c r="G11838" s="9" t="s">
        <v>213</v>
      </c>
      <c r="H11838" s="9" t="s">
        <v>166</v>
      </c>
      <c r="I11838" s="9" t="s">
        <v>286</v>
      </c>
      <c r="J11838" s="9" t="s">
        <v>632</v>
      </c>
      <c r="K11838" s="9" t="s">
        <v>215</v>
      </c>
      <c r="L11838" s="9" t="s">
        <v>282</v>
      </c>
      <c r="M11838" s="9" t="s">
        <v>998</v>
      </c>
      <c r="N11838" s="9" t="s">
        <v>197</v>
      </c>
      <c r="O11838" s="9" t="s">
        <v>181</v>
      </c>
      <c r="P11838" s="9" t="s">
        <v>449</v>
      </c>
      <c r="Q11838" s="9" t="s">
        <v>219</v>
      </c>
      <c r="R11838" s="9">
        <v>0</v>
      </c>
      <c r="S11838" s="9">
        <v>10</v>
      </c>
      <c r="U11838" s="9" t="s">
        <v>290</v>
      </c>
      <c r="X11838" s="9">
        <f>INDEX(SLA_Policy!$D$2:$D$5,MATCH(F11838,SLA_Policy!$A$2:$A$5,0))</f>
        <v>72</v>
      </c>
      <c r="Y11838" s="9" t="str">
        <f>IF(E11838="Cancelled","Excluded",IF(D11838="",IF((SLA_Policy!$B$8-B11838)*24&gt;X11838,"Open - Breached","Open - On Track"),IF((D11838-B11838)*24&lt;=X11838,"Met","Breached")))</f>
        <v>Met</v>
      </c>
    </row>
    <row r="11839" spans="1:25" x14ac:dyDescent="0.25">
      <c r="A11839" s="9" t="s">
        <v>16599</v>
      </c>
      <c r="B11839" s="23">
        <v>46259.497916666704</v>
      </c>
      <c r="C11839" s="23">
        <v>46259.6381944444</v>
      </c>
      <c r="D11839" s="23">
        <v>46261.3659722222</v>
      </c>
      <c r="E11839" s="9" t="s">
        <v>212</v>
      </c>
      <c r="F11839" s="9" t="s">
        <v>189</v>
      </c>
      <c r="G11839" s="9" t="s">
        <v>213</v>
      </c>
      <c r="H11839" s="9" t="s">
        <v>165</v>
      </c>
      <c r="I11839" s="9" t="s">
        <v>469</v>
      </c>
      <c r="J11839" s="9" t="s">
        <v>10960</v>
      </c>
      <c r="K11839" s="9" t="s">
        <v>246</v>
      </c>
      <c r="L11839" s="9" t="s">
        <v>351</v>
      </c>
      <c r="M11839" s="9" t="s">
        <v>1660</v>
      </c>
      <c r="N11839" s="9" t="s">
        <v>197</v>
      </c>
      <c r="O11839" s="9" t="s">
        <v>176</v>
      </c>
      <c r="P11839" s="9" t="s">
        <v>503</v>
      </c>
      <c r="Q11839" s="9" t="s">
        <v>219</v>
      </c>
      <c r="R11839" s="9">
        <v>0</v>
      </c>
      <c r="S11839" s="9">
        <v>23</v>
      </c>
      <c r="U11839" s="9" t="s">
        <v>230</v>
      </c>
      <c r="W11839" s="9">
        <v>5</v>
      </c>
      <c r="X11839" s="9">
        <f>INDEX(SLA_Policy!$D$2:$D$5,MATCH(F11839,SLA_Policy!$A$2:$A$5,0))</f>
        <v>120</v>
      </c>
      <c r="Y11839" s="9" t="str">
        <f>IF(E11839="Cancelled","Excluded",IF(D11839="",IF((SLA_Policy!$B$8-B11839)*24&gt;X11839,"Open - Breached","Open - On Track"),IF((D11839-B11839)*24&lt;=X11839,"Met","Breached")))</f>
        <v>Met</v>
      </c>
    </row>
    <row r="11840" spans="1:25" x14ac:dyDescent="0.25">
      <c r="A11840" s="9" t="s">
        <v>16600</v>
      </c>
      <c r="B11840" s="23">
        <v>46259.502777777801</v>
      </c>
      <c r="C11840" s="23">
        <v>46259.517361111102</v>
      </c>
      <c r="D11840" s="23">
        <v>46262.363194444399</v>
      </c>
      <c r="E11840" s="9" t="s">
        <v>212</v>
      </c>
      <c r="F11840" s="9" t="s">
        <v>188</v>
      </c>
      <c r="G11840" s="9" t="s">
        <v>213</v>
      </c>
      <c r="H11840" s="9" t="s">
        <v>163</v>
      </c>
      <c r="I11840" s="9" t="s">
        <v>250</v>
      </c>
      <c r="J11840" s="9" t="s">
        <v>935</v>
      </c>
      <c r="K11840" s="9" t="s">
        <v>239</v>
      </c>
      <c r="L11840" s="9" t="s">
        <v>216</v>
      </c>
      <c r="M11840" s="9" t="s">
        <v>806</v>
      </c>
      <c r="N11840" s="9" t="s">
        <v>198</v>
      </c>
      <c r="O11840" s="9" t="s">
        <v>176</v>
      </c>
      <c r="P11840" s="9" t="s">
        <v>1159</v>
      </c>
      <c r="Q11840" s="9" t="s">
        <v>219</v>
      </c>
      <c r="R11840" s="9">
        <v>1</v>
      </c>
      <c r="S11840" s="9">
        <v>32</v>
      </c>
      <c r="T11840" s="9" t="s">
        <v>220</v>
      </c>
      <c r="U11840" s="9" t="s">
        <v>140</v>
      </c>
      <c r="V11840" s="9" t="s">
        <v>16576</v>
      </c>
      <c r="W11840" s="9">
        <v>5</v>
      </c>
      <c r="X11840" s="9">
        <f>INDEX(SLA_Policy!$D$2:$D$5,MATCH(F11840,SLA_Policy!$A$2:$A$5,0))</f>
        <v>72</v>
      </c>
      <c r="Y11840" s="9" t="str">
        <f>IF(E11840="Cancelled","Excluded",IF(D11840="",IF((SLA_Policy!$B$8-B11840)*24&gt;X11840,"Open - Breached","Open - On Track"),IF((D11840-B11840)*24&lt;=X11840,"Met","Breached")))</f>
        <v>Met</v>
      </c>
    </row>
    <row r="11841" spans="1:25" x14ac:dyDescent="0.25">
      <c r="A11841" s="9" t="s">
        <v>16601</v>
      </c>
      <c r="B11841" s="23">
        <v>46259.509722222203</v>
      </c>
      <c r="C11841" s="23">
        <v>46259.5625</v>
      </c>
      <c r="D11841" s="23">
        <v>46265.642361111102</v>
      </c>
      <c r="E11841" s="9" t="s">
        <v>212</v>
      </c>
      <c r="F11841" s="9" t="s">
        <v>189</v>
      </c>
      <c r="G11841" s="9" t="s">
        <v>213</v>
      </c>
      <c r="H11841" s="9" t="s">
        <v>163</v>
      </c>
      <c r="I11841" s="9" t="s">
        <v>250</v>
      </c>
      <c r="J11841" s="9" t="s">
        <v>6573</v>
      </c>
      <c r="K11841" s="9" t="s">
        <v>303</v>
      </c>
      <c r="L11841" s="9" t="s">
        <v>395</v>
      </c>
      <c r="M11841" s="9" t="s">
        <v>2571</v>
      </c>
      <c r="N11841" s="9" t="s">
        <v>196</v>
      </c>
      <c r="O11841" s="9" t="s">
        <v>176</v>
      </c>
      <c r="P11841" s="9" t="s">
        <v>330</v>
      </c>
      <c r="Q11841" s="9" t="s">
        <v>219</v>
      </c>
      <c r="R11841" s="9">
        <v>0</v>
      </c>
      <c r="S11841" s="9">
        <v>42</v>
      </c>
      <c r="T11841" s="9" t="s">
        <v>229</v>
      </c>
      <c r="U11841" s="9" t="s">
        <v>140</v>
      </c>
      <c r="V11841" s="9" t="s">
        <v>16576</v>
      </c>
      <c r="X11841" s="9">
        <f>INDEX(SLA_Policy!$D$2:$D$5,MATCH(F11841,SLA_Policy!$A$2:$A$5,0))</f>
        <v>120</v>
      </c>
      <c r="Y11841" s="9" t="str">
        <f>IF(E11841="Cancelled","Excluded",IF(D11841="",IF((SLA_Policy!$B$8-B11841)*24&gt;X11841,"Open - Breached","Open - On Track"),IF((D11841-B11841)*24&lt;=X11841,"Met","Breached")))</f>
        <v>Breached</v>
      </c>
    </row>
    <row r="11842" spans="1:25" x14ac:dyDescent="0.25">
      <c r="A11842" s="9" t="s">
        <v>16602</v>
      </c>
      <c r="B11842" s="23">
        <v>46259.520138888904</v>
      </c>
      <c r="C11842" s="23">
        <v>46259.590972222199</v>
      </c>
      <c r="D11842" s="23">
        <v>46260.314583333296</v>
      </c>
      <c r="E11842" s="9" t="s">
        <v>212</v>
      </c>
      <c r="F11842" s="9" t="s">
        <v>189</v>
      </c>
      <c r="G11842" s="9" t="s">
        <v>213</v>
      </c>
      <c r="H11842" s="9" t="s">
        <v>162</v>
      </c>
      <c r="I11842" s="9" t="s">
        <v>345</v>
      </c>
      <c r="J11842" s="9" t="s">
        <v>1136</v>
      </c>
      <c r="K11842" s="9" t="s">
        <v>225</v>
      </c>
      <c r="L11842" s="9" t="s">
        <v>216</v>
      </c>
      <c r="M11842" s="9" t="s">
        <v>1240</v>
      </c>
      <c r="N11842" s="9" t="s">
        <v>197</v>
      </c>
      <c r="O11842" s="9" t="s">
        <v>116</v>
      </c>
      <c r="P11842" s="9" t="s">
        <v>551</v>
      </c>
      <c r="Q11842" s="9" t="s">
        <v>219</v>
      </c>
      <c r="R11842" s="9">
        <v>0</v>
      </c>
      <c r="S11842" s="9">
        <v>14</v>
      </c>
      <c r="U11842" s="9" t="s">
        <v>266</v>
      </c>
      <c r="X11842" s="9">
        <f>INDEX(SLA_Policy!$D$2:$D$5,MATCH(F11842,SLA_Policy!$A$2:$A$5,0))</f>
        <v>120</v>
      </c>
      <c r="Y11842" s="9" t="str">
        <f>IF(E11842="Cancelled","Excluded",IF(D11842="",IF((SLA_Policy!$B$8-B11842)*24&gt;X11842,"Open - Breached","Open - On Track"),IF((D11842-B11842)*24&lt;=X11842,"Met","Breached")))</f>
        <v>Met</v>
      </c>
    </row>
    <row r="11843" spans="1:25" x14ac:dyDescent="0.25">
      <c r="A11843" s="9" t="s">
        <v>16603</v>
      </c>
      <c r="B11843" s="23">
        <v>46259.561111111099</v>
      </c>
      <c r="C11843" s="23">
        <v>46259.5847222222</v>
      </c>
      <c r="D11843" s="23">
        <v>46260.317361111098</v>
      </c>
      <c r="E11843" s="9" t="s">
        <v>212</v>
      </c>
      <c r="F11843" s="9" t="s">
        <v>188</v>
      </c>
      <c r="G11843" s="9" t="s">
        <v>213</v>
      </c>
      <c r="H11843" s="9" t="s">
        <v>162</v>
      </c>
      <c r="I11843" s="9" t="s">
        <v>244</v>
      </c>
      <c r="J11843" s="9" t="s">
        <v>16604</v>
      </c>
      <c r="K11843" s="9" t="s">
        <v>303</v>
      </c>
      <c r="L11843" s="9" t="s">
        <v>293</v>
      </c>
      <c r="M11843" s="9" t="s">
        <v>750</v>
      </c>
      <c r="N11843" s="9" t="s">
        <v>199</v>
      </c>
      <c r="O11843" s="9" t="s">
        <v>179</v>
      </c>
      <c r="P11843" s="9" t="s">
        <v>337</v>
      </c>
      <c r="Q11843" s="9" t="s">
        <v>219</v>
      </c>
      <c r="R11843" s="9">
        <v>0</v>
      </c>
      <c r="S11843" s="9">
        <v>16</v>
      </c>
      <c r="U11843" s="9" t="s">
        <v>290</v>
      </c>
      <c r="W11843" s="9">
        <v>4</v>
      </c>
      <c r="X11843" s="9">
        <f>INDEX(SLA_Policy!$D$2:$D$5,MATCH(F11843,SLA_Policy!$A$2:$A$5,0))</f>
        <v>72</v>
      </c>
      <c r="Y11843" s="9" t="str">
        <f>IF(E11843="Cancelled","Excluded",IF(D11843="",IF((SLA_Policy!$B$8-B11843)*24&gt;X11843,"Open - Breached","Open - On Track"),IF((D11843-B11843)*24&lt;=X11843,"Met","Breached")))</f>
        <v>Met</v>
      </c>
    </row>
    <row r="11844" spans="1:25" x14ac:dyDescent="0.25">
      <c r="A11844" s="9" t="s">
        <v>16605</v>
      </c>
      <c r="B11844" s="23">
        <v>46259.563194444498</v>
      </c>
      <c r="C11844" s="23">
        <v>46259.578472222202</v>
      </c>
      <c r="D11844" s="23">
        <v>46259.713194444397</v>
      </c>
      <c r="E11844" s="9" t="s">
        <v>212</v>
      </c>
      <c r="F11844" s="9" t="s">
        <v>188</v>
      </c>
      <c r="G11844" s="9" t="s">
        <v>213</v>
      </c>
      <c r="H11844" s="9" t="s">
        <v>163</v>
      </c>
      <c r="I11844" s="9" t="s">
        <v>250</v>
      </c>
      <c r="J11844" s="9" t="s">
        <v>4093</v>
      </c>
      <c r="K11844" s="9" t="s">
        <v>246</v>
      </c>
      <c r="L11844" s="9" t="s">
        <v>311</v>
      </c>
      <c r="M11844" s="9" t="s">
        <v>2617</v>
      </c>
      <c r="N11844" s="9" t="s">
        <v>196</v>
      </c>
      <c r="O11844" s="9" t="s">
        <v>176</v>
      </c>
      <c r="P11844" s="9" t="s">
        <v>503</v>
      </c>
      <c r="Q11844" s="9" t="s">
        <v>219</v>
      </c>
      <c r="R11844" s="9">
        <v>0</v>
      </c>
      <c r="S11844" s="9">
        <v>34</v>
      </c>
      <c r="T11844" s="9" t="s">
        <v>229</v>
      </c>
      <c r="U11844" s="9" t="s">
        <v>266</v>
      </c>
      <c r="X11844" s="9">
        <f>INDEX(SLA_Policy!$D$2:$D$5,MATCH(F11844,SLA_Policy!$A$2:$A$5,0))</f>
        <v>72</v>
      </c>
      <c r="Y11844" s="9" t="str">
        <f>IF(E11844="Cancelled","Excluded",IF(D11844="",IF((SLA_Policy!$B$8-B11844)*24&gt;X11844,"Open - Breached","Open - On Track"),IF((D11844-B11844)*24&lt;=X11844,"Met","Breached")))</f>
        <v>Met</v>
      </c>
    </row>
    <row r="11845" spans="1:25" x14ac:dyDescent="0.25">
      <c r="A11845" s="9" t="s">
        <v>16606</v>
      </c>
      <c r="B11845" s="23">
        <v>46259.566666666702</v>
      </c>
      <c r="C11845" s="23">
        <v>46259.684722222199</v>
      </c>
      <c r="D11845" s="23">
        <v>46260.390277777798</v>
      </c>
      <c r="E11845" s="9" t="s">
        <v>212</v>
      </c>
      <c r="F11845" s="9" t="s">
        <v>188</v>
      </c>
      <c r="G11845" s="9" t="s">
        <v>213</v>
      </c>
      <c r="H11845" s="9" t="s">
        <v>163</v>
      </c>
      <c r="I11845" s="9" t="s">
        <v>250</v>
      </c>
      <c r="J11845" s="9" t="s">
        <v>2119</v>
      </c>
      <c r="K11845" s="9" t="s">
        <v>262</v>
      </c>
      <c r="L11845" s="9" t="s">
        <v>216</v>
      </c>
      <c r="M11845" s="9" t="s">
        <v>867</v>
      </c>
      <c r="N11845" s="9" t="s">
        <v>197</v>
      </c>
      <c r="O11845" s="9" t="s">
        <v>176</v>
      </c>
      <c r="P11845" s="9" t="s">
        <v>253</v>
      </c>
      <c r="Q11845" s="9" t="s">
        <v>273</v>
      </c>
      <c r="R11845" s="9">
        <v>0</v>
      </c>
      <c r="S11845" s="9">
        <v>12</v>
      </c>
      <c r="T11845" s="9" t="s">
        <v>229</v>
      </c>
      <c r="U11845" s="9" t="s">
        <v>140</v>
      </c>
      <c r="V11845" s="9" t="s">
        <v>16576</v>
      </c>
      <c r="X11845" s="9">
        <f>INDEX(SLA_Policy!$D$2:$D$5,MATCH(F11845,SLA_Policy!$A$2:$A$5,0))</f>
        <v>72</v>
      </c>
      <c r="Y11845" s="9" t="str">
        <f>IF(E11845="Cancelled","Excluded",IF(D11845="",IF((SLA_Policy!$B$8-B11845)*24&gt;X11845,"Open - Breached","Open - On Track"),IF((D11845-B11845)*24&lt;=X11845,"Met","Breached")))</f>
        <v>Met</v>
      </c>
    </row>
    <row r="11846" spans="1:25" x14ac:dyDescent="0.25">
      <c r="A11846" s="9" t="s">
        <v>16607</v>
      </c>
      <c r="B11846" s="23">
        <v>46259.570138888899</v>
      </c>
      <c r="C11846" s="23">
        <v>46259.616666666698</v>
      </c>
      <c r="D11846" s="23">
        <v>46262.653472222199</v>
      </c>
      <c r="E11846" s="9" t="s">
        <v>212</v>
      </c>
      <c r="F11846" s="9" t="s">
        <v>189</v>
      </c>
      <c r="G11846" s="9" t="s">
        <v>213</v>
      </c>
      <c r="H11846" s="9" t="s">
        <v>163</v>
      </c>
      <c r="I11846" s="9" t="s">
        <v>250</v>
      </c>
      <c r="J11846" s="9" t="s">
        <v>4160</v>
      </c>
      <c r="K11846" s="9" t="s">
        <v>246</v>
      </c>
      <c r="L11846" s="9" t="s">
        <v>226</v>
      </c>
      <c r="M11846" s="9" t="s">
        <v>1962</v>
      </c>
      <c r="N11846" s="9" t="s">
        <v>196</v>
      </c>
      <c r="O11846" s="9" t="s">
        <v>176</v>
      </c>
      <c r="P11846" s="9" t="s">
        <v>330</v>
      </c>
      <c r="Q11846" s="9" t="s">
        <v>219</v>
      </c>
      <c r="R11846" s="9">
        <v>0</v>
      </c>
      <c r="S11846" s="9">
        <v>37</v>
      </c>
      <c r="T11846" s="9" t="s">
        <v>229</v>
      </c>
      <c r="U11846" s="9" t="s">
        <v>140</v>
      </c>
      <c r="V11846" s="9" t="s">
        <v>16576</v>
      </c>
      <c r="X11846" s="9">
        <f>INDEX(SLA_Policy!$D$2:$D$5,MATCH(F11846,SLA_Policy!$A$2:$A$5,0))</f>
        <v>120</v>
      </c>
      <c r="Y11846" s="9" t="str">
        <f>IF(E11846="Cancelled","Excluded",IF(D11846="",IF((SLA_Policy!$B$8-B11846)*24&gt;X11846,"Open - Breached","Open - On Track"),IF((D11846-B11846)*24&lt;=X11846,"Met","Breached")))</f>
        <v>Met</v>
      </c>
    </row>
    <row r="11847" spans="1:25" x14ac:dyDescent="0.25">
      <c r="A11847" s="9" t="s">
        <v>16608</v>
      </c>
      <c r="B11847" s="23">
        <v>46259.590277777803</v>
      </c>
      <c r="C11847" s="23">
        <v>46259.655555555597</v>
      </c>
      <c r="D11847" s="23">
        <v>46262.336111111101</v>
      </c>
      <c r="E11847" s="9" t="s">
        <v>212</v>
      </c>
      <c r="F11847" s="9" t="s">
        <v>188</v>
      </c>
      <c r="G11847" s="9" t="s">
        <v>213</v>
      </c>
      <c r="H11847" s="9" t="s">
        <v>88</v>
      </c>
      <c r="I11847" s="9" t="s">
        <v>268</v>
      </c>
      <c r="J11847" s="9" t="s">
        <v>2973</v>
      </c>
      <c r="K11847" s="9" t="s">
        <v>215</v>
      </c>
      <c r="L11847" s="9" t="s">
        <v>226</v>
      </c>
      <c r="M11847" s="9" t="s">
        <v>6750</v>
      </c>
      <c r="N11847" s="9" t="s">
        <v>197</v>
      </c>
      <c r="O11847" s="9" t="s">
        <v>178</v>
      </c>
      <c r="P11847" s="9" t="s">
        <v>272</v>
      </c>
      <c r="Q11847" s="9" t="s">
        <v>219</v>
      </c>
      <c r="R11847" s="9">
        <v>0</v>
      </c>
      <c r="S11847" s="9">
        <v>22</v>
      </c>
      <c r="T11847" s="9" t="s">
        <v>136</v>
      </c>
      <c r="U11847" s="9" t="s">
        <v>661</v>
      </c>
      <c r="W11847" s="9">
        <v>5</v>
      </c>
      <c r="X11847" s="9">
        <f>INDEX(SLA_Policy!$D$2:$D$5,MATCH(F11847,SLA_Policy!$A$2:$A$5,0))</f>
        <v>72</v>
      </c>
      <c r="Y11847" s="9" t="str">
        <f>IF(E11847="Cancelled","Excluded",IF(D11847="",IF((SLA_Policy!$B$8-B11847)*24&gt;X11847,"Open - Breached","Open - On Track"),IF((D11847-B11847)*24&lt;=X11847,"Met","Breached")))</f>
        <v>Met</v>
      </c>
    </row>
    <row r="11848" spans="1:25" x14ac:dyDescent="0.25">
      <c r="A11848" s="9" t="s">
        <v>16609</v>
      </c>
      <c r="B11848" s="23">
        <v>46259.590277777803</v>
      </c>
      <c r="C11848" s="23">
        <v>46259.591666666704</v>
      </c>
      <c r="D11848" s="23">
        <v>46260.3618055556</v>
      </c>
      <c r="E11848" s="9" t="s">
        <v>212</v>
      </c>
      <c r="F11848" s="9" t="s">
        <v>188</v>
      </c>
      <c r="G11848" s="9" t="s">
        <v>213</v>
      </c>
      <c r="H11848" s="9" t="s">
        <v>165</v>
      </c>
      <c r="I11848" s="9" t="s">
        <v>567</v>
      </c>
      <c r="J11848" s="9" t="s">
        <v>1154</v>
      </c>
      <c r="K11848" s="9" t="s">
        <v>239</v>
      </c>
      <c r="L11848" s="9" t="s">
        <v>104</v>
      </c>
      <c r="M11848" s="9" t="s">
        <v>2407</v>
      </c>
      <c r="N11848" s="9" t="s">
        <v>198</v>
      </c>
      <c r="O11848" s="9" t="s">
        <v>176</v>
      </c>
      <c r="P11848" s="9" t="s">
        <v>253</v>
      </c>
      <c r="Q11848" s="9" t="s">
        <v>219</v>
      </c>
      <c r="R11848" s="9">
        <v>0</v>
      </c>
      <c r="S11848" s="9">
        <v>54</v>
      </c>
      <c r="U11848" s="9" t="s">
        <v>376</v>
      </c>
      <c r="X11848" s="9">
        <f>INDEX(SLA_Policy!$D$2:$D$5,MATCH(F11848,SLA_Policy!$A$2:$A$5,0))</f>
        <v>72</v>
      </c>
      <c r="Y11848" s="9" t="str">
        <f>IF(E11848="Cancelled","Excluded",IF(D11848="",IF((SLA_Policy!$B$8-B11848)*24&gt;X11848,"Open - Breached","Open - On Track"),IF((D11848-B11848)*24&lt;=X11848,"Met","Breached")))</f>
        <v>Met</v>
      </c>
    </row>
    <row r="11849" spans="1:25" x14ac:dyDescent="0.25">
      <c r="A11849" s="9" t="s">
        <v>16610</v>
      </c>
      <c r="B11849" s="23">
        <v>46259.591666666704</v>
      </c>
      <c r="C11849" s="23">
        <v>46259.595138888901</v>
      </c>
      <c r="D11849" s="23">
        <v>46260.525000000001</v>
      </c>
      <c r="E11849" s="9" t="s">
        <v>212</v>
      </c>
      <c r="F11849" s="9" t="s">
        <v>188</v>
      </c>
      <c r="G11849" s="9" t="s">
        <v>213</v>
      </c>
      <c r="H11849" s="9" t="s">
        <v>167</v>
      </c>
      <c r="I11849" s="9" t="s">
        <v>362</v>
      </c>
      <c r="J11849" s="9" t="s">
        <v>16611</v>
      </c>
      <c r="K11849" s="9" t="s">
        <v>239</v>
      </c>
      <c r="L11849" s="9" t="s">
        <v>282</v>
      </c>
      <c r="M11849" s="9" t="s">
        <v>1408</v>
      </c>
      <c r="N11849" s="9" t="s">
        <v>200</v>
      </c>
      <c r="O11849" s="9" t="s">
        <v>176</v>
      </c>
      <c r="P11849" s="9" t="s">
        <v>503</v>
      </c>
      <c r="Q11849" s="9" t="s">
        <v>219</v>
      </c>
      <c r="R11849" s="9">
        <v>1</v>
      </c>
      <c r="S11849" s="9">
        <v>89</v>
      </c>
      <c r="T11849" s="9" t="s">
        <v>220</v>
      </c>
      <c r="U11849" s="9" t="s">
        <v>376</v>
      </c>
      <c r="X11849" s="9">
        <f>INDEX(SLA_Policy!$D$2:$D$5,MATCH(F11849,SLA_Policy!$A$2:$A$5,0))</f>
        <v>72</v>
      </c>
      <c r="Y11849" s="9" t="str">
        <f>IF(E11849="Cancelled","Excluded",IF(D11849="",IF((SLA_Policy!$B$8-B11849)*24&gt;X11849,"Open - Breached","Open - On Track"),IF((D11849-B11849)*24&lt;=X11849,"Met","Breached")))</f>
        <v>Met</v>
      </c>
    </row>
    <row r="11850" spans="1:25" x14ac:dyDescent="0.25">
      <c r="A11850" s="9" t="s">
        <v>16612</v>
      </c>
      <c r="B11850" s="23">
        <v>46259.626388888901</v>
      </c>
      <c r="C11850" s="23">
        <v>46259.65</v>
      </c>
      <c r="D11850" s="23">
        <v>46260.367361111101</v>
      </c>
      <c r="E11850" s="9" t="s">
        <v>212</v>
      </c>
      <c r="F11850" s="9" t="s">
        <v>189</v>
      </c>
      <c r="G11850" s="9" t="s">
        <v>213</v>
      </c>
      <c r="H11850" s="9" t="s">
        <v>162</v>
      </c>
      <c r="I11850" s="9" t="s">
        <v>345</v>
      </c>
      <c r="J11850" s="9" t="s">
        <v>2999</v>
      </c>
      <c r="K11850" s="9" t="s">
        <v>225</v>
      </c>
      <c r="L11850" s="9" t="s">
        <v>216</v>
      </c>
      <c r="M11850" s="9" t="s">
        <v>625</v>
      </c>
      <c r="N11850" s="9" t="s">
        <v>196</v>
      </c>
      <c r="O11850" s="9" t="s">
        <v>179</v>
      </c>
      <c r="P11850" s="9" t="s">
        <v>284</v>
      </c>
      <c r="Q11850" s="9" t="s">
        <v>219</v>
      </c>
      <c r="R11850" s="9">
        <v>0</v>
      </c>
      <c r="S11850" s="9">
        <v>30</v>
      </c>
      <c r="U11850" s="9" t="s">
        <v>266</v>
      </c>
      <c r="X11850" s="9">
        <f>INDEX(SLA_Policy!$D$2:$D$5,MATCH(F11850,SLA_Policy!$A$2:$A$5,0))</f>
        <v>120</v>
      </c>
      <c r="Y11850" s="9" t="str">
        <f>IF(E11850="Cancelled","Excluded",IF(D11850="",IF((SLA_Policy!$B$8-B11850)*24&gt;X11850,"Open - Breached","Open - On Track"),IF((D11850-B11850)*24&lt;=X11850,"Met","Breached")))</f>
        <v>Met</v>
      </c>
    </row>
    <row r="11851" spans="1:25" x14ac:dyDescent="0.25">
      <c r="A11851" s="9" t="s">
        <v>16613</v>
      </c>
      <c r="B11851" s="23">
        <v>46259.6472222222</v>
      </c>
      <c r="C11851" s="23">
        <v>46260.295138888898</v>
      </c>
      <c r="D11851" s="23">
        <v>46260.3215277778</v>
      </c>
      <c r="E11851" s="9" t="s">
        <v>212</v>
      </c>
      <c r="F11851" s="9" t="s">
        <v>188</v>
      </c>
      <c r="G11851" s="9" t="s">
        <v>213</v>
      </c>
      <c r="H11851" s="9" t="s">
        <v>161</v>
      </c>
      <c r="I11851" s="9" t="s">
        <v>389</v>
      </c>
      <c r="J11851" s="9" t="s">
        <v>786</v>
      </c>
      <c r="K11851" s="9" t="s">
        <v>276</v>
      </c>
      <c r="L11851" s="9" t="s">
        <v>12094</v>
      </c>
      <c r="M11851" s="9" t="s">
        <v>12401</v>
      </c>
      <c r="N11851" s="9" t="s">
        <v>196</v>
      </c>
      <c r="O11851" s="9" t="s">
        <v>116</v>
      </c>
      <c r="P11851" s="9" t="s">
        <v>234</v>
      </c>
      <c r="Q11851" s="9" t="s">
        <v>219</v>
      </c>
      <c r="R11851" s="9">
        <v>0</v>
      </c>
      <c r="S11851" s="9">
        <v>6</v>
      </c>
      <c r="U11851" s="9" t="s">
        <v>266</v>
      </c>
      <c r="X11851" s="9">
        <f>INDEX(SLA_Policy!$D$2:$D$5,MATCH(F11851,SLA_Policy!$A$2:$A$5,0))</f>
        <v>72</v>
      </c>
      <c r="Y11851" s="9" t="str">
        <f>IF(E11851="Cancelled","Excluded",IF(D11851="",IF((SLA_Policy!$B$8-B11851)*24&gt;X11851,"Open - Breached","Open - On Track"),IF((D11851-B11851)*24&lt;=X11851,"Met","Breached")))</f>
        <v>Met</v>
      </c>
    </row>
    <row r="11852" spans="1:25" x14ac:dyDescent="0.25">
      <c r="A11852" s="9" t="s">
        <v>16614</v>
      </c>
      <c r="B11852" s="23">
        <v>46259.650694444397</v>
      </c>
      <c r="C11852" s="23">
        <v>46259.653472222199</v>
      </c>
      <c r="D11852" s="23">
        <v>46260.481249999997</v>
      </c>
      <c r="E11852" s="9" t="s">
        <v>212</v>
      </c>
      <c r="F11852" s="9" t="s">
        <v>189</v>
      </c>
      <c r="G11852" s="9" t="s">
        <v>213</v>
      </c>
      <c r="H11852" s="9" t="s">
        <v>163</v>
      </c>
      <c r="I11852" s="9" t="s">
        <v>250</v>
      </c>
      <c r="J11852" s="9" t="s">
        <v>8213</v>
      </c>
      <c r="K11852" s="9" t="s">
        <v>303</v>
      </c>
      <c r="L11852" s="9" t="s">
        <v>351</v>
      </c>
      <c r="M11852" s="9" t="s">
        <v>1601</v>
      </c>
      <c r="N11852" s="9" t="s">
        <v>200</v>
      </c>
      <c r="O11852" s="9" t="s">
        <v>176</v>
      </c>
      <c r="P11852" s="9" t="s">
        <v>570</v>
      </c>
      <c r="Q11852" s="9" t="s">
        <v>273</v>
      </c>
      <c r="R11852" s="9">
        <v>0</v>
      </c>
      <c r="S11852" s="9">
        <v>23</v>
      </c>
      <c r="T11852" s="9" t="s">
        <v>220</v>
      </c>
      <c r="U11852" s="9" t="s">
        <v>290</v>
      </c>
      <c r="X11852" s="9">
        <f>INDEX(SLA_Policy!$D$2:$D$5,MATCH(F11852,SLA_Policy!$A$2:$A$5,0))</f>
        <v>120</v>
      </c>
      <c r="Y11852" s="9" t="str">
        <f>IF(E11852="Cancelled","Excluded",IF(D11852="",IF((SLA_Policy!$B$8-B11852)*24&gt;X11852,"Open - Breached","Open - On Track"),IF((D11852-B11852)*24&lt;=X11852,"Met","Breached")))</f>
        <v>Met</v>
      </c>
    </row>
    <row r="11853" spans="1:25" x14ac:dyDescent="0.25">
      <c r="A11853" s="9" t="s">
        <v>16615</v>
      </c>
      <c r="B11853" s="23">
        <v>46259.656944444498</v>
      </c>
      <c r="C11853" s="23">
        <v>46259.663888888899</v>
      </c>
      <c r="D11853" s="23">
        <v>46260.340277777803</v>
      </c>
      <c r="E11853" s="9" t="s">
        <v>212</v>
      </c>
      <c r="F11853" s="9" t="s">
        <v>188</v>
      </c>
      <c r="G11853" s="9" t="s">
        <v>213</v>
      </c>
      <c r="H11853" s="9" t="s">
        <v>162</v>
      </c>
      <c r="I11853" s="9" t="s">
        <v>244</v>
      </c>
      <c r="J11853" s="9" t="s">
        <v>14630</v>
      </c>
      <c r="K11853" s="9" t="s">
        <v>215</v>
      </c>
      <c r="L11853" s="9" t="s">
        <v>371</v>
      </c>
      <c r="M11853" s="9" t="s">
        <v>4189</v>
      </c>
      <c r="N11853" s="9" t="s">
        <v>196</v>
      </c>
      <c r="O11853" s="9" t="s">
        <v>179</v>
      </c>
      <c r="P11853" s="9" t="s">
        <v>337</v>
      </c>
      <c r="Q11853" s="9" t="s">
        <v>219</v>
      </c>
      <c r="R11853" s="9">
        <v>0</v>
      </c>
      <c r="S11853" s="9">
        <v>45</v>
      </c>
      <c r="U11853" s="9" t="s">
        <v>266</v>
      </c>
      <c r="X11853" s="9">
        <f>INDEX(SLA_Policy!$D$2:$D$5,MATCH(F11853,SLA_Policy!$A$2:$A$5,0))</f>
        <v>72</v>
      </c>
      <c r="Y11853" s="9" t="str">
        <f>IF(E11853="Cancelled","Excluded",IF(D11853="",IF((SLA_Policy!$B$8-B11853)*24&gt;X11853,"Open - Breached","Open - On Track"),IF((D11853-B11853)*24&lt;=X11853,"Met","Breached")))</f>
        <v>Met</v>
      </c>
    </row>
    <row r="11854" spans="1:25" x14ac:dyDescent="0.25">
      <c r="A11854" s="9" t="s">
        <v>16616</v>
      </c>
      <c r="B11854" s="23">
        <v>46259.681944444397</v>
      </c>
      <c r="C11854" s="23">
        <v>46259.6875</v>
      </c>
      <c r="D11854" s="23">
        <v>46262.358333333301</v>
      </c>
      <c r="E11854" s="9" t="s">
        <v>212</v>
      </c>
      <c r="F11854" s="9" t="s">
        <v>189</v>
      </c>
      <c r="G11854" s="9" t="s">
        <v>213</v>
      </c>
      <c r="H11854" s="9" t="s">
        <v>162</v>
      </c>
      <c r="I11854" s="9" t="s">
        <v>345</v>
      </c>
      <c r="J11854" s="9" t="s">
        <v>1556</v>
      </c>
      <c r="K11854" s="9" t="s">
        <v>246</v>
      </c>
      <c r="L11854" s="9" t="s">
        <v>216</v>
      </c>
      <c r="M11854" s="9" t="s">
        <v>715</v>
      </c>
      <c r="N11854" s="9" t="s">
        <v>198</v>
      </c>
      <c r="O11854" s="9" t="s">
        <v>179</v>
      </c>
      <c r="P11854" s="9" t="s">
        <v>337</v>
      </c>
      <c r="Q11854" s="9" t="s">
        <v>219</v>
      </c>
      <c r="R11854" s="9">
        <v>0</v>
      </c>
      <c r="S11854" s="9">
        <v>26</v>
      </c>
      <c r="U11854" s="9" t="s">
        <v>140</v>
      </c>
      <c r="V11854" s="9" t="s">
        <v>16310</v>
      </c>
      <c r="X11854" s="9">
        <f>INDEX(SLA_Policy!$D$2:$D$5,MATCH(F11854,SLA_Policy!$A$2:$A$5,0))</f>
        <v>120</v>
      </c>
      <c r="Y11854" s="9" t="str">
        <f>IF(E11854="Cancelled","Excluded",IF(D11854="",IF((SLA_Policy!$B$8-B11854)*24&gt;X11854,"Open - Breached","Open - On Track"),IF((D11854-B11854)*24&lt;=X11854,"Met","Breached")))</f>
        <v>Met</v>
      </c>
    </row>
    <row r="11855" spans="1:25" x14ac:dyDescent="0.25">
      <c r="A11855" s="9" t="s">
        <v>16617</v>
      </c>
      <c r="B11855" s="23">
        <v>46259.704861111102</v>
      </c>
      <c r="C11855" s="23">
        <v>46259.712500000001</v>
      </c>
      <c r="D11855" s="23">
        <v>46259.769444444399</v>
      </c>
      <c r="E11855" s="9" t="s">
        <v>212</v>
      </c>
      <c r="F11855" s="9" t="s">
        <v>186</v>
      </c>
      <c r="G11855" s="9" t="s">
        <v>213</v>
      </c>
      <c r="H11855" s="9" t="s">
        <v>88</v>
      </c>
      <c r="I11855" s="9" t="s">
        <v>486</v>
      </c>
      <c r="J11855" s="9" t="s">
        <v>487</v>
      </c>
      <c r="K11855" s="9" t="s">
        <v>246</v>
      </c>
      <c r="L11855" s="9" t="s">
        <v>216</v>
      </c>
      <c r="M11855" s="9" t="s">
        <v>1140</v>
      </c>
      <c r="N11855" s="9" t="s">
        <v>196</v>
      </c>
      <c r="O11855" s="9" t="s">
        <v>178</v>
      </c>
      <c r="P11855" s="9" t="s">
        <v>427</v>
      </c>
      <c r="Q11855" s="9" t="s">
        <v>273</v>
      </c>
      <c r="R11855" s="9">
        <v>0</v>
      </c>
      <c r="S11855" s="9">
        <v>22</v>
      </c>
      <c r="U11855" s="9" t="s">
        <v>266</v>
      </c>
      <c r="W11855" s="9">
        <v>4</v>
      </c>
      <c r="X11855" s="9">
        <f>INDEX(SLA_Policy!$D$2:$D$5,MATCH(F11855,SLA_Policy!$A$2:$A$5,0))</f>
        <v>4</v>
      </c>
      <c r="Y11855" s="9" t="str">
        <f>IF(E11855="Cancelled","Excluded",IF(D11855="",IF((SLA_Policy!$B$8-B11855)*24&gt;X11855,"Open - Breached","Open - On Track"),IF((D11855-B11855)*24&lt;=X11855,"Met","Breached")))</f>
        <v>Met</v>
      </c>
    </row>
    <row r="11856" spans="1:25" x14ac:dyDescent="0.25">
      <c r="A11856" s="9" t="s">
        <v>16618</v>
      </c>
      <c r="B11856" s="23">
        <v>46259.7055555556</v>
      </c>
      <c r="C11856" s="23">
        <v>46259.711805555598</v>
      </c>
      <c r="D11856" s="23">
        <v>46260.402777777803</v>
      </c>
      <c r="E11856" s="9" t="s">
        <v>212</v>
      </c>
      <c r="F11856" s="9" t="s">
        <v>188</v>
      </c>
      <c r="G11856" s="9" t="s">
        <v>236</v>
      </c>
      <c r="H11856" s="9" t="s">
        <v>161</v>
      </c>
      <c r="I11856" s="9" t="s">
        <v>237</v>
      </c>
      <c r="J11856" s="9" t="s">
        <v>332</v>
      </c>
      <c r="K11856" s="9" t="s">
        <v>239</v>
      </c>
      <c r="L11856" s="9" t="s">
        <v>216</v>
      </c>
      <c r="M11856" s="9" t="s">
        <v>3477</v>
      </c>
      <c r="N11856" s="9" t="s">
        <v>199</v>
      </c>
      <c r="O11856" s="9" t="s">
        <v>177</v>
      </c>
      <c r="P11856" s="9" t="s">
        <v>241</v>
      </c>
      <c r="Q11856" s="9" t="s">
        <v>219</v>
      </c>
      <c r="R11856" s="9">
        <v>0</v>
      </c>
      <c r="S11856" s="9">
        <v>27</v>
      </c>
      <c r="U11856" s="9" t="s">
        <v>242</v>
      </c>
      <c r="X11856" s="9">
        <f>INDEX(SLA_Policy!$D$2:$D$5,MATCH(F11856,SLA_Policy!$A$2:$A$5,0))</f>
        <v>72</v>
      </c>
      <c r="Y11856" s="9" t="str">
        <f>IF(E11856="Cancelled","Excluded",IF(D11856="",IF((SLA_Policy!$B$8-B11856)*24&gt;X11856,"Open - Breached","Open - On Track"),IF((D11856-B11856)*24&lt;=X11856,"Met","Breached")))</f>
        <v>Met</v>
      </c>
    </row>
    <row r="11857" spans="1:25" x14ac:dyDescent="0.25">
      <c r="A11857" s="9" t="s">
        <v>16619</v>
      </c>
      <c r="B11857" s="23">
        <v>46259.783333333296</v>
      </c>
      <c r="C11857" s="23">
        <v>46260.334027777797</v>
      </c>
      <c r="D11857" s="23">
        <v>46260.3569444444</v>
      </c>
      <c r="E11857" s="9" t="s">
        <v>212</v>
      </c>
      <c r="F11857" s="9" t="s">
        <v>189</v>
      </c>
      <c r="G11857" s="9" t="s">
        <v>213</v>
      </c>
      <c r="H11857" s="9" t="s">
        <v>161</v>
      </c>
      <c r="I11857" s="9" t="s">
        <v>297</v>
      </c>
      <c r="J11857" s="9" t="s">
        <v>3158</v>
      </c>
      <c r="K11857" s="9" t="s">
        <v>215</v>
      </c>
      <c r="L11857" s="9" t="s">
        <v>282</v>
      </c>
      <c r="M11857" s="9" t="s">
        <v>5053</v>
      </c>
      <c r="N11857" s="9" t="s">
        <v>198</v>
      </c>
      <c r="O11857" s="9" t="s">
        <v>116</v>
      </c>
      <c r="P11857" s="9" t="s">
        <v>295</v>
      </c>
      <c r="Q11857" s="9" t="s">
        <v>219</v>
      </c>
      <c r="R11857" s="9">
        <v>0</v>
      </c>
      <c r="S11857" s="9">
        <v>15</v>
      </c>
      <c r="U11857" s="9" t="s">
        <v>290</v>
      </c>
      <c r="X11857" s="9">
        <f>INDEX(SLA_Policy!$D$2:$D$5,MATCH(F11857,SLA_Policy!$A$2:$A$5,0))</f>
        <v>120</v>
      </c>
      <c r="Y11857" s="9" t="str">
        <f>IF(E11857="Cancelled","Excluded",IF(D11857="",IF((SLA_Policy!$B$8-B11857)*24&gt;X11857,"Open - Breached","Open - On Track"),IF((D11857-B11857)*24&lt;=X11857,"Met","Breached")))</f>
        <v>Met</v>
      </c>
    </row>
    <row r="11858" spans="1:25" x14ac:dyDescent="0.25">
      <c r="A11858" s="9" t="s">
        <v>16620</v>
      </c>
      <c r="B11858" s="23">
        <v>46259.788194444503</v>
      </c>
      <c r="C11858" s="23">
        <v>46260.338888888902</v>
      </c>
      <c r="D11858" s="23">
        <v>46261.297222222202</v>
      </c>
      <c r="E11858" s="9" t="s">
        <v>212</v>
      </c>
      <c r="F11858" s="9" t="s">
        <v>189</v>
      </c>
      <c r="G11858" s="9" t="s">
        <v>236</v>
      </c>
      <c r="H11858" s="9" t="s">
        <v>161</v>
      </c>
      <c r="I11858" s="9" t="s">
        <v>237</v>
      </c>
      <c r="J11858" s="9" t="s">
        <v>238</v>
      </c>
      <c r="K11858" s="9" t="s">
        <v>262</v>
      </c>
      <c r="L11858" s="9" t="s">
        <v>293</v>
      </c>
      <c r="M11858" s="9" t="s">
        <v>6115</v>
      </c>
      <c r="N11858" s="9" t="s">
        <v>196</v>
      </c>
      <c r="O11858" s="9" t="s">
        <v>179</v>
      </c>
      <c r="P11858" s="9" t="s">
        <v>337</v>
      </c>
      <c r="Q11858" s="9" t="s">
        <v>219</v>
      </c>
      <c r="R11858" s="9">
        <v>1</v>
      </c>
      <c r="S11858" s="9">
        <v>27</v>
      </c>
      <c r="U11858" s="9" t="s">
        <v>242</v>
      </c>
      <c r="W11858" s="9">
        <v>3</v>
      </c>
      <c r="X11858" s="9">
        <f>INDEX(SLA_Policy!$D$2:$D$5,MATCH(F11858,SLA_Policy!$A$2:$A$5,0))</f>
        <v>120</v>
      </c>
      <c r="Y11858" s="9" t="str">
        <f>IF(E11858="Cancelled","Excluded",IF(D11858="",IF((SLA_Policy!$B$8-B11858)*24&gt;X11858,"Open - Breached","Open - On Track"),IF((D11858-B11858)*24&lt;=X11858,"Met","Breached")))</f>
        <v>Met</v>
      </c>
    </row>
    <row r="11859" spans="1:25" x14ac:dyDescent="0.25">
      <c r="A11859" s="9" t="s">
        <v>16621</v>
      </c>
      <c r="B11859" s="23">
        <v>46260.3034722222</v>
      </c>
      <c r="C11859" s="23">
        <v>46260.304166666698</v>
      </c>
      <c r="D11859" s="23">
        <v>46260.352083333302</v>
      </c>
      <c r="E11859" s="9" t="s">
        <v>212</v>
      </c>
      <c r="F11859" s="9" t="s">
        <v>187</v>
      </c>
      <c r="G11859" s="9" t="s">
        <v>213</v>
      </c>
      <c r="H11859" s="9" t="s">
        <v>88</v>
      </c>
      <c r="I11859" s="9" t="s">
        <v>92</v>
      </c>
      <c r="J11859" s="9" t="s">
        <v>714</v>
      </c>
      <c r="K11859" s="9" t="s">
        <v>215</v>
      </c>
      <c r="L11859" s="9" t="s">
        <v>226</v>
      </c>
      <c r="M11859" s="9" t="s">
        <v>3075</v>
      </c>
      <c r="N11859" s="9" t="s">
        <v>198</v>
      </c>
      <c r="O11859" s="9" t="s">
        <v>178</v>
      </c>
      <c r="P11859" s="9" t="s">
        <v>272</v>
      </c>
      <c r="Q11859" s="9" t="s">
        <v>273</v>
      </c>
      <c r="R11859" s="9">
        <v>0</v>
      </c>
      <c r="S11859" s="9">
        <v>32</v>
      </c>
      <c r="T11859" s="9" t="s">
        <v>229</v>
      </c>
      <c r="U11859" s="9" t="s">
        <v>290</v>
      </c>
      <c r="W11859" s="9">
        <v>4</v>
      </c>
      <c r="X11859" s="9">
        <f>INDEX(SLA_Policy!$D$2:$D$5,MATCH(F11859,SLA_Policy!$A$2:$A$5,0))</f>
        <v>8</v>
      </c>
      <c r="Y11859" s="9" t="str">
        <f>IF(E11859="Cancelled","Excluded",IF(D11859="",IF((SLA_Policy!$B$8-B11859)*24&gt;X11859,"Open - Breached","Open - On Track"),IF((D11859-B11859)*24&lt;=X11859,"Met","Breached")))</f>
        <v>Met</v>
      </c>
    </row>
    <row r="11860" spans="1:25" x14ac:dyDescent="0.25">
      <c r="A11860" s="9" t="s">
        <v>16622</v>
      </c>
      <c r="B11860" s="23">
        <v>46260.309027777803</v>
      </c>
      <c r="C11860" s="23">
        <v>46260.323611111096</v>
      </c>
      <c r="D11860" s="23">
        <v>46261.339583333298</v>
      </c>
      <c r="E11860" s="9" t="s">
        <v>212</v>
      </c>
      <c r="F11860" s="9" t="s">
        <v>188</v>
      </c>
      <c r="G11860" s="9" t="s">
        <v>213</v>
      </c>
      <c r="H11860" s="9" t="s">
        <v>163</v>
      </c>
      <c r="I11860" s="9" t="s">
        <v>250</v>
      </c>
      <c r="J11860" s="9" t="s">
        <v>5481</v>
      </c>
      <c r="K11860" s="9" t="s">
        <v>246</v>
      </c>
      <c r="L11860" s="9" t="s">
        <v>216</v>
      </c>
      <c r="M11860" s="9" t="s">
        <v>6261</v>
      </c>
      <c r="N11860" s="9" t="s">
        <v>196</v>
      </c>
      <c r="O11860" s="9" t="s">
        <v>176</v>
      </c>
      <c r="P11860" s="9" t="s">
        <v>419</v>
      </c>
      <c r="Q11860" s="9" t="s">
        <v>219</v>
      </c>
      <c r="R11860" s="9">
        <v>0</v>
      </c>
      <c r="S11860" s="9">
        <v>29</v>
      </c>
      <c r="T11860" s="9" t="s">
        <v>229</v>
      </c>
      <c r="U11860" s="9" t="s">
        <v>230</v>
      </c>
      <c r="X11860" s="9">
        <f>INDEX(SLA_Policy!$D$2:$D$5,MATCH(F11860,SLA_Policy!$A$2:$A$5,0))</f>
        <v>72</v>
      </c>
      <c r="Y11860" s="9" t="str">
        <f>IF(E11860="Cancelled","Excluded",IF(D11860="",IF((SLA_Policy!$B$8-B11860)*24&gt;X11860,"Open - Breached","Open - On Track"),IF((D11860-B11860)*24&lt;=X11860,"Met","Breached")))</f>
        <v>Met</v>
      </c>
    </row>
    <row r="11861" spans="1:25" x14ac:dyDescent="0.25">
      <c r="A11861" s="9" t="s">
        <v>16623</v>
      </c>
      <c r="B11861" s="23">
        <v>46260.315972222197</v>
      </c>
      <c r="C11861" s="23">
        <v>46260.345138888901</v>
      </c>
      <c r="D11861" s="23">
        <v>46261.337500000001</v>
      </c>
      <c r="E11861" s="9" t="s">
        <v>212</v>
      </c>
      <c r="F11861" s="9" t="s">
        <v>188</v>
      </c>
      <c r="G11861" s="9" t="s">
        <v>213</v>
      </c>
      <c r="H11861" s="9" t="s">
        <v>162</v>
      </c>
      <c r="I11861" s="9" t="s">
        <v>416</v>
      </c>
      <c r="J11861" s="9" t="s">
        <v>920</v>
      </c>
      <c r="K11861" s="9" t="s">
        <v>246</v>
      </c>
      <c r="L11861" s="9" t="s">
        <v>311</v>
      </c>
      <c r="M11861" s="9" t="s">
        <v>768</v>
      </c>
      <c r="N11861" s="9" t="s">
        <v>197</v>
      </c>
      <c r="O11861" s="9" t="s">
        <v>179</v>
      </c>
      <c r="P11861" s="9" t="s">
        <v>264</v>
      </c>
      <c r="Q11861" s="9" t="s">
        <v>273</v>
      </c>
      <c r="R11861" s="9">
        <v>0</v>
      </c>
      <c r="S11861" s="9">
        <v>15</v>
      </c>
      <c r="U11861" s="9" t="s">
        <v>290</v>
      </c>
      <c r="X11861" s="9">
        <f>INDEX(SLA_Policy!$D$2:$D$5,MATCH(F11861,SLA_Policy!$A$2:$A$5,0))</f>
        <v>72</v>
      </c>
      <c r="Y11861" s="9" t="str">
        <f>IF(E11861="Cancelled","Excluded",IF(D11861="",IF((SLA_Policy!$B$8-B11861)*24&gt;X11861,"Open - Breached","Open - On Track"),IF((D11861-B11861)*24&lt;=X11861,"Met","Breached")))</f>
        <v>Met</v>
      </c>
    </row>
    <row r="11862" spans="1:25" x14ac:dyDescent="0.25">
      <c r="A11862" s="9" t="s">
        <v>16624</v>
      </c>
      <c r="B11862" s="23">
        <v>46260.324999999997</v>
      </c>
      <c r="C11862" s="23">
        <v>46260.354861111096</v>
      </c>
      <c r="D11862" s="23">
        <v>46261.409027777801</v>
      </c>
      <c r="E11862" s="9" t="s">
        <v>212</v>
      </c>
      <c r="F11862" s="9" t="s">
        <v>188</v>
      </c>
      <c r="G11862" s="9" t="s">
        <v>213</v>
      </c>
      <c r="H11862" s="9" t="s">
        <v>167</v>
      </c>
      <c r="I11862" s="9" t="s">
        <v>362</v>
      </c>
      <c r="J11862" s="9" t="s">
        <v>7744</v>
      </c>
      <c r="K11862" s="9" t="s">
        <v>246</v>
      </c>
      <c r="L11862" s="9" t="s">
        <v>311</v>
      </c>
      <c r="M11862" s="9" t="s">
        <v>1293</v>
      </c>
      <c r="N11862" s="9" t="s">
        <v>197</v>
      </c>
      <c r="O11862" s="9" t="s">
        <v>176</v>
      </c>
      <c r="P11862" s="9" t="s">
        <v>253</v>
      </c>
      <c r="Q11862" s="9" t="s">
        <v>219</v>
      </c>
      <c r="R11862" s="9">
        <v>0</v>
      </c>
      <c r="S11862" s="9">
        <v>34</v>
      </c>
      <c r="U11862" s="9" t="s">
        <v>376</v>
      </c>
      <c r="W11862" s="9">
        <v>5</v>
      </c>
      <c r="X11862" s="9">
        <f>INDEX(SLA_Policy!$D$2:$D$5,MATCH(F11862,SLA_Policy!$A$2:$A$5,0))</f>
        <v>72</v>
      </c>
      <c r="Y11862" s="9" t="str">
        <f>IF(E11862="Cancelled","Excluded",IF(D11862="",IF((SLA_Policy!$B$8-B11862)*24&gt;X11862,"Open - Breached","Open - On Track"),IF((D11862-B11862)*24&lt;=X11862,"Met","Breached")))</f>
        <v>Met</v>
      </c>
    </row>
    <row r="11863" spans="1:25" x14ac:dyDescent="0.25">
      <c r="A11863" s="9" t="s">
        <v>16625</v>
      </c>
      <c r="B11863" s="23">
        <v>46260.336805555598</v>
      </c>
      <c r="C11863" s="23">
        <v>46260.339583333298</v>
      </c>
      <c r="D11863" s="23">
        <v>46260.405555555597</v>
      </c>
      <c r="E11863" s="9" t="s">
        <v>212</v>
      </c>
      <c r="F11863" s="9" t="s">
        <v>189</v>
      </c>
      <c r="G11863" s="9" t="s">
        <v>213</v>
      </c>
      <c r="H11863" s="9" t="s">
        <v>161</v>
      </c>
      <c r="I11863" s="9" t="s">
        <v>389</v>
      </c>
      <c r="J11863" s="9" t="s">
        <v>1581</v>
      </c>
      <c r="K11863" s="9" t="s">
        <v>303</v>
      </c>
      <c r="L11863" s="9" t="s">
        <v>104</v>
      </c>
      <c r="M11863" s="9" t="s">
        <v>304</v>
      </c>
      <c r="N11863" s="9" t="s">
        <v>200</v>
      </c>
      <c r="O11863" s="9" t="s">
        <v>116</v>
      </c>
      <c r="P11863" s="9" t="s">
        <v>258</v>
      </c>
      <c r="Q11863" s="9" t="s">
        <v>219</v>
      </c>
      <c r="R11863" s="9">
        <v>0</v>
      </c>
      <c r="S11863" s="9">
        <v>5</v>
      </c>
      <c r="U11863" s="9" t="s">
        <v>376</v>
      </c>
      <c r="X11863" s="9">
        <f>INDEX(SLA_Policy!$D$2:$D$5,MATCH(F11863,SLA_Policy!$A$2:$A$5,0))</f>
        <v>120</v>
      </c>
      <c r="Y11863" s="9" t="str">
        <f>IF(E11863="Cancelled","Excluded",IF(D11863="",IF((SLA_Policy!$B$8-B11863)*24&gt;X11863,"Open - Breached","Open - On Track"),IF((D11863-B11863)*24&lt;=X11863,"Met","Breached")))</f>
        <v>Met</v>
      </c>
    </row>
    <row r="11864" spans="1:25" x14ac:dyDescent="0.25">
      <c r="A11864" s="9" t="s">
        <v>16626</v>
      </c>
      <c r="B11864" s="23">
        <v>46260.336805555598</v>
      </c>
      <c r="C11864" s="23">
        <v>46260.3840277778</v>
      </c>
      <c r="D11864" s="23">
        <v>46260.5756944444</v>
      </c>
      <c r="E11864" s="9" t="s">
        <v>212</v>
      </c>
      <c r="F11864" s="9" t="s">
        <v>188</v>
      </c>
      <c r="G11864" s="9" t="s">
        <v>236</v>
      </c>
      <c r="H11864" s="9" t="s">
        <v>161</v>
      </c>
      <c r="I11864" s="9" t="s">
        <v>237</v>
      </c>
      <c r="J11864" s="9" t="s">
        <v>2541</v>
      </c>
      <c r="K11864" s="9" t="s">
        <v>239</v>
      </c>
      <c r="L11864" s="9" t="s">
        <v>216</v>
      </c>
      <c r="M11864" s="9" t="s">
        <v>1990</v>
      </c>
      <c r="N11864" s="9" t="s">
        <v>196</v>
      </c>
      <c r="O11864" s="9" t="s">
        <v>179</v>
      </c>
      <c r="P11864" s="9" t="s">
        <v>337</v>
      </c>
      <c r="Q11864" s="9" t="s">
        <v>219</v>
      </c>
      <c r="R11864" s="9">
        <v>0</v>
      </c>
      <c r="S11864" s="9">
        <v>13</v>
      </c>
      <c r="U11864" s="9" t="s">
        <v>242</v>
      </c>
      <c r="W11864" s="9">
        <v>4</v>
      </c>
      <c r="X11864" s="9">
        <f>INDEX(SLA_Policy!$D$2:$D$5,MATCH(F11864,SLA_Policy!$A$2:$A$5,0))</f>
        <v>72</v>
      </c>
      <c r="Y11864" s="9" t="str">
        <f>IF(E11864="Cancelled","Excluded",IF(D11864="",IF((SLA_Policy!$B$8-B11864)*24&gt;X11864,"Open - Breached","Open - On Track"),IF((D11864-B11864)*24&lt;=X11864,"Met","Breached")))</f>
        <v>Met</v>
      </c>
    </row>
    <row r="11865" spans="1:25" x14ac:dyDescent="0.25">
      <c r="A11865" s="9" t="s">
        <v>16627</v>
      </c>
      <c r="B11865" s="23">
        <v>46260.348611111098</v>
      </c>
      <c r="C11865" s="23">
        <v>46260.579166666699</v>
      </c>
      <c r="E11865" s="9" t="s">
        <v>649</v>
      </c>
      <c r="F11865" s="9" t="s">
        <v>189</v>
      </c>
      <c r="G11865" s="9" t="s">
        <v>213</v>
      </c>
      <c r="H11865" s="9" t="s">
        <v>162</v>
      </c>
      <c r="I11865" s="9" t="s">
        <v>393</v>
      </c>
      <c r="J11865" s="9" t="s">
        <v>4451</v>
      </c>
      <c r="K11865" s="9" t="s">
        <v>246</v>
      </c>
      <c r="L11865" s="9" t="s">
        <v>226</v>
      </c>
      <c r="M11865" s="9" t="s">
        <v>5591</v>
      </c>
      <c r="N11865" s="9" t="s">
        <v>196</v>
      </c>
      <c r="O11865" s="9" t="s">
        <v>179</v>
      </c>
      <c r="P11865" s="9" t="s">
        <v>313</v>
      </c>
      <c r="Q11865" s="9" t="s">
        <v>219</v>
      </c>
      <c r="R11865" s="9">
        <v>0</v>
      </c>
      <c r="S11865" s="9">
        <v>0</v>
      </c>
      <c r="X11865" s="9">
        <f>INDEX(SLA_Policy!$D$2:$D$5,MATCH(F11865,SLA_Policy!$A$2:$A$5,0))</f>
        <v>120</v>
      </c>
      <c r="Y11865" s="9" t="str">
        <f>IF(E11865="Cancelled","Excluded",IF(D11865="",IF((SLA_Policy!$B$8-B11865)*24&gt;X11865,"Open - Breached","Open - On Track"),IF((D11865-B11865)*24&lt;=X11865,"Met","Breached")))</f>
        <v>Excluded</v>
      </c>
    </row>
    <row r="11866" spans="1:25" x14ac:dyDescent="0.25">
      <c r="A11866" s="9" t="s">
        <v>16628</v>
      </c>
      <c r="B11866" s="23">
        <v>46260.350694444503</v>
      </c>
      <c r="C11866" s="23">
        <v>46260.373611111099</v>
      </c>
      <c r="D11866" s="23">
        <v>46260.448611111096</v>
      </c>
      <c r="E11866" s="9" t="s">
        <v>212</v>
      </c>
      <c r="F11866" s="9" t="s">
        <v>188</v>
      </c>
      <c r="G11866" s="9" t="s">
        <v>213</v>
      </c>
      <c r="H11866" s="9" t="s">
        <v>161</v>
      </c>
      <c r="I11866" s="9" t="s">
        <v>389</v>
      </c>
      <c r="J11866" s="9" t="s">
        <v>5524</v>
      </c>
      <c r="K11866" s="9" t="s">
        <v>246</v>
      </c>
      <c r="L11866" s="9" t="s">
        <v>216</v>
      </c>
      <c r="M11866" s="9" t="s">
        <v>897</v>
      </c>
      <c r="N11866" s="9" t="s">
        <v>196</v>
      </c>
      <c r="O11866" s="9" t="s">
        <v>116</v>
      </c>
      <c r="P11866" s="9" t="s">
        <v>551</v>
      </c>
      <c r="Q11866" s="9" t="s">
        <v>219</v>
      </c>
      <c r="R11866" s="9">
        <v>0</v>
      </c>
      <c r="S11866" s="9">
        <v>6</v>
      </c>
      <c r="U11866" s="9" t="s">
        <v>221</v>
      </c>
      <c r="W11866" s="9">
        <v>4</v>
      </c>
      <c r="X11866" s="9">
        <f>INDEX(SLA_Policy!$D$2:$D$5,MATCH(F11866,SLA_Policy!$A$2:$A$5,0))</f>
        <v>72</v>
      </c>
      <c r="Y11866" s="9" t="str">
        <f>IF(E11866="Cancelled","Excluded",IF(D11866="",IF((SLA_Policy!$B$8-B11866)*24&gt;X11866,"Open - Breached","Open - On Track"),IF((D11866-B11866)*24&lt;=X11866,"Met","Breached")))</f>
        <v>Met</v>
      </c>
    </row>
    <row r="11867" spans="1:25" x14ac:dyDescent="0.25">
      <c r="A11867" s="9" t="s">
        <v>16629</v>
      </c>
      <c r="B11867" s="23">
        <v>46260.362500000003</v>
      </c>
      <c r="C11867" s="23">
        <v>46260.364583333299</v>
      </c>
      <c r="D11867" s="23">
        <v>46261.403472222199</v>
      </c>
      <c r="E11867" s="9" t="s">
        <v>212</v>
      </c>
      <c r="F11867" s="9" t="s">
        <v>189</v>
      </c>
      <c r="G11867" s="9" t="s">
        <v>213</v>
      </c>
      <c r="H11867" s="9" t="s">
        <v>88</v>
      </c>
      <c r="I11867" s="9" t="s">
        <v>268</v>
      </c>
      <c r="J11867" s="9" t="s">
        <v>638</v>
      </c>
      <c r="K11867" s="9" t="s">
        <v>246</v>
      </c>
      <c r="L11867" s="9" t="s">
        <v>293</v>
      </c>
      <c r="M11867" s="9" t="s">
        <v>5669</v>
      </c>
      <c r="N11867" s="9" t="s">
        <v>198</v>
      </c>
      <c r="O11867" s="9" t="s">
        <v>178</v>
      </c>
      <c r="P11867" s="9" t="s">
        <v>360</v>
      </c>
      <c r="Q11867" s="9" t="s">
        <v>273</v>
      </c>
      <c r="R11867" s="9">
        <v>0</v>
      </c>
      <c r="S11867" s="9">
        <v>31</v>
      </c>
      <c r="T11867" s="9" t="s">
        <v>136</v>
      </c>
      <c r="U11867" s="9" t="s">
        <v>266</v>
      </c>
      <c r="W11867" s="9">
        <v>5</v>
      </c>
      <c r="X11867" s="9">
        <f>INDEX(SLA_Policy!$D$2:$D$5,MATCH(F11867,SLA_Policy!$A$2:$A$5,0))</f>
        <v>120</v>
      </c>
      <c r="Y11867" s="9" t="str">
        <f>IF(E11867="Cancelled","Excluded",IF(D11867="",IF((SLA_Policy!$B$8-B11867)*24&gt;X11867,"Open - Breached","Open - On Track"),IF((D11867-B11867)*24&lt;=X11867,"Met","Breached")))</f>
        <v>Met</v>
      </c>
    </row>
    <row r="11868" spans="1:25" x14ac:dyDescent="0.25">
      <c r="A11868" s="9" t="s">
        <v>16630</v>
      </c>
      <c r="B11868" s="23">
        <v>46260.374305555597</v>
      </c>
      <c r="C11868" s="23">
        <v>46260.416666666701</v>
      </c>
      <c r="D11868" s="23">
        <v>46261.359027777798</v>
      </c>
      <c r="E11868" s="9" t="s">
        <v>212</v>
      </c>
      <c r="F11868" s="9" t="s">
        <v>189</v>
      </c>
      <c r="G11868" s="9" t="s">
        <v>213</v>
      </c>
      <c r="H11868" s="9" t="s">
        <v>88</v>
      </c>
      <c r="I11868" s="9" t="s">
        <v>92</v>
      </c>
      <c r="J11868" s="9" t="s">
        <v>96</v>
      </c>
      <c r="K11868" s="9" t="s">
        <v>215</v>
      </c>
      <c r="L11868" s="9" t="s">
        <v>104</v>
      </c>
      <c r="M11868" s="9" t="s">
        <v>2594</v>
      </c>
      <c r="N11868" s="9" t="s">
        <v>198</v>
      </c>
      <c r="O11868" s="9" t="s">
        <v>116</v>
      </c>
      <c r="P11868" s="9" t="s">
        <v>525</v>
      </c>
      <c r="Q11868" s="9" t="s">
        <v>219</v>
      </c>
      <c r="R11868" s="9">
        <v>0</v>
      </c>
      <c r="S11868" s="9">
        <v>37</v>
      </c>
      <c r="T11868" s="9" t="s">
        <v>136</v>
      </c>
      <c r="U11868" s="9" t="s">
        <v>376</v>
      </c>
      <c r="X11868" s="9">
        <f>INDEX(SLA_Policy!$D$2:$D$5,MATCH(F11868,SLA_Policy!$A$2:$A$5,0))</f>
        <v>120</v>
      </c>
      <c r="Y11868" s="9" t="str">
        <f>IF(E11868="Cancelled","Excluded",IF(D11868="",IF((SLA_Policy!$B$8-B11868)*24&gt;X11868,"Open - Breached","Open - On Track"),IF((D11868-B11868)*24&lt;=X11868,"Met","Breached")))</f>
        <v>Met</v>
      </c>
    </row>
    <row r="11869" spans="1:25" x14ac:dyDescent="0.25">
      <c r="A11869" s="9" t="s">
        <v>16631</v>
      </c>
      <c r="B11869" s="23">
        <v>46260.375694444498</v>
      </c>
      <c r="C11869" s="23">
        <v>46260.377083333296</v>
      </c>
      <c r="D11869" s="23">
        <v>46265.404166666704</v>
      </c>
      <c r="E11869" s="9" t="s">
        <v>212</v>
      </c>
      <c r="F11869" s="9" t="s">
        <v>189</v>
      </c>
      <c r="G11869" s="9" t="s">
        <v>213</v>
      </c>
      <c r="H11869" s="9" t="s">
        <v>164</v>
      </c>
      <c r="I11869" s="9" t="s">
        <v>478</v>
      </c>
      <c r="J11869" s="9" t="s">
        <v>7404</v>
      </c>
      <c r="K11869" s="9" t="s">
        <v>246</v>
      </c>
      <c r="L11869" s="9" t="s">
        <v>216</v>
      </c>
      <c r="M11869" s="9" t="s">
        <v>3604</v>
      </c>
      <c r="N11869" s="9" t="s">
        <v>200</v>
      </c>
      <c r="O11869" s="9" t="s">
        <v>178</v>
      </c>
      <c r="P11869" s="9" t="s">
        <v>360</v>
      </c>
      <c r="Q11869" s="9" t="s">
        <v>219</v>
      </c>
      <c r="R11869" s="9">
        <v>0</v>
      </c>
      <c r="S11869" s="9">
        <v>30</v>
      </c>
      <c r="T11869" s="9" t="s">
        <v>464</v>
      </c>
      <c r="U11869" s="9" t="s">
        <v>290</v>
      </c>
      <c r="X11869" s="9">
        <f>INDEX(SLA_Policy!$D$2:$D$5,MATCH(F11869,SLA_Policy!$A$2:$A$5,0))</f>
        <v>120</v>
      </c>
      <c r="Y11869" s="9" t="str">
        <f>IF(E11869="Cancelled","Excluded",IF(D11869="",IF((SLA_Policy!$B$8-B11869)*24&gt;X11869,"Open - Breached","Open - On Track"),IF((D11869-B11869)*24&lt;=X11869,"Met","Breached")))</f>
        <v>Breached</v>
      </c>
    </row>
    <row r="11870" spans="1:25" x14ac:dyDescent="0.25">
      <c r="A11870" s="9" t="s">
        <v>16632</v>
      </c>
      <c r="B11870" s="23">
        <v>46260.384722222203</v>
      </c>
      <c r="C11870" s="23">
        <v>46260.443749999999</v>
      </c>
      <c r="D11870" s="23">
        <v>46265.315972222197</v>
      </c>
      <c r="E11870" s="9" t="s">
        <v>212</v>
      </c>
      <c r="F11870" s="9" t="s">
        <v>189</v>
      </c>
      <c r="G11870" s="9" t="s">
        <v>236</v>
      </c>
      <c r="H11870" s="9" t="s">
        <v>163</v>
      </c>
      <c r="I11870" s="9" t="s">
        <v>315</v>
      </c>
      <c r="J11870" s="9" t="s">
        <v>932</v>
      </c>
      <c r="K11870" s="9" t="s">
        <v>246</v>
      </c>
      <c r="L11870" s="9" t="s">
        <v>216</v>
      </c>
      <c r="M11870" s="9" t="s">
        <v>2933</v>
      </c>
      <c r="N11870" s="9" t="s">
        <v>196</v>
      </c>
      <c r="O11870" s="9" t="s">
        <v>180</v>
      </c>
      <c r="P11870" s="9" t="s">
        <v>318</v>
      </c>
      <c r="Q11870" s="9" t="s">
        <v>219</v>
      </c>
      <c r="R11870" s="9">
        <v>0</v>
      </c>
      <c r="S11870" s="9">
        <v>154</v>
      </c>
      <c r="T11870" s="9" t="s">
        <v>136</v>
      </c>
      <c r="U11870" s="9" t="s">
        <v>242</v>
      </c>
      <c r="W11870" s="9">
        <v>4</v>
      </c>
      <c r="X11870" s="9">
        <f>INDEX(SLA_Policy!$D$2:$D$5,MATCH(F11870,SLA_Policy!$A$2:$A$5,0))</f>
        <v>120</v>
      </c>
      <c r="Y11870" s="9" t="str">
        <f>IF(E11870="Cancelled","Excluded",IF(D11870="",IF((SLA_Policy!$B$8-B11870)*24&gt;X11870,"Open - Breached","Open - On Track"),IF((D11870-B11870)*24&lt;=X11870,"Met","Breached")))</f>
        <v>Met</v>
      </c>
    </row>
    <row r="11871" spans="1:25" x14ac:dyDescent="0.25">
      <c r="A11871" s="9" t="s">
        <v>16633</v>
      </c>
      <c r="B11871" s="23">
        <v>46260.395138888904</v>
      </c>
      <c r="C11871" s="23">
        <v>46260.485416666699</v>
      </c>
      <c r="D11871" s="23">
        <v>46261.316666666702</v>
      </c>
      <c r="E11871" s="9" t="s">
        <v>212</v>
      </c>
      <c r="F11871" s="9" t="s">
        <v>188</v>
      </c>
      <c r="G11871" s="9" t="s">
        <v>213</v>
      </c>
      <c r="H11871" s="9" t="s">
        <v>163</v>
      </c>
      <c r="I11871" s="9" t="s">
        <v>250</v>
      </c>
      <c r="J11871" s="9" t="s">
        <v>7741</v>
      </c>
      <c r="K11871" s="9" t="s">
        <v>225</v>
      </c>
      <c r="L11871" s="9" t="s">
        <v>311</v>
      </c>
      <c r="M11871" s="9" t="s">
        <v>1578</v>
      </c>
      <c r="N11871" s="9" t="s">
        <v>196</v>
      </c>
      <c r="O11871" s="9" t="s">
        <v>176</v>
      </c>
      <c r="P11871" s="9" t="s">
        <v>330</v>
      </c>
      <c r="Q11871" s="9" t="s">
        <v>219</v>
      </c>
      <c r="R11871" s="9">
        <v>0</v>
      </c>
      <c r="S11871" s="9">
        <v>24</v>
      </c>
      <c r="T11871" s="9" t="s">
        <v>220</v>
      </c>
      <c r="U11871" s="9" t="s">
        <v>140</v>
      </c>
      <c r="V11871" s="9" t="s">
        <v>16576</v>
      </c>
      <c r="X11871" s="9">
        <f>INDEX(SLA_Policy!$D$2:$D$5,MATCH(F11871,SLA_Policy!$A$2:$A$5,0))</f>
        <v>72</v>
      </c>
      <c r="Y11871" s="9" t="str">
        <f>IF(E11871="Cancelled","Excluded",IF(D11871="",IF((SLA_Policy!$B$8-B11871)*24&gt;X11871,"Open - Breached","Open - On Track"),IF((D11871-B11871)*24&lt;=X11871,"Met","Breached")))</f>
        <v>Met</v>
      </c>
    </row>
    <row r="11872" spans="1:25" x14ac:dyDescent="0.25">
      <c r="A11872" s="9" t="s">
        <v>16634</v>
      </c>
      <c r="B11872" s="23">
        <v>46260.407638888901</v>
      </c>
      <c r="C11872" s="23">
        <v>46260.532638888901</v>
      </c>
      <c r="D11872" s="23">
        <v>46260.722222222197</v>
      </c>
      <c r="E11872" s="9" t="s">
        <v>212</v>
      </c>
      <c r="F11872" s="9" t="s">
        <v>188</v>
      </c>
      <c r="G11872" s="9" t="s">
        <v>213</v>
      </c>
      <c r="H11872" s="9" t="s">
        <v>165</v>
      </c>
      <c r="I11872" s="9" t="s">
        <v>2034</v>
      </c>
      <c r="J11872" s="9" t="s">
        <v>7305</v>
      </c>
      <c r="K11872" s="9" t="s">
        <v>225</v>
      </c>
      <c r="L11872" s="9" t="s">
        <v>351</v>
      </c>
      <c r="M11872" s="9" t="s">
        <v>762</v>
      </c>
      <c r="N11872" s="9" t="s">
        <v>197</v>
      </c>
      <c r="O11872" s="9" t="s">
        <v>176</v>
      </c>
      <c r="P11872" s="9" t="s">
        <v>419</v>
      </c>
      <c r="Q11872" s="9" t="s">
        <v>219</v>
      </c>
      <c r="R11872" s="9">
        <v>0</v>
      </c>
      <c r="S11872" s="9">
        <v>41</v>
      </c>
      <c r="U11872" s="9" t="s">
        <v>266</v>
      </c>
      <c r="X11872" s="9">
        <f>INDEX(SLA_Policy!$D$2:$D$5,MATCH(F11872,SLA_Policy!$A$2:$A$5,0))</f>
        <v>72</v>
      </c>
      <c r="Y11872" s="9" t="str">
        <f>IF(E11872="Cancelled","Excluded",IF(D11872="",IF((SLA_Policy!$B$8-B11872)*24&gt;X11872,"Open - Breached","Open - On Track"),IF((D11872-B11872)*24&lt;=X11872,"Met","Breached")))</f>
        <v>Met</v>
      </c>
    </row>
    <row r="11873" spans="1:25" x14ac:dyDescent="0.25">
      <c r="A11873" s="9" t="s">
        <v>16635</v>
      </c>
      <c r="B11873" s="23">
        <v>46260.440972222197</v>
      </c>
      <c r="C11873" s="23">
        <v>46260.461805555598</v>
      </c>
      <c r="D11873" s="23">
        <v>46266.333333333299</v>
      </c>
      <c r="E11873" s="9" t="s">
        <v>212</v>
      </c>
      <c r="F11873" s="9" t="s">
        <v>189</v>
      </c>
      <c r="G11873" s="9" t="s">
        <v>213</v>
      </c>
      <c r="H11873" s="9" t="s">
        <v>163</v>
      </c>
      <c r="I11873" s="9" t="s">
        <v>250</v>
      </c>
      <c r="J11873" s="9" t="s">
        <v>3254</v>
      </c>
      <c r="K11873" s="9" t="s">
        <v>246</v>
      </c>
      <c r="L11873" s="9" t="s">
        <v>226</v>
      </c>
      <c r="M11873" s="9" t="s">
        <v>1879</v>
      </c>
      <c r="N11873" s="9" t="s">
        <v>196</v>
      </c>
      <c r="O11873" s="9" t="s">
        <v>176</v>
      </c>
      <c r="P11873" s="9" t="s">
        <v>419</v>
      </c>
      <c r="Q11873" s="9" t="s">
        <v>219</v>
      </c>
      <c r="R11873" s="9">
        <v>2</v>
      </c>
      <c r="S11873" s="9">
        <v>177</v>
      </c>
      <c r="T11873" s="9" t="s">
        <v>322</v>
      </c>
      <c r="U11873" s="9" t="s">
        <v>140</v>
      </c>
      <c r="V11873" s="9" t="s">
        <v>16576</v>
      </c>
      <c r="W11873" s="9">
        <v>2</v>
      </c>
      <c r="X11873" s="9">
        <f>INDEX(SLA_Policy!$D$2:$D$5,MATCH(F11873,SLA_Policy!$A$2:$A$5,0))</f>
        <v>120</v>
      </c>
      <c r="Y11873" s="9" t="str">
        <f>IF(E11873="Cancelled","Excluded",IF(D11873="",IF((SLA_Policy!$B$8-B11873)*24&gt;X11873,"Open - Breached","Open - On Track"),IF((D11873-B11873)*24&lt;=X11873,"Met","Breached")))</f>
        <v>Breached</v>
      </c>
    </row>
    <row r="11874" spans="1:25" x14ac:dyDescent="0.25">
      <c r="A11874" s="9" t="s">
        <v>16636</v>
      </c>
      <c r="B11874" s="23">
        <v>46260.465972222199</v>
      </c>
      <c r="C11874" s="23">
        <v>46260.634722222203</v>
      </c>
      <c r="D11874" s="23">
        <v>46260.752777777801</v>
      </c>
      <c r="E11874" s="9" t="s">
        <v>212</v>
      </c>
      <c r="F11874" s="9" t="s">
        <v>188</v>
      </c>
      <c r="G11874" s="9" t="s">
        <v>213</v>
      </c>
      <c r="H11874" s="9" t="s">
        <v>166</v>
      </c>
      <c r="I11874" s="9" t="s">
        <v>286</v>
      </c>
      <c r="J11874" s="9" t="s">
        <v>1627</v>
      </c>
      <c r="K11874" s="9" t="s">
        <v>246</v>
      </c>
      <c r="L11874" s="9" t="s">
        <v>293</v>
      </c>
      <c r="M11874" s="9" t="s">
        <v>3891</v>
      </c>
      <c r="N11874" s="9" t="s">
        <v>197</v>
      </c>
      <c r="O11874" s="9" t="s">
        <v>181</v>
      </c>
      <c r="P11874" s="9" t="s">
        <v>445</v>
      </c>
      <c r="Q11874" s="9" t="s">
        <v>219</v>
      </c>
      <c r="R11874" s="9">
        <v>0</v>
      </c>
      <c r="S11874" s="9">
        <v>17</v>
      </c>
      <c r="U11874" s="9" t="s">
        <v>290</v>
      </c>
      <c r="X11874" s="9">
        <f>INDEX(SLA_Policy!$D$2:$D$5,MATCH(F11874,SLA_Policy!$A$2:$A$5,0))</f>
        <v>72</v>
      </c>
      <c r="Y11874" s="9" t="str">
        <f>IF(E11874="Cancelled","Excluded",IF(D11874="",IF((SLA_Policy!$B$8-B11874)*24&gt;X11874,"Open - Breached","Open - On Track"),IF((D11874-B11874)*24&lt;=X11874,"Met","Breached")))</f>
        <v>Met</v>
      </c>
    </row>
    <row r="11875" spans="1:25" x14ac:dyDescent="0.25">
      <c r="A11875" s="9" t="s">
        <v>16637</v>
      </c>
      <c r="B11875" s="23">
        <v>46260.474305555603</v>
      </c>
      <c r="C11875" s="23">
        <v>46260.555555555598</v>
      </c>
      <c r="D11875" s="23">
        <v>46265.354861111096</v>
      </c>
      <c r="E11875" s="9" t="s">
        <v>212</v>
      </c>
      <c r="F11875" s="9" t="s">
        <v>189</v>
      </c>
      <c r="G11875" s="9" t="s">
        <v>213</v>
      </c>
      <c r="H11875" s="9" t="s">
        <v>163</v>
      </c>
      <c r="I11875" s="9" t="s">
        <v>250</v>
      </c>
      <c r="J11875" s="9" t="s">
        <v>451</v>
      </c>
      <c r="K11875" s="9" t="s">
        <v>246</v>
      </c>
      <c r="L11875" s="9" t="s">
        <v>282</v>
      </c>
      <c r="M11875" s="9" t="s">
        <v>3331</v>
      </c>
      <c r="N11875" s="9" t="s">
        <v>197</v>
      </c>
      <c r="O11875" s="9" t="s">
        <v>176</v>
      </c>
      <c r="P11875" s="9" t="s">
        <v>253</v>
      </c>
      <c r="Q11875" s="9" t="s">
        <v>219</v>
      </c>
      <c r="R11875" s="9">
        <v>1</v>
      </c>
      <c r="S11875" s="9">
        <v>72</v>
      </c>
      <c r="T11875" s="9" t="s">
        <v>322</v>
      </c>
      <c r="U11875" s="9" t="s">
        <v>230</v>
      </c>
      <c r="X11875" s="9">
        <f>INDEX(SLA_Policy!$D$2:$D$5,MATCH(F11875,SLA_Policy!$A$2:$A$5,0))</f>
        <v>120</v>
      </c>
      <c r="Y11875" s="9" t="str">
        <f>IF(E11875="Cancelled","Excluded",IF(D11875="",IF((SLA_Policy!$B$8-B11875)*24&gt;X11875,"Open - Breached","Open - On Track"),IF((D11875-B11875)*24&lt;=X11875,"Met","Breached")))</f>
        <v>Met</v>
      </c>
    </row>
    <row r="11876" spans="1:25" x14ac:dyDescent="0.25">
      <c r="A11876" s="9" t="s">
        <v>16638</v>
      </c>
      <c r="B11876" s="23">
        <v>46260.505555555603</v>
      </c>
      <c r="C11876" s="23">
        <v>46260.522916666698</v>
      </c>
      <c r="D11876" s="23">
        <v>46261.349305555603</v>
      </c>
      <c r="E11876" s="9" t="s">
        <v>212</v>
      </c>
      <c r="F11876" s="9" t="s">
        <v>189</v>
      </c>
      <c r="G11876" s="9" t="s">
        <v>236</v>
      </c>
      <c r="H11876" s="9" t="s">
        <v>167</v>
      </c>
      <c r="I11876" s="9" t="s">
        <v>255</v>
      </c>
      <c r="J11876" s="9" t="s">
        <v>3119</v>
      </c>
      <c r="K11876" s="9" t="s">
        <v>225</v>
      </c>
      <c r="L11876" s="9" t="s">
        <v>216</v>
      </c>
      <c r="M11876" s="9" t="s">
        <v>1783</v>
      </c>
      <c r="N11876" s="9" t="s">
        <v>197</v>
      </c>
      <c r="O11876" s="9" t="s">
        <v>176</v>
      </c>
      <c r="P11876" s="9" t="s">
        <v>419</v>
      </c>
      <c r="Q11876" s="9" t="s">
        <v>273</v>
      </c>
      <c r="R11876" s="9">
        <v>0</v>
      </c>
      <c r="S11876" s="9">
        <v>24</v>
      </c>
      <c r="U11876" s="9" t="s">
        <v>242</v>
      </c>
      <c r="X11876" s="9">
        <f>INDEX(SLA_Policy!$D$2:$D$5,MATCH(F11876,SLA_Policy!$A$2:$A$5,0))</f>
        <v>120</v>
      </c>
      <c r="Y11876" s="9" t="str">
        <f>IF(E11876="Cancelled","Excluded",IF(D11876="",IF((SLA_Policy!$B$8-B11876)*24&gt;X11876,"Open - Breached","Open - On Track"),IF((D11876-B11876)*24&lt;=X11876,"Met","Breached")))</f>
        <v>Met</v>
      </c>
    </row>
    <row r="11877" spans="1:25" x14ac:dyDescent="0.25">
      <c r="A11877" s="9" t="s">
        <v>16639</v>
      </c>
      <c r="B11877" s="23">
        <v>46260.516666666699</v>
      </c>
      <c r="C11877" s="23">
        <v>46260.688888888901</v>
      </c>
      <c r="D11877" s="23">
        <v>46261.4</v>
      </c>
      <c r="E11877" s="9" t="s">
        <v>212</v>
      </c>
      <c r="F11877" s="9" t="s">
        <v>188</v>
      </c>
      <c r="G11877" s="9" t="s">
        <v>213</v>
      </c>
      <c r="H11877" s="9" t="s">
        <v>163</v>
      </c>
      <c r="I11877" s="9" t="s">
        <v>250</v>
      </c>
      <c r="J11877" s="9" t="s">
        <v>2119</v>
      </c>
      <c r="K11877" s="9" t="s">
        <v>246</v>
      </c>
      <c r="L11877" s="9" t="s">
        <v>216</v>
      </c>
      <c r="M11877" s="9" t="s">
        <v>2807</v>
      </c>
      <c r="N11877" s="9" t="s">
        <v>196</v>
      </c>
      <c r="O11877" s="9" t="s">
        <v>176</v>
      </c>
      <c r="P11877" s="9" t="s">
        <v>419</v>
      </c>
      <c r="Q11877" s="9" t="s">
        <v>219</v>
      </c>
      <c r="R11877" s="9">
        <v>0</v>
      </c>
      <c r="S11877" s="9">
        <v>45</v>
      </c>
      <c r="T11877" s="9" t="s">
        <v>136</v>
      </c>
      <c r="U11877" s="9" t="s">
        <v>140</v>
      </c>
      <c r="V11877" s="9" t="s">
        <v>16576</v>
      </c>
      <c r="X11877" s="9">
        <f>INDEX(SLA_Policy!$D$2:$D$5,MATCH(F11877,SLA_Policy!$A$2:$A$5,0))</f>
        <v>72</v>
      </c>
      <c r="Y11877" s="9" t="str">
        <f>IF(E11877="Cancelled","Excluded",IF(D11877="",IF((SLA_Policy!$B$8-B11877)*24&gt;X11877,"Open - Breached","Open - On Track"),IF((D11877-B11877)*24&lt;=X11877,"Met","Breached")))</f>
        <v>Met</v>
      </c>
    </row>
    <row r="11878" spans="1:25" x14ac:dyDescent="0.25">
      <c r="A11878" s="9" t="s">
        <v>16640</v>
      </c>
      <c r="B11878" s="23">
        <v>46260.555555555598</v>
      </c>
      <c r="C11878" s="23">
        <v>46260.631249999999</v>
      </c>
      <c r="D11878" s="23">
        <v>46262.675000000003</v>
      </c>
      <c r="E11878" s="9" t="s">
        <v>212</v>
      </c>
      <c r="F11878" s="9" t="s">
        <v>189</v>
      </c>
      <c r="G11878" s="9" t="s">
        <v>236</v>
      </c>
      <c r="H11878" s="9" t="s">
        <v>161</v>
      </c>
      <c r="I11878" s="9" t="s">
        <v>237</v>
      </c>
      <c r="J11878" s="9" t="s">
        <v>2465</v>
      </c>
      <c r="K11878" s="9" t="s">
        <v>246</v>
      </c>
      <c r="L11878" s="9" t="s">
        <v>104</v>
      </c>
      <c r="M11878" s="9" t="s">
        <v>1937</v>
      </c>
      <c r="N11878" s="9" t="s">
        <v>196</v>
      </c>
      <c r="O11878" s="9" t="s">
        <v>179</v>
      </c>
      <c r="P11878" s="9" t="s">
        <v>337</v>
      </c>
      <c r="Q11878" s="9" t="s">
        <v>219</v>
      </c>
      <c r="R11878" s="9">
        <v>0</v>
      </c>
      <c r="S11878" s="9">
        <v>19</v>
      </c>
      <c r="U11878" s="9" t="s">
        <v>242</v>
      </c>
      <c r="X11878" s="9">
        <f>INDEX(SLA_Policy!$D$2:$D$5,MATCH(F11878,SLA_Policy!$A$2:$A$5,0))</f>
        <v>120</v>
      </c>
      <c r="Y11878" s="9" t="str">
        <f>IF(E11878="Cancelled","Excluded",IF(D11878="",IF((SLA_Policy!$B$8-B11878)*24&gt;X11878,"Open - Breached","Open - On Track"),IF((D11878-B11878)*24&lt;=X11878,"Met","Breached")))</f>
        <v>Met</v>
      </c>
    </row>
    <row r="11879" spans="1:25" x14ac:dyDescent="0.25">
      <c r="A11879" s="9" t="s">
        <v>16641</v>
      </c>
      <c r="B11879" s="23">
        <v>46260.560416666704</v>
      </c>
      <c r="C11879" s="23">
        <v>46260.632638888899</v>
      </c>
      <c r="D11879" s="23">
        <v>46261.638888888898</v>
      </c>
      <c r="E11879" s="9" t="s">
        <v>212</v>
      </c>
      <c r="F11879" s="9" t="s">
        <v>188</v>
      </c>
      <c r="G11879" s="9" t="s">
        <v>213</v>
      </c>
      <c r="H11879" s="9" t="s">
        <v>163</v>
      </c>
      <c r="I11879" s="9" t="s">
        <v>250</v>
      </c>
      <c r="J11879" s="9" t="s">
        <v>1407</v>
      </c>
      <c r="K11879" s="9" t="s">
        <v>246</v>
      </c>
      <c r="L11879" s="9" t="s">
        <v>104</v>
      </c>
      <c r="M11879" s="9" t="s">
        <v>1426</v>
      </c>
      <c r="N11879" s="9" t="s">
        <v>197</v>
      </c>
      <c r="O11879" s="9" t="s">
        <v>176</v>
      </c>
      <c r="P11879" s="9" t="s">
        <v>228</v>
      </c>
      <c r="Q11879" s="9" t="s">
        <v>219</v>
      </c>
      <c r="R11879" s="9">
        <v>0</v>
      </c>
      <c r="S11879" s="9">
        <v>50</v>
      </c>
      <c r="T11879" s="9" t="s">
        <v>136</v>
      </c>
      <c r="U11879" s="9" t="s">
        <v>140</v>
      </c>
      <c r="V11879" s="9" t="s">
        <v>16576</v>
      </c>
      <c r="X11879" s="9">
        <f>INDEX(SLA_Policy!$D$2:$D$5,MATCH(F11879,SLA_Policy!$A$2:$A$5,0))</f>
        <v>72</v>
      </c>
      <c r="Y11879" s="9" t="str">
        <f>IF(E11879="Cancelled","Excluded",IF(D11879="",IF((SLA_Policy!$B$8-B11879)*24&gt;X11879,"Open - Breached","Open - On Track"),IF((D11879-B11879)*24&lt;=X11879,"Met","Breached")))</f>
        <v>Met</v>
      </c>
    </row>
    <row r="11880" spans="1:25" x14ac:dyDescent="0.25">
      <c r="A11880" s="9" t="s">
        <v>16642</v>
      </c>
      <c r="B11880" s="23">
        <v>46260.573611111096</v>
      </c>
      <c r="C11880" s="23">
        <v>46260.6069444444</v>
      </c>
      <c r="D11880" s="23">
        <v>46261.415972222203</v>
      </c>
      <c r="E11880" s="9" t="s">
        <v>212</v>
      </c>
      <c r="F11880" s="9" t="s">
        <v>189</v>
      </c>
      <c r="G11880" s="9" t="s">
        <v>213</v>
      </c>
      <c r="H11880" s="9" t="s">
        <v>165</v>
      </c>
      <c r="I11880" s="9" t="s">
        <v>567</v>
      </c>
      <c r="J11880" s="9" t="s">
        <v>1451</v>
      </c>
      <c r="K11880" s="9" t="s">
        <v>239</v>
      </c>
      <c r="L11880" s="9" t="s">
        <v>226</v>
      </c>
      <c r="M11880" s="9" t="s">
        <v>2456</v>
      </c>
      <c r="N11880" s="9" t="s">
        <v>196</v>
      </c>
      <c r="O11880" s="9" t="s">
        <v>116</v>
      </c>
      <c r="P11880" s="9" t="s">
        <v>574</v>
      </c>
      <c r="Q11880" s="9" t="s">
        <v>219</v>
      </c>
      <c r="R11880" s="9">
        <v>0</v>
      </c>
      <c r="S11880" s="9">
        <v>13</v>
      </c>
      <c r="U11880" s="9" t="s">
        <v>290</v>
      </c>
      <c r="W11880" s="9">
        <v>5</v>
      </c>
      <c r="X11880" s="9">
        <f>INDEX(SLA_Policy!$D$2:$D$5,MATCH(F11880,SLA_Policy!$A$2:$A$5,0))</f>
        <v>120</v>
      </c>
      <c r="Y11880" s="9" t="str">
        <f>IF(E11880="Cancelled","Excluded",IF(D11880="",IF((SLA_Policy!$B$8-B11880)*24&gt;X11880,"Open - Breached","Open - On Track"),IF((D11880-B11880)*24&lt;=X11880,"Met","Breached")))</f>
        <v>Met</v>
      </c>
    </row>
    <row r="11881" spans="1:25" x14ac:dyDescent="0.25">
      <c r="A11881" s="9" t="s">
        <v>16643</v>
      </c>
      <c r="B11881" s="23">
        <v>46260.578472222202</v>
      </c>
      <c r="C11881" s="23">
        <v>46260.579861111102</v>
      </c>
      <c r="D11881" s="23">
        <v>46261.545833333301</v>
      </c>
      <c r="E11881" s="9" t="s">
        <v>212</v>
      </c>
      <c r="F11881" s="9" t="s">
        <v>188</v>
      </c>
      <c r="G11881" s="9" t="s">
        <v>213</v>
      </c>
      <c r="H11881" s="9" t="s">
        <v>88</v>
      </c>
      <c r="I11881" s="9" t="s">
        <v>92</v>
      </c>
      <c r="J11881" s="9" t="s">
        <v>12235</v>
      </c>
      <c r="K11881" s="9" t="s">
        <v>215</v>
      </c>
      <c r="L11881" s="9" t="s">
        <v>216</v>
      </c>
      <c r="M11881" s="9" t="s">
        <v>2379</v>
      </c>
      <c r="N11881" s="9" t="s">
        <v>198</v>
      </c>
      <c r="O11881" s="9" t="s">
        <v>178</v>
      </c>
      <c r="P11881" s="9" t="s">
        <v>414</v>
      </c>
      <c r="Q11881" s="9" t="s">
        <v>219</v>
      </c>
      <c r="R11881" s="9">
        <v>0</v>
      </c>
      <c r="S11881" s="9">
        <v>17</v>
      </c>
      <c r="T11881" s="9" t="s">
        <v>322</v>
      </c>
      <c r="U11881" s="9" t="s">
        <v>661</v>
      </c>
      <c r="X11881" s="9">
        <f>INDEX(SLA_Policy!$D$2:$D$5,MATCH(F11881,SLA_Policy!$A$2:$A$5,0))</f>
        <v>72</v>
      </c>
      <c r="Y11881" s="9" t="str">
        <f>IF(E11881="Cancelled","Excluded",IF(D11881="",IF((SLA_Policy!$B$8-B11881)*24&gt;X11881,"Open - Breached","Open - On Track"),IF((D11881-B11881)*24&lt;=X11881,"Met","Breached")))</f>
        <v>Met</v>
      </c>
    </row>
    <row r="11882" spans="1:25" x14ac:dyDescent="0.25">
      <c r="A11882" s="9" t="s">
        <v>16644</v>
      </c>
      <c r="B11882" s="23">
        <v>46260.581250000003</v>
      </c>
      <c r="C11882" s="23">
        <v>46260.715277777803</v>
      </c>
      <c r="D11882" s="23">
        <v>46261.400694444397</v>
      </c>
      <c r="E11882" s="9" t="s">
        <v>212</v>
      </c>
      <c r="F11882" s="9" t="s">
        <v>189</v>
      </c>
      <c r="G11882" s="9" t="s">
        <v>213</v>
      </c>
      <c r="H11882" s="9" t="s">
        <v>167</v>
      </c>
      <c r="I11882" s="9" t="s">
        <v>684</v>
      </c>
      <c r="J11882" s="9" t="s">
        <v>16645</v>
      </c>
      <c r="K11882" s="9" t="s">
        <v>215</v>
      </c>
      <c r="L11882" s="9" t="s">
        <v>293</v>
      </c>
      <c r="M11882" s="9" t="s">
        <v>16646</v>
      </c>
      <c r="N11882" s="9" t="s">
        <v>196</v>
      </c>
      <c r="O11882" s="9" t="s">
        <v>176</v>
      </c>
      <c r="P11882" s="9" t="s">
        <v>330</v>
      </c>
      <c r="Q11882" s="9" t="s">
        <v>219</v>
      </c>
      <c r="R11882" s="9">
        <v>0</v>
      </c>
      <c r="S11882" s="9">
        <v>15</v>
      </c>
      <c r="U11882" s="9" t="s">
        <v>290</v>
      </c>
      <c r="X11882" s="9">
        <f>INDEX(SLA_Policy!$D$2:$D$5,MATCH(F11882,SLA_Policy!$A$2:$A$5,0))</f>
        <v>120</v>
      </c>
      <c r="Y11882" s="9" t="str">
        <f>IF(E11882="Cancelled","Excluded",IF(D11882="",IF((SLA_Policy!$B$8-B11882)*24&gt;X11882,"Open - Breached","Open - On Track"),IF((D11882-B11882)*24&lt;=X11882,"Met","Breached")))</f>
        <v>Met</v>
      </c>
    </row>
    <row r="11883" spans="1:25" x14ac:dyDescent="0.25">
      <c r="A11883" s="9" t="s">
        <v>16647</v>
      </c>
      <c r="B11883" s="23">
        <v>46260.587500000001</v>
      </c>
      <c r="C11883" s="23">
        <v>46260.608333333301</v>
      </c>
      <c r="D11883" s="23">
        <v>46261.326388888898</v>
      </c>
      <c r="E11883" s="9" t="s">
        <v>212</v>
      </c>
      <c r="F11883" s="9" t="s">
        <v>188</v>
      </c>
      <c r="G11883" s="9" t="s">
        <v>213</v>
      </c>
      <c r="H11883" s="9" t="s">
        <v>162</v>
      </c>
      <c r="I11883" s="9" t="s">
        <v>244</v>
      </c>
      <c r="J11883" s="9" t="s">
        <v>335</v>
      </c>
      <c r="K11883" s="9" t="s">
        <v>246</v>
      </c>
      <c r="L11883" s="9" t="s">
        <v>371</v>
      </c>
      <c r="M11883" s="9" t="s">
        <v>3449</v>
      </c>
      <c r="N11883" s="9" t="s">
        <v>196</v>
      </c>
      <c r="O11883" s="9" t="s">
        <v>116</v>
      </c>
      <c r="P11883" s="9" t="s">
        <v>218</v>
      </c>
      <c r="Q11883" s="9" t="s">
        <v>219</v>
      </c>
      <c r="R11883" s="9">
        <v>0</v>
      </c>
      <c r="S11883" s="9">
        <v>21</v>
      </c>
      <c r="U11883" s="9" t="s">
        <v>266</v>
      </c>
      <c r="W11883" s="9">
        <v>5</v>
      </c>
      <c r="X11883" s="9">
        <f>INDEX(SLA_Policy!$D$2:$D$5,MATCH(F11883,SLA_Policy!$A$2:$A$5,0))</f>
        <v>72</v>
      </c>
      <c r="Y11883" s="9" t="str">
        <f>IF(E11883="Cancelled","Excluded",IF(D11883="",IF((SLA_Policy!$B$8-B11883)*24&gt;X11883,"Open - Breached","Open - On Track"),IF((D11883-B11883)*24&lt;=X11883,"Met","Breached")))</f>
        <v>Met</v>
      </c>
    </row>
    <row r="11884" spans="1:25" x14ac:dyDescent="0.25">
      <c r="A11884" s="9" t="s">
        <v>16648</v>
      </c>
      <c r="B11884" s="23">
        <v>46260.602083333302</v>
      </c>
      <c r="C11884" s="23">
        <v>46260.677777777797</v>
      </c>
      <c r="D11884" s="23">
        <v>46261.397916666698</v>
      </c>
      <c r="E11884" s="9" t="s">
        <v>212</v>
      </c>
      <c r="F11884" s="9" t="s">
        <v>189</v>
      </c>
      <c r="G11884" s="9" t="s">
        <v>213</v>
      </c>
      <c r="H11884" s="9" t="s">
        <v>161</v>
      </c>
      <c r="I11884" s="9" t="s">
        <v>389</v>
      </c>
      <c r="J11884" s="9" t="s">
        <v>3024</v>
      </c>
      <c r="K11884" s="9" t="s">
        <v>246</v>
      </c>
      <c r="L11884" s="9" t="s">
        <v>226</v>
      </c>
      <c r="M11884" s="9" t="s">
        <v>1092</v>
      </c>
      <c r="N11884" s="9" t="s">
        <v>197</v>
      </c>
      <c r="O11884" s="9" t="s">
        <v>116</v>
      </c>
      <c r="P11884" s="9" t="s">
        <v>295</v>
      </c>
      <c r="Q11884" s="9" t="s">
        <v>219</v>
      </c>
      <c r="R11884" s="9">
        <v>0</v>
      </c>
      <c r="S11884" s="9">
        <v>3</v>
      </c>
      <c r="U11884" s="9" t="s">
        <v>290</v>
      </c>
      <c r="W11884" s="9">
        <v>5</v>
      </c>
      <c r="X11884" s="9">
        <f>INDEX(SLA_Policy!$D$2:$D$5,MATCH(F11884,SLA_Policy!$A$2:$A$5,0))</f>
        <v>120</v>
      </c>
      <c r="Y11884" s="9" t="str">
        <f>IF(E11884="Cancelled","Excluded",IF(D11884="",IF((SLA_Policy!$B$8-B11884)*24&gt;X11884,"Open - Breached","Open - On Track"),IF((D11884-B11884)*24&lt;=X11884,"Met","Breached")))</f>
        <v>Met</v>
      </c>
    </row>
    <row r="11885" spans="1:25" x14ac:dyDescent="0.25">
      <c r="A11885" s="9" t="s">
        <v>16649</v>
      </c>
      <c r="B11885" s="23">
        <v>46260.6118055556</v>
      </c>
      <c r="C11885" s="23">
        <v>46260.647916666698</v>
      </c>
      <c r="D11885" s="23">
        <v>46265.3659722222</v>
      </c>
      <c r="E11885" s="9" t="s">
        <v>212</v>
      </c>
      <c r="F11885" s="9" t="s">
        <v>189</v>
      </c>
      <c r="G11885" s="9" t="s">
        <v>236</v>
      </c>
      <c r="H11885" s="9" t="s">
        <v>161</v>
      </c>
      <c r="I11885" s="9" t="s">
        <v>482</v>
      </c>
      <c r="J11885" s="9" t="s">
        <v>14460</v>
      </c>
      <c r="K11885" s="9" t="s">
        <v>276</v>
      </c>
      <c r="L11885" s="9" t="s">
        <v>12094</v>
      </c>
      <c r="M11885" s="9" t="s">
        <v>12095</v>
      </c>
      <c r="N11885" s="9" t="s">
        <v>196</v>
      </c>
      <c r="O11885" s="9" t="s">
        <v>177</v>
      </c>
      <c r="P11885" s="9" t="s">
        <v>457</v>
      </c>
      <c r="Q11885" s="9" t="s">
        <v>219</v>
      </c>
      <c r="R11885" s="9">
        <v>0</v>
      </c>
      <c r="S11885" s="9">
        <v>17</v>
      </c>
      <c r="U11885" s="9" t="s">
        <v>242</v>
      </c>
      <c r="X11885" s="9">
        <f>INDEX(SLA_Policy!$D$2:$D$5,MATCH(F11885,SLA_Policy!$A$2:$A$5,0))</f>
        <v>120</v>
      </c>
      <c r="Y11885" s="9" t="str">
        <f>IF(E11885="Cancelled","Excluded",IF(D11885="",IF((SLA_Policy!$B$8-B11885)*24&gt;X11885,"Open - Breached","Open - On Track"),IF((D11885-B11885)*24&lt;=X11885,"Met","Breached")))</f>
        <v>Met</v>
      </c>
    </row>
    <row r="11886" spans="1:25" x14ac:dyDescent="0.25">
      <c r="A11886" s="9" t="s">
        <v>16650</v>
      </c>
      <c r="B11886" s="23">
        <v>46260.613194444399</v>
      </c>
      <c r="C11886" s="23">
        <v>46260.613888888904</v>
      </c>
      <c r="D11886" s="23">
        <v>46262.718055555597</v>
      </c>
      <c r="E11886" s="9" t="s">
        <v>212</v>
      </c>
      <c r="F11886" s="9" t="s">
        <v>189</v>
      </c>
      <c r="G11886" s="9" t="s">
        <v>236</v>
      </c>
      <c r="H11886" s="9" t="s">
        <v>161</v>
      </c>
      <c r="I11886" s="9" t="s">
        <v>505</v>
      </c>
      <c r="J11886" s="9" t="s">
        <v>16651</v>
      </c>
      <c r="K11886" s="9" t="s">
        <v>14602</v>
      </c>
      <c r="L11886" s="9" t="s">
        <v>12094</v>
      </c>
      <c r="M11886" s="9" t="s">
        <v>14744</v>
      </c>
      <c r="N11886" s="9" t="s">
        <v>198</v>
      </c>
      <c r="O11886" s="9" t="s">
        <v>182</v>
      </c>
      <c r="P11886" s="9" t="s">
        <v>120</v>
      </c>
      <c r="Q11886" s="9" t="s">
        <v>273</v>
      </c>
      <c r="R11886" s="9">
        <v>0</v>
      </c>
      <c r="S11886" s="9">
        <v>42</v>
      </c>
      <c r="U11886" s="9" t="s">
        <v>242</v>
      </c>
      <c r="W11886" s="9">
        <v>5</v>
      </c>
      <c r="X11886" s="9">
        <f>INDEX(SLA_Policy!$D$2:$D$5,MATCH(F11886,SLA_Policy!$A$2:$A$5,0))</f>
        <v>120</v>
      </c>
      <c r="Y11886" s="9" t="str">
        <f>IF(E11886="Cancelled","Excluded",IF(D11886="",IF((SLA_Policy!$B$8-B11886)*24&gt;X11886,"Open - Breached","Open - On Track"),IF((D11886-B11886)*24&lt;=X11886,"Met","Breached")))</f>
        <v>Met</v>
      </c>
    </row>
    <row r="11887" spans="1:25" x14ac:dyDescent="0.25">
      <c r="A11887" s="9" t="s">
        <v>16652</v>
      </c>
      <c r="B11887" s="23">
        <v>46260.621527777803</v>
      </c>
      <c r="C11887" s="23">
        <v>46260.641666666699</v>
      </c>
      <c r="D11887" s="23">
        <v>46261.372916666704</v>
      </c>
      <c r="E11887" s="9" t="s">
        <v>212</v>
      </c>
      <c r="F11887" s="9" t="s">
        <v>189</v>
      </c>
      <c r="G11887" s="9" t="s">
        <v>213</v>
      </c>
      <c r="H11887" s="9" t="s">
        <v>162</v>
      </c>
      <c r="I11887" s="9" t="s">
        <v>345</v>
      </c>
      <c r="J11887" s="9" t="s">
        <v>929</v>
      </c>
      <c r="K11887" s="9" t="s">
        <v>246</v>
      </c>
      <c r="L11887" s="9" t="s">
        <v>104</v>
      </c>
      <c r="M11887" s="9" t="s">
        <v>1398</v>
      </c>
      <c r="N11887" s="9" t="s">
        <v>200</v>
      </c>
      <c r="O11887" s="9" t="s">
        <v>116</v>
      </c>
      <c r="P11887" s="9" t="s">
        <v>234</v>
      </c>
      <c r="Q11887" s="9" t="s">
        <v>219</v>
      </c>
      <c r="R11887" s="9">
        <v>0</v>
      </c>
      <c r="S11887" s="9">
        <v>29</v>
      </c>
      <c r="U11887" s="9" t="s">
        <v>248</v>
      </c>
      <c r="X11887" s="9">
        <f>INDEX(SLA_Policy!$D$2:$D$5,MATCH(F11887,SLA_Policy!$A$2:$A$5,0))</f>
        <v>120</v>
      </c>
      <c r="Y11887" s="9" t="str">
        <f>IF(E11887="Cancelled","Excluded",IF(D11887="",IF((SLA_Policy!$B$8-B11887)*24&gt;X11887,"Open - Breached","Open - On Track"),IF((D11887-B11887)*24&lt;=X11887,"Met","Breached")))</f>
        <v>Met</v>
      </c>
    </row>
    <row r="11888" spans="1:25" x14ac:dyDescent="0.25">
      <c r="A11888" s="9" t="s">
        <v>16653</v>
      </c>
      <c r="B11888" s="23">
        <v>46260.627777777801</v>
      </c>
      <c r="C11888" s="23">
        <v>46260.631944444503</v>
      </c>
      <c r="D11888" s="23">
        <v>46262.322222222203</v>
      </c>
      <c r="E11888" s="9" t="s">
        <v>212</v>
      </c>
      <c r="F11888" s="9" t="s">
        <v>188</v>
      </c>
      <c r="G11888" s="9" t="s">
        <v>213</v>
      </c>
      <c r="H11888" s="9" t="s">
        <v>163</v>
      </c>
      <c r="I11888" s="9" t="s">
        <v>223</v>
      </c>
      <c r="J11888" s="9" t="s">
        <v>8976</v>
      </c>
      <c r="K11888" s="9" t="s">
        <v>246</v>
      </c>
      <c r="L11888" s="9" t="s">
        <v>104</v>
      </c>
      <c r="M11888" s="9" t="s">
        <v>1547</v>
      </c>
      <c r="N11888" s="9" t="s">
        <v>198</v>
      </c>
      <c r="O11888" s="9" t="s">
        <v>180</v>
      </c>
      <c r="P11888" s="9" t="s">
        <v>368</v>
      </c>
      <c r="Q11888" s="9" t="s">
        <v>219</v>
      </c>
      <c r="R11888" s="9">
        <v>0</v>
      </c>
      <c r="S11888" s="9">
        <v>43</v>
      </c>
      <c r="T11888" s="9" t="s">
        <v>229</v>
      </c>
      <c r="U11888" s="9" t="s">
        <v>230</v>
      </c>
      <c r="X11888" s="9">
        <f>INDEX(SLA_Policy!$D$2:$D$5,MATCH(F11888,SLA_Policy!$A$2:$A$5,0))</f>
        <v>72</v>
      </c>
      <c r="Y11888" s="9" t="str">
        <f>IF(E11888="Cancelled","Excluded",IF(D11888="",IF((SLA_Policy!$B$8-B11888)*24&gt;X11888,"Open - Breached","Open - On Track"),IF((D11888-B11888)*24&lt;=X11888,"Met","Breached")))</f>
        <v>Met</v>
      </c>
    </row>
    <row r="11889" spans="1:25" x14ac:dyDescent="0.25">
      <c r="A11889" s="9" t="s">
        <v>16654</v>
      </c>
      <c r="B11889" s="23">
        <v>46260.652777777803</v>
      </c>
      <c r="C11889" s="23">
        <v>46260.7055555556</v>
      </c>
      <c r="D11889" s="23">
        <v>46262.382638888899</v>
      </c>
      <c r="E11889" s="9" t="s">
        <v>212</v>
      </c>
      <c r="F11889" s="9" t="s">
        <v>188</v>
      </c>
      <c r="G11889" s="9" t="s">
        <v>213</v>
      </c>
      <c r="H11889" s="9" t="s">
        <v>163</v>
      </c>
      <c r="I11889" s="9" t="s">
        <v>250</v>
      </c>
      <c r="J11889" s="9" t="s">
        <v>10292</v>
      </c>
      <c r="K11889" s="9" t="s">
        <v>246</v>
      </c>
      <c r="L11889" s="9" t="s">
        <v>216</v>
      </c>
      <c r="M11889" s="9" t="s">
        <v>5003</v>
      </c>
      <c r="N11889" s="9" t="s">
        <v>197</v>
      </c>
      <c r="O11889" s="9" t="s">
        <v>176</v>
      </c>
      <c r="P11889" s="9" t="s">
        <v>253</v>
      </c>
      <c r="Q11889" s="9" t="s">
        <v>219</v>
      </c>
      <c r="R11889" s="9">
        <v>0</v>
      </c>
      <c r="S11889" s="9">
        <v>25</v>
      </c>
      <c r="T11889" s="9" t="s">
        <v>220</v>
      </c>
      <c r="U11889" s="9" t="s">
        <v>266</v>
      </c>
      <c r="W11889" s="9">
        <v>3</v>
      </c>
      <c r="X11889" s="9">
        <f>INDEX(SLA_Policy!$D$2:$D$5,MATCH(F11889,SLA_Policy!$A$2:$A$5,0))</f>
        <v>72</v>
      </c>
      <c r="Y11889" s="9" t="str">
        <f>IF(E11889="Cancelled","Excluded",IF(D11889="",IF((SLA_Policy!$B$8-B11889)*24&gt;X11889,"Open - Breached","Open - On Track"),IF((D11889-B11889)*24&lt;=X11889,"Met","Breached")))</f>
        <v>Met</v>
      </c>
    </row>
    <row r="11890" spans="1:25" x14ac:dyDescent="0.25">
      <c r="A11890" s="9" t="s">
        <v>16655</v>
      </c>
      <c r="B11890" s="23">
        <v>46260.655555555597</v>
      </c>
      <c r="C11890" s="23">
        <v>46260.6694444444</v>
      </c>
      <c r="D11890" s="23">
        <v>46274.534027777801</v>
      </c>
      <c r="E11890" s="9" t="s">
        <v>212</v>
      </c>
      <c r="F11890" s="9" t="s">
        <v>189</v>
      </c>
      <c r="G11890" s="9" t="s">
        <v>236</v>
      </c>
      <c r="H11890" s="9" t="s">
        <v>163</v>
      </c>
      <c r="I11890" s="9" t="s">
        <v>315</v>
      </c>
      <c r="J11890" s="9" t="s">
        <v>2607</v>
      </c>
      <c r="K11890" s="9" t="s">
        <v>215</v>
      </c>
      <c r="L11890" s="9" t="s">
        <v>216</v>
      </c>
      <c r="M11890" s="9" t="s">
        <v>7636</v>
      </c>
      <c r="N11890" s="9" t="s">
        <v>196</v>
      </c>
      <c r="O11890" s="9" t="s">
        <v>180</v>
      </c>
      <c r="P11890" s="9" t="s">
        <v>368</v>
      </c>
      <c r="Q11890" s="9" t="s">
        <v>219</v>
      </c>
      <c r="R11890" s="9">
        <v>0</v>
      </c>
      <c r="S11890" s="9">
        <v>205</v>
      </c>
      <c r="T11890" s="9" t="s">
        <v>136</v>
      </c>
      <c r="U11890" s="9" t="s">
        <v>242</v>
      </c>
      <c r="X11890" s="9">
        <f>INDEX(SLA_Policy!$D$2:$D$5,MATCH(F11890,SLA_Policy!$A$2:$A$5,0))</f>
        <v>120</v>
      </c>
      <c r="Y11890" s="9" t="str">
        <f>IF(E11890="Cancelled","Excluded",IF(D11890="",IF((SLA_Policy!$B$8-B11890)*24&gt;X11890,"Open - Breached","Open - On Track"),IF((D11890-B11890)*24&lt;=X11890,"Met","Breached")))</f>
        <v>Breached</v>
      </c>
    </row>
    <row r="11891" spans="1:25" x14ac:dyDescent="0.25">
      <c r="A11891" s="9" t="s">
        <v>16656</v>
      </c>
      <c r="B11891" s="23">
        <v>46260.659722222197</v>
      </c>
      <c r="C11891" s="23">
        <v>46260.691666666702</v>
      </c>
      <c r="D11891" s="23">
        <v>46261.3881944444</v>
      </c>
      <c r="E11891" s="9" t="s">
        <v>212</v>
      </c>
      <c r="F11891" s="9" t="s">
        <v>188</v>
      </c>
      <c r="G11891" s="9" t="s">
        <v>236</v>
      </c>
      <c r="H11891" s="9" t="s">
        <v>164</v>
      </c>
      <c r="I11891" s="9" t="s">
        <v>421</v>
      </c>
      <c r="J11891" s="9" t="s">
        <v>902</v>
      </c>
      <c r="K11891" s="9" t="s">
        <v>239</v>
      </c>
      <c r="L11891" s="9" t="s">
        <v>216</v>
      </c>
      <c r="M11891" s="9" t="s">
        <v>2030</v>
      </c>
      <c r="N11891" s="9" t="s">
        <v>196</v>
      </c>
      <c r="O11891" s="9" t="s">
        <v>180</v>
      </c>
      <c r="P11891" s="9" t="s">
        <v>278</v>
      </c>
      <c r="Q11891" s="9" t="s">
        <v>219</v>
      </c>
      <c r="R11891" s="9">
        <v>0</v>
      </c>
      <c r="S11891" s="9">
        <v>29</v>
      </c>
      <c r="T11891" s="9" t="s">
        <v>343</v>
      </c>
      <c r="U11891" s="9" t="s">
        <v>242</v>
      </c>
      <c r="X11891" s="9">
        <f>INDEX(SLA_Policy!$D$2:$D$5,MATCH(F11891,SLA_Policy!$A$2:$A$5,0))</f>
        <v>72</v>
      </c>
      <c r="Y11891" s="9" t="str">
        <f>IF(E11891="Cancelled","Excluded",IF(D11891="",IF((SLA_Policy!$B$8-B11891)*24&gt;X11891,"Open - Breached","Open - On Track"),IF((D11891-B11891)*24&lt;=X11891,"Met","Breached")))</f>
        <v>Met</v>
      </c>
    </row>
    <row r="11892" spans="1:25" x14ac:dyDescent="0.25">
      <c r="A11892" s="9" t="s">
        <v>16657</v>
      </c>
      <c r="B11892" s="23">
        <v>46260.661805555603</v>
      </c>
      <c r="C11892" s="23">
        <v>46260.663888888899</v>
      </c>
      <c r="D11892" s="23">
        <v>46260.675000000003</v>
      </c>
      <c r="E11892" s="9" t="s">
        <v>212</v>
      </c>
      <c r="F11892" s="9" t="s">
        <v>188</v>
      </c>
      <c r="G11892" s="9" t="s">
        <v>213</v>
      </c>
      <c r="H11892" s="9" t="s">
        <v>161</v>
      </c>
      <c r="I11892" s="9" t="s">
        <v>389</v>
      </c>
      <c r="J11892" s="9" t="s">
        <v>2880</v>
      </c>
      <c r="K11892" s="9" t="s">
        <v>215</v>
      </c>
      <c r="L11892" s="9" t="s">
        <v>216</v>
      </c>
      <c r="M11892" s="9" t="s">
        <v>5541</v>
      </c>
      <c r="N11892" s="9" t="s">
        <v>198</v>
      </c>
      <c r="O11892" s="9" t="s">
        <v>116</v>
      </c>
      <c r="P11892" s="9" t="s">
        <v>342</v>
      </c>
      <c r="Q11892" s="9" t="s">
        <v>219</v>
      </c>
      <c r="R11892" s="9">
        <v>0</v>
      </c>
      <c r="S11892" s="9">
        <v>8</v>
      </c>
      <c r="U11892" s="9" t="s">
        <v>266</v>
      </c>
      <c r="W11892" s="9">
        <v>5</v>
      </c>
      <c r="X11892" s="9">
        <f>INDEX(SLA_Policy!$D$2:$D$5,MATCH(F11892,SLA_Policy!$A$2:$A$5,0))</f>
        <v>72</v>
      </c>
      <c r="Y11892" s="9" t="str">
        <f>IF(E11892="Cancelled","Excluded",IF(D11892="",IF((SLA_Policy!$B$8-B11892)*24&gt;X11892,"Open - Breached","Open - On Track"),IF((D11892-B11892)*24&lt;=X11892,"Met","Breached")))</f>
        <v>Met</v>
      </c>
    </row>
    <row r="11893" spans="1:25" x14ac:dyDescent="0.25">
      <c r="A11893" s="9" t="s">
        <v>16658</v>
      </c>
      <c r="B11893" s="23">
        <v>46260.688194444498</v>
      </c>
      <c r="C11893" s="23">
        <v>46260.7006944444</v>
      </c>
      <c r="D11893" s="23">
        <v>46260.721527777801</v>
      </c>
      <c r="E11893" s="9" t="s">
        <v>212</v>
      </c>
      <c r="F11893" s="9" t="s">
        <v>188</v>
      </c>
      <c r="G11893" s="9" t="s">
        <v>213</v>
      </c>
      <c r="H11893" s="9" t="s">
        <v>161</v>
      </c>
      <c r="I11893" s="9" t="s">
        <v>454</v>
      </c>
      <c r="J11893" s="9" t="s">
        <v>455</v>
      </c>
      <c r="K11893" s="9" t="s">
        <v>246</v>
      </c>
      <c r="L11893" s="9" t="s">
        <v>311</v>
      </c>
      <c r="M11893" s="9" t="s">
        <v>2613</v>
      </c>
      <c r="N11893" s="9" t="s">
        <v>200</v>
      </c>
      <c r="O11893" s="9" t="s">
        <v>177</v>
      </c>
      <c r="P11893" s="9" t="s">
        <v>300</v>
      </c>
      <c r="Q11893" s="9" t="s">
        <v>219</v>
      </c>
      <c r="R11893" s="9">
        <v>0</v>
      </c>
      <c r="S11893" s="9">
        <v>5</v>
      </c>
      <c r="U11893" s="9" t="s">
        <v>266</v>
      </c>
      <c r="X11893" s="9">
        <f>INDEX(SLA_Policy!$D$2:$D$5,MATCH(F11893,SLA_Policy!$A$2:$A$5,0))</f>
        <v>72</v>
      </c>
      <c r="Y11893" s="9" t="str">
        <f>IF(E11893="Cancelled","Excluded",IF(D11893="",IF((SLA_Policy!$B$8-B11893)*24&gt;X11893,"Open - Breached","Open - On Track"),IF((D11893-B11893)*24&lt;=X11893,"Met","Breached")))</f>
        <v>Met</v>
      </c>
    </row>
    <row r="11894" spans="1:25" x14ac:dyDescent="0.25">
      <c r="A11894" s="9" t="s">
        <v>16659</v>
      </c>
      <c r="B11894" s="23">
        <v>46260.813194444498</v>
      </c>
      <c r="C11894" s="23">
        <v>46261.2993055556</v>
      </c>
      <c r="D11894" s="23">
        <v>46262.338194444397</v>
      </c>
      <c r="E11894" s="9" t="s">
        <v>212</v>
      </c>
      <c r="F11894" s="9" t="s">
        <v>188</v>
      </c>
      <c r="G11894" s="9" t="s">
        <v>213</v>
      </c>
      <c r="H11894" s="9" t="s">
        <v>88</v>
      </c>
      <c r="I11894" s="9" t="s">
        <v>354</v>
      </c>
      <c r="J11894" s="9" t="s">
        <v>1799</v>
      </c>
      <c r="K11894" s="9" t="s">
        <v>246</v>
      </c>
      <c r="L11894" s="9" t="s">
        <v>226</v>
      </c>
      <c r="M11894" s="9" t="s">
        <v>890</v>
      </c>
      <c r="N11894" s="9" t="s">
        <v>200</v>
      </c>
      <c r="O11894" s="9" t="s">
        <v>180</v>
      </c>
      <c r="P11894" s="9" t="s">
        <v>368</v>
      </c>
      <c r="Q11894" s="9" t="s">
        <v>219</v>
      </c>
      <c r="R11894" s="9">
        <v>1</v>
      </c>
      <c r="S11894" s="9">
        <v>83</v>
      </c>
      <c r="T11894" s="9" t="s">
        <v>220</v>
      </c>
      <c r="U11894" s="9" t="s">
        <v>266</v>
      </c>
      <c r="X11894" s="9">
        <f>INDEX(SLA_Policy!$D$2:$D$5,MATCH(F11894,SLA_Policy!$A$2:$A$5,0))</f>
        <v>72</v>
      </c>
      <c r="Y11894" s="9" t="str">
        <f>IF(E11894="Cancelled","Excluded",IF(D11894="",IF((SLA_Policy!$B$8-B11894)*24&gt;X11894,"Open - Breached","Open - On Track"),IF((D11894-B11894)*24&lt;=X11894,"Met","Breached")))</f>
        <v>Met</v>
      </c>
    </row>
    <row r="11895" spans="1:25" x14ac:dyDescent="0.25">
      <c r="A11895" s="9" t="s">
        <v>16660</v>
      </c>
      <c r="B11895" s="23">
        <v>46260.814583333296</v>
      </c>
      <c r="C11895" s="23">
        <v>46261.343055555597</v>
      </c>
      <c r="D11895" s="23">
        <v>46262.368055555598</v>
      </c>
      <c r="E11895" s="9" t="s">
        <v>212</v>
      </c>
      <c r="F11895" s="9" t="s">
        <v>188</v>
      </c>
      <c r="G11895" s="9" t="s">
        <v>213</v>
      </c>
      <c r="H11895" s="9" t="s">
        <v>163</v>
      </c>
      <c r="I11895" s="9" t="s">
        <v>405</v>
      </c>
      <c r="J11895" s="9" t="s">
        <v>1704</v>
      </c>
      <c r="K11895" s="9" t="s">
        <v>246</v>
      </c>
      <c r="L11895" s="9" t="s">
        <v>104</v>
      </c>
      <c r="M11895" s="9" t="s">
        <v>1426</v>
      </c>
      <c r="N11895" s="9" t="s">
        <v>196</v>
      </c>
      <c r="O11895" s="9" t="s">
        <v>176</v>
      </c>
      <c r="P11895" s="9" t="s">
        <v>503</v>
      </c>
      <c r="Q11895" s="9" t="s">
        <v>219</v>
      </c>
      <c r="R11895" s="9">
        <v>0</v>
      </c>
      <c r="S11895" s="9">
        <v>8</v>
      </c>
      <c r="U11895" s="9" t="s">
        <v>230</v>
      </c>
      <c r="X11895" s="9">
        <f>INDEX(SLA_Policy!$D$2:$D$5,MATCH(F11895,SLA_Policy!$A$2:$A$5,0))</f>
        <v>72</v>
      </c>
      <c r="Y11895" s="9" t="str">
        <f>IF(E11895="Cancelled","Excluded",IF(D11895="",IF((SLA_Policy!$B$8-B11895)*24&gt;X11895,"Open - Breached","Open - On Track"),IF((D11895-B11895)*24&lt;=X11895,"Met","Breached")))</f>
        <v>Met</v>
      </c>
    </row>
    <row r="11896" spans="1:25" x14ac:dyDescent="0.25">
      <c r="A11896" s="9" t="s">
        <v>16661</v>
      </c>
      <c r="B11896" s="23">
        <v>46260.878472222197</v>
      </c>
      <c r="C11896" s="23">
        <v>46261.346527777801</v>
      </c>
      <c r="D11896" s="23">
        <v>46261.365277777797</v>
      </c>
      <c r="E11896" s="9" t="s">
        <v>212</v>
      </c>
      <c r="F11896" s="9" t="s">
        <v>188</v>
      </c>
      <c r="G11896" s="9" t="s">
        <v>236</v>
      </c>
      <c r="H11896" s="9" t="s">
        <v>161</v>
      </c>
      <c r="I11896" s="9" t="s">
        <v>482</v>
      </c>
      <c r="J11896" s="9" t="s">
        <v>1168</v>
      </c>
      <c r="K11896" s="9" t="s">
        <v>246</v>
      </c>
      <c r="L11896" s="9" t="s">
        <v>226</v>
      </c>
      <c r="M11896" s="9" t="s">
        <v>1873</v>
      </c>
      <c r="N11896" s="9" t="s">
        <v>196</v>
      </c>
      <c r="O11896" s="9" t="s">
        <v>177</v>
      </c>
      <c r="P11896" s="9" t="s">
        <v>457</v>
      </c>
      <c r="Q11896" s="9" t="s">
        <v>219</v>
      </c>
      <c r="R11896" s="9">
        <v>0</v>
      </c>
      <c r="S11896" s="9">
        <v>46</v>
      </c>
      <c r="U11896" s="9" t="s">
        <v>242</v>
      </c>
      <c r="X11896" s="9">
        <f>INDEX(SLA_Policy!$D$2:$D$5,MATCH(F11896,SLA_Policy!$A$2:$A$5,0))</f>
        <v>72</v>
      </c>
      <c r="Y11896" s="9" t="str">
        <f>IF(E11896="Cancelled","Excluded",IF(D11896="",IF((SLA_Policy!$B$8-B11896)*24&gt;X11896,"Open - Breached","Open - On Track"),IF((D11896-B11896)*24&lt;=X11896,"Met","Breached")))</f>
        <v>Met</v>
      </c>
    </row>
    <row r="11897" spans="1:25" x14ac:dyDescent="0.25">
      <c r="A11897" s="9" t="s">
        <v>16662</v>
      </c>
      <c r="B11897" s="23">
        <v>46261.103472222203</v>
      </c>
      <c r="C11897" s="23">
        <v>46261.374305555597</v>
      </c>
      <c r="D11897" s="23">
        <v>46261.402777777803</v>
      </c>
      <c r="E11897" s="9" t="s">
        <v>212</v>
      </c>
      <c r="F11897" s="9" t="s">
        <v>187</v>
      </c>
      <c r="G11897" s="9" t="s">
        <v>213</v>
      </c>
      <c r="H11897" s="9" t="s">
        <v>166</v>
      </c>
      <c r="I11897" s="9" t="s">
        <v>398</v>
      </c>
      <c r="J11897" s="9" t="s">
        <v>1013</v>
      </c>
      <c r="K11897" s="9" t="s">
        <v>239</v>
      </c>
      <c r="L11897" s="9" t="s">
        <v>307</v>
      </c>
      <c r="M11897" s="9" t="s">
        <v>2497</v>
      </c>
      <c r="N11897" s="9" t="s">
        <v>196</v>
      </c>
      <c r="O11897" s="9" t="s">
        <v>181</v>
      </c>
      <c r="P11897" s="9" t="s">
        <v>445</v>
      </c>
      <c r="Q11897" s="9" t="s">
        <v>273</v>
      </c>
      <c r="R11897" s="9">
        <v>0</v>
      </c>
      <c r="S11897" s="9">
        <v>72</v>
      </c>
      <c r="U11897" s="9" t="s">
        <v>290</v>
      </c>
      <c r="W11897" s="9">
        <v>4</v>
      </c>
      <c r="X11897" s="9">
        <f>INDEX(SLA_Policy!$D$2:$D$5,MATCH(F11897,SLA_Policy!$A$2:$A$5,0))</f>
        <v>8</v>
      </c>
      <c r="Y11897" s="9" t="str">
        <f>IF(E11897="Cancelled","Excluded",IF(D11897="",IF((SLA_Policy!$B$8-B11897)*24&gt;X11897,"Open - Breached","Open - On Track"),IF((D11897-B11897)*24&lt;=X11897,"Met","Breached")))</f>
        <v>Met</v>
      </c>
    </row>
    <row r="11898" spans="1:25" x14ac:dyDescent="0.25">
      <c r="A11898" s="9" t="s">
        <v>16663</v>
      </c>
      <c r="B11898" s="23">
        <v>46261.292361111096</v>
      </c>
      <c r="C11898" s="23">
        <v>46261.297222222202</v>
      </c>
      <c r="D11898" s="23">
        <v>46261.373611111099</v>
      </c>
      <c r="E11898" s="9" t="s">
        <v>212</v>
      </c>
      <c r="F11898" s="9" t="s">
        <v>188</v>
      </c>
      <c r="G11898" s="9" t="s">
        <v>213</v>
      </c>
      <c r="H11898" s="9" t="s">
        <v>162</v>
      </c>
      <c r="I11898" s="9" t="s">
        <v>244</v>
      </c>
      <c r="J11898" s="9" t="s">
        <v>1753</v>
      </c>
      <c r="K11898" s="9" t="s">
        <v>246</v>
      </c>
      <c r="L11898" s="9" t="s">
        <v>104</v>
      </c>
      <c r="M11898" s="9" t="s">
        <v>3507</v>
      </c>
      <c r="N11898" s="9" t="s">
        <v>199</v>
      </c>
      <c r="O11898" s="9" t="s">
        <v>116</v>
      </c>
      <c r="P11898" s="9" t="s">
        <v>590</v>
      </c>
      <c r="Q11898" s="9" t="s">
        <v>219</v>
      </c>
      <c r="R11898" s="9">
        <v>0</v>
      </c>
      <c r="S11898" s="9">
        <v>28</v>
      </c>
      <c r="U11898" s="9" t="s">
        <v>248</v>
      </c>
      <c r="X11898" s="9">
        <f>INDEX(SLA_Policy!$D$2:$D$5,MATCH(F11898,SLA_Policy!$A$2:$A$5,0))</f>
        <v>72</v>
      </c>
      <c r="Y11898" s="9" t="str">
        <f>IF(E11898="Cancelled","Excluded",IF(D11898="",IF((SLA_Policy!$B$8-B11898)*24&gt;X11898,"Open - Breached","Open - On Track"),IF((D11898-B11898)*24&lt;=X11898,"Met","Breached")))</f>
        <v>Met</v>
      </c>
    </row>
    <row r="11899" spans="1:25" x14ac:dyDescent="0.25">
      <c r="A11899" s="9" t="s">
        <v>16664</v>
      </c>
      <c r="B11899" s="23">
        <v>46261.293055555601</v>
      </c>
      <c r="C11899" s="23">
        <v>46261.3034722222</v>
      </c>
      <c r="D11899" s="23">
        <v>46265.332638888904</v>
      </c>
      <c r="E11899" s="9" t="s">
        <v>212</v>
      </c>
      <c r="F11899" s="9" t="s">
        <v>188</v>
      </c>
      <c r="G11899" s="9" t="s">
        <v>213</v>
      </c>
      <c r="H11899" s="9" t="s">
        <v>88</v>
      </c>
      <c r="I11899" s="9" t="s">
        <v>92</v>
      </c>
      <c r="J11899" s="9" t="s">
        <v>413</v>
      </c>
      <c r="K11899" s="9" t="s">
        <v>303</v>
      </c>
      <c r="L11899" s="9" t="s">
        <v>270</v>
      </c>
      <c r="M11899" s="9" t="s">
        <v>3887</v>
      </c>
      <c r="N11899" s="9" t="s">
        <v>196</v>
      </c>
      <c r="O11899" s="9" t="s">
        <v>178</v>
      </c>
      <c r="P11899" s="9" t="s">
        <v>321</v>
      </c>
      <c r="Q11899" s="9" t="s">
        <v>219</v>
      </c>
      <c r="R11899" s="9">
        <v>0</v>
      </c>
      <c r="S11899" s="9">
        <v>36</v>
      </c>
      <c r="T11899" s="9" t="s">
        <v>220</v>
      </c>
      <c r="U11899" s="9" t="s">
        <v>266</v>
      </c>
      <c r="W11899" s="9">
        <v>3</v>
      </c>
      <c r="X11899" s="9">
        <f>INDEX(SLA_Policy!$D$2:$D$5,MATCH(F11899,SLA_Policy!$A$2:$A$5,0))</f>
        <v>72</v>
      </c>
      <c r="Y11899" s="9" t="str">
        <f>IF(E11899="Cancelled","Excluded",IF(D11899="",IF((SLA_Policy!$B$8-B11899)*24&gt;X11899,"Open - Breached","Open - On Track"),IF((D11899-B11899)*24&lt;=X11899,"Met","Breached")))</f>
        <v>Breached</v>
      </c>
    </row>
    <row r="11900" spans="1:25" x14ac:dyDescent="0.25">
      <c r="A11900" s="9" t="s">
        <v>16665</v>
      </c>
      <c r="B11900" s="23">
        <v>46261.298611111102</v>
      </c>
      <c r="C11900" s="23">
        <v>46261.300694444399</v>
      </c>
      <c r="D11900" s="23">
        <v>46261.653472222199</v>
      </c>
      <c r="E11900" s="9" t="s">
        <v>212</v>
      </c>
      <c r="F11900" s="9" t="s">
        <v>188</v>
      </c>
      <c r="G11900" s="9" t="s">
        <v>213</v>
      </c>
      <c r="H11900" s="9" t="s">
        <v>88</v>
      </c>
      <c r="I11900" s="9" t="s">
        <v>92</v>
      </c>
      <c r="J11900" s="9" t="s">
        <v>7999</v>
      </c>
      <c r="K11900" s="9" t="s">
        <v>215</v>
      </c>
      <c r="L11900" s="9" t="s">
        <v>216</v>
      </c>
      <c r="M11900" s="9" t="s">
        <v>9290</v>
      </c>
      <c r="N11900" s="9" t="s">
        <v>198</v>
      </c>
      <c r="O11900" s="9" t="s">
        <v>178</v>
      </c>
      <c r="P11900" s="9" t="s">
        <v>414</v>
      </c>
      <c r="Q11900" s="9" t="s">
        <v>219</v>
      </c>
      <c r="R11900" s="9">
        <v>0</v>
      </c>
      <c r="S11900" s="9">
        <v>17</v>
      </c>
      <c r="T11900" s="9" t="s">
        <v>136</v>
      </c>
      <c r="U11900" s="9" t="s">
        <v>661</v>
      </c>
      <c r="W11900" s="9">
        <v>5</v>
      </c>
      <c r="X11900" s="9">
        <f>INDEX(SLA_Policy!$D$2:$D$5,MATCH(F11900,SLA_Policy!$A$2:$A$5,0))</f>
        <v>72</v>
      </c>
      <c r="Y11900" s="9" t="str">
        <f>IF(E11900="Cancelled","Excluded",IF(D11900="",IF((SLA_Policy!$B$8-B11900)*24&gt;X11900,"Open - Breached","Open - On Track"),IF((D11900-B11900)*24&lt;=X11900,"Met","Breached")))</f>
        <v>Met</v>
      </c>
    </row>
    <row r="11901" spans="1:25" x14ac:dyDescent="0.25">
      <c r="A11901" s="9" t="s">
        <v>16666</v>
      </c>
      <c r="B11901" s="23">
        <v>46261.311111111099</v>
      </c>
      <c r="C11901" s="23">
        <v>46261.366666666698</v>
      </c>
      <c r="D11901" s="23">
        <v>46265.4152777778</v>
      </c>
      <c r="E11901" s="9" t="s">
        <v>212</v>
      </c>
      <c r="F11901" s="9" t="s">
        <v>189</v>
      </c>
      <c r="G11901" s="9" t="s">
        <v>236</v>
      </c>
      <c r="H11901" s="9" t="s">
        <v>164</v>
      </c>
      <c r="I11901" s="9" t="s">
        <v>421</v>
      </c>
      <c r="J11901" s="9" t="s">
        <v>1858</v>
      </c>
      <c r="K11901" s="9" t="s">
        <v>246</v>
      </c>
      <c r="L11901" s="9" t="s">
        <v>104</v>
      </c>
      <c r="M11901" s="9" t="s">
        <v>2889</v>
      </c>
      <c r="N11901" s="9" t="s">
        <v>196</v>
      </c>
      <c r="O11901" s="9" t="s">
        <v>180</v>
      </c>
      <c r="P11901" s="9" t="s">
        <v>318</v>
      </c>
      <c r="Q11901" s="9" t="s">
        <v>219</v>
      </c>
      <c r="R11901" s="9">
        <v>0</v>
      </c>
      <c r="S11901" s="9">
        <v>16</v>
      </c>
      <c r="T11901" s="9" t="s">
        <v>343</v>
      </c>
      <c r="U11901" s="9" t="s">
        <v>242</v>
      </c>
      <c r="W11901" s="9">
        <v>3</v>
      </c>
      <c r="X11901" s="9">
        <f>INDEX(SLA_Policy!$D$2:$D$5,MATCH(F11901,SLA_Policy!$A$2:$A$5,0))</f>
        <v>120</v>
      </c>
      <c r="Y11901" s="9" t="str">
        <f>IF(E11901="Cancelled","Excluded",IF(D11901="",IF((SLA_Policy!$B$8-B11901)*24&gt;X11901,"Open - Breached","Open - On Track"),IF((D11901-B11901)*24&lt;=X11901,"Met","Breached")))</f>
        <v>Met</v>
      </c>
    </row>
    <row r="11902" spans="1:25" x14ac:dyDescent="0.25">
      <c r="A11902" s="9" t="s">
        <v>16667</v>
      </c>
      <c r="B11902" s="23">
        <v>46261.336111111101</v>
      </c>
      <c r="C11902" s="23">
        <v>46261.363888888904</v>
      </c>
      <c r="D11902" s="23">
        <v>46261.738888888904</v>
      </c>
      <c r="E11902" s="9" t="s">
        <v>212</v>
      </c>
      <c r="F11902" s="9" t="s">
        <v>188</v>
      </c>
      <c r="G11902" s="9" t="s">
        <v>213</v>
      </c>
      <c r="H11902" s="9" t="s">
        <v>88</v>
      </c>
      <c r="I11902" s="9" t="s">
        <v>92</v>
      </c>
      <c r="J11902" s="9" t="s">
        <v>5768</v>
      </c>
      <c r="K11902" s="9" t="s">
        <v>246</v>
      </c>
      <c r="L11902" s="9" t="s">
        <v>371</v>
      </c>
      <c r="M11902" s="9" t="s">
        <v>2222</v>
      </c>
      <c r="N11902" s="9" t="s">
        <v>196</v>
      </c>
      <c r="O11902" s="9" t="s">
        <v>178</v>
      </c>
      <c r="P11902" s="9" t="s">
        <v>321</v>
      </c>
      <c r="Q11902" s="9" t="s">
        <v>219</v>
      </c>
      <c r="R11902" s="9">
        <v>0</v>
      </c>
      <c r="S11902" s="9">
        <v>14</v>
      </c>
      <c r="T11902" s="9" t="s">
        <v>136</v>
      </c>
      <c r="U11902" s="9" t="s">
        <v>221</v>
      </c>
      <c r="X11902" s="9">
        <f>INDEX(SLA_Policy!$D$2:$D$5,MATCH(F11902,SLA_Policy!$A$2:$A$5,0))</f>
        <v>72</v>
      </c>
      <c r="Y11902" s="9" t="str">
        <f>IF(E11902="Cancelled","Excluded",IF(D11902="",IF((SLA_Policy!$B$8-B11902)*24&gt;X11902,"Open - Breached","Open - On Track"),IF((D11902-B11902)*24&lt;=X11902,"Met","Breached")))</f>
        <v>Met</v>
      </c>
    </row>
    <row r="11903" spans="1:25" x14ac:dyDescent="0.25">
      <c r="A11903" s="9" t="s">
        <v>16668</v>
      </c>
      <c r="B11903" s="23">
        <v>46261.336111111101</v>
      </c>
      <c r="C11903" s="23">
        <v>46261.474305555603</v>
      </c>
      <c r="E11903" s="9" t="s">
        <v>649</v>
      </c>
      <c r="F11903" s="9" t="s">
        <v>189</v>
      </c>
      <c r="G11903" s="9" t="s">
        <v>213</v>
      </c>
      <c r="H11903" s="9" t="s">
        <v>165</v>
      </c>
      <c r="I11903" s="9" t="s">
        <v>567</v>
      </c>
      <c r="J11903" s="9" t="s">
        <v>16669</v>
      </c>
      <c r="K11903" s="9" t="s">
        <v>246</v>
      </c>
      <c r="L11903" s="9" t="s">
        <v>226</v>
      </c>
      <c r="M11903" s="9" t="s">
        <v>2395</v>
      </c>
      <c r="N11903" s="9" t="s">
        <v>196</v>
      </c>
      <c r="O11903" s="9" t="s">
        <v>176</v>
      </c>
      <c r="P11903" s="9" t="s">
        <v>570</v>
      </c>
      <c r="Q11903" s="9" t="s">
        <v>219</v>
      </c>
      <c r="R11903" s="9">
        <v>0</v>
      </c>
      <c r="S11903" s="9">
        <v>4</v>
      </c>
      <c r="X11903" s="9">
        <f>INDEX(SLA_Policy!$D$2:$D$5,MATCH(F11903,SLA_Policy!$A$2:$A$5,0))</f>
        <v>120</v>
      </c>
      <c r="Y11903" s="9" t="str">
        <f>IF(E11903="Cancelled","Excluded",IF(D11903="",IF((SLA_Policy!$B$8-B11903)*24&gt;X11903,"Open - Breached","Open - On Track"),IF((D11903-B11903)*24&lt;=X11903,"Met","Breached")))</f>
        <v>Excluded</v>
      </c>
    </row>
    <row r="11904" spans="1:25" x14ac:dyDescent="0.25">
      <c r="A11904" s="9" t="s">
        <v>16670</v>
      </c>
      <c r="B11904" s="23">
        <v>46261.345833333296</v>
      </c>
      <c r="C11904" s="23">
        <v>46261.7097222222</v>
      </c>
      <c r="D11904" s="23">
        <v>46273.327777777798</v>
      </c>
      <c r="E11904" s="9" t="s">
        <v>212</v>
      </c>
      <c r="F11904" s="9" t="s">
        <v>189</v>
      </c>
      <c r="G11904" s="9" t="s">
        <v>236</v>
      </c>
      <c r="H11904" s="9" t="s">
        <v>163</v>
      </c>
      <c r="I11904" s="9" t="s">
        <v>315</v>
      </c>
      <c r="J11904" s="9" t="s">
        <v>5091</v>
      </c>
      <c r="K11904" s="9" t="s">
        <v>262</v>
      </c>
      <c r="L11904" s="9" t="s">
        <v>216</v>
      </c>
      <c r="M11904" s="9" t="s">
        <v>507</v>
      </c>
      <c r="N11904" s="9" t="s">
        <v>196</v>
      </c>
      <c r="O11904" s="9" t="s">
        <v>180</v>
      </c>
      <c r="P11904" s="9" t="s">
        <v>368</v>
      </c>
      <c r="Q11904" s="9" t="s">
        <v>219</v>
      </c>
      <c r="R11904" s="9">
        <v>0</v>
      </c>
      <c r="S11904" s="9">
        <v>48</v>
      </c>
      <c r="T11904" s="9" t="s">
        <v>229</v>
      </c>
      <c r="U11904" s="9" t="s">
        <v>242</v>
      </c>
      <c r="X11904" s="9">
        <f>INDEX(SLA_Policy!$D$2:$D$5,MATCH(F11904,SLA_Policy!$A$2:$A$5,0))</f>
        <v>120</v>
      </c>
      <c r="Y11904" s="9" t="str">
        <f>IF(E11904="Cancelled","Excluded",IF(D11904="",IF((SLA_Policy!$B$8-B11904)*24&gt;X11904,"Open - Breached","Open - On Track"),IF((D11904-B11904)*24&lt;=X11904,"Met","Breached")))</f>
        <v>Breached</v>
      </c>
    </row>
    <row r="11905" spans="1:25" x14ac:dyDescent="0.25">
      <c r="A11905" s="9" t="s">
        <v>16671</v>
      </c>
      <c r="B11905" s="23">
        <v>46261.354166666701</v>
      </c>
      <c r="C11905" s="23">
        <v>46261.361111111102</v>
      </c>
      <c r="D11905" s="23">
        <v>46262.370833333298</v>
      </c>
      <c r="E11905" s="9" t="s">
        <v>212</v>
      </c>
      <c r="F11905" s="9" t="s">
        <v>188</v>
      </c>
      <c r="G11905" s="9" t="s">
        <v>213</v>
      </c>
      <c r="H11905" s="9" t="s">
        <v>163</v>
      </c>
      <c r="I11905" s="9" t="s">
        <v>405</v>
      </c>
      <c r="J11905" s="9" t="s">
        <v>884</v>
      </c>
      <c r="K11905" s="9" t="s">
        <v>276</v>
      </c>
      <c r="L11905" s="9" t="s">
        <v>12094</v>
      </c>
      <c r="M11905" s="9" t="s">
        <v>13517</v>
      </c>
      <c r="N11905" s="9" t="s">
        <v>196</v>
      </c>
      <c r="O11905" s="9" t="s">
        <v>176</v>
      </c>
      <c r="P11905" s="9" t="s">
        <v>419</v>
      </c>
      <c r="Q11905" s="9" t="s">
        <v>219</v>
      </c>
      <c r="R11905" s="9">
        <v>0</v>
      </c>
      <c r="S11905" s="9">
        <v>7</v>
      </c>
      <c r="U11905" s="9" t="s">
        <v>230</v>
      </c>
      <c r="W11905" s="9">
        <v>3</v>
      </c>
      <c r="X11905" s="9">
        <f>INDEX(SLA_Policy!$D$2:$D$5,MATCH(F11905,SLA_Policy!$A$2:$A$5,0))</f>
        <v>72</v>
      </c>
      <c r="Y11905" s="9" t="str">
        <f>IF(E11905="Cancelled","Excluded",IF(D11905="",IF((SLA_Policy!$B$8-B11905)*24&gt;X11905,"Open - Breached","Open - On Track"),IF((D11905-B11905)*24&lt;=X11905,"Met","Breached")))</f>
        <v>Met</v>
      </c>
    </row>
    <row r="11906" spans="1:25" x14ac:dyDescent="0.25">
      <c r="A11906" s="9" t="s">
        <v>16672</v>
      </c>
      <c r="B11906" s="23">
        <v>46261.364583333299</v>
      </c>
      <c r="C11906" s="23">
        <v>46261.372222222199</v>
      </c>
      <c r="D11906" s="23">
        <v>46261.489583333299</v>
      </c>
      <c r="E11906" s="9" t="s">
        <v>212</v>
      </c>
      <c r="F11906" s="9" t="s">
        <v>187</v>
      </c>
      <c r="G11906" s="9" t="s">
        <v>213</v>
      </c>
      <c r="H11906" s="9" t="s">
        <v>88</v>
      </c>
      <c r="I11906" s="9" t="s">
        <v>486</v>
      </c>
      <c r="J11906" s="9" t="s">
        <v>16673</v>
      </c>
      <c r="K11906" s="9" t="s">
        <v>246</v>
      </c>
      <c r="L11906" s="9" t="s">
        <v>226</v>
      </c>
      <c r="M11906" s="9" t="s">
        <v>776</v>
      </c>
      <c r="N11906" s="9" t="s">
        <v>197</v>
      </c>
      <c r="O11906" s="9" t="s">
        <v>178</v>
      </c>
      <c r="P11906" s="9" t="s">
        <v>360</v>
      </c>
      <c r="Q11906" s="9" t="s">
        <v>273</v>
      </c>
      <c r="R11906" s="9">
        <v>0</v>
      </c>
      <c r="S11906" s="9">
        <v>30</v>
      </c>
      <c r="U11906" s="9" t="s">
        <v>661</v>
      </c>
      <c r="X11906" s="9">
        <f>INDEX(SLA_Policy!$D$2:$D$5,MATCH(F11906,SLA_Policy!$A$2:$A$5,0))</f>
        <v>8</v>
      </c>
      <c r="Y11906" s="9" t="str">
        <f>IF(E11906="Cancelled","Excluded",IF(D11906="",IF((SLA_Policy!$B$8-B11906)*24&gt;X11906,"Open - Breached","Open - On Track"),IF((D11906-B11906)*24&lt;=X11906,"Met","Breached")))</f>
        <v>Met</v>
      </c>
    </row>
    <row r="11907" spans="1:25" x14ac:dyDescent="0.25">
      <c r="A11907" s="9" t="s">
        <v>16674</v>
      </c>
      <c r="B11907" s="23">
        <v>46261.368750000001</v>
      </c>
      <c r="C11907" s="23">
        <v>46261.378472222197</v>
      </c>
      <c r="D11907" s="23">
        <v>46261.458333333299</v>
      </c>
      <c r="E11907" s="9" t="s">
        <v>212</v>
      </c>
      <c r="F11907" s="9" t="s">
        <v>189</v>
      </c>
      <c r="G11907" s="9" t="s">
        <v>213</v>
      </c>
      <c r="H11907" s="9" t="s">
        <v>161</v>
      </c>
      <c r="I11907" s="9" t="s">
        <v>454</v>
      </c>
      <c r="J11907" s="9" t="s">
        <v>5128</v>
      </c>
      <c r="K11907" s="9" t="s">
        <v>215</v>
      </c>
      <c r="L11907" s="9" t="s">
        <v>351</v>
      </c>
      <c r="M11907" s="9" t="s">
        <v>2661</v>
      </c>
      <c r="N11907" s="9" t="s">
        <v>198</v>
      </c>
      <c r="O11907" s="9" t="s">
        <v>116</v>
      </c>
      <c r="P11907" s="9" t="s">
        <v>258</v>
      </c>
      <c r="Q11907" s="9" t="s">
        <v>219</v>
      </c>
      <c r="R11907" s="9">
        <v>0</v>
      </c>
      <c r="S11907" s="9">
        <v>8</v>
      </c>
      <c r="U11907" s="9" t="s">
        <v>290</v>
      </c>
      <c r="W11907" s="9">
        <v>4</v>
      </c>
      <c r="X11907" s="9">
        <f>INDEX(SLA_Policy!$D$2:$D$5,MATCH(F11907,SLA_Policy!$A$2:$A$5,0))</f>
        <v>120</v>
      </c>
      <c r="Y11907" s="9" t="str">
        <f>IF(E11907="Cancelled","Excluded",IF(D11907="",IF((SLA_Policy!$B$8-B11907)*24&gt;X11907,"Open - Breached","Open - On Track"),IF((D11907-B11907)*24&lt;=X11907,"Met","Breached")))</f>
        <v>Met</v>
      </c>
    </row>
    <row r="11908" spans="1:25" x14ac:dyDescent="0.25">
      <c r="A11908" s="9" t="s">
        <v>16675</v>
      </c>
      <c r="B11908" s="23">
        <v>46261.379166666702</v>
      </c>
      <c r="C11908" s="23">
        <v>46261.386111111096</v>
      </c>
      <c r="D11908" s="23">
        <v>46262.397916666698</v>
      </c>
      <c r="E11908" s="9" t="s">
        <v>212</v>
      </c>
      <c r="F11908" s="9" t="s">
        <v>188</v>
      </c>
      <c r="G11908" s="9" t="s">
        <v>213</v>
      </c>
      <c r="H11908" s="9" t="s">
        <v>163</v>
      </c>
      <c r="I11908" s="9" t="s">
        <v>223</v>
      </c>
      <c r="J11908" s="9" t="s">
        <v>1058</v>
      </c>
      <c r="K11908" s="9" t="s">
        <v>14602</v>
      </c>
      <c r="L11908" s="9" t="s">
        <v>12094</v>
      </c>
      <c r="M11908" s="9" t="s">
        <v>14603</v>
      </c>
      <c r="N11908" s="9" t="s">
        <v>196</v>
      </c>
      <c r="O11908" s="9" t="s">
        <v>176</v>
      </c>
      <c r="P11908" s="9" t="s">
        <v>503</v>
      </c>
      <c r="Q11908" s="9" t="s">
        <v>219</v>
      </c>
      <c r="R11908" s="9">
        <v>0</v>
      </c>
      <c r="S11908" s="9">
        <v>59</v>
      </c>
      <c r="T11908" s="9" t="s">
        <v>136</v>
      </c>
      <c r="U11908" s="9" t="s">
        <v>230</v>
      </c>
      <c r="X11908" s="9">
        <f>INDEX(SLA_Policy!$D$2:$D$5,MATCH(F11908,SLA_Policy!$A$2:$A$5,0))</f>
        <v>72</v>
      </c>
      <c r="Y11908" s="9" t="str">
        <f>IF(E11908="Cancelled","Excluded",IF(D11908="",IF((SLA_Policy!$B$8-B11908)*24&gt;X11908,"Open - Breached","Open - On Track"),IF((D11908-B11908)*24&lt;=X11908,"Met","Breached")))</f>
        <v>Met</v>
      </c>
    </row>
    <row r="11909" spans="1:25" x14ac:dyDescent="0.25">
      <c r="A11909" s="9" t="s">
        <v>16676</v>
      </c>
      <c r="B11909" s="23">
        <v>46261.390972222202</v>
      </c>
      <c r="C11909" s="23">
        <v>46261.413888888899</v>
      </c>
      <c r="D11909" s="23">
        <v>46261.477083333302</v>
      </c>
      <c r="E11909" s="9" t="s">
        <v>212</v>
      </c>
      <c r="F11909" s="9" t="s">
        <v>189</v>
      </c>
      <c r="G11909" s="9" t="s">
        <v>213</v>
      </c>
      <c r="H11909" s="9" t="s">
        <v>162</v>
      </c>
      <c r="I11909" s="9" t="s">
        <v>244</v>
      </c>
      <c r="J11909" s="9" t="s">
        <v>5264</v>
      </c>
      <c r="K11909" s="9" t="s">
        <v>246</v>
      </c>
      <c r="L11909" s="9" t="s">
        <v>216</v>
      </c>
      <c r="M11909" s="9" t="s">
        <v>3604</v>
      </c>
      <c r="N11909" s="9" t="s">
        <v>198</v>
      </c>
      <c r="O11909" s="9" t="s">
        <v>179</v>
      </c>
      <c r="P11909" s="9" t="s">
        <v>313</v>
      </c>
      <c r="Q11909" s="9" t="s">
        <v>219</v>
      </c>
      <c r="R11909" s="9">
        <v>0</v>
      </c>
      <c r="S11909" s="9">
        <v>20</v>
      </c>
      <c r="U11909" s="9" t="s">
        <v>290</v>
      </c>
      <c r="X11909" s="9">
        <f>INDEX(SLA_Policy!$D$2:$D$5,MATCH(F11909,SLA_Policy!$A$2:$A$5,0))</f>
        <v>120</v>
      </c>
      <c r="Y11909" s="9" t="str">
        <f>IF(E11909="Cancelled","Excluded",IF(D11909="",IF((SLA_Policy!$B$8-B11909)*24&gt;X11909,"Open - Breached","Open - On Track"),IF((D11909-B11909)*24&lt;=X11909,"Met","Breached")))</f>
        <v>Met</v>
      </c>
    </row>
    <row r="11910" spans="1:25" x14ac:dyDescent="0.25">
      <c r="A11910" s="9" t="s">
        <v>16677</v>
      </c>
      <c r="B11910" s="23">
        <v>46261.397916666698</v>
      </c>
      <c r="C11910" s="23">
        <v>46261.402083333298</v>
      </c>
      <c r="D11910" s="23">
        <v>46261.656944444498</v>
      </c>
      <c r="E11910" s="9" t="s">
        <v>212</v>
      </c>
      <c r="F11910" s="9" t="s">
        <v>189</v>
      </c>
      <c r="G11910" s="9" t="s">
        <v>213</v>
      </c>
      <c r="H11910" s="9" t="s">
        <v>88</v>
      </c>
      <c r="I11910" s="9" t="s">
        <v>354</v>
      </c>
      <c r="J11910" s="9" t="s">
        <v>6062</v>
      </c>
      <c r="K11910" s="9" t="s">
        <v>246</v>
      </c>
      <c r="L11910" s="9" t="s">
        <v>351</v>
      </c>
      <c r="M11910" s="9" t="s">
        <v>400</v>
      </c>
      <c r="N11910" s="9" t="s">
        <v>198</v>
      </c>
      <c r="O11910" s="9" t="s">
        <v>180</v>
      </c>
      <c r="P11910" s="9" t="s">
        <v>368</v>
      </c>
      <c r="Q11910" s="9" t="s">
        <v>219</v>
      </c>
      <c r="R11910" s="9">
        <v>0</v>
      </c>
      <c r="S11910" s="9">
        <v>20</v>
      </c>
      <c r="T11910" s="9" t="s">
        <v>136</v>
      </c>
      <c r="U11910" s="9" t="s">
        <v>290</v>
      </c>
      <c r="X11910" s="9">
        <f>INDEX(SLA_Policy!$D$2:$D$5,MATCH(F11910,SLA_Policy!$A$2:$A$5,0))</f>
        <v>120</v>
      </c>
      <c r="Y11910" s="9" t="str">
        <f>IF(E11910="Cancelled","Excluded",IF(D11910="",IF((SLA_Policy!$B$8-B11910)*24&gt;X11910,"Open - Breached","Open - On Track"),IF((D11910-B11910)*24&lt;=X11910,"Met","Breached")))</f>
        <v>Met</v>
      </c>
    </row>
    <row r="11911" spans="1:25" x14ac:dyDescent="0.25">
      <c r="A11911" s="9" t="s">
        <v>16678</v>
      </c>
      <c r="B11911" s="23">
        <v>46261.402083333298</v>
      </c>
      <c r="C11911" s="23">
        <v>46261.426388888904</v>
      </c>
      <c r="D11911" s="23">
        <v>46262.331944444399</v>
      </c>
      <c r="E11911" s="9" t="s">
        <v>212</v>
      </c>
      <c r="F11911" s="9" t="s">
        <v>188</v>
      </c>
      <c r="G11911" s="9" t="s">
        <v>213</v>
      </c>
      <c r="H11911" s="9" t="s">
        <v>88</v>
      </c>
      <c r="I11911" s="9" t="s">
        <v>486</v>
      </c>
      <c r="J11911" s="9" t="s">
        <v>487</v>
      </c>
      <c r="K11911" s="9" t="s">
        <v>246</v>
      </c>
      <c r="L11911" s="9" t="s">
        <v>216</v>
      </c>
      <c r="M11911" s="9" t="s">
        <v>1301</v>
      </c>
      <c r="N11911" s="9" t="s">
        <v>196</v>
      </c>
      <c r="O11911" s="9" t="s">
        <v>178</v>
      </c>
      <c r="P11911" s="9" t="s">
        <v>272</v>
      </c>
      <c r="Q11911" s="9" t="s">
        <v>219</v>
      </c>
      <c r="R11911" s="9">
        <v>0</v>
      </c>
      <c r="S11911" s="9">
        <v>27</v>
      </c>
      <c r="U11911" s="9" t="s">
        <v>221</v>
      </c>
      <c r="X11911" s="9">
        <f>INDEX(SLA_Policy!$D$2:$D$5,MATCH(F11911,SLA_Policy!$A$2:$A$5,0))</f>
        <v>72</v>
      </c>
      <c r="Y11911" s="9" t="str">
        <f>IF(E11911="Cancelled","Excluded",IF(D11911="",IF((SLA_Policy!$B$8-B11911)*24&gt;X11911,"Open - Breached","Open - On Track"),IF((D11911-B11911)*24&lt;=X11911,"Met","Breached")))</f>
        <v>Met</v>
      </c>
    </row>
    <row r="11912" spans="1:25" x14ac:dyDescent="0.25">
      <c r="A11912" s="9" t="s">
        <v>16679</v>
      </c>
      <c r="B11912" s="23">
        <v>46261.402083333298</v>
      </c>
      <c r="C11912" s="23">
        <v>46261.539583333302</v>
      </c>
      <c r="D11912" s="23">
        <v>46262.409027777801</v>
      </c>
      <c r="E11912" s="9" t="s">
        <v>212</v>
      </c>
      <c r="F11912" s="9" t="s">
        <v>189</v>
      </c>
      <c r="G11912" s="9" t="s">
        <v>236</v>
      </c>
      <c r="H11912" s="9" t="s">
        <v>161</v>
      </c>
      <c r="I11912" s="9" t="s">
        <v>237</v>
      </c>
      <c r="J11912" s="9" t="s">
        <v>1843</v>
      </c>
      <c r="K11912" s="9" t="s">
        <v>14602</v>
      </c>
      <c r="L11912" s="9" t="s">
        <v>12094</v>
      </c>
      <c r="M11912" s="9" t="s">
        <v>14687</v>
      </c>
      <c r="N11912" s="9" t="s">
        <v>197</v>
      </c>
      <c r="O11912" s="9" t="s">
        <v>177</v>
      </c>
      <c r="P11912" s="9" t="s">
        <v>942</v>
      </c>
      <c r="Q11912" s="9" t="s">
        <v>219</v>
      </c>
      <c r="R11912" s="9">
        <v>0</v>
      </c>
      <c r="S11912" s="9">
        <v>16</v>
      </c>
      <c r="U11912" s="9" t="s">
        <v>242</v>
      </c>
      <c r="X11912" s="9">
        <f>INDEX(SLA_Policy!$D$2:$D$5,MATCH(F11912,SLA_Policy!$A$2:$A$5,0))</f>
        <v>120</v>
      </c>
      <c r="Y11912" s="9" t="str">
        <f>IF(E11912="Cancelled","Excluded",IF(D11912="",IF((SLA_Policy!$B$8-B11912)*24&gt;X11912,"Open - Breached","Open - On Track"),IF((D11912-B11912)*24&lt;=X11912,"Met","Breached")))</f>
        <v>Met</v>
      </c>
    </row>
    <row r="11913" spans="1:25" x14ac:dyDescent="0.25">
      <c r="A11913" s="9" t="s">
        <v>16680</v>
      </c>
      <c r="B11913" s="23">
        <v>46261.402083333298</v>
      </c>
      <c r="C11913" s="23">
        <v>46261.413194444503</v>
      </c>
      <c r="D11913" s="23">
        <v>46262.317361111098</v>
      </c>
      <c r="E11913" s="9" t="s">
        <v>212</v>
      </c>
      <c r="F11913" s="9" t="s">
        <v>189</v>
      </c>
      <c r="G11913" s="9" t="s">
        <v>236</v>
      </c>
      <c r="H11913" s="9" t="s">
        <v>161</v>
      </c>
      <c r="I11913" s="9" t="s">
        <v>237</v>
      </c>
      <c r="J11913" s="9" t="s">
        <v>3666</v>
      </c>
      <c r="K11913" s="9" t="s">
        <v>276</v>
      </c>
      <c r="L11913" s="9" t="s">
        <v>12094</v>
      </c>
      <c r="M11913" s="9" t="s">
        <v>16467</v>
      </c>
      <c r="N11913" s="9" t="s">
        <v>198</v>
      </c>
      <c r="O11913" s="9" t="s">
        <v>182</v>
      </c>
      <c r="P11913" s="9" t="s">
        <v>120</v>
      </c>
      <c r="Q11913" s="9" t="s">
        <v>219</v>
      </c>
      <c r="R11913" s="9">
        <v>1</v>
      </c>
      <c r="S11913" s="9">
        <v>19</v>
      </c>
      <c r="U11913" s="9" t="s">
        <v>242</v>
      </c>
      <c r="X11913" s="9">
        <f>INDEX(SLA_Policy!$D$2:$D$5,MATCH(F11913,SLA_Policy!$A$2:$A$5,0))</f>
        <v>120</v>
      </c>
      <c r="Y11913" s="9" t="str">
        <f>IF(E11913="Cancelled","Excluded",IF(D11913="",IF((SLA_Policy!$B$8-B11913)*24&gt;X11913,"Open - Breached","Open - On Track"),IF((D11913-B11913)*24&lt;=X11913,"Met","Breached")))</f>
        <v>Met</v>
      </c>
    </row>
    <row r="11914" spans="1:25" x14ac:dyDescent="0.25">
      <c r="A11914" s="9" t="s">
        <v>16681</v>
      </c>
      <c r="B11914" s="23">
        <v>46261.402777777803</v>
      </c>
      <c r="C11914" s="23">
        <v>46261.418055555601</v>
      </c>
      <c r="D11914" s="23">
        <v>46265.384722222203</v>
      </c>
      <c r="E11914" s="9" t="s">
        <v>212</v>
      </c>
      <c r="F11914" s="9" t="s">
        <v>188</v>
      </c>
      <c r="G11914" s="9" t="s">
        <v>236</v>
      </c>
      <c r="H11914" s="9" t="s">
        <v>161</v>
      </c>
      <c r="I11914" s="9" t="s">
        <v>482</v>
      </c>
      <c r="J11914" s="9" t="s">
        <v>16682</v>
      </c>
      <c r="K11914" s="9" t="s">
        <v>262</v>
      </c>
      <c r="L11914" s="9" t="s">
        <v>216</v>
      </c>
      <c r="M11914" s="9" t="s">
        <v>507</v>
      </c>
      <c r="N11914" s="9" t="s">
        <v>196</v>
      </c>
      <c r="O11914" s="9" t="s">
        <v>116</v>
      </c>
      <c r="P11914" s="9" t="s">
        <v>525</v>
      </c>
      <c r="Q11914" s="9" t="s">
        <v>219</v>
      </c>
      <c r="R11914" s="9">
        <v>0</v>
      </c>
      <c r="S11914" s="9">
        <v>22</v>
      </c>
      <c r="U11914" s="9" t="s">
        <v>242</v>
      </c>
      <c r="X11914" s="9">
        <f>INDEX(SLA_Policy!$D$2:$D$5,MATCH(F11914,SLA_Policy!$A$2:$A$5,0))</f>
        <v>72</v>
      </c>
      <c r="Y11914" s="9" t="str">
        <f>IF(E11914="Cancelled","Excluded",IF(D11914="",IF((SLA_Policy!$B$8-B11914)*24&gt;X11914,"Open - Breached","Open - On Track"),IF((D11914-B11914)*24&lt;=X11914,"Met","Breached")))</f>
        <v>Breached</v>
      </c>
    </row>
    <row r="11915" spans="1:25" x14ac:dyDescent="0.25">
      <c r="A11915" s="9" t="s">
        <v>16683</v>
      </c>
      <c r="B11915" s="23">
        <v>46261.406944444498</v>
      </c>
      <c r="C11915" s="23">
        <v>46261.408333333296</v>
      </c>
      <c r="D11915" s="23">
        <v>46262.376388888901</v>
      </c>
      <c r="E11915" s="9" t="s">
        <v>212</v>
      </c>
      <c r="F11915" s="9" t="s">
        <v>188</v>
      </c>
      <c r="G11915" s="9" t="s">
        <v>213</v>
      </c>
      <c r="H11915" s="9" t="s">
        <v>165</v>
      </c>
      <c r="I11915" s="9" t="s">
        <v>469</v>
      </c>
      <c r="J11915" s="9" t="s">
        <v>1233</v>
      </c>
      <c r="K11915" s="9" t="s">
        <v>239</v>
      </c>
      <c r="L11915" s="9" t="s">
        <v>104</v>
      </c>
      <c r="M11915" s="9" t="s">
        <v>4070</v>
      </c>
      <c r="N11915" s="9" t="s">
        <v>198</v>
      </c>
      <c r="O11915" s="9" t="s">
        <v>176</v>
      </c>
      <c r="P11915" s="9" t="s">
        <v>503</v>
      </c>
      <c r="Q11915" s="9" t="s">
        <v>219</v>
      </c>
      <c r="R11915" s="9">
        <v>0</v>
      </c>
      <c r="S11915" s="9">
        <v>25</v>
      </c>
      <c r="U11915" s="9" t="s">
        <v>376</v>
      </c>
      <c r="W11915" s="9">
        <v>4</v>
      </c>
      <c r="X11915" s="9">
        <f>INDEX(SLA_Policy!$D$2:$D$5,MATCH(F11915,SLA_Policy!$A$2:$A$5,0))</f>
        <v>72</v>
      </c>
      <c r="Y11915" s="9" t="str">
        <f>IF(E11915="Cancelled","Excluded",IF(D11915="",IF((SLA_Policy!$B$8-B11915)*24&gt;X11915,"Open - Breached","Open - On Track"),IF((D11915-B11915)*24&lt;=X11915,"Met","Breached")))</f>
        <v>Met</v>
      </c>
    </row>
    <row r="11916" spans="1:25" x14ac:dyDescent="0.25">
      <c r="A11916" s="9" t="s">
        <v>16684</v>
      </c>
      <c r="B11916" s="23">
        <v>46261.411111111098</v>
      </c>
      <c r="C11916" s="23">
        <v>46261.680555555598</v>
      </c>
      <c r="D11916" s="23">
        <v>46261.704166666699</v>
      </c>
      <c r="E11916" s="9" t="s">
        <v>212</v>
      </c>
      <c r="F11916" s="9" t="s">
        <v>189</v>
      </c>
      <c r="G11916" s="9" t="s">
        <v>236</v>
      </c>
      <c r="H11916" s="9" t="s">
        <v>164</v>
      </c>
      <c r="I11916" s="9" t="s">
        <v>421</v>
      </c>
      <c r="J11916" s="9" t="s">
        <v>2131</v>
      </c>
      <c r="K11916" s="9" t="s">
        <v>246</v>
      </c>
      <c r="L11916" s="9" t="s">
        <v>270</v>
      </c>
      <c r="M11916" s="9" t="s">
        <v>547</v>
      </c>
      <c r="N11916" s="9" t="s">
        <v>197</v>
      </c>
      <c r="O11916" s="9" t="s">
        <v>116</v>
      </c>
      <c r="P11916" s="9" t="s">
        <v>525</v>
      </c>
      <c r="Q11916" s="9" t="s">
        <v>219</v>
      </c>
      <c r="R11916" s="9">
        <v>0</v>
      </c>
      <c r="S11916" s="9">
        <v>33</v>
      </c>
      <c r="T11916" s="9" t="s">
        <v>464</v>
      </c>
      <c r="U11916" s="9" t="s">
        <v>242</v>
      </c>
      <c r="W11916" s="9">
        <v>5</v>
      </c>
      <c r="X11916" s="9">
        <f>INDEX(SLA_Policy!$D$2:$D$5,MATCH(F11916,SLA_Policy!$A$2:$A$5,0))</f>
        <v>120</v>
      </c>
      <c r="Y11916" s="9" t="str">
        <f>IF(E11916="Cancelled","Excluded",IF(D11916="",IF((SLA_Policy!$B$8-B11916)*24&gt;X11916,"Open - Breached","Open - On Track"),IF((D11916-B11916)*24&lt;=X11916,"Met","Breached")))</f>
        <v>Met</v>
      </c>
    </row>
    <row r="11917" spans="1:25" x14ac:dyDescent="0.25">
      <c r="A11917" s="9" t="s">
        <v>16685</v>
      </c>
      <c r="B11917" s="23">
        <v>46261.416666666701</v>
      </c>
      <c r="C11917" s="23">
        <v>46261.547222222202</v>
      </c>
      <c r="D11917" s="23">
        <v>46261.572916666701</v>
      </c>
      <c r="E11917" s="9" t="s">
        <v>212</v>
      </c>
      <c r="F11917" s="9" t="s">
        <v>189</v>
      </c>
      <c r="G11917" s="9" t="s">
        <v>213</v>
      </c>
      <c r="H11917" s="9" t="s">
        <v>161</v>
      </c>
      <c r="I11917" s="9" t="s">
        <v>389</v>
      </c>
      <c r="J11917" s="9" t="s">
        <v>1243</v>
      </c>
      <c r="K11917" s="9" t="s">
        <v>215</v>
      </c>
      <c r="L11917" s="9" t="s">
        <v>270</v>
      </c>
      <c r="M11917" s="9" t="s">
        <v>4297</v>
      </c>
      <c r="N11917" s="9" t="s">
        <v>196</v>
      </c>
      <c r="O11917" s="9" t="s">
        <v>116</v>
      </c>
      <c r="P11917" s="9" t="s">
        <v>551</v>
      </c>
      <c r="Q11917" s="9" t="s">
        <v>219</v>
      </c>
      <c r="R11917" s="9">
        <v>0</v>
      </c>
      <c r="S11917" s="9">
        <v>5</v>
      </c>
      <c r="U11917" s="9" t="s">
        <v>266</v>
      </c>
      <c r="X11917" s="9">
        <f>INDEX(SLA_Policy!$D$2:$D$5,MATCH(F11917,SLA_Policy!$A$2:$A$5,0))</f>
        <v>120</v>
      </c>
      <c r="Y11917" s="9" t="str">
        <f>IF(E11917="Cancelled","Excluded",IF(D11917="",IF((SLA_Policy!$B$8-B11917)*24&gt;X11917,"Open - Breached","Open - On Track"),IF((D11917-B11917)*24&lt;=X11917,"Met","Breached")))</f>
        <v>Met</v>
      </c>
    </row>
    <row r="11918" spans="1:25" x14ac:dyDescent="0.25">
      <c r="A11918" s="9" t="s">
        <v>16686</v>
      </c>
      <c r="B11918" s="23">
        <v>46261.427083333299</v>
      </c>
      <c r="C11918" s="23">
        <v>46261.4284722222</v>
      </c>
      <c r="D11918" s="23">
        <v>46261.559027777803</v>
      </c>
      <c r="E11918" s="9" t="s">
        <v>212</v>
      </c>
      <c r="F11918" s="9" t="s">
        <v>188</v>
      </c>
      <c r="G11918" s="9" t="s">
        <v>236</v>
      </c>
      <c r="H11918" s="9" t="s">
        <v>167</v>
      </c>
      <c r="I11918" s="9" t="s">
        <v>255</v>
      </c>
      <c r="J11918" s="9" t="s">
        <v>3335</v>
      </c>
      <c r="K11918" s="9" t="s">
        <v>215</v>
      </c>
      <c r="L11918" s="9" t="s">
        <v>216</v>
      </c>
      <c r="M11918" s="9" t="s">
        <v>580</v>
      </c>
      <c r="N11918" s="9" t="s">
        <v>198</v>
      </c>
      <c r="O11918" s="9" t="s">
        <v>116</v>
      </c>
      <c r="P11918" s="9" t="s">
        <v>551</v>
      </c>
      <c r="Q11918" s="9" t="s">
        <v>219</v>
      </c>
      <c r="R11918" s="9">
        <v>0</v>
      </c>
      <c r="S11918" s="9">
        <v>52</v>
      </c>
      <c r="U11918" s="9" t="s">
        <v>242</v>
      </c>
      <c r="W11918" s="9">
        <v>5</v>
      </c>
      <c r="X11918" s="9">
        <f>INDEX(SLA_Policy!$D$2:$D$5,MATCH(F11918,SLA_Policy!$A$2:$A$5,0))</f>
        <v>72</v>
      </c>
      <c r="Y11918" s="9" t="str">
        <f>IF(E11918="Cancelled","Excluded",IF(D11918="",IF((SLA_Policy!$B$8-B11918)*24&gt;X11918,"Open - Breached","Open - On Track"),IF((D11918-B11918)*24&lt;=X11918,"Met","Breached")))</f>
        <v>Met</v>
      </c>
    </row>
    <row r="11919" spans="1:25" x14ac:dyDescent="0.25">
      <c r="A11919" s="9" t="s">
        <v>16687</v>
      </c>
      <c r="B11919" s="23">
        <v>46261.432638888902</v>
      </c>
      <c r="C11919" s="23">
        <v>46261.436805555597</v>
      </c>
      <c r="D11919" s="23">
        <v>46261.596527777801</v>
      </c>
      <c r="E11919" s="9" t="s">
        <v>212</v>
      </c>
      <c r="F11919" s="9" t="s">
        <v>187</v>
      </c>
      <c r="G11919" s="9" t="s">
        <v>213</v>
      </c>
      <c r="H11919" s="9" t="s">
        <v>163</v>
      </c>
      <c r="I11919" s="9" t="s">
        <v>250</v>
      </c>
      <c r="J11919" s="9" t="s">
        <v>5731</v>
      </c>
      <c r="K11919" s="9" t="s">
        <v>303</v>
      </c>
      <c r="L11919" s="9" t="s">
        <v>395</v>
      </c>
      <c r="M11919" s="9" t="s">
        <v>5952</v>
      </c>
      <c r="N11919" s="9" t="s">
        <v>196</v>
      </c>
      <c r="O11919" s="9" t="s">
        <v>176</v>
      </c>
      <c r="P11919" s="9" t="s">
        <v>570</v>
      </c>
      <c r="Q11919" s="9" t="s">
        <v>273</v>
      </c>
      <c r="R11919" s="9">
        <v>0</v>
      </c>
      <c r="S11919" s="9">
        <v>32</v>
      </c>
      <c r="T11919" s="9" t="s">
        <v>220</v>
      </c>
      <c r="U11919" s="9" t="s">
        <v>140</v>
      </c>
      <c r="V11919" s="9" t="s">
        <v>16576</v>
      </c>
      <c r="X11919" s="9">
        <f>INDEX(SLA_Policy!$D$2:$D$5,MATCH(F11919,SLA_Policy!$A$2:$A$5,0))</f>
        <v>8</v>
      </c>
      <c r="Y11919" s="9" t="str">
        <f>IF(E11919="Cancelled","Excluded",IF(D11919="",IF((SLA_Policy!$B$8-B11919)*24&gt;X11919,"Open - Breached","Open - On Track"),IF((D11919-B11919)*24&lt;=X11919,"Met","Breached")))</f>
        <v>Met</v>
      </c>
    </row>
    <row r="11920" spans="1:25" x14ac:dyDescent="0.25">
      <c r="A11920" s="9" t="s">
        <v>16688</v>
      </c>
      <c r="B11920" s="23">
        <v>46261.442361111098</v>
      </c>
      <c r="C11920" s="23">
        <v>46261.4506944444</v>
      </c>
      <c r="D11920" s="23">
        <v>46261.507638888899</v>
      </c>
      <c r="E11920" s="9" t="s">
        <v>212</v>
      </c>
      <c r="F11920" s="9" t="s">
        <v>188</v>
      </c>
      <c r="G11920" s="9" t="s">
        <v>213</v>
      </c>
      <c r="H11920" s="9" t="s">
        <v>162</v>
      </c>
      <c r="I11920" s="9" t="s">
        <v>345</v>
      </c>
      <c r="J11920" s="9" t="s">
        <v>4046</v>
      </c>
      <c r="K11920" s="9" t="s">
        <v>246</v>
      </c>
      <c r="L11920" s="9" t="s">
        <v>216</v>
      </c>
      <c r="M11920" s="9" t="s">
        <v>897</v>
      </c>
      <c r="N11920" s="9" t="s">
        <v>199</v>
      </c>
      <c r="O11920" s="9" t="s">
        <v>179</v>
      </c>
      <c r="P11920" s="9" t="s">
        <v>313</v>
      </c>
      <c r="Q11920" s="9" t="s">
        <v>219</v>
      </c>
      <c r="R11920" s="9">
        <v>0</v>
      </c>
      <c r="S11920" s="9">
        <v>14</v>
      </c>
      <c r="U11920" s="9" t="s">
        <v>248</v>
      </c>
      <c r="W11920" s="9">
        <v>5</v>
      </c>
      <c r="X11920" s="9">
        <f>INDEX(SLA_Policy!$D$2:$D$5,MATCH(F11920,SLA_Policy!$A$2:$A$5,0))</f>
        <v>72</v>
      </c>
      <c r="Y11920" s="9" t="str">
        <f>IF(E11920="Cancelled","Excluded",IF(D11920="",IF((SLA_Policy!$B$8-B11920)*24&gt;X11920,"Open - Breached","Open - On Track"),IF((D11920-B11920)*24&lt;=X11920,"Met","Breached")))</f>
        <v>Met</v>
      </c>
    </row>
    <row r="11921" spans="1:25" x14ac:dyDescent="0.25">
      <c r="A11921" s="9" t="s">
        <v>16689</v>
      </c>
      <c r="B11921" s="23">
        <v>46261.442361111098</v>
      </c>
      <c r="C11921" s="23">
        <v>46261.46875</v>
      </c>
      <c r="D11921" s="23">
        <v>46265.315972222197</v>
      </c>
      <c r="E11921" s="9" t="s">
        <v>212</v>
      </c>
      <c r="F11921" s="9" t="s">
        <v>188</v>
      </c>
      <c r="G11921" s="9" t="s">
        <v>236</v>
      </c>
      <c r="H11921" s="9" t="s">
        <v>161</v>
      </c>
      <c r="I11921" s="9" t="s">
        <v>482</v>
      </c>
      <c r="J11921" s="9" t="s">
        <v>6965</v>
      </c>
      <c r="K11921" s="9" t="s">
        <v>410</v>
      </c>
      <c r="L11921" s="9" t="s">
        <v>351</v>
      </c>
      <c r="M11921" s="9" t="s">
        <v>1224</v>
      </c>
      <c r="N11921" s="9" t="s">
        <v>196</v>
      </c>
      <c r="O11921" s="9" t="s">
        <v>177</v>
      </c>
      <c r="P11921" s="9" t="s">
        <v>942</v>
      </c>
      <c r="Q11921" s="9" t="s">
        <v>219</v>
      </c>
      <c r="R11921" s="9">
        <v>0</v>
      </c>
      <c r="S11921" s="9">
        <v>63</v>
      </c>
      <c r="U11921" s="9" t="s">
        <v>242</v>
      </c>
      <c r="X11921" s="9">
        <f>INDEX(SLA_Policy!$D$2:$D$5,MATCH(F11921,SLA_Policy!$A$2:$A$5,0))</f>
        <v>72</v>
      </c>
      <c r="Y11921" s="9" t="str">
        <f>IF(E11921="Cancelled","Excluded",IF(D11921="",IF((SLA_Policy!$B$8-B11921)*24&gt;X11921,"Open - Breached","Open - On Track"),IF((D11921-B11921)*24&lt;=X11921,"Met","Breached")))</f>
        <v>Breached</v>
      </c>
    </row>
    <row r="11922" spans="1:25" x14ac:dyDescent="0.25">
      <c r="A11922" s="9" t="s">
        <v>16690</v>
      </c>
      <c r="B11922" s="23">
        <v>46261.457638888904</v>
      </c>
      <c r="C11922" s="23">
        <v>46261.461805555598</v>
      </c>
      <c r="D11922" s="23">
        <v>46261.671527777798</v>
      </c>
      <c r="E11922" s="9" t="s">
        <v>212</v>
      </c>
      <c r="F11922" s="9" t="s">
        <v>188</v>
      </c>
      <c r="G11922" s="9" t="s">
        <v>213</v>
      </c>
      <c r="H11922" s="9" t="s">
        <v>165</v>
      </c>
      <c r="I11922" s="9" t="s">
        <v>469</v>
      </c>
      <c r="J11922" s="9" t="s">
        <v>11719</v>
      </c>
      <c r="K11922" s="9" t="s">
        <v>246</v>
      </c>
      <c r="L11922" s="9" t="s">
        <v>104</v>
      </c>
      <c r="M11922" s="9" t="s">
        <v>1478</v>
      </c>
      <c r="N11922" s="9" t="s">
        <v>198</v>
      </c>
      <c r="O11922" s="9" t="s">
        <v>176</v>
      </c>
      <c r="P11922" s="9" t="s">
        <v>570</v>
      </c>
      <c r="Q11922" s="9" t="s">
        <v>219</v>
      </c>
      <c r="R11922" s="9">
        <v>0</v>
      </c>
      <c r="S11922" s="9">
        <v>11</v>
      </c>
      <c r="U11922" s="9" t="s">
        <v>266</v>
      </c>
      <c r="X11922" s="9">
        <f>INDEX(SLA_Policy!$D$2:$D$5,MATCH(F11922,SLA_Policy!$A$2:$A$5,0))</f>
        <v>72</v>
      </c>
      <c r="Y11922" s="9" t="str">
        <f>IF(E11922="Cancelled","Excluded",IF(D11922="",IF((SLA_Policy!$B$8-B11922)*24&gt;X11922,"Open - Breached","Open - On Track"),IF((D11922-B11922)*24&lt;=X11922,"Met","Breached")))</f>
        <v>Met</v>
      </c>
    </row>
    <row r="11923" spans="1:25" x14ac:dyDescent="0.25">
      <c r="A11923" s="9" t="s">
        <v>16691</v>
      </c>
      <c r="B11923" s="23">
        <v>46261.461805555598</v>
      </c>
      <c r="C11923" s="23">
        <v>46261.511805555601</v>
      </c>
      <c r="D11923" s="23">
        <v>46261.529166666704</v>
      </c>
      <c r="E11923" s="9" t="s">
        <v>212</v>
      </c>
      <c r="F11923" s="9" t="s">
        <v>188</v>
      </c>
      <c r="G11923" s="9" t="s">
        <v>213</v>
      </c>
      <c r="H11923" s="9" t="s">
        <v>88</v>
      </c>
      <c r="I11923" s="9" t="s">
        <v>486</v>
      </c>
      <c r="J11923" s="9" t="s">
        <v>9084</v>
      </c>
      <c r="K11923" s="9" t="s">
        <v>246</v>
      </c>
      <c r="L11923" s="9" t="s">
        <v>216</v>
      </c>
      <c r="M11923" s="9" t="s">
        <v>513</v>
      </c>
      <c r="N11923" s="9" t="s">
        <v>196</v>
      </c>
      <c r="O11923" s="9" t="s">
        <v>178</v>
      </c>
      <c r="P11923" s="9" t="s">
        <v>272</v>
      </c>
      <c r="Q11923" s="9" t="s">
        <v>219</v>
      </c>
      <c r="R11923" s="9">
        <v>0</v>
      </c>
      <c r="S11923" s="9">
        <v>23</v>
      </c>
      <c r="U11923" s="9" t="s">
        <v>290</v>
      </c>
      <c r="W11923" s="9">
        <v>3</v>
      </c>
      <c r="X11923" s="9">
        <f>INDEX(SLA_Policy!$D$2:$D$5,MATCH(F11923,SLA_Policy!$A$2:$A$5,0))</f>
        <v>72</v>
      </c>
      <c r="Y11923" s="9" t="str">
        <f>IF(E11923="Cancelled","Excluded",IF(D11923="",IF((SLA_Policy!$B$8-B11923)*24&gt;X11923,"Open - Breached","Open - On Track"),IF((D11923-B11923)*24&lt;=X11923,"Met","Breached")))</f>
        <v>Met</v>
      </c>
    </row>
    <row r="11924" spans="1:25" x14ac:dyDescent="0.25">
      <c r="A11924" s="9" t="s">
        <v>16692</v>
      </c>
      <c r="B11924" s="23">
        <v>46261.464583333298</v>
      </c>
      <c r="C11924" s="23">
        <v>46261.4909722222</v>
      </c>
      <c r="D11924" s="23">
        <v>46265.362500000003</v>
      </c>
      <c r="E11924" s="9" t="s">
        <v>212</v>
      </c>
      <c r="F11924" s="9" t="s">
        <v>188</v>
      </c>
      <c r="G11924" s="9" t="s">
        <v>213</v>
      </c>
      <c r="H11924" s="9" t="s">
        <v>167</v>
      </c>
      <c r="I11924" s="9" t="s">
        <v>536</v>
      </c>
      <c r="J11924" s="9" t="s">
        <v>13455</v>
      </c>
      <c r="K11924" s="9" t="s">
        <v>246</v>
      </c>
      <c r="L11924" s="9" t="s">
        <v>371</v>
      </c>
      <c r="M11924" s="9" t="s">
        <v>1375</v>
      </c>
      <c r="N11924" s="9" t="s">
        <v>196</v>
      </c>
      <c r="O11924" s="9" t="s">
        <v>180</v>
      </c>
      <c r="P11924" s="9" t="s">
        <v>368</v>
      </c>
      <c r="Q11924" s="9" t="s">
        <v>219</v>
      </c>
      <c r="R11924" s="9">
        <v>0</v>
      </c>
      <c r="S11924" s="9">
        <v>81</v>
      </c>
      <c r="T11924" s="9" t="s">
        <v>136</v>
      </c>
      <c r="U11924" s="9" t="s">
        <v>248</v>
      </c>
      <c r="W11924" s="9">
        <v>4</v>
      </c>
      <c r="X11924" s="9">
        <f>INDEX(SLA_Policy!$D$2:$D$5,MATCH(F11924,SLA_Policy!$A$2:$A$5,0))</f>
        <v>72</v>
      </c>
      <c r="Y11924" s="9" t="str">
        <f>IF(E11924="Cancelled","Excluded",IF(D11924="",IF((SLA_Policy!$B$8-B11924)*24&gt;X11924,"Open - Breached","Open - On Track"),IF((D11924-B11924)*24&lt;=X11924,"Met","Breached")))</f>
        <v>Breached</v>
      </c>
    </row>
    <row r="11925" spans="1:25" x14ac:dyDescent="0.25">
      <c r="A11925" s="9" t="s">
        <v>16693</v>
      </c>
      <c r="B11925" s="23">
        <v>46261.46875</v>
      </c>
      <c r="C11925" s="23">
        <v>46261.482638888898</v>
      </c>
      <c r="D11925" s="23">
        <v>46261.501388888901</v>
      </c>
      <c r="E11925" s="9" t="s">
        <v>212</v>
      </c>
      <c r="F11925" s="9" t="s">
        <v>189</v>
      </c>
      <c r="G11925" s="9" t="s">
        <v>213</v>
      </c>
      <c r="H11925" s="9" t="s">
        <v>167</v>
      </c>
      <c r="I11925" s="9" t="s">
        <v>684</v>
      </c>
      <c r="J11925" s="9" t="s">
        <v>16694</v>
      </c>
      <c r="K11925" s="9" t="s">
        <v>225</v>
      </c>
      <c r="L11925" s="9" t="s">
        <v>311</v>
      </c>
      <c r="M11925" s="9" t="s">
        <v>4091</v>
      </c>
      <c r="N11925" s="9" t="s">
        <v>199</v>
      </c>
      <c r="O11925" s="9" t="s">
        <v>116</v>
      </c>
      <c r="P11925" s="9" t="s">
        <v>590</v>
      </c>
      <c r="Q11925" s="9" t="s">
        <v>219</v>
      </c>
      <c r="R11925" s="9">
        <v>0</v>
      </c>
      <c r="S11925" s="9">
        <v>12</v>
      </c>
      <c r="U11925" s="9" t="s">
        <v>376</v>
      </c>
      <c r="X11925" s="9">
        <f>INDEX(SLA_Policy!$D$2:$D$5,MATCH(F11925,SLA_Policy!$A$2:$A$5,0))</f>
        <v>120</v>
      </c>
      <c r="Y11925" s="9" t="str">
        <f>IF(E11925="Cancelled","Excluded",IF(D11925="",IF((SLA_Policy!$B$8-B11925)*24&gt;X11925,"Open - Breached","Open - On Track"),IF((D11925-B11925)*24&lt;=X11925,"Met","Breached")))</f>
        <v>Met</v>
      </c>
    </row>
    <row r="11926" spans="1:25" x14ac:dyDescent="0.25">
      <c r="A11926" s="9" t="s">
        <v>16695</v>
      </c>
      <c r="B11926" s="23">
        <v>46261.479861111096</v>
      </c>
      <c r="C11926" s="23">
        <v>46261.702777777798</v>
      </c>
      <c r="D11926" s="23">
        <v>46265.334027777797</v>
      </c>
      <c r="E11926" s="9" t="s">
        <v>212</v>
      </c>
      <c r="F11926" s="9" t="s">
        <v>189</v>
      </c>
      <c r="G11926" s="9" t="s">
        <v>213</v>
      </c>
      <c r="H11926" s="9" t="s">
        <v>166</v>
      </c>
      <c r="I11926" s="9" t="s">
        <v>286</v>
      </c>
      <c r="J11926" s="9" t="s">
        <v>1627</v>
      </c>
      <c r="K11926" s="9" t="s">
        <v>246</v>
      </c>
      <c r="L11926" s="9" t="s">
        <v>216</v>
      </c>
      <c r="M11926" s="9" t="s">
        <v>11788</v>
      </c>
      <c r="N11926" s="9" t="s">
        <v>197</v>
      </c>
      <c r="O11926" s="9" t="s">
        <v>181</v>
      </c>
      <c r="P11926" s="9" t="s">
        <v>449</v>
      </c>
      <c r="Q11926" s="9" t="s">
        <v>219</v>
      </c>
      <c r="R11926" s="9">
        <v>0</v>
      </c>
      <c r="S11926" s="9">
        <v>30</v>
      </c>
      <c r="U11926" s="9" t="s">
        <v>290</v>
      </c>
      <c r="W11926" s="9">
        <v>4</v>
      </c>
      <c r="X11926" s="9">
        <f>INDEX(SLA_Policy!$D$2:$D$5,MATCH(F11926,SLA_Policy!$A$2:$A$5,0))</f>
        <v>120</v>
      </c>
      <c r="Y11926" s="9" t="str">
        <f>IF(E11926="Cancelled","Excluded",IF(D11926="",IF((SLA_Policy!$B$8-B11926)*24&gt;X11926,"Open - Breached","Open - On Track"),IF((D11926-B11926)*24&lt;=X11926,"Met","Breached")))</f>
        <v>Met</v>
      </c>
    </row>
    <row r="11927" spans="1:25" x14ac:dyDescent="0.25">
      <c r="A11927" s="9" t="s">
        <v>16696</v>
      </c>
      <c r="B11927" s="23">
        <v>46261.495833333298</v>
      </c>
      <c r="C11927" s="23">
        <v>46261.5</v>
      </c>
      <c r="D11927" s="23">
        <v>46262.398611111101</v>
      </c>
      <c r="E11927" s="9" t="s">
        <v>212</v>
      </c>
      <c r="F11927" s="9" t="s">
        <v>188</v>
      </c>
      <c r="G11927" s="9" t="s">
        <v>213</v>
      </c>
      <c r="H11927" s="9" t="s">
        <v>163</v>
      </c>
      <c r="I11927" s="9" t="s">
        <v>250</v>
      </c>
      <c r="J11927" s="9" t="s">
        <v>2119</v>
      </c>
      <c r="K11927" s="9" t="s">
        <v>246</v>
      </c>
      <c r="L11927" s="9" t="s">
        <v>351</v>
      </c>
      <c r="M11927" s="9" t="s">
        <v>3021</v>
      </c>
      <c r="N11927" s="9" t="s">
        <v>196</v>
      </c>
      <c r="O11927" s="9" t="s">
        <v>176</v>
      </c>
      <c r="P11927" s="9" t="s">
        <v>419</v>
      </c>
      <c r="Q11927" s="9" t="s">
        <v>273</v>
      </c>
      <c r="R11927" s="9">
        <v>0</v>
      </c>
      <c r="S11927" s="9">
        <v>27</v>
      </c>
      <c r="T11927" s="9" t="s">
        <v>322</v>
      </c>
      <c r="U11927" s="9" t="s">
        <v>230</v>
      </c>
      <c r="X11927" s="9">
        <f>INDEX(SLA_Policy!$D$2:$D$5,MATCH(F11927,SLA_Policy!$A$2:$A$5,0))</f>
        <v>72</v>
      </c>
      <c r="Y11927" s="9" t="str">
        <f>IF(E11927="Cancelled","Excluded",IF(D11927="",IF((SLA_Policy!$B$8-B11927)*24&gt;X11927,"Open - Breached","Open - On Track"),IF((D11927-B11927)*24&lt;=X11927,"Met","Breached")))</f>
        <v>Met</v>
      </c>
    </row>
    <row r="11928" spans="1:25" x14ac:dyDescent="0.25">
      <c r="A11928" s="9" t="s">
        <v>16697</v>
      </c>
      <c r="B11928" s="23">
        <v>46261.497222222199</v>
      </c>
      <c r="C11928" s="23">
        <v>46261.506249999999</v>
      </c>
      <c r="D11928" s="23">
        <v>46262.356249999997</v>
      </c>
      <c r="E11928" s="9" t="s">
        <v>212</v>
      </c>
      <c r="F11928" s="9" t="s">
        <v>188</v>
      </c>
      <c r="G11928" s="9" t="s">
        <v>213</v>
      </c>
      <c r="H11928" s="9" t="s">
        <v>161</v>
      </c>
      <c r="I11928" s="9" t="s">
        <v>297</v>
      </c>
      <c r="J11928" s="9" t="s">
        <v>735</v>
      </c>
      <c r="K11928" s="9" t="s">
        <v>262</v>
      </c>
      <c r="L11928" s="9" t="s">
        <v>307</v>
      </c>
      <c r="M11928" s="9" t="s">
        <v>2895</v>
      </c>
      <c r="N11928" s="9" t="s">
        <v>198</v>
      </c>
      <c r="O11928" s="9" t="s">
        <v>177</v>
      </c>
      <c r="P11928" s="9" t="s">
        <v>241</v>
      </c>
      <c r="Q11928" s="9" t="s">
        <v>219</v>
      </c>
      <c r="R11928" s="9">
        <v>0</v>
      </c>
      <c r="S11928" s="9">
        <v>25</v>
      </c>
      <c r="U11928" s="9" t="s">
        <v>221</v>
      </c>
      <c r="X11928" s="9">
        <f>INDEX(SLA_Policy!$D$2:$D$5,MATCH(F11928,SLA_Policy!$A$2:$A$5,0))</f>
        <v>72</v>
      </c>
      <c r="Y11928" s="9" t="str">
        <f>IF(E11928="Cancelled","Excluded",IF(D11928="",IF((SLA_Policy!$B$8-B11928)*24&gt;X11928,"Open - Breached","Open - On Track"),IF((D11928-B11928)*24&lt;=X11928,"Met","Breached")))</f>
        <v>Met</v>
      </c>
    </row>
    <row r="11929" spans="1:25" x14ac:dyDescent="0.25">
      <c r="A11929" s="9" t="s">
        <v>16698</v>
      </c>
      <c r="B11929" s="23">
        <v>46261.503472222197</v>
      </c>
      <c r="C11929" s="23">
        <v>46261.513888888898</v>
      </c>
      <c r="D11929" s="23">
        <v>46262.604166666701</v>
      </c>
      <c r="E11929" s="9" t="s">
        <v>212</v>
      </c>
      <c r="F11929" s="9" t="s">
        <v>189</v>
      </c>
      <c r="G11929" s="9" t="s">
        <v>213</v>
      </c>
      <c r="H11929" s="9" t="s">
        <v>163</v>
      </c>
      <c r="I11929" s="9" t="s">
        <v>223</v>
      </c>
      <c r="J11929" s="9" t="s">
        <v>3256</v>
      </c>
      <c r="K11929" s="9" t="s">
        <v>303</v>
      </c>
      <c r="L11929" s="9" t="s">
        <v>216</v>
      </c>
      <c r="M11929" s="9" t="s">
        <v>6624</v>
      </c>
      <c r="N11929" s="9" t="s">
        <v>198</v>
      </c>
      <c r="O11929" s="9" t="s">
        <v>176</v>
      </c>
      <c r="P11929" s="9" t="s">
        <v>253</v>
      </c>
      <c r="Q11929" s="9" t="s">
        <v>273</v>
      </c>
      <c r="R11929" s="9">
        <v>0</v>
      </c>
      <c r="S11929" s="9">
        <v>37</v>
      </c>
      <c r="T11929" s="9" t="s">
        <v>220</v>
      </c>
      <c r="U11929" s="9" t="s">
        <v>376</v>
      </c>
      <c r="X11929" s="9">
        <f>INDEX(SLA_Policy!$D$2:$D$5,MATCH(F11929,SLA_Policy!$A$2:$A$5,0))</f>
        <v>120</v>
      </c>
      <c r="Y11929" s="9" t="str">
        <f>IF(E11929="Cancelled","Excluded",IF(D11929="",IF((SLA_Policy!$B$8-B11929)*24&gt;X11929,"Open - Breached","Open - On Track"),IF((D11929-B11929)*24&lt;=X11929,"Met","Breached")))</f>
        <v>Met</v>
      </c>
    </row>
    <row r="11930" spans="1:25" x14ac:dyDescent="0.25">
      <c r="A11930" s="9" t="s">
        <v>16699</v>
      </c>
      <c r="B11930" s="23">
        <v>46261.520138888904</v>
      </c>
      <c r="C11930" s="23">
        <v>46261.555555555598</v>
      </c>
      <c r="D11930" s="23">
        <v>46261.610416666699</v>
      </c>
      <c r="E11930" s="9" t="s">
        <v>212</v>
      </c>
      <c r="F11930" s="9" t="s">
        <v>189</v>
      </c>
      <c r="G11930" s="9" t="s">
        <v>213</v>
      </c>
      <c r="H11930" s="9" t="s">
        <v>161</v>
      </c>
      <c r="I11930" s="9" t="s">
        <v>389</v>
      </c>
      <c r="J11930" s="9" t="s">
        <v>2568</v>
      </c>
      <c r="K11930" s="9" t="s">
        <v>239</v>
      </c>
      <c r="L11930" s="9" t="s">
        <v>282</v>
      </c>
      <c r="M11930" s="9" t="s">
        <v>471</v>
      </c>
      <c r="N11930" s="9" t="s">
        <v>196</v>
      </c>
      <c r="O11930" s="9" t="s">
        <v>116</v>
      </c>
      <c r="P11930" s="9" t="s">
        <v>295</v>
      </c>
      <c r="Q11930" s="9" t="s">
        <v>219</v>
      </c>
      <c r="R11930" s="9">
        <v>0</v>
      </c>
      <c r="S11930" s="9">
        <v>11</v>
      </c>
      <c r="U11930" s="9" t="s">
        <v>266</v>
      </c>
      <c r="X11930" s="9">
        <f>INDEX(SLA_Policy!$D$2:$D$5,MATCH(F11930,SLA_Policy!$A$2:$A$5,0))</f>
        <v>120</v>
      </c>
      <c r="Y11930" s="9" t="str">
        <f>IF(E11930="Cancelled","Excluded",IF(D11930="",IF((SLA_Policy!$B$8-B11930)*24&gt;X11930,"Open - Breached","Open - On Track"),IF((D11930-B11930)*24&lt;=X11930,"Met","Breached")))</f>
        <v>Met</v>
      </c>
    </row>
    <row r="11931" spans="1:25" x14ac:dyDescent="0.25">
      <c r="A11931" s="9" t="s">
        <v>16700</v>
      </c>
      <c r="B11931" s="23">
        <v>46261.534722222197</v>
      </c>
      <c r="C11931" s="23">
        <v>46261.623611111099</v>
      </c>
      <c r="D11931" s="23">
        <v>46261.753472222197</v>
      </c>
      <c r="E11931" s="9" t="s">
        <v>212</v>
      </c>
      <c r="F11931" s="9" t="s">
        <v>188</v>
      </c>
      <c r="G11931" s="9" t="s">
        <v>213</v>
      </c>
      <c r="H11931" s="9" t="s">
        <v>167</v>
      </c>
      <c r="I11931" s="9" t="s">
        <v>362</v>
      </c>
      <c r="J11931" s="9" t="s">
        <v>3194</v>
      </c>
      <c r="K11931" s="9" t="s">
        <v>276</v>
      </c>
      <c r="L11931" s="9" t="s">
        <v>12094</v>
      </c>
      <c r="M11931" s="9" t="s">
        <v>16467</v>
      </c>
      <c r="N11931" s="9" t="s">
        <v>197</v>
      </c>
      <c r="O11931" s="9" t="s">
        <v>176</v>
      </c>
      <c r="P11931" s="9" t="s">
        <v>1159</v>
      </c>
      <c r="Q11931" s="9" t="s">
        <v>219</v>
      </c>
      <c r="R11931" s="9">
        <v>0</v>
      </c>
      <c r="S11931" s="9">
        <v>21</v>
      </c>
      <c r="U11931" s="9" t="s">
        <v>248</v>
      </c>
      <c r="X11931" s="9">
        <f>INDEX(SLA_Policy!$D$2:$D$5,MATCH(F11931,SLA_Policy!$A$2:$A$5,0))</f>
        <v>72</v>
      </c>
      <c r="Y11931" s="9" t="str">
        <f>IF(E11931="Cancelled","Excluded",IF(D11931="",IF((SLA_Policy!$B$8-B11931)*24&gt;X11931,"Open - Breached","Open - On Track"),IF((D11931-B11931)*24&lt;=X11931,"Met","Breached")))</f>
        <v>Met</v>
      </c>
    </row>
    <row r="11932" spans="1:25" x14ac:dyDescent="0.25">
      <c r="A11932" s="9" t="s">
        <v>16701</v>
      </c>
      <c r="B11932" s="23">
        <v>46261.561805555597</v>
      </c>
      <c r="C11932" s="23">
        <v>46261.708333333299</v>
      </c>
      <c r="D11932" s="23">
        <v>46262.355555555601</v>
      </c>
      <c r="E11932" s="9" t="s">
        <v>212</v>
      </c>
      <c r="F11932" s="9" t="s">
        <v>189</v>
      </c>
      <c r="G11932" s="9" t="s">
        <v>213</v>
      </c>
      <c r="H11932" s="9" t="s">
        <v>163</v>
      </c>
      <c r="I11932" s="9" t="s">
        <v>250</v>
      </c>
      <c r="J11932" s="9" t="s">
        <v>16702</v>
      </c>
      <c r="K11932" s="9" t="s">
        <v>225</v>
      </c>
      <c r="L11932" s="9" t="s">
        <v>216</v>
      </c>
      <c r="M11932" s="9" t="s">
        <v>1783</v>
      </c>
      <c r="N11932" s="9" t="s">
        <v>197</v>
      </c>
      <c r="O11932" s="9" t="s">
        <v>176</v>
      </c>
      <c r="P11932" s="9" t="s">
        <v>419</v>
      </c>
      <c r="Q11932" s="9" t="s">
        <v>219</v>
      </c>
      <c r="R11932" s="9">
        <v>0</v>
      </c>
      <c r="S11932" s="9">
        <v>27</v>
      </c>
      <c r="T11932" s="9" t="s">
        <v>136</v>
      </c>
      <c r="U11932" s="9" t="s">
        <v>140</v>
      </c>
      <c r="V11932" s="9" t="s">
        <v>16576</v>
      </c>
      <c r="X11932" s="9">
        <f>INDEX(SLA_Policy!$D$2:$D$5,MATCH(F11932,SLA_Policy!$A$2:$A$5,0))</f>
        <v>120</v>
      </c>
      <c r="Y11932" s="9" t="str">
        <f>IF(E11932="Cancelled","Excluded",IF(D11932="",IF((SLA_Policy!$B$8-B11932)*24&gt;X11932,"Open - Breached","Open - On Track"),IF((D11932-B11932)*24&lt;=X11932,"Met","Breached")))</f>
        <v>Met</v>
      </c>
    </row>
    <row r="11933" spans="1:25" x14ac:dyDescent="0.25">
      <c r="A11933" s="9" t="s">
        <v>16703</v>
      </c>
      <c r="B11933" s="23">
        <v>46261.563888888901</v>
      </c>
      <c r="C11933" s="23">
        <v>46261.6069444444</v>
      </c>
      <c r="D11933" s="23">
        <v>46262.3881944444</v>
      </c>
      <c r="E11933" s="9" t="s">
        <v>212</v>
      </c>
      <c r="F11933" s="9" t="s">
        <v>188</v>
      </c>
      <c r="G11933" s="9" t="s">
        <v>236</v>
      </c>
      <c r="H11933" s="9" t="s">
        <v>161</v>
      </c>
      <c r="I11933" s="9" t="s">
        <v>237</v>
      </c>
      <c r="J11933" s="9" t="s">
        <v>602</v>
      </c>
      <c r="K11933" s="9" t="s">
        <v>246</v>
      </c>
      <c r="L11933" s="9" t="s">
        <v>216</v>
      </c>
      <c r="M11933" s="9" t="s">
        <v>10657</v>
      </c>
      <c r="N11933" s="9" t="s">
        <v>197</v>
      </c>
      <c r="O11933" s="9" t="s">
        <v>179</v>
      </c>
      <c r="P11933" s="9" t="s">
        <v>284</v>
      </c>
      <c r="Q11933" s="9" t="s">
        <v>219</v>
      </c>
      <c r="R11933" s="9">
        <v>0</v>
      </c>
      <c r="S11933" s="9">
        <v>6</v>
      </c>
      <c r="U11933" s="9" t="s">
        <v>242</v>
      </c>
      <c r="W11933" s="9">
        <v>5</v>
      </c>
      <c r="X11933" s="9">
        <f>INDEX(SLA_Policy!$D$2:$D$5,MATCH(F11933,SLA_Policy!$A$2:$A$5,0))</f>
        <v>72</v>
      </c>
      <c r="Y11933" s="9" t="str">
        <f>IF(E11933="Cancelled","Excluded",IF(D11933="",IF((SLA_Policy!$B$8-B11933)*24&gt;X11933,"Open - Breached","Open - On Track"),IF((D11933-B11933)*24&lt;=X11933,"Met","Breached")))</f>
        <v>Met</v>
      </c>
    </row>
    <row r="11934" spans="1:25" x14ac:dyDescent="0.25">
      <c r="A11934" s="9" t="s">
        <v>16704</v>
      </c>
      <c r="B11934" s="23">
        <v>46261.564583333296</v>
      </c>
      <c r="C11934" s="23">
        <v>46261.572916666701</v>
      </c>
      <c r="D11934" s="23">
        <v>46261.695833333302</v>
      </c>
      <c r="E11934" s="9" t="s">
        <v>212</v>
      </c>
      <c r="F11934" s="9" t="s">
        <v>187</v>
      </c>
      <c r="G11934" s="9" t="s">
        <v>213</v>
      </c>
      <c r="H11934" s="9" t="s">
        <v>88</v>
      </c>
      <c r="I11934" s="9" t="s">
        <v>92</v>
      </c>
      <c r="J11934" s="9" t="s">
        <v>96</v>
      </c>
      <c r="K11934" s="9" t="s">
        <v>215</v>
      </c>
      <c r="L11934" s="9" t="s">
        <v>216</v>
      </c>
      <c r="M11934" s="9" t="s">
        <v>664</v>
      </c>
      <c r="N11934" s="9" t="s">
        <v>196</v>
      </c>
      <c r="O11934" s="9" t="s">
        <v>178</v>
      </c>
      <c r="P11934" s="9" t="s">
        <v>272</v>
      </c>
      <c r="Q11934" s="9" t="s">
        <v>273</v>
      </c>
      <c r="R11934" s="9">
        <v>0</v>
      </c>
      <c r="S11934" s="9">
        <v>20</v>
      </c>
      <c r="T11934" s="9" t="s">
        <v>229</v>
      </c>
      <c r="U11934" s="9" t="s">
        <v>221</v>
      </c>
      <c r="X11934" s="9">
        <f>INDEX(SLA_Policy!$D$2:$D$5,MATCH(F11934,SLA_Policy!$A$2:$A$5,0))</f>
        <v>8</v>
      </c>
      <c r="Y11934" s="9" t="str">
        <f>IF(E11934="Cancelled","Excluded",IF(D11934="",IF((SLA_Policy!$B$8-B11934)*24&gt;X11934,"Open - Breached","Open - On Track"),IF((D11934-B11934)*24&lt;=X11934,"Met","Breached")))</f>
        <v>Met</v>
      </c>
    </row>
    <row r="11935" spans="1:25" x14ac:dyDescent="0.25">
      <c r="A11935" s="9" t="s">
        <v>16705</v>
      </c>
      <c r="B11935" s="23">
        <v>46261.581944444399</v>
      </c>
      <c r="C11935" s="23">
        <v>46261.618055555598</v>
      </c>
      <c r="D11935" s="23">
        <v>46265.409722222197</v>
      </c>
      <c r="E11935" s="9" t="s">
        <v>212</v>
      </c>
      <c r="F11935" s="9" t="s">
        <v>189</v>
      </c>
      <c r="G11935" s="9" t="s">
        <v>236</v>
      </c>
      <c r="H11935" s="9" t="s">
        <v>164</v>
      </c>
      <c r="I11935" s="9" t="s">
        <v>421</v>
      </c>
      <c r="J11935" s="9" t="s">
        <v>2556</v>
      </c>
      <c r="K11935" s="9" t="s">
        <v>215</v>
      </c>
      <c r="L11935" s="9" t="s">
        <v>216</v>
      </c>
      <c r="M11935" s="9" t="s">
        <v>556</v>
      </c>
      <c r="N11935" s="9" t="s">
        <v>196</v>
      </c>
      <c r="O11935" s="9" t="s">
        <v>180</v>
      </c>
      <c r="P11935" s="9" t="s">
        <v>368</v>
      </c>
      <c r="Q11935" s="9" t="s">
        <v>219</v>
      </c>
      <c r="R11935" s="9">
        <v>0</v>
      </c>
      <c r="S11935" s="9">
        <v>18</v>
      </c>
      <c r="T11935" s="9" t="s">
        <v>343</v>
      </c>
      <c r="U11935" s="9" t="s">
        <v>242</v>
      </c>
      <c r="X11935" s="9">
        <f>INDEX(SLA_Policy!$D$2:$D$5,MATCH(F11935,SLA_Policy!$A$2:$A$5,0))</f>
        <v>120</v>
      </c>
      <c r="Y11935" s="9" t="str">
        <f>IF(E11935="Cancelled","Excluded",IF(D11935="",IF((SLA_Policy!$B$8-B11935)*24&gt;X11935,"Open - Breached","Open - On Track"),IF((D11935-B11935)*24&lt;=X11935,"Met","Breached")))</f>
        <v>Met</v>
      </c>
    </row>
    <row r="11936" spans="1:25" x14ac:dyDescent="0.25">
      <c r="A11936" s="9" t="s">
        <v>16706</v>
      </c>
      <c r="B11936" s="23">
        <v>46261.595833333296</v>
      </c>
      <c r="C11936" s="23">
        <v>46261.620138888902</v>
      </c>
      <c r="D11936" s="23">
        <v>46265.347222222197</v>
      </c>
      <c r="E11936" s="9" t="s">
        <v>212</v>
      </c>
      <c r="F11936" s="9" t="s">
        <v>189</v>
      </c>
      <c r="G11936" s="9" t="s">
        <v>213</v>
      </c>
      <c r="H11936" s="9" t="s">
        <v>163</v>
      </c>
      <c r="I11936" s="9" t="s">
        <v>250</v>
      </c>
      <c r="J11936" s="9" t="s">
        <v>1396</v>
      </c>
      <c r="K11936" s="9" t="s">
        <v>303</v>
      </c>
      <c r="L11936" s="9" t="s">
        <v>282</v>
      </c>
      <c r="M11936" s="9" t="s">
        <v>541</v>
      </c>
      <c r="N11936" s="9" t="s">
        <v>199</v>
      </c>
      <c r="O11936" s="9" t="s">
        <v>176</v>
      </c>
      <c r="P11936" s="9" t="s">
        <v>228</v>
      </c>
      <c r="Q11936" s="9" t="s">
        <v>273</v>
      </c>
      <c r="R11936" s="9">
        <v>0</v>
      </c>
      <c r="S11936" s="9">
        <v>35</v>
      </c>
      <c r="T11936" s="9" t="s">
        <v>136</v>
      </c>
      <c r="U11936" s="9" t="s">
        <v>140</v>
      </c>
      <c r="V11936" s="9" t="s">
        <v>16576</v>
      </c>
      <c r="W11936" s="9">
        <v>5</v>
      </c>
      <c r="X11936" s="9">
        <f>INDEX(SLA_Policy!$D$2:$D$5,MATCH(F11936,SLA_Policy!$A$2:$A$5,0))</f>
        <v>120</v>
      </c>
      <c r="Y11936" s="9" t="str">
        <f>IF(E11936="Cancelled","Excluded",IF(D11936="",IF((SLA_Policy!$B$8-B11936)*24&gt;X11936,"Open - Breached","Open - On Track"),IF((D11936-B11936)*24&lt;=X11936,"Met","Breached")))</f>
        <v>Met</v>
      </c>
    </row>
    <row r="11937" spans="1:25" x14ac:dyDescent="0.25">
      <c r="A11937" s="9" t="s">
        <v>16707</v>
      </c>
      <c r="B11937" s="23">
        <v>46261.6069444444</v>
      </c>
      <c r="C11937" s="23">
        <v>46261.615277777797</v>
      </c>
      <c r="D11937" s="23">
        <v>46261.633333333302</v>
      </c>
      <c r="E11937" s="9" t="s">
        <v>212</v>
      </c>
      <c r="F11937" s="9" t="s">
        <v>189</v>
      </c>
      <c r="G11937" s="9" t="s">
        <v>213</v>
      </c>
      <c r="H11937" s="9" t="s">
        <v>162</v>
      </c>
      <c r="I11937" s="9" t="s">
        <v>393</v>
      </c>
      <c r="J11937" s="9" t="s">
        <v>1040</v>
      </c>
      <c r="K11937" s="9" t="s">
        <v>303</v>
      </c>
      <c r="L11937" s="9" t="s">
        <v>104</v>
      </c>
      <c r="M11937" s="9" t="s">
        <v>3794</v>
      </c>
      <c r="N11937" s="9" t="s">
        <v>198</v>
      </c>
      <c r="O11937" s="9" t="s">
        <v>116</v>
      </c>
      <c r="P11937" s="9" t="s">
        <v>551</v>
      </c>
      <c r="Q11937" s="9" t="s">
        <v>219</v>
      </c>
      <c r="R11937" s="9">
        <v>0</v>
      </c>
      <c r="S11937" s="9">
        <v>10</v>
      </c>
      <c r="U11937" s="9" t="s">
        <v>266</v>
      </c>
      <c r="X11937" s="9">
        <f>INDEX(SLA_Policy!$D$2:$D$5,MATCH(F11937,SLA_Policy!$A$2:$A$5,0))</f>
        <v>120</v>
      </c>
      <c r="Y11937" s="9" t="str">
        <f>IF(E11937="Cancelled","Excluded",IF(D11937="",IF((SLA_Policy!$B$8-B11937)*24&gt;X11937,"Open - Breached","Open - On Track"),IF((D11937-B11937)*24&lt;=X11937,"Met","Breached")))</f>
        <v>Met</v>
      </c>
    </row>
    <row r="11938" spans="1:25" x14ac:dyDescent="0.25">
      <c r="A11938" s="9" t="s">
        <v>16708</v>
      </c>
      <c r="B11938" s="23">
        <v>46261.612500000003</v>
      </c>
      <c r="C11938" s="23">
        <v>46261.657638888901</v>
      </c>
      <c r="D11938" s="23">
        <v>46262.686805555597</v>
      </c>
      <c r="E11938" s="9" t="s">
        <v>212</v>
      </c>
      <c r="F11938" s="9" t="s">
        <v>189</v>
      </c>
      <c r="G11938" s="9" t="s">
        <v>213</v>
      </c>
      <c r="H11938" s="9" t="s">
        <v>162</v>
      </c>
      <c r="I11938" s="9" t="s">
        <v>345</v>
      </c>
      <c r="J11938" s="9" t="s">
        <v>2076</v>
      </c>
      <c r="K11938" s="9" t="s">
        <v>246</v>
      </c>
      <c r="L11938" s="9" t="s">
        <v>104</v>
      </c>
      <c r="M11938" s="9" t="s">
        <v>11401</v>
      </c>
      <c r="N11938" s="9" t="s">
        <v>196</v>
      </c>
      <c r="O11938" s="9" t="s">
        <v>179</v>
      </c>
      <c r="P11938" s="9" t="s">
        <v>264</v>
      </c>
      <c r="Q11938" s="9" t="s">
        <v>219</v>
      </c>
      <c r="R11938" s="9">
        <v>0</v>
      </c>
      <c r="S11938" s="9">
        <v>14</v>
      </c>
      <c r="U11938" s="9" t="s">
        <v>661</v>
      </c>
      <c r="X11938" s="9">
        <f>INDEX(SLA_Policy!$D$2:$D$5,MATCH(F11938,SLA_Policy!$A$2:$A$5,0))</f>
        <v>120</v>
      </c>
      <c r="Y11938" s="9" t="str">
        <f>IF(E11938="Cancelled","Excluded",IF(D11938="",IF((SLA_Policy!$B$8-B11938)*24&gt;X11938,"Open - Breached","Open - On Track"),IF((D11938-B11938)*24&lt;=X11938,"Met","Breached")))</f>
        <v>Met</v>
      </c>
    </row>
    <row r="11939" spans="1:25" x14ac:dyDescent="0.25">
      <c r="A11939" s="9" t="s">
        <v>16709</v>
      </c>
      <c r="B11939" s="23">
        <v>46261.619444444397</v>
      </c>
      <c r="C11939" s="23">
        <v>46261.6652777778</v>
      </c>
      <c r="D11939" s="23">
        <v>46262.364583333299</v>
      </c>
      <c r="E11939" s="9" t="s">
        <v>212</v>
      </c>
      <c r="F11939" s="9" t="s">
        <v>188</v>
      </c>
      <c r="G11939" s="9" t="s">
        <v>213</v>
      </c>
      <c r="H11939" s="9" t="s">
        <v>88</v>
      </c>
      <c r="I11939" s="9" t="s">
        <v>92</v>
      </c>
      <c r="J11939" s="9" t="s">
        <v>917</v>
      </c>
      <c r="K11939" s="9" t="s">
        <v>215</v>
      </c>
      <c r="L11939" s="9" t="s">
        <v>216</v>
      </c>
      <c r="M11939" s="9" t="s">
        <v>712</v>
      </c>
      <c r="N11939" s="9" t="s">
        <v>196</v>
      </c>
      <c r="O11939" s="9" t="s">
        <v>178</v>
      </c>
      <c r="P11939" s="9" t="s">
        <v>272</v>
      </c>
      <c r="Q11939" s="9" t="s">
        <v>219</v>
      </c>
      <c r="R11939" s="9">
        <v>0</v>
      </c>
      <c r="S11939" s="9">
        <v>14</v>
      </c>
      <c r="T11939" s="9" t="s">
        <v>229</v>
      </c>
      <c r="U11939" s="9" t="s">
        <v>266</v>
      </c>
      <c r="W11939" s="9">
        <v>4</v>
      </c>
      <c r="X11939" s="9">
        <f>INDEX(SLA_Policy!$D$2:$D$5,MATCH(F11939,SLA_Policy!$A$2:$A$5,0))</f>
        <v>72</v>
      </c>
      <c r="Y11939" s="9" t="str">
        <f>IF(E11939="Cancelled","Excluded",IF(D11939="",IF((SLA_Policy!$B$8-B11939)*24&gt;X11939,"Open - Breached","Open - On Track"),IF((D11939-B11939)*24&lt;=X11939,"Met","Breached")))</f>
        <v>Met</v>
      </c>
    </row>
    <row r="11940" spans="1:25" x14ac:dyDescent="0.25">
      <c r="A11940" s="9" t="s">
        <v>16710</v>
      </c>
      <c r="B11940" s="23">
        <v>46261.620833333298</v>
      </c>
      <c r="C11940" s="23">
        <v>46261.630555555603</v>
      </c>
      <c r="D11940" s="23">
        <v>46262.422916666699</v>
      </c>
      <c r="E11940" s="9" t="s">
        <v>212</v>
      </c>
      <c r="F11940" s="9" t="s">
        <v>189</v>
      </c>
      <c r="G11940" s="9" t="s">
        <v>213</v>
      </c>
      <c r="H11940" s="9" t="s">
        <v>167</v>
      </c>
      <c r="I11940" s="9" t="s">
        <v>362</v>
      </c>
      <c r="J11940" s="9" t="s">
        <v>6810</v>
      </c>
      <c r="K11940" s="9" t="s">
        <v>239</v>
      </c>
      <c r="L11940" s="9" t="s">
        <v>226</v>
      </c>
      <c r="M11940" s="9" t="s">
        <v>7035</v>
      </c>
      <c r="N11940" s="9" t="s">
        <v>199</v>
      </c>
      <c r="O11940" s="9" t="s">
        <v>176</v>
      </c>
      <c r="P11940" s="9" t="s">
        <v>1159</v>
      </c>
      <c r="Q11940" s="9" t="s">
        <v>219</v>
      </c>
      <c r="R11940" s="9">
        <v>0</v>
      </c>
      <c r="S11940" s="9">
        <v>37</v>
      </c>
      <c r="U11940" s="9" t="s">
        <v>248</v>
      </c>
      <c r="X11940" s="9">
        <f>INDEX(SLA_Policy!$D$2:$D$5,MATCH(F11940,SLA_Policy!$A$2:$A$5,0))</f>
        <v>120</v>
      </c>
      <c r="Y11940" s="9" t="str">
        <f>IF(E11940="Cancelled","Excluded",IF(D11940="",IF((SLA_Policy!$B$8-B11940)*24&gt;X11940,"Open - Breached","Open - On Track"),IF((D11940-B11940)*24&lt;=X11940,"Met","Breached")))</f>
        <v>Met</v>
      </c>
    </row>
    <row r="11941" spans="1:25" x14ac:dyDescent="0.25">
      <c r="A11941" s="9" t="s">
        <v>16711</v>
      </c>
      <c r="B11941" s="23">
        <v>46261.621527777803</v>
      </c>
      <c r="C11941" s="23">
        <v>46261.633333333302</v>
      </c>
      <c r="D11941" s="23">
        <v>46262.410416666702</v>
      </c>
      <c r="E11941" s="9" t="s">
        <v>212</v>
      </c>
      <c r="F11941" s="9" t="s">
        <v>189</v>
      </c>
      <c r="G11941" s="9" t="s">
        <v>213</v>
      </c>
      <c r="H11941" s="9" t="s">
        <v>161</v>
      </c>
      <c r="I11941" s="9" t="s">
        <v>389</v>
      </c>
      <c r="J11941" s="9" t="s">
        <v>1243</v>
      </c>
      <c r="K11941" s="9" t="s">
        <v>303</v>
      </c>
      <c r="L11941" s="9" t="s">
        <v>311</v>
      </c>
      <c r="M11941" s="9" t="s">
        <v>1740</v>
      </c>
      <c r="N11941" s="9" t="s">
        <v>196</v>
      </c>
      <c r="O11941" s="9" t="s">
        <v>116</v>
      </c>
      <c r="P11941" s="9" t="s">
        <v>234</v>
      </c>
      <c r="Q11941" s="9" t="s">
        <v>219</v>
      </c>
      <c r="R11941" s="9">
        <v>0</v>
      </c>
      <c r="S11941" s="9">
        <v>4</v>
      </c>
      <c r="U11941" s="9" t="s">
        <v>290</v>
      </c>
      <c r="W11941" s="9">
        <v>3</v>
      </c>
      <c r="X11941" s="9">
        <f>INDEX(SLA_Policy!$D$2:$D$5,MATCH(F11941,SLA_Policy!$A$2:$A$5,0))</f>
        <v>120</v>
      </c>
      <c r="Y11941" s="9" t="str">
        <f>IF(E11941="Cancelled","Excluded",IF(D11941="",IF((SLA_Policy!$B$8-B11941)*24&gt;X11941,"Open - Breached","Open - On Track"),IF((D11941-B11941)*24&lt;=X11941,"Met","Breached")))</f>
        <v>Met</v>
      </c>
    </row>
    <row r="11942" spans="1:25" x14ac:dyDescent="0.25">
      <c r="A11942" s="9" t="s">
        <v>16712</v>
      </c>
      <c r="B11942" s="23">
        <v>46261.621527777803</v>
      </c>
      <c r="C11942" s="23">
        <v>46261.629166666702</v>
      </c>
      <c r="D11942" s="23">
        <v>46262.403472222199</v>
      </c>
      <c r="E11942" s="9" t="s">
        <v>212</v>
      </c>
      <c r="F11942" s="9" t="s">
        <v>188</v>
      </c>
      <c r="G11942" s="9" t="s">
        <v>213</v>
      </c>
      <c r="H11942" s="9" t="s">
        <v>164</v>
      </c>
      <c r="I11942" s="9" t="s">
        <v>478</v>
      </c>
      <c r="J11942" s="9" t="s">
        <v>479</v>
      </c>
      <c r="K11942" s="9" t="s">
        <v>246</v>
      </c>
      <c r="L11942" s="9" t="s">
        <v>104</v>
      </c>
      <c r="M11942" s="9" t="s">
        <v>1398</v>
      </c>
      <c r="N11942" s="9" t="s">
        <v>199</v>
      </c>
      <c r="O11942" s="9" t="s">
        <v>116</v>
      </c>
      <c r="P11942" s="9" t="s">
        <v>218</v>
      </c>
      <c r="Q11942" s="9" t="s">
        <v>219</v>
      </c>
      <c r="R11942" s="9">
        <v>0</v>
      </c>
      <c r="S11942" s="9">
        <v>25</v>
      </c>
      <c r="T11942" s="9" t="s">
        <v>464</v>
      </c>
      <c r="U11942" s="9" t="s">
        <v>266</v>
      </c>
      <c r="W11942" s="9">
        <v>5</v>
      </c>
      <c r="X11942" s="9">
        <f>INDEX(SLA_Policy!$D$2:$D$5,MATCH(F11942,SLA_Policy!$A$2:$A$5,0))</f>
        <v>72</v>
      </c>
      <c r="Y11942" s="9" t="str">
        <f>IF(E11942="Cancelled","Excluded",IF(D11942="",IF((SLA_Policy!$B$8-B11942)*24&gt;X11942,"Open - Breached","Open - On Track"),IF((D11942-B11942)*24&lt;=X11942,"Met","Breached")))</f>
        <v>Met</v>
      </c>
    </row>
    <row r="11943" spans="1:25" x14ac:dyDescent="0.25">
      <c r="A11943" s="9" t="s">
        <v>16713</v>
      </c>
      <c r="B11943" s="23">
        <v>46261.629166666702</v>
      </c>
      <c r="C11943" s="23">
        <v>46261.633333333302</v>
      </c>
      <c r="D11943" s="23">
        <v>46261.668055555601</v>
      </c>
      <c r="E11943" s="9" t="s">
        <v>212</v>
      </c>
      <c r="F11943" s="9" t="s">
        <v>188</v>
      </c>
      <c r="G11943" s="9" t="s">
        <v>213</v>
      </c>
      <c r="H11943" s="9" t="s">
        <v>161</v>
      </c>
      <c r="I11943" s="9" t="s">
        <v>389</v>
      </c>
      <c r="J11943" s="9" t="s">
        <v>1774</v>
      </c>
      <c r="K11943" s="9" t="s">
        <v>303</v>
      </c>
      <c r="L11943" s="9" t="s">
        <v>104</v>
      </c>
      <c r="M11943" s="9" t="s">
        <v>1681</v>
      </c>
      <c r="N11943" s="9" t="s">
        <v>200</v>
      </c>
      <c r="O11943" s="9" t="s">
        <v>116</v>
      </c>
      <c r="P11943" s="9" t="s">
        <v>574</v>
      </c>
      <c r="Q11943" s="9" t="s">
        <v>219</v>
      </c>
      <c r="R11943" s="9">
        <v>0</v>
      </c>
      <c r="S11943" s="9">
        <v>4</v>
      </c>
      <c r="U11943" s="9" t="s">
        <v>290</v>
      </c>
      <c r="X11943" s="9">
        <f>INDEX(SLA_Policy!$D$2:$D$5,MATCH(F11943,SLA_Policy!$A$2:$A$5,0))</f>
        <v>72</v>
      </c>
      <c r="Y11943" s="9" t="str">
        <f>IF(E11943="Cancelled","Excluded",IF(D11943="",IF((SLA_Policy!$B$8-B11943)*24&gt;X11943,"Open - Breached","Open - On Track"),IF((D11943-B11943)*24&lt;=X11943,"Met","Breached")))</f>
        <v>Met</v>
      </c>
    </row>
    <row r="11944" spans="1:25" x14ac:dyDescent="0.25">
      <c r="A11944" s="9" t="s">
        <v>16714</v>
      </c>
      <c r="B11944" s="23">
        <v>46261.636805555601</v>
      </c>
      <c r="C11944" s="23">
        <v>46261.671527777798</v>
      </c>
      <c r="D11944" s="23">
        <v>46265.322916666701</v>
      </c>
      <c r="E11944" s="9" t="s">
        <v>212</v>
      </c>
      <c r="F11944" s="9" t="s">
        <v>188</v>
      </c>
      <c r="G11944" s="9" t="s">
        <v>236</v>
      </c>
      <c r="H11944" s="9" t="s">
        <v>161</v>
      </c>
      <c r="I11944" s="9" t="s">
        <v>237</v>
      </c>
      <c r="J11944" s="9" t="s">
        <v>1533</v>
      </c>
      <c r="K11944" s="9" t="s">
        <v>215</v>
      </c>
      <c r="L11944" s="9" t="s">
        <v>216</v>
      </c>
      <c r="M11944" s="9" t="s">
        <v>317</v>
      </c>
      <c r="N11944" s="9" t="s">
        <v>196</v>
      </c>
      <c r="O11944" s="9" t="s">
        <v>177</v>
      </c>
      <c r="P11944" s="9" t="s">
        <v>942</v>
      </c>
      <c r="Q11944" s="9" t="s">
        <v>219</v>
      </c>
      <c r="R11944" s="9">
        <v>0</v>
      </c>
      <c r="S11944" s="9">
        <v>38</v>
      </c>
      <c r="U11944" s="9" t="s">
        <v>242</v>
      </c>
      <c r="X11944" s="9">
        <f>INDEX(SLA_Policy!$D$2:$D$5,MATCH(F11944,SLA_Policy!$A$2:$A$5,0))</f>
        <v>72</v>
      </c>
      <c r="Y11944" s="9" t="str">
        <f>IF(E11944="Cancelled","Excluded",IF(D11944="",IF((SLA_Policy!$B$8-B11944)*24&gt;X11944,"Open - Breached","Open - On Track"),IF((D11944-B11944)*24&lt;=X11944,"Met","Breached")))</f>
        <v>Breached</v>
      </c>
    </row>
    <row r="11945" spans="1:25" x14ac:dyDescent="0.25">
      <c r="A11945" s="9" t="s">
        <v>16715</v>
      </c>
      <c r="B11945" s="23">
        <v>46261.654861111099</v>
      </c>
      <c r="C11945" s="23">
        <v>46261.710416666698</v>
      </c>
      <c r="D11945" s="23">
        <v>46262.340972222199</v>
      </c>
      <c r="E11945" s="9" t="s">
        <v>212</v>
      </c>
      <c r="F11945" s="9" t="s">
        <v>188</v>
      </c>
      <c r="G11945" s="9" t="s">
        <v>213</v>
      </c>
      <c r="H11945" s="9" t="s">
        <v>167</v>
      </c>
      <c r="I11945" s="9" t="s">
        <v>349</v>
      </c>
      <c r="J11945" s="9" t="s">
        <v>16716</v>
      </c>
      <c r="K11945" s="9" t="s">
        <v>303</v>
      </c>
      <c r="L11945" s="9" t="s">
        <v>104</v>
      </c>
      <c r="M11945" s="9" t="s">
        <v>304</v>
      </c>
      <c r="N11945" s="9" t="s">
        <v>196</v>
      </c>
      <c r="O11945" s="9" t="s">
        <v>116</v>
      </c>
      <c r="P11945" s="9" t="s">
        <v>218</v>
      </c>
      <c r="Q11945" s="9" t="s">
        <v>219</v>
      </c>
      <c r="R11945" s="9">
        <v>0</v>
      </c>
      <c r="S11945" s="9">
        <v>17</v>
      </c>
      <c r="U11945" s="9" t="s">
        <v>290</v>
      </c>
      <c r="X11945" s="9">
        <f>INDEX(SLA_Policy!$D$2:$D$5,MATCH(F11945,SLA_Policy!$A$2:$A$5,0))</f>
        <v>72</v>
      </c>
      <c r="Y11945" s="9" t="str">
        <f>IF(E11945="Cancelled","Excluded",IF(D11945="",IF((SLA_Policy!$B$8-B11945)*24&gt;X11945,"Open - Breached","Open - On Track"),IF((D11945-B11945)*24&lt;=X11945,"Met","Breached")))</f>
        <v>Met</v>
      </c>
    </row>
    <row r="11946" spans="1:25" x14ac:dyDescent="0.25">
      <c r="A11946" s="9" t="s">
        <v>16717</v>
      </c>
      <c r="B11946" s="23">
        <v>46261.686111111099</v>
      </c>
      <c r="C11946" s="23">
        <v>46261.690972222197</v>
      </c>
      <c r="D11946" s="23">
        <v>46265.358333333301</v>
      </c>
      <c r="E11946" s="9" t="s">
        <v>212</v>
      </c>
      <c r="F11946" s="9" t="s">
        <v>188</v>
      </c>
      <c r="G11946" s="9" t="s">
        <v>213</v>
      </c>
      <c r="H11946" s="9" t="s">
        <v>88</v>
      </c>
      <c r="I11946" s="9" t="s">
        <v>92</v>
      </c>
      <c r="J11946" s="9" t="s">
        <v>834</v>
      </c>
      <c r="K11946" s="9" t="s">
        <v>246</v>
      </c>
      <c r="L11946" s="9" t="s">
        <v>311</v>
      </c>
      <c r="M11946" s="9" t="s">
        <v>3372</v>
      </c>
      <c r="N11946" s="9" t="s">
        <v>200</v>
      </c>
      <c r="O11946" s="9" t="s">
        <v>178</v>
      </c>
      <c r="P11946" s="9" t="s">
        <v>321</v>
      </c>
      <c r="Q11946" s="9" t="s">
        <v>219</v>
      </c>
      <c r="R11946" s="9">
        <v>0</v>
      </c>
      <c r="S11946" s="9">
        <v>41</v>
      </c>
      <c r="T11946" s="9" t="s">
        <v>220</v>
      </c>
      <c r="U11946" s="9" t="s">
        <v>661</v>
      </c>
      <c r="X11946" s="9">
        <f>INDEX(SLA_Policy!$D$2:$D$5,MATCH(F11946,SLA_Policy!$A$2:$A$5,0))</f>
        <v>72</v>
      </c>
      <c r="Y11946" s="9" t="str">
        <f>IF(E11946="Cancelled","Excluded",IF(D11946="",IF((SLA_Policy!$B$8-B11946)*24&gt;X11946,"Open - Breached","Open - On Track"),IF((D11946-B11946)*24&lt;=X11946,"Met","Breached")))</f>
        <v>Breached</v>
      </c>
    </row>
    <row r="11947" spans="1:25" x14ac:dyDescent="0.25">
      <c r="A11947" s="9" t="s">
        <v>16718</v>
      </c>
      <c r="B11947" s="23">
        <v>46261.688194444498</v>
      </c>
      <c r="C11947" s="23">
        <v>46261.7</v>
      </c>
      <c r="E11947" s="9" t="s">
        <v>649</v>
      </c>
      <c r="F11947" s="9" t="s">
        <v>189</v>
      </c>
      <c r="G11947" s="9" t="s">
        <v>236</v>
      </c>
      <c r="H11947" s="9" t="s">
        <v>163</v>
      </c>
      <c r="I11947" s="9" t="s">
        <v>315</v>
      </c>
      <c r="J11947" s="9" t="s">
        <v>6612</v>
      </c>
      <c r="K11947" s="9" t="s">
        <v>246</v>
      </c>
      <c r="L11947" s="9" t="s">
        <v>293</v>
      </c>
      <c r="M11947" s="9" t="s">
        <v>709</v>
      </c>
      <c r="N11947" s="9" t="s">
        <v>196</v>
      </c>
      <c r="O11947" s="9" t="s">
        <v>180</v>
      </c>
      <c r="P11947" s="9" t="s">
        <v>381</v>
      </c>
      <c r="Q11947" s="9" t="s">
        <v>219</v>
      </c>
      <c r="R11947" s="9">
        <v>0</v>
      </c>
      <c r="S11947" s="9">
        <v>2</v>
      </c>
      <c r="T11947" s="9" t="s">
        <v>229</v>
      </c>
      <c r="X11947" s="9">
        <f>INDEX(SLA_Policy!$D$2:$D$5,MATCH(F11947,SLA_Policy!$A$2:$A$5,0))</f>
        <v>120</v>
      </c>
      <c r="Y11947" s="9" t="str">
        <f>IF(E11947="Cancelled","Excluded",IF(D11947="",IF((SLA_Policy!$B$8-B11947)*24&gt;X11947,"Open - Breached","Open - On Track"),IF((D11947-B11947)*24&lt;=X11947,"Met","Breached")))</f>
        <v>Excluded</v>
      </c>
    </row>
    <row r="11948" spans="1:25" x14ac:dyDescent="0.25">
      <c r="A11948" s="9" t="s">
        <v>16719</v>
      </c>
      <c r="B11948" s="23">
        <v>46261.71875</v>
      </c>
      <c r="C11948" s="23">
        <v>46261.738194444399</v>
      </c>
      <c r="D11948" s="23">
        <v>46265.3527777778</v>
      </c>
      <c r="E11948" s="9" t="s">
        <v>212</v>
      </c>
      <c r="F11948" s="9" t="s">
        <v>189</v>
      </c>
      <c r="G11948" s="9" t="s">
        <v>213</v>
      </c>
      <c r="H11948" s="9" t="s">
        <v>167</v>
      </c>
      <c r="I11948" s="9" t="s">
        <v>349</v>
      </c>
      <c r="J11948" s="9" t="s">
        <v>11998</v>
      </c>
      <c r="K11948" s="9" t="s">
        <v>239</v>
      </c>
      <c r="L11948" s="9" t="s">
        <v>104</v>
      </c>
      <c r="M11948" s="9" t="s">
        <v>3757</v>
      </c>
      <c r="N11948" s="9" t="s">
        <v>196</v>
      </c>
      <c r="O11948" s="9" t="s">
        <v>116</v>
      </c>
      <c r="P11948" s="9" t="s">
        <v>295</v>
      </c>
      <c r="Q11948" s="9" t="s">
        <v>219</v>
      </c>
      <c r="R11948" s="9">
        <v>0</v>
      </c>
      <c r="S11948" s="9">
        <v>10</v>
      </c>
      <c r="U11948" s="9" t="s">
        <v>266</v>
      </c>
      <c r="X11948" s="9">
        <f>INDEX(SLA_Policy!$D$2:$D$5,MATCH(F11948,SLA_Policy!$A$2:$A$5,0))</f>
        <v>120</v>
      </c>
      <c r="Y11948" s="9" t="str">
        <f>IF(E11948="Cancelled","Excluded",IF(D11948="",IF((SLA_Policy!$B$8-B11948)*24&gt;X11948,"Open - Breached","Open - On Track"),IF((D11948-B11948)*24&lt;=X11948,"Met","Breached")))</f>
        <v>Met</v>
      </c>
    </row>
    <row r="11949" spans="1:25" x14ac:dyDescent="0.25">
      <c r="A11949" s="9" t="s">
        <v>16720</v>
      </c>
      <c r="B11949" s="23">
        <v>46261.750694444498</v>
      </c>
      <c r="C11949" s="23">
        <v>46261.772916666698</v>
      </c>
      <c r="E11949" s="9" t="s">
        <v>649</v>
      </c>
      <c r="F11949" s="9" t="s">
        <v>188</v>
      </c>
      <c r="G11949" s="9" t="s">
        <v>236</v>
      </c>
      <c r="H11949" s="9" t="s">
        <v>163</v>
      </c>
      <c r="I11949" s="9" t="s">
        <v>327</v>
      </c>
      <c r="J11949" s="9" t="s">
        <v>7523</v>
      </c>
      <c r="K11949" s="9" t="s">
        <v>246</v>
      </c>
      <c r="L11949" s="9" t="s">
        <v>216</v>
      </c>
      <c r="M11949" s="9" t="s">
        <v>676</v>
      </c>
      <c r="N11949" s="9" t="s">
        <v>196</v>
      </c>
      <c r="O11949" s="9" t="s">
        <v>176</v>
      </c>
      <c r="P11949" s="9" t="s">
        <v>503</v>
      </c>
      <c r="Q11949" s="9" t="s">
        <v>273</v>
      </c>
      <c r="R11949" s="9">
        <v>0</v>
      </c>
      <c r="S11949" s="9">
        <v>0</v>
      </c>
      <c r="X11949" s="9">
        <f>INDEX(SLA_Policy!$D$2:$D$5,MATCH(F11949,SLA_Policy!$A$2:$A$5,0))</f>
        <v>72</v>
      </c>
      <c r="Y11949" s="9" t="str">
        <f>IF(E11949="Cancelled","Excluded",IF(D11949="",IF((SLA_Policy!$B$8-B11949)*24&gt;X11949,"Open - Breached","Open - On Track"),IF((D11949-B11949)*24&lt;=X11949,"Met","Breached")))</f>
        <v>Excluded</v>
      </c>
    </row>
    <row r="11950" spans="1:25" x14ac:dyDescent="0.25">
      <c r="A11950" s="9" t="s">
        <v>16721</v>
      </c>
      <c r="B11950" s="23">
        <v>46261.756249999999</v>
      </c>
      <c r="C11950" s="23">
        <v>46261.765277777798</v>
      </c>
      <c r="D11950" s="23">
        <v>46262.370833333298</v>
      </c>
      <c r="E11950" s="9" t="s">
        <v>212</v>
      </c>
      <c r="F11950" s="9" t="s">
        <v>188</v>
      </c>
      <c r="G11950" s="9" t="s">
        <v>213</v>
      </c>
      <c r="H11950" s="9" t="s">
        <v>163</v>
      </c>
      <c r="I11950" s="9" t="s">
        <v>250</v>
      </c>
      <c r="J11950" s="9" t="s">
        <v>251</v>
      </c>
      <c r="K11950" s="9" t="s">
        <v>303</v>
      </c>
      <c r="L11950" s="9" t="s">
        <v>104</v>
      </c>
      <c r="M11950" s="9" t="s">
        <v>3108</v>
      </c>
      <c r="N11950" s="9" t="s">
        <v>196</v>
      </c>
      <c r="O11950" s="9" t="s">
        <v>176</v>
      </c>
      <c r="P11950" s="9" t="s">
        <v>503</v>
      </c>
      <c r="Q11950" s="9" t="s">
        <v>219</v>
      </c>
      <c r="R11950" s="9">
        <v>0</v>
      </c>
      <c r="S11950" s="9">
        <v>32</v>
      </c>
      <c r="T11950" s="9" t="s">
        <v>220</v>
      </c>
      <c r="U11950" s="9" t="s">
        <v>266</v>
      </c>
      <c r="X11950" s="9">
        <f>INDEX(SLA_Policy!$D$2:$D$5,MATCH(F11950,SLA_Policy!$A$2:$A$5,0))</f>
        <v>72</v>
      </c>
      <c r="Y11950" s="9" t="str">
        <f>IF(E11950="Cancelled","Excluded",IF(D11950="",IF((SLA_Policy!$B$8-B11950)*24&gt;X11950,"Open - Breached","Open - On Track"),IF((D11950-B11950)*24&lt;=X11950,"Met","Breached")))</f>
        <v>Met</v>
      </c>
    </row>
    <row r="11951" spans="1:25" x14ac:dyDescent="0.25">
      <c r="A11951" s="9" t="s">
        <v>16722</v>
      </c>
      <c r="B11951" s="23">
        <v>46261.769444444399</v>
      </c>
      <c r="C11951" s="23">
        <v>46261.773611111101</v>
      </c>
      <c r="D11951" s="23">
        <v>46262.402083333298</v>
      </c>
      <c r="E11951" s="9" t="s">
        <v>212</v>
      </c>
      <c r="F11951" s="9" t="s">
        <v>188</v>
      </c>
      <c r="G11951" s="9" t="s">
        <v>213</v>
      </c>
      <c r="H11951" s="9" t="s">
        <v>163</v>
      </c>
      <c r="I11951" s="9" t="s">
        <v>250</v>
      </c>
      <c r="J11951" s="9" t="s">
        <v>16702</v>
      </c>
      <c r="K11951" s="9" t="s">
        <v>303</v>
      </c>
      <c r="L11951" s="9" t="s">
        <v>270</v>
      </c>
      <c r="M11951" s="9" t="s">
        <v>1769</v>
      </c>
      <c r="N11951" s="9" t="s">
        <v>199</v>
      </c>
      <c r="O11951" s="9" t="s">
        <v>176</v>
      </c>
      <c r="P11951" s="9" t="s">
        <v>228</v>
      </c>
      <c r="Q11951" s="9" t="s">
        <v>219</v>
      </c>
      <c r="R11951" s="9">
        <v>0</v>
      </c>
      <c r="S11951" s="9">
        <v>47</v>
      </c>
      <c r="T11951" s="9" t="s">
        <v>136</v>
      </c>
      <c r="U11951" s="9" t="s">
        <v>140</v>
      </c>
      <c r="V11951" s="9" t="s">
        <v>16576</v>
      </c>
      <c r="X11951" s="9">
        <f>INDEX(SLA_Policy!$D$2:$D$5,MATCH(F11951,SLA_Policy!$A$2:$A$5,0))</f>
        <v>72</v>
      </c>
      <c r="Y11951" s="9" t="str">
        <f>IF(E11951="Cancelled","Excluded",IF(D11951="",IF((SLA_Policy!$B$8-B11951)*24&gt;X11951,"Open - Breached","Open - On Track"),IF((D11951-B11951)*24&lt;=X11951,"Met","Breached")))</f>
        <v>Met</v>
      </c>
    </row>
    <row r="11952" spans="1:25" x14ac:dyDescent="0.25">
      <c r="A11952" s="9" t="s">
        <v>16723</v>
      </c>
      <c r="B11952" s="23">
        <v>46261.8840277778</v>
      </c>
      <c r="C11952" s="23">
        <v>46262.343055555597</v>
      </c>
      <c r="D11952" s="23">
        <v>46262.346527777801</v>
      </c>
      <c r="E11952" s="9" t="s">
        <v>212</v>
      </c>
      <c r="F11952" s="9" t="s">
        <v>188</v>
      </c>
      <c r="G11952" s="9" t="s">
        <v>213</v>
      </c>
      <c r="H11952" s="9" t="s">
        <v>163</v>
      </c>
      <c r="I11952" s="9" t="s">
        <v>223</v>
      </c>
      <c r="J11952" s="9" t="s">
        <v>10870</v>
      </c>
      <c r="K11952" s="9" t="s">
        <v>246</v>
      </c>
      <c r="L11952" s="9" t="s">
        <v>216</v>
      </c>
      <c r="M11952" s="9" t="s">
        <v>513</v>
      </c>
      <c r="N11952" s="9" t="s">
        <v>198</v>
      </c>
      <c r="O11952" s="9" t="s">
        <v>176</v>
      </c>
      <c r="P11952" s="9" t="s">
        <v>570</v>
      </c>
      <c r="Q11952" s="9" t="s">
        <v>273</v>
      </c>
      <c r="R11952" s="9">
        <v>0</v>
      </c>
      <c r="S11952" s="9">
        <v>42</v>
      </c>
      <c r="T11952" s="9" t="s">
        <v>136</v>
      </c>
      <c r="U11952" s="9" t="s">
        <v>230</v>
      </c>
      <c r="X11952" s="9">
        <f>INDEX(SLA_Policy!$D$2:$D$5,MATCH(F11952,SLA_Policy!$A$2:$A$5,0))</f>
        <v>72</v>
      </c>
      <c r="Y11952" s="9" t="str">
        <f>IF(E11952="Cancelled","Excluded",IF(D11952="",IF((SLA_Policy!$B$8-B11952)*24&gt;X11952,"Open - Breached","Open - On Track"),IF((D11952-B11952)*24&lt;=X11952,"Met","Breached")))</f>
        <v>Met</v>
      </c>
    </row>
    <row r="11953" spans="1:25" x14ac:dyDescent="0.25">
      <c r="A11953" s="9" t="s">
        <v>16724</v>
      </c>
      <c r="B11953" s="23">
        <v>46261.965277777803</v>
      </c>
      <c r="C11953" s="23">
        <v>46262.362500000003</v>
      </c>
      <c r="D11953" s="23">
        <v>46262.504861111098</v>
      </c>
      <c r="E11953" s="9" t="s">
        <v>212</v>
      </c>
      <c r="F11953" s="9" t="s">
        <v>189</v>
      </c>
      <c r="G11953" s="9" t="s">
        <v>236</v>
      </c>
      <c r="H11953" s="9" t="s">
        <v>162</v>
      </c>
      <c r="I11953" s="9" t="s">
        <v>280</v>
      </c>
      <c r="J11953" s="9" t="s">
        <v>8254</v>
      </c>
      <c r="K11953" s="9" t="s">
        <v>215</v>
      </c>
      <c r="L11953" s="9" t="s">
        <v>311</v>
      </c>
      <c r="M11953" s="9" t="s">
        <v>1635</v>
      </c>
      <c r="N11953" s="9" t="s">
        <v>198</v>
      </c>
      <c r="O11953" s="9" t="s">
        <v>179</v>
      </c>
      <c r="P11953" s="9" t="s">
        <v>284</v>
      </c>
      <c r="Q11953" s="9" t="s">
        <v>219</v>
      </c>
      <c r="R11953" s="9">
        <v>0</v>
      </c>
      <c r="S11953" s="9">
        <v>13</v>
      </c>
      <c r="U11953" s="9" t="s">
        <v>242</v>
      </c>
      <c r="X11953" s="9">
        <f>INDEX(SLA_Policy!$D$2:$D$5,MATCH(F11953,SLA_Policy!$A$2:$A$5,0))</f>
        <v>120</v>
      </c>
      <c r="Y11953" s="9" t="str">
        <f>IF(E11953="Cancelled","Excluded",IF(D11953="",IF((SLA_Policy!$B$8-B11953)*24&gt;X11953,"Open - Breached","Open - On Track"),IF((D11953-B11953)*24&lt;=X11953,"Met","Breached")))</f>
        <v>Met</v>
      </c>
    </row>
    <row r="11954" spans="1:25" x14ac:dyDescent="0.25">
      <c r="A11954" s="9" t="s">
        <v>16725</v>
      </c>
      <c r="B11954" s="23">
        <v>46262.248611111099</v>
      </c>
      <c r="C11954" s="23">
        <v>46262.347222222197</v>
      </c>
      <c r="D11954" s="23">
        <v>46265.34375</v>
      </c>
      <c r="E11954" s="9" t="s">
        <v>212</v>
      </c>
      <c r="F11954" s="9" t="s">
        <v>189</v>
      </c>
      <c r="G11954" s="9" t="s">
        <v>213</v>
      </c>
      <c r="H11954" s="9" t="s">
        <v>88</v>
      </c>
      <c r="I11954" s="9" t="s">
        <v>354</v>
      </c>
      <c r="J11954" s="9" t="s">
        <v>564</v>
      </c>
      <c r="K11954" s="9" t="s">
        <v>239</v>
      </c>
      <c r="L11954" s="9" t="s">
        <v>395</v>
      </c>
      <c r="M11954" s="9" t="s">
        <v>2399</v>
      </c>
      <c r="N11954" s="9" t="s">
        <v>196</v>
      </c>
      <c r="O11954" s="9" t="s">
        <v>180</v>
      </c>
      <c r="P11954" s="9" t="s">
        <v>368</v>
      </c>
      <c r="Q11954" s="9" t="s">
        <v>219</v>
      </c>
      <c r="R11954" s="9">
        <v>0</v>
      </c>
      <c r="S11954" s="9">
        <v>29</v>
      </c>
      <c r="T11954" s="9" t="s">
        <v>220</v>
      </c>
      <c r="U11954" s="9" t="s">
        <v>266</v>
      </c>
      <c r="X11954" s="9">
        <f>INDEX(SLA_Policy!$D$2:$D$5,MATCH(F11954,SLA_Policy!$A$2:$A$5,0))</f>
        <v>120</v>
      </c>
      <c r="Y11954" s="9" t="str">
        <f>IF(E11954="Cancelled","Excluded",IF(D11954="",IF((SLA_Policy!$B$8-B11954)*24&gt;X11954,"Open - Breached","Open - On Track"),IF((D11954-B11954)*24&lt;=X11954,"Met","Breached")))</f>
        <v>Met</v>
      </c>
    </row>
    <row r="11955" spans="1:25" x14ac:dyDescent="0.25">
      <c r="A11955" s="9" t="s">
        <v>16726</v>
      </c>
      <c r="B11955" s="23">
        <v>46262.309722222199</v>
      </c>
      <c r="C11955" s="23">
        <v>46262.329166666699</v>
      </c>
      <c r="D11955" s="23">
        <v>46265.337500000001</v>
      </c>
      <c r="E11955" s="9" t="s">
        <v>212</v>
      </c>
      <c r="F11955" s="9" t="s">
        <v>188</v>
      </c>
      <c r="G11955" s="9" t="s">
        <v>213</v>
      </c>
      <c r="H11955" s="9" t="s">
        <v>162</v>
      </c>
      <c r="I11955" s="9" t="s">
        <v>345</v>
      </c>
      <c r="J11955" s="9" t="s">
        <v>1556</v>
      </c>
      <c r="K11955" s="9" t="s">
        <v>239</v>
      </c>
      <c r="L11955" s="9" t="s">
        <v>351</v>
      </c>
      <c r="M11955" s="9" t="s">
        <v>2336</v>
      </c>
      <c r="N11955" s="9" t="s">
        <v>196</v>
      </c>
      <c r="O11955" s="9" t="s">
        <v>179</v>
      </c>
      <c r="P11955" s="9" t="s">
        <v>313</v>
      </c>
      <c r="Q11955" s="9" t="s">
        <v>219</v>
      </c>
      <c r="R11955" s="9">
        <v>0</v>
      </c>
      <c r="S11955" s="9">
        <v>34</v>
      </c>
      <c r="U11955" s="9" t="s">
        <v>248</v>
      </c>
      <c r="W11955" s="9">
        <v>4</v>
      </c>
      <c r="X11955" s="9">
        <f>INDEX(SLA_Policy!$D$2:$D$5,MATCH(F11955,SLA_Policy!$A$2:$A$5,0))</f>
        <v>72</v>
      </c>
      <c r="Y11955" s="9" t="str">
        <f>IF(E11955="Cancelled","Excluded",IF(D11955="",IF((SLA_Policy!$B$8-B11955)*24&gt;X11955,"Open - Breached","Open - On Track"),IF((D11955-B11955)*24&lt;=X11955,"Met","Breached")))</f>
        <v>Breached</v>
      </c>
    </row>
    <row r="11956" spans="1:25" x14ac:dyDescent="0.25">
      <c r="A11956" s="9" t="s">
        <v>16727</v>
      </c>
      <c r="B11956" s="23">
        <v>46262.317361111098</v>
      </c>
      <c r="C11956" s="23">
        <v>46262.390972222202</v>
      </c>
      <c r="D11956" s="23">
        <v>46262.478472222203</v>
      </c>
      <c r="E11956" s="9" t="s">
        <v>212</v>
      </c>
      <c r="F11956" s="9" t="s">
        <v>188</v>
      </c>
      <c r="G11956" s="9" t="s">
        <v>213</v>
      </c>
      <c r="H11956" s="9" t="s">
        <v>88</v>
      </c>
      <c r="I11956" s="9" t="s">
        <v>92</v>
      </c>
      <c r="J11956" s="9" t="s">
        <v>5659</v>
      </c>
      <c r="K11956" s="9" t="s">
        <v>215</v>
      </c>
      <c r="L11956" s="9" t="s">
        <v>216</v>
      </c>
      <c r="M11956" s="9" t="s">
        <v>2728</v>
      </c>
      <c r="N11956" s="9" t="s">
        <v>196</v>
      </c>
      <c r="O11956" s="9" t="s">
        <v>178</v>
      </c>
      <c r="P11956" s="9" t="s">
        <v>272</v>
      </c>
      <c r="Q11956" s="9" t="s">
        <v>219</v>
      </c>
      <c r="R11956" s="9">
        <v>0</v>
      </c>
      <c r="S11956" s="9">
        <v>15</v>
      </c>
      <c r="T11956" s="9" t="s">
        <v>136</v>
      </c>
      <c r="U11956" s="9" t="s">
        <v>221</v>
      </c>
      <c r="W11956" s="9">
        <v>5</v>
      </c>
      <c r="X11956" s="9">
        <f>INDEX(SLA_Policy!$D$2:$D$5,MATCH(F11956,SLA_Policy!$A$2:$A$5,0))</f>
        <v>72</v>
      </c>
      <c r="Y11956" s="9" t="str">
        <f>IF(E11956="Cancelled","Excluded",IF(D11956="",IF((SLA_Policy!$B$8-B11956)*24&gt;X11956,"Open - Breached","Open - On Track"),IF((D11956-B11956)*24&lt;=X11956,"Met","Breached")))</f>
        <v>Met</v>
      </c>
    </row>
    <row r="11957" spans="1:25" x14ac:dyDescent="0.25">
      <c r="A11957" s="9" t="s">
        <v>16728</v>
      </c>
      <c r="B11957" s="23">
        <v>46262.318055555603</v>
      </c>
      <c r="C11957" s="23">
        <v>46262.326388888898</v>
      </c>
      <c r="D11957" s="23">
        <v>46265.3569444444</v>
      </c>
      <c r="E11957" s="9" t="s">
        <v>212</v>
      </c>
      <c r="F11957" s="9" t="s">
        <v>189</v>
      </c>
      <c r="G11957" s="9" t="s">
        <v>213</v>
      </c>
      <c r="H11957" s="9" t="s">
        <v>167</v>
      </c>
      <c r="I11957" s="9" t="s">
        <v>349</v>
      </c>
      <c r="J11957" s="9" t="s">
        <v>2112</v>
      </c>
      <c r="K11957" s="9" t="s">
        <v>215</v>
      </c>
      <c r="L11957" s="9" t="s">
        <v>311</v>
      </c>
      <c r="M11957" s="9" t="s">
        <v>4551</v>
      </c>
      <c r="N11957" s="9" t="s">
        <v>198</v>
      </c>
      <c r="O11957" s="9" t="s">
        <v>180</v>
      </c>
      <c r="P11957" s="9" t="s">
        <v>318</v>
      </c>
      <c r="Q11957" s="9" t="s">
        <v>219</v>
      </c>
      <c r="R11957" s="9">
        <v>0</v>
      </c>
      <c r="S11957" s="9">
        <v>8</v>
      </c>
      <c r="U11957" s="9" t="s">
        <v>266</v>
      </c>
      <c r="W11957" s="9">
        <v>4</v>
      </c>
      <c r="X11957" s="9">
        <f>INDEX(SLA_Policy!$D$2:$D$5,MATCH(F11957,SLA_Policy!$A$2:$A$5,0))</f>
        <v>120</v>
      </c>
      <c r="Y11957" s="9" t="str">
        <f>IF(E11957="Cancelled","Excluded",IF(D11957="",IF((SLA_Policy!$B$8-B11957)*24&gt;X11957,"Open - Breached","Open - On Track"),IF((D11957-B11957)*24&lt;=X11957,"Met","Breached")))</f>
        <v>Met</v>
      </c>
    </row>
    <row r="11958" spans="1:25" x14ac:dyDescent="0.25">
      <c r="A11958" s="9" t="s">
        <v>16729</v>
      </c>
      <c r="B11958" s="23">
        <v>46262.339583333298</v>
      </c>
      <c r="C11958" s="23">
        <v>46262.354166666701</v>
      </c>
      <c r="D11958" s="23">
        <v>46265.326388888898</v>
      </c>
      <c r="E11958" s="9" t="s">
        <v>212</v>
      </c>
      <c r="F11958" s="9" t="s">
        <v>189</v>
      </c>
      <c r="G11958" s="9" t="s">
        <v>213</v>
      </c>
      <c r="H11958" s="9" t="s">
        <v>164</v>
      </c>
      <c r="I11958" s="9" t="s">
        <v>478</v>
      </c>
      <c r="J11958" s="9" t="s">
        <v>1964</v>
      </c>
      <c r="K11958" s="9" t="s">
        <v>246</v>
      </c>
      <c r="L11958" s="9" t="s">
        <v>293</v>
      </c>
      <c r="M11958" s="9" t="s">
        <v>3596</v>
      </c>
      <c r="N11958" s="9" t="s">
        <v>196</v>
      </c>
      <c r="O11958" s="9" t="s">
        <v>178</v>
      </c>
      <c r="P11958" s="9" t="s">
        <v>321</v>
      </c>
      <c r="Q11958" s="9" t="s">
        <v>219</v>
      </c>
      <c r="R11958" s="9">
        <v>0</v>
      </c>
      <c r="S11958" s="9">
        <v>45</v>
      </c>
      <c r="T11958" s="9" t="s">
        <v>464</v>
      </c>
      <c r="U11958" s="9" t="s">
        <v>376</v>
      </c>
      <c r="X11958" s="9">
        <f>INDEX(SLA_Policy!$D$2:$D$5,MATCH(F11958,SLA_Policy!$A$2:$A$5,0))</f>
        <v>120</v>
      </c>
      <c r="Y11958" s="9" t="str">
        <f>IF(E11958="Cancelled","Excluded",IF(D11958="",IF((SLA_Policy!$B$8-B11958)*24&gt;X11958,"Open - Breached","Open - On Track"),IF((D11958-B11958)*24&lt;=X11958,"Met","Breached")))</f>
        <v>Met</v>
      </c>
    </row>
    <row r="11959" spans="1:25" x14ac:dyDescent="0.25">
      <c r="A11959" s="9" t="s">
        <v>16730</v>
      </c>
      <c r="B11959" s="23">
        <v>46262.344444444498</v>
      </c>
      <c r="C11959" s="23">
        <v>46262.366666666698</v>
      </c>
      <c r="D11959" s="23">
        <v>46265.3569444444</v>
      </c>
      <c r="E11959" s="9" t="s">
        <v>212</v>
      </c>
      <c r="F11959" s="9" t="s">
        <v>189</v>
      </c>
      <c r="G11959" s="9" t="s">
        <v>213</v>
      </c>
      <c r="H11959" s="9" t="s">
        <v>167</v>
      </c>
      <c r="I11959" s="9" t="s">
        <v>349</v>
      </c>
      <c r="J11959" s="9" t="s">
        <v>4865</v>
      </c>
      <c r="K11959" s="9" t="s">
        <v>225</v>
      </c>
      <c r="L11959" s="9" t="s">
        <v>216</v>
      </c>
      <c r="M11959" s="9" t="s">
        <v>1324</v>
      </c>
      <c r="N11959" s="9" t="s">
        <v>198</v>
      </c>
      <c r="O11959" s="9" t="s">
        <v>180</v>
      </c>
      <c r="P11959" s="9" t="s">
        <v>368</v>
      </c>
      <c r="Q11959" s="9" t="s">
        <v>219</v>
      </c>
      <c r="R11959" s="9">
        <v>0</v>
      </c>
      <c r="S11959" s="9">
        <v>10</v>
      </c>
      <c r="U11959" s="9" t="s">
        <v>290</v>
      </c>
      <c r="X11959" s="9">
        <f>INDEX(SLA_Policy!$D$2:$D$5,MATCH(F11959,SLA_Policy!$A$2:$A$5,0))</f>
        <v>120</v>
      </c>
      <c r="Y11959" s="9" t="str">
        <f>IF(E11959="Cancelled","Excluded",IF(D11959="",IF((SLA_Policy!$B$8-B11959)*24&gt;X11959,"Open - Breached","Open - On Track"),IF((D11959-B11959)*24&lt;=X11959,"Met","Breached")))</f>
        <v>Met</v>
      </c>
    </row>
    <row r="11960" spans="1:25" x14ac:dyDescent="0.25">
      <c r="A11960" s="9" t="s">
        <v>16731</v>
      </c>
      <c r="B11960" s="23">
        <v>46262.358333333301</v>
      </c>
      <c r="C11960" s="23">
        <v>46262.433333333298</v>
      </c>
      <c r="D11960" s="23">
        <v>46265.318749999999</v>
      </c>
      <c r="E11960" s="9" t="s">
        <v>212</v>
      </c>
      <c r="F11960" s="9" t="s">
        <v>188</v>
      </c>
      <c r="G11960" s="9" t="s">
        <v>213</v>
      </c>
      <c r="H11960" s="9" t="s">
        <v>167</v>
      </c>
      <c r="I11960" s="9" t="s">
        <v>362</v>
      </c>
      <c r="J11960" s="9" t="s">
        <v>7351</v>
      </c>
      <c r="K11960" s="9" t="s">
        <v>246</v>
      </c>
      <c r="L11960" s="9" t="s">
        <v>270</v>
      </c>
      <c r="M11960" s="9" t="s">
        <v>3722</v>
      </c>
      <c r="N11960" s="9" t="s">
        <v>197</v>
      </c>
      <c r="O11960" s="9" t="s">
        <v>116</v>
      </c>
      <c r="P11960" s="9" t="s">
        <v>295</v>
      </c>
      <c r="Q11960" s="9" t="s">
        <v>219</v>
      </c>
      <c r="R11960" s="9">
        <v>0</v>
      </c>
      <c r="S11960" s="9">
        <v>30</v>
      </c>
      <c r="U11960" s="9" t="s">
        <v>248</v>
      </c>
      <c r="W11960" s="9">
        <v>4</v>
      </c>
      <c r="X11960" s="9">
        <f>INDEX(SLA_Policy!$D$2:$D$5,MATCH(F11960,SLA_Policy!$A$2:$A$5,0))</f>
        <v>72</v>
      </c>
      <c r="Y11960" s="9" t="str">
        <f>IF(E11960="Cancelled","Excluded",IF(D11960="",IF((SLA_Policy!$B$8-B11960)*24&gt;X11960,"Open - Breached","Open - On Track"),IF((D11960-B11960)*24&lt;=X11960,"Met","Breached")))</f>
        <v>Met</v>
      </c>
    </row>
    <row r="11961" spans="1:25" x14ac:dyDescent="0.25">
      <c r="A11961" s="9" t="s">
        <v>16732</v>
      </c>
      <c r="B11961" s="23">
        <v>46262.365277777797</v>
      </c>
      <c r="C11961" s="23">
        <v>46262.372222222199</v>
      </c>
      <c r="D11961" s="23">
        <v>46262.493750000001</v>
      </c>
      <c r="E11961" s="9" t="s">
        <v>212</v>
      </c>
      <c r="F11961" s="9" t="s">
        <v>189</v>
      </c>
      <c r="G11961" s="9" t="s">
        <v>213</v>
      </c>
      <c r="H11961" s="9" t="s">
        <v>161</v>
      </c>
      <c r="I11961" s="9" t="s">
        <v>297</v>
      </c>
      <c r="J11961" s="9" t="s">
        <v>521</v>
      </c>
      <c r="K11961" s="9" t="s">
        <v>303</v>
      </c>
      <c r="L11961" s="9" t="s">
        <v>270</v>
      </c>
      <c r="M11961" s="9" t="s">
        <v>1263</v>
      </c>
      <c r="N11961" s="9" t="s">
        <v>200</v>
      </c>
      <c r="O11961" s="9" t="s">
        <v>116</v>
      </c>
      <c r="P11961" s="9" t="s">
        <v>218</v>
      </c>
      <c r="Q11961" s="9" t="s">
        <v>219</v>
      </c>
      <c r="R11961" s="9">
        <v>0</v>
      </c>
      <c r="S11961" s="9">
        <v>13</v>
      </c>
      <c r="U11961" s="9" t="s">
        <v>290</v>
      </c>
      <c r="X11961" s="9">
        <f>INDEX(SLA_Policy!$D$2:$D$5,MATCH(F11961,SLA_Policy!$A$2:$A$5,0))</f>
        <v>120</v>
      </c>
      <c r="Y11961" s="9" t="str">
        <f>IF(E11961="Cancelled","Excluded",IF(D11961="",IF((SLA_Policy!$B$8-B11961)*24&gt;X11961,"Open - Breached","Open - On Track"),IF((D11961-B11961)*24&lt;=X11961,"Met","Breached")))</f>
        <v>Met</v>
      </c>
    </row>
    <row r="11962" spans="1:25" x14ac:dyDescent="0.25">
      <c r="A11962" s="9" t="s">
        <v>16733</v>
      </c>
      <c r="B11962" s="23">
        <v>46262.367361111101</v>
      </c>
      <c r="C11962" s="23">
        <v>46262.457638888904</v>
      </c>
      <c r="D11962" s="23">
        <v>46265.402083333298</v>
      </c>
      <c r="E11962" s="9" t="s">
        <v>212</v>
      </c>
      <c r="F11962" s="9" t="s">
        <v>189</v>
      </c>
      <c r="G11962" s="9" t="s">
        <v>213</v>
      </c>
      <c r="H11962" s="9" t="s">
        <v>163</v>
      </c>
      <c r="I11962" s="9" t="s">
        <v>405</v>
      </c>
      <c r="J11962" s="9" t="s">
        <v>4100</v>
      </c>
      <c r="K11962" s="9" t="s">
        <v>262</v>
      </c>
      <c r="L11962" s="9" t="s">
        <v>216</v>
      </c>
      <c r="M11962" s="9" t="s">
        <v>1162</v>
      </c>
      <c r="N11962" s="9" t="s">
        <v>196</v>
      </c>
      <c r="O11962" s="9" t="s">
        <v>176</v>
      </c>
      <c r="P11962" s="9" t="s">
        <v>419</v>
      </c>
      <c r="Q11962" s="9" t="s">
        <v>219</v>
      </c>
      <c r="R11962" s="9">
        <v>0</v>
      </c>
      <c r="S11962" s="9">
        <v>10</v>
      </c>
      <c r="U11962" s="9" t="s">
        <v>230</v>
      </c>
      <c r="W11962" s="9">
        <v>5</v>
      </c>
      <c r="X11962" s="9">
        <f>INDEX(SLA_Policy!$D$2:$D$5,MATCH(F11962,SLA_Policy!$A$2:$A$5,0))</f>
        <v>120</v>
      </c>
      <c r="Y11962" s="9" t="str">
        <f>IF(E11962="Cancelled","Excluded",IF(D11962="",IF((SLA_Policy!$B$8-B11962)*24&gt;X11962,"Open - Breached","Open - On Track"),IF((D11962-B11962)*24&lt;=X11962,"Met","Breached")))</f>
        <v>Met</v>
      </c>
    </row>
    <row r="11963" spans="1:25" x14ac:dyDescent="0.25">
      <c r="A11963" s="9" t="s">
        <v>16734</v>
      </c>
      <c r="B11963" s="23">
        <v>46262.381249999999</v>
      </c>
      <c r="C11963" s="23">
        <v>46262.381944444503</v>
      </c>
      <c r="D11963" s="23">
        <v>46262.547222222202</v>
      </c>
      <c r="E11963" s="9" t="s">
        <v>212</v>
      </c>
      <c r="F11963" s="9" t="s">
        <v>188</v>
      </c>
      <c r="G11963" s="9" t="s">
        <v>213</v>
      </c>
      <c r="H11963" s="9" t="s">
        <v>161</v>
      </c>
      <c r="I11963" s="9" t="s">
        <v>389</v>
      </c>
      <c r="J11963" s="9" t="s">
        <v>2110</v>
      </c>
      <c r="K11963" s="9" t="s">
        <v>239</v>
      </c>
      <c r="L11963" s="9" t="s">
        <v>226</v>
      </c>
      <c r="M11963" s="9" t="s">
        <v>1377</v>
      </c>
      <c r="N11963" s="9" t="s">
        <v>200</v>
      </c>
      <c r="O11963" s="9" t="s">
        <v>177</v>
      </c>
      <c r="P11963" s="9" t="s">
        <v>942</v>
      </c>
      <c r="Q11963" s="9" t="s">
        <v>219</v>
      </c>
      <c r="R11963" s="9">
        <v>0</v>
      </c>
      <c r="S11963" s="9">
        <v>6</v>
      </c>
      <c r="U11963" s="9" t="s">
        <v>290</v>
      </c>
      <c r="X11963" s="9">
        <f>INDEX(SLA_Policy!$D$2:$D$5,MATCH(F11963,SLA_Policy!$A$2:$A$5,0))</f>
        <v>72</v>
      </c>
      <c r="Y11963" s="9" t="str">
        <f>IF(E11963="Cancelled","Excluded",IF(D11963="",IF((SLA_Policy!$B$8-B11963)*24&gt;X11963,"Open - Breached","Open - On Track"),IF((D11963-B11963)*24&lt;=X11963,"Met","Breached")))</f>
        <v>Met</v>
      </c>
    </row>
    <row r="11964" spans="1:25" x14ac:dyDescent="0.25">
      <c r="A11964" s="9" t="s">
        <v>16735</v>
      </c>
      <c r="B11964" s="23">
        <v>46262.382638888899</v>
      </c>
      <c r="C11964" s="23">
        <v>46262.402777777803</v>
      </c>
      <c r="D11964" s="23">
        <v>46262.765277777798</v>
      </c>
      <c r="E11964" s="9" t="s">
        <v>212</v>
      </c>
      <c r="F11964" s="9" t="s">
        <v>189</v>
      </c>
      <c r="G11964" s="9" t="s">
        <v>213</v>
      </c>
      <c r="H11964" s="9" t="s">
        <v>165</v>
      </c>
      <c r="I11964" s="9" t="s">
        <v>469</v>
      </c>
      <c r="J11964" s="9" t="s">
        <v>8493</v>
      </c>
      <c r="K11964" s="9" t="s">
        <v>246</v>
      </c>
      <c r="L11964" s="9" t="s">
        <v>216</v>
      </c>
      <c r="M11964" s="9" t="s">
        <v>3944</v>
      </c>
      <c r="N11964" s="9" t="s">
        <v>200</v>
      </c>
      <c r="O11964" s="9" t="s">
        <v>176</v>
      </c>
      <c r="P11964" s="9" t="s">
        <v>228</v>
      </c>
      <c r="Q11964" s="9" t="s">
        <v>219</v>
      </c>
      <c r="R11964" s="9">
        <v>0</v>
      </c>
      <c r="S11964" s="9">
        <v>9</v>
      </c>
      <c r="U11964" s="9" t="s">
        <v>266</v>
      </c>
      <c r="X11964" s="9">
        <f>INDEX(SLA_Policy!$D$2:$D$5,MATCH(F11964,SLA_Policy!$A$2:$A$5,0))</f>
        <v>120</v>
      </c>
      <c r="Y11964" s="9" t="str">
        <f>IF(E11964="Cancelled","Excluded",IF(D11964="",IF((SLA_Policy!$B$8-B11964)*24&gt;X11964,"Open - Breached","Open - On Track"),IF((D11964-B11964)*24&lt;=X11964,"Met","Breached")))</f>
        <v>Met</v>
      </c>
    </row>
    <row r="11965" spans="1:25" x14ac:dyDescent="0.25">
      <c r="A11965" s="9" t="s">
        <v>16736</v>
      </c>
      <c r="B11965" s="23">
        <v>46262.387499999997</v>
      </c>
      <c r="C11965" s="23">
        <v>46262.3881944444</v>
      </c>
      <c r="D11965" s="23">
        <v>46268.377777777801</v>
      </c>
      <c r="E11965" s="9" t="s">
        <v>212</v>
      </c>
      <c r="F11965" s="9" t="s">
        <v>188</v>
      </c>
      <c r="G11965" s="9" t="s">
        <v>213</v>
      </c>
      <c r="H11965" s="9" t="s">
        <v>163</v>
      </c>
      <c r="I11965" s="9" t="s">
        <v>223</v>
      </c>
      <c r="J11965" s="9" t="s">
        <v>4878</v>
      </c>
      <c r="K11965" s="9" t="s">
        <v>215</v>
      </c>
      <c r="L11965" s="9" t="s">
        <v>311</v>
      </c>
      <c r="M11965" s="9" t="s">
        <v>2580</v>
      </c>
      <c r="N11965" s="9" t="s">
        <v>198</v>
      </c>
      <c r="O11965" s="9" t="s">
        <v>176</v>
      </c>
      <c r="P11965" s="9" t="s">
        <v>253</v>
      </c>
      <c r="Q11965" s="9" t="s">
        <v>219</v>
      </c>
      <c r="R11965" s="9">
        <v>0</v>
      </c>
      <c r="S11965" s="9">
        <v>78</v>
      </c>
      <c r="T11965" s="9" t="s">
        <v>229</v>
      </c>
      <c r="U11965" s="9" t="s">
        <v>230</v>
      </c>
      <c r="X11965" s="9">
        <f>INDEX(SLA_Policy!$D$2:$D$5,MATCH(F11965,SLA_Policy!$A$2:$A$5,0))</f>
        <v>72</v>
      </c>
      <c r="Y11965" s="9" t="str">
        <f>IF(E11965="Cancelled","Excluded",IF(D11965="",IF((SLA_Policy!$B$8-B11965)*24&gt;X11965,"Open - Breached","Open - On Track"),IF((D11965-B11965)*24&lt;=X11965,"Met","Breached")))</f>
        <v>Breached</v>
      </c>
    </row>
    <row r="11966" spans="1:25" x14ac:dyDescent="0.25">
      <c r="A11966" s="9" t="s">
        <v>16737</v>
      </c>
      <c r="B11966" s="23">
        <v>46262.389583333301</v>
      </c>
      <c r="C11966" s="23">
        <v>46262.406944444498</v>
      </c>
      <c r="D11966" s="23">
        <v>46265.348611111098</v>
      </c>
      <c r="E11966" s="9" t="s">
        <v>212</v>
      </c>
      <c r="F11966" s="9" t="s">
        <v>188</v>
      </c>
      <c r="G11966" s="9" t="s">
        <v>213</v>
      </c>
      <c r="H11966" s="9" t="s">
        <v>165</v>
      </c>
      <c r="I11966" s="9" t="s">
        <v>2034</v>
      </c>
      <c r="J11966" s="9" t="s">
        <v>3554</v>
      </c>
      <c r="K11966" s="9" t="s">
        <v>246</v>
      </c>
      <c r="L11966" s="9" t="s">
        <v>293</v>
      </c>
      <c r="M11966" s="9" t="s">
        <v>3535</v>
      </c>
      <c r="N11966" s="9" t="s">
        <v>196</v>
      </c>
      <c r="O11966" s="9" t="s">
        <v>176</v>
      </c>
      <c r="P11966" s="9" t="s">
        <v>330</v>
      </c>
      <c r="Q11966" s="9" t="s">
        <v>219</v>
      </c>
      <c r="R11966" s="9">
        <v>0</v>
      </c>
      <c r="S11966" s="9">
        <v>39</v>
      </c>
      <c r="U11966" s="9" t="s">
        <v>266</v>
      </c>
      <c r="X11966" s="9">
        <f>INDEX(SLA_Policy!$D$2:$D$5,MATCH(F11966,SLA_Policy!$A$2:$A$5,0))</f>
        <v>72</v>
      </c>
      <c r="Y11966" s="9" t="str">
        <f>IF(E11966="Cancelled","Excluded",IF(D11966="",IF((SLA_Policy!$B$8-B11966)*24&gt;X11966,"Open - Breached","Open - On Track"),IF((D11966-B11966)*24&lt;=X11966,"Met","Breached")))</f>
        <v>Met</v>
      </c>
    </row>
    <row r="11967" spans="1:25" x14ac:dyDescent="0.25">
      <c r="A11967" s="9" t="s">
        <v>16738</v>
      </c>
      <c r="B11967" s="23">
        <v>46262.395833333299</v>
      </c>
      <c r="C11967" s="23">
        <v>46262.399305555598</v>
      </c>
      <c r="D11967" s="23">
        <v>46265.413888888899</v>
      </c>
      <c r="E11967" s="9" t="s">
        <v>212</v>
      </c>
      <c r="F11967" s="9" t="s">
        <v>188</v>
      </c>
      <c r="G11967" s="9" t="s">
        <v>213</v>
      </c>
      <c r="H11967" s="9" t="s">
        <v>88</v>
      </c>
      <c r="I11967" s="9" t="s">
        <v>354</v>
      </c>
      <c r="J11967" s="9" t="s">
        <v>1799</v>
      </c>
      <c r="K11967" s="9" t="s">
        <v>225</v>
      </c>
      <c r="L11967" s="9" t="s">
        <v>216</v>
      </c>
      <c r="M11967" s="9" t="s">
        <v>5573</v>
      </c>
      <c r="N11967" s="9" t="s">
        <v>198</v>
      </c>
      <c r="O11967" s="9" t="s">
        <v>180</v>
      </c>
      <c r="P11967" s="9" t="s">
        <v>368</v>
      </c>
      <c r="Q11967" s="9" t="s">
        <v>219</v>
      </c>
      <c r="R11967" s="9">
        <v>0</v>
      </c>
      <c r="S11967" s="9">
        <v>32</v>
      </c>
      <c r="T11967" s="9" t="s">
        <v>136</v>
      </c>
      <c r="U11967" s="9" t="s">
        <v>266</v>
      </c>
      <c r="W11967" s="9">
        <v>5</v>
      </c>
      <c r="X11967" s="9">
        <f>INDEX(SLA_Policy!$D$2:$D$5,MATCH(F11967,SLA_Policy!$A$2:$A$5,0))</f>
        <v>72</v>
      </c>
      <c r="Y11967" s="9" t="str">
        <f>IF(E11967="Cancelled","Excluded",IF(D11967="",IF((SLA_Policy!$B$8-B11967)*24&gt;X11967,"Open - Breached","Open - On Track"),IF((D11967-B11967)*24&lt;=X11967,"Met","Breached")))</f>
        <v>Breached</v>
      </c>
    </row>
    <row r="11968" spans="1:25" x14ac:dyDescent="0.25">
      <c r="A11968" s="9" t="s">
        <v>16739</v>
      </c>
      <c r="B11968" s="23">
        <v>46262.411805555603</v>
      </c>
      <c r="C11968" s="23">
        <v>46262.474305555603</v>
      </c>
      <c r="D11968" s="23">
        <v>46262.521527777797</v>
      </c>
      <c r="E11968" s="9" t="s">
        <v>212</v>
      </c>
      <c r="F11968" s="9" t="s">
        <v>188</v>
      </c>
      <c r="G11968" s="9" t="s">
        <v>213</v>
      </c>
      <c r="H11968" s="9" t="s">
        <v>162</v>
      </c>
      <c r="I11968" s="9" t="s">
        <v>345</v>
      </c>
      <c r="J11968" s="9" t="s">
        <v>2650</v>
      </c>
      <c r="K11968" s="9" t="s">
        <v>262</v>
      </c>
      <c r="L11968" s="9" t="s">
        <v>307</v>
      </c>
      <c r="M11968" s="9" t="s">
        <v>2895</v>
      </c>
      <c r="N11968" s="9" t="s">
        <v>196</v>
      </c>
      <c r="O11968" s="9" t="s">
        <v>116</v>
      </c>
      <c r="P11968" s="9" t="s">
        <v>551</v>
      </c>
      <c r="Q11968" s="9" t="s">
        <v>219</v>
      </c>
      <c r="R11968" s="9">
        <v>0</v>
      </c>
      <c r="S11968" s="9">
        <v>37</v>
      </c>
      <c r="U11968" s="9" t="s">
        <v>661</v>
      </c>
      <c r="W11968" s="9">
        <v>4</v>
      </c>
      <c r="X11968" s="9">
        <f>INDEX(SLA_Policy!$D$2:$D$5,MATCH(F11968,SLA_Policy!$A$2:$A$5,0))</f>
        <v>72</v>
      </c>
      <c r="Y11968" s="9" t="str">
        <f>IF(E11968="Cancelled","Excluded",IF(D11968="",IF((SLA_Policy!$B$8-B11968)*24&gt;X11968,"Open - Breached","Open - On Track"),IF((D11968-B11968)*24&lt;=X11968,"Met","Breached")))</f>
        <v>Met</v>
      </c>
    </row>
    <row r="11969" spans="1:25" x14ac:dyDescent="0.25">
      <c r="A11969" s="9" t="s">
        <v>16740</v>
      </c>
      <c r="B11969" s="23">
        <v>46262.429861111101</v>
      </c>
      <c r="C11969" s="23">
        <v>46262.442361111098</v>
      </c>
      <c r="D11969" s="23">
        <v>46262.684722222199</v>
      </c>
      <c r="E11969" s="9" t="s">
        <v>212</v>
      </c>
      <c r="F11969" s="9" t="s">
        <v>188</v>
      </c>
      <c r="G11969" s="9" t="s">
        <v>213</v>
      </c>
      <c r="H11969" s="9" t="s">
        <v>167</v>
      </c>
      <c r="I11969" s="9" t="s">
        <v>362</v>
      </c>
      <c r="J11969" s="9" t="s">
        <v>16741</v>
      </c>
      <c r="K11969" s="9" t="s">
        <v>225</v>
      </c>
      <c r="L11969" s="9" t="s">
        <v>307</v>
      </c>
      <c r="M11969" s="9" t="s">
        <v>3811</v>
      </c>
      <c r="N11969" s="9" t="s">
        <v>196</v>
      </c>
      <c r="O11969" s="9" t="s">
        <v>176</v>
      </c>
      <c r="P11969" s="9" t="s">
        <v>570</v>
      </c>
      <c r="Q11969" s="9" t="s">
        <v>219</v>
      </c>
      <c r="R11969" s="9">
        <v>0</v>
      </c>
      <c r="S11969" s="9">
        <v>55</v>
      </c>
      <c r="U11969" s="9" t="s">
        <v>376</v>
      </c>
      <c r="X11969" s="9">
        <f>INDEX(SLA_Policy!$D$2:$D$5,MATCH(F11969,SLA_Policy!$A$2:$A$5,0))</f>
        <v>72</v>
      </c>
      <c r="Y11969" s="9" t="str">
        <f>IF(E11969="Cancelled","Excluded",IF(D11969="",IF((SLA_Policy!$B$8-B11969)*24&gt;X11969,"Open - Breached","Open - On Track"),IF((D11969-B11969)*24&lt;=X11969,"Met","Breached")))</f>
        <v>Met</v>
      </c>
    </row>
    <row r="11970" spans="1:25" x14ac:dyDescent="0.25">
      <c r="A11970" s="9" t="s">
        <v>16742</v>
      </c>
      <c r="B11970" s="23">
        <v>46262.445833333302</v>
      </c>
      <c r="C11970" s="23">
        <v>46262.447916666701</v>
      </c>
      <c r="D11970" s="23">
        <v>46265.360416666699</v>
      </c>
      <c r="E11970" s="9" t="s">
        <v>212</v>
      </c>
      <c r="F11970" s="9" t="s">
        <v>188</v>
      </c>
      <c r="G11970" s="9" t="s">
        <v>213</v>
      </c>
      <c r="H11970" s="9" t="s">
        <v>162</v>
      </c>
      <c r="I11970" s="9" t="s">
        <v>393</v>
      </c>
      <c r="J11970" s="9" t="s">
        <v>10846</v>
      </c>
      <c r="K11970" s="9" t="s">
        <v>246</v>
      </c>
      <c r="L11970" s="9" t="s">
        <v>282</v>
      </c>
      <c r="M11970" s="9" t="s">
        <v>5050</v>
      </c>
      <c r="N11970" s="9" t="s">
        <v>198</v>
      </c>
      <c r="O11970" s="9" t="s">
        <v>179</v>
      </c>
      <c r="P11970" s="9" t="s">
        <v>313</v>
      </c>
      <c r="Q11970" s="9" t="s">
        <v>219</v>
      </c>
      <c r="R11970" s="9">
        <v>0</v>
      </c>
      <c r="S11970" s="9">
        <v>7</v>
      </c>
      <c r="U11970" s="9" t="s">
        <v>661</v>
      </c>
      <c r="W11970" s="9">
        <v>3</v>
      </c>
      <c r="X11970" s="9">
        <f>INDEX(SLA_Policy!$D$2:$D$5,MATCH(F11970,SLA_Policy!$A$2:$A$5,0))</f>
        <v>72</v>
      </c>
      <c r="Y11970" s="9" t="str">
        <f>IF(E11970="Cancelled","Excluded",IF(D11970="",IF((SLA_Policy!$B$8-B11970)*24&gt;X11970,"Open - Breached","Open - On Track"),IF((D11970-B11970)*24&lt;=X11970,"Met","Breached")))</f>
        <v>Met</v>
      </c>
    </row>
    <row r="11971" spans="1:25" x14ac:dyDescent="0.25">
      <c r="A11971" s="9" t="s">
        <v>16743</v>
      </c>
      <c r="B11971" s="23">
        <v>46262.45</v>
      </c>
      <c r="C11971" s="23">
        <v>46262.494444444397</v>
      </c>
      <c r="D11971" s="23">
        <v>46265.4</v>
      </c>
      <c r="E11971" s="9" t="s">
        <v>212</v>
      </c>
      <c r="F11971" s="9" t="s">
        <v>189</v>
      </c>
      <c r="G11971" s="9" t="s">
        <v>213</v>
      </c>
      <c r="H11971" s="9" t="s">
        <v>162</v>
      </c>
      <c r="I11971" s="9" t="s">
        <v>345</v>
      </c>
      <c r="J11971" s="9" t="s">
        <v>5634</v>
      </c>
      <c r="K11971" s="9" t="s">
        <v>246</v>
      </c>
      <c r="L11971" s="9" t="s">
        <v>104</v>
      </c>
      <c r="M11971" s="9" t="s">
        <v>583</v>
      </c>
      <c r="N11971" s="9" t="s">
        <v>197</v>
      </c>
      <c r="O11971" s="9" t="s">
        <v>179</v>
      </c>
      <c r="P11971" s="9" t="s">
        <v>284</v>
      </c>
      <c r="Q11971" s="9" t="s">
        <v>219</v>
      </c>
      <c r="R11971" s="9">
        <v>0</v>
      </c>
      <c r="S11971" s="9">
        <v>13</v>
      </c>
      <c r="U11971" s="9" t="s">
        <v>266</v>
      </c>
      <c r="X11971" s="9">
        <f>INDEX(SLA_Policy!$D$2:$D$5,MATCH(F11971,SLA_Policy!$A$2:$A$5,0))</f>
        <v>120</v>
      </c>
      <c r="Y11971" s="9" t="str">
        <f>IF(E11971="Cancelled","Excluded",IF(D11971="",IF((SLA_Policy!$B$8-B11971)*24&gt;X11971,"Open - Breached","Open - On Track"),IF((D11971-B11971)*24&lt;=X11971,"Met","Breached")))</f>
        <v>Met</v>
      </c>
    </row>
    <row r="11972" spans="1:25" x14ac:dyDescent="0.25">
      <c r="A11972" s="9" t="s">
        <v>16744</v>
      </c>
      <c r="B11972" s="23">
        <v>46262.4777777778</v>
      </c>
      <c r="C11972" s="23">
        <v>46262.487500000003</v>
      </c>
      <c r="D11972" s="23">
        <v>46262.644444444399</v>
      </c>
      <c r="E11972" s="9" t="s">
        <v>212</v>
      </c>
      <c r="F11972" s="9" t="s">
        <v>188</v>
      </c>
      <c r="G11972" s="9" t="s">
        <v>213</v>
      </c>
      <c r="H11972" s="9" t="s">
        <v>163</v>
      </c>
      <c r="I11972" s="9" t="s">
        <v>223</v>
      </c>
      <c r="J11972" s="9" t="s">
        <v>324</v>
      </c>
      <c r="K11972" s="9" t="s">
        <v>246</v>
      </c>
      <c r="L11972" s="9" t="s">
        <v>282</v>
      </c>
      <c r="M11972" s="9" t="s">
        <v>1439</v>
      </c>
      <c r="N11972" s="9" t="s">
        <v>198</v>
      </c>
      <c r="O11972" s="9" t="s">
        <v>176</v>
      </c>
      <c r="P11972" s="9" t="s">
        <v>419</v>
      </c>
      <c r="Q11972" s="9" t="s">
        <v>219</v>
      </c>
      <c r="R11972" s="9">
        <v>0</v>
      </c>
      <c r="S11972" s="9">
        <v>61</v>
      </c>
      <c r="T11972" s="9" t="s">
        <v>229</v>
      </c>
      <c r="U11972" s="9" t="s">
        <v>230</v>
      </c>
      <c r="X11972" s="9">
        <f>INDEX(SLA_Policy!$D$2:$D$5,MATCH(F11972,SLA_Policy!$A$2:$A$5,0))</f>
        <v>72</v>
      </c>
      <c r="Y11972" s="9" t="str">
        <f>IF(E11972="Cancelled","Excluded",IF(D11972="",IF((SLA_Policy!$B$8-B11972)*24&gt;X11972,"Open - Breached","Open - On Track"),IF((D11972-B11972)*24&lt;=X11972,"Met","Breached")))</f>
        <v>Met</v>
      </c>
    </row>
    <row r="11973" spans="1:25" x14ac:dyDescent="0.25">
      <c r="A11973" s="9" t="s">
        <v>16745</v>
      </c>
      <c r="B11973" s="23">
        <v>46262.498611111099</v>
      </c>
      <c r="C11973" s="23">
        <v>46262.501388888901</v>
      </c>
      <c r="E11973" s="9" t="s">
        <v>649</v>
      </c>
      <c r="F11973" s="9" t="s">
        <v>188</v>
      </c>
      <c r="G11973" s="9" t="s">
        <v>213</v>
      </c>
      <c r="H11973" s="9" t="s">
        <v>163</v>
      </c>
      <c r="I11973" s="9" t="s">
        <v>223</v>
      </c>
      <c r="J11973" s="9" t="s">
        <v>11641</v>
      </c>
      <c r="K11973" s="9" t="s">
        <v>262</v>
      </c>
      <c r="L11973" s="9" t="s">
        <v>226</v>
      </c>
      <c r="M11973" s="9" t="s">
        <v>6193</v>
      </c>
      <c r="N11973" s="9" t="s">
        <v>198</v>
      </c>
      <c r="O11973" s="9" t="s">
        <v>176</v>
      </c>
      <c r="P11973" s="9" t="s">
        <v>503</v>
      </c>
      <c r="Q11973" s="9" t="s">
        <v>219</v>
      </c>
      <c r="R11973" s="9">
        <v>0</v>
      </c>
      <c r="S11973" s="9">
        <v>3</v>
      </c>
      <c r="T11973" s="9" t="s">
        <v>136</v>
      </c>
      <c r="X11973" s="9">
        <f>INDEX(SLA_Policy!$D$2:$D$5,MATCH(F11973,SLA_Policy!$A$2:$A$5,0))</f>
        <v>72</v>
      </c>
      <c r="Y11973" s="9" t="str">
        <f>IF(E11973="Cancelled","Excluded",IF(D11973="",IF((SLA_Policy!$B$8-B11973)*24&gt;X11973,"Open - Breached","Open - On Track"),IF((D11973-B11973)*24&lt;=X11973,"Met","Breached")))</f>
        <v>Excluded</v>
      </c>
    </row>
    <row r="11974" spans="1:25" x14ac:dyDescent="0.25">
      <c r="A11974" s="9" t="s">
        <v>16746</v>
      </c>
      <c r="B11974" s="23">
        <v>46262.502083333296</v>
      </c>
      <c r="C11974" s="23">
        <v>46262.526388888902</v>
      </c>
      <c r="D11974" s="23">
        <v>46265.329166666699</v>
      </c>
      <c r="E11974" s="9" t="s">
        <v>212</v>
      </c>
      <c r="F11974" s="9" t="s">
        <v>189</v>
      </c>
      <c r="G11974" s="9" t="s">
        <v>236</v>
      </c>
      <c r="H11974" s="9" t="s">
        <v>167</v>
      </c>
      <c r="I11974" s="9" t="s">
        <v>255</v>
      </c>
      <c r="J11974" s="9" t="s">
        <v>8273</v>
      </c>
      <c r="K11974" s="9" t="s">
        <v>225</v>
      </c>
      <c r="L11974" s="9" t="s">
        <v>216</v>
      </c>
      <c r="M11974" s="9" t="s">
        <v>620</v>
      </c>
      <c r="N11974" s="9" t="s">
        <v>196</v>
      </c>
      <c r="O11974" s="9" t="s">
        <v>116</v>
      </c>
      <c r="P11974" s="9" t="s">
        <v>551</v>
      </c>
      <c r="Q11974" s="9" t="s">
        <v>219</v>
      </c>
      <c r="R11974" s="9">
        <v>0</v>
      </c>
      <c r="S11974" s="9">
        <v>28</v>
      </c>
      <c r="U11974" s="9" t="s">
        <v>242</v>
      </c>
      <c r="W11974" s="9">
        <v>5</v>
      </c>
      <c r="X11974" s="9">
        <f>INDEX(SLA_Policy!$D$2:$D$5,MATCH(F11974,SLA_Policy!$A$2:$A$5,0))</f>
        <v>120</v>
      </c>
      <c r="Y11974" s="9" t="str">
        <f>IF(E11974="Cancelled","Excluded",IF(D11974="",IF((SLA_Policy!$B$8-B11974)*24&gt;X11974,"Open - Breached","Open - On Track"),IF((D11974-B11974)*24&lt;=X11974,"Met","Breached")))</f>
        <v>Met</v>
      </c>
    </row>
    <row r="11975" spans="1:25" x14ac:dyDescent="0.25">
      <c r="A11975" s="9" t="s">
        <v>16747</v>
      </c>
      <c r="B11975" s="23">
        <v>46262.561111111099</v>
      </c>
      <c r="C11975" s="23">
        <v>46262.595833333296</v>
      </c>
      <c r="D11975" s="23">
        <v>46265.342361111099</v>
      </c>
      <c r="E11975" s="9" t="s">
        <v>212</v>
      </c>
      <c r="F11975" s="9" t="s">
        <v>189</v>
      </c>
      <c r="G11975" s="9" t="s">
        <v>213</v>
      </c>
      <c r="H11975" s="9" t="s">
        <v>164</v>
      </c>
      <c r="I11975" s="9" t="s">
        <v>478</v>
      </c>
      <c r="J11975" s="9" t="s">
        <v>1725</v>
      </c>
      <c r="K11975" s="9" t="s">
        <v>215</v>
      </c>
      <c r="L11975" s="9" t="s">
        <v>293</v>
      </c>
      <c r="M11975" s="9" t="s">
        <v>10984</v>
      </c>
      <c r="N11975" s="9" t="s">
        <v>196</v>
      </c>
      <c r="O11975" s="9" t="s">
        <v>178</v>
      </c>
      <c r="P11975" s="9" t="s">
        <v>321</v>
      </c>
      <c r="Q11975" s="9" t="s">
        <v>219</v>
      </c>
      <c r="R11975" s="9">
        <v>0</v>
      </c>
      <c r="S11975" s="9">
        <v>24</v>
      </c>
      <c r="T11975" s="9" t="s">
        <v>343</v>
      </c>
      <c r="U11975" s="9" t="s">
        <v>266</v>
      </c>
      <c r="W11975" s="9">
        <v>4</v>
      </c>
      <c r="X11975" s="9">
        <f>INDEX(SLA_Policy!$D$2:$D$5,MATCH(F11975,SLA_Policy!$A$2:$A$5,0))</f>
        <v>120</v>
      </c>
      <c r="Y11975" s="9" t="str">
        <f>IF(E11975="Cancelled","Excluded",IF(D11975="",IF((SLA_Policy!$B$8-B11975)*24&gt;X11975,"Open - Breached","Open - On Track"),IF((D11975-B11975)*24&lt;=X11975,"Met","Breached")))</f>
        <v>Met</v>
      </c>
    </row>
    <row r="11976" spans="1:25" x14ac:dyDescent="0.25">
      <c r="A11976" s="9" t="s">
        <v>16748</v>
      </c>
      <c r="B11976" s="23">
        <v>46262.567361111098</v>
      </c>
      <c r="C11976" s="23">
        <v>46262.684027777803</v>
      </c>
      <c r="D11976" s="23">
        <v>46265.331944444399</v>
      </c>
      <c r="E11976" s="9" t="s">
        <v>212</v>
      </c>
      <c r="F11976" s="9" t="s">
        <v>189</v>
      </c>
      <c r="G11976" s="9" t="s">
        <v>213</v>
      </c>
      <c r="H11976" s="9" t="s">
        <v>163</v>
      </c>
      <c r="I11976" s="9" t="s">
        <v>250</v>
      </c>
      <c r="J11976" s="9" t="s">
        <v>2119</v>
      </c>
      <c r="K11976" s="9" t="s">
        <v>246</v>
      </c>
      <c r="L11976" s="9" t="s">
        <v>395</v>
      </c>
      <c r="M11976" s="9" t="s">
        <v>463</v>
      </c>
      <c r="N11976" s="9" t="s">
        <v>196</v>
      </c>
      <c r="O11976" s="9" t="s">
        <v>176</v>
      </c>
      <c r="P11976" s="9" t="s">
        <v>228</v>
      </c>
      <c r="Q11976" s="9" t="s">
        <v>219</v>
      </c>
      <c r="R11976" s="9">
        <v>0</v>
      </c>
      <c r="S11976" s="9">
        <v>40</v>
      </c>
      <c r="T11976" s="9" t="s">
        <v>136</v>
      </c>
      <c r="U11976" s="9" t="s">
        <v>140</v>
      </c>
      <c r="V11976" s="9" t="s">
        <v>16576</v>
      </c>
      <c r="W11976" s="9">
        <v>4</v>
      </c>
      <c r="X11976" s="9">
        <f>INDEX(SLA_Policy!$D$2:$D$5,MATCH(F11976,SLA_Policy!$A$2:$A$5,0))</f>
        <v>120</v>
      </c>
      <c r="Y11976" s="9" t="str">
        <f>IF(E11976="Cancelled","Excluded",IF(D11976="",IF((SLA_Policy!$B$8-B11976)*24&gt;X11976,"Open - Breached","Open - On Track"),IF((D11976-B11976)*24&lt;=X11976,"Met","Breached")))</f>
        <v>Met</v>
      </c>
    </row>
    <row r="11977" spans="1:25" x14ac:dyDescent="0.25">
      <c r="A11977" s="9" t="s">
        <v>16749</v>
      </c>
      <c r="B11977" s="23">
        <v>46262.568749999999</v>
      </c>
      <c r="C11977" s="23">
        <v>46262.572222222203</v>
      </c>
      <c r="D11977" s="23">
        <v>46265.411111111098</v>
      </c>
      <c r="E11977" s="9" t="s">
        <v>212</v>
      </c>
      <c r="F11977" s="9" t="s">
        <v>188</v>
      </c>
      <c r="G11977" s="9" t="s">
        <v>213</v>
      </c>
      <c r="H11977" s="9" t="s">
        <v>163</v>
      </c>
      <c r="I11977" s="9" t="s">
        <v>223</v>
      </c>
      <c r="J11977" s="9" t="s">
        <v>3893</v>
      </c>
      <c r="K11977" s="9" t="s">
        <v>246</v>
      </c>
      <c r="L11977" s="9" t="s">
        <v>307</v>
      </c>
      <c r="M11977" s="9" t="s">
        <v>4840</v>
      </c>
      <c r="N11977" s="9" t="s">
        <v>198</v>
      </c>
      <c r="O11977" s="9" t="s">
        <v>176</v>
      </c>
      <c r="P11977" s="9" t="s">
        <v>228</v>
      </c>
      <c r="Q11977" s="9" t="s">
        <v>219</v>
      </c>
      <c r="R11977" s="9">
        <v>0</v>
      </c>
      <c r="S11977" s="9">
        <v>42</v>
      </c>
      <c r="T11977" s="9" t="s">
        <v>136</v>
      </c>
      <c r="U11977" s="9" t="s">
        <v>230</v>
      </c>
      <c r="W11977" s="9">
        <v>4</v>
      </c>
      <c r="X11977" s="9">
        <f>INDEX(SLA_Policy!$D$2:$D$5,MATCH(F11977,SLA_Policy!$A$2:$A$5,0))</f>
        <v>72</v>
      </c>
      <c r="Y11977" s="9" t="str">
        <f>IF(E11977="Cancelled","Excluded",IF(D11977="",IF((SLA_Policy!$B$8-B11977)*24&gt;X11977,"Open - Breached","Open - On Track"),IF((D11977-B11977)*24&lt;=X11977,"Met","Breached")))</f>
        <v>Met</v>
      </c>
    </row>
    <row r="11978" spans="1:25" x14ac:dyDescent="0.25">
      <c r="A11978" s="9" t="s">
        <v>16750</v>
      </c>
      <c r="B11978" s="23">
        <v>46262.613194444399</v>
      </c>
      <c r="C11978" s="23">
        <v>46265.335416666698</v>
      </c>
      <c r="D11978" s="23">
        <v>46265.363888888904</v>
      </c>
      <c r="E11978" s="9" t="s">
        <v>212</v>
      </c>
      <c r="F11978" s="9" t="s">
        <v>189</v>
      </c>
      <c r="G11978" s="9" t="s">
        <v>213</v>
      </c>
      <c r="H11978" s="9" t="s">
        <v>88</v>
      </c>
      <c r="I11978" s="9" t="s">
        <v>268</v>
      </c>
      <c r="J11978" s="9" t="s">
        <v>638</v>
      </c>
      <c r="K11978" s="9" t="s">
        <v>246</v>
      </c>
      <c r="L11978" s="9" t="s">
        <v>311</v>
      </c>
      <c r="M11978" s="9" t="s">
        <v>1183</v>
      </c>
      <c r="N11978" s="9" t="s">
        <v>197</v>
      </c>
      <c r="O11978" s="9" t="s">
        <v>178</v>
      </c>
      <c r="P11978" s="9" t="s">
        <v>272</v>
      </c>
      <c r="Q11978" s="9" t="s">
        <v>219</v>
      </c>
      <c r="R11978" s="9">
        <v>0</v>
      </c>
      <c r="S11978" s="9">
        <v>29</v>
      </c>
      <c r="T11978" s="9" t="s">
        <v>220</v>
      </c>
      <c r="U11978" s="9" t="s">
        <v>266</v>
      </c>
      <c r="X11978" s="9">
        <f>INDEX(SLA_Policy!$D$2:$D$5,MATCH(F11978,SLA_Policy!$A$2:$A$5,0))</f>
        <v>120</v>
      </c>
      <c r="Y11978" s="9" t="str">
        <f>IF(E11978="Cancelled","Excluded",IF(D11978="",IF((SLA_Policy!$B$8-B11978)*24&gt;X11978,"Open - Breached","Open - On Track"),IF((D11978-B11978)*24&lt;=X11978,"Met","Breached")))</f>
        <v>Met</v>
      </c>
    </row>
    <row r="11979" spans="1:25" x14ac:dyDescent="0.25">
      <c r="A11979" s="9" t="s">
        <v>16751</v>
      </c>
      <c r="B11979" s="23">
        <v>46262.623611111099</v>
      </c>
      <c r="C11979" s="23">
        <v>46262.6430555556</v>
      </c>
      <c r="D11979" s="23">
        <v>46273.328472222202</v>
      </c>
      <c r="E11979" s="9" t="s">
        <v>212</v>
      </c>
      <c r="F11979" s="9" t="s">
        <v>188</v>
      </c>
      <c r="G11979" s="9" t="s">
        <v>236</v>
      </c>
      <c r="H11979" s="9" t="s">
        <v>163</v>
      </c>
      <c r="I11979" s="9" t="s">
        <v>315</v>
      </c>
      <c r="J11979" s="9" t="s">
        <v>8755</v>
      </c>
      <c r="K11979" s="9" t="s">
        <v>215</v>
      </c>
      <c r="L11979" s="9" t="s">
        <v>216</v>
      </c>
      <c r="M11979" s="9" t="s">
        <v>2397</v>
      </c>
      <c r="N11979" s="9" t="s">
        <v>197</v>
      </c>
      <c r="O11979" s="9" t="s">
        <v>180</v>
      </c>
      <c r="P11979" s="9" t="s">
        <v>278</v>
      </c>
      <c r="Q11979" s="9" t="s">
        <v>219</v>
      </c>
      <c r="R11979" s="9">
        <v>0</v>
      </c>
      <c r="S11979" s="9">
        <v>209</v>
      </c>
      <c r="T11979" s="9" t="s">
        <v>229</v>
      </c>
      <c r="U11979" s="9" t="s">
        <v>242</v>
      </c>
      <c r="X11979" s="9">
        <f>INDEX(SLA_Policy!$D$2:$D$5,MATCH(F11979,SLA_Policy!$A$2:$A$5,0))</f>
        <v>72</v>
      </c>
      <c r="Y11979" s="9" t="str">
        <f>IF(E11979="Cancelled","Excluded",IF(D11979="",IF((SLA_Policy!$B$8-B11979)*24&gt;X11979,"Open - Breached","Open - On Track"),IF((D11979-B11979)*24&lt;=X11979,"Met","Breached")))</f>
        <v>Breached</v>
      </c>
    </row>
    <row r="11980" spans="1:25" x14ac:dyDescent="0.25">
      <c r="A11980" s="9" t="s">
        <v>16752</v>
      </c>
      <c r="B11980" s="23">
        <v>46262.628472222197</v>
      </c>
      <c r="C11980" s="23">
        <v>46262.637499999997</v>
      </c>
      <c r="D11980" s="23">
        <v>46265.381944444503</v>
      </c>
      <c r="E11980" s="9" t="s">
        <v>212</v>
      </c>
      <c r="F11980" s="9" t="s">
        <v>189</v>
      </c>
      <c r="G11980" s="9" t="s">
        <v>213</v>
      </c>
      <c r="H11980" s="9" t="s">
        <v>163</v>
      </c>
      <c r="I11980" s="9" t="s">
        <v>223</v>
      </c>
      <c r="J11980" s="9" t="s">
        <v>224</v>
      </c>
      <c r="K11980" s="9" t="s">
        <v>246</v>
      </c>
      <c r="L11980" s="9" t="s">
        <v>104</v>
      </c>
      <c r="M11980" s="9" t="s">
        <v>1597</v>
      </c>
      <c r="N11980" s="9" t="s">
        <v>200</v>
      </c>
      <c r="O11980" s="9" t="s">
        <v>176</v>
      </c>
      <c r="P11980" s="9" t="s">
        <v>419</v>
      </c>
      <c r="Q11980" s="9" t="s">
        <v>219</v>
      </c>
      <c r="R11980" s="9">
        <v>0</v>
      </c>
      <c r="S11980" s="9">
        <v>201</v>
      </c>
      <c r="T11980" s="9" t="s">
        <v>136</v>
      </c>
      <c r="U11980" s="9" t="s">
        <v>230</v>
      </c>
      <c r="W11980" s="9">
        <v>5</v>
      </c>
      <c r="X11980" s="9">
        <f>INDEX(SLA_Policy!$D$2:$D$5,MATCH(F11980,SLA_Policy!$A$2:$A$5,0))</f>
        <v>120</v>
      </c>
      <c r="Y11980" s="9" t="str">
        <f>IF(E11980="Cancelled","Excluded",IF(D11980="",IF((SLA_Policy!$B$8-B11980)*24&gt;X11980,"Open - Breached","Open - On Track"),IF((D11980-B11980)*24&lt;=X11980,"Met","Breached")))</f>
        <v>Met</v>
      </c>
    </row>
    <row r="11981" spans="1:25" x14ac:dyDescent="0.25">
      <c r="A11981" s="9" t="s">
        <v>16753</v>
      </c>
      <c r="B11981" s="23">
        <v>46262.652777777803</v>
      </c>
      <c r="C11981" s="23">
        <v>46262.654861111099</v>
      </c>
      <c r="D11981" s="23">
        <v>46265.589583333298</v>
      </c>
      <c r="E11981" s="9" t="s">
        <v>212</v>
      </c>
      <c r="F11981" s="9" t="s">
        <v>188</v>
      </c>
      <c r="G11981" s="9" t="s">
        <v>213</v>
      </c>
      <c r="H11981" s="9" t="s">
        <v>88</v>
      </c>
      <c r="I11981" s="9" t="s">
        <v>92</v>
      </c>
      <c r="J11981" s="9" t="s">
        <v>810</v>
      </c>
      <c r="K11981" s="9" t="s">
        <v>215</v>
      </c>
      <c r="L11981" s="9" t="s">
        <v>216</v>
      </c>
      <c r="M11981" s="9" t="s">
        <v>2132</v>
      </c>
      <c r="N11981" s="9" t="s">
        <v>198</v>
      </c>
      <c r="O11981" s="9" t="s">
        <v>178</v>
      </c>
      <c r="P11981" s="9" t="s">
        <v>414</v>
      </c>
      <c r="Q11981" s="9" t="s">
        <v>273</v>
      </c>
      <c r="R11981" s="9">
        <v>1</v>
      </c>
      <c r="S11981" s="9">
        <v>32</v>
      </c>
      <c r="T11981" s="9" t="s">
        <v>136</v>
      </c>
      <c r="U11981" s="9" t="s">
        <v>661</v>
      </c>
      <c r="X11981" s="9">
        <f>INDEX(SLA_Policy!$D$2:$D$5,MATCH(F11981,SLA_Policy!$A$2:$A$5,0))</f>
        <v>72</v>
      </c>
      <c r="Y11981" s="9" t="str">
        <f>IF(E11981="Cancelled","Excluded",IF(D11981="",IF((SLA_Policy!$B$8-B11981)*24&gt;X11981,"Open - Breached","Open - On Track"),IF((D11981-B11981)*24&lt;=X11981,"Met","Breached")))</f>
        <v>Met</v>
      </c>
    </row>
    <row r="11982" spans="1:25" x14ac:dyDescent="0.25">
      <c r="A11982" s="9" t="s">
        <v>16754</v>
      </c>
      <c r="B11982" s="23">
        <v>46262.667361111096</v>
      </c>
      <c r="C11982" s="23">
        <v>46262.701388888898</v>
      </c>
      <c r="D11982" s="23">
        <v>46265.372916666704</v>
      </c>
      <c r="E11982" s="9" t="s">
        <v>212</v>
      </c>
      <c r="F11982" s="9" t="s">
        <v>188</v>
      </c>
      <c r="G11982" s="9" t="s">
        <v>213</v>
      </c>
      <c r="H11982" s="9" t="s">
        <v>88</v>
      </c>
      <c r="I11982" s="9" t="s">
        <v>268</v>
      </c>
      <c r="J11982" s="9" t="s">
        <v>2188</v>
      </c>
      <c r="K11982" s="9" t="s">
        <v>246</v>
      </c>
      <c r="L11982" s="9" t="s">
        <v>216</v>
      </c>
      <c r="M11982" s="9" t="s">
        <v>1587</v>
      </c>
      <c r="N11982" s="9" t="s">
        <v>197</v>
      </c>
      <c r="O11982" s="9" t="s">
        <v>176</v>
      </c>
      <c r="P11982" s="9" t="s">
        <v>330</v>
      </c>
      <c r="Q11982" s="9" t="s">
        <v>219</v>
      </c>
      <c r="R11982" s="9">
        <v>0</v>
      </c>
      <c r="S11982" s="9">
        <v>5</v>
      </c>
      <c r="T11982" s="9" t="s">
        <v>229</v>
      </c>
      <c r="U11982" s="9" t="s">
        <v>230</v>
      </c>
      <c r="W11982" s="9">
        <v>5</v>
      </c>
      <c r="X11982" s="9">
        <f>INDEX(SLA_Policy!$D$2:$D$5,MATCH(F11982,SLA_Policy!$A$2:$A$5,0))</f>
        <v>72</v>
      </c>
      <c r="Y11982" s="9" t="str">
        <f>IF(E11982="Cancelled","Excluded",IF(D11982="",IF((SLA_Policy!$B$8-B11982)*24&gt;X11982,"Open - Breached","Open - On Track"),IF((D11982-B11982)*24&lt;=X11982,"Met","Breached")))</f>
        <v>Met</v>
      </c>
    </row>
    <row r="11983" spans="1:25" x14ac:dyDescent="0.25">
      <c r="A11983" s="9" t="s">
        <v>16755</v>
      </c>
      <c r="B11983" s="23">
        <v>46262.702083333301</v>
      </c>
      <c r="C11983" s="23">
        <v>46262.706250000003</v>
      </c>
      <c r="D11983" s="23">
        <v>46265.363194444399</v>
      </c>
      <c r="E11983" s="9" t="s">
        <v>212</v>
      </c>
      <c r="F11983" s="9" t="s">
        <v>188</v>
      </c>
      <c r="G11983" s="9" t="s">
        <v>236</v>
      </c>
      <c r="H11983" s="9" t="s">
        <v>162</v>
      </c>
      <c r="I11983" s="9" t="s">
        <v>280</v>
      </c>
      <c r="J11983" s="9" t="s">
        <v>3304</v>
      </c>
      <c r="K11983" s="9" t="s">
        <v>303</v>
      </c>
      <c r="L11983" s="9" t="s">
        <v>395</v>
      </c>
      <c r="M11983" s="9" t="s">
        <v>5952</v>
      </c>
      <c r="N11983" s="9" t="s">
        <v>198</v>
      </c>
      <c r="O11983" s="9" t="s">
        <v>179</v>
      </c>
      <c r="P11983" s="9" t="s">
        <v>337</v>
      </c>
      <c r="Q11983" s="9" t="s">
        <v>219</v>
      </c>
      <c r="R11983" s="9">
        <v>0</v>
      </c>
      <c r="S11983" s="9">
        <v>20</v>
      </c>
      <c r="U11983" s="9" t="s">
        <v>242</v>
      </c>
      <c r="W11983" s="9">
        <v>4</v>
      </c>
      <c r="X11983" s="9">
        <f>INDEX(SLA_Policy!$D$2:$D$5,MATCH(F11983,SLA_Policy!$A$2:$A$5,0))</f>
        <v>72</v>
      </c>
      <c r="Y11983" s="9" t="str">
        <f>IF(E11983="Cancelled","Excluded",IF(D11983="",IF((SLA_Policy!$B$8-B11983)*24&gt;X11983,"Open - Breached","Open - On Track"),IF((D11983-B11983)*24&lt;=X11983,"Met","Breached")))</f>
        <v>Met</v>
      </c>
    </row>
    <row r="11984" spans="1:25" x14ac:dyDescent="0.25">
      <c r="A11984" s="9" t="s">
        <v>16756</v>
      </c>
      <c r="B11984" s="23">
        <v>46262.703472222202</v>
      </c>
      <c r="C11984" s="23">
        <v>46262.719444444498</v>
      </c>
      <c r="D11984" s="23">
        <v>46265.360416666699</v>
      </c>
      <c r="E11984" s="9" t="s">
        <v>212</v>
      </c>
      <c r="F11984" s="9" t="s">
        <v>189</v>
      </c>
      <c r="G11984" s="9" t="s">
        <v>213</v>
      </c>
      <c r="H11984" s="9" t="s">
        <v>88</v>
      </c>
      <c r="I11984" s="9" t="s">
        <v>92</v>
      </c>
      <c r="J11984" s="9" t="s">
        <v>10380</v>
      </c>
      <c r="K11984" s="9" t="s">
        <v>215</v>
      </c>
      <c r="L11984" s="9" t="s">
        <v>282</v>
      </c>
      <c r="M11984" s="9" t="s">
        <v>998</v>
      </c>
      <c r="N11984" s="9" t="s">
        <v>198</v>
      </c>
      <c r="O11984" s="9" t="s">
        <v>178</v>
      </c>
      <c r="P11984" s="9" t="s">
        <v>427</v>
      </c>
      <c r="Q11984" s="9" t="s">
        <v>219</v>
      </c>
      <c r="R11984" s="9">
        <v>0</v>
      </c>
      <c r="S11984" s="9">
        <v>24</v>
      </c>
      <c r="T11984" s="9" t="s">
        <v>322</v>
      </c>
      <c r="U11984" s="9" t="s">
        <v>266</v>
      </c>
      <c r="X11984" s="9">
        <f>INDEX(SLA_Policy!$D$2:$D$5,MATCH(F11984,SLA_Policy!$A$2:$A$5,0))</f>
        <v>120</v>
      </c>
      <c r="Y11984" s="9" t="str">
        <f>IF(E11984="Cancelled","Excluded",IF(D11984="",IF((SLA_Policy!$B$8-B11984)*24&gt;X11984,"Open - Breached","Open - On Track"),IF((D11984-B11984)*24&lt;=X11984,"Met","Breached")))</f>
        <v>Met</v>
      </c>
    </row>
    <row r="11985" spans="1:25" x14ac:dyDescent="0.25">
      <c r="A11985" s="9" t="s">
        <v>16757</v>
      </c>
      <c r="B11985" s="23">
        <v>46262.708333333299</v>
      </c>
      <c r="C11985" s="23">
        <v>46262.7631944444</v>
      </c>
      <c r="D11985" s="23">
        <v>46265.410416666702</v>
      </c>
      <c r="E11985" s="9" t="s">
        <v>212</v>
      </c>
      <c r="F11985" s="9" t="s">
        <v>189</v>
      </c>
      <c r="G11985" s="9" t="s">
        <v>213</v>
      </c>
      <c r="H11985" s="9" t="s">
        <v>161</v>
      </c>
      <c r="I11985" s="9" t="s">
        <v>454</v>
      </c>
      <c r="J11985" s="9" t="s">
        <v>1491</v>
      </c>
      <c r="K11985" s="9" t="s">
        <v>410</v>
      </c>
      <c r="L11985" s="9" t="s">
        <v>311</v>
      </c>
      <c r="M11985" s="9" t="s">
        <v>480</v>
      </c>
      <c r="N11985" s="9" t="s">
        <v>197</v>
      </c>
      <c r="O11985" s="9" t="s">
        <v>116</v>
      </c>
      <c r="P11985" s="9" t="s">
        <v>234</v>
      </c>
      <c r="Q11985" s="9" t="s">
        <v>219</v>
      </c>
      <c r="R11985" s="9">
        <v>0</v>
      </c>
      <c r="S11985" s="9">
        <v>3</v>
      </c>
      <c r="U11985" s="9" t="s">
        <v>221</v>
      </c>
      <c r="X11985" s="9">
        <f>INDEX(SLA_Policy!$D$2:$D$5,MATCH(F11985,SLA_Policy!$A$2:$A$5,0))</f>
        <v>120</v>
      </c>
      <c r="Y11985" s="9" t="str">
        <f>IF(E11985="Cancelled","Excluded",IF(D11985="",IF((SLA_Policy!$B$8-B11985)*24&gt;X11985,"Open - Breached","Open - On Track"),IF((D11985-B11985)*24&lt;=X11985,"Met","Breached")))</f>
        <v>Met</v>
      </c>
    </row>
    <row r="11986" spans="1:25" x14ac:dyDescent="0.25">
      <c r="A11986" s="9" t="s">
        <v>16758</v>
      </c>
      <c r="B11986" s="23">
        <v>46262.726388888899</v>
      </c>
      <c r="C11986" s="23">
        <v>46262.734722222202</v>
      </c>
      <c r="D11986" s="23">
        <v>46265.376388888901</v>
      </c>
      <c r="E11986" s="9" t="s">
        <v>212</v>
      </c>
      <c r="F11986" s="9" t="s">
        <v>188</v>
      </c>
      <c r="G11986" s="9" t="s">
        <v>213</v>
      </c>
      <c r="H11986" s="9" t="s">
        <v>167</v>
      </c>
      <c r="I11986" s="9" t="s">
        <v>349</v>
      </c>
      <c r="J11986" s="9" t="s">
        <v>438</v>
      </c>
      <c r="K11986" s="9" t="s">
        <v>246</v>
      </c>
      <c r="L11986" s="9" t="s">
        <v>270</v>
      </c>
      <c r="M11986" s="9" t="s">
        <v>3722</v>
      </c>
      <c r="N11986" s="9" t="s">
        <v>199</v>
      </c>
      <c r="O11986" s="9" t="s">
        <v>116</v>
      </c>
      <c r="P11986" s="9" t="s">
        <v>551</v>
      </c>
      <c r="Q11986" s="9" t="s">
        <v>219</v>
      </c>
      <c r="R11986" s="9">
        <v>0</v>
      </c>
      <c r="S11986" s="9">
        <v>31</v>
      </c>
      <c r="U11986" s="9" t="s">
        <v>376</v>
      </c>
      <c r="W11986" s="9">
        <v>5</v>
      </c>
      <c r="X11986" s="9">
        <f>INDEX(SLA_Policy!$D$2:$D$5,MATCH(F11986,SLA_Policy!$A$2:$A$5,0))</f>
        <v>72</v>
      </c>
      <c r="Y11986" s="9" t="str">
        <f>IF(E11986="Cancelled","Excluded",IF(D11986="",IF((SLA_Policy!$B$8-B11986)*24&gt;X11986,"Open - Breached","Open - On Track"),IF((D11986-B11986)*24&lt;=X11986,"Met","Breached")))</f>
        <v>Met</v>
      </c>
    </row>
    <row r="11987" spans="1:25" x14ac:dyDescent="0.25">
      <c r="A11987" s="9" t="s">
        <v>16759</v>
      </c>
      <c r="B11987" s="23">
        <v>46262.736111111102</v>
      </c>
      <c r="C11987" s="23">
        <v>46262.740277777797</v>
      </c>
      <c r="D11987" s="23">
        <v>46262.7631944444</v>
      </c>
      <c r="E11987" s="9" t="s">
        <v>212</v>
      </c>
      <c r="F11987" s="9" t="s">
        <v>189</v>
      </c>
      <c r="G11987" s="9" t="s">
        <v>213</v>
      </c>
      <c r="H11987" s="9" t="s">
        <v>161</v>
      </c>
      <c r="I11987" s="9" t="s">
        <v>389</v>
      </c>
      <c r="J11987" s="9" t="s">
        <v>435</v>
      </c>
      <c r="K11987" s="9" t="s">
        <v>262</v>
      </c>
      <c r="L11987" s="9" t="s">
        <v>104</v>
      </c>
      <c r="M11987" s="9" t="s">
        <v>2077</v>
      </c>
      <c r="N11987" s="9" t="s">
        <v>198</v>
      </c>
      <c r="O11987" s="9" t="s">
        <v>116</v>
      </c>
      <c r="P11987" s="9" t="s">
        <v>551</v>
      </c>
      <c r="Q11987" s="9" t="s">
        <v>219</v>
      </c>
      <c r="R11987" s="9">
        <v>0</v>
      </c>
      <c r="S11987" s="9">
        <v>6</v>
      </c>
      <c r="U11987" s="9" t="s">
        <v>376</v>
      </c>
      <c r="W11987" s="9">
        <v>4</v>
      </c>
      <c r="X11987" s="9">
        <f>INDEX(SLA_Policy!$D$2:$D$5,MATCH(F11987,SLA_Policy!$A$2:$A$5,0))</f>
        <v>120</v>
      </c>
      <c r="Y11987" s="9" t="str">
        <f>IF(E11987="Cancelled","Excluded",IF(D11987="",IF((SLA_Policy!$B$8-B11987)*24&gt;X11987,"Open - Breached","Open - On Track"),IF((D11987-B11987)*24&lt;=X11987,"Met","Breached")))</f>
        <v>Met</v>
      </c>
    </row>
    <row r="11988" spans="1:25" x14ac:dyDescent="0.25">
      <c r="A11988" s="9" t="s">
        <v>16760</v>
      </c>
      <c r="B11988" s="23">
        <v>46262.881249999999</v>
      </c>
      <c r="C11988" s="23">
        <v>46265.316666666702</v>
      </c>
      <c r="D11988" s="23">
        <v>46265.344444444498</v>
      </c>
      <c r="E11988" s="9" t="s">
        <v>212</v>
      </c>
      <c r="F11988" s="9" t="s">
        <v>188</v>
      </c>
      <c r="G11988" s="9" t="s">
        <v>213</v>
      </c>
      <c r="H11988" s="9" t="s">
        <v>162</v>
      </c>
      <c r="I11988" s="9" t="s">
        <v>393</v>
      </c>
      <c r="J11988" s="9" t="s">
        <v>16761</v>
      </c>
      <c r="K11988" s="9" t="s">
        <v>215</v>
      </c>
      <c r="L11988" s="9" t="s">
        <v>216</v>
      </c>
      <c r="M11988" s="9" t="s">
        <v>341</v>
      </c>
      <c r="N11988" s="9" t="s">
        <v>197</v>
      </c>
      <c r="O11988" s="9" t="s">
        <v>116</v>
      </c>
      <c r="P11988" s="9" t="s">
        <v>234</v>
      </c>
      <c r="Q11988" s="9" t="s">
        <v>219</v>
      </c>
      <c r="R11988" s="9">
        <v>0</v>
      </c>
      <c r="S11988" s="9">
        <v>13</v>
      </c>
      <c r="U11988" s="9" t="s">
        <v>376</v>
      </c>
      <c r="X11988" s="9">
        <f>INDEX(SLA_Policy!$D$2:$D$5,MATCH(F11988,SLA_Policy!$A$2:$A$5,0))</f>
        <v>72</v>
      </c>
      <c r="Y11988" s="9" t="str">
        <f>IF(E11988="Cancelled","Excluded",IF(D11988="",IF((SLA_Policy!$B$8-B11988)*24&gt;X11988,"Open - Breached","Open - On Track"),IF((D11988-B11988)*24&lt;=X11988,"Met","Breached")))</f>
        <v>Met</v>
      </c>
    </row>
    <row r="11989" spans="1:25" x14ac:dyDescent="0.25">
      <c r="A11989" s="9" t="s">
        <v>16762</v>
      </c>
      <c r="B11989" s="23">
        <v>46263.337500000001</v>
      </c>
      <c r="C11989" s="23">
        <v>46265.364583333299</v>
      </c>
      <c r="D11989" s="23">
        <v>46265.390972222202</v>
      </c>
      <c r="E11989" s="9" t="s">
        <v>212</v>
      </c>
      <c r="F11989" s="9" t="s">
        <v>188</v>
      </c>
      <c r="G11989" s="9" t="s">
        <v>213</v>
      </c>
      <c r="H11989" s="9" t="s">
        <v>162</v>
      </c>
      <c r="I11989" s="9" t="s">
        <v>345</v>
      </c>
      <c r="J11989" s="9" t="s">
        <v>3910</v>
      </c>
      <c r="K11989" s="9" t="s">
        <v>276</v>
      </c>
      <c r="L11989" s="9" t="s">
        <v>12094</v>
      </c>
      <c r="M11989" s="9" t="s">
        <v>13845</v>
      </c>
      <c r="N11989" s="9" t="s">
        <v>197</v>
      </c>
      <c r="O11989" s="9" t="s">
        <v>116</v>
      </c>
      <c r="P11989" s="9" t="s">
        <v>218</v>
      </c>
      <c r="Q11989" s="9" t="s">
        <v>219</v>
      </c>
      <c r="R11989" s="9">
        <v>0</v>
      </c>
      <c r="S11989" s="9">
        <v>20</v>
      </c>
      <c r="U11989" s="9" t="s">
        <v>248</v>
      </c>
      <c r="X11989" s="9">
        <f>INDEX(SLA_Policy!$D$2:$D$5,MATCH(F11989,SLA_Policy!$A$2:$A$5,0))</f>
        <v>72</v>
      </c>
      <c r="Y11989" s="9" t="str">
        <f>IF(E11989="Cancelled","Excluded",IF(D11989="",IF((SLA_Policy!$B$8-B11989)*24&gt;X11989,"Open - Breached","Open - On Track"),IF((D11989-B11989)*24&lt;=X11989,"Met","Breached")))</f>
        <v>Met</v>
      </c>
    </row>
    <row r="11990" spans="1:25" x14ac:dyDescent="0.25">
      <c r="A11990" s="9" t="s">
        <v>16763</v>
      </c>
      <c r="B11990" s="23">
        <v>46263.413194444503</v>
      </c>
      <c r="C11990" s="23">
        <v>46265.315277777801</v>
      </c>
      <c r="D11990" s="23">
        <v>46265.336805555598</v>
      </c>
      <c r="E11990" s="9" t="s">
        <v>212</v>
      </c>
      <c r="F11990" s="9" t="s">
        <v>188</v>
      </c>
      <c r="G11990" s="9" t="s">
        <v>213</v>
      </c>
      <c r="H11990" s="9" t="s">
        <v>162</v>
      </c>
      <c r="I11990" s="9" t="s">
        <v>345</v>
      </c>
      <c r="J11990" s="9" t="s">
        <v>1480</v>
      </c>
      <c r="K11990" s="9" t="s">
        <v>239</v>
      </c>
      <c r="L11990" s="9" t="s">
        <v>226</v>
      </c>
      <c r="M11990" s="9" t="s">
        <v>1111</v>
      </c>
      <c r="N11990" s="9" t="s">
        <v>198</v>
      </c>
      <c r="O11990" s="9" t="s">
        <v>116</v>
      </c>
      <c r="P11990" s="9" t="s">
        <v>342</v>
      </c>
      <c r="Q11990" s="9" t="s">
        <v>219</v>
      </c>
      <c r="R11990" s="9">
        <v>0</v>
      </c>
      <c r="S11990" s="9">
        <v>8</v>
      </c>
      <c r="U11990" s="9" t="s">
        <v>266</v>
      </c>
      <c r="W11990" s="9">
        <v>4</v>
      </c>
      <c r="X11990" s="9">
        <f>INDEX(SLA_Policy!$D$2:$D$5,MATCH(F11990,SLA_Policy!$A$2:$A$5,0))</f>
        <v>72</v>
      </c>
      <c r="Y11990" s="9" t="str">
        <f>IF(E11990="Cancelled","Excluded",IF(D11990="",IF((SLA_Policy!$B$8-B11990)*24&gt;X11990,"Open - Breached","Open - On Track"),IF((D11990-B11990)*24&lt;=X11990,"Met","Breached")))</f>
        <v>Met</v>
      </c>
    </row>
    <row r="11991" spans="1:25" x14ac:dyDescent="0.25">
      <c r="A11991" s="9" t="s">
        <v>16764</v>
      </c>
      <c r="B11991" s="23">
        <v>46263.463194444397</v>
      </c>
      <c r="C11991" s="23">
        <v>46265.313194444498</v>
      </c>
      <c r="D11991" s="23">
        <v>46265.337500000001</v>
      </c>
      <c r="E11991" s="9" t="s">
        <v>212</v>
      </c>
      <c r="F11991" s="9" t="s">
        <v>189</v>
      </c>
      <c r="G11991" s="9" t="s">
        <v>213</v>
      </c>
      <c r="H11991" s="9" t="s">
        <v>163</v>
      </c>
      <c r="I11991" s="9" t="s">
        <v>250</v>
      </c>
      <c r="J11991" s="9" t="s">
        <v>2535</v>
      </c>
      <c r="K11991" s="9" t="s">
        <v>303</v>
      </c>
      <c r="L11991" s="9" t="s">
        <v>216</v>
      </c>
      <c r="M11991" s="9" t="s">
        <v>6624</v>
      </c>
      <c r="N11991" s="9" t="s">
        <v>200</v>
      </c>
      <c r="O11991" s="9" t="s">
        <v>176</v>
      </c>
      <c r="P11991" s="9" t="s">
        <v>253</v>
      </c>
      <c r="Q11991" s="9" t="s">
        <v>219</v>
      </c>
      <c r="R11991" s="9">
        <v>0</v>
      </c>
      <c r="S11991" s="9">
        <v>43</v>
      </c>
      <c r="T11991" s="9" t="s">
        <v>229</v>
      </c>
      <c r="U11991" s="9" t="s">
        <v>230</v>
      </c>
      <c r="X11991" s="9">
        <f>INDEX(SLA_Policy!$D$2:$D$5,MATCH(F11991,SLA_Policy!$A$2:$A$5,0))</f>
        <v>120</v>
      </c>
      <c r="Y11991" s="9" t="str">
        <f>IF(E11991="Cancelled","Excluded",IF(D11991="",IF((SLA_Policy!$B$8-B11991)*24&gt;X11991,"Open - Breached","Open - On Track"),IF((D11991-B11991)*24&lt;=X11991,"Met","Breached")))</f>
        <v>Met</v>
      </c>
    </row>
    <row r="11992" spans="1:25" x14ac:dyDescent="0.25">
      <c r="A11992" s="9" t="s">
        <v>16765</v>
      </c>
      <c r="B11992" s="23">
        <v>46263.509722222203</v>
      </c>
      <c r="C11992" s="23">
        <v>46265.324305555601</v>
      </c>
      <c r="D11992" s="23">
        <v>46265.664583333302</v>
      </c>
      <c r="E11992" s="9" t="s">
        <v>212</v>
      </c>
      <c r="F11992" s="9" t="s">
        <v>189</v>
      </c>
      <c r="G11992" s="9" t="s">
        <v>236</v>
      </c>
      <c r="H11992" s="9" t="s">
        <v>161</v>
      </c>
      <c r="I11992" s="9" t="s">
        <v>505</v>
      </c>
      <c r="J11992" s="9" t="s">
        <v>3674</v>
      </c>
      <c r="K11992" s="9" t="s">
        <v>246</v>
      </c>
      <c r="L11992" s="9" t="s">
        <v>311</v>
      </c>
      <c r="M11992" s="9" t="s">
        <v>1364</v>
      </c>
      <c r="N11992" s="9" t="s">
        <v>196</v>
      </c>
      <c r="O11992" s="9" t="s">
        <v>177</v>
      </c>
      <c r="P11992" s="9" t="s">
        <v>457</v>
      </c>
      <c r="Q11992" s="9" t="s">
        <v>273</v>
      </c>
      <c r="R11992" s="9">
        <v>1</v>
      </c>
      <c r="S11992" s="9">
        <v>77</v>
      </c>
      <c r="U11992" s="9" t="s">
        <v>242</v>
      </c>
      <c r="X11992" s="9">
        <f>INDEX(SLA_Policy!$D$2:$D$5,MATCH(F11992,SLA_Policy!$A$2:$A$5,0))</f>
        <v>120</v>
      </c>
      <c r="Y11992" s="9" t="str">
        <f>IF(E11992="Cancelled","Excluded",IF(D11992="",IF((SLA_Policy!$B$8-B11992)*24&gt;X11992,"Open - Breached","Open - On Track"),IF((D11992-B11992)*24&lt;=X11992,"Met","Breached")))</f>
        <v>Met</v>
      </c>
    </row>
    <row r="11993" spans="1:25" x14ac:dyDescent="0.25">
      <c r="A11993" s="9" t="s">
        <v>16766</v>
      </c>
      <c r="B11993" s="23">
        <v>46263.675694444399</v>
      </c>
      <c r="C11993" s="23">
        <v>46265.324999999997</v>
      </c>
      <c r="E11993" s="9" t="s">
        <v>14153</v>
      </c>
      <c r="F11993" s="9" t="s">
        <v>188</v>
      </c>
      <c r="G11993" s="9" t="s">
        <v>236</v>
      </c>
      <c r="H11993" s="9" t="s">
        <v>161</v>
      </c>
      <c r="I11993" s="9" t="s">
        <v>237</v>
      </c>
      <c r="J11993" s="9" t="s">
        <v>16767</v>
      </c>
      <c r="K11993" s="9" t="s">
        <v>410</v>
      </c>
      <c r="L11993" s="9" t="s">
        <v>104</v>
      </c>
      <c r="M11993" s="9" t="s">
        <v>706</v>
      </c>
      <c r="N11993" s="9" t="s">
        <v>196</v>
      </c>
      <c r="O11993" s="9" t="s">
        <v>177</v>
      </c>
      <c r="P11993" s="9" t="s">
        <v>457</v>
      </c>
      <c r="Q11993" s="9" t="s">
        <v>219</v>
      </c>
      <c r="R11993" s="9">
        <v>0</v>
      </c>
      <c r="S11993" s="9">
        <v>9</v>
      </c>
      <c r="X11993" s="9">
        <f>INDEX(SLA_Policy!$D$2:$D$5,MATCH(F11993,SLA_Policy!$A$2:$A$5,0))</f>
        <v>72</v>
      </c>
      <c r="Y11993" s="9" t="str">
        <f>IF(E11993="Cancelled","Excluded",IF(D11993="",IF((SLA_Policy!$B$8-B11993)*24&gt;X11993,"Open - Breached","Open - On Track"),IF((D11993-B11993)*24&lt;=X11993,"Met","Breached")))</f>
        <v>Open - Breached</v>
      </c>
    </row>
    <row r="11994" spans="1:25" x14ac:dyDescent="0.25">
      <c r="A11994" s="9" t="s">
        <v>16768</v>
      </c>
      <c r="B11994" s="23">
        <v>46263.859722222202</v>
      </c>
      <c r="C11994" s="23">
        <v>46265.3569444444</v>
      </c>
      <c r="D11994" s="23">
        <v>46265.363888888904</v>
      </c>
      <c r="E11994" s="9" t="s">
        <v>212</v>
      </c>
      <c r="F11994" s="9" t="s">
        <v>188</v>
      </c>
      <c r="G11994" s="9" t="s">
        <v>213</v>
      </c>
      <c r="H11994" s="9" t="s">
        <v>167</v>
      </c>
      <c r="I11994" s="9" t="s">
        <v>349</v>
      </c>
      <c r="J11994" s="9" t="s">
        <v>2105</v>
      </c>
      <c r="K11994" s="9" t="s">
        <v>246</v>
      </c>
      <c r="L11994" s="9" t="s">
        <v>351</v>
      </c>
      <c r="M11994" s="9" t="s">
        <v>3021</v>
      </c>
      <c r="N11994" s="9" t="s">
        <v>197</v>
      </c>
      <c r="O11994" s="9" t="s">
        <v>180</v>
      </c>
      <c r="P11994" s="9" t="s">
        <v>278</v>
      </c>
      <c r="Q11994" s="9" t="s">
        <v>219</v>
      </c>
      <c r="R11994" s="9">
        <v>0</v>
      </c>
      <c r="S11994" s="9">
        <v>23</v>
      </c>
      <c r="U11994" s="9" t="s">
        <v>248</v>
      </c>
      <c r="X11994" s="9">
        <f>INDEX(SLA_Policy!$D$2:$D$5,MATCH(F11994,SLA_Policy!$A$2:$A$5,0))</f>
        <v>72</v>
      </c>
      <c r="Y11994" s="9" t="str">
        <f>IF(E11994="Cancelled","Excluded",IF(D11994="",IF((SLA_Policy!$B$8-B11994)*24&gt;X11994,"Open - Breached","Open - On Track"),IF((D11994-B11994)*24&lt;=X11994,"Met","Breached")))</f>
        <v>Met</v>
      </c>
    </row>
    <row r="11995" spans="1:25" x14ac:dyDescent="0.25">
      <c r="A11995" s="9" t="s">
        <v>16769</v>
      </c>
      <c r="B11995" s="23">
        <v>46264.377777777801</v>
      </c>
      <c r="C11995" s="23">
        <v>46265.314583333296</v>
      </c>
      <c r="D11995" s="23">
        <v>46265.336111111101</v>
      </c>
      <c r="E11995" s="9" t="s">
        <v>212</v>
      </c>
      <c r="F11995" s="9" t="s">
        <v>188</v>
      </c>
      <c r="G11995" s="9" t="s">
        <v>213</v>
      </c>
      <c r="H11995" s="9" t="s">
        <v>162</v>
      </c>
      <c r="I11995" s="9" t="s">
        <v>244</v>
      </c>
      <c r="J11995" s="9" t="s">
        <v>12799</v>
      </c>
      <c r="K11995" s="9" t="s">
        <v>303</v>
      </c>
      <c r="L11995" s="9" t="s">
        <v>351</v>
      </c>
      <c r="M11995" s="9" t="s">
        <v>689</v>
      </c>
      <c r="N11995" s="9" t="s">
        <v>196</v>
      </c>
      <c r="O11995" s="9" t="s">
        <v>116</v>
      </c>
      <c r="P11995" s="9" t="s">
        <v>551</v>
      </c>
      <c r="Q11995" s="9" t="s">
        <v>219</v>
      </c>
      <c r="R11995" s="9">
        <v>0</v>
      </c>
      <c r="S11995" s="9">
        <v>36</v>
      </c>
      <c r="U11995" s="9" t="s">
        <v>661</v>
      </c>
      <c r="X11995" s="9">
        <f>INDEX(SLA_Policy!$D$2:$D$5,MATCH(F11995,SLA_Policy!$A$2:$A$5,0))</f>
        <v>72</v>
      </c>
      <c r="Y11995" s="9" t="str">
        <f>IF(E11995="Cancelled","Excluded",IF(D11995="",IF((SLA_Policy!$B$8-B11995)*24&gt;X11995,"Open - Breached","Open - On Track"),IF((D11995-B11995)*24&lt;=X11995,"Met","Breached")))</f>
        <v>Met</v>
      </c>
    </row>
    <row r="11996" spans="1:25" x14ac:dyDescent="0.25">
      <c r="A11996" s="9" t="s">
        <v>16770</v>
      </c>
      <c r="B11996" s="23">
        <v>46264.493055555598</v>
      </c>
      <c r="C11996" s="23">
        <v>46265.323611111096</v>
      </c>
      <c r="D11996" s="23">
        <v>46265.331944444399</v>
      </c>
      <c r="E11996" s="9" t="s">
        <v>212</v>
      </c>
      <c r="F11996" s="9" t="s">
        <v>188</v>
      </c>
      <c r="G11996" s="9" t="s">
        <v>213</v>
      </c>
      <c r="H11996" s="9" t="s">
        <v>167</v>
      </c>
      <c r="I11996" s="9" t="s">
        <v>536</v>
      </c>
      <c r="J11996" s="9" t="s">
        <v>3952</v>
      </c>
      <c r="K11996" s="9" t="s">
        <v>246</v>
      </c>
      <c r="L11996" s="9" t="s">
        <v>371</v>
      </c>
      <c r="M11996" s="9" t="s">
        <v>3449</v>
      </c>
      <c r="N11996" s="9" t="s">
        <v>198</v>
      </c>
      <c r="O11996" s="9" t="s">
        <v>176</v>
      </c>
      <c r="P11996" s="9" t="s">
        <v>419</v>
      </c>
      <c r="Q11996" s="9" t="s">
        <v>219</v>
      </c>
      <c r="R11996" s="9">
        <v>0</v>
      </c>
      <c r="S11996" s="9">
        <v>46</v>
      </c>
      <c r="T11996" s="9" t="s">
        <v>229</v>
      </c>
      <c r="U11996" s="9" t="s">
        <v>266</v>
      </c>
      <c r="W11996" s="9">
        <v>4</v>
      </c>
      <c r="X11996" s="9">
        <f>INDEX(SLA_Policy!$D$2:$D$5,MATCH(F11996,SLA_Policy!$A$2:$A$5,0))</f>
        <v>72</v>
      </c>
      <c r="Y11996" s="9" t="str">
        <f>IF(E11996="Cancelled","Excluded",IF(D11996="",IF((SLA_Policy!$B$8-B11996)*24&gt;X11996,"Open - Breached","Open - On Track"),IF((D11996-B11996)*24&lt;=X11996,"Met","Breached")))</f>
        <v>Met</v>
      </c>
    </row>
    <row r="11997" spans="1:25" x14ac:dyDescent="0.25">
      <c r="A11997" s="9" t="s">
        <v>16771</v>
      </c>
      <c r="B11997" s="23">
        <v>46264.537499999999</v>
      </c>
      <c r="C11997" s="23">
        <v>46265.305555555598</v>
      </c>
      <c r="D11997" s="23">
        <v>46265.331944444399</v>
      </c>
      <c r="E11997" s="9" t="s">
        <v>212</v>
      </c>
      <c r="F11997" s="9" t="s">
        <v>188</v>
      </c>
      <c r="G11997" s="9" t="s">
        <v>213</v>
      </c>
      <c r="H11997" s="9" t="s">
        <v>163</v>
      </c>
      <c r="I11997" s="9" t="s">
        <v>250</v>
      </c>
      <c r="J11997" s="9" t="s">
        <v>935</v>
      </c>
      <c r="K11997" s="9" t="s">
        <v>303</v>
      </c>
      <c r="L11997" s="9" t="s">
        <v>104</v>
      </c>
      <c r="M11997" s="9" t="s">
        <v>6339</v>
      </c>
      <c r="N11997" s="9" t="s">
        <v>197</v>
      </c>
      <c r="O11997" s="9" t="s">
        <v>176</v>
      </c>
      <c r="P11997" s="9" t="s">
        <v>419</v>
      </c>
      <c r="Q11997" s="9" t="s">
        <v>219</v>
      </c>
      <c r="R11997" s="9">
        <v>0</v>
      </c>
      <c r="S11997" s="9">
        <v>29</v>
      </c>
      <c r="T11997" s="9" t="s">
        <v>229</v>
      </c>
      <c r="U11997" s="9" t="s">
        <v>230</v>
      </c>
      <c r="X11997" s="9">
        <f>INDEX(SLA_Policy!$D$2:$D$5,MATCH(F11997,SLA_Policy!$A$2:$A$5,0))</f>
        <v>72</v>
      </c>
      <c r="Y11997" s="9" t="str">
        <f>IF(E11997="Cancelled","Excluded",IF(D11997="",IF((SLA_Policy!$B$8-B11997)*24&gt;X11997,"Open - Breached","Open - On Track"),IF((D11997-B11997)*24&lt;=X11997,"Met","Breached")))</f>
        <v>Met</v>
      </c>
    </row>
    <row r="11998" spans="1:25" x14ac:dyDescent="0.25">
      <c r="A11998" s="9" t="s">
        <v>16772</v>
      </c>
      <c r="B11998" s="23">
        <v>46264.561111111099</v>
      </c>
      <c r="C11998" s="23">
        <v>46264.579861111102</v>
      </c>
      <c r="D11998" s="23">
        <v>46264.9777777778</v>
      </c>
      <c r="E11998" s="9" t="s">
        <v>212</v>
      </c>
      <c r="F11998" s="9" t="s">
        <v>187</v>
      </c>
      <c r="G11998" s="9" t="s">
        <v>213</v>
      </c>
      <c r="H11998" s="9" t="s">
        <v>166</v>
      </c>
      <c r="I11998" s="9" t="s">
        <v>378</v>
      </c>
      <c r="J11998" s="9" t="s">
        <v>4284</v>
      </c>
      <c r="K11998" s="9" t="s">
        <v>246</v>
      </c>
      <c r="L11998" s="9" t="s">
        <v>226</v>
      </c>
      <c r="M11998" s="9" t="s">
        <v>1962</v>
      </c>
      <c r="N11998" s="9" t="s">
        <v>196</v>
      </c>
      <c r="O11998" s="9" t="s">
        <v>180</v>
      </c>
      <c r="P11998" s="9" t="s">
        <v>278</v>
      </c>
      <c r="Q11998" s="9" t="s">
        <v>273</v>
      </c>
      <c r="R11998" s="9">
        <v>0</v>
      </c>
      <c r="S11998" s="9">
        <v>37</v>
      </c>
      <c r="T11998" s="9" t="s">
        <v>322</v>
      </c>
      <c r="U11998" s="9" t="s">
        <v>290</v>
      </c>
      <c r="X11998" s="9">
        <f>INDEX(SLA_Policy!$D$2:$D$5,MATCH(F11998,SLA_Policy!$A$2:$A$5,0))</f>
        <v>8</v>
      </c>
      <c r="Y11998" s="9" t="str">
        <f>IF(E11998="Cancelled","Excluded",IF(D11998="",IF((SLA_Policy!$B$8-B11998)*24&gt;X11998,"Open - Breached","Open - On Track"),IF((D11998-B11998)*24&lt;=X11998,"Met","Breached")))</f>
        <v>Breached</v>
      </c>
    </row>
    <row r="11999" spans="1:25" x14ac:dyDescent="0.25">
      <c r="A11999" s="9" t="s">
        <v>16773</v>
      </c>
      <c r="B11999" s="23">
        <v>46264.873611111099</v>
      </c>
      <c r="C11999" s="23">
        <v>46265.295138888898</v>
      </c>
      <c r="D11999" s="23">
        <v>46265.499305555597</v>
      </c>
      <c r="E11999" s="9" t="s">
        <v>212</v>
      </c>
      <c r="F11999" s="9" t="s">
        <v>188</v>
      </c>
      <c r="G11999" s="9" t="s">
        <v>213</v>
      </c>
      <c r="H11999" s="9" t="s">
        <v>167</v>
      </c>
      <c r="I11999" s="9" t="s">
        <v>349</v>
      </c>
      <c r="J11999" s="9" t="s">
        <v>14307</v>
      </c>
      <c r="K11999" s="9" t="s">
        <v>215</v>
      </c>
      <c r="L11999" s="9" t="s">
        <v>293</v>
      </c>
      <c r="M11999" s="9" t="s">
        <v>4076</v>
      </c>
      <c r="N11999" s="9" t="s">
        <v>197</v>
      </c>
      <c r="O11999" s="9" t="s">
        <v>180</v>
      </c>
      <c r="P11999" s="9" t="s">
        <v>278</v>
      </c>
      <c r="Q11999" s="9" t="s">
        <v>219</v>
      </c>
      <c r="R11999" s="9">
        <v>0</v>
      </c>
      <c r="S11999" s="9">
        <v>33</v>
      </c>
      <c r="U11999" s="9" t="s">
        <v>248</v>
      </c>
      <c r="W11999" s="9">
        <v>4</v>
      </c>
      <c r="X11999" s="9">
        <f>INDEX(SLA_Policy!$D$2:$D$5,MATCH(F11999,SLA_Policy!$A$2:$A$5,0))</f>
        <v>72</v>
      </c>
      <c r="Y11999" s="9" t="str">
        <f>IF(E11999="Cancelled","Excluded",IF(D11999="",IF((SLA_Policy!$B$8-B11999)*24&gt;X11999,"Open - Breached","Open - On Track"),IF((D11999-B11999)*24&lt;=X11999,"Met","Breached")))</f>
        <v>Met</v>
      </c>
    </row>
    <row r="12000" spans="1:25" x14ac:dyDescent="0.25">
      <c r="A12000" s="9" t="s">
        <v>16774</v>
      </c>
      <c r="B12000" s="23">
        <v>46264.9868055556</v>
      </c>
      <c r="C12000" s="23">
        <v>46265.305555555598</v>
      </c>
      <c r="D12000" s="23">
        <v>46265.335416666698</v>
      </c>
      <c r="E12000" s="9" t="s">
        <v>212</v>
      </c>
      <c r="F12000" s="9" t="s">
        <v>189</v>
      </c>
      <c r="G12000" s="9" t="s">
        <v>213</v>
      </c>
      <c r="H12000" s="9" t="s">
        <v>161</v>
      </c>
      <c r="I12000" s="9" t="s">
        <v>389</v>
      </c>
      <c r="J12000" s="9" t="s">
        <v>767</v>
      </c>
      <c r="K12000" s="9" t="s">
        <v>303</v>
      </c>
      <c r="L12000" s="9" t="s">
        <v>282</v>
      </c>
      <c r="M12000" s="9" t="s">
        <v>2714</v>
      </c>
      <c r="N12000" s="9" t="s">
        <v>199</v>
      </c>
      <c r="O12000" s="9" t="s">
        <v>116</v>
      </c>
      <c r="P12000" s="9" t="s">
        <v>525</v>
      </c>
      <c r="Q12000" s="9" t="s">
        <v>219</v>
      </c>
      <c r="R12000" s="9">
        <v>0</v>
      </c>
      <c r="S12000" s="9">
        <v>7</v>
      </c>
      <c r="U12000" s="9" t="s">
        <v>221</v>
      </c>
      <c r="X12000" s="9">
        <f>INDEX(SLA_Policy!$D$2:$D$5,MATCH(F12000,SLA_Policy!$A$2:$A$5,0))</f>
        <v>120</v>
      </c>
      <c r="Y12000" s="9" t="str">
        <f>IF(E12000="Cancelled","Excluded",IF(D12000="",IF((SLA_Policy!$B$8-B12000)*24&gt;X12000,"Open - Breached","Open - On Track"),IF((D12000-B12000)*24&lt;=X12000,"Met","Breached")))</f>
        <v>Met</v>
      </c>
    </row>
    <row r="12001" spans="1:25" x14ac:dyDescent="0.25">
      <c r="A12001" s="9" t="s">
        <v>16775</v>
      </c>
      <c r="B12001" s="23">
        <v>46265.295138888898</v>
      </c>
      <c r="C12001" s="23">
        <v>46265.300694444399</v>
      </c>
      <c r="D12001" s="23">
        <v>46265.427083333299</v>
      </c>
      <c r="E12001" s="9" t="s">
        <v>212</v>
      </c>
      <c r="F12001" s="9" t="s">
        <v>189</v>
      </c>
      <c r="G12001" s="9" t="s">
        <v>213</v>
      </c>
      <c r="H12001" s="9" t="s">
        <v>167</v>
      </c>
      <c r="I12001" s="9" t="s">
        <v>684</v>
      </c>
      <c r="J12001" s="9" t="s">
        <v>3394</v>
      </c>
      <c r="K12001" s="9" t="s">
        <v>225</v>
      </c>
      <c r="L12001" s="9" t="s">
        <v>293</v>
      </c>
      <c r="M12001" s="9" t="s">
        <v>1637</v>
      </c>
      <c r="N12001" s="9" t="s">
        <v>198</v>
      </c>
      <c r="O12001" s="9" t="s">
        <v>116</v>
      </c>
      <c r="P12001" s="9" t="s">
        <v>551</v>
      </c>
      <c r="Q12001" s="9" t="s">
        <v>219</v>
      </c>
      <c r="R12001" s="9">
        <v>0</v>
      </c>
      <c r="S12001" s="9">
        <v>6</v>
      </c>
      <c r="U12001" s="9" t="s">
        <v>248</v>
      </c>
      <c r="X12001" s="9">
        <f>INDEX(SLA_Policy!$D$2:$D$5,MATCH(F12001,SLA_Policy!$A$2:$A$5,0))</f>
        <v>120</v>
      </c>
      <c r="Y12001" s="9" t="str">
        <f>IF(E12001="Cancelled","Excluded",IF(D12001="",IF((SLA_Policy!$B$8-B12001)*24&gt;X12001,"Open - Breached","Open - On Track"),IF((D12001-B12001)*24&lt;=X12001,"Met","Breached")))</f>
        <v>Met</v>
      </c>
    </row>
    <row r="12002" spans="1:25" x14ac:dyDescent="0.25">
      <c r="A12002" s="9" t="s">
        <v>16776</v>
      </c>
      <c r="B12002" s="23">
        <v>46265.300694444399</v>
      </c>
      <c r="C12002" s="23">
        <v>46265.476388888899</v>
      </c>
      <c r="D12002" s="23">
        <v>46266.412499999999</v>
      </c>
      <c r="E12002" s="9" t="s">
        <v>212</v>
      </c>
      <c r="F12002" s="9" t="s">
        <v>189</v>
      </c>
      <c r="G12002" s="9" t="s">
        <v>213</v>
      </c>
      <c r="H12002" s="9" t="s">
        <v>167</v>
      </c>
      <c r="I12002" s="9" t="s">
        <v>684</v>
      </c>
      <c r="J12002" s="9" t="s">
        <v>16777</v>
      </c>
      <c r="K12002" s="9" t="s">
        <v>215</v>
      </c>
      <c r="L12002" s="9" t="s">
        <v>351</v>
      </c>
      <c r="M12002" s="9" t="s">
        <v>2661</v>
      </c>
      <c r="N12002" s="9" t="s">
        <v>197</v>
      </c>
      <c r="O12002" s="9" t="s">
        <v>116</v>
      </c>
      <c r="P12002" s="9" t="s">
        <v>218</v>
      </c>
      <c r="Q12002" s="9" t="s">
        <v>219</v>
      </c>
      <c r="R12002" s="9">
        <v>0</v>
      </c>
      <c r="S12002" s="9">
        <v>5</v>
      </c>
      <c r="U12002" s="9" t="s">
        <v>248</v>
      </c>
      <c r="X12002" s="9">
        <f>INDEX(SLA_Policy!$D$2:$D$5,MATCH(F12002,SLA_Policy!$A$2:$A$5,0))</f>
        <v>120</v>
      </c>
      <c r="Y12002" s="9" t="str">
        <f>IF(E12002="Cancelled","Excluded",IF(D12002="",IF((SLA_Policy!$B$8-B12002)*24&gt;X12002,"Open - Breached","Open - On Track"),IF((D12002-B12002)*24&lt;=X12002,"Met","Breached")))</f>
        <v>Met</v>
      </c>
    </row>
    <row r="12003" spans="1:25" x14ac:dyDescent="0.25">
      <c r="A12003" s="9" t="s">
        <v>16778</v>
      </c>
      <c r="B12003" s="23">
        <v>46265.302083333299</v>
      </c>
      <c r="C12003" s="23">
        <v>46265.302777777797</v>
      </c>
      <c r="D12003" s="23">
        <v>46265.379861111098</v>
      </c>
      <c r="E12003" s="9" t="s">
        <v>212</v>
      </c>
      <c r="F12003" s="9" t="s">
        <v>187</v>
      </c>
      <c r="G12003" s="9" t="s">
        <v>213</v>
      </c>
      <c r="H12003" s="9" t="s">
        <v>88</v>
      </c>
      <c r="I12003" s="9" t="s">
        <v>268</v>
      </c>
      <c r="J12003" s="9" t="s">
        <v>1084</v>
      </c>
      <c r="K12003" s="9" t="s">
        <v>303</v>
      </c>
      <c r="L12003" s="9" t="s">
        <v>104</v>
      </c>
      <c r="M12003" s="9" t="s">
        <v>6331</v>
      </c>
      <c r="N12003" s="9" t="s">
        <v>200</v>
      </c>
      <c r="O12003" s="9" t="s">
        <v>178</v>
      </c>
      <c r="P12003" s="9" t="s">
        <v>321</v>
      </c>
      <c r="Q12003" s="9" t="s">
        <v>273</v>
      </c>
      <c r="R12003" s="9">
        <v>0</v>
      </c>
      <c r="S12003" s="9">
        <v>25</v>
      </c>
      <c r="T12003" s="9" t="s">
        <v>136</v>
      </c>
      <c r="U12003" s="9" t="s">
        <v>266</v>
      </c>
      <c r="W12003" s="9">
        <v>4</v>
      </c>
      <c r="X12003" s="9">
        <f>INDEX(SLA_Policy!$D$2:$D$5,MATCH(F12003,SLA_Policy!$A$2:$A$5,0))</f>
        <v>8</v>
      </c>
      <c r="Y12003" s="9" t="str">
        <f>IF(E12003="Cancelled","Excluded",IF(D12003="",IF((SLA_Policy!$B$8-B12003)*24&gt;X12003,"Open - Breached","Open - On Track"),IF((D12003-B12003)*24&lt;=X12003,"Met","Breached")))</f>
        <v>Met</v>
      </c>
    </row>
    <row r="12004" spans="1:25" x14ac:dyDescent="0.25">
      <c r="A12004" s="9" t="s">
        <v>16779</v>
      </c>
      <c r="B12004" s="23">
        <v>46265.302777777797</v>
      </c>
      <c r="C12004" s="23">
        <v>46265.375</v>
      </c>
      <c r="D12004" s="23">
        <v>46267.518750000003</v>
      </c>
      <c r="E12004" s="9" t="s">
        <v>212</v>
      </c>
      <c r="F12004" s="9" t="s">
        <v>189</v>
      </c>
      <c r="G12004" s="9" t="s">
        <v>236</v>
      </c>
      <c r="H12004" s="9" t="s">
        <v>167</v>
      </c>
      <c r="I12004" s="9" t="s">
        <v>255</v>
      </c>
      <c r="J12004" s="9" t="s">
        <v>1577</v>
      </c>
      <c r="K12004" s="9" t="s">
        <v>246</v>
      </c>
      <c r="L12004" s="9" t="s">
        <v>226</v>
      </c>
      <c r="M12004" s="9" t="s">
        <v>826</v>
      </c>
      <c r="N12004" s="9" t="s">
        <v>196</v>
      </c>
      <c r="O12004" s="9" t="s">
        <v>116</v>
      </c>
      <c r="P12004" s="9" t="s">
        <v>525</v>
      </c>
      <c r="Q12004" s="9" t="s">
        <v>219</v>
      </c>
      <c r="R12004" s="9">
        <v>0</v>
      </c>
      <c r="S12004" s="9">
        <v>25</v>
      </c>
      <c r="U12004" s="9" t="s">
        <v>242</v>
      </c>
      <c r="X12004" s="9">
        <f>INDEX(SLA_Policy!$D$2:$D$5,MATCH(F12004,SLA_Policy!$A$2:$A$5,0))</f>
        <v>120</v>
      </c>
      <c r="Y12004" s="9" t="str">
        <f>IF(E12004="Cancelled","Excluded",IF(D12004="",IF((SLA_Policy!$B$8-B12004)*24&gt;X12004,"Open - Breached","Open - On Track"),IF((D12004-B12004)*24&lt;=X12004,"Met","Breached")))</f>
        <v>Met</v>
      </c>
    </row>
    <row r="12005" spans="1:25" x14ac:dyDescent="0.25">
      <c r="A12005" s="9" t="s">
        <v>16780</v>
      </c>
      <c r="B12005" s="23">
        <v>46265.314583333296</v>
      </c>
      <c r="C12005" s="23">
        <v>46265.322222222203</v>
      </c>
      <c r="D12005" s="23">
        <v>46265.390277777798</v>
      </c>
      <c r="E12005" s="9" t="s">
        <v>212</v>
      </c>
      <c r="F12005" s="9" t="s">
        <v>188</v>
      </c>
      <c r="G12005" s="9" t="s">
        <v>213</v>
      </c>
      <c r="H12005" s="9" t="s">
        <v>166</v>
      </c>
      <c r="I12005" s="9" t="s">
        <v>286</v>
      </c>
      <c r="J12005" s="9" t="s">
        <v>666</v>
      </c>
      <c r="K12005" s="9" t="s">
        <v>262</v>
      </c>
      <c r="L12005" s="9" t="s">
        <v>307</v>
      </c>
      <c r="M12005" s="9" t="s">
        <v>2445</v>
      </c>
      <c r="N12005" s="9" t="s">
        <v>196</v>
      </c>
      <c r="O12005" s="9" t="s">
        <v>181</v>
      </c>
      <c r="P12005" s="9" t="s">
        <v>449</v>
      </c>
      <c r="Q12005" s="9" t="s">
        <v>219</v>
      </c>
      <c r="R12005" s="9">
        <v>0</v>
      </c>
      <c r="S12005" s="9">
        <v>9</v>
      </c>
      <c r="U12005" s="9" t="s">
        <v>290</v>
      </c>
      <c r="X12005" s="9">
        <f>INDEX(SLA_Policy!$D$2:$D$5,MATCH(F12005,SLA_Policy!$A$2:$A$5,0))</f>
        <v>72</v>
      </c>
      <c r="Y12005" s="9" t="str">
        <f>IF(E12005="Cancelled","Excluded",IF(D12005="",IF((SLA_Policy!$B$8-B12005)*24&gt;X12005,"Open - Breached","Open - On Track"),IF((D12005-B12005)*24&lt;=X12005,"Met","Breached")))</f>
        <v>Met</v>
      </c>
    </row>
    <row r="12006" spans="1:25" x14ac:dyDescent="0.25">
      <c r="A12006" s="9" t="s">
        <v>16781</v>
      </c>
      <c r="B12006" s="23">
        <v>46265.315972222197</v>
      </c>
      <c r="C12006" s="23">
        <v>46265.394444444399</v>
      </c>
      <c r="D12006" s="23">
        <v>46266.327777777798</v>
      </c>
      <c r="E12006" s="9" t="s">
        <v>212</v>
      </c>
      <c r="F12006" s="9" t="s">
        <v>188</v>
      </c>
      <c r="G12006" s="9" t="s">
        <v>236</v>
      </c>
      <c r="H12006" s="9" t="s">
        <v>164</v>
      </c>
      <c r="I12006" s="9" t="s">
        <v>421</v>
      </c>
      <c r="J12006" s="9" t="s">
        <v>1125</v>
      </c>
      <c r="K12006" s="9" t="s">
        <v>246</v>
      </c>
      <c r="L12006" s="9" t="s">
        <v>216</v>
      </c>
      <c r="M12006" s="9" t="s">
        <v>3604</v>
      </c>
      <c r="N12006" s="9" t="s">
        <v>196</v>
      </c>
      <c r="O12006" s="9" t="s">
        <v>116</v>
      </c>
      <c r="P12006" s="9" t="s">
        <v>342</v>
      </c>
      <c r="Q12006" s="9" t="s">
        <v>219</v>
      </c>
      <c r="R12006" s="9">
        <v>0</v>
      </c>
      <c r="S12006" s="9">
        <v>28</v>
      </c>
      <c r="T12006" s="9" t="s">
        <v>464</v>
      </c>
      <c r="U12006" s="9" t="s">
        <v>242</v>
      </c>
      <c r="W12006" s="9">
        <v>5</v>
      </c>
      <c r="X12006" s="9">
        <f>INDEX(SLA_Policy!$D$2:$D$5,MATCH(F12006,SLA_Policy!$A$2:$A$5,0))</f>
        <v>72</v>
      </c>
      <c r="Y12006" s="9" t="str">
        <f>IF(E12006="Cancelled","Excluded",IF(D12006="",IF((SLA_Policy!$B$8-B12006)*24&gt;X12006,"Open - Breached","Open - On Track"),IF((D12006-B12006)*24&lt;=X12006,"Met","Breached")))</f>
        <v>Met</v>
      </c>
    </row>
    <row r="12007" spans="1:25" x14ac:dyDescent="0.25">
      <c r="A12007" s="9" t="s">
        <v>16782</v>
      </c>
      <c r="B12007" s="23">
        <v>46265.327083333301</v>
      </c>
      <c r="C12007" s="23">
        <v>46265.345833333296</v>
      </c>
      <c r="D12007" s="23">
        <v>46266.3347222222</v>
      </c>
      <c r="E12007" s="9" t="s">
        <v>212</v>
      </c>
      <c r="F12007" s="9" t="s">
        <v>188</v>
      </c>
      <c r="G12007" s="9" t="s">
        <v>236</v>
      </c>
      <c r="H12007" s="9" t="s">
        <v>161</v>
      </c>
      <c r="I12007" s="9" t="s">
        <v>237</v>
      </c>
      <c r="J12007" s="9" t="s">
        <v>16783</v>
      </c>
      <c r="K12007" s="9" t="s">
        <v>239</v>
      </c>
      <c r="L12007" s="9" t="s">
        <v>216</v>
      </c>
      <c r="M12007" s="9" t="s">
        <v>1609</v>
      </c>
      <c r="N12007" s="9" t="s">
        <v>197</v>
      </c>
      <c r="O12007" s="9" t="s">
        <v>179</v>
      </c>
      <c r="P12007" s="9" t="s">
        <v>284</v>
      </c>
      <c r="Q12007" s="9" t="s">
        <v>219</v>
      </c>
      <c r="R12007" s="9">
        <v>0</v>
      </c>
      <c r="S12007" s="9">
        <v>11</v>
      </c>
      <c r="U12007" s="9" t="s">
        <v>242</v>
      </c>
      <c r="X12007" s="9">
        <f>INDEX(SLA_Policy!$D$2:$D$5,MATCH(F12007,SLA_Policy!$A$2:$A$5,0))</f>
        <v>72</v>
      </c>
      <c r="Y12007" s="9" t="str">
        <f>IF(E12007="Cancelled","Excluded",IF(D12007="",IF((SLA_Policy!$B$8-B12007)*24&gt;X12007,"Open - Breached","Open - On Track"),IF((D12007-B12007)*24&lt;=X12007,"Met","Breached")))</f>
        <v>Met</v>
      </c>
    </row>
    <row r="12008" spans="1:25" x14ac:dyDescent="0.25">
      <c r="A12008" s="9" t="s">
        <v>16784</v>
      </c>
      <c r="B12008" s="23">
        <v>46265.332638888904</v>
      </c>
      <c r="C12008" s="23">
        <v>46265.379166666702</v>
      </c>
      <c r="D12008" s="23">
        <v>46265.725694444503</v>
      </c>
      <c r="E12008" s="9" t="s">
        <v>212</v>
      </c>
      <c r="F12008" s="9" t="s">
        <v>188</v>
      </c>
      <c r="G12008" s="9" t="s">
        <v>213</v>
      </c>
      <c r="H12008" s="9" t="s">
        <v>167</v>
      </c>
      <c r="I12008" s="9" t="s">
        <v>362</v>
      </c>
      <c r="J12008" s="9" t="s">
        <v>16785</v>
      </c>
      <c r="K12008" s="9" t="s">
        <v>215</v>
      </c>
      <c r="L12008" s="9" t="s">
        <v>216</v>
      </c>
      <c r="M12008" s="9" t="s">
        <v>8240</v>
      </c>
      <c r="N12008" s="9" t="s">
        <v>197</v>
      </c>
      <c r="O12008" s="9" t="s">
        <v>116</v>
      </c>
      <c r="P12008" s="9" t="s">
        <v>218</v>
      </c>
      <c r="Q12008" s="9" t="s">
        <v>219</v>
      </c>
      <c r="R12008" s="9">
        <v>0</v>
      </c>
      <c r="S12008" s="9">
        <v>27</v>
      </c>
      <c r="U12008" s="9" t="s">
        <v>248</v>
      </c>
      <c r="W12008" s="9">
        <v>4</v>
      </c>
      <c r="X12008" s="9">
        <f>INDEX(SLA_Policy!$D$2:$D$5,MATCH(F12008,SLA_Policy!$A$2:$A$5,0))</f>
        <v>72</v>
      </c>
      <c r="Y12008" s="9" t="str">
        <f>IF(E12008="Cancelled","Excluded",IF(D12008="",IF((SLA_Policy!$B$8-B12008)*24&gt;X12008,"Open - Breached","Open - On Track"),IF((D12008-B12008)*24&lt;=X12008,"Met","Breached")))</f>
        <v>Met</v>
      </c>
    </row>
    <row r="12009" spans="1:25" x14ac:dyDescent="0.25">
      <c r="A12009" s="9" t="s">
        <v>16786</v>
      </c>
      <c r="B12009" s="23">
        <v>46265.335416666698</v>
      </c>
      <c r="C12009" s="23">
        <v>46265.336805555598</v>
      </c>
      <c r="D12009" s="23">
        <v>46265.512499999997</v>
      </c>
      <c r="E12009" s="9" t="s">
        <v>212</v>
      </c>
      <c r="F12009" s="9" t="s">
        <v>188</v>
      </c>
      <c r="G12009" s="9" t="s">
        <v>213</v>
      </c>
      <c r="H12009" s="9" t="s">
        <v>161</v>
      </c>
      <c r="I12009" s="9" t="s">
        <v>297</v>
      </c>
      <c r="J12009" s="9" t="s">
        <v>735</v>
      </c>
      <c r="K12009" s="9" t="s">
        <v>246</v>
      </c>
      <c r="L12009" s="9" t="s">
        <v>270</v>
      </c>
      <c r="M12009" s="9" t="s">
        <v>1672</v>
      </c>
      <c r="N12009" s="9" t="s">
        <v>198</v>
      </c>
      <c r="O12009" s="9" t="s">
        <v>177</v>
      </c>
      <c r="P12009" s="9" t="s">
        <v>300</v>
      </c>
      <c r="Q12009" s="9" t="s">
        <v>219</v>
      </c>
      <c r="R12009" s="9">
        <v>0</v>
      </c>
      <c r="S12009" s="9">
        <v>15</v>
      </c>
      <c r="U12009" s="9" t="s">
        <v>221</v>
      </c>
      <c r="X12009" s="9">
        <f>INDEX(SLA_Policy!$D$2:$D$5,MATCH(F12009,SLA_Policy!$A$2:$A$5,0))</f>
        <v>72</v>
      </c>
      <c r="Y12009" s="9" t="str">
        <f>IF(E12009="Cancelled","Excluded",IF(D12009="",IF((SLA_Policy!$B$8-B12009)*24&gt;X12009,"Open - Breached","Open - On Track"),IF((D12009-B12009)*24&lt;=X12009,"Met","Breached")))</f>
        <v>Met</v>
      </c>
    </row>
    <row r="12010" spans="1:25" x14ac:dyDescent="0.25">
      <c r="A12010" s="9" t="s">
        <v>16787</v>
      </c>
      <c r="B12010" s="23">
        <v>46265.341666666704</v>
      </c>
      <c r="C12010" s="23">
        <v>46265.360416666699</v>
      </c>
      <c r="D12010" s="23">
        <v>46265.386805555601</v>
      </c>
      <c r="E12010" s="9" t="s">
        <v>212</v>
      </c>
      <c r="F12010" s="9" t="s">
        <v>188</v>
      </c>
      <c r="G12010" s="9" t="s">
        <v>213</v>
      </c>
      <c r="H12010" s="9" t="s">
        <v>161</v>
      </c>
      <c r="I12010" s="9" t="s">
        <v>454</v>
      </c>
      <c r="J12010" s="9" t="s">
        <v>2010</v>
      </c>
      <c r="K12010" s="9" t="s">
        <v>246</v>
      </c>
      <c r="L12010" s="9" t="s">
        <v>216</v>
      </c>
      <c r="M12010" s="9" t="s">
        <v>1094</v>
      </c>
      <c r="N12010" s="9" t="s">
        <v>199</v>
      </c>
      <c r="O12010" s="9" t="s">
        <v>116</v>
      </c>
      <c r="P12010" s="9" t="s">
        <v>551</v>
      </c>
      <c r="Q12010" s="9" t="s">
        <v>219</v>
      </c>
      <c r="R12010" s="9">
        <v>0</v>
      </c>
      <c r="S12010" s="9">
        <v>4</v>
      </c>
      <c r="U12010" s="9" t="s">
        <v>290</v>
      </c>
      <c r="X12010" s="9">
        <f>INDEX(SLA_Policy!$D$2:$D$5,MATCH(F12010,SLA_Policy!$A$2:$A$5,0))</f>
        <v>72</v>
      </c>
      <c r="Y12010" s="9" t="str">
        <f>IF(E12010="Cancelled","Excluded",IF(D12010="",IF((SLA_Policy!$B$8-B12010)*24&gt;X12010,"Open - Breached","Open - On Track"),IF((D12010-B12010)*24&lt;=X12010,"Met","Breached")))</f>
        <v>Met</v>
      </c>
    </row>
    <row r="12011" spans="1:25" x14ac:dyDescent="0.25">
      <c r="A12011" s="9" t="s">
        <v>16788</v>
      </c>
      <c r="B12011" s="23">
        <v>46265.35</v>
      </c>
      <c r="C12011" s="23">
        <v>46265.381249999999</v>
      </c>
      <c r="D12011" s="23">
        <v>46265.590277777803</v>
      </c>
      <c r="E12011" s="9" t="s">
        <v>212</v>
      </c>
      <c r="F12011" s="9" t="s">
        <v>188</v>
      </c>
      <c r="G12011" s="9" t="s">
        <v>213</v>
      </c>
      <c r="H12011" s="9" t="s">
        <v>162</v>
      </c>
      <c r="I12011" s="9" t="s">
        <v>393</v>
      </c>
      <c r="J12011" s="9" t="s">
        <v>16789</v>
      </c>
      <c r="K12011" s="9" t="s">
        <v>303</v>
      </c>
      <c r="L12011" s="9" t="s">
        <v>216</v>
      </c>
      <c r="M12011" s="9" t="s">
        <v>2388</v>
      </c>
      <c r="N12011" s="9" t="s">
        <v>196</v>
      </c>
      <c r="O12011" s="9" t="s">
        <v>179</v>
      </c>
      <c r="P12011" s="9" t="s">
        <v>284</v>
      </c>
      <c r="Q12011" s="9" t="s">
        <v>219</v>
      </c>
      <c r="R12011" s="9">
        <v>0</v>
      </c>
      <c r="S12011" s="9">
        <v>8</v>
      </c>
      <c r="U12011" s="9" t="s">
        <v>266</v>
      </c>
      <c r="W12011" s="9">
        <v>4</v>
      </c>
      <c r="X12011" s="9">
        <f>INDEX(SLA_Policy!$D$2:$D$5,MATCH(F12011,SLA_Policy!$A$2:$A$5,0))</f>
        <v>72</v>
      </c>
      <c r="Y12011" s="9" t="str">
        <f>IF(E12011="Cancelled","Excluded",IF(D12011="",IF((SLA_Policy!$B$8-B12011)*24&gt;X12011,"Open - Breached","Open - On Track"),IF((D12011-B12011)*24&lt;=X12011,"Met","Breached")))</f>
        <v>Met</v>
      </c>
    </row>
    <row r="12012" spans="1:25" x14ac:dyDescent="0.25">
      <c r="A12012" s="9" t="s">
        <v>16790</v>
      </c>
      <c r="B12012" s="23">
        <v>46265.357638888898</v>
      </c>
      <c r="C12012" s="23">
        <v>46265.500694444498</v>
      </c>
      <c r="D12012" s="23">
        <v>46266.404861111099</v>
      </c>
      <c r="E12012" s="9" t="s">
        <v>212</v>
      </c>
      <c r="F12012" s="9" t="s">
        <v>189</v>
      </c>
      <c r="G12012" s="9" t="s">
        <v>236</v>
      </c>
      <c r="H12012" s="9" t="s">
        <v>167</v>
      </c>
      <c r="I12012" s="9" t="s">
        <v>255</v>
      </c>
      <c r="J12012" s="9" t="s">
        <v>15395</v>
      </c>
      <c r="K12012" s="9" t="s">
        <v>303</v>
      </c>
      <c r="L12012" s="9" t="s">
        <v>216</v>
      </c>
      <c r="M12012" s="9" t="s">
        <v>3483</v>
      </c>
      <c r="N12012" s="9" t="s">
        <v>196</v>
      </c>
      <c r="O12012" s="9" t="s">
        <v>176</v>
      </c>
      <c r="P12012" s="9" t="s">
        <v>253</v>
      </c>
      <c r="Q12012" s="9" t="s">
        <v>219</v>
      </c>
      <c r="R12012" s="9">
        <v>0</v>
      </c>
      <c r="S12012" s="9">
        <v>27</v>
      </c>
      <c r="U12012" s="9" t="s">
        <v>242</v>
      </c>
      <c r="W12012" s="9">
        <v>4</v>
      </c>
      <c r="X12012" s="9">
        <f>INDEX(SLA_Policy!$D$2:$D$5,MATCH(F12012,SLA_Policy!$A$2:$A$5,0))</f>
        <v>120</v>
      </c>
      <c r="Y12012" s="9" t="str">
        <f>IF(E12012="Cancelled","Excluded",IF(D12012="",IF((SLA_Policy!$B$8-B12012)*24&gt;X12012,"Open - Breached","Open - On Track"),IF((D12012-B12012)*24&lt;=X12012,"Met","Breached")))</f>
        <v>Met</v>
      </c>
    </row>
    <row r="12013" spans="1:25" x14ac:dyDescent="0.25">
      <c r="A12013" s="9" t="s">
        <v>16791</v>
      </c>
      <c r="B12013" s="23">
        <v>46265.361111111102</v>
      </c>
      <c r="C12013" s="23">
        <v>46265.362500000003</v>
      </c>
      <c r="D12013" s="23">
        <v>46265.472222222197</v>
      </c>
      <c r="E12013" s="9" t="s">
        <v>212</v>
      </c>
      <c r="F12013" s="9" t="s">
        <v>187</v>
      </c>
      <c r="G12013" s="9" t="s">
        <v>236</v>
      </c>
      <c r="H12013" s="9" t="s">
        <v>161</v>
      </c>
      <c r="I12013" s="9" t="s">
        <v>237</v>
      </c>
      <c r="J12013" s="9" t="s">
        <v>681</v>
      </c>
      <c r="K12013" s="9" t="s">
        <v>246</v>
      </c>
      <c r="L12013" s="9" t="s">
        <v>307</v>
      </c>
      <c r="M12013" s="9" t="s">
        <v>10226</v>
      </c>
      <c r="N12013" s="9" t="s">
        <v>196</v>
      </c>
      <c r="O12013" s="9" t="s">
        <v>177</v>
      </c>
      <c r="P12013" s="9" t="s">
        <v>457</v>
      </c>
      <c r="Q12013" s="9" t="s">
        <v>273</v>
      </c>
      <c r="R12013" s="9">
        <v>0</v>
      </c>
      <c r="S12013" s="9">
        <v>35</v>
      </c>
      <c r="U12013" s="9" t="s">
        <v>242</v>
      </c>
      <c r="X12013" s="9">
        <f>INDEX(SLA_Policy!$D$2:$D$5,MATCH(F12013,SLA_Policy!$A$2:$A$5,0))</f>
        <v>8</v>
      </c>
      <c r="Y12013" s="9" t="str">
        <f>IF(E12013="Cancelled","Excluded",IF(D12013="",IF((SLA_Policy!$B$8-B12013)*24&gt;X12013,"Open - Breached","Open - On Track"),IF((D12013-B12013)*24&lt;=X12013,"Met","Breached")))</f>
        <v>Met</v>
      </c>
    </row>
    <row r="12014" spans="1:25" x14ac:dyDescent="0.25">
      <c r="A12014" s="9" t="s">
        <v>16792</v>
      </c>
      <c r="B12014" s="23">
        <v>46265.364583333299</v>
      </c>
      <c r="C12014" s="23">
        <v>46265.434027777803</v>
      </c>
      <c r="D12014" s="23">
        <v>46266.404861111099</v>
      </c>
      <c r="E12014" s="9" t="s">
        <v>212</v>
      </c>
      <c r="F12014" s="9" t="s">
        <v>189</v>
      </c>
      <c r="G12014" s="9" t="s">
        <v>213</v>
      </c>
      <c r="H12014" s="9" t="s">
        <v>165</v>
      </c>
      <c r="I12014" s="9" t="s">
        <v>567</v>
      </c>
      <c r="J12014" s="9" t="s">
        <v>16793</v>
      </c>
      <c r="K12014" s="9" t="s">
        <v>246</v>
      </c>
      <c r="L12014" s="9" t="s">
        <v>226</v>
      </c>
      <c r="M12014" s="9" t="s">
        <v>4777</v>
      </c>
      <c r="N12014" s="9" t="s">
        <v>196</v>
      </c>
      <c r="O12014" s="9" t="s">
        <v>176</v>
      </c>
      <c r="P12014" s="9" t="s">
        <v>419</v>
      </c>
      <c r="Q12014" s="9" t="s">
        <v>219</v>
      </c>
      <c r="R12014" s="9">
        <v>0</v>
      </c>
      <c r="S12014" s="9">
        <v>17</v>
      </c>
      <c r="U12014" s="9" t="s">
        <v>266</v>
      </c>
      <c r="X12014" s="9">
        <f>INDEX(SLA_Policy!$D$2:$D$5,MATCH(F12014,SLA_Policy!$A$2:$A$5,0))</f>
        <v>120</v>
      </c>
      <c r="Y12014" s="9" t="str">
        <f>IF(E12014="Cancelled","Excluded",IF(D12014="",IF((SLA_Policy!$B$8-B12014)*24&gt;X12014,"Open - Breached","Open - On Track"),IF((D12014-B12014)*24&lt;=X12014,"Met","Breached")))</f>
        <v>Met</v>
      </c>
    </row>
    <row r="12015" spans="1:25" x14ac:dyDescent="0.25">
      <c r="A12015" s="9" t="s">
        <v>16794</v>
      </c>
      <c r="B12015" s="23">
        <v>46265.374305555597</v>
      </c>
      <c r="C12015" s="23">
        <v>46265.381249999999</v>
      </c>
      <c r="D12015" s="23">
        <v>46266.398611111101</v>
      </c>
      <c r="E12015" s="9" t="s">
        <v>212</v>
      </c>
      <c r="F12015" s="9" t="s">
        <v>189</v>
      </c>
      <c r="G12015" s="9" t="s">
        <v>213</v>
      </c>
      <c r="H12015" s="9" t="s">
        <v>161</v>
      </c>
      <c r="I12015" s="9" t="s">
        <v>297</v>
      </c>
      <c r="J12015" s="9" t="s">
        <v>6349</v>
      </c>
      <c r="K12015" s="9" t="s">
        <v>303</v>
      </c>
      <c r="L12015" s="9" t="s">
        <v>226</v>
      </c>
      <c r="M12015" s="9" t="s">
        <v>534</v>
      </c>
      <c r="N12015" s="9" t="s">
        <v>198</v>
      </c>
      <c r="O12015" s="9" t="s">
        <v>116</v>
      </c>
      <c r="P12015" s="9" t="s">
        <v>295</v>
      </c>
      <c r="Q12015" s="9" t="s">
        <v>219</v>
      </c>
      <c r="R12015" s="9">
        <v>0</v>
      </c>
      <c r="S12015" s="9">
        <v>4</v>
      </c>
      <c r="U12015" s="9" t="s">
        <v>221</v>
      </c>
      <c r="W12015" s="9">
        <v>4</v>
      </c>
      <c r="X12015" s="9">
        <f>INDEX(SLA_Policy!$D$2:$D$5,MATCH(F12015,SLA_Policy!$A$2:$A$5,0))</f>
        <v>120</v>
      </c>
      <c r="Y12015" s="9" t="str">
        <f>IF(E12015="Cancelled","Excluded",IF(D12015="",IF((SLA_Policy!$B$8-B12015)*24&gt;X12015,"Open - Breached","Open - On Track"),IF((D12015-B12015)*24&lt;=X12015,"Met","Breached")))</f>
        <v>Met</v>
      </c>
    </row>
    <row r="12016" spans="1:25" x14ac:dyDescent="0.25">
      <c r="A12016" s="9" t="s">
        <v>16795</v>
      </c>
      <c r="B12016" s="23">
        <v>46265.374305555597</v>
      </c>
      <c r="C12016" s="23">
        <v>46265.384722222203</v>
      </c>
      <c r="D12016" s="23">
        <v>46266.314583333296</v>
      </c>
      <c r="E12016" s="9" t="s">
        <v>212</v>
      </c>
      <c r="F12016" s="9" t="s">
        <v>189</v>
      </c>
      <c r="G12016" s="9" t="s">
        <v>213</v>
      </c>
      <c r="H12016" s="9" t="s">
        <v>163</v>
      </c>
      <c r="I12016" s="9" t="s">
        <v>250</v>
      </c>
      <c r="J12016" s="9" t="s">
        <v>935</v>
      </c>
      <c r="K12016" s="9" t="s">
        <v>225</v>
      </c>
      <c r="L12016" s="9" t="s">
        <v>216</v>
      </c>
      <c r="M12016" s="9" t="s">
        <v>1324</v>
      </c>
      <c r="N12016" s="9" t="s">
        <v>199</v>
      </c>
      <c r="O12016" s="9" t="s">
        <v>176</v>
      </c>
      <c r="P12016" s="9" t="s">
        <v>330</v>
      </c>
      <c r="Q12016" s="9" t="s">
        <v>219</v>
      </c>
      <c r="R12016" s="9">
        <v>0</v>
      </c>
      <c r="S12016" s="9">
        <v>39</v>
      </c>
      <c r="T12016" s="9" t="s">
        <v>229</v>
      </c>
      <c r="U12016" s="9" t="s">
        <v>230</v>
      </c>
      <c r="W12016" s="9">
        <v>5</v>
      </c>
      <c r="X12016" s="9">
        <f>INDEX(SLA_Policy!$D$2:$D$5,MATCH(F12016,SLA_Policy!$A$2:$A$5,0))</f>
        <v>120</v>
      </c>
      <c r="Y12016" s="9" t="str">
        <f>IF(E12016="Cancelled","Excluded",IF(D12016="",IF((SLA_Policy!$B$8-B12016)*24&gt;X12016,"Open - Breached","Open - On Track"),IF((D12016-B12016)*24&lt;=X12016,"Met","Breached")))</f>
        <v>Met</v>
      </c>
    </row>
    <row r="12017" spans="1:25" x14ac:dyDescent="0.25">
      <c r="A12017" s="9" t="s">
        <v>16796</v>
      </c>
      <c r="B12017" s="23">
        <v>46265.388888888898</v>
      </c>
      <c r="C12017" s="23">
        <v>46265.391666666699</v>
      </c>
      <c r="D12017" s="23">
        <v>46265.408333333296</v>
      </c>
      <c r="E12017" s="9" t="s">
        <v>212</v>
      </c>
      <c r="F12017" s="9" t="s">
        <v>189</v>
      </c>
      <c r="G12017" s="9" t="s">
        <v>213</v>
      </c>
      <c r="H12017" s="9" t="s">
        <v>161</v>
      </c>
      <c r="I12017" s="9" t="s">
        <v>454</v>
      </c>
      <c r="J12017" s="9" t="s">
        <v>455</v>
      </c>
      <c r="K12017" s="9" t="s">
        <v>262</v>
      </c>
      <c r="L12017" s="9" t="s">
        <v>293</v>
      </c>
      <c r="M12017" s="9" t="s">
        <v>6115</v>
      </c>
      <c r="N12017" s="9" t="s">
        <v>198</v>
      </c>
      <c r="O12017" s="9" t="s">
        <v>116</v>
      </c>
      <c r="P12017" s="9" t="s">
        <v>295</v>
      </c>
      <c r="Q12017" s="9" t="s">
        <v>219</v>
      </c>
      <c r="R12017" s="9">
        <v>0</v>
      </c>
      <c r="S12017" s="9">
        <v>6</v>
      </c>
      <c r="U12017" s="9" t="s">
        <v>266</v>
      </c>
      <c r="W12017" s="9">
        <v>5</v>
      </c>
      <c r="X12017" s="9">
        <f>INDEX(SLA_Policy!$D$2:$D$5,MATCH(F12017,SLA_Policy!$A$2:$A$5,0))</f>
        <v>120</v>
      </c>
      <c r="Y12017" s="9" t="str">
        <f>IF(E12017="Cancelled","Excluded",IF(D12017="",IF((SLA_Policy!$B$8-B12017)*24&gt;X12017,"Open - Breached","Open - On Track"),IF((D12017-B12017)*24&lt;=X12017,"Met","Breached")))</f>
        <v>Met</v>
      </c>
    </row>
    <row r="12018" spans="1:25" x14ac:dyDescent="0.25">
      <c r="A12018" s="9" t="s">
        <v>16797</v>
      </c>
      <c r="B12018" s="23">
        <v>46265.395138888904</v>
      </c>
      <c r="C12018" s="23">
        <v>46265.418749999997</v>
      </c>
      <c r="D12018" s="23">
        <v>46265.4597222222</v>
      </c>
      <c r="E12018" s="9" t="s">
        <v>212</v>
      </c>
      <c r="F12018" s="9" t="s">
        <v>188</v>
      </c>
      <c r="G12018" s="9" t="s">
        <v>213</v>
      </c>
      <c r="H12018" s="9" t="s">
        <v>166</v>
      </c>
      <c r="I12018" s="9" t="s">
        <v>286</v>
      </c>
      <c r="J12018" s="9" t="s">
        <v>287</v>
      </c>
      <c r="K12018" s="9" t="s">
        <v>246</v>
      </c>
      <c r="L12018" s="9" t="s">
        <v>216</v>
      </c>
      <c r="M12018" s="9" t="s">
        <v>1452</v>
      </c>
      <c r="N12018" s="9" t="s">
        <v>197</v>
      </c>
      <c r="O12018" s="9" t="s">
        <v>181</v>
      </c>
      <c r="P12018" s="9" t="s">
        <v>289</v>
      </c>
      <c r="Q12018" s="9" t="s">
        <v>219</v>
      </c>
      <c r="R12018" s="9">
        <v>0</v>
      </c>
      <c r="S12018" s="9">
        <v>9</v>
      </c>
      <c r="U12018" s="9" t="s">
        <v>290</v>
      </c>
      <c r="W12018" s="9">
        <v>5</v>
      </c>
      <c r="X12018" s="9">
        <f>INDEX(SLA_Policy!$D$2:$D$5,MATCH(F12018,SLA_Policy!$A$2:$A$5,0))</f>
        <v>72</v>
      </c>
      <c r="Y12018" s="9" t="str">
        <f>IF(E12018="Cancelled","Excluded",IF(D12018="",IF((SLA_Policy!$B$8-B12018)*24&gt;X12018,"Open - Breached","Open - On Track"),IF((D12018-B12018)*24&lt;=X12018,"Met","Breached")))</f>
        <v>Met</v>
      </c>
    </row>
    <row r="12019" spans="1:25" x14ac:dyDescent="0.25">
      <c r="A12019" s="9" t="s">
        <v>16798</v>
      </c>
      <c r="B12019" s="23">
        <v>46265.404166666704</v>
      </c>
      <c r="C12019" s="23">
        <v>46265.404861111099</v>
      </c>
      <c r="D12019" s="23">
        <v>46265.568749999999</v>
      </c>
      <c r="E12019" s="9" t="s">
        <v>212</v>
      </c>
      <c r="F12019" s="9" t="s">
        <v>189</v>
      </c>
      <c r="G12019" s="9" t="s">
        <v>213</v>
      </c>
      <c r="H12019" s="9" t="s">
        <v>162</v>
      </c>
      <c r="I12019" s="9" t="s">
        <v>393</v>
      </c>
      <c r="J12019" s="9" t="s">
        <v>1040</v>
      </c>
      <c r="K12019" s="9" t="s">
        <v>215</v>
      </c>
      <c r="L12019" s="9" t="s">
        <v>307</v>
      </c>
      <c r="M12019" s="9" t="s">
        <v>3613</v>
      </c>
      <c r="N12019" s="9" t="s">
        <v>198</v>
      </c>
      <c r="O12019" s="9" t="s">
        <v>179</v>
      </c>
      <c r="P12019" s="9" t="s">
        <v>284</v>
      </c>
      <c r="Q12019" s="9" t="s">
        <v>219</v>
      </c>
      <c r="R12019" s="9">
        <v>0</v>
      </c>
      <c r="S12019" s="9">
        <v>6</v>
      </c>
      <c r="U12019" s="9" t="s">
        <v>290</v>
      </c>
      <c r="W12019" s="9">
        <v>5</v>
      </c>
      <c r="X12019" s="9">
        <f>INDEX(SLA_Policy!$D$2:$D$5,MATCH(F12019,SLA_Policy!$A$2:$A$5,0))</f>
        <v>120</v>
      </c>
      <c r="Y12019" s="9" t="str">
        <f>IF(E12019="Cancelled","Excluded",IF(D12019="",IF((SLA_Policy!$B$8-B12019)*24&gt;X12019,"Open - Breached","Open - On Track"),IF((D12019-B12019)*24&lt;=X12019,"Met","Breached")))</f>
        <v>Met</v>
      </c>
    </row>
    <row r="12020" spans="1:25" x14ac:dyDescent="0.25">
      <c r="A12020" s="9" t="s">
        <v>16799</v>
      </c>
      <c r="B12020" s="23">
        <v>46265.413194444503</v>
      </c>
      <c r="C12020" s="23">
        <v>46265.416666666701</v>
      </c>
      <c r="D12020" s="23">
        <v>46266.411111111098</v>
      </c>
      <c r="E12020" s="9" t="s">
        <v>212</v>
      </c>
      <c r="F12020" s="9" t="s">
        <v>188</v>
      </c>
      <c r="G12020" s="9" t="s">
        <v>213</v>
      </c>
      <c r="H12020" s="9" t="s">
        <v>163</v>
      </c>
      <c r="I12020" s="9" t="s">
        <v>405</v>
      </c>
      <c r="J12020" s="9" t="s">
        <v>501</v>
      </c>
      <c r="K12020" s="9" t="s">
        <v>246</v>
      </c>
      <c r="L12020" s="9" t="s">
        <v>104</v>
      </c>
      <c r="M12020" s="9" t="s">
        <v>5629</v>
      </c>
      <c r="N12020" s="9" t="s">
        <v>198</v>
      </c>
      <c r="O12020" s="9" t="s">
        <v>116</v>
      </c>
      <c r="P12020" s="9" t="s">
        <v>218</v>
      </c>
      <c r="Q12020" s="9" t="s">
        <v>219</v>
      </c>
      <c r="R12020" s="9">
        <v>0</v>
      </c>
      <c r="S12020" s="9">
        <v>6</v>
      </c>
      <c r="U12020" s="9" t="s">
        <v>230</v>
      </c>
      <c r="X12020" s="9">
        <f>INDEX(SLA_Policy!$D$2:$D$5,MATCH(F12020,SLA_Policy!$A$2:$A$5,0))</f>
        <v>72</v>
      </c>
      <c r="Y12020" s="9" t="str">
        <f>IF(E12020="Cancelled","Excluded",IF(D12020="",IF((SLA_Policy!$B$8-B12020)*24&gt;X12020,"Open - Breached","Open - On Track"),IF((D12020-B12020)*24&lt;=X12020,"Met","Breached")))</f>
        <v>Met</v>
      </c>
    </row>
    <row r="12021" spans="1:25" x14ac:dyDescent="0.25">
      <c r="A12021" s="9" t="s">
        <v>16800</v>
      </c>
      <c r="B12021" s="23">
        <v>46265.413194444503</v>
      </c>
      <c r="C12021" s="23">
        <v>46265.414583333302</v>
      </c>
      <c r="D12021" s="23">
        <v>46265.6652777778</v>
      </c>
      <c r="E12021" s="9" t="s">
        <v>212</v>
      </c>
      <c r="F12021" s="9" t="s">
        <v>188</v>
      </c>
      <c r="G12021" s="9" t="s">
        <v>213</v>
      </c>
      <c r="H12021" s="9" t="s">
        <v>161</v>
      </c>
      <c r="I12021" s="9" t="s">
        <v>297</v>
      </c>
      <c r="J12021" s="9" t="s">
        <v>735</v>
      </c>
      <c r="K12021" s="9" t="s">
        <v>225</v>
      </c>
      <c r="L12021" s="9" t="s">
        <v>351</v>
      </c>
      <c r="M12021" s="9" t="s">
        <v>779</v>
      </c>
      <c r="N12021" s="9" t="s">
        <v>198</v>
      </c>
      <c r="O12021" s="9" t="s">
        <v>177</v>
      </c>
      <c r="P12021" s="9" t="s">
        <v>241</v>
      </c>
      <c r="Q12021" s="9" t="s">
        <v>219</v>
      </c>
      <c r="R12021" s="9">
        <v>0</v>
      </c>
      <c r="S12021" s="9">
        <v>16</v>
      </c>
      <c r="U12021" s="9" t="s">
        <v>221</v>
      </c>
      <c r="X12021" s="9">
        <f>INDEX(SLA_Policy!$D$2:$D$5,MATCH(F12021,SLA_Policy!$A$2:$A$5,0))</f>
        <v>72</v>
      </c>
      <c r="Y12021" s="9" t="str">
        <f>IF(E12021="Cancelled","Excluded",IF(D12021="",IF((SLA_Policy!$B$8-B12021)*24&gt;X12021,"Open - Breached","Open - On Track"),IF((D12021-B12021)*24&lt;=X12021,"Met","Breached")))</f>
        <v>Met</v>
      </c>
    </row>
    <row r="12022" spans="1:25" x14ac:dyDescent="0.25">
      <c r="A12022" s="9" t="s">
        <v>16801</v>
      </c>
      <c r="B12022" s="23">
        <v>46265.4194444444</v>
      </c>
      <c r="C12022" s="23">
        <v>46265.4465277778</v>
      </c>
      <c r="D12022" s="23">
        <v>46266.34375</v>
      </c>
      <c r="E12022" s="9" t="s">
        <v>212</v>
      </c>
      <c r="F12022" s="9" t="s">
        <v>188</v>
      </c>
      <c r="G12022" s="9" t="s">
        <v>236</v>
      </c>
      <c r="H12022" s="9" t="s">
        <v>164</v>
      </c>
      <c r="I12022" s="9" t="s">
        <v>421</v>
      </c>
      <c r="J12022" s="9" t="s">
        <v>2690</v>
      </c>
      <c r="K12022" s="9" t="s">
        <v>303</v>
      </c>
      <c r="L12022" s="9" t="s">
        <v>351</v>
      </c>
      <c r="M12022" s="9" t="s">
        <v>689</v>
      </c>
      <c r="N12022" s="9" t="s">
        <v>196</v>
      </c>
      <c r="O12022" s="9" t="s">
        <v>180</v>
      </c>
      <c r="P12022" s="9" t="s">
        <v>278</v>
      </c>
      <c r="Q12022" s="9" t="s">
        <v>219</v>
      </c>
      <c r="R12022" s="9">
        <v>0</v>
      </c>
      <c r="S12022" s="9">
        <v>33</v>
      </c>
      <c r="T12022" s="9" t="s">
        <v>464</v>
      </c>
      <c r="U12022" s="9" t="s">
        <v>242</v>
      </c>
      <c r="X12022" s="9">
        <f>INDEX(SLA_Policy!$D$2:$D$5,MATCH(F12022,SLA_Policy!$A$2:$A$5,0))</f>
        <v>72</v>
      </c>
      <c r="Y12022" s="9" t="str">
        <f>IF(E12022="Cancelled","Excluded",IF(D12022="",IF((SLA_Policy!$B$8-B12022)*24&gt;X12022,"Open - Breached","Open - On Track"),IF((D12022-B12022)*24&lt;=X12022,"Met","Breached")))</f>
        <v>Met</v>
      </c>
    </row>
    <row r="12023" spans="1:25" x14ac:dyDescent="0.25">
      <c r="A12023" s="9" t="s">
        <v>16802</v>
      </c>
      <c r="B12023" s="23">
        <v>46265.420138888898</v>
      </c>
      <c r="C12023" s="23">
        <v>46265.426388888904</v>
      </c>
      <c r="D12023" s="23">
        <v>46267.403472222199</v>
      </c>
      <c r="E12023" s="9" t="s">
        <v>212</v>
      </c>
      <c r="F12023" s="9" t="s">
        <v>189</v>
      </c>
      <c r="G12023" s="9" t="s">
        <v>213</v>
      </c>
      <c r="H12023" s="9" t="s">
        <v>161</v>
      </c>
      <c r="I12023" s="9" t="s">
        <v>297</v>
      </c>
      <c r="J12023" s="9" t="s">
        <v>3141</v>
      </c>
      <c r="K12023" s="9" t="s">
        <v>303</v>
      </c>
      <c r="L12023" s="9" t="s">
        <v>282</v>
      </c>
      <c r="M12023" s="9" t="s">
        <v>1536</v>
      </c>
      <c r="N12023" s="9" t="s">
        <v>198</v>
      </c>
      <c r="O12023" s="9" t="s">
        <v>177</v>
      </c>
      <c r="P12023" s="9" t="s">
        <v>457</v>
      </c>
      <c r="Q12023" s="9" t="s">
        <v>273</v>
      </c>
      <c r="R12023" s="9">
        <v>0</v>
      </c>
      <c r="S12023" s="9">
        <v>20</v>
      </c>
      <c r="U12023" s="9" t="s">
        <v>221</v>
      </c>
      <c r="X12023" s="9">
        <f>INDEX(SLA_Policy!$D$2:$D$5,MATCH(F12023,SLA_Policy!$A$2:$A$5,0))</f>
        <v>120</v>
      </c>
      <c r="Y12023" s="9" t="str">
        <f>IF(E12023="Cancelled","Excluded",IF(D12023="",IF((SLA_Policy!$B$8-B12023)*24&gt;X12023,"Open - Breached","Open - On Track"),IF((D12023-B12023)*24&lt;=X12023,"Met","Breached")))</f>
        <v>Met</v>
      </c>
    </row>
    <row r="12024" spans="1:25" x14ac:dyDescent="0.25">
      <c r="A12024" s="9" t="s">
        <v>16803</v>
      </c>
      <c r="B12024" s="23">
        <v>46265.447916666701</v>
      </c>
      <c r="C12024" s="23">
        <v>46265.448611111096</v>
      </c>
      <c r="D12024" s="23">
        <v>46265.689583333296</v>
      </c>
      <c r="E12024" s="9" t="s">
        <v>212</v>
      </c>
      <c r="F12024" s="9" t="s">
        <v>188</v>
      </c>
      <c r="G12024" s="9" t="s">
        <v>236</v>
      </c>
      <c r="H12024" s="9" t="s">
        <v>167</v>
      </c>
      <c r="I12024" s="9" t="s">
        <v>255</v>
      </c>
      <c r="J12024" s="9" t="s">
        <v>4760</v>
      </c>
      <c r="K12024" s="9" t="s">
        <v>225</v>
      </c>
      <c r="L12024" s="9" t="s">
        <v>270</v>
      </c>
      <c r="M12024" s="9" t="s">
        <v>2509</v>
      </c>
      <c r="N12024" s="9" t="s">
        <v>199</v>
      </c>
      <c r="O12024" s="9" t="s">
        <v>116</v>
      </c>
      <c r="P12024" s="9" t="s">
        <v>218</v>
      </c>
      <c r="Q12024" s="9" t="s">
        <v>219</v>
      </c>
      <c r="R12024" s="9">
        <v>0</v>
      </c>
      <c r="S12024" s="9">
        <v>21</v>
      </c>
      <c r="U12024" s="9" t="s">
        <v>242</v>
      </c>
      <c r="X12024" s="9">
        <f>INDEX(SLA_Policy!$D$2:$D$5,MATCH(F12024,SLA_Policy!$A$2:$A$5,0))</f>
        <v>72</v>
      </c>
      <c r="Y12024" s="9" t="str">
        <f>IF(E12024="Cancelled","Excluded",IF(D12024="",IF((SLA_Policy!$B$8-B12024)*24&gt;X12024,"Open - Breached","Open - On Track"),IF((D12024-B12024)*24&lt;=X12024,"Met","Breached")))</f>
        <v>Met</v>
      </c>
    </row>
    <row r="12025" spans="1:25" x14ac:dyDescent="0.25">
      <c r="A12025" s="9" t="s">
        <v>16804</v>
      </c>
      <c r="B12025" s="23">
        <v>46265.449305555601</v>
      </c>
      <c r="C12025" s="23">
        <v>46265.536111111098</v>
      </c>
      <c r="E12025" s="9" t="s">
        <v>14153</v>
      </c>
      <c r="F12025" s="9" t="s">
        <v>188</v>
      </c>
      <c r="G12025" s="9" t="s">
        <v>213</v>
      </c>
      <c r="H12025" s="9" t="s">
        <v>167</v>
      </c>
      <c r="I12025" s="9" t="s">
        <v>349</v>
      </c>
      <c r="J12025" s="9" t="s">
        <v>1197</v>
      </c>
      <c r="K12025" s="9" t="s">
        <v>246</v>
      </c>
      <c r="L12025" s="9" t="s">
        <v>216</v>
      </c>
      <c r="M12025" s="9" t="s">
        <v>7015</v>
      </c>
      <c r="N12025" s="9" t="s">
        <v>197</v>
      </c>
      <c r="O12025" s="9" t="s">
        <v>180</v>
      </c>
      <c r="P12025" s="9" t="s">
        <v>278</v>
      </c>
      <c r="Q12025" s="9" t="s">
        <v>219</v>
      </c>
      <c r="R12025" s="9">
        <v>0</v>
      </c>
      <c r="S12025" s="9">
        <v>5</v>
      </c>
      <c r="X12025" s="9">
        <f>INDEX(SLA_Policy!$D$2:$D$5,MATCH(F12025,SLA_Policy!$A$2:$A$5,0))</f>
        <v>72</v>
      </c>
      <c r="Y12025" s="9" t="str">
        <f>IF(E12025="Cancelled","Excluded",IF(D12025="",IF((SLA_Policy!$B$8-B12025)*24&gt;X12025,"Open - Breached","Open - On Track"),IF((D12025-B12025)*24&lt;=X12025,"Met","Breached")))</f>
        <v>Open - Breached</v>
      </c>
    </row>
    <row r="12026" spans="1:25" x14ac:dyDescent="0.25">
      <c r="A12026" s="9" t="s">
        <v>16805</v>
      </c>
      <c r="B12026" s="23">
        <v>46265.460416666698</v>
      </c>
      <c r="C12026" s="23">
        <v>46265.546527777798</v>
      </c>
      <c r="D12026" s="23">
        <v>46266.373611111099</v>
      </c>
      <c r="E12026" s="9" t="s">
        <v>212</v>
      </c>
      <c r="F12026" s="9" t="s">
        <v>188</v>
      </c>
      <c r="G12026" s="9" t="s">
        <v>236</v>
      </c>
      <c r="H12026" s="9" t="s">
        <v>167</v>
      </c>
      <c r="I12026" s="9" t="s">
        <v>255</v>
      </c>
      <c r="J12026" s="9" t="s">
        <v>13224</v>
      </c>
      <c r="K12026" s="9" t="s">
        <v>215</v>
      </c>
      <c r="L12026" s="9" t="s">
        <v>226</v>
      </c>
      <c r="M12026" s="9" t="s">
        <v>6750</v>
      </c>
      <c r="N12026" s="9" t="s">
        <v>196</v>
      </c>
      <c r="O12026" s="9" t="s">
        <v>176</v>
      </c>
      <c r="P12026" s="9" t="s">
        <v>330</v>
      </c>
      <c r="Q12026" s="9" t="s">
        <v>219</v>
      </c>
      <c r="R12026" s="9">
        <v>0</v>
      </c>
      <c r="S12026" s="9">
        <v>10</v>
      </c>
      <c r="U12026" s="9" t="s">
        <v>242</v>
      </c>
      <c r="X12026" s="9">
        <f>INDEX(SLA_Policy!$D$2:$D$5,MATCH(F12026,SLA_Policy!$A$2:$A$5,0))</f>
        <v>72</v>
      </c>
      <c r="Y12026" s="9" t="str">
        <f>IF(E12026="Cancelled","Excluded",IF(D12026="",IF((SLA_Policy!$B$8-B12026)*24&gt;X12026,"Open - Breached","Open - On Track"),IF((D12026-B12026)*24&lt;=X12026,"Met","Breached")))</f>
        <v>Met</v>
      </c>
    </row>
    <row r="12027" spans="1:25" x14ac:dyDescent="0.25">
      <c r="A12027" s="9" t="s">
        <v>16806</v>
      </c>
      <c r="B12027" s="23">
        <v>46265.463194444397</v>
      </c>
      <c r="C12027" s="23">
        <v>46265.490277777797</v>
      </c>
      <c r="D12027" s="23">
        <v>46265.636111111096</v>
      </c>
      <c r="E12027" s="9" t="s">
        <v>212</v>
      </c>
      <c r="F12027" s="9" t="s">
        <v>188</v>
      </c>
      <c r="G12027" s="9" t="s">
        <v>213</v>
      </c>
      <c r="H12027" s="9" t="s">
        <v>88</v>
      </c>
      <c r="I12027" s="9" t="s">
        <v>92</v>
      </c>
      <c r="J12027" s="9" t="s">
        <v>4875</v>
      </c>
      <c r="K12027" s="9" t="s">
        <v>246</v>
      </c>
      <c r="L12027" s="9" t="s">
        <v>226</v>
      </c>
      <c r="M12027" s="9" t="s">
        <v>1311</v>
      </c>
      <c r="N12027" s="9" t="s">
        <v>198</v>
      </c>
      <c r="O12027" s="9" t="s">
        <v>178</v>
      </c>
      <c r="P12027" s="9" t="s">
        <v>427</v>
      </c>
      <c r="Q12027" s="9" t="s">
        <v>273</v>
      </c>
      <c r="R12027" s="9">
        <v>0</v>
      </c>
      <c r="S12027" s="9">
        <v>32</v>
      </c>
      <c r="T12027" s="9" t="s">
        <v>136</v>
      </c>
      <c r="U12027" s="9" t="s">
        <v>266</v>
      </c>
      <c r="X12027" s="9">
        <f>INDEX(SLA_Policy!$D$2:$D$5,MATCH(F12027,SLA_Policy!$A$2:$A$5,0))</f>
        <v>72</v>
      </c>
      <c r="Y12027" s="9" t="str">
        <f>IF(E12027="Cancelled","Excluded",IF(D12027="",IF((SLA_Policy!$B$8-B12027)*24&gt;X12027,"Open - Breached","Open - On Track"),IF((D12027-B12027)*24&lt;=X12027,"Met","Breached")))</f>
        <v>Met</v>
      </c>
    </row>
    <row r="12028" spans="1:25" x14ac:dyDescent="0.25">
      <c r="A12028" s="9" t="s">
        <v>16807</v>
      </c>
      <c r="B12028" s="23">
        <v>46265.465972222199</v>
      </c>
      <c r="C12028" s="23">
        <v>46265.473611111098</v>
      </c>
      <c r="D12028" s="23">
        <v>46266.352083333302</v>
      </c>
      <c r="E12028" s="9" t="s">
        <v>212</v>
      </c>
      <c r="F12028" s="9" t="s">
        <v>188</v>
      </c>
      <c r="G12028" s="9" t="s">
        <v>213</v>
      </c>
      <c r="H12028" s="9" t="s">
        <v>163</v>
      </c>
      <c r="I12028" s="9" t="s">
        <v>223</v>
      </c>
      <c r="J12028" s="9" t="s">
        <v>7343</v>
      </c>
      <c r="K12028" s="9" t="s">
        <v>239</v>
      </c>
      <c r="L12028" s="9" t="s">
        <v>216</v>
      </c>
      <c r="M12028" s="9" t="s">
        <v>7737</v>
      </c>
      <c r="N12028" s="9" t="s">
        <v>198</v>
      </c>
      <c r="O12028" s="9" t="s">
        <v>176</v>
      </c>
      <c r="P12028" s="9" t="s">
        <v>253</v>
      </c>
      <c r="Q12028" s="9" t="s">
        <v>219</v>
      </c>
      <c r="R12028" s="9">
        <v>0</v>
      </c>
      <c r="S12028" s="9">
        <v>35</v>
      </c>
      <c r="T12028" s="9" t="s">
        <v>136</v>
      </c>
      <c r="U12028" s="9" t="s">
        <v>230</v>
      </c>
      <c r="W12028" s="9">
        <v>4</v>
      </c>
      <c r="X12028" s="9">
        <f>INDEX(SLA_Policy!$D$2:$D$5,MATCH(F12028,SLA_Policy!$A$2:$A$5,0))</f>
        <v>72</v>
      </c>
      <c r="Y12028" s="9" t="str">
        <f>IF(E12028="Cancelled","Excluded",IF(D12028="",IF((SLA_Policy!$B$8-B12028)*24&gt;X12028,"Open - Breached","Open - On Track"),IF((D12028-B12028)*24&lt;=X12028,"Met","Breached")))</f>
        <v>Met</v>
      </c>
    </row>
    <row r="12029" spans="1:25" x14ac:dyDescent="0.25">
      <c r="A12029" s="9" t="s">
        <v>16808</v>
      </c>
      <c r="B12029" s="23">
        <v>46265.466666666704</v>
      </c>
      <c r="C12029" s="23">
        <v>46265.672916666699</v>
      </c>
      <c r="D12029" s="23">
        <v>46265.75</v>
      </c>
      <c r="E12029" s="9" t="s">
        <v>212</v>
      </c>
      <c r="F12029" s="9" t="s">
        <v>188</v>
      </c>
      <c r="G12029" s="9" t="s">
        <v>213</v>
      </c>
      <c r="H12029" s="9" t="s">
        <v>166</v>
      </c>
      <c r="I12029" s="9" t="s">
        <v>286</v>
      </c>
      <c r="J12029" s="9" t="s">
        <v>4665</v>
      </c>
      <c r="K12029" s="9" t="s">
        <v>239</v>
      </c>
      <c r="L12029" s="9" t="s">
        <v>311</v>
      </c>
      <c r="M12029" s="9" t="s">
        <v>2049</v>
      </c>
      <c r="N12029" s="9" t="s">
        <v>197</v>
      </c>
      <c r="O12029" s="9" t="s">
        <v>181</v>
      </c>
      <c r="P12029" s="9" t="s">
        <v>289</v>
      </c>
      <c r="Q12029" s="9" t="s">
        <v>219</v>
      </c>
      <c r="R12029" s="9">
        <v>0</v>
      </c>
      <c r="S12029" s="9">
        <v>15</v>
      </c>
      <c r="U12029" s="9" t="s">
        <v>290</v>
      </c>
      <c r="W12029" s="9">
        <v>4</v>
      </c>
      <c r="X12029" s="9">
        <f>INDEX(SLA_Policy!$D$2:$D$5,MATCH(F12029,SLA_Policy!$A$2:$A$5,0))</f>
        <v>72</v>
      </c>
      <c r="Y12029" s="9" t="str">
        <f>IF(E12029="Cancelled","Excluded",IF(D12029="",IF((SLA_Policy!$B$8-B12029)*24&gt;X12029,"Open - Breached","Open - On Track"),IF((D12029-B12029)*24&lt;=X12029,"Met","Breached")))</f>
        <v>Met</v>
      </c>
    </row>
    <row r="12030" spans="1:25" x14ac:dyDescent="0.25">
      <c r="A12030" s="9" t="s">
        <v>16809</v>
      </c>
      <c r="B12030" s="23">
        <v>46265.482638888898</v>
      </c>
      <c r="C12030" s="23">
        <v>46265.697222222203</v>
      </c>
      <c r="D12030" s="23">
        <v>46274.535416666702</v>
      </c>
      <c r="E12030" s="9" t="s">
        <v>212</v>
      </c>
      <c r="F12030" s="9" t="s">
        <v>189</v>
      </c>
      <c r="G12030" s="9" t="s">
        <v>213</v>
      </c>
      <c r="H12030" s="9" t="s">
        <v>166</v>
      </c>
      <c r="I12030" s="9" t="s">
        <v>398</v>
      </c>
      <c r="J12030" s="9" t="s">
        <v>1731</v>
      </c>
      <c r="K12030" s="9" t="s">
        <v>215</v>
      </c>
      <c r="L12030" s="9" t="s">
        <v>282</v>
      </c>
      <c r="M12030" s="9" t="s">
        <v>4134</v>
      </c>
      <c r="N12030" s="9" t="s">
        <v>196</v>
      </c>
      <c r="O12030" s="9" t="s">
        <v>181</v>
      </c>
      <c r="P12030" s="9" t="s">
        <v>289</v>
      </c>
      <c r="Q12030" s="9" t="s">
        <v>219</v>
      </c>
      <c r="R12030" s="9">
        <v>2</v>
      </c>
      <c r="S12030" s="9">
        <v>74</v>
      </c>
      <c r="U12030" s="9" t="s">
        <v>376</v>
      </c>
      <c r="W12030" s="9">
        <v>3</v>
      </c>
      <c r="X12030" s="9">
        <f>INDEX(SLA_Policy!$D$2:$D$5,MATCH(F12030,SLA_Policy!$A$2:$A$5,0))</f>
        <v>120</v>
      </c>
      <c r="Y12030" s="9" t="str">
        <f>IF(E12030="Cancelled","Excluded",IF(D12030="",IF((SLA_Policy!$B$8-B12030)*24&gt;X12030,"Open - Breached","Open - On Track"),IF((D12030-B12030)*24&lt;=X12030,"Met","Breached")))</f>
        <v>Breached</v>
      </c>
    </row>
    <row r="12031" spans="1:25" x14ac:dyDescent="0.25">
      <c r="A12031" s="9" t="s">
        <v>16810</v>
      </c>
      <c r="B12031" s="23">
        <v>46265.483333333301</v>
      </c>
      <c r="C12031" s="23">
        <v>46265.495833333298</v>
      </c>
      <c r="D12031" s="23">
        <v>46268.3256944444</v>
      </c>
      <c r="E12031" s="9" t="s">
        <v>212</v>
      </c>
      <c r="F12031" s="9" t="s">
        <v>189</v>
      </c>
      <c r="G12031" s="9" t="s">
        <v>213</v>
      </c>
      <c r="H12031" s="9" t="s">
        <v>163</v>
      </c>
      <c r="I12031" s="9" t="s">
        <v>223</v>
      </c>
      <c r="J12031" s="9" t="s">
        <v>1331</v>
      </c>
      <c r="K12031" s="9" t="s">
        <v>303</v>
      </c>
      <c r="L12031" s="9" t="s">
        <v>282</v>
      </c>
      <c r="M12031" s="9" t="s">
        <v>1209</v>
      </c>
      <c r="N12031" s="9" t="s">
        <v>198</v>
      </c>
      <c r="O12031" s="9" t="s">
        <v>176</v>
      </c>
      <c r="P12031" s="9" t="s">
        <v>570</v>
      </c>
      <c r="Q12031" s="9" t="s">
        <v>219</v>
      </c>
      <c r="R12031" s="9">
        <v>0</v>
      </c>
      <c r="S12031" s="9">
        <v>39</v>
      </c>
      <c r="T12031" s="9" t="s">
        <v>136</v>
      </c>
      <c r="U12031" s="9" t="s">
        <v>230</v>
      </c>
      <c r="X12031" s="9">
        <f>INDEX(SLA_Policy!$D$2:$D$5,MATCH(F12031,SLA_Policy!$A$2:$A$5,0))</f>
        <v>120</v>
      </c>
      <c r="Y12031" s="9" t="str">
        <f>IF(E12031="Cancelled","Excluded",IF(D12031="",IF((SLA_Policy!$B$8-B12031)*24&gt;X12031,"Open - Breached","Open - On Track"),IF((D12031-B12031)*24&lt;=X12031,"Met","Breached")))</f>
        <v>Met</v>
      </c>
    </row>
    <row r="12032" spans="1:25" x14ac:dyDescent="0.25">
      <c r="A12032" s="9" t="s">
        <v>16811</v>
      </c>
      <c r="B12032" s="23">
        <v>46265.4909722222</v>
      </c>
      <c r="C12032" s="23">
        <v>46265.511111111096</v>
      </c>
      <c r="D12032" s="23">
        <v>46266.333333333299</v>
      </c>
      <c r="E12032" s="9" t="s">
        <v>212</v>
      </c>
      <c r="F12032" s="9" t="s">
        <v>188</v>
      </c>
      <c r="G12032" s="9" t="s">
        <v>213</v>
      </c>
      <c r="H12032" s="9" t="s">
        <v>164</v>
      </c>
      <c r="I12032" s="9" t="s">
        <v>260</v>
      </c>
      <c r="J12032" s="9" t="s">
        <v>12936</v>
      </c>
      <c r="K12032" s="9" t="s">
        <v>410</v>
      </c>
      <c r="L12032" s="9" t="s">
        <v>226</v>
      </c>
      <c r="M12032" s="9" t="s">
        <v>630</v>
      </c>
      <c r="N12032" s="9" t="s">
        <v>196</v>
      </c>
      <c r="O12032" s="9" t="s">
        <v>180</v>
      </c>
      <c r="P12032" s="9" t="s">
        <v>278</v>
      </c>
      <c r="Q12032" s="9" t="s">
        <v>219</v>
      </c>
      <c r="R12032" s="9">
        <v>0</v>
      </c>
      <c r="S12032" s="9">
        <v>34</v>
      </c>
      <c r="T12032" s="9" t="s">
        <v>265</v>
      </c>
      <c r="U12032" s="9" t="s">
        <v>266</v>
      </c>
      <c r="W12032" s="9">
        <v>5</v>
      </c>
      <c r="X12032" s="9">
        <f>INDEX(SLA_Policy!$D$2:$D$5,MATCH(F12032,SLA_Policy!$A$2:$A$5,0))</f>
        <v>72</v>
      </c>
      <c r="Y12032" s="9" t="str">
        <f>IF(E12032="Cancelled","Excluded",IF(D12032="",IF((SLA_Policy!$B$8-B12032)*24&gt;X12032,"Open - Breached","Open - On Track"),IF((D12032-B12032)*24&lt;=X12032,"Met","Breached")))</f>
        <v>Met</v>
      </c>
    </row>
    <row r="12033" spans="1:25" x14ac:dyDescent="0.25">
      <c r="A12033" s="9" t="s">
        <v>16812</v>
      </c>
      <c r="B12033" s="23">
        <v>46265.495833333298</v>
      </c>
      <c r="C12033" s="23">
        <v>46265.496527777803</v>
      </c>
      <c r="D12033" s="23">
        <v>46265.551388888904</v>
      </c>
      <c r="E12033" s="9" t="s">
        <v>212</v>
      </c>
      <c r="F12033" s="9" t="s">
        <v>187</v>
      </c>
      <c r="G12033" s="9" t="s">
        <v>213</v>
      </c>
      <c r="H12033" s="9" t="s">
        <v>163</v>
      </c>
      <c r="I12033" s="9" t="s">
        <v>223</v>
      </c>
      <c r="J12033" s="9" t="s">
        <v>7663</v>
      </c>
      <c r="K12033" s="9" t="s">
        <v>246</v>
      </c>
      <c r="L12033" s="9" t="s">
        <v>293</v>
      </c>
      <c r="M12033" s="9" t="s">
        <v>299</v>
      </c>
      <c r="N12033" s="9" t="s">
        <v>198</v>
      </c>
      <c r="O12033" s="9" t="s">
        <v>176</v>
      </c>
      <c r="P12033" s="9" t="s">
        <v>570</v>
      </c>
      <c r="Q12033" s="9" t="s">
        <v>273</v>
      </c>
      <c r="R12033" s="9">
        <v>0</v>
      </c>
      <c r="S12033" s="9">
        <v>74</v>
      </c>
      <c r="T12033" s="9" t="s">
        <v>220</v>
      </c>
      <c r="U12033" s="9" t="s">
        <v>230</v>
      </c>
      <c r="X12033" s="9">
        <f>INDEX(SLA_Policy!$D$2:$D$5,MATCH(F12033,SLA_Policy!$A$2:$A$5,0))</f>
        <v>8</v>
      </c>
      <c r="Y12033" s="9" t="str">
        <f>IF(E12033="Cancelled","Excluded",IF(D12033="",IF((SLA_Policy!$B$8-B12033)*24&gt;X12033,"Open - Breached","Open - On Track"),IF((D12033-B12033)*24&lt;=X12033,"Met","Breached")))</f>
        <v>Met</v>
      </c>
    </row>
    <row r="12034" spans="1:25" x14ac:dyDescent="0.25">
      <c r="A12034" s="9" t="s">
        <v>16813</v>
      </c>
      <c r="B12034" s="23">
        <v>46265.543749999997</v>
      </c>
      <c r="C12034" s="23">
        <v>46265.620833333298</v>
      </c>
      <c r="D12034" s="23">
        <v>46265.6784722222</v>
      </c>
      <c r="E12034" s="9" t="s">
        <v>212</v>
      </c>
      <c r="F12034" s="9" t="s">
        <v>188</v>
      </c>
      <c r="G12034" s="9" t="s">
        <v>213</v>
      </c>
      <c r="H12034" s="9" t="s">
        <v>167</v>
      </c>
      <c r="I12034" s="9" t="s">
        <v>536</v>
      </c>
      <c r="J12034" s="9" t="s">
        <v>876</v>
      </c>
      <c r="K12034" s="9" t="s">
        <v>246</v>
      </c>
      <c r="L12034" s="9" t="s">
        <v>104</v>
      </c>
      <c r="M12034" s="9" t="s">
        <v>336</v>
      </c>
      <c r="N12034" s="9" t="s">
        <v>197</v>
      </c>
      <c r="O12034" s="9" t="s">
        <v>180</v>
      </c>
      <c r="P12034" s="9" t="s">
        <v>318</v>
      </c>
      <c r="Q12034" s="9" t="s">
        <v>219</v>
      </c>
      <c r="R12034" s="9">
        <v>0</v>
      </c>
      <c r="S12034" s="9">
        <v>38</v>
      </c>
      <c r="T12034" s="9" t="s">
        <v>220</v>
      </c>
      <c r="U12034" s="9" t="s">
        <v>248</v>
      </c>
      <c r="X12034" s="9">
        <f>INDEX(SLA_Policy!$D$2:$D$5,MATCH(F12034,SLA_Policy!$A$2:$A$5,0))</f>
        <v>72</v>
      </c>
      <c r="Y12034" s="9" t="str">
        <f>IF(E12034="Cancelled","Excluded",IF(D12034="",IF((SLA_Policy!$B$8-B12034)*24&gt;X12034,"Open - Breached","Open - On Track"),IF((D12034-B12034)*24&lt;=X12034,"Met","Breached")))</f>
        <v>Met</v>
      </c>
    </row>
    <row r="12035" spans="1:25" x14ac:dyDescent="0.25">
      <c r="A12035" s="9" t="s">
        <v>16814</v>
      </c>
      <c r="B12035" s="23">
        <v>46265.554861111101</v>
      </c>
      <c r="C12035" s="23">
        <v>46265.568055555603</v>
      </c>
      <c r="D12035" s="23">
        <v>46266.365277777797</v>
      </c>
      <c r="E12035" s="9" t="s">
        <v>212</v>
      </c>
      <c r="F12035" s="9" t="s">
        <v>189</v>
      </c>
      <c r="G12035" s="9" t="s">
        <v>213</v>
      </c>
      <c r="H12035" s="9" t="s">
        <v>165</v>
      </c>
      <c r="I12035" s="9" t="s">
        <v>469</v>
      </c>
      <c r="J12035" s="9" t="s">
        <v>1448</v>
      </c>
      <c r="K12035" s="9" t="s">
        <v>239</v>
      </c>
      <c r="L12035" s="9" t="s">
        <v>371</v>
      </c>
      <c r="M12035" s="9" t="s">
        <v>7371</v>
      </c>
      <c r="N12035" s="9" t="s">
        <v>199</v>
      </c>
      <c r="O12035" s="9" t="s">
        <v>176</v>
      </c>
      <c r="P12035" s="9" t="s">
        <v>503</v>
      </c>
      <c r="Q12035" s="9" t="s">
        <v>219</v>
      </c>
      <c r="R12035" s="9">
        <v>0</v>
      </c>
      <c r="S12035" s="9">
        <v>17</v>
      </c>
      <c r="U12035" s="9" t="s">
        <v>230</v>
      </c>
      <c r="X12035" s="9">
        <f>INDEX(SLA_Policy!$D$2:$D$5,MATCH(F12035,SLA_Policy!$A$2:$A$5,0))</f>
        <v>120</v>
      </c>
      <c r="Y12035" s="9" t="str">
        <f>IF(E12035="Cancelled","Excluded",IF(D12035="",IF((SLA_Policy!$B$8-B12035)*24&gt;X12035,"Open - Breached","Open - On Track"),IF((D12035-B12035)*24&lt;=X12035,"Met","Breached")))</f>
        <v>Met</v>
      </c>
    </row>
    <row r="12036" spans="1:25" x14ac:dyDescent="0.25">
      <c r="A12036" s="9" t="s">
        <v>16815</v>
      </c>
      <c r="B12036" s="23">
        <v>46265.555555555598</v>
      </c>
      <c r="C12036" s="23">
        <v>46266.302083333299</v>
      </c>
      <c r="D12036" s="23">
        <v>46279.332638888904</v>
      </c>
      <c r="E12036" s="9" t="s">
        <v>212</v>
      </c>
      <c r="F12036" s="9" t="s">
        <v>189</v>
      </c>
      <c r="G12036" s="9" t="s">
        <v>236</v>
      </c>
      <c r="H12036" s="9" t="s">
        <v>163</v>
      </c>
      <c r="I12036" s="9" t="s">
        <v>315</v>
      </c>
      <c r="J12036" s="9" t="s">
        <v>4801</v>
      </c>
      <c r="K12036" s="9" t="s">
        <v>225</v>
      </c>
      <c r="L12036" s="9" t="s">
        <v>311</v>
      </c>
      <c r="M12036" s="9" t="s">
        <v>1578</v>
      </c>
      <c r="N12036" s="9" t="s">
        <v>197</v>
      </c>
      <c r="O12036" s="9" t="s">
        <v>176</v>
      </c>
      <c r="P12036" s="9" t="s">
        <v>570</v>
      </c>
      <c r="Q12036" s="9" t="s">
        <v>219</v>
      </c>
      <c r="R12036" s="9">
        <v>0</v>
      </c>
      <c r="S12036" s="9">
        <v>80</v>
      </c>
      <c r="T12036" s="9" t="s">
        <v>229</v>
      </c>
      <c r="U12036" s="9" t="s">
        <v>242</v>
      </c>
      <c r="W12036" s="9">
        <v>3</v>
      </c>
      <c r="X12036" s="9">
        <f>INDEX(SLA_Policy!$D$2:$D$5,MATCH(F12036,SLA_Policy!$A$2:$A$5,0))</f>
        <v>120</v>
      </c>
      <c r="Y12036" s="9" t="str">
        <f>IF(E12036="Cancelled","Excluded",IF(D12036="",IF((SLA_Policy!$B$8-B12036)*24&gt;X12036,"Open - Breached","Open - On Track"),IF((D12036-B12036)*24&lt;=X12036,"Met","Breached")))</f>
        <v>Breached</v>
      </c>
    </row>
    <row r="12037" spans="1:25" x14ac:dyDescent="0.25">
      <c r="A12037" s="9" t="s">
        <v>16816</v>
      </c>
      <c r="B12037" s="23">
        <v>46265.560416666704</v>
      </c>
      <c r="C12037" s="23">
        <v>46265.572222222203</v>
      </c>
      <c r="D12037" s="23">
        <v>46266.384722222203</v>
      </c>
      <c r="E12037" s="9" t="s">
        <v>212</v>
      </c>
      <c r="F12037" s="9" t="s">
        <v>189</v>
      </c>
      <c r="G12037" s="9" t="s">
        <v>213</v>
      </c>
      <c r="H12037" s="9" t="s">
        <v>88</v>
      </c>
      <c r="I12037" s="9" t="s">
        <v>268</v>
      </c>
      <c r="J12037" s="9" t="s">
        <v>14054</v>
      </c>
      <c r="K12037" s="9" t="s">
        <v>14602</v>
      </c>
      <c r="L12037" s="9" t="s">
        <v>12094</v>
      </c>
      <c r="M12037" s="9" t="s">
        <v>14773</v>
      </c>
      <c r="N12037" s="9" t="s">
        <v>197</v>
      </c>
      <c r="O12037" s="9" t="s">
        <v>176</v>
      </c>
      <c r="P12037" s="9" t="s">
        <v>570</v>
      </c>
      <c r="Q12037" s="9" t="s">
        <v>219</v>
      </c>
      <c r="R12037" s="9">
        <v>0</v>
      </c>
      <c r="S12037" s="9">
        <v>13</v>
      </c>
      <c r="T12037" s="9" t="s">
        <v>136</v>
      </c>
      <c r="U12037" s="9" t="s">
        <v>266</v>
      </c>
      <c r="W12037" s="9">
        <v>5</v>
      </c>
      <c r="X12037" s="9">
        <f>INDEX(SLA_Policy!$D$2:$D$5,MATCH(F12037,SLA_Policy!$A$2:$A$5,0))</f>
        <v>120</v>
      </c>
      <c r="Y12037" s="9" t="str">
        <f>IF(E12037="Cancelled","Excluded",IF(D12037="",IF((SLA_Policy!$B$8-B12037)*24&gt;X12037,"Open - Breached","Open - On Track"),IF((D12037-B12037)*24&lt;=X12037,"Met","Breached")))</f>
        <v>Met</v>
      </c>
    </row>
    <row r="12038" spans="1:25" x14ac:dyDescent="0.25">
      <c r="A12038" s="9" t="s">
        <v>16817</v>
      </c>
      <c r="B12038" s="23">
        <v>46265.568055555603</v>
      </c>
      <c r="C12038" s="23">
        <v>46265.577777777798</v>
      </c>
      <c r="D12038" s="23">
        <v>46266.3881944444</v>
      </c>
      <c r="E12038" s="9" t="s">
        <v>212</v>
      </c>
      <c r="F12038" s="9" t="s">
        <v>188</v>
      </c>
      <c r="G12038" s="9" t="s">
        <v>236</v>
      </c>
      <c r="H12038" s="9" t="s">
        <v>164</v>
      </c>
      <c r="I12038" s="9" t="s">
        <v>421</v>
      </c>
      <c r="J12038" s="9" t="s">
        <v>3326</v>
      </c>
      <c r="K12038" s="9" t="s">
        <v>410</v>
      </c>
      <c r="L12038" s="9" t="s">
        <v>293</v>
      </c>
      <c r="M12038" s="9" t="s">
        <v>1103</v>
      </c>
      <c r="N12038" s="9" t="s">
        <v>196</v>
      </c>
      <c r="O12038" s="9" t="s">
        <v>180</v>
      </c>
      <c r="P12038" s="9" t="s">
        <v>368</v>
      </c>
      <c r="Q12038" s="9" t="s">
        <v>219</v>
      </c>
      <c r="R12038" s="9">
        <v>0</v>
      </c>
      <c r="S12038" s="9">
        <v>22</v>
      </c>
      <c r="T12038" s="9" t="s">
        <v>464</v>
      </c>
      <c r="U12038" s="9" t="s">
        <v>242</v>
      </c>
      <c r="X12038" s="9">
        <f>INDEX(SLA_Policy!$D$2:$D$5,MATCH(F12038,SLA_Policy!$A$2:$A$5,0))</f>
        <v>72</v>
      </c>
      <c r="Y12038" s="9" t="str">
        <f>IF(E12038="Cancelled","Excluded",IF(D12038="",IF((SLA_Policy!$B$8-B12038)*24&gt;X12038,"Open - Breached","Open - On Track"),IF((D12038-B12038)*24&lt;=X12038,"Met","Breached")))</f>
        <v>Met</v>
      </c>
    </row>
    <row r="12039" spans="1:25" x14ac:dyDescent="0.25">
      <c r="A12039" s="9" t="s">
        <v>16818</v>
      </c>
      <c r="B12039" s="23">
        <v>46265.576388888898</v>
      </c>
      <c r="C12039" s="23">
        <v>46265.604166666701</v>
      </c>
      <c r="D12039" s="23">
        <v>46266.743750000001</v>
      </c>
      <c r="E12039" s="9" t="s">
        <v>212</v>
      </c>
      <c r="F12039" s="9" t="s">
        <v>189</v>
      </c>
      <c r="G12039" s="9" t="s">
        <v>213</v>
      </c>
      <c r="H12039" s="9" t="s">
        <v>88</v>
      </c>
      <c r="I12039" s="9" t="s">
        <v>268</v>
      </c>
      <c r="J12039" s="9" t="s">
        <v>16819</v>
      </c>
      <c r="K12039" s="9" t="s">
        <v>246</v>
      </c>
      <c r="L12039" s="9" t="s">
        <v>104</v>
      </c>
      <c r="M12039" s="9" t="s">
        <v>467</v>
      </c>
      <c r="N12039" s="9" t="s">
        <v>196</v>
      </c>
      <c r="O12039" s="9" t="s">
        <v>178</v>
      </c>
      <c r="P12039" s="9" t="s">
        <v>272</v>
      </c>
      <c r="Q12039" s="9" t="s">
        <v>273</v>
      </c>
      <c r="R12039" s="9">
        <v>0</v>
      </c>
      <c r="S12039" s="9">
        <v>13</v>
      </c>
      <c r="T12039" s="9" t="s">
        <v>322</v>
      </c>
      <c r="U12039" s="9" t="s">
        <v>661</v>
      </c>
      <c r="X12039" s="9">
        <f>INDEX(SLA_Policy!$D$2:$D$5,MATCH(F12039,SLA_Policy!$A$2:$A$5,0))</f>
        <v>120</v>
      </c>
      <c r="Y12039" s="9" t="str">
        <f>IF(E12039="Cancelled","Excluded",IF(D12039="",IF((SLA_Policy!$B$8-B12039)*24&gt;X12039,"Open - Breached","Open - On Track"),IF((D12039-B12039)*24&lt;=X12039,"Met","Breached")))</f>
        <v>Met</v>
      </c>
    </row>
    <row r="12040" spans="1:25" x14ac:dyDescent="0.25">
      <c r="A12040" s="9" t="s">
        <v>16820</v>
      </c>
      <c r="B12040" s="23">
        <v>46265.581250000003</v>
      </c>
      <c r="C12040" s="23">
        <v>46265.591666666704</v>
      </c>
      <c r="D12040" s="23">
        <v>46266.322222222203</v>
      </c>
      <c r="E12040" s="9" t="s">
        <v>212</v>
      </c>
      <c r="F12040" s="9" t="s">
        <v>188</v>
      </c>
      <c r="G12040" s="9" t="s">
        <v>213</v>
      </c>
      <c r="H12040" s="9" t="s">
        <v>162</v>
      </c>
      <c r="I12040" s="9" t="s">
        <v>244</v>
      </c>
      <c r="J12040" s="9" t="s">
        <v>8304</v>
      </c>
      <c r="K12040" s="9" t="s">
        <v>246</v>
      </c>
      <c r="L12040" s="9" t="s">
        <v>226</v>
      </c>
      <c r="M12040" s="9" t="s">
        <v>3073</v>
      </c>
      <c r="N12040" s="9" t="s">
        <v>197</v>
      </c>
      <c r="O12040" s="9" t="s">
        <v>179</v>
      </c>
      <c r="P12040" s="9" t="s">
        <v>264</v>
      </c>
      <c r="Q12040" s="9" t="s">
        <v>219</v>
      </c>
      <c r="R12040" s="9">
        <v>0</v>
      </c>
      <c r="S12040" s="9">
        <v>30</v>
      </c>
      <c r="U12040" s="9" t="s">
        <v>661</v>
      </c>
      <c r="W12040" s="9">
        <v>4</v>
      </c>
      <c r="X12040" s="9">
        <f>INDEX(SLA_Policy!$D$2:$D$5,MATCH(F12040,SLA_Policy!$A$2:$A$5,0))</f>
        <v>72</v>
      </c>
      <c r="Y12040" s="9" t="str">
        <f>IF(E12040="Cancelled","Excluded",IF(D12040="",IF((SLA_Policy!$B$8-B12040)*24&gt;X12040,"Open - Breached","Open - On Track"),IF((D12040-B12040)*24&lt;=X12040,"Met","Breached")))</f>
        <v>Met</v>
      </c>
    </row>
    <row r="12041" spans="1:25" x14ac:dyDescent="0.25">
      <c r="A12041" s="9" t="s">
        <v>16821</v>
      </c>
      <c r="B12041" s="23">
        <v>46265.590972222199</v>
      </c>
      <c r="C12041" s="23">
        <v>46265.605555555601</v>
      </c>
      <c r="D12041" s="23">
        <v>46265.657638888901</v>
      </c>
      <c r="E12041" s="9" t="s">
        <v>212</v>
      </c>
      <c r="F12041" s="9" t="s">
        <v>188</v>
      </c>
      <c r="G12041" s="9" t="s">
        <v>213</v>
      </c>
      <c r="H12041" s="9" t="s">
        <v>161</v>
      </c>
      <c r="I12041" s="9" t="s">
        <v>454</v>
      </c>
      <c r="J12041" s="9" t="s">
        <v>4126</v>
      </c>
      <c r="K12041" s="9" t="s">
        <v>246</v>
      </c>
      <c r="L12041" s="9" t="s">
        <v>293</v>
      </c>
      <c r="M12041" s="9" t="s">
        <v>3403</v>
      </c>
      <c r="N12041" s="9" t="s">
        <v>197</v>
      </c>
      <c r="O12041" s="9" t="s">
        <v>116</v>
      </c>
      <c r="P12041" s="9" t="s">
        <v>258</v>
      </c>
      <c r="Q12041" s="9" t="s">
        <v>219</v>
      </c>
      <c r="R12041" s="9">
        <v>0</v>
      </c>
      <c r="S12041" s="9">
        <v>6</v>
      </c>
      <c r="U12041" s="9" t="s">
        <v>290</v>
      </c>
      <c r="W12041" s="9">
        <v>4</v>
      </c>
      <c r="X12041" s="9">
        <f>INDEX(SLA_Policy!$D$2:$D$5,MATCH(F12041,SLA_Policy!$A$2:$A$5,0))</f>
        <v>72</v>
      </c>
      <c r="Y12041" s="9" t="str">
        <f>IF(E12041="Cancelled","Excluded",IF(D12041="",IF((SLA_Policy!$B$8-B12041)*24&gt;X12041,"Open - Breached","Open - On Track"),IF((D12041-B12041)*24&lt;=X12041,"Met","Breached")))</f>
        <v>Met</v>
      </c>
    </row>
    <row r="12042" spans="1:25" x14ac:dyDescent="0.25">
      <c r="A12042" s="9" t="s">
        <v>16822</v>
      </c>
      <c r="B12042" s="23">
        <v>46265.59375</v>
      </c>
      <c r="C12042" s="23">
        <v>46265.594444444498</v>
      </c>
      <c r="D12042" s="23">
        <v>46266.340972222199</v>
      </c>
      <c r="E12042" s="9" t="s">
        <v>212</v>
      </c>
      <c r="F12042" s="9" t="s">
        <v>188</v>
      </c>
      <c r="G12042" s="9" t="s">
        <v>213</v>
      </c>
      <c r="H12042" s="9" t="s">
        <v>166</v>
      </c>
      <c r="I12042" s="9" t="s">
        <v>378</v>
      </c>
      <c r="J12042" s="9" t="s">
        <v>3174</v>
      </c>
      <c r="K12042" s="9" t="s">
        <v>246</v>
      </c>
      <c r="L12042" s="9" t="s">
        <v>293</v>
      </c>
      <c r="M12042" s="9" t="s">
        <v>3596</v>
      </c>
      <c r="N12042" s="9" t="s">
        <v>200</v>
      </c>
      <c r="O12042" s="9" t="s">
        <v>181</v>
      </c>
      <c r="P12042" s="9" t="s">
        <v>449</v>
      </c>
      <c r="Q12042" s="9" t="s">
        <v>273</v>
      </c>
      <c r="R12042" s="9">
        <v>0</v>
      </c>
      <c r="S12042" s="9">
        <v>37</v>
      </c>
      <c r="T12042" s="9" t="s">
        <v>229</v>
      </c>
      <c r="U12042" s="9" t="s">
        <v>290</v>
      </c>
      <c r="W12042" s="9">
        <v>5</v>
      </c>
      <c r="X12042" s="9">
        <f>INDEX(SLA_Policy!$D$2:$D$5,MATCH(F12042,SLA_Policy!$A$2:$A$5,0))</f>
        <v>72</v>
      </c>
      <c r="Y12042" s="9" t="str">
        <f>IF(E12042="Cancelled","Excluded",IF(D12042="",IF((SLA_Policy!$B$8-B12042)*24&gt;X12042,"Open - Breached","Open - On Track"),IF((D12042-B12042)*24&lt;=X12042,"Met","Breached")))</f>
        <v>Met</v>
      </c>
    </row>
    <row r="12043" spans="1:25" x14ac:dyDescent="0.25">
      <c r="A12043" s="9" t="s">
        <v>16823</v>
      </c>
      <c r="B12043" s="23">
        <v>46265.624305555597</v>
      </c>
      <c r="C12043" s="23">
        <v>46265.625</v>
      </c>
      <c r="D12043" s="23">
        <v>46266.350694444503</v>
      </c>
      <c r="E12043" s="9" t="s">
        <v>212</v>
      </c>
      <c r="F12043" s="9" t="s">
        <v>188</v>
      </c>
      <c r="G12043" s="9" t="s">
        <v>213</v>
      </c>
      <c r="H12043" s="9" t="s">
        <v>88</v>
      </c>
      <c r="I12043" s="9" t="s">
        <v>268</v>
      </c>
      <c r="J12043" s="9" t="s">
        <v>269</v>
      </c>
      <c r="K12043" s="9" t="s">
        <v>303</v>
      </c>
      <c r="L12043" s="9" t="s">
        <v>270</v>
      </c>
      <c r="M12043" s="9" t="s">
        <v>3887</v>
      </c>
      <c r="N12043" s="9" t="s">
        <v>200</v>
      </c>
      <c r="O12043" s="9" t="s">
        <v>178</v>
      </c>
      <c r="P12043" s="9" t="s">
        <v>360</v>
      </c>
      <c r="Q12043" s="9" t="s">
        <v>219</v>
      </c>
      <c r="R12043" s="9">
        <v>0</v>
      </c>
      <c r="S12043" s="9">
        <v>64</v>
      </c>
      <c r="T12043" s="9" t="s">
        <v>220</v>
      </c>
      <c r="U12043" s="9" t="s">
        <v>266</v>
      </c>
      <c r="W12043" s="9">
        <v>4</v>
      </c>
      <c r="X12043" s="9">
        <f>INDEX(SLA_Policy!$D$2:$D$5,MATCH(F12043,SLA_Policy!$A$2:$A$5,0))</f>
        <v>72</v>
      </c>
      <c r="Y12043" s="9" t="str">
        <f>IF(E12043="Cancelled","Excluded",IF(D12043="",IF((SLA_Policy!$B$8-B12043)*24&gt;X12043,"Open - Breached","Open - On Track"),IF((D12043-B12043)*24&lt;=X12043,"Met","Breached")))</f>
        <v>Met</v>
      </c>
    </row>
    <row r="12044" spans="1:25" x14ac:dyDescent="0.25">
      <c r="A12044" s="9" t="s">
        <v>16824</v>
      </c>
      <c r="B12044" s="23">
        <v>46265.631249999999</v>
      </c>
      <c r="C12044" s="23">
        <v>46265.640277777798</v>
      </c>
      <c r="D12044" s="23">
        <v>46267.3972222222</v>
      </c>
      <c r="E12044" s="9" t="s">
        <v>212</v>
      </c>
      <c r="F12044" s="9" t="s">
        <v>188</v>
      </c>
      <c r="G12044" s="9" t="s">
        <v>213</v>
      </c>
      <c r="H12044" s="9" t="s">
        <v>166</v>
      </c>
      <c r="I12044" s="9" t="s">
        <v>378</v>
      </c>
      <c r="J12044" s="9" t="s">
        <v>16825</v>
      </c>
      <c r="K12044" s="9" t="s">
        <v>225</v>
      </c>
      <c r="L12044" s="9" t="s">
        <v>311</v>
      </c>
      <c r="M12044" s="9" t="s">
        <v>1117</v>
      </c>
      <c r="N12044" s="9" t="s">
        <v>196</v>
      </c>
      <c r="O12044" s="9" t="s">
        <v>180</v>
      </c>
      <c r="P12044" s="9" t="s">
        <v>368</v>
      </c>
      <c r="Q12044" s="9" t="s">
        <v>219</v>
      </c>
      <c r="R12044" s="9">
        <v>0</v>
      </c>
      <c r="S12044" s="9">
        <v>25</v>
      </c>
      <c r="T12044" s="9" t="s">
        <v>136</v>
      </c>
      <c r="U12044" s="9" t="s">
        <v>290</v>
      </c>
      <c r="X12044" s="9">
        <f>INDEX(SLA_Policy!$D$2:$D$5,MATCH(F12044,SLA_Policy!$A$2:$A$5,0))</f>
        <v>72</v>
      </c>
      <c r="Y12044" s="9" t="str">
        <f>IF(E12044="Cancelled","Excluded",IF(D12044="",IF((SLA_Policy!$B$8-B12044)*24&gt;X12044,"Open - Breached","Open - On Track"),IF((D12044-B12044)*24&lt;=X12044,"Met","Breached")))</f>
        <v>Met</v>
      </c>
    </row>
    <row r="12045" spans="1:25" x14ac:dyDescent="0.25">
      <c r="A12045" s="9" t="s">
        <v>16826</v>
      </c>
      <c r="B12045" s="23">
        <v>46265.6381944444</v>
      </c>
      <c r="C12045" s="23">
        <v>46265.6430555556</v>
      </c>
      <c r="D12045" s="23">
        <v>46265.648611111101</v>
      </c>
      <c r="E12045" s="9" t="s">
        <v>212</v>
      </c>
      <c r="F12045" s="9" t="s">
        <v>188</v>
      </c>
      <c r="G12045" s="9" t="s">
        <v>213</v>
      </c>
      <c r="H12045" s="9" t="s">
        <v>161</v>
      </c>
      <c r="I12045" s="9" t="s">
        <v>389</v>
      </c>
      <c r="J12045" s="9" t="s">
        <v>1821</v>
      </c>
      <c r="K12045" s="9" t="s">
        <v>215</v>
      </c>
      <c r="L12045" s="9" t="s">
        <v>293</v>
      </c>
      <c r="M12045" s="9" t="s">
        <v>4076</v>
      </c>
      <c r="N12045" s="9" t="s">
        <v>198</v>
      </c>
      <c r="O12045" s="9" t="s">
        <v>116</v>
      </c>
      <c r="P12045" s="9" t="s">
        <v>574</v>
      </c>
      <c r="Q12045" s="9" t="s">
        <v>219</v>
      </c>
      <c r="R12045" s="9">
        <v>0</v>
      </c>
      <c r="S12045" s="9">
        <v>4</v>
      </c>
      <c r="U12045" s="9" t="s">
        <v>221</v>
      </c>
      <c r="X12045" s="9">
        <f>INDEX(SLA_Policy!$D$2:$D$5,MATCH(F12045,SLA_Policy!$A$2:$A$5,0))</f>
        <v>72</v>
      </c>
      <c r="Y12045" s="9" t="str">
        <f>IF(E12045="Cancelled","Excluded",IF(D12045="",IF((SLA_Policy!$B$8-B12045)*24&gt;X12045,"Open - Breached","Open - On Track"),IF((D12045-B12045)*24&lt;=X12045,"Met","Breached")))</f>
        <v>Met</v>
      </c>
    </row>
    <row r="12046" spans="1:25" x14ac:dyDescent="0.25">
      <c r="A12046" s="9" t="s">
        <v>16827</v>
      </c>
      <c r="B12046" s="23">
        <v>46265.639583333301</v>
      </c>
      <c r="C12046" s="23">
        <v>46265.672222222202</v>
      </c>
      <c r="D12046" s="23">
        <v>46265.743055555598</v>
      </c>
      <c r="E12046" s="9" t="s">
        <v>212</v>
      </c>
      <c r="F12046" s="9" t="s">
        <v>188</v>
      </c>
      <c r="G12046" s="9" t="s">
        <v>213</v>
      </c>
      <c r="H12046" s="9" t="s">
        <v>167</v>
      </c>
      <c r="I12046" s="9" t="s">
        <v>684</v>
      </c>
      <c r="J12046" s="9" t="s">
        <v>2364</v>
      </c>
      <c r="K12046" s="9" t="s">
        <v>262</v>
      </c>
      <c r="L12046" s="9" t="s">
        <v>216</v>
      </c>
      <c r="M12046" s="9" t="s">
        <v>507</v>
      </c>
      <c r="N12046" s="9" t="s">
        <v>196</v>
      </c>
      <c r="O12046" s="9" t="s">
        <v>116</v>
      </c>
      <c r="P12046" s="9" t="s">
        <v>574</v>
      </c>
      <c r="Q12046" s="9" t="s">
        <v>219</v>
      </c>
      <c r="R12046" s="9">
        <v>0</v>
      </c>
      <c r="S12046" s="9">
        <v>10</v>
      </c>
      <c r="U12046" s="9" t="s">
        <v>376</v>
      </c>
      <c r="W12046" s="9">
        <v>5</v>
      </c>
      <c r="X12046" s="9">
        <f>INDEX(SLA_Policy!$D$2:$D$5,MATCH(F12046,SLA_Policy!$A$2:$A$5,0))</f>
        <v>72</v>
      </c>
      <c r="Y12046" s="9" t="str">
        <f>IF(E12046="Cancelled","Excluded",IF(D12046="",IF((SLA_Policy!$B$8-B12046)*24&gt;X12046,"Open - Breached","Open - On Track"),IF((D12046-B12046)*24&lt;=X12046,"Met","Breached")))</f>
        <v>Met</v>
      </c>
    </row>
    <row r="12047" spans="1:25" x14ac:dyDescent="0.25">
      <c r="A12047" s="9" t="s">
        <v>16828</v>
      </c>
      <c r="B12047" s="23">
        <v>46265.647916666698</v>
      </c>
      <c r="C12047" s="23">
        <v>46265.656944444498</v>
      </c>
      <c r="D12047" s="23">
        <v>46266.3305555556</v>
      </c>
      <c r="E12047" s="9" t="s">
        <v>212</v>
      </c>
      <c r="F12047" s="9" t="s">
        <v>188</v>
      </c>
      <c r="G12047" s="9" t="s">
        <v>213</v>
      </c>
      <c r="H12047" s="9" t="s">
        <v>162</v>
      </c>
      <c r="I12047" s="9" t="s">
        <v>393</v>
      </c>
      <c r="J12047" s="9" t="s">
        <v>9111</v>
      </c>
      <c r="K12047" s="9" t="s">
        <v>262</v>
      </c>
      <c r="L12047" s="9" t="s">
        <v>282</v>
      </c>
      <c r="M12047" s="9" t="s">
        <v>3106</v>
      </c>
      <c r="N12047" s="9" t="s">
        <v>197</v>
      </c>
      <c r="O12047" s="9" t="s">
        <v>179</v>
      </c>
      <c r="P12047" s="9" t="s">
        <v>264</v>
      </c>
      <c r="Q12047" s="9" t="s">
        <v>219</v>
      </c>
      <c r="R12047" s="9">
        <v>0</v>
      </c>
      <c r="S12047" s="9">
        <v>13</v>
      </c>
      <c r="U12047" s="9" t="s">
        <v>266</v>
      </c>
      <c r="W12047" s="9">
        <v>5</v>
      </c>
      <c r="X12047" s="9">
        <f>INDEX(SLA_Policy!$D$2:$D$5,MATCH(F12047,SLA_Policy!$A$2:$A$5,0))</f>
        <v>72</v>
      </c>
      <c r="Y12047" s="9" t="str">
        <f>IF(E12047="Cancelled","Excluded",IF(D12047="",IF((SLA_Policy!$B$8-B12047)*24&gt;X12047,"Open - Breached","Open - On Track"),IF((D12047-B12047)*24&lt;=X12047,"Met","Breached")))</f>
        <v>Met</v>
      </c>
    </row>
    <row r="12048" spans="1:25" x14ac:dyDescent="0.25">
      <c r="A12048" s="9" t="s">
        <v>16829</v>
      </c>
      <c r="B12048" s="23">
        <v>46265.659027777801</v>
      </c>
      <c r="C12048" s="23">
        <v>46265.672222222202</v>
      </c>
      <c r="D12048" s="23">
        <v>46266.396527777797</v>
      </c>
      <c r="E12048" s="9" t="s">
        <v>212</v>
      </c>
      <c r="F12048" s="9" t="s">
        <v>188</v>
      </c>
      <c r="G12048" s="9" t="s">
        <v>213</v>
      </c>
      <c r="H12048" s="9" t="s">
        <v>164</v>
      </c>
      <c r="I12048" s="9" t="s">
        <v>339</v>
      </c>
      <c r="J12048" s="9" t="s">
        <v>866</v>
      </c>
      <c r="K12048" s="9" t="s">
        <v>246</v>
      </c>
      <c r="L12048" s="9" t="s">
        <v>311</v>
      </c>
      <c r="M12048" s="9" t="s">
        <v>2478</v>
      </c>
      <c r="N12048" s="9" t="s">
        <v>196</v>
      </c>
      <c r="O12048" s="9" t="s">
        <v>116</v>
      </c>
      <c r="P12048" s="9" t="s">
        <v>218</v>
      </c>
      <c r="Q12048" s="9" t="s">
        <v>219</v>
      </c>
      <c r="R12048" s="9">
        <v>0</v>
      </c>
      <c r="S12048" s="9">
        <v>9</v>
      </c>
      <c r="T12048" s="9" t="s">
        <v>464</v>
      </c>
      <c r="U12048" s="9" t="s">
        <v>376</v>
      </c>
      <c r="W12048" s="9">
        <v>4</v>
      </c>
      <c r="X12048" s="9">
        <f>INDEX(SLA_Policy!$D$2:$D$5,MATCH(F12048,SLA_Policy!$A$2:$A$5,0))</f>
        <v>72</v>
      </c>
      <c r="Y12048" s="9" t="str">
        <f>IF(E12048="Cancelled","Excluded",IF(D12048="",IF((SLA_Policy!$B$8-B12048)*24&gt;X12048,"Open - Breached","Open - On Track"),IF((D12048-B12048)*24&lt;=X12048,"Met","Breached")))</f>
        <v>Met</v>
      </c>
    </row>
    <row r="12049" spans="1:25" x14ac:dyDescent="0.25">
      <c r="A12049" s="9" t="s">
        <v>16830</v>
      </c>
      <c r="B12049" s="23">
        <v>46265.6652777778</v>
      </c>
      <c r="C12049" s="23">
        <v>46265.726388888899</v>
      </c>
      <c r="D12049" s="23">
        <v>46266.400694444397</v>
      </c>
      <c r="E12049" s="9" t="s">
        <v>212</v>
      </c>
      <c r="F12049" s="9" t="s">
        <v>188</v>
      </c>
      <c r="G12049" s="9" t="s">
        <v>213</v>
      </c>
      <c r="H12049" s="9" t="s">
        <v>166</v>
      </c>
      <c r="I12049" s="9" t="s">
        <v>286</v>
      </c>
      <c r="J12049" s="9" t="s">
        <v>3235</v>
      </c>
      <c r="K12049" s="9" t="s">
        <v>303</v>
      </c>
      <c r="L12049" s="9" t="s">
        <v>311</v>
      </c>
      <c r="M12049" s="9" t="s">
        <v>1137</v>
      </c>
      <c r="N12049" s="9" t="s">
        <v>197</v>
      </c>
      <c r="O12049" s="9" t="s">
        <v>181</v>
      </c>
      <c r="P12049" s="9" t="s">
        <v>289</v>
      </c>
      <c r="Q12049" s="9" t="s">
        <v>219</v>
      </c>
      <c r="R12049" s="9">
        <v>0</v>
      </c>
      <c r="S12049" s="9">
        <v>4</v>
      </c>
      <c r="U12049" s="9" t="s">
        <v>248</v>
      </c>
      <c r="X12049" s="9">
        <f>INDEX(SLA_Policy!$D$2:$D$5,MATCH(F12049,SLA_Policy!$A$2:$A$5,0))</f>
        <v>72</v>
      </c>
      <c r="Y12049" s="9" t="str">
        <f>IF(E12049="Cancelled","Excluded",IF(D12049="",IF((SLA_Policy!$B$8-B12049)*24&gt;X12049,"Open - Breached","Open - On Track"),IF((D12049-B12049)*24&lt;=X12049,"Met","Breached")))</f>
        <v>Met</v>
      </c>
    </row>
    <row r="12050" spans="1:25" x14ac:dyDescent="0.25">
      <c r="A12050" s="9" t="s">
        <v>16831</v>
      </c>
      <c r="B12050" s="23">
        <v>46265.666666666701</v>
      </c>
      <c r="C12050" s="23">
        <v>46265.672916666699</v>
      </c>
      <c r="D12050" s="23">
        <v>46265.702777777798</v>
      </c>
      <c r="E12050" s="9" t="s">
        <v>212</v>
      </c>
      <c r="F12050" s="9" t="s">
        <v>188</v>
      </c>
      <c r="G12050" s="9" t="s">
        <v>213</v>
      </c>
      <c r="H12050" s="9" t="s">
        <v>161</v>
      </c>
      <c r="I12050" s="9" t="s">
        <v>454</v>
      </c>
      <c r="J12050" s="9" t="s">
        <v>2762</v>
      </c>
      <c r="K12050" s="9" t="s">
        <v>225</v>
      </c>
      <c r="L12050" s="9" t="s">
        <v>216</v>
      </c>
      <c r="M12050" s="9" t="s">
        <v>3243</v>
      </c>
      <c r="N12050" s="9" t="s">
        <v>200</v>
      </c>
      <c r="O12050" s="9" t="s">
        <v>116</v>
      </c>
      <c r="P12050" s="9" t="s">
        <v>551</v>
      </c>
      <c r="Q12050" s="9" t="s">
        <v>219</v>
      </c>
      <c r="R12050" s="9">
        <v>0</v>
      </c>
      <c r="S12050" s="9">
        <v>7</v>
      </c>
      <c r="U12050" s="9" t="s">
        <v>266</v>
      </c>
      <c r="W12050" s="9">
        <v>4</v>
      </c>
      <c r="X12050" s="9">
        <f>INDEX(SLA_Policy!$D$2:$D$5,MATCH(F12050,SLA_Policy!$A$2:$A$5,0))</f>
        <v>72</v>
      </c>
      <c r="Y12050" s="9" t="str">
        <f>IF(E12050="Cancelled","Excluded",IF(D12050="",IF((SLA_Policy!$B$8-B12050)*24&gt;X12050,"Open - Breached","Open - On Track"),IF((D12050-B12050)*24&lt;=X12050,"Met","Breached")))</f>
        <v>Met</v>
      </c>
    </row>
    <row r="12051" spans="1:25" x14ac:dyDescent="0.25">
      <c r="A12051" s="9" t="s">
        <v>16832</v>
      </c>
      <c r="B12051" s="23">
        <v>46265.715277777803</v>
      </c>
      <c r="C12051" s="23">
        <v>46265.719444444498</v>
      </c>
      <c r="D12051" s="23">
        <v>46266.306944444397</v>
      </c>
      <c r="E12051" s="9" t="s">
        <v>212</v>
      </c>
      <c r="F12051" s="9" t="s">
        <v>189</v>
      </c>
      <c r="G12051" s="9" t="s">
        <v>236</v>
      </c>
      <c r="H12051" s="9" t="s">
        <v>161</v>
      </c>
      <c r="I12051" s="9" t="s">
        <v>237</v>
      </c>
      <c r="J12051" s="9" t="s">
        <v>8561</v>
      </c>
      <c r="K12051" s="9" t="s">
        <v>276</v>
      </c>
      <c r="L12051" s="9" t="s">
        <v>12094</v>
      </c>
      <c r="M12051" s="9" t="s">
        <v>13845</v>
      </c>
      <c r="N12051" s="9" t="s">
        <v>198</v>
      </c>
      <c r="O12051" s="9" t="s">
        <v>182</v>
      </c>
      <c r="P12051" s="9" t="s">
        <v>120</v>
      </c>
      <c r="Q12051" s="9" t="s">
        <v>219</v>
      </c>
      <c r="R12051" s="9">
        <v>1</v>
      </c>
      <c r="S12051" s="9">
        <v>26</v>
      </c>
      <c r="U12051" s="9" t="s">
        <v>242</v>
      </c>
      <c r="W12051" s="9">
        <v>4</v>
      </c>
      <c r="X12051" s="9">
        <f>INDEX(SLA_Policy!$D$2:$D$5,MATCH(F12051,SLA_Policy!$A$2:$A$5,0))</f>
        <v>120</v>
      </c>
      <c r="Y12051" s="9" t="str">
        <f>IF(E12051="Cancelled","Excluded",IF(D12051="",IF((SLA_Policy!$B$8-B12051)*24&gt;X12051,"Open - Breached","Open - On Track"),IF((D12051-B12051)*24&lt;=X12051,"Met","Breached")))</f>
        <v>Met</v>
      </c>
    </row>
    <row r="12052" spans="1:25" x14ac:dyDescent="0.25">
      <c r="A12052" s="9" t="s">
        <v>16833</v>
      </c>
      <c r="B12052" s="23">
        <v>46266.284027777801</v>
      </c>
      <c r="C12052" s="23">
        <v>46266.296527777798</v>
      </c>
      <c r="D12052" s="23">
        <v>46266.451388888898</v>
      </c>
      <c r="E12052" s="9" t="s">
        <v>212</v>
      </c>
      <c r="F12052" s="9" t="s">
        <v>188</v>
      </c>
      <c r="G12052" s="9" t="s">
        <v>213</v>
      </c>
      <c r="H12052" s="9" t="s">
        <v>165</v>
      </c>
      <c r="I12052" s="9" t="s">
        <v>567</v>
      </c>
      <c r="J12052" s="9" t="s">
        <v>3350</v>
      </c>
      <c r="K12052" s="9" t="s">
        <v>246</v>
      </c>
      <c r="L12052" s="9" t="s">
        <v>104</v>
      </c>
      <c r="M12052" s="9" t="s">
        <v>2123</v>
      </c>
      <c r="N12052" s="9" t="s">
        <v>196</v>
      </c>
      <c r="O12052" s="9" t="s">
        <v>176</v>
      </c>
      <c r="P12052" s="9" t="s">
        <v>419</v>
      </c>
      <c r="Q12052" s="9" t="s">
        <v>219</v>
      </c>
      <c r="R12052" s="9">
        <v>0</v>
      </c>
      <c r="S12052" s="9">
        <v>13</v>
      </c>
      <c r="U12052" s="9" t="s">
        <v>230</v>
      </c>
      <c r="X12052" s="9">
        <f>INDEX(SLA_Policy!$D$2:$D$5,MATCH(F12052,SLA_Policy!$A$2:$A$5,0))</f>
        <v>72</v>
      </c>
      <c r="Y12052" s="9" t="str">
        <f>IF(E12052="Cancelled","Excluded",IF(D12052="",IF((SLA_Policy!$B$8-B12052)*24&gt;X12052,"Open - Breached","Open - On Track"),IF((D12052-B12052)*24&lt;=X12052,"Met","Breached")))</f>
        <v>Met</v>
      </c>
    </row>
    <row r="12053" spans="1:25" x14ac:dyDescent="0.25">
      <c r="A12053" s="9" t="s">
        <v>16834</v>
      </c>
      <c r="B12053" s="23">
        <v>46266.293055555601</v>
      </c>
      <c r="C12053" s="23">
        <v>46266.306944444397</v>
      </c>
      <c r="D12053" s="23">
        <v>46266.640972222202</v>
      </c>
      <c r="E12053" s="9" t="s">
        <v>212</v>
      </c>
      <c r="F12053" s="9" t="s">
        <v>187</v>
      </c>
      <c r="G12053" s="9" t="s">
        <v>213</v>
      </c>
      <c r="H12053" s="9" t="s">
        <v>166</v>
      </c>
      <c r="I12053" s="9" t="s">
        <v>378</v>
      </c>
      <c r="J12053" s="9" t="s">
        <v>1994</v>
      </c>
      <c r="K12053" s="9" t="s">
        <v>246</v>
      </c>
      <c r="L12053" s="9" t="s">
        <v>104</v>
      </c>
      <c r="M12053" s="9" t="s">
        <v>2144</v>
      </c>
      <c r="N12053" s="9" t="s">
        <v>196</v>
      </c>
      <c r="O12053" s="9" t="s">
        <v>180</v>
      </c>
      <c r="P12053" s="9" t="s">
        <v>278</v>
      </c>
      <c r="Q12053" s="9" t="s">
        <v>273</v>
      </c>
      <c r="R12053" s="9">
        <v>0</v>
      </c>
      <c r="S12053" s="9">
        <v>25</v>
      </c>
      <c r="T12053" s="9" t="s">
        <v>136</v>
      </c>
      <c r="U12053" s="9" t="s">
        <v>248</v>
      </c>
      <c r="X12053" s="9">
        <f>INDEX(SLA_Policy!$D$2:$D$5,MATCH(F12053,SLA_Policy!$A$2:$A$5,0))</f>
        <v>8</v>
      </c>
      <c r="Y12053" s="9" t="str">
        <f>IF(E12053="Cancelled","Excluded",IF(D12053="",IF((SLA_Policy!$B$8-B12053)*24&gt;X12053,"Open - Breached","Open - On Track"),IF((D12053-B12053)*24&lt;=X12053,"Met","Breached")))</f>
        <v>Breached</v>
      </c>
    </row>
    <row r="12054" spans="1:25" x14ac:dyDescent="0.25">
      <c r="A12054" s="9" t="s">
        <v>16835</v>
      </c>
      <c r="B12054" s="23">
        <v>46266.298611111102</v>
      </c>
      <c r="C12054" s="23">
        <v>46266.345833333296</v>
      </c>
      <c r="E12054" s="9" t="s">
        <v>649</v>
      </c>
      <c r="F12054" s="9" t="s">
        <v>189</v>
      </c>
      <c r="G12054" s="9" t="s">
        <v>236</v>
      </c>
      <c r="H12054" s="9" t="s">
        <v>161</v>
      </c>
      <c r="I12054" s="9" t="s">
        <v>237</v>
      </c>
      <c r="J12054" s="9" t="s">
        <v>899</v>
      </c>
      <c r="K12054" s="9" t="s">
        <v>246</v>
      </c>
      <c r="L12054" s="9" t="s">
        <v>293</v>
      </c>
      <c r="M12054" s="9" t="s">
        <v>5740</v>
      </c>
      <c r="N12054" s="9" t="s">
        <v>196</v>
      </c>
      <c r="O12054" s="9" t="s">
        <v>177</v>
      </c>
      <c r="P12054" s="9" t="s">
        <v>457</v>
      </c>
      <c r="Q12054" s="9" t="s">
        <v>219</v>
      </c>
      <c r="R12054" s="9">
        <v>0</v>
      </c>
      <c r="S12054" s="9">
        <v>3</v>
      </c>
      <c r="X12054" s="9">
        <f>INDEX(SLA_Policy!$D$2:$D$5,MATCH(F12054,SLA_Policy!$A$2:$A$5,0))</f>
        <v>120</v>
      </c>
      <c r="Y12054" s="9" t="str">
        <f>IF(E12054="Cancelled","Excluded",IF(D12054="",IF((SLA_Policy!$B$8-B12054)*24&gt;X12054,"Open - Breached","Open - On Track"),IF((D12054-B12054)*24&lt;=X12054,"Met","Breached")))</f>
        <v>Excluded</v>
      </c>
    </row>
    <row r="12055" spans="1:25" x14ac:dyDescent="0.25">
      <c r="A12055" s="9" t="s">
        <v>16836</v>
      </c>
      <c r="B12055" s="23">
        <v>46266.324999999997</v>
      </c>
      <c r="C12055" s="23">
        <v>46266.389583333301</v>
      </c>
      <c r="D12055" s="23">
        <v>46273.387499999997</v>
      </c>
      <c r="E12055" s="9" t="s">
        <v>212</v>
      </c>
      <c r="F12055" s="9" t="s">
        <v>189</v>
      </c>
      <c r="G12055" s="9" t="s">
        <v>236</v>
      </c>
      <c r="H12055" s="9" t="s">
        <v>163</v>
      </c>
      <c r="I12055" s="9" t="s">
        <v>315</v>
      </c>
      <c r="J12055" s="9" t="s">
        <v>402</v>
      </c>
      <c r="K12055" s="9" t="s">
        <v>303</v>
      </c>
      <c r="L12055" s="9" t="s">
        <v>351</v>
      </c>
      <c r="M12055" s="9" t="s">
        <v>603</v>
      </c>
      <c r="N12055" s="9" t="s">
        <v>196</v>
      </c>
      <c r="O12055" s="9" t="s">
        <v>180</v>
      </c>
      <c r="P12055" s="9" t="s">
        <v>381</v>
      </c>
      <c r="Q12055" s="9" t="s">
        <v>219</v>
      </c>
      <c r="R12055" s="9">
        <v>0</v>
      </c>
      <c r="S12055" s="9">
        <v>221</v>
      </c>
      <c r="T12055" s="9" t="s">
        <v>229</v>
      </c>
      <c r="U12055" s="9" t="s">
        <v>242</v>
      </c>
      <c r="W12055" s="9">
        <v>4</v>
      </c>
      <c r="X12055" s="9">
        <f>INDEX(SLA_Policy!$D$2:$D$5,MATCH(F12055,SLA_Policy!$A$2:$A$5,0))</f>
        <v>120</v>
      </c>
      <c r="Y12055" s="9" t="str">
        <f>IF(E12055="Cancelled","Excluded",IF(D12055="",IF((SLA_Policy!$B$8-B12055)*24&gt;X12055,"Open - Breached","Open - On Track"),IF((D12055-B12055)*24&lt;=X12055,"Met","Breached")))</f>
        <v>Breached</v>
      </c>
    </row>
    <row r="12056" spans="1:25" x14ac:dyDescent="0.25">
      <c r="A12056" s="9" t="s">
        <v>16837</v>
      </c>
      <c r="B12056" s="23">
        <v>46266.329166666699</v>
      </c>
      <c r="C12056" s="23">
        <v>46266.340972222199</v>
      </c>
      <c r="D12056" s="23">
        <v>46273.363194444399</v>
      </c>
      <c r="E12056" s="9" t="s">
        <v>212</v>
      </c>
      <c r="F12056" s="9" t="s">
        <v>189</v>
      </c>
      <c r="G12056" s="9" t="s">
        <v>236</v>
      </c>
      <c r="H12056" s="9" t="s">
        <v>163</v>
      </c>
      <c r="I12056" s="9" t="s">
        <v>315</v>
      </c>
      <c r="J12056" s="9" t="s">
        <v>3287</v>
      </c>
      <c r="K12056" s="9" t="s">
        <v>246</v>
      </c>
      <c r="L12056" s="9" t="s">
        <v>226</v>
      </c>
      <c r="M12056" s="9" t="s">
        <v>1307</v>
      </c>
      <c r="N12056" s="9" t="s">
        <v>199</v>
      </c>
      <c r="O12056" s="9" t="s">
        <v>176</v>
      </c>
      <c r="P12056" s="9" t="s">
        <v>419</v>
      </c>
      <c r="Q12056" s="9" t="s">
        <v>219</v>
      </c>
      <c r="R12056" s="9">
        <v>0</v>
      </c>
      <c r="S12056" s="9">
        <v>83</v>
      </c>
      <c r="T12056" s="9" t="s">
        <v>229</v>
      </c>
      <c r="U12056" s="9" t="s">
        <v>242</v>
      </c>
      <c r="X12056" s="9">
        <f>INDEX(SLA_Policy!$D$2:$D$5,MATCH(F12056,SLA_Policy!$A$2:$A$5,0))</f>
        <v>120</v>
      </c>
      <c r="Y12056" s="9" t="str">
        <f>IF(E12056="Cancelled","Excluded",IF(D12056="",IF((SLA_Policy!$B$8-B12056)*24&gt;X12056,"Open - Breached","Open - On Track"),IF((D12056-B12056)*24&lt;=X12056,"Met","Breached")))</f>
        <v>Breached</v>
      </c>
    </row>
    <row r="12057" spans="1:25" x14ac:dyDescent="0.25">
      <c r="A12057" s="9" t="s">
        <v>16838</v>
      </c>
      <c r="B12057" s="23">
        <v>46266.331250000003</v>
      </c>
      <c r="C12057" s="23">
        <v>46266.420138888898</v>
      </c>
      <c r="D12057" s="23">
        <v>46273.352083333302</v>
      </c>
      <c r="E12057" s="9" t="s">
        <v>212</v>
      </c>
      <c r="F12057" s="9" t="s">
        <v>188</v>
      </c>
      <c r="G12057" s="9" t="s">
        <v>236</v>
      </c>
      <c r="H12057" s="9" t="s">
        <v>167</v>
      </c>
      <c r="I12057" s="9" t="s">
        <v>255</v>
      </c>
      <c r="J12057" s="9" t="s">
        <v>13651</v>
      </c>
      <c r="K12057" s="9" t="s">
        <v>246</v>
      </c>
      <c r="L12057" s="9" t="s">
        <v>311</v>
      </c>
      <c r="M12057" s="9" t="s">
        <v>1281</v>
      </c>
      <c r="N12057" s="9" t="s">
        <v>196</v>
      </c>
      <c r="O12057" s="9" t="s">
        <v>180</v>
      </c>
      <c r="P12057" s="9" t="s">
        <v>368</v>
      </c>
      <c r="Q12057" s="9" t="s">
        <v>219</v>
      </c>
      <c r="R12057" s="9">
        <v>0</v>
      </c>
      <c r="S12057" s="9">
        <v>39</v>
      </c>
      <c r="U12057" s="9" t="s">
        <v>242</v>
      </c>
      <c r="W12057" s="9">
        <v>4</v>
      </c>
      <c r="X12057" s="9">
        <f>INDEX(SLA_Policy!$D$2:$D$5,MATCH(F12057,SLA_Policy!$A$2:$A$5,0))</f>
        <v>72</v>
      </c>
      <c r="Y12057" s="9" t="str">
        <f>IF(E12057="Cancelled","Excluded",IF(D12057="",IF((SLA_Policy!$B$8-B12057)*24&gt;X12057,"Open - Breached","Open - On Track"),IF((D12057-B12057)*24&lt;=X12057,"Met","Breached")))</f>
        <v>Breached</v>
      </c>
    </row>
    <row r="12058" spans="1:25" x14ac:dyDescent="0.25">
      <c r="A12058" s="9" t="s">
        <v>16839</v>
      </c>
      <c r="B12058" s="23">
        <v>46266.335416666698</v>
      </c>
      <c r="C12058" s="23">
        <v>46266.6118055556</v>
      </c>
      <c r="D12058" s="23">
        <v>46267.309722222199</v>
      </c>
      <c r="E12058" s="9" t="s">
        <v>212</v>
      </c>
      <c r="F12058" s="9" t="s">
        <v>188</v>
      </c>
      <c r="G12058" s="9" t="s">
        <v>236</v>
      </c>
      <c r="H12058" s="9" t="s">
        <v>167</v>
      </c>
      <c r="I12058" s="9" t="s">
        <v>255</v>
      </c>
      <c r="J12058" s="9" t="s">
        <v>8692</v>
      </c>
      <c r="K12058" s="9" t="s">
        <v>262</v>
      </c>
      <c r="L12058" s="9" t="s">
        <v>104</v>
      </c>
      <c r="M12058" s="9" t="s">
        <v>3983</v>
      </c>
      <c r="N12058" s="9" t="s">
        <v>197</v>
      </c>
      <c r="O12058" s="9" t="s">
        <v>180</v>
      </c>
      <c r="P12058" s="9" t="s">
        <v>318</v>
      </c>
      <c r="Q12058" s="9" t="s">
        <v>219</v>
      </c>
      <c r="R12058" s="9">
        <v>0</v>
      </c>
      <c r="S12058" s="9">
        <v>51</v>
      </c>
      <c r="U12058" s="9" t="s">
        <v>242</v>
      </c>
      <c r="X12058" s="9">
        <f>INDEX(SLA_Policy!$D$2:$D$5,MATCH(F12058,SLA_Policy!$A$2:$A$5,0))</f>
        <v>72</v>
      </c>
      <c r="Y12058" s="9" t="str">
        <f>IF(E12058="Cancelled","Excluded",IF(D12058="",IF((SLA_Policy!$B$8-B12058)*24&gt;X12058,"Open - Breached","Open - On Track"),IF((D12058-B12058)*24&lt;=X12058,"Met","Breached")))</f>
        <v>Met</v>
      </c>
    </row>
    <row r="12059" spans="1:25" x14ac:dyDescent="0.25">
      <c r="A12059" s="9" t="s">
        <v>16840</v>
      </c>
      <c r="B12059" s="23">
        <v>46266.337500000001</v>
      </c>
      <c r="C12059" s="23">
        <v>46266.368750000001</v>
      </c>
      <c r="D12059" s="23">
        <v>46267.4</v>
      </c>
      <c r="E12059" s="9" t="s">
        <v>212</v>
      </c>
      <c r="F12059" s="9" t="s">
        <v>189</v>
      </c>
      <c r="G12059" s="9" t="s">
        <v>236</v>
      </c>
      <c r="H12059" s="9" t="s">
        <v>161</v>
      </c>
      <c r="I12059" s="9" t="s">
        <v>482</v>
      </c>
      <c r="J12059" s="9" t="s">
        <v>483</v>
      </c>
      <c r="K12059" s="9" t="s">
        <v>246</v>
      </c>
      <c r="L12059" s="9" t="s">
        <v>216</v>
      </c>
      <c r="M12059" s="9" t="s">
        <v>1316</v>
      </c>
      <c r="N12059" s="9" t="s">
        <v>196</v>
      </c>
      <c r="O12059" s="9" t="s">
        <v>177</v>
      </c>
      <c r="P12059" s="9" t="s">
        <v>300</v>
      </c>
      <c r="Q12059" s="9" t="s">
        <v>219</v>
      </c>
      <c r="R12059" s="9">
        <v>0</v>
      </c>
      <c r="S12059" s="9">
        <v>21</v>
      </c>
      <c r="U12059" s="9" t="s">
        <v>242</v>
      </c>
      <c r="X12059" s="9">
        <f>INDEX(SLA_Policy!$D$2:$D$5,MATCH(F12059,SLA_Policy!$A$2:$A$5,0))</f>
        <v>120</v>
      </c>
      <c r="Y12059" s="9" t="str">
        <f>IF(E12059="Cancelled","Excluded",IF(D12059="",IF((SLA_Policy!$B$8-B12059)*24&gt;X12059,"Open - Breached","Open - On Track"),IF((D12059-B12059)*24&lt;=X12059,"Met","Breached")))</f>
        <v>Met</v>
      </c>
    </row>
    <row r="12060" spans="1:25" x14ac:dyDescent="0.25">
      <c r="A12060" s="9" t="s">
        <v>16841</v>
      </c>
      <c r="B12060" s="23">
        <v>46266.337500000001</v>
      </c>
      <c r="C12060" s="23">
        <v>46266.356249999997</v>
      </c>
      <c r="D12060" s="23">
        <v>46266.526388888902</v>
      </c>
      <c r="E12060" s="9" t="s">
        <v>212</v>
      </c>
      <c r="F12060" s="9" t="s">
        <v>188</v>
      </c>
      <c r="G12060" s="9" t="s">
        <v>213</v>
      </c>
      <c r="H12060" s="9" t="s">
        <v>164</v>
      </c>
      <c r="I12060" s="9" t="s">
        <v>260</v>
      </c>
      <c r="J12060" s="9" t="s">
        <v>592</v>
      </c>
      <c r="K12060" s="9" t="s">
        <v>410</v>
      </c>
      <c r="L12060" s="9" t="s">
        <v>282</v>
      </c>
      <c r="M12060" s="9" t="s">
        <v>962</v>
      </c>
      <c r="N12060" s="9" t="s">
        <v>196</v>
      </c>
      <c r="O12060" s="9" t="s">
        <v>179</v>
      </c>
      <c r="P12060" s="9" t="s">
        <v>264</v>
      </c>
      <c r="Q12060" s="9" t="s">
        <v>219</v>
      </c>
      <c r="R12060" s="9">
        <v>0</v>
      </c>
      <c r="S12060" s="9">
        <v>24</v>
      </c>
      <c r="T12060" s="9" t="s">
        <v>265</v>
      </c>
      <c r="U12060" s="9" t="s">
        <v>376</v>
      </c>
      <c r="W12060" s="9">
        <v>5</v>
      </c>
      <c r="X12060" s="9">
        <f>INDEX(SLA_Policy!$D$2:$D$5,MATCH(F12060,SLA_Policy!$A$2:$A$5,0))</f>
        <v>72</v>
      </c>
      <c r="Y12060" s="9" t="str">
        <f>IF(E12060="Cancelled","Excluded",IF(D12060="",IF((SLA_Policy!$B$8-B12060)*24&gt;X12060,"Open - Breached","Open - On Track"),IF((D12060-B12060)*24&lt;=X12060,"Met","Breached")))</f>
        <v>Met</v>
      </c>
    </row>
    <row r="12061" spans="1:25" x14ac:dyDescent="0.25">
      <c r="A12061" s="9" t="s">
        <v>16842</v>
      </c>
      <c r="B12061" s="23">
        <v>46266.345833333296</v>
      </c>
      <c r="C12061" s="23">
        <v>46266.359722222202</v>
      </c>
      <c r="D12061" s="23">
        <v>46266.426388888904</v>
      </c>
      <c r="E12061" s="9" t="s">
        <v>212</v>
      </c>
      <c r="F12061" s="9" t="s">
        <v>188</v>
      </c>
      <c r="G12061" s="9" t="s">
        <v>213</v>
      </c>
      <c r="H12061" s="9" t="s">
        <v>162</v>
      </c>
      <c r="I12061" s="9" t="s">
        <v>244</v>
      </c>
      <c r="J12061" s="9" t="s">
        <v>905</v>
      </c>
      <c r="K12061" s="9" t="s">
        <v>239</v>
      </c>
      <c r="L12061" s="9" t="s">
        <v>311</v>
      </c>
      <c r="M12061" s="9" t="s">
        <v>3214</v>
      </c>
      <c r="N12061" s="9" t="s">
        <v>200</v>
      </c>
      <c r="O12061" s="9" t="s">
        <v>179</v>
      </c>
      <c r="P12061" s="9" t="s">
        <v>264</v>
      </c>
      <c r="Q12061" s="9" t="s">
        <v>219</v>
      </c>
      <c r="R12061" s="9">
        <v>0</v>
      </c>
      <c r="S12061" s="9">
        <v>31</v>
      </c>
      <c r="U12061" s="9" t="s">
        <v>266</v>
      </c>
      <c r="X12061" s="9">
        <f>INDEX(SLA_Policy!$D$2:$D$5,MATCH(F12061,SLA_Policy!$A$2:$A$5,0))</f>
        <v>72</v>
      </c>
      <c r="Y12061" s="9" t="str">
        <f>IF(E12061="Cancelled","Excluded",IF(D12061="",IF((SLA_Policy!$B$8-B12061)*24&gt;X12061,"Open - Breached","Open - On Track"),IF((D12061-B12061)*24&lt;=X12061,"Met","Breached")))</f>
        <v>Met</v>
      </c>
    </row>
    <row r="12062" spans="1:25" x14ac:dyDescent="0.25">
      <c r="A12062" s="9" t="s">
        <v>16843</v>
      </c>
      <c r="B12062" s="23">
        <v>46266.346527777801</v>
      </c>
      <c r="C12062" s="23">
        <v>46266.405555555597</v>
      </c>
      <c r="D12062" s="23">
        <v>46266.434027777803</v>
      </c>
      <c r="E12062" s="9" t="s">
        <v>212</v>
      </c>
      <c r="F12062" s="9" t="s">
        <v>188</v>
      </c>
      <c r="G12062" s="9" t="s">
        <v>213</v>
      </c>
      <c r="H12062" s="9" t="s">
        <v>162</v>
      </c>
      <c r="I12062" s="9" t="s">
        <v>393</v>
      </c>
      <c r="J12062" s="9" t="s">
        <v>4320</v>
      </c>
      <c r="K12062" s="9" t="s">
        <v>246</v>
      </c>
      <c r="L12062" s="9" t="s">
        <v>216</v>
      </c>
      <c r="M12062" s="9" t="s">
        <v>4771</v>
      </c>
      <c r="N12062" s="9" t="s">
        <v>197</v>
      </c>
      <c r="O12062" s="9" t="s">
        <v>116</v>
      </c>
      <c r="P12062" s="9" t="s">
        <v>295</v>
      </c>
      <c r="Q12062" s="9" t="s">
        <v>219</v>
      </c>
      <c r="R12062" s="9">
        <v>0</v>
      </c>
      <c r="S12062" s="9">
        <v>23</v>
      </c>
      <c r="U12062" s="9" t="s">
        <v>266</v>
      </c>
      <c r="W12062" s="9">
        <v>5</v>
      </c>
      <c r="X12062" s="9">
        <f>INDEX(SLA_Policy!$D$2:$D$5,MATCH(F12062,SLA_Policy!$A$2:$A$5,0))</f>
        <v>72</v>
      </c>
      <c r="Y12062" s="9" t="str">
        <f>IF(E12062="Cancelled","Excluded",IF(D12062="",IF((SLA_Policy!$B$8-B12062)*24&gt;X12062,"Open - Breached","Open - On Track"),IF((D12062-B12062)*24&lt;=X12062,"Met","Breached")))</f>
        <v>Met</v>
      </c>
    </row>
    <row r="12063" spans="1:25" x14ac:dyDescent="0.25">
      <c r="A12063" s="9" t="s">
        <v>16844</v>
      </c>
      <c r="B12063" s="23">
        <v>46266.347222222197</v>
      </c>
      <c r="C12063" s="23">
        <v>46266.364583333299</v>
      </c>
      <c r="D12063" s="23">
        <v>46267.34375</v>
      </c>
      <c r="E12063" s="9" t="s">
        <v>212</v>
      </c>
      <c r="F12063" s="9" t="s">
        <v>189</v>
      </c>
      <c r="G12063" s="9" t="s">
        <v>236</v>
      </c>
      <c r="H12063" s="9" t="s">
        <v>163</v>
      </c>
      <c r="I12063" s="9" t="s">
        <v>327</v>
      </c>
      <c r="J12063" s="9" t="s">
        <v>4177</v>
      </c>
      <c r="K12063" s="9" t="s">
        <v>246</v>
      </c>
      <c r="L12063" s="9" t="s">
        <v>216</v>
      </c>
      <c r="M12063" s="9" t="s">
        <v>2324</v>
      </c>
      <c r="N12063" s="9" t="s">
        <v>197</v>
      </c>
      <c r="O12063" s="9" t="s">
        <v>176</v>
      </c>
      <c r="P12063" s="9" t="s">
        <v>253</v>
      </c>
      <c r="Q12063" s="9" t="s">
        <v>219</v>
      </c>
      <c r="R12063" s="9">
        <v>0</v>
      </c>
      <c r="S12063" s="9">
        <v>16</v>
      </c>
      <c r="U12063" s="9" t="s">
        <v>242</v>
      </c>
      <c r="W12063" s="9">
        <v>4</v>
      </c>
      <c r="X12063" s="9">
        <f>INDEX(SLA_Policy!$D$2:$D$5,MATCH(F12063,SLA_Policy!$A$2:$A$5,0))</f>
        <v>120</v>
      </c>
      <c r="Y12063" s="9" t="str">
        <f>IF(E12063="Cancelled","Excluded",IF(D12063="",IF((SLA_Policy!$B$8-B12063)*24&gt;X12063,"Open - Breached","Open - On Track"),IF((D12063-B12063)*24&lt;=X12063,"Met","Breached")))</f>
        <v>Met</v>
      </c>
    </row>
    <row r="12064" spans="1:25" x14ac:dyDescent="0.25">
      <c r="A12064" s="9" t="s">
        <v>16845</v>
      </c>
      <c r="B12064" s="23">
        <v>46266.35</v>
      </c>
      <c r="C12064" s="23">
        <v>46266.3527777778</v>
      </c>
      <c r="D12064" s="23">
        <v>46266.535416666702</v>
      </c>
      <c r="E12064" s="9" t="s">
        <v>212</v>
      </c>
      <c r="F12064" s="9" t="s">
        <v>187</v>
      </c>
      <c r="G12064" s="9" t="s">
        <v>213</v>
      </c>
      <c r="H12064" s="9" t="s">
        <v>88</v>
      </c>
      <c r="I12064" s="9" t="s">
        <v>354</v>
      </c>
      <c r="J12064" s="9" t="s">
        <v>8399</v>
      </c>
      <c r="K12064" s="9" t="s">
        <v>239</v>
      </c>
      <c r="L12064" s="9" t="s">
        <v>226</v>
      </c>
      <c r="M12064" s="9" t="s">
        <v>288</v>
      </c>
      <c r="N12064" s="9" t="s">
        <v>196</v>
      </c>
      <c r="O12064" s="9" t="s">
        <v>180</v>
      </c>
      <c r="P12064" s="9" t="s">
        <v>368</v>
      </c>
      <c r="Q12064" s="9" t="s">
        <v>273</v>
      </c>
      <c r="R12064" s="9">
        <v>0</v>
      </c>
      <c r="S12064" s="9">
        <v>47</v>
      </c>
      <c r="T12064" s="9" t="s">
        <v>136</v>
      </c>
      <c r="U12064" s="9" t="s">
        <v>661</v>
      </c>
      <c r="W12064" s="9">
        <v>5</v>
      </c>
      <c r="X12064" s="9">
        <f>INDEX(SLA_Policy!$D$2:$D$5,MATCH(F12064,SLA_Policy!$A$2:$A$5,0))</f>
        <v>8</v>
      </c>
      <c r="Y12064" s="9" t="str">
        <f>IF(E12064="Cancelled","Excluded",IF(D12064="",IF((SLA_Policy!$B$8-B12064)*24&gt;X12064,"Open - Breached","Open - On Track"),IF((D12064-B12064)*24&lt;=X12064,"Met","Breached")))</f>
        <v>Met</v>
      </c>
    </row>
    <row r="12065" spans="1:25" x14ac:dyDescent="0.25">
      <c r="A12065" s="9" t="s">
        <v>16846</v>
      </c>
      <c r="B12065" s="23">
        <v>46266.361111111102</v>
      </c>
      <c r="C12065" s="23">
        <v>46266.371527777803</v>
      </c>
      <c r="D12065" s="23">
        <v>46266.533333333296</v>
      </c>
      <c r="E12065" s="9" t="s">
        <v>212</v>
      </c>
      <c r="F12065" s="9" t="s">
        <v>188</v>
      </c>
      <c r="G12065" s="9" t="s">
        <v>213</v>
      </c>
      <c r="H12065" s="9" t="s">
        <v>88</v>
      </c>
      <c r="I12065" s="9" t="s">
        <v>92</v>
      </c>
      <c r="J12065" s="9" t="s">
        <v>96</v>
      </c>
      <c r="K12065" s="9" t="s">
        <v>215</v>
      </c>
      <c r="L12065" s="9" t="s">
        <v>104</v>
      </c>
      <c r="M12065" s="9" t="s">
        <v>391</v>
      </c>
      <c r="N12065" s="9" t="s">
        <v>198</v>
      </c>
      <c r="O12065" s="9" t="s">
        <v>178</v>
      </c>
      <c r="P12065" s="9" t="s">
        <v>272</v>
      </c>
      <c r="Q12065" s="9" t="s">
        <v>219</v>
      </c>
      <c r="R12065" s="9">
        <v>0</v>
      </c>
      <c r="S12065" s="9">
        <v>14</v>
      </c>
      <c r="T12065" s="9" t="s">
        <v>136</v>
      </c>
      <c r="U12065" s="9" t="s">
        <v>266</v>
      </c>
      <c r="X12065" s="9">
        <f>INDEX(SLA_Policy!$D$2:$D$5,MATCH(F12065,SLA_Policy!$A$2:$A$5,0))</f>
        <v>72</v>
      </c>
      <c r="Y12065" s="9" t="str">
        <f>IF(E12065="Cancelled","Excluded",IF(D12065="",IF((SLA_Policy!$B$8-B12065)*24&gt;X12065,"Open - Breached","Open - On Track"),IF((D12065-B12065)*24&lt;=X12065,"Met","Breached")))</f>
        <v>Met</v>
      </c>
    </row>
    <row r="12066" spans="1:25" x14ac:dyDescent="0.25">
      <c r="A12066" s="9" t="s">
        <v>16847</v>
      </c>
      <c r="B12066" s="23">
        <v>46266.376388888901</v>
      </c>
      <c r="C12066" s="23">
        <v>46266.432638888902</v>
      </c>
      <c r="D12066" s="23">
        <v>46267.327777777798</v>
      </c>
      <c r="E12066" s="9" t="s">
        <v>212</v>
      </c>
      <c r="F12066" s="9" t="s">
        <v>188</v>
      </c>
      <c r="G12066" s="9" t="s">
        <v>213</v>
      </c>
      <c r="H12066" s="9" t="s">
        <v>167</v>
      </c>
      <c r="I12066" s="9" t="s">
        <v>362</v>
      </c>
      <c r="J12066" s="9" t="s">
        <v>16848</v>
      </c>
      <c r="K12066" s="9" t="s">
        <v>215</v>
      </c>
      <c r="L12066" s="9" t="s">
        <v>293</v>
      </c>
      <c r="M12066" s="9" t="s">
        <v>2965</v>
      </c>
      <c r="N12066" s="9" t="s">
        <v>196</v>
      </c>
      <c r="O12066" s="9" t="s">
        <v>176</v>
      </c>
      <c r="P12066" s="9" t="s">
        <v>503</v>
      </c>
      <c r="Q12066" s="9" t="s">
        <v>219</v>
      </c>
      <c r="R12066" s="9">
        <v>0</v>
      </c>
      <c r="S12066" s="9">
        <v>18</v>
      </c>
      <c r="U12066" s="9" t="s">
        <v>376</v>
      </c>
      <c r="X12066" s="9">
        <f>INDEX(SLA_Policy!$D$2:$D$5,MATCH(F12066,SLA_Policy!$A$2:$A$5,0))</f>
        <v>72</v>
      </c>
      <c r="Y12066" s="9" t="str">
        <f>IF(E12066="Cancelled","Excluded",IF(D12066="",IF((SLA_Policy!$B$8-B12066)*24&gt;X12066,"Open - Breached","Open - On Track"),IF((D12066-B12066)*24&lt;=X12066,"Met","Breached")))</f>
        <v>Met</v>
      </c>
    </row>
    <row r="12067" spans="1:25" x14ac:dyDescent="0.25">
      <c r="A12067" s="9" t="s">
        <v>16849</v>
      </c>
      <c r="B12067" s="23">
        <v>46266.377777777801</v>
      </c>
      <c r="C12067" s="23">
        <v>46266.383333333302</v>
      </c>
      <c r="D12067" s="23">
        <v>46266.463888888902</v>
      </c>
      <c r="E12067" s="9" t="s">
        <v>212</v>
      </c>
      <c r="F12067" s="9" t="s">
        <v>189</v>
      </c>
      <c r="G12067" s="9" t="s">
        <v>213</v>
      </c>
      <c r="H12067" s="9" t="s">
        <v>161</v>
      </c>
      <c r="I12067" s="9" t="s">
        <v>389</v>
      </c>
      <c r="J12067" s="9" t="s">
        <v>1657</v>
      </c>
      <c r="K12067" s="9" t="s">
        <v>215</v>
      </c>
      <c r="L12067" s="9" t="s">
        <v>311</v>
      </c>
      <c r="M12067" s="9" t="s">
        <v>1807</v>
      </c>
      <c r="N12067" s="9" t="s">
        <v>199</v>
      </c>
      <c r="O12067" s="9" t="s">
        <v>116</v>
      </c>
      <c r="P12067" s="9" t="s">
        <v>590</v>
      </c>
      <c r="Q12067" s="9" t="s">
        <v>219</v>
      </c>
      <c r="R12067" s="9">
        <v>0</v>
      </c>
      <c r="S12067" s="9">
        <v>10</v>
      </c>
      <c r="U12067" s="9" t="s">
        <v>221</v>
      </c>
      <c r="X12067" s="9">
        <f>INDEX(SLA_Policy!$D$2:$D$5,MATCH(F12067,SLA_Policy!$A$2:$A$5,0))</f>
        <v>120</v>
      </c>
      <c r="Y12067" s="9" t="str">
        <f>IF(E12067="Cancelled","Excluded",IF(D12067="",IF((SLA_Policy!$B$8-B12067)*24&gt;X12067,"Open - Breached","Open - On Track"),IF((D12067-B12067)*24&lt;=X12067,"Met","Breached")))</f>
        <v>Met</v>
      </c>
    </row>
    <row r="12068" spans="1:25" x14ac:dyDescent="0.25">
      <c r="A12068" s="9" t="s">
        <v>16850</v>
      </c>
      <c r="B12068" s="23">
        <v>46266.385416666701</v>
      </c>
      <c r="C12068" s="23">
        <v>46266.4194444444</v>
      </c>
      <c r="D12068" s="23">
        <v>46266.511805555601</v>
      </c>
      <c r="E12068" s="9" t="s">
        <v>212</v>
      </c>
      <c r="F12068" s="9" t="s">
        <v>189</v>
      </c>
      <c r="G12068" s="9" t="s">
        <v>213</v>
      </c>
      <c r="H12068" s="9" t="s">
        <v>161</v>
      </c>
      <c r="I12068" s="9" t="s">
        <v>389</v>
      </c>
      <c r="J12068" s="9" t="s">
        <v>1177</v>
      </c>
      <c r="K12068" s="9" t="s">
        <v>215</v>
      </c>
      <c r="L12068" s="9" t="s">
        <v>226</v>
      </c>
      <c r="M12068" s="9" t="s">
        <v>2520</v>
      </c>
      <c r="N12068" s="9" t="s">
        <v>196</v>
      </c>
      <c r="O12068" s="9" t="s">
        <v>116</v>
      </c>
      <c r="P12068" s="9" t="s">
        <v>234</v>
      </c>
      <c r="Q12068" s="9" t="s">
        <v>219</v>
      </c>
      <c r="R12068" s="9">
        <v>0</v>
      </c>
      <c r="S12068" s="9">
        <v>6</v>
      </c>
      <c r="U12068" s="9" t="s">
        <v>221</v>
      </c>
      <c r="W12068" s="9">
        <v>4</v>
      </c>
      <c r="X12068" s="9">
        <f>INDEX(SLA_Policy!$D$2:$D$5,MATCH(F12068,SLA_Policy!$A$2:$A$5,0))</f>
        <v>120</v>
      </c>
      <c r="Y12068" s="9" t="str">
        <f>IF(E12068="Cancelled","Excluded",IF(D12068="",IF((SLA_Policy!$B$8-B12068)*24&gt;X12068,"Open - Breached","Open - On Track"),IF((D12068-B12068)*24&lt;=X12068,"Met","Breached")))</f>
        <v>Met</v>
      </c>
    </row>
    <row r="12069" spans="1:25" x14ac:dyDescent="0.25">
      <c r="A12069" s="9" t="s">
        <v>16851</v>
      </c>
      <c r="B12069" s="23">
        <v>46266.390277777798</v>
      </c>
      <c r="C12069" s="23">
        <v>46266.390972222202</v>
      </c>
      <c r="D12069" s="23">
        <v>46268.349305555603</v>
      </c>
      <c r="E12069" s="9" t="s">
        <v>212</v>
      </c>
      <c r="F12069" s="9" t="s">
        <v>189</v>
      </c>
      <c r="G12069" s="9" t="s">
        <v>236</v>
      </c>
      <c r="H12069" s="9" t="s">
        <v>163</v>
      </c>
      <c r="I12069" s="9" t="s">
        <v>327</v>
      </c>
      <c r="J12069" s="9" t="s">
        <v>4307</v>
      </c>
      <c r="K12069" s="9" t="s">
        <v>239</v>
      </c>
      <c r="L12069" s="9" t="s">
        <v>226</v>
      </c>
      <c r="M12069" s="9" t="s">
        <v>973</v>
      </c>
      <c r="N12069" s="9" t="s">
        <v>200</v>
      </c>
      <c r="O12069" s="9" t="s">
        <v>176</v>
      </c>
      <c r="P12069" s="9" t="s">
        <v>253</v>
      </c>
      <c r="Q12069" s="9" t="s">
        <v>219</v>
      </c>
      <c r="R12069" s="9">
        <v>0</v>
      </c>
      <c r="S12069" s="9">
        <v>38</v>
      </c>
      <c r="U12069" s="9" t="s">
        <v>242</v>
      </c>
      <c r="W12069" s="9">
        <v>5</v>
      </c>
      <c r="X12069" s="9">
        <f>INDEX(SLA_Policy!$D$2:$D$5,MATCH(F12069,SLA_Policy!$A$2:$A$5,0))</f>
        <v>120</v>
      </c>
      <c r="Y12069" s="9" t="str">
        <f>IF(E12069="Cancelled","Excluded",IF(D12069="",IF((SLA_Policy!$B$8-B12069)*24&gt;X12069,"Open - Breached","Open - On Track"),IF((D12069-B12069)*24&lt;=X12069,"Met","Breached")))</f>
        <v>Met</v>
      </c>
    </row>
    <row r="12070" spans="1:25" x14ac:dyDescent="0.25">
      <c r="A12070" s="9" t="s">
        <v>16852</v>
      </c>
      <c r="B12070" s="23">
        <v>46266.395138888904</v>
      </c>
      <c r="C12070" s="23">
        <v>46266.413888888899</v>
      </c>
      <c r="D12070" s="23">
        <v>46266.625</v>
      </c>
      <c r="E12070" s="9" t="s">
        <v>212</v>
      </c>
      <c r="F12070" s="9" t="s">
        <v>188</v>
      </c>
      <c r="G12070" s="9" t="s">
        <v>236</v>
      </c>
      <c r="H12070" s="9" t="s">
        <v>164</v>
      </c>
      <c r="I12070" s="9" t="s">
        <v>421</v>
      </c>
      <c r="J12070" s="9" t="s">
        <v>1733</v>
      </c>
      <c r="K12070" s="9" t="s">
        <v>215</v>
      </c>
      <c r="L12070" s="9" t="s">
        <v>311</v>
      </c>
      <c r="M12070" s="9" t="s">
        <v>1635</v>
      </c>
      <c r="N12070" s="9" t="s">
        <v>196</v>
      </c>
      <c r="O12070" s="9" t="s">
        <v>116</v>
      </c>
      <c r="P12070" s="9" t="s">
        <v>551</v>
      </c>
      <c r="Q12070" s="9" t="s">
        <v>219</v>
      </c>
      <c r="R12070" s="9">
        <v>0</v>
      </c>
      <c r="S12070" s="9">
        <v>46</v>
      </c>
      <c r="T12070" s="9" t="s">
        <v>464</v>
      </c>
      <c r="U12070" s="9" t="s">
        <v>242</v>
      </c>
      <c r="X12070" s="9">
        <f>INDEX(SLA_Policy!$D$2:$D$5,MATCH(F12070,SLA_Policy!$A$2:$A$5,0))</f>
        <v>72</v>
      </c>
      <c r="Y12070" s="9" t="str">
        <f>IF(E12070="Cancelled","Excluded",IF(D12070="",IF((SLA_Policy!$B$8-B12070)*24&gt;X12070,"Open - Breached","Open - On Track"),IF((D12070-B12070)*24&lt;=X12070,"Met","Breached")))</f>
        <v>Met</v>
      </c>
    </row>
    <row r="12071" spans="1:25" x14ac:dyDescent="0.25">
      <c r="A12071" s="9" t="s">
        <v>16853</v>
      </c>
      <c r="B12071" s="23">
        <v>46266.396527777797</v>
      </c>
      <c r="C12071" s="23">
        <v>46266.431944444397</v>
      </c>
      <c r="D12071" s="23">
        <v>46267.372916666704</v>
      </c>
      <c r="E12071" s="9" t="s">
        <v>212</v>
      </c>
      <c r="F12071" s="9" t="s">
        <v>189</v>
      </c>
      <c r="G12071" s="9" t="s">
        <v>213</v>
      </c>
      <c r="H12071" s="9" t="s">
        <v>166</v>
      </c>
      <c r="I12071" s="9" t="s">
        <v>286</v>
      </c>
      <c r="J12071" s="9" t="s">
        <v>11705</v>
      </c>
      <c r="K12071" s="9" t="s">
        <v>303</v>
      </c>
      <c r="L12071" s="9" t="s">
        <v>104</v>
      </c>
      <c r="M12071" s="9" t="s">
        <v>573</v>
      </c>
      <c r="N12071" s="9" t="s">
        <v>196</v>
      </c>
      <c r="O12071" s="9" t="s">
        <v>181</v>
      </c>
      <c r="P12071" s="9" t="s">
        <v>289</v>
      </c>
      <c r="Q12071" s="9" t="s">
        <v>219</v>
      </c>
      <c r="R12071" s="9">
        <v>0</v>
      </c>
      <c r="S12071" s="9">
        <v>18</v>
      </c>
      <c r="U12071" s="9" t="s">
        <v>290</v>
      </c>
      <c r="W12071" s="9">
        <v>3</v>
      </c>
      <c r="X12071" s="9">
        <f>INDEX(SLA_Policy!$D$2:$D$5,MATCH(F12071,SLA_Policy!$A$2:$A$5,0))</f>
        <v>120</v>
      </c>
      <c r="Y12071" s="9" t="str">
        <f>IF(E12071="Cancelled","Excluded",IF(D12071="",IF((SLA_Policy!$B$8-B12071)*24&gt;X12071,"Open - Breached","Open - On Track"),IF((D12071-B12071)*24&lt;=X12071,"Met","Breached")))</f>
        <v>Met</v>
      </c>
    </row>
    <row r="12072" spans="1:25" x14ac:dyDescent="0.25">
      <c r="A12072" s="9" t="s">
        <v>16854</v>
      </c>
      <c r="B12072" s="23">
        <v>46266.402083333298</v>
      </c>
      <c r="C12072" s="23">
        <v>46266.466666666704</v>
      </c>
      <c r="D12072" s="23">
        <v>46266.712500000001</v>
      </c>
      <c r="E12072" s="9" t="s">
        <v>212</v>
      </c>
      <c r="F12072" s="9" t="s">
        <v>188</v>
      </c>
      <c r="G12072" s="9" t="s">
        <v>213</v>
      </c>
      <c r="H12072" s="9" t="s">
        <v>167</v>
      </c>
      <c r="I12072" s="9" t="s">
        <v>349</v>
      </c>
      <c r="J12072" s="9" t="s">
        <v>8384</v>
      </c>
      <c r="K12072" s="9" t="s">
        <v>246</v>
      </c>
      <c r="L12072" s="9" t="s">
        <v>311</v>
      </c>
      <c r="M12072" s="9" t="s">
        <v>1234</v>
      </c>
      <c r="N12072" s="9" t="s">
        <v>196</v>
      </c>
      <c r="O12072" s="9" t="s">
        <v>116</v>
      </c>
      <c r="P12072" s="9" t="s">
        <v>551</v>
      </c>
      <c r="Q12072" s="9" t="s">
        <v>219</v>
      </c>
      <c r="R12072" s="9">
        <v>0</v>
      </c>
      <c r="S12072" s="9">
        <v>20</v>
      </c>
      <c r="U12072" s="9" t="s">
        <v>290</v>
      </c>
      <c r="W12072" s="9">
        <v>5</v>
      </c>
      <c r="X12072" s="9">
        <f>INDEX(SLA_Policy!$D$2:$D$5,MATCH(F12072,SLA_Policy!$A$2:$A$5,0))</f>
        <v>72</v>
      </c>
      <c r="Y12072" s="9" t="str">
        <f>IF(E12072="Cancelled","Excluded",IF(D12072="",IF((SLA_Policy!$B$8-B12072)*24&gt;X12072,"Open - Breached","Open - On Track"),IF((D12072-B12072)*24&lt;=X12072,"Met","Breached")))</f>
        <v>Met</v>
      </c>
    </row>
    <row r="12073" spans="1:25" x14ac:dyDescent="0.25">
      <c r="A12073" s="9" t="s">
        <v>16855</v>
      </c>
      <c r="B12073" s="23">
        <v>46266.405555555597</v>
      </c>
      <c r="C12073" s="23">
        <v>46266.411805555603</v>
      </c>
      <c r="D12073" s="23">
        <v>46266.427777777797</v>
      </c>
      <c r="E12073" s="9" t="s">
        <v>212</v>
      </c>
      <c r="F12073" s="9" t="s">
        <v>188</v>
      </c>
      <c r="G12073" s="9" t="s">
        <v>213</v>
      </c>
      <c r="H12073" s="9" t="s">
        <v>161</v>
      </c>
      <c r="I12073" s="9" t="s">
        <v>454</v>
      </c>
      <c r="J12073" s="9" t="s">
        <v>1549</v>
      </c>
      <c r="K12073" s="9" t="s">
        <v>215</v>
      </c>
      <c r="L12073" s="9" t="s">
        <v>104</v>
      </c>
      <c r="M12073" s="9" t="s">
        <v>2208</v>
      </c>
      <c r="N12073" s="9" t="s">
        <v>198</v>
      </c>
      <c r="O12073" s="9" t="s">
        <v>116</v>
      </c>
      <c r="P12073" s="9" t="s">
        <v>551</v>
      </c>
      <c r="Q12073" s="9" t="s">
        <v>219</v>
      </c>
      <c r="R12073" s="9">
        <v>0</v>
      </c>
      <c r="S12073" s="9">
        <v>6</v>
      </c>
      <c r="U12073" s="9" t="s">
        <v>290</v>
      </c>
      <c r="W12073" s="9">
        <v>5</v>
      </c>
      <c r="X12073" s="9">
        <f>INDEX(SLA_Policy!$D$2:$D$5,MATCH(F12073,SLA_Policy!$A$2:$A$5,0))</f>
        <v>72</v>
      </c>
      <c r="Y12073" s="9" t="str">
        <f>IF(E12073="Cancelled","Excluded",IF(D12073="",IF((SLA_Policy!$B$8-B12073)*24&gt;X12073,"Open - Breached","Open - On Track"),IF((D12073-B12073)*24&lt;=X12073,"Met","Breached")))</f>
        <v>Met</v>
      </c>
    </row>
    <row r="12074" spans="1:25" x14ac:dyDescent="0.25">
      <c r="A12074" s="9" t="s">
        <v>16856</v>
      </c>
      <c r="B12074" s="23">
        <v>46266.408333333296</v>
      </c>
      <c r="C12074" s="23">
        <v>46266.412499999999</v>
      </c>
      <c r="D12074" s="23">
        <v>46267.334027777797</v>
      </c>
      <c r="E12074" s="9" t="s">
        <v>212</v>
      </c>
      <c r="F12074" s="9" t="s">
        <v>188</v>
      </c>
      <c r="G12074" s="9" t="s">
        <v>213</v>
      </c>
      <c r="H12074" s="9" t="s">
        <v>163</v>
      </c>
      <c r="I12074" s="9" t="s">
        <v>250</v>
      </c>
      <c r="J12074" s="9" t="s">
        <v>831</v>
      </c>
      <c r="K12074" s="9" t="s">
        <v>303</v>
      </c>
      <c r="L12074" s="9" t="s">
        <v>104</v>
      </c>
      <c r="M12074" s="9" t="s">
        <v>10566</v>
      </c>
      <c r="N12074" s="9" t="s">
        <v>198</v>
      </c>
      <c r="O12074" s="9" t="s">
        <v>176</v>
      </c>
      <c r="P12074" s="9" t="s">
        <v>570</v>
      </c>
      <c r="Q12074" s="9" t="s">
        <v>219</v>
      </c>
      <c r="R12074" s="9">
        <v>0</v>
      </c>
      <c r="S12074" s="9">
        <v>67</v>
      </c>
      <c r="T12074" s="9" t="s">
        <v>220</v>
      </c>
      <c r="U12074" s="9" t="s">
        <v>230</v>
      </c>
      <c r="W12074" s="9">
        <v>5</v>
      </c>
      <c r="X12074" s="9">
        <f>INDEX(SLA_Policy!$D$2:$D$5,MATCH(F12074,SLA_Policy!$A$2:$A$5,0))</f>
        <v>72</v>
      </c>
      <c r="Y12074" s="9" t="str">
        <f>IF(E12074="Cancelled","Excluded",IF(D12074="",IF((SLA_Policy!$B$8-B12074)*24&gt;X12074,"Open - Breached","Open - On Track"),IF((D12074-B12074)*24&lt;=X12074,"Met","Breached")))</f>
        <v>Met</v>
      </c>
    </row>
    <row r="12075" spans="1:25" x14ac:dyDescent="0.25">
      <c r="A12075" s="9" t="s">
        <v>16857</v>
      </c>
      <c r="B12075" s="23">
        <v>46266.444444444503</v>
      </c>
      <c r="C12075" s="23">
        <v>46266.563888888901</v>
      </c>
      <c r="D12075" s="23">
        <v>46267.322916666701</v>
      </c>
      <c r="E12075" s="9" t="s">
        <v>212</v>
      </c>
      <c r="F12075" s="9" t="s">
        <v>189</v>
      </c>
      <c r="G12075" s="9" t="s">
        <v>213</v>
      </c>
      <c r="H12075" s="9" t="s">
        <v>88</v>
      </c>
      <c r="I12075" s="9" t="s">
        <v>268</v>
      </c>
      <c r="J12075" s="9" t="s">
        <v>732</v>
      </c>
      <c r="K12075" s="9" t="s">
        <v>246</v>
      </c>
      <c r="L12075" s="9" t="s">
        <v>216</v>
      </c>
      <c r="M12075" s="9" t="s">
        <v>1895</v>
      </c>
      <c r="N12075" s="9" t="s">
        <v>197</v>
      </c>
      <c r="O12075" s="9" t="s">
        <v>176</v>
      </c>
      <c r="P12075" s="9" t="s">
        <v>419</v>
      </c>
      <c r="Q12075" s="9" t="s">
        <v>219</v>
      </c>
      <c r="R12075" s="9">
        <v>0</v>
      </c>
      <c r="S12075" s="9">
        <v>21</v>
      </c>
      <c r="T12075" s="9" t="s">
        <v>220</v>
      </c>
      <c r="U12075" s="9" t="s">
        <v>221</v>
      </c>
      <c r="X12075" s="9">
        <f>INDEX(SLA_Policy!$D$2:$D$5,MATCH(F12075,SLA_Policy!$A$2:$A$5,0))</f>
        <v>120</v>
      </c>
      <c r="Y12075" s="9" t="str">
        <f>IF(E12075="Cancelled","Excluded",IF(D12075="",IF((SLA_Policy!$B$8-B12075)*24&gt;X12075,"Open - Breached","Open - On Track"),IF((D12075-B12075)*24&lt;=X12075,"Met","Breached")))</f>
        <v>Met</v>
      </c>
    </row>
    <row r="12076" spans="1:25" x14ac:dyDescent="0.25">
      <c r="A12076" s="9" t="s">
        <v>16858</v>
      </c>
      <c r="B12076" s="23">
        <v>46266.445833333302</v>
      </c>
      <c r="C12076" s="23">
        <v>46266.454861111102</v>
      </c>
      <c r="D12076" s="23">
        <v>46266.509722222203</v>
      </c>
      <c r="E12076" s="9" t="s">
        <v>212</v>
      </c>
      <c r="F12076" s="9" t="s">
        <v>188</v>
      </c>
      <c r="G12076" s="9" t="s">
        <v>213</v>
      </c>
      <c r="H12076" s="9" t="s">
        <v>161</v>
      </c>
      <c r="I12076" s="9" t="s">
        <v>389</v>
      </c>
      <c r="J12076" s="9" t="s">
        <v>1306</v>
      </c>
      <c r="K12076" s="9" t="s">
        <v>246</v>
      </c>
      <c r="L12076" s="9" t="s">
        <v>351</v>
      </c>
      <c r="M12076" s="9" t="s">
        <v>436</v>
      </c>
      <c r="N12076" s="9" t="s">
        <v>199</v>
      </c>
      <c r="O12076" s="9" t="s">
        <v>116</v>
      </c>
      <c r="P12076" s="9" t="s">
        <v>525</v>
      </c>
      <c r="Q12076" s="9" t="s">
        <v>219</v>
      </c>
      <c r="R12076" s="9">
        <v>0</v>
      </c>
      <c r="S12076" s="9">
        <v>5</v>
      </c>
      <c r="U12076" s="9" t="s">
        <v>290</v>
      </c>
      <c r="W12076" s="9">
        <v>5</v>
      </c>
      <c r="X12076" s="9">
        <f>INDEX(SLA_Policy!$D$2:$D$5,MATCH(F12076,SLA_Policy!$A$2:$A$5,0))</f>
        <v>72</v>
      </c>
      <c r="Y12076" s="9" t="str">
        <f>IF(E12076="Cancelled","Excluded",IF(D12076="",IF((SLA_Policy!$B$8-B12076)*24&gt;X12076,"Open - Breached","Open - On Track"),IF((D12076-B12076)*24&lt;=X12076,"Met","Breached")))</f>
        <v>Met</v>
      </c>
    </row>
    <row r="12077" spans="1:25" x14ac:dyDescent="0.25">
      <c r="A12077" s="9" t="s">
        <v>16859</v>
      </c>
      <c r="B12077" s="23">
        <v>46266.45</v>
      </c>
      <c r="C12077" s="23">
        <v>46266.534722222197</v>
      </c>
      <c r="D12077" s="23">
        <v>46266.538194444503</v>
      </c>
      <c r="E12077" s="9" t="s">
        <v>212</v>
      </c>
      <c r="F12077" s="9" t="s">
        <v>188</v>
      </c>
      <c r="G12077" s="9" t="s">
        <v>213</v>
      </c>
      <c r="H12077" s="9" t="s">
        <v>161</v>
      </c>
      <c r="I12077" s="9" t="s">
        <v>389</v>
      </c>
      <c r="J12077" s="9" t="s">
        <v>786</v>
      </c>
      <c r="K12077" s="9" t="s">
        <v>246</v>
      </c>
      <c r="L12077" s="9" t="s">
        <v>293</v>
      </c>
      <c r="M12077" s="9" t="s">
        <v>3063</v>
      </c>
      <c r="N12077" s="9" t="s">
        <v>197</v>
      </c>
      <c r="O12077" s="9" t="s">
        <v>116</v>
      </c>
      <c r="P12077" s="9" t="s">
        <v>551</v>
      </c>
      <c r="Q12077" s="9" t="s">
        <v>219</v>
      </c>
      <c r="R12077" s="9">
        <v>0</v>
      </c>
      <c r="S12077" s="9">
        <v>8</v>
      </c>
      <c r="U12077" s="9" t="s">
        <v>290</v>
      </c>
      <c r="W12077" s="9">
        <v>5</v>
      </c>
      <c r="X12077" s="9">
        <f>INDEX(SLA_Policy!$D$2:$D$5,MATCH(F12077,SLA_Policy!$A$2:$A$5,0))</f>
        <v>72</v>
      </c>
      <c r="Y12077" s="9" t="str">
        <f>IF(E12077="Cancelled","Excluded",IF(D12077="",IF((SLA_Policy!$B$8-B12077)*24&gt;X12077,"Open - Breached","Open - On Track"),IF((D12077-B12077)*24&lt;=X12077,"Met","Breached")))</f>
        <v>Met</v>
      </c>
    </row>
    <row r="12078" spans="1:25" x14ac:dyDescent="0.25">
      <c r="A12078" s="9" t="s">
        <v>16860</v>
      </c>
      <c r="B12078" s="23">
        <v>46266.451388888898</v>
      </c>
      <c r="C12078" s="23">
        <v>46266.465972222199</v>
      </c>
      <c r="D12078" s="23">
        <v>46266.590277777803</v>
      </c>
      <c r="E12078" s="9" t="s">
        <v>212</v>
      </c>
      <c r="F12078" s="9" t="s">
        <v>187</v>
      </c>
      <c r="G12078" s="9" t="s">
        <v>213</v>
      </c>
      <c r="H12078" s="9" t="s">
        <v>167</v>
      </c>
      <c r="I12078" s="9" t="s">
        <v>362</v>
      </c>
      <c r="J12078" s="9" t="s">
        <v>4096</v>
      </c>
      <c r="K12078" s="9" t="s">
        <v>246</v>
      </c>
      <c r="L12078" s="9" t="s">
        <v>371</v>
      </c>
      <c r="M12078" s="9" t="s">
        <v>993</v>
      </c>
      <c r="N12078" s="9" t="s">
        <v>196</v>
      </c>
      <c r="O12078" s="9" t="s">
        <v>176</v>
      </c>
      <c r="P12078" s="9" t="s">
        <v>419</v>
      </c>
      <c r="Q12078" s="9" t="s">
        <v>273</v>
      </c>
      <c r="R12078" s="9">
        <v>0</v>
      </c>
      <c r="S12078" s="9">
        <v>40</v>
      </c>
      <c r="T12078" s="9" t="s">
        <v>220</v>
      </c>
      <c r="U12078" s="9" t="s">
        <v>290</v>
      </c>
      <c r="W12078" s="9">
        <v>5</v>
      </c>
      <c r="X12078" s="9">
        <f>INDEX(SLA_Policy!$D$2:$D$5,MATCH(F12078,SLA_Policy!$A$2:$A$5,0))</f>
        <v>8</v>
      </c>
      <c r="Y12078" s="9" t="str">
        <f>IF(E12078="Cancelled","Excluded",IF(D12078="",IF((SLA_Policy!$B$8-B12078)*24&gt;X12078,"Open - Breached","Open - On Track"),IF((D12078-B12078)*24&lt;=X12078,"Met","Breached")))</f>
        <v>Met</v>
      </c>
    </row>
    <row r="12079" spans="1:25" x14ac:dyDescent="0.25">
      <c r="A12079" s="9" t="s">
        <v>16861</v>
      </c>
      <c r="B12079" s="23">
        <v>46266.452083333301</v>
      </c>
      <c r="C12079" s="23">
        <v>46266.537499999999</v>
      </c>
      <c r="D12079" s="23">
        <v>46268.324999999997</v>
      </c>
      <c r="E12079" s="9" t="s">
        <v>212</v>
      </c>
      <c r="F12079" s="9" t="s">
        <v>189</v>
      </c>
      <c r="G12079" s="9" t="s">
        <v>213</v>
      </c>
      <c r="H12079" s="9" t="s">
        <v>167</v>
      </c>
      <c r="I12079" s="9" t="s">
        <v>362</v>
      </c>
      <c r="J12079" s="9" t="s">
        <v>16862</v>
      </c>
      <c r="K12079" s="9" t="s">
        <v>239</v>
      </c>
      <c r="L12079" s="9" t="s">
        <v>104</v>
      </c>
      <c r="M12079" s="9" t="s">
        <v>1589</v>
      </c>
      <c r="N12079" s="9" t="s">
        <v>197</v>
      </c>
      <c r="O12079" s="9" t="s">
        <v>176</v>
      </c>
      <c r="P12079" s="9" t="s">
        <v>253</v>
      </c>
      <c r="Q12079" s="9" t="s">
        <v>219</v>
      </c>
      <c r="R12079" s="9">
        <v>0</v>
      </c>
      <c r="S12079" s="9">
        <v>37</v>
      </c>
      <c r="U12079" s="9" t="s">
        <v>376</v>
      </c>
      <c r="X12079" s="9">
        <f>INDEX(SLA_Policy!$D$2:$D$5,MATCH(F12079,SLA_Policy!$A$2:$A$5,0))</f>
        <v>120</v>
      </c>
      <c r="Y12079" s="9" t="str">
        <f>IF(E12079="Cancelled","Excluded",IF(D12079="",IF((SLA_Policy!$B$8-B12079)*24&gt;X12079,"Open - Breached","Open - On Track"),IF((D12079-B12079)*24&lt;=X12079,"Met","Breached")))</f>
        <v>Met</v>
      </c>
    </row>
    <row r="12080" spans="1:25" x14ac:dyDescent="0.25">
      <c r="A12080" s="9" t="s">
        <v>16863</v>
      </c>
      <c r="B12080" s="23">
        <v>46266.456250000003</v>
      </c>
      <c r="C12080" s="23">
        <v>46266.461111111101</v>
      </c>
      <c r="D12080" s="23">
        <v>46267.324999999997</v>
      </c>
      <c r="E12080" s="9" t="s">
        <v>212</v>
      </c>
      <c r="F12080" s="9" t="s">
        <v>188</v>
      </c>
      <c r="G12080" s="9" t="s">
        <v>213</v>
      </c>
      <c r="H12080" s="9" t="s">
        <v>162</v>
      </c>
      <c r="I12080" s="9" t="s">
        <v>345</v>
      </c>
      <c r="J12080" s="9" t="s">
        <v>16864</v>
      </c>
      <c r="K12080" s="9" t="s">
        <v>215</v>
      </c>
      <c r="L12080" s="9" t="s">
        <v>311</v>
      </c>
      <c r="M12080" s="9" t="s">
        <v>5870</v>
      </c>
      <c r="N12080" s="9" t="s">
        <v>198</v>
      </c>
      <c r="O12080" s="9" t="s">
        <v>179</v>
      </c>
      <c r="P12080" s="9" t="s">
        <v>264</v>
      </c>
      <c r="Q12080" s="9" t="s">
        <v>219</v>
      </c>
      <c r="R12080" s="9">
        <v>0</v>
      </c>
      <c r="S12080" s="9">
        <v>9</v>
      </c>
      <c r="U12080" s="9" t="s">
        <v>248</v>
      </c>
      <c r="W12080" s="9">
        <v>4</v>
      </c>
      <c r="X12080" s="9">
        <f>INDEX(SLA_Policy!$D$2:$D$5,MATCH(F12080,SLA_Policy!$A$2:$A$5,0))</f>
        <v>72</v>
      </c>
      <c r="Y12080" s="9" t="str">
        <f>IF(E12080="Cancelled","Excluded",IF(D12080="",IF((SLA_Policy!$B$8-B12080)*24&gt;X12080,"Open - Breached","Open - On Track"),IF((D12080-B12080)*24&lt;=X12080,"Met","Breached")))</f>
        <v>Met</v>
      </c>
    </row>
    <row r="12081" spans="1:25" x14ac:dyDescent="0.25">
      <c r="A12081" s="9" t="s">
        <v>16865</v>
      </c>
      <c r="B12081" s="23">
        <v>46266.470138888901</v>
      </c>
      <c r="C12081" s="23">
        <v>46266.485416666699</v>
      </c>
      <c r="D12081" s="23">
        <v>46267.320138888899</v>
      </c>
      <c r="E12081" s="9" t="s">
        <v>212</v>
      </c>
      <c r="F12081" s="9" t="s">
        <v>188</v>
      </c>
      <c r="G12081" s="9" t="s">
        <v>236</v>
      </c>
      <c r="H12081" s="9" t="s">
        <v>161</v>
      </c>
      <c r="I12081" s="9" t="s">
        <v>237</v>
      </c>
      <c r="J12081" s="9" t="s">
        <v>332</v>
      </c>
      <c r="K12081" s="9" t="s">
        <v>303</v>
      </c>
      <c r="L12081" s="9" t="s">
        <v>311</v>
      </c>
      <c r="M12081" s="9" t="s">
        <v>4425</v>
      </c>
      <c r="N12081" s="9" t="s">
        <v>196</v>
      </c>
      <c r="O12081" s="9" t="s">
        <v>177</v>
      </c>
      <c r="P12081" s="9" t="s">
        <v>300</v>
      </c>
      <c r="Q12081" s="9" t="s">
        <v>219</v>
      </c>
      <c r="R12081" s="9">
        <v>0</v>
      </c>
      <c r="S12081" s="9">
        <v>7</v>
      </c>
      <c r="U12081" s="9" t="s">
        <v>242</v>
      </c>
      <c r="W12081" s="9">
        <v>5</v>
      </c>
      <c r="X12081" s="9">
        <f>INDEX(SLA_Policy!$D$2:$D$5,MATCH(F12081,SLA_Policy!$A$2:$A$5,0))</f>
        <v>72</v>
      </c>
      <c r="Y12081" s="9" t="str">
        <f>IF(E12081="Cancelled","Excluded",IF(D12081="",IF((SLA_Policy!$B$8-B12081)*24&gt;X12081,"Open - Breached","Open - On Track"),IF((D12081-B12081)*24&lt;=X12081,"Met","Breached")))</f>
        <v>Met</v>
      </c>
    </row>
    <row r="12082" spans="1:25" x14ac:dyDescent="0.25">
      <c r="A12082" s="9" t="s">
        <v>16866</v>
      </c>
      <c r="B12082" s="23">
        <v>46266.470833333296</v>
      </c>
      <c r="C12082" s="23">
        <v>46266.504861111098</v>
      </c>
      <c r="D12082" s="23">
        <v>46267.348611111098</v>
      </c>
      <c r="E12082" s="9" t="s">
        <v>212</v>
      </c>
      <c r="F12082" s="9" t="s">
        <v>188</v>
      </c>
      <c r="G12082" s="9" t="s">
        <v>213</v>
      </c>
      <c r="H12082" s="9" t="s">
        <v>88</v>
      </c>
      <c r="I12082" s="9" t="s">
        <v>486</v>
      </c>
      <c r="J12082" s="9" t="s">
        <v>16867</v>
      </c>
      <c r="K12082" s="9" t="s">
        <v>246</v>
      </c>
      <c r="L12082" s="9" t="s">
        <v>226</v>
      </c>
      <c r="M12082" s="9" t="s">
        <v>3294</v>
      </c>
      <c r="N12082" s="9" t="s">
        <v>196</v>
      </c>
      <c r="O12082" s="9" t="s">
        <v>178</v>
      </c>
      <c r="P12082" s="9" t="s">
        <v>360</v>
      </c>
      <c r="Q12082" s="9" t="s">
        <v>219</v>
      </c>
      <c r="R12082" s="9">
        <v>0</v>
      </c>
      <c r="S12082" s="9">
        <v>79</v>
      </c>
      <c r="U12082" s="9" t="s">
        <v>290</v>
      </c>
      <c r="W12082" s="9">
        <v>5</v>
      </c>
      <c r="X12082" s="9">
        <f>INDEX(SLA_Policy!$D$2:$D$5,MATCH(F12082,SLA_Policy!$A$2:$A$5,0))</f>
        <v>72</v>
      </c>
      <c r="Y12082" s="9" t="str">
        <f>IF(E12082="Cancelled","Excluded",IF(D12082="",IF((SLA_Policy!$B$8-B12082)*24&gt;X12082,"Open - Breached","Open - On Track"),IF((D12082-B12082)*24&lt;=X12082,"Met","Breached")))</f>
        <v>Met</v>
      </c>
    </row>
    <row r="12083" spans="1:25" x14ac:dyDescent="0.25">
      <c r="A12083" s="9" t="s">
        <v>16868</v>
      </c>
      <c r="B12083" s="23">
        <v>46266.472916666702</v>
      </c>
      <c r="C12083" s="23">
        <v>46266.594444444498</v>
      </c>
      <c r="D12083" s="23">
        <v>46273.329166666699</v>
      </c>
      <c r="E12083" s="9" t="s">
        <v>212</v>
      </c>
      <c r="F12083" s="9" t="s">
        <v>189</v>
      </c>
      <c r="G12083" s="9" t="s">
        <v>236</v>
      </c>
      <c r="H12083" s="9" t="s">
        <v>163</v>
      </c>
      <c r="I12083" s="9" t="s">
        <v>315</v>
      </c>
      <c r="J12083" s="9" t="s">
        <v>599</v>
      </c>
      <c r="K12083" s="9" t="s">
        <v>215</v>
      </c>
      <c r="L12083" s="9" t="s">
        <v>216</v>
      </c>
      <c r="M12083" s="9" t="s">
        <v>5698</v>
      </c>
      <c r="N12083" s="9" t="s">
        <v>196</v>
      </c>
      <c r="O12083" s="9" t="s">
        <v>180</v>
      </c>
      <c r="P12083" s="9" t="s">
        <v>368</v>
      </c>
      <c r="Q12083" s="9" t="s">
        <v>219</v>
      </c>
      <c r="R12083" s="9">
        <v>0</v>
      </c>
      <c r="S12083" s="9">
        <v>209</v>
      </c>
      <c r="T12083" s="9" t="s">
        <v>229</v>
      </c>
      <c r="U12083" s="9" t="s">
        <v>242</v>
      </c>
      <c r="X12083" s="9">
        <f>INDEX(SLA_Policy!$D$2:$D$5,MATCH(F12083,SLA_Policy!$A$2:$A$5,0))</f>
        <v>120</v>
      </c>
      <c r="Y12083" s="9" t="str">
        <f>IF(E12083="Cancelled","Excluded",IF(D12083="",IF((SLA_Policy!$B$8-B12083)*24&gt;X12083,"Open - Breached","Open - On Track"),IF((D12083-B12083)*24&lt;=X12083,"Met","Breached")))</f>
        <v>Breached</v>
      </c>
    </row>
    <row r="12084" spans="1:25" x14ac:dyDescent="0.25">
      <c r="A12084" s="9" t="s">
        <v>16869</v>
      </c>
      <c r="B12084" s="23">
        <v>46266.474999999999</v>
      </c>
      <c r="C12084" s="23">
        <v>46266.528472222199</v>
      </c>
      <c r="D12084" s="23">
        <v>46267.387499999997</v>
      </c>
      <c r="E12084" s="9" t="s">
        <v>212</v>
      </c>
      <c r="F12084" s="9" t="s">
        <v>188</v>
      </c>
      <c r="G12084" s="9" t="s">
        <v>236</v>
      </c>
      <c r="H12084" s="9" t="s">
        <v>167</v>
      </c>
      <c r="I12084" s="9" t="s">
        <v>255</v>
      </c>
      <c r="J12084" s="9" t="s">
        <v>3335</v>
      </c>
      <c r="K12084" s="9" t="s">
        <v>262</v>
      </c>
      <c r="L12084" s="9" t="s">
        <v>226</v>
      </c>
      <c r="M12084" s="9" t="s">
        <v>1024</v>
      </c>
      <c r="N12084" s="9" t="s">
        <v>196</v>
      </c>
      <c r="O12084" s="9" t="s">
        <v>116</v>
      </c>
      <c r="P12084" s="9" t="s">
        <v>258</v>
      </c>
      <c r="Q12084" s="9" t="s">
        <v>219</v>
      </c>
      <c r="R12084" s="9">
        <v>0</v>
      </c>
      <c r="S12084" s="9">
        <v>17</v>
      </c>
      <c r="U12084" s="9" t="s">
        <v>242</v>
      </c>
      <c r="X12084" s="9">
        <f>INDEX(SLA_Policy!$D$2:$D$5,MATCH(F12084,SLA_Policy!$A$2:$A$5,0))</f>
        <v>72</v>
      </c>
      <c r="Y12084" s="9" t="str">
        <f>IF(E12084="Cancelled","Excluded",IF(D12084="",IF((SLA_Policy!$B$8-B12084)*24&gt;X12084,"Open - Breached","Open - On Track"),IF((D12084-B12084)*24&lt;=X12084,"Met","Breached")))</f>
        <v>Met</v>
      </c>
    </row>
    <row r="12085" spans="1:25" x14ac:dyDescent="0.25">
      <c r="A12085" s="9" t="s">
        <v>16870</v>
      </c>
      <c r="B12085" s="23">
        <v>46266.494444444397</v>
      </c>
      <c r="C12085" s="23">
        <v>46266.497222222199</v>
      </c>
      <c r="D12085" s="23">
        <v>46268.345138888901</v>
      </c>
      <c r="E12085" s="9" t="s">
        <v>212</v>
      </c>
      <c r="F12085" s="9" t="s">
        <v>188</v>
      </c>
      <c r="G12085" s="9" t="s">
        <v>213</v>
      </c>
      <c r="H12085" s="9" t="s">
        <v>166</v>
      </c>
      <c r="I12085" s="9" t="s">
        <v>398</v>
      </c>
      <c r="J12085" s="9" t="s">
        <v>5180</v>
      </c>
      <c r="K12085" s="9" t="s">
        <v>246</v>
      </c>
      <c r="L12085" s="9" t="s">
        <v>282</v>
      </c>
      <c r="M12085" s="9" t="s">
        <v>1917</v>
      </c>
      <c r="N12085" s="9" t="s">
        <v>198</v>
      </c>
      <c r="O12085" s="9" t="s">
        <v>181</v>
      </c>
      <c r="P12085" s="9" t="s">
        <v>668</v>
      </c>
      <c r="Q12085" s="9" t="s">
        <v>219</v>
      </c>
      <c r="R12085" s="9">
        <v>0</v>
      </c>
      <c r="S12085" s="9">
        <v>43</v>
      </c>
      <c r="U12085" s="9" t="s">
        <v>248</v>
      </c>
      <c r="X12085" s="9">
        <f>INDEX(SLA_Policy!$D$2:$D$5,MATCH(F12085,SLA_Policy!$A$2:$A$5,0))</f>
        <v>72</v>
      </c>
      <c r="Y12085" s="9" t="str">
        <f>IF(E12085="Cancelled","Excluded",IF(D12085="",IF((SLA_Policy!$B$8-B12085)*24&gt;X12085,"Open - Breached","Open - On Track"),IF((D12085-B12085)*24&lt;=X12085,"Met","Breached")))</f>
        <v>Met</v>
      </c>
    </row>
    <row r="12086" spans="1:25" x14ac:dyDescent="0.25">
      <c r="A12086" s="9" t="s">
        <v>16871</v>
      </c>
      <c r="B12086" s="23">
        <v>46266.522916666698</v>
      </c>
      <c r="C12086" s="23">
        <v>46266.546527777798</v>
      </c>
      <c r="D12086" s="23">
        <v>46267.405555555597</v>
      </c>
      <c r="E12086" s="9" t="s">
        <v>212</v>
      </c>
      <c r="F12086" s="9" t="s">
        <v>188</v>
      </c>
      <c r="G12086" s="9" t="s">
        <v>213</v>
      </c>
      <c r="H12086" s="9" t="s">
        <v>167</v>
      </c>
      <c r="I12086" s="9" t="s">
        <v>362</v>
      </c>
      <c r="J12086" s="9" t="s">
        <v>16872</v>
      </c>
      <c r="K12086" s="9" t="s">
        <v>246</v>
      </c>
      <c r="L12086" s="9" t="s">
        <v>311</v>
      </c>
      <c r="M12086" s="9" t="s">
        <v>3010</v>
      </c>
      <c r="N12086" s="9" t="s">
        <v>196</v>
      </c>
      <c r="O12086" s="9" t="s">
        <v>176</v>
      </c>
      <c r="P12086" s="9" t="s">
        <v>570</v>
      </c>
      <c r="Q12086" s="9" t="s">
        <v>273</v>
      </c>
      <c r="R12086" s="9">
        <v>0</v>
      </c>
      <c r="S12086" s="9">
        <v>30</v>
      </c>
      <c r="U12086" s="9" t="s">
        <v>290</v>
      </c>
      <c r="W12086" s="9">
        <v>5</v>
      </c>
      <c r="X12086" s="9">
        <f>INDEX(SLA_Policy!$D$2:$D$5,MATCH(F12086,SLA_Policy!$A$2:$A$5,0))</f>
        <v>72</v>
      </c>
      <c r="Y12086" s="9" t="str">
        <f>IF(E12086="Cancelled","Excluded",IF(D12086="",IF((SLA_Policy!$B$8-B12086)*24&gt;X12086,"Open - Breached","Open - On Track"),IF((D12086-B12086)*24&lt;=X12086,"Met","Breached")))</f>
        <v>Met</v>
      </c>
    </row>
    <row r="12087" spans="1:25" x14ac:dyDescent="0.25">
      <c r="A12087" s="9" t="s">
        <v>16873</v>
      </c>
      <c r="B12087" s="23">
        <v>46266.527083333298</v>
      </c>
      <c r="C12087" s="23">
        <v>46266.536111111098</v>
      </c>
      <c r="D12087" s="23">
        <v>46266.615277777797</v>
      </c>
      <c r="E12087" s="9" t="s">
        <v>212</v>
      </c>
      <c r="F12087" s="9" t="s">
        <v>189</v>
      </c>
      <c r="G12087" s="9" t="s">
        <v>213</v>
      </c>
      <c r="H12087" s="9" t="s">
        <v>161</v>
      </c>
      <c r="I12087" s="9" t="s">
        <v>297</v>
      </c>
      <c r="J12087" s="9" t="s">
        <v>2720</v>
      </c>
      <c r="K12087" s="9" t="s">
        <v>246</v>
      </c>
      <c r="L12087" s="9" t="s">
        <v>351</v>
      </c>
      <c r="M12087" s="9" t="s">
        <v>400</v>
      </c>
      <c r="N12087" s="9" t="s">
        <v>200</v>
      </c>
      <c r="O12087" s="9" t="s">
        <v>177</v>
      </c>
      <c r="P12087" s="9" t="s">
        <v>241</v>
      </c>
      <c r="Q12087" s="9" t="s">
        <v>219</v>
      </c>
      <c r="R12087" s="9">
        <v>0</v>
      </c>
      <c r="S12087" s="9">
        <v>10</v>
      </c>
      <c r="U12087" s="9" t="s">
        <v>290</v>
      </c>
      <c r="X12087" s="9">
        <f>INDEX(SLA_Policy!$D$2:$D$5,MATCH(F12087,SLA_Policy!$A$2:$A$5,0))</f>
        <v>120</v>
      </c>
      <c r="Y12087" s="9" t="str">
        <f>IF(E12087="Cancelled","Excluded",IF(D12087="",IF((SLA_Policy!$B$8-B12087)*24&gt;X12087,"Open - Breached","Open - On Track"),IF((D12087-B12087)*24&lt;=X12087,"Met","Breached")))</f>
        <v>Met</v>
      </c>
    </row>
    <row r="12088" spans="1:25" x14ac:dyDescent="0.25">
      <c r="A12088" s="9" t="s">
        <v>16874</v>
      </c>
      <c r="B12088" s="23">
        <v>46266.529861111099</v>
      </c>
      <c r="C12088" s="23">
        <v>46266.545833333301</v>
      </c>
      <c r="D12088" s="23">
        <v>46269.315972222197</v>
      </c>
      <c r="E12088" s="9" t="s">
        <v>212</v>
      </c>
      <c r="F12088" s="9" t="s">
        <v>188</v>
      </c>
      <c r="G12088" s="9" t="s">
        <v>236</v>
      </c>
      <c r="H12088" s="9" t="s">
        <v>163</v>
      </c>
      <c r="I12088" s="9" t="s">
        <v>315</v>
      </c>
      <c r="J12088" s="9" t="s">
        <v>608</v>
      </c>
      <c r="K12088" s="9" t="s">
        <v>246</v>
      </c>
      <c r="L12088" s="9" t="s">
        <v>351</v>
      </c>
      <c r="M12088" s="9" t="s">
        <v>1226</v>
      </c>
      <c r="N12088" s="9" t="s">
        <v>199</v>
      </c>
      <c r="O12088" s="9" t="s">
        <v>180</v>
      </c>
      <c r="P12088" s="9" t="s">
        <v>368</v>
      </c>
      <c r="Q12088" s="9" t="s">
        <v>219</v>
      </c>
      <c r="R12088" s="9">
        <v>0</v>
      </c>
      <c r="S12088" s="9">
        <v>119</v>
      </c>
      <c r="T12088" s="9" t="s">
        <v>229</v>
      </c>
      <c r="U12088" s="9" t="s">
        <v>242</v>
      </c>
      <c r="X12088" s="9">
        <f>INDEX(SLA_Policy!$D$2:$D$5,MATCH(F12088,SLA_Policy!$A$2:$A$5,0))</f>
        <v>72</v>
      </c>
      <c r="Y12088" s="9" t="str">
        <f>IF(E12088="Cancelled","Excluded",IF(D12088="",IF((SLA_Policy!$B$8-B12088)*24&gt;X12088,"Open - Breached","Open - On Track"),IF((D12088-B12088)*24&lt;=X12088,"Met","Breached")))</f>
        <v>Met</v>
      </c>
    </row>
    <row r="12089" spans="1:25" x14ac:dyDescent="0.25">
      <c r="A12089" s="9" t="s">
        <v>16875</v>
      </c>
      <c r="B12089" s="23">
        <v>46266.534027777801</v>
      </c>
      <c r="C12089" s="23">
        <v>46266.536111111098</v>
      </c>
      <c r="D12089" s="23">
        <v>46268.418055555601</v>
      </c>
      <c r="E12089" s="9" t="s">
        <v>212</v>
      </c>
      <c r="F12089" s="9" t="s">
        <v>188</v>
      </c>
      <c r="G12089" s="9" t="s">
        <v>213</v>
      </c>
      <c r="H12089" s="9" t="s">
        <v>88</v>
      </c>
      <c r="I12089" s="9" t="s">
        <v>354</v>
      </c>
      <c r="J12089" s="9" t="s">
        <v>16876</v>
      </c>
      <c r="K12089" s="9" t="s">
        <v>246</v>
      </c>
      <c r="L12089" s="9" t="s">
        <v>282</v>
      </c>
      <c r="M12089" s="9" t="s">
        <v>1818</v>
      </c>
      <c r="N12089" s="9" t="s">
        <v>200</v>
      </c>
      <c r="O12089" s="9" t="s">
        <v>180</v>
      </c>
      <c r="P12089" s="9" t="s">
        <v>368</v>
      </c>
      <c r="Q12089" s="9" t="s">
        <v>273</v>
      </c>
      <c r="R12089" s="9">
        <v>1</v>
      </c>
      <c r="S12089" s="9">
        <v>29</v>
      </c>
      <c r="T12089" s="9" t="s">
        <v>136</v>
      </c>
      <c r="U12089" s="9" t="s">
        <v>290</v>
      </c>
      <c r="W12089" s="9">
        <v>4</v>
      </c>
      <c r="X12089" s="9">
        <f>INDEX(SLA_Policy!$D$2:$D$5,MATCH(F12089,SLA_Policy!$A$2:$A$5,0))</f>
        <v>72</v>
      </c>
      <c r="Y12089" s="9" t="str">
        <f>IF(E12089="Cancelled","Excluded",IF(D12089="",IF((SLA_Policy!$B$8-B12089)*24&gt;X12089,"Open - Breached","Open - On Track"),IF((D12089-B12089)*24&lt;=X12089,"Met","Breached")))</f>
        <v>Met</v>
      </c>
    </row>
    <row r="12090" spans="1:25" x14ac:dyDescent="0.25">
      <c r="A12090" s="9" t="s">
        <v>16877</v>
      </c>
      <c r="B12090" s="23">
        <v>46266.541666666701</v>
      </c>
      <c r="C12090" s="23">
        <v>46266.543749999997</v>
      </c>
      <c r="D12090" s="23">
        <v>46266.634722222203</v>
      </c>
      <c r="E12090" s="9" t="s">
        <v>212</v>
      </c>
      <c r="F12090" s="9" t="s">
        <v>188</v>
      </c>
      <c r="G12090" s="9" t="s">
        <v>213</v>
      </c>
      <c r="H12090" s="9" t="s">
        <v>88</v>
      </c>
      <c r="I12090" s="9" t="s">
        <v>92</v>
      </c>
      <c r="J12090" s="9" t="s">
        <v>842</v>
      </c>
      <c r="K12090" s="9" t="s">
        <v>239</v>
      </c>
      <c r="L12090" s="9" t="s">
        <v>311</v>
      </c>
      <c r="M12090" s="9" t="s">
        <v>13400</v>
      </c>
      <c r="N12090" s="9" t="s">
        <v>198</v>
      </c>
      <c r="O12090" s="9" t="s">
        <v>178</v>
      </c>
      <c r="P12090" s="9" t="s">
        <v>360</v>
      </c>
      <c r="Q12090" s="9" t="s">
        <v>219</v>
      </c>
      <c r="R12090" s="9">
        <v>0</v>
      </c>
      <c r="S12090" s="9">
        <v>14</v>
      </c>
      <c r="T12090" s="9" t="s">
        <v>220</v>
      </c>
      <c r="U12090" s="9" t="s">
        <v>661</v>
      </c>
      <c r="X12090" s="9">
        <f>INDEX(SLA_Policy!$D$2:$D$5,MATCH(F12090,SLA_Policy!$A$2:$A$5,0))</f>
        <v>72</v>
      </c>
      <c r="Y12090" s="9" t="str">
        <f>IF(E12090="Cancelled","Excluded",IF(D12090="",IF((SLA_Policy!$B$8-B12090)*24&gt;X12090,"Open - Breached","Open - On Track"),IF((D12090-B12090)*24&lt;=X12090,"Met","Breached")))</f>
        <v>Met</v>
      </c>
    </row>
    <row r="12091" spans="1:25" x14ac:dyDescent="0.25">
      <c r="A12091" s="9" t="s">
        <v>16878</v>
      </c>
      <c r="B12091" s="23">
        <v>46266.548611111102</v>
      </c>
      <c r="C12091" s="23">
        <v>46266.554861111101</v>
      </c>
      <c r="D12091" s="23">
        <v>46266.570833333302</v>
      </c>
      <c r="E12091" s="9" t="s">
        <v>212</v>
      </c>
      <c r="F12091" s="9" t="s">
        <v>189</v>
      </c>
      <c r="G12091" s="9" t="s">
        <v>213</v>
      </c>
      <c r="H12091" s="9" t="s">
        <v>161</v>
      </c>
      <c r="I12091" s="9" t="s">
        <v>454</v>
      </c>
      <c r="J12091" s="9" t="s">
        <v>3716</v>
      </c>
      <c r="K12091" s="9" t="s">
        <v>246</v>
      </c>
      <c r="L12091" s="9" t="s">
        <v>226</v>
      </c>
      <c r="M12091" s="9" t="s">
        <v>3294</v>
      </c>
      <c r="N12091" s="9" t="s">
        <v>198</v>
      </c>
      <c r="O12091" s="9" t="s">
        <v>116</v>
      </c>
      <c r="P12091" s="9" t="s">
        <v>574</v>
      </c>
      <c r="Q12091" s="9" t="s">
        <v>219</v>
      </c>
      <c r="R12091" s="9">
        <v>0</v>
      </c>
      <c r="S12091" s="9">
        <v>5</v>
      </c>
      <c r="U12091" s="9" t="s">
        <v>290</v>
      </c>
      <c r="X12091" s="9">
        <f>INDEX(SLA_Policy!$D$2:$D$5,MATCH(F12091,SLA_Policy!$A$2:$A$5,0))</f>
        <v>120</v>
      </c>
      <c r="Y12091" s="9" t="str">
        <f>IF(E12091="Cancelled","Excluded",IF(D12091="",IF((SLA_Policy!$B$8-B12091)*24&gt;X12091,"Open - Breached","Open - On Track"),IF((D12091-B12091)*24&lt;=X12091,"Met","Breached")))</f>
        <v>Met</v>
      </c>
    </row>
    <row r="12092" spans="1:25" x14ac:dyDescent="0.25">
      <c r="A12092" s="9" t="s">
        <v>16879</v>
      </c>
      <c r="B12092" s="23">
        <v>46266.5756944444</v>
      </c>
      <c r="C12092" s="23">
        <v>46266.629166666702</v>
      </c>
      <c r="D12092" s="23">
        <v>46268.345833333296</v>
      </c>
      <c r="E12092" s="9" t="s">
        <v>212</v>
      </c>
      <c r="F12092" s="9" t="s">
        <v>189</v>
      </c>
      <c r="G12092" s="9" t="s">
        <v>213</v>
      </c>
      <c r="H12092" s="9" t="s">
        <v>165</v>
      </c>
      <c r="I12092" s="9" t="s">
        <v>469</v>
      </c>
      <c r="J12092" s="9" t="s">
        <v>837</v>
      </c>
      <c r="K12092" s="9" t="s">
        <v>246</v>
      </c>
      <c r="L12092" s="9" t="s">
        <v>216</v>
      </c>
      <c r="M12092" s="9" t="s">
        <v>1071</v>
      </c>
      <c r="N12092" s="9" t="s">
        <v>196</v>
      </c>
      <c r="O12092" s="9" t="s">
        <v>176</v>
      </c>
      <c r="P12092" s="9" t="s">
        <v>330</v>
      </c>
      <c r="Q12092" s="9" t="s">
        <v>273</v>
      </c>
      <c r="R12092" s="9">
        <v>0</v>
      </c>
      <c r="S12092" s="9">
        <v>12</v>
      </c>
      <c r="U12092" s="9" t="s">
        <v>230</v>
      </c>
      <c r="W12092" s="9">
        <v>4</v>
      </c>
      <c r="X12092" s="9">
        <f>INDEX(SLA_Policy!$D$2:$D$5,MATCH(F12092,SLA_Policy!$A$2:$A$5,0))</f>
        <v>120</v>
      </c>
      <c r="Y12092" s="9" t="str">
        <f>IF(E12092="Cancelled","Excluded",IF(D12092="",IF((SLA_Policy!$B$8-B12092)*24&gt;X12092,"Open - Breached","Open - On Track"),IF((D12092-B12092)*24&lt;=X12092,"Met","Breached")))</f>
        <v>Met</v>
      </c>
    </row>
    <row r="12093" spans="1:25" x14ac:dyDescent="0.25">
      <c r="A12093" s="9" t="s">
        <v>16880</v>
      </c>
      <c r="B12093" s="23">
        <v>46266.593055555597</v>
      </c>
      <c r="C12093" s="23">
        <v>46266.6340277778</v>
      </c>
      <c r="D12093" s="23">
        <v>46268.347222222197</v>
      </c>
      <c r="E12093" s="9" t="s">
        <v>212</v>
      </c>
      <c r="F12093" s="9" t="s">
        <v>188</v>
      </c>
      <c r="G12093" s="9" t="s">
        <v>236</v>
      </c>
      <c r="H12093" s="9" t="s">
        <v>164</v>
      </c>
      <c r="I12093" s="9" t="s">
        <v>421</v>
      </c>
      <c r="J12093" s="9" t="s">
        <v>902</v>
      </c>
      <c r="K12093" s="9" t="s">
        <v>246</v>
      </c>
      <c r="L12093" s="9" t="s">
        <v>104</v>
      </c>
      <c r="M12093" s="9" t="s">
        <v>698</v>
      </c>
      <c r="N12093" s="9" t="s">
        <v>196</v>
      </c>
      <c r="O12093" s="9" t="s">
        <v>180</v>
      </c>
      <c r="P12093" s="9" t="s">
        <v>318</v>
      </c>
      <c r="Q12093" s="9" t="s">
        <v>219</v>
      </c>
      <c r="R12093" s="9">
        <v>0</v>
      </c>
      <c r="S12093" s="9">
        <v>15</v>
      </c>
      <c r="T12093" s="9" t="s">
        <v>464</v>
      </c>
      <c r="U12093" s="9" t="s">
        <v>242</v>
      </c>
      <c r="W12093" s="9">
        <v>5</v>
      </c>
      <c r="X12093" s="9">
        <f>INDEX(SLA_Policy!$D$2:$D$5,MATCH(F12093,SLA_Policy!$A$2:$A$5,0))</f>
        <v>72</v>
      </c>
      <c r="Y12093" s="9" t="str">
        <f>IF(E12093="Cancelled","Excluded",IF(D12093="",IF((SLA_Policy!$B$8-B12093)*24&gt;X12093,"Open - Breached","Open - On Track"),IF((D12093-B12093)*24&lt;=X12093,"Met","Breached")))</f>
        <v>Met</v>
      </c>
    </row>
    <row r="12094" spans="1:25" x14ac:dyDescent="0.25">
      <c r="A12094" s="9" t="s">
        <v>16881</v>
      </c>
      <c r="B12094" s="23">
        <v>46266.617361111101</v>
      </c>
      <c r="C12094" s="23">
        <v>46266.6472222222</v>
      </c>
      <c r="D12094" s="23">
        <v>46269.6069444444</v>
      </c>
      <c r="E12094" s="9" t="s">
        <v>212</v>
      </c>
      <c r="F12094" s="9" t="s">
        <v>188</v>
      </c>
      <c r="G12094" s="9" t="s">
        <v>236</v>
      </c>
      <c r="H12094" s="9" t="s">
        <v>167</v>
      </c>
      <c r="I12094" s="9" t="s">
        <v>255</v>
      </c>
      <c r="J12094" s="9" t="s">
        <v>2274</v>
      </c>
      <c r="K12094" s="9" t="s">
        <v>246</v>
      </c>
      <c r="L12094" s="9" t="s">
        <v>216</v>
      </c>
      <c r="M12094" s="9" t="s">
        <v>1809</v>
      </c>
      <c r="N12094" s="9" t="s">
        <v>196</v>
      </c>
      <c r="O12094" s="9" t="s">
        <v>176</v>
      </c>
      <c r="P12094" s="9" t="s">
        <v>228</v>
      </c>
      <c r="Q12094" s="9" t="s">
        <v>219</v>
      </c>
      <c r="R12094" s="9">
        <v>0</v>
      </c>
      <c r="S12094" s="9">
        <v>30</v>
      </c>
      <c r="U12094" s="9" t="s">
        <v>242</v>
      </c>
      <c r="X12094" s="9">
        <f>INDEX(SLA_Policy!$D$2:$D$5,MATCH(F12094,SLA_Policy!$A$2:$A$5,0))</f>
        <v>72</v>
      </c>
      <c r="Y12094" s="9" t="str">
        <f>IF(E12094="Cancelled","Excluded",IF(D12094="",IF((SLA_Policy!$B$8-B12094)*24&gt;X12094,"Open - Breached","Open - On Track"),IF((D12094-B12094)*24&lt;=X12094,"Met","Breached")))</f>
        <v>Met</v>
      </c>
    </row>
    <row r="12095" spans="1:25" x14ac:dyDescent="0.25">
      <c r="A12095" s="9" t="s">
        <v>16882</v>
      </c>
      <c r="B12095" s="23">
        <v>46266.621527777803</v>
      </c>
      <c r="C12095" s="23">
        <v>46266.622916666704</v>
      </c>
      <c r="D12095" s="23">
        <v>46266.729166666701</v>
      </c>
      <c r="E12095" s="9" t="s">
        <v>212</v>
      </c>
      <c r="F12095" s="9" t="s">
        <v>188</v>
      </c>
      <c r="G12095" s="9" t="s">
        <v>213</v>
      </c>
      <c r="H12095" s="9" t="s">
        <v>166</v>
      </c>
      <c r="I12095" s="9" t="s">
        <v>286</v>
      </c>
      <c r="J12095" s="9" t="s">
        <v>447</v>
      </c>
      <c r="K12095" s="9" t="s">
        <v>246</v>
      </c>
      <c r="L12095" s="9" t="s">
        <v>104</v>
      </c>
      <c r="M12095" s="9" t="s">
        <v>2139</v>
      </c>
      <c r="N12095" s="9" t="s">
        <v>198</v>
      </c>
      <c r="O12095" s="9" t="s">
        <v>181</v>
      </c>
      <c r="P12095" s="9" t="s">
        <v>449</v>
      </c>
      <c r="Q12095" s="9" t="s">
        <v>273</v>
      </c>
      <c r="R12095" s="9">
        <v>0</v>
      </c>
      <c r="S12095" s="9">
        <v>14</v>
      </c>
      <c r="U12095" s="9" t="s">
        <v>376</v>
      </c>
      <c r="X12095" s="9">
        <f>INDEX(SLA_Policy!$D$2:$D$5,MATCH(F12095,SLA_Policy!$A$2:$A$5,0))</f>
        <v>72</v>
      </c>
      <c r="Y12095" s="9" t="str">
        <f>IF(E12095="Cancelled","Excluded",IF(D12095="",IF((SLA_Policy!$B$8-B12095)*24&gt;X12095,"Open - Breached","Open - On Track"),IF((D12095-B12095)*24&lt;=X12095,"Met","Breached")))</f>
        <v>Met</v>
      </c>
    </row>
    <row r="12096" spans="1:25" x14ac:dyDescent="0.25">
      <c r="A12096" s="9" t="s">
        <v>16883</v>
      </c>
      <c r="B12096" s="23">
        <v>46266.622222222199</v>
      </c>
      <c r="C12096" s="23">
        <v>46267.355555555601</v>
      </c>
      <c r="D12096" s="23">
        <v>46267.370138888902</v>
      </c>
      <c r="E12096" s="9" t="s">
        <v>212</v>
      </c>
      <c r="F12096" s="9" t="s">
        <v>189</v>
      </c>
      <c r="G12096" s="9" t="s">
        <v>213</v>
      </c>
      <c r="H12096" s="9" t="s">
        <v>162</v>
      </c>
      <c r="I12096" s="9" t="s">
        <v>345</v>
      </c>
      <c r="J12096" s="9" t="s">
        <v>3919</v>
      </c>
      <c r="K12096" s="9" t="s">
        <v>246</v>
      </c>
      <c r="L12096" s="9" t="s">
        <v>216</v>
      </c>
      <c r="M12096" s="9" t="s">
        <v>3944</v>
      </c>
      <c r="N12096" s="9" t="s">
        <v>197</v>
      </c>
      <c r="O12096" s="9" t="s">
        <v>116</v>
      </c>
      <c r="P12096" s="9" t="s">
        <v>525</v>
      </c>
      <c r="Q12096" s="9" t="s">
        <v>219</v>
      </c>
      <c r="R12096" s="9">
        <v>0</v>
      </c>
      <c r="S12096" s="9">
        <v>11</v>
      </c>
      <c r="U12096" s="9" t="s">
        <v>266</v>
      </c>
      <c r="X12096" s="9">
        <f>INDEX(SLA_Policy!$D$2:$D$5,MATCH(F12096,SLA_Policy!$A$2:$A$5,0))</f>
        <v>120</v>
      </c>
      <c r="Y12096" s="9" t="str">
        <f>IF(E12096="Cancelled","Excluded",IF(D12096="",IF((SLA_Policy!$B$8-B12096)*24&gt;X12096,"Open - Breached","Open - On Track"),IF((D12096-B12096)*24&lt;=X12096,"Met","Breached")))</f>
        <v>Met</v>
      </c>
    </row>
    <row r="12097" spans="1:25" x14ac:dyDescent="0.25">
      <c r="A12097" s="9" t="s">
        <v>16884</v>
      </c>
      <c r="B12097" s="23">
        <v>46266.627083333296</v>
      </c>
      <c r="C12097" s="23">
        <v>46266.638888888898</v>
      </c>
      <c r="D12097" s="23">
        <v>46266.677777777797</v>
      </c>
      <c r="E12097" s="9" t="s">
        <v>212</v>
      </c>
      <c r="F12097" s="9" t="s">
        <v>187</v>
      </c>
      <c r="G12097" s="9" t="s">
        <v>213</v>
      </c>
      <c r="H12097" s="9" t="s">
        <v>162</v>
      </c>
      <c r="I12097" s="9" t="s">
        <v>244</v>
      </c>
      <c r="J12097" s="9" t="s">
        <v>3212</v>
      </c>
      <c r="K12097" s="9" t="s">
        <v>303</v>
      </c>
      <c r="L12097" s="9" t="s">
        <v>311</v>
      </c>
      <c r="M12097" s="9" t="s">
        <v>952</v>
      </c>
      <c r="N12097" s="9" t="s">
        <v>198</v>
      </c>
      <c r="O12097" s="9" t="s">
        <v>179</v>
      </c>
      <c r="P12097" s="9" t="s">
        <v>264</v>
      </c>
      <c r="Q12097" s="9" t="s">
        <v>273</v>
      </c>
      <c r="R12097" s="9">
        <v>0</v>
      </c>
      <c r="S12097" s="9">
        <v>33</v>
      </c>
      <c r="U12097" s="9" t="s">
        <v>248</v>
      </c>
      <c r="X12097" s="9">
        <f>INDEX(SLA_Policy!$D$2:$D$5,MATCH(F12097,SLA_Policy!$A$2:$A$5,0))</f>
        <v>8</v>
      </c>
      <c r="Y12097" s="9" t="str">
        <f>IF(E12097="Cancelled","Excluded",IF(D12097="",IF((SLA_Policy!$B$8-B12097)*24&gt;X12097,"Open - Breached","Open - On Track"),IF((D12097-B12097)*24&lt;=X12097,"Met","Breached")))</f>
        <v>Met</v>
      </c>
    </row>
    <row r="12098" spans="1:25" x14ac:dyDescent="0.25">
      <c r="A12098" s="9" t="s">
        <v>16885</v>
      </c>
      <c r="B12098" s="23">
        <v>46266.6430555556</v>
      </c>
      <c r="C12098" s="23">
        <v>46266.651388888902</v>
      </c>
      <c r="D12098" s="23">
        <v>46267.433333333298</v>
      </c>
      <c r="E12098" s="9" t="s">
        <v>212</v>
      </c>
      <c r="F12098" s="9" t="s">
        <v>189</v>
      </c>
      <c r="G12098" s="9" t="s">
        <v>213</v>
      </c>
      <c r="H12098" s="9" t="s">
        <v>163</v>
      </c>
      <c r="I12098" s="9" t="s">
        <v>223</v>
      </c>
      <c r="J12098" s="9" t="s">
        <v>1331</v>
      </c>
      <c r="K12098" s="9" t="s">
        <v>303</v>
      </c>
      <c r="L12098" s="9" t="s">
        <v>293</v>
      </c>
      <c r="M12098" s="9" t="s">
        <v>11217</v>
      </c>
      <c r="N12098" s="9" t="s">
        <v>198</v>
      </c>
      <c r="O12098" s="9" t="s">
        <v>176</v>
      </c>
      <c r="P12098" s="9" t="s">
        <v>419</v>
      </c>
      <c r="Q12098" s="9" t="s">
        <v>219</v>
      </c>
      <c r="R12098" s="9">
        <v>0</v>
      </c>
      <c r="S12098" s="9">
        <v>47</v>
      </c>
      <c r="T12098" s="9" t="s">
        <v>136</v>
      </c>
      <c r="U12098" s="9" t="s">
        <v>230</v>
      </c>
      <c r="W12098" s="9">
        <v>3</v>
      </c>
      <c r="X12098" s="9">
        <f>INDEX(SLA_Policy!$D$2:$D$5,MATCH(F12098,SLA_Policy!$A$2:$A$5,0))</f>
        <v>120</v>
      </c>
      <c r="Y12098" s="9" t="str">
        <f>IF(E12098="Cancelled","Excluded",IF(D12098="",IF((SLA_Policy!$B$8-B12098)*24&gt;X12098,"Open - Breached","Open - On Track"),IF((D12098-B12098)*24&lt;=X12098,"Met","Breached")))</f>
        <v>Met</v>
      </c>
    </row>
    <row r="12099" spans="1:25" x14ac:dyDescent="0.25">
      <c r="A12099" s="9" t="s">
        <v>16886</v>
      </c>
      <c r="B12099" s="23">
        <v>46266.647916666698</v>
      </c>
      <c r="C12099" s="23">
        <v>46266.650694444397</v>
      </c>
      <c r="D12099" s="23">
        <v>46267.340972222199</v>
      </c>
      <c r="E12099" s="9" t="s">
        <v>212</v>
      </c>
      <c r="F12099" s="9" t="s">
        <v>189</v>
      </c>
      <c r="G12099" s="9" t="s">
        <v>213</v>
      </c>
      <c r="H12099" s="9" t="s">
        <v>88</v>
      </c>
      <c r="I12099" s="9" t="s">
        <v>92</v>
      </c>
      <c r="J12099" s="9" t="s">
        <v>2230</v>
      </c>
      <c r="K12099" s="9" t="s">
        <v>246</v>
      </c>
      <c r="L12099" s="9" t="s">
        <v>282</v>
      </c>
      <c r="M12099" s="9" t="s">
        <v>822</v>
      </c>
      <c r="N12099" s="9" t="s">
        <v>200</v>
      </c>
      <c r="O12099" s="9" t="s">
        <v>116</v>
      </c>
      <c r="P12099" s="9" t="s">
        <v>295</v>
      </c>
      <c r="Q12099" s="9" t="s">
        <v>219</v>
      </c>
      <c r="R12099" s="9">
        <v>0</v>
      </c>
      <c r="S12099" s="9">
        <v>31</v>
      </c>
      <c r="T12099" s="9" t="s">
        <v>136</v>
      </c>
      <c r="U12099" s="9" t="s">
        <v>230</v>
      </c>
      <c r="X12099" s="9">
        <f>INDEX(SLA_Policy!$D$2:$D$5,MATCH(F12099,SLA_Policy!$A$2:$A$5,0))</f>
        <v>120</v>
      </c>
      <c r="Y12099" s="9" t="str">
        <f>IF(E12099="Cancelled","Excluded",IF(D12099="",IF((SLA_Policy!$B$8-B12099)*24&gt;X12099,"Open - Breached","Open - On Track"),IF((D12099-B12099)*24&lt;=X12099,"Met","Breached")))</f>
        <v>Met</v>
      </c>
    </row>
    <row r="12100" spans="1:25" x14ac:dyDescent="0.25">
      <c r="A12100" s="9" t="s">
        <v>16887</v>
      </c>
      <c r="B12100" s="23">
        <v>46266.6694444444</v>
      </c>
      <c r="C12100" s="23">
        <v>46266.675000000003</v>
      </c>
      <c r="D12100" s="23">
        <v>46267.34375</v>
      </c>
      <c r="E12100" s="9" t="s">
        <v>212</v>
      </c>
      <c r="F12100" s="9" t="s">
        <v>188</v>
      </c>
      <c r="G12100" s="9" t="s">
        <v>213</v>
      </c>
      <c r="H12100" s="9" t="s">
        <v>88</v>
      </c>
      <c r="I12100" s="9" t="s">
        <v>268</v>
      </c>
      <c r="J12100" s="9" t="s">
        <v>5848</v>
      </c>
      <c r="K12100" s="9" t="s">
        <v>239</v>
      </c>
      <c r="L12100" s="9" t="s">
        <v>104</v>
      </c>
      <c r="M12100" s="9" t="s">
        <v>4070</v>
      </c>
      <c r="N12100" s="9" t="s">
        <v>198</v>
      </c>
      <c r="O12100" s="9" t="s">
        <v>178</v>
      </c>
      <c r="P12100" s="9" t="s">
        <v>272</v>
      </c>
      <c r="Q12100" s="9" t="s">
        <v>219</v>
      </c>
      <c r="R12100" s="9">
        <v>0</v>
      </c>
      <c r="S12100" s="9">
        <v>11</v>
      </c>
      <c r="T12100" s="9" t="s">
        <v>136</v>
      </c>
      <c r="U12100" s="9" t="s">
        <v>290</v>
      </c>
      <c r="W12100" s="9">
        <v>4</v>
      </c>
      <c r="X12100" s="9">
        <f>INDEX(SLA_Policy!$D$2:$D$5,MATCH(F12100,SLA_Policy!$A$2:$A$5,0))</f>
        <v>72</v>
      </c>
      <c r="Y12100" s="9" t="str">
        <f>IF(E12100="Cancelled","Excluded",IF(D12100="",IF((SLA_Policy!$B$8-B12100)*24&gt;X12100,"Open - Breached","Open - On Track"),IF((D12100-B12100)*24&lt;=X12100,"Met","Breached")))</f>
        <v>Met</v>
      </c>
    </row>
    <row r="12101" spans="1:25" x14ac:dyDescent="0.25">
      <c r="A12101" s="9" t="s">
        <v>16888</v>
      </c>
      <c r="B12101" s="23">
        <v>46266.703472222202</v>
      </c>
      <c r="C12101" s="23">
        <v>46266.711111111101</v>
      </c>
      <c r="D12101" s="23">
        <v>46267.407638888901</v>
      </c>
      <c r="E12101" s="9" t="s">
        <v>212</v>
      </c>
      <c r="F12101" s="9" t="s">
        <v>188</v>
      </c>
      <c r="G12101" s="9" t="s">
        <v>213</v>
      </c>
      <c r="H12101" s="9" t="s">
        <v>162</v>
      </c>
      <c r="I12101" s="9" t="s">
        <v>244</v>
      </c>
      <c r="J12101" s="9" t="s">
        <v>5196</v>
      </c>
      <c r="K12101" s="9" t="s">
        <v>410</v>
      </c>
      <c r="L12101" s="9" t="s">
        <v>216</v>
      </c>
      <c r="M12101" s="9" t="s">
        <v>1644</v>
      </c>
      <c r="N12101" s="9" t="s">
        <v>199</v>
      </c>
      <c r="O12101" s="9" t="s">
        <v>179</v>
      </c>
      <c r="P12101" s="9" t="s">
        <v>284</v>
      </c>
      <c r="Q12101" s="9" t="s">
        <v>219</v>
      </c>
      <c r="R12101" s="9">
        <v>0</v>
      </c>
      <c r="S12101" s="9">
        <v>13</v>
      </c>
      <c r="U12101" s="9" t="s">
        <v>248</v>
      </c>
      <c r="X12101" s="9">
        <f>INDEX(SLA_Policy!$D$2:$D$5,MATCH(F12101,SLA_Policy!$A$2:$A$5,0))</f>
        <v>72</v>
      </c>
      <c r="Y12101" s="9" t="str">
        <f>IF(E12101="Cancelled","Excluded",IF(D12101="",IF((SLA_Policy!$B$8-B12101)*24&gt;X12101,"Open - Breached","Open - On Track"),IF((D12101-B12101)*24&lt;=X12101,"Met","Breached")))</f>
        <v>Met</v>
      </c>
    </row>
    <row r="12102" spans="1:25" x14ac:dyDescent="0.25">
      <c r="A12102" s="9" t="s">
        <v>16889</v>
      </c>
      <c r="B12102" s="23">
        <v>46266.7277777778</v>
      </c>
      <c r="C12102" s="23">
        <v>46266.741666666698</v>
      </c>
      <c r="D12102" s="23">
        <v>46266.766666666699</v>
      </c>
      <c r="E12102" s="9" t="s">
        <v>212</v>
      </c>
      <c r="F12102" s="9" t="s">
        <v>187</v>
      </c>
      <c r="G12102" s="9" t="s">
        <v>213</v>
      </c>
      <c r="H12102" s="9" t="s">
        <v>161</v>
      </c>
      <c r="I12102" s="9" t="s">
        <v>389</v>
      </c>
      <c r="J12102" s="9" t="s">
        <v>16560</v>
      </c>
      <c r="K12102" s="9" t="s">
        <v>262</v>
      </c>
      <c r="L12102" s="9" t="s">
        <v>226</v>
      </c>
      <c r="M12102" s="9" t="s">
        <v>2802</v>
      </c>
      <c r="N12102" s="9" t="s">
        <v>196</v>
      </c>
      <c r="O12102" s="9" t="s">
        <v>116</v>
      </c>
      <c r="P12102" s="9" t="s">
        <v>551</v>
      </c>
      <c r="Q12102" s="9" t="s">
        <v>219</v>
      </c>
      <c r="R12102" s="9">
        <v>0</v>
      </c>
      <c r="S12102" s="9">
        <v>4</v>
      </c>
      <c r="U12102" s="9" t="s">
        <v>221</v>
      </c>
      <c r="X12102" s="9">
        <f>INDEX(SLA_Policy!$D$2:$D$5,MATCH(F12102,SLA_Policy!$A$2:$A$5,0))</f>
        <v>8</v>
      </c>
      <c r="Y12102" s="9" t="str">
        <f>IF(E12102="Cancelled","Excluded",IF(D12102="",IF((SLA_Policy!$B$8-B12102)*24&gt;X12102,"Open - Breached","Open - On Track"),IF((D12102-B12102)*24&lt;=X12102,"Met","Breached")))</f>
        <v>Met</v>
      </c>
    </row>
    <row r="12103" spans="1:25" x14ac:dyDescent="0.25">
      <c r="A12103" s="9" t="s">
        <v>16890</v>
      </c>
      <c r="B12103" s="23">
        <v>46266.736111111102</v>
      </c>
      <c r="C12103" s="23">
        <v>46266.775000000001</v>
      </c>
      <c r="D12103" s="23">
        <v>46267.5444444444</v>
      </c>
      <c r="E12103" s="9" t="s">
        <v>212</v>
      </c>
      <c r="F12103" s="9" t="s">
        <v>188</v>
      </c>
      <c r="G12103" s="9" t="s">
        <v>213</v>
      </c>
      <c r="H12103" s="9" t="s">
        <v>166</v>
      </c>
      <c r="I12103" s="9" t="s">
        <v>398</v>
      </c>
      <c r="J12103" s="9" t="s">
        <v>16891</v>
      </c>
      <c r="K12103" s="9" t="s">
        <v>239</v>
      </c>
      <c r="L12103" s="9" t="s">
        <v>216</v>
      </c>
      <c r="M12103" s="9" t="s">
        <v>3502</v>
      </c>
      <c r="N12103" s="9" t="s">
        <v>196</v>
      </c>
      <c r="O12103" s="9" t="s">
        <v>181</v>
      </c>
      <c r="P12103" s="9" t="s">
        <v>449</v>
      </c>
      <c r="Q12103" s="9" t="s">
        <v>219</v>
      </c>
      <c r="R12103" s="9">
        <v>1</v>
      </c>
      <c r="S12103" s="9">
        <v>152</v>
      </c>
      <c r="U12103" s="9" t="s">
        <v>376</v>
      </c>
      <c r="X12103" s="9">
        <f>INDEX(SLA_Policy!$D$2:$D$5,MATCH(F12103,SLA_Policy!$A$2:$A$5,0))</f>
        <v>72</v>
      </c>
      <c r="Y12103" s="9" t="str">
        <f>IF(E12103="Cancelled","Excluded",IF(D12103="",IF((SLA_Policy!$B$8-B12103)*24&gt;X12103,"Open - Breached","Open - On Track"),IF((D12103-B12103)*24&lt;=X12103,"Met","Breached")))</f>
        <v>Met</v>
      </c>
    </row>
    <row r="12104" spans="1:25" x14ac:dyDescent="0.25">
      <c r="A12104" s="9" t="s">
        <v>16892</v>
      </c>
      <c r="B12104" s="23">
        <v>46266.845833333296</v>
      </c>
      <c r="C12104" s="23">
        <v>46267.320833333302</v>
      </c>
      <c r="D12104" s="23">
        <v>46267.345833333296</v>
      </c>
      <c r="E12104" s="9" t="s">
        <v>212</v>
      </c>
      <c r="F12104" s="9" t="s">
        <v>189</v>
      </c>
      <c r="G12104" s="9" t="s">
        <v>213</v>
      </c>
      <c r="H12104" s="9" t="s">
        <v>161</v>
      </c>
      <c r="I12104" s="9" t="s">
        <v>389</v>
      </c>
      <c r="J12104" s="9" t="s">
        <v>4030</v>
      </c>
      <c r="K12104" s="9" t="s">
        <v>239</v>
      </c>
      <c r="L12104" s="9" t="s">
        <v>226</v>
      </c>
      <c r="M12104" s="9" t="s">
        <v>1836</v>
      </c>
      <c r="N12104" s="9" t="s">
        <v>198</v>
      </c>
      <c r="O12104" s="9" t="s">
        <v>116</v>
      </c>
      <c r="P12104" s="9" t="s">
        <v>295</v>
      </c>
      <c r="Q12104" s="9" t="s">
        <v>219</v>
      </c>
      <c r="R12104" s="9">
        <v>0</v>
      </c>
      <c r="S12104" s="9">
        <v>9</v>
      </c>
      <c r="U12104" s="9" t="s">
        <v>290</v>
      </c>
      <c r="W12104" s="9">
        <v>5</v>
      </c>
      <c r="X12104" s="9">
        <f>INDEX(SLA_Policy!$D$2:$D$5,MATCH(F12104,SLA_Policy!$A$2:$A$5,0))</f>
        <v>120</v>
      </c>
      <c r="Y12104" s="9" t="str">
        <f>IF(E12104="Cancelled","Excluded",IF(D12104="",IF((SLA_Policy!$B$8-B12104)*24&gt;X12104,"Open - Breached","Open - On Track"),IF((D12104-B12104)*24&lt;=X12104,"Met","Breached")))</f>
        <v>Met</v>
      </c>
    </row>
    <row r="12105" spans="1:25" x14ac:dyDescent="0.25">
      <c r="A12105" s="9" t="s">
        <v>16893</v>
      </c>
      <c r="B12105" s="23">
        <v>46267.296527777798</v>
      </c>
      <c r="C12105" s="23">
        <v>46267.317361111098</v>
      </c>
      <c r="D12105" s="23">
        <v>46267.512499999997</v>
      </c>
      <c r="E12105" s="9" t="s">
        <v>212</v>
      </c>
      <c r="F12105" s="9" t="s">
        <v>188</v>
      </c>
      <c r="G12105" s="9" t="s">
        <v>236</v>
      </c>
      <c r="H12105" s="9" t="s">
        <v>161</v>
      </c>
      <c r="I12105" s="9" t="s">
        <v>237</v>
      </c>
      <c r="J12105" s="9" t="s">
        <v>8315</v>
      </c>
      <c r="K12105" s="9" t="s">
        <v>239</v>
      </c>
      <c r="L12105" s="9" t="s">
        <v>216</v>
      </c>
      <c r="M12105" s="9" t="s">
        <v>743</v>
      </c>
      <c r="N12105" s="9" t="s">
        <v>196</v>
      </c>
      <c r="O12105" s="9" t="s">
        <v>177</v>
      </c>
      <c r="P12105" s="9" t="s">
        <v>300</v>
      </c>
      <c r="Q12105" s="9" t="s">
        <v>219</v>
      </c>
      <c r="R12105" s="9">
        <v>0</v>
      </c>
      <c r="S12105" s="9">
        <v>21</v>
      </c>
      <c r="U12105" s="9" t="s">
        <v>242</v>
      </c>
      <c r="X12105" s="9">
        <f>INDEX(SLA_Policy!$D$2:$D$5,MATCH(F12105,SLA_Policy!$A$2:$A$5,0))</f>
        <v>72</v>
      </c>
      <c r="Y12105" s="9" t="str">
        <f>IF(E12105="Cancelled","Excluded",IF(D12105="",IF((SLA_Policy!$B$8-B12105)*24&gt;X12105,"Open - Breached","Open - On Track"),IF((D12105-B12105)*24&lt;=X12105,"Met","Breached")))</f>
        <v>Met</v>
      </c>
    </row>
    <row r="12106" spans="1:25" x14ac:dyDescent="0.25">
      <c r="A12106" s="9" t="s">
        <v>16894</v>
      </c>
      <c r="B12106" s="23">
        <v>46267.323611111096</v>
      </c>
      <c r="C12106" s="23">
        <v>46267.350694444503</v>
      </c>
      <c r="D12106" s="23">
        <v>46267.734027777798</v>
      </c>
      <c r="E12106" s="9" t="s">
        <v>212</v>
      </c>
      <c r="F12106" s="9" t="s">
        <v>188</v>
      </c>
      <c r="G12106" s="9" t="s">
        <v>213</v>
      </c>
      <c r="H12106" s="9" t="s">
        <v>162</v>
      </c>
      <c r="I12106" s="9" t="s">
        <v>345</v>
      </c>
      <c r="J12106" s="9" t="s">
        <v>2804</v>
      </c>
      <c r="K12106" s="9" t="s">
        <v>215</v>
      </c>
      <c r="L12106" s="9" t="s">
        <v>311</v>
      </c>
      <c r="M12106" s="9" t="s">
        <v>829</v>
      </c>
      <c r="N12106" s="9" t="s">
        <v>197</v>
      </c>
      <c r="O12106" s="9" t="s">
        <v>116</v>
      </c>
      <c r="P12106" s="9" t="s">
        <v>234</v>
      </c>
      <c r="Q12106" s="9" t="s">
        <v>219</v>
      </c>
      <c r="R12106" s="9">
        <v>0</v>
      </c>
      <c r="S12106" s="9">
        <v>11</v>
      </c>
      <c r="U12106" s="9" t="s">
        <v>661</v>
      </c>
      <c r="W12106" s="9">
        <v>4</v>
      </c>
      <c r="X12106" s="9">
        <f>INDEX(SLA_Policy!$D$2:$D$5,MATCH(F12106,SLA_Policy!$A$2:$A$5,0))</f>
        <v>72</v>
      </c>
      <c r="Y12106" s="9" t="str">
        <f>IF(E12106="Cancelled","Excluded",IF(D12106="",IF((SLA_Policy!$B$8-B12106)*24&gt;X12106,"Open - Breached","Open - On Track"),IF((D12106-B12106)*24&lt;=X12106,"Met","Breached")))</f>
        <v>Met</v>
      </c>
    </row>
    <row r="12107" spans="1:25" x14ac:dyDescent="0.25">
      <c r="A12107" s="9" t="s">
        <v>16895</v>
      </c>
      <c r="B12107" s="23">
        <v>46267.336111111101</v>
      </c>
      <c r="C12107" s="23">
        <v>46267.339583333298</v>
      </c>
      <c r="D12107" s="23">
        <v>46267.3930555556</v>
      </c>
      <c r="E12107" s="9" t="s">
        <v>212</v>
      </c>
      <c r="F12107" s="9" t="s">
        <v>188</v>
      </c>
      <c r="G12107" s="9" t="s">
        <v>213</v>
      </c>
      <c r="H12107" s="9" t="s">
        <v>163</v>
      </c>
      <c r="I12107" s="9" t="s">
        <v>250</v>
      </c>
      <c r="J12107" s="9" t="s">
        <v>1407</v>
      </c>
      <c r="K12107" s="9" t="s">
        <v>225</v>
      </c>
      <c r="L12107" s="9" t="s">
        <v>216</v>
      </c>
      <c r="M12107" s="9" t="s">
        <v>1246</v>
      </c>
      <c r="N12107" s="9" t="s">
        <v>199</v>
      </c>
      <c r="O12107" s="9" t="s">
        <v>176</v>
      </c>
      <c r="P12107" s="9" t="s">
        <v>253</v>
      </c>
      <c r="Q12107" s="9" t="s">
        <v>273</v>
      </c>
      <c r="R12107" s="9">
        <v>0</v>
      </c>
      <c r="S12107" s="9">
        <v>26</v>
      </c>
      <c r="T12107" s="9" t="s">
        <v>220</v>
      </c>
      <c r="U12107" s="9" t="s">
        <v>230</v>
      </c>
      <c r="X12107" s="9">
        <f>INDEX(SLA_Policy!$D$2:$D$5,MATCH(F12107,SLA_Policy!$A$2:$A$5,0))</f>
        <v>72</v>
      </c>
      <c r="Y12107" s="9" t="str">
        <f>IF(E12107="Cancelled","Excluded",IF(D12107="",IF((SLA_Policy!$B$8-B12107)*24&gt;X12107,"Open - Breached","Open - On Track"),IF((D12107-B12107)*24&lt;=X12107,"Met","Breached")))</f>
        <v>Met</v>
      </c>
    </row>
    <row r="12108" spans="1:25" x14ac:dyDescent="0.25">
      <c r="A12108" s="9" t="s">
        <v>16896</v>
      </c>
      <c r="B12108" s="23">
        <v>46267.344444444498</v>
      </c>
      <c r="C12108" s="23">
        <v>46267.365277777797</v>
      </c>
      <c r="D12108" s="23">
        <v>46269.579861111102</v>
      </c>
      <c r="E12108" s="9" t="s">
        <v>212</v>
      </c>
      <c r="F12108" s="9" t="s">
        <v>189</v>
      </c>
      <c r="G12108" s="9" t="s">
        <v>213</v>
      </c>
      <c r="H12108" s="9" t="s">
        <v>162</v>
      </c>
      <c r="I12108" s="9" t="s">
        <v>393</v>
      </c>
      <c r="J12108" s="9" t="s">
        <v>1040</v>
      </c>
      <c r="K12108" s="9" t="s">
        <v>246</v>
      </c>
      <c r="L12108" s="9" t="s">
        <v>104</v>
      </c>
      <c r="M12108" s="9" t="s">
        <v>1041</v>
      </c>
      <c r="N12108" s="9" t="s">
        <v>197</v>
      </c>
      <c r="O12108" s="9" t="s">
        <v>176</v>
      </c>
      <c r="P12108" s="9" t="s">
        <v>228</v>
      </c>
      <c r="Q12108" s="9" t="s">
        <v>219</v>
      </c>
      <c r="R12108" s="9">
        <v>2</v>
      </c>
      <c r="S12108" s="9">
        <v>36</v>
      </c>
      <c r="U12108" s="9" t="s">
        <v>266</v>
      </c>
      <c r="X12108" s="9">
        <f>INDEX(SLA_Policy!$D$2:$D$5,MATCH(F12108,SLA_Policy!$A$2:$A$5,0))</f>
        <v>120</v>
      </c>
      <c r="Y12108" s="9" t="str">
        <f>IF(E12108="Cancelled","Excluded",IF(D12108="",IF((SLA_Policy!$B$8-B12108)*24&gt;X12108,"Open - Breached","Open - On Track"),IF((D12108-B12108)*24&lt;=X12108,"Met","Breached")))</f>
        <v>Met</v>
      </c>
    </row>
    <row r="12109" spans="1:25" x14ac:dyDescent="0.25">
      <c r="A12109" s="9" t="s">
        <v>16897</v>
      </c>
      <c r="B12109" s="23">
        <v>46267.347222222197</v>
      </c>
      <c r="C12109" s="23">
        <v>46267.349305555603</v>
      </c>
      <c r="D12109" s="23">
        <v>46267.357638888898</v>
      </c>
      <c r="E12109" s="9" t="s">
        <v>212</v>
      </c>
      <c r="F12109" s="9" t="s">
        <v>187</v>
      </c>
      <c r="G12109" s="9" t="s">
        <v>213</v>
      </c>
      <c r="H12109" s="9" t="s">
        <v>161</v>
      </c>
      <c r="I12109" s="9" t="s">
        <v>297</v>
      </c>
      <c r="J12109" s="9" t="s">
        <v>10106</v>
      </c>
      <c r="K12109" s="9" t="s">
        <v>239</v>
      </c>
      <c r="L12109" s="9" t="s">
        <v>351</v>
      </c>
      <c r="M12109" s="9" t="s">
        <v>562</v>
      </c>
      <c r="N12109" s="9" t="s">
        <v>198</v>
      </c>
      <c r="O12109" s="9" t="s">
        <v>177</v>
      </c>
      <c r="P12109" s="9" t="s">
        <v>241</v>
      </c>
      <c r="Q12109" s="9" t="s">
        <v>273</v>
      </c>
      <c r="R12109" s="9">
        <v>0</v>
      </c>
      <c r="S12109" s="9">
        <v>23</v>
      </c>
      <c r="U12109" s="9" t="s">
        <v>290</v>
      </c>
      <c r="W12109" s="9">
        <v>5</v>
      </c>
      <c r="X12109" s="9">
        <f>INDEX(SLA_Policy!$D$2:$D$5,MATCH(F12109,SLA_Policy!$A$2:$A$5,0))</f>
        <v>8</v>
      </c>
      <c r="Y12109" s="9" t="str">
        <f>IF(E12109="Cancelled","Excluded",IF(D12109="",IF((SLA_Policy!$B$8-B12109)*24&gt;X12109,"Open - Breached","Open - On Track"),IF((D12109-B12109)*24&lt;=X12109,"Met","Breached")))</f>
        <v>Met</v>
      </c>
    </row>
    <row r="12110" spans="1:25" x14ac:dyDescent="0.25">
      <c r="A12110" s="9" t="s">
        <v>16898</v>
      </c>
      <c r="B12110" s="23">
        <v>46267.349305555603</v>
      </c>
      <c r="C12110" s="23">
        <v>46267.370138888902</v>
      </c>
      <c r="D12110" s="23">
        <v>46267.480555555601</v>
      </c>
      <c r="E12110" s="9" t="s">
        <v>212</v>
      </c>
      <c r="F12110" s="9" t="s">
        <v>188</v>
      </c>
      <c r="G12110" s="9" t="s">
        <v>213</v>
      </c>
      <c r="H12110" s="9" t="s">
        <v>162</v>
      </c>
      <c r="I12110" s="9" t="s">
        <v>393</v>
      </c>
      <c r="J12110" s="9" t="s">
        <v>10944</v>
      </c>
      <c r="K12110" s="9" t="s">
        <v>239</v>
      </c>
      <c r="L12110" s="9" t="s">
        <v>226</v>
      </c>
      <c r="M12110" s="9" t="s">
        <v>288</v>
      </c>
      <c r="N12110" s="9" t="s">
        <v>196</v>
      </c>
      <c r="O12110" s="9" t="s">
        <v>179</v>
      </c>
      <c r="P12110" s="9" t="s">
        <v>313</v>
      </c>
      <c r="Q12110" s="9" t="s">
        <v>219</v>
      </c>
      <c r="R12110" s="9">
        <v>1</v>
      </c>
      <c r="S12110" s="9">
        <v>13</v>
      </c>
      <c r="U12110" s="9" t="s">
        <v>290</v>
      </c>
      <c r="X12110" s="9">
        <f>INDEX(SLA_Policy!$D$2:$D$5,MATCH(F12110,SLA_Policy!$A$2:$A$5,0))</f>
        <v>72</v>
      </c>
      <c r="Y12110" s="9" t="str">
        <f>IF(E12110="Cancelled","Excluded",IF(D12110="",IF((SLA_Policy!$B$8-B12110)*24&gt;X12110,"Open - Breached","Open - On Track"),IF((D12110-B12110)*24&lt;=X12110,"Met","Breached")))</f>
        <v>Met</v>
      </c>
    </row>
    <row r="12111" spans="1:25" x14ac:dyDescent="0.25">
      <c r="A12111" s="9" t="s">
        <v>16899</v>
      </c>
      <c r="B12111" s="23">
        <v>46267.352083333302</v>
      </c>
      <c r="C12111" s="23">
        <v>46267.372916666704</v>
      </c>
      <c r="D12111" s="23">
        <v>46267.457638888904</v>
      </c>
      <c r="E12111" s="9" t="s">
        <v>212</v>
      </c>
      <c r="F12111" s="9" t="s">
        <v>188</v>
      </c>
      <c r="G12111" s="9" t="s">
        <v>236</v>
      </c>
      <c r="H12111" s="9" t="s">
        <v>167</v>
      </c>
      <c r="I12111" s="9" t="s">
        <v>255</v>
      </c>
      <c r="J12111" s="9" t="s">
        <v>11763</v>
      </c>
      <c r="K12111" s="9" t="s">
        <v>246</v>
      </c>
      <c r="L12111" s="9" t="s">
        <v>293</v>
      </c>
      <c r="M12111" s="9" t="s">
        <v>2857</v>
      </c>
      <c r="N12111" s="9" t="s">
        <v>196</v>
      </c>
      <c r="O12111" s="9" t="s">
        <v>116</v>
      </c>
      <c r="P12111" s="9" t="s">
        <v>234</v>
      </c>
      <c r="Q12111" s="9" t="s">
        <v>219</v>
      </c>
      <c r="R12111" s="9">
        <v>0</v>
      </c>
      <c r="S12111" s="9">
        <v>60</v>
      </c>
      <c r="U12111" s="9" t="s">
        <v>242</v>
      </c>
      <c r="X12111" s="9">
        <f>INDEX(SLA_Policy!$D$2:$D$5,MATCH(F12111,SLA_Policy!$A$2:$A$5,0))</f>
        <v>72</v>
      </c>
      <c r="Y12111" s="9" t="str">
        <f>IF(E12111="Cancelled","Excluded",IF(D12111="",IF((SLA_Policy!$B$8-B12111)*24&gt;X12111,"Open - Breached","Open - On Track"),IF((D12111-B12111)*24&lt;=X12111,"Met","Breached")))</f>
        <v>Met</v>
      </c>
    </row>
    <row r="12112" spans="1:25" x14ac:dyDescent="0.25">
      <c r="A12112" s="9" t="s">
        <v>16900</v>
      </c>
      <c r="B12112" s="23">
        <v>46267.375</v>
      </c>
      <c r="C12112" s="23">
        <v>46267.385416666701</v>
      </c>
      <c r="D12112" s="23">
        <v>46267.6743055556</v>
      </c>
      <c r="E12112" s="9" t="s">
        <v>212</v>
      </c>
      <c r="F12112" s="9" t="s">
        <v>189</v>
      </c>
      <c r="G12112" s="9" t="s">
        <v>213</v>
      </c>
      <c r="H12112" s="9" t="s">
        <v>161</v>
      </c>
      <c r="I12112" s="9" t="s">
        <v>297</v>
      </c>
      <c r="J12112" s="9" t="s">
        <v>1248</v>
      </c>
      <c r="K12112" s="9" t="s">
        <v>239</v>
      </c>
      <c r="L12112" s="9" t="s">
        <v>311</v>
      </c>
      <c r="M12112" s="9" t="s">
        <v>2049</v>
      </c>
      <c r="N12112" s="9" t="s">
        <v>198</v>
      </c>
      <c r="O12112" s="9" t="s">
        <v>177</v>
      </c>
      <c r="P12112" s="9" t="s">
        <v>300</v>
      </c>
      <c r="Q12112" s="9" t="s">
        <v>219</v>
      </c>
      <c r="R12112" s="9">
        <v>0</v>
      </c>
      <c r="S12112" s="9">
        <v>10</v>
      </c>
      <c r="U12112" s="9" t="s">
        <v>221</v>
      </c>
      <c r="X12112" s="9">
        <f>INDEX(SLA_Policy!$D$2:$D$5,MATCH(F12112,SLA_Policy!$A$2:$A$5,0))</f>
        <v>120</v>
      </c>
      <c r="Y12112" s="9" t="str">
        <f>IF(E12112="Cancelled","Excluded",IF(D12112="",IF((SLA_Policy!$B$8-B12112)*24&gt;X12112,"Open - Breached","Open - On Track"),IF((D12112-B12112)*24&lt;=X12112,"Met","Breached")))</f>
        <v>Met</v>
      </c>
    </row>
    <row r="12113" spans="1:25" x14ac:dyDescent="0.25">
      <c r="A12113" s="9" t="s">
        <v>16901</v>
      </c>
      <c r="B12113" s="23">
        <v>46267.381944444503</v>
      </c>
      <c r="C12113" s="23">
        <v>46267.4</v>
      </c>
      <c r="D12113" s="23">
        <v>46267.556250000001</v>
      </c>
      <c r="E12113" s="9" t="s">
        <v>212</v>
      </c>
      <c r="F12113" s="9" t="s">
        <v>188</v>
      </c>
      <c r="G12113" s="9" t="s">
        <v>213</v>
      </c>
      <c r="H12113" s="9" t="s">
        <v>167</v>
      </c>
      <c r="I12113" s="9" t="s">
        <v>684</v>
      </c>
      <c r="J12113" s="9" t="s">
        <v>9010</v>
      </c>
      <c r="K12113" s="9" t="s">
        <v>215</v>
      </c>
      <c r="L12113" s="9" t="s">
        <v>216</v>
      </c>
      <c r="M12113" s="9" t="s">
        <v>3203</v>
      </c>
      <c r="N12113" s="9" t="s">
        <v>197</v>
      </c>
      <c r="O12113" s="9" t="s">
        <v>116</v>
      </c>
      <c r="P12113" s="9" t="s">
        <v>295</v>
      </c>
      <c r="Q12113" s="9" t="s">
        <v>219</v>
      </c>
      <c r="R12113" s="9">
        <v>0</v>
      </c>
      <c r="S12113" s="9">
        <v>19</v>
      </c>
      <c r="U12113" s="9" t="s">
        <v>248</v>
      </c>
      <c r="X12113" s="9">
        <f>INDEX(SLA_Policy!$D$2:$D$5,MATCH(F12113,SLA_Policy!$A$2:$A$5,0))</f>
        <v>72</v>
      </c>
      <c r="Y12113" s="9" t="str">
        <f>IF(E12113="Cancelled","Excluded",IF(D12113="",IF((SLA_Policy!$B$8-B12113)*24&gt;X12113,"Open - Breached","Open - On Track"),IF((D12113-B12113)*24&lt;=X12113,"Met","Breached")))</f>
        <v>Met</v>
      </c>
    </row>
    <row r="12114" spans="1:25" x14ac:dyDescent="0.25">
      <c r="A12114" s="9" t="s">
        <v>16902</v>
      </c>
      <c r="B12114" s="23">
        <v>46267.383333333302</v>
      </c>
      <c r="C12114" s="23">
        <v>46267.401388888902</v>
      </c>
      <c r="D12114" s="23">
        <v>46268.392361111102</v>
      </c>
      <c r="E12114" s="9" t="s">
        <v>212</v>
      </c>
      <c r="F12114" s="9" t="s">
        <v>189</v>
      </c>
      <c r="G12114" s="9" t="s">
        <v>213</v>
      </c>
      <c r="H12114" s="9" t="s">
        <v>162</v>
      </c>
      <c r="I12114" s="9" t="s">
        <v>345</v>
      </c>
      <c r="J12114" s="9" t="s">
        <v>10358</v>
      </c>
      <c r="K12114" s="9" t="s">
        <v>246</v>
      </c>
      <c r="L12114" s="9" t="s">
        <v>351</v>
      </c>
      <c r="M12114" s="9" t="s">
        <v>1660</v>
      </c>
      <c r="N12114" s="9" t="s">
        <v>198</v>
      </c>
      <c r="O12114" s="9" t="s">
        <v>179</v>
      </c>
      <c r="P12114" s="9" t="s">
        <v>337</v>
      </c>
      <c r="Q12114" s="9" t="s">
        <v>219</v>
      </c>
      <c r="R12114" s="9">
        <v>0</v>
      </c>
      <c r="S12114" s="9">
        <v>35</v>
      </c>
      <c r="U12114" s="9" t="s">
        <v>266</v>
      </c>
      <c r="X12114" s="9">
        <f>INDEX(SLA_Policy!$D$2:$D$5,MATCH(F12114,SLA_Policy!$A$2:$A$5,0))</f>
        <v>120</v>
      </c>
      <c r="Y12114" s="9" t="str">
        <f>IF(E12114="Cancelled","Excluded",IF(D12114="",IF((SLA_Policy!$B$8-B12114)*24&gt;X12114,"Open - Breached","Open - On Track"),IF((D12114-B12114)*24&lt;=X12114,"Met","Breached")))</f>
        <v>Met</v>
      </c>
    </row>
    <row r="12115" spans="1:25" x14ac:dyDescent="0.25">
      <c r="A12115" s="9" t="s">
        <v>16903</v>
      </c>
      <c r="B12115" s="23">
        <v>46267.386805555601</v>
      </c>
      <c r="C12115" s="23">
        <v>46267.452083333301</v>
      </c>
      <c r="D12115" s="23">
        <v>46267.464583333298</v>
      </c>
      <c r="E12115" s="9" t="s">
        <v>212</v>
      </c>
      <c r="F12115" s="9" t="s">
        <v>189</v>
      </c>
      <c r="G12115" s="9" t="s">
        <v>213</v>
      </c>
      <c r="H12115" s="9" t="s">
        <v>161</v>
      </c>
      <c r="I12115" s="9" t="s">
        <v>389</v>
      </c>
      <c r="J12115" s="9" t="s">
        <v>1402</v>
      </c>
      <c r="K12115" s="9" t="s">
        <v>225</v>
      </c>
      <c r="L12115" s="9" t="s">
        <v>270</v>
      </c>
      <c r="M12115" s="9" t="s">
        <v>2509</v>
      </c>
      <c r="N12115" s="9" t="s">
        <v>196</v>
      </c>
      <c r="O12115" s="9" t="s">
        <v>116</v>
      </c>
      <c r="P12115" s="9" t="s">
        <v>218</v>
      </c>
      <c r="Q12115" s="9" t="s">
        <v>219</v>
      </c>
      <c r="R12115" s="9">
        <v>0</v>
      </c>
      <c r="S12115" s="9">
        <v>4</v>
      </c>
      <c r="U12115" s="9" t="s">
        <v>290</v>
      </c>
      <c r="X12115" s="9">
        <f>INDEX(SLA_Policy!$D$2:$D$5,MATCH(F12115,SLA_Policy!$A$2:$A$5,0))</f>
        <v>120</v>
      </c>
      <c r="Y12115" s="9" t="str">
        <f>IF(E12115="Cancelled","Excluded",IF(D12115="",IF((SLA_Policy!$B$8-B12115)*24&gt;X12115,"Open - Breached","Open - On Track"),IF((D12115-B12115)*24&lt;=X12115,"Met","Breached")))</f>
        <v>Met</v>
      </c>
    </row>
    <row r="12116" spans="1:25" x14ac:dyDescent="0.25">
      <c r="A12116" s="9" t="s">
        <v>16904</v>
      </c>
      <c r="B12116" s="23">
        <v>46267.390972222202</v>
      </c>
      <c r="C12116" s="23">
        <v>46267.393750000003</v>
      </c>
      <c r="D12116" s="23">
        <v>46273.373611111099</v>
      </c>
      <c r="E12116" s="9" t="s">
        <v>212</v>
      </c>
      <c r="F12116" s="9" t="s">
        <v>189</v>
      </c>
      <c r="G12116" s="9" t="s">
        <v>213</v>
      </c>
      <c r="H12116" s="9" t="s">
        <v>165</v>
      </c>
      <c r="I12116" s="9" t="s">
        <v>2034</v>
      </c>
      <c r="J12116" s="9" t="s">
        <v>16905</v>
      </c>
      <c r="K12116" s="9" t="s">
        <v>225</v>
      </c>
      <c r="L12116" s="9" t="s">
        <v>351</v>
      </c>
      <c r="M12116" s="9" t="s">
        <v>4049</v>
      </c>
      <c r="N12116" s="9" t="s">
        <v>198</v>
      </c>
      <c r="O12116" s="9" t="s">
        <v>176</v>
      </c>
      <c r="P12116" s="9" t="s">
        <v>228</v>
      </c>
      <c r="Q12116" s="9" t="s">
        <v>219</v>
      </c>
      <c r="R12116" s="9">
        <v>0</v>
      </c>
      <c r="S12116" s="9">
        <v>53</v>
      </c>
      <c r="U12116" s="9" t="s">
        <v>230</v>
      </c>
      <c r="X12116" s="9">
        <f>INDEX(SLA_Policy!$D$2:$D$5,MATCH(F12116,SLA_Policy!$A$2:$A$5,0))</f>
        <v>120</v>
      </c>
      <c r="Y12116" s="9" t="str">
        <f>IF(E12116="Cancelled","Excluded",IF(D12116="",IF((SLA_Policy!$B$8-B12116)*24&gt;X12116,"Open - Breached","Open - On Track"),IF((D12116-B12116)*24&lt;=X12116,"Met","Breached")))</f>
        <v>Breached</v>
      </c>
    </row>
    <row r="12117" spans="1:25" x14ac:dyDescent="0.25">
      <c r="A12117" s="9" t="s">
        <v>16906</v>
      </c>
      <c r="B12117" s="23">
        <v>46267.390972222202</v>
      </c>
      <c r="C12117" s="23">
        <v>46267.398611111101</v>
      </c>
      <c r="D12117" s="23">
        <v>46267.453472222202</v>
      </c>
      <c r="E12117" s="9" t="s">
        <v>212</v>
      </c>
      <c r="F12117" s="9" t="s">
        <v>187</v>
      </c>
      <c r="G12117" s="9" t="s">
        <v>213</v>
      </c>
      <c r="H12117" s="9" t="s">
        <v>88</v>
      </c>
      <c r="I12117" s="9" t="s">
        <v>486</v>
      </c>
      <c r="J12117" s="9" t="s">
        <v>527</v>
      </c>
      <c r="K12117" s="9" t="s">
        <v>246</v>
      </c>
      <c r="L12117" s="9" t="s">
        <v>216</v>
      </c>
      <c r="M12117" s="9" t="s">
        <v>1984</v>
      </c>
      <c r="N12117" s="9" t="s">
        <v>196</v>
      </c>
      <c r="O12117" s="9" t="s">
        <v>178</v>
      </c>
      <c r="P12117" s="9" t="s">
        <v>321</v>
      </c>
      <c r="Q12117" s="9" t="s">
        <v>273</v>
      </c>
      <c r="R12117" s="9">
        <v>0</v>
      </c>
      <c r="S12117" s="9">
        <v>61</v>
      </c>
      <c r="U12117" s="9" t="s">
        <v>230</v>
      </c>
      <c r="X12117" s="9">
        <f>INDEX(SLA_Policy!$D$2:$D$5,MATCH(F12117,SLA_Policy!$A$2:$A$5,0))</f>
        <v>8</v>
      </c>
      <c r="Y12117" s="9" t="str">
        <f>IF(E12117="Cancelled","Excluded",IF(D12117="",IF((SLA_Policy!$B$8-B12117)*24&gt;X12117,"Open - Breached","Open - On Track"),IF((D12117-B12117)*24&lt;=X12117,"Met","Breached")))</f>
        <v>Met</v>
      </c>
    </row>
    <row r="12118" spans="1:25" x14ac:dyDescent="0.25">
      <c r="A12118" s="9" t="s">
        <v>16907</v>
      </c>
      <c r="B12118" s="23">
        <v>46267.398611111101</v>
      </c>
      <c r="C12118" s="23">
        <v>46267.4</v>
      </c>
      <c r="D12118" s="23">
        <v>46268.348611111098</v>
      </c>
      <c r="E12118" s="9" t="s">
        <v>212</v>
      </c>
      <c r="F12118" s="9" t="s">
        <v>188</v>
      </c>
      <c r="G12118" s="9" t="s">
        <v>213</v>
      </c>
      <c r="H12118" s="9" t="s">
        <v>163</v>
      </c>
      <c r="I12118" s="9" t="s">
        <v>250</v>
      </c>
      <c r="J12118" s="9" t="s">
        <v>10902</v>
      </c>
      <c r="K12118" s="9" t="s">
        <v>246</v>
      </c>
      <c r="L12118" s="9" t="s">
        <v>293</v>
      </c>
      <c r="M12118" s="9" t="s">
        <v>709</v>
      </c>
      <c r="N12118" s="9" t="s">
        <v>198</v>
      </c>
      <c r="O12118" s="9" t="s">
        <v>176</v>
      </c>
      <c r="P12118" s="9" t="s">
        <v>419</v>
      </c>
      <c r="Q12118" s="9" t="s">
        <v>273</v>
      </c>
      <c r="R12118" s="9">
        <v>0</v>
      </c>
      <c r="S12118" s="9">
        <v>17</v>
      </c>
      <c r="T12118" s="9" t="s">
        <v>136</v>
      </c>
      <c r="U12118" s="9" t="s">
        <v>230</v>
      </c>
      <c r="W12118" s="9">
        <v>5</v>
      </c>
      <c r="X12118" s="9">
        <f>INDEX(SLA_Policy!$D$2:$D$5,MATCH(F12118,SLA_Policy!$A$2:$A$5,0))</f>
        <v>72</v>
      </c>
      <c r="Y12118" s="9" t="str">
        <f>IF(E12118="Cancelled","Excluded",IF(D12118="",IF((SLA_Policy!$B$8-B12118)*24&gt;X12118,"Open - Breached","Open - On Track"),IF((D12118-B12118)*24&lt;=X12118,"Met","Breached")))</f>
        <v>Met</v>
      </c>
    </row>
    <row r="12119" spans="1:25" x14ac:dyDescent="0.25">
      <c r="A12119" s="9" t="s">
        <v>16908</v>
      </c>
      <c r="B12119" s="23">
        <v>46267.402083333298</v>
      </c>
      <c r="C12119" s="23">
        <v>46267.403472222199</v>
      </c>
      <c r="D12119" s="23">
        <v>46267.525000000001</v>
      </c>
      <c r="E12119" s="9" t="s">
        <v>212</v>
      </c>
      <c r="F12119" s="9" t="s">
        <v>187</v>
      </c>
      <c r="G12119" s="9" t="s">
        <v>213</v>
      </c>
      <c r="H12119" s="9" t="s">
        <v>167</v>
      </c>
      <c r="I12119" s="9" t="s">
        <v>536</v>
      </c>
      <c r="J12119" s="9" t="s">
        <v>5738</v>
      </c>
      <c r="K12119" s="9" t="s">
        <v>246</v>
      </c>
      <c r="L12119" s="9" t="s">
        <v>371</v>
      </c>
      <c r="M12119" s="9" t="s">
        <v>2341</v>
      </c>
      <c r="N12119" s="9" t="s">
        <v>198</v>
      </c>
      <c r="O12119" s="9" t="s">
        <v>180</v>
      </c>
      <c r="P12119" s="9" t="s">
        <v>278</v>
      </c>
      <c r="Q12119" s="9" t="s">
        <v>273</v>
      </c>
      <c r="R12119" s="9">
        <v>0</v>
      </c>
      <c r="S12119" s="9">
        <v>24</v>
      </c>
      <c r="T12119" s="9" t="s">
        <v>229</v>
      </c>
      <c r="U12119" s="9" t="s">
        <v>248</v>
      </c>
      <c r="X12119" s="9">
        <f>INDEX(SLA_Policy!$D$2:$D$5,MATCH(F12119,SLA_Policy!$A$2:$A$5,0))</f>
        <v>8</v>
      </c>
      <c r="Y12119" s="9" t="str">
        <f>IF(E12119="Cancelled","Excluded",IF(D12119="",IF((SLA_Policy!$B$8-B12119)*24&gt;X12119,"Open - Breached","Open - On Track"),IF((D12119-B12119)*24&lt;=X12119,"Met","Breached")))</f>
        <v>Met</v>
      </c>
    </row>
    <row r="12120" spans="1:25" x14ac:dyDescent="0.25">
      <c r="A12120" s="9" t="s">
        <v>16909</v>
      </c>
      <c r="B12120" s="23">
        <v>46267.4243055556</v>
      </c>
      <c r="C12120" s="23">
        <v>46267.552083333299</v>
      </c>
      <c r="D12120" s="23">
        <v>46268.381249999999</v>
      </c>
      <c r="E12120" s="9" t="s">
        <v>212</v>
      </c>
      <c r="F12120" s="9" t="s">
        <v>189</v>
      </c>
      <c r="G12120" s="9" t="s">
        <v>213</v>
      </c>
      <c r="H12120" s="9" t="s">
        <v>162</v>
      </c>
      <c r="I12120" s="9" t="s">
        <v>244</v>
      </c>
      <c r="J12120" s="9" t="s">
        <v>7621</v>
      </c>
      <c r="K12120" s="9" t="s">
        <v>246</v>
      </c>
      <c r="L12120" s="9" t="s">
        <v>311</v>
      </c>
      <c r="M12120" s="9" t="s">
        <v>726</v>
      </c>
      <c r="N12120" s="9" t="s">
        <v>196</v>
      </c>
      <c r="O12120" s="9" t="s">
        <v>179</v>
      </c>
      <c r="P12120" s="9" t="s">
        <v>337</v>
      </c>
      <c r="Q12120" s="9" t="s">
        <v>219</v>
      </c>
      <c r="R12120" s="9">
        <v>0</v>
      </c>
      <c r="S12120" s="9">
        <v>10</v>
      </c>
      <c r="U12120" s="9" t="s">
        <v>248</v>
      </c>
      <c r="W12120" s="9">
        <v>4</v>
      </c>
      <c r="X12120" s="9">
        <f>INDEX(SLA_Policy!$D$2:$D$5,MATCH(F12120,SLA_Policy!$A$2:$A$5,0))</f>
        <v>120</v>
      </c>
      <c r="Y12120" s="9" t="str">
        <f>IF(E12120="Cancelled","Excluded",IF(D12120="",IF((SLA_Policy!$B$8-B12120)*24&gt;X12120,"Open - Breached","Open - On Track"),IF((D12120-B12120)*24&lt;=X12120,"Met","Breached")))</f>
        <v>Met</v>
      </c>
    </row>
    <row r="12121" spans="1:25" x14ac:dyDescent="0.25">
      <c r="A12121" s="9" t="s">
        <v>16910</v>
      </c>
      <c r="B12121" s="23">
        <v>46267.427083333299</v>
      </c>
      <c r="C12121" s="23">
        <v>46267.529861111099</v>
      </c>
      <c r="D12121" s="23">
        <v>46267.692361111098</v>
      </c>
      <c r="E12121" s="9" t="s">
        <v>212</v>
      </c>
      <c r="F12121" s="9" t="s">
        <v>189</v>
      </c>
      <c r="G12121" s="9" t="s">
        <v>213</v>
      </c>
      <c r="H12121" s="9" t="s">
        <v>162</v>
      </c>
      <c r="I12121" s="9" t="s">
        <v>416</v>
      </c>
      <c r="J12121" s="9" t="s">
        <v>16911</v>
      </c>
      <c r="K12121" s="9" t="s">
        <v>246</v>
      </c>
      <c r="L12121" s="9" t="s">
        <v>293</v>
      </c>
      <c r="M12121" s="9" t="s">
        <v>3002</v>
      </c>
      <c r="N12121" s="9" t="s">
        <v>196</v>
      </c>
      <c r="O12121" s="9" t="s">
        <v>176</v>
      </c>
      <c r="P12121" s="9" t="s">
        <v>228</v>
      </c>
      <c r="Q12121" s="9" t="s">
        <v>219</v>
      </c>
      <c r="R12121" s="9">
        <v>0</v>
      </c>
      <c r="S12121" s="9">
        <v>10</v>
      </c>
      <c r="U12121" s="9" t="s">
        <v>376</v>
      </c>
      <c r="X12121" s="9">
        <f>INDEX(SLA_Policy!$D$2:$D$5,MATCH(F12121,SLA_Policy!$A$2:$A$5,0))</f>
        <v>120</v>
      </c>
      <c r="Y12121" s="9" t="str">
        <f>IF(E12121="Cancelled","Excluded",IF(D12121="",IF((SLA_Policy!$B$8-B12121)*24&gt;X12121,"Open - Breached","Open - On Track"),IF((D12121-B12121)*24&lt;=X12121,"Met","Breached")))</f>
        <v>Met</v>
      </c>
    </row>
    <row r="12122" spans="1:25" x14ac:dyDescent="0.25">
      <c r="A12122" s="9" t="s">
        <v>16912</v>
      </c>
      <c r="B12122" s="23">
        <v>46267.436111111099</v>
      </c>
      <c r="C12122" s="23">
        <v>46267.439583333296</v>
      </c>
      <c r="D12122" s="23">
        <v>46267.729166666701</v>
      </c>
      <c r="E12122" s="9" t="s">
        <v>212</v>
      </c>
      <c r="F12122" s="9" t="s">
        <v>188</v>
      </c>
      <c r="G12122" s="9" t="s">
        <v>213</v>
      </c>
      <c r="H12122" s="9" t="s">
        <v>163</v>
      </c>
      <c r="I12122" s="9" t="s">
        <v>223</v>
      </c>
      <c r="J12122" s="9" t="s">
        <v>805</v>
      </c>
      <c r="K12122" s="9" t="s">
        <v>246</v>
      </c>
      <c r="L12122" s="9" t="s">
        <v>226</v>
      </c>
      <c r="M12122" s="9" t="s">
        <v>569</v>
      </c>
      <c r="N12122" s="9" t="s">
        <v>200</v>
      </c>
      <c r="O12122" s="9" t="s">
        <v>176</v>
      </c>
      <c r="P12122" s="9" t="s">
        <v>570</v>
      </c>
      <c r="Q12122" s="9" t="s">
        <v>219</v>
      </c>
      <c r="R12122" s="9">
        <v>0</v>
      </c>
      <c r="S12122" s="9">
        <v>60</v>
      </c>
      <c r="T12122" s="9" t="s">
        <v>136</v>
      </c>
      <c r="U12122" s="9" t="s">
        <v>230</v>
      </c>
      <c r="X12122" s="9">
        <f>INDEX(SLA_Policy!$D$2:$D$5,MATCH(F12122,SLA_Policy!$A$2:$A$5,0))</f>
        <v>72</v>
      </c>
      <c r="Y12122" s="9" t="str">
        <f>IF(E12122="Cancelled","Excluded",IF(D12122="",IF((SLA_Policy!$B$8-B12122)*24&gt;X12122,"Open - Breached","Open - On Track"),IF((D12122-B12122)*24&lt;=X12122,"Met","Breached")))</f>
        <v>Met</v>
      </c>
    </row>
    <row r="12123" spans="1:25" x14ac:dyDescent="0.25">
      <c r="A12123" s="9" t="s">
        <v>16913</v>
      </c>
      <c r="B12123" s="23">
        <v>46267.436805555597</v>
      </c>
      <c r="C12123" s="23">
        <v>46267.5131944444</v>
      </c>
      <c r="D12123" s="23">
        <v>46268.539583333302</v>
      </c>
      <c r="E12123" s="9" t="s">
        <v>212</v>
      </c>
      <c r="F12123" s="9" t="s">
        <v>188</v>
      </c>
      <c r="G12123" s="9" t="s">
        <v>213</v>
      </c>
      <c r="H12123" s="9" t="s">
        <v>162</v>
      </c>
      <c r="I12123" s="9" t="s">
        <v>393</v>
      </c>
      <c r="J12123" s="9" t="s">
        <v>16914</v>
      </c>
      <c r="K12123" s="9" t="s">
        <v>303</v>
      </c>
      <c r="L12123" s="9" t="s">
        <v>270</v>
      </c>
      <c r="M12123" s="9" t="s">
        <v>6927</v>
      </c>
      <c r="N12123" s="9" t="s">
        <v>196</v>
      </c>
      <c r="O12123" s="9" t="s">
        <v>179</v>
      </c>
      <c r="P12123" s="9" t="s">
        <v>337</v>
      </c>
      <c r="Q12123" s="9" t="s">
        <v>219</v>
      </c>
      <c r="R12123" s="9">
        <v>0</v>
      </c>
      <c r="S12123" s="9">
        <v>18</v>
      </c>
      <c r="U12123" s="9" t="s">
        <v>266</v>
      </c>
      <c r="W12123" s="9">
        <v>5</v>
      </c>
      <c r="X12123" s="9">
        <f>INDEX(SLA_Policy!$D$2:$D$5,MATCH(F12123,SLA_Policy!$A$2:$A$5,0))</f>
        <v>72</v>
      </c>
      <c r="Y12123" s="9" t="str">
        <f>IF(E12123="Cancelled","Excluded",IF(D12123="",IF((SLA_Policy!$B$8-B12123)*24&gt;X12123,"Open - Breached","Open - On Track"),IF((D12123-B12123)*24&lt;=X12123,"Met","Breached")))</f>
        <v>Met</v>
      </c>
    </row>
    <row r="12124" spans="1:25" x14ac:dyDescent="0.25">
      <c r="A12124" s="9" t="s">
        <v>16915</v>
      </c>
      <c r="B12124" s="23">
        <v>46267.440277777801</v>
      </c>
      <c r="C12124" s="23">
        <v>46267.457638888904</v>
      </c>
      <c r="D12124" s="23">
        <v>46268.395833333299</v>
      </c>
      <c r="E12124" s="9" t="s">
        <v>212</v>
      </c>
      <c r="F12124" s="9" t="s">
        <v>188</v>
      </c>
      <c r="G12124" s="9" t="s">
        <v>213</v>
      </c>
      <c r="H12124" s="9" t="s">
        <v>163</v>
      </c>
      <c r="I12124" s="9" t="s">
        <v>250</v>
      </c>
      <c r="J12124" s="9" t="s">
        <v>16916</v>
      </c>
      <c r="K12124" s="9" t="s">
        <v>246</v>
      </c>
      <c r="L12124" s="9" t="s">
        <v>371</v>
      </c>
      <c r="M12124" s="9" t="s">
        <v>375</v>
      </c>
      <c r="N12124" s="9" t="s">
        <v>196</v>
      </c>
      <c r="O12124" s="9" t="s">
        <v>176</v>
      </c>
      <c r="P12124" s="9" t="s">
        <v>570</v>
      </c>
      <c r="Q12124" s="9" t="s">
        <v>219</v>
      </c>
      <c r="R12124" s="9">
        <v>0</v>
      </c>
      <c r="S12124" s="9">
        <v>32</v>
      </c>
      <c r="T12124" s="9" t="s">
        <v>136</v>
      </c>
      <c r="U12124" s="9" t="s">
        <v>266</v>
      </c>
      <c r="X12124" s="9">
        <f>INDEX(SLA_Policy!$D$2:$D$5,MATCH(F12124,SLA_Policy!$A$2:$A$5,0))</f>
        <v>72</v>
      </c>
      <c r="Y12124" s="9" t="str">
        <f>IF(E12124="Cancelled","Excluded",IF(D12124="",IF((SLA_Policy!$B$8-B12124)*24&gt;X12124,"Open - Breached","Open - On Track"),IF((D12124-B12124)*24&lt;=X12124,"Met","Breached")))</f>
        <v>Met</v>
      </c>
    </row>
    <row r="12125" spans="1:25" x14ac:dyDescent="0.25">
      <c r="A12125" s="9" t="s">
        <v>16917</v>
      </c>
      <c r="B12125" s="23">
        <v>46267.454861111102</v>
      </c>
      <c r="C12125" s="23">
        <v>46267.4555555556</v>
      </c>
      <c r="D12125" s="23">
        <v>46267.607638888898</v>
      </c>
      <c r="E12125" s="9" t="s">
        <v>212</v>
      </c>
      <c r="F12125" s="9" t="s">
        <v>188</v>
      </c>
      <c r="G12125" s="9" t="s">
        <v>213</v>
      </c>
      <c r="H12125" s="9" t="s">
        <v>161</v>
      </c>
      <c r="I12125" s="9" t="s">
        <v>389</v>
      </c>
      <c r="J12125" s="9" t="s">
        <v>2443</v>
      </c>
      <c r="K12125" s="9" t="s">
        <v>215</v>
      </c>
      <c r="L12125" s="9" t="s">
        <v>270</v>
      </c>
      <c r="M12125" s="9" t="s">
        <v>2751</v>
      </c>
      <c r="N12125" s="9" t="s">
        <v>198</v>
      </c>
      <c r="O12125" s="9" t="s">
        <v>116</v>
      </c>
      <c r="P12125" s="9" t="s">
        <v>342</v>
      </c>
      <c r="Q12125" s="9" t="s">
        <v>219</v>
      </c>
      <c r="R12125" s="9">
        <v>0</v>
      </c>
      <c r="S12125" s="9">
        <v>4</v>
      </c>
      <c r="U12125" s="9" t="s">
        <v>290</v>
      </c>
      <c r="X12125" s="9">
        <f>INDEX(SLA_Policy!$D$2:$D$5,MATCH(F12125,SLA_Policy!$A$2:$A$5,0))</f>
        <v>72</v>
      </c>
      <c r="Y12125" s="9" t="str">
        <f>IF(E12125="Cancelled","Excluded",IF(D12125="",IF((SLA_Policy!$B$8-B12125)*24&gt;X12125,"Open - Breached","Open - On Track"),IF((D12125-B12125)*24&lt;=X12125,"Met","Breached")))</f>
        <v>Met</v>
      </c>
    </row>
    <row r="12126" spans="1:25" x14ac:dyDescent="0.25">
      <c r="A12126" s="9" t="s">
        <v>16918</v>
      </c>
      <c r="B12126" s="23">
        <v>46267.465972222199</v>
      </c>
      <c r="C12126" s="23">
        <v>46267.519444444399</v>
      </c>
      <c r="D12126" s="23">
        <v>46267.520833333299</v>
      </c>
      <c r="E12126" s="9" t="s">
        <v>212</v>
      </c>
      <c r="F12126" s="9" t="s">
        <v>188</v>
      </c>
      <c r="G12126" s="9" t="s">
        <v>213</v>
      </c>
      <c r="H12126" s="9" t="s">
        <v>162</v>
      </c>
      <c r="I12126" s="9" t="s">
        <v>393</v>
      </c>
      <c r="J12126" s="9" t="s">
        <v>840</v>
      </c>
      <c r="K12126" s="9" t="s">
        <v>215</v>
      </c>
      <c r="L12126" s="9" t="s">
        <v>371</v>
      </c>
      <c r="M12126" s="9" t="s">
        <v>2366</v>
      </c>
      <c r="N12126" s="9" t="s">
        <v>196</v>
      </c>
      <c r="O12126" s="9" t="s">
        <v>179</v>
      </c>
      <c r="P12126" s="9" t="s">
        <v>264</v>
      </c>
      <c r="Q12126" s="9" t="s">
        <v>219</v>
      </c>
      <c r="R12126" s="9">
        <v>0</v>
      </c>
      <c r="S12126" s="9">
        <v>15</v>
      </c>
      <c r="U12126" s="9" t="s">
        <v>266</v>
      </c>
      <c r="X12126" s="9">
        <f>INDEX(SLA_Policy!$D$2:$D$5,MATCH(F12126,SLA_Policy!$A$2:$A$5,0))</f>
        <v>72</v>
      </c>
      <c r="Y12126" s="9" t="str">
        <f>IF(E12126="Cancelled","Excluded",IF(D12126="",IF((SLA_Policy!$B$8-B12126)*24&gt;X12126,"Open - Breached","Open - On Track"),IF((D12126-B12126)*24&lt;=X12126,"Met","Breached")))</f>
        <v>Met</v>
      </c>
    </row>
    <row r="12127" spans="1:25" x14ac:dyDescent="0.25">
      <c r="A12127" s="9" t="s">
        <v>16919</v>
      </c>
      <c r="B12127" s="23">
        <v>46267.478472222203</v>
      </c>
      <c r="C12127" s="23">
        <v>46267.513888888898</v>
      </c>
      <c r="D12127" s="23">
        <v>46268.309722222199</v>
      </c>
      <c r="E12127" s="9" t="s">
        <v>212</v>
      </c>
      <c r="F12127" s="9" t="s">
        <v>189</v>
      </c>
      <c r="G12127" s="9" t="s">
        <v>236</v>
      </c>
      <c r="H12127" s="9" t="s">
        <v>161</v>
      </c>
      <c r="I12127" s="9" t="s">
        <v>482</v>
      </c>
      <c r="J12127" s="9" t="s">
        <v>16920</v>
      </c>
      <c r="K12127" s="9" t="s">
        <v>276</v>
      </c>
      <c r="L12127" s="9" t="s">
        <v>12094</v>
      </c>
      <c r="M12127" s="9" t="s">
        <v>13845</v>
      </c>
      <c r="N12127" s="9" t="s">
        <v>196</v>
      </c>
      <c r="O12127" s="9" t="s">
        <v>182</v>
      </c>
      <c r="P12127" s="9" t="s">
        <v>120</v>
      </c>
      <c r="Q12127" s="9" t="s">
        <v>219</v>
      </c>
      <c r="R12127" s="9">
        <v>0</v>
      </c>
      <c r="S12127" s="9">
        <v>43</v>
      </c>
      <c r="U12127" s="9" t="s">
        <v>242</v>
      </c>
      <c r="W12127" s="9">
        <v>4</v>
      </c>
      <c r="X12127" s="9">
        <f>INDEX(SLA_Policy!$D$2:$D$5,MATCH(F12127,SLA_Policy!$A$2:$A$5,0))</f>
        <v>120</v>
      </c>
      <c r="Y12127" s="9" t="str">
        <f>IF(E12127="Cancelled","Excluded",IF(D12127="",IF((SLA_Policy!$B$8-B12127)*24&gt;X12127,"Open - Breached","Open - On Track"),IF((D12127-B12127)*24&lt;=X12127,"Met","Breached")))</f>
        <v>Met</v>
      </c>
    </row>
    <row r="12128" spans="1:25" x14ac:dyDescent="0.25">
      <c r="A12128" s="9" t="s">
        <v>16921</v>
      </c>
      <c r="B12128" s="23">
        <v>46267.495833333298</v>
      </c>
      <c r="C12128" s="23">
        <v>46267.496527777803</v>
      </c>
      <c r="D12128" s="23">
        <v>46267.565972222197</v>
      </c>
      <c r="E12128" s="9" t="s">
        <v>212</v>
      </c>
      <c r="F12128" s="9" t="s">
        <v>187</v>
      </c>
      <c r="G12128" s="9" t="s">
        <v>213</v>
      </c>
      <c r="H12128" s="9" t="s">
        <v>163</v>
      </c>
      <c r="I12128" s="9" t="s">
        <v>250</v>
      </c>
      <c r="J12128" s="9" t="s">
        <v>935</v>
      </c>
      <c r="K12128" s="9" t="s">
        <v>246</v>
      </c>
      <c r="L12128" s="9" t="s">
        <v>307</v>
      </c>
      <c r="M12128" s="9" t="s">
        <v>2855</v>
      </c>
      <c r="N12128" s="9" t="s">
        <v>198</v>
      </c>
      <c r="O12128" s="9" t="s">
        <v>176</v>
      </c>
      <c r="P12128" s="9" t="s">
        <v>419</v>
      </c>
      <c r="Q12128" s="9" t="s">
        <v>273</v>
      </c>
      <c r="R12128" s="9">
        <v>0</v>
      </c>
      <c r="S12128" s="9">
        <v>75</v>
      </c>
      <c r="T12128" s="9" t="s">
        <v>220</v>
      </c>
      <c r="U12128" s="9" t="s">
        <v>230</v>
      </c>
      <c r="X12128" s="9">
        <f>INDEX(SLA_Policy!$D$2:$D$5,MATCH(F12128,SLA_Policy!$A$2:$A$5,0))</f>
        <v>8</v>
      </c>
      <c r="Y12128" s="9" t="str">
        <f>IF(E12128="Cancelled","Excluded",IF(D12128="",IF((SLA_Policy!$B$8-B12128)*24&gt;X12128,"Open - Breached","Open - On Track"),IF((D12128-B12128)*24&lt;=X12128,"Met","Breached")))</f>
        <v>Met</v>
      </c>
    </row>
    <row r="12129" spans="1:25" x14ac:dyDescent="0.25">
      <c r="A12129" s="9" t="s">
        <v>16922</v>
      </c>
      <c r="B12129" s="23">
        <v>46267.502777777801</v>
      </c>
      <c r="C12129" s="23">
        <v>46267.504166666702</v>
      </c>
      <c r="D12129" s="23">
        <v>46267.55</v>
      </c>
      <c r="E12129" s="9" t="s">
        <v>212</v>
      </c>
      <c r="F12129" s="9" t="s">
        <v>186</v>
      </c>
      <c r="G12129" s="9" t="s">
        <v>213</v>
      </c>
      <c r="H12129" s="9" t="s">
        <v>166</v>
      </c>
      <c r="I12129" s="9" t="s">
        <v>1238</v>
      </c>
      <c r="J12129" s="9" t="s">
        <v>16923</v>
      </c>
      <c r="K12129" s="9" t="s">
        <v>246</v>
      </c>
      <c r="L12129" s="9" t="s">
        <v>311</v>
      </c>
      <c r="M12129" s="9" t="s">
        <v>832</v>
      </c>
      <c r="N12129" s="9" t="s">
        <v>199</v>
      </c>
      <c r="O12129" s="9" t="s">
        <v>181</v>
      </c>
      <c r="P12129" s="9" t="s">
        <v>445</v>
      </c>
      <c r="Q12129" s="9" t="s">
        <v>273</v>
      </c>
      <c r="R12129" s="9">
        <v>0</v>
      </c>
      <c r="S12129" s="9">
        <v>35</v>
      </c>
      <c r="T12129" s="9" t="s">
        <v>220</v>
      </c>
      <c r="U12129" s="9" t="s">
        <v>266</v>
      </c>
      <c r="W12129" s="9">
        <v>4</v>
      </c>
      <c r="X12129" s="9">
        <f>INDEX(SLA_Policy!$D$2:$D$5,MATCH(F12129,SLA_Policy!$A$2:$A$5,0))</f>
        <v>4</v>
      </c>
      <c r="Y12129" s="9" t="str">
        <f>IF(E12129="Cancelled","Excluded",IF(D12129="",IF((SLA_Policy!$B$8-B12129)*24&gt;X12129,"Open - Breached","Open - On Track"),IF((D12129-B12129)*24&lt;=X12129,"Met","Breached")))</f>
        <v>Met</v>
      </c>
    </row>
    <row r="12130" spans="1:25" x14ac:dyDescent="0.25">
      <c r="A12130" s="9" t="s">
        <v>16924</v>
      </c>
      <c r="B12130" s="23">
        <v>46267.525694444397</v>
      </c>
      <c r="C12130" s="23">
        <v>46267.534027777801</v>
      </c>
      <c r="D12130" s="23">
        <v>46268.391666666699</v>
      </c>
      <c r="E12130" s="9" t="s">
        <v>212</v>
      </c>
      <c r="F12130" s="9" t="s">
        <v>188</v>
      </c>
      <c r="G12130" s="9" t="s">
        <v>213</v>
      </c>
      <c r="H12130" s="9" t="s">
        <v>163</v>
      </c>
      <c r="I12130" s="9" t="s">
        <v>405</v>
      </c>
      <c r="J12130" s="9" t="s">
        <v>406</v>
      </c>
      <c r="K12130" s="9" t="s">
        <v>239</v>
      </c>
      <c r="L12130" s="9" t="s">
        <v>216</v>
      </c>
      <c r="M12130" s="9" t="s">
        <v>2539</v>
      </c>
      <c r="N12130" s="9" t="s">
        <v>196</v>
      </c>
      <c r="O12130" s="9" t="s">
        <v>176</v>
      </c>
      <c r="P12130" s="9" t="s">
        <v>253</v>
      </c>
      <c r="Q12130" s="9" t="s">
        <v>219</v>
      </c>
      <c r="R12130" s="9">
        <v>0</v>
      </c>
      <c r="S12130" s="9">
        <v>21</v>
      </c>
      <c r="U12130" s="9" t="s">
        <v>230</v>
      </c>
      <c r="X12130" s="9">
        <f>INDEX(SLA_Policy!$D$2:$D$5,MATCH(F12130,SLA_Policy!$A$2:$A$5,0))</f>
        <v>72</v>
      </c>
      <c r="Y12130" s="9" t="str">
        <f>IF(E12130="Cancelled","Excluded",IF(D12130="",IF((SLA_Policy!$B$8-B12130)*24&gt;X12130,"Open - Breached","Open - On Track"),IF((D12130-B12130)*24&lt;=X12130,"Met","Breached")))</f>
        <v>Met</v>
      </c>
    </row>
    <row r="12131" spans="1:25" x14ac:dyDescent="0.25">
      <c r="A12131" s="9" t="s">
        <v>16925</v>
      </c>
      <c r="B12131" s="23">
        <v>46267.576388888898</v>
      </c>
      <c r="C12131" s="23">
        <v>46267.592361111099</v>
      </c>
      <c r="D12131" s="23">
        <v>46267.615277777797</v>
      </c>
      <c r="E12131" s="9" t="s">
        <v>212</v>
      </c>
      <c r="F12131" s="9" t="s">
        <v>188</v>
      </c>
      <c r="G12131" s="9" t="s">
        <v>213</v>
      </c>
      <c r="H12131" s="9" t="s">
        <v>161</v>
      </c>
      <c r="I12131" s="9" t="s">
        <v>454</v>
      </c>
      <c r="J12131" s="9" t="s">
        <v>3949</v>
      </c>
      <c r="K12131" s="9" t="s">
        <v>246</v>
      </c>
      <c r="L12131" s="9" t="s">
        <v>371</v>
      </c>
      <c r="M12131" s="9" t="s">
        <v>996</v>
      </c>
      <c r="N12131" s="9" t="s">
        <v>199</v>
      </c>
      <c r="O12131" s="9" t="s">
        <v>116</v>
      </c>
      <c r="P12131" s="9" t="s">
        <v>590</v>
      </c>
      <c r="Q12131" s="9" t="s">
        <v>219</v>
      </c>
      <c r="R12131" s="9">
        <v>0</v>
      </c>
      <c r="S12131" s="9">
        <v>3</v>
      </c>
      <c r="U12131" s="9" t="s">
        <v>290</v>
      </c>
      <c r="W12131" s="9">
        <v>5</v>
      </c>
      <c r="X12131" s="9">
        <f>INDEX(SLA_Policy!$D$2:$D$5,MATCH(F12131,SLA_Policy!$A$2:$A$5,0))</f>
        <v>72</v>
      </c>
      <c r="Y12131" s="9" t="str">
        <f>IF(E12131="Cancelled","Excluded",IF(D12131="",IF((SLA_Policy!$B$8-B12131)*24&gt;X12131,"Open - Breached","Open - On Track"),IF((D12131-B12131)*24&lt;=X12131,"Met","Breached")))</f>
        <v>Met</v>
      </c>
    </row>
    <row r="12132" spans="1:25" x14ac:dyDescent="0.25">
      <c r="A12132" s="9" t="s">
        <v>16926</v>
      </c>
      <c r="B12132" s="23">
        <v>46267.578472222202</v>
      </c>
      <c r="C12132" s="23">
        <v>46267.597222222197</v>
      </c>
      <c r="D12132" s="23">
        <v>46268.400694444397</v>
      </c>
      <c r="E12132" s="9" t="s">
        <v>212</v>
      </c>
      <c r="F12132" s="9" t="s">
        <v>188</v>
      </c>
      <c r="G12132" s="9" t="s">
        <v>236</v>
      </c>
      <c r="H12132" s="9" t="s">
        <v>167</v>
      </c>
      <c r="I12132" s="9" t="s">
        <v>255</v>
      </c>
      <c r="J12132" s="9" t="s">
        <v>8273</v>
      </c>
      <c r="K12132" s="9" t="s">
        <v>215</v>
      </c>
      <c r="L12132" s="9" t="s">
        <v>371</v>
      </c>
      <c r="M12132" s="9" t="s">
        <v>4189</v>
      </c>
      <c r="N12132" s="9" t="s">
        <v>196</v>
      </c>
      <c r="O12132" s="9" t="s">
        <v>116</v>
      </c>
      <c r="P12132" s="9" t="s">
        <v>574</v>
      </c>
      <c r="Q12132" s="9" t="s">
        <v>219</v>
      </c>
      <c r="R12132" s="9">
        <v>0</v>
      </c>
      <c r="S12132" s="9">
        <v>17</v>
      </c>
      <c r="U12132" s="9" t="s">
        <v>242</v>
      </c>
      <c r="W12132" s="9">
        <v>4</v>
      </c>
      <c r="X12132" s="9">
        <f>INDEX(SLA_Policy!$D$2:$D$5,MATCH(F12132,SLA_Policy!$A$2:$A$5,0))</f>
        <v>72</v>
      </c>
      <c r="Y12132" s="9" t="str">
        <f>IF(E12132="Cancelled","Excluded",IF(D12132="",IF((SLA_Policy!$B$8-B12132)*24&gt;X12132,"Open - Breached","Open - On Track"),IF((D12132-B12132)*24&lt;=X12132,"Met","Breached")))</f>
        <v>Met</v>
      </c>
    </row>
    <row r="12133" spans="1:25" x14ac:dyDescent="0.25">
      <c r="A12133" s="9" t="s">
        <v>16927</v>
      </c>
      <c r="B12133" s="23">
        <v>46267.590277777803</v>
      </c>
      <c r="C12133" s="23">
        <v>46267.622916666704</v>
      </c>
      <c r="D12133" s="23">
        <v>46268.3256944444</v>
      </c>
      <c r="E12133" s="9" t="s">
        <v>212</v>
      </c>
      <c r="F12133" s="9" t="s">
        <v>188</v>
      </c>
      <c r="G12133" s="9" t="s">
        <v>213</v>
      </c>
      <c r="H12133" s="9" t="s">
        <v>164</v>
      </c>
      <c r="I12133" s="9" t="s">
        <v>260</v>
      </c>
      <c r="J12133" s="9" t="s">
        <v>2270</v>
      </c>
      <c r="K12133" s="9" t="s">
        <v>410</v>
      </c>
      <c r="L12133" s="9" t="s">
        <v>307</v>
      </c>
      <c r="M12133" s="9" t="s">
        <v>787</v>
      </c>
      <c r="N12133" s="9" t="s">
        <v>196</v>
      </c>
      <c r="O12133" s="9" t="s">
        <v>179</v>
      </c>
      <c r="P12133" s="9" t="s">
        <v>313</v>
      </c>
      <c r="Q12133" s="9" t="s">
        <v>219</v>
      </c>
      <c r="R12133" s="9">
        <v>0</v>
      </c>
      <c r="S12133" s="9">
        <v>30</v>
      </c>
      <c r="T12133" s="9" t="s">
        <v>265</v>
      </c>
      <c r="U12133" s="9" t="s">
        <v>376</v>
      </c>
      <c r="W12133" s="9">
        <v>4</v>
      </c>
      <c r="X12133" s="9">
        <f>INDEX(SLA_Policy!$D$2:$D$5,MATCH(F12133,SLA_Policy!$A$2:$A$5,0))</f>
        <v>72</v>
      </c>
      <c r="Y12133" s="9" t="str">
        <f>IF(E12133="Cancelled","Excluded",IF(D12133="",IF((SLA_Policy!$B$8-B12133)*24&gt;X12133,"Open - Breached","Open - On Track"),IF((D12133-B12133)*24&lt;=X12133,"Met","Breached")))</f>
        <v>Met</v>
      </c>
    </row>
    <row r="12134" spans="1:25" x14ac:dyDescent="0.25">
      <c r="A12134" s="9" t="s">
        <v>16928</v>
      </c>
      <c r="B12134" s="23">
        <v>46267.593055555597</v>
      </c>
      <c r="C12134" s="23">
        <v>46267.624305555597</v>
      </c>
      <c r="D12134" s="23">
        <v>46268.373611111099</v>
      </c>
      <c r="E12134" s="9" t="s">
        <v>212</v>
      </c>
      <c r="F12134" s="9" t="s">
        <v>189</v>
      </c>
      <c r="G12134" s="9" t="s">
        <v>213</v>
      </c>
      <c r="H12134" s="9" t="s">
        <v>162</v>
      </c>
      <c r="I12134" s="9" t="s">
        <v>393</v>
      </c>
      <c r="J12134" s="9" t="s">
        <v>874</v>
      </c>
      <c r="K12134" s="9" t="s">
        <v>215</v>
      </c>
      <c r="L12134" s="9" t="s">
        <v>226</v>
      </c>
      <c r="M12134" s="9" t="s">
        <v>2039</v>
      </c>
      <c r="N12134" s="9" t="s">
        <v>198</v>
      </c>
      <c r="O12134" s="9" t="s">
        <v>176</v>
      </c>
      <c r="P12134" s="9" t="s">
        <v>330</v>
      </c>
      <c r="Q12134" s="9" t="s">
        <v>219</v>
      </c>
      <c r="R12134" s="9">
        <v>0</v>
      </c>
      <c r="S12134" s="9">
        <v>12</v>
      </c>
      <c r="U12134" s="9" t="s">
        <v>248</v>
      </c>
      <c r="X12134" s="9">
        <f>INDEX(SLA_Policy!$D$2:$D$5,MATCH(F12134,SLA_Policy!$A$2:$A$5,0))</f>
        <v>120</v>
      </c>
      <c r="Y12134" s="9" t="str">
        <f>IF(E12134="Cancelled","Excluded",IF(D12134="",IF((SLA_Policy!$B$8-B12134)*24&gt;X12134,"Open - Breached","Open - On Track"),IF((D12134-B12134)*24&lt;=X12134,"Met","Breached")))</f>
        <v>Met</v>
      </c>
    </row>
    <row r="12135" spans="1:25" x14ac:dyDescent="0.25">
      <c r="A12135" s="9" t="s">
        <v>16929</v>
      </c>
      <c r="B12135" s="23">
        <v>46267.6</v>
      </c>
      <c r="C12135" s="23">
        <v>46267.609027777798</v>
      </c>
      <c r="D12135" s="23">
        <v>46268.375</v>
      </c>
      <c r="E12135" s="9" t="s">
        <v>212</v>
      </c>
      <c r="F12135" s="9" t="s">
        <v>188</v>
      </c>
      <c r="G12135" s="9" t="s">
        <v>213</v>
      </c>
      <c r="H12135" s="9" t="s">
        <v>162</v>
      </c>
      <c r="I12135" s="9" t="s">
        <v>244</v>
      </c>
      <c r="J12135" s="9" t="s">
        <v>1170</v>
      </c>
      <c r="K12135" s="9" t="s">
        <v>246</v>
      </c>
      <c r="L12135" s="9" t="s">
        <v>293</v>
      </c>
      <c r="M12135" s="9" t="s">
        <v>3288</v>
      </c>
      <c r="N12135" s="9" t="s">
        <v>198</v>
      </c>
      <c r="O12135" s="9" t="s">
        <v>179</v>
      </c>
      <c r="P12135" s="9" t="s">
        <v>264</v>
      </c>
      <c r="Q12135" s="9" t="s">
        <v>273</v>
      </c>
      <c r="R12135" s="9">
        <v>0</v>
      </c>
      <c r="S12135" s="9">
        <v>36</v>
      </c>
      <c r="U12135" s="9" t="s">
        <v>290</v>
      </c>
      <c r="W12135" s="9">
        <v>5</v>
      </c>
      <c r="X12135" s="9">
        <f>INDEX(SLA_Policy!$D$2:$D$5,MATCH(F12135,SLA_Policy!$A$2:$A$5,0))</f>
        <v>72</v>
      </c>
      <c r="Y12135" s="9" t="str">
        <f>IF(E12135="Cancelled","Excluded",IF(D12135="",IF((SLA_Policy!$B$8-B12135)*24&gt;X12135,"Open - Breached","Open - On Track"),IF((D12135-B12135)*24&lt;=X12135,"Met","Breached")))</f>
        <v>Met</v>
      </c>
    </row>
    <row r="12136" spans="1:25" x14ac:dyDescent="0.25">
      <c r="A12136" s="9" t="s">
        <v>16930</v>
      </c>
      <c r="B12136" s="23">
        <v>46267.603472222203</v>
      </c>
      <c r="C12136" s="23">
        <v>46267.636111111096</v>
      </c>
      <c r="D12136" s="23">
        <v>46268.409027777801</v>
      </c>
      <c r="E12136" s="9" t="s">
        <v>212</v>
      </c>
      <c r="F12136" s="9" t="s">
        <v>188</v>
      </c>
      <c r="G12136" s="9" t="s">
        <v>236</v>
      </c>
      <c r="H12136" s="9" t="s">
        <v>167</v>
      </c>
      <c r="I12136" s="9" t="s">
        <v>255</v>
      </c>
      <c r="J12136" s="9" t="s">
        <v>8048</v>
      </c>
      <c r="K12136" s="9" t="s">
        <v>246</v>
      </c>
      <c r="L12136" s="9" t="s">
        <v>307</v>
      </c>
      <c r="M12136" s="9" t="s">
        <v>8107</v>
      </c>
      <c r="N12136" s="9" t="s">
        <v>197</v>
      </c>
      <c r="O12136" s="9" t="s">
        <v>116</v>
      </c>
      <c r="P12136" s="9" t="s">
        <v>295</v>
      </c>
      <c r="Q12136" s="9" t="s">
        <v>219</v>
      </c>
      <c r="R12136" s="9">
        <v>0</v>
      </c>
      <c r="S12136" s="9">
        <v>24</v>
      </c>
      <c r="U12136" s="9" t="s">
        <v>242</v>
      </c>
      <c r="X12136" s="9">
        <f>INDEX(SLA_Policy!$D$2:$D$5,MATCH(F12136,SLA_Policy!$A$2:$A$5,0))</f>
        <v>72</v>
      </c>
      <c r="Y12136" s="9" t="str">
        <f>IF(E12136="Cancelled","Excluded",IF(D12136="",IF((SLA_Policy!$B$8-B12136)*24&gt;X12136,"Open - Breached","Open - On Track"),IF((D12136-B12136)*24&lt;=X12136,"Met","Breached")))</f>
        <v>Met</v>
      </c>
    </row>
    <row r="12137" spans="1:25" x14ac:dyDescent="0.25">
      <c r="A12137" s="9" t="s">
        <v>16931</v>
      </c>
      <c r="B12137" s="23">
        <v>46267.608333333301</v>
      </c>
      <c r="C12137" s="23">
        <v>46267.620138888902</v>
      </c>
      <c r="D12137" s="23">
        <v>46268.409722222197</v>
      </c>
      <c r="E12137" s="9" t="s">
        <v>212</v>
      </c>
      <c r="F12137" s="9" t="s">
        <v>188</v>
      </c>
      <c r="G12137" s="9" t="s">
        <v>213</v>
      </c>
      <c r="H12137" s="9" t="s">
        <v>162</v>
      </c>
      <c r="I12137" s="9" t="s">
        <v>393</v>
      </c>
      <c r="J12137" s="9" t="s">
        <v>1718</v>
      </c>
      <c r="K12137" s="9" t="s">
        <v>246</v>
      </c>
      <c r="L12137" s="9" t="s">
        <v>104</v>
      </c>
      <c r="M12137" s="9" t="s">
        <v>918</v>
      </c>
      <c r="N12137" s="9" t="s">
        <v>199</v>
      </c>
      <c r="O12137" s="9" t="s">
        <v>116</v>
      </c>
      <c r="P12137" s="9" t="s">
        <v>234</v>
      </c>
      <c r="Q12137" s="9" t="s">
        <v>219</v>
      </c>
      <c r="R12137" s="9">
        <v>0</v>
      </c>
      <c r="S12137" s="9">
        <v>6</v>
      </c>
      <c r="U12137" s="9" t="s">
        <v>290</v>
      </c>
      <c r="X12137" s="9">
        <f>INDEX(SLA_Policy!$D$2:$D$5,MATCH(F12137,SLA_Policy!$A$2:$A$5,0))</f>
        <v>72</v>
      </c>
      <c r="Y12137" s="9" t="str">
        <f>IF(E12137="Cancelled","Excluded",IF(D12137="",IF((SLA_Policy!$B$8-B12137)*24&gt;X12137,"Open - Breached","Open - On Track"),IF((D12137-B12137)*24&lt;=X12137,"Met","Breached")))</f>
        <v>Met</v>
      </c>
    </row>
    <row r="12138" spans="1:25" x14ac:dyDescent="0.25">
      <c r="A12138" s="9" t="s">
        <v>16932</v>
      </c>
      <c r="B12138" s="23">
        <v>46267.608333333301</v>
      </c>
      <c r="C12138" s="23">
        <v>46267.635416666701</v>
      </c>
      <c r="D12138" s="23">
        <v>46269.415972222203</v>
      </c>
      <c r="E12138" s="9" t="s">
        <v>212</v>
      </c>
      <c r="F12138" s="9" t="s">
        <v>189</v>
      </c>
      <c r="G12138" s="9" t="s">
        <v>236</v>
      </c>
      <c r="H12138" s="9" t="s">
        <v>161</v>
      </c>
      <c r="I12138" s="9" t="s">
        <v>237</v>
      </c>
      <c r="J12138" s="9" t="s">
        <v>2977</v>
      </c>
      <c r="K12138" s="9" t="s">
        <v>225</v>
      </c>
      <c r="L12138" s="9" t="s">
        <v>293</v>
      </c>
      <c r="M12138" s="9" t="s">
        <v>1575</v>
      </c>
      <c r="N12138" s="9" t="s">
        <v>196</v>
      </c>
      <c r="O12138" s="9" t="s">
        <v>177</v>
      </c>
      <c r="P12138" s="9" t="s">
        <v>457</v>
      </c>
      <c r="Q12138" s="9" t="s">
        <v>219</v>
      </c>
      <c r="R12138" s="9">
        <v>0</v>
      </c>
      <c r="S12138" s="9">
        <v>10</v>
      </c>
      <c r="U12138" s="9" t="s">
        <v>242</v>
      </c>
      <c r="X12138" s="9">
        <f>INDEX(SLA_Policy!$D$2:$D$5,MATCH(F12138,SLA_Policy!$A$2:$A$5,0))</f>
        <v>120</v>
      </c>
      <c r="Y12138" s="9" t="str">
        <f>IF(E12138="Cancelled","Excluded",IF(D12138="",IF((SLA_Policy!$B$8-B12138)*24&gt;X12138,"Open - Breached","Open - On Track"),IF((D12138-B12138)*24&lt;=X12138,"Met","Breached")))</f>
        <v>Met</v>
      </c>
    </row>
    <row r="12139" spans="1:25" x14ac:dyDescent="0.25">
      <c r="A12139" s="9" t="s">
        <v>16933</v>
      </c>
      <c r="B12139" s="23">
        <v>46267.609027777798</v>
      </c>
      <c r="C12139" s="23">
        <v>46267.657638888901</v>
      </c>
      <c r="D12139" s="23">
        <v>46269.389583333301</v>
      </c>
      <c r="E12139" s="9" t="s">
        <v>212</v>
      </c>
      <c r="F12139" s="9" t="s">
        <v>189</v>
      </c>
      <c r="G12139" s="9" t="s">
        <v>213</v>
      </c>
      <c r="H12139" s="9" t="s">
        <v>164</v>
      </c>
      <c r="I12139" s="9" t="s">
        <v>478</v>
      </c>
      <c r="J12139" s="9" t="s">
        <v>8026</v>
      </c>
      <c r="K12139" s="9" t="s">
        <v>225</v>
      </c>
      <c r="L12139" s="9" t="s">
        <v>226</v>
      </c>
      <c r="M12139" s="9" t="s">
        <v>1604</v>
      </c>
      <c r="N12139" s="9" t="s">
        <v>197</v>
      </c>
      <c r="O12139" s="9" t="s">
        <v>116</v>
      </c>
      <c r="P12139" s="9" t="s">
        <v>551</v>
      </c>
      <c r="Q12139" s="9" t="s">
        <v>219</v>
      </c>
      <c r="R12139" s="9">
        <v>0</v>
      </c>
      <c r="S12139" s="9">
        <v>67</v>
      </c>
      <c r="T12139" s="9" t="s">
        <v>464</v>
      </c>
      <c r="U12139" s="9" t="s">
        <v>266</v>
      </c>
      <c r="X12139" s="9">
        <f>INDEX(SLA_Policy!$D$2:$D$5,MATCH(F12139,SLA_Policy!$A$2:$A$5,0))</f>
        <v>120</v>
      </c>
      <c r="Y12139" s="9" t="str">
        <f>IF(E12139="Cancelled","Excluded",IF(D12139="",IF((SLA_Policy!$B$8-B12139)*24&gt;X12139,"Open - Breached","Open - On Track"),IF((D12139-B12139)*24&lt;=X12139,"Met","Breached")))</f>
        <v>Met</v>
      </c>
    </row>
    <row r="12140" spans="1:25" x14ac:dyDescent="0.25">
      <c r="A12140" s="9" t="s">
        <v>16934</v>
      </c>
      <c r="B12140" s="23">
        <v>46267.618055555598</v>
      </c>
      <c r="C12140" s="23">
        <v>46267.672916666699</v>
      </c>
      <c r="D12140" s="23">
        <v>46268.402777777803</v>
      </c>
      <c r="E12140" s="9" t="s">
        <v>212</v>
      </c>
      <c r="F12140" s="9" t="s">
        <v>189</v>
      </c>
      <c r="G12140" s="9" t="s">
        <v>213</v>
      </c>
      <c r="H12140" s="9" t="s">
        <v>162</v>
      </c>
      <c r="I12140" s="9" t="s">
        <v>393</v>
      </c>
      <c r="J12140" s="9" t="s">
        <v>6166</v>
      </c>
      <c r="K12140" s="9" t="s">
        <v>246</v>
      </c>
      <c r="L12140" s="9" t="s">
        <v>311</v>
      </c>
      <c r="M12140" s="9" t="s">
        <v>1949</v>
      </c>
      <c r="N12140" s="9" t="s">
        <v>196</v>
      </c>
      <c r="O12140" s="9" t="s">
        <v>179</v>
      </c>
      <c r="P12140" s="9" t="s">
        <v>284</v>
      </c>
      <c r="Q12140" s="9" t="s">
        <v>219</v>
      </c>
      <c r="R12140" s="9">
        <v>0</v>
      </c>
      <c r="S12140" s="9">
        <v>9</v>
      </c>
      <c r="U12140" s="9" t="s">
        <v>248</v>
      </c>
      <c r="X12140" s="9">
        <f>INDEX(SLA_Policy!$D$2:$D$5,MATCH(F12140,SLA_Policy!$A$2:$A$5,0))</f>
        <v>120</v>
      </c>
      <c r="Y12140" s="9" t="str">
        <f>IF(E12140="Cancelled","Excluded",IF(D12140="",IF((SLA_Policy!$B$8-B12140)*24&gt;X12140,"Open - Breached","Open - On Track"),IF((D12140-B12140)*24&lt;=X12140,"Met","Breached")))</f>
        <v>Met</v>
      </c>
    </row>
    <row r="12141" spans="1:25" x14ac:dyDescent="0.25">
      <c r="A12141" s="9" t="s">
        <v>16935</v>
      </c>
      <c r="B12141" s="23">
        <v>46267.628472222197</v>
      </c>
      <c r="C12141" s="23">
        <v>46267.658333333296</v>
      </c>
      <c r="D12141" s="23">
        <v>46268.354166666701</v>
      </c>
      <c r="E12141" s="9" t="s">
        <v>212</v>
      </c>
      <c r="F12141" s="9" t="s">
        <v>188</v>
      </c>
      <c r="G12141" s="9" t="s">
        <v>236</v>
      </c>
      <c r="H12141" s="9" t="s">
        <v>167</v>
      </c>
      <c r="I12141" s="9" t="s">
        <v>255</v>
      </c>
      <c r="J12141" s="9" t="s">
        <v>4527</v>
      </c>
      <c r="K12141" s="9" t="s">
        <v>225</v>
      </c>
      <c r="L12141" s="9" t="s">
        <v>311</v>
      </c>
      <c r="M12141" s="9" t="s">
        <v>1117</v>
      </c>
      <c r="N12141" s="9" t="s">
        <v>196</v>
      </c>
      <c r="O12141" s="9" t="s">
        <v>176</v>
      </c>
      <c r="P12141" s="9" t="s">
        <v>570</v>
      </c>
      <c r="Q12141" s="9" t="s">
        <v>219</v>
      </c>
      <c r="R12141" s="9">
        <v>0</v>
      </c>
      <c r="S12141" s="9">
        <v>14</v>
      </c>
      <c r="U12141" s="9" t="s">
        <v>242</v>
      </c>
      <c r="X12141" s="9">
        <f>INDEX(SLA_Policy!$D$2:$D$5,MATCH(F12141,SLA_Policy!$A$2:$A$5,0))</f>
        <v>72</v>
      </c>
      <c r="Y12141" s="9" t="str">
        <f>IF(E12141="Cancelled","Excluded",IF(D12141="",IF((SLA_Policy!$B$8-B12141)*24&gt;X12141,"Open - Breached","Open - On Track"),IF((D12141-B12141)*24&lt;=X12141,"Met","Breached")))</f>
        <v>Met</v>
      </c>
    </row>
    <row r="12142" spans="1:25" x14ac:dyDescent="0.25">
      <c r="A12142" s="9" t="s">
        <v>16936</v>
      </c>
      <c r="B12142" s="23">
        <v>46267.640277777798</v>
      </c>
      <c r="C12142" s="23">
        <v>46267.641666666699</v>
      </c>
      <c r="D12142" s="23">
        <v>46267.6430555556</v>
      </c>
      <c r="E12142" s="9" t="s">
        <v>212</v>
      </c>
      <c r="F12142" s="9" t="s">
        <v>187</v>
      </c>
      <c r="G12142" s="9" t="s">
        <v>213</v>
      </c>
      <c r="H12142" s="9" t="s">
        <v>161</v>
      </c>
      <c r="I12142" s="9" t="s">
        <v>389</v>
      </c>
      <c r="J12142" s="9" t="s">
        <v>435</v>
      </c>
      <c r="K12142" s="9" t="s">
        <v>246</v>
      </c>
      <c r="L12142" s="9" t="s">
        <v>311</v>
      </c>
      <c r="M12142" s="9" t="s">
        <v>3010</v>
      </c>
      <c r="N12142" s="9" t="s">
        <v>198</v>
      </c>
      <c r="O12142" s="9" t="s">
        <v>116</v>
      </c>
      <c r="P12142" s="9" t="s">
        <v>525</v>
      </c>
      <c r="Q12142" s="9" t="s">
        <v>219</v>
      </c>
      <c r="R12142" s="9">
        <v>0</v>
      </c>
      <c r="S12142" s="9">
        <v>7</v>
      </c>
      <c r="U12142" s="9" t="s">
        <v>221</v>
      </c>
      <c r="X12142" s="9">
        <f>INDEX(SLA_Policy!$D$2:$D$5,MATCH(F12142,SLA_Policy!$A$2:$A$5,0))</f>
        <v>8</v>
      </c>
      <c r="Y12142" s="9" t="str">
        <f>IF(E12142="Cancelled","Excluded",IF(D12142="",IF((SLA_Policy!$B$8-B12142)*24&gt;X12142,"Open - Breached","Open - On Track"),IF((D12142-B12142)*24&lt;=X12142,"Met","Breached")))</f>
        <v>Met</v>
      </c>
    </row>
    <row r="12143" spans="1:25" x14ac:dyDescent="0.25">
      <c r="A12143" s="9" t="s">
        <v>16937</v>
      </c>
      <c r="B12143" s="23">
        <v>46267.649305555598</v>
      </c>
      <c r="C12143" s="23">
        <v>46267.673611111102</v>
      </c>
      <c r="D12143" s="23">
        <v>46273.353472222203</v>
      </c>
      <c r="E12143" s="9" t="s">
        <v>212</v>
      </c>
      <c r="F12143" s="9" t="s">
        <v>188</v>
      </c>
      <c r="G12143" s="9" t="s">
        <v>236</v>
      </c>
      <c r="H12143" s="9" t="s">
        <v>163</v>
      </c>
      <c r="I12143" s="9" t="s">
        <v>315</v>
      </c>
      <c r="J12143" s="9" t="s">
        <v>4801</v>
      </c>
      <c r="K12143" s="9" t="s">
        <v>215</v>
      </c>
      <c r="L12143" s="9" t="s">
        <v>104</v>
      </c>
      <c r="M12143" s="9" t="s">
        <v>2594</v>
      </c>
      <c r="N12143" s="9" t="s">
        <v>196</v>
      </c>
      <c r="O12143" s="9" t="s">
        <v>180</v>
      </c>
      <c r="P12143" s="9" t="s">
        <v>368</v>
      </c>
      <c r="Q12143" s="9" t="s">
        <v>219</v>
      </c>
      <c r="R12143" s="9">
        <v>0</v>
      </c>
      <c r="S12143" s="9">
        <v>117</v>
      </c>
      <c r="T12143" s="9" t="s">
        <v>229</v>
      </c>
      <c r="U12143" s="9" t="s">
        <v>242</v>
      </c>
      <c r="X12143" s="9">
        <f>INDEX(SLA_Policy!$D$2:$D$5,MATCH(F12143,SLA_Policy!$A$2:$A$5,0))</f>
        <v>72</v>
      </c>
      <c r="Y12143" s="9" t="str">
        <f>IF(E12143="Cancelled","Excluded",IF(D12143="",IF((SLA_Policy!$B$8-B12143)*24&gt;X12143,"Open - Breached","Open - On Track"),IF((D12143-B12143)*24&lt;=X12143,"Met","Breached")))</f>
        <v>Breached</v>
      </c>
    </row>
    <row r="12144" spans="1:25" x14ac:dyDescent="0.25">
      <c r="A12144" s="9" t="s">
        <v>16938</v>
      </c>
      <c r="B12144" s="23">
        <v>46267.650694444397</v>
      </c>
      <c r="C12144" s="23">
        <v>46267.655555555597</v>
      </c>
      <c r="E12144" s="9" t="s">
        <v>14153</v>
      </c>
      <c r="F12144" s="9" t="s">
        <v>188</v>
      </c>
      <c r="G12144" s="9" t="s">
        <v>236</v>
      </c>
      <c r="H12144" s="9" t="s">
        <v>161</v>
      </c>
      <c r="I12144" s="9" t="s">
        <v>237</v>
      </c>
      <c r="J12144" s="9" t="s">
        <v>14462</v>
      </c>
      <c r="K12144" s="9" t="s">
        <v>246</v>
      </c>
      <c r="L12144" s="9" t="s">
        <v>311</v>
      </c>
      <c r="M12144" s="9" t="s">
        <v>2910</v>
      </c>
      <c r="N12144" s="9" t="s">
        <v>199</v>
      </c>
      <c r="O12144" s="9" t="s">
        <v>179</v>
      </c>
      <c r="P12144" s="9" t="s">
        <v>264</v>
      </c>
      <c r="Q12144" s="9" t="s">
        <v>219</v>
      </c>
      <c r="R12144" s="9">
        <v>0</v>
      </c>
      <c r="S12144" s="9">
        <v>20</v>
      </c>
      <c r="X12144" s="9">
        <f>INDEX(SLA_Policy!$D$2:$D$5,MATCH(F12144,SLA_Policy!$A$2:$A$5,0))</f>
        <v>72</v>
      </c>
      <c r="Y12144" s="9" t="str">
        <f>IF(E12144="Cancelled","Excluded",IF(D12144="",IF((SLA_Policy!$B$8-B12144)*24&gt;X12144,"Open - Breached","Open - On Track"),IF((D12144-B12144)*24&lt;=X12144,"Met","Breached")))</f>
        <v>Open - Breached</v>
      </c>
    </row>
    <row r="12145" spans="1:25" x14ac:dyDescent="0.25">
      <c r="A12145" s="9" t="s">
        <v>16939</v>
      </c>
      <c r="B12145" s="23">
        <v>46267.670833333301</v>
      </c>
      <c r="C12145" s="23">
        <v>46268.331944444399</v>
      </c>
      <c r="D12145" s="23">
        <v>46269.386805555601</v>
      </c>
      <c r="E12145" s="9" t="s">
        <v>212</v>
      </c>
      <c r="F12145" s="9" t="s">
        <v>189</v>
      </c>
      <c r="G12145" s="9" t="s">
        <v>213</v>
      </c>
      <c r="H12145" s="9" t="s">
        <v>162</v>
      </c>
      <c r="I12145" s="9" t="s">
        <v>345</v>
      </c>
      <c r="J12145" s="9" t="s">
        <v>10358</v>
      </c>
      <c r="K12145" s="9" t="s">
        <v>246</v>
      </c>
      <c r="L12145" s="9" t="s">
        <v>104</v>
      </c>
      <c r="M12145" s="9" t="s">
        <v>1056</v>
      </c>
      <c r="N12145" s="9" t="s">
        <v>196</v>
      </c>
      <c r="O12145" s="9" t="s">
        <v>116</v>
      </c>
      <c r="P12145" s="9" t="s">
        <v>218</v>
      </c>
      <c r="Q12145" s="9" t="s">
        <v>219</v>
      </c>
      <c r="R12145" s="9">
        <v>0</v>
      </c>
      <c r="S12145" s="9">
        <v>24</v>
      </c>
      <c r="U12145" s="9" t="s">
        <v>376</v>
      </c>
      <c r="X12145" s="9">
        <f>INDEX(SLA_Policy!$D$2:$D$5,MATCH(F12145,SLA_Policy!$A$2:$A$5,0))</f>
        <v>120</v>
      </c>
      <c r="Y12145" s="9" t="str">
        <f>IF(E12145="Cancelled","Excluded",IF(D12145="",IF((SLA_Policy!$B$8-B12145)*24&gt;X12145,"Open - Breached","Open - On Track"),IF((D12145-B12145)*24&lt;=X12145,"Met","Breached")))</f>
        <v>Met</v>
      </c>
    </row>
    <row r="12146" spans="1:25" x14ac:dyDescent="0.25">
      <c r="A12146" s="9" t="s">
        <v>16940</v>
      </c>
      <c r="B12146" s="23">
        <v>46267.681944444397</v>
      </c>
      <c r="C12146" s="23">
        <v>46267.727083333302</v>
      </c>
      <c r="D12146" s="23">
        <v>46268.4152777778</v>
      </c>
      <c r="E12146" s="9" t="s">
        <v>212</v>
      </c>
      <c r="F12146" s="9" t="s">
        <v>189</v>
      </c>
      <c r="G12146" s="9" t="s">
        <v>213</v>
      </c>
      <c r="H12146" s="9" t="s">
        <v>165</v>
      </c>
      <c r="I12146" s="9" t="s">
        <v>567</v>
      </c>
      <c r="J12146" s="9" t="s">
        <v>6609</v>
      </c>
      <c r="K12146" s="9" t="s">
        <v>246</v>
      </c>
      <c r="L12146" s="9" t="s">
        <v>311</v>
      </c>
      <c r="M12146" s="9" t="s">
        <v>3569</v>
      </c>
      <c r="N12146" s="9" t="s">
        <v>197</v>
      </c>
      <c r="O12146" s="9" t="s">
        <v>176</v>
      </c>
      <c r="P12146" s="9" t="s">
        <v>1159</v>
      </c>
      <c r="Q12146" s="9" t="s">
        <v>219</v>
      </c>
      <c r="R12146" s="9">
        <v>0</v>
      </c>
      <c r="S12146" s="9">
        <v>6</v>
      </c>
      <c r="U12146" s="9" t="s">
        <v>230</v>
      </c>
      <c r="X12146" s="9">
        <f>INDEX(SLA_Policy!$D$2:$D$5,MATCH(F12146,SLA_Policy!$A$2:$A$5,0))</f>
        <v>120</v>
      </c>
      <c r="Y12146" s="9" t="str">
        <f>IF(E12146="Cancelled","Excluded",IF(D12146="",IF((SLA_Policy!$B$8-B12146)*24&gt;X12146,"Open - Breached","Open - On Track"),IF((D12146-B12146)*24&lt;=X12146,"Met","Breached")))</f>
        <v>Met</v>
      </c>
    </row>
    <row r="12147" spans="1:25" x14ac:dyDescent="0.25">
      <c r="A12147" s="9" t="s">
        <v>16941</v>
      </c>
      <c r="B12147" s="23">
        <v>46267.686805555597</v>
      </c>
      <c r="C12147" s="23">
        <v>46267.702083333301</v>
      </c>
      <c r="D12147" s="23">
        <v>46268.340277777803</v>
      </c>
      <c r="E12147" s="9" t="s">
        <v>212</v>
      </c>
      <c r="F12147" s="9" t="s">
        <v>188</v>
      </c>
      <c r="G12147" s="9" t="s">
        <v>213</v>
      </c>
      <c r="H12147" s="9" t="s">
        <v>163</v>
      </c>
      <c r="I12147" s="9" t="s">
        <v>405</v>
      </c>
      <c r="J12147" s="9" t="s">
        <v>406</v>
      </c>
      <c r="K12147" s="9" t="s">
        <v>262</v>
      </c>
      <c r="L12147" s="9" t="s">
        <v>216</v>
      </c>
      <c r="M12147" s="9" t="s">
        <v>867</v>
      </c>
      <c r="N12147" s="9" t="s">
        <v>196</v>
      </c>
      <c r="O12147" s="9" t="s">
        <v>116</v>
      </c>
      <c r="P12147" s="9" t="s">
        <v>258</v>
      </c>
      <c r="Q12147" s="9" t="s">
        <v>219</v>
      </c>
      <c r="R12147" s="9">
        <v>0</v>
      </c>
      <c r="S12147" s="9">
        <v>7</v>
      </c>
      <c r="U12147" s="9" t="s">
        <v>230</v>
      </c>
      <c r="X12147" s="9">
        <f>INDEX(SLA_Policy!$D$2:$D$5,MATCH(F12147,SLA_Policy!$A$2:$A$5,0))</f>
        <v>72</v>
      </c>
      <c r="Y12147" s="9" t="str">
        <f>IF(E12147="Cancelled","Excluded",IF(D12147="",IF((SLA_Policy!$B$8-B12147)*24&gt;X12147,"Open - Breached","Open - On Track"),IF((D12147-B12147)*24&lt;=X12147,"Met","Breached")))</f>
        <v>Met</v>
      </c>
    </row>
    <row r="12148" spans="1:25" x14ac:dyDescent="0.25">
      <c r="A12148" s="9" t="s">
        <v>16942</v>
      </c>
      <c r="B12148" s="23">
        <v>46267.743750000001</v>
      </c>
      <c r="C12148" s="23">
        <v>46268.358333333301</v>
      </c>
      <c r="D12148" s="23">
        <v>46268.372916666704</v>
      </c>
      <c r="E12148" s="9" t="s">
        <v>212</v>
      </c>
      <c r="F12148" s="9" t="s">
        <v>189</v>
      </c>
      <c r="G12148" s="9" t="s">
        <v>236</v>
      </c>
      <c r="H12148" s="9" t="s">
        <v>164</v>
      </c>
      <c r="I12148" s="9" t="s">
        <v>421</v>
      </c>
      <c r="J12148" s="9" t="s">
        <v>2431</v>
      </c>
      <c r="K12148" s="9" t="s">
        <v>246</v>
      </c>
      <c r="L12148" s="9" t="s">
        <v>351</v>
      </c>
      <c r="M12148" s="9" t="s">
        <v>400</v>
      </c>
      <c r="N12148" s="9" t="s">
        <v>196</v>
      </c>
      <c r="O12148" s="9" t="s">
        <v>180</v>
      </c>
      <c r="P12148" s="9" t="s">
        <v>368</v>
      </c>
      <c r="Q12148" s="9" t="s">
        <v>219</v>
      </c>
      <c r="R12148" s="9">
        <v>0</v>
      </c>
      <c r="S12148" s="9">
        <v>29</v>
      </c>
      <c r="T12148" s="9" t="s">
        <v>464</v>
      </c>
      <c r="U12148" s="9" t="s">
        <v>242</v>
      </c>
      <c r="X12148" s="9">
        <f>INDEX(SLA_Policy!$D$2:$D$5,MATCH(F12148,SLA_Policy!$A$2:$A$5,0))</f>
        <v>120</v>
      </c>
      <c r="Y12148" s="9" t="str">
        <f>IF(E12148="Cancelled","Excluded",IF(D12148="",IF((SLA_Policy!$B$8-B12148)*24&gt;X12148,"Open - Breached","Open - On Track"),IF((D12148-B12148)*24&lt;=X12148,"Met","Breached")))</f>
        <v>Met</v>
      </c>
    </row>
    <row r="12149" spans="1:25" x14ac:dyDescent="0.25">
      <c r="A12149" s="9" t="s">
        <v>16943</v>
      </c>
      <c r="B12149" s="23">
        <v>46267.754166666702</v>
      </c>
      <c r="C12149" s="23">
        <v>46268.3347222222</v>
      </c>
      <c r="D12149" s="23">
        <v>46268.395833333299</v>
      </c>
      <c r="E12149" s="9" t="s">
        <v>212</v>
      </c>
      <c r="F12149" s="9" t="s">
        <v>188</v>
      </c>
      <c r="G12149" s="9" t="s">
        <v>236</v>
      </c>
      <c r="H12149" s="9" t="s">
        <v>161</v>
      </c>
      <c r="I12149" s="9" t="s">
        <v>505</v>
      </c>
      <c r="J12149" s="9" t="s">
        <v>16944</v>
      </c>
      <c r="K12149" s="9" t="s">
        <v>262</v>
      </c>
      <c r="L12149" s="9" t="s">
        <v>311</v>
      </c>
      <c r="M12149" s="9" t="s">
        <v>11486</v>
      </c>
      <c r="N12149" s="9" t="s">
        <v>196</v>
      </c>
      <c r="O12149" s="9" t="s">
        <v>177</v>
      </c>
      <c r="P12149" s="9" t="s">
        <v>241</v>
      </c>
      <c r="Q12149" s="9" t="s">
        <v>219</v>
      </c>
      <c r="R12149" s="9">
        <v>0</v>
      </c>
      <c r="S12149" s="9">
        <v>34</v>
      </c>
      <c r="U12149" s="9" t="s">
        <v>242</v>
      </c>
      <c r="X12149" s="9">
        <f>INDEX(SLA_Policy!$D$2:$D$5,MATCH(F12149,SLA_Policy!$A$2:$A$5,0))</f>
        <v>72</v>
      </c>
      <c r="Y12149" s="9" t="str">
        <f>IF(E12149="Cancelled","Excluded",IF(D12149="",IF((SLA_Policy!$B$8-B12149)*24&gt;X12149,"Open - Breached","Open - On Track"),IF((D12149-B12149)*24&lt;=X12149,"Met","Breached")))</f>
        <v>Met</v>
      </c>
    </row>
    <row r="12150" spans="1:25" x14ac:dyDescent="0.25">
      <c r="A12150" s="9" t="s">
        <v>16945</v>
      </c>
      <c r="B12150" s="23">
        <v>46267.776388888902</v>
      </c>
      <c r="C12150" s="23">
        <v>46267.777777777803</v>
      </c>
      <c r="D12150" s="23">
        <v>46268.3659722222</v>
      </c>
      <c r="E12150" s="9" t="s">
        <v>212</v>
      </c>
      <c r="F12150" s="9" t="s">
        <v>188</v>
      </c>
      <c r="G12150" s="9" t="s">
        <v>213</v>
      </c>
      <c r="H12150" s="9" t="s">
        <v>161</v>
      </c>
      <c r="I12150" s="9" t="s">
        <v>389</v>
      </c>
      <c r="J12150" s="9" t="s">
        <v>1916</v>
      </c>
      <c r="K12150" s="9" t="s">
        <v>246</v>
      </c>
      <c r="L12150" s="9" t="s">
        <v>104</v>
      </c>
      <c r="M12150" s="9" t="s">
        <v>1149</v>
      </c>
      <c r="N12150" s="9" t="s">
        <v>198</v>
      </c>
      <c r="O12150" s="9" t="s">
        <v>116</v>
      </c>
      <c r="P12150" s="9" t="s">
        <v>342</v>
      </c>
      <c r="Q12150" s="9" t="s">
        <v>219</v>
      </c>
      <c r="R12150" s="9">
        <v>0</v>
      </c>
      <c r="S12150" s="9">
        <v>6</v>
      </c>
      <c r="U12150" s="9" t="s">
        <v>266</v>
      </c>
      <c r="X12150" s="9">
        <f>INDEX(SLA_Policy!$D$2:$D$5,MATCH(F12150,SLA_Policy!$A$2:$A$5,0))</f>
        <v>72</v>
      </c>
      <c r="Y12150" s="9" t="str">
        <f>IF(E12150="Cancelled","Excluded",IF(D12150="",IF((SLA_Policy!$B$8-B12150)*24&gt;X12150,"Open - Breached","Open - On Track"),IF((D12150-B12150)*24&lt;=X12150,"Met","Breached")))</f>
        <v>Met</v>
      </c>
    </row>
    <row r="12151" spans="1:25" x14ac:dyDescent="0.25">
      <c r="A12151" s="9" t="s">
        <v>16946</v>
      </c>
      <c r="B12151" s="23">
        <v>46267.827777777798</v>
      </c>
      <c r="C12151" s="23">
        <v>46268.307638888902</v>
      </c>
      <c r="E12151" s="9" t="s">
        <v>14153</v>
      </c>
      <c r="F12151" s="9" t="s">
        <v>188</v>
      </c>
      <c r="G12151" s="9" t="s">
        <v>236</v>
      </c>
      <c r="H12151" s="9" t="s">
        <v>161</v>
      </c>
      <c r="I12151" s="9" t="s">
        <v>237</v>
      </c>
      <c r="J12151" s="9" t="s">
        <v>3511</v>
      </c>
      <c r="K12151" s="9" t="s">
        <v>239</v>
      </c>
      <c r="L12151" s="9" t="s">
        <v>351</v>
      </c>
      <c r="M12151" s="9" t="s">
        <v>6023</v>
      </c>
      <c r="N12151" s="9" t="s">
        <v>196</v>
      </c>
      <c r="O12151" s="9" t="s">
        <v>177</v>
      </c>
      <c r="P12151" s="9" t="s">
        <v>457</v>
      </c>
      <c r="Q12151" s="9" t="s">
        <v>219</v>
      </c>
      <c r="R12151" s="9">
        <v>0</v>
      </c>
      <c r="S12151" s="9">
        <v>16</v>
      </c>
      <c r="X12151" s="9">
        <f>INDEX(SLA_Policy!$D$2:$D$5,MATCH(F12151,SLA_Policy!$A$2:$A$5,0))</f>
        <v>72</v>
      </c>
      <c r="Y12151" s="9" t="str">
        <f>IF(E12151="Cancelled","Excluded",IF(D12151="",IF((SLA_Policy!$B$8-B12151)*24&gt;X12151,"Open - Breached","Open - On Track"),IF((D12151-B12151)*24&lt;=X12151,"Met","Breached")))</f>
        <v>Open - Breached</v>
      </c>
    </row>
    <row r="12152" spans="1:25" x14ac:dyDescent="0.25">
      <c r="A12152" s="9" t="s">
        <v>16947</v>
      </c>
      <c r="B12152" s="23">
        <v>46268.241666666698</v>
      </c>
      <c r="C12152" s="23">
        <v>46268.309027777803</v>
      </c>
      <c r="E12152" s="9" t="s">
        <v>14153</v>
      </c>
      <c r="F12152" s="9" t="s">
        <v>189</v>
      </c>
      <c r="G12152" s="9" t="s">
        <v>236</v>
      </c>
      <c r="H12152" s="9" t="s">
        <v>163</v>
      </c>
      <c r="I12152" s="9" t="s">
        <v>315</v>
      </c>
      <c r="J12152" s="9" t="s">
        <v>316</v>
      </c>
      <c r="K12152" s="9" t="s">
        <v>239</v>
      </c>
      <c r="L12152" s="9" t="s">
        <v>216</v>
      </c>
      <c r="M12152" s="9" t="s">
        <v>7683</v>
      </c>
      <c r="N12152" s="9" t="s">
        <v>196</v>
      </c>
      <c r="O12152" s="9" t="s">
        <v>176</v>
      </c>
      <c r="P12152" s="9" t="s">
        <v>253</v>
      </c>
      <c r="Q12152" s="9" t="s">
        <v>219</v>
      </c>
      <c r="R12152" s="9">
        <v>0</v>
      </c>
      <c r="S12152" s="9">
        <v>78</v>
      </c>
      <c r="T12152" s="9" t="s">
        <v>229</v>
      </c>
      <c r="X12152" s="9">
        <f>INDEX(SLA_Policy!$D$2:$D$5,MATCH(F12152,SLA_Policy!$A$2:$A$5,0))</f>
        <v>120</v>
      </c>
      <c r="Y12152" s="9" t="str">
        <f>IF(E12152="Cancelled","Excluded",IF(D12152="",IF((SLA_Policy!$B$8-B12152)*24&gt;X12152,"Open - Breached","Open - On Track"),IF((D12152-B12152)*24&lt;=X12152,"Met","Breached")))</f>
        <v>Open - Breached</v>
      </c>
    </row>
    <row r="12153" spans="1:25" x14ac:dyDescent="0.25">
      <c r="A12153" s="9" t="s">
        <v>16948</v>
      </c>
      <c r="B12153" s="23">
        <v>46268.304861111101</v>
      </c>
      <c r="C12153" s="23">
        <v>46268.305555555598</v>
      </c>
      <c r="D12153" s="23">
        <v>46268.515972222202</v>
      </c>
      <c r="E12153" s="9" t="s">
        <v>212</v>
      </c>
      <c r="F12153" s="9" t="s">
        <v>188</v>
      </c>
      <c r="G12153" s="9" t="s">
        <v>213</v>
      </c>
      <c r="H12153" s="9" t="s">
        <v>163</v>
      </c>
      <c r="I12153" s="9" t="s">
        <v>250</v>
      </c>
      <c r="J12153" s="9" t="s">
        <v>1407</v>
      </c>
      <c r="K12153" s="9" t="s">
        <v>246</v>
      </c>
      <c r="L12153" s="9" t="s">
        <v>311</v>
      </c>
      <c r="M12153" s="9" t="s">
        <v>3010</v>
      </c>
      <c r="N12153" s="9" t="s">
        <v>198</v>
      </c>
      <c r="O12153" s="9" t="s">
        <v>176</v>
      </c>
      <c r="P12153" s="9" t="s">
        <v>503</v>
      </c>
      <c r="Q12153" s="9" t="s">
        <v>219</v>
      </c>
      <c r="R12153" s="9">
        <v>0</v>
      </c>
      <c r="S12153" s="9">
        <v>34</v>
      </c>
      <c r="T12153" s="9" t="s">
        <v>136</v>
      </c>
      <c r="U12153" s="9" t="s">
        <v>376</v>
      </c>
      <c r="X12153" s="9">
        <f>INDEX(SLA_Policy!$D$2:$D$5,MATCH(F12153,SLA_Policy!$A$2:$A$5,0))</f>
        <v>72</v>
      </c>
      <c r="Y12153" s="9" t="str">
        <f>IF(E12153="Cancelled","Excluded",IF(D12153="",IF((SLA_Policy!$B$8-B12153)*24&gt;X12153,"Open - Breached","Open - On Track"),IF((D12153-B12153)*24&lt;=X12153,"Met","Breached")))</f>
        <v>Met</v>
      </c>
    </row>
    <row r="12154" spans="1:25" x14ac:dyDescent="0.25">
      <c r="A12154" s="9" t="s">
        <v>16949</v>
      </c>
      <c r="B12154" s="23">
        <v>46268.305555555598</v>
      </c>
      <c r="C12154" s="23">
        <v>46268.306250000001</v>
      </c>
      <c r="D12154" s="23">
        <v>46268.340972222199</v>
      </c>
      <c r="E12154" s="9" t="s">
        <v>212</v>
      </c>
      <c r="F12154" s="9" t="s">
        <v>187</v>
      </c>
      <c r="G12154" s="9" t="s">
        <v>213</v>
      </c>
      <c r="H12154" s="9" t="s">
        <v>161</v>
      </c>
      <c r="I12154" s="9" t="s">
        <v>297</v>
      </c>
      <c r="J12154" s="9" t="s">
        <v>6341</v>
      </c>
      <c r="K12154" s="9" t="s">
        <v>246</v>
      </c>
      <c r="L12154" s="9" t="s">
        <v>226</v>
      </c>
      <c r="M12154" s="9" t="s">
        <v>4881</v>
      </c>
      <c r="N12154" s="9" t="s">
        <v>200</v>
      </c>
      <c r="O12154" s="9" t="s">
        <v>177</v>
      </c>
      <c r="P12154" s="9" t="s">
        <v>300</v>
      </c>
      <c r="Q12154" s="9" t="s">
        <v>273</v>
      </c>
      <c r="R12154" s="9">
        <v>0</v>
      </c>
      <c r="S12154" s="9">
        <v>14</v>
      </c>
      <c r="U12154" s="9" t="s">
        <v>290</v>
      </c>
      <c r="X12154" s="9">
        <f>INDEX(SLA_Policy!$D$2:$D$5,MATCH(F12154,SLA_Policy!$A$2:$A$5,0))</f>
        <v>8</v>
      </c>
      <c r="Y12154" s="9" t="str">
        <f>IF(E12154="Cancelled","Excluded",IF(D12154="",IF((SLA_Policy!$B$8-B12154)*24&gt;X12154,"Open - Breached","Open - On Track"),IF((D12154-B12154)*24&lt;=X12154,"Met","Breached")))</f>
        <v>Met</v>
      </c>
    </row>
    <row r="12155" spans="1:25" x14ac:dyDescent="0.25">
      <c r="A12155" s="9" t="s">
        <v>16950</v>
      </c>
      <c r="B12155" s="23">
        <v>46268.348611111098</v>
      </c>
      <c r="C12155" s="23">
        <v>46268.395833333299</v>
      </c>
      <c r="D12155" s="23">
        <v>46269.359027777798</v>
      </c>
      <c r="E12155" s="9" t="s">
        <v>212</v>
      </c>
      <c r="F12155" s="9" t="s">
        <v>188</v>
      </c>
      <c r="G12155" s="9" t="s">
        <v>213</v>
      </c>
      <c r="H12155" s="9" t="s">
        <v>163</v>
      </c>
      <c r="I12155" s="9" t="s">
        <v>250</v>
      </c>
      <c r="J12155" s="9" t="s">
        <v>16951</v>
      </c>
      <c r="K12155" s="9" t="s">
        <v>239</v>
      </c>
      <c r="L12155" s="9" t="s">
        <v>307</v>
      </c>
      <c r="M12155" s="9" t="s">
        <v>1350</v>
      </c>
      <c r="N12155" s="9" t="s">
        <v>196</v>
      </c>
      <c r="O12155" s="9" t="s">
        <v>176</v>
      </c>
      <c r="P12155" s="9" t="s">
        <v>503</v>
      </c>
      <c r="Q12155" s="9" t="s">
        <v>219</v>
      </c>
      <c r="R12155" s="9">
        <v>0</v>
      </c>
      <c r="S12155" s="9">
        <v>102</v>
      </c>
      <c r="T12155" s="9" t="s">
        <v>136</v>
      </c>
      <c r="U12155" s="9" t="s">
        <v>290</v>
      </c>
      <c r="W12155" s="9">
        <v>4</v>
      </c>
      <c r="X12155" s="9">
        <f>INDEX(SLA_Policy!$D$2:$D$5,MATCH(F12155,SLA_Policy!$A$2:$A$5,0))</f>
        <v>72</v>
      </c>
      <c r="Y12155" s="9" t="str">
        <f>IF(E12155="Cancelled","Excluded",IF(D12155="",IF((SLA_Policy!$B$8-B12155)*24&gt;X12155,"Open - Breached","Open - On Track"),IF((D12155-B12155)*24&lt;=X12155,"Met","Breached")))</f>
        <v>Met</v>
      </c>
    </row>
    <row r="12156" spans="1:25" x14ac:dyDescent="0.25">
      <c r="A12156" s="9" t="s">
        <v>16952</v>
      </c>
      <c r="B12156" s="23">
        <v>46268.354166666701</v>
      </c>
      <c r="C12156" s="23">
        <v>46268.356249999997</v>
      </c>
      <c r="D12156" s="23">
        <v>46268.566666666702</v>
      </c>
      <c r="E12156" s="9" t="s">
        <v>212</v>
      </c>
      <c r="F12156" s="9" t="s">
        <v>188</v>
      </c>
      <c r="G12156" s="9" t="s">
        <v>213</v>
      </c>
      <c r="H12156" s="9" t="s">
        <v>162</v>
      </c>
      <c r="I12156" s="9" t="s">
        <v>345</v>
      </c>
      <c r="J12156" s="9" t="s">
        <v>5366</v>
      </c>
      <c r="K12156" s="9" t="s">
        <v>246</v>
      </c>
      <c r="L12156" s="9" t="s">
        <v>395</v>
      </c>
      <c r="M12156" s="9" t="s">
        <v>463</v>
      </c>
      <c r="N12156" s="9" t="s">
        <v>198</v>
      </c>
      <c r="O12156" s="9" t="s">
        <v>179</v>
      </c>
      <c r="P12156" s="9" t="s">
        <v>337</v>
      </c>
      <c r="Q12156" s="9" t="s">
        <v>219</v>
      </c>
      <c r="R12156" s="9">
        <v>0</v>
      </c>
      <c r="S12156" s="9">
        <v>11</v>
      </c>
      <c r="U12156" s="9" t="s">
        <v>266</v>
      </c>
      <c r="X12156" s="9">
        <f>INDEX(SLA_Policy!$D$2:$D$5,MATCH(F12156,SLA_Policy!$A$2:$A$5,0))</f>
        <v>72</v>
      </c>
      <c r="Y12156" s="9" t="str">
        <f>IF(E12156="Cancelled","Excluded",IF(D12156="",IF((SLA_Policy!$B$8-B12156)*24&gt;X12156,"Open - Breached","Open - On Track"),IF((D12156-B12156)*24&lt;=X12156,"Met","Breached")))</f>
        <v>Met</v>
      </c>
    </row>
    <row r="12157" spans="1:25" x14ac:dyDescent="0.25">
      <c r="A12157" s="9" t="s">
        <v>16953</v>
      </c>
      <c r="B12157" s="23">
        <v>46268.370138888902</v>
      </c>
      <c r="C12157" s="23">
        <v>46268.373611111099</v>
      </c>
      <c r="D12157" s="23">
        <v>46268.4465277778</v>
      </c>
      <c r="E12157" s="9" t="s">
        <v>212</v>
      </c>
      <c r="F12157" s="9" t="s">
        <v>189</v>
      </c>
      <c r="G12157" s="9" t="s">
        <v>213</v>
      </c>
      <c r="H12157" s="9" t="s">
        <v>161</v>
      </c>
      <c r="I12157" s="9" t="s">
        <v>297</v>
      </c>
      <c r="J12157" s="9" t="s">
        <v>3611</v>
      </c>
      <c r="K12157" s="9" t="s">
        <v>246</v>
      </c>
      <c r="L12157" s="9" t="s">
        <v>104</v>
      </c>
      <c r="M12157" s="9" t="s">
        <v>2280</v>
      </c>
      <c r="N12157" s="9" t="s">
        <v>200</v>
      </c>
      <c r="O12157" s="9" t="s">
        <v>116</v>
      </c>
      <c r="P12157" s="9" t="s">
        <v>590</v>
      </c>
      <c r="Q12157" s="9" t="s">
        <v>219</v>
      </c>
      <c r="R12157" s="9">
        <v>0</v>
      </c>
      <c r="S12157" s="9">
        <v>28</v>
      </c>
      <c r="U12157" s="9" t="s">
        <v>290</v>
      </c>
      <c r="W12157" s="9">
        <v>5</v>
      </c>
      <c r="X12157" s="9">
        <f>INDEX(SLA_Policy!$D$2:$D$5,MATCH(F12157,SLA_Policy!$A$2:$A$5,0))</f>
        <v>120</v>
      </c>
      <c r="Y12157" s="9" t="str">
        <f>IF(E12157="Cancelled","Excluded",IF(D12157="",IF((SLA_Policy!$B$8-B12157)*24&gt;X12157,"Open - Breached","Open - On Track"),IF((D12157-B12157)*24&lt;=X12157,"Met","Breached")))</f>
        <v>Met</v>
      </c>
    </row>
    <row r="12158" spans="1:25" x14ac:dyDescent="0.25">
      <c r="A12158" s="9" t="s">
        <v>16954</v>
      </c>
      <c r="B12158" s="23">
        <v>46268.370833333298</v>
      </c>
      <c r="C12158" s="23">
        <v>46268.458333333299</v>
      </c>
      <c r="D12158" s="23">
        <v>46274.538194444503</v>
      </c>
      <c r="E12158" s="9" t="s">
        <v>212</v>
      </c>
      <c r="F12158" s="9" t="s">
        <v>188</v>
      </c>
      <c r="G12158" s="9" t="s">
        <v>236</v>
      </c>
      <c r="H12158" s="9" t="s">
        <v>163</v>
      </c>
      <c r="I12158" s="9" t="s">
        <v>315</v>
      </c>
      <c r="J12158" s="9" t="s">
        <v>599</v>
      </c>
      <c r="K12158" s="9" t="s">
        <v>14602</v>
      </c>
      <c r="L12158" s="9" t="s">
        <v>12094</v>
      </c>
      <c r="M12158" s="9" t="s">
        <v>14773</v>
      </c>
      <c r="N12158" s="9" t="s">
        <v>196</v>
      </c>
      <c r="O12158" s="9" t="s">
        <v>180</v>
      </c>
      <c r="P12158" s="9" t="s">
        <v>368</v>
      </c>
      <c r="Q12158" s="9" t="s">
        <v>219</v>
      </c>
      <c r="R12158" s="9">
        <v>0</v>
      </c>
      <c r="S12158" s="9">
        <v>126</v>
      </c>
      <c r="T12158" s="9" t="s">
        <v>229</v>
      </c>
      <c r="U12158" s="9" t="s">
        <v>242</v>
      </c>
      <c r="X12158" s="9">
        <f>INDEX(SLA_Policy!$D$2:$D$5,MATCH(F12158,SLA_Policy!$A$2:$A$5,0))</f>
        <v>72</v>
      </c>
      <c r="Y12158" s="9" t="str">
        <f>IF(E12158="Cancelled","Excluded",IF(D12158="",IF((SLA_Policy!$B$8-B12158)*24&gt;X12158,"Open - Breached","Open - On Track"),IF((D12158-B12158)*24&lt;=X12158,"Met","Breached")))</f>
        <v>Breached</v>
      </c>
    </row>
    <row r="12159" spans="1:25" x14ac:dyDescent="0.25">
      <c r="A12159" s="9" t="s">
        <v>16955</v>
      </c>
      <c r="B12159" s="23">
        <v>46268.376388888901</v>
      </c>
      <c r="C12159" s="23">
        <v>46268.427777777797</v>
      </c>
      <c r="D12159" s="23">
        <v>46268.443055555603</v>
      </c>
      <c r="E12159" s="9" t="s">
        <v>212</v>
      </c>
      <c r="F12159" s="9" t="s">
        <v>188</v>
      </c>
      <c r="G12159" s="9" t="s">
        <v>213</v>
      </c>
      <c r="H12159" s="9" t="s">
        <v>161</v>
      </c>
      <c r="I12159" s="9" t="s">
        <v>389</v>
      </c>
      <c r="J12159" s="9" t="s">
        <v>5529</v>
      </c>
      <c r="K12159" s="9" t="s">
        <v>215</v>
      </c>
      <c r="L12159" s="9" t="s">
        <v>216</v>
      </c>
      <c r="M12159" s="9" t="s">
        <v>2089</v>
      </c>
      <c r="N12159" s="9" t="s">
        <v>197</v>
      </c>
      <c r="O12159" s="9" t="s">
        <v>116</v>
      </c>
      <c r="P12159" s="9" t="s">
        <v>574</v>
      </c>
      <c r="Q12159" s="9" t="s">
        <v>219</v>
      </c>
      <c r="R12159" s="9">
        <v>0</v>
      </c>
      <c r="S12159" s="9">
        <v>4</v>
      </c>
      <c r="U12159" s="9" t="s">
        <v>290</v>
      </c>
      <c r="X12159" s="9">
        <f>INDEX(SLA_Policy!$D$2:$D$5,MATCH(F12159,SLA_Policy!$A$2:$A$5,0))</f>
        <v>72</v>
      </c>
      <c r="Y12159" s="9" t="str">
        <f>IF(E12159="Cancelled","Excluded",IF(D12159="",IF((SLA_Policy!$B$8-B12159)*24&gt;X12159,"Open - Breached","Open - On Track"),IF((D12159-B12159)*24&lt;=X12159,"Met","Breached")))</f>
        <v>Met</v>
      </c>
    </row>
    <row r="12160" spans="1:25" x14ac:dyDescent="0.25">
      <c r="A12160" s="9" t="s">
        <v>16956</v>
      </c>
      <c r="B12160" s="23">
        <v>46268.385416666701</v>
      </c>
      <c r="C12160" s="23">
        <v>46268.3881944444</v>
      </c>
      <c r="D12160" s="23">
        <v>46268.447222222203</v>
      </c>
      <c r="E12160" s="9" t="s">
        <v>212</v>
      </c>
      <c r="F12160" s="9" t="s">
        <v>189</v>
      </c>
      <c r="G12160" s="9" t="s">
        <v>213</v>
      </c>
      <c r="H12160" s="9" t="s">
        <v>161</v>
      </c>
      <c r="I12160" s="9" t="s">
        <v>454</v>
      </c>
      <c r="J12160" s="9" t="s">
        <v>2161</v>
      </c>
      <c r="K12160" s="9" t="s">
        <v>215</v>
      </c>
      <c r="L12160" s="9" t="s">
        <v>307</v>
      </c>
      <c r="M12160" s="9" t="s">
        <v>2834</v>
      </c>
      <c r="N12160" s="9" t="s">
        <v>198</v>
      </c>
      <c r="O12160" s="9" t="s">
        <v>116</v>
      </c>
      <c r="P12160" s="9" t="s">
        <v>234</v>
      </c>
      <c r="Q12160" s="9" t="s">
        <v>219</v>
      </c>
      <c r="R12160" s="9">
        <v>0</v>
      </c>
      <c r="S12160" s="9">
        <v>9</v>
      </c>
      <c r="U12160" s="9" t="s">
        <v>221</v>
      </c>
      <c r="W12160" s="9">
        <v>5</v>
      </c>
      <c r="X12160" s="9">
        <f>INDEX(SLA_Policy!$D$2:$D$5,MATCH(F12160,SLA_Policy!$A$2:$A$5,0))</f>
        <v>120</v>
      </c>
      <c r="Y12160" s="9" t="str">
        <f>IF(E12160="Cancelled","Excluded",IF(D12160="",IF((SLA_Policy!$B$8-B12160)*24&gt;X12160,"Open - Breached","Open - On Track"),IF((D12160-B12160)*24&lt;=X12160,"Met","Breached")))</f>
        <v>Met</v>
      </c>
    </row>
    <row r="12161" spans="1:25" x14ac:dyDescent="0.25">
      <c r="A12161" s="9" t="s">
        <v>16957</v>
      </c>
      <c r="B12161" s="23">
        <v>46268.390972222202</v>
      </c>
      <c r="C12161" s="23">
        <v>46268.411805555603</v>
      </c>
      <c r="D12161" s="23">
        <v>46273.402083333298</v>
      </c>
      <c r="E12161" s="9" t="s">
        <v>212</v>
      </c>
      <c r="F12161" s="9" t="s">
        <v>189</v>
      </c>
      <c r="G12161" s="9" t="s">
        <v>213</v>
      </c>
      <c r="H12161" s="9" t="s">
        <v>162</v>
      </c>
      <c r="I12161" s="9" t="s">
        <v>416</v>
      </c>
      <c r="J12161" s="9" t="s">
        <v>4880</v>
      </c>
      <c r="K12161" s="9" t="s">
        <v>303</v>
      </c>
      <c r="L12161" s="9" t="s">
        <v>216</v>
      </c>
      <c r="M12161" s="9" t="s">
        <v>5356</v>
      </c>
      <c r="N12161" s="9" t="s">
        <v>199</v>
      </c>
      <c r="O12161" s="9" t="s">
        <v>179</v>
      </c>
      <c r="P12161" s="9" t="s">
        <v>313</v>
      </c>
      <c r="Q12161" s="9" t="s">
        <v>219</v>
      </c>
      <c r="R12161" s="9">
        <v>2</v>
      </c>
      <c r="S12161" s="9">
        <v>29</v>
      </c>
      <c r="U12161" s="9" t="s">
        <v>376</v>
      </c>
      <c r="W12161" s="9">
        <v>1</v>
      </c>
      <c r="X12161" s="9">
        <f>INDEX(SLA_Policy!$D$2:$D$5,MATCH(F12161,SLA_Policy!$A$2:$A$5,0))</f>
        <v>120</v>
      </c>
      <c r="Y12161" s="9" t="str">
        <f>IF(E12161="Cancelled","Excluded",IF(D12161="",IF((SLA_Policy!$B$8-B12161)*24&gt;X12161,"Open - Breached","Open - On Track"),IF((D12161-B12161)*24&lt;=X12161,"Met","Breached")))</f>
        <v>Breached</v>
      </c>
    </row>
    <row r="12162" spans="1:25" x14ac:dyDescent="0.25">
      <c r="A12162" s="9" t="s">
        <v>16958</v>
      </c>
      <c r="B12162" s="23">
        <v>46268.391666666699</v>
      </c>
      <c r="C12162" s="23">
        <v>46268.398611111101</v>
      </c>
      <c r="D12162" s="23">
        <v>46268.527777777803</v>
      </c>
      <c r="E12162" s="9" t="s">
        <v>212</v>
      </c>
      <c r="F12162" s="9" t="s">
        <v>188</v>
      </c>
      <c r="G12162" s="9" t="s">
        <v>213</v>
      </c>
      <c r="H12162" s="9" t="s">
        <v>88</v>
      </c>
      <c r="I12162" s="9" t="s">
        <v>92</v>
      </c>
      <c r="J12162" s="9" t="s">
        <v>4009</v>
      </c>
      <c r="K12162" s="9" t="s">
        <v>215</v>
      </c>
      <c r="L12162" s="9" t="s">
        <v>293</v>
      </c>
      <c r="M12162" s="9" t="s">
        <v>2329</v>
      </c>
      <c r="N12162" s="9" t="s">
        <v>199</v>
      </c>
      <c r="O12162" s="9" t="s">
        <v>178</v>
      </c>
      <c r="P12162" s="9" t="s">
        <v>414</v>
      </c>
      <c r="Q12162" s="9" t="s">
        <v>219</v>
      </c>
      <c r="R12162" s="9">
        <v>0</v>
      </c>
      <c r="S12162" s="9">
        <v>41</v>
      </c>
      <c r="T12162" s="9" t="s">
        <v>220</v>
      </c>
      <c r="U12162" s="9" t="s">
        <v>661</v>
      </c>
      <c r="X12162" s="9">
        <f>INDEX(SLA_Policy!$D$2:$D$5,MATCH(F12162,SLA_Policy!$A$2:$A$5,0))</f>
        <v>72</v>
      </c>
      <c r="Y12162" s="9" t="str">
        <f>IF(E12162="Cancelled","Excluded",IF(D12162="",IF((SLA_Policy!$B$8-B12162)*24&gt;X12162,"Open - Breached","Open - On Track"),IF((D12162-B12162)*24&lt;=X12162,"Met","Breached")))</f>
        <v>Met</v>
      </c>
    </row>
    <row r="12163" spans="1:25" x14ac:dyDescent="0.25">
      <c r="A12163" s="9" t="s">
        <v>16959</v>
      </c>
      <c r="B12163" s="23">
        <v>46268.396527777797</v>
      </c>
      <c r="C12163" s="23">
        <v>46268.454861111102</v>
      </c>
      <c r="D12163" s="23">
        <v>46269.371527777803</v>
      </c>
      <c r="E12163" s="9" t="s">
        <v>212</v>
      </c>
      <c r="F12163" s="9" t="s">
        <v>188</v>
      </c>
      <c r="G12163" s="9" t="s">
        <v>213</v>
      </c>
      <c r="H12163" s="9" t="s">
        <v>167</v>
      </c>
      <c r="I12163" s="9" t="s">
        <v>362</v>
      </c>
      <c r="J12163" s="9" t="s">
        <v>12887</v>
      </c>
      <c r="K12163" s="9" t="s">
        <v>239</v>
      </c>
      <c r="L12163" s="9" t="s">
        <v>307</v>
      </c>
      <c r="M12163" s="9" t="s">
        <v>2497</v>
      </c>
      <c r="N12163" s="9" t="s">
        <v>197</v>
      </c>
      <c r="O12163" s="9" t="s">
        <v>176</v>
      </c>
      <c r="P12163" s="9" t="s">
        <v>330</v>
      </c>
      <c r="Q12163" s="9" t="s">
        <v>219</v>
      </c>
      <c r="R12163" s="9">
        <v>0</v>
      </c>
      <c r="S12163" s="9">
        <v>25</v>
      </c>
      <c r="T12163" s="9" t="s">
        <v>136</v>
      </c>
      <c r="U12163" s="9" t="s">
        <v>248</v>
      </c>
      <c r="W12163" s="9">
        <v>4</v>
      </c>
      <c r="X12163" s="9">
        <f>INDEX(SLA_Policy!$D$2:$D$5,MATCH(F12163,SLA_Policy!$A$2:$A$5,0))</f>
        <v>72</v>
      </c>
      <c r="Y12163" s="9" t="str">
        <f>IF(E12163="Cancelled","Excluded",IF(D12163="",IF((SLA_Policy!$B$8-B12163)*24&gt;X12163,"Open - Breached","Open - On Track"),IF((D12163-B12163)*24&lt;=X12163,"Met","Breached")))</f>
        <v>Met</v>
      </c>
    </row>
    <row r="12164" spans="1:25" x14ac:dyDescent="0.25">
      <c r="A12164" s="9" t="s">
        <v>16960</v>
      </c>
      <c r="B12164" s="23">
        <v>46268.399305555598</v>
      </c>
      <c r="C12164" s="23">
        <v>46268.444444444503</v>
      </c>
      <c r="D12164" s="23">
        <v>46268.552083333299</v>
      </c>
      <c r="E12164" s="9" t="s">
        <v>212</v>
      </c>
      <c r="F12164" s="9" t="s">
        <v>189</v>
      </c>
      <c r="G12164" s="9" t="s">
        <v>213</v>
      </c>
      <c r="H12164" s="9" t="s">
        <v>162</v>
      </c>
      <c r="I12164" s="9" t="s">
        <v>345</v>
      </c>
      <c r="J12164" s="9" t="s">
        <v>7865</v>
      </c>
      <c r="K12164" s="9" t="s">
        <v>246</v>
      </c>
      <c r="L12164" s="9" t="s">
        <v>104</v>
      </c>
      <c r="M12164" s="9" t="s">
        <v>1198</v>
      </c>
      <c r="N12164" s="9" t="s">
        <v>199</v>
      </c>
      <c r="O12164" s="9" t="s">
        <v>116</v>
      </c>
      <c r="P12164" s="9" t="s">
        <v>258</v>
      </c>
      <c r="Q12164" s="9" t="s">
        <v>219</v>
      </c>
      <c r="R12164" s="9">
        <v>0</v>
      </c>
      <c r="S12164" s="9">
        <v>14</v>
      </c>
      <c r="U12164" s="9" t="s">
        <v>290</v>
      </c>
      <c r="X12164" s="9">
        <f>INDEX(SLA_Policy!$D$2:$D$5,MATCH(F12164,SLA_Policy!$A$2:$A$5,0))</f>
        <v>120</v>
      </c>
      <c r="Y12164" s="9" t="str">
        <f>IF(E12164="Cancelled","Excluded",IF(D12164="",IF((SLA_Policy!$B$8-B12164)*24&gt;X12164,"Open - Breached","Open - On Track"),IF((D12164-B12164)*24&lt;=X12164,"Met","Breached")))</f>
        <v>Met</v>
      </c>
    </row>
    <row r="12165" spans="1:25" x14ac:dyDescent="0.25">
      <c r="A12165" s="9" t="s">
        <v>16961</v>
      </c>
      <c r="B12165" s="23">
        <v>46268.404166666704</v>
      </c>
      <c r="C12165" s="23">
        <v>46268.409027777801</v>
      </c>
      <c r="D12165" s="23">
        <v>46273.388888888898</v>
      </c>
      <c r="E12165" s="9" t="s">
        <v>212</v>
      </c>
      <c r="F12165" s="9" t="s">
        <v>188</v>
      </c>
      <c r="G12165" s="9" t="s">
        <v>236</v>
      </c>
      <c r="H12165" s="9" t="s">
        <v>161</v>
      </c>
      <c r="I12165" s="9" t="s">
        <v>237</v>
      </c>
      <c r="J12165" s="9" t="s">
        <v>3417</v>
      </c>
      <c r="K12165" s="9" t="s">
        <v>225</v>
      </c>
      <c r="L12165" s="9" t="s">
        <v>311</v>
      </c>
      <c r="M12165" s="9" t="s">
        <v>3292</v>
      </c>
      <c r="N12165" s="9" t="s">
        <v>196</v>
      </c>
      <c r="O12165" s="9" t="s">
        <v>179</v>
      </c>
      <c r="P12165" s="9" t="s">
        <v>264</v>
      </c>
      <c r="Q12165" s="9" t="s">
        <v>219</v>
      </c>
      <c r="R12165" s="9">
        <v>0</v>
      </c>
      <c r="S12165" s="9">
        <v>38</v>
      </c>
      <c r="U12165" s="9" t="s">
        <v>242</v>
      </c>
      <c r="W12165" s="9">
        <v>5</v>
      </c>
      <c r="X12165" s="9">
        <f>INDEX(SLA_Policy!$D$2:$D$5,MATCH(F12165,SLA_Policy!$A$2:$A$5,0))</f>
        <v>72</v>
      </c>
      <c r="Y12165" s="9" t="str">
        <f>IF(E12165="Cancelled","Excluded",IF(D12165="",IF((SLA_Policy!$B$8-B12165)*24&gt;X12165,"Open - Breached","Open - On Track"),IF((D12165-B12165)*24&lt;=X12165,"Met","Breached")))</f>
        <v>Breached</v>
      </c>
    </row>
    <row r="12166" spans="1:25" x14ac:dyDescent="0.25">
      <c r="A12166" s="9" t="s">
        <v>16962</v>
      </c>
      <c r="B12166" s="23">
        <v>46268.409027777801</v>
      </c>
      <c r="C12166" s="23">
        <v>46268.421527777798</v>
      </c>
      <c r="D12166" s="23">
        <v>46268.495833333298</v>
      </c>
      <c r="E12166" s="9" t="s">
        <v>212</v>
      </c>
      <c r="F12166" s="9" t="s">
        <v>188</v>
      </c>
      <c r="G12166" s="9" t="s">
        <v>213</v>
      </c>
      <c r="H12166" s="9" t="s">
        <v>161</v>
      </c>
      <c r="I12166" s="9" t="s">
        <v>454</v>
      </c>
      <c r="J12166" s="9" t="s">
        <v>972</v>
      </c>
      <c r="K12166" s="9" t="s">
        <v>276</v>
      </c>
      <c r="L12166" s="9" t="s">
        <v>311</v>
      </c>
      <c r="M12166" s="9" t="s">
        <v>979</v>
      </c>
      <c r="N12166" s="9" t="s">
        <v>196</v>
      </c>
      <c r="O12166" s="9" t="s">
        <v>116</v>
      </c>
      <c r="P12166" s="9" t="s">
        <v>525</v>
      </c>
      <c r="Q12166" s="9" t="s">
        <v>219</v>
      </c>
      <c r="R12166" s="9">
        <v>0</v>
      </c>
      <c r="S12166" s="9">
        <v>8</v>
      </c>
      <c r="U12166" s="9" t="s">
        <v>221</v>
      </c>
      <c r="X12166" s="9">
        <f>INDEX(SLA_Policy!$D$2:$D$5,MATCH(F12166,SLA_Policy!$A$2:$A$5,0))</f>
        <v>72</v>
      </c>
      <c r="Y12166" s="9" t="str">
        <f>IF(E12166="Cancelled","Excluded",IF(D12166="",IF((SLA_Policy!$B$8-B12166)*24&gt;X12166,"Open - Breached","Open - On Track"),IF((D12166-B12166)*24&lt;=X12166,"Met","Breached")))</f>
        <v>Met</v>
      </c>
    </row>
    <row r="12167" spans="1:25" x14ac:dyDescent="0.25">
      <c r="A12167" s="9" t="s">
        <v>16963</v>
      </c>
      <c r="B12167" s="23">
        <v>46268.425694444399</v>
      </c>
      <c r="C12167" s="23">
        <v>46268.438888888901</v>
      </c>
      <c r="D12167" s="23">
        <v>46269.369444444397</v>
      </c>
      <c r="E12167" s="9" t="s">
        <v>212</v>
      </c>
      <c r="F12167" s="9" t="s">
        <v>189</v>
      </c>
      <c r="G12167" s="9" t="s">
        <v>213</v>
      </c>
      <c r="H12167" s="9" t="s">
        <v>164</v>
      </c>
      <c r="I12167" s="9" t="s">
        <v>339</v>
      </c>
      <c r="J12167" s="9" t="s">
        <v>340</v>
      </c>
      <c r="K12167" s="9" t="s">
        <v>215</v>
      </c>
      <c r="L12167" s="9" t="s">
        <v>293</v>
      </c>
      <c r="M12167" s="9" t="s">
        <v>10984</v>
      </c>
      <c r="N12167" s="9" t="s">
        <v>198</v>
      </c>
      <c r="O12167" s="9" t="s">
        <v>116</v>
      </c>
      <c r="P12167" s="9" t="s">
        <v>525</v>
      </c>
      <c r="Q12167" s="9" t="s">
        <v>219</v>
      </c>
      <c r="R12167" s="9">
        <v>0</v>
      </c>
      <c r="S12167" s="9">
        <v>15</v>
      </c>
      <c r="T12167" s="9" t="s">
        <v>343</v>
      </c>
      <c r="U12167" s="9" t="s">
        <v>290</v>
      </c>
      <c r="X12167" s="9">
        <f>INDEX(SLA_Policy!$D$2:$D$5,MATCH(F12167,SLA_Policy!$A$2:$A$5,0))</f>
        <v>120</v>
      </c>
      <c r="Y12167" s="9" t="str">
        <f>IF(E12167="Cancelled","Excluded",IF(D12167="",IF((SLA_Policy!$B$8-B12167)*24&gt;X12167,"Open - Breached","Open - On Track"),IF((D12167-B12167)*24&lt;=X12167,"Met","Breached")))</f>
        <v>Met</v>
      </c>
    </row>
    <row r="12168" spans="1:25" x14ac:dyDescent="0.25">
      <c r="A12168" s="9" t="s">
        <v>16964</v>
      </c>
      <c r="B12168" s="23">
        <v>46268.445138888899</v>
      </c>
      <c r="C12168" s="23">
        <v>46268.445833333302</v>
      </c>
      <c r="D12168" s="23">
        <v>46269.401388888902</v>
      </c>
      <c r="E12168" s="9" t="s">
        <v>212</v>
      </c>
      <c r="F12168" s="9" t="s">
        <v>188</v>
      </c>
      <c r="G12168" s="9" t="s">
        <v>213</v>
      </c>
      <c r="H12168" s="9" t="s">
        <v>161</v>
      </c>
      <c r="I12168" s="9" t="s">
        <v>297</v>
      </c>
      <c r="J12168" s="9" t="s">
        <v>6675</v>
      </c>
      <c r="K12168" s="9" t="s">
        <v>246</v>
      </c>
      <c r="L12168" s="9" t="s">
        <v>270</v>
      </c>
      <c r="M12168" s="9" t="s">
        <v>1746</v>
      </c>
      <c r="N12168" s="9" t="s">
        <v>198</v>
      </c>
      <c r="O12168" s="9" t="s">
        <v>177</v>
      </c>
      <c r="P12168" s="9" t="s">
        <v>300</v>
      </c>
      <c r="Q12168" s="9" t="s">
        <v>219</v>
      </c>
      <c r="R12168" s="9">
        <v>0</v>
      </c>
      <c r="S12168" s="9">
        <v>22</v>
      </c>
      <c r="U12168" s="9" t="s">
        <v>290</v>
      </c>
      <c r="X12168" s="9">
        <f>INDEX(SLA_Policy!$D$2:$D$5,MATCH(F12168,SLA_Policy!$A$2:$A$5,0))</f>
        <v>72</v>
      </c>
      <c r="Y12168" s="9" t="str">
        <f>IF(E12168="Cancelled","Excluded",IF(D12168="",IF((SLA_Policy!$B$8-B12168)*24&gt;X12168,"Open - Breached","Open - On Track"),IF((D12168-B12168)*24&lt;=X12168,"Met","Breached")))</f>
        <v>Met</v>
      </c>
    </row>
    <row r="12169" spans="1:25" x14ac:dyDescent="0.25">
      <c r="A12169" s="9" t="s">
        <v>16965</v>
      </c>
      <c r="B12169" s="23">
        <v>46268.452777777798</v>
      </c>
      <c r="C12169" s="23">
        <v>46268.485416666699</v>
      </c>
      <c r="D12169" s="23">
        <v>46269.394444444399</v>
      </c>
      <c r="E12169" s="9" t="s">
        <v>212</v>
      </c>
      <c r="F12169" s="9" t="s">
        <v>189</v>
      </c>
      <c r="G12169" s="9" t="s">
        <v>213</v>
      </c>
      <c r="H12169" s="9" t="s">
        <v>165</v>
      </c>
      <c r="I12169" s="9" t="s">
        <v>567</v>
      </c>
      <c r="J12169" s="9" t="s">
        <v>1623</v>
      </c>
      <c r="K12169" s="9" t="s">
        <v>276</v>
      </c>
      <c r="L12169" s="9" t="s">
        <v>311</v>
      </c>
      <c r="M12169" s="9" t="s">
        <v>2840</v>
      </c>
      <c r="N12169" s="9" t="s">
        <v>196</v>
      </c>
      <c r="O12169" s="9" t="s">
        <v>176</v>
      </c>
      <c r="P12169" s="9" t="s">
        <v>419</v>
      </c>
      <c r="Q12169" s="9" t="s">
        <v>219</v>
      </c>
      <c r="R12169" s="9">
        <v>0</v>
      </c>
      <c r="S12169" s="9">
        <v>47</v>
      </c>
      <c r="U12169" s="9" t="s">
        <v>290</v>
      </c>
      <c r="W12169" s="9">
        <v>3</v>
      </c>
      <c r="X12169" s="9">
        <f>INDEX(SLA_Policy!$D$2:$D$5,MATCH(F12169,SLA_Policy!$A$2:$A$5,0))</f>
        <v>120</v>
      </c>
      <c r="Y12169" s="9" t="str">
        <f>IF(E12169="Cancelled","Excluded",IF(D12169="",IF((SLA_Policy!$B$8-B12169)*24&gt;X12169,"Open - Breached","Open - On Track"),IF((D12169-B12169)*24&lt;=X12169,"Met","Breached")))</f>
        <v>Met</v>
      </c>
    </row>
    <row r="12170" spans="1:25" x14ac:dyDescent="0.25">
      <c r="A12170" s="9" t="s">
        <v>16966</v>
      </c>
      <c r="B12170" s="23">
        <v>46268.464583333298</v>
      </c>
      <c r="C12170" s="23">
        <v>46268.543749999997</v>
      </c>
      <c r="D12170" s="23">
        <v>46269.399305555598</v>
      </c>
      <c r="E12170" s="9" t="s">
        <v>212</v>
      </c>
      <c r="F12170" s="9" t="s">
        <v>189</v>
      </c>
      <c r="G12170" s="9" t="s">
        <v>236</v>
      </c>
      <c r="H12170" s="9" t="s">
        <v>164</v>
      </c>
      <c r="I12170" s="9" t="s">
        <v>421</v>
      </c>
      <c r="J12170" s="9" t="s">
        <v>422</v>
      </c>
      <c r="K12170" s="9" t="s">
        <v>303</v>
      </c>
      <c r="L12170" s="9" t="s">
        <v>293</v>
      </c>
      <c r="M12170" s="9" t="s">
        <v>2470</v>
      </c>
      <c r="N12170" s="9" t="s">
        <v>196</v>
      </c>
      <c r="O12170" s="9" t="s">
        <v>116</v>
      </c>
      <c r="P12170" s="9" t="s">
        <v>218</v>
      </c>
      <c r="Q12170" s="9" t="s">
        <v>219</v>
      </c>
      <c r="R12170" s="9">
        <v>0</v>
      </c>
      <c r="S12170" s="9">
        <v>13</v>
      </c>
      <c r="T12170" s="9" t="s">
        <v>343</v>
      </c>
      <c r="U12170" s="9" t="s">
        <v>242</v>
      </c>
      <c r="W12170" s="9">
        <v>5</v>
      </c>
      <c r="X12170" s="9">
        <f>INDEX(SLA_Policy!$D$2:$D$5,MATCH(F12170,SLA_Policy!$A$2:$A$5,0))</f>
        <v>120</v>
      </c>
      <c r="Y12170" s="9" t="str">
        <f>IF(E12170="Cancelled","Excluded",IF(D12170="",IF((SLA_Policy!$B$8-B12170)*24&gt;X12170,"Open - Breached","Open - On Track"),IF((D12170-B12170)*24&lt;=X12170,"Met","Breached")))</f>
        <v>Met</v>
      </c>
    </row>
    <row r="12171" spans="1:25" x14ac:dyDescent="0.25">
      <c r="A12171" s="9" t="s">
        <v>16967</v>
      </c>
      <c r="B12171" s="23">
        <v>46268.470138888901</v>
      </c>
      <c r="C12171" s="23">
        <v>46268.567361111098</v>
      </c>
      <c r="D12171" s="23">
        <v>46269.352083333302</v>
      </c>
      <c r="E12171" s="9" t="s">
        <v>212</v>
      </c>
      <c r="F12171" s="9" t="s">
        <v>189</v>
      </c>
      <c r="G12171" s="9" t="s">
        <v>236</v>
      </c>
      <c r="H12171" s="9" t="s">
        <v>167</v>
      </c>
      <c r="I12171" s="9" t="s">
        <v>255</v>
      </c>
      <c r="J12171" s="9" t="s">
        <v>4527</v>
      </c>
      <c r="K12171" s="9" t="s">
        <v>246</v>
      </c>
      <c r="L12171" s="9" t="s">
        <v>351</v>
      </c>
      <c r="M12171" s="9" t="s">
        <v>5228</v>
      </c>
      <c r="N12171" s="9" t="s">
        <v>196</v>
      </c>
      <c r="O12171" s="9" t="s">
        <v>116</v>
      </c>
      <c r="P12171" s="9" t="s">
        <v>218</v>
      </c>
      <c r="Q12171" s="9" t="s">
        <v>219</v>
      </c>
      <c r="R12171" s="9">
        <v>0</v>
      </c>
      <c r="S12171" s="9">
        <v>32</v>
      </c>
      <c r="U12171" s="9" t="s">
        <v>242</v>
      </c>
      <c r="W12171" s="9">
        <v>5</v>
      </c>
      <c r="X12171" s="9">
        <f>INDEX(SLA_Policy!$D$2:$D$5,MATCH(F12171,SLA_Policy!$A$2:$A$5,0))</f>
        <v>120</v>
      </c>
      <c r="Y12171" s="9" t="str">
        <f>IF(E12171="Cancelled","Excluded",IF(D12171="",IF((SLA_Policy!$B$8-B12171)*24&gt;X12171,"Open - Breached","Open - On Track"),IF((D12171-B12171)*24&lt;=X12171,"Met","Breached")))</f>
        <v>Met</v>
      </c>
    </row>
    <row r="12172" spans="1:25" x14ac:dyDescent="0.25">
      <c r="A12172" s="9" t="s">
        <v>16968</v>
      </c>
      <c r="B12172" s="23">
        <v>46268.470138888901</v>
      </c>
      <c r="C12172" s="23">
        <v>46268.511805555601</v>
      </c>
      <c r="D12172" s="23">
        <v>46269.395138888904</v>
      </c>
      <c r="E12172" s="9" t="s">
        <v>212</v>
      </c>
      <c r="F12172" s="9" t="s">
        <v>188</v>
      </c>
      <c r="G12172" s="9" t="s">
        <v>236</v>
      </c>
      <c r="H12172" s="9" t="s">
        <v>161</v>
      </c>
      <c r="I12172" s="9" t="s">
        <v>505</v>
      </c>
      <c r="J12172" s="9" t="s">
        <v>2460</v>
      </c>
      <c r="K12172" s="9" t="s">
        <v>246</v>
      </c>
      <c r="L12172" s="9" t="s">
        <v>226</v>
      </c>
      <c r="M12172" s="9" t="s">
        <v>1307</v>
      </c>
      <c r="N12172" s="9" t="s">
        <v>196</v>
      </c>
      <c r="O12172" s="9" t="s">
        <v>177</v>
      </c>
      <c r="P12172" s="9" t="s">
        <v>300</v>
      </c>
      <c r="Q12172" s="9" t="s">
        <v>219</v>
      </c>
      <c r="R12172" s="9">
        <v>0</v>
      </c>
      <c r="S12172" s="9">
        <v>26</v>
      </c>
      <c r="U12172" s="9" t="s">
        <v>242</v>
      </c>
      <c r="X12172" s="9">
        <f>INDEX(SLA_Policy!$D$2:$D$5,MATCH(F12172,SLA_Policy!$A$2:$A$5,0))</f>
        <v>72</v>
      </c>
      <c r="Y12172" s="9" t="str">
        <f>IF(E12172="Cancelled","Excluded",IF(D12172="",IF((SLA_Policy!$B$8-B12172)*24&gt;X12172,"Open - Breached","Open - On Track"),IF((D12172-B12172)*24&lt;=X12172,"Met","Breached")))</f>
        <v>Met</v>
      </c>
    </row>
    <row r="12173" spans="1:25" x14ac:dyDescent="0.25">
      <c r="A12173" s="9" t="s">
        <v>16969</v>
      </c>
      <c r="B12173" s="23">
        <v>46268.472222222197</v>
      </c>
      <c r="C12173" s="23">
        <v>46268.497222222199</v>
      </c>
      <c r="D12173" s="23">
        <v>46269.331944444399</v>
      </c>
      <c r="E12173" s="9" t="s">
        <v>212</v>
      </c>
      <c r="F12173" s="9" t="s">
        <v>188</v>
      </c>
      <c r="G12173" s="9" t="s">
        <v>213</v>
      </c>
      <c r="H12173" s="9" t="s">
        <v>164</v>
      </c>
      <c r="I12173" s="9" t="s">
        <v>478</v>
      </c>
      <c r="J12173" s="9" t="s">
        <v>9525</v>
      </c>
      <c r="K12173" s="9" t="s">
        <v>262</v>
      </c>
      <c r="L12173" s="9" t="s">
        <v>104</v>
      </c>
      <c r="M12173" s="9" t="s">
        <v>2338</v>
      </c>
      <c r="N12173" s="9" t="s">
        <v>196</v>
      </c>
      <c r="O12173" s="9" t="s">
        <v>178</v>
      </c>
      <c r="P12173" s="9" t="s">
        <v>427</v>
      </c>
      <c r="Q12173" s="9" t="s">
        <v>219</v>
      </c>
      <c r="R12173" s="9">
        <v>0</v>
      </c>
      <c r="S12173" s="9">
        <v>51</v>
      </c>
      <c r="T12173" s="9" t="s">
        <v>464</v>
      </c>
      <c r="U12173" s="9" t="s">
        <v>266</v>
      </c>
      <c r="X12173" s="9">
        <f>INDEX(SLA_Policy!$D$2:$D$5,MATCH(F12173,SLA_Policy!$A$2:$A$5,0))</f>
        <v>72</v>
      </c>
      <c r="Y12173" s="9" t="str">
        <f>IF(E12173="Cancelled","Excluded",IF(D12173="",IF((SLA_Policy!$B$8-B12173)*24&gt;X12173,"Open - Breached","Open - On Track"),IF((D12173-B12173)*24&lt;=X12173,"Met","Breached")))</f>
        <v>Met</v>
      </c>
    </row>
    <row r="12174" spans="1:25" x14ac:dyDescent="0.25">
      <c r="A12174" s="9" t="s">
        <v>16970</v>
      </c>
      <c r="B12174" s="23">
        <v>46268.476388888899</v>
      </c>
      <c r="C12174" s="23">
        <v>46268.712500000001</v>
      </c>
      <c r="D12174" s="23">
        <v>46273.360416666699</v>
      </c>
      <c r="E12174" s="9" t="s">
        <v>212</v>
      </c>
      <c r="F12174" s="9" t="s">
        <v>189</v>
      </c>
      <c r="G12174" s="9" t="s">
        <v>213</v>
      </c>
      <c r="H12174" s="9" t="s">
        <v>88</v>
      </c>
      <c r="I12174" s="9" t="s">
        <v>268</v>
      </c>
      <c r="J12174" s="9" t="s">
        <v>1792</v>
      </c>
      <c r="K12174" s="9" t="s">
        <v>225</v>
      </c>
      <c r="L12174" s="9" t="s">
        <v>104</v>
      </c>
      <c r="M12174" s="9" t="s">
        <v>2023</v>
      </c>
      <c r="N12174" s="9" t="s">
        <v>197</v>
      </c>
      <c r="O12174" s="9" t="s">
        <v>178</v>
      </c>
      <c r="P12174" s="9" t="s">
        <v>321</v>
      </c>
      <c r="Q12174" s="9" t="s">
        <v>219</v>
      </c>
      <c r="R12174" s="9">
        <v>0</v>
      </c>
      <c r="S12174" s="9">
        <v>16</v>
      </c>
      <c r="T12174" s="9" t="s">
        <v>322</v>
      </c>
      <c r="U12174" s="9" t="s">
        <v>230</v>
      </c>
      <c r="W12174" s="9">
        <v>5</v>
      </c>
      <c r="X12174" s="9">
        <f>INDEX(SLA_Policy!$D$2:$D$5,MATCH(F12174,SLA_Policy!$A$2:$A$5,0))</f>
        <v>120</v>
      </c>
      <c r="Y12174" s="9" t="str">
        <f>IF(E12174="Cancelled","Excluded",IF(D12174="",IF((SLA_Policy!$B$8-B12174)*24&gt;X12174,"Open - Breached","Open - On Track"),IF((D12174-B12174)*24&lt;=X12174,"Met","Breached")))</f>
        <v>Met</v>
      </c>
    </row>
    <row r="12175" spans="1:25" x14ac:dyDescent="0.25">
      <c r="A12175" s="9" t="s">
        <v>16971</v>
      </c>
      <c r="B12175" s="23">
        <v>46268.478472222203</v>
      </c>
      <c r="C12175" s="23">
        <v>46268.591666666704</v>
      </c>
      <c r="D12175" s="23">
        <v>46269.399305555598</v>
      </c>
      <c r="E12175" s="9" t="s">
        <v>212</v>
      </c>
      <c r="F12175" s="9" t="s">
        <v>189</v>
      </c>
      <c r="G12175" s="9" t="s">
        <v>213</v>
      </c>
      <c r="H12175" s="9" t="s">
        <v>166</v>
      </c>
      <c r="I12175" s="9" t="s">
        <v>398</v>
      </c>
      <c r="J12175" s="9" t="s">
        <v>16972</v>
      </c>
      <c r="K12175" s="9" t="s">
        <v>239</v>
      </c>
      <c r="L12175" s="9" t="s">
        <v>216</v>
      </c>
      <c r="M12175" s="9" t="s">
        <v>2539</v>
      </c>
      <c r="N12175" s="9" t="s">
        <v>196</v>
      </c>
      <c r="O12175" s="9" t="s">
        <v>181</v>
      </c>
      <c r="P12175" s="9" t="s">
        <v>449</v>
      </c>
      <c r="Q12175" s="9" t="s">
        <v>219</v>
      </c>
      <c r="R12175" s="9">
        <v>0</v>
      </c>
      <c r="S12175" s="9">
        <v>45</v>
      </c>
      <c r="U12175" s="9" t="s">
        <v>248</v>
      </c>
      <c r="X12175" s="9">
        <f>INDEX(SLA_Policy!$D$2:$D$5,MATCH(F12175,SLA_Policy!$A$2:$A$5,0))</f>
        <v>120</v>
      </c>
      <c r="Y12175" s="9" t="str">
        <f>IF(E12175="Cancelled","Excluded",IF(D12175="",IF((SLA_Policy!$B$8-B12175)*24&gt;X12175,"Open - Breached","Open - On Track"),IF((D12175-B12175)*24&lt;=X12175,"Met","Breached")))</f>
        <v>Met</v>
      </c>
    </row>
    <row r="12176" spans="1:25" x14ac:dyDescent="0.25">
      <c r="A12176" s="9" t="s">
        <v>16973</v>
      </c>
      <c r="B12176" s="23">
        <v>46268.4819444444</v>
      </c>
      <c r="C12176" s="23">
        <v>46268.499305555597</v>
      </c>
      <c r="D12176" s="23">
        <v>46268.609722222202</v>
      </c>
      <c r="E12176" s="9" t="s">
        <v>212</v>
      </c>
      <c r="F12176" s="9" t="s">
        <v>189</v>
      </c>
      <c r="G12176" s="9" t="s">
        <v>213</v>
      </c>
      <c r="H12176" s="9" t="s">
        <v>161</v>
      </c>
      <c r="I12176" s="9" t="s">
        <v>454</v>
      </c>
      <c r="J12176" s="9" t="s">
        <v>813</v>
      </c>
      <c r="K12176" s="9" t="s">
        <v>303</v>
      </c>
      <c r="L12176" s="9" t="s">
        <v>226</v>
      </c>
      <c r="M12176" s="9" t="s">
        <v>3336</v>
      </c>
      <c r="N12176" s="9" t="s">
        <v>197</v>
      </c>
      <c r="O12176" s="9" t="s">
        <v>116</v>
      </c>
      <c r="P12176" s="9" t="s">
        <v>295</v>
      </c>
      <c r="Q12176" s="9" t="s">
        <v>219</v>
      </c>
      <c r="R12176" s="9">
        <v>0</v>
      </c>
      <c r="S12176" s="9">
        <v>3</v>
      </c>
      <c r="U12176" s="9" t="s">
        <v>266</v>
      </c>
      <c r="X12176" s="9">
        <f>INDEX(SLA_Policy!$D$2:$D$5,MATCH(F12176,SLA_Policy!$A$2:$A$5,0))</f>
        <v>120</v>
      </c>
      <c r="Y12176" s="9" t="str">
        <f>IF(E12176="Cancelled","Excluded",IF(D12176="",IF((SLA_Policy!$B$8-B12176)*24&gt;X12176,"Open - Breached","Open - On Track"),IF((D12176-B12176)*24&lt;=X12176,"Met","Breached")))</f>
        <v>Met</v>
      </c>
    </row>
    <row r="12177" spans="1:25" x14ac:dyDescent="0.25">
      <c r="A12177" s="9" t="s">
        <v>16974</v>
      </c>
      <c r="B12177" s="23">
        <v>46268.508333333302</v>
      </c>
      <c r="C12177" s="23">
        <v>46268.5090277778</v>
      </c>
      <c r="D12177" s="23">
        <v>46268.586111111101</v>
      </c>
      <c r="E12177" s="9" t="s">
        <v>212</v>
      </c>
      <c r="F12177" s="9" t="s">
        <v>188</v>
      </c>
      <c r="G12177" s="9" t="s">
        <v>213</v>
      </c>
      <c r="H12177" s="9" t="s">
        <v>167</v>
      </c>
      <c r="I12177" s="9" t="s">
        <v>684</v>
      </c>
      <c r="J12177" s="9" t="s">
        <v>2364</v>
      </c>
      <c r="K12177" s="9" t="s">
        <v>246</v>
      </c>
      <c r="L12177" s="9" t="s">
        <v>270</v>
      </c>
      <c r="M12177" s="9" t="s">
        <v>1711</v>
      </c>
      <c r="N12177" s="9" t="s">
        <v>198</v>
      </c>
      <c r="O12177" s="9" t="s">
        <v>116</v>
      </c>
      <c r="P12177" s="9" t="s">
        <v>551</v>
      </c>
      <c r="Q12177" s="9" t="s">
        <v>219</v>
      </c>
      <c r="R12177" s="9">
        <v>0</v>
      </c>
      <c r="S12177" s="9">
        <v>21</v>
      </c>
      <c r="U12177" s="9" t="s">
        <v>376</v>
      </c>
      <c r="W12177" s="9">
        <v>5</v>
      </c>
      <c r="X12177" s="9">
        <f>INDEX(SLA_Policy!$D$2:$D$5,MATCH(F12177,SLA_Policy!$A$2:$A$5,0))</f>
        <v>72</v>
      </c>
      <c r="Y12177" s="9" t="str">
        <f>IF(E12177="Cancelled","Excluded",IF(D12177="",IF((SLA_Policy!$B$8-B12177)*24&gt;X12177,"Open - Breached","Open - On Track"),IF((D12177-B12177)*24&lt;=X12177,"Met","Breached")))</f>
        <v>Met</v>
      </c>
    </row>
    <row r="12178" spans="1:25" x14ac:dyDescent="0.25">
      <c r="A12178" s="9" t="s">
        <v>16975</v>
      </c>
      <c r="B12178" s="23">
        <v>46268.517361111102</v>
      </c>
      <c r="C12178" s="23">
        <v>46269.317361111098</v>
      </c>
      <c r="D12178" s="23">
        <v>46273.347222222197</v>
      </c>
      <c r="E12178" s="9" t="s">
        <v>212</v>
      </c>
      <c r="F12178" s="9" t="s">
        <v>189</v>
      </c>
      <c r="G12178" s="9" t="s">
        <v>213</v>
      </c>
      <c r="H12178" s="9" t="s">
        <v>167</v>
      </c>
      <c r="I12178" s="9" t="s">
        <v>349</v>
      </c>
      <c r="J12178" s="9" t="s">
        <v>4885</v>
      </c>
      <c r="K12178" s="9" t="s">
        <v>276</v>
      </c>
      <c r="L12178" s="9" t="s">
        <v>12094</v>
      </c>
      <c r="M12178" s="9" t="s">
        <v>12401</v>
      </c>
      <c r="N12178" s="9" t="s">
        <v>196</v>
      </c>
      <c r="O12178" s="9" t="s">
        <v>180</v>
      </c>
      <c r="P12178" s="9" t="s">
        <v>368</v>
      </c>
      <c r="Q12178" s="9" t="s">
        <v>219</v>
      </c>
      <c r="R12178" s="9">
        <v>0</v>
      </c>
      <c r="S12178" s="9">
        <v>32</v>
      </c>
      <c r="U12178" s="9" t="s">
        <v>290</v>
      </c>
      <c r="X12178" s="9">
        <f>INDEX(SLA_Policy!$D$2:$D$5,MATCH(F12178,SLA_Policy!$A$2:$A$5,0))</f>
        <v>120</v>
      </c>
      <c r="Y12178" s="9" t="str">
        <f>IF(E12178="Cancelled","Excluded",IF(D12178="",IF((SLA_Policy!$B$8-B12178)*24&gt;X12178,"Open - Breached","Open - On Track"),IF((D12178-B12178)*24&lt;=X12178,"Met","Breached")))</f>
        <v>Met</v>
      </c>
    </row>
    <row r="12179" spans="1:25" x14ac:dyDescent="0.25">
      <c r="A12179" s="9" t="s">
        <v>16976</v>
      </c>
      <c r="B12179" s="23">
        <v>46268.520138888904</v>
      </c>
      <c r="C12179" s="23">
        <v>46268.579861111102</v>
      </c>
      <c r="D12179" s="23">
        <v>46273.40625</v>
      </c>
      <c r="E12179" s="9" t="s">
        <v>212</v>
      </c>
      <c r="F12179" s="9" t="s">
        <v>188</v>
      </c>
      <c r="G12179" s="9" t="s">
        <v>213</v>
      </c>
      <c r="H12179" s="9" t="s">
        <v>167</v>
      </c>
      <c r="I12179" s="9" t="s">
        <v>536</v>
      </c>
      <c r="J12179" s="9" t="s">
        <v>1969</v>
      </c>
      <c r="K12179" s="9" t="s">
        <v>410</v>
      </c>
      <c r="L12179" s="9" t="s">
        <v>226</v>
      </c>
      <c r="M12179" s="9" t="s">
        <v>630</v>
      </c>
      <c r="N12179" s="9" t="s">
        <v>196</v>
      </c>
      <c r="O12179" s="9" t="s">
        <v>176</v>
      </c>
      <c r="P12179" s="9" t="s">
        <v>228</v>
      </c>
      <c r="Q12179" s="9" t="s">
        <v>219</v>
      </c>
      <c r="R12179" s="9">
        <v>0</v>
      </c>
      <c r="S12179" s="9">
        <v>52</v>
      </c>
      <c r="T12179" s="9" t="s">
        <v>229</v>
      </c>
      <c r="U12179" s="9" t="s">
        <v>266</v>
      </c>
      <c r="X12179" s="9">
        <f>INDEX(SLA_Policy!$D$2:$D$5,MATCH(F12179,SLA_Policy!$A$2:$A$5,0))</f>
        <v>72</v>
      </c>
      <c r="Y12179" s="9" t="str">
        <f>IF(E12179="Cancelled","Excluded",IF(D12179="",IF((SLA_Policy!$B$8-B12179)*24&gt;X12179,"Open - Breached","Open - On Track"),IF((D12179-B12179)*24&lt;=X12179,"Met","Breached")))</f>
        <v>Breached</v>
      </c>
    </row>
    <row r="12180" spans="1:25" x14ac:dyDescent="0.25">
      <c r="A12180" s="9" t="s">
        <v>16977</v>
      </c>
      <c r="B12180" s="23">
        <v>46268.530555555597</v>
      </c>
      <c r="C12180" s="23">
        <v>46268.535416666702</v>
      </c>
      <c r="D12180" s="23">
        <v>46268.723611111098</v>
      </c>
      <c r="E12180" s="9" t="s">
        <v>212</v>
      </c>
      <c r="F12180" s="9" t="s">
        <v>188</v>
      </c>
      <c r="G12180" s="9" t="s">
        <v>213</v>
      </c>
      <c r="H12180" s="9" t="s">
        <v>165</v>
      </c>
      <c r="I12180" s="9" t="s">
        <v>2034</v>
      </c>
      <c r="J12180" s="9" t="s">
        <v>16978</v>
      </c>
      <c r="K12180" s="9" t="s">
        <v>246</v>
      </c>
      <c r="L12180" s="9" t="s">
        <v>216</v>
      </c>
      <c r="M12180" s="9" t="s">
        <v>4826</v>
      </c>
      <c r="N12180" s="9" t="s">
        <v>198</v>
      </c>
      <c r="O12180" s="9" t="s">
        <v>176</v>
      </c>
      <c r="P12180" s="9" t="s">
        <v>503</v>
      </c>
      <c r="Q12180" s="9" t="s">
        <v>219</v>
      </c>
      <c r="R12180" s="9">
        <v>0</v>
      </c>
      <c r="S12180" s="9">
        <v>133</v>
      </c>
      <c r="U12180" s="9" t="s">
        <v>266</v>
      </c>
      <c r="X12180" s="9">
        <f>INDEX(SLA_Policy!$D$2:$D$5,MATCH(F12180,SLA_Policy!$A$2:$A$5,0))</f>
        <v>72</v>
      </c>
      <c r="Y12180" s="9" t="str">
        <f>IF(E12180="Cancelled","Excluded",IF(D12180="",IF((SLA_Policy!$B$8-B12180)*24&gt;X12180,"Open - Breached","Open - On Track"),IF((D12180-B12180)*24&lt;=X12180,"Met","Breached")))</f>
        <v>Met</v>
      </c>
    </row>
    <row r="12181" spans="1:25" x14ac:dyDescent="0.25">
      <c r="A12181" s="9" t="s">
        <v>16979</v>
      </c>
      <c r="B12181" s="23">
        <v>46268.536805555603</v>
      </c>
      <c r="C12181" s="23">
        <v>46268.592361111099</v>
      </c>
      <c r="D12181" s="23">
        <v>46268.759722222203</v>
      </c>
      <c r="E12181" s="9" t="s">
        <v>212</v>
      </c>
      <c r="F12181" s="9" t="s">
        <v>188</v>
      </c>
      <c r="G12181" s="9" t="s">
        <v>213</v>
      </c>
      <c r="H12181" s="9" t="s">
        <v>88</v>
      </c>
      <c r="I12181" s="9" t="s">
        <v>486</v>
      </c>
      <c r="J12181" s="9" t="s">
        <v>16980</v>
      </c>
      <c r="K12181" s="9" t="s">
        <v>262</v>
      </c>
      <c r="L12181" s="9" t="s">
        <v>351</v>
      </c>
      <c r="M12181" s="9" t="s">
        <v>7461</v>
      </c>
      <c r="N12181" s="9" t="s">
        <v>197</v>
      </c>
      <c r="O12181" s="9" t="s">
        <v>178</v>
      </c>
      <c r="P12181" s="9" t="s">
        <v>360</v>
      </c>
      <c r="Q12181" s="9" t="s">
        <v>219</v>
      </c>
      <c r="R12181" s="9">
        <v>0</v>
      </c>
      <c r="S12181" s="9">
        <v>18</v>
      </c>
      <c r="U12181" s="9" t="s">
        <v>266</v>
      </c>
      <c r="X12181" s="9">
        <f>INDEX(SLA_Policy!$D$2:$D$5,MATCH(F12181,SLA_Policy!$A$2:$A$5,0))</f>
        <v>72</v>
      </c>
      <c r="Y12181" s="9" t="str">
        <f>IF(E12181="Cancelled","Excluded",IF(D12181="",IF((SLA_Policy!$B$8-B12181)*24&gt;X12181,"Open - Breached","Open - On Track"),IF((D12181-B12181)*24&lt;=X12181,"Met","Breached")))</f>
        <v>Met</v>
      </c>
    </row>
    <row r="12182" spans="1:25" x14ac:dyDescent="0.25">
      <c r="A12182" s="9" t="s">
        <v>16981</v>
      </c>
      <c r="B12182" s="23">
        <v>46268.543749999997</v>
      </c>
      <c r="C12182" s="23">
        <v>46268.550694444399</v>
      </c>
      <c r="D12182" s="23">
        <v>46273.363888888904</v>
      </c>
      <c r="E12182" s="9" t="s">
        <v>212</v>
      </c>
      <c r="F12182" s="9" t="s">
        <v>189</v>
      </c>
      <c r="G12182" s="9" t="s">
        <v>213</v>
      </c>
      <c r="H12182" s="9" t="s">
        <v>88</v>
      </c>
      <c r="I12182" s="9" t="s">
        <v>268</v>
      </c>
      <c r="J12182" s="9" t="s">
        <v>16982</v>
      </c>
      <c r="K12182" s="9" t="s">
        <v>225</v>
      </c>
      <c r="L12182" s="9" t="s">
        <v>307</v>
      </c>
      <c r="M12182" s="9" t="s">
        <v>5851</v>
      </c>
      <c r="N12182" s="9" t="s">
        <v>199</v>
      </c>
      <c r="O12182" s="9" t="s">
        <v>176</v>
      </c>
      <c r="P12182" s="9" t="s">
        <v>419</v>
      </c>
      <c r="Q12182" s="9" t="s">
        <v>219</v>
      </c>
      <c r="R12182" s="9">
        <v>0</v>
      </c>
      <c r="S12182" s="9">
        <v>19</v>
      </c>
      <c r="T12182" s="9" t="s">
        <v>220</v>
      </c>
      <c r="U12182" s="9" t="s">
        <v>290</v>
      </c>
      <c r="X12182" s="9">
        <f>INDEX(SLA_Policy!$D$2:$D$5,MATCH(F12182,SLA_Policy!$A$2:$A$5,0))</f>
        <v>120</v>
      </c>
      <c r="Y12182" s="9" t="str">
        <f>IF(E12182="Cancelled","Excluded",IF(D12182="",IF((SLA_Policy!$B$8-B12182)*24&gt;X12182,"Open - Breached","Open - On Track"),IF((D12182-B12182)*24&lt;=X12182,"Met","Breached")))</f>
        <v>Met</v>
      </c>
    </row>
    <row r="12183" spans="1:25" x14ac:dyDescent="0.25">
      <c r="A12183" s="9" t="s">
        <v>16983</v>
      </c>
      <c r="B12183" s="23">
        <v>46268.554861111101</v>
      </c>
      <c r="C12183" s="23">
        <v>46268.565972222197</v>
      </c>
      <c r="D12183" s="23">
        <v>46268.688888888901</v>
      </c>
      <c r="E12183" s="9" t="s">
        <v>212</v>
      </c>
      <c r="F12183" s="9" t="s">
        <v>188</v>
      </c>
      <c r="G12183" s="9" t="s">
        <v>213</v>
      </c>
      <c r="H12183" s="9" t="s">
        <v>161</v>
      </c>
      <c r="I12183" s="9" t="s">
        <v>454</v>
      </c>
      <c r="J12183" s="9" t="s">
        <v>813</v>
      </c>
      <c r="K12183" s="9" t="s">
        <v>239</v>
      </c>
      <c r="L12183" s="9" t="s">
        <v>226</v>
      </c>
      <c r="M12183" s="9" t="s">
        <v>757</v>
      </c>
      <c r="N12183" s="9" t="s">
        <v>198</v>
      </c>
      <c r="O12183" s="9" t="s">
        <v>177</v>
      </c>
      <c r="P12183" s="9" t="s">
        <v>942</v>
      </c>
      <c r="Q12183" s="9" t="s">
        <v>219</v>
      </c>
      <c r="R12183" s="9">
        <v>0</v>
      </c>
      <c r="S12183" s="9">
        <v>7</v>
      </c>
      <c r="U12183" s="9" t="s">
        <v>221</v>
      </c>
      <c r="X12183" s="9">
        <f>INDEX(SLA_Policy!$D$2:$D$5,MATCH(F12183,SLA_Policy!$A$2:$A$5,0))</f>
        <v>72</v>
      </c>
      <c r="Y12183" s="9" t="str">
        <f>IF(E12183="Cancelled","Excluded",IF(D12183="",IF((SLA_Policy!$B$8-B12183)*24&gt;X12183,"Open - Breached","Open - On Track"),IF((D12183-B12183)*24&lt;=X12183,"Met","Breached")))</f>
        <v>Met</v>
      </c>
    </row>
    <row r="12184" spans="1:25" x14ac:dyDescent="0.25">
      <c r="A12184" s="9" t="s">
        <v>16984</v>
      </c>
      <c r="B12184" s="23">
        <v>46268.586111111101</v>
      </c>
      <c r="C12184" s="23">
        <v>46268.720833333296</v>
      </c>
      <c r="D12184" s="23">
        <v>46269.34375</v>
      </c>
      <c r="E12184" s="9" t="s">
        <v>212</v>
      </c>
      <c r="F12184" s="9" t="s">
        <v>188</v>
      </c>
      <c r="G12184" s="9" t="s">
        <v>236</v>
      </c>
      <c r="H12184" s="9" t="s">
        <v>162</v>
      </c>
      <c r="I12184" s="9" t="s">
        <v>280</v>
      </c>
      <c r="J12184" s="9" t="s">
        <v>2378</v>
      </c>
      <c r="K12184" s="9" t="s">
        <v>215</v>
      </c>
      <c r="L12184" s="9" t="s">
        <v>293</v>
      </c>
      <c r="M12184" s="9" t="s">
        <v>1592</v>
      </c>
      <c r="N12184" s="9" t="s">
        <v>196</v>
      </c>
      <c r="O12184" s="9" t="s">
        <v>179</v>
      </c>
      <c r="P12184" s="9" t="s">
        <v>337</v>
      </c>
      <c r="Q12184" s="9" t="s">
        <v>219</v>
      </c>
      <c r="R12184" s="9">
        <v>0</v>
      </c>
      <c r="S12184" s="9">
        <v>21</v>
      </c>
      <c r="U12184" s="9" t="s">
        <v>242</v>
      </c>
      <c r="X12184" s="9">
        <f>INDEX(SLA_Policy!$D$2:$D$5,MATCH(F12184,SLA_Policy!$A$2:$A$5,0))</f>
        <v>72</v>
      </c>
      <c r="Y12184" s="9" t="str">
        <f>IF(E12184="Cancelled","Excluded",IF(D12184="",IF((SLA_Policy!$B$8-B12184)*24&gt;X12184,"Open - Breached","Open - On Track"),IF((D12184-B12184)*24&lt;=X12184,"Met","Breached")))</f>
        <v>Met</v>
      </c>
    </row>
    <row r="12185" spans="1:25" x14ac:dyDescent="0.25">
      <c r="A12185" s="9" t="s">
        <v>16985</v>
      </c>
      <c r="B12185" s="23">
        <v>46268.586111111101</v>
      </c>
      <c r="C12185" s="23">
        <v>46268.667361111096</v>
      </c>
      <c r="D12185" s="23">
        <v>46279.372916666704</v>
      </c>
      <c r="E12185" s="9" t="s">
        <v>212</v>
      </c>
      <c r="F12185" s="9" t="s">
        <v>189</v>
      </c>
      <c r="G12185" s="9" t="s">
        <v>236</v>
      </c>
      <c r="H12185" s="9" t="s">
        <v>162</v>
      </c>
      <c r="I12185" s="9" t="s">
        <v>280</v>
      </c>
      <c r="J12185" s="9" t="s">
        <v>12196</v>
      </c>
      <c r="K12185" s="9" t="s">
        <v>246</v>
      </c>
      <c r="L12185" s="9" t="s">
        <v>311</v>
      </c>
      <c r="M12185" s="9" t="s">
        <v>2613</v>
      </c>
      <c r="N12185" s="9" t="s">
        <v>196</v>
      </c>
      <c r="O12185" s="9" t="s">
        <v>179</v>
      </c>
      <c r="P12185" s="9" t="s">
        <v>337</v>
      </c>
      <c r="Q12185" s="9" t="s">
        <v>219</v>
      </c>
      <c r="R12185" s="9">
        <v>0</v>
      </c>
      <c r="S12185" s="9">
        <v>27</v>
      </c>
      <c r="U12185" s="9" t="s">
        <v>242</v>
      </c>
      <c r="W12185" s="9">
        <v>3</v>
      </c>
      <c r="X12185" s="9">
        <f>INDEX(SLA_Policy!$D$2:$D$5,MATCH(F12185,SLA_Policy!$A$2:$A$5,0))</f>
        <v>120</v>
      </c>
      <c r="Y12185" s="9" t="str">
        <f>IF(E12185="Cancelled","Excluded",IF(D12185="",IF((SLA_Policy!$B$8-B12185)*24&gt;X12185,"Open - Breached","Open - On Track"),IF((D12185-B12185)*24&lt;=X12185,"Met","Breached")))</f>
        <v>Breached</v>
      </c>
    </row>
    <row r="12186" spans="1:25" x14ac:dyDescent="0.25">
      <c r="A12186" s="9" t="s">
        <v>16986</v>
      </c>
      <c r="B12186" s="23">
        <v>46268.586111111101</v>
      </c>
      <c r="C12186" s="23">
        <v>46268.588888888902</v>
      </c>
      <c r="D12186" s="23">
        <v>46269.323611111096</v>
      </c>
      <c r="E12186" s="9" t="s">
        <v>212</v>
      </c>
      <c r="F12186" s="9" t="s">
        <v>189</v>
      </c>
      <c r="G12186" s="9" t="s">
        <v>213</v>
      </c>
      <c r="H12186" s="9" t="s">
        <v>163</v>
      </c>
      <c r="I12186" s="9" t="s">
        <v>405</v>
      </c>
      <c r="J12186" s="9" t="s">
        <v>1052</v>
      </c>
      <c r="K12186" s="9" t="s">
        <v>225</v>
      </c>
      <c r="L12186" s="9" t="s">
        <v>226</v>
      </c>
      <c r="M12186" s="9" t="s">
        <v>2672</v>
      </c>
      <c r="N12186" s="9" t="s">
        <v>199</v>
      </c>
      <c r="O12186" s="9" t="s">
        <v>116</v>
      </c>
      <c r="P12186" s="9" t="s">
        <v>295</v>
      </c>
      <c r="Q12186" s="9" t="s">
        <v>219</v>
      </c>
      <c r="R12186" s="9">
        <v>0</v>
      </c>
      <c r="S12186" s="9">
        <v>13</v>
      </c>
      <c r="U12186" s="9" t="s">
        <v>230</v>
      </c>
      <c r="W12186" s="9">
        <v>4</v>
      </c>
      <c r="X12186" s="9">
        <f>INDEX(SLA_Policy!$D$2:$D$5,MATCH(F12186,SLA_Policy!$A$2:$A$5,0))</f>
        <v>120</v>
      </c>
      <c r="Y12186" s="9" t="str">
        <f>IF(E12186="Cancelled","Excluded",IF(D12186="",IF((SLA_Policy!$B$8-B12186)*24&gt;X12186,"Open - Breached","Open - On Track"),IF((D12186-B12186)*24&lt;=X12186,"Met","Breached")))</f>
        <v>Met</v>
      </c>
    </row>
    <row r="12187" spans="1:25" x14ac:dyDescent="0.25">
      <c r="A12187" s="9" t="s">
        <v>16987</v>
      </c>
      <c r="B12187" s="23">
        <v>46268.597222222197</v>
      </c>
      <c r="C12187" s="23">
        <v>46269.328472222202</v>
      </c>
      <c r="D12187" s="23">
        <v>46273.757638888899</v>
      </c>
      <c r="E12187" s="9" t="s">
        <v>212</v>
      </c>
      <c r="F12187" s="9" t="s">
        <v>189</v>
      </c>
      <c r="G12187" s="9" t="s">
        <v>236</v>
      </c>
      <c r="H12187" s="9" t="s">
        <v>161</v>
      </c>
      <c r="I12187" s="9" t="s">
        <v>237</v>
      </c>
      <c r="J12187" s="9" t="s">
        <v>7619</v>
      </c>
      <c r="K12187" s="9" t="s">
        <v>239</v>
      </c>
      <c r="L12187" s="9" t="s">
        <v>226</v>
      </c>
      <c r="M12187" s="9" t="s">
        <v>288</v>
      </c>
      <c r="N12187" s="9" t="s">
        <v>196</v>
      </c>
      <c r="O12187" s="9" t="s">
        <v>177</v>
      </c>
      <c r="P12187" s="9" t="s">
        <v>300</v>
      </c>
      <c r="Q12187" s="9" t="s">
        <v>219</v>
      </c>
      <c r="R12187" s="9">
        <v>1</v>
      </c>
      <c r="S12187" s="9">
        <v>45</v>
      </c>
      <c r="U12187" s="9" t="s">
        <v>242</v>
      </c>
      <c r="X12187" s="9">
        <f>INDEX(SLA_Policy!$D$2:$D$5,MATCH(F12187,SLA_Policy!$A$2:$A$5,0))</f>
        <v>120</v>
      </c>
      <c r="Y12187" s="9" t="str">
        <f>IF(E12187="Cancelled","Excluded",IF(D12187="",IF((SLA_Policy!$B$8-B12187)*24&gt;X12187,"Open - Breached","Open - On Track"),IF((D12187-B12187)*24&lt;=X12187,"Met","Breached")))</f>
        <v>Breached</v>
      </c>
    </row>
    <row r="12188" spans="1:25" x14ac:dyDescent="0.25">
      <c r="A12188" s="9" t="s">
        <v>16988</v>
      </c>
      <c r="B12188" s="23">
        <v>46268.603472222203</v>
      </c>
      <c r="C12188" s="23">
        <v>46268.622916666704</v>
      </c>
      <c r="D12188" s="23">
        <v>46269.392361111102</v>
      </c>
      <c r="E12188" s="9" t="s">
        <v>212</v>
      </c>
      <c r="F12188" s="9" t="s">
        <v>189</v>
      </c>
      <c r="G12188" s="9" t="s">
        <v>213</v>
      </c>
      <c r="H12188" s="9" t="s">
        <v>88</v>
      </c>
      <c r="I12188" s="9" t="s">
        <v>92</v>
      </c>
      <c r="J12188" s="9" t="s">
        <v>7055</v>
      </c>
      <c r="K12188" s="9" t="s">
        <v>215</v>
      </c>
      <c r="L12188" s="9" t="s">
        <v>216</v>
      </c>
      <c r="M12188" s="9" t="s">
        <v>5690</v>
      </c>
      <c r="N12188" s="9" t="s">
        <v>198</v>
      </c>
      <c r="O12188" s="9" t="s">
        <v>178</v>
      </c>
      <c r="P12188" s="9" t="s">
        <v>360</v>
      </c>
      <c r="Q12188" s="9" t="s">
        <v>219</v>
      </c>
      <c r="R12188" s="9">
        <v>0</v>
      </c>
      <c r="S12188" s="9">
        <v>34</v>
      </c>
      <c r="T12188" s="9" t="s">
        <v>136</v>
      </c>
      <c r="U12188" s="9" t="s">
        <v>661</v>
      </c>
      <c r="X12188" s="9">
        <f>INDEX(SLA_Policy!$D$2:$D$5,MATCH(F12188,SLA_Policy!$A$2:$A$5,0))</f>
        <v>120</v>
      </c>
      <c r="Y12188" s="9" t="str">
        <f>IF(E12188="Cancelled","Excluded",IF(D12188="",IF((SLA_Policy!$B$8-B12188)*24&gt;X12188,"Open - Breached","Open - On Track"),IF((D12188-B12188)*24&lt;=X12188,"Met","Breached")))</f>
        <v>Met</v>
      </c>
    </row>
    <row r="12189" spans="1:25" x14ac:dyDescent="0.25">
      <c r="A12189" s="9" t="s">
        <v>16989</v>
      </c>
      <c r="B12189" s="23">
        <v>46268.639583333301</v>
      </c>
      <c r="C12189" s="23">
        <v>46268.698611111096</v>
      </c>
      <c r="D12189" s="23">
        <v>46269.463194444397</v>
      </c>
      <c r="E12189" s="9" t="s">
        <v>212</v>
      </c>
      <c r="F12189" s="9" t="s">
        <v>189</v>
      </c>
      <c r="G12189" s="9" t="s">
        <v>213</v>
      </c>
      <c r="H12189" s="9" t="s">
        <v>162</v>
      </c>
      <c r="I12189" s="9" t="s">
        <v>244</v>
      </c>
      <c r="J12189" s="9" t="s">
        <v>7070</v>
      </c>
      <c r="K12189" s="9" t="s">
        <v>246</v>
      </c>
      <c r="L12189" s="9" t="s">
        <v>226</v>
      </c>
      <c r="M12189" s="9" t="s">
        <v>855</v>
      </c>
      <c r="N12189" s="9" t="s">
        <v>196</v>
      </c>
      <c r="O12189" s="9" t="s">
        <v>116</v>
      </c>
      <c r="P12189" s="9" t="s">
        <v>258</v>
      </c>
      <c r="Q12189" s="9" t="s">
        <v>219</v>
      </c>
      <c r="R12189" s="9">
        <v>0</v>
      </c>
      <c r="S12189" s="9">
        <v>27</v>
      </c>
      <c r="U12189" s="9" t="s">
        <v>248</v>
      </c>
      <c r="X12189" s="9">
        <f>INDEX(SLA_Policy!$D$2:$D$5,MATCH(F12189,SLA_Policy!$A$2:$A$5,0))</f>
        <v>120</v>
      </c>
      <c r="Y12189" s="9" t="str">
        <f>IF(E12189="Cancelled","Excluded",IF(D12189="",IF((SLA_Policy!$B$8-B12189)*24&gt;X12189,"Open - Breached","Open - On Track"),IF((D12189-B12189)*24&lt;=X12189,"Met","Breached")))</f>
        <v>Met</v>
      </c>
    </row>
    <row r="12190" spans="1:25" x14ac:dyDescent="0.25">
      <c r="A12190" s="9" t="s">
        <v>16990</v>
      </c>
      <c r="B12190" s="23">
        <v>46268.648611111101</v>
      </c>
      <c r="C12190" s="23">
        <v>46269.370833333298</v>
      </c>
      <c r="D12190" s="23">
        <v>46273.413194444503</v>
      </c>
      <c r="E12190" s="9" t="s">
        <v>212</v>
      </c>
      <c r="F12190" s="9" t="s">
        <v>189</v>
      </c>
      <c r="G12190" s="9" t="s">
        <v>236</v>
      </c>
      <c r="H12190" s="9" t="s">
        <v>161</v>
      </c>
      <c r="I12190" s="9" t="s">
        <v>482</v>
      </c>
      <c r="J12190" s="9" t="s">
        <v>6965</v>
      </c>
      <c r="K12190" s="9" t="s">
        <v>246</v>
      </c>
      <c r="L12190" s="9" t="s">
        <v>311</v>
      </c>
      <c r="M12190" s="9" t="s">
        <v>1183</v>
      </c>
      <c r="N12190" s="9" t="s">
        <v>196</v>
      </c>
      <c r="O12190" s="9" t="s">
        <v>177</v>
      </c>
      <c r="P12190" s="9" t="s">
        <v>457</v>
      </c>
      <c r="Q12190" s="9" t="s">
        <v>219</v>
      </c>
      <c r="R12190" s="9">
        <v>0</v>
      </c>
      <c r="S12190" s="9">
        <v>39</v>
      </c>
      <c r="U12190" s="9" t="s">
        <v>242</v>
      </c>
      <c r="X12190" s="9">
        <f>INDEX(SLA_Policy!$D$2:$D$5,MATCH(F12190,SLA_Policy!$A$2:$A$5,0))</f>
        <v>120</v>
      </c>
      <c r="Y12190" s="9" t="str">
        <f>IF(E12190="Cancelled","Excluded",IF(D12190="",IF((SLA_Policy!$B$8-B12190)*24&gt;X12190,"Open - Breached","Open - On Track"),IF((D12190-B12190)*24&lt;=X12190,"Met","Breached")))</f>
        <v>Met</v>
      </c>
    </row>
    <row r="12191" spans="1:25" x14ac:dyDescent="0.25">
      <c r="A12191" s="9" t="s">
        <v>16991</v>
      </c>
      <c r="B12191" s="23">
        <v>46268.65</v>
      </c>
      <c r="C12191" s="23">
        <v>46268.6784722222</v>
      </c>
      <c r="D12191" s="23">
        <v>46269.369444444397</v>
      </c>
      <c r="E12191" s="9" t="s">
        <v>212</v>
      </c>
      <c r="F12191" s="9" t="s">
        <v>189</v>
      </c>
      <c r="G12191" s="9" t="s">
        <v>213</v>
      </c>
      <c r="H12191" s="9" t="s">
        <v>163</v>
      </c>
      <c r="I12191" s="9" t="s">
        <v>223</v>
      </c>
      <c r="J12191" s="9" t="s">
        <v>1514</v>
      </c>
      <c r="K12191" s="9" t="s">
        <v>262</v>
      </c>
      <c r="L12191" s="9" t="s">
        <v>311</v>
      </c>
      <c r="M12191" s="9" t="s">
        <v>444</v>
      </c>
      <c r="N12191" s="9" t="s">
        <v>199</v>
      </c>
      <c r="O12191" s="9" t="s">
        <v>176</v>
      </c>
      <c r="P12191" s="9" t="s">
        <v>330</v>
      </c>
      <c r="Q12191" s="9" t="s">
        <v>219</v>
      </c>
      <c r="R12191" s="9">
        <v>0</v>
      </c>
      <c r="S12191" s="9">
        <v>85</v>
      </c>
      <c r="T12191" s="9" t="s">
        <v>136</v>
      </c>
      <c r="U12191" s="9" t="s">
        <v>230</v>
      </c>
      <c r="X12191" s="9">
        <f>INDEX(SLA_Policy!$D$2:$D$5,MATCH(F12191,SLA_Policy!$A$2:$A$5,0))</f>
        <v>120</v>
      </c>
      <c r="Y12191" s="9" t="str">
        <f>IF(E12191="Cancelled","Excluded",IF(D12191="",IF((SLA_Policy!$B$8-B12191)*24&gt;X12191,"Open - Breached","Open - On Track"),IF((D12191-B12191)*24&lt;=X12191,"Met","Breached")))</f>
        <v>Met</v>
      </c>
    </row>
    <row r="12192" spans="1:25" x14ac:dyDescent="0.25">
      <c r="A12192" s="9" t="s">
        <v>16992</v>
      </c>
      <c r="B12192" s="23">
        <v>46268.670833333301</v>
      </c>
      <c r="C12192" s="23">
        <v>46268.6743055556</v>
      </c>
      <c r="D12192" s="23">
        <v>46268.692361111098</v>
      </c>
      <c r="E12192" s="9" t="s">
        <v>212</v>
      </c>
      <c r="F12192" s="9" t="s">
        <v>187</v>
      </c>
      <c r="G12192" s="9" t="s">
        <v>213</v>
      </c>
      <c r="H12192" s="9" t="s">
        <v>161</v>
      </c>
      <c r="I12192" s="9" t="s">
        <v>297</v>
      </c>
      <c r="J12192" s="9" t="s">
        <v>521</v>
      </c>
      <c r="K12192" s="9" t="s">
        <v>262</v>
      </c>
      <c r="L12192" s="9" t="s">
        <v>311</v>
      </c>
      <c r="M12192" s="9" t="s">
        <v>3967</v>
      </c>
      <c r="N12192" s="9" t="s">
        <v>198</v>
      </c>
      <c r="O12192" s="9" t="s">
        <v>177</v>
      </c>
      <c r="P12192" s="9" t="s">
        <v>241</v>
      </c>
      <c r="Q12192" s="9" t="s">
        <v>273</v>
      </c>
      <c r="R12192" s="9">
        <v>0</v>
      </c>
      <c r="S12192" s="9">
        <v>37</v>
      </c>
      <c r="U12192" s="9" t="s">
        <v>221</v>
      </c>
      <c r="W12192" s="9">
        <v>4</v>
      </c>
      <c r="X12192" s="9">
        <f>INDEX(SLA_Policy!$D$2:$D$5,MATCH(F12192,SLA_Policy!$A$2:$A$5,0))</f>
        <v>8</v>
      </c>
      <c r="Y12192" s="9" t="str">
        <f>IF(E12192="Cancelled","Excluded",IF(D12192="",IF((SLA_Policy!$B$8-B12192)*24&gt;X12192,"Open - Breached","Open - On Track"),IF((D12192-B12192)*24&lt;=X12192,"Met","Breached")))</f>
        <v>Met</v>
      </c>
    </row>
    <row r="12193" spans="1:25" x14ac:dyDescent="0.25">
      <c r="A12193" s="9" t="s">
        <v>16993</v>
      </c>
      <c r="B12193" s="23">
        <v>46268.708333333299</v>
      </c>
      <c r="C12193" s="23">
        <v>46268.7097222222</v>
      </c>
      <c r="D12193" s="23">
        <v>46268.734027777798</v>
      </c>
      <c r="E12193" s="9" t="s">
        <v>212</v>
      </c>
      <c r="F12193" s="9" t="s">
        <v>189</v>
      </c>
      <c r="G12193" s="9" t="s">
        <v>213</v>
      </c>
      <c r="H12193" s="9" t="s">
        <v>161</v>
      </c>
      <c r="I12193" s="9" t="s">
        <v>389</v>
      </c>
      <c r="J12193" s="9" t="s">
        <v>390</v>
      </c>
      <c r="K12193" s="9" t="s">
        <v>225</v>
      </c>
      <c r="L12193" s="9" t="s">
        <v>104</v>
      </c>
      <c r="M12193" s="9" t="s">
        <v>5016</v>
      </c>
      <c r="N12193" s="9" t="s">
        <v>200</v>
      </c>
      <c r="O12193" s="9" t="s">
        <v>116</v>
      </c>
      <c r="P12193" s="9" t="s">
        <v>590</v>
      </c>
      <c r="Q12193" s="9" t="s">
        <v>219</v>
      </c>
      <c r="R12193" s="9">
        <v>0</v>
      </c>
      <c r="S12193" s="9">
        <v>5</v>
      </c>
      <c r="U12193" s="9" t="s">
        <v>221</v>
      </c>
      <c r="W12193" s="9">
        <v>5</v>
      </c>
      <c r="X12193" s="9">
        <f>INDEX(SLA_Policy!$D$2:$D$5,MATCH(F12193,SLA_Policy!$A$2:$A$5,0))</f>
        <v>120</v>
      </c>
      <c r="Y12193" s="9" t="str">
        <f>IF(E12193="Cancelled","Excluded",IF(D12193="",IF((SLA_Policy!$B$8-B12193)*24&gt;X12193,"Open - Breached","Open - On Track"),IF((D12193-B12193)*24&lt;=X12193,"Met","Breached")))</f>
        <v>Met</v>
      </c>
    </row>
    <row r="12194" spans="1:25" x14ac:dyDescent="0.25">
      <c r="A12194" s="9" t="s">
        <v>16994</v>
      </c>
      <c r="B12194" s="23">
        <v>46268.739583333299</v>
      </c>
      <c r="C12194" s="23">
        <v>46269.334027777797</v>
      </c>
      <c r="D12194" s="23">
        <v>46269.351388888899</v>
      </c>
      <c r="E12194" s="9" t="s">
        <v>212</v>
      </c>
      <c r="F12194" s="9" t="s">
        <v>188</v>
      </c>
      <c r="G12194" s="9" t="s">
        <v>213</v>
      </c>
      <c r="H12194" s="9" t="s">
        <v>163</v>
      </c>
      <c r="I12194" s="9" t="s">
        <v>250</v>
      </c>
      <c r="J12194" s="9" t="s">
        <v>16951</v>
      </c>
      <c r="K12194" s="9" t="s">
        <v>246</v>
      </c>
      <c r="L12194" s="9" t="s">
        <v>216</v>
      </c>
      <c r="M12194" s="9" t="s">
        <v>676</v>
      </c>
      <c r="N12194" s="9" t="s">
        <v>196</v>
      </c>
      <c r="O12194" s="9" t="s">
        <v>176</v>
      </c>
      <c r="P12194" s="9" t="s">
        <v>570</v>
      </c>
      <c r="Q12194" s="9" t="s">
        <v>219</v>
      </c>
      <c r="R12194" s="9">
        <v>0</v>
      </c>
      <c r="S12194" s="9">
        <v>29</v>
      </c>
      <c r="T12194" s="9" t="s">
        <v>136</v>
      </c>
      <c r="U12194" s="9" t="s">
        <v>230</v>
      </c>
      <c r="X12194" s="9">
        <f>INDEX(SLA_Policy!$D$2:$D$5,MATCH(F12194,SLA_Policy!$A$2:$A$5,0))</f>
        <v>72</v>
      </c>
      <c r="Y12194" s="9" t="str">
        <f>IF(E12194="Cancelled","Excluded",IF(D12194="",IF((SLA_Policy!$B$8-B12194)*24&gt;X12194,"Open - Breached","Open - On Track"),IF((D12194-B12194)*24&lt;=X12194,"Met","Breached")))</f>
        <v>Met</v>
      </c>
    </row>
    <row r="12195" spans="1:25" x14ac:dyDescent="0.25">
      <c r="A12195" s="9" t="s">
        <v>16995</v>
      </c>
      <c r="B12195" s="23">
        <v>46268.773611111101</v>
      </c>
      <c r="C12195" s="23">
        <v>46269.304166666698</v>
      </c>
      <c r="D12195" s="23">
        <v>46269.322916666701</v>
      </c>
      <c r="E12195" s="9" t="s">
        <v>212</v>
      </c>
      <c r="F12195" s="9" t="s">
        <v>187</v>
      </c>
      <c r="G12195" s="9" t="s">
        <v>213</v>
      </c>
      <c r="H12195" s="9" t="s">
        <v>166</v>
      </c>
      <c r="I12195" s="9" t="s">
        <v>286</v>
      </c>
      <c r="J12195" s="9" t="s">
        <v>3103</v>
      </c>
      <c r="K12195" s="9" t="s">
        <v>246</v>
      </c>
      <c r="L12195" s="9" t="s">
        <v>104</v>
      </c>
      <c r="M12195" s="9" t="s">
        <v>1597</v>
      </c>
      <c r="N12195" s="9" t="s">
        <v>196</v>
      </c>
      <c r="O12195" s="9" t="s">
        <v>181</v>
      </c>
      <c r="P12195" s="9" t="s">
        <v>449</v>
      </c>
      <c r="Q12195" s="9" t="s">
        <v>273</v>
      </c>
      <c r="R12195" s="9">
        <v>0</v>
      </c>
      <c r="S12195" s="9">
        <v>11</v>
      </c>
      <c r="U12195" s="9" t="s">
        <v>290</v>
      </c>
      <c r="W12195" s="9">
        <v>2</v>
      </c>
      <c r="X12195" s="9">
        <f>INDEX(SLA_Policy!$D$2:$D$5,MATCH(F12195,SLA_Policy!$A$2:$A$5,0))</f>
        <v>8</v>
      </c>
      <c r="Y12195" s="9" t="str">
        <f>IF(E12195="Cancelled","Excluded",IF(D12195="",IF((SLA_Policy!$B$8-B12195)*24&gt;X12195,"Open - Breached","Open - On Track"),IF((D12195-B12195)*24&lt;=X12195,"Met","Breached")))</f>
        <v>Breached</v>
      </c>
    </row>
    <row r="12196" spans="1:25" x14ac:dyDescent="0.25">
      <c r="A12196" s="9" t="s">
        <v>16996</v>
      </c>
      <c r="B12196" s="23">
        <v>46268.822916666701</v>
      </c>
      <c r="C12196" s="23">
        <v>46269.311805555597</v>
      </c>
      <c r="D12196" s="23">
        <v>46273.326388888898</v>
      </c>
      <c r="E12196" s="9" t="s">
        <v>212</v>
      </c>
      <c r="F12196" s="9" t="s">
        <v>188</v>
      </c>
      <c r="G12196" s="9" t="s">
        <v>236</v>
      </c>
      <c r="H12196" s="9" t="s">
        <v>163</v>
      </c>
      <c r="I12196" s="9" t="s">
        <v>315</v>
      </c>
      <c r="J12196" s="9" t="s">
        <v>2824</v>
      </c>
      <c r="K12196" s="9" t="s">
        <v>246</v>
      </c>
      <c r="L12196" s="9" t="s">
        <v>226</v>
      </c>
      <c r="M12196" s="9" t="s">
        <v>660</v>
      </c>
      <c r="N12196" s="9" t="s">
        <v>196</v>
      </c>
      <c r="O12196" s="9" t="s">
        <v>180</v>
      </c>
      <c r="P12196" s="9" t="s">
        <v>381</v>
      </c>
      <c r="Q12196" s="9" t="s">
        <v>219</v>
      </c>
      <c r="R12196" s="9">
        <v>0</v>
      </c>
      <c r="S12196" s="9">
        <v>96</v>
      </c>
      <c r="T12196" s="9" t="s">
        <v>229</v>
      </c>
      <c r="U12196" s="9" t="s">
        <v>242</v>
      </c>
      <c r="X12196" s="9">
        <f>INDEX(SLA_Policy!$D$2:$D$5,MATCH(F12196,SLA_Policy!$A$2:$A$5,0))</f>
        <v>72</v>
      </c>
      <c r="Y12196" s="9" t="str">
        <f>IF(E12196="Cancelled","Excluded",IF(D12196="",IF((SLA_Policy!$B$8-B12196)*24&gt;X12196,"Open - Breached","Open - On Track"),IF((D12196-B12196)*24&lt;=X12196,"Met","Breached")))</f>
        <v>Breached</v>
      </c>
    </row>
    <row r="12197" spans="1:25" x14ac:dyDescent="0.25">
      <c r="A12197" s="9" t="s">
        <v>16997</v>
      </c>
      <c r="B12197" s="23">
        <v>46268.859722222202</v>
      </c>
      <c r="C12197" s="23">
        <v>46269.372222222199</v>
      </c>
      <c r="D12197" s="23">
        <v>46269.390277777798</v>
      </c>
      <c r="E12197" s="9" t="s">
        <v>212</v>
      </c>
      <c r="F12197" s="9" t="s">
        <v>189</v>
      </c>
      <c r="G12197" s="9" t="s">
        <v>236</v>
      </c>
      <c r="H12197" s="9" t="s">
        <v>167</v>
      </c>
      <c r="I12197" s="9" t="s">
        <v>255</v>
      </c>
      <c r="J12197" s="9" t="s">
        <v>2876</v>
      </c>
      <c r="K12197" s="9" t="s">
        <v>215</v>
      </c>
      <c r="L12197" s="9" t="s">
        <v>270</v>
      </c>
      <c r="M12197" s="9" t="s">
        <v>1218</v>
      </c>
      <c r="N12197" s="9" t="s">
        <v>199</v>
      </c>
      <c r="O12197" s="9" t="s">
        <v>116</v>
      </c>
      <c r="P12197" s="9" t="s">
        <v>218</v>
      </c>
      <c r="Q12197" s="9" t="s">
        <v>219</v>
      </c>
      <c r="R12197" s="9">
        <v>0</v>
      </c>
      <c r="S12197" s="9">
        <v>15</v>
      </c>
      <c r="U12197" s="9" t="s">
        <v>242</v>
      </c>
      <c r="X12197" s="9">
        <f>INDEX(SLA_Policy!$D$2:$D$5,MATCH(F12197,SLA_Policy!$A$2:$A$5,0))</f>
        <v>120</v>
      </c>
      <c r="Y12197" s="9" t="str">
        <f>IF(E12197="Cancelled","Excluded",IF(D12197="",IF((SLA_Policy!$B$8-B12197)*24&gt;X12197,"Open - Breached","Open - On Track"),IF((D12197-B12197)*24&lt;=X12197,"Met","Breached")))</f>
        <v>Met</v>
      </c>
    </row>
    <row r="12198" spans="1:25" x14ac:dyDescent="0.25">
      <c r="A12198" s="9" t="s">
        <v>16998</v>
      </c>
      <c r="B12198" s="23">
        <v>46269.3215277778</v>
      </c>
      <c r="C12198" s="23">
        <v>46269.3256944444</v>
      </c>
      <c r="D12198" s="23">
        <v>46273.377777777801</v>
      </c>
      <c r="E12198" s="9" t="s">
        <v>212</v>
      </c>
      <c r="F12198" s="9" t="s">
        <v>189</v>
      </c>
      <c r="G12198" s="9" t="s">
        <v>213</v>
      </c>
      <c r="H12198" s="9" t="s">
        <v>167</v>
      </c>
      <c r="I12198" s="9" t="s">
        <v>349</v>
      </c>
      <c r="J12198" s="9" t="s">
        <v>2692</v>
      </c>
      <c r="K12198" s="9" t="s">
        <v>225</v>
      </c>
      <c r="L12198" s="9" t="s">
        <v>351</v>
      </c>
      <c r="M12198" s="9" t="s">
        <v>6961</v>
      </c>
      <c r="N12198" s="9" t="s">
        <v>198</v>
      </c>
      <c r="O12198" s="9" t="s">
        <v>180</v>
      </c>
      <c r="P12198" s="9" t="s">
        <v>278</v>
      </c>
      <c r="Q12198" s="9" t="s">
        <v>219</v>
      </c>
      <c r="R12198" s="9">
        <v>0</v>
      </c>
      <c r="S12198" s="9">
        <v>23</v>
      </c>
      <c r="U12198" s="9" t="s">
        <v>248</v>
      </c>
      <c r="X12198" s="9">
        <f>INDEX(SLA_Policy!$D$2:$D$5,MATCH(F12198,SLA_Policy!$A$2:$A$5,0))</f>
        <v>120</v>
      </c>
      <c r="Y12198" s="9" t="str">
        <f>IF(E12198="Cancelled","Excluded",IF(D12198="",IF((SLA_Policy!$B$8-B12198)*24&gt;X12198,"Open - Breached","Open - On Track"),IF((D12198-B12198)*24&lt;=X12198,"Met","Breached")))</f>
        <v>Met</v>
      </c>
    </row>
    <row r="12199" spans="1:25" x14ac:dyDescent="0.25">
      <c r="A12199" s="9" t="s">
        <v>16999</v>
      </c>
      <c r="B12199" s="23">
        <v>46269.333333333299</v>
      </c>
      <c r="C12199" s="23">
        <v>46269.402777777803</v>
      </c>
      <c r="E12199" s="9" t="s">
        <v>14153</v>
      </c>
      <c r="F12199" s="9" t="s">
        <v>189</v>
      </c>
      <c r="G12199" s="9" t="s">
        <v>236</v>
      </c>
      <c r="H12199" s="9" t="s">
        <v>161</v>
      </c>
      <c r="I12199" s="9" t="s">
        <v>237</v>
      </c>
      <c r="J12199" s="9" t="s">
        <v>5186</v>
      </c>
      <c r="K12199" s="9" t="s">
        <v>246</v>
      </c>
      <c r="L12199" s="9" t="s">
        <v>226</v>
      </c>
      <c r="M12199" s="9" t="s">
        <v>615</v>
      </c>
      <c r="N12199" s="9" t="s">
        <v>196</v>
      </c>
      <c r="O12199" s="9" t="s">
        <v>179</v>
      </c>
      <c r="P12199" s="9" t="s">
        <v>284</v>
      </c>
      <c r="Q12199" s="9" t="s">
        <v>219</v>
      </c>
      <c r="R12199" s="9">
        <v>0</v>
      </c>
      <c r="S12199" s="9">
        <v>23</v>
      </c>
      <c r="X12199" s="9">
        <f>INDEX(SLA_Policy!$D$2:$D$5,MATCH(F12199,SLA_Policy!$A$2:$A$5,0))</f>
        <v>120</v>
      </c>
      <c r="Y12199" s="9" t="str">
        <f>IF(E12199="Cancelled","Excluded",IF(D12199="",IF((SLA_Policy!$B$8-B12199)*24&gt;X12199,"Open - Breached","Open - On Track"),IF((D12199-B12199)*24&lt;=X12199,"Met","Breached")))</f>
        <v>Open - Breached</v>
      </c>
    </row>
    <row r="12200" spans="1:25" x14ac:dyDescent="0.25">
      <c r="A12200" s="9" t="s">
        <v>17000</v>
      </c>
      <c r="B12200" s="23">
        <v>46269.337500000001</v>
      </c>
      <c r="C12200" s="23">
        <v>46269.408333333296</v>
      </c>
      <c r="D12200" s="23">
        <v>46269.677777777797</v>
      </c>
      <c r="E12200" s="9" t="s">
        <v>212</v>
      </c>
      <c r="F12200" s="9" t="s">
        <v>189</v>
      </c>
      <c r="G12200" s="9" t="s">
        <v>236</v>
      </c>
      <c r="H12200" s="9" t="s">
        <v>164</v>
      </c>
      <c r="I12200" s="9" t="s">
        <v>421</v>
      </c>
      <c r="J12200" s="9" t="s">
        <v>861</v>
      </c>
      <c r="K12200" s="9" t="s">
        <v>225</v>
      </c>
      <c r="L12200" s="9" t="s">
        <v>226</v>
      </c>
      <c r="M12200" s="9" t="s">
        <v>1604</v>
      </c>
      <c r="N12200" s="9" t="s">
        <v>196</v>
      </c>
      <c r="O12200" s="9" t="s">
        <v>116</v>
      </c>
      <c r="P12200" s="9" t="s">
        <v>342</v>
      </c>
      <c r="Q12200" s="9" t="s">
        <v>219</v>
      </c>
      <c r="R12200" s="9">
        <v>0</v>
      </c>
      <c r="S12200" s="9">
        <v>6</v>
      </c>
      <c r="T12200" s="9" t="s">
        <v>464</v>
      </c>
      <c r="U12200" s="9" t="s">
        <v>242</v>
      </c>
      <c r="X12200" s="9">
        <f>INDEX(SLA_Policy!$D$2:$D$5,MATCH(F12200,SLA_Policy!$A$2:$A$5,0))</f>
        <v>120</v>
      </c>
      <c r="Y12200" s="9" t="str">
        <f>IF(E12200="Cancelled","Excluded",IF(D12200="",IF((SLA_Policy!$B$8-B12200)*24&gt;X12200,"Open - Breached","Open - On Track"),IF((D12200-B12200)*24&lt;=X12200,"Met","Breached")))</f>
        <v>Met</v>
      </c>
    </row>
    <row r="12201" spans="1:25" x14ac:dyDescent="0.25">
      <c r="A12201" s="9" t="s">
        <v>17001</v>
      </c>
      <c r="B12201" s="23">
        <v>46269.337500000001</v>
      </c>
      <c r="C12201" s="23">
        <v>46269.340972222199</v>
      </c>
      <c r="D12201" s="23">
        <v>46269.523611111101</v>
      </c>
      <c r="E12201" s="9" t="s">
        <v>212</v>
      </c>
      <c r="F12201" s="9" t="s">
        <v>189</v>
      </c>
      <c r="G12201" s="9" t="s">
        <v>213</v>
      </c>
      <c r="H12201" s="9" t="s">
        <v>163</v>
      </c>
      <c r="I12201" s="9" t="s">
        <v>405</v>
      </c>
      <c r="J12201" s="9" t="s">
        <v>17002</v>
      </c>
      <c r="K12201" s="9" t="s">
        <v>239</v>
      </c>
      <c r="L12201" s="9" t="s">
        <v>216</v>
      </c>
      <c r="M12201" s="9" t="s">
        <v>1609</v>
      </c>
      <c r="N12201" s="9" t="s">
        <v>198</v>
      </c>
      <c r="O12201" s="9" t="s">
        <v>116</v>
      </c>
      <c r="P12201" s="9" t="s">
        <v>218</v>
      </c>
      <c r="Q12201" s="9" t="s">
        <v>219</v>
      </c>
      <c r="R12201" s="9">
        <v>0</v>
      </c>
      <c r="S12201" s="9">
        <v>13</v>
      </c>
      <c r="U12201" s="9" t="s">
        <v>376</v>
      </c>
      <c r="X12201" s="9">
        <f>INDEX(SLA_Policy!$D$2:$D$5,MATCH(F12201,SLA_Policy!$A$2:$A$5,0))</f>
        <v>120</v>
      </c>
      <c r="Y12201" s="9" t="str">
        <f>IF(E12201="Cancelled","Excluded",IF(D12201="",IF((SLA_Policy!$B$8-B12201)*24&gt;X12201,"Open - Breached","Open - On Track"),IF((D12201-B12201)*24&lt;=X12201,"Met","Breached")))</f>
        <v>Met</v>
      </c>
    </row>
    <row r="12202" spans="1:25" x14ac:dyDescent="0.25">
      <c r="A12202" s="9" t="s">
        <v>17003</v>
      </c>
      <c r="B12202" s="23">
        <v>46269.340972222199</v>
      </c>
      <c r="C12202" s="23">
        <v>46269.358333333301</v>
      </c>
      <c r="D12202" s="23">
        <v>46269.506944444503</v>
      </c>
      <c r="E12202" s="9" t="s">
        <v>212</v>
      </c>
      <c r="F12202" s="9" t="s">
        <v>189</v>
      </c>
      <c r="G12202" s="9" t="s">
        <v>213</v>
      </c>
      <c r="H12202" s="9" t="s">
        <v>165</v>
      </c>
      <c r="I12202" s="9" t="s">
        <v>469</v>
      </c>
      <c r="J12202" s="9" t="s">
        <v>1007</v>
      </c>
      <c r="K12202" s="9" t="s">
        <v>246</v>
      </c>
      <c r="L12202" s="9" t="s">
        <v>104</v>
      </c>
      <c r="M12202" s="9" t="s">
        <v>1756</v>
      </c>
      <c r="N12202" s="9" t="s">
        <v>199</v>
      </c>
      <c r="O12202" s="9" t="s">
        <v>176</v>
      </c>
      <c r="P12202" s="9" t="s">
        <v>419</v>
      </c>
      <c r="Q12202" s="9" t="s">
        <v>219</v>
      </c>
      <c r="R12202" s="9">
        <v>0</v>
      </c>
      <c r="S12202" s="9">
        <v>10</v>
      </c>
      <c r="U12202" s="9" t="s">
        <v>230</v>
      </c>
      <c r="X12202" s="9">
        <f>INDEX(SLA_Policy!$D$2:$D$5,MATCH(F12202,SLA_Policy!$A$2:$A$5,0))</f>
        <v>120</v>
      </c>
      <c r="Y12202" s="9" t="str">
        <f>IF(E12202="Cancelled","Excluded",IF(D12202="",IF((SLA_Policy!$B$8-B12202)*24&gt;X12202,"Open - Breached","Open - On Track"),IF((D12202-B12202)*24&lt;=X12202,"Met","Breached")))</f>
        <v>Met</v>
      </c>
    </row>
    <row r="12203" spans="1:25" x14ac:dyDescent="0.25">
      <c r="A12203" s="9" t="s">
        <v>17004</v>
      </c>
      <c r="B12203" s="23">
        <v>46269.347222222197</v>
      </c>
      <c r="C12203" s="23">
        <v>46269.382638888899</v>
      </c>
      <c r="D12203" s="23">
        <v>46269.670833333301</v>
      </c>
      <c r="E12203" s="9" t="s">
        <v>212</v>
      </c>
      <c r="F12203" s="9" t="s">
        <v>188</v>
      </c>
      <c r="G12203" s="9" t="s">
        <v>213</v>
      </c>
      <c r="H12203" s="9" t="s">
        <v>162</v>
      </c>
      <c r="I12203" s="9" t="s">
        <v>393</v>
      </c>
      <c r="J12203" s="9" t="s">
        <v>986</v>
      </c>
      <c r="K12203" s="9" t="s">
        <v>262</v>
      </c>
      <c r="L12203" s="9" t="s">
        <v>282</v>
      </c>
      <c r="M12203" s="9" t="s">
        <v>1716</v>
      </c>
      <c r="N12203" s="9" t="s">
        <v>196</v>
      </c>
      <c r="O12203" s="9" t="s">
        <v>116</v>
      </c>
      <c r="P12203" s="9" t="s">
        <v>234</v>
      </c>
      <c r="Q12203" s="9" t="s">
        <v>219</v>
      </c>
      <c r="R12203" s="9">
        <v>0</v>
      </c>
      <c r="S12203" s="9">
        <v>5</v>
      </c>
      <c r="U12203" s="9" t="s">
        <v>248</v>
      </c>
      <c r="X12203" s="9">
        <f>INDEX(SLA_Policy!$D$2:$D$5,MATCH(F12203,SLA_Policy!$A$2:$A$5,0))</f>
        <v>72</v>
      </c>
      <c r="Y12203" s="9" t="str">
        <f>IF(E12203="Cancelled","Excluded",IF(D12203="",IF((SLA_Policy!$B$8-B12203)*24&gt;X12203,"Open - Breached","Open - On Track"),IF((D12203-B12203)*24&lt;=X12203,"Met","Breached")))</f>
        <v>Met</v>
      </c>
    </row>
    <row r="12204" spans="1:25" x14ac:dyDescent="0.25">
      <c r="A12204" s="9" t="s">
        <v>17005</v>
      </c>
      <c r="B12204" s="23">
        <v>46269.349305555603</v>
      </c>
      <c r="C12204" s="23">
        <v>46269.3569444444</v>
      </c>
      <c r="D12204" s="23">
        <v>46273.365277777797</v>
      </c>
      <c r="E12204" s="9" t="s">
        <v>212</v>
      </c>
      <c r="F12204" s="9" t="s">
        <v>189</v>
      </c>
      <c r="G12204" s="9" t="s">
        <v>213</v>
      </c>
      <c r="H12204" s="9" t="s">
        <v>167</v>
      </c>
      <c r="I12204" s="9" t="s">
        <v>536</v>
      </c>
      <c r="J12204" s="9" t="s">
        <v>5576</v>
      </c>
      <c r="K12204" s="9" t="s">
        <v>225</v>
      </c>
      <c r="L12204" s="9" t="s">
        <v>226</v>
      </c>
      <c r="M12204" s="9" t="s">
        <v>1959</v>
      </c>
      <c r="N12204" s="9" t="s">
        <v>198</v>
      </c>
      <c r="O12204" s="9" t="s">
        <v>176</v>
      </c>
      <c r="P12204" s="9" t="s">
        <v>419</v>
      </c>
      <c r="Q12204" s="9" t="s">
        <v>219</v>
      </c>
      <c r="R12204" s="9">
        <v>0</v>
      </c>
      <c r="S12204" s="9">
        <v>95</v>
      </c>
      <c r="T12204" s="9" t="s">
        <v>136</v>
      </c>
      <c r="U12204" s="9" t="s">
        <v>248</v>
      </c>
      <c r="W12204" s="9">
        <v>3</v>
      </c>
      <c r="X12204" s="9">
        <f>INDEX(SLA_Policy!$D$2:$D$5,MATCH(F12204,SLA_Policy!$A$2:$A$5,0))</f>
        <v>120</v>
      </c>
      <c r="Y12204" s="9" t="str">
        <f>IF(E12204="Cancelled","Excluded",IF(D12204="",IF((SLA_Policy!$B$8-B12204)*24&gt;X12204,"Open - Breached","Open - On Track"),IF((D12204-B12204)*24&lt;=X12204,"Met","Breached")))</f>
        <v>Met</v>
      </c>
    </row>
    <row r="12205" spans="1:25" x14ac:dyDescent="0.25">
      <c r="A12205" s="9" t="s">
        <v>17006</v>
      </c>
      <c r="B12205" s="23">
        <v>46269.352083333302</v>
      </c>
      <c r="C12205" s="23">
        <v>46269.406944444498</v>
      </c>
      <c r="D12205" s="23">
        <v>46273.412499999999</v>
      </c>
      <c r="E12205" s="9" t="s">
        <v>212</v>
      </c>
      <c r="F12205" s="9" t="s">
        <v>189</v>
      </c>
      <c r="G12205" s="9" t="s">
        <v>213</v>
      </c>
      <c r="H12205" s="9" t="s">
        <v>164</v>
      </c>
      <c r="I12205" s="9" t="s">
        <v>339</v>
      </c>
      <c r="J12205" s="9" t="s">
        <v>1359</v>
      </c>
      <c r="K12205" s="9" t="s">
        <v>239</v>
      </c>
      <c r="L12205" s="9" t="s">
        <v>282</v>
      </c>
      <c r="M12205" s="9" t="s">
        <v>426</v>
      </c>
      <c r="N12205" s="9" t="s">
        <v>196</v>
      </c>
      <c r="O12205" s="9" t="s">
        <v>116</v>
      </c>
      <c r="P12205" s="9" t="s">
        <v>525</v>
      </c>
      <c r="Q12205" s="9" t="s">
        <v>219</v>
      </c>
      <c r="R12205" s="9">
        <v>0</v>
      </c>
      <c r="S12205" s="9">
        <v>7</v>
      </c>
      <c r="T12205" s="9" t="s">
        <v>343</v>
      </c>
      <c r="U12205" s="9" t="s">
        <v>266</v>
      </c>
      <c r="X12205" s="9">
        <f>INDEX(SLA_Policy!$D$2:$D$5,MATCH(F12205,SLA_Policy!$A$2:$A$5,0))</f>
        <v>120</v>
      </c>
      <c r="Y12205" s="9" t="str">
        <f>IF(E12205="Cancelled","Excluded",IF(D12205="",IF((SLA_Policy!$B$8-B12205)*24&gt;X12205,"Open - Breached","Open - On Track"),IF((D12205-B12205)*24&lt;=X12205,"Met","Breached")))</f>
        <v>Met</v>
      </c>
    </row>
    <row r="12206" spans="1:25" x14ac:dyDescent="0.25">
      <c r="A12206" s="9" t="s">
        <v>17007</v>
      </c>
      <c r="B12206" s="23">
        <v>46269.359027777798</v>
      </c>
      <c r="C12206" s="23">
        <v>46269.365277777797</v>
      </c>
      <c r="D12206" s="23">
        <v>46269.560416666704</v>
      </c>
      <c r="E12206" s="9" t="s">
        <v>212</v>
      </c>
      <c r="F12206" s="9" t="s">
        <v>187</v>
      </c>
      <c r="G12206" s="9" t="s">
        <v>213</v>
      </c>
      <c r="H12206" s="9" t="s">
        <v>162</v>
      </c>
      <c r="I12206" s="9" t="s">
        <v>345</v>
      </c>
      <c r="J12206" s="9" t="s">
        <v>2650</v>
      </c>
      <c r="K12206" s="9" t="s">
        <v>246</v>
      </c>
      <c r="L12206" s="9" t="s">
        <v>216</v>
      </c>
      <c r="M12206" s="9" t="s">
        <v>10160</v>
      </c>
      <c r="N12206" s="9" t="s">
        <v>197</v>
      </c>
      <c r="O12206" s="9" t="s">
        <v>179</v>
      </c>
      <c r="P12206" s="9" t="s">
        <v>313</v>
      </c>
      <c r="Q12206" s="9" t="s">
        <v>273</v>
      </c>
      <c r="R12206" s="9">
        <v>0</v>
      </c>
      <c r="S12206" s="9">
        <v>31</v>
      </c>
      <c r="U12206" s="9" t="s">
        <v>290</v>
      </c>
      <c r="X12206" s="9">
        <f>INDEX(SLA_Policy!$D$2:$D$5,MATCH(F12206,SLA_Policy!$A$2:$A$5,0))</f>
        <v>8</v>
      </c>
      <c r="Y12206" s="9" t="str">
        <f>IF(E12206="Cancelled","Excluded",IF(D12206="",IF((SLA_Policy!$B$8-B12206)*24&gt;X12206,"Open - Breached","Open - On Track"),IF((D12206-B12206)*24&lt;=X12206,"Met","Breached")))</f>
        <v>Met</v>
      </c>
    </row>
    <row r="12207" spans="1:25" x14ac:dyDescent="0.25">
      <c r="A12207" s="9" t="s">
        <v>17008</v>
      </c>
      <c r="B12207" s="23">
        <v>46269.359027777798</v>
      </c>
      <c r="C12207" s="23">
        <v>46269.458333333299</v>
      </c>
      <c r="D12207" s="23">
        <v>46269.622222222199</v>
      </c>
      <c r="E12207" s="9" t="s">
        <v>212</v>
      </c>
      <c r="F12207" s="9" t="s">
        <v>188</v>
      </c>
      <c r="G12207" s="9" t="s">
        <v>236</v>
      </c>
      <c r="H12207" s="9" t="s">
        <v>161</v>
      </c>
      <c r="I12207" s="9" t="s">
        <v>237</v>
      </c>
      <c r="J12207" s="9" t="s">
        <v>17009</v>
      </c>
      <c r="K12207" s="9" t="s">
        <v>246</v>
      </c>
      <c r="L12207" s="9" t="s">
        <v>311</v>
      </c>
      <c r="M12207" s="9" t="s">
        <v>832</v>
      </c>
      <c r="N12207" s="9" t="s">
        <v>196</v>
      </c>
      <c r="O12207" s="9" t="s">
        <v>179</v>
      </c>
      <c r="P12207" s="9" t="s">
        <v>337</v>
      </c>
      <c r="Q12207" s="9" t="s">
        <v>219</v>
      </c>
      <c r="R12207" s="9">
        <v>0</v>
      </c>
      <c r="S12207" s="9">
        <v>12</v>
      </c>
      <c r="U12207" s="9" t="s">
        <v>242</v>
      </c>
      <c r="X12207" s="9">
        <f>INDEX(SLA_Policy!$D$2:$D$5,MATCH(F12207,SLA_Policy!$A$2:$A$5,0))</f>
        <v>72</v>
      </c>
      <c r="Y12207" s="9" t="str">
        <f>IF(E12207="Cancelled","Excluded",IF(D12207="",IF((SLA_Policy!$B$8-B12207)*24&gt;X12207,"Open - Breached","Open - On Track"),IF((D12207-B12207)*24&lt;=X12207,"Met","Breached")))</f>
        <v>Met</v>
      </c>
    </row>
    <row r="12208" spans="1:25" x14ac:dyDescent="0.25">
      <c r="A12208" s="9" t="s">
        <v>17010</v>
      </c>
      <c r="B12208" s="23">
        <v>46269.367361111101</v>
      </c>
      <c r="C12208" s="23">
        <v>46269.370833333298</v>
      </c>
      <c r="D12208" s="23">
        <v>46273.407638888901</v>
      </c>
      <c r="E12208" s="9" t="s">
        <v>212</v>
      </c>
      <c r="F12208" s="9" t="s">
        <v>188</v>
      </c>
      <c r="G12208" s="9" t="s">
        <v>213</v>
      </c>
      <c r="H12208" s="9" t="s">
        <v>165</v>
      </c>
      <c r="I12208" s="9" t="s">
        <v>567</v>
      </c>
      <c r="J12208" s="9" t="s">
        <v>5149</v>
      </c>
      <c r="K12208" s="9" t="s">
        <v>262</v>
      </c>
      <c r="L12208" s="9" t="s">
        <v>104</v>
      </c>
      <c r="M12208" s="9" t="s">
        <v>4007</v>
      </c>
      <c r="N12208" s="9" t="s">
        <v>199</v>
      </c>
      <c r="O12208" s="9" t="s">
        <v>176</v>
      </c>
      <c r="P12208" s="9" t="s">
        <v>419</v>
      </c>
      <c r="Q12208" s="9" t="s">
        <v>273</v>
      </c>
      <c r="R12208" s="9">
        <v>0</v>
      </c>
      <c r="S12208" s="9">
        <v>36</v>
      </c>
      <c r="U12208" s="9" t="s">
        <v>230</v>
      </c>
      <c r="W12208" s="9">
        <v>3</v>
      </c>
      <c r="X12208" s="9">
        <f>INDEX(SLA_Policy!$D$2:$D$5,MATCH(F12208,SLA_Policy!$A$2:$A$5,0))</f>
        <v>72</v>
      </c>
      <c r="Y12208" s="9" t="str">
        <f>IF(E12208="Cancelled","Excluded",IF(D12208="",IF((SLA_Policy!$B$8-B12208)*24&gt;X12208,"Open - Breached","Open - On Track"),IF((D12208-B12208)*24&lt;=X12208,"Met","Breached")))</f>
        <v>Breached</v>
      </c>
    </row>
    <row r="12209" spans="1:25" x14ac:dyDescent="0.25">
      <c r="A12209" s="9" t="s">
        <v>17011</v>
      </c>
      <c r="B12209" s="23">
        <v>46269.417361111096</v>
      </c>
      <c r="C12209" s="23">
        <v>46269.454166666699</v>
      </c>
      <c r="D12209" s="23">
        <v>46269.530555555597</v>
      </c>
      <c r="E12209" s="9" t="s">
        <v>212</v>
      </c>
      <c r="F12209" s="9" t="s">
        <v>188</v>
      </c>
      <c r="G12209" s="9" t="s">
        <v>213</v>
      </c>
      <c r="H12209" s="9" t="s">
        <v>162</v>
      </c>
      <c r="I12209" s="9" t="s">
        <v>345</v>
      </c>
      <c r="J12209" s="9" t="s">
        <v>2999</v>
      </c>
      <c r="K12209" s="9" t="s">
        <v>14602</v>
      </c>
      <c r="L12209" s="9" t="s">
        <v>12094</v>
      </c>
      <c r="M12209" s="9" t="s">
        <v>15230</v>
      </c>
      <c r="N12209" s="9" t="s">
        <v>196</v>
      </c>
      <c r="O12209" s="9" t="s">
        <v>182</v>
      </c>
      <c r="P12209" s="9" t="s">
        <v>120</v>
      </c>
      <c r="Q12209" s="9" t="s">
        <v>273</v>
      </c>
      <c r="R12209" s="9">
        <v>0</v>
      </c>
      <c r="S12209" s="9">
        <v>12</v>
      </c>
      <c r="U12209" s="9" t="s">
        <v>290</v>
      </c>
      <c r="W12209" s="9">
        <v>5</v>
      </c>
      <c r="X12209" s="9">
        <f>INDEX(SLA_Policy!$D$2:$D$5,MATCH(F12209,SLA_Policy!$A$2:$A$5,0))</f>
        <v>72</v>
      </c>
      <c r="Y12209" s="9" t="str">
        <f>IF(E12209="Cancelled","Excluded",IF(D12209="",IF((SLA_Policy!$B$8-B12209)*24&gt;X12209,"Open - Breached","Open - On Track"),IF((D12209-B12209)*24&lt;=X12209,"Met","Breached")))</f>
        <v>Met</v>
      </c>
    </row>
    <row r="12210" spans="1:25" x14ac:dyDescent="0.25">
      <c r="A12210" s="9" t="s">
        <v>17012</v>
      </c>
      <c r="B12210" s="23">
        <v>46269.422222222202</v>
      </c>
      <c r="C12210" s="23">
        <v>46269.422916666699</v>
      </c>
      <c r="D12210" s="23">
        <v>46269.625694444498</v>
      </c>
      <c r="E12210" s="9" t="s">
        <v>212</v>
      </c>
      <c r="F12210" s="9" t="s">
        <v>188</v>
      </c>
      <c r="G12210" s="9" t="s">
        <v>213</v>
      </c>
      <c r="H12210" s="9" t="s">
        <v>88</v>
      </c>
      <c r="I12210" s="9" t="s">
        <v>92</v>
      </c>
      <c r="J12210" s="9" t="s">
        <v>214</v>
      </c>
      <c r="K12210" s="9" t="s">
        <v>215</v>
      </c>
      <c r="L12210" s="9" t="s">
        <v>270</v>
      </c>
      <c r="M12210" s="9" t="s">
        <v>1266</v>
      </c>
      <c r="N12210" s="9" t="s">
        <v>198</v>
      </c>
      <c r="O12210" s="9" t="s">
        <v>116</v>
      </c>
      <c r="P12210" s="9" t="s">
        <v>551</v>
      </c>
      <c r="Q12210" s="9" t="s">
        <v>219</v>
      </c>
      <c r="R12210" s="9">
        <v>1</v>
      </c>
      <c r="S12210" s="9">
        <v>35</v>
      </c>
      <c r="T12210" s="9" t="s">
        <v>220</v>
      </c>
      <c r="U12210" s="9" t="s">
        <v>266</v>
      </c>
      <c r="X12210" s="9">
        <f>INDEX(SLA_Policy!$D$2:$D$5,MATCH(F12210,SLA_Policy!$A$2:$A$5,0))</f>
        <v>72</v>
      </c>
      <c r="Y12210" s="9" t="str">
        <f>IF(E12210="Cancelled","Excluded",IF(D12210="",IF((SLA_Policy!$B$8-B12210)*24&gt;X12210,"Open - Breached","Open - On Track"),IF((D12210-B12210)*24&lt;=X12210,"Met","Breached")))</f>
        <v>Met</v>
      </c>
    </row>
    <row r="12211" spans="1:25" x14ac:dyDescent="0.25">
      <c r="A12211" s="9" t="s">
        <v>17013</v>
      </c>
      <c r="B12211" s="23">
        <v>46269.432638888902</v>
      </c>
      <c r="C12211" s="23">
        <v>46269.442361111098</v>
      </c>
      <c r="D12211" s="23">
        <v>46269.584027777797</v>
      </c>
      <c r="E12211" s="9" t="s">
        <v>212</v>
      </c>
      <c r="F12211" s="9" t="s">
        <v>189</v>
      </c>
      <c r="G12211" s="9" t="s">
        <v>213</v>
      </c>
      <c r="H12211" s="9" t="s">
        <v>88</v>
      </c>
      <c r="I12211" s="9" t="s">
        <v>268</v>
      </c>
      <c r="J12211" s="9" t="s">
        <v>17014</v>
      </c>
      <c r="K12211" s="9" t="s">
        <v>246</v>
      </c>
      <c r="L12211" s="9" t="s">
        <v>282</v>
      </c>
      <c r="M12211" s="9" t="s">
        <v>1367</v>
      </c>
      <c r="N12211" s="9" t="s">
        <v>200</v>
      </c>
      <c r="O12211" s="9" t="s">
        <v>178</v>
      </c>
      <c r="P12211" s="9" t="s">
        <v>321</v>
      </c>
      <c r="Q12211" s="9" t="s">
        <v>273</v>
      </c>
      <c r="R12211" s="9">
        <v>0</v>
      </c>
      <c r="S12211" s="9">
        <v>25</v>
      </c>
      <c r="T12211" s="9" t="s">
        <v>322</v>
      </c>
      <c r="U12211" s="9" t="s">
        <v>266</v>
      </c>
      <c r="X12211" s="9">
        <f>INDEX(SLA_Policy!$D$2:$D$5,MATCH(F12211,SLA_Policy!$A$2:$A$5,0))</f>
        <v>120</v>
      </c>
      <c r="Y12211" s="9" t="str">
        <f>IF(E12211="Cancelled","Excluded",IF(D12211="",IF((SLA_Policy!$B$8-B12211)*24&gt;X12211,"Open - Breached","Open - On Track"),IF((D12211-B12211)*24&lt;=X12211,"Met","Breached")))</f>
        <v>Met</v>
      </c>
    </row>
    <row r="12212" spans="1:25" x14ac:dyDescent="0.25">
      <c r="A12212" s="9" t="s">
        <v>17015</v>
      </c>
      <c r="B12212" s="23">
        <v>46269.434722222199</v>
      </c>
      <c r="C12212" s="23">
        <v>46269.438888888901</v>
      </c>
      <c r="D12212" s="23">
        <v>46269.465277777803</v>
      </c>
      <c r="E12212" s="9" t="s">
        <v>212</v>
      </c>
      <c r="F12212" s="9" t="s">
        <v>188</v>
      </c>
      <c r="G12212" s="9" t="s">
        <v>213</v>
      </c>
      <c r="H12212" s="9" t="s">
        <v>167</v>
      </c>
      <c r="I12212" s="9" t="s">
        <v>684</v>
      </c>
      <c r="J12212" s="9" t="s">
        <v>3394</v>
      </c>
      <c r="K12212" s="9" t="s">
        <v>246</v>
      </c>
      <c r="L12212" s="9" t="s">
        <v>311</v>
      </c>
      <c r="M12212" s="9" t="s">
        <v>2212</v>
      </c>
      <c r="N12212" s="9" t="s">
        <v>196</v>
      </c>
      <c r="O12212" s="9" t="s">
        <v>116</v>
      </c>
      <c r="P12212" s="9" t="s">
        <v>551</v>
      </c>
      <c r="Q12212" s="9" t="s">
        <v>219</v>
      </c>
      <c r="R12212" s="9">
        <v>0</v>
      </c>
      <c r="S12212" s="9">
        <v>19</v>
      </c>
      <c r="U12212" s="9" t="s">
        <v>266</v>
      </c>
      <c r="X12212" s="9">
        <f>INDEX(SLA_Policy!$D$2:$D$5,MATCH(F12212,SLA_Policy!$A$2:$A$5,0))</f>
        <v>72</v>
      </c>
      <c r="Y12212" s="9" t="str">
        <f>IF(E12212="Cancelled","Excluded",IF(D12212="",IF((SLA_Policy!$B$8-B12212)*24&gt;X12212,"Open - Breached","Open - On Track"),IF((D12212-B12212)*24&lt;=X12212,"Met","Breached")))</f>
        <v>Met</v>
      </c>
    </row>
    <row r="12213" spans="1:25" x14ac:dyDescent="0.25">
      <c r="A12213" s="9" t="s">
        <v>17016</v>
      </c>
      <c r="B12213" s="23">
        <v>46269.438194444498</v>
      </c>
      <c r="C12213" s="23">
        <v>46269.438888888901</v>
      </c>
      <c r="D12213" s="23">
        <v>46273.382638888899</v>
      </c>
      <c r="E12213" s="9" t="s">
        <v>212</v>
      </c>
      <c r="F12213" s="9" t="s">
        <v>188</v>
      </c>
      <c r="G12213" s="9" t="s">
        <v>213</v>
      </c>
      <c r="H12213" s="9" t="s">
        <v>161</v>
      </c>
      <c r="I12213" s="9" t="s">
        <v>297</v>
      </c>
      <c r="J12213" s="9" t="s">
        <v>521</v>
      </c>
      <c r="K12213" s="9" t="s">
        <v>246</v>
      </c>
      <c r="L12213" s="9" t="s">
        <v>307</v>
      </c>
      <c r="M12213" s="9" t="s">
        <v>2969</v>
      </c>
      <c r="N12213" s="9" t="s">
        <v>198</v>
      </c>
      <c r="O12213" s="9" t="s">
        <v>116</v>
      </c>
      <c r="P12213" s="9" t="s">
        <v>342</v>
      </c>
      <c r="Q12213" s="9" t="s">
        <v>219</v>
      </c>
      <c r="R12213" s="9">
        <v>0</v>
      </c>
      <c r="S12213" s="9">
        <v>14</v>
      </c>
      <c r="U12213" s="9" t="s">
        <v>290</v>
      </c>
      <c r="X12213" s="9">
        <f>INDEX(SLA_Policy!$D$2:$D$5,MATCH(F12213,SLA_Policy!$A$2:$A$5,0))</f>
        <v>72</v>
      </c>
      <c r="Y12213" s="9" t="str">
        <f>IF(E12213="Cancelled","Excluded",IF(D12213="",IF((SLA_Policy!$B$8-B12213)*24&gt;X12213,"Open - Breached","Open - On Track"),IF((D12213-B12213)*24&lt;=X12213,"Met","Breached")))</f>
        <v>Breached</v>
      </c>
    </row>
    <row r="12214" spans="1:25" x14ac:dyDescent="0.25">
      <c r="A12214" s="9" t="s">
        <v>17017</v>
      </c>
      <c r="B12214" s="23">
        <v>46269.439583333296</v>
      </c>
      <c r="C12214" s="23">
        <v>46269.447222222203</v>
      </c>
      <c r="D12214" s="23">
        <v>46273.554861111101</v>
      </c>
      <c r="E12214" s="9" t="s">
        <v>212</v>
      </c>
      <c r="F12214" s="9" t="s">
        <v>188</v>
      </c>
      <c r="G12214" s="9" t="s">
        <v>213</v>
      </c>
      <c r="H12214" s="9" t="s">
        <v>164</v>
      </c>
      <c r="I12214" s="9" t="s">
        <v>339</v>
      </c>
      <c r="J12214" s="9" t="s">
        <v>866</v>
      </c>
      <c r="K12214" s="9" t="s">
        <v>246</v>
      </c>
      <c r="L12214" s="9" t="s">
        <v>226</v>
      </c>
      <c r="M12214" s="9" t="s">
        <v>660</v>
      </c>
      <c r="N12214" s="9" t="s">
        <v>197</v>
      </c>
      <c r="O12214" s="9" t="s">
        <v>116</v>
      </c>
      <c r="P12214" s="9" t="s">
        <v>574</v>
      </c>
      <c r="Q12214" s="9" t="s">
        <v>219</v>
      </c>
      <c r="R12214" s="9">
        <v>1</v>
      </c>
      <c r="S12214" s="9">
        <v>12</v>
      </c>
      <c r="T12214" s="9" t="s">
        <v>343</v>
      </c>
      <c r="U12214" s="9" t="s">
        <v>266</v>
      </c>
      <c r="W12214" s="9">
        <v>4</v>
      </c>
      <c r="X12214" s="9">
        <f>INDEX(SLA_Policy!$D$2:$D$5,MATCH(F12214,SLA_Policy!$A$2:$A$5,0))</f>
        <v>72</v>
      </c>
      <c r="Y12214" s="9" t="str">
        <f>IF(E12214="Cancelled","Excluded",IF(D12214="",IF((SLA_Policy!$B$8-B12214)*24&gt;X12214,"Open - Breached","Open - On Track"),IF((D12214-B12214)*24&lt;=X12214,"Met","Breached")))</f>
        <v>Breached</v>
      </c>
    </row>
    <row r="12215" spans="1:25" x14ac:dyDescent="0.25">
      <c r="A12215" s="9" t="s">
        <v>17018</v>
      </c>
      <c r="B12215" s="23">
        <v>46269.467361111099</v>
      </c>
      <c r="C12215" s="23">
        <v>46273.354861111096</v>
      </c>
      <c r="D12215" s="23">
        <v>46273.383333333302</v>
      </c>
      <c r="E12215" s="9" t="s">
        <v>212</v>
      </c>
      <c r="F12215" s="9" t="s">
        <v>188</v>
      </c>
      <c r="G12215" s="9" t="s">
        <v>213</v>
      </c>
      <c r="H12215" s="9" t="s">
        <v>163</v>
      </c>
      <c r="I12215" s="9" t="s">
        <v>250</v>
      </c>
      <c r="J12215" s="9" t="s">
        <v>251</v>
      </c>
      <c r="K12215" s="9" t="s">
        <v>303</v>
      </c>
      <c r="L12215" s="9" t="s">
        <v>216</v>
      </c>
      <c r="M12215" s="9" t="s">
        <v>460</v>
      </c>
      <c r="N12215" s="9" t="s">
        <v>197</v>
      </c>
      <c r="O12215" s="9" t="s">
        <v>176</v>
      </c>
      <c r="P12215" s="9" t="s">
        <v>419</v>
      </c>
      <c r="Q12215" s="9" t="s">
        <v>273</v>
      </c>
      <c r="R12215" s="9">
        <v>0</v>
      </c>
      <c r="S12215" s="9">
        <v>12</v>
      </c>
      <c r="T12215" s="9" t="s">
        <v>136</v>
      </c>
      <c r="U12215" s="9" t="s">
        <v>266</v>
      </c>
      <c r="X12215" s="9">
        <f>INDEX(SLA_Policy!$D$2:$D$5,MATCH(F12215,SLA_Policy!$A$2:$A$5,0))</f>
        <v>72</v>
      </c>
      <c r="Y12215" s="9" t="str">
        <f>IF(E12215="Cancelled","Excluded",IF(D12215="",IF((SLA_Policy!$B$8-B12215)*24&gt;X12215,"Open - Breached","Open - On Track"),IF((D12215-B12215)*24&lt;=X12215,"Met","Breached")))</f>
        <v>Breached</v>
      </c>
    </row>
    <row r="12216" spans="1:25" x14ac:dyDescent="0.25">
      <c r="A12216" s="9" t="s">
        <v>17019</v>
      </c>
      <c r="B12216" s="23">
        <v>46269.467361111099</v>
      </c>
      <c r="C12216" s="23">
        <v>46269.554861111101</v>
      </c>
      <c r="D12216" s="23">
        <v>46273.3527777778</v>
      </c>
      <c r="E12216" s="9" t="s">
        <v>212</v>
      </c>
      <c r="F12216" s="9" t="s">
        <v>188</v>
      </c>
      <c r="G12216" s="9" t="s">
        <v>213</v>
      </c>
      <c r="H12216" s="9" t="s">
        <v>165</v>
      </c>
      <c r="I12216" s="9" t="s">
        <v>567</v>
      </c>
      <c r="J12216" s="9" t="s">
        <v>1639</v>
      </c>
      <c r="K12216" s="9" t="s">
        <v>246</v>
      </c>
      <c r="L12216" s="9" t="s">
        <v>293</v>
      </c>
      <c r="M12216" s="9" t="s">
        <v>1387</v>
      </c>
      <c r="N12216" s="9" t="s">
        <v>196</v>
      </c>
      <c r="O12216" s="9" t="s">
        <v>116</v>
      </c>
      <c r="P12216" s="9" t="s">
        <v>342</v>
      </c>
      <c r="Q12216" s="9" t="s">
        <v>219</v>
      </c>
      <c r="R12216" s="9">
        <v>0</v>
      </c>
      <c r="S12216" s="9">
        <v>15</v>
      </c>
      <c r="U12216" s="9" t="s">
        <v>376</v>
      </c>
      <c r="X12216" s="9">
        <f>INDEX(SLA_Policy!$D$2:$D$5,MATCH(F12216,SLA_Policy!$A$2:$A$5,0))</f>
        <v>72</v>
      </c>
      <c r="Y12216" s="9" t="str">
        <f>IF(E12216="Cancelled","Excluded",IF(D12216="",IF((SLA_Policy!$B$8-B12216)*24&gt;X12216,"Open - Breached","Open - On Track"),IF((D12216-B12216)*24&lt;=X12216,"Met","Breached")))</f>
        <v>Breached</v>
      </c>
    </row>
    <row r="12217" spans="1:25" x14ac:dyDescent="0.25">
      <c r="A12217" s="9" t="s">
        <v>17020</v>
      </c>
      <c r="B12217" s="23">
        <v>46269.483333333301</v>
      </c>
      <c r="C12217" s="23">
        <v>46269.534722222197</v>
      </c>
      <c r="D12217" s="23">
        <v>46269.626388888901</v>
      </c>
      <c r="E12217" s="9" t="s">
        <v>212</v>
      </c>
      <c r="F12217" s="9" t="s">
        <v>189</v>
      </c>
      <c r="G12217" s="9" t="s">
        <v>213</v>
      </c>
      <c r="H12217" s="9" t="s">
        <v>161</v>
      </c>
      <c r="I12217" s="9" t="s">
        <v>389</v>
      </c>
      <c r="J12217" s="9" t="s">
        <v>435</v>
      </c>
      <c r="K12217" s="9" t="s">
        <v>225</v>
      </c>
      <c r="L12217" s="9" t="s">
        <v>216</v>
      </c>
      <c r="M12217" s="9" t="s">
        <v>1559</v>
      </c>
      <c r="N12217" s="9" t="s">
        <v>196</v>
      </c>
      <c r="O12217" s="9" t="s">
        <v>116</v>
      </c>
      <c r="P12217" s="9" t="s">
        <v>342</v>
      </c>
      <c r="Q12217" s="9" t="s">
        <v>219</v>
      </c>
      <c r="R12217" s="9">
        <v>0</v>
      </c>
      <c r="S12217" s="9">
        <v>3</v>
      </c>
      <c r="U12217" s="9" t="s">
        <v>290</v>
      </c>
      <c r="X12217" s="9">
        <f>INDEX(SLA_Policy!$D$2:$D$5,MATCH(F12217,SLA_Policy!$A$2:$A$5,0))</f>
        <v>120</v>
      </c>
      <c r="Y12217" s="9" t="str">
        <f>IF(E12217="Cancelled","Excluded",IF(D12217="",IF((SLA_Policy!$B$8-B12217)*24&gt;X12217,"Open - Breached","Open - On Track"),IF((D12217-B12217)*24&lt;=X12217,"Met","Breached")))</f>
        <v>Met</v>
      </c>
    </row>
    <row r="12218" spans="1:25" x14ac:dyDescent="0.25">
      <c r="A12218" s="9" t="s">
        <v>17021</v>
      </c>
      <c r="B12218" s="23">
        <v>46269.488194444399</v>
      </c>
      <c r="C12218" s="23">
        <v>46269.497916666704</v>
      </c>
      <c r="D12218" s="23">
        <v>46269.561805555597</v>
      </c>
      <c r="E12218" s="9" t="s">
        <v>212</v>
      </c>
      <c r="F12218" s="9" t="s">
        <v>189</v>
      </c>
      <c r="G12218" s="9" t="s">
        <v>213</v>
      </c>
      <c r="H12218" s="9" t="s">
        <v>161</v>
      </c>
      <c r="I12218" s="9" t="s">
        <v>454</v>
      </c>
      <c r="J12218" s="9" t="s">
        <v>2161</v>
      </c>
      <c r="K12218" s="9" t="s">
        <v>225</v>
      </c>
      <c r="L12218" s="9" t="s">
        <v>104</v>
      </c>
      <c r="M12218" s="9" t="s">
        <v>4482</v>
      </c>
      <c r="N12218" s="9" t="s">
        <v>198</v>
      </c>
      <c r="O12218" s="9" t="s">
        <v>116</v>
      </c>
      <c r="P12218" s="9" t="s">
        <v>342</v>
      </c>
      <c r="Q12218" s="9" t="s">
        <v>219</v>
      </c>
      <c r="R12218" s="9">
        <v>0</v>
      </c>
      <c r="S12218" s="9">
        <v>14</v>
      </c>
      <c r="U12218" s="9" t="s">
        <v>376</v>
      </c>
      <c r="W12218" s="9">
        <v>4</v>
      </c>
      <c r="X12218" s="9">
        <f>INDEX(SLA_Policy!$D$2:$D$5,MATCH(F12218,SLA_Policy!$A$2:$A$5,0))</f>
        <v>120</v>
      </c>
      <c r="Y12218" s="9" t="str">
        <f>IF(E12218="Cancelled","Excluded",IF(D12218="",IF((SLA_Policy!$B$8-B12218)*24&gt;X12218,"Open - Breached","Open - On Track"),IF((D12218-B12218)*24&lt;=X12218,"Met","Breached")))</f>
        <v>Met</v>
      </c>
    </row>
    <row r="12219" spans="1:25" x14ac:dyDescent="0.25">
      <c r="A12219" s="9" t="s">
        <v>17022</v>
      </c>
      <c r="B12219" s="23">
        <v>46269.510416666701</v>
      </c>
      <c r="C12219" s="23">
        <v>46269.525694444397</v>
      </c>
      <c r="D12219" s="23">
        <v>46269.713888888902</v>
      </c>
      <c r="E12219" s="9" t="s">
        <v>212</v>
      </c>
      <c r="F12219" s="9" t="s">
        <v>188</v>
      </c>
      <c r="G12219" s="9" t="s">
        <v>213</v>
      </c>
      <c r="H12219" s="9" t="s">
        <v>162</v>
      </c>
      <c r="I12219" s="9" t="s">
        <v>345</v>
      </c>
      <c r="J12219" s="9" t="s">
        <v>429</v>
      </c>
      <c r="K12219" s="9" t="s">
        <v>303</v>
      </c>
      <c r="L12219" s="9" t="s">
        <v>216</v>
      </c>
      <c r="M12219" s="9" t="s">
        <v>2669</v>
      </c>
      <c r="N12219" s="9" t="s">
        <v>198</v>
      </c>
      <c r="O12219" s="9" t="s">
        <v>179</v>
      </c>
      <c r="P12219" s="9" t="s">
        <v>313</v>
      </c>
      <c r="Q12219" s="9" t="s">
        <v>273</v>
      </c>
      <c r="R12219" s="9">
        <v>0</v>
      </c>
      <c r="S12219" s="9">
        <v>17</v>
      </c>
      <c r="U12219" s="9" t="s">
        <v>376</v>
      </c>
      <c r="X12219" s="9">
        <f>INDEX(SLA_Policy!$D$2:$D$5,MATCH(F12219,SLA_Policy!$A$2:$A$5,0))</f>
        <v>72</v>
      </c>
      <c r="Y12219" s="9" t="str">
        <f>IF(E12219="Cancelled","Excluded",IF(D12219="",IF((SLA_Policy!$B$8-B12219)*24&gt;X12219,"Open - Breached","Open - On Track"),IF((D12219-B12219)*24&lt;=X12219,"Met","Breached")))</f>
        <v>Met</v>
      </c>
    </row>
    <row r="12220" spans="1:25" x14ac:dyDescent="0.25">
      <c r="A12220" s="9" t="s">
        <v>17023</v>
      </c>
      <c r="B12220" s="23">
        <v>46269.543055555601</v>
      </c>
      <c r="C12220" s="23">
        <v>46269.625694444498</v>
      </c>
      <c r="D12220" s="23">
        <v>46273.409722222197</v>
      </c>
      <c r="E12220" s="9" t="s">
        <v>212</v>
      </c>
      <c r="F12220" s="9" t="s">
        <v>188</v>
      </c>
      <c r="G12220" s="9" t="s">
        <v>213</v>
      </c>
      <c r="H12220" s="9" t="s">
        <v>163</v>
      </c>
      <c r="I12220" s="9" t="s">
        <v>250</v>
      </c>
      <c r="J12220" s="9" t="s">
        <v>251</v>
      </c>
      <c r="K12220" s="9" t="s">
        <v>303</v>
      </c>
      <c r="L12220" s="9" t="s">
        <v>282</v>
      </c>
      <c r="M12220" s="9" t="s">
        <v>9465</v>
      </c>
      <c r="N12220" s="9" t="s">
        <v>197</v>
      </c>
      <c r="O12220" s="9" t="s">
        <v>176</v>
      </c>
      <c r="P12220" s="9" t="s">
        <v>228</v>
      </c>
      <c r="Q12220" s="9" t="s">
        <v>219</v>
      </c>
      <c r="R12220" s="9">
        <v>0</v>
      </c>
      <c r="S12220" s="9">
        <v>9</v>
      </c>
      <c r="T12220" s="9" t="s">
        <v>136</v>
      </c>
      <c r="U12220" s="9" t="s">
        <v>230</v>
      </c>
      <c r="X12220" s="9">
        <f>INDEX(SLA_Policy!$D$2:$D$5,MATCH(F12220,SLA_Policy!$A$2:$A$5,0))</f>
        <v>72</v>
      </c>
      <c r="Y12220" s="9" t="str">
        <f>IF(E12220="Cancelled","Excluded",IF(D12220="",IF((SLA_Policy!$B$8-B12220)*24&gt;X12220,"Open - Breached","Open - On Track"),IF((D12220-B12220)*24&lt;=X12220,"Met","Breached")))</f>
        <v>Breached</v>
      </c>
    </row>
    <row r="12221" spans="1:25" x14ac:dyDescent="0.25">
      <c r="A12221" s="9" t="s">
        <v>17024</v>
      </c>
      <c r="B12221" s="23">
        <v>46269.564583333296</v>
      </c>
      <c r="C12221" s="23">
        <v>46269.576388888898</v>
      </c>
      <c r="D12221" s="23">
        <v>46273.4</v>
      </c>
      <c r="E12221" s="9" t="s">
        <v>212</v>
      </c>
      <c r="F12221" s="9" t="s">
        <v>189</v>
      </c>
      <c r="G12221" s="9" t="s">
        <v>236</v>
      </c>
      <c r="H12221" s="9" t="s">
        <v>167</v>
      </c>
      <c r="I12221" s="9" t="s">
        <v>255</v>
      </c>
      <c r="J12221" s="9" t="s">
        <v>8273</v>
      </c>
      <c r="K12221" s="9" t="s">
        <v>303</v>
      </c>
      <c r="L12221" s="9" t="s">
        <v>216</v>
      </c>
      <c r="M12221" s="9" t="s">
        <v>4596</v>
      </c>
      <c r="N12221" s="9" t="s">
        <v>198</v>
      </c>
      <c r="O12221" s="9" t="s">
        <v>116</v>
      </c>
      <c r="P12221" s="9" t="s">
        <v>295</v>
      </c>
      <c r="Q12221" s="9" t="s">
        <v>219</v>
      </c>
      <c r="R12221" s="9">
        <v>0</v>
      </c>
      <c r="S12221" s="9">
        <v>15</v>
      </c>
      <c r="U12221" s="9" t="s">
        <v>242</v>
      </c>
      <c r="X12221" s="9">
        <f>INDEX(SLA_Policy!$D$2:$D$5,MATCH(F12221,SLA_Policy!$A$2:$A$5,0))</f>
        <v>120</v>
      </c>
      <c r="Y12221" s="9" t="str">
        <f>IF(E12221="Cancelled","Excluded",IF(D12221="",IF((SLA_Policy!$B$8-B12221)*24&gt;X12221,"Open - Breached","Open - On Track"),IF((D12221-B12221)*24&lt;=X12221,"Met","Breached")))</f>
        <v>Met</v>
      </c>
    </row>
    <row r="12222" spans="1:25" x14ac:dyDescent="0.25">
      <c r="A12222" s="9" t="s">
        <v>17025</v>
      </c>
      <c r="B12222" s="23">
        <v>46269.567361111098</v>
      </c>
      <c r="C12222" s="23">
        <v>46269.638888888898</v>
      </c>
      <c r="D12222" s="23">
        <v>46273.379166666702</v>
      </c>
      <c r="E12222" s="9" t="s">
        <v>212</v>
      </c>
      <c r="F12222" s="9" t="s">
        <v>188</v>
      </c>
      <c r="G12222" s="9" t="s">
        <v>236</v>
      </c>
      <c r="H12222" s="9" t="s">
        <v>163</v>
      </c>
      <c r="I12222" s="9" t="s">
        <v>315</v>
      </c>
      <c r="J12222" s="9" t="s">
        <v>599</v>
      </c>
      <c r="K12222" s="9" t="s">
        <v>246</v>
      </c>
      <c r="L12222" s="9" t="s">
        <v>216</v>
      </c>
      <c r="M12222" s="9" t="s">
        <v>703</v>
      </c>
      <c r="N12222" s="9" t="s">
        <v>196</v>
      </c>
      <c r="O12222" s="9" t="s">
        <v>180</v>
      </c>
      <c r="P12222" s="9" t="s">
        <v>318</v>
      </c>
      <c r="Q12222" s="9" t="s">
        <v>219</v>
      </c>
      <c r="R12222" s="9">
        <v>0</v>
      </c>
      <c r="S12222" s="9">
        <v>103</v>
      </c>
      <c r="T12222" s="9" t="s">
        <v>229</v>
      </c>
      <c r="U12222" s="9" t="s">
        <v>242</v>
      </c>
      <c r="X12222" s="9">
        <f>INDEX(SLA_Policy!$D$2:$D$5,MATCH(F12222,SLA_Policy!$A$2:$A$5,0))</f>
        <v>72</v>
      </c>
      <c r="Y12222" s="9" t="str">
        <f>IF(E12222="Cancelled","Excluded",IF(D12222="",IF((SLA_Policy!$B$8-B12222)*24&gt;X12222,"Open - Breached","Open - On Track"),IF((D12222-B12222)*24&lt;=X12222,"Met","Breached")))</f>
        <v>Breached</v>
      </c>
    </row>
    <row r="12223" spans="1:25" x14ac:dyDescent="0.25">
      <c r="A12223" s="9" t="s">
        <v>17026</v>
      </c>
      <c r="B12223" s="23">
        <v>46269.586111111101</v>
      </c>
      <c r="C12223" s="23">
        <v>46269.619444444397</v>
      </c>
      <c r="D12223" s="23">
        <v>46273.386111111096</v>
      </c>
      <c r="E12223" s="9" t="s">
        <v>212</v>
      </c>
      <c r="F12223" s="9" t="s">
        <v>188</v>
      </c>
      <c r="G12223" s="9" t="s">
        <v>213</v>
      </c>
      <c r="H12223" s="9" t="s">
        <v>88</v>
      </c>
      <c r="I12223" s="9" t="s">
        <v>268</v>
      </c>
      <c r="J12223" s="9" t="s">
        <v>17027</v>
      </c>
      <c r="K12223" s="9" t="s">
        <v>246</v>
      </c>
      <c r="L12223" s="9" t="s">
        <v>216</v>
      </c>
      <c r="M12223" s="9" t="s">
        <v>1140</v>
      </c>
      <c r="N12223" s="9" t="s">
        <v>197</v>
      </c>
      <c r="O12223" s="9" t="s">
        <v>176</v>
      </c>
      <c r="P12223" s="9" t="s">
        <v>419</v>
      </c>
      <c r="Q12223" s="9" t="s">
        <v>219</v>
      </c>
      <c r="R12223" s="9">
        <v>0</v>
      </c>
      <c r="S12223" s="9">
        <v>34</v>
      </c>
      <c r="T12223" s="9" t="s">
        <v>229</v>
      </c>
      <c r="U12223" s="9" t="s">
        <v>661</v>
      </c>
      <c r="X12223" s="9">
        <f>INDEX(SLA_Policy!$D$2:$D$5,MATCH(F12223,SLA_Policy!$A$2:$A$5,0))</f>
        <v>72</v>
      </c>
      <c r="Y12223" s="9" t="str">
        <f>IF(E12223="Cancelled","Excluded",IF(D12223="",IF((SLA_Policy!$B$8-B12223)*24&gt;X12223,"Open - Breached","Open - On Track"),IF((D12223-B12223)*24&lt;=X12223,"Met","Breached")))</f>
        <v>Breached</v>
      </c>
    </row>
    <row r="12224" spans="1:25" x14ac:dyDescent="0.25">
      <c r="A12224" s="9" t="s">
        <v>17028</v>
      </c>
      <c r="B12224" s="23">
        <v>46269.597222222197</v>
      </c>
      <c r="C12224" s="23">
        <v>46269.609722222202</v>
      </c>
      <c r="D12224" s="23">
        <v>46269.622222222199</v>
      </c>
      <c r="E12224" s="9" t="s">
        <v>212</v>
      </c>
      <c r="F12224" s="9" t="s">
        <v>187</v>
      </c>
      <c r="G12224" s="9" t="s">
        <v>213</v>
      </c>
      <c r="H12224" s="9" t="s">
        <v>166</v>
      </c>
      <c r="I12224" s="9" t="s">
        <v>286</v>
      </c>
      <c r="J12224" s="9" t="s">
        <v>632</v>
      </c>
      <c r="K12224" s="9" t="s">
        <v>303</v>
      </c>
      <c r="L12224" s="9" t="s">
        <v>351</v>
      </c>
      <c r="M12224" s="9" t="s">
        <v>1518</v>
      </c>
      <c r="N12224" s="9" t="s">
        <v>196</v>
      </c>
      <c r="O12224" s="9" t="s">
        <v>181</v>
      </c>
      <c r="P12224" s="9" t="s">
        <v>668</v>
      </c>
      <c r="Q12224" s="9" t="s">
        <v>273</v>
      </c>
      <c r="R12224" s="9">
        <v>0</v>
      </c>
      <c r="S12224" s="9">
        <v>10</v>
      </c>
      <c r="U12224" s="9" t="s">
        <v>376</v>
      </c>
      <c r="W12224" s="9">
        <v>5</v>
      </c>
      <c r="X12224" s="9">
        <f>INDEX(SLA_Policy!$D$2:$D$5,MATCH(F12224,SLA_Policy!$A$2:$A$5,0))</f>
        <v>8</v>
      </c>
      <c r="Y12224" s="9" t="str">
        <f>IF(E12224="Cancelled","Excluded",IF(D12224="",IF((SLA_Policy!$B$8-B12224)*24&gt;X12224,"Open - Breached","Open - On Track"),IF((D12224-B12224)*24&lt;=X12224,"Met","Breached")))</f>
        <v>Met</v>
      </c>
    </row>
    <row r="12225" spans="1:25" x14ac:dyDescent="0.25">
      <c r="A12225" s="9" t="s">
        <v>17029</v>
      </c>
      <c r="B12225" s="23">
        <v>46269.610416666699</v>
      </c>
      <c r="C12225" s="23">
        <v>46269.6118055556</v>
      </c>
      <c r="D12225" s="23">
        <v>46269.675000000003</v>
      </c>
      <c r="E12225" s="9" t="s">
        <v>212</v>
      </c>
      <c r="F12225" s="9" t="s">
        <v>189</v>
      </c>
      <c r="G12225" s="9" t="s">
        <v>213</v>
      </c>
      <c r="H12225" s="9" t="s">
        <v>161</v>
      </c>
      <c r="I12225" s="9" t="s">
        <v>454</v>
      </c>
      <c r="J12225" s="9" t="s">
        <v>10173</v>
      </c>
      <c r="K12225" s="9" t="s">
        <v>246</v>
      </c>
      <c r="L12225" s="9" t="s">
        <v>216</v>
      </c>
      <c r="M12225" s="9" t="s">
        <v>1259</v>
      </c>
      <c r="N12225" s="9" t="s">
        <v>200</v>
      </c>
      <c r="O12225" s="9" t="s">
        <v>177</v>
      </c>
      <c r="P12225" s="9" t="s">
        <v>300</v>
      </c>
      <c r="Q12225" s="9" t="s">
        <v>219</v>
      </c>
      <c r="R12225" s="9">
        <v>0</v>
      </c>
      <c r="S12225" s="9">
        <v>4</v>
      </c>
      <c r="U12225" s="9" t="s">
        <v>290</v>
      </c>
      <c r="X12225" s="9">
        <f>INDEX(SLA_Policy!$D$2:$D$5,MATCH(F12225,SLA_Policy!$A$2:$A$5,0))</f>
        <v>120</v>
      </c>
      <c r="Y12225" s="9" t="str">
        <f>IF(E12225="Cancelled","Excluded",IF(D12225="",IF((SLA_Policy!$B$8-B12225)*24&gt;X12225,"Open - Breached","Open - On Track"),IF((D12225-B12225)*24&lt;=X12225,"Met","Breached")))</f>
        <v>Met</v>
      </c>
    </row>
    <row r="12226" spans="1:25" x14ac:dyDescent="0.25">
      <c r="A12226" s="9" t="s">
        <v>17030</v>
      </c>
      <c r="B12226" s="23">
        <v>46269.636805555601</v>
      </c>
      <c r="C12226" s="23">
        <v>46269.6875</v>
      </c>
      <c r="D12226" s="23">
        <v>46269.754166666702</v>
      </c>
      <c r="E12226" s="9" t="s">
        <v>212</v>
      </c>
      <c r="F12226" s="9" t="s">
        <v>188</v>
      </c>
      <c r="G12226" s="9" t="s">
        <v>213</v>
      </c>
      <c r="H12226" s="9" t="s">
        <v>163</v>
      </c>
      <c r="I12226" s="9" t="s">
        <v>250</v>
      </c>
      <c r="J12226" s="9" t="s">
        <v>4468</v>
      </c>
      <c r="K12226" s="9" t="s">
        <v>246</v>
      </c>
      <c r="L12226" s="9" t="s">
        <v>293</v>
      </c>
      <c r="M12226" s="9" t="s">
        <v>2043</v>
      </c>
      <c r="N12226" s="9" t="s">
        <v>196</v>
      </c>
      <c r="O12226" s="9" t="s">
        <v>176</v>
      </c>
      <c r="P12226" s="9" t="s">
        <v>419</v>
      </c>
      <c r="Q12226" s="9" t="s">
        <v>219</v>
      </c>
      <c r="R12226" s="9">
        <v>0</v>
      </c>
      <c r="S12226" s="9">
        <v>29</v>
      </c>
      <c r="T12226" s="9" t="s">
        <v>136</v>
      </c>
      <c r="U12226" s="9" t="s">
        <v>230</v>
      </c>
      <c r="X12226" s="9">
        <f>INDEX(SLA_Policy!$D$2:$D$5,MATCH(F12226,SLA_Policy!$A$2:$A$5,0))</f>
        <v>72</v>
      </c>
      <c r="Y12226" s="9" t="str">
        <f>IF(E12226="Cancelled","Excluded",IF(D12226="",IF((SLA_Policy!$B$8-B12226)*24&gt;X12226,"Open - Breached","Open - On Track"),IF((D12226-B12226)*24&lt;=X12226,"Met","Breached")))</f>
        <v>Met</v>
      </c>
    </row>
    <row r="12227" spans="1:25" x14ac:dyDescent="0.25">
      <c r="A12227" s="9" t="s">
        <v>17031</v>
      </c>
      <c r="B12227" s="23">
        <v>46269.65625</v>
      </c>
      <c r="C12227" s="23">
        <v>46269.661111111098</v>
      </c>
      <c r="D12227" s="23">
        <v>46273.368055555598</v>
      </c>
      <c r="E12227" s="9" t="s">
        <v>212</v>
      </c>
      <c r="F12227" s="9" t="s">
        <v>189</v>
      </c>
      <c r="G12227" s="9" t="s">
        <v>213</v>
      </c>
      <c r="H12227" s="9" t="s">
        <v>161</v>
      </c>
      <c r="I12227" s="9" t="s">
        <v>454</v>
      </c>
      <c r="J12227" s="9" t="s">
        <v>455</v>
      </c>
      <c r="K12227" s="9" t="s">
        <v>225</v>
      </c>
      <c r="L12227" s="9" t="s">
        <v>216</v>
      </c>
      <c r="M12227" s="9" t="s">
        <v>965</v>
      </c>
      <c r="N12227" s="9" t="s">
        <v>200</v>
      </c>
      <c r="O12227" s="9" t="s">
        <v>116</v>
      </c>
      <c r="P12227" s="9" t="s">
        <v>525</v>
      </c>
      <c r="Q12227" s="9" t="s">
        <v>219</v>
      </c>
      <c r="R12227" s="9">
        <v>0</v>
      </c>
      <c r="S12227" s="9">
        <v>13</v>
      </c>
      <c r="U12227" s="9" t="s">
        <v>266</v>
      </c>
      <c r="X12227" s="9">
        <f>INDEX(SLA_Policy!$D$2:$D$5,MATCH(F12227,SLA_Policy!$A$2:$A$5,0))</f>
        <v>120</v>
      </c>
      <c r="Y12227" s="9" t="str">
        <f>IF(E12227="Cancelled","Excluded",IF(D12227="",IF((SLA_Policy!$B$8-B12227)*24&gt;X12227,"Open - Breached","Open - On Track"),IF((D12227-B12227)*24&lt;=X12227,"Met","Breached")))</f>
        <v>Met</v>
      </c>
    </row>
    <row r="12228" spans="1:25" x14ac:dyDescent="0.25">
      <c r="A12228" s="9" t="s">
        <v>17032</v>
      </c>
      <c r="B12228" s="23">
        <v>46269.656944444498</v>
      </c>
      <c r="C12228" s="23">
        <v>46273.322916666701</v>
      </c>
      <c r="D12228" s="23">
        <v>46273.329166666699</v>
      </c>
      <c r="E12228" s="9" t="s">
        <v>212</v>
      </c>
      <c r="F12228" s="9" t="s">
        <v>189</v>
      </c>
      <c r="G12228" s="9" t="s">
        <v>236</v>
      </c>
      <c r="H12228" s="9" t="s">
        <v>164</v>
      </c>
      <c r="I12228" s="9" t="s">
        <v>421</v>
      </c>
      <c r="J12228" s="9" t="s">
        <v>1733</v>
      </c>
      <c r="K12228" s="9" t="s">
        <v>246</v>
      </c>
      <c r="L12228" s="9" t="s">
        <v>311</v>
      </c>
      <c r="M12228" s="9" t="s">
        <v>3010</v>
      </c>
      <c r="N12228" s="9" t="s">
        <v>196</v>
      </c>
      <c r="O12228" s="9" t="s">
        <v>180</v>
      </c>
      <c r="P12228" s="9" t="s">
        <v>368</v>
      </c>
      <c r="Q12228" s="9" t="s">
        <v>219</v>
      </c>
      <c r="R12228" s="9">
        <v>0</v>
      </c>
      <c r="S12228" s="9">
        <v>16</v>
      </c>
      <c r="T12228" s="9" t="s">
        <v>343</v>
      </c>
      <c r="U12228" s="9" t="s">
        <v>242</v>
      </c>
      <c r="W12228" s="9">
        <v>4</v>
      </c>
      <c r="X12228" s="9">
        <f>INDEX(SLA_Policy!$D$2:$D$5,MATCH(F12228,SLA_Policy!$A$2:$A$5,0))</f>
        <v>120</v>
      </c>
      <c r="Y12228" s="9" t="str">
        <f>IF(E12228="Cancelled","Excluded",IF(D12228="",IF((SLA_Policy!$B$8-B12228)*24&gt;X12228,"Open - Breached","Open - On Track"),IF((D12228-B12228)*24&lt;=X12228,"Met","Breached")))</f>
        <v>Met</v>
      </c>
    </row>
    <row r="12229" spans="1:25" x14ac:dyDescent="0.25">
      <c r="A12229" s="9" t="s">
        <v>17033</v>
      </c>
      <c r="B12229" s="23">
        <v>46269.679166666698</v>
      </c>
      <c r="C12229" s="23">
        <v>46269.684027777803</v>
      </c>
      <c r="D12229" s="23">
        <v>46273.340972222199</v>
      </c>
      <c r="E12229" s="9" t="s">
        <v>212</v>
      </c>
      <c r="F12229" s="9" t="s">
        <v>189</v>
      </c>
      <c r="G12229" s="9" t="s">
        <v>213</v>
      </c>
      <c r="H12229" s="9" t="s">
        <v>163</v>
      </c>
      <c r="I12229" s="9" t="s">
        <v>250</v>
      </c>
      <c r="J12229" s="9" t="s">
        <v>16916</v>
      </c>
      <c r="K12229" s="9" t="s">
        <v>262</v>
      </c>
      <c r="L12229" s="9" t="s">
        <v>282</v>
      </c>
      <c r="M12229" s="9" t="s">
        <v>2674</v>
      </c>
      <c r="N12229" s="9" t="s">
        <v>200</v>
      </c>
      <c r="O12229" s="9" t="s">
        <v>176</v>
      </c>
      <c r="P12229" s="9" t="s">
        <v>503</v>
      </c>
      <c r="Q12229" s="9" t="s">
        <v>219</v>
      </c>
      <c r="R12229" s="9">
        <v>0</v>
      </c>
      <c r="S12229" s="9">
        <v>56</v>
      </c>
      <c r="T12229" s="9" t="s">
        <v>322</v>
      </c>
      <c r="U12229" s="9" t="s">
        <v>266</v>
      </c>
      <c r="X12229" s="9">
        <f>INDEX(SLA_Policy!$D$2:$D$5,MATCH(F12229,SLA_Policy!$A$2:$A$5,0))</f>
        <v>120</v>
      </c>
      <c r="Y12229" s="9" t="str">
        <f>IF(E12229="Cancelled","Excluded",IF(D12229="",IF((SLA_Policy!$B$8-B12229)*24&gt;X12229,"Open - Breached","Open - On Track"),IF((D12229-B12229)*24&lt;=X12229,"Met","Breached")))</f>
        <v>Met</v>
      </c>
    </row>
    <row r="12230" spans="1:25" x14ac:dyDescent="0.25">
      <c r="A12230" s="9" t="s">
        <v>17034</v>
      </c>
      <c r="B12230" s="23">
        <v>46269.7097222222</v>
      </c>
      <c r="C12230" s="23">
        <v>46269.7409722222</v>
      </c>
      <c r="D12230" s="23">
        <v>46269.745833333298</v>
      </c>
      <c r="E12230" s="9" t="s">
        <v>212</v>
      </c>
      <c r="F12230" s="9" t="s">
        <v>188</v>
      </c>
      <c r="G12230" s="9" t="s">
        <v>213</v>
      </c>
      <c r="H12230" s="9" t="s">
        <v>161</v>
      </c>
      <c r="I12230" s="9" t="s">
        <v>454</v>
      </c>
      <c r="J12230" s="9" t="s">
        <v>2795</v>
      </c>
      <c r="K12230" s="9" t="s">
        <v>303</v>
      </c>
      <c r="L12230" s="9" t="s">
        <v>104</v>
      </c>
      <c r="M12230" s="9" t="s">
        <v>618</v>
      </c>
      <c r="N12230" s="9" t="s">
        <v>196</v>
      </c>
      <c r="O12230" s="9" t="s">
        <v>116</v>
      </c>
      <c r="P12230" s="9" t="s">
        <v>525</v>
      </c>
      <c r="Q12230" s="9" t="s">
        <v>219</v>
      </c>
      <c r="R12230" s="9">
        <v>0</v>
      </c>
      <c r="S12230" s="9">
        <v>7</v>
      </c>
      <c r="U12230" s="9" t="s">
        <v>290</v>
      </c>
      <c r="X12230" s="9">
        <f>INDEX(SLA_Policy!$D$2:$D$5,MATCH(F12230,SLA_Policy!$A$2:$A$5,0))</f>
        <v>72</v>
      </c>
      <c r="Y12230" s="9" t="str">
        <f>IF(E12230="Cancelled","Excluded",IF(D12230="",IF((SLA_Policy!$B$8-B12230)*24&gt;X12230,"Open - Breached","Open - On Track"),IF((D12230-B12230)*24&lt;=X12230,"Met","Breached")))</f>
        <v>Met</v>
      </c>
    </row>
    <row r="12231" spans="1:25" x14ac:dyDescent="0.25">
      <c r="A12231" s="9" t="s">
        <v>17035</v>
      </c>
      <c r="B12231" s="23">
        <v>46269.728472222203</v>
      </c>
      <c r="C12231" s="23">
        <v>46269.744444444397</v>
      </c>
      <c r="D12231" s="23">
        <v>46273.359722222202</v>
      </c>
      <c r="E12231" s="9" t="s">
        <v>212</v>
      </c>
      <c r="F12231" s="9" t="s">
        <v>188</v>
      </c>
      <c r="G12231" s="9" t="s">
        <v>213</v>
      </c>
      <c r="H12231" s="9" t="s">
        <v>88</v>
      </c>
      <c r="I12231" s="9" t="s">
        <v>92</v>
      </c>
      <c r="J12231" s="9" t="s">
        <v>834</v>
      </c>
      <c r="K12231" s="9" t="s">
        <v>215</v>
      </c>
      <c r="L12231" s="9" t="s">
        <v>216</v>
      </c>
      <c r="M12231" s="9" t="s">
        <v>5092</v>
      </c>
      <c r="N12231" s="9" t="s">
        <v>196</v>
      </c>
      <c r="O12231" s="9" t="s">
        <v>178</v>
      </c>
      <c r="P12231" s="9" t="s">
        <v>427</v>
      </c>
      <c r="Q12231" s="9" t="s">
        <v>219</v>
      </c>
      <c r="R12231" s="9">
        <v>0</v>
      </c>
      <c r="S12231" s="9">
        <v>50</v>
      </c>
      <c r="T12231" s="9" t="s">
        <v>229</v>
      </c>
      <c r="U12231" s="9" t="s">
        <v>230</v>
      </c>
      <c r="W12231" s="9">
        <v>4</v>
      </c>
      <c r="X12231" s="9">
        <f>INDEX(SLA_Policy!$D$2:$D$5,MATCH(F12231,SLA_Policy!$A$2:$A$5,0))</f>
        <v>72</v>
      </c>
      <c r="Y12231" s="9" t="str">
        <f>IF(E12231="Cancelled","Excluded",IF(D12231="",IF((SLA_Policy!$B$8-B12231)*24&gt;X12231,"Open - Breached","Open - On Track"),IF((D12231-B12231)*24&lt;=X12231,"Met","Breached")))</f>
        <v>Breached</v>
      </c>
    </row>
    <row r="12232" spans="1:25" x14ac:dyDescent="0.25">
      <c r="A12232" s="9" t="s">
        <v>17036</v>
      </c>
      <c r="B12232" s="23">
        <v>46269.763888888898</v>
      </c>
      <c r="C12232" s="23">
        <v>46273.307638888902</v>
      </c>
      <c r="D12232" s="23">
        <v>46273.327777777798</v>
      </c>
      <c r="E12232" s="9" t="s">
        <v>212</v>
      </c>
      <c r="F12232" s="9" t="s">
        <v>189</v>
      </c>
      <c r="G12232" s="9" t="s">
        <v>236</v>
      </c>
      <c r="H12232" s="9" t="s">
        <v>161</v>
      </c>
      <c r="I12232" s="9" t="s">
        <v>505</v>
      </c>
      <c r="J12232" s="9" t="s">
        <v>2460</v>
      </c>
      <c r="K12232" s="9" t="s">
        <v>262</v>
      </c>
      <c r="L12232" s="9" t="s">
        <v>104</v>
      </c>
      <c r="M12232" s="9" t="s">
        <v>2353</v>
      </c>
      <c r="N12232" s="9" t="s">
        <v>196</v>
      </c>
      <c r="O12232" s="9" t="s">
        <v>177</v>
      </c>
      <c r="P12232" s="9" t="s">
        <v>300</v>
      </c>
      <c r="Q12232" s="9" t="s">
        <v>273</v>
      </c>
      <c r="R12232" s="9">
        <v>0</v>
      </c>
      <c r="S12232" s="9">
        <v>49</v>
      </c>
      <c r="U12232" s="9" t="s">
        <v>242</v>
      </c>
      <c r="X12232" s="9">
        <f>INDEX(SLA_Policy!$D$2:$D$5,MATCH(F12232,SLA_Policy!$A$2:$A$5,0))</f>
        <v>120</v>
      </c>
      <c r="Y12232" s="9" t="str">
        <f>IF(E12232="Cancelled","Excluded",IF(D12232="",IF((SLA_Policy!$B$8-B12232)*24&gt;X12232,"Open - Breached","Open - On Track"),IF((D12232-B12232)*24&lt;=X12232,"Met","Breached")))</f>
        <v>Met</v>
      </c>
    </row>
    <row r="12233" spans="1:25" x14ac:dyDescent="0.25">
      <c r="A12233" s="9" t="s">
        <v>17037</v>
      </c>
      <c r="B12233" s="23">
        <v>46269.797222222202</v>
      </c>
      <c r="C12233" s="23">
        <v>46273.317361111098</v>
      </c>
      <c r="D12233" s="23">
        <v>46273.328472222202</v>
      </c>
      <c r="E12233" s="9" t="s">
        <v>212</v>
      </c>
      <c r="F12233" s="9" t="s">
        <v>188</v>
      </c>
      <c r="G12233" s="9" t="s">
        <v>213</v>
      </c>
      <c r="H12233" s="9" t="s">
        <v>88</v>
      </c>
      <c r="I12233" s="9" t="s">
        <v>92</v>
      </c>
      <c r="J12233" s="9" t="s">
        <v>7695</v>
      </c>
      <c r="K12233" s="9" t="s">
        <v>410</v>
      </c>
      <c r="L12233" s="9" t="s">
        <v>307</v>
      </c>
      <c r="M12233" s="9" t="s">
        <v>787</v>
      </c>
      <c r="N12233" s="9" t="s">
        <v>198</v>
      </c>
      <c r="O12233" s="9" t="s">
        <v>178</v>
      </c>
      <c r="P12233" s="9" t="s">
        <v>427</v>
      </c>
      <c r="Q12233" s="9" t="s">
        <v>219</v>
      </c>
      <c r="R12233" s="9">
        <v>0</v>
      </c>
      <c r="S12233" s="9">
        <v>57</v>
      </c>
      <c r="T12233" s="9" t="s">
        <v>229</v>
      </c>
      <c r="U12233" s="9" t="s">
        <v>266</v>
      </c>
      <c r="X12233" s="9">
        <f>INDEX(SLA_Policy!$D$2:$D$5,MATCH(F12233,SLA_Policy!$A$2:$A$5,0))</f>
        <v>72</v>
      </c>
      <c r="Y12233" s="9" t="str">
        <f>IF(E12233="Cancelled","Excluded",IF(D12233="",IF((SLA_Policy!$B$8-B12233)*24&gt;X12233,"Open - Breached","Open - On Track"),IF((D12233-B12233)*24&lt;=X12233,"Met","Breached")))</f>
        <v>Breached</v>
      </c>
    </row>
    <row r="12234" spans="1:25" x14ac:dyDescent="0.25">
      <c r="A12234" s="9" t="s">
        <v>17038</v>
      </c>
      <c r="B12234" s="23">
        <v>46269.840277777803</v>
      </c>
      <c r="C12234" s="23">
        <v>46273.354166666701</v>
      </c>
      <c r="D12234" s="23">
        <v>46273.375</v>
      </c>
      <c r="E12234" s="9" t="s">
        <v>212</v>
      </c>
      <c r="F12234" s="9" t="s">
        <v>188</v>
      </c>
      <c r="G12234" s="9" t="s">
        <v>213</v>
      </c>
      <c r="H12234" s="9" t="s">
        <v>163</v>
      </c>
      <c r="I12234" s="9" t="s">
        <v>223</v>
      </c>
      <c r="J12234" s="9" t="s">
        <v>2295</v>
      </c>
      <c r="K12234" s="9" t="s">
        <v>215</v>
      </c>
      <c r="L12234" s="9" t="s">
        <v>311</v>
      </c>
      <c r="M12234" s="9" t="s">
        <v>1420</v>
      </c>
      <c r="N12234" s="9" t="s">
        <v>196</v>
      </c>
      <c r="O12234" s="9" t="s">
        <v>176</v>
      </c>
      <c r="P12234" s="9" t="s">
        <v>228</v>
      </c>
      <c r="Q12234" s="9" t="s">
        <v>219</v>
      </c>
      <c r="R12234" s="9">
        <v>0</v>
      </c>
      <c r="S12234" s="9">
        <v>126</v>
      </c>
      <c r="T12234" s="9" t="s">
        <v>136</v>
      </c>
      <c r="U12234" s="9" t="s">
        <v>230</v>
      </c>
      <c r="X12234" s="9">
        <f>INDEX(SLA_Policy!$D$2:$D$5,MATCH(F12234,SLA_Policy!$A$2:$A$5,0))</f>
        <v>72</v>
      </c>
      <c r="Y12234" s="9" t="str">
        <f>IF(E12234="Cancelled","Excluded",IF(D12234="",IF((SLA_Policy!$B$8-B12234)*24&gt;X12234,"Open - Breached","Open - On Track"),IF((D12234-B12234)*24&lt;=X12234,"Met","Breached")))</f>
        <v>Breached</v>
      </c>
    </row>
    <row r="12235" spans="1:25" x14ac:dyDescent="0.25">
      <c r="A12235" s="9" t="s">
        <v>17039</v>
      </c>
      <c r="B12235" s="23">
        <v>46269.842361111099</v>
      </c>
      <c r="C12235" s="23">
        <v>46273.345833333296</v>
      </c>
      <c r="D12235" s="23">
        <v>46273.361111111102</v>
      </c>
      <c r="E12235" s="9" t="s">
        <v>212</v>
      </c>
      <c r="F12235" s="9" t="s">
        <v>188</v>
      </c>
      <c r="G12235" s="9" t="s">
        <v>213</v>
      </c>
      <c r="H12235" s="9" t="s">
        <v>161</v>
      </c>
      <c r="I12235" s="9" t="s">
        <v>389</v>
      </c>
      <c r="J12235" s="9" t="s">
        <v>4825</v>
      </c>
      <c r="K12235" s="9" t="s">
        <v>303</v>
      </c>
      <c r="L12235" s="9" t="s">
        <v>226</v>
      </c>
      <c r="M12235" s="9" t="s">
        <v>8488</v>
      </c>
      <c r="N12235" s="9" t="s">
        <v>196</v>
      </c>
      <c r="O12235" s="9" t="s">
        <v>116</v>
      </c>
      <c r="P12235" s="9" t="s">
        <v>342</v>
      </c>
      <c r="Q12235" s="9" t="s">
        <v>219</v>
      </c>
      <c r="R12235" s="9">
        <v>0</v>
      </c>
      <c r="S12235" s="9">
        <v>4</v>
      </c>
      <c r="U12235" s="9" t="s">
        <v>221</v>
      </c>
      <c r="X12235" s="9">
        <f>INDEX(SLA_Policy!$D$2:$D$5,MATCH(F12235,SLA_Policy!$A$2:$A$5,0))</f>
        <v>72</v>
      </c>
      <c r="Y12235" s="9" t="str">
        <f>IF(E12235="Cancelled","Excluded",IF(D12235="",IF((SLA_Policy!$B$8-B12235)*24&gt;X12235,"Open - Breached","Open - On Track"),IF((D12235-B12235)*24&lt;=X12235,"Met","Breached")))</f>
        <v>Breached</v>
      </c>
    </row>
    <row r="12236" spans="1:25" x14ac:dyDescent="0.25">
      <c r="A12236" s="9" t="s">
        <v>17040</v>
      </c>
      <c r="B12236" s="23">
        <v>46269.859027777798</v>
      </c>
      <c r="C12236" s="23">
        <v>46273.360416666699</v>
      </c>
      <c r="D12236" s="23">
        <v>46273.372222222199</v>
      </c>
      <c r="E12236" s="9" t="s">
        <v>212</v>
      </c>
      <c r="F12236" s="9" t="s">
        <v>189</v>
      </c>
      <c r="G12236" s="9" t="s">
        <v>213</v>
      </c>
      <c r="H12236" s="9" t="s">
        <v>165</v>
      </c>
      <c r="I12236" s="9" t="s">
        <v>567</v>
      </c>
      <c r="J12236" s="9" t="s">
        <v>7156</v>
      </c>
      <c r="K12236" s="9" t="s">
        <v>246</v>
      </c>
      <c r="L12236" s="9" t="s">
        <v>293</v>
      </c>
      <c r="M12236" s="9" t="s">
        <v>3002</v>
      </c>
      <c r="N12236" s="9" t="s">
        <v>196</v>
      </c>
      <c r="O12236" s="9" t="s">
        <v>176</v>
      </c>
      <c r="P12236" s="9" t="s">
        <v>419</v>
      </c>
      <c r="Q12236" s="9" t="s">
        <v>219</v>
      </c>
      <c r="R12236" s="9">
        <v>0</v>
      </c>
      <c r="S12236" s="9">
        <v>36</v>
      </c>
      <c r="U12236" s="9" t="s">
        <v>290</v>
      </c>
      <c r="X12236" s="9">
        <f>INDEX(SLA_Policy!$D$2:$D$5,MATCH(F12236,SLA_Policy!$A$2:$A$5,0))</f>
        <v>120</v>
      </c>
      <c r="Y12236" s="9" t="str">
        <f>IF(E12236="Cancelled","Excluded",IF(D12236="",IF((SLA_Policy!$B$8-B12236)*24&gt;X12236,"Open - Breached","Open - On Track"),IF((D12236-B12236)*24&lt;=X12236,"Met","Breached")))</f>
        <v>Met</v>
      </c>
    </row>
    <row r="12237" spans="1:25" x14ac:dyDescent="0.25">
      <c r="A12237" s="9" t="s">
        <v>17041</v>
      </c>
      <c r="B12237" s="23">
        <v>46270.348611111098</v>
      </c>
      <c r="C12237" s="23">
        <v>46273.302083333299</v>
      </c>
      <c r="D12237" s="23">
        <v>46274.331944444399</v>
      </c>
      <c r="E12237" s="9" t="s">
        <v>212</v>
      </c>
      <c r="F12237" s="9" t="s">
        <v>189</v>
      </c>
      <c r="G12237" s="9" t="s">
        <v>236</v>
      </c>
      <c r="H12237" s="9" t="s">
        <v>161</v>
      </c>
      <c r="I12237" s="9" t="s">
        <v>237</v>
      </c>
      <c r="J12237" s="9" t="s">
        <v>4218</v>
      </c>
      <c r="K12237" s="9" t="s">
        <v>215</v>
      </c>
      <c r="L12237" s="9" t="s">
        <v>216</v>
      </c>
      <c r="M12237" s="9" t="s">
        <v>8469</v>
      </c>
      <c r="N12237" s="9" t="s">
        <v>197</v>
      </c>
      <c r="O12237" s="9" t="s">
        <v>179</v>
      </c>
      <c r="P12237" s="9" t="s">
        <v>337</v>
      </c>
      <c r="Q12237" s="9" t="s">
        <v>273</v>
      </c>
      <c r="R12237" s="9">
        <v>1</v>
      </c>
      <c r="S12237" s="9">
        <v>10</v>
      </c>
      <c r="U12237" s="9" t="s">
        <v>242</v>
      </c>
      <c r="W12237" s="9">
        <v>3</v>
      </c>
      <c r="X12237" s="9">
        <f>INDEX(SLA_Policy!$D$2:$D$5,MATCH(F12237,SLA_Policy!$A$2:$A$5,0))</f>
        <v>120</v>
      </c>
      <c r="Y12237" s="9" t="str">
        <f>IF(E12237="Cancelled","Excluded",IF(D12237="",IF((SLA_Policy!$B$8-B12237)*24&gt;X12237,"Open - Breached","Open - On Track"),IF((D12237-B12237)*24&lt;=X12237,"Met","Breached")))</f>
        <v>Met</v>
      </c>
    </row>
    <row r="12238" spans="1:25" x14ac:dyDescent="0.25">
      <c r="A12238" s="9" t="s">
        <v>17042</v>
      </c>
      <c r="B12238" s="23">
        <v>46270.363888888904</v>
      </c>
      <c r="C12238" s="23">
        <v>46273.327083333301</v>
      </c>
      <c r="D12238" s="23">
        <v>46273.345833333296</v>
      </c>
      <c r="E12238" s="9" t="s">
        <v>212</v>
      </c>
      <c r="F12238" s="9" t="s">
        <v>188</v>
      </c>
      <c r="G12238" s="9" t="s">
        <v>213</v>
      </c>
      <c r="H12238" s="9" t="s">
        <v>88</v>
      </c>
      <c r="I12238" s="9" t="s">
        <v>268</v>
      </c>
      <c r="J12238" s="9" t="s">
        <v>16505</v>
      </c>
      <c r="K12238" s="9" t="s">
        <v>246</v>
      </c>
      <c r="L12238" s="9" t="s">
        <v>293</v>
      </c>
      <c r="M12238" s="9" t="s">
        <v>3002</v>
      </c>
      <c r="N12238" s="9" t="s">
        <v>197</v>
      </c>
      <c r="O12238" s="9" t="s">
        <v>178</v>
      </c>
      <c r="P12238" s="9" t="s">
        <v>360</v>
      </c>
      <c r="Q12238" s="9" t="s">
        <v>219</v>
      </c>
      <c r="R12238" s="9">
        <v>0</v>
      </c>
      <c r="S12238" s="9">
        <v>32</v>
      </c>
      <c r="T12238" s="9" t="s">
        <v>220</v>
      </c>
      <c r="U12238" s="9" t="s">
        <v>661</v>
      </c>
      <c r="X12238" s="9">
        <f>INDEX(SLA_Policy!$D$2:$D$5,MATCH(F12238,SLA_Policy!$A$2:$A$5,0))</f>
        <v>72</v>
      </c>
      <c r="Y12238" s="9" t="str">
        <f>IF(E12238="Cancelled","Excluded",IF(D12238="",IF((SLA_Policy!$B$8-B12238)*24&gt;X12238,"Open - Breached","Open - On Track"),IF((D12238-B12238)*24&lt;=X12238,"Met","Breached")))</f>
        <v>Met</v>
      </c>
    </row>
    <row r="12239" spans="1:25" x14ac:dyDescent="0.25">
      <c r="A12239" s="9" t="s">
        <v>17043</v>
      </c>
      <c r="B12239" s="23">
        <v>46270.504861111098</v>
      </c>
      <c r="C12239" s="23">
        <v>46273.346527777801</v>
      </c>
      <c r="D12239" s="23">
        <v>46273.374305555597</v>
      </c>
      <c r="E12239" s="9" t="s">
        <v>212</v>
      </c>
      <c r="F12239" s="9" t="s">
        <v>188</v>
      </c>
      <c r="G12239" s="9" t="s">
        <v>213</v>
      </c>
      <c r="H12239" s="9" t="s">
        <v>165</v>
      </c>
      <c r="I12239" s="9" t="s">
        <v>469</v>
      </c>
      <c r="J12239" s="9" t="s">
        <v>1007</v>
      </c>
      <c r="K12239" s="9" t="s">
        <v>246</v>
      </c>
      <c r="L12239" s="9" t="s">
        <v>216</v>
      </c>
      <c r="M12239" s="9" t="s">
        <v>817</v>
      </c>
      <c r="N12239" s="9" t="s">
        <v>199</v>
      </c>
      <c r="O12239" s="9" t="s">
        <v>176</v>
      </c>
      <c r="P12239" s="9" t="s">
        <v>503</v>
      </c>
      <c r="Q12239" s="9" t="s">
        <v>219</v>
      </c>
      <c r="R12239" s="9">
        <v>0</v>
      </c>
      <c r="S12239" s="9">
        <v>25</v>
      </c>
      <c r="U12239" s="9" t="s">
        <v>376</v>
      </c>
      <c r="X12239" s="9">
        <f>INDEX(SLA_Policy!$D$2:$D$5,MATCH(F12239,SLA_Policy!$A$2:$A$5,0))</f>
        <v>72</v>
      </c>
      <c r="Y12239" s="9" t="str">
        <f>IF(E12239="Cancelled","Excluded",IF(D12239="",IF((SLA_Policy!$B$8-B12239)*24&gt;X12239,"Open - Breached","Open - On Track"),IF((D12239-B12239)*24&lt;=X12239,"Met","Breached")))</f>
        <v>Met</v>
      </c>
    </row>
    <row r="12240" spans="1:25" x14ac:dyDescent="0.25">
      <c r="A12240" s="9" t="s">
        <v>17044</v>
      </c>
      <c r="B12240" s="23">
        <v>46270.827083333301</v>
      </c>
      <c r="C12240" s="23">
        <v>46273.3569444444</v>
      </c>
      <c r="D12240" s="23">
        <v>46273.382638888899</v>
      </c>
      <c r="E12240" s="9" t="s">
        <v>212</v>
      </c>
      <c r="F12240" s="9" t="s">
        <v>188</v>
      </c>
      <c r="G12240" s="9" t="s">
        <v>213</v>
      </c>
      <c r="H12240" s="9" t="s">
        <v>88</v>
      </c>
      <c r="I12240" s="9" t="s">
        <v>92</v>
      </c>
      <c r="J12240" s="9" t="s">
        <v>4424</v>
      </c>
      <c r="K12240" s="9" t="s">
        <v>215</v>
      </c>
      <c r="L12240" s="9" t="s">
        <v>293</v>
      </c>
      <c r="M12240" s="9" t="s">
        <v>4076</v>
      </c>
      <c r="N12240" s="9" t="s">
        <v>198</v>
      </c>
      <c r="O12240" s="9" t="s">
        <v>178</v>
      </c>
      <c r="P12240" s="9" t="s">
        <v>272</v>
      </c>
      <c r="Q12240" s="9" t="s">
        <v>273</v>
      </c>
      <c r="R12240" s="9">
        <v>0</v>
      </c>
      <c r="S12240" s="9">
        <v>22</v>
      </c>
      <c r="T12240" s="9" t="s">
        <v>220</v>
      </c>
      <c r="U12240" s="9" t="s">
        <v>661</v>
      </c>
      <c r="X12240" s="9">
        <f>INDEX(SLA_Policy!$D$2:$D$5,MATCH(F12240,SLA_Policy!$A$2:$A$5,0))</f>
        <v>72</v>
      </c>
      <c r="Y12240" s="9" t="str">
        <f>IF(E12240="Cancelled","Excluded",IF(D12240="",IF((SLA_Policy!$B$8-B12240)*24&gt;X12240,"Open - Breached","Open - On Track"),IF((D12240-B12240)*24&lt;=X12240,"Met","Breached")))</f>
        <v>Met</v>
      </c>
    </row>
    <row r="12241" spans="1:25" x14ac:dyDescent="0.25">
      <c r="A12241" s="9" t="s">
        <v>17045</v>
      </c>
      <c r="B12241" s="23">
        <v>46270.876388888901</v>
      </c>
      <c r="C12241" s="23">
        <v>46273.350694444503</v>
      </c>
      <c r="D12241" s="23">
        <v>46273.638888888898</v>
      </c>
      <c r="E12241" s="9" t="s">
        <v>212</v>
      </c>
      <c r="F12241" s="9" t="s">
        <v>189</v>
      </c>
      <c r="G12241" s="9" t="s">
        <v>236</v>
      </c>
      <c r="H12241" s="9" t="s">
        <v>167</v>
      </c>
      <c r="I12241" s="9" t="s">
        <v>255</v>
      </c>
      <c r="J12241" s="9" t="s">
        <v>4760</v>
      </c>
      <c r="K12241" s="9" t="s">
        <v>303</v>
      </c>
      <c r="L12241" s="9" t="s">
        <v>351</v>
      </c>
      <c r="M12241" s="9" t="s">
        <v>5657</v>
      </c>
      <c r="N12241" s="9" t="s">
        <v>196</v>
      </c>
      <c r="O12241" s="9" t="s">
        <v>116</v>
      </c>
      <c r="P12241" s="9" t="s">
        <v>574</v>
      </c>
      <c r="Q12241" s="9" t="s">
        <v>219</v>
      </c>
      <c r="R12241" s="9">
        <v>1</v>
      </c>
      <c r="S12241" s="9">
        <v>43</v>
      </c>
      <c r="U12241" s="9" t="s">
        <v>242</v>
      </c>
      <c r="X12241" s="9">
        <f>INDEX(SLA_Policy!$D$2:$D$5,MATCH(F12241,SLA_Policy!$A$2:$A$5,0))</f>
        <v>120</v>
      </c>
      <c r="Y12241" s="9" t="str">
        <f>IF(E12241="Cancelled","Excluded",IF(D12241="",IF((SLA_Policy!$B$8-B12241)*24&gt;X12241,"Open - Breached","Open - On Track"),IF((D12241-B12241)*24&lt;=X12241,"Met","Breached")))</f>
        <v>Met</v>
      </c>
    </row>
    <row r="12242" spans="1:25" x14ac:dyDescent="0.25">
      <c r="A12242" s="9" t="s">
        <v>17046</v>
      </c>
      <c r="B12242" s="23">
        <v>46271.532638888901</v>
      </c>
      <c r="C12242" s="23">
        <v>46273.324999999997</v>
      </c>
      <c r="D12242" s="23">
        <v>46273.327083333301</v>
      </c>
      <c r="E12242" s="9" t="s">
        <v>212</v>
      </c>
      <c r="F12242" s="9" t="s">
        <v>188</v>
      </c>
      <c r="G12242" s="9" t="s">
        <v>213</v>
      </c>
      <c r="H12242" s="9" t="s">
        <v>161</v>
      </c>
      <c r="I12242" s="9" t="s">
        <v>454</v>
      </c>
      <c r="J12242" s="9" t="s">
        <v>2780</v>
      </c>
      <c r="K12242" s="9" t="s">
        <v>410</v>
      </c>
      <c r="L12242" s="9" t="s">
        <v>282</v>
      </c>
      <c r="M12242" s="9" t="s">
        <v>962</v>
      </c>
      <c r="N12242" s="9" t="s">
        <v>199</v>
      </c>
      <c r="O12242" s="9" t="s">
        <v>116</v>
      </c>
      <c r="P12242" s="9" t="s">
        <v>342</v>
      </c>
      <c r="Q12242" s="9" t="s">
        <v>219</v>
      </c>
      <c r="R12242" s="9">
        <v>0</v>
      </c>
      <c r="S12242" s="9">
        <v>8</v>
      </c>
      <c r="U12242" s="9" t="s">
        <v>290</v>
      </c>
      <c r="X12242" s="9">
        <f>INDEX(SLA_Policy!$D$2:$D$5,MATCH(F12242,SLA_Policy!$A$2:$A$5,0))</f>
        <v>72</v>
      </c>
      <c r="Y12242" s="9" t="str">
        <f>IF(E12242="Cancelled","Excluded",IF(D12242="",IF((SLA_Policy!$B$8-B12242)*24&gt;X12242,"Open - Breached","Open - On Track"),IF((D12242-B12242)*24&lt;=X12242,"Met","Breached")))</f>
        <v>Met</v>
      </c>
    </row>
    <row r="12243" spans="1:25" x14ac:dyDescent="0.25">
      <c r="A12243" s="9" t="s">
        <v>17047</v>
      </c>
      <c r="B12243" s="23">
        <v>46271.554861111101</v>
      </c>
      <c r="C12243" s="23">
        <v>46273.3215277778</v>
      </c>
      <c r="D12243" s="23">
        <v>46273.329166666699</v>
      </c>
      <c r="E12243" s="9" t="s">
        <v>212</v>
      </c>
      <c r="F12243" s="9" t="s">
        <v>188</v>
      </c>
      <c r="G12243" s="9" t="s">
        <v>236</v>
      </c>
      <c r="H12243" s="9" t="s">
        <v>161</v>
      </c>
      <c r="I12243" s="9" t="s">
        <v>237</v>
      </c>
      <c r="J12243" s="9" t="s">
        <v>5186</v>
      </c>
      <c r="K12243" s="9" t="s">
        <v>246</v>
      </c>
      <c r="L12243" s="9" t="s">
        <v>351</v>
      </c>
      <c r="M12243" s="9" t="s">
        <v>436</v>
      </c>
      <c r="N12243" s="9" t="s">
        <v>200</v>
      </c>
      <c r="O12243" s="9" t="s">
        <v>177</v>
      </c>
      <c r="P12243" s="9" t="s">
        <v>457</v>
      </c>
      <c r="Q12243" s="9" t="s">
        <v>219</v>
      </c>
      <c r="R12243" s="9">
        <v>0</v>
      </c>
      <c r="S12243" s="9">
        <v>9</v>
      </c>
      <c r="U12243" s="9" t="s">
        <v>242</v>
      </c>
      <c r="X12243" s="9">
        <f>INDEX(SLA_Policy!$D$2:$D$5,MATCH(F12243,SLA_Policy!$A$2:$A$5,0))</f>
        <v>72</v>
      </c>
      <c r="Y12243" s="9" t="str">
        <f>IF(E12243="Cancelled","Excluded",IF(D12243="",IF((SLA_Policy!$B$8-B12243)*24&gt;X12243,"Open - Breached","Open - On Track"),IF((D12243-B12243)*24&lt;=X12243,"Met","Breached")))</f>
        <v>Met</v>
      </c>
    </row>
    <row r="12244" spans="1:25" x14ac:dyDescent="0.25">
      <c r="A12244" s="9" t="s">
        <v>17048</v>
      </c>
      <c r="B12244" s="23">
        <v>46271.734722222202</v>
      </c>
      <c r="C12244" s="23">
        <v>46273.3527777778</v>
      </c>
      <c r="D12244" s="23">
        <v>46273.377083333296</v>
      </c>
      <c r="E12244" s="9" t="s">
        <v>212</v>
      </c>
      <c r="F12244" s="9" t="s">
        <v>188</v>
      </c>
      <c r="G12244" s="9" t="s">
        <v>213</v>
      </c>
      <c r="H12244" s="9" t="s">
        <v>161</v>
      </c>
      <c r="I12244" s="9" t="s">
        <v>389</v>
      </c>
      <c r="J12244" s="9" t="s">
        <v>2443</v>
      </c>
      <c r="K12244" s="9" t="s">
        <v>225</v>
      </c>
      <c r="L12244" s="9" t="s">
        <v>270</v>
      </c>
      <c r="M12244" s="9" t="s">
        <v>2509</v>
      </c>
      <c r="N12244" s="9" t="s">
        <v>196</v>
      </c>
      <c r="O12244" s="9" t="s">
        <v>116</v>
      </c>
      <c r="P12244" s="9" t="s">
        <v>218</v>
      </c>
      <c r="Q12244" s="9" t="s">
        <v>219</v>
      </c>
      <c r="R12244" s="9">
        <v>0</v>
      </c>
      <c r="S12244" s="9">
        <v>4</v>
      </c>
      <c r="U12244" s="9" t="s">
        <v>266</v>
      </c>
      <c r="X12244" s="9">
        <f>INDEX(SLA_Policy!$D$2:$D$5,MATCH(F12244,SLA_Policy!$A$2:$A$5,0))</f>
        <v>72</v>
      </c>
      <c r="Y12244" s="9" t="str">
        <f>IF(E12244="Cancelled","Excluded",IF(D12244="",IF((SLA_Policy!$B$8-B12244)*24&gt;X12244,"Open - Breached","Open - On Track"),IF((D12244-B12244)*24&lt;=X12244,"Met","Breached")))</f>
        <v>Met</v>
      </c>
    </row>
    <row r="12245" spans="1:25" x14ac:dyDescent="0.25">
      <c r="A12245" s="9" t="s">
        <v>17049</v>
      </c>
      <c r="B12245" s="23">
        <v>46271.772916666698</v>
      </c>
      <c r="C12245" s="23">
        <v>46273.322222222203</v>
      </c>
      <c r="D12245" s="23">
        <v>46273.336111111101</v>
      </c>
      <c r="E12245" s="9" t="s">
        <v>212</v>
      </c>
      <c r="F12245" s="9" t="s">
        <v>188</v>
      </c>
      <c r="G12245" s="9" t="s">
        <v>213</v>
      </c>
      <c r="H12245" s="9" t="s">
        <v>88</v>
      </c>
      <c r="I12245" s="9" t="s">
        <v>92</v>
      </c>
      <c r="J12245" s="9" t="s">
        <v>96</v>
      </c>
      <c r="K12245" s="9" t="s">
        <v>239</v>
      </c>
      <c r="L12245" s="9" t="s">
        <v>371</v>
      </c>
      <c r="M12245" s="9" t="s">
        <v>609</v>
      </c>
      <c r="N12245" s="9" t="s">
        <v>199</v>
      </c>
      <c r="O12245" s="9" t="s">
        <v>178</v>
      </c>
      <c r="P12245" s="9" t="s">
        <v>427</v>
      </c>
      <c r="Q12245" s="9" t="s">
        <v>219</v>
      </c>
      <c r="R12245" s="9">
        <v>0</v>
      </c>
      <c r="S12245" s="9">
        <v>32</v>
      </c>
      <c r="T12245" s="9" t="s">
        <v>229</v>
      </c>
      <c r="U12245" s="9" t="s">
        <v>221</v>
      </c>
      <c r="X12245" s="9">
        <f>INDEX(SLA_Policy!$D$2:$D$5,MATCH(F12245,SLA_Policy!$A$2:$A$5,0))</f>
        <v>72</v>
      </c>
      <c r="Y12245" s="9" t="str">
        <f>IF(E12245="Cancelled","Excluded",IF(D12245="",IF((SLA_Policy!$B$8-B12245)*24&gt;X12245,"Open - Breached","Open - On Track"),IF((D12245-B12245)*24&lt;=X12245,"Met","Breached")))</f>
        <v>Met</v>
      </c>
    </row>
    <row r="12246" spans="1:25" x14ac:dyDescent="0.25">
      <c r="A12246" s="9" t="s">
        <v>17050</v>
      </c>
      <c r="B12246" s="23">
        <v>46272.470833333296</v>
      </c>
      <c r="C12246" s="23">
        <v>46273.319444444503</v>
      </c>
      <c r="D12246" s="23">
        <v>46273.342361111099</v>
      </c>
      <c r="E12246" s="9" t="s">
        <v>212</v>
      </c>
      <c r="F12246" s="9" t="s">
        <v>189</v>
      </c>
      <c r="G12246" s="9" t="s">
        <v>236</v>
      </c>
      <c r="H12246" s="9" t="s">
        <v>167</v>
      </c>
      <c r="I12246" s="9" t="s">
        <v>255</v>
      </c>
      <c r="J12246" s="9" t="s">
        <v>17051</v>
      </c>
      <c r="K12246" s="9" t="s">
        <v>225</v>
      </c>
      <c r="L12246" s="9" t="s">
        <v>226</v>
      </c>
      <c r="M12246" s="9" t="s">
        <v>892</v>
      </c>
      <c r="N12246" s="9" t="s">
        <v>196</v>
      </c>
      <c r="O12246" s="9" t="s">
        <v>116</v>
      </c>
      <c r="P12246" s="9" t="s">
        <v>218</v>
      </c>
      <c r="Q12246" s="9" t="s">
        <v>219</v>
      </c>
      <c r="R12246" s="9">
        <v>0</v>
      </c>
      <c r="S12246" s="9">
        <v>28</v>
      </c>
      <c r="U12246" s="9" t="s">
        <v>242</v>
      </c>
      <c r="W12246" s="9">
        <v>5</v>
      </c>
      <c r="X12246" s="9">
        <f>INDEX(SLA_Policy!$D$2:$D$5,MATCH(F12246,SLA_Policy!$A$2:$A$5,0))</f>
        <v>120</v>
      </c>
      <c r="Y12246" s="9" t="str">
        <f>IF(E12246="Cancelled","Excluded",IF(D12246="",IF((SLA_Policy!$B$8-B12246)*24&gt;X12246,"Open - Breached","Open - On Track"),IF((D12246-B12246)*24&lt;=X12246,"Met","Breached")))</f>
        <v>Met</v>
      </c>
    </row>
    <row r="12247" spans="1:25" x14ac:dyDescent="0.25">
      <c r="A12247" s="9" t="s">
        <v>17052</v>
      </c>
      <c r="B12247" s="23">
        <v>46272.532638888901</v>
      </c>
      <c r="C12247" s="23">
        <v>46273.315972222197</v>
      </c>
      <c r="D12247" s="23">
        <v>46273.340972222199</v>
      </c>
      <c r="E12247" s="9" t="s">
        <v>212</v>
      </c>
      <c r="F12247" s="9" t="s">
        <v>188</v>
      </c>
      <c r="G12247" s="9" t="s">
        <v>213</v>
      </c>
      <c r="H12247" s="9" t="s">
        <v>163</v>
      </c>
      <c r="I12247" s="9" t="s">
        <v>405</v>
      </c>
      <c r="J12247" s="9" t="s">
        <v>17053</v>
      </c>
      <c r="K12247" s="9" t="s">
        <v>246</v>
      </c>
      <c r="L12247" s="9" t="s">
        <v>351</v>
      </c>
      <c r="M12247" s="9" t="s">
        <v>9207</v>
      </c>
      <c r="N12247" s="9" t="s">
        <v>198</v>
      </c>
      <c r="O12247" s="9" t="s">
        <v>116</v>
      </c>
      <c r="P12247" s="9" t="s">
        <v>258</v>
      </c>
      <c r="Q12247" s="9" t="s">
        <v>219</v>
      </c>
      <c r="R12247" s="9">
        <v>0</v>
      </c>
      <c r="S12247" s="9">
        <v>14</v>
      </c>
      <c r="U12247" s="9" t="s">
        <v>230</v>
      </c>
      <c r="X12247" s="9">
        <f>INDEX(SLA_Policy!$D$2:$D$5,MATCH(F12247,SLA_Policy!$A$2:$A$5,0))</f>
        <v>72</v>
      </c>
      <c r="Y12247" s="9" t="str">
        <f>IF(E12247="Cancelled","Excluded",IF(D12247="",IF((SLA_Policy!$B$8-B12247)*24&gt;X12247,"Open - Breached","Open - On Track"),IF((D12247-B12247)*24&lt;=X12247,"Met","Breached")))</f>
        <v>Met</v>
      </c>
    </row>
    <row r="12248" spans="1:25" x14ac:dyDescent="0.25">
      <c r="A12248" s="9" t="s">
        <v>17054</v>
      </c>
      <c r="B12248" s="23">
        <v>46272.542361111096</v>
      </c>
      <c r="C12248" s="23">
        <v>46273.35</v>
      </c>
      <c r="D12248" s="23">
        <v>46273.375694444498</v>
      </c>
      <c r="E12248" s="9" t="s">
        <v>212</v>
      </c>
      <c r="F12248" s="9" t="s">
        <v>188</v>
      </c>
      <c r="G12248" s="9" t="s">
        <v>213</v>
      </c>
      <c r="H12248" s="9" t="s">
        <v>161</v>
      </c>
      <c r="I12248" s="9" t="s">
        <v>389</v>
      </c>
      <c r="J12248" s="9" t="s">
        <v>1916</v>
      </c>
      <c r="K12248" s="9" t="s">
        <v>239</v>
      </c>
      <c r="L12248" s="9" t="s">
        <v>351</v>
      </c>
      <c r="M12248" s="9" t="s">
        <v>5777</v>
      </c>
      <c r="N12248" s="9" t="s">
        <v>199</v>
      </c>
      <c r="O12248" s="9" t="s">
        <v>177</v>
      </c>
      <c r="P12248" s="9" t="s">
        <v>457</v>
      </c>
      <c r="Q12248" s="9" t="s">
        <v>219</v>
      </c>
      <c r="R12248" s="9">
        <v>0</v>
      </c>
      <c r="S12248" s="9">
        <v>4</v>
      </c>
      <c r="U12248" s="9" t="s">
        <v>376</v>
      </c>
      <c r="W12248" s="9">
        <v>4</v>
      </c>
      <c r="X12248" s="9">
        <f>INDEX(SLA_Policy!$D$2:$D$5,MATCH(F12248,SLA_Policy!$A$2:$A$5,0))</f>
        <v>72</v>
      </c>
      <c r="Y12248" s="9" t="str">
        <f>IF(E12248="Cancelled","Excluded",IF(D12248="",IF((SLA_Policy!$B$8-B12248)*24&gt;X12248,"Open - Breached","Open - On Track"),IF((D12248-B12248)*24&lt;=X12248,"Met","Breached")))</f>
        <v>Met</v>
      </c>
    </row>
    <row r="12249" spans="1:25" x14ac:dyDescent="0.25">
      <c r="A12249" s="9" t="s">
        <v>17055</v>
      </c>
      <c r="B12249" s="23">
        <v>46272.686805555597</v>
      </c>
      <c r="C12249" s="23">
        <v>46273.354861111096</v>
      </c>
      <c r="D12249" s="23">
        <v>46273.6784722222</v>
      </c>
      <c r="E12249" s="9" t="s">
        <v>212</v>
      </c>
      <c r="F12249" s="9" t="s">
        <v>189</v>
      </c>
      <c r="G12249" s="9" t="s">
        <v>213</v>
      </c>
      <c r="H12249" s="9" t="s">
        <v>165</v>
      </c>
      <c r="I12249" s="9" t="s">
        <v>469</v>
      </c>
      <c r="J12249" s="9" t="s">
        <v>5624</v>
      </c>
      <c r="K12249" s="9" t="s">
        <v>246</v>
      </c>
      <c r="L12249" s="9" t="s">
        <v>371</v>
      </c>
      <c r="M12249" s="9" t="s">
        <v>644</v>
      </c>
      <c r="N12249" s="9" t="s">
        <v>198</v>
      </c>
      <c r="O12249" s="9" t="s">
        <v>176</v>
      </c>
      <c r="P12249" s="9" t="s">
        <v>419</v>
      </c>
      <c r="Q12249" s="9" t="s">
        <v>219</v>
      </c>
      <c r="R12249" s="9">
        <v>0</v>
      </c>
      <c r="S12249" s="9">
        <v>21</v>
      </c>
      <c r="U12249" s="9" t="s">
        <v>376</v>
      </c>
      <c r="X12249" s="9">
        <f>INDEX(SLA_Policy!$D$2:$D$5,MATCH(F12249,SLA_Policy!$A$2:$A$5,0))</f>
        <v>120</v>
      </c>
      <c r="Y12249" s="9" t="str">
        <f>IF(E12249="Cancelled","Excluded",IF(D12249="",IF((SLA_Policy!$B$8-B12249)*24&gt;X12249,"Open - Breached","Open - On Track"),IF((D12249-B12249)*24&lt;=X12249,"Met","Breached")))</f>
        <v>Met</v>
      </c>
    </row>
    <row r="12250" spans="1:25" x14ac:dyDescent="0.25">
      <c r="A12250" s="9" t="s">
        <v>17056</v>
      </c>
      <c r="B12250" s="23">
        <v>46272.702083333301</v>
      </c>
      <c r="C12250" s="23">
        <v>46273.369444444397</v>
      </c>
      <c r="D12250" s="23">
        <v>46273.386111111096</v>
      </c>
      <c r="E12250" s="9" t="s">
        <v>212</v>
      </c>
      <c r="F12250" s="9" t="s">
        <v>189</v>
      </c>
      <c r="G12250" s="9" t="s">
        <v>236</v>
      </c>
      <c r="H12250" s="9" t="s">
        <v>167</v>
      </c>
      <c r="I12250" s="9" t="s">
        <v>255</v>
      </c>
      <c r="J12250" s="9" t="s">
        <v>5358</v>
      </c>
      <c r="K12250" s="9" t="s">
        <v>246</v>
      </c>
      <c r="L12250" s="9" t="s">
        <v>216</v>
      </c>
      <c r="M12250" s="9" t="s">
        <v>11788</v>
      </c>
      <c r="N12250" s="9" t="s">
        <v>199</v>
      </c>
      <c r="O12250" s="9" t="s">
        <v>116</v>
      </c>
      <c r="P12250" s="9" t="s">
        <v>590</v>
      </c>
      <c r="Q12250" s="9" t="s">
        <v>219</v>
      </c>
      <c r="R12250" s="9">
        <v>0</v>
      </c>
      <c r="S12250" s="9">
        <v>24</v>
      </c>
      <c r="U12250" s="9" t="s">
        <v>242</v>
      </c>
      <c r="W12250" s="9">
        <v>4</v>
      </c>
      <c r="X12250" s="9">
        <f>INDEX(SLA_Policy!$D$2:$D$5,MATCH(F12250,SLA_Policy!$A$2:$A$5,0))</f>
        <v>120</v>
      </c>
      <c r="Y12250" s="9" t="str">
        <f>IF(E12250="Cancelled","Excluded",IF(D12250="",IF((SLA_Policy!$B$8-B12250)*24&gt;X12250,"Open - Breached","Open - On Track"),IF((D12250-B12250)*24&lt;=X12250,"Met","Breached")))</f>
        <v>Met</v>
      </c>
    </row>
    <row r="12251" spans="1:25" x14ac:dyDescent="0.25">
      <c r="A12251" s="9" t="s">
        <v>17057</v>
      </c>
      <c r="B12251" s="23">
        <v>46273.270833333299</v>
      </c>
      <c r="C12251" s="23">
        <v>46273.304861111101</v>
      </c>
      <c r="D12251" s="23">
        <v>46273.363888888904</v>
      </c>
      <c r="E12251" s="9" t="s">
        <v>212</v>
      </c>
      <c r="F12251" s="9" t="s">
        <v>188</v>
      </c>
      <c r="G12251" s="9" t="s">
        <v>236</v>
      </c>
      <c r="H12251" s="9" t="s">
        <v>167</v>
      </c>
      <c r="I12251" s="9" t="s">
        <v>255</v>
      </c>
      <c r="J12251" s="9" t="s">
        <v>5158</v>
      </c>
      <c r="K12251" s="9" t="s">
        <v>246</v>
      </c>
      <c r="L12251" s="9" t="s">
        <v>104</v>
      </c>
      <c r="M12251" s="9" t="s">
        <v>9252</v>
      </c>
      <c r="N12251" s="9" t="s">
        <v>196</v>
      </c>
      <c r="O12251" s="9" t="s">
        <v>116</v>
      </c>
      <c r="P12251" s="9" t="s">
        <v>218</v>
      </c>
      <c r="Q12251" s="9" t="s">
        <v>219</v>
      </c>
      <c r="R12251" s="9">
        <v>0</v>
      </c>
      <c r="S12251" s="9">
        <v>9</v>
      </c>
      <c r="U12251" s="9" t="s">
        <v>242</v>
      </c>
      <c r="X12251" s="9">
        <f>INDEX(SLA_Policy!$D$2:$D$5,MATCH(F12251,SLA_Policy!$A$2:$A$5,0))</f>
        <v>72</v>
      </c>
      <c r="Y12251" s="9" t="str">
        <f>IF(E12251="Cancelled","Excluded",IF(D12251="",IF((SLA_Policy!$B$8-B12251)*24&gt;X12251,"Open - Breached","Open - On Track"),IF((D12251-B12251)*24&lt;=X12251,"Met","Breached")))</f>
        <v>Met</v>
      </c>
    </row>
    <row r="12252" spans="1:25" x14ac:dyDescent="0.25">
      <c r="A12252" s="9" t="s">
        <v>17058</v>
      </c>
      <c r="B12252" s="23">
        <v>46273.280555555597</v>
      </c>
      <c r="C12252" s="23">
        <v>46273.302083333299</v>
      </c>
      <c r="D12252" s="23">
        <v>46273.559722222199</v>
      </c>
      <c r="E12252" s="9" t="s">
        <v>212</v>
      </c>
      <c r="F12252" s="9" t="s">
        <v>189</v>
      </c>
      <c r="G12252" s="9" t="s">
        <v>213</v>
      </c>
      <c r="H12252" s="9" t="s">
        <v>165</v>
      </c>
      <c r="I12252" s="9" t="s">
        <v>469</v>
      </c>
      <c r="J12252" s="9" t="s">
        <v>6149</v>
      </c>
      <c r="K12252" s="9" t="s">
        <v>239</v>
      </c>
      <c r="L12252" s="9" t="s">
        <v>226</v>
      </c>
      <c r="M12252" s="9" t="s">
        <v>1111</v>
      </c>
      <c r="N12252" s="9" t="s">
        <v>196</v>
      </c>
      <c r="O12252" s="9" t="s">
        <v>176</v>
      </c>
      <c r="P12252" s="9" t="s">
        <v>570</v>
      </c>
      <c r="Q12252" s="9" t="s">
        <v>219</v>
      </c>
      <c r="R12252" s="9">
        <v>0</v>
      </c>
      <c r="S12252" s="9">
        <v>21</v>
      </c>
      <c r="U12252" s="9" t="s">
        <v>376</v>
      </c>
      <c r="X12252" s="9">
        <f>INDEX(SLA_Policy!$D$2:$D$5,MATCH(F12252,SLA_Policy!$A$2:$A$5,0))</f>
        <v>120</v>
      </c>
      <c r="Y12252" s="9" t="str">
        <f>IF(E12252="Cancelled","Excluded",IF(D12252="",IF((SLA_Policy!$B$8-B12252)*24&gt;X12252,"Open - Breached","Open - On Track"),IF((D12252-B12252)*24&lt;=X12252,"Met","Breached")))</f>
        <v>Met</v>
      </c>
    </row>
    <row r="12253" spans="1:25" x14ac:dyDescent="0.25">
      <c r="A12253" s="9" t="s">
        <v>17059</v>
      </c>
      <c r="B12253" s="23">
        <v>46273.300694444399</v>
      </c>
      <c r="C12253" s="23">
        <v>46273.301388888904</v>
      </c>
      <c r="D12253" s="23">
        <v>46273.527083333298</v>
      </c>
      <c r="E12253" s="9" t="s">
        <v>212</v>
      </c>
      <c r="F12253" s="9" t="s">
        <v>187</v>
      </c>
      <c r="G12253" s="9" t="s">
        <v>213</v>
      </c>
      <c r="H12253" s="9" t="s">
        <v>163</v>
      </c>
      <c r="I12253" s="9" t="s">
        <v>223</v>
      </c>
      <c r="J12253" s="9" t="s">
        <v>15452</v>
      </c>
      <c r="K12253" s="9" t="s">
        <v>215</v>
      </c>
      <c r="L12253" s="9" t="s">
        <v>104</v>
      </c>
      <c r="M12253" s="9" t="s">
        <v>3144</v>
      </c>
      <c r="N12253" s="9" t="s">
        <v>198</v>
      </c>
      <c r="O12253" s="9" t="s">
        <v>176</v>
      </c>
      <c r="P12253" s="9" t="s">
        <v>253</v>
      </c>
      <c r="Q12253" s="9" t="s">
        <v>273</v>
      </c>
      <c r="R12253" s="9">
        <v>0</v>
      </c>
      <c r="S12253" s="9">
        <v>123</v>
      </c>
      <c r="T12253" s="9" t="s">
        <v>229</v>
      </c>
      <c r="U12253" s="9" t="s">
        <v>230</v>
      </c>
      <c r="W12253" s="9">
        <v>5</v>
      </c>
      <c r="X12253" s="9">
        <f>INDEX(SLA_Policy!$D$2:$D$5,MATCH(F12253,SLA_Policy!$A$2:$A$5,0))</f>
        <v>8</v>
      </c>
      <c r="Y12253" s="9" t="str">
        <f>IF(E12253="Cancelled","Excluded",IF(D12253="",IF((SLA_Policy!$B$8-B12253)*24&gt;X12253,"Open - Breached","Open - On Track"),IF((D12253-B12253)*24&lt;=X12253,"Met","Breached")))</f>
        <v>Met</v>
      </c>
    </row>
    <row r="12254" spans="1:25" x14ac:dyDescent="0.25">
      <c r="A12254" s="9" t="s">
        <v>17060</v>
      </c>
      <c r="B12254" s="23">
        <v>46273.306250000001</v>
      </c>
      <c r="C12254" s="23">
        <v>46273.315277777801</v>
      </c>
      <c r="D12254" s="23">
        <v>46273.4375</v>
      </c>
      <c r="E12254" s="9" t="s">
        <v>212</v>
      </c>
      <c r="F12254" s="9" t="s">
        <v>187</v>
      </c>
      <c r="G12254" s="9" t="s">
        <v>213</v>
      </c>
      <c r="H12254" s="9" t="s">
        <v>88</v>
      </c>
      <c r="I12254" s="9" t="s">
        <v>486</v>
      </c>
      <c r="J12254" s="9" t="s">
        <v>15325</v>
      </c>
      <c r="K12254" s="9" t="s">
        <v>246</v>
      </c>
      <c r="L12254" s="9" t="s">
        <v>293</v>
      </c>
      <c r="M12254" s="9" t="s">
        <v>3403</v>
      </c>
      <c r="N12254" s="9" t="s">
        <v>196</v>
      </c>
      <c r="O12254" s="9" t="s">
        <v>178</v>
      </c>
      <c r="P12254" s="9" t="s">
        <v>272</v>
      </c>
      <c r="Q12254" s="9" t="s">
        <v>273</v>
      </c>
      <c r="R12254" s="9">
        <v>0</v>
      </c>
      <c r="S12254" s="9">
        <v>49</v>
      </c>
      <c r="U12254" s="9" t="s">
        <v>290</v>
      </c>
      <c r="X12254" s="9">
        <f>INDEX(SLA_Policy!$D$2:$D$5,MATCH(F12254,SLA_Policy!$A$2:$A$5,0))</f>
        <v>8</v>
      </c>
      <c r="Y12254" s="9" t="str">
        <f>IF(E12254="Cancelled","Excluded",IF(D12254="",IF((SLA_Policy!$B$8-B12254)*24&gt;X12254,"Open - Breached","Open - On Track"),IF((D12254-B12254)*24&lt;=X12254,"Met","Breached")))</f>
        <v>Met</v>
      </c>
    </row>
    <row r="12255" spans="1:25" x14ac:dyDescent="0.25">
      <c r="A12255" s="9" t="s">
        <v>17061</v>
      </c>
      <c r="B12255" s="23">
        <v>46273.336805555598</v>
      </c>
      <c r="C12255" s="23">
        <v>46273.378472222197</v>
      </c>
      <c r="D12255" s="23">
        <v>46275.328472222202</v>
      </c>
      <c r="E12255" s="9" t="s">
        <v>212</v>
      </c>
      <c r="F12255" s="9" t="s">
        <v>188</v>
      </c>
      <c r="G12255" s="9" t="s">
        <v>213</v>
      </c>
      <c r="H12255" s="9" t="s">
        <v>164</v>
      </c>
      <c r="I12255" s="9" t="s">
        <v>339</v>
      </c>
      <c r="J12255" s="9" t="s">
        <v>8030</v>
      </c>
      <c r="K12255" s="9" t="s">
        <v>14602</v>
      </c>
      <c r="L12255" s="9" t="s">
        <v>12094</v>
      </c>
      <c r="M12255" s="9" t="s">
        <v>14773</v>
      </c>
      <c r="N12255" s="9" t="s">
        <v>196</v>
      </c>
      <c r="O12255" s="9" t="s">
        <v>182</v>
      </c>
      <c r="P12255" s="9" t="s">
        <v>13226</v>
      </c>
      <c r="Q12255" s="9" t="s">
        <v>219</v>
      </c>
      <c r="R12255" s="9">
        <v>0</v>
      </c>
      <c r="S12255" s="9">
        <v>13</v>
      </c>
      <c r="T12255" s="9" t="s">
        <v>343</v>
      </c>
      <c r="U12255" s="9" t="s">
        <v>266</v>
      </c>
      <c r="X12255" s="9">
        <f>INDEX(SLA_Policy!$D$2:$D$5,MATCH(F12255,SLA_Policy!$A$2:$A$5,0))</f>
        <v>72</v>
      </c>
      <c r="Y12255" s="9" t="str">
        <f>IF(E12255="Cancelled","Excluded",IF(D12255="",IF((SLA_Policy!$B$8-B12255)*24&gt;X12255,"Open - Breached","Open - On Track"),IF((D12255-B12255)*24&lt;=X12255,"Met","Breached")))</f>
        <v>Met</v>
      </c>
    </row>
    <row r="12256" spans="1:25" x14ac:dyDescent="0.25">
      <c r="A12256" s="9" t="s">
        <v>17062</v>
      </c>
      <c r="B12256" s="23">
        <v>46273.342361111099</v>
      </c>
      <c r="C12256" s="23">
        <v>46273.3840277778</v>
      </c>
      <c r="D12256" s="23">
        <v>46273.740277777797</v>
      </c>
      <c r="E12256" s="9" t="s">
        <v>212</v>
      </c>
      <c r="F12256" s="9" t="s">
        <v>189</v>
      </c>
      <c r="G12256" s="9" t="s">
        <v>213</v>
      </c>
      <c r="H12256" s="9" t="s">
        <v>162</v>
      </c>
      <c r="I12256" s="9" t="s">
        <v>345</v>
      </c>
      <c r="J12256" s="9" t="s">
        <v>429</v>
      </c>
      <c r="K12256" s="9" t="s">
        <v>246</v>
      </c>
      <c r="L12256" s="9" t="s">
        <v>311</v>
      </c>
      <c r="M12256" s="9" t="s">
        <v>3591</v>
      </c>
      <c r="N12256" s="9" t="s">
        <v>196</v>
      </c>
      <c r="O12256" s="9" t="s">
        <v>116</v>
      </c>
      <c r="P12256" s="9" t="s">
        <v>551</v>
      </c>
      <c r="Q12256" s="9" t="s">
        <v>219</v>
      </c>
      <c r="R12256" s="9">
        <v>0</v>
      </c>
      <c r="S12256" s="9">
        <v>13</v>
      </c>
      <c r="U12256" s="9" t="s">
        <v>248</v>
      </c>
      <c r="W12256" s="9">
        <v>5</v>
      </c>
      <c r="X12256" s="9">
        <f>INDEX(SLA_Policy!$D$2:$D$5,MATCH(F12256,SLA_Policy!$A$2:$A$5,0))</f>
        <v>120</v>
      </c>
      <c r="Y12256" s="9" t="str">
        <f>IF(E12256="Cancelled","Excluded",IF(D12256="",IF((SLA_Policy!$B$8-B12256)*24&gt;X12256,"Open - Breached","Open - On Track"),IF((D12256-B12256)*24&lt;=X12256,"Met","Breached")))</f>
        <v>Met</v>
      </c>
    </row>
    <row r="12257" spans="1:25" x14ac:dyDescent="0.25">
      <c r="A12257" s="9" t="s">
        <v>17063</v>
      </c>
      <c r="B12257" s="23">
        <v>46273.345138888901</v>
      </c>
      <c r="C12257" s="23">
        <v>46273.523611111101</v>
      </c>
      <c r="D12257" s="23">
        <v>46273.545138888898</v>
      </c>
      <c r="E12257" s="9" t="s">
        <v>212</v>
      </c>
      <c r="F12257" s="9" t="s">
        <v>188</v>
      </c>
      <c r="G12257" s="9" t="s">
        <v>213</v>
      </c>
      <c r="H12257" s="9" t="s">
        <v>162</v>
      </c>
      <c r="I12257" s="9" t="s">
        <v>244</v>
      </c>
      <c r="J12257" s="9" t="s">
        <v>5007</v>
      </c>
      <c r="K12257" s="9" t="s">
        <v>246</v>
      </c>
      <c r="L12257" s="9" t="s">
        <v>226</v>
      </c>
      <c r="M12257" s="9" t="s">
        <v>1507</v>
      </c>
      <c r="N12257" s="9" t="s">
        <v>196</v>
      </c>
      <c r="O12257" s="9" t="s">
        <v>179</v>
      </c>
      <c r="P12257" s="9" t="s">
        <v>264</v>
      </c>
      <c r="Q12257" s="9" t="s">
        <v>219</v>
      </c>
      <c r="R12257" s="9">
        <v>0</v>
      </c>
      <c r="S12257" s="9">
        <v>28</v>
      </c>
      <c r="U12257" s="9" t="s">
        <v>248</v>
      </c>
      <c r="X12257" s="9">
        <f>INDEX(SLA_Policy!$D$2:$D$5,MATCH(F12257,SLA_Policy!$A$2:$A$5,0))</f>
        <v>72</v>
      </c>
      <c r="Y12257" s="9" t="str">
        <f>IF(E12257="Cancelled","Excluded",IF(D12257="",IF((SLA_Policy!$B$8-B12257)*24&gt;X12257,"Open - Breached","Open - On Track"),IF((D12257-B12257)*24&lt;=X12257,"Met","Breached")))</f>
        <v>Met</v>
      </c>
    </row>
    <row r="12258" spans="1:25" x14ac:dyDescent="0.25">
      <c r="A12258" s="9" t="s">
        <v>17064</v>
      </c>
      <c r="B12258" s="23">
        <v>46273.3569444444</v>
      </c>
      <c r="C12258" s="23">
        <v>46273.3659722222</v>
      </c>
      <c r="D12258" s="23">
        <v>46273.434722222199</v>
      </c>
      <c r="E12258" s="9" t="s">
        <v>212</v>
      </c>
      <c r="F12258" s="9" t="s">
        <v>188</v>
      </c>
      <c r="G12258" s="9" t="s">
        <v>213</v>
      </c>
      <c r="H12258" s="9" t="s">
        <v>162</v>
      </c>
      <c r="I12258" s="9" t="s">
        <v>345</v>
      </c>
      <c r="J12258" s="9" t="s">
        <v>2999</v>
      </c>
      <c r="K12258" s="9" t="s">
        <v>262</v>
      </c>
      <c r="L12258" s="9" t="s">
        <v>226</v>
      </c>
      <c r="M12258" s="9" t="s">
        <v>439</v>
      </c>
      <c r="N12258" s="9" t="s">
        <v>199</v>
      </c>
      <c r="O12258" s="9" t="s">
        <v>116</v>
      </c>
      <c r="P12258" s="9" t="s">
        <v>342</v>
      </c>
      <c r="Q12258" s="9" t="s">
        <v>219</v>
      </c>
      <c r="R12258" s="9">
        <v>0</v>
      </c>
      <c r="S12258" s="9">
        <v>20</v>
      </c>
      <c r="U12258" s="9" t="s">
        <v>290</v>
      </c>
      <c r="W12258" s="9">
        <v>3</v>
      </c>
      <c r="X12258" s="9">
        <f>INDEX(SLA_Policy!$D$2:$D$5,MATCH(F12258,SLA_Policy!$A$2:$A$5,0))</f>
        <v>72</v>
      </c>
      <c r="Y12258" s="9" t="str">
        <f>IF(E12258="Cancelled","Excluded",IF(D12258="",IF((SLA_Policy!$B$8-B12258)*24&gt;X12258,"Open - Breached","Open - On Track"),IF((D12258-B12258)*24&lt;=X12258,"Met","Breached")))</f>
        <v>Met</v>
      </c>
    </row>
    <row r="12259" spans="1:25" x14ac:dyDescent="0.25">
      <c r="A12259" s="9" t="s">
        <v>17065</v>
      </c>
      <c r="B12259" s="23">
        <v>46273.357638888898</v>
      </c>
      <c r="C12259" s="23">
        <v>46273.358333333301</v>
      </c>
      <c r="D12259" s="23">
        <v>46274.339583333298</v>
      </c>
      <c r="E12259" s="9" t="s">
        <v>212</v>
      </c>
      <c r="F12259" s="9" t="s">
        <v>188</v>
      </c>
      <c r="G12259" s="9" t="s">
        <v>213</v>
      </c>
      <c r="H12259" s="9" t="s">
        <v>163</v>
      </c>
      <c r="I12259" s="9" t="s">
        <v>223</v>
      </c>
      <c r="J12259" s="9" t="s">
        <v>3447</v>
      </c>
      <c r="K12259" s="9" t="s">
        <v>303</v>
      </c>
      <c r="L12259" s="9" t="s">
        <v>216</v>
      </c>
      <c r="M12259" s="9" t="s">
        <v>5356</v>
      </c>
      <c r="N12259" s="9" t="s">
        <v>198</v>
      </c>
      <c r="O12259" s="9" t="s">
        <v>176</v>
      </c>
      <c r="P12259" s="9" t="s">
        <v>228</v>
      </c>
      <c r="Q12259" s="9" t="s">
        <v>219</v>
      </c>
      <c r="R12259" s="9">
        <v>0</v>
      </c>
      <c r="S12259" s="9">
        <v>104</v>
      </c>
      <c r="T12259" s="9" t="s">
        <v>220</v>
      </c>
      <c r="U12259" s="9" t="s">
        <v>230</v>
      </c>
      <c r="W12259" s="9">
        <v>4</v>
      </c>
      <c r="X12259" s="9">
        <f>INDEX(SLA_Policy!$D$2:$D$5,MATCH(F12259,SLA_Policy!$A$2:$A$5,0))</f>
        <v>72</v>
      </c>
      <c r="Y12259" s="9" t="str">
        <f>IF(E12259="Cancelled","Excluded",IF(D12259="",IF((SLA_Policy!$B$8-B12259)*24&gt;X12259,"Open - Breached","Open - On Track"),IF((D12259-B12259)*24&lt;=X12259,"Met","Breached")))</f>
        <v>Met</v>
      </c>
    </row>
    <row r="12260" spans="1:25" x14ac:dyDescent="0.25">
      <c r="A12260" s="9" t="s">
        <v>17066</v>
      </c>
      <c r="B12260" s="23">
        <v>46273.361111111102</v>
      </c>
      <c r="C12260" s="23">
        <v>46273.364583333299</v>
      </c>
      <c r="D12260" s="23">
        <v>46273.4868055556</v>
      </c>
      <c r="E12260" s="9" t="s">
        <v>212</v>
      </c>
      <c r="F12260" s="9" t="s">
        <v>186</v>
      </c>
      <c r="G12260" s="9" t="s">
        <v>213</v>
      </c>
      <c r="H12260" s="9" t="s">
        <v>88</v>
      </c>
      <c r="I12260" s="9" t="s">
        <v>486</v>
      </c>
      <c r="J12260" s="9" t="s">
        <v>527</v>
      </c>
      <c r="K12260" s="9" t="s">
        <v>246</v>
      </c>
      <c r="L12260" s="9" t="s">
        <v>270</v>
      </c>
      <c r="M12260" s="9" t="s">
        <v>1746</v>
      </c>
      <c r="N12260" s="9" t="s">
        <v>196</v>
      </c>
      <c r="O12260" s="9" t="s">
        <v>178</v>
      </c>
      <c r="P12260" s="9" t="s">
        <v>272</v>
      </c>
      <c r="Q12260" s="9" t="s">
        <v>273</v>
      </c>
      <c r="R12260" s="9">
        <v>0</v>
      </c>
      <c r="S12260" s="9">
        <v>52</v>
      </c>
      <c r="U12260" s="9" t="s">
        <v>221</v>
      </c>
      <c r="X12260" s="9">
        <f>INDEX(SLA_Policy!$D$2:$D$5,MATCH(F12260,SLA_Policy!$A$2:$A$5,0))</f>
        <v>4</v>
      </c>
      <c r="Y12260" s="9" t="str">
        <f>IF(E12260="Cancelled","Excluded",IF(D12260="",IF((SLA_Policy!$B$8-B12260)*24&gt;X12260,"Open - Breached","Open - On Track"),IF((D12260-B12260)*24&lt;=X12260,"Met","Breached")))</f>
        <v>Met</v>
      </c>
    </row>
    <row r="12261" spans="1:25" x14ac:dyDescent="0.25">
      <c r="A12261" s="9" t="s">
        <v>17067</v>
      </c>
      <c r="B12261" s="23">
        <v>46273.376388888901</v>
      </c>
      <c r="C12261" s="23">
        <v>46273.406944444498</v>
      </c>
      <c r="D12261" s="23">
        <v>46273.465972222199</v>
      </c>
      <c r="E12261" s="9" t="s">
        <v>212</v>
      </c>
      <c r="F12261" s="9" t="s">
        <v>188</v>
      </c>
      <c r="G12261" s="9" t="s">
        <v>213</v>
      </c>
      <c r="H12261" s="9" t="s">
        <v>88</v>
      </c>
      <c r="I12261" s="9" t="s">
        <v>92</v>
      </c>
      <c r="J12261" s="9" t="s">
        <v>4205</v>
      </c>
      <c r="K12261" s="9" t="s">
        <v>215</v>
      </c>
      <c r="L12261" s="9" t="s">
        <v>270</v>
      </c>
      <c r="M12261" s="9" t="s">
        <v>657</v>
      </c>
      <c r="N12261" s="9" t="s">
        <v>199</v>
      </c>
      <c r="O12261" s="9" t="s">
        <v>178</v>
      </c>
      <c r="P12261" s="9" t="s">
        <v>414</v>
      </c>
      <c r="Q12261" s="9" t="s">
        <v>219</v>
      </c>
      <c r="R12261" s="9">
        <v>0</v>
      </c>
      <c r="S12261" s="9">
        <v>33</v>
      </c>
      <c r="T12261" s="9" t="s">
        <v>136</v>
      </c>
      <c r="U12261" s="9" t="s">
        <v>266</v>
      </c>
      <c r="W12261" s="9">
        <v>5</v>
      </c>
      <c r="X12261" s="9">
        <f>INDEX(SLA_Policy!$D$2:$D$5,MATCH(F12261,SLA_Policy!$A$2:$A$5,0))</f>
        <v>72</v>
      </c>
      <c r="Y12261" s="9" t="str">
        <f>IF(E12261="Cancelled","Excluded",IF(D12261="",IF((SLA_Policy!$B$8-B12261)*24&gt;X12261,"Open - Breached","Open - On Track"),IF((D12261-B12261)*24&lt;=X12261,"Met","Breached")))</f>
        <v>Met</v>
      </c>
    </row>
    <row r="12262" spans="1:25" x14ac:dyDescent="0.25">
      <c r="A12262" s="9" t="s">
        <v>17068</v>
      </c>
      <c r="B12262" s="23">
        <v>46273.390972222202</v>
      </c>
      <c r="C12262" s="23">
        <v>46273.501388888901</v>
      </c>
      <c r="D12262" s="23">
        <v>46273.506249999999</v>
      </c>
      <c r="E12262" s="9" t="s">
        <v>212</v>
      </c>
      <c r="F12262" s="9" t="s">
        <v>188</v>
      </c>
      <c r="G12262" s="9" t="s">
        <v>213</v>
      </c>
      <c r="H12262" s="9" t="s">
        <v>164</v>
      </c>
      <c r="I12262" s="9" t="s">
        <v>339</v>
      </c>
      <c r="J12262" s="9" t="s">
        <v>4438</v>
      </c>
      <c r="K12262" s="9" t="s">
        <v>246</v>
      </c>
      <c r="L12262" s="9" t="s">
        <v>226</v>
      </c>
      <c r="M12262" s="9" t="s">
        <v>855</v>
      </c>
      <c r="N12262" s="9" t="s">
        <v>197</v>
      </c>
      <c r="O12262" s="9" t="s">
        <v>116</v>
      </c>
      <c r="P12262" s="9" t="s">
        <v>525</v>
      </c>
      <c r="Q12262" s="9" t="s">
        <v>219</v>
      </c>
      <c r="R12262" s="9">
        <v>0</v>
      </c>
      <c r="S12262" s="9">
        <v>7</v>
      </c>
      <c r="T12262" s="9" t="s">
        <v>343</v>
      </c>
      <c r="U12262" s="9" t="s">
        <v>248</v>
      </c>
      <c r="X12262" s="9">
        <f>INDEX(SLA_Policy!$D$2:$D$5,MATCH(F12262,SLA_Policy!$A$2:$A$5,0))</f>
        <v>72</v>
      </c>
      <c r="Y12262" s="9" t="str">
        <f>IF(E12262="Cancelled","Excluded",IF(D12262="",IF((SLA_Policy!$B$8-B12262)*24&gt;X12262,"Open - Breached","Open - On Track"),IF((D12262-B12262)*24&lt;=X12262,"Met","Breached")))</f>
        <v>Met</v>
      </c>
    </row>
    <row r="12263" spans="1:25" x14ac:dyDescent="0.25">
      <c r="A12263" s="9" t="s">
        <v>17069</v>
      </c>
      <c r="B12263" s="23">
        <v>46273.391666666699</v>
      </c>
      <c r="C12263" s="23">
        <v>46273.438888888901</v>
      </c>
      <c r="D12263" s="23">
        <v>46274.318055555603</v>
      </c>
      <c r="E12263" s="9" t="s">
        <v>212</v>
      </c>
      <c r="F12263" s="9" t="s">
        <v>189</v>
      </c>
      <c r="G12263" s="9" t="s">
        <v>236</v>
      </c>
      <c r="H12263" s="9" t="s">
        <v>164</v>
      </c>
      <c r="I12263" s="9" t="s">
        <v>421</v>
      </c>
      <c r="J12263" s="9" t="s">
        <v>1733</v>
      </c>
      <c r="K12263" s="9" t="s">
        <v>215</v>
      </c>
      <c r="L12263" s="9" t="s">
        <v>226</v>
      </c>
      <c r="M12263" s="9" t="s">
        <v>3075</v>
      </c>
      <c r="N12263" s="9" t="s">
        <v>196</v>
      </c>
      <c r="O12263" s="9" t="s">
        <v>180</v>
      </c>
      <c r="P12263" s="9" t="s">
        <v>278</v>
      </c>
      <c r="Q12263" s="9" t="s">
        <v>219</v>
      </c>
      <c r="R12263" s="9">
        <v>0</v>
      </c>
      <c r="S12263" s="9">
        <v>9</v>
      </c>
      <c r="T12263" s="9" t="s">
        <v>464</v>
      </c>
      <c r="U12263" s="9" t="s">
        <v>242</v>
      </c>
      <c r="X12263" s="9">
        <f>INDEX(SLA_Policy!$D$2:$D$5,MATCH(F12263,SLA_Policy!$A$2:$A$5,0))</f>
        <v>120</v>
      </c>
      <c r="Y12263" s="9" t="str">
        <f>IF(E12263="Cancelled","Excluded",IF(D12263="",IF((SLA_Policy!$B$8-B12263)*24&gt;X12263,"Open - Breached","Open - On Track"),IF((D12263-B12263)*24&lt;=X12263,"Met","Breached")))</f>
        <v>Met</v>
      </c>
    </row>
    <row r="12264" spans="1:25" x14ac:dyDescent="0.25">
      <c r="A12264" s="9" t="s">
        <v>17070</v>
      </c>
      <c r="B12264" s="23">
        <v>46273.402777777803</v>
      </c>
      <c r="C12264" s="23">
        <v>46273.5</v>
      </c>
      <c r="D12264" s="23">
        <v>46273.722222222197</v>
      </c>
      <c r="E12264" s="9" t="s">
        <v>212</v>
      </c>
      <c r="F12264" s="9" t="s">
        <v>188</v>
      </c>
      <c r="G12264" s="9" t="s">
        <v>213</v>
      </c>
      <c r="H12264" s="9" t="s">
        <v>88</v>
      </c>
      <c r="I12264" s="9" t="s">
        <v>354</v>
      </c>
      <c r="J12264" s="9" t="s">
        <v>4571</v>
      </c>
      <c r="K12264" s="9" t="s">
        <v>246</v>
      </c>
      <c r="L12264" s="9" t="s">
        <v>371</v>
      </c>
      <c r="M12264" s="9" t="s">
        <v>644</v>
      </c>
      <c r="N12264" s="9" t="s">
        <v>196</v>
      </c>
      <c r="O12264" s="9" t="s">
        <v>178</v>
      </c>
      <c r="P12264" s="9" t="s">
        <v>360</v>
      </c>
      <c r="Q12264" s="9" t="s">
        <v>219</v>
      </c>
      <c r="R12264" s="9">
        <v>0</v>
      </c>
      <c r="S12264" s="9">
        <v>44</v>
      </c>
      <c r="T12264" s="9" t="s">
        <v>229</v>
      </c>
      <c r="U12264" s="9" t="s">
        <v>221</v>
      </c>
      <c r="W12264" s="9">
        <v>3</v>
      </c>
      <c r="X12264" s="9">
        <f>INDEX(SLA_Policy!$D$2:$D$5,MATCH(F12264,SLA_Policy!$A$2:$A$5,0))</f>
        <v>72</v>
      </c>
      <c r="Y12264" s="9" t="str">
        <f>IF(E12264="Cancelled","Excluded",IF(D12264="",IF((SLA_Policy!$B$8-B12264)*24&gt;X12264,"Open - Breached","Open - On Track"),IF((D12264-B12264)*24&lt;=X12264,"Met","Breached")))</f>
        <v>Met</v>
      </c>
    </row>
    <row r="12265" spans="1:25" x14ac:dyDescent="0.25">
      <c r="A12265" s="9" t="s">
        <v>17071</v>
      </c>
      <c r="B12265" s="23">
        <v>46273.405555555597</v>
      </c>
      <c r="C12265" s="23">
        <v>46273.420138888898</v>
      </c>
      <c r="D12265" s="23">
        <v>46274.3256944444</v>
      </c>
      <c r="E12265" s="9" t="s">
        <v>212</v>
      </c>
      <c r="F12265" s="9" t="s">
        <v>188</v>
      </c>
      <c r="G12265" s="9" t="s">
        <v>213</v>
      </c>
      <c r="H12265" s="9" t="s">
        <v>88</v>
      </c>
      <c r="I12265" s="9" t="s">
        <v>268</v>
      </c>
      <c r="J12265" s="9" t="s">
        <v>2188</v>
      </c>
      <c r="K12265" s="9" t="s">
        <v>246</v>
      </c>
      <c r="L12265" s="9" t="s">
        <v>371</v>
      </c>
      <c r="M12265" s="9" t="s">
        <v>1457</v>
      </c>
      <c r="N12265" s="9" t="s">
        <v>196</v>
      </c>
      <c r="O12265" s="9" t="s">
        <v>178</v>
      </c>
      <c r="P12265" s="9" t="s">
        <v>272</v>
      </c>
      <c r="Q12265" s="9" t="s">
        <v>273</v>
      </c>
      <c r="R12265" s="9">
        <v>0</v>
      </c>
      <c r="S12265" s="9">
        <v>20</v>
      </c>
      <c r="T12265" s="9" t="s">
        <v>136</v>
      </c>
      <c r="U12265" s="9" t="s">
        <v>661</v>
      </c>
      <c r="W12265" s="9">
        <v>4</v>
      </c>
      <c r="X12265" s="9">
        <f>INDEX(SLA_Policy!$D$2:$D$5,MATCH(F12265,SLA_Policy!$A$2:$A$5,0))</f>
        <v>72</v>
      </c>
      <c r="Y12265" s="9" t="str">
        <f>IF(E12265="Cancelled","Excluded",IF(D12265="",IF((SLA_Policy!$B$8-B12265)*24&gt;X12265,"Open - Breached","Open - On Track"),IF((D12265-B12265)*24&lt;=X12265,"Met","Breached")))</f>
        <v>Met</v>
      </c>
    </row>
    <row r="12266" spans="1:25" x14ac:dyDescent="0.25">
      <c r="A12266" s="9" t="s">
        <v>17072</v>
      </c>
      <c r="B12266" s="23">
        <v>46273.405555555597</v>
      </c>
      <c r="C12266" s="23">
        <v>46273.4243055556</v>
      </c>
      <c r="D12266" s="23">
        <v>46273.496527777803</v>
      </c>
      <c r="E12266" s="9" t="s">
        <v>212</v>
      </c>
      <c r="F12266" s="9" t="s">
        <v>188</v>
      </c>
      <c r="G12266" s="9" t="s">
        <v>213</v>
      </c>
      <c r="H12266" s="9" t="s">
        <v>161</v>
      </c>
      <c r="I12266" s="9" t="s">
        <v>454</v>
      </c>
      <c r="J12266" s="9" t="s">
        <v>455</v>
      </c>
      <c r="K12266" s="9" t="s">
        <v>215</v>
      </c>
      <c r="L12266" s="9" t="s">
        <v>216</v>
      </c>
      <c r="M12266" s="9" t="s">
        <v>1044</v>
      </c>
      <c r="N12266" s="9" t="s">
        <v>197</v>
      </c>
      <c r="O12266" s="9" t="s">
        <v>116</v>
      </c>
      <c r="P12266" s="9" t="s">
        <v>551</v>
      </c>
      <c r="Q12266" s="9" t="s">
        <v>219</v>
      </c>
      <c r="R12266" s="9">
        <v>0</v>
      </c>
      <c r="S12266" s="9">
        <v>3</v>
      </c>
      <c r="U12266" s="9" t="s">
        <v>290</v>
      </c>
      <c r="X12266" s="9">
        <f>INDEX(SLA_Policy!$D$2:$D$5,MATCH(F12266,SLA_Policy!$A$2:$A$5,0))</f>
        <v>72</v>
      </c>
      <c r="Y12266" s="9" t="str">
        <f>IF(E12266="Cancelled","Excluded",IF(D12266="",IF((SLA_Policy!$B$8-B12266)*24&gt;X12266,"Open - Breached","Open - On Track"),IF((D12266-B12266)*24&lt;=X12266,"Met","Breached")))</f>
        <v>Met</v>
      </c>
    </row>
    <row r="12267" spans="1:25" x14ac:dyDescent="0.25">
      <c r="A12267" s="9" t="s">
        <v>17073</v>
      </c>
      <c r="B12267" s="23">
        <v>46273.40625</v>
      </c>
      <c r="C12267" s="23">
        <v>46273.540972222203</v>
      </c>
      <c r="D12267" s="23">
        <v>46273.655555555597</v>
      </c>
      <c r="E12267" s="9" t="s">
        <v>212</v>
      </c>
      <c r="F12267" s="9" t="s">
        <v>188</v>
      </c>
      <c r="G12267" s="9" t="s">
        <v>213</v>
      </c>
      <c r="H12267" s="9" t="s">
        <v>88</v>
      </c>
      <c r="I12267" s="9" t="s">
        <v>354</v>
      </c>
      <c r="J12267" s="9" t="s">
        <v>8034</v>
      </c>
      <c r="K12267" s="9" t="s">
        <v>246</v>
      </c>
      <c r="L12267" s="9" t="s">
        <v>293</v>
      </c>
      <c r="M12267" s="9" t="s">
        <v>8760</v>
      </c>
      <c r="N12267" s="9" t="s">
        <v>197</v>
      </c>
      <c r="O12267" s="9" t="s">
        <v>178</v>
      </c>
      <c r="P12267" s="9" t="s">
        <v>360</v>
      </c>
      <c r="Q12267" s="9" t="s">
        <v>219</v>
      </c>
      <c r="R12267" s="9">
        <v>0</v>
      </c>
      <c r="S12267" s="9">
        <v>47</v>
      </c>
      <c r="T12267" s="9" t="s">
        <v>136</v>
      </c>
      <c r="U12267" s="9" t="s">
        <v>376</v>
      </c>
      <c r="X12267" s="9">
        <f>INDEX(SLA_Policy!$D$2:$D$5,MATCH(F12267,SLA_Policy!$A$2:$A$5,0))</f>
        <v>72</v>
      </c>
      <c r="Y12267" s="9" t="str">
        <f>IF(E12267="Cancelled","Excluded",IF(D12267="",IF((SLA_Policy!$B$8-B12267)*24&gt;X12267,"Open - Breached","Open - On Track"),IF((D12267-B12267)*24&lt;=X12267,"Met","Breached")))</f>
        <v>Met</v>
      </c>
    </row>
    <row r="12268" spans="1:25" x14ac:dyDescent="0.25">
      <c r="A12268" s="9" t="s">
        <v>17074</v>
      </c>
      <c r="B12268" s="23">
        <v>46273.406944444498</v>
      </c>
      <c r="C12268" s="23">
        <v>46273.422916666699</v>
      </c>
      <c r="D12268" s="23">
        <v>46273.6694444444</v>
      </c>
      <c r="E12268" s="9" t="s">
        <v>212</v>
      </c>
      <c r="F12268" s="9" t="s">
        <v>188</v>
      </c>
      <c r="G12268" s="9" t="s">
        <v>213</v>
      </c>
      <c r="H12268" s="9" t="s">
        <v>167</v>
      </c>
      <c r="I12268" s="9" t="s">
        <v>362</v>
      </c>
      <c r="J12268" s="9" t="s">
        <v>2238</v>
      </c>
      <c r="K12268" s="9" t="s">
        <v>246</v>
      </c>
      <c r="L12268" s="9" t="s">
        <v>311</v>
      </c>
      <c r="M12268" s="9" t="s">
        <v>1183</v>
      </c>
      <c r="N12268" s="9" t="s">
        <v>196</v>
      </c>
      <c r="O12268" s="9" t="s">
        <v>176</v>
      </c>
      <c r="P12268" s="9" t="s">
        <v>503</v>
      </c>
      <c r="Q12268" s="9" t="s">
        <v>219</v>
      </c>
      <c r="R12268" s="9">
        <v>0</v>
      </c>
      <c r="S12268" s="9">
        <v>123</v>
      </c>
      <c r="U12268" s="9" t="s">
        <v>248</v>
      </c>
      <c r="W12268" s="9">
        <v>5</v>
      </c>
      <c r="X12268" s="9">
        <f>INDEX(SLA_Policy!$D$2:$D$5,MATCH(F12268,SLA_Policy!$A$2:$A$5,0))</f>
        <v>72</v>
      </c>
      <c r="Y12268" s="9" t="str">
        <f>IF(E12268="Cancelled","Excluded",IF(D12268="",IF((SLA_Policy!$B$8-B12268)*24&gt;X12268,"Open - Breached","Open - On Track"),IF((D12268-B12268)*24&lt;=X12268,"Met","Breached")))</f>
        <v>Met</v>
      </c>
    </row>
    <row r="12269" spans="1:25" x14ac:dyDescent="0.25">
      <c r="A12269" s="9" t="s">
        <v>17075</v>
      </c>
      <c r="B12269" s="23">
        <v>46273.407638888901</v>
      </c>
      <c r="C12269" s="23">
        <v>46273.433333333298</v>
      </c>
      <c r="D12269" s="23">
        <v>46273.754166666702</v>
      </c>
      <c r="E12269" s="9" t="s">
        <v>212</v>
      </c>
      <c r="F12269" s="9" t="s">
        <v>189</v>
      </c>
      <c r="G12269" s="9" t="s">
        <v>236</v>
      </c>
      <c r="H12269" s="9" t="s">
        <v>161</v>
      </c>
      <c r="I12269" s="9" t="s">
        <v>482</v>
      </c>
      <c r="J12269" s="9" t="s">
        <v>2634</v>
      </c>
      <c r="K12269" s="9" t="s">
        <v>225</v>
      </c>
      <c r="L12269" s="9" t="s">
        <v>216</v>
      </c>
      <c r="M12269" s="9" t="s">
        <v>620</v>
      </c>
      <c r="N12269" s="9" t="s">
        <v>196</v>
      </c>
      <c r="O12269" s="9" t="s">
        <v>177</v>
      </c>
      <c r="P12269" s="9" t="s">
        <v>457</v>
      </c>
      <c r="Q12269" s="9" t="s">
        <v>219</v>
      </c>
      <c r="R12269" s="9">
        <v>0</v>
      </c>
      <c r="S12269" s="9">
        <v>49</v>
      </c>
      <c r="U12269" s="9" t="s">
        <v>242</v>
      </c>
      <c r="X12269" s="9">
        <f>INDEX(SLA_Policy!$D$2:$D$5,MATCH(F12269,SLA_Policy!$A$2:$A$5,0))</f>
        <v>120</v>
      </c>
      <c r="Y12269" s="9" t="str">
        <f>IF(E12269="Cancelled","Excluded",IF(D12269="",IF((SLA_Policy!$B$8-B12269)*24&gt;X12269,"Open - Breached","Open - On Track"),IF((D12269-B12269)*24&lt;=X12269,"Met","Breached")))</f>
        <v>Met</v>
      </c>
    </row>
    <row r="12270" spans="1:25" x14ac:dyDescent="0.25">
      <c r="A12270" s="9" t="s">
        <v>17076</v>
      </c>
      <c r="B12270" s="23">
        <v>46273.409027777801</v>
      </c>
      <c r="C12270" s="23">
        <v>46273.410416666702</v>
      </c>
      <c r="D12270" s="23">
        <v>46274.346527777801</v>
      </c>
      <c r="E12270" s="9" t="s">
        <v>212</v>
      </c>
      <c r="F12270" s="9" t="s">
        <v>188</v>
      </c>
      <c r="G12270" s="9" t="s">
        <v>213</v>
      </c>
      <c r="H12270" s="9" t="s">
        <v>88</v>
      </c>
      <c r="I12270" s="9" t="s">
        <v>92</v>
      </c>
      <c r="J12270" s="9" t="s">
        <v>5768</v>
      </c>
      <c r="K12270" s="9" t="s">
        <v>215</v>
      </c>
      <c r="L12270" s="9" t="s">
        <v>104</v>
      </c>
      <c r="M12270" s="9" t="s">
        <v>1534</v>
      </c>
      <c r="N12270" s="9" t="s">
        <v>198</v>
      </c>
      <c r="O12270" s="9" t="s">
        <v>178</v>
      </c>
      <c r="P12270" s="9" t="s">
        <v>360</v>
      </c>
      <c r="Q12270" s="9" t="s">
        <v>219</v>
      </c>
      <c r="R12270" s="9">
        <v>0</v>
      </c>
      <c r="S12270" s="9">
        <v>15</v>
      </c>
      <c r="T12270" s="9" t="s">
        <v>220</v>
      </c>
      <c r="U12270" s="9" t="s">
        <v>266</v>
      </c>
      <c r="X12270" s="9">
        <f>INDEX(SLA_Policy!$D$2:$D$5,MATCH(F12270,SLA_Policy!$A$2:$A$5,0))</f>
        <v>72</v>
      </c>
      <c r="Y12270" s="9" t="str">
        <f>IF(E12270="Cancelled","Excluded",IF(D12270="",IF((SLA_Policy!$B$8-B12270)*24&gt;X12270,"Open - Breached","Open - On Track"),IF((D12270-B12270)*24&lt;=X12270,"Met","Breached")))</f>
        <v>Met</v>
      </c>
    </row>
    <row r="12271" spans="1:25" x14ac:dyDescent="0.25">
      <c r="A12271" s="9" t="s">
        <v>17077</v>
      </c>
      <c r="B12271" s="23">
        <v>46273.413888888899</v>
      </c>
      <c r="C12271" s="23">
        <v>46273.466666666704</v>
      </c>
      <c r="D12271" s="23">
        <v>46273.6875</v>
      </c>
      <c r="E12271" s="9" t="s">
        <v>212</v>
      </c>
      <c r="F12271" s="9" t="s">
        <v>188</v>
      </c>
      <c r="G12271" s="9" t="s">
        <v>213</v>
      </c>
      <c r="H12271" s="9" t="s">
        <v>165</v>
      </c>
      <c r="I12271" s="9" t="s">
        <v>567</v>
      </c>
      <c r="J12271" s="9" t="s">
        <v>3422</v>
      </c>
      <c r="K12271" s="9" t="s">
        <v>225</v>
      </c>
      <c r="L12271" s="9" t="s">
        <v>216</v>
      </c>
      <c r="M12271" s="9" t="s">
        <v>1563</v>
      </c>
      <c r="N12271" s="9" t="s">
        <v>197</v>
      </c>
      <c r="O12271" s="9" t="s">
        <v>176</v>
      </c>
      <c r="P12271" s="9" t="s">
        <v>228</v>
      </c>
      <c r="Q12271" s="9" t="s">
        <v>219</v>
      </c>
      <c r="R12271" s="9">
        <v>0</v>
      </c>
      <c r="S12271" s="9">
        <v>20</v>
      </c>
      <c r="U12271" s="9" t="s">
        <v>290</v>
      </c>
      <c r="X12271" s="9">
        <f>INDEX(SLA_Policy!$D$2:$D$5,MATCH(F12271,SLA_Policy!$A$2:$A$5,0))</f>
        <v>72</v>
      </c>
      <c r="Y12271" s="9" t="str">
        <f>IF(E12271="Cancelled","Excluded",IF(D12271="",IF((SLA_Policy!$B$8-B12271)*24&gt;X12271,"Open - Breached","Open - On Track"),IF((D12271-B12271)*24&lt;=X12271,"Met","Breached")))</f>
        <v>Met</v>
      </c>
    </row>
    <row r="12272" spans="1:25" x14ac:dyDescent="0.25">
      <c r="A12272" s="9" t="s">
        <v>17078</v>
      </c>
      <c r="B12272" s="23">
        <v>46273.433333333298</v>
      </c>
      <c r="C12272" s="23">
        <v>46273.472222222197</v>
      </c>
      <c r="D12272" s="23">
        <v>46274.345138888901</v>
      </c>
      <c r="E12272" s="9" t="s">
        <v>212</v>
      </c>
      <c r="F12272" s="9" t="s">
        <v>188</v>
      </c>
      <c r="G12272" s="9" t="s">
        <v>213</v>
      </c>
      <c r="H12272" s="9" t="s">
        <v>166</v>
      </c>
      <c r="I12272" s="9" t="s">
        <v>1238</v>
      </c>
      <c r="J12272" s="9" t="s">
        <v>17079</v>
      </c>
      <c r="K12272" s="9" t="s">
        <v>246</v>
      </c>
      <c r="L12272" s="9" t="s">
        <v>216</v>
      </c>
      <c r="M12272" s="9" t="s">
        <v>2766</v>
      </c>
      <c r="N12272" s="9" t="s">
        <v>196</v>
      </c>
      <c r="O12272" s="9" t="s">
        <v>181</v>
      </c>
      <c r="P12272" s="9" t="s">
        <v>289</v>
      </c>
      <c r="Q12272" s="9" t="s">
        <v>219</v>
      </c>
      <c r="R12272" s="9">
        <v>0</v>
      </c>
      <c r="S12272" s="9">
        <v>46</v>
      </c>
      <c r="T12272" s="9" t="s">
        <v>343</v>
      </c>
      <c r="U12272" s="9" t="s">
        <v>290</v>
      </c>
      <c r="X12272" s="9">
        <f>INDEX(SLA_Policy!$D$2:$D$5,MATCH(F12272,SLA_Policy!$A$2:$A$5,0))</f>
        <v>72</v>
      </c>
      <c r="Y12272" s="9" t="str">
        <f>IF(E12272="Cancelled","Excluded",IF(D12272="",IF((SLA_Policy!$B$8-B12272)*24&gt;X12272,"Open - Breached","Open - On Track"),IF((D12272-B12272)*24&lt;=X12272,"Met","Breached")))</f>
        <v>Met</v>
      </c>
    </row>
    <row r="12273" spans="1:25" x14ac:dyDescent="0.25">
      <c r="A12273" s="9" t="s">
        <v>17080</v>
      </c>
      <c r="B12273" s="23">
        <v>46273.434722222199</v>
      </c>
      <c r="C12273" s="23">
        <v>46273.448611111096</v>
      </c>
      <c r="D12273" s="23">
        <v>46273.486111111102</v>
      </c>
      <c r="E12273" s="9" t="s">
        <v>212</v>
      </c>
      <c r="F12273" s="9" t="s">
        <v>189</v>
      </c>
      <c r="G12273" s="9" t="s">
        <v>213</v>
      </c>
      <c r="H12273" s="9" t="s">
        <v>161</v>
      </c>
      <c r="I12273" s="9" t="s">
        <v>389</v>
      </c>
      <c r="J12273" s="9" t="s">
        <v>2888</v>
      </c>
      <c r="K12273" s="9" t="s">
        <v>246</v>
      </c>
      <c r="L12273" s="9" t="s">
        <v>351</v>
      </c>
      <c r="M12273" s="9" t="s">
        <v>773</v>
      </c>
      <c r="N12273" s="9" t="s">
        <v>200</v>
      </c>
      <c r="O12273" s="9" t="s">
        <v>116</v>
      </c>
      <c r="P12273" s="9" t="s">
        <v>551</v>
      </c>
      <c r="Q12273" s="9" t="s">
        <v>219</v>
      </c>
      <c r="R12273" s="9">
        <v>0</v>
      </c>
      <c r="S12273" s="9">
        <v>10</v>
      </c>
      <c r="U12273" s="9" t="s">
        <v>376</v>
      </c>
      <c r="W12273" s="9">
        <v>5</v>
      </c>
      <c r="X12273" s="9">
        <f>INDEX(SLA_Policy!$D$2:$D$5,MATCH(F12273,SLA_Policy!$A$2:$A$5,0))</f>
        <v>120</v>
      </c>
      <c r="Y12273" s="9" t="str">
        <f>IF(E12273="Cancelled","Excluded",IF(D12273="",IF((SLA_Policy!$B$8-B12273)*24&gt;X12273,"Open - Breached","Open - On Track"),IF((D12273-B12273)*24&lt;=X12273,"Met","Breached")))</f>
        <v>Met</v>
      </c>
    </row>
    <row r="12274" spans="1:25" x14ac:dyDescent="0.25">
      <c r="A12274" s="9" t="s">
        <v>17081</v>
      </c>
      <c r="B12274" s="23">
        <v>46273.438194444498</v>
      </c>
      <c r="C12274" s="23">
        <v>46273.447222222203</v>
      </c>
      <c r="D12274" s="23">
        <v>46274.402777777803</v>
      </c>
      <c r="E12274" s="9" t="s">
        <v>212</v>
      </c>
      <c r="F12274" s="9" t="s">
        <v>188</v>
      </c>
      <c r="G12274" s="9" t="s">
        <v>213</v>
      </c>
      <c r="H12274" s="9" t="s">
        <v>88</v>
      </c>
      <c r="I12274" s="9" t="s">
        <v>268</v>
      </c>
      <c r="J12274" s="9" t="s">
        <v>2188</v>
      </c>
      <c r="K12274" s="9" t="s">
        <v>303</v>
      </c>
      <c r="L12274" s="9" t="s">
        <v>270</v>
      </c>
      <c r="M12274" s="9" t="s">
        <v>1924</v>
      </c>
      <c r="N12274" s="9" t="s">
        <v>199</v>
      </c>
      <c r="O12274" s="9" t="s">
        <v>178</v>
      </c>
      <c r="P12274" s="9" t="s">
        <v>321</v>
      </c>
      <c r="Q12274" s="9" t="s">
        <v>219</v>
      </c>
      <c r="R12274" s="9">
        <v>0</v>
      </c>
      <c r="S12274" s="9">
        <v>21</v>
      </c>
      <c r="T12274" s="9" t="s">
        <v>322</v>
      </c>
      <c r="U12274" s="9" t="s">
        <v>266</v>
      </c>
      <c r="X12274" s="9">
        <f>INDEX(SLA_Policy!$D$2:$D$5,MATCH(F12274,SLA_Policy!$A$2:$A$5,0))</f>
        <v>72</v>
      </c>
      <c r="Y12274" s="9" t="str">
        <f>IF(E12274="Cancelled","Excluded",IF(D12274="",IF((SLA_Policy!$B$8-B12274)*24&gt;X12274,"Open - Breached","Open - On Track"),IF((D12274-B12274)*24&lt;=X12274,"Met","Breached")))</f>
        <v>Met</v>
      </c>
    </row>
    <row r="12275" spans="1:25" x14ac:dyDescent="0.25">
      <c r="A12275" s="9" t="s">
        <v>17082</v>
      </c>
      <c r="B12275" s="23">
        <v>46273.45</v>
      </c>
      <c r="C12275" s="23">
        <v>46273.454166666699</v>
      </c>
      <c r="D12275" s="23">
        <v>46273.6069444444</v>
      </c>
      <c r="E12275" s="9" t="s">
        <v>212</v>
      </c>
      <c r="F12275" s="9" t="s">
        <v>188</v>
      </c>
      <c r="G12275" s="9" t="s">
        <v>213</v>
      </c>
      <c r="H12275" s="9" t="s">
        <v>88</v>
      </c>
      <c r="I12275" s="9" t="s">
        <v>268</v>
      </c>
      <c r="J12275" s="9" t="s">
        <v>3652</v>
      </c>
      <c r="K12275" s="9" t="s">
        <v>215</v>
      </c>
      <c r="L12275" s="9" t="s">
        <v>307</v>
      </c>
      <c r="M12275" s="9" t="s">
        <v>1279</v>
      </c>
      <c r="N12275" s="9" t="s">
        <v>198</v>
      </c>
      <c r="O12275" s="9" t="s">
        <v>178</v>
      </c>
      <c r="P12275" s="9" t="s">
        <v>272</v>
      </c>
      <c r="Q12275" s="9" t="s">
        <v>219</v>
      </c>
      <c r="R12275" s="9">
        <v>0</v>
      </c>
      <c r="S12275" s="9">
        <v>11</v>
      </c>
      <c r="T12275" s="9" t="s">
        <v>322</v>
      </c>
      <c r="U12275" s="9" t="s">
        <v>266</v>
      </c>
      <c r="W12275" s="9">
        <v>5</v>
      </c>
      <c r="X12275" s="9">
        <f>INDEX(SLA_Policy!$D$2:$D$5,MATCH(F12275,SLA_Policy!$A$2:$A$5,0))</f>
        <v>72</v>
      </c>
      <c r="Y12275" s="9" t="str">
        <f>IF(E12275="Cancelled","Excluded",IF(D12275="",IF((SLA_Policy!$B$8-B12275)*24&gt;X12275,"Open - Breached","Open - On Track"),IF((D12275-B12275)*24&lt;=X12275,"Met","Breached")))</f>
        <v>Met</v>
      </c>
    </row>
    <row r="12276" spans="1:25" x14ac:dyDescent="0.25">
      <c r="A12276" s="9" t="s">
        <v>17083</v>
      </c>
      <c r="B12276" s="23">
        <v>46273.452083333301</v>
      </c>
      <c r="C12276" s="23">
        <v>46273.454166666699</v>
      </c>
      <c r="D12276" s="23">
        <v>46273.587500000001</v>
      </c>
      <c r="E12276" s="9" t="s">
        <v>212</v>
      </c>
      <c r="F12276" s="9" t="s">
        <v>187</v>
      </c>
      <c r="G12276" s="9" t="s">
        <v>213</v>
      </c>
      <c r="H12276" s="9" t="s">
        <v>88</v>
      </c>
      <c r="I12276" s="9" t="s">
        <v>92</v>
      </c>
      <c r="J12276" s="9" t="s">
        <v>9751</v>
      </c>
      <c r="K12276" s="9" t="s">
        <v>239</v>
      </c>
      <c r="L12276" s="9" t="s">
        <v>226</v>
      </c>
      <c r="M12276" s="9" t="s">
        <v>3838</v>
      </c>
      <c r="N12276" s="9" t="s">
        <v>200</v>
      </c>
      <c r="O12276" s="9" t="s">
        <v>116</v>
      </c>
      <c r="P12276" s="9" t="s">
        <v>218</v>
      </c>
      <c r="Q12276" s="9" t="s">
        <v>219</v>
      </c>
      <c r="R12276" s="9">
        <v>0</v>
      </c>
      <c r="S12276" s="9">
        <v>14</v>
      </c>
      <c r="T12276" s="9" t="s">
        <v>220</v>
      </c>
      <c r="U12276" s="9" t="s">
        <v>290</v>
      </c>
      <c r="W12276" s="9">
        <v>4</v>
      </c>
      <c r="X12276" s="9">
        <f>INDEX(SLA_Policy!$D$2:$D$5,MATCH(F12276,SLA_Policy!$A$2:$A$5,0))</f>
        <v>8</v>
      </c>
      <c r="Y12276" s="9" t="str">
        <f>IF(E12276="Cancelled","Excluded",IF(D12276="",IF((SLA_Policy!$B$8-B12276)*24&gt;X12276,"Open - Breached","Open - On Track"),IF((D12276-B12276)*24&lt;=X12276,"Met","Breached")))</f>
        <v>Met</v>
      </c>
    </row>
    <row r="12277" spans="1:25" x14ac:dyDescent="0.25">
      <c r="A12277" s="9" t="s">
        <v>17084</v>
      </c>
      <c r="B12277" s="23">
        <v>46273.474999999999</v>
      </c>
      <c r="C12277" s="23">
        <v>46273.496527777803</v>
      </c>
      <c r="D12277" s="23">
        <v>46273.770833333299</v>
      </c>
      <c r="E12277" s="9" t="s">
        <v>212</v>
      </c>
      <c r="F12277" s="9" t="s">
        <v>189</v>
      </c>
      <c r="G12277" s="9" t="s">
        <v>213</v>
      </c>
      <c r="H12277" s="9" t="s">
        <v>88</v>
      </c>
      <c r="I12277" s="9" t="s">
        <v>354</v>
      </c>
      <c r="J12277" s="9" t="s">
        <v>8169</v>
      </c>
      <c r="K12277" s="9" t="s">
        <v>239</v>
      </c>
      <c r="L12277" s="9" t="s">
        <v>216</v>
      </c>
      <c r="M12277" s="9" t="s">
        <v>1134</v>
      </c>
      <c r="N12277" s="9" t="s">
        <v>198</v>
      </c>
      <c r="O12277" s="9" t="s">
        <v>178</v>
      </c>
      <c r="P12277" s="9" t="s">
        <v>360</v>
      </c>
      <c r="Q12277" s="9" t="s">
        <v>219</v>
      </c>
      <c r="R12277" s="9">
        <v>0</v>
      </c>
      <c r="S12277" s="9">
        <v>31</v>
      </c>
      <c r="T12277" s="9" t="s">
        <v>136</v>
      </c>
      <c r="U12277" s="9" t="s">
        <v>661</v>
      </c>
      <c r="W12277" s="9">
        <v>5</v>
      </c>
      <c r="X12277" s="9">
        <f>INDEX(SLA_Policy!$D$2:$D$5,MATCH(F12277,SLA_Policy!$A$2:$A$5,0))</f>
        <v>120</v>
      </c>
      <c r="Y12277" s="9" t="str">
        <f>IF(E12277="Cancelled","Excluded",IF(D12277="",IF((SLA_Policy!$B$8-B12277)*24&gt;X12277,"Open - Breached","Open - On Track"),IF((D12277-B12277)*24&lt;=X12277,"Met","Breached")))</f>
        <v>Met</v>
      </c>
    </row>
    <row r="12278" spans="1:25" x14ac:dyDescent="0.25">
      <c r="A12278" s="9" t="s">
        <v>17085</v>
      </c>
      <c r="B12278" s="23">
        <v>46273.491666666698</v>
      </c>
      <c r="C12278" s="23">
        <v>46273.534027777801</v>
      </c>
      <c r="D12278" s="23">
        <v>46275.335416666698</v>
      </c>
      <c r="E12278" s="9" t="s">
        <v>212</v>
      </c>
      <c r="F12278" s="9" t="s">
        <v>188</v>
      </c>
      <c r="G12278" s="9" t="s">
        <v>236</v>
      </c>
      <c r="H12278" s="9" t="s">
        <v>164</v>
      </c>
      <c r="I12278" s="9" t="s">
        <v>421</v>
      </c>
      <c r="J12278" s="9" t="s">
        <v>2960</v>
      </c>
      <c r="K12278" s="9" t="s">
        <v>246</v>
      </c>
      <c r="L12278" s="9" t="s">
        <v>216</v>
      </c>
      <c r="M12278" s="9" t="s">
        <v>1512</v>
      </c>
      <c r="N12278" s="9" t="s">
        <v>196</v>
      </c>
      <c r="O12278" s="9" t="s">
        <v>180</v>
      </c>
      <c r="P12278" s="9" t="s">
        <v>368</v>
      </c>
      <c r="Q12278" s="9" t="s">
        <v>219</v>
      </c>
      <c r="R12278" s="9">
        <v>0</v>
      </c>
      <c r="S12278" s="9">
        <v>21</v>
      </c>
      <c r="T12278" s="9" t="s">
        <v>343</v>
      </c>
      <c r="U12278" s="9" t="s">
        <v>242</v>
      </c>
      <c r="W12278" s="9">
        <v>4</v>
      </c>
      <c r="X12278" s="9">
        <f>INDEX(SLA_Policy!$D$2:$D$5,MATCH(F12278,SLA_Policy!$A$2:$A$5,0))</f>
        <v>72</v>
      </c>
      <c r="Y12278" s="9" t="str">
        <f>IF(E12278="Cancelled","Excluded",IF(D12278="",IF((SLA_Policy!$B$8-B12278)*24&gt;X12278,"Open - Breached","Open - On Track"),IF((D12278-B12278)*24&lt;=X12278,"Met","Breached")))</f>
        <v>Met</v>
      </c>
    </row>
    <row r="12279" spans="1:25" x14ac:dyDescent="0.25">
      <c r="A12279" s="9" t="s">
        <v>17086</v>
      </c>
      <c r="B12279" s="23">
        <v>46273.501388888901</v>
      </c>
      <c r="C12279" s="23">
        <v>46273.502777777801</v>
      </c>
      <c r="D12279" s="23">
        <v>46274.3840277778</v>
      </c>
      <c r="E12279" s="9" t="s">
        <v>212</v>
      </c>
      <c r="F12279" s="9" t="s">
        <v>188</v>
      </c>
      <c r="G12279" s="9" t="s">
        <v>213</v>
      </c>
      <c r="H12279" s="9" t="s">
        <v>166</v>
      </c>
      <c r="I12279" s="9" t="s">
        <v>378</v>
      </c>
      <c r="J12279" s="9" t="s">
        <v>17087</v>
      </c>
      <c r="K12279" s="9" t="s">
        <v>246</v>
      </c>
      <c r="L12279" s="9" t="s">
        <v>395</v>
      </c>
      <c r="M12279" s="9" t="s">
        <v>792</v>
      </c>
      <c r="N12279" s="9" t="s">
        <v>198</v>
      </c>
      <c r="O12279" s="9" t="s">
        <v>180</v>
      </c>
      <c r="P12279" s="9" t="s">
        <v>278</v>
      </c>
      <c r="Q12279" s="9" t="s">
        <v>219</v>
      </c>
      <c r="R12279" s="9">
        <v>0</v>
      </c>
      <c r="S12279" s="9">
        <v>55</v>
      </c>
      <c r="T12279" s="9" t="s">
        <v>136</v>
      </c>
      <c r="U12279" s="9" t="s">
        <v>376</v>
      </c>
      <c r="W12279" s="9">
        <v>5</v>
      </c>
      <c r="X12279" s="9">
        <f>INDEX(SLA_Policy!$D$2:$D$5,MATCH(F12279,SLA_Policy!$A$2:$A$5,0))</f>
        <v>72</v>
      </c>
      <c r="Y12279" s="9" t="str">
        <f>IF(E12279="Cancelled","Excluded",IF(D12279="",IF((SLA_Policy!$B$8-B12279)*24&gt;X12279,"Open - Breached","Open - On Track"),IF((D12279-B12279)*24&lt;=X12279,"Met","Breached")))</f>
        <v>Met</v>
      </c>
    </row>
    <row r="12280" spans="1:25" x14ac:dyDescent="0.25">
      <c r="A12280" s="9" t="s">
        <v>17088</v>
      </c>
      <c r="B12280" s="23">
        <v>46273.509722222203</v>
      </c>
      <c r="C12280" s="23">
        <v>46273.625694444498</v>
      </c>
      <c r="D12280" s="23">
        <v>46274.545138888898</v>
      </c>
      <c r="E12280" s="9" t="s">
        <v>212</v>
      </c>
      <c r="F12280" s="9" t="s">
        <v>188</v>
      </c>
      <c r="G12280" s="9" t="s">
        <v>236</v>
      </c>
      <c r="H12280" s="9" t="s">
        <v>161</v>
      </c>
      <c r="I12280" s="9" t="s">
        <v>482</v>
      </c>
      <c r="J12280" s="9" t="s">
        <v>2276</v>
      </c>
      <c r="K12280" s="9" t="s">
        <v>215</v>
      </c>
      <c r="L12280" s="9" t="s">
        <v>216</v>
      </c>
      <c r="M12280" s="9" t="s">
        <v>2728</v>
      </c>
      <c r="N12280" s="9" t="s">
        <v>196</v>
      </c>
      <c r="O12280" s="9" t="s">
        <v>177</v>
      </c>
      <c r="P12280" s="9" t="s">
        <v>300</v>
      </c>
      <c r="Q12280" s="9" t="s">
        <v>219</v>
      </c>
      <c r="R12280" s="9">
        <v>0</v>
      </c>
      <c r="S12280" s="9">
        <v>25</v>
      </c>
      <c r="U12280" s="9" t="s">
        <v>242</v>
      </c>
      <c r="X12280" s="9">
        <f>INDEX(SLA_Policy!$D$2:$D$5,MATCH(F12280,SLA_Policy!$A$2:$A$5,0))</f>
        <v>72</v>
      </c>
      <c r="Y12280" s="9" t="str">
        <f>IF(E12280="Cancelled","Excluded",IF(D12280="",IF((SLA_Policy!$B$8-B12280)*24&gt;X12280,"Open - Breached","Open - On Track"),IF((D12280-B12280)*24&lt;=X12280,"Met","Breached")))</f>
        <v>Met</v>
      </c>
    </row>
    <row r="12281" spans="1:25" x14ac:dyDescent="0.25">
      <c r="A12281" s="9" t="s">
        <v>17089</v>
      </c>
      <c r="B12281" s="23">
        <v>46273.520138888904</v>
      </c>
      <c r="C12281" s="23">
        <v>46273.53125</v>
      </c>
      <c r="D12281" s="23">
        <v>46273.579166666699</v>
      </c>
      <c r="E12281" s="9" t="s">
        <v>212</v>
      </c>
      <c r="F12281" s="9" t="s">
        <v>189</v>
      </c>
      <c r="G12281" s="9" t="s">
        <v>213</v>
      </c>
      <c r="H12281" s="9" t="s">
        <v>161</v>
      </c>
      <c r="I12281" s="9" t="s">
        <v>389</v>
      </c>
      <c r="J12281" s="9" t="s">
        <v>949</v>
      </c>
      <c r="K12281" s="9" t="s">
        <v>225</v>
      </c>
      <c r="L12281" s="9" t="s">
        <v>371</v>
      </c>
      <c r="M12281" s="9" t="s">
        <v>4245</v>
      </c>
      <c r="N12281" s="9" t="s">
        <v>198</v>
      </c>
      <c r="O12281" s="9" t="s">
        <v>116</v>
      </c>
      <c r="P12281" s="9" t="s">
        <v>590</v>
      </c>
      <c r="Q12281" s="9" t="s">
        <v>219</v>
      </c>
      <c r="R12281" s="9">
        <v>0</v>
      </c>
      <c r="S12281" s="9">
        <v>10</v>
      </c>
      <c r="U12281" s="9" t="s">
        <v>221</v>
      </c>
      <c r="W12281" s="9">
        <v>4</v>
      </c>
      <c r="X12281" s="9">
        <f>INDEX(SLA_Policy!$D$2:$D$5,MATCH(F12281,SLA_Policy!$A$2:$A$5,0))</f>
        <v>120</v>
      </c>
      <c r="Y12281" s="9" t="str">
        <f>IF(E12281="Cancelled","Excluded",IF(D12281="",IF((SLA_Policy!$B$8-B12281)*24&gt;X12281,"Open - Breached","Open - On Track"),IF((D12281-B12281)*24&lt;=X12281,"Met","Breached")))</f>
        <v>Met</v>
      </c>
    </row>
    <row r="12282" spans="1:25" x14ac:dyDescent="0.25">
      <c r="A12282" s="9" t="s">
        <v>17090</v>
      </c>
      <c r="B12282" s="23">
        <v>46273.538888888899</v>
      </c>
      <c r="C12282" s="23">
        <v>46273.583333333299</v>
      </c>
      <c r="D12282" s="23">
        <v>46273.651388888902</v>
      </c>
      <c r="E12282" s="9" t="s">
        <v>212</v>
      </c>
      <c r="F12282" s="9" t="s">
        <v>188</v>
      </c>
      <c r="G12282" s="9" t="s">
        <v>213</v>
      </c>
      <c r="H12282" s="9" t="s">
        <v>165</v>
      </c>
      <c r="I12282" s="9" t="s">
        <v>2034</v>
      </c>
      <c r="J12282" s="9" t="s">
        <v>4710</v>
      </c>
      <c r="K12282" s="9" t="s">
        <v>246</v>
      </c>
      <c r="L12282" s="9" t="s">
        <v>226</v>
      </c>
      <c r="M12282" s="9" t="s">
        <v>1962</v>
      </c>
      <c r="N12282" s="9" t="s">
        <v>196</v>
      </c>
      <c r="O12282" s="9" t="s">
        <v>176</v>
      </c>
      <c r="P12282" s="9" t="s">
        <v>419</v>
      </c>
      <c r="Q12282" s="9" t="s">
        <v>219</v>
      </c>
      <c r="R12282" s="9">
        <v>0</v>
      </c>
      <c r="S12282" s="9">
        <v>52</v>
      </c>
      <c r="U12282" s="9" t="s">
        <v>266</v>
      </c>
      <c r="X12282" s="9">
        <f>INDEX(SLA_Policy!$D$2:$D$5,MATCH(F12282,SLA_Policy!$A$2:$A$5,0))</f>
        <v>72</v>
      </c>
      <c r="Y12282" s="9" t="str">
        <f>IF(E12282="Cancelled","Excluded",IF(D12282="",IF((SLA_Policy!$B$8-B12282)*24&gt;X12282,"Open - Breached","Open - On Track"),IF((D12282-B12282)*24&lt;=X12282,"Met","Breached")))</f>
        <v>Met</v>
      </c>
    </row>
    <row r="12283" spans="1:25" x14ac:dyDescent="0.25">
      <c r="A12283" s="9" t="s">
        <v>17091</v>
      </c>
      <c r="B12283" s="23">
        <v>46273.5402777778</v>
      </c>
      <c r="C12283" s="23">
        <v>46273.5493055556</v>
      </c>
      <c r="D12283" s="23">
        <v>46273.623611111099</v>
      </c>
      <c r="E12283" s="9" t="s">
        <v>212</v>
      </c>
      <c r="F12283" s="9" t="s">
        <v>187</v>
      </c>
      <c r="G12283" s="9" t="s">
        <v>213</v>
      </c>
      <c r="H12283" s="9" t="s">
        <v>162</v>
      </c>
      <c r="I12283" s="9" t="s">
        <v>345</v>
      </c>
      <c r="J12283" s="9" t="s">
        <v>1556</v>
      </c>
      <c r="K12283" s="9" t="s">
        <v>303</v>
      </c>
      <c r="L12283" s="9" t="s">
        <v>216</v>
      </c>
      <c r="M12283" s="9" t="s">
        <v>5033</v>
      </c>
      <c r="N12283" s="9" t="s">
        <v>196</v>
      </c>
      <c r="O12283" s="9" t="s">
        <v>179</v>
      </c>
      <c r="P12283" s="9" t="s">
        <v>264</v>
      </c>
      <c r="Q12283" s="9" t="s">
        <v>273</v>
      </c>
      <c r="R12283" s="9">
        <v>0</v>
      </c>
      <c r="S12283" s="9">
        <v>28</v>
      </c>
      <c r="U12283" s="9" t="s">
        <v>290</v>
      </c>
      <c r="X12283" s="9">
        <f>INDEX(SLA_Policy!$D$2:$D$5,MATCH(F12283,SLA_Policy!$A$2:$A$5,0))</f>
        <v>8</v>
      </c>
      <c r="Y12283" s="9" t="str">
        <f>IF(E12283="Cancelled","Excluded",IF(D12283="",IF((SLA_Policy!$B$8-B12283)*24&gt;X12283,"Open - Breached","Open - On Track"),IF((D12283-B12283)*24&lt;=X12283,"Met","Breached")))</f>
        <v>Met</v>
      </c>
    </row>
    <row r="12284" spans="1:25" x14ac:dyDescent="0.25">
      <c r="A12284" s="9" t="s">
        <v>17092</v>
      </c>
      <c r="B12284" s="23">
        <v>46273.546527777798</v>
      </c>
      <c r="C12284" s="23">
        <v>46273.548611111102</v>
      </c>
      <c r="D12284" s="23">
        <v>46273.636111111096</v>
      </c>
      <c r="E12284" s="9" t="s">
        <v>212</v>
      </c>
      <c r="F12284" s="9" t="s">
        <v>187</v>
      </c>
      <c r="G12284" s="9" t="s">
        <v>213</v>
      </c>
      <c r="H12284" s="9" t="s">
        <v>88</v>
      </c>
      <c r="I12284" s="9" t="s">
        <v>92</v>
      </c>
      <c r="J12284" s="9" t="s">
        <v>5319</v>
      </c>
      <c r="K12284" s="9" t="s">
        <v>246</v>
      </c>
      <c r="L12284" s="9" t="s">
        <v>311</v>
      </c>
      <c r="M12284" s="9" t="s">
        <v>3010</v>
      </c>
      <c r="N12284" s="9" t="s">
        <v>199</v>
      </c>
      <c r="O12284" s="9" t="s">
        <v>178</v>
      </c>
      <c r="P12284" s="9" t="s">
        <v>272</v>
      </c>
      <c r="Q12284" s="9" t="s">
        <v>273</v>
      </c>
      <c r="R12284" s="9">
        <v>0</v>
      </c>
      <c r="S12284" s="9">
        <v>13</v>
      </c>
      <c r="T12284" s="9" t="s">
        <v>136</v>
      </c>
      <c r="U12284" s="9" t="s">
        <v>266</v>
      </c>
      <c r="X12284" s="9">
        <f>INDEX(SLA_Policy!$D$2:$D$5,MATCH(F12284,SLA_Policy!$A$2:$A$5,0))</f>
        <v>8</v>
      </c>
      <c r="Y12284" s="9" t="str">
        <f>IF(E12284="Cancelled","Excluded",IF(D12284="",IF((SLA_Policy!$B$8-B12284)*24&gt;X12284,"Open - Breached","Open - On Track"),IF((D12284-B12284)*24&lt;=X12284,"Met","Breached")))</f>
        <v>Met</v>
      </c>
    </row>
    <row r="12285" spans="1:25" x14ac:dyDescent="0.25">
      <c r="A12285" s="9" t="s">
        <v>17093</v>
      </c>
      <c r="B12285" s="23">
        <v>46273.556944444397</v>
      </c>
      <c r="C12285" s="23">
        <v>46273.567361111098</v>
      </c>
      <c r="D12285" s="23">
        <v>46275.465277777803</v>
      </c>
      <c r="E12285" s="9" t="s">
        <v>212</v>
      </c>
      <c r="F12285" s="9" t="s">
        <v>188</v>
      </c>
      <c r="G12285" s="9" t="s">
        <v>213</v>
      </c>
      <c r="H12285" s="9" t="s">
        <v>167</v>
      </c>
      <c r="I12285" s="9" t="s">
        <v>349</v>
      </c>
      <c r="J12285" s="9" t="s">
        <v>17094</v>
      </c>
      <c r="K12285" s="9" t="s">
        <v>262</v>
      </c>
      <c r="L12285" s="9" t="s">
        <v>216</v>
      </c>
      <c r="M12285" s="9" t="s">
        <v>10113</v>
      </c>
      <c r="N12285" s="9" t="s">
        <v>196</v>
      </c>
      <c r="O12285" s="9" t="s">
        <v>180</v>
      </c>
      <c r="P12285" s="9" t="s">
        <v>381</v>
      </c>
      <c r="Q12285" s="9" t="s">
        <v>219</v>
      </c>
      <c r="R12285" s="9">
        <v>0</v>
      </c>
      <c r="S12285" s="9">
        <v>18</v>
      </c>
      <c r="U12285" s="9" t="s">
        <v>266</v>
      </c>
      <c r="X12285" s="9">
        <f>INDEX(SLA_Policy!$D$2:$D$5,MATCH(F12285,SLA_Policy!$A$2:$A$5,0))</f>
        <v>72</v>
      </c>
      <c r="Y12285" s="9" t="str">
        <f>IF(E12285="Cancelled","Excluded",IF(D12285="",IF((SLA_Policy!$B$8-B12285)*24&gt;X12285,"Open - Breached","Open - On Track"),IF((D12285-B12285)*24&lt;=X12285,"Met","Breached")))</f>
        <v>Met</v>
      </c>
    </row>
    <row r="12286" spans="1:25" x14ac:dyDescent="0.25">
      <c r="A12286" s="9" t="s">
        <v>17095</v>
      </c>
      <c r="B12286" s="23">
        <v>46273.5756944444</v>
      </c>
      <c r="C12286" s="23">
        <v>46273.577777777798</v>
      </c>
      <c r="D12286" s="23">
        <v>46275.4152777778</v>
      </c>
      <c r="E12286" s="9" t="s">
        <v>212</v>
      </c>
      <c r="F12286" s="9" t="s">
        <v>189</v>
      </c>
      <c r="G12286" s="9" t="s">
        <v>213</v>
      </c>
      <c r="H12286" s="9" t="s">
        <v>163</v>
      </c>
      <c r="I12286" s="9" t="s">
        <v>250</v>
      </c>
      <c r="J12286" s="9" t="s">
        <v>451</v>
      </c>
      <c r="K12286" s="9" t="s">
        <v>239</v>
      </c>
      <c r="L12286" s="9" t="s">
        <v>216</v>
      </c>
      <c r="M12286" s="9" t="s">
        <v>743</v>
      </c>
      <c r="N12286" s="9" t="s">
        <v>200</v>
      </c>
      <c r="O12286" s="9" t="s">
        <v>176</v>
      </c>
      <c r="P12286" s="9" t="s">
        <v>1159</v>
      </c>
      <c r="Q12286" s="9" t="s">
        <v>219</v>
      </c>
      <c r="R12286" s="9">
        <v>0</v>
      </c>
      <c r="S12286" s="9">
        <v>26</v>
      </c>
      <c r="T12286" s="9" t="s">
        <v>136</v>
      </c>
      <c r="U12286" s="9" t="s">
        <v>290</v>
      </c>
      <c r="W12286" s="9">
        <v>3</v>
      </c>
      <c r="X12286" s="9">
        <f>INDEX(SLA_Policy!$D$2:$D$5,MATCH(F12286,SLA_Policy!$A$2:$A$5,0))</f>
        <v>120</v>
      </c>
      <c r="Y12286" s="9" t="str">
        <f>IF(E12286="Cancelled","Excluded",IF(D12286="",IF((SLA_Policy!$B$8-B12286)*24&gt;X12286,"Open - Breached","Open - On Track"),IF((D12286-B12286)*24&lt;=X12286,"Met","Breached")))</f>
        <v>Met</v>
      </c>
    </row>
    <row r="12287" spans="1:25" x14ac:dyDescent="0.25">
      <c r="A12287" s="9" t="s">
        <v>17096</v>
      </c>
      <c r="B12287" s="23">
        <v>46273.59375</v>
      </c>
      <c r="C12287" s="23">
        <v>46274.3305555556</v>
      </c>
      <c r="D12287" s="23">
        <v>46275.7368055556</v>
      </c>
      <c r="E12287" s="9" t="s">
        <v>212</v>
      </c>
      <c r="F12287" s="9" t="s">
        <v>189</v>
      </c>
      <c r="G12287" s="9" t="s">
        <v>213</v>
      </c>
      <c r="H12287" s="9" t="s">
        <v>163</v>
      </c>
      <c r="I12287" s="9" t="s">
        <v>405</v>
      </c>
      <c r="J12287" s="9" t="s">
        <v>17097</v>
      </c>
      <c r="K12287" s="9" t="s">
        <v>262</v>
      </c>
      <c r="L12287" s="9" t="s">
        <v>104</v>
      </c>
      <c r="M12287" s="9" t="s">
        <v>2233</v>
      </c>
      <c r="N12287" s="9" t="s">
        <v>196</v>
      </c>
      <c r="O12287" s="9" t="s">
        <v>176</v>
      </c>
      <c r="P12287" s="9" t="s">
        <v>503</v>
      </c>
      <c r="Q12287" s="9" t="s">
        <v>219</v>
      </c>
      <c r="R12287" s="9">
        <v>0</v>
      </c>
      <c r="S12287" s="9">
        <v>17</v>
      </c>
      <c r="U12287" s="9" t="s">
        <v>230</v>
      </c>
      <c r="X12287" s="9">
        <f>INDEX(SLA_Policy!$D$2:$D$5,MATCH(F12287,SLA_Policy!$A$2:$A$5,0))</f>
        <v>120</v>
      </c>
      <c r="Y12287" s="9" t="str">
        <f>IF(E12287="Cancelled","Excluded",IF(D12287="",IF((SLA_Policy!$B$8-B12287)*24&gt;X12287,"Open - Breached","Open - On Track"),IF((D12287-B12287)*24&lt;=X12287,"Met","Breached")))</f>
        <v>Met</v>
      </c>
    </row>
    <row r="12288" spans="1:25" x14ac:dyDescent="0.25">
      <c r="A12288" s="9" t="s">
        <v>17098</v>
      </c>
      <c r="B12288" s="23">
        <v>46273.594444444498</v>
      </c>
      <c r="C12288" s="23">
        <v>46273.608333333301</v>
      </c>
      <c r="D12288" s="23">
        <v>46274.390972222202</v>
      </c>
      <c r="E12288" s="9" t="s">
        <v>212</v>
      </c>
      <c r="F12288" s="9" t="s">
        <v>189</v>
      </c>
      <c r="G12288" s="9" t="s">
        <v>213</v>
      </c>
      <c r="H12288" s="9" t="s">
        <v>161</v>
      </c>
      <c r="I12288" s="9" t="s">
        <v>389</v>
      </c>
      <c r="J12288" s="9" t="s">
        <v>5529</v>
      </c>
      <c r="K12288" s="9" t="s">
        <v>225</v>
      </c>
      <c r="L12288" s="9" t="s">
        <v>311</v>
      </c>
      <c r="M12288" s="9" t="s">
        <v>1117</v>
      </c>
      <c r="N12288" s="9" t="s">
        <v>198</v>
      </c>
      <c r="O12288" s="9" t="s">
        <v>116</v>
      </c>
      <c r="P12288" s="9" t="s">
        <v>574</v>
      </c>
      <c r="Q12288" s="9" t="s">
        <v>219</v>
      </c>
      <c r="R12288" s="9">
        <v>0</v>
      </c>
      <c r="S12288" s="9">
        <v>3</v>
      </c>
      <c r="U12288" s="9" t="s">
        <v>221</v>
      </c>
      <c r="X12288" s="9">
        <f>INDEX(SLA_Policy!$D$2:$D$5,MATCH(F12288,SLA_Policy!$A$2:$A$5,0))</f>
        <v>120</v>
      </c>
      <c r="Y12288" s="9" t="str">
        <f>IF(E12288="Cancelled","Excluded",IF(D12288="",IF((SLA_Policy!$B$8-B12288)*24&gt;X12288,"Open - Breached","Open - On Track"),IF((D12288-B12288)*24&lt;=X12288,"Met","Breached")))</f>
        <v>Met</v>
      </c>
    </row>
    <row r="12289" spans="1:25" x14ac:dyDescent="0.25">
      <c r="A12289" s="9" t="s">
        <v>17099</v>
      </c>
      <c r="B12289" s="23">
        <v>46273.596527777801</v>
      </c>
      <c r="C12289" s="23">
        <v>46273.6069444444</v>
      </c>
      <c r="D12289" s="23">
        <v>46274.404166666704</v>
      </c>
      <c r="E12289" s="9" t="s">
        <v>212</v>
      </c>
      <c r="F12289" s="9" t="s">
        <v>188</v>
      </c>
      <c r="G12289" s="9" t="s">
        <v>236</v>
      </c>
      <c r="H12289" s="9" t="s">
        <v>164</v>
      </c>
      <c r="I12289" s="9" t="s">
        <v>421</v>
      </c>
      <c r="J12289" s="9" t="s">
        <v>1061</v>
      </c>
      <c r="K12289" s="9" t="s">
        <v>303</v>
      </c>
      <c r="L12289" s="9" t="s">
        <v>104</v>
      </c>
      <c r="M12289" s="9" t="s">
        <v>803</v>
      </c>
      <c r="N12289" s="9" t="s">
        <v>196</v>
      </c>
      <c r="O12289" s="9" t="s">
        <v>116</v>
      </c>
      <c r="P12289" s="9" t="s">
        <v>218</v>
      </c>
      <c r="Q12289" s="9" t="s">
        <v>219</v>
      </c>
      <c r="R12289" s="9">
        <v>0</v>
      </c>
      <c r="S12289" s="9">
        <v>18</v>
      </c>
      <c r="T12289" s="9" t="s">
        <v>343</v>
      </c>
      <c r="U12289" s="9" t="s">
        <v>242</v>
      </c>
      <c r="X12289" s="9">
        <f>INDEX(SLA_Policy!$D$2:$D$5,MATCH(F12289,SLA_Policy!$A$2:$A$5,0))</f>
        <v>72</v>
      </c>
      <c r="Y12289" s="9" t="str">
        <f>IF(E12289="Cancelled","Excluded",IF(D12289="",IF((SLA_Policy!$B$8-B12289)*24&gt;X12289,"Open - Breached","Open - On Track"),IF((D12289-B12289)*24&lt;=X12289,"Met","Breached")))</f>
        <v>Met</v>
      </c>
    </row>
    <row r="12290" spans="1:25" x14ac:dyDescent="0.25">
      <c r="A12290" s="9" t="s">
        <v>17100</v>
      </c>
      <c r="B12290" s="23">
        <v>46273.6118055556</v>
      </c>
      <c r="C12290" s="23">
        <v>46273.756944444503</v>
      </c>
      <c r="D12290" s="23">
        <v>46274.363194444399</v>
      </c>
      <c r="E12290" s="9" t="s">
        <v>212</v>
      </c>
      <c r="F12290" s="9" t="s">
        <v>189</v>
      </c>
      <c r="G12290" s="9" t="s">
        <v>236</v>
      </c>
      <c r="H12290" s="9" t="s">
        <v>161</v>
      </c>
      <c r="I12290" s="9" t="s">
        <v>505</v>
      </c>
      <c r="J12290" s="9" t="s">
        <v>1591</v>
      </c>
      <c r="K12290" s="9" t="s">
        <v>303</v>
      </c>
      <c r="L12290" s="9" t="s">
        <v>293</v>
      </c>
      <c r="M12290" s="9" t="s">
        <v>2470</v>
      </c>
      <c r="N12290" s="9" t="s">
        <v>196</v>
      </c>
      <c r="O12290" s="9" t="s">
        <v>177</v>
      </c>
      <c r="P12290" s="9" t="s">
        <v>241</v>
      </c>
      <c r="Q12290" s="9" t="s">
        <v>219</v>
      </c>
      <c r="R12290" s="9">
        <v>0</v>
      </c>
      <c r="S12290" s="9">
        <v>37</v>
      </c>
      <c r="U12290" s="9" t="s">
        <v>242</v>
      </c>
      <c r="X12290" s="9">
        <f>INDEX(SLA_Policy!$D$2:$D$5,MATCH(F12290,SLA_Policy!$A$2:$A$5,0))</f>
        <v>120</v>
      </c>
      <c r="Y12290" s="9" t="str">
        <f>IF(E12290="Cancelled","Excluded",IF(D12290="",IF((SLA_Policy!$B$8-B12290)*24&gt;X12290,"Open - Breached","Open - On Track"),IF((D12290-B12290)*24&lt;=X12290,"Met","Breached")))</f>
        <v>Met</v>
      </c>
    </row>
    <row r="12291" spans="1:25" x14ac:dyDescent="0.25">
      <c r="A12291" s="9" t="s">
        <v>17101</v>
      </c>
      <c r="B12291" s="23">
        <v>46273.620138888902</v>
      </c>
      <c r="C12291" s="23">
        <v>46273.626388888901</v>
      </c>
      <c r="D12291" s="23">
        <v>46273.660416666702</v>
      </c>
      <c r="E12291" s="9" t="s">
        <v>212</v>
      </c>
      <c r="F12291" s="9" t="s">
        <v>189</v>
      </c>
      <c r="G12291" s="9" t="s">
        <v>213</v>
      </c>
      <c r="H12291" s="9" t="s">
        <v>161</v>
      </c>
      <c r="I12291" s="9" t="s">
        <v>389</v>
      </c>
      <c r="J12291" s="9" t="s">
        <v>435</v>
      </c>
      <c r="K12291" s="9" t="s">
        <v>262</v>
      </c>
      <c r="L12291" s="9" t="s">
        <v>311</v>
      </c>
      <c r="M12291" s="9" t="s">
        <v>2418</v>
      </c>
      <c r="N12291" s="9" t="s">
        <v>198</v>
      </c>
      <c r="O12291" s="9" t="s">
        <v>116</v>
      </c>
      <c r="P12291" s="9" t="s">
        <v>258</v>
      </c>
      <c r="Q12291" s="9" t="s">
        <v>219</v>
      </c>
      <c r="R12291" s="9">
        <v>0</v>
      </c>
      <c r="S12291" s="9">
        <v>5</v>
      </c>
      <c r="U12291" s="9" t="s">
        <v>290</v>
      </c>
      <c r="X12291" s="9">
        <f>INDEX(SLA_Policy!$D$2:$D$5,MATCH(F12291,SLA_Policy!$A$2:$A$5,0))</f>
        <v>120</v>
      </c>
      <c r="Y12291" s="9" t="str">
        <f>IF(E12291="Cancelled","Excluded",IF(D12291="",IF((SLA_Policy!$B$8-B12291)*24&gt;X12291,"Open - Breached","Open - On Track"),IF((D12291-B12291)*24&lt;=X12291,"Met","Breached")))</f>
        <v>Met</v>
      </c>
    </row>
    <row r="12292" spans="1:25" x14ac:dyDescent="0.25">
      <c r="A12292" s="9" t="s">
        <v>17102</v>
      </c>
      <c r="B12292" s="23">
        <v>46273.622916666704</v>
      </c>
      <c r="C12292" s="23">
        <v>46273.625694444498</v>
      </c>
      <c r="D12292" s="23">
        <v>46273.7</v>
      </c>
      <c r="E12292" s="9" t="s">
        <v>212</v>
      </c>
      <c r="F12292" s="9" t="s">
        <v>187</v>
      </c>
      <c r="G12292" s="9" t="s">
        <v>213</v>
      </c>
      <c r="H12292" s="9" t="s">
        <v>88</v>
      </c>
      <c r="I12292" s="9" t="s">
        <v>486</v>
      </c>
      <c r="J12292" s="9" t="s">
        <v>3415</v>
      </c>
      <c r="K12292" s="9" t="s">
        <v>246</v>
      </c>
      <c r="L12292" s="9" t="s">
        <v>311</v>
      </c>
      <c r="M12292" s="9" t="s">
        <v>1183</v>
      </c>
      <c r="N12292" s="9" t="s">
        <v>197</v>
      </c>
      <c r="O12292" s="9" t="s">
        <v>178</v>
      </c>
      <c r="P12292" s="9" t="s">
        <v>414</v>
      </c>
      <c r="Q12292" s="9" t="s">
        <v>273</v>
      </c>
      <c r="R12292" s="9">
        <v>0</v>
      </c>
      <c r="S12292" s="9">
        <v>75</v>
      </c>
      <c r="U12292" s="9" t="s">
        <v>266</v>
      </c>
      <c r="W12292" s="9">
        <v>5</v>
      </c>
      <c r="X12292" s="9">
        <f>INDEX(SLA_Policy!$D$2:$D$5,MATCH(F12292,SLA_Policy!$A$2:$A$5,0))</f>
        <v>8</v>
      </c>
      <c r="Y12292" s="9" t="str">
        <f>IF(E12292="Cancelled","Excluded",IF(D12292="",IF((SLA_Policy!$B$8-B12292)*24&gt;X12292,"Open - Breached","Open - On Track"),IF((D12292-B12292)*24&lt;=X12292,"Met","Breached")))</f>
        <v>Met</v>
      </c>
    </row>
    <row r="12293" spans="1:25" x14ac:dyDescent="0.25">
      <c r="A12293" s="9" t="s">
        <v>17103</v>
      </c>
      <c r="B12293" s="23">
        <v>46273.630555555603</v>
      </c>
      <c r="C12293" s="23">
        <v>46273.711111111101</v>
      </c>
      <c r="D12293" s="23">
        <v>46275.35</v>
      </c>
      <c r="E12293" s="9" t="s">
        <v>212</v>
      </c>
      <c r="F12293" s="9" t="s">
        <v>189</v>
      </c>
      <c r="G12293" s="9" t="s">
        <v>236</v>
      </c>
      <c r="H12293" s="9" t="s">
        <v>167</v>
      </c>
      <c r="I12293" s="9" t="s">
        <v>255</v>
      </c>
      <c r="J12293" s="9" t="s">
        <v>1577</v>
      </c>
      <c r="K12293" s="9" t="s">
        <v>246</v>
      </c>
      <c r="L12293" s="9" t="s">
        <v>311</v>
      </c>
      <c r="M12293" s="9" t="s">
        <v>1152</v>
      </c>
      <c r="N12293" s="9" t="s">
        <v>197</v>
      </c>
      <c r="O12293" s="9" t="s">
        <v>116</v>
      </c>
      <c r="P12293" s="9" t="s">
        <v>258</v>
      </c>
      <c r="Q12293" s="9" t="s">
        <v>219</v>
      </c>
      <c r="R12293" s="9">
        <v>1</v>
      </c>
      <c r="S12293" s="9">
        <v>20</v>
      </c>
      <c r="U12293" s="9" t="s">
        <v>242</v>
      </c>
      <c r="X12293" s="9">
        <f>INDEX(SLA_Policy!$D$2:$D$5,MATCH(F12293,SLA_Policy!$A$2:$A$5,0))</f>
        <v>120</v>
      </c>
      <c r="Y12293" s="9" t="str">
        <f>IF(E12293="Cancelled","Excluded",IF(D12293="",IF((SLA_Policy!$B$8-B12293)*24&gt;X12293,"Open - Breached","Open - On Track"),IF((D12293-B12293)*24&lt;=X12293,"Met","Breached")))</f>
        <v>Met</v>
      </c>
    </row>
    <row r="12294" spans="1:25" x14ac:dyDescent="0.25">
      <c r="A12294" s="9" t="s">
        <v>17104</v>
      </c>
      <c r="B12294" s="23">
        <v>46273.645138888904</v>
      </c>
      <c r="C12294" s="23">
        <v>46274.363888888904</v>
      </c>
      <c r="D12294" s="23">
        <v>46274.381944444503</v>
      </c>
      <c r="E12294" s="9" t="s">
        <v>212</v>
      </c>
      <c r="F12294" s="9" t="s">
        <v>189</v>
      </c>
      <c r="G12294" s="9" t="s">
        <v>236</v>
      </c>
      <c r="H12294" s="9" t="s">
        <v>167</v>
      </c>
      <c r="I12294" s="9" t="s">
        <v>255</v>
      </c>
      <c r="J12294" s="9" t="s">
        <v>2876</v>
      </c>
      <c r="K12294" s="9" t="s">
        <v>246</v>
      </c>
      <c r="L12294" s="9" t="s">
        <v>104</v>
      </c>
      <c r="M12294" s="9" t="s">
        <v>4693</v>
      </c>
      <c r="N12294" s="9" t="s">
        <v>196</v>
      </c>
      <c r="O12294" s="9" t="s">
        <v>116</v>
      </c>
      <c r="P12294" s="9" t="s">
        <v>551</v>
      </c>
      <c r="Q12294" s="9" t="s">
        <v>219</v>
      </c>
      <c r="R12294" s="9">
        <v>0</v>
      </c>
      <c r="S12294" s="9">
        <v>43</v>
      </c>
      <c r="U12294" s="9" t="s">
        <v>242</v>
      </c>
      <c r="X12294" s="9">
        <f>INDEX(SLA_Policy!$D$2:$D$5,MATCH(F12294,SLA_Policy!$A$2:$A$5,0))</f>
        <v>120</v>
      </c>
      <c r="Y12294" s="9" t="str">
        <f>IF(E12294="Cancelled","Excluded",IF(D12294="",IF((SLA_Policy!$B$8-B12294)*24&gt;X12294,"Open - Breached","Open - On Track"),IF((D12294-B12294)*24&lt;=X12294,"Met","Breached")))</f>
        <v>Met</v>
      </c>
    </row>
    <row r="12295" spans="1:25" x14ac:dyDescent="0.25">
      <c r="A12295" s="9" t="s">
        <v>17105</v>
      </c>
      <c r="B12295" s="23">
        <v>46273.675694444399</v>
      </c>
      <c r="C12295" s="23">
        <v>46273.697222222203</v>
      </c>
      <c r="D12295" s="23">
        <v>46274.406944444498</v>
      </c>
      <c r="E12295" s="9" t="s">
        <v>212</v>
      </c>
      <c r="F12295" s="9" t="s">
        <v>187</v>
      </c>
      <c r="G12295" s="9" t="s">
        <v>213</v>
      </c>
      <c r="H12295" s="9" t="s">
        <v>162</v>
      </c>
      <c r="I12295" s="9" t="s">
        <v>345</v>
      </c>
      <c r="J12295" s="9" t="s">
        <v>2076</v>
      </c>
      <c r="K12295" s="9" t="s">
        <v>246</v>
      </c>
      <c r="L12295" s="9" t="s">
        <v>216</v>
      </c>
      <c r="M12295" s="9" t="s">
        <v>2136</v>
      </c>
      <c r="N12295" s="9" t="s">
        <v>196</v>
      </c>
      <c r="O12295" s="9" t="s">
        <v>179</v>
      </c>
      <c r="P12295" s="9" t="s">
        <v>264</v>
      </c>
      <c r="Q12295" s="9" t="s">
        <v>273</v>
      </c>
      <c r="R12295" s="9">
        <v>0</v>
      </c>
      <c r="S12295" s="9">
        <v>45</v>
      </c>
      <c r="U12295" s="9" t="s">
        <v>266</v>
      </c>
      <c r="W12295" s="9">
        <v>2</v>
      </c>
      <c r="X12295" s="9">
        <f>INDEX(SLA_Policy!$D$2:$D$5,MATCH(F12295,SLA_Policy!$A$2:$A$5,0))</f>
        <v>8</v>
      </c>
      <c r="Y12295" s="9" t="str">
        <f>IF(E12295="Cancelled","Excluded",IF(D12295="",IF((SLA_Policy!$B$8-B12295)*24&gt;X12295,"Open - Breached","Open - On Track"),IF((D12295-B12295)*24&lt;=X12295,"Met","Breached")))</f>
        <v>Breached</v>
      </c>
    </row>
    <row r="12296" spans="1:25" x14ac:dyDescent="0.25">
      <c r="A12296" s="9" t="s">
        <v>17106</v>
      </c>
      <c r="B12296" s="23">
        <v>46273.711111111101</v>
      </c>
      <c r="C12296" s="23">
        <v>46273.738888888904</v>
      </c>
      <c r="D12296" s="23">
        <v>46274.481249999997</v>
      </c>
      <c r="E12296" s="9" t="s">
        <v>212</v>
      </c>
      <c r="F12296" s="9" t="s">
        <v>188</v>
      </c>
      <c r="G12296" s="9" t="s">
        <v>213</v>
      </c>
      <c r="H12296" s="9" t="s">
        <v>162</v>
      </c>
      <c r="I12296" s="9" t="s">
        <v>393</v>
      </c>
      <c r="J12296" s="9" t="s">
        <v>5843</v>
      </c>
      <c r="K12296" s="9" t="s">
        <v>215</v>
      </c>
      <c r="L12296" s="9" t="s">
        <v>216</v>
      </c>
      <c r="M12296" s="9" t="s">
        <v>2397</v>
      </c>
      <c r="N12296" s="9" t="s">
        <v>197</v>
      </c>
      <c r="O12296" s="9" t="s">
        <v>176</v>
      </c>
      <c r="P12296" s="9" t="s">
        <v>503</v>
      </c>
      <c r="Q12296" s="9" t="s">
        <v>219</v>
      </c>
      <c r="R12296" s="9">
        <v>0</v>
      </c>
      <c r="S12296" s="9">
        <v>7</v>
      </c>
      <c r="U12296" s="9" t="s">
        <v>376</v>
      </c>
      <c r="X12296" s="9">
        <f>INDEX(SLA_Policy!$D$2:$D$5,MATCH(F12296,SLA_Policy!$A$2:$A$5,0))</f>
        <v>72</v>
      </c>
      <c r="Y12296" s="9" t="str">
        <f>IF(E12296="Cancelled","Excluded",IF(D12296="",IF((SLA_Policy!$B$8-B12296)*24&gt;X12296,"Open - Breached","Open - On Track"),IF((D12296-B12296)*24&lt;=X12296,"Met","Breached")))</f>
        <v>Met</v>
      </c>
    </row>
    <row r="12297" spans="1:25" x14ac:dyDescent="0.25">
      <c r="A12297" s="9" t="s">
        <v>17107</v>
      </c>
      <c r="B12297" s="23">
        <v>46273.713194444397</v>
      </c>
      <c r="C12297" s="23">
        <v>46273.738194444399</v>
      </c>
      <c r="D12297" s="23">
        <v>46273.739583333299</v>
      </c>
      <c r="E12297" s="9" t="s">
        <v>212</v>
      </c>
      <c r="F12297" s="9" t="s">
        <v>189</v>
      </c>
      <c r="G12297" s="9" t="s">
        <v>213</v>
      </c>
      <c r="H12297" s="9" t="s">
        <v>161</v>
      </c>
      <c r="I12297" s="9" t="s">
        <v>389</v>
      </c>
      <c r="J12297" s="9" t="s">
        <v>8785</v>
      </c>
      <c r="K12297" s="9" t="s">
        <v>303</v>
      </c>
      <c r="L12297" s="9" t="s">
        <v>371</v>
      </c>
      <c r="M12297" s="9" t="s">
        <v>1721</v>
      </c>
      <c r="N12297" s="9" t="s">
        <v>196</v>
      </c>
      <c r="O12297" s="9" t="s">
        <v>116</v>
      </c>
      <c r="P12297" s="9" t="s">
        <v>590</v>
      </c>
      <c r="Q12297" s="9" t="s">
        <v>219</v>
      </c>
      <c r="R12297" s="9">
        <v>0</v>
      </c>
      <c r="S12297" s="9">
        <v>5</v>
      </c>
      <c r="U12297" s="9" t="s">
        <v>290</v>
      </c>
      <c r="X12297" s="9">
        <f>INDEX(SLA_Policy!$D$2:$D$5,MATCH(F12297,SLA_Policy!$A$2:$A$5,0))</f>
        <v>120</v>
      </c>
      <c r="Y12297" s="9" t="str">
        <f>IF(E12297="Cancelled","Excluded",IF(D12297="",IF((SLA_Policy!$B$8-B12297)*24&gt;X12297,"Open - Breached","Open - On Track"),IF((D12297-B12297)*24&lt;=X12297,"Met","Breached")))</f>
        <v>Met</v>
      </c>
    </row>
    <row r="12298" spans="1:25" x14ac:dyDescent="0.25">
      <c r="A12298" s="9" t="s">
        <v>17108</v>
      </c>
      <c r="B12298" s="23">
        <v>46273.760416666701</v>
      </c>
      <c r="C12298" s="23">
        <v>46273.763888888898</v>
      </c>
      <c r="D12298" s="23">
        <v>46274.400694444397</v>
      </c>
      <c r="E12298" s="9" t="s">
        <v>212</v>
      </c>
      <c r="F12298" s="9" t="s">
        <v>188</v>
      </c>
      <c r="G12298" s="9" t="s">
        <v>213</v>
      </c>
      <c r="H12298" s="9" t="s">
        <v>161</v>
      </c>
      <c r="I12298" s="9" t="s">
        <v>389</v>
      </c>
      <c r="J12298" s="9" t="s">
        <v>2195</v>
      </c>
      <c r="K12298" s="9" t="s">
        <v>246</v>
      </c>
      <c r="L12298" s="9" t="s">
        <v>104</v>
      </c>
      <c r="M12298" s="9" t="s">
        <v>698</v>
      </c>
      <c r="N12298" s="9" t="s">
        <v>198</v>
      </c>
      <c r="O12298" s="9" t="s">
        <v>116</v>
      </c>
      <c r="P12298" s="9" t="s">
        <v>342</v>
      </c>
      <c r="Q12298" s="9" t="s">
        <v>219</v>
      </c>
      <c r="R12298" s="9">
        <v>0</v>
      </c>
      <c r="S12298" s="9">
        <v>2</v>
      </c>
      <c r="U12298" s="9" t="s">
        <v>290</v>
      </c>
      <c r="W12298" s="9">
        <v>5</v>
      </c>
      <c r="X12298" s="9">
        <f>INDEX(SLA_Policy!$D$2:$D$5,MATCH(F12298,SLA_Policy!$A$2:$A$5,0))</f>
        <v>72</v>
      </c>
      <c r="Y12298" s="9" t="str">
        <f>IF(E12298="Cancelled","Excluded",IF(D12298="",IF((SLA_Policy!$B$8-B12298)*24&gt;X12298,"Open - Breached","Open - On Track"),IF((D12298-B12298)*24&lt;=X12298,"Met","Breached")))</f>
        <v>Met</v>
      </c>
    </row>
    <row r="12299" spans="1:25" x14ac:dyDescent="0.25">
      <c r="A12299" s="9" t="s">
        <v>17109</v>
      </c>
      <c r="B12299" s="23">
        <v>46273.765972222202</v>
      </c>
      <c r="C12299" s="23">
        <v>46274.348611111098</v>
      </c>
      <c r="D12299" s="23">
        <v>46275.404166666704</v>
      </c>
      <c r="E12299" s="9" t="s">
        <v>212</v>
      </c>
      <c r="F12299" s="9" t="s">
        <v>189</v>
      </c>
      <c r="G12299" s="9" t="s">
        <v>213</v>
      </c>
      <c r="H12299" s="9" t="s">
        <v>165</v>
      </c>
      <c r="I12299" s="9" t="s">
        <v>567</v>
      </c>
      <c r="J12299" s="9" t="s">
        <v>3422</v>
      </c>
      <c r="K12299" s="9" t="s">
        <v>246</v>
      </c>
      <c r="L12299" s="9" t="s">
        <v>226</v>
      </c>
      <c r="M12299" s="9" t="s">
        <v>615</v>
      </c>
      <c r="N12299" s="9" t="s">
        <v>196</v>
      </c>
      <c r="O12299" s="9" t="s">
        <v>116</v>
      </c>
      <c r="P12299" s="9" t="s">
        <v>525</v>
      </c>
      <c r="Q12299" s="9" t="s">
        <v>219</v>
      </c>
      <c r="R12299" s="9">
        <v>1</v>
      </c>
      <c r="S12299" s="9">
        <v>21</v>
      </c>
      <c r="U12299" s="9" t="s">
        <v>266</v>
      </c>
      <c r="X12299" s="9">
        <f>INDEX(SLA_Policy!$D$2:$D$5,MATCH(F12299,SLA_Policy!$A$2:$A$5,0))</f>
        <v>120</v>
      </c>
      <c r="Y12299" s="9" t="str">
        <f>IF(E12299="Cancelled","Excluded",IF(D12299="",IF((SLA_Policy!$B$8-B12299)*24&gt;X12299,"Open - Breached","Open - On Track"),IF((D12299-B12299)*24&lt;=X12299,"Met","Breached")))</f>
        <v>Met</v>
      </c>
    </row>
    <row r="12300" spans="1:25" x14ac:dyDescent="0.25">
      <c r="A12300" s="9" t="s">
        <v>17110</v>
      </c>
      <c r="B12300" s="23">
        <v>46273.778472222199</v>
      </c>
      <c r="C12300" s="23">
        <v>46274.336111111101</v>
      </c>
      <c r="D12300" s="23">
        <v>46274.345833333296</v>
      </c>
      <c r="E12300" s="9" t="s">
        <v>212</v>
      </c>
      <c r="F12300" s="9" t="s">
        <v>189</v>
      </c>
      <c r="G12300" s="9" t="s">
        <v>213</v>
      </c>
      <c r="H12300" s="9" t="s">
        <v>166</v>
      </c>
      <c r="I12300" s="9" t="s">
        <v>286</v>
      </c>
      <c r="J12300" s="9" t="s">
        <v>447</v>
      </c>
      <c r="K12300" s="9" t="s">
        <v>262</v>
      </c>
      <c r="L12300" s="9" t="s">
        <v>371</v>
      </c>
      <c r="M12300" s="9" t="s">
        <v>1914</v>
      </c>
      <c r="N12300" s="9" t="s">
        <v>197</v>
      </c>
      <c r="O12300" s="9" t="s">
        <v>181</v>
      </c>
      <c r="P12300" s="9" t="s">
        <v>449</v>
      </c>
      <c r="Q12300" s="9" t="s">
        <v>273</v>
      </c>
      <c r="R12300" s="9">
        <v>0</v>
      </c>
      <c r="S12300" s="9">
        <v>12</v>
      </c>
      <c r="U12300" s="9" t="s">
        <v>290</v>
      </c>
      <c r="X12300" s="9">
        <f>INDEX(SLA_Policy!$D$2:$D$5,MATCH(F12300,SLA_Policy!$A$2:$A$5,0))</f>
        <v>120</v>
      </c>
      <c r="Y12300" s="9" t="str">
        <f>IF(E12300="Cancelled","Excluded",IF(D12300="",IF((SLA_Policy!$B$8-B12300)*24&gt;X12300,"Open - Breached","Open - On Track"),IF((D12300-B12300)*24&lt;=X12300,"Met","Breached")))</f>
        <v>Met</v>
      </c>
    </row>
    <row r="12301" spans="1:25" x14ac:dyDescent="0.25">
      <c r="A12301" s="9" t="s">
        <v>17111</v>
      </c>
      <c r="B12301" s="23">
        <v>46273.831944444399</v>
      </c>
      <c r="C12301" s="23">
        <v>46274.3125</v>
      </c>
      <c r="D12301" s="23">
        <v>46274.328472222202</v>
      </c>
      <c r="E12301" s="9" t="s">
        <v>212</v>
      </c>
      <c r="F12301" s="9" t="s">
        <v>189</v>
      </c>
      <c r="G12301" s="9" t="s">
        <v>213</v>
      </c>
      <c r="H12301" s="9" t="s">
        <v>88</v>
      </c>
      <c r="I12301" s="9" t="s">
        <v>268</v>
      </c>
      <c r="J12301" s="9" t="s">
        <v>473</v>
      </c>
      <c r="K12301" s="9" t="s">
        <v>246</v>
      </c>
      <c r="L12301" s="9" t="s">
        <v>351</v>
      </c>
      <c r="M12301" s="9" t="s">
        <v>2182</v>
      </c>
      <c r="N12301" s="9" t="s">
        <v>199</v>
      </c>
      <c r="O12301" s="9" t="s">
        <v>178</v>
      </c>
      <c r="P12301" s="9" t="s">
        <v>272</v>
      </c>
      <c r="Q12301" s="9" t="s">
        <v>219</v>
      </c>
      <c r="R12301" s="9">
        <v>0</v>
      </c>
      <c r="S12301" s="9">
        <v>37</v>
      </c>
      <c r="T12301" s="9" t="s">
        <v>220</v>
      </c>
      <c r="U12301" s="9" t="s">
        <v>266</v>
      </c>
      <c r="X12301" s="9">
        <f>INDEX(SLA_Policy!$D$2:$D$5,MATCH(F12301,SLA_Policy!$A$2:$A$5,0))</f>
        <v>120</v>
      </c>
      <c r="Y12301" s="9" t="str">
        <f>IF(E12301="Cancelled","Excluded",IF(D12301="",IF((SLA_Policy!$B$8-B12301)*24&gt;X12301,"Open - Breached","Open - On Track"),IF((D12301-B12301)*24&lt;=X12301,"Met","Breached")))</f>
        <v>Met</v>
      </c>
    </row>
    <row r="12302" spans="1:25" x14ac:dyDescent="0.25">
      <c r="A12302" s="9" t="s">
        <v>17112</v>
      </c>
      <c r="B12302" s="23">
        <v>46273.836111111101</v>
      </c>
      <c r="C12302" s="23">
        <v>46274.368055555598</v>
      </c>
      <c r="D12302" s="23">
        <v>46274.400694444397</v>
      </c>
      <c r="E12302" s="9" t="s">
        <v>212</v>
      </c>
      <c r="F12302" s="9" t="s">
        <v>188</v>
      </c>
      <c r="G12302" s="9" t="s">
        <v>213</v>
      </c>
      <c r="H12302" s="9" t="s">
        <v>165</v>
      </c>
      <c r="I12302" s="9" t="s">
        <v>469</v>
      </c>
      <c r="J12302" s="9" t="s">
        <v>1007</v>
      </c>
      <c r="K12302" s="9" t="s">
        <v>246</v>
      </c>
      <c r="L12302" s="9" t="s">
        <v>104</v>
      </c>
      <c r="M12302" s="9" t="s">
        <v>1272</v>
      </c>
      <c r="N12302" s="9" t="s">
        <v>198</v>
      </c>
      <c r="O12302" s="9" t="s">
        <v>176</v>
      </c>
      <c r="P12302" s="9" t="s">
        <v>503</v>
      </c>
      <c r="Q12302" s="9" t="s">
        <v>219</v>
      </c>
      <c r="R12302" s="9">
        <v>0</v>
      </c>
      <c r="S12302" s="9">
        <v>25</v>
      </c>
      <c r="U12302" s="9" t="s">
        <v>230</v>
      </c>
      <c r="W12302" s="9">
        <v>5</v>
      </c>
      <c r="X12302" s="9">
        <f>INDEX(SLA_Policy!$D$2:$D$5,MATCH(F12302,SLA_Policy!$A$2:$A$5,0))</f>
        <v>72</v>
      </c>
      <c r="Y12302" s="9" t="str">
        <f>IF(E12302="Cancelled","Excluded",IF(D12302="",IF((SLA_Policy!$B$8-B12302)*24&gt;X12302,"Open - Breached","Open - On Track"),IF((D12302-B12302)*24&lt;=X12302,"Met","Breached")))</f>
        <v>Met</v>
      </c>
    </row>
    <row r="12303" spans="1:25" x14ac:dyDescent="0.25">
      <c r="A12303" s="9" t="s">
        <v>17113</v>
      </c>
      <c r="B12303" s="23">
        <v>46273.9</v>
      </c>
      <c r="C12303" s="23">
        <v>46274.326388888898</v>
      </c>
      <c r="D12303" s="23">
        <v>46274.337500000001</v>
      </c>
      <c r="E12303" s="9" t="s">
        <v>212</v>
      </c>
      <c r="F12303" s="9" t="s">
        <v>188</v>
      </c>
      <c r="G12303" s="9" t="s">
        <v>236</v>
      </c>
      <c r="H12303" s="9" t="s">
        <v>161</v>
      </c>
      <c r="I12303" s="9" t="s">
        <v>482</v>
      </c>
      <c r="J12303" s="9" t="s">
        <v>1208</v>
      </c>
      <c r="K12303" s="9" t="s">
        <v>303</v>
      </c>
      <c r="L12303" s="9" t="s">
        <v>216</v>
      </c>
      <c r="M12303" s="9" t="s">
        <v>499</v>
      </c>
      <c r="N12303" s="9" t="s">
        <v>196</v>
      </c>
      <c r="O12303" s="9" t="s">
        <v>177</v>
      </c>
      <c r="P12303" s="9" t="s">
        <v>457</v>
      </c>
      <c r="Q12303" s="9" t="s">
        <v>219</v>
      </c>
      <c r="R12303" s="9">
        <v>0</v>
      </c>
      <c r="S12303" s="9">
        <v>97</v>
      </c>
      <c r="U12303" s="9" t="s">
        <v>242</v>
      </c>
      <c r="X12303" s="9">
        <f>INDEX(SLA_Policy!$D$2:$D$5,MATCH(F12303,SLA_Policy!$A$2:$A$5,0))</f>
        <v>72</v>
      </c>
      <c r="Y12303" s="9" t="str">
        <f>IF(E12303="Cancelled","Excluded",IF(D12303="",IF((SLA_Policy!$B$8-B12303)*24&gt;X12303,"Open - Breached","Open - On Track"),IF((D12303-B12303)*24&lt;=X12303,"Met","Breached")))</f>
        <v>Met</v>
      </c>
    </row>
    <row r="12304" spans="1:25" x14ac:dyDescent="0.25">
      <c r="A12304" s="9" t="s">
        <v>17114</v>
      </c>
      <c r="B12304" s="23">
        <v>46274.214583333298</v>
      </c>
      <c r="C12304" s="23">
        <v>46274.3840277778</v>
      </c>
      <c r="D12304" s="23">
        <v>46274.604861111096</v>
      </c>
      <c r="E12304" s="9" t="s">
        <v>212</v>
      </c>
      <c r="F12304" s="9" t="s">
        <v>189</v>
      </c>
      <c r="G12304" s="9" t="s">
        <v>213</v>
      </c>
      <c r="H12304" s="9" t="s">
        <v>165</v>
      </c>
      <c r="I12304" s="9" t="s">
        <v>567</v>
      </c>
      <c r="J12304" s="9" t="s">
        <v>3492</v>
      </c>
      <c r="K12304" s="9" t="s">
        <v>246</v>
      </c>
      <c r="L12304" s="9" t="s">
        <v>226</v>
      </c>
      <c r="M12304" s="9" t="s">
        <v>890</v>
      </c>
      <c r="N12304" s="9" t="s">
        <v>196</v>
      </c>
      <c r="O12304" s="9" t="s">
        <v>176</v>
      </c>
      <c r="P12304" s="9" t="s">
        <v>228</v>
      </c>
      <c r="Q12304" s="9" t="s">
        <v>273</v>
      </c>
      <c r="R12304" s="9">
        <v>0</v>
      </c>
      <c r="S12304" s="9">
        <v>11</v>
      </c>
      <c r="U12304" s="9" t="s">
        <v>266</v>
      </c>
      <c r="X12304" s="9">
        <f>INDEX(SLA_Policy!$D$2:$D$5,MATCH(F12304,SLA_Policy!$A$2:$A$5,0))</f>
        <v>120</v>
      </c>
      <c r="Y12304" s="9" t="str">
        <f>IF(E12304="Cancelled","Excluded",IF(D12304="",IF((SLA_Policy!$B$8-B12304)*24&gt;X12304,"Open - Breached","Open - On Track"),IF((D12304-B12304)*24&lt;=X12304,"Met","Breached")))</f>
        <v>Met</v>
      </c>
    </row>
    <row r="12305" spans="1:25" x14ac:dyDescent="0.25">
      <c r="A12305" s="9" t="s">
        <v>17115</v>
      </c>
      <c r="B12305" s="23">
        <v>46274.3215277778</v>
      </c>
      <c r="C12305" s="23">
        <v>46274.322222222203</v>
      </c>
      <c r="D12305" s="23">
        <v>46275.389583333301</v>
      </c>
      <c r="E12305" s="9" t="s">
        <v>212</v>
      </c>
      <c r="F12305" s="9" t="s">
        <v>188</v>
      </c>
      <c r="G12305" s="9" t="s">
        <v>213</v>
      </c>
      <c r="H12305" s="9" t="s">
        <v>163</v>
      </c>
      <c r="I12305" s="9" t="s">
        <v>223</v>
      </c>
      <c r="J12305" s="9" t="s">
        <v>12535</v>
      </c>
      <c r="K12305" s="9" t="s">
        <v>239</v>
      </c>
      <c r="L12305" s="9" t="s">
        <v>226</v>
      </c>
      <c r="M12305" s="9" t="s">
        <v>973</v>
      </c>
      <c r="N12305" s="9" t="s">
        <v>198</v>
      </c>
      <c r="O12305" s="9" t="s">
        <v>176</v>
      </c>
      <c r="P12305" s="9" t="s">
        <v>570</v>
      </c>
      <c r="Q12305" s="9" t="s">
        <v>219</v>
      </c>
      <c r="R12305" s="9">
        <v>1</v>
      </c>
      <c r="S12305" s="9">
        <v>99</v>
      </c>
      <c r="T12305" s="9" t="s">
        <v>136</v>
      </c>
      <c r="U12305" s="9" t="s">
        <v>230</v>
      </c>
      <c r="X12305" s="9">
        <f>INDEX(SLA_Policy!$D$2:$D$5,MATCH(F12305,SLA_Policy!$A$2:$A$5,0))</f>
        <v>72</v>
      </c>
      <c r="Y12305" s="9" t="str">
        <f>IF(E12305="Cancelled","Excluded",IF(D12305="",IF((SLA_Policy!$B$8-B12305)*24&gt;X12305,"Open - Breached","Open - On Track"),IF((D12305-B12305)*24&lt;=X12305,"Met","Breached")))</f>
        <v>Met</v>
      </c>
    </row>
    <row r="12306" spans="1:25" x14ac:dyDescent="0.25">
      <c r="A12306" s="9" t="s">
        <v>17116</v>
      </c>
      <c r="B12306" s="23">
        <v>46274.3347222222</v>
      </c>
      <c r="C12306" s="23">
        <v>46274.347222222197</v>
      </c>
      <c r="D12306" s="23">
        <v>46274.503472222197</v>
      </c>
      <c r="E12306" s="9" t="s">
        <v>212</v>
      </c>
      <c r="F12306" s="9" t="s">
        <v>189</v>
      </c>
      <c r="G12306" s="9" t="s">
        <v>213</v>
      </c>
      <c r="H12306" s="9" t="s">
        <v>161</v>
      </c>
      <c r="I12306" s="9" t="s">
        <v>389</v>
      </c>
      <c r="J12306" s="9" t="s">
        <v>1916</v>
      </c>
      <c r="K12306" s="9" t="s">
        <v>246</v>
      </c>
      <c r="L12306" s="9" t="s">
        <v>226</v>
      </c>
      <c r="M12306" s="9" t="s">
        <v>3034</v>
      </c>
      <c r="N12306" s="9" t="s">
        <v>198</v>
      </c>
      <c r="O12306" s="9" t="s">
        <v>116</v>
      </c>
      <c r="P12306" s="9" t="s">
        <v>590</v>
      </c>
      <c r="Q12306" s="9" t="s">
        <v>219</v>
      </c>
      <c r="R12306" s="9">
        <v>0</v>
      </c>
      <c r="S12306" s="9">
        <v>15</v>
      </c>
      <c r="U12306" s="9" t="s">
        <v>376</v>
      </c>
      <c r="W12306" s="9">
        <v>4</v>
      </c>
      <c r="X12306" s="9">
        <f>INDEX(SLA_Policy!$D$2:$D$5,MATCH(F12306,SLA_Policy!$A$2:$A$5,0))</f>
        <v>120</v>
      </c>
      <c r="Y12306" s="9" t="str">
        <f>IF(E12306="Cancelled","Excluded",IF(D12306="",IF((SLA_Policy!$B$8-B12306)*24&gt;X12306,"Open - Breached","Open - On Track"),IF((D12306-B12306)*24&lt;=X12306,"Met","Breached")))</f>
        <v>Met</v>
      </c>
    </row>
    <row r="12307" spans="1:25" x14ac:dyDescent="0.25">
      <c r="A12307" s="9" t="s">
        <v>17117</v>
      </c>
      <c r="B12307" s="23">
        <v>46274.349305555603</v>
      </c>
      <c r="C12307" s="23">
        <v>46274.350694444503</v>
      </c>
      <c r="D12307" s="23">
        <v>46274.545833333301</v>
      </c>
      <c r="E12307" s="9" t="s">
        <v>212</v>
      </c>
      <c r="F12307" s="9" t="s">
        <v>188</v>
      </c>
      <c r="G12307" s="9" t="s">
        <v>213</v>
      </c>
      <c r="H12307" s="9" t="s">
        <v>161</v>
      </c>
      <c r="I12307" s="9" t="s">
        <v>297</v>
      </c>
      <c r="J12307" s="9" t="s">
        <v>735</v>
      </c>
      <c r="K12307" s="9" t="s">
        <v>215</v>
      </c>
      <c r="L12307" s="9" t="s">
        <v>371</v>
      </c>
      <c r="M12307" s="9" t="s">
        <v>372</v>
      </c>
      <c r="N12307" s="9" t="s">
        <v>198</v>
      </c>
      <c r="O12307" s="9" t="s">
        <v>177</v>
      </c>
      <c r="P12307" s="9" t="s">
        <v>942</v>
      </c>
      <c r="Q12307" s="9" t="s">
        <v>219</v>
      </c>
      <c r="R12307" s="9">
        <v>0</v>
      </c>
      <c r="S12307" s="9">
        <v>6</v>
      </c>
      <c r="U12307" s="9" t="s">
        <v>290</v>
      </c>
      <c r="X12307" s="9">
        <f>INDEX(SLA_Policy!$D$2:$D$5,MATCH(F12307,SLA_Policy!$A$2:$A$5,0))</f>
        <v>72</v>
      </c>
      <c r="Y12307" s="9" t="str">
        <f>IF(E12307="Cancelled","Excluded",IF(D12307="",IF((SLA_Policy!$B$8-B12307)*24&gt;X12307,"Open - Breached","Open - On Track"),IF((D12307-B12307)*24&lt;=X12307,"Met","Breached")))</f>
        <v>Met</v>
      </c>
    </row>
    <row r="12308" spans="1:25" x14ac:dyDescent="0.25">
      <c r="A12308" s="9" t="s">
        <v>17118</v>
      </c>
      <c r="B12308" s="23">
        <v>46274.357638888898</v>
      </c>
      <c r="C12308" s="23">
        <v>46274.379166666702</v>
      </c>
      <c r="D12308" s="23">
        <v>46275.347916666702</v>
      </c>
      <c r="E12308" s="9" t="s">
        <v>212</v>
      </c>
      <c r="F12308" s="9" t="s">
        <v>188</v>
      </c>
      <c r="G12308" s="9" t="s">
        <v>236</v>
      </c>
      <c r="H12308" s="9" t="s">
        <v>167</v>
      </c>
      <c r="I12308" s="9" t="s">
        <v>255</v>
      </c>
      <c r="J12308" s="9" t="s">
        <v>17119</v>
      </c>
      <c r="K12308" s="9" t="s">
        <v>303</v>
      </c>
      <c r="L12308" s="9" t="s">
        <v>282</v>
      </c>
      <c r="M12308" s="9" t="s">
        <v>541</v>
      </c>
      <c r="N12308" s="9" t="s">
        <v>196</v>
      </c>
      <c r="O12308" s="9" t="s">
        <v>176</v>
      </c>
      <c r="P12308" s="9" t="s">
        <v>570</v>
      </c>
      <c r="Q12308" s="9" t="s">
        <v>219</v>
      </c>
      <c r="R12308" s="9">
        <v>0</v>
      </c>
      <c r="S12308" s="9">
        <v>13</v>
      </c>
      <c r="U12308" s="9" t="s">
        <v>242</v>
      </c>
      <c r="X12308" s="9">
        <f>INDEX(SLA_Policy!$D$2:$D$5,MATCH(F12308,SLA_Policy!$A$2:$A$5,0))</f>
        <v>72</v>
      </c>
      <c r="Y12308" s="9" t="str">
        <f>IF(E12308="Cancelled","Excluded",IF(D12308="",IF((SLA_Policy!$B$8-B12308)*24&gt;X12308,"Open - Breached","Open - On Track"),IF((D12308-B12308)*24&lt;=X12308,"Met","Breached")))</f>
        <v>Met</v>
      </c>
    </row>
    <row r="12309" spans="1:25" x14ac:dyDescent="0.25">
      <c r="A12309" s="9" t="s">
        <v>17120</v>
      </c>
      <c r="B12309" s="23">
        <v>46274.360416666699</v>
      </c>
      <c r="C12309" s="23">
        <v>46274.363194444399</v>
      </c>
      <c r="D12309" s="23">
        <v>46274.369444444397</v>
      </c>
      <c r="E12309" s="9" t="s">
        <v>212</v>
      </c>
      <c r="F12309" s="9" t="s">
        <v>188</v>
      </c>
      <c r="G12309" s="9" t="s">
        <v>213</v>
      </c>
      <c r="H12309" s="9" t="s">
        <v>161</v>
      </c>
      <c r="I12309" s="9" t="s">
        <v>389</v>
      </c>
      <c r="J12309" s="9" t="s">
        <v>1710</v>
      </c>
      <c r="K12309" s="9" t="s">
        <v>246</v>
      </c>
      <c r="L12309" s="9" t="s">
        <v>216</v>
      </c>
      <c r="M12309" s="9" t="s">
        <v>1587</v>
      </c>
      <c r="N12309" s="9" t="s">
        <v>198</v>
      </c>
      <c r="O12309" s="9" t="s">
        <v>116</v>
      </c>
      <c r="P12309" s="9" t="s">
        <v>342</v>
      </c>
      <c r="Q12309" s="9" t="s">
        <v>219</v>
      </c>
      <c r="R12309" s="9">
        <v>0</v>
      </c>
      <c r="S12309" s="9">
        <v>3</v>
      </c>
      <c r="U12309" s="9" t="s">
        <v>290</v>
      </c>
      <c r="W12309" s="9">
        <v>5</v>
      </c>
      <c r="X12309" s="9">
        <f>INDEX(SLA_Policy!$D$2:$D$5,MATCH(F12309,SLA_Policy!$A$2:$A$5,0))</f>
        <v>72</v>
      </c>
      <c r="Y12309" s="9" t="str">
        <f>IF(E12309="Cancelled","Excluded",IF(D12309="",IF((SLA_Policy!$B$8-B12309)*24&gt;X12309,"Open - Breached","Open - On Track"),IF((D12309-B12309)*24&lt;=X12309,"Met","Breached")))</f>
        <v>Met</v>
      </c>
    </row>
    <row r="12310" spans="1:25" x14ac:dyDescent="0.25">
      <c r="A12310" s="9" t="s">
        <v>17121</v>
      </c>
      <c r="B12310" s="23">
        <v>46274.3618055556</v>
      </c>
      <c r="C12310" s="23">
        <v>46274.514583333301</v>
      </c>
      <c r="D12310" s="23">
        <v>46275.725694444503</v>
      </c>
      <c r="E12310" s="9" t="s">
        <v>212</v>
      </c>
      <c r="F12310" s="9" t="s">
        <v>189</v>
      </c>
      <c r="G12310" s="9" t="s">
        <v>236</v>
      </c>
      <c r="H12310" s="9" t="s">
        <v>161</v>
      </c>
      <c r="I12310" s="9" t="s">
        <v>505</v>
      </c>
      <c r="J12310" s="9" t="s">
        <v>15121</v>
      </c>
      <c r="K12310" s="9" t="s">
        <v>246</v>
      </c>
      <c r="L12310" s="9" t="s">
        <v>293</v>
      </c>
      <c r="M12310" s="9" t="s">
        <v>3891</v>
      </c>
      <c r="N12310" s="9" t="s">
        <v>196</v>
      </c>
      <c r="O12310" s="9" t="s">
        <v>177</v>
      </c>
      <c r="P12310" s="9" t="s">
        <v>241</v>
      </c>
      <c r="Q12310" s="9" t="s">
        <v>273</v>
      </c>
      <c r="R12310" s="9">
        <v>0</v>
      </c>
      <c r="S12310" s="9">
        <v>32</v>
      </c>
      <c r="U12310" s="9" t="s">
        <v>242</v>
      </c>
      <c r="X12310" s="9">
        <f>INDEX(SLA_Policy!$D$2:$D$5,MATCH(F12310,SLA_Policy!$A$2:$A$5,0))</f>
        <v>120</v>
      </c>
      <c r="Y12310" s="9" t="str">
        <f>IF(E12310="Cancelled","Excluded",IF(D12310="",IF((SLA_Policy!$B$8-B12310)*24&gt;X12310,"Open - Breached","Open - On Track"),IF((D12310-B12310)*24&lt;=X12310,"Met","Breached")))</f>
        <v>Met</v>
      </c>
    </row>
    <row r="12311" spans="1:25" x14ac:dyDescent="0.25">
      <c r="A12311" s="9" t="s">
        <v>17122</v>
      </c>
      <c r="B12311" s="23">
        <v>46274.366666666698</v>
      </c>
      <c r="C12311" s="23">
        <v>46274.379861111098</v>
      </c>
      <c r="D12311" s="23">
        <v>46275.746527777803</v>
      </c>
      <c r="E12311" s="9" t="s">
        <v>212</v>
      </c>
      <c r="F12311" s="9" t="s">
        <v>188</v>
      </c>
      <c r="G12311" s="9" t="s">
        <v>236</v>
      </c>
      <c r="H12311" s="9" t="s">
        <v>164</v>
      </c>
      <c r="I12311" s="9" t="s">
        <v>421</v>
      </c>
      <c r="J12311" s="9" t="s">
        <v>1010</v>
      </c>
      <c r="K12311" s="9" t="s">
        <v>246</v>
      </c>
      <c r="L12311" s="9" t="s">
        <v>104</v>
      </c>
      <c r="M12311" s="9" t="s">
        <v>583</v>
      </c>
      <c r="N12311" s="9" t="s">
        <v>196</v>
      </c>
      <c r="O12311" s="9" t="s">
        <v>180</v>
      </c>
      <c r="P12311" s="9" t="s">
        <v>318</v>
      </c>
      <c r="Q12311" s="9" t="s">
        <v>219</v>
      </c>
      <c r="R12311" s="9">
        <v>0</v>
      </c>
      <c r="S12311" s="9">
        <v>41</v>
      </c>
      <c r="T12311" s="9" t="s">
        <v>464</v>
      </c>
      <c r="U12311" s="9" t="s">
        <v>242</v>
      </c>
      <c r="X12311" s="9">
        <f>INDEX(SLA_Policy!$D$2:$D$5,MATCH(F12311,SLA_Policy!$A$2:$A$5,0))</f>
        <v>72</v>
      </c>
      <c r="Y12311" s="9" t="str">
        <f>IF(E12311="Cancelled","Excluded",IF(D12311="",IF((SLA_Policy!$B$8-B12311)*24&gt;X12311,"Open - Breached","Open - On Track"),IF((D12311-B12311)*24&lt;=X12311,"Met","Breached")))</f>
        <v>Met</v>
      </c>
    </row>
    <row r="12312" spans="1:25" x14ac:dyDescent="0.25">
      <c r="A12312" s="9" t="s">
        <v>17123</v>
      </c>
      <c r="B12312" s="23">
        <v>46274.368055555598</v>
      </c>
      <c r="C12312" s="23">
        <v>46274.381944444503</v>
      </c>
      <c r="D12312" s="23">
        <v>46274.5847222222</v>
      </c>
      <c r="E12312" s="9" t="s">
        <v>212</v>
      </c>
      <c r="F12312" s="9" t="s">
        <v>187</v>
      </c>
      <c r="G12312" s="9" t="s">
        <v>213</v>
      </c>
      <c r="H12312" s="9" t="s">
        <v>164</v>
      </c>
      <c r="I12312" s="9" t="s">
        <v>260</v>
      </c>
      <c r="J12312" s="9" t="s">
        <v>1000</v>
      </c>
      <c r="K12312" s="9" t="s">
        <v>14602</v>
      </c>
      <c r="L12312" s="9" t="s">
        <v>12094</v>
      </c>
      <c r="M12312" s="9" t="s">
        <v>14607</v>
      </c>
      <c r="N12312" s="9" t="s">
        <v>196</v>
      </c>
      <c r="O12312" s="9" t="s">
        <v>182</v>
      </c>
      <c r="P12312" s="9" t="s">
        <v>120</v>
      </c>
      <c r="Q12312" s="9" t="s">
        <v>273</v>
      </c>
      <c r="R12312" s="9">
        <v>0</v>
      </c>
      <c r="S12312" s="9">
        <v>26</v>
      </c>
      <c r="T12312" s="9" t="s">
        <v>265</v>
      </c>
      <c r="U12312" s="9" t="s">
        <v>376</v>
      </c>
      <c r="W12312" s="9">
        <v>4</v>
      </c>
      <c r="X12312" s="9">
        <f>INDEX(SLA_Policy!$D$2:$D$5,MATCH(F12312,SLA_Policy!$A$2:$A$5,0))</f>
        <v>8</v>
      </c>
      <c r="Y12312" s="9" t="str">
        <f>IF(E12312="Cancelled","Excluded",IF(D12312="",IF((SLA_Policy!$B$8-B12312)*24&gt;X12312,"Open - Breached","Open - On Track"),IF((D12312-B12312)*24&lt;=X12312,"Met","Breached")))</f>
        <v>Met</v>
      </c>
    </row>
    <row r="12313" spans="1:25" x14ac:dyDescent="0.25">
      <c r="A12313" s="9" t="s">
        <v>60</v>
      </c>
      <c r="B12313" s="23">
        <v>46274.368750000001</v>
      </c>
      <c r="C12313" s="23">
        <v>46274.372222222199</v>
      </c>
      <c r="D12313" s="23">
        <v>46274.539583333302</v>
      </c>
      <c r="E12313" s="9" t="s">
        <v>212</v>
      </c>
      <c r="F12313" s="9" t="s">
        <v>187</v>
      </c>
      <c r="G12313" s="9" t="s">
        <v>213</v>
      </c>
      <c r="H12313" s="9" t="s">
        <v>162</v>
      </c>
      <c r="I12313" s="9" t="s">
        <v>244</v>
      </c>
      <c r="J12313" s="9" t="s">
        <v>17124</v>
      </c>
      <c r="K12313" s="9" t="s">
        <v>276</v>
      </c>
      <c r="L12313" s="9" t="s">
        <v>12094</v>
      </c>
      <c r="M12313" s="9" t="s">
        <v>108</v>
      </c>
      <c r="N12313" s="9" t="s">
        <v>198</v>
      </c>
      <c r="O12313" s="9" t="s">
        <v>182</v>
      </c>
      <c r="P12313" s="9" t="s">
        <v>120</v>
      </c>
      <c r="Q12313" s="9" t="s">
        <v>273</v>
      </c>
      <c r="R12313" s="9">
        <v>0</v>
      </c>
      <c r="S12313" s="9">
        <v>34</v>
      </c>
      <c r="U12313" s="9" t="s">
        <v>140</v>
      </c>
      <c r="V12313" s="9" t="s">
        <v>17125</v>
      </c>
      <c r="W12313" s="9">
        <v>3</v>
      </c>
      <c r="X12313" s="9">
        <f>INDEX(SLA_Policy!$D$2:$D$5,MATCH(F12313,SLA_Policy!$A$2:$A$5,0))</f>
        <v>8</v>
      </c>
      <c r="Y12313" s="9" t="str">
        <f>IF(E12313="Cancelled","Excluded",IF(D12313="",IF((SLA_Policy!$B$8-B12313)*24&gt;X12313,"Open - Breached","Open - On Track"),IF((D12313-B12313)*24&lt;=X12313,"Met","Breached")))</f>
        <v>Met</v>
      </c>
    </row>
    <row r="12314" spans="1:25" x14ac:dyDescent="0.25">
      <c r="A12314" s="9" t="s">
        <v>17126</v>
      </c>
      <c r="B12314" s="23">
        <v>46274.373611111099</v>
      </c>
      <c r="C12314" s="23">
        <v>46274.375694444498</v>
      </c>
      <c r="D12314" s="23">
        <v>46274.535416666702</v>
      </c>
      <c r="E12314" s="9" t="s">
        <v>212</v>
      </c>
      <c r="F12314" s="9" t="s">
        <v>187</v>
      </c>
      <c r="G12314" s="9" t="s">
        <v>213</v>
      </c>
      <c r="H12314" s="9" t="s">
        <v>162</v>
      </c>
      <c r="I12314" s="9" t="s">
        <v>244</v>
      </c>
      <c r="J12314" s="9" t="s">
        <v>17127</v>
      </c>
      <c r="K12314" s="9" t="s">
        <v>276</v>
      </c>
      <c r="L12314" s="9" t="s">
        <v>12094</v>
      </c>
      <c r="M12314" s="9" t="s">
        <v>12444</v>
      </c>
      <c r="N12314" s="9" t="s">
        <v>196</v>
      </c>
      <c r="O12314" s="9" t="s">
        <v>182</v>
      </c>
      <c r="P12314" s="9" t="s">
        <v>120</v>
      </c>
      <c r="Q12314" s="9" t="s">
        <v>273</v>
      </c>
      <c r="R12314" s="9">
        <v>0</v>
      </c>
      <c r="S12314" s="9">
        <v>16</v>
      </c>
      <c r="U12314" s="9" t="s">
        <v>140</v>
      </c>
      <c r="V12314" s="9" t="s">
        <v>17125</v>
      </c>
      <c r="X12314" s="9">
        <f>INDEX(SLA_Policy!$D$2:$D$5,MATCH(F12314,SLA_Policy!$A$2:$A$5,0))</f>
        <v>8</v>
      </c>
      <c r="Y12314" s="9" t="str">
        <f>IF(E12314="Cancelled","Excluded",IF(D12314="",IF((SLA_Policy!$B$8-B12314)*24&gt;X12314,"Open - Breached","Open - On Track"),IF((D12314-B12314)*24&lt;=X12314,"Met","Breached")))</f>
        <v>Met</v>
      </c>
    </row>
    <row r="12315" spans="1:25" x14ac:dyDescent="0.25">
      <c r="A12315" s="9" t="s">
        <v>17128</v>
      </c>
      <c r="B12315" s="23">
        <v>46274.375694444498</v>
      </c>
      <c r="C12315" s="23">
        <v>46274.4597222222</v>
      </c>
      <c r="D12315" s="23">
        <v>46274.488194444399</v>
      </c>
      <c r="E12315" s="9" t="s">
        <v>212</v>
      </c>
      <c r="F12315" s="9" t="s">
        <v>188</v>
      </c>
      <c r="G12315" s="9" t="s">
        <v>213</v>
      </c>
      <c r="H12315" s="9" t="s">
        <v>161</v>
      </c>
      <c r="I12315" s="9" t="s">
        <v>389</v>
      </c>
      <c r="J12315" s="9" t="s">
        <v>786</v>
      </c>
      <c r="K12315" s="9" t="s">
        <v>246</v>
      </c>
      <c r="L12315" s="9" t="s">
        <v>311</v>
      </c>
      <c r="M12315" s="9" t="s">
        <v>3104</v>
      </c>
      <c r="N12315" s="9" t="s">
        <v>196</v>
      </c>
      <c r="O12315" s="9" t="s">
        <v>116</v>
      </c>
      <c r="P12315" s="9" t="s">
        <v>590</v>
      </c>
      <c r="Q12315" s="9" t="s">
        <v>219</v>
      </c>
      <c r="R12315" s="9">
        <v>0</v>
      </c>
      <c r="S12315" s="9">
        <v>7</v>
      </c>
      <c r="U12315" s="9" t="s">
        <v>290</v>
      </c>
      <c r="X12315" s="9">
        <f>INDEX(SLA_Policy!$D$2:$D$5,MATCH(F12315,SLA_Policy!$A$2:$A$5,0))</f>
        <v>72</v>
      </c>
      <c r="Y12315" s="9" t="str">
        <f>IF(E12315="Cancelled","Excluded",IF(D12315="",IF((SLA_Policy!$B$8-B12315)*24&gt;X12315,"Open - Breached","Open - On Track"),IF((D12315-B12315)*24&lt;=X12315,"Met","Breached")))</f>
        <v>Met</v>
      </c>
    </row>
    <row r="12316" spans="1:25" x14ac:dyDescent="0.25">
      <c r="A12316" s="9" t="s">
        <v>17129</v>
      </c>
      <c r="B12316" s="23">
        <v>46274.377083333296</v>
      </c>
      <c r="C12316" s="23">
        <v>46274.379861111098</v>
      </c>
      <c r="D12316" s="23">
        <v>46274.536805555603</v>
      </c>
      <c r="E12316" s="9" t="s">
        <v>212</v>
      </c>
      <c r="F12316" s="9" t="s">
        <v>187</v>
      </c>
      <c r="G12316" s="9" t="s">
        <v>213</v>
      </c>
      <c r="H12316" s="9" t="s">
        <v>162</v>
      </c>
      <c r="I12316" s="9" t="s">
        <v>244</v>
      </c>
      <c r="J12316" s="9" t="s">
        <v>17130</v>
      </c>
      <c r="K12316" s="9" t="s">
        <v>276</v>
      </c>
      <c r="L12316" s="9" t="s">
        <v>12094</v>
      </c>
      <c r="M12316" s="9" t="s">
        <v>13295</v>
      </c>
      <c r="N12316" s="9" t="s">
        <v>199</v>
      </c>
      <c r="O12316" s="9" t="s">
        <v>182</v>
      </c>
      <c r="P12316" s="9" t="s">
        <v>120</v>
      </c>
      <c r="Q12316" s="9" t="s">
        <v>273</v>
      </c>
      <c r="R12316" s="9">
        <v>0</v>
      </c>
      <c r="S12316" s="9">
        <v>13</v>
      </c>
      <c r="U12316" s="9" t="s">
        <v>140</v>
      </c>
      <c r="V12316" s="9" t="s">
        <v>17125</v>
      </c>
      <c r="W12316" s="9">
        <v>2</v>
      </c>
      <c r="X12316" s="9">
        <f>INDEX(SLA_Policy!$D$2:$D$5,MATCH(F12316,SLA_Policy!$A$2:$A$5,0))</f>
        <v>8</v>
      </c>
      <c r="Y12316" s="9" t="str">
        <f>IF(E12316="Cancelled","Excluded",IF(D12316="",IF((SLA_Policy!$B$8-B12316)*24&gt;X12316,"Open - Breached","Open - On Track"),IF((D12316-B12316)*24&lt;=X12316,"Met","Breached")))</f>
        <v>Met</v>
      </c>
    </row>
    <row r="12317" spans="1:25" x14ac:dyDescent="0.25">
      <c r="A12317" s="9" t="s">
        <v>17131</v>
      </c>
      <c r="B12317" s="23">
        <v>46274.379861111098</v>
      </c>
      <c r="C12317" s="23">
        <v>46274.384722222203</v>
      </c>
      <c r="D12317" s="23">
        <v>46274.538194444503</v>
      </c>
      <c r="E12317" s="9" t="s">
        <v>212</v>
      </c>
      <c r="F12317" s="9" t="s">
        <v>187</v>
      </c>
      <c r="G12317" s="9" t="s">
        <v>213</v>
      </c>
      <c r="H12317" s="9" t="s">
        <v>162</v>
      </c>
      <c r="I12317" s="9" t="s">
        <v>244</v>
      </c>
      <c r="J12317" s="9" t="s">
        <v>17132</v>
      </c>
      <c r="K12317" s="9" t="s">
        <v>276</v>
      </c>
      <c r="L12317" s="9" t="s">
        <v>12094</v>
      </c>
      <c r="M12317" s="9" t="s">
        <v>15310</v>
      </c>
      <c r="N12317" s="9" t="s">
        <v>196</v>
      </c>
      <c r="O12317" s="9" t="s">
        <v>182</v>
      </c>
      <c r="P12317" s="9" t="s">
        <v>120</v>
      </c>
      <c r="Q12317" s="9" t="s">
        <v>273</v>
      </c>
      <c r="R12317" s="9">
        <v>0</v>
      </c>
      <c r="S12317" s="9">
        <v>27</v>
      </c>
      <c r="U12317" s="9" t="s">
        <v>140</v>
      </c>
      <c r="V12317" s="9" t="s">
        <v>17125</v>
      </c>
      <c r="X12317" s="9">
        <f>INDEX(SLA_Policy!$D$2:$D$5,MATCH(F12317,SLA_Policy!$A$2:$A$5,0))</f>
        <v>8</v>
      </c>
      <c r="Y12317" s="9" t="str">
        <f>IF(E12317="Cancelled","Excluded",IF(D12317="",IF((SLA_Policy!$B$8-B12317)*24&gt;X12317,"Open - Breached","Open - On Track"),IF((D12317-B12317)*24&lt;=X12317,"Met","Breached")))</f>
        <v>Met</v>
      </c>
    </row>
    <row r="12318" spans="1:25" x14ac:dyDescent="0.25">
      <c r="A12318" s="9" t="s">
        <v>17133</v>
      </c>
      <c r="B12318" s="23">
        <v>46274.381944444503</v>
      </c>
      <c r="C12318" s="23">
        <v>46274.438888888901</v>
      </c>
      <c r="D12318" s="23">
        <v>46275.340972222199</v>
      </c>
      <c r="E12318" s="9" t="s">
        <v>212</v>
      </c>
      <c r="F12318" s="9" t="s">
        <v>189</v>
      </c>
      <c r="G12318" s="9" t="s">
        <v>213</v>
      </c>
      <c r="H12318" s="9" t="s">
        <v>165</v>
      </c>
      <c r="I12318" s="9" t="s">
        <v>567</v>
      </c>
      <c r="J12318" s="9" t="s">
        <v>3437</v>
      </c>
      <c r="K12318" s="9" t="s">
        <v>303</v>
      </c>
      <c r="L12318" s="9" t="s">
        <v>226</v>
      </c>
      <c r="M12318" s="9" t="s">
        <v>452</v>
      </c>
      <c r="N12318" s="9" t="s">
        <v>197</v>
      </c>
      <c r="O12318" s="9" t="s">
        <v>176</v>
      </c>
      <c r="P12318" s="9" t="s">
        <v>503</v>
      </c>
      <c r="Q12318" s="9" t="s">
        <v>273</v>
      </c>
      <c r="R12318" s="9">
        <v>0</v>
      </c>
      <c r="S12318" s="9">
        <v>23</v>
      </c>
      <c r="U12318" s="9" t="s">
        <v>230</v>
      </c>
      <c r="X12318" s="9">
        <f>INDEX(SLA_Policy!$D$2:$D$5,MATCH(F12318,SLA_Policy!$A$2:$A$5,0))</f>
        <v>120</v>
      </c>
      <c r="Y12318" s="9" t="str">
        <f>IF(E12318="Cancelled","Excluded",IF(D12318="",IF((SLA_Policy!$B$8-B12318)*24&gt;X12318,"Open - Breached","Open - On Track"),IF((D12318-B12318)*24&lt;=X12318,"Met","Breached")))</f>
        <v>Met</v>
      </c>
    </row>
    <row r="12319" spans="1:25" x14ac:dyDescent="0.25">
      <c r="A12319" s="9" t="s">
        <v>17134</v>
      </c>
      <c r="B12319" s="23">
        <v>46274.383333333302</v>
      </c>
      <c r="C12319" s="23">
        <v>46274.384722222203</v>
      </c>
      <c r="D12319" s="23">
        <v>46274.548611111102</v>
      </c>
      <c r="E12319" s="9" t="s">
        <v>212</v>
      </c>
      <c r="F12319" s="9" t="s">
        <v>187</v>
      </c>
      <c r="G12319" s="9" t="s">
        <v>213</v>
      </c>
      <c r="H12319" s="9" t="s">
        <v>164</v>
      </c>
      <c r="I12319" s="9" t="s">
        <v>260</v>
      </c>
      <c r="J12319" s="9" t="s">
        <v>17135</v>
      </c>
      <c r="K12319" s="9" t="s">
        <v>14602</v>
      </c>
      <c r="L12319" s="9" t="s">
        <v>12094</v>
      </c>
      <c r="M12319" s="9" t="s">
        <v>15230</v>
      </c>
      <c r="N12319" s="9" t="s">
        <v>198</v>
      </c>
      <c r="O12319" s="9" t="s">
        <v>182</v>
      </c>
      <c r="P12319" s="9" t="s">
        <v>120</v>
      </c>
      <c r="Q12319" s="9" t="s">
        <v>273</v>
      </c>
      <c r="R12319" s="9">
        <v>0</v>
      </c>
      <c r="S12319" s="9">
        <v>13</v>
      </c>
      <c r="T12319" s="9" t="s">
        <v>265</v>
      </c>
      <c r="U12319" s="9" t="s">
        <v>140</v>
      </c>
      <c r="V12319" s="9" t="s">
        <v>17125</v>
      </c>
      <c r="W12319" s="9">
        <v>4</v>
      </c>
      <c r="X12319" s="9">
        <f>INDEX(SLA_Policy!$D$2:$D$5,MATCH(F12319,SLA_Policy!$A$2:$A$5,0))</f>
        <v>8</v>
      </c>
      <c r="Y12319" s="9" t="str">
        <f>IF(E12319="Cancelled","Excluded",IF(D12319="",IF((SLA_Policy!$B$8-B12319)*24&gt;X12319,"Open - Breached","Open - On Track"),IF((D12319-B12319)*24&lt;=X12319,"Met","Breached")))</f>
        <v>Met</v>
      </c>
    </row>
    <row r="12320" spans="1:25" x14ac:dyDescent="0.25">
      <c r="A12320" s="9" t="s">
        <v>17136</v>
      </c>
      <c r="B12320" s="23">
        <v>46274.384722222203</v>
      </c>
      <c r="C12320" s="23">
        <v>46274.386111111096</v>
      </c>
      <c r="D12320" s="23">
        <v>46274.540972222203</v>
      </c>
      <c r="E12320" s="9" t="s">
        <v>212</v>
      </c>
      <c r="F12320" s="9" t="s">
        <v>187</v>
      </c>
      <c r="G12320" s="9" t="s">
        <v>213</v>
      </c>
      <c r="H12320" s="9" t="s">
        <v>162</v>
      </c>
      <c r="I12320" s="9" t="s">
        <v>244</v>
      </c>
      <c r="J12320" s="9" t="s">
        <v>17137</v>
      </c>
      <c r="K12320" s="9" t="s">
        <v>276</v>
      </c>
      <c r="L12320" s="9" t="s">
        <v>12094</v>
      </c>
      <c r="M12320" s="9" t="s">
        <v>12255</v>
      </c>
      <c r="N12320" s="9" t="s">
        <v>196</v>
      </c>
      <c r="O12320" s="9" t="s">
        <v>182</v>
      </c>
      <c r="P12320" s="9" t="s">
        <v>120</v>
      </c>
      <c r="Q12320" s="9" t="s">
        <v>273</v>
      </c>
      <c r="R12320" s="9">
        <v>0</v>
      </c>
      <c r="S12320" s="9">
        <v>29</v>
      </c>
      <c r="U12320" s="9" t="s">
        <v>140</v>
      </c>
      <c r="V12320" s="9" t="s">
        <v>17125</v>
      </c>
      <c r="X12320" s="9">
        <f>INDEX(SLA_Policy!$D$2:$D$5,MATCH(F12320,SLA_Policy!$A$2:$A$5,0))</f>
        <v>8</v>
      </c>
      <c r="Y12320" s="9" t="str">
        <f>IF(E12320="Cancelled","Excluded",IF(D12320="",IF((SLA_Policy!$B$8-B12320)*24&gt;X12320,"Open - Breached","Open - On Track"),IF((D12320-B12320)*24&lt;=X12320,"Met","Breached")))</f>
        <v>Met</v>
      </c>
    </row>
    <row r="12321" spans="1:25" x14ac:dyDescent="0.25">
      <c r="A12321" s="9" t="s">
        <v>17138</v>
      </c>
      <c r="B12321" s="23">
        <v>46274.386111111096</v>
      </c>
      <c r="C12321" s="23">
        <v>46274.391666666699</v>
      </c>
      <c r="D12321" s="23">
        <v>46274.55</v>
      </c>
      <c r="E12321" s="9" t="s">
        <v>212</v>
      </c>
      <c r="F12321" s="9" t="s">
        <v>187</v>
      </c>
      <c r="G12321" s="9" t="s">
        <v>213</v>
      </c>
      <c r="H12321" s="9" t="s">
        <v>164</v>
      </c>
      <c r="I12321" s="9" t="s">
        <v>260</v>
      </c>
      <c r="J12321" s="9" t="s">
        <v>17139</v>
      </c>
      <c r="K12321" s="9" t="s">
        <v>14602</v>
      </c>
      <c r="L12321" s="9" t="s">
        <v>12094</v>
      </c>
      <c r="M12321" s="9" t="s">
        <v>14687</v>
      </c>
      <c r="N12321" s="9" t="s">
        <v>198</v>
      </c>
      <c r="O12321" s="9" t="s">
        <v>182</v>
      </c>
      <c r="P12321" s="9" t="s">
        <v>120</v>
      </c>
      <c r="Q12321" s="9" t="s">
        <v>273</v>
      </c>
      <c r="R12321" s="9">
        <v>0</v>
      </c>
      <c r="S12321" s="9">
        <v>13</v>
      </c>
      <c r="T12321" s="9" t="s">
        <v>265</v>
      </c>
      <c r="U12321" s="9" t="s">
        <v>140</v>
      </c>
      <c r="V12321" s="9" t="s">
        <v>17125</v>
      </c>
      <c r="X12321" s="9">
        <f>INDEX(SLA_Policy!$D$2:$D$5,MATCH(F12321,SLA_Policy!$A$2:$A$5,0))</f>
        <v>8</v>
      </c>
      <c r="Y12321" s="9" t="str">
        <f>IF(E12321="Cancelled","Excluded",IF(D12321="",IF((SLA_Policy!$B$8-B12321)*24&gt;X12321,"Open - Breached","Open - On Track"),IF((D12321-B12321)*24&lt;=X12321,"Met","Breached")))</f>
        <v>Met</v>
      </c>
    </row>
    <row r="12322" spans="1:25" x14ac:dyDescent="0.25">
      <c r="A12322" s="9" t="s">
        <v>17140</v>
      </c>
      <c r="B12322" s="23">
        <v>46274.387499999997</v>
      </c>
      <c r="C12322" s="23">
        <v>46274.389583333301</v>
      </c>
      <c r="D12322" s="23">
        <v>46274.607638888898</v>
      </c>
      <c r="E12322" s="9" t="s">
        <v>212</v>
      </c>
      <c r="F12322" s="9" t="s">
        <v>188</v>
      </c>
      <c r="G12322" s="9" t="s">
        <v>213</v>
      </c>
      <c r="H12322" s="9" t="s">
        <v>162</v>
      </c>
      <c r="I12322" s="9" t="s">
        <v>393</v>
      </c>
      <c r="J12322" s="9" t="s">
        <v>3375</v>
      </c>
      <c r="K12322" s="9" t="s">
        <v>246</v>
      </c>
      <c r="L12322" s="9" t="s">
        <v>282</v>
      </c>
      <c r="M12322" s="9" t="s">
        <v>851</v>
      </c>
      <c r="N12322" s="9" t="s">
        <v>198</v>
      </c>
      <c r="O12322" s="9" t="s">
        <v>116</v>
      </c>
      <c r="P12322" s="9" t="s">
        <v>525</v>
      </c>
      <c r="Q12322" s="9" t="s">
        <v>219</v>
      </c>
      <c r="R12322" s="9">
        <v>0</v>
      </c>
      <c r="S12322" s="9">
        <v>6</v>
      </c>
      <c r="U12322" s="9" t="s">
        <v>248</v>
      </c>
      <c r="W12322" s="9">
        <v>5</v>
      </c>
      <c r="X12322" s="9">
        <f>INDEX(SLA_Policy!$D$2:$D$5,MATCH(F12322,SLA_Policy!$A$2:$A$5,0))</f>
        <v>72</v>
      </c>
      <c r="Y12322" s="9" t="str">
        <f>IF(E12322="Cancelled","Excluded",IF(D12322="",IF((SLA_Policy!$B$8-B12322)*24&gt;X12322,"Open - Breached","Open - On Track"),IF((D12322-B12322)*24&lt;=X12322,"Met","Breached")))</f>
        <v>Met</v>
      </c>
    </row>
    <row r="12323" spans="1:25" x14ac:dyDescent="0.25">
      <c r="A12323" s="9" t="s">
        <v>17141</v>
      </c>
      <c r="B12323" s="23">
        <v>46274.3881944444</v>
      </c>
      <c r="C12323" s="23">
        <v>46274.391666666699</v>
      </c>
      <c r="D12323" s="23">
        <v>46274.542361111096</v>
      </c>
      <c r="E12323" s="9" t="s">
        <v>212</v>
      </c>
      <c r="F12323" s="9" t="s">
        <v>187</v>
      </c>
      <c r="G12323" s="9" t="s">
        <v>213</v>
      </c>
      <c r="H12323" s="9" t="s">
        <v>162</v>
      </c>
      <c r="I12323" s="9" t="s">
        <v>244</v>
      </c>
      <c r="J12323" s="9" t="s">
        <v>17142</v>
      </c>
      <c r="K12323" s="9" t="s">
        <v>276</v>
      </c>
      <c r="L12323" s="9" t="s">
        <v>12094</v>
      </c>
      <c r="M12323" s="9" t="s">
        <v>17143</v>
      </c>
      <c r="N12323" s="9" t="s">
        <v>199</v>
      </c>
      <c r="O12323" s="9" t="s">
        <v>182</v>
      </c>
      <c r="P12323" s="9" t="s">
        <v>120</v>
      </c>
      <c r="Q12323" s="9" t="s">
        <v>273</v>
      </c>
      <c r="R12323" s="9">
        <v>0</v>
      </c>
      <c r="S12323" s="9">
        <v>31</v>
      </c>
      <c r="U12323" s="9" t="s">
        <v>140</v>
      </c>
      <c r="V12323" s="9" t="s">
        <v>17125</v>
      </c>
      <c r="W12323" s="9">
        <v>3</v>
      </c>
      <c r="X12323" s="9">
        <f>INDEX(SLA_Policy!$D$2:$D$5,MATCH(F12323,SLA_Policy!$A$2:$A$5,0))</f>
        <v>8</v>
      </c>
      <c r="Y12323" s="9" t="str">
        <f>IF(E12323="Cancelled","Excluded",IF(D12323="",IF((SLA_Policy!$B$8-B12323)*24&gt;X12323,"Open - Breached","Open - On Track"),IF((D12323-B12323)*24&lt;=X12323,"Met","Breached")))</f>
        <v>Met</v>
      </c>
    </row>
    <row r="12324" spans="1:25" x14ac:dyDescent="0.25">
      <c r="A12324" s="9" t="s">
        <v>17144</v>
      </c>
      <c r="B12324" s="23">
        <v>46274.389583333301</v>
      </c>
      <c r="C12324" s="23">
        <v>46274.390972222202</v>
      </c>
      <c r="D12324" s="23">
        <v>46274.551388888904</v>
      </c>
      <c r="E12324" s="9" t="s">
        <v>212</v>
      </c>
      <c r="F12324" s="9" t="s">
        <v>187</v>
      </c>
      <c r="G12324" s="9" t="s">
        <v>213</v>
      </c>
      <c r="H12324" s="9" t="s">
        <v>164</v>
      </c>
      <c r="I12324" s="9" t="s">
        <v>260</v>
      </c>
      <c r="J12324" s="9" t="s">
        <v>17145</v>
      </c>
      <c r="K12324" s="9" t="s">
        <v>14602</v>
      </c>
      <c r="L12324" s="9" t="s">
        <v>12094</v>
      </c>
      <c r="M12324" s="9" t="s">
        <v>14744</v>
      </c>
      <c r="N12324" s="9" t="s">
        <v>198</v>
      </c>
      <c r="O12324" s="9" t="s">
        <v>182</v>
      </c>
      <c r="P12324" s="9" t="s">
        <v>120</v>
      </c>
      <c r="Q12324" s="9" t="s">
        <v>273</v>
      </c>
      <c r="R12324" s="9">
        <v>0</v>
      </c>
      <c r="S12324" s="9">
        <v>22</v>
      </c>
      <c r="T12324" s="9" t="s">
        <v>265</v>
      </c>
      <c r="U12324" s="9" t="s">
        <v>140</v>
      </c>
      <c r="V12324" s="9" t="s">
        <v>17125</v>
      </c>
      <c r="X12324" s="9">
        <f>INDEX(SLA_Policy!$D$2:$D$5,MATCH(F12324,SLA_Policy!$A$2:$A$5,0))</f>
        <v>8</v>
      </c>
      <c r="Y12324" s="9" t="str">
        <f>IF(E12324="Cancelled","Excluded",IF(D12324="",IF((SLA_Policy!$B$8-B12324)*24&gt;X12324,"Open - Breached","Open - On Track"),IF((D12324-B12324)*24&lt;=X12324,"Met","Breached")))</f>
        <v>Met</v>
      </c>
    </row>
    <row r="12325" spans="1:25" x14ac:dyDescent="0.25">
      <c r="A12325" s="9" t="s">
        <v>17146</v>
      </c>
      <c r="B12325" s="23">
        <v>46274.390277777798</v>
      </c>
      <c r="C12325" s="23">
        <v>46274.409027777801</v>
      </c>
      <c r="D12325" s="23">
        <v>46275.391666666699</v>
      </c>
      <c r="E12325" s="9" t="s">
        <v>212</v>
      </c>
      <c r="F12325" s="9" t="s">
        <v>188</v>
      </c>
      <c r="G12325" s="9" t="s">
        <v>236</v>
      </c>
      <c r="H12325" s="9" t="s">
        <v>167</v>
      </c>
      <c r="I12325" s="9" t="s">
        <v>255</v>
      </c>
      <c r="J12325" s="9" t="s">
        <v>7396</v>
      </c>
      <c r="K12325" s="9" t="s">
        <v>246</v>
      </c>
      <c r="L12325" s="9" t="s">
        <v>311</v>
      </c>
      <c r="M12325" s="9" t="s">
        <v>2617</v>
      </c>
      <c r="N12325" s="9" t="s">
        <v>196</v>
      </c>
      <c r="O12325" s="9" t="s">
        <v>180</v>
      </c>
      <c r="P12325" s="9" t="s">
        <v>278</v>
      </c>
      <c r="Q12325" s="9" t="s">
        <v>219</v>
      </c>
      <c r="R12325" s="9">
        <v>0</v>
      </c>
      <c r="S12325" s="9">
        <v>29</v>
      </c>
      <c r="U12325" s="9" t="s">
        <v>242</v>
      </c>
      <c r="W12325" s="9">
        <v>5</v>
      </c>
      <c r="X12325" s="9">
        <f>INDEX(SLA_Policy!$D$2:$D$5,MATCH(F12325,SLA_Policy!$A$2:$A$5,0))</f>
        <v>72</v>
      </c>
      <c r="Y12325" s="9" t="str">
        <f>IF(E12325="Cancelled","Excluded",IF(D12325="",IF((SLA_Policy!$B$8-B12325)*24&gt;X12325,"Open - Breached","Open - On Track"),IF((D12325-B12325)*24&lt;=X12325,"Met","Breached")))</f>
        <v>Met</v>
      </c>
    </row>
    <row r="12326" spans="1:25" x14ac:dyDescent="0.25">
      <c r="A12326" s="9" t="s">
        <v>17147</v>
      </c>
      <c r="B12326" s="23">
        <v>46274.390972222202</v>
      </c>
      <c r="C12326" s="23">
        <v>46274.3930555556</v>
      </c>
      <c r="D12326" s="23">
        <v>46274.543749999997</v>
      </c>
      <c r="E12326" s="9" t="s">
        <v>212</v>
      </c>
      <c r="F12326" s="9" t="s">
        <v>187</v>
      </c>
      <c r="G12326" s="9" t="s">
        <v>213</v>
      </c>
      <c r="H12326" s="9" t="s">
        <v>162</v>
      </c>
      <c r="I12326" s="9" t="s">
        <v>244</v>
      </c>
      <c r="J12326" s="9" t="s">
        <v>17148</v>
      </c>
      <c r="K12326" s="9" t="s">
        <v>276</v>
      </c>
      <c r="L12326" s="9" t="s">
        <v>12094</v>
      </c>
      <c r="M12326" s="9" t="s">
        <v>17149</v>
      </c>
      <c r="N12326" s="9" t="s">
        <v>197</v>
      </c>
      <c r="O12326" s="9" t="s">
        <v>182</v>
      </c>
      <c r="P12326" s="9" t="s">
        <v>120</v>
      </c>
      <c r="Q12326" s="9" t="s">
        <v>273</v>
      </c>
      <c r="R12326" s="9">
        <v>0</v>
      </c>
      <c r="S12326" s="9">
        <v>18</v>
      </c>
      <c r="U12326" s="9" t="s">
        <v>140</v>
      </c>
      <c r="V12326" s="9" t="s">
        <v>17125</v>
      </c>
      <c r="X12326" s="9">
        <f>INDEX(SLA_Policy!$D$2:$D$5,MATCH(F12326,SLA_Policy!$A$2:$A$5,0))</f>
        <v>8</v>
      </c>
      <c r="Y12326" s="9" t="str">
        <f>IF(E12326="Cancelled","Excluded",IF(D12326="",IF((SLA_Policy!$B$8-B12326)*24&gt;X12326,"Open - Breached","Open - On Track"),IF((D12326-B12326)*24&lt;=X12326,"Met","Breached")))</f>
        <v>Met</v>
      </c>
    </row>
    <row r="12327" spans="1:25" x14ac:dyDescent="0.25">
      <c r="A12327" s="9" t="s">
        <v>17150</v>
      </c>
      <c r="B12327" s="23">
        <v>46274.392361111102</v>
      </c>
      <c r="C12327" s="23">
        <v>46274.394444444399</v>
      </c>
      <c r="D12327" s="23">
        <v>46274.545138888898</v>
      </c>
      <c r="E12327" s="9" t="s">
        <v>212</v>
      </c>
      <c r="F12327" s="9" t="s">
        <v>187</v>
      </c>
      <c r="G12327" s="9" t="s">
        <v>213</v>
      </c>
      <c r="H12327" s="9" t="s">
        <v>162</v>
      </c>
      <c r="I12327" s="9" t="s">
        <v>244</v>
      </c>
      <c r="J12327" s="9" t="s">
        <v>17151</v>
      </c>
      <c r="K12327" s="9" t="s">
        <v>276</v>
      </c>
      <c r="L12327" s="9" t="s">
        <v>12094</v>
      </c>
      <c r="M12327" s="9" t="s">
        <v>13573</v>
      </c>
      <c r="N12327" s="9" t="s">
        <v>196</v>
      </c>
      <c r="O12327" s="9" t="s">
        <v>182</v>
      </c>
      <c r="P12327" s="9" t="s">
        <v>120</v>
      </c>
      <c r="Q12327" s="9" t="s">
        <v>273</v>
      </c>
      <c r="R12327" s="9">
        <v>0</v>
      </c>
      <c r="S12327" s="9">
        <v>12</v>
      </c>
      <c r="U12327" s="9" t="s">
        <v>140</v>
      </c>
      <c r="V12327" s="9" t="s">
        <v>17125</v>
      </c>
      <c r="W12327" s="9">
        <v>2</v>
      </c>
      <c r="X12327" s="9">
        <f>INDEX(SLA_Policy!$D$2:$D$5,MATCH(F12327,SLA_Policy!$A$2:$A$5,0))</f>
        <v>8</v>
      </c>
      <c r="Y12327" s="9" t="str">
        <f>IF(E12327="Cancelled","Excluded",IF(D12327="",IF((SLA_Policy!$B$8-B12327)*24&gt;X12327,"Open - Breached","Open - On Track"),IF((D12327-B12327)*24&lt;=X12327,"Met","Breached")))</f>
        <v>Met</v>
      </c>
    </row>
    <row r="12328" spans="1:25" x14ac:dyDescent="0.25">
      <c r="A12328" s="9" t="s">
        <v>17152</v>
      </c>
      <c r="B12328" s="23">
        <v>46274.393750000003</v>
      </c>
      <c r="C12328" s="23">
        <v>46274.399305555598</v>
      </c>
      <c r="D12328" s="23">
        <v>46274.5534722222</v>
      </c>
      <c r="E12328" s="9" t="s">
        <v>212</v>
      </c>
      <c r="F12328" s="9" t="s">
        <v>187</v>
      </c>
      <c r="G12328" s="9" t="s">
        <v>213</v>
      </c>
      <c r="H12328" s="9" t="s">
        <v>164</v>
      </c>
      <c r="I12328" s="9" t="s">
        <v>260</v>
      </c>
      <c r="J12328" s="9" t="s">
        <v>17153</v>
      </c>
      <c r="K12328" s="9" t="s">
        <v>14602</v>
      </c>
      <c r="L12328" s="9" t="s">
        <v>12094</v>
      </c>
      <c r="M12328" s="9" t="s">
        <v>14666</v>
      </c>
      <c r="N12328" s="9" t="s">
        <v>198</v>
      </c>
      <c r="O12328" s="9" t="s">
        <v>182</v>
      </c>
      <c r="P12328" s="9" t="s">
        <v>120</v>
      </c>
      <c r="Q12328" s="9" t="s">
        <v>273</v>
      </c>
      <c r="R12328" s="9">
        <v>0</v>
      </c>
      <c r="S12328" s="9">
        <v>22</v>
      </c>
      <c r="T12328" s="9" t="s">
        <v>265</v>
      </c>
      <c r="U12328" s="9" t="s">
        <v>140</v>
      </c>
      <c r="V12328" s="9" t="s">
        <v>17125</v>
      </c>
      <c r="X12328" s="9">
        <f>INDEX(SLA_Policy!$D$2:$D$5,MATCH(F12328,SLA_Policy!$A$2:$A$5,0))</f>
        <v>8</v>
      </c>
      <c r="Y12328" s="9" t="str">
        <f>IF(E12328="Cancelled","Excluded",IF(D12328="",IF((SLA_Policy!$B$8-B12328)*24&gt;X12328,"Open - Breached","Open - On Track"),IF((D12328-B12328)*24&lt;=X12328,"Met","Breached")))</f>
        <v>Met</v>
      </c>
    </row>
    <row r="12329" spans="1:25" x14ac:dyDescent="0.25">
      <c r="A12329" s="9" t="s">
        <v>17154</v>
      </c>
      <c r="B12329" s="23">
        <v>46274.394444444399</v>
      </c>
      <c r="C12329" s="23">
        <v>46274.396527777797</v>
      </c>
      <c r="D12329" s="23">
        <v>46274.474305555603</v>
      </c>
      <c r="E12329" s="9" t="s">
        <v>212</v>
      </c>
      <c r="F12329" s="9" t="s">
        <v>188</v>
      </c>
      <c r="G12329" s="9" t="s">
        <v>213</v>
      </c>
      <c r="H12329" s="9" t="s">
        <v>161</v>
      </c>
      <c r="I12329" s="9" t="s">
        <v>454</v>
      </c>
      <c r="J12329" s="9" t="s">
        <v>5128</v>
      </c>
      <c r="K12329" s="9" t="s">
        <v>262</v>
      </c>
      <c r="L12329" s="9" t="s">
        <v>270</v>
      </c>
      <c r="M12329" s="9" t="s">
        <v>271</v>
      </c>
      <c r="N12329" s="9" t="s">
        <v>199</v>
      </c>
      <c r="O12329" s="9" t="s">
        <v>116</v>
      </c>
      <c r="P12329" s="9" t="s">
        <v>525</v>
      </c>
      <c r="Q12329" s="9" t="s">
        <v>219</v>
      </c>
      <c r="R12329" s="9">
        <v>0</v>
      </c>
      <c r="S12329" s="9">
        <v>7</v>
      </c>
      <c r="U12329" s="9" t="s">
        <v>266</v>
      </c>
      <c r="X12329" s="9">
        <f>INDEX(SLA_Policy!$D$2:$D$5,MATCH(F12329,SLA_Policy!$A$2:$A$5,0))</f>
        <v>72</v>
      </c>
      <c r="Y12329" s="9" t="str">
        <f>IF(E12329="Cancelled","Excluded",IF(D12329="",IF((SLA_Policy!$B$8-B12329)*24&gt;X12329,"Open - Breached","Open - On Track"),IF((D12329-B12329)*24&lt;=X12329,"Met","Breached")))</f>
        <v>Met</v>
      </c>
    </row>
    <row r="12330" spans="1:25" x14ac:dyDescent="0.25">
      <c r="A12330" s="9" t="s">
        <v>17155</v>
      </c>
      <c r="B12330" s="23">
        <v>46274.395138888904</v>
      </c>
      <c r="C12330" s="23">
        <v>46274.3972222222</v>
      </c>
      <c r="D12330" s="23">
        <v>46274.546527777798</v>
      </c>
      <c r="E12330" s="9" t="s">
        <v>212</v>
      </c>
      <c r="F12330" s="9" t="s">
        <v>187</v>
      </c>
      <c r="G12330" s="9" t="s">
        <v>213</v>
      </c>
      <c r="H12330" s="9" t="s">
        <v>162</v>
      </c>
      <c r="I12330" s="9" t="s">
        <v>244</v>
      </c>
      <c r="J12330" s="9" t="s">
        <v>17156</v>
      </c>
      <c r="K12330" s="9" t="s">
        <v>276</v>
      </c>
      <c r="L12330" s="9" t="s">
        <v>12094</v>
      </c>
      <c r="M12330" s="9" t="s">
        <v>12539</v>
      </c>
      <c r="N12330" s="9" t="s">
        <v>199</v>
      </c>
      <c r="O12330" s="9" t="s">
        <v>182</v>
      </c>
      <c r="P12330" s="9" t="s">
        <v>120</v>
      </c>
      <c r="Q12330" s="9" t="s">
        <v>273</v>
      </c>
      <c r="R12330" s="9">
        <v>0</v>
      </c>
      <c r="S12330" s="9">
        <v>30</v>
      </c>
      <c r="U12330" s="9" t="s">
        <v>140</v>
      </c>
      <c r="V12330" s="9" t="s">
        <v>17125</v>
      </c>
      <c r="X12330" s="9">
        <f>INDEX(SLA_Policy!$D$2:$D$5,MATCH(F12330,SLA_Policy!$A$2:$A$5,0))</f>
        <v>8</v>
      </c>
      <c r="Y12330" s="9" t="str">
        <f>IF(E12330="Cancelled","Excluded",IF(D12330="",IF((SLA_Policy!$B$8-B12330)*24&gt;X12330,"Open - Breached","Open - On Track"),IF((D12330-B12330)*24&lt;=X12330,"Met","Breached")))</f>
        <v>Met</v>
      </c>
    </row>
    <row r="12331" spans="1:25" x14ac:dyDescent="0.25">
      <c r="A12331" s="9" t="s">
        <v>17157</v>
      </c>
      <c r="B12331" s="23">
        <v>46274.395833333299</v>
      </c>
      <c r="C12331" s="23">
        <v>46274.400694444397</v>
      </c>
      <c r="D12331" s="23">
        <v>46274.547916666699</v>
      </c>
      <c r="E12331" s="9" t="s">
        <v>212</v>
      </c>
      <c r="F12331" s="9" t="s">
        <v>187</v>
      </c>
      <c r="G12331" s="9" t="s">
        <v>213</v>
      </c>
      <c r="H12331" s="9" t="s">
        <v>162</v>
      </c>
      <c r="I12331" s="9" t="s">
        <v>244</v>
      </c>
      <c r="J12331" s="9" t="s">
        <v>17158</v>
      </c>
      <c r="K12331" s="9" t="s">
        <v>276</v>
      </c>
      <c r="L12331" s="9" t="s">
        <v>12094</v>
      </c>
      <c r="M12331" s="9" t="s">
        <v>12401</v>
      </c>
      <c r="N12331" s="9" t="s">
        <v>196</v>
      </c>
      <c r="O12331" s="9" t="s">
        <v>182</v>
      </c>
      <c r="P12331" s="9" t="s">
        <v>120</v>
      </c>
      <c r="Q12331" s="9" t="s">
        <v>273</v>
      </c>
      <c r="R12331" s="9">
        <v>0</v>
      </c>
      <c r="S12331" s="9">
        <v>29</v>
      </c>
      <c r="U12331" s="9" t="s">
        <v>140</v>
      </c>
      <c r="V12331" s="9" t="s">
        <v>17125</v>
      </c>
      <c r="X12331" s="9">
        <f>INDEX(SLA_Policy!$D$2:$D$5,MATCH(F12331,SLA_Policy!$A$2:$A$5,0))</f>
        <v>8</v>
      </c>
      <c r="Y12331" s="9" t="str">
        <f>IF(E12331="Cancelled","Excluded",IF(D12331="",IF((SLA_Policy!$B$8-B12331)*24&gt;X12331,"Open - Breached","Open - On Track"),IF((D12331-B12331)*24&lt;=X12331,"Met","Breached")))</f>
        <v>Met</v>
      </c>
    </row>
    <row r="12332" spans="1:25" x14ac:dyDescent="0.25">
      <c r="A12332" s="9" t="s">
        <v>17159</v>
      </c>
      <c r="B12332" s="23">
        <v>46274.3972222222</v>
      </c>
      <c r="C12332" s="23">
        <v>46274.434722222199</v>
      </c>
      <c r="D12332" s="23">
        <v>46275.386805555601</v>
      </c>
      <c r="E12332" s="9" t="s">
        <v>212</v>
      </c>
      <c r="F12332" s="9" t="s">
        <v>188</v>
      </c>
      <c r="G12332" s="9" t="s">
        <v>236</v>
      </c>
      <c r="H12332" s="9" t="s">
        <v>167</v>
      </c>
      <c r="I12332" s="9" t="s">
        <v>255</v>
      </c>
      <c r="J12332" s="9" t="s">
        <v>17160</v>
      </c>
      <c r="K12332" s="9" t="s">
        <v>246</v>
      </c>
      <c r="L12332" s="9" t="s">
        <v>311</v>
      </c>
      <c r="M12332" s="9" t="s">
        <v>2435</v>
      </c>
      <c r="N12332" s="9" t="s">
        <v>196</v>
      </c>
      <c r="O12332" s="9" t="s">
        <v>176</v>
      </c>
      <c r="P12332" s="9" t="s">
        <v>503</v>
      </c>
      <c r="Q12332" s="9" t="s">
        <v>219</v>
      </c>
      <c r="R12332" s="9">
        <v>0</v>
      </c>
      <c r="S12332" s="9">
        <v>16</v>
      </c>
      <c r="U12332" s="9" t="s">
        <v>242</v>
      </c>
      <c r="W12332" s="9">
        <v>5</v>
      </c>
      <c r="X12332" s="9">
        <f>INDEX(SLA_Policy!$D$2:$D$5,MATCH(F12332,SLA_Policy!$A$2:$A$5,0))</f>
        <v>72</v>
      </c>
      <c r="Y12332" s="9" t="str">
        <f>IF(E12332="Cancelled","Excluded",IF(D12332="",IF((SLA_Policy!$B$8-B12332)*24&gt;X12332,"Open - Breached","Open - On Track"),IF((D12332-B12332)*24&lt;=X12332,"Met","Breached")))</f>
        <v>Met</v>
      </c>
    </row>
    <row r="12333" spans="1:25" x14ac:dyDescent="0.25">
      <c r="A12333" s="9" t="s">
        <v>17161</v>
      </c>
      <c r="B12333" s="23">
        <v>46274.406944444498</v>
      </c>
      <c r="C12333" s="23">
        <v>46274.460416666698</v>
      </c>
      <c r="D12333" s="23">
        <v>46275.319444444503</v>
      </c>
      <c r="E12333" s="9" t="s">
        <v>212</v>
      </c>
      <c r="F12333" s="9" t="s">
        <v>188</v>
      </c>
      <c r="G12333" s="9" t="s">
        <v>213</v>
      </c>
      <c r="H12333" s="9" t="s">
        <v>166</v>
      </c>
      <c r="I12333" s="9" t="s">
        <v>378</v>
      </c>
      <c r="J12333" s="9" t="s">
        <v>14581</v>
      </c>
      <c r="K12333" s="9" t="s">
        <v>246</v>
      </c>
      <c r="L12333" s="9" t="s">
        <v>104</v>
      </c>
      <c r="M12333" s="9" t="s">
        <v>2412</v>
      </c>
      <c r="N12333" s="9" t="s">
        <v>199</v>
      </c>
      <c r="O12333" s="9" t="s">
        <v>181</v>
      </c>
      <c r="P12333" s="9" t="s">
        <v>449</v>
      </c>
      <c r="Q12333" s="9" t="s">
        <v>219</v>
      </c>
      <c r="R12333" s="9">
        <v>0</v>
      </c>
      <c r="S12333" s="9">
        <v>71</v>
      </c>
      <c r="T12333" s="9" t="s">
        <v>136</v>
      </c>
      <c r="U12333" s="9" t="s">
        <v>290</v>
      </c>
      <c r="W12333" s="9">
        <v>5</v>
      </c>
      <c r="X12333" s="9">
        <f>INDEX(SLA_Policy!$D$2:$D$5,MATCH(F12333,SLA_Policy!$A$2:$A$5,0))</f>
        <v>72</v>
      </c>
      <c r="Y12333" s="9" t="str">
        <f>IF(E12333="Cancelled","Excluded",IF(D12333="",IF((SLA_Policy!$B$8-B12333)*24&gt;X12333,"Open - Breached","Open - On Track"),IF((D12333-B12333)*24&lt;=X12333,"Met","Breached")))</f>
        <v>Met</v>
      </c>
    </row>
    <row r="12334" spans="1:25" x14ac:dyDescent="0.25">
      <c r="A12334" s="9" t="s">
        <v>17162</v>
      </c>
      <c r="B12334" s="23">
        <v>46274.410416666702</v>
      </c>
      <c r="C12334" s="23">
        <v>46274.425000000003</v>
      </c>
      <c r="D12334" s="23">
        <v>46274.527777777803</v>
      </c>
      <c r="E12334" s="9" t="s">
        <v>212</v>
      </c>
      <c r="F12334" s="9" t="s">
        <v>188</v>
      </c>
      <c r="G12334" s="9" t="s">
        <v>213</v>
      </c>
      <c r="H12334" s="9" t="s">
        <v>164</v>
      </c>
      <c r="I12334" s="9" t="s">
        <v>339</v>
      </c>
      <c r="J12334" s="9" t="s">
        <v>5082</v>
      </c>
      <c r="K12334" s="9" t="s">
        <v>225</v>
      </c>
      <c r="L12334" s="9" t="s">
        <v>395</v>
      </c>
      <c r="M12334" s="9" t="s">
        <v>433</v>
      </c>
      <c r="N12334" s="9" t="s">
        <v>199</v>
      </c>
      <c r="O12334" s="9" t="s">
        <v>180</v>
      </c>
      <c r="P12334" s="9" t="s">
        <v>318</v>
      </c>
      <c r="Q12334" s="9" t="s">
        <v>219</v>
      </c>
      <c r="R12334" s="9">
        <v>0</v>
      </c>
      <c r="S12334" s="9">
        <v>15</v>
      </c>
      <c r="T12334" s="9" t="s">
        <v>464</v>
      </c>
      <c r="U12334" s="9" t="s">
        <v>376</v>
      </c>
      <c r="X12334" s="9">
        <f>INDEX(SLA_Policy!$D$2:$D$5,MATCH(F12334,SLA_Policy!$A$2:$A$5,0))</f>
        <v>72</v>
      </c>
      <c r="Y12334" s="9" t="str">
        <f>IF(E12334="Cancelled","Excluded",IF(D12334="",IF((SLA_Policy!$B$8-B12334)*24&gt;X12334,"Open - Breached","Open - On Track"),IF((D12334-B12334)*24&lt;=X12334,"Met","Breached")))</f>
        <v>Met</v>
      </c>
    </row>
    <row r="12335" spans="1:25" x14ac:dyDescent="0.25">
      <c r="A12335" s="9" t="s">
        <v>17163</v>
      </c>
      <c r="B12335" s="23">
        <v>46274.4243055556</v>
      </c>
      <c r="C12335" s="23">
        <v>46274.431944444397</v>
      </c>
      <c r="D12335" s="23">
        <v>46275.408333333296</v>
      </c>
      <c r="E12335" s="9" t="s">
        <v>212</v>
      </c>
      <c r="F12335" s="9" t="s">
        <v>188</v>
      </c>
      <c r="G12335" s="9" t="s">
        <v>213</v>
      </c>
      <c r="H12335" s="9" t="s">
        <v>162</v>
      </c>
      <c r="I12335" s="9" t="s">
        <v>345</v>
      </c>
      <c r="J12335" s="9" t="s">
        <v>1136</v>
      </c>
      <c r="K12335" s="9" t="s">
        <v>225</v>
      </c>
      <c r="L12335" s="9" t="s">
        <v>216</v>
      </c>
      <c r="M12335" s="9" t="s">
        <v>1559</v>
      </c>
      <c r="N12335" s="9" t="s">
        <v>200</v>
      </c>
      <c r="O12335" s="9" t="s">
        <v>116</v>
      </c>
      <c r="P12335" s="9" t="s">
        <v>295</v>
      </c>
      <c r="Q12335" s="9" t="s">
        <v>219</v>
      </c>
      <c r="R12335" s="9">
        <v>1</v>
      </c>
      <c r="S12335" s="9">
        <v>50</v>
      </c>
      <c r="U12335" s="9" t="s">
        <v>290</v>
      </c>
      <c r="W12335" s="9">
        <v>3</v>
      </c>
      <c r="X12335" s="9">
        <f>INDEX(SLA_Policy!$D$2:$D$5,MATCH(F12335,SLA_Policy!$A$2:$A$5,0))</f>
        <v>72</v>
      </c>
      <c r="Y12335" s="9" t="str">
        <f>IF(E12335="Cancelled","Excluded",IF(D12335="",IF((SLA_Policy!$B$8-B12335)*24&gt;X12335,"Open - Breached","Open - On Track"),IF((D12335-B12335)*24&lt;=X12335,"Met","Breached")))</f>
        <v>Met</v>
      </c>
    </row>
    <row r="12336" spans="1:25" x14ac:dyDescent="0.25">
      <c r="A12336" s="9" t="s">
        <v>17164</v>
      </c>
      <c r="B12336" s="23">
        <v>46274.425000000003</v>
      </c>
      <c r="C12336" s="23">
        <v>46274.434027777803</v>
      </c>
      <c r="D12336" s="23">
        <v>46274.545833333301</v>
      </c>
      <c r="E12336" s="9" t="s">
        <v>212</v>
      </c>
      <c r="F12336" s="9" t="s">
        <v>189</v>
      </c>
      <c r="G12336" s="9" t="s">
        <v>213</v>
      </c>
      <c r="H12336" s="9" t="s">
        <v>161</v>
      </c>
      <c r="I12336" s="9" t="s">
        <v>389</v>
      </c>
      <c r="J12336" s="9" t="s">
        <v>1243</v>
      </c>
      <c r="K12336" s="9" t="s">
        <v>262</v>
      </c>
      <c r="L12336" s="9" t="s">
        <v>307</v>
      </c>
      <c r="M12336" s="9" t="s">
        <v>673</v>
      </c>
      <c r="N12336" s="9" t="s">
        <v>198</v>
      </c>
      <c r="O12336" s="9" t="s">
        <v>116</v>
      </c>
      <c r="P12336" s="9" t="s">
        <v>574</v>
      </c>
      <c r="Q12336" s="9" t="s">
        <v>219</v>
      </c>
      <c r="R12336" s="9">
        <v>0</v>
      </c>
      <c r="S12336" s="9">
        <v>3</v>
      </c>
      <c r="U12336" s="9" t="s">
        <v>290</v>
      </c>
      <c r="X12336" s="9">
        <f>INDEX(SLA_Policy!$D$2:$D$5,MATCH(F12336,SLA_Policy!$A$2:$A$5,0))</f>
        <v>120</v>
      </c>
      <c r="Y12336" s="9" t="str">
        <f>IF(E12336="Cancelled","Excluded",IF(D12336="",IF((SLA_Policy!$B$8-B12336)*24&gt;X12336,"Open - Breached","Open - On Track"),IF((D12336-B12336)*24&lt;=X12336,"Met","Breached")))</f>
        <v>Met</v>
      </c>
    </row>
    <row r="12337" spans="1:25" x14ac:dyDescent="0.25">
      <c r="A12337" s="9" t="s">
        <v>17165</v>
      </c>
      <c r="B12337" s="23">
        <v>46274.425000000003</v>
      </c>
      <c r="C12337" s="23">
        <v>46274.436111111099</v>
      </c>
      <c r="D12337" s="23">
        <v>46275.339583333298</v>
      </c>
      <c r="E12337" s="9" t="s">
        <v>212</v>
      </c>
      <c r="F12337" s="9" t="s">
        <v>188</v>
      </c>
      <c r="G12337" s="9" t="s">
        <v>236</v>
      </c>
      <c r="H12337" s="9" t="s">
        <v>167</v>
      </c>
      <c r="I12337" s="9" t="s">
        <v>255</v>
      </c>
      <c r="J12337" s="9" t="s">
        <v>1428</v>
      </c>
      <c r="K12337" s="9" t="s">
        <v>246</v>
      </c>
      <c r="L12337" s="9" t="s">
        <v>282</v>
      </c>
      <c r="M12337" s="9" t="s">
        <v>686</v>
      </c>
      <c r="N12337" s="9" t="s">
        <v>199</v>
      </c>
      <c r="O12337" s="9" t="s">
        <v>116</v>
      </c>
      <c r="P12337" s="9" t="s">
        <v>342</v>
      </c>
      <c r="Q12337" s="9" t="s">
        <v>219</v>
      </c>
      <c r="R12337" s="9">
        <v>0</v>
      </c>
      <c r="S12337" s="9">
        <v>21</v>
      </c>
      <c r="U12337" s="9" t="s">
        <v>242</v>
      </c>
      <c r="X12337" s="9">
        <f>INDEX(SLA_Policy!$D$2:$D$5,MATCH(F12337,SLA_Policy!$A$2:$A$5,0))</f>
        <v>72</v>
      </c>
      <c r="Y12337" s="9" t="str">
        <f>IF(E12337="Cancelled","Excluded",IF(D12337="",IF((SLA_Policy!$B$8-B12337)*24&gt;X12337,"Open - Breached","Open - On Track"),IF((D12337-B12337)*24&lt;=X12337,"Met","Breached")))</f>
        <v>Met</v>
      </c>
    </row>
    <row r="12338" spans="1:25" x14ac:dyDescent="0.25">
      <c r="A12338" s="9" t="s">
        <v>17166</v>
      </c>
      <c r="B12338" s="23">
        <v>46274.429166666698</v>
      </c>
      <c r="C12338" s="23">
        <v>46274.600694444503</v>
      </c>
      <c r="D12338" s="23">
        <v>46274.637499999997</v>
      </c>
      <c r="E12338" s="9" t="s">
        <v>212</v>
      </c>
      <c r="F12338" s="9" t="s">
        <v>189</v>
      </c>
      <c r="G12338" s="9" t="s">
        <v>213</v>
      </c>
      <c r="H12338" s="9" t="s">
        <v>167</v>
      </c>
      <c r="I12338" s="9" t="s">
        <v>362</v>
      </c>
      <c r="J12338" s="9" t="s">
        <v>752</v>
      </c>
      <c r="K12338" s="9" t="s">
        <v>215</v>
      </c>
      <c r="L12338" s="9" t="s">
        <v>311</v>
      </c>
      <c r="M12338" s="9" t="s">
        <v>1635</v>
      </c>
      <c r="N12338" s="9" t="s">
        <v>196</v>
      </c>
      <c r="O12338" s="9" t="s">
        <v>116</v>
      </c>
      <c r="P12338" s="9" t="s">
        <v>551</v>
      </c>
      <c r="Q12338" s="9" t="s">
        <v>219</v>
      </c>
      <c r="R12338" s="9">
        <v>0</v>
      </c>
      <c r="S12338" s="9">
        <v>32</v>
      </c>
      <c r="U12338" s="9" t="s">
        <v>248</v>
      </c>
      <c r="X12338" s="9">
        <f>INDEX(SLA_Policy!$D$2:$D$5,MATCH(F12338,SLA_Policy!$A$2:$A$5,0))</f>
        <v>120</v>
      </c>
      <c r="Y12338" s="9" t="str">
        <f>IF(E12338="Cancelled","Excluded",IF(D12338="",IF((SLA_Policy!$B$8-B12338)*24&gt;X12338,"Open - Breached","Open - On Track"),IF((D12338-B12338)*24&lt;=X12338,"Met","Breached")))</f>
        <v>Met</v>
      </c>
    </row>
    <row r="12339" spans="1:25" x14ac:dyDescent="0.25">
      <c r="A12339" s="9" t="s">
        <v>17167</v>
      </c>
      <c r="B12339" s="23">
        <v>46274.435416666704</v>
      </c>
      <c r="C12339" s="23">
        <v>46274.4375</v>
      </c>
      <c r="D12339" s="23">
        <v>46275.384722222203</v>
      </c>
      <c r="E12339" s="9" t="s">
        <v>212</v>
      </c>
      <c r="F12339" s="9" t="s">
        <v>188</v>
      </c>
      <c r="G12339" s="9" t="s">
        <v>213</v>
      </c>
      <c r="H12339" s="9" t="s">
        <v>163</v>
      </c>
      <c r="I12339" s="9" t="s">
        <v>223</v>
      </c>
      <c r="J12339" s="9" t="s">
        <v>1331</v>
      </c>
      <c r="K12339" s="9" t="s">
        <v>303</v>
      </c>
      <c r="L12339" s="9" t="s">
        <v>216</v>
      </c>
      <c r="M12339" s="9" t="s">
        <v>1186</v>
      </c>
      <c r="N12339" s="9" t="s">
        <v>198</v>
      </c>
      <c r="O12339" s="9" t="s">
        <v>176</v>
      </c>
      <c r="P12339" s="9" t="s">
        <v>1159</v>
      </c>
      <c r="Q12339" s="9" t="s">
        <v>219</v>
      </c>
      <c r="R12339" s="9">
        <v>0</v>
      </c>
      <c r="S12339" s="9">
        <v>22</v>
      </c>
      <c r="T12339" s="9" t="s">
        <v>229</v>
      </c>
      <c r="U12339" s="9" t="s">
        <v>230</v>
      </c>
      <c r="X12339" s="9">
        <f>INDEX(SLA_Policy!$D$2:$D$5,MATCH(F12339,SLA_Policy!$A$2:$A$5,0))</f>
        <v>72</v>
      </c>
      <c r="Y12339" s="9" t="str">
        <f>IF(E12339="Cancelled","Excluded",IF(D12339="",IF((SLA_Policy!$B$8-B12339)*24&gt;X12339,"Open - Breached","Open - On Track"),IF((D12339-B12339)*24&lt;=X12339,"Met","Breached")))</f>
        <v>Met</v>
      </c>
    </row>
    <row r="12340" spans="1:25" x14ac:dyDescent="0.25">
      <c r="A12340" s="9" t="s">
        <v>17168</v>
      </c>
      <c r="B12340" s="23">
        <v>46274.443055555603</v>
      </c>
      <c r="C12340" s="23">
        <v>46274.6</v>
      </c>
      <c r="D12340" s="23">
        <v>46274.677777777797</v>
      </c>
      <c r="E12340" s="9" t="s">
        <v>212</v>
      </c>
      <c r="F12340" s="9" t="s">
        <v>188</v>
      </c>
      <c r="G12340" s="9" t="s">
        <v>213</v>
      </c>
      <c r="H12340" s="9" t="s">
        <v>167</v>
      </c>
      <c r="I12340" s="9" t="s">
        <v>362</v>
      </c>
      <c r="J12340" s="9" t="s">
        <v>5547</v>
      </c>
      <c r="K12340" s="9" t="s">
        <v>246</v>
      </c>
      <c r="L12340" s="9" t="s">
        <v>270</v>
      </c>
      <c r="M12340" s="9" t="s">
        <v>1746</v>
      </c>
      <c r="N12340" s="9" t="s">
        <v>197</v>
      </c>
      <c r="O12340" s="9" t="s">
        <v>176</v>
      </c>
      <c r="P12340" s="9" t="s">
        <v>228</v>
      </c>
      <c r="Q12340" s="9" t="s">
        <v>219</v>
      </c>
      <c r="R12340" s="9">
        <v>0</v>
      </c>
      <c r="S12340" s="9">
        <v>33</v>
      </c>
      <c r="U12340" s="9" t="s">
        <v>266</v>
      </c>
      <c r="W12340" s="9">
        <v>5</v>
      </c>
      <c r="X12340" s="9">
        <f>INDEX(SLA_Policy!$D$2:$D$5,MATCH(F12340,SLA_Policy!$A$2:$A$5,0))</f>
        <v>72</v>
      </c>
      <c r="Y12340" s="9" t="str">
        <f>IF(E12340="Cancelled","Excluded",IF(D12340="",IF((SLA_Policy!$B$8-B12340)*24&gt;X12340,"Open - Breached","Open - On Track"),IF((D12340-B12340)*24&lt;=X12340,"Met","Breached")))</f>
        <v>Met</v>
      </c>
    </row>
    <row r="12341" spans="1:25" x14ac:dyDescent="0.25">
      <c r="A12341" s="9" t="s">
        <v>17169</v>
      </c>
      <c r="B12341" s="23">
        <v>46274.456944444399</v>
      </c>
      <c r="C12341" s="23">
        <v>46274.495138888902</v>
      </c>
      <c r="D12341" s="23">
        <v>46276.313888888901</v>
      </c>
      <c r="E12341" s="9" t="s">
        <v>212</v>
      </c>
      <c r="F12341" s="9" t="s">
        <v>189</v>
      </c>
      <c r="G12341" s="9" t="s">
        <v>213</v>
      </c>
      <c r="H12341" s="9" t="s">
        <v>163</v>
      </c>
      <c r="I12341" s="9" t="s">
        <v>250</v>
      </c>
      <c r="J12341" s="9" t="s">
        <v>1407</v>
      </c>
      <c r="K12341" s="9" t="s">
        <v>239</v>
      </c>
      <c r="L12341" s="9" t="s">
        <v>226</v>
      </c>
      <c r="M12341" s="9" t="s">
        <v>1836</v>
      </c>
      <c r="N12341" s="9" t="s">
        <v>196</v>
      </c>
      <c r="O12341" s="9" t="s">
        <v>176</v>
      </c>
      <c r="P12341" s="9" t="s">
        <v>419</v>
      </c>
      <c r="Q12341" s="9" t="s">
        <v>219</v>
      </c>
      <c r="R12341" s="9">
        <v>0</v>
      </c>
      <c r="S12341" s="9">
        <v>28</v>
      </c>
      <c r="T12341" s="9" t="s">
        <v>229</v>
      </c>
      <c r="U12341" s="9" t="s">
        <v>230</v>
      </c>
      <c r="W12341" s="9">
        <v>5</v>
      </c>
      <c r="X12341" s="9">
        <f>INDEX(SLA_Policy!$D$2:$D$5,MATCH(F12341,SLA_Policy!$A$2:$A$5,0))</f>
        <v>120</v>
      </c>
      <c r="Y12341" s="9" t="str">
        <f>IF(E12341="Cancelled","Excluded",IF(D12341="",IF((SLA_Policy!$B$8-B12341)*24&gt;X12341,"Open - Breached","Open - On Track"),IF((D12341-B12341)*24&lt;=X12341,"Met","Breached")))</f>
        <v>Met</v>
      </c>
    </row>
    <row r="12342" spans="1:25" x14ac:dyDescent="0.25">
      <c r="A12342" s="9" t="s">
        <v>17170</v>
      </c>
      <c r="B12342" s="23">
        <v>46274.474305555603</v>
      </c>
      <c r="C12342" s="23">
        <v>46274.5180555556</v>
      </c>
      <c r="D12342" s="23">
        <v>46279.318055555603</v>
      </c>
      <c r="E12342" s="9" t="s">
        <v>212</v>
      </c>
      <c r="F12342" s="9" t="s">
        <v>189</v>
      </c>
      <c r="G12342" s="9" t="s">
        <v>236</v>
      </c>
      <c r="H12342" s="9" t="s">
        <v>163</v>
      </c>
      <c r="I12342" s="9" t="s">
        <v>315</v>
      </c>
      <c r="J12342" s="9" t="s">
        <v>932</v>
      </c>
      <c r="K12342" s="9" t="s">
        <v>215</v>
      </c>
      <c r="L12342" s="9" t="s">
        <v>371</v>
      </c>
      <c r="M12342" s="9" t="s">
        <v>4189</v>
      </c>
      <c r="N12342" s="9" t="s">
        <v>196</v>
      </c>
      <c r="O12342" s="9" t="s">
        <v>180</v>
      </c>
      <c r="P12342" s="9" t="s">
        <v>278</v>
      </c>
      <c r="Q12342" s="9" t="s">
        <v>219</v>
      </c>
      <c r="R12342" s="9">
        <v>0</v>
      </c>
      <c r="S12342" s="9">
        <v>170</v>
      </c>
      <c r="T12342" s="9" t="s">
        <v>136</v>
      </c>
      <c r="U12342" s="9" t="s">
        <v>242</v>
      </c>
      <c r="W12342" s="9">
        <v>4</v>
      </c>
      <c r="X12342" s="9">
        <f>INDEX(SLA_Policy!$D$2:$D$5,MATCH(F12342,SLA_Policy!$A$2:$A$5,0))</f>
        <v>120</v>
      </c>
      <c r="Y12342" s="9" t="str">
        <f>IF(E12342="Cancelled","Excluded",IF(D12342="",IF((SLA_Policy!$B$8-B12342)*24&gt;X12342,"Open - Breached","Open - On Track"),IF((D12342-B12342)*24&lt;=X12342,"Met","Breached")))</f>
        <v>Met</v>
      </c>
    </row>
    <row r="12343" spans="1:25" x14ac:dyDescent="0.25">
      <c r="A12343" s="9" t="s">
        <v>17171</v>
      </c>
      <c r="B12343" s="23">
        <v>46274.482638888898</v>
      </c>
      <c r="C12343" s="23">
        <v>46274.485416666699</v>
      </c>
      <c r="D12343" s="23">
        <v>46274.527083333298</v>
      </c>
      <c r="E12343" s="9" t="s">
        <v>212</v>
      </c>
      <c r="F12343" s="9" t="s">
        <v>188</v>
      </c>
      <c r="G12343" s="9" t="s">
        <v>213</v>
      </c>
      <c r="H12343" s="9" t="s">
        <v>162</v>
      </c>
      <c r="I12343" s="9" t="s">
        <v>393</v>
      </c>
      <c r="J12343" s="9" t="s">
        <v>1718</v>
      </c>
      <c r="K12343" s="9" t="s">
        <v>303</v>
      </c>
      <c r="L12343" s="9" t="s">
        <v>104</v>
      </c>
      <c r="M12343" s="9" t="s">
        <v>4380</v>
      </c>
      <c r="N12343" s="9" t="s">
        <v>199</v>
      </c>
      <c r="O12343" s="9" t="s">
        <v>116</v>
      </c>
      <c r="P12343" s="9" t="s">
        <v>258</v>
      </c>
      <c r="Q12343" s="9" t="s">
        <v>219</v>
      </c>
      <c r="R12343" s="9">
        <v>0</v>
      </c>
      <c r="S12343" s="9">
        <v>11</v>
      </c>
      <c r="U12343" s="9" t="s">
        <v>290</v>
      </c>
      <c r="X12343" s="9">
        <f>INDEX(SLA_Policy!$D$2:$D$5,MATCH(F12343,SLA_Policy!$A$2:$A$5,0))</f>
        <v>72</v>
      </c>
      <c r="Y12343" s="9" t="str">
        <f>IF(E12343="Cancelled","Excluded",IF(D12343="",IF((SLA_Policy!$B$8-B12343)*24&gt;X12343,"Open - Breached","Open - On Track"),IF((D12343-B12343)*24&lt;=X12343,"Met","Breached")))</f>
        <v>Met</v>
      </c>
    </row>
    <row r="12344" spans="1:25" x14ac:dyDescent="0.25">
      <c r="A12344" s="9" t="s">
        <v>17172</v>
      </c>
      <c r="B12344" s="23">
        <v>46274.484722222202</v>
      </c>
      <c r="C12344" s="23">
        <v>46274.494444444397</v>
      </c>
      <c r="D12344" s="23">
        <v>46279.318749999999</v>
      </c>
      <c r="E12344" s="9" t="s">
        <v>212</v>
      </c>
      <c r="F12344" s="9" t="s">
        <v>188</v>
      </c>
      <c r="G12344" s="9" t="s">
        <v>213</v>
      </c>
      <c r="H12344" s="9" t="s">
        <v>164</v>
      </c>
      <c r="I12344" s="9" t="s">
        <v>260</v>
      </c>
      <c r="J12344" s="9" t="s">
        <v>2616</v>
      </c>
      <c r="K12344" s="9" t="s">
        <v>303</v>
      </c>
      <c r="L12344" s="9" t="s">
        <v>104</v>
      </c>
      <c r="M12344" s="9" t="s">
        <v>2293</v>
      </c>
      <c r="N12344" s="9" t="s">
        <v>197</v>
      </c>
      <c r="O12344" s="9" t="s">
        <v>179</v>
      </c>
      <c r="P12344" s="9" t="s">
        <v>264</v>
      </c>
      <c r="Q12344" s="9" t="s">
        <v>219</v>
      </c>
      <c r="R12344" s="9">
        <v>0</v>
      </c>
      <c r="S12344" s="9">
        <v>24</v>
      </c>
      <c r="T12344" s="9" t="s">
        <v>265</v>
      </c>
      <c r="U12344" s="9" t="s">
        <v>248</v>
      </c>
      <c r="X12344" s="9">
        <f>INDEX(SLA_Policy!$D$2:$D$5,MATCH(F12344,SLA_Policy!$A$2:$A$5,0))</f>
        <v>72</v>
      </c>
      <c r="Y12344" s="9" t="str">
        <f>IF(E12344="Cancelled","Excluded",IF(D12344="",IF((SLA_Policy!$B$8-B12344)*24&gt;X12344,"Open - Breached","Open - On Track"),IF((D12344-B12344)*24&lt;=X12344,"Met","Breached")))</f>
        <v>Breached</v>
      </c>
    </row>
    <row r="12345" spans="1:25" x14ac:dyDescent="0.25">
      <c r="A12345" s="9" t="s">
        <v>17173</v>
      </c>
      <c r="B12345" s="23">
        <v>46274.495138888902</v>
      </c>
      <c r="C12345" s="23">
        <v>46274.586805555598</v>
      </c>
      <c r="D12345" s="23">
        <v>46274.593055555597</v>
      </c>
      <c r="E12345" s="9" t="s">
        <v>212</v>
      </c>
      <c r="F12345" s="9" t="s">
        <v>189</v>
      </c>
      <c r="G12345" s="9" t="s">
        <v>213</v>
      </c>
      <c r="H12345" s="9" t="s">
        <v>161</v>
      </c>
      <c r="I12345" s="9" t="s">
        <v>389</v>
      </c>
      <c r="J12345" s="9" t="s">
        <v>2110</v>
      </c>
      <c r="K12345" s="9" t="s">
        <v>239</v>
      </c>
      <c r="L12345" s="9" t="s">
        <v>311</v>
      </c>
      <c r="M12345" s="9" t="s">
        <v>6657</v>
      </c>
      <c r="N12345" s="9" t="s">
        <v>197</v>
      </c>
      <c r="O12345" s="9" t="s">
        <v>116</v>
      </c>
      <c r="P12345" s="9" t="s">
        <v>234</v>
      </c>
      <c r="Q12345" s="9" t="s">
        <v>219</v>
      </c>
      <c r="R12345" s="9">
        <v>0</v>
      </c>
      <c r="S12345" s="9">
        <v>7</v>
      </c>
      <c r="U12345" s="9" t="s">
        <v>290</v>
      </c>
      <c r="W12345" s="9">
        <v>5</v>
      </c>
      <c r="X12345" s="9">
        <f>INDEX(SLA_Policy!$D$2:$D$5,MATCH(F12345,SLA_Policy!$A$2:$A$5,0))</f>
        <v>120</v>
      </c>
      <c r="Y12345" s="9" t="str">
        <f>IF(E12345="Cancelled","Excluded",IF(D12345="",IF((SLA_Policy!$B$8-B12345)*24&gt;X12345,"Open - Breached","Open - On Track"),IF((D12345-B12345)*24&lt;=X12345,"Met","Breached")))</f>
        <v>Met</v>
      </c>
    </row>
    <row r="12346" spans="1:25" x14ac:dyDescent="0.25">
      <c r="A12346" s="9" t="s">
        <v>17174</v>
      </c>
      <c r="B12346" s="23">
        <v>46274.504166666702</v>
      </c>
      <c r="C12346" s="23">
        <v>46274.548611111102</v>
      </c>
      <c r="D12346" s="23">
        <v>46275.463194444397</v>
      </c>
      <c r="E12346" s="9" t="s">
        <v>212</v>
      </c>
      <c r="F12346" s="9" t="s">
        <v>188</v>
      </c>
      <c r="G12346" s="9" t="s">
        <v>213</v>
      </c>
      <c r="H12346" s="9" t="s">
        <v>163</v>
      </c>
      <c r="I12346" s="9" t="s">
        <v>223</v>
      </c>
      <c r="J12346" s="9" t="s">
        <v>13981</v>
      </c>
      <c r="K12346" s="9" t="s">
        <v>246</v>
      </c>
      <c r="L12346" s="9" t="s">
        <v>307</v>
      </c>
      <c r="M12346" s="9" t="s">
        <v>2203</v>
      </c>
      <c r="N12346" s="9" t="s">
        <v>199</v>
      </c>
      <c r="O12346" s="9" t="s">
        <v>176</v>
      </c>
      <c r="P12346" s="9" t="s">
        <v>1159</v>
      </c>
      <c r="Q12346" s="9" t="s">
        <v>219</v>
      </c>
      <c r="R12346" s="9">
        <v>0</v>
      </c>
      <c r="S12346" s="9">
        <v>27</v>
      </c>
      <c r="T12346" s="9" t="s">
        <v>136</v>
      </c>
      <c r="U12346" s="9" t="s">
        <v>230</v>
      </c>
      <c r="X12346" s="9">
        <f>INDEX(SLA_Policy!$D$2:$D$5,MATCH(F12346,SLA_Policy!$A$2:$A$5,0))</f>
        <v>72</v>
      </c>
      <c r="Y12346" s="9" t="str">
        <f>IF(E12346="Cancelled","Excluded",IF(D12346="",IF((SLA_Policy!$B$8-B12346)*24&gt;X12346,"Open - Breached","Open - On Track"),IF((D12346-B12346)*24&lt;=X12346,"Met","Breached")))</f>
        <v>Met</v>
      </c>
    </row>
    <row r="12347" spans="1:25" x14ac:dyDescent="0.25">
      <c r="A12347" s="9" t="s">
        <v>17175</v>
      </c>
      <c r="B12347" s="23">
        <v>46274.5444444444</v>
      </c>
      <c r="C12347" s="23">
        <v>46274.558333333298</v>
      </c>
      <c r="D12347" s="23">
        <v>46274.677083333299</v>
      </c>
      <c r="E12347" s="9" t="s">
        <v>212</v>
      </c>
      <c r="F12347" s="9" t="s">
        <v>188</v>
      </c>
      <c r="G12347" s="9" t="s">
        <v>213</v>
      </c>
      <c r="H12347" s="9" t="s">
        <v>162</v>
      </c>
      <c r="I12347" s="9" t="s">
        <v>345</v>
      </c>
      <c r="J12347" s="9" t="s">
        <v>1151</v>
      </c>
      <c r="K12347" s="9" t="s">
        <v>239</v>
      </c>
      <c r="L12347" s="9" t="s">
        <v>311</v>
      </c>
      <c r="M12347" s="9" t="s">
        <v>1868</v>
      </c>
      <c r="N12347" s="9" t="s">
        <v>196</v>
      </c>
      <c r="O12347" s="9" t="s">
        <v>179</v>
      </c>
      <c r="P12347" s="9" t="s">
        <v>284</v>
      </c>
      <c r="Q12347" s="9" t="s">
        <v>219</v>
      </c>
      <c r="R12347" s="9">
        <v>0</v>
      </c>
      <c r="S12347" s="9">
        <v>11</v>
      </c>
      <c r="U12347" s="9" t="s">
        <v>290</v>
      </c>
      <c r="W12347" s="9">
        <v>4</v>
      </c>
      <c r="X12347" s="9">
        <f>INDEX(SLA_Policy!$D$2:$D$5,MATCH(F12347,SLA_Policy!$A$2:$A$5,0))</f>
        <v>72</v>
      </c>
      <c r="Y12347" s="9" t="str">
        <f>IF(E12347="Cancelled","Excluded",IF(D12347="",IF((SLA_Policy!$B$8-B12347)*24&gt;X12347,"Open - Breached","Open - On Track"),IF((D12347-B12347)*24&lt;=X12347,"Met","Breached")))</f>
        <v>Met</v>
      </c>
    </row>
    <row r="12348" spans="1:25" x14ac:dyDescent="0.25">
      <c r="A12348" s="9" t="s">
        <v>17176</v>
      </c>
      <c r="B12348" s="23">
        <v>46274.559027777803</v>
      </c>
      <c r="C12348" s="23">
        <v>46274.5625</v>
      </c>
      <c r="D12348" s="23">
        <v>46274.682638888902</v>
      </c>
      <c r="E12348" s="9" t="s">
        <v>212</v>
      </c>
      <c r="F12348" s="9" t="s">
        <v>189</v>
      </c>
      <c r="G12348" s="9" t="s">
        <v>213</v>
      </c>
      <c r="H12348" s="9" t="s">
        <v>161</v>
      </c>
      <c r="I12348" s="9" t="s">
        <v>389</v>
      </c>
      <c r="J12348" s="9" t="s">
        <v>940</v>
      </c>
      <c r="K12348" s="9" t="s">
        <v>276</v>
      </c>
      <c r="L12348" s="9" t="s">
        <v>12094</v>
      </c>
      <c r="M12348" s="9" t="s">
        <v>12095</v>
      </c>
      <c r="N12348" s="9" t="s">
        <v>198</v>
      </c>
      <c r="O12348" s="9" t="s">
        <v>116</v>
      </c>
      <c r="P12348" s="9" t="s">
        <v>234</v>
      </c>
      <c r="Q12348" s="9" t="s">
        <v>219</v>
      </c>
      <c r="R12348" s="9">
        <v>0</v>
      </c>
      <c r="S12348" s="9">
        <v>13</v>
      </c>
      <c r="U12348" s="9" t="s">
        <v>290</v>
      </c>
      <c r="W12348" s="9">
        <v>5</v>
      </c>
      <c r="X12348" s="9">
        <f>INDEX(SLA_Policy!$D$2:$D$5,MATCH(F12348,SLA_Policy!$A$2:$A$5,0))</f>
        <v>120</v>
      </c>
      <c r="Y12348" s="9" t="str">
        <f>IF(E12348="Cancelled","Excluded",IF(D12348="",IF((SLA_Policy!$B$8-B12348)*24&gt;X12348,"Open - Breached","Open - On Track"),IF((D12348-B12348)*24&lt;=X12348,"Met","Breached")))</f>
        <v>Met</v>
      </c>
    </row>
    <row r="12349" spans="1:25" x14ac:dyDescent="0.25">
      <c r="A12349" s="9" t="s">
        <v>17177</v>
      </c>
      <c r="B12349" s="23">
        <v>46274.559722222199</v>
      </c>
      <c r="C12349" s="23">
        <v>46274.630555555603</v>
      </c>
      <c r="D12349" s="23">
        <v>46276.374305555597</v>
      </c>
      <c r="E12349" s="9" t="s">
        <v>212</v>
      </c>
      <c r="F12349" s="9" t="s">
        <v>189</v>
      </c>
      <c r="G12349" s="9" t="s">
        <v>213</v>
      </c>
      <c r="H12349" s="9" t="s">
        <v>165</v>
      </c>
      <c r="I12349" s="9" t="s">
        <v>567</v>
      </c>
      <c r="J12349" s="9" t="s">
        <v>3422</v>
      </c>
      <c r="K12349" s="9" t="s">
        <v>303</v>
      </c>
      <c r="L12349" s="9" t="s">
        <v>282</v>
      </c>
      <c r="M12349" s="9" t="s">
        <v>1536</v>
      </c>
      <c r="N12349" s="9" t="s">
        <v>196</v>
      </c>
      <c r="O12349" s="9" t="s">
        <v>176</v>
      </c>
      <c r="P12349" s="9" t="s">
        <v>228</v>
      </c>
      <c r="Q12349" s="9" t="s">
        <v>219</v>
      </c>
      <c r="R12349" s="9">
        <v>0</v>
      </c>
      <c r="S12349" s="9">
        <v>56</v>
      </c>
      <c r="U12349" s="9" t="s">
        <v>290</v>
      </c>
      <c r="W12349" s="9">
        <v>5</v>
      </c>
      <c r="X12349" s="9">
        <f>INDEX(SLA_Policy!$D$2:$D$5,MATCH(F12349,SLA_Policy!$A$2:$A$5,0))</f>
        <v>120</v>
      </c>
      <c r="Y12349" s="9" t="str">
        <f>IF(E12349="Cancelled","Excluded",IF(D12349="",IF((SLA_Policy!$B$8-B12349)*24&gt;X12349,"Open - Breached","Open - On Track"),IF((D12349-B12349)*24&lt;=X12349,"Met","Breached")))</f>
        <v>Met</v>
      </c>
    </row>
    <row r="12350" spans="1:25" x14ac:dyDescent="0.25">
      <c r="A12350" s="9" t="s">
        <v>17178</v>
      </c>
      <c r="B12350" s="23">
        <v>46274.6118055556</v>
      </c>
      <c r="C12350" s="23">
        <v>46274.652777777803</v>
      </c>
      <c r="D12350" s="23">
        <v>46276.404861111099</v>
      </c>
      <c r="E12350" s="9" t="s">
        <v>212</v>
      </c>
      <c r="F12350" s="9" t="s">
        <v>188</v>
      </c>
      <c r="G12350" s="9" t="s">
        <v>236</v>
      </c>
      <c r="H12350" s="9" t="s">
        <v>163</v>
      </c>
      <c r="I12350" s="9" t="s">
        <v>315</v>
      </c>
      <c r="J12350" s="9" t="s">
        <v>2809</v>
      </c>
      <c r="K12350" s="9" t="s">
        <v>215</v>
      </c>
      <c r="L12350" s="9" t="s">
        <v>216</v>
      </c>
      <c r="M12350" s="9" t="s">
        <v>580</v>
      </c>
      <c r="N12350" s="9" t="s">
        <v>197</v>
      </c>
      <c r="O12350" s="9" t="s">
        <v>180</v>
      </c>
      <c r="P12350" s="9" t="s">
        <v>381</v>
      </c>
      <c r="Q12350" s="9" t="s">
        <v>219</v>
      </c>
      <c r="R12350" s="9">
        <v>0</v>
      </c>
      <c r="S12350" s="9">
        <v>56</v>
      </c>
      <c r="T12350" s="9" t="s">
        <v>229</v>
      </c>
      <c r="U12350" s="9" t="s">
        <v>242</v>
      </c>
      <c r="X12350" s="9">
        <f>INDEX(SLA_Policy!$D$2:$D$5,MATCH(F12350,SLA_Policy!$A$2:$A$5,0))</f>
        <v>72</v>
      </c>
      <c r="Y12350" s="9" t="str">
        <f>IF(E12350="Cancelled","Excluded",IF(D12350="",IF((SLA_Policy!$B$8-B12350)*24&gt;X12350,"Open - Breached","Open - On Track"),IF((D12350-B12350)*24&lt;=X12350,"Met","Breached")))</f>
        <v>Met</v>
      </c>
    </row>
    <row r="12351" spans="1:25" x14ac:dyDescent="0.25">
      <c r="A12351" s="9" t="s">
        <v>17179</v>
      </c>
      <c r="B12351" s="23">
        <v>46274.619444444397</v>
      </c>
      <c r="C12351" s="23">
        <v>46274.620138888902</v>
      </c>
      <c r="D12351" s="23">
        <v>46274.672222222202</v>
      </c>
      <c r="E12351" s="9" t="s">
        <v>212</v>
      </c>
      <c r="F12351" s="9" t="s">
        <v>187</v>
      </c>
      <c r="G12351" s="9" t="s">
        <v>213</v>
      </c>
      <c r="H12351" s="9" t="s">
        <v>88</v>
      </c>
      <c r="I12351" s="9" t="s">
        <v>92</v>
      </c>
      <c r="J12351" s="9" t="s">
        <v>3420</v>
      </c>
      <c r="K12351" s="9" t="s">
        <v>246</v>
      </c>
      <c r="L12351" s="9" t="s">
        <v>270</v>
      </c>
      <c r="M12351" s="9" t="s">
        <v>2046</v>
      </c>
      <c r="N12351" s="9" t="s">
        <v>200</v>
      </c>
      <c r="O12351" s="9" t="s">
        <v>178</v>
      </c>
      <c r="P12351" s="9" t="s">
        <v>321</v>
      </c>
      <c r="Q12351" s="9" t="s">
        <v>273</v>
      </c>
      <c r="R12351" s="9">
        <v>0</v>
      </c>
      <c r="S12351" s="9">
        <v>22</v>
      </c>
      <c r="T12351" s="9" t="s">
        <v>136</v>
      </c>
      <c r="U12351" s="9" t="s">
        <v>290</v>
      </c>
      <c r="W12351" s="9">
        <v>5</v>
      </c>
      <c r="X12351" s="9">
        <f>INDEX(SLA_Policy!$D$2:$D$5,MATCH(F12351,SLA_Policy!$A$2:$A$5,0))</f>
        <v>8</v>
      </c>
      <c r="Y12351" s="9" t="str">
        <f>IF(E12351="Cancelled","Excluded",IF(D12351="",IF((SLA_Policy!$B$8-B12351)*24&gt;X12351,"Open - Breached","Open - On Track"),IF((D12351-B12351)*24&lt;=X12351,"Met","Breached")))</f>
        <v>Met</v>
      </c>
    </row>
    <row r="12352" spans="1:25" x14ac:dyDescent="0.25">
      <c r="A12352" s="9" t="s">
        <v>17180</v>
      </c>
      <c r="B12352" s="23">
        <v>46274.620833333298</v>
      </c>
      <c r="C12352" s="23">
        <v>46274.644444444399</v>
      </c>
      <c r="D12352" s="23">
        <v>46275.313888888901</v>
      </c>
      <c r="E12352" s="9" t="s">
        <v>212</v>
      </c>
      <c r="F12352" s="9" t="s">
        <v>189</v>
      </c>
      <c r="G12352" s="9" t="s">
        <v>213</v>
      </c>
      <c r="H12352" s="9" t="s">
        <v>88</v>
      </c>
      <c r="I12352" s="9" t="s">
        <v>354</v>
      </c>
      <c r="J12352" s="9" t="s">
        <v>17181</v>
      </c>
      <c r="K12352" s="9" t="s">
        <v>225</v>
      </c>
      <c r="L12352" s="9" t="s">
        <v>351</v>
      </c>
      <c r="M12352" s="9" t="s">
        <v>968</v>
      </c>
      <c r="N12352" s="9" t="s">
        <v>198</v>
      </c>
      <c r="O12352" s="9" t="s">
        <v>178</v>
      </c>
      <c r="P12352" s="9" t="s">
        <v>360</v>
      </c>
      <c r="Q12352" s="9" t="s">
        <v>219</v>
      </c>
      <c r="R12352" s="9">
        <v>0</v>
      </c>
      <c r="S12352" s="9">
        <v>70</v>
      </c>
      <c r="T12352" s="9" t="s">
        <v>220</v>
      </c>
      <c r="U12352" s="9" t="s">
        <v>376</v>
      </c>
      <c r="X12352" s="9">
        <f>INDEX(SLA_Policy!$D$2:$D$5,MATCH(F12352,SLA_Policy!$A$2:$A$5,0))</f>
        <v>120</v>
      </c>
      <c r="Y12352" s="9" t="str">
        <f>IF(E12352="Cancelled","Excluded",IF(D12352="",IF((SLA_Policy!$B$8-B12352)*24&gt;X12352,"Open - Breached","Open - On Track"),IF((D12352-B12352)*24&lt;=X12352,"Met","Breached")))</f>
        <v>Met</v>
      </c>
    </row>
    <row r="12353" spans="1:25" x14ac:dyDescent="0.25">
      <c r="A12353" s="9" t="s">
        <v>17182</v>
      </c>
      <c r="B12353" s="23">
        <v>46274.625694444498</v>
      </c>
      <c r="C12353" s="23">
        <v>46274.627083333296</v>
      </c>
      <c r="D12353" s="23">
        <v>46275.319444444503</v>
      </c>
      <c r="E12353" s="9" t="s">
        <v>212</v>
      </c>
      <c r="F12353" s="9" t="s">
        <v>188</v>
      </c>
      <c r="G12353" s="9" t="s">
        <v>213</v>
      </c>
      <c r="H12353" s="9" t="s">
        <v>167</v>
      </c>
      <c r="I12353" s="9" t="s">
        <v>684</v>
      </c>
      <c r="J12353" s="9" t="s">
        <v>4481</v>
      </c>
      <c r="K12353" s="9" t="s">
        <v>246</v>
      </c>
      <c r="L12353" s="9" t="s">
        <v>395</v>
      </c>
      <c r="M12353" s="9" t="s">
        <v>3664</v>
      </c>
      <c r="N12353" s="9" t="s">
        <v>198</v>
      </c>
      <c r="O12353" s="9" t="s">
        <v>116</v>
      </c>
      <c r="P12353" s="9" t="s">
        <v>234</v>
      </c>
      <c r="Q12353" s="9" t="s">
        <v>219</v>
      </c>
      <c r="R12353" s="9">
        <v>0</v>
      </c>
      <c r="S12353" s="9">
        <v>7</v>
      </c>
      <c r="U12353" s="9" t="s">
        <v>266</v>
      </c>
      <c r="X12353" s="9">
        <f>INDEX(SLA_Policy!$D$2:$D$5,MATCH(F12353,SLA_Policy!$A$2:$A$5,0))</f>
        <v>72</v>
      </c>
      <c r="Y12353" s="9" t="str">
        <f>IF(E12353="Cancelled","Excluded",IF(D12353="",IF((SLA_Policy!$B$8-B12353)*24&gt;X12353,"Open - Breached","Open - On Track"),IF((D12353-B12353)*24&lt;=X12353,"Met","Breached")))</f>
        <v>Met</v>
      </c>
    </row>
    <row r="12354" spans="1:25" x14ac:dyDescent="0.25">
      <c r="A12354" s="9" t="s">
        <v>17183</v>
      </c>
      <c r="B12354" s="23">
        <v>46274.630555555603</v>
      </c>
      <c r="C12354" s="23">
        <v>46274.6340277778</v>
      </c>
      <c r="D12354" s="23">
        <v>46274.663888888899</v>
      </c>
      <c r="E12354" s="9" t="s">
        <v>212</v>
      </c>
      <c r="F12354" s="9" t="s">
        <v>188</v>
      </c>
      <c r="G12354" s="9" t="s">
        <v>213</v>
      </c>
      <c r="H12354" s="9" t="s">
        <v>161</v>
      </c>
      <c r="I12354" s="9" t="s">
        <v>389</v>
      </c>
      <c r="J12354" s="9" t="s">
        <v>3218</v>
      </c>
      <c r="K12354" s="9" t="s">
        <v>303</v>
      </c>
      <c r="L12354" s="9" t="s">
        <v>216</v>
      </c>
      <c r="M12354" s="9" t="s">
        <v>679</v>
      </c>
      <c r="N12354" s="9" t="s">
        <v>199</v>
      </c>
      <c r="O12354" s="9" t="s">
        <v>116</v>
      </c>
      <c r="P12354" s="9" t="s">
        <v>525</v>
      </c>
      <c r="Q12354" s="9" t="s">
        <v>219</v>
      </c>
      <c r="R12354" s="9">
        <v>0</v>
      </c>
      <c r="S12354" s="9">
        <v>9</v>
      </c>
      <c r="U12354" s="9" t="s">
        <v>221</v>
      </c>
      <c r="X12354" s="9">
        <f>INDEX(SLA_Policy!$D$2:$D$5,MATCH(F12354,SLA_Policy!$A$2:$A$5,0))</f>
        <v>72</v>
      </c>
      <c r="Y12354" s="9" t="str">
        <f>IF(E12354="Cancelled","Excluded",IF(D12354="",IF((SLA_Policy!$B$8-B12354)*24&gt;X12354,"Open - Breached","Open - On Track"),IF((D12354-B12354)*24&lt;=X12354,"Met","Breached")))</f>
        <v>Met</v>
      </c>
    </row>
    <row r="12355" spans="1:25" x14ac:dyDescent="0.25">
      <c r="A12355" s="9" t="s">
        <v>17184</v>
      </c>
      <c r="B12355" s="23">
        <v>46274.631249999999</v>
      </c>
      <c r="C12355" s="23">
        <v>46274.634722222203</v>
      </c>
      <c r="D12355" s="23">
        <v>46274.657638888901</v>
      </c>
      <c r="E12355" s="9" t="s">
        <v>212</v>
      </c>
      <c r="F12355" s="9" t="s">
        <v>188</v>
      </c>
      <c r="G12355" s="9" t="s">
        <v>213</v>
      </c>
      <c r="H12355" s="9" t="s">
        <v>161</v>
      </c>
      <c r="I12355" s="9" t="s">
        <v>389</v>
      </c>
      <c r="J12355" s="9" t="s">
        <v>1402</v>
      </c>
      <c r="K12355" s="9" t="s">
        <v>215</v>
      </c>
      <c r="L12355" s="9" t="s">
        <v>216</v>
      </c>
      <c r="M12355" s="9" t="s">
        <v>4769</v>
      </c>
      <c r="N12355" s="9" t="s">
        <v>198</v>
      </c>
      <c r="O12355" s="9" t="s">
        <v>116</v>
      </c>
      <c r="P12355" s="9" t="s">
        <v>342</v>
      </c>
      <c r="Q12355" s="9" t="s">
        <v>219</v>
      </c>
      <c r="R12355" s="9">
        <v>0</v>
      </c>
      <c r="S12355" s="9">
        <v>3</v>
      </c>
      <c r="U12355" s="9" t="s">
        <v>290</v>
      </c>
      <c r="W12355" s="9">
        <v>5</v>
      </c>
      <c r="X12355" s="9">
        <f>INDEX(SLA_Policy!$D$2:$D$5,MATCH(F12355,SLA_Policy!$A$2:$A$5,0))</f>
        <v>72</v>
      </c>
      <c r="Y12355" s="9" t="str">
        <f>IF(E12355="Cancelled","Excluded",IF(D12355="",IF((SLA_Policy!$B$8-B12355)*24&gt;X12355,"Open - Breached","Open - On Track"),IF((D12355-B12355)*24&lt;=X12355,"Met","Breached")))</f>
        <v>Met</v>
      </c>
    </row>
    <row r="12356" spans="1:25" x14ac:dyDescent="0.25">
      <c r="A12356" s="9" t="s">
        <v>17185</v>
      </c>
      <c r="B12356" s="23">
        <v>46274.638888888898</v>
      </c>
      <c r="C12356" s="23">
        <v>46274.772916666698</v>
      </c>
      <c r="D12356" s="23">
        <v>46275.346527777801</v>
      </c>
      <c r="E12356" s="9" t="s">
        <v>212</v>
      </c>
      <c r="F12356" s="9" t="s">
        <v>189</v>
      </c>
      <c r="G12356" s="9" t="s">
        <v>236</v>
      </c>
      <c r="H12356" s="9" t="s">
        <v>167</v>
      </c>
      <c r="I12356" s="9" t="s">
        <v>255</v>
      </c>
      <c r="J12356" s="9" t="s">
        <v>4774</v>
      </c>
      <c r="K12356" s="9" t="s">
        <v>215</v>
      </c>
      <c r="L12356" s="9" t="s">
        <v>104</v>
      </c>
      <c r="M12356" s="9" t="s">
        <v>3144</v>
      </c>
      <c r="N12356" s="9" t="s">
        <v>197</v>
      </c>
      <c r="O12356" s="9" t="s">
        <v>176</v>
      </c>
      <c r="P12356" s="9" t="s">
        <v>503</v>
      </c>
      <c r="Q12356" s="9" t="s">
        <v>273</v>
      </c>
      <c r="R12356" s="9">
        <v>0</v>
      </c>
      <c r="S12356" s="9">
        <v>38</v>
      </c>
      <c r="U12356" s="9" t="s">
        <v>242</v>
      </c>
      <c r="X12356" s="9">
        <f>INDEX(SLA_Policy!$D$2:$D$5,MATCH(F12356,SLA_Policy!$A$2:$A$5,0))</f>
        <v>120</v>
      </c>
      <c r="Y12356" s="9" t="str">
        <f>IF(E12356="Cancelled","Excluded",IF(D12356="",IF((SLA_Policy!$B$8-B12356)*24&gt;X12356,"Open - Breached","Open - On Track"),IF((D12356-B12356)*24&lt;=X12356,"Met","Breached")))</f>
        <v>Met</v>
      </c>
    </row>
    <row r="12357" spans="1:25" x14ac:dyDescent="0.25">
      <c r="A12357" s="9" t="s">
        <v>17186</v>
      </c>
      <c r="B12357" s="23">
        <v>46274.663194444503</v>
      </c>
      <c r="C12357" s="23">
        <v>46274.7055555556</v>
      </c>
      <c r="D12357" s="23">
        <v>46275.381944444503</v>
      </c>
      <c r="E12357" s="9" t="s">
        <v>212</v>
      </c>
      <c r="F12357" s="9" t="s">
        <v>188</v>
      </c>
      <c r="G12357" s="9" t="s">
        <v>213</v>
      </c>
      <c r="H12357" s="9" t="s">
        <v>166</v>
      </c>
      <c r="I12357" s="9" t="s">
        <v>1238</v>
      </c>
      <c r="J12357" s="9" t="s">
        <v>4447</v>
      </c>
      <c r="K12357" s="9" t="s">
        <v>239</v>
      </c>
      <c r="L12357" s="9" t="s">
        <v>216</v>
      </c>
      <c r="M12357" s="9" t="s">
        <v>2030</v>
      </c>
      <c r="N12357" s="9" t="s">
        <v>197</v>
      </c>
      <c r="O12357" s="9" t="s">
        <v>180</v>
      </c>
      <c r="P12357" s="9" t="s">
        <v>368</v>
      </c>
      <c r="Q12357" s="9" t="s">
        <v>219</v>
      </c>
      <c r="R12357" s="9">
        <v>0</v>
      </c>
      <c r="S12357" s="9">
        <v>88</v>
      </c>
      <c r="T12357" s="9" t="s">
        <v>220</v>
      </c>
      <c r="U12357" s="9" t="s">
        <v>376</v>
      </c>
      <c r="W12357" s="9">
        <v>3</v>
      </c>
      <c r="X12357" s="9">
        <f>INDEX(SLA_Policy!$D$2:$D$5,MATCH(F12357,SLA_Policy!$A$2:$A$5,0))</f>
        <v>72</v>
      </c>
      <c r="Y12357" s="9" t="str">
        <f>IF(E12357="Cancelled","Excluded",IF(D12357="",IF((SLA_Policy!$B$8-B12357)*24&gt;X12357,"Open - Breached","Open - On Track"),IF((D12357-B12357)*24&lt;=X12357,"Met","Breached")))</f>
        <v>Met</v>
      </c>
    </row>
    <row r="12358" spans="1:25" x14ac:dyDescent="0.25">
      <c r="A12358" s="9" t="s">
        <v>17187</v>
      </c>
      <c r="B12358" s="23">
        <v>46274.670138888898</v>
      </c>
      <c r="C12358" s="23">
        <v>46274.679166666698</v>
      </c>
      <c r="D12358" s="23">
        <v>46275.298611111102</v>
      </c>
      <c r="E12358" s="9" t="s">
        <v>212</v>
      </c>
      <c r="F12358" s="9" t="s">
        <v>188</v>
      </c>
      <c r="G12358" s="9" t="s">
        <v>236</v>
      </c>
      <c r="H12358" s="9" t="s">
        <v>161</v>
      </c>
      <c r="I12358" s="9" t="s">
        <v>482</v>
      </c>
      <c r="J12358" s="9" t="s">
        <v>2529</v>
      </c>
      <c r="K12358" s="9" t="s">
        <v>303</v>
      </c>
      <c r="L12358" s="9" t="s">
        <v>282</v>
      </c>
      <c r="M12358" s="9" t="s">
        <v>1481</v>
      </c>
      <c r="N12358" s="9" t="s">
        <v>196</v>
      </c>
      <c r="O12358" s="9" t="s">
        <v>116</v>
      </c>
      <c r="P12358" s="9" t="s">
        <v>551</v>
      </c>
      <c r="Q12358" s="9" t="s">
        <v>219</v>
      </c>
      <c r="R12358" s="9">
        <v>0</v>
      </c>
      <c r="S12358" s="9">
        <v>44</v>
      </c>
      <c r="U12358" s="9" t="s">
        <v>242</v>
      </c>
      <c r="X12358" s="9">
        <f>INDEX(SLA_Policy!$D$2:$D$5,MATCH(F12358,SLA_Policy!$A$2:$A$5,0))</f>
        <v>72</v>
      </c>
      <c r="Y12358" s="9" t="str">
        <f>IF(E12358="Cancelled","Excluded",IF(D12358="",IF((SLA_Policy!$B$8-B12358)*24&gt;X12358,"Open - Breached","Open - On Track"),IF((D12358-B12358)*24&lt;=X12358,"Met","Breached")))</f>
        <v>Met</v>
      </c>
    </row>
    <row r="12359" spans="1:25" x14ac:dyDescent="0.25">
      <c r="A12359" s="9" t="s">
        <v>17188</v>
      </c>
      <c r="B12359" s="23">
        <v>46274.681250000001</v>
      </c>
      <c r="C12359" s="23">
        <v>46275.359722222202</v>
      </c>
      <c r="D12359" s="23">
        <v>46279.320833333302</v>
      </c>
      <c r="E12359" s="9" t="s">
        <v>212</v>
      </c>
      <c r="F12359" s="9" t="s">
        <v>189</v>
      </c>
      <c r="G12359" s="9" t="s">
        <v>213</v>
      </c>
      <c r="H12359" s="9" t="s">
        <v>163</v>
      </c>
      <c r="I12359" s="9" t="s">
        <v>250</v>
      </c>
      <c r="J12359" s="9" t="s">
        <v>9562</v>
      </c>
      <c r="K12359" s="9" t="s">
        <v>246</v>
      </c>
      <c r="L12359" s="9" t="s">
        <v>270</v>
      </c>
      <c r="M12359" s="9" t="s">
        <v>2046</v>
      </c>
      <c r="N12359" s="9" t="s">
        <v>196</v>
      </c>
      <c r="O12359" s="9" t="s">
        <v>176</v>
      </c>
      <c r="P12359" s="9" t="s">
        <v>228</v>
      </c>
      <c r="Q12359" s="9" t="s">
        <v>219</v>
      </c>
      <c r="R12359" s="9">
        <v>0</v>
      </c>
      <c r="S12359" s="9">
        <v>43</v>
      </c>
      <c r="T12359" s="9" t="s">
        <v>136</v>
      </c>
      <c r="U12359" s="9" t="s">
        <v>230</v>
      </c>
      <c r="X12359" s="9">
        <f>INDEX(SLA_Policy!$D$2:$D$5,MATCH(F12359,SLA_Policy!$A$2:$A$5,0))</f>
        <v>120</v>
      </c>
      <c r="Y12359" s="9" t="str">
        <f>IF(E12359="Cancelled","Excluded",IF(D12359="",IF((SLA_Policy!$B$8-B12359)*24&gt;X12359,"Open - Breached","Open - On Track"),IF((D12359-B12359)*24&lt;=X12359,"Met","Breached")))</f>
        <v>Met</v>
      </c>
    </row>
    <row r="12360" spans="1:25" x14ac:dyDescent="0.25">
      <c r="A12360" s="9" t="s">
        <v>17189</v>
      </c>
      <c r="B12360" s="23">
        <v>46274.681944444397</v>
      </c>
      <c r="C12360" s="23">
        <v>46274.694444444503</v>
      </c>
      <c r="D12360" s="23">
        <v>46275.375694444498</v>
      </c>
      <c r="E12360" s="9" t="s">
        <v>212</v>
      </c>
      <c r="F12360" s="9" t="s">
        <v>188</v>
      </c>
      <c r="G12360" s="9" t="s">
        <v>213</v>
      </c>
      <c r="H12360" s="9" t="s">
        <v>162</v>
      </c>
      <c r="I12360" s="9" t="s">
        <v>393</v>
      </c>
      <c r="J12360" s="9" t="s">
        <v>1718</v>
      </c>
      <c r="K12360" s="9" t="s">
        <v>215</v>
      </c>
      <c r="L12360" s="9" t="s">
        <v>307</v>
      </c>
      <c r="M12360" s="9" t="s">
        <v>1279</v>
      </c>
      <c r="N12360" s="9" t="s">
        <v>196</v>
      </c>
      <c r="O12360" s="9" t="s">
        <v>116</v>
      </c>
      <c r="P12360" s="9" t="s">
        <v>295</v>
      </c>
      <c r="Q12360" s="9" t="s">
        <v>219</v>
      </c>
      <c r="R12360" s="9">
        <v>0</v>
      </c>
      <c r="S12360" s="9">
        <v>17</v>
      </c>
      <c r="U12360" s="9" t="s">
        <v>248</v>
      </c>
      <c r="W12360" s="9">
        <v>4</v>
      </c>
      <c r="X12360" s="9">
        <f>INDEX(SLA_Policy!$D$2:$D$5,MATCH(F12360,SLA_Policy!$A$2:$A$5,0))</f>
        <v>72</v>
      </c>
      <c r="Y12360" s="9" t="str">
        <f>IF(E12360="Cancelled","Excluded",IF(D12360="",IF((SLA_Policy!$B$8-B12360)*24&gt;X12360,"Open - Breached","Open - On Track"),IF((D12360-B12360)*24&lt;=X12360,"Met","Breached")))</f>
        <v>Met</v>
      </c>
    </row>
    <row r="12361" spans="1:25" x14ac:dyDescent="0.25">
      <c r="A12361" s="9" t="s">
        <v>17190</v>
      </c>
      <c r="B12361" s="23">
        <v>46274.690972222197</v>
      </c>
      <c r="C12361" s="23">
        <v>46274.692361111098</v>
      </c>
      <c r="D12361" s="23">
        <v>46275.336805555598</v>
      </c>
      <c r="E12361" s="9" t="s">
        <v>212</v>
      </c>
      <c r="F12361" s="9" t="s">
        <v>189</v>
      </c>
      <c r="G12361" s="9" t="s">
        <v>213</v>
      </c>
      <c r="H12361" s="9" t="s">
        <v>162</v>
      </c>
      <c r="I12361" s="9" t="s">
        <v>393</v>
      </c>
      <c r="J12361" s="9" t="s">
        <v>1693</v>
      </c>
      <c r="K12361" s="9" t="s">
        <v>246</v>
      </c>
      <c r="L12361" s="9" t="s">
        <v>282</v>
      </c>
      <c r="M12361" s="9" t="s">
        <v>1917</v>
      </c>
      <c r="N12361" s="9" t="s">
        <v>200</v>
      </c>
      <c r="O12361" s="9" t="s">
        <v>179</v>
      </c>
      <c r="P12361" s="9" t="s">
        <v>337</v>
      </c>
      <c r="Q12361" s="9" t="s">
        <v>219</v>
      </c>
      <c r="R12361" s="9">
        <v>0</v>
      </c>
      <c r="S12361" s="9">
        <v>15</v>
      </c>
      <c r="U12361" s="9" t="s">
        <v>290</v>
      </c>
      <c r="X12361" s="9">
        <f>INDEX(SLA_Policy!$D$2:$D$5,MATCH(F12361,SLA_Policy!$A$2:$A$5,0))</f>
        <v>120</v>
      </c>
      <c r="Y12361" s="9" t="str">
        <f>IF(E12361="Cancelled","Excluded",IF(D12361="",IF((SLA_Policy!$B$8-B12361)*24&gt;X12361,"Open - Breached","Open - On Track"),IF((D12361-B12361)*24&lt;=X12361,"Met","Breached")))</f>
        <v>Met</v>
      </c>
    </row>
    <row r="12362" spans="1:25" x14ac:dyDescent="0.25">
      <c r="A12362" s="9" t="s">
        <v>17191</v>
      </c>
      <c r="B12362" s="23">
        <v>46274.691666666702</v>
      </c>
      <c r="C12362" s="23">
        <v>46274.697916666701</v>
      </c>
      <c r="D12362" s="23">
        <v>46275.624305555597</v>
      </c>
      <c r="E12362" s="9" t="s">
        <v>212</v>
      </c>
      <c r="F12362" s="9" t="s">
        <v>188</v>
      </c>
      <c r="G12362" s="9" t="s">
        <v>213</v>
      </c>
      <c r="H12362" s="9" t="s">
        <v>166</v>
      </c>
      <c r="I12362" s="9" t="s">
        <v>398</v>
      </c>
      <c r="J12362" s="9" t="s">
        <v>1731</v>
      </c>
      <c r="K12362" s="9" t="s">
        <v>215</v>
      </c>
      <c r="L12362" s="9" t="s">
        <v>216</v>
      </c>
      <c r="M12362" s="9" t="s">
        <v>4174</v>
      </c>
      <c r="N12362" s="9" t="s">
        <v>197</v>
      </c>
      <c r="O12362" s="9" t="s">
        <v>181</v>
      </c>
      <c r="P12362" s="9" t="s">
        <v>289</v>
      </c>
      <c r="Q12362" s="9" t="s">
        <v>273</v>
      </c>
      <c r="R12362" s="9">
        <v>1</v>
      </c>
      <c r="S12362" s="9">
        <v>179</v>
      </c>
      <c r="U12362" s="9" t="s">
        <v>376</v>
      </c>
      <c r="X12362" s="9">
        <f>INDEX(SLA_Policy!$D$2:$D$5,MATCH(F12362,SLA_Policy!$A$2:$A$5,0))</f>
        <v>72</v>
      </c>
      <c r="Y12362" s="9" t="str">
        <f>IF(E12362="Cancelled","Excluded",IF(D12362="",IF((SLA_Policy!$B$8-B12362)*24&gt;X12362,"Open - Breached","Open - On Track"),IF((D12362-B12362)*24&lt;=X12362,"Met","Breached")))</f>
        <v>Met</v>
      </c>
    </row>
    <row r="12363" spans="1:25" x14ac:dyDescent="0.25">
      <c r="A12363" s="9" t="s">
        <v>17192</v>
      </c>
      <c r="B12363" s="23">
        <v>46274.692361111098</v>
      </c>
      <c r="C12363" s="23">
        <v>46274.738194444399</v>
      </c>
      <c r="D12363" s="23">
        <v>46276.448611111096</v>
      </c>
      <c r="E12363" s="9" t="s">
        <v>212</v>
      </c>
      <c r="F12363" s="9" t="s">
        <v>188</v>
      </c>
      <c r="G12363" s="9" t="s">
        <v>213</v>
      </c>
      <c r="H12363" s="9" t="s">
        <v>162</v>
      </c>
      <c r="I12363" s="9" t="s">
        <v>345</v>
      </c>
      <c r="J12363" s="9" t="s">
        <v>5634</v>
      </c>
      <c r="K12363" s="9" t="s">
        <v>246</v>
      </c>
      <c r="L12363" s="9" t="s">
        <v>104</v>
      </c>
      <c r="M12363" s="9" t="s">
        <v>3443</v>
      </c>
      <c r="N12363" s="9" t="s">
        <v>197</v>
      </c>
      <c r="O12363" s="9" t="s">
        <v>179</v>
      </c>
      <c r="P12363" s="9" t="s">
        <v>284</v>
      </c>
      <c r="Q12363" s="9" t="s">
        <v>219</v>
      </c>
      <c r="R12363" s="9">
        <v>0</v>
      </c>
      <c r="S12363" s="9">
        <v>10</v>
      </c>
      <c r="U12363" s="9" t="s">
        <v>248</v>
      </c>
      <c r="X12363" s="9">
        <f>INDEX(SLA_Policy!$D$2:$D$5,MATCH(F12363,SLA_Policy!$A$2:$A$5,0))</f>
        <v>72</v>
      </c>
      <c r="Y12363" s="9" t="str">
        <f>IF(E12363="Cancelled","Excluded",IF(D12363="",IF((SLA_Policy!$B$8-B12363)*24&gt;X12363,"Open - Breached","Open - On Track"),IF((D12363-B12363)*24&lt;=X12363,"Met","Breached")))</f>
        <v>Met</v>
      </c>
    </row>
    <row r="12364" spans="1:25" x14ac:dyDescent="0.25">
      <c r="A12364" s="9" t="s">
        <v>17193</v>
      </c>
      <c r="B12364" s="23">
        <v>46274.75</v>
      </c>
      <c r="C12364" s="23">
        <v>46274.7722222222</v>
      </c>
      <c r="D12364" s="23">
        <v>46275.313194444498</v>
      </c>
      <c r="E12364" s="9" t="s">
        <v>212</v>
      </c>
      <c r="F12364" s="9" t="s">
        <v>187</v>
      </c>
      <c r="G12364" s="9" t="s">
        <v>213</v>
      </c>
      <c r="H12364" s="9" t="s">
        <v>167</v>
      </c>
      <c r="I12364" s="9" t="s">
        <v>362</v>
      </c>
      <c r="J12364" s="9" t="s">
        <v>5094</v>
      </c>
      <c r="K12364" s="9" t="s">
        <v>246</v>
      </c>
      <c r="L12364" s="9" t="s">
        <v>311</v>
      </c>
      <c r="M12364" s="9" t="s">
        <v>1531</v>
      </c>
      <c r="N12364" s="9" t="s">
        <v>196</v>
      </c>
      <c r="O12364" s="9" t="s">
        <v>176</v>
      </c>
      <c r="P12364" s="9" t="s">
        <v>253</v>
      </c>
      <c r="Q12364" s="9" t="s">
        <v>273</v>
      </c>
      <c r="R12364" s="9">
        <v>0</v>
      </c>
      <c r="S12364" s="9">
        <v>25</v>
      </c>
      <c r="U12364" s="9" t="s">
        <v>248</v>
      </c>
      <c r="X12364" s="9">
        <f>INDEX(SLA_Policy!$D$2:$D$5,MATCH(F12364,SLA_Policy!$A$2:$A$5,0))</f>
        <v>8</v>
      </c>
      <c r="Y12364" s="9" t="str">
        <f>IF(E12364="Cancelled","Excluded",IF(D12364="",IF((SLA_Policy!$B$8-B12364)*24&gt;X12364,"Open - Breached","Open - On Track"),IF((D12364-B12364)*24&lt;=X12364,"Met","Breached")))</f>
        <v>Breached</v>
      </c>
    </row>
    <row r="12365" spans="1:25" x14ac:dyDescent="0.25">
      <c r="A12365" s="9" t="s">
        <v>17194</v>
      </c>
      <c r="B12365" s="23">
        <v>46274.776388888902</v>
      </c>
      <c r="C12365" s="23">
        <v>46275.349305555603</v>
      </c>
      <c r="D12365" s="23">
        <v>46275.379861111098</v>
      </c>
      <c r="E12365" s="9" t="s">
        <v>212</v>
      </c>
      <c r="F12365" s="9" t="s">
        <v>189</v>
      </c>
      <c r="G12365" s="9" t="s">
        <v>213</v>
      </c>
      <c r="H12365" s="9" t="s">
        <v>164</v>
      </c>
      <c r="I12365" s="9" t="s">
        <v>339</v>
      </c>
      <c r="J12365" s="9" t="s">
        <v>866</v>
      </c>
      <c r="K12365" s="9" t="s">
        <v>215</v>
      </c>
      <c r="L12365" s="9" t="s">
        <v>226</v>
      </c>
      <c r="M12365" s="9" t="s">
        <v>843</v>
      </c>
      <c r="N12365" s="9" t="s">
        <v>197</v>
      </c>
      <c r="O12365" s="9" t="s">
        <v>116</v>
      </c>
      <c r="P12365" s="9" t="s">
        <v>342</v>
      </c>
      <c r="Q12365" s="9" t="s">
        <v>219</v>
      </c>
      <c r="R12365" s="9">
        <v>0</v>
      </c>
      <c r="S12365" s="9">
        <v>5</v>
      </c>
      <c r="T12365" s="9" t="s">
        <v>464</v>
      </c>
      <c r="U12365" s="9" t="s">
        <v>248</v>
      </c>
      <c r="W12365" s="9">
        <v>4</v>
      </c>
      <c r="X12365" s="9">
        <f>INDEX(SLA_Policy!$D$2:$D$5,MATCH(F12365,SLA_Policy!$A$2:$A$5,0))</f>
        <v>120</v>
      </c>
      <c r="Y12365" s="9" t="str">
        <f>IF(E12365="Cancelled","Excluded",IF(D12365="",IF((SLA_Policy!$B$8-B12365)*24&gt;X12365,"Open - Breached","Open - On Track"),IF((D12365-B12365)*24&lt;=X12365,"Met","Breached")))</f>
        <v>Met</v>
      </c>
    </row>
    <row r="12366" spans="1:25" x14ac:dyDescent="0.25">
      <c r="A12366" s="9" t="s">
        <v>17195</v>
      </c>
      <c r="B12366" s="23">
        <v>46274.795138888898</v>
      </c>
      <c r="C12366" s="23">
        <v>46275.347916666702</v>
      </c>
      <c r="D12366" s="23">
        <v>46275.3659722222</v>
      </c>
      <c r="E12366" s="9" t="s">
        <v>212</v>
      </c>
      <c r="F12366" s="9" t="s">
        <v>188</v>
      </c>
      <c r="G12366" s="9" t="s">
        <v>213</v>
      </c>
      <c r="H12366" s="9" t="s">
        <v>162</v>
      </c>
      <c r="I12366" s="9" t="s">
        <v>345</v>
      </c>
      <c r="J12366" s="9" t="s">
        <v>4156</v>
      </c>
      <c r="K12366" s="9" t="s">
        <v>239</v>
      </c>
      <c r="L12366" s="9" t="s">
        <v>216</v>
      </c>
      <c r="M12366" s="9" t="s">
        <v>1609</v>
      </c>
      <c r="N12366" s="9" t="s">
        <v>196</v>
      </c>
      <c r="O12366" s="9" t="s">
        <v>116</v>
      </c>
      <c r="P12366" s="9" t="s">
        <v>258</v>
      </c>
      <c r="Q12366" s="9" t="s">
        <v>219</v>
      </c>
      <c r="R12366" s="9">
        <v>0</v>
      </c>
      <c r="S12366" s="9">
        <v>22</v>
      </c>
      <c r="U12366" s="9" t="s">
        <v>290</v>
      </c>
      <c r="W12366" s="9">
        <v>4</v>
      </c>
      <c r="X12366" s="9">
        <f>INDEX(SLA_Policy!$D$2:$D$5,MATCH(F12366,SLA_Policy!$A$2:$A$5,0))</f>
        <v>72</v>
      </c>
      <c r="Y12366" s="9" t="str">
        <f>IF(E12366="Cancelled","Excluded",IF(D12366="",IF((SLA_Policy!$B$8-B12366)*24&gt;X12366,"Open - Breached","Open - On Track"),IF((D12366-B12366)*24&lt;=X12366,"Met","Breached")))</f>
        <v>Met</v>
      </c>
    </row>
    <row r="12367" spans="1:25" x14ac:dyDescent="0.25">
      <c r="A12367" s="9" t="s">
        <v>17196</v>
      </c>
      <c r="B12367" s="23">
        <v>46274.880555555603</v>
      </c>
      <c r="C12367" s="23">
        <v>46275.349305555603</v>
      </c>
      <c r="D12367" s="23">
        <v>46275.365277777797</v>
      </c>
      <c r="E12367" s="9" t="s">
        <v>212</v>
      </c>
      <c r="F12367" s="9" t="s">
        <v>188</v>
      </c>
      <c r="G12367" s="9" t="s">
        <v>236</v>
      </c>
      <c r="H12367" s="9" t="s">
        <v>167</v>
      </c>
      <c r="I12367" s="9" t="s">
        <v>255</v>
      </c>
      <c r="J12367" s="9" t="s">
        <v>10330</v>
      </c>
      <c r="K12367" s="9" t="s">
        <v>262</v>
      </c>
      <c r="L12367" s="9" t="s">
        <v>216</v>
      </c>
      <c r="M12367" s="9" t="s">
        <v>3680</v>
      </c>
      <c r="N12367" s="9" t="s">
        <v>196</v>
      </c>
      <c r="O12367" s="9" t="s">
        <v>116</v>
      </c>
      <c r="P12367" s="9" t="s">
        <v>218</v>
      </c>
      <c r="Q12367" s="9" t="s">
        <v>219</v>
      </c>
      <c r="R12367" s="9">
        <v>0</v>
      </c>
      <c r="S12367" s="9">
        <v>20</v>
      </c>
      <c r="U12367" s="9" t="s">
        <v>242</v>
      </c>
      <c r="X12367" s="9">
        <f>INDEX(SLA_Policy!$D$2:$D$5,MATCH(F12367,SLA_Policy!$A$2:$A$5,0))</f>
        <v>72</v>
      </c>
      <c r="Y12367" s="9" t="str">
        <f>IF(E12367="Cancelled","Excluded",IF(D12367="",IF((SLA_Policy!$B$8-B12367)*24&gt;X12367,"Open - Breached","Open - On Track"),IF((D12367-B12367)*24&lt;=X12367,"Met","Breached")))</f>
        <v>Met</v>
      </c>
    </row>
    <row r="12368" spans="1:25" x14ac:dyDescent="0.25">
      <c r="A12368" s="9" t="s">
        <v>17197</v>
      </c>
      <c r="B12368" s="23">
        <v>46275.292361111096</v>
      </c>
      <c r="C12368" s="23">
        <v>46275.3256944444</v>
      </c>
      <c r="D12368" s="23">
        <v>46275.495833333298</v>
      </c>
      <c r="E12368" s="9" t="s">
        <v>212</v>
      </c>
      <c r="F12368" s="9" t="s">
        <v>189</v>
      </c>
      <c r="G12368" s="9" t="s">
        <v>213</v>
      </c>
      <c r="H12368" s="9" t="s">
        <v>164</v>
      </c>
      <c r="I12368" s="9" t="s">
        <v>339</v>
      </c>
      <c r="J12368" s="9" t="s">
        <v>17198</v>
      </c>
      <c r="K12368" s="9" t="s">
        <v>14602</v>
      </c>
      <c r="L12368" s="9" t="s">
        <v>12094</v>
      </c>
      <c r="M12368" s="9" t="s">
        <v>15230</v>
      </c>
      <c r="N12368" s="9" t="s">
        <v>196</v>
      </c>
      <c r="O12368" s="9" t="s">
        <v>182</v>
      </c>
      <c r="P12368" s="9" t="s">
        <v>120</v>
      </c>
      <c r="Q12368" s="9" t="s">
        <v>219</v>
      </c>
      <c r="R12368" s="9">
        <v>0</v>
      </c>
      <c r="S12368" s="9">
        <v>8</v>
      </c>
      <c r="T12368" s="9" t="s">
        <v>464</v>
      </c>
      <c r="U12368" s="9" t="s">
        <v>248</v>
      </c>
      <c r="W12368" s="9">
        <v>4</v>
      </c>
      <c r="X12368" s="9">
        <f>INDEX(SLA_Policy!$D$2:$D$5,MATCH(F12368,SLA_Policy!$A$2:$A$5,0))</f>
        <v>120</v>
      </c>
      <c r="Y12368" s="9" t="str">
        <f>IF(E12368="Cancelled","Excluded",IF(D12368="",IF((SLA_Policy!$B$8-B12368)*24&gt;X12368,"Open - Breached","Open - On Track"),IF((D12368-B12368)*24&lt;=X12368,"Met","Breached")))</f>
        <v>Met</v>
      </c>
    </row>
    <row r="12369" spans="1:25" x14ac:dyDescent="0.25">
      <c r="A12369" s="9" t="s">
        <v>17199</v>
      </c>
      <c r="B12369" s="23">
        <v>46275.310416666704</v>
      </c>
      <c r="C12369" s="23">
        <v>46275.410416666702</v>
      </c>
      <c r="D12369" s="23">
        <v>46275.632638888899</v>
      </c>
      <c r="E12369" s="9" t="s">
        <v>212</v>
      </c>
      <c r="F12369" s="9" t="s">
        <v>188</v>
      </c>
      <c r="G12369" s="9" t="s">
        <v>213</v>
      </c>
      <c r="H12369" s="9" t="s">
        <v>167</v>
      </c>
      <c r="I12369" s="9" t="s">
        <v>362</v>
      </c>
      <c r="J12369" s="9" t="s">
        <v>17200</v>
      </c>
      <c r="K12369" s="9" t="s">
        <v>246</v>
      </c>
      <c r="L12369" s="9" t="s">
        <v>311</v>
      </c>
      <c r="M12369" s="9" t="s">
        <v>4993</v>
      </c>
      <c r="N12369" s="9" t="s">
        <v>196</v>
      </c>
      <c r="O12369" s="9" t="s">
        <v>116</v>
      </c>
      <c r="P12369" s="9" t="s">
        <v>590</v>
      </c>
      <c r="Q12369" s="9" t="s">
        <v>219</v>
      </c>
      <c r="R12369" s="9">
        <v>0</v>
      </c>
      <c r="S12369" s="9">
        <v>40</v>
      </c>
      <c r="U12369" s="9" t="s">
        <v>248</v>
      </c>
      <c r="X12369" s="9">
        <f>INDEX(SLA_Policy!$D$2:$D$5,MATCH(F12369,SLA_Policy!$A$2:$A$5,0))</f>
        <v>72</v>
      </c>
      <c r="Y12369" s="9" t="str">
        <f>IF(E12369="Cancelled","Excluded",IF(D12369="",IF((SLA_Policy!$B$8-B12369)*24&gt;X12369,"Open - Breached","Open - On Track"),IF((D12369-B12369)*24&lt;=X12369,"Met","Breached")))</f>
        <v>Met</v>
      </c>
    </row>
    <row r="12370" spans="1:25" x14ac:dyDescent="0.25">
      <c r="A12370" s="9" t="s">
        <v>17201</v>
      </c>
      <c r="B12370" s="23">
        <v>46275.350694444503</v>
      </c>
      <c r="C12370" s="23">
        <v>46275.403472222199</v>
      </c>
      <c r="D12370" s="23">
        <v>46279.724305555603</v>
      </c>
      <c r="E12370" s="9" t="s">
        <v>212</v>
      </c>
      <c r="F12370" s="9" t="s">
        <v>188</v>
      </c>
      <c r="G12370" s="9" t="s">
        <v>213</v>
      </c>
      <c r="H12370" s="9" t="s">
        <v>167</v>
      </c>
      <c r="I12370" s="9" t="s">
        <v>362</v>
      </c>
      <c r="J12370" s="9" t="s">
        <v>15018</v>
      </c>
      <c r="K12370" s="9" t="s">
        <v>225</v>
      </c>
      <c r="L12370" s="9" t="s">
        <v>216</v>
      </c>
      <c r="M12370" s="9" t="s">
        <v>1324</v>
      </c>
      <c r="N12370" s="9" t="s">
        <v>196</v>
      </c>
      <c r="O12370" s="9" t="s">
        <v>116</v>
      </c>
      <c r="P12370" s="9" t="s">
        <v>218</v>
      </c>
      <c r="Q12370" s="9" t="s">
        <v>219</v>
      </c>
      <c r="R12370" s="9">
        <v>2</v>
      </c>
      <c r="S12370" s="9">
        <v>51</v>
      </c>
      <c r="U12370" s="9" t="s">
        <v>248</v>
      </c>
      <c r="X12370" s="9">
        <f>INDEX(SLA_Policy!$D$2:$D$5,MATCH(F12370,SLA_Policy!$A$2:$A$5,0))</f>
        <v>72</v>
      </c>
      <c r="Y12370" s="9" t="str">
        <f>IF(E12370="Cancelled","Excluded",IF(D12370="",IF((SLA_Policy!$B$8-B12370)*24&gt;X12370,"Open - Breached","Open - On Track"),IF((D12370-B12370)*24&lt;=X12370,"Met","Breached")))</f>
        <v>Breached</v>
      </c>
    </row>
    <row r="12371" spans="1:25" x14ac:dyDescent="0.25">
      <c r="A12371" s="9" t="s">
        <v>17202</v>
      </c>
      <c r="B12371" s="23">
        <v>46275.370833333298</v>
      </c>
      <c r="C12371" s="23">
        <v>46275.384722222203</v>
      </c>
      <c r="D12371" s="23">
        <v>46279.394444444399</v>
      </c>
      <c r="E12371" s="9" t="s">
        <v>212</v>
      </c>
      <c r="F12371" s="9" t="s">
        <v>188</v>
      </c>
      <c r="G12371" s="9" t="s">
        <v>213</v>
      </c>
      <c r="H12371" s="9" t="s">
        <v>164</v>
      </c>
      <c r="I12371" s="9" t="s">
        <v>260</v>
      </c>
      <c r="J12371" s="9" t="s">
        <v>261</v>
      </c>
      <c r="K12371" s="9" t="s">
        <v>14602</v>
      </c>
      <c r="L12371" s="9" t="s">
        <v>12094</v>
      </c>
      <c r="M12371" s="9" t="s">
        <v>15230</v>
      </c>
      <c r="N12371" s="9" t="s">
        <v>197</v>
      </c>
      <c r="O12371" s="9" t="s">
        <v>180</v>
      </c>
      <c r="P12371" s="9" t="s">
        <v>368</v>
      </c>
      <c r="Q12371" s="9" t="s">
        <v>219</v>
      </c>
      <c r="R12371" s="9">
        <v>0</v>
      </c>
      <c r="S12371" s="9">
        <v>99</v>
      </c>
      <c r="T12371" s="9" t="s">
        <v>265</v>
      </c>
      <c r="U12371" s="9" t="s">
        <v>376</v>
      </c>
      <c r="W12371" s="9">
        <v>5</v>
      </c>
      <c r="X12371" s="9">
        <f>INDEX(SLA_Policy!$D$2:$D$5,MATCH(F12371,SLA_Policy!$A$2:$A$5,0))</f>
        <v>72</v>
      </c>
      <c r="Y12371" s="9" t="str">
        <f>IF(E12371="Cancelled","Excluded",IF(D12371="",IF((SLA_Policy!$B$8-B12371)*24&gt;X12371,"Open - Breached","Open - On Track"),IF((D12371-B12371)*24&lt;=X12371,"Met","Breached")))</f>
        <v>Breached</v>
      </c>
    </row>
    <row r="12372" spans="1:25" x14ac:dyDescent="0.25">
      <c r="A12372" s="9" t="s">
        <v>17203</v>
      </c>
      <c r="B12372" s="23">
        <v>46275.374305555597</v>
      </c>
      <c r="C12372" s="23">
        <v>46275.375</v>
      </c>
      <c r="D12372" s="23">
        <v>46275.461805555598</v>
      </c>
      <c r="E12372" s="9" t="s">
        <v>212</v>
      </c>
      <c r="F12372" s="9" t="s">
        <v>187</v>
      </c>
      <c r="G12372" s="9" t="s">
        <v>213</v>
      </c>
      <c r="H12372" s="9" t="s">
        <v>162</v>
      </c>
      <c r="I12372" s="9" t="s">
        <v>244</v>
      </c>
      <c r="J12372" s="9" t="s">
        <v>905</v>
      </c>
      <c r="K12372" s="9" t="s">
        <v>262</v>
      </c>
      <c r="L12372" s="9" t="s">
        <v>226</v>
      </c>
      <c r="M12372" s="9" t="s">
        <v>923</v>
      </c>
      <c r="N12372" s="9" t="s">
        <v>198</v>
      </c>
      <c r="O12372" s="9" t="s">
        <v>116</v>
      </c>
      <c r="P12372" s="9" t="s">
        <v>295</v>
      </c>
      <c r="Q12372" s="9" t="s">
        <v>219</v>
      </c>
      <c r="R12372" s="9">
        <v>0</v>
      </c>
      <c r="S12372" s="9">
        <v>18</v>
      </c>
      <c r="U12372" s="9" t="s">
        <v>661</v>
      </c>
      <c r="X12372" s="9">
        <f>INDEX(SLA_Policy!$D$2:$D$5,MATCH(F12372,SLA_Policy!$A$2:$A$5,0))</f>
        <v>8</v>
      </c>
      <c r="Y12372" s="9" t="str">
        <f>IF(E12372="Cancelled","Excluded",IF(D12372="",IF((SLA_Policy!$B$8-B12372)*24&gt;X12372,"Open - Breached","Open - On Track"),IF((D12372-B12372)*24&lt;=X12372,"Met","Breached")))</f>
        <v>Met</v>
      </c>
    </row>
    <row r="12373" spans="1:25" x14ac:dyDescent="0.25">
      <c r="A12373" s="9" t="s">
        <v>17204</v>
      </c>
      <c r="B12373" s="23">
        <v>46275.384722222203</v>
      </c>
      <c r="C12373" s="23">
        <v>46275.40625</v>
      </c>
      <c r="D12373" s="23">
        <v>46276.323611111096</v>
      </c>
      <c r="E12373" s="9" t="s">
        <v>212</v>
      </c>
      <c r="F12373" s="9" t="s">
        <v>188</v>
      </c>
      <c r="G12373" s="9" t="s">
        <v>213</v>
      </c>
      <c r="H12373" s="9" t="s">
        <v>164</v>
      </c>
      <c r="I12373" s="9" t="s">
        <v>260</v>
      </c>
      <c r="J12373" s="9" t="s">
        <v>2616</v>
      </c>
      <c r="K12373" s="9" t="s">
        <v>246</v>
      </c>
      <c r="L12373" s="9" t="s">
        <v>282</v>
      </c>
      <c r="M12373" s="9" t="s">
        <v>3229</v>
      </c>
      <c r="N12373" s="9" t="s">
        <v>197</v>
      </c>
      <c r="O12373" s="9" t="s">
        <v>179</v>
      </c>
      <c r="P12373" s="9" t="s">
        <v>337</v>
      </c>
      <c r="Q12373" s="9" t="s">
        <v>219</v>
      </c>
      <c r="R12373" s="9">
        <v>0</v>
      </c>
      <c r="S12373" s="9">
        <v>12</v>
      </c>
      <c r="T12373" s="9" t="s">
        <v>265</v>
      </c>
      <c r="U12373" s="9" t="s">
        <v>266</v>
      </c>
      <c r="X12373" s="9">
        <f>INDEX(SLA_Policy!$D$2:$D$5,MATCH(F12373,SLA_Policy!$A$2:$A$5,0))</f>
        <v>72</v>
      </c>
      <c r="Y12373" s="9" t="str">
        <f>IF(E12373="Cancelled","Excluded",IF(D12373="",IF((SLA_Policy!$B$8-B12373)*24&gt;X12373,"Open - Breached","Open - On Track"),IF((D12373-B12373)*24&lt;=X12373,"Met","Breached")))</f>
        <v>Met</v>
      </c>
    </row>
    <row r="12374" spans="1:25" x14ac:dyDescent="0.25">
      <c r="A12374" s="9" t="s">
        <v>17205</v>
      </c>
      <c r="B12374" s="23">
        <v>46275.385416666701</v>
      </c>
      <c r="C12374" s="23">
        <v>46275.387499999997</v>
      </c>
      <c r="D12374" s="23">
        <v>46275.715277777803</v>
      </c>
      <c r="E12374" s="9" t="s">
        <v>212</v>
      </c>
      <c r="F12374" s="9" t="s">
        <v>188</v>
      </c>
      <c r="G12374" s="9" t="s">
        <v>213</v>
      </c>
      <c r="H12374" s="9" t="s">
        <v>163</v>
      </c>
      <c r="I12374" s="9" t="s">
        <v>250</v>
      </c>
      <c r="J12374" s="9" t="s">
        <v>1713</v>
      </c>
      <c r="K12374" s="9" t="s">
        <v>246</v>
      </c>
      <c r="L12374" s="9" t="s">
        <v>104</v>
      </c>
      <c r="M12374" s="9" t="s">
        <v>1478</v>
      </c>
      <c r="N12374" s="9" t="s">
        <v>198</v>
      </c>
      <c r="O12374" s="9" t="s">
        <v>176</v>
      </c>
      <c r="P12374" s="9" t="s">
        <v>503</v>
      </c>
      <c r="Q12374" s="9" t="s">
        <v>219</v>
      </c>
      <c r="R12374" s="9">
        <v>0</v>
      </c>
      <c r="S12374" s="9">
        <v>28</v>
      </c>
      <c r="T12374" s="9" t="s">
        <v>136</v>
      </c>
      <c r="U12374" s="9" t="s">
        <v>230</v>
      </c>
      <c r="X12374" s="9">
        <f>INDEX(SLA_Policy!$D$2:$D$5,MATCH(F12374,SLA_Policy!$A$2:$A$5,0))</f>
        <v>72</v>
      </c>
      <c r="Y12374" s="9" t="str">
        <f>IF(E12374="Cancelled","Excluded",IF(D12374="",IF((SLA_Policy!$B$8-B12374)*24&gt;X12374,"Open - Breached","Open - On Track"),IF((D12374-B12374)*24&lt;=X12374,"Met","Breached")))</f>
        <v>Met</v>
      </c>
    </row>
    <row r="12375" spans="1:25" x14ac:dyDescent="0.25">
      <c r="A12375" s="9" t="s">
        <v>17206</v>
      </c>
      <c r="B12375" s="23">
        <v>46275.386111111096</v>
      </c>
      <c r="C12375" s="23">
        <v>46275.4555555556</v>
      </c>
      <c r="D12375" s="23">
        <v>46275.4777777778</v>
      </c>
      <c r="E12375" s="9" t="s">
        <v>212</v>
      </c>
      <c r="F12375" s="9" t="s">
        <v>188</v>
      </c>
      <c r="G12375" s="9" t="s">
        <v>213</v>
      </c>
      <c r="H12375" s="9" t="s">
        <v>161</v>
      </c>
      <c r="I12375" s="9" t="s">
        <v>389</v>
      </c>
      <c r="J12375" s="9" t="s">
        <v>2019</v>
      </c>
      <c r="K12375" s="9" t="s">
        <v>225</v>
      </c>
      <c r="L12375" s="9" t="s">
        <v>293</v>
      </c>
      <c r="M12375" s="9" t="s">
        <v>1637</v>
      </c>
      <c r="N12375" s="9" t="s">
        <v>196</v>
      </c>
      <c r="O12375" s="9" t="s">
        <v>116</v>
      </c>
      <c r="P12375" s="9" t="s">
        <v>574</v>
      </c>
      <c r="Q12375" s="9" t="s">
        <v>219</v>
      </c>
      <c r="R12375" s="9">
        <v>0</v>
      </c>
      <c r="S12375" s="9">
        <v>4</v>
      </c>
      <c r="U12375" s="9" t="s">
        <v>221</v>
      </c>
      <c r="X12375" s="9">
        <f>INDEX(SLA_Policy!$D$2:$D$5,MATCH(F12375,SLA_Policy!$A$2:$A$5,0))</f>
        <v>72</v>
      </c>
      <c r="Y12375" s="9" t="str">
        <f>IF(E12375="Cancelled","Excluded",IF(D12375="",IF((SLA_Policy!$B$8-B12375)*24&gt;X12375,"Open - Breached","Open - On Track"),IF((D12375-B12375)*24&lt;=X12375,"Met","Breached")))</f>
        <v>Met</v>
      </c>
    </row>
    <row r="12376" spans="1:25" x14ac:dyDescent="0.25">
      <c r="A12376" s="9" t="s">
        <v>17207</v>
      </c>
      <c r="B12376" s="23">
        <v>46275.3881944444</v>
      </c>
      <c r="C12376" s="23">
        <v>46275.443749999999</v>
      </c>
      <c r="D12376" s="23">
        <v>46275.472222222197</v>
      </c>
      <c r="E12376" s="9" t="s">
        <v>212</v>
      </c>
      <c r="F12376" s="9" t="s">
        <v>188</v>
      </c>
      <c r="G12376" s="9" t="s">
        <v>213</v>
      </c>
      <c r="H12376" s="9" t="s">
        <v>161</v>
      </c>
      <c r="I12376" s="9" t="s">
        <v>389</v>
      </c>
      <c r="J12376" s="9" t="s">
        <v>786</v>
      </c>
      <c r="K12376" s="9" t="s">
        <v>246</v>
      </c>
      <c r="L12376" s="9" t="s">
        <v>216</v>
      </c>
      <c r="M12376" s="9" t="s">
        <v>3944</v>
      </c>
      <c r="N12376" s="9" t="s">
        <v>196</v>
      </c>
      <c r="O12376" s="9" t="s">
        <v>116</v>
      </c>
      <c r="P12376" s="9" t="s">
        <v>551</v>
      </c>
      <c r="Q12376" s="9" t="s">
        <v>219</v>
      </c>
      <c r="R12376" s="9">
        <v>0</v>
      </c>
      <c r="S12376" s="9">
        <v>11</v>
      </c>
      <c r="U12376" s="9" t="s">
        <v>376</v>
      </c>
      <c r="W12376" s="9">
        <v>5</v>
      </c>
      <c r="X12376" s="9">
        <f>INDEX(SLA_Policy!$D$2:$D$5,MATCH(F12376,SLA_Policy!$A$2:$A$5,0))</f>
        <v>72</v>
      </c>
      <c r="Y12376" s="9" t="str">
        <f>IF(E12376="Cancelled","Excluded",IF(D12376="",IF((SLA_Policy!$B$8-B12376)*24&gt;X12376,"Open - Breached","Open - On Track"),IF((D12376-B12376)*24&lt;=X12376,"Met","Breached")))</f>
        <v>Met</v>
      </c>
    </row>
    <row r="12377" spans="1:25" x14ac:dyDescent="0.25">
      <c r="A12377" s="9" t="s">
        <v>17208</v>
      </c>
      <c r="B12377" s="23">
        <v>46275.392361111102</v>
      </c>
      <c r="C12377" s="23">
        <v>46275.463194444397</v>
      </c>
      <c r="D12377" s="23">
        <v>46276.3618055556</v>
      </c>
      <c r="E12377" s="9" t="s">
        <v>212</v>
      </c>
      <c r="F12377" s="9" t="s">
        <v>189</v>
      </c>
      <c r="G12377" s="9" t="s">
        <v>213</v>
      </c>
      <c r="H12377" s="9" t="s">
        <v>88</v>
      </c>
      <c r="I12377" s="9" t="s">
        <v>268</v>
      </c>
      <c r="J12377" s="9" t="s">
        <v>17209</v>
      </c>
      <c r="K12377" s="9" t="s">
        <v>239</v>
      </c>
      <c r="L12377" s="9" t="s">
        <v>307</v>
      </c>
      <c r="M12377" s="9" t="s">
        <v>1350</v>
      </c>
      <c r="N12377" s="9" t="s">
        <v>196</v>
      </c>
      <c r="O12377" s="9" t="s">
        <v>176</v>
      </c>
      <c r="P12377" s="9" t="s">
        <v>228</v>
      </c>
      <c r="Q12377" s="9" t="s">
        <v>219</v>
      </c>
      <c r="R12377" s="9">
        <v>0</v>
      </c>
      <c r="S12377" s="9">
        <v>32</v>
      </c>
      <c r="T12377" s="9" t="s">
        <v>229</v>
      </c>
      <c r="U12377" s="9" t="s">
        <v>266</v>
      </c>
      <c r="W12377" s="9">
        <v>4</v>
      </c>
      <c r="X12377" s="9">
        <f>INDEX(SLA_Policy!$D$2:$D$5,MATCH(F12377,SLA_Policy!$A$2:$A$5,0))</f>
        <v>120</v>
      </c>
      <c r="Y12377" s="9" t="str">
        <f>IF(E12377="Cancelled","Excluded",IF(D12377="",IF((SLA_Policy!$B$8-B12377)*24&gt;X12377,"Open - Breached","Open - On Track"),IF((D12377-B12377)*24&lt;=X12377,"Met","Breached")))</f>
        <v>Met</v>
      </c>
    </row>
    <row r="12378" spans="1:25" x14ac:dyDescent="0.25">
      <c r="A12378" s="9" t="s">
        <v>17210</v>
      </c>
      <c r="B12378" s="23">
        <v>46275.394444444399</v>
      </c>
      <c r="C12378" s="23">
        <v>46275.405555555597</v>
      </c>
      <c r="D12378" s="23">
        <v>46275.577083333301</v>
      </c>
      <c r="E12378" s="9" t="s">
        <v>212</v>
      </c>
      <c r="F12378" s="9" t="s">
        <v>189</v>
      </c>
      <c r="G12378" s="9" t="s">
        <v>213</v>
      </c>
      <c r="H12378" s="9" t="s">
        <v>161</v>
      </c>
      <c r="I12378" s="9" t="s">
        <v>389</v>
      </c>
      <c r="J12378" s="9" t="s">
        <v>1306</v>
      </c>
      <c r="K12378" s="9" t="s">
        <v>215</v>
      </c>
      <c r="L12378" s="9" t="s">
        <v>307</v>
      </c>
      <c r="M12378" s="9" t="s">
        <v>1434</v>
      </c>
      <c r="N12378" s="9" t="s">
        <v>198</v>
      </c>
      <c r="O12378" s="9" t="s">
        <v>116</v>
      </c>
      <c r="P12378" s="9" t="s">
        <v>295</v>
      </c>
      <c r="Q12378" s="9" t="s">
        <v>219</v>
      </c>
      <c r="R12378" s="9">
        <v>0</v>
      </c>
      <c r="S12378" s="9">
        <v>7</v>
      </c>
      <c r="U12378" s="9" t="s">
        <v>290</v>
      </c>
      <c r="X12378" s="9">
        <f>INDEX(SLA_Policy!$D$2:$D$5,MATCH(F12378,SLA_Policy!$A$2:$A$5,0))</f>
        <v>120</v>
      </c>
      <c r="Y12378" s="9" t="str">
        <f>IF(E12378="Cancelled","Excluded",IF(D12378="",IF((SLA_Policy!$B$8-B12378)*24&gt;X12378,"Open - Breached","Open - On Track"),IF((D12378-B12378)*24&lt;=X12378,"Met","Breached")))</f>
        <v>Met</v>
      </c>
    </row>
    <row r="12379" spans="1:25" x14ac:dyDescent="0.25">
      <c r="A12379" s="9" t="s">
        <v>17211</v>
      </c>
      <c r="B12379" s="23">
        <v>46275.397916666698</v>
      </c>
      <c r="C12379" s="23">
        <v>46275.411805555603</v>
      </c>
      <c r="D12379" s="23">
        <v>46275.722916666702</v>
      </c>
      <c r="E12379" s="9" t="s">
        <v>212</v>
      </c>
      <c r="F12379" s="9" t="s">
        <v>189</v>
      </c>
      <c r="G12379" s="9" t="s">
        <v>236</v>
      </c>
      <c r="H12379" s="9" t="s">
        <v>161</v>
      </c>
      <c r="I12379" s="9" t="s">
        <v>482</v>
      </c>
      <c r="J12379" s="9" t="s">
        <v>13747</v>
      </c>
      <c r="K12379" s="9" t="s">
        <v>225</v>
      </c>
      <c r="L12379" s="9" t="s">
        <v>104</v>
      </c>
      <c r="M12379" s="9" t="s">
        <v>1062</v>
      </c>
      <c r="N12379" s="9" t="s">
        <v>196</v>
      </c>
      <c r="O12379" s="9" t="s">
        <v>177</v>
      </c>
      <c r="P12379" s="9" t="s">
        <v>457</v>
      </c>
      <c r="Q12379" s="9" t="s">
        <v>219</v>
      </c>
      <c r="R12379" s="9">
        <v>0</v>
      </c>
      <c r="S12379" s="9">
        <v>46</v>
      </c>
      <c r="U12379" s="9" t="s">
        <v>242</v>
      </c>
      <c r="X12379" s="9">
        <f>INDEX(SLA_Policy!$D$2:$D$5,MATCH(F12379,SLA_Policy!$A$2:$A$5,0))</f>
        <v>120</v>
      </c>
      <c r="Y12379" s="9" t="str">
        <f>IF(E12379="Cancelled","Excluded",IF(D12379="",IF((SLA_Policy!$B$8-B12379)*24&gt;X12379,"Open - Breached","Open - On Track"),IF((D12379-B12379)*24&lt;=X12379,"Met","Breached")))</f>
        <v>Met</v>
      </c>
    </row>
    <row r="12380" spans="1:25" x14ac:dyDescent="0.25">
      <c r="A12380" s="9" t="s">
        <v>17212</v>
      </c>
      <c r="B12380" s="23">
        <v>46275.405555555597</v>
      </c>
      <c r="C12380" s="23">
        <v>46275.407638888901</v>
      </c>
      <c r="D12380" s="23">
        <v>46275.435416666704</v>
      </c>
      <c r="E12380" s="9" t="s">
        <v>212</v>
      </c>
      <c r="F12380" s="9" t="s">
        <v>188</v>
      </c>
      <c r="G12380" s="9" t="s">
        <v>213</v>
      </c>
      <c r="H12380" s="9" t="s">
        <v>161</v>
      </c>
      <c r="I12380" s="9" t="s">
        <v>454</v>
      </c>
      <c r="J12380" s="9" t="s">
        <v>1549</v>
      </c>
      <c r="K12380" s="9" t="s">
        <v>246</v>
      </c>
      <c r="L12380" s="9" t="s">
        <v>104</v>
      </c>
      <c r="M12380" s="9" t="s">
        <v>1618</v>
      </c>
      <c r="N12380" s="9" t="s">
        <v>198</v>
      </c>
      <c r="O12380" s="9" t="s">
        <v>116</v>
      </c>
      <c r="P12380" s="9" t="s">
        <v>295</v>
      </c>
      <c r="Q12380" s="9" t="s">
        <v>219</v>
      </c>
      <c r="R12380" s="9">
        <v>0</v>
      </c>
      <c r="S12380" s="9">
        <v>4</v>
      </c>
      <c r="U12380" s="9" t="s">
        <v>290</v>
      </c>
      <c r="X12380" s="9">
        <f>INDEX(SLA_Policy!$D$2:$D$5,MATCH(F12380,SLA_Policy!$A$2:$A$5,0))</f>
        <v>72</v>
      </c>
      <c r="Y12380" s="9" t="str">
        <f>IF(E12380="Cancelled","Excluded",IF(D12380="",IF((SLA_Policy!$B$8-B12380)*24&gt;X12380,"Open - Breached","Open - On Track"),IF((D12380-B12380)*24&lt;=X12380,"Met","Breached")))</f>
        <v>Met</v>
      </c>
    </row>
    <row r="12381" spans="1:25" x14ac:dyDescent="0.25">
      <c r="A12381" s="9" t="s">
        <v>17213</v>
      </c>
      <c r="B12381" s="23">
        <v>46275.409027777801</v>
      </c>
      <c r="C12381" s="23">
        <v>46275.431944444397</v>
      </c>
      <c r="D12381" s="23">
        <v>46275.565972222197</v>
      </c>
      <c r="E12381" s="9" t="s">
        <v>212</v>
      </c>
      <c r="F12381" s="9" t="s">
        <v>188</v>
      </c>
      <c r="G12381" s="9" t="s">
        <v>236</v>
      </c>
      <c r="H12381" s="9" t="s">
        <v>167</v>
      </c>
      <c r="I12381" s="9" t="s">
        <v>255</v>
      </c>
      <c r="J12381" s="9" t="s">
        <v>12431</v>
      </c>
      <c r="K12381" s="9" t="s">
        <v>246</v>
      </c>
      <c r="L12381" s="9" t="s">
        <v>226</v>
      </c>
      <c r="M12381" s="9" t="s">
        <v>1327</v>
      </c>
      <c r="N12381" s="9" t="s">
        <v>196</v>
      </c>
      <c r="O12381" s="9" t="s">
        <v>176</v>
      </c>
      <c r="P12381" s="9" t="s">
        <v>228</v>
      </c>
      <c r="Q12381" s="9" t="s">
        <v>219</v>
      </c>
      <c r="R12381" s="9">
        <v>0</v>
      </c>
      <c r="S12381" s="9">
        <v>54</v>
      </c>
      <c r="U12381" s="9" t="s">
        <v>242</v>
      </c>
      <c r="W12381" s="9">
        <v>4</v>
      </c>
      <c r="X12381" s="9">
        <f>INDEX(SLA_Policy!$D$2:$D$5,MATCH(F12381,SLA_Policy!$A$2:$A$5,0))</f>
        <v>72</v>
      </c>
      <c r="Y12381" s="9" t="str">
        <f>IF(E12381="Cancelled","Excluded",IF(D12381="",IF((SLA_Policy!$B$8-B12381)*24&gt;X12381,"Open - Breached","Open - On Track"),IF((D12381-B12381)*24&lt;=X12381,"Met","Breached")))</f>
        <v>Met</v>
      </c>
    </row>
    <row r="12382" spans="1:25" x14ac:dyDescent="0.25">
      <c r="A12382" s="9" t="s">
        <v>17214</v>
      </c>
      <c r="B12382" s="23">
        <v>46275.412499999999</v>
      </c>
      <c r="C12382" s="23">
        <v>46275.413194444503</v>
      </c>
      <c r="D12382" s="23">
        <v>46275.545138888898</v>
      </c>
      <c r="E12382" s="9" t="s">
        <v>212</v>
      </c>
      <c r="F12382" s="9" t="s">
        <v>188</v>
      </c>
      <c r="G12382" s="9" t="s">
        <v>213</v>
      </c>
      <c r="H12382" s="9" t="s">
        <v>161</v>
      </c>
      <c r="I12382" s="9" t="s">
        <v>297</v>
      </c>
      <c r="J12382" s="9" t="s">
        <v>17215</v>
      </c>
      <c r="K12382" s="9" t="s">
        <v>246</v>
      </c>
      <c r="L12382" s="9" t="s">
        <v>311</v>
      </c>
      <c r="M12382" s="9" t="s">
        <v>1364</v>
      </c>
      <c r="N12382" s="9" t="s">
        <v>198</v>
      </c>
      <c r="O12382" s="9" t="s">
        <v>177</v>
      </c>
      <c r="P12382" s="9" t="s">
        <v>457</v>
      </c>
      <c r="Q12382" s="9" t="s">
        <v>219</v>
      </c>
      <c r="R12382" s="9">
        <v>0</v>
      </c>
      <c r="S12382" s="9">
        <v>38</v>
      </c>
      <c r="U12382" s="9" t="s">
        <v>221</v>
      </c>
      <c r="X12382" s="9">
        <f>INDEX(SLA_Policy!$D$2:$D$5,MATCH(F12382,SLA_Policy!$A$2:$A$5,0))</f>
        <v>72</v>
      </c>
      <c r="Y12382" s="9" t="str">
        <f>IF(E12382="Cancelled","Excluded",IF(D12382="",IF((SLA_Policy!$B$8-B12382)*24&gt;X12382,"Open - Breached","Open - On Track"),IF((D12382-B12382)*24&lt;=X12382,"Met","Breached")))</f>
        <v>Met</v>
      </c>
    </row>
    <row r="12383" spans="1:25" x14ac:dyDescent="0.25">
      <c r="A12383" s="9" t="s">
        <v>17216</v>
      </c>
      <c r="B12383" s="23">
        <v>46275.418055555601</v>
      </c>
      <c r="C12383" s="23">
        <v>46275.4243055556</v>
      </c>
      <c r="D12383" s="23">
        <v>46275.466666666704</v>
      </c>
      <c r="E12383" s="9" t="s">
        <v>212</v>
      </c>
      <c r="F12383" s="9" t="s">
        <v>188</v>
      </c>
      <c r="G12383" s="9" t="s">
        <v>213</v>
      </c>
      <c r="H12383" s="9" t="s">
        <v>161</v>
      </c>
      <c r="I12383" s="9" t="s">
        <v>389</v>
      </c>
      <c r="J12383" s="9" t="s">
        <v>767</v>
      </c>
      <c r="K12383" s="9" t="s">
        <v>303</v>
      </c>
      <c r="L12383" s="9" t="s">
        <v>104</v>
      </c>
      <c r="M12383" s="9" t="s">
        <v>2293</v>
      </c>
      <c r="N12383" s="9" t="s">
        <v>200</v>
      </c>
      <c r="O12383" s="9" t="s">
        <v>116</v>
      </c>
      <c r="P12383" s="9" t="s">
        <v>218</v>
      </c>
      <c r="Q12383" s="9" t="s">
        <v>219</v>
      </c>
      <c r="R12383" s="9">
        <v>0</v>
      </c>
      <c r="S12383" s="9">
        <v>4</v>
      </c>
      <c r="U12383" s="9" t="s">
        <v>221</v>
      </c>
      <c r="X12383" s="9">
        <f>INDEX(SLA_Policy!$D$2:$D$5,MATCH(F12383,SLA_Policy!$A$2:$A$5,0))</f>
        <v>72</v>
      </c>
      <c r="Y12383" s="9" t="str">
        <f>IF(E12383="Cancelled","Excluded",IF(D12383="",IF((SLA_Policy!$B$8-B12383)*24&gt;X12383,"Open - Breached","Open - On Track"),IF((D12383-B12383)*24&lt;=X12383,"Met","Breached")))</f>
        <v>Met</v>
      </c>
    </row>
    <row r="12384" spans="1:25" x14ac:dyDescent="0.25">
      <c r="A12384" s="9" t="s">
        <v>17217</v>
      </c>
      <c r="B12384" s="23">
        <v>46275.418055555601</v>
      </c>
      <c r="C12384" s="23">
        <v>46275.4194444444</v>
      </c>
      <c r="D12384" s="23">
        <v>46275.451388888898</v>
      </c>
      <c r="E12384" s="9" t="s">
        <v>212</v>
      </c>
      <c r="F12384" s="9" t="s">
        <v>187</v>
      </c>
      <c r="G12384" s="9" t="s">
        <v>213</v>
      </c>
      <c r="H12384" s="9" t="s">
        <v>161</v>
      </c>
      <c r="I12384" s="9" t="s">
        <v>454</v>
      </c>
      <c r="J12384" s="9" t="s">
        <v>1668</v>
      </c>
      <c r="K12384" s="9" t="s">
        <v>303</v>
      </c>
      <c r="L12384" s="9" t="s">
        <v>226</v>
      </c>
      <c r="M12384" s="9" t="s">
        <v>859</v>
      </c>
      <c r="N12384" s="9" t="s">
        <v>198</v>
      </c>
      <c r="O12384" s="9" t="s">
        <v>116</v>
      </c>
      <c r="P12384" s="9" t="s">
        <v>551</v>
      </c>
      <c r="Q12384" s="9" t="s">
        <v>219</v>
      </c>
      <c r="R12384" s="9">
        <v>1</v>
      </c>
      <c r="S12384" s="9">
        <v>9</v>
      </c>
      <c r="U12384" s="9" t="s">
        <v>290</v>
      </c>
      <c r="W12384" s="9">
        <v>3</v>
      </c>
      <c r="X12384" s="9">
        <f>INDEX(SLA_Policy!$D$2:$D$5,MATCH(F12384,SLA_Policy!$A$2:$A$5,0))</f>
        <v>8</v>
      </c>
      <c r="Y12384" s="9" t="str">
        <f>IF(E12384="Cancelled","Excluded",IF(D12384="",IF((SLA_Policy!$B$8-B12384)*24&gt;X12384,"Open - Breached","Open - On Track"),IF((D12384-B12384)*24&lt;=X12384,"Met","Breached")))</f>
        <v>Met</v>
      </c>
    </row>
    <row r="12385" spans="1:25" x14ac:dyDescent="0.25">
      <c r="A12385" s="9" t="s">
        <v>17218</v>
      </c>
      <c r="B12385" s="23">
        <v>46275.422916666699</v>
      </c>
      <c r="C12385" s="23">
        <v>46275.474999999999</v>
      </c>
      <c r="D12385" s="23">
        <v>46275.720833333296</v>
      </c>
      <c r="E12385" s="9" t="s">
        <v>212</v>
      </c>
      <c r="F12385" s="9" t="s">
        <v>188</v>
      </c>
      <c r="G12385" s="9" t="s">
        <v>236</v>
      </c>
      <c r="H12385" s="9" t="s">
        <v>167</v>
      </c>
      <c r="I12385" s="9" t="s">
        <v>255</v>
      </c>
      <c r="J12385" s="9" t="s">
        <v>17219</v>
      </c>
      <c r="K12385" s="9" t="s">
        <v>225</v>
      </c>
      <c r="L12385" s="9" t="s">
        <v>311</v>
      </c>
      <c r="M12385" s="9" t="s">
        <v>682</v>
      </c>
      <c r="N12385" s="9" t="s">
        <v>196</v>
      </c>
      <c r="O12385" s="9" t="s">
        <v>116</v>
      </c>
      <c r="P12385" s="9" t="s">
        <v>525</v>
      </c>
      <c r="Q12385" s="9" t="s">
        <v>219</v>
      </c>
      <c r="R12385" s="9">
        <v>0</v>
      </c>
      <c r="S12385" s="9">
        <v>27</v>
      </c>
      <c r="U12385" s="9" t="s">
        <v>242</v>
      </c>
      <c r="X12385" s="9">
        <f>INDEX(SLA_Policy!$D$2:$D$5,MATCH(F12385,SLA_Policy!$A$2:$A$5,0))</f>
        <v>72</v>
      </c>
      <c r="Y12385" s="9" t="str">
        <f>IF(E12385="Cancelled","Excluded",IF(D12385="",IF((SLA_Policy!$B$8-B12385)*24&gt;X12385,"Open - Breached","Open - On Track"),IF((D12385-B12385)*24&lt;=X12385,"Met","Breached")))</f>
        <v>Met</v>
      </c>
    </row>
    <row r="12386" spans="1:25" x14ac:dyDescent="0.25">
      <c r="A12386" s="9" t="s">
        <v>17220</v>
      </c>
      <c r="B12386" s="23">
        <v>46275.427777777797</v>
      </c>
      <c r="C12386" s="23">
        <v>46275.445138888899</v>
      </c>
      <c r="E12386" s="9" t="s">
        <v>649</v>
      </c>
      <c r="F12386" s="9" t="s">
        <v>188</v>
      </c>
      <c r="G12386" s="9" t="s">
        <v>213</v>
      </c>
      <c r="H12386" s="9" t="s">
        <v>162</v>
      </c>
      <c r="I12386" s="9" t="s">
        <v>244</v>
      </c>
      <c r="J12386" s="9" t="s">
        <v>3212</v>
      </c>
      <c r="K12386" s="9" t="s">
        <v>262</v>
      </c>
      <c r="L12386" s="9" t="s">
        <v>371</v>
      </c>
      <c r="M12386" s="9" t="s">
        <v>6761</v>
      </c>
      <c r="N12386" s="9" t="s">
        <v>197</v>
      </c>
      <c r="O12386" s="9" t="s">
        <v>179</v>
      </c>
      <c r="P12386" s="9" t="s">
        <v>264</v>
      </c>
      <c r="Q12386" s="9" t="s">
        <v>219</v>
      </c>
      <c r="R12386" s="9">
        <v>0</v>
      </c>
      <c r="S12386" s="9">
        <v>0</v>
      </c>
      <c r="X12386" s="9">
        <f>INDEX(SLA_Policy!$D$2:$D$5,MATCH(F12386,SLA_Policy!$A$2:$A$5,0))</f>
        <v>72</v>
      </c>
      <c r="Y12386" s="9" t="str">
        <f>IF(E12386="Cancelled","Excluded",IF(D12386="",IF((SLA_Policy!$B$8-B12386)*24&gt;X12386,"Open - Breached","Open - On Track"),IF((D12386-B12386)*24&lt;=X12386,"Met","Breached")))</f>
        <v>Excluded</v>
      </c>
    </row>
    <row r="12387" spans="1:25" x14ac:dyDescent="0.25">
      <c r="A12387" s="9" t="s">
        <v>17221</v>
      </c>
      <c r="B12387" s="23">
        <v>46275.4284722222</v>
      </c>
      <c r="C12387" s="23">
        <v>46275.497222222199</v>
      </c>
      <c r="E12387" s="9" t="s">
        <v>649</v>
      </c>
      <c r="F12387" s="9" t="s">
        <v>189</v>
      </c>
      <c r="G12387" s="9" t="s">
        <v>236</v>
      </c>
      <c r="H12387" s="9" t="s">
        <v>161</v>
      </c>
      <c r="I12387" s="9" t="s">
        <v>237</v>
      </c>
      <c r="J12387" s="9" t="s">
        <v>4991</v>
      </c>
      <c r="K12387" s="9" t="s">
        <v>262</v>
      </c>
      <c r="L12387" s="9" t="s">
        <v>104</v>
      </c>
      <c r="M12387" s="9" t="s">
        <v>407</v>
      </c>
      <c r="N12387" s="9" t="s">
        <v>197</v>
      </c>
      <c r="O12387" s="9" t="s">
        <v>177</v>
      </c>
      <c r="P12387" s="9" t="s">
        <v>300</v>
      </c>
      <c r="Q12387" s="9" t="s">
        <v>219</v>
      </c>
      <c r="R12387" s="9">
        <v>0</v>
      </c>
      <c r="S12387" s="9">
        <v>2</v>
      </c>
      <c r="X12387" s="9">
        <f>INDEX(SLA_Policy!$D$2:$D$5,MATCH(F12387,SLA_Policy!$A$2:$A$5,0))</f>
        <v>120</v>
      </c>
      <c r="Y12387" s="9" t="str">
        <f>IF(E12387="Cancelled","Excluded",IF(D12387="",IF((SLA_Policy!$B$8-B12387)*24&gt;X12387,"Open - Breached","Open - On Track"),IF((D12387-B12387)*24&lt;=X12387,"Met","Breached")))</f>
        <v>Excluded</v>
      </c>
    </row>
    <row r="12388" spans="1:25" x14ac:dyDescent="0.25">
      <c r="A12388" s="9" t="s">
        <v>17222</v>
      </c>
      <c r="B12388" s="23">
        <v>46275.436111111099</v>
      </c>
      <c r="C12388" s="23">
        <v>46275.442361111098</v>
      </c>
      <c r="D12388" s="23">
        <v>46275.516666666699</v>
      </c>
      <c r="E12388" s="9" t="s">
        <v>212</v>
      </c>
      <c r="F12388" s="9" t="s">
        <v>189</v>
      </c>
      <c r="G12388" s="9" t="s">
        <v>213</v>
      </c>
      <c r="H12388" s="9" t="s">
        <v>161</v>
      </c>
      <c r="I12388" s="9" t="s">
        <v>389</v>
      </c>
      <c r="J12388" s="9" t="s">
        <v>435</v>
      </c>
      <c r="K12388" s="9" t="s">
        <v>246</v>
      </c>
      <c r="L12388" s="9" t="s">
        <v>351</v>
      </c>
      <c r="M12388" s="9" t="s">
        <v>1496</v>
      </c>
      <c r="N12388" s="9" t="s">
        <v>198</v>
      </c>
      <c r="O12388" s="9" t="s">
        <v>116</v>
      </c>
      <c r="P12388" s="9" t="s">
        <v>590</v>
      </c>
      <c r="Q12388" s="9" t="s">
        <v>219</v>
      </c>
      <c r="R12388" s="9">
        <v>0</v>
      </c>
      <c r="S12388" s="9">
        <v>6</v>
      </c>
      <c r="U12388" s="9" t="s">
        <v>290</v>
      </c>
      <c r="X12388" s="9">
        <f>INDEX(SLA_Policy!$D$2:$D$5,MATCH(F12388,SLA_Policy!$A$2:$A$5,0))</f>
        <v>120</v>
      </c>
      <c r="Y12388" s="9" t="str">
        <f>IF(E12388="Cancelled","Excluded",IF(D12388="",IF((SLA_Policy!$B$8-B12388)*24&gt;X12388,"Open - Breached","Open - On Track"),IF((D12388-B12388)*24&lt;=X12388,"Met","Breached")))</f>
        <v>Met</v>
      </c>
    </row>
    <row r="12389" spans="1:25" x14ac:dyDescent="0.25">
      <c r="A12389" s="9" t="s">
        <v>17223</v>
      </c>
      <c r="B12389" s="23">
        <v>46275.436805555597</v>
      </c>
      <c r="C12389" s="23">
        <v>46275.449305555601</v>
      </c>
      <c r="D12389" s="23">
        <v>46275.505555555603</v>
      </c>
      <c r="E12389" s="9" t="s">
        <v>212</v>
      </c>
      <c r="F12389" s="9" t="s">
        <v>187</v>
      </c>
      <c r="G12389" s="9" t="s">
        <v>213</v>
      </c>
      <c r="H12389" s="9" t="s">
        <v>167</v>
      </c>
      <c r="I12389" s="9" t="s">
        <v>362</v>
      </c>
      <c r="J12389" s="9" t="s">
        <v>17224</v>
      </c>
      <c r="K12389" s="9" t="s">
        <v>215</v>
      </c>
      <c r="L12389" s="9" t="s">
        <v>395</v>
      </c>
      <c r="M12389" s="9" t="s">
        <v>3187</v>
      </c>
      <c r="N12389" s="9" t="s">
        <v>196</v>
      </c>
      <c r="O12389" s="9" t="s">
        <v>116</v>
      </c>
      <c r="P12389" s="9" t="s">
        <v>234</v>
      </c>
      <c r="Q12389" s="9" t="s">
        <v>219</v>
      </c>
      <c r="R12389" s="9">
        <v>0</v>
      </c>
      <c r="S12389" s="9">
        <v>65</v>
      </c>
      <c r="U12389" s="9" t="s">
        <v>248</v>
      </c>
      <c r="X12389" s="9">
        <f>INDEX(SLA_Policy!$D$2:$D$5,MATCH(F12389,SLA_Policy!$A$2:$A$5,0))</f>
        <v>8</v>
      </c>
      <c r="Y12389" s="9" t="str">
        <f>IF(E12389="Cancelled","Excluded",IF(D12389="",IF((SLA_Policy!$B$8-B12389)*24&gt;X12389,"Open - Breached","Open - On Track"),IF((D12389-B12389)*24&lt;=X12389,"Met","Breached")))</f>
        <v>Met</v>
      </c>
    </row>
    <row r="12390" spans="1:25" x14ac:dyDescent="0.25">
      <c r="A12390" s="9" t="s">
        <v>17225</v>
      </c>
      <c r="B12390" s="23">
        <v>46275.4375</v>
      </c>
      <c r="C12390" s="23">
        <v>46275.484722222202</v>
      </c>
      <c r="D12390" s="23">
        <v>46275.718055555597</v>
      </c>
      <c r="E12390" s="9" t="s">
        <v>212</v>
      </c>
      <c r="F12390" s="9" t="s">
        <v>188</v>
      </c>
      <c r="G12390" s="9" t="s">
        <v>213</v>
      </c>
      <c r="H12390" s="9" t="s">
        <v>167</v>
      </c>
      <c r="I12390" s="9" t="s">
        <v>362</v>
      </c>
      <c r="J12390" s="9" t="s">
        <v>17226</v>
      </c>
      <c r="K12390" s="9" t="s">
        <v>246</v>
      </c>
      <c r="L12390" s="9" t="s">
        <v>293</v>
      </c>
      <c r="M12390" s="9" t="s">
        <v>3343</v>
      </c>
      <c r="N12390" s="9" t="s">
        <v>197</v>
      </c>
      <c r="O12390" s="9" t="s">
        <v>116</v>
      </c>
      <c r="P12390" s="9" t="s">
        <v>295</v>
      </c>
      <c r="Q12390" s="9" t="s">
        <v>219</v>
      </c>
      <c r="R12390" s="9">
        <v>0</v>
      </c>
      <c r="S12390" s="9">
        <v>31</v>
      </c>
      <c r="U12390" s="9" t="s">
        <v>248</v>
      </c>
      <c r="X12390" s="9">
        <f>INDEX(SLA_Policy!$D$2:$D$5,MATCH(F12390,SLA_Policy!$A$2:$A$5,0))</f>
        <v>72</v>
      </c>
      <c r="Y12390" s="9" t="str">
        <f>IF(E12390="Cancelled","Excluded",IF(D12390="",IF((SLA_Policy!$B$8-B12390)*24&gt;X12390,"Open - Breached","Open - On Track"),IF((D12390-B12390)*24&lt;=X12390,"Met","Breached")))</f>
        <v>Met</v>
      </c>
    </row>
    <row r="12391" spans="1:25" x14ac:dyDescent="0.25">
      <c r="A12391" s="9" t="s">
        <v>17227</v>
      </c>
      <c r="B12391" s="23">
        <v>46275.445833333302</v>
      </c>
      <c r="C12391" s="23">
        <v>46275.452083333301</v>
      </c>
      <c r="D12391" s="23">
        <v>46275.572222222203</v>
      </c>
      <c r="E12391" s="9" t="s">
        <v>212</v>
      </c>
      <c r="F12391" s="9" t="s">
        <v>188</v>
      </c>
      <c r="G12391" s="9" t="s">
        <v>213</v>
      </c>
      <c r="H12391" s="9" t="s">
        <v>88</v>
      </c>
      <c r="I12391" s="9" t="s">
        <v>268</v>
      </c>
      <c r="J12391" s="9" t="s">
        <v>17228</v>
      </c>
      <c r="K12391" s="9" t="s">
        <v>215</v>
      </c>
      <c r="L12391" s="9" t="s">
        <v>104</v>
      </c>
      <c r="M12391" s="9" t="s">
        <v>1534</v>
      </c>
      <c r="N12391" s="9" t="s">
        <v>198</v>
      </c>
      <c r="O12391" s="9" t="s">
        <v>178</v>
      </c>
      <c r="P12391" s="9" t="s">
        <v>360</v>
      </c>
      <c r="Q12391" s="9" t="s">
        <v>219</v>
      </c>
      <c r="R12391" s="9">
        <v>0</v>
      </c>
      <c r="S12391" s="9">
        <v>31</v>
      </c>
      <c r="T12391" s="9" t="s">
        <v>229</v>
      </c>
      <c r="U12391" s="9" t="s">
        <v>290</v>
      </c>
      <c r="W12391" s="9">
        <v>5</v>
      </c>
      <c r="X12391" s="9">
        <f>INDEX(SLA_Policy!$D$2:$D$5,MATCH(F12391,SLA_Policy!$A$2:$A$5,0))</f>
        <v>72</v>
      </c>
      <c r="Y12391" s="9" t="str">
        <f>IF(E12391="Cancelled","Excluded",IF(D12391="",IF((SLA_Policy!$B$8-B12391)*24&gt;X12391,"Open - Breached","Open - On Track"),IF((D12391-B12391)*24&lt;=X12391,"Met","Breached")))</f>
        <v>Met</v>
      </c>
    </row>
    <row r="12392" spans="1:25" x14ac:dyDescent="0.25">
      <c r="A12392" s="9" t="s">
        <v>17229</v>
      </c>
      <c r="B12392" s="23">
        <v>46275.463888888902</v>
      </c>
      <c r="C12392" s="23">
        <v>46275.464583333298</v>
      </c>
      <c r="D12392" s="23">
        <v>46275.620138888902</v>
      </c>
      <c r="E12392" s="9" t="s">
        <v>212</v>
      </c>
      <c r="F12392" s="9" t="s">
        <v>187</v>
      </c>
      <c r="G12392" s="9" t="s">
        <v>213</v>
      </c>
      <c r="H12392" s="9" t="s">
        <v>163</v>
      </c>
      <c r="I12392" s="9" t="s">
        <v>223</v>
      </c>
      <c r="J12392" s="9" t="s">
        <v>3893</v>
      </c>
      <c r="K12392" s="9" t="s">
        <v>262</v>
      </c>
      <c r="L12392" s="9" t="s">
        <v>226</v>
      </c>
      <c r="M12392" s="9" t="s">
        <v>930</v>
      </c>
      <c r="N12392" s="9" t="s">
        <v>198</v>
      </c>
      <c r="O12392" s="9" t="s">
        <v>176</v>
      </c>
      <c r="P12392" s="9" t="s">
        <v>253</v>
      </c>
      <c r="Q12392" s="9" t="s">
        <v>273</v>
      </c>
      <c r="R12392" s="9">
        <v>0</v>
      </c>
      <c r="S12392" s="9">
        <v>41</v>
      </c>
      <c r="T12392" s="9" t="s">
        <v>220</v>
      </c>
      <c r="U12392" s="9" t="s">
        <v>230</v>
      </c>
      <c r="W12392" s="9">
        <v>5</v>
      </c>
      <c r="X12392" s="9">
        <f>INDEX(SLA_Policy!$D$2:$D$5,MATCH(F12392,SLA_Policy!$A$2:$A$5,0))</f>
        <v>8</v>
      </c>
      <c r="Y12392" s="9" t="str">
        <f>IF(E12392="Cancelled","Excluded",IF(D12392="",IF((SLA_Policy!$B$8-B12392)*24&gt;X12392,"Open - Breached","Open - On Track"),IF((D12392-B12392)*24&lt;=X12392,"Met","Breached")))</f>
        <v>Met</v>
      </c>
    </row>
    <row r="12393" spans="1:25" x14ac:dyDescent="0.25">
      <c r="A12393" s="9" t="s">
        <v>17230</v>
      </c>
      <c r="B12393" s="23">
        <v>46275.465277777803</v>
      </c>
      <c r="C12393" s="23">
        <v>46275.492361111101</v>
      </c>
      <c r="D12393" s="23">
        <v>46275.509722222203</v>
      </c>
      <c r="E12393" s="9" t="s">
        <v>212</v>
      </c>
      <c r="F12393" s="9" t="s">
        <v>188</v>
      </c>
      <c r="G12393" s="9" t="s">
        <v>213</v>
      </c>
      <c r="H12393" s="9" t="s">
        <v>161</v>
      </c>
      <c r="I12393" s="9" t="s">
        <v>454</v>
      </c>
      <c r="J12393" s="9" t="s">
        <v>1951</v>
      </c>
      <c r="K12393" s="9" t="s">
        <v>276</v>
      </c>
      <c r="L12393" s="9" t="s">
        <v>12094</v>
      </c>
      <c r="M12393" s="9" t="s">
        <v>13295</v>
      </c>
      <c r="N12393" s="9" t="s">
        <v>196</v>
      </c>
      <c r="O12393" s="9" t="s">
        <v>116</v>
      </c>
      <c r="P12393" s="9" t="s">
        <v>525</v>
      </c>
      <c r="Q12393" s="9" t="s">
        <v>219</v>
      </c>
      <c r="R12393" s="9">
        <v>0</v>
      </c>
      <c r="S12393" s="9">
        <v>8</v>
      </c>
      <c r="U12393" s="9" t="s">
        <v>266</v>
      </c>
      <c r="W12393" s="9">
        <v>3</v>
      </c>
      <c r="X12393" s="9">
        <f>INDEX(SLA_Policy!$D$2:$D$5,MATCH(F12393,SLA_Policy!$A$2:$A$5,0))</f>
        <v>72</v>
      </c>
      <c r="Y12393" s="9" t="str">
        <f>IF(E12393="Cancelled","Excluded",IF(D12393="",IF((SLA_Policy!$B$8-B12393)*24&gt;X12393,"Open - Breached","Open - On Track"),IF((D12393-B12393)*24&lt;=X12393,"Met","Breached")))</f>
        <v>Met</v>
      </c>
    </row>
    <row r="12394" spans="1:25" x14ac:dyDescent="0.25">
      <c r="A12394" s="9" t="s">
        <v>17231</v>
      </c>
      <c r="B12394" s="23">
        <v>46275.467361111099</v>
      </c>
      <c r="C12394" s="23">
        <v>46275.468055555597</v>
      </c>
      <c r="D12394" s="23">
        <v>46275.55</v>
      </c>
      <c r="E12394" s="9" t="s">
        <v>212</v>
      </c>
      <c r="F12394" s="9" t="s">
        <v>187</v>
      </c>
      <c r="G12394" s="9" t="s">
        <v>213</v>
      </c>
      <c r="H12394" s="9" t="s">
        <v>162</v>
      </c>
      <c r="I12394" s="9" t="s">
        <v>345</v>
      </c>
      <c r="J12394" s="9" t="s">
        <v>1501</v>
      </c>
      <c r="K12394" s="9" t="s">
        <v>303</v>
      </c>
      <c r="L12394" s="9" t="s">
        <v>104</v>
      </c>
      <c r="M12394" s="9" t="s">
        <v>803</v>
      </c>
      <c r="N12394" s="9" t="s">
        <v>198</v>
      </c>
      <c r="O12394" s="9" t="s">
        <v>179</v>
      </c>
      <c r="P12394" s="9" t="s">
        <v>284</v>
      </c>
      <c r="Q12394" s="9" t="s">
        <v>273</v>
      </c>
      <c r="R12394" s="9">
        <v>0</v>
      </c>
      <c r="S12394" s="9">
        <v>23</v>
      </c>
      <c r="U12394" s="9" t="s">
        <v>266</v>
      </c>
      <c r="X12394" s="9">
        <f>INDEX(SLA_Policy!$D$2:$D$5,MATCH(F12394,SLA_Policy!$A$2:$A$5,0))</f>
        <v>8</v>
      </c>
      <c r="Y12394" s="9" t="str">
        <f>IF(E12394="Cancelled","Excluded",IF(D12394="",IF((SLA_Policy!$B$8-B12394)*24&gt;X12394,"Open - Breached","Open - On Track"),IF((D12394-B12394)*24&lt;=X12394,"Met","Breached")))</f>
        <v>Met</v>
      </c>
    </row>
    <row r="12395" spans="1:25" x14ac:dyDescent="0.25">
      <c r="A12395" s="9" t="s">
        <v>17232</v>
      </c>
      <c r="B12395" s="23">
        <v>46275.486111111102</v>
      </c>
      <c r="C12395" s="23">
        <v>46275.735416666699</v>
      </c>
      <c r="D12395" s="23">
        <v>46276.375</v>
      </c>
      <c r="E12395" s="9" t="s">
        <v>212</v>
      </c>
      <c r="F12395" s="9" t="s">
        <v>189</v>
      </c>
      <c r="G12395" s="9" t="s">
        <v>213</v>
      </c>
      <c r="H12395" s="9" t="s">
        <v>162</v>
      </c>
      <c r="I12395" s="9" t="s">
        <v>416</v>
      </c>
      <c r="J12395" s="9" t="s">
        <v>10569</v>
      </c>
      <c r="K12395" s="9" t="s">
        <v>246</v>
      </c>
      <c r="L12395" s="9" t="s">
        <v>216</v>
      </c>
      <c r="M12395" s="9" t="s">
        <v>13181</v>
      </c>
      <c r="N12395" s="9" t="s">
        <v>197</v>
      </c>
      <c r="O12395" s="9" t="s">
        <v>176</v>
      </c>
      <c r="P12395" s="9" t="s">
        <v>503</v>
      </c>
      <c r="Q12395" s="9" t="s">
        <v>219</v>
      </c>
      <c r="R12395" s="9">
        <v>1</v>
      </c>
      <c r="S12395" s="9">
        <v>15</v>
      </c>
      <c r="U12395" s="9" t="s">
        <v>290</v>
      </c>
      <c r="X12395" s="9">
        <f>INDEX(SLA_Policy!$D$2:$D$5,MATCH(F12395,SLA_Policy!$A$2:$A$5,0))</f>
        <v>120</v>
      </c>
      <c r="Y12395" s="9" t="str">
        <f>IF(E12395="Cancelled","Excluded",IF(D12395="",IF((SLA_Policy!$B$8-B12395)*24&gt;X12395,"Open - Breached","Open - On Track"),IF((D12395-B12395)*24&lt;=X12395,"Met","Breached")))</f>
        <v>Met</v>
      </c>
    </row>
    <row r="12396" spans="1:25" x14ac:dyDescent="0.25">
      <c r="A12396" s="9" t="s">
        <v>17233</v>
      </c>
      <c r="B12396" s="23">
        <v>46275.488194444399</v>
      </c>
      <c r="C12396" s="23">
        <v>46275.540972222203</v>
      </c>
      <c r="D12396" s="23">
        <v>46276.3569444444</v>
      </c>
      <c r="E12396" s="9" t="s">
        <v>212</v>
      </c>
      <c r="F12396" s="9" t="s">
        <v>188</v>
      </c>
      <c r="G12396" s="9" t="s">
        <v>236</v>
      </c>
      <c r="H12396" s="9" t="s">
        <v>161</v>
      </c>
      <c r="I12396" s="9" t="s">
        <v>237</v>
      </c>
      <c r="J12396" s="9" t="s">
        <v>555</v>
      </c>
      <c r="K12396" s="9" t="s">
        <v>239</v>
      </c>
      <c r="L12396" s="9" t="s">
        <v>104</v>
      </c>
      <c r="M12396" s="9" t="s">
        <v>456</v>
      </c>
      <c r="N12396" s="9" t="s">
        <v>196</v>
      </c>
      <c r="O12396" s="9" t="s">
        <v>177</v>
      </c>
      <c r="P12396" s="9" t="s">
        <v>457</v>
      </c>
      <c r="Q12396" s="9" t="s">
        <v>219</v>
      </c>
      <c r="R12396" s="9">
        <v>0</v>
      </c>
      <c r="S12396" s="9">
        <v>19</v>
      </c>
      <c r="U12396" s="9" t="s">
        <v>242</v>
      </c>
      <c r="X12396" s="9">
        <f>INDEX(SLA_Policy!$D$2:$D$5,MATCH(F12396,SLA_Policy!$A$2:$A$5,0))</f>
        <v>72</v>
      </c>
      <c r="Y12396" s="9" t="str">
        <f>IF(E12396="Cancelled","Excluded",IF(D12396="",IF((SLA_Policy!$B$8-B12396)*24&gt;X12396,"Open - Breached","Open - On Track"),IF((D12396-B12396)*24&lt;=X12396,"Met","Breached")))</f>
        <v>Met</v>
      </c>
    </row>
    <row r="12397" spans="1:25" x14ac:dyDescent="0.25">
      <c r="A12397" s="9" t="s">
        <v>17234</v>
      </c>
      <c r="B12397" s="23">
        <v>46275.496527777803</v>
      </c>
      <c r="E12397" s="9" t="s">
        <v>649</v>
      </c>
      <c r="F12397" s="9" t="s">
        <v>189</v>
      </c>
      <c r="G12397" s="9" t="s">
        <v>213</v>
      </c>
      <c r="H12397" s="9" t="s">
        <v>163</v>
      </c>
      <c r="I12397" s="9" t="s">
        <v>250</v>
      </c>
      <c r="J12397" s="9" t="s">
        <v>7407</v>
      </c>
      <c r="K12397" s="9" t="s">
        <v>246</v>
      </c>
      <c r="L12397" s="9" t="s">
        <v>282</v>
      </c>
      <c r="M12397" s="9" t="s">
        <v>2172</v>
      </c>
      <c r="N12397" s="9" t="s">
        <v>196</v>
      </c>
      <c r="O12397" s="9" t="s">
        <v>176</v>
      </c>
      <c r="P12397" s="9" t="s">
        <v>228</v>
      </c>
      <c r="Q12397" s="9" t="s">
        <v>219</v>
      </c>
      <c r="R12397" s="9">
        <v>0</v>
      </c>
      <c r="S12397" s="9">
        <v>5</v>
      </c>
      <c r="T12397" s="9" t="s">
        <v>136</v>
      </c>
      <c r="X12397" s="9">
        <f>INDEX(SLA_Policy!$D$2:$D$5,MATCH(F12397,SLA_Policy!$A$2:$A$5,0))</f>
        <v>120</v>
      </c>
      <c r="Y12397" s="9" t="str">
        <f>IF(E12397="Cancelled","Excluded",IF(D12397="",IF((SLA_Policy!$B$8-B12397)*24&gt;X12397,"Open - Breached","Open - On Track"),IF((D12397-B12397)*24&lt;=X12397,"Met","Breached")))</f>
        <v>Excluded</v>
      </c>
    </row>
    <row r="12398" spans="1:25" x14ac:dyDescent="0.25">
      <c r="A12398" s="9" t="s">
        <v>17235</v>
      </c>
      <c r="B12398" s="23">
        <v>46275.498611111099</v>
      </c>
      <c r="C12398" s="23">
        <v>46275.5222222222</v>
      </c>
      <c r="D12398" s="23">
        <v>46276.411805555603</v>
      </c>
      <c r="E12398" s="9" t="s">
        <v>212</v>
      </c>
      <c r="F12398" s="9" t="s">
        <v>188</v>
      </c>
      <c r="G12398" s="9" t="s">
        <v>213</v>
      </c>
      <c r="H12398" s="9" t="s">
        <v>163</v>
      </c>
      <c r="I12398" s="9" t="s">
        <v>405</v>
      </c>
      <c r="J12398" s="9" t="s">
        <v>5980</v>
      </c>
      <c r="K12398" s="9" t="s">
        <v>246</v>
      </c>
      <c r="L12398" s="9" t="s">
        <v>216</v>
      </c>
      <c r="M12398" s="9" t="s">
        <v>1785</v>
      </c>
      <c r="N12398" s="9" t="s">
        <v>196</v>
      </c>
      <c r="O12398" s="9" t="s">
        <v>176</v>
      </c>
      <c r="P12398" s="9" t="s">
        <v>570</v>
      </c>
      <c r="Q12398" s="9" t="s">
        <v>273</v>
      </c>
      <c r="R12398" s="9">
        <v>0</v>
      </c>
      <c r="S12398" s="9">
        <v>6</v>
      </c>
      <c r="U12398" s="9" t="s">
        <v>230</v>
      </c>
      <c r="X12398" s="9">
        <f>INDEX(SLA_Policy!$D$2:$D$5,MATCH(F12398,SLA_Policy!$A$2:$A$5,0))</f>
        <v>72</v>
      </c>
      <c r="Y12398" s="9" t="str">
        <f>IF(E12398="Cancelled","Excluded",IF(D12398="",IF((SLA_Policy!$B$8-B12398)*24&gt;X12398,"Open - Breached","Open - On Track"),IF((D12398-B12398)*24&lt;=X12398,"Met","Breached")))</f>
        <v>Met</v>
      </c>
    </row>
    <row r="12399" spans="1:25" x14ac:dyDescent="0.25">
      <c r="A12399" s="9" t="s">
        <v>17236</v>
      </c>
      <c r="B12399" s="23">
        <v>46275.5</v>
      </c>
      <c r="C12399" s="23">
        <v>46275.502777777801</v>
      </c>
      <c r="D12399" s="23">
        <v>46276.402777777803</v>
      </c>
      <c r="E12399" s="9" t="s">
        <v>212</v>
      </c>
      <c r="F12399" s="9" t="s">
        <v>188</v>
      </c>
      <c r="G12399" s="9" t="s">
        <v>213</v>
      </c>
      <c r="H12399" s="9" t="s">
        <v>162</v>
      </c>
      <c r="I12399" s="9" t="s">
        <v>345</v>
      </c>
      <c r="J12399" s="9" t="s">
        <v>10533</v>
      </c>
      <c r="K12399" s="9" t="s">
        <v>246</v>
      </c>
      <c r="L12399" s="9" t="s">
        <v>311</v>
      </c>
      <c r="M12399" s="9" t="s">
        <v>1293</v>
      </c>
      <c r="N12399" s="9" t="s">
        <v>198</v>
      </c>
      <c r="O12399" s="9" t="s">
        <v>116</v>
      </c>
      <c r="P12399" s="9" t="s">
        <v>218</v>
      </c>
      <c r="Q12399" s="9" t="s">
        <v>219</v>
      </c>
      <c r="R12399" s="9">
        <v>0</v>
      </c>
      <c r="S12399" s="9">
        <v>14</v>
      </c>
      <c r="U12399" s="9" t="s">
        <v>290</v>
      </c>
      <c r="X12399" s="9">
        <f>INDEX(SLA_Policy!$D$2:$D$5,MATCH(F12399,SLA_Policy!$A$2:$A$5,0))</f>
        <v>72</v>
      </c>
      <c r="Y12399" s="9" t="str">
        <f>IF(E12399="Cancelled","Excluded",IF(D12399="",IF((SLA_Policy!$B$8-B12399)*24&gt;X12399,"Open - Breached","Open - On Track"),IF((D12399-B12399)*24&lt;=X12399,"Met","Breached")))</f>
        <v>Met</v>
      </c>
    </row>
    <row r="12400" spans="1:25" x14ac:dyDescent="0.25">
      <c r="A12400" s="9" t="s">
        <v>17237</v>
      </c>
      <c r="B12400" s="23">
        <v>46275.500694444498</v>
      </c>
      <c r="C12400" s="23">
        <v>46275.547916666699</v>
      </c>
      <c r="D12400" s="23">
        <v>46279.342361111099</v>
      </c>
      <c r="E12400" s="9" t="s">
        <v>212</v>
      </c>
      <c r="F12400" s="9" t="s">
        <v>189</v>
      </c>
      <c r="G12400" s="9" t="s">
        <v>236</v>
      </c>
      <c r="H12400" s="9" t="s">
        <v>167</v>
      </c>
      <c r="I12400" s="9" t="s">
        <v>255</v>
      </c>
      <c r="J12400" s="9" t="s">
        <v>1875</v>
      </c>
      <c r="K12400" s="9" t="s">
        <v>246</v>
      </c>
      <c r="L12400" s="9" t="s">
        <v>311</v>
      </c>
      <c r="M12400" s="9" t="s">
        <v>2374</v>
      </c>
      <c r="N12400" s="9" t="s">
        <v>196</v>
      </c>
      <c r="O12400" s="9" t="s">
        <v>116</v>
      </c>
      <c r="P12400" s="9" t="s">
        <v>525</v>
      </c>
      <c r="Q12400" s="9" t="s">
        <v>219</v>
      </c>
      <c r="R12400" s="9">
        <v>0</v>
      </c>
      <c r="S12400" s="9">
        <v>29</v>
      </c>
      <c r="U12400" s="9" t="s">
        <v>242</v>
      </c>
      <c r="X12400" s="9">
        <f>INDEX(SLA_Policy!$D$2:$D$5,MATCH(F12400,SLA_Policy!$A$2:$A$5,0))</f>
        <v>120</v>
      </c>
      <c r="Y12400" s="9" t="str">
        <f>IF(E12400="Cancelled","Excluded",IF(D12400="",IF((SLA_Policy!$B$8-B12400)*24&gt;X12400,"Open - Breached","Open - On Track"),IF((D12400-B12400)*24&lt;=X12400,"Met","Breached")))</f>
        <v>Met</v>
      </c>
    </row>
    <row r="12401" spans="1:25" x14ac:dyDescent="0.25">
      <c r="A12401" s="9" t="s">
        <v>17238</v>
      </c>
      <c r="B12401" s="23">
        <v>46275.515972222202</v>
      </c>
      <c r="C12401" s="23">
        <v>46275.5715277778</v>
      </c>
      <c r="E12401" s="9" t="s">
        <v>14153</v>
      </c>
      <c r="F12401" s="9" t="s">
        <v>189</v>
      </c>
      <c r="G12401" s="9" t="s">
        <v>236</v>
      </c>
      <c r="H12401" s="9" t="s">
        <v>163</v>
      </c>
      <c r="I12401" s="9" t="s">
        <v>315</v>
      </c>
      <c r="J12401" s="9" t="s">
        <v>9522</v>
      </c>
      <c r="K12401" s="9" t="s">
        <v>410</v>
      </c>
      <c r="L12401" s="9" t="s">
        <v>104</v>
      </c>
      <c r="M12401" s="9" t="s">
        <v>411</v>
      </c>
      <c r="N12401" s="9" t="s">
        <v>199</v>
      </c>
      <c r="O12401" s="9" t="s">
        <v>180</v>
      </c>
      <c r="P12401" s="9" t="s">
        <v>381</v>
      </c>
      <c r="Q12401" s="9" t="s">
        <v>219</v>
      </c>
      <c r="R12401" s="9">
        <v>0</v>
      </c>
      <c r="S12401" s="9">
        <v>90</v>
      </c>
      <c r="T12401" s="9" t="s">
        <v>229</v>
      </c>
      <c r="X12401" s="9">
        <f>INDEX(SLA_Policy!$D$2:$D$5,MATCH(F12401,SLA_Policy!$A$2:$A$5,0))</f>
        <v>120</v>
      </c>
      <c r="Y12401" s="9" t="str">
        <f>IF(E12401="Cancelled","Excluded",IF(D12401="",IF((SLA_Policy!$B$8-B12401)*24&gt;X12401,"Open - Breached","Open - On Track"),IF((D12401-B12401)*24&lt;=X12401,"Met","Breached")))</f>
        <v>Open - Breached</v>
      </c>
    </row>
    <row r="12402" spans="1:25" x14ac:dyDescent="0.25">
      <c r="A12402" s="9" t="s">
        <v>17239</v>
      </c>
      <c r="B12402" s="23">
        <v>46275.532638888901</v>
      </c>
      <c r="C12402" s="23">
        <v>46275.538194444503</v>
      </c>
      <c r="D12402" s="23">
        <v>46276.390277777798</v>
      </c>
      <c r="E12402" s="9" t="s">
        <v>212</v>
      </c>
      <c r="F12402" s="9" t="s">
        <v>189</v>
      </c>
      <c r="G12402" s="9" t="s">
        <v>213</v>
      </c>
      <c r="H12402" s="9" t="s">
        <v>162</v>
      </c>
      <c r="I12402" s="9" t="s">
        <v>244</v>
      </c>
      <c r="J12402" s="9" t="s">
        <v>13710</v>
      </c>
      <c r="K12402" s="9" t="s">
        <v>410</v>
      </c>
      <c r="L12402" s="9" t="s">
        <v>104</v>
      </c>
      <c r="M12402" s="9" t="s">
        <v>411</v>
      </c>
      <c r="N12402" s="9" t="s">
        <v>198</v>
      </c>
      <c r="O12402" s="9" t="s">
        <v>179</v>
      </c>
      <c r="P12402" s="9" t="s">
        <v>284</v>
      </c>
      <c r="Q12402" s="9" t="s">
        <v>219</v>
      </c>
      <c r="R12402" s="9">
        <v>0</v>
      </c>
      <c r="S12402" s="9">
        <v>80</v>
      </c>
      <c r="U12402" s="9" t="s">
        <v>248</v>
      </c>
      <c r="X12402" s="9">
        <f>INDEX(SLA_Policy!$D$2:$D$5,MATCH(F12402,SLA_Policy!$A$2:$A$5,0))</f>
        <v>120</v>
      </c>
      <c r="Y12402" s="9" t="str">
        <f>IF(E12402="Cancelled","Excluded",IF(D12402="",IF((SLA_Policy!$B$8-B12402)*24&gt;X12402,"Open - Breached","Open - On Track"),IF((D12402-B12402)*24&lt;=X12402,"Met","Breached")))</f>
        <v>Met</v>
      </c>
    </row>
    <row r="12403" spans="1:25" x14ac:dyDescent="0.25">
      <c r="A12403" s="9" t="s">
        <v>17240</v>
      </c>
      <c r="B12403" s="23">
        <v>46275.543749999997</v>
      </c>
      <c r="C12403" s="23">
        <v>46275.632638888899</v>
      </c>
      <c r="D12403" s="23">
        <v>46276.315972222197</v>
      </c>
      <c r="E12403" s="9" t="s">
        <v>212</v>
      </c>
      <c r="F12403" s="9" t="s">
        <v>189</v>
      </c>
      <c r="G12403" s="9" t="s">
        <v>213</v>
      </c>
      <c r="H12403" s="9" t="s">
        <v>161</v>
      </c>
      <c r="I12403" s="9" t="s">
        <v>297</v>
      </c>
      <c r="J12403" s="9" t="s">
        <v>521</v>
      </c>
      <c r="K12403" s="9" t="s">
        <v>303</v>
      </c>
      <c r="L12403" s="9" t="s">
        <v>270</v>
      </c>
      <c r="M12403" s="9" t="s">
        <v>1263</v>
      </c>
      <c r="N12403" s="9" t="s">
        <v>196</v>
      </c>
      <c r="O12403" s="9" t="s">
        <v>177</v>
      </c>
      <c r="P12403" s="9" t="s">
        <v>300</v>
      </c>
      <c r="Q12403" s="9" t="s">
        <v>219</v>
      </c>
      <c r="R12403" s="9">
        <v>0</v>
      </c>
      <c r="S12403" s="9">
        <v>10</v>
      </c>
      <c r="U12403" s="9" t="s">
        <v>266</v>
      </c>
      <c r="W12403" s="9">
        <v>5</v>
      </c>
      <c r="X12403" s="9">
        <f>INDEX(SLA_Policy!$D$2:$D$5,MATCH(F12403,SLA_Policy!$A$2:$A$5,0))</f>
        <v>120</v>
      </c>
      <c r="Y12403" s="9" t="str">
        <f>IF(E12403="Cancelled","Excluded",IF(D12403="",IF((SLA_Policy!$B$8-B12403)*24&gt;X12403,"Open - Breached","Open - On Track"),IF((D12403-B12403)*24&lt;=X12403,"Met","Breached")))</f>
        <v>Met</v>
      </c>
    </row>
    <row r="12404" spans="1:25" x14ac:dyDescent="0.25">
      <c r="A12404" s="9" t="s">
        <v>17241</v>
      </c>
      <c r="B12404" s="23">
        <v>46275.546527777798</v>
      </c>
      <c r="C12404" s="23">
        <v>46275.557638888902</v>
      </c>
      <c r="D12404" s="23">
        <v>46276.454166666699</v>
      </c>
      <c r="E12404" s="9" t="s">
        <v>212</v>
      </c>
      <c r="F12404" s="9" t="s">
        <v>189</v>
      </c>
      <c r="G12404" s="9" t="s">
        <v>213</v>
      </c>
      <c r="H12404" s="9" t="s">
        <v>88</v>
      </c>
      <c r="I12404" s="9" t="s">
        <v>92</v>
      </c>
      <c r="J12404" s="9" t="s">
        <v>9696</v>
      </c>
      <c r="K12404" s="9" t="s">
        <v>276</v>
      </c>
      <c r="L12404" s="9" t="s">
        <v>12094</v>
      </c>
      <c r="M12404" s="9" t="s">
        <v>15310</v>
      </c>
      <c r="N12404" s="9" t="s">
        <v>198</v>
      </c>
      <c r="O12404" s="9" t="s">
        <v>178</v>
      </c>
      <c r="P12404" s="9" t="s">
        <v>272</v>
      </c>
      <c r="Q12404" s="9" t="s">
        <v>219</v>
      </c>
      <c r="R12404" s="9">
        <v>0</v>
      </c>
      <c r="S12404" s="9">
        <v>56</v>
      </c>
      <c r="T12404" s="9" t="s">
        <v>220</v>
      </c>
      <c r="U12404" s="9" t="s">
        <v>661</v>
      </c>
      <c r="X12404" s="9">
        <f>INDEX(SLA_Policy!$D$2:$D$5,MATCH(F12404,SLA_Policy!$A$2:$A$5,0))</f>
        <v>120</v>
      </c>
      <c r="Y12404" s="9" t="str">
        <f>IF(E12404="Cancelled","Excluded",IF(D12404="",IF((SLA_Policy!$B$8-B12404)*24&gt;X12404,"Open - Breached","Open - On Track"),IF((D12404-B12404)*24&lt;=X12404,"Met","Breached")))</f>
        <v>Met</v>
      </c>
    </row>
    <row r="12405" spans="1:25" x14ac:dyDescent="0.25">
      <c r="A12405" s="9" t="s">
        <v>17242</v>
      </c>
      <c r="B12405" s="23">
        <v>46275.550694444399</v>
      </c>
      <c r="C12405" s="23">
        <v>46275.551388888904</v>
      </c>
      <c r="D12405" s="23">
        <v>46275.613194444399</v>
      </c>
      <c r="E12405" s="9" t="s">
        <v>212</v>
      </c>
      <c r="F12405" s="9" t="s">
        <v>187</v>
      </c>
      <c r="G12405" s="9" t="s">
        <v>213</v>
      </c>
      <c r="H12405" s="9" t="s">
        <v>162</v>
      </c>
      <c r="I12405" s="9" t="s">
        <v>345</v>
      </c>
      <c r="J12405" s="9" t="s">
        <v>4046</v>
      </c>
      <c r="K12405" s="9" t="s">
        <v>215</v>
      </c>
      <c r="L12405" s="9" t="s">
        <v>395</v>
      </c>
      <c r="M12405" s="9" t="s">
        <v>484</v>
      </c>
      <c r="N12405" s="9" t="s">
        <v>198</v>
      </c>
      <c r="O12405" s="9" t="s">
        <v>179</v>
      </c>
      <c r="P12405" s="9" t="s">
        <v>284</v>
      </c>
      <c r="Q12405" s="9" t="s">
        <v>273</v>
      </c>
      <c r="R12405" s="9">
        <v>0</v>
      </c>
      <c r="S12405" s="9">
        <v>20</v>
      </c>
      <c r="U12405" s="9" t="s">
        <v>266</v>
      </c>
      <c r="W12405" s="9">
        <v>5</v>
      </c>
      <c r="X12405" s="9">
        <f>INDEX(SLA_Policy!$D$2:$D$5,MATCH(F12405,SLA_Policy!$A$2:$A$5,0))</f>
        <v>8</v>
      </c>
      <c r="Y12405" s="9" t="str">
        <f>IF(E12405="Cancelled","Excluded",IF(D12405="",IF((SLA_Policy!$B$8-B12405)*24&gt;X12405,"Open - Breached","Open - On Track"),IF((D12405-B12405)*24&lt;=X12405,"Met","Breached")))</f>
        <v>Met</v>
      </c>
    </row>
    <row r="12406" spans="1:25" x14ac:dyDescent="0.25">
      <c r="A12406" s="9" t="s">
        <v>17243</v>
      </c>
      <c r="B12406" s="23">
        <v>46275.554861111101</v>
      </c>
      <c r="C12406" s="23">
        <v>46275.59375</v>
      </c>
      <c r="D12406" s="23">
        <v>46276.372916666704</v>
      </c>
      <c r="E12406" s="9" t="s">
        <v>212</v>
      </c>
      <c r="F12406" s="9" t="s">
        <v>188</v>
      </c>
      <c r="G12406" s="9" t="s">
        <v>213</v>
      </c>
      <c r="H12406" s="9" t="s">
        <v>167</v>
      </c>
      <c r="I12406" s="9" t="s">
        <v>362</v>
      </c>
      <c r="J12406" s="9" t="s">
        <v>1228</v>
      </c>
      <c r="K12406" s="9" t="s">
        <v>246</v>
      </c>
      <c r="L12406" s="9" t="s">
        <v>104</v>
      </c>
      <c r="M12406" s="9" t="s">
        <v>336</v>
      </c>
      <c r="N12406" s="9" t="s">
        <v>197</v>
      </c>
      <c r="O12406" s="9" t="s">
        <v>180</v>
      </c>
      <c r="P12406" s="9" t="s">
        <v>278</v>
      </c>
      <c r="Q12406" s="9" t="s">
        <v>219</v>
      </c>
      <c r="R12406" s="9">
        <v>0</v>
      </c>
      <c r="S12406" s="9">
        <v>28</v>
      </c>
      <c r="U12406" s="9" t="s">
        <v>248</v>
      </c>
      <c r="X12406" s="9">
        <f>INDEX(SLA_Policy!$D$2:$D$5,MATCH(F12406,SLA_Policy!$A$2:$A$5,0))</f>
        <v>72</v>
      </c>
      <c r="Y12406" s="9" t="str">
        <f>IF(E12406="Cancelled","Excluded",IF(D12406="",IF((SLA_Policy!$B$8-B12406)*24&gt;X12406,"Open - Breached","Open - On Track"),IF((D12406-B12406)*24&lt;=X12406,"Met","Breached")))</f>
        <v>Met</v>
      </c>
    </row>
    <row r="12407" spans="1:25" x14ac:dyDescent="0.25">
      <c r="A12407" s="9" t="s">
        <v>17244</v>
      </c>
      <c r="B12407" s="23">
        <v>46275.559027777803</v>
      </c>
      <c r="C12407" s="23">
        <v>46275.559722222199</v>
      </c>
      <c r="D12407" s="23">
        <v>46276.540972222203</v>
      </c>
      <c r="E12407" s="9" t="s">
        <v>212</v>
      </c>
      <c r="F12407" s="9" t="s">
        <v>189</v>
      </c>
      <c r="G12407" s="9" t="s">
        <v>213</v>
      </c>
      <c r="H12407" s="9" t="s">
        <v>167</v>
      </c>
      <c r="I12407" s="9" t="s">
        <v>536</v>
      </c>
      <c r="J12407" s="9" t="s">
        <v>8604</v>
      </c>
      <c r="K12407" s="9" t="s">
        <v>246</v>
      </c>
      <c r="L12407" s="9" t="s">
        <v>307</v>
      </c>
      <c r="M12407" s="9" t="s">
        <v>2020</v>
      </c>
      <c r="N12407" s="9" t="s">
        <v>198</v>
      </c>
      <c r="O12407" s="9" t="s">
        <v>180</v>
      </c>
      <c r="P12407" s="9" t="s">
        <v>381</v>
      </c>
      <c r="Q12407" s="9" t="s">
        <v>219</v>
      </c>
      <c r="R12407" s="9">
        <v>0</v>
      </c>
      <c r="S12407" s="9">
        <v>54</v>
      </c>
      <c r="T12407" s="9" t="s">
        <v>136</v>
      </c>
      <c r="U12407" s="9" t="s">
        <v>248</v>
      </c>
      <c r="W12407" s="9">
        <v>5</v>
      </c>
      <c r="X12407" s="9">
        <f>INDEX(SLA_Policy!$D$2:$D$5,MATCH(F12407,SLA_Policy!$A$2:$A$5,0))</f>
        <v>120</v>
      </c>
      <c r="Y12407" s="9" t="str">
        <f>IF(E12407="Cancelled","Excluded",IF(D12407="",IF((SLA_Policy!$B$8-B12407)*24&gt;X12407,"Open - Breached","Open - On Track"),IF((D12407-B12407)*24&lt;=X12407,"Met","Breached")))</f>
        <v>Met</v>
      </c>
    </row>
    <row r="12408" spans="1:25" x14ac:dyDescent="0.25">
      <c r="A12408" s="9" t="s">
        <v>17245</v>
      </c>
      <c r="B12408" s="23">
        <v>46275.563888888901</v>
      </c>
      <c r="C12408" s="23">
        <v>46275.577083333301</v>
      </c>
      <c r="D12408" s="23">
        <v>46275.581250000003</v>
      </c>
      <c r="E12408" s="9" t="s">
        <v>212</v>
      </c>
      <c r="F12408" s="9" t="s">
        <v>187</v>
      </c>
      <c r="G12408" s="9" t="s">
        <v>213</v>
      </c>
      <c r="H12408" s="9" t="s">
        <v>166</v>
      </c>
      <c r="I12408" s="9" t="s">
        <v>286</v>
      </c>
      <c r="J12408" s="9" t="s">
        <v>4074</v>
      </c>
      <c r="K12408" s="9" t="s">
        <v>246</v>
      </c>
      <c r="L12408" s="9" t="s">
        <v>270</v>
      </c>
      <c r="M12408" s="9" t="s">
        <v>1746</v>
      </c>
      <c r="N12408" s="9" t="s">
        <v>197</v>
      </c>
      <c r="O12408" s="9" t="s">
        <v>181</v>
      </c>
      <c r="P12408" s="9" t="s">
        <v>449</v>
      </c>
      <c r="Q12408" s="9" t="s">
        <v>273</v>
      </c>
      <c r="R12408" s="9">
        <v>0</v>
      </c>
      <c r="S12408" s="9">
        <v>15</v>
      </c>
      <c r="U12408" s="9" t="s">
        <v>376</v>
      </c>
      <c r="X12408" s="9">
        <f>INDEX(SLA_Policy!$D$2:$D$5,MATCH(F12408,SLA_Policy!$A$2:$A$5,0))</f>
        <v>8</v>
      </c>
      <c r="Y12408" s="9" t="str">
        <f>IF(E12408="Cancelled","Excluded",IF(D12408="",IF((SLA_Policy!$B$8-B12408)*24&gt;X12408,"Open - Breached","Open - On Track"),IF((D12408-B12408)*24&lt;=X12408,"Met","Breached")))</f>
        <v>Met</v>
      </c>
    </row>
    <row r="12409" spans="1:25" x14ac:dyDescent="0.25">
      <c r="A12409" s="9" t="s">
        <v>17246</v>
      </c>
      <c r="B12409" s="23">
        <v>46275.564583333296</v>
      </c>
      <c r="C12409" s="23">
        <v>46275.573611111096</v>
      </c>
      <c r="E12409" s="9" t="s">
        <v>14153</v>
      </c>
      <c r="F12409" s="9" t="s">
        <v>188</v>
      </c>
      <c r="G12409" s="9" t="s">
        <v>236</v>
      </c>
      <c r="H12409" s="9" t="s">
        <v>161</v>
      </c>
      <c r="I12409" s="9" t="s">
        <v>237</v>
      </c>
      <c r="J12409" s="9" t="s">
        <v>238</v>
      </c>
      <c r="K12409" s="9" t="s">
        <v>246</v>
      </c>
      <c r="L12409" s="9" t="s">
        <v>282</v>
      </c>
      <c r="M12409" s="9" t="s">
        <v>1917</v>
      </c>
      <c r="N12409" s="9" t="s">
        <v>198</v>
      </c>
      <c r="O12409" s="9" t="s">
        <v>179</v>
      </c>
      <c r="P12409" s="9" t="s">
        <v>284</v>
      </c>
      <c r="Q12409" s="9" t="s">
        <v>219</v>
      </c>
      <c r="R12409" s="9">
        <v>0</v>
      </c>
      <c r="S12409" s="9">
        <v>7</v>
      </c>
      <c r="X12409" s="9">
        <f>INDEX(SLA_Policy!$D$2:$D$5,MATCH(F12409,SLA_Policy!$A$2:$A$5,0))</f>
        <v>72</v>
      </c>
      <c r="Y12409" s="9" t="str">
        <f>IF(E12409="Cancelled","Excluded",IF(D12409="",IF((SLA_Policy!$B$8-B12409)*24&gt;X12409,"Open - Breached","Open - On Track"),IF((D12409-B12409)*24&lt;=X12409,"Met","Breached")))</f>
        <v>Open - Breached</v>
      </c>
    </row>
    <row r="12410" spans="1:25" x14ac:dyDescent="0.25">
      <c r="A12410" s="9" t="s">
        <v>17247</v>
      </c>
      <c r="B12410" s="23">
        <v>46275.583333333299</v>
      </c>
      <c r="C12410" s="23">
        <v>46275.765972222202</v>
      </c>
      <c r="D12410" s="23">
        <v>46276.332638888904</v>
      </c>
      <c r="E12410" s="9" t="s">
        <v>212</v>
      </c>
      <c r="F12410" s="9" t="s">
        <v>189</v>
      </c>
      <c r="G12410" s="9" t="s">
        <v>213</v>
      </c>
      <c r="H12410" s="9" t="s">
        <v>161</v>
      </c>
      <c r="I12410" s="9" t="s">
        <v>389</v>
      </c>
      <c r="J12410" s="9" t="s">
        <v>1774</v>
      </c>
      <c r="K12410" s="9" t="s">
        <v>246</v>
      </c>
      <c r="L12410" s="9" t="s">
        <v>293</v>
      </c>
      <c r="M12410" s="9" t="s">
        <v>2099</v>
      </c>
      <c r="N12410" s="9" t="s">
        <v>196</v>
      </c>
      <c r="O12410" s="9" t="s">
        <v>116</v>
      </c>
      <c r="P12410" s="9" t="s">
        <v>551</v>
      </c>
      <c r="Q12410" s="9" t="s">
        <v>219</v>
      </c>
      <c r="R12410" s="9">
        <v>0</v>
      </c>
      <c r="S12410" s="9">
        <v>7</v>
      </c>
      <c r="U12410" s="9" t="s">
        <v>290</v>
      </c>
      <c r="W12410" s="9">
        <v>5</v>
      </c>
      <c r="X12410" s="9">
        <f>INDEX(SLA_Policy!$D$2:$D$5,MATCH(F12410,SLA_Policy!$A$2:$A$5,0))</f>
        <v>120</v>
      </c>
      <c r="Y12410" s="9" t="str">
        <f>IF(E12410="Cancelled","Excluded",IF(D12410="",IF((SLA_Policy!$B$8-B12410)*24&gt;X12410,"Open - Breached","Open - On Track"),IF((D12410-B12410)*24&lt;=X12410,"Met","Breached")))</f>
        <v>Met</v>
      </c>
    </row>
    <row r="12411" spans="1:25" x14ac:dyDescent="0.25">
      <c r="A12411" s="9" t="s">
        <v>17248</v>
      </c>
      <c r="B12411" s="23">
        <v>46275.620833333298</v>
      </c>
      <c r="C12411" s="23">
        <v>46275.708333333299</v>
      </c>
      <c r="D12411" s="23">
        <v>46276.339583333298</v>
      </c>
      <c r="E12411" s="9" t="s">
        <v>212</v>
      </c>
      <c r="F12411" s="9" t="s">
        <v>189</v>
      </c>
      <c r="G12411" s="9" t="s">
        <v>236</v>
      </c>
      <c r="H12411" s="9" t="s">
        <v>161</v>
      </c>
      <c r="I12411" s="9" t="s">
        <v>237</v>
      </c>
      <c r="J12411" s="9" t="s">
        <v>3511</v>
      </c>
      <c r="K12411" s="9" t="s">
        <v>246</v>
      </c>
      <c r="L12411" s="9" t="s">
        <v>311</v>
      </c>
      <c r="M12411" s="9" t="s">
        <v>1152</v>
      </c>
      <c r="N12411" s="9" t="s">
        <v>196</v>
      </c>
      <c r="O12411" s="9" t="s">
        <v>177</v>
      </c>
      <c r="P12411" s="9" t="s">
        <v>300</v>
      </c>
      <c r="Q12411" s="9" t="s">
        <v>219</v>
      </c>
      <c r="R12411" s="9">
        <v>0</v>
      </c>
      <c r="S12411" s="9">
        <v>13</v>
      </c>
      <c r="U12411" s="9" t="s">
        <v>242</v>
      </c>
      <c r="X12411" s="9">
        <f>INDEX(SLA_Policy!$D$2:$D$5,MATCH(F12411,SLA_Policy!$A$2:$A$5,0))</f>
        <v>120</v>
      </c>
      <c r="Y12411" s="9" t="str">
        <f>IF(E12411="Cancelled","Excluded",IF(D12411="",IF((SLA_Policy!$B$8-B12411)*24&gt;X12411,"Open - Breached","Open - On Track"),IF((D12411-B12411)*24&lt;=X12411,"Met","Breached")))</f>
        <v>Met</v>
      </c>
    </row>
    <row r="12412" spans="1:25" x14ac:dyDescent="0.25">
      <c r="A12412" s="9" t="s">
        <v>17249</v>
      </c>
      <c r="B12412" s="23">
        <v>46275.625</v>
      </c>
      <c r="C12412" s="23">
        <v>46275.729166666701</v>
      </c>
      <c r="D12412" s="23">
        <v>46275.744444444397</v>
      </c>
      <c r="E12412" s="9" t="s">
        <v>212</v>
      </c>
      <c r="F12412" s="9" t="s">
        <v>188</v>
      </c>
      <c r="G12412" s="9" t="s">
        <v>213</v>
      </c>
      <c r="H12412" s="9" t="s">
        <v>167</v>
      </c>
      <c r="I12412" s="9" t="s">
        <v>362</v>
      </c>
      <c r="J12412" s="9" t="s">
        <v>7744</v>
      </c>
      <c r="K12412" s="9" t="s">
        <v>246</v>
      </c>
      <c r="L12412" s="9" t="s">
        <v>311</v>
      </c>
      <c r="M12412" s="9" t="s">
        <v>1293</v>
      </c>
      <c r="N12412" s="9" t="s">
        <v>196</v>
      </c>
      <c r="O12412" s="9" t="s">
        <v>176</v>
      </c>
      <c r="P12412" s="9" t="s">
        <v>570</v>
      </c>
      <c r="Q12412" s="9" t="s">
        <v>219</v>
      </c>
      <c r="R12412" s="9">
        <v>0</v>
      </c>
      <c r="S12412" s="9">
        <v>10</v>
      </c>
      <c r="U12412" s="9" t="s">
        <v>266</v>
      </c>
      <c r="W12412" s="9">
        <v>5</v>
      </c>
      <c r="X12412" s="9">
        <f>INDEX(SLA_Policy!$D$2:$D$5,MATCH(F12412,SLA_Policy!$A$2:$A$5,0))</f>
        <v>72</v>
      </c>
      <c r="Y12412" s="9" t="str">
        <f>IF(E12412="Cancelled","Excluded",IF(D12412="",IF((SLA_Policy!$B$8-B12412)*24&gt;X12412,"Open - Breached","Open - On Track"),IF((D12412-B12412)*24&lt;=X12412,"Met","Breached")))</f>
        <v>Met</v>
      </c>
    </row>
    <row r="12413" spans="1:25" x14ac:dyDescent="0.25">
      <c r="A12413" s="9" t="s">
        <v>17250</v>
      </c>
      <c r="B12413" s="23">
        <v>46275.6340277778</v>
      </c>
      <c r="C12413" s="23">
        <v>46275.771527777797</v>
      </c>
      <c r="D12413" s="23">
        <v>46276.363194444399</v>
      </c>
      <c r="E12413" s="9" t="s">
        <v>212</v>
      </c>
      <c r="F12413" s="9" t="s">
        <v>189</v>
      </c>
      <c r="G12413" s="9" t="s">
        <v>213</v>
      </c>
      <c r="H12413" s="9" t="s">
        <v>162</v>
      </c>
      <c r="I12413" s="9" t="s">
        <v>393</v>
      </c>
      <c r="J12413" s="9" t="s">
        <v>4320</v>
      </c>
      <c r="K12413" s="9" t="s">
        <v>246</v>
      </c>
      <c r="L12413" s="9" t="s">
        <v>311</v>
      </c>
      <c r="M12413" s="9" t="s">
        <v>6150</v>
      </c>
      <c r="N12413" s="9" t="s">
        <v>197</v>
      </c>
      <c r="O12413" s="9" t="s">
        <v>116</v>
      </c>
      <c r="P12413" s="9" t="s">
        <v>295</v>
      </c>
      <c r="Q12413" s="9" t="s">
        <v>219</v>
      </c>
      <c r="R12413" s="9">
        <v>0</v>
      </c>
      <c r="S12413" s="9">
        <v>34</v>
      </c>
      <c r="U12413" s="9" t="s">
        <v>376</v>
      </c>
      <c r="X12413" s="9">
        <f>INDEX(SLA_Policy!$D$2:$D$5,MATCH(F12413,SLA_Policy!$A$2:$A$5,0))</f>
        <v>120</v>
      </c>
      <c r="Y12413" s="9" t="str">
        <f>IF(E12413="Cancelled","Excluded",IF(D12413="",IF((SLA_Policy!$B$8-B12413)*24&gt;X12413,"Open - Breached","Open - On Track"),IF((D12413-B12413)*24&lt;=X12413,"Met","Breached")))</f>
        <v>Met</v>
      </c>
    </row>
    <row r="12414" spans="1:25" x14ac:dyDescent="0.25">
      <c r="A12414" s="9" t="s">
        <v>17251</v>
      </c>
      <c r="B12414" s="23">
        <v>46275.640972222202</v>
      </c>
      <c r="C12414" s="23">
        <v>46275.662499999999</v>
      </c>
      <c r="D12414" s="23">
        <v>46279.770138888904</v>
      </c>
      <c r="E12414" s="9" t="s">
        <v>212</v>
      </c>
      <c r="F12414" s="9" t="s">
        <v>188</v>
      </c>
      <c r="G12414" s="9" t="s">
        <v>213</v>
      </c>
      <c r="H12414" s="9" t="s">
        <v>163</v>
      </c>
      <c r="I12414" s="9" t="s">
        <v>223</v>
      </c>
      <c r="J12414" s="9" t="s">
        <v>5282</v>
      </c>
      <c r="K12414" s="9" t="s">
        <v>246</v>
      </c>
      <c r="L12414" s="9" t="s">
        <v>216</v>
      </c>
      <c r="M12414" s="9" t="s">
        <v>9478</v>
      </c>
      <c r="N12414" s="9" t="s">
        <v>196</v>
      </c>
      <c r="O12414" s="9" t="s">
        <v>180</v>
      </c>
      <c r="P12414" s="9" t="s">
        <v>368</v>
      </c>
      <c r="Q12414" s="9" t="s">
        <v>219</v>
      </c>
      <c r="R12414" s="9">
        <v>2</v>
      </c>
      <c r="S12414" s="9">
        <v>89</v>
      </c>
      <c r="T12414" s="9" t="s">
        <v>229</v>
      </c>
      <c r="U12414" s="9" t="s">
        <v>230</v>
      </c>
      <c r="W12414" s="9">
        <v>1</v>
      </c>
      <c r="X12414" s="9">
        <f>INDEX(SLA_Policy!$D$2:$D$5,MATCH(F12414,SLA_Policy!$A$2:$A$5,0))</f>
        <v>72</v>
      </c>
      <c r="Y12414" s="9" t="str">
        <f>IF(E12414="Cancelled","Excluded",IF(D12414="",IF((SLA_Policy!$B$8-B12414)*24&gt;X12414,"Open - Breached","Open - On Track"),IF((D12414-B12414)*24&lt;=X12414,"Met","Breached")))</f>
        <v>Breached</v>
      </c>
    </row>
    <row r="12415" spans="1:25" x14ac:dyDescent="0.25">
      <c r="A12415" s="9" t="s">
        <v>17252</v>
      </c>
      <c r="B12415" s="23">
        <v>46275.649305555598</v>
      </c>
      <c r="C12415" s="23">
        <v>46275.650694444397</v>
      </c>
      <c r="D12415" s="23">
        <v>46275.761805555601</v>
      </c>
      <c r="E12415" s="9" t="s">
        <v>212</v>
      </c>
      <c r="F12415" s="9" t="s">
        <v>187</v>
      </c>
      <c r="G12415" s="9" t="s">
        <v>213</v>
      </c>
      <c r="H12415" s="9" t="s">
        <v>88</v>
      </c>
      <c r="I12415" s="9" t="s">
        <v>92</v>
      </c>
      <c r="J12415" s="9" t="s">
        <v>17253</v>
      </c>
      <c r="K12415" s="9" t="s">
        <v>215</v>
      </c>
      <c r="L12415" s="9" t="s">
        <v>216</v>
      </c>
      <c r="M12415" s="9" t="s">
        <v>4769</v>
      </c>
      <c r="N12415" s="9" t="s">
        <v>198</v>
      </c>
      <c r="O12415" s="9" t="s">
        <v>178</v>
      </c>
      <c r="P12415" s="9" t="s">
        <v>272</v>
      </c>
      <c r="Q12415" s="9" t="s">
        <v>273</v>
      </c>
      <c r="R12415" s="9">
        <v>0</v>
      </c>
      <c r="S12415" s="9">
        <v>18</v>
      </c>
      <c r="T12415" s="9" t="s">
        <v>136</v>
      </c>
      <c r="U12415" s="9" t="s">
        <v>266</v>
      </c>
      <c r="X12415" s="9">
        <f>INDEX(SLA_Policy!$D$2:$D$5,MATCH(F12415,SLA_Policy!$A$2:$A$5,0))</f>
        <v>8</v>
      </c>
      <c r="Y12415" s="9" t="str">
        <f>IF(E12415="Cancelled","Excluded",IF(D12415="",IF((SLA_Policy!$B$8-B12415)*24&gt;X12415,"Open - Breached","Open - On Track"),IF((D12415-B12415)*24&lt;=X12415,"Met","Breached")))</f>
        <v>Met</v>
      </c>
    </row>
    <row r="12416" spans="1:25" x14ac:dyDescent="0.25">
      <c r="A12416" s="9" t="s">
        <v>17254</v>
      </c>
      <c r="B12416" s="23">
        <v>46275.658333333296</v>
      </c>
      <c r="C12416" s="23">
        <v>46275.660416666702</v>
      </c>
      <c r="D12416" s="23">
        <v>46276.392361111102</v>
      </c>
      <c r="E12416" s="9" t="s">
        <v>212</v>
      </c>
      <c r="F12416" s="9" t="s">
        <v>188</v>
      </c>
      <c r="G12416" s="9" t="s">
        <v>213</v>
      </c>
      <c r="H12416" s="9" t="s">
        <v>88</v>
      </c>
      <c r="I12416" s="9" t="s">
        <v>92</v>
      </c>
      <c r="J12416" s="9" t="s">
        <v>11609</v>
      </c>
      <c r="K12416" s="9" t="s">
        <v>262</v>
      </c>
      <c r="L12416" s="9" t="s">
        <v>226</v>
      </c>
      <c r="M12416" s="9" t="s">
        <v>3199</v>
      </c>
      <c r="N12416" s="9" t="s">
        <v>198</v>
      </c>
      <c r="O12416" s="9" t="s">
        <v>178</v>
      </c>
      <c r="P12416" s="9" t="s">
        <v>360</v>
      </c>
      <c r="Q12416" s="9" t="s">
        <v>219</v>
      </c>
      <c r="R12416" s="9">
        <v>0</v>
      </c>
      <c r="S12416" s="9">
        <v>22</v>
      </c>
      <c r="T12416" s="9" t="s">
        <v>136</v>
      </c>
      <c r="U12416" s="9" t="s">
        <v>266</v>
      </c>
      <c r="X12416" s="9">
        <f>INDEX(SLA_Policy!$D$2:$D$5,MATCH(F12416,SLA_Policy!$A$2:$A$5,0))</f>
        <v>72</v>
      </c>
      <c r="Y12416" s="9" t="str">
        <f>IF(E12416="Cancelled","Excluded",IF(D12416="",IF((SLA_Policy!$B$8-B12416)*24&gt;X12416,"Open - Breached","Open - On Track"),IF((D12416-B12416)*24&lt;=X12416,"Met","Breached")))</f>
        <v>Met</v>
      </c>
    </row>
    <row r="12417" spans="1:25" x14ac:dyDescent="0.25">
      <c r="A12417" s="9" t="s">
        <v>17255</v>
      </c>
      <c r="B12417" s="23">
        <v>46275.668055555601</v>
      </c>
      <c r="C12417" s="23">
        <v>46275.718055555597</v>
      </c>
      <c r="D12417" s="23">
        <v>46276.401388888902</v>
      </c>
      <c r="E12417" s="9" t="s">
        <v>212</v>
      </c>
      <c r="F12417" s="9" t="s">
        <v>189</v>
      </c>
      <c r="G12417" s="9" t="s">
        <v>236</v>
      </c>
      <c r="H12417" s="9" t="s">
        <v>167</v>
      </c>
      <c r="I12417" s="9" t="s">
        <v>255</v>
      </c>
      <c r="J12417" s="9" t="s">
        <v>854</v>
      </c>
      <c r="K12417" s="9" t="s">
        <v>239</v>
      </c>
      <c r="L12417" s="9" t="s">
        <v>311</v>
      </c>
      <c r="M12417" s="9" t="s">
        <v>2049</v>
      </c>
      <c r="N12417" s="9" t="s">
        <v>196</v>
      </c>
      <c r="O12417" s="9" t="s">
        <v>116</v>
      </c>
      <c r="P12417" s="9" t="s">
        <v>551</v>
      </c>
      <c r="Q12417" s="9" t="s">
        <v>219</v>
      </c>
      <c r="R12417" s="9">
        <v>0</v>
      </c>
      <c r="S12417" s="9">
        <v>46</v>
      </c>
      <c r="U12417" s="9" t="s">
        <v>242</v>
      </c>
      <c r="X12417" s="9">
        <f>INDEX(SLA_Policy!$D$2:$D$5,MATCH(F12417,SLA_Policy!$A$2:$A$5,0))</f>
        <v>120</v>
      </c>
      <c r="Y12417" s="9" t="str">
        <f>IF(E12417="Cancelled","Excluded",IF(D12417="",IF((SLA_Policy!$B$8-B12417)*24&gt;X12417,"Open - Breached","Open - On Track"),IF((D12417-B12417)*24&lt;=X12417,"Met","Breached")))</f>
        <v>Met</v>
      </c>
    </row>
    <row r="12418" spans="1:25" x14ac:dyDescent="0.25">
      <c r="A12418" s="9" t="s">
        <v>17256</v>
      </c>
      <c r="B12418" s="23">
        <v>46275.679166666698</v>
      </c>
      <c r="C12418" s="23">
        <v>46275.715277777803</v>
      </c>
      <c r="D12418" s="23">
        <v>46275.909027777801</v>
      </c>
      <c r="E12418" s="9" t="s">
        <v>212</v>
      </c>
      <c r="F12418" s="9" t="s">
        <v>187</v>
      </c>
      <c r="G12418" s="9" t="s">
        <v>213</v>
      </c>
      <c r="H12418" s="9" t="s">
        <v>162</v>
      </c>
      <c r="I12418" s="9" t="s">
        <v>244</v>
      </c>
      <c r="J12418" s="9" t="s">
        <v>518</v>
      </c>
      <c r="K12418" s="9" t="s">
        <v>239</v>
      </c>
      <c r="L12418" s="9" t="s">
        <v>216</v>
      </c>
      <c r="M12418" s="9" t="s">
        <v>3765</v>
      </c>
      <c r="N12418" s="9" t="s">
        <v>197</v>
      </c>
      <c r="O12418" s="9" t="s">
        <v>179</v>
      </c>
      <c r="P12418" s="9" t="s">
        <v>284</v>
      </c>
      <c r="Q12418" s="9" t="s">
        <v>273</v>
      </c>
      <c r="R12418" s="9">
        <v>0</v>
      </c>
      <c r="S12418" s="9">
        <v>16</v>
      </c>
      <c r="U12418" s="9" t="s">
        <v>248</v>
      </c>
      <c r="W12418" s="9">
        <v>5</v>
      </c>
      <c r="X12418" s="9">
        <f>INDEX(SLA_Policy!$D$2:$D$5,MATCH(F12418,SLA_Policy!$A$2:$A$5,0))</f>
        <v>8</v>
      </c>
      <c r="Y12418" s="9" t="str">
        <f>IF(E12418="Cancelled","Excluded",IF(D12418="",IF((SLA_Policy!$B$8-B12418)*24&gt;X12418,"Open - Breached","Open - On Track"),IF((D12418-B12418)*24&lt;=X12418,"Met","Breached")))</f>
        <v>Met</v>
      </c>
    </row>
    <row r="12419" spans="1:25" x14ac:dyDescent="0.25">
      <c r="A12419" s="9" t="s">
        <v>17257</v>
      </c>
      <c r="B12419" s="23">
        <v>46275.690277777801</v>
      </c>
      <c r="C12419" s="23">
        <v>46275.733333333301</v>
      </c>
      <c r="D12419" s="23">
        <v>46279.318055555603</v>
      </c>
      <c r="E12419" s="9" t="s">
        <v>212</v>
      </c>
      <c r="F12419" s="9" t="s">
        <v>189</v>
      </c>
      <c r="G12419" s="9" t="s">
        <v>213</v>
      </c>
      <c r="H12419" s="9" t="s">
        <v>167</v>
      </c>
      <c r="I12419" s="9" t="s">
        <v>536</v>
      </c>
      <c r="J12419" s="9" t="s">
        <v>558</v>
      </c>
      <c r="K12419" s="9" t="s">
        <v>246</v>
      </c>
      <c r="L12419" s="9" t="s">
        <v>216</v>
      </c>
      <c r="M12419" s="9" t="s">
        <v>2532</v>
      </c>
      <c r="N12419" s="9" t="s">
        <v>197</v>
      </c>
      <c r="O12419" s="9" t="s">
        <v>180</v>
      </c>
      <c r="P12419" s="9" t="s">
        <v>381</v>
      </c>
      <c r="Q12419" s="9" t="s">
        <v>219</v>
      </c>
      <c r="R12419" s="9">
        <v>0</v>
      </c>
      <c r="S12419" s="9">
        <v>52</v>
      </c>
      <c r="T12419" s="9" t="s">
        <v>136</v>
      </c>
      <c r="U12419" s="9" t="s">
        <v>266</v>
      </c>
      <c r="W12419" s="9">
        <v>4</v>
      </c>
      <c r="X12419" s="9">
        <f>INDEX(SLA_Policy!$D$2:$D$5,MATCH(F12419,SLA_Policy!$A$2:$A$5,0))</f>
        <v>120</v>
      </c>
      <c r="Y12419" s="9" t="str">
        <f>IF(E12419="Cancelled","Excluded",IF(D12419="",IF((SLA_Policy!$B$8-B12419)*24&gt;X12419,"Open - Breached","Open - On Track"),IF((D12419-B12419)*24&lt;=X12419,"Met","Breached")))</f>
        <v>Met</v>
      </c>
    </row>
    <row r="12420" spans="1:25" x14ac:dyDescent="0.25">
      <c r="A12420" s="9" t="s">
        <v>17258</v>
      </c>
      <c r="B12420" s="23">
        <v>46275.6965277778</v>
      </c>
      <c r="C12420" s="23">
        <v>46275.787499999999</v>
      </c>
      <c r="E12420" s="9" t="s">
        <v>14153</v>
      </c>
      <c r="F12420" s="9" t="s">
        <v>189</v>
      </c>
      <c r="G12420" s="9" t="s">
        <v>236</v>
      </c>
      <c r="H12420" s="9" t="s">
        <v>161</v>
      </c>
      <c r="I12420" s="9" t="s">
        <v>237</v>
      </c>
      <c r="J12420" s="9" t="s">
        <v>238</v>
      </c>
      <c r="K12420" s="9" t="s">
        <v>215</v>
      </c>
      <c r="L12420" s="9" t="s">
        <v>104</v>
      </c>
      <c r="M12420" s="9" t="s">
        <v>1171</v>
      </c>
      <c r="N12420" s="9" t="s">
        <v>196</v>
      </c>
      <c r="O12420" s="9" t="s">
        <v>177</v>
      </c>
      <c r="P12420" s="9" t="s">
        <v>457</v>
      </c>
      <c r="Q12420" s="9" t="s">
        <v>219</v>
      </c>
      <c r="R12420" s="9">
        <v>0</v>
      </c>
      <c r="S12420" s="9">
        <v>12</v>
      </c>
      <c r="X12420" s="9">
        <f>INDEX(SLA_Policy!$D$2:$D$5,MATCH(F12420,SLA_Policy!$A$2:$A$5,0))</f>
        <v>120</v>
      </c>
      <c r="Y12420" s="9" t="str">
        <f>IF(E12420="Cancelled","Excluded",IF(D12420="",IF((SLA_Policy!$B$8-B12420)*24&gt;X12420,"Open - Breached","Open - On Track"),IF((D12420-B12420)*24&lt;=X12420,"Met","Breached")))</f>
        <v>Open - Breached</v>
      </c>
    </row>
    <row r="12421" spans="1:25" x14ac:dyDescent="0.25">
      <c r="A12421" s="9" t="s">
        <v>17259</v>
      </c>
      <c r="B12421" s="23">
        <v>46275.793055555601</v>
      </c>
      <c r="C12421" s="23">
        <v>46276.3618055556</v>
      </c>
      <c r="D12421" s="23">
        <v>46279.362500000003</v>
      </c>
      <c r="E12421" s="9" t="s">
        <v>212</v>
      </c>
      <c r="F12421" s="9" t="s">
        <v>188</v>
      </c>
      <c r="G12421" s="9" t="s">
        <v>213</v>
      </c>
      <c r="H12421" s="9" t="s">
        <v>165</v>
      </c>
      <c r="I12421" s="9" t="s">
        <v>567</v>
      </c>
      <c r="J12421" s="9" t="s">
        <v>17260</v>
      </c>
      <c r="K12421" s="9" t="s">
        <v>225</v>
      </c>
      <c r="L12421" s="9" t="s">
        <v>104</v>
      </c>
      <c r="M12421" s="9" t="s">
        <v>4353</v>
      </c>
      <c r="N12421" s="9" t="s">
        <v>196</v>
      </c>
      <c r="O12421" s="9" t="s">
        <v>176</v>
      </c>
      <c r="P12421" s="9" t="s">
        <v>228</v>
      </c>
      <c r="Q12421" s="9" t="s">
        <v>219</v>
      </c>
      <c r="R12421" s="9">
        <v>0</v>
      </c>
      <c r="S12421" s="9">
        <v>14</v>
      </c>
      <c r="U12421" s="9" t="s">
        <v>266</v>
      </c>
      <c r="W12421" s="9">
        <v>3</v>
      </c>
      <c r="X12421" s="9">
        <f>INDEX(SLA_Policy!$D$2:$D$5,MATCH(F12421,SLA_Policy!$A$2:$A$5,0))</f>
        <v>72</v>
      </c>
      <c r="Y12421" s="9" t="str">
        <f>IF(E12421="Cancelled","Excluded",IF(D12421="",IF((SLA_Policy!$B$8-B12421)*24&gt;X12421,"Open - Breached","Open - On Track"),IF((D12421-B12421)*24&lt;=X12421,"Met","Breached")))</f>
        <v>Breached</v>
      </c>
    </row>
    <row r="12422" spans="1:25" x14ac:dyDescent="0.25">
      <c r="A12422" s="9" t="s">
        <v>17261</v>
      </c>
      <c r="B12422" s="23">
        <v>46275.823611111096</v>
      </c>
      <c r="C12422" s="23">
        <v>46276.3618055556</v>
      </c>
      <c r="D12422" s="23">
        <v>46290.375</v>
      </c>
      <c r="E12422" s="9" t="s">
        <v>212</v>
      </c>
      <c r="F12422" s="9" t="s">
        <v>188</v>
      </c>
      <c r="G12422" s="9" t="s">
        <v>236</v>
      </c>
      <c r="H12422" s="9" t="s">
        <v>163</v>
      </c>
      <c r="I12422" s="9" t="s">
        <v>315</v>
      </c>
      <c r="J12422" s="9" t="s">
        <v>10352</v>
      </c>
      <c r="K12422" s="9" t="s">
        <v>215</v>
      </c>
      <c r="L12422" s="9" t="s">
        <v>311</v>
      </c>
      <c r="M12422" s="9" t="s">
        <v>2580</v>
      </c>
      <c r="N12422" s="9" t="s">
        <v>197</v>
      </c>
      <c r="O12422" s="9" t="s">
        <v>180</v>
      </c>
      <c r="P12422" s="9" t="s">
        <v>278</v>
      </c>
      <c r="Q12422" s="9" t="s">
        <v>219</v>
      </c>
      <c r="R12422" s="9">
        <v>0</v>
      </c>
      <c r="S12422" s="9">
        <v>120</v>
      </c>
      <c r="T12422" s="9" t="s">
        <v>322</v>
      </c>
      <c r="U12422" s="9" t="s">
        <v>242</v>
      </c>
      <c r="X12422" s="9">
        <f>INDEX(SLA_Policy!$D$2:$D$5,MATCH(F12422,SLA_Policy!$A$2:$A$5,0))</f>
        <v>72</v>
      </c>
      <c r="Y12422" s="9" t="str">
        <f>IF(E12422="Cancelled","Excluded",IF(D12422="",IF((SLA_Policy!$B$8-B12422)*24&gt;X12422,"Open - Breached","Open - On Track"),IF((D12422-B12422)*24&lt;=X12422,"Met","Breached")))</f>
        <v>Breached</v>
      </c>
    </row>
    <row r="12423" spans="1:25" x14ac:dyDescent="0.25">
      <c r="A12423" s="9" t="s">
        <v>17262</v>
      </c>
      <c r="B12423" s="23">
        <v>46275.868055555598</v>
      </c>
      <c r="C12423" s="23">
        <v>46276.309722222199</v>
      </c>
      <c r="D12423" s="23">
        <v>46276.322916666701</v>
      </c>
      <c r="E12423" s="9" t="s">
        <v>212</v>
      </c>
      <c r="F12423" s="9" t="s">
        <v>189</v>
      </c>
      <c r="G12423" s="9" t="s">
        <v>236</v>
      </c>
      <c r="H12423" s="9" t="s">
        <v>161</v>
      </c>
      <c r="I12423" s="9" t="s">
        <v>237</v>
      </c>
      <c r="J12423" s="9" t="s">
        <v>7956</v>
      </c>
      <c r="K12423" s="9" t="s">
        <v>246</v>
      </c>
      <c r="L12423" s="9" t="s">
        <v>216</v>
      </c>
      <c r="M12423" s="9" t="s">
        <v>1895</v>
      </c>
      <c r="N12423" s="9" t="s">
        <v>196</v>
      </c>
      <c r="O12423" s="9" t="s">
        <v>177</v>
      </c>
      <c r="P12423" s="9" t="s">
        <v>457</v>
      </c>
      <c r="Q12423" s="9" t="s">
        <v>219</v>
      </c>
      <c r="R12423" s="9">
        <v>0</v>
      </c>
      <c r="S12423" s="9">
        <v>26</v>
      </c>
      <c r="U12423" s="9" t="s">
        <v>242</v>
      </c>
      <c r="W12423" s="9">
        <v>3</v>
      </c>
      <c r="X12423" s="9">
        <f>INDEX(SLA_Policy!$D$2:$D$5,MATCH(F12423,SLA_Policy!$A$2:$A$5,0))</f>
        <v>120</v>
      </c>
      <c r="Y12423" s="9" t="str">
        <f>IF(E12423="Cancelled","Excluded",IF(D12423="",IF((SLA_Policy!$B$8-B12423)*24&gt;X12423,"Open - Breached","Open - On Track"),IF((D12423-B12423)*24&lt;=X12423,"Met","Breached")))</f>
        <v>Met</v>
      </c>
    </row>
    <row r="12424" spans="1:25" x14ac:dyDescent="0.25">
      <c r="A12424" s="9" t="s">
        <v>17263</v>
      </c>
      <c r="B12424" s="23">
        <v>46275.918055555601</v>
      </c>
      <c r="C12424" s="23">
        <v>46276.374305555597</v>
      </c>
      <c r="D12424" s="23">
        <v>46276.378472222197</v>
      </c>
      <c r="E12424" s="9" t="s">
        <v>212</v>
      </c>
      <c r="F12424" s="9" t="s">
        <v>188</v>
      </c>
      <c r="G12424" s="9" t="s">
        <v>213</v>
      </c>
      <c r="H12424" s="9" t="s">
        <v>162</v>
      </c>
      <c r="I12424" s="9" t="s">
        <v>345</v>
      </c>
      <c r="J12424" s="9" t="s">
        <v>429</v>
      </c>
      <c r="K12424" s="9" t="s">
        <v>239</v>
      </c>
      <c r="L12424" s="9" t="s">
        <v>104</v>
      </c>
      <c r="M12424" s="9" t="s">
        <v>2838</v>
      </c>
      <c r="N12424" s="9" t="s">
        <v>197</v>
      </c>
      <c r="O12424" s="9" t="s">
        <v>116</v>
      </c>
      <c r="P12424" s="9" t="s">
        <v>525</v>
      </c>
      <c r="Q12424" s="9" t="s">
        <v>219</v>
      </c>
      <c r="R12424" s="9">
        <v>0</v>
      </c>
      <c r="S12424" s="9">
        <v>18</v>
      </c>
      <c r="U12424" s="9" t="s">
        <v>266</v>
      </c>
      <c r="X12424" s="9">
        <f>INDEX(SLA_Policy!$D$2:$D$5,MATCH(F12424,SLA_Policy!$A$2:$A$5,0))</f>
        <v>72</v>
      </c>
      <c r="Y12424" s="9" t="str">
        <f>IF(E12424="Cancelled","Excluded",IF(D12424="",IF((SLA_Policy!$B$8-B12424)*24&gt;X12424,"Open - Breached","Open - On Track"),IF((D12424-B12424)*24&lt;=X12424,"Met","Breached")))</f>
        <v>Met</v>
      </c>
    </row>
    <row r="12425" spans="1:25" x14ac:dyDescent="0.25">
      <c r="A12425" s="9" t="s">
        <v>17264</v>
      </c>
      <c r="B12425" s="23">
        <v>46276.025694444397</v>
      </c>
      <c r="C12425" s="23">
        <v>46276.3659722222</v>
      </c>
      <c r="D12425" s="23">
        <v>46276.681944444397</v>
      </c>
      <c r="E12425" s="9" t="s">
        <v>212</v>
      </c>
      <c r="F12425" s="9" t="s">
        <v>189</v>
      </c>
      <c r="G12425" s="9" t="s">
        <v>213</v>
      </c>
      <c r="H12425" s="9" t="s">
        <v>164</v>
      </c>
      <c r="I12425" s="9" t="s">
        <v>339</v>
      </c>
      <c r="J12425" s="9" t="s">
        <v>12527</v>
      </c>
      <c r="K12425" s="9" t="s">
        <v>246</v>
      </c>
      <c r="L12425" s="9" t="s">
        <v>395</v>
      </c>
      <c r="M12425" s="9" t="s">
        <v>463</v>
      </c>
      <c r="N12425" s="9" t="s">
        <v>199</v>
      </c>
      <c r="O12425" s="9" t="s">
        <v>180</v>
      </c>
      <c r="P12425" s="9" t="s">
        <v>318</v>
      </c>
      <c r="Q12425" s="9" t="s">
        <v>219</v>
      </c>
      <c r="R12425" s="9">
        <v>0</v>
      </c>
      <c r="S12425" s="9">
        <v>15</v>
      </c>
      <c r="T12425" s="9" t="s">
        <v>343</v>
      </c>
      <c r="U12425" s="9" t="s">
        <v>290</v>
      </c>
      <c r="X12425" s="9">
        <f>INDEX(SLA_Policy!$D$2:$D$5,MATCH(F12425,SLA_Policy!$A$2:$A$5,0))</f>
        <v>120</v>
      </c>
      <c r="Y12425" s="9" t="str">
        <f>IF(E12425="Cancelled","Excluded",IF(D12425="",IF((SLA_Policy!$B$8-B12425)*24&gt;X12425,"Open - Breached","Open - On Track"),IF((D12425-B12425)*24&lt;=X12425,"Met","Breached")))</f>
        <v>Met</v>
      </c>
    </row>
    <row r="12426" spans="1:25" x14ac:dyDescent="0.25">
      <c r="A12426" s="9" t="s">
        <v>17265</v>
      </c>
      <c r="B12426" s="23">
        <v>46276.308333333298</v>
      </c>
      <c r="C12426" s="23">
        <v>46276.478472222203</v>
      </c>
      <c r="D12426" s="23">
        <v>46276.762499999997</v>
      </c>
      <c r="E12426" s="9" t="s">
        <v>212</v>
      </c>
      <c r="F12426" s="9" t="s">
        <v>189</v>
      </c>
      <c r="G12426" s="9" t="s">
        <v>236</v>
      </c>
      <c r="H12426" s="9" t="s">
        <v>167</v>
      </c>
      <c r="I12426" s="9" t="s">
        <v>255</v>
      </c>
      <c r="J12426" s="9" t="s">
        <v>17266</v>
      </c>
      <c r="K12426" s="9" t="s">
        <v>262</v>
      </c>
      <c r="L12426" s="9" t="s">
        <v>216</v>
      </c>
      <c r="M12426" s="9" t="s">
        <v>867</v>
      </c>
      <c r="N12426" s="9" t="s">
        <v>196</v>
      </c>
      <c r="O12426" s="9" t="s">
        <v>116</v>
      </c>
      <c r="P12426" s="9" t="s">
        <v>234</v>
      </c>
      <c r="Q12426" s="9" t="s">
        <v>219</v>
      </c>
      <c r="R12426" s="9">
        <v>0</v>
      </c>
      <c r="S12426" s="9">
        <v>22</v>
      </c>
      <c r="U12426" s="9" t="s">
        <v>242</v>
      </c>
      <c r="W12426" s="9">
        <v>4</v>
      </c>
      <c r="X12426" s="9">
        <f>INDEX(SLA_Policy!$D$2:$D$5,MATCH(F12426,SLA_Policy!$A$2:$A$5,0))</f>
        <v>120</v>
      </c>
      <c r="Y12426" s="9" t="str">
        <f>IF(E12426="Cancelled","Excluded",IF(D12426="",IF((SLA_Policy!$B$8-B12426)*24&gt;X12426,"Open - Breached","Open - On Track"),IF((D12426-B12426)*24&lt;=X12426,"Met","Breached")))</f>
        <v>Met</v>
      </c>
    </row>
    <row r="12427" spans="1:25" x14ac:dyDescent="0.25">
      <c r="A12427" s="9" t="s">
        <v>17267</v>
      </c>
      <c r="B12427" s="23">
        <v>46276.3125</v>
      </c>
      <c r="C12427" s="23">
        <v>46276.332638888904</v>
      </c>
      <c r="D12427" s="23">
        <v>46276.559027777803</v>
      </c>
      <c r="E12427" s="9" t="s">
        <v>212</v>
      </c>
      <c r="F12427" s="9" t="s">
        <v>188</v>
      </c>
      <c r="G12427" s="9" t="s">
        <v>236</v>
      </c>
      <c r="H12427" s="9" t="s">
        <v>167</v>
      </c>
      <c r="I12427" s="9" t="s">
        <v>255</v>
      </c>
      <c r="J12427" s="9" t="s">
        <v>17268</v>
      </c>
      <c r="K12427" s="9" t="s">
        <v>303</v>
      </c>
      <c r="L12427" s="9" t="s">
        <v>311</v>
      </c>
      <c r="M12427" s="9" t="s">
        <v>13862</v>
      </c>
      <c r="N12427" s="9" t="s">
        <v>196</v>
      </c>
      <c r="O12427" s="9" t="s">
        <v>176</v>
      </c>
      <c r="P12427" s="9" t="s">
        <v>419</v>
      </c>
      <c r="Q12427" s="9" t="s">
        <v>219</v>
      </c>
      <c r="R12427" s="9">
        <v>0</v>
      </c>
      <c r="S12427" s="9">
        <v>17</v>
      </c>
      <c r="U12427" s="9" t="s">
        <v>242</v>
      </c>
      <c r="X12427" s="9">
        <f>INDEX(SLA_Policy!$D$2:$D$5,MATCH(F12427,SLA_Policy!$A$2:$A$5,0))</f>
        <v>72</v>
      </c>
      <c r="Y12427" s="9" t="str">
        <f>IF(E12427="Cancelled","Excluded",IF(D12427="",IF((SLA_Policy!$B$8-B12427)*24&gt;X12427,"Open - Breached","Open - On Track"),IF((D12427-B12427)*24&lt;=X12427,"Met","Breached")))</f>
        <v>Met</v>
      </c>
    </row>
    <row r="12428" spans="1:25" x14ac:dyDescent="0.25">
      <c r="A12428" s="9" t="s">
        <v>17269</v>
      </c>
      <c r="B12428" s="23">
        <v>46276.3215277778</v>
      </c>
      <c r="C12428" s="23">
        <v>46276.422222222202</v>
      </c>
      <c r="D12428" s="23">
        <v>46276.440277777801</v>
      </c>
      <c r="E12428" s="9" t="s">
        <v>212</v>
      </c>
      <c r="F12428" s="9" t="s">
        <v>188</v>
      </c>
      <c r="G12428" s="9" t="s">
        <v>213</v>
      </c>
      <c r="H12428" s="9" t="s">
        <v>161</v>
      </c>
      <c r="I12428" s="9" t="s">
        <v>389</v>
      </c>
      <c r="J12428" s="9" t="s">
        <v>786</v>
      </c>
      <c r="K12428" s="9" t="s">
        <v>14602</v>
      </c>
      <c r="L12428" s="9" t="s">
        <v>12094</v>
      </c>
      <c r="M12428" s="9" t="s">
        <v>15136</v>
      </c>
      <c r="N12428" s="9" t="s">
        <v>197</v>
      </c>
      <c r="O12428" s="9" t="s">
        <v>116</v>
      </c>
      <c r="P12428" s="9" t="s">
        <v>258</v>
      </c>
      <c r="Q12428" s="9" t="s">
        <v>219</v>
      </c>
      <c r="R12428" s="9">
        <v>0</v>
      </c>
      <c r="S12428" s="9">
        <v>5</v>
      </c>
      <c r="U12428" s="9" t="s">
        <v>290</v>
      </c>
      <c r="W12428" s="9">
        <v>5</v>
      </c>
      <c r="X12428" s="9">
        <f>INDEX(SLA_Policy!$D$2:$D$5,MATCH(F12428,SLA_Policy!$A$2:$A$5,0))</f>
        <v>72</v>
      </c>
      <c r="Y12428" s="9" t="str">
        <f>IF(E12428="Cancelled","Excluded",IF(D12428="",IF((SLA_Policy!$B$8-B12428)*24&gt;X12428,"Open - Breached","Open - On Track"),IF((D12428-B12428)*24&lt;=X12428,"Met","Breached")))</f>
        <v>Met</v>
      </c>
    </row>
    <row r="12429" spans="1:25" x14ac:dyDescent="0.25">
      <c r="A12429" s="9" t="s">
        <v>17270</v>
      </c>
      <c r="B12429" s="23">
        <v>46276.322222222203</v>
      </c>
      <c r="C12429" s="23">
        <v>46276.363194444399</v>
      </c>
      <c r="D12429" s="23">
        <v>46276.606249999997</v>
      </c>
      <c r="E12429" s="9" t="s">
        <v>212</v>
      </c>
      <c r="F12429" s="9" t="s">
        <v>188</v>
      </c>
      <c r="G12429" s="9" t="s">
        <v>213</v>
      </c>
      <c r="H12429" s="9" t="s">
        <v>88</v>
      </c>
      <c r="I12429" s="9" t="s">
        <v>268</v>
      </c>
      <c r="J12429" s="9" t="s">
        <v>4456</v>
      </c>
      <c r="K12429" s="9" t="s">
        <v>246</v>
      </c>
      <c r="L12429" s="9" t="s">
        <v>311</v>
      </c>
      <c r="M12429" s="9" t="s">
        <v>1949</v>
      </c>
      <c r="N12429" s="9" t="s">
        <v>196</v>
      </c>
      <c r="O12429" s="9" t="s">
        <v>178</v>
      </c>
      <c r="P12429" s="9" t="s">
        <v>272</v>
      </c>
      <c r="Q12429" s="9" t="s">
        <v>219</v>
      </c>
      <c r="R12429" s="9">
        <v>0</v>
      </c>
      <c r="S12429" s="9">
        <v>36</v>
      </c>
      <c r="T12429" s="9" t="s">
        <v>136</v>
      </c>
      <c r="U12429" s="9" t="s">
        <v>266</v>
      </c>
      <c r="W12429" s="9">
        <v>4</v>
      </c>
      <c r="X12429" s="9">
        <f>INDEX(SLA_Policy!$D$2:$D$5,MATCH(F12429,SLA_Policy!$A$2:$A$5,0))</f>
        <v>72</v>
      </c>
      <c r="Y12429" s="9" t="str">
        <f>IF(E12429="Cancelled","Excluded",IF(D12429="",IF((SLA_Policy!$B$8-B12429)*24&gt;X12429,"Open - Breached","Open - On Track"),IF((D12429-B12429)*24&lt;=X12429,"Met","Breached")))</f>
        <v>Met</v>
      </c>
    </row>
    <row r="12430" spans="1:25" x14ac:dyDescent="0.25">
      <c r="A12430" s="9" t="s">
        <v>17271</v>
      </c>
      <c r="B12430" s="23">
        <v>46276.339583333298</v>
      </c>
      <c r="C12430" s="23">
        <v>46276.348611111098</v>
      </c>
      <c r="D12430" s="23">
        <v>46276.439583333296</v>
      </c>
      <c r="E12430" s="9" t="s">
        <v>212</v>
      </c>
      <c r="F12430" s="9" t="s">
        <v>188</v>
      </c>
      <c r="G12430" s="9" t="s">
        <v>213</v>
      </c>
      <c r="H12430" s="9" t="s">
        <v>162</v>
      </c>
      <c r="I12430" s="9" t="s">
        <v>393</v>
      </c>
      <c r="J12430" s="9" t="s">
        <v>3657</v>
      </c>
      <c r="K12430" s="9" t="s">
        <v>303</v>
      </c>
      <c r="L12430" s="9" t="s">
        <v>282</v>
      </c>
      <c r="M12430" s="9" t="s">
        <v>1481</v>
      </c>
      <c r="N12430" s="9" t="s">
        <v>196</v>
      </c>
      <c r="O12430" s="9" t="s">
        <v>179</v>
      </c>
      <c r="P12430" s="9" t="s">
        <v>337</v>
      </c>
      <c r="Q12430" s="9" t="s">
        <v>219</v>
      </c>
      <c r="R12430" s="9">
        <v>0</v>
      </c>
      <c r="S12430" s="9">
        <v>12</v>
      </c>
      <c r="U12430" s="9" t="s">
        <v>266</v>
      </c>
      <c r="X12430" s="9">
        <f>INDEX(SLA_Policy!$D$2:$D$5,MATCH(F12430,SLA_Policy!$A$2:$A$5,0))</f>
        <v>72</v>
      </c>
      <c r="Y12430" s="9" t="str">
        <f>IF(E12430="Cancelled","Excluded",IF(D12430="",IF((SLA_Policy!$B$8-B12430)*24&gt;X12430,"Open - Breached","Open - On Track"),IF((D12430-B12430)*24&lt;=X12430,"Met","Breached")))</f>
        <v>Met</v>
      </c>
    </row>
    <row r="12431" spans="1:25" x14ac:dyDescent="0.25">
      <c r="A12431" s="9" t="s">
        <v>17272</v>
      </c>
      <c r="B12431" s="23">
        <v>46276.358333333301</v>
      </c>
      <c r="C12431" s="23">
        <v>46276.374305555597</v>
      </c>
      <c r="D12431" s="23">
        <v>46279.3305555556</v>
      </c>
      <c r="E12431" s="9" t="s">
        <v>212</v>
      </c>
      <c r="F12431" s="9" t="s">
        <v>188</v>
      </c>
      <c r="G12431" s="9" t="s">
        <v>213</v>
      </c>
      <c r="H12431" s="9" t="s">
        <v>167</v>
      </c>
      <c r="I12431" s="9" t="s">
        <v>349</v>
      </c>
      <c r="J12431" s="9" t="s">
        <v>17273</v>
      </c>
      <c r="K12431" s="9" t="s">
        <v>246</v>
      </c>
      <c r="L12431" s="9" t="s">
        <v>282</v>
      </c>
      <c r="M12431" s="9" t="s">
        <v>1436</v>
      </c>
      <c r="N12431" s="9" t="s">
        <v>197</v>
      </c>
      <c r="O12431" s="9" t="s">
        <v>116</v>
      </c>
      <c r="P12431" s="9" t="s">
        <v>551</v>
      </c>
      <c r="Q12431" s="9" t="s">
        <v>219</v>
      </c>
      <c r="R12431" s="9">
        <v>0</v>
      </c>
      <c r="S12431" s="9">
        <v>17</v>
      </c>
      <c r="U12431" s="9" t="s">
        <v>266</v>
      </c>
      <c r="X12431" s="9">
        <f>INDEX(SLA_Policy!$D$2:$D$5,MATCH(F12431,SLA_Policy!$A$2:$A$5,0))</f>
        <v>72</v>
      </c>
      <c r="Y12431" s="9" t="str">
        <f>IF(E12431="Cancelled","Excluded",IF(D12431="",IF((SLA_Policy!$B$8-B12431)*24&gt;X12431,"Open - Breached","Open - On Track"),IF((D12431-B12431)*24&lt;=X12431,"Met","Breached")))</f>
        <v>Met</v>
      </c>
    </row>
    <row r="12432" spans="1:25" x14ac:dyDescent="0.25">
      <c r="A12432" s="9" t="s">
        <v>17274</v>
      </c>
      <c r="B12432" s="23">
        <v>46276.381249999999</v>
      </c>
      <c r="C12432" s="23">
        <v>46276.408333333296</v>
      </c>
      <c r="D12432" s="23">
        <v>46279.313888888901</v>
      </c>
      <c r="E12432" s="9" t="s">
        <v>212</v>
      </c>
      <c r="F12432" s="9" t="s">
        <v>188</v>
      </c>
      <c r="G12432" s="9" t="s">
        <v>213</v>
      </c>
      <c r="H12432" s="9" t="s">
        <v>164</v>
      </c>
      <c r="I12432" s="9" t="s">
        <v>478</v>
      </c>
      <c r="J12432" s="9" t="s">
        <v>5399</v>
      </c>
      <c r="K12432" s="9" t="s">
        <v>246</v>
      </c>
      <c r="L12432" s="9" t="s">
        <v>104</v>
      </c>
      <c r="M12432" s="9" t="s">
        <v>5339</v>
      </c>
      <c r="N12432" s="9" t="s">
        <v>197</v>
      </c>
      <c r="O12432" s="9" t="s">
        <v>178</v>
      </c>
      <c r="P12432" s="9" t="s">
        <v>360</v>
      </c>
      <c r="Q12432" s="9" t="s">
        <v>273</v>
      </c>
      <c r="R12432" s="9">
        <v>0</v>
      </c>
      <c r="S12432" s="9">
        <v>20</v>
      </c>
      <c r="T12432" s="9" t="s">
        <v>464</v>
      </c>
      <c r="U12432" s="9" t="s">
        <v>266</v>
      </c>
      <c r="W12432" s="9">
        <v>4</v>
      </c>
      <c r="X12432" s="9">
        <f>INDEX(SLA_Policy!$D$2:$D$5,MATCH(F12432,SLA_Policy!$A$2:$A$5,0))</f>
        <v>72</v>
      </c>
      <c r="Y12432" s="9" t="str">
        <f>IF(E12432="Cancelled","Excluded",IF(D12432="",IF((SLA_Policy!$B$8-B12432)*24&gt;X12432,"Open - Breached","Open - On Track"),IF((D12432-B12432)*24&lt;=X12432,"Met","Breached")))</f>
        <v>Met</v>
      </c>
    </row>
    <row r="12433" spans="1:25" x14ac:dyDescent="0.25">
      <c r="A12433" s="9" t="s">
        <v>17275</v>
      </c>
      <c r="B12433" s="23">
        <v>46276.391666666699</v>
      </c>
      <c r="C12433" s="23">
        <v>46276.4</v>
      </c>
      <c r="D12433" s="23">
        <v>46276.679166666698</v>
      </c>
      <c r="E12433" s="9" t="s">
        <v>212</v>
      </c>
      <c r="F12433" s="9" t="s">
        <v>188</v>
      </c>
      <c r="G12433" s="9" t="s">
        <v>213</v>
      </c>
      <c r="H12433" s="9" t="s">
        <v>167</v>
      </c>
      <c r="I12433" s="9" t="s">
        <v>362</v>
      </c>
      <c r="J12433" s="9" t="s">
        <v>17276</v>
      </c>
      <c r="K12433" s="9" t="s">
        <v>303</v>
      </c>
      <c r="L12433" s="9" t="s">
        <v>282</v>
      </c>
      <c r="M12433" s="9" t="s">
        <v>17277</v>
      </c>
      <c r="N12433" s="9" t="s">
        <v>196</v>
      </c>
      <c r="O12433" s="9" t="s">
        <v>176</v>
      </c>
      <c r="P12433" s="9" t="s">
        <v>1159</v>
      </c>
      <c r="Q12433" s="9" t="s">
        <v>219</v>
      </c>
      <c r="R12433" s="9">
        <v>0</v>
      </c>
      <c r="S12433" s="9">
        <v>22</v>
      </c>
      <c r="U12433" s="9" t="s">
        <v>248</v>
      </c>
      <c r="X12433" s="9">
        <f>INDEX(SLA_Policy!$D$2:$D$5,MATCH(F12433,SLA_Policy!$A$2:$A$5,0))</f>
        <v>72</v>
      </c>
      <c r="Y12433" s="9" t="str">
        <f>IF(E12433="Cancelled","Excluded",IF(D12433="",IF((SLA_Policy!$B$8-B12433)*24&gt;X12433,"Open - Breached","Open - On Track"),IF((D12433-B12433)*24&lt;=X12433,"Met","Breached")))</f>
        <v>Met</v>
      </c>
    </row>
    <row r="12434" spans="1:25" x14ac:dyDescent="0.25">
      <c r="A12434" s="9" t="s">
        <v>17278</v>
      </c>
      <c r="B12434" s="23">
        <v>46276.3930555556</v>
      </c>
      <c r="C12434" s="23">
        <v>46276.405555555597</v>
      </c>
      <c r="D12434" s="23">
        <v>46276.547222222202</v>
      </c>
      <c r="E12434" s="9" t="s">
        <v>212</v>
      </c>
      <c r="F12434" s="9" t="s">
        <v>188</v>
      </c>
      <c r="G12434" s="9" t="s">
        <v>213</v>
      </c>
      <c r="H12434" s="9" t="s">
        <v>167</v>
      </c>
      <c r="I12434" s="9" t="s">
        <v>536</v>
      </c>
      <c r="J12434" s="9" t="s">
        <v>641</v>
      </c>
      <c r="K12434" s="9" t="s">
        <v>239</v>
      </c>
      <c r="L12434" s="9" t="s">
        <v>282</v>
      </c>
      <c r="M12434" s="9" t="s">
        <v>17279</v>
      </c>
      <c r="N12434" s="9" t="s">
        <v>199</v>
      </c>
      <c r="O12434" s="9" t="s">
        <v>176</v>
      </c>
      <c r="P12434" s="9" t="s">
        <v>570</v>
      </c>
      <c r="Q12434" s="9" t="s">
        <v>219</v>
      </c>
      <c r="R12434" s="9">
        <v>0</v>
      </c>
      <c r="S12434" s="9">
        <v>25</v>
      </c>
      <c r="T12434" s="9" t="s">
        <v>136</v>
      </c>
      <c r="U12434" s="9" t="s">
        <v>266</v>
      </c>
      <c r="X12434" s="9">
        <f>INDEX(SLA_Policy!$D$2:$D$5,MATCH(F12434,SLA_Policy!$A$2:$A$5,0))</f>
        <v>72</v>
      </c>
      <c r="Y12434" s="9" t="str">
        <f>IF(E12434="Cancelled","Excluded",IF(D12434="",IF((SLA_Policy!$B$8-B12434)*24&gt;X12434,"Open - Breached","Open - On Track"),IF((D12434-B12434)*24&lt;=X12434,"Met","Breached")))</f>
        <v>Met</v>
      </c>
    </row>
    <row r="12435" spans="1:25" x14ac:dyDescent="0.25">
      <c r="A12435" s="9" t="s">
        <v>17280</v>
      </c>
      <c r="B12435" s="23">
        <v>46276.397916666698</v>
      </c>
      <c r="C12435" s="23">
        <v>46276.416666666701</v>
      </c>
      <c r="E12435" s="9" t="s">
        <v>649</v>
      </c>
      <c r="F12435" s="9" t="s">
        <v>188</v>
      </c>
      <c r="G12435" s="9" t="s">
        <v>213</v>
      </c>
      <c r="H12435" s="9" t="s">
        <v>164</v>
      </c>
      <c r="I12435" s="9" t="s">
        <v>478</v>
      </c>
      <c r="J12435" s="9" t="s">
        <v>1964</v>
      </c>
      <c r="K12435" s="9" t="s">
        <v>225</v>
      </c>
      <c r="L12435" s="9" t="s">
        <v>216</v>
      </c>
      <c r="M12435" s="9" t="s">
        <v>620</v>
      </c>
      <c r="N12435" s="9" t="s">
        <v>196</v>
      </c>
      <c r="O12435" s="9" t="s">
        <v>116</v>
      </c>
      <c r="P12435" s="9" t="s">
        <v>574</v>
      </c>
      <c r="Q12435" s="9" t="s">
        <v>219</v>
      </c>
      <c r="R12435" s="9">
        <v>0</v>
      </c>
      <c r="S12435" s="9">
        <v>0</v>
      </c>
      <c r="T12435" s="9" t="s">
        <v>464</v>
      </c>
      <c r="X12435" s="9">
        <f>INDEX(SLA_Policy!$D$2:$D$5,MATCH(F12435,SLA_Policy!$A$2:$A$5,0))</f>
        <v>72</v>
      </c>
      <c r="Y12435" s="9" t="str">
        <f>IF(E12435="Cancelled","Excluded",IF(D12435="",IF((SLA_Policy!$B$8-B12435)*24&gt;X12435,"Open - Breached","Open - On Track"),IF((D12435-B12435)*24&lt;=X12435,"Met","Breached")))</f>
        <v>Excluded</v>
      </c>
    </row>
    <row r="12436" spans="1:25" x14ac:dyDescent="0.25">
      <c r="A12436" s="9" t="s">
        <v>17281</v>
      </c>
      <c r="B12436" s="23">
        <v>46276.429861111101</v>
      </c>
      <c r="C12436" s="23">
        <v>46276.431944444397</v>
      </c>
      <c r="D12436" s="23">
        <v>46276.734722222202</v>
      </c>
      <c r="E12436" s="9" t="s">
        <v>212</v>
      </c>
      <c r="F12436" s="9" t="s">
        <v>188</v>
      </c>
      <c r="G12436" s="9" t="s">
        <v>213</v>
      </c>
      <c r="H12436" s="9" t="s">
        <v>88</v>
      </c>
      <c r="I12436" s="9" t="s">
        <v>92</v>
      </c>
      <c r="J12436" s="9" t="s">
        <v>7107</v>
      </c>
      <c r="K12436" s="9" t="s">
        <v>215</v>
      </c>
      <c r="L12436" s="9" t="s">
        <v>293</v>
      </c>
      <c r="M12436" s="9" t="s">
        <v>2329</v>
      </c>
      <c r="N12436" s="9" t="s">
        <v>198</v>
      </c>
      <c r="O12436" s="9" t="s">
        <v>178</v>
      </c>
      <c r="P12436" s="9" t="s">
        <v>272</v>
      </c>
      <c r="Q12436" s="9" t="s">
        <v>219</v>
      </c>
      <c r="R12436" s="9">
        <v>0</v>
      </c>
      <c r="S12436" s="9">
        <v>12</v>
      </c>
      <c r="T12436" s="9" t="s">
        <v>220</v>
      </c>
      <c r="U12436" s="9" t="s">
        <v>290</v>
      </c>
      <c r="W12436" s="9">
        <v>5</v>
      </c>
      <c r="X12436" s="9">
        <f>INDEX(SLA_Policy!$D$2:$D$5,MATCH(F12436,SLA_Policy!$A$2:$A$5,0))</f>
        <v>72</v>
      </c>
      <c r="Y12436" s="9" t="str">
        <f>IF(E12436="Cancelled","Excluded",IF(D12436="",IF((SLA_Policy!$B$8-B12436)*24&gt;X12436,"Open - Breached","Open - On Track"),IF((D12436-B12436)*24&lt;=X12436,"Met","Breached")))</f>
        <v>Met</v>
      </c>
    </row>
    <row r="12437" spans="1:25" x14ac:dyDescent="0.25">
      <c r="A12437" s="9" t="s">
        <v>17282</v>
      </c>
      <c r="B12437" s="23">
        <v>46276.432638888902</v>
      </c>
      <c r="C12437" s="23">
        <v>46276.436111111099</v>
      </c>
      <c r="D12437" s="23">
        <v>46276.470833333296</v>
      </c>
      <c r="E12437" s="9" t="s">
        <v>212</v>
      </c>
      <c r="F12437" s="9" t="s">
        <v>189</v>
      </c>
      <c r="G12437" s="9" t="s">
        <v>213</v>
      </c>
      <c r="H12437" s="9" t="s">
        <v>161</v>
      </c>
      <c r="I12437" s="9" t="s">
        <v>454</v>
      </c>
      <c r="J12437" s="9" t="s">
        <v>2290</v>
      </c>
      <c r="K12437" s="9" t="s">
        <v>276</v>
      </c>
      <c r="L12437" s="9" t="s">
        <v>12094</v>
      </c>
      <c r="M12437" s="9" t="s">
        <v>12539</v>
      </c>
      <c r="N12437" s="9" t="s">
        <v>200</v>
      </c>
      <c r="O12437" s="9" t="s">
        <v>116</v>
      </c>
      <c r="P12437" s="9" t="s">
        <v>258</v>
      </c>
      <c r="Q12437" s="9" t="s">
        <v>219</v>
      </c>
      <c r="R12437" s="9">
        <v>0</v>
      </c>
      <c r="S12437" s="9">
        <v>7</v>
      </c>
      <c r="U12437" s="9" t="s">
        <v>266</v>
      </c>
      <c r="W12437" s="9">
        <v>4</v>
      </c>
      <c r="X12437" s="9">
        <f>INDEX(SLA_Policy!$D$2:$D$5,MATCH(F12437,SLA_Policy!$A$2:$A$5,0))</f>
        <v>120</v>
      </c>
      <c r="Y12437" s="9" t="str">
        <f>IF(E12437="Cancelled","Excluded",IF(D12437="",IF((SLA_Policy!$B$8-B12437)*24&gt;X12437,"Open - Breached","Open - On Track"),IF((D12437-B12437)*24&lt;=X12437,"Met","Breached")))</f>
        <v>Met</v>
      </c>
    </row>
    <row r="12438" spans="1:25" x14ac:dyDescent="0.25">
      <c r="A12438" s="9" t="s">
        <v>17283</v>
      </c>
      <c r="B12438" s="23">
        <v>46276.432638888902</v>
      </c>
      <c r="C12438" s="23">
        <v>46276.511111111096</v>
      </c>
      <c r="D12438" s="23">
        <v>46276.522916666698</v>
      </c>
      <c r="E12438" s="9" t="s">
        <v>212</v>
      </c>
      <c r="F12438" s="9" t="s">
        <v>188</v>
      </c>
      <c r="G12438" s="9" t="s">
        <v>213</v>
      </c>
      <c r="H12438" s="9" t="s">
        <v>162</v>
      </c>
      <c r="I12438" s="9" t="s">
        <v>345</v>
      </c>
      <c r="J12438" s="9" t="s">
        <v>13781</v>
      </c>
      <c r="K12438" s="9" t="s">
        <v>246</v>
      </c>
      <c r="L12438" s="9" t="s">
        <v>293</v>
      </c>
      <c r="M12438" s="9" t="s">
        <v>3063</v>
      </c>
      <c r="N12438" s="9" t="s">
        <v>197</v>
      </c>
      <c r="O12438" s="9" t="s">
        <v>179</v>
      </c>
      <c r="P12438" s="9" t="s">
        <v>337</v>
      </c>
      <c r="Q12438" s="9" t="s">
        <v>219</v>
      </c>
      <c r="R12438" s="9">
        <v>0</v>
      </c>
      <c r="S12438" s="9">
        <v>27</v>
      </c>
      <c r="U12438" s="9" t="s">
        <v>290</v>
      </c>
      <c r="X12438" s="9">
        <f>INDEX(SLA_Policy!$D$2:$D$5,MATCH(F12438,SLA_Policy!$A$2:$A$5,0))</f>
        <v>72</v>
      </c>
      <c r="Y12438" s="9" t="str">
        <f>IF(E12438="Cancelled","Excluded",IF(D12438="",IF((SLA_Policy!$B$8-B12438)*24&gt;X12438,"Open - Breached","Open - On Track"),IF((D12438-B12438)*24&lt;=X12438,"Met","Breached")))</f>
        <v>Met</v>
      </c>
    </row>
    <row r="12439" spans="1:25" x14ac:dyDescent="0.25">
      <c r="A12439" s="9" t="s">
        <v>17284</v>
      </c>
      <c r="B12439" s="23">
        <v>46276.456944444399</v>
      </c>
      <c r="C12439" s="23">
        <v>46276.470138888901</v>
      </c>
      <c r="D12439" s="23">
        <v>46279.3840277778</v>
      </c>
      <c r="E12439" s="9" t="s">
        <v>212</v>
      </c>
      <c r="F12439" s="9" t="s">
        <v>189</v>
      </c>
      <c r="G12439" s="9" t="s">
        <v>236</v>
      </c>
      <c r="H12439" s="9" t="s">
        <v>167</v>
      </c>
      <c r="I12439" s="9" t="s">
        <v>255</v>
      </c>
      <c r="J12439" s="9" t="s">
        <v>2458</v>
      </c>
      <c r="K12439" s="9" t="s">
        <v>246</v>
      </c>
      <c r="L12439" s="9" t="s">
        <v>351</v>
      </c>
      <c r="M12439" s="9" t="s">
        <v>400</v>
      </c>
      <c r="N12439" s="9" t="s">
        <v>196</v>
      </c>
      <c r="O12439" s="9" t="s">
        <v>116</v>
      </c>
      <c r="P12439" s="9" t="s">
        <v>258</v>
      </c>
      <c r="Q12439" s="9" t="s">
        <v>219</v>
      </c>
      <c r="R12439" s="9">
        <v>0</v>
      </c>
      <c r="S12439" s="9">
        <v>5</v>
      </c>
      <c r="U12439" s="9" t="s">
        <v>242</v>
      </c>
      <c r="X12439" s="9">
        <f>INDEX(SLA_Policy!$D$2:$D$5,MATCH(F12439,SLA_Policy!$A$2:$A$5,0))</f>
        <v>120</v>
      </c>
      <c r="Y12439" s="9" t="str">
        <f>IF(E12439="Cancelled","Excluded",IF(D12439="",IF((SLA_Policy!$B$8-B12439)*24&gt;X12439,"Open - Breached","Open - On Track"),IF((D12439-B12439)*24&lt;=X12439,"Met","Breached")))</f>
        <v>Met</v>
      </c>
    </row>
    <row r="12440" spans="1:25" x14ac:dyDescent="0.25">
      <c r="A12440" s="9" t="s">
        <v>17285</v>
      </c>
      <c r="B12440" s="23">
        <v>46276.465277777803</v>
      </c>
      <c r="C12440" s="23">
        <v>46276.497916666704</v>
      </c>
      <c r="D12440" s="23">
        <v>46276.754166666702</v>
      </c>
      <c r="E12440" s="9" t="s">
        <v>212</v>
      </c>
      <c r="F12440" s="9" t="s">
        <v>188</v>
      </c>
      <c r="G12440" s="9" t="s">
        <v>213</v>
      </c>
      <c r="H12440" s="9" t="s">
        <v>167</v>
      </c>
      <c r="I12440" s="9" t="s">
        <v>536</v>
      </c>
      <c r="J12440" s="9" t="s">
        <v>7422</v>
      </c>
      <c r="K12440" s="9" t="s">
        <v>239</v>
      </c>
      <c r="L12440" s="9" t="s">
        <v>307</v>
      </c>
      <c r="M12440" s="9" t="s">
        <v>2600</v>
      </c>
      <c r="N12440" s="9" t="s">
        <v>197</v>
      </c>
      <c r="O12440" s="9" t="s">
        <v>176</v>
      </c>
      <c r="P12440" s="9" t="s">
        <v>253</v>
      </c>
      <c r="Q12440" s="9" t="s">
        <v>219</v>
      </c>
      <c r="R12440" s="9">
        <v>0</v>
      </c>
      <c r="S12440" s="9">
        <v>19</v>
      </c>
      <c r="T12440" s="9" t="s">
        <v>220</v>
      </c>
      <c r="U12440" s="9" t="s">
        <v>290</v>
      </c>
      <c r="X12440" s="9">
        <f>INDEX(SLA_Policy!$D$2:$D$5,MATCH(F12440,SLA_Policy!$A$2:$A$5,0))</f>
        <v>72</v>
      </c>
      <c r="Y12440" s="9" t="str">
        <f>IF(E12440="Cancelled","Excluded",IF(D12440="",IF((SLA_Policy!$B$8-B12440)*24&gt;X12440,"Open - Breached","Open - On Track"),IF((D12440-B12440)*24&lt;=X12440,"Met","Breached")))</f>
        <v>Met</v>
      </c>
    </row>
    <row r="12441" spans="1:25" x14ac:dyDescent="0.25">
      <c r="A12441" s="9" t="s">
        <v>17286</v>
      </c>
      <c r="B12441" s="23">
        <v>46276.468055555597</v>
      </c>
      <c r="C12441" s="23">
        <v>46276.586111111101</v>
      </c>
      <c r="D12441" s="23">
        <v>46288.711111111101</v>
      </c>
      <c r="E12441" s="9" t="s">
        <v>212</v>
      </c>
      <c r="F12441" s="9" t="s">
        <v>188</v>
      </c>
      <c r="G12441" s="9" t="s">
        <v>236</v>
      </c>
      <c r="H12441" s="9" t="s">
        <v>163</v>
      </c>
      <c r="I12441" s="9" t="s">
        <v>315</v>
      </c>
      <c r="J12441" s="9" t="s">
        <v>635</v>
      </c>
      <c r="K12441" s="9" t="s">
        <v>246</v>
      </c>
      <c r="L12441" s="9" t="s">
        <v>311</v>
      </c>
      <c r="M12441" s="9" t="s">
        <v>3539</v>
      </c>
      <c r="N12441" s="9" t="s">
        <v>196</v>
      </c>
      <c r="O12441" s="9" t="s">
        <v>180</v>
      </c>
      <c r="P12441" s="9" t="s">
        <v>278</v>
      </c>
      <c r="Q12441" s="9" t="s">
        <v>219</v>
      </c>
      <c r="R12441" s="9">
        <v>0</v>
      </c>
      <c r="S12441" s="9">
        <v>179</v>
      </c>
      <c r="T12441" s="9" t="s">
        <v>136</v>
      </c>
      <c r="U12441" s="9" t="s">
        <v>242</v>
      </c>
      <c r="X12441" s="9">
        <f>INDEX(SLA_Policy!$D$2:$D$5,MATCH(F12441,SLA_Policy!$A$2:$A$5,0))</f>
        <v>72</v>
      </c>
      <c r="Y12441" s="9" t="str">
        <f>IF(E12441="Cancelled","Excluded",IF(D12441="",IF((SLA_Policy!$B$8-B12441)*24&gt;X12441,"Open - Breached","Open - On Track"),IF((D12441-B12441)*24&lt;=X12441,"Met","Breached")))</f>
        <v>Breached</v>
      </c>
    </row>
    <row r="12442" spans="1:25" x14ac:dyDescent="0.25">
      <c r="A12442" s="9" t="s">
        <v>17287</v>
      </c>
      <c r="B12442" s="23">
        <v>46276.472222222197</v>
      </c>
      <c r="C12442" s="23">
        <v>46276.475694444503</v>
      </c>
      <c r="D12442" s="23">
        <v>46276.531944444498</v>
      </c>
      <c r="E12442" s="9" t="s">
        <v>212</v>
      </c>
      <c r="F12442" s="9" t="s">
        <v>188</v>
      </c>
      <c r="G12442" s="9" t="s">
        <v>213</v>
      </c>
      <c r="H12442" s="9" t="s">
        <v>161</v>
      </c>
      <c r="I12442" s="9" t="s">
        <v>389</v>
      </c>
      <c r="J12442" s="9" t="s">
        <v>1981</v>
      </c>
      <c r="K12442" s="9" t="s">
        <v>215</v>
      </c>
      <c r="L12442" s="9" t="s">
        <v>293</v>
      </c>
      <c r="M12442" s="9" t="s">
        <v>10984</v>
      </c>
      <c r="N12442" s="9" t="s">
        <v>198</v>
      </c>
      <c r="O12442" s="9" t="s">
        <v>116</v>
      </c>
      <c r="P12442" s="9" t="s">
        <v>525</v>
      </c>
      <c r="Q12442" s="9" t="s">
        <v>219</v>
      </c>
      <c r="R12442" s="9">
        <v>1</v>
      </c>
      <c r="S12442" s="9">
        <v>8</v>
      </c>
      <c r="U12442" s="9" t="s">
        <v>221</v>
      </c>
      <c r="X12442" s="9">
        <f>INDEX(SLA_Policy!$D$2:$D$5,MATCH(F12442,SLA_Policy!$A$2:$A$5,0))</f>
        <v>72</v>
      </c>
      <c r="Y12442" s="9" t="str">
        <f>IF(E12442="Cancelled","Excluded",IF(D12442="",IF((SLA_Policy!$B$8-B12442)*24&gt;X12442,"Open - Breached","Open - On Track"),IF((D12442-B12442)*24&lt;=X12442,"Met","Breached")))</f>
        <v>Met</v>
      </c>
    </row>
    <row r="12443" spans="1:25" x14ac:dyDescent="0.25">
      <c r="A12443" s="9" t="s">
        <v>17288</v>
      </c>
      <c r="B12443" s="23">
        <v>46276.487500000003</v>
      </c>
      <c r="C12443" s="23">
        <v>46276.556250000001</v>
      </c>
      <c r="D12443" s="23">
        <v>46279.34375</v>
      </c>
      <c r="E12443" s="9" t="s">
        <v>212</v>
      </c>
      <c r="F12443" s="9" t="s">
        <v>189</v>
      </c>
      <c r="G12443" s="9" t="s">
        <v>213</v>
      </c>
      <c r="H12443" s="9" t="s">
        <v>161</v>
      </c>
      <c r="I12443" s="9" t="s">
        <v>297</v>
      </c>
      <c r="J12443" s="9" t="s">
        <v>735</v>
      </c>
      <c r="K12443" s="9" t="s">
        <v>246</v>
      </c>
      <c r="L12443" s="9" t="s">
        <v>226</v>
      </c>
      <c r="M12443" s="9" t="s">
        <v>826</v>
      </c>
      <c r="N12443" s="9" t="s">
        <v>196</v>
      </c>
      <c r="O12443" s="9" t="s">
        <v>116</v>
      </c>
      <c r="P12443" s="9" t="s">
        <v>295</v>
      </c>
      <c r="Q12443" s="9" t="s">
        <v>219</v>
      </c>
      <c r="R12443" s="9">
        <v>0</v>
      </c>
      <c r="S12443" s="9">
        <v>20</v>
      </c>
      <c r="U12443" s="9" t="s">
        <v>290</v>
      </c>
      <c r="W12443" s="9">
        <v>4</v>
      </c>
      <c r="X12443" s="9">
        <f>INDEX(SLA_Policy!$D$2:$D$5,MATCH(F12443,SLA_Policy!$A$2:$A$5,0))</f>
        <v>120</v>
      </c>
      <c r="Y12443" s="9" t="str">
        <f>IF(E12443="Cancelled","Excluded",IF(D12443="",IF((SLA_Policy!$B$8-B12443)*24&gt;X12443,"Open - Breached","Open - On Track"),IF((D12443-B12443)*24&lt;=X12443,"Met","Breached")))</f>
        <v>Met</v>
      </c>
    </row>
    <row r="12444" spans="1:25" x14ac:dyDescent="0.25">
      <c r="A12444" s="9" t="s">
        <v>17289</v>
      </c>
      <c r="B12444" s="23">
        <v>46276.511805555601</v>
      </c>
      <c r="C12444" s="23">
        <v>46276.572916666701</v>
      </c>
      <c r="D12444" s="23">
        <v>46276.751388888901</v>
      </c>
      <c r="E12444" s="9" t="s">
        <v>212</v>
      </c>
      <c r="F12444" s="9" t="s">
        <v>189</v>
      </c>
      <c r="G12444" s="9" t="s">
        <v>213</v>
      </c>
      <c r="H12444" s="9" t="s">
        <v>162</v>
      </c>
      <c r="I12444" s="9" t="s">
        <v>244</v>
      </c>
      <c r="J12444" s="9" t="s">
        <v>370</v>
      </c>
      <c r="K12444" s="9" t="s">
        <v>262</v>
      </c>
      <c r="L12444" s="9" t="s">
        <v>307</v>
      </c>
      <c r="M12444" s="9" t="s">
        <v>2895</v>
      </c>
      <c r="N12444" s="9" t="s">
        <v>196</v>
      </c>
      <c r="O12444" s="9" t="s">
        <v>179</v>
      </c>
      <c r="P12444" s="9" t="s">
        <v>284</v>
      </c>
      <c r="Q12444" s="9" t="s">
        <v>219</v>
      </c>
      <c r="R12444" s="9">
        <v>0</v>
      </c>
      <c r="S12444" s="9">
        <v>54</v>
      </c>
      <c r="U12444" s="9" t="s">
        <v>266</v>
      </c>
      <c r="X12444" s="9">
        <f>INDEX(SLA_Policy!$D$2:$D$5,MATCH(F12444,SLA_Policy!$A$2:$A$5,0))</f>
        <v>120</v>
      </c>
      <c r="Y12444" s="9" t="str">
        <f>IF(E12444="Cancelled","Excluded",IF(D12444="",IF((SLA_Policy!$B$8-B12444)*24&gt;X12444,"Open - Breached","Open - On Track"),IF((D12444-B12444)*24&lt;=X12444,"Met","Breached")))</f>
        <v>Met</v>
      </c>
    </row>
    <row r="12445" spans="1:25" x14ac:dyDescent="0.25">
      <c r="A12445" s="9" t="s">
        <v>17290</v>
      </c>
      <c r="B12445" s="23">
        <v>46276.526388888902</v>
      </c>
      <c r="C12445" s="23">
        <v>46276.5444444444</v>
      </c>
      <c r="D12445" s="23">
        <v>46279.410416666702</v>
      </c>
      <c r="E12445" s="9" t="s">
        <v>212</v>
      </c>
      <c r="F12445" s="9" t="s">
        <v>189</v>
      </c>
      <c r="G12445" s="9" t="s">
        <v>213</v>
      </c>
      <c r="H12445" s="9" t="s">
        <v>162</v>
      </c>
      <c r="I12445" s="9" t="s">
        <v>345</v>
      </c>
      <c r="J12445" s="9" t="s">
        <v>614</v>
      </c>
      <c r="K12445" s="9" t="s">
        <v>303</v>
      </c>
      <c r="L12445" s="9" t="s">
        <v>282</v>
      </c>
      <c r="M12445" s="9" t="s">
        <v>550</v>
      </c>
      <c r="N12445" s="9" t="s">
        <v>197</v>
      </c>
      <c r="O12445" s="9" t="s">
        <v>116</v>
      </c>
      <c r="P12445" s="9" t="s">
        <v>525</v>
      </c>
      <c r="Q12445" s="9" t="s">
        <v>219</v>
      </c>
      <c r="R12445" s="9">
        <v>0</v>
      </c>
      <c r="S12445" s="9">
        <v>19</v>
      </c>
      <c r="U12445" s="9" t="s">
        <v>290</v>
      </c>
      <c r="X12445" s="9">
        <f>INDEX(SLA_Policy!$D$2:$D$5,MATCH(F12445,SLA_Policy!$A$2:$A$5,0))</f>
        <v>120</v>
      </c>
      <c r="Y12445" s="9" t="str">
        <f>IF(E12445="Cancelled","Excluded",IF(D12445="",IF((SLA_Policy!$B$8-B12445)*24&gt;X12445,"Open - Breached","Open - On Track"),IF((D12445-B12445)*24&lt;=X12445,"Met","Breached")))</f>
        <v>Met</v>
      </c>
    </row>
    <row r="12446" spans="1:25" x14ac:dyDescent="0.25">
      <c r="A12446" s="9" t="s">
        <v>17291</v>
      </c>
      <c r="B12446" s="23">
        <v>46276.555555555598</v>
      </c>
      <c r="C12446" s="23">
        <v>46276.565277777801</v>
      </c>
      <c r="D12446" s="23">
        <v>46276.697916666701</v>
      </c>
      <c r="E12446" s="9" t="s">
        <v>212</v>
      </c>
      <c r="F12446" s="9" t="s">
        <v>189</v>
      </c>
      <c r="G12446" s="9" t="s">
        <v>213</v>
      </c>
      <c r="H12446" s="9" t="s">
        <v>161</v>
      </c>
      <c r="I12446" s="9" t="s">
        <v>454</v>
      </c>
      <c r="J12446" s="9" t="s">
        <v>2015</v>
      </c>
      <c r="K12446" s="9" t="s">
        <v>303</v>
      </c>
      <c r="L12446" s="9" t="s">
        <v>311</v>
      </c>
      <c r="M12446" s="9" t="s">
        <v>476</v>
      </c>
      <c r="N12446" s="9" t="s">
        <v>198</v>
      </c>
      <c r="O12446" s="9" t="s">
        <v>177</v>
      </c>
      <c r="P12446" s="9" t="s">
        <v>300</v>
      </c>
      <c r="Q12446" s="9" t="s">
        <v>219</v>
      </c>
      <c r="R12446" s="9">
        <v>0</v>
      </c>
      <c r="S12446" s="9">
        <v>7</v>
      </c>
      <c r="U12446" s="9" t="s">
        <v>290</v>
      </c>
      <c r="W12446" s="9">
        <v>5</v>
      </c>
      <c r="X12446" s="9">
        <f>INDEX(SLA_Policy!$D$2:$D$5,MATCH(F12446,SLA_Policy!$A$2:$A$5,0))</f>
        <v>120</v>
      </c>
      <c r="Y12446" s="9" t="str">
        <f>IF(E12446="Cancelled","Excluded",IF(D12446="",IF((SLA_Policy!$B$8-B12446)*24&gt;X12446,"Open - Breached","Open - On Track"),IF((D12446-B12446)*24&lt;=X12446,"Met","Breached")))</f>
        <v>Met</v>
      </c>
    </row>
    <row r="12447" spans="1:25" x14ac:dyDescent="0.25">
      <c r="A12447" s="9" t="s">
        <v>17292</v>
      </c>
      <c r="B12447" s="23">
        <v>46276.561805555597</v>
      </c>
      <c r="C12447" s="23">
        <v>46276.629166666702</v>
      </c>
      <c r="D12447" s="23">
        <v>46279.329166666699</v>
      </c>
      <c r="E12447" s="9" t="s">
        <v>212</v>
      </c>
      <c r="F12447" s="9" t="s">
        <v>188</v>
      </c>
      <c r="G12447" s="9" t="s">
        <v>213</v>
      </c>
      <c r="H12447" s="9" t="s">
        <v>166</v>
      </c>
      <c r="I12447" s="9" t="s">
        <v>286</v>
      </c>
      <c r="J12447" s="9" t="s">
        <v>287</v>
      </c>
      <c r="K12447" s="9" t="s">
        <v>215</v>
      </c>
      <c r="L12447" s="9" t="s">
        <v>104</v>
      </c>
      <c r="M12447" s="9" t="s">
        <v>1534</v>
      </c>
      <c r="N12447" s="9" t="s">
        <v>197</v>
      </c>
      <c r="O12447" s="9" t="s">
        <v>181</v>
      </c>
      <c r="P12447" s="9" t="s">
        <v>449</v>
      </c>
      <c r="Q12447" s="9" t="s">
        <v>219</v>
      </c>
      <c r="R12447" s="9">
        <v>0</v>
      </c>
      <c r="S12447" s="9">
        <v>11</v>
      </c>
      <c r="U12447" s="9" t="s">
        <v>266</v>
      </c>
      <c r="W12447" s="9">
        <v>4</v>
      </c>
      <c r="X12447" s="9">
        <f>INDEX(SLA_Policy!$D$2:$D$5,MATCH(F12447,SLA_Policy!$A$2:$A$5,0))</f>
        <v>72</v>
      </c>
      <c r="Y12447" s="9" t="str">
        <f>IF(E12447="Cancelled","Excluded",IF(D12447="",IF((SLA_Policy!$B$8-B12447)*24&gt;X12447,"Open - Breached","Open - On Track"),IF((D12447-B12447)*24&lt;=X12447,"Met","Breached")))</f>
        <v>Met</v>
      </c>
    </row>
    <row r="12448" spans="1:25" x14ac:dyDescent="0.25">
      <c r="A12448" s="9" t="s">
        <v>17293</v>
      </c>
      <c r="B12448" s="23">
        <v>46276.563194444498</v>
      </c>
      <c r="C12448" s="23">
        <v>46276.568749999999</v>
      </c>
      <c r="D12448" s="23">
        <v>46277.291666666701</v>
      </c>
      <c r="E12448" s="9" t="s">
        <v>212</v>
      </c>
      <c r="F12448" s="9" t="s">
        <v>187</v>
      </c>
      <c r="G12448" s="9" t="s">
        <v>213</v>
      </c>
      <c r="H12448" s="9" t="s">
        <v>167</v>
      </c>
      <c r="I12448" s="9" t="s">
        <v>362</v>
      </c>
      <c r="J12448" s="9" t="s">
        <v>17294</v>
      </c>
      <c r="K12448" s="9" t="s">
        <v>215</v>
      </c>
      <c r="L12448" s="9" t="s">
        <v>311</v>
      </c>
      <c r="M12448" s="9" t="s">
        <v>2362</v>
      </c>
      <c r="N12448" s="9" t="s">
        <v>197</v>
      </c>
      <c r="O12448" s="9" t="s">
        <v>180</v>
      </c>
      <c r="P12448" s="9" t="s">
        <v>368</v>
      </c>
      <c r="Q12448" s="9" t="s">
        <v>273</v>
      </c>
      <c r="R12448" s="9">
        <v>0</v>
      </c>
      <c r="S12448" s="9">
        <v>23</v>
      </c>
      <c r="T12448" s="9" t="s">
        <v>220</v>
      </c>
      <c r="U12448" s="9" t="s">
        <v>248</v>
      </c>
      <c r="X12448" s="9">
        <f>INDEX(SLA_Policy!$D$2:$D$5,MATCH(F12448,SLA_Policy!$A$2:$A$5,0))</f>
        <v>8</v>
      </c>
      <c r="Y12448" s="9" t="str">
        <f>IF(E12448="Cancelled","Excluded",IF(D12448="",IF((SLA_Policy!$B$8-B12448)*24&gt;X12448,"Open - Breached","Open - On Track"),IF((D12448-B12448)*24&lt;=X12448,"Met","Breached")))</f>
        <v>Breached</v>
      </c>
    </row>
    <row r="12449" spans="1:25" x14ac:dyDescent="0.25">
      <c r="A12449" s="9" t="s">
        <v>17295</v>
      </c>
      <c r="B12449" s="23">
        <v>46276.582638888904</v>
      </c>
      <c r="C12449" s="23">
        <v>46276.668749999997</v>
      </c>
      <c r="D12449" s="23">
        <v>46279.359722222202</v>
      </c>
      <c r="E12449" s="9" t="s">
        <v>212</v>
      </c>
      <c r="F12449" s="9" t="s">
        <v>189</v>
      </c>
      <c r="G12449" s="9" t="s">
        <v>236</v>
      </c>
      <c r="H12449" s="9" t="s">
        <v>167</v>
      </c>
      <c r="I12449" s="9" t="s">
        <v>255</v>
      </c>
      <c r="J12449" s="9" t="s">
        <v>17296</v>
      </c>
      <c r="K12449" s="9" t="s">
        <v>276</v>
      </c>
      <c r="L12449" s="9" t="s">
        <v>12094</v>
      </c>
      <c r="M12449" s="9" t="s">
        <v>13517</v>
      </c>
      <c r="N12449" s="9" t="s">
        <v>196</v>
      </c>
      <c r="O12449" s="9" t="s">
        <v>180</v>
      </c>
      <c r="P12449" s="9" t="s">
        <v>278</v>
      </c>
      <c r="Q12449" s="9" t="s">
        <v>219</v>
      </c>
      <c r="R12449" s="9">
        <v>0</v>
      </c>
      <c r="S12449" s="9">
        <v>9</v>
      </c>
      <c r="U12449" s="9" t="s">
        <v>242</v>
      </c>
      <c r="X12449" s="9">
        <f>INDEX(SLA_Policy!$D$2:$D$5,MATCH(F12449,SLA_Policy!$A$2:$A$5,0))</f>
        <v>120</v>
      </c>
      <c r="Y12449" s="9" t="str">
        <f>IF(E12449="Cancelled","Excluded",IF(D12449="",IF((SLA_Policy!$B$8-B12449)*24&gt;X12449,"Open - Breached","Open - On Track"),IF((D12449-B12449)*24&lt;=X12449,"Met","Breached")))</f>
        <v>Met</v>
      </c>
    </row>
    <row r="12450" spans="1:25" x14ac:dyDescent="0.25">
      <c r="A12450" s="9" t="s">
        <v>17297</v>
      </c>
      <c r="B12450" s="23">
        <v>46276.588194444397</v>
      </c>
      <c r="C12450" s="23">
        <v>46276.6027777778</v>
      </c>
      <c r="D12450" s="23">
        <v>46280.668055555601</v>
      </c>
      <c r="E12450" s="9" t="s">
        <v>212</v>
      </c>
      <c r="F12450" s="9" t="s">
        <v>188</v>
      </c>
      <c r="G12450" s="9" t="s">
        <v>236</v>
      </c>
      <c r="H12450" s="9" t="s">
        <v>163</v>
      </c>
      <c r="I12450" s="9" t="s">
        <v>315</v>
      </c>
      <c r="J12450" s="9" t="s">
        <v>4366</v>
      </c>
      <c r="K12450" s="9" t="s">
        <v>246</v>
      </c>
      <c r="L12450" s="9" t="s">
        <v>282</v>
      </c>
      <c r="M12450" s="9" t="s">
        <v>2172</v>
      </c>
      <c r="N12450" s="9" t="s">
        <v>196</v>
      </c>
      <c r="O12450" s="9" t="s">
        <v>180</v>
      </c>
      <c r="P12450" s="9" t="s">
        <v>368</v>
      </c>
      <c r="Q12450" s="9" t="s">
        <v>219</v>
      </c>
      <c r="R12450" s="9">
        <v>0</v>
      </c>
      <c r="S12450" s="9">
        <v>115</v>
      </c>
      <c r="T12450" s="9" t="s">
        <v>229</v>
      </c>
      <c r="U12450" s="9" t="s">
        <v>242</v>
      </c>
      <c r="X12450" s="9">
        <f>INDEX(SLA_Policy!$D$2:$D$5,MATCH(F12450,SLA_Policy!$A$2:$A$5,0))</f>
        <v>72</v>
      </c>
      <c r="Y12450" s="9" t="str">
        <f>IF(E12450="Cancelled","Excluded",IF(D12450="",IF((SLA_Policy!$B$8-B12450)*24&gt;X12450,"Open - Breached","Open - On Track"),IF((D12450-B12450)*24&lt;=X12450,"Met","Breached")))</f>
        <v>Breached</v>
      </c>
    </row>
    <row r="12451" spans="1:25" x14ac:dyDescent="0.25">
      <c r="A12451" s="9" t="s">
        <v>17298</v>
      </c>
      <c r="B12451" s="23">
        <v>46276.588888888902</v>
      </c>
      <c r="C12451" s="23">
        <v>46279.327083333301</v>
      </c>
      <c r="D12451" s="23">
        <v>46279.336805555598</v>
      </c>
      <c r="E12451" s="9" t="s">
        <v>212</v>
      </c>
      <c r="F12451" s="9" t="s">
        <v>188</v>
      </c>
      <c r="G12451" s="9" t="s">
        <v>213</v>
      </c>
      <c r="H12451" s="9" t="s">
        <v>167</v>
      </c>
      <c r="I12451" s="9" t="s">
        <v>362</v>
      </c>
      <c r="J12451" s="9" t="s">
        <v>4096</v>
      </c>
      <c r="K12451" s="9" t="s">
        <v>246</v>
      </c>
      <c r="L12451" s="9" t="s">
        <v>282</v>
      </c>
      <c r="M12451" s="9" t="s">
        <v>2871</v>
      </c>
      <c r="N12451" s="9" t="s">
        <v>196</v>
      </c>
      <c r="O12451" s="9" t="s">
        <v>116</v>
      </c>
      <c r="P12451" s="9" t="s">
        <v>295</v>
      </c>
      <c r="Q12451" s="9" t="s">
        <v>219</v>
      </c>
      <c r="R12451" s="9">
        <v>0</v>
      </c>
      <c r="S12451" s="9">
        <v>14</v>
      </c>
      <c r="U12451" s="9" t="s">
        <v>290</v>
      </c>
      <c r="X12451" s="9">
        <f>INDEX(SLA_Policy!$D$2:$D$5,MATCH(F12451,SLA_Policy!$A$2:$A$5,0))</f>
        <v>72</v>
      </c>
      <c r="Y12451" s="9" t="str">
        <f>IF(E12451="Cancelled","Excluded",IF(D12451="",IF((SLA_Policy!$B$8-B12451)*24&gt;X12451,"Open - Breached","Open - On Track"),IF((D12451-B12451)*24&lt;=X12451,"Met","Breached")))</f>
        <v>Met</v>
      </c>
    </row>
    <row r="12452" spans="1:25" x14ac:dyDescent="0.25">
      <c r="A12452" s="9" t="s">
        <v>17299</v>
      </c>
      <c r="B12452" s="23">
        <v>46276.595833333296</v>
      </c>
      <c r="C12452" s="23">
        <v>46276.604166666701</v>
      </c>
      <c r="D12452" s="23">
        <v>46281.371527777803</v>
      </c>
      <c r="E12452" s="9" t="s">
        <v>212</v>
      </c>
      <c r="F12452" s="9" t="s">
        <v>189</v>
      </c>
      <c r="G12452" s="9" t="s">
        <v>213</v>
      </c>
      <c r="H12452" s="9" t="s">
        <v>162</v>
      </c>
      <c r="I12452" s="9" t="s">
        <v>345</v>
      </c>
      <c r="J12452" s="9" t="s">
        <v>1026</v>
      </c>
      <c r="K12452" s="9" t="s">
        <v>246</v>
      </c>
      <c r="L12452" s="9" t="s">
        <v>216</v>
      </c>
      <c r="M12452" s="9" t="s">
        <v>3270</v>
      </c>
      <c r="N12452" s="9" t="s">
        <v>198</v>
      </c>
      <c r="O12452" s="9" t="s">
        <v>179</v>
      </c>
      <c r="P12452" s="9" t="s">
        <v>337</v>
      </c>
      <c r="Q12452" s="9" t="s">
        <v>219</v>
      </c>
      <c r="R12452" s="9">
        <v>0</v>
      </c>
      <c r="S12452" s="9">
        <v>37</v>
      </c>
      <c r="U12452" s="9" t="s">
        <v>661</v>
      </c>
      <c r="X12452" s="9">
        <f>INDEX(SLA_Policy!$D$2:$D$5,MATCH(F12452,SLA_Policy!$A$2:$A$5,0))</f>
        <v>120</v>
      </c>
      <c r="Y12452" s="9" t="str">
        <f>IF(E12452="Cancelled","Excluded",IF(D12452="",IF((SLA_Policy!$B$8-B12452)*24&gt;X12452,"Open - Breached","Open - On Track"),IF((D12452-B12452)*24&lt;=X12452,"Met","Breached")))</f>
        <v>Met</v>
      </c>
    </row>
    <row r="12453" spans="1:25" x14ac:dyDescent="0.25">
      <c r="A12453" s="9" t="s">
        <v>17300</v>
      </c>
      <c r="B12453" s="23">
        <v>46276.610416666699</v>
      </c>
      <c r="C12453" s="23">
        <v>46276.611111111102</v>
      </c>
      <c r="D12453" s="23">
        <v>46279.323611111096</v>
      </c>
      <c r="E12453" s="9" t="s">
        <v>212</v>
      </c>
      <c r="F12453" s="9" t="s">
        <v>188</v>
      </c>
      <c r="G12453" s="9" t="s">
        <v>213</v>
      </c>
      <c r="H12453" s="9" t="s">
        <v>166</v>
      </c>
      <c r="I12453" s="9" t="s">
        <v>398</v>
      </c>
      <c r="J12453" s="9" t="s">
        <v>5868</v>
      </c>
      <c r="K12453" s="9" t="s">
        <v>225</v>
      </c>
      <c r="L12453" s="9" t="s">
        <v>104</v>
      </c>
      <c r="M12453" s="9" t="s">
        <v>2676</v>
      </c>
      <c r="N12453" s="9" t="s">
        <v>200</v>
      </c>
      <c r="O12453" s="9" t="s">
        <v>181</v>
      </c>
      <c r="P12453" s="9" t="s">
        <v>289</v>
      </c>
      <c r="Q12453" s="9" t="s">
        <v>219</v>
      </c>
      <c r="R12453" s="9">
        <v>0</v>
      </c>
      <c r="S12453" s="9">
        <v>88</v>
      </c>
      <c r="U12453" s="9" t="s">
        <v>290</v>
      </c>
      <c r="X12453" s="9">
        <f>INDEX(SLA_Policy!$D$2:$D$5,MATCH(F12453,SLA_Policy!$A$2:$A$5,0))</f>
        <v>72</v>
      </c>
      <c r="Y12453" s="9" t="str">
        <f>IF(E12453="Cancelled","Excluded",IF(D12453="",IF((SLA_Policy!$B$8-B12453)*24&gt;X12453,"Open - Breached","Open - On Track"),IF((D12453-B12453)*24&lt;=X12453,"Met","Breached")))</f>
        <v>Met</v>
      </c>
    </row>
    <row r="12454" spans="1:25" x14ac:dyDescent="0.25">
      <c r="A12454" s="9" t="s">
        <v>17301</v>
      </c>
      <c r="B12454" s="23">
        <v>46276.6118055556</v>
      </c>
      <c r="C12454" s="23">
        <v>46276.631944444503</v>
      </c>
      <c r="D12454" s="23">
        <v>46276.682638888902</v>
      </c>
      <c r="E12454" s="9" t="s">
        <v>212</v>
      </c>
      <c r="F12454" s="9" t="s">
        <v>188</v>
      </c>
      <c r="G12454" s="9" t="s">
        <v>213</v>
      </c>
      <c r="H12454" s="9" t="s">
        <v>161</v>
      </c>
      <c r="I12454" s="9" t="s">
        <v>297</v>
      </c>
      <c r="J12454" s="9" t="s">
        <v>735</v>
      </c>
      <c r="K12454" s="9" t="s">
        <v>303</v>
      </c>
      <c r="L12454" s="9" t="s">
        <v>270</v>
      </c>
      <c r="M12454" s="9" t="s">
        <v>8463</v>
      </c>
      <c r="N12454" s="9" t="s">
        <v>198</v>
      </c>
      <c r="O12454" s="9" t="s">
        <v>116</v>
      </c>
      <c r="P12454" s="9" t="s">
        <v>258</v>
      </c>
      <c r="Q12454" s="9" t="s">
        <v>219</v>
      </c>
      <c r="R12454" s="9">
        <v>0</v>
      </c>
      <c r="S12454" s="9">
        <v>15</v>
      </c>
      <c r="U12454" s="9" t="s">
        <v>221</v>
      </c>
      <c r="X12454" s="9">
        <f>INDEX(SLA_Policy!$D$2:$D$5,MATCH(F12454,SLA_Policy!$A$2:$A$5,0))</f>
        <v>72</v>
      </c>
      <c r="Y12454" s="9" t="str">
        <f>IF(E12454="Cancelled","Excluded",IF(D12454="",IF((SLA_Policy!$B$8-B12454)*24&gt;X12454,"Open - Breached","Open - On Track"),IF((D12454-B12454)*24&lt;=X12454,"Met","Breached")))</f>
        <v>Met</v>
      </c>
    </row>
    <row r="12455" spans="1:25" x14ac:dyDescent="0.25">
      <c r="A12455" s="9" t="s">
        <v>17302</v>
      </c>
      <c r="B12455" s="23">
        <v>46276.619444444397</v>
      </c>
      <c r="C12455" s="23">
        <v>46276.625</v>
      </c>
      <c r="D12455" s="23">
        <v>46279.381249999999</v>
      </c>
      <c r="E12455" s="9" t="s">
        <v>212</v>
      </c>
      <c r="F12455" s="9" t="s">
        <v>188</v>
      </c>
      <c r="G12455" s="9" t="s">
        <v>213</v>
      </c>
      <c r="H12455" s="9" t="s">
        <v>167</v>
      </c>
      <c r="I12455" s="9" t="s">
        <v>362</v>
      </c>
      <c r="J12455" s="9" t="s">
        <v>4360</v>
      </c>
      <c r="K12455" s="9" t="s">
        <v>225</v>
      </c>
      <c r="L12455" s="9" t="s">
        <v>395</v>
      </c>
      <c r="M12455" s="9" t="s">
        <v>5038</v>
      </c>
      <c r="N12455" s="9" t="s">
        <v>200</v>
      </c>
      <c r="O12455" s="9" t="s">
        <v>116</v>
      </c>
      <c r="P12455" s="9" t="s">
        <v>342</v>
      </c>
      <c r="Q12455" s="9" t="s">
        <v>219</v>
      </c>
      <c r="R12455" s="9">
        <v>0</v>
      </c>
      <c r="S12455" s="9">
        <v>75</v>
      </c>
      <c r="U12455" s="9" t="s">
        <v>248</v>
      </c>
      <c r="X12455" s="9">
        <f>INDEX(SLA_Policy!$D$2:$D$5,MATCH(F12455,SLA_Policy!$A$2:$A$5,0))</f>
        <v>72</v>
      </c>
      <c r="Y12455" s="9" t="str">
        <f>IF(E12455="Cancelled","Excluded",IF(D12455="",IF((SLA_Policy!$B$8-B12455)*24&gt;X12455,"Open - Breached","Open - On Track"),IF((D12455-B12455)*24&lt;=X12455,"Met","Breached")))</f>
        <v>Met</v>
      </c>
    </row>
    <row r="12456" spans="1:25" x14ac:dyDescent="0.25">
      <c r="A12456" s="9" t="s">
        <v>17303</v>
      </c>
      <c r="B12456" s="23">
        <v>46276.624305555597</v>
      </c>
      <c r="C12456" s="23">
        <v>46276.6694444444</v>
      </c>
      <c r="D12456" s="23">
        <v>46279.340277777803</v>
      </c>
      <c r="E12456" s="9" t="s">
        <v>212</v>
      </c>
      <c r="F12456" s="9" t="s">
        <v>189</v>
      </c>
      <c r="G12456" s="9" t="s">
        <v>236</v>
      </c>
      <c r="H12456" s="9" t="s">
        <v>167</v>
      </c>
      <c r="I12456" s="9" t="s">
        <v>255</v>
      </c>
      <c r="J12456" s="9" t="s">
        <v>4276</v>
      </c>
      <c r="K12456" s="9" t="s">
        <v>239</v>
      </c>
      <c r="L12456" s="9" t="s">
        <v>104</v>
      </c>
      <c r="M12456" s="9" t="s">
        <v>1589</v>
      </c>
      <c r="N12456" s="9" t="s">
        <v>199</v>
      </c>
      <c r="O12456" s="9" t="s">
        <v>116</v>
      </c>
      <c r="P12456" s="9" t="s">
        <v>258</v>
      </c>
      <c r="Q12456" s="9" t="s">
        <v>219</v>
      </c>
      <c r="R12456" s="9">
        <v>0</v>
      </c>
      <c r="S12456" s="9">
        <v>12</v>
      </c>
      <c r="U12456" s="9" t="s">
        <v>242</v>
      </c>
      <c r="X12456" s="9">
        <f>INDEX(SLA_Policy!$D$2:$D$5,MATCH(F12456,SLA_Policy!$A$2:$A$5,0))</f>
        <v>120</v>
      </c>
      <c r="Y12456" s="9" t="str">
        <f>IF(E12456="Cancelled","Excluded",IF(D12456="",IF((SLA_Policy!$B$8-B12456)*24&gt;X12456,"Open - Breached","Open - On Track"),IF((D12456-B12456)*24&lt;=X12456,"Met","Breached")))</f>
        <v>Met</v>
      </c>
    </row>
    <row r="12457" spans="1:25" x14ac:dyDescent="0.25">
      <c r="A12457" s="9" t="s">
        <v>17304</v>
      </c>
      <c r="B12457" s="23">
        <v>46276.629861111098</v>
      </c>
      <c r="E12457" s="9" t="s">
        <v>649</v>
      </c>
      <c r="F12457" s="9" t="s">
        <v>188</v>
      </c>
      <c r="G12457" s="9" t="s">
        <v>213</v>
      </c>
      <c r="H12457" s="9" t="s">
        <v>161</v>
      </c>
      <c r="I12457" s="9" t="s">
        <v>454</v>
      </c>
      <c r="J12457" s="9" t="s">
        <v>10734</v>
      </c>
      <c r="K12457" s="9" t="s">
        <v>246</v>
      </c>
      <c r="L12457" s="9" t="s">
        <v>311</v>
      </c>
      <c r="M12457" s="9" t="s">
        <v>1509</v>
      </c>
      <c r="N12457" s="9" t="s">
        <v>197</v>
      </c>
      <c r="O12457" s="9" t="s">
        <v>116</v>
      </c>
      <c r="P12457" s="9" t="s">
        <v>218</v>
      </c>
      <c r="Q12457" s="9" t="s">
        <v>219</v>
      </c>
      <c r="R12457" s="9">
        <v>0</v>
      </c>
      <c r="S12457" s="9">
        <v>2</v>
      </c>
      <c r="X12457" s="9">
        <f>INDEX(SLA_Policy!$D$2:$D$5,MATCH(F12457,SLA_Policy!$A$2:$A$5,0))</f>
        <v>72</v>
      </c>
      <c r="Y12457" s="9" t="str">
        <f>IF(E12457="Cancelled","Excluded",IF(D12457="",IF((SLA_Policy!$B$8-B12457)*24&gt;X12457,"Open - Breached","Open - On Track"),IF((D12457-B12457)*24&lt;=X12457,"Met","Breached")))</f>
        <v>Excluded</v>
      </c>
    </row>
    <row r="12458" spans="1:25" x14ac:dyDescent="0.25">
      <c r="A12458" s="9" t="s">
        <v>17305</v>
      </c>
      <c r="B12458" s="23">
        <v>46276.635416666701</v>
      </c>
      <c r="C12458" s="23">
        <v>46276.662499999999</v>
      </c>
      <c r="D12458" s="23">
        <v>46276.75</v>
      </c>
      <c r="E12458" s="9" t="s">
        <v>212</v>
      </c>
      <c r="F12458" s="9" t="s">
        <v>189</v>
      </c>
      <c r="G12458" s="9" t="s">
        <v>213</v>
      </c>
      <c r="H12458" s="9" t="s">
        <v>162</v>
      </c>
      <c r="I12458" s="9" t="s">
        <v>393</v>
      </c>
      <c r="J12458" s="9" t="s">
        <v>1326</v>
      </c>
      <c r="K12458" s="9" t="s">
        <v>215</v>
      </c>
      <c r="L12458" s="9" t="s">
        <v>216</v>
      </c>
      <c r="M12458" s="9" t="s">
        <v>712</v>
      </c>
      <c r="N12458" s="9" t="s">
        <v>199</v>
      </c>
      <c r="O12458" s="9" t="s">
        <v>116</v>
      </c>
      <c r="P12458" s="9" t="s">
        <v>525</v>
      </c>
      <c r="Q12458" s="9" t="s">
        <v>219</v>
      </c>
      <c r="R12458" s="9">
        <v>0</v>
      </c>
      <c r="S12458" s="9">
        <v>14</v>
      </c>
      <c r="U12458" s="9" t="s">
        <v>248</v>
      </c>
      <c r="W12458" s="9">
        <v>4</v>
      </c>
      <c r="X12458" s="9">
        <f>INDEX(SLA_Policy!$D$2:$D$5,MATCH(F12458,SLA_Policy!$A$2:$A$5,0))</f>
        <v>120</v>
      </c>
      <c r="Y12458" s="9" t="str">
        <f>IF(E12458="Cancelled","Excluded",IF(D12458="",IF((SLA_Policy!$B$8-B12458)*24&gt;X12458,"Open - Breached","Open - On Track"),IF((D12458-B12458)*24&lt;=X12458,"Met","Breached")))</f>
        <v>Met</v>
      </c>
    </row>
    <row r="12459" spans="1:25" x14ac:dyDescent="0.25">
      <c r="A12459" s="9" t="s">
        <v>17306</v>
      </c>
      <c r="B12459" s="23">
        <v>46276.653472222199</v>
      </c>
      <c r="C12459" s="23">
        <v>46276.689583333296</v>
      </c>
      <c r="D12459" s="23">
        <v>46279.347222222197</v>
      </c>
      <c r="E12459" s="9" t="s">
        <v>212</v>
      </c>
      <c r="F12459" s="9" t="s">
        <v>189</v>
      </c>
      <c r="G12459" s="9" t="s">
        <v>213</v>
      </c>
      <c r="H12459" s="9" t="s">
        <v>161</v>
      </c>
      <c r="I12459" s="9" t="s">
        <v>297</v>
      </c>
      <c r="J12459" s="9" t="s">
        <v>5413</v>
      </c>
      <c r="K12459" s="9" t="s">
        <v>215</v>
      </c>
      <c r="L12459" s="9" t="s">
        <v>371</v>
      </c>
      <c r="M12459" s="9" t="s">
        <v>2366</v>
      </c>
      <c r="N12459" s="9" t="s">
        <v>196</v>
      </c>
      <c r="O12459" s="9" t="s">
        <v>177</v>
      </c>
      <c r="P12459" s="9" t="s">
        <v>300</v>
      </c>
      <c r="Q12459" s="9" t="s">
        <v>219</v>
      </c>
      <c r="R12459" s="9">
        <v>0</v>
      </c>
      <c r="S12459" s="9">
        <v>10</v>
      </c>
      <c r="U12459" s="9" t="s">
        <v>376</v>
      </c>
      <c r="X12459" s="9">
        <f>INDEX(SLA_Policy!$D$2:$D$5,MATCH(F12459,SLA_Policy!$A$2:$A$5,0))</f>
        <v>120</v>
      </c>
      <c r="Y12459" s="9" t="str">
        <f>IF(E12459="Cancelled","Excluded",IF(D12459="",IF((SLA_Policy!$B$8-B12459)*24&gt;X12459,"Open - Breached","Open - On Track"),IF((D12459-B12459)*24&lt;=X12459,"Met","Breached")))</f>
        <v>Met</v>
      </c>
    </row>
    <row r="12460" spans="1:25" x14ac:dyDescent="0.25">
      <c r="A12460" s="9" t="s">
        <v>17307</v>
      </c>
      <c r="B12460" s="23">
        <v>46276.6652777778</v>
      </c>
      <c r="C12460" s="23">
        <v>46276.6694444444</v>
      </c>
      <c r="D12460" s="23">
        <v>46276.712500000001</v>
      </c>
      <c r="E12460" s="9" t="s">
        <v>212</v>
      </c>
      <c r="F12460" s="9" t="s">
        <v>189</v>
      </c>
      <c r="G12460" s="9" t="s">
        <v>213</v>
      </c>
      <c r="H12460" s="9" t="s">
        <v>161</v>
      </c>
      <c r="I12460" s="9" t="s">
        <v>454</v>
      </c>
      <c r="J12460" s="9" t="s">
        <v>11259</v>
      </c>
      <c r="K12460" s="9" t="s">
        <v>246</v>
      </c>
      <c r="L12460" s="9" t="s">
        <v>104</v>
      </c>
      <c r="M12460" s="9" t="s">
        <v>4693</v>
      </c>
      <c r="N12460" s="9" t="s">
        <v>199</v>
      </c>
      <c r="O12460" s="9" t="s">
        <v>177</v>
      </c>
      <c r="P12460" s="9" t="s">
        <v>457</v>
      </c>
      <c r="Q12460" s="9" t="s">
        <v>219</v>
      </c>
      <c r="R12460" s="9">
        <v>0</v>
      </c>
      <c r="S12460" s="9">
        <v>11</v>
      </c>
      <c r="U12460" s="9" t="s">
        <v>266</v>
      </c>
      <c r="X12460" s="9">
        <f>INDEX(SLA_Policy!$D$2:$D$5,MATCH(F12460,SLA_Policy!$A$2:$A$5,0))</f>
        <v>120</v>
      </c>
      <c r="Y12460" s="9" t="str">
        <f>IF(E12460="Cancelled","Excluded",IF(D12460="",IF((SLA_Policy!$B$8-B12460)*24&gt;X12460,"Open - Breached","Open - On Track"),IF((D12460-B12460)*24&lt;=X12460,"Met","Breached")))</f>
        <v>Met</v>
      </c>
    </row>
    <row r="12461" spans="1:25" x14ac:dyDescent="0.25">
      <c r="A12461" s="9" t="s">
        <v>17308</v>
      </c>
      <c r="B12461" s="23">
        <v>46276.7006944444</v>
      </c>
      <c r="C12461" s="23">
        <v>46276.720833333296</v>
      </c>
      <c r="D12461" s="23">
        <v>46276.732638888898</v>
      </c>
      <c r="E12461" s="9" t="s">
        <v>212</v>
      </c>
      <c r="F12461" s="9" t="s">
        <v>188</v>
      </c>
      <c r="G12461" s="9" t="s">
        <v>213</v>
      </c>
      <c r="H12461" s="9" t="s">
        <v>164</v>
      </c>
      <c r="I12461" s="9" t="s">
        <v>260</v>
      </c>
      <c r="J12461" s="9" t="s">
        <v>629</v>
      </c>
      <c r="K12461" s="9" t="s">
        <v>14602</v>
      </c>
      <c r="L12461" s="9" t="s">
        <v>12094</v>
      </c>
      <c r="M12461" s="9" t="s">
        <v>15096</v>
      </c>
      <c r="N12461" s="9" t="s">
        <v>196</v>
      </c>
      <c r="O12461" s="9" t="s">
        <v>182</v>
      </c>
      <c r="P12461" s="9" t="s">
        <v>120</v>
      </c>
      <c r="Q12461" s="9" t="s">
        <v>219</v>
      </c>
      <c r="R12461" s="9">
        <v>0</v>
      </c>
      <c r="S12461" s="9">
        <v>31</v>
      </c>
      <c r="T12461" s="9" t="s">
        <v>265</v>
      </c>
      <c r="U12461" s="9" t="s">
        <v>290</v>
      </c>
      <c r="W12461" s="9">
        <v>4</v>
      </c>
      <c r="X12461" s="9">
        <f>INDEX(SLA_Policy!$D$2:$D$5,MATCH(F12461,SLA_Policy!$A$2:$A$5,0))</f>
        <v>72</v>
      </c>
      <c r="Y12461" s="9" t="str">
        <f>IF(E12461="Cancelled","Excluded",IF(D12461="",IF((SLA_Policy!$B$8-B12461)*24&gt;X12461,"Open - Breached","Open - On Track"),IF((D12461-B12461)*24&lt;=X12461,"Met","Breached")))</f>
        <v>Met</v>
      </c>
    </row>
    <row r="12462" spans="1:25" x14ac:dyDescent="0.25">
      <c r="A12462" s="9" t="s">
        <v>17309</v>
      </c>
      <c r="B12462" s="23">
        <v>46276.711111111101</v>
      </c>
      <c r="C12462" s="23">
        <v>46279.324305555601</v>
      </c>
      <c r="D12462" s="23">
        <v>46279.331944444399</v>
      </c>
      <c r="E12462" s="9" t="s">
        <v>212</v>
      </c>
      <c r="F12462" s="9" t="s">
        <v>188</v>
      </c>
      <c r="G12462" s="9" t="s">
        <v>236</v>
      </c>
      <c r="H12462" s="9" t="s">
        <v>161</v>
      </c>
      <c r="I12462" s="9" t="s">
        <v>482</v>
      </c>
      <c r="J12462" s="9" t="s">
        <v>1586</v>
      </c>
      <c r="K12462" s="9" t="s">
        <v>246</v>
      </c>
      <c r="L12462" s="9" t="s">
        <v>293</v>
      </c>
      <c r="M12462" s="9" t="s">
        <v>3596</v>
      </c>
      <c r="N12462" s="9" t="s">
        <v>196</v>
      </c>
      <c r="O12462" s="9" t="s">
        <v>177</v>
      </c>
      <c r="P12462" s="9" t="s">
        <v>457</v>
      </c>
      <c r="Q12462" s="9" t="s">
        <v>219</v>
      </c>
      <c r="R12462" s="9">
        <v>0</v>
      </c>
      <c r="S12462" s="9">
        <v>66</v>
      </c>
      <c r="U12462" s="9" t="s">
        <v>242</v>
      </c>
      <c r="W12462" s="9">
        <v>4</v>
      </c>
      <c r="X12462" s="9">
        <f>INDEX(SLA_Policy!$D$2:$D$5,MATCH(F12462,SLA_Policy!$A$2:$A$5,0))</f>
        <v>72</v>
      </c>
      <c r="Y12462" s="9" t="str">
        <f>IF(E12462="Cancelled","Excluded",IF(D12462="",IF((SLA_Policy!$B$8-B12462)*24&gt;X12462,"Open - Breached","Open - On Track"),IF((D12462-B12462)*24&lt;=X12462,"Met","Breached")))</f>
        <v>Met</v>
      </c>
    </row>
    <row r="12463" spans="1:25" x14ac:dyDescent="0.25">
      <c r="A12463" s="9" t="s">
        <v>17310</v>
      </c>
      <c r="B12463" s="23">
        <v>46276.724999999999</v>
      </c>
      <c r="C12463" s="23">
        <v>46279.364583333299</v>
      </c>
      <c r="D12463" s="23">
        <v>46282.3527777778</v>
      </c>
      <c r="E12463" s="9" t="s">
        <v>212</v>
      </c>
      <c r="F12463" s="9" t="s">
        <v>188</v>
      </c>
      <c r="G12463" s="9" t="s">
        <v>236</v>
      </c>
      <c r="H12463" s="9" t="s">
        <v>163</v>
      </c>
      <c r="I12463" s="9" t="s">
        <v>315</v>
      </c>
      <c r="J12463" s="9" t="s">
        <v>8922</v>
      </c>
      <c r="K12463" s="9" t="s">
        <v>239</v>
      </c>
      <c r="L12463" s="9" t="s">
        <v>216</v>
      </c>
      <c r="M12463" s="9" t="s">
        <v>2539</v>
      </c>
      <c r="N12463" s="9" t="s">
        <v>196</v>
      </c>
      <c r="O12463" s="9" t="s">
        <v>180</v>
      </c>
      <c r="P12463" s="9" t="s">
        <v>278</v>
      </c>
      <c r="Q12463" s="9" t="s">
        <v>219</v>
      </c>
      <c r="R12463" s="9">
        <v>0</v>
      </c>
      <c r="S12463" s="9">
        <v>137</v>
      </c>
      <c r="T12463" s="9" t="s">
        <v>229</v>
      </c>
      <c r="U12463" s="9" t="s">
        <v>242</v>
      </c>
      <c r="X12463" s="9">
        <f>INDEX(SLA_Policy!$D$2:$D$5,MATCH(F12463,SLA_Policy!$A$2:$A$5,0))</f>
        <v>72</v>
      </c>
      <c r="Y12463" s="9" t="str">
        <f>IF(E12463="Cancelled","Excluded",IF(D12463="",IF((SLA_Policy!$B$8-B12463)*24&gt;X12463,"Open - Breached","Open - On Track"),IF((D12463-B12463)*24&lt;=X12463,"Met","Breached")))</f>
        <v>Breached</v>
      </c>
    </row>
    <row r="12464" spans="1:25" x14ac:dyDescent="0.25">
      <c r="A12464" s="9" t="s">
        <v>17311</v>
      </c>
      <c r="B12464" s="23">
        <v>46276.742361111101</v>
      </c>
      <c r="C12464" s="23">
        <v>46279.324305555601</v>
      </c>
      <c r="D12464" s="23">
        <v>46279.353472222203</v>
      </c>
      <c r="E12464" s="9" t="s">
        <v>212</v>
      </c>
      <c r="F12464" s="9" t="s">
        <v>189</v>
      </c>
      <c r="G12464" s="9" t="s">
        <v>236</v>
      </c>
      <c r="H12464" s="9" t="s">
        <v>163</v>
      </c>
      <c r="I12464" s="9" t="s">
        <v>327</v>
      </c>
      <c r="J12464" s="9" t="s">
        <v>2755</v>
      </c>
      <c r="K12464" s="9" t="s">
        <v>246</v>
      </c>
      <c r="L12464" s="9" t="s">
        <v>307</v>
      </c>
      <c r="M12464" s="9" t="s">
        <v>908</v>
      </c>
      <c r="N12464" s="9" t="s">
        <v>196</v>
      </c>
      <c r="O12464" s="9" t="s">
        <v>176</v>
      </c>
      <c r="P12464" s="9" t="s">
        <v>570</v>
      </c>
      <c r="Q12464" s="9" t="s">
        <v>219</v>
      </c>
      <c r="R12464" s="9">
        <v>0</v>
      </c>
      <c r="S12464" s="9">
        <v>21</v>
      </c>
      <c r="U12464" s="9" t="s">
        <v>242</v>
      </c>
      <c r="W12464" s="9">
        <v>3</v>
      </c>
      <c r="X12464" s="9">
        <f>INDEX(SLA_Policy!$D$2:$D$5,MATCH(F12464,SLA_Policy!$A$2:$A$5,0))</f>
        <v>120</v>
      </c>
      <c r="Y12464" s="9" t="str">
        <f>IF(E12464="Cancelled","Excluded",IF(D12464="",IF((SLA_Policy!$B$8-B12464)*24&gt;X12464,"Open - Breached","Open - On Track"),IF((D12464-B12464)*24&lt;=X12464,"Met","Breached")))</f>
        <v>Met</v>
      </c>
    </row>
    <row r="12465" spans="1:25" x14ac:dyDescent="0.25">
      <c r="A12465" s="9" t="s">
        <v>17312</v>
      </c>
      <c r="B12465" s="23">
        <v>46276.743055555598</v>
      </c>
      <c r="C12465" s="23">
        <v>46276.744444444397</v>
      </c>
      <c r="D12465" s="23">
        <v>46279.327083333301</v>
      </c>
      <c r="E12465" s="9" t="s">
        <v>212</v>
      </c>
      <c r="F12465" s="9" t="s">
        <v>188</v>
      </c>
      <c r="G12465" s="9" t="s">
        <v>213</v>
      </c>
      <c r="H12465" s="9" t="s">
        <v>162</v>
      </c>
      <c r="I12465" s="9" t="s">
        <v>345</v>
      </c>
      <c r="J12465" s="9" t="s">
        <v>1136</v>
      </c>
      <c r="K12465" s="9" t="s">
        <v>215</v>
      </c>
      <c r="L12465" s="9" t="s">
        <v>311</v>
      </c>
      <c r="M12465" s="9" t="s">
        <v>1635</v>
      </c>
      <c r="N12465" s="9" t="s">
        <v>198</v>
      </c>
      <c r="O12465" s="9" t="s">
        <v>116</v>
      </c>
      <c r="P12465" s="9" t="s">
        <v>551</v>
      </c>
      <c r="Q12465" s="9" t="s">
        <v>219</v>
      </c>
      <c r="R12465" s="9">
        <v>0</v>
      </c>
      <c r="S12465" s="9">
        <v>28</v>
      </c>
      <c r="U12465" s="9" t="s">
        <v>266</v>
      </c>
      <c r="W12465" s="9">
        <v>4</v>
      </c>
      <c r="X12465" s="9">
        <f>INDEX(SLA_Policy!$D$2:$D$5,MATCH(F12465,SLA_Policy!$A$2:$A$5,0))</f>
        <v>72</v>
      </c>
      <c r="Y12465" s="9" t="str">
        <f>IF(E12465="Cancelled","Excluded",IF(D12465="",IF((SLA_Policy!$B$8-B12465)*24&gt;X12465,"Open - Breached","Open - On Track"),IF((D12465-B12465)*24&lt;=X12465,"Met","Breached")))</f>
        <v>Met</v>
      </c>
    </row>
    <row r="12466" spans="1:25" x14ac:dyDescent="0.25">
      <c r="A12466" s="9" t="s">
        <v>17313</v>
      </c>
      <c r="B12466" s="23">
        <v>46276.761111111096</v>
      </c>
      <c r="C12466" s="23">
        <v>46276.768750000003</v>
      </c>
      <c r="D12466" s="23">
        <v>46279.629166666702</v>
      </c>
      <c r="E12466" s="9" t="s">
        <v>212</v>
      </c>
      <c r="F12466" s="9" t="s">
        <v>188</v>
      </c>
      <c r="G12466" s="9" t="s">
        <v>213</v>
      </c>
      <c r="H12466" s="9" t="s">
        <v>163</v>
      </c>
      <c r="I12466" s="9" t="s">
        <v>223</v>
      </c>
      <c r="J12466" s="9" t="s">
        <v>1796</v>
      </c>
      <c r="K12466" s="9" t="s">
        <v>215</v>
      </c>
      <c r="L12466" s="9" t="s">
        <v>226</v>
      </c>
      <c r="M12466" s="9" t="s">
        <v>872</v>
      </c>
      <c r="N12466" s="9" t="s">
        <v>196</v>
      </c>
      <c r="O12466" s="9" t="s">
        <v>176</v>
      </c>
      <c r="P12466" s="9" t="s">
        <v>419</v>
      </c>
      <c r="Q12466" s="9" t="s">
        <v>219</v>
      </c>
      <c r="R12466" s="9">
        <v>1</v>
      </c>
      <c r="S12466" s="9">
        <v>129</v>
      </c>
      <c r="T12466" s="9" t="s">
        <v>136</v>
      </c>
      <c r="U12466" s="9" t="s">
        <v>230</v>
      </c>
      <c r="X12466" s="9">
        <f>INDEX(SLA_Policy!$D$2:$D$5,MATCH(F12466,SLA_Policy!$A$2:$A$5,0))</f>
        <v>72</v>
      </c>
      <c r="Y12466" s="9" t="str">
        <f>IF(E12466="Cancelled","Excluded",IF(D12466="",IF((SLA_Policy!$B$8-B12466)*24&gt;X12466,"Open - Breached","Open - On Track"),IF((D12466-B12466)*24&lt;=X12466,"Met","Breached")))</f>
        <v>Met</v>
      </c>
    </row>
    <row r="12467" spans="1:25" x14ac:dyDescent="0.25">
      <c r="A12467" s="9" t="s">
        <v>17314</v>
      </c>
      <c r="B12467" s="23">
        <v>46276.801388888904</v>
      </c>
      <c r="C12467" s="23">
        <v>46279.329166666699</v>
      </c>
      <c r="D12467" s="23">
        <v>46279.34375</v>
      </c>
      <c r="E12467" s="9" t="s">
        <v>212</v>
      </c>
      <c r="F12467" s="9" t="s">
        <v>187</v>
      </c>
      <c r="G12467" s="9" t="s">
        <v>213</v>
      </c>
      <c r="H12467" s="9" t="s">
        <v>161</v>
      </c>
      <c r="I12467" s="9" t="s">
        <v>297</v>
      </c>
      <c r="J12467" s="9" t="s">
        <v>6403</v>
      </c>
      <c r="K12467" s="9" t="s">
        <v>246</v>
      </c>
      <c r="L12467" s="9" t="s">
        <v>311</v>
      </c>
      <c r="M12467" s="9" t="s">
        <v>4454</v>
      </c>
      <c r="N12467" s="9" t="s">
        <v>198</v>
      </c>
      <c r="O12467" s="9" t="s">
        <v>116</v>
      </c>
      <c r="P12467" s="9" t="s">
        <v>551</v>
      </c>
      <c r="Q12467" s="9" t="s">
        <v>219</v>
      </c>
      <c r="R12467" s="9">
        <v>0</v>
      </c>
      <c r="S12467" s="9">
        <v>25</v>
      </c>
      <c r="U12467" s="9" t="s">
        <v>221</v>
      </c>
      <c r="W12467" s="9">
        <v>3</v>
      </c>
      <c r="X12467" s="9">
        <f>INDEX(SLA_Policy!$D$2:$D$5,MATCH(F12467,SLA_Policy!$A$2:$A$5,0))</f>
        <v>8</v>
      </c>
      <c r="Y12467" s="9" t="str">
        <f>IF(E12467="Cancelled","Excluded",IF(D12467="",IF((SLA_Policy!$B$8-B12467)*24&gt;X12467,"Open - Breached","Open - On Track"),IF((D12467-B12467)*24&lt;=X12467,"Met","Breached")))</f>
        <v>Breached</v>
      </c>
    </row>
    <row r="12468" spans="1:25" x14ac:dyDescent="0.25">
      <c r="A12468" s="9" t="s">
        <v>17315</v>
      </c>
      <c r="B12468" s="23">
        <v>46276.829861111102</v>
      </c>
      <c r="C12468" s="23">
        <v>46279.371527777803</v>
      </c>
      <c r="D12468" s="23">
        <v>46279.385416666701</v>
      </c>
      <c r="E12468" s="9" t="s">
        <v>212</v>
      </c>
      <c r="F12468" s="9" t="s">
        <v>188</v>
      </c>
      <c r="G12468" s="9" t="s">
        <v>236</v>
      </c>
      <c r="H12468" s="9" t="s">
        <v>161</v>
      </c>
      <c r="I12468" s="9" t="s">
        <v>505</v>
      </c>
      <c r="J12468" s="9" t="s">
        <v>4413</v>
      </c>
      <c r="K12468" s="9" t="s">
        <v>246</v>
      </c>
      <c r="L12468" s="9" t="s">
        <v>104</v>
      </c>
      <c r="M12468" s="9" t="s">
        <v>4115</v>
      </c>
      <c r="N12468" s="9" t="s">
        <v>196</v>
      </c>
      <c r="O12468" s="9" t="s">
        <v>177</v>
      </c>
      <c r="P12468" s="9" t="s">
        <v>457</v>
      </c>
      <c r="Q12468" s="9" t="s">
        <v>219</v>
      </c>
      <c r="R12468" s="9">
        <v>0</v>
      </c>
      <c r="S12468" s="9">
        <v>126</v>
      </c>
      <c r="U12468" s="9" t="s">
        <v>242</v>
      </c>
      <c r="X12468" s="9">
        <f>INDEX(SLA_Policy!$D$2:$D$5,MATCH(F12468,SLA_Policy!$A$2:$A$5,0))</f>
        <v>72</v>
      </c>
      <c r="Y12468" s="9" t="str">
        <f>IF(E12468="Cancelled","Excluded",IF(D12468="",IF((SLA_Policy!$B$8-B12468)*24&gt;X12468,"Open - Breached","Open - On Track"),IF((D12468-B12468)*24&lt;=X12468,"Met","Breached")))</f>
        <v>Met</v>
      </c>
    </row>
    <row r="12469" spans="1:25" x14ac:dyDescent="0.25">
      <c r="A12469" s="9" t="s">
        <v>17316</v>
      </c>
      <c r="B12469" s="23">
        <v>46277.163888888899</v>
      </c>
      <c r="C12469" s="23">
        <v>46279.306250000001</v>
      </c>
      <c r="D12469" s="23">
        <v>46279.328472222202</v>
      </c>
      <c r="E12469" s="9" t="s">
        <v>212</v>
      </c>
      <c r="F12469" s="9" t="s">
        <v>188</v>
      </c>
      <c r="G12469" s="9" t="s">
        <v>213</v>
      </c>
      <c r="H12469" s="9" t="s">
        <v>162</v>
      </c>
      <c r="I12469" s="9" t="s">
        <v>244</v>
      </c>
      <c r="J12469" s="9" t="s">
        <v>1753</v>
      </c>
      <c r="K12469" s="9" t="s">
        <v>262</v>
      </c>
      <c r="L12469" s="9" t="s">
        <v>226</v>
      </c>
      <c r="M12469" s="9" t="s">
        <v>439</v>
      </c>
      <c r="N12469" s="9" t="s">
        <v>198</v>
      </c>
      <c r="O12469" s="9" t="s">
        <v>179</v>
      </c>
      <c r="P12469" s="9" t="s">
        <v>284</v>
      </c>
      <c r="Q12469" s="9" t="s">
        <v>219</v>
      </c>
      <c r="R12469" s="9">
        <v>0</v>
      </c>
      <c r="S12469" s="9">
        <v>22</v>
      </c>
      <c r="U12469" s="9" t="s">
        <v>290</v>
      </c>
      <c r="W12469" s="9">
        <v>3</v>
      </c>
      <c r="X12469" s="9">
        <f>INDEX(SLA_Policy!$D$2:$D$5,MATCH(F12469,SLA_Policy!$A$2:$A$5,0))</f>
        <v>72</v>
      </c>
      <c r="Y12469" s="9" t="str">
        <f>IF(E12469="Cancelled","Excluded",IF(D12469="",IF((SLA_Policy!$B$8-B12469)*24&gt;X12469,"Open - Breached","Open - On Track"),IF((D12469-B12469)*24&lt;=X12469,"Met","Breached")))</f>
        <v>Met</v>
      </c>
    </row>
    <row r="12470" spans="1:25" x14ac:dyDescent="0.25">
      <c r="A12470" s="9" t="s">
        <v>17317</v>
      </c>
      <c r="B12470" s="23">
        <v>46277.5493055556</v>
      </c>
      <c r="C12470" s="23">
        <v>46279.370833333298</v>
      </c>
      <c r="D12470" s="23">
        <v>46279.385416666701</v>
      </c>
      <c r="E12470" s="9" t="s">
        <v>212</v>
      </c>
      <c r="F12470" s="9" t="s">
        <v>188</v>
      </c>
      <c r="G12470" s="9" t="s">
        <v>213</v>
      </c>
      <c r="H12470" s="9" t="s">
        <v>166</v>
      </c>
      <c r="I12470" s="9" t="s">
        <v>286</v>
      </c>
      <c r="J12470" s="9" t="s">
        <v>5636</v>
      </c>
      <c r="K12470" s="9" t="s">
        <v>246</v>
      </c>
      <c r="L12470" s="9" t="s">
        <v>226</v>
      </c>
      <c r="M12470" s="9" t="s">
        <v>1879</v>
      </c>
      <c r="N12470" s="9" t="s">
        <v>197</v>
      </c>
      <c r="O12470" s="9" t="s">
        <v>181</v>
      </c>
      <c r="P12470" s="9" t="s">
        <v>449</v>
      </c>
      <c r="Q12470" s="9" t="s">
        <v>219</v>
      </c>
      <c r="R12470" s="9">
        <v>0</v>
      </c>
      <c r="S12470" s="9">
        <v>12</v>
      </c>
      <c r="U12470" s="9" t="s">
        <v>376</v>
      </c>
      <c r="W12470" s="9">
        <v>4</v>
      </c>
      <c r="X12470" s="9">
        <f>INDEX(SLA_Policy!$D$2:$D$5,MATCH(F12470,SLA_Policy!$A$2:$A$5,0))</f>
        <v>72</v>
      </c>
      <c r="Y12470" s="9" t="str">
        <f>IF(E12470="Cancelled","Excluded",IF(D12470="",IF((SLA_Policy!$B$8-B12470)*24&gt;X12470,"Open - Breached","Open - On Track"),IF((D12470-B12470)*24&lt;=X12470,"Met","Breached")))</f>
        <v>Met</v>
      </c>
    </row>
    <row r="12471" spans="1:25" x14ac:dyDescent="0.25">
      <c r="A12471" s="9" t="s">
        <v>17318</v>
      </c>
      <c r="B12471" s="23">
        <v>46277.563194444498</v>
      </c>
      <c r="C12471" s="23">
        <v>46279.314583333296</v>
      </c>
      <c r="D12471" s="23">
        <v>46279.327083333301</v>
      </c>
      <c r="E12471" s="9" t="s">
        <v>212</v>
      </c>
      <c r="F12471" s="9" t="s">
        <v>188</v>
      </c>
      <c r="G12471" s="9" t="s">
        <v>213</v>
      </c>
      <c r="H12471" s="9" t="s">
        <v>166</v>
      </c>
      <c r="I12471" s="9" t="s">
        <v>286</v>
      </c>
      <c r="J12471" s="9" t="s">
        <v>12989</v>
      </c>
      <c r="K12471" s="9" t="s">
        <v>246</v>
      </c>
      <c r="L12471" s="9" t="s">
        <v>226</v>
      </c>
      <c r="M12471" s="9" t="s">
        <v>2643</v>
      </c>
      <c r="N12471" s="9" t="s">
        <v>196</v>
      </c>
      <c r="O12471" s="9" t="s">
        <v>181</v>
      </c>
      <c r="P12471" s="9" t="s">
        <v>445</v>
      </c>
      <c r="Q12471" s="9" t="s">
        <v>219</v>
      </c>
      <c r="R12471" s="9">
        <v>0</v>
      </c>
      <c r="S12471" s="9">
        <v>12</v>
      </c>
      <c r="U12471" s="9" t="s">
        <v>376</v>
      </c>
      <c r="X12471" s="9">
        <f>INDEX(SLA_Policy!$D$2:$D$5,MATCH(F12471,SLA_Policy!$A$2:$A$5,0))</f>
        <v>72</v>
      </c>
      <c r="Y12471" s="9" t="str">
        <f>IF(E12471="Cancelled","Excluded",IF(D12471="",IF((SLA_Policy!$B$8-B12471)*24&gt;X12471,"Open - Breached","Open - On Track"),IF((D12471-B12471)*24&lt;=X12471,"Met","Breached")))</f>
        <v>Met</v>
      </c>
    </row>
    <row r="12472" spans="1:25" x14ac:dyDescent="0.25">
      <c r="A12472" s="9" t="s">
        <v>17319</v>
      </c>
      <c r="B12472" s="23">
        <v>46277.611111111102</v>
      </c>
      <c r="C12472" s="23">
        <v>46279.3527777778</v>
      </c>
      <c r="D12472" s="23">
        <v>46279.368055555598</v>
      </c>
      <c r="E12472" s="9" t="s">
        <v>212</v>
      </c>
      <c r="F12472" s="9" t="s">
        <v>189</v>
      </c>
      <c r="G12472" s="9" t="s">
        <v>236</v>
      </c>
      <c r="H12472" s="9" t="s">
        <v>162</v>
      </c>
      <c r="I12472" s="9" t="s">
        <v>280</v>
      </c>
      <c r="J12472" s="9" t="s">
        <v>3242</v>
      </c>
      <c r="K12472" s="9" t="s">
        <v>239</v>
      </c>
      <c r="L12472" s="9" t="s">
        <v>104</v>
      </c>
      <c r="M12472" s="9" t="s">
        <v>7183</v>
      </c>
      <c r="N12472" s="9" t="s">
        <v>196</v>
      </c>
      <c r="O12472" s="9" t="s">
        <v>179</v>
      </c>
      <c r="P12472" s="9" t="s">
        <v>264</v>
      </c>
      <c r="Q12472" s="9" t="s">
        <v>219</v>
      </c>
      <c r="R12472" s="9">
        <v>0</v>
      </c>
      <c r="S12472" s="9">
        <v>14</v>
      </c>
      <c r="U12472" s="9" t="s">
        <v>242</v>
      </c>
      <c r="W12472" s="9">
        <v>4</v>
      </c>
      <c r="X12472" s="9">
        <f>INDEX(SLA_Policy!$D$2:$D$5,MATCH(F12472,SLA_Policy!$A$2:$A$5,0))</f>
        <v>120</v>
      </c>
      <c r="Y12472" s="9" t="str">
        <f>IF(E12472="Cancelled","Excluded",IF(D12472="",IF((SLA_Policy!$B$8-B12472)*24&gt;X12472,"Open - Breached","Open - On Track"),IF((D12472-B12472)*24&lt;=X12472,"Met","Breached")))</f>
        <v>Met</v>
      </c>
    </row>
    <row r="12473" spans="1:25" x14ac:dyDescent="0.25">
      <c r="A12473" s="9" t="s">
        <v>17320</v>
      </c>
      <c r="B12473" s="23">
        <v>46277.639583333301</v>
      </c>
      <c r="C12473" s="23">
        <v>46279.372222222199</v>
      </c>
      <c r="D12473" s="23">
        <v>46279.394444444399</v>
      </c>
      <c r="E12473" s="9" t="s">
        <v>212</v>
      </c>
      <c r="F12473" s="9" t="s">
        <v>189</v>
      </c>
      <c r="G12473" s="9" t="s">
        <v>236</v>
      </c>
      <c r="H12473" s="9" t="s">
        <v>161</v>
      </c>
      <c r="I12473" s="9" t="s">
        <v>505</v>
      </c>
      <c r="J12473" s="9" t="s">
        <v>3713</v>
      </c>
      <c r="K12473" s="9" t="s">
        <v>246</v>
      </c>
      <c r="L12473" s="9" t="s">
        <v>216</v>
      </c>
      <c r="M12473" s="9" t="s">
        <v>1140</v>
      </c>
      <c r="N12473" s="9" t="s">
        <v>198</v>
      </c>
      <c r="O12473" s="9" t="s">
        <v>177</v>
      </c>
      <c r="P12473" s="9" t="s">
        <v>300</v>
      </c>
      <c r="Q12473" s="9" t="s">
        <v>219</v>
      </c>
      <c r="R12473" s="9">
        <v>0</v>
      </c>
      <c r="S12473" s="9">
        <v>53</v>
      </c>
      <c r="U12473" s="9" t="s">
        <v>242</v>
      </c>
      <c r="X12473" s="9">
        <f>INDEX(SLA_Policy!$D$2:$D$5,MATCH(F12473,SLA_Policy!$A$2:$A$5,0))</f>
        <v>120</v>
      </c>
      <c r="Y12473" s="9" t="str">
        <f>IF(E12473="Cancelled","Excluded",IF(D12473="",IF((SLA_Policy!$B$8-B12473)*24&gt;X12473,"Open - Breached","Open - On Track"),IF((D12473-B12473)*24&lt;=X12473,"Met","Breached")))</f>
        <v>Met</v>
      </c>
    </row>
    <row r="12474" spans="1:25" x14ac:dyDescent="0.25">
      <c r="A12474" s="9" t="s">
        <v>17321</v>
      </c>
      <c r="B12474" s="23">
        <v>46278.522916666698</v>
      </c>
      <c r="C12474" s="23">
        <v>46279.322916666701</v>
      </c>
      <c r="D12474" s="23">
        <v>46279.343055555597</v>
      </c>
      <c r="E12474" s="9" t="s">
        <v>212</v>
      </c>
      <c r="F12474" s="9" t="s">
        <v>187</v>
      </c>
      <c r="G12474" s="9" t="s">
        <v>213</v>
      </c>
      <c r="H12474" s="9" t="s">
        <v>88</v>
      </c>
      <c r="I12474" s="9" t="s">
        <v>486</v>
      </c>
      <c r="J12474" s="9" t="s">
        <v>17322</v>
      </c>
      <c r="K12474" s="9" t="s">
        <v>246</v>
      </c>
      <c r="L12474" s="9" t="s">
        <v>311</v>
      </c>
      <c r="M12474" s="9" t="s">
        <v>3219</v>
      </c>
      <c r="N12474" s="9" t="s">
        <v>200</v>
      </c>
      <c r="O12474" s="9" t="s">
        <v>178</v>
      </c>
      <c r="P12474" s="9" t="s">
        <v>272</v>
      </c>
      <c r="Q12474" s="9" t="s">
        <v>273</v>
      </c>
      <c r="R12474" s="9">
        <v>0</v>
      </c>
      <c r="S12474" s="9">
        <v>71</v>
      </c>
      <c r="U12474" s="9" t="s">
        <v>266</v>
      </c>
      <c r="X12474" s="9">
        <f>INDEX(SLA_Policy!$D$2:$D$5,MATCH(F12474,SLA_Policy!$A$2:$A$5,0))</f>
        <v>8</v>
      </c>
      <c r="Y12474" s="9" t="str">
        <f>IF(E12474="Cancelled","Excluded",IF(D12474="",IF((SLA_Policy!$B$8-B12474)*24&gt;X12474,"Open - Breached","Open - On Track"),IF((D12474-B12474)*24&lt;=X12474,"Met","Breached")))</f>
        <v>Breached</v>
      </c>
    </row>
    <row r="12475" spans="1:25" x14ac:dyDescent="0.25">
      <c r="A12475" s="9" t="s">
        <v>17323</v>
      </c>
      <c r="B12475" s="23">
        <v>46279.316666666702</v>
      </c>
      <c r="C12475" s="23">
        <v>46279.373611111099</v>
      </c>
      <c r="D12475" s="23">
        <v>46280.3215277778</v>
      </c>
      <c r="E12475" s="9" t="s">
        <v>212</v>
      </c>
      <c r="F12475" s="9" t="s">
        <v>189</v>
      </c>
      <c r="G12475" s="9" t="s">
        <v>213</v>
      </c>
      <c r="H12475" s="9" t="s">
        <v>162</v>
      </c>
      <c r="I12475" s="9" t="s">
        <v>416</v>
      </c>
      <c r="J12475" s="9" t="s">
        <v>582</v>
      </c>
      <c r="K12475" s="9" t="s">
        <v>303</v>
      </c>
      <c r="L12475" s="9" t="s">
        <v>104</v>
      </c>
      <c r="M12475" s="9" t="s">
        <v>491</v>
      </c>
      <c r="N12475" s="9" t="s">
        <v>196</v>
      </c>
      <c r="O12475" s="9" t="s">
        <v>179</v>
      </c>
      <c r="P12475" s="9" t="s">
        <v>284</v>
      </c>
      <c r="Q12475" s="9" t="s">
        <v>219</v>
      </c>
      <c r="R12475" s="9">
        <v>0</v>
      </c>
      <c r="S12475" s="9">
        <v>12</v>
      </c>
      <c r="U12475" s="9" t="s">
        <v>661</v>
      </c>
      <c r="X12475" s="9">
        <f>INDEX(SLA_Policy!$D$2:$D$5,MATCH(F12475,SLA_Policy!$A$2:$A$5,0))</f>
        <v>120</v>
      </c>
      <c r="Y12475" s="9" t="str">
        <f>IF(E12475="Cancelled","Excluded",IF(D12475="",IF((SLA_Policy!$B$8-B12475)*24&gt;X12475,"Open - Breached","Open - On Track"),IF((D12475-B12475)*24&lt;=X12475,"Met","Breached")))</f>
        <v>Met</v>
      </c>
    </row>
    <row r="12476" spans="1:25" x14ac:dyDescent="0.25">
      <c r="A12476" s="9" t="s">
        <v>17324</v>
      </c>
      <c r="B12476" s="23">
        <v>46279.323611111096</v>
      </c>
      <c r="C12476" s="23">
        <v>46279.331250000003</v>
      </c>
      <c r="D12476" s="23">
        <v>46280.3125</v>
      </c>
      <c r="E12476" s="9" t="s">
        <v>212</v>
      </c>
      <c r="F12476" s="9" t="s">
        <v>189</v>
      </c>
      <c r="G12476" s="9" t="s">
        <v>213</v>
      </c>
      <c r="H12476" s="9" t="s">
        <v>165</v>
      </c>
      <c r="I12476" s="9" t="s">
        <v>567</v>
      </c>
      <c r="J12476" s="9" t="s">
        <v>3350</v>
      </c>
      <c r="K12476" s="9" t="s">
        <v>225</v>
      </c>
      <c r="L12476" s="9" t="s">
        <v>104</v>
      </c>
      <c r="M12476" s="9" t="s">
        <v>2676</v>
      </c>
      <c r="N12476" s="9" t="s">
        <v>196</v>
      </c>
      <c r="O12476" s="9" t="s">
        <v>176</v>
      </c>
      <c r="P12476" s="9" t="s">
        <v>228</v>
      </c>
      <c r="Q12476" s="9" t="s">
        <v>219</v>
      </c>
      <c r="R12476" s="9">
        <v>0</v>
      </c>
      <c r="S12476" s="9">
        <v>31</v>
      </c>
      <c r="U12476" s="9" t="s">
        <v>230</v>
      </c>
      <c r="W12476" s="9">
        <v>5</v>
      </c>
      <c r="X12476" s="9">
        <f>INDEX(SLA_Policy!$D$2:$D$5,MATCH(F12476,SLA_Policy!$A$2:$A$5,0))</f>
        <v>120</v>
      </c>
      <c r="Y12476" s="9" t="str">
        <f>IF(E12476="Cancelled","Excluded",IF(D12476="",IF((SLA_Policy!$B$8-B12476)*24&gt;X12476,"Open - Breached","Open - On Track"),IF((D12476-B12476)*24&lt;=X12476,"Met","Breached")))</f>
        <v>Met</v>
      </c>
    </row>
    <row r="12477" spans="1:25" x14ac:dyDescent="0.25">
      <c r="A12477" s="9" t="s">
        <v>17325</v>
      </c>
      <c r="B12477" s="23">
        <v>46279.335416666698</v>
      </c>
      <c r="C12477" s="23">
        <v>46279.35</v>
      </c>
      <c r="D12477" s="23">
        <v>46279.6027777778</v>
      </c>
      <c r="E12477" s="9" t="s">
        <v>212</v>
      </c>
      <c r="F12477" s="9" t="s">
        <v>188</v>
      </c>
      <c r="G12477" s="9" t="s">
        <v>213</v>
      </c>
      <c r="H12477" s="9" t="s">
        <v>166</v>
      </c>
      <c r="I12477" s="9" t="s">
        <v>378</v>
      </c>
      <c r="J12477" s="9" t="s">
        <v>14643</v>
      </c>
      <c r="K12477" s="9" t="s">
        <v>246</v>
      </c>
      <c r="L12477" s="9" t="s">
        <v>216</v>
      </c>
      <c r="M12477" s="9" t="s">
        <v>1382</v>
      </c>
      <c r="N12477" s="9" t="s">
        <v>196</v>
      </c>
      <c r="O12477" s="9" t="s">
        <v>181</v>
      </c>
      <c r="P12477" s="9" t="s">
        <v>668</v>
      </c>
      <c r="Q12477" s="9" t="s">
        <v>219</v>
      </c>
      <c r="R12477" s="9">
        <v>0</v>
      </c>
      <c r="S12477" s="9">
        <v>17</v>
      </c>
      <c r="T12477" s="9" t="s">
        <v>136</v>
      </c>
      <c r="U12477" s="9" t="s">
        <v>248</v>
      </c>
      <c r="W12477" s="9">
        <v>3</v>
      </c>
      <c r="X12477" s="9">
        <f>INDEX(SLA_Policy!$D$2:$D$5,MATCH(F12477,SLA_Policy!$A$2:$A$5,0))</f>
        <v>72</v>
      </c>
      <c r="Y12477" s="9" t="str">
        <f>IF(E12477="Cancelled","Excluded",IF(D12477="",IF((SLA_Policy!$B$8-B12477)*24&gt;X12477,"Open - Breached","Open - On Track"),IF((D12477-B12477)*24&lt;=X12477,"Met","Breached")))</f>
        <v>Met</v>
      </c>
    </row>
    <row r="12478" spans="1:25" x14ac:dyDescent="0.25">
      <c r="A12478" s="9" t="s">
        <v>17326</v>
      </c>
      <c r="B12478" s="23">
        <v>46279.338194444397</v>
      </c>
      <c r="C12478" s="23">
        <v>46279.344444444498</v>
      </c>
      <c r="D12478" s="23">
        <v>46279.461805555598</v>
      </c>
      <c r="E12478" s="9" t="s">
        <v>212</v>
      </c>
      <c r="F12478" s="9" t="s">
        <v>188</v>
      </c>
      <c r="G12478" s="9" t="s">
        <v>236</v>
      </c>
      <c r="H12478" s="9" t="s">
        <v>161</v>
      </c>
      <c r="I12478" s="9" t="s">
        <v>237</v>
      </c>
      <c r="J12478" s="9" t="s">
        <v>2977</v>
      </c>
      <c r="K12478" s="9" t="s">
        <v>215</v>
      </c>
      <c r="L12478" s="9" t="s">
        <v>104</v>
      </c>
      <c r="M12478" s="9" t="s">
        <v>320</v>
      </c>
      <c r="N12478" s="9" t="s">
        <v>199</v>
      </c>
      <c r="O12478" s="9" t="s">
        <v>177</v>
      </c>
      <c r="P12478" s="9" t="s">
        <v>457</v>
      </c>
      <c r="Q12478" s="9" t="s">
        <v>219</v>
      </c>
      <c r="R12478" s="9">
        <v>0</v>
      </c>
      <c r="S12478" s="9">
        <v>21</v>
      </c>
      <c r="U12478" s="9" t="s">
        <v>242</v>
      </c>
      <c r="X12478" s="9">
        <f>INDEX(SLA_Policy!$D$2:$D$5,MATCH(F12478,SLA_Policy!$A$2:$A$5,0))</f>
        <v>72</v>
      </c>
      <c r="Y12478" s="9" t="str">
        <f>IF(E12478="Cancelled","Excluded",IF(D12478="",IF((SLA_Policy!$B$8-B12478)*24&gt;X12478,"Open - Breached","Open - On Track"),IF((D12478-B12478)*24&lt;=X12478,"Met","Breached")))</f>
        <v>Met</v>
      </c>
    </row>
    <row r="12479" spans="1:25" x14ac:dyDescent="0.25">
      <c r="A12479" s="9" t="s">
        <v>17327</v>
      </c>
      <c r="B12479" s="23">
        <v>46279.341666666704</v>
      </c>
      <c r="C12479" s="23">
        <v>46279.361111111102</v>
      </c>
      <c r="D12479" s="23">
        <v>46279.645138888904</v>
      </c>
      <c r="E12479" s="9" t="s">
        <v>212</v>
      </c>
      <c r="F12479" s="9" t="s">
        <v>188</v>
      </c>
      <c r="G12479" s="9" t="s">
        <v>213</v>
      </c>
      <c r="H12479" s="9" t="s">
        <v>163</v>
      </c>
      <c r="I12479" s="9" t="s">
        <v>250</v>
      </c>
      <c r="J12479" s="9" t="s">
        <v>1396</v>
      </c>
      <c r="K12479" s="9" t="s">
        <v>246</v>
      </c>
      <c r="L12479" s="9" t="s">
        <v>226</v>
      </c>
      <c r="M12479" s="9" t="s">
        <v>4777</v>
      </c>
      <c r="N12479" s="9" t="s">
        <v>196</v>
      </c>
      <c r="O12479" s="9" t="s">
        <v>176</v>
      </c>
      <c r="P12479" s="9" t="s">
        <v>570</v>
      </c>
      <c r="Q12479" s="9" t="s">
        <v>219</v>
      </c>
      <c r="R12479" s="9">
        <v>0</v>
      </c>
      <c r="S12479" s="9">
        <v>32</v>
      </c>
      <c r="T12479" s="9" t="s">
        <v>136</v>
      </c>
      <c r="U12479" s="9" t="s">
        <v>290</v>
      </c>
      <c r="W12479" s="9">
        <v>5</v>
      </c>
      <c r="X12479" s="9">
        <f>INDEX(SLA_Policy!$D$2:$D$5,MATCH(F12479,SLA_Policy!$A$2:$A$5,0))</f>
        <v>72</v>
      </c>
      <c r="Y12479" s="9" t="str">
        <f>IF(E12479="Cancelled","Excluded",IF(D12479="",IF((SLA_Policy!$B$8-B12479)*24&gt;X12479,"Open - Breached","Open - On Track"),IF((D12479-B12479)*24&lt;=X12479,"Met","Breached")))</f>
        <v>Met</v>
      </c>
    </row>
    <row r="12480" spans="1:25" x14ac:dyDescent="0.25">
      <c r="A12480" s="9" t="s">
        <v>17328</v>
      </c>
      <c r="B12480" s="23">
        <v>46279.342361111099</v>
      </c>
      <c r="C12480" s="23">
        <v>46279.348611111098</v>
      </c>
      <c r="D12480" s="23">
        <v>46279.548611111102</v>
      </c>
      <c r="E12480" s="9" t="s">
        <v>212</v>
      </c>
      <c r="F12480" s="9" t="s">
        <v>189</v>
      </c>
      <c r="G12480" s="9" t="s">
        <v>213</v>
      </c>
      <c r="H12480" s="9" t="s">
        <v>161</v>
      </c>
      <c r="I12480" s="9" t="s">
        <v>297</v>
      </c>
      <c r="J12480" s="9" t="s">
        <v>1248</v>
      </c>
      <c r="K12480" s="9" t="s">
        <v>246</v>
      </c>
      <c r="L12480" s="9" t="s">
        <v>311</v>
      </c>
      <c r="M12480" s="9" t="s">
        <v>4705</v>
      </c>
      <c r="N12480" s="9" t="s">
        <v>200</v>
      </c>
      <c r="O12480" s="9" t="s">
        <v>177</v>
      </c>
      <c r="P12480" s="9" t="s">
        <v>300</v>
      </c>
      <c r="Q12480" s="9" t="s">
        <v>219</v>
      </c>
      <c r="R12480" s="9">
        <v>0</v>
      </c>
      <c r="S12480" s="9">
        <v>28</v>
      </c>
      <c r="U12480" s="9" t="s">
        <v>290</v>
      </c>
      <c r="W12480" s="9">
        <v>5</v>
      </c>
      <c r="X12480" s="9">
        <f>INDEX(SLA_Policy!$D$2:$D$5,MATCH(F12480,SLA_Policy!$A$2:$A$5,0))</f>
        <v>120</v>
      </c>
      <c r="Y12480" s="9" t="str">
        <f>IF(E12480="Cancelled","Excluded",IF(D12480="",IF((SLA_Policy!$B$8-B12480)*24&gt;X12480,"Open - Breached","Open - On Track"),IF((D12480-B12480)*24&lt;=X12480,"Met","Breached")))</f>
        <v>Met</v>
      </c>
    </row>
    <row r="12481" spans="1:25" x14ac:dyDescent="0.25">
      <c r="A12481" s="9" t="s">
        <v>17329</v>
      </c>
      <c r="B12481" s="23">
        <v>46279.359722222202</v>
      </c>
      <c r="C12481" s="23">
        <v>46279.4152777778</v>
      </c>
      <c r="D12481" s="23">
        <v>46279.644444444399</v>
      </c>
      <c r="E12481" s="9" t="s">
        <v>212</v>
      </c>
      <c r="F12481" s="9" t="s">
        <v>188</v>
      </c>
      <c r="G12481" s="9" t="s">
        <v>213</v>
      </c>
      <c r="H12481" s="9" t="s">
        <v>167</v>
      </c>
      <c r="I12481" s="9" t="s">
        <v>362</v>
      </c>
      <c r="J12481" s="9" t="s">
        <v>17330</v>
      </c>
      <c r="K12481" s="9" t="s">
        <v>246</v>
      </c>
      <c r="L12481" s="9" t="s">
        <v>104</v>
      </c>
      <c r="M12481" s="9" t="s">
        <v>2915</v>
      </c>
      <c r="N12481" s="9" t="s">
        <v>196</v>
      </c>
      <c r="O12481" s="9" t="s">
        <v>176</v>
      </c>
      <c r="P12481" s="9" t="s">
        <v>419</v>
      </c>
      <c r="Q12481" s="9" t="s">
        <v>219</v>
      </c>
      <c r="R12481" s="9">
        <v>0</v>
      </c>
      <c r="S12481" s="9">
        <v>13</v>
      </c>
      <c r="U12481" s="9" t="s">
        <v>266</v>
      </c>
      <c r="X12481" s="9">
        <f>INDEX(SLA_Policy!$D$2:$D$5,MATCH(F12481,SLA_Policy!$A$2:$A$5,0))</f>
        <v>72</v>
      </c>
      <c r="Y12481" s="9" t="str">
        <f>IF(E12481="Cancelled","Excluded",IF(D12481="",IF((SLA_Policy!$B$8-B12481)*24&gt;X12481,"Open - Breached","Open - On Track"),IF((D12481-B12481)*24&lt;=X12481,"Met","Breached")))</f>
        <v>Met</v>
      </c>
    </row>
    <row r="12482" spans="1:25" x14ac:dyDescent="0.25">
      <c r="A12482" s="9" t="s">
        <v>17331</v>
      </c>
      <c r="B12482" s="23">
        <v>46279.361111111102</v>
      </c>
      <c r="C12482" s="23">
        <v>46279.511111111096</v>
      </c>
      <c r="D12482" s="23">
        <v>46280.407638888901</v>
      </c>
      <c r="E12482" s="9" t="s">
        <v>212</v>
      </c>
      <c r="F12482" s="9" t="s">
        <v>188</v>
      </c>
      <c r="G12482" s="9" t="s">
        <v>213</v>
      </c>
      <c r="H12482" s="9" t="s">
        <v>162</v>
      </c>
      <c r="I12482" s="9" t="s">
        <v>244</v>
      </c>
      <c r="J12482" s="9" t="s">
        <v>5188</v>
      </c>
      <c r="K12482" s="9" t="s">
        <v>246</v>
      </c>
      <c r="L12482" s="9" t="s">
        <v>216</v>
      </c>
      <c r="M12482" s="9" t="s">
        <v>900</v>
      </c>
      <c r="N12482" s="9" t="s">
        <v>197</v>
      </c>
      <c r="O12482" s="9" t="s">
        <v>179</v>
      </c>
      <c r="P12482" s="9" t="s">
        <v>264</v>
      </c>
      <c r="Q12482" s="9" t="s">
        <v>219</v>
      </c>
      <c r="R12482" s="9">
        <v>0</v>
      </c>
      <c r="S12482" s="9">
        <v>17</v>
      </c>
      <c r="U12482" s="9" t="s">
        <v>376</v>
      </c>
      <c r="X12482" s="9">
        <f>INDEX(SLA_Policy!$D$2:$D$5,MATCH(F12482,SLA_Policy!$A$2:$A$5,0))</f>
        <v>72</v>
      </c>
      <c r="Y12482" s="9" t="str">
        <f>IF(E12482="Cancelled","Excluded",IF(D12482="",IF((SLA_Policy!$B$8-B12482)*24&gt;X12482,"Open - Breached","Open - On Track"),IF((D12482-B12482)*24&lt;=X12482,"Met","Breached")))</f>
        <v>Met</v>
      </c>
    </row>
    <row r="12483" spans="1:25" x14ac:dyDescent="0.25">
      <c r="A12483" s="9" t="s">
        <v>17332</v>
      </c>
      <c r="B12483" s="23">
        <v>46279.364583333299</v>
      </c>
      <c r="C12483" s="23">
        <v>46279.389583333301</v>
      </c>
      <c r="D12483" s="23">
        <v>46279.430555555598</v>
      </c>
      <c r="E12483" s="9" t="s">
        <v>212</v>
      </c>
      <c r="F12483" s="9" t="s">
        <v>188</v>
      </c>
      <c r="G12483" s="9" t="s">
        <v>213</v>
      </c>
      <c r="H12483" s="9" t="s">
        <v>166</v>
      </c>
      <c r="I12483" s="9" t="s">
        <v>286</v>
      </c>
      <c r="J12483" s="9" t="s">
        <v>447</v>
      </c>
      <c r="K12483" s="9" t="s">
        <v>246</v>
      </c>
      <c r="L12483" s="9" t="s">
        <v>216</v>
      </c>
      <c r="M12483" s="9" t="s">
        <v>1290</v>
      </c>
      <c r="N12483" s="9" t="s">
        <v>197</v>
      </c>
      <c r="O12483" s="9" t="s">
        <v>181</v>
      </c>
      <c r="P12483" s="9" t="s">
        <v>445</v>
      </c>
      <c r="Q12483" s="9" t="s">
        <v>219</v>
      </c>
      <c r="R12483" s="9">
        <v>0</v>
      </c>
      <c r="S12483" s="9">
        <v>22</v>
      </c>
      <c r="U12483" s="9" t="s">
        <v>290</v>
      </c>
      <c r="W12483" s="9">
        <v>3</v>
      </c>
      <c r="X12483" s="9">
        <f>INDEX(SLA_Policy!$D$2:$D$5,MATCH(F12483,SLA_Policy!$A$2:$A$5,0))</f>
        <v>72</v>
      </c>
      <c r="Y12483" s="9" t="str">
        <f>IF(E12483="Cancelled","Excluded",IF(D12483="",IF((SLA_Policy!$B$8-B12483)*24&gt;X12483,"Open - Breached","Open - On Track"),IF((D12483-B12483)*24&lt;=X12483,"Met","Breached")))</f>
        <v>Met</v>
      </c>
    </row>
    <row r="12484" spans="1:25" x14ac:dyDescent="0.25">
      <c r="A12484" s="9" t="s">
        <v>17333</v>
      </c>
      <c r="B12484" s="23">
        <v>46279.366666666698</v>
      </c>
      <c r="C12484" s="23">
        <v>46279.410416666702</v>
      </c>
      <c r="D12484" s="23">
        <v>46280.622222222199</v>
      </c>
      <c r="E12484" s="9" t="s">
        <v>212</v>
      </c>
      <c r="F12484" s="9" t="s">
        <v>189</v>
      </c>
      <c r="G12484" s="9" t="s">
        <v>236</v>
      </c>
      <c r="H12484" s="9" t="s">
        <v>164</v>
      </c>
      <c r="I12484" s="9" t="s">
        <v>421</v>
      </c>
      <c r="J12484" s="9" t="s">
        <v>515</v>
      </c>
      <c r="K12484" s="9" t="s">
        <v>215</v>
      </c>
      <c r="L12484" s="9" t="s">
        <v>216</v>
      </c>
      <c r="M12484" s="9" t="s">
        <v>317</v>
      </c>
      <c r="N12484" s="9" t="s">
        <v>196</v>
      </c>
      <c r="O12484" s="9" t="s">
        <v>180</v>
      </c>
      <c r="P12484" s="9" t="s">
        <v>278</v>
      </c>
      <c r="Q12484" s="9" t="s">
        <v>219</v>
      </c>
      <c r="R12484" s="9">
        <v>0</v>
      </c>
      <c r="S12484" s="9">
        <v>16</v>
      </c>
      <c r="T12484" s="9" t="s">
        <v>343</v>
      </c>
      <c r="U12484" s="9" t="s">
        <v>242</v>
      </c>
      <c r="X12484" s="9">
        <f>INDEX(SLA_Policy!$D$2:$D$5,MATCH(F12484,SLA_Policy!$A$2:$A$5,0))</f>
        <v>120</v>
      </c>
      <c r="Y12484" s="9" t="str">
        <f>IF(E12484="Cancelled","Excluded",IF(D12484="",IF((SLA_Policy!$B$8-B12484)*24&gt;X12484,"Open - Breached","Open - On Track"),IF((D12484-B12484)*24&lt;=X12484,"Met","Breached")))</f>
        <v>Met</v>
      </c>
    </row>
    <row r="12485" spans="1:25" x14ac:dyDescent="0.25">
      <c r="A12485" s="9" t="s">
        <v>17334</v>
      </c>
      <c r="B12485" s="23">
        <v>46279.384722222203</v>
      </c>
      <c r="C12485" s="23">
        <v>46279.400694444397</v>
      </c>
      <c r="D12485" s="23">
        <v>46279.659027777801</v>
      </c>
      <c r="E12485" s="9" t="s">
        <v>212</v>
      </c>
      <c r="F12485" s="9" t="s">
        <v>187</v>
      </c>
      <c r="G12485" s="9" t="s">
        <v>236</v>
      </c>
      <c r="H12485" s="9" t="s">
        <v>167</v>
      </c>
      <c r="I12485" s="9" t="s">
        <v>255</v>
      </c>
      <c r="J12485" s="9" t="s">
        <v>2458</v>
      </c>
      <c r="K12485" s="9" t="s">
        <v>239</v>
      </c>
      <c r="L12485" s="9" t="s">
        <v>216</v>
      </c>
      <c r="M12485" s="9" t="s">
        <v>2550</v>
      </c>
      <c r="N12485" s="9" t="s">
        <v>196</v>
      </c>
      <c r="O12485" s="9" t="s">
        <v>180</v>
      </c>
      <c r="P12485" s="9" t="s">
        <v>278</v>
      </c>
      <c r="Q12485" s="9" t="s">
        <v>273</v>
      </c>
      <c r="R12485" s="9">
        <v>0</v>
      </c>
      <c r="S12485" s="9">
        <v>19</v>
      </c>
      <c r="U12485" s="9" t="s">
        <v>242</v>
      </c>
      <c r="X12485" s="9">
        <f>INDEX(SLA_Policy!$D$2:$D$5,MATCH(F12485,SLA_Policy!$A$2:$A$5,0))</f>
        <v>8</v>
      </c>
      <c r="Y12485" s="9" t="str">
        <f>IF(E12485="Cancelled","Excluded",IF(D12485="",IF((SLA_Policy!$B$8-B12485)*24&gt;X12485,"Open - Breached","Open - On Track"),IF((D12485-B12485)*24&lt;=X12485,"Met","Breached")))</f>
        <v>Met</v>
      </c>
    </row>
    <row r="12486" spans="1:25" x14ac:dyDescent="0.25">
      <c r="A12486" s="9" t="s">
        <v>17335</v>
      </c>
      <c r="B12486" s="23">
        <v>46279.3881944444</v>
      </c>
      <c r="C12486" s="23">
        <v>46279.468055555597</v>
      </c>
      <c r="D12486" s="23">
        <v>46279.534722222197</v>
      </c>
      <c r="E12486" s="9" t="s">
        <v>212</v>
      </c>
      <c r="F12486" s="9" t="s">
        <v>188</v>
      </c>
      <c r="G12486" s="9" t="s">
        <v>213</v>
      </c>
      <c r="H12486" s="9" t="s">
        <v>161</v>
      </c>
      <c r="I12486" s="9" t="s">
        <v>297</v>
      </c>
      <c r="J12486" s="9" t="s">
        <v>3158</v>
      </c>
      <c r="K12486" s="9" t="s">
        <v>246</v>
      </c>
      <c r="L12486" s="9" t="s">
        <v>104</v>
      </c>
      <c r="M12486" s="9" t="s">
        <v>1416</v>
      </c>
      <c r="N12486" s="9" t="s">
        <v>196</v>
      </c>
      <c r="O12486" s="9" t="s">
        <v>116</v>
      </c>
      <c r="P12486" s="9" t="s">
        <v>295</v>
      </c>
      <c r="Q12486" s="9" t="s">
        <v>219</v>
      </c>
      <c r="R12486" s="9">
        <v>0</v>
      </c>
      <c r="S12486" s="9">
        <v>12</v>
      </c>
      <c r="U12486" s="9" t="s">
        <v>290</v>
      </c>
      <c r="X12486" s="9">
        <f>INDEX(SLA_Policy!$D$2:$D$5,MATCH(F12486,SLA_Policy!$A$2:$A$5,0))</f>
        <v>72</v>
      </c>
      <c r="Y12486" s="9" t="str">
        <f>IF(E12486="Cancelled","Excluded",IF(D12486="",IF((SLA_Policy!$B$8-B12486)*24&gt;X12486,"Open - Breached","Open - On Track"),IF((D12486-B12486)*24&lt;=X12486,"Met","Breached")))</f>
        <v>Met</v>
      </c>
    </row>
    <row r="12487" spans="1:25" x14ac:dyDescent="0.25">
      <c r="A12487" s="9" t="s">
        <v>17336</v>
      </c>
      <c r="B12487" s="23">
        <v>46279.388888888898</v>
      </c>
      <c r="C12487" s="23">
        <v>46279.404861111099</v>
      </c>
      <c r="D12487" s="23">
        <v>46279.480555555601</v>
      </c>
      <c r="E12487" s="9" t="s">
        <v>212</v>
      </c>
      <c r="F12487" s="9" t="s">
        <v>188</v>
      </c>
      <c r="G12487" s="9" t="s">
        <v>213</v>
      </c>
      <c r="H12487" s="9" t="s">
        <v>166</v>
      </c>
      <c r="I12487" s="9" t="s">
        <v>286</v>
      </c>
      <c r="J12487" s="9" t="s">
        <v>16555</v>
      </c>
      <c r="K12487" s="9" t="s">
        <v>303</v>
      </c>
      <c r="L12487" s="9" t="s">
        <v>311</v>
      </c>
      <c r="M12487" s="9" t="s">
        <v>2747</v>
      </c>
      <c r="N12487" s="9" t="s">
        <v>197</v>
      </c>
      <c r="O12487" s="9" t="s">
        <v>181</v>
      </c>
      <c r="P12487" s="9" t="s">
        <v>289</v>
      </c>
      <c r="Q12487" s="9" t="s">
        <v>219</v>
      </c>
      <c r="R12487" s="9">
        <v>0</v>
      </c>
      <c r="S12487" s="9">
        <v>15</v>
      </c>
      <c r="U12487" s="9" t="s">
        <v>376</v>
      </c>
      <c r="X12487" s="9">
        <f>INDEX(SLA_Policy!$D$2:$D$5,MATCH(F12487,SLA_Policy!$A$2:$A$5,0))</f>
        <v>72</v>
      </c>
      <c r="Y12487" s="9" t="str">
        <f>IF(E12487="Cancelled","Excluded",IF(D12487="",IF((SLA_Policy!$B$8-B12487)*24&gt;X12487,"Open - Breached","Open - On Track"),IF((D12487-B12487)*24&lt;=X12487,"Met","Breached")))</f>
        <v>Met</v>
      </c>
    </row>
    <row r="12488" spans="1:25" x14ac:dyDescent="0.25">
      <c r="A12488" s="9" t="s">
        <v>17337</v>
      </c>
      <c r="B12488" s="23">
        <v>46279.390277777798</v>
      </c>
      <c r="C12488" s="23">
        <v>46279.400694444397</v>
      </c>
      <c r="D12488" s="23">
        <v>46280.319444444503</v>
      </c>
      <c r="E12488" s="9" t="s">
        <v>212</v>
      </c>
      <c r="F12488" s="9" t="s">
        <v>188</v>
      </c>
      <c r="G12488" s="9" t="s">
        <v>213</v>
      </c>
      <c r="H12488" s="9" t="s">
        <v>88</v>
      </c>
      <c r="I12488" s="9" t="s">
        <v>92</v>
      </c>
      <c r="J12488" s="9" t="s">
        <v>3115</v>
      </c>
      <c r="K12488" s="9" t="s">
        <v>215</v>
      </c>
      <c r="L12488" s="9" t="s">
        <v>311</v>
      </c>
      <c r="M12488" s="9" t="s">
        <v>984</v>
      </c>
      <c r="N12488" s="9" t="s">
        <v>199</v>
      </c>
      <c r="O12488" s="9" t="s">
        <v>116</v>
      </c>
      <c r="P12488" s="9" t="s">
        <v>218</v>
      </c>
      <c r="Q12488" s="9" t="s">
        <v>219</v>
      </c>
      <c r="R12488" s="9">
        <v>0</v>
      </c>
      <c r="S12488" s="9">
        <v>53</v>
      </c>
      <c r="T12488" s="9" t="s">
        <v>220</v>
      </c>
      <c r="U12488" s="9" t="s">
        <v>266</v>
      </c>
      <c r="X12488" s="9">
        <f>INDEX(SLA_Policy!$D$2:$D$5,MATCH(F12488,SLA_Policy!$A$2:$A$5,0))</f>
        <v>72</v>
      </c>
      <c r="Y12488" s="9" t="str">
        <f>IF(E12488="Cancelled","Excluded",IF(D12488="",IF((SLA_Policy!$B$8-B12488)*24&gt;X12488,"Open - Breached","Open - On Track"),IF((D12488-B12488)*24&lt;=X12488,"Met","Breached")))</f>
        <v>Met</v>
      </c>
    </row>
    <row r="12489" spans="1:25" x14ac:dyDescent="0.25">
      <c r="A12489" s="9" t="s">
        <v>17338</v>
      </c>
      <c r="B12489" s="23">
        <v>46279.391666666699</v>
      </c>
      <c r="C12489" s="23">
        <v>46279.395138888904</v>
      </c>
      <c r="D12489" s="23">
        <v>46279.420138888898</v>
      </c>
      <c r="E12489" s="9" t="s">
        <v>212</v>
      </c>
      <c r="F12489" s="9" t="s">
        <v>188</v>
      </c>
      <c r="G12489" s="9" t="s">
        <v>213</v>
      </c>
      <c r="H12489" s="9" t="s">
        <v>161</v>
      </c>
      <c r="I12489" s="9" t="s">
        <v>454</v>
      </c>
      <c r="J12489" s="9" t="s">
        <v>455</v>
      </c>
      <c r="K12489" s="9" t="s">
        <v>246</v>
      </c>
      <c r="L12489" s="9" t="s">
        <v>282</v>
      </c>
      <c r="M12489" s="9" t="s">
        <v>1818</v>
      </c>
      <c r="N12489" s="9" t="s">
        <v>198</v>
      </c>
      <c r="O12489" s="9" t="s">
        <v>116</v>
      </c>
      <c r="P12489" s="9" t="s">
        <v>342</v>
      </c>
      <c r="Q12489" s="9" t="s">
        <v>219</v>
      </c>
      <c r="R12489" s="9">
        <v>0</v>
      </c>
      <c r="S12489" s="9">
        <v>7</v>
      </c>
      <c r="U12489" s="9" t="s">
        <v>290</v>
      </c>
      <c r="X12489" s="9">
        <f>INDEX(SLA_Policy!$D$2:$D$5,MATCH(F12489,SLA_Policy!$A$2:$A$5,0))</f>
        <v>72</v>
      </c>
      <c r="Y12489" s="9" t="str">
        <f>IF(E12489="Cancelled","Excluded",IF(D12489="",IF((SLA_Policy!$B$8-B12489)*24&gt;X12489,"Open - Breached","Open - On Track"),IF((D12489-B12489)*24&lt;=X12489,"Met","Breached")))</f>
        <v>Met</v>
      </c>
    </row>
    <row r="12490" spans="1:25" x14ac:dyDescent="0.25">
      <c r="A12490" s="9" t="s">
        <v>17339</v>
      </c>
      <c r="B12490" s="23">
        <v>46279.3930555556</v>
      </c>
      <c r="C12490" s="23">
        <v>46279.397916666698</v>
      </c>
      <c r="D12490" s="23">
        <v>46280.40625</v>
      </c>
      <c r="E12490" s="9" t="s">
        <v>212</v>
      </c>
      <c r="F12490" s="9" t="s">
        <v>188</v>
      </c>
      <c r="G12490" s="9" t="s">
        <v>236</v>
      </c>
      <c r="H12490" s="9" t="s">
        <v>161</v>
      </c>
      <c r="I12490" s="9" t="s">
        <v>237</v>
      </c>
      <c r="J12490" s="9" t="s">
        <v>1843</v>
      </c>
      <c r="K12490" s="9" t="s">
        <v>225</v>
      </c>
      <c r="L12490" s="9" t="s">
        <v>104</v>
      </c>
      <c r="M12490" s="9" t="s">
        <v>1705</v>
      </c>
      <c r="N12490" s="9" t="s">
        <v>200</v>
      </c>
      <c r="O12490" s="9" t="s">
        <v>179</v>
      </c>
      <c r="P12490" s="9" t="s">
        <v>264</v>
      </c>
      <c r="Q12490" s="9" t="s">
        <v>219</v>
      </c>
      <c r="R12490" s="9">
        <v>0</v>
      </c>
      <c r="S12490" s="9">
        <v>14</v>
      </c>
      <c r="U12490" s="9" t="s">
        <v>242</v>
      </c>
      <c r="X12490" s="9">
        <f>INDEX(SLA_Policy!$D$2:$D$5,MATCH(F12490,SLA_Policy!$A$2:$A$5,0))</f>
        <v>72</v>
      </c>
      <c r="Y12490" s="9" t="str">
        <f>IF(E12490="Cancelled","Excluded",IF(D12490="",IF((SLA_Policy!$B$8-B12490)*24&gt;X12490,"Open - Breached","Open - On Track"),IF((D12490-B12490)*24&lt;=X12490,"Met","Breached")))</f>
        <v>Met</v>
      </c>
    </row>
    <row r="12491" spans="1:25" x14ac:dyDescent="0.25">
      <c r="A12491" s="9" t="s">
        <v>17340</v>
      </c>
      <c r="B12491" s="23">
        <v>46279.395138888904</v>
      </c>
      <c r="C12491" s="23">
        <v>46279.4</v>
      </c>
      <c r="D12491" s="23">
        <v>46279.531944444498</v>
      </c>
      <c r="E12491" s="9" t="s">
        <v>212</v>
      </c>
      <c r="F12491" s="9" t="s">
        <v>188</v>
      </c>
      <c r="G12491" s="9" t="s">
        <v>213</v>
      </c>
      <c r="H12491" s="9" t="s">
        <v>88</v>
      </c>
      <c r="I12491" s="9" t="s">
        <v>92</v>
      </c>
      <c r="J12491" s="9" t="s">
        <v>4682</v>
      </c>
      <c r="K12491" s="9" t="s">
        <v>246</v>
      </c>
      <c r="L12491" s="9" t="s">
        <v>104</v>
      </c>
      <c r="M12491" s="9" t="s">
        <v>15215</v>
      </c>
      <c r="N12491" s="9" t="s">
        <v>198</v>
      </c>
      <c r="O12491" s="9" t="s">
        <v>178</v>
      </c>
      <c r="P12491" s="9" t="s">
        <v>427</v>
      </c>
      <c r="Q12491" s="9" t="s">
        <v>219</v>
      </c>
      <c r="R12491" s="9">
        <v>0</v>
      </c>
      <c r="S12491" s="9">
        <v>19</v>
      </c>
      <c r="T12491" s="9" t="s">
        <v>220</v>
      </c>
      <c r="U12491" s="9" t="s">
        <v>376</v>
      </c>
      <c r="X12491" s="9">
        <f>INDEX(SLA_Policy!$D$2:$D$5,MATCH(F12491,SLA_Policy!$A$2:$A$5,0))</f>
        <v>72</v>
      </c>
      <c r="Y12491" s="9" t="str">
        <f>IF(E12491="Cancelled","Excluded",IF(D12491="",IF((SLA_Policy!$B$8-B12491)*24&gt;X12491,"Open - Breached","Open - On Track"),IF((D12491-B12491)*24&lt;=X12491,"Met","Breached")))</f>
        <v>Met</v>
      </c>
    </row>
    <row r="12492" spans="1:25" x14ac:dyDescent="0.25">
      <c r="A12492" s="9" t="s">
        <v>17341</v>
      </c>
      <c r="B12492" s="23">
        <v>46279.403472222199</v>
      </c>
      <c r="C12492" s="23">
        <v>46279.405555555597</v>
      </c>
      <c r="D12492" s="23">
        <v>46279.502777777801</v>
      </c>
      <c r="E12492" s="9" t="s">
        <v>212</v>
      </c>
      <c r="F12492" s="9" t="s">
        <v>188</v>
      </c>
      <c r="G12492" s="9" t="s">
        <v>213</v>
      </c>
      <c r="H12492" s="9" t="s">
        <v>161</v>
      </c>
      <c r="I12492" s="9" t="s">
        <v>389</v>
      </c>
      <c r="J12492" s="9" t="s">
        <v>2170</v>
      </c>
      <c r="K12492" s="9" t="s">
        <v>14602</v>
      </c>
      <c r="L12492" s="9" t="s">
        <v>12094</v>
      </c>
      <c r="M12492" s="9" t="s">
        <v>14687</v>
      </c>
      <c r="N12492" s="9" t="s">
        <v>198</v>
      </c>
      <c r="O12492" s="9" t="s">
        <v>182</v>
      </c>
      <c r="P12492" s="9" t="s">
        <v>120</v>
      </c>
      <c r="Q12492" s="9" t="s">
        <v>219</v>
      </c>
      <c r="R12492" s="9">
        <v>0</v>
      </c>
      <c r="S12492" s="9">
        <v>6</v>
      </c>
      <c r="U12492" s="9" t="s">
        <v>290</v>
      </c>
      <c r="W12492" s="9">
        <v>4</v>
      </c>
      <c r="X12492" s="9">
        <f>INDEX(SLA_Policy!$D$2:$D$5,MATCH(F12492,SLA_Policy!$A$2:$A$5,0))</f>
        <v>72</v>
      </c>
      <c r="Y12492" s="9" t="str">
        <f>IF(E12492="Cancelled","Excluded",IF(D12492="",IF((SLA_Policy!$B$8-B12492)*24&gt;X12492,"Open - Breached","Open - On Track"),IF((D12492-B12492)*24&lt;=X12492,"Met","Breached")))</f>
        <v>Met</v>
      </c>
    </row>
    <row r="12493" spans="1:25" x14ac:dyDescent="0.25">
      <c r="A12493" s="9" t="s">
        <v>17342</v>
      </c>
      <c r="B12493" s="23">
        <v>46279.404166666704</v>
      </c>
      <c r="C12493" s="23">
        <v>46279.431250000001</v>
      </c>
      <c r="D12493" s="23">
        <v>46279.481249999997</v>
      </c>
      <c r="E12493" s="9" t="s">
        <v>212</v>
      </c>
      <c r="F12493" s="9" t="s">
        <v>188</v>
      </c>
      <c r="G12493" s="9" t="s">
        <v>236</v>
      </c>
      <c r="H12493" s="9" t="s">
        <v>167</v>
      </c>
      <c r="I12493" s="9" t="s">
        <v>255</v>
      </c>
      <c r="J12493" s="9" t="s">
        <v>10630</v>
      </c>
      <c r="K12493" s="9" t="s">
        <v>246</v>
      </c>
      <c r="L12493" s="9" t="s">
        <v>307</v>
      </c>
      <c r="M12493" s="9" t="s">
        <v>2855</v>
      </c>
      <c r="N12493" s="9" t="s">
        <v>196</v>
      </c>
      <c r="O12493" s="9" t="s">
        <v>116</v>
      </c>
      <c r="P12493" s="9" t="s">
        <v>342</v>
      </c>
      <c r="Q12493" s="9" t="s">
        <v>219</v>
      </c>
      <c r="R12493" s="9">
        <v>0</v>
      </c>
      <c r="S12493" s="9">
        <v>19</v>
      </c>
      <c r="U12493" s="9" t="s">
        <v>242</v>
      </c>
      <c r="X12493" s="9">
        <f>INDEX(SLA_Policy!$D$2:$D$5,MATCH(F12493,SLA_Policy!$A$2:$A$5,0))</f>
        <v>72</v>
      </c>
      <c r="Y12493" s="9" t="str">
        <f>IF(E12493="Cancelled","Excluded",IF(D12493="",IF((SLA_Policy!$B$8-B12493)*24&gt;X12493,"Open - Breached","Open - On Track"),IF((D12493-B12493)*24&lt;=X12493,"Met","Breached")))</f>
        <v>Met</v>
      </c>
    </row>
    <row r="12494" spans="1:25" x14ac:dyDescent="0.25">
      <c r="A12494" s="9" t="s">
        <v>17343</v>
      </c>
      <c r="B12494" s="23">
        <v>46279.413888888899</v>
      </c>
      <c r="C12494" s="23">
        <v>46279.4152777778</v>
      </c>
      <c r="D12494" s="23">
        <v>46286.370138888902</v>
      </c>
      <c r="E12494" s="9" t="s">
        <v>212</v>
      </c>
      <c r="F12494" s="9" t="s">
        <v>188</v>
      </c>
      <c r="G12494" s="9" t="s">
        <v>236</v>
      </c>
      <c r="H12494" s="9" t="s">
        <v>163</v>
      </c>
      <c r="I12494" s="9" t="s">
        <v>315</v>
      </c>
      <c r="J12494" s="9" t="s">
        <v>1347</v>
      </c>
      <c r="K12494" s="9" t="s">
        <v>246</v>
      </c>
      <c r="L12494" s="9" t="s">
        <v>104</v>
      </c>
      <c r="M12494" s="9" t="s">
        <v>1272</v>
      </c>
      <c r="N12494" s="9" t="s">
        <v>200</v>
      </c>
      <c r="O12494" s="9" t="s">
        <v>180</v>
      </c>
      <c r="P12494" s="9" t="s">
        <v>318</v>
      </c>
      <c r="Q12494" s="9" t="s">
        <v>219</v>
      </c>
      <c r="R12494" s="9">
        <v>0</v>
      </c>
      <c r="S12494" s="9">
        <v>44</v>
      </c>
      <c r="T12494" s="9" t="s">
        <v>229</v>
      </c>
      <c r="U12494" s="9" t="s">
        <v>242</v>
      </c>
      <c r="X12494" s="9">
        <f>INDEX(SLA_Policy!$D$2:$D$5,MATCH(F12494,SLA_Policy!$A$2:$A$5,0))</f>
        <v>72</v>
      </c>
      <c r="Y12494" s="9" t="str">
        <f>IF(E12494="Cancelled","Excluded",IF(D12494="",IF((SLA_Policy!$B$8-B12494)*24&gt;X12494,"Open - Breached","Open - On Track"),IF((D12494-B12494)*24&lt;=X12494,"Met","Breached")))</f>
        <v>Breached</v>
      </c>
    </row>
    <row r="12495" spans="1:25" x14ac:dyDescent="0.25">
      <c r="A12495" s="9" t="s">
        <v>17344</v>
      </c>
      <c r="B12495" s="23">
        <v>46279.414583333302</v>
      </c>
      <c r="C12495" s="23">
        <v>46279.4152777778</v>
      </c>
      <c r="D12495" s="23">
        <v>46279.5222222222</v>
      </c>
      <c r="E12495" s="9" t="s">
        <v>212</v>
      </c>
      <c r="F12495" s="9" t="s">
        <v>187</v>
      </c>
      <c r="G12495" s="9" t="s">
        <v>213</v>
      </c>
      <c r="H12495" s="9" t="s">
        <v>164</v>
      </c>
      <c r="I12495" s="9" t="s">
        <v>260</v>
      </c>
      <c r="J12495" s="9" t="s">
        <v>17345</v>
      </c>
      <c r="K12495" s="9" t="s">
        <v>410</v>
      </c>
      <c r="L12495" s="9" t="s">
        <v>226</v>
      </c>
      <c r="M12495" s="9" t="s">
        <v>630</v>
      </c>
      <c r="N12495" s="9" t="s">
        <v>198</v>
      </c>
      <c r="O12495" s="9" t="s">
        <v>180</v>
      </c>
      <c r="P12495" s="9" t="s">
        <v>368</v>
      </c>
      <c r="Q12495" s="9" t="s">
        <v>273</v>
      </c>
      <c r="R12495" s="9">
        <v>0</v>
      </c>
      <c r="S12495" s="9">
        <v>20</v>
      </c>
      <c r="T12495" s="9" t="s">
        <v>265</v>
      </c>
      <c r="U12495" s="9" t="s">
        <v>266</v>
      </c>
      <c r="X12495" s="9">
        <f>INDEX(SLA_Policy!$D$2:$D$5,MATCH(F12495,SLA_Policy!$A$2:$A$5,0))</f>
        <v>8</v>
      </c>
      <c r="Y12495" s="9" t="str">
        <f>IF(E12495="Cancelled","Excluded",IF(D12495="",IF((SLA_Policy!$B$8-B12495)*24&gt;X12495,"Open - Breached","Open - On Track"),IF((D12495-B12495)*24&lt;=X12495,"Met","Breached")))</f>
        <v>Met</v>
      </c>
    </row>
    <row r="12496" spans="1:25" x14ac:dyDescent="0.25">
      <c r="A12496" s="9" t="s">
        <v>17346</v>
      </c>
      <c r="B12496" s="23">
        <v>46279.414583333302</v>
      </c>
      <c r="C12496" s="23">
        <v>46279.436805555597</v>
      </c>
      <c r="D12496" s="23">
        <v>46280.475694444503</v>
      </c>
      <c r="E12496" s="9" t="s">
        <v>212</v>
      </c>
      <c r="F12496" s="9" t="s">
        <v>188</v>
      </c>
      <c r="G12496" s="9" t="s">
        <v>236</v>
      </c>
      <c r="H12496" s="9" t="s">
        <v>164</v>
      </c>
      <c r="I12496" s="9" t="s">
        <v>421</v>
      </c>
      <c r="J12496" s="9" t="s">
        <v>2690</v>
      </c>
      <c r="K12496" s="9" t="s">
        <v>303</v>
      </c>
      <c r="L12496" s="9" t="s">
        <v>371</v>
      </c>
      <c r="M12496" s="9" t="s">
        <v>1721</v>
      </c>
      <c r="N12496" s="9" t="s">
        <v>196</v>
      </c>
      <c r="O12496" s="9" t="s">
        <v>180</v>
      </c>
      <c r="P12496" s="9" t="s">
        <v>318</v>
      </c>
      <c r="Q12496" s="9" t="s">
        <v>219</v>
      </c>
      <c r="R12496" s="9">
        <v>0</v>
      </c>
      <c r="S12496" s="9">
        <v>45</v>
      </c>
      <c r="T12496" s="9" t="s">
        <v>464</v>
      </c>
      <c r="U12496" s="9" t="s">
        <v>242</v>
      </c>
      <c r="X12496" s="9">
        <f>INDEX(SLA_Policy!$D$2:$D$5,MATCH(F12496,SLA_Policy!$A$2:$A$5,0))</f>
        <v>72</v>
      </c>
      <c r="Y12496" s="9" t="str">
        <f>IF(E12496="Cancelled","Excluded",IF(D12496="",IF((SLA_Policy!$B$8-B12496)*24&gt;X12496,"Open - Breached","Open - On Track"),IF((D12496-B12496)*24&lt;=X12496,"Met","Breached")))</f>
        <v>Met</v>
      </c>
    </row>
    <row r="12497" spans="1:25" x14ac:dyDescent="0.25">
      <c r="A12497" s="9" t="s">
        <v>17347</v>
      </c>
      <c r="B12497" s="23">
        <v>46279.418055555601</v>
      </c>
      <c r="C12497" s="23">
        <v>46279.445138888899</v>
      </c>
      <c r="D12497" s="23">
        <v>46279.566666666702</v>
      </c>
      <c r="E12497" s="9" t="s">
        <v>212</v>
      </c>
      <c r="F12497" s="9" t="s">
        <v>188</v>
      </c>
      <c r="G12497" s="9" t="s">
        <v>213</v>
      </c>
      <c r="H12497" s="9" t="s">
        <v>166</v>
      </c>
      <c r="I12497" s="9" t="s">
        <v>286</v>
      </c>
      <c r="J12497" s="9" t="s">
        <v>447</v>
      </c>
      <c r="K12497" s="9" t="s">
        <v>303</v>
      </c>
      <c r="L12497" s="9" t="s">
        <v>311</v>
      </c>
      <c r="M12497" s="9" t="s">
        <v>1137</v>
      </c>
      <c r="N12497" s="9" t="s">
        <v>197</v>
      </c>
      <c r="O12497" s="9" t="s">
        <v>181</v>
      </c>
      <c r="P12497" s="9" t="s">
        <v>289</v>
      </c>
      <c r="Q12497" s="9" t="s">
        <v>219</v>
      </c>
      <c r="R12497" s="9">
        <v>0</v>
      </c>
      <c r="S12497" s="9">
        <v>9</v>
      </c>
      <c r="U12497" s="9" t="s">
        <v>376</v>
      </c>
      <c r="X12497" s="9">
        <f>INDEX(SLA_Policy!$D$2:$D$5,MATCH(F12497,SLA_Policy!$A$2:$A$5,0))</f>
        <v>72</v>
      </c>
      <c r="Y12497" s="9" t="str">
        <f>IF(E12497="Cancelled","Excluded",IF(D12497="",IF((SLA_Policy!$B$8-B12497)*24&gt;X12497,"Open - Breached","Open - On Track"),IF((D12497-B12497)*24&lt;=X12497,"Met","Breached")))</f>
        <v>Met</v>
      </c>
    </row>
    <row r="12498" spans="1:25" x14ac:dyDescent="0.25">
      <c r="A12498" s="9" t="s">
        <v>17348</v>
      </c>
      <c r="B12498" s="23">
        <v>46279.425000000003</v>
      </c>
      <c r="C12498" s="23">
        <v>46279.502083333296</v>
      </c>
      <c r="D12498" s="23">
        <v>46280.369444444397</v>
      </c>
      <c r="E12498" s="9" t="s">
        <v>212</v>
      </c>
      <c r="F12498" s="9" t="s">
        <v>188</v>
      </c>
      <c r="G12498" s="9" t="s">
        <v>213</v>
      </c>
      <c r="H12498" s="9" t="s">
        <v>167</v>
      </c>
      <c r="I12498" s="9" t="s">
        <v>536</v>
      </c>
      <c r="J12498" s="9" t="s">
        <v>558</v>
      </c>
      <c r="K12498" s="9" t="s">
        <v>239</v>
      </c>
      <c r="L12498" s="9" t="s">
        <v>226</v>
      </c>
      <c r="M12498" s="9" t="s">
        <v>973</v>
      </c>
      <c r="N12498" s="9" t="s">
        <v>196</v>
      </c>
      <c r="O12498" s="9" t="s">
        <v>176</v>
      </c>
      <c r="P12498" s="9" t="s">
        <v>253</v>
      </c>
      <c r="Q12498" s="9" t="s">
        <v>219</v>
      </c>
      <c r="R12498" s="9">
        <v>0</v>
      </c>
      <c r="S12498" s="9">
        <v>46</v>
      </c>
      <c r="T12498" s="9" t="s">
        <v>220</v>
      </c>
      <c r="U12498" s="9" t="s">
        <v>248</v>
      </c>
      <c r="X12498" s="9">
        <f>INDEX(SLA_Policy!$D$2:$D$5,MATCH(F12498,SLA_Policy!$A$2:$A$5,0))</f>
        <v>72</v>
      </c>
      <c r="Y12498" s="9" t="str">
        <f>IF(E12498="Cancelled","Excluded",IF(D12498="",IF((SLA_Policy!$B$8-B12498)*24&gt;X12498,"Open - Breached","Open - On Track"),IF((D12498-B12498)*24&lt;=X12498,"Met","Breached")))</f>
        <v>Met</v>
      </c>
    </row>
    <row r="12499" spans="1:25" x14ac:dyDescent="0.25">
      <c r="A12499" s="9" t="s">
        <v>17349</v>
      </c>
      <c r="B12499" s="23">
        <v>46279.429166666698</v>
      </c>
      <c r="C12499" s="23">
        <v>46279.663888888899</v>
      </c>
      <c r="D12499" s="23">
        <v>46279.6743055556</v>
      </c>
      <c r="E12499" s="9" t="s">
        <v>212</v>
      </c>
      <c r="F12499" s="9" t="s">
        <v>189</v>
      </c>
      <c r="G12499" s="9" t="s">
        <v>213</v>
      </c>
      <c r="H12499" s="9" t="s">
        <v>162</v>
      </c>
      <c r="I12499" s="9" t="s">
        <v>244</v>
      </c>
      <c r="J12499" s="9" t="s">
        <v>1265</v>
      </c>
      <c r="K12499" s="9" t="s">
        <v>239</v>
      </c>
      <c r="L12499" s="9" t="s">
        <v>104</v>
      </c>
      <c r="M12499" s="9" t="s">
        <v>4070</v>
      </c>
      <c r="N12499" s="9" t="s">
        <v>197</v>
      </c>
      <c r="O12499" s="9" t="s">
        <v>179</v>
      </c>
      <c r="P12499" s="9" t="s">
        <v>264</v>
      </c>
      <c r="Q12499" s="9" t="s">
        <v>219</v>
      </c>
      <c r="R12499" s="9">
        <v>0</v>
      </c>
      <c r="S12499" s="9">
        <v>31</v>
      </c>
      <c r="U12499" s="9" t="s">
        <v>290</v>
      </c>
      <c r="W12499" s="9">
        <v>5</v>
      </c>
      <c r="X12499" s="9">
        <f>INDEX(SLA_Policy!$D$2:$D$5,MATCH(F12499,SLA_Policy!$A$2:$A$5,0))</f>
        <v>120</v>
      </c>
      <c r="Y12499" s="9" t="str">
        <f>IF(E12499="Cancelled","Excluded",IF(D12499="",IF((SLA_Policy!$B$8-B12499)*24&gt;X12499,"Open - Breached","Open - On Track"),IF((D12499-B12499)*24&lt;=X12499,"Met","Breached")))</f>
        <v>Met</v>
      </c>
    </row>
    <row r="12500" spans="1:25" x14ac:dyDescent="0.25">
      <c r="A12500" s="9" t="s">
        <v>17350</v>
      </c>
      <c r="B12500" s="23">
        <v>46279.430555555598</v>
      </c>
      <c r="C12500" s="23">
        <v>46279.4375</v>
      </c>
      <c r="D12500" s="23">
        <v>46279.445138888899</v>
      </c>
      <c r="E12500" s="9" t="s">
        <v>212</v>
      </c>
      <c r="F12500" s="9" t="s">
        <v>188</v>
      </c>
      <c r="G12500" s="9" t="s">
        <v>213</v>
      </c>
      <c r="H12500" s="9" t="s">
        <v>161</v>
      </c>
      <c r="I12500" s="9" t="s">
        <v>389</v>
      </c>
      <c r="J12500" s="9" t="s">
        <v>2468</v>
      </c>
      <c r="K12500" s="9" t="s">
        <v>239</v>
      </c>
      <c r="L12500" s="9" t="s">
        <v>216</v>
      </c>
      <c r="M12500" s="9" t="s">
        <v>333</v>
      </c>
      <c r="N12500" s="9" t="s">
        <v>198</v>
      </c>
      <c r="O12500" s="9" t="s">
        <v>116</v>
      </c>
      <c r="P12500" s="9" t="s">
        <v>525</v>
      </c>
      <c r="Q12500" s="9" t="s">
        <v>219</v>
      </c>
      <c r="R12500" s="9">
        <v>0</v>
      </c>
      <c r="S12500" s="9">
        <v>12</v>
      </c>
      <c r="U12500" s="9" t="s">
        <v>290</v>
      </c>
      <c r="X12500" s="9">
        <f>INDEX(SLA_Policy!$D$2:$D$5,MATCH(F12500,SLA_Policy!$A$2:$A$5,0))</f>
        <v>72</v>
      </c>
      <c r="Y12500" s="9" t="str">
        <f>IF(E12500="Cancelled","Excluded",IF(D12500="",IF((SLA_Policy!$B$8-B12500)*24&gt;X12500,"Open - Breached","Open - On Track"),IF((D12500-B12500)*24&lt;=X12500,"Met","Breached")))</f>
        <v>Met</v>
      </c>
    </row>
    <row r="12501" spans="1:25" x14ac:dyDescent="0.25">
      <c r="A12501" s="9" t="s">
        <v>17351</v>
      </c>
      <c r="B12501" s="23">
        <v>46279.436805555597</v>
      </c>
      <c r="C12501" s="23">
        <v>46279.454861111102</v>
      </c>
      <c r="D12501" s="23">
        <v>46279.607638888898</v>
      </c>
      <c r="E12501" s="9" t="s">
        <v>212</v>
      </c>
      <c r="F12501" s="9" t="s">
        <v>188</v>
      </c>
      <c r="G12501" s="9" t="s">
        <v>213</v>
      </c>
      <c r="H12501" s="9" t="s">
        <v>167</v>
      </c>
      <c r="I12501" s="9" t="s">
        <v>684</v>
      </c>
      <c r="J12501" s="9" t="s">
        <v>17352</v>
      </c>
      <c r="K12501" s="9" t="s">
        <v>246</v>
      </c>
      <c r="L12501" s="9" t="s">
        <v>216</v>
      </c>
      <c r="M12501" s="9" t="s">
        <v>7261</v>
      </c>
      <c r="N12501" s="9" t="s">
        <v>198</v>
      </c>
      <c r="O12501" s="9" t="s">
        <v>116</v>
      </c>
      <c r="P12501" s="9" t="s">
        <v>551</v>
      </c>
      <c r="Q12501" s="9" t="s">
        <v>219</v>
      </c>
      <c r="R12501" s="9">
        <v>0</v>
      </c>
      <c r="S12501" s="9">
        <v>15</v>
      </c>
      <c r="U12501" s="9" t="s">
        <v>266</v>
      </c>
      <c r="X12501" s="9">
        <f>INDEX(SLA_Policy!$D$2:$D$5,MATCH(F12501,SLA_Policy!$A$2:$A$5,0))</f>
        <v>72</v>
      </c>
      <c r="Y12501" s="9" t="str">
        <f>IF(E12501="Cancelled","Excluded",IF(D12501="",IF((SLA_Policy!$B$8-B12501)*24&gt;X12501,"Open - Breached","Open - On Track"),IF((D12501-B12501)*24&lt;=X12501,"Met","Breached")))</f>
        <v>Met</v>
      </c>
    </row>
    <row r="12502" spans="1:25" x14ac:dyDescent="0.25">
      <c r="A12502" s="9" t="s">
        <v>17353</v>
      </c>
      <c r="B12502" s="23">
        <v>46279.438888888901</v>
      </c>
      <c r="C12502" s="23">
        <v>46279.439583333296</v>
      </c>
      <c r="D12502" s="23">
        <v>46279.502777777801</v>
      </c>
      <c r="E12502" s="9" t="s">
        <v>212</v>
      </c>
      <c r="F12502" s="9" t="s">
        <v>188</v>
      </c>
      <c r="G12502" s="9" t="s">
        <v>213</v>
      </c>
      <c r="H12502" s="9" t="s">
        <v>164</v>
      </c>
      <c r="I12502" s="9" t="s">
        <v>339</v>
      </c>
      <c r="J12502" s="9" t="s">
        <v>10346</v>
      </c>
      <c r="K12502" s="9" t="s">
        <v>239</v>
      </c>
      <c r="L12502" s="9" t="s">
        <v>351</v>
      </c>
      <c r="M12502" s="9" t="s">
        <v>2415</v>
      </c>
      <c r="N12502" s="9" t="s">
        <v>198</v>
      </c>
      <c r="O12502" s="9" t="s">
        <v>116</v>
      </c>
      <c r="P12502" s="9" t="s">
        <v>525</v>
      </c>
      <c r="Q12502" s="9" t="s">
        <v>219</v>
      </c>
      <c r="R12502" s="9">
        <v>0</v>
      </c>
      <c r="S12502" s="9">
        <v>12</v>
      </c>
      <c r="T12502" s="9" t="s">
        <v>343</v>
      </c>
      <c r="U12502" s="9" t="s">
        <v>290</v>
      </c>
      <c r="X12502" s="9">
        <f>INDEX(SLA_Policy!$D$2:$D$5,MATCH(F12502,SLA_Policy!$A$2:$A$5,0))</f>
        <v>72</v>
      </c>
      <c r="Y12502" s="9" t="str">
        <f>IF(E12502="Cancelled","Excluded",IF(D12502="",IF((SLA_Policy!$B$8-B12502)*24&gt;X12502,"Open - Breached","Open - On Track"),IF((D12502-B12502)*24&lt;=X12502,"Met","Breached")))</f>
        <v>Met</v>
      </c>
    </row>
    <row r="12503" spans="1:25" x14ac:dyDescent="0.25">
      <c r="A12503" s="9" t="s">
        <v>17354</v>
      </c>
      <c r="B12503" s="23">
        <v>46279.444444444503</v>
      </c>
      <c r="C12503" s="23">
        <v>46279.452777777798</v>
      </c>
      <c r="D12503" s="23">
        <v>46279.751388888901</v>
      </c>
      <c r="E12503" s="9" t="s">
        <v>212</v>
      </c>
      <c r="F12503" s="9" t="s">
        <v>188</v>
      </c>
      <c r="G12503" s="9" t="s">
        <v>236</v>
      </c>
      <c r="H12503" s="9" t="s">
        <v>161</v>
      </c>
      <c r="I12503" s="9" t="s">
        <v>237</v>
      </c>
      <c r="J12503" s="9" t="s">
        <v>1728</v>
      </c>
      <c r="K12503" s="9" t="s">
        <v>276</v>
      </c>
      <c r="L12503" s="9" t="s">
        <v>12094</v>
      </c>
      <c r="M12503" s="9" t="s">
        <v>12095</v>
      </c>
      <c r="N12503" s="9" t="s">
        <v>199</v>
      </c>
      <c r="O12503" s="9" t="s">
        <v>182</v>
      </c>
      <c r="P12503" s="9" t="s">
        <v>120</v>
      </c>
      <c r="Q12503" s="9" t="s">
        <v>219</v>
      </c>
      <c r="R12503" s="9">
        <v>0</v>
      </c>
      <c r="S12503" s="9">
        <v>21</v>
      </c>
      <c r="U12503" s="9" t="s">
        <v>242</v>
      </c>
      <c r="X12503" s="9">
        <f>INDEX(SLA_Policy!$D$2:$D$5,MATCH(F12503,SLA_Policy!$A$2:$A$5,0))</f>
        <v>72</v>
      </c>
      <c r="Y12503" s="9" t="str">
        <f>IF(E12503="Cancelled","Excluded",IF(D12503="",IF((SLA_Policy!$B$8-B12503)*24&gt;X12503,"Open - Breached","Open - On Track"),IF((D12503-B12503)*24&lt;=X12503,"Met","Breached")))</f>
        <v>Met</v>
      </c>
    </row>
    <row r="12504" spans="1:25" x14ac:dyDescent="0.25">
      <c r="A12504" s="9" t="s">
        <v>17355</v>
      </c>
      <c r="B12504" s="23">
        <v>46279.448611111096</v>
      </c>
      <c r="C12504" s="23">
        <v>46279.494444444397</v>
      </c>
      <c r="D12504" s="23">
        <v>46280.318055555603</v>
      </c>
      <c r="E12504" s="9" t="s">
        <v>212</v>
      </c>
      <c r="F12504" s="9" t="s">
        <v>188</v>
      </c>
      <c r="G12504" s="9" t="s">
        <v>213</v>
      </c>
      <c r="H12504" s="9" t="s">
        <v>167</v>
      </c>
      <c r="I12504" s="9" t="s">
        <v>536</v>
      </c>
      <c r="J12504" s="9" t="s">
        <v>4472</v>
      </c>
      <c r="K12504" s="9" t="s">
        <v>246</v>
      </c>
      <c r="L12504" s="9" t="s">
        <v>216</v>
      </c>
      <c r="M12504" s="9" t="s">
        <v>715</v>
      </c>
      <c r="N12504" s="9" t="s">
        <v>196</v>
      </c>
      <c r="O12504" s="9" t="s">
        <v>180</v>
      </c>
      <c r="P12504" s="9" t="s">
        <v>318</v>
      </c>
      <c r="Q12504" s="9" t="s">
        <v>219</v>
      </c>
      <c r="R12504" s="9">
        <v>0</v>
      </c>
      <c r="S12504" s="9">
        <v>56</v>
      </c>
      <c r="T12504" s="9" t="s">
        <v>136</v>
      </c>
      <c r="U12504" s="9" t="s">
        <v>376</v>
      </c>
      <c r="X12504" s="9">
        <f>INDEX(SLA_Policy!$D$2:$D$5,MATCH(F12504,SLA_Policy!$A$2:$A$5,0))</f>
        <v>72</v>
      </c>
      <c r="Y12504" s="9" t="str">
        <f>IF(E12504="Cancelled","Excluded",IF(D12504="",IF((SLA_Policy!$B$8-B12504)*24&gt;X12504,"Open - Breached","Open - On Track"),IF((D12504-B12504)*24&lt;=X12504,"Met","Breached")))</f>
        <v>Met</v>
      </c>
    </row>
    <row r="12505" spans="1:25" x14ac:dyDescent="0.25">
      <c r="A12505" s="9" t="s">
        <v>17356</v>
      </c>
      <c r="B12505" s="23">
        <v>46279.453472222202</v>
      </c>
      <c r="C12505" s="23">
        <v>46279.6965277778</v>
      </c>
      <c r="D12505" s="23">
        <v>46279.713194444397</v>
      </c>
      <c r="E12505" s="9" t="s">
        <v>212</v>
      </c>
      <c r="F12505" s="9" t="s">
        <v>189</v>
      </c>
      <c r="G12505" s="9" t="s">
        <v>236</v>
      </c>
      <c r="H12505" s="9" t="s">
        <v>164</v>
      </c>
      <c r="I12505" s="9" t="s">
        <v>421</v>
      </c>
      <c r="J12505" s="9" t="s">
        <v>1858</v>
      </c>
      <c r="K12505" s="9" t="s">
        <v>246</v>
      </c>
      <c r="L12505" s="9" t="s">
        <v>293</v>
      </c>
      <c r="M12505" s="9" t="s">
        <v>5669</v>
      </c>
      <c r="N12505" s="9" t="s">
        <v>196</v>
      </c>
      <c r="O12505" s="9" t="s">
        <v>180</v>
      </c>
      <c r="P12505" s="9" t="s">
        <v>278</v>
      </c>
      <c r="Q12505" s="9" t="s">
        <v>219</v>
      </c>
      <c r="R12505" s="9">
        <v>0</v>
      </c>
      <c r="S12505" s="9">
        <v>31</v>
      </c>
      <c r="T12505" s="9" t="s">
        <v>343</v>
      </c>
      <c r="U12505" s="9" t="s">
        <v>242</v>
      </c>
      <c r="X12505" s="9">
        <f>INDEX(SLA_Policy!$D$2:$D$5,MATCH(F12505,SLA_Policy!$A$2:$A$5,0))</f>
        <v>120</v>
      </c>
      <c r="Y12505" s="9" t="str">
        <f>IF(E12505="Cancelled","Excluded",IF(D12505="",IF((SLA_Policy!$B$8-B12505)*24&gt;X12505,"Open - Breached","Open - On Track"),IF((D12505-B12505)*24&lt;=X12505,"Met","Breached")))</f>
        <v>Met</v>
      </c>
    </row>
    <row r="12506" spans="1:25" x14ac:dyDescent="0.25">
      <c r="A12506" s="9" t="s">
        <v>17357</v>
      </c>
      <c r="B12506" s="23">
        <v>46279.477083333302</v>
      </c>
      <c r="C12506" s="23">
        <v>46279.525694444397</v>
      </c>
      <c r="D12506" s="23">
        <v>46279.6</v>
      </c>
      <c r="E12506" s="9" t="s">
        <v>212</v>
      </c>
      <c r="F12506" s="9" t="s">
        <v>188</v>
      </c>
      <c r="G12506" s="9" t="s">
        <v>213</v>
      </c>
      <c r="H12506" s="9" t="s">
        <v>162</v>
      </c>
      <c r="I12506" s="9" t="s">
        <v>345</v>
      </c>
      <c r="J12506" s="9" t="s">
        <v>6285</v>
      </c>
      <c r="K12506" s="9" t="s">
        <v>215</v>
      </c>
      <c r="L12506" s="9" t="s">
        <v>311</v>
      </c>
      <c r="M12506" s="9" t="s">
        <v>1283</v>
      </c>
      <c r="N12506" s="9" t="s">
        <v>196</v>
      </c>
      <c r="O12506" s="9" t="s">
        <v>179</v>
      </c>
      <c r="P12506" s="9" t="s">
        <v>264</v>
      </c>
      <c r="Q12506" s="9" t="s">
        <v>219</v>
      </c>
      <c r="R12506" s="9">
        <v>0</v>
      </c>
      <c r="S12506" s="9">
        <v>17</v>
      </c>
      <c r="U12506" s="9" t="s">
        <v>248</v>
      </c>
      <c r="X12506" s="9">
        <f>INDEX(SLA_Policy!$D$2:$D$5,MATCH(F12506,SLA_Policy!$A$2:$A$5,0))</f>
        <v>72</v>
      </c>
      <c r="Y12506" s="9" t="str">
        <f>IF(E12506="Cancelled","Excluded",IF(D12506="",IF((SLA_Policy!$B$8-B12506)*24&gt;X12506,"Open - Breached","Open - On Track"),IF((D12506-B12506)*24&lt;=X12506,"Met","Breached")))</f>
        <v>Met</v>
      </c>
    </row>
    <row r="12507" spans="1:25" x14ac:dyDescent="0.25">
      <c r="A12507" s="9" t="s">
        <v>17358</v>
      </c>
      <c r="B12507" s="23">
        <v>46279.489583333299</v>
      </c>
      <c r="C12507" s="23">
        <v>46279.656944444498</v>
      </c>
      <c r="D12507" s="23">
        <v>46280.445833333302</v>
      </c>
      <c r="E12507" s="9" t="s">
        <v>212</v>
      </c>
      <c r="F12507" s="9" t="s">
        <v>189</v>
      </c>
      <c r="G12507" s="9" t="s">
        <v>213</v>
      </c>
      <c r="H12507" s="9" t="s">
        <v>162</v>
      </c>
      <c r="I12507" s="9" t="s">
        <v>393</v>
      </c>
      <c r="J12507" s="9" t="s">
        <v>840</v>
      </c>
      <c r="K12507" s="9" t="s">
        <v>246</v>
      </c>
      <c r="L12507" s="9" t="s">
        <v>293</v>
      </c>
      <c r="M12507" s="9" t="s">
        <v>2893</v>
      </c>
      <c r="N12507" s="9" t="s">
        <v>196</v>
      </c>
      <c r="O12507" s="9" t="s">
        <v>116</v>
      </c>
      <c r="P12507" s="9" t="s">
        <v>218</v>
      </c>
      <c r="Q12507" s="9" t="s">
        <v>219</v>
      </c>
      <c r="R12507" s="9">
        <v>0</v>
      </c>
      <c r="S12507" s="9">
        <v>7</v>
      </c>
      <c r="U12507" s="9" t="s">
        <v>266</v>
      </c>
      <c r="W12507" s="9">
        <v>5</v>
      </c>
      <c r="X12507" s="9">
        <f>INDEX(SLA_Policy!$D$2:$D$5,MATCH(F12507,SLA_Policy!$A$2:$A$5,0))</f>
        <v>120</v>
      </c>
      <c r="Y12507" s="9" t="str">
        <f>IF(E12507="Cancelled","Excluded",IF(D12507="",IF((SLA_Policy!$B$8-B12507)*24&gt;X12507,"Open - Breached","Open - On Track"),IF((D12507-B12507)*24&lt;=X12507,"Met","Breached")))</f>
        <v>Met</v>
      </c>
    </row>
    <row r="12508" spans="1:25" x14ac:dyDescent="0.25">
      <c r="A12508" s="9" t="s">
        <v>17359</v>
      </c>
      <c r="B12508" s="23">
        <v>46279.489583333299</v>
      </c>
      <c r="C12508" s="23">
        <v>46279.5444444444</v>
      </c>
      <c r="D12508" s="23">
        <v>46280.329861111102</v>
      </c>
      <c r="E12508" s="9" t="s">
        <v>212</v>
      </c>
      <c r="F12508" s="9" t="s">
        <v>189</v>
      </c>
      <c r="G12508" s="9" t="s">
        <v>236</v>
      </c>
      <c r="H12508" s="9" t="s">
        <v>167</v>
      </c>
      <c r="I12508" s="9" t="s">
        <v>255</v>
      </c>
      <c r="J12508" s="9" t="s">
        <v>10526</v>
      </c>
      <c r="K12508" s="9" t="s">
        <v>215</v>
      </c>
      <c r="L12508" s="9" t="s">
        <v>104</v>
      </c>
      <c r="M12508" s="9" t="s">
        <v>1534</v>
      </c>
      <c r="N12508" s="9" t="s">
        <v>196</v>
      </c>
      <c r="O12508" s="9" t="s">
        <v>116</v>
      </c>
      <c r="P12508" s="9" t="s">
        <v>342</v>
      </c>
      <c r="Q12508" s="9" t="s">
        <v>219</v>
      </c>
      <c r="R12508" s="9">
        <v>0</v>
      </c>
      <c r="S12508" s="9">
        <v>33</v>
      </c>
      <c r="U12508" s="9" t="s">
        <v>242</v>
      </c>
      <c r="X12508" s="9">
        <f>INDEX(SLA_Policy!$D$2:$D$5,MATCH(F12508,SLA_Policy!$A$2:$A$5,0))</f>
        <v>120</v>
      </c>
      <c r="Y12508" s="9" t="str">
        <f>IF(E12508="Cancelled","Excluded",IF(D12508="",IF((SLA_Policy!$B$8-B12508)*24&gt;X12508,"Open - Breached","Open - On Track"),IF((D12508-B12508)*24&lt;=X12508,"Met","Breached")))</f>
        <v>Met</v>
      </c>
    </row>
    <row r="12509" spans="1:25" x14ac:dyDescent="0.25">
      <c r="A12509" s="9" t="s">
        <v>17360</v>
      </c>
      <c r="B12509" s="23">
        <v>46279.493750000001</v>
      </c>
      <c r="C12509" s="23">
        <v>46279.506944444503</v>
      </c>
      <c r="D12509" s="23">
        <v>46280.393750000003</v>
      </c>
      <c r="E12509" s="9" t="s">
        <v>212</v>
      </c>
      <c r="F12509" s="9" t="s">
        <v>189</v>
      </c>
      <c r="G12509" s="9" t="s">
        <v>213</v>
      </c>
      <c r="H12509" s="9" t="s">
        <v>88</v>
      </c>
      <c r="I12509" s="9" t="s">
        <v>92</v>
      </c>
      <c r="J12509" s="9" t="s">
        <v>834</v>
      </c>
      <c r="K12509" s="9" t="s">
        <v>246</v>
      </c>
      <c r="L12509" s="9" t="s">
        <v>311</v>
      </c>
      <c r="M12509" s="9" t="s">
        <v>3591</v>
      </c>
      <c r="N12509" s="9" t="s">
        <v>198</v>
      </c>
      <c r="O12509" s="9" t="s">
        <v>178</v>
      </c>
      <c r="P12509" s="9" t="s">
        <v>414</v>
      </c>
      <c r="Q12509" s="9" t="s">
        <v>219</v>
      </c>
      <c r="R12509" s="9">
        <v>0</v>
      </c>
      <c r="S12509" s="9">
        <v>12</v>
      </c>
      <c r="T12509" s="9" t="s">
        <v>229</v>
      </c>
      <c r="U12509" s="9" t="s">
        <v>376</v>
      </c>
      <c r="X12509" s="9">
        <f>INDEX(SLA_Policy!$D$2:$D$5,MATCH(F12509,SLA_Policy!$A$2:$A$5,0))</f>
        <v>120</v>
      </c>
      <c r="Y12509" s="9" t="str">
        <f>IF(E12509="Cancelled","Excluded",IF(D12509="",IF((SLA_Policy!$B$8-B12509)*24&gt;X12509,"Open - Breached","Open - On Track"),IF((D12509-B12509)*24&lt;=X12509,"Met","Breached")))</f>
        <v>Met</v>
      </c>
    </row>
    <row r="12510" spans="1:25" x14ac:dyDescent="0.25">
      <c r="A12510" s="9" t="s">
        <v>17361</v>
      </c>
      <c r="B12510" s="23">
        <v>46279.543055555601</v>
      </c>
      <c r="C12510" s="23">
        <v>46279.623611111099</v>
      </c>
      <c r="D12510" s="23">
        <v>46281.304861111101</v>
      </c>
      <c r="E12510" s="9" t="s">
        <v>212</v>
      </c>
      <c r="F12510" s="9" t="s">
        <v>189</v>
      </c>
      <c r="G12510" s="9" t="s">
        <v>213</v>
      </c>
      <c r="H12510" s="9" t="s">
        <v>163</v>
      </c>
      <c r="I12510" s="9" t="s">
        <v>405</v>
      </c>
      <c r="J12510" s="9" t="s">
        <v>9138</v>
      </c>
      <c r="K12510" s="9" t="s">
        <v>239</v>
      </c>
      <c r="L12510" s="9" t="s">
        <v>307</v>
      </c>
      <c r="M12510" s="9" t="s">
        <v>1350</v>
      </c>
      <c r="N12510" s="9" t="s">
        <v>196</v>
      </c>
      <c r="O12510" s="9" t="s">
        <v>176</v>
      </c>
      <c r="P12510" s="9" t="s">
        <v>228</v>
      </c>
      <c r="Q12510" s="9" t="s">
        <v>273</v>
      </c>
      <c r="R12510" s="9">
        <v>0</v>
      </c>
      <c r="S12510" s="9">
        <v>11</v>
      </c>
      <c r="U12510" s="9" t="s">
        <v>230</v>
      </c>
      <c r="X12510" s="9">
        <f>INDEX(SLA_Policy!$D$2:$D$5,MATCH(F12510,SLA_Policy!$A$2:$A$5,0))</f>
        <v>120</v>
      </c>
      <c r="Y12510" s="9" t="str">
        <f>IF(E12510="Cancelled","Excluded",IF(D12510="",IF((SLA_Policy!$B$8-B12510)*24&gt;X12510,"Open - Breached","Open - On Track"),IF((D12510-B12510)*24&lt;=X12510,"Met","Breached")))</f>
        <v>Met</v>
      </c>
    </row>
    <row r="12511" spans="1:25" x14ac:dyDescent="0.25">
      <c r="A12511" s="9" t="s">
        <v>17362</v>
      </c>
      <c r="B12511" s="23">
        <v>46279.5534722222</v>
      </c>
      <c r="C12511" s="23">
        <v>46279.599305555603</v>
      </c>
      <c r="D12511" s="23">
        <v>46280.411111111098</v>
      </c>
      <c r="E12511" s="9" t="s">
        <v>212</v>
      </c>
      <c r="F12511" s="9" t="s">
        <v>188</v>
      </c>
      <c r="G12511" s="9" t="s">
        <v>213</v>
      </c>
      <c r="H12511" s="9" t="s">
        <v>164</v>
      </c>
      <c r="I12511" s="9" t="s">
        <v>478</v>
      </c>
      <c r="J12511" s="9" t="s">
        <v>16147</v>
      </c>
      <c r="K12511" s="9" t="s">
        <v>215</v>
      </c>
      <c r="L12511" s="9" t="s">
        <v>104</v>
      </c>
      <c r="M12511" s="9" t="s">
        <v>1922</v>
      </c>
      <c r="N12511" s="9" t="s">
        <v>197</v>
      </c>
      <c r="O12511" s="9" t="s">
        <v>116</v>
      </c>
      <c r="P12511" s="9" t="s">
        <v>342</v>
      </c>
      <c r="Q12511" s="9" t="s">
        <v>219</v>
      </c>
      <c r="R12511" s="9">
        <v>0</v>
      </c>
      <c r="S12511" s="9">
        <v>21</v>
      </c>
      <c r="T12511" s="9" t="s">
        <v>464</v>
      </c>
      <c r="U12511" s="9" t="s">
        <v>290</v>
      </c>
      <c r="W12511" s="9">
        <v>3</v>
      </c>
      <c r="X12511" s="9">
        <f>INDEX(SLA_Policy!$D$2:$D$5,MATCH(F12511,SLA_Policy!$A$2:$A$5,0))</f>
        <v>72</v>
      </c>
      <c r="Y12511" s="9" t="str">
        <f>IF(E12511="Cancelled","Excluded",IF(D12511="",IF((SLA_Policy!$B$8-B12511)*24&gt;X12511,"Open - Breached","Open - On Track"),IF((D12511-B12511)*24&lt;=X12511,"Met","Breached")))</f>
        <v>Met</v>
      </c>
    </row>
    <row r="12512" spans="1:25" x14ac:dyDescent="0.25">
      <c r="A12512" s="9" t="s">
        <v>17363</v>
      </c>
      <c r="B12512" s="23">
        <v>46279.5715277778</v>
      </c>
      <c r="C12512" s="23">
        <v>46279.574999999997</v>
      </c>
      <c r="D12512" s="23">
        <v>46280.372916666704</v>
      </c>
      <c r="E12512" s="9" t="s">
        <v>212</v>
      </c>
      <c r="F12512" s="9" t="s">
        <v>189</v>
      </c>
      <c r="G12512" s="9" t="s">
        <v>213</v>
      </c>
      <c r="H12512" s="9" t="s">
        <v>161</v>
      </c>
      <c r="I12512" s="9" t="s">
        <v>389</v>
      </c>
      <c r="J12512" s="9" t="s">
        <v>940</v>
      </c>
      <c r="K12512" s="9" t="s">
        <v>303</v>
      </c>
      <c r="L12512" s="9" t="s">
        <v>104</v>
      </c>
      <c r="M12512" s="9" t="s">
        <v>491</v>
      </c>
      <c r="N12512" s="9" t="s">
        <v>198</v>
      </c>
      <c r="O12512" s="9" t="s">
        <v>116</v>
      </c>
      <c r="P12512" s="9" t="s">
        <v>218</v>
      </c>
      <c r="Q12512" s="9" t="s">
        <v>219</v>
      </c>
      <c r="R12512" s="9">
        <v>0</v>
      </c>
      <c r="S12512" s="9">
        <v>12</v>
      </c>
      <c r="U12512" s="9" t="s">
        <v>290</v>
      </c>
      <c r="X12512" s="9">
        <f>INDEX(SLA_Policy!$D$2:$D$5,MATCH(F12512,SLA_Policy!$A$2:$A$5,0))</f>
        <v>120</v>
      </c>
      <c r="Y12512" s="9" t="str">
        <f>IF(E12512="Cancelled","Excluded",IF(D12512="",IF((SLA_Policy!$B$8-B12512)*24&gt;X12512,"Open - Breached","Open - On Track"),IF((D12512-B12512)*24&lt;=X12512,"Met","Breached")))</f>
        <v>Met</v>
      </c>
    </row>
    <row r="12513" spans="1:25" x14ac:dyDescent="0.25">
      <c r="A12513" s="9" t="s">
        <v>17364</v>
      </c>
      <c r="B12513" s="23">
        <v>46279.577777777798</v>
      </c>
      <c r="C12513" s="23">
        <v>46279.637499999997</v>
      </c>
      <c r="D12513" s="23">
        <v>46281.535416666702</v>
      </c>
      <c r="E12513" s="9" t="s">
        <v>212</v>
      </c>
      <c r="F12513" s="9" t="s">
        <v>188</v>
      </c>
      <c r="G12513" s="9" t="s">
        <v>213</v>
      </c>
      <c r="H12513" s="9" t="s">
        <v>167</v>
      </c>
      <c r="I12513" s="9" t="s">
        <v>362</v>
      </c>
      <c r="J12513" s="9" t="s">
        <v>2737</v>
      </c>
      <c r="K12513" s="9" t="s">
        <v>246</v>
      </c>
      <c r="L12513" s="9" t="s">
        <v>311</v>
      </c>
      <c r="M12513" s="9" t="s">
        <v>832</v>
      </c>
      <c r="N12513" s="9" t="s">
        <v>196</v>
      </c>
      <c r="O12513" s="9" t="s">
        <v>176</v>
      </c>
      <c r="P12513" s="9" t="s">
        <v>503</v>
      </c>
      <c r="Q12513" s="9" t="s">
        <v>219</v>
      </c>
      <c r="R12513" s="9">
        <v>0</v>
      </c>
      <c r="S12513" s="9">
        <v>42</v>
      </c>
      <c r="T12513" s="9" t="s">
        <v>220</v>
      </c>
      <c r="U12513" s="9" t="s">
        <v>266</v>
      </c>
      <c r="W12513" s="9">
        <v>5</v>
      </c>
      <c r="X12513" s="9">
        <f>INDEX(SLA_Policy!$D$2:$D$5,MATCH(F12513,SLA_Policy!$A$2:$A$5,0))</f>
        <v>72</v>
      </c>
      <c r="Y12513" s="9" t="str">
        <f>IF(E12513="Cancelled","Excluded",IF(D12513="",IF((SLA_Policy!$B$8-B12513)*24&gt;X12513,"Open - Breached","Open - On Track"),IF((D12513-B12513)*24&lt;=X12513,"Met","Breached")))</f>
        <v>Met</v>
      </c>
    </row>
    <row r="12514" spans="1:25" x14ac:dyDescent="0.25">
      <c r="A12514" s="9" t="s">
        <v>17365</v>
      </c>
      <c r="B12514" s="23">
        <v>46279.604166666701</v>
      </c>
      <c r="C12514" s="23">
        <v>46279.659722222197</v>
      </c>
      <c r="D12514" s="23">
        <v>46282.35</v>
      </c>
      <c r="E12514" s="9" t="s">
        <v>212</v>
      </c>
      <c r="F12514" s="9" t="s">
        <v>189</v>
      </c>
      <c r="G12514" s="9" t="s">
        <v>213</v>
      </c>
      <c r="H12514" s="9" t="s">
        <v>162</v>
      </c>
      <c r="I12514" s="9" t="s">
        <v>416</v>
      </c>
      <c r="J12514" s="9" t="s">
        <v>957</v>
      </c>
      <c r="K12514" s="9" t="s">
        <v>225</v>
      </c>
      <c r="L12514" s="9" t="s">
        <v>216</v>
      </c>
      <c r="M12514" s="9" t="s">
        <v>8965</v>
      </c>
      <c r="N12514" s="9" t="s">
        <v>196</v>
      </c>
      <c r="O12514" s="9" t="s">
        <v>179</v>
      </c>
      <c r="P12514" s="9" t="s">
        <v>264</v>
      </c>
      <c r="Q12514" s="9" t="s">
        <v>273</v>
      </c>
      <c r="R12514" s="9">
        <v>0</v>
      </c>
      <c r="S12514" s="9">
        <v>24</v>
      </c>
      <c r="U12514" s="9" t="s">
        <v>661</v>
      </c>
      <c r="X12514" s="9">
        <f>INDEX(SLA_Policy!$D$2:$D$5,MATCH(F12514,SLA_Policy!$A$2:$A$5,0))</f>
        <v>120</v>
      </c>
      <c r="Y12514" s="9" t="str">
        <f>IF(E12514="Cancelled","Excluded",IF(D12514="",IF((SLA_Policy!$B$8-B12514)*24&gt;X12514,"Open - Breached","Open - On Track"),IF((D12514-B12514)*24&lt;=X12514,"Met","Breached")))</f>
        <v>Met</v>
      </c>
    </row>
    <row r="12515" spans="1:25" x14ac:dyDescent="0.25">
      <c r="A12515" s="9" t="s">
        <v>17366</v>
      </c>
      <c r="B12515" s="23">
        <v>46279.605555555601</v>
      </c>
      <c r="C12515" s="23">
        <v>46279.649305555598</v>
      </c>
      <c r="D12515" s="23">
        <v>46281.3569444444</v>
      </c>
      <c r="E12515" s="9" t="s">
        <v>212</v>
      </c>
      <c r="F12515" s="9" t="s">
        <v>189</v>
      </c>
      <c r="G12515" s="9" t="s">
        <v>213</v>
      </c>
      <c r="H12515" s="9" t="s">
        <v>166</v>
      </c>
      <c r="I12515" s="9" t="s">
        <v>398</v>
      </c>
      <c r="J12515" s="9" t="s">
        <v>1731</v>
      </c>
      <c r="K12515" s="9" t="s">
        <v>246</v>
      </c>
      <c r="L12515" s="9" t="s">
        <v>104</v>
      </c>
      <c r="M12515" s="9" t="s">
        <v>583</v>
      </c>
      <c r="N12515" s="9" t="s">
        <v>196</v>
      </c>
      <c r="O12515" s="9" t="s">
        <v>181</v>
      </c>
      <c r="P12515" s="9" t="s">
        <v>449</v>
      </c>
      <c r="Q12515" s="9" t="s">
        <v>219</v>
      </c>
      <c r="R12515" s="9">
        <v>0</v>
      </c>
      <c r="S12515" s="9">
        <v>65</v>
      </c>
      <c r="U12515" s="9" t="s">
        <v>376</v>
      </c>
      <c r="X12515" s="9">
        <f>INDEX(SLA_Policy!$D$2:$D$5,MATCH(F12515,SLA_Policy!$A$2:$A$5,0))</f>
        <v>120</v>
      </c>
      <c r="Y12515" s="9" t="str">
        <f>IF(E12515="Cancelled","Excluded",IF(D12515="",IF((SLA_Policy!$B$8-B12515)*24&gt;X12515,"Open - Breached","Open - On Track"),IF((D12515-B12515)*24&lt;=X12515,"Met","Breached")))</f>
        <v>Met</v>
      </c>
    </row>
    <row r="12516" spans="1:25" x14ac:dyDescent="0.25">
      <c r="A12516" s="9" t="s">
        <v>17367</v>
      </c>
      <c r="B12516" s="23">
        <v>46279.606249999997</v>
      </c>
      <c r="C12516" s="23">
        <v>46279.613194444399</v>
      </c>
      <c r="D12516" s="23">
        <v>46280.613888888904</v>
      </c>
      <c r="E12516" s="9" t="s">
        <v>212</v>
      </c>
      <c r="F12516" s="9" t="s">
        <v>189</v>
      </c>
      <c r="G12516" s="9" t="s">
        <v>213</v>
      </c>
      <c r="H12516" s="9" t="s">
        <v>164</v>
      </c>
      <c r="I12516" s="9" t="s">
        <v>339</v>
      </c>
      <c r="J12516" s="9" t="s">
        <v>866</v>
      </c>
      <c r="K12516" s="9" t="s">
        <v>303</v>
      </c>
      <c r="L12516" s="9" t="s">
        <v>216</v>
      </c>
      <c r="M12516" s="9" t="s">
        <v>6624</v>
      </c>
      <c r="N12516" s="9" t="s">
        <v>198</v>
      </c>
      <c r="O12516" s="9" t="s">
        <v>116</v>
      </c>
      <c r="P12516" s="9" t="s">
        <v>218</v>
      </c>
      <c r="Q12516" s="9" t="s">
        <v>219</v>
      </c>
      <c r="R12516" s="9">
        <v>0</v>
      </c>
      <c r="S12516" s="9">
        <v>7</v>
      </c>
      <c r="T12516" s="9" t="s">
        <v>464</v>
      </c>
      <c r="U12516" s="9" t="s">
        <v>376</v>
      </c>
      <c r="X12516" s="9">
        <f>INDEX(SLA_Policy!$D$2:$D$5,MATCH(F12516,SLA_Policy!$A$2:$A$5,0))</f>
        <v>120</v>
      </c>
      <c r="Y12516" s="9" t="str">
        <f>IF(E12516="Cancelled","Excluded",IF(D12516="",IF((SLA_Policy!$B$8-B12516)*24&gt;X12516,"Open - Breached","Open - On Track"),IF((D12516-B12516)*24&lt;=X12516,"Met","Breached")))</f>
        <v>Met</v>
      </c>
    </row>
    <row r="12517" spans="1:25" x14ac:dyDescent="0.25">
      <c r="A12517" s="9" t="s">
        <v>17368</v>
      </c>
      <c r="B12517" s="23">
        <v>46279.614583333299</v>
      </c>
      <c r="C12517" s="23">
        <v>46279.789583333302</v>
      </c>
      <c r="D12517" s="23">
        <v>46280.5534722222</v>
      </c>
      <c r="E12517" s="9" t="s">
        <v>212</v>
      </c>
      <c r="F12517" s="9" t="s">
        <v>189</v>
      </c>
      <c r="G12517" s="9" t="s">
        <v>236</v>
      </c>
      <c r="H12517" s="9" t="s">
        <v>161</v>
      </c>
      <c r="I12517" s="9" t="s">
        <v>237</v>
      </c>
      <c r="J12517" s="9" t="s">
        <v>17369</v>
      </c>
      <c r="K12517" s="9" t="s">
        <v>246</v>
      </c>
      <c r="L12517" s="9" t="s">
        <v>104</v>
      </c>
      <c r="M12517" s="9" t="s">
        <v>2368</v>
      </c>
      <c r="N12517" s="9" t="s">
        <v>197</v>
      </c>
      <c r="O12517" s="9" t="s">
        <v>177</v>
      </c>
      <c r="P12517" s="9" t="s">
        <v>241</v>
      </c>
      <c r="Q12517" s="9" t="s">
        <v>219</v>
      </c>
      <c r="R12517" s="9">
        <v>0</v>
      </c>
      <c r="S12517" s="9">
        <v>12</v>
      </c>
      <c r="U12517" s="9" t="s">
        <v>242</v>
      </c>
      <c r="X12517" s="9">
        <f>INDEX(SLA_Policy!$D$2:$D$5,MATCH(F12517,SLA_Policy!$A$2:$A$5,0))</f>
        <v>120</v>
      </c>
      <c r="Y12517" s="9" t="str">
        <f>IF(E12517="Cancelled","Excluded",IF(D12517="",IF((SLA_Policy!$B$8-B12517)*24&gt;X12517,"Open - Breached","Open - On Track"),IF((D12517-B12517)*24&lt;=X12517,"Met","Breached")))</f>
        <v>Met</v>
      </c>
    </row>
    <row r="12518" spans="1:25" x14ac:dyDescent="0.25">
      <c r="A12518" s="9" t="s">
        <v>17370</v>
      </c>
      <c r="B12518" s="23">
        <v>46279.6159722222</v>
      </c>
      <c r="C12518" s="23">
        <v>46279.6381944444</v>
      </c>
      <c r="D12518" s="23">
        <v>46280.371527777803</v>
      </c>
      <c r="E12518" s="9" t="s">
        <v>212</v>
      </c>
      <c r="F12518" s="9" t="s">
        <v>188</v>
      </c>
      <c r="G12518" s="9" t="s">
        <v>213</v>
      </c>
      <c r="H12518" s="9" t="s">
        <v>162</v>
      </c>
      <c r="I12518" s="9" t="s">
        <v>244</v>
      </c>
      <c r="J12518" s="9" t="s">
        <v>561</v>
      </c>
      <c r="K12518" s="9" t="s">
        <v>246</v>
      </c>
      <c r="L12518" s="9" t="s">
        <v>307</v>
      </c>
      <c r="M12518" s="9" t="s">
        <v>2855</v>
      </c>
      <c r="N12518" s="9" t="s">
        <v>196</v>
      </c>
      <c r="O12518" s="9" t="s">
        <v>116</v>
      </c>
      <c r="P12518" s="9" t="s">
        <v>525</v>
      </c>
      <c r="Q12518" s="9" t="s">
        <v>219</v>
      </c>
      <c r="R12518" s="9">
        <v>0</v>
      </c>
      <c r="S12518" s="9">
        <v>12</v>
      </c>
      <c r="U12518" s="9" t="s">
        <v>266</v>
      </c>
      <c r="X12518" s="9">
        <f>INDEX(SLA_Policy!$D$2:$D$5,MATCH(F12518,SLA_Policy!$A$2:$A$5,0))</f>
        <v>72</v>
      </c>
      <c r="Y12518" s="9" t="str">
        <f>IF(E12518="Cancelled","Excluded",IF(D12518="",IF((SLA_Policy!$B$8-B12518)*24&gt;X12518,"Open - Breached","Open - On Track"),IF((D12518-B12518)*24&lt;=X12518,"Met","Breached")))</f>
        <v>Met</v>
      </c>
    </row>
    <row r="12519" spans="1:25" x14ac:dyDescent="0.25">
      <c r="A12519" s="9" t="s">
        <v>17371</v>
      </c>
      <c r="B12519" s="23">
        <v>46279.618750000001</v>
      </c>
      <c r="C12519" s="23">
        <v>46279.623611111099</v>
      </c>
      <c r="D12519" s="23">
        <v>46280.386805555601</v>
      </c>
      <c r="E12519" s="9" t="s">
        <v>212</v>
      </c>
      <c r="F12519" s="9" t="s">
        <v>188</v>
      </c>
      <c r="G12519" s="9" t="s">
        <v>213</v>
      </c>
      <c r="H12519" s="9" t="s">
        <v>88</v>
      </c>
      <c r="I12519" s="9" t="s">
        <v>92</v>
      </c>
      <c r="J12519" s="9" t="s">
        <v>5319</v>
      </c>
      <c r="K12519" s="9" t="s">
        <v>246</v>
      </c>
      <c r="L12519" s="9" t="s">
        <v>293</v>
      </c>
      <c r="M12519" s="9" t="s">
        <v>2393</v>
      </c>
      <c r="N12519" s="9" t="s">
        <v>200</v>
      </c>
      <c r="O12519" s="9" t="s">
        <v>178</v>
      </c>
      <c r="P12519" s="9" t="s">
        <v>321</v>
      </c>
      <c r="Q12519" s="9" t="s">
        <v>219</v>
      </c>
      <c r="R12519" s="9">
        <v>0</v>
      </c>
      <c r="S12519" s="9">
        <v>22</v>
      </c>
      <c r="T12519" s="9" t="s">
        <v>220</v>
      </c>
      <c r="U12519" s="9" t="s">
        <v>266</v>
      </c>
      <c r="X12519" s="9">
        <f>INDEX(SLA_Policy!$D$2:$D$5,MATCH(F12519,SLA_Policy!$A$2:$A$5,0))</f>
        <v>72</v>
      </c>
      <c r="Y12519" s="9" t="str">
        <f>IF(E12519="Cancelled","Excluded",IF(D12519="",IF((SLA_Policy!$B$8-B12519)*24&gt;X12519,"Open - Breached","Open - On Track"),IF((D12519-B12519)*24&lt;=X12519,"Met","Breached")))</f>
        <v>Met</v>
      </c>
    </row>
    <row r="12520" spans="1:25" x14ac:dyDescent="0.25">
      <c r="A12520" s="9" t="s">
        <v>17372</v>
      </c>
      <c r="B12520" s="23">
        <v>46279.620138888902</v>
      </c>
      <c r="C12520" s="23">
        <v>46279.645833333299</v>
      </c>
      <c r="D12520" s="23">
        <v>46281.391666666699</v>
      </c>
      <c r="E12520" s="9" t="s">
        <v>212</v>
      </c>
      <c r="F12520" s="9" t="s">
        <v>188</v>
      </c>
      <c r="G12520" s="9" t="s">
        <v>236</v>
      </c>
      <c r="H12520" s="9" t="s">
        <v>163</v>
      </c>
      <c r="I12520" s="9" t="s">
        <v>315</v>
      </c>
      <c r="J12520" s="9" t="s">
        <v>3677</v>
      </c>
      <c r="K12520" s="9" t="s">
        <v>303</v>
      </c>
      <c r="L12520" s="9" t="s">
        <v>270</v>
      </c>
      <c r="M12520" s="9" t="s">
        <v>12347</v>
      </c>
      <c r="N12520" s="9" t="s">
        <v>196</v>
      </c>
      <c r="O12520" s="9" t="s">
        <v>180</v>
      </c>
      <c r="P12520" s="9" t="s">
        <v>278</v>
      </c>
      <c r="Q12520" s="9" t="s">
        <v>219</v>
      </c>
      <c r="R12520" s="9">
        <v>0</v>
      </c>
      <c r="S12520" s="9">
        <v>164</v>
      </c>
      <c r="T12520" s="9" t="s">
        <v>229</v>
      </c>
      <c r="U12520" s="9" t="s">
        <v>242</v>
      </c>
      <c r="X12520" s="9">
        <f>INDEX(SLA_Policy!$D$2:$D$5,MATCH(F12520,SLA_Policy!$A$2:$A$5,0))</f>
        <v>72</v>
      </c>
      <c r="Y12520" s="9" t="str">
        <f>IF(E12520="Cancelled","Excluded",IF(D12520="",IF((SLA_Policy!$B$8-B12520)*24&gt;X12520,"Open - Breached","Open - On Track"),IF((D12520-B12520)*24&lt;=X12520,"Met","Breached")))</f>
        <v>Met</v>
      </c>
    </row>
    <row r="12521" spans="1:25" x14ac:dyDescent="0.25">
      <c r="A12521" s="9" t="s">
        <v>17373</v>
      </c>
      <c r="B12521" s="23">
        <v>46279.626388888901</v>
      </c>
      <c r="C12521" s="23">
        <v>46279.629166666702</v>
      </c>
      <c r="D12521" s="23">
        <v>46280.654861111099</v>
      </c>
      <c r="E12521" s="9" t="s">
        <v>212</v>
      </c>
      <c r="F12521" s="9" t="s">
        <v>188</v>
      </c>
      <c r="G12521" s="9" t="s">
        <v>213</v>
      </c>
      <c r="H12521" s="9" t="s">
        <v>165</v>
      </c>
      <c r="I12521" s="9" t="s">
        <v>567</v>
      </c>
      <c r="J12521" s="9" t="s">
        <v>1190</v>
      </c>
      <c r="K12521" s="9" t="s">
        <v>225</v>
      </c>
      <c r="L12521" s="9" t="s">
        <v>311</v>
      </c>
      <c r="M12521" s="9" t="s">
        <v>4473</v>
      </c>
      <c r="N12521" s="9" t="s">
        <v>200</v>
      </c>
      <c r="O12521" s="9" t="s">
        <v>116</v>
      </c>
      <c r="P12521" s="9" t="s">
        <v>342</v>
      </c>
      <c r="Q12521" s="9" t="s">
        <v>219</v>
      </c>
      <c r="R12521" s="9">
        <v>0</v>
      </c>
      <c r="S12521" s="9">
        <v>37</v>
      </c>
      <c r="U12521" s="9" t="s">
        <v>266</v>
      </c>
      <c r="W12521" s="9">
        <v>4</v>
      </c>
      <c r="X12521" s="9">
        <f>INDEX(SLA_Policy!$D$2:$D$5,MATCH(F12521,SLA_Policy!$A$2:$A$5,0))</f>
        <v>72</v>
      </c>
      <c r="Y12521" s="9" t="str">
        <f>IF(E12521="Cancelled","Excluded",IF(D12521="",IF((SLA_Policy!$B$8-B12521)*24&gt;X12521,"Open - Breached","Open - On Track"),IF((D12521-B12521)*24&lt;=X12521,"Met","Breached")))</f>
        <v>Met</v>
      </c>
    </row>
    <row r="12522" spans="1:25" x14ac:dyDescent="0.25">
      <c r="A12522" s="9" t="s">
        <v>17374</v>
      </c>
      <c r="B12522" s="23">
        <v>46279.630555555603</v>
      </c>
      <c r="C12522" s="23">
        <v>46279.686805555597</v>
      </c>
      <c r="E12522" s="9" t="s">
        <v>649</v>
      </c>
      <c r="F12522" s="9" t="s">
        <v>188</v>
      </c>
      <c r="G12522" s="9" t="s">
        <v>213</v>
      </c>
      <c r="H12522" s="9" t="s">
        <v>164</v>
      </c>
      <c r="I12522" s="9" t="s">
        <v>260</v>
      </c>
      <c r="J12522" s="9" t="s">
        <v>592</v>
      </c>
      <c r="K12522" s="9" t="s">
        <v>14602</v>
      </c>
      <c r="L12522" s="9" t="s">
        <v>12094</v>
      </c>
      <c r="M12522" s="9" t="s">
        <v>14666</v>
      </c>
      <c r="N12522" s="9" t="s">
        <v>196</v>
      </c>
      <c r="O12522" s="9" t="s">
        <v>182</v>
      </c>
      <c r="P12522" s="9" t="s">
        <v>120</v>
      </c>
      <c r="Q12522" s="9" t="s">
        <v>219</v>
      </c>
      <c r="R12522" s="9">
        <v>0</v>
      </c>
      <c r="S12522" s="9">
        <v>4</v>
      </c>
      <c r="T12522" s="9" t="s">
        <v>265</v>
      </c>
      <c r="X12522" s="9">
        <f>INDEX(SLA_Policy!$D$2:$D$5,MATCH(F12522,SLA_Policy!$A$2:$A$5,0))</f>
        <v>72</v>
      </c>
      <c r="Y12522" s="9" t="str">
        <f>IF(E12522="Cancelled","Excluded",IF(D12522="",IF((SLA_Policy!$B$8-B12522)*24&gt;X12522,"Open - Breached","Open - On Track"),IF((D12522-B12522)*24&lt;=X12522,"Met","Breached")))</f>
        <v>Excluded</v>
      </c>
    </row>
    <row r="12523" spans="1:25" x14ac:dyDescent="0.25">
      <c r="A12523" s="9" t="s">
        <v>17375</v>
      </c>
      <c r="B12523" s="23">
        <v>46279.640277777798</v>
      </c>
      <c r="C12523" s="23">
        <v>46279.698611111096</v>
      </c>
      <c r="D12523" s="23">
        <v>46280.411805555603</v>
      </c>
      <c r="E12523" s="9" t="s">
        <v>212</v>
      </c>
      <c r="F12523" s="9" t="s">
        <v>189</v>
      </c>
      <c r="G12523" s="9" t="s">
        <v>236</v>
      </c>
      <c r="H12523" s="9" t="s">
        <v>164</v>
      </c>
      <c r="I12523" s="9" t="s">
        <v>421</v>
      </c>
      <c r="J12523" s="9" t="s">
        <v>4144</v>
      </c>
      <c r="K12523" s="9" t="s">
        <v>262</v>
      </c>
      <c r="L12523" s="9" t="s">
        <v>282</v>
      </c>
      <c r="M12523" s="9" t="s">
        <v>2674</v>
      </c>
      <c r="N12523" s="9" t="s">
        <v>196</v>
      </c>
      <c r="O12523" s="9" t="s">
        <v>180</v>
      </c>
      <c r="P12523" s="9" t="s">
        <v>278</v>
      </c>
      <c r="Q12523" s="9" t="s">
        <v>219</v>
      </c>
      <c r="R12523" s="9">
        <v>0</v>
      </c>
      <c r="S12523" s="9">
        <v>38</v>
      </c>
      <c r="T12523" s="9" t="s">
        <v>343</v>
      </c>
      <c r="U12523" s="9" t="s">
        <v>242</v>
      </c>
      <c r="W12523" s="9">
        <v>5</v>
      </c>
      <c r="X12523" s="9">
        <f>INDEX(SLA_Policy!$D$2:$D$5,MATCH(F12523,SLA_Policy!$A$2:$A$5,0))</f>
        <v>120</v>
      </c>
      <c r="Y12523" s="9" t="str">
        <f>IF(E12523="Cancelled","Excluded",IF(D12523="",IF((SLA_Policy!$B$8-B12523)*24&gt;X12523,"Open - Breached","Open - On Track"),IF((D12523-B12523)*24&lt;=X12523,"Met","Breached")))</f>
        <v>Met</v>
      </c>
    </row>
    <row r="12524" spans="1:25" x14ac:dyDescent="0.25">
      <c r="A12524" s="9" t="s">
        <v>17376</v>
      </c>
      <c r="B12524" s="23">
        <v>46279.663888888899</v>
      </c>
      <c r="C12524" s="23">
        <v>46280.301388888904</v>
      </c>
      <c r="D12524" s="23">
        <v>46280.3256944444</v>
      </c>
      <c r="E12524" s="9" t="s">
        <v>212</v>
      </c>
      <c r="F12524" s="9" t="s">
        <v>188</v>
      </c>
      <c r="G12524" s="9" t="s">
        <v>213</v>
      </c>
      <c r="H12524" s="9" t="s">
        <v>163</v>
      </c>
      <c r="I12524" s="9" t="s">
        <v>223</v>
      </c>
      <c r="J12524" s="9" t="s">
        <v>224</v>
      </c>
      <c r="K12524" s="9" t="s">
        <v>262</v>
      </c>
      <c r="L12524" s="9" t="s">
        <v>307</v>
      </c>
      <c r="M12524" s="9" t="s">
        <v>2895</v>
      </c>
      <c r="N12524" s="9" t="s">
        <v>196</v>
      </c>
      <c r="O12524" s="9" t="s">
        <v>176</v>
      </c>
      <c r="P12524" s="9" t="s">
        <v>419</v>
      </c>
      <c r="Q12524" s="9" t="s">
        <v>273</v>
      </c>
      <c r="R12524" s="9">
        <v>0</v>
      </c>
      <c r="S12524" s="9">
        <v>29</v>
      </c>
      <c r="T12524" s="9" t="s">
        <v>136</v>
      </c>
      <c r="U12524" s="9" t="s">
        <v>230</v>
      </c>
      <c r="X12524" s="9">
        <f>INDEX(SLA_Policy!$D$2:$D$5,MATCH(F12524,SLA_Policy!$A$2:$A$5,0))</f>
        <v>72</v>
      </c>
      <c r="Y12524" s="9" t="str">
        <f>IF(E12524="Cancelled","Excluded",IF(D12524="",IF((SLA_Policy!$B$8-B12524)*24&gt;X12524,"Open - Breached","Open - On Track"),IF((D12524-B12524)*24&lt;=X12524,"Met","Breached")))</f>
        <v>Met</v>
      </c>
    </row>
    <row r="12525" spans="1:25" x14ac:dyDescent="0.25">
      <c r="A12525" s="9" t="s">
        <v>17377</v>
      </c>
      <c r="B12525" s="23">
        <v>46279.671527777798</v>
      </c>
      <c r="C12525" s="23">
        <v>46279.690277777801</v>
      </c>
      <c r="D12525" s="23">
        <v>46279.714583333298</v>
      </c>
      <c r="E12525" s="9" t="s">
        <v>212</v>
      </c>
      <c r="F12525" s="9" t="s">
        <v>189</v>
      </c>
      <c r="G12525" s="9" t="s">
        <v>213</v>
      </c>
      <c r="H12525" s="9" t="s">
        <v>166</v>
      </c>
      <c r="I12525" s="9" t="s">
        <v>286</v>
      </c>
      <c r="J12525" s="9" t="s">
        <v>11505</v>
      </c>
      <c r="K12525" s="9" t="s">
        <v>246</v>
      </c>
      <c r="L12525" s="9" t="s">
        <v>282</v>
      </c>
      <c r="M12525" s="9" t="s">
        <v>283</v>
      </c>
      <c r="N12525" s="9" t="s">
        <v>196</v>
      </c>
      <c r="O12525" s="9" t="s">
        <v>181</v>
      </c>
      <c r="P12525" s="9" t="s">
        <v>289</v>
      </c>
      <c r="Q12525" s="9" t="s">
        <v>219</v>
      </c>
      <c r="R12525" s="9">
        <v>0</v>
      </c>
      <c r="S12525" s="9">
        <v>6</v>
      </c>
      <c r="U12525" s="9" t="s">
        <v>376</v>
      </c>
      <c r="W12525" s="9">
        <v>4</v>
      </c>
      <c r="X12525" s="9">
        <f>INDEX(SLA_Policy!$D$2:$D$5,MATCH(F12525,SLA_Policy!$A$2:$A$5,0))</f>
        <v>120</v>
      </c>
      <c r="Y12525" s="9" t="str">
        <f>IF(E12525="Cancelled","Excluded",IF(D12525="",IF((SLA_Policy!$B$8-B12525)*24&gt;X12525,"Open - Breached","Open - On Track"),IF((D12525-B12525)*24&lt;=X12525,"Met","Breached")))</f>
        <v>Met</v>
      </c>
    </row>
    <row r="12526" spans="1:25" x14ac:dyDescent="0.25">
      <c r="A12526" s="9" t="s">
        <v>17378</v>
      </c>
      <c r="B12526" s="23">
        <v>46279.676388888904</v>
      </c>
      <c r="C12526" s="23">
        <v>46279.697222222203</v>
      </c>
      <c r="D12526" s="23">
        <v>46280.346527777801</v>
      </c>
      <c r="E12526" s="9" t="s">
        <v>212</v>
      </c>
      <c r="F12526" s="9" t="s">
        <v>189</v>
      </c>
      <c r="G12526" s="9" t="s">
        <v>236</v>
      </c>
      <c r="H12526" s="9" t="s">
        <v>162</v>
      </c>
      <c r="I12526" s="9" t="s">
        <v>280</v>
      </c>
      <c r="J12526" s="9" t="s">
        <v>17379</v>
      </c>
      <c r="K12526" s="9" t="s">
        <v>239</v>
      </c>
      <c r="L12526" s="9" t="s">
        <v>226</v>
      </c>
      <c r="M12526" s="9" t="s">
        <v>1487</v>
      </c>
      <c r="N12526" s="9" t="s">
        <v>196</v>
      </c>
      <c r="O12526" s="9" t="s">
        <v>179</v>
      </c>
      <c r="P12526" s="9" t="s">
        <v>264</v>
      </c>
      <c r="Q12526" s="9" t="s">
        <v>273</v>
      </c>
      <c r="R12526" s="9">
        <v>0</v>
      </c>
      <c r="S12526" s="9">
        <v>12</v>
      </c>
      <c r="U12526" s="9" t="s">
        <v>242</v>
      </c>
      <c r="W12526" s="9">
        <v>5</v>
      </c>
      <c r="X12526" s="9">
        <f>INDEX(SLA_Policy!$D$2:$D$5,MATCH(F12526,SLA_Policy!$A$2:$A$5,0))</f>
        <v>120</v>
      </c>
      <c r="Y12526" s="9" t="str">
        <f>IF(E12526="Cancelled","Excluded",IF(D12526="",IF((SLA_Policy!$B$8-B12526)*24&gt;X12526,"Open - Breached","Open - On Track"),IF((D12526-B12526)*24&lt;=X12526,"Met","Breached")))</f>
        <v>Met</v>
      </c>
    </row>
    <row r="12527" spans="1:25" x14ac:dyDescent="0.25">
      <c r="A12527" s="9" t="s">
        <v>17380</v>
      </c>
      <c r="B12527" s="23">
        <v>46279.682638888902</v>
      </c>
      <c r="C12527" s="23">
        <v>46279.691666666702</v>
      </c>
      <c r="D12527" s="23">
        <v>46281.315972222197</v>
      </c>
      <c r="E12527" s="9" t="s">
        <v>212</v>
      </c>
      <c r="F12527" s="9" t="s">
        <v>188</v>
      </c>
      <c r="G12527" s="9" t="s">
        <v>213</v>
      </c>
      <c r="H12527" s="9" t="s">
        <v>162</v>
      </c>
      <c r="I12527" s="9" t="s">
        <v>345</v>
      </c>
      <c r="J12527" s="9" t="s">
        <v>17381</v>
      </c>
      <c r="K12527" s="9" t="s">
        <v>246</v>
      </c>
      <c r="L12527" s="9" t="s">
        <v>311</v>
      </c>
      <c r="M12527" s="9" t="s">
        <v>1554</v>
      </c>
      <c r="N12527" s="9" t="s">
        <v>198</v>
      </c>
      <c r="O12527" s="9" t="s">
        <v>116</v>
      </c>
      <c r="P12527" s="9" t="s">
        <v>574</v>
      </c>
      <c r="Q12527" s="9" t="s">
        <v>219</v>
      </c>
      <c r="R12527" s="9">
        <v>3</v>
      </c>
      <c r="S12527" s="9">
        <v>46</v>
      </c>
      <c r="U12527" s="9" t="s">
        <v>290</v>
      </c>
      <c r="X12527" s="9">
        <f>INDEX(SLA_Policy!$D$2:$D$5,MATCH(F12527,SLA_Policy!$A$2:$A$5,0))</f>
        <v>72</v>
      </c>
      <c r="Y12527" s="9" t="str">
        <f>IF(E12527="Cancelled","Excluded",IF(D12527="",IF((SLA_Policy!$B$8-B12527)*24&gt;X12527,"Open - Breached","Open - On Track"),IF((D12527-B12527)*24&lt;=X12527,"Met","Breached")))</f>
        <v>Met</v>
      </c>
    </row>
    <row r="12528" spans="1:25" x14ac:dyDescent="0.25">
      <c r="A12528" s="9" t="s">
        <v>17382</v>
      </c>
      <c r="B12528" s="23">
        <v>46279.6875</v>
      </c>
      <c r="C12528" s="23">
        <v>46279.7631944444</v>
      </c>
      <c r="D12528" s="23">
        <v>46280.329861111102</v>
      </c>
      <c r="E12528" s="9" t="s">
        <v>212</v>
      </c>
      <c r="F12528" s="9" t="s">
        <v>188</v>
      </c>
      <c r="G12528" s="9" t="s">
        <v>213</v>
      </c>
      <c r="H12528" s="9" t="s">
        <v>163</v>
      </c>
      <c r="I12528" s="9" t="s">
        <v>405</v>
      </c>
      <c r="J12528" s="9" t="s">
        <v>884</v>
      </c>
      <c r="K12528" s="9" t="s">
        <v>303</v>
      </c>
      <c r="L12528" s="9" t="s">
        <v>395</v>
      </c>
      <c r="M12528" s="9" t="s">
        <v>2547</v>
      </c>
      <c r="N12528" s="9" t="s">
        <v>196</v>
      </c>
      <c r="O12528" s="9" t="s">
        <v>176</v>
      </c>
      <c r="P12528" s="9" t="s">
        <v>570</v>
      </c>
      <c r="Q12528" s="9" t="s">
        <v>273</v>
      </c>
      <c r="R12528" s="9">
        <v>0</v>
      </c>
      <c r="S12528" s="9">
        <v>7</v>
      </c>
      <c r="U12528" s="9" t="s">
        <v>376</v>
      </c>
      <c r="X12528" s="9">
        <f>INDEX(SLA_Policy!$D$2:$D$5,MATCH(F12528,SLA_Policy!$A$2:$A$5,0))</f>
        <v>72</v>
      </c>
      <c r="Y12528" s="9" t="str">
        <f>IF(E12528="Cancelled","Excluded",IF(D12528="",IF((SLA_Policy!$B$8-B12528)*24&gt;X12528,"Open - Breached","Open - On Track"),IF((D12528-B12528)*24&lt;=X12528,"Met","Breached")))</f>
        <v>Met</v>
      </c>
    </row>
    <row r="12529" spans="1:25" x14ac:dyDescent="0.25">
      <c r="A12529" s="9" t="s">
        <v>17383</v>
      </c>
      <c r="B12529" s="23">
        <v>46279.688888888901</v>
      </c>
      <c r="C12529" s="23">
        <v>46279.693749999999</v>
      </c>
      <c r="D12529" s="23">
        <v>46280.345138888901</v>
      </c>
      <c r="E12529" s="9" t="s">
        <v>212</v>
      </c>
      <c r="F12529" s="9" t="s">
        <v>188</v>
      </c>
      <c r="G12529" s="9" t="s">
        <v>213</v>
      </c>
      <c r="H12529" s="9" t="s">
        <v>162</v>
      </c>
      <c r="I12529" s="9" t="s">
        <v>416</v>
      </c>
      <c r="J12529" s="9" t="s">
        <v>17384</v>
      </c>
      <c r="K12529" s="9" t="s">
        <v>303</v>
      </c>
      <c r="L12529" s="9" t="s">
        <v>104</v>
      </c>
      <c r="M12529" s="9" t="s">
        <v>803</v>
      </c>
      <c r="N12529" s="9" t="s">
        <v>200</v>
      </c>
      <c r="O12529" s="9" t="s">
        <v>179</v>
      </c>
      <c r="P12529" s="9" t="s">
        <v>264</v>
      </c>
      <c r="Q12529" s="9" t="s">
        <v>219</v>
      </c>
      <c r="R12529" s="9">
        <v>0</v>
      </c>
      <c r="S12529" s="9">
        <v>12</v>
      </c>
      <c r="U12529" s="9" t="s">
        <v>266</v>
      </c>
      <c r="X12529" s="9">
        <f>INDEX(SLA_Policy!$D$2:$D$5,MATCH(F12529,SLA_Policy!$A$2:$A$5,0))</f>
        <v>72</v>
      </c>
      <c r="Y12529" s="9" t="str">
        <f>IF(E12529="Cancelled","Excluded",IF(D12529="",IF((SLA_Policy!$B$8-B12529)*24&gt;X12529,"Open - Breached","Open - On Track"),IF((D12529-B12529)*24&lt;=X12529,"Met","Breached")))</f>
        <v>Met</v>
      </c>
    </row>
    <row r="12530" spans="1:25" x14ac:dyDescent="0.25">
      <c r="A12530" s="9" t="s">
        <v>17385</v>
      </c>
      <c r="B12530" s="23">
        <v>46279.698611111096</v>
      </c>
      <c r="C12530" s="23">
        <v>46279.7680555556</v>
      </c>
      <c r="D12530" s="23">
        <v>46282.385416666701</v>
      </c>
      <c r="E12530" s="9" t="s">
        <v>212</v>
      </c>
      <c r="F12530" s="9" t="s">
        <v>189</v>
      </c>
      <c r="G12530" s="9" t="s">
        <v>236</v>
      </c>
      <c r="H12530" s="9" t="s">
        <v>161</v>
      </c>
      <c r="I12530" s="9" t="s">
        <v>237</v>
      </c>
      <c r="J12530" s="9" t="s">
        <v>238</v>
      </c>
      <c r="K12530" s="9" t="s">
        <v>246</v>
      </c>
      <c r="L12530" s="9" t="s">
        <v>104</v>
      </c>
      <c r="M12530" s="9" t="s">
        <v>2280</v>
      </c>
      <c r="N12530" s="9" t="s">
        <v>197</v>
      </c>
      <c r="O12530" s="9" t="s">
        <v>177</v>
      </c>
      <c r="P12530" s="9" t="s">
        <v>457</v>
      </c>
      <c r="Q12530" s="9" t="s">
        <v>219</v>
      </c>
      <c r="R12530" s="9">
        <v>0</v>
      </c>
      <c r="S12530" s="9">
        <v>16</v>
      </c>
      <c r="U12530" s="9" t="s">
        <v>242</v>
      </c>
      <c r="W12530" s="9">
        <v>4</v>
      </c>
      <c r="X12530" s="9">
        <f>INDEX(SLA_Policy!$D$2:$D$5,MATCH(F12530,SLA_Policy!$A$2:$A$5,0))</f>
        <v>120</v>
      </c>
      <c r="Y12530" s="9" t="str">
        <f>IF(E12530="Cancelled","Excluded",IF(D12530="",IF((SLA_Policy!$B$8-B12530)*24&gt;X12530,"Open - Breached","Open - On Track"),IF((D12530-B12530)*24&lt;=X12530,"Met","Breached")))</f>
        <v>Met</v>
      </c>
    </row>
    <row r="12531" spans="1:25" x14ac:dyDescent="0.25">
      <c r="A12531" s="9" t="s">
        <v>17386</v>
      </c>
      <c r="B12531" s="23">
        <v>46279.709027777797</v>
      </c>
      <c r="C12531" s="23">
        <v>46279.711805555598</v>
      </c>
      <c r="D12531" s="23">
        <v>46279.904861111099</v>
      </c>
      <c r="E12531" s="9" t="s">
        <v>212</v>
      </c>
      <c r="F12531" s="9" t="s">
        <v>187</v>
      </c>
      <c r="G12531" s="9" t="s">
        <v>213</v>
      </c>
      <c r="H12531" s="9" t="s">
        <v>164</v>
      </c>
      <c r="I12531" s="9" t="s">
        <v>260</v>
      </c>
      <c r="J12531" s="9" t="s">
        <v>2616</v>
      </c>
      <c r="K12531" s="9" t="s">
        <v>410</v>
      </c>
      <c r="L12531" s="9" t="s">
        <v>226</v>
      </c>
      <c r="M12531" s="9" t="s">
        <v>630</v>
      </c>
      <c r="N12531" s="9" t="s">
        <v>196</v>
      </c>
      <c r="O12531" s="9" t="s">
        <v>180</v>
      </c>
      <c r="P12531" s="9" t="s">
        <v>318</v>
      </c>
      <c r="Q12531" s="9" t="s">
        <v>273</v>
      </c>
      <c r="R12531" s="9">
        <v>0</v>
      </c>
      <c r="S12531" s="9">
        <v>13</v>
      </c>
      <c r="T12531" s="9" t="s">
        <v>265</v>
      </c>
      <c r="U12531" s="9" t="s">
        <v>266</v>
      </c>
      <c r="W12531" s="9">
        <v>5</v>
      </c>
      <c r="X12531" s="9">
        <f>INDEX(SLA_Policy!$D$2:$D$5,MATCH(F12531,SLA_Policy!$A$2:$A$5,0))</f>
        <v>8</v>
      </c>
      <c r="Y12531" s="9" t="str">
        <f>IF(E12531="Cancelled","Excluded",IF(D12531="",IF((SLA_Policy!$B$8-B12531)*24&gt;X12531,"Open - Breached","Open - On Track"),IF((D12531-B12531)*24&lt;=X12531,"Met","Breached")))</f>
        <v>Met</v>
      </c>
    </row>
    <row r="12532" spans="1:25" x14ac:dyDescent="0.25">
      <c r="A12532" s="9" t="s">
        <v>17387</v>
      </c>
      <c r="B12532" s="23">
        <v>46279.829861111102</v>
      </c>
      <c r="C12532" s="23">
        <v>46279.836111111101</v>
      </c>
      <c r="D12532" s="23">
        <v>46280.390972222202</v>
      </c>
      <c r="E12532" s="9" t="s">
        <v>212</v>
      </c>
      <c r="F12532" s="9" t="s">
        <v>187</v>
      </c>
      <c r="G12532" s="9" t="s">
        <v>213</v>
      </c>
      <c r="H12532" s="9" t="s">
        <v>161</v>
      </c>
      <c r="I12532" s="9" t="s">
        <v>454</v>
      </c>
      <c r="J12532" s="9" t="s">
        <v>813</v>
      </c>
      <c r="K12532" s="9" t="s">
        <v>262</v>
      </c>
      <c r="L12532" s="9" t="s">
        <v>311</v>
      </c>
      <c r="M12532" s="9" t="s">
        <v>3618</v>
      </c>
      <c r="N12532" s="9" t="s">
        <v>197</v>
      </c>
      <c r="O12532" s="9" t="s">
        <v>116</v>
      </c>
      <c r="P12532" s="9" t="s">
        <v>295</v>
      </c>
      <c r="Q12532" s="9" t="s">
        <v>219</v>
      </c>
      <c r="R12532" s="9">
        <v>1</v>
      </c>
      <c r="S12532" s="9">
        <v>14</v>
      </c>
      <c r="U12532" s="9" t="s">
        <v>266</v>
      </c>
      <c r="X12532" s="9">
        <f>INDEX(SLA_Policy!$D$2:$D$5,MATCH(F12532,SLA_Policy!$A$2:$A$5,0))</f>
        <v>8</v>
      </c>
      <c r="Y12532" s="9" t="str">
        <f>IF(E12532="Cancelled","Excluded",IF(D12532="",IF((SLA_Policy!$B$8-B12532)*24&gt;X12532,"Open - Breached","Open - On Track"),IF((D12532-B12532)*24&lt;=X12532,"Met","Breached")))</f>
        <v>Breached</v>
      </c>
    </row>
    <row r="12533" spans="1:25" x14ac:dyDescent="0.25">
      <c r="A12533" s="9" t="s">
        <v>17388</v>
      </c>
      <c r="B12533" s="23">
        <v>46280.175000000003</v>
      </c>
      <c r="C12533" s="23">
        <v>46280.3347222222</v>
      </c>
      <c r="D12533" s="23">
        <v>46280.587500000001</v>
      </c>
      <c r="E12533" s="9" t="s">
        <v>212</v>
      </c>
      <c r="F12533" s="9" t="s">
        <v>189</v>
      </c>
      <c r="G12533" s="9" t="s">
        <v>213</v>
      </c>
      <c r="H12533" s="9" t="s">
        <v>162</v>
      </c>
      <c r="I12533" s="9" t="s">
        <v>393</v>
      </c>
      <c r="J12533" s="9" t="s">
        <v>10482</v>
      </c>
      <c r="K12533" s="9" t="s">
        <v>246</v>
      </c>
      <c r="L12533" s="9" t="s">
        <v>293</v>
      </c>
      <c r="M12533" s="9" t="s">
        <v>2071</v>
      </c>
      <c r="N12533" s="9" t="s">
        <v>196</v>
      </c>
      <c r="O12533" s="9" t="s">
        <v>176</v>
      </c>
      <c r="P12533" s="9" t="s">
        <v>228</v>
      </c>
      <c r="Q12533" s="9" t="s">
        <v>219</v>
      </c>
      <c r="R12533" s="9">
        <v>0</v>
      </c>
      <c r="S12533" s="9">
        <v>13</v>
      </c>
      <c r="U12533" s="9" t="s">
        <v>248</v>
      </c>
      <c r="X12533" s="9">
        <f>INDEX(SLA_Policy!$D$2:$D$5,MATCH(F12533,SLA_Policy!$A$2:$A$5,0))</f>
        <v>120</v>
      </c>
      <c r="Y12533" s="9" t="str">
        <f>IF(E12533="Cancelled","Excluded",IF(D12533="",IF((SLA_Policy!$B$8-B12533)*24&gt;X12533,"Open - Breached","Open - On Track"),IF((D12533-B12533)*24&lt;=X12533,"Met","Breached")))</f>
        <v>Met</v>
      </c>
    </row>
    <row r="12534" spans="1:25" x14ac:dyDescent="0.25">
      <c r="A12534" s="9" t="s">
        <v>17389</v>
      </c>
      <c r="B12534" s="23">
        <v>46280.291666666701</v>
      </c>
      <c r="C12534" s="23">
        <v>46280.353472222203</v>
      </c>
      <c r="D12534" s="23">
        <v>46286.402083333298</v>
      </c>
      <c r="E12534" s="9" t="s">
        <v>212</v>
      </c>
      <c r="F12534" s="9" t="s">
        <v>189</v>
      </c>
      <c r="G12534" s="9" t="s">
        <v>213</v>
      </c>
      <c r="H12534" s="9" t="s">
        <v>163</v>
      </c>
      <c r="I12534" s="9" t="s">
        <v>405</v>
      </c>
      <c r="J12534" s="9" t="s">
        <v>501</v>
      </c>
      <c r="K12534" s="9" t="s">
        <v>246</v>
      </c>
      <c r="L12534" s="9" t="s">
        <v>351</v>
      </c>
      <c r="M12534" s="9" t="s">
        <v>773</v>
      </c>
      <c r="N12534" s="9" t="s">
        <v>196</v>
      </c>
      <c r="O12534" s="9" t="s">
        <v>176</v>
      </c>
      <c r="P12534" s="9" t="s">
        <v>253</v>
      </c>
      <c r="Q12534" s="9" t="s">
        <v>219</v>
      </c>
      <c r="R12534" s="9">
        <v>0</v>
      </c>
      <c r="S12534" s="9">
        <v>10</v>
      </c>
      <c r="U12534" s="9" t="s">
        <v>230</v>
      </c>
      <c r="X12534" s="9">
        <f>INDEX(SLA_Policy!$D$2:$D$5,MATCH(F12534,SLA_Policy!$A$2:$A$5,0))</f>
        <v>120</v>
      </c>
      <c r="Y12534" s="9" t="str">
        <f>IF(E12534="Cancelled","Excluded",IF(D12534="",IF((SLA_Policy!$B$8-B12534)*24&gt;X12534,"Open - Breached","Open - On Track"),IF((D12534-B12534)*24&lt;=X12534,"Met","Breached")))</f>
        <v>Breached</v>
      </c>
    </row>
    <row r="12535" spans="1:25" x14ac:dyDescent="0.25">
      <c r="A12535" s="9" t="s">
        <v>17390</v>
      </c>
      <c r="B12535" s="23">
        <v>46280.322916666701</v>
      </c>
      <c r="C12535" s="23">
        <v>46280.324305555601</v>
      </c>
      <c r="D12535" s="23">
        <v>46280.412499999999</v>
      </c>
      <c r="E12535" s="9" t="s">
        <v>212</v>
      </c>
      <c r="F12535" s="9" t="s">
        <v>188</v>
      </c>
      <c r="G12535" s="9" t="s">
        <v>213</v>
      </c>
      <c r="H12535" s="9" t="s">
        <v>167</v>
      </c>
      <c r="I12535" s="9" t="s">
        <v>684</v>
      </c>
      <c r="J12535" s="9" t="s">
        <v>10397</v>
      </c>
      <c r="K12535" s="9" t="s">
        <v>246</v>
      </c>
      <c r="L12535" s="9" t="s">
        <v>270</v>
      </c>
      <c r="M12535" s="9" t="s">
        <v>3722</v>
      </c>
      <c r="N12535" s="9" t="s">
        <v>200</v>
      </c>
      <c r="O12535" s="9" t="s">
        <v>116</v>
      </c>
      <c r="P12535" s="9" t="s">
        <v>218</v>
      </c>
      <c r="Q12535" s="9" t="s">
        <v>219</v>
      </c>
      <c r="R12535" s="9">
        <v>0</v>
      </c>
      <c r="S12535" s="9">
        <v>10</v>
      </c>
      <c r="U12535" s="9" t="s">
        <v>266</v>
      </c>
      <c r="X12535" s="9">
        <f>INDEX(SLA_Policy!$D$2:$D$5,MATCH(F12535,SLA_Policy!$A$2:$A$5,0))</f>
        <v>72</v>
      </c>
      <c r="Y12535" s="9" t="str">
        <f>IF(E12535="Cancelled","Excluded",IF(D12535="",IF((SLA_Policy!$B$8-B12535)*24&gt;X12535,"Open - Breached","Open - On Track"),IF((D12535-B12535)*24&lt;=X12535,"Met","Breached")))</f>
        <v>Met</v>
      </c>
    </row>
    <row r="12536" spans="1:25" x14ac:dyDescent="0.25">
      <c r="A12536" s="9" t="s">
        <v>17391</v>
      </c>
      <c r="B12536" s="23">
        <v>46280.345833333296</v>
      </c>
      <c r="C12536" s="23">
        <v>46280.385416666701</v>
      </c>
      <c r="D12536" s="23">
        <v>46286.404861111099</v>
      </c>
      <c r="E12536" s="9" t="s">
        <v>212</v>
      </c>
      <c r="F12536" s="9" t="s">
        <v>189</v>
      </c>
      <c r="G12536" s="9" t="s">
        <v>236</v>
      </c>
      <c r="H12536" s="9" t="s">
        <v>161</v>
      </c>
      <c r="I12536" s="9" t="s">
        <v>482</v>
      </c>
      <c r="J12536" s="9" t="s">
        <v>2276</v>
      </c>
      <c r="K12536" s="9" t="s">
        <v>246</v>
      </c>
      <c r="L12536" s="9" t="s">
        <v>311</v>
      </c>
      <c r="M12536" s="9" t="s">
        <v>7858</v>
      </c>
      <c r="N12536" s="9" t="s">
        <v>196</v>
      </c>
      <c r="O12536" s="9" t="s">
        <v>177</v>
      </c>
      <c r="P12536" s="9" t="s">
        <v>942</v>
      </c>
      <c r="Q12536" s="9" t="s">
        <v>273</v>
      </c>
      <c r="R12536" s="9">
        <v>0</v>
      </c>
      <c r="S12536" s="9">
        <v>25</v>
      </c>
      <c r="U12536" s="9" t="s">
        <v>242</v>
      </c>
      <c r="X12536" s="9">
        <f>INDEX(SLA_Policy!$D$2:$D$5,MATCH(F12536,SLA_Policy!$A$2:$A$5,0))</f>
        <v>120</v>
      </c>
      <c r="Y12536" s="9" t="str">
        <f>IF(E12536="Cancelled","Excluded",IF(D12536="",IF((SLA_Policy!$B$8-B12536)*24&gt;X12536,"Open - Breached","Open - On Track"),IF((D12536-B12536)*24&lt;=X12536,"Met","Breached")))</f>
        <v>Breached</v>
      </c>
    </row>
    <row r="12537" spans="1:25" x14ac:dyDescent="0.25">
      <c r="A12537" s="9" t="s">
        <v>17392</v>
      </c>
      <c r="B12537" s="23">
        <v>46280.35</v>
      </c>
      <c r="C12537" s="23">
        <v>46280.384722222203</v>
      </c>
      <c r="D12537" s="23">
        <v>46280.488194444399</v>
      </c>
      <c r="E12537" s="9" t="s">
        <v>212</v>
      </c>
      <c r="F12537" s="9" t="s">
        <v>188</v>
      </c>
      <c r="G12537" s="9" t="s">
        <v>213</v>
      </c>
      <c r="H12537" s="9" t="s">
        <v>166</v>
      </c>
      <c r="I12537" s="9" t="s">
        <v>286</v>
      </c>
      <c r="J12537" s="9" t="s">
        <v>3607</v>
      </c>
      <c r="K12537" s="9" t="s">
        <v>246</v>
      </c>
      <c r="L12537" s="9" t="s">
        <v>104</v>
      </c>
      <c r="M12537" s="9" t="s">
        <v>941</v>
      </c>
      <c r="N12537" s="9" t="s">
        <v>197</v>
      </c>
      <c r="O12537" s="9" t="s">
        <v>181</v>
      </c>
      <c r="P12537" s="9" t="s">
        <v>668</v>
      </c>
      <c r="Q12537" s="9" t="s">
        <v>219</v>
      </c>
      <c r="R12537" s="9">
        <v>0</v>
      </c>
      <c r="S12537" s="9">
        <v>7</v>
      </c>
      <c r="U12537" s="9" t="s">
        <v>290</v>
      </c>
      <c r="X12537" s="9">
        <f>INDEX(SLA_Policy!$D$2:$D$5,MATCH(F12537,SLA_Policy!$A$2:$A$5,0))</f>
        <v>72</v>
      </c>
      <c r="Y12537" s="9" t="str">
        <f>IF(E12537="Cancelled","Excluded",IF(D12537="",IF((SLA_Policy!$B$8-B12537)*24&gt;X12537,"Open - Breached","Open - On Track"),IF((D12537-B12537)*24&lt;=X12537,"Met","Breached")))</f>
        <v>Met</v>
      </c>
    </row>
    <row r="12538" spans="1:25" x14ac:dyDescent="0.25">
      <c r="A12538" s="9" t="s">
        <v>17393</v>
      </c>
      <c r="B12538" s="23">
        <v>46280.352083333302</v>
      </c>
      <c r="C12538" s="23">
        <v>46280.366666666698</v>
      </c>
      <c r="D12538" s="23">
        <v>46280.516666666699</v>
      </c>
      <c r="E12538" s="9" t="s">
        <v>212</v>
      </c>
      <c r="F12538" s="9" t="s">
        <v>187</v>
      </c>
      <c r="G12538" s="9" t="s">
        <v>213</v>
      </c>
      <c r="H12538" s="9" t="s">
        <v>162</v>
      </c>
      <c r="I12538" s="9" t="s">
        <v>244</v>
      </c>
      <c r="J12538" s="9" t="s">
        <v>3212</v>
      </c>
      <c r="K12538" s="9" t="s">
        <v>239</v>
      </c>
      <c r="L12538" s="9" t="s">
        <v>216</v>
      </c>
      <c r="M12538" s="9" t="s">
        <v>1609</v>
      </c>
      <c r="N12538" s="9" t="s">
        <v>197</v>
      </c>
      <c r="O12538" s="9" t="s">
        <v>179</v>
      </c>
      <c r="P12538" s="9" t="s">
        <v>264</v>
      </c>
      <c r="Q12538" s="9" t="s">
        <v>273</v>
      </c>
      <c r="R12538" s="9">
        <v>1</v>
      </c>
      <c r="S12538" s="9">
        <v>67</v>
      </c>
      <c r="U12538" s="9" t="s">
        <v>266</v>
      </c>
      <c r="X12538" s="9">
        <f>INDEX(SLA_Policy!$D$2:$D$5,MATCH(F12538,SLA_Policy!$A$2:$A$5,0))</f>
        <v>8</v>
      </c>
      <c r="Y12538" s="9" t="str">
        <f>IF(E12538="Cancelled","Excluded",IF(D12538="",IF((SLA_Policy!$B$8-B12538)*24&gt;X12538,"Open - Breached","Open - On Track"),IF((D12538-B12538)*24&lt;=X12538,"Met","Breached")))</f>
        <v>Met</v>
      </c>
    </row>
    <row r="12539" spans="1:25" x14ac:dyDescent="0.25">
      <c r="A12539" s="9" t="s">
        <v>17394</v>
      </c>
      <c r="B12539" s="23">
        <v>46280.353472222203</v>
      </c>
      <c r="C12539" s="23">
        <v>46280.379861111098</v>
      </c>
      <c r="D12539" s="23">
        <v>46281.695138888899</v>
      </c>
      <c r="E12539" s="9" t="s">
        <v>212</v>
      </c>
      <c r="F12539" s="9" t="s">
        <v>188</v>
      </c>
      <c r="G12539" s="9" t="s">
        <v>213</v>
      </c>
      <c r="H12539" s="9" t="s">
        <v>164</v>
      </c>
      <c r="I12539" s="9" t="s">
        <v>478</v>
      </c>
      <c r="J12539" s="9" t="s">
        <v>5796</v>
      </c>
      <c r="K12539" s="9" t="s">
        <v>215</v>
      </c>
      <c r="L12539" s="9" t="s">
        <v>351</v>
      </c>
      <c r="M12539" s="9" t="s">
        <v>2241</v>
      </c>
      <c r="N12539" s="9" t="s">
        <v>197</v>
      </c>
      <c r="O12539" s="9" t="s">
        <v>116</v>
      </c>
      <c r="P12539" s="9" t="s">
        <v>551</v>
      </c>
      <c r="Q12539" s="9" t="s">
        <v>219</v>
      </c>
      <c r="R12539" s="9">
        <v>0</v>
      </c>
      <c r="S12539" s="9">
        <v>16</v>
      </c>
      <c r="T12539" s="9" t="s">
        <v>464</v>
      </c>
      <c r="U12539" s="9" t="s">
        <v>266</v>
      </c>
      <c r="X12539" s="9">
        <f>INDEX(SLA_Policy!$D$2:$D$5,MATCH(F12539,SLA_Policy!$A$2:$A$5,0))</f>
        <v>72</v>
      </c>
      <c r="Y12539" s="9" t="str">
        <f>IF(E12539="Cancelled","Excluded",IF(D12539="",IF((SLA_Policy!$B$8-B12539)*24&gt;X12539,"Open - Breached","Open - On Track"),IF((D12539-B12539)*24&lt;=X12539,"Met","Breached")))</f>
        <v>Met</v>
      </c>
    </row>
    <row r="12540" spans="1:25" x14ac:dyDescent="0.25">
      <c r="A12540" s="9" t="s">
        <v>17395</v>
      </c>
      <c r="B12540" s="23">
        <v>46280.361111111102</v>
      </c>
      <c r="C12540" s="23">
        <v>46280.390277777798</v>
      </c>
      <c r="D12540" s="23">
        <v>46281.366666666698</v>
      </c>
      <c r="E12540" s="9" t="s">
        <v>212</v>
      </c>
      <c r="F12540" s="9" t="s">
        <v>188</v>
      </c>
      <c r="G12540" s="9" t="s">
        <v>213</v>
      </c>
      <c r="H12540" s="9" t="s">
        <v>166</v>
      </c>
      <c r="I12540" s="9" t="s">
        <v>378</v>
      </c>
      <c r="J12540" s="9" t="s">
        <v>4830</v>
      </c>
      <c r="K12540" s="9" t="s">
        <v>303</v>
      </c>
      <c r="L12540" s="9" t="s">
        <v>282</v>
      </c>
      <c r="M12540" s="9" t="s">
        <v>550</v>
      </c>
      <c r="N12540" s="9" t="s">
        <v>196</v>
      </c>
      <c r="O12540" s="9" t="s">
        <v>180</v>
      </c>
      <c r="P12540" s="9" t="s">
        <v>368</v>
      </c>
      <c r="Q12540" s="9" t="s">
        <v>219</v>
      </c>
      <c r="R12540" s="9">
        <v>0</v>
      </c>
      <c r="S12540" s="9">
        <v>39</v>
      </c>
      <c r="T12540" s="9" t="s">
        <v>136</v>
      </c>
      <c r="U12540" s="9" t="s">
        <v>376</v>
      </c>
      <c r="X12540" s="9">
        <f>INDEX(SLA_Policy!$D$2:$D$5,MATCH(F12540,SLA_Policy!$A$2:$A$5,0))</f>
        <v>72</v>
      </c>
      <c r="Y12540" s="9" t="str">
        <f>IF(E12540="Cancelled","Excluded",IF(D12540="",IF((SLA_Policy!$B$8-B12540)*24&gt;X12540,"Open - Breached","Open - On Track"),IF((D12540-B12540)*24&lt;=X12540,"Met","Breached")))</f>
        <v>Met</v>
      </c>
    </row>
    <row r="12541" spans="1:25" x14ac:dyDescent="0.25">
      <c r="A12541" s="9" t="s">
        <v>17396</v>
      </c>
      <c r="B12541" s="23">
        <v>46280.3659722222</v>
      </c>
      <c r="C12541" s="23">
        <v>46280.368055555598</v>
      </c>
      <c r="E12541" s="9" t="s">
        <v>649</v>
      </c>
      <c r="F12541" s="9" t="s">
        <v>188</v>
      </c>
      <c r="G12541" s="9" t="s">
        <v>213</v>
      </c>
      <c r="H12541" s="9" t="s">
        <v>167</v>
      </c>
      <c r="I12541" s="9" t="s">
        <v>362</v>
      </c>
      <c r="J12541" s="9" t="s">
        <v>17397</v>
      </c>
      <c r="K12541" s="9" t="s">
        <v>239</v>
      </c>
      <c r="L12541" s="9" t="s">
        <v>216</v>
      </c>
      <c r="M12541" s="9" t="s">
        <v>17398</v>
      </c>
      <c r="N12541" s="9" t="s">
        <v>198</v>
      </c>
      <c r="O12541" s="9" t="s">
        <v>116</v>
      </c>
      <c r="P12541" s="9" t="s">
        <v>525</v>
      </c>
      <c r="Q12541" s="9" t="s">
        <v>219</v>
      </c>
      <c r="R12541" s="9">
        <v>0</v>
      </c>
      <c r="S12541" s="9">
        <v>5</v>
      </c>
      <c r="X12541" s="9">
        <f>INDEX(SLA_Policy!$D$2:$D$5,MATCH(F12541,SLA_Policy!$A$2:$A$5,0))</f>
        <v>72</v>
      </c>
      <c r="Y12541" s="9" t="str">
        <f>IF(E12541="Cancelled","Excluded",IF(D12541="",IF((SLA_Policy!$B$8-B12541)*24&gt;X12541,"Open - Breached","Open - On Track"),IF((D12541-B12541)*24&lt;=X12541,"Met","Breached")))</f>
        <v>Excluded</v>
      </c>
    </row>
    <row r="12542" spans="1:25" x14ac:dyDescent="0.25">
      <c r="A12542" s="9" t="s">
        <v>17399</v>
      </c>
      <c r="B12542" s="23">
        <v>46280.370833333298</v>
      </c>
      <c r="C12542" s="23">
        <v>46280.372222222199</v>
      </c>
      <c r="D12542" s="23">
        <v>46280.4152777778</v>
      </c>
      <c r="E12542" s="9" t="s">
        <v>212</v>
      </c>
      <c r="F12542" s="9" t="s">
        <v>187</v>
      </c>
      <c r="G12542" s="9" t="s">
        <v>213</v>
      </c>
      <c r="H12542" s="9" t="s">
        <v>88</v>
      </c>
      <c r="I12542" s="9" t="s">
        <v>92</v>
      </c>
      <c r="J12542" s="9" t="s">
        <v>232</v>
      </c>
      <c r="K12542" s="9" t="s">
        <v>215</v>
      </c>
      <c r="L12542" s="9" t="s">
        <v>282</v>
      </c>
      <c r="M12542" s="9" t="s">
        <v>1726</v>
      </c>
      <c r="N12542" s="9" t="s">
        <v>198</v>
      </c>
      <c r="O12542" s="9" t="s">
        <v>116</v>
      </c>
      <c r="P12542" s="9" t="s">
        <v>590</v>
      </c>
      <c r="Q12542" s="9" t="s">
        <v>219</v>
      </c>
      <c r="R12542" s="9">
        <v>0</v>
      </c>
      <c r="S12542" s="9">
        <v>39</v>
      </c>
      <c r="T12542" s="9" t="s">
        <v>136</v>
      </c>
      <c r="U12542" s="9" t="s">
        <v>230</v>
      </c>
      <c r="X12542" s="9">
        <f>INDEX(SLA_Policy!$D$2:$D$5,MATCH(F12542,SLA_Policy!$A$2:$A$5,0))</f>
        <v>8</v>
      </c>
      <c r="Y12542" s="9" t="str">
        <f>IF(E12542="Cancelled","Excluded",IF(D12542="",IF((SLA_Policy!$B$8-B12542)*24&gt;X12542,"Open - Breached","Open - On Track"),IF((D12542-B12542)*24&lt;=X12542,"Met","Breached")))</f>
        <v>Met</v>
      </c>
    </row>
    <row r="12543" spans="1:25" x14ac:dyDescent="0.25">
      <c r="A12543" s="9" t="s">
        <v>17400</v>
      </c>
      <c r="B12543" s="23">
        <v>46280.373611111099</v>
      </c>
      <c r="C12543" s="23">
        <v>46280.381944444503</v>
      </c>
      <c r="D12543" s="23">
        <v>46289.344444444498</v>
      </c>
      <c r="E12543" s="9" t="s">
        <v>212</v>
      </c>
      <c r="F12543" s="9" t="s">
        <v>189</v>
      </c>
      <c r="G12543" s="9" t="s">
        <v>236</v>
      </c>
      <c r="H12543" s="9" t="s">
        <v>163</v>
      </c>
      <c r="I12543" s="9" t="s">
        <v>315</v>
      </c>
      <c r="J12543" s="9" t="s">
        <v>932</v>
      </c>
      <c r="K12543" s="9" t="s">
        <v>303</v>
      </c>
      <c r="L12543" s="9" t="s">
        <v>293</v>
      </c>
      <c r="M12543" s="9" t="s">
        <v>6803</v>
      </c>
      <c r="N12543" s="9" t="s">
        <v>200</v>
      </c>
      <c r="O12543" s="9" t="s">
        <v>180</v>
      </c>
      <c r="P12543" s="9" t="s">
        <v>278</v>
      </c>
      <c r="Q12543" s="9" t="s">
        <v>219</v>
      </c>
      <c r="R12543" s="9">
        <v>1</v>
      </c>
      <c r="S12543" s="9">
        <v>186</v>
      </c>
      <c r="T12543" s="9" t="s">
        <v>229</v>
      </c>
      <c r="U12543" s="9" t="s">
        <v>242</v>
      </c>
      <c r="W12543" s="9">
        <v>5</v>
      </c>
      <c r="X12543" s="9">
        <f>INDEX(SLA_Policy!$D$2:$D$5,MATCH(F12543,SLA_Policy!$A$2:$A$5,0))</f>
        <v>120</v>
      </c>
      <c r="Y12543" s="9" t="str">
        <f>IF(E12543="Cancelled","Excluded",IF(D12543="",IF((SLA_Policy!$B$8-B12543)*24&gt;X12543,"Open - Breached","Open - On Track"),IF((D12543-B12543)*24&lt;=X12543,"Met","Breached")))</f>
        <v>Breached</v>
      </c>
    </row>
    <row r="12544" spans="1:25" x14ac:dyDescent="0.25">
      <c r="A12544" s="9" t="s">
        <v>17401</v>
      </c>
      <c r="B12544" s="23">
        <v>46280.374305555597</v>
      </c>
      <c r="C12544" s="23">
        <v>46280.449305555601</v>
      </c>
      <c r="D12544" s="23">
        <v>46281.466666666704</v>
      </c>
      <c r="E12544" s="9" t="s">
        <v>212</v>
      </c>
      <c r="F12544" s="9" t="s">
        <v>188</v>
      </c>
      <c r="G12544" s="9" t="s">
        <v>236</v>
      </c>
      <c r="H12544" s="9" t="s">
        <v>162</v>
      </c>
      <c r="I12544" s="9" t="s">
        <v>280</v>
      </c>
      <c r="J12544" s="9" t="s">
        <v>2971</v>
      </c>
      <c r="K12544" s="9" t="s">
        <v>303</v>
      </c>
      <c r="L12544" s="9" t="s">
        <v>293</v>
      </c>
      <c r="M12544" s="9" t="s">
        <v>9878</v>
      </c>
      <c r="N12544" s="9" t="s">
        <v>197</v>
      </c>
      <c r="O12544" s="9" t="s">
        <v>179</v>
      </c>
      <c r="P12544" s="9" t="s">
        <v>313</v>
      </c>
      <c r="Q12544" s="9" t="s">
        <v>273</v>
      </c>
      <c r="R12544" s="9">
        <v>0</v>
      </c>
      <c r="S12544" s="9">
        <v>28</v>
      </c>
      <c r="U12544" s="9" t="s">
        <v>242</v>
      </c>
      <c r="X12544" s="9">
        <f>INDEX(SLA_Policy!$D$2:$D$5,MATCH(F12544,SLA_Policy!$A$2:$A$5,0))</f>
        <v>72</v>
      </c>
      <c r="Y12544" s="9" t="str">
        <f>IF(E12544="Cancelled","Excluded",IF(D12544="",IF((SLA_Policy!$B$8-B12544)*24&gt;X12544,"Open - Breached","Open - On Track"),IF((D12544-B12544)*24&lt;=X12544,"Met","Breached")))</f>
        <v>Met</v>
      </c>
    </row>
    <row r="12545" spans="1:25" x14ac:dyDescent="0.25">
      <c r="A12545" s="9" t="s">
        <v>17402</v>
      </c>
      <c r="B12545" s="23">
        <v>46280.381944444503</v>
      </c>
      <c r="C12545" s="23">
        <v>46280.461111111101</v>
      </c>
      <c r="D12545" s="23">
        <v>46280.535416666702</v>
      </c>
      <c r="E12545" s="9" t="s">
        <v>212</v>
      </c>
      <c r="F12545" s="9" t="s">
        <v>188</v>
      </c>
      <c r="G12545" s="9" t="s">
        <v>213</v>
      </c>
      <c r="H12545" s="9" t="s">
        <v>166</v>
      </c>
      <c r="I12545" s="9" t="s">
        <v>286</v>
      </c>
      <c r="J12545" s="9" t="s">
        <v>1352</v>
      </c>
      <c r="K12545" s="9" t="s">
        <v>246</v>
      </c>
      <c r="L12545" s="9" t="s">
        <v>351</v>
      </c>
      <c r="M12545" s="9" t="s">
        <v>1750</v>
      </c>
      <c r="N12545" s="9" t="s">
        <v>197</v>
      </c>
      <c r="O12545" s="9" t="s">
        <v>181</v>
      </c>
      <c r="P12545" s="9" t="s">
        <v>445</v>
      </c>
      <c r="Q12545" s="9" t="s">
        <v>219</v>
      </c>
      <c r="R12545" s="9">
        <v>0</v>
      </c>
      <c r="S12545" s="9">
        <v>14</v>
      </c>
      <c r="U12545" s="9" t="s">
        <v>290</v>
      </c>
      <c r="W12545" s="9">
        <v>3</v>
      </c>
      <c r="X12545" s="9">
        <f>INDEX(SLA_Policy!$D$2:$D$5,MATCH(F12545,SLA_Policy!$A$2:$A$5,0))</f>
        <v>72</v>
      </c>
      <c r="Y12545" s="9" t="str">
        <f>IF(E12545="Cancelled","Excluded",IF(D12545="",IF((SLA_Policy!$B$8-B12545)*24&gt;X12545,"Open - Breached","Open - On Track"),IF((D12545-B12545)*24&lt;=X12545,"Met","Breached")))</f>
        <v>Met</v>
      </c>
    </row>
    <row r="12546" spans="1:25" x14ac:dyDescent="0.25">
      <c r="A12546" s="9" t="s">
        <v>17403</v>
      </c>
      <c r="B12546" s="23">
        <v>46280.3881944444</v>
      </c>
      <c r="C12546" s="23">
        <v>46280.396527777797</v>
      </c>
      <c r="D12546" s="23">
        <v>46280.593055555597</v>
      </c>
      <c r="E12546" s="9" t="s">
        <v>212</v>
      </c>
      <c r="F12546" s="9" t="s">
        <v>188</v>
      </c>
      <c r="G12546" s="9" t="s">
        <v>213</v>
      </c>
      <c r="H12546" s="9" t="s">
        <v>162</v>
      </c>
      <c r="I12546" s="9" t="s">
        <v>416</v>
      </c>
      <c r="J12546" s="9" t="s">
        <v>920</v>
      </c>
      <c r="K12546" s="9" t="s">
        <v>246</v>
      </c>
      <c r="L12546" s="9" t="s">
        <v>104</v>
      </c>
      <c r="M12546" s="9" t="s">
        <v>8739</v>
      </c>
      <c r="N12546" s="9" t="s">
        <v>196</v>
      </c>
      <c r="O12546" s="9" t="s">
        <v>176</v>
      </c>
      <c r="P12546" s="9" t="s">
        <v>1159</v>
      </c>
      <c r="Q12546" s="9" t="s">
        <v>273</v>
      </c>
      <c r="R12546" s="9">
        <v>0</v>
      </c>
      <c r="S12546" s="9">
        <v>32</v>
      </c>
      <c r="U12546" s="9" t="s">
        <v>266</v>
      </c>
      <c r="X12546" s="9">
        <f>INDEX(SLA_Policy!$D$2:$D$5,MATCH(F12546,SLA_Policy!$A$2:$A$5,0))</f>
        <v>72</v>
      </c>
      <c r="Y12546" s="9" t="str">
        <f>IF(E12546="Cancelled","Excluded",IF(D12546="",IF((SLA_Policy!$B$8-B12546)*24&gt;X12546,"Open - Breached","Open - On Track"),IF((D12546-B12546)*24&lt;=X12546,"Met","Breached")))</f>
        <v>Met</v>
      </c>
    </row>
    <row r="12547" spans="1:25" x14ac:dyDescent="0.25">
      <c r="A12547" s="9" t="s">
        <v>17404</v>
      </c>
      <c r="B12547" s="23">
        <v>46280.391666666699</v>
      </c>
      <c r="C12547" s="23">
        <v>46280.3930555556</v>
      </c>
      <c r="D12547" s="23">
        <v>46280.522916666698</v>
      </c>
      <c r="E12547" s="9" t="s">
        <v>212</v>
      </c>
      <c r="F12547" s="9" t="s">
        <v>187</v>
      </c>
      <c r="G12547" s="9" t="s">
        <v>213</v>
      </c>
      <c r="H12547" s="9" t="s">
        <v>167</v>
      </c>
      <c r="I12547" s="9" t="s">
        <v>362</v>
      </c>
      <c r="J12547" s="9" t="s">
        <v>752</v>
      </c>
      <c r="K12547" s="9" t="s">
        <v>276</v>
      </c>
      <c r="L12547" s="9" t="s">
        <v>12094</v>
      </c>
      <c r="M12547" s="9" t="s">
        <v>13295</v>
      </c>
      <c r="N12547" s="9" t="s">
        <v>199</v>
      </c>
      <c r="O12547" s="9" t="s">
        <v>176</v>
      </c>
      <c r="P12547" s="9" t="s">
        <v>253</v>
      </c>
      <c r="Q12547" s="9" t="s">
        <v>273</v>
      </c>
      <c r="R12547" s="9">
        <v>0</v>
      </c>
      <c r="S12547" s="9">
        <v>24</v>
      </c>
      <c r="U12547" s="9" t="s">
        <v>248</v>
      </c>
      <c r="X12547" s="9">
        <f>INDEX(SLA_Policy!$D$2:$D$5,MATCH(F12547,SLA_Policy!$A$2:$A$5,0))</f>
        <v>8</v>
      </c>
      <c r="Y12547" s="9" t="str">
        <f>IF(E12547="Cancelled","Excluded",IF(D12547="",IF((SLA_Policy!$B$8-B12547)*24&gt;X12547,"Open - Breached","Open - On Track"),IF((D12547-B12547)*24&lt;=X12547,"Met","Breached")))</f>
        <v>Met</v>
      </c>
    </row>
    <row r="12548" spans="1:25" x14ac:dyDescent="0.25">
      <c r="A12548" s="9" t="s">
        <v>17405</v>
      </c>
      <c r="B12548" s="23">
        <v>46280.395138888904</v>
      </c>
      <c r="C12548" s="23">
        <v>46280.558333333298</v>
      </c>
      <c r="D12548" s="23">
        <v>46280.6118055556</v>
      </c>
      <c r="E12548" s="9" t="s">
        <v>212</v>
      </c>
      <c r="F12548" s="9" t="s">
        <v>189</v>
      </c>
      <c r="G12548" s="9" t="s">
        <v>213</v>
      </c>
      <c r="H12548" s="9" t="s">
        <v>161</v>
      </c>
      <c r="I12548" s="9" t="s">
        <v>389</v>
      </c>
      <c r="J12548" s="9" t="s">
        <v>1217</v>
      </c>
      <c r="K12548" s="9" t="s">
        <v>246</v>
      </c>
      <c r="L12548" s="9" t="s">
        <v>104</v>
      </c>
      <c r="M12548" s="9" t="s">
        <v>8739</v>
      </c>
      <c r="N12548" s="9" t="s">
        <v>198</v>
      </c>
      <c r="O12548" s="9" t="s">
        <v>116</v>
      </c>
      <c r="P12548" s="9" t="s">
        <v>551</v>
      </c>
      <c r="Q12548" s="9" t="s">
        <v>219</v>
      </c>
      <c r="R12548" s="9">
        <v>0</v>
      </c>
      <c r="S12548" s="9">
        <v>6</v>
      </c>
      <c r="U12548" s="9" t="s">
        <v>376</v>
      </c>
      <c r="X12548" s="9">
        <f>INDEX(SLA_Policy!$D$2:$D$5,MATCH(F12548,SLA_Policy!$A$2:$A$5,0))</f>
        <v>120</v>
      </c>
      <c r="Y12548" s="9" t="str">
        <f>IF(E12548="Cancelled","Excluded",IF(D12548="",IF((SLA_Policy!$B$8-B12548)*24&gt;X12548,"Open - Breached","Open - On Track"),IF((D12548-B12548)*24&lt;=X12548,"Met","Breached")))</f>
        <v>Met</v>
      </c>
    </row>
    <row r="12549" spans="1:25" x14ac:dyDescent="0.25">
      <c r="A12549" s="9" t="s">
        <v>17406</v>
      </c>
      <c r="B12549" s="23">
        <v>46280.395138888904</v>
      </c>
      <c r="C12549" s="23">
        <v>46280.413194444503</v>
      </c>
      <c r="D12549" s="23">
        <v>46281.695138888899</v>
      </c>
      <c r="E12549" s="9" t="s">
        <v>212</v>
      </c>
      <c r="F12549" s="9" t="s">
        <v>188</v>
      </c>
      <c r="G12549" s="9" t="s">
        <v>213</v>
      </c>
      <c r="H12549" s="9" t="s">
        <v>164</v>
      </c>
      <c r="I12549" s="9" t="s">
        <v>478</v>
      </c>
      <c r="J12549" s="9" t="s">
        <v>1725</v>
      </c>
      <c r="K12549" s="9" t="s">
        <v>303</v>
      </c>
      <c r="L12549" s="9" t="s">
        <v>104</v>
      </c>
      <c r="M12549" s="9" t="s">
        <v>3316</v>
      </c>
      <c r="N12549" s="9" t="s">
        <v>196</v>
      </c>
      <c r="O12549" s="9" t="s">
        <v>116</v>
      </c>
      <c r="P12549" s="9" t="s">
        <v>525</v>
      </c>
      <c r="Q12549" s="9" t="s">
        <v>219</v>
      </c>
      <c r="R12549" s="9">
        <v>0</v>
      </c>
      <c r="S12549" s="9">
        <v>19</v>
      </c>
      <c r="T12549" s="9" t="s">
        <v>343</v>
      </c>
      <c r="U12549" s="9" t="s">
        <v>376</v>
      </c>
      <c r="X12549" s="9">
        <f>INDEX(SLA_Policy!$D$2:$D$5,MATCH(F12549,SLA_Policy!$A$2:$A$5,0))</f>
        <v>72</v>
      </c>
      <c r="Y12549" s="9" t="str">
        <f>IF(E12549="Cancelled","Excluded",IF(D12549="",IF((SLA_Policy!$B$8-B12549)*24&gt;X12549,"Open - Breached","Open - On Track"),IF((D12549-B12549)*24&lt;=X12549,"Met","Breached")))</f>
        <v>Met</v>
      </c>
    </row>
    <row r="12550" spans="1:25" x14ac:dyDescent="0.25">
      <c r="A12550" s="9" t="s">
        <v>17407</v>
      </c>
      <c r="B12550" s="23">
        <v>46280.398611111101</v>
      </c>
      <c r="C12550" s="23">
        <v>46280.497916666704</v>
      </c>
      <c r="D12550" s="23">
        <v>46281.408333333296</v>
      </c>
      <c r="E12550" s="9" t="s">
        <v>212</v>
      </c>
      <c r="F12550" s="9" t="s">
        <v>188</v>
      </c>
      <c r="G12550" s="9" t="s">
        <v>213</v>
      </c>
      <c r="H12550" s="9" t="s">
        <v>162</v>
      </c>
      <c r="I12550" s="9" t="s">
        <v>393</v>
      </c>
      <c r="J12550" s="9" t="s">
        <v>17408</v>
      </c>
      <c r="K12550" s="9" t="s">
        <v>246</v>
      </c>
      <c r="L12550" s="9" t="s">
        <v>311</v>
      </c>
      <c r="M12550" s="9" t="s">
        <v>3539</v>
      </c>
      <c r="N12550" s="9" t="s">
        <v>197</v>
      </c>
      <c r="O12550" s="9" t="s">
        <v>116</v>
      </c>
      <c r="P12550" s="9" t="s">
        <v>295</v>
      </c>
      <c r="Q12550" s="9" t="s">
        <v>219</v>
      </c>
      <c r="R12550" s="9">
        <v>0</v>
      </c>
      <c r="S12550" s="9">
        <v>29</v>
      </c>
      <c r="U12550" s="9" t="s">
        <v>661</v>
      </c>
      <c r="X12550" s="9">
        <f>INDEX(SLA_Policy!$D$2:$D$5,MATCH(F12550,SLA_Policy!$A$2:$A$5,0))</f>
        <v>72</v>
      </c>
      <c r="Y12550" s="9" t="str">
        <f>IF(E12550="Cancelled","Excluded",IF(D12550="",IF((SLA_Policy!$B$8-B12550)*24&gt;X12550,"Open - Breached","Open - On Track"),IF((D12550-B12550)*24&lt;=X12550,"Met","Breached")))</f>
        <v>Met</v>
      </c>
    </row>
    <row r="12551" spans="1:25" x14ac:dyDescent="0.25">
      <c r="A12551" s="9" t="s">
        <v>17409</v>
      </c>
      <c r="B12551" s="23">
        <v>46280.399305555598</v>
      </c>
      <c r="C12551" s="23">
        <v>46280.438888888901</v>
      </c>
      <c r="D12551" s="23">
        <v>46281.376388888901</v>
      </c>
      <c r="E12551" s="9" t="s">
        <v>212</v>
      </c>
      <c r="F12551" s="9" t="s">
        <v>188</v>
      </c>
      <c r="G12551" s="9" t="s">
        <v>236</v>
      </c>
      <c r="H12551" s="9" t="s">
        <v>164</v>
      </c>
      <c r="I12551" s="9" t="s">
        <v>421</v>
      </c>
      <c r="J12551" s="9" t="s">
        <v>1125</v>
      </c>
      <c r="K12551" s="9" t="s">
        <v>225</v>
      </c>
      <c r="L12551" s="9" t="s">
        <v>311</v>
      </c>
      <c r="M12551" s="9" t="s">
        <v>3704</v>
      </c>
      <c r="N12551" s="9" t="s">
        <v>196</v>
      </c>
      <c r="O12551" s="9" t="s">
        <v>180</v>
      </c>
      <c r="P12551" s="9" t="s">
        <v>368</v>
      </c>
      <c r="Q12551" s="9" t="s">
        <v>219</v>
      </c>
      <c r="R12551" s="9">
        <v>0</v>
      </c>
      <c r="S12551" s="9">
        <v>17</v>
      </c>
      <c r="T12551" s="9" t="s">
        <v>343</v>
      </c>
      <c r="U12551" s="9" t="s">
        <v>242</v>
      </c>
      <c r="X12551" s="9">
        <f>INDEX(SLA_Policy!$D$2:$D$5,MATCH(F12551,SLA_Policy!$A$2:$A$5,0))</f>
        <v>72</v>
      </c>
      <c r="Y12551" s="9" t="str">
        <f>IF(E12551="Cancelled","Excluded",IF(D12551="",IF((SLA_Policy!$B$8-B12551)*24&gt;X12551,"Open - Breached","Open - On Track"),IF((D12551-B12551)*24&lt;=X12551,"Met","Breached")))</f>
        <v>Met</v>
      </c>
    </row>
    <row r="12552" spans="1:25" x14ac:dyDescent="0.25">
      <c r="A12552" s="9" t="s">
        <v>17410</v>
      </c>
      <c r="B12552" s="23">
        <v>46280.4</v>
      </c>
      <c r="C12552" s="23">
        <v>46280.400694444397</v>
      </c>
      <c r="D12552" s="23">
        <v>46280.478472222203</v>
      </c>
      <c r="E12552" s="9" t="s">
        <v>212</v>
      </c>
      <c r="F12552" s="9" t="s">
        <v>187</v>
      </c>
      <c r="G12552" s="9" t="s">
        <v>213</v>
      </c>
      <c r="H12552" s="9" t="s">
        <v>163</v>
      </c>
      <c r="I12552" s="9" t="s">
        <v>250</v>
      </c>
      <c r="J12552" s="9" t="s">
        <v>1046</v>
      </c>
      <c r="K12552" s="9" t="s">
        <v>246</v>
      </c>
      <c r="L12552" s="9" t="s">
        <v>311</v>
      </c>
      <c r="M12552" s="9" t="s">
        <v>3591</v>
      </c>
      <c r="N12552" s="9" t="s">
        <v>198</v>
      </c>
      <c r="O12552" s="9" t="s">
        <v>176</v>
      </c>
      <c r="P12552" s="9" t="s">
        <v>1159</v>
      </c>
      <c r="Q12552" s="9" t="s">
        <v>273</v>
      </c>
      <c r="R12552" s="9">
        <v>0</v>
      </c>
      <c r="S12552" s="9">
        <v>35</v>
      </c>
      <c r="T12552" s="9" t="s">
        <v>136</v>
      </c>
      <c r="U12552" s="9" t="s">
        <v>230</v>
      </c>
      <c r="X12552" s="9">
        <f>INDEX(SLA_Policy!$D$2:$D$5,MATCH(F12552,SLA_Policy!$A$2:$A$5,0))</f>
        <v>8</v>
      </c>
      <c r="Y12552" s="9" t="str">
        <f>IF(E12552="Cancelled","Excluded",IF(D12552="",IF((SLA_Policy!$B$8-B12552)*24&gt;X12552,"Open - Breached","Open - On Track"),IF((D12552-B12552)*24&lt;=X12552,"Met","Breached")))</f>
        <v>Met</v>
      </c>
    </row>
    <row r="12553" spans="1:25" x14ac:dyDescent="0.25">
      <c r="A12553" s="9" t="s">
        <v>17411</v>
      </c>
      <c r="B12553" s="23">
        <v>46280.4</v>
      </c>
      <c r="C12553" s="23">
        <v>46280.400694444397</v>
      </c>
      <c r="D12553" s="23">
        <v>46281.7409722222</v>
      </c>
      <c r="E12553" s="9" t="s">
        <v>212</v>
      </c>
      <c r="F12553" s="9" t="s">
        <v>188</v>
      </c>
      <c r="G12553" s="9" t="s">
        <v>236</v>
      </c>
      <c r="H12553" s="9" t="s">
        <v>164</v>
      </c>
      <c r="I12553" s="9" t="s">
        <v>421</v>
      </c>
      <c r="J12553" s="9" t="s">
        <v>12488</v>
      </c>
      <c r="K12553" s="9" t="s">
        <v>14602</v>
      </c>
      <c r="L12553" s="9" t="s">
        <v>12094</v>
      </c>
      <c r="M12553" s="9" t="s">
        <v>15096</v>
      </c>
      <c r="N12553" s="9" t="s">
        <v>198</v>
      </c>
      <c r="O12553" s="9" t="s">
        <v>180</v>
      </c>
      <c r="P12553" s="9" t="s">
        <v>368</v>
      </c>
      <c r="Q12553" s="9" t="s">
        <v>273</v>
      </c>
      <c r="R12553" s="9">
        <v>1</v>
      </c>
      <c r="S12553" s="9">
        <v>37</v>
      </c>
      <c r="T12553" s="9" t="s">
        <v>464</v>
      </c>
      <c r="U12553" s="9" t="s">
        <v>242</v>
      </c>
      <c r="X12553" s="9">
        <f>INDEX(SLA_Policy!$D$2:$D$5,MATCH(F12553,SLA_Policy!$A$2:$A$5,0))</f>
        <v>72</v>
      </c>
      <c r="Y12553" s="9" t="str">
        <f>IF(E12553="Cancelled","Excluded",IF(D12553="",IF((SLA_Policy!$B$8-B12553)*24&gt;X12553,"Open - Breached","Open - On Track"),IF((D12553-B12553)*24&lt;=X12553,"Met","Breached")))</f>
        <v>Met</v>
      </c>
    </row>
    <row r="12554" spans="1:25" x14ac:dyDescent="0.25">
      <c r="A12554" s="9" t="s">
        <v>17412</v>
      </c>
      <c r="B12554" s="23">
        <v>46280.408333333296</v>
      </c>
      <c r="C12554" s="23">
        <v>46280.545138888898</v>
      </c>
      <c r="D12554" s="23">
        <v>46280.654861111099</v>
      </c>
      <c r="E12554" s="9" t="s">
        <v>212</v>
      </c>
      <c r="F12554" s="9" t="s">
        <v>189</v>
      </c>
      <c r="G12554" s="9" t="s">
        <v>236</v>
      </c>
      <c r="H12554" s="9" t="s">
        <v>167</v>
      </c>
      <c r="I12554" s="9" t="s">
        <v>255</v>
      </c>
      <c r="J12554" s="9" t="s">
        <v>17413</v>
      </c>
      <c r="K12554" s="9" t="s">
        <v>239</v>
      </c>
      <c r="L12554" s="9" t="s">
        <v>293</v>
      </c>
      <c r="M12554" s="9" t="s">
        <v>5389</v>
      </c>
      <c r="N12554" s="9" t="s">
        <v>196</v>
      </c>
      <c r="O12554" s="9" t="s">
        <v>116</v>
      </c>
      <c r="P12554" s="9" t="s">
        <v>295</v>
      </c>
      <c r="Q12554" s="9" t="s">
        <v>219</v>
      </c>
      <c r="R12554" s="9">
        <v>0</v>
      </c>
      <c r="S12554" s="9">
        <v>17</v>
      </c>
      <c r="U12554" s="9" t="s">
        <v>242</v>
      </c>
      <c r="W12554" s="9">
        <v>5</v>
      </c>
      <c r="X12554" s="9">
        <f>INDEX(SLA_Policy!$D$2:$D$5,MATCH(F12554,SLA_Policy!$A$2:$A$5,0))</f>
        <v>120</v>
      </c>
      <c r="Y12554" s="9" t="str">
        <f>IF(E12554="Cancelled","Excluded",IF(D12554="",IF((SLA_Policy!$B$8-B12554)*24&gt;X12554,"Open - Breached","Open - On Track"),IF((D12554-B12554)*24&lt;=X12554,"Met","Breached")))</f>
        <v>Met</v>
      </c>
    </row>
    <row r="12555" spans="1:25" x14ac:dyDescent="0.25">
      <c r="A12555" s="9" t="s">
        <v>17414</v>
      </c>
      <c r="B12555" s="23">
        <v>46280.418055555601</v>
      </c>
      <c r="C12555" s="23">
        <v>46280.418749999997</v>
      </c>
      <c r="D12555" s="23">
        <v>46280.574999999997</v>
      </c>
      <c r="E12555" s="9" t="s">
        <v>212</v>
      </c>
      <c r="F12555" s="9" t="s">
        <v>188</v>
      </c>
      <c r="G12555" s="9" t="s">
        <v>213</v>
      </c>
      <c r="H12555" s="9" t="s">
        <v>88</v>
      </c>
      <c r="I12555" s="9" t="s">
        <v>92</v>
      </c>
      <c r="J12555" s="9" t="s">
        <v>214</v>
      </c>
      <c r="K12555" s="9" t="s">
        <v>215</v>
      </c>
      <c r="L12555" s="9" t="s">
        <v>216</v>
      </c>
      <c r="M12555" s="9" t="s">
        <v>4174</v>
      </c>
      <c r="N12555" s="9" t="s">
        <v>198</v>
      </c>
      <c r="O12555" s="9" t="s">
        <v>116</v>
      </c>
      <c r="P12555" s="9" t="s">
        <v>551</v>
      </c>
      <c r="Q12555" s="9" t="s">
        <v>219</v>
      </c>
      <c r="R12555" s="9">
        <v>0</v>
      </c>
      <c r="S12555" s="9">
        <v>33</v>
      </c>
      <c r="T12555" s="9" t="s">
        <v>136</v>
      </c>
      <c r="U12555" s="9" t="s">
        <v>661</v>
      </c>
      <c r="X12555" s="9">
        <f>INDEX(SLA_Policy!$D$2:$D$5,MATCH(F12555,SLA_Policy!$A$2:$A$5,0))</f>
        <v>72</v>
      </c>
      <c r="Y12555" s="9" t="str">
        <f>IF(E12555="Cancelled","Excluded",IF(D12555="",IF((SLA_Policy!$B$8-B12555)*24&gt;X12555,"Open - Breached","Open - On Track"),IF((D12555-B12555)*24&lt;=X12555,"Met","Breached")))</f>
        <v>Met</v>
      </c>
    </row>
    <row r="12556" spans="1:25" x14ac:dyDescent="0.25">
      <c r="A12556" s="9" t="s">
        <v>17415</v>
      </c>
      <c r="B12556" s="23">
        <v>46280.420833333301</v>
      </c>
      <c r="C12556" s="23">
        <v>46280.427777777797</v>
      </c>
      <c r="D12556" s="23">
        <v>46280.4506944444</v>
      </c>
      <c r="E12556" s="9" t="s">
        <v>212</v>
      </c>
      <c r="F12556" s="9" t="s">
        <v>189</v>
      </c>
      <c r="G12556" s="9" t="s">
        <v>213</v>
      </c>
      <c r="H12556" s="9" t="s">
        <v>161</v>
      </c>
      <c r="I12556" s="9" t="s">
        <v>389</v>
      </c>
      <c r="J12556" s="9" t="s">
        <v>435</v>
      </c>
      <c r="K12556" s="9" t="s">
        <v>276</v>
      </c>
      <c r="L12556" s="9" t="s">
        <v>311</v>
      </c>
      <c r="M12556" s="9" t="s">
        <v>979</v>
      </c>
      <c r="N12556" s="9" t="s">
        <v>198</v>
      </c>
      <c r="O12556" s="9" t="s">
        <v>116</v>
      </c>
      <c r="P12556" s="9" t="s">
        <v>551</v>
      </c>
      <c r="Q12556" s="9" t="s">
        <v>219</v>
      </c>
      <c r="R12556" s="9">
        <v>0</v>
      </c>
      <c r="S12556" s="9">
        <v>9</v>
      </c>
      <c r="U12556" s="9" t="s">
        <v>290</v>
      </c>
      <c r="X12556" s="9">
        <f>INDEX(SLA_Policy!$D$2:$D$5,MATCH(F12556,SLA_Policy!$A$2:$A$5,0))</f>
        <v>120</v>
      </c>
      <c r="Y12556" s="9" t="str">
        <f>IF(E12556="Cancelled","Excluded",IF(D12556="",IF((SLA_Policy!$B$8-B12556)*24&gt;X12556,"Open - Breached","Open - On Track"),IF((D12556-B12556)*24&lt;=X12556,"Met","Breached")))</f>
        <v>Met</v>
      </c>
    </row>
    <row r="12557" spans="1:25" x14ac:dyDescent="0.25">
      <c r="A12557" s="9" t="s">
        <v>17416</v>
      </c>
      <c r="B12557" s="23">
        <v>46280.422916666699</v>
      </c>
      <c r="C12557" s="23">
        <v>46280.423611111102</v>
      </c>
      <c r="D12557" s="23">
        <v>46280.65625</v>
      </c>
      <c r="E12557" s="9" t="s">
        <v>212</v>
      </c>
      <c r="F12557" s="9" t="s">
        <v>187</v>
      </c>
      <c r="G12557" s="9" t="s">
        <v>213</v>
      </c>
      <c r="H12557" s="9" t="s">
        <v>166</v>
      </c>
      <c r="I12557" s="9" t="s">
        <v>398</v>
      </c>
      <c r="J12557" s="9" t="s">
        <v>17417</v>
      </c>
      <c r="K12557" s="9" t="s">
        <v>239</v>
      </c>
      <c r="L12557" s="9" t="s">
        <v>307</v>
      </c>
      <c r="M12557" s="9" t="s">
        <v>3127</v>
      </c>
      <c r="N12557" s="9" t="s">
        <v>200</v>
      </c>
      <c r="O12557" s="9" t="s">
        <v>181</v>
      </c>
      <c r="P12557" s="9" t="s">
        <v>289</v>
      </c>
      <c r="Q12557" s="9" t="s">
        <v>273</v>
      </c>
      <c r="R12557" s="9">
        <v>0</v>
      </c>
      <c r="S12557" s="9">
        <v>28</v>
      </c>
      <c r="U12557" s="9" t="s">
        <v>290</v>
      </c>
      <c r="W12557" s="9">
        <v>5</v>
      </c>
      <c r="X12557" s="9">
        <f>INDEX(SLA_Policy!$D$2:$D$5,MATCH(F12557,SLA_Policy!$A$2:$A$5,0))</f>
        <v>8</v>
      </c>
      <c r="Y12557" s="9" t="str">
        <f>IF(E12557="Cancelled","Excluded",IF(D12557="",IF((SLA_Policy!$B$8-B12557)*24&gt;X12557,"Open - Breached","Open - On Track"),IF((D12557-B12557)*24&lt;=X12557,"Met","Breached")))</f>
        <v>Met</v>
      </c>
    </row>
    <row r="12558" spans="1:25" x14ac:dyDescent="0.25">
      <c r="A12558" s="9" t="s">
        <v>17418</v>
      </c>
      <c r="B12558" s="23">
        <v>46280.427777777797</v>
      </c>
      <c r="C12558" s="23">
        <v>46280.430555555598</v>
      </c>
      <c r="D12558" s="23">
        <v>46282.476388888899</v>
      </c>
      <c r="E12558" s="9" t="s">
        <v>212</v>
      </c>
      <c r="F12558" s="9" t="s">
        <v>189</v>
      </c>
      <c r="G12558" s="9" t="s">
        <v>213</v>
      </c>
      <c r="H12558" s="9" t="s">
        <v>163</v>
      </c>
      <c r="I12558" s="9" t="s">
        <v>405</v>
      </c>
      <c r="J12558" s="9" t="s">
        <v>1052</v>
      </c>
      <c r="K12558" s="9" t="s">
        <v>225</v>
      </c>
      <c r="L12558" s="9" t="s">
        <v>311</v>
      </c>
      <c r="M12558" s="9" t="s">
        <v>682</v>
      </c>
      <c r="N12558" s="9" t="s">
        <v>198</v>
      </c>
      <c r="O12558" s="9" t="s">
        <v>176</v>
      </c>
      <c r="P12558" s="9" t="s">
        <v>253</v>
      </c>
      <c r="Q12558" s="9" t="s">
        <v>219</v>
      </c>
      <c r="R12558" s="9">
        <v>0</v>
      </c>
      <c r="S12558" s="9">
        <v>29</v>
      </c>
      <c r="U12558" s="9" t="s">
        <v>230</v>
      </c>
      <c r="X12558" s="9">
        <f>INDEX(SLA_Policy!$D$2:$D$5,MATCH(F12558,SLA_Policy!$A$2:$A$5,0))</f>
        <v>120</v>
      </c>
      <c r="Y12558" s="9" t="str">
        <f>IF(E12558="Cancelled","Excluded",IF(D12558="",IF((SLA_Policy!$B$8-B12558)*24&gt;X12558,"Open - Breached","Open - On Track"),IF((D12558-B12558)*24&lt;=X12558,"Met","Breached")))</f>
        <v>Met</v>
      </c>
    </row>
    <row r="12559" spans="1:25" x14ac:dyDescent="0.25">
      <c r="A12559" s="9" t="s">
        <v>17419</v>
      </c>
      <c r="B12559" s="23">
        <v>46280.440972222197</v>
      </c>
      <c r="C12559" s="23">
        <v>46280.444444444503</v>
      </c>
      <c r="D12559" s="23">
        <v>46280.5402777778</v>
      </c>
      <c r="E12559" s="9" t="s">
        <v>212</v>
      </c>
      <c r="F12559" s="9" t="s">
        <v>188</v>
      </c>
      <c r="G12559" s="9" t="s">
        <v>236</v>
      </c>
      <c r="H12559" s="9" t="s">
        <v>167</v>
      </c>
      <c r="I12559" s="9" t="s">
        <v>255</v>
      </c>
      <c r="J12559" s="9" t="s">
        <v>17420</v>
      </c>
      <c r="K12559" s="9" t="s">
        <v>215</v>
      </c>
      <c r="L12559" s="9" t="s">
        <v>311</v>
      </c>
      <c r="M12559" s="9" t="s">
        <v>2704</v>
      </c>
      <c r="N12559" s="9" t="s">
        <v>199</v>
      </c>
      <c r="O12559" s="9" t="s">
        <v>116</v>
      </c>
      <c r="P12559" s="9" t="s">
        <v>234</v>
      </c>
      <c r="Q12559" s="9" t="s">
        <v>219</v>
      </c>
      <c r="R12559" s="9">
        <v>0</v>
      </c>
      <c r="S12559" s="9">
        <v>38</v>
      </c>
      <c r="U12559" s="9" t="s">
        <v>242</v>
      </c>
      <c r="X12559" s="9">
        <f>INDEX(SLA_Policy!$D$2:$D$5,MATCH(F12559,SLA_Policy!$A$2:$A$5,0))</f>
        <v>72</v>
      </c>
      <c r="Y12559" s="9" t="str">
        <f>IF(E12559="Cancelled","Excluded",IF(D12559="",IF((SLA_Policy!$B$8-B12559)*24&gt;X12559,"Open - Breached","Open - On Track"),IF((D12559-B12559)*24&lt;=X12559,"Met","Breached")))</f>
        <v>Met</v>
      </c>
    </row>
    <row r="12560" spans="1:25" x14ac:dyDescent="0.25">
      <c r="A12560" s="9" t="s">
        <v>17421</v>
      </c>
      <c r="B12560" s="23">
        <v>46280.443749999999</v>
      </c>
      <c r="C12560" s="23">
        <v>46280.493055555598</v>
      </c>
      <c r="D12560" s="23">
        <v>46280.510416666701</v>
      </c>
      <c r="E12560" s="9" t="s">
        <v>212</v>
      </c>
      <c r="F12560" s="9" t="s">
        <v>188</v>
      </c>
      <c r="G12560" s="9" t="s">
        <v>213</v>
      </c>
      <c r="H12560" s="9" t="s">
        <v>161</v>
      </c>
      <c r="I12560" s="9" t="s">
        <v>389</v>
      </c>
      <c r="J12560" s="9" t="s">
        <v>1243</v>
      </c>
      <c r="K12560" s="9" t="s">
        <v>246</v>
      </c>
      <c r="L12560" s="9" t="s">
        <v>311</v>
      </c>
      <c r="M12560" s="9" t="s">
        <v>2212</v>
      </c>
      <c r="N12560" s="9" t="s">
        <v>197</v>
      </c>
      <c r="O12560" s="9" t="s">
        <v>116</v>
      </c>
      <c r="P12560" s="9" t="s">
        <v>342</v>
      </c>
      <c r="Q12560" s="9" t="s">
        <v>219</v>
      </c>
      <c r="R12560" s="9">
        <v>0</v>
      </c>
      <c r="S12560" s="9">
        <v>8</v>
      </c>
      <c r="U12560" s="9" t="s">
        <v>290</v>
      </c>
      <c r="X12560" s="9">
        <f>INDEX(SLA_Policy!$D$2:$D$5,MATCH(F12560,SLA_Policy!$A$2:$A$5,0))</f>
        <v>72</v>
      </c>
      <c r="Y12560" s="9" t="str">
        <f>IF(E12560="Cancelled","Excluded",IF(D12560="",IF((SLA_Policy!$B$8-B12560)*24&gt;X12560,"Open - Breached","Open - On Track"),IF((D12560-B12560)*24&lt;=X12560,"Met","Breached")))</f>
        <v>Met</v>
      </c>
    </row>
    <row r="12561" spans="1:25" x14ac:dyDescent="0.25">
      <c r="A12561" s="9" t="s">
        <v>17422</v>
      </c>
      <c r="B12561" s="23">
        <v>46280.445833333302</v>
      </c>
      <c r="C12561" s="23">
        <v>46280.460416666698</v>
      </c>
      <c r="D12561" s="23">
        <v>46280.631944444503</v>
      </c>
      <c r="E12561" s="9" t="s">
        <v>212</v>
      </c>
      <c r="F12561" s="9" t="s">
        <v>188</v>
      </c>
      <c r="G12561" s="9" t="s">
        <v>213</v>
      </c>
      <c r="H12561" s="9" t="s">
        <v>161</v>
      </c>
      <c r="I12561" s="9" t="s">
        <v>297</v>
      </c>
      <c r="J12561" s="9" t="s">
        <v>521</v>
      </c>
      <c r="K12561" s="9" t="s">
        <v>246</v>
      </c>
      <c r="L12561" s="9" t="s">
        <v>226</v>
      </c>
      <c r="M12561" s="9" t="s">
        <v>597</v>
      </c>
      <c r="N12561" s="9" t="s">
        <v>197</v>
      </c>
      <c r="O12561" s="9" t="s">
        <v>177</v>
      </c>
      <c r="P12561" s="9" t="s">
        <v>241</v>
      </c>
      <c r="Q12561" s="9" t="s">
        <v>273</v>
      </c>
      <c r="R12561" s="9">
        <v>0</v>
      </c>
      <c r="S12561" s="9">
        <v>11</v>
      </c>
      <c r="U12561" s="9" t="s">
        <v>290</v>
      </c>
      <c r="W12561" s="9">
        <v>4</v>
      </c>
      <c r="X12561" s="9">
        <f>INDEX(SLA_Policy!$D$2:$D$5,MATCH(F12561,SLA_Policy!$A$2:$A$5,0))</f>
        <v>72</v>
      </c>
      <c r="Y12561" s="9" t="str">
        <f>IF(E12561="Cancelled","Excluded",IF(D12561="",IF((SLA_Policy!$B$8-B12561)*24&gt;X12561,"Open - Breached","Open - On Track"),IF((D12561-B12561)*24&lt;=X12561,"Met","Breached")))</f>
        <v>Met</v>
      </c>
    </row>
    <row r="12562" spans="1:25" x14ac:dyDescent="0.25">
      <c r="A12562" s="9" t="s">
        <v>17423</v>
      </c>
      <c r="B12562" s="23">
        <v>46280.447916666701</v>
      </c>
      <c r="C12562" s="23">
        <v>46280.510416666701</v>
      </c>
      <c r="D12562" s="23">
        <v>46281.46875</v>
      </c>
      <c r="E12562" s="9" t="s">
        <v>212</v>
      </c>
      <c r="F12562" s="9" t="s">
        <v>189</v>
      </c>
      <c r="G12562" s="9" t="s">
        <v>213</v>
      </c>
      <c r="H12562" s="9" t="s">
        <v>162</v>
      </c>
      <c r="I12562" s="9" t="s">
        <v>244</v>
      </c>
      <c r="J12562" s="9" t="s">
        <v>335</v>
      </c>
      <c r="K12562" s="9" t="s">
        <v>246</v>
      </c>
      <c r="L12562" s="9" t="s">
        <v>293</v>
      </c>
      <c r="M12562" s="9" t="s">
        <v>1387</v>
      </c>
      <c r="N12562" s="9" t="s">
        <v>197</v>
      </c>
      <c r="O12562" s="9" t="s">
        <v>179</v>
      </c>
      <c r="P12562" s="9" t="s">
        <v>284</v>
      </c>
      <c r="Q12562" s="9" t="s">
        <v>219</v>
      </c>
      <c r="R12562" s="9">
        <v>0</v>
      </c>
      <c r="S12562" s="9">
        <v>23</v>
      </c>
      <c r="U12562" s="9" t="s">
        <v>661</v>
      </c>
      <c r="X12562" s="9">
        <f>INDEX(SLA_Policy!$D$2:$D$5,MATCH(F12562,SLA_Policy!$A$2:$A$5,0))</f>
        <v>120</v>
      </c>
      <c r="Y12562" s="9" t="str">
        <f>IF(E12562="Cancelled","Excluded",IF(D12562="",IF((SLA_Policy!$B$8-B12562)*24&gt;X12562,"Open - Breached","Open - On Track"),IF((D12562-B12562)*24&lt;=X12562,"Met","Breached")))</f>
        <v>Met</v>
      </c>
    </row>
    <row r="12563" spans="1:25" x14ac:dyDescent="0.25">
      <c r="A12563" s="9" t="s">
        <v>17424</v>
      </c>
      <c r="B12563" s="23">
        <v>46280.468055555597</v>
      </c>
      <c r="C12563" s="23">
        <v>46280.53125</v>
      </c>
      <c r="D12563" s="23">
        <v>46281.4</v>
      </c>
      <c r="E12563" s="9" t="s">
        <v>212</v>
      </c>
      <c r="F12563" s="9" t="s">
        <v>189</v>
      </c>
      <c r="G12563" s="9" t="s">
        <v>236</v>
      </c>
      <c r="H12563" s="9" t="s">
        <v>167</v>
      </c>
      <c r="I12563" s="9" t="s">
        <v>255</v>
      </c>
      <c r="J12563" s="9" t="s">
        <v>5522</v>
      </c>
      <c r="K12563" s="9" t="s">
        <v>303</v>
      </c>
      <c r="L12563" s="9" t="s">
        <v>104</v>
      </c>
      <c r="M12563" s="9" t="s">
        <v>1053</v>
      </c>
      <c r="N12563" s="9" t="s">
        <v>196</v>
      </c>
      <c r="O12563" s="9" t="s">
        <v>116</v>
      </c>
      <c r="P12563" s="9" t="s">
        <v>590</v>
      </c>
      <c r="Q12563" s="9" t="s">
        <v>219</v>
      </c>
      <c r="R12563" s="9">
        <v>0</v>
      </c>
      <c r="S12563" s="9">
        <v>15</v>
      </c>
      <c r="U12563" s="9" t="s">
        <v>242</v>
      </c>
      <c r="X12563" s="9">
        <f>INDEX(SLA_Policy!$D$2:$D$5,MATCH(F12563,SLA_Policy!$A$2:$A$5,0))</f>
        <v>120</v>
      </c>
      <c r="Y12563" s="9" t="str">
        <f>IF(E12563="Cancelled","Excluded",IF(D12563="",IF((SLA_Policy!$B$8-B12563)*24&gt;X12563,"Open - Breached","Open - On Track"),IF((D12563-B12563)*24&lt;=X12563,"Met","Breached")))</f>
        <v>Met</v>
      </c>
    </row>
    <row r="12564" spans="1:25" x14ac:dyDescent="0.25">
      <c r="A12564" s="9" t="s">
        <v>17425</v>
      </c>
      <c r="B12564" s="23">
        <v>46280.46875</v>
      </c>
      <c r="C12564" s="23">
        <v>46280.479166666701</v>
      </c>
      <c r="D12564" s="23">
        <v>46282.390972222202</v>
      </c>
      <c r="E12564" s="9" t="s">
        <v>212</v>
      </c>
      <c r="F12564" s="9" t="s">
        <v>189</v>
      </c>
      <c r="G12564" s="9" t="s">
        <v>213</v>
      </c>
      <c r="H12564" s="9" t="s">
        <v>166</v>
      </c>
      <c r="I12564" s="9" t="s">
        <v>398</v>
      </c>
      <c r="J12564" s="9" t="s">
        <v>1013</v>
      </c>
      <c r="K12564" s="9" t="s">
        <v>215</v>
      </c>
      <c r="L12564" s="9" t="s">
        <v>226</v>
      </c>
      <c r="M12564" s="9" t="s">
        <v>1515</v>
      </c>
      <c r="N12564" s="9" t="s">
        <v>198</v>
      </c>
      <c r="O12564" s="9" t="s">
        <v>181</v>
      </c>
      <c r="P12564" s="9" t="s">
        <v>289</v>
      </c>
      <c r="Q12564" s="9" t="s">
        <v>219</v>
      </c>
      <c r="R12564" s="9">
        <v>0</v>
      </c>
      <c r="S12564" s="9">
        <v>21</v>
      </c>
      <c r="U12564" s="9" t="s">
        <v>290</v>
      </c>
      <c r="X12564" s="9">
        <f>INDEX(SLA_Policy!$D$2:$D$5,MATCH(F12564,SLA_Policy!$A$2:$A$5,0))</f>
        <v>120</v>
      </c>
      <c r="Y12564" s="9" t="str">
        <f>IF(E12564="Cancelled","Excluded",IF(D12564="",IF((SLA_Policy!$B$8-B12564)*24&gt;X12564,"Open - Breached","Open - On Track"),IF((D12564-B12564)*24&lt;=X12564,"Met","Breached")))</f>
        <v>Met</v>
      </c>
    </row>
    <row r="12565" spans="1:25" x14ac:dyDescent="0.25">
      <c r="A12565" s="9" t="s">
        <v>17426</v>
      </c>
      <c r="B12565" s="23">
        <v>46280.4868055556</v>
      </c>
      <c r="C12565" s="23">
        <v>46280.5090277778</v>
      </c>
      <c r="D12565" s="23">
        <v>46280.6743055556</v>
      </c>
      <c r="E12565" s="9" t="s">
        <v>212</v>
      </c>
      <c r="F12565" s="9" t="s">
        <v>188</v>
      </c>
      <c r="G12565" s="9" t="s">
        <v>213</v>
      </c>
      <c r="H12565" s="9" t="s">
        <v>166</v>
      </c>
      <c r="I12565" s="9" t="s">
        <v>378</v>
      </c>
      <c r="J12565" s="9" t="s">
        <v>15572</v>
      </c>
      <c r="K12565" s="9" t="s">
        <v>262</v>
      </c>
      <c r="L12565" s="9" t="s">
        <v>293</v>
      </c>
      <c r="M12565" s="9" t="s">
        <v>4833</v>
      </c>
      <c r="N12565" s="9" t="s">
        <v>197</v>
      </c>
      <c r="O12565" s="9" t="s">
        <v>180</v>
      </c>
      <c r="P12565" s="9" t="s">
        <v>318</v>
      </c>
      <c r="Q12565" s="9" t="s">
        <v>219</v>
      </c>
      <c r="R12565" s="9">
        <v>0</v>
      </c>
      <c r="S12565" s="9">
        <v>28</v>
      </c>
      <c r="T12565" s="9" t="s">
        <v>220</v>
      </c>
      <c r="U12565" s="9" t="s">
        <v>290</v>
      </c>
      <c r="X12565" s="9">
        <f>INDEX(SLA_Policy!$D$2:$D$5,MATCH(F12565,SLA_Policy!$A$2:$A$5,0))</f>
        <v>72</v>
      </c>
      <c r="Y12565" s="9" t="str">
        <f>IF(E12565="Cancelled","Excluded",IF(D12565="",IF((SLA_Policy!$B$8-B12565)*24&gt;X12565,"Open - Breached","Open - On Track"),IF((D12565-B12565)*24&lt;=X12565,"Met","Breached")))</f>
        <v>Met</v>
      </c>
    </row>
    <row r="12566" spans="1:25" x14ac:dyDescent="0.25">
      <c r="A12566" s="9" t="s">
        <v>17427</v>
      </c>
      <c r="B12566" s="23">
        <v>46280.518750000003</v>
      </c>
      <c r="C12566" s="23">
        <v>46280.590277777803</v>
      </c>
      <c r="D12566" s="23">
        <v>46280.613888888904</v>
      </c>
      <c r="E12566" s="9" t="s">
        <v>212</v>
      </c>
      <c r="F12566" s="9" t="s">
        <v>189</v>
      </c>
      <c r="G12566" s="9" t="s">
        <v>213</v>
      </c>
      <c r="H12566" s="9" t="s">
        <v>161</v>
      </c>
      <c r="I12566" s="9" t="s">
        <v>389</v>
      </c>
      <c r="J12566" s="9" t="s">
        <v>2787</v>
      </c>
      <c r="K12566" s="9" t="s">
        <v>303</v>
      </c>
      <c r="L12566" s="9" t="s">
        <v>282</v>
      </c>
      <c r="M12566" s="9" t="s">
        <v>550</v>
      </c>
      <c r="N12566" s="9" t="s">
        <v>197</v>
      </c>
      <c r="O12566" s="9" t="s">
        <v>116</v>
      </c>
      <c r="P12566" s="9" t="s">
        <v>525</v>
      </c>
      <c r="Q12566" s="9" t="s">
        <v>219</v>
      </c>
      <c r="R12566" s="9">
        <v>0</v>
      </c>
      <c r="S12566" s="9">
        <v>6</v>
      </c>
      <c r="U12566" s="9" t="s">
        <v>290</v>
      </c>
      <c r="X12566" s="9">
        <f>INDEX(SLA_Policy!$D$2:$D$5,MATCH(F12566,SLA_Policy!$A$2:$A$5,0))</f>
        <v>120</v>
      </c>
      <c r="Y12566" s="9" t="str">
        <f>IF(E12566="Cancelled","Excluded",IF(D12566="",IF((SLA_Policy!$B$8-B12566)*24&gt;X12566,"Open - Breached","Open - On Track"),IF((D12566-B12566)*24&lt;=X12566,"Met","Breached")))</f>
        <v>Met</v>
      </c>
    </row>
    <row r="12567" spans="1:25" x14ac:dyDescent="0.25">
      <c r="A12567" s="9" t="s">
        <v>17428</v>
      </c>
      <c r="B12567" s="23">
        <v>46280.529861111099</v>
      </c>
      <c r="C12567" s="23">
        <v>46280.556944444397</v>
      </c>
      <c r="D12567" s="23">
        <v>46280.6381944444</v>
      </c>
      <c r="E12567" s="9" t="s">
        <v>212</v>
      </c>
      <c r="F12567" s="9" t="s">
        <v>189</v>
      </c>
      <c r="G12567" s="9" t="s">
        <v>213</v>
      </c>
      <c r="H12567" s="9" t="s">
        <v>165</v>
      </c>
      <c r="I12567" s="9" t="s">
        <v>567</v>
      </c>
      <c r="J12567" s="9" t="s">
        <v>17429</v>
      </c>
      <c r="K12567" s="9" t="s">
        <v>246</v>
      </c>
      <c r="L12567" s="9" t="s">
        <v>282</v>
      </c>
      <c r="M12567" s="9" t="s">
        <v>283</v>
      </c>
      <c r="N12567" s="9" t="s">
        <v>196</v>
      </c>
      <c r="O12567" s="9" t="s">
        <v>176</v>
      </c>
      <c r="P12567" s="9" t="s">
        <v>1159</v>
      </c>
      <c r="Q12567" s="9" t="s">
        <v>273</v>
      </c>
      <c r="R12567" s="9">
        <v>0</v>
      </c>
      <c r="S12567" s="9">
        <v>14</v>
      </c>
      <c r="U12567" s="9" t="s">
        <v>266</v>
      </c>
      <c r="X12567" s="9">
        <f>INDEX(SLA_Policy!$D$2:$D$5,MATCH(F12567,SLA_Policy!$A$2:$A$5,0))</f>
        <v>120</v>
      </c>
      <c r="Y12567" s="9" t="str">
        <f>IF(E12567="Cancelled","Excluded",IF(D12567="",IF((SLA_Policy!$B$8-B12567)*24&gt;X12567,"Open - Breached","Open - On Track"),IF((D12567-B12567)*24&lt;=X12567,"Met","Breached")))</f>
        <v>Met</v>
      </c>
    </row>
    <row r="12568" spans="1:25" x14ac:dyDescent="0.25">
      <c r="A12568" s="9" t="s">
        <v>17430</v>
      </c>
      <c r="B12568" s="23">
        <v>46280.540972222203</v>
      </c>
      <c r="C12568" s="23">
        <v>46280.563194444498</v>
      </c>
      <c r="D12568" s="23">
        <v>46281.374305555597</v>
      </c>
      <c r="E12568" s="9" t="s">
        <v>212</v>
      </c>
      <c r="F12568" s="9" t="s">
        <v>189</v>
      </c>
      <c r="G12568" s="9" t="s">
        <v>236</v>
      </c>
      <c r="H12568" s="9" t="s">
        <v>164</v>
      </c>
      <c r="I12568" s="9" t="s">
        <v>421</v>
      </c>
      <c r="J12568" s="9" t="s">
        <v>1733</v>
      </c>
      <c r="K12568" s="9" t="s">
        <v>246</v>
      </c>
      <c r="L12568" s="9" t="s">
        <v>104</v>
      </c>
      <c r="M12568" s="9" t="s">
        <v>3775</v>
      </c>
      <c r="N12568" s="9" t="s">
        <v>196</v>
      </c>
      <c r="O12568" s="9" t="s">
        <v>180</v>
      </c>
      <c r="P12568" s="9" t="s">
        <v>368</v>
      </c>
      <c r="Q12568" s="9" t="s">
        <v>219</v>
      </c>
      <c r="R12568" s="9">
        <v>0</v>
      </c>
      <c r="S12568" s="9">
        <v>7</v>
      </c>
      <c r="T12568" s="9" t="s">
        <v>464</v>
      </c>
      <c r="U12568" s="9" t="s">
        <v>242</v>
      </c>
      <c r="W12568" s="9">
        <v>4</v>
      </c>
      <c r="X12568" s="9">
        <f>INDEX(SLA_Policy!$D$2:$D$5,MATCH(F12568,SLA_Policy!$A$2:$A$5,0))</f>
        <v>120</v>
      </c>
      <c r="Y12568" s="9" t="str">
        <f>IF(E12568="Cancelled","Excluded",IF(D12568="",IF((SLA_Policy!$B$8-B12568)*24&gt;X12568,"Open - Breached","Open - On Track"),IF((D12568-B12568)*24&lt;=X12568,"Met","Breached")))</f>
        <v>Met</v>
      </c>
    </row>
    <row r="12569" spans="1:25" x14ac:dyDescent="0.25">
      <c r="A12569" s="9" t="s">
        <v>17431</v>
      </c>
      <c r="B12569" s="23">
        <v>46280.542361111096</v>
      </c>
      <c r="C12569" s="23">
        <v>46280.635416666701</v>
      </c>
      <c r="D12569" s="23">
        <v>46281.368750000001</v>
      </c>
      <c r="E12569" s="9" t="s">
        <v>212</v>
      </c>
      <c r="F12569" s="9" t="s">
        <v>188</v>
      </c>
      <c r="G12569" s="9" t="s">
        <v>236</v>
      </c>
      <c r="H12569" s="9" t="s">
        <v>163</v>
      </c>
      <c r="I12569" s="9" t="s">
        <v>327</v>
      </c>
      <c r="J12569" s="9" t="s">
        <v>8721</v>
      </c>
      <c r="K12569" s="9" t="s">
        <v>225</v>
      </c>
      <c r="L12569" s="9" t="s">
        <v>311</v>
      </c>
      <c r="M12569" s="9" t="s">
        <v>12875</v>
      </c>
      <c r="N12569" s="9" t="s">
        <v>196</v>
      </c>
      <c r="O12569" s="9" t="s">
        <v>176</v>
      </c>
      <c r="P12569" s="9" t="s">
        <v>503</v>
      </c>
      <c r="Q12569" s="9" t="s">
        <v>219</v>
      </c>
      <c r="R12569" s="9">
        <v>0</v>
      </c>
      <c r="S12569" s="9">
        <v>27</v>
      </c>
      <c r="U12569" s="9" t="s">
        <v>242</v>
      </c>
      <c r="W12569" s="9">
        <v>5</v>
      </c>
      <c r="X12569" s="9">
        <f>INDEX(SLA_Policy!$D$2:$D$5,MATCH(F12569,SLA_Policy!$A$2:$A$5,0))</f>
        <v>72</v>
      </c>
      <c r="Y12569" s="9" t="str">
        <f>IF(E12569="Cancelled","Excluded",IF(D12569="",IF((SLA_Policy!$B$8-B12569)*24&gt;X12569,"Open - Breached","Open - On Track"),IF((D12569-B12569)*24&lt;=X12569,"Met","Breached")))</f>
        <v>Met</v>
      </c>
    </row>
    <row r="12570" spans="1:25" x14ac:dyDescent="0.25">
      <c r="A12570" s="9" t="s">
        <v>17432</v>
      </c>
      <c r="B12570" s="23">
        <v>46280.5625</v>
      </c>
      <c r="C12570" s="23">
        <v>46280.693055555603</v>
      </c>
      <c r="D12570" s="23">
        <v>46281.372222222199</v>
      </c>
      <c r="E12570" s="9" t="s">
        <v>212</v>
      </c>
      <c r="F12570" s="9" t="s">
        <v>189</v>
      </c>
      <c r="G12570" s="9" t="s">
        <v>236</v>
      </c>
      <c r="H12570" s="9" t="s">
        <v>161</v>
      </c>
      <c r="I12570" s="9" t="s">
        <v>482</v>
      </c>
      <c r="J12570" s="9" t="s">
        <v>749</v>
      </c>
      <c r="K12570" s="9" t="s">
        <v>262</v>
      </c>
      <c r="L12570" s="9" t="s">
        <v>270</v>
      </c>
      <c r="M12570" s="9" t="s">
        <v>6183</v>
      </c>
      <c r="N12570" s="9" t="s">
        <v>196</v>
      </c>
      <c r="O12570" s="9" t="s">
        <v>177</v>
      </c>
      <c r="P12570" s="9" t="s">
        <v>300</v>
      </c>
      <c r="Q12570" s="9" t="s">
        <v>219</v>
      </c>
      <c r="R12570" s="9">
        <v>0</v>
      </c>
      <c r="S12570" s="9">
        <v>55</v>
      </c>
      <c r="U12570" s="9" t="s">
        <v>242</v>
      </c>
      <c r="W12570" s="9">
        <v>5</v>
      </c>
      <c r="X12570" s="9">
        <f>INDEX(SLA_Policy!$D$2:$D$5,MATCH(F12570,SLA_Policy!$A$2:$A$5,0))</f>
        <v>120</v>
      </c>
      <c r="Y12570" s="9" t="str">
        <f>IF(E12570="Cancelled","Excluded",IF(D12570="",IF((SLA_Policy!$B$8-B12570)*24&gt;X12570,"Open - Breached","Open - On Track"),IF((D12570-B12570)*24&lt;=X12570,"Met","Breached")))</f>
        <v>Met</v>
      </c>
    </row>
    <row r="12571" spans="1:25" x14ac:dyDescent="0.25">
      <c r="A12571" s="9" t="s">
        <v>17433</v>
      </c>
      <c r="B12571" s="23">
        <v>46280.574999999997</v>
      </c>
      <c r="C12571" s="23">
        <v>46280.577777777798</v>
      </c>
      <c r="D12571" s="23">
        <v>46280.609722222202</v>
      </c>
      <c r="E12571" s="9" t="s">
        <v>212</v>
      </c>
      <c r="F12571" s="9" t="s">
        <v>187</v>
      </c>
      <c r="G12571" s="9" t="s">
        <v>213</v>
      </c>
      <c r="H12571" s="9" t="s">
        <v>88</v>
      </c>
      <c r="I12571" s="9" t="s">
        <v>92</v>
      </c>
      <c r="J12571" s="9" t="s">
        <v>910</v>
      </c>
      <c r="K12571" s="9" t="s">
        <v>246</v>
      </c>
      <c r="L12571" s="9" t="s">
        <v>395</v>
      </c>
      <c r="M12571" s="9" t="s">
        <v>792</v>
      </c>
      <c r="N12571" s="9" t="s">
        <v>198</v>
      </c>
      <c r="O12571" s="9" t="s">
        <v>178</v>
      </c>
      <c r="P12571" s="9" t="s">
        <v>272</v>
      </c>
      <c r="Q12571" s="9" t="s">
        <v>273</v>
      </c>
      <c r="R12571" s="9">
        <v>0</v>
      </c>
      <c r="S12571" s="9">
        <v>28</v>
      </c>
      <c r="T12571" s="9" t="s">
        <v>136</v>
      </c>
      <c r="U12571" s="9" t="s">
        <v>290</v>
      </c>
      <c r="W12571" s="9">
        <v>5</v>
      </c>
      <c r="X12571" s="9">
        <f>INDEX(SLA_Policy!$D$2:$D$5,MATCH(F12571,SLA_Policy!$A$2:$A$5,0))</f>
        <v>8</v>
      </c>
      <c r="Y12571" s="9" t="str">
        <f>IF(E12571="Cancelled","Excluded",IF(D12571="",IF((SLA_Policy!$B$8-B12571)*24&gt;X12571,"Open - Breached","Open - On Track"),IF((D12571-B12571)*24&lt;=X12571,"Met","Breached")))</f>
        <v>Met</v>
      </c>
    </row>
    <row r="12572" spans="1:25" x14ac:dyDescent="0.25">
      <c r="A12572" s="9" t="s">
        <v>17434</v>
      </c>
      <c r="B12572" s="23">
        <v>46280.5847222222</v>
      </c>
      <c r="C12572" s="23">
        <v>46280.597916666702</v>
      </c>
      <c r="D12572" s="23">
        <v>46280.744444444397</v>
      </c>
      <c r="E12572" s="9" t="s">
        <v>212</v>
      </c>
      <c r="F12572" s="9" t="s">
        <v>189</v>
      </c>
      <c r="G12572" s="9" t="s">
        <v>213</v>
      </c>
      <c r="H12572" s="9" t="s">
        <v>88</v>
      </c>
      <c r="I12572" s="9" t="s">
        <v>268</v>
      </c>
      <c r="J12572" s="9" t="s">
        <v>2760</v>
      </c>
      <c r="K12572" s="9" t="s">
        <v>215</v>
      </c>
      <c r="L12572" s="9" t="s">
        <v>307</v>
      </c>
      <c r="M12572" s="9" t="s">
        <v>1076</v>
      </c>
      <c r="N12572" s="9" t="s">
        <v>196</v>
      </c>
      <c r="O12572" s="9" t="s">
        <v>178</v>
      </c>
      <c r="P12572" s="9" t="s">
        <v>321</v>
      </c>
      <c r="Q12572" s="9" t="s">
        <v>219</v>
      </c>
      <c r="R12572" s="9">
        <v>0</v>
      </c>
      <c r="S12572" s="9">
        <v>16</v>
      </c>
      <c r="T12572" s="9" t="s">
        <v>136</v>
      </c>
      <c r="U12572" s="9" t="s">
        <v>266</v>
      </c>
      <c r="X12572" s="9">
        <f>INDEX(SLA_Policy!$D$2:$D$5,MATCH(F12572,SLA_Policy!$A$2:$A$5,0))</f>
        <v>120</v>
      </c>
      <c r="Y12572" s="9" t="str">
        <f>IF(E12572="Cancelled","Excluded",IF(D12572="",IF((SLA_Policy!$B$8-B12572)*24&gt;X12572,"Open - Breached","Open - On Track"),IF((D12572-B12572)*24&lt;=X12572,"Met","Breached")))</f>
        <v>Met</v>
      </c>
    </row>
    <row r="12573" spans="1:25" x14ac:dyDescent="0.25">
      <c r="A12573" s="9" t="s">
        <v>17435</v>
      </c>
      <c r="B12573" s="23">
        <v>46280.587500000001</v>
      </c>
      <c r="C12573" s="23">
        <v>46280.588194444397</v>
      </c>
      <c r="D12573" s="23">
        <v>46280.644444444399</v>
      </c>
      <c r="E12573" s="9" t="s">
        <v>212</v>
      </c>
      <c r="F12573" s="9" t="s">
        <v>188</v>
      </c>
      <c r="G12573" s="9" t="s">
        <v>213</v>
      </c>
      <c r="H12573" s="9" t="s">
        <v>161</v>
      </c>
      <c r="I12573" s="9" t="s">
        <v>389</v>
      </c>
      <c r="J12573" s="9" t="s">
        <v>940</v>
      </c>
      <c r="K12573" s="9" t="s">
        <v>246</v>
      </c>
      <c r="L12573" s="9" t="s">
        <v>216</v>
      </c>
      <c r="M12573" s="9" t="s">
        <v>3854</v>
      </c>
      <c r="N12573" s="9" t="s">
        <v>198</v>
      </c>
      <c r="O12573" s="9" t="s">
        <v>177</v>
      </c>
      <c r="P12573" s="9" t="s">
        <v>942</v>
      </c>
      <c r="Q12573" s="9" t="s">
        <v>219</v>
      </c>
      <c r="R12573" s="9">
        <v>0</v>
      </c>
      <c r="S12573" s="9">
        <v>8</v>
      </c>
      <c r="U12573" s="9" t="s">
        <v>221</v>
      </c>
      <c r="X12573" s="9">
        <f>INDEX(SLA_Policy!$D$2:$D$5,MATCH(F12573,SLA_Policy!$A$2:$A$5,0))</f>
        <v>72</v>
      </c>
      <c r="Y12573" s="9" t="str">
        <f>IF(E12573="Cancelled","Excluded",IF(D12573="",IF((SLA_Policy!$B$8-B12573)*24&gt;X12573,"Open - Breached","Open - On Track"),IF((D12573-B12573)*24&lt;=X12573,"Met","Breached")))</f>
        <v>Met</v>
      </c>
    </row>
    <row r="12574" spans="1:25" x14ac:dyDescent="0.25">
      <c r="A12574" s="9" t="s">
        <v>17436</v>
      </c>
      <c r="B12574" s="23">
        <v>46280.597916666702</v>
      </c>
      <c r="C12574" s="23">
        <v>46280.609027777798</v>
      </c>
      <c r="D12574" s="23">
        <v>46281.398611111101</v>
      </c>
      <c r="E12574" s="9" t="s">
        <v>212</v>
      </c>
      <c r="F12574" s="9" t="s">
        <v>188</v>
      </c>
      <c r="G12574" s="9" t="s">
        <v>213</v>
      </c>
      <c r="H12574" s="9" t="s">
        <v>88</v>
      </c>
      <c r="I12574" s="9" t="s">
        <v>92</v>
      </c>
      <c r="J12574" s="9" t="s">
        <v>2645</v>
      </c>
      <c r="K12574" s="9" t="s">
        <v>225</v>
      </c>
      <c r="L12574" s="9" t="s">
        <v>351</v>
      </c>
      <c r="M12574" s="9" t="s">
        <v>4049</v>
      </c>
      <c r="N12574" s="9" t="s">
        <v>196</v>
      </c>
      <c r="O12574" s="9" t="s">
        <v>178</v>
      </c>
      <c r="P12574" s="9" t="s">
        <v>272</v>
      </c>
      <c r="Q12574" s="9" t="s">
        <v>219</v>
      </c>
      <c r="R12574" s="9">
        <v>0</v>
      </c>
      <c r="S12574" s="9">
        <v>38</v>
      </c>
      <c r="T12574" s="9" t="s">
        <v>220</v>
      </c>
      <c r="U12574" s="9" t="s">
        <v>290</v>
      </c>
      <c r="W12574" s="9">
        <v>5</v>
      </c>
      <c r="X12574" s="9">
        <f>INDEX(SLA_Policy!$D$2:$D$5,MATCH(F12574,SLA_Policy!$A$2:$A$5,0))</f>
        <v>72</v>
      </c>
      <c r="Y12574" s="9" t="str">
        <f>IF(E12574="Cancelled","Excluded",IF(D12574="",IF((SLA_Policy!$B$8-B12574)*24&gt;X12574,"Open - Breached","Open - On Track"),IF((D12574-B12574)*24&lt;=X12574,"Met","Breached")))</f>
        <v>Met</v>
      </c>
    </row>
    <row r="12575" spans="1:25" x14ac:dyDescent="0.25">
      <c r="A12575" s="9" t="s">
        <v>17437</v>
      </c>
      <c r="B12575" s="23">
        <v>46280.599305555603</v>
      </c>
      <c r="C12575" s="23">
        <v>46280.6</v>
      </c>
      <c r="D12575" s="23">
        <v>46280.727083333302</v>
      </c>
      <c r="E12575" s="9" t="s">
        <v>212</v>
      </c>
      <c r="F12575" s="9" t="s">
        <v>187</v>
      </c>
      <c r="G12575" s="9" t="s">
        <v>213</v>
      </c>
      <c r="H12575" s="9" t="s">
        <v>162</v>
      </c>
      <c r="I12575" s="9" t="s">
        <v>345</v>
      </c>
      <c r="J12575" s="9" t="s">
        <v>8664</v>
      </c>
      <c r="K12575" s="9" t="s">
        <v>246</v>
      </c>
      <c r="L12575" s="9" t="s">
        <v>216</v>
      </c>
      <c r="M12575" s="9" t="s">
        <v>2011</v>
      </c>
      <c r="N12575" s="9" t="s">
        <v>198</v>
      </c>
      <c r="O12575" s="9" t="s">
        <v>116</v>
      </c>
      <c r="P12575" s="9" t="s">
        <v>234</v>
      </c>
      <c r="Q12575" s="9" t="s">
        <v>219</v>
      </c>
      <c r="R12575" s="9">
        <v>0</v>
      </c>
      <c r="S12575" s="9">
        <v>13</v>
      </c>
      <c r="U12575" s="9" t="s">
        <v>248</v>
      </c>
      <c r="X12575" s="9">
        <f>INDEX(SLA_Policy!$D$2:$D$5,MATCH(F12575,SLA_Policy!$A$2:$A$5,0))</f>
        <v>8</v>
      </c>
      <c r="Y12575" s="9" t="str">
        <f>IF(E12575="Cancelled","Excluded",IF(D12575="",IF((SLA_Policy!$B$8-B12575)*24&gt;X12575,"Open - Breached","Open - On Track"),IF((D12575-B12575)*24&lt;=X12575,"Met","Breached")))</f>
        <v>Met</v>
      </c>
    </row>
    <row r="12576" spans="1:25" x14ac:dyDescent="0.25">
      <c r="A12576" s="9" t="s">
        <v>17438</v>
      </c>
      <c r="B12576" s="23">
        <v>46280.621527777803</v>
      </c>
      <c r="C12576" s="23">
        <v>46280.659722222197</v>
      </c>
      <c r="D12576" s="23">
        <v>46280.681944444397</v>
      </c>
      <c r="E12576" s="9" t="s">
        <v>212</v>
      </c>
      <c r="F12576" s="9" t="s">
        <v>189</v>
      </c>
      <c r="G12576" s="9" t="s">
        <v>213</v>
      </c>
      <c r="H12576" s="9" t="s">
        <v>162</v>
      </c>
      <c r="I12576" s="9" t="s">
        <v>244</v>
      </c>
      <c r="J12576" s="9" t="s">
        <v>15844</v>
      </c>
      <c r="K12576" s="9" t="s">
        <v>239</v>
      </c>
      <c r="L12576" s="9" t="s">
        <v>282</v>
      </c>
      <c r="M12576" s="9" t="s">
        <v>426</v>
      </c>
      <c r="N12576" s="9" t="s">
        <v>198</v>
      </c>
      <c r="O12576" s="9" t="s">
        <v>116</v>
      </c>
      <c r="P12576" s="9" t="s">
        <v>574</v>
      </c>
      <c r="Q12576" s="9" t="s">
        <v>219</v>
      </c>
      <c r="R12576" s="9">
        <v>0</v>
      </c>
      <c r="S12576" s="9">
        <v>20</v>
      </c>
      <c r="U12576" s="9" t="s">
        <v>290</v>
      </c>
      <c r="W12576" s="9">
        <v>5</v>
      </c>
      <c r="X12576" s="9">
        <f>INDEX(SLA_Policy!$D$2:$D$5,MATCH(F12576,SLA_Policy!$A$2:$A$5,0))</f>
        <v>120</v>
      </c>
      <c r="Y12576" s="9" t="str">
        <f>IF(E12576="Cancelled","Excluded",IF(D12576="",IF((SLA_Policy!$B$8-B12576)*24&gt;X12576,"Open - Breached","Open - On Track"),IF((D12576-B12576)*24&lt;=X12576,"Met","Breached")))</f>
        <v>Met</v>
      </c>
    </row>
    <row r="12577" spans="1:25" x14ac:dyDescent="0.25">
      <c r="A12577" s="9" t="s">
        <v>17439</v>
      </c>
      <c r="B12577" s="23">
        <v>46280.627083333296</v>
      </c>
      <c r="C12577" s="23">
        <v>46280.630555555603</v>
      </c>
      <c r="D12577" s="23">
        <v>46281.407638888901</v>
      </c>
      <c r="E12577" s="9" t="s">
        <v>212</v>
      </c>
      <c r="F12577" s="9" t="s">
        <v>188</v>
      </c>
      <c r="G12577" s="9" t="s">
        <v>213</v>
      </c>
      <c r="H12577" s="9" t="s">
        <v>88</v>
      </c>
      <c r="I12577" s="9" t="s">
        <v>92</v>
      </c>
      <c r="J12577" s="9" t="s">
        <v>717</v>
      </c>
      <c r="K12577" s="9" t="s">
        <v>225</v>
      </c>
      <c r="L12577" s="9" t="s">
        <v>351</v>
      </c>
      <c r="M12577" s="9" t="s">
        <v>779</v>
      </c>
      <c r="N12577" s="9" t="s">
        <v>198</v>
      </c>
      <c r="O12577" s="9" t="s">
        <v>116</v>
      </c>
      <c r="P12577" s="9" t="s">
        <v>525</v>
      </c>
      <c r="Q12577" s="9" t="s">
        <v>219</v>
      </c>
      <c r="R12577" s="9">
        <v>0</v>
      </c>
      <c r="S12577" s="9">
        <v>62</v>
      </c>
      <c r="T12577" s="9" t="s">
        <v>229</v>
      </c>
      <c r="U12577" s="9" t="s">
        <v>290</v>
      </c>
      <c r="W12577" s="9">
        <v>5</v>
      </c>
      <c r="X12577" s="9">
        <f>INDEX(SLA_Policy!$D$2:$D$5,MATCH(F12577,SLA_Policy!$A$2:$A$5,0))</f>
        <v>72</v>
      </c>
      <c r="Y12577" s="9" t="str">
        <f>IF(E12577="Cancelled","Excluded",IF(D12577="",IF((SLA_Policy!$B$8-B12577)*24&gt;X12577,"Open - Breached","Open - On Track"),IF((D12577-B12577)*24&lt;=X12577,"Met","Breached")))</f>
        <v>Met</v>
      </c>
    </row>
    <row r="12578" spans="1:25" x14ac:dyDescent="0.25">
      <c r="A12578" s="9" t="s">
        <v>17440</v>
      </c>
      <c r="B12578" s="23">
        <v>46280.6340277778</v>
      </c>
      <c r="C12578" s="23">
        <v>46280.636111111096</v>
      </c>
      <c r="D12578" s="23">
        <v>46280.6652777778</v>
      </c>
      <c r="E12578" s="9" t="s">
        <v>212</v>
      </c>
      <c r="F12578" s="9" t="s">
        <v>188</v>
      </c>
      <c r="G12578" s="9" t="s">
        <v>213</v>
      </c>
      <c r="H12578" s="9" t="s">
        <v>161</v>
      </c>
      <c r="I12578" s="9" t="s">
        <v>389</v>
      </c>
      <c r="J12578" s="9" t="s">
        <v>767</v>
      </c>
      <c r="K12578" s="9" t="s">
        <v>215</v>
      </c>
      <c r="L12578" s="9" t="s">
        <v>270</v>
      </c>
      <c r="M12578" s="9" t="s">
        <v>384</v>
      </c>
      <c r="N12578" s="9" t="s">
        <v>198</v>
      </c>
      <c r="O12578" s="9" t="s">
        <v>116</v>
      </c>
      <c r="P12578" s="9" t="s">
        <v>218</v>
      </c>
      <c r="Q12578" s="9" t="s">
        <v>219</v>
      </c>
      <c r="R12578" s="9">
        <v>0</v>
      </c>
      <c r="S12578" s="9">
        <v>4</v>
      </c>
      <c r="U12578" s="9" t="s">
        <v>221</v>
      </c>
      <c r="X12578" s="9">
        <f>INDEX(SLA_Policy!$D$2:$D$5,MATCH(F12578,SLA_Policy!$A$2:$A$5,0))</f>
        <v>72</v>
      </c>
      <c r="Y12578" s="9" t="str">
        <f>IF(E12578="Cancelled","Excluded",IF(D12578="",IF((SLA_Policy!$B$8-B12578)*24&gt;X12578,"Open - Breached","Open - On Track"),IF((D12578-B12578)*24&lt;=X12578,"Met","Breached")))</f>
        <v>Met</v>
      </c>
    </row>
    <row r="12579" spans="1:25" x14ac:dyDescent="0.25">
      <c r="A12579" s="9" t="s">
        <v>17441</v>
      </c>
      <c r="B12579" s="23">
        <v>46280.635416666701</v>
      </c>
      <c r="C12579" s="23">
        <v>46280.6430555556</v>
      </c>
      <c r="D12579" s="23">
        <v>46280.668055555601</v>
      </c>
      <c r="E12579" s="9" t="s">
        <v>212</v>
      </c>
      <c r="F12579" s="9" t="s">
        <v>188</v>
      </c>
      <c r="G12579" s="9" t="s">
        <v>213</v>
      </c>
      <c r="H12579" s="9" t="s">
        <v>166</v>
      </c>
      <c r="I12579" s="9" t="s">
        <v>286</v>
      </c>
      <c r="J12579" s="9" t="s">
        <v>7599</v>
      </c>
      <c r="K12579" s="9" t="s">
        <v>239</v>
      </c>
      <c r="L12579" s="9" t="s">
        <v>226</v>
      </c>
      <c r="M12579" s="9" t="s">
        <v>3838</v>
      </c>
      <c r="N12579" s="9" t="s">
        <v>198</v>
      </c>
      <c r="O12579" s="9" t="s">
        <v>181</v>
      </c>
      <c r="P12579" s="9" t="s">
        <v>449</v>
      </c>
      <c r="Q12579" s="9" t="s">
        <v>219</v>
      </c>
      <c r="R12579" s="9">
        <v>0</v>
      </c>
      <c r="S12579" s="9">
        <v>24</v>
      </c>
      <c r="U12579" s="9" t="s">
        <v>290</v>
      </c>
      <c r="X12579" s="9">
        <f>INDEX(SLA_Policy!$D$2:$D$5,MATCH(F12579,SLA_Policy!$A$2:$A$5,0))</f>
        <v>72</v>
      </c>
      <c r="Y12579" s="9" t="str">
        <f>IF(E12579="Cancelled","Excluded",IF(D12579="",IF((SLA_Policy!$B$8-B12579)*24&gt;X12579,"Open - Breached","Open - On Track"),IF((D12579-B12579)*24&lt;=X12579,"Met","Breached")))</f>
        <v>Met</v>
      </c>
    </row>
    <row r="12580" spans="1:25" x14ac:dyDescent="0.25">
      <c r="A12580" s="9" t="s">
        <v>17442</v>
      </c>
      <c r="B12580" s="23">
        <v>46280.645138888904</v>
      </c>
      <c r="C12580" s="23">
        <v>46280.777777777803</v>
      </c>
      <c r="D12580" s="23">
        <v>46281.436805555597</v>
      </c>
      <c r="E12580" s="9" t="s">
        <v>212</v>
      </c>
      <c r="F12580" s="9" t="s">
        <v>189</v>
      </c>
      <c r="G12580" s="9" t="s">
        <v>213</v>
      </c>
      <c r="H12580" s="9" t="s">
        <v>167</v>
      </c>
      <c r="I12580" s="9" t="s">
        <v>349</v>
      </c>
      <c r="J12580" s="9" t="s">
        <v>17443</v>
      </c>
      <c r="K12580" s="9" t="s">
        <v>225</v>
      </c>
      <c r="L12580" s="9" t="s">
        <v>104</v>
      </c>
      <c r="M12580" s="9" t="s">
        <v>6640</v>
      </c>
      <c r="N12580" s="9" t="s">
        <v>197</v>
      </c>
      <c r="O12580" s="9" t="s">
        <v>116</v>
      </c>
      <c r="P12580" s="9" t="s">
        <v>342</v>
      </c>
      <c r="Q12580" s="9" t="s">
        <v>219</v>
      </c>
      <c r="R12580" s="9">
        <v>0</v>
      </c>
      <c r="S12580" s="9">
        <v>18</v>
      </c>
      <c r="U12580" s="9" t="s">
        <v>290</v>
      </c>
      <c r="W12580" s="9">
        <v>4</v>
      </c>
      <c r="X12580" s="9">
        <f>INDEX(SLA_Policy!$D$2:$D$5,MATCH(F12580,SLA_Policy!$A$2:$A$5,0))</f>
        <v>120</v>
      </c>
      <c r="Y12580" s="9" t="str">
        <f>IF(E12580="Cancelled","Excluded",IF(D12580="",IF((SLA_Policy!$B$8-B12580)*24&gt;X12580,"Open - Breached","Open - On Track"),IF((D12580-B12580)*24&lt;=X12580,"Met","Breached")))</f>
        <v>Met</v>
      </c>
    </row>
    <row r="12581" spans="1:25" x14ac:dyDescent="0.25">
      <c r="A12581" s="9" t="s">
        <v>17444</v>
      </c>
      <c r="B12581" s="23">
        <v>46280.656944444498</v>
      </c>
      <c r="C12581" s="23">
        <v>46280.672222222202</v>
      </c>
      <c r="D12581" s="23">
        <v>46282.3840277778</v>
      </c>
      <c r="E12581" s="9" t="s">
        <v>212</v>
      </c>
      <c r="F12581" s="9" t="s">
        <v>188</v>
      </c>
      <c r="G12581" s="9" t="s">
        <v>213</v>
      </c>
      <c r="H12581" s="9" t="s">
        <v>163</v>
      </c>
      <c r="I12581" s="9" t="s">
        <v>223</v>
      </c>
      <c r="J12581" s="9" t="s">
        <v>324</v>
      </c>
      <c r="K12581" s="9" t="s">
        <v>225</v>
      </c>
      <c r="L12581" s="9" t="s">
        <v>216</v>
      </c>
      <c r="M12581" s="9" t="s">
        <v>1559</v>
      </c>
      <c r="N12581" s="9" t="s">
        <v>197</v>
      </c>
      <c r="O12581" s="9" t="s">
        <v>176</v>
      </c>
      <c r="P12581" s="9" t="s">
        <v>503</v>
      </c>
      <c r="Q12581" s="9" t="s">
        <v>219</v>
      </c>
      <c r="R12581" s="9">
        <v>0</v>
      </c>
      <c r="S12581" s="9">
        <v>41</v>
      </c>
      <c r="T12581" s="9" t="s">
        <v>229</v>
      </c>
      <c r="U12581" s="9" t="s">
        <v>230</v>
      </c>
      <c r="W12581" s="9">
        <v>4</v>
      </c>
      <c r="X12581" s="9">
        <f>INDEX(SLA_Policy!$D$2:$D$5,MATCH(F12581,SLA_Policy!$A$2:$A$5,0))</f>
        <v>72</v>
      </c>
      <c r="Y12581" s="9" t="str">
        <f>IF(E12581="Cancelled","Excluded",IF(D12581="",IF((SLA_Policy!$B$8-B12581)*24&gt;X12581,"Open - Breached","Open - On Track"),IF((D12581-B12581)*24&lt;=X12581,"Met","Breached")))</f>
        <v>Met</v>
      </c>
    </row>
    <row r="12582" spans="1:25" x14ac:dyDescent="0.25">
      <c r="A12582" s="9" t="s">
        <v>17445</v>
      </c>
      <c r="B12582" s="23">
        <v>46280.684027777803</v>
      </c>
      <c r="C12582" s="23">
        <v>46280.7055555556</v>
      </c>
      <c r="D12582" s="23">
        <v>46281.389583333301</v>
      </c>
      <c r="E12582" s="9" t="s">
        <v>212</v>
      </c>
      <c r="F12582" s="9" t="s">
        <v>188</v>
      </c>
      <c r="G12582" s="9" t="s">
        <v>213</v>
      </c>
      <c r="H12582" s="9" t="s">
        <v>167</v>
      </c>
      <c r="I12582" s="9" t="s">
        <v>362</v>
      </c>
      <c r="J12582" s="9" t="s">
        <v>17446</v>
      </c>
      <c r="K12582" s="9" t="s">
        <v>215</v>
      </c>
      <c r="L12582" s="9" t="s">
        <v>104</v>
      </c>
      <c r="M12582" s="9" t="s">
        <v>3586</v>
      </c>
      <c r="N12582" s="9" t="s">
        <v>196</v>
      </c>
      <c r="O12582" s="9" t="s">
        <v>180</v>
      </c>
      <c r="P12582" s="9" t="s">
        <v>318</v>
      </c>
      <c r="Q12582" s="9" t="s">
        <v>273</v>
      </c>
      <c r="R12582" s="9">
        <v>0</v>
      </c>
      <c r="S12582" s="9">
        <v>43</v>
      </c>
      <c r="T12582" s="9" t="s">
        <v>136</v>
      </c>
      <c r="U12582" s="9" t="s">
        <v>266</v>
      </c>
      <c r="X12582" s="9">
        <f>INDEX(SLA_Policy!$D$2:$D$5,MATCH(F12582,SLA_Policy!$A$2:$A$5,0))</f>
        <v>72</v>
      </c>
      <c r="Y12582" s="9" t="str">
        <f>IF(E12582="Cancelled","Excluded",IF(D12582="",IF((SLA_Policy!$B$8-B12582)*24&gt;X12582,"Open - Breached","Open - On Track"),IF((D12582-B12582)*24&lt;=X12582,"Met","Breached")))</f>
        <v>Met</v>
      </c>
    </row>
    <row r="12583" spans="1:25" x14ac:dyDescent="0.25">
      <c r="A12583" s="9" t="s">
        <v>17447</v>
      </c>
      <c r="B12583" s="23">
        <v>46280.690972222197</v>
      </c>
      <c r="C12583" s="23">
        <v>46280.719444444498</v>
      </c>
      <c r="D12583" s="23">
        <v>46282.635416666701</v>
      </c>
      <c r="E12583" s="9" t="s">
        <v>212</v>
      </c>
      <c r="F12583" s="9" t="s">
        <v>189</v>
      </c>
      <c r="G12583" s="9" t="s">
        <v>213</v>
      </c>
      <c r="H12583" s="9" t="s">
        <v>88</v>
      </c>
      <c r="I12583" s="9" t="s">
        <v>486</v>
      </c>
      <c r="J12583" s="9" t="s">
        <v>487</v>
      </c>
      <c r="K12583" s="9" t="s">
        <v>246</v>
      </c>
      <c r="L12583" s="9" t="s">
        <v>351</v>
      </c>
      <c r="M12583" s="9" t="s">
        <v>400</v>
      </c>
      <c r="N12583" s="9" t="s">
        <v>196</v>
      </c>
      <c r="O12583" s="9" t="s">
        <v>178</v>
      </c>
      <c r="P12583" s="9" t="s">
        <v>414</v>
      </c>
      <c r="Q12583" s="9" t="s">
        <v>219</v>
      </c>
      <c r="R12583" s="9">
        <v>0</v>
      </c>
      <c r="S12583" s="9">
        <v>40</v>
      </c>
      <c r="U12583" s="9" t="s">
        <v>661</v>
      </c>
      <c r="X12583" s="9">
        <f>INDEX(SLA_Policy!$D$2:$D$5,MATCH(F12583,SLA_Policy!$A$2:$A$5,0))</f>
        <v>120</v>
      </c>
      <c r="Y12583" s="9" t="str">
        <f>IF(E12583="Cancelled","Excluded",IF(D12583="",IF((SLA_Policy!$B$8-B12583)*24&gt;X12583,"Open - Breached","Open - On Track"),IF((D12583-B12583)*24&lt;=X12583,"Met","Breached")))</f>
        <v>Met</v>
      </c>
    </row>
    <row r="12584" spans="1:25" x14ac:dyDescent="0.25">
      <c r="A12584" s="9" t="s">
        <v>17448</v>
      </c>
      <c r="B12584" s="23">
        <v>46280.694444444503</v>
      </c>
      <c r="C12584" s="23">
        <v>46280.697222222203</v>
      </c>
      <c r="D12584" s="23">
        <v>46281.384722222203</v>
      </c>
      <c r="E12584" s="9" t="s">
        <v>212</v>
      </c>
      <c r="F12584" s="9" t="s">
        <v>188</v>
      </c>
      <c r="G12584" s="9" t="s">
        <v>236</v>
      </c>
      <c r="H12584" s="9" t="s">
        <v>167</v>
      </c>
      <c r="I12584" s="9" t="s">
        <v>255</v>
      </c>
      <c r="J12584" s="9" t="s">
        <v>9049</v>
      </c>
      <c r="K12584" s="9" t="s">
        <v>239</v>
      </c>
      <c r="L12584" s="9" t="s">
        <v>216</v>
      </c>
      <c r="M12584" s="9" t="s">
        <v>3434</v>
      </c>
      <c r="N12584" s="9" t="s">
        <v>198</v>
      </c>
      <c r="O12584" s="9" t="s">
        <v>116</v>
      </c>
      <c r="P12584" s="9" t="s">
        <v>525</v>
      </c>
      <c r="Q12584" s="9" t="s">
        <v>219</v>
      </c>
      <c r="R12584" s="9">
        <v>0</v>
      </c>
      <c r="S12584" s="9">
        <v>34</v>
      </c>
      <c r="U12584" s="9" t="s">
        <v>242</v>
      </c>
      <c r="W12584" s="9">
        <v>5</v>
      </c>
      <c r="X12584" s="9">
        <f>INDEX(SLA_Policy!$D$2:$D$5,MATCH(F12584,SLA_Policy!$A$2:$A$5,0))</f>
        <v>72</v>
      </c>
      <c r="Y12584" s="9" t="str">
        <f>IF(E12584="Cancelled","Excluded",IF(D12584="",IF((SLA_Policy!$B$8-B12584)*24&gt;X12584,"Open - Breached","Open - On Track"),IF((D12584-B12584)*24&lt;=X12584,"Met","Breached")))</f>
        <v>Met</v>
      </c>
    </row>
    <row r="12585" spans="1:25" x14ac:dyDescent="0.25">
      <c r="A12585" s="9" t="s">
        <v>17449</v>
      </c>
      <c r="B12585" s="23">
        <v>46280.7097222222</v>
      </c>
      <c r="C12585" s="23">
        <v>46280.751388888901</v>
      </c>
      <c r="D12585" s="23">
        <v>46282.343055555597</v>
      </c>
      <c r="E12585" s="9" t="s">
        <v>212</v>
      </c>
      <c r="F12585" s="9" t="s">
        <v>188</v>
      </c>
      <c r="G12585" s="9" t="s">
        <v>213</v>
      </c>
      <c r="H12585" s="9" t="s">
        <v>167</v>
      </c>
      <c r="I12585" s="9" t="s">
        <v>349</v>
      </c>
      <c r="J12585" s="9" t="s">
        <v>17450</v>
      </c>
      <c r="K12585" s="9" t="s">
        <v>246</v>
      </c>
      <c r="L12585" s="9" t="s">
        <v>216</v>
      </c>
      <c r="M12585" s="9" t="s">
        <v>257</v>
      </c>
      <c r="N12585" s="9" t="s">
        <v>196</v>
      </c>
      <c r="O12585" s="9" t="s">
        <v>116</v>
      </c>
      <c r="P12585" s="9" t="s">
        <v>525</v>
      </c>
      <c r="Q12585" s="9" t="s">
        <v>219</v>
      </c>
      <c r="R12585" s="9">
        <v>1</v>
      </c>
      <c r="S12585" s="9">
        <v>41</v>
      </c>
      <c r="U12585" s="9" t="s">
        <v>290</v>
      </c>
      <c r="X12585" s="9">
        <f>INDEX(SLA_Policy!$D$2:$D$5,MATCH(F12585,SLA_Policy!$A$2:$A$5,0))</f>
        <v>72</v>
      </c>
      <c r="Y12585" s="9" t="str">
        <f>IF(E12585="Cancelled","Excluded",IF(D12585="",IF((SLA_Policy!$B$8-B12585)*24&gt;X12585,"Open - Breached","Open - On Track"),IF((D12585-B12585)*24&lt;=X12585,"Met","Breached")))</f>
        <v>Met</v>
      </c>
    </row>
    <row r="12586" spans="1:25" x14ac:dyDescent="0.25">
      <c r="A12586" s="9" t="s">
        <v>17451</v>
      </c>
      <c r="B12586" s="23">
        <v>46280.727083333302</v>
      </c>
      <c r="C12586" s="23">
        <v>46280.750694444498</v>
      </c>
      <c r="D12586" s="23">
        <v>46281.385416666701</v>
      </c>
      <c r="E12586" s="9" t="s">
        <v>212</v>
      </c>
      <c r="F12586" s="9" t="s">
        <v>189</v>
      </c>
      <c r="G12586" s="9" t="s">
        <v>213</v>
      </c>
      <c r="H12586" s="9" t="s">
        <v>88</v>
      </c>
      <c r="I12586" s="9" t="s">
        <v>486</v>
      </c>
      <c r="J12586" s="9" t="s">
        <v>6268</v>
      </c>
      <c r="K12586" s="9" t="s">
        <v>246</v>
      </c>
      <c r="L12586" s="9" t="s">
        <v>226</v>
      </c>
      <c r="M12586" s="9" t="s">
        <v>1384</v>
      </c>
      <c r="N12586" s="9" t="s">
        <v>198</v>
      </c>
      <c r="O12586" s="9" t="s">
        <v>178</v>
      </c>
      <c r="P12586" s="9" t="s">
        <v>360</v>
      </c>
      <c r="Q12586" s="9" t="s">
        <v>219</v>
      </c>
      <c r="R12586" s="9">
        <v>0</v>
      </c>
      <c r="S12586" s="9">
        <v>48</v>
      </c>
      <c r="U12586" s="9" t="s">
        <v>376</v>
      </c>
      <c r="X12586" s="9">
        <f>INDEX(SLA_Policy!$D$2:$D$5,MATCH(F12586,SLA_Policy!$A$2:$A$5,0))</f>
        <v>120</v>
      </c>
      <c r="Y12586" s="9" t="str">
        <f>IF(E12586="Cancelled","Excluded",IF(D12586="",IF((SLA_Policy!$B$8-B12586)*24&gt;X12586,"Open - Breached","Open - On Track"),IF((D12586-B12586)*24&lt;=X12586,"Met","Breached")))</f>
        <v>Met</v>
      </c>
    </row>
    <row r="12587" spans="1:25" x14ac:dyDescent="0.25">
      <c r="A12587" s="9" t="s">
        <v>17452</v>
      </c>
      <c r="B12587" s="23">
        <v>46280.727083333302</v>
      </c>
      <c r="C12587" s="23">
        <v>46281.317361111098</v>
      </c>
      <c r="D12587" s="23">
        <v>46282.353472222203</v>
      </c>
      <c r="E12587" s="9" t="s">
        <v>212</v>
      </c>
      <c r="F12587" s="9" t="s">
        <v>189</v>
      </c>
      <c r="G12587" s="9" t="s">
        <v>236</v>
      </c>
      <c r="H12587" s="9" t="s">
        <v>161</v>
      </c>
      <c r="I12587" s="9" t="s">
        <v>237</v>
      </c>
      <c r="J12587" s="9" t="s">
        <v>3982</v>
      </c>
      <c r="K12587" s="9" t="s">
        <v>215</v>
      </c>
      <c r="L12587" s="9" t="s">
        <v>311</v>
      </c>
      <c r="M12587" s="9" t="s">
        <v>1126</v>
      </c>
      <c r="N12587" s="9" t="s">
        <v>196</v>
      </c>
      <c r="O12587" s="9" t="s">
        <v>177</v>
      </c>
      <c r="P12587" s="9" t="s">
        <v>300</v>
      </c>
      <c r="Q12587" s="9" t="s">
        <v>273</v>
      </c>
      <c r="R12587" s="9">
        <v>0</v>
      </c>
      <c r="S12587" s="9">
        <v>17</v>
      </c>
      <c r="U12587" s="9" t="s">
        <v>242</v>
      </c>
      <c r="X12587" s="9">
        <f>INDEX(SLA_Policy!$D$2:$D$5,MATCH(F12587,SLA_Policy!$A$2:$A$5,0))</f>
        <v>120</v>
      </c>
      <c r="Y12587" s="9" t="str">
        <f>IF(E12587="Cancelled","Excluded",IF(D12587="",IF((SLA_Policy!$B$8-B12587)*24&gt;X12587,"Open - Breached","Open - On Track"),IF((D12587-B12587)*24&lt;=X12587,"Met","Breached")))</f>
        <v>Met</v>
      </c>
    </row>
    <row r="12588" spans="1:25" x14ac:dyDescent="0.25">
      <c r="A12588" s="9" t="s">
        <v>17453</v>
      </c>
      <c r="B12588" s="23">
        <v>46280.730555555601</v>
      </c>
      <c r="C12588" s="23">
        <v>46281.306250000001</v>
      </c>
      <c r="D12588" s="23">
        <v>46281.336111111101</v>
      </c>
      <c r="E12588" s="9" t="s">
        <v>212</v>
      </c>
      <c r="F12588" s="9" t="s">
        <v>189</v>
      </c>
      <c r="G12588" s="9" t="s">
        <v>236</v>
      </c>
      <c r="H12588" s="9" t="s">
        <v>162</v>
      </c>
      <c r="I12588" s="9" t="s">
        <v>280</v>
      </c>
      <c r="J12588" s="9" t="s">
        <v>281</v>
      </c>
      <c r="K12588" s="9" t="s">
        <v>262</v>
      </c>
      <c r="L12588" s="9" t="s">
        <v>311</v>
      </c>
      <c r="M12588" s="9" t="s">
        <v>3618</v>
      </c>
      <c r="N12588" s="9" t="s">
        <v>196</v>
      </c>
      <c r="O12588" s="9" t="s">
        <v>179</v>
      </c>
      <c r="P12588" s="9" t="s">
        <v>264</v>
      </c>
      <c r="Q12588" s="9" t="s">
        <v>219</v>
      </c>
      <c r="R12588" s="9">
        <v>0</v>
      </c>
      <c r="S12588" s="9">
        <v>17</v>
      </c>
      <c r="U12588" s="9" t="s">
        <v>242</v>
      </c>
      <c r="W12588" s="9">
        <v>4</v>
      </c>
      <c r="X12588" s="9">
        <f>INDEX(SLA_Policy!$D$2:$D$5,MATCH(F12588,SLA_Policy!$A$2:$A$5,0))</f>
        <v>120</v>
      </c>
      <c r="Y12588" s="9" t="str">
        <f>IF(E12588="Cancelled","Excluded",IF(D12588="",IF((SLA_Policy!$B$8-B12588)*24&gt;X12588,"Open - Breached","Open - On Track"),IF((D12588-B12588)*24&lt;=X12588,"Met","Breached")))</f>
        <v>Met</v>
      </c>
    </row>
    <row r="12589" spans="1:25" x14ac:dyDescent="0.25">
      <c r="A12589" s="9" t="s">
        <v>17454</v>
      </c>
      <c r="B12589" s="23">
        <v>46280.731249999997</v>
      </c>
      <c r="C12589" s="23">
        <v>46280.760416666701</v>
      </c>
      <c r="D12589" s="23">
        <v>46282.315972222197</v>
      </c>
      <c r="E12589" s="9" t="s">
        <v>212</v>
      </c>
      <c r="F12589" s="9" t="s">
        <v>188</v>
      </c>
      <c r="G12589" s="9" t="s">
        <v>213</v>
      </c>
      <c r="H12589" s="9" t="s">
        <v>167</v>
      </c>
      <c r="I12589" s="9" t="s">
        <v>536</v>
      </c>
      <c r="J12589" s="9" t="s">
        <v>4601</v>
      </c>
      <c r="K12589" s="9" t="s">
        <v>246</v>
      </c>
      <c r="L12589" s="9" t="s">
        <v>270</v>
      </c>
      <c r="M12589" s="9" t="s">
        <v>7213</v>
      </c>
      <c r="N12589" s="9" t="s">
        <v>196</v>
      </c>
      <c r="O12589" s="9" t="s">
        <v>180</v>
      </c>
      <c r="P12589" s="9" t="s">
        <v>381</v>
      </c>
      <c r="Q12589" s="9" t="s">
        <v>219</v>
      </c>
      <c r="R12589" s="9">
        <v>0</v>
      </c>
      <c r="S12589" s="9">
        <v>34</v>
      </c>
      <c r="T12589" s="9" t="s">
        <v>136</v>
      </c>
      <c r="U12589" s="9" t="s">
        <v>266</v>
      </c>
      <c r="X12589" s="9">
        <f>INDEX(SLA_Policy!$D$2:$D$5,MATCH(F12589,SLA_Policy!$A$2:$A$5,0))</f>
        <v>72</v>
      </c>
      <c r="Y12589" s="9" t="str">
        <f>IF(E12589="Cancelled","Excluded",IF(D12589="",IF((SLA_Policy!$B$8-B12589)*24&gt;X12589,"Open - Breached","Open - On Track"),IF((D12589-B12589)*24&lt;=X12589,"Met","Breached")))</f>
        <v>Met</v>
      </c>
    </row>
    <row r="12590" spans="1:25" x14ac:dyDescent="0.25">
      <c r="A12590" s="9" t="s">
        <v>17455</v>
      </c>
      <c r="B12590" s="23">
        <v>46280.747222222199</v>
      </c>
      <c r="C12590" s="23">
        <v>46281.363194444399</v>
      </c>
      <c r="D12590" s="23">
        <v>46282.715972222199</v>
      </c>
      <c r="E12590" s="9" t="s">
        <v>212</v>
      </c>
      <c r="F12590" s="9" t="s">
        <v>189</v>
      </c>
      <c r="G12590" s="9" t="s">
        <v>236</v>
      </c>
      <c r="H12590" s="9" t="s">
        <v>161</v>
      </c>
      <c r="I12590" s="9" t="s">
        <v>237</v>
      </c>
      <c r="J12590" s="9" t="s">
        <v>3511</v>
      </c>
      <c r="K12590" s="9" t="s">
        <v>239</v>
      </c>
      <c r="L12590" s="9" t="s">
        <v>226</v>
      </c>
      <c r="M12590" s="9" t="s">
        <v>757</v>
      </c>
      <c r="N12590" s="9" t="s">
        <v>196</v>
      </c>
      <c r="O12590" s="9" t="s">
        <v>177</v>
      </c>
      <c r="P12590" s="9" t="s">
        <v>457</v>
      </c>
      <c r="Q12590" s="9" t="s">
        <v>219</v>
      </c>
      <c r="R12590" s="9">
        <v>0</v>
      </c>
      <c r="S12590" s="9">
        <v>22</v>
      </c>
      <c r="U12590" s="9" t="s">
        <v>242</v>
      </c>
      <c r="W12590" s="9">
        <v>5</v>
      </c>
      <c r="X12590" s="9">
        <f>INDEX(SLA_Policy!$D$2:$D$5,MATCH(F12590,SLA_Policy!$A$2:$A$5,0))</f>
        <v>120</v>
      </c>
      <c r="Y12590" s="9" t="str">
        <f>IF(E12590="Cancelled","Excluded",IF(D12590="",IF((SLA_Policy!$B$8-B12590)*24&gt;X12590,"Open - Breached","Open - On Track"),IF((D12590-B12590)*24&lt;=X12590,"Met","Breached")))</f>
        <v>Met</v>
      </c>
    </row>
    <row r="12591" spans="1:25" x14ac:dyDescent="0.25">
      <c r="A12591" s="9" t="s">
        <v>17456</v>
      </c>
      <c r="B12591" s="23">
        <v>46280.747916666704</v>
      </c>
      <c r="C12591" s="23">
        <v>46280.770833333299</v>
      </c>
      <c r="D12591" s="23">
        <v>46281.397916666698</v>
      </c>
      <c r="E12591" s="9" t="s">
        <v>212</v>
      </c>
      <c r="F12591" s="9" t="s">
        <v>189</v>
      </c>
      <c r="G12591" s="9" t="s">
        <v>213</v>
      </c>
      <c r="H12591" s="9" t="s">
        <v>165</v>
      </c>
      <c r="I12591" s="9" t="s">
        <v>567</v>
      </c>
      <c r="J12591" s="9" t="s">
        <v>1454</v>
      </c>
      <c r="K12591" s="9" t="s">
        <v>239</v>
      </c>
      <c r="L12591" s="9" t="s">
        <v>226</v>
      </c>
      <c r="M12591" s="9" t="s">
        <v>8899</v>
      </c>
      <c r="N12591" s="9" t="s">
        <v>198</v>
      </c>
      <c r="O12591" s="9" t="s">
        <v>176</v>
      </c>
      <c r="P12591" s="9" t="s">
        <v>419</v>
      </c>
      <c r="Q12591" s="9" t="s">
        <v>219</v>
      </c>
      <c r="R12591" s="9">
        <v>0</v>
      </c>
      <c r="S12591" s="9">
        <v>19</v>
      </c>
      <c r="U12591" s="9" t="s">
        <v>230</v>
      </c>
      <c r="X12591" s="9">
        <f>INDEX(SLA_Policy!$D$2:$D$5,MATCH(F12591,SLA_Policy!$A$2:$A$5,0))</f>
        <v>120</v>
      </c>
      <c r="Y12591" s="9" t="str">
        <f>IF(E12591="Cancelled","Excluded",IF(D12591="",IF((SLA_Policy!$B$8-B12591)*24&gt;X12591,"Open - Breached","Open - On Track"),IF((D12591-B12591)*24&lt;=X12591,"Met","Breached")))</f>
        <v>Met</v>
      </c>
    </row>
    <row r="12592" spans="1:25" x14ac:dyDescent="0.25">
      <c r="A12592" s="9" t="s">
        <v>17457</v>
      </c>
      <c r="B12592" s="23">
        <v>46280.748611111099</v>
      </c>
      <c r="C12592" s="23">
        <v>46280.754861111098</v>
      </c>
      <c r="D12592" s="23">
        <v>46281.479166666701</v>
      </c>
      <c r="E12592" s="9" t="s">
        <v>212</v>
      </c>
      <c r="F12592" s="9" t="s">
        <v>189</v>
      </c>
      <c r="G12592" s="9" t="s">
        <v>213</v>
      </c>
      <c r="H12592" s="9" t="s">
        <v>161</v>
      </c>
      <c r="I12592" s="9" t="s">
        <v>389</v>
      </c>
      <c r="J12592" s="9" t="s">
        <v>435</v>
      </c>
      <c r="K12592" s="9" t="s">
        <v>215</v>
      </c>
      <c r="L12592" s="9" t="s">
        <v>104</v>
      </c>
      <c r="M12592" s="9" t="s">
        <v>1269</v>
      </c>
      <c r="N12592" s="9" t="s">
        <v>198</v>
      </c>
      <c r="O12592" s="9" t="s">
        <v>116</v>
      </c>
      <c r="P12592" s="9" t="s">
        <v>295</v>
      </c>
      <c r="Q12592" s="9" t="s">
        <v>219</v>
      </c>
      <c r="R12592" s="9">
        <v>2</v>
      </c>
      <c r="S12592" s="9">
        <v>15</v>
      </c>
      <c r="U12592" s="9" t="s">
        <v>266</v>
      </c>
      <c r="X12592" s="9">
        <f>INDEX(SLA_Policy!$D$2:$D$5,MATCH(F12592,SLA_Policy!$A$2:$A$5,0))</f>
        <v>120</v>
      </c>
      <c r="Y12592" s="9" t="str">
        <f>IF(E12592="Cancelled","Excluded",IF(D12592="",IF((SLA_Policy!$B$8-B12592)*24&gt;X12592,"Open - Breached","Open - On Track"),IF((D12592-B12592)*24&lt;=X12592,"Met","Breached")))</f>
        <v>Met</v>
      </c>
    </row>
    <row r="12593" spans="1:25" x14ac:dyDescent="0.25">
      <c r="A12593" s="9" t="s">
        <v>17458</v>
      </c>
      <c r="B12593" s="23">
        <v>46280.758333333302</v>
      </c>
      <c r="C12593" s="23">
        <v>46280.769444444399</v>
      </c>
      <c r="D12593" s="23">
        <v>46281.372222222199</v>
      </c>
      <c r="E12593" s="9" t="s">
        <v>212</v>
      </c>
      <c r="F12593" s="9" t="s">
        <v>188</v>
      </c>
      <c r="G12593" s="9" t="s">
        <v>213</v>
      </c>
      <c r="H12593" s="9" t="s">
        <v>161</v>
      </c>
      <c r="I12593" s="9" t="s">
        <v>297</v>
      </c>
      <c r="J12593" s="9" t="s">
        <v>3611</v>
      </c>
      <c r="K12593" s="9" t="s">
        <v>239</v>
      </c>
      <c r="L12593" s="9" t="s">
        <v>307</v>
      </c>
      <c r="M12593" s="9" t="s">
        <v>3395</v>
      </c>
      <c r="N12593" s="9" t="s">
        <v>196</v>
      </c>
      <c r="O12593" s="9" t="s">
        <v>116</v>
      </c>
      <c r="P12593" s="9" t="s">
        <v>525</v>
      </c>
      <c r="Q12593" s="9" t="s">
        <v>219</v>
      </c>
      <c r="R12593" s="9">
        <v>0</v>
      </c>
      <c r="S12593" s="9">
        <v>14</v>
      </c>
      <c r="U12593" s="9" t="s">
        <v>266</v>
      </c>
      <c r="X12593" s="9">
        <f>INDEX(SLA_Policy!$D$2:$D$5,MATCH(F12593,SLA_Policy!$A$2:$A$5,0))</f>
        <v>72</v>
      </c>
      <c r="Y12593" s="9" t="str">
        <f>IF(E12593="Cancelled","Excluded",IF(D12593="",IF((SLA_Policy!$B$8-B12593)*24&gt;X12593,"Open - Breached","Open - On Track"),IF((D12593-B12593)*24&lt;=X12593,"Met","Breached")))</f>
        <v>Met</v>
      </c>
    </row>
    <row r="12594" spans="1:25" x14ac:dyDescent="0.25">
      <c r="A12594" s="9" t="s">
        <v>17459</v>
      </c>
      <c r="B12594" s="23">
        <v>46280.764583333301</v>
      </c>
      <c r="C12594" s="23">
        <v>46280.782638888901</v>
      </c>
      <c r="D12594" s="23">
        <v>46283.636111111096</v>
      </c>
      <c r="E12594" s="9" t="s">
        <v>212</v>
      </c>
      <c r="F12594" s="9" t="s">
        <v>189</v>
      </c>
      <c r="G12594" s="9" t="s">
        <v>213</v>
      </c>
      <c r="H12594" s="9" t="s">
        <v>165</v>
      </c>
      <c r="I12594" s="9" t="s">
        <v>567</v>
      </c>
      <c r="J12594" s="9" t="s">
        <v>1274</v>
      </c>
      <c r="K12594" s="9" t="s">
        <v>239</v>
      </c>
      <c r="L12594" s="9" t="s">
        <v>351</v>
      </c>
      <c r="M12594" s="9" t="s">
        <v>3100</v>
      </c>
      <c r="N12594" s="9" t="s">
        <v>196</v>
      </c>
      <c r="O12594" s="9" t="s">
        <v>176</v>
      </c>
      <c r="P12594" s="9" t="s">
        <v>253</v>
      </c>
      <c r="Q12594" s="9" t="s">
        <v>219</v>
      </c>
      <c r="R12594" s="9">
        <v>0</v>
      </c>
      <c r="S12594" s="9">
        <v>27</v>
      </c>
      <c r="U12594" s="9" t="s">
        <v>290</v>
      </c>
      <c r="X12594" s="9">
        <f>INDEX(SLA_Policy!$D$2:$D$5,MATCH(F12594,SLA_Policy!$A$2:$A$5,0))</f>
        <v>120</v>
      </c>
      <c r="Y12594" s="9" t="str">
        <f>IF(E12594="Cancelled","Excluded",IF(D12594="",IF((SLA_Policy!$B$8-B12594)*24&gt;X12594,"Open - Breached","Open - On Track"),IF((D12594-B12594)*24&lt;=X12594,"Met","Breached")))</f>
        <v>Met</v>
      </c>
    </row>
    <row r="12595" spans="1:25" x14ac:dyDescent="0.25">
      <c r="A12595" s="9" t="s">
        <v>17460</v>
      </c>
      <c r="B12595" s="23">
        <v>46280.814583333296</v>
      </c>
      <c r="C12595" s="23">
        <v>46281.362500000003</v>
      </c>
      <c r="D12595" s="23">
        <v>46281.390277777798</v>
      </c>
      <c r="E12595" s="9" t="s">
        <v>212</v>
      </c>
      <c r="F12595" s="9" t="s">
        <v>188</v>
      </c>
      <c r="G12595" s="9" t="s">
        <v>213</v>
      </c>
      <c r="H12595" s="9" t="s">
        <v>162</v>
      </c>
      <c r="I12595" s="9" t="s">
        <v>393</v>
      </c>
      <c r="J12595" s="9" t="s">
        <v>1164</v>
      </c>
      <c r="K12595" s="9" t="s">
        <v>246</v>
      </c>
      <c r="L12595" s="9" t="s">
        <v>216</v>
      </c>
      <c r="M12595" s="9" t="s">
        <v>1809</v>
      </c>
      <c r="N12595" s="9" t="s">
        <v>198</v>
      </c>
      <c r="O12595" s="9" t="s">
        <v>116</v>
      </c>
      <c r="P12595" s="9" t="s">
        <v>258</v>
      </c>
      <c r="Q12595" s="9" t="s">
        <v>219</v>
      </c>
      <c r="R12595" s="9">
        <v>0</v>
      </c>
      <c r="S12595" s="9">
        <v>17</v>
      </c>
      <c r="U12595" s="9" t="s">
        <v>266</v>
      </c>
      <c r="W12595" s="9">
        <v>5</v>
      </c>
      <c r="X12595" s="9">
        <f>INDEX(SLA_Policy!$D$2:$D$5,MATCH(F12595,SLA_Policy!$A$2:$A$5,0))</f>
        <v>72</v>
      </c>
      <c r="Y12595" s="9" t="str">
        <f>IF(E12595="Cancelled","Excluded",IF(D12595="",IF((SLA_Policy!$B$8-B12595)*24&gt;X12595,"Open - Breached","Open - On Track"),IF((D12595-B12595)*24&lt;=X12595,"Met","Breached")))</f>
        <v>Met</v>
      </c>
    </row>
    <row r="12596" spans="1:25" x14ac:dyDescent="0.25">
      <c r="A12596" s="9" t="s">
        <v>17461</v>
      </c>
      <c r="B12596" s="23">
        <v>46280.815972222197</v>
      </c>
      <c r="C12596" s="23">
        <v>46281.344444444498</v>
      </c>
      <c r="D12596" s="23">
        <v>46282.338194444397</v>
      </c>
      <c r="E12596" s="9" t="s">
        <v>212</v>
      </c>
      <c r="F12596" s="9" t="s">
        <v>188</v>
      </c>
      <c r="G12596" s="9" t="s">
        <v>213</v>
      </c>
      <c r="H12596" s="9" t="s">
        <v>163</v>
      </c>
      <c r="I12596" s="9" t="s">
        <v>223</v>
      </c>
      <c r="J12596" s="9" t="s">
        <v>3707</v>
      </c>
      <c r="K12596" s="9" t="s">
        <v>303</v>
      </c>
      <c r="L12596" s="9" t="s">
        <v>270</v>
      </c>
      <c r="M12596" s="9" t="s">
        <v>1924</v>
      </c>
      <c r="N12596" s="9" t="s">
        <v>198</v>
      </c>
      <c r="O12596" s="9" t="s">
        <v>176</v>
      </c>
      <c r="P12596" s="9" t="s">
        <v>253</v>
      </c>
      <c r="Q12596" s="9" t="s">
        <v>219</v>
      </c>
      <c r="R12596" s="9">
        <v>0</v>
      </c>
      <c r="S12596" s="9">
        <v>30</v>
      </c>
      <c r="T12596" s="9" t="s">
        <v>136</v>
      </c>
      <c r="U12596" s="9" t="s">
        <v>230</v>
      </c>
      <c r="X12596" s="9">
        <f>INDEX(SLA_Policy!$D$2:$D$5,MATCH(F12596,SLA_Policy!$A$2:$A$5,0))</f>
        <v>72</v>
      </c>
      <c r="Y12596" s="9" t="str">
        <f>IF(E12596="Cancelled","Excluded",IF(D12596="",IF((SLA_Policy!$B$8-B12596)*24&gt;X12596,"Open - Breached","Open - On Track"),IF((D12596-B12596)*24&lt;=X12596,"Met","Breached")))</f>
        <v>Met</v>
      </c>
    </row>
    <row r="12597" spans="1:25" x14ac:dyDescent="0.25">
      <c r="A12597" s="9" t="s">
        <v>17462</v>
      </c>
      <c r="B12597" s="23">
        <v>46281.219444444498</v>
      </c>
      <c r="C12597" s="23">
        <v>46281.370138888902</v>
      </c>
      <c r="D12597" s="23">
        <v>46282.335416666698</v>
      </c>
      <c r="E12597" s="9" t="s">
        <v>212</v>
      </c>
      <c r="F12597" s="9" t="s">
        <v>188</v>
      </c>
      <c r="G12597" s="9" t="s">
        <v>213</v>
      </c>
      <c r="H12597" s="9" t="s">
        <v>161</v>
      </c>
      <c r="I12597" s="9" t="s">
        <v>297</v>
      </c>
      <c r="J12597" s="9" t="s">
        <v>1410</v>
      </c>
      <c r="K12597" s="9" t="s">
        <v>215</v>
      </c>
      <c r="L12597" s="9" t="s">
        <v>216</v>
      </c>
      <c r="M12597" s="9" t="s">
        <v>4222</v>
      </c>
      <c r="N12597" s="9" t="s">
        <v>196</v>
      </c>
      <c r="O12597" s="9" t="s">
        <v>177</v>
      </c>
      <c r="P12597" s="9" t="s">
        <v>457</v>
      </c>
      <c r="Q12597" s="9" t="s">
        <v>219</v>
      </c>
      <c r="R12597" s="9">
        <v>0</v>
      </c>
      <c r="S12597" s="9">
        <v>33</v>
      </c>
      <c r="U12597" s="9" t="s">
        <v>221</v>
      </c>
      <c r="X12597" s="9">
        <f>INDEX(SLA_Policy!$D$2:$D$5,MATCH(F12597,SLA_Policy!$A$2:$A$5,0))</f>
        <v>72</v>
      </c>
      <c r="Y12597" s="9" t="str">
        <f>IF(E12597="Cancelled","Excluded",IF(D12597="",IF((SLA_Policy!$B$8-B12597)*24&gt;X12597,"Open - Breached","Open - On Track"),IF((D12597-B12597)*24&lt;=X12597,"Met","Breached")))</f>
        <v>Met</v>
      </c>
    </row>
    <row r="12598" spans="1:25" x14ac:dyDescent="0.25">
      <c r="A12598" s="9" t="s">
        <v>17463</v>
      </c>
      <c r="B12598" s="23">
        <v>46281.266666666699</v>
      </c>
      <c r="C12598" s="23">
        <v>46281.313888888901</v>
      </c>
      <c r="D12598" s="23">
        <v>46281.670138888898</v>
      </c>
      <c r="E12598" s="9" t="s">
        <v>212</v>
      </c>
      <c r="F12598" s="9" t="s">
        <v>188</v>
      </c>
      <c r="G12598" s="9" t="s">
        <v>236</v>
      </c>
      <c r="H12598" s="9" t="s">
        <v>167</v>
      </c>
      <c r="I12598" s="9" t="s">
        <v>255</v>
      </c>
      <c r="J12598" s="9" t="s">
        <v>7625</v>
      </c>
      <c r="K12598" s="9" t="s">
        <v>303</v>
      </c>
      <c r="L12598" s="9" t="s">
        <v>270</v>
      </c>
      <c r="M12598" s="9" t="s">
        <v>1337</v>
      </c>
      <c r="N12598" s="9" t="s">
        <v>199</v>
      </c>
      <c r="O12598" s="9" t="s">
        <v>116</v>
      </c>
      <c r="P12598" s="9" t="s">
        <v>234</v>
      </c>
      <c r="Q12598" s="9" t="s">
        <v>219</v>
      </c>
      <c r="R12598" s="9">
        <v>1</v>
      </c>
      <c r="S12598" s="9">
        <v>32</v>
      </c>
      <c r="U12598" s="9" t="s">
        <v>242</v>
      </c>
      <c r="W12598" s="9">
        <v>3</v>
      </c>
      <c r="X12598" s="9">
        <f>INDEX(SLA_Policy!$D$2:$D$5,MATCH(F12598,SLA_Policy!$A$2:$A$5,0))</f>
        <v>72</v>
      </c>
      <c r="Y12598" s="9" t="str">
        <f>IF(E12598="Cancelled","Excluded",IF(D12598="",IF((SLA_Policy!$B$8-B12598)*24&gt;X12598,"Open - Breached","Open - On Track"),IF((D12598-B12598)*24&lt;=X12598,"Met","Breached")))</f>
        <v>Met</v>
      </c>
    </row>
    <row r="12599" spans="1:25" x14ac:dyDescent="0.25">
      <c r="A12599" s="9" t="s">
        <v>17464</v>
      </c>
      <c r="B12599" s="23">
        <v>46281.313888888901</v>
      </c>
      <c r="C12599" s="23">
        <v>46281.314583333296</v>
      </c>
      <c r="D12599" s="23">
        <v>46281.507638888899</v>
      </c>
      <c r="E12599" s="9" t="s">
        <v>212</v>
      </c>
      <c r="F12599" s="9" t="s">
        <v>187</v>
      </c>
      <c r="G12599" s="9" t="s">
        <v>213</v>
      </c>
      <c r="H12599" s="9" t="s">
        <v>165</v>
      </c>
      <c r="I12599" s="9" t="s">
        <v>469</v>
      </c>
      <c r="J12599" s="9" t="s">
        <v>6960</v>
      </c>
      <c r="K12599" s="9" t="s">
        <v>276</v>
      </c>
      <c r="L12599" s="9" t="s">
        <v>12094</v>
      </c>
      <c r="M12599" s="9" t="s">
        <v>12539</v>
      </c>
      <c r="N12599" s="9" t="s">
        <v>198</v>
      </c>
      <c r="O12599" s="9" t="s">
        <v>176</v>
      </c>
      <c r="P12599" s="9" t="s">
        <v>503</v>
      </c>
      <c r="Q12599" s="9" t="s">
        <v>273</v>
      </c>
      <c r="R12599" s="9">
        <v>1</v>
      </c>
      <c r="S12599" s="9">
        <v>35</v>
      </c>
      <c r="U12599" s="9" t="s">
        <v>266</v>
      </c>
      <c r="W12599" s="9">
        <v>4</v>
      </c>
      <c r="X12599" s="9">
        <f>INDEX(SLA_Policy!$D$2:$D$5,MATCH(F12599,SLA_Policy!$A$2:$A$5,0))</f>
        <v>8</v>
      </c>
      <c r="Y12599" s="9" t="str">
        <f>IF(E12599="Cancelled","Excluded",IF(D12599="",IF((SLA_Policy!$B$8-B12599)*24&gt;X12599,"Open - Breached","Open - On Track"),IF((D12599-B12599)*24&lt;=X12599,"Met","Breached")))</f>
        <v>Met</v>
      </c>
    </row>
    <row r="12600" spans="1:25" x14ac:dyDescent="0.25">
      <c r="A12600" s="9" t="s">
        <v>17465</v>
      </c>
      <c r="B12600" s="23">
        <v>46281.324305555601</v>
      </c>
      <c r="C12600" s="23">
        <v>46281.404166666704</v>
      </c>
      <c r="D12600" s="23">
        <v>46282.345833333296</v>
      </c>
      <c r="E12600" s="9" t="s">
        <v>212</v>
      </c>
      <c r="F12600" s="9" t="s">
        <v>189</v>
      </c>
      <c r="G12600" s="9" t="s">
        <v>213</v>
      </c>
      <c r="H12600" s="9" t="s">
        <v>167</v>
      </c>
      <c r="I12600" s="9" t="s">
        <v>362</v>
      </c>
      <c r="J12600" s="9" t="s">
        <v>17466</v>
      </c>
      <c r="K12600" s="9" t="s">
        <v>262</v>
      </c>
      <c r="L12600" s="9" t="s">
        <v>351</v>
      </c>
      <c r="M12600" s="9" t="s">
        <v>7461</v>
      </c>
      <c r="N12600" s="9" t="s">
        <v>196</v>
      </c>
      <c r="O12600" s="9" t="s">
        <v>176</v>
      </c>
      <c r="P12600" s="9" t="s">
        <v>228</v>
      </c>
      <c r="Q12600" s="9" t="s">
        <v>219</v>
      </c>
      <c r="R12600" s="9">
        <v>0</v>
      </c>
      <c r="S12600" s="9">
        <v>31</v>
      </c>
      <c r="U12600" s="9" t="s">
        <v>266</v>
      </c>
      <c r="X12600" s="9">
        <f>INDEX(SLA_Policy!$D$2:$D$5,MATCH(F12600,SLA_Policy!$A$2:$A$5,0))</f>
        <v>120</v>
      </c>
      <c r="Y12600" s="9" t="str">
        <f>IF(E12600="Cancelled","Excluded",IF(D12600="",IF((SLA_Policy!$B$8-B12600)*24&gt;X12600,"Open - Breached","Open - On Track"),IF((D12600-B12600)*24&lt;=X12600,"Met","Breached")))</f>
        <v>Met</v>
      </c>
    </row>
    <row r="12601" spans="1:25" x14ac:dyDescent="0.25">
      <c r="A12601" s="9" t="s">
        <v>17467</v>
      </c>
      <c r="B12601" s="23">
        <v>46281.341666666704</v>
      </c>
      <c r="C12601" s="23">
        <v>46281.441666666702</v>
      </c>
      <c r="D12601" s="23">
        <v>46282.3930555556</v>
      </c>
      <c r="E12601" s="9" t="s">
        <v>212</v>
      </c>
      <c r="F12601" s="9" t="s">
        <v>189</v>
      </c>
      <c r="G12601" s="9" t="s">
        <v>213</v>
      </c>
      <c r="H12601" s="9" t="s">
        <v>167</v>
      </c>
      <c r="I12601" s="9" t="s">
        <v>684</v>
      </c>
      <c r="J12601" s="9" t="s">
        <v>4481</v>
      </c>
      <c r="K12601" s="9" t="s">
        <v>246</v>
      </c>
      <c r="L12601" s="9" t="s">
        <v>270</v>
      </c>
      <c r="M12601" s="9" t="s">
        <v>2454</v>
      </c>
      <c r="N12601" s="9" t="s">
        <v>197</v>
      </c>
      <c r="O12601" s="9" t="s">
        <v>176</v>
      </c>
      <c r="P12601" s="9" t="s">
        <v>228</v>
      </c>
      <c r="Q12601" s="9" t="s">
        <v>219</v>
      </c>
      <c r="R12601" s="9">
        <v>0</v>
      </c>
      <c r="S12601" s="9">
        <v>22</v>
      </c>
      <c r="U12601" s="9" t="s">
        <v>290</v>
      </c>
      <c r="X12601" s="9">
        <f>INDEX(SLA_Policy!$D$2:$D$5,MATCH(F12601,SLA_Policy!$A$2:$A$5,0))</f>
        <v>120</v>
      </c>
      <c r="Y12601" s="9" t="str">
        <f>IF(E12601="Cancelled","Excluded",IF(D12601="",IF((SLA_Policy!$B$8-B12601)*24&gt;X12601,"Open - Breached","Open - On Track"),IF((D12601-B12601)*24&lt;=X12601,"Met","Breached")))</f>
        <v>Met</v>
      </c>
    </row>
    <row r="12602" spans="1:25" x14ac:dyDescent="0.25">
      <c r="A12602" s="9" t="s">
        <v>17468</v>
      </c>
      <c r="B12602" s="23">
        <v>46281.344444444498</v>
      </c>
      <c r="C12602" s="23">
        <v>46281.374305555597</v>
      </c>
      <c r="D12602" s="23">
        <v>46282.355555555601</v>
      </c>
      <c r="E12602" s="9" t="s">
        <v>212</v>
      </c>
      <c r="F12602" s="9" t="s">
        <v>189</v>
      </c>
      <c r="G12602" s="9" t="s">
        <v>213</v>
      </c>
      <c r="H12602" s="9" t="s">
        <v>88</v>
      </c>
      <c r="I12602" s="9" t="s">
        <v>268</v>
      </c>
      <c r="J12602" s="9" t="s">
        <v>1862</v>
      </c>
      <c r="K12602" s="9" t="s">
        <v>246</v>
      </c>
      <c r="L12602" s="9" t="s">
        <v>226</v>
      </c>
      <c r="M12602" s="9" t="s">
        <v>826</v>
      </c>
      <c r="N12602" s="9" t="s">
        <v>197</v>
      </c>
      <c r="O12602" s="9" t="s">
        <v>178</v>
      </c>
      <c r="P12602" s="9" t="s">
        <v>414</v>
      </c>
      <c r="Q12602" s="9" t="s">
        <v>273</v>
      </c>
      <c r="R12602" s="9">
        <v>0</v>
      </c>
      <c r="S12602" s="9">
        <v>12</v>
      </c>
      <c r="T12602" s="9" t="s">
        <v>136</v>
      </c>
      <c r="U12602" s="9" t="s">
        <v>266</v>
      </c>
      <c r="X12602" s="9">
        <f>INDEX(SLA_Policy!$D$2:$D$5,MATCH(F12602,SLA_Policy!$A$2:$A$5,0))</f>
        <v>120</v>
      </c>
      <c r="Y12602" s="9" t="str">
        <f>IF(E12602="Cancelled","Excluded",IF(D12602="",IF((SLA_Policy!$B$8-B12602)*24&gt;X12602,"Open - Breached","Open - On Track"),IF((D12602-B12602)*24&lt;=X12602,"Met","Breached")))</f>
        <v>Met</v>
      </c>
    </row>
    <row r="12603" spans="1:25" x14ac:dyDescent="0.25">
      <c r="A12603" s="9" t="s">
        <v>17469</v>
      </c>
      <c r="B12603" s="23">
        <v>46281.35</v>
      </c>
      <c r="C12603" s="23">
        <v>46281.360416666699</v>
      </c>
      <c r="D12603" s="23">
        <v>46282.35</v>
      </c>
      <c r="E12603" s="9" t="s">
        <v>212</v>
      </c>
      <c r="F12603" s="9" t="s">
        <v>189</v>
      </c>
      <c r="G12603" s="9" t="s">
        <v>236</v>
      </c>
      <c r="H12603" s="9" t="s">
        <v>162</v>
      </c>
      <c r="I12603" s="9" t="s">
        <v>280</v>
      </c>
      <c r="J12603" s="9" t="s">
        <v>17470</v>
      </c>
      <c r="K12603" s="9" t="s">
        <v>246</v>
      </c>
      <c r="L12603" s="9" t="s">
        <v>104</v>
      </c>
      <c r="M12603" s="9" t="s">
        <v>1149</v>
      </c>
      <c r="N12603" s="9" t="s">
        <v>198</v>
      </c>
      <c r="O12603" s="9" t="s">
        <v>179</v>
      </c>
      <c r="P12603" s="9" t="s">
        <v>284</v>
      </c>
      <c r="Q12603" s="9" t="s">
        <v>219</v>
      </c>
      <c r="R12603" s="9">
        <v>0</v>
      </c>
      <c r="S12603" s="9">
        <v>8</v>
      </c>
      <c r="U12603" s="9" t="s">
        <v>242</v>
      </c>
      <c r="X12603" s="9">
        <f>INDEX(SLA_Policy!$D$2:$D$5,MATCH(F12603,SLA_Policy!$A$2:$A$5,0))</f>
        <v>120</v>
      </c>
      <c r="Y12603" s="9" t="str">
        <f>IF(E12603="Cancelled","Excluded",IF(D12603="",IF((SLA_Policy!$B$8-B12603)*24&gt;X12603,"Open - Breached","Open - On Track"),IF((D12603-B12603)*24&lt;=X12603,"Met","Breached")))</f>
        <v>Met</v>
      </c>
    </row>
    <row r="12604" spans="1:25" x14ac:dyDescent="0.25">
      <c r="A12604" s="9" t="s">
        <v>17471</v>
      </c>
      <c r="B12604" s="23">
        <v>46281.364583333299</v>
      </c>
      <c r="C12604" s="23">
        <v>46281.449305555601</v>
      </c>
      <c r="D12604" s="23">
        <v>46282.440277777801</v>
      </c>
      <c r="E12604" s="9" t="s">
        <v>212</v>
      </c>
      <c r="F12604" s="9" t="s">
        <v>189</v>
      </c>
      <c r="G12604" s="9" t="s">
        <v>236</v>
      </c>
      <c r="H12604" s="9" t="s">
        <v>167</v>
      </c>
      <c r="I12604" s="9" t="s">
        <v>255</v>
      </c>
      <c r="J12604" s="9" t="s">
        <v>5358</v>
      </c>
      <c r="K12604" s="9" t="s">
        <v>246</v>
      </c>
      <c r="L12604" s="9" t="s">
        <v>216</v>
      </c>
      <c r="M12604" s="9" t="s">
        <v>9478</v>
      </c>
      <c r="N12604" s="9" t="s">
        <v>196</v>
      </c>
      <c r="O12604" s="9" t="s">
        <v>116</v>
      </c>
      <c r="P12604" s="9" t="s">
        <v>295</v>
      </c>
      <c r="Q12604" s="9" t="s">
        <v>219</v>
      </c>
      <c r="R12604" s="9">
        <v>0</v>
      </c>
      <c r="S12604" s="9">
        <v>19</v>
      </c>
      <c r="U12604" s="9" t="s">
        <v>242</v>
      </c>
      <c r="W12604" s="9">
        <v>5</v>
      </c>
      <c r="X12604" s="9">
        <f>INDEX(SLA_Policy!$D$2:$D$5,MATCH(F12604,SLA_Policy!$A$2:$A$5,0))</f>
        <v>120</v>
      </c>
      <c r="Y12604" s="9" t="str">
        <f>IF(E12604="Cancelled","Excluded",IF(D12604="",IF((SLA_Policy!$B$8-B12604)*24&gt;X12604,"Open - Breached","Open - On Track"),IF((D12604-B12604)*24&lt;=X12604,"Met","Breached")))</f>
        <v>Met</v>
      </c>
    </row>
    <row r="12605" spans="1:25" x14ac:dyDescent="0.25">
      <c r="A12605" s="9" t="s">
        <v>17472</v>
      </c>
      <c r="B12605" s="23">
        <v>46281.368750000001</v>
      </c>
      <c r="C12605" s="23">
        <v>46281.397916666698</v>
      </c>
      <c r="D12605" s="23">
        <v>46282.392361111102</v>
      </c>
      <c r="E12605" s="9" t="s">
        <v>212</v>
      </c>
      <c r="F12605" s="9" t="s">
        <v>188</v>
      </c>
      <c r="G12605" s="9" t="s">
        <v>213</v>
      </c>
      <c r="H12605" s="9" t="s">
        <v>162</v>
      </c>
      <c r="I12605" s="9" t="s">
        <v>244</v>
      </c>
      <c r="J12605" s="9" t="s">
        <v>905</v>
      </c>
      <c r="K12605" s="9" t="s">
        <v>246</v>
      </c>
      <c r="L12605" s="9" t="s">
        <v>270</v>
      </c>
      <c r="M12605" s="9" t="s">
        <v>2157</v>
      </c>
      <c r="N12605" s="9" t="s">
        <v>197</v>
      </c>
      <c r="O12605" s="9" t="s">
        <v>179</v>
      </c>
      <c r="P12605" s="9" t="s">
        <v>313</v>
      </c>
      <c r="Q12605" s="9" t="s">
        <v>219</v>
      </c>
      <c r="R12605" s="9">
        <v>0</v>
      </c>
      <c r="S12605" s="9">
        <v>46</v>
      </c>
      <c r="U12605" s="9" t="s">
        <v>266</v>
      </c>
      <c r="X12605" s="9">
        <f>INDEX(SLA_Policy!$D$2:$D$5,MATCH(F12605,SLA_Policy!$A$2:$A$5,0))</f>
        <v>72</v>
      </c>
      <c r="Y12605" s="9" t="str">
        <f>IF(E12605="Cancelled","Excluded",IF(D12605="",IF((SLA_Policy!$B$8-B12605)*24&gt;X12605,"Open - Breached","Open - On Track"),IF((D12605-B12605)*24&lt;=X12605,"Met","Breached")))</f>
        <v>Met</v>
      </c>
    </row>
    <row r="12606" spans="1:25" x14ac:dyDescent="0.25">
      <c r="A12606" s="9" t="s">
        <v>17473</v>
      </c>
      <c r="B12606" s="23">
        <v>46281.369444444397</v>
      </c>
      <c r="C12606" s="23">
        <v>46281.509722222203</v>
      </c>
      <c r="D12606" s="23">
        <v>46281.528472222199</v>
      </c>
      <c r="E12606" s="9" t="s">
        <v>212</v>
      </c>
      <c r="F12606" s="9" t="s">
        <v>189</v>
      </c>
      <c r="G12606" s="9" t="s">
        <v>213</v>
      </c>
      <c r="H12606" s="9" t="s">
        <v>162</v>
      </c>
      <c r="I12606" s="9" t="s">
        <v>345</v>
      </c>
      <c r="J12606" s="9" t="s">
        <v>7865</v>
      </c>
      <c r="K12606" s="9" t="s">
        <v>246</v>
      </c>
      <c r="L12606" s="9" t="s">
        <v>216</v>
      </c>
      <c r="M12606" s="9" t="s">
        <v>2860</v>
      </c>
      <c r="N12606" s="9" t="s">
        <v>196</v>
      </c>
      <c r="O12606" s="9" t="s">
        <v>116</v>
      </c>
      <c r="P12606" s="9" t="s">
        <v>551</v>
      </c>
      <c r="Q12606" s="9" t="s">
        <v>219</v>
      </c>
      <c r="R12606" s="9">
        <v>0</v>
      </c>
      <c r="S12606" s="9">
        <v>21</v>
      </c>
      <c r="U12606" s="9" t="s">
        <v>661</v>
      </c>
      <c r="X12606" s="9">
        <f>INDEX(SLA_Policy!$D$2:$D$5,MATCH(F12606,SLA_Policy!$A$2:$A$5,0))</f>
        <v>120</v>
      </c>
      <c r="Y12606" s="9" t="str">
        <f>IF(E12606="Cancelled","Excluded",IF(D12606="",IF((SLA_Policy!$B$8-B12606)*24&gt;X12606,"Open - Breached","Open - On Track"),IF((D12606-B12606)*24&lt;=X12606,"Met","Breached")))</f>
        <v>Met</v>
      </c>
    </row>
    <row r="12607" spans="1:25" x14ac:dyDescent="0.25">
      <c r="A12607" s="9" t="s">
        <v>17474</v>
      </c>
      <c r="B12607" s="23">
        <v>46281.379861111098</v>
      </c>
      <c r="C12607" s="23">
        <v>46281.386805555601</v>
      </c>
      <c r="D12607" s="23">
        <v>46282.392361111102</v>
      </c>
      <c r="E12607" s="9" t="s">
        <v>212</v>
      </c>
      <c r="F12607" s="9" t="s">
        <v>188</v>
      </c>
      <c r="G12607" s="9" t="s">
        <v>213</v>
      </c>
      <c r="H12607" s="9" t="s">
        <v>167</v>
      </c>
      <c r="I12607" s="9" t="s">
        <v>349</v>
      </c>
      <c r="J12607" s="9" t="s">
        <v>2692</v>
      </c>
      <c r="K12607" s="9" t="s">
        <v>246</v>
      </c>
      <c r="L12607" s="9" t="s">
        <v>307</v>
      </c>
      <c r="M12607" s="9" t="s">
        <v>7311</v>
      </c>
      <c r="N12607" s="9" t="s">
        <v>199</v>
      </c>
      <c r="O12607" s="9" t="s">
        <v>180</v>
      </c>
      <c r="P12607" s="9" t="s">
        <v>381</v>
      </c>
      <c r="Q12607" s="9" t="s">
        <v>219</v>
      </c>
      <c r="R12607" s="9">
        <v>0</v>
      </c>
      <c r="S12607" s="9">
        <v>14</v>
      </c>
      <c r="U12607" s="9" t="s">
        <v>266</v>
      </c>
      <c r="W12607" s="9">
        <v>5</v>
      </c>
      <c r="X12607" s="9">
        <f>INDEX(SLA_Policy!$D$2:$D$5,MATCH(F12607,SLA_Policy!$A$2:$A$5,0))</f>
        <v>72</v>
      </c>
      <c r="Y12607" s="9" t="str">
        <f>IF(E12607="Cancelled","Excluded",IF(D12607="",IF((SLA_Policy!$B$8-B12607)*24&gt;X12607,"Open - Breached","Open - On Track"),IF((D12607-B12607)*24&lt;=X12607,"Met","Breached")))</f>
        <v>Met</v>
      </c>
    </row>
    <row r="12608" spans="1:25" x14ac:dyDescent="0.25">
      <c r="A12608" s="9" t="s">
        <v>17475</v>
      </c>
      <c r="B12608" s="23">
        <v>46281.381944444503</v>
      </c>
      <c r="C12608" s="23">
        <v>46281.535416666702</v>
      </c>
      <c r="D12608" s="23">
        <v>46282.627083333296</v>
      </c>
      <c r="E12608" s="9" t="s">
        <v>212</v>
      </c>
      <c r="F12608" s="9" t="s">
        <v>188</v>
      </c>
      <c r="G12608" s="9" t="s">
        <v>236</v>
      </c>
      <c r="H12608" s="9" t="s">
        <v>161</v>
      </c>
      <c r="I12608" s="9" t="s">
        <v>505</v>
      </c>
      <c r="J12608" s="9" t="s">
        <v>4515</v>
      </c>
      <c r="K12608" s="9" t="s">
        <v>410</v>
      </c>
      <c r="L12608" s="9" t="s">
        <v>104</v>
      </c>
      <c r="M12608" s="9" t="s">
        <v>706</v>
      </c>
      <c r="N12608" s="9" t="s">
        <v>196</v>
      </c>
      <c r="O12608" s="9" t="s">
        <v>177</v>
      </c>
      <c r="P12608" s="9" t="s">
        <v>300</v>
      </c>
      <c r="Q12608" s="9" t="s">
        <v>219</v>
      </c>
      <c r="R12608" s="9">
        <v>0</v>
      </c>
      <c r="S12608" s="9">
        <v>21</v>
      </c>
      <c r="U12608" s="9" t="s">
        <v>242</v>
      </c>
      <c r="X12608" s="9">
        <f>INDEX(SLA_Policy!$D$2:$D$5,MATCH(F12608,SLA_Policy!$A$2:$A$5,0))</f>
        <v>72</v>
      </c>
      <c r="Y12608" s="9" t="str">
        <f>IF(E12608="Cancelled","Excluded",IF(D12608="",IF((SLA_Policy!$B$8-B12608)*24&gt;X12608,"Open - Breached","Open - On Track"),IF((D12608-B12608)*24&lt;=X12608,"Met","Breached")))</f>
        <v>Met</v>
      </c>
    </row>
    <row r="12609" spans="1:25" x14ac:dyDescent="0.25">
      <c r="A12609" s="9" t="s">
        <v>17476</v>
      </c>
      <c r="B12609" s="23">
        <v>46281.409027777801</v>
      </c>
      <c r="C12609" s="23">
        <v>46281.418749999997</v>
      </c>
      <c r="D12609" s="23">
        <v>46281.672222222202</v>
      </c>
      <c r="E12609" s="9" t="s">
        <v>212</v>
      </c>
      <c r="F12609" s="9" t="s">
        <v>189</v>
      </c>
      <c r="G12609" s="9" t="s">
        <v>213</v>
      </c>
      <c r="H12609" s="9" t="s">
        <v>161</v>
      </c>
      <c r="I12609" s="9" t="s">
        <v>389</v>
      </c>
      <c r="J12609" s="9" t="s">
        <v>786</v>
      </c>
      <c r="K12609" s="9" t="s">
        <v>239</v>
      </c>
      <c r="L12609" s="9" t="s">
        <v>311</v>
      </c>
      <c r="M12609" s="9" t="s">
        <v>4422</v>
      </c>
      <c r="N12609" s="9" t="s">
        <v>198</v>
      </c>
      <c r="O12609" s="9" t="s">
        <v>116</v>
      </c>
      <c r="P12609" s="9" t="s">
        <v>525</v>
      </c>
      <c r="Q12609" s="9" t="s">
        <v>219</v>
      </c>
      <c r="R12609" s="9">
        <v>0</v>
      </c>
      <c r="S12609" s="9">
        <v>4</v>
      </c>
      <c r="U12609" s="9" t="s">
        <v>290</v>
      </c>
      <c r="X12609" s="9">
        <f>INDEX(SLA_Policy!$D$2:$D$5,MATCH(F12609,SLA_Policy!$A$2:$A$5,0))</f>
        <v>120</v>
      </c>
      <c r="Y12609" s="9" t="str">
        <f>IF(E12609="Cancelled","Excluded",IF(D12609="",IF((SLA_Policy!$B$8-B12609)*24&gt;X12609,"Open - Breached","Open - On Track"),IF((D12609-B12609)*24&lt;=X12609,"Met","Breached")))</f>
        <v>Met</v>
      </c>
    </row>
    <row r="12610" spans="1:25" x14ac:dyDescent="0.25">
      <c r="A12610" s="9" t="s">
        <v>17477</v>
      </c>
      <c r="B12610" s="23">
        <v>46281.413888888899</v>
      </c>
      <c r="C12610" s="23">
        <v>46281.585416666698</v>
      </c>
      <c r="D12610" s="23">
        <v>46282.316666666702</v>
      </c>
      <c r="E12610" s="9" t="s">
        <v>212</v>
      </c>
      <c r="F12610" s="9" t="s">
        <v>189</v>
      </c>
      <c r="G12610" s="9" t="s">
        <v>236</v>
      </c>
      <c r="H12610" s="9" t="s">
        <v>161</v>
      </c>
      <c r="I12610" s="9" t="s">
        <v>237</v>
      </c>
      <c r="J12610" s="9" t="s">
        <v>1533</v>
      </c>
      <c r="K12610" s="9" t="s">
        <v>239</v>
      </c>
      <c r="L12610" s="9" t="s">
        <v>104</v>
      </c>
      <c r="M12610" s="9" t="s">
        <v>1942</v>
      </c>
      <c r="N12610" s="9" t="s">
        <v>197</v>
      </c>
      <c r="O12610" s="9" t="s">
        <v>177</v>
      </c>
      <c r="P12610" s="9" t="s">
        <v>300</v>
      </c>
      <c r="Q12610" s="9" t="s">
        <v>219</v>
      </c>
      <c r="R12610" s="9">
        <v>0</v>
      </c>
      <c r="S12610" s="9">
        <v>10</v>
      </c>
      <c r="U12610" s="9" t="s">
        <v>242</v>
      </c>
      <c r="X12610" s="9">
        <f>INDEX(SLA_Policy!$D$2:$D$5,MATCH(F12610,SLA_Policy!$A$2:$A$5,0))</f>
        <v>120</v>
      </c>
      <c r="Y12610" s="9" t="str">
        <f>IF(E12610="Cancelled","Excluded",IF(D12610="",IF((SLA_Policy!$B$8-B12610)*24&gt;X12610,"Open - Breached","Open - On Track"),IF((D12610-B12610)*24&lt;=X12610,"Met","Breached")))</f>
        <v>Met</v>
      </c>
    </row>
    <row r="12611" spans="1:25" x14ac:dyDescent="0.25">
      <c r="A12611" s="9" t="s">
        <v>17478</v>
      </c>
      <c r="B12611" s="23">
        <v>46281.436111111099</v>
      </c>
      <c r="C12611" s="23">
        <v>46281.4375</v>
      </c>
      <c r="D12611" s="23">
        <v>46281.498611111099</v>
      </c>
      <c r="E12611" s="9" t="s">
        <v>212</v>
      </c>
      <c r="F12611" s="9" t="s">
        <v>187</v>
      </c>
      <c r="G12611" s="9" t="s">
        <v>213</v>
      </c>
      <c r="H12611" s="9" t="s">
        <v>162</v>
      </c>
      <c r="I12611" s="9" t="s">
        <v>345</v>
      </c>
      <c r="J12611" s="9" t="s">
        <v>1026</v>
      </c>
      <c r="K12611" s="9" t="s">
        <v>246</v>
      </c>
      <c r="L12611" s="9" t="s">
        <v>226</v>
      </c>
      <c r="M12611" s="9" t="s">
        <v>2384</v>
      </c>
      <c r="N12611" s="9" t="s">
        <v>198</v>
      </c>
      <c r="O12611" s="9" t="s">
        <v>179</v>
      </c>
      <c r="P12611" s="9" t="s">
        <v>284</v>
      </c>
      <c r="Q12611" s="9" t="s">
        <v>273</v>
      </c>
      <c r="R12611" s="9">
        <v>0</v>
      </c>
      <c r="S12611" s="9">
        <v>44</v>
      </c>
      <c r="U12611" s="9" t="s">
        <v>266</v>
      </c>
      <c r="X12611" s="9">
        <f>INDEX(SLA_Policy!$D$2:$D$5,MATCH(F12611,SLA_Policy!$A$2:$A$5,0))</f>
        <v>8</v>
      </c>
      <c r="Y12611" s="9" t="str">
        <f>IF(E12611="Cancelled","Excluded",IF(D12611="",IF((SLA_Policy!$B$8-B12611)*24&gt;X12611,"Open - Breached","Open - On Track"),IF((D12611-B12611)*24&lt;=X12611,"Met","Breached")))</f>
        <v>Met</v>
      </c>
    </row>
    <row r="12612" spans="1:25" x14ac:dyDescent="0.25">
      <c r="A12612" s="9" t="s">
        <v>17479</v>
      </c>
      <c r="B12612" s="23">
        <v>46281.441666666702</v>
      </c>
      <c r="C12612" s="23">
        <v>46281.766666666699</v>
      </c>
      <c r="D12612" s="23">
        <v>46282.367361111101</v>
      </c>
      <c r="E12612" s="9" t="s">
        <v>212</v>
      </c>
      <c r="F12612" s="9" t="s">
        <v>188</v>
      </c>
      <c r="G12612" s="9" t="s">
        <v>213</v>
      </c>
      <c r="H12612" s="9" t="s">
        <v>164</v>
      </c>
      <c r="I12612" s="9" t="s">
        <v>478</v>
      </c>
      <c r="J12612" s="9" t="s">
        <v>1964</v>
      </c>
      <c r="K12612" s="9" t="s">
        <v>239</v>
      </c>
      <c r="L12612" s="9" t="s">
        <v>226</v>
      </c>
      <c r="M12612" s="9" t="s">
        <v>1836</v>
      </c>
      <c r="N12612" s="9" t="s">
        <v>197</v>
      </c>
      <c r="O12612" s="9" t="s">
        <v>116</v>
      </c>
      <c r="P12612" s="9" t="s">
        <v>218</v>
      </c>
      <c r="Q12612" s="9" t="s">
        <v>219</v>
      </c>
      <c r="R12612" s="9">
        <v>0</v>
      </c>
      <c r="S12612" s="9">
        <v>12</v>
      </c>
      <c r="T12612" s="9" t="s">
        <v>343</v>
      </c>
      <c r="U12612" s="9" t="s">
        <v>266</v>
      </c>
      <c r="X12612" s="9">
        <f>INDEX(SLA_Policy!$D$2:$D$5,MATCH(F12612,SLA_Policy!$A$2:$A$5,0))</f>
        <v>72</v>
      </c>
      <c r="Y12612" s="9" t="str">
        <f>IF(E12612="Cancelled","Excluded",IF(D12612="",IF((SLA_Policy!$B$8-B12612)*24&gt;X12612,"Open - Breached","Open - On Track"),IF((D12612-B12612)*24&lt;=X12612,"Met","Breached")))</f>
        <v>Met</v>
      </c>
    </row>
    <row r="12613" spans="1:25" x14ac:dyDescent="0.25">
      <c r="A12613" s="9" t="s">
        <v>17480</v>
      </c>
      <c r="B12613" s="23">
        <v>46281.447222222203</v>
      </c>
      <c r="C12613" s="23">
        <v>46281.487500000003</v>
      </c>
      <c r="D12613" s="23">
        <v>46286.354166666701</v>
      </c>
      <c r="E12613" s="9" t="s">
        <v>212</v>
      </c>
      <c r="F12613" s="9" t="s">
        <v>189</v>
      </c>
      <c r="G12613" s="9" t="s">
        <v>213</v>
      </c>
      <c r="H12613" s="9" t="s">
        <v>162</v>
      </c>
      <c r="I12613" s="9" t="s">
        <v>393</v>
      </c>
      <c r="J12613" s="9" t="s">
        <v>11577</v>
      </c>
      <c r="K12613" s="9" t="s">
        <v>239</v>
      </c>
      <c r="L12613" s="9" t="s">
        <v>282</v>
      </c>
      <c r="M12613" s="9" t="s">
        <v>3467</v>
      </c>
      <c r="N12613" s="9" t="s">
        <v>196</v>
      </c>
      <c r="O12613" s="9" t="s">
        <v>176</v>
      </c>
      <c r="P12613" s="9" t="s">
        <v>330</v>
      </c>
      <c r="Q12613" s="9" t="s">
        <v>219</v>
      </c>
      <c r="R12613" s="9">
        <v>0</v>
      </c>
      <c r="S12613" s="9">
        <v>9</v>
      </c>
      <c r="U12613" s="9" t="s">
        <v>290</v>
      </c>
      <c r="X12613" s="9">
        <f>INDEX(SLA_Policy!$D$2:$D$5,MATCH(F12613,SLA_Policy!$A$2:$A$5,0))</f>
        <v>120</v>
      </c>
      <c r="Y12613" s="9" t="str">
        <f>IF(E12613="Cancelled","Excluded",IF(D12613="",IF((SLA_Policy!$B$8-B12613)*24&gt;X12613,"Open - Breached","Open - On Track"),IF((D12613-B12613)*24&lt;=X12613,"Met","Breached")))</f>
        <v>Met</v>
      </c>
    </row>
    <row r="12614" spans="1:25" x14ac:dyDescent="0.25">
      <c r="A12614" s="9" t="s">
        <v>17481</v>
      </c>
      <c r="B12614" s="23">
        <v>46281.452777777798</v>
      </c>
      <c r="C12614" s="23">
        <v>46281.458333333299</v>
      </c>
      <c r="D12614" s="23">
        <v>46282.386805555601</v>
      </c>
      <c r="E12614" s="9" t="s">
        <v>212</v>
      </c>
      <c r="F12614" s="9" t="s">
        <v>189</v>
      </c>
      <c r="G12614" s="9" t="s">
        <v>213</v>
      </c>
      <c r="H12614" s="9" t="s">
        <v>165</v>
      </c>
      <c r="I12614" s="9" t="s">
        <v>567</v>
      </c>
      <c r="J12614" s="9" t="s">
        <v>1451</v>
      </c>
      <c r="K12614" s="9" t="s">
        <v>246</v>
      </c>
      <c r="L12614" s="9" t="s">
        <v>226</v>
      </c>
      <c r="M12614" s="9" t="s">
        <v>1307</v>
      </c>
      <c r="N12614" s="9" t="s">
        <v>198</v>
      </c>
      <c r="O12614" s="9" t="s">
        <v>176</v>
      </c>
      <c r="P12614" s="9" t="s">
        <v>253</v>
      </c>
      <c r="Q12614" s="9" t="s">
        <v>219</v>
      </c>
      <c r="R12614" s="9">
        <v>0</v>
      </c>
      <c r="S12614" s="9">
        <v>13</v>
      </c>
      <c r="U12614" s="9" t="s">
        <v>230</v>
      </c>
      <c r="X12614" s="9">
        <f>INDEX(SLA_Policy!$D$2:$D$5,MATCH(F12614,SLA_Policy!$A$2:$A$5,0))</f>
        <v>120</v>
      </c>
      <c r="Y12614" s="9" t="str">
        <f>IF(E12614="Cancelled","Excluded",IF(D12614="",IF((SLA_Policy!$B$8-B12614)*24&gt;X12614,"Open - Breached","Open - On Track"),IF((D12614-B12614)*24&lt;=X12614,"Met","Breached")))</f>
        <v>Met</v>
      </c>
    </row>
    <row r="12615" spans="1:25" x14ac:dyDescent="0.25">
      <c r="A12615" s="9" t="s">
        <v>17482</v>
      </c>
      <c r="B12615" s="23">
        <v>46281.458333333299</v>
      </c>
      <c r="C12615" s="23">
        <v>46281.463194444397</v>
      </c>
      <c r="D12615" s="23">
        <v>46281.623611111099</v>
      </c>
      <c r="E12615" s="9" t="s">
        <v>212</v>
      </c>
      <c r="F12615" s="9" t="s">
        <v>188</v>
      </c>
      <c r="G12615" s="9" t="s">
        <v>213</v>
      </c>
      <c r="H12615" s="9" t="s">
        <v>163</v>
      </c>
      <c r="I12615" s="9" t="s">
        <v>405</v>
      </c>
      <c r="J12615" s="9" t="s">
        <v>1704</v>
      </c>
      <c r="K12615" s="9" t="s">
        <v>225</v>
      </c>
      <c r="L12615" s="9" t="s">
        <v>216</v>
      </c>
      <c r="M12615" s="9" t="s">
        <v>9024</v>
      </c>
      <c r="N12615" s="9" t="s">
        <v>200</v>
      </c>
      <c r="O12615" s="9" t="s">
        <v>176</v>
      </c>
      <c r="P12615" s="9" t="s">
        <v>503</v>
      </c>
      <c r="Q12615" s="9" t="s">
        <v>219</v>
      </c>
      <c r="R12615" s="9">
        <v>0</v>
      </c>
      <c r="S12615" s="9">
        <v>13</v>
      </c>
      <c r="U12615" s="9" t="s">
        <v>230</v>
      </c>
      <c r="X12615" s="9">
        <f>INDEX(SLA_Policy!$D$2:$D$5,MATCH(F12615,SLA_Policy!$A$2:$A$5,0))</f>
        <v>72</v>
      </c>
      <c r="Y12615" s="9" t="str">
        <f>IF(E12615="Cancelled","Excluded",IF(D12615="",IF((SLA_Policy!$B$8-B12615)*24&gt;X12615,"Open - Breached","Open - On Track"),IF((D12615-B12615)*24&lt;=X12615,"Met","Breached")))</f>
        <v>Met</v>
      </c>
    </row>
    <row r="12616" spans="1:25" x14ac:dyDescent="0.25">
      <c r="A12616" s="9" t="s">
        <v>17483</v>
      </c>
      <c r="B12616" s="23">
        <v>46281.475694444503</v>
      </c>
      <c r="C12616" s="23">
        <v>46281.481249999997</v>
      </c>
      <c r="D12616" s="23">
        <v>46282.3618055556</v>
      </c>
      <c r="E12616" s="9" t="s">
        <v>212</v>
      </c>
      <c r="F12616" s="9" t="s">
        <v>188</v>
      </c>
      <c r="G12616" s="9" t="s">
        <v>213</v>
      </c>
      <c r="H12616" s="9" t="s">
        <v>167</v>
      </c>
      <c r="I12616" s="9" t="s">
        <v>362</v>
      </c>
      <c r="J12616" s="9" t="s">
        <v>17484</v>
      </c>
      <c r="K12616" s="9" t="s">
        <v>246</v>
      </c>
      <c r="L12616" s="9" t="s">
        <v>104</v>
      </c>
      <c r="M12616" s="9" t="s">
        <v>4042</v>
      </c>
      <c r="N12616" s="9" t="s">
        <v>198</v>
      </c>
      <c r="O12616" s="9" t="s">
        <v>176</v>
      </c>
      <c r="P12616" s="9" t="s">
        <v>330</v>
      </c>
      <c r="Q12616" s="9" t="s">
        <v>219</v>
      </c>
      <c r="R12616" s="9">
        <v>0</v>
      </c>
      <c r="S12616" s="9">
        <v>26</v>
      </c>
      <c r="U12616" s="9" t="s">
        <v>290</v>
      </c>
      <c r="W12616" s="9">
        <v>5</v>
      </c>
      <c r="X12616" s="9">
        <f>INDEX(SLA_Policy!$D$2:$D$5,MATCH(F12616,SLA_Policy!$A$2:$A$5,0))</f>
        <v>72</v>
      </c>
      <c r="Y12616" s="9" t="str">
        <f>IF(E12616="Cancelled","Excluded",IF(D12616="",IF((SLA_Policy!$B$8-B12616)*24&gt;X12616,"Open - Breached","Open - On Track"),IF((D12616-B12616)*24&lt;=X12616,"Met","Breached")))</f>
        <v>Met</v>
      </c>
    </row>
    <row r="12617" spans="1:25" x14ac:dyDescent="0.25">
      <c r="A12617" s="9" t="s">
        <v>17485</v>
      </c>
      <c r="B12617" s="23">
        <v>46281.484027777798</v>
      </c>
      <c r="C12617" s="23">
        <v>46281.487500000003</v>
      </c>
      <c r="D12617" s="23">
        <v>46282.4597222222</v>
      </c>
      <c r="E12617" s="9" t="s">
        <v>212</v>
      </c>
      <c r="F12617" s="9" t="s">
        <v>189</v>
      </c>
      <c r="G12617" s="9" t="s">
        <v>213</v>
      </c>
      <c r="H12617" s="9" t="s">
        <v>88</v>
      </c>
      <c r="I12617" s="9" t="s">
        <v>486</v>
      </c>
      <c r="J12617" s="9" t="s">
        <v>17486</v>
      </c>
      <c r="K12617" s="9" t="s">
        <v>262</v>
      </c>
      <c r="L12617" s="9" t="s">
        <v>293</v>
      </c>
      <c r="M12617" s="9" t="s">
        <v>2343</v>
      </c>
      <c r="N12617" s="9" t="s">
        <v>198</v>
      </c>
      <c r="O12617" s="9" t="s">
        <v>178</v>
      </c>
      <c r="P12617" s="9" t="s">
        <v>414</v>
      </c>
      <c r="Q12617" s="9" t="s">
        <v>219</v>
      </c>
      <c r="R12617" s="9">
        <v>0</v>
      </c>
      <c r="S12617" s="9">
        <v>56</v>
      </c>
      <c r="U12617" s="9" t="s">
        <v>661</v>
      </c>
      <c r="X12617" s="9">
        <f>INDEX(SLA_Policy!$D$2:$D$5,MATCH(F12617,SLA_Policy!$A$2:$A$5,0))</f>
        <v>120</v>
      </c>
      <c r="Y12617" s="9" t="str">
        <f>IF(E12617="Cancelled","Excluded",IF(D12617="",IF((SLA_Policy!$B$8-B12617)*24&gt;X12617,"Open - Breached","Open - On Track"),IF((D12617-B12617)*24&lt;=X12617,"Met","Breached")))</f>
        <v>Met</v>
      </c>
    </row>
    <row r="12618" spans="1:25" x14ac:dyDescent="0.25">
      <c r="A12618" s="9" t="s">
        <v>17487</v>
      </c>
      <c r="B12618" s="23">
        <v>46281.490277777797</v>
      </c>
      <c r="C12618" s="23">
        <v>46281.601388888899</v>
      </c>
      <c r="D12618" s="23">
        <v>46287.452083333301</v>
      </c>
      <c r="E12618" s="9" t="s">
        <v>212</v>
      </c>
      <c r="F12618" s="9" t="s">
        <v>188</v>
      </c>
      <c r="G12618" s="9" t="s">
        <v>213</v>
      </c>
      <c r="H12618" s="9" t="s">
        <v>88</v>
      </c>
      <c r="I12618" s="9" t="s">
        <v>486</v>
      </c>
      <c r="J12618" s="9" t="s">
        <v>11558</v>
      </c>
      <c r="K12618" s="9" t="s">
        <v>262</v>
      </c>
      <c r="L12618" s="9" t="s">
        <v>216</v>
      </c>
      <c r="M12618" s="9" t="s">
        <v>867</v>
      </c>
      <c r="N12618" s="9" t="s">
        <v>197</v>
      </c>
      <c r="O12618" s="9" t="s">
        <v>178</v>
      </c>
      <c r="P12618" s="9" t="s">
        <v>321</v>
      </c>
      <c r="Q12618" s="9" t="s">
        <v>219</v>
      </c>
      <c r="R12618" s="9">
        <v>0</v>
      </c>
      <c r="S12618" s="9">
        <v>20</v>
      </c>
      <c r="U12618" s="9" t="s">
        <v>266</v>
      </c>
      <c r="X12618" s="9">
        <f>INDEX(SLA_Policy!$D$2:$D$5,MATCH(F12618,SLA_Policy!$A$2:$A$5,0))</f>
        <v>72</v>
      </c>
      <c r="Y12618" s="9" t="str">
        <f>IF(E12618="Cancelled","Excluded",IF(D12618="",IF((SLA_Policy!$B$8-B12618)*24&gt;X12618,"Open - Breached","Open - On Track"),IF((D12618-B12618)*24&lt;=X12618,"Met","Breached")))</f>
        <v>Breached</v>
      </c>
    </row>
    <row r="12619" spans="1:25" x14ac:dyDescent="0.25">
      <c r="A12619" s="9" t="s">
        <v>17488</v>
      </c>
      <c r="B12619" s="23">
        <v>46281.493750000001</v>
      </c>
      <c r="C12619" s="23">
        <v>46281.515972222202</v>
      </c>
      <c r="D12619" s="23">
        <v>46286.407638888901</v>
      </c>
      <c r="E12619" s="9" t="s">
        <v>212</v>
      </c>
      <c r="F12619" s="9" t="s">
        <v>189</v>
      </c>
      <c r="G12619" s="9" t="s">
        <v>236</v>
      </c>
      <c r="H12619" s="9" t="s">
        <v>162</v>
      </c>
      <c r="I12619" s="9" t="s">
        <v>280</v>
      </c>
      <c r="J12619" s="9" t="s">
        <v>3515</v>
      </c>
      <c r="K12619" s="9" t="s">
        <v>239</v>
      </c>
      <c r="L12619" s="9" t="s">
        <v>104</v>
      </c>
      <c r="M12619" s="9" t="s">
        <v>456</v>
      </c>
      <c r="N12619" s="9" t="s">
        <v>198</v>
      </c>
      <c r="O12619" s="9" t="s">
        <v>179</v>
      </c>
      <c r="P12619" s="9" t="s">
        <v>264</v>
      </c>
      <c r="Q12619" s="9" t="s">
        <v>219</v>
      </c>
      <c r="R12619" s="9">
        <v>0</v>
      </c>
      <c r="S12619" s="9">
        <v>22</v>
      </c>
      <c r="U12619" s="9" t="s">
        <v>242</v>
      </c>
      <c r="X12619" s="9">
        <f>INDEX(SLA_Policy!$D$2:$D$5,MATCH(F12619,SLA_Policy!$A$2:$A$5,0))</f>
        <v>120</v>
      </c>
      <c r="Y12619" s="9" t="str">
        <f>IF(E12619="Cancelled","Excluded",IF(D12619="",IF((SLA_Policy!$B$8-B12619)*24&gt;X12619,"Open - Breached","Open - On Track"),IF((D12619-B12619)*24&lt;=X12619,"Met","Breached")))</f>
        <v>Met</v>
      </c>
    </row>
    <row r="12620" spans="1:25" x14ac:dyDescent="0.25">
      <c r="A12620" s="9" t="s">
        <v>17489</v>
      </c>
      <c r="B12620" s="23">
        <v>46281.513888888898</v>
      </c>
      <c r="C12620" s="23">
        <v>46281.521527777797</v>
      </c>
      <c r="D12620" s="23">
        <v>46283.327083333301</v>
      </c>
      <c r="E12620" s="9" t="s">
        <v>212</v>
      </c>
      <c r="F12620" s="9" t="s">
        <v>188</v>
      </c>
      <c r="G12620" s="9" t="s">
        <v>236</v>
      </c>
      <c r="H12620" s="9" t="s">
        <v>161</v>
      </c>
      <c r="I12620" s="9" t="s">
        <v>482</v>
      </c>
      <c r="J12620" s="9" t="s">
        <v>2276</v>
      </c>
      <c r="K12620" s="9" t="s">
        <v>215</v>
      </c>
      <c r="L12620" s="9" t="s">
        <v>104</v>
      </c>
      <c r="M12620" s="9" t="s">
        <v>7266</v>
      </c>
      <c r="N12620" s="9" t="s">
        <v>196</v>
      </c>
      <c r="O12620" s="9" t="s">
        <v>177</v>
      </c>
      <c r="P12620" s="9" t="s">
        <v>300</v>
      </c>
      <c r="Q12620" s="9" t="s">
        <v>219</v>
      </c>
      <c r="R12620" s="9">
        <v>0</v>
      </c>
      <c r="S12620" s="9">
        <v>66</v>
      </c>
      <c r="U12620" s="9" t="s">
        <v>242</v>
      </c>
      <c r="X12620" s="9">
        <f>INDEX(SLA_Policy!$D$2:$D$5,MATCH(F12620,SLA_Policy!$A$2:$A$5,0))</f>
        <v>72</v>
      </c>
      <c r="Y12620" s="9" t="str">
        <f>IF(E12620="Cancelled","Excluded",IF(D12620="",IF((SLA_Policy!$B$8-B12620)*24&gt;X12620,"Open - Breached","Open - On Track"),IF((D12620-B12620)*24&lt;=X12620,"Met","Breached")))</f>
        <v>Met</v>
      </c>
    </row>
    <row r="12621" spans="1:25" x14ac:dyDescent="0.25">
      <c r="A12621" s="9" t="s">
        <v>17490</v>
      </c>
      <c r="B12621" s="23">
        <v>46281.520833333299</v>
      </c>
      <c r="C12621" s="23">
        <v>46281.530555555597</v>
      </c>
      <c r="D12621" s="23">
        <v>46281.542361111096</v>
      </c>
      <c r="E12621" s="9" t="s">
        <v>212</v>
      </c>
      <c r="F12621" s="9" t="s">
        <v>187</v>
      </c>
      <c r="G12621" s="9" t="s">
        <v>213</v>
      </c>
      <c r="H12621" s="9" t="s">
        <v>88</v>
      </c>
      <c r="I12621" s="9" t="s">
        <v>268</v>
      </c>
      <c r="J12621" s="9" t="s">
        <v>13277</v>
      </c>
      <c r="K12621" s="9" t="s">
        <v>262</v>
      </c>
      <c r="L12621" s="9" t="s">
        <v>104</v>
      </c>
      <c r="M12621" s="9" t="s">
        <v>2635</v>
      </c>
      <c r="N12621" s="9" t="s">
        <v>196</v>
      </c>
      <c r="O12621" s="9" t="s">
        <v>178</v>
      </c>
      <c r="P12621" s="9" t="s">
        <v>272</v>
      </c>
      <c r="Q12621" s="9" t="s">
        <v>273</v>
      </c>
      <c r="R12621" s="9">
        <v>0</v>
      </c>
      <c r="S12621" s="9">
        <v>17</v>
      </c>
      <c r="T12621" s="9" t="s">
        <v>136</v>
      </c>
      <c r="U12621" s="9" t="s">
        <v>266</v>
      </c>
      <c r="X12621" s="9">
        <f>INDEX(SLA_Policy!$D$2:$D$5,MATCH(F12621,SLA_Policy!$A$2:$A$5,0))</f>
        <v>8</v>
      </c>
      <c r="Y12621" s="9" t="str">
        <f>IF(E12621="Cancelled","Excluded",IF(D12621="",IF((SLA_Policy!$B$8-B12621)*24&gt;X12621,"Open - Breached","Open - On Track"),IF((D12621-B12621)*24&lt;=X12621,"Met","Breached")))</f>
        <v>Met</v>
      </c>
    </row>
    <row r="12622" spans="1:25" x14ac:dyDescent="0.25">
      <c r="A12622" s="9" t="s">
        <v>17491</v>
      </c>
      <c r="B12622" s="23">
        <v>46281.5402777778</v>
      </c>
      <c r="C12622" s="23">
        <v>46281.628472222197</v>
      </c>
      <c r="D12622" s="23">
        <v>46281.655555555597</v>
      </c>
      <c r="E12622" s="9" t="s">
        <v>212</v>
      </c>
      <c r="F12622" s="9" t="s">
        <v>189</v>
      </c>
      <c r="G12622" s="9" t="s">
        <v>213</v>
      </c>
      <c r="H12622" s="9" t="s">
        <v>162</v>
      </c>
      <c r="I12622" s="9" t="s">
        <v>393</v>
      </c>
      <c r="J12622" s="9" t="s">
        <v>1718</v>
      </c>
      <c r="K12622" s="9" t="s">
        <v>215</v>
      </c>
      <c r="L12622" s="9" t="s">
        <v>311</v>
      </c>
      <c r="M12622" s="9" t="s">
        <v>829</v>
      </c>
      <c r="N12622" s="9" t="s">
        <v>199</v>
      </c>
      <c r="O12622" s="9" t="s">
        <v>116</v>
      </c>
      <c r="P12622" s="9" t="s">
        <v>258</v>
      </c>
      <c r="Q12622" s="9" t="s">
        <v>219</v>
      </c>
      <c r="R12622" s="9">
        <v>0</v>
      </c>
      <c r="S12622" s="9">
        <v>24</v>
      </c>
      <c r="U12622" s="9" t="s">
        <v>290</v>
      </c>
      <c r="X12622" s="9">
        <f>INDEX(SLA_Policy!$D$2:$D$5,MATCH(F12622,SLA_Policy!$A$2:$A$5,0))</f>
        <v>120</v>
      </c>
      <c r="Y12622" s="9" t="str">
        <f>IF(E12622="Cancelled","Excluded",IF(D12622="",IF((SLA_Policy!$B$8-B12622)*24&gt;X12622,"Open - Breached","Open - On Track"),IF((D12622-B12622)*24&lt;=X12622,"Met","Breached")))</f>
        <v>Met</v>
      </c>
    </row>
    <row r="12623" spans="1:25" x14ac:dyDescent="0.25">
      <c r="A12623" s="9" t="s">
        <v>17492</v>
      </c>
      <c r="B12623" s="23">
        <v>46281.541666666701</v>
      </c>
      <c r="C12623" s="23">
        <v>46281.6381944444</v>
      </c>
      <c r="E12623" s="9" t="s">
        <v>649</v>
      </c>
      <c r="F12623" s="9" t="s">
        <v>189</v>
      </c>
      <c r="G12623" s="9" t="s">
        <v>213</v>
      </c>
      <c r="H12623" s="9" t="s">
        <v>164</v>
      </c>
      <c r="I12623" s="9" t="s">
        <v>260</v>
      </c>
      <c r="J12623" s="9" t="s">
        <v>8331</v>
      </c>
      <c r="K12623" s="9" t="s">
        <v>14602</v>
      </c>
      <c r="L12623" s="9" t="s">
        <v>12094</v>
      </c>
      <c r="M12623" s="9" t="s">
        <v>16184</v>
      </c>
      <c r="N12623" s="9" t="s">
        <v>196</v>
      </c>
      <c r="O12623" s="9" t="s">
        <v>182</v>
      </c>
      <c r="P12623" s="9" t="s">
        <v>13226</v>
      </c>
      <c r="Q12623" s="9" t="s">
        <v>219</v>
      </c>
      <c r="R12623" s="9">
        <v>0</v>
      </c>
      <c r="S12623" s="9">
        <v>4</v>
      </c>
      <c r="T12623" s="9" t="s">
        <v>265</v>
      </c>
      <c r="X12623" s="9">
        <f>INDEX(SLA_Policy!$D$2:$D$5,MATCH(F12623,SLA_Policy!$A$2:$A$5,0))</f>
        <v>120</v>
      </c>
      <c r="Y12623" s="9" t="str">
        <f>IF(E12623="Cancelled","Excluded",IF(D12623="",IF((SLA_Policy!$B$8-B12623)*24&gt;X12623,"Open - Breached","Open - On Track"),IF((D12623-B12623)*24&lt;=X12623,"Met","Breached")))</f>
        <v>Excluded</v>
      </c>
    </row>
    <row r="12624" spans="1:25" x14ac:dyDescent="0.25">
      <c r="A12624" s="9" t="s">
        <v>17493</v>
      </c>
      <c r="B12624" s="23">
        <v>46281.550694444399</v>
      </c>
      <c r="C12624" s="23">
        <v>46281.585416666698</v>
      </c>
      <c r="D12624" s="23">
        <v>46281.706250000003</v>
      </c>
      <c r="E12624" s="9" t="s">
        <v>212</v>
      </c>
      <c r="F12624" s="9" t="s">
        <v>188</v>
      </c>
      <c r="G12624" s="9" t="s">
        <v>213</v>
      </c>
      <c r="H12624" s="9" t="s">
        <v>165</v>
      </c>
      <c r="I12624" s="9" t="s">
        <v>567</v>
      </c>
      <c r="J12624" s="9" t="s">
        <v>17494</v>
      </c>
      <c r="K12624" s="9" t="s">
        <v>246</v>
      </c>
      <c r="L12624" s="9" t="s">
        <v>282</v>
      </c>
      <c r="M12624" s="9" t="s">
        <v>1818</v>
      </c>
      <c r="N12624" s="9" t="s">
        <v>196</v>
      </c>
      <c r="O12624" s="9" t="s">
        <v>176</v>
      </c>
      <c r="P12624" s="9" t="s">
        <v>419</v>
      </c>
      <c r="Q12624" s="9" t="s">
        <v>219</v>
      </c>
      <c r="R12624" s="9">
        <v>0</v>
      </c>
      <c r="S12624" s="9">
        <v>8</v>
      </c>
      <c r="U12624" s="9" t="s">
        <v>290</v>
      </c>
      <c r="W12624" s="9">
        <v>3</v>
      </c>
      <c r="X12624" s="9">
        <f>INDEX(SLA_Policy!$D$2:$D$5,MATCH(F12624,SLA_Policy!$A$2:$A$5,0))</f>
        <v>72</v>
      </c>
      <c r="Y12624" s="9" t="str">
        <f>IF(E12624="Cancelled","Excluded",IF(D12624="",IF((SLA_Policy!$B$8-B12624)*24&gt;X12624,"Open - Breached","Open - On Track"),IF((D12624-B12624)*24&lt;=X12624,"Met","Breached")))</f>
        <v>Met</v>
      </c>
    </row>
    <row r="12625" spans="1:25" x14ac:dyDescent="0.25">
      <c r="A12625" s="9" t="s">
        <v>17495</v>
      </c>
      <c r="B12625" s="23">
        <v>46281.556944444397</v>
      </c>
      <c r="C12625" s="23">
        <v>46281.558333333298</v>
      </c>
      <c r="D12625" s="23">
        <v>46281.6743055556</v>
      </c>
      <c r="E12625" s="9" t="s">
        <v>212</v>
      </c>
      <c r="F12625" s="9" t="s">
        <v>188</v>
      </c>
      <c r="G12625" s="9" t="s">
        <v>213</v>
      </c>
      <c r="H12625" s="9" t="s">
        <v>88</v>
      </c>
      <c r="I12625" s="9" t="s">
        <v>92</v>
      </c>
      <c r="J12625" s="9" t="s">
        <v>5819</v>
      </c>
      <c r="K12625" s="9" t="s">
        <v>246</v>
      </c>
      <c r="L12625" s="9" t="s">
        <v>226</v>
      </c>
      <c r="M12625" s="9" t="s">
        <v>1962</v>
      </c>
      <c r="N12625" s="9" t="s">
        <v>198</v>
      </c>
      <c r="O12625" s="9" t="s">
        <v>116</v>
      </c>
      <c r="P12625" s="9" t="s">
        <v>218</v>
      </c>
      <c r="Q12625" s="9" t="s">
        <v>219</v>
      </c>
      <c r="R12625" s="9">
        <v>0</v>
      </c>
      <c r="S12625" s="9">
        <v>32</v>
      </c>
      <c r="T12625" s="9" t="s">
        <v>136</v>
      </c>
      <c r="U12625" s="9" t="s">
        <v>376</v>
      </c>
      <c r="X12625" s="9">
        <f>INDEX(SLA_Policy!$D$2:$D$5,MATCH(F12625,SLA_Policy!$A$2:$A$5,0))</f>
        <v>72</v>
      </c>
      <c r="Y12625" s="9" t="str">
        <f>IF(E12625="Cancelled","Excluded",IF(D12625="",IF((SLA_Policy!$B$8-B12625)*24&gt;X12625,"Open - Breached","Open - On Track"),IF((D12625-B12625)*24&lt;=X12625,"Met","Breached")))</f>
        <v>Met</v>
      </c>
    </row>
    <row r="12626" spans="1:25" x14ac:dyDescent="0.25">
      <c r="A12626" s="9" t="s">
        <v>17496</v>
      </c>
      <c r="B12626" s="23">
        <v>46281.564583333296</v>
      </c>
      <c r="C12626" s="23">
        <v>46281.565277777801</v>
      </c>
      <c r="D12626" s="23">
        <v>46281.595833333296</v>
      </c>
      <c r="E12626" s="9" t="s">
        <v>212</v>
      </c>
      <c r="F12626" s="9" t="s">
        <v>187</v>
      </c>
      <c r="G12626" s="9" t="s">
        <v>213</v>
      </c>
      <c r="H12626" s="9" t="s">
        <v>161</v>
      </c>
      <c r="I12626" s="9" t="s">
        <v>297</v>
      </c>
      <c r="J12626" s="9" t="s">
        <v>5974</v>
      </c>
      <c r="K12626" s="9" t="s">
        <v>246</v>
      </c>
      <c r="L12626" s="9" t="s">
        <v>311</v>
      </c>
      <c r="M12626" s="9" t="s">
        <v>5447</v>
      </c>
      <c r="N12626" s="9" t="s">
        <v>200</v>
      </c>
      <c r="O12626" s="9" t="s">
        <v>177</v>
      </c>
      <c r="P12626" s="9" t="s">
        <v>241</v>
      </c>
      <c r="Q12626" s="9" t="s">
        <v>273</v>
      </c>
      <c r="R12626" s="9">
        <v>0</v>
      </c>
      <c r="S12626" s="9">
        <v>16</v>
      </c>
      <c r="U12626" s="9" t="s">
        <v>290</v>
      </c>
      <c r="X12626" s="9">
        <f>INDEX(SLA_Policy!$D$2:$D$5,MATCH(F12626,SLA_Policy!$A$2:$A$5,0))</f>
        <v>8</v>
      </c>
      <c r="Y12626" s="9" t="str">
        <f>IF(E12626="Cancelled","Excluded",IF(D12626="",IF((SLA_Policy!$B$8-B12626)*24&gt;X12626,"Open - Breached","Open - On Track"),IF((D12626-B12626)*24&lt;=X12626,"Met","Breached")))</f>
        <v>Met</v>
      </c>
    </row>
    <row r="12627" spans="1:25" x14ac:dyDescent="0.25">
      <c r="A12627" s="9" t="s">
        <v>17497</v>
      </c>
      <c r="B12627" s="23">
        <v>46281.565277777801</v>
      </c>
      <c r="C12627" s="23">
        <v>46281.734722222202</v>
      </c>
      <c r="D12627" s="23">
        <v>46282.409027777801</v>
      </c>
      <c r="E12627" s="9" t="s">
        <v>212</v>
      </c>
      <c r="F12627" s="9" t="s">
        <v>189</v>
      </c>
      <c r="G12627" s="9" t="s">
        <v>236</v>
      </c>
      <c r="H12627" s="9" t="s">
        <v>167</v>
      </c>
      <c r="I12627" s="9" t="s">
        <v>255</v>
      </c>
      <c r="J12627" s="9" t="s">
        <v>17498</v>
      </c>
      <c r="K12627" s="9" t="s">
        <v>246</v>
      </c>
      <c r="L12627" s="9" t="s">
        <v>270</v>
      </c>
      <c r="M12627" s="9" t="s">
        <v>1502</v>
      </c>
      <c r="N12627" s="9" t="s">
        <v>199</v>
      </c>
      <c r="O12627" s="9" t="s">
        <v>180</v>
      </c>
      <c r="P12627" s="9" t="s">
        <v>368</v>
      </c>
      <c r="Q12627" s="9" t="s">
        <v>219</v>
      </c>
      <c r="R12627" s="9">
        <v>0</v>
      </c>
      <c r="S12627" s="9">
        <v>14</v>
      </c>
      <c r="U12627" s="9" t="s">
        <v>242</v>
      </c>
      <c r="X12627" s="9">
        <f>INDEX(SLA_Policy!$D$2:$D$5,MATCH(F12627,SLA_Policy!$A$2:$A$5,0))</f>
        <v>120</v>
      </c>
      <c r="Y12627" s="9" t="str">
        <f>IF(E12627="Cancelled","Excluded",IF(D12627="",IF((SLA_Policy!$B$8-B12627)*24&gt;X12627,"Open - Breached","Open - On Track"),IF((D12627-B12627)*24&lt;=X12627,"Met","Breached")))</f>
        <v>Met</v>
      </c>
    </row>
    <row r="12628" spans="1:25" x14ac:dyDescent="0.25">
      <c r="A12628" s="9" t="s">
        <v>17499</v>
      </c>
      <c r="B12628" s="23">
        <v>46281.566666666702</v>
      </c>
      <c r="C12628" s="23">
        <v>46281.744444444397</v>
      </c>
      <c r="D12628" s="23">
        <v>46282.3034722222</v>
      </c>
      <c r="E12628" s="9" t="s">
        <v>212</v>
      </c>
      <c r="F12628" s="9" t="s">
        <v>189</v>
      </c>
      <c r="G12628" s="9" t="s">
        <v>213</v>
      </c>
      <c r="H12628" s="9" t="s">
        <v>167</v>
      </c>
      <c r="I12628" s="9" t="s">
        <v>684</v>
      </c>
      <c r="J12628" s="9" t="s">
        <v>14132</v>
      </c>
      <c r="K12628" s="9" t="s">
        <v>303</v>
      </c>
      <c r="L12628" s="9" t="s">
        <v>371</v>
      </c>
      <c r="M12628" s="9" t="s">
        <v>1570</v>
      </c>
      <c r="N12628" s="9" t="s">
        <v>196</v>
      </c>
      <c r="O12628" s="9" t="s">
        <v>116</v>
      </c>
      <c r="P12628" s="9" t="s">
        <v>525</v>
      </c>
      <c r="Q12628" s="9" t="s">
        <v>219</v>
      </c>
      <c r="R12628" s="9">
        <v>0</v>
      </c>
      <c r="S12628" s="9">
        <v>8</v>
      </c>
      <c r="U12628" s="9" t="s">
        <v>248</v>
      </c>
      <c r="W12628" s="9">
        <v>3</v>
      </c>
      <c r="X12628" s="9">
        <f>INDEX(SLA_Policy!$D$2:$D$5,MATCH(F12628,SLA_Policy!$A$2:$A$5,0))</f>
        <v>120</v>
      </c>
      <c r="Y12628" s="9" t="str">
        <f>IF(E12628="Cancelled","Excluded",IF(D12628="",IF((SLA_Policy!$B$8-B12628)*24&gt;X12628,"Open - Breached","Open - On Track"),IF((D12628-B12628)*24&lt;=X12628,"Met","Breached")))</f>
        <v>Met</v>
      </c>
    </row>
    <row r="12629" spans="1:25" x14ac:dyDescent="0.25">
      <c r="A12629" s="9" t="s">
        <v>17500</v>
      </c>
      <c r="B12629" s="23">
        <v>46281.597222222197</v>
      </c>
      <c r="C12629" s="23">
        <v>46281.601388888899</v>
      </c>
      <c r="D12629" s="23">
        <v>46281.744444444397</v>
      </c>
      <c r="E12629" s="9" t="s">
        <v>212</v>
      </c>
      <c r="F12629" s="9" t="s">
        <v>186</v>
      </c>
      <c r="G12629" s="9" t="s">
        <v>213</v>
      </c>
      <c r="H12629" s="9" t="s">
        <v>88</v>
      </c>
      <c r="I12629" s="9" t="s">
        <v>268</v>
      </c>
      <c r="J12629" s="9" t="s">
        <v>638</v>
      </c>
      <c r="K12629" s="9" t="s">
        <v>225</v>
      </c>
      <c r="L12629" s="9" t="s">
        <v>311</v>
      </c>
      <c r="M12629" s="9" t="s">
        <v>1578</v>
      </c>
      <c r="N12629" s="9" t="s">
        <v>196</v>
      </c>
      <c r="O12629" s="9" t="s">
        <v>178</v>
      </c>
      <c r="P12629" s="9" t="s">
        <v>272</v>
      </c>
      <c r="Q12629" s="9" t="s">
        <v>273</v>
      </c>
      <c r="R12629" s="9">
        <v>0</v>
      </c>
      <c r="S12629" s="9">
        <v>19</v>
      </c>
      <c r="T12629" s="9" t="s">
        <v>220</v>
      </c>
      <c r="U12629" s="9" t="s">
        <v>290</v>
      </c>
      <c r="X12629" s="9">
        <f>INDEX(SLA_Policy!$D$2:$D$5,MATCH(F12629,SLA_Policy!$A$2:$A$5,0))</f>
        <v>4</v>
      </c>
      <c r="Y12629" s="9" t="str">
        <f>IF(E12629="Cancelled","Excluded",IF(D12629="",IF((SLA_Policy!$B$8-B12629)*24&gt;X12629,"Open - Breached","Open - On Track"),IF((D12629-B12629)*24&lt;=X12629,"Met","Breached")))</f>
        <v>Met</v>
      </c>
    </row>
    <row r="12630" spans="1:25" x14ac:dyDescent="0.25">
      <c r="A12630" s="9" t="s">
        <v>17501</v>
      </c>
      <c r="B12630" s="23">
        <v>46281.627777777801</v>
      </c>
      <c r="C12630" s="23">
        <v>46281.6381944444</v>
      </c>
      <c r="D12630" s="23">
        <v>46282.4465277778</v>
      </c>
      <c r="E12630" s="9" t="s">
        <v>212</v>
      </c>
      <c r="F12630" s="9" t="s">
        <v>188</v>
      </c>
      <c r="G12630" s="9" t="s">
        <v>213</v>
      </c>
      <c r="H12630" s="9" t="s">
        <v>88</v>
      </c>
      <c r="I12630" s="9" t="s">
        <v>486</v>
      </c>
      <c r="J12630" s="9" t="s">
        <v>1664</v>
      </c>
      <c r="K12630" s="9" t="s">
        <v>246</v>
      </c>
      <c r="L12630" s="9" t="s">
        <v>311</v>
      </c>
      <c r="M12630" s="9" t="s">
        <v>768</v>
      </c>
      <c r="N12630" s="9" t="s">
        <v>196</v>
      </c>
      <c r="O12630" s="9" t="s">
        <v>178</v>
      </c>
      <c r="P12630" s="9" t="s">
        <v>414</v>
      </c>
      <c r="Q12630" s="9" t="s">
        <v>219</v>
      </c>
      <c r="R12630" s="9">
        <v>0</v>
      </c>
      <c r="S12630" s="9">
        <v>21</v>
      </c>
      <c r="U12630" s="9" t="s">
        <v>661</v>
      </c>
      <c r="X12630" s="9">
        <f>INDEX(SLA_Policy!$D$2:$D$5,MATCH(F12630,SLA_Policy!$A$2:$A$5,0))</f>
        <v>72</v>
      </c>
      <c r="Y12630" s="9" t="str">
        <f>IF(E12630="Cancelled","Excluded",IF(D12630="",IF((SLA_Policy!$B$8-B12630)*24&gt;X12630,"Open - Breached","Open - On Track"),IF((D12630-B12630)*24&lt;=X12630,"Met","Breached")))</f>
        <v>Met</v>
      </c>
    </row>
    <row r="12631" spans="1:25" x14ac:dyDescent="0.25">
      <c r="A12631" s="9" t="s">
        <v>17502</v>
      </c>
      <c r="B12631" s="23">
        <v>46281.631249999999</v>
      </c>
      <c r="C12631" s="23">
        <v>46281.737500000003</v>
      </c>
      <c r="D12631" s="23">
        <v>46283.359027777798</v>
      </c>
      <c r="E12631" s="9" t="s">
        <v>212</v>
      </c>
      <c r="F12631" s="9" t="s">
        <v>189</v>
      </c>
      <c r="G12631" s="9" t="s">
        <v>213</v>
      </c>
      <c r="H12631" s="9" t="s">
        <v>165</v>
      </c>
      <c r="I12631" s="9" t="s">
        <v>567</v>
      </c>
      <c r="J12631" s="9" t="s">
        <v>1451</v>
      </c>
      <c r="K12631" s="9" t="s">
        <v>303</v>
      </c>
      <c r="L12631" s="9" t="s">
        <v>270</v>
      </c>
      <c r="M12631" s="9" t="s">
        <v>1924</v>
      </c>
      <c r="N12631" s="9" t="s">
        <v>196</v>
      </c>
      <c r="O12631" s="9" t="s">
        <v>176</v>
      </c>
      <c r="P12631" s="9" t="s">
        <v>419</v>
      </c>
      <c r="Q12631" s="9" t="s">
        <v>219</v>
      </c>
      <c r="R12631" s="9">
        <v>0</v>
      </c>
      <c r="S12631" s="9">
        <v>15</v>
      </c>
      <c r="U12631" s="9" t="s">
        <v>266</v>
      </c>
      <c r="X12631" s="9">
        <f>INDEX(SLA_Policy!$D$2:$D$5,MATCH(F12631,SLA_Policy!$A$2:$A$5,0))</f>
        <v>120</v>
      </c>
      <c r="Y12631" s="9" t="str">
        <f>IF(E12631="Cancelled","Excluded",IF(D12631="",IF((SLA_Policy!$B$8-B12631)*24&gt;X12631,"Open - Breached","Open - On Track"),IF((D12631-B12631)*24&lt;=X12631,"Met","Breached")))</f>
        <v>Met</v>
      </c>
    </row>
    <row r="12632" spans="1:25" x14ac:dyDescent="0.25">
      <c r="A12632" s="9" t="s">
        <v>17503</v>
      </c>
      <c r="B12632" s="23">
        <v>46281.640972222202</v>
      </c>
      <c r="C12632" s="23">
        <v>46281.681944444397</v>
      </c>
      <c r="D12632" s="23">
        <v>46286.327083333301</v>
      </c>
      <c r="E12632" s="9" t="s">
        <v>212</v>
      </c>
      <c r="F12632" s="9" t="s">
        <v>188</v>
      </c>
      <c r="G12632" s="9" t="s">
        <v>213</v>
      </c>
      <c r="H12632" s="9" t="s">
        <v>167</v>
      </c>
      <c r="I12632" s="9" t="s">
        <v>536</v>
      </c>
      <c r="J12632" s="9" t="s">
        <v>2940</v>
      </c>
      <c r="K12632" s="9" t="s">
        <v>225</v>
      </c>
      <c r="L12632" s="9" t="s">
        <v>104</v>
      </c>
      <c r="M12632" s="9" t="s">
        <v>1008</v>
      </c>
      <c r="N12632" s="9" t="s">
        <v>196</v>
      </c>
      <c r="O12632" s="9" t="s">
        <v>176</v>
      </c>
      <c r="P12632" s="9" t="s">
        <v>253</v>
      </c>
      <c r="Q12632" s="9" t="s">
        <v>219</v>
      </c>
      <c r="R12632" s="9">
        <v>0</v>
      </c>
      <c r="S12632" s="9">
        <v>52</v>
      </c>
      <c r="T12632" s="9" t="s">
        <v>229</v>
      </c>
      <c r="U12632" s="9" t="s">
        <v>266</v>
      </c>
      <c r="X12632" s="9">
        <f>INDEX(SLA_Policy!$D$2:$D$5,MATCH(F12632,SLA_Policy!$A$2:$A$5,0))</f>
        <v>72</v>
      </c>
      <c r="Y12632" s="9" t="str">
        <f>IF(E12632="Cancelled","Excluded",IF(D12632="",IF((SLA_Policy!$B$8-B12632)*24&gt;X12632,"Open - Breached","Open - On Track"),IF((D12632-B12632)*24&lt;=X12632,"Met","Breached")))</f>
        <v>Breached</v>
      </c>
    </row>
    <row r="12633" spans="1:25" x14ac:dyDescent="0.25">
      <c r="A12633" s="9" t="s">
        <v>17504</v>
      </c>
      <c r="B12633" s="23">
        <v>46281.652777777803</v>
      </c>
      <c r="C12633" s="23">
        <v>46281.660416666702</v>
      </c>
      <c r="D12633" s="23">
        <v>46282.421527777798</v>
      </c>
      <c r="E12633" s="9" t="s">
        <v>212</v>
      </c>
      <c r="F12633" s="9" t="s">
        <v>188</v>
      </c>
      <c r="G12633" s="9" t="s">
        <v>236</v>
      </c>
      <c r="H12633" s="9" t="s">
        <v>163</v>
      </c>
      <c r="I12633" s="9" t="s">
        <v>315</v>
      </c>
      <c r="J12633" s="9" t="s">
        <v>3389</v>
      </c>
      <c r="K12633" s="9" t="s">
        <v>215</v>
      </c>
      <c r="L12633" s="9" t="s">
        <v>311</v>
      </c>
      <c r="M12633" s="9" t="s">
        <v>1635</v>
      </c>
      <c r="N12633" s="9" t="s">
        <v>199</v>
      </c>
      <c r="O12633" s="9" t="s">
        <v>180</v>
      </c>
      <c r="P12633" s="9" t="s">
        <v>368</v>
      </c>
      <c r="Q12633" s="9" t="s">
        <v>219</v>
      </c>
      <c r="R12633" s="9">
        <v>0</v>
      </c>
      <c r="S12633" s="9">
        <v>129</v>
      </c>
      <c r="T12633" s="9" t="s">
        <v>229</v>
      </c>
      <c r="U12633" s="9" t="s">
        <v>242</v>
      </c>
      <c r="X12633" s="9">
        <f>INDEX(SLA_Policy!$D$2:$D$5,MATCH(F12633,SLA_Policy!$A$2:$A$5,0))</f>
        <v>72</v>
      </c>
      <c r="Y12633" s="9" t="str">
        <f>IF(E12633="Cancelled","Excluded",IF(D12633="",IF((SLA_Policy!$B$8-B12633)*24&gt;X12633,"Open - Breached","Open - On Track"),IF((D12633-B12633)*24&lt;=X12633,"Met","Breached")))</f>
        <v>Met</v>
      </c>
    </row>
    <row r="12634" spans="1:25" x14ac:dyDescent="0.25">
      <c r="A12634" s="9" t="s">
        <v>17505</v>
      </c>
      <c r="B12634" s="23">
        <v>46281.675694444399</v>
      </c>
      <c r="C12634" s="23">
        <v>46281.725694444503</v>
      </c>
      <c r="E12634" s="9" t="s">
        <v>17506</v>
      </c>
      <c r="F12634" s="9" t="s">
        <v>189</v>
      </c>
      <c r="G12634" s="9" t="s">
        <v>236</v>
      </c>
      <c r="H12634" s="9" t="s">
        <v>163</v>
      </c>
      <c r="I12634" s="9" t="s">
        <v>315</v>
      </c>
      <c r="J12634" s="9" t="s">
        <v>14558</v>
      </c>
      <c r="K12634" s="9" t="s">
        <v>246</v>
      </c>
      <c r="L12634" s="9" t="s">
        <v>216</v>
      </c>
      <c r="M12634" s="9" t="s">
        <v>2860</v>
      </c>
      <c r="N12634" s="9" t="s">
        <v>196</v>
      </c>
      <c r="O12634" s="9" t="s">
        <v>180</v>
      </c>
      <c r="P12634" s="9" t="s">
        <v>318</v>
      </c>
      <c r="Q12634" s="9" t="s">
        <v>219</v>
      </c>
      <c r="R12634" s="9">
        <v>0</v>
      </c>
      <c r="S12634" s="9">
        <v>96</v>
      </c>
      <c r="T12634" s="9" t="s">
        <v>229</v>
      </c>
      <c r="X12634" s="9">
        <f>INDEX(SLA_Policy!$D$2:$D$5,MATCH(F12634,SLA_Policy!$A$2:$A$5,0))</f>
        <v>120</v>
      </c>
      <c r="Y12634" s="9" t="str">
        <f>IF(E12634="Cancelled","Excluded",IF(D12634="",IF((SLA_Policy!$B$8-B12634)*24&gt;X12634,"Open - Breached","Open - On Track"),IF((D12634-B12634)*24&lt;=X12634,"Met","Breached")))</f>
        <v>Open - Breached</v>
      </c>
    </row>
    <row r="12635" spans="1:25" x14ac:dyDescent="0.25">
      <c r="A12635" s="9" t="s">
        <v>17507</v>
      </c>
      <c r="B12635" s="23">
        <v>46281.677083333299</v>
      </c>
      <c r="C12635" s="23">
        <v>46281.682638888902</v>
      </c>
      <c r="D12635" s="23">
        <v>46286.316666666702</v>
      </c>
      <c r="E12635" s="9" t="s">
        <v>212</v>
      </c>
      <c r="F12635" s="9" t="s">
        <v>188</v>
      </c>
      <c r="G12635" s="9" t="s">
        <v>213</v>
      </c>
      <c r="H12635" s="9" t="s">
        <v>163</v>
      </c>
      <c r="I12635" s="9" t="s">
        <v>223</v>
      </c>
      <c r="J12635" s="9" t="s">
        <v>1366</v>
      </c>
      <c r="K12635" s="9" t="s">
        <v>246</v>
      </c>
      <c r="L12635" s="9" t="s">
        <v>216</v>
      </c>
      <c r="M12635" s="9" t="s">
        <v>1050</v>
      </c>
      <c r="N12635" s="9" t="s">
        <v>198</v>
      </c>
      <c r="O12635" s="9" t="s">
        <v>176</v>
      </c>
      <c r="P12635" s="9" t="s">
        <v>419</v>
      </c>
      <c r="Q12635" s="9" t="s">
        <v>219</v>
      </c>
      <c r="R12635" s="9">
        <v>0</v>
      </c>
      <c r="S12635" s="9">
        <v>50</v>
      </c>
      <c r="T12635" s="9" t="s">
        <v>136</v>
      </c>
      <c r="U12635" s="9" t="s">
        <v>266</v>
      </c>
      <c r="X12635" s="9">
        <f>INDEX(SLA_Policy!$D$2:$D$5,MATCH(F12635,SLA_Policy!$A$2:$A$5,0))</f>
        <v>72</v>
      </c>
      <c r="Y12635" s="9" t="str">
        <f>IF(E12635="Cancelled","Excluded",IF(D12635="",IF((SLA_Policy!$B$8-B12635)*24&gt;X12635,"Open - Breached","Open - On Track"),IF((D12635-B12635)*24&lt;=X12635,"Met","Breached")))</f>
        <v>Breached</v>
      </c>
    </row>
    <row r="12636" spans="1:25" x14ac:dyDescent="0.25">
      <c r="A12636" s="9" t="s">
        <v>17508</v>
      </c>
      <c r="B12636" s="23">
        <v>46281.6784722222</v>
      </c>
      <c r="C12636" s="23">
        <v>46281.728472222203</v>
      </c>
      <c r="D12636" s="23">
        <v>46282.529166666704</v>
      </c>
      <c r="E12636" s="9" t="s">
        <v>212</v>
      </c>
      <c r="F12636" s="9" t="s">
        <v>189</v>
      </c>
      <c r="G12636" s="9" t="s">
        <v>236</v>
      </c>
      <c r="H12636" s="9" t="s">
        <v>161</v>
      </c>
      <c r="I12636" s="9" t="s">
        <v>237</v>
      </c>
      <c r="J12636" s="9" t="s">
        <v>14462</v>
      </c>
      <c r="K12636" s="9" t="s">
        <v>225</v>
      </c>
      <c r="L12636" s="9" t="s">
        <v>311</v>
      </c>
      <c r="M12636" s="9" t="s">
        <v>2527</v>
      </c>
      <c r="N12636" s="9" t="s">
        <v>196</v>
      </c>
      <c r="O12636" s="9" t="s">
        <v>179</v>
      </c>
      <c r="P12636" s="9" t="s">
        <v>284</v>
      </c>
      <c r="Q12636" s="9" t="s">
        <v>219</v>
      </c>
      <c r="R12636" s="9">
        <v>0</v>
      </c>
      <c r="S12636" s="9">
        <v>5</v>
      </c>
      <c r="U12636" s="9" t="s">
        <v>242</v>
      </c>
      <c r="X12636" s="9">
        <f>INDEX(SLA_Policy!$D$2:$D$5,MATCH(F12636,SLA_Policy!$A$2:$A$5,0))</f>
        <v>120</v>
      </c>
      <c r="Y12636" s="9" t="str">
        <f>IF(E12636="Cancelled","Excluded",IF(D12636="",IF((SLA_Policy!$B$8-B12636)*24&gt;X12636,"Open - Breached","Open - On Track"),IF((D12636-B12636)*24&lt;=X12636,"Met","Breached")))</f>
        <v>Met</v>
      </c>
    </row>
    <row r="12637" spans="1:25" x14ac:dyDescent="0.25">
      <c r="A12637" s="9" t="s">
        <v>17509</v>
      </c>
      <c r="B12637" s="23">
        <v>46281.684722222199</v>
      </c>
      <c r="C12637" s="23">
        <v>46281.693749999999</v>
      </c>
      <c r="D12637" s="23">
        <v>46282.403472222199</v>
      </c>
      <c r="E12637" s="9" t="s">
        <v>212</v>
      </c>
      <c r="F12637" s="9" t="s">
        <v>189</v>
      </c>
      <c r="G12637" s="9" t="s">
        <v>213</v>
      </c>
      <c r="H12637" s="9" t="s">
        <v>163</v>
      </c>
      <c r="I12637" s="9" t="s">
        <v>405</v>
      </c>
      <c r="J12637" s="9" t="s">
        <v>1052</v>
      </c>
      <c r="K12637" s="9" t="s">
        <v>303</v>
      </c>
      <c r="L12637" s="9" t="s">
        <v>104</v>
      </c>
      <c r="M12637" s="9" t="s">
        <v>2525</v>
      </c>
      <c r="N12637" s="9" t="s">
        <v>200</v>
      </c>
      <c r="O12637" s="9" t="s">
        <v>116</v>
      </c>
      <c r="P12637" s="9" t="s">
        <v>551</v>
      </c>
      <c r="Q12637" s="9" t="s">
        <v>219</v>
      </c>
      <c r="R12637" s="9">
        <v>0</v>
      </c>
      <c r="S12637" s="9">
        <v>6</v>
      </c>
      <c r="U12637" s="9" t="s">
        <v>230</v>
      </c>
      <c r="X12637" s="9">
        <f>INDEX(SLA_Policy!$D$2:$D$5,MATCH(F12637,SLA_Policy!$A$2:$A$5,0))</f>
        <v>120</v>
      </c>
      <c r="Y12637" s="9" t="str">
        <f>IF(E12637="Cancelled","Excluded",IF(D12637="",IF((SLA_Policy!$B$8-B12637)*24&gt;X12637,"Open - Breached","Open - On Track"),IF((D12637-B12637)*24&lt;=X12637,"Met","Breached")))</f>
        <v>Met</v>
      </c>
    </row>
    <row r="12638" spans="1:25" x14ac:dyDescent="0.25">
      <c r="A12638" s="9" t="s">
        <v>17510</v>
      </c>
      <c r="B12638" s="23">
        <v>46281.689583333296</v>
      </c>
      <c r="C12638" s="23">
        <v>46282.391666666699</v>
      </c>
      <c r="D12638" s="23">
        <v>46283.393750000003</v>
      </c>
      <c r="E12638" s="9" t="s">
        <v>212</v>
      </c>
      <c r="F12638" s="9" t="s">
        <v>189</v>
      </c>
      <c r="G12638" s="9" t="s">
        <v>236</v>
      </c>
      <c r="H12638" s="9" t="s">
        <v>161</v>
      </c>
      <c r="I12638" s="9" t="s">
        <v>237</v>
      </c>
      <c r="J12638" s="9" t="s">
        <v>1533</v>
      </c>
      <c r="K12638" s="9" t="s">
        <v>246</v>
      </c>
      <c r="L12638" s="9" t="s">
        <v>104</v>
      </c>
      <c r="M12638" s="9" t="s">
        <v>583</v>
      </c>
      <c r="N12638" s="9" t="s">
        <v>196</v>
      </c>
      <c r="O12638" s="9" t="s">
        <v>177</v>
      </c>
      <c r="P12638" s="9" t="s">
        <v>241</v>
      </c>
      <c r="Q12638" s="9" t="s">
        <v>219</v>
      </c>
      <c r="R12638" s="9">
        <v>0</v>
      </c>
      <c r="S12638" s="9">
        <v>21</v>
      </c>
      <c r="U12638" s="9" t="s">
        <v>242</v>
      </c>
      <c r="W12638" s="9">
        <v>4</v>
      </c>
      <c r="X12638" s="9">
        <f>INDEX(SLA_Policy!$D$2:$D$5,MATCH(F12638,SLA_Policy!$A$2:$A$5,0))</f>
        <v>120</v>
      </c>
      <c r="Y12638" s="9" t="str">
        <f>IF(E12638="Cancelled","Excluded",IF(D12638="",IF((SLA_Policy!$B$8-B12638)*24&gt;X12638,"Open - Breached","Open - On Track"),IF((D12638-B12638)*24&lt;=X12638,"Met","Breached")))</f>
        <v>Met</v>
      </c>
    </row>
    <row r="12639" spans="1:25" x14ac:dyDescent="0.25">
      <c r="A12639" s="9" t="s">
        <v>17511</v>
      </c>
      <c r="B12639" s="23">
        <v>46281.730555555601</v>
      </c>
      <c r="C12639" s="23">
        <v>46281.7680555556</v>
      </c>
      <c r="D12639" s="23">
        <v>46282.315277777801</v>
      </c>
      <c r="E12639" s="9" t="s">
        <v>212</v>
      </c>
      <c r="F12639" s="9" t="s">
        <v>188</v>
      </c>
      <c r="G12639" s="9" t="s">
        <v>213</v>
      </c>
      <c r="H12639" s="9" t="s">
        <v>167</v>
      </c>
      <c r="I12639" s="9" t="s">
        <v>684</v>
      </c>
      <c r="J12639" s="9" t="s">
        <v>4481</v>
      </c>
      <c r="K12639" s="9" t="s">
        <v>246</v>
      </c>
      <c r="L12639" s="9" t="s">
        <v>351</v>
      </c>
      <c r="M12639" s="9" t="s">
        <v>773</v>
      </c>
      <c r="N12639" s="9" t="s">
        <v>197</v>
      </c>
      <c r="O12639" s="9" t="s">
        <v>116</v>
      </c>
      <c r="P12639" s="9" t="s">
        <v>258</v>
      </c>
      <c r="Q12639" s="9" t="s">
        <v>219</v>
      </c>
      <c r="R12639" s="9">
        <v>0</v>
      </c>
      <c r="S12639" s="9">
        <v>12</v>
      </c>
      <c r="U12639" s="9" t="s">
        <v>248</v>
      </c>
      <c r="W12639" s="9">
        <v>5</v>
      </c>
      <c r="X12639" s="9">
        <f>INDEX(SLA_Policy!$D$2:$D$5,MATCH(F12639,SLA_Policy!$A$2:$A$5,0))</f>
        <v>72</v>
      </c>
      <c r="Y12639" s="9" t="str">
        <f>IF(E12639="Cancelled","Excluded",IF(D12639="",IF((SLA_Policy!$B$8-B12639)*24&gt;X12639,"Open - Breached","Open - On Track"),IF((D12639-B12639)*24&lt;=X12639,"Met","Breached")))</f>
        <v>Met</v>
      </c>
    </row>
    <row r="12640" spans="1:25" x14ac:dyDescent="0.25">
      <c r="A12640" s="9" t="s">
        <v>17512</v>
      </c>
      <c r="B12640" s="23">
        <v>46281.7319444444</v>
      </c>
      <c r="C12640" s="23">
        <v>46281.732638888898</v>
      </c>
      <c r="D12640" s="23">
        <v>46281.742361111101</v>
      </c>
      <c r="E12640" s="9" t="s">
        <v>212</v>
      </c>
      <c r="F12640" s="9" t="s">
        <v>188</v>
      </c>
      <c r="G12640" s="9" t="s">
        <v>213</v>
      </c>
      <c r="H12640" s="9" t="s">
        <v>161</v>
      </c>
      <c r="I12640" s="9" t="s">
        <v>389</v>
      </c>
      <c r="J12640" s="9" t="s">
        <v>2096</v>
      </c>
      <c r="K12640" s="9" t="s">
        <v>262</v>
      </c>
      <c r="L12640" s="9" t="s">
        <v>293</v>
      </c>
      <c r="M12640" s="9" t="s">
        <v>6115</v>
      </c>
      <c r="N12640" s="9" t="s">
        <v>200</v>
      </c>
      <c r="O12640" s="9" t="s">
        <v>116</v>
      </c>
      <c r="P12640" s="9" t="s">
        <v>258</v>
      </c>
      <c r="Q12640" s="9" t="s">
        <v>219</v>
      </c>
      <c r="R12640" s="9">
        <v>0</v>
      </c>
      <c r="S12640" s="9">
        <v>8</v>
      </c>
      <c r="U12640" s="9" t="s">
        <v>290</v>
      </c>
      <c r="X12640" s="9">
        <f>INDEX(SLA_Policy!$D$2:$D$5,MATCH(F12640,SLA_Policy!$A$2:$A$5,0))</f>
        <v>72</v>
      </c>
      <c r="Y12640" s="9" t="str">
        <f>IF(E12640="Cancelled","Excluded",IF(D12640="",IF((SLA_Policy!$B$8-B12640)*24&gt;X12640,"Open - Breached","Open - On Track"),IF((D12640-B12640)*24&lt;=X12640,"Met","Breached")))</f>
        <v>Met</v>
      </c>
    </row>
    <row r="12641" spans="1:25" x14ac:dyDescent="0.25">
      <c r="A12641" s="9" t="s">
        <v>17513</v>
      </c>
      <c r="B12641" s="23">
        <v>46281.863194444399</v>
      </c>
      <c r="C12641" s="23">
        <v>46282.326388888898</v>
      </c>
      <c r="D12641" s="23">
        <v>46282.347916666702</v>
      </c>
      <c r="E12641" s="9" t="s">
        <v>212</v>
      </c>
      <c r="F12641" s="9" t="s">
        <v>188</v>
      </c>
      <c r="G12641" s="9" t="s">
        <v>213</v>
      </c>
      <c r="H12641" s="9" t="s">
        <v>161</v>
      </c>
      <c r="I12641" s="9" t="s">
        <v>454</v>
      </c>
      <c r="J12641" s="9" t="s">
        <v>1549</v>
      </c>
      <c r="K12641" s="9" t="s">
        <v>246</v>
      </c>
      <c r="L12641" s="9" t="s">
        <v>104</v>
      </c>
      <c r="M12641" s="9" t="s">
        <v>3296</v>
      </c>
      <c r="N12641" s="9" t="s">
        <v>198</v>
      </c>
      <c r="O12641" s="9" t="s">
        <v>116</v>
      </c>
      <c r="P12641" s="9" t="s">
        <v>551</v>
      </c>
      <c r="Q12641" s="9" t="s">
        <v>219</v>
      </c>
      <c r="R12641" s="9">
        <v>0</v>
      </c>
      <c r="S12641" s="9">
        <v>4</v>
      </c>
      <c r="U12641" s="9" t="s">
        <v>221</v>
      </c>
      <c r="X12641" s="9">
        <f>INDEX(SLA_Policy!$D$2:$D$5,MATCH(F12641,SLA_Policy!$A$2:$A$5,0))</f>
        <v>72</v>
      </c>
      <c r="Y12641" s="9" t="str">
        <f>IF(E12641="Cancelled","Excluded",IF(D12641="",IF((SLA_Policy!$B$8-B12641)*24&gt;X12641,"Open - Breached","Open - On Track"),IF((D12641-B12641)*24&lt;=X12641,"Met","Breached")))</f>
        <v>Met</v>
      </c>
    </row>
    <row r="12642" spans="1:25" x14ac:dyDescent="0.25">
      <c r="A12642" s="9" t="s">
        <v>17514</v>
      </c>
      <c r="B12642" s="23">
        <v>46282.21875</v>
      </c>
      <c r="C12642" s="23">
        <v>46282.346527777801</v>
      </c>
      <c r="D12642" s="23">
        <v>46282.686111111099</v>
      </c>
      <c r="E12642" s="9" t="s">
        <v>212</v>
      </c>
      <c r="F12642" s="9" t="s">
        <v>189</v>
      </c>
      <c r="G12642" s="9" t="s">
        <v>213</v>
      </c>
      <c r="H12642" s="9" t="s">
        <v>166</v>
      </c>
      <c r="I12642" s="9" t="s">
        <v>286</v>
      </c>
      <c r="J12642" s="9" t="s">
        <v>4583</v>
      </c>
      <c r="K12642" s="9" t="s">
        <v>246</v>
      </c>
      <c r="L12642" s="9" t="s">
        <v>293</v>
      </c>
      <c r="M12642" s="9" t="s">
        <v>5669</v>
      </c>
      <c r="N12642" s="9" t="s">
        <v>197</v>
      </c>
      <c r="O12642" s="9" t="s">
        <v>181</v>
      </c>
      <c r="P12642" s="9" t="s">
        <v>449</v>
      </c>
      <c r="Q12642" s="9" t="s">
        <v>219</v>
      </c>
      <c r="R12642" s="9">
        <v>0</v>
      </c>
      <c r="S12642" s="9">
        <v>15</v>
      </c>
      <c r="U12642" s="9" t="s">
        <v>376</v>
      </c>
      <c r="X12642" s="9">
        <f>INDEX(SLA_Policy!$D$2:$D$5,MATCH(F12642,SLA_Policy!$A$2:$A$5,0))</f>
        <v>120</v>
      </c>
      <c r="Y12642" s="9" t="str">
        <f>IF(E12642="Cancelled","Excluded",IF(D12642="",IF((SLA_Policy!$B$8-B12642)*24&gt;X12642,"Open - Breached","Open - On Track"),IF((D12642-B12642)*24&lt;=X12642,"Met","Breached")))</f>
        <v>Met</v>
      </c>
    </row>
    <row r="12643" spans="1:25" x14ac:dyDescent="0.25">
      <c r="A12643" s="9" t="s">
        <v>17515</v>
      </c>
      <c r="B12643" s="23">
        <v>46282.245138888902</v>
      </c>
      <c r="C12643" s="23">
        <v>46282.3215277778</v>
      </c>
      <c r="D12643" s="23">
        <v>46282.340277777803</v>
      </c>
      <c r="E12643" s="9" t="s">
        <v>212</v>
      </c>
      <c r="F12643" s="9" t="s">
        <v>189</v>
      </c>
      <c r="G12643" s="9" t="s">
        <v>213</v>
      </c>
      <c r="H12643" s="9" t="s">
        <v>162</v>
      </c>
      <c r="I12643" s="9" t="s">
        <v>393</v>
      </c>
      <c r="J12643" s="9" t="s">
        <v>986</v>
      </c>
      <c r="K12643" s="9" t="s">
        <v>246</v>
      </c>
      <c r="L12643" s="9" t="s">
        <v>293</v>
      </c>
      <c r="M12643" s="9" t="s">
        <v>2857</v>
      </c>
      <c r="N12643" s="9" t="s">
        <v>198</v>
      </c>
      <c r="O12643" s="9" t="s">
        <v>176</v>
      </c>
      <c r="P12643" s="9" t="s">
        <v>330</v>
      </c>
      <c r="Q12643" s="9" t="s">
        <v>273</v>
      </c>
      <c r="R12643" s="9">
        <v>0</v>
      </c>
      <c r="S12643" s="9">
        <v>10</v>
      </c>
      <c r="U12643" s="9" t="s">
        <v>290</v>
      </c>
      <c r="X12643" s="9">
        <f>INDEX(SLA_Policy!$D$2:$D$5,MATCH(F12643,SLA_Policy!$A$2:$A$5,0))</f>
        <v>120</v>
      </c>
      <c r="Y12643" s="9" t="str">
        <f>IF(E12643="Cancelled","Excluded",IF(D12643="",IF((SLA_Policy!$B$8-B12643)*24&gt;X12643,"Open - Breached","Open - On Track"),IF((D12643-B12643)*24&lt;=X12643,"Met","Breached")))</f>
        <v>Met</v>
      </c>
    </row>
    <row r="12644" spans="1:25" x14ac:dyDescent="0.25">
      <c r="A12644" s="9" t="s">
        <v>17516</v>
      </c>
      <c r="B12644" s="23">
        <v>46282.269444444399</v>
      </c>
      <c r="C12644" s="23">
        <v>46282.345833333296</v>
      </c>
      <c r="D12644" s="23">
        <v>46282.362500000003</v>
      </c>
      <c r="E12644" s="9" t="s">
        <v>212</v>
      </c>
      <c r="F12644" s="9" t="s">
        <v>188</v>
      </c>
      <c r="G12644" s="9" t="s">
        <v>213</v>
      </c>
      <c r="H12644" s="9" t="s">
        <v>162</v>
      </c>
      <c r="I12644" s="9" t="s">
        <v>244</v>
      </c>
      <c r="J12644" s="9" t="s">
        <v>518</v>
      </c>
      <c r="K12644" s="9" t="s">
        <v>239</v>
      </c>
      <c r="L12644" s="9" t="s">
        <v>311</v>
      </c>
      <c r="M12644" s="9" t="s">
        <v>1145</v>
      </c>
      <c r="N12644" s="9" t="s">
        <v>196</v>
      </c>
      <c r="O12644" s="9" t="s">
        <v>179</v>
      </c>
      <c r="P12644" s="9" t="s">
        <v>264</v>
      </c>
      <c r="Q12644" s="9" t="s">
        <v>273</v>
      </c>
      <c r="R12644" s="9">
        <v>0</v>
      </c>
      <c r="S12644" s="9">
        <v>38</v>
      </c>
      <c r="U12644" s="9" t="s">
        <v>290</v>
      </c>
      <c r="W12644" s="9">
        <v>4</v>
      </c>
      <c r="X12644" s="9">
        <f>INDEX(SLA_Policy!$D$2:$D$5,MATCH(F12644,SLA_Policy!$A$2:$A$5,0))</f>
        <v>72</v>
      </c>
      <c r="Y12644" s="9" t="str">
        <f>IF(E12644="Cancelled","Excluded",IF(D12644="",IF((SLA_Policy!$B$8-B12644)*24&gt;X12644,"Open - Breached","Open - On Track"),IF((D12644-B12644)*24&lt;=X12644,"Met","Breached")))</f>
        <v>Met</v>
      </c>
    </row>
    <row r="12645" spans="1:25" x14ac:dyDescent="0.25">
      <c r="A12645" s="9" t="s">
        <v>17517</v>
      </c>
      <c r="B12645" s="23">
        <v>46282.276388888902</v>
      </c>
      <c r="C12645" s="23">
        <v>46282.395833333299</v>
      </c>
      <c r="D12645" s="23">
        <v>46286.337500000001</v>
      </c>
      <c r="E12645" s="9" t="s">
        <v>212</v>
      </c>
      <c r="F12645" s="9" t="s">
        <v>189</v>
      </c>
      <c r="G12645" s="9" t="s">
        <v>236</v>
      </c>
      <c r="H12645" s="9" t="s">
        <v>161</v>
      </c>
      <c r="I12645" s="9" t="s">
        <v>237</v>
      </c>
      <c r="J12645" s="9" t="s">
        <v>238</v>
      </c>
      <c r="K12645" s="9" t="s">
        <v>246</v>
      </c>
      <c r="L12645" s="9" t="s">
        <v>216</v>
      </c>
      <c r="M12645" s="9" t="s">
        <v>1071</v>
      </c>
      <c r="N12645" s="9" t="s">
        <v>196</v>
      </c>
      <c r="O12645" s="9" t="s">
        <v>177</v>
      </c>
      <c r="P12645" s="9" t="s">
        <v>300</v>
      </c>
      <c r="Q12645" s="9" t="s">
        <v>219</v>
      </c>
      <c r="R12645" s="9">
        <v>0</v>
      </c>
      <c r="S12645" s="9">
        <v>23</v>
      </c>
      <c r="U12645" s="9" t="s">
        <v>242</v>
      </c>
      <c r="W12645" s="9">
        <v>5</v>
      </c>
      <c r="X12645" s="9">
        <f>INDEX(SLA_Policy!$D$2:$D$5,MATCH(F12645,SLA_Policy!$A$2:$A$5,0))</f>
        <v>120</v>
      </c>
      <c r="Y12645" s="9" t="str">
        <f>IF(E12645="Cancelled","Excluded",IF(D12645="",IF((SLA_Policy!$B$8-B12645)*24&gt;X12645,"Open - Breached","Open - On Track"),IF((D12645-B12645)*24&lt;=X12645,"Met","Breached")))</f>
        <v>Met</v>
      </c>
    </row>
    <row r="12646" spans="1:25" x14ac:dyDescent="0.25">
      <c r="A12646" s="9" t="s">
        <v>17518</v>
      </c>
      <c r="B12646" s="23">
        <v>46282.290972222203</v>
      </c>
      <c r="C12646" s="23">
        <v>46282.352083333302</v>
      </c>
      <c r="D12646" s="23">
        <v>46283.412499999999</v>
      </c>
      <c r="E12646" s="9" t="s">
        <v>212</v>
      </c>
      <c r="F12646" s="9" t="s">
        <v>188</v>
      </c>
      <c r="G12646" s="9" t="s">
        <v>236</v>
      </c>
      <c r="H12646" s="9" t="s">
        <v>167</v>
      </c>
      <c r="I12646" s="9" t="s">
        <v>255</v>
      </c>
      <c r="J12646" s="9" t="s">
        <v>2304</v>
      </c>
      <c r="K12646" s="9" t="s">
        <v>276</v>
      </c>
      <c r="L12646" s="9" t="s">
        <v>12094</v>
      </c>
      <c r="M12646" s="9" t="s">
        <v>12582</v>
      </c>
      <c r="N12646" s="9" t="s">
        <v>196</v>
      </c>
      <c r="O12646" s="9" t="s">
        <v>176</v>
      </c>
      <c r="P12646" s="9" t="s">
        <v>570</v>
      </c>
      <c r="Q12646" s="9" t="s">
        <v>219</v>
      </c>
      <c r="R12646" s="9">
        <v>0</v>
      </c>
      <c r="S12646" s="9">
        <v>38</v>
      </c>
      <c r="U12646" s="9" t="s">
        <v>242</v>
      </c>
      <c r="W12646" s="9">
        <v>5</v>
      </c>
      <c r="X12646" s="9">
        <f>INDEX(SLA_Policy!$D$2:$D$5,MATCH(F12646,SLA_Policy!$A$2:$A$5,0))</f>
        <v>72</v>
      </c>
      <c r="Y12646" s="9" t="str">
        <f>IF(E12646="Cancelled","Excluded",IF(D12646="",IF((SLA_Policy!$B$8-B12646)*24&gt;X12646,"Open - Breached","Open - On Track"),IF((D12646-B12646)*24&lt;=X12646,"Met","Breached")))</f>
        <v>Met</v>
      </c>
    </row>
    <row r="12647" spans="1:25" x14ac:dyDescent="0.25">
      <c r="A12647" s="9" t="s">
        <v>17519</v>
      </c>
      <c r="B12647" s="23">
        <v>46282.332638888904</v>
      </c>
      <c r="C12647" s="23">
        <v>46282.3347222222</v>
      </c>
      <c r="D12647" s="23">
        <v>46282.535416666702</v>
      </c>
      <c r="E12647" s="9" t="s">
        <v>212</v>
      </c>
      <c r="F12647" s="9" t="s">
        <v>188</v>
      </c>
      <c r="G12647" s="9" t="s">
        <v>213</v>
      </c>
      <c r="H12647" s="9" t="s">
        <v>162</v>
      </c>
      <c r="I12647" s="9" t="s">
        <v>345</v>
      </c>
      <c r="J12647" s="9" t="s">
        <v>2804</v>
      </c>
      <c r="K12647" s="9" t="s">
        <v>215</v>
      </c>
      <c r="L12647" s="9" t="s">
        <v>104</v>
      </c>
      <c r="M12647" s="9" t="s">
        <v>1442</v>
      </c>
      <c r="N12647" s="9" t="s">
        <v>198</v>
      </c>
      <c r="O12647" s="9" t="s">
        <v>179</v>
      </c>
      <c r="P12647" s="9" t="s">
        <v>264</v>
      </c>
      <c r="Q12647" s="9" t="s">
        <v>219</v>
      </c>
      <c r="R12647" s="9">
        <v>0</v>
      </c>
      <c r="S12647" s="9">
        <v>11</v>
      </c>
      <c r="U12647" s="9" t="s">
        <v>248</v>
      </c>
      <c r="W12647" s="9">
        <v>4</v>
      </c>
      <c r="X12647" s="9">
        <f>INDEX(SLA_Policy!$D$2:$D$5,MATCH(F12647,SLA_Policy!$A$2:$A$5,0))</f>
        <v>72</v>
      </c>
      <c r="Y12647" s="9" t="str">
        <f>IF(E12647="Cancelled","Excluded",IF(D12647="",IF((SLA_Policy!$B$8-B12647)*24&gt;X12647,"Open - Breached","Open - On Track"),IF((D12647-B12647)*24&lt;=X12647,"Met","Breached")))</f>
        <v>Met</v>
      </c>
    </row>
    <row r="12648" spans="1:25" x14ac:dyDescent="0.25">
      <c r="A12648" s="9" t="s">
        <v>17520</v>
      </c>
      <c r="B12648" s="23">
        <v>46282.333333333299</v>
      </c>
      <c r="C12648" s="23">
        <v>46282.362500000003</v>
      </c>
      <c r="D12648" s="23">
        <v>46283.3215277778</v>
      </c>
      <c r="E12648" s="9" t="s">
        <v>212</v>
      </c>
      <c r="F12648" s="9" t="s">
        <v>188</v>
      </c>
      <c r="G12648" s="9" t="s">
        <v>236</v>
      </c>
      <c r="H12648" s="9" t="s">
        <v>164</v>
      </c>
      <c r="I12648" s="9" t="s">
        <v>421</v>
      </c>
      <c r="J12648" s="9" t="s">
        <v>1858</v>
      </c>
      <c r="K12648" s="9" t="s">
        <v>303</v>
      </c>
      <c r="L12648" s="9" t="s">
        <v>104</v>
      </c>
      <c r="M12648" s="9" t="s">
        <v>2525</v>
      </c>
      <c r="N12648" s="9" t="s">
        <v>197</v>
      </c>
      <c r="O12648" s="9" t="s">
        <v>180</v>
      </c>
      <c r="P12648" s="9" t="s">
        <v>368</v>
      </c>
      <c r="Q12648" s="9" t="s">
        <v>219</v>
      </c>
      <c r="R12648" s="9">
        <v>0</v>
      </c>
      <c r="S12648" s="9">
        <v>19</v>
      </c>
      <c r="T12648" s="9" t="s">
        <v>343</v>
      </c>
      <c r="U12648" s="9" t="s">
        <v>242</v>
      </c>
      <c r="W12648" s="9">
        <v>4</v>
      </c>
      <c r="X12648" s="9">
        <f>INDEX(SLA_Policy!$D$2:$D$5,MATCH(F12648,SLA_Policy!$A$2:$A$5,0))</f>
        <v>72</v>
      </c>
      <c r="Y12648" s="9" t="str">
        <f>IF(E12648="Cancelled","Excluded",IF(D12648="",IF((SLA_Policy!$B$8-B12648)*24&gt;X12648,"Open - Breached","Open - On Track"),IF((D12648-B12648)*24&lt;=X12648,"Met","Breached")))</f>
        <v>Met</v>
      </c>
    </row>
    <row r="12649" spans="1:25" x14ac:dyDescent="0.25">
      <c r="A12649" s="9" t="s">
        <v>17521</v>
      </c>
      <c r="B12649" s="23">
        <v>46282.338194444397</v>
      </c>
      <c r="C12649" s="23">
        <v>46282.34375</v>
      </c>
      <c r="D12649" s="23">
        <v>46282.430555555598</v>
      </c>
      <c r="E12649" s="9" t="s">
        <v>212</v>
      </c>
      <c r="F12649" s="9" t="s">
        <v>188</v>
      </c>
      <c r="G12649" s="9" t="s">
        <v>213</v>
      </c>
      <c r="H12649" s="9" t="s">
        <v>161</v>
      </c>
      <c r="I12649" s="9" t="s">
        <v>389</v>
      </c>
      <c r="J12649" s="9" t="s">
        <v>2373</v>
      </c>
      <c r="K12649" s="9" t="s">
        <v>239</v>
      </c>
      <c r="L12649" s="9" t="s">
        <v>270</v>
      </c>
      <c r="M12649" s="9" t="s">
        <v>4148</v>
      </c>
      <c r="N12649" s="9" t="s">
        <v>198</v>
      </c>
      <c r="O12649" s="9" t="s">
        <v>116</v>
      </c>
      <c r="P12649" s="9" t="s">
        <v>590</v>
      </c>
      <c r="Q12649" s="9" t="s">
        <v>219</v>
      </c>
      <c r="R12649" s="9">
        <v>0</v>
      </c>
      <c r="S12649" s="9">
        <v>6</v>
      </c>
      <c r="U12649" s="9" t="s">
        <v>290</v>
      </c>
      <c r="W12649" s="9">
        <v>4</v>
      </c>
      <c r="X12649" s="9">
        <f>INDEX(SLA_Policy!$D$2:$D$5,MATCH(F12649,SLA_Policy!$A$2:$A$5,0))</f>
        <v>72</v>
      </c>
      <c r="Y12649" s="9" t="str">
        <f>IF(E12649="Cancelled","Excluded",IF(D12649="",IF((SLA_Policy!$B$8-B12649)*24&gt;X12649,"Open - Breached","Open - On Track"),IF((D12649-B12649)*24&lt;=X12649,"Met","Breached")))</f>
        <v>Met</v>
      </c>
    </row>
    <row r="12650" spans="1:25" x14ac:dyDescent="0.25">
      <c r="A12650" s="9" t="s">
        <v>17522</v>
      </c>
      <c r="B12650" s="23">
        <v>46282.338888888902</v>
      </c>
      <c r="C12650" s="23">
        <v>46282.367361111101</v>
      </c>
      <c r="D12650" s="23">
        <v>46286.339583333298</v>
      </c>
      <c r="E12650" s="9" t="s">
        <v>212</v>
      </c>
      <c r="F12650" s="9" t="s">
        <v>188</v>
      </c>
      <c r="G12650" s="9" t="s">
        <v>213</v>
      </c>
      <c r="H12650" s="9" t="s">
        <v>167</v>
      </c>
      <c r="I12650" s="9" t="s">
        <v>536</v>
      </c>
      <c r="J12650" s="9" t="s">
        <v>1614</v>
      </c>
      <c r="K12650" s="9" t="s">
        <v>246</v>
      </c>
      <c r="L12650" s="9" t="s">
        <v>216</v>
      </c>
      <c r="M12650" s="9" t="s">
        <v>257</v>
      </c>
      <c r="N12650" s="9" t="s">
        <v>196</v>
      </c>
      <c r="O12650" s="9" t="s">
        <v>180</v>
      </c>
      <c r="P12650" s="9" t="s">
        <v>278</v>
      </c>
      <c r="Q12650" s="9" t="s">
        <v>219</v>
      </c>
      <c r="R12650" s="9">
        <v>0</v>
      </c>
      <c r="S12650" s="9">
        <v>69</v>
      </c>
      <c r="T12650" s="9" t="s">
        <v>322</v>
      </c>
      <c r="U12650" s="9" t="s">
        <v>248</v>
      </c>
      <c r="X12650" s="9">
        <f>INDEX(SLA_Policy!$D$2:$D$5,MATCH(F12650,SLA_Policy!$A$2:$A$5,0))</f>
        <v>72</v>
      </c>
      <c r="Y12650" s="9" t="str">
        <f>IF(E12650="Cancelled","Excluded",IF(D12650="",IF((SLA_Policy!$B$8-B12650)*24&gt;X12650,"Open - Breached","Open - On Track"),IF((D12650-B12650)*24&lt;=X12650,"Met","Breached")))</f>
        <v>Breached</v>
      </c>
    </row>
    <row r="12651" spans="1:25" x14ac:dyDescent="0.25">
      <c r="A12651" s="9" t="s">
        <v>17523</v>
      </c>
      <c r="B12651" s="23">
        <v>46282.340972222199</v>
      </c>
      <c r="C12651" s="23">
        <v>46282.522916666698</v>
      </c>
      <c r="D12651" s="23">
        <v>46288.296527777798</v>
      </c>
      <c r="E12651" s="9" t="s">
        <v>212</v>
      </c>
      <c r="F12651" s="9" t="s">
        <v>189</v>
      </c>
      <c r="G12651" s="9" t="s">
        <v>213</v>
      </c>
      <c r="H12651" s="9" t="s">
        <v>88</v>
      </c>
      <c r="I12651" s="9" t="s">
        <v>354</v>
      </c>
      <c r="J12651" s="9" t="s">
        <v>17524</v>
      </c>
      <c r="K12651" s="9" t="s">
        <v>262</v>
      </c>
      <c r="L12651" s="9" t="s">
        <v>104</v>
      </c>
      <c r="M12651" s="9" t="s">
        <v>6090</v>
      </c>
      <c r="N12651" s="9" t="s">
        <v>196</v>
      </c>
      <c r="O12651" s="9" t="s">
        <v>180</v>
      </c>
      <c r="P12651" s="9" t="s">
        <v>318</v>
      </c>
      <c r="Q12651" s="9" t="s">
        <v>219</v>
      </c>
      <c r="R12651" s="9">
        <v>0</v>
      </c>
      <c r="S12651" s="9">
        <v>24</v>
      </c>
      <c r="T12651" s="9" t="s">
        <v>136</v>
      </c>
      <c r="U12651" s="9" t="s">
        <v>661</v>
      </c>
      <c r="X12651" s="9">
        <f>INDEX(SLA_Policy!$D$2:$D$5,MATCH(F12651,SLA_Policy!$A$2:$A$5,0))</f>
        <v>120</v>
      </c>
      <c r="Y12651" s="9" t="str">
        <f>IF(E12651="Cancelled","Excluded",IF(D12651="",IF((SLA_Policy!$B$8-B12651)*24&gt;X12651,"Open - Breached","Open - On Track"),IF((D12651-B12651)*24&lt;=X12651,"Met","Breached")))</f>
        <v>Breached</v>
      </c>
    </row>
    <row r="12652" spans="1:25" x14ac:dyDescent="0.25">
      <c r="A12652" s="9" t="s">
        <v>17525</v>
      </c>
      <c r="B12652" s="23">
        <v>46282.34375</v>
      </c>
      <c r="C12652" s="23">
        <v>46282.345833333296</v>
      </c>
      <c r="D12652" s="23">
        <v>46282.704166666699</v>
      </c>
      <c r="E12652" s="9" t="s">
        <v>212</v>
      </c>
      <c r="F12652" s="9" t="s">
        <v>189</v>
      </c>
      <c r="G12652" s="9" t="s">
        <v>236</v>
      </c>
      <c r="H12652" s="9" t="s">
        <v>164</v>
      </c>
      <c r="I12652" s="9" t="s">
        <v>421</v>
      </c>
      <c r="J12652" s="9" t="s">
        <v>1733</v>
      </c>
      <c r="K12652" s="9" t="s">
        <v>410</v>
      </c>
      <c r="L12652" s="9" t="s">
        <v>293</v>
      </c>
      <c r="M12652" s="9" t="s">
        <v>1103</v>
      </c>
      <c r="N12652" s="9" t="s">
        <v>199</v>
      </c>
      <c r="O12652" s="9" t="s">
        <v>180</v>
      </c>
      <c r="P12652" s="9" t="s">
        <v>368</v>
      </c>
      <c r="Q12652" s="9" t="s">
        <v>273</v>
      </c>
      <c r="R12652" s="9">
        <v>0</v>
      </c>
      <c r="S12652" s="9">
        <v>16</v>
      </c>
      <c r="T12652" s="9" t="s">
        <v>464</v>
      </c>
      <c r="U12652" s="9" t="s">
        <v>242</v>
      </c>
      <c r="X12652" s="9">
        <f>INDEX(SLA_Policy!$D$2:$D$5,MATCH(F12652,SLA_Policy!$A$2:$A$5,0))</f>
        <v>120</v>
      </c>
      <c r="Y12652" s="9" t="str">
        <f>IF(E12652="Cancelled","Excluded",IF(D12652="",IF((SLA_Policy!$B$8-B12652)*24&gt;X12652,"Open - Breached","Open - On Track"),IF((D12652-B12652)*24&lt;=X12652,"Met","Breached")))</f>
        <v>Met</v>
      </c>
    </row>
    <row r="12653" spans="1:25" x14ac:dyDescent="0.25">
      <c r="A12653" s="9" t="s">
        <v>17526</v>
      </c>
      <c r="B12653" s="23">
        <v>46282.347222222197</v>
      </c>
      <c r="C12653" s="23">
        <v>46282.354861111096</v>
      </c>
      <c r="D12653" s="23">
        <v>46282.368750000001</v>
      </c>
      <c r="E12653" s="9" t="s">
        <v>212</v>
      </c>
      <c r="F12653" s="9" t="s">
        <v>188</v>
      </c>
      <c r="G12653" s="9" t="s">
        <v>213</v>
      </c>
      <c r="H12653" s="9" t="s">
        <v>161</v>
      </c>
      <c r="I12653" s="9" t="s">
        <v>389</v>
      </c>
      <c r="J12653" s="9" t="s">
        <v>1996</v>
      </c>
      <c r="K12653" s="9" t="s">
        <v>303</v>
      </c>
      <c r="L12653" s="9" t="s">
        <v>293</v>
      </c>
      <c r="M12653" s="9" t="s">
        <v>750</v>
      </c>
      <c r="N12653" s="9" t="s">
        <v>198</v>
      </c>
      <c r="O12653" s="9" t="s">
        <v>116</v>
      </c>
      <c r="P12653" s="9" t="s">
        <v>258</v>
      </c>
      <c r="Q12653" s="9" t="s">
        <v>219</v>
      </c>
      <c r="R12653" s="9">
        <v>0</v>
      </c>
      <c r="S12653" s="9">
        <v>8</v>
      </c>
      <c r="U12653" s="9" t="s">
        <v>376</v>
      </c>
      <c r="X12653" s="9">
        <f>INDEX(SLA_Policy!$D$2:$D$5,MATCH(F12653,SLA_Policy!$A$2:$A$5,0))</f>
        <v>72</v>
      </c>
      <c r="Y12653" s="9" t="str">
        <f>IF(E12653="Cancelled","Excluded",IF(D12653="",IF((SLA_Policy!$B$8-B12653)*24&gt;X12653,"Open - Breached","Open - On Track"),IF((D12653-B12653)*24&lt;=X12653,"Met","Breached")))</f>
        <v>Met</v>
      </c>
    </row>
    <row r="12654" spans="1:25" x14ac:dyDescent="0.25">
      <c r="A12654" s="9" t="s">
        <v>17527</v>
      </c>
      <c r="B12654" s="23">
        <v>46282.35</v>
      </c>
      <c r="C12654" s="23">
        <v>46282.447916666701</v>
      </c>
      <c r="D12654" s="23">
        <v>46282.541666666701</v>
      </c>
      <c r="E12654" s="9" t="s">
        <v>212</v>
      </c>
      <c r="F12654" s="9" t="s">
        <v>188</v>
      </c>
      <c r="G12654" s="9" t="s">
        <v>213</v>
      </c>
      <c r="H12654" s="9" t="s">
        <v>162</v>
      </c>
      <c r="I12654" s="9" t="s">
        <v>244</v>
      </c>
      <c r="J12654" s="9" t="s">
        <v>10389</v>
      </c>
      <c r="K12654" s="9" t="s">
        <v>215</v>
      </c>
      <c r="L12654" s="9" t="s">
        <v>351</v>
      </c>
      <c r="M12654" s="9" t="s">
        <v>9451</v>
      </c>
      <c r="N12654" s="9" t="s">
        <v>197</v>
      </c>
      <c r="O12654" s="9" t="s">
        <v>179</v>
      </c>
      <c r="P12654" s="9" t="s">
        <v>313</v>
      </c>
      <c r="Q12654" s="9" t="s">
        <v>219</v>
      </c>
      <c r="R12654" s="9">
        <v>0</v>
      </c>
      <c r="S12654" s="9">
        <v>41</v>
      </c>
      <c r="U12654" s="9" t="s">
        <v>290</v>
      </c>
      <c r="X12654" s="9">
        <f>INDEX(SLA_Policy!$D$2:$D$5,MATCH(F12654,SLA_Policy!$A$2:$A$5,0))</f>
        <v>72</v>
      </c>
      <c r="Y12654" s="9" t="str">
        <f>IF(E12654="Cancelled","Excluded",IF(D12654="",IF((SLA_Policy!$B$8-B12654)*24&gt;X12654,"Open - Breached","Open - On Track"),IF((D12654-B12654)*24&lt;=X12654,"Met","Breached")))</f>
        <v>Met</v>
      </c>
    </row>
    <row r="12655" spans="1:25" x14ac:dyDescent="0.25">
      <c r="A12655" s="9" t="s">
        <v>17528</v>
      </c>
      <c r="B12655" s="23">
        <v>46282.373611111099</v>
      </c>
      <c r="C12655" s="23">
        <v>46282.479166666701</v>
      </c>
      <c r="D12655" s="23">
        <v>46283.3569444444</v>
      </c>
      <c r="E12655" s="9" t="s">
        <v>212</v>
      </c>
      <c r="F12655" s="9" t="s">
        <v>189</v>
      </c>
      <c r="G12655" s="9" t="s">
        <v>236</v>
      </c>
      <c r="H12655" s="9" t="s">
        <v>167</v>
      </c>
      <c r="I12655" s="9" t="s">
        <v>255</v>
      </c>
      <c r="J12655" s="9" t="s">
        <v>14552</v>
      </c>
      <c r="K12655" s="9" t="s">
        <v>246</v>
      </c>
      <c r="L12655" s="9" t="s">
        <v>311</v>
      </c>
      <c r="M12655" s="9" t="s">
        <v>832</v>
      </c>
      <c r="N12655" s="9" t="s">
        <v>196</v>
      </c>
      <c r="O12655" s="9" t="s">
        <v>116</v>
      </c>
      <c r="P12655" s="9" t="s">
        <v>295</v>
      </c>
      <c r="Q12655" s="9" t="s">
        <v>219</v>
      </c>
      <c r="R12655" s="9">
        <v>0</v>
      </c>
      <c r="S12655" s="9">
        <v>22</v>
      </c>
      <c r="U12655" s="9" t="s">
        <v>242</v>
      </c>
      <c r="W12655" s="9">
        <v>5</v>
      </c>
      <c r="X12655" s="9">
        <f>INDEX(SLA_Policy!$D$2:$D$5,MATCH(F12655,SLA_Policy!$A$2:$A$5,0))</f>
        <v>120</v>
      </c>
      <c r="Y12655" s="9" t="str">
        <f>IF(E12655="Cancelled","Excluded",IF(D12655="",IF((SLA_Policy!$B$8-B12655)*24&gt;X12655,"Open - Breached","Open - On Track"),IF((D12655-B12655)*24&lt;=X12655,"Met","Breached")))</f>
        <v>Met</v>
      </c>
    </row>
    <row r="12656" spans="1:25" x14ac:dyDescent="0.25">
      <c r="A12656" s="9" t="s">
        <v>17529</v>
      </c>
      <c r="B12656" s="23">
        <v>46282.383333333302</v>
      </c>
      <c r="C12656" s="23">
        <v>46282.391666666699</v>
      </c>
      <c r="D12656" s="23">
        <v>46286.333333333299</v>
      </c>
      <c r="E12656" s="9" t="s">
        <v>212</v>
      </c>
      <c r="F12656" s="9" t="s">
        <v>188</v>
      </c>
      <c r="G12656" s="9" t="s">
        <v>213</v>
      </c>
      <c r="H12656" s="9" t="s">
        <v>167</v>
      </c>
      <c r="I12656" s="9" t="s">
        <v>536</v>
      </c>
      <c r="J12656" s="9" t="s">
        <v>13593</v>
      </c>
      <c r="K12656" s="9" t="s">
        <v>215</v>
      </c>
      <c r="L12656" s="9" t="s">
        <v>270</v>
      </c>
      <c r="M12656" s="9" t="s">
        <v>384</v>
      </c>
      <c r="N12656" s="9" t="s">
        <v>196</v>
      </c>
      <c r="O12656" s="9" t="s">
        <v>180</v>
      </c>
      <c r="P12656" s="9" t="s">
        <v>368</v>
      </c>
      <c r="Q12656" s="9" t="s">
        <v>219</v>
      </c>
      <c r="R12656" s="9">
        <v>0</v>
      </c>
      <c r="S12656" s="9">
        <v>45</v>
      </c>
      <c r="T12656" s="9" t="s">
        <v>220</v>
      </c>
      <c r="U12656" s="9" t="s">
        <v>290</v>
      </c>
      <c r="X12656" s="9">
        <f>INDEX(SLA_Policy!$D$2:$D$5,MATCH(F12656,SLA_Policy!$A$2:$A$5,0))</f>
        <v>72</v>
      </c>
      <c r="Y12656" s="9" t="str">
        <f>IF(E12656="Cancelled","Excluded",IF(D12656="",IF((SLA_Policy!$B$8-B12656)*24&gt;X12656,"Open - Breached","Open - On Track"),IF((D12656-B12656)*24&lt;=X12656,"Met","Breached")))</f>
        <v>Breached</v>
      </c>
    </row>
    <row r="12657" spans="1:25" x14ac:dyDescent="0.25">
      <c r="A12657" s="9" t="s">
        <v>17530</v>
      </c>
      <c r="B12657" s="23">
        <v>46282.386805555601</v>
      </c>
      <c r="C12657" s="23">
        <v>46282.390277777798</v>
      </c>
      <c r="D12657" s="23">
        <v>46283.184722222199</v>
      </c>
      <c r="E12657" s="9" t="s">
        <v>212</v>
      </c>
      <c r="F12657" s="9" t="s">
        <v>187</v>
      </c>
      <c r="G12657" s="9" t="s">
        <v>236</v>
      </c>
      <c r="H12657" s="9" t="s">
        <v>163</v>
      </c>
      <c r="I12657" s="9" t="s">
        <v>315</v>
      </c>
      <c r="J12657" s="9" t="s">
        <v>5091</v>
      </c>
      <c r="K12657" s="9" t="s">
        <v>246</v>
      </c>
      <c r="L12657" s="9" t="s">
        <v>216</v>
      </c>
      <c r="M12657" s="9" t="s">
        <v>1140</v>
      </c>
      <c r="N12657" s="9" t="s">
        <v>196</v>
      </c>
      <c r="O12657" s="9" t="s">
        <v>180</v>
      </c>
      <c r="P12657" s="9" t="s">
        <v>278</v>
      </c>
      <c r="Q12657" s="9" t="s">
        <v>273</v>
      </c>
      <c r="R12657" s="9">
        <v>0</v>
      </c>
      <c r="S12657" s="9">
        <v>166</v>
      </c>
      <c r="T12657" s="9" t="s">
        <v>136</v>
      </c>
      <c r="U12657" s="9" t="s">
        <v>242</v>
      </c>
      <c r="X12657" s="9">
        <f>INDEX(SLA_Policy!$D$2:$D$5,MATCH(F12657,SLA_Policy!$A$2:$A$5,0))</f>
        <v>8</v>
      </c>
      <c r="Y12657" s="9" t="str">
        <f>IF(E12657="Cancelled","Excluded",IF(D12657="",IF((SLA_Policy!$B$8-B12657)*24&gt;X12657,"Open - Breached","Open - On Track"),IF((D12657-B12657)*24&lt;=X12657,"Met","Breached")))</f>
        <v>Breached</v>
      </c>
    </row>
    <row r="12658" spans="1:25" x14ac:dyDescent="0.25">
      <c r="A12658" s="9" t="s">
        <v>17531</v>
      </c>
      <c r="B12658" s="23">
        <v>46282.394444444399</v>
      </c>
      <c r="C12658" s="23">
        <v>46282.431944444397</v>
      </c>
      <c r="D12658" s="23">
        <v>46282.597916666702</v>
      </c>
      <c r="E12658" s="9" t="s">
        <v>212</v>
      </c>
      <c r="F12658" s="9" t="s">
        <v>188</v>
      </c>
      <c r="G12658" s="9" t="s">
        <v>213</v>
      </c>
      <c r="H12658" s="9" t="s">
        <v>166</v>
      </c>
      <c r="I12658" s="9" t="s">
        <v>286</v>
      </c>
      <c r="J12658" s="9" t="s">
        <v>287</v>
      </c>
      <c r="K12658" s="9" t="s">
        <v>246</v>
      </c>
      <c r="L12658" s="9" t="s">
        <v>282</v>
      </c>
      <c r="M12658" s="9" t="s">
        <v>822</v>
      </c>
      <c r="N12658" s="9" t="s">
        <v>197</v>
      </c>
      <c r="O12658" s="9" t="s">
        <v>181</v>
      </c>
      <c r="P12658" s="9" t="s">
        <v>289</v>
      </c>
      <c r="Q12658" s="9" t="s">
        <v>219</v>
      </c>
      <c r="R12658" s="9">
        <v>0</v>
      </c>
      <c r="S12658" s="9">
        <v>9</v>
      </c>
      <c r="U12658" s="9" t="s">
        <v>376</v>
      </c>
      <c r="W12658" s="9">
        <v>5</v>
      </c>
      <c r="X12658" s="9">
        <f>INDEX(SLA_Policy!$D$2:$D$5,MATCH(F12658,SLA_Policy!$A$2:$A$5,0))</f>
        <v>72</v>
      </c>
      <c r="Y12658" s="9" t="str">
        <f>IF(E12658="Cancelled","Excluded",IF(D12658="",IF((SLA_Policy!$B$8-B12658)*24&gt;X12658,"Open - Breached","Open - On Track"),IF((D12658-B12658)*24&lt;=X12658,"Met","Breached")))</f>
        <v>Met</v>
      </c>
    </row>
    <row r="12659" spans="1:25" x14ac:dyDescent="0.25">
      <c r="A12659" s="9" t="s">
        <v>17532</v>
      </c>
      <c r="B12659" s="23">
        <v>46282.427777777797</v>
      </c>
      <c r="C12659" s="23">
        <v>46282.457638888904</v>
      </c>
      <c r="D12659" s="23">
        <v>46286.414583333302</v>
      </c>
      <c r="E12659" s="9" t="s">
        <v>212</v>
      </c>
      <c r="F12659" s="9" t="s">
        <v>188</v>
      </c>
      <c r="G12659" s="9" t="s">
        <v>236</v>
      </c>
      <c r="H12659" s="9" t="s">
        <v>163</v>
      </c>
      <c r="I12659" s="9" t="s">
        <v>315</v>
      </c>
      <c r="J12659" s="9" t="s">
        <v>932</v>
      </c>
      <c r="K12659" s="9" t="s">
        <v>246</v>
      </c>
      <c r="L12659" s="9" t="s">
        <v>104</v>
      </c>
      <c r="M12659" s="9" t="s">
        <v>2889</v>
      </c>
      <c r="N12659" s="9" t="s">
        <v>196</v>
      </c>
      <c r="O12659" s="9" t="s">
        <v>180</v>
      </c>
      <c r="P12659" s="9" t="s">
        <v>381</v>
      </c>
      <c r="Q12659" s="9" t="s">
        <v>219</v>
      </c>
      <c r="R12659" s="9">
        <v>0</v>
      </c>
      <c r="S12659" s="9">
        <v>148</v>
      </c>
      <c r="T12659" s="9" t="s">
        <v>229</v>
      </c>
      <c r="U12659" s="9" t="s">
        <v>242</v>
      </c>
      <c r="X12659" s="9">
        <f>INDEX(SLA_Policy!$D$2:$D$5,MATCH(F12659,SLA_Policy!$A$2:$A$5,0))</f>
        <v>72</v>
      </c>
      <c r="Y12659" s="9" t="str">
        <f>IF(E12659="Cancelled","Excluded",IF(D12659="",IF((SLA_Policy!$B$8-B12659)*24&gt;X12659,"Open - Breached","Open - On Track"),IF((D12659-B12659)*24&lt;=X12659,"Met","Breached")))</f>
        <v>Breached</v>
      </c>
    </row>
    <row r="12660" spans="1:25" x14ac:dyDescent="0.25">
      <c r="A12660" s="9" t="s">
        <v>17533</v>
      </c>
      <c r="B12660" s="23">
        <v>46282.444444444503</v>
      </c>
      <c r="C12660" s="23">
        <v>46282.470833333296</v>
      </c>
      <c r="D12660" s="23">
        <v>46283.300694444399</v>
      </c>
      <c r="E12660" s="9" t="s">
        <v>212</v>
      </c>
      <c r="F12660" s="9" t="s">
        <v>189</v>
      </c>
      <c r="G12660" s="9" t="s">
        <v>236</v>
      </c>
      <c r="H12660" s="9" t="s">
        <v>167</v>
      </c>
      <c r="I12660" s="9" t="s">
        <v>255</v>
      </c>
      <c r="J12660" s="9" t="s">
        <v>770</v>
      </c>
      <c r="K12660" s="9" t="s">
        <v>246</v>
      </c>
      <c r="L12660" s="9" t="s">
        <v>216</v>
      </c>
      <c r="M12660" s="9" t="s">
        <v>2011</v>
      </c>
      <c r="N12660" s="9" t="s">
        <v>197</v>
      </c>
      <c r="O12660" s="9" t="s">
        <v>116</v>
      </c>
      <c r="P12660" s="9" t="s">
        <v>295</v>
      </c>
      <c r="Q12660" s="9" t="s">
        <v>219</v>
      </c>
      <c r="R12660" s="9">
        <v>0</v>
      </c>
      <c r="S12660" s="9">
        <v>56</v>
      </c>
      <c r="U12660" s="9" t="s">
        <v>242</v>
      </c>
      <c r="W12660" s="9">
        <v>3</v>
      </c>
      <c r="X12660" s="9">
        <f>INDEX(SLA_Policy!$D$2:$D$5,MATCH(F12660,SLA_Policy!$A$2:$A$5,0))</f>
        <v>120</v>
      </c>
      <c r="Y12660" s="9" t="str">
        <f>IF(E12660="Cancelled","Excluded",IF(D12660="",IF((SLA_Policy!$B$8-B12660)*24&gt;X12660,"Open - Breached","Open - On Track"),IF((D12660-B12660)*24&lt;=X12660,"Met","Breached")))</f>
        <v>Met</v>
      </c>
    </row>
    <row r="12661" spans="1:25" x14ac:dyDescent="0.25">
      <c r="A12661" s="9" t="s">
        <v>17534</v>
      </c>
      <c r="B12661" s="23">
        <v>46282.45</v>
      </c>
      <c r="C12661" s="23">
        <v>46282.458333333299</v>
      </c>
      <c r="D12661" s="23">
        <v>46282.589583333298</v>
      </c>
      <c r="E12661" s="9" t="s">
        <v>212</v>
      </c>
      <c r="F12661" s="9" t="s">
        <v>188</v>
      </c>
      <c r="G12661" s="9" t="s">
        <v>213</v>
      </c>
      <c r="H12661" s="9" t="s">
        <v>161</v>
      </c>
      <c r="I12661" s="9" t="s">
        <v>454</v>
      </c>
      <c r="J12661" s="9" t="s">
        <v>4263</v>
      </c>
      <c r="K12661" s="9" t="s">
        <v>303</v>
      </c>
      <c r="L12661" s="9" t="s">
        <v>226</v>
      </c>
      <c r="M12661" s="9" t="s">
        <v>1736</v>
      </c>
      <c r="N12661" s="9" t="s">
        <v>198</v>
      </c>
      <c r="O12661" s="9" t="s">
        <v>116</v>
      </c>
      <c r="P12661" s="9" t="s">
        <v>234</v>
      </c>
      <c r="Q12661" s="9" t="s">
        <v>219</v>
      </c>
      <c r="R12661" s="9">
        <v>1</v>
      </c>
      <c r="S12661" s="9">
        <v>24</v>
      </c>
      <c r="U12661" s="9" t="s">
        <v>290</v>
      </c>
      <c r="X12661" s="9">
        <f>INDEX(SLA_Policy!$D$2:$D$5,MATCH(F12661,SLA_Policy!$A$2:$A$5,0))</f>
        <v>72</v>
      </c>
      <c r="Y12661" s="9" t="str">
        <f>IF(E12661="Cancelled","Excluded",IF(D12661="",IF((SLA_Policy!$B$8-B12661)*24&gt;X12661,"Open - Breached","Open - On Track"),IF((D12661-B12661)*24&lt;=X12661,"Met","Breached")))</f>
        <v>Met</v>
      </c>
    </row>
    <row r="12662" spans="1:25" x14ac:dyDescent="0.25">
      <c r="A12662" s="9" t="s">
        <v>17535</v>
      </c>
      <c r="B12662" s="23">
        <v>46282.454861111102</v>
      </c>
      <c r="C12662" s="23">
        <v>46282.456944444399</v>
      </c>
      <c r="D12662" s="23">
        <v>46283.539583333302</v>
      </c>
      <c r="E12662" s="9" t="s">
        <v>212</v>
      </c>
      <c r="F12662" s="9" t="s">
        <v>188</v>
      </c>
      <c r="G12662" s="9" t="s">
        <v>213</v>
      </c>
      <c r="H12662" s="9" t="s">
        <v>162</v>
      </c>
      <c r="I12662" s="9" t="s">
        <v>345</v>
      </c>
      <c r="J12662" s="9" t="s">
        <v>2999</v>
      </c>
      <c r="K12662" s="9" t="s">
        <v>225</v>
      </c>
      <c r="L12662" s="9" t="s">
        <v>311</v>
      </c>
      <c r="M12662" s="9" t="s">
        <v>17536</v>
      </c>
      <c r="N12662" s="9" t="s">
        <v>199</v>
      </c>
      <c r="O12662" s="9" t="s">
        <v>179</v>
      </c>
      <c r="P12662" s="9" t="s">
        <v>264</v>
      </c>
      <c r="Q12662" s="9" t="s">
        <v>219</v>
      </c>
      <c r="R12662" s="9">
        <v>0</v>
      </c>
      <c r="S12662" s="9">
        <v>17</v>
      </c>
      <c r="U12662" s="9" t="s">
        <v>290</v>
      </c>
      <c r="W12662" s="9">
        <v>5</v>
      </c>
      <c r="X12662" s="9">
        <f>INDEX(SLA_Policy!$D$2:$D$5,MATCH(F12662,SLA_Policy!$A$2:$A$5,0))</f>
        <v>72</v>
      </c>
      <c r="Y12662" s="9" t="str">
        <f>IF(E12662="Cancelled","Excluded",IF(D12662="",IF((SLA_Policy!$B$8-B12662)*24&gt;X12662,"Open - Breached","Open - On Track"),IF((D12662-B12662)*24&lt;=X12662,"Met","Breached")))</f>
        <v>Met</v>
      </c>
    </row>
    <row r="12663" spans="1:25" x14ac:dyDescent="0.25">
      <c r="A12663" s="9" t="s">
        <v>17537</v>
      </c>
      <c r="B12663" s="23">
        <v>46282.475694444503</v>
      </c>
      <c r="C12663" s="23">
        <v>46282.550694444399</v>
      </c>
      <c r="D12663" s="23">
        <v>46283.496527777803</v>
      </c>
      <c r="E12663" s="9" t="s">
        <v>212</v>
      </c>
      <c r="F12663" s="9" t="s">
        <v>188</v>
      </c>
      <c r="G12663" s="9" t="s">
        <v>213</v>
      </c>
      <c r="H12663" s="9" t="s">
        <v>88</v>
      </c>
      <c r="I12663" s="9" t="s">
        <v>486</v>
      </c>
      <c r="J12663" s="9" t="s">
        <v>5000</v>
      </c>
      <c r="K12663" s="9" t="s">
        <v>246</v>
      </c>
      <c r="L12663" s="9" t="s">
        <v>311</v>
      </c>
      <c r="M12663" s="9" t="s">
        <v>2617</v>
      </c>
      <c r="N12663" s="9" t="s">
        <v>196</v>
      </c>
      <c r="O12663" s="9" t="s">
        <v>178</v>
      </c>
      <c r="P12663" s="9" t="s">
        <v>414</v>
      </c>
      <c r="Q12663" s="9" t="s">
        <v>219</v>
      </c>
      <c r="R12663" s="9">
        <v>0</v>
      </c>
      <c r="S12663" s="9">
        <v>27</v>
      </c>
      <c r="U12663" s="9" t="s">
        <v>221</v>
      </c>
      <c r="X12663" s="9">
        <f>INDEX(SLA_Policy!$D$2:$D$5,MATCH(F12663,SLA_Policy!$A$2:$A$5,0))</f>
        <v>72</v>
      </c>
      <c r="Y12663" s="9" t="str">
        <f>IF(E12663="Cancelled","Excluded",IF(D12663="",IF((SLA_Policy!$B$8-B12663)*24&gt;X12663,"Open - Breached","Open - On Track"),IF((D12663-B12663)*24&lt;=X12663,"Met","Breached")))</f>
        <v>Met</v>
      </c>
    </row>
    <row r="12664" spans="1:25" x14ac:dyDescent="0.25">
      <c r="A12664" s="9" t="s">
        <v>17538</v>
      </c>
      <c r="B12664" s="23">
        <v>46282.479861111096</v>
      </c>
      <c r="C12664" s="23">
        <v>46282.4868055556</v>
      </c>
      <c r="D12664" s="23">
        <v>46282.509722222203</v>
      </c>
      <c r="E12664" s="9" t="s">
        <v>212</v>
      </c>
      <c r="F12664" s="9" t="s">
        <v>189</v>
      </c>
      <c r="G12664" s="9" t="s">
        <v>213</v>
      </c>
      <c r="H12664" s="9" t="s">
        <v>161</v>
      </c>
      <c r="I12664" s="9" t="s">
        <v>389</v>
      </c>
      <c r="J12664" s="9" t="s">
        <v>435</v>
      </c>
      <c r="K12664" s="9" t="s">
        <v>246</v>
      </c>
      <c r="L12664" s="9" t="s">
        <v>216</v>
      </c>
      <c r="M12664" s="9" t="s">
        <v>4826</v>
      </c>
      <c r="N12664" s="9" t="s">
        <v>198</v>
      </c>
      <c r="O12664" s="9" t="s">
        <v>116</v>
      </c>
      <c r="P12664" s="9" t="s">
        <v>218</v>
      </c>
      <c r="Q12664" s="9" t="s">
        <v>219</v>
      </c>
      <c r="R12664" s="9">
        <v>0</v>
      </c>
      <c r="S12664" s="9">
        <v>7</v>
      </c>
      <c r="U12664" s="9" t="s">
        <v>221</v>
      </c>
      <c r="X12664" s="9">
        <f>INDEX(SLA_Policy!$D$2:$D$5,MATCH(F12664,SLA_Policy!$A$2:$A$5,0))</f>
        <v>120</v>
      </c>
      <c r="Y12664" s="9" t="str">
        <f>IF(E12664="Cancelled","Excluded",IF(D12664="",IF((SLA_Policy!$B$8-B12664)*24&gt;X12664,"Open - Breached","Open - On Track"),IF((D12664-B12664)*24&lt;=X12664,"Met","Breached")))</f>
        <v>Met</v>
      </c>
    </row>
    <row r="12665" spans="1:25" x14ac:dyDescent="0.25">
      <c r="A12665" s="9" t="s">
        <v>17539</v>
      </c>
      <c r="B12665" s="23">
        <v>46282.4868055556</v>
      </c>
      <c r="C12665" s="23">
        <v>46282.530555555597</v>
      </c>
      <c r="D12665" s="23">
        <v>46283.400694444397</v>
      </c>
      <c r="E12665" s="9" t="s">
        <v>212</v>
      </c>
      <c r="F12665" s="9" t="s">
        <v>189</v>
      </c>
      <c r="G12665" s="9" t="s">
        <v>236</v>
      </c>
      <c r="H12665" s="9" t="s">
        <v>164</v>
      </c>
      <c r="I12665" s="9" t="s">
        <v>421</v>
      </c>
      <c r="J12665" s="9" t="s">
        <v>861</v>
      </c>
      <c r="K12665" s="9" t="s">
        <v>246</v>
      </c>
      <c r="L12665" s="9" t="s">
        <v>104</v>
      </c>
      <c r="M12665" s="9" t="s">
        <v>2653</v>
      </c>
      <c r="N12665" s="9" t="s">
        <v>196</v>
      </c>
      <c r="O12665" s="9" t="s">
        <v>116</v>
      </c>
      <c r="P12665" s="9" t="s">
        <v>551</v>
      </c>
      <c r="Q12665" s="9" t="s">
        <v>219</v>
      </c>
      <c r="R12665" s="9">
        <v>0</v>
      </c>
      <c r="S12665" s="9">
        <v>21</v>
      </c>
      <c r="T12665" s="9" t="s">
        <v>343</v>
      </c>
      <c r="U12665" s="9" t="s">
        <v>242</v>
      </c>
      <c r="X12665" s="9">
        <f>INDEX(SLA_Policy!$D$2:$D$5,MATCH(F12665,SLA_Policy!$A$2:$A$5,0))</f>
        <v>120</v>
      </c>
      <c r="Y12665" s="9" t="str">
        <f>IF(E12665="Cancelled","Excluded",IF(D12665="",IF((SLA_Policy!$B$8-B12665)*24&gt;X12665,"Open - Breached","Open - On Track"),IF((D12665-B12665)*24&lt;=X12665,"Met","Breached")))</f>
        <v>Met</v>
      </c>
    </row>
    <row r="12666" spans="1:25" x14ac:dyDescent="0.25">
      <c r="A12666" s="9" t="s">
        <v>17540</v>
      </c>
      <c r="B12666" s="23">
        <v>46282.521527777797</v>
      </c>
      <c r="C12666" s="23">
        <v>46282.771527777797</v>
      </c>
      <c r="D12666" s="23">
        <v>46283.412499999999</v>
      </c>
      <c r="E12666" s="9" t="s">
        <v>212</v>
      </c>
      <c r="F12666" s="9" t="s">
        <v>188</v>
      </c>
      <c r="G12666" s="9" t="s">
        <v>213</v>
      </c>
      <c r="H12666" s="9" t="s">
        <v>162</v>
      </c>
      <c r="I12666" s="9" t="s">
        <v>345</v>
      </c>
      <c r="J12666" s="9" t="s">
        <v>1556</v>
      </c>
      <c r="K12666" s="9" t="s">
        <v>225</v>
      </c>
      <c r="L12666" s="9" t="s">
        <v>226</v>
      </c>
      <c r="M12666" s="9" t="s">
        <v>2672</v>
      </c>
      <c r="N12666" s="9" t="s">
        <v>196</v>
      </c>
      <c r="O12666" s="9" t="s">
        <v>179</v>
      </c>
      <c r="P12666" s="9" t="s">
        <v>284</v>
      </c>
      <c r="Q12666" s="9" t="s">
        <v>219</v>
      </c>
      <c r="R12666" s="9">
        <v>0</v>
      </c>
      <c r="S12666" s="9">
        <v>17</v>
      </c>
      <c r="U12666" s="9" t="s">
        <v>290</v>
      </c>
      <c r="X12666" s="9">
        <f>INDEX(SLA_Policy!$D$2:$D$5,MATCH(F12666,SLA_Policy!$A$2:$A$5,0))</f>
        <v>72</v>
      </c>
      <c r="Y12666" s="9" t="str">
        <f>IF(E12666="Cancelled","Excluded",IF(D12666="",IF((SLA_Policy!$B$8-B12666)*24&gt;X12666,"Open - Breached","Open - On Track"),IF((D12666-B12666)*24&lt;=X12666,"Met","Breached")))</f>
        <v>Met</v>
      </c>
    </row>
    <row r="12667" spans="1:25" x14ac:dyDescent="0.25">
      <c r="A12667" s="9" t="s">
        <v>17541</v>
      </c>
      <c r="B12667" s="23">
        <v>46282.534722222197</v>
      </c>
      <c r="C12667" s="23">
        <v>46282.682638888902</v>
      </c>
      <c r="D12667" s="23">
        <v>46293.413194444503</v>
      </c>
      <c r="E12667" s="9" t="s">
        <v>170</v>
      </c>
      <c r="F12667" s="9" t="s">
        <v>189</v>
      </c>
      <c r="G12667" s="9" t="s">
        <v>236</v>
      </c>
      <c r="H12667" s="9" t="s">
        <v>164</v>
      </c>
      <c r="I12667" s="9" t="s">
        <v>421</v>
      </c>
      <c r="J12667" s="9" t="s">
        <v>861</v>
      </c>
      <c r="K12667" s="9" t="s">
        <v>246</v>
      </c>
      <c r="L12667" s="9" t="s">
        <v>104</v>
      </c>
      <c r="M12667" s="9" t="s">
        <v>2300</v>
      </c>
      <c r="N12667" s="9" t="s">
        <v>197</v>
      </c>
      <c r="O12667" s="9" t="s">
        <v>180</v>
      </c>
      <c r="P12667" s="9" t="s">
        <v>368</v>
      </c>
      <c r="Q12667" s="9" t="s">
        <v>219</v>
      </c>
      <c r="R12667" s="9">
        <v>0</v>
      </c>
      <c r="S12667" s="9">
        <v>34</v>
      </c>
      <c r="T12667" s="9" t="s">
        <v>343</v>
      </c>
      <c r="U12667" s="9" t="s">
        <v>242</v>
      </c>
      <c r="X12667" s="9">
        <f>INDEX(SLA_Policy!$D$2:$D$5,MATCH(F12667,SLA_Policy!$A$2:$A$5,0))</f>
        <v>120</v>
      </c>
      <c r="Y12667" s="9" t="str">
        <f>IF(E12667="Cancelled","Excluded",IF(D12667="",IF((SLA_Policy!$B$8-B12667)*24&gt;X12667,"Open - Breached","Open - On Track"),IF((D12667-B12667)*24&lt;=X12667,"Met","Breached")))</f>
        <v>Breached</v>
      </c>
    </row>
    <row r="12668" spans="1:25" x14ac:dyDescent="0.25">
      <c r="A12668" s="9" t="s">
        <v>17542</v>
      </c>
      <c r="B12668" s="23">
        <v>46282.552083333299</v>
      </c>
      <c r="C12668" s="23">
        <v>46282.554166666698</v>
      </c>
      <c r="D12668" s="23">
        <v>46282.676388888904</v>
      </c>
      <c r="E12668" s="9" t="s">
        <v>212</v>
      </c>
      <c r="F12668" s="9" t="s">
        <v>188</v>
      </c>
      <c r="G12668" s="9" t="s">
        <v>213</v>
      </c>
      <c r="H12668" s="9" t="s">
        <v>88</v>
      </c>
      <c r="I12668" s="9" t="s">
        <v>268</v>
      </c>
      <c r="J12668" s="9" t="s">
        <v>2760</v>
      </c>
      <c r="K12668" s="9" t="s">
        <v>262</v>
      </c>
      <c r="L12668" s="9" t="s">
        <v>311</v>
      </c>
      <c r="M12668" s="9" t="s">
        <v>8587</v>
      </c>
      <c r="N12668" s="9" t="s">
        <v>198</v>
      </c>
      <c r="O12668" s="9" t="s">
        <v>178</v>
      </c>
      <c r="P12668" s="9" t="s">
        <v>360</v>
      </c>
      <c r="Q12668" s="9" t="s">
        <v>219</v>
      </c>
      <c r="R12668" s="9">
        <v>0</v>
      </c>
      <c r="S12668" s="9">
        <v>8</v>
      </c>
      <c r="T12668" s="9" t="s">
        <v>220</v>
      </c>
      <c r="U12668" s="9" t="s">
        <v>661</v>
      </c>
      <c r="X12668" s="9">
        <f>INDEX(SLA_Policy!$D$2:$D$5,MATCH(F12668,SLA_Policy!$A$2:$A$5,0))</f>
        <v>72</v>
      </c>
      <c r="Y12668" s="9" t="str">
        <f>IF(E12668="Cancelled","Excluded",IF(D12668="",IF((SLA_Policy!$B$8-B12668)*24&gt;X12668,"Open - Breached","Open - On Track"),IF((D12668-B12668)*24&lt;=X12668,"Met","Breached")))</f>
        <v>Met</v>
      </c>
    </row>
    <row r="12669" spans="1:25" x14ac:dyDescent="0.25">
      <c r="A12669" s="9" t="s">
        <v>17543</v>
      </c>
      <c r="B12669" s="23">
        <v>46282.554861111101</v>
      </c>
      <c r="C12669" s="23">
        <v>46282.577083333301</v>
      </c>
      <c r="D12669" s="23">
        <v>46282.631944444503</v>
      </c>
      <c r="E12669" s="9" t="s">
        <v>212</v>
      </c>
      <c r="F12669" s="9" t="s">
        <v>188</v>
      </c>
      <c r="G12669" s="9" t="s">
        <v>213</v>
      </c>
      <c r="H12669" s="9" t="s">
        <v>162</v>
      </c>
      <c r="I12669" s="9" t="s">
        <v>393</v>
      </c>
      <c r="J12669" s="9" t="s">
        <v>1326</v>
      </c>
      <c r="K12669" s="9" t="s">
        <v>239</v>
      </c>
      <c r="L12669" s="9" t="s">
        <v>104</v>
      </c>
      <c r="M12669" s="9" t="s">
        <v>2597</v>
      </c>
      <c r="N12669" s="9" t="s">
        <v>196</v>
      </c>
      <c r="O12669" s="9" t="s">
        <v>116</v>
      </c>
      <c r="P12669" s="9" t="s">
        <v>295</v>
      </c>
      <c r="Q12669" s="9" t="s">
        <v>219</v>
      </c>
      <c r="R12669" s="9">
        <v>0</v>
      </c>
      <c r="S12669" s="9">
        <v>17</v>
      </c>
      <c r="U12669" s="9" t="s">
        <v>248</v>
      </c>
      <c r="X12669" s="9">
        <f>INDEX(SLA_Policy!$D$2:$D$5,MATCH(F12669,SLA_Policy!$A$2:$A$5,0))</f>
        <v>72</v>
      </c>
      <c r="Y12669" s="9" t="str">
        <f>IF(E12669="Cancelled","Excluded",IF(D12669="",IF((SLA_Policy!$B$8-B12669)*24&gt;X12669,"Open - Breached","Open - On Track"),IF((D12669-B12669)*24&lt;=X12669,"Met","Breached")))</f>
        <v>Met</v>
      </c>
    </row>
    <row r="12670" spans="1:25" x14ac:dyDescent="0.25">
      <c r="A12670" s="9" t="s">
        <v>17544</v>
      </c>
      <c r="B12670" s="23">
        <v>46282.556944444397</v>
      </c>
      <c r="C12670" s="23">
        <v>46282.557638888902</v>
      </c>
      <c r="D12670" s="23">
        <v>46283.345138888901</v>
      </c>
      <c r="E12670" s="9" t="s">
        <v>212</v>
      </c>
      <c r="F12670" s="9" t="s">
        <v>188</v>
      </c>
      <c r="G12670" s="9" t="s">
        <v>213</v>
      </c>
      <c r="H12670" s="9" t="s">
        <v>161</v>
      </c>
      <c r="I12670" s="9" t="s">
        <v>297</v>
      </c>
      <c r="J12670" s="9" t="s">
        <v>3611</v>
      </c>
      <c r="K12670" s="9" t="s">
        <v>215</v>
      </c>
      <c r="L12670" s="9" t="s">
        <v>216</v>
      </c>
      <c r="M12670" s="9" t="s">
        <v>4769</v>
      </c>
      <c r="N12670" s="9" t="s">
        <v>198</v>
      </c>
      <c r="O12670" s="9" t="s">
        <v>177</v>
      </c>
      <c r="P12670" s="9" t="s">
        <v>300</v>
      </c>
      <c r="Q12670" s="9" t="s">
        <v>219</v>
      </c>
      <c r="R12670" s="9">
        <v>0</v>
      </c>
      <c r="S12670" s="9">
        <v>11</v>
      </c>
      <c r="U12670" s="9" t="s">
        <v>266</v>
      </c>
      <c r="X12670" s="9">
        <f>INDEX(SLA_Policy!$D$2:$D$5,MATCH(F12670,SLA_Policy!$A$2:$A$5,0))</f>
        <v>72</v>
      </c>
      <c r="Y12670" s="9" t="str">
        <f>IF(E12670="Cancelled","Excluded",IF(D12670="",IF((SLA_Policy!$B$8-B12670)*24&gt;X12670,"Open - Breached","Open - On Track"),IF((D12670-B12670)*24&lt;=X12670,"Met","Breached")))</f>
        <v>Met</v>
      </c>
    </row>
    <row r="12671" spans="1:25" x14ac:dyDescent="0.25">
      <c r="A12671" s="9" t="s">
        <v>17545</v>
      </c>
      <c r="B12671" s="23">
        <v>46282.563888888901</v>
      </c>
      <c r="C12671" s="23">
        <v>46282.577083333301</v>
      </c>
      <c r="D12671" s="23">
        <v>46283.737500000003</v>
      </c>
      <c r="E12671" s="9" t="s">
        <v>212</v>
      </c>
      <c r="F12671" s="9" t="s">
        <v>189</v>
      </c>
      <c r="G12671" s="9" t="s">
        <v>236</v>
      </c>
      <c r="H12671" s="9" t="s">
        <v>161</v>
      </c>
      <c r="I12671" s="9" t="s">
        <v>237</v>
      </c>
      <c r="J12671" s="9" t="s">
        <v>3982</v>
      </c>
      <c r="K12671" s="9" t="s">
        <v>303</v>
      </c>
      <c r="L12671" s="9" t="s">
        <v>216</v>
      </c>
      <c r="M12671" s="9" t="s">
        <v>1287</v>
      </c>
      <c r="N12671" s="9" t="s">
        <v>198</v>
      </c>
      <c r="O12671" s="9" t="s">
        <v>177</v>
      </c>
      <c r="P12671" s="9" t="s">
        <v>241</v>
      </c>
      <c r="Q12671" s="9" t="s">
        <v>219</v>
      </c>
      <c r="R12671" s="9">
        <v>1</v>
      </c>
      <c r="S12671" s="9">
        <v>39</v>
      </c>
      <c r="U12671" s="9" t="s">
        <v>242</v>
      </c>
      <c r="X12671" s="9">
        <f>INDEX(SLA_Policy!$D$2:$D$5,MATCH(F12671,SLA_Policy!$A$2:$A$5,0))</f>
        <v>120</v>
      </c>
      <c r="Y12671" s="9" t="str">
        <f>IF(E12671="Cancelled","Excluded",IF(D12671="",IF((SLA_Policy!$B$8-B12671)*24&gt;X12671,"Open - Breached","Open - On Track"),IF((D12671-B12671)*24&lt;=X12671,"Met","Breached")))</f>
        <v>Met</v>
      </c>
    </row>
    <row r="12672" spans="1:25" x14ac:dyDescent="0.25">
      <c r="A12672" s="9" t="s">
        <v>17546</v>
      </c>
      <c r="B12672" s="23">
        <v>46282.568055555603</v>
      </c>
      <c r="C12672" s="23">
        <v>46282.577777777798</v>
      </c>
      <c r="D12672" s="23">
        <v>46282.616666666698</v>
      </c>
      <c r="E12672" s="9" t="s">
        <v>212</v>
      </c>
      <c r="F12672" s="9" t="s">
        <v>187</v>
      </c>
      <c r="G12672" s="9" t="s">
        <v>213</v>
      </c>
      <c r="H12672" s="9" t="s">
        <v>166</v>
      </c>
      <c r="I12672" s="9" t="s">
        <v>286</v>
      </c>
      <c r="J12672" s="9" t="s">
        <v>7929</v>
      </c>
      <c r="K12672" s="9" t="s">
        <v>239</v>
      </c>
      <c r="L12672" s="9" t="s">
        <v>226</v>
      </c>
      <c r="M12672" s="9" t="s">
        <v>1487</v>
      </c>
      <c r="N12672" s="9" t="s">
        <v>197</v>
      </c>
      <c r="O12672" s="9" t="s">
        <v>181</v>
      </c>
      <c r="P12672" s="9" t="s">
        <v>445</v>
      </c>
      <c r="Q12672" s="9" t="s">
        <v>273</v>
      </c>
      <c r="R12672" s="9">
        <v>0</v>
      </c>
      <c r="S12672" s="9">
        <v>10</v>
      </c>
      <c r="U12672" s="9" t="s">
        <v>376</v>
      </c>
      <c r="X12672" s="9">
        <f>INDEX(SLA_Policy!$D$2:$D$5,MATCH(F12672,SLA_Policy!$A$2:$A$5,0))</f>
        <v>8</v>
      </c>
      <c r="Y12672" s="9" t="str">
        <f>IF(E12672="Cancelled","Excluded",IF(D12672="",IF((SLA_Policy!$B$8-B12672)*24&gt;X12672,"Open - Breached","Open - On Track"),IF((D12672-B12672)*24&lt;=X12672,"Met","Breached")))</f>
        <v>Met</v>
      </c>
    </row>
    <row r="12673" spans="1:25" x14ac:dyDescent="0.25">
      <c r="A12673" s="9" t="s">
        <v>17547</v>
      </c>
      <c r="B12673" s="23">
        <v>46282.5847222222</v>
      </c>
      <c r="C12673" s="23">
        <v>46282.586111111101</v>
      </c>
      <c r="D12673" s="23">
        <v>46282.65625</v>
      </c>
      <c r="E12673" s="9" t="s">
        <v>212</v>
      </c>
      <c r="F12673" s="9" t="s">
        <v>187</v>
      </c>
      <c r="G12673" s="9" t="s">
        <v>213</v>
      </c>
      <c r="H12673" s="9" t="s">
        <v>163</v>
      </c>
      <c r="I12673" s="9" t="s">
        <v>223</v>
      </c>
      <c r="J12673" s="9" t="s">
        <v>4862</v>
      </c>
      <c r="K12673" s="9" t="s">
        <v>239</v>
      </c>
      <c r="L12673" s="9" t="s">
        <v>216</v>
      </c>
      <c r="M12673" s="9" t="s">
        <v>8599</v>
      </c>
      <c r="N12673" s="9" t="s">
        <v>198</v>
      </c>
      <c r="O12673" s="9" t="s">
        <v>176</v>
      </c>
      <c r="P12673" s="9" t="s">
        <v>228</v>
      </c>
      <c r="Q12673" s="9" t="s">
        <v>273</v>
      </c>
      <c r="R12673" s="9">
        <v>0</v>
      </c>
      <c r="S12673" s="9">
        <v>38</v>
      </c>
      <c r="T12673" s="9" t="s">
        <v>229</v>
      </c>
      <c r="U12673" s="9" t="s">
        <v>230</v>
      </c>
      <c r="W12673" s="9">
        <v>4</v>
      </c>
      <c r="X12673" s="9">
        <f>INDEX(SLA_Policy!$D$2:$D$5,MATCH(F12673,SLA_Policy!$A$2:$A$5,0))</f>
        <v>8</v>
      </c>
      <c r="Y12673" s="9" t="str">
        <f>IF(E12673="Cancelled","Excluded",IF(D12673="",IF((SLA_Policy!$B$8-B12673)*24&gt;X12673,"Open - Breached","Open - On Track"),IF((D12673-B12673)*24&lt;=X12673,"Met","Breached")))</f>
        <v>Met</v>
      </c>
    </row>
    <row r="12674" spans="1:25" x14ac:dyDescent="0.25">
      <c r="A12674" s="9" t="s">
        <v>17548</v>
      </c>
      <c r="B12674" s="23">
        <v>46282.589583333298</v>
      </c>
      <c r="C12674" s="23">
        <v>46282.590972222199</v>
      </c>
      <c r="D12674" s="23">
        <v>46282.747222222199</v>
      </c>
      <c r="E12674" s="9" t="s">
        <v>212</v>
      </c>
      <c r="F12674" s="9" t="s">
        <v>188</v>
      </c>
      <c r="G12674" s="9" t="s">
        <v>213</v>
      </c>
      <c r="H12674" s="9" t="s">
        <v>161</v>
      </c>
      <c r="I12674" s="9" t="s">
        <v>389</v>
      </c>
      <c r="J12674" s="9" t="s">
        <v>1243</v>
      </c>
      <c r="K12674" s="9" t="s">
        <v>246</v>
      </c>
      <c r="L12674" s="9" t="s">
        <v>226</v>
      </c>
      <c r="M12674" s="9" t="s">
        <v>2655</v>
      </c>
      <c r="N12674" s="9" t="s">
        <v>198</v>
      </c>
      <c r="O12674" s="9" t="s">
        <v>116</v>
      </c>
      <c r="P12674" s="9" t="s">
        <v>258</v>
      </c>
      <c r="Q12674" s="9" t="s">
        <v>219</v>
      </c>
      <c r="R12674" s="9">
        <v>0</v>
      </c>
      <c r="S12674" s="9">
        <v>10</v>
      </c>
      <c r="U12674" s="9" t="s">
        <v>221</v>
      </c>
      <c r="X12674" s="9">
        <f>INDEX(SLA_Policy!$D$2:$D$5,MATCH(F12674,SLA_Policy!$A$2:$A$5,0))</f>
        <v>72</v>
      </c>
      <c r="Y12674" s="9" t="str">
        <f>IF(E12674="Cancelled","Excluded",IF(D12674="",IF((SLA_Policy!$B$8-B12674)*24&gt;X12674,"Open - Breached","Open - On Track"),IF((D12674-B12674)*24&lt;=X12674,"Met","Breached")))</f>
        <v>Met</v>
      </c>
    </row>
    <row r="12675" spans="1:25" x14ac:dyDescent="0.25">
      <c r="A12675" s="9" t="s">
        <v>17549</v>
      </c>
      <c r="B12675" s="23">
        <v>46282.590277777803</v>
      </c>
      <c r="C12675" s="23">
        <v>46282.6027777778</v>
      </c>
      <c r="D12675" s="23">
        <v>46283.323611111096</v>
      </c>
      <c r="E12675" s="9" t="s">
        <v>212</v>
      </c>
      <c r="F12675" s="9" t="s">
        <v>188</v>
      </c>
      <c r="G12675" s="9" t="s">
        <v>213</v>
      </c>
      <c r="H12675" s="9" t="s">
        <v>88</v>
      </c>
      <c r="I12675" s="9" t="s">
        <v>92</v>
      </c>
      <c r="J12675" s="9" t="s">
        <v>2159</v>
      </c>
      <c r="K12675" s="9" t="s">
        <v>215</v>
      </c>
      <c r="L12675" s="9" t="s">
        <v>371</v>
      </c>
      <c r="M12675" s="9" t="s">
        <v>2366</v>
      </c>
      <c r="N12675" s="9" t="s">
        <v>198</v>
      </c>
      <c r="O12675" s="9" t="s">
        <v>178</v>
      </c>
      <c r="P12675" s="9" t="s">
        <v>360</v>
      </c>
      <c r="Q12675" s="9" t="s">
        <v>219</v>
      </c>
      <c r="R12675" s="9">
        <v>0</v>
      </c>
      <c r="S12675" s="9">
        <v>32</v>
      </c>
      <c r="T12675" s="9" t="s">
        <v>322</v>
      </c>
      <c r="U12675" s="9" t="s">
        <v>230</v>
      </c>
      <c r="X12675" s="9">
        <f>INDEX(SLA_Policy!$D$2:$D$5,MATCH(F12675,SLA_Policy!$A$2:$A$5,0))</f>
        <v>72</v>
      </c>
      <c r="Y12675" s="9" t="str">
        <f>IF(E12675="Cancelled","Excluded",IF(D12675="",IF((SLA_Policy!$B$8-B12675)*24&gt;X12675,"Open - Breached","Open - On Track"),IF((D12675-B12675)*24&lt;=X12675,"Met","Breached")))</f>
        <v>Met</v>
      </c>
    </row>
    <row r="12676" spans="1:25" x14ac:dyDescent="0.25">
      <c r="A12676" s="9" t="s">
        <v>17550</v>
      </c>
      <c r="B12676" s="23">
        <v>46282.595138888901</v>
      </c>
      <c r="C12676" s="23">
        <v>46282.728472222203</v>
      </c>
      <c r="D12676" s="23">
        <v>46283.369444444397</v>
      </c>
      <c r="E12676" s="9" t="s">
        <v>212</v>
      </c>
      <c r="F12676" s="9" t="s">
        <v>188</v>
      </c>
      <c r="G12676" s="9" t="s">
        <v>213</v>
      </c>
      <c r="H12676" s="9" t="s">
        <v>162</v>
      </c>
      <c r="I12676" s="9" t="s">
        <v>345</v>
      </c>
      <c r="J12676" s="9" t="s">
        <v>1136</v>
      </c>
      <c r="K12676" s="9" t="s">
        <v>276</v>
      </c>
      <c r="L12676" s="9" t="s">
        <v>12094</v>
      </c>
      <c r="M12676" s="9" t="s">
        <v>17149</v>
      </c>
      <c r="N12676" s="9" t="s">
        <v>196</v>
      </c>
      <c r="O12676" s="9" t="s">
        <v>182</v>
      </c>
      <c r="P12676" s="9" t="s">
        <v>120</v>
      </c>
      <c r="Q12676" s="9" t="s">
        <v>219</v>
      </c>
      <c r="R12676" s="9">
        <v>0</v>
      </c>
      <c r="S12676" s="9">
        <v>20</v>
      </c>
      <c r="U12676" s="9" t="s">
        <v>266</v>
      </c>
      <c r="W12676" s="9">
        <v>5</v>
      </c>
      <c r="X12676" s="9">
        <f>INDEX(SLA_Policy!$D$2:$D$5,MATCH(F12676,SLA_Policy!$A$2:$A$5,0))</f>
        <v>72</v>
      </c>
      <c r="Y12676" s="9" t="str">
        <f>IF(E12676="Cancelled","Excluded",IF(D12676="",IF((SLA_Policy!$B$8-B12676)*24&gt;X12676,"Open - Breached","Open - On Track"),IF((D12676-B12676)*24&lt;=X12676,"Met","Breached")))</f>
        <v>Met</v>
      </c>
    </row>
    <row r="12677" spans="1:25" x14ac:dyDescent="0.25">
      <c r="A12677" s="9" t="s">
        <v>17551</v>
      </c>
      <c r="B12677" s="23">
        <v>46282.6</v>
      </c>
      <c r="C12677" s="23">
        <v>46282.684027777803</v>
      </c>
      <c r="D12677" s="23">
        <v>46283.3527777778</v>
      </c>
      <c r="E12677" s="9" t="s">
        <v>212</v>
      </c>
      <c r="F12677" s="9" t="s">
        <v>188</v>
      </c>
      <c r="G12677" s="9" t="s">
        <v>213</v>
      </c>
      <c r="H12677" s="9" t="s">
        <v>164</v>
      </c>
      <c r="I12677" s="9" t="s">
        <v>339</v>
      </c>
      <c r="J12677" s="9" t="s">
        <v>2506</v>
      </c>
      <c r="K12677" s="9" t="s">
        <v>239</v>
      </c>
      <c r="L12677" s="9" t="s">
        <v>311</v>
      </c>
      <c r="M12677" s="9" t="s">
        <v>2196</v>
      </c>
      <c r="N12677" s="9" t="s">
        <v>197</v>
      </c>
      <c r="O12677" s="9" t="s">
        <v>116</v>
      </c>
      <c r="P12677" s="9" t="s">
        <v>295</v>
      </c>
      <c r="Q12677" s="9" t="s">
        <v>219</v>
      </c>
      <c r="R12677" s="9">
        <v>0</v>
      </c>
      <c r="S12677" s="9">
        <v>28</v>
      </c>
      <c r="T12677" s="9" t="s">
        <v>343</v>
      </c>
      <c r="U12677" s="9" t="s">
        <v>266</v>
      </c>
      <c r="W12677" s="9">
        <v>3</v>
      </c>
      <c r="X12677" s="9">
        <f>INDEX(SLA_Policy!$D$2:$D$5,MATCH(F12677,SLA_Policy!$A$2:$A$5,0))</f>
        <v>72</v>
      </c>
      <c r="Y12677" s="9" t="str">
        <f>IF(E12677="Cancelled","Excluded",IF(D12677="",IF((SLA_Policy!$B$8-B12677)*24&gt;X12677,"Open - Breached","Open - On Track"),IF((D12677-B12677)*24&lt;=X12677,"Met","Breached")))</f>
        <v>Met</v>
      </c>
    </row>
    <row r="12678" spans="1:25" x14ac:dyDescent="0.25">
      <c r="A12678" s="9" t="s">
        <v>17552</v>
      </c>
      <c r="B12678" s="23">
        <v>46282.607638888898</v>
      </c>
      <c r="C12678" s="23">
        <v>46282.65</v>
      </c>
      <c r="D12678" s="23">
        <v>46283.370138888902</v>
      </c>
      <c r="E12678" s="9" t="s">
        <v>212</v>
      </c>
      <c r="F12678" s="9" t="s">
        <v>188</v>
      </c>
      <c r="G12678" s="9" t="s">
        <v>213</v>
      </c>
      <c r="H12678" s="9" t="s">
        <v>163</v>
      </c>
      <c r="I12678" s="9" t="s">
        <v>223</v>
      </c>
      <c r="J12678" s="9" t="s">
        <v>17553</v>
      </c>
      <c r="K12678" s="9" t="s">
        <v>246</v>
      </c>
      <c r="L12678" s="9" t="s">
        <v>216</v>
      </c>
      <c r="M12678" s="9" t="s">
        <v>703</v>
      </c>
      <c r="N12678" s="9" t="s">
        <v>198</v>
      </c>
      <c r="O12678" s="9" t="s">
        <v>176</v>
      </c>
      <c r="P12678" s="9" t="s">
        <v>419</v>
      </c>
      <c r="Q12678" s="9" t="s">
        <v>273</v>
      </c>
      <c r="R12678" s="9">
        <v>0</v>
      </c>
      <c r="S12678" s="9">
        <v>53</v>
      </c>
      <c r="T12678" s="9" t="s">
        <v>229</v>
      </c>
      <c r="U12678" s="9" t="s">
        <v>230</v>
      </c>
      <c r="X12678" s="9">
        <f>INDEX(SLA_Policy!$D$2:$D$5,MATCH(F12678,SLA_Policy!$A$2:$A$5,0))</f>
        <v>72</v>
      </c>
      <c r="Y12678" s="9" t="str">
        <f>IF(E12678="Cancelled","Excluded",IF(D12678="",IF((SLA_Policy!$B$8-B12678)*24&gt;X12678,"Open - Breached","Open - On Track"),IF((D12678-B12678)*24&lt;=X12678,"Met","Breached")))</f>
        <v>Met</v>
      </c>
    </row>
    <row r="12679" spans="1:25" x14ac:dyDescent="0.25">
      <c r="A12679" s="9" t="s">
        <v>17554</v>
      </c>
      <c r="B12679" s="23">
        <v>46282.607638888898</v>
      </c>
      <c r="C12679" s="23">
        <v>46282.6118055556</v>
      </c>
      <c r="D12679" s="23">
        <v>46283.396527777797</v>
      </c>
      <c r="E12679" s="9" t="s">
        <v>212</v>
      </c>
      <c r="F12679" s="9" t="s">
        <v>188</v>
      </c>
      <c r="G12679" s="9" t="s">
        <v>213</v>
      </c>
      <c r="H12679" s="9" t="s">
        <v>161</v>
      </c>
      <c r="I12679" s="9" t="s">
        <v>297</v>
      </c>
      <c r="J12679" s="9" t="s">
        <v>6471</v>
      </c>
      <c r="K12679" s="9" t="s">
        <v>246</v>
      </c>
      <c r="L12679" s="9" t="s">
        <v>282</v>
      </c>
      <c r="M12679" s="9" t="s">
        <v>5948</v>
      </c>
      <c r="N12679" s="9" t="s">
        <v>200</v>
      </c>
      <c r="O12679" s="9" t="s">
        <v>177</v>
      </c>
      <c r="P12679" s="9" t="s">
        <v>457</v>
      </c>
      <c r="Q12679" s="9" t="s">
        <v>219</v>
      </c>
      <c r="R12679" s="9">
        <v>0</v>
      </c>
      <c r="S12679" s="9">
        <v>10</v>
      </c>
      <c r="U12679" s="9" t="s">
        <v>290</v>
      </c>
      <c r="X12679" s="9">
        <f>INDEX(SLA_Policy!$D$2:$D$5,MATCH(F12679,SLA_Policy!$A$2:$A$5,0))</f>
        <v>72</v>
      </c>
      <c r="Y12679" s="9" t="str">
        <f>IF(E12679="Cancelled","Excluded",IF(D12679="",IF((SLA_Policy!$B$8-B12679)*24&gt;X12679,"Open - Breached","Open - On Track"),IF((D12679-B12679)*24&lt;=X12679,"Met","Breached")))</f>
        <v>Met</v>
      </c>
    </row>
    <row r="12680" spans="1:25" x14ac:dyDescent="0.25">
      <c r="A12680" s="9" t="s">
        <v>17555</v>
      </c>
      <c r="B12680" s="23">
        <v>46282.6381944444</v>
      </c>
      <c r="C12680" s="23">
        <v>46282.654861111099</v>
      </c>
      <c r="D12680" s="23">
        <v>46283.383333333302</v>
      </c>
      <c r="E12680" s="9" t="s">
        <v>212</v>
      </c>
      <c r="F12680" s="9" t="s">
        <v>189</v>
      </c>
      <c r="G12680" s="9" t="s">
        <v>236</v>
      </c>
      <c r="H12680" s="9" t="s">
        <v>167</v>
      </c>
      <c r="I12680" s="9" t="s">
        <v>255</v>
      </c>
      <c r="J12680" s="9" t="s">
        <v>2637</v>
      </c>
      <c r="K12680" s="9" t="s">
        <v>303</v>
      </c>
      <c r="L12680" s="9" t="s">
        <v>216</v>
      </c>
      <c r="M12680" s="9" t="s">
        <v>2490</v>
      </c>
      <c r="N12680" s="9" t="s">
        <v>198</v>
      </c>
      <c r="O12680" s="9" t="s">
        <v>116</v>
      </c>
      <c r="P12680" s="9" t="s">
        <v>295</v>
      </c>
      <c r="Q12680" s="9" t="s">
        <v>219</v>
      </c>
      <c r="R12680" s="9">
        <v>1</v>
      </c>
      <c r="S12680" s="9">
        <v>32</v>
      </c>
      <c r="U12680" s="9" t="s">
        <v>242</v>
      </c>
      <c r="W12680" s="9">
        <v>4</v>
      </c>
      <c r="X12680" s="9">
        <f>INDEX(SLA_Policy!$D$2:$D$5,MATCH(F12680,SLA_Policy!$A$2:$A$5,0))</f>
        <v>120</v>
      </c>
      <c r="Y12680" s="9" t="str">
        <f>IF(E12680="Cancelled","Excluded",IF(D12680="",IF((SLA_Policy!$B$8-B12680)*24&gt;X12680,"Open - Breached","Open - On Track"),IF((D12680-B12680)*24&lt;=X12680,"Met","Breached")))</f>
        <v>Met</v>
      </c>
    </row>
    <row r="12681" spans="1:25" x14ac:dyDescent="0.25">
      <c r="A12681" s="9" t="s">
        <v>17556</v>
      </c>
      <c r="B12681" s="23">
        <v>46282.638888888898</v>
      </c>
      <c r="C12681" s="23">
        <v>46282.646527777797</v>
      </c>
      <c r="D12681" s="23">
        <v>46283.387499999997</v>
      </c>
      <c r="E12681" s="9" t="s">
        <v>212</v>
      </c>
      <c r="F12681" s="9" t="s">
        <v>188</v>
      </c>
      <c r="G12681" s="9" t="s">
        <v>236</v>
      </c>
      <c r="H12681" s="9" t="s">
        <v>163</v>
      </c>
      <c r="I12681" s="9" t="s">
        <v>327</v>
      </c>
      <c r="J12681" s="9" t="s">
        <v>2755</v>
      </c>
      <c r="K12681" s="9" t="s">
        <v>262</v>
      </c>
      <c r="L12681" s="9" t="s">
        <v>311</v>
      </c>
      <c r="M12681" s="9" t="s">
        <v>5162</v>
      </c>
      <c r="N12681" s="9" t="s">
        <v>198</v>
      </c>
      <c r="O12681" s="9" t="s">
        <v>176</v>
      </c>
      <c r="P12681" s="9" t="s">
        <v>330</v>
      </c>
      <c r="Q12681" s="9" t="s">
        <v>273</v>
      </c>
      <c r="R12681" s="9">
        <v>0</v>
      </c>
      <c r="S12681" s="9">
        <v>64</v>
      </c>
      <c r="U12681" s="9" t="s">
        <v>242</v>
      </c>
      <c r="X12681" s="9">
        <f>INDEX(SLA_Policy!$D$2:$D$5,MATCH(F12681,SLA_Policy!$A$2:$A$5,0))</f>
        <v>72</v>
      </c>
      <c r="Y12681" s="9" t="str">
        <f>IF(E12681="Cancelled","Excluded",IF(D12681="",IF((SLA_Policy!$B$8-B12681)*24&gt;X12681,"Open - Breached","Open - On Track"),IF((D12681-B12681)*24&lt;=X12681,"Met","Breached")))</f>
        <v>Met</v>
      </c>
    </row>
    <row r="12682" spans="1:25" x14ac:dyDescent="0.25">
      <c r="A12682" s="9" t="s">
        <v>17557</v>
      </c>
      <c r="B12682" s="23">
        <v>46282.65</v>
      </c>
      <c r="C12682" s="23">
        <v>46282.659027777801</v>
      </c>
      <c r="D12682" s="23">
        <v>46282.677083333299</v>
      </c>
      <c r="E12682" s="9" t="s">
        <v>212</v>
      </c>
      <c r="F12682" s="9" t="s">
        <v>187</v>
      </c>
      <c r="G12682" s="9" t="s">
        <v>213</v>
      </c>
      <c r="H12682" s="9" t="s">
        <v>88</v>
      </c>
      <c r="I12682" s="9" t="s">
        <v>92</v>
      </c>
      <c r="J12682" s="9" t="s">
        <v>842</v>
      </c>
      <c r="K12682" s="9" t="s">
        <v>225</v>
      </c>
      <c r="L12682" s="9" t="s">
        <v>104</v>
      </c>
      <c r="M12682" s="9" t="s">
        <v>403</v>
      </c>
      <c r="N12682" s="9" t="s">
        <v>196</v>
      </c>
      <c r="O12682" s="9" t="s">
        <v>116</v>
      </c>
      <c r="P12682" s="9" t="s">
        <v>551</v>
      </c>
      <c r="Q12682" s="9" t="s">
        <v>219</v>
      </c>
      <c r="R12682" s="9">
        <v>0</v>
      </c>
      <c r="S12682" s="9">
        <v>11</v>
      </c>
      <c r="T12682" s="9" t="s">
        <v>220</v>
      </c>
      <c r="U12682" s="9" t="s">
        <v>230</v>
      </c>
      <c r="X12682" s="9">
        <f>INDEX(SLA_Policy!$D$2:$D$5,MATCH(F12682,SLA_Policy!$A$2:$A$5,0))</f>
        <v>8</v>
      </c>
      <c r="Y12682" s="9" t="str">
        <f>IF(E12682="Cancelled","Excluded",IF(D12682="",IF((SLA_Policy!$B$8-B12682)*24&gt;X12682,"Open - Breached","Open - On Track"),IF((D12682-B12682)*24&lt;=X12682,"Met","Breached")))</f>
        <v>Met</v>
      </c>
    </row>
    <row r="12683" spans="1:25" x14ac:dyDescent="0.25">
      <c r="A12683" s="9" t="s">
        <v>17558</v>
      </c>
      <c r="B12683" s="23">
        <v>46282.662499999999</v>
      </c>
      <c r="C12683" s="23">
        <v>46282.681250000001</v>
      </c>
      <c r="D12683" s="23">
        <v>46283.391666666699</v>
      </c>
      <c r="E12683" s="9" t="s">
        <v>212</v>
      </c>
      <c r="F12683" s="9" t="s">
        <v>188</v>
      </c>
      <c r="G12683" s="9" t="s">
        <v>213</v>
      </c>
      <c r="H12683" s="9" t="s">
        <v>88</v>
      </c>
      <c r="I12683" s="9" t="s">
        <v>92</v>
      </c>
      <c r="J12683" s="9" t="s">
        <v>3941</v>
      </c>
      <c r="K12683" s="9" t="s">
        <v>246</v>
      </c>
      <c r="L12683" s="9" t="s">
        <v>216</v>
      </c>
      <c r="M12683" s="9" t="s">
        <v>11545</v>
      </c>
      <c r="N12683" s="9" t="s">
        <v>196</v>
      </c>
      <c r="O12683" s="9" t="s">
        <v>116</v>
      </c>
      <c r="P12683" s="9" t="s">
        <v>525</v>
      </c>
      <c r="Q12683" s="9" t="s">
        <v>219</v>
      </c>
      <c r="R12683" s="9">
        <v>0</v>
      </c>
      <c r="S12683" s="9">
        <v>32</v>
      </c>
      <c r="T12683" s="9" t="s">
        <v>322</v>
      </c>
      <c r="U12683" s="9" t="s">
        <v>266</v>
      </c>
      <c r="X12683" s="9">
        <f>INDEX(SLA_Policy!$D$2:$D$5,MATCH(F12683,SLA_Policy!$A$2:$A$5,0))</f>
        <v>72</v>
      </c>
      <c r="Y12683" s="9" t="str">
        <f>IF(E12683="Cancelled","Excluded",IF(D12683="",IF((SLA_Policy!$B$8-B12683)*24&gt;X12683,"Open - Breached","Open - On Track"),IF((D12683-B12683)*24&lt;=X12683,"Met","Breached")))</f>
        <v>Met</v>
      </c>
    </row>
    <row r="12684" spans="1:25" x14ac:dyDescent="0.25">
      <c r="A12684" s="9" t="s">
        <v>17559</v>
      </c>
      <c r="B12684" s="23">
        <v>46282.684722222199</v>
      </c>
      <c r="C12684" s="23">
        <v>46283.310416666704</v>
      </c>
      <c r="D12684" s="23">
        <v>46286.374305555597</v>
      </c>
      <c r="E12684" s="9" t="s">
        <v>212</v>
      </c>
      <c r="F12684" s="9" t="s">
        <v>189</v>
      </c>
      <c r="G12684" s="9" t="s">
        <v>213</v>
      </c>
      <c r="H12684" s="9" t="s">
        <v>163</v>
      </c>
      <c r="I12684" s="9" t="s">
        <v>405</v>
      </c>
      <c r="J12684" s="9" t="s">
        <v>1052</v>
      </c>
      <c r="K12684" s="9" t="s">
        <v>246</v>
      </c>
      <c r="L12684" s="9" t="s">
        <v>216</v>
      </c>
      <c r="M12684" s="9" t="s">
        <v>4893</v>
      </c>
      <c r="N12684" s="9" t="s">
        <v>197</v>
      </c>
      <c r="O12684" s="9" t="s">
        <v>176</v>
      </c>
      <c r="P12684" s="9" t="s">
        <v>228</v>
      </c>
      <c r="Q12684" s="9" t="s">
        <v>219</v>
      </c>
      <c r="R12684" s="9">
        <v>0</v>
      </c>
      <c r="S12684" s="9">
        <v>20</v>
      </c>
      <c r="U12684" s="9" t="s">
        <v>230</v>
      </c>
      <c r="W12684" s="9">
        <v>4</v>
      </c>
      <c r="X12684" s="9">
        <f>INDEX(SLA_Policy!$D$2:$D$5,MATCH(F12684,SLA_Policy!$A$2:$A$5,0))</f>
        <v>120</v>
      </c>
      <c r="Y12684" s="9" t="str">
        <f>IF(E12684="Cancelled","Excluded",IF(D12684="",IF((SLA_Policy!$B$8-B12684)*24&gt;X12684,"Open - Breached","Open - On Track"),IF((D12684-B12684)*24&lt;=X12684,"Met","Breached")))</f>
        <v>Met</v>
      </c>
    </row>
    <row r="12685" spans="1:25" x14ac:dyDescent="0.25">
      <c r="A12685" s="9" t="s">
        <v>17560</v>
      </c>
      <c r="B12685" s="23">
        <v>46282.690972222197</v>
      </c>
      <c r="C12685" s="23">
        <v>46282.699305555601</v>
      </c>
      <c r="D12685" s="23">
        <v>46283.574999999997</v>
      </c>
      <c r="E12685" s="9" t="s">
        <v>212</v>
      </c>
      <c r="F12685" s="9" t="s">
        <v>188</v>
      </c>
      <c r="G12685" s="9" t="s">
        <v>213</v>
      </c>
      <c r="H12685" s="9" t="s">
        <v>88</v>
      </c>
      <c r="I12685" s="9" t="s">
        <v>92</v>
      </c>
      <c r="J12685" s="9" t="s">
        <v>1082</v>
      </c>
      <c r="K12685" s="9" t="s">
        <v>215</v>
      </c>
      <c r="L12685" s="9" t="s">
        <v>104</v>
      </c>
      <c r="M12685" s="9" t="s">
        <v>6545</v>
      </c>
      <c r="N12685" s="9" t="s">
        <v>196</v>
      </c>
      <c r="O12685" s="9" t="s">
        <v>178</v>
      </c>
      <c r="P12685" s="9" t="s">
        <v>321</v>
      </c>
      <c r="Q12685" s="9" t="s">
        <v>219</v>
      </c>
      <c r="R12685" s="9">
        <v>0</v>
      </c>
      <c r="S12685" s="9">
        <v>11</v>
      </c>
      <c r="T12685" s="9" t="s">
        <v>136</v>
      </c>
      <c r="U12685" s="9" t="s">
        <v>266</v>
      </c>
      <c r="X12685" s="9">
        <f>INDEX(SLA_Policy!$D$2:$D$5,MATCH(F12685,SLA_Policy!$A$2:$A$5,0))</f>
        <v>72</v>
      </c>
      <c r="Y12685" s="9" t="str">
        <f>IF(E12685="Cancelled","Excluded",IF(D12685="",IF((SLA_Policy!$B$8-B12685)*24&gt;X12685,"Open - Breached","Open - On Track"),IF((D12685-B12685)*24&lt;=X12685,"Met","Breached")))</f>
        <v>Met</v>
      </c>
    </row>
    <row r="12686" spans="1:25" x14ac:dyDescent="0.25">
      <c r="A12686" s="9" t="s">
        <v>17561</v>
      </c>
      <c r="B12686" s="23">
        <v>46282.693749999999</v>
      </c>
      <c r="C12686" s="23">
        <v>46282.729166666701</v>
      </c>
      <c r="D12686" s="23">
        <v>46283.554166666698</v>
      </c>
      <c r="E12686" s="9" t="s">
        <v>212</v>
      </c>
      <c r="F12686" s="9" t="s">
        <v>189</v>
      </c>
      <c r="G12686" s="9" t="s">
        <v>236</v>
      </c>
      <c r="H12686" s="9" t="s">
        <v>161</v>
      </c>
      <c r="I12686" s="9" t="s">
        <v>237</v>
      </c>
      <c r="J12686" s="9" t="s">
        <v>775</v>
      </c>
      <c r="K12686" s="9" t="s">
        <v>303</v>
      </c>
      <c r="L12686" s="9" t="s">
        <v>351</v>
      </c>
      <c r="M12686" s="9" t="s">
        <v>1601</v>
      </c>
      <c r="N12686" s="9" t="s">
        <v>196</v>
      </c>
      <c r="O12686" s="9" t="s">
        <v>179</v>
      </c>
      <c r="P12686" s="9" t="s">
        <v>264</v>
      </c>
      <c r="Q12686" s="9" t="s">
        <v>219</v>
      </c>
      <c r="R12686" s="9">
        <v>0</v>
      </c>
      <c r="S12686" s="9">
        <v>17</v>
      </c>
      <c r="U12686" s="9" t="s">
        <v>242</v>
      </c>
      <c r="W12686" s="9">
        <v>4</v>
      </c>
      <c r="X12686" s="9">
        <f>INDEX(SLA_Policy!$D$2:$D$5,MATCH(F12686,SLA_Policy!$A$2:$A$5,0))</f>
        <v>120</v>
      </c>
      <c r="Y12686" s="9" t="str">
        <f>IF(E12686="Cancelled","Excluded",IF(D12686="",IF((SLA_Policy!$B$8-B12686)*24&gt;X12686,"Open - Breached","Open - On Track"),IF((D12686-B12686)*24&lt;=X12686,"Met","Breached")))</f>
        <v>Met</v>
      </c>
    </row>
    <row r="12687" spans="1:25" x14ac:dyDescent="0.25">
      <c r="A12687" s="9" t="s">
        <v>17562</v>
      </c>
      <c r="B12687" s="23">
        <v>46282.738194444399</v>
      </c>
      <c r="C12687" s="23">
        <v>46283.350694444503</v>
      </c>
      <c r="D12687" s="23">
        <v>46283.374305555597</v>
      </c>
      <c r="E12687" s="9" t="s">
        <v>212</v>
      </c>
      <c r="F12687" s="9" t="s">
        <v>188</v>
      </c>
      <c r="G12687" s="9" t="s">
        <v>213</v>
      </c>
      <c r="H12687" s="9" t="s">
        <v>88</v>
      </c>
      <c r="I12687" s="9" t="s">
        <v>486</v>
      </c>
      <c r="J12687" s="9" t="s">
        <v>3551</v>
      </c>
      <c r="K12687" s="9" t="s">
        <v>246</v>
      </c>
      <c r="L12687" s="9" t="s">
        <v>216</v>
      </c>
      <c r="M12687" s="9" t="s">
        <v>3270</v>
      </c>
      <c r="N12687" s="9" t="s">
        <v>196</v>
      </c>
      <c r="O12687" s="9" t="s">
        <v>178</v>
      </c>
      <c r="P12687" s="9" t="s">
        <v>272</v>
      </c>
      <c r="Q12687" s="9" t="s">
        <v>219</v>
      </c>
      <c r="R12687" s="9">
        <v>0</v>
      </c>
      <c r="S12687" s="9">
        <v>65</v>
      </c>
      <c r="U12687" s="9" t="s">
        <v>266</v>
      </c>
      <c r="X12687" s="9">
        <f>INDEX(SLA_Policy!$D$2:$D$5,MATCH(F12687,SLA_Policy!$A$2:$A$5,0))</f>
        <v>72</v>
      </c>
      <c r="Y12687" s="9" t="str">
        <f>IF(E12687="Cancelled","Excluded",IF(D12687="",IF((SLA_Policy!$B$8-B12687)*24&gt;X12687,"Open - Breached","Open - On Track"),IF((D12687-B12687)*24&lt;=X12687,"Met","Breached")))</f>
        <v>Met</v>
      </c>
    </row>
    <row r="12688" spans="1:25" x14ac:dyDescent="0.25">
      <c r="A12688" s="9" t="s">
        <v>17563</v>
      </c>
      <c r="B12688" s="23">
        <v>46282.743055555598</v>
      </c>
      <c r="C12688" s="23">
        <v>46283.340277777803</v>
      </c>
      <c r="D12688" s="23">
        <v>46286.380555555603</v>
      </c>
      <c r="E12688" s="9" t="s">
        <v>212</v>
      </c>
      <c r="F12688" s="9" t="s">
        <v>189</v>
      </c>
      <c r="G12688" s="9" t="s">
        <v>236</v>
      </c>
      <c r="H12688" s="9" t="s">
        <v>164</v>
      </c>
      <c r="I12688" s="9" t="s">
        <v>421</v>
      </c>
      <c r="J12688" s="9" t="s">
        <v>1010</v>
      </c>
      <c r="K12688" s="9" t="s">
        <v>215</v>
      </c>
      <c r="L12688" s="9" t="s">
        <v>282</v>
      </c>
      <c r="M12688" s="9" t="s">
        <v>998</v>
      </c>
      <c r="N12688" s="9" t="s">
        <v>196</v>
      </c>
      <c r="O12688" s="9" t="s">
        <v>116</v>
      </c>
      <c r="P12688" s="9" t="s">
        <v>258</v>
      </c>
      <c r="Q12688" s="9" t="s">
        <v>219</v>
      </c>
      <c r="R12688" s="9">
        <v>0</v>
      </c>
      <c r="S12688" s="9">
        <v>18</v>
      </c>
      <c r="T12688" s="9" t="s">
        <v>464</v>
      </c>
      <c r="U12688" s="9" t="s">
        <v>242</v>
      </c>
      <c r="W12688" s="9">
        <v>4</v>
      </c>
      <c r="X12688" s="9">
        <f>INDEX(SLA_Policy!$D$2:$D$5,MATCH(F12688,SLA_Policy!$A$2:$A$5,0))</f>
        <v>120</v>
      </c>
      <c r="Y12688" s="9" t="str">
        <f>IF(E12688="Cancelled","Excluded",IF(D12688="",IF((SLA_Policy!$B$8-B12688)*24&gt;X12688,"Open - Breached","Open - On Track"),IF((D12688-B12688)*24&lt;=X12688,"Met","Breached")))</f>
        <v>Met</v>
      </c>
    </row>
    <row r="12689" spans="1:25" x14ac:dyDescent="0.25">
      <c r="A12689" s="9" t="s">
        <v>17564</v>
      </c>
      <c r="B12689" s="23">
        <v>46282.765277777798</v>
      </c>
      <c r="C12689" s="23">
        <v>46282.765972222202</v>
      </c>
      <c r="D12689" s="23">
        <v>46282.820138888899</v>
      </c>
      <c r="E12689" s="9" t="s">
        <v>212</v>
      </c>
      <c r="F12689" s="9" t="s">
        <v>187</v>
      </c>
      <c r="G12689" s="9" t="s">
        <v>213</v>
      </c>
      <c r="H12689" s="9" t="s">
        <v>162</v>
      </c>
      <c r="I12689" s="9" t="s">
        <v>345</v>
      </c>
      <c r="J12689" s="9" t="s">
        <v>1556</v>
      </c>
      <c r="K12689" s="9" t="s">
        <v>246</v>
      </c>
      <c r="L12689" s="9" t="s">
        <v>395</v>
      </c>
      <c r="M12689" s="9" t="s">
        <v>3664</v>
      </c>
      <c r="N12689" s="9" t="s">
        <v>200</v>
      </c>
      <c r="O12689" s="9" t="s">
        <v>179</v>
      </c>
      <c r="P12689" s="9" t="s">
        <v>284</v>
      </c>
      <c r="Q12689" s="9" t="s">
        <v>273</v>
      </c>
      <c r="R12689" s="9">
        <v>0</v>
      </c>
      <c r="S12689" s="9">
        <v>18</v>
      </c>
      <c r="U12689" s="9" t="s">
        <v>266</v>
      </c>
      <c r="X12689" s="9">
        <f>INDEX(SLA_Policy!$D$2:$D$5,MATCH(F12689,SLA_Policy!$A$2:$A$5,0))</f>
        <v>8</v>
      </c>
      <c r="Y12689" s="9" t="str">
        <f>IF(E12689="Cancelled","Excluded",IF(D12689="",IF((SLA_Policy!$B$8-B12689)*24&gt;X12689,"Open - Breached","Open - On Track"),IF((D12689-B12689)*24&lt;=X12689,"Met","Breached")))</f>
        <v>Met</v>
      </c>
    </row>
    <row r="12690" spans="1:25" x14ac:dyDescent="0.25">
      <c r="A12690" s="9" t="s">
        <v>17565</v>
      </c>
      <c r="B12690" s="23">
        <v>46283.077083333301</v>
      </c>
      <c r="C12690" s="23">
        <v>46283.298611111102</v>
      </c>
      <c r="D12690" s="23">
        <v>46283.748611111099</v>
      </c>
      <c r="E12690" s="9" t="s">
        <v>212</v>
      </c>
      <c r="F12690" s="9" t="s">
        <v>189</v>
      </c>
      <c r="G12690" s="9" t="s">
        <v>213</v>
      </c>
      <c r="H12690" s="9" t="s">
        <v>164</v>
      </c>
      <c r="I12690" s="9" t="s">
        <v>478</v>
      </c>
      <c r="J12690" s="9" t="s">
        <v>2488</v>
      </c>
      <c r="K12690" s="9" t="s">
        <v>246</v>
      </c>
      <c r="L12690" s="9" t="s">
        <v>351</v>
      </c>
      <c r="M12690" s="9" t="s">
        <v>1660</v>
      </c>
      <c r="N12690" s="9" t="s">
        <v>196</v>
      </c>
      <c r="O12690" s="9" t="s">
        <v>178</v>
      </c>
      <c r="P12690" s="9" t="s">
        <v>414</v>
      </c>
      <c r="Q12690" s="9" t="s">
        <v>219</v>
      </c>
      <c r="R12690" s="9">
        <v>0</v>
      </c>
      <c r="S12690" s="9">
        <v>17</v>
      </c>
      <c r="T12690" s="9" t="s">
        <v>464</v>
      </c>
      <c r="U12690" s="9" t="s">
        <v>376</v>
      </c>
      <c r="X12690" s="9">
        <f>INDEX(SLA_Policy!$D$2:$D$5,MATCH(F12690,SLA_Policy!$A$2:$A$5,0))</f>
        <v>120</v>
      </c>
      <c r="Y12690" s="9" t="str">
        <f>IF(E12690="Cancelled","Excluded",IF(D12690="",IF((SLA_Policy!$B$8-B12690)*24&gt;X12690,"Open - Breached","Open - On Track"),IF((D12690-B12690)*24&lt;=X12690,"Met","Breached")))</f>
        <v>Met</v>
      </c>
    </row>
    <row r="12691" spans="1:25" x14ac:dyDescent="0.25">
      <c r="A12691" s="9" t="s">
        <v>17566</v>
      </c>
      <c r="B12691" s="23">
        <v>46283.306944444397</v>
      </c>
      <c r="C12691" s="23">
        <v>46283.343055555597</v>
      </c>
      <c r="D12691" s="23">
        <v>46286.338888888902</v>
      </c>
      <c r="E12691" s="9" t="s">
        <v>212</v>
      </c>
      <c r="F12691" s="9" t="s">
        <v>189</v>
      </c>
      <c r="G12691" s="9" t="s">
        <v>236</v>
      </c>
      <c r="H12691" s="9" t="s">
        <v>162</v>
      </c>
      <c r="I12691" s="9" t="s">
        <v>280</v>
      </c>
      <c r="J12691" s="9" t="s">
        <v>3767</v>
      </c>
      <c r="K12691" s="9" t="s">
        <v>246</v>
      </c>
      <c r="L12691" s="9" t="s">
        <v>270</v>
      </c>
      <c r="M12691" s="9" t="s">
        <v>947</v>
      </c>
      <c r="N12691" s="9" t="s">
        <v>199</v>
      </c>
      <c r="O12691" s="9" t="s">
        <v>179</v>
      </c>
      <c r="P12691" s="9" t="s">
        <v>313</v>
      </c>
      <c r="Q12691" s="9" t="s">
        <v>219</v>
      </c>
      <c r="R12691" s="9">
        <v>0</v>
      </c>
      <c r="S12691" s="9">
        <v>47</v>
      </c>
      <c r="U12691" s="9" t="s">
        <v>242</v>
      </c>
      <c r="W12691" s="9">
        <v>4</v>
      </c>
      <c r="X12691" s="9">
        <f>INDEX(SLA_Policy!$D$2:$D$5,MATCH(F12691,SLA_Policy!$A$2:$A$5,0))</f>
        <v>120</v>
      </c>
      <c r="Y12691" s="9" t="str">
        <f>IF(E12691="Cancelled","Excluded",IF(D12691="",IF((SLA_Policy!$B$8-B12691)*24&gt;X12691,"Open - Breached","Open - On Track"),IF((D12691-B12691)*24&lt;=X12691,"Met","Breached")))</f>
        <v>Met</v>
      </c>
    </row>
    <row r="12692" spans="1:25" x14ac:dyDescent="0.25">
      <c r="A12692" s="9" t="s">
        <v>17567</v>
      </c>
      <c r="B12692" s="23">
        <v>46283.314583333296</v>
      </c>
      <c r="C12692" s="23">
        <v>46283.3618055556</v>
      </c>
      <c r="D12692" s="23">
        <v>46283.429166666698</v>
      </c>
      <c r="E12692" s="9" t="s">
        <v>212</v>
      </c>
      <c r="F12692" s="9" t="s">
        <v>188</v>
      </c>
      <c r="G12692" s="9" t="s">
        <v>213</v>
      </c>
      <c r="H12692" s="9" t="s">
        <v>162</v>
      </c>
      <c r="I12692" s="9" t="s">
        <v>393</v>
      </c>
      <c r="J12692" s="9" t="s">
        <v>17568</v>
      </c>
      <c r="K12692" s="9" t="s">
        <v>262</v>
      </c>
      <c r="L12692" s="9" t="s">
        <v>282</v>
      </c>
      <c r="M12692" s="9" t="s">
        <v>2674</v>
      </c>
      <c r="N12692" s="9" t="s">
        <v>199</v>
      </c>
      <c r="O12692" s="9" t="s">
        <v>116</v>
      </c>
      <c r="P12692" s="9" t="s">
        <v>590</v>
      </c>
      <c r="Q12692" s="9" t="s">
        <v>219</v>
      </c>
      <c r="R12692" s="9">
        <v>0</v>
      </c>
      <c r="S12692" s="9">
        <v>11</v>
      </c>
      <c r="U12692" s="9" t="s">
        <v>266</v>
      </c>
      <c r="W12692" s="9">
        <v>4</v>
      </c>
      <c r="X12692" s="9">
        <f>INDEX(SLA_Policy!$D$2:$D$5,MATCH(F12692,SLA_Policy!$A$2:$A$5,0))</f>
        <v>72</v>
      </c>
      <c r="Y12692" s="9" t="str">
        <f>IF(E12692="Cancelled","Excluded",IF(D12692="",IF((SLA_Policy!$B$8-B12692)*24&gt;X12692,"Open - Breached","Open - On Track"),IF((D12692-B12692)*24&lt;=X12692,"Met","Breached")))</f>
        <v>Met</v>
      </c>
    </row>
    <row r="12693" spans="1:25" x14ac:dyDescent="0.25">
      <c r="A12693" s="9" t="s">
        <v>17569</v>
      </c>
      <c r="B12693" s="23">
        <v>46283.336805555598</v>
      </c>
      <c r="C12693" s="23">
        <v>46283.339583333298</v>
      </c>
      <c r="D12693" s="23">
        <v>46286.368750000001</v>
      </c>
      <c r="E12693" s="9" t="s">
        <v>212</v>
      </c>
      <c r="F12693" s="9" t="s">
        <v>189</v>
      </c>
      <c r="G12693" s="9" t="s">
        <v>213</v>
      </c>
      <c r="H12693" s="9" t="s">
        <v>163</v>
      </c>
      <c r="I12693" s="9" t="s">
        <v>250</v>
      </c>
      <c r="J12693" s="9" t="s">
        <v>251</v>
      </c>
      <c r="K12693" s="9" t="s">
        <v>239</v>
      </c>
      <c r="L12693" s="9" t="s">
        <v>104</v>
      </c>
      <c r="M12693" s="9" t="s">
        <v>2838</v>
      </c>
      <c r="N12693" s="9" t="s">
        <v>200</v>
      </c>
      <c r="O12693" s="9" t="s">
        <v>176</v>
      </c>
      <c r="P12693" s="9" t="s">
        <v>228</v>
      </c>
      <c r="Q12693" s="9" t="s">
        <v>219</v>
      </c>
      <c r="R12693" s="9">
        <v>0</v>
      </c>
      <c r="S12693" s="9">
        <v>53</v>
      </c>
      <c r="T12693" s="9" t="s">
        <v>220</v>
      </c>
      <c r="U12693" s="9" t="s">
        <v>290</v>
      </c>
      <c r="X12693" s="9">
        <f>INDEX(SLA_Policy!$D$2:$D$5,MATCH(F12693,SLA_Policy!$A$2:$A$5,0))</f>
        <v>120</v>
      </c>
      <c r="Y12693" s="9" t="str">
        <f>IF(E12693="Cancelled","Excluded",IF(D12693="",IF((SLA_Policy!$B$8-B12693)*24&gt;X12693,"Open - Breached","Open - On Track"),IF((D12693-B12693)*24&lt;=X12693,"Met","Breached")))</f>
        <v>Met</v>
      </c>
    </row>
    <row r="12694" spans="1:25" x14ac:dyDescent="0.25">
      <c r="A12694" s="9" t="s">
        <v>17570</v>
      </c>
      <c r="B12694" s="23">
        <v>46283.354861111096</v>
      </c>
      <c r="C12694" s="23">
        <v>46283.4284722222</v>
      </c>
      <c r="D12694" s="23">
        <v>46283.7631944444</v>
      </c>
      <c r="E12694" s="9" t="s">
        <v>212</v>
      </c>
      <c r="F12694" s="9" t="s">
        <v>188</v>
      </c>
      <c r="G12694" s="9" t="s">
        <v>213</v>
      </c>
      <c r="H12694" s="9" t="s">
        <v>162</v>
      </c>
      <c r="I12694" s="9" t="s">
        <v>393</v>
      </c>
      <c r="J12694" s="9" t="s">
        <v>17571</v>
      </c>
      <c r="K12694" s="9" t="s">
        <v>246</v>
      </c>
      <c r="L12694" s="9" t="s">
        <v>293</v>
      </c>
      <c r="M12694" s="9" t="s">
        <v>7078</v>
      </c>
      <c r="N12694" s="9" t="s">
        <v>197</v>
      </c>
      <c r="O12694" s="9" t="s">
        <v>179</v>
      </c>
      <c r="P12694" s="9" t="s">
        <v>264</v>
      </c>
      <c r="Q12694" s="9" t="s">
        <v>219</v>
      </c>
      <c r="R12694" s="9">
        <v>0</v>
      </c>
      <c r="S12694" s="9">
        <v>7</v>
      </c>
      <c r="U12694" s="9" t="s">
        <v>266</v>
      </c>
      <c r="X12694" s="9">
        <f>INDEX(SLA_Policy!$D$2:$D$5,MATCH(F12694,SLA_Policy!$A$2:$A$5,0))</f>
        <v>72</v>
      </c>
      <c r="Y12694" s="9" t="str">
        <f>IF(E12694="Cancelled","Excluded",IF(D12694="",IF((SLA_Policy!$B$8-B12694)*24&gt;X12694,"Open - Breached","Open - On Track"),IF((D12694-B12694)*24&lt;=X12694,"Met","Breached")))</f>
        <v>Met</v>
      </c>
    </row>
    <row r="12695" spans="1:25" x14ac:dyDescent="0.25">
      <c r="A12695" s="9" t="s">
        <v>17572</v>
      </c>
      <c r="B12695" s="23">
        <v>46283.368750000001</v>
      </c>
      <c r="C12695" s="23">
        <v>46283.506944444503</v>
      </c>
      <c r="D12695" s="23">
        <v>46286.3972222222</v>
      </c>
      <c r="E12695" s="9" t="s">
        <v>212</v>
      </c>
      <c r="F12695" s="9" t="s">
        <v>188</v>
      </c>
      <c r="G12695" s="9" t="s">
        <v>213</v>
      </c>
      <c r="H12695" s="9" t="s">
        <v>163</v>
      </c>
      <c r="I12695" s="9" t="s">
        <v>250</v>
      </c>
      <c r="J12695" s="9" t="s">
        <v>4160</v>
      </c>
      <c r="K12695" s="9" t="s">
        <v>246</v>
      </c>
      <c r="L12695" s="9" t="s">
        <v>371</v>
      </c>
      <c r="M12695" s="9" t="s">
        <v>644</v>
      </c>
      <c r="N12695" s="9" t="s">
        <v>196</v>
      </c>
      <c r="O12695" s="9" t="s">
        <v>176</v>
      </c>
      <c r="P12695" s="9" t="s">
        <v>330</v>
      </c>
      <c r="Q12695" s="9" t="s">
        <v>219</v>
      </c>
      <c r="R12695" s="9">
        <v>0</v>
      </c>
      <c r="S12695" s="9">
        <v>62</v>
      </c>
      <c r="T12695" s="9" t="s">
        <v>220</v>
      </c>
      <c r="U12695" s="9" t="s">
        <v>230</v>
      </c>
      <c r="W12695" s="9">
        <v>4</v>
      </c>
      <c r="X12695" s="9">
        <f>INDEX(SLA_Policy!$D$2:$D$5,MATCH(F12695,SLA_Policy!$A$2:$A$5,0))</f>
        <v>72</v>
      </c>
      <c r="Y12695" s="9" t="str">
        <f>IF(E12695="Cancelled","Excluded",IF(D12695="",IF((SLA_Policy!$B$8-B12695)*24&gt;X12695,"Open - Breached","Open - On Track"),IF((D12695-B12695)*24&lt;=X12695,"Met","Breached")))</f>
        <v>Breached</v>
      </c>
    </row>
    <row r="12696" spans="1:25" x14ac:dyDescent="0.25">
      <c r="A12696" s="9" t="s">
        <v>17573</v>
      </c>
      <c r="B12696" s="23">
        <v>46283.375</v>
      </c>
      <c r="C12696" s="23">
        <v>46283.3840277778</v>
      </c>
      <c r="D12696" s="23">
        <v>46283.453472222202</v>
      </c>
      <c r="E12696" s="9" t="s">
        <v>212</v>
      </c>
      <c r="F12696" s="9" t="s">
        <v>187</v>
      </c>
      <c r="G12696" s="9" t="s">
        <v>213</v>
      </c>
      <c r="H12696" s="9" t="s">
        <v>88</v>
      </c>
      <c r="I12696" s="9" t="s">
        <v>268</v>
      </c>
      <c r="J12696" s="9" t="s">
        <v>2188</v>
      </c>
      <c r="K12696" s="9" t="s">
        <v>215</v>
      </c>
      <c r="L12696" s="9" t="s">
        <v>311</v>
      </c>
      <c r="M12696" s="9" t="s">
        <v>984</v>
      </c>
      <c r="N12696" s="9" t="s">
        <v>197</v>
      </c>
      <c r="O12696" s="9" t="s">
        <v>178</v>
      </c>
      <c r="P12696" s="9" t="s">
        <v>427</v>
      </c>
      <c r="Q12696" s="9" t="s">
        <v>273</v>
      </c>
      <c r="R12696" s="9">
        <v>0</v>
      </c>
      <c r="S12696" s="9">
        <v>19</v>
      </c>
      <c r="T12696" s="9" t="s">
        <v>229</v>
      </c>
      <c r="U12696" s="9" t="s">
        <v>266</v>
      </c>
      <c r="X12696" s="9">
        <f>INDEX(SLA_Policy!$D$2:$D$5,MATCH(F12696,SLA_Policy!$A$2:$A$5,0))</f>
        <v>8</v>
      </c>
      <c r="Y12696" s="9" t="str">
        <f>IF(E12696="Cancelled","Excluded",IF(D12696="",IF((SLA_Policy!$B$8-B12696)*24&gt;X12696,"Open - Breached","Open - On Track"),IF((D12696-B12696)*24&lt;=X12696,"Met","Breached")))</f>
        <v>Met</v>
      </c>
    </row>
    <row r="12697" spans="1:25" x14ac:dyDescent="0.25">
      <c r="A12697" s="9" t="s">
        <v>17574</v>
      </c>
      <c r="B12697" s="23">
        <v>46283.390277777798</v>
      </c>
      <c r="C12697" s="23">
        <v>46283.3972222222</v>
      </c>
      <c r="E12697" s="9" t="s">
        <v>649</v>
      </c>
      <c r="F12697" s="9" t="s">
        <v>188</v>
      </c>
      <c r="G12697" s="9" t="s">
        <v>213</v>
      </c>
      <c r="H12697" s="9" t="s">
        <v>162</v>
      </c>
      <c r="I12697" s="9" t="s">
        <v>345</v>
      </c>
      <c r="J12697" s="9" t="s">
        <v>10479</v>
      </c>
      <c r="K12697" s="9" t="s">
        <v>225</v>
      </c>
      <c r="L12697" s="9" t="s">
        <v>226</v>
      </c>
      <c r="M12697" s="9" t="s">
        <v>356</v>
      </c>
      <c r="N12697" s="9" t="s">
        <v>199</v>
      </c>
      <c r="O12697" s="9" t="s">
        <v>179</v>
      </c>
      <c r="P12697" s="9" t="s">
        <v>264</v>
      </c>
      <c r="Q12697" s="9" t="s">
        <v>219</v>
      </c>
      <c r="R12697" s="9">
        <v>0</v>
      </c>
      <c r="S12697" s="9">
        <v>4</v>
      </c>
      <c r="X12697" s="9">
        <f>INDEX(SLA_Policy!$D$2:$D$5,MATCH(F12697,SLA_Policy!$A$2:$A$5,0))</f>
        <v>72</v>
      </c>
      <c r="Y12697" s="9" t="str">
        <f>IF(E12697="Cancelled","Excluded",IF(D12697="",IF((SLA_Policy!$B$8-B12697)*24&gt;X12697,"Open - Breached","Open - On Track"),IF((D12697-B12697)*24&lt;=X12697,"Met","Breached")))</f>
        <v>Excluded</v>
      </c>
    </row>
    <row r="12698" spans="1:25" x14ac:dyDescent="0.25">
      <c r="A12698" s="9" t="s">
        <v>17575</v>
      </c>
      <c r="B12698" s="23">
        <v>46283.390277777798</v>
      </c>
      <c r="C12698" s="23">
        <v>46283.567361111098</v>
      </c>
      <c r="D12698" s="23">
        <v>46286.382638888899</v>
      </c>
      <c r="E12698" s="9" t="s">
        <v>212</v>
      </c>
      <c r="F12698" s="9" t="s">
        <v>189</v>
      </c>
      <c r="G12698" s="9" t="s">
        <v>236</v>
      </c>
      <c r="H12698" s="9" t="s">
        <v>161</v>
      </c>
      <c r="I12698" s="9" t="s">
        <v>482</v>
      </c>
      <c r="J12698" s="9" t="s">
        <v>14460</v>
      </c>
      <c r="K12698" s="9" t="s">
        <v>303</v>
      </c>
      <c r="L12698" s="9" t="s">
        <v>351</v>
      </c>
      <c r="M12698" s="9" t="s">
        <v>10893</v>
      </c>
      <c r="N12698" s="9" t="s">
        <v>196</v>
      </c>
      <c r="O12698" s="9" t="s">
        <v>177</v>
      </c>
      <c r="P12698" s="9" t="s">
        <v>457</v>
      </c>
      <c r="Q12698" s="9" t="s">
        <v>219</v>
      </c>
      <c r="R12698" s="9">
        <v>0</v>
      </c>
      <c r="S12698" s="9">
        <v>60</v>
      </c>
      <c r="U12698" s="9" t="s">
        <v>242</v>
      </c>
      <c r="X12698" s="9">
        <f>INDEX(SLA_Policy!$D$2:$D$5,MATCH(F12698,SLA_Policy!$A$2:$A$5,0))</f>
        <v>120</v>
      </c>
      <c r="Y12698" s="9" t="str">
        <f>IF(E12698="Cancelled","Excluded",IF(D12698="",IF((SLA_Policy!$B$8-B12698)*24&gt;X12698,"Open - Breached","Open - On Track"),IF((D12698-B12698)*24&lt;=X12698,"Met","Breached")))</f>
        <v>Met</v>
      </c>
    </row>
    <row r="12699" spans="1:25" x14ac:dyDescent="0.25">
      <c r="A12699" s="9" t="s">
        <v>17576</v>
      </c>
      <c r="B12699" s="23">
        <v>46283.394444444399</v>
      </c>
      <c r="C12699" s="23">
        <v>46283.411805555603</v>
      </c>
      <c r="E12699" s="9" t="s">
        <v>14153</v>
      </c>
      <c r="F12699" s="9" t="s">
        <v>189</v>
      </c>
      <c r="G12699" s="9" t="s">
        <v>213</v>
      </c>
      <c r="H12699" s="9" t="s">
        <v>163</v>
      </c>
      <c r="I12699" s="9" t="s">
        <v>223</v>
      </c>
      <c r="J12699" s="9" t="s">
        <v>1514</v>
      </c>
      <c r="K12699" s="9" t="s">
        <v>246</v>
      </c>
      <c r="L12699" s="9" t="s">
        <v>104</v>
      </c>
      <c r="M12699" s="9" t="s">
        <v>1056</v>
      </c>
      <c r="N12699" s="9" t="s">
        <v>199</v>
      </c>
      <c r="O12699" s="9" t="s">
        <v>180</v>
      </c>
      <c r="P12699" s="9" t="s">
        <v>368</v>
      </c>
      <c r="Q12699" s="9" t="s">
        <v>219</v>
      </c>
      <c r="R12699" s="9">
        <v>0</v>
      </c>
      <c r="S12699" s="9">
        <v>41</v>
      </c>
      <c r="T12699" s="9" t="s">
        <v>136</v>
      </c>
      <c r="X12699" s="9">
        <f>INDEX(SLA_Policy!$D$2:$D$5,MATCH(F12699,SLA_Policy!$A$2:$A$5,0))</f>
        <v>120</v>
      </c>
      <c r="Y12699" s="9" t="str">
        <f>IF(E12699="Cancelled","Excluded",IF(D12699="",IF((SLA_Policy!$B$8-B12699)*24&gt;X12699,"Open - Breached","Open - On Track"),IF((D12699-B12699)*24&lt;=X12699,"Met","Breached")))</f>
        <v>Open - Breached</v>
      </c>
    </row>
    <row r="12700" spans="1:25" x14ac:dyDescent="0.25">
      <c r="A12700" s="9" t="s">
        <v>17577</v>
      </c>
      <c r="B12700" s="23">
        <v>46283.404861111099</v>
      </c>
      <c r="C12700" s="23">
        <v>46283.409722222197</v>
      </c>
      <c r="D12700" s="23">
        <v>46286.3125</v>
      </c>
      <c r="E12700" s="9" t="s">
        <v>212</v>
      </c>
      <c r="F12700" s="9" t="s">
        <v>188</v>
      </c>
      <c r="G12700" s="9" t="s">
        <v>213</v>
      </c>
      <c r="H12700" s="9" t="s">
        <v>88</v>
      </c>
      <c r="I12700" s="9" t="s">
        <v>92</v>
      </c>
      <c r="J12700" s="9" t="s">
        <v>10627</v>
      </c>
      <c r="K12700" s="9" t="s">
        <v>262</v>
      </c>
      <c r="L12700" s="9" t="s">
        <v>104</v>
      </c>
      <c r="M12700" s="9" t="s">
        <v>2077</v>
      </c>
      <c r="N12700" s="9" t="s">
        <v>199</v>
      </c>
      <c r="O12700" s="9" t="s">
        <v>178</v>
      </c>
      <c r="P12700" s="9" t="s">
        <v>321</v>
      </c>
      <c r="Q12700" s="9" t="s">
        <v>219</v>
      </c>
      <c r="R12700" s="9">
        <v>0</v>
      </c>
      <c r="S12700" s="9">
        <v>12</v>
      </c>
      <c r="T12700" s="9" t="s">
        <v>136</v>
      </c>
      <c r="U12700" s="9" t="s">
        <v>661</v>
      </c>
      <c r="X12700" s="9">
        <f>INDEX(SLA_Policy!$D$2:$D$5,MATCH(F12700,SLA_Policy!$A$2:$A$5,0))</f>
        <v>72</v>
      </c>
      <c r="Y12700" s="9" t="str">
        <f>IF(E12700="Cancelled","Excluded",IF(D12700="",IF((SLA_Policy!$B$8-B12700)*24&gt;X12700,"Open - Breached","Open - On Track"),IF((D12700-B12700)*24&lt;=X12700,"Met","Breached")))</f>
        <v>Met</v>
      </c>
    </row>
    <row r="12701" spans="1:25" x14ac:dyDescent="0.25">
      <c r="A12701" s="9" t="s">
        <v>17578</v>
      </c>
      <c r="B12701" s="23">
        <v>46283.425000000003</v>
      </c>
      <c r="C12701" s="23">
        <v>46283.460416666698</v>
      </c>
      <c r="D12701" s="23">
        <v>46286.336111111101</v>
      </c>
      <c r="E12701" s="9" t="s">
        <v>212</v>
      </c>
      <c r="F12701" s="9" t="s">
        <v>189</v>
      </c>
      <c r="G12701" s="9" t="s">
        <v>236</v>
      </c>
      <c r="H12701" s="9" t="s">
        <v>167</v>
      </c>
      <c r="I12701" s="9" t="s">
        <v>255</v>
      </c>
      <c r="J12701" s="9" t="s">
        <v>1646</v>
      </c>
      <c r="K12701" s="9" t="s">
        <v>262</v>
      </c>
      <c r="L12701" s="9" t="s">
        <v>270</v>
      </c>
      <c r="M12701" s="9" t="s">
        <v>6183</v>
      </c>
      <c r="N12701" s="9" t="s">
        <v>197</v>
      </c>
      <c r="O12701" s="9" t="s">
        <v>116</v>
      </c>
      <c r="P12701" s="9" t="s">
        <v>234</v>
      </c>
      <c r="Q12701" s="9" t="s">
        <v>219</v>
      </c>
      <c r="R12701" s="9">
        <v>0</v>
      </c>
      <c r="S12701" s="9">
        <v>18</v>
      </c>
      <c r="U12701" s="9" t="s">
        <v>242</v>
      </c>
      <c r="X12701" s="9">
        <f>INDEX(SLA_Policy!$D$2:$D$5,MATCH(F12701,SLA_Policy!$A$2:$A$5,0))</f>
        <v>120</v>
      </c>
      <c r="Y12701" s="9" t="str">
        <f>IF(E12701="Cancelled","Excluded",IF(D12701="",IF((SLA_Policy!$B$8-B12701)*24&gt;X12701,"Open - Breached","Open - On Track"),IF((D12701-B12701)*24&lt;=X12701,"Met","Breached")))</f>
        <v>Met</v>
      </c>
    </row>
    <row r="12702" spans="1:25" x14ac:dyDescent="0.25">
      <c r="A12702" s="9" t="s">
        <v>17579</v>
      </c>
      <c r="B12702" s="23">
        <v>46283.432638888902</v>
      </c>
      <c r="C12702" s="23">
        <v>46283.4375</v>
      </c>
      <c r="D12702" s="23">
        <v>46286.373611111099</v>
      </c>
      <c r="E12702" s="9" t="s">
        <v>212</v>
      </c>
      <c r="F12702" s="9" t="s">
        <v>188</v>
      </c>
      <c r="G12702" s="9" t="s">
        <v>213</v>
      </c>
      <c r="H12702" s="9" t="s">
        <v>164</v>
      </c>
      <c r="I12702" s="9" t="s">
        <v>260</v>
      </c>
      <c r="J12702" s="9" t="s">
        <v>2850</v>
      </c>
      <c r="K12702" s="9" t="s">
        <v>410</v>
      </c>
      <c r="L12702" s="9" t="s">
        <v>104</v>
      </c>
      <c r="M12702" s="9" t="s">
        <v>706</v>
      </c>
      <c r="N12702" s="9" t="s">
        <v>196</v>
      </c>
      <c r="O12702" s="9" t="s">
        <v>179</v>
      </c>
      <c r="P12702" s="9" t="s">
        <v>284</v>
      </c>
      <c r="Q12702" s="9" t="s">
        <v>219</v>
      </c>
      <c r="R12702" s="9">
        <v>0</v>
      </c>
      <c r="S12702" s="9">
        <v>66</v>
      </c>
      <c r="T12702" s="9" t="s">
        <v>265</v>
      </c>
      <c r="U12702" s="9" t="s">
        <v>266</v>
      </c>
      <c r="X12702" s="9">
        <f>INDEX(SLA_Policy!$D$2:$D$5,MATCH(F12702,SLA_Policy!$A$2:$A$5,0))</f>
        <v>72</v>
      </c>
      <c r="Y12702" s="9" t="str">
        <f>IF(E12702="Cancelled","Excluded",IF(D12702="",IF((SLA_Policy!$B$8-B12702)*24&gt;X12702,"Open - Breached","Open - On Track"),IF((D12702-B12702)*24&lt;=X12702,"Met","Breached")))</f>
        <v>Met</v>
      </c>
    </row>
    <row r="12703" spans="1:25" x14ac:dyDescent="0.25">
      <c r="A12703" s="9" t="s">
        <v>17580</v>
      </c>
      <c r="B12703" s="23">
        <v>46283.433333333298</v>
      </c>
      <c r="C12703" s="23">
        <v>46283.525694444397</v>
      </c>
      <c r="D12703" s="23">
        <v>46283.560416666704</v>
      </c>
      <c r="E12703" s="9" t="s">
        <v>212</v>
      </c>
      <c r="F12703" s="9" t="s">
        <v>188</v>
      </c>
      <c r="G12703" s="9" t="s">
        <v>236</v>
      </c>
      <c r="H12703" s="9" t="s">
        <v>161</v>
      </c>
      <c r="I12703" s="9" t="s">
        <v>482</v>
      </c>
      <c r="J12703" s="9" t="s">
        <v>2529</v>
      </c>
      <c r="K12703" s="9" t="s">
        <v>262</v>
      </c>
      <c r="L12703" s="9" t="s">
        <v>311</v>
      </c>
      <c r="M12703" s="9" t="s">
        <v>2418</v>
      </c>
      <c r="N12703" s="9" t="s">
        <v>196</v>
      </c>
      <c r="O12703" s="9" t="s">
        <v>177</v>
      </c>
      <c r="P12703" s="9" t="s">
        <v>241</v>
      </c>
      <c r="Q12703" s="9" t="s">
        <v>219</v>
      </c>
      <c r="R12703" s="9">
        <v>0</v>
      </c>
      <c r="S12703" s="9">
        <v>56</v>
      </c>
      <c r="U12703" s="9" t="s">
        <v>242</v>
      </c>
      <c r="X12703" s="9">
        <f>INDEX(SLA_Policy!$D$2:$D$5,MATCH(F12703,SLA_Policy!$A$2:$A$5,0))</f>
        <v>72</v>
      </c>
      <c r="Y12703" s="9" t="str">
        <f>IF(E12703="Cancelled","Excluded",IF(D12703="",IF((SLA_Policy!$B$8-B12703)*24&gt;X12703,"Open - Breached","Open - On Track"),IF((D12703-B12703)*24&lt;=X12703,"Met","Breached")))</f>
        <v>Met</v>
      </c>
    </row>
    <row r="12704" spans="1:25" x14ac:dyDescent="0.25">
      <c r="A12704" s="9" t="s">
        <v>17581</v>
      </c>
      <c r="B12704" s="23">
        <v>46283.436111111099</v>
      </c>
      <c r="C12704" s="23">
        <v>46283.452083333301</v>
      </c>
      <c r="D12704" s="23">
        <v>46283.458333333299</v>
      </c>
      <c r="E12704" s="9" t="s">
        <v>212</v>
      </c>
      <c r="F12704" s="9" t="s">
        <v>189</v>
      </c>
      <c r="G12704" s="9" t="s">
        <v>213</v>
      </c>
      <c r="H12704" s="9" t="s">
        <v>161</v>
      </c>
      <c r="I12704" s="9" t="s">
        <v>389</v>
      </c>
      <c r="J12704" s="9" t="s">
        <v>1243</v>
      </c>
      <c r="K12704" s="9" t="s">
        <v>215</v>
      </c>
      <c r="L12704" s="9" t="s">
        <v>371</v>
      </c>
      <c r="M12704" s="9" t="s">
        <v>4010</v>
      </c>
      <c r="N12704" s="9" t="s">
        <v>198</v>
      </c>
      <c r="O12704" s="9" t="s">
        <v>177</v>
      </c>
      <c r="P12704" s="9" t="s">
        <v>241</v>
      </c>
      <c r="Q12704" s="9" t="s">
        <v>219</v>
      </c>
      <c r="R12704" s="9">
        <v>0</v>
      </c>
      <c r="S12704" s="9">
        <v>6</v>
      </c>
      <c r="U12704" s="9" t="s">
        <v>266</v>
      </c>
      <c r="X12704" s="9">
        <f>INDEX(SLA_Policy!$D$2:$D$5,MATCH(F12704,SLA_Policy!$A$2:$A$5,0))</f>
        <v>120</v>
      </c>
      <c r="Y12704" s="9" t="str">
        <f>IF(E12704="Cancelled","Excluded",IF(D12704="",IF((SLA_Policy!$B$8-B12704)*24&gt;X12704,"Open - Breached","Open - On Track"),IF((D12704-B12704)*24&lt;=X12704,"Met","Breached")))</f>
        <v>Met</v>
      </c>
    </row>
    <row r="12705" spans="1:25" x14ac:dyDescent="0.25">
      <c r="A12705" s="9" t="s">
        <v>17582</v>
      </c>
      <c r="B12705" s="23">
        <v>46283.438888888901</v>
      </c>
      <c r="C12705" s="23">
        <v>46283.45</v>
      </c>
      <c r="D12705" s="23">
        <v>46283.4909722222</v>
      </c>
      <c r="E12705" s="9" t="s">
        <v>212</v>
      </c>
      <c r="F12705" s="9" t="s">
        <v>189</v>
      </c>
      <c r="G12705" s="9" t="s">
        <v>213</v>
      </c>
      <c r="H12705" s="9" t="s">
        <v>161</v>
      </c>
      <c r="I12705" s="9" t="s">
        <v>389</v>
      </c>
      <c r="J12705" s="9" t="s">
        <v>2568</v>
      </c>
      <c r="K12705" s="9" t="s">
        <v>246</v>
      </c>
      <c r="L12705" s="9" t="s">
        <v>311</v>
      </c>
      <c r="M12705" s="9" t="s">
        <v>639</v>
      </c>
      <c r="N12705" s="9" t="s">
        <v>198</v>
      </c>
      <c r="O12705" s="9" t="s">
        <v>116</v>
      </c>
      <c r="P12705" s="9" t="s">
        <v>525</v>
      </c>
      <c r="Q12705" s="9" t="s">
        <v>219</v>
      </c>
      <c r="R12705" s="9">
        <v>0</v>
      </c>
      <c r="S12705" s="9">
        <v>6</v>
      </c>
      <c r="U12705" s="9" t="s">
        <v>290</v>
      </c>
      <c r="X12705" s="9">
        <f>INDEX(SLA_Policy!$D$2:$D$5,MATCH(F12705,SLA_Policy!$A$2:$A$5,0))</f>
        <v>120</v>
      </c>
      <c r="Y12705" s="9" t="str">
        <f>IF(E12705="Cancelled","Excluded",IF(D12705="",IF((SLA_Policy!$B$8-B12705)*24&gt;X12705,"Open - Breached","Open - On Track"),IF((D12705-B12705)*24&lt;=X12705,"Met","Breached")))</f>
        <v>Met</v>
      </c>
    </row>
    <row r="12706" spans="1:25" x14ac:dyDescent="0.25">
      <c r="A12706" s="9" t="s">
        <v>17583</v>
      </c>
      <c r="B12706" s="23">
        <v>46283.444444444503</v>
      </c>
      <c r="C12706" s="23">
        <v>46283.504166666702</v>
      </c>
      <c r="D12706" s="23">
        <v>46283.540972222203</v>
      </c>
      <c r="E12706" s="9" t="s">
        <v>212</v>
      </c>
      <c r="F12706" s="9" t="s">
        <v>189</v>
      </c>
      <c r="G12706" s="9" t="s">
        <v>213</v>
      </c>
      <c r="H12706" s="9" t="s">
        <v>166</v>
      </c>
      <c r="I12706" s="9" t="s">
        <v>286</v>
      </c>
      <c r="J12706" s="9" t="s">
        <v>10312</v>
      </c>
      <c r="K12706" s="9" t="s">
        <v>246</v>
      </c>
      <c r="L12706" s="9" t="s">
        <v>226</v>
      </c>
      <c r="M12706" s="9" t="s">
        <v>4572</v>
      </c>
      <c r="N12706" s="9" t="s">
        <v>198</v>
      </c>
      <c r="O12706" s="9" t="s">
        <v>181</v>
      </c>
      <c r="P12706" s="9" t="s">
        <v>668</v>
      </c>
      <c r="Q12706" s="9" t="s">
        <v>219</v>
      </c>
      <c r="R12706" s="9">
        <v>0</v>
      </c>
      <c r="S12706" s="9">
        <v>21</v>
      </c>
      <c r="U12706" s="9" t="s">
        <v>290</v>
      </c>
      <c r="X12706" s="9">
        <f>INDEX(SLA_Policy!$D$2:$D$5,MATCH(F12706,SLA_Policy!$A$2:$A$5,0))</f>
        <v>120</v>
      </c>
      <c r="Y12706" s="9" t="str">
        <f>IF(E12706="Cancelled","Excluded",IF(D12706="",IF((SLA_Policy!$B$8-B12706)*24&gt;X12706,"Open - Breached","Open - On Track"),IF((D12706-B12706)*24&lt;=X12706,"Met","Breached")))</f>
        <v>Met</v>
      </c>
    </row>
    <row r="12707" spans="1:25" x14ac:dyDescent="0.25">
      <c r="A12707" s="9" t="s">
        <v>17584</v>
      </c>
      <c r="B12707" s="23">
        <v>46283.462500000001</v>
      </c>
      <c r="C12707" s="23">
        <v>46283.485416666699</v>
      </c>
      <c r="D12707" s="23">
        <v>46286.341666666704</v>
      </c>
      <c r="E12707" s="9" t="s">
        <v>212</v>
      </c>
      <c r="F12707" s="9" t="s">
        <v>188</v>
      </c>
      <c r="G12707" s="9" t="s">
        <v>213</v>
      </c>
      <c r="H12707" s="9" t="s">
        <v>161</v>
      </c>
      <c r="I12707" s="9" t="s">
        <v>297</v>
      </c>
      <c r="J12707" s="9" t="s">
        <v>512</v>
      </c>
      <c r="K12707" s="9" t="s">
        <v>14602</v>
      </c>
      <c r="L12707" s="9" t="s">
        <v>12094</v>
      </c>
      <c r="M12707" s="9" t="s">
        <v>15096</v>
      </c>
      <c r="N12707" s="9" t="s">
        <v>198</v>
      </c>
      <c r="O12707" s="9" t="s">
        <v>182</v>
      </c>
      <c r="P12707" s="9" t="s">
        <v>120</v>
      </c>
      <c r="Q12707" s="9" t="s">
        <v>219</v>
      </c>
      <c r="R12707" s="9">
        <v>0</v>
      </c>
      <c r="S12707" s="9">
        <v>27</v>
      </c>
      <c r="U12707" s="9" t="s">
        <v>290</v>
      </c>
      <c r="X12707" s="9">
        <f>INDEX(SLA_Policy!$D$2:$D$5,MATCH(F12707,SLA_Policy!$A$2:$A$5,0))</f>
        <v>72</v>
      </c>
      <c r="Y12707" s="9" t="str">
        <f>IF(E12707="Cancelled","Excluded",IF(D12707="",IF((SLA_Policy!$B$8-B12707)*24&gt;X12707,"Open - Breached","Open - On Track"),IF((D12707-B12707)*24&lt;=X12707,"Met","Breached")))</f>
        <v>Met</v>
      </c>
    </row>
    <row r="12708" spans="1:25" x14ac:dyDescent="0.25">
      <c r="A12708" s="9" t="s">
        <v>17585</v>
      </c>
      <c r="B12708" s="23">
        <v>46283.465277777803</v>
      </c>
      <c r="C12708" s="23">
        <v>46283.470833333296</v>
      </c>
      <c r="D12708" s="23">
        <v>46283.6069444444</v>
      </c>
      <c r="E12708" s="9" t="s">
        <v>212</v>
      </c>
      <c r="F12708" s="9" t="s">
        <v>187</v>
      </c>
      <c r="G12708" s="9" t="s">
        <v>236</v>
      </c>
      <c r="H12708" s="9" t="s">
        <v>164</v>
      </c>
      <c r="I12708" s="9" t="s">
        <v>421</v>
      </c>
      <c r="J12708" s="9" t="s">
        <v>422</v>
      </c>
      <c r="K12708" s="9" t="s">
        <v>303</v>
      </c>
      <c r="L12708" s="9" t="s">
        <v>293</v>
      </c>
      <c r="M12708" s="9" t="s">
        <v>11217</v>
      </c>
      <c r="N12708" s="9" t="s">
        <v>196</v>
      </c>
      <c r="O12708" s="9" t="s">
        <v>180</v>
      </c>
      <c r="P12708" s="9" t="s">
        <v>368</v>
      </c>
      <c r="Q12708" s="9" t="s">
        <v>273</v>
      </c>
      <c r="R12708" s="9">
        <v>0</v>
      </c>
      <c r="S12708" s="9">
        <v>18</v>
      </c>
      <c r="T12708" s="9" t="s">
        <v>343</v>
      </c>
      <c r="U12708" s="9" t="s">
        <v>242</v>
      </c>
      <c r="X12708" s="9">
        <f>INDEX(SLA_Policy!$D$2:$D$5,MATCH(F12708,SLA_Policy!$A$2:$A$5,0))</f>
        <v>8</v>
      </c>
      <c r="Y12708" s="9" t="str">
        <f>IF(E12708="Cancelled","Excluded",IF(D12708="",IF((SLA_Policy!$B$8-B12708)*24&gt;X12708,"Open - Breached","Open - On Track"),IF((D12708-B12708)*24&lt;=X12708,"Met","Breached")))</f>
        <v>Met</v>
      </c>
    </row>
    <row r="12709" spans="1:25" x14ac:dyDescent="0.25">
      <c r="A12709" s="9" t="s">
        <v>17586</v>
      </c>
      <c r="B12709" s="23">
        <v>46283.470138888901</v>
      </c>
      <c r="C12709" s="23">
        <v>46283.493750000001</v>
      </c>
      <c r="D12709" s="23">
        <v>46283.732638888898</v>
      </c>
      <c r="E12709" s="9" t="s">
        <v>212</v>
      </c>
      <c r="F12709" s="9" t="s">
        <v>188</v>
      </c>
      <c r="G12709" s="9" t="s">
        <v>213</v>
      </c>
      <c r="H12709" s="9" t="s">
        <v>164</v>
      </c>
      <c r="I12709" s="9" t="s">
        <v>260</v>
      </c>
      <c r="J12709" s="9" t="s">
        <v>1000</v>
      </c>
      <c r="K12709" s="9" t="s">
        <v>14602</v>
      </c>
      <c r="L12709" s="9" t="s">
        <v>12094</v>
      </c>
      <c r="M12709" s="9" t="s">
        <v>14687</v>
      </c>
      <c r="N12709" s="9" t="s">
        <v>196</v>
      </c>
      <c r="O12709" s="9" t="s">
        <v>182</v>
      </c>
      <c r="P12709" s="9" t="s">
        <v>13226</v>
      </c>
      <c r="Q12709" s="9" t="s">
        <v>219</v>
      </c>
      <c r="R12709" s="9">
        <v>0</v>
      </c>
      <c r="S12709" s="9">
        <v>16</v>
      </c>
      <c r="T12709" s="9" t="s">
        <v>265</v>
      </c>
      <c r="U12709" s="9" t="s">
        <v>290</v>
      </c>
      <c r="W12709" s="9">
        <v>4</v>
      </c>
      <c r="X12709" s="9">
        <f>INDEX(SLA_Policy!$D$2:$D$5,MATCH(F12709,SLA_Policy!$A$2:$A$5,0))</f>
        <v>72</v>
      </c>
      <c r="Y12709" s="9" t="str">
        <f>IF(E12709="Cancelled","Excluded",IF(D12709="",IF((SLA_Policy!$B$8-B12709)*24&gt;X12709,"Open - Breached","Open - On Track"),IF((D12709-B12709)*24&lt;=X12709,"Met","Breached")))</f>
        <v>Met</v>
      </c>
    </row>
    <row r="12710" spans="1:25" x14ac:dyDescent="0.25">
      <c r="A12710" s="9" t="s">
        <v>17587</v>
      </c>
      <c r="B12710" s="23">
        <v>46283.479861111096</v>
      </c>
      <c r="C12710" s="23">
        <v>46283.536111111098</v>
      </c>
      <c r="D12710" s="23">
        <v>46286.313888888901</v>
      </c>
      <c r="E12710" s="9" t="s">
        <v>212</v>
      </c>
      <c r="F12710" s="9" t="s">
        <v>189</v>
      </c>
      <c r="G12710" s="9" t="s">
        <v>213</v>
      </c>
      <c r="H12710" s="9" t="s">
        <v>162</v>
      </c>
      <c r="I12710" s="9" t="s">
        <v>393</v>
      </c>
      <c r="J12710" s="9" t="s">
        <v>840</v>
      </c>
      <c r="K12710" s="9" t="s">
        <v>239</v>
      </c>
      <c r="L12710" s="9" t="s">
        <v>282</v>
      </c>
      <c r="M12710" s="9" t="s">
        <v>471</v>
      </c>
      <c r="N12710" s="9" t="s">
        <v>197</v>
      </c>
      <c r="O12710" s="9" t="s">
        <v>176</v>
      </c>
      <c r="P12710" s="9" t="s">
        <v>419</v>
      </c>
      <c r="Q12710" s="9" t="s">
        <v>219</v>
      </c>
      <c r="R12710" s="9">
        <v>0</v>
      </c>
      <c r="S12710" s="9">
        <v>21</v>
      </c>
      <c r="U12710" s="9" t="s">
        <v>248</v>
      </c>
      <c r="X12710" s="9">
        <f>INDEX(SLA_Policy!$D$2:$D$5,MATCH(F12710,SLA_Policy!$A$2:$A$5,0))</f>
        <v>120</v>
      </c>
      <c r="Y12710" s="9" t="str">
        <f>IF(E12710="Cancelled","Excluded",IF(D12710="",IF((SLA_Policy!$B$8-B12710)*24&gt;X12710,"Open - Breached","Open - On Track"),IF((D12710-B12710)*24&lt;=X12710,"Met","Breached")))</f>
        <v>Met</v>
      </c>
    </row>
    <row r="12711" spans="1:25" x14ac:dyDescent="0.25">
      <c r="A12711" s="9" t="s">
        <v>17588</v>
      </c>
      <c r="B12711" s="23">
        <v>46283.4909722222</v>
      </c>
      <c r="E12711" s="9" t="s">
        <v>649</v>
      </c>
      <c r="F12711" s="9" t="s">
        <v>188</v>
      </c>
      <c r="G12711" s="9" t="s">
        <v>213</v>
      </c>
      <c r="H12711" s="9" t="s">
        <v>165</v>
      </c>
      <c r="I12711" s="9" t="s">
        <v>469</v>
      </c>
      <c r="J12711" s="9" t="s">
        <v>13602</v>
      </c>
      <c r="K12711" s="9" t="s">
        <v>239</v>
      </c>
      <c r="L12711" s="9" t="s">
        <v>351</v>
      </c>
      <c r="M12711" s="9" t="s">
        <v>3100</v>
      </c>
      <c r="N12711" s="9" t="s">
        <v>196</v>
      </c>
      <c r="O12711" s="9" t="s">
        <v>176</v>
      </c>
      <c r="P12711" s="9" t="s">
        <v>570</v>
      </c>
      <c r="Q12711" s="9" t="s">
        <v>219</v>
      </c>
      <c r="R12711" s="9">
        <v>0</v>
      </c>
      <c r="S12711" s="9">
        <v>0</v>
      </c>
      <c r="X12711" s="9">
        <f>INDEX(SLA_Policy!$D$2:$D$5,MATCH(F12711,SLA_Policy!$A$2:$A$5,0))</f>
        <v>72</v>
      </c>
      <c r="Y12711" s="9" t="str">
        <f>IF(E12711="Cancelled","Excluded",IF(D12711="",IF((SLA_Policy!$B$8-B12711)*24&gt;X12711,"Open - Breached","Open - On Track"),IF((D12711-B12711)*24&lt;=X12711,"Met","Breached")))</f>
        <v>Excluded</v>
      </c>
    </row>
    <row r="12712" spans="1:25" x14ac:dyDescent="0.25">
      <c r="A12712" s="9" t="s">
        <v>17589</v>
      </c>
      <c r="B12712" s="23">
        <v>46283.503472222197</v>
      </c>
      <c r="C12712" s="23">
        <v>46283.528472222199</v>
      </c>
      <c r="D12712" s="23">
        <v>46286.408333333296</v>
      </c>
      <c r="E12712" s="9" t="s">
        <v>212</v>
      </c>
      <c r="F12712" s="9" t="s">
        <v>189</v>
      </c>
      <c r="G12712" s="9" t="s">
        <v>213</v>
      </c>
      <c r="H12712" s="9" t="s">
        <v>165</v>
      </c>
      <c r="I12712" s="9" t="s">
        <v>567</v>
      </c>
      <c r="J12712" s="9" t="s">
        <v>13116</v>
      </c>
      <c r="K12712" s="9" t="s">
        <v>225</v>
      </c>
      <c r="L12712" s="9" t="s">
        <v>226</v>
      </c>
      <c r="M12712" s="9" t="s">
        <v>3643</v>
      </c>
      <c r="N12712" s="9" t="s">
        <v>199</v>
      </c>
      <c r="O12712" s="9" t="s">
        <v>176</v>
      </c>
      <c r="P12712" s="9" t="s">
        <v>419</v>
      </c>
      <c r="Q12712" s="9" t="s">
        <v>219</v>
      </c>
      <c r="R12712" s="9">
        <v>0</v>
      </c>
      <c r="S12712" s="9">
        <v>12</v>
      </c>
      <c r="U12712" s="9" t="s">
        <v>376</v>
      </c>
      <c r="W12712" s="9">
        <v>5</v>
      </c>
      <c r="X12712" s="9">
        <f>INDEX(SLA_Policy!$D$2:$D$5,MATCH(F12712,SLA_Policy!$A$2:$A$5,0))</f>
        <v>120</v>
      </c>
      <c r="Y12712" s="9" t="str">
        <f>IF(E12712="Cancelled","Excluded",IF(D12712="",IF((SLA_Policy!$B$8-B12712)*24&gt;X12712,"Open - Breached","Open - On Track"),IF((D12712-B12712)*24&lt;=X12712,"Met","Breached")))</f>
        <v>Met</v>
      </c>
    </row>
    <row r="12713" spans="1:25" x14ac:dyDescent="0.25">
      <c r="A12713" s="9" t="s">
        <v>17590</v>
      </c>
      <c r="B12713" s="23">
        <v>46283.520138888904</v>
      </c>
      <c r="C12713" s="23">
        <v>46283.521527777797</v>
      </c>
      <c r="D12713" s="23">
        <v>46286.5444444444</v>
      </c>
      <c r="E12713" s="9" t="s">
        <v>212</v>
      </c>
      <c r="F12713" s="9" t="s">
        <v>188</v>
      </c>
      <c r="G12713" s="9" t="s">
        <v>213</v>
      </c>
      <c r="H12713" s="9" t="s">
        <v>162</v>
      </c>
      <c r="I12713" s="9" t="s">
        <v>345</v>
      </c>
      <c r="J12713" s="9" t="s">
        <v>6919</v>
      </c>
      <c r="K12713" s="9" t="s">
        <v>215</v>
      </c>
      <c r="L12713" s="9" t="s">
        <v>216</v>
      </c>
      <c r="M12713" s="9" t="s">
        <v>2728</v>
      </c>
      <c r="N12713" s="9" t="s">
        <v>198</v>
      </c>
      <c r="O12713" s="9" t="s">
        <v>179</v>
      </c>
      <c r="P12713" s="9" t="s">
        <v>264</v>
      </c>
      <c r="Q12713" s="9" t="s">
        <v>273</v>
      </c>
      <c r="R12713" s="9">
        <v>1</v>
      </c>
      <c r="S12713" s="9">
        <v>21</v>
      </c>
      <c r="U12713" s="9" t="s">
        <v>248</v>
      </c>
      <c r="X12713" s="9">
        <f>INDEX(SLA_Policy!$D$2:$D$5,MATCH(F12713,SLA_Policy!$A$2:$A$5,0))</f>
        <v>72</v>
      </c>
      <c r="Y12713" s="9" t="str">
        <f>IF(E12713="Cancelled","Excluded",IF(D12713="",IF((SLA_Policy!$B$8-B12713)*24&gt;X12713,"Open - Breached","Open - On Track"),IF((D12713-B12713)*24&lt;=X12713,"Met","Breached")))</f>
        <v>Breached</v>
      </c>
    </row>
    <row r="12714" spans="1:25" x14ac:dyDescent="0.25">
      <c r="A12714" s="9" t="s">
        <v>17591</v>
      </c>
      <c r="B12714" s="23">
        <v>46283.530555555597</v>
      </c>
      <c r="C12714" s="23">
        <v>46283.532638888901</v>
      </c>
      <c r="D12714" s="23">
        <v>46283.756249999999</v>
      </c>
      <c r="E12714" s="9" t="s">
        <v>212</v>
      </c>
      <c r="F12714" s="9" t="s">
        <v>188</v>
      </c>
      <c r="G12714" s="9" t="s">
        <v>213</v>
      </c>
      <c r="H12714" s="9" t="s">
        <v>164</v>
      </c>
      <c r="I12714" s="9" t="s">
        <v>339</v>
      </c>
      <c r="J12714" s="9" t="s">
        <v>1359</v>
      </c>
      <c r="K12714" s="9" t="s">
        <v>215</v>
      </c>
      <c r="L12714" s="9" t="s">
        <v>226</v>
      </c>
      <c r="M12714" s="9" t="s">
        <v>872</v>
      </c>
      <c r="N12714" s="9" t="s">
        <v>198</v>
      </c>
      <c r="O12714" s="9" t="s">
        <v>116</v>
      </c>
      <c r="P12714" s="9" t="s">
        <v>590</v>
      </c>
      <c r="Q12714" s="9" t="s">
        <v>219</v>
      </c>
      <c r="R12714" s="9">
        <v>0</v>
      </c>
      <c r="S12714" s="9">
        <v>12</v>
      </c>
      <c r="T12714" s="9" t="s">
        <v>464</v>
      </c>
      <c r="U12714" s="9" t="s">
        <v>290</v>
      </c>
      <c r="X12714" s="9">
        <f>INDEX(SLA_Policy!$D$2:$D$5,MATCH(F12714,SLA_Policy!$A$2:$A$5,0))</f>
        <v>72</v>
      </c>
      <c r="Y12714" s="9" t="str">
        <f>IF(E12714="Cancelled","Excluded",IF(D12714="",IF((SLA_Policy!$B$8-B12714)*24&gt;X12714,"Open - Breached","Open - On Track"),IF((D12714-B12714)*24&lt;=X12714,"Met","Breached")))</f>
        <v>Met</v>
      </c>
    </row>
    <row r="12715" spans="1:25" x14ac:dyDescent="0.25">
      <c r="A12715" s="9" t="s">
        <v>17592</v>
      </c>
      <c r="B12715" s="23">
        <v>46283.538194444503</v>
      </c>
      <c r="C12715" s="23">
        <v>46283.546527777798</v>
      </c>
      <c r="D12715" s="23">
        <v>46283.559027777803</v>
      </c>
      <c r="E12715" s="9" t="s">
        <v>212</v>
      </c>
      <c r="F12715" s="9" t="s">
        <v>188</v>
      </c>
      <c r="G12715" s="9" t="s">
        <v>213</v>
      </c>
      <c r="H12715" s="9" t="s">
        <v>161</v>
      </c>
      <c r="I12715" s="9" t="s">
        <v>389</v>
      </c>
      <c r="J12715" s="9" t="s">
        <v>2787</v>
      </c>
      <c r="K12715" s="9" t="s">
        <v>246</v>
      </c>
      <c r="L12715" s="9" t="s">
        <v>293</v>
      </c>
      <c r="M12715" s="9" t="s">
        <v>1106</v>
      </c>
      <c r="N12715" s="9" t="s">
        <v>198</v>
      </c>
      <c r="O12715" s="9" t="s">
        <v>116</v>
      </c>
      <c r="P12715" s="9" t="s">
        <v>590</v>
      </c>
      <c r="Q12715" s="9" t="s">
        <v>219</v>
      </c>
      <c r="R12715" s="9">
        <v>0</v>
      </c>
      <c r="S12715" s="9">
        <v>10</v>
      </c>
      <c r="U12715" s="9" t="s">
        <v>376</v>
      </c>
      <c r="X12715" s="9">
        <f>INDEX(SLA_Policy!$D$2:$D$5,MATCH(F12715,SLA_Policy!$A$2:$A$5,0))</f>
        <v>72</v>
      </c>
      <c r="Y12715" s="9" t="str">
        <f>IF(E12715="Cancelled","Excluded",IF(D12715="",IF((SLA_Policy!$B$8-B12715)*24&gt;X12715,"Open - Breached","Open - On Track"),IF((D12715-B12715)*24&lt;=X12715,"Met","Breached")))</f>
        <v>Met</v>
      </c>
    </row>
    <row r="12716" spans="1:25" x14ac:dyDescent="0.25">
      <c r="A12716" s="9" t="s">
        <v>17593</v>
      </c>
      <c r="B12716" s="23">
        <v>46283.558333333298</v>
      </c>
      <c r="C12716" s="23">
        <v>46283.618055555598</v>
      </c>
      <c r="D12716" s="23">
        <v>46286.405555555597</v>
      </c>
      <c r="E12716" s="9" t="s">
        <v>212</v>
      </c>
      <c r="F12716" s="9" t="s">
        <v>189</v>
      </c>
      <c r="G12716" s="9" t="s">
        <v>236</v>
      </c>
      <c r="H12716" s="9" t="s">
        <v>161</v>
      </c>
      <c r="I12716" s="9" t="s">
        <v>482</v>
      </c>
      <c r="J12716" s="9" t="s">
        <v>1268</v>
      </c>
      <c r="K12716" s="9" t="s">
        <v>239</v>
      </c>
      <c r="L12716" s="9" t="s">
        <v>104</v>
      </c>
      <c r="M12716" s="9" t="s">
        <v>1942</v>
      </c>
      <c r="N12716" s="9" t="s">
        <v>196</v>
      </c>
      <c r="O12716" s="9" t="s">
        <v>177</v>
      </c>
      <c r="P12716" s="9" t="s">
        <v>300</v>
      </c>
      <c r="Q12716" s="9" t="s">
        <v>219</v>
      </c>
      <c r="R12716" s="9">
        <v>0</v>
      </c>
      <c r="S12716" s="9">
        <v>34</v>
      </c>
      <c r="U12716" s="9" t="s">
        <v>242</v>
      </c>
      <c r="X12716" s="9">
        <f>INDEX(SLA_Policy!$D$2:$D$5,MATCH(F12716,SLA_Policy!$A$2:$A$5,0))</f>
        <v>120</v>
      </c>
      <c r="Y12716" s="9" t="str">
        <f>IF(E12716="Cancelled","Excluded",IF(D12716="",IF((SLA_Policy!$B$8-B12716)*24&gt;X12716,"Open - Breached","Open - On Track"),IF((D12716-B12716)*24&lt;=X12716,"Met","Breached")))</f>
        <v>Met</v>
      </c>
    </row>
    <row r="12717" spans="1:25" x14ac:dyDescent="0.25">
      <c r="A12717" s="9" t="s">
        <v>17594</v>
      </c>
      <c r="B12717" s="23">
        <v>46283.593055555597</v>
      </c>
      <c r="C12717" s="23">
        <v>46283.765972222202</v>
      </c>
      <c r="D12717" s="23">
        <v>46286.372222222199</v>
      </c>
      <c r="E12717" s="9" t="s">
        <v>212</v>
      </c>
      <c r="F12717" s="9" t="s">
        <v>188</v>
      </c>
      <c r="G12717" s="9" t="s">
        <v>213</v>
      </c>
      <c r="H12717" s="9" t="s">
        <v>88</v>
      </c>
      <c r="I12717" s="9" t="s">
        <v>268</v>
      </c>
      <c r="J12717" s="9" t="s">
        <v>2188</v>
      </c>
      <c r="K12717" s="9" t="s">
        <v>246</v>
      </c>
      <c r="L12717" s="9" t="s">
        <v>351</v>
      </c>
      <c r="M12717" s="9" t="s">
        <v>436</v>
      </c>
      <c r="N12717" s="9" t="s">
        <v>197</v>
      </c>
      <c r="O12717" s="9" t="s">
        <v>178</v>
      </c>
      <c r="P12717" s="9" t="s">
        <v>321</v>
      </c>
      <c r="Q12717" s="9" t="s">
        <v>219</v>
      </c>
      <c r="R12717" s="9">
        <v>0</v>
      </c>
      <c r="S12717" s="9">
        <v>9</v>
      </c>
      <c r="T12717" s="9" t="s">
        <v>322</v>
      </c>
      <c r="U12717" s="9" t="s">
        <v>230</v>
      </c>
      <c r="X12717" s="9">
        <f>INDEX(SLA_Policy!$D$2:$D$5,MATCH(F12717,SLA_Policy!$A$2:$A$5,0))</f>
        <v>72</v>
      </c>
      <c r="Y12717" s="9" t="str">
        <f>IF(E12717="Cancelled","Excluded",IF(D12717="",IF((SLA_Policy!$B$8-B12717)*24&gt;X12717,"Open - Breached","Open - On Track"),IF((D12717-B12717)*24&lt;=X12717,"Met","Breached")))</f>
        <v>Met</v>
      </c>
    </row>
    <row r="12718" spans="1:25" x14ac:dyDescent="0.25">
      <c r="A12718" s="9" t="s">
        <v>17595</v>
      </c>
      <c r="B12718" s="23">
        <v>46283.604861111096</v>
      </c>
      <c r="C12718" s="23">
        <v>46283.607638888898</v>
      </c>
      <c r="D12718" s="23">
        <v>46286.383333333302</v>
      </c>
      <c r="E12718" s="9" t="s">
        <v>212</v>
      </c>
      <c r="F12718" s="9" t="s">
        <v>188</v>
      </c>
      <c r="G12718" s="9" t="s">
        <v>236</v>
      </c>
      <c r="H12718" s="9" t="s">
        <v>162</v>
      </c>
      <c r="I12718" s="9" t="s">
        <v>280</v>
      </c>
      <c r="J12718" s="9" t="s">
        <v>17470</v>
      </c>
      <c r="K12718" s="9" t="s">
        <v>246</v>
      </c>
      <c r="L12718" s="9" t="s">
        <v>104</v>
      </c>
      <c r="M12718" s="9" t="s">
        <v>1398</v>
      </c>
      <c r="N12718" s="9" t="s">
        <v>200</v>
      </c>
      <c r="O12718" s="9" t="s">
        <v>179</v>
      </c>
      <c r="P12718" s="9" t="s">
        <v>284</v>
      </c>
      <c r="Q12718" s="9" t="s">
        <v>219</v>
      </c>
      <c r="R12718" s="9">
        <v>0</v>
      </c>
      <c r="S12718" s="9">
        <v>13</v>
      </c>
      <c r="U12718" s="9" t="s">
        <v>242</v>
      </c>
      <c r="W12718" s="9">
        <v>4</v>
      </c>
      <c r="X12718" s="9">
        <f>INDEX(SLA_Policy!$D$2:$D$5,MATCH(F12718,SLA_Policy!$A$2:$A$5,0))</f>
        <v>72</v>
      </c>
      <c r="Y12718" s="9" t="str">
        <f>IF(E12718="Cancelled","Excluded",IF(D12718="",IF((SLA_Policy!$B$8-B12718)*24&gt;X12718,"Open - Breached","Open - On Track"),IF((D12718-B12718)*24&lt;=X12718,"Met","Breached")))</f>
        <v>Met</v>
      </c>
    </row>
    <row r="12719" spans="1:25" x14ac:dyDescent="0.25">
      <c r="A12719" s="9" t="s">
        <v>17596</v>
      </c>
      <c r="B12719" s="23">
        <v>46283.613888888904</v>
      </c>
      <c r="C12719" s="23">
        <v>46283.617361111101</v>
      </c>
      <c r="D12719" s="23">
        <v>46286.338194444397</v>
      </c>
      <c r="E12719" s="9" t="s">
        <v>212</v>
      </c>
      <c r="F12719" s="9" t="s">
        <v>188</v>
      </c>
      <c r="G12719" s="9" t="s">
        <v>213</v>
      </c>
      <c r="H12719" s="9" t="s">
        <v>162</v>
      </c>
      <c r="I12719" s="9" t="s">
        <v>416</v>
      </c>
      <c r="J12719" s="9" t="s">
        <v>4880</v>
      </c>
      <c r="K12719" s="9" t="s">
        <v>246</v>
      </c>
      <c r="L12719" s="9" t="s">
        <v>282</v>
      </c>
      <c r="M12719" s="9" t="s">
        <v>1254</v>
      </c>
      <c r="N12719" s="9" t="s">
        <v>200</v>
      </c>
      <c r="O12719" s="9" t="s">
        <v>176</v>
      </c>
      <c r="P12719" s="9" t="s">
        <v>419</v>
      </c>
      <c r="Q12719" s="9" t="s">
        <v>219</v>
      </c>
      <c r="R12719" s="9">
        <v>0</v>
      </c>
      <c r="S12719" s="9">
        <v>21</v>
      </c>
      <c r="U12719" s="9" t="s">
        <v>266</v>
      </c>
      <c r="W12719" s="9">
        <v>4</v>
      </c>
      <c r="X12719" s="9">
        <f>INDEX(SLA_Policy!$D$2:$D$5,MATCH(F12719,SLA_Policy!$A$2:$A$5,0))</f>
        <v>72</v>
      </c>
      <c r="Y12719" s="9" t="str">
        <f>IF(E12719="Cancelled","Excluded",IF(D12719="",IF((SLA_Policy!$B$8-B12719)*24&gt;X12719,"Open - Breached","Open - On Track"),IF((D12719-B12719)*24&lt;=X12719,"Met","Breached")))</f>
        <v>Met</v>
      </c>
    </row>
    <row r="12720" spans="1:25" x14ac:dyDescent="0.25">
      <c r="A12720" s="9" t="s">
        <v>17597</v>
      </c>
      <c r="B12720" s="23">
        <v>46283.621527777803</v>
      </c>
      <c r="C12720" s="23">
        <v>46283.630555555603</v>
      </c>
      <c r="D12720" s="23">
        <v>46286.3125</v>
      </c>
      <c r="E12720" s="9" t="s">
        <v>212</v>
      </c>
      <c r="F12720" s="9" t="s">
        <v>189</v>
      </c>
      <c r="G12720" s="9" t="s">
        <v>213</v>
      </c>
      <c r="H12720" s="9" t="s">
        <v>162</v>
      </c>
      <c r="I12720" s="9" t="s">
        <v>393</v>
      </c>
      <c r="J12720" s="9" t="s">
        <v>840</v>
      </c>
      <c r="K12720" s="9" t="s">
        <v>246</v>
      </c>
      <c r="L12720" s="9" t="s">
        <v>104</v>
      </c>
      <c r="M12720" s="9" t="s">
        <v>4670</v>
      </c>
      <c r="N12720" s="9" t="s">
        <v>198</v>
      </c>
      <c r="O12720" s="9" t="s">
        <v>176</v>
      </c>
      <c r="P12720" s="9" t="s">
        <v>253</v>
      </c>
      <c r="Q12720" s="9" t="s">
        <v>219</v>
      </c>
      <c r="R12720" s="9">
        <v>0</v>
      </c>
      <c r="S12720" s="9">
        <v>9</v>
      </c>
      <c r="U12720" s="9" t="s">
        <v>376</v>
      </c>
      <c r="X12720" s="9">
        <f>INDEX(SLA_Policy!$D$2:$D$5,MATCH(F12720,SLA_Policy!$A$2:$A$5,0))</f>
        <v>120</v>
      </c>
      <c r="Y12720" s="9" t="str">
        <f>IF(E12720="Cancelled","Excluded",IF(D12720="",IF((SLA_Policy!$B$8-B12720)*24&gt;X12720,"Open - Breached","Open - On Track"),IF((D12720-B12720)*24&lt;=X12720,"Met","Breached")))</f>
        <v>Met</v>
      </c>
    </row>
    <row r="12721" spans="1:25" x14ac:dyDescent="0.25">
      <c r="A12721" s="9" t="s">
        <v>17598</v>
      </c>
      <c r="B12721" s="23">
        <v>46283.65625</v>
      </c>
      <c r="C12721" s="23">
        <v>46283.659722222197</v>
      </c>
      <c r="D12721" s="23">
        <v>46286.409722222197</v>
      </c>
      <c r="E12721" s="9" t="s">
        <v>212</v>
      </c>
      <c r="F12721" s="9" t="s">
        <v>188</v>
      </c>
      <c r="G12721" s="9" t="s">
        <v>213</v>
      </c>
      <c r="H12721" s="9" t="s">
        <v>162</v>
      </c>
      <c r="I12721" s="9" t="s">
        <v>393</v>
      </c>
      <c r="J12721" s="9" t="s">
        <v>1040</v>
      </c>
      <c r="K12721" s="9" t="s">
        <v>246</v>
      </c>
      <c r="L12721" s="9" t="s">
        <v>104</v>
      </c>
      <c r="M12721" s="9" t="s">
        <v>1285</v>
      </c>
      <c r="N12721" s="9" t="s">
        <v>198</v>
      </c>
      <c r="O12721" s="9" t="s">
        <v>116</v>
      </c>
      <c r="P12721" s="9" t="s">
        <v>342</v>
      </c>
      <c r="Q12721" s="9" t="s">
        <v>219</v>
      </c>
      <c r="R12721" s="9">
        <v>0</v>
      </c>
      <c r="S12721" s="9">
        <v>14</v>
      </c>
      <c r="U12721" s="9" t="s">
        <v>248</v>
      </c>
      <c r="W12721" s="9">
        <v>5</v>
      </c>
      <c r="X12721" s="9">
        <f>INDEX(SLA_Policy!$D$2:$D$5,MATCH(F12721,SLA_Policy!$A$2:$A$5,0))</f>
        <v>72</v>
      </c>
      <c r="Y12721" s="9" t="str">
        <f>IF(E12721="Cancelled","Excluded",IF(D12721="",IF((SLA_Policy!$B$8-B12721)*24&gt;X12721,"Open - Breached","Open - On Track"),IF((D12721-B12721)*24&lt;=X12721,"Met","Breached")))</f>
        <v>Met</v>
      </c>
    </row>
    <row r="12722" spans="1:25" x14ac:dyDescent="0.25">
      <c r="A12722" s="9" t="s">
        <v>17599</v>
      </c>
      <c r="B12722" s="23">
        <v>46283.659722222197</v>
      </c>
      <c r="C12722" s="23">
        <v>46283.668749999997</v>
      </c>
      <c r="D12722" s="23">
        <v>46283.682638888902</v>
      </c>
      <c r="E12722" s="9" t="s">
        <v>212</v>
      </c>
      <c r="F12722" s="9" t="s">
        <v>188</v>
      </c>
      <c r="G12722" s="9" t="s">
        <v>213</v>
      </c>
      <c r="H12722" s="9" t="s">
        <v>161</v>
      </c>
      <c r="I12722" s="9" t="s">
        <v>454</v>
      </c>
      <c r="J12722" s="9" t="s">
        <v>1549</v>
      </c>
      <c r="K12722" s="9" t="s">
        <v>246</v>
      </c>
      <c r="L12722" s="9" t="s">
        <v>282</v>
      </c>
      <c r="M12722" s="9" t="s">
        <v>283</v>
      </c>
      <c r="N12722" s="9" t="s">
        <v>198</v>
      </c>
      <c r="O12722" s="9" t="s">
        <v>116</v>
      </c>
      <c r="P12722" s="9" t="s">
        <v>525</v>
      </c>
      <c r="Q12722" s="9" t="s">
        <v>219</v>
      </c>
      <c r="R12722" s="9">
        <v>0</v>
      </c>
      <c r="S12722" s="9">
        <v>3</v>
      </c>
      <c r="U12722" s="9" t="s">
        <v>290</v>
      </c>
      <c r="X12722" s="9">
        <f>INDEX(SLA_Policy!$D$2:$D$5,MATCH(F12722,SLA_Policy!$A$2:$A$5,0))</f>
        <v>72</v>
      </c>
      <c r="Y12722" s="9" t="str">
        <f>IF(E12722="Cancelled","Excluded",IF(D12722="",IF((SLA_Policy!$B$8-B12722)*24&gt;X12722,"Open - Breached","Open - On Track"),IF((D12722-B12722)*24&lt;=X12722,"Met","Breached")))</f>
        <v>Met</v>
      </c>
    </row>
    <row r="12723" spans="1:25" x14ac:dyDescent="0.25">
      <c r="A12723" s="9" t="s">
        <v>17600</v>
      </c>
      <c r="B12723" s="23">
        <v>46283.6652777778</v>
      </c>
      <c r="C12723" s="23">
        <v>46283.75</v>
      </c>
      <c r="D12723" s="23">
        <v>46286.313194444498</v>
      </c>
      <c r="E12723" s="9" t="s">
        <v>212</v>
      </c>
      <c r="F12723" s="9" t="s">
        <v>189</v>
      </c>
      <c r="G12723" s="9" t="s">
        <v>236</v>
      </c>
      <c r="H12723" s="9" t="s">
        <v>163</v>
      </c>
      <c r="I12723" s="9" t="s">
        <v>327</v>
      </c>
      <c r="J12723" s="9" t="s">
        <v>2755</v>
      </c>
      <c r="K12723" s="9" t="s">
        <v>246</v>
      </c>
      <c r="L12723" s="9" t="s">
        <v>216</v>
      </c>
      <c r="M12723" s="9" t="s">
        <v>5887</v>
      </c>
      <c r="N12723" s="9" t="s">
        <v>196</v>
      </c>
      <c r="O12723" s="9" t="s">
        <v>176</v>
      </c>
      <c r="P12723" s="9" t="s">
        <v>1159</v>
      </c>
      <c r="Q12723" s="9" t="s">
        <v>273</v>
      </c>
      <c r="R12723" s="9">
        <v>0</v>
      </c>
      <c r="S12723" s="9">
        <v>27</v>
      </c>
      <c r="U12723" s="9" t="s">
        <v>242</v>
      </c>
      <c r="X12723" s="9">
        <f>INDEX(SLA_Policy!$D$2:$D$5,MATCH(F12723,SLA_Policy!$A$2:$A$5,0))</f>
        <v>120</v>
      </c>
      <c r="Y12723" s="9" t="str">
        <f>IF(E12723="Cancelled","Excluded",IF(D12723="",IF((SLA_Policy!$B$8-B12723)*24&gt;X12723,"Open - Breached","Open - On Track"),IF((D12723-B12723)*24&lt;=X12723,"Met","Breached")))</f>
        <v>Met</v>
      </c>
    </row>
    <row r="12724" spans="1:25" x14ac:dyDescent="0.25">
      <c r="A12724" s="9" t="s">
        <v>17601</v>
      </c>
      <c r="B12724" s="23">
        <v>46283.668749999997</v>
      </c>
      <c r="C12724" s="23">
        <v>46283.701388888898</v>
      </c>
      <c r="D12724" s="23">
        <v>46287.333333333299</v>
      </c>
      <c r="E12724" s="9" t="s">
        <v>212</v>
      </c>
      <c r="F12724" s="9" t="s">
        <v>189</v>
      </c>
      <c r="G12724" s="9" t="s">
        <v>236</v>
      </c>
      <c r="H12724" s="9" t="s">
        <v>161</v>
      </c>
      <c r="I12724" s="9" t="s">
        <v>237</v>
      </c>
      <c r="J12724" s="9" t="s">
        <v>238</v>
      </c>
      <c r="K12724" s="9" t="s">
        <v>246</v>
      </c>
      <c r="L12724" s="9" t="s">
        <v>311</v>
      </c>
      <c r="M12724" s="9" t="s">
        <v>2613</v>
      </c>
      <c r="N12724" s="9" t="s">
        <v>196</v>
      </c>
      <c r="O12724" s="9" t="s">
        <v>179</v>
      </c>
      <c r="P12724" s="9" t="s">
        <v>337</v>
      </c>
      <c r="Q12724" s="9" t="s">
        <v>219</v>
      </c>
      <c r="R12724" s="9">
        <v>1</v>
      </c>
      <c r="S12724" s="9">
        <v>26</v>
      </c>
      <c r="U12724" s="9" t="s">
        <v>242</v>
      </c>
      <c r="W12724" s="9">
        <v>2</v>
      </c>
      <c r="X12724" s="9">
        <f>INDEX(SLA_Policy!$D$2:$D$5,MATCH(F12724,SLA_Policy!$A$2:$A$5,0))</f>
        <v>120</v>
      </c>
      <c r="Y12724" s="9" t="str">
        <f>IF(E12724="Cancelled","Excluded",IF(D12724="",IF((SLA_Policy!$B$8-B12724)*24&gt;X12724,"Open - Breached","Open - On Track"),IF((D12724-B12724)*24&lt;=X12724,"Met","Breached")))</f>
        <v>Met</v>
      </c>
    </row>
    <row r="12725" spans="1:25" x14ac:dyDescent="0.25">
      <c r="A12725" s="9" t="s">
        <v>17602</v>
      </c>
      <c r="B12725" s="23">
        <v>46283.685416666704</v>
      </c>
      <c r="C12725" s="23">
        <v>46283.686805555597</v>
      </c>
      <c r="D12725" s="23">
        <v>46283.693749999999</v>
      </c>
      <c r="E12725" s="9" t="s">
        <v>212</v>
      </c>
      <c r="F12725" s="9" t="s">
        <v>188</v>
      </c>
      <c r="G12725" s="9" t="s">
        <v>213</v>
      </c>
      <c r="H12725" s="9" t="s">
        <v>167</v>
      </c>
      <c r="I12725" s="9" t="s">
        <v>684</v>
      </c>
      <c r="J12725" s="9" t="s">
        <v>17603</v>
      </c>
      <c r="K12725" s="9" t="s">
        <v>246</v>
      </c>
      <c r="L12725" s="9" t="s">
        <v>104</v>
      </c>
      <c r="M12725" s="9" t="s">
        <v>2949</v>
      </c>
      <c r="N12725" s="9" t="s">
        <v>198</v>
      </c>
      <c r="O12725" s="9" t="s">
        <v>116</v>
      </c>
      <c r="P12725" s="9" t="s">
        <v>218</v>
      </c>
      <c r="Q12725" s="9" t="s">
        <v>219</v>
      </c>
      <c r="R12725" s="9">
        <v>0</v>
      </c>
      <c r="S12725" s="9">
        <v>12</v>
      </c>
      <c r="U12725" s="9" t="s">
        <v>248</v>
      </c>
      <c r="X12725" s="9">
        <f>INDEX(SLA_Policy!$D$2:$D$5,MATCH(F12725,SLA_Policy!$A$2:$A$5,0))</f>
        <v>72</v>
      </c>
      <c r="Y12725" s="9" t="str">
        <f>IF(E12725="Cancelled","Excluded",IF(D12725="",IF((SLA_Policy!$B$8-B12725)*24&gt;X12725,"Open - Breached","Open - On Track"),IF((D12725-B12725)*24&lt;=X12725,"Met","Breached")))</f>
        <v>Met</v>
      </c>
    </row>
    <row r="12726" spans="1:25" x14ac:dyDescent="0.25">
      <c r="A12726" s="9" t="s">
        <v>17604</v>
      </c>
      <c r="B12726" s="23">
        <v>46283.716666666704</v>
      </c>
      <c r="C12726" s="23">
        <v>46283.783333333296</v>
      </c>
      <c r="D12726" s="23">
        <v>46286.40625</v>
      </c>
      <c r="E12726" s="9" t="s">
        <v>212</v>
      </c>
      <c r="F12726" s="9" t="s">
        <v>188</v>
      </c>
      <c r="G12726" s="9" t="s">
        <v>213</v>
      </c>
      <c r="H12726" s="9" t="s">
        <v>167</v>
      </c>
      <c r="I12726" s="9" t="s">
        <v>362</v>
      </c>
      <c r="J12726" s="9" t="s">
        <v>17605</v>
      </c>
      <c r="K12726" s="9" t="s">
        <v>303</v>
      </c>
      <c r="L12726" s="9" t="s">
        <v>104</v>
      </c>
      <c r="M12726" s="9" t="s">
        <v>2293</v>
      </c>
      <c r="N12726" s="9" t="s">
        <v>196</v>
      </c>
      <c r="O12726" s="9" t="s">
        <v>176</v>
      </c>
      <c r="P12726" s="9" t="s">
        <v>330</v>
      </c>
      <c r="Q12726" s="9" t="s">
        <v>219</v>
      </c>
      <c r="R12726" s="9">
        <v>0</v>
      </c>
      <c r="S12726" s="9">
        <v>29</v>
      </c>
      <c r="U12726" s="9" t="s">
        <v>266</v>
      </c>
      <c r="X12726" s="9">
        <f>INDEX(SLA_Policy!$D$2:$D$5,MATCH(F12726,SLA_Policy!$A$2:$A$5,0))</f>
        <v>72</v>
      </c>
      <c r="Y12726" s="9" t="str">
        <f>IF(E12726="Cancelled","Excluded",IF(D12726="",IF((SLA_Policy!$B$8-B12726)*24&gt;X12726,"Open - Breached","Open - On Track"),IF((D12726-B12726)*24&lt;=X12726,"Met","Breached")))</f>
        <v>Met</v>
      </c>
    </row>
    <row r="12727" spans="1:25" x14ac:dyDescent="0.25">
      <c r="A12727" s="9" t="s">
        <v>17606</v>
      </c>
      <c r="B12727" s="23">
        <v>46283.761805555601</v>
      </c>
      <c r="C12727" s="23">
        <v>46283.771527777797</v>
      </c>
      <c r="D12727" s="23">
        <v>46286.367361111101</v>
      </c>
      <c r="E12727" s="9" t="s">
        <v>212</v>
      </c>
      <c r="F12727" s="9" t="s">
        <v>188</v>
      </c>
      <c r="G12727" s="9" t="s">
        <v>213</v>
      </c>
      <c r="H12727" s="9" t="s">
        <v>88</v>
      </c>
      <c r="I12727" s="9" t="s">
        <v>268</v>
      </c>
      <c r="J12727" s="9" t="s">
        <v>638</v>
      </c>
      <c r="K12727" s="9" t="s">
        <v>215</v>
      </c>
      <c r="L12727" s="9" t="s">
        <v>307</v>
      </c>
      <c r="M12727" s="9" t="s">
        <v>2439</v>
      </c>
      <c r="N12727" s="9" t="s">
        <v>196</v>
      </c>
      <c r="O12727" s="9" t="s">
        <v>178</v>
      </c>
      <c r="P12727" s="9" t="s">
        <v>360</v>
      </c>
      <c r="Q12727" s="9" t="s">
        <v>219</v>
      </c>
      <c r="R12727" s="9">
        <v>0</v>
      </c>
      <c r="S12727" s="9">
        <v>24</v>
      </c>
      <c r="T12727" s="9" t="s">
        <v>136</v>
      </c>
      <c r="U12727" s="9" t="s">
        <v>266</v>
      </c>
      <c r="X12727" s="9">
        <f>INDEX(SLA_Policy!$D$2:$D$5,MATCH(F12727,SLA_Policy!$A$2:$A$5,0))</f>
        <v>72</v>
      </c>
      <c r="Y12727" s="9" t="str">
        <f>IF(E12727="Cancelled","Excluded",IF(D12727="",IF((SLA_Policy!$B$8-B12727)*24&gt;X12727,"Open - Breached","Open - On Track"),IF((D12727-B12727)*24&lt;=X12727,"Met","Breached")))</f>
        <v>Met</v>
      </c>
    </row>
    <row r="12728" spans="1:25" x14ac:dyDescent="0.25">
      <c r="A12728" s="9" t="s">
        <v>17607</v>
      </c>
      <c r="B12728" s="23">
        <v>46283.872222222199</v>
      </c>
      <c r="C12728" s="23">
        <v>46286.345833333296</v>
      </c>
      <c r="D12728" s="23">
        <v>46286.423611111102</v>
      </c>
      <c r="E12728" s="9" t="s">
        <v>212</v>
      </c>
      <c r="F12728" s="9" t="s">
        <v>189</v>
      </c>
      <c r="G12728" s="9" t="s">
        <v>213</v>
      </c>
      <c r="H12728" s="9" t="s">
        <v>161</v>
      </c>
      <c r="I12728" s="9" t="s">
        <v>389</v>
      </c>
      <c r="J12728" s="9" t="s">
        <v>2045</v>
      </c>
      <c r="K12728" s="9" t="s">
        <v>246</v>
      </c>
      <c r="L12728" s="9" t="s">
        <v>293</v>
      </c>
      <c r="M12728" s="9" t="s">
        <v>5669</v>
      </c>
      <c r="N12728" s="9" t="s">
        <v>198</v>
      </c>
      <c r="O12728" s="9" t="s">
        <v>116</v>
      </c>
      <c r="P12728" s="9" t="s">
        <v>590</v>
      </c>
      <c r="Q12728" s="9" t="s">
        <v>219</v>
      </c>
      <c r="R12728" s="9">
        <v>1</v>
      </c>
      <c r="S12728" s="9">
        <v>11</v>
      </c>
      <c r="U12728" s="9" t="s">
        <v>221</v>
      </c>
      <c r="W12728" s="9">
        <v>4</v>
      </c>
      <c r="X12728" s="9">
        <f>INDEX(SLA_Policy!$D$2:$D$5,MATCH(F12728,SLA_Policy!$A$2:$A$5,0))</f>
        <v>120</v>
      </c>
      <c r="Y12728" s="9" t="str">
        <f>IF(E12728="Cancelled","Excluded",IF(D12728="",IF((SLA_Policy!$B$8-B12728)*24&gt;X12728,"Open - Breached","Open - On Track"),IF((D12728-B12728)*24&lt;=X12728,"Met","Breached")))</f>
        <v>Met</v>
      </c>
    </row>
    <row r="12729" spans="1:25" x14ac:dyDescent="0.25">
      <c r="A12729" s="9" t="s">
        <v>17608</v>
      </c>
      <c r="B12729" s="23">
        <v>46284.317361111098</v>
      </c>
      <c r="C12729" s="23">
        <v>46286.335416666698</v>
      </c>
      <c r="D12729" s="23">
        <v>46287.391666666699</v>
      </c>
      <c r="E12729" s="9" t="s">
        <v>212</v>
      </c>
      <c r="F12729" s="9" t="s">
        <v>189</v>
      </c>
      <c r="G12729" s="9" t="s">
        <v>213</v>
      </c>
      <c r="H12729" s="9" t="s">
        <v>167</v>
      </c>
      <c r="I12729" s="9" t="s">
        <v>536</v>
      </c>
      <c r="J12729" s="9" t="s">
        <v>1969</v>
      </c>
      <c r="K12729" s="9" t="s">
        <v>246</v>
      </c>
      <c r="L12729" s="9" t="s">
        <v>293</v>
      </c>
      <c r="M12729" s="9" t="s">
        <v>2071</v>
      </c>
      <c r="N12729" s="9" t="s">
        <v>196</v>
      </c>
      <c r="O12729" s="9" t="s">
        <v>180</v>
      </c>
      <c r="P12729" s="9" t="s">
        <v>318</v>
      </c>
      <c r="Q12729" s="9" t="s">
        <v>219</v>
      </c>
      <c r="R12729" s="9">
        <v>0</v>
      </c>
      <c r="S12729" s="9">
        <v>28</v>
      </c>
      <c r="T12729" s="9" t="s">
        <v>229</v>
      </c>
      <c r="U12729" s="9" t="s">
        <v>376</v>
      </c>
      <c r="X12729" s="9">
        <f>INDEX(SLA_Policy!$D$2:$D$5,MATCH(F12729,SLA_Policy!$A$2:$A$5,0))</f>
        <v>120</v>
      </c>
      <c r="Y12729" s="9" t="str">
        <f>IF(E12729="Cancelled","Excluded",IF(D12729="",IF((SLA_Policy!$B$8-B12729)*24&gt;X12729,"Open - Breached","Open - On Track"),IF((D12729-B12729)*24&lt;=X12729,"Met","Breached")))</f>
        <v>Met</v>
      </c>
    </row>
    <row r="12730" spans="1:25" x14ac:dyDescent="0.25">
      <c r="A12730" s="9" t="s">
        <v>17609</v>
      </c>
      <c r="B12730" s="23">
        <v>46284.977083333302</v>
      </c>
      <c r="C12730" s="23">
        <v>46286.361111111102</v>
      </c>
      <c r="D12730" s="23">
        <v>46286.5222222222</v>
      </c>
      <c r="E12730" s="9" t="s">
        <v>212</v>
      </c>
      <c r="F12730" s="9" t="s">
        <v>188</v>
      </c>
      <c r="G12730" s="9" t="s">
        <v>213</v>
      </c>
      <c r="H12730" s="9" t="s">
        <v>88</v>
      </c>
      <c r="I12730" s="9" t="s">
        <v>354</v>
      </c>
      <c r="J12730" s="9" t="s">
        <v>1558</v>
      </c>
      <c r="K12730" s="9" t="s">
        <v>303</v>
      </c>
      <c r="L12730" s="9" t="s">
        <v>104</v>
      </c>
      <c r="M12730" s="9" t="s">
        <v>1681</v>
      </c>
      <c r="N12730" s="9" t="s">
        <v>197</v>
      </c>
      <c r="O12730" s="9" t="s">
        <v>178</v>
      </c>
      <c r="P12730" s="9" t="s">
        <v>360</v>
      </c>
      <c r="Q12730" s="9" t="s">
        <v>219</v>
      </c>
      <c r="R12730" s="9">
        <v>0</v>
      </c>
      <c r="S12730" s="9">
        <v>79</v>
      </c>
      <c r="T12730" s="9" t="s">
        <v>136</v>
      </c>
      <c r="U12730" s="9" t="s">
        <v>376</v>
      </c>
      <c r="W12730" s="9">
        <v>4</v>
      </c>
      <c r="X12730" s="9">
        <f>INDEX(SLA_Policy!$D$2:$D$5,MATCH(F12730,SLA_Policy!$A$2:$A$5,0))</f>
        <v>72</v>
      </c>
      <c r="Y12730" s="9" t="str">
        <f>IF(E12730="Cancelled","Excluded",IF(D12730="",IF((SLA_Policy!$B$8-B12730)*24&gt;X12730,"Open - Breached","Open - On Track"),IF((D12730-B12730)*24&lt;=X12730,"Met","Breached")))</f>
        <v>Met</v>
      </c>
    </row>
    <row r="12731" spans="1:25" x14ac:dyDescent="0.25">
      <c r="A12731" s="9" t="s">
        <v>17610</v>
      </c>
      <c r="B12731" s="23">
        <v>46285.309722222199</v>
      </c>
      <c r="C12731" s="23">
        <v>46286.354861111096</v>
      </c>
      <c r="D12731" s="23">
        <v>46286.366666666698</v>
      </c>
      <c r="E12731" s="9" t="s">
        <v>212</v>
      </c>
      <c r="F12731" s="9" t="s">
        <v>189</v>
      </c>
      <c r="G12731" s="9" t="s">
        <v>213</v>
      </c>
      <c r="H12731" s="9" t="s">
        <v>88</v>
      </c>
      <c r="I12731" s="9" t="s">
        <v>268</v>
      </c>
      <c r="J12731" s="9" t="s">
        <v>4505</v>
      </c>
      <c r="K12731" s="9" t="s">
        <v>246</v>
      </c>
      <c r="L12731" s="9" t="s">
        <v>216</v>
      </c>
      <c r="M12731" s="9" t="s">
        <v>1587</v>
      </c>
      <c r="N12731" s="9" t="s">
        <v>196</v>
      </c>
      <c r="O12731" s="9" t="s">
        <v>178</v>
      </c>
      <c r="P12731" s="9" t="s">
        <v>272</v>
      </c>
      <c r="Q12731" s="9" t="s">
        <v>219</v>
      </c>
      <c r="R12731" s="9">
        <v>0</v>
      </c>
      <c r="S12731" s="9">
        <v>10</v>
      </c>
      <c r="T12731" s="9" t="s">
        <v>136</v>
      </c>
      <c r="U12731" s="9" t="s">
        <v>661</v>
      </c>
      <c r="X12731" s="9">
        <f>INDEX(SLA_Policy!$D$2:$D$5,MATCH(F12731,SLA_Policy!$A$2:$A$5,0))</f>
        <v>120</v>
      </c>
      <c r="Y12731" s="9" t="str">
        <f>IF(E12731="Cancelled","Excluded",IF(D12731="",IF((SLA_Policy!$B$8-B12731)*24&gt;X12731,"Open - Breached","Open - On Track"),IF((D12731-B12731)*24&lt;=X12731,"Met","Breached")))</f>
        <v>Met</v>
      </c>
    </row>
    <row r="12732" spans="1:25" x14ac:dyDescent="0.25">
      <c r="A12732" s="9" t="s">
        <v>17611</v>
      </c>
      <c r="B12732" s="23">
        <v>46285.4194444444</v>
      </c>
      <c r="C12732" s="23">
        <v>46286.3659722222</v>
      </c>
      <c r="D12732" s="23">
        <v>46286.377083333296</v>
      </c>
      <c r="E12732" s="9" t="s">
        <v>212</v>
      </c>
      <c r="F12732" s="9" t="s">
        <v>188</v>
      </c>
      <c r="G12732" s="9" t="s">
        <v>213</v>
      </c>
      <c r="H12732" s="9" t="s">
        <v>88</v>
      </c>
      <c r="I12732" s="9" t="s">
        <v>92</v>
      </c>
      <c r="J12732" s="9" t="s">
        <v>5327</v>
      </c>
      <c r="K12732" s="9" t="s">
        <v>303</v>
      </c>
      <c r="L12732" s="9" t="s">
        <v>311</v>
      </c>
      <c r="M12732" s="9" t="s">
        <v>2562</v>
      </c>
      <c r="N12732" s="9" t="s">
        <v>197</v>
      </c>
      <c r="O12732" s="9" t="s">
        <v>116</v>
      </c>
      <c r="P12732" s="9" t="s">
        <v>218</v>
      </c>
      <c r="Q12732" s="9" t="s">
        <v>219</v>
      </c>
      <c r="R12732" s="9">
        <v>0</v>
      </c>
      <c r="S12732" s="9">
        <v>26</v>
      </c>
      <c r="T12732" s="9" t="s">
        <v>220</v>
      </c>
      <c r="U12732" s="9" t="s">
        <v>661</v>
      </c>
      <c r="X12732" s="9">
        <f>INDEX(SLA_Policy!$D$2:$D$5,MATCH(F12732,SLA_Policy!$A$2:$A$5,0))</f>
        <v>72</v>
      </c>
      <c r="Y12732" s="9" t="str">
        <f>IF(E12732="Cancelled","Excluded",IF(D12732="",IF((SLA_Policy!$B$8-B12732)*24&gt;X12732,"Open - Breached","Open - On Track"),IF((D12732-B12732)*24&lt;=X12732,"Met","Breached")))</f>
        <v>Met</v>
      </c>
    </row>
    <row r="12733" spans="1:25" x14ac:dyDescent="0.25">
      <c r="A12733" s="9" t="s">
        <v>17612</v>
      </c>
      <c r="B12733" s="23">
        <v>46285.502777777801</v>
      </c>
      <c r="C12733" s="23">
        <v>46286.3</v>
      </c>
      <c r="D12733" s="23">
        <v>46286.3305555556</v>
      </c>
      <c r="E12733" s="9" t="s">
        <v>212</v>
      </c>
      <c r="F12733" s="9" t="s">
        <v>189</v>
      </c>
      <c r="G12733" s="9" t="s">
        <v>236</v>
      </c>
      <c r="H12733" s="9" t="s">
        <v>161</v>
      </c>
      <c r="I12733" s="9" t="s">
        <v>482</v>
      </c>
      <c r="J12733" s="9" t="s">
        <v>2529</v>
      </c>
      <c r="K12733" s="9" t="s">
        <v>239</v>
      </c>
      <c r="L12733" s="9" t="s">
        <v>226</v>
      </c>
      <c r="M12733" s="9" t="s">
        <v>1836</v>
      </c>
      <c r="N12733" s="9" t="s">
        <v>196</v>
      </c>
      <c r="O12733" s="9" t="s">
        <v>177</v>
      </c>
      <c r="P12733" s="9" t="s">
        <v>457</v>
      </c>
      <c r="Q12733" s="9" t="s">
        <v>273</v>
      </c>
      <c r="R12733" s="9">
        <v>0</v>
      </c>
      <c r="S12733" s="9">
        <v>59</v>
      </c>
      <c r="U12733" s="9" t="s">
        <v>242</v>
      </c>
      <c r="W12733" s="9">
        <v>5</v>
      </c>
      <c r="X12733" s="9">
        <f>INDEX(SLA_Policy!$D$2:$D$5,MATCH(F12733,SLA_Policy!$A$2:$A$5,0))</f>
        <v>120</v>
      </c>
      <c r="Y12733" s="9" t="str">
        <f>IF(E12733="Cancelled","Excluded",IF(D12733="",IF((SLA_Policy!$B$8-B12733)*24&gt;X12733,"Open - Breached","Open - On Track"),IF((D12733-B12733)*24&lt;=X12733,"Met","Breached")))</f>
        <v>Met</v>
      </c>
    </row>
    <row r="12734" spans="1:25" x14ac:dyDescent="0.25">
      <c r="A12734" s="9" t="s">
        <v>17613</v>
      </c>
      <c r="B12734" s="23">
        <v>46285.7902777778</v>
      </c>
      <c r="C12734" s="23">
        <v>46286.368055555598</v>
      </c>
      <c r="D12734" s="23">
        <v>46286.644444444399</v>
      </c>
      <c r="E12734" s="9" t="s">
        <v>212</v>
      </c>
      <c r="F12734" s="9" t="s">
        <v>189</v>
      </c>
      <c r="G12734" s="9" t="s">
        <v>213</v>
      </c>
      <c r="H12734" s="9" t="s">
        <v>165</v>
      </c>
      <c r="I12734" s="9" t="s">
        <v>567</v>
      </c>
      <c r="J12734" s="9" t="s">
        <v>17260</v>
      </c>
      <c r="K12734" s="9" t="s">
        <v>246</v>
      </c>
      <c r="L12734" s="9" t="s">
        <v>371</v>
      </c>
      <c r="M12734" s="9" t="s">
        <v>375</v>
      </c>
      <c r="N12734" s="9" t="s">
        <v>197</v>
      </c>
      <c r="O12734" s="9" t="s">
        <v>116</v>
      </c>
      <c r="P12734" s="9" t="s">
        <v>342</v>
      </c>
      <c r="Q12734" s="9" t="s">
        <v>219</v>
      </c>
      <c r="R12734" s="9">
        <v>0</v>
      </c>
      <c r="S12734" s="9">
        <v>6</v>
      </c>
      <c r="U12734" s="9" t="s">
        <v>230</v>
      </c>
      <c r="W12734" s="9">
        <v>4</v>
      </c>
      <c r="X12734" s="9">
        <f>INDEX(SLA_Policy!$D$2:$D$5,MATCH(F12734,SLA_Policy!$A$2:$A$5,0))</f>
        <v>120</v>
      </c>
      <c r="Y12734" s="9" t="str">
        <f>IF(E12734="Cancelled","Excluded",IF(D12734="",IF((SLA_Policy!$B$8-B12734)*24&gt;X12734,"Open - Breached","Open - On Track"),IF((D12734-B12734)*24&lt;=X12734,"Met","Breached")))</f>
        <v>Met</v>
      </c>
    </row>
    <row r="12735" spans="1:25" x14ac:dyDescent="0.25">
      <c r="A12735" s="9" t="s">
        <v>17614</v>
      </c>
      <c r="B12735" s="23">
        <v>46285.860416666699</v>
      </c>
      <c r="C12735" s="23">
        <v>46286.367361111101</v>
      </c>
      <c r="D12735" s="23">
        <v>46286.701388888898</v>
      </c>
      <c r="E12735" s="9" t="s">
        <v>212</v>
      </c>
      <c r="F12735" s="9" t="s">
        <v>188</v>
      </c>
      <c r="G12735" s="9" t="s">
        <v>213</v>
      </c>
      <c r="H12735" s="9" t="s">
        <v>162</v>
      </c>
      <c r="I12735" s="9" t="s">
        <v>244</v>
      </c>
      <c r="J12735" s="9" t="s">
        <v>518</v>
      </c>
      <c r="K12735" s="9" t="s">
        <v>246</v>
      </c>
      <c r="L12735" s="9" t="s">
        <v>216</v>
      </c>
      <c r="M12735" s="9" t="s">
        <v>8067</v>
      </c>
      <c r="N12735" s="9" t="s">
        <v>196</v>
      </c>
      <c r="O12735" s="9" t="s">
        <v>179</v>
      </c>
      <c r="P12735" s="9" t="s">
        <v>337</v>
      </c>
      <c r="Q12735" s="9" t="s">
        <v>219</v>
      </c>
      <c r="R12735" s="9">
        <v>0</v>
      </c>
      <c r="S12735" s="9">
        <v>26</v>
      </c>
      <c r="U12735" s="9" t="s">
        <v>290</v>
      </c>
      <c r="X12735" s="9">
        <f>INDEX(SLA_Policy!$D$2:$D$5,MATCH(F12735,SLA_Policy!$A$2:$A$5,0))</f>
        <v>72</v>
      </c>
      <c r="Y12735" s="9" t="str">
        <f>IF(E12735="Cancelled","Excluded",IF(D12735="",IF((SLA_Policy!$B$8-B12735)*24&gt;X12735,"Open - Breached","Open - On Track"),IF((D12735-B12735)*24&lt;=X12735,"Met","Breached")))</f>
        <v>Met</v>
      </c>
    </row>
    <row r="12736" spans="1:25" x14ac:dyDescent="0.25">
      <c r="A12736" s="9" t="s">
        <v>17615</v>
      </c>
      <c r="B12736" s="23">
        <v>46285.938888888901</v>
      </c>
      <c r="C12736" s="23">
        <v>46286.359027777798</v>
      </c>
      <c r="D12736" s="23">
        <v>46286.372916666704</v>
      </c>
      <c r="E12736" s="9" t="s">
        <v>212</v>
      </c>
      <c r="F12736" s="9" t="s">
        <v>188</v>
      </c>
      <c r="G12736" s="9" t="s">
        <v>213</v>
      </c>
      <c r="H12736" s="9" t="s">
        <v>161</v>
      </c>
      <c r="I12736" s="9" t="s">
        <v>297</v>
      </c>
      <c r="J12736" s="9" t="s">
        <v>6347</v>
      </c>
      <c r="K12736" s="9" t="s">
        <v>303</v>
      </c>
      <c r="L12736" s="9" t="s">
        <v>351</v>
      </c>
      <c r="M12736" s="9" t="s">
        <v>689</v>
      </c>
      <c r="N12736" s="9" t="s">
        <v>198</v>
      </c>
      <c r="O12736" s="9" t="s">
        <v>177</v>
      </c>
      <c r="P12736" s="9" t="s">
        <v>457</v>
      </c>
      <c r="Q12736" s="9" t="s">
        <v>219</v>
      </c>
      <c r="R12736" s="9">
        <v>0</v>
      </c>
      <c r="S12736" s="9">
        <v>15</v>
      </c>
      <c r="U12736" s="9" t="s">
        <v>290</v>
      </c>
      <c r="X12736" s="9">
        <f>INDEX(SLA_Policy!$D$2:$D$5,MATCH(F12736,SLA_Policy!$A$2:$A$5,0))</f>
        <v>72</v>
      </c>
      <c r="Y12736" s="9" t="str">
        <f>IF(E12736="Cancelled","Excluded",IF(D12736="",IF((SLA_Policy!$B$8-B12736)*24&gt;X12736,"Open - Breached","Open - On Track"),IF((D12736-B12736)*24&lt;=X12736,"Met","Breached")))</f>
        <v>Met</v>
      </c>
    </row>
    <row r="12737" spans="1:25" x14ac:dyDescent="0.25">
      <c r="A12737" s="9" t="s">
        <v>17616</v>
      </c>
      <c r="B12737" s="23">
        <v>46286.267361111102</v>
      </c>
      <c r="C12737" s="23">
        <v>46286.3618055556</v>
      </c>
      <c r="D12737" s="23">
        <v>46286.374305555597</v>
      </c>
      <c r="E12737" s="9" t="s">
        <v>212</v>
      </c>
      <c r="F12737" s="9" t="s">
        <v>188</v>
      </c>
      <c r="G12737" s="9" t="s">
        <v>213</v>
      </c>
      <c r="H12737" s="9" t="s">
        <v>161</v>
      </c>
      <c r="I12737" s="9" t="s">
        <v>454</v>
      </c>
      <c r="J12737" s="9" t="s">
        <v>579</v>
      </c>
      <c r="K12737" s="9" t="s">
        <v>239</v>
      </c>
      <c r="L12737" s="9" t="s">
        <v>216</v>
      </c>
      <c r="M12737" s="9" t="s">
        <v>2550</v>
      </c>
      <c r="N12737" s="9" t="s">
        <v>198</v>
      </c>
      <c r="O12737" s="9" t="s">
        <v>116</v>
      </c>
      <c r="P12737" s="9" t="s">
        <v>590</v>
      </c>
      <c r="Q12737" s="9" t="s">
        <v>219</v>
      </c>
      <c r="R12737" s="9">
        <v>0</v>
      </c>
      <c r="S12737" s="9">
        <v>4</v>
      </c>
      <c r="U12737" s="9" t="s">
        <v>290</v>
      </c>
      <c r="X12737" s="9">
        <f>INDEX(SLA_Policy!$D$2:$D$5,MATCH(F12737,SLA_Policy!$A$2:$A$5,0))</f>
        <v>72</v>
      </c>
      <c r="Y12737" s="9" t="str">
        <f>IF(E12737="Cancelled","Excluded",IF(D12737="",IF((SLA_Policy!$B$8-B12737)*24&gt;X12737,"Open - Breached","Open - On Track"),IF((D12737-B12737)*24&lt;=X12737,"Met","Breached")))</f>
        <v>Met</v>
      </c>
    </row>
    <row r="12738" spans="1:25" x14ac:dyDescent="0.25">
      <c r="A12738" s="9" t="s">
        <v>17617</v>
      </c>
      <c r="B12738" s="23">
        <v>46286.324999999997</v>
      </c>
      <c r="C12738" s="23">
        <v>46286.346527777801</v>
      </c>
      <c r="D12738" s="23">
        <v>46287.347916666702</v>
      </c>
      <c r="E12738" s="9" t="s">
        <v>212</v>
      </c>
      <c r="F12738" s="9" t="s">
        <v>189</v>
      </c>
      <c r="G12738" s="9" t="s">
        <v>213</v>
      </c>
      <c r="H12738" s="9" t="s">
        <v>163</v>
      </c>
      <c r="I12738" s="9" t="s">
        <v>250</v>
      </c>
      <c r="J12738" s="9" t="s">
        <v>302</v>
      </c>
      <c r="K12738" s="9" t="s">
        <v>246</v>
      </c>
      <c r="L12738" s="9" t="s">
        <v>270</v>
      </c>
      <c r="M12738" s="9" t="s">
        <v>1746</v>
      </c>
      <c r="N12738" s="9" t="s">
        <v>196</v>
      </c>
      <c r="O12738" s="9" t="s">
        <v>176</v>
      </c>
      <c r="P12738" s="9" t="s">
        <v>419</v>
      </c>
      <c r="Q12738" s="9" t="s">
        <v>219</v>
      </c>
      <c r="R12738" s="9">
        <v>0</v>
      </c>
      <c r="S12738" s="9">
        <v>21</v>
      </c>
      <c r="T12738" s="9" t="s">
        <v>136</v>
      </c>
      <c r="U12738" s="9" t="s">
        <v>230</v>
      </c>
      <c r="X12738" s="9">
        <f>INDEX(SLA_Policy!$D$2:$D$5,MATCH(F12738,SLA_Policy!$A$2:$A$5,0))</f>
        <v>120</v>
      </c>
      <c r="Y12738" s="9" t="str">
        <f>IF(E12738="Cancelled","Excluded",IF(D12738="",IF((SLA_Policy!$B$8-B12738)*24&gt;X12738,"Open - Breached","Open - On Track"),IF((D12738-B12738)*24&lt;=X12738,"Met","Breached")))</f>
        <v>Met</v>
      </c>
    </row>
    <row r="12739" spans="1:25" x14ac:dyDescent="0.25">
      <c r="A12739" s="9" t="s">
        <v>17618</v>
      </c>
      <c r="B12739" s="23">
        <v>46286.329166666699</v>
      </c>
      <c r="C12739" s="23">
        <v>46286.378472222197</v>
      </c>
      <c r="D12739" s="23">
        <v>46293.404166666704</v>
      </c>
      <c r="E12739" s="9" t="s">
        <v>170</v>
      </c>
      <c r="F12739" s="9" t="s">
        <v>189</v>
      </c>
      <c r="G12739" s="9" t="s">
        <v>213</v>
      </c>
      <c r="H12739" s="9" t="s">
        <v>164</v>
      </c>
      <c r="I12739" s="9" t="s">
        <v>339</v>
      </c>
      <c r="J12739" s="9" t="s">
        <v>4929</v>
      </c>
      <c r="K12739" s="9" t="s">
        <v>246</v>
      </c>
      <c r="L12739" s="9" t="s">
        <v>216</v>
      </c>
      <c r="M12739" s="9" t="s">
        <v>513</v>
      </c>
      <c r="N12739" s="9" t="s">
        <v>199</v>
      </c>
      <c r="O12739" s="9" t="s">
        <v>116</v>
      </c>
      <c r="P12739" s="9" t="s">
        <v>295</v>
      </c>
      <c r="Q12739" s="9" t="s">
        <v>219</v>
      </c>
      <c r="R12739" s="9">
        <v>0</v>
      </c>
      <c r="S12739" s="9">
        <v>13</v>
      </c>
      <c r="T12739" s="9" t="s">
        <v>464</v>
      </c>
      <c r="U12739" s="9" t="s">
        <v>140</v>
      </c>
      <c r="V12739" s="9" t="s">
        <v>17619</v>
      </c>
      <c r="X12739" s="9">
        <f>INDEX(SLA_Policy!$D$2:$D$5,MATCH(F12739,SLA_Policy!$A$2:$A$5,0))</f>
        <v>120</v>
      </c>
      <c r="Y12739" s="9" t="str">
        <f>IF(E12739="Cancelled","Excluded",IF(D12739="",IF((SLA_Policy!$B$8-B12739)*24&gt;X12739,"Open - Breached","Open - On Track"),IF((D12739-B12739)*24&lt;=X12739,"Met","Breached")))</f>
        <v>Breached</v>
      </c>
    </row>
    <row r="12740" spans="1:25" x14ac:dyDescent="0.25">
      <c r="A12740" s="9" t="s">
        <v>17620</v>
      </c>
      <c r="B12740" s="23">
        <v>46286.338888888902</v>
      </c>
      <c r="C12740" s="23">
        <v>46286.341666666704</v>
      </c>
      <c r="D12740" s="23">
        <v>46287.524305555598</v>
      </c>
      <c r="E12740" s="9" t="s">
        <v>212</v>
      </c>
      <c r="F12740" s="9" t="s">
        <v>188</v>
      </c>
      <c r="G12740" s="9" t="s">
        <v>236</v>
      </c>
      <c r="H12740" s="9" t="s">
        <v>163</v>
      </c>
      <c r="I12740" s="9" t="s">
        <v>315</v>
      </c>
      <c r="J12740" s="9" t="s">
        <v>4676</v>
      </c>
      <c r="K12740" s="9" t="s">
        <v>215</v>
      </c>
      <c r="L12740" s="9" t="s">
        <v>282</v>
      </c>
      <c r="M12740" s="9" t="s">
        <v>667</v>
      </c>
      <c r="N12740" s="9" t="s">
        <v>198</v>
      </c>
      <c r="O12740" s="9" t="s">
        <v>176</v>
      </c>
      <c r="P12740" s="9" t="s">
        <v>503</v>
      </c>
      <c r="Q12740" s="9" t="s">
        <v>219</v>
      </c>
      <c r="R12740" s="9">
        <v>0</v>
      </c>
      <c r="S12740" s="9">
        <v>71</v>
      </c>
      <c r="T12740" s="9" t="s">
        <v>229</v>
      </c>
      <c r="U12740" s="9" t="s">
        <v>242</v>
      </c>
      <c r="X12740" s="9">
        <f>INDEX(SLA_Policy!$D$2:$D$5,MATCH(F12740,SLA_Policy!$A$2:$A$5,0))</f>
        <v>72</v>
      </c>
      <c r="Y12740" s="9" t="str">
        <f>IF(E12740="Cancelled","Excluded",IF(D12740="",IF((SLA_Policy!$B$8-B12740)*24&gt;X12740,"Open - Breached","Open - On Track"),IF((D12740-B12740)*24&lt;=X12740,"Met","Breached")))</f>
        <v>Met</v>
      </c>
    </row>
    <row r="12741" spans="1:25" x14ac:dyDescent="0.25">
      <c r="A12741" s="9" t="s">
        <v>17621</v>
      </c>
      <c r="B12741" s="23">
        <v>46286.340277777803</v>
      </c>
      <c r="C12741" s="23">
        <v>46286.342361111099</v>
      </c>
      <c r="D12741" s="23">
        <v>46286.512499999997</v>
      </c>
      <c r="E12741" s="9" t="s">
        <v>212</v>
      </c>
      <c r="F12741" s="9" t="s">
        <v>187</v>
      </c>
      <c r="G12741" s="9" t="s">
        <v>213</v>
      </c>
      <c r="H12741" s="9" t="s">
        <v>166</v>
      </c>
      <c r="I12741" s="9" t="s">
        <v>1238</v>
      </c>
      <c r="J12741" s="9" t="s">
        <v>4401</v>
      </c>
      <c r="K12741" s="9" t="s">
        <v>246</v>
      </c>
      <c r="L12741" s="9" t="s">
        <v>282</v>
      </c>
      <c r="M12741" s="9" t="s">
        <v>1521</v>
      </c>
      <c r="N12741" s="9" t="s">
        <v>196</v>
      </c>
      <c r="O12741" s="9" t="s">
        <v>181</v>
      </c>
      <c r="P12741" s="9" t="s">
        <v>449</v>
      </c>
      <c r="Q12741" s="9" t="s">
        <v>273</v>
      </c>
      <c r="R12741" s="9">
        <v>0</v>
      </c>
      <c r="S12741" s="9">
        <v>128</v>
      </c>
      <c r="T12741" s="9" t="s">
        <v>464</v>
      </c>
      <c r="U12741" s="9" t="s">
        <v>376</v>
      </c>
      <c r="X12741" s="9">
        <f>INDEX(SLA_Policy!$D$2:$D$5,MATCH(F12741,SLA_Policy!$A$2:$A$5,0))</f>
        <v>8</v>
      </c>
      <c r="Y12741" s="9" t="str">
        <f>IF(E12741="Cancelled","Excluded",IF(D12741="",IF((SLA_Policy!$B$8-B12741)*24&gt;X12741,"Open - Breached","Open - On Track"),IF((D12741-B12741)*24&lt;=X12741,"Met","Breached")))</f>
        <v>Met</v>
      </c>
    </row>
    <row r="12742" spans="1:25" x14ac:dyDescent="0.25">
      <c r="A12742" s="9" t="s">
        <v>17622</v>
      </c>
      <c r="B12742" s="23">
        <v>46286.351388888899</v>
      </c>
      <c r="C12742" s="23">
        <v>46286.3527777778</v>
      </c>
      <c r="D12742" s="23">
        <v>46286.619444444397</v>
      </c>
      <c r="E12742" s="9" t="s">
        <v>212</v>
      </c>
      <c r="F12742" s="9" t="s">
        <v>188</v>
      </c>
      <c r="G12742" s="9" t="s">
        <v>213</v>
      </c>
      <c r="H12742" s="9" t="s">
        <v>88</v>
      </c>
      <c r="I12742" s="9" t="s">
        <v>92</v>
      </c>
      <c r="J12742" s="9" t="s">
        <v>4424</v>
      </c>
      <c r="K12742" s="9" t="s">
        <v>246</v>
      </c>
      <c r="L12742" s="9" t="s">
        <v>104</v>
      </c>
      <c r="M12742" s="9" t="s">
        <v>1229</v>
      </c>
      <c r="N12742" s="9" t="s">
        <v>198</v>
      </c>
      <c r="O12742" s="9" t="s">
        <v>116</v>
      </c>
      <c r="P12742" s="9" t="s">
        <v>342</v>
      </c>
      <c r="Q12742" s="9" t="s">
        <v>219</v>
      </c>
      <c r="R12742" s="9">
        <v>0</v>
      </c>
      <c r="S12742" s="9">
        <v>15</v>
      </c>
      <c r="T12742" s="9" t="s">
        <v>220</v>
      </c>
      <c r="U12742" s="9" t="s">
        <v>266</v>
      </c>
      <c r="W12742" s="9">
        <v>5</v>
      </c>
      <c r="X12742" s="9">
        <f>INDEX(SLA_Policy!$D$2:$D$5,MATCH(F12742,SLA_Policy!$A$2:$A$5,0))</f>
        <v>72</v>
      </c>
      <c r="Y12742" s="9" t="str">
        <f>IF(E12742="Cancelled","Excluded",IF(D12742="",IF((SLA_Policy!$B$8-B12742)*24&gt;X12742,"Open - Breached","Open - On Track"),IF((D12742-B12742)*24&lt;=X12742,"Met","Breached")))</f>
        <v>Met</v>
      </c>
    </row>
    <row r="12743" spans="1:25" x14ac:dyDescent="0.25">
      <c r="A12743" s="9" t="s">
        <v>17623</v>
      </c>
      <c r="B12743" s="23">
        <v>46286.352083333302</v>
      </c>
      <c r="C12743" s="23">
        <v>46286.355555555601</v>
      </c>
      <c r="D12743" s="23">
        <v>46286.7409722222</v>
      </c>
      <c r="E12743" s="9" t="s">
        <v>212</v>
      </c>
      <c r="F12743" s="9" t="s">
        <v>189</v>
      </c>
      <c r="G12743" s="9" t="s">
        <v>236</v>
      </c>
      <c r="H12743" s="9" t="s">
        <v>167</v>
      </c>
      <c r="I12743" s="9" t="s">
        <v>255</v>
      </c>
      <c r="J12743" s="9" t="s">
        <v>17413</v>
      </c>
      <c r="K12743" s="9" t="s">
        <v>262</v>
      </c>
      <c r="L12743" s="9" t="s">
        <v>282</v>
      </c>
      <c r="M12743" s="9" t="s">
        <v>1716</v>
      </c>
      <c r="N12743" s="9" t="s">
        <v>199</v>
      </c>
      <c r="O12743" s="9" t="s">
        <v>116</v>
      </c>
      <c r="P12743" s="9" t="s">
        <v>342</v>
      </c>
      <c r="Q12743" s="9" t="s">
        <v>219</v>
      </c>
      <c r="R12743" s="9">
        <v>0</v>
      </c>
      <c r="S12743" s="9">
        <v>34</v>
      </c>
      <c r="U12743" s="9" t="s">
        <v>242</v>
      </c>
      <c r="W12743" s="9">
        <v>5</v>
      </c>
      <c r="X12743" s="9">
        <f>INDEX(SLA_Policy!$D$2:$D$5,MATCH(F12743,SLA_Policy!$A$2:$A$5,0))</f>
        <v>120</v>
      </c>
      <c r="Y12743" s="9" t="str">
        <f>IF(E12743="Cancelled","Excluded",IF(D12743="",IF((SLA_Policy!$B$8-B12743)*24&gt;X12743,"Open - Breached","Open - On Track"),IF((D12743-B12743)*24&lt;=X12743,"Met","Breached")))</f>
        <v>Met</v>
      </c>
    </row>
    <row r="12744" spans="1:25" x14ac:dyDescent="0.25">
      <c r="A12744" s="9" t="s">
        <v>17624</v>
      </c>
      <c r="B12744" s="23">
        <v>46286.358333333301</v>
      </c>
      <c r="C12744" s="23">
        <v>46286.400000000001</v>
      </c>
      <c r="D12744" s="23">
        <v>46290.683333333298</v>
      </c>
      <c r="E12744" s="9" t="s">
        <v>212</v>
      </c>
      <c r="F12744" s="9" t="s">
        <v>188</v>
      </c>
      <c r="G12744" s="9" t="s">
        <v>236</v>
      </c>
      <c r="H12744" s="9" t="s">
        <v>163</v>
      </c>
      <c r="I12744" s="9" t="s">
        <v>315</v>
      </c>
      <c r="J12744" s="9" t="s">
        <v>1902</v>
      </c>
      <c r="K12744" s="9" t="s">
        <v>246</v>
      </c>
      <c r="L12744" s="9" t="s">
        <v>282</v>
      </c>
      <c r="M12744" s="9" t="s">
        <v>3331</v>
      </c>
      <c r="N12744" s="9" t="s">
        <v>196</v>
      </c>
      <c r="O12744" s="9" t="s">
        <v>180</v>
      </c>
      <c r="P12744" s="9" t="s">
        <v>318</v>
      </c>
      <c r="Q12744" s="9" t="s">
        <v>273</v>
      </c>
      <c r="R12744" s="9">
        <v>0</v>
      </c>
      <c r="S12744" s="9">
        <v>199</v>
      </c>
      <c r="T12744" s="9" t="s">
        <v>229</v>
      </c>
      <c r="U12744" s="9" t="s">
        <v>242</v>
      </c>
      <c r="X12744" s="9">
        <f>INDEX(SLA_Policy!$D$2:$D$5,MATCH(F12744,SLA_Policy!$A$2:$A$5,0))</f>
        <v>72</v>
      </c>
      <c r="Y12744" s="9" t="str">
        <f>IF(E12744="Cancelled","Excluded",IF(D12744="",IF((SLA_Policy!$B$8-B12744)*24&gt;X12744,"Open - Breached","Open - On Track"),IF((D12744-B12744)*24&lt;=X12744,"Met","Breached")))</f>
        <v>Breached</v>
      </c>
    </row>
    <row r="12745" spans="1:25" x14ac:dyDescent="0.25">
      <c r="A12745" s="9" t="s">
        <v>17625</v>
      </c>
      <c r="B12745" s="23">
        <v>46286.381249999999</v>
      </c>
      <c r="C12745" s="23">
        <v>46286.3840277778</v>
      </c>
      <c r="D12745" s="23">
        <v>46287.326388888898</v>
      </c>
      <c r="E12745" s="9" t="s">
        <v>212</v>
      </c>
      <c r="F12745" s="9" t="s">
        <v>188</v>
      </c>
      <c r="G12745" s="9" t="s">
        <v>213</v>
      </c>
      <c r="H12745" s="9" t="s">
        <v>167</v>
      </c>
      <c r="I12745" s="9" t="s">
        <v>362</v>
      </c>
      <c r="J12745" s="9" t="s">
        <v>17626</v>
      </c>
      <c r="K12745" s="9" t="s">
        <v>239</v>
      </c>
      <c r="L12745" s="9" t="s">
        <v>104</v>
      </c>
      <c r="M12745" s="9" t="s">
        <v>765</v>
      </c>
      <c r="N12745" s="9" t="s">
        <v>198</v>
      </c>
      <c r="O12745" s="9" t="s">
        <v>176</v>
      </c>
      <c r="P12745" s="9" t="s">
        <v>503</v>
      </c>
      <c r="Q12745" s="9" t="s">
        <v>219</v>
      </c>
      <c r="R12745" s="9">
        <v>0</v>
      </c>
      <c r="S12745" s="9">
        <v>28</v>
      </c>
      <c r="U12745" s="9" t="s">
        <v>290</v>
      </c>
      <c r="X12745" s="9">
        <f>INDEX(SLA_Policy!$D$2:$D$5,MATCH(F12745,SLA_Policy!$A$2:$A$5,0))</f>
        <v>72</v>
      </c>
      <c r="Y12745" s="9" t="str">
        <f>IF(E12745="Cancelled","Excluded",IF(D12745="",IF((SLA_Policy!$B$8-B12745)*24&gt;X12745,"Open - Breached","Open - On Track"),IF((D12745-B12745)*24&lt;=X12745,"Met","Breached")))</f>
        <v>Met</v>
      </c>
    </row>
    <row r="12746" spans="1:25" x14ac:dyDescent="0.25">
      <c r="A12746" s="9" t="s">
        <v>17627</v>
      </c>
      <c r="B12746" s="23">
        <v>46286.383333333302</v>
      </c>
      <c r="C12746" s="23">
        <v>46286.384722222203</v>
      </c>
      <c r="D12746" s="23">
        <v>46286.609722222202</v>
      </c>
      <c r="E12746" s="9" t="s">
        <v>212</v>
      </c>
      <c r="F12746" s="9" t="s">
        <v>188</v>
      </c>
      <c r="G12746" s="9" t="s">
        <v>213</v>
      </c>
      <c r="H12746" s="9" t="s">
        <v>161</v>
      </c>
      <c r="I12746" s="9" t="s">
        <v>454</v>
      </c>
      <c r="J12746" s="9" t="s">
        <v>3261</v>
      </c>
      <c r="K12746" s="9" t="s">
        <v>246</v>
      </c>
      <c r="L12746" s="9" t="s">
        <v>282</v>
      </c>
      <c r="M12746" s="9" t="s">
        <v>1439</v>
      </c>
      <c r="N12746" s="9" t="s">
        <v>200</v>
      </c>
      <c r="O12746" s="9" t="s">
        <v>177</v>
      </c>
      <c r="P12746" s="9" t="s">
        <v>300</v>
      </c>
      <c r="Q12746" s="9" t="s">
        <v>219</v>
      </c>
      <c r="R12746" s="9">
        <v>0</v>
      </c>
      <c r="S12746" s="9">
        <v>11</v>
      </c>
      <c r="U12746" s="9" t="s">
        <v>290</v>
      </c>
      <c r="W12746" s="9">
        <v>5</v>
      </c>
      <c r="X12746" s="9">
        <f>INDEX(SLA_Policy!$D$2:$D$5,MATCH(F12746,SLA_Policy!$A$2:$A$5,0))</f>
        <v>72</v>
      </c>
      <c r="Y12746" s="9" t="str">
        <f>IF(E12746="Cancelled","Excluded",IF(D12746="",IF((SLA_Policy!$B$8-B12746)*24&gt;X12746,"Open - Breached","Open - On Track"),IF((D12746-B12746)*24&lt;=X12746,"Met","Breached")))</f>
        <v>Met</v>
      </c>
    </row>
    <row r="12747" spans="1:25" x14ac:dyDescent="0.25">
      <c r="A12747" s="9" t="s">
        <v>17628</v>
      </c>
      <c r="B12747" s="23">
        <v>46286.3840277778</v>
      </c>
      <c r="C12747" s="23">
        <v>46286.415972222203</v>
      </c>
      <c r="D12747" s="23">
        <v>46286.538888888899</v>
      </c>
      <c r="E12747" s="9" t="s">
        <v>212</v>
      </c>
      <c r="F12747" s="9" t="s">
        <v>189</v>
      </c>
      <c r="G12747" s="9" t="s">
        <v>213</v>
      </c>
      <c r="H12747" s="9" t="s">
        <v>161</v>
      </c>
      <c r="I12747" s="9" t="s">
        <v>297</v>
      </c>
      <c r="J12747" s="9" t="s">
        <v>1410</v>
      </c>
      <c r="K12747" s="9" t="s">
        <v>225</v>
      </c>
      <c r="L12747" s="9" t="s">
        <v>351</v>
      </c>
      <c r="M12747" s="9" t="s">
        <v>762</v>
      </c>
      <c r="N12747" s="9" t="s">
        <v>197</v>
      </c>
      <c r="O12747" s="9" t="s">
        <v>116</v>
      </c>
      <c r="P12747" s="9" t="s">
        <v>258</v>
      </c>
      <c r="Q12747" s="9" t="s">
        <v>219</v>
      </c>
      <c r="R12747" s="9">
        <v>0</v>
      </c>
      <c r="S12747" s="9">
        <v>10</v>
      </c>
      <c r="U12747" s="9" t="s">
        <v>140</v>
      </c>
      <c r="V12747" s="9" t="s">
        <v>17619</v>
      </c>
      <c r="X12747" s="9">
        <f>INDEX(SLA_Policy!$D$2:$D$5,MATCH(F12747,SLA_Policy!$A$2:$A$5,0))</f>
        <v>120</v>
      </c>
      <c r="Y12747" s="9" t="str">
        <f>IF(E12747="Cancelled","Excluded",IF(D12747="",IF((SLA_Policy!$B$8-B12747)*24&gt;X12747,"Open - Breached","Open - On Track"),IF((D12747-B12747)*24&lt;=X12747,"Met","Breached")))</f>
        <v>Met</v>
      </c>
    </row>
    <row r="12748" spans="1:25" x14ac:dyDescent="0.25">
      <c r="A12748" s="9" t="s">
        <v>17629</v>
      </c>
      <c r="B12748" s="23">
        <v>46286.386111111096</v>
      </c>
      <c r="C12748" s="23">
        <v>46286.581250000003</v>
      </c>
      <c r="D12748" s="23">
        <v>46287.392361111102</v>
      </c>
      <c r="E12748" s="9" t="s">
        <v>212</v>
      </c>
      <c r="F12748" s="9" t="s">
        <v>188</v>
      </c>
      <c r="G12748" s="9" t="s">
        <v>236</v>
      </c>
      <c r="H12748" s="9" t="s">
        <v>167</v>
      </c>
      <c r="I12748" s="9" t="s">
        <v>255</v>
      </c>
      <c r="J12748" s="9" t="s">
        <v>1179</v>
      </c>
      <c r="K12748" s="9" t="s">
        <v>262</v>
      </c>
      <c r="L12748" s="9" t="s">
        <v>104</v>
      </c>
      <c r="M12748" s="9" t="s">
        <v>6090</v>
      </c>
      <c r="N12748" s="9" t="s">
        <v>196</v>
      </c>
      <c r="O12748" s="9" t="s">
        <v>176</v>
      </c>
      <c r="P12748" s="9" t="s">
        <v>570</v>
      </c>
      <c r="Q12748" s="9" t="s">
        <v>219</v>
      </c>
      <c r="R12748" s="9">
        <v>0</v>
      </c>
      <c r="S12748" s="9">
        <v>14</v>
      </c>
      <c r="U12748" s="9" t="s">
        <v>242</v>
      </c>
      <c r="X12748" s="9">
        <f>INDEX(SLA_Policy!$D$2:$D$5,MATCH(F12748,SLA_Policy!$A$2:$A$5,0))</f>
        <v>72</v>
      </c>
      <c r="Y12748" s="9" t="str">
        <f>IF(E12748="Cancelled","Excluded",IF(D12748="",IF((SLA_Policy!$B$8-B12748)*24&gt;X12748,"Open - Breached","Open - On Track"),IF((D12748-B12748)*24&lt;=X12748,"Met","Breached")))</f>
        <v>Met</v>
      </c>
    </row>
    <row r="12749" spans="1:25" x14ac:dyDescent="0.25">
      <c r="A12749" s="9" t="s">
        <v>17630</v>
      </c>
      <c r="B12749" s="23">
        <v>46286.3930555556</v>
      </c>
      <c r="C12749" s="23">
        <v>46286.526388888902</v>
      </c>
      <c r="D12749" s="23">
        <v>46287.324999999997</v>
      </c>
      <c r="E12749" s="9" t="s">
        <v>212</v>
      </c>
      <c r="F12749" s="9" t="s">
        <v>189</v>
      </c>
      <c r="G12749" s="9" t="s">
        <v>213</v>
      </c>
      <c r="H12749" s="9" t="s">
        <v>164</v>
      </c>
      <c r="I12749" s="9" t="s">
        <v>339</v>
      </c>
      <c r="J12749" s="9" t="s">
        <v>459</v>
      </c>
      <c r="K12749" s="9" t="s">
        <v>303</v>
      </c>
      <c r="L12749" s="9" t="s">
        <v>104</v>
      </c>
      <c r="M12749" s="9" t="s">
        <v>5905</v>
      </c>
      <c r="N12749" s="9" t="s">
        <v>196</v>
      </c>
      <c r="O12749" s="9" t="s">
        <v>116</v>
      </c>
      <c r="P12749" s="9" t="s">
        <v>234</v>
      </c>
      <c r="Q12749" s="9" t="s">
        <v>219</v>
      </c>
      <c r="R12749" s="9">
        <v>0</v>
      </c>
      <c r="S12749" s="9">
        <v>15</v>
      </c>
      <c r="T12749" s="9" t="s">
        <v>343</v>
      </c>
      <c r="U12749" s="9" t="s">
        <v>140</v>
      </c>
      <c r="V12749" s="9" t="s">
        <v>17619</v>
      </c>
      <c r="W12749" s="9">
        <v>4</v>
      </c>
      <c r="X12749" s="9">
        <f>INDEX(SLA_Policy!$D$2:$D$5,MATCH(F12749,SLA_Policy!$A$2:$A$5,0))</f>
        <v>120</v>
      </c>
      <c r="Y12749" s="9" t="str">
        <f>IF(E12749="Cancelled","Excluded",IF(D12749="",IF((SLA_Policy!$B$8-B12749)*24&gt;X12749,"Open - Breached","Open - On Track"),IF((D12749-B12749)*24&lt;=X12749,"Met","Breached")))</f>
        <v>Met</v>
      </c>
    </row>
    <row r="12750" spans="1:25" x14ac:dyDescent="0.25">
      <c r="A12750" s="9" t="s">
        <v>17631</v>
      </c>
      <c r="B12750" s="23">
        <v>46286.397916666698</v>
      </c>
      <c r="C12750" s="23">
        <v>46286.441666666702</v>
      </c>
      <c r="D12750" s="23">
        <v>46287.359027777798</v>
      </c>
      <c r="E12750" s="9" t="s">
        <v>212</v>
      </c>
      <c r="F12750" s="9" t="s">
        <v>188</v>
      </c>
      <c r="G12750" s="9" t="s">
        <v>236</v>
      </c>
      <c r="H12750" s="9" t="s">
        <v>161</v>
      </c>
      <c r="I12750" s="9" t="s">
        <v>482</v>
      </c>
      <c r="J12750" s="9" t="s">
        <v>749</v>
      </c>
      <c r="K12750" s="9" t="s">
        <v>303</v>
      </c>
      <c r="L12750" s="9" t="s">
        <v>282</v>
      </c>
      <c r="M12750" s="9" t="s">
        <v>1678</v>
      </c>
      <c r="N12750" s="9" t="s">
        <v>196</v>
      </c>
      <c r="O12750" s="9" t="s">
        <v>177</v>
      </c>
      <c r="P12750" s="9" t="s">
        <v>300</v>
      </c>
      <c r="Q12750" s="9" t="s">
        <v>273</v>
      </c>
      <c r="R12750" s="9">
        <v>0</v>
      </c>
      <c r="S12750" s="9">
        <v>28</v>
      </c>
      <c r="U12750" s="9" t="s">
        <v>242</v>
      </c>
      <c r="W12750" s="9">
        <v>4</v>
      </c>
      <c r="X12750" s="9">
        <f>INDEX(SLA_Policy!$D$2:$D$5,MATCH(F12750,SLA_Policy!$A$2:$A$5,0))</f>
        <v>72</v>
      </c>
      <c r="Y12750" s="9" t="str">
        <f>IF(E12750="Cancelled","Excluded",IF(D12750="",IF((SLA_Policy!$B$8-B12750)*24&gt;X12750,"Open - Breached","Open - On Track"),IF((D12750-B12750)*24&lt;=X12750,"Met","Breached")))</f>
        <v>Met</v>
      </c>
    </row>
    <row r="12751" spans="1:25" x14ac:dyDescent="0.25">
      <c r="A12751" s="9" t="s">
        <v>17632</v>
      </c>
      <c r="B12751" s="23">
        <v>46286.400694444397</v>
      </c>
      <c r="C12751" s="23">
        <v>46286.407638888901</v>
      </c>
      <c r="D12751" s="23">
        <v>46286.411805555603</v>
      </c>
      <c r="E12751" s="9" t="s">
        <v>212</v>
      </c>
      <c r="F12751" s="9" t="s">
        <v>189</v>
      </c>
      <c r="G12751" s="9" t="s">
        <v>213</v>
      </c>
      <c r="H12751" s="9" t="s">
        <v>161</v>
      </c>
      <c r="I12751" s="9" t="s">
        <v>389</v>
      </c>
      <c r="J12751" s="9" t="s">
        <v>1581</v>
      </c>
      <c r="K12751" s="9" t="s">
        <v>246</v>
      </c>
      <c r="L12751" s="9" t="s">
        <v>216</v>
      </c>
      <c r="M12751" s="9" t="s">
        <v>4157</v>
      </c>
      <c r="N12751" s="9" t="s">
        <v>198</v>
      </c>
      <c r="O12751" s="9" t="s">
        <v>116</v>
      </c>
      <c r="P12751" s="9" t="s">
        <v>218</v>
      </c>
      <c r="Q12751" s="9" t="s">
        <v>219</v>
      </c>
      <c r="R12751" s="9">
        <v>0</v>
      </c>
      <c r="S12751" s="9">
        <v>10</v>
      </c>
      <c r="U12751" s="9" t="s">
        <v>290</v>
      </c>
      <c r="X12751" s="9">
        <f>INDEX(SLA_Policy!$D$2:$D$5,MATCH(F12751,SLA_Policy!$A$2:$A$5,0))</f>
        <v>120</v>
      </c>
      <c r="Y12751" s="9" t="str">
        <f>IF(E12751="Cancelled","Excluded",IF(D12751="",IF((SLA_Policy!$B$8-B12751)*24&gt;X12751,"Open - Breached","Open - On Track"),IF((D12751-B12751)*24&lt;=X12751,"Met","Breached")))</f>
        <v>Met</v>
      </c>
    </row>
    <row r="12752" spans="1:25" x14ac:dyDescent="0.25">
      <c r="A12752" s="9" t="s">
        <v>17633</v>
      </c>
      <c r="B12752" s="23">
        <v>46286.402777777803</v>
      </c>
      <c r="C12752" s="23">
        <v>46286.40625</v>
      </c>
      <c r="D12752" s="23">
        <v>46287.411805555603</v>
      </c>
      <c r="E12752" s="9" t="s">
        <v>212</v>
      </c>
      <c r="F12752" s="9" t="s">
        <v>189</v>
      </c>
      <c r="G12752" s="9" t="s">
        <v>213</v>
      </c>
      <c r="H12752" s="9" t="s">
        <v>161</v>
      </c>
      <c r="I12752" s="9" t="s">
        <v>297</v>
      </c>
      <c r="J12752" s="9" t="s">
        <v>4211</v>
      </c>
      <c r="K12752" s="9" t="s">
        <v>215</v>
      </c>
      <c r="L12752" s="9" t="s">
        <v>311</v>
      </c>
      <c r="M12752" s="9" t="s">
        <v>2362</v>
      </c>
      <c r="N12752" s="9" t="s">
        <v>198</v>
      </c>
      <c r="O12752" s="9" t="s">
        <v>116</v>
      </c>
      <c r="P12752" s="9" t="s">
        <v>218</v>
      </c>
      <c r="Q12752" s="9" t="s">
        <v>219</v>
      </c>
      <c r="R12752" s="9">
        <v>0</v>
      </c>
      <c r="S12752" s="9">
        <v>8</v>
      </c>
      <c r="U12752" s="9" t="s">
        <v>140</v>
      </c>
      <c r="V12752" s="9" t="s">
        <v>17619</v>
      </c>
      <c r="X12752" s="9">
        <f>INDEX(SLA_Policy!$D$2:$D$5,MATCH(F12752,SLA_Policy!$A$2:$A$5,0))</f>
        <v>120</v>
      </c>
      <c r="Y12752" s="9" t="str">
        <f>IF(E12752="Cancelled","Excluded",IF(D12752="",IF((SLA_Policy!$B$8-B12752)*24&gt;X12752,"Open - Breached","Open - On Track"),IF((D12752-B12752)*24&lt;=X12752,"Met","Breached")))</f>
        <v>Met</v>
      </c>
    </row>
    <row r="12753" spans="1:25" x14ac:dyDescent="0.25">
      <c r="A12753" s="9" t="s">
        <v>17634</v>
      </c>
      <c r="B12753" s="23">
        <v>46286.404861111099</v>
      </c>
      <c r="C12753" s="23">
        <v>46286.40625</v>
      </c>
      <c r="D12753" s="23">
        <v>46287.399305555598</v>
      </c>
      <c r="E12753" s="9" t="s">
        <v>212</v>
      </c>
      <c r="F12753" s="9" t="s">
        <v>188</v>
      </c>
      <c r="G12753" s="9" t="s">
        <v>213</v>
      </c>
      <c r="H12753" s="9" t="s">
        <v>163</v>
      </c>
      <c r="I12753" s="9" t="s">
        <v>223</v>
      </c>
      <c r="J12753" s="9" t="s">
        <v>7287</v>
      </c>
      <c r="K12753" s="9" t="s">
        <v>246</v>
      </c>
      <c r="L12753" s="9" t="s">
        <v>104</v>
      </c>
      <c r="M12753" s="9" t="s">
        <v>2481</v>
      </c>
      <c r="N12753" s="9" t="s">
        <v>200</v>
      </c>
      <c r="O12753" s="9" t="s">
        <v>176</v>
      </c>
      <c r="P12753" s="9" t="s">
        <v>570</v>
      </c>
      <c r="Q12753" s="9" t="s">
        <v>273</v>
      </c>
      <c r="R12753" s="9">
        <v>0</v>
      </c>
      <c r="S12753" s="9">
        <v>46</v>
      </c>
      <c r="T12753" s="9" t="s">
        <v>136</v>
      </c>
      <c r="U12753" s="9" t="s">
        <v>230</v>
      </c>
      <c r="X12753" s="9">
        <f>INDEX(SLA_Policy!$D$2:$D$5,MATCH(F12753,SLA_Policy!$A$2:$A$5,0))</f>
        <v>72</v>
      </c>
      <c r="Y12753" s="9" t="str">
        <f>IF(E12753="Cancelled","Excluded",IF(D12753="",IF((SLA_Policy!$B$8-B12753)*24&gt;X12753,"Open - Breached","Open - On Track"),IF((D12753-B12753)*24&lt;=X12753,"Met","Breached")))</f>
        <v>Met</v>
      </c>
    </row>
    <row r="12754" spans="1:25" x14ac:dyDescent="0.25">
      <c r="A12754" s="9" t="s">
        <v>17635</v>
      </c>
      <c r="B12754" s="23">
        <v>46286.412499999999</v>
      </c>
      <c r="C12754" s="23">
        <v>46286.414583333302</v>
      </c>
      <c r="D12754" s="23">
        <v>46290.737500000003</v>
      </c>
      <c r="E12754" s="9" t="s">
        <v>212</v>
      </c>
      <c r="F12754" s="9" t="s">
        <v>189</v>
      </c>
      <c r="G12754" s="9" t="s">
        <v>213</v>
      </c>
      <c r="H12754" s="9" t="s">
        <v>88</v>
      </c>
      <c r="I12754" s="9" t="s">
        <v>354</v>
      </c>
      <c r="J12754" s="9" t="s">
        <v>4449</v>
      </c>
      <c r="K12754" s="9" t="s">
        <v>303</v>
      </c>
      <c r="L12754" s="9" t="s">
        <v>216</v>
      </c>
      <c r="M12754" s="9" t="s">
        <v>1215</v>
      </c>
      <c r="N12754" s="9" t="s">
        <v>200</v>
      </c>
      <c r="O12754" s="9" t="s">
        <v>178</v>
      </c>
      <c r="P12754" s="9" t="s">
        <v>360</v>
      </c>
      <c r="Q12754" s="9" t="s">
        <v>273</v>
      </c>
      <c r="R12754" s="9">
        <v>0</v>
      </c>
      <c r="S12754" s="9">
        <v>24</v>
      </c>
      <c r="T12754" s="9" t="s">
        <v>322</v>
      </c>
      <c r="U12754" s="9" t="s">
        <v>230</v>
      </c>
      <c r="W12754" s="9">
        <v>5</v>
      </c>
      <c r="X12754" s="9">
        <f>INDEX(SLA_Policy!$D$2:$D$5,MATCH(F12754,SLA_Policy!$A$2:$A$5,0))</f>
        <v>120</v>
      </c>
      <c r="Y12754" s="9" t="str">
        <f>IF(E12754="Cancelled","Excluded",IF(D12754="",IF((SLA_Policy!$B$8-B12754)*24&gt;X12754,"Open - Breached","Open - On Track"),IF((D12754-B12754)*24&lt;=X12754,"Met","Breached")))</f>
        <v>Met</v>
      </c>
    </row>
    <row r="12755" spans="1:25" x14ac:dyDescent="0.25">
      <c r="A12755" s="9" t="s">
        <v>17636</v>
      </c>
      <c r="B12755" s="23">
        <v>46286.413194444503</v>
      </c>
      <c r="C12755" s="23">
        <v>46286.414583333302</v>
      </c>
      <c r="D12755" s="23">
        <v>46286.514583333301</v>
      </c>
      <c r="E12755" s="9" t="s">
        <v>212</v>
      </c>
      <c r="F12755" s="9" t="s">
        <v>188</v>
      </c>
      <c r="G12755" s="9" t="s">
        <v>213</v>
      </c>
      <c r="H12755" s="9" t="s">
        <v>161</v>
      </c>
      <c r="I12755" s="9" t="s">
        <v>297</v>
      </c>
      <c r="J12755" s="9" t="s">
        <v>5260</v>
      </c>
      <c r="K12755" s="9" t="s">
        <v>262</v>
      </c>
      <c r="L12755" s="9" t="s">
        <v>371</v>
      </c>
      <c r="M12755" s="9" t="s">
        <v>1914</v>
      </c>
      <c r="N12755" s="9" t="s">
        <v>198</v>
      </c>
      <c r="O12755" s="9" t="s">
        <v>116</v>
      </c>
      <c r="P12755" s="9" t="s">
        <v>574</v>
      </c>
      <c r="Q12755" s="9" t="s">
        <v>219</v>
      </c>
      <c r="R12755" s="9">
        <v>0</v>
      </c>
      <c r="S12755" s="9">
        <v>12</v>
      </c>
      <c r="U12755" s="9" t="s">
        <v>290</v>
      </c>
      <c r="X12755" s="9">
        <f>INDEX(SLA_Policy!$D$2:$D$5,MATCH(F12755,SLA_Policy!$A$2:$A$5,0))</f>
        <v>72</v>
      </c>
      <c r="Y12755" s="9" t="str">
        <f>IF(E12755="Cancelled","Excluded",IF(D12755="",IF((SLA_Policy!$B$8-B12755)*24&gt;X12755,"Open - Breached","Open - On Track"),IF((D12755-B12755)*24&lt;=X12755,"Met","Breached")))</f>
        <v>Met</v>
      </c>
    </row>
    <row r="12756" spans="1:25" x14ac:dyDescent="0.25">
      <c r="A12756" s="9" t="s">
        <v>17637</v>
      </c>
      <c r="B12756" s="23">
        <v>46286.422222222202</v>
      </c>
      <c r="C12756" s="23">
        <v>46286.637499999997</v>
      </c>
      <c r="D12756" s="23">
        <v>46287.724305555603</v>
      </c>
      <c r="E12756" s="9" t="s">
        <v>212</v>
      </c>
      <c r="F12756" s="9" t="s">
        <v>189</v>
      </c>
      <c r="G12756" s="9" t="s">
        <v>213</v>
      </c>
      <c r="H12756" s="9" t="s">
        <v>165</v>
      </c>
      <c r="I12756" s="9" t="s">
        <v>469</v>
      </c>
      <c r="J12756" s="9" t="s">
        <v>837</v>
      </c>
      <c r="K12756" s="9" t="s">
        <v>246</v>
      </c>
      <c r="L12756" s="9" t="s">
        <v>307</v>
      </c>
      <c r="M12756" s="9" t="s">
        <v>3710</v>
      </c>
      <c r="N12756" s="9" t="s">
        <v>197</v>
      </c>
      <c r="O12756" s="9" t="s">
        <v>176</v>
      </c>
      <c r="P12756" s="9" t="s">
        <v>570</v>
      </c>
      <c r="Q12756" s="9" t="s">
        <v>219</v>
      </c>
      <c r="R12756" s="9">
        <v>0</v>
      </c>
      <c r="S12756" s="9">
        <v>29</v>
      </c>
      <c r="U12756" s="9" t="s">
        <v>266</v>
      </c>
      <c r="X12756" s="9">
        <f>INDEX(SLA_Policy!$D$2:$D$5,MATCH(F12756,SLA_Policy!$A$2:$A$5,0))</f>
        <v>120</v>
      </c>
      <c r="Y12756" s="9" t="str">
        <f>IF(E12756="Cancelled","Excluded",IF(D12756="",IF((SLA_Policy!$B$8-B12756)*24&gt;X12756,"Open - Breached","Open - On Track"),IF((D12756-B12756)*24&lt;=X12756,"Met","Breached")))</f>
        <v>Met</v>
      </c>
    </row>
    <row r="12757" spans="1:25" x14ac:dyDescent="0.25">
      <c r="A12757" s="9" t="s">
        <v>17638</v>
      </c>
      <c r="B12757" s="23">
        <v>46286.427083333299</v>
      </c>
      <c r="C12757" s="23">
        <v>46286.484027777798</v>
      </c>
      <c r="D12757" s="23">
        <v>46288.327083333301</v>
      </c>
      <c r="E12757" s="9" t="s">
        <v>212</v>
      </c>
      <c r="F12757" s="9" t="s">
        <v>188</v>
      </c>
      <c r="G12757" s="9" t="s">
        <v>236</v>
      </c>
      <c r="H12757" s="9" t="s">
        <v>163</v>
      </c>
      <c r="I12757" s="9" t="s">
        <v>315</v>
      </c>
      <c r="J12757" s="9" t="s">
        <v>711</v>
      </c>
      <c r="K12757" s="9" t="s">
        <v>276</v>
      </c>
      <c r="L12757" s="9" t="s">
        <v>311</v>
      </c>
      <c r="M12757" s="9" t="s">
        <v>979</v>
      </c>
      <c r="N12757" s="9" t="s">
        <v>197</v>
      </c>
      <c r="O12757" s="9" t="s">
        <v>176</v>
      </c>
      <c r="P12757" s="9" t="s">
        <v>570</v>
      </c>
      <c r="Q12757" s="9" t="s">
        <v>273</v>
      </c>
      <c r="R12757" s="9">
        <v>0</v>
      </c>
      <c r="S12757" s="9">
        <v>122</v>
      </c>
      <c r="T12757" s="9" t="s">
        <v>229</v>
      </c>
      <c r="U12757" s="9" t="s">
        <v>242</v>
      </c>
      <c r="X12757" s="9">
        <f>INDEX(SLA_Policy!$D$2:$D$5,MATCH(F12757,SLA_Policy!$A$2:$A$5,0))</f>
        <v>72</v>
      </c>
      <c r="Y12757" s="9" t="str">
        <f>IF(E12757="Cancelled","Excluded",IF(D12757="",IF((SLA_Policy!$B$8-B12757)*24&gt;X12757,"Open - Breached","Open - On Track"),IF((D12757-B12757)*24&lt;=X12757,"Met","Breached")))</f>
        <v>Met</v>
      </c>
    </row>
    <row r="12758" spans="1:25" x14ac:dyDescent="0.25">
      <c r="A12758" s="9" t="s">
        <v>17639</v>
      </c>
      <c r="B12758" s="23">
        <v>46286.431250000001</v>
      </c>
      <c r="C12758" s="23">
        <v>46286.493055555598</v>
      </c>
      <c r="D12758" s="23">
        <v>46289.506249999999</v>
      </c>
      <c r="E12758" s="9" t="s">
        <v>212</v>
      </c>
      <c r="F12758" s="9" t="s">
        <v>188</v>
      </c>
      <c r="G12758" s="9" t="s">
        <v>236</v>
      </c>
      <c r="H12758" s="9" t="s">
        <v>164</v>
      </c>
      <c r="I12758" s="9" t="s">
        <v>421</v>
      </c>
      <c r="J12758" s="9" t="s">
        <v>778</v>
      </c>
      <c r="K12758" s="9" t="s">
        <v>239</v>
      </c>
      <c r="L12758" s="9" t="s">
        <v>311</v>
      </c>
      <c r="M12758" s="9" t="s">
        <v>12357</v>
      </c>
      <c r="N12758" s="9" t="s">
        <v>196</v>
      </c>
      <c r="O12758" s="9" t="s">
        <v>180</v>
      </c>
      <c r="P12758" s="9" t="s">
        <v>368</v>
      </c>
      <c r="Q12758" s="9" t="s">
        <v>219</v>
      </c>
      <c r="R12758" s="9">
        <v>0</v>
      </c>
      <c r="S12758" s="9">
        <v>18</v>
      </c>
      <c r="T12758" s="9" t="s">
        <v>343</v>
      </c>
      <c r="U12758" s="9" t="s">
        <v>242</v>
      </c>
      <c r="X12758" s="9">
        <f>INDEX(SLA_Policy!$D$2:$D$5,MATCH(F12758,SLA_Policy!$A$2:$A$5,0))</f>
        <v>72</v>
      </c>
      <c r="Y12758" s="9" t="str">
        <f>IF(E12758="Cancelled","Excluded",IF(D12758="",IF((SLA_Policy!$B$8-B12758)*24&gt;X12758,"Open - Breached","Open - On Track"),IF((D12758-B12758)*24&lt;=X12758,"Met","Breached")))</f>
        <v>Breached</v>
      </c>
    </row>
    <row r="12759" spans="1:25" x14ac:dyDescent="0.25">
      <c r="A12759" s="9" t="s">
        <v>17640</v>
      </c>
      <c r="B12759" s="23">
        <v>46286.442361111098</v>
      </c>
      <c r="C12759" s="23">
        <v>46286.447916666701</v>
      </c>
      <c r="D12759" s="23">
        <v>46286.488194444399</v>
      </c>
      <c r="E12759" s="9" t="s">
        <v>212</v>
      </c>
      <c r="F12759" s="9" t="s">
        <v>188</v>
      </c>
      <c r="G12759" s="9" t="s">
        <v>213</v>
      </c>
      <c r="H12759" s="9" t="s">
        <v>161</v>
      </c>
      <c r="I12759" s="9" t="s">
        <v>389</v>
      </c>
      <c r="J12759" s="9" t="s">
        <v>1459</v>
      </c>
      <c r="K12759" s="9" t="s">
        <v>239</v>
      </c>
      <c r="L12759" s="9" t="s">
        <v>311</v>
      </c>
      <c r="M12759" s="9" t="s">
        <v>13400</v>
      </c>
      <c r="N12759" s="9" t="s">
        <v>196</v>
      </c>
      <c r="O12759" s="9" t="s">
        <v>116</v>
      </c>
      <c r="P12759" s="9" t="s">
        <v>525</v>
      </c>
      <c r="Q12759" s="9" t="s">
        <v>219</v>
      </c>
      <c r="R12759" s="9">
        <v>0</v>
      </c>
      <c r="S12759" s="9">
        <v>4</v>
      </c>
      <c r="U12759" s="9" t="s">
        <v>290</v>
      </c>
      <c r="W12759" s="9">
        <v>5</v>
      </c>
      <c r="X12759" s="9">
        <f>INDEX(SLA_Policy!$D$2:$D$5,MATCH(F12759,SLA_Policy!$A$2:$A$5,0))</f>
        <v>72</v>
      </c>
      <c r="Y12759" s="9" t="str">
        <f>IF(E12759="Cancelled","Excluded",IF(D12759="",IF((SLA_Policy!$B$8-B12759)*24&gt;X12759,"Open - Breached","Open - On Track"),IF((D12759-B12759)*24&lt;=X12759,"Met","Breached")))</f>
        <v>Met</v>
      </c>
    </row>
    <row r="12760" spans="1:25" x14ac:dyDescent="0.25">
      <c r="A12760" s="9" t="s">
        <v>17641</v>
      </c>
      <c r="B12760" s="23">
        <v>46286.4465277778</v>
      </c>
      <c r="C12760" s="23">
        <v>46286.511805555601</v>
      </c>
      <c r="D12760" s="23">
        <v>46287.320833333302</v>
      </c>
      <c r="E12760" s="9" t="s">
        <v>212</v>
      </c>
      <c r="F12760" s="9" t="s">
        <v>188</v>
      </c>
      <c r="G12760" s="9" t="s">
        <v>213</v>
      </c>
      <c r="H12760" s="9" t="s">
        <v>88</v>
      </c>
      <c r="I12760" s="9" t="s">
        <v>268</v>
      </c>
      <c r="J12760" s="9" t="s">
        <v>4768</v>
      </c>
      <c r="K12760" s="9" t="s">
        <v>303</v>
      </c>
      <c r="L12760" s="9" t="s">
        <v>311</v>
      </c>
      <c r="M12760" s="9" t="s">
        <v>2747</v>
      </c>
      <c r="N12760" s="9" t="s">
        <v>196</v>
      </c>
      <c r="O12760" s="9" t="s">
        <v>178</v>
      </c>
      <c r="P12760" s="9" t="s">
        <v>427</v>
      </c>
      <c r="Q12760" s="9" t="s">
        <v>219</v>
      </c>
      <c r="R12760" s="9">
        <v>0</v>
      </c>
      <c r="S12760" s="9">
        <v>12</v>
      </c>
      <c r="T12760" s="9" t="s">
        <v>220</v>
      </c>
      <c r="U12760" s="9" t="s">
        <v>661</v>
      </c>
      <c r="X12760" s="9">
        <f>INDEX(SLA_Policy!$D$2:$D$5,MATCH(F12760,SLA_Policy!$A$2:$A$5,0))</f>
        <v>72</v>
      </c>
      <c r="Y12760" s="9" t="str">
        <f>IF(E12760="Cancelled","Excluded",IF(D12760="",IF((SLA_Policy!$B$8-B12760)*24&gt;X12760,"Open - Breached","Open - On Track"),IF((D12760-B12760)*24&lt;=X12760,"Met","Breached")))</f>
        <v>Met</v>
      </c>
    </row>
    <row r="12761" spans="1:25" x14ac:dyDescent="0.25">
      <c r="A12761" s="9" t="s">
        <v>17642</v>
      </c>
      <c r="B12761" s="23">
        <v>46286.452777777798</v>
      </c>
      <c r="C12761" s="23">
        <v>46286.469444444498</v>
      </c>
      <c r="D12761" s="23">
        <v>46286.769444444399</v>
      </c>
      <c r="E12761" s="9" t="s">
        <v>212</v>
      </c>
      <c r="F12761" s="9" t="s">
        <v>188</v>
      </c>
      <c r="G12761" s="9" t="s">
        <v>236</v>
      </c>
      <c r="H12761" s="9" t="s">
        <v>162</v>
      </c>
      <c r="I12761" s="9" t="s">
        <v>280</v>
      </c>
      <c r="J12761" s="9" t="s">
        <v>310</v>
      </c>
      <c r="K12761" s="9" t="s">
        <v>215</v>
      </c>
      <c r="L12761" s="9" t="s">
        <v>293</v>
      </c>
      <c r="M12761" s="9" t="s">
        <v>2382</v>
      </c>
      <c r="N12761" s="9" t="s">
        <v>196</v>
      </c>
      <c r="O12761" s="9" t="s">
        <v>179</v>
      </c>
      <c r="P12761" s="9" t="s">
        <v>284</v>
      </c>
      <c r="Q12761" s="9" t="s">
        <v>219</v>
      </c>
      <c r="R12761" s="9">
        <v>0</v>
      </c>
      <c r="S12761" s="9">
        <v>18</v>
      </c>
      <c r="U12761" s="9" t="s">
        <v>242</v>
      </c>
      <c r="X12761" s="9">
        <f>INDEX(SLA_Policy!$D$2:$D$5,MATCH(F12761,SLA_Policy!$A$2:$A$5,0))</f>
        <v>72</v>
      </c>
      <c r="Y12761" s="9" t="str">
        <f>IF(E12761="Cancelled","Excluded",IF(D12761="",IF((SLA_Policy!$B$8-B12761)*24&gt;X12761,"Open - Breached","Open - On Track"),IF((D12761-B12761)*24&lt;=X12761,"Met","Breached")))</f>
        <v>Met</v>
      </c>
    </row>
    <row r="12762" spans="1:25" x14ac:dyDescent="0.25">
      <c r="A12762" s="9" t="s">
        <v>17643</v>
      </c>
      <c r="B12762" s="23">
        <v>46286.458333333299</v>
      </c>
      <c r="C12762" s="23">
        <v>46286.467361111099</v>
      </c>
      <c r="D12762" s="23">
        <v>46286.614583333299</v>
      </c>
      <c r="E12762" s="9" t="s">
        <v>212</v>
      </c>
      <c r="F12762" s="9" t="s">
        <v>188</v>
      </c>
      <c r="G12762" s="9" t="s">
        <v>213</v>
      </c>
      <c r="H12762" s="9" t="s">
        <v>162</v>
      </c>
      <c r="I12762" s="9" t="s">
        <v>244</v>
      </c>
      <c r="J12762" s="9" t="s">
        <v>370</v>
      </c>
      <c r="K12762" s="9" t="s">
        <v>262</v>
      </c>
      <c r="L12762" s="9" t="s">
        <v>307</v>
      </c>
      <c r="M12762" s="9" t="s">
        <v>673</v>
      </c>
      <c r="N12762" s="9" t="s">
        <v>196</v>
      </c>
      <c r="O12762" s="9" t="s">
        <v>179</v>
      </c>
      <c r="P12762" s="9" t="s">
        <v>284</v>
      </c>
      <c r="Q12762" s="9" t="s">
        <v>219</v>
      </c>
      <c r="R12762" s="9">
        <v>0</v>
      </c>
      <c r="S12762" s="9">
        <v>22</v>
      </c>
      <c r="U12762" s="9" t="s">
        <v>290</v>
      </c>
      <c r="W12762" s="9">
        <v>3</v>
      </c>
      <c r="X12762" s="9">
        <f>INDEX(SLA_Policy!$D$2:$D$5,MATCH(F12762,SLA_Policy!$A$2:$A$5,0))</f>
        <v>72</v>
      </c>
      <c r="Y12762" s="9" t="str">
        <f>IF(E12762="Cancelled","Excluded",IF(D12762="",IF((SLA_Policy!$B$8-B12762)*24&gt;X12762,"Open - Breached","Open - On Track"),IF((D12762-B12762)*24&lt;=X12762,"Met","Breached")))</f>
        <v>Met</v>
      </c>
    </row>
    <row r="12763" spans="1:25" x14ac:dyDescent="0.25">
      <c r="A12763" s="9" t="s">
        <v>17644</v>
      </c>
      <c r="B12763" s="23">
        <v>46286.462500000001</v>
      </c>
      <c r="C12763" s="23">
        <v>46286.55</v>
      </c>
      <c r="D12763" s="23">
        <v>46287.352083333302</v>
      </c>
      <c r="E12763" s="9" t="s">
        <v>212</v>
      </c>
      <c r="F12763" s="9" t="s">
        <v>188</v>
      </c>
      <c r="G12763" s="9" t="s">
        <v>213</v>
      </c>
      <c r="H12763" s="9" t="s">
        <v>164</v>
      </c>
      <c r="I12763" s="9" t="s">
        <v>339</v>
      </c>
      <c r="J12763" s="9" t="s">
        <v>2253</v>
      </c>
      <c r="K12763" s="9" t="s">
        <v>246</v>
      </c>
      <c r="L12763" s="9" t="s">
        <v>226</v>
      </c>
      <c r="M12763" s="9" t="s">
        <v>2384</v>
      </c>
      <c r="N12763" s="9" t="s">
        <v>197</v>
      </c>
      <c r="O12763" s="9" t="s">
        <v>180</v>
      </c>
      <c r="P12763" s="9" t="s">
        <v>368</v>
      </c>
      <c r="Q12763" s="9" t="s">
        <v>273</v>
      </c>
      <c r="R12763" s="9">
        <v>0</v>
      </c>
      <c r="S12763" s="9">
        <v>19</v>
      </c>
      <c r="T12763" s="9" t="s">
        <v>464</v>
      </c>
      <c r="U12763" s="9" t="s">
        <v>140</v>
      </c>
      <c r="V12763" s="9" t="s">
        <v>17619</v>
      </c>
      <c r="X12763" s="9">
        <f>INDEX(SLA_Policy!$D$2:$D$5,MATCH(F12763,SLA_Policy!$A$2:$A$5,0))</f>
        <v>72</v>
      </c>
      <c r="Y12763" s="9" t="str">
        <f>IF(E12763="Cancelled","Excluded",IF(D12763="",IF((SLA_Policy!$B$8-B12763)*24&gt;X12763,"Open - Breached","Open - On Track"),IF((D12763-B12763)*24&lt;=X12763,"Met","Breached")))</f>
        <v>Met</v>
      </c>
    </row>
    <row r="12764" spans="1:25" x14ac:dyDescent="0.25">
      <c r="A12764" s="9" t="s">
        <v>17645</v>
      </c>
      <c r="B12764" s="23">
        <v>46286.465972222199</v>
      </c>
      <c r="C12764" s="23">
        <v>46286.503472222197</v>
      </c>
      <c r="D12764" s="23">
        <v>46288.378472222197</v>
      </c>
      <c r="E12764" s="9" t="s">
        <v>212</v>
      </c>
      <c r="F12764" s="9" t="s">
        <v>189</v>
      </c>
      <c r="G12764" s="9" t="s">
        <v>213</v>
      </c>
      <c r="H12764" s="9" t="s">
        <v>164</v>
      </c>
      <c r="I12764" s="9" t="s">
        <v>339</v>
      </c>
      <c r="J12764" s="9" t="s">
        <v>4792</v>
      </c>
      <c r="K12764" s="9" t="s">
        <v>215</v>
      </c>
      <c r="L12764" s="9" t="s">
        <v>104</v>
      </c>
      <c r="M12764" s="9" t="s">
        <v>1719</v>
      </c>
      <c r="N12764" s="9" t="s">
        <v>197</v>
      </c>
      <c r="O12764" s="9" t="s">
        <v>116</v>
      </c>
      <c r="P12764" s="9" t="s">
        <v>258</v>
      </c>
      <c r="Q12764" s="9" t="s">
        <v>219</v>
      </c>
      <c r="R12764" s="9">
        <v>0</v>
      </c>
      <c r="S12764" s="9">
        <v>15</v>
      </c>
      <c r="T12764" s="9" t="s">
        <v>464</v>
      </c>
      <c r="U12764" s="9" t="s">
        <v>140</v>
      </c>
      <c r="V12764" s="9" t="s">
        <v>17619</v>
      </c>
      <c r="X12764" s="9">
        <f>INDEX(SLA_Policy!$D$2:$D$5,MATCH(F12764,SLA_Policy!$A$2:$A$5,0))</f>
        <v>120</v>
      </c>
      <c r="Y12764" s="9" t="str">
        <f>IF(E12764="Cancelled","Excluded",IF(D12764="",IF((SLA_Policy!$B$8-B12764)*24&gt;X12764,"Open - Breached","Open - On Track"),IF((D12764-B12764)*24&lt;=X12764,"Met","Breached")))</f>
        <v>Met</v>
      </c>
    </row>
    <row r="12765" spans="1:25" x14ac:dyDescent="0.25">
      <c r="A12765" s="9" t="s">
        <v>17646</v>
      </c>
      <c r="B12765" s="23">
        <v>46286.466666666704</v>
      </c>
      <c r="C12765" s="23">
        <v>46286.470833333296</v>
      </c>
      <c r="D12765" s="23">
        <v>46288.314583333296</v>
      </c>
      <c r="E12765" s="9" t="s">
        <v>212</v>
      </c>
      <c r="F12765" s="9" t="s">
        <v>189</v>
      </c>
      <c r="G12765" s="9" t="s">
        <v>236</v>
      </c>
      <c r="H12765" s="9" t="s">
        <v>164</v>
      </c>
      <c r="I12765" s="9" t="s">
        <v>421</v>
      </c>
      <c r="J12765" s="9" t="s">
        <v>12488</v>
      </c>
      <c r="K12765" s="9" t="s">
        <v>239</v>
      </c>
      <c r="L12765" s="9" t="s">
        <v>371</v>
      </c>
      <c r="M12765" s="9" t="s">
        <v>609</v>
      </c>
      <c r="N12765" s="9" t="s">
        <v>196</v>
      </c>
      <c r="O12765" s="9" t="s">
        <v>116</v>
      </c>
      <c r="P12765" s="9" t="s">
        <v>218</v>
      </c>
      <c r="Q12765" s="9" t="s">
        <v>219</v>
      </c>
      <c r="R12765" s="9">
        <v>0</v>
      </c>
      <c r="S12765" s="9">
        <v>33</v>
      </c>
      <c r="T12765" s="9" t="s">
        <v>343</v>
      </c>
      <c r="U12765" s="9" t="s">
        <v>242</v>
      </c>
      <c r="X12765" s="9">
        <f>INDEX(SLA_Policy!$D$2:$D$5,MATCH(F12765,SLA_Policy!$A$2:$A$5,0))</f>
        <v>120</v>
      </c>
      <c r="Y12765" s="9" t="str">
        <f>IF(E12765="Cancelled","Excluded",IF(D12765="",IF((SLA_Policy!$B$8-B12765)*24&gt;X12765,"Open - Breached","Open - On Track"),IF((D12765-B12765)*24&lt;=X12765,"Met","Breached")))</f>
        <v>Met</v>
      </c>
    </row>
    <row r="12766" spans="1:25" x14ac:dyDescent="0.25">
      <c r="A12766" s="9" t="s">
        <v>17647</v>
      </c>
      <c r="B12766" s="23">
        <v>46286.472222222197</v>
      </c>
      <c r="C12766" s="23">
        <v>46286.480555555601</v>
      </c>
      <c r="D12766" s="23">
        <v>46286.611111111102</v>
      </c>
      <c r="E12766" s="9" t="s">
        <v>212</v>
      </c>
      <c r="F12766" s="9" t="s">
        <v>187</v>
      </c>
      <c r="G12766" s="9" t="s">
        <v>213</v>
      </c>
      <c r="H12766" s="9" t="s">
        <v>166</v>
      </c>
      <c r="I12766" s="9" t="s">
        <v>286</v>
      </c>
      <c r="J12766" s="9" t="s">
        <v>2001</v>
      </c>
      <c r="K12766" s="9" t="s">
        <v>246</v>
      </c>
      <c r="L12766" s="9" t="s">
        <v>311</v>
      </c>
      <c r="M12766" s="9" t="s">
        <v>4705</v>
      </c>
      <c r="N12766" s="9" t="s">
        <v>197</v>
      </c>
      <c r="O12766" s="9" t="s">
        <v>181</v>
      </c>
      <c r="P12766" s="9" t="s">
        <v>449</v>
      </c>
      <c r="Q12766" s="9" t="s">
        <v>273</v>
      </c>
      <c r="R12766" s="9">
        <v>1</v>
      </c>
      <c r="S12766" s="9">
        <v>19</v>
      </c>
      <c r="U12766" s="9" t="s">
        <v>290</v>
      </c>
      <c r="W12766" s="9">
        <v>3</v>
      </c>
      <c r="X12766" s="9">
        <f>INDEX(SLA_Policy!$D$2:$D$5,MATCH(F12766,SLA_Policy!$A$2:$A$5,0))</f>
        <v>8</v>
      </c>
      <c r="Y12766" s="9" t="str">
        <f>IF(E12766="Cancelled","Excluded",IF(D12766="",IF((SLA_Policy!$B$8-B12766)*24&gt;X12766,"Open - Breached","Open - On Track"),IF((D12766-B12766)*24&lt;=X12766,"Met","Breached")))</f>
        <v>Met</v>
      </c>
    </row>
    <row r="12767" spans="1:25" x14ac:dyDescent="0.25">
      <c r="A12767" s="9" t="s">
        <v>17648</v>
      </c>
      <c r="B12767" s="23">
        <v>46286.479166666701</v>
      </c>
      <c r="C12767" s="23">
        <v>46286.515972222202</v>
      </c>
      <c r="D12767" s="23">
        <v>46287.3840277778</v>
      </c>
      <c r="E12767" s="9" t="s">
        <v>212</v>
      </c>
      <c r="F12767" s="9" t="s">
        <v>188</v>
      </c>
      <c r="G12767" s="9" t="s">
        <v>213</v>
      </c>
      <c r="H12767" s="9" t="s">
        <v>164</v>
      </c>
      <c r="I12767" s="9" t="s">
        <v>260</v>
      </c>
      <c r="J12767" s="9" t="s">
        <v>2270</v>
      </c>
      <c r="K12767" s="9" t="s">
        <v>215</v>
      </c>
      <c r="L12767" s="9" t="s">
        <v>216</v>
      </c>
      <c r="M12767" s="9" t="s">
        <v>3647</v>
      </c>
      <c r="N12767" s="9" t="s">
        <v>196</v>
      </c>
      <c r="O12767" s="9" t="s">
        <v>179</v>
      </c>
      <c r="P12767" s="9" t="s">
        <v>284</v>
      </c>
      <c r="Q12767" s="9" t="s">
        <v>219</v>
      </c>
      <c r="R12767" s="9">
        <v>0</v>
      </c>
      <c r="S12767" s="9">
        <v>59</v>
      </c>
      <c r="T12767" s="9" t="s">
        <v>265</v>
      </c>
      <c r="U12767" s="9" t="s">
        <v>248</v>
      </c>
      <c r="X12767" s="9">
        <f>INDEX(SLA_Policy!$D$2:$D$5,MATCH(F12767,SLA_Policy!$A$2:$A$5,0))</f>
        <v>72</v>
      </c>
      <c r="Y12767" s="9" t="str">
        <f>IF(E12767="Cancelled","Excluded",IF(D12767="",IF((SLA_Policy!$B$8-B12767)*24&gt;X12767,"Open - Breached","Open - On Track"),IF((D12767-B12767)*24&lt;=X12767,"Met","Breached")))</f>
        <v>Met</v>
      </c>
    </row>
    <row r="12768" spans="1:25" x14ac:dyDescent="0.25">
      <c r="A12768" s="9" t="s">
        <v>17649</v>
      </c>
      <c r="B12768" s="23">
        <v>46286.479861111096</v>
      </c>
      <c r="C12768" s="23">
        <v>46286.505555555603</v>
      </c>
      <c r="D12768" s="23">
        <v>46286.660416666702</v>
      </c>
      <c r="E12768" s="9" t="s">
        <v>212</v>
      </c>
      <c r="F12768" s="9" t="s">
        <v>188</v>
      </c>
      <c r="G12768" s="9" t="s">
        <v>213</v>
      </c>
      <c r="H12768" s="9" t="s">
        <v>165</v>
      </c>
      <c r="I12768" s="9" t="s">
        <v>567</v>
      </c>
      <c r="J12768" s="9" t="s">
        <v>1190</v>
      </c>
      <c r="K12768" s="9" t="s">
        <v>303</v>
      </c>
      <c r="L12768" s="9" t="s">
        <v>216</v>
      </c>
      <c r="M12768" s="9" t="s">
        <v>5356</v>
      </c>
      <c r="N12768" s="9" t="s">
        <v>197</v>
      </c>
      <c r="O12768" s="9" t="s">
        <v>176</v>
      </c>
      <c r="P12768" s="9" t="s">
        <v>1159</v>
      </c>
      <c r="Q12768" s="9" t="s">
        <v>219</v>
      </c>
      <c r="R12768" s="9">
        <v>0</v>
      </c>
      <c r="S12768" s="9">
        <v>17</v>
      </c>
      <c r="U12768" s="9" t="s">
        <v>266</v>
      </c>
      <c r="X12768" s="9">
        <f>INDEX(SLA_Policy!$D$2:$D$5,MATCH(F12768,SLA_Policy!$A$2:$A$5,0))</f>
        <v>72</v>
      </c>
      <c r="Y12768" s="9" t="str">
        <f>IF(E12768="Cancelled","Excluded",IF(D12768="",IF((SLA_Policy!$B$8-B12768)*24&gt;X12768,"Open - Breached","Open - On Track"),IF((D12768-B12768)*24&lt;=X12768,"Met","Breached")))</f>
        <v>Met</v>
      </c>
    </row>
    <row r="12769" spans="1:25" x14ac:dyDescent="0.25">
      <c r="A12769" s="9" t="s">
        <v>17650</v>
      </c>
      <c r="B12769" s="23">
        <v>46286.480555555601</v>
      </c>
      <c r="C12769" s="23">
        <v>46286.490277777797</v>
      </c>
      <c r="D12769" s="23">
        <v>46286.536805555603</v>
      </c>
      <c r="E12769" s="9" t="s">
        <v>212</v>
      </c>
      <c r="F12769" s="9" t="s">
        <v>187</v>
      </c>
      <c r="G12769" s="9" t="s">
        <v>213</v>
      </c>
      <c r="H12769" s="9" t="s">
        <v>88</v>
      </c>
      <c r="I12769" s="9" t="s">
        <v>268</v>
      </c>
      <c r="J12769" s="9" t="s">
        <v>638</v>
      </c>
      <c r="K12769" s="9" t="s">
        <v>303</v>
      </c>
      <c r="L12769" s="9" t="s">
        <v>104</v>
      </c>
      <c r="M12769" s="9" t="s">
        <v>325</v>
      </c>
      <c r="N12769" s="9" t="s">
        <v>197</v>
      </c>
      <c r="O12769" s="9" t="s">
        <v>178</v>
      </c>
      <c r="P12769" s="9" t="s">
        <v>272</v>
      </c>
      <c r="Q12769" s="9" t="s">
        <v>273</v>
      </c>
      <c r="R12769" s="9">
        <v>0</v>
      </c>
      <c r="S12769" s="9">
        <v>9</v>
      </c>
      <c r="T12769" s="9" t="s">
        <v>220</v>
      </c>
      <c r="U12769" s="9" t="s">
        <v>290</v>
      </c>
      <c r="X12769" s="9">
        <f>INDEX(SLA_Policy!$D$2:$D$5,MATCH(F12769,SLA_Policy!$A$2:$A$5,0))</f>
        <v>8</v>
      </c>
      <c r="Y12769" s="9" t="str">
        <f>IF(E12769="Cancelled","Excluded",IF(D12769="",IF((SLA_Policy!$B$8-B12769)*24&gt;X12769,"Open - Breached","Open - On Track"),IF((D12769-B12769)*24&lt;=X12769,"Met","Breached")))</f>
        <v>Met</v>
      </c>
    </row>
    <row r="12770" spans="1:25" x14ac:dyDescent="0.25">
      <c r="A12770" s="9" t="s">
        <v>17651</v>
      </c>
      <c r="B12770" s="23">
        <v>46286.483333333301</v>
      </c>
      <c r="C12770" s="23">
        <v>46286.485416666699</v>
      </c>
      <c r="D12770" s="23">
        <v>46287.386805555601</v>
      </c>
      <c r="E12770" s="9" t="s">
        <v>212</v>
      </c>
      <c r="F12770" s="9" t="s">
        <v>188</v>
      </c>
      <c r="G12770" s="9" t="s">
        <v>213</v>
      </c>
      <c r="H12770" s="9" t="s">
        <v>164</v>
      </c>
      <c r="I12770" s="9" t="s">
        <v>339</v>
      </c>
      <c r="J12770" s="9" t="s">
        <v>459</v>
      </c>
      <c r="K12770" s="9" t="s">
        <v>246</v>
      </c>
      <c r="L12770" s="9" t="s">
        <v>293</v>
      </c>
      <c r="M12770" s="9" t="s">
        <v>13579</v>
      </c>
      <c r="N12770" s="9" t="s">
        <v>200</v>
      </c>
      <c r="O12770" s="9" t="s">
        <v>116</v>
      </c>
      <c r="P12770" s="9" t="s">
        <v>590</v>
      </c>
      <c r="Q12770" s="9" t="s">
        <v>219</v>
      </c>
      <c r="R12770" s="9">
        <v>0</v>
      </c>
      <c r="S12770" s="9">
        <v>22</v>
      </c>
      <c r="T12770" s="9" t="s">
        <v>343</v>
      </c>
      <c r="U12770" s="9" t="s">
        <v>140</v>
      </c>
      <c r="V12770" s="9" t="s">
        <v>17619</v>
      </c>
      <c r="W12770" s="9">
        <v>5</v>
      </c>
      <c r="X12770" s="9">
        <f>INDEX(SLA_Policy!$D$2:$D$5,MATCH(F12770,SLA_Policy!$A$2:$A$5,0))</f>
        <v>72</v>
      </c>
      <c r="Y12770" s="9" t="str">
        <f>IF(E12770="Cancelled","Excluded",IF(D12770="",IF((SLA_Policy!$B$8-B12770)*24&gt;X12770,"Open - Breached","Open - On Track"),IF((D12770-B12770)*24&lt;=X12770,"Met","Breached")))</f>
        <v>Met</v>
      </c>
    </row>
    <row r="12771" spans="1:25" x14ac:dyDescent="0.25">
      <c r="A12771" s="9" t="s">
        <v>17652</v>
      </c>
      <c r="B12771" s="23">
        <v>46286.4868055556</v>
      </c>
      <c r="C12771" s="23">
        <v>46286.501388888901</v>
      </c>
      <c r="D12771" s="23">
        <v>46286.551388888904</v>
      </c>
      <c r="E12771" s="9" t="s">
        <v>212</v>
      </c>
      <c r="F12771" s="9" t="s">
        <v>188</v>
      </c>
      <c r="G12771" s="9" t="s">
        <v>213</v>
      </c>
      <c r="H12771" s="9" t="s">
        <v>161</v>
      </c>
      <c r="I12771" s="9" t="s">
        <v>297</v>
      </c>
      <c r="J12771" s="9" t="s">
        <v>512</v>
      </c>
      <c r="K12771" s="9" t="s">
        <v>246</v>
      </c>
      <c r="L12771" s="9" t="s">
        <v>216</v>
      </c>
      <c r="M12771" s="9" t="s">
        <v>1772</v>
      </c>
      <c r="N12771" s="9" t="s">
        <v>197</v>
      </c>
      <c r="O12771" s="9" t="s">
        <v>177</v>
      </c>
      <c r="P12771" s="9" t="s">
        <v>241</v>
      </c>
      <c r="Q12771" s="9" t="s">
        <v>219</v>
      </c>
      <c r="R12771" s="9">
        <v>0</v>
      </c>
      <c r="S12771" s="9">
        <v>4</v>
      </c>
      <c r="U12771" s="9" t="s">
        <v>221</v>
      </c>
      <c r="X12771" s="9">
        <f>INDEX(SLA_Policy!$D$2:$D$5,MATCH(F12771,SLA_Policy!$A$2:$A$5,0))</f>
        <v>72</v>
      </c>
      <c r="Y12771" s="9" t="str">
        <f>IF(E12771="Cancelled","Excluded",IF(D12771="",IF((SLA_Policy!$B$8-B12771)*24&gt;X12771,"Open - Breached","Open - On Track"),IF((D12771-B12771)*24&lt;=X12771,"Met","Breached")))</f>
        <v>Met</v>
      </c>
    </row>
    <row r="12772" spans="1:25" x14ac:dyDescent="0.25">
      <c r="A12772" s="9" t="s">
        <v>17653</v>
      </c>
      <c r="B12772" s="23">
        <v>46286.488888888904</v>
      </c>
      <c r="C12772" s="23">
        <v>46286.493055555598</v>
      </c>
      <c r="D12772" s="23">
        <v>46286.587500000001</v>
      </c>
      <c r="E12772" s="9" t="s">
        <v>212</v>
      </c>
      <c r="F12772" s="9" t="s">
        <v>188</v>
      </c>
      <c r="G12772" s="9" t="s">
        <v>213</v>
      </c>
      <c r="H12772" s="9" t="s">
        <v>162</v>
      </c>
      <c r="I12772" s="9" t="s">
        <v>345</v>
      </c>
      <c r="J12772" s="9" t="s">
        <v>1501</v>
      </c>
      <c r="K12772" s="9" t="s">
        <v>303</v>
      </c>
      <c r="L12772" s="9" t="s">
        <v>104</v>
      </c>
      <c r="M12772" s="9" t="s">
        <v>7051</v>
      </c>
      <c r="N12772" s="9" t="s">
        <v>198</v>
      </c>
      <c r="O12772" s="9" t="s">
        <v>116</v>
      </c>
      <c r="P12772" s="9" t="s">
        <v>551</v>
      </c>
      <c r="Q12772" s="9" t="s">
        <v>219</v>
      </c>
      <c r="R12772" s="9">
        <v>0</v>
      </c>
      <c r="S12772" s="9">
        <v>23</v>
      </c>
      <c r="U12772" s="9" t="s">
        <v>290</v>
      </c>
      <c r="W12772" s="9">
        <v>5</v>
      </c>
      <c r="X12772" s="9">
        <f>INDEX(SLA_Policy!$D$2:$D$5,MATCH(F12772,SLA_Policy!$A$2:$A$5,0))</f>
        <v>72</v>
      </c>
      <c r="Y12772" s="9" t="str">
        <f>IF(E12772="Cancelled","Excluded",IF(D12772="",IF((SLA_Policy!$B$8-B12772)*24&gt;X12772,"Open - Breached","Open - On Track"),IF((D12772-B12772)*24&lt;=X12772,"Met","Breached")))</f>
        <v>Met</v>
      </c>
    </row>
    <row r="12773" spans="1:25" x14ac:dyDescent="0.25">
      <c r="A12773" s="9" t="s">
        <v>17654</v>
      </c>
      <c r="B12773" s="23">
        <v>46286.527083333298</v>
      </c>
      <c r="C12773" s="23">
        <v>46286.568749999999</v>
      </c>
      <c r="D12773" s="23">
        <v>46287.320833333302</v>
      </c>
      <c r="E12773" s="9" t="s">
        <v>212</v>
      </c>
      <c r="F12773" s="9" t="s">
        <v>189</v>
      </c>
      <c r="G12773" s="9" t="s">
        <v>213</v>
      </c>
      <c r="H12773" s="9" t="s">
        <v>162</v>
      </c>
      <c r="I12773" s="9" t="s">
        <v>244</v>
      </c>
      <c r="J12773" s="9" t="s">
        <v>4719</v>
      </c>
      <c r="K12773" s="9" t="s">
        <v>246</v>
      </c>
      <c r="L12773" s="9" t="s">
        <v>226</v>
      </c>
      <c r="M12773" s="9" t="s">
        <v>3858</v>
      </c>
      <c r="N12773" s="9" t="s">
        <v>197</v>
      </c>
      <c r="O12773" s="9" t="s">
        <v>179</v>
      </c>
      <c r="P12773" s="9" t="s">
        <v>337</v>
      </c>
      <c r="Q12773" s="9" t="s">
        <v>219</v>
      </c>
      <c r="R12773" s="9">
        <v>0</v>
      </c>
      <c r="S12773" s="9">
        <v>51</v>
      </c>
      <c r="U12773" s="9" t="s">
        <v>290</v>
      </c>
      <c r="W12773" s="9">
        <v>4</v>
      </c>
      <c r="X12773" s="9">
        <f>INDEX(SLA_Policy!$D$2:$D$5,MATCH(F12773,SLA_Policy!$A$2:$A$5,0))</f>
        <v>120</v>
      </c>
      <c r="Y12773" s="9" t="str">
        <f>IF(E12773="Cancelled","Excluded",IF(D12773="",IF((SLA_Policy!$B$8-B12773)*24&gt;X12773,"Open - Breached","Open - On Track"),IF((D12773-B12773)*24&lt;=X12773,"Met","Breached")))</f>
        <v>Met</v>
      </c>
    </row>
    <row r="12774" spans="1:25" x14ac:dyDescent="0.25">
      <c r="A12774" s="9" t="s">
        <v>17655</v>
      </c>
      <c r="B12774" s="23">
        <v>46286.537499999999</v>
      </c>
      <c r="C12774" s="23">
        <v>46286.657638888901</v>
      </c>
      <c r="D12774" s="23">
        <v>46287.347916666702</v>
      </c>
      <c r="E12774" s="9" t="s">
        <v>212</v>
      </c>
      <c r="F12774" s="9" t="s">
        <v>189</v>
      </c>
      <c r="G12774" s="9" t="s">
        <v>236</v>
      </c>
      <c r="H12774" s="9" t="s">
        <v>161</v>
      </c>
      <c r="I12774" s="9" t="s">
        <v>482</v>
      </c>
      <c r="J12774" s="9" t="s">
        <v>9108</v>
      </c>
      <c r="K12774" s="9" t="s">
        <v>225</v>
      </c>
      <c r="L12774" s="9" t="s">
        <v>216</v>
      </c>
      <c r="M12774" s="9" t="s">
        <v>1559</v>
      </c>
      <c r="N12774" s="9" t="s">
        <v>196</v>
      </c>
      <c r="O12774" s="9" t="s">
        <v>177</v>
      </c>
      <c r="P12774" s="9" t="s">
        <v>300</v>
      </c>
      <c r="Q12774" s="9" t="s">
        <v>219</v>
      </c>
      <c r="R12774" s="9">
        <v>0</v>
      </c>
      <c r="S12774" s="9">
        <v>28</v>
      </c>
      <c r="U12774" s="9" t="s">
        <v>242</v>
      </c>
      <c r="X12774" s="9">
        <f>INDEX(SLA_Policy!$D$2:$D$5,MATCH(F12774,SLA_Policy!$A$2:$A$5,0))</f>
        <v>120</v>
      </c>
      <c r="Y12774" s="9" t="str">
        <f>IF(E12774="Cancelled","Excluded",IF(D12774="",IF((SLA_Policy!$B$8-B12774)*24&gt;X12774,"Open - Breached","Open - On Track"),IF((D12774-B12774)*24&lt;=X12774,"Met","Breached")))</f>
        <v>Met</v>
      </c>
    </row>
    <row r="12775" spans="1:25" x14ac:dyDescent="0.25">
      <c r="A12775" s="9" t="s">
        <v>17656</v>
      </c>
      <c r="B12775" s="23">
        <v>46286.5402777778</v>
      </c>
      <c r="C12775" s="23">
        <v>46286.550694444399</v>
      </c>
      <c r="D12775" s="23">
        <v>46287.3569444444</v>
      </c>
      <c r="E12775" s="9" t="s">
        <v>212</v>
      </c>
      <c r="F12775" s="9" t="s">
        <v>188</v>
      </c>
      <c r="G12775" s="9" t="s">
        <v>213</v>
      </c>
      <c r="H12775" s="9" t="s">
        <v>164</v>
      </c>
      <c r="I12775" s="9" t="s">
        <v>478</v>
      </c>
      <c r="J12775" s="9" t="s">
        <v>1725</v>
      </c>
      <c r="K12775" s="9" t="s">
        <v>246</v>
      </c>
      <c r="L12775" s="9" t="s">
        <v>226</v>
      </c>
      <c r="M12775" s="9" t="s">
        <v>1974</v>
      </c>
      <c r="N12775" s="9" t="s">
        <v>196</v>
      </c>
      <c r="O12775" s="9" t="s">
        <v>116</v>
      </c>
      <c r="P12775" s="9" t="s">
        <v>258</v>
      </c>
      <c r="Q12775" s="9" t="s">
        <v>219</v>
      </c>
      <c r="R12775" s="9">
        <v>0</v>
      </c>
      <c r="S12775" s="9">
        <v>27</v>
      </c>
      <c r="T12775" s="9" t="s">
        <v>464</v>
      </c>
      <c r="U12775" s="9" t="s">
        <v>266</v>
      </c>
      <c r="X12775" s="9">
        <f>INDEX(SLA_Policy!$D$2:$D$5,MATCH(F12775,SLA_Policy!$A$2:$A$5,0))</f>
        <v>72</v>
      </c>
      <c r="Y12775" s="9" t="str">
        <f>IF(E12775="Cancelled","Excluded",IF(D12775="",IF((SLA_Policy!$B$8-B12775)*24&gt;X12775,"Open - Breached","Open - On Track"),IF((D12775-B12775)*24&lt;=X12775,"Met","Breached")))</f>
        <v>Met</v>
      </c>
    </row>
    <row r="12776" spans="1:25" x14ac:dyDescent="0.25">
      <c r="A12776" s="9" t="s">
        <v>17657</v>
      </c>
      <c r="B12776" s="23">
        <v>46286.55</v>
      </c>
      <c r="C12776" s="23">
        <v>46286.551388888904</v>
      </c>
      <c r="D12776" s="23">
        <v>46286.579861111102</v>
      </c>
      <c r="E12776" s="9" t="s">
        <v>212</v>
      </c>
      <c r="F12776" s="9" t="s">
        <v>186</v>
      </c>
      <c r="G12776" s="9" t="s">
        <v>213</v>
      </c>
      <c r="H12776" s="9" t="s">
        <v>88</v>
      </c>
      <c r="I12776" s="9" t="s">
        <v>92</v>
      </c>
      <c r="J12776" s="9" t="s">
        <v>1082</v>
      </c>
      <c r="K12776" s="9" t="s">
        <v>215</v>
      </c>
      <c r="L12776" s="9" t="s">
        <v>216</v>
      </c>
      <c r="M12776" s="9" t="s">
        <v>1019</v>
      </c>
      <c r="N12776" s="9" t="s">
        <v>198</v>
      </c>
      <c r="O12776" s="9" t="s">
        <v>116</v>
      </c>
      <c r="P12776" s="9" t="s">
        <v>295</v>
      </c>
      <c r="Q12776" s="9" t="s">
        <v>273</v>
      </c>
      <c r="R12776" s="9">
        <v>0</v>
      </c>
      <c r="S12776" s="9">
        <v>18</v>
      </c>
      <c r="T12776" s="9" t="s">
        <v>136</v>
      </c>
      <c r="U12776" s="9" t="s">
        <v>290</v>
      </c>
      <c r="W12776" s="9">
        <v>5</v>
      </c>
      <c r="X12776" s="9">
        <f>INDEX(SLA_Policy!$D$2:$D$5,MATCH(F12776,SLA_Policy!$A$2:$A$5,0))</f>
        <v>4</v>
      </c>
      <c r="Y12776" s="9" t="str">
        <f>IF(E12776="Cancelled","Excluded",IF(D12776="",IF((SLA_Policy!$B$8-B12776)*24&gt;X12776,"Open - Breached","Open - On Track"),IF((D12776-B12776)*24&lt;=X12776,"Met","Breached")))</f>
        <v>Met</v>
      </c>
    </row>
    <row r="12777" spans="1:25" x14ac:dyDescent="0.25">
      <c r="A12777" s="9" t="s">
        <v>17658</v>
      </c>
      <c r="B12777" s="23">
        <v>46286.5625</v>
      </c>
      <c r="C12777" s="23">
        <v>46286.565277777801</v>
      </c>
      <c r="D12777" s="23">
        <v>46288.604861111096</v>
      </c>
      <c r="E12777" s="9" t="s">
        <v>212</v>
      </c>
      <c r="F12777" s="9" t="s">
        <v>188</v>
      </c>
      <c r="G12777" s="9" t="s">
        <v>213</v>
      </c>
      <c r="H12777" s="9" t="s">
        <v>163</v>
      </c>
      <c r="I12777" s="9" t="s">
        <v>223</v>
      </c>
      <c r="J12777" s="9" t="s">
        <v>224</v>
      </c>
      <c r="K12777" s="9" t="s">
        <v>262</v>
      </c>
      <c r="L12777" s="9" t="s">
        <v>311</v>
      </c>
      <c r="M12777" s="9" t="s">
        <v>7606</v>
      </c>
      <c r="N12777" s="9" t="s">
        <v>198</v>
      </c>
      <c r="O12777" s="9" t="s">
        <v>176</v>
      </c>
      <c r="P12777" s="9" t="s">
        <v>330</v>
      </c>
      <c r="Q12777" s="9" t="s">
        <v>219</v>
      </c>
      <c r="R12777" s="9">
        <v>1</v>
      </c>
      <c r="S12777" s="9">
        <v>116</v>
      </c>
      <c r="T12777" s="9" t="s">
        <v>229</v>
      </c>
      <c r="U12777" s="9" t="s">
        <v>230</v>
      </c>
      <c r="W12777" s="9">
        <v>4</v>
      </c>
      <c r="X12777" s="9">
        <f>INDEX(SLA_Policy!$D$2:$D$5,MATCH(F12777,SLA_Policy!$A$2:$A$5,0))</f>
        <v>72</v>
      </c>
      <c r="Y12777" s="9" t="str">
        <f>IF(E12777="Cancelled","Excluded",IF(D12777="",IF((SLA_Policy!$B$8-B12777)*24&gt;X12777,"Open - Breached","Open - On Track"),IF((D12777-B12777)*24&lt;=X12777,"Met","Breached")))</f>
        <v>Met</v>
      </c>
    </row>
    <row r="12778" spans="1:25" x14ac:dyDescent="0.25">
      <c r="A12778" s="9" t="s">
        <v>17659</v>
      </c>
      <c r="B12778" s="23">
        <v>46286.579166666699</v>
      </c>
      <c r="C12778" s="23">
        <v>46286.594444444498</v>
      </c>
      <c r="D12778" s="23">
        <v>46286.637499999997</v>
      </c>
      <c r="E12778" s="9" t="s">
        <v>212</v>
      </c>
      <c r="F12778" s="9" t="s">
        <v>188</v>
      </c>
      <c r="G12778" s="9" t="s">
        <v>213</v>
      </c>
      <c r="H12778" s="9" t="s">
        <v>161</v>
      </c>
      <c r="I12778" s="9" t="s">
        <v>297</v>
      </c>
      <c r="J12778" s="9" t="s">
        <v>2307</v>
      </c>
      <c r="K12778" s="9" t="s">
        <v>215</v>
      </c>
      <c r="L12778" s="9" t="s">
        <v>311</v>
      </c>
      <c r="M12778" s="9" t="s">
        <v>730</v>
      </c>
      <c r="N12778" s="9" t="s">
        <v>198</v>
      </c>
      <c r="O12778" s="9" t="s">
        <v>116</v>
      </c>
      <c r="P12778" s="9" t="s">
        <v>574</v>
      </c>
      <c r="Q12778" s="9" t="s">
        <v>219</v>
      </c>
      <c r="R12778" s="9">
        <v>0</v>
      </c>
      <c r="S12778" s="9">
        <v>36</v>
      </c>
      <c r="U12778" s="9" t="s">
        <v>140</v>
      </c>
      <c r="V12778" s="9" t="s">
        <v>17619</v>
      </c>
      <c r="X12778" s="9">
        <f>INDEX(SLA_Policy!$D$2:$D$5,MATCH(F12778,SLA_Policy!$A$2:$A$5,0))</f>
        <v>72</v>
      </c>
      <c r="Y12778" s="9" t="str">
        <f>IF(E12778="Cancelled","Excluded",IF(D12778="",IF((SLA_Policy!$B$8-B12778)*24&gt;X12778,"Open - Breached","Open - On Track"),IF((D12778-B12778)*24&lt;=X12778,"Met","Breached")))</f>
        <v>Met</v>
      </c>
    </row>
    <row r="12779" spans="1:25" x14ac:dyDescent="0.25">
      <c r="A12779" s="9" t="s">
        <v>17660</v>
      </c>
      <c r="B12779" s="23">
        <v>46286.584027777797</v>
      </c>
      <c r="C12779" s="23">
        <v>46286.628472222197</v>
      </c>
      <c r="D12779" s="23">
        <v>46295.324305555601</v>
      </c>
      <c r="E12779" s="9" t="s">
        <v>170</v>
      </c>
      <c r="F12779" s="9" t="s">
        <v>188</v>
      </c>
      <c r="G12779" s="9" t="s">
        <v>236</v>
      </c>
      <c r="H12779" s="9" t="s">
        <v>163</v>
      </c>
      <c r="I12779" s="9" t="s">
        <v>315</v>
      </c>
      <c r="J12779" s="9" t="s">
        <v>1902</v>
      </c>
      <c r="K12779" s="9" t="s">
        <v>246</v>
      </c>
      <c r="L12779" s="9" t="s">
        <v>216</v>
      </c>
      <c r="M12779" s="9" t="s">
        <v>5247</v>
      </c>
      <c r="N12779" s="9" t="s">
        <v>196</v>
      </c>
      <c r="O12779" s="9" t="s">
        <v>180</v>
      </c>
      <c r="P12779" s="9" t="s">
        <v>368</v>
      </c>
      <c r="Q12779" s="9" t="s">
        <v>219</v>
      </c>
      <c r="R12779" s="9">
        <v>0</v>
      </c>
      <c r="S12779" s="9">
        <v>94</v>
      </c>
      <c r="T12779" s="9" t="s">
        <v>229</v>
      </c>
      <c r="U12779" s="9" t="s">
        <v>242</v>
      </c>
      <c r="X12779" s="9">
        <f>INDEX(SLA_Policy!$D$2:$D$5,MATCH(F12779,SLA_Policy!$A$2:$A$5,0))</f>
        <v>72</v>
      </c>
      <c r="Y12779" s="9" t="str">
        <f>IF(E12779="Cancelled","Excluded",IF(D12779="",IF((SLA_Policy!$B$8-B12779)*24&gt;X12779,"Open - Breached","Open - On Track"),IF((D12779-B12779)*24&lt;=X12779,"Met","Breached")))</f>
        <v>Breached</v>
      </c>
    </row>
    <row r="12780" spans="1:25" x14ac:dyDescent="0.25">
      <c r="A12780" s="9" t="s">
        <v>17661</v>
      </c>
      <c r="B12780" s="23">
        <v>46286.585416666698</v>
      </c>
      <c r="C12780" s="23">
        <v>46287.360416666699</v>
      </c>
      <c r="D12780" s="23">
        <v>46288.331250000003</v>
      </c>
      <c r="E12780" s="9" t="s">
        <v>212</v>
      </c>
      <c r="F12780" s="9" t="s">
        <v>188</v>
      </c>
      <c r="G12780" s="9" t="s">
        <v>236</v>
      </c>
      <c r="H12780" s="9" t="s">
        <v>163</v>
      </c>
      <c r="I12780" s="9" t="s">
        <v>315</v>
      </c>
      <c r="J12780" s="9" t="s">
        <v>475</v>
      </c>
      <c r="K12780" s="9" t="s">
        <v>239</v>
      </c>
      <c r="L12780" s="9" t="s">
        <v>226</v>
      </c>
      <c r="M12780" s="9" t="s">
        <v>757</v>
      </c>
      <c r="N12780" s="9" t="s">
        <v>196</v>
      </c>
      <c r="O12780" s="9" t="s">
        <v>180</v>
      </c>
      <c r="P12780" s="9" t="s">
        <v>278</v>
      </c>
      <c r="Q12780" s="9" t="s">
        <v>219</v>
      </c>
      <c r="R12780" s="9">
        <v>0</v>
      </c>
      <c r="S12780" s="9">
        <v>51</v>
      </c>
      <c r="T12780" s="9" t="s">
        <v>229</v>
      </c>
      <c r="U12780" s="9" t="s">
        <v>242</v>
      </c>
      <c r="X12780" s="9">
        <f>INDEX(SLA_Policy!$D$2:$D$5,MATCH(F12780,SLA_Policy!$A$2:$A$5,0))</f>
        <v>72</v>
      </c>
      <c r="Y12780" s="9" t="str">
        <f>IF(E12780="Cancelled","Excluded",IF(D12780="",IF((SLA_Policy!$B$8-B12780)*24&gt;X12780,"Open - Breached","Open - On Track"),IF((D12780-B12780)*24&lt;=X12780,"Met","Breached")))</f>
        <v>Met</v>
      </c>
    </row>
    <row r="12781" spans="1:25" x14ac:dyDescent="0.25">
      <c r="A12781" s="9" t="s">
        <v>17662</v>
      </c>
      <c r="B12781" s="23">
        <v>46286.59375</v>
      </c>
      <c r="C12781" s="23">
        <v>46287.354861111096</v>
      </c>
      <c r="D12781" s="23">
        <v>46287.357638888898</v>
      </c>
      <c r="E12781" s="9" t="s">
        <v>212</v>
      </c>
      <c r="F12781" s="9" t="s">
        <v>188</v>
      </c>
      <c r="G12781" s="9" t="s">
        <v>213</v>
      </c>
      <c r="H12781" s="9" t="s">
        <v>88</v>
      </c>
      <c r="I12781" s="9" t="s">
        <v>268</v>
      </c>
      <c r="J12781" s="9" t="s">
        <v>6173</v>
      </c>
      <c r="K12781" s="9" t="s">
        <v>246</v>
      </c>
      <c r="L12781" s="9" t="s">
        <v>226</v>
      </c>
      <c r="M12781" s="9" t="s">
        <v>1974</v>
      </c>
      <c r="N12781" s="9" t="s">
        <v>196</v>
      </c>
      <c r="O12781" s="9" t="s">
        <v>176</v>
      </c>
      <c r="P12781" s="9" t="s">
        <v>419</v>
      </c>
      <c r="Q12781" s="9" t="s">
        <v>219</v>
      </c>
      <c r="R12781" s="9">
        <v>0</v>
      </c>
      <c r="S12781" s="9">
        <v>13</v>
      </c>
      <c r="T12781" s="9" t="s">
        <v>220</v>
      </c>
      <c r="U12781" s="9" t="s">
        <v>230</v>
      </c>
      <c r="X12781" s="9">
        <f>INDEX(SLA_Policy!$D$2:$D$5,MATCH(F12781,SLA_Policy!$A$2:$A$5,0))</f>
        <v>72</v>
      </c>
      <c r="Y12781" s="9" t="str">
        <f>IF(E12781="Cancelled","Excluded",IF(D12781="",IF((SLA_Policy!$B$8-B12781)*24&gt;X12781,"Open - Breached","Open - On Track"),IF((D12781-B12781)*24&lt;=X12781,"Met","Breached")))</f>
        <v>Met</v>
      </c>
    </row>
    <row r="12782" spans="1:25" x14ac:dyDescent="0.25">
      <c r="A12782" s="9" t="s">
        <v>17663</v>
      </c>
      <c r="B12782" s="23">
        <v>46286.595833333296</v>
      </c>
      <c r="C12782" s="23">
        <v>46286.610416666699</v>
      </c>
      <c r="D12782" s="23">
        <v>46287.323611111096</v>
      </c>
      <c r="E12782" s="9" t="s">
        <v>212</v>
      </c>
      <c r="F12782" s="9" t="s">
        <v>188</v>
      </c>
      <c r="G12782" s="9" t="s">
        <v>213</v>
      </c>
      <c r="H12782" s="9" t="s">
        <v>167</v>
      </c>
      <c r="I12782" s="9" t="s">
        <v>362</v>
      </c>
      <c r="J12782" s="9" t="s">
        <v>6662</v>
      </c>
      <c r="K12782" s="9" t="s">
        <v>239</v>
      </c>
      <c r="L12782" s="9" t="s">
        <v>311</v>
      </c>
      <c r="M12782" s="9" t="s">
        <v>2196</v>
      </c>
      <c r="N12782" s="9" t="s">
        <v>196</v>
      </c>
      <c r="O12782" s="9" t="s">
        <v>116</v>
      </c>
      <c r="P12782" s="9" t="s">
        <v>218</v>
      </c>
      <c r="Q12782" s="9" t="s">
        <v>219</v>
      </c>
      <c r="R12782" s="9">
        <v>0</v>
      </c>
      <c r="S12782" s="9">
        <v>50</v>
      </c>
      <c r="U12782" s="9" t="s">
        <v>266</v>
      </c>
      <c r="W12782" s="9">
        <v>5</v>
      </c>
      <c r="X12782" s="9">
        <f>INDEX(SLA_Policy!$D$2:$D$5,MATCH(F12782,SLA_Policy!$A$2:$A$5,0))</f>
        <v>72</v>
      </c>
      <c r="Y12782" s="9" t="str">
        <f>IF(E12782="Cancelled","Excluded",IF(D12782="",IF((SLA_Policy!$B$8-B12782)*24&gt;X12782,"Open - Breached","Open - On Track"),IF((D12782-B12782)*24&lt;=X12782,"Met","Breached")))</f>
        <v>Met</v>
      </c>
    </row>
    <row r="12783" spans="1:25" x14ac:dyDescent="0.25">
      <c r="A12783" s="9" t="s">
        <v>17664</v>
      </c>
      <c r="B12783" s="23">
        <v>46286.6</v>
      </c>
      <c r="C12783" s="23">
        <v>46286.6118055556</v>
      </c>
      <c r="D12783" s="23">
        <v>46288.40625</v>
      </c>
      <c r="E12783" s="9" t="s">
        <v>212</v>
      </c>
      <c r="F12783" s="9" t="s">
        <v>188</v>
      </c>
      <c r="G12783" s="9" t="s">
        <v>213</v>
      </c>
      <c r="H12783" s="9" t="s">
        <v>162</v>
      </c>
      <c r="I12783" s="9" t="s">
        <v>416</v>
      </c>
      <c r="J12783" s="9" t="s">
        <v>957</v>
      </c>
      <c r="K12783" s="9" t="s">
        <v>239</v>
      </c>
      <c r="L12783" s="9" t="s">
        <v>104</v>
      </c>
      <c r="M12783" s="9" t="s">
        <v>5131</v>
      </c>
      <c r="N12783" s="9" t="s">
        <v>197</v>
      </c>
      <c r="O12783" s="9" t="s">
        <v>179</v>
      </c>
      <c r="P12783" s="9" t="s">
        <v>337</v>
      </c>
      <c r="Q12783" s="9" t="s">
        <v>219</v>
      </c>
      <c r="R12783" s="9">
        <v>0</v>
      </c>
      <c r="S12783" s="9">
        <v>7</v>
      </c>
      <c r="U12783" s="9" t="s">
        <v>290</v>
      </c>
      <c r="X12783" s="9">
        <f>INDEX(SLA_Policy!$D$2:$D$5,MATCH(F12783,SLA_Policy!$A$2:$A$5,0))</f>
        <v>72</v>
      </c>
      <c r="Y12783" s="9" t="str">
        <f>IF(E12783="Cancelled","Excluded",IF(D12783="",IF((SLA_Policy!$B$8-B12783)*24&gt;X12783,"Open - Breached","Open - On Track"),IF((D12783-B12783)*24&lt;=X12783,"Met","Breached")))</f>
        <v>Met</v>
      </c>
    </row>
    <row r="12784" spans="1:25" x14ac:dyDescent="0.25">
      <c r="A12784" s="9" t="s">
        <v>17665</v>
      </c>
      <c r="B12784" s="23">
        <v>46286.6118055556</v>
      </c>
      <c r="C12784" s="23">
        <v>46286.631249999999</v>
      </c>
      <c r="E12784" s="9" t="s">
        <v>649</v>
      </c>
      <c r="F12784" s="9" t="s">
        <v>188</v>
      </c>
      <c r="G12784" s="9" t="s">
        <v>236</v>
      </c>
      <c r="H12784" s="9" t="s">
        <v>162</v>
      </c>
      <c r="I12784" s="9" t="s">
        <v>280</v>
      </c>
      <c r="J12784" s="9" t="s">
        <v>6186</v>
      </c>
      <c r="K12784" s="9" t="s">
        <v>239</v>
      </c>
      <c r="L12784" s="9" t="s">
        <v>104</v>
      </c>
      <c r="M12784" s="9" t="s">
        <v>1788</v>
      </c>
      <c r="N12784" s="9" t="s">
        <v>196</v>
      </c>
      <c r="O12784" s="9" t="s">
        <v>179</v>
      </c>
      <c r="P12784" s="9" t="s">
        <v>284</v>
      </c>
      <c r="Q12784" s="9" t="s">
        <v>219</v>
      </c>
      <c r="R12784" s="9">
        <v>0</v>
      </c>
      <c r="S12784" s="9">
        <v>5</v>
      </c>
      <c r="X12784" s="9">
        <f>INDEX(SLA_Policy!$D$2:$D$5,MATCH(F12784,SLA_Policy!$A$2:$A$5,0))</f>
        <v>72</v>
      </c>
      <c r="Y12784" s="9" t="str">
        <f>IF(E12784="Cancelled","Excluded",IF(D12784="",IF((SLA_Policy!$B$8-B12784)*24&gt;X12784,"Open - Breached","Open - On Track"),IF((D12784-B12784)*24&lt;=X12784,"Met","Breached")))</f>
        <v>Excluded</v>
      </c>
    </row>
    <row r="12785" spans="1:25" x14ac:dyDescent="0.25">
      <c r="A12785" s="9" t="s">
        <v>17666</v>
      </c>
      <c r="B12785" s="23">
        <v>46286.624305555597</v>
      </c>
      <c r="C12785" s="23">
        <v>46286.629861111098</v>
      </c>
      <c r="D12785" s="23">
        <v>46286.738194444399</v>
      </c>
      <c r="E12785" s="9" t="s">
        <v>212</v>
      </c>
      <c r="F12785" s="9" t="s">
        <v>187</v>
      </c>
      <c r="G12785" s="9" t="s">
        <v>213</v>
      </c>
      <c r="H12785" s="9" t="s">
        <v>88</v>
      </c>
      <c r="I12785" s="9" t="s">
        <v>92</v>
      </c>
      <c r="J12785" s="9" t="s">
        <v>834</v>
      </c>
      <c r="K12785" s="9" t="s">
        <v>246</v>
      </c>
      <c r="L12785" s="9" t="s">
        <v>216</v>
      </c>
      <c r="M12785" s="9" t="s">
        <v>3429</v>
      </c>
      <c r="N12785" s="9" t="s">
        <v>197</v>
      </c>
      <c r="O12785" s="9" t="s">
        <v>178</v>
      </c>
      <c r="P12785" s="9" t="s">
        <v>321</v>
      </c>
      <c r="Q12785" s="9" t="s">
        <v>273</v>
      </c>
      <c r="R12785" s="9">
        <v>0</v>
      </c>
      <c r="S12785" s="9">
        <v>16</v>
      </c>
      <c r="T12785" s="9" t="s">
        <v>220</v>
      </c>
      <c r="U12785" s="9" t="s">
        <v>661</v>
      </c>
      <c r="X12785" s="9">
        <f>INDEX(SLA_Policy!$D$2:$D$5,MATCH(F12785,SLA_Policy!$A$2:$A$5,0))</f>
        <v>8</v>
      </c>
      <c r="Y12785" s="9" t="str">
        <f>IF(E12785="Cancelled","Excluded",IF(D12785="",IF((SLA_Policy!$B$8-B12785)*24&gt;X12785,"Open - Breached","Open - On Track"),IF((D12785-B12785)*24&lt;=X12785,"Met","Breached")))</f>
        <v>Met</v>
      </c>
    </row>
    <row r="12786" spans="1:25" x14ac:dyDescent="0.25">
      <c r="A12786" s="9" t="s">
        <v>17667</v>
      </c>
      <c r="B12786" s="23">
        <v>46286.648611111101</v>
      </c>
      <c r="C12786" s="23">
        <v>46286.6743055556</v>
      </c>
      <c r="D12786" s="23">
        <v>46287.397916666698</v>
      </c>
      <c r="E12786" s="9" t="s">
        <v>212</v>
      </c>
      <c r="F12786" s="9" t="s">
        <v>189</v>
      </c>
      <c r="G12786" s="9" t="s">
        <v>236</v>
      </c>
      <c r="H12786" s="9" t="s">
        <v>162</v>
      </c>
      <c r="I12786" s="9" t="s">
        <v>280</v>
      </c>
      <c r="J12786" s="9" t="s">
        <v>11109</v>
      </c>
      <c r="K12786" s="9" t="s">
        <v>215</v>
      </c>
      <c r="L12786" s="9" t="s">
        <v>216</v>
      </c>
      <c r="M12786" s="9" t="s">
        <v>623</v>
      </c>
      <c r="N12786" s="9" t="s">
        <v>197</v>
      </c>
      <c r="O12786" s="9" t="s">
        <v>179</v>
      </c>
      <c r="P12786" s="9" t="s">
        <v>337</v>
      </c>
      <c r="Q12786" s="9" t="s">
        <v>219</v>
      </c>
      <c r="R12786" s="9">
        <v>0</v>
      </c>
      <c r="S12786" s="9">
        <v>49</v>
      </c>
      <c r="U12786" s="9" t="s">
        <v>242</v>
      </c>
      <c r="X12786" s="9">
        <f>INDEX(SLA_Policy!$D$2:$D$5,MATCH(F12786,SLA_Policy!$A$2:$A$5,0))</f>
        <v>120</v>
      </c>
      <c r="Y12786" s="9" t="str">
        <f>IF(E12786="Cancelled","Excluded",IF(D12786="",IF((SLA_Policy!$B$8-B12786)*24&gt;X12786,"Open - Breached","Open - On Track"),IF((D12786-B12786)*24&lt;=X12786,"Met","Breached")))</f>
        <v>Met</v>
      </c>
    </row>
    <row r="12787" spans="1:25" x14ac:dyDescent="0.25">
      <c r="A12787" s="9" t="s">
        <v>17668</v>
      </c>
      <c r="B12787" s="23">
        <v>46286.651388888902</v>
      </c>
      <c r="C12787" s="23">
        <v>46286.747222222199</v>
      </c>
      <c r="D12787" s="23">
        <v>46287.527777777803</v>
      </c>
      <c r="E12787" s="9" t="s">
        <v>212</v>
      </c>
      <c r="F12787" s="9" t="s">
        <v>189</v>
      </c>
      <c r="G12787" s="9" t="s">
        <v>213</v>
      </c>
      <c r="H12787" s="9" t="s">
        <v>162</v>
      </c>
      <c r="I12787" s="9" t="s">
        <v>393</v>
      </c>
      <c r="J12787" s="9" t="s">
        <v>1718</v>
      </c>
      <c r="K12787" s="9" t="s">
        <v>215</v>
      </c>
      <c r="L12787" s="9" t="s">
        <v>307</v>
      </c>
      <c r="M12787" s="9" t="s">
        <v>1195</v>
      </c>
      <c r="N12787" s="9" t="s">
        <v>196</v>
      </c>
      <c r="O12787" s="9" t="s">
        <v>116</v>
      </c>
      <c r="P12787" s="9" t="s">
        <v>258</v>
      </c>
      <c r="Q12787" s="9" t="s">
        <v>219</v>
      </c>
      <c r="R12787" s="9">
        <v>0</v>
      </c>
      <c r="S12787" s="9">
        <v>15</v>
      </c>
      <c r="U12787" s="9" t="s">
        <v>290</v>
      </c>
      <c r="X12787" s="9">
        <f>INDEX(SLA_Policy!$D$2:$D$5,MATCH(F12787,SLA_Policy!$A$2:$A$5,0))</f>
        <v>120</v>
      </c>
      <c r="Y12787" s="9" t="str">
        <f>IF(E12787="Cancelled","Excluded",IF(D12787="",IF((SLA_Policy!$B$8-B12787)*24&gt;X12787,"Open - Breached","Open - On Track"),IF((D12787-B12787)*24&lt;=X12787,"Met","Breached")))</f>
        <v>Met</v>
      </c>
    </row>
    <row r="12788" spans="1:25" x14ac:dyDescent="0.25">
      <c r="A12788" s="9" t="s">
        <v>17669</v>
      </c>
      <c r="B12788" s="23">
        <v>46286.657638888901</v>
      </c>
      <c r="C12788" s="23">
        <v>46286.660416666702</v>
      </c>
      <c r="D12788" s="23">
        <v>46286.670833333301</v>
      </c>
      <c r="E12788" s="9" t="s">
        <v>212</v>
      </c>
      <c r="F12788" s="9" t="s">
        <v>189</v>
      </c>
      <c r="G12788" s="9" t="s">
        <v>213</v>
      </c>
      <c r="H12788" s="9" t="s">
        <v>161</v>
      </c>
      <c r="I12788" s="9" t="s">
        <v>389</v>
      </c>
      <c r="J12788" s="9" t="s">
        <v>786</v>
      </c>
      <c r="K12788" s="9" t="s">
        <v>246</v>
      </c>
      <c r="L12788" s="9" t="s">
        <v>311</v>
      </c>
      <c r="M12788" s="9" t="s">
        <v>1152</v>
      </c>
      <c r="N12788" s="9" t="s">
        <v>198</v>
      </c>
      <c r="O12788" s="9" t="s">
        <v>116</v>
      </c>
      <c r="P12788" s="9" t="s">
        <v>551</v>
      </c>
      <c r="Q12788" s="9" t="s">
        <v>219</v>
      </c>
      <c r="R12788" s="9">
        <v>0</v>
      </c>
      <c r="S12788" s="9">
        <v>5</v>
      </c>
      <c r="U12788" s="9" t="s">
        <v>290</v>
      </c>
      <c r="X12788" s="9">
        <f>INDEX(SLA_Policy!$D$2:$D$5,MATCH(F12788,SLA_Policy!$A$2:$A$5,0))</f>
        <v>120</v>
      </c>
      <c r="Y12788" s="9" t="str">
        <f>IF(E12788="Cancelled","Excluded",IF(D12788="",IF((SLA_Policy!$B$8-B12788)*24&gt;X12788,"Open - Breached","Open - On Track"),IF((D12788-B12788)*24&lt;=X12788,"Met","Breached")))</f>
        <v>Met</v>
      </c>
    </row>
    <row r="12789" spans="1:25" x14ac:dyDescent="0.25">
      <c r="A12789" s="9" t="s">
        <v>17670</v>
      </c>
      <c r="B12789" s="23">
        <v>46286.657638888901</v>
      </c>
      <c r="C12789" s="23">
        <v>46286.660416666702</v>
      </c>
      <c r="D12789" s="23">
        <v>46286.751388888901</v>
      </c>
      <c r="E12789" s="9" t="s">
        <v>212</v>
      </c>
      <c r="F12789" s="9" t="s">
        <v>187</v>
      </c>
      <c r="G12789" s="9" t="s">
        <v>213</v>
      </c>
      <c r="H12789" s="9" t="s">
        <v>161</v>
      </c>
      <c r="I12789" s="9" t="s">
        <v>297</v>
      </c>
      <c r="J12789" s="9" t="s">
        <v>17671</v>
      </c>
      <c r="K12789" s="9" t="s">
        <v>239</v>
      </c>
      <c r="L12789" s="9" t="s">
        <v>282</v>
      </c>
      <c r="M12789" s="9" t="s">
        <v>3467</v>
      </c>
      <c r="N12789" s="9" t="s">
        <v>196</v>
      </c>
      <c r="O12789" s="9" t="s">
        <v>177</v>
      </c>
      <c r="P12789" s="9" t="s">
        <v>457</v>
      </c>
      <c r="Q12789" s="9" t="s">
        <v>273</v>
      </c>
      <c r="R12789" s="9">
        <v>0</v>
      </c>
      <c r="S12789" s="9">
        <v>12</v>
      </c>
      <c r="U12789" s="9" t="s">
        <v>266</v>
      </c>
      <c r="X12789" s="9">
        <f>INDEX(SLA_Policy!$D$2:$D$5,MATCH(F12789,SLA_Policy!$A$2:$A$5,0))</f>
        <v>8</v>
      </c>
      <c r="Y12789" s="9" t="str">
        <f>IF(E12789="Cancelled","Excluded",IF(D12789="",IF((SLA_Policy!$B$8-B12789)*24&gt;X12789,"Open - Breached","Open - On Track"),IF((D12789-B12789)*24&lt;=X12789,"Met","Breached")))</f>
        <v>Met</v>
      </c>
    </row>
    <row r="12790" spans="1:25" x14ac:dyDescent="0.25">
      <c r="A12790" s="9" t="s">
        <v>17672</v>
      </c>
      <c r="B12790" s="23">
        <v>46286.660416666702</v>
      </c>
      <c r="C12790" s="23">
        <v>46286.661805555603</v>
      </c>
      <c r="D12790" s="23">
        <v>46286.693055555603</v>
      </c>
      <c r="E12790" s="9" t="s">
        <v>212</v>
      </c>
      <c r="F12790" s="9" t="s">
        <v>189</v>
      </c>
      <c r="G12790" s="9" t="s">
        <v>213</v>
      </c>
      <c r="H12790" s="9" t="s">
        <v>161</v>
      </c>
      <c r="I12790" s="9" t="s">
        <v>389</v>
      </c>
      <c r="J12790" s="9" t="s">
        <v>15392</v>
      </c>
      <c r="K12790" s="9" t="s">
        <v>262</v>
      </c>
      <c r="L12790" s="9" t="s">
        <v>270</v>
      </c>
      <c r="M12790" s="9" t="s">
        <v>271</v>
      </c>
      <c r="N12790" s="9" t="s">
        <v>199</v>
      </c>
      <c r="O12790" s="9" t="s">
        <v>116</v>
      </c>
      <c r="P12790" s="9" t="s">
        <v>295</v>
      </c>
      <c r="Q12790" s="9" t="s">
        <v>219</v>
      </c>
      <c r="R12790" s="9">
        <v>0</v>
      </c>
      <c r="S12790" s="9">
        <v>11</v>
      </c>
      <c r="U12790" s="9" t="s">
        <v>221</v>
      </c>
      <c r="W12790" s="9">
        <v>5</v>
      </c>
      <c r="X12790" s="9">
        <f>INDEX(SLA_Policy!$D$2:$D$5,MATCH(F12790,SLA_Policy!$A$2:$A$5,0))</f>
        <v>120</v>
      </c>
      <c r="Y12790" s="9" t="str">
        <f>IF(E12790="Cancelled","Excluded",IF(D12790="",IF((SLA_Policy!$B$8-B12790)*24&gt;X12790,"Open - Breached","Open - On Track"),IF((D12790-B12790)*24&lt;=X12790,"Met","Breached")))</f>
        <v>Met</v>
      </c>
    </row>
    <row r="12791" spans="1:25" x14ac:dyDescent="0.25">
      <c r="A12791" s="9" t="s">
        <v>17673</v>
      </c>
      <c r="B12791" s="23">
        <v>46286.6784722222</v>
      </c>
      <c r="C12791" s="23">
        <v>46286.684027777803</v>
      </c>
      <c r="D12791" s="23">
        <v>46287.361111111102</v>
      </c>
      <c r="E12791" s="9" t="s">
        <v>212</v>
      </c>
      <c r="F12791" s="9" t="s">
        <v>187</v>
      </c>
      <c r="G12791" s="9" t="s">
        <v>213</v>
      </c>
      <c r="H12791" s="9" t="s">
        <v>88</v>
      </c>
      <c r="I12791" s="9" t="s">
        <v>354</v>
      </c>
      <c r="J12791" s="9" t="s">
        <v>9282</v>
      </c>
      <c r="K12791" s="9" t="s">
        <v>239</v>
      </c>
      <c r="L12791" s="9" t="s">
        <v>216</v>
      </c>
      <c r="M12791" s="9" t="s">
        <v>806</v>
      </c>
      <c r="N12791" s="9" t="s">
        <v>196</v>
      </c>
      <c r="O12791" s="9" t="s">
        <v>180</v>
      </c>
      <c r="P12791" s="9" t="s">
        <v>368</v>
      </c>
      <c r="Q12791" s="9" t="s">
        <v>273</v>
      </c>
      <c r="R12791" s="9">
        <v>0</v>
      </c>
      <c r="S12791" s="9">
        <v>11</v>
      </c>
      <c r="T12791" s="9" t="s">
        <v>136</v>
      </c>
      <c r="U12791" s="9" t="s">
        <v>376</v>
      </c>
      <c r="W12791" s="9">
        <v>5</v>
      </c>
      <c r="X12791" s="9">
        <f>INDEX(SLA_Policy!$D$2:$D$5,MATCH(F12791,SLA_Policy!$A$2:$A$5,0))</f>
        <v>8</v>
      </c>
      <c r="Y12791" s="9" t="str">
        <f>IF(E12791="Cancelled","Excluded",IF(D12791="",IF((SLA_Policy!$B$8-B12791)*24&gt;X12791,"Open - Breached","Open - On Track"),IF((D12791-B12791)*24&lt;=X12791,"Met","Breached")))</f>
        <v>Breached</v>
      </c>
    </row>
    <row r="12792" spans="1:25" x14ac:dyDescent="0.25">
      <c r="A12792" s="9" t="s">
        <v>17674</v>
      </c>
      <c r="B12792" s="23">
        <v>46286.683333333298</v>
      </c>
      <c r="C12792" s="23">
        <v>46287.344444444498</v>
      </c>
      <c r="D12792" s="23">
        <v>46287.372222222199</v>
      </c>
      <c r="E12792" s="9" t="s">
        <v>212</v>
      </c>
      <c r="F12792" s="9" t="s">
        <v>188</v>
      </c>
      <c r="G12792" s="9" t="s">
        <v>213</v>
      </c>
      <c r="H12792" s="9" t="s">
        <v>162</v>
      </c>
      <c r="I12792" s="9" t="s">
        <v>244</v>
      </c>
      <c r="J12792" s="9" t="s">
        <v>518</v>
      </c>
      <c r="K12792" s="9" t="s">
        <v>246</v>
      </c>
      <c r="L12792" s="9" t="s">
        <v>104</v>
      </c>
      <c r="M12792" s="9" t="s">
        <v>1342</v>
      </c>
      <c r="N12792" s="9" t="s">
        <v>196</v>
      </c>
      <c r="O12792" s="9" t="s">
        <v>179</v>
      </c>
      <c r="P12792" s="9" t="s">
        <v>337</v>
      </c>
      <c r="Q12792" s="9" t="s">
        <v>273</v>
      </c>
      <c r="R12792" s="9">
        <v>0</v>
      </c>
      <c r="S12792" s="9">
        <v>15</v>
      </c>
      <c r="U12792" s="9" t="s">
        <v>376</v>
      </c>
      <c r="W12792" s="9">
        <v>4</v>
      </c>
      <c r="X12792" s="9">
        <f>INDEX(SLA_Policy!$D$2:$D$5,MATCH(F12792,SLA_Policy!$A$2:$A$5,0))</f>
        <v>72</v>
      </c>
      <c r="Y12792" s="9" t="str">
        <f>IF(E12792="Cancelled","Excluded",IF(D12792="",IF((SLA_Policy!$B$8-B12792)*24&gt;X12792,"Open - Breached","Open - On Track"),IF((D12792-B12792)*24&lt;=X12792,"Met","Breached")))</f>
        <v>Met</v>
      </c>
    </row>
    <row r="12793" spans="1:25" x14ac:dyDescent="0.25">
      <c r="A12793" s="9" t="s">
        <v>17675</v>
      </c>
      <c r="B12793" s="23">
        <v>46286.698611111096</v>
      </c>
      <c r="C12793" s="23">
        <v>46286.746527777803</v>
      </c>
      <c r="D12793" s="23">
        <v>46287.406944444498</v>
      </c>
      <c r="E12793" s="9" t="s">
        <v>212</v>
      </c>
      <c r="F12793" s="9" t="s">
        <v>188</v>
      </c>
      <c r="G12793" s="9" t="s">
        <v>213</v>
      </c>
      <c r="H12793" s="9" t="s">
        <v>161</v>
      </c>
      <c r="I12793" s="9" t="s">
        <v>389</v>
      </c>
      <c r="J12793" s="9" t="s">
        <v>1243</v>
      </c>
      <c r="K12793" s="9" t="s">
        <v>246</v>
      </c>
      <c r="L12793" s="9" t="s">
        <v>351</v>
      </c>
      <c r="M12793" s="9" t="s">
        <v>1750</v>
      </c>
      <c r="N12793" s="9" t="s">
        <v>196</v>
      </c>
      <c r="O12793" s="9" t="s">
        <v>116</v>
      </c>
      <c r="P12793" s="9" t="s">
        <v>234</v>
      </c>
      <c r="Q12793" s="9" t="s">
        <v>219</v>
      </c>
      <c r="R12793" s="9">
        <v>0</v>
      </c>
      <c r="S12793" s="9">
        <v>11</v>
      </c>
      <c r="U12793" s="9" t="s">
        <v>290</v>
      </c>
      <c r="X12793" s="9">
        <f>INDEX(SLA_Policy!$D$2:$D$5,MATCH(F12793,SLA_Policy!$A$2:$A$5,0))</f>
        <v>72</v>
      </c>
      <c r="Y12793" s="9" t="str">
        <f>IF(E12793="Cancelled","Excluded",IF(D12793="",IF((SLA_Policy!$B$8-B12793)*24&gt;X12793,"Open - Breached","Open - On Track"),IF((D12793-B12793)*24&lt;=X12793,"Met","Breached")))</f>
        <v>Met</v>
      </c>
    </row>
    <row r="12794" spans="1:25" x14ac:dyDescent="0.25">
      <c r="A12794" s="9" t="s">
        <v>17676</v>
      </c>
      <c r="B12794" s="23">
        <v>46286.7006944444</v>
      </c>
      <c r="C12794" s="23">
        <v>46286.7680555556</v>
      </c>
      <c r="D12794" s="23">
        <v>46287.3256944444</v>
      </c>
      <c r="E12794" s="9" t="s">
        <v>212</v>
      </c>
      <c r="F12794" s="9" t="s">
        <v>189</v>
      </c>
      <c r="G12794" s="9" t="s">
        <v>213</v>
      </c>
      <c r="H12794" s="9" t="s">
        <v>161</v>
      </c>
      <c r="I12794" s="9" t="s">
        <v>389</v>
      </c>
      <c r="J12794" s="9" t="s">
        <v>1243</v>
      </c>
      <c r="K12794" s="9" t="s">
        <v>246</v>
      </c>
      <c r="L12794" s="9" t="s">
        <v>311</v>
      </c>
      <c r="M12794" s="9" t="s">
        <v>3372</v>
      </c>
      <c r="N12794" s="9" t="s">
        <v>197</v>
      </c>
      <c r="O12794" s="9" t="s">
        <v>116</v>
      </c>
      <c r="P12794" s="9" t="s">
        <v>234</v>
      </c>
      <c r="Q12794" s="9" t="s">
        <v>219</v>
      </c>
      <c r="R12794" s="9">
        <v>0</v>
      </c>
      <c r="S12794" s="9">
        <v>4</v>
      </c>
      <c r="U12794" s="9" t="s">
        <v>376</v>
      </c>
      <c r="X12794" s="9">
        <f>INDEX(SLA_Policy!$D$2:$D$5,MATCH(F12794,SLA_Policy!$A$2:$A$5,0))</f>
        <v>120</v>
      </c>
      <c r="Y12794" s="9" t="str">
        <f>IF(E12794="Cancelled","Excluded",IF(D12794="",IF((SLA_Policy!$B$8-B12794)*24&gt;X12794,"Open - Breached","Open - On Track"),IF((D12794-B12794)*24&lt;=X12794,"Met","Breached")))</f>
        <v>Met</v>
      </c>
    </row>
    <row r="12795" spans="1:25" x14ac:dyDescent="0.25">
      <c r="A12795" s="9" t="s">
        <v>17677</v>
      </c>
      <c r="B12795" s="23">
        <v>46286.704166666699</v>
      </c>
      <c r="C12795" s="23">
        <v>46287.360416666699</v>
      </c>
      <c r="D12795" s="23">
        <v>46287.387499999997</v>
      </c>
      <c r="E12795" s="9" t="s">
        <v>212</v>
      </c>
      <c r="F12795" s="9" t="s">
        <v>188</v>
      </c>
      <c r="G12795" s="9" t="s">
        <v>213</v>
      </c>
      <c r="H12795" s="9" t="s">
        <v>164</v>
      </c>
      <c r="I12795" s="9" t="s">
        <v>339</v>
      </c>
      <c r="J12795" s="9" t="s">
        <v>1359</v>
      </c>
      <c r="K12795" s="9" t="s">
        <v>215</v>
      </c>
      <c r="L12795" s="9" t="s">
        <v>311</v>
      </c>
      <c r="M12795" s="9" t="s">
        <v>1120</v>
      </c>
      <c r="N12795" s="9" t="s">
        <v>197</v>
      </c>
      <c r="O12795" s="9" t="s">
        <v>116</v>
      </c>
      <c r="P12795" s="9" t="s">
        <v>551</v>
      </c>
      <c r="Q12795" s="9" t="s">
        <v>219</v>
      </c>
      <c r="R12795" s="9">
        <v>0</v>
      </c>
      <c r="S12795" s="9">
        <v>10</v>
      </c>
      <c r="T12795" s="9" t="s">
        <v>343</v>
      </c>
      <c r="U12795" s="9" t="s">
        <v>140</v>
      </c>
      <c r="V12795" s="9" t="s">
        <v>17619</v>
      </c>
      <c r="X12795" s="9">
        <f>INDEX(SLA_Policy!$D$2:$D$5,MATCH(F12795,SLA_Policy!$A$2:$A$5,0))</f>
        <v>72</v>
      </c>
      <c r="Y12795" s="9" t="str">
        <f>IF(E12795="Cancelled","Excluded",IF(D12795="",IF((SLA_Policy!$B$8-B12795)*24&gt;X12795,"Open - Breached","Open - On Track"),IF((D12795-B12795)*24&lt;=X12795,"Met","Breached")))</f>
        <v>Met</v>
      </c>
    </row>
    <row r="12796" spans="1:25" x14ac:dyDescent="0.25">
      <c r="A12796" s="9" t="s">
        <v>17678</v>
      </c>
      <c r="B12796" s="23">
        <v>46286.723611111098</v>
      </c>
      <c r="C12796" s="23">
        <v>46286.746527777803</v>
      </c>
      <c r="D12796" s="23">
        <v>46288.573611111096</v>
      </c>
      <c r="E12796" s="9" t="s">
        <v>212</v>
      </c>
      <c r="F12796" s="9" t="s">
        <v>189</v>
      </c>
      <c r="G12796" s="9" t="s">
        <v>213</v>
      </c>
      <c r="H12796" s="9" t="s">
        <v>167</v>
      </c>
      <c r="I12796" s="9" t="s">
        <v>362</v>
      </c>
      <c r="J12796" s="9" t="s">
        <v>17679</v>
      </c>
      <c r="K12796" s="9" t="s">
        <v>246</v>
      </c>
      <c r="L12796" s="9" t="s">
        <v>311</v>
      </c>
      <c r="M12796" s="9" t="s">
        <v>1183</v>
      </c>
      <c r="N12796" s="9" t="s">
        <v>197</v>
      </c>
      <c r="O12796" s="9" t="s">
        <v>176</v>
      </c>
      <c r="P12796" s="9" t="s">
        <v>228</v>
      </c>
      <c r="Q12796" s="9" t="s">
        <v>219</v>
      </c>
      <c r="R12796" s="9">
        <v>0</v>
      </c>
      <c r="S12796" s="9">
        <v>15</v>
      </c>
      <c r="T12796" s="9" t="s">
        <v>136</v>
      </c>
      <c r="U12796" s="9" t="s">
        <v>290</v>
      </c>
      <c r="X12796" s="9">
        <f>INDEX(SLA_Policy!$D$2:$D$5,MATCH(F12796,SLA_Policy!$A$2:$A$5,0))</f>
        <v>120</v>
      </c>
      <c r="Y12796" s="9" t="str">
        <f>IF(E12796="Cancelled","Excluded",IF(D12796="",IF((SLA_Policy!$B$8-B12796)*24&gt;X12796,"Open - Breached","Open - On Track"),IF((D12796-B12796)*24&lt;=X12796,"Met","Breached")))</f>
        <v>Met</v>
      </c>
    </row>
    <row r="12797" spans="1:25" x14ac:dyDescent="0.25">
      <c r="A12797" s="9" t="s">
        <v>17680</v>
      </c>
      <c r="B12797" s="23">
        <v>46286.739583333299</v>
      </c>
      <c r="C12797" s="23">
        <v>46286.746527777803</v>
      </c>
      <c r="D12797" s="23">
        <v>46287.411111111098</v>
      </c>
      <c r="E12797" s="9" t="s">
        <v>212</v>
      </c>
      <c r="F12797" s="9" t="s">
        <v>187</v>
      </c>
      <c r="G12797" s="9" t="s">
        <v>213</v>
      </c>
      <c r="H12797" s="9" t="s">
        <v>162</v>
      </c>
      <c r="I12797" s="9" t="s">
        <v>244</v>
      </c>
      <c r="J12797" s="9" t="s">
        <v>13379</v>
      </c>
      <c r="K12797" s="9" t="s">
        <v>246</v>
      </c>
      <c r="L12797" s="9" t="s">
        <v>311</v>
      </c>
      <c r="M12797" s="9" t="s">
        <v>1183</v>
      </c>
      <c r="N12797" s="9" t="s">
        <v>196</v>
      </c>
      <c r="O12797" s="9" t="s">
        <v>179</v>
      </c>
      <c r="P12797" s="9" t="s">
        <v>264</v>
      </c>
      <c r="Q12797" s="9" t="s">
        <v>273</v>
      </c>
      <c r="R12797" s="9">
        <v>0</v>
      </c>
      <c r="S12797" s="9">
        <v>24</v>
      </c>
      <c r="U12797" s="9" t="s">
        <v>248</v>
      </c>
      <c r="X12797" s="9">
        <f>INDEX(SLA_Policy!$D$2:$D$5,MATCH(F12797,SLA_Policy!$A$2:$A$5,0))</f>
        <v>8</v>
      </c>
      <c r="Y12797" s="9" t="str">
        <f>IF(E12797="Cancelled","Excluded",IF(D12797="",IF((SLA_Policy!$B$8-B12797)*24&gt;X12797,"Open - Breached","Open - On Track"),IF((D12797-B12797)*24&lt;=X12797,"Met","Breached")))</f>
        <v>Breached</v>
      </c>
    </row>
    <row r="12798" spans="1:25" x14ac:dyDescent="0.25">
      <c r="A12798" s="9" t="s">
        <v>17681</v>
      </c>
      <c r="B12798" s="23">
        <v>46286.807638888902</v>
      </c>
      <c r="C12798" s="23">
        <v>46287.323611111096</v>
      </c>
      <c r="D12798" s="23">
        <v>46287.5222222222</v>
      </c>
      <c r="E12798" s="9" t="s">
        <v>212</v>
      </c>
      <c r="F12798" s="9" t="s">
        <v>188</v>
      </c>
      <c r="G12798" s="9" t="s">
        <v>213</v>
      </c>
      <c r="H12798" s="9" t="s">
        <v>161</v>
      </c>
      <c r="I12798" s="9" t="s">
        <v>454</v>
      </c>
      <c r="J12798" s="9" t="s">
        <v>2414</v>
      </c>
      <c r="K12798" s="9" t="s">
        <v>246</v>
      </c>
      <c r="L12798" s="9" t="s">
        <v>104</v>
      </c>
      <c r="M12798" s="9" t="s">
        <v>1149</v>
      </c>
      <c r="N12798" s="9" t="s">
        <v>198</v>
      </c>
      <c r="O12798" s="9" t="s">
        <v>116</v>
      </c>
      <c r="P12798" s="9" t="s">
        <v>234</v>
      </c>
      <c r="Q12798" s="9" t="s">
        <v>219</v>
      </c>
      <c r="R12798" s="9">
        <v>2</v>
      </c>
      <c r="S12798" s="9">
        <v>7</v>
      </c>
      <c r="U12798" s="9" t="s">
        <v>221</v>
      </c>
      <c r="X12798" s="9">
        <f>INDEX(SLA_Policy!$D$2:$D$5,MATCH(F12798,SLA_Policy!$A$2:$A$5,0))</f>
        <v>72</v>
      </c>
      <c r="Y12798" s="9" t="str">
        <f>IF(E12798="Cancelled","Excluded",IF(D12798="",IF((SLA_Policy!$B$8-B12798)*24&gt;X12798,"Open - Breached","Open - On Track"),IF((D12798-B12798)*24&lt;=X12798,"Met","Breached")))</f>
        <v>Met</v>
      </c>
    </row>
    <row r="12799" spans="1:25" x14ac:dyDescent="0.25">
      <c r="A12799" s="9" t="s">
        <v>17682</v>
      </c>
      <c r="B12799" s="23">
        <v>46286.820138888899</v>
      </c>
      <c r="C12799" s="23">
        <v>46287.304861111101</v>
      </c>
      <c r="D12799" s="23">
        <v>46287.331944444399</v>
      </c>
      <c r="E12799" s="9" t="s">
        <v>212</v>
      </c>
      <c r="F12799" s="9" t="s">
        <v>188</v>
      </c>
      <c r="G12799" s="9" t="s">
        <v>236</v>
      </c>
      <c r="H12799" s="9" t="s">
        <v>161</v>
      </c>
      <c r="I12799" s="9" t="s">
        <v>237</v>
      </c>
      <c r="J12799" s="9" t="s">
        <v>681</v>
      </c>
      <c r="K12799" s="9" t="s">
        <v>246</v>
      </c>
      <c r="L12799" s="9" t="s">
        <v>307</v>
      </c>
      <c r="M12799" s="9" t="s">
        <v>4840</v>
      </c>
      <c r="N12799" s="9" t="s">
        <v>197</v>
      </c>
      <c r="O12799" s="9" t="s">
        <v>177</v>
      </c>
      <c r="P12799" s="9" t="s">
        <v>457</v>
      </c>
      <c r="Q12799" s="9" t="s">
        <v>219</v>
      </c>
      <c r="R12799" s="9">
        <v>0</v>
      </c>
      <c r="S12799" s="9">
        <v>14</v>
      </c>
      <c r="U12799" s="9" t="s">
        <v>242</v>
      </c>
      <c r="W12799" s="9">
        <v>4</v>
      </c>
      <c r="X12799" s="9">
        <f>INDEX(SLA_Policy!$D$2:$D$5,MATCH(F12799,SLA_Policy!$A$2:$A$5,0))</f>
        <v>72</v>
      </c>
      <c r="Y12799" s="9" t="str">
        <f>IF(E12799="Cancelled","Excluded",IF(D12799="",IF((SLA_Policy!$B$8-B12799)*24&gt;X12799,"Open - Breached","Open - On Track"),IF((D12799-B12799)*24&lt;=X12799,"Met","Breached")))</f>
        <v>Met</v>
      </c>
    </row>
    <row r="12800" spans="1:25" x14ac:dyDescent="0.25">
      <c r="A12800" s="9" t="s">
        <v>17683</v>
      </c>
      <c r="B12800" s="23">
        <v>46287.3034722222</v>
      </c>
      <c r="C12800" s="23">
        <v>46287.376388888901</v>
      </c>
      <c r="D12800" s="23">
        <v>46290.566666666702</v>
      </c>
      <c r="E12800" s="9" t="s">
        <v>212</v>
      </c>
      <c r="F12800" s="9" t="s">
        <v>189</v>
      </c>
      <c r="G12800" s="9" t="s">
        <v>236</v>
      </c>
      <c r="H12800" s="9" t="s">
        <v>167</v>
      </c>
      <c r="I12800" s="9" t="s">
        <v>255</v>
      </c>
      <c r="J12800" s="9" t="s">
        <v>17684</v>
      </c>
      <c r="K12800" s="9" t="s">
        <v>246</v>
      </c>
      <c r="L12800" s="9" t="s">
        <v>311</v>
      </c>
      <c r="M12800" s="9" t="s">
        <v>950</v>
      </c>
      <c r="N12800" s="9" t="s">
        <v>196</v>
      </c>
      <c r="O12800" s="9" t="s">
        <v>116</v>
      </c>
      <c r="P12800" s="9" t="s">
        <v>295</v>
      </c>
      <c r="Q12800" s="9" t="s">
        <v>219</v>
      </c>
      <c r="R12800" s="9">
        <v>0</v>
      </c>
      <c r="S12800" s="9">
        <v>14</v>
      </c>
      <c r="U12800" s="9" t="s">
        <v>242</v>
      </c>
      <c r="X12800" s="9">
        <f>INDEX(SLA_Policy!$D$2:$D$5,MATCH(F12800,SLA_Policy!$A$2:$A$5,0))</f>
        <v>120</v>
      </c>
      <c r="Y12800" s="9" t="str">
        <f>IF(E12800="Cancelled","Excluded",IF(D12800="",IF((SLA_Policy!$B$8-B12800)*24&gt;X12800,"Open - Breached","Open - On Track"),IF((D12800-B12800)*24&lt;=X12800,"Met","Breached")))</f>
        <v>Met</v>
      </c>
    </row>
    <row r="12801" spans="1:25" x14ac:dyDescent="0.25">
      <c r="A12801" s="9" t="s">
        <v>17685</v>
      </c>
      <c r="B12801" s="23">
        <v>46287.348611111098</v>
      </c>
      <c r="C12801" s="23">
        <v>46287.406944444498</v>
      </c>
      <c r="D12801" s="23">
        <v>46288.336805555598</v>
      </c>
      <c r="E12801" s="9" t="s">
        <v>212</v>
      </c>
      <c r="F12801" s="9" t="s">
        <v>188</v>
      </c>
      <c r="G12801" s="9" t="s">
        <v>213</v>
      </c>
      <c r="H12801" s="9" t="s">
        <v>165</v>
      </c>
      <c r="I12801" s="9" t="s">
        <v>469</v>
      </c>
      <c r="J12801" s="9" t="s">
        <v>6149</v>
      </c>
      <c r="K12801" s="9" t="s">
        <v>246</v>
      </c>
      <c r="L12801" s="9" t="s">
        <v>282</v>
      </c>
      <c r="M12801" s="9" t="s">
        <v>2566</v>
      </c>
      <c r="N12801" s="9" t="s">
        <v>197</v>
      </c>
      <c r="O12801" s="9" t="s">
        <v>176</v>
      </c>
      <c r="P12801" s="9" t="s">
        <v>503</v>
      </c>
      <c r="Q12801" s="9" t="s">
        <v>273</v>
      </c>
      <c r="R12801" s="9">
        <v>0</v>
      </c>
      <c r="S12801" s="9">
        <v>27</v>
      </c>
      <c r="U12801" s="9" t="s">
        <v>266</v>
      </c>
      <c r="X12801" s="9">
        <f>INDEX(SLA_Policy!$D$2:$D$5,MATCH(F12801,SLA_Policy!$A$2:$A$5,0))</f>
        <v>72</v>
      </c>
      <c r="Y12801" s="9" t="str">
        <f>IF(E12801="Cancelled","Excluded",IF(D12801="",IF((SLA_Policy!$B$8-B12801)*24&gt;X12801,"Open - Breached","Open - On Track"),IF((D12801-B12801)*24&lt;=X12801,"Met","Breached")))</f>
        <v>Met</v>
      </c>
    </row>
    <row r="12802" spans="1:25" x14ac:dyDescent="0.25">
      <c r="A12802" s="9" t="s">
        <v>17686</v>
      </c>
      <c r="B12802" s="23">
        <v>46287.374305555597</v>
      </c>
      <c r="C12802" s="23">
        <v>46288.368750000001</v>
      </c>
      <c r="D12802" s="23">
        <v>46288.370833333298</v>
      </c>
      <c r="E12802" s="9" t="s">
        <v>212</v>
      </c>
      <c r="F12802" s="9" t="s">
        <v>189</v>
      </c>
      <c r="G12802" s="9" t="s">
        <v>213</v>
      </c>
      <c r="H12802" s="9" t="s">
        <v>166</v>
      </c>
      <c r="I12802" s="9" t="s">
        <v>286</v>
      </c>
      <c r="J12802" s="9" t="s">
        <v>6282</v>
      </c>
      <c r="K12802" s="9" t="s">
        <v>239</v>
      </c>
      <c r="L12802" s="9" t="s">
        <v>104</v>
      </c>
      <c r="M12802" s="9" t="s">
        <v>2268</v>
      </c>
      <c r="N12802" s="9" t="s">
        <v>197</v>
      </c>
      <c r="O12802" s="9" t="s">
        <v>181</v>
      </c>
      <c r="P12802" s="9" t="s">
        <v>289</v>
      </c>
      <c r="Q12802" s="9" t="s">
        <v>219</v>
      </c>
      <c r="R12802" s="9">
        <v>0</v>
      </c>
      <c r="S12802" s="9">
        <v>11</v>
      </c>
      <c r="U12802" s="9" t="s">
        <v>290</v>
      </c>
      <c r="X12802" s="9">
        <f>INDEX(SLA_Policy!$D$2:$D$5,MATCH(F12802,SLA_Policy!$A$2:$A$5,0))</f>
        <v>120</v>
      </c>
      <c r="Y12802" s="9" t="str">
        <f>IF(E12802="Cancelled","Excluded",IF(D12802="",IF((SLA_Policy!$B$8-B12802)*24&gt;X12802,"Open - Breached","Open - On Track"),IF((D12802-B12802)*24&lt;=X12802,"Met","Breached")))</f>
        <v>Met</v>
      </c>
    </row>
    <row r="12803" spans="1:25" x14ac:dyDescent="0.25">
      <c r="A12803" s="9" t="s">
        <v>17687</v>
      </c>
      <c r="B12803" s="23">
        <v>46287.384722222203</v>
      </c>
      <c r="C12803" s="23">
        <v>46287.395138888904</v>
      </c>
      <c r="D12803" s="23">
        <v>46288.372222222199</v>
      </c>
      <c r="E12803" s="9" t="s">
        <v>212</v>
      </c>
      <c r="F12803" s="9" t="s">
        <v>189</v>
      </c>
      <c r="G12803" s="9" t="s">
        <v>213</v>
      </c>
      <c r="H12803" s="9" t="s">
        <v>165</v>
      </c>
      <c r="I12803" s="9" t="s">
        <v>567</v>
      </c>
      <c r="J12803" s="9" t="s">
        <v>1274</v>
      </c>
      <c r="K12803" s="9" t="s">
        <v>303</v>
      </c>
      <c r="L12803" s="9" t="s">
        <v>226</v>
      </c>
      <c r="M12803" s="9" t="s">
        <v>418</v>
      </c>
      <c r="N12803" s="9" t="s">
        <v>196</v>
      </c>
      <c r="O12803" s="9" t="s">
        <v>176</v>
      </c>
      <c r="P12803" s="9" t="s">
        <v>228</v>
      </c>
      <c r="Q12803" s="9" t="s">
        <v>219</v>
      </c>
      <c r="R12803" s="9">
        <v>0</v>
      </c>
      <c r="S12803" s="9">
        <v>17</v>
      </c>
      <c r="U12803" s="9" t="s">
        <v>230</v>
      </c>
      <c r="X12803" s="9">
        <f>INDEX(SLA_Policy!$D$2:$D$5,MATCH(F12803,SLA_Policy!$A$2:$A$5,0))</f>
        <v>120</v>
      </c>
      <c r="Y12803" s="9" t="str">
        <f>IF(E12803="Cancelled","Excluded",IF(D12803="",IF((SLA_Policy!$B$8-B12803)*24&gt;X12803,"Open - Breached","Open - On Track"),IF((D12803-B12803)*24&lt;=X12803,"Met","Breached")))</f>
        <v>Met</v>
      </c>
    </row>
    <row r="12804" spans="1:25" x14ac:dyDescent="0.25">
      <c r="A12804" s="9" t="s">
        <v>17688</v>
      </c>
      <c r="B12804" s="23">
        <v>46287.389583333301</v>
      </c>
      <c r="C12804" s="23">
        <v>46287.422222222202</v>
      </c>
      <c r="D12804" s="23">
        <v>46287.610416666699</v>
      </c>
      <c r="E12804" s="9" t="s">
        <v>212</v>
      </c>
      <c r="F12804" s="9" t="s">
        <v>188</v>
      </c>
      <c r="G12804" s="9" t="s">
        <v>213</v>
      </c>
      <c r="H12804" s="9" t="s">
        <v>167</v>
      </c>
      <c r="I12804" s="9" t="s">
        <v>362</v>
      </c>
      <c r="J12804" s="9" t="s">
        <v>11099</v>
      </c>
      <c r="K12804" s="9" t="s">
        <v>246</v>
      </c>
      <c r="L12804" s="9" t="s">
        <v>104</v>
      </c>
      <c r="M12804" s="9" t="s">
        <v>1416</v>
      </c>
      <c r="N12804" s="9" t="s">
        <v>197</v>
      </c>
      <c r="O12804" s="9" t="s">
        <v>176</v>
      </c>
      <c r="P12804" s="9" t="s">
        <v>253</v>
      </c>
      <c r="Q12804" s="9" t="s">
        <v>219</v>
      </c>
      <c r="R12804" s="9">
        <v>0</v>
      </c>
      <c r="S12804" s="9">
        <v>40</v>
      </c>
      <c r="T12804" s="9" t="s">
        <v>136</v>
      </c>
      <c r="U12804" s="9" t="s">
        <v>266</v>
      </c>
      <c r="X12804" s="9">
        <f>INDEX(SLA_Policy!$D$2:$D$5,MATCH(F12804,SLA_Policy!$A$2:$A$5,0))</f>
        <v>72</v>
      </c>
      <c r="Y12804" s="9" t="str">
        <f>IF(E12804="Cancelled","Excluded",IF(D12804="",IF((SLA_Policy!$B$8-B12804)*24&gt;X12804,"Open - Breached","Open - On Track"),IF((D12804-B12804)*24&lt;=X12804,"Met","Breached")))</f>
        <v>Met</v>
      </c>
    </row>
    <row r="12805" spans="1:25" x14ac:dyDescent="0.25">
      <c r="A12805" s="9" t="s">
        <v>17689</v>
      </c>
      <c r="B12805" s="23">
        <v>46287.390277777798</v>
      </c>
      <c r="C12805" s="23">
        <v>46287.413888888899</v>
      </c>
      <c r="D12805" s="23">
        <v>46288.367361111101</v>
      </c>
      <c r="E12805" s="9" t="s">
        <v>212</v>
      </c>
      <c r="F12805" s="9" t="s">
        <v>189</v>
      </c>
      <c r="G12805" s="9" t="s">
        <v>236</v>
      </c>
      <c r="H12805" s="9" t="s">
        <v>161</v>
      </c>
      <c r="I12805" s="9" t="s">
        <v>237</v>
      </c>
      <c r="J12805" s="9" t="s">
        <v>5463</v>
      </c>
      <c r="K12805" s="9" t="s">
        <v>246</v>
      </c>
      <c r="L12805" s="9" t="s">
        <v>216</v>
      </c>
      <c r="M12805" s="9" t="s">
        <v>1895</v>
      </c>
      <c r="N12805" s="9" t="s">
        <v>196</v>
      </c>
      <c r="O12805" s="9" t="s">
        <v>177</v>
      </c>
      <c r="P12805" s="9" t="s">
        <v>241</v>
      </c>
      <c r="Q12805" s="9" t="s">
        <v>219</v>
      </c>
      <c r="R12805" s="9">
        <v>0</v>
      </c>
      <c r="S12805" s="9">
        <v>24</v>
      </c>
      <c r="U12805" s="9" t="s">
        <v>242</v>
      </c>
      <c r="X12805" s="9">
        <f>INDEX(SLA_Policy!$D$2:$D$5,MATCH(F12805,SLA_Policy!$A$2:$A$5,0))</f>
        <v>120</v>
      </c>
      <c r="Y12805" s="9" t="str">
        <f>IF(E12805="Cancelled","Excluded",IF(D12805="",IF((SLA_Policy!$B$8-B12805)*24&gt;X12805,"Open - Breached","Open - On Track"),IF((D12805-B12805)*24&lt;=X12805,"Met","Breached")))</f>
        <v>Met</v>
      </c>
    </row>
    <row r="12806" spans="1:25" x14ac:dyDescent="0.25">
      <c r="A12806" s="9" t="s">
        <v>17690</v>
      </c>
      <c r="B12806" s="23">
        <v>46287.402083333298</v>
      </c>
      <c r="C12806" s="23">
        <v>46287.492361111101</v>
      </c>
      <c r="D12806" s="23">
        <v>46289.376388888901</v>
      </c>
      <c r="E12806" s="9" t="s">
        <v>212</v>
      </c>
      <c r="F12806" s="9" t="s">
        <v>189</v>
      </c>
      <c r="G12806" s="9" t="s">
        <v>236</v>
      </c>
      <c r="H12806" s="9" t="s">
        <v>167</v>
      </c>
      <c r="I12806" s="9" t="s">
        <v>255</v>
      </c>
      <c r="J12806" s="9" t="s">
        <v>10091</v>
      </c>
      <c r="K12806" s="9" t="s">
        <v>303</v>
      </c>
      <c r="L12806" s="9" t="s">
        <v>270</v>
      </c>
      <c r="M12806" s="9" t="s">
        <v>5614</v>
      </c>
      <c r="N12806" s="9" t="s">
        <v>197</v>
      </c>
      <c r="O12806" s="9" t="s">
        <v>180</v>
      </c>
      <c r="P12806" s="9" t="s">
        <v>381</v>
      </c>
      <c r="Q12806" s="9" t="s">
        <v>219</v>
      </c>
      <c r="R12806" s="9">
        <v>0</v>
      </c>
      <c r="S12806" s="9">
        <v>19</v>
      </c>
      <c r="U12806" s="9" t="s">
        <v>242</v>
      </c>
      <c r="X12806" s="9">
        <f>INDEX(SLA_Policy!$D$2:$D$5,MATCH(F12806,SLA_Policy!$A$2:$A$5,0))</f>
        <v>120</v>
      </c>
      <c r="Y12806" s="9" t="str">
        <f>IF(E12806="Cancelled","Excluded",IF(D12806="",IF((SLA_Policy!$B$8-B12806)*24&gt;X12806,"Open - Breached","Open - On Track"),IF((D12806-B12806)*24&lt;=X12806,"Met","Breached")))</f>
        <v>Met</v>
      </c>
    </row>
    <row r="12807" spans="1:25" x14ac:dyDescent="0.25">
      <c r="A12807" s="9" t="s">
        <v>17691</v>
      </c>
      <c r="B12807" s="23">
        <v>46287.402777777803</v>
      </c>
      <c r="C12807" s="23">
        <v>46287.503472222197</v>
      </c>
      <c r="D12807" s="23">
        <v>46289.649305555598</v>
      </c>
      <c r="E12807" s="9" t="s">
        <v>212</v>
      </c>
      <c r="F12807" s="9" t="s">
        <v>189</v>
      </c>
      <c r="G12807" s="9" t="s">
        <v>213</v>
      </c>
      <c r="H12807" s="9" t="s">
        <v>162</v>
      </c>
      <c r="I12807" s="9" t="s">
        <v>244</v>
      </c>
      <c r="J12807" s="9" t="s">
        <v>5104</v>
      </c>
      <c r="K12807" s="9" t="s">
        <v>276</v>
      </c>
      <c r="L12807" s="9" t="s">
        <v>12094</v>
      </c>
      <c r="M12807" s="9" t="s">
        <v>12255</v>
      </c>
      <c r="N12807" s="9" t="s">
        <v>199</v>
      </c>
      <c r="O12807" s="9" t="s">
        <v>116</v>
      </c>
      <c r="P12807" s="9" t="s">
        <v>342</v>
      </c>
      <c r="Q12807" s="9" t="s">
        <v>219</v>
      </c>
      <c r="R12807" s="9">
        <v>0</v>
      </c>
      <c r="S12807" s="9">
        <v>22</v>
      </c>
      <c r="U12807" s="9" t="s">
        <v>290</v>
      </c>
      <c r="X12807" s="9">
        <f>INDEX(SLA_Policy!$D$2:$D$5,MATCH(F12807,SLA_Policy!$A$2:$A$5,0))</f>
        <v>120</v>
      </c>
      <c r="Y12807" s="9" t="str">
        <f>IF(E12807="Cancelled","Excluded",IF(D12807="",IF((SLA_Policy!$B$8-B12807)*24&gt;X12807,"Open - Breached","Open - On Track"),IF((D12807-B12807)*24&lt;=X12807,"Met","Breached")))</f>
        <v>Met</v>
      </c>
    </row>
    <row r="12808" spans="1:25" x14ac:dyDescent="0.25">
      <c r="A12808" s="9" t="s">
        <v>17692</v>
      </c>
      <c r="B12808" s="23">
        <v>46287.406944444498</v>
      </c>
      <c r="C12808" s="23">
        <v>46287.408333333296</v>
      </c>
      <c r="D12808" s="23">
        <v>46287.631944444503</v>
      </c>
      <c r="E12808" s="9" t="s">
        <v>212</v>
      </c>
      <c r="F12808" s="9" t="s">
        <v>188</v>
      </c>
      <c r="G12808" s="9" t="s">
        <v>213</v>
      </c>
      <c r="H12808" s="9" t="s">
        <v>88</v>
      </c>
      <c r="I12808" s="9" t="s">
        <v>268</v>
      </c>
      <c r="J12808" s="9" t="s">
        <v>5067</v>
      </c>
      <c r="K12808" s="9" t="s">
        <v>225</v>
      </c>
      <c r="L12808" s="9" t="s">
        <v>371</v>
      </c>
      <c r="M12808" s="9" t="s">
        <v>4629</v>
      </c>
      <c r="N12808" s="9" t="s">
        <v>198</v>
      </c>
      <c r="O12808" s="9" t="s">
        <v>178</v>
      </c>
      <c r="P12808" s="9" t="s">
        <v>272</v>
      </c>
      <c r="Q12808" s="9" t="s">
        <v>219</v>
      </c>
      <c r="R12808" s="9">
        <v>0</v>
      </c>
      <c r="S12808" s="9">
        <v>20</v>
      </c>
      <c r="T12808" s="9" t="s">
        <v>136</v>
      </c>
      <c r="U12808" s="9" t="s">
        <v>661</v>
      </c>
      <c r="X12808" s="9">
        <f>INDEX(SLA_Policy!$D$2:$D$5,MATCH(F12808,SLA_Policy!$A$2:$A$5,0))</f>
        <v>72</v>
      </c>
      <c r="Y12808" s="9" t="str">
        <f>IF(E12808="Cancelled","Excluded",IF(D12808="",IF((SLA_Policy!$B$8-B12808)*24&gt;X12808,"Open - Breached","Open - On Track"),IF((D12808-B12808)*24&lt;=X12808,"Met","Breached")))</f>
        <v>Met</v>
      </c>
    </row>
    <row r="12809" spans="1:25" x14ac:dyDescent="0.25">
      <c r="A12809" s="9" t="s">
        <v>17693</v>
      </c>
      <c r="B12809" s="23">
        <v>46287.4152777778</v>
      </c>
      <c r="C12809" s="23">
        <v>46287.4375</v>
      </c>
      <c r="D12809" s="23">
        <v>46287.597916666702</v>
      </c>
      <c r="E12809" s="9" t="s">
        <v>212</v>
      </c>
      <c r="F12809" s="9" t="s">
        <v>188</v>
      </c>
      <c r="G12809" s="9" t="s">
        <v>236</v>
      </c>
      <c r="H12809" s="9" t="s">
        <v>167</v>
      </c>
      <c r="I12809" s="9" t="s">
        <v>255</v>
      </c>
      <c r="J12809" s="9" t="s">
        <v>17694</v>
      </c>
      <c r="K12809" s="9" t="s">
        <v>215</v>
      </c>
      <c r="L12809" s="9" t="s">
        <v>371</v>
      </c>
      <c r="M12809" s="9" t="s">
        <v>2952</v>
      </c>
      <c r="N12809" s="9" t="s">
        <v>196</v>
      </c>
      <c r="O12809" s="9" t="s">
        <v>116</v>
      </c>
      <c r="P12809" s="9" t="s">
        <v>551</v>
      </c>
      <c r="Q12809" s="9" t="s">
        <v>219</v>
      </c>
      <c r="R12809" s="9">
        <v>0</v>
      </c>
      <c r="S12809" s="9">
        <v>65</v>
      </c>
      <c r="U12809" s="9" t="s">
        <v>242</v>
      </c>
      <c r="X12809" s="9">
        <f>INDEX(SLA_Policy!$D$2:$D$5,MATCH(F12809,SLA_Policy!$A$2:$A$5,0))</f>
        <v>72</v>
      </c>
      <c r="Y12809" s="9" t="str">
        <f>IF(E12809="Cancelled","Excluded",IF(D12809="",IF((SLA_Policy!$B$8-B12809)*24&gt;X12809,"Open - Breached","Open - On Track"),IF((D12809-B12809)*24&lt;=X12809,"Met","Breached")))</f>
        <v>Met</v>
      </c>
    </row>
    <row r="12810" spans="1:25" x14ac:dyDescent="0.25">
      <c r="A12810" s="9" t="s">
        <v>17695</v>
      </c>
      <c r="B12810" s="23">
        <v>46287.4194444444</v>
      </c>
      <c r="C12810" s="23">
        <v>46287.420138888898</v>
      </c>
      <c r="D12810" s="23">
        <v>46287.473611111098</v>
      </c>
      <c r="E12810" s="9" t="s">
        <v>212</v>
      </c>
      <c r="F12810" s="9" t="s">
        <v>188</v>
      </c>
      <c r="G12810" s="9" t="s">
        <v>213</v>
      </c>
      <c r="H12810" s="9" t="s">
        <v>163</v>
      </c>
      <c r="I12810" s="9" t="s">
        <v>223</v>
      </c>
      <c r="J12810" s="9" t="s">
        <v>17696</v>
      </c>
      <c r="K12810" s="9" t="s">
        <v>262</v>
      </c>
      <c r="L12810" s="9" t="s">
        <v>307</v>
      </c>
      <c r="M12810" s="9" t="s">
        <v>2895</v>
      </c>
      <c r="N12810" s="9" t="s">
        <v>198</v>
      </c>
      <c r="O12810" s="9" t="s">
        <v>176</v>
      </c>
      <c r="P12810" s="9" t="s">
        <v>228</v>
      </c>
      <c r="Q12810" s="9" t="s">
        <v>273</v>
      </c>
      <c r="R12810" s="9">
        <v>0</v>
      </c>
      <c r="S12810" s="9">
        <v>114</v>
      </c>
      <c r="T12810" s="9" t="s">
        <v>136</v>
      </c>
      <c r="U12810" s="9" t="s">
        <v>230</v>
      </c>
      <c r="X12810" s="9">
        <f>INDEX(SLA_Policy!$D$2:$D$5,MATCH(F12810,SLA_Policy!$A$2:$A$5,0))</f>
        <v>72</v>
      </c>
      <c r="Y12810" s="9" t="str">
        <f>IF(E12810="Cancelled","Excluded",IF(D12810="",IF((SLA_Policy!$B$8-B12810)*24&gt;X12810,"Open - Breached","Open - On Track"),IF((D12810-B12810)*24&lt;=X12810,"Met","Breached")))</f>
        <v>Met</v>
      </c>
    </row>
    <row r="12811" spans="1:25" x14ac:dyDescent="0.25">
      <c r="A12811" s="9" t="s">
        <v>17697</v>
      </c>
      <c r="B12811" s="23">
        <v>46287.427777777797</v>
      </c>
      <c r="C12811" s="23">
        <v>46287.433333333298</v>
      </c>
      <c r="D12811" s="23">
        <v>46287.518750000003</v>
      </c>
      <c r="E12811" s="9" t="s">
        <v>212</v>
      </c>
      <c r="F12811" s="9" t="s">
        <v>187</v>
      </c>
      <c r="G12811" s="9" t="s">
        <v>213</v>
      </c>
      <c r="H12811" s="9" t="s">
        <v>167</v>
      </c>
      <c r="I12811" s="9" t="s">
        <v>362</v>
      </c>
      <c r="J12811" s="9" t="s">
        <v>14288</v>
      </c>
      <c r="K12811" s="9" t="s">
        <v>246</v>
      </c>
      <c r="L12811" s="9" t="s">
        <v>216</v>
      </c>
      <c r="M12811" s="9" t="s">
        <v>10657</v>
      </c>
      <c r="N12811" s="9" t="s">
        <v>196</v>
      </c>
      <c r="O12811" s="9" t="s">
        <v>176</v>
      </c>
      <c r="P12811" s="9" t="s">
        <v>570</v>
      </c>
      <c r="Q12811" s="9" t="s">
        <v>273</v>
      </c>
      <c r="R12811" s="9">
        <v>0</v>
      </c>
      <c r="S12811" s="9">
        <v>47</v>
      </c>
      <c r="T12811" s="9" t="s">
        <v>136</v>
      </c>
      <c r="U12811" s="9" t="s">
        <v>290</v>
      </c>
      <c r="W12811" s="9">
        <v>3</v>
      </c>
      <c r="X12811" s="9">
        <f>INDEX(SLA_Policy!$D$2:$D$5,MATCH(F12811,SLA_Policy!$A$2:$A$5,0))</f>
        <v>8</v>
      </c>
      <c r="Y12811" s="9" t="str">
        <f>IF(E12811="Cancelled","Excluded",IF(D12811="",IF((SLA_Policy!$B$8-B12811)*24&gt;X12811,"Open - Breached","Open - On Track"),IF((D12811-B12811)*24&lt;=X12811,"Met","Breached")))</f>
        <v>Met</v>
      </c>
    </row>
    <row r="12812" spans="1:25" x14ac:dyDescent="0.25">
      <c r="A12812" s="9" t="s">
        <v>17698</v>
      </c>
      <c r="B12812" s="23">
        <v>46287.4284722222</v>
      </c>
      <c r="C12812" s="23">
        <v>46287.429861111101</v>
      </c>
      <c r="D12812" s="23">
        <v>46287.545833333301</v>
      </c>
      <c r="E12812" s="9" t="s">
        <v>212</v>
      </c>
      <c r="F12812" s="9" t="s">
        <v>188</v>
      </c>
      <c r="G12812" s="9" t="s">
        <v>213</v>
      </c>
      <c r="H12812" s="9" t="s">
        <v>88</v>
      </c>
      <c r="I12812" s="9" t="s">
        <v>92</v>
      </c>
      <c r="J12812" s="9" t="s">
        <v>3941</v>
      </c>
      <c r="K12812" s="9" t="s">
        <v>215</v>
      </c>
      <c r="L12812" s="9" t="s">
        <v>226</v>
      </c>
      <c r="M12812" s="9" t="s">
        <v>1244</v>
      </c>
      <c r="N12812" s="9" t="s">
        <v>198</v>
      </c>
      <c r="O12812" s="9" t="s">
        <v>116</v>
      </c>
      <c r="P12812" s="9" t="s">
        <v>258</v>
      </c>
      <c r="Q12812" s="9" t="s">
        <v>219</v>
      </c>
      <c r="R12812" s="9">
        <v>0</v>
      </c>
      <c r="S12812" s="9">
        <v>13</v>
      </c>
      <c r="T12812" s="9" t="s">
        <v>229</v>
      </c>
      <c r="U12812" s="9" t="s">
        <v>290</v>
      </c>
      <c r="X12812" s="9">
        <f>INDEX(SLA_Policy!$D$2:$D$5,MATCH(F12812,SLA_Policy!$A$2:$A$5,0))</f>
        <v>72</v>
      </c>
      <c r="Y12812" s="9" t="str">
        <f>IF(E12812="Cancelled","Excluded",IF(D12812="",IF((SLA_Policy!$B$8-B12812)*24&gt;X12812,"Open - Breached","Open - On Track"),IF((D12812-B12812)*24&lt;=X12812,"Met","Breached")))</f>
        <v>Met</v>
      </c>
    </row>
    <row r="12813" spans="1:25" x14ac:dyDescent="0.25">
      <c r="A12813" s="9" t="s">
        <v>17699</v>
      </c>
      <c r="B12813" s="23">
        <v>46287.432638888902</v>
      </c>
      <c r="C12813" s="23">
        <v>46287.453472222202</v>
      </c>
      <c r="D12813" s="23">
        <v>46287.463194444397</v>
      </c>
      <c r="E12813" s="9" t="s">
        <v>212</v>
      </c>
      <c r="F12813" s="9" t="s">
        <v>188</v>
      </c>
      <c r="G12813" s="9" t="s">
        <v>213</v>
      </c>
      <c r="H12813" s="9" t="s">
        <v>161</v>
      </c>
      <c r="I12813" s="9" t="s">
        <v>454</v>
      </c>
      <c r="J12813" s="9" t="s">
        <v>455</v>
      </c>
      <c r="K12813" s="9" t="s">
        <v>239</v>
      </c>
      <c r="L12813" s="9" t="s">
        <v>216</v>
      </c>
      <c r="M12813" s="9" t="s">
        <v>2550</v>
      </c>
      <c r="N12813" s="9" t="s">
        <v>196</v>
      </c>
      <c r="O12813" s="9" t="s">
        <v>116</v>
      </c>
      <c r="P12813" s="9" t="s">
        <v>551</v>
      </c>
      <c r="Q12813" s="9" t="s">
        <v>219</v>
      </c>
      <c r="R12813" s="9">
        <v>0</v>
      </c>
      <c r="S12813" s="9">
        <v>6</v>
      </c>
      <c r="U12813" s="9" t="s">
        <v>290</v>
      </c>
      <c r="X12813" s="9">
        <f>INDEX(SLA_Policy!$D$2:$D$5,MATCH(F12813,SLA_Policy!$A$2:$A$5,0))</f>
        <v>72</v>
      </c>
      <c r="Y12813" s="9" t="str">
        <f>IF(E12813="Cancelled","Excluded",IF(D12813="",IF((SLA_Policy!$B$8-B12813)*24&gt;X12813,"Open - Breached","Open - On Track"),IF((D12813-B12813)*24&lt;=X12813,"Met","Breached")))</f>
        <v>Met</v>
      </c>
    </row>
    <row r="12814" spans="1:25" x14ac:dyDescent="0.25">
      <c r="A12814" s="9" t="s">
        <v>17700</v>
      </c>
      <c r="B12814" s="23">
        <v>46287.4375</v>
      </c>
      <c r="C12814" s="23">
        <v>46287.551388888904</v>
      </c>
      <c r="D12814" s="23">
        <v>46288.6118055556</v>
      </c>
      <c r="E12814" s="9" t="s">
        <v>212</v>
      </c>
      <c r="F12814" s="9" t="s">
        <v>189</v>
      </c>
      <c r="G12814" s="9" t="s">
        <v>213</v>
      </c>
      <c r="H12814" s="9" t="s">
        <v>161</v>
      </c>
      <c r="I12814" s="9" t="s">
        <v>297</v>
      </c>
      <c r="J12814" s="9" t="s">
        <v>2720</v>
      </c>
      <c r="K12814" s="9" t="s">
        <v>215</v>
      </c>
      <c r="L12814" s="9" t="s">
        <v>282</v>
      </c>
      <c r="M12814" s="9" t="s">
        <v>9701</v>
      </c>
      <c r="N12814" s="9" t="s">
        <v>197</v>
      </c>
      <c r="O12814" s="9" t="s">
        <v>116</v>
      </c>
      <c r="P12814" s="9" t="s">
        <v>590</v>
      </c>
      <c r="Q12814" s="9" t="s">
        <v>219</v>
      </c>
      <c r="R12814" s="9">
        <v>0</v>
      </c>
      <c r="S12814" s="9">
        <v>18</v>
      </c>
      <c r="U12814" s="9" t="s">
        <v>140</v>
      </c>
      <c r="V12814" s="9" t="s">
        <v>17619</v>
      </c>
      <c r="X12814" s="9">
        <f>INDEX(SLA_Policy!$D$2:$D$5,MATCH(F12814,SLA_Policy!$A$2:$A$5,0))</f>
        <v>120</v>
      </c>
      <c r="Y12814" s="9" t="str">
        <f>IF(E12814="Cancelled","Excluded",IF(D12814="",IF((SLA_Policy!$B$8-B12814)*24&gt;X12814,"Open - Breached","Open - On Track"),IF((D12814-B12814)*24&lt;=X12814,"Met","Breached")))</f>
        <v>Met</v>
      </c>
    </row>
    <row r="12815" spans="1:25" x14ac:dyDescent="0.25">
      <c r="A12815" s="9" t="s">
        <v>17701</v>
      </c>
      <c r="B12815" s="23">
        <v>46287.444444444503</v>
      </c>
      <c r="C12815" s="23">
        <v>46287.502777777801</v>
      </c>
      <c r="D12815" s="23">
        <v>46288.359027777798</v>
      </c>
      <c r="E12815" s="9" t="s">
        <v>212</v>
      </c>
      <c r="F12815" s="9" t="s">
        <v>189</v>
      </c>
      <c r="G12815" s="9" t="s">
        <v>236</v>
      </c>
      <c r="H12815" s="9" t="s">
        <v>161</v>
      </c>
      <c r="I12815" s="9" t="s">
        <v>482</v>
      </c>
      <c r="J12815" s="9" t="s">
        <v>2141</v>
      </c>
      <c r="K12815" s="9" t="s">
        <v>215</v>
      </c>
      <c r="L12815" s="9" t="s">
        <v>270</v>
      </c>
      <c r="M12815" s="9" t="s">
        <v>981</v>
      </c>
      <c r="N12815" s="9" t="s">
        <v>196</v>
      </c>
      <c r="O12815" s="9" t="s">
        <v>177</v>
      </c>
      <c r="P12815" s="9" t="s">
        <v>457</v>
      </c>
      <c r="Q12815" s="9" t="s">
        <v>219</v>
      </c>
      <c r="R12815" s="9">
        <v>0</v>
      </c>
      <c r="S12815" s="9">
        <v>16</v>
      </c>
      <c r="U12815" s="9" t="s">
        <v>242</v>
      </c>
      <c r="X12815" s="9">
        <f>INDEX(SLA_Policy!$D$2:$D$5,MATCH(F12815,SLA_Policy!$A$2:$A$5,0))</f>
        <v>120</v>
      </c>
      <c r="Y12815" s="9" t="str">
        <f>IF(E12815="Cancelled","Excluded",IF(D12815="",IF((SLA_Policy!$B$8-B12815)*24&gt;X12815,"Open - Breached","Open - On Track"),IF((D12815-B12815)*24&lt;=X12815,"Met","Breached")))</f>
        <v>Met</v>
      </c>
    </row>
    <row r="12816" spans="1:25" x14ac:dyDescent="0.25">
      <c r="A12816" s="9" t="s">
        <v>17702</v>
      </c>
      <c r="B12816" s="23">
        <v>46287.459027777797</v>
      </c>
      <c r="C12816" s="23">
        <v>46287.492361111101</v>
      </c>
      <c r="D12816" s="23">
        <v>46293.341666666704</v>
      </c>
      <c r="E12816" s="9" t="s">
        <v>170</v>
      </c>
      <c r="F12816" s="9" t="s">
        <v>189</v>
      </c>
      <c r="G12816" s="9" t="s">
        <v>213</v>
      </c>
      <c r="H12816" s="9" t="s">
        <v>167</v>
      </c>
      <c r="I12816" s="9" t="s">
        <v>536</v>
      </c>
      <c r="J12816" s="9" t="s">
        <v>1969</v>
      </c>
      <c r="K12816" s="9" t="s">
        <v>215</v>
      </c>
      <c r="L12816" s="9" t="s">
        <v>226</v>
      </c>
      <c r="M12816" s="9" t="s">
        <v>843</v>
      </c>
      <c r="N12816" s="9" t="s">
        <v>197</v>
      </c>
      <c r="O12816" s="9" t="s">
        <v>180</v>
      </c>
      <c r="P12816" s="9" t="s">
        <v>368</v>
      </c>
      <c r="Q12816" s="9" t="s">
        <v>219</v>
      </c>
      <c r="R12816" s="9">
        <v>0</v>
      </c>
      <c r="S12816" s="9">
        <v>168</v>
      </c>
      <c r="T12816" s="9" t="s">
        <v>322</v>
      </c>
      <c r="U12816" s="9" t="s">
        <v>266</v>
      </c>
      <c r="X12816" s="9">
        <f>INDEX(SLA_Policy!$D$2:$D$5,MATCH(F12816,SLA_Policy!$A$2:$A$5,0))</f>
        <v>120</v>
      </c>
      <c r="Y12816" s="9" t="str">
        <f>IF(E12816="Cancelled","Excluded",IF(D12816="",IF((SLA_Policy!$B$8-B12816)*24&gt;X12816,"Open - Breached","Open - On Track"),IF((D12816-B12816)*24&lt;=X12816,"Met","Breached")))</f>
        <v>Breached</v>
      </c>
    </row>
    <row r="12817" spans="1:25" x14ac:dyDescent="0.25">
      <c r="A12817" s="9" t="s">
        <v>17703</v>
      </c>
      <c r="B12817" s="23">
        <v>46287.470138888901</v>
      </c>
      <c r="C12817" s="23">
        <v>46287.4868055556</v>
      </c>
      <c r="D12817" s="23">
        <v>46288.342361111099</v>
      </c>
      <c r="E12817" s="9" t="s">
        <v>212</v>
      </c>
      <c r="F12817" s="9" t="s">
        <v>189</v>
      </c>
      <c r="G12817" s="9" t="s">
        <v>213</v>
      </c>
      <c r="H12817" s="9" t="s">
        <v>162</v>
      </c>
      <c r="I12817" s="9" t="s">
        <v>244</v>
      </c>
      <c r="J12817" s="9" t="s">
        <v>518</v>
      </c>
      <c r="K12817" s="9" t="s">
        <v>246</v>
      </c>
      <c r="L12817" s="9" t="s">
        <v>293</v>
      </c>
      <c r="M12817" s="9" t="s">
        <v>2857</v>
      </c>
      <c r="N12817" s="9" t="s">
        <v>198</v>
      </c>
      <c r="O12817" s="9" t="s">
        <v>179</v>
      </c>
      <c r="P12817" s="9" t="s">
        <v>337</v>
      </c>
      <c r="Q12817" s="9" t="s">
        <v>219</v>
      </c>
      <c r="R12817" s="9">
        <v>0</v>
      </c>
      <c r="S12817" s="9">
        <v>26</v>
      </c>
      <c r="U12817" s="9" t="s">
        <v>661</v>
      </c>
      <c r="W12817" s="9">
        <v>4</v>
      </c>
      <c r="X12817" s="9">
        <f>INDEX(SLA_Policy!$D$2:$D$5,MATCH(F12817,SLA_Policy!$A$2:$A$5,0))</f>
        <v>120</v>
      </c>
      <c r="Y12817" s="9" t="str">
        <f>IF(E12817="Cancelled","Excluded",IF(D12817="",IF((SLA_Policy!$B$8-B12817)*24&gt;X12817,"Open - Breached","Open - On Track"),IF((D12817-B12817)*24&lt;=X12817,"Met","Breached")))</f>
        <v>Met</v>
      </c>
    </row>
    <row r="12818" spans="1:25" x14ac:dyDescent="0.25">
      <c r="A12818" s="9" t="s">
        <v>17704</v>
      </c>
      <c r="B12818" s="23">
        <v>46287.477083333302</v>
      </c>
      <c r="C12818" s="23">
        <v>46287.479861111096</v>
      </c>
      <c r="D12818" s="23">
        <v>46287.667361111096</v>
      </c>
      <c r="E12818" s="9" t="s">
        <v>212</v>
      </c>
      <c r="F12818" s="9" t="s">
        <v>189</v>
      </c>
      <c r="G12818" s="9" t="s">
        <v>213</v>
      </c>
      <c r="H12818" s="9" t="s">
        <v>161</v>
      </c>
      <c r="I12818" s="9" t="s">
        <v>297</v>
      </c>
      <c r="J12818" s="9" t="s">
        <v>17705</v>
      </c>
      <c r="K12818" s="9" t="s">
        <v>262</v>
      </c>
      <c r="L12818" s="9" t="s">
        <v>311</v>
      </c>
      <c r="M12818" s="9" t="s">
        <v>444</v>
      </c>
      <c r="N12818" s="9" t="s">
        <v>198</v>
      </c>
      <c r="O12818" s="9" t="s">
        <v>177</v>
      </c>
      <c r="P12818" s="9" t="s">
        <v>942</v>
      </c>
      <c r="Q12818" s="9" t="s">
        <v>219</v>
      </c>
      <c r="R12818" s="9">
        <v>0</v>
      </c>
      <c r="S12818" s="9">
        <v>9</v>
      </c>
      <c r="U12818" s="9" t="s">
        <v>140</v>
      </c>
      <c r="V12818" s="9" t="s">
        <v>17619</v>
      </c>
      <c r="X12818" s="9">
        <f>INDEX(SLA_Policy!$D$2:$D$5,MATCH(F12818,SLA_Policy!$A$2:$A$5,0))</f>
        <v>120</v>
      </c>
      <c r="Y12818" s="9" t="str">
        <f>IF(E12818="Cancelled","Excluded",IF(D12818="",IF((SLA_Policy!$B$8-B12818)*24&gt;X12818,"Open - Breached","Open - On Track"),IF((D12818-B12818)*24&lt;=X12818,"Met","Breached")))</f>
        <v>Met</v>
      </c>
    </row>
    <row r="12819" spans="1:25" x14ac:dyDescent="0.25">
      <c r="A12819" s="9" t="s">
        <v>17706</v>
      </c>
      <c r="B12819" s="23">
        <v>46287.478472222203</v>
      </c>
      <c r="C12819" s="23">
        <v>46287.543749999997</v>
      </c>
      <c r="D12819" s="23">
        <v>46288.3881944444</v>
      </c>
      <c r="E12819" s="9" t="s">
        <v>212</v>
      </c>
      <c r="F12819" s="9" t="s">
        <v>188</v>
      </c>
      <c r="G12819" s="9" t="s">
        <v>213</v>
      </c>
      <c r="H12819" s="9" t="s">
        <v>162</v>
      </c>
      <c r="I12819" s="9" t="s">
        <v>345</v>
      </c>
      <c r="J12819" s="9" t="s">
        <v>14932</v>
      </c>
      <c r="K12819" s="9" t="s">
        <v>225</v>
      </c>
      <c r="L12819" s="9" t="s">
        <v>351</v>
      </c>
      <c r="M12819" s="9" t="s">
        <v>1758</v>
      </c>
      <c r="N12819" s="9" t="s">
        <v>197</v>
      </c>
      <c r="O12819" s="9" t="s">
        <v>179</v>
      </c>
      <c r="P12819" s="9" t="s">
        <v>284</v>
      </c>
      <c r="Q12819" s="9" t="s">
        <v>219</v>
      </c>
      <c r="R12819" s="9">
        <v>0</v>
      </c>
      <c r="S12819" s="9">
        <v>11</v>
      </c>
      <c r="U12819" s="9" t="s">
        <v>290</v>
      </c>
      <c r="X12819" s="9">
        <f>INDEX(SLA_Policy!$D$2:$D$5,MATCH(F12819,SLA_Policy!$A$2:$A$5,0))</f>
        <v>72</v>
      </c>
      <c r="Y12819" s="9" t="str">
        <f>IF(E12819="Cancelled","Excluded",IF(D12819="",IF((SLA_Policy!$B$8-B12819)*24&gt;X12819,"Open - Breached","Open - On Track"),IF((D12819-B12819)*24&lt;=X12819,"Met","Breached")))</f>
        <v>Met</v>
      </c>
    </row>
    <row r="12820" spans="1:25" x14ac:dyDescent="0.25">
      <c r="A12820" s="9" t="s">
        <v>17707</v>
      </c>
      <c r="B12820" s="23">
        <v>46287.483333333301</v>
      </c>
      <c r="C12820" s="23">
        <v>46287.4868055556</v>
      </c>
      <c r="D12820" s="23">
        <v>46288.393750000003</v>
      </c>
      <c r="E12820" s="9" t="s">
        <v>212</v>
      </c>
      <c r="F12820" s="9" t="s">
        <v>188</v>
      </c>
      <c r="G12820" s="9" t="s">
        <v>213</v>
      </c>
      <c r="H12820" s="9" t="s">
        <v>164</v>
      </c>
      <c r="I12820" s="9" t="s">
        <v>339</v>
      </c>
      <c r="J12820" s="9" t="s">
        <v>4496</v>
      </c>
      <c r="K12820" s="9" t="s">
        <v>246</v>
      </c>
      <c r="L12820" s="9" t="s">
        <v>351</v>
      </c>
      <c r="M12820" s="9" t="s">
        <v>400</v>
      </c>
      <c r="N12820" s="9" t="s">
        <v>196</v>
      </c>
      <c r="O12820" s="9" t="s">
        <v>116</v>
      </c>
      <c r="P12820" s="9" t="s">
        <v>525</v>
      </c>
      <c r="Q12820" s="9" t="s">
        <v>219</v>
      </c>
      <c r="R12820" s="9">
        <v>0</v>
      </c>
      <c r="S12820" s="9">
        <v>26</v>
      </c>
      <c r="T12820" s="9" t="s">
        <v>464</v>
      </c>
      <c r="U12820" s="9" t="s">
        <v>140</v>
      </c>
      <c r="V12820" s="9" t="s">
        <v>17619</v>
      </c>
      <c r="X12820" s="9">
        <f>INDEX(SLA_Policy!$D$2:$D$5,MATCH(F12820,SLA_Policy!$A$2:$A$5,0))</f>
        <v>72</v>
      </c>
      <c r="Y12820" s="9" t="str">
        <f>IF(E12820="Cancelled","Excluded",IF(D12820="",IF((SLA_Policy!$B$8-B12820)*24&gt;X12820,"Open - Breached","Open - On Track"),IF((D12820-B12820)*24&lt;=X12820,"Met","Breached")))</f>
        <v>Met</v>
      </c>
    </row>
    <row r="12821" spans="1:25" x14ac:dyDescent="0.25">
      <c r="A12821" s="9" t="s">
        <v>17708</v>
      </c>
      <c r="B12821" s="23">
        <v>46287.4868055556</v>
      </c>
      <c r="C12821" s="23">
        <v>46287.493055555598</v>
      </c>
      <c r="D12821" s="23">
        <v>46289.626388888901</v>
      </c>
      <c r="E12821" s="9" t="s">
        <v>212</v>
      </c>
      <c r="F12821" s="9" t="s">
        <v>189</v>
      </c>
      <c r="G12821" s="9" t="s">
        <v>213</v>
      </c>
      <c r="H12821" s="9" t="s">
        <v>164</v>
      </c>
      <c r="I12821" s="9" t="s">
        <v>339</v>
      </c>
      <c r="J12821" s="9" t="s">
        <v>2979</v>
      </c>
      <c r="K12821" s="9" t="s">
        <v>246</v>
      </c>
      <c r="L12821" s="9" t="s">
        <v>104</v>
      </c>
      <c r="M12821" s="9" t="s">
        <v>3474</v>
      </c>
      <c r="N12821" s="9" t="s">
        <v>198</v>
      </c>
      <c r="O12821" s="9" t="s">
        <v>116</v>
      </c>
      <c r="P12821" s="9" t="s">
        <v>342</v>
      </c>
      <c r="Q12821" s="9" t="s">
        <v>219</v>
      </c>
      <c r="R12821" s="9">
        <v>0</v>
      </c>
      <c r="S12821" s="9">
        <v>23</v>
      </c>
      <c r="T12821" s="9" t="s">
        <v>343</v>
      </c>
      <c r="U12821" s="9" t="s">
        <v>266</v>
      </c>
      <c r="W12821" s="9">
        <v>5</v>
      </c>
      <c r="X12821" s="9">
        <f>INDEX(SLA_Policy!$D$2:$D$5,MATCH(F12821,SLA_Policy!$A$2:$A$5,0))</f>
        <v>120</v>
      </c>
      <c r="Y12821" s="9" t="str">
        <f>IF(E12821="Cancelled","Excluded",IF(D12821="",IF((SLA_Policy!$B$8-B12821)*24&gt;X12821,"Open - Breached","Open - On Track"),IF((D12821-B12821)*24&lt;=X12821,"Met","Breached")))</f>
        <v>Met</v>
      </c>
    </row>
    <row r="12822" spans="1:25" x14ac:dyDescent="0.25">
      <c r="A12822" s="9" t="s">
        <v>17709</v>
      </c>
      <c r="B12822" s="23">
        <v>46287.493055555598</v>
      </c>
      <c r="C12822" s="23">
        <v>46287.536111111098</v>
      </c>
      <c r="D12822" s="23">
        <v>46288.3347222222</v>
      </c>
      <c r="E12822" s="9" t="s">
        <v>212</v>
      </c>
      <c r="F12822" s="9" t="s">
        <v>189</v>
      </c>
      <c r="G12822" s="9" t="s">
        <v>213</v>
      </c>
      <c r="H12822" s="9" t="s">
        <v>162</v>
      </c>
      <c r="I12822" s="9" t="s">
        <v>244</v>
      </c>
      <c r="J12822" s="9" t="s">
        <v>4764</v>
      </c>
      <c r="K12822" s="9" t="s">
        <v>262</v>
      </c>
      <c r="L12822" s="9" t="s">
        <v>311</v>
      </c>
      <c r="M12822" s="9" t="s">
        <v>1038</v>
      </c>
      <c r="N12822" s="9" t="s">
        <v>199</v>
      </c>
      <c r="O12822" s="9" t="s">
        <v>179</v>
      </c>
      <c r="P12822" s="9" t="s">
        <v>264</v>
      </c>
      <c r="Q12822" s="9" t="s">
        <v>273</v>
      </c>
      <c r="R12822" s="9">
        <v>0</v>
      </c>
      <c r="S12822" s="9">
        <v>36</v>
      </c>
      <c r="U12822" s="9" t="s">
        <v>661</v>
      </c>
      <c r="X12822" s="9">
        <f>INDEX(SLA_Policy!$D$2:$D$5,MATCH(F12822,SLA_Policy!$A$2:$A$5,0))</f>
        <v>120</v>
      </c>
      <c r="Y12822" s="9" t="str">
        <f>IF(E12822="Cancelled","Excluded",IF(D12822="",IF((SLA_Policy!$B$8-B12822)*24&gt;X12822,"Open - Breached","Open - On Track"),IF((D12822-B12822)*24&lt;=X12822,"Met","Breached")))</f>
        <v>Met</v>
      </c>
    </row>
    <row r="12823" spans="1:25" x14ac:dyDescent="0.25">
      <c r="A12823" s="9" t="s">
        <v>17710</v>
      </c>
      <c r="B12823" s="23">
        <v>46287.495138888902</v>
      </c>
      <c r="C12823" s="23">
        <v>46287.505555555603</v>
      </c>
      <c r="D12823" s="23">
        <v>46288.439583333296</v>
      </c>
      <c r="E12823" s="9" t="s">
        <v>212</v>
      </c>
      <c r="F12823" s="9" t="s">
        <v>188</v>
      </c>
      <c r="G12823" s="9" t="s">
        <v>213</v>
      </c>
      <c r="H12823" s="9" t="s">
        <v>167</v>
      </c>
      <c r="I12823" s="9" t="s">
        <v>536</v>
      </c>
      <c r="J12823" s="9" t="s">
        <v>17711</v>
      </c>
      <c r="K12823" s="9" t="s">
        <v>215</v>
      </c>
      <c r="L12823" s="9" t="s">
        <v>311</v>
      </c>
      <c r="M12823" s="9" t="s">
        <v>2362</v>
      </c>
      <c r="N12823" s="9" t="s">
        <v>196</v>
      </c>
      <c r="O12823" s="9" t="s">
        <v>180</v>
      </c>
      <c r="P12823" s="9" t="s">
        <v>318</v>
      </c>
      <c r="Q12823" s="9" t="s">
        <v>219</v>
      </c>
      <c r="R12823" s="9">
        <v>0</v>
      </c>
      <c r="S12823" s="9">
        <v>237</v>
      </c>
      <c r="T12823" s="9" t="s">
        <v>220</v>
      </c>
      <c r="U12823" s="9" t="s">
        <v>248</v>
      </c>
      <c r="X12823" s="9">
        <f>INDEX(SLA_Policy!$D$2:$D$5,MATCH(F12823,SLA_Policy!$A$2:$A$5,0))</f>
        <v>72</v>
      </c>
      <c r="Y12823" s="9" t="str">
        <f>IF(E12823="Cancelled","Excluded",IF(D12823="",IF((SLA_Policy!$B$8-B12823)*24&gt;X12823,"Open - Breached","Open - On Track"),IF((D12823-B12823)*24&lt;=X12823,"Met","Breached")))</f>
        <v>Met</v>
      </c>
    </row>
    <row r="12824" spans="1:25" x14ac:dyDescent="0.25">
      <c r="A12824" s="9" t="s">
        <v>17712</v>
      </c>
      <c r="B12824" s="23">
        <v>46287.504166666702</v>
      </c>
      <c r="C12824" s="23">
        <v>46287.522916666698</v>
      </c>
      <c r="D12824" s="23">
        <v>46289.382638888899</v>
      </c>
      <c r="E12824" s="9" t="s">
        <v>212</v>
      </c>
      <c r="F12824" s="9" t="s">
        <v>189</v>
      </c>
      <c r="G12824" s="9" t="s">
        <v>213</v>
      </c>
      <c r="H12824" s="9" t="s">
        <v>166</v>
      </c>
      <c r="I12824" s="9" t="s">
        <v>378</v>
      </c>
      <c r="J12824" s="9" t="s">
        <v>379</v>
      </c>
      <c r="K12824" s="9" t="s">
        <v>239</v>
      </c>
      <c r="L12824" s="9" t="s">
        <v>351</v>
      </c>
      <c r="M12824" s="9" t="s">
        <v>3100</v>
      </c>
      <c r="N12824" s="9" t="s">
        <v>196</v>
      </c>
      <c r="O12824" s="9" t="s">
        <v>181</v>
      </c>
      <c r="P12824" s="9" t="s">
        <v>668</v>
      </c>
      <c r="Q12824" s="9" t="s">
        <v>219</v>
      </c>
      <c r="R12824" s="9">
        <v>0</v>
      </c>
      <c r="S12824" s="9">
        <v>36</v>
      </c>
      <c r="T12824" s="9" t="s">
        <v>229</v>
      </c>
      <c r="U12824" s="9" t="s">
        <v>290</v>
      </c>
      <c r="X12824" s="9">
        <f>INDEX(SLA_Policy!$D$2:$D$5,MATCH(F12824,SLA_Policy!$A$2:$A$5,0))</f>
        <v>120</v>
      </c>
      <c r="Y12824" s="9" t="str">
        <f>IF(E12824="Cancelled","Excluded",IF(D12824="",IF((SLA_Policy!$B$8-B12824)*24&gt;X12824,"Open - Breached","Open - On Track"),IF((D12824-B12824)*24&lt;=X12824,"Met","Breached")))</f>
        <v>Met</v>
      </c>
    </row>
    <row r="12825" spans="1:25" x14ac:dyDescent="0.25">
      <c r="A12825" s="9" t="s">
        <v>17713</v>
      </c>
      <c r="B12825" s="23">
        <v>46287.516666666699</v>
      </c>
      <c r="C12825" s="23">
        <v>46287.517361111102</v>
      </c>
      <c r="D12825" s="23">
        <v>46288.35</v>
      </c>
      <c r="E12825" s="9" t="s">
        <v>212</v>
      </c>
      <c r="F12825" s="9" t="s">
        <v>188</v>
      </c>
      <c r="G12825" s="9" t="s">
        <v>213</v>
      </c>
      <c r="H12825" s="9" t="s">
        <v>88</v>
      </c>
      <c r="I12825" s="9" t="s">
        <v>92</v>
      </c>
      <c r="J12825" s="9" t="s">
        <v>96</v>
      </c>
      <c r="K12825" s="9" t="s">
        <v>215</v>
      </c>
      <c r="L12825" s="9" t="s">
        <v>104</v>
      </c>
      <c r="M12825" s="9" t="s">
        <v>1719</v>
      </c>
      <c r="N12825" s="9" t="s">
        <v>198</v>
      </c>
      <c r="O12825" s="9" t="s">
        <v>178</v>
      </c>
      <c r="P12825" s="9" t="s">
        <v>272</v>
      </c>
      <c r="Q12825" s="9" t="s">
        <v>219</v>
      </c>
      <c r="R12825" s="9">
        <v>0</v>
      </c>
      <c r="S12825" s="9">
        <v>37</v>
      </c>
      <c r="T12825" s="9" t="s">
        <v>220</v>
      </c>
      <c r="U12825" s="9" t="s">
        <v>266</v>
      </c>
      <c r="W12825" s="9">
        <v>4</v>
      </c>
      <c r="X12825" s="9">
        <f>INDEX(SLA_Policy!$D$2:$D$5,MATCH(F12825,SLA_Policy!$A$2:$A$5,0))</f>
        <v>72</v>
      </c>
      <c r="Y12825" s="9" t="str">
        <f>IF(E12825="Cancelled","Excluded",IF(D12825="",IF((SLA_Policy!$B$8-B12825)*24&gt;X12825,"Open - Breached","Open - On Track"),IF((D12825-B12825)*24&lt;=X12825,"Met","Breached")))</f>
        <v>Met</v>
      </c>
    </row>
    <row r="12826" spans="1:25" x14ac:dyDescent="0.25">
      <c r="A12826" s="9" t="s">
        <v>17714</v>
      </c>
      <c r="B12826" s="23">
        <v>46287.518750000003</v>
      </c>
      <c r="C12826" s="23">
        <v>46287.593055555597</v>
      </c>
      <c r="D12826" s="23">
        <v>46293.410416666702</v>
      </c>
      <c r="E12826" s="9" t="s">
        <v>170</v>
      </c>
      <c r="F12826" s="9" t="s">
        <v>189</v>
      </c>
      <c r="G12826" s="9" t="s">
        <v>236</v>
      </c>
      <c r="H12826" s="9" t="s">
        <v>161</v>
      </c>
      <c r="I12826" s="9" t="s">
        <v>237</v>
      </c>
      <c r="J12826" s="9" t="s">
        <v>12559</v>
      </c>
      <c r="K12826" s="9" t="s">
        <v>303</v>
      </c>
      <c r="L12826" s="9" t="s">
        <v>216</v>
      </c>
      <c r="M12826" s="9" t="s">
        <v>1460</v>
      </c>
      <c r="N12826" s="9" t="s">
        <v>196</v>
      </c>
      <c r="O12826" s="9" t="s">
        <v>177</v>
      </c>
      <c r="P12826" s="9" t="s">
        <v>457</v>
      </c>
      <c r="Q12826" s="9" t="s">
        <v>273</v>
      </c>
      <c r="R12826" s="9">
        <v>0</v>
      </c>
      <c r="S12826" s="9">
        <v>22</v>
      </c>
      <c r="U12826" s="9" t="s">
        <v>242</v>
      </c>
      <c r="X12826" s="9">
        <f>INDEX(SLA_Policy!$D$2:$D$5,MATCH(F12826,SLA_Policy!$A$2:$A$5,0))</f>
        <v>120</v>
      </c>
      <c r="Y12826" s="9" t="str">
        <f>IF(E12826="Cancelled","Excluded",IF(D12826="",IF((SLA_Policy!$B$8-B12826)*24&gt;X12826,"Open - Breached","Open - On Track"),IF((D12826-B12826)*24&lt;=X12826,"Met","Breached")))</f>
        <v>Breached</v>
      </c>
    </row>
    <row r="12827" spans="1:25" x14ac:dyDescent="0.25">
      <c r="A12827" s="9" t="s">
        <v>17715</v>
      </c>
      <c r="B12827" s="23">
        <v>46287.525694444397</v>
      </c>
      <c r="C12827" s="23">
        <v>46287.542361111096</v>
      </c>
      <c r="D12827" s="23">
        <v>46287.547222222202</v>
      </c>
      <c r="E12827" s="9" t="s">
        <v>212</v>
      </c>
      <c r="F12827" s="9" t="s">
        <v>188</v>
      </c>
      <c r="G12827" s="9" t="s">
        <v>213</v>
      </c>
      <c r="H12827" s="9" t="s">
        <v>162</v>
      </c>
      <c r="I12827" s="9" t="s">
        <v>416</v>
      </c>
      <c r="J12827" s="9" t="s">
        <v>957</v>
      </c>
      <c r="K12827" s="9" t="s">
        <v>303</v>
      </c>
      <c r="L12827" s="9" t="s">
        <v>104</v>
      </c>
      <c r="M12827" s="9" t="s">
        <v>304</v>
      </c>
      <c r="N12827" s="9" t="s">
        <v>196</v>
      </c>
      <c r="O12827" s="9" t="s">
        <v>179</v>
      </c>
      <c r="P12827" s="9" t="s">
        <v>337</v>
      </c>
      <c r="Q12827" s="9" t="s">
        <v>273</v>
      </c>
      <c r="R12827" s="9">
        <v>0</v>
      </c>
      <c r="S12827" s="9">
        <v>6</v>
      </c>
      <c r="U12827" s="9" t="s">
        <v>266</v>
      </c>
      <c r="W12827" s="9">
        <v>5</v>
      </c>
      <c r="X12827" s="9">
        <f>INDEX(SLA_Policy!$D$2:$D$5,MATCH(F12827,SLA_Policy!$A$2:$A$5,0))</f>
        <v>72</v>
      </c>
      <c r="Y12827" s="9" t="str">
        <f>IF(E12827="Cancelled","Excluded",IF(D12827="",IF((SLA_Policy!$B$8-B12827)*24&gt;X12827,"Open - Breached","Open - On Track"),IF((D12827-B12827)*24&lt;=X12827,"Met","Breached")))</f>
        <v>Met</v>
      </c>
    </row>
    <row r="12828" spans="1:25" x14ac:dyDescent="0.25">
      <c r="A12828" s="9" t="s">
        <v>17716</v>
      </c>
      <c r="B12828" s="23">
        <v>46287.527083333298</v>
      </c>
      <c r="C12828" s="23">
        <v>46287.552083333299</v>
      </c>
      <c r="D12828" s="23">
        <v>46287.706944444399</v>
      </c>
      <c r="E12828" s="9" t="s">
        <v>212</v>
      </c>
      <c r="F12828" s="9" t="s">
        <v>187</v>
      </c>
      <c r="G12828" s="9" t="s">
        <v>213</v>
      </c>
      <c r="H12828" s="9" t="s">
        <v>165</v>
      </c>
      <c r="I12828" s="9" t="s">
        <v>2034</v>
      </c>
      <c r="J12828" s="9" t="s">
        <v>7295</v>
      </c>
      <c r="K12828" s="9" t="s">
        <v>246</v>
      </c>
      <c r="L12828" s="9" t="s">
        <v>104</v>
      </c>
      <c r="M12828" s="9" t="s">
        <v>2949</v>
      </c>
      <c r="N12828" s="9" t="s">
        <v>197</v>
      </c>
      <c r="O12828" s="9" t="s">
        <v>176</v>
      </c>
      <c r="P12828" s="9" t="s">
        <v>503</v>
      </c>
      <c r="Q12828" s="9" t="s">
        <v>273</v>
      </c>
      <c r="R12828" s="9">
        <v>0</v>
      </c>
      <c r="S12828" s="9">
        <v>100</v>
      </c>
      <c r="U12828" s="9" t="s">
        <v>230</v>
      </c>
      <c r="X12828" s="9">
        <f>INDEX(SLA_Policy!$D$2:$D$5,MATCH(F12828,SLA_Policy!$A$2:$A$5,0))</f>
        <v>8</v>
      </c>
      <c r="Y12828" s="9" t="str">
        <f>IF(E12828="Cancelled","Excluded",IF(D12828="",IF((SLA_Policy!$B$8-B12828)*24&gt;X12828,"Open - Breached","Open - On Track"),IF((D12828-B12828)*24&lt;=X12828,"Met","Breached")))</f>
        <v>Met</v>
      </c>
    </row>
    <row r="12829" spans="1:25" x14ac:dyDescent="0.25">
      <c r="A12829" s="9" t="s">
        <v>17717</v>
      </c>
      <c r="B12829" s="23">
        <v>46287.529861111099</v>
      </c>
      <c r="C12829" s="23">
        <v>46287.530555555597</v>
      </c>
      <c r="D12829" s="23">
        <v>46287.559027777803</v>
      </c>
      <c r="E12829" s="9" t="s">
        <v>212</v>
      </c>
      <c r="F12829" s="9" t="s">
        <v>186</v>
      </c>
      <c r="G12829" s="9" t="s">
        <v>213</v>
      </c>
      <c r="H12829" s="9" t="s">
        <v>162</v>
      </c>
      <c r="I12829" s="9" t="s">
        <v>345</v>
      </c>
      <c r="J12829" s="9" t="s">
        <v>17718</v>
      </c>
      <c r="K12829" s="9" t="s">
        <v>239</v>
      </c>
      <c r="L12829" s="9" t="s">
        <v>270</v>
      </c>
      <c r="M12829" s="9" t="s">
        <v>4846</v>
      </c>
      <c r="N12829" s="9" t="s">
        <v>198</v>
      </c>
      <c r="O12829" s="9" t="s">
        <v>179</v>
      </c>
      <c r="P12829" s="9" t="s">
        <v>264</v>
      </c>
      <c r="Q12829" s="9" t="s">
        <v>273</v>
      </c>
      <c r="R12829" s="9">
        <v>0</v>
      </c>
      <c r="S12829" s="9">
        <v>16</v>
      </c>
      <c r="U12829" s="9" t="s">
        <v>661</v>
      </c>
      <c r="X12829" s="9">
        <f>INDEX(SLA_Policy!$D$2:$D$5,MATCH(F12829,SLA_Policy!$A$2:$A$5,0))</f>
        <v>4</v>
      </c>
      <c r="Y12829" s="9" t="str">
        <f>IF(E12829="Cancelled","Excluded",IF(D12829="",IF((SLA_Policy!$B$8-B12829)*24&gt;X12829,"Open - Breached","Open - On Track"),IF((D12829-B12829)*24&lt;=X12829,"Met","Breached")))</f>
        <v>Met</v>
      </c>
    </row>
    <row r="12830" spans="1:25" x14ac:dyDescent="0.25">
      <c r="A12830" s="9" t="s">
        <v>17719</v>
      </c>
      <c r="B12830" s="23">
        <v>46287.534722222197</v>
      </c>
      <c r="C12830" s="23">
        <v>46287.545138888898</v>
      </c>
      <c r="D12830" s="23">
        <v>46288.298611111102</v>
      </c>
      <c r="E12830" s="9" t="s">
        <v>212</v>
      </c>
      <c r="F12830" s="9" t="s">
        <v>188</v>
      </c>
      <c r="G12830" s="9" t="s">
        <v>213</v>
      </c>
      <c r="H12830" s="9" t="s">
        <v>165</v>
      </c>
      <c r="I12830" s="9" t="s">
        <v>567</v>
      </c>
      <c r="J12830" s="9" t="s">
        <v>1154</v>
      </c>
      <c r="K12830" s="9" t="s">
        <v>246</v>
      </c>
      <c r="L12830" s="9" t="s">
        <v>270</v>
      </c>
      <c r="M12830" s="9" t="s">
        <v>2046</v>
      </c>
      <c r="N12830" s="9" t="s">
        <v>196</v>
      </c>
      <c r="O12830" s="9" t="s">
        <v>176</v>
      </c>
      <c r="P12830" s="9" t="s">
        <v>228</v>
      </c>
      <c r="Q12830" s="9" t="s">
        <v>219</v>
      </c>
      <c r="R12830" s="9">
        <v>0</v>
      </c>
      <c r="S12830" s="9">
        <v>15</v>
      </c>
      <c r="U12830" s="9" t="s">
        <v>230</v>
      </c>
      <c r="X12830" s="9">
        <f>INDEX(SLA_Policy!$D$2:$D$5,MATCH(F12830,SLA_Policy!$A$2:$A$5,0))</f>
        <v>72</v>
      </c>
      <c r="Y12830" s="9" t="str">
        <f>IF(E12830="Cancelled","Excluded",IF(D12830="",IF((SLA_Policy!$B$8-B12830)*24&gt;X12830,"Open - Breached","Open - On Track"),IF((D12830-B12830)*24&lt;=X12830,"Met","Breached")))</f>
        <v>Met</v>
      </c>
    </row>
    <row r="12831" spans="1:25" x14ac:dyDescent="0.25">
      <c r="A12831" s="9" t="s">
        <v>17720</v>
      </c>
      <c r="B12831" s="23">
        <v>46287.5444444444</v>
      </c>
      <c r="C12831" s="23">
        <v>46287.5493055556</v>
      </c>
      <c r="D12831" s="23">
        <v>46287.636111111096</v>
      </c>
      <c r="E12831" s="9" t="s">
        <v>212</v>
      </c>
      <c r="F12831" s="9" t="s">
        <v>187</v>
      </c>
      <c r="G12831" s="9" t="s">
        <v>213</v>
      </c>
      <c r="H12831" s="9" t="s">
        <v>88</v>
      </c>
      <c r="I12831" s="9" t="s">
        <v>92</v>
      </c>
      <c r="J12831" s="9" t="s">
        <v>842</v>
      </c>
      <c r="K12831" s="9" t="s">
        <v>225</v>
      </c>
      <c r="L12831" s="9" t="s">
        <v>371</v>
      </c>
      <c r="M12831" s="9" t="s">
        <v>4245</v>
      </c>
      <c r="N12831" s="9" t="s">
        <v>198</v>
      </c>
      <c r="O12831" s="9" t="s">
        <v>178</v>
      </c>
      <c r="P12831" s="9" t="s">
        <v>272</v>
      </c>
      <c r="Q12831" s="9" t="s">
        <v>273</v>
      </c>
      <c r="R12831" s="9">
        <v>0</v>
      </c>
      <c r="S12831" s="9">
        <v>32</v>
      </c>
      <c r="T12831" s="9" t="s">
        <v>229</v>
      </c>
      <c r="U12831" s="9" t="s">
        <v>661</v>
      </c>
      <c r="X12831" s="9">
        <f>INDEX(SLA_Policy!$D$2:$D$5,MATCH(F12831,SLA_Policy!$A$2:$A$5,0))</f>
        <v>8</v>
      </c>
      <c r="Y12831" s="9" t="str">
        <f>IF(E12831="Cancelled","Excluded",IF(D12831="",IF((SLA_Policy!$B$8-B12831)*24&gt;X12831,"Open - Breached","Open - On Track"),IF((D12831-B12831)*24&lt;=X12831,"Met","Breached")))</f>
        <v>Met</v>
      </c>
    </row>
    <row r="12832" spans="1:25" x14ac:dyDescent="0.25">
      <c r="A12832" s="9" t="s">
        <v>17721</v>
      </c>
      <c r="B12832" s="23">
        <v>46287.545833333301</v>
      </c>
      <c r="C12832" s="23">
        <v>46287.554166666698</v>
      </c>
      <c r="D12832" s="23">
        <v>46287.632638888899</v>
      </c>
      <c r="E12832" s="9" t="s">
        <v>212</v>
      </c>
      <c r="F12832" s="9" t="s">
        <v>188</v>
      </c>
      <c r="G12832" s="9" t="s">
        <v>213</v>
      </c>
      <c r="H12832" s="9" t="s">
        <v>161</v>
      </c>
      <c r="I12832" s="9" t="s">
        <v>297</v>
      </c>
      <c r="J12832" s="9" t="s">
        <v>12974</v>
      </c>
      <c r="K12832" s="9" t="s">
        <v>246</v>
      </c>
      <c r="L12832" s="9" t="s">
        <v>104</v>
      </c>
      <c r="M12832" s="9" t="s">
        <v>336</v>
      </c>
      <c r="N12832" s="9" t="s">
        <v>198</v>
      </c>
      <c r="O12832" s="9" t="s">
        <v>177</v>
      </c>
      <c r="P12832" s="9" t="s">
        <v>457</v>
      </c>
      <c r="Q12832" s="9" t="s">
        <v>219</v>
      </c>
      <c r="R12832" s="9">
        <v>0</v>
      </c>
      <c r="S12832" s="9">
        <v>10</v>
      </c>
      <c r="U12832" s="9" t="s">
        <v>221</v>
      </c>
      <c r="W12832" s="9">
        <v>5</v>
      </c>
      <c r="X12832" s="9">
        <f>INDEX(SLA_Policy!$D$2:$D$5,MATCH(F12832,SLA_Policy!$A$2:$A$5,0))</f>
        <v>72</v>
      </c>
      <c r="Y12832" s="9" t="str">
        <f>IF(E12832="Cancelled","Excluded",IF(D12832="",IF((SLA_Policy!$B$8-B12832)*24&gt;X12832,"Open - Breached","Open - On Track"),IF((D12832-B12832)*24&lt;=X12832,"Met","Breached")))</f>
        <v>Met</v>
      </c>
    </row>
    <row r="12833" spans="1:25" x14ac:dyDescent="0.25">
      <c r="A12833" s="9" t="s">
        <v>17722</v>
      </c>
      <c r="B12833" s="23">
        <v>46287.559027777803</v>
      </c>
      <c r="C12833" s="23">
        <v>46287.563194444498</v>
      </c>
      <c r="D12833" s="23">
        <v>46288.379166666702</v>
      </c>
      <c r="E12833" s="9" t="s">
        <v>212</v>
      </c>
      <c r="F12833" s="9" t="s">
        <v>189</v>
      </c>
      <c r="G12833" s="9" t="s">
        <v>213</v>
      </c>
      <c r="H12833" s="9" t="s">
        <v>161</v>
      </c>
      <c r="I12833" s="9" t="s">
        <v>389</v>
      </c>
      <c r="J12833" s="9" t="s">
        <v>6379</v>
      </c>
      <c r="K12833" s="9" t="s">
        <v>276</v>
      </c>
      <c r="L12833" s="9" t="s">
        <v>12094</v>
      </c>
      <c r="M12833" s="9" t="s">
        <v>16519</v>
      </c>
      <c r="N12833" s="9" t="s">
        <v>198</v>
      </c>
      <c r="O12833" s="9" t="s">
        <v>182</v>
      </c>
      <c r="P12833" s="9" t="s">
        <v>120</v>
      </c>
      <c r="Q12833" s="9" t="s">
        <v>273</v>
      </c>
      <c r="R12833" s="9">
        <v>0</v>
      </c>
      <c r="S12833" s="9">
        <v>9</v>
      </c>
      <c r="U12833" s="9" t="s">
        <v>290</v>
      </c>
      <c r="W12833" s="9">
        <v>5</v>
      </c>
      <c r="X12833" s="9">
        <f>INDEX(SLA_Policy!$D$2:$D$5,MATCH(F12833,SLA_Policy!$A$2:$A$5,0))</f>
        <v>120</v>
      </c>
      <c r="Y12833" s="9" t="str">
        <f>IF(E12833="Cancelled","Excluded",IF(D12833="",IF((SLA_Policy!$B$8-B12833)*24&gt;X12833,"Open - Breached","Open - On Track"),IF((D12833-B12833)*24&lt;=X12833,"Met","Breached")))</f>
        <v>Met</v>
      </c>
    </row>
    <row r="12834" spans="1:25" x14ac:dyDescent="0.25">
      <c r="A12834" s="9" t="s">
        <v>17723</v>
      </c>
      <c r="B12834" s="23">
        <v>46287.563888888901</v>
      </c>
      <c r="C12834" s="23">
        <v>46287.572222222203</v>
      </c>
      <c r="E12834" s="9" t="s">
        <v>649</v>
      </c>
      <c r="F12834" s="9" t="s">
        <v>188</v>
      </c>
      <c r="G12834" s="9" t="s">
        <v>213</v>
      </c>
      <c r="H12834" s="9" t="s">
        <v>162</v>
      </c>
      <c r="I12834" s="9" t="s">
        <v>345</v>
      </c>
      <c r="J12834" s="9" t="s">
        <v>4817</v>
      </c>
      <c r="K12834" s="9" t="s">
        <v>239</v>
      </c>
      <c r="L12834" s="9" t="s">
        <v>351</v>
      </c>
      <c r="M12834" s="9" t="s">
        <v>1123</v>
      </c>
      <c r="N12834" s="9" t="s">
        <v>200</v>
      </c>
      <c r="O12834" s="9" t="s">
        <v>116</v>
      </c>
      <c r="P12834" s="9" t="s">
        <v>258</v>
      </c>
      <c r="Q12834" s="9" t="s">
        <v>219</v>
      </c>
      <c r="R12834" s="9">
        <v>0</v>
      </c>
      <c r="S12834" s="9">
        <v>0</v>
      </c>
      <c r="X12834" s="9">
        <f>INDEX(SLA_Policy!$D$2:$D$5,MATCH(F12834,SLA_Policy!$A$2:$A$5,0))</f>
        <v>72</v>
      </c>
      <c r="Y12834" s="9" t="str">
        <f>IF(E12834="Cancelled","Excluded",IF(D12834="",IF((SLA_Policy!$B$8-B12834)*24&gt;X12834,"Open - Breached","Open - On Track"),IF((D12834-B12834)*24&lt;=X12834,"Met","Breached")))</f>
        <v>Excluded</v>
      </c>
    </row>
    <row r="12835" spans="1:25" x14ac:dyDescent="0.25">
      <c r="A12835" s="9" t="s">
        <v>17724</v>
      </c>
      <c r="B12835" s="23">
        <v>46287.574305555601</v>
      </c>
      <c r="C12835" s="23">
        <v>46287.602083333302</v>
      </c>
      <c r="D12835" s="23">
        <v>46288.387499999997</v>
      </c>
      <c r="E12835" s="9" t="s">
        <v>212</v>
      </c>
      <c r="F12835" s="9" t="s">
        <v>188</v>
      </c>
      <c r="G12835" s="9" t="s">
        <v>213</v>
      </c>
      <c r="H12835" s="9" t="s">
        <v>164</v>
      </c>
      <c r="I12835" s="9" t="s">
        <v>339</v>
      </c>
      <c r="J12835" s="9" t="s">
        <v>17725</v>
      </c>
      <c r="K12835" s="9" t="s">
        <v>225</v>
      </c>
      <c r="L12835" s="9" t="s">
        <v>282</v>
      </c>
      <c r="M12835" s="9" t="s">
        <v>2799</v>
      </c>
      <c r="N12835" s="9" t="s">
        <v>199</v>
      </c>
      <c r="O12835" s="9" t="s">
        <v>116</v>
      </c>
      <c r="P12835" s="9" t="s">
        <v>551</v>
      </c>
      <c r="Q12835" s="9" t="s">
        <v>219</v>
      </c>
      <c r="R12835" s="9">
        <v>0</v>
      </c>
      <c r="S12835" s="9">
        <v>6</v>
      </c>
      <c r="T12835" s="9" t="s">
        <v>464</v>
      </c>
      <c r="U12835" s="9" t="s">
        <v>290</v>
      </c>
      <c r="X12835" s="9">
        <f>INDEX(SLA_Policy!$D$2:$D$5,MATCH(F12835,SLA_Policy!$A$2:$A$5,0))</f>
        <v>72</v>
      </c>
      <c r="Y12835" s="9" t="str">
        <f>IF(E12835="Cancelled","Excluded",IF(D12835="",IF((SLA_Policy!$B$8-B12835)*24&gt;X12835,"Open - Breached","Open - On Track"),IF((D12835-B12835)*24&lt;=X12835,"Met","Breached")))</f>
        <v>Met</v>
      </c>
    </row>
    <row r="12836" spans="1:25" x14ac:dyDescent="0.25">
      <c r="A12836" s="9" t="s">
        <v>17726</v>
      </c>
      <c r="B12836" s="23">
        <v>46287.579166666699</v>
      </c>
      <c r="C12836" s="23">
        <v>46287.59375</v>
      </c>
      <c r="D12836" s="23">
        <v>46288.651388888902</v>
      </c>
      <c r="E12836" s="9" t="s">
        <v>212</v>
      </c>
      <c r="F12836" s="9" t="s">
        <v>188</v>
      </c>
      <c r="G12836" s="9" t="s">
        <v>213</v>
      </c>
      <c r="H12836" s="9" t="s">
        <v>164</v>
      </c>
      <c r="I12836" s="9" t="s">
        <v>339</v>
      </c>
      <c r="J12836" s="9" t="s">
        <v>340</v>
      </c>
      <c r="K12836" s="9" t="s">
        <v>14602</v>
      </c>
      <c r="L12836" s="9" t="s">
        <v>12094</v>
      </c>
      <c r="M12836" s="9" t="s">
        <v>14687</v>
      </c>
      <c r="N12836" s="9" t="s">
        <v>199</v>
      </c>
      <c r="O12836" s="9" t="s">
        <v>182</v>
      </c>
      <c r="P12836" s="9" t="s">
        <v>13226</v>
      </c>
      <c r="Q12836" s="9" t="s">
        <v>219</v>
      </c>
      <c r="R12836" s="9">
        <v>0</v>
      </c>
      <c r="S12836" s="9">
        <v>16</v>
      </c>
      <c r="T12836" s="9" t="s">
        <v>464</v>
      </c>
      <c r="U12836" s="9" t="s">
        <v>140</v>
      </c>
      <c r="V12836" s="9" t="s">
        <v>17619</v>
      </c>
      <c r="X12836" s="9">
        <f>INDEX(SLA_Policy!$D$2:$D$5,MATCH(F12836,SLA_Policy!$A$2:$A$5,0))</f>
        <v>72</v>
      </c>
      <c r="Y12836" s="9" t="str">
        <f>IF(E12836="Cancelled","Excluded",IF(D12836="",IF((SLA_Policy!$B$8-B12836)*24&gt;X12836,"Open - Breached","Open - On Track"),IF((D12836-B12836)*24&lt;=X12836,"Met","Breached")))</f>
        <v>Met</v>
      </c>
    </row>
    <row r="12837" spans="1:25" x14ac:dyDescent="0.25">
      <c r="A12837" s="9" t="s">
        <v>17727</v>
      </c>
      <c r="B12837" s="23">
        <v>46287.596527777801</v>
      </c>
      <c r="C12837" s="23">
        <v>46287.608333333301</v>
      </c>
      <c r="D12837" s="23">
        <v>46288.404861111099</v>
      </c>
      <c r="E12837" s="9" t="s">
        <v>212</v>
      </c>
      <c r="F12837" s="9" t="s">
        <v>189</v>
      </c>
      <c r="G12837" s="9" t="s">
        <v>213</v>
      </c>
      <c r="H12837" s="9" t="s">
        <v>166</v>
      </c>
      <c r="I12837" s="9" t="s">
        <v>286</v>
      </c>
      <c r="J12837" s="9" t="s">
        <v>4713</v>
      </c>
      <c r="K12837" s="9" t="s">
        <v>303</v>
      </c>
      <c r="L12837" s="9" t="s">
        <v>104</v>
      </c>
      <c r="M12837" s="9" t="s">
        <v>304</v>
      </c>
      <c r="N12837" s="9" t="s">
        <v>198</v>
      </c>
      <c r="O12837" s="9" t="s">
        <v>181</v>
      </c>
      <c r="P12837" s="9" t="s">
        <v>289</v>
      </c>
      <c r="Q12837" s="9" t="s">
        <v>219</v>
      </c>
      <c r="R12837" s="9">
        <v>0</v>
      </c>
      <c r="S12837" s="9">
        <v>15</v>
      </c>
      <c r="U12837" s="9" t="s">
        <v>290</v>
      </c>
      <c r="W12837" s="9">
        <v>5</v>
      </c>
      <c r="X12837" s="9">
        <f>INDEX(SLA_Policy!$D$2:$D$5,MATCH(F12837,SLA_Policy!$A$2:$A$5,0))</f>
        <v>120</v>
      </c>
      <c r="Y12837" s="9" t="str">
        <f>IF(E12837="Cancelled","Excluded",IF(D12837="",IF((SLA_Policy!$B$8-B12837)*24&gt;X12837,"Open - Breached","Open - On Track"),IF((D12837-B12837)*24&lt;=X12837,"Met","Breached")))</f>
        <v>Met</v>
      </c>
    </row>
    <row r="12838" spans="1:25" x14ac:dyDescent="0.25">
      <c r="A12838" s="9" t="s">
        <v>17728</v>
      </c>
      <c r="B12838" s="23">
        <v>46287.600694444503</v>
      </c>
      <c r="C12838" s="23">
        <v>46287.621527777803</v>
      </c>
      <c r="D12838" s="23">
        <v>46287.653472222199</v>
      </c>
      <c r="E12838" s="9" t="s">
        <v>212</v>
      </c>
      <c r="F12838" s="9" t="s">
        <v>188</v>
      </c>
      <c r="G12838" s="9" t="s">
        <v>213</v>
      </c>
      <c r="H12838" s="9" t="s">
        <v>164</v>
      </c>
      <c r="I12838" s="9" t="s">
        <v>339</v>
      </c>
      <c r="J12838" s="9" t="s">
        <v>4792</v>
      </c>
      <c r="K12838" s="9" t="s">
        <v>246</v>
      </c>
      <c r="L12838" s="9" t="s">
        <v>104</v>
      </c>
      <c r="M12838" s="9" t="s">
        <v>1597</v>
      </c>
      <c r="N12838" s="9" t="s">
        <v>196</v>
      </c>
      <c r="O12838" s="9" t="s">
        <v>116</v>
      </c>
      <c r="P12838" s="9" t="s">
        <v>258</v>
      </c>
      <c r="Q12838" s="9" t="s">
        <v>219</v>
      </c>
      <c r="R12838" s="9">
        <v>0</v>
      </c>
      <c r="S12838" s="9">
        <v>16</v>
      </c>
      <c r="T12838" s="9" t="s">
        <v>343</v>
      </c>
      <c r="U12838" s="9" t="s">
        <v>266</v>
      </c>
      <c r="W12838" s="9">
        <v>3</v>
      </c>
      <c r="X12838" s="9">
        <f>INDEX(SLA_Policy!$D$2:$D$5,MATCH(F12838,SLA_Policy!$A$2:$A$5,0))</f>
        <v>72</v>
      </c>
      <c r="Y12838" s="9" t="str">
        <f>IF(E12838="Cancelled","Excluded",IF(D12838="",IF((SLA_Policy!$B$8-B12838)*24&gt;X12838,"Open - Breached","Open - On Track"),IF((D12838-B12838)*24&lt;=X12838,"Met","Breached")))</f>
        <v>Met</v>
      </c>
    </row>
    <row r="12839" spans="1:25" x14ac:dyDescent="0.25">
      <c r="A12839" s="9" t="s">
        <v>17729</v>
      </c>
      <c r="B12839" s="23">
        <v>46287.612500000003</v>
      </c>
      <c r="C12839" s="23">
        <v>46287.640972222202</v>
      </c>
      <c r="D12839" s="23">
        <v>46293.4</v>
      </c>
      <c r="E12839" s="9" t="s">
        <v>170</v>
      </c>
      <c r="F12839" s="9" t="s">
        <v>188</v>
      </c>
      <c r="G12839" s="9" t="s">
        <v>213</v>
      </c>
      <c r="H12839" s="9" t="s">
        <v>164</v>
      </c>
      <c r="I12839" s="9" t="s">
        <v>339</v>
      </c>
      <c r="J12839" s="9" t="s">
        <v>16243</v>
      </c>
      <c r="K12839" s="9" t="s">
        <v>239</v>
      </c>
      <c r="L12839" s="9" t="s">
        <v>216</v>
      </c>
      <c r="M12839" s="9" t="s">
        <v>1158</v>
      </c>
      <c r="N12839" s="9" t="s">
        <v>196</v>
      </c>
      <c r="O12839" s="9" t="s">
        <v>180</v>
      </c>
      <c r="P12839" s="9" t="s">
        <v>278</v>
      </c>
      <c r="Q12839" s="9" t="s">
        <v>219</v>
      </c>
      <c r="R12839" s="9">
        <v>2</v>
      </c>
      <c r="S12839" s="9">
        <v>46</v>
      </c>
      <c r="T12839" s="9" t="s">
        <v>343</v>
      </c>
      <c r="U12839" s="9" t="s">
        <v>140</v>
      </c>
      <c r="V12839" s="9" t="s">
        <v>17619</v>
      </c>
      <c r="X12839" s="9">
        <f>INDEX(SLA_Policy!$D$2:$D$5,MATCH(F12839,SLA_Policy!$A$2:$A$5,0))</f>
        <v>72</v>
      </c>
      <c r="Y12839" s="9" t="str">
        <f>IF(E12839="Cancelled","Excluded",IF(D12839="",IF((SLA_Policy!$B$8-B12839)*24&gt;X12839,"Open - Breached","Open - On Track"),IF((D12839-B12839)*24&lt;=X12839,"Met","Breached")))</f>
        <v>Breached</v>
      </c>
    </row>
    <row r="12840" spans="1:25" x14ac:dyDescent="0.25">
      <c r="A12840" s="9" t="s">
        <v>17730</v>
      </c>
      <c r="B12840" s="23">
        <v>46287.618750000001</v>
      </c>
      <c r="C12840" s="23">
        <v>46287.690972222197</v>
      </c>
      <c r="D12840" s="23">
        <v>46288.395833333299</v>
      </c>
      <c r="E12840" s="9" t="s">
        <v>212</v>
      </c>
      <c r="F12840" s="9" t="s">
        <v>189</v>
      </c>
      <c r="G12840" s="9" t="s">
        <v>236</v>
      </c>
      <c r="H12840" s="9" t="s">
        <v>167</v>
      </c>
      <c r="I12840" s="9" t="s">
        <v>255</v>
      </c>
      <c r="J12840" s="9" t="s">
        <v>4166</v>
      </c>
      <c r="K12840" s="9" t="s">
        <v>246</v>
      </c>
      <c r="L12840" s="9" t="s">
        <v>311</v>
      </c>
      <c r="M12840" s="9" t="s">
        <v>1860</v>
      </c>
      <c r="N12840" s="9" t="s">
        <v>196</v>
      </c>
      <c r="O12840" s="9" t="s">
        <v>176</v>
      </c>
      <c r="P12840" s="9" t="s">
        <v>570</v>
      </c>
      <c r="Q12840" s="9" t="s">
        <v>273</v>
      </c>
      <c r="R12840" s="9">
        <v>0</v>
      </c>
      <c r="S12840" s="9">
        <v>19</v>
      </c>
      <c r="U12840" s="9" t="s">
        <v>242</v>
      </c>
      <c r="X12840" s="9">
        <f>INDEX(SLA_Policy!$D$2:$D$5,MATCH(F12840,SLA_Policy!$A$2:$A$5,0))</f>
        <v>120</v>
      </c>
      <c r="Y12840" s="9" t="str">
        <f>IF(E12840="Cancelled","Excluded",IF(D12840="",IF((SLA_Policy!$B$8-B12840)*24&gt;X12840,"Open - Breached","Open - On Track"),IF((D12840-B12840)*24&lt;=X12840,"Met","Breached")))</f>
        <v>Met</v>
      </c>
    </row>
    <row r="12841" spans="1:25" x14ac:dyDescent="0.25">
      <c r="A12841" s="9" t="s">
        <v>17731</v>
      </c>
      <c r="B12841" s="23">
        <v>46287.623611111099</v>
      </c>
      <c r="C12841" s="23">
        <v>46287.634722222203</v>
      </c>
      <c r="D12841" s="23">
        <v>46287.838888888902</v>
      </c>
      <c r="E12841" s="9" t="s">
        <v>212</v>
      </c>
      <c r="F12841" s="9" t="s">
        <v>187</v>
      </c>
      <c r="G12841" s="9" t="s">
        <v>213</v>
      </c>
      <c r="H12841" s="9" t="s">
        <v>162</v>
      </c>
      <c r="I12841" s="9" t="s">
        <v>244</v>
      </c>
      <c r="J12841" s="9" t="s">
        <v>335</v>
      </c>
      <c r="K12841" s="9" t="s">
        <v>215</v>
      </c>
      <c r="L12841" s="9" t="s">
        <v>216</v>
      </c>
      <c r="M12841" s="9" t="s">
        <v>2728</v>
      </c>
      <c r="N12841" s="9" t="s">
        <v>196</v>
      </c>
      <c r="O12841" s="9" t="s">
        <v>179</v>
      </c>
      <c r="P12841" s="9" t="s">
        <v>313</v>
      </c>
      <c r="Q12841" s="9" t="s">
        <v>273</v>
      </c>
      <c r="R12841" s="9">
        <v>0</v>
      </c>
      <c r="S12841" s="9">
        <v>11</v>
      </c>
      <c r="U12841" s="9" t="s">
        <v>661</v>
      </c>
      <c r="X12841" s="9">
        <f>INDEX(SLA_Policy!$D$2:$D$5,MATCH(F12841,SLA_Policy!$A$2:$A$5,0))</f>
        <v>8</v>
      </c>
      <c r="Y12841" s="9" t="str">
        <f>IF(E12841="Cancelled","Excluded",IF(D12841="",IF((SLA_Policy!$B$8-B12841)*24&gt;X12841,"Open - Breached","Open - On Track"),IF((D12841-B12841)*24&lt;=X12841,"Met","Breached")))</f>
        <v>Met</v>
      </c>
    </row>
    <row r="12842" spans="1:25" x14ac:dyDescent="0.25">
      <c r="A12842" s="9" t="s">
        <v>17732</v>
      </c>
      <c r="B12842" s="23">
        <v>46287.631249999999</v>
      </c>
      <c r="C12842" s="23">
        <v>46287.6381944444</v>
      </c>
      <c r="D12842" s="23">
        <v>46289.375694444498</v>
      </c>
      <c r="E12842" s="9" t="s">
        <v>212</v>
      </c>
      <c r="F12842" s="9" t="s">
        <v>188</v>
      </c>
      <c r="G12842" s="9" t="s">
        <v>236</v>
      </c>
      <c r="H12842" s="9" t="s">
        <v>161</v>
      </c>
      <c r="I12842" s="9" t="s">
        <v>237</v>
      </c>
      <c r="J12842" s="9" t="s">
        <v>7619</v>
      </c>
      <c r="K12842" s="9" t="s">
        <v>246</v>
      </c>
      <c r="L12842" s="9" t="s">
        <v>216</v>
      </c>
      <c r="M12842" s="9" t="s">
        <v>8067</v>
      </c>
      <c r="N12842" s="9" t="s">
        <v>196</v>
      </c>
      <c r="O12842" s="9" t="s">
        <v>177</v>
      </c>
      <c r="P12842" s="9" t="s">
        <v>241</v>
      </c>
      <c r="Q12842" s="9" t="s">
        <v>219</v>
      </c>
      <c r="R12842" s="9">
        <v>0</v>
      </c>
      <c r="S12842" s="9">
        <v>17</v>
      </c>
      <c r="U12842" s="9" t="s">
        <v>242</v>
      </c>
      <c r="X12842" s="9">
        <f>INDEX(SLA_Policy!$D$2:$D$5,MATCH(F12842,SLA_Policy!$A$2:$A$5,0))</f>
        <v>72</v>
      </c>
      <c r="Y12842" s="9" t="str">
        <f>IF(E12842="Cancelled","Excluded",IF(D12842="",IF((SLA_Policy!$B$8-B12842)*24&gt;X12842,"Open - Breached","Open - On Track"),IF((D12842-B12842)*24&lt;=X12842,"Met","Breached")))</f>
        <v>Met</v>
      </c>
    </row>
    <row r="12843" spans="1:25" x14ac:dyDescent="0.25">
      <c r="A12843" s="9" t="s">
        <v>17733</v>
      </c>
      <c r="B12843" s="23">
        <v>46287.635416666701</v>
      </c>
      <c r="C12843" s="23">
        <v>46287.636805555601</v>
      </c>
      <c r="D12843" s="23">
        <v>46288.347222222197</v>
      </c>
      <c r="E12843" s="9" t="s">
        <v>212</v>
      </c>
      <c r="F12843" s="9" t="s">
        <v>187</v>
      </c>
      <c r="G12843" s="9" t="s">
        <v>213</v>
      </c>
      <c r="H12843" s="9" t="s">
        <v>167</v>
      </c>
      <c r="I12843" s="9" t="s">
        <v>349</v>
      </c>
      <c r="J12843" s="9" t="s">
        <v>17734</v>
      </c>
      <c r="K12843" s="9" t="s">
        <v>246</v>
      </c>
      <c r="L12843" s="9" t="s">
        <v>216</v>
      </c>
      <c r="M12843" s="9" t="s">
        <v>3323</v>
      </c>
      <c r="N12843" s="9" t="s">
        <v>198</v>
      </c>
      <c r="O12843" s="9" t="s">
        <v>180</v>
      </c>
      <c r="P12843" s="9" t="s">
        <v>318</v>
      </c>
      <c r="Q12843" s="9" t="s">
        <v>273</v>
      </c>
      <c r="R12843" s="9">
        <v>0</v>
      </c>
      <c r="S12843" s="9">
        <v>29</v>
      </c>
      <c r="U12843" s="9" t="s">
        <v>266</v>
      </c>
      <c r="X12843" s="9">
        <f>INDEX(SLA_Policy!$D$2:$D$5,MATCH(F12843,SLA_Policy!$A$2:$A$5,0))</f>
        <v>8</v>
      </c>
      <c r="Y12843" s="9" t="str">
        <f>IF(E12843="Cancelled","Excluded",IF(D12843="",IF((SLA_Policy!$B$8-B12843)*24&gt;X12843,"Open - Breached","Open - On Track"),IF((D12843-B12843)*24&lt;=X12843,"Met","Breached")))</f>
        <v>Breached</v>
      </c>
    </row>
    <row r="12844" spans="1:25" x14ac:dyDescent="0.25">
      <c r="A12844" s="9" t="s">
        <v>17735</v>
      </c>
      <c r="B12844" s="23">
        <v>46287.65625</v>
      </c>
      <c r="C12844" s="23">
        <v>46288.3618055556</v>
      </c>
      <c r="D12844" s="23">
        <v>46289.309027777803</v>
      </c>
      <c r="E12844" s="9" t="s">
        <v>212</v>
      </c>
      <c r="F12844" s="9" t="s">
        <v>189</v>
      </c>
      <c r="G12844" s="9" t="s">
        <v>213</v>
      </c>
      <c r="H12844" s="9" t="s">
        <v>167</v>
      </c>
      <c r="I12844" s="9" t="s">
        <v>362</v>
      </c>
      <c r="J12844" s="9" t="s">
        <v>14066</v>
      </c>
      <c r="K12844" s="9" t="s">
        <v>246</v>
      </c>
      <c r="L12844" s="9" t="s">
        <v>104</v>
      </c>
      <c r="M12844" s="9" t="s">
        <v>2412</v>
      </c>
      <c r="N12844" s="9" t="s">
        <v>196</v>
      </c>
      <c r="O12844" s="9" t="s">
        <v>176</v>
      </c>
      <c r="P12844" s="9" t="s">
        <v>419</v>
      </c>
      <c r="Q12844" s="9" t="s">
        <v>219</v>
      </c>
      <c r="R12844" s="9">
        <v>0</v>
      </c>
      <c r="S12844" s="9">
        <v>15</v>
      </c>
      <c r="T12844" s="9" t="s">
        <v>220</v>
      </c>
      <c r="U12844" s="9" t="s">
        <v>376</v>
      </c>
      <c r="X12844" s="9">
        <f>INDEX(SLA_Policy!$D$2:$D$5,MATCH(F12844,SLA_Policy!$A$2:$A$5,0))</f>
        <v>120</v>
      </c>
      <c r="Y12844" s="9" t="str">
        <f>IF(E12844="Cancelled","Excluded",IF(D12844="",IF((SLA_Policy!$B$8-B12844)*24&gt;X12844,"Open - Breached","Open - On Track"),IF((D12844-B12844)*24&lt;=X12844,"Met","Breached")))</f>
        <v>Met</v>
      </c>
    </row>
    <row r="12845" spans="1:25" x14ac:dyDescent="0.25">
      <c r="A12845" s="9" t="s">
        <v>17736</v>
      </c>
      <c r="B12845" s="23">
        <v>46287.656944444498</v>
      </c>
      <c r="C12845" s="23">
        <v>46287.668055555601</v>
      </c>
      <c r="D12845" s="23">
        <v>46288.332638888904</v>
      </c>
      <c r="E12845" s="9" t="s">
        <v>212</v>
      </c>
      <c r="F12845" s="9" t="s">
        <v>188</v>
      </c>
      <c r="G12845" s="9" t="s">
        <v>213</v>
      </c>
      <c r="H12845" s="9" t="s">
        <v>161</v>
      </c>
      <c r="I12845" s="9" t="s">
        <v>389</v>
      </c>
      <c r="J12845" s="9" t="s">
        <v>1185</v>
      </c>
      <c r="K12845" s="9" t="s">
        <v>246</v>
      </c>
      <c r="L12845" s="9" t="s">
        <v>104</v>
      </c>
      <c r="M12845" s="9" t="s">
        <v>2949</v>
      </c>
      <c r="N12845" s="9" t="s">
        <v>198</v>
      </c>
      <c r="O12845" s="9" t="s">
        <v>116</v>
      </c>
      <c r="P12845" s="9" t="s">
        <v>342</v>
      </c>
      <c r="Q12845" s="9" t="s">
        <v>219</v>
      </c>
      <c r="R12845" s="9">
        <v>0</v>
      </c>
      <c r="S12845" s="9">
        <v>5</v>
      </c>
      <c r="U12845" s="9" t="s">
        <v>290</v>
      </c>
      <c r="X12845" s="9">
        <f>INDEX(SLA_Policy!$D$2:$D$5,MATCH(F12845,SLA_Policy!$A$2:$A$5,0))</f>
        <v>72</v>
      </c>
      <c r="Y12845" s="9" t="str">
        <f>IF(E12845="Cancelled","Excluded",IF(D12845="",IF((SLA_Policy!$B$8-B12845)*24&gt;X12845,"Open - Breached","Open - On Track"),IF((D12845-B12845)*24&lt;=X12845,"Met","Breached")))</f>
        <v>Met</v>
      </c>
    </row>
    <row r="12846" spans="1:25" x14ac:dyDescent="0.25">
      <c r="A12846" s="9" t="s">
        <v>17737</v>
      </c>
      <c r="B12846" s="23">
        <v>46287.658333333296</v>
      </c>
      <c r="C12846" s="23">
        <v>46287.662499999999</v>
      </c>
      <c r="D12846" s="23">
        <v>46288.356249999997</v>
      </c>
      <c r="E12846" s="9" t="s">
        <v>212</v>
      </c>
      <c r="F12846" s="9" t="s">
        <v>189</v>
      </c>
      <c r="G12846" s="9" t="s">
        <v>213</v>
      </c>
      <c r="H12846" s="9" t="s">
        <v>88</v>
      </c>
      <c r="I12846" s="9" t="s">
        <v>268</v>
      </c>
      <c r="J12846" s="9" t="s">
        <v>638</v>
      </c>
      <c r="K12846" s="9" t="s">
        <v>246</v>
      </c>
      <c r="L12846" s="9" t="s">
        <v>104</v>
      </c>
      <c r="M12846" s="9" t="s">
        <v>3296</v>
      </c>
      <c r="N12846" s="9" t="s">
        <v>199</v>
      </c>
      <c r="O12846" s="9" t="s">
        <v>178</v>
      </c>
      <c r="P12846" s="9" t="s">
        <v>321</v>
      </c>
      <c r="Q12846" s="9" t="s">
        <v>219</v>
      </c>
      <c r="R12846" s="9">
        <v>0</v>
      </c>
      <c r="S12846" s="9">
        <v>29</v>
      </c>
      <c r="T12846" s="9" t="s">
        <v>220</v>
      </c>
      <c r="U12846" s="9" t="s">
        <v>661</v>
      </c>
      <c r="X12846" s="9">
        <f>INDEX(SLA_Policy!$D$2:$D$5,MATCH(F12846,SLA_Policy!$A$2:$A$5,0))</f>
        <v>120</v>
      </c>
      <c r="Y12846" s="9" t="str">
        <f>IF(E12846="Cancelled","Excluded",IF(D12846="",IF((SLA_Policy!$B$8-B12846)*24&gt;X12846,"Open - Breached","Open - On Track"),IF((D12846-B12846)*24&lt;=X12846,"Met","Breached")))</f>
        <v>Met</v>
      </c>
    </row>
    <row r="12847" spans="1:25" x14ac:dyDescent="0.25">
      <c r="A12847" s="9" t="s">
        <v>17738</v>
      </c>
      <c r="B12847" s="23">
        <v>46287.681250000001</v>
      </c>
      <c r="C12847" s="23">
        <v>46287.760416666701</v>
      </c>
      <c r="D12847" s="23">
        <v>46289.411805555603</v>
      </c>
      <c r="E12847" s="9" t="s">
        <v>212</v>
      </c>
      <c r="F12847" s="9" t="s">
        <v>188</v>
      </c>
      <c r="G12847" s="9" t="s">
        <v>213</v>
      </c>
      <c r="H12847" s="9" t="s">
        <v>164</v>
      </c>
      <c r="I12847" s="9" t="s">
        <v>339</v>
      </c>
      <c r="J12847" s="9" t="s">
        <v>459</v>
      </c>
      <c r="K12847" s="9" t="s">
        <v>215</v>
      </c>
      <c r="L12847" s="9" t="s">
        <v>104</v>
      </c>
      <c r="M12847" s="9" t="s">
        <v>1922</v>
      </c>
      <c r="N12847" s="9" t="s">
        <v>197</v>
      </c>
      <c r="O12847" s="9" t="s">
        <v>180</v>
      </c>
      <c r="P12847" s="9" t="s">
        <v>318</v>
      </c>
      <c r="Q12847" s="9" t="s">
        <v>219</v>
      </c>
      <c r="R12847" s="9">
        <v>0</v>
      </c>
      <c r="S12847" s="9">
        <v>33</v>
      </c>
      <c r="T12847" s="9" t="s">
        <v>464</v>
      </c>
      <c r="U12847" s="9" t="s">
        <v>140</v>
      </c>
      <c r="V12847" s="9" t="s">
        <v>17619</v>
      </c>
      <c r="X12847" s="9">
        <f>INDEX(SLA_Policy!$D$2:$D$5,MATCH(F12847,SLA_Policy!$A$2:$A$5,0))</f>
        <v>72</v>
      </c>
      <c r="Y12847" s="9" t="str">
        <f>IF(E12847="Cancelled","Excluded",IF(D12847="",IF((SLA_Policy!$B$8-B12847)*24&gt;X12847,"Open - Breached","Open - On Track"),IF((D12847-B12847)*24&lt;=X12847,"Met","Breached")))</f>
        <v>Met</v>
      </c>
    </row>
    <row r="12848" spans="1:25" x14ac:dyDescent="0.25">
      <c r="A12848" s="9" t="s">
        <v>17739</v>
      </c>
      <c r="B12848" s="23">
        <v>46287.697222222203</v>
      </c>
      <c r="C12848" s="23">
        <v>46287.702083333301</v>
      </c>
      <c r="D12848" s="23">
        <v>46288.351388888899</v>
      </c>
      <c r="E12848" s="9" t="s">
        <v>212</v>
      </c>
      <c r="F12848" s="9" t="s">
        <v>189</v>
      </c>
      <c r="G12848" s="9" t="s">
        <v>213</v>
      </c>
      <c r="H12848" s="9" t="s">
        <v>88</v>
      </c>
      <c r="I12848" s="9" t="s">
        <v>92</v>
      </c>
      <c r="J12848" s="9" t="s">
        <v>13521</v>
      </c>
      <c r="K12848" s="9" t="s">
        <v>225</v>
      </c>
      <c r="L12848" s="9" t="s">
        <v>216</v>
      </c>
      <c r="M12848" s="9" t="s">
        <v>488</v>
      </c>
      <c r="N12848" s="9" t="s">
        <v>200</v>
      </c>
      <c r="O12848" s="9" t="s">
        <v>116</v>
      </c>
      <c r="P12848" s="9" t="s">
        <v>590</v>
      </c>
      <c r="Q12848" s="9" t="s">
        <v>219</v>
      </c>
      <c r="R12848" s="9">
        <v>0</v>
      </c>
      <c r="S12848" s="9">
        <v>21</v>
      </c>
      <c r="T12848" s="9" t="s">
        <v>220</v>
      </c>
      <c r="U12848" s="9" t="s">
        <v>290</v>
      </c>
      <c r="W12848" s="9">
        <v>4</v>
      </c>
      <c r="X12848" s="9">
        <f>INDEX(SLA_Policy!$D$2:$D$5,MATCH(F12848,SLA_Policy!$A$2:$A$5,0))</f>
        <v>120</v>
      </c>
      <c r="Y12848" s="9" t="str">
        <f>IF(E12848="Cancelled","Excluded",IF(D12848="",IF((SLA_Policy!$B$8-B12848)*24&gt;X12848,"Open - Breached","Open - On Track"),IF((D12848-B12848)*24&lt;=X12848,"Met","Breached")))</f>
        <v>Met</v>
      </c>
    </row>
    <row r="12849" spans="1:25" x14ac:dyDescent="0.25">
      <c r="A12849" s="9" t="s">
        <v>17740</v>
      </c>
      <c r="B12849" s="23">
        <v>46287.697916666701</v>
      </c>
      <c r="C12849" s="23">
        <v>46287.707638888904</v>
      </c>
      <c r="D12849" s="23">
        <v>46287.756944444503</v>
      </c>
      <c r="E12849" s="9" t="s">
        <v>212</v>
      </c>
      <c r="F12849" s="9" t="s">
        <v>188</v>
      </c>
      <c r="G12849" s="9" t="s">
        <v>213</v>
      </c>
      <c r="H12849" s="9" t="s">
        <v>166</v>
      </c>
      <c r="I12849" s="9" t="s">
        <v>286</v>
      </c>
      <c r="J12849" s="9" t="s">
        <v>12643</v>
      </c>
      <c r="K12849" s="9" t="s">
        <v>246</v>
      </c>
      <c r="L12849" s="9" t="s">
        <v>216</v>
      </c>
      <c r="M12849" s="9" t="s">
        <v>1301</v>
      </c>
      <c r="N12849" s="9" t="s">
        <v>196</v>
      </c>
      <c r="O12849" s="9" t="s">
        <v>181</v>
      </c>
      <c r="P12849" s="9" t="s">
        <v>289</v>
      </c>
      <c r="Q12849" s="9" t="s">
        <v>219</v>
      </c>
      <c r="R12849" s="9">
        <v>0</v>
      </c>
      <c r="S12849" s="9">
        <v>24</v>
      </c>
      <c r="U12849" s="9" t="s">
        <v>290</v>
      </c>
      <c r="X12849" s="9">
        <f>INDEX(SLA_Policy!$D$2:$D$5,MATCH(F12849,SLA_Policy!$A$2:$A$5,0))</f>
        <v>72</v>
      </c>
      <c r="Y12849" s="9" t="str">
        <f>IF(E12849="Cancelled","Excluded",IF(D12849="",IF((SLA_Policy!$B$8-B12849)*24&gt;X12849,"Open - Breached","Open - On Track"),IF((D12849-B12849)*24&lt;=X12849,"Met","Breached")))</f>
        <v>Met</v>
      </c>
    </row>
    <row r="12850" spans="1:25" x14ac:dyDescent="0.25">
      <c r="A12850" s="9" t="s">
        <v>17741</v>
      </c>
      <c r="B12850" s="23">
        <v>46287.702777777798</v>
      </c>
      <c r="C12850" s="23">
        <v>46287.714583333298</v>
      </c>
      <c r="D12850" s="23">
        <v>46287.735416666699</v>
      </c>
      <c r="E12850" s="9" t="s">
        <v>212</v>
      </c>
      <c r="F12850" s="9" t="s">
        <v>189</v>
      </c>
      <c r="G12850" s="9" t="s">
        <v>213</v>
      </c>
      <c r="H12850" s="9" t="s">
        <v>167</v>
      </c>
      <c r="I12850" s="9" t="s">
        <v>684</v>
      </c>
      <c r="J12850" s="9" t="s">
        <v>12712</v>
      </c>
      <c r="K12850" s="9" t="s">
        <v>246</v>
      </c>
      <c r="L12850" s="9" t="s">
        <v>351</v>
      </c>
      <c r="M12850" s="9" t="s">
        <v>773</v>
      </c>
      <c r="N12850" s="9" t="s">
        <v>200</v>
      </c>
      <c r="O12850" s="9" t="s">
        <v>116</v>
      </c>
      <c r="P12850" s="9" t="s">
        <v>258</v>
      </c>
      <c r="Q12850" s="9" t="s">
        <v>219</v>
      </c>
      <c r="R12850" s="9">
        <v>0</v>
      </c>
      <c r="S12850" s="9">
        <v>16</v>
      </c>
      <c r="U12850" s="9" t="s">
        <v>266</v>
      </c>
      <c r="X12850" s="9">
        <f>INDEX(SLA_Policy!$D$2:$D$5,MATCH(F12850,SLA_Policy!$A$2:$A$5,0))</f>
        <v>120</v>
      </c>
      <c r="Y12850" s="9" t="str">
        <f>IF(E12850="Cancelled","Excluded",IF(D12850="",IF((SLA_Policy!$B$8-B12850)*24&gt;X12850,"Open - Breached","Open - On Track"),IF((D12850-B12850)*24&lt;=X12850,"Met","Breached")))</f>
        <v>Met</v>
      </c>
    </row>
    <row r="12851" spans="1:25" x14ac:dyDescent="0.25">
      <c r="A12851" s="9" t="s">
        <v>17742</v>
      </c>
      <c r="B12851" s="23">
        <v>46287.707638888904</v>
      </c>
      <c r="C12851" s="23">
        <v>46287.714583333298</v>
      </c>
      <c r="D12851" s="23">
        <v>46288.414583333302</v>
      </c>
      <c r="E12851" s="9" t="s">
        <v>212</v>
      </c>
      <c r="F12851" s="9" t="s">
        <v>188</v>
      </c>
      <c r="G12851" s="9" t="s">
        <v>213</v>
      </c>
      <c r="H12851" s="9" t="s">
        <v>164</v>
      </c>
      <c r="I12851" s="9" t="s">
        <v>260</v>
      </c>
      <c r="J12851" s="9" t="s">
        <v>6808</v>
      </c>
      <c r="K12851" s="9" t="s">
        <v>410</v>
      </c>
      <c r="L12851" s="9" t="s">
        <v>104</v>
      </c>
      <c r="M12851" s="9" t="s">
        <v>411</v>
      </c>
      <c r="N12851" s="9" t="s">
        <v>198</v>
      </c>
      <c r="O12851" s="9" t="s">
        <v>179</v>
      </c>
      <c r="P12851" s="9" t="s">
        <v>284</v>
      </c>
      <c r="Q12851" s="9" t="s">
        <v>219</v>
      </c>
      <c r="R12851" s="9">
        <v>0</v>
      </c>
      <c r="S12851" s="9">
        <v>30</v>
      </c>
      <c r="T12851" s="9" t="s">
        <v>265</v>
      </c>
      <c r="U12851" s="9" t="s">
        <v>266</v>
      </c>
      <c r="X12851" s="9">
        <f>INDEX(SLA_Policy!$D$2:$D$5,MATCH(F12851,SLA_Policy!$A$2:$A$5,0))</f>
        <v>72</v>
      </c>
      <c r="Y12851" s="9" t="str">
        <f>IF(E12851="Cancelled","Excluded",IF(D12851="",IF((SLA_Policy!$B$8-B12851)*24&gt;X12851,"Open - Breached","Open - On Track"),IF((D12851-B12851)*24&lt;=X12851,"Met","Breached")))</f>
        <v>Met</v>
      </c>
    </row>
    <row r="12852" spans="1:25" x14ac:dyDescent="0.25">
      <c r="A12852" s="9" t="s">
        <v>17743</v>
      </c>
      <c r="B12852" s="23">
        <v>46287.715277777803</v>
      </c>
      <c r="C12852" s="23">
        <v>46288.309722222199</v>
      </c>
      <c r="D12852" s="23">
        <v>46288.313888888901</v>
      </c>
      <c r="E12852" s="9" t="s">
        <v>212</v>
      </c>
      <c r="F12852" s="9" t="s">
        <v>188</v>
      </c>
      <c r="G12852" s="9" t="s">
        <v>213</v>
      </c>
      <c r="H12852" s="9" t="s">
        <v>164</v>
      </c>
      <c r="I12852" s="9" t="s">
        <v>339</v>
      </c>
      <c r="J12852" s="9" t="s">
        <v>866</v>
      </c>
      <c r="K12852" s="9" t="s">
        <v>246</v>
      </c>
      <c r="L12852" s="9" t="s">
        <v>216</v>
      </c>
      <c r="M12852" s="9" t="s">
        <v>1587</v>
      </c>
      <c r="N12852" s="9" t="s">
        <v>196</v>
      </c>
      <c r="O12852" s="9" t="s">
        <v>116</v>
      </c>
      <c r="P12852" s="9" t="s">
        <v>258</v>
      </c>
      <c r="Q12852" s="9" t="s">
        <v>219</v>
      </c>
      <c r="R12852" s="9">
        <v>0</v>
      </c>
      <c r="S12852" s="9">
        <v>29</v>
      </c>
      <c r="T12852" s="9" t="s">
        <v>343</v>
      </c>
      <c r="U12852" s="9" t="s">
        <v>140</v>
      </c>
      <c r="V12852" s="9" t="s">
        <v>17619</v>
      </c>
      <c r="X12852" s="9">
        <f>INDEX(SLA_Policy!$D$2:$D$5,MATCH(F12852,SLA_Policy!$A$2:$A$5,0))</f>
        <v>72</v>
      </c>
      <c r="Y12852" s="9" t="str">
        <f>IF(E12852="Cancelled","Excluded",IF(D12852="",IF((SLA_Policy!$B$8-B12852)*24&gt;X12852,"Open - Breached","Open - On Track"),IF((D12852-B12852)*24&lt;=X12852,"Met","Breached")))</f>
        <v>Met</v>
      </c>
    </row>
    <row r="12853" spans="1:25" x14ac:dyDescent="0.25">
      <c r="A12853" s="9" t="s">
        <v>17744</v>
      </c>
      <c r="B12853" s="23">
        <v>46287.718055555597</v>
      </c>
      <c r="C12853" s="23">
        <v>46287.761805555601</v>
      </c>
      <c r="D12853" s="23">
        <v>46288.651388888902</v>
      </c>
      <c r="E12853" s="9" t="s">
        <v>212</v>
      </c>
      <c r="F12853" s="9" t="s">
        <v>188</v>
      </c>
      <c r="G12853" s="9" t="s">
        <v>213</v>
      </c>
      <c r="H12853" s="9" t="s">
        <v>163</v>
      </c>
      <c r="I12853" s="9" t="s">
        <v>405</v>
      </c>
      <c r="J12853" s="9" t="s">
        <v>406</v>
      </c>
      <c r="K12853" s="9" t="s">
        <v>246</v>
      </c>
      <c r="L12853" s="9" t="s">
        <v>351</v>
      </c>
      <c r="M12853" s="9" t="s">
        <v>400</v>
      </c>
      <c r="N12853" s="9" t="s">
        <v>197</v>
      </c>
      <c r="O12853" s="9" t="s">
        <v>176</v>
      </c>
      <c r="P12853" s="9" t="s">
        <v>253</v>
      </c>
      <c r="Q12853" s="9" t="s">
        <v>219</v>
      </c>
      <c r="R12853" s="9">
        <v>0</v>
      </c>
      <c r="S12853" s="9">
        <v>7</v>
      </c>
      <c r="U12853" s="9" t="s">
        <v>230</v>
      </c>
      <c r="W12853" s="9">
        <v>5</v>
      </c>
      <c r="X12853" s="9">
        <f>INDEX(SLA_Policy!$D$2:$D$5,MATCH(F12853,SLA_Policy!$A$2:$A$5,0))</f>
        <v>72</v>
      </c>
      <c r="Y12853" s="9" t="str">
        <f>IF(E12853="Cancelled","Excluded",IF(D12853="",IF((SLA_Policy!$B$8-B12853)*24&gt;X12853,"Open - Breached","Open - On Track"),IF((D12853-B12853)*24&lt;=X12853,"Met","Breached")))</f>
        <v>Met</v>
      </c>
    </row>
    <row r="12854" spans="1:25" x14ac:dyDescent="0.25">
      <c r="A12854" s="9" t="s">
        <v>17745</v>
      </c>
      <c r="B12854" s="23">
        <v>46287.740277777797</v>
      </c>
      <c r="C12854" s="23">
        <v>46287.743750000001</v>
      </c>
      <c r="D12854" s="23">
        <v>46288.398611111101</v>
      </c>
      <c r="E12854" s="9" t="s">
        <v>212</v>
      </c>
      <c r="F12854" s="9" t="s">
        <v>188</v>
      </c>
      <c r="G12854" s="9" t="s">
        <v>213</v>
      </c>
      <c r="H12854" s="9" t="s">
        <v>164</v>
      </c>
      <c r="I12854" s="9" t="s">
        <v>478</v>
      </c>
      <c r="J12854" s="9" t="s">
        <v>479</v>
      </c>
      <c r="K12854" s="9" t="s">
        <v>246</v>
      </c>
      <c r="L12854" s="9" t="s">
        <v>216</v>
      </c>
      <c r="M12854" s="9" t="s">
        <v>4893</v>
      </c>
      <c r="N12854" s="9" t="s">
        <v>198</v>
      </c>
      <c r="O12854" s="9" t="s">
        <v>178</v>
      </c>
      <c r="P12854" s="9" t="s">
        <v>360</v>
      </c>
      <c r="Q12854" s="9" t="s">
        <v>219</v>
      </c>
      <c r="R12854" s="9">
        <v>0</v>
      </c>
      <c r="S12854" s="9">
        <v>17</v>
      </c>
      <c r="T12854" s="9" t="s">
        <v>343</v>
      </c>
      <c r="U12854" s="9" t="s">
        <v>266</v>
      </c>
      <c r="X12854" s="9">
        <f>INDEX(SLA_Policy!$D$2:$D$5,MATCH(F12854,SLA_Policy!$A$2:$A$5,0))</f>
        <v>72</v>
      </c>
      <c r="Y12854" s="9" t="str">
        <f>IF(E12854="Cancelled","Excluded",IF(D12854="",IF((SLA_Policy!$B$8-B12854)*24&gt;X12854,"Open - Breached","Open - On Track"),IF((D12854-B12854)*24&lt;=X12854,"Met","Breached")))</f>
        <v>Met</v>
      </c>
    </row>
    <row r="12855" spans="1:25" x14ac:dyDescent="0.25">
      <c r="A12855" s="9" t="s">
        <v>17746</v>
      </c>
      <c r="B12855" s="23">
        <v>46287.744444444397</v>
      </c>
      <c r="C12855" s="23">
        <v>46287.789583333302</v>
      </c>
      <c r="D12855" s="23">
        <v>46290.327777777798</v>
      </c>
      <c r="E12855" s="9" t="s">
        <v>212</v>
      </c>
      <c r="F12855" s="9" t="s">
        <v>189</v>
      </c>
      <c r="G12855" s="9" t="s">
        <v>213</v>
      </c>
      <c r="H12855" s="9" t="s">
        <v>163</v>
      </c>
      <c r="I12855" s="9" t="s">
        <v>250</v>
      </c>
      <c r="J12855" s="9" t="s">
        <v>1407</v>
      </c>
      <c r="K12855" s="9" t="s">
        <v>246</v>
      </c>
      <c r="L12855" s="9" t="s">
        <v>293</v>
      </c>
      <c r="M12855" s="9" t="s">
        <v>4385</v>
      </c>
      <c r="N12855" s="9" t="s">
        <v>197</v>
      </c>
      <c r="O12855" s="9" t="s">
        <v>176</v>
      </c>
      <c r="P12855" s="9" t="s">
        <v>503</v>
      </c>
      <c r="Q12855" s="9" t="s">
        <v>219</v>
      </c>
      <c r="R12855" s="9">
        <v>0</v>
      </c>
      <c r="S12855" s="9">
        <v>20</v>
      </c>
      <c r="T12855" s="9" t="s">
        <v>136</v>
      </c>
      <c r="U12855" s="9" t="s">
        <v>230</v>
      </c>
      <c r="W12855" s="9">
        <v>5</v>
      </c>
      <c r="X12855" s="9">
        <f>INDEX(SLA_Policy!$D$2:$D$5,MATCH(F12855,SLA_Policy!$A$2:$A$5,0))</f>
        <v>120</v>
      </c>
      <c r="Y12855" s="9" t="str">
        <f>IF(E12855="Cancelled","Excluded",IF(D12855="",IF((SLA_Policy!$B$8-B12855)*24&gt;X12855,"Open - Breached","Open - On Track"),IF((D12855-B12855)*24&lt;=X12855,"Met","Breached")))</f>
        <v>Met</v>
      </c>
    </row>
    <row r="12856" spans="1:25" x14ac:dyDescent="0.25">
      <c r="A12856" s="9" t="s">
        <v>17747</v>
      </c>
      <c r="B12856" s="23">
        <v>46287.779861111099</v>
      </c>
      <c r="C12856" s="23">
        <v>46288.364583333299</v>
      </c>
      <c r="D12856" s="23">
        <v>46288.4152777778</v>
      </c>
      <c r="E12856" s="9" t="s">
        <v>212</v>
      </c>
      <c r="F12856" s="9" t="s">
        <v>188</v>
      </c>
      <c r="G12856" s="9" t="s">
        <v>213</v>
      </c>
      <c r="H12856" s="9" t="s">
        <v>163</v>
      </c>
      <c r="I12856" s="9" t="s">
        <v>223</v>
      </c>
      <c r="J12856" s="9" t="s">
        <v>1514</v>
      </c>
      <c r="K12856" s="9" t="s">
        <v>303</v>
      </c>
      <c r="L12856" s="9" t="s">
        <v>216</v>
      </c>
      <c r="M12856" s="9" t="s">
        <v>2388</v>
      </c>
      <c r="N12856" s="9" t="s">
        <v>199</v>
      </c>
      <c r="O12856" s="9" t="s">
        <v>176</v>
      </c>
      <c r="P12856" s="9" t="s">
        <v>570</v>
      </c>
      <c r="Q12856" s="9" t="s">
        <v>219</v>
      </c>
      <c r="R12856" s="9">
        <v>0</v>
      </c>
      <c r="S12856" s="9">
        <v>49</v>
      </c>
      <c r="T12856" s="9" t="s">
        <v>229</v>
      </c>
      <c r="U12856" s="9" t="s">
        <v>230</v>
      </c>
      <c r="X12856" s="9">
        <f>INDEX(SLA_Policy!$D$2:$D$5,MATCH(F12856,SLA_Policy!$A$2:$A$5,0))</f>
        <v>72</v>
      </c>
      <c r="Y12856" s="9" t="str">
        <f>IF(E12856="Cancelled","Excluded",IF(D12856="",IF((SLA_Policy!$B$8-B12856)*24&gt;X12856,"Open - Breached","Open - On Track"),IF((D12856-B12856)*24&lt;=X12856,"Met","Breached")))</f>
        <v>Met</v>
      </c>
    </row>
    <row r="12857" spans="1:25" x14ac:dyDescent="0.25">
      <c r="A12857" s="9" t="s">
        <v>17748</v>
      </c>
      <c r="B12857" s="23">
        <v>46287.785416666702</v>
      </c>
      <c r="C12857" s="23">
        <v>46288.359027777798</v>
      </c>
      <c r="D12857" s="23">
        <v>46288.364583333299</v>
      </c>
      <c r="E12857" s="9" t="s">
        <v>212</v>
      </c>
      <c r="F12857" s="9" t="s">
        <v>188</v>
      </c>
      <c r="G12857" s="9" t="s">
        <v>213</v>
      </c>
      <c r="H12857" s="9" t="s">
        <v>162</v>
      </c>
      <c r="I12857" s="9" t="s">
        <v>345</v>
      </c>
      <c r="J12857" s="9" t="s">
        <v>2066</v>
      </c>
      <c r="K12857" s="9" t="s">
        <v>303</v>
      </c>
      <c r="L12857" s="9" t="s">
        <v>104</v>
      </c>
      <c r="M12857" s="9" t="s">
        <v>803</v>
      </c>
      <c r="N12857" s="9" t="s">
        <v>196</v>
      </c>
      <c r="O12857" s="9" t="s">
        <v>116</v>
      </c>
      <c r="P12857" s="9" t="s">
        <v>551</v>
      </c>
      <c r="Q12857" s="9" t="s">
        <v>219</v>
      </c>
      <c r="R12857" s="9">
        <v>0</v>
      </c>
      <c r="S12857" s="9">
        <v>12</v>
      </c>
      <c r="U12857" s="9" t="s">
        <v>266</v>
      </c>
      <c r="X12857" s="9">
        <f>INDEX(SLA_Policy!$D$2:$D$5,MATCH(F12857,SLA_Policy!$A$2:$A$5,0))</f>
        <v>72</v>
      </c>
      <c r="Y12857" s="9" t="str">
        <f>IF(E12857="Cancelled","Excluded",IF(D12857="",IF((SLA_Policy!$B$8-B12857)*24&gt;X12857,"Open - Breached","Open - On Track"),IF((D12857-B12857)*24&lt;=X12857,"Met","Breached")))</f>
        <v>Met</v>
      </c>
    </row>
    <row r="12858" spans="1:25" x14ac:dyDescent="0.25">
      <c r="A12858" s="9" t="s">
        <v>17749</v>
      </c>
      <c r="B12858" s="23">
        <v>46287.820833333302</v>
      </c>
      <c r="C12858" s="23">
        <v>46288.347916666702</v>
      </c>
      <c r="D12858" s="23">
        <v>46288.3659722222</v>
      </c>
      <c r="E12858" s="9" t="s">
        <v>212</v>
      </c>
      <c r="F12858" s="9" t="s">
        <v>188</v>
      </c>
      <c r="G12858" s="9" t="s">
        <v>213</v>
      </c>
      <c r="H12858" s="9" t="s">
        <v>161</v>
      </c>
      <c r="I12858" s="9" t="s">
        <v>389</v>
      </c>
      <c r="J12858" s="9" t="s">
        <v>2568</v>
      </c>
      <c r="K12858" s="9" t="s">
        <v>215</v>
      </c>
      <c r="L12858" s="9" t="s">
        <v>216</v>
      </c>
      <c r="M12858" s="9" t="s">
        <v>2379</v>
      </c>
      <c r="N12858" s="9" t="s">
        <v>198</v>
      </c>
      <c r="O12858" s="9" t="s">
        <v>116</v>
      </c>
      <c r="P12858" s="9" t="s">
        <v>234</v>
      </c>
      <c r="Q12858" s="9" t="s">
        <v>219</v>
      </c>
      <c r="R12858" s="9">
        <v>0</v>
      </c>
      <c r="S12858" s="9">
        <v>10</v>
      </c>
      <c r="U12858" s="9" t="s">
        <v>290</v>
      </c>
      <c r="X12858" s="9">
        <f>INDEX(SLA_Policy!$D$2:$D$5,MATCH(F12858,SLA_Policy!$A$2:$A$5,0))</f>
        <v>72</v>
      </c>
      <c r="Y12858" s="9" t="str">
        <f>IF(E12858="Cancelled","Excluded",IF(D12858="",IF((SLA_Policy!$B$8-B12858)*24&gt;X12858,"Open - Breached","Open - On Track"),IF((D12858-B12858)*24&lt;=X12858,"Met","Breached")))</f>
        <v>Met</v>
      </c>
    </row>
    <row r="12859" spans="1:25" x14ac:dyDescent="0.25">
      <c r="A12859" s="9" t="s">
        <v>17750</v>
      </c>
      <c r="B12859" s="23">
        <v>46287.853472222203</v>
      </c>
      <c r="C12859" s="23">
        <v>46288.298611111102</v>
      </c>
      <c r="D12859" s="23">
        <v>46293.313194444498</v>
      </c>
      <c r="E12859" s="9" t="s">
        <v>170</v>
      </c>
      <c r="F12859" s="9" t="s">
        <v>188</v>
      </c>
      <c r="G12859" s="9" t="s">
        <v>213</v>
      </c>
      <c r="H12859" s="9" t="s">
        <v>162</v>
      </c>
      <c r="I12859" s="9" t="s">
        <v>345</v>
      </c>
      <c r="J12859" s="9" t="s">
        <v>1026</v>
      </c>
      <c r="K12859" s="9" t="s">
        <v>239</v>
      </c>
      <c r="L12859" s="9" t="s">
        <v>282</v>
      </c>
      <c r="M12859" s="9" t="s">
        <v>2401</v>
      </c>
      <c r="N12859" s="9" t="s">
        <v>196</v>
      </c>
      <c r="O12859" s="9" t="s">
        <v>179</v>
      </c>
      <c r="P12859" s="9" t="s">
        <v>264</v>
      </c>
      <c r="Q12859" s="9" t="s">
        <v>219</v>
      </c>
      <c r="R12859" s="9">
        <v>0</v>
      </c>
      <c r="S12859" s="9">
        <v>25</v>
      </c>
      <c r="U12859" s="9" t="s">
        <v>290</v>
      </c>
      <c r="X12859" s="9">
        <f>INDEX(SLA_Policy!$D$2:$D$5,MATCH(F12859,SLA_Policy!$A$2:$A$5,0))</f>
        <v>72</v>
      </c>
      <c r="Y12859" s="9" t="str">
        <f>IF(E12859="Cancelled","Excluded",IF(D12859="",IF((SLA_Policy!$B$8-B12859)*24&gt;X12859,"Open - Breached","Open - On Track"),IF((D12859-B12859)*24&lt;=X12859,"Met","Breached")))</f>
        <v>Breached</v>
      </c>
    </row>
    <row r="12860" spans="1:25" x14ac:dyDescent="0.25">
      <c r="A12860" s="9" t="s">
        <v>17751</v>
      </c>
      <c r="B12860" s="23">
        <v>46287.998611111099</v>
      </c>
      <c r="C12860" s="23">
        <v>46288.304861111101</v>
      </c>
      <c r="D12860" s="23">
        <v>46289.444444444503</v>
      </c>
      <c r="E12860" s="9" t="s">
        <v>212</v>
      </c>
      <c r="F12860" s="9" t="s">
        <v>189</v>
      </c>
      <c r="G12860" s="9" t="s">
        <v>213</v>
      </c>
      <c r="H12860" s="9" t="s">
        <v>166</v>
      </c>
      <c r="I12860" s="9" t="s">
        <v>398</v>
      </c>
      <c r="J12860" s="9" t="s">
        <v>1013</v>
      </c>
      <c r="K12860" s="9" t="s">
        <v>239</v>
      </c>
      <c r="L12860" s="9" t="s">
        <v>307</v>
      </c>
      <c r="M12860" s="9" t="s">
        <v>1823</v>
      </c>
      <c r="N12860" s="9" t="s">
        <v>196</v>
      </c>
      <c r="O12860" s="9" t="s">
        <v>181</v>
      </c>
      <c r="P12860" s="9" t="s">
        <v>289</v>
      </c>
      <c r="Q12860" s="9" t="s">
        <v>219</v>
      </c>
      <c r="R12860" s="9">
        <v>0</v>
      </c>
      <c r="S12860" s="9">
        <v>60</v>
      </c>
      <c r="U12860" s="9" t="s">
        <v>376</v>
      </c>
      <c r="W12860" s="9">
        <v>5</v>
      </c>
      <c r="X12860" s="9">
        <f>INDEX(SLA_Policy!$D$2:$D$5,MATCH(F12860,SLA_Policy!$A$2:$A$5,0))</f>
        <v>120</v>
      </c>
      <c r="Y12860" s="9" t="str">
        <f>IF(E12860="Cancelled","Excluded",IF(D12860="",IF((SLA_Policy!$B$8-B12860)*24&gt;X12860,"Open - Breached","Open - On Track"),IF((D12860-B12860)*24&lt;=X12860,"Met","Breached")))</f>
        <v>Met</v>
      </c>
    </row>
    <row r="12861" spans="1:25" x14ac:dyDescent="0.25">
      <c r="A12861" s="9" t="s">
        <v>17752</v>
      </c>
      <c r="B12861" s="23">
        <v>46288.311805555597</v>
      </c>
      <c r="C12861" s="23">
        <v>46288.317361111098</v>
      </c>
      <c r="D12861" s="23">
        <v>46288.645833333299</v>
      </c>
      <c r="E12861" s="9" t="s">
        <v>212</v>
      </c>
      <c r="F12861" s="9" t="s">
        <v>189</v>
      </c>
      <c r="G12861" s="9" t="s">
        <v>213</v>
      </c>
      <c r="H12861" s="9" t="s">
        <v>161</v>
      </c>
      <c r="I12861" s="9" t="s">
        <v>297</v>
      </c>
      <c r="J12861" s="9" t="s">
        <v>3012</v>
      </c>
      <c r="K12861" s="9" t="s">
        <v>246</v>
      </c>
      <c r="L12861" s="9" t="s">
        <v>216</v>
      </c>
      <c r="M12861" s="9" t="s">
        <v>257</v>
      </c>
      <c r="N12861" s="9" t="s">
        <v>198</v>
      </c>
      <c r="O12861" s="9" t="s">
        <v>116</v>
      </c>
      <c r="P12861" s="9" t="s">
        <v>525</v>
      </c>
      <c r="Q12861" s="9" t="s">
        <v>219</v>
      </c>
      <c r="R12861" s="9">
        <v>0</v>
      </c>
      <c r="S12861" s="9">
        <v>34</v>
      </c>
      <c r="U12861" s="9" t="s">
        <v>290</v>
      </c>
      <c r="X12861" s="9">
        <f>INDEX(SLA_Policy!$D$2:$D$5,MATCH(F12861,SLA_Policy!$A$2:$A$5,0))</f>
        <v>120</v>
      </c>
      <c r="Y12861" s="9" t="str">
        <f>IF(E12861="Cancelled","Excluded",IF(D12861="",IF((SLA_Policy!$B$8-B12861)*24&gt;X12861,"Open - Breached","Open - On Track"),IF((D12861-B12861)*24&lt;=X12861,"Met","Breached")))</f>
        <v>Met</v>
      </c>
    </row>
    <row r="12862" spans="1:25" x14ac:dyDescent="0.25">
      <c r="A12862" s="9" t="s">
        <v>17753</v>
      </c>
      <c r="B12862" s="23">
        <v>46288.3125</v>
      </c>
      <c r="C12862" s="23">
        <v>46288.328472222202</v>
      </c>
      <c r="D12862" s="23">
        <v>46288.422222222202</v>
      </c>
      <c r="E12862" s="9" t="s">
        <v>212</v>
      </c>
      <c r="F12862" s="9" t="s">
        <v>189</v>
      </c>
      <c r="G12862" s="9" t="s">
        <v>236</v>
      </c>
      <c r="H12862" s="9" t="s">
        <v>167</v>
      </c>
      <c r="I12862" s="9" t="s">
        <v>255</v>
      </c>
      <c r="J12862" s="9" t="s">
        <v>3836</v>
      </c>
      <c r="K12862" s="9" t="s">
        <v>215</v>
      </c>
      <c r="L12862" s="9" t="s">
        <v>216</v>
      </c>
      <c r="M12862" s="9" t="s">
        <v>2728</v>
      </c>
      <c r="N12862" s="9" t="s">
        <v>196</v>
      </c>
      <c r="O12862" s="9" t="s">
        <v>116</v>
      </c>
      <c r="P12862" s="9" t="s">
        <v>525</v>
      </c>
      <c r="Q12862" s="9" t="s">
        <v>219</v>
      </c>
      <c r="R12862" s="9">
        <v>0</v>
      </c>
      <c r="S12862" s="9">
        <v>20</v>
      </c>
      <c r="U12862" s="9" t="s">
        <v>242</v>
      </c>
      <c r="W12862" s="9">
        <v>5</v>
      </c>
      <c r="X12862" s="9">
        <f>INDEX(SLA_Policy!$D$2:$D$5,MATCH(F12862,SLA_Policy!$A$2:$A$5,0))</f>
        <v>120</v>
      </c>
      <c r="Y12862" s="9" t="str">
        <f>IF(E12862="Cancelled","Excluded",IF(D12862="",IF((SLA_Policy!$B$8-B12862)*24&gt;X12862,"Open - Breached","Open - On Track"),IF((D12862-B12862)*24&lt;=X12862,"Met","Breached")))</f>
        <v>Met</v>
      </c>
    </row>
    <row r="12863" spans="1:25" x14ac:dyDescent="0.25">
      <c r="A12863" s="9" t="s">
        <v>17754</v>
      </c>
      <c r="B12863" s="23">
        <v>46288.338194444397</v>
      </c>
      <c r="C12863" s="23">
        <v>46288.352083333302</v>
      </c>
      <c r="D12863" s="23">
        <v>46290.372916666704</v>
      </c>
      <c r="E12863" s="9" t="s">
        <v>212</v>
      </c>
      <c r="F12863" s="9" t="s">
        <v>189</v>
      </c>
      <c r="G12863" s="9" t="s">
        <v>236</v>
      </c>
      <c r="H12863" s="9" t="s">
        <v>161</v>
      </c>
      <c r="I12863" s="9" t="s">
        <v>482</v>
      </c>
      <c r="J12863" s="9" t="s">
        <v>2068</v>
      </c>
      <c r="K12863" s="9" t="s">
        <v>215</v>
      </c>
      <c r="L12863" s="9" t="s">
        <v>270</v>
      </c>
      <c r="M12863" s="9" t="s">
        <v>4297</v>
      </c>
      <c r="N12863" s="9" t="s">
        <v>198</v>
      </c>
      <c r="O12863" s="9" t="s">
        <v>177</v>
      </c>
      <c r="P12863" s="9" t="s">
        <v>300</v>
      </c>
      <c r="Q12863" s="9" t="s">
        <v>219</v>
      </c>
      <c r="R12863" s="9">
        <v>0</v>
      </c>
      <c r="S12863" s="9">
        <v>29</v>
      </c>
      <c r="U12863" s="9" t="s">
        <v>242</v>
      </c>
      <c r="X12863" s="9">
        <f>INDEX(SLA_Policy!$D$2:$D$5,MATCH(F12863,SLA_Policy!$A$2:$A$5,0))</f>
        <v>120</v>
      </c>
      <c r="Y12863" s="9" t="str">
        <f>IF(E12863="Cancelled","Excluded",IF(D12863="",IF((SLA_Policy!$B$8-B12863)*24&gt;X12863,"Open - Breached","Open - On Track"),IF((D12863-B12863)*24&lt;=X12863,"Met","Breached")))</f>
        <v>Met</v>
      </c>
    </row>
    <row r="12864" spans="1:25" x14ac:dyDescent="0.25">
      <c r="A12864" s="9" t="s">
        <v>17755</v>
      </c>
      <c r="B12864" s="23">
        <v>46288.353472222203</v>
      </c>
      <c r="C12864" s="23">
        <v>46288.369444444397</v>
      </c>
      <c r="D12864" s="23">
        <v>46288.6652777778</v>
      </c>
      <c r="E12864" s="9" t="s">
        <v>212</v>
      </c>
      <c r="F12864" s="9" t="s">
        <v>188</v>
      </c>
      <c r="G12864" s="9" t="s">
        <v>236</v>
      </c>
      <c r="H12864" s="9" t="s">
        <v>161</v>
      </c>
      <c r="I12864" s="9" t="s">
        <v>482</v>
      </c>
      <c r="J12864" s="9" t="s">
        <v>3205</v>
      </c>
      <c r="K12864" s="9" t="s">
        <v>215</v>
      </c>
      <c r="L12864" s="9" t="s">
        <v>311</v>
      </c>
      <c r="M12864" s="9" t="s">
        <v>1356</v>
      </c>
      <c r="N12864" s="9" t="s">
        <v>197</v>
      </c>
      <c r="O12864" s="9" t="s">
        <v>116</v>
      </c>
      <c r="P12864" s="9" t="s">
        <v>218</v>
      </c>
      <c r="Q12864" s="9" t="s">
        <v>219</v>
      </c>
      <c r="R12864" s="9">
        <v>0</v>
      </c>
      <c r="S12864" s="9">
        <v>63</v>
      </c>
      <c r="U12864" s="9" t="s">
        <v>242</v>
      </c>
      <c r="X12864" s="9">
        <f>INDEX(SLA_Policy!$D$2:$D$5,MATCH(F12864,SLA_Policy!$A$2:$A$5,0))</f>
        <v>72</v>
      </c>
      <c r="Y12864" s="9" t="str">
        <f>IF(E12864="Cancelled","Excluded",IF(D12864="",IF((SLA_Policy!$B$8-B12864)*24&gt;X12864,"Open - Breached","Open - On Track"),IF((D12864-B12864)*24&lt;=X12864,"Met","Breached")))</f>
        <v>Met</v>
      </c>
    </row>
    <row r="12865" spans="1:25" x14ac:dyDescent="0.25">
      <c r="A12865" s="9" t="s">
        <v>17756</v>
      </c>
      <c r="B12865" s="23">
        <v>46288.375</v>
      </c>
      <c r="C12865" s="23">
        <v>46288.4194444444</v>
      </c>
      <c r="D12865" s="23">
        <v>46288.461805555598</v>
      </c>
      <c r="E12865" s="9" t="s">
        <v>212</v>
      </c>
      <c r="F12865" s="9" t="s">
        <v>189</v>
      </c>
      <c r="G12865" s="9" t="s">
        <v>213</v>
      </c>
      <c r="H12865" s="9" t="s">
        <v>167</v>
      </c>
      <c r="I12865" s="9" t="s">
        <v>684</v>
      </c>
      <c r="J12865" s="9" t="s">
        <v>5449</v>
      </c>
      <c r="K12865" s="9" t="s">
        <v>215</v>
      </c>
      <c r="L12865" s="9" t="s">
        <v>307</v>
      </c>
      <c r="M12865" s="9" t="s">
        <v>1434</v>
      </c>
      <c r="N12865" s="9" t="s">
        <v>196</v>
      </c>
      <c r="O12865" s="9" t="s">
        <v>116</v>
      </c>
      <c r="P12865" s="9" t="s">
        <v>295</v>
      </c>
      <c r="Q12865" s="9" t="s">
        <v>219</v>
      </c>
      <c r="R12865" s="9">
        <v>0</v>
      </c>
      <c r="S12865" s="9">
        <v>9</v>
      </c>
      <c r="U12865" s="9" t="s">
        <v>248</v>
      </c>
      <c r="W12865" s="9">
        <v>4</v>
      </c>
      <c r="X12865" s="9">
        <f>INDEX(SLA_Policy!$D$2:$D$5,MATCH(F12865,SLA_Policy!$A$2:$A$5,0))</f>
        <v>120</v>
      </c>
      <c r="Y12865" s="9" t="str">
        <f>IF(E12865="Cancelled","Excluded",IF(D12865="",IF((SLA_Policy!$B$8-B12865)*24&gt;X12865,"Open - Breached","Open - On Track"),IF((D12865-B12865)*24&lt;=X12865,"Met","Breached")))</f>
        <v>Met</v>
      </c>
    </row>
    <row r="12866" spans="1:25" x14ac:dyDescent="0.25">
      <c r="A12866" s="9" t="s">
        <v>17757</v>
      </c>
      <c r="B12866" s="23">
        <v>46288.375694444498</v>
      </c>
      <c r="C12866" s="23">
        <v>46288.40625</v>
      </c>
      <c r="D12866" s="23">
        <v>46288.569444444503</v>
      </c>
      <c r="E12866" s="9" t="s">
        <v>212</v>
      </c>
      <c r="F12866" s="9" t="s">
        <v>189</v>
      </c>
      <c r="G12866" s="9" t="s">
        <v>213</v>
      </c>
      <c r="H12866" s="9" t="s">
        <v>165</v>
      </c>
      <c r="I12866" s="9" t="s">
        <v>567</v>
      </c>
      <c r="J12866" s="9" t="s">
        <v>1190</v>
      </c>
      <c r="K12866" s="9" t="s">
        <v>262</v>
      </c>
      <c r="L12866" s="9" t="s">
        <v>104</v>
      </c>
      <c r="M12866" s="9" t="s">
        <v>2744</v>
      </c>
      <c r="N12866" s="9" t="s">
        <v>197</v>
      </c>
      <c r="O12866" s="9" t="s">
        <v>176</v>
      </c>
      <c r="P12866" s="9" t="s">
        <v>570</v>
      </c>
      <c r="Q12866" s="9" t="s">
        <v>219</v>
      </c>
      <c r="R12866" s="9">
        <v>0</v>
      </c>
      <c r="S12866" s="9">
        <v>26</v>
      </c>
      <c r="U12866" s="9" t="s">
        <v>230</v>
      </c>
      <c r="X12866" s="9">
        <f>INDEX(SLA_Policy!$D$2:$D$5,MATCH(F12866,SLA_Policy!$A$2:$A$5,0))</f>
        <v>120</v>
      </c>
      <c r="Y12866" s="9" t="str">
        <f>IF(E12866="Cancelled","Excluded",IF(D12866="",IF((SLA_Policy!$B$8-B12866)*24&gt;X12866,"Open - Breached","Open - On Track"),IF((D12866-B12866)*24&lt;=X12866,"Met","Breached")))</f>
        <v>Met</v>
      </c>
    </row>
    <row r="12867" spans="1:25" x14ac:dyDescent="0.25">
      <c r="A12867" s="9" t="s">
        <v>17758</v>
      </c>
      <c r="B12867" s="23">
        <v>46288.379861111098</v>
      </c>
      <c r="C12867" s="23">
        <v>46288.436111111099</v>
      </c>
      <c r="E12867" s="9" t="s">
        <v>649</v>
      </c>
      <c r="F12867" s="9" t="s">
        <v>188</v>
      </c>
      <c r="G12867" s="9" t="s">
        <v>213</v>
      </c>
      <c r="H12867" s="9" t="s">
        <v>162</v>
      </c>
      <c r="I12867" s="9" t="s">
        <v>416</v>
      </c>
      <c r="J12867" s="9" t="s">
        <v>17759</v>
      </c>
      <c r="K12867" s="9" t="s">
        <v>262</v>
      </c>
      <c r="L12867" s="9" t="s">
        <v>351</v>
      </c>
      <c r="M12867" s="9" t="s">
        <v>7461</v>
      </c>
      <c r="N12867" s="9" t="s">
        <v>197</v>
      </c>
      <c r="O12867" s="9" t="s">
        <v>179</v>
      </c>
      <c r="P12867" s="9" t="s">
        <v>284</v>
      </c>
      <c r="Q12867" s="9" t="s">
        <v>219</v>
      </c>
      <c r="R12867" s="9">
        <v>0</v>
      </c>
      <c r="S12867" s="9">
        <v>0</v>
      </c>
      <c r="X12867" s="9">
        <f>INDEX(SLA_Policy!$D$2:$D$5,MATCH(F12867,SLA_Policy!$A$2:$A$5,0))</f>
        <v>72</v>
      </c>
      <c r="Y12867" s="9" t="str">
        <f>IF(E12867="Cancelled","Excluded",IF(D12867="",IF((SLA_Policy!$B$8-B12867)*24&gt;X12867,"Open - Breached","Open - On Track"),IF((D12867-B12867)*24&lt;=X12867,"Met","Breached")))</f>
        <v>Excluded</v>
      </c>
    </row>
    <row r="12868" spans="1:25" x14ac:dyDescent="0.25">
      <c r="A12868" s="9" t="s">
        <v>17760</v>
      </c>
      <c r="B12868" s="23">
        <v>46288.386111111096</v>
      </c>
      <c r="C12868" s="23">
        <v>46288.485416666699</v>
      </c>
      <c r="D12868" s="23">
        <v>46288.492361111101</v>
      </c>
      <c r="E12868" s="9" t="s">
        <v>212</v>
      </c>
      <c r="F12868" s="9" t="s">
        <v>189</v>
      </c>
      <c r="G12868" s="9" t="s">
        <v>236</v>
      </c>
      <c r="H12868" s="9" t="s">
        <v>162</v>
      </c>
      <c r="I12868" s="9" t="s">
        <v>280</v>
      </c>
      <c r="J12868" s="9" t="s">
        <v>3767</v>
      </c>
      <c r="K12868" s="9" t="s">
        <v>246</v>
      </c>
      <c r="L12868" s="9" t="s">
        <v>270</v>
      </c>
      <c r="M12868" s="9" t="s">
        <v>7213</v>
      </c>
      <c r="N12868" s="9" t="s">
        <v>196</v>
      </c>
      <c r="O12868" s="9" t="s">
        <v>179</v>
      </c>
      <c r="P12868" s="9" t="s">
        <v>264</v>
      </c>
      <c r="Q12868" s="9" t="s">
        <v>219</v>
      </c>
      <c r="R12868" s="9">
        <v>0</v>
      </c>
      <c r="S12868" s="9">
        <v>11</v>
      </c>
      <c r="U12868" s="9" t="s">
        <v>242</v>
      </c>
      <c r="X12868" s="9">
        <f>INDEX(SLA_Policy!$D$2:$D$5,MATCH(F12868,SLA_Policy!$A$2:$A$5,0))</f>
        <v>120</v>
      </c>
      <c r="Y12868" s="9" t="str">
        <f>IF(E12868="Cancelled","Excluded",IF(D12868="",IF((SLA_Policy!$B$8-B12868)*24&gt;X12868,"Open - Breached","Open - On Track"),IF((D12868-B12868)*24&lt;=X12868,"Met","Breached")))</f>
        <v>Met</v>
      </c>
    </row>
    <row r="12869" spans="1:25" x14ac:dyDescent="0.25">
      <c r="A12869" s="9" t="s">
        <v>17761</v>
      </c>
      <c r="B12869" s="23">
        <v>46288.386805555601</v>
      </c>
      <c r="C12869" s="23">
        <v>46288.679861111101</v>
      </c>
      <c r="D12869" s="23">
        <v>46289.316666666702</v>
      </c>
      <c r="E12869" s="9" t="s">
        <v>212</v>
      </c>
      <c r="F12869" s="9" t="s">
        <v>189</v>
      </c>
      <c r="G12869" s="9" t="s">
        <v>213</v>
      </c>
      <c r="H12869" s="9" t="s">
        <v>163</v>
      </c>
      <c r="I12869" s="9" t="s">
        <v>250</v>
      </c>
      <c r="J12869" s="9" t="s">
        <v>954</v>
      </c>
      <c r="K12869" s="9" t="s">
        <v>276</v>
      </c>
      <c r="L12869" s="9" t="s">
        <v>12094</v>
      </c>
      <c r="M12869" s="9" t="s">
        <v>12255</v>
      </c>
      <c r="N12869" s="9" t="s">
        <v>197</v>
      </c>
      <c r="O12869" s="9" t="s">
        <v>176</v>
      </c>
      <c r="P12869" s="9" t="s">
        <v>330</v>
      </c>
      <c r="Q12869" s="9" t="s">
        <v>219</v>
      </c>
      <c r="R12869" s="9">
        <v>0</v>
      </c>
      <c r="S12869" s="9">
        <v>54</v>
      </c>
      <c r="T12869" s="9" t="s">
        <v>136</v>
      </c>
      <c r="U12869" s="9" t="s">
        <v>266</v>
      </c>
      <c r="X12869" s="9">
        <f>INDEX(SLA_Policy!$D$2:$D$5,MATCH(F12869,SLA_Policy!$A$2:$A$5,0))</f>
        <v>120</v>
      </c>
      <c r="Y12869" s="9" t="str">
        <f>IF(E12869="Cancelled","Excluded",IF(D12869="",IF((SLA_Policy!$B$8-B12869)*24&gt;X12869,"Open - Breached","Open - On Track"),IF((D12869-B12869)*24&lt;=X12869,"Met","Breached")))</f>
        <v>Met</v>
      </c>
    </row>
    <row r="12870" spans="1:25" x14ac:dyDescent="0.25">
      <c r="A12870" s="9" t="s">
        <v>17762</v>
      </c>
      <c r="B12870" s="23">
        <v>46288.392361111102</v>
      </c>
      <c r="C12870" s="23">
        <v>46288.409722222197</v>
      </c>
      <c r="D12870" s="23">
        <v>46289.370138888902</v>
      </c>
      <c r="E12870" s="9" t="s">
        <v>212</v>
      </c>
      <c r="F12870" s="9" t="s">
        <v>188</v>
      </c>
      <c r="G12870" s="9" t="s">
        <v>213</v>
      </c>
      <c r="H12870" s="9" t="s">
        <v>167</v>
      </c>
      <c r="I12870" s="9" t="s">
        <v>349</v>
      </c>
      <c r="J12870" s="9" t="s">
        <v>4122</v>
      </c>
      <c r="K12870" s="9" t="s">
        <v>303</v>
      </c>
      <c r="L12870" s="9" t="s">
        <v>216</v>
      </c>
      <c r="M12870" s="9" t="s">
        <v>5356</v>
      </c>
      <c r="N12870" s="9" t="s">
        <v>199</v>
      </c>
      <c r="O12870" s="9" t="s">
        <v>180</v>
      </c>
      <c r="P12870" s="9" t="s">
        <v>278</v>
      </c>
      <c r="Q12870" s="9" t="s">
        <v>219</v>
      </c>
      <c r="R12870" s="9">
        <v>0</v>
      </c>
      <c r="S12870" s="9">
        <v>15</v>
      </c>
      <c r="U12870" s="9" t="s">
        <v>248</v>
      </c>
      <c r="X12870" s="9">
        <f>INDEX(SLA_Policy!$D$2:$D$5,MATCH(F12870,SLA_Policy!$A$2:$A$5,0))</f>
        <v>72</v>
      </c>
      <c r="Y12870" s="9" t="str">
        <f>IF(E12870="Cancelled","Excluded",IF(D12870="",IF((SLA_Policy!$B$8-B12870)*24&gt;X12870,"Open - Breached","Open - On Track"),IF((D12870-B12870)*24&lt;=X12870,"Met","Breached")))</f>
        <v>Met</v>
      </c>
    </row>
    <row r="12871" spans="1:25" x14ac:dyDescent="0.25">
      <c r="A12871" s="9" t="s">
        <v>17763</v>
      </c>
      <c r="B12871" s="23">
        <v>46288.3930555556</v>
      </c>
      <c r="C12871" s="23">
        <v>46288.394444444399</v>
      </c>
      <c r="D12871" s="23">
        <v>46288.4819444444</v>
      </c>
      <c r="E12871" s="9" t="s">
        <v>212</v>
      </c>
      <c r="F12871" s="9" t="s">
        <v>187</v>
      </c>
      <c r="G12871" s="9" t="s">
        <v>213</v>
      </c>
      <c r="H12871" s="9" t="s">
        <v>166</v>
      </c>
      <c r="I12871" s="9" t="s">
        <v>1238</v>
      </c>
      <c r="J12871" s="9" t="s">
        <v>4934</v>
      </c>
      <c r="K12871" s="9" t="s">
        <v>246</v>
      </c>
      <c r="L12871" s="9" t="s">
        <v>104</v>
      </c>
      <c r="M12871" s="9" t="s">
        <v>1041</v>
      </c>
      <c r="N12871" s="9" t="s">
        <v>198</v>
      </c>
      <c r="O12871" s="9" t="s">
        <v>181</v>
      </c>
      <c r="P12871" s="9" t="s">
        <v>445</v>
      </c>
      <c r="Q12871" s="9" t="s">
        <v>273</v>
      </c>
      <c r="R12871" s="9">
        <v>0</v>
      </c>
      <c r="S12871" s="9">
        <v>99</v>
      </c>
      <c r="T12871" s="9" t="s">
        <v>136</v>
      </c>
      <c r="U12871" s="9" t="s">
        <v>290</v>
      </c>
      <c r="X12871" s="9">
        <f>INDEX(SLA_Policy!$D$2:$D$5,MATCH(F12871,SLA_Policy!$A$2:$A$5,0))</f>
        <v>8</v>
      </c>
      <c r="Y12871" s="9" t="str">
        <f>IF(E12871="Cancelled","Excluded",IF(D12871="",IF((SLA_Policy!$B$8-B12871)*24&gt;X12871,"Open - Breached","Open - On Track"),IF((D12871-B12871)*24&lt;=X12871,"Met","Breached")))</f>
        <v>Met</v>
      </c>
    </row>
    <row r="12872" spans="1:25" x14ac:dyDescent="0.25">
      <c r="A12872" s="9" t="s">
        <v>17764</v>
      </c>
      <c r="B12872" s="23">
        <v>46288.40625</v>
      </c>
      <c r="C12872" s="23">
        <v>46288.411111111098</v>
      </c>
      <c r="D12872" s="23">
        <v>46288.599305555603</v>
      </c>
      <c r="E12872" s="9" t="s">
        <v>212</v>
      </c>
      <c r="F12872" s="9" t="s">
        <v>188</v>
      </c>
      <c r="G12872" s="9" t="s">
        <v>213</v>
      </c>
      <c r="H12872" s="9" t="s">
        <v>163</v>
      </c>
      <c r="I12872" s="9" t="s">
        <v>405</v>
      </c>
      <c r="J12872" s="9" t="s">
        <v>11836</v>
      </c>
      <c r="K12872" s="9" t="s">
        <v>215</v>
      </c>
      <c r="L12872" s="9" t="s">
        <v>226</v>
      </c>
      <c r="M12872" s="9" t="s">
        <v>1965</v>
      </c>
      <c r="N12872" s="9" t="s">
        <v>198</v>
      </c>
      <c r="O12872" s="9" t="s">
        <v>176</v>
      </c>
      <c r="P12872" s="9" t="s">
        <v>503</v>
      </c>
      <c r="Q12872" s="9" t="s">
        <v>219</v>
      </c>
      <c r="R12872" s="9">
        <v>0</v>
      </c>
      <c r="S12872" s="9">
        <v>6</v>
      </c>
      <c r="U12872" s="9" t="s">
        <v>230</v>
      </c>
      <c r="X12872" s="9">
        <f>INDEX(SLA_Policy!$D$2:$D$5,MATCH(F12872,SLA_Policy!$A$2:$A$5,0))</f>
        <v>72</v>
      </c>
      <c r="Y12872" s="9" t="str">
        <f>IF(E12872="Cancelled","Excluded",IF(D12872="",IF((SLA_Policy!$B$8-B12872)*24&gt;X12872,"Open - Breached","Open - On Track"),IF((D12872-B12872)*24&lt;=X12872,"Met","Breached")))</f>
        <v>Met</v>
      </c>
    </row>
    <row r="12873" spans="1:25" x14ac:dyDescent="0.25">
      <c r="A12873" s="9" t="s">
        <v>17765</v>
      </c>
      <c r="B12873" s="23">
        <v>46288.407638888901</v>
      </c>
      <c r="C12873" s="23">
        <v>46288.4152777778</v>
      </c>
      <c r="D12873" s="23">
        <v>46288.599305555603</v>
      </c>
      <c r="E12873" s="9" t="s">
        <v>212</v>
      </c>
      <c r="F12873" s="9" t="s">
        <v>188</v>
      </c>
      <c r="G12873" s="9" t="s">
        <v>213</v>
      </c>
      <c r="H12873" s="9" t="s">
        <v>162</v>
      </c>
      <c r="I12873" s="9" t="s">
        <v>393</v>
      </c>
      <c r="J12873" s="9" t="s">
        <v>1326</v>
      </c>
      <c r="K12873" s="9" t="s">
        <v>215</v>
      </c>
      <c r="L12873" s="9" t="s">
        <v>216</v>
      </c>
      <c r="M12873" s="9" t="s">
        <v>623</v>
      </c>
      <c r="N12873" s="9" t="s">
        <v>197</v>
      </c>
      <c r="O12873" s="9" t="s">
        <v>116</v>
      </c>
      <c r="P12873" s="9" t="s">
        <v>218</v>
      </c>
      <c r="Q12873" s="9" t="s">
        <v>219</v>
      </c>
      <c r="R12873" s="9">
        <v>0</v>
      </c>
      <c r="S12873" s="9">
        <v>13</v>
      </c>
      <c r="U12873" s="9" t="s">
        <v>248</v>
      </c>
      <c r="W12873" s="9">
        <v>5</v>
      </c>
      <c r="X12873" s="9">
        <f>INDEX(SLA_Policy!$D$2:$D$5,MATCH(F12873,SLA_Policy!$A$2:$A$5,0))</f>
        <v>72</v>
      </c>
      <c r="Y12873" s="9" t="str">
        <f>IF(E12873="Cancelled","Excluded",IF(D12873="",IF((SLA_Policy!$B$8-B12873)*24&gt;X12873,"Open - Breached","Open - On Track"),IF((D12873-B12873)*24&lt;=X12873,"Met","Breached")))</f>
        <v>Met</v>
      </c>
    </row>
    <row r="12874" spans="1:25" x14ac:dyDescent="0.25">
      <c r="A12874" s="9" t="s">
        <v>17766</v>
      </c>
      <c r="B12874" s="23">
        <v>46288.408333333296</v>
      </c>
      <c r="C12874" s="23">
        <v>46288.413194444503</v>
      </c>
      <c r="D12874" s="23">
        <v>46288.4465277778</v>
      </c>
      <c r="E12874" s="9" t="s">
        <v>212</v>
      </c>
      <c r="F12874" s="9" t="s">
        <v>188</v>
      </c>
      <c r="G12874" s="9" t="s">
        <v>213</v>
      </c>
      <c r="H12874" s="9" t="s">
        <v>161</v>
      </c>
      <c r="I12874" s="9" t="s">
        <v>389</v>
      </c>
      <c r="J12874" s="9" t="s">
        <v>1581</v>
      </c>
      <c r="K12874" s="9" t="s">
        <v>215</v>
      </c>
      <c r="L12874" s="9" t="s">
        <v>351</v>
      </c>
      <c r="M12874" s="9" t="s">
        <v>990</v>
      </c>
      <c r="N12874" s="9" t="s">
        <v>198</v>
      </c>
      <c r="O12874" s="9" t="s">
        <v>177</v>
      </c>
      <c r="P12874" s="9" t="s">
        <v>241</v>
      </c>
      <c r="Q12874" s="9" t="s">
        <v>219</v>
      </c>
      <c r="R12874" s="9">
        <v>0</v>
      </c>
      <c r="S12874" s="9">
        <v>5</v>
      </c>
      <c r="U12874" s="9" t="s">
        <v>221</v>
      </c>
      <c r="W12874" s="9">
        <v>4</v>
      </c>
      <c r="X12874" s="9">
        <f>INDEX(SLA_Policy!$D$2:$D$5,MATCH(F12874,SLA_Policy!$A$2:$A$5,0))</f>
        <v>72</v>
      </c>
      <c r="Y12874" s="9" t="str">
        <f>IF(E12874="Cancelled","Excluded",IF(D12874="",IF((SLA_Policy!$B$8-B12874)*24&gt;X12874,"Open - Breached","Open - On Track"),IF((D12874-B12874)*24&lt;=X12874,"Met","Breached")))</f>
        <v>Met</v>
      </c>
    </row>
    <row r="12875" spans="1:25" x14ac:dyDescent="0.25">
      <c r="A12875" s="9" t="s">
        <v>17767</v>
      </c>
      <c r="B12875" s="23">
        <v>46288.409722222197</v>
      </c>
      <c r="C12875" s="23">
        <v>46288.456944444399</v>
      </c>
      <c r="D12875" s="23">
        <v>46288.597222222197</v>
      </c>
      <c r="E12875" s="9" t="s">
        <v>212</v>
      </c>
      <c r="F12875" s="9" t="s">
        <v>188</v>
      </c>
      <c r="G12875" s="9" t="s">
        <v>213</v>
      </c>
      <c r="H12875" s="9" t="s">
        <v>162</v>
      </c>
      <c r="I12875" s="9" t="s">
        <v>393</v>
      </c>
      <c r="J12875" s="9" t="s">
        <v>16179</v>
      </c>
      <c r="K12875" s="9" t="s">
        <v>225</v>
      </c>
      <c r="L12875" s="9" t="s">
        <v>351</v>
      </c>
      <c r="M12875" s="9" t="s">
        <v>3634</v>
      </c>
      <c r="N12875" s="9" t="s">
        <v>197</v>
      </c>
      <c r="O12875" s="9" t="s">
        <v>179</v>
      </c>
      <c r="P12875" s="9" t="s">
        <v>313</v>
      </c>
      <c r="Q12875" s="9" t="s">
        <v>219</v>
      </c>
      <c r="R12875" s="9">
        <v>1</v>
      </c>
      <c r="S12875" s="9">
        <v>42</v>
      </c>
      <c r="U12875" s="9" t="s">
        <v>376</v>
      </c>
      <c r="X12875" s="9">
        <f>INDEX(SLA_Policy!$D$2:$D$5,MATCH(F12875,SLA_Policy!$A$2:$A$5,0))</f>
        <v>72</v>
      </c>
      <c r="Y12875" s="9" t="str">
        <f>IF(E12875="Cancelled","Excluded",IF(D12875="",IF((SLA_Policy!$B$8-B12875)*24&gt;X12875,"Open - Breached","Open - On Track"),IF((D12875-B12875)*24&lt;=X12875,"Met","Breached")))</f>
        <v>Met</v>
      </c>
    </row>
    <row r="12876" spans="1:25" x14ac:dyDescent="0.25">
      <c r="A12876" s="9" t="s">
        <v>17768</v>
      </c>
      <c r="B12876" s="23">
        <v>46288.426388888904</v>
      </c>
      <c r="C12876" s="23">
        <v>46288.4597222222</v>
      </c>
      <c r="D12876" s="23">
        <v>46288.654861111099</v>
      </c>
      <c r="E12876" s="9" t="s">
        <v>212</v>
      </c>
      <c r="F12876" s="9" t="s">
        <v>188</v>
      </c>
      <c r="G12876" s="9" t="s">
        <v>213</v>
      </c>
      <c r="H12876" s="9" t="s">
        <v>162</v>
      </c>
      <c r="I12876" s="9" t="s">
        <v>345</v>
      </c>
      <c r="J12876" s="9" t="s">
        <v>429</v>
      </c>
      <c r="K12876" s="9" t="s">
        <v>239</v>
      </c>
      <c r="L12876" s="9" t="s">
        <v>226</v>
      </c>
      <c r="M12876" s="9" t="s">
        <v>8899</v>
      </c>
      <c r="N12876" s="9" t="s">
        <v>199</v>
      </c>
      <c r="O12876" s="9" t="s">
        <v>116</v>
      </c>
      <c r="P12876" s="9" t="s">
        <v>234</v>
      </c>
      <c r="Q12876" s="9" t="s">
        <v>219</v>
      </c>
      <c r="R12876" s="9">
        <v>0</v>
      </c>
      <c r="S12876" s="9">
        <v>13</v>
      </c>
      <c r="U12876" s="9" t="s">
        <v>661</v>
      </c>
      <c r="X12876" s="9">
        <f>INDEX(SLA_Policy!$D$2:$D$5,MATCH(F12876,SLA_Policy!$A$2:$A$5,0))</f>
        <v>72</v>
      </c>
      <c r="Y12876" s="9" t="str">
        <f>IF(E12876="Cancelled","Excluded",IF(D12876="",IF((SLA_Policy!$B$8-B12876)*24&gt;X12876,"Open - Breached","Open - On Track"),IF((D12876-B12876)*24&lt;=X12876,"Met","Breached")))</f>
        <v>Met</v>
      </c>
    </row>
    <row r="12877" spans="1:25" x14ac:dyDescent="0.25">
      <c r="A12877" s="9" t="s">
        <v>17769</v>
      </c>
      <c r="B12877" s="23">
        <v>46288.429166666698</v>
      </c>
      <c r="C12877" s="23">
        <v>46288.431944444397</v>
      </c>
      <c r="D12877" s="23">
        <v>46288.4465277778</v>
      </c>
      <c r="E12877" s="9" t="s">
        <v>212</v>
      </c>
      <c r="F12877" s="9" t="s">
        <v>188</v>
      </c>
      <c r="G12877" s="9" t="s">
        <v>213</v>
      </c>
      <c r="H12877" s="9" t="s">
        <v>161</v>
      </c>
      <c r="I12877" s="9" t="s">
        <v>389</v>
      </c>
      <c r="J12877" s="9" t="s">
        <v>435</v>
      </c>
      <c r="K12877" s="9" t="s">
        <v>215</v>
      </c>
      <c r="L12877" s="9" t="s">
        <v>311</v>
      </c>
      <c r="M12877" s="9" t="s">
        <v>1674</v>
      </c>
      <c r="N12877" s="9" t="s">
        <v>198</v>
      </c>
      <c r="O12877" s="9" t="s">
        <v>116</v>
      </c>
      <c r="P12877" s="9" t="s">
        <v>342</v>
      </c>
      <c r="Q12877" s="9" t="s">
        <v>219</v>
      </c>
      <c r="R12877" s="9">
        <v>0</v>
      </c>
      <c r="S12877" s="9">
        <v>7</v>
      </c>
      <c r="U12877" s="9" t="s">
        <v>290</v>
      </c>
      <c r="X12877" s="9">
        <f>INDEX(SLA_Policy!$D$2:$D$5,MATCH(F12877,SLA_Policy!$A$2:$A$5,0))</f>
        <v>72</v>
      </c>
      <c r="Y12877" s="9" t="str">
        <f>IF(E12877="Cancelled","Excluded",IF(D12877="",IF((SLA_Policy!$B$8-B12877)*24&gt;X12877,"Open - Breached","Open - On Track"),IF((D12877-B12877)*24&lt;=X12877,"Met","Breached")))</f>
        <v>Met</v>
      </c>
    </row>
    <row r="12878" spans="1:25" x14ac:dyDescent="0.25">
      <c r="A12878" s="9" t="s">
        <v>17770</v>
      </c>
      <c r="B12878" s="23">
        <v>46288.434722222199</v>
      </c>
      <c r="C12878" s="23">
        <v>46288.4506944444</v>
      </c>
      <c r="D12878" s="23">
        <v>46293.410416666702</v>
      </c>
      <c r="E12878" s="9" t="s">
        <v>170</v>
      </c>
      <c r="F12878" s="9" t="s">
        <v>189</v>
      </c>
      <c r="G12878" s="9" t="s">
        <v>236</v>
      </c>
      <c r="H12878" s="9" t="s">
        <v>163</v>
      </c>
      <c r="I12878" s="9" t="s">
        <v>315</v>
      </c>
      <c r="J12878" s="9" t="s">
        <v>3287</v>
      </c>
      <c r="K12878" s="9" t="s">
        <v>239</v>
      </c>
      <c r="L12878" s="9" t="s">
        <v>282</v>
      </c>
      <c r="M12878" s="9" t="s">
        <v>426</v>
      </c>
      <c r="N12878" s="9" t="s">
        <v>199</v>
      </c>
      <c r="O12878" s="9" t="s">
        <v>180</v>
      </c>
      <c r="P12878" s="9" t="s">
        <v>278</v>
      </c>
      <c r="Q12878" s="9" t="s">
        <v>219</v>
      </c>
      <c r="R12878" s="9">
        <v>0</v>
      </c>
      <c r="S12878" s="9">
        <v>251</v>
      </c>
      <c r="T12878" s="9" t="s">
        <v>229</v>
      </c>
      <c r="U12878" s="9" t="s">
        <v>242</v>
      </c>
      <c r="X12878" s="9">
        <f>INDEX(SLA_Policy!$D$2:$D$5,MATCH(F12878,SLA_Policy!$A$2:$A$5,0))</f>
        <v>120</v>
      </c>
      <c r="Y12878" s="9" t="str">
        <f>IF(E12878="Cancelled","Excluded",IF(D12878="",IF((SLA_Policy!$B$8-B12878)*24&gt;X12878,"Open - Breached","Open - On Track"),IF((D12878-B12878)*24&lt;=X12878,"Met","Breached")))</f>
        <v>Met</v>
      </c>
    </row>
    <row r="12879" spans="1:25" x14ac:dyDescent="0.25">
      <c r="A12879" s="9" t="s">
        <v>17771</v>
      </c>
      <c r="B12879" s="23">
        <v>46288.434722222199</v>
      </c>
      <c r="C12879" s="23">
        <v>46288.441666666702</v>
      </c>
      <c r="D12879" s="23">
        <v>46288.470833333296</v>
      </c>
      <c r="E12879" s="9" t="s">
        <v>212</v>
      </c>
      <c r="F12879" s="9" t="s">
        <v>187</v>
      </c>
      <c r="G12879" s="9" t="s">
        <v>213</v>
      </c>
      <c r="H12879" s="9" t="s">
        <v>161</v>
      </c>
      <c r="I12879" s="9" t="s">
        <v>297</v>
      </c>
      <c r="J12879" s="9" t="s">
        <v>7252</v>
      </c>
      <c r="K12879" s="9" t="s">
        <v>246</v>
      </c>
      <c r="L12879" s="9" t="s">
        <v>226</v>
      </c>
      <c r="M12879" s="9" t="s">
        <v>2384</v>
      </c>
      <c r="N12879" s="9" t="s">
        <v>196</v>
      </c>
      <c r="O12879" s="9" t="s">
        <v>116</v>
      </c>
      <c r="P12879" s="9" t="s">
        <v>525</v>
      </c>
      <c r="Q12879" s="9" t="s">
        <v>219</v>
      </c>
      <c r="R12879" s="9">
        <v>0</v>
      </c>
      <c r="S12879" s="9">
        <v>15</v>
      </c>
      <c r="U12879" s="9" t="s">
        <v>140</v>
      </c>
      <c r="V12879" s="9" t="s">
        <v>17619</v>
      </c>
      <c r="X12879" s="9">
        <f>INDEX(SLA_Policy!$D$2:$D$5,MATCH(F12879,SLA_Policy!$A$2:$A$5,0))</f>
        <v>8</v>
      </c>
      <c r="Y12879" s="9" t="str">
        <f>IF(E12879="Cancelled","Excluded",IF(D12879="",IF((SLA_Policy!$B$8-B12879)*24&gt;X12879,"Open - Breached","Open - On Track"),IF((D12879-B12879)*24&lt;=X12879,"Met","Breached")))</f>
        <v>Met</v>
      </c>
    </row>
    <row r="12880" spans="1:25" x14ac:dyDescent="0.25">
      <c r="A12880" s="9" t="s">
        <v>17772</v>
      </c>
      <c r="B12880" s="23">
        <v>46288.445833333302</v>
      </c>
      <c r="C12880" s="23">
        <v>46288.4465277778</v>
      </c>
      <c r="D12880" s="23">
        <v>46288.581250000003</v>
      </c>
      <c r="E12880" s="9" t="s">
        <v>212</v>
      </c>
      <c r="F12880" s="9" t="s">
        <v>187</v>
      </c>
      <c r="G12880" s="9" t="s">
        <v>213</v>
      </c>
      <c r="H12880" s="9" t="s">
        <v>163</v>
      </c>
      <c r="I12880" s="9" t="s">
        <v>223</v>
      </c>
      <c r="J12880" s="9" t="s">
        <v>805</v>
      </c>
      <c r="K12880" s="9" t="s">
        <v>239</v>
      </c>
      <c r="L12880" s="9" t="s">
        <v>216</v>
      </c>
      <c r="M12880" s="9" t="s">
        <v>1952</v>
      </c>
      <c r="N12880" s="9" t="s">
        <v>198</v>
      </c>
      <c r="O12880" s="9" t="s">
        <v>176</v>
      </c>
      <c r="P12880" s="9" t="s">
        <v>228</v>
      </c>
      <c r="Q12880" s="9" t="s">
        <v>273</v>
      </c>
      <c r="R12880" s="9">
        <v>0</v>
      </c>
      <c r="S12880" s="9">
        <v>50</v>
      </c>
      <c r="T12880" s="9" t="s">
        <v>229</v>
      </c>
      <c r="U12880" s="9" t="s">
        <v>230</v>
      </c>
      <c r="X12880" s="9">
        <f>INDEX(SLA_Policy!$D$2:$D$5,MATCH(F12880,SLA_Policy!$A$2:$A$5,0))</f>
        <v>8</v>
      </c>
      <c r="Y12880" s="9" t="str">
        <f>IF(E12880="Cancelled","Excluded",IF(D12880="",IF((SLA_Policy!$B$8-B12880)*24&gt;X12880,"Open - Breached","Open - On Track"),IF((D12880-B12880)*24&lt;=X12880,"Met","Breached")))</f>
        <v>Met</v>
      </c>
    </row>
    <row r="12881" spans="1:25" x14ac:dyDescent="0.25">
      <c r="A12881" s="9" t="s">
        <v>17773</v>
      </c>
      <c r="B12881" s="23">
        <v>46288.449305555601</v>
      </c>
      <c r="C12881" s="23">
        <v>46288.462500000001</v>
      </c>
      <c r="D12881" s="23">
        <v>46289.395833333299</v>
      </c>
      <c r="E12881" s="9" t="s">
        <v>212</v>
      </c>
      <c r="F12881" s="9" t="s">
        <v>188</v>
      </c>
      <c r="G12881" s="9" t="s">
        <v>236</v>
      </c>
      <c r="H12881" s="9" t="s">
        <v>162</v>
      </c>
      <c r="I12881" s="9" t="s">
        <v>280</v>
      </c>
      <c r="J12881" s="9" t="s">
        <v>12196</v>
      </c>
      <c r="K12881" s="9" t="s">
        <v>246</v>
      </c>
      <c r="L12881" s="9" t="s">
        <v>270</v>
      </c>
      <c r="M12881" s="9" t="s">
        <v>2962</v>
      </c>
      <c r="N12881" s="9" t="s">
        <v>196</v>
      </c>
      <c r="O12881" s="9" t="s">
        <v>179</v>
      </c>
      <c r="P12881" s="9" t="s">
        <v>337</v>
      </c>
      <c r="Q12881" s="9" t="s">
        <v>219</v>
      </c>
      <c r="R12881" s="9">
        <v>0</v>
      </c>
      <c r="S12881" s="9">
        <v>28</v>
      </c>
      <c r="U12881" s="9" t="s">
        <v>242</v>
      </c>
      <c r="W12881" s="9">
        <v>5</v>
      </c>
      <c r="X12881" s="9">
        <f>INDEX(SLA_Policy!$D$2:$D$5,MATCH(F12881,SLA_Policy!$A$2:$A$5,0))</f>
        <v>72</v>
      </c>
      <c r="Y12881" s="9" t="str">
        <f>IF(E12881="Cancelled","Excluded",IF(D12881="",IF((SLA_Policy!$B$8-B12881)*24&gt;X12881,"Open - Breached","Open - On Track"),IF((D12881-B12881)*24&lt;=X12881,"Met","Breached")))</f>
        <v>Met</v>
      </c>
    </row>
    <row r="12882" spans="1:25" x14ac:dyDescent="0.25">
      <c r="A12882" s="9" t="s">
        <v>17774</v>
      </c>
      <c r="B12882" s="23">
        <v>46288.453472222202</v>
      </c>
      <c r="C12882" s="23">
        <v>46288.478472222203</v>
      </c>
      <c r="D12882" s="23">
        <v>46288.609722222202</v>
      </c>
      <c r="E12882" s="9" t="s">
        <v>212</v>
      </c>
      <c r="F12882" s="9" t="s">
        <v>189</v>
      </c>
      <c r="G12882" s="9" t="s">
        <v>213</v>
      </c>
      <c r="H12882" s="9" t="s">
        <v>161</v>
      </c>
      <c r="I12882" s="9" t="s">
        <v>389</v>
      </c>
      <c r="J12882" s="9" t="s">
        <v>786</v>
      </c>
      <c r="K12882" s="9" t="s">
        <v>276</v>
      </c>
      <c r="L12882" s="9" t="s">
        <v>12094</v>
      </c>
      <c r="M12882" s="9" t="s">
        <v>12095</v>
      </c>
      <c r="N12882" s="9" t="s">
        <v>198</v>
      </c>
      <c r="O12882" s="9" t="s">
        <v>182</v>
      </c>
      <c r="P12882" s="9" t="s">
        <v>13226</v>
      </c>
      <c r="Q12882" s="9" t="s">
        <v>219</v>
      </c>
      <c r="R12882" s="9">
        <v>0</v>
      </c>
      <c r="S12882" s="9">
        <v>10</v>
      </c>
      <c r="U12882" s="9" t="s">
        <v>221</v>
      </c>
      <c r="X12882" s="9">
        <f>INDEX(SLA_Policy!$D$2:$D$5,MATCH(F12882,SLA_Policy!$A$2:$A$5,0))</f>
        <v>120</v>
      </c>
      <c r="Y12882" s="9" t="str">
        <f>IF(E12882="Cancelled","Excluded",IF(D12882="",IF((SLA_Policy!$B$8-B12882)*24&gt;X12882,"Open - Breached","Open - On Track"),IF((D12882-B12882)*24&lt;=X12882,"Met","Breached")))</f>
        <v>Met</v>
      </c>
    </row>
    <row r="12883" spans="1:25" x14ac:dyDescent="0.25">
      <c r="A12883" s="9" t="s">
        <v>17775</v>
      </c>
      <c r="B12883" s="23">
        <v>46288.456250000003</v>
      </c>
      <c r="C12883" s="23">
        <v>46288.460416666698</v>
      </c>
      <c r="D12883" s="23">
        <v>46288.536111111098</v>
      </c>
      <c r="E12883" s="9" t="s">
        <v>212</v>
      </c>
      <c r="F12883" s="9" t="s">
        <v>189</v>
      </c>
      <c r="G12883" s="9" t="s">
        <v>213</v>
      </c>
      <c r="H12883" s="9" t="s">
        <v>161</v>
      </c>
      <c r="I12883" s="9" t="s">
        <v>389</v>
      </c>
      <c r="J12883" s="9" t="s">
        <v>767</v>
      </c>
      <c r="K12883" s="9" t="s">
        <v>246</v>
      </c>
      <c r="L12883" s="9" t="s">
        <v>216</v>
      </c>
      <c r="M12883" s="9" t="s">
        <v>3944</v>
      </c>
      <c r="N12883" s="9" t="s">
        <v>200</v>
      </c>
      <c r="O12883" s="9" t="s">
        <v>116</v>
      </c>
      <c r="P12883" s="9" t="s">
        <v>525</v>
      </c>
      <c r="Q12883" s="9" t="s">
        <v>219</v>
      </c>
      <c r="R12883" s="9">
        <v>0</v>
      </c>
      <c r="S12883" s="9">
        <v>9</v>
      </c>
      <c r="U12883" s="9" t="s">
        <v>290</v>
      </c>
      <c r="X12883" s="9">
        <f>INDEX(SLA_Policy!$D$2:$D$5,MATCH(F12883,SLA_Policy!$A$2:$A$5,0))</f>
        <v>120</v>
      </c>
      <c r="Y12883" s="9" t="str">
        <f>IF(E12883="Cancelled","Excluded",IF(D12883="",IF((SLA_Policy!$B$8-B12883)*24&gt;X12883,"Open - Breached","Open - On Track"),IF((D12883-B12883)*24&lt;=X12883,"Met","Breached")))</f>
        <v>Met</v>
      </c>
    </row>
    <row r="12884" spans="1:25" x14ac:dyDescent="0.25">
      <c r="A12884" s="9" t="s">
        <v>17776</v>
      </c>
      <c r="B12884" s="23">
        <v>46288.457638888904</v>
      </c>
      <c r="C12884" s="23">
        <v>46288.518750000003</v>
      </c>
      <c r="D12884" s="23">
        <v>46288.662499999999</v>
      </c>
      <c r="E12884" s="9" t="s">
        <v>212</v>
      </c>
      <c r="F12884" s="9" t="s">
        <v>188</v>
      </c>
      <c r="G12884" s="9" t="s">
        <v>213</v>
      </c>
      <c r="H12884" s="9" t="s">
        <v>162</v>
      </c>
      <c r="I12884" s="9" t="s">
        <v>345</v>
      </c>
      <c r="J12884" s="9" t="s">
        <v>16441</v>
      </c>
      <c r="K12884" s="9" t="s">
        <v>239</v>
      </c>
      <c r="L12884" s="9" t="s">
        <v>395</v>
      </c>
      <c r="M12884" s="9" t="s">
        <v>3530</v>
      </c>
      <c r="N12884" s="9" t="s">
        <v>196</v>
      </c>
      <c r="O12884" s="9" t="s">
        <v>116</v>
      </c>
      <c r="P12884" s="9" t="s">
        <v>342</v>
      </c>
      <c r="Q12884" s="9" t="s">
        <v>219</v>
      </c>
      <c r="R12884" s="9">
        <v>0</v>
      </c>
      <c r="S12884" s="9">
        <v>18</v>
      </c>
      <c r="U12884" s="9" t="s">
        <v>376</v>
      </c>
      <c r="W12884" s="9">
        <v>4</v>
      </c>
      <c r="X12884" s="9">
        <f>INDEX(SLA_Policy!$D$2:$D$5,MATCH(F12884,SLA_Policy!$A$2:$A$5,0))</f>
        <v>72</v>
      </c>
      <c r="Y12884" s="9" t="str">
        <f>IF(E12884="Cancelled","Excluded",IF(D12884="",IF((SLA_Policy!$B$8-B12884)*24&gt;X12884,"Open - Breached","Open - On Track"),IF((D12884-B12884)*24&lt;=X12884,"Met","Breached")))</f>
        <v>Met</v>
      </c>
    </row>
    <row r="12885" spans="1:25" x14ac:dyDescent="0.25">
      <c r="A12885" s="9" t="s">
        <v>17777</v>
      </c>
      <c r="B12885" s="23">
        <v>46288.460416666698</v>
      </c>
      <c r="C12885" s="23">
        <v>46288.468055555597</v>
      </c>
      <c r="D12885" s="23">
        <v>46289.338194444397</v>
      </c>
      <c r="E12885" s="9" t="s">
        <v>212</v>
      </c>
      <c r="F12885" s="9" t="s">
        <v>188</v>
      </c>
      <c r="G12885" s="9" t="s">
        <v>213</v>
      </c>
      <c r="H12885" s="9" t="s">
        <v>161</v>
      </c>
      <c r="I12885" s="9" t="s">
        <v>454</v>
      </c>
      <c r="J12885" s="9" t="s">
        <v>1549</v>
      </c>
      <c r="K12885" s="9" t="s">
        <v>239</v>
      </c>
      <c r="L12885" s="9" t="s">
        <v>307</v>
      </c>
      <c r="M12885" s="9" t="s">
        <v>1823</v>
      </c>
      <c r="N12885" s="9" t="s">
        <v>196</v>
      </c>
      <c r="O12885" s="9" t="s">
        <v>116</v>
      </c>
      <c r="P12885" s="9" t="s">
        <v>525</v>
      </c>
      <c r="Q12885" s="9" t="s">
        <v>219</v>
      </c>
      <c r="R12885" s="9">
        <v>0</v>
      </c>
      <c r="S12885" s="9">
        <v>12</v>
      </c>
      <c r="U12885" s="9" t="s">
        <v>290</v>
      </c>
      <c r="X12885" s="9">
        <f>INDEX(SLA_Policy!$D$2:$D$5,MATCH(F12885,SLA_Policy!$A$2:$A$5,0))</f>
        <v>72</v>
      </c>
      <c r="Y12885" s="9" t="str">
        <f>IF(E12885="Cancelled","Excluded",IF(D12885="",IF((SLA_Policy!$B$8-B12885)*24&gt;X12885,"Open - Breached","Open - On Track"),IF((D12885-B12885)*24&lt;=X12885,"Met","Breached")))</f>
        <v>Met</v>
      </c>
    </row>
    <row r="12886" spans="1:25" x14ac:dyDescent="0.25">
      <c r="A12886" s="9" t="s">
        <v>17778</v>
      </c>
      <c r="B12886" s="23">
        <v>46288.465972222199</v>
      </c>
      <c r="C12886" s="23">
        <v>46289.332638888904</v>
      </c>
      <c r="D12886" s="23">
        <v>46289.353472222203</v>
      </c>
      <c r="E12886" s="9" t="s">
        <v>212</v>
      </c>
      <c r="F12886" s="9" t="s">
        <v>189</v>
      </c>
      <c r="G12886" s="9" t="s">
        <v>213</v>
      </c>
      <c r="H12886" s="9" t="s">
        <v>162</v>
      </c>
      <c r="I12886" s="9" t="s">
        <v>345</v>
      </c>
      <c r="J12886" s="9" t="s">
        <v>4867</v>
      </c>
      <c r="K12886" s="9" t="s">
        <v>239</v>
      </c>
      <c r="L12886" s="9" t="s">
        <v>104</v>
      </c>
      <c r="M12886" s="9" t="s">
        <v>894</v>
      </c>
      <c r="N12886" s="9" t="s">
        <v>196</v>
      </c>
      <c r="O12886" s="9" t="s">
        <v>116</v>
      </c>
      <c r="P12886" s="9" t="s">
        <v>295</v>
      </c>
      <c r="Q12886" s="9" t="s">
        <v>219</v>
      </c>
      <c r="R12886" s="9">
        <v>0</v>
      </c>
      <c r="S12886" s="9">
        <v>12</v>
      </c>
      <c r="U12886" s="9" t="s">
        <v>661</v>
      </c>
      <c r="X12886" s="9">
        <f>INDEX(SLA_Policy!$D$2:$D$5,MATCH(F12886,SLA_Policy!$A$2:$A$5,0))</f>
        <v>120</v>
      </c>
      <c r="Y12886" s="9" t="str">
        <f>IF(E12886="Cancelled","Excluded",IF(D12886="",IF((SLA_Policy!$B$8-B12886)*24&gt;X12886,"Open - Breached","Open - On Track"),IF((D12886-B12886)*24&lt;=X12886,"Met","Breached")))</f>
        <v>Met</v>
      </c>
    </row>
    <row r="12887" spans="1:25" x14ac:dyDescent="0.25">
      <c r="A12887" s="9" t="s">
        <v>17779</v>
      </c>
      <c r="B12887" s="23">
        <v>46288.4868055556</v>
      </c>
      <c r="C12887" s="23">
        <v>46288.519444444399</v>
      </c>
      <c r="D12887" s="23">
        <v>46288.543749999997</v>
      </c>
      <c r="E12887" s="9" t="s">
        <v>212</v>
      </c>
      <c r="F12887" s="9" t="s">
        <v>188</v>
      </c>
      <c r="G12887" s="9" t="s">
        <v>213</v>
      </c>
      <c r="H12887" s="9" t="s">
        <v>161</v>
      </c>
      <c r="I12887" s="9" t="s">
        <v>454</v>
      </c>
      <c r="J12887" s="9" t="s">
        <v>2161</v>
      </c>
      <c r="K12887" s="9" t="s">
        <v>246</v>
      </c>
      <c r="L12887" s="9" t="s">
        <v>216</v>
      </c>
      <c r="M12887" s="9" t="s">
        <v>2036</v>
      </c>
      <c r="N12887" s="9" t="s">
        <v>197</v>
      </c>
      <c r="O12887" s="9" t="s">
        <v>116</v>
      </c>
      <c r="P12887" s="9" t="s">
        <v>234</v>
      </c>
      <c r="Q12887" s="9" t="s">
        <v>219</v>
      </c>
      <c r="R12887" s="9">
        <v>0</v>
      </c>
      <c r="S12887" s="9">
        <v>7</v>
      </c>
      <c r="U12887" s="9" t="s">
        <v>221</v>
      </c>
      <c r="W12887" s="9">
        <v>5</v>
      </c>
      <c r="X12887" s="9">
        <f>INDEX(SLA_Policy!$D$2:$D$5,MATCH(F12887,SLA_Policy!$A$2:$A$5,0))</f>
        <v>72</v>
      </c>
      <c r="Y12887" s="9" t="str">
        <f>IF(E12887="Cancelled","Excluded",IF(D12887="",IF((SLA_Policy!$B$8-B12887)*24&gt;X12887,"Open - Breached","Open - On Track"),IF((D12887-B12887)*24&lt;=X12887,"Met","Breached")))</f>
        <v>Met</v>
      </c>
    </row>
    <row r="12888" spans="1:25" x14ac:dyDescent="0.25">
      <c r="A12888" s="9" t="s">
        <v>17780</v>
      </c>
      <c r="B12888" s="23">
        <v>46288.4909722222</v>
      </c>
      <c r="C12888" s="23">
        <v>46288.504861111098</v>
      </c>
      <c r="D12888" s="23">
        <v>46289.621527777803</v>
      </c>
      <c r="E12888" s="9" t="s">
        <v>212</v>
      </c>
      <c r="F12888" s="9" t="s">
        <v>189</v>
      </c>
      <c r="G12888" s="9" t="s">
        <v>213</v>
      </c>
      <c r="H12888" s="9" t="s">
        <v>165</v>
      </c>
      <c r="I12888" s="9" t="s">
        <v>567</v>
      </c>
      <c r="J12888" s="9" t="s">
        <v>1451</v>
      </c>
      <c r="K12888" s="9" t="s">
        <v>303</v>
      </c>
      <c r="L12888" s="9" t="s">
        <v>270</v>
      </c>
      <c r="M12888" s="9" t="s">
        <v>1337</v>
      </c>
      <c r="N12888" s="9" t="s">
        <v>198</v>
      </c>
      <c r="O12888" s="9" t="s">
        <v>176</v>
      </c>
      <c r="P12888" s="9" t="s">
        <v>253</v>
      </c>
      <c r="Q12888" s="9" t="s">
        <v>219</v>
      </c>
      <c r="R12888" s="9">
        <v>0</v>
      </c>
      <c r="S12888" s="9">
        <v>12</v>
      </c>
      <c r="U12888" s="9" t="s">
        <v>230</v>
      </c>
      <c r="X12888" s="9">
        <f>INDEX(SLA_Policy!$D$2:$D$5,MATCH(F12888,SLA_Policy!$A$2:$A$5,0))</f>
        <v>120</v>
      </c>
      <c r="Y12888" s="9" t="str">
        <f>IF(E12888="Cancelled","Excluded",IF(D12888="",IF((SLA_Policy!$B$8-B12888)*24&gt;X12888,"Open - Breached","Open - On Track"),IF((D12888-B12888)*24&lt;=X12888,"Met","Breached")))</f>
        <v>Met</v>
      </c>
    </row>
    <row r="12889" spans="1:25" x14ac:dyDescent="0.25">
      <c r="A12889" s="9" t="s">
        <v>17781</v>
      </c>
      <c r="B12889" s="23">
        <v>46288.508333333302</v>
      </c>
      <c r="C12889" s="23">
        <v>46288.525694444397</v>
      </c>
      <c r="D12889" s="23">
        <v>46289.342361111099</v>
      </c>
      <c r="E12889" s="9" t="s">
        <v>212</v>
      </c>
      <c r="F12889" s="9" t="s">
        <v>188</v>
      </c>
      <c r="G12889" s="9" t="s">
        <v>213</v>
      </c>
      <c r="H12889" s="9" t="s">
        <v>166</v>
      </c>
      <c r="I12889" s="9" t="s">
        <v>378</v>
      </c>
      <c r="J12889" s="9" t="s">
        <v>3174</v>
      </c>
      <c r="K12889" s="9" t="s">
        <v>246</v>
      </c>
      <c r="L12889" s="9" t="s">
        <v>293</v>
      </c>
      <c r="M12889" s="9" t="s">
        <v>5740</v>
      </c>
      <c r="N12889" s="9" t="s">
        <v>197</v>
      </c>
      <c r="O12889" s="9" t="s">
        <v>180</v>
      </c>
      <c r="P12889" s="9" t="s">
        <v>278</v>
      </c>
      <c r="Q12889" s="9" t="s">
        <v>219</v>
      </c>
      <c r="R12889" s="9">
        <v>0</v>
      </c>
      <c r="S12889" s="9">
        <v>35</v>
      </c>
      <c r="T12889" s="9" t="s">
        <v>220</v>
      </c>
      <c r="U12889" s="9" t="s">
        <v>290</v>
      </c>
      <c r="W12889" s="9">
        <v>4</v>
      </c>
      <c r="X12889" s="9">
        <f>INDEX(SLA_Policy!$D$2:$D$5,MATCH(F12889,SLA_Policy!$A$2:$A$5,0))</f>
        <v>72</v>
      </c>
      <c r="Y12889" s="9" t="str">
        <f>IF(E12889="Cancelled","Excluded",IF(D12889="",IF((SLA_Policy!$B$8-B12889)*24&gt;X12889,"Open - Breached","Open - On Track"),IF((D12889-B12889)*24&lt;=X12889,"Met","Breached")))</f>
        <v>Met</v>
      </c>
    </row>
    <row r="12890" spans="1:25" x14ac:dyDescent="0.25">
      <c r="A12890" s="9" t="s">
        <v>17782</v>
      </c>
      <c r="B12890" s="23">
        <v>46288.514583333301</v>
      </c>
      <c r="C12890" s="23">
        <v>46288.5180555556</v>
      </c>
      <c r="D12890" s="23">
        <v>46288.568055555603</v>
      </c>
      <c r="E12890" s="9" t="s">
        <v>212</v>
      </c>
      <c r="F12890" s="9" t="s">
        <v>188</v>
      </c>
      <c r="G12890" s="9" t="s">
        <v>213</v>
      </c>
      <c r="H12890" s="9" t="s">
        <v>161</v>
      </c>
      <c r="I12890" s="9" t="s">
        <v>389</v>
      </c>
      <c r="J12890" s="9" t="s">
        <v>1459</v>
      </c>
      <c r="K12890" s="9" t="s">
        <v>246</v>
      </c>
      <c r="L12890" s="9" t="s">
        <v>293</v>
      </c>
      <c r="M12890" s="9" t="s">
        <v>2393</v>
      </c>
      <c r="N12890" s="9" t="s">
        <v>198</v>
      </c>
      <c r="O12890" s="9" t="s">
        <v>116</v>
      </c>
      <c r="P12890" s="9" t="s">
        <v>590</v>
      </c>
      <c r="Q12890" s="9" t="s">
        <v>219</v>
      </c>
      <c r="R12890" s="9">
        <v>0</v>
      </c>
      <c r="S12890" s="9">
        <v>9</v>
      </c>
      <c r="U12890" s="9" t="s">
        <v>290</v>
      </c>
      <c r="W12890" s="9">
        <v>5</v>
      </c>
      <c r="X12890" s="9">
        <f>INDEX(SLA_Policy!$D$2:$D$5,MATCH(F12890,SLA_Policy!$A$2:$A$5,0))</f>
        <v>72</v>
      </c>
      <c r="Y12890" s="9" t="str">
        <f>IF(E12890="Cancelled","Excluded",IF(D12890="",IF((SLA_Policy!$B$8-B12890)*24&gt;X12890,"Open - Breached","Open - On Track"),IF((D12890-B12890)*24&lt;=X12890,"Met","Breached")))</f>
        <v>Met</v>
      </c>
    </row>
    <row r="12891" spans="1:25" x14ac:dyDescent="0.25">
      <c r="A12891" s="9" t="s">
        <v>17783</v>
      </c>
      <c r="B12891" s="23">
        <v>46288.538194444503</v>
      </c>
      <c r="C12891" s="23">
        <v>46288.545833333301</v>
      </c>
      <c r="D12891" s="23">
        <v>46288.706250000003</v>
      </c>
      <c r="E12891" s="9" t="s">
        <v>212</v>
      </c>
      <c r="F12891" s="9" t="s">
        <v>188</v>
      </c>
      <c r="G12891" s="9" t="s">
        <v>236</v>
      </c>
      <c r="H12891" s="9" t="s">
        <v>161</v>
      </c>
      <c r="I12891" s="9" t="s">
        <v>482</v>
      </c>
      <c r="J12891" s="9" t="s">
        <v>483</v>
      </c>
      <c r="K12891" s="9" t="s">
        <v>246</v>
      </c>
      <c r="L12891" s="9" t="s">
        <v>270</v>
      </c>
      <c r="M12891" s="9" t="s">
        <v>1032</v>
      </c>
      <c r="N12891" s="9" t="s">
        <v>196</v>
      </c>
      <c r="O12891" s="9" t="s">
        <v>177</v>
      </c>
      <c r="P12891" s="9" t="s">
        <v>942</v>
      </c>
      <c r="Q12891" s="9" t="s">
        <v>219</v>
      </c>
      <c r="R12891" s="9">
        <v>0</v>
      </c>
      <c r="S12891" s="9">
        <v>56</v>
      </c>
      <c r="U12891" s="9" t="s">
        <v>242</v>
      </c>
      <c r="X12891" s="9">
        <f>INDEX(SLA_Policy!$D$2:$D$5,MATCH(F12891,SLA_Policy!$A$2:$A$5,0))</f>
        <v>72</v>
      </c>
      <c r="Y12891" s="9" t="str">
        <f>IF(E12891="Cancelled","Excluded",IF(D12891="",IF((SLA_Policy!$B$8-B12891)*24&gt;X12891,"Open - Breached","Open - On Track"),IF((D12891-B12891)*24&lt;=X12891,"Met","Breached")))</f>
        <v>Met</v>
      </c>
    </row>
    <row r="12892" spans="1:25" x14ac:dyDescent="0.25">
      <c r="A12892" s="9" t="s">
        <v>17784</v>
      </c>
      <c r="B12892" s="23">
        <v>46288.581944444399</v>
      </c>
      <c r="C12892" s="23">
        <v>46288.587500000001</v>
      </c>
      <c r="D12892" s="23">
        <v>46290.395833333299</v>
      </c>
      <c r="E12892" s="9" t="s">
        <v>212</v>
      </c>
      <c r="F12892" s="9" t="s">
        <v>188</v>
      </c>
      <c r="G12892" s="9" t="s">
        <v>236</v>
      </c>
      <c r="H12892" s="9" t="s">
        <v>162</v>
      </c>
      <c r="I12892" s="9" t="s">
        <v>280</v>
      </c>
      <c r="J12892" s="9" t="s">
        <v>2914</v>
      </c>
      <c r="K12892" s="9" t="s">
        <v>239</v>
      </c>
      <c r="L12892" s="9" t="s">
        <v>104</v>
      </c>
      <c r="M12892" s="9" t="s">
        <v>4102</v>
      </c>
      <c r="N12892" s="9" t="s">
        <v>196</v>
      </c>
      <c r="O12892" s="9" t="s">
        <v>179</v>
      </c>
      <c r="P12892" s="9" t="s">
        <v>264</v>
      </c>
      <c r="Q12892" s="9" t="s">
        <v>219</v>
      </c>
      <c r="R12892" s="9">
        <v>0</v>
      </c>
      <c r="S12892" s="9">
        <v>12</v>
      </c>
      <c r="U12892" s="9" t="s">
        <v>242</v>
      </c>
      <c r="X12892" s="9">
        <f>INDEX(SLA_Policy!$D$2:$D$5,MATCH(F12892,SLA_Policy!$A$2:$A$5,0))</f>
        <v>72</v>
      </c>
      <c r="Y12892" s="9" t="str">
        <f>IF(E12892="Cancelled","Excluded",IF(D12892="",IF((SLA_Policy!$B$8-B12892)*24&gt;X12892,"Open - Breached","Open - On Track"),IF((D12892-B12892)*24&lt;=X12892,"Met","Breached")))</f>
        <v>Met</v>
      </c>
    </row>
    <row r="12893" spans="1:25" x14ac:dyDescent="0.25">
      <c r="A12893" s="9" t="s">
        <v>17785</v>
      </c>
      <c r="B12893" s="23">
        <v>46288.5847222222</v>
      </c>
      <c r="C12893" s="23">
        <v>46288.652777777803</v>
      </c>
      <c r="D12893" s="23">
        <v>46288.675694444399</v>
      </c>
      <c r="E12893" s="9" t="s">
        <v>212</v>
      </c>
      <c r="F12893" s="9" t="s">
        <v>188</v>
      </c>
      <c r="G12893" s="9" t="s">
        <v>213</v>
      </c>
      <c r="H12893" s="9" t="s">
        <v>162</v>
      </c>
      <c r="I12893" s="9" t="s">
        <v>416</v>
      </c>
      <c r="J12893" s="9" t="s">
        <v>17786</v>
      </c>
      <c r="K12893" s="9" t="s">
        <v>225</v>
      </c>
      <c r="L12893" s="9" t="s">
        <v>311</v>
      </c>
      <c r="M12893" s="9" t="s">
        <v>3704</v>
      </c>
      <c r="N12893" s="9" t="s">
        <v>196</v>
      </c>
      <c r="O12893" s="9" t="s">
        <v>179</v>
      </c>
      <c r="P12893" s="9" t="s">
        <v>264</v>
      </c>
      <c r="Q12893" s="9" t="s">
        <v>219</v>
      </c>
      <c r="R12893" s="9">
        <v>0</v>
      </c>
      <c r="S12893" s="9">
        <v>11</v>
      </c>
      <c r="U12893" s="9" t="s">
        <v>290</v>
      </c>
      <c r="X12893" s="9">
        <f>INDEX(SLA_Policy!$D$2:$D$5,MATCH(F12893,SLA_Policy!$A$2:$A$5,0))</f>
        <v>72</v>
      </c>
      <c r="Y12893" s="9" t="str">
        <f>IF(E12893="Cancelled","Excluded",IF(D12893="",IF((SLA_Policy!$B$8-B12893)*24&gt;X12893,"Open - Breached","Open - On Track"),IF((D12893-B12893)*24&lt;=X12893,"Met","Breached")))</f>
        <v>Met</v>
      </c>
    </row>
    <row r="12894" spans="1:25" x14ac:dyDescent="0.25">
      <c r="A12894" s="9" t="s">
        <v>17787</v>
      </c>
      <c r="B12894" s="23">
        <v>46288.588888888902</v>
      </c>
      <c r="C12894" s="23">
        <v>46288.702777777798</v>
      </c>
      <c r="D12894" s="23">
        <v>46289.691666666702</v>
      </c>
      <c r="E12894" s="9" t="s">
        <v>212</v>
      </c>
      <c r="F12894" s="9" t="s">
        <v>188</v>
      </c>
      <c r="G12894" s="9" t="s">
        <v>236</v>
      </c>
      <c r="H12894" s="9" t="s">
        <v>167</v>
      </c>
      <c r="I12894" s="9" t="s">
        <v>255</v>
      </c>
      <c r="J12894" s="9" t="s">
        <v>2637</v>
      </c>
      <c r="K12894" s="9" t="s">
        <v>215</v>
      </c>
      <c r="L12894" s="9" t="s">
        <v>104</v>
      </c>
      <c r="M12894" s="9" t="s">
        <v>3586</v>
      </c>
      <c r="N12894" s="9" t="s">
        <v>197</v>
      </c>
      <c r="O12894" s="9" t="s">
        <v>116</v>
      </c>
      <c r="P12894" s="9" t="s">
        <v>258</v>
      </c>
      <c r="Q12894" s="9" t="s">
        <v>219</v>
      </c>
      <c r="R12894" s="9">
        <v>0</v>
      </c>
      <c r="S12894" s="9">
        <v>41</v>
      </c>
      <c r="U12894" s="9" t="s">
        <v>242</v>
      </c>
      <c r="X12894" s="9">
        <f>INDEX(SLA_Policy!$D$2:$D$5,MATCH(F12894,SLA_Policy!$A$2:$A$5,0))</f>
        <v>72</v>
      </c>
      <c r="Y12894" s="9" t="str">
        <f>IF(E12894="Cancelled","Excluded",IF(D12894="",IF((SLA_Policy!$B$8-B12894)*24&gt;X12894,"Open - Breached","Open - On Track"),IF((D12894-B12894)*24&lt;=X12894,"Met","Breached")))</f>
        <v>Met</v>
      </c>
    </row>
    <row r="12895" spans="1:25" x14ac:dyDescent="0.25">
      <c r="A12895" s="9" t="s">
        <v>17788</v>
      </c>
      <c r="B12895" s="23">
        <v>46288.599305555603</v>
      </c>
      <c r="C12895" s="23">
        <v>46288.600694444503</v>
      </c>
      <c r="D12895" s="23">
        <v>46289.368055555598</v>
      </c>
      <c r="E12895" s="9" t="s">
        <v>212</v>
      </c>
      <c r="F12895" s="9" t="s">
        <v>189</v>
      </c>
      <c r="G12895" s="9" t="s">
        <v>213</v>
      </c>
      <c r="H12895" s="9" t="s">
        <v>161</v>
      </c>
      <c r="I12895" s="9" t="s">
        <v>297</v>
      </c>
      <c r="J12895" s="9" t="s">
        <v>3158</v>
      </c>
      <c r="K12895" s="9" t="s">
        <v>303</v>
      </c>
      <c r="L12895" s="9" t="s">
        <v>270</v>
      </c>
      <c r="M12895" s="9" t="s">
        <v>1298</v>
      </c>
      <c r="N12895" s="9" t="s">
        <v>200</v>
      </c>
      <c r="O12895" s="9" t="s">
        <v>177</v>
      </c>
      <c r="P12895" s="9" t="s">
        <v>300</v>
      </c>
      <c r="Q12895" s="9" t="s">
        <v>219</v>
      </c>
      <c r="R12895" s="9">
        <v>0</v>
      </c>
      <c r="S12895" s="9">
        <v>33</v>
      </c>
      <c r="U12895" s="9" t="s">
        <v>140</v>
      </c>
      <c r="V12895" s="9" t="s">
        <v>17619</v>
      </c>
      <c r="X12895" s="9">
        <f>INDEX(SLA_Policy!$D$2:$D$5,MATCH(F12895,SLA_Policy!$A$2:$A$5,0))</f>
        <v>120</v>
      </c>
      <c r="Y12895" s="9" t="str">
        <f>IF(E12895="Cancelled","Excluded",IF(D12895="",IF((SLA_Policy!$B$8-B12895)*24&gt;X12895,"Open - Breached","Open - On Track"),IF((D12895-B12895)*24&lt;=X12895,"Met","Breached")))</f>
        <v>Met</v>
      </c>
    </row>
    <row r="12896" spans="1:25" x14ac:dyDescent="0.25">
      <c r="A12896" s="9" t="s">
        <v>17789</v>
      </c>
      <c r="B12896" s="23">
        <v>46288.615277777797</v>
      </c>
      <c r="C12896" s="23">
        <v>46288.618055555598</v>
      </c>
      <c r="D12896" s="23">
        <v>46288.620833333298</v>
      </c>
      <c r="E12896" s="9" t="s">
        <v>212</v>
      </c>
      <c r="F12896" s="9" t="s">
        <v>187</v>
      </c>
      <c r="G12896" s="9" t="s">
        <v>213</v>
      </c>
      <c r="H12896" s="9" t="s">
        <v>161</v>
      </c>
      <c r="I12896" s="9" t="s">
        <v>454</v>
      </c>
      <c r="J12896" s="9" t="s">
        <v>1549</v>
      </c>
      <c r="K12896" s="9" t="s">
        <v>215</v>
      </c>
      <c r="L12896" s="9" t="s">
        <v>270</v>
      </c>
      <c r="M12896" s="9" t="s">
        <v>657</v>
      </c>
      <c r="N12896" s="9" t="s">
        <v>198</v>
      </c>
      <c r="O12896" s="9" t="s">
        <v>116</v>
      </c>
      <c r="P12896" s="9" t="s">
        <v>258</v>
      </c>
      <c r="Q12896" s="9" t="s">
        <v>219</v>
      </c>
      <c r="R12896" s="9">
        <v>0</v>
      </c>
      <c r="S12896" s="9">
        <v>10</v>
      </c>
      <c r="U12896" s="9" t="s">
        <v>290</v>
      </c>
      <c r="X12896" s="9">
        <f>INDEX(SLA_Policy!$D$2:$D$5,MATCH(F12896,SLA_Policy!$A$2:$A$5,0))</f>
        <v>8</v>
      </c>
      <c r="Y12896" s="9" t="str">
        <f>IF(E12896="Cancelled","Excluded",IF(D12896="",IF((SLA_Policy!$B$8-B12896)*24&gt;X12896,"Open - Breached","Open - On Track"),IF((D12896-B12896)*24&lt;=X12896,"Met","Breached")))</f>
        <v>Met</v>
      </c>
    </row>
    <row r="12897" spans="1:25" x14ac:dyDescent="0.25">
      <c r="A12897" s="9" t="s">
        <v>17790</v>
      </c>
      <c r="B12897" s="23">
        <v>46288.624305555597</v>
      </c>
      <c r="C12897" s="23">
        <v>46288.640972222202</v>
      </c>
      <c r="D12897" s="23">
        <v>46289.375</v>
      </c>
      <c r="E12897" s="9" t="s">
        <v>212</v>
      </c>
      <c r="F12897" s="9" t="s">
        <v>189</v>
      </c>
      <c r="G12897" s="9" t="s">
        <v>213</v>
      </c>
      <c r="H12897" s="9" t="s">
        <v>164</v>
      </c>
      <c r="I12897" s="9" t="s">
        <v>339</v>
      </c>
      <c r="J12897" s="9" t="s">
        <v>459</v>
      </c>
      <c r="K12897" s="9" t="s">
        <v>239</v>
      </c>
      <c r="L12897" s="9" t="s">
        <v>216</v>
      </c>
      <c r="M12897" s="9" t="s">
        <v>976</v>
      </c>
      <c r="N12897" s="9" t="s">
        <v>198</v>
      </c>
      <c r="O12897" s="9" t="s">
        <v>116</v>
      </c>
      <c r="P12897" s="9" t="s">
        <v>590</v>
      </c>
      <c r="Q12897" s="9" t="s">
        <v>219</v>
      </c>
      <c r="R12897" s="9">
        <v>0</v>
      </c>
      <c r="S12897" s="9">
        <v>11</v>
      </c>
      <c r="T12897" s="9" t="s">
        <v>343</v>
      </c>
      <c r="U12897" s="9" t="s">
        <v>140</v>
      </c>
      <c r="V12897" s="9" t="s">
        <v>17619</v>
      </c>
      <c r="X12897" s="9">
        <f>INDEX(SLA_Policy!$D$2:$D$5,MATCH(F12897,SLA_Policy!$A$2:$A$5,0))</f>
        <v>120</v>
      </c>
      <c r="Y12897" s="9" t="str">
        <f>IF(E12897="Cancelled","Excluded",IF(D12897="",IF((SLA_Policy!$B$8-B12897)*24&gt;X12897,"Open - Breached","Open - On Track"),IF((D12897-B12897)*24&lt;=X12897,"Met","Breached")))</f>
        <v>Met</v>
      </c>
    </row>
    <row r="12898" spans="1:25" x14ac:dyDescent="0.25">
      <c r="A12898" s="9" t="s">
        <v>17791</v>
      </c>
      <c r="B12898" s="23">
        <v>46288.625</v>
      </c>
      <c r="C12898" s="23">
        <v>46288.684722222199</v>
      </c>
      <c r="D12898" s="23">
        <v>46289.395138888904</v>
      </c>
      <c r="E12898" s="9" t="s">
        <v>212</v>
      </c>
      <c r="F12898" s="9" t="s">
        <v>188</v>
      </c>
      <c r="G12898" s="9" t="s">
        <v>213</v>
      </c>
      <c r="H12898" s="9" t="s">
        <v>162</v>
      </c>
      <c r="I12898" s="9" t="s">
        <v>345</v>
      </c>
      <c r="J12898" s="9" t="s">
        <v>1304</v>
      </c>
      <c r="K12898" s="9" t="s">
        <v>246</v>
      </c>
      <c r="L12898" s="9" t="s">
        <v>216</v>
      </c>
      <c r="M12898" s="9" t="s">
        <v>3944</v>
      </c>
      <c r="N12898" s="9" t="s">
        <v>196</v>
      </c>
      <c r="O12898" s="9" t="s">
        <v>179</v>
      </c>
      <c r="P12898" s="9" t="s">
        <v>337</v>
      </c>
      <c r="Q12898" s="9" t="s">
        <v>219</v>
      </c>
      <c r="R12898" s="9">
        <v>0</v>
      </c>
      <c r="S12898" s="9">
        <v>17</v>
      </c>
      <c r="U12898" s="9" t="s">
        <v>266</v>
      </c>
      <c r="X12898" s="9">
        <f>INDEX(SLA_Policy!$D$2:$D$5,MATCH(F12898,SLA_Policy!$A$2:$A$5,0))</f>
        <v>72</v>
      </c>
      <c r="Y12898" s="9" t="str">
        <f>IF(E12898="Cancelled","Excluded",IF(D12898="",IF((SLA_Policy!$B$8-B12898)*24&gt;X12898,"Open - Breached","Open - On Track"),IF((D12898-B12898)*24&lt;=X12898,"Met","Breached")))</f>
        <v>Met</v>
      </c>
    </row>
    <row r="12899" spans="1:25" x14ac:dyDescent="0.25">
      <c r="A12899" s="9" t="s">
        <v>17792</v>
      </c>
      <c r="B12899" s="23">
        <v>46288.656944444498</v>
      </c>
      <c r="C12899" s="23">
        <v>46288.665972222203</v>
      </c>
      <c r="D12899" s="23">
        <v>46290.398611111101</v>
      </c>
      <c r="E12899" s="9" t="s">
        <v>212</v>
      </c>
      <c r="F12899" s="9" t="s">
        <v>188</v>
      </c>
      <c r="G12899" s="9" t="s">
        <v>213</v>
      </c>
      <c r="H12899" s="9" t="s">
        <v>166</v>
      </c>
      <c r="I12899" s="9" t="s">
        <v>378</v>
      </c>
      <c r="J12899" s="9" t="s">
        <v>4830</v>
      </c>
      <c r="K12899" s="9" t="s">
        <v>246</v>
      </c>
      <c r="L12899" s="9" t="s">
        <v>216</v>
      </c>
      <c r="M12899" s="9" t="s">
        <v>7261</v>
      </c>
      <c r="N12899" s="9" t="s">
        <v>196</v>
      </c>
      <c r="O12899" s="9" t="s">
        <v>180</v>
      </c>
      <c r="P12899" s="9" t="s">
        <v>318</v>
      </c>
      <c r="Q12899" s="9" t="s">
        <v>273</v>
      </c>
      <c r="R12899" s="9">
        <v>0</v>
      </c>
      <c r="S12899" s="9">
        <v>93</v>
      </c>
      <c r="T12899" s="9" t="s">
        <v>136</v>
      </c>
      <c r="U12899" s="9" t="s">
        <v>290</v>
      </c>
      <c r="X12899" s="9">
        <f>INDEX(SLA_Policy!$D$2:$D$5,MATCH(F12899,SLA_Policy!$A$2:$A$5,0))</f>
        <v>72</v>
      </c>
      <c r="Y12899" s="9" t="str">
        <f>IF(E12899="Cancelled","Excluded",IF(D12899="",IF((SLA_Policy!$B$8-B12899)*24&gt;X12899,"Open - Breached","Open - On Track"),IF((D12899-B12899)*24&lt;=X12899,"Met","Breached")))</f>
        <v>Met</v>
      </c>
    </row>
    <row r="12900" spans="1:25" x14ac:dyDescent="0.25">
      <c r="A12900" s="9" t="s">
        <v>17793</v>
      </c>
      <c r="B12900" s="23">
        <v>46288.662499999999</v>
      </c>
      <c r="C12900" s="23">
        <v>46288.668055555601</v>
      </c>
      <c r="D12900" s="23">
        <v>46289.410416666702</v>
      </c>
      <c r="E12900" s="9" t="s">
        <v>212</v>
      </c>
      <c r="F12900" s="9" t="s">
        <v>189</v>
      </c>
      <c r="G12900" s="9" t="s">
        <v>236</v>
      </c>
      <c r="H12900" s="9" t="s">
        <v>161</v>
      </c>
      <c r="I12900" s="9" t="s">
        <v>237</v>
      </c>
      <c r="J12900" s="9" t="s">
        <v>7619</v>
      </c>
      <c r="K12900" s="9" t="s">
        <v>215</v>
      </c>
      <c r="L12900" s="9" t="s">
        <v>293</v>
      </c>
      <c r="M12900" s="9" t="s">
        <v>4076</v>
      </c>
      <c r="N12900" s="9" t="s">
        <v>198</v>
      </c>
      <c r="O12900" s="9" t="s">
        <v>179</v>
      </c>
      <c r="P12900" s="9" t="s">
        <v>264</v>
      </c>
      <c r="Q12900" s="9" t="s">
        <v>219</v>
      </c>
      <c r="R12900" s="9">
        <v>0</v>
      </c>
      <c r="S12900" s="9">
        <v>10</v>
      </c>
      <c r="U12900" s="9" t="s">
        <v>242</v>
      </c>
      <c r="X12900" s="9">
        <f>INDEX(SLA_Policy!$D$2:$D$5,MATCH(F12900,SLA_Policy!$A$2:$A$5,0))</f>
        <v>120</v>
      </c>
      <c r="Y12900" s="9" t="str">
        <f>IF(E12900="Cancelled","Excluded",IF(D12900="",IF((SLA_Policy!$B$8-B12900)*24&gt;X12900,"Open - Breached","Open - On Track"),IF((D12900-B12900)*24&lt;=X12900,"Met","Breached")))</f>
        <v>Met</v>
      </c>
    </row>
    <row r="12901" spans="1:25" x14ac:dyDescent="0.25">
      <c r="A12901" s="9" t="s">
        <v>17794</v>
      </c>
      <c r="B12901" s="23">
        <v>46288.670138888898</v>
      </c>
      <c r="C12901" s="23">
        <v>46288.714583333298</v>
      </c>
      <c r="D12901" s="23">
        <v>46289.379861111098</v>
      </c>
      <c r="E12901" s="9" t="s">
        <v>212</v>
      </c>
      <c r="F12901" s="9" t="s">
        <v>189</v>
      </c>
      <c r="G12901" s="9" t="s">
        <v>213</v>
      </c>
      <c r="H12901" s="9" t="s">
        <v>161</v>
      </c>
      <c r="I12901" s="9" t="s">
        <v>297</v>
      </c>
      <c r="J12901" s="9" t="s">
        <v>512</v>
      </c>
      <c r="K12901" s="9" t="s">
        <v>215</v>
      </c>
      <c r="L12901" s="9" t="s">
        <v>216</v>
      </c>
      <c r="M12901" s="9" t="s">
        <v>2089</v>
      </c>
      <c r="N12901" s="9" t="s">
        <v>196</v>
      </c>
      <c r="O12901" s="9" t="s">
        <v>177</v>
      </c>
      <c r="P12901" s="9" t="s">
        <v>457</v>
      </c>
      <c r="Q12901" s="9" t="s">
        <v>219</v>
      </c>
      <c r="R12901" s="9">
        <v>0</v>
      </c>
      <c r="S12901" s="9">
        <v>34</v>
      </c>
      <c r="U12901" s="9" t="s">
        <v>140</v>
      </c>
      <c r="V12901" s="9" t="s">
        <v>17619</v>
      </c>
      <c r="X12901" s="9">
        <f>INDEX(SLA_Policy!$D$2:$D$5,MATCH(F12901,SLA_Policy!$A$2:$A$5,0))</f>
        <v>120</v>
      </c>
      <c r="Y12901" s="9" t="str">
        <f>IF(E12901="Cancelled","Excluded",IF(D12901="",IF((SLA_Policy!$B$8-B12901)*24&gt;X12901,"Open - Breached","Open - On Track"),IF((D12901-B12901)*24&lt;=X12901,"Met","Breached")))</f>
        <v>Met</v>
      </c>
    </row>
    <row r="12902" spans="1:25" x14ac:dyDescent="0.25">
      <c r="A12902" s="9" t="s">
        <v>17795</v>
      </c>
      <c r="B12902" s="23">
        <v>46288.681250000001</v>
      </c>
      <c r="C12902" s="23">
        <v>46289.338888888902</v>
      </c>
      <c r="D12902" s="23">
        <v>46289.366666666698</v>
      </c>
      <c r="E12902" s="9" t="s">
        <v>212</v>
      </c>
      <c r="F12902" s="9" t="s">
        <v>188</v>
      </c>
      <c r="G12902" s="9" t="s">
        <v>213</v>
      </c>
      <c r="H12902" s="9" t="s">
        <v>162</v>
      </c>
      <c r="I12902" s="9" t="s">
        <v>393</v>
      </c>
      <c r="J12902" s="9" t="s">
        <v>9111</v>
      </c>
      <c r="K12902" s="9" t="s">
        <v>215</v>
      </c>
      <c r="L12902" s="9" t="s">
        <v>311</v>
      </c>
      <c r="M12902" s="9" t="s">
        <v>2179</v>
      </c>
      <c r="N12902" s="9" t="s">
        <v>197</v>
      </c>
      <c r="O12902" s="9" t="s">
        <v>176</v>
      </c>
      <c r="P12902" s="9" t="s">
        <v>228</v>
      </c>
      <c r="Q12902" s="9" t="s">
        <v>219</v>
      </c>
      <c r="R12902" s="9">
        <v>0</v>
      </c>
      <c r="S12902" s="9">
        <v>9</v>
      </c>
      <c r="U12902" s="9" t="s">
        <v>290</v>
      </c>
      <c r="X12902" s="9">
        <f>INDEX(SLA_Policy!$D$2:$D$5,MATCH(F12902,SLA_Policy!$A$2:$A$5,0))</f>
        <v>72</v>
      </c>
      <c r="Y12902" s="9" t="str">
        <f>IF(E12902="Cancelled","Excluded",IF(D12902="",IF((SLA_Policy!$B$8-B12902)*24&gt;X12902,"Open - Breached","Open - On Track"),IF((D12902-B12902)*24&lt;=X12902,"Met","Breached")))</f>
        <v>Met</v>
      </c>
    </row>
    <row r="12903" spans="1:25" x14ac:dyDescent="0.25">
      <c r="A12903" s="9" t="s">
        <v>17796</v>
      </c>
      <c r="B12903" s="23">
        <v>46288.685416666704</v>
      </c>
      <c r="C12903" s="23">
        <v>46288.688888888901</v>
      </c>
      <c r="D12903" s="23">
        <v>46288.712500000001</v>
      </c>
      <c r="E12903" s="9" t="s">
        <v>212</v>
      </c>
      <c r="F12903" s="9" t="s">
        <v>188</v>
      </c>
      <c r="G12903" s="9" t="s">
        <v>213</v>
      </c>
      <c r="H12903" s="9" t="s">
        <v>161</v>
      </c>
      <c r="I12903" s="9" t="s">
        <v>389</v>
      </c>
      <c r="J12903" s="9" t="s">
        <v>2787</v>
      </c>
      <c r="K12903" s="9" t="s">
        <v>239</v>
      </c>
      <c r="L12903" s="9" t="s">
        <v>216</v>
      </c>
      <c r="M12903" s="9" t="s">
        <v>3434</v>
      </c>
      <c r="N12903" s="9" t="s">
        <v>198</v>
      </c>
      <c r="O12903" s="9" t="s">
        <v>116</v>
      </c>
      <c r="P12903" s="9" t="s">
        <v>234</v>
      </c>
      <c r="Q12903" s="9" t="s">
        <v>219</v>
      </c>
      <c r="R12903" s="9">
        <v>0</v>
      </c>
      <c r="S12903" s="9">
        <v>7</v>
      </c>
      <c r="U12903" s="9" t="s">
        <v>221</v>
      </c>
      <c r="X12903" s="9">
        <f>INDEX(SLA_Policy!$D$2:$D$5,MATCH(F12903,SLA_Policy!$A$2:$A$5,0))</f>
        <v>72</v>
      </c>
      <c r="Y12903" s="9" t="str">
        <f>IF(E12903="Cancelled","Excluded",IF(D12903="",IF((SLA_Policy!$B$8-B12903)*24&gt;X12903,"Open - Breached","Open - On Track"),IF((D12903-B12903)*24&lt;=X12903,"Met","Breached")))</f>
        <v>Met</v>
      </c>
    </row>
    <row r="12904" spans="1:25" x14ac:dyDescent="0.25">
      <c r="A12904" s="9" t="s">
        <v>17797</v>
      </c>
      <c r="B12904" s="23">
        <v>46288.699305555601</v>
      </c>
      <c r="C12904" s="23">
        <v>46288.765972222202</v>
      </c>
      <c r="D12904" s="23">
        <v>46290.370138888902</v>
      </c>
      <c r="E12904" s="9" t="s">
        <v>212</v>
      </c>
      <c r="F12904" s="9" t="s">
        <v>188</v>
      </c>
      <c r="G12904" s="9" t="s">
        <v>213</v>
      </c>
      <c r="H12904" s="9" t="s">
        <v>161</v>
      </c>
      <c r="I12904" s="9" t="s">
        <v>297</v>
      </c>
      <c r="J12904" s="9" t="s">
        <v>3611</v>
      </c>
      <c r="K12904" s="9" t="s">
        <v>246</v>
      </c>
      <c r="L12904" s="9" t="s">
        <v>104</v>
      </c>
      <c r="M12904" s="9" t="s">
        <v>2412</v>
      </c>
      <c r="N12904" s="9" t="s">
        <v>196</v>
      </c>
      <c r="O12904" s="9" t="s">
        <v>177</v>
      </c>
      <c r="P12904" s="9" t="s">
        <v>241</v>
      </c>
      <c r="Q12904" s="9" t="s">
        <v>219</v>
      </c>
      <c r="R12904" s="9">
        <v>0</v>
      </c>
      <c r="S12904" s="9">
        <v>17</v>
      </c>
      <c r="U12904" s="9" t="s">
        <v>140</v>
      </c>
      <c r="V12904" s="9" t="s">
        <v>17619</v>
      </c>
      <c r="W12904" s="9">
        <v>4</v>
      </c>
      <c r="X12904" s="9">
        <f>INDEX(SLA_Policy!$D$2:$D$5,MATCH(F12904,SLA_Policy!$A$2:$A$5,0))</f>
        <v>72</v>
      </c>
      <c r="Y12904" s="9" t="str">
        <f>IF(E12904="Cancelled","Excluded",IF(D12904="",IF((SLA_Policy!$B$8-B12904)*24&gt;X12904,"Open - Breached","Open - On Track"),IF((D12904-B12904)*24&lt;=X12904,"Met","Breached")))</f>
        <v>Met</v>
      </c>
    </row>
    <row r="12905" spans="1:25" x14ac:dyDescent="0.25">
      <c r="A12905" s="9" t="s">
        <v>17798</v>
      </c>
      <c r="B12905" s="23">
        <v>46288.721527777801</v>
      </c>
      <c r="C12905" s="23">
        <v>46288.737500000003</v>
      </c>
      <c r="D12905" s="23">
        <v>46289.337500000001</v>
      </c>
      <c r="E12905" s="9" t="s">
        <v>212</v>
      </c>
      <c r="F12905" s="9" t="s">
        <v>188</v>
      </c>
      <c r="G12905" s="9" t="s">
        <v>213</v>
      </c>
      <c r="H12905" s="9" t="s">
        <v>162</v>
      </c>
      <c r="I12905" s="9" t="s">
        <v>345</v>
      </c>
      <c r="J12905" s="9" t="s">
        <v>4475</v>
      </c>
      <c r="K12905" s="9" t="s">
        <v>215</v>
      </c>
      <c r="L12905" s="9" t="s">
        <v>270</v>
      </c>
      <c r="M12905" s="9" t="s">
        <v>1527</v>
      </c>
      <c r="N12905" s="9" t="s">
        <v>197</v>
      </c>
      <c r="O12905" s="9" t="s">
        <v>179</v>
      </c>
      <c r="P12905" s="9" t="s">
        <v>284</v>
      </c>
      <c r="Q12905" s="9" t="s">
        <v>219</v>
      </c>
      <c r="R12905" s="9">
        <v>0</v>
      </c>
      <c r="S12905" s="9">
        <v>23</v>
      </c>
      <c r="U12905" s="9" t="s">
        <v>248</v>
      </c>
      <c r="X12905" s="9">
        <f>INDEX(SLA_Policy!$D$2:$D$5,MATCH(F12905,SLA_Policy!$A$2:$A$5,0))</f>
        <v>72</v>
      </c>
      <c r="Y12905" s="9" t="str">
        <f>IF(E12905="Cancelled","Excluded",IF(D12905="",IF((SLA_Policy!$B$8-B12905)*24&gt;X12905,"Open - Breached","Open - On Track"),IF((D12905-B12905)*24&lt;=X12905,"Met","Breached")))</f>
        <v>Met</v>
      </c>
    </row>
    <row r="12906" spans="1:25" x14ac:dyDescent="0.25">
      <c r="A12906" s="9" t="s">
        <v>17799</v>
      </c>
      <c r="B12906" s="23">
        <v>46288.723611111098</v>
      </c>
      <c r="C12906" s="23">
        <v>46288.726388888899</v>
      </c>
      <c r="D12906" s="23">
        <v>46289.3881944444</v>
      </c>
      <c r="E12906" s="9" t="s">
        <v>212</v>
      </c>
      <c r="F12906" s="9" t="s">
        <v>188</v>
      </c>
      <c r="G12906" s="9" t="s">
        <v>213</v>
      </c>
      <c r="H12906" s="9" t="s">
        <v>162</v>
      </c>
      <c r="I12906" s="9" t="s">
        <v>345</v>
      </c>
      <c r="J12906" s="9" t="s">
        <v>4273</v>
      </c>
      <c r="K12906" s="9" t="s">
        <v>239</v>
      </c>
      <c r="L12906" s="9" t="s">
        <v>311</v>
      </c>
      <c r="M12906" s="9" t="s">
        <v>862</v>
      </c>
      <c r="N12906" s="9" t="s">
        <v>198</v>
      </c>
      <c r="O12906" s="9" t="s">
        <v>116</v>
      </c>
      <c r="P12906" s="9" t="s">
        <v>258</v>
      </c>
      <c r="Q12906" s="9" t="s">
        <v>219</v>
      </c>
      <c r="R12906" s="9">
        <v>0</v>
      </c>
      <c r="S12906" s="9">
        <v>55</v>
      </c>
      <c r="U12906" s="9" t="s">
        <v>290</v>
      </c>
      <c r="X12906" s="9">
        <f>INDEX(SLA_Policy!$D$2:$D$5,MATCH(F12906,SLA_Policy!$A$2:$A$5,0))</f>
        <v>72</v>
      </c>
      <c r="Y12906" s="9" t="str">
        <f>IF(E12906="Cancelled","Excluded",IF(D12906="",IF((SLA_Policy!$B$8-B12906)*24&gt;X12906,"Open - Breached","Open - On Track"),IF((D12906-B12906)*24&lt;=X12906,"Met","Breached")))</f>
        <v>Met</v>
      </c>
    </row>
    <row r="12907" spans="1:25" x14ac:dyDescent="0.25">
      <c r="A12907" s="9" t="s">
        <v>17800</v>
      </c>
      <c r="B12907" s="23">
        <v>46288.729166666701</v>
      </c>
      <c r="C12907" s="23">
        <v>46288.758333333302</v>
      </c>
      <c r="D12907" s="23">
        <v>46293.329861111102</v>
      </c>
      <c r="E12907" s="9" t="s">
        <v>170</v>
      </c>
      <c r="F12907" s="9" t="s">
        <v>188</v>
      </c>
      <c r="G12907" s="9" t="s">
        <v>213</v>
      </c>
      <c r="H12907" s="9" t="s">
        <v>167</v>
      </c>
      <c r="I12907" s="9" t="s">
        <v>362</v>
      </c>
      <c r="J12907" s="9" t="s">
        <v>2737</v>
      </c>
      <c r="K12907" s="9" t="s">
        <v>246</v>
      </c>
      <c r="L12907" s="9" t="s">
        <v>216</v>
      </c>
      <c r="M12907" s="9" t="s">
        <v>3429</v>
      </c>
      <c r="N12907" s="9" t="s">
        <v>197</v>
      </c>
      <c r="O12907" s="9" t="s">
        <v>176</v>
      </c>
      <c r="P12907" s="9" t="s">
        <v>228</v>
      </c>
      <c r="Q12907" s="9" t="s">
        <v>219</v>
      </c>
      <c r="R12907" s="9">
        <v>0</v>
      </c>
      <c r="S12907" s="9">
        <v>15</v>
      </c>
      <c r="T12907" s="9" t="s">
        <v>136</v>
      </c>
      <c r="U12907" s="9" t="s">
        <v>266</v>
      </c>
      <c r="X12907" s="9">
        <f>INDEX(SLA_Policy!$D$2:$D$5,MATCH(F12907,SLA_Policy!$A$2:$A$5,0))</f>
        <v>72</v>
      </c>
      <c r="Y12907" s="9" t="str">
        <f>IF(E12907="Cancelled","Excluded",IF(D12907="",IF((SLA_Policy!$B$8-B12907)*24&gt;X12907,"Open - Breached","Open - On Track"),IF((D12907-B12907)*24&lt;=X12907,"Met","Breached")))</f>
        <v>Breached</v>
      </c>
    </row>
    <row r="12908" spans="1:25" x14ac:dyDescent="0.25">
      <c r="A12908" s="9" t="s">
        <v>17801</v>
      </c>
      <c r="B12908" s="23">
        <v>46288.758333333302</v>
      </c>
      <c r="C12908" s="23">
        <v>46288.7590277778</v>
      </c>
      <c r="D12908" s="23">
        <v>46288.764583333301</v>
      </c>
      <c r="E12908" s="9" t="s">
        <v>212</v>
      </c>
      <c r="F12908" s="9" t="s">
        <v>187</v>
      </c>
      <c r="G12908" s="9" t="s">
        <v>213</v>
      </c>
      <c r="H12908" s="9" t="s">
        <v>161</v>
      </c>
      <c r="I12908" s="9" t="s">
        <v>454</v>
      </c>
      <c r="J12908" s="9" t="s">
        <v>2116</v>
      </c>
      <c r="K12908" s="9" t="s">
        <v>225</v>
      </c>
      <c r="L12908" s="9" t="s">
        <v>226</v>
      </c>
      <c r="M12908" s="9" t="s">
        <v>892</v>
      </c>
      <c r="N12908" s="9" t="s">
        <v>200</v>
      </c>
      <c r="O12908" s="9" t="s">
        <v>116</v>
      </c>
      <c r="P12908" s="9" t="s">
        <v>590</v>
      </c>
      <c r="Q12908" s="9" t="s">
        <v>219</v>
      </c>
      <c r="R12908" s="9">
        <v>0</v>
      </c>
      <c r="S12908" s="9">
        <v>12</v>
      </c>
      <c r="U12908" s="9" t="s">
        <v>221</v>
      </c>
      <c r="W12908" s="9">
        <v>5</v>
      </c>
      <c r="X12908" s="9">
        <f>INDEX(SLA_Policy!$D$2:$D$5,MATCH(F12908,SLA_Policy!$A$2:$A$5,0))</f>
        <v>8</v>
      </c>
      <c r="Y12908" s="9" t="str">
        <f>IF(E12908="Cancelled","Excluded",IF(D12908="",IF((SLA_Policy!$B$8-B12908)*24&gt;X12908,"Open - Breached","Open - On Track"),IF((D12908-B12908)*24&lt;=X12908,"Met","Breached")))</f>
        <v>Met</v>
      </c>
    </row>
    <row r="12909" spans="1:25" x14ac:dyDescent="0.25">
      <c r="A12909" s="9" t="s">
        <v>17802</v>
      </c>
      <c r="B12909" s="23">
        <v>46288.875</v>
      </c>
      <c r="C12909" s="23">
        <v>46289.336111111101</v>
      </c>
      <c r="D12909" s="23">
        <v>46289.341666666704</v>
      </c>
      <c r="E12909" s="9" t="s">
        <v>212</v>
      </c>
      <c r="F12909" s="9" t="s">
        <v>189</v>
      </c>
      <c r="G12909" s="9" t="s">
        <v>236</v>
      </c>
      <c r="H12909" s="9" t="s">
        <v>161</v>
      </c>
      <c r="I12909" s="9" t="s">
        <v>482</v>
      </c>
      <c r="J12909" s="9" t="s">
        <v>1168</v>
      </c>
      <c r="K12909" s="9" t="s">
        <v>303</v>
      </c>
      <c r="L12909" s="9" t="s">
        <v>293</v>
      </c>
      <c r="M12909" s="9" t="s">
        <v>10036</v>
      </c>
      <c r="N12909" s="9" t="s">
        <v>196</v>
      </c>
      <c r="O12909" s="9" t="s">
        <v>116</v>
      </c>
      <c r="P12909" s="9" t="s">
        <v>590</v>
      </c>
      <c r="Q12909" s="9" t="s">
        <v>219</v>
      </c>
      <c r="R12909" s="9">
        <v>0</v>
      </c>
      <c r="S12909" s="9">
        <v>139</v>
      </c>
      <c r="U12909" s="9" t="s">
        <v>242</v>
      </c>
      <c r="X12909" s="9">
        <f>INDEX(SLA_Policy!$D$2:$D$5,MATCH(F12909,SLA_Policy!$A$2:$A$5,0))</f>
        <v>120</v>
      </c>
      <c r="Y12909" s="9" t="str">
        <f>IF(E12909="Cancelled","Excluded",IF(D12909="",IF((SLA_Policy!$B$8-B12909)*24&gt;X12909,"Open - Breached","Open - On Track"),IF((D12909-B12909)*24&lt;=X12909,"Met","Breached")))</f>
        <v>Met</v>
      </c>
    </row>
    <row r="12910" spans="1:25" x14ac:dyDescent="0.25">
      <c r="A12910" s="9" t="s">
        <v>17803</v>
      </c>
      <c r="B12910" s="23">
        <v>46289.283333333296</v>
      </c>
      <c r="C12910" s="23">
        <v>46289.327777777798</v>
      </c>
      <c r="D12910" s="23">
        <v>46289.452083333301</v>
      </c>
      <c r="E12910" s="9" t="s">
        <v>212</v>
      </c>
      <c r="F12910" s="9" t="s">
        <v>188</v>
      </c>
      <c r="G12910" s="9" t="s">
        <v>213</v>
      </c>
      <c r="H12910" s="9" t="s">
        <v>166</v>
      </c>
      <c r="I12910" s="9" t="s">
        <v>286</v>
      </c>
      <c r="J12910" s="9" t="s">
        <v>287</v>
      </c>
      <c r="K12910" s="9" t="s">
        <v>303</v>
      </c>
      <c r="L12910" s="9" t="s">
        <v>371</v>
      </c>
      <c r="M12910" s="9" t="s">
        <v>1721</v>
      </c>
      <c r="N12910" s="9" t="s">
        <v>197</v>
      </c>
      <c r="O12910" s="9" t="s">
        <v>181</v>
      </c>
      <c r="P12910" s="9" t="s">
        <v>449</v>
      </c>
      <c r="Q12910" s="9" t="s">
        <v>219</v>
      </c>
      <c r="R12910" s="9">
        <v>0</v>
      </c>
      <c r="S12910" s="9">
        <v>8</v>
      </c>
      <c r="U12910" s="9" t="s">
        <v>290</v>
      </c>
      <c r="X12910" s="9">
        <f>INDEX(SLA_Policy!$D$2:$D$5,MATCH(F12910,SLA_Policy!$A$2:$A$5,0))</f>
        <v>72</v>
      </c>
      <c r="Y12910" s="9" t="str">
        <f>IF(E12910="Cancelled","Excluded",IF(D12910="",IF((SLA_Policy!$B$8-B12910)*24&gt;X12910,"Open - Breached","Open - On Track"),IF((D12910-B12910)*24&lt;=X12910,"Met","Breached")))</f>
        <v>Met</v>
      </c>
    </row>
    <row r="12911" spans="1:25" x14ac:dyDescent="0.25">
      <c r="A12911" s="9" t="s">
        <v>17804</v>
      </c>
      <c r="B12911" s="23">
        <v>46289.3256944444</v>
      </c>
      <c r="C12911" s="23">
        <v>46289.366666666698</v>
      </c>
      <c r="D12911" s="23">
        <v>46289.579861111102</v>
      </c>
      <c r="E12911" s="9" t="s">
        <v>212</v>
      </c>
      <c r="F12911" s="9" t="s">
        <v>188</v>
      </c>
      <c r="G12911" s="9" t="s">
        <v>213</v>
      </c>
      <c r="H12911" s="9" t="s">
        <v>162</v>
      </c>
      <c r="I12911" s="9" t="s">
        <v>393</v>
      </c>
      <c r="J12911" s="9" t="s">
        <v>10482</v>
      </c>
      <c r="K12911" s="9" t="s">
        <v>303</v>
      </c>
      <c r="L12911" s="9" t="s">
        <v>311</v>
      </c>
      <c r="M12911" s="9" t="s">
        <v>5566</v>
      </c>
      <c r="N12911" s="9" t="s">
        <v>197</v>
      </c>
      <c r="O12911" s="9" t="s">
        <v>176</v>
      </c>
      <c r="P12911" s="9" t="s">
        <v>503</v>
      </c>
      <c r="Q12911" s="9" t="s">
        <v>219</v>
      </c>
      <c r="R12911" s="9">
        <v>0</v>
      </c>
      <c r="S12911" s="9">
        <v>20</v>
      </c>
      <c r="U12911" s="9" t="s">
        <v>661</v>
      </c>
      <c r="X12911" s="9">
        <f>INDEX(SLA_Policy!$D$2:$D$5,MATCH(F12911,SLA_Policy!$A$2:$A$5,0))</f>
        <v>72</v>
      </c>
      <c r="Y12911" s="9" t="str">
        <f>IF(E12911="Cancelled","Excluded",IF(D12911="",IF((SLA_Policy!$B$8-B12911)*24&gt;X12911,"Open - Breached","Open - On Track"),IF((D12911-B12911)*24&lt;=X12911,"Met","Breached")))</f>
        <v>Met</v>
      </c>
    </row>
    <row r="12912" spans="1:25" x14ac:dyDescent="0.25">
      <c r="A12912" s="9" t="s">
        <v>17805</v>
      </c>
      <c r="B12912" s="23">
        <v>46289.347222222197</v>
      </c>
      <c r="C12912" s="23">
        <v>46289.351388888899</v>
      </c>
      <c r="D12912" s="23">
        <v>46289.3881944444</v>
      </c>
      <c r="E12912" s="9" t="s">
        <v>212</v>
      </c>
      <c r="F12912" s="9" t="s">
        <v>187</v>
      </c>
      <c r="G12912" s="9" t="s">
        <v>213</v>
      </c>
      <c r="H12912" s="9" t="s">
        <v>162</v>
      </c>
      <c r="I12912" s="9" t="s">
        <v>345</v>
      </c>
      <c r="J12912" s="9" t="s">
        <v>11203</v>
      </c>
      <c r="K12912" s="9" t="s">
        <v>215</v>
      </c>
      <c r="L12912" s="9" t="s">
        <v>371</v>
      </c>
      <c r="M12912" s="9" t="s">
        <v>372</v>
      </c>
      <c r="N12912" s="9" t="s">
        <v>196</v>
      </c>
      <c r="O12912" s="9" t="s">
        <v>116</v>
      </c>
      <c r="P12912" s="9" t="s">
        <v>342</v>
      </c>
      <c r="Q12912" s="9" t="s">
        <v>219</v>
      </c>
      <c r="R12912" s="9">
        <v>0</v>
      </c>
      <c r="S12912" s="9">
        <v>17</v>
      </c>
      <c r="U12912" s="9" t="s">
        <v>290</v>
      </c>
      <c r="W12912" s="9">
        <v>5</v>
      </c>
      <c r="X12912" s="9">
        <f>INDEX(SLA_Policy!$D$2:$D$5,MATCH(F12912,SLA_Policy!$A$2:$A$5,0))</f>
        <v>8</v>
      </c>
      <c r="Y12912" s="9" t="str">
        <f>IF(E12912="Cancelled","Excluded",IF(D12912="",IF((SLA_Policy!$B$8-B12912)*24&gt;X12912,"Open - Breached","Open - On Track"),IF((D12912-B12912)*24&lt;=X12912,"Met","Breached")))</f>
        <v>Met</v>
      </c>
    </row>
    <row r="12913" spans="1:25" x14ac:dyDescent="0.25">
      <c r="A12913" s="9" t="s">
        <v>17806</v>
      </c>
      <c r="B12913" s="23">
        <v>46289.354166666701</v>
      </c>
      <c r="C12913" s="23">
        <v>46289.370833333298</v>
      </c>
      <c r="D12913" s="23">
        <v>46290.379166666702</v>
      </c>
      <c r="E12913" s="9" t="s">
        <v>212</v>
      </c>
      <c r="F12913" s="9" t="s">
        <v>188</v>
      </c>
      <c r="G12913" s="9" t="s">
        <v>213</v>
      </c>
      <c r="H12913" s="9" t="s">
        <v>162</v>
      </c>
      <c r="I12913" s="9" t="s">
        <v>345</v>
      </c>
      <c r="J12913" s="9" t="s">
        <v>614</v>
      </c>
      <c r="K12913" s="9" t="s">
        <v>246</v>
      </c>
      <c r="L12913" s="9" t="s">
        <v>216</v>
      </c>
      <c r="M12913" s="9" t="s">
        <v>1259</v>
      </c>
      <c r="N12913" s="9" t="s">
        <v>196</v>
      </c>
      <c r="O12913" s="9" t="s">
        <v>179</v>
      </c>
      <c r="P12913" s="9" t="s">
        <v>313</v>
      </c>
      <c r="Q12913" s="9" t="s">
        <v>273</v>
      </c>
      <c r="R12913" s="9">
        <v>0</v>
      </c>
      <c r="S12913" s="9">
        <v>10</v>
      </c>
      <c r="U12913" s="9" t="s">
        <v>266</v>
      </c>
      <c r="X12913" s="9">
        <f>INDEX(SLA_Policy!$D$2:$D$5,MATCH(F12913,SLA_Policy!$A$2:$A$5,0))</f>
        <v>72</v>
      </c>
      <c r="Y12913" s="9" t="str">
        <f>IF(E12913="Cancelled","Excluded",IF(D12913="",IF((SLA_Policy!$B$8-B12913)*24&gt;X12913,"Open - Breached","Open - On Track"),IF((D12913-B12913)*24&lt;=X12913,"Met","Breached")))</f>
        <v>Met</v>
      </c>
    </row>
    <row r="12914" spans="1:25" x14ac:dyDescent="0.25">
      <c r="A12914" s="9" t="s">
        <v>17807</v>
      </c>
      <c r="B12914" s="23">
        <v>46289.354861111096</v>
      </c>
      <c r="C12914" s="23">
        <v>46289.364583333299</v>
      </c>
      <c r="D12914" s="23">
        <v>46293.339583333298</v>
      </c>
      <c r="E12914" s="9" t="s">
        <v>170</v>
      </c>
      <c r="F12914" s="9" t="s">
        <v>188</v>
      </c>
      <c r="G12914" s="9" t="s">
        <v>236</v>
      </c>
      <c r="H12914" s="9" t="s">
        <v>161</v>
      </c>
      <c r="I12914" s="9" t="s">
        <v>482</v>
      </c>
      <c r="J12914" s="9" t="s">
        <v>4631</v>
      </c>
      <c r="K12914" s="9" t="s">
        <v>246</v>
      </c>
      <c r="L12914" s="9" t="s">
        <v>104</v>
      </c>
      <c r="M12914" s="9" t="s">
        <v>1229</v>
      </c>
      <c r="N12914" s="9" t="s">
        <v>196</v>
      </c>
      <c r="O12914" s="9" t="s">
        <v>177</v>
      </c>
      <c r="P12914" s="9" t="s">
        <v>457</v>
      </c>
      <c r="Q12914" s="9" t="s">
        <v>219</v>
      </c>
      <c r="R12914" s="9">
        <v>0</v>
      </c>
      <c r="S12914" s="9">
        <v>16</v>
      </c>
      <c r="U12914" s="9" t="s">
        <v>242</v>
      </c>
      <c r="X12914" s="9">
        <f>INDEX(SLA_Policy!$D$2:$D$5,MATCH(F12914,SLA_Policy!$A$2:$A$5,0))</f>
        <v>72</v>
      </c>
      <c r="Y12914" s="9" t="str">
        <f>IF(E12914="Cancelled","Excluded",IF(D12914="",IF((SLA_Policy!$B$8-B12914)*24&gt;X12914,"Open - Breached","Open - On Track"),IF((D12914-B12914)*24&lt;=X12914,"Met","Breached")))</f>
        <v>Breached</v>
      </c>
    </row>
    <row r="12915" spans="1:25" x14ac:dyDescent="0.25">
      <c r="A12915" s="9" t="s">
        <v>17808</v>
      </c>
      <c r="B12915" s="23">
        <v>46289.364583333299</v>
      </c>
      <c r="C12915" s="23">
        <v>46289.396527777797</v>
      </c>
      <c r="D12915" s="23">
        <v>46289.761111111096</v>
      </c>
      <c r="E12915" s="9" t="s">
        <v>212</v>
      </c>
      <c r="F12915" s="9" t="s">
        <v>189</v>
      </c>
      <c r="G12915" s="9" t="s">
        <v>213</v>
      </c>
      <c r="H12915" s="9" t="s">
        <v>88</v>
      </c>
      <c r="I12915" s="9" t="s">
        <v>92</v>
      </c>
      <c r="J12915" s="9" t="s">
        <v>847</v>
      </c>
      <c r="K12915" s="9" t="s">
        <v>215</v>
      </c>
      <c r="L12915" s="9" t="s">
        <v>311</v>
      </c>
      <c r="M12915" s="9" t="s">
        <v>2362</v>
      </c>
      <c r="N12915" s="9" t="s">
        <v>197</v>
      </c>
      <c r="O12915" s="9" t="s">
        <v>178</v>
      </c>
      <c r="P12915" s="9" t="s">
        <v>414</v>
      </c>
      <c r="Q12915" s="9" t="s">
        <v>219</v>
      </c>
      <c r="R12915" s="9">
        <v>0</v>
      </c>
      <c r="S12915" s="9">
        <v>11</v>
      </c>
      <c r="T12915" s="9" t="s">
        <v>136</v>
      </c>
      <c r="U12915" s="9" t="s">
        <v>221</v>
      </c>
      <c r="X12915" s="9">
        <f>INDEX(SLA_Policy!$D$2:$D$5,MATCH(F12915,SLA_Policy!$A$2:$A$5,0))</f>
        <v>120</v>
      </c>
      <c r="Y12915" s="9" t="str">
        <f>IF(E12915="Cancelled","Excluded",IF(D12915="",IF((SLA_Policy!$B$8-B12915)*24&gt;X12915,"Open - Breached","Open - On Track"),IF((D12915-B12915)*24&lt;=X12915,"Met","Breached")))</f>
        <v>Met</v>
      </c>
    </row>
    <row r="12916" spans="1:25" x14ac:dyDescent="0.25">
      <c r="A12916" s="9" t="s">
        <v>17809</v>
      </c>
      <c r="B12916" s="23">
        <v>46289.365277777797</v>
      </c>
      <c r="C12916" s="23">
        <v>46289.370833333298</v>
      </c>
      <c r="D12916" s="23">
        <v>46289.467361111099</v>
      </c>
      <c r="E12916" s="9" t="s">
        <v>212</v>
      </c>
      <c r="F12916" s="9" t="s">
        <v>188</v>
      </c>
      <c r="G12916" s="9" t="s">
        <v>213</v>
      </c>
      <c r="H12916" s="9" t="s">
        <v>161</v>
      </c>
      <c r="I12916" s="9" t="s">
        <v>297</v>
      </c>
      <c r="J12916" s="9" t="s">
        <v>6409</v>
      </c>
      <c r="K12916" s="9" t="s">
        <v>215</v>
      </c>
      <c r="L12916" s="9" t="s">
        <v>282</v>
      </c>
      <c r="M12916" s="9" t="s">
        <v>4134</v>
      </c>
      <c r="N12916" s="9" t="s">
        <v>198</v>
      </c>
      <c r="O12916" s="9" t="s">
        <v>177</v>
      </c>
      <c r="P12916" s="9" t="s">
        <v>300</v>
      </c>
      <c r="Q12916" s="9" t="s">
        <v>219</v>
      </c>
      <c r="R12916" s="9">
        <v>0</v>
      </c>
      <c r="S12916" s="9">
        <v>6</v>
      </c>
      <c r="U12916" s="9" t="s">
        <v>221</v>
      </c>
      <c r="X12916" s="9">
        <f>INDEX(SLA_Policy!$D$2:$D$5,MATCH(F12916,SLA_Policy!$A$2:$A$5,0))</f>
        <v>72</v>
      </c>
      <c r="Y12916" s="9" t="str">
        <f>IF(E12916="Cancelled","Excluded",IF(D12916="",IF((SLA_Policy!$B$8-B12916)*24&gt;X12916,"Open - Breached","Open - On Track"),IF((D12916-B12916)*24&lt;=X12916,"Met","Breached")))</f>
        <v>Met</v>
      </c>
    </row>
    <row r="12917" spans="1:25" x14ac:dyDescent="0.25">
      <c r="A12917" s="9" t="s">
        <v>17810</v>
      </c>
      <c r="B12917" s="23">
        <v>46289.377083333296</v>
      </c>
      <c r="C12917" s="23">
        <v>46289.5180555556</v>
      </c>
      <c r="D12917" s="23">
        <v>46293.319444444503</v>
      </c>
      <c r="E12917" s="9" t="s">
        <v>170</v>
      </c>
      <c r="F12917" s="9" t="s">
        <v>189</v>
      </c>
      <c r="G12917" s="9" t="s">
        <v>236</v>
      </c>
      <c r="H12917" s="9" t="s">
        <v>167</v>
      </c>
      <c r="I12917" s="9" t="s">
        <v>255</v>
      </c>
      <c r="J12917" s="9" t="s">
        <v>8002</v>
      </c>
      <c r="K12917" s="9" t="s">
        <v>246</v>
      </c>
      <c r="L12917" s="9" t="s">
        <v>216</v>
      </c>
      <c r="M12917" s="9" t="s">
        <v>3944</v>
      </c>
      <c r="N12917" s="9" t="s">
        <v>197</v>
      </c>
      <c r="O12917" s="9" t="s">
        <v>180</v>
      </c>
      <c r="P12917" s="9" t="s">
        <v>368</v>
      </c>
      <c r="Q12917" s="9" t="s">
        <v>273</v>
      </c>
      <c r="R12917" s="9">
        <v>0</v>
      </c>
      <c r="S12917" s="9">
        <v>20</v>
      </c>
      <c r="U12917" s="9" t="s">
        <v>242</v>
      </c>
      <c r="X12917" s="9">
        <f>INDEX(SLA_Policy!$D$2:$D$5,MATCH(F12917,SLA_Policy!$A$2:$A$5,0))</f>
        <v>120</v>
      </c>
      <c r="Y12917" s="9" t="str">
        <f>IF(E12917="Cancelled","Excluded",IF(D12917="",IF((SLA_Policy!$B$8-B12917)*24&gt;X12917,"Open - Breached","Open - On Track"),IF((D12917-B12917)*24&lt;=X12917,"Met","Breached")))</f>
        <v>Met</v>
      </c>
    </row>
    <row r="12918" spans="1:25" x14ac:dyDescent="0.25">
      <c r="A12918" s="9" t="s">
        <v>17811</v>
      </c>
      <c r="B12918" s="23">
        <v>46289.381944444503</v>
      </c>
      <c r="C12918" s="23">
        <v>46289.443055555603</v>
      </c>
      <c r="D12918" s="23">
        <v>46289.6069444444</v>
      </c>
      <c r="E12918" s="9" t="s">
        <v>212</v>
      </c>
      <c r="F12918" s="9" t="s">
        <v>188</v>
      </c>
      <c r="G12918" s="9" t="s">
        <v>213</v>
      </c>
      <c r="H12918" s="9" t="s">
        <v>167</v>
      </c>
      <c r="I12918" s="9" t="s">
        <v>362</v>
      </c>
      <c r="J12918" s="9" t="s">
        <v>9925</v>
      </c>
      <c r="K12918" s="9" t="s">
        <v>239</v>
      </c>
      <c r="L12918" s="9" t="s">
        <v>307</v>
      </c>
      <c r="M12918" s="9" t="s">
        <v>1005</v>
      </c>
      <c r="N12918" s="9" t="s">
        <v>197</v>
      </c>
      <c r="O12918" s="9" t="s">
        <v>116</v>
      </c>
      <c r="P12918" s="9" t="s">
        <v>295</v>
      </c>
      <c r="Q12918" s="9" t="s">
        <v>219</v>
      </c>
      <c r="R12918" s="9">
        <v>0</v>
      </c>
      <c r="S12918" s="9">
        <v>25</v>
      </c>
      <c r="T12918" s="9" t="s">
        <v>322</v>
      </c>
      <c r="U12918" s="9" t="s">
        <v>248</v>
      </c>
      <c r="X12918" s="9">
        <f>INDEX(SLA_Policy!$D$2:$D$5,MATCH(F12918,SLA_Policy!$A$2:$A$5,0))</f>
        <v>72</v>
      </c>
      <c r="Y12918" s="9" t="str">
        <f>IF(E12918="Cancelled","Excluded",IF(D12918="",IF((SLA_Policy!$B$8-B12918)*24&gt;X12918,"Open - Breached","Open - On Track"),IF((D12918-B12918)*24&lt;=X12918,"Met","Breached")))</f>
        <v>Met</v>
      </c>
    </row>
    <row r="12919" spans="1:25" x14ac:dyDescent="0.25">
      <c r="A12919" s="9" t="s">
        <v>17812</v>
      </c>
      <c r="B12919" s="23">
        <v>46289.382638888899</v>
      </c>
      <c r="C12919" s="23">
        <v>46289.422916666699</v>
      </c>
      <c r="D12919" s="23">
        <v>46290.397916666698</v>
      </c>
      <c r="E12919" s="9" t="s">
        <v>212</v>
      </c>
      <c r="F12919" s="9" t="s">
        <v>188</v>
      </c>
      <c r="G12919" s="9" t="s">
        <v>213</v>
      </c>
      <c r="H12919" s="9" t="s">
        <v>165</v>
      </c>
      <c r="I12919" s="9" t="s">
        <v>567</v>
      </c>
      <c r="J12919" s="9" t="s">
        <v>1451</v>
      </c>
      <c r="K12919" s="9" t="s">
        <v>303</v>
      </c>
      <c r="L12919" s="9" t="s">
        <v>282</v>
      </c>
      <c r="M12919" s="9" t="s">
        <v>541</v>
      </c>
      <c r="N12919" s="9" t="s">
        <v>196</v>
      </c>
      <c r="O12919" s="9" t="s">
        <v>176</v>
      </c>
      <c r="P12919" s="9" t="s">
        <v>419</v>
      </c>
      <c r="Q12919" s="9" t="s">
        <v>273</v>
      </c>
      <c r="R12919" s="9">
        <v>0</v>
      </c>
      <c r="S12919" s="9">
        <v>28</v>
      </c>
      <c r="U12919" s="9" t="s">
        <v>266</v>
      </c>
      <c r="W12919" s="9">
        <v>5</v>
      </c>
      <c r="X12919" s="9">
        <f>INDEX(SLA_Policy!$D$2:$D$5,MATCH(F12919,SLA_Policy!$A$2:$A$5,0))</f>
        <v>72</v>
      </c>
      <c r="Y12919" s="9" t="str">
        <f>IF(E12919="Cancelled","Excluded",IF(D12919="",IF((SLA_Policy!$B$8-B12919)*24&gt;X12919,"Open - Breached","Open - On Track"),IF((D12919-B12919)*24&lt;=X12919,"Met","Breached")))</f>
        <v>Met</v>
      </c>
    </row>
    <row r="12920" spans="1:25" x14ac:dyDescent="0.25">
      <c r="A12920" s="9" t="s">
        <v>17813</v>
      </c>
      <c r="B12920" s="23">
        <v>46289.396527777797</v>
      </c>
      <c r="C12920" s="23">
        <v>46289.411805555603</v>
      </c>
      <c r="D12920" s="23">
        <v>46290.402083333298</v>
      </c>
      <c r="E12920" s="9" t="s">
        <v>212</v>
      </c>
      <c r="F12920" s="9" t="s">
        <v>188</v>
      </c>
      <c r="G12920" s="9" t="s">
        <v>213</v>
      </c>
      <c r="H12920" s="9" t="s">
        <v>167</v>
      </c>
      <c r="I12920" s="9" t="s">
        <v>362</v>
      </c>
      <c r="J12920" s="9" t="s">
        <v>17814</v>
      </c>
      <c r="K12920" s="9" t="s">
        <v>246</v>
      </c>
      <c r="L12920" s="9" t="s">
        <v>216</v>
      </c>
      <c r="M12920" s="9" t="s">
        <v>1275</v>
      </c>
      <c r="N12920" s="9" t="s">
        <v>196</v>
      </c>
      <c r="O12920" s="9" t="s">
        <v>176</v>
      </c>
      <c r="P12920" s="9" t="s">
        <v>228</v>
      </c>
      <c r="Q12920" s="9" t="s">
        <v>219</v>
      </c>
      <c r="R12920" s="9">
        <v>0</v>
      </c>
      <c r="S12920" s="9">
        <v>110</v>
      </c>
      <c r="T12920" s="9" t="s">
        <v>220</v>
      </c>
      <c r="U12920" s="9" t="s">
        <v>266</v>
      </c>
      <c r="X12920" s="9">
        <f>INDEX(SLA_Policy!$D$2:$D$5,MATCH(F12920,SLA_Policy!$A$2:$A$5,0))</f>
        <v>72</v>
      </c>
      <c r="Y12920" s="9" t="str">
        <f>IF(E12920="Cancelled","Excluded",IF(D12920="",IF((SLA_Policy!$B$8-B12920)*24&gt;X12920,"Open - Breached","Open - On Track"),IF((D12920-B12920)*24&lt;=X12920,"Met","Breached")))</f>
        <v>Met</v>
      </c>
    </row>
    <row r="12921" spans="1:25" x14ac:dyDescent="0.25">
      <c r="A12921" s="9" t="s">
        <v>17815</v>
      </c>
      <c r="B12921" s="23">
        <v>46289.3972222222</v>
      </c>
      <c r="C12921" s="23">
        <v>46289.409027777801</v>
      </c>
      <c r="D12921" s="23">
        <v>46289.627083333296</v>
      </c>
      <c r="E12921" s="9" t="s">
        <v>212</v>
      </c>
      <c r="F12921" s="9" t="s">
        <v>188</v>
      </c>
      <c r="G12921" s="9" t="s">
        <v>213</v>
      </c>
      <c r="H12921" s="9" t="s">
        <v>164</v>
      </c>
      <c r="I12921" s="9" t="s">
        <v>339</v>
      </c>
      <c r="J12921" s="9" t="s">
        <v>866</v>
      </c>
      <c r="K12921" s="9" t="s">
        <v>246</v>
      </c>
      <c r="L12921" s="9" t="s">
        <v>293</v>
      </c>
      <c r="M12921" s="9" t="s">
        <v>299</v>
      </c>
      <c r="N12921" s="9" t="s">
        <v>198</v>
      </c>
      <c r="O12921" s="9" t="s">
        <v>116</v>
      </c>
      <c r="P12921" s="9" t="s">
        <v>342</v>
      </c>
      <c r="Q12921" s="9" t="s">
        <v>219</v>
      </c>
      <c r="R12921" s="9">
        <v>0</v>
      </c>
      <c r="S12921" s="9">
        <v>7</v>
      </c>
      <c r="T12921" s="9" t="s">
        <v>343</v>
      </c>
      <c r="U12921" s="9" t="s">
        <v>266</v>
      </c>
      <c r="X12921" s="9">
        <f>INDEX(SLA_Policy!$D$2:$D$5,MATCH(F12921,SLA_Policy!$A$2:$A$5,0))</f>
        <v>72</v>
      </c>
      <c r="Y12921" s="9" t="str">
        <f>IF(E12921="Cancelled","Excluded",IF(D12921="",IF((SLA_Policy!$B$8-B12921)*24&gt;X12921,"Open - Breached","Open - On Track"),IF((D12921-B12921)*24&lt;=X12921,"Met","Breached")))</f>
        <v>Met</v>
      </c>
    </row>
    <row r="12922" spans="1:25" x14ac:dyDescent="0.25">
      <c r="A12922" s="9" t="s">
        <v>17816</v>
      </c>
      <c r="B12922" s="23">
        <v>46289.398611111101</v>
      </c>
      <c r="C12922" s="23">
        <v>46289.401388888902</v>
      </c>
      <c r="D12922" s="23">
        <v>46290.623611111099</v>
      </c>
      <c r="E12922" s="9" t="s">
        <v>212</v>
      </c>
      <c r="F12922" s="9" t="s">
        <v>188</v>
      </c>
      <c r="G12922" s="9" t="s">
        <v>213</v>
      </c>
      <c r="H12922" s="9" t="s">
        <v>164</v>
      </c>
      <c r="I12922" s="9" t="s">
        <v>260</v>
      </c>
      <c r="J12922" s="9" t="s">
        <v>3733</v>
      </c>
      <c r="K12922" s="9" t="s">
        <v>215</v>
      </c>
      <c r="L12922" s="9" t="s">
        <v>311</v>
      </c>
      <c r="M12922" s="9" t="s">
        <v>2179</v>
      </c>
      <c r="N12922" s="9" t="s">
        <v>199</v>
      </c>
      <c r="O12922" s="9" t="s">
        <v>180</v>
      </c>
      <c r="P12922" s="9" t="s">
        <v>278</v>
      </c>
      <c r="Q12922" s="9" t="s">
        <v>219</v>
      </c>
      <c r="R12922" s="9">
        <v>0</v>
      </c>
      <c r="S12922" s="9">
        <v>48</v>
      </c>
      <c r="T12922" s="9" t="s">
        <v>265</v>
      </c>
      <c r="U12922" s="9" t="s">
        <v>290</v>
      </c>
      <c r="X12922" s="9">
        <f>INDEX(SLA_Policy!$D$2:$D$5,MATCH(F12922,SLA_Policy!$A$2:$A$5,0))</f>
        <v>72</v>
      </c>
      <c r="Y12922" s="9" t="str">
        <f>IF(E12922="Cancelled","Excluded",IF(D12922="",IF((SLA_Policy!$B$8-B12922)*24&gt;X12922,"Open - Breached","Open - On Track"),IF((D12922-B12922)*24&lt;=X12922,"Met","Breached")))</f>
        <v>Met</v>
      </c>
    </row>
    <row r="12923" spans="1:25" x14ac:dyDescent="0.25">
      <c r="A12923" s="9" t="s">
        <v>17817</v>
      </c>
      <c r="B12923" s="23">
        <v>46289.402777777803</v>
      </c>
      <c r="C12923" s="23">
        <v>46289.4194444444</v>
      </c>
      <c r="D12923" s="23">
        <v>46289.495833333298</v>
      </c>
      <c r="E12923" s="9" t="s">
        <v>212</v>
      </c>
      <c r="F12923" s="9" t="s">
        <v>188</v>
      </c>
      <c r="G12923" s="9" t="s">
        <v>213</v>
      </c>
      <c r="H12923" s="9" t="s">
        <v>161</v>
      </c>
      <c r="I12923" s="9" t="s">
        <v>297</v>
      </c>
      <c r="J12923" s="9" t="s">
        <v>688</v>
      </c>
      <c r="K12923" s="9" t="s">
        <v>215</v>
      </c>
      <c r="L12923" s="9" t="s">
        <v>311</v>
      </c>
      <c r="M12923" s="9" t="s">
        <v>1420</v>
      </c>
      <c r="N12923" s="9" t="s">
        <v>198</v>
      </c>
      <c r="O12923" s="9" t="s">
        <v>116</v>
      </c>
      <c r="P12923" s="9" t="s">
        <v>218</v>
      </c>
      <c r="Q12923" s="9" t="s">
        <v>219</v>
      </c>
      <c r="R12923" s="9">
        <v>0</v>
      </c>
      <c r="S12923" s="9">
        <v>13</v>
      </c>
      <c r="U12923" s="9" t="s">
        <v>221</v>
      </c>
      <c r="W12923" s="9">
        <v>4</v>
      </c>
      <c r="X12923" s="9">
        <f>INDEX(SLA_Policy!$D$2:$D$5,MATCH(F12923,SLA_Policy!$A$2:$A$5,0))</f>
        <v>72</v>
      </c>
      <c r="Y12923" s="9" t="str">
        <f>IF(E12923="Cancelled","Excluded",IF(D12923="",IF((SLA_Policy!$B$8-B12923)*24&gt;X12923,"Open - Breached","Open - On Track"),IF((D12923-B12923)*24&lt;=X12923,"Met","Breached")))</f>
        <v>Met</v>
      </c>
    </row>
    <row r="12924" spans="1:25" x14ac:dyDescent="0.25">
      <c r="A12924" s="9" t="s">
        <v>17818</v>
      </c>
      <c r="B12924" s="23">
        <v>46289.407638888901</v>
      </c>
      <c r="C12924" s="23">
        <v>46289.408333333296</v>
      </c>
      <c r="D12924" s="23">
        <v>46293.35</v>
      </c>
      <c r="E12924" s="9" t="s">
        <v>170</v>
      </c>
      <c r="F12924" s="9" t="s">
        <v>188</v>
      </c>
      <c r="G12924" s="9" t="s">
        <v>213</v>
      </c>
      <c r="H12924" s="9" t="s">
        <v>163</v>
      </c>
      <c r="I12924" s="9" t="s">
        <v>223</v>
      </c>
      <c r="J12924" s="9" t="s">
        <v>1366</v>
      </c>
      <c r="K12924" s="9" t="s">
        <v>239</v>
      </c>
      <c r="L12924" s="9" t="s">
        <v>282</v>
      </c>
      <c r="M12924" s="9" t="s">
        <v>4820</v>
      </c>
      <c r="N12924" s="9" t="s">
        <v>200</v>
      </c>
      <c r="O12924" s="9" t="s">
        <v>176</v>
      </c>
      <c r="P12924" s="9" t="s">
        <v>228</v>
      </c>
      <c r="Q12924" s="9" t="s">
        <v>219</v>
      </c>
      <c r="R12924" s="9">
        <v>0</v>
      </c>
      <c r="S12924" s="9">
        <v>46</v>
      </c>
      <c r="T12924" s="9" t="s">
        <v>136</v>
      </c>
      <c r="U12924" s="9" t="s">
        <v>230</v>
      </c>
      <c r="X12924" s="9">
        <f>INDEX(SLA_Policy!$D$2:$D$5,MATCH(F12924,SLA_Policy!$A$2:$A$5,0))</f>
        <v>72</v>
      </c>
      <c r="Y12924" s="9" t="str">
        <f>IF(E12924="Cancelled","Excluded",IF(D12924="",IF((SLA_Policy!$B$8-B12924)*24&gt;X12924,"Open - Breached","Open - On Track"),IF((D12924-B12924)*24&lt;=X12924,"Met","Breached")))</f>
        <v>Breached</v>
      </c>
    </row>
    <row r="12925" spans="1:25" x14ac:dyDescent="0.25">
      <c r="A12925" s="9" t="s">
        <v>17819</v>
      </c>
      <c r="B12925" s="23">
        <v>46289.409722222197</v>
      </c>
      <c r="C12925" s="23">
        <v>46289.4152777778</v>
      </c>
      <c r="D12925" s="23">
        <v>46289.521527777797</v>
      </c>
      <c r="E12925" s="9" t="s">
        <v>212</v>
      </c>
      <c r="F12925" s="9" t="s">
        <v>186</v>
      </c>
      <c r="G12925" s="9" t="s">
        <v>213</v>
      </c>
      <c r="H12925" s="9" t="s">
        <v>166</v>
      </c>
      <c r="I12925" s="9" t="s">
        <v>1238</v>
      </c>
      <c r="J12925" s="9" t="s">
        <v>17820</v>
      </c>
      <c r="K12925" s="9" t="s">
        <v>246</v>
      </c>
      <c r="L12925" s="9" t="s">
        <v>270</v>
      </c>
      <c r="M12925" s="9" t="s">
        <v>2962</v>
      </c>
      <c r="N12925" s="9" t="s">
        <v>196</v>
      </c>
      <c r="O12925" s="9" t="s">
        <v>180</v>
      </c>
      <c r="P12925" s="9" t="s">
        <v>318</v>
      </c>
      <c r="Q12925" s="9" t="s">
        <v>273</v>
      </c>
      <c r="R12925" s="9">
        <v>0</v>
      </c>
      <c r="S12925" s="9">
        <v>42</v>
      </c>
      <c r="T12925" s="9" t="s">
        <v>464</v>
      </c>
      <c r="U12925" s="9" t="s">
        <v>266</v>
      </c>
      <c r="W12925" s="9">
        <v>4</v>
      </c>
      <c r="X12925" s="9">
        <f>INDEX(SLA_Policy!$D$2:$D$5,MATCH(F12925,SLA_Policy!$A$2:$A$5,0))</f>
        <v>4</v>
      </c>
      <c r="Y12925" s="9" t="str">
        <f>IF(E12925="Cancelled","Excluded",IF(D12925="",IF((SLA_Policy!$B$8-B12925)*24&gt;X12925,"Open - Breached","Open - On Track"),IF((D12925-B12925)*24&lt;=X12925,"Met","Breached")))</f>
        <v>Met</v>
      </c>
    </row>
    <row r="12926" spans="1:25" x14ac:dyDescent="0.25">
      <c r="A12926" s="9" t="s">
        <v>17821</v>
      </c>
      <c r="B12926" s="23">
        <v>46289.415972222203</v>
      </c>
      <c r="C12926" s="23">
        <v>46289.443055555603</v>
      </c>
      <c r="D12926" s="23">
        <v>46290.355555555601</v>
      </c>
      <c r="E12926" s="9" t="s">
        <v>212</v>
      </c>
      <c r="F12926" s="9" t="s">
        <v>188</v>
      </c>
      <c r="G12926" s="9" t="s">
        <v>213</v>
      </c>
      <c r="H12926" s="9" t="s">
        <v>163</v>
      </c>
      <c r="I12926" s="9" t="s">
        <v>405</v>
      </c>
      <c r="J12926" s="9" t="s">
        <v>7401</v>
      </c>
      <c r="K12926" s="9" t="s">
        <v>225</v>
      </c>
      <c r="L12926" s="9" t="s">
        <v>282</v>
      </c>
      <c r="M12926" s="9" t="s">
        <v>5242</v>
      </c>
      <c r="N12926" s="9" t="s">
        <v>196</v>
      </c>
      <c r="O12926" s="9" t="s">
        <v>176</v>
      </c>
      <c r="P12926" s="9" t="s">
        <v>330</v>
      </c>
      <c r="Q12926" s="9" t="s">
        <v>219</v>
      </c>
      <c r="R12926" s="9">
        <v>0</v>
      </c>
      <c r="S12926" s="9">
        <v>9</v>
      </c>
      <c r="U12926" s="9" t="s">
        <v>376</v>
      </c>
      <c r="W12926" s="9">
        <v>4</v>
      </c>
      <c r="X12926" s="9">
        <f>INDEX(SLA_Policy!$D$2:$D$5,MATCH(F12926,SLA_Policy!$A$2:$A$5,0))</f>
        <v>72</v>
      </c>
      <c r="Y12926" s="9" t="str">
        <f>IF(E12926="Cancelled","Excluded",IF(D12926="",IF((SLA_Policy!$B$8-B12926)*24&gt;X12926,"Open - Breached","Open - On Track"),IF((D12926-B12926)*24&lt;=X12926,"Met","Breached")))</f>
        <v>Met</v>
      </c>
    </row>
    <row r="12927" spans="1:25" x14ac:dyDescent="0.25">
      <c r="A12927" s="9" t="s">
        <v>17822</v>
      </c>
      <c r="B12927" s="23">
        <v>46289.425694444399</v>
      </c>
      <c r="C12927" s="23">
        <v>46289.5715277778</v>
      </c>
      <c r="D12927" s="23">
        <v>46289.586805555598</v>
      </c>
      <c r="E12927" s="9" t="s">
        <v>212</v>
      </c>
      <c r="F12927" s="9" t="s">
        <v>189</v>
      </c>
      <c r="G12927" s="9" t="s">
        <v>213</v>
      </c>
      <c r="H12927" s="9" t="s">
        <v>161</v>
      </c>
      <c r="I12927" s="9" t="s">
        <v>454</v>
      </c>
      <c r="J12927" s="9" t="s">
        <v>6130</v>
      </c>
      <c r="K12927" s="9" t="s">
        <v>303</v>
      </c>
      <c r="L12927" s="9" t="s">
        <v>311</v>
      </c>
      <c r="M12927" s="9" t="s">
        <v>5150</v>
      </c>
      <c r="N12927" s="9" t="s">
        <v>196</v>
      </c>
      <c r="O12927" s="9" t="s">
        <v>116</v>
      </c>
      <c r="P12927" s="9" t="s">
        <v>218</v>
      </c>
      <c r="Q12927" s="9" t="s">
        <v>219</v>
      </c>
      <c r="R12927" s="9">
        <v>0</v>
      </c>
      <c r="S12927" s="9">
        <v>5</v>
      </c>
      <c r="U12927" s="9" t="s">
        <v>290</v>
      </c>
      <c r="X12927" s="9">
        <f>INDEX(SLA_Policy!$D$2:$D$5,MATCH(F12927,SLA_Policy!$A$2:$A$5,0))</f>
        <v>120</v>
      </c>
      <c r="Y12927" s="9" t="str">
        <f>IF(E12927="Cancelled","Excluded",IF(D12927="",IF((SLA_Policy!$B$8-B12927)*24&gt;X12927,"Open - Breached","Open - On Track"),IF((D12927-B12927)*24&lt;=X12927,"Met","Breached")))</f>
        <v>Met</v>
      </c>
    </row>
    <row r="12928" spans="1:25" x14ac:dyDescent="0.25">
      <c r="A12928" s="9" t="s">
        <v>17823</v>
      </c>
      <c r="B12928" s="23">
        <v>46289.438194444498</v>
      </c>
      <c r="C12928" s="23">
        <v>46289.444444444503</v>
      </c>
      <c r="D12928" s="23">
        <v>46289.601388888899</v>
      </c>
      <c r="E12928" s="9" t="s">
        <v>212</v>
      </c>
      <c r="F12928" s="9" t="s">
        <v>188</v>
      </c>
      <c r="G12928" s="9" t="s">
        <v>213</v>
      </c>
      <c r="H12928" s="9" t="s">
        <v>163</v>
      </c>
      <c r="I12928" s="9" t="s">
        <v>223</v>
      </c>
      <c r="J12928" s="9" t="s">
        <v>17824</v>
      </c>
      <c r="K12928" s="9" t="s">
        <v>246</v>
      </c>
      <c r="L12928" s="9" t="s">
        <v>104</v>
      </c>
      <c r="M12928" s="9" t="s">
        <v>8309</v>
      </c>
      <c r="N12928" s="9" t="s">
        <v>198</v>
      </c>
      <c r="O12928" s="9" t="s">
        <v>176</v>
      </c>
      <c r="P12928" s="9" t="s">
        <v>330</v>
      </c>
      <c r="Q12928" s="9" t="s">
        <v>219</v>
      </c>
      <c r="R12928" s="9">
        <v>0</v>
      </c>
      <c r="S12928" s="9">
        <v>84</v>
      </c>
      <c r="T12928" s="9" t="s">
        <v>322</v>
      </c>
      <c r="U12928" s="9" t="s">
        <v>230</v>
      </c>
      <c r="X12928" s="9">
        <f>INDEX(SLA_Policy!$D$2:$D$5,MATCH(F12928,SLA_Policy!$A$2:$A$5,0))</f>
        <v>72</v>
      </c>
      <c r="Y12928" s="9" t="str">
        <f>IF(E12928="Cancelled","Excluded",IF(D12928="",IF((SLA_Policy!$B$8-B12928)*24&gt;X12928,"Open - Breached","Open - On Track"),IF((D12928-B12928)*24&lt;=X12928,"Met","Breached")))</f>
        <v>Met</v>
      </c>
    </row>
    <row r="12929" spans="1:25" x14ac:dyDescent="0.25">
      <c r="A12929" s="9" t="s">
        <v>17825</v>
      </c>
      <c r="B12929" s="23">
        <v>46289.4506944444</v>
      </c>
      <c r="C12929" s="23">
        <v>46289.452083333301</v>
      </c>
      <c r="D12929" s="23">
        <v>46289.639583333301</v>
      </c>
      <c r="E12929" s="9" t="s">
        <v>212</v>
      </c>
      <c r="F12929" s="9" t="s">
        <v>188</v>
      </c>
      <c r="G12929" s="9" t="s">
        <v>213</v>
      </c>
      <c r="H12929" s="9" t="s">
        <v>162</v>
      </c>
      <c r="I12929" s="9" t="s">
        <v>244</v>
      </c>
      <c r="J12929" s="9" t="s">
        <v>17826</v>
      </c>
      <c r="K12929" s="9" t="s">
        <v>246</v>
      </c>
      <c r="L12929" s="9" t="s">
        <v>395</v>
      </c>
      <c r="M12929" s="9" t="s">
        <v>2609</v>
      </c>
      <c r="N12929" s="9" t="s">
        <v>198</v>
      </c>
      <c r="O12929" s="9" t="s">
        <v>179</v>
      </c>
      <c r="P12929" s="9" t="s">
        <v>313</v>
      </c>
      <c r="Q12929" s="9" t="s">
        <v>273</v>
      </c>
      <c r="R12929" s="9">
        <v>0</v>
      </c>
      <c r="S12929" s="9">
        <v>35</v>
      </c>
      <c r="U12929" s="9" t="s">
        <v>266</v>
      </c>
      <c r="X12929" s="9">
        <f>INDEX(SLA_Policy!$D$2:$D$5,MATCH(F12929,SLA_Policy!$A$2:$A$5,0))</f>
        <v>72</v>
      </c>
      <c r="Y12929" s="9" t="str">
        <f>IF(E12929="Cancelled","Excluded",IF(D12929="",IF((SLA_Policy!$B$8-B12929)*24&gt;X12929,"Open - Breached","Open - On Track"),IF((D12929-B12929)*24&lt;=X12929,"Met","Breached")))</f>
        <v>Met</v>
      </c>
    </row>
    <row r="12930" spans="1:25" x14ac:dyDescent="0.25">
      <c r="A12930" s="9" t="s">
        <v>17827</v>
      </c>
      <c r="B12930" s="23">
        <v>46289.454166666699</v>
      </c>
      <c r="C12930" s="23">
        <v>46289.551388888904</v>
      </c>
      <c r="D12930" s="23">
        <v>46289.625694444498</v>
      </c>
      <c r="E12930" s="9" t="s">
        <v>212</v>
      </c>
      <c r="F12930" s="9" t="s">
        <v>189</v>
      </c>
      <c r="G12930" s="9" t="s">
        <v>236</v>
      </c>
      <c r="H12930" s="9" t="s">
        <v>161</v>
      </c>
      <c r="I12930" s="9" t="s">
        <v>237</v>
      </c>
      <c r="J12930" s="9" t="s">
        <v>775</v>
      </c>
      <c r="K12930" s="9" t="s">
        <v>276</v>
      </c>
      <c r="L12930" s="9" t="s">
        <v>12094</v>
      </c>
      <c r="M12930" s="9" t="s">
        <v>12585</v>
      </c>
      <c r="N12930" s="9" t="s">
        <v>197</v>
      </c>
      <c r="O12930" s="9" t="s">
        <v>182</v>
      </c>
      <c r="P12930" s="9" t="s">
        <v>120</v>
      </c>
      <c r="Q12930" s="9" t="s">
        <v>219</v>
      </c>
      <c r="R12930" s="9">
        <v>0</v>
      </c>
      <c r="S12930" s="9">
        <v>13</v>
      </c>
      <c r="U12930" s="9" t="s">
        <v>242</v>
      </c>
      <c r="X12930" s="9">
        <f>INDEX(SLA_Policy!$D$2:$D$5,MATCH(F12930,SLA_Policy!$A$2:$A$5,0))</f>
        <v>120</v>
      </c>
      <c r="Y12930" s="9" t="str">
        <f>IF(E12930="Cancelled","Excluded",IF(D12930="",IF((SLA_Policy!$B$8-B12930)*24&gt;X12930,"Open - Breached","Open - On Track"),IF((D12930-B12930)*24&lt;=X12930,"Met","Breached")))</f>
        <v>Met</v>
      </c>
    </row>
    <row r="12931" spans="1:25" x14ac:dyDescent="0.25">
      <c r="A12931" s="9" t="s">
        <v>17828</v>
      </c>
      <c r="B12931" s="23">
        <v>46289.4555555556</v>
      </c>
      <c r="C12931" s="23">
        <v>46289.461805555598</v>
      </c>
      <c r="D12931" s="23">
        <v>46289.762499999997</v>
      </c>
      <c r="E12931" s="9" t="s">
        <v>212</v>
      </c>
      <c r="F12931" s="9" t="s">
        <v>188</v>
      </c>
      <c r="G12931" s="9" t="s">
        <v>236</v>
      </c>
      <c r="H12931" s="9" t="s">
        <v>161</v>
      </c>
      <c r="I12931" s="9" t="s">
        <v>505</v>
      </c>
      <c r="J12931" s="9" t="s">
        <v>4699</v>
      </c>
      <c r="K12931" s="9" t="s">
        <v>239</v>
      </c>
      <c r="L12931" s="9" t="s">
        <v>351</v>
      </c>
      <c r="M12931" s="9" t="s">
        <v>3100</v>
      </c>
      <c r="N12931" s="9" t="s">
        <v>196</v>
      </c>
      <c r="O12931" s="9" t="s">
        <v>177</v>
      </c>
      <c r="P12931" s="9" t="s">
        <v>457</v>
      </c>
      <c r="Q12931" s="9" t="s">
        <v>219</v>
      </c>
      <c r="R12931" s="9">
        <v>0</v>
      </c>
      <c r="S12931" s="9">
        <v>15</v>
      </c>
      <c r="U12931" s="9" t="s">
        <v>242</v>
      </c>
      <c r="W12931" s="9">
        <v>4</v>
      </c>
      <c r="X12931" s="9">
        <f>INDEX(SLA_Policy!$D$2:$D$5,MATCH(F12931,SLA_Policy!$A$2:$A$5,0))</f>
        <v>72</v>
      </c>
      <c r="Y12931" s="9" t="str">
        <f>IF(E12931="Cancelled","Excluded",IF(D12931="",IF((SLA_Policy!$B$8-B12931)*24&gt;X12931,"Open - Breached","Open - On Track"),IF((D12931-B12931)*24&lt;=X12931,"Met","Breached")))</f>
        <v>Met</v>
      </c>
    </row>
    <row r="12932" spans="1:25" x14ac:dyDescent="0.25">
      <c r="A12932" s="9" t="s">
        <v>17829</v>
      </c>
      <c r="B12932" s="23">
        <v>46289.460416666698</v>
      </c>
      <c r="C12932" s="23">
        <v>46289.474999999999</v>
      </c>
      <c r="D12932" s="23">
        <v>46290.400694444397</v>
      </c>
      <c r="E12932" s="9" t="s">
        <v>212</v>
      </c>
      <c r="F12932" s="9" t="s">
        <v>188</v>
      </c>
      <c r="G12932" s="9" t="s">
        <v>213</v>
      </c>
      <c r="H12932" s="9" t="s">
        <v>164</v>
      </c>
      <c r="I12932" s="9" t="s">
        <v>260</v>
      </c>
      <c r="J12932" s="9" t="s">
        <v>2616</v>
      </c>
      <c r="K12932" s="9" t="s">
        <v>410</v>
      </c>
      <c r="L12932" s="9" t="s">
        <v>216</v>
      </c>
      <c r="M12932" s="9" t="s">
        <v>1644</v>
      </c>
      <c r="N12932" s="9" t="s">
        <v>199</v>
      </c>
      <c r="O12932" s="9" t="s">
        <v>180</v>
      </c>
      <c r="P12932" s="9" t="s">
        <v>318</v>
      </c>
      <c r="Q12932" s="9" t="s">
        <v>219</v>
      </c>
      <c r="R12932" s="9">
        <v>0</v>
      </c>
      <c r="S12932" s="9">
        <v>63</v>
      </c>
      <c r="T12932" s="9" t="s">
        <v>265</v>
      </c>
      <c r="U12932" s="9" t="s">
        <v>248</v>
      </c>
      <c r="X12932" s="9">
        <f>INDEX(SLA_Policy!$D$2:$D$5,MATCH(F12932,SLA_Policy!$A$2:$A$5,0))</f>
        <v>72</v>
      </c>
      <c r="Y12932" s="9" t="str">
        <f>IF(E12932="Cancelled","Excluded",IF(D12932="",IF((SLA_Policy!$B$8-B12932)*24&gt;X12932,"Open - Breached","Open - On Track"),IF((D12932-B12932)*24&lt;=X12932,"Met","Breached")))</f>
        <v>Met</v>
      </c>
    </row>
    <row r="12933" spans="1:25" x14ac:dyDescent="0.25">
      <c r="A12933" s="9" t="s">
        <v>17830</v>
      </c>
      <c r="B12933" s="23">
        <v>46289.462500000001</v>
      </c>
      <c r="C12933" s="23">
        <v>46289.463888888902</v>
      </c>
      <c r="D12933" s="23">
        <v>46290.351388888899</v>
      </c>
      <c r="E12933" s="9" t="s">
        <v>212</v>
      </c>
      <c r="F12933" s="9" t="s">
        <v>188</v>
      </c>
      <c r="G12933" s="9" t="s">
        <v>213</v>
      </c>
      <c r="H12933" s="9" t="s">
        <v>166</v>
      </c>
      <c r="I12933" s="9" t="s">
        <v>398</v>
      </c>
      <c r="J12933" s="9" t="s">
        <v>432</v>
      </c>
      <c r="K12933" s="9" t="s">
        <v>246</v>
      </c>
      <c r="L12933" s="9" t="s">
        <v>216</v>
      </c>
      <c r="M12933" s="9" t="s">
        <v>2860</v>
      </c>
      <c r="N12933" s="9" t="s">
        <v>196</v>
      </c>
      <c r="O12933" s="9" t="s">
        <v>181</v>
      </c>
      <c r="P12933" s="9" t="s">
        <v>289</v>
      </c>
      <c r="Q12933" s="9" t="s">
        <v>219</v>
      </c>
      <c r="R12933" s="9">
        <v>0</v>
      </c>
      <c r="S12933" s="9">
        <v>37</v>
      </c>
      <c r="U12933" s="9" t="s">
        <v>290</v>
      </c>
      <c r="X12933" s="9">
        <f>INDEX(SLA_Policy!$D$2:$D$5,MATCH(F12933,SLA_Policy!$A$2:$A$5,0))</f>
        <v>72</v>
      </c>
      <c r="Y12933" s="9" t="str">
        <f>IF(E12933="Cancelled","Excluded",IF(D12933="",IF((SLA_Policy!$B$8-B12933)*24&gt;X12933,"Open - Breached","Open - On Track"),IF((D12933-B12933)*24&lt;=X12933,"Met","Breached")))</f>
        <v>Met</v>
      </c>
    </row>
    <row r="12934" spans="1:25" x14ac:dyDescent="0.25">
      <c r="A12934" s="9" t="s">
        <v>17831</v>
      </c>
      <c r="B12934" s="23">
        <v>46289.487500000003</v>
      </c>
      <c r="C12934" s="23">
        <v>46289.506249999999</v>
      </c>
      <c r="D12934" s="23">
        <v>46290.409722222197</v>
      </c>
      <c r="E12934" s="9" t="s">
        <v>212</v>
      </c>
      <c r="F12934" s="9" t="s">
        <v>188</v>
      </c>
      <c r="G12934" s="9" t="s">
        <v>213</v>
      </c>
      <c r="H12934" s="9" t="s">
        <v>163</v>
      </c>
      <c r="I12934" s="9" t="s">
        <v>250</v>
      </c>
      <c r="J12934" s="9" t="s">
        <v>11347</v>
      </c>
      <c r="K12934" s="9" t="s">
        <v>246</v>
      </c>
      <c r="L12934" s="9" t="s">
        <v>104</v>
      </c>
      <c r="M12934" s="9" t="s">
        <v>1034</v>
      </c>
      <c r="N12934" s="9" t="s">
        <v>197</v>
      </c>
      <c r="O12934" s="9" t="s">
        <v>176</v>
      </c>
      <c r="P12934" s="9" t="s">
        <v>228</v>
      </c>
      <c r="Q12934" s="9" t="s">
        <v>219</v>
      </c>
      <c r="R12934" s="9">
        <v>0</v>
      </c>
      <c r="S12934" s="9">
        <v>35</v>
      </c>
      <c r="T12934" s="9" t="s">
        <v>322</v>
      </c>
      <c r="U12934" s="9" t="s">
        <v>230</v>
      </c>
      <c r="X12934" s="9">
        <f>INDEX(SLA_Policy!$D$2:$D$5,MATCH(F12934,SLA_Policy!$A$2:$A$5,0))</f>
        <v>72</v>
      </c>
      <c r="Y12934" s="9" t="str">
        <f>IF(E12934="Cancelled","Excluded",IF(D12934="",IF((SLA_Policy!$B$8-B12934)*24&gt;X12934,"Open - Breached","Open - On Track"),IF((D12934-B12934)*24&lt;=X12934,"Met","Breached")))</f>
        <v>Met</v>
      </c>
    </row>
    <row r="12935" spans="1:25" x14ac:dyDescent="0.25">
      <c r="A12935" s="9" t="s">
        <v>17832</v>
      </c>
      <c r="B12935" s="23">
        <v>46289.488194444399</v>
      </c>
      <c r="C12935" s="23">
        <v>46289.490277777797</v>
      </c>
      <c r="D12935" s="23">
        <v>46289.564583333296</v>
      </c>
      <c r="E12935" s="9" t="s">
        <v>212</v>
      </c>
      <c r="F12935" s="9" t="s">
        <v>188</v>
      </c>
      <c r="G12935" s="9" t="s">
        <v>213</v>
      </c>
      <c r="H12935" s="9" t="s">
        <v>88</v>
      </c>
      <c r="I12935" s="9" t="s">
        <v>92</v>
      </c>
      <c r="J12935" s="9" t="s">
        <v>96</v>
      </c>
      <c r="K12935" s="9" t="s">
        <v>215</v>
      </c>
      <c r="L12935" s="9" t="s">
        <v>270</v>
      </c>
      <c r="M12935" s="9" t="s">
        <v>6381</v>
      </c>
      <c r="N12935" s="9" t="s">
        <v>198</v>
      </c>
      <c r="O12935" s="9" t="s">
        <v>116</v>
      </c>
      <c r="P12935" s="9" t="s">
        <v>590</v>
      </c>
      <c r="Q12935" s="9" t="s">
        <v>219</v>
      </c>
      <c r="R12935" s="9">
        <v>0</v>
      </c>
      <c r="S12935" s="9">
        <v>25</v>
      </c>
      <c r="T12935" s="9" t="s">
        <v>220</v>
      </c>
      <c r="U12935" s="9" t="s">
        <v>221</v>
      </c>
      <c r="W12935" s="9">
        <v>4</v>
      </c>
      <c r="X12935" s="9">
        <f>INDEX(SLA_Policy!$D$2:$D$5,MATCH(F12935,SLA_Policy!$A$2:$A$5,0))</f>
        <v>72</v>
      </c>
      <c r="Y12935" s="9" t="str">
        <f>IF(E12935="Cancelled","Excluded",IF(D12935="",IF((SLA_Policy!$B$8-B12935)*24&gt;X12935,"Open - Breached","Open - On Track"),IF((D12935-B12935)*24&lt;=X12935,"Met","Breached")))</f>
        <v>Met</v>
      </c>
    </row>
    <row r="12936" spans="1:25" x14ac:dyDescent="0.25">
      <c r="A12936" s="9" t="s">
        <v>17833</v>
      </c>
      <c r="B12936" s="23">
        <v>46289.585416666698</v>
      </c>
      <c r="C12936" s="23">
        <v>46289.606249999997</v>
      </c>
      <c r="D12936" s="23">
        <v>46290.400000000001</v>
      </c>
      <c r="E12936" s="9" t="s">
        <v>212</v>
      </c>
      <c r="F12936" s="9" t="s">
        <v>189</v>
      </c>
      <c r="G12936" s="9" t="s">
        <v>213</v>
      </c>
      <c r="H12936" s="9" t="s">
        <v>161</v>
      </c>
      <c r="I12936" s="9" t="s">
        <v>389</v>
      </c>
      <c r="J12936" s="9" t="s">
        <v>1710</v>
      </c>
      <c r="K12936" s="9" t="s">
        <v>246</v>
      </c>
      <c r="L12936" s="9" t="s">
        <v>307</v>
      </c>
      <c r="M12936" s="9" t="s">
        <v>2855</v>
      </c>
      <c r="N12936" s="9" t="s">
        <v>198</v>
      </c>
      <c r="O12936" s="9" t="s">
        <v>116</v>
      </c>
      <c r="P12936" s="9" t="s">
        <v>574</v>
      </c>
      <c r="Q12936" s="9" t="s">
        <v>219</v>
      </c>
      <c r="R12936" s="9">
        <v>0</v>
      </c>
      <c r="S12936" s="9">
        <v>15</v>
      </c>
      <c r="U12936" s="9" t="s">
        <v>290</v>
      </c>
      <c r="W12936" s="9">
        <v>5</v>
      </c>
      <c r="X12936" s="9">
        <f>INDEX(SLA_Policy!$D$2:$D$5,MATCH(F12936,SLA_Policy!$A$2:$A$5,0))</f>
        <v>120</v>
      </c>
      <c r="Y12936" s="9" t="str">
        <f>IF(E12936="Cancelled","Excluded",IF(D12936="",IF((SLA_Policy!$B$8-B12936)*24&gt;X12936,"Open - Breached","Open - On Track"),IF((D12936-B12936)*24&lt;=X12936,"Met","Breached")))</f>
        <v>Met</v>
      </c>
    </row>
    <row r="12937" spans="1:25" x14ac:dyDescent="0.25">
      <c r="A12937" s="9" t="s">
        <v>17834</v>
      </c>
      <c r="B12937" s="23">
        <v>46289.59375</v>
      </c>
      <c r="C12937" s="23">
        <v>46289.645138888904</v>
      </c>
      <c r="D12937" s="23">
        <v>46289.711111111101</v>
      </c>
      <c r="E12937" s="9" t="s">
        <v>212</v>
      </c>
      <c r="F12937" s="9" t="s">
        <v>188</v>
      </c>
      <c r="G12937" s="9" t="s">
        <v>213</v>
      </c>
      <c r="H12937" s="9" t="s">
        <v>161</v>
      </c>
      <c r="I12937" s="9" t="s">
        <v>389</v>
      </c>
      <c r="J12937" s="9" t="s">
        <v>786</v>
      </c>
      <c r="K12937" s="9" t="s">
        <v>303</v>
      </c>
      <c r="L12937" s="9" t="s">
        <v>226</v>
      </c>
      <c r="M12937" s="9" t="s">
        <v>452</v>
      </c>
      <c r="N12937" s="9" t="s">
        <v>197</v>
      </c>
      <c r="O12937" s="9" t="s">
        <v>116</v>
      </c>
      <c r="P12937" s="9" t="s">
        <v>342</v>
      </c>
      <c r="Q12937" s="9" t="s">
        <v>219</v>
      </c>
      <c r="R12937" s="9">
        <v>0</v>
      </c>
      <c r="S12937" s="9">
        <v>18</v>
      </c>
      <c r="U12937" s="9" t="s">
        <v>266</v>
      </c>
      <c r="W12937" s="9">
        <v>4</v>
      </c>
      <c r="X12937" s="9">
        <f>INDEX(SLA_Policy!$D$2:$D$5,MATCH(F12937,SLA_Policy!$A$2:$A$5,0))</f>
        <v>72</v>
      </c>
      <c r="Y12937" s="9" t="str">
        <f>IF(E12937="Cancelled","Excluded",IF(D12937="",IF((SLA_Policy!$B$8-B12937)*24&gt;X12937,"Open - Breached","Open - On Track"),IF((D12937-B12937)*24&lt;=X12937,"Met","Breached")))</f>
        <v>Met</v>
      </c>
    </row>
    <row r="12938" spans="1:25" x14ac:dyDescent="0.25">
      <c r="A12938" s="9" t="s">
        <v>17835</v>
      </c>
      <c r="B12938" s="23">
        <v>46289.597916666702</v>
      </c>
      <c r="C12938" s="23">
        <v>46289.708333333299</v>
      </c>
      <c r="D12938" s="23">
        <v>46294.331944444399</v>
      </c>
      <c r="E12938" s="9" t="s">
        <v>170</v>
      </c>
      <c r="F12938" s="9" t="s">
        <v>188</v>
      </c>
      <c r="G12938" s="9" t="s">
        <v>236</v>
      </c>
      <c r="H12938" s="9" t="s">
        <v>163</v>
      </c>
      <c r="I12938" s="9" t="s">
        <v>315</v>
      </c>
      <c r="J12938" s="9" t="s">
        <v>585</v>
      </c>
      <c r="K12938" s="9" t="s">
        <v>225</v>
      </c>
      <c r="L12938" s="9" t="s">
        <v>226</v>
      </c>
      <c r="M12938" s="9" t="s">
        <v>1604</v>
      </c>
      <c r="N12938" s="9" t="s">
        <v>197</v>
      </c>
      <c r="O12938" s="9" t="s">
        <v>180</v>
      </c>
      <c r="P12938" s="9" t="s">
        <v>278</v>
      </c>
      <c r="Q12938" s="9" t="s">
        <v>219</v>
      </c>
      <c r="R12938" s="9">
        <v>0</v>
      </c>
      <c r="S12938" s="9">
        <v>66</v>
      </c>
      <c r="T12938" s="9" t="s">
        <v>229</v>
      </c>
      <c r="U12938" s="9" t="s">
        <v>242</v>
      </c>
      <c r="X12938" s="9">
        <f>INDEX(SLA_Policy!$D$2:$D$5,MATCH(F12938,SLA_Policy!$A$2:$A$5,0))</f>
        <v>72</v>
      </c>
      <c r="Y12938" s="9" t="str">
        <f>IF(E12938="Cancelled","Excluded",IF(D12938="",IF((SLA_Policy!$B$8-B12938)*24&gt;X12938,"Open - Breached","Open - On Track"),IF((D12938-B12938)*24&lt;=X12938,"Met","Breached")))</f>
        <v>Breached</v>
      </c>
    </row>
    <row r="12939" spans="1:25" x14ac:dyDescent="0.25">
      <c r="A12939" s="9" t="s">
        <v>17836</v>
      </c>
      <c r="B12939" s="23">
        <v>46289.613194444399</v>
      </c>
      <c r="C12939" s="23">
        <v>46289.625</v>
      </c>
      <c r="D12939" s="23">
        <v>46289.735416666699</v>
      </c>
      <c r="E12939" s="9" t="s">
        <v>212</v>
      </c>
      <c r="F12939" s="9" t="s">
        <v>189</v>
      </c>
      <c r="G12939" s="9" t="s">
        <v>213</v>
      </c>
      <c r="H12939" s="9" t="s">
        <v>88</v>
      </c>
      <c r="I12939" s="9" t="s">
        <v>92</v>
      </c>
      <c r="J12939" s="9" t="s">
        <v>11609</v>
      </c>
      <c r="K12939" s="9" t="s">
        <v>225</v>
      </c>
      <c r="L12939" s="9" t="s">
        <v>282</v>
      </c>
      <c r="M12939" s="9" t="s">
        <v>2282</v>
      </c>
      <c r="N12939" s="9" t="s">
        <v>199</v>
      </c>
      <c r="O12939" s="9" t="s">
        <v>178</v>
      </c>
      <c r="P12939" s="9" t="s">
        <v>427</v>
      </c>
      <c r="Q12939" s="9" t="s">
        <v>219</v>
      </c>
      <c r="R12939" s="9">
        <v>0</v>
      </c>
      <c r="S12939" s="9">
        <v>39</v>
      </c>
      <c r="T12939" s="9" t="s">
        <v>136</v>
      </c>
      <c r="U12939" s="9" t="s">
        <v>266</v>
      </c>
      <c r="X12939" s="9">
        <f>INDEX(SLA_Policy!$D$2:$D$5,MATCH(F12939,SLA_Policy!$A$2:$A$5,0))</f>
        <v>120</v>
      </c>
      <c r="Y12939" s="9" t="str">
        <f>IF(E12939="Cancelled","Excluded",IF(D12939="",IF((SLA_Policy!$B$8-B12939)*24&gt;X12939,"Open - Breached","Open - On Track"),IF((D12939-B12939)*24&lt;=X12939,"Met","Breached")))</f>
        <v>Met</v>
      </c>
    </row>
    <row r="12940" spans="1:25" x14ac:dyDescent="0.25">
      <c r="A12940" s="9" t="s">
        <v>17837</v>
      </c>
      <c r="B12940" s="23">
        <v>46289.615277777797</v>
      </c>
      <c r="C12940" s="23">
        <v>46289.672916666699</v>
      </c>
      <c r="D12940" s="23">
        <v>46289.684027777803</v>
      </c>
      <c r="E12940" s="9" t="s">
        <v>212</v>
      </c>
      <c r="F12940" s="9" t="s">
        <v>188</v>
      </c>
      <c r="G12940" s="9" t="s">
        <v>213</v>
      </c>
      <c r="H12940" s="9" t="s">
        <v>161</v>
      </c>
      <c r="I12940" s="9" t="s">
        <v>454</v>
      </c>
      <c r="J12940" s="9" t="s">
        <v>455</v>
      </c>
      <c r="K12940" s="9" t="s">
        <v>225</v>
      </c>
      <c r="L12940" s="9" t="s">
        <v>216</v>
      </c>
      <c r="M12940" s="9" t="s">
        <v>1559</v>
      </c>
      <c r="N12940" s="9" t="s">
        <v>196</v>
      </c>
      <c r="O12940" s="9" t="s">
        <v>177</v>
      </c>
      <c r="P12940" s="9" t="s">
        <v>457</v>
      </c>
      <c r="Q12940" s="9" t="s">
        <v>219</v>
      </c>
      <c r="R12940" s="9">
        <v>0</v>
      </c>
      <c r="S12940" s="9">
        <v>10</v>
      </c>
      <c r="U12940" s="9" t="s">
        <v>290</v>
      </c>
      <c r="X12940" s="9">
        <f>INDEX(SLA_Policy!$D$2:$D$5,MATCH(F12940,SLA_Policy!$A$2:$A$5,0))</f>
        <v>72</v>
      </c>
      <c r="Y12940" s="9" t="str">
        <f>IF(E12940="Cancelled","Excluded",IF(D12940="",IF((SLA_Policy!$B$8-B12940)*24&gt;X12940,"Open - Breached","Open - On Track"),IF((D12940-B12940)*24&lt;=X12940,"Met","Breached")))</f>
        <v>Met</v>
      </c>
    </row>
    <row r="12941" spans="1:25" x14ac:dyDescent="0.25">
      <c r="A12941" s="9" t="s">
        <v>17838</v>
      </c>
      <c r="B12941" s="23">
        <v>46289.618055555598</v>
      </c>
      <c r="C12941" s="23">
        <v>46289.621527777803</v>
      </c>
      <c r="D12941" s="23">
        <v>46290.323611111096</v>
      </c>
      <c r="E12941" s="9" t="s">
        <v>212</v>
      </c>
      <c r="F12941" s="9" t="s">
        <v>188</v>
      </c>
      <c r="G12941" s="9" t="s">
        <v>213</v>
      </c>
      <c r="H12941" s="9" t="s">
        <v>88</v>
      </c>
      <c r="I12941" s="9" t="s">
        <v>92</v>
      </c>
      <c r="J12941" s="9" t="s">
        <v>1082</v>
      </c>
      <c r="K12941" s="9" t="s">
        <v>246</v>
      </c>
      <c r="L12941" s="9" t="s">
        <v>104</v>
      </c>
      <c r="M12941" s="9" t="s">
        <v>3474</v>
      </c>
      <c r="N12941" s="9" t="s">
        <v>198</v>
      </c>
      <c r="O12941" s="9" t="s">
        <v>178</v>
      </c>
      <c r="P12941" s="9" t="s">
        <v>427</v>
      </c>
      <c r="Q12941" s="9" t="s">
        <v>219</v>
      </c>
      <c r="R12941" s="9">
        <v>0</v>
      </c>
      <c r="S12941" s="9">
        <v>79</v>
      </c>
      <c r="T12941" s="9" t="s">
        <v>220</v>
      </c>
      <c r="U12941" s="9" t="s">
        <v>266</v>
      </c>
      <c r="X12941" s="9">
        <f>INDEX(SLA_Policy!$D$2:$D$5,MATCH(F12941,SLA_Policy!$A$2:$A$5,0))</f>
        <v>72</v>
      </c>
      <c r="Y12941" s="9" t="str">
        <f>IF(E12941="Cancelled","Excluded",IF(D12941="",IF((SLA_Policy!$B$8-B12941)*24&gt;X12941,"Open - Breached","Open - On Track"),IF((D12941-B12941)*24&lt;=X12941,"Met","Breached")))</f>
        <v>Met</v>
      </c>
    </row>
    <row r="12942" spans="1:25" x14ac:dyDescent="0.25">
      <c r="A12942" s="9" t="s">
        <v>17839</v>
      </c>
      <c r="B12942" s="23">
        <v>46289.625694444498</v>
      </c>
      <c r="C12942" s="23">
        <v>46289.640972222202</v>
      </c>
      <c r="D12942" s="23">
        <v>46290.391666666699</v>
      </c>
      <c r="E12942" s="9" t="s">
        <v>212</v>
      </c>
      <c r="F12942" s="9" t="s">
        <v>187</v>
      </c>
      <c r="G12942" s="9" t="s">
        <v>213</v>
      </c>
      <c r="H12942" s="9" t="s">
        <v>163</v>
      </c>
      <c r="I12942" s="9" t="s">
        <v>223</v>
      </c>
      <c r="J12942" s="9" t="s">
        <v>1366</v>
      </c>
      <c r="K12942" s="9" t="s">
        <v>14602</v>
      </c>
      <c r="L12942" s="9" t="s">
        <v>12094</v>
      </c>
      <c r="M12942" s="9" t="s">
        <v>14773</v>
      </c>
      <c r="N12942" s="9" t="s">
        <v>196</v>
      </c>
      <c r="O12942" s="9" t="s">
        <v>176</v>
      </c>
      <c r="P12942" s="9" t="s">
        <v>503</v>
      </c>
      <c r="Q12942" s="9" t="s">
        <v>273</v>
      </c>
      <c r="R12942" s="9">
        <v>0</v>
      </c>
      <c r="S12942" s="9">
        <v>135</v>
      </c>
      <c r="T12942" s="9" t="s">
        <v>136</v>
      </c>
      <c r="U12942" s="9" t="s">
        <v>230</v>
      </c>
      <c r="W12942" s="9">
        <v>3</v>
      </c>
      <c r="X12942" s="9">
        <f>INDEX(SLA_Policy!$D$2:$D$5,MATCH(F12942,SLA_Policy!$A$2:$A$5,0))</f>
        <v>8</v>
      </c>
      <c r="Y12942" s="9" t="str">
        <f>IF(E12942="Cancelled","Excluded",IF(D12942="",IF((SLA_Policy!$B$8-B12942)*24&gt;X12942,"Open - Breached","Open - On Track"),IF((D12942-B12942)*24&lt;=X12942,"Met","Breached")))</f>
        <v>Breached</v>
      </c>
    </row>
    <row r="12943" spans="1:25" x14ac:dyDescent="0.25">
      <c r="A12943" s="9" t="s">
        <v>17840</v>
      </c>
      <c r="B12943" s="23">
        <v>46289.629861111098</v>
      </c>
      <c r="C12943" s="23">
        <v>46289.645138888904</v>
      </c>
      <c r="D12943" s="23">
        <v>46289.750694444498</v>
      </c>
      <c r="E12943" s="9" t="s">
        <v>212</v>
      </c>
      <c r="F12943" s="9" t="s">
        <v>187</v>
      </c>
      <c r="G12943" s="9" t="s">
        <v>213</v>
      </c>
      <c r="H12943" s="9" t="s">
        <v>166</v>
      </c>
      <c r="I12943" s="9" t="s">
        <v>398</v>
      </c>
      <c r="J12943" s="9" t="s">
        <v>17841</v>
      </c>
      <c r="K12943" s="9" t="s">
        <v>262</v>
      </c>
      <c r="L12943" s="9" t="s">
        <v>270</v>
      </c>
      <c r="M12943" s="9" t="s">
        <v>6183</v>
      </c>
      <c r="N12943" s="9" t="s">
        <v>196</v>
      </c>
      <c r="O12943" s="9" t="s">
        <v>181</v>
      </c>
      <c r="P12943" s="9" t="s">
        <v>668</v>
      </c>
      <c r="Q12943" s="9" t="s">
        <v>273</v>
      </c>
      <c r="R12943" s="9">
        <v>0</v>
      </c>
      <c r="S12943" s="9">
        <v>87</v>
      </c>
      <c r="U12943" s="9" t="s">
        <v>266</v>
      </c>
      <c r="W12943" s="9">
        <v>5</v>
      </c>
      <c r="X12943" s="9">
        <f>INDEX(SLA_Policy!$D$2:$D$5,MATCH(F12943,SLA_Policy!$A$2:$A$5,0))</f>
        <v>8</v>
      </c>
      <c r="Y12943" s="9" t="str">
        <f>IF(E12943="Cancelled","Excluded",IF(D12943="",IF((SLA_Policy!$B$8-B12943)*24&gt;X12943,"Open - Breached","Open - On Track"),IF((D12943-B12943)*24&lt;=X12943,"Met","Breached")))</f>
        <v>Met</v>
      </c>
    </row>
    <row r="12944" spans="1:25" x14ac:dyDescent="0.25">
      <c r="A12944" s="9" t="s">
        <v>17842</v>
      </c>
      <c r="B12944" s="23">
        <v>46289.635416666701</v>
      </c>
      <c r="C12944" s="23">
        <v>46289.651388888902</v>
      </c>
      <c r="D12944" s="23">
        <v>46290.379861111098</v>
      </c>
      <c r="E12944" s="9" t="s">
        <v>212</v>
      </c>
      <c r="F12944" s="9" t="s">
        <v>189</v>
      </c>
      <c r="G12944" s="9" t="s">
        <v>236</v>
      </c>
      <c r="H12944" s="9" t="s">
        <v>164</v>
      </c>
      <c r="I12944" s="9" t="s">
        <v>421</v>
      </c>
      <c r="J12944" s="9" t="s">
        <v>1733</v>
      </c>
      <c r="K12944" s="9" t="s">
        <v>215</v>
      </c>
      <c r="L12944" s="9" t="s">
        <v>307</v>
      </c>
      <c r="M12944" s="9" t="s">
        <v>1434</v>
      </c>
      <c r="N12944" s="9" t="s">
        <v>196</v>
      </c>
      <c r="O12944" s="9" t="s">
        <v>180</v>
      </c>
      <c r="P12944" s="9" t="s">
        <v>318</v>
      </c>
      <c r="Q12944" s="9" t="s">
        <v>219</v>
      </c>
      <c r="R12944" s="9">
        <v>0</v>
      </c>
      <c r="S12944" s="9">
        <v>13</v>
      </c>
      <c r="T12944" s="9" t="s">
        <v>343</v>
      </c>
      <c r="U12944" s="9" t="s">
        <v>242</v>
      </c>
      <c r="X12944" s="9">
        <f>INDEX(SLA_Policy!$D$2:$D$5,MATCH(F12944,SLA_Policy!$A$2:$A$5,0))</f>
        <v>120</v>
      </c>
      <c r="Y12944" s="9" t="str">
        <f>IF(E12944="Cancelled","Excluded",IF(D12944="",IF((SLA_Policy!$B$8-B12944)*24&gt;X12944,"Open - Breached","Open - On Track"),IF((D12944-B12944)*24&lt;=X12944,"Met","Breached")))</f>
        <v>Met</v>
      </c>
    </row>
    <row r="12945" spans="1:25" x14ac:dyDescent="0.25">
      <c r="A12945" s="9" t="s">
        <v>17843</v>
      </c>
      <c r="B12945" s="23">
        <v>46289.679166666698</v>
      </c>
      <c r="C12945" s="23">
        <v>46289.684722222199</v>
      </c>
      <c r="D12945" s="23">
        <v>46290.381944444503</v>
      </c>
      <c r="E12945" s="9" t="s">
        <v>212</v>
      </c>
      <c r="F12945" s="9" t="s">
        <v>188</v>
      </c>
      <c r="G12945" s="9" t="s">
        <v>213</v>
      </c>
      <c r="H12945" s="9" t="s">
        <v>88</v>
      </c>
      <c r="I12945" s="9" t="s">
        <v>268</v>
      </c>
      <c r="J12945" s="9" t="s">
        <v>638</v>
      </c>
      <c r="K12945" s="9" t="s">
        <v>246</v>
      </c>
      <c r="L12945" s="9" t="s">
        <v>216</v>
      </c>
      <c r="M12945" s="9" t="s">
        <v>8067</v>
      </c>
      <c r="N12945" s="9" t="s">
        <v>199</v>
      </c>
      <c r="O12945" s="9" t="s">
        <v>178</v>
      </c>
      <c r="P12945" s="9" t="s">
        <v>414</v>
      </c>
      <c r="Q12945" s="9" t="s">
        <v>219</v>
      </c>
      <c r="R12945" s="9">
        <v>0</v>
      </c>
      <c r="S12945" s="9">
        <v>30</v>
      </c>
      <c r="T12945" s="9" t="s">
        <v>220</v>
      </c>
      <c r="U12945" s="9" t="s">
        <v>661</v>
      </c>
      <c r="X12945" s="9">
        <f>INDEX(SLA_Policy!$D$2:$D$5,MATCH(F12945,SLA_Policy!$A$2:$A$5,0))</f>
        <v>72</v>
      </c>
      <c r="Y12945" s="9" t="str">
        <f>IF(E12945="Cancelled","Excluded",IF(D12945="",IF((SLA_Policy!$B$8-B12945)*24&gt;X12945,"Open - Breached","Open - On Track"),IF((D12945-B12945)*24&lt;=X12945,"Met","Breached")))</f>
        <v>Met</v>
      </c>
    </row>
    <row r="12946" spans="1:25" x14ac:dyDescent="0.25">
      <c r="A12946" s="9" t="s">
        <v>17844</v>
      </c>
      <c r="B12946" s="23">
        <v>46289.708333333299</v>
      </c>
      <c r="C12946" s="23">
        <v>46289.724305555603</v>
      </c>
      <c r="D12946" s="23">
        <v>46289.764583333301</v>
      </c>
      <c r="E12946" s="9" t="s">
        <v>212</v>
      </c>
      <c r="F12946" s="9" t="s">
        <v>188</v>
      </c>
      <c r="G12946" s="9" t="s">
        <v>213</v>
      </c>
      <c r="H12946" s="9" t="s">
        <v>163</v>
      </c>
      <c r="I12946" s="9" t="s">
        <v>250</v>
      </c>
      <c r="J12946" s="9" t="s">
        <v>4669</v>
      </c>
      <c r="K12946" s="9" t="s">
        <v>246</v>
      </c>
      <c r="L12946" s="9" t="s">
        <v>293</v>
      </c>
      <c r="M12946" s="9" t="s">
        <v>1930</v>
      </c>
      <c r="N12946" s="9" t="s">
        <v>196</v>
      </c>
      <c r="O12946" s="9" t="s">
        <v>176</v>
      </c>
      <c r="P12946" s="9" t="s">
        <v>330</v>
      </c>
      <c r="Q12946" s="9" t="s">
        <v>219</v>
      </c>
      <c r="R12946" s="9">
        <v>0</v>
      </c>
      <c r="S12946" s="9">
        <v>45</v>
      </c>
      <c r="T12946" s="9" t="s">
        <v>136</v>
      </c>
      <c r="U12946" s="9" t="s">
        <v>230</v>
      </c>
      <c r="X12946" s="9">
        <f>INDEX(SLA_Policy!$D$2:$D$5,MATCH(F12946,SLA_Policy!$A$2:$A$5,0))</f>
        <v>72</v>
      </c>
      <c r="Y12946" s="9" t="str">
        <f>IF(E12946="Cancelled","Excluded",IF(D12946="",IF((SLA_Policy!$B$8-B12946)*24&gt;X12946,"Open - Breached","Open - On Track"),IF((D12946-B12946)*24&lt;=X12946,"Met","Breached")))</f>
        <v>Met</v>
      </c>
    </row>
    <row r="12947" spans="1:25" x14ac:dyDescent="0.25">
      <c r="A12947" s="9" t="s">
        <v>17845</v>
      </c>
      <c r="B12947" s="23">
        <v>46289.743750000001</v>
      </c>
      <c r="C12947" s="23">
        <v>46289.745138888902</v>
      </c>
      <c r="D12947" s="23">
        <v>46290.315972222197</v>
      </c>
      <c r="E12947" s="9" t="s">
        <v>212</v>
      </c>
      <c r="F12947" s="9" t="s">
        <v>188</v>
      </c>
      <c r="G12947" s="9" t="s">
        <v>213</v>
      </c>
      <c r="H12947" s="9" t="s">
        <v>161</v>
      </c>
      <c r="I12947" s="9" t="s">
        <v>297</v>
      </c>
      <c r="J12947" s="9" t="s">
        <v>521</v>
      </c>
      <c r="K12947" s="9" t="s">
        <v>246</v>
      </c>
      <c r="L12947" s="9" t="s">
        <v>104</v>
      </c>
      <c r="M12947" s="9" t="s">
        <v>1976</v>
      </c>
      <c r="N12947" s="9" t="s">
        <v>198</v>
      </c>
      <c r="O12947" s="9" t="s">
        <v>116</v>
      </c>
      <c r="P12947" s="9" t="s">
        <v>525</v>
      </c>
      <c r="Q12947" s="9" t="s">
        <v>219</v>
      </c>
      <c r="R12947" s="9">
        <v>0</v>
      </c>
      <c r="S12947" s="9">
        <v>15</v>
      </c>
      <c r="U12947" s="9" t="s">
        <v>140</v>
      </c>
      <c r="V12947" s="9" t="s">
        <v>17619</v>
      </c>
      <c r="W12947" s="9">
        <v>5</v>
      </c>
      <c r="X12947" s="9">
        <f>INDEX(SLA_Policy!$D$2:$D$5,MATCH(F12947,SLA_Policy!$A$2:$A$5,0))</f>
        <v>72</v>
      </c>
      <c r="Y12947" s="9" t="str">
        <f>IF(E12947="Cancelled","Excluded",IF(D12947="",IF((SLA_Policy!$B$8-B12947)*24&gt;X12947,"Open - Breached","Open - On Track"),IF((D12947-B12947)*24&lt;=X12947,"Met","Breached")))</f>
        <v>Met</v>
      </c>
    </row>
    <row r="12948" spans="1:25" x14ac:dyDescent="0.25">
      <c r="A12948" s="9" t="s">
        <v>17846</v>
      </c>
      <c r="B12948" s="23">
        <v>46289.749305555597</v>
      </c>
      <c r="C12948" s="23">
        <v>46289.7902777778</v>
      </c>
      <c r="D12948" s="23">
        <v>46289.926388888904</v>
      </c>
      <c r="E12948" s="9" t="s">
        <v>212</v>
      </c>
      <c r="F12948" s="9" t="s">
        <v>187</v>
      </c>
      <c r="G12948" s="9" t="s">
        <v>213</v>
      </c>
      <c r="H12948" s="9" t="s">
        <v>162</v>
      </c>
      <c r="I12948" s="9" t="s">
        <v>416</v>
      </c>
      <c r="J12948" s="9" t="s">
        <v>17847</v>
      </c>
      <c r="K12948" s="9" t="s">
        <v>246</v>
      </c>
      <c r="L12948" s="9" t="s">
        <v>104</v>
      </c>
      <c r="M12948" s="9" t="s">
        <v>2938</v>
      </c>
      <c r="N12948" s="9" t="s">
        <v>197</v>
      </c>
      <c r="O12948" s="9" t="s">
        <v>179</v>
      </c>
      <c r="P12948" s="9" t="s">
        <v>284</v>
      </c>
      <c r="Q12948" s="9" t="s">
        <v>273</v>
      </c>
      <c r="R12948" s="9">
        <v>0</v>
      </c>
      <c r="S12948" s="9">
        <v>10</v>
      </c>
      <c r="U12948" s="9" t="s">
        <v>248</v>
      </c>
      <c r="X12948" s="9">
        <f>INDEX(SLA_Policy!$D$2:$D$5,MATCH(F12948,SLA_Policy!$A$2:$A$5,0))</f>
        <v>8</v>
      </c>
      <c r="Y12948" s="9" t="str">
        <f>IF(E12948="Cancelled","Excluded",IF(D12948="",IF((SLA_Policy!$B$8-B12948)*24&gt;X12948,"Open - Breached","Open - On Track"),IF((D12948-B12948)*24&lt;=X12948,"Met","Breached")))</f>
        <v>Met</v>
      </c>
    </row>
    <row r="12949" spans="1:25" x14ac:dyDescent="0.25">
      <c r="A12949" s="9" t="s">
        <v>17848</v>
      </c>
      <c r="B12949" s="23">
        <v>46289.7902777778</v>
      </c>
      <c r="C12949" s="23">
        <v>46290.320833333302</v>
      </c>
      <c r="D12949" s="23">
        <v>46290.327777777798</v>
      </c>
      <c r="E12949" s="9" t="s">
        <v>212</v>
      </c>
      <c r="F12949" s="9" t="s">
        <v>189</v>
      </c>
      <c r="G12949" s="9" t="s">
        <v>213</v>
      </c>
      <c r="H12949" s="9" t="s">
        <v>164</v>
      </c>
      <c r="I12949" s="9" t="s">
        <v>339</v>
      </c>
      <c r="J12949" s="9" t="s">
        <v>8030</v>
      </c>
      <c r="K12949" s="9" t="s">
        <v>215</v>
      </c>
      <c r="L12949" s="9" t="s">
        <v>293</v>
      </c>
      <c r="M12949" s="9" t="s">
        <v>7255</v>
      </c>
      <c r="N12949" s="9" t="s">
        <v>199</v>
      </c>
      <c r="O12949" s="9" t="s">
        <v>116</v>
      </c>
      <c r="P12949" s="9" t="s">
        <v>574</v>
      </c>
      <c r="Q12949" s="9" t="s">
        <v>219</v>
      </c>
      <c r="R12949" s="9">
        <v>0</v>
      </c>
      <c r="S12949" s="9">
        <v>23</v>
      </c>
      <c r="T12949" s="9" t="s">
        <v>343</v>
      </c>
      <c r="U12949" s="9" t="s">
        <v>376</v>
      </c>
      <c r="W12949" s="9">
        <v>3</v>
      </c>
      <c r="X12949" s="9">
        <f>INDEX(SLA_Policy!$D$2:$D$5,MATCH(F12949,SLA_Policy!$A$2:$A$5,0))</f>
        <v>120</v>
      </c>
      <c r="Y12949" s="9" t="str">
        <f>IF(E12949="Cancelled","Excluded",IF(D12949="",IF((SLA_Policy!$B$8-B12949)*24&gt;X12949,"Open - Breached","Open - On Track"),IF((D12949-B12949)*24&lt;=X12949,"Met","Breached")))</f>
        <v>Met</v>
      </c>
    </row>
    <row r="12950" spans="1:25" x14ac:dyDescent="0.25">
      <c r="A12950" s="9" t="s">
        <v>17849</v>
      </c>
      <c r="B12950" s="23">
        <v>46289.801388888904</v>
      </c>
      <c r="C12950" s="23">
        <v>46290.320138888899</v>
      </c>
      <c r="D12950" s="23">
        <v>46290.336805555598</v>
      </c>
      <c r="E12950" s="9" t="s">
        <v>212</v>
      </c>
      <c r="F12950" s="9" t="s">
        <v>189</v>
      </c>
      <c r="G12950" s="9" t="s">
        <v>213</v>
      </c>
      <c r="H12950" s="9" t="s">
        <v>88</v>
      </c>
      <c r="I12950" s="9" t="s">
        <v>92</v>
      </c>
      <c r="J12950" s="9" t="s">
        <v>834</v>
      </c>
      <c r="K12950" s="9" t="s">
        <v>246</v>
      </c>
      <c r="L12950" s="9" t="s">
        <v>216</v>
      </c>
      <c r="M12950" s="9" t="s">
        <v>3933</v>
      </c>
      <c r="N12950" s="9" t="s">
        <v>198</v>
      </c>
      <c r="O12950" s="9" t="s">
        <v>116</v>
      </c>
      <c r="P12950" s="9" t="s">
        <v>342</v>
      </c>
      <c r="Q12950" s="9" t="s">
        <v>219</v>
      </c>
      <c r="R12950" s="9">
        <v>0</v>
      </c>
      <c r="S12950" s="9">
        <v>18</v>
      </c>
      <c r="T12950" s="9" t="s">
        <v>220</v>
      </c>
      <c r="U12950" s="9" t="s">
        <v>661</v>
      </c>
      <c r="W12950" s="9">
        <v>4</v>
      </c>
      <c r="X12950" s="9">
        <f>INDEX(SLA_Policy!$D$2:$D$5,MATCH(F12950,SLA_Policy!$A$2:$A$5,0))</f>
        <v>120</v>
      </c>
      <c r="Y12950" s="9" t="str">
        <f>IF(E12950="Cancelled","Excluded",IF(D12950="",IF((SLA_Policy!$B$8-B12950)*24&gt;X12950,"Open - Breached","Open - On Track"),IF((D12950-B12950)*24&lt;=X12950,"Met","Breached")))</f>
        <v>Met</v>
      </c>
    </row>
    <row r="12951" spans="1:25" x14ac:dyDescent="0.25">
      <c r="A12951" s="9" t="s">
        <v>17850</v>
      </c>
      <c r="B12951" s="23">
        <v>46290.215972222199</v>
      </c>
      <c r="C12951" s="23">
        <v>46290.327083333301</v>
      </c>
      <c r="D12951" s="23">
        <v>46293.385416666701</v>
      </c>
      <c r="E12951" s="9" t="s">
        <v>170</v>
      </c>
      <c r="F12951" s="9" t="s">
        <v>188</v>
      </c>
      <c r="G12951" s="9" t="s">
        <v>213</v>
      </c>
      <c r="H12951" s="9" t="s">
        <v>88</v>
      </c>
      <c r="I12951" s="9" t="s">
        <v>268</v>
      </c>
      <c r="J12951" s="9" t="s">
        <v>13397</v>
      </c>
      <c r="K12951" s="9" t="s">
        <v>246</v>
      </c>
      <c r="L12951" s="9" t="s">
        <v>104</v>
      </c>
      <c r="M12951" s="9" t="s">
        <v>3443</v>
      </c>
      <c r="N12951" s="9" t="s">
        <v>196</v>
      </c>
      <c r="O12951" s="9" t="s">
        <v>178</v>
      </c>
      <c r="P12951" s="9" t="s">
        <v>321</v>
      </c>
      <c r="Q12951" s="9" t="s">
        <v>219</v>
      </c>
      <c r="R12951" s="9">
        <v>0</v>
      </c>
      <c r="S12951" s="9">
        <v>19</v>
      </c>
      <c r="T12951" s="9" t="s">
        <v>136</v>
      </c>
      <c r="U12951" s="9" t="s">
        <v>661</v>
      </c>
      <c r="X12951" s="9">
        <f>INDEX(SLA_Policy!$D$2:$D$5,MATCH(F12951,SLA_Policy!$A$2:$A$5,0))</f>
        <v>72</v>
      </c>
      <c r="Y12951" s="9" t="str">
        <f>IF(E12951="Cancelled","Excluded",IF(D12951="",IF((SLA_Policy!$B$8-B12951)*24&gt;X12951,"Open - Breached","Open - On Track"),IF((D12951-B12951)*24&lt;=X12951,"Met","Breached")))</f>
        <v>Breached</v>
      </c>
    </row>
    <row r="12952" spans="1:25" x14ac:dyDescent="0.25">
      <c r="A12952" s="9" t="s">
        <v>17851</v>
      </c>
      <c r="B12952" s="23">
        <v>46290.279861111099</v>
      </c>
      <c r="C12952" s="23">
        <v>46290.281944444498</v>
      </c>
      <c r="D12952" s="23">
        <v>46290.402083333298</v>
      </c>
      <c r="E12952" s="9" t="s">
        <v>212</v>
      </c>
      <c r="F12952" s="9" t="s">
        <v>186</v>
      </c>
      <c r="G12952" s="9" t="s">
        <v>213</v>
      </c>
      <c r="H12952" s="9" t="s">
        <v>167</v>
      </c>
      <c r="I12952" s="9" t="s">
        <v>349</v>
      </c>
      <c r="J12952" s="9" t="s">
        <v>656</v>
      </c>
      <c r="K12952" s="9" t="s">
        <v>215</v>
      </c>
      <c r="L12952" s="9" t="s">
        <v>226</v>
      </c>
      <c r="M12952" s="9" t="s">
        <v>911</v>
      </c>
      <c r="N12952" s="9" t="s">
        <v>197</v>
      </c>
      <c r="O12952" s="9" t="s">
        <v>116</v>
      </c>
      <c r="P12952" s="9" t="s">
        <v>234</v>
      </c>
      <c r="Q12952" s="9" t="s">
        <v>273</v>
      </c>
      <c r="R12952" s="9">
        <v>0</v>
      </c>
      <c r="S12952" s="9">
        <v>21</v>
      </c>
      <c r="U12952" s="9" t="s">
        <v>376</v>
      </c>
      <c r="X12952" s="9">
        <f>INDEX(SLA_Policy!$D$2:$D$5,MATCH(F12952,SLA_Policy!$A$2:$A$5,0))</f>
        <v>4</v>
      </c>
      <c r="Y12952" s="9" t="str">
        <f>IF(E12952="Cancelled","Excluded",IF(D12952="",IF((SLA_Policy!$B$8-B12952)*24&gt;X12952,"Open - Breached","Open - On Track"),IF((D12952-B12952)*24&lt;=X12952,"Met","Breached")))</f>
        <v>Met</v>
      </c>
    </row>
    <row r="12953" spans="1:25" x14ac:dyDescent="0.25">
      <c r="A12953" s="9" t="s">
        <v>17852</v>
      </c>
      <c r="B12953" s="23">
        <v>46290.308333333298</v>
      </c>
      <c r="C12953" s="23">
        <v>46290.349305555603</v>
      </c>
      <c r="D12953" s="23">
        <v>46293.338194444397</v>
      </c>
      <c r="E12953" s="9" t="s">
        <v>170</v>
      </c>
      <c r="F12953" s="9" t="s">
        <v>188</v>
      </c>
      <c r="G12953" s="9" t="s">
        <v>213</v>
      </c>
      <c r="H12953" s="9" t="s">
        <v>167</v>
      </c>
      <c r="I12953" s="9" t="s">
        <v>362</v>
      </c>
      <c r="J12953" s="9" t="s">
        <v>7133</v>
      </c>
      <c r="K12953" s="9" t="s">
        <v>14602</v>
      </c>
      <c r="L12953" s="9" t="s">
        <v>12094</v>
      </c>
      <c r="M12953" s="9" t="s">
        <v>14666</v>
      </c>
      <c r="N12953" s="9" t="s">
        <v>199</v>
      </c>
      <c r="O12953" s="9" t="s">
        <v>176</v>
      </c>
      <c r="P12953" s="9" t="s">
        <v>570</v>
      </c>
      <c r="Q12953" s="9" t="s">
        <v>219</v>
      </c>
      <c r="R12953" s="9">
        <v>0</v>
      </c>
      <c r="S12953" s="9">
        <v>66</v>
      </c>
      <c r="T12953" s="9" t="s">
        <v>220</v>
      </c>
      <c r="U12953" s="9" t="s">
        <v>266</v>
      </c>
      <c r="X12953" s="9">
        <f>INDEX(SLA_Policy!$D$2:$D$5,MATCH(F12953,SLA_Policy!$A$2:$A$5,0))</f>
        <v>72</v>
      </c>
      <c r="Y12953" s="9" t="str">
        <f>IF(E12953="Cancelled","Excluded",IF(D12953="",IF((SLA_Policy!$B$8-B12953)*24&gt;X12953,"Open - Breached","Open - On Track"),IF((D12953-B12953)*24&lt;=X12953,"Met","Breached")))</f>
        <v>Breached</v>
      </c>
    </row>
    <row r="12954" spans="1:25" x14ac:dyDescent="0.25">
      <c r="A12954" s="9" t="s">
        <v>17853</v>
      </c>
      <c r="B12954" s="23">
        <v>46290.337500000001</v>
      </c>
      <c r="C12954" s="23">
        <v>46290.456944444399</v>
      </c>
      <c r="D12954" s="23">
        <v>46293.322916666701</v>
      </c>
      <c r="E12954" s="9" t="s">
        <v>170</v>
      </c>
      <c r="F12954" s="9" t="s">
        <v>189</v>
      </c>
      <c r="G12954" s="9" t="s">
        <v>236</v>
      </c>
      <c r="H12954" s="9" t="s">
        <v>161</v>
      </c>
      <c r="I12954" s="9" t="s">
        <v>237</v>
      </c>
      <c r="J12954" s="9" t="s">
        <v>775</v>
      </c>
      <c r="K12954" s="9" t="s">
        <v>262</v>
      </c>
      <c r="L12954" s="9" t="s">
        <v>311</v>
      </c>
      <c r="M12954" s="9" t="s">
        <v>1047</v>
      </c>
      <c r="N12954" s="9" t="s">
        <v>196</v>
      </c>
      <c r="O12954" s="9" t="s">
        <v>177</v>
      </c>
      <c r="P12954" s="9" t="s">
        <v>942</v>
      </c>
      <c r="Q12954" s="9" t="s">
        <v>219</v>
      </c>
      <c r="R12954" s="9">
        <v>0</v>
      </c>
      <c r="S12954" s="9">
        <v>20</v>
      </c>
      <c r="U12954" s="9" t="s">
        <v>242</v>
      </c>
      <c r="X12954" s="9">
        <f>INDEX(SLA_Policy!$D$2:$D$5,MATCH(F12954,SLA_Policy!$A$2:$A$5,0))</f>
        <v>120</v>
      </c>
      <c r="Y12954" s="9" t="str">
        <f>IF(E12954="Cancelled","Excluded",IF(D12954="",IF((SLA_Policy!$B$8-B12954)*24&gt;X12954,"Open - Breached","Open - On Track"),IF((D12954-B12954)*24&lt;=X12954,"Met","Breached")))</f>
        <v>Met</v>
      </c>
    </row>
    <row r="12955" spans="1:25" x14ac:dyDescent="0.25">
      <c r="A12955" s="9" t="s">
        <v>17854</v>
      </c>
      <c r="B12955" s="23">
        <v>46290.339583333298</v>
      </c>
      <c r="C12955" s="23">
        <v>46290.348611111098</v>
      </c>
      <c r="D12955" s="23">
        <v>46293.389583333301</v>
      </c>
      <c r="E12955" s="9" t="s">
        <v>212</v>
      </c>
      <c r="F12955" s="9" t="s">
        <v>188</v>
      </c>
      <c r="G12955" s="9" t="s">
        <v>236</v>
      </c>
      <c r="H12955" s="9" t="s">
        <v>162</v>
      </c>
      <c r="I12955" s="9" t="s">
        <v>280</v>
      </c>
      <c r="J12955" s="9" t="s">
        <v>17855</v>
      </c>
      <c r="K12955" s="9" t="s">
        <v>225</v>
      </c>
      <c r="L12955" s="9" t="s">
        <v>282</v>
      </c>
      <c r="M12955" s="9" t="s">
        <v>2016</v>
      </c>
      <c r="N12955" s="9" t="s">
        <v>198</v>
      </c>
      <c r="O12955" s="9" t="s">
        <v>179</v>
      </c>
      <c r="P12955" s="9" t="s">
        <v>264</v>
      </c>
      <c r="Q12955" s="9" t="s">
        <v>219</v>
      </c>
      <c r="R12955" s="9">
        <v>0</v>
      </c>
      <c r="S12955" s="9">
        <v>24</v>
      </c>
      <c r="U12955" s="9" t="s">
        <v>242</v>
      </c>
      <c r="X12955" s="9">
        <f>INDEX(SLA_Policy!$D$2:$D$5,MATCH(F12955,SLA_Policy!$A$2:$A$5,0))</f>
        <v>72</v>
      </c>
      <c r="Y12955" s="9" t="str">
        <f>IF(E12955="Cancelled","Excluded",IF(D12955="",IF((SLA_Policy!$B$8-B12955)*24&gt;X12955,"Open - Breached","Open - On Track"),IF((D12955-B12955)*24&lt;=X12955,"Met","Breached")))</f>
        <v>Breached</v>
      </c>
    </row>
    <row r="12956" spans="1:25" x14ac:dyDescent="0.25">
      <c r="A12956" s="9" t="s">
        <v>17856</v>
      </c>
      <c r="B12956" s="23">
        <v>46290.379861111098</v>
      </c>
      <c r="C12956" s="23">
        <v>46290.385416666701</v>
      </c>
      <c r="D12956" s="23">
        <v>46293.349305555603</v>
      </c>
      <c r="E12956" s="9" t="s">
        <v>212</v>
      </c>
      <c r="F12956" s="9" t="s">
        <v>188</v>
      </c>
      <c r="G12956" s="9" t="s">
        <v>213</v>
      </c>
      <c r="H12956" s="9" t="s">
        <v>88</v>
      </c>
      <c r="I12956" s="9" t="s">
        <v>92</v>
      </c>
      <c r="J12956" s="9" t="s">
        <v>96</v>
      </c>
      <c r="K12956" s="9" t="s">
        <v>246</v>
      </c>
      <c r="L12956" s="9" t="s">
        <v>216</v>
      </c>
      <c r="M12956" s="9" t="s">
        <v>1050</v>
      </c>
      <c r="N12956" s="9" t="s">
        <v>198</v>
      </c>
      <c r="O12956" s="9" t="s">
        <v>116</v>
      </c>
      <c r="P12956" s="9" t="s">
        <v>342</v>
      </c>
      <c r="Q12956" s="9" t="s">
        <v>219</v>
      </c>
      <c r="R12956" s="9">
        <v>1</v>
      </c>
      <c r="S12956" s="9">
        <v>48</v>
      </c>
      <c r="T12956" s="9" t="s">
        <v>229</v>
      </c>
      <c r="U12956" s="9" t="s">
        <v>290</v>
      </c>
      <c r="X12956" s="9">
        <f>INDEX(SLA_Policy!$D$2:$D$5,MATCH(F12956,SLA_Policy!$A$2:$A$5,0))</f>
        <v>72</v>
      </c>
      <c r="Y12956" s="9" t="str">
        <f>IF(E12956="Cancelled","Excluded",IF(D12956="",IF((SLA_Policy!$B$8-B12956)*24&gt;X12956,"Open - Breached","Open - On Track"),IF((D12956-B12956)*24&lt;=X12956,"Met","Breached")))</f>
        <v>Met</v>
      </c>
    </row>
    <row r="12957" spans="1:25" x14ac:dyDescent="0.25">
      <c r="A12957" s="9" t="s">
        <v>17857</v>
      </c>
      <c r="B12957" s="23">
        <v>46290.390972222202</v>
      </c>
      <c r="C12957" s="23">
        <v>46290.3930555556</v>
      </c>
      <c r="D12957" s="23">
        <v>46290.481249999997</v>
      </c>
      <c r="E12957" s="9" t="s">
        <v>212</v>
      </c>
      <c r="F12957" s="9" t="s">
        <v>186</v>
      </c>
      <c r="G12957" s="9" t="s">
        <v>213</v>
      </c>
      <c r="H12957" s="9" t="s">
        <v>88</v>
      </c>
      <c r="I12957" s="9" t="s">
        <v>354</v>
      </c>
      <c r="J12957" s="9" t="s">
        <v>4394</v>
      </c>
      <c r="K12957" s="9" t="s">
        <v>262</v>
      </c>
      <c r="L12957" s="9" t="s">
        <v>104</v>
      </c>
      <c r="M12957" s="9" t="s">
        <v>2635</v>
      </c>
      <c r="N12957" s="9" t="s">
        <v>197</v>
      </c>
      <c r="O12957" s="9" t="s">
        <v>178</v>
      </c>
      <c r="P12957" s="9" t="s">
        <v>321</v>
      </c>
      <c r="Q12957" s="9" t="s">
        <v>273</v>
      </c>
      <c r="R12957" s="9">
        <v>0</v>
      </c>
      <c r="S12957" s="9">
        <v>13</v>
      </c>
      <c r="T12957" s="9" t="s">
        <v>220</v>
      </c>
      <c r="U12957" s="9" t="s">
        <v>266</v>
      </c>
      <c r="X12957" s="9">
        <f>INDEX(SLA_Policy!$D$2:$D$5,MATCH(F12957,SLA_Policy!$A$2:$A$5,0))</f>
        <v>4</v>
      </c>
      <c r="Y12957" s="9" t="str">
        <f>IF(E12957="Cancelled","Excluded",IF(D12957="",IF((SLA_Policy!$B$8-B12957)*24&gt;X12957,"Open - Breached","Open - On Track"),IF((D12957-B12957)*24&lt;=X12957,"Met","Breached")))</f>
        <v>Met</v>
      </c>
    </row>
    <row r="12958" spans="1:25" x14ac:dyDescent="0.25">
      <c r="A12958" s="9" t="s">
        <v>17858</v>
      </c>
      <c r="B12958" s="23">
        <v>46290.395833333299</v>
      </c>
      <c r="C12958" s="23">
        <v>46290.438194444498</v>
      </c>
      <c r="D12958" s="23">
        <v>46290.670138888898</v>
      </c>
      <c r="E12958" s="9" t="s">
        <v>212</v>
      </c>
      <c r="F12958" s="9" t="s">
        <v>189</v>
      </c>
      <c r="G12958" s="9" t="s">
        <v>213</v>
      </c>
      <c r="H12958" s="9" t="s">
        <v>162</v>
      </c>
      <c r="I12958" s="9" t="s">
        <v>345</v>
      </c>
      <c r="J12958" s="9" t="s">
        <v>3485</v>
      </c>
      <c r="K12958" s="9" t="s">
        <v>239</v>
      </c>
      <c r="L12958" s="9" t="s">
        <v>351</v>
      </c>
      <c r="M12958" s="9" t="s">
        <v>562</v>
      </c>
      <c r="N12958" s="9" t="s">
        <v>196</v>
      </c>
      <c r="O12958" s="9" t="s">
        <v>116</v>
      </c>
      <c r="P12958" s="9" t="s">
        <v>295</v>
      </c>
      <c r="Q12958" s="9" t="s">
        <v>219</v>
      </c>
      <c r="R12958" s="9">
        <v>0</v>
      </c>
      <c r="S12958" s="9">
        <v>23</v>
      </c>
      <c r="U12958" s="9" t="s">
        <v>266</v>
      </c>
      <c r="X12958" s="9">
        <f>INDEX(SLA_Policy!$D$2:$D$5,MATCH(F12958,SLA_Policy!$A$2:$A$5,0))</f>
        <v>120</v>
      </c>
      <c r="Y12958" s="9" t="str">
        <f>IF(E12958="Cancelled","Excluded",IF(D12958="",IF((SLA_Policy!$B$8-B12958)*24&gt;X12958,"Open - Breached","Open - On Track"),IF((D12958-B12958)*24&lt;=X12958,"Met","Breached")))</f>
        <v>Met</v>
      </c>
    </row>
    <row r="12959" spans="1:25" x14ac:dyDescent="0.25">
      <c r="A12959" s="9" t="s">
        <v>17859</v>
      </c>
      <c r="B12959" s="23">
        <v>46290.3972222222</v>
      </c>
      <c r="C12959" s="23">
        <v>46290.438888888901</v>
      </c>
      <c r="D12959" s="23">
        <v>46290.651388888902</v>
      </c>
      <c r="E12959" s="9" t="s">
        <v>212</v>
      </c>
      <c r="F12959" s="9" t="s">
        <v>189</v>
      </c>
      <c r="G12959" s="9" t="s">
        <v>236</v>
      </c>
      <c r="H12959" s="9" t="s">
        <v>164</v>
      </c>
      <c r="I12959" s="9" t="s">
        <v>421</v>
      </c>
      <c r="J12959" s="9" t="s">
        <v>3522</v>
      </c>
      <c r="K12959" s="9" t="s">
        <v>246</v>
      </c>
      <c r="L12959" s="9" t="s">
        <v>216</v>
      </c>
      <c r="M12959" s="9" t="s">
        <v>715</v>
      </c>
      <c r="N12959" s="9" t="s">
        <v>196</v>
      </c>
      <c r="O12959" s="9" t="s">
        <v>116</v>
      </c>
      <c r="P12959" s="9" t="s">
        <v>342</v>
      </c>
      <c r="Q12959" s="9" t="s">
        <v>219</v>
      </c>
      <c r="R12959" s="9">
        <v>0</v>
      </c>
      <c r="S12959" s="9">
        <v>10</v>
      </c>
      <c r="T12959" s="9" t="s">
        <v>464</v>
      </c>
      <c r="U12959" s="9" t="s">
        <v>242</v>
      </c>
      <c r="X12959" s="9">
        <f>INDEX(SLA_Policy!$D$2:$D$5,MATCH(F12959,SLA_Policy!$A$2:$A$5,0))</f>
        <v>120</v>
      </c>
      <c r="Y12959" s="9" t="str">
        <f>IF(E12959="Cancelled","Excluded",IF(D12959="",IF((SLA_Policy!$B$8-B12959)*24&gt;X12959,"Open - Breached","Open - On Track"),IF((D12959-B12959)*24&lt;=X12959,"Met","Breached")))</f>
        <v>Met</v>
      </c>
    </row>
    <row r="12960" spans="1:25" x14ac:dyDescent="0.25">
      <c r="A12960" s="9" t="s">
        <v>17860</v>
      </c>
      <c r="B12960" s="23">
        <v>46290.398611111101</v>
      </c>
      <c r="C12960" s="23">
        <v>46290.448611111096</v>
      </c>
      <c r="D12960" s="23">
        <v>46293.333333333299</v>
      </c>
      <c r="E12960" s="9" t="s">
        <v>212</v>
      </c>
      <c r="F12960" s="9" t="s">
        <v>188</v>
      </c>
      <c r="G12960" s="9" t="s">
        <v>213</v>
      </c>
      <c r="H12960" s="9" t="s">
        <v>166</v>
      </c>
      <c r="I12960" s="9" t="s">
        <v>398</v>
      </c>
      <c r="J12960" s="9" t="s">
        <v>1731</v>
      </c>
      <c r="K12960" s="9" t="s">
        <v>303</v>
      </c>
      <c r="L12960" s="9" t="s">
        <v>226</v>
      </c>
      <c r="M12960" s="9" t="s">
        <v>452</v>
      </c>
      <c r="N12960" s="9" t="s">
        <v>197</v>
      </c>
      <c r="O12960" s="9" t="s">
        <v>181</v>
      </c>
      <c r="P12960" s="9" t="s">
        <v>289</v>
      </c>
      <c r="Q12960" s="9" t="s">
        <v>219</v>
      </c>
      <c r="R12960" s="9">
        <v>0</v>
      </c>
      <c r="S12960" s="9">
        <v>32</v>
      </c>
      <c r="U12960" s="9" t="s">
        <v>290</v>
      </c>
      <c r="X12960" s="9">
        <f>INDEX(SLA_Policy!$D$2:$D$5,MATCH(F12960,SLA_Policy!$A$2:$A$5,0))</f>
        <v>72</v>
      </c>
      <c r="Y12960" s="9" t="str">
        <f>IF(E12960="Cancelled","Excluded",IF(D12960="",IF((SLA_Policy!$B$8-B12960)*24&gt;X12960,"Open - Breached","Open - On Track"),IF((D12960-B12960)*24&lt;=X12960,"Met","Breached")))</f>
        <v>Met</v>
      </c>
    </row>
    <row r="12961" spans="1:25" x14ac:dyDescent="0.25">
      <c r="A12961" s="9" t="s">
        <v>17861</v>
      </c>
      <c r="B12961" s="23">
        <v>46290.398611111101</v>
      </c>
      <c r="C12961" s="23">
        <v>46290.399305555598</v>
      </c>
      <c r="D12961" s="23">
        <v>46290.404166666704</v>
      </c>
      <c r="E12961" s="9" t="s">
        <v>212</v>
      </c>
      <c r="F12961" s="9" t="s">
        <v>187</v>
      </c>
      <c r="G12961" s="9" t="s">
        <v>213</v>
      </c>
      <c r="H12961" s="9" t="s">
        <v>161</v>
      </c>
      <c r="I12961" s="9" t="s">
        <v>389</v>
      </c>
      <c r="J12961" s="9" t="s">
        <v>3311</v>
      </c>
      <c r="K12961" s="9" t="s">
        <v>262</v>
      </c>
      <c r="L12961" s="9" t="s">
        <v>307</v>
      </c>
      <c r="M12961" s="9" t="s">
        <v>4398</v>
      </c>
      <c r="N12961" s="9" t="s">
        <v>198</v>
      </c>
      <c r="O12961" s="9" t="s">
        <v>116</v>
      </c>
      <c r="P12961" s="9" t="s">
        <v>574</v>
      </c>
      <c r="Q12961" s="9" t="s">
        <v>219</v>
      </c>
      <c r="R12961" s="9">
        <v>0</v>
      </c>
      <c r="S12961" s="9">
        <v>6</v>
      </c>
      <c r="U12961" s="9" t="s">
        <v>221</v>
      </c>
      <c r="X12961" s="9">
        <f>INDEX(SLA_Policy!$D$2:$D$5,MATCH(F12961,SLA_Policy!$A$2:$A$5,0))</f>
        <v>8</v>
      </c>
      <c r="Y12961" s="9" t="str">
        <f>IF(E12961="Cancelled","Excluded",IF(D12961="",IF((SLA_Policy!$B$8-B12961)*24&gt;X12961,"Open - Breached","Open - On Track"),IF((D12961-B12961)*24&lt;=X12961,"Met","Breached")))</f>
        <v>Met</v>
      </c>
    </row>
    <row r="12962" spans="1:25" x14ac:dyDescent="0.25">
      <c r="A12962" s="9" t="s">
        <v>17862</v>
      </c>
      <c r="B12962" s="23">
        <v>46290.398611111101</v>
      </c>
      <c r="C12962" s="23">
        <v>46290.436805555597</v>
      </c>
      <c r="D12962" s="23">
        <v>46290.656944444498</v>
      </c>
      <c r="E12962" s="9" t="s">
        <v>212</v>
      </c>
      <c r="F12962" s="9" t="s">
        <v>188</v>
      </c>
      <c r="G12962" s="9" t="s">
        <v>236</v>
      </c>
      <c r="H12962" s="9" t="s">
        <v>163</v>
      </c>
      <c r="I12962" s="9" t="s">
        <v>327</v>
      </c>
      <c r="J12962" s="9" t="s">
        <v>2755</v>
      </c>
      <c r="K12962" s="9" t="s">
        <v>215</v>
      </c>
      <c r="L12962" s="9" t="s">
        <v>216</v>
      </c>
      <c r="M12962" s="9" t="s">
        <v>5176</v>
      </c>
      <c r="N12962" s="9" t="s">
        <v>199</v>
      </c>
      <c r="O12962" s="9" t="s">
        <v>176</v>
      </c>
      <c r="P12962" s="9" t="s">
        <v>419</v>
      </c>
      <c r="Q12962" s="9" t="s">
        <v>273</v>
      </c>
      <c r="R12962" s="9">
        <v>0</v>
      </c>
      <c r="S12962" s="9">
        <v>31</v>
      </c>
      <c r="U12962" s="9" t="s">
        <v>242</v>
      </c>
      <c r="X12962" s="9">
        <f>INDEX(SLA_Policy!$D$2:$D$5,MATCH(F12962,SLA_Policy!$A$2:$A$5,0))</f>
        <v>72</v>
      </c>
      <c r="Y12962" s="9" t="str">
        <f>IF(E12962="Cancelled","Excluded",IF(D12962="",IF((SLA_Policy!$B$8-B12962)*24&gt;X12962,"Open - Breached","Open - On Track"),IF((D12962-B12962)*24&lt;=X12962,"Met","Breached")))</f>
        <v>Met</v>
      </c>
    </row>
    <row r="12963" spans="1:25" x14ac:dyDescent="0.25">
      <c r="A12963" s="9" t="s">
        <v>17863</v>
      </c>
      <c r="B12963" s="23">
        <v>46290.402083333298</v>
      </c>
      <c r="C12963" s="23">
        <v>46290.405555555597</v>
      </c>
      <c r="D12963" s="23">
        <v>46290.445833333302</v>
      </c>
      <c r="E12963" s="9" t="s">
        <v>212</v>
      </c>
      <c r="F12963" s="9" t="s">
        <v>188</v>
      </c>
      <c r="G12963" s="9" t="s">
        <v>213</v>
      </c>
      <c r="H12963" s="9" t="s">
        <v>166</v>
      </c>
      <c r="I12963" s="9" t="s">
        <v>286</v>
      </c>
      <c r="J12963" s="9" t="s">
        <v>7950</v>
      </c>
      <c r="K12963" s="9" t="s">
        <v>246</v>
      </c>
      <c r="L12963" s="9" t="s">
        <v>104</v>
      </c>
      <c r="M12963" s="9" t="s">
        <v>2144</v>
      </c>
      <c r="N12963" s="9" t="s">
        <v>199</v>
      </c>
      <c r="O12963" s="9" t="s">
        <v>181</v>
      </c>
      <c r="P12963" s="9" t="s">
        <v>449</v>
      </c>
      <c r="Q12963" s="9" t="s">
        <v>219</v>
      </c>
      <c r="R12963" s="9">
        <v>0</v>
      </c>
      <c r="S12963" s="9">
        <v>9</v>
      </c>
      <c r="U12963" s="9" t="s">
        <v>376</v>
      </c>
      <c r="W12963" s="9">
        <v>5</v>
      </c>
      <c r="X12963" s="9">
        <f>INDEX(SLA_Policy!$D$2:$D$5,MATCH(F12963,SLA_Policy!$A$2:$A$5,0))</f>
        <v>72</v>
      </c>
      <c r="Y12963" s="9" t="str">
        <f>IF(E12963="Cancelled","Excluded",IF(D12963="",IF((SLA_Policy!$B$8-B12963)*24&gt;X12963,"Open - Breached","Open - On Track"),IF((D12963-B12963)*24&lt;=X12963,"Met","Breached")))</f>
        <v>Met</v>
      </c>
    </row>
    <row r="12964" spans="1:25" x14ac:dyDescent="0.25">
      <c r="A12964" s="9" t="s">
        <v>17864</v>
      </c>
      <c r="B12964" s="23">
        <v>46290.409722222197</v>
      </c>
      <c r="C12964" s="23">
        <v>46290.463194444397</v>
      </c>
      <c r="D12964" s="23">
        <v>46293.358333333301</v>
      </c>
      <c r="E12964" s="9" t="s">
        <v>170</v>
      </c>
      <c r="F12964" s="9" t="s">
        <v>188</v>
      </c>
      <c r="G12964" s="9" t="s">
        <v>213</v>
      </c>
      <c r="H12964" s="9" t="s">
        <v>164</v>
      </c>
      <c r="I12964" s="9" t="s">
        <v>260</v>
      </c>
      <c r="J12964" s="9" t="s">
        <v>5757</v>
      </c>
      <c r="K12964" s="9" t="s">
        <v>14602</v>
      </c>
      <c r="L12964" s="9" t="s">
        <v>12094</v>
      </c>
      <c r="M12964" s="9" t="s">
        <v>14773</v>
      </c>
      <c r="N12964" s="9" t="s">
        <v>196</v>
      </c>
      <c r="O12964" s="9" t="s">
        <v>182</v>
      </c>
      <c r="P12964" s="9" t="s">
        <v>120</v>
      </c>
      <c r="Q12964" s="9" t="s">
        <v>219</v>
      </c>
      <c r="R12964" s="9">
        <v>0</v>
      </c>
      <c r="S12964" s="9">
        <v>17</v>
      </c>
      <c r="T12964" s="9" t="s">
        <v>265</v>
      </c>
      <c r="U12964" s="9" t="s">
        <v>266</v>
      </c>
      <c r="X12964" s="9">
        <f>INDEX(SLA_Policy!$D$2:$D$5,MATCH(F12964,SLA_Policy!$A$2:$A$5,0))</f>
        <v>72</v>
      </c>
      <c r="Y12964" s="9" t="str">
        <f>IF(E12964="Cancelled","Excluded",IF(D12964="",IF((SLA_Policy!$B$8-B12964)*24&gt;X12964,"Open - Breached","Open - On Track"),IF((D12964-B12964)*24&lt;=X12964,"Met","Breached")))</f>
        <v>Met</v>
      </c>
    </row>
    <row r="12965" spans="1:25" x14ac:dyDescent="0.25">
      <c r="A12965" s="9" t="s">
        <v>17865</v>
      </c>
      <c r="B12965" s="23">
        <v>46290.413888888899</v>
      </c>
      <c r="C12965" s="23">
        <v>46290.440277777801</v>
      </c>
      <c r="D12965" s="23">
        <v>46290.4555555556</v>
      </c>
      <c r="E12965" s="9" t="s">
        <v>212</v>
      </c>
      <c r="F12965" s="9" t="s">
        <v>189</v>
      </c>
      <c r="G12965" s="9" t="s">
        <v>213</v>
      </c>
      <c r="H12965" s="9" t="s">
        <v>161</v>
      </c>
      <c r="I12965" s="9" t="s">
        <v>389</v>
      </c>
      <c r="J12965" s="9" t="s">
        <v>2787</v>
      </c>
      <c r="K12965" s="9" t="s">
        <v>246</v>
      </c>
      <c r="L12965" s="9" t="s">
        <v>311</v>
      </c>
      <c r="M12965" s="9" t="s">
        <v>1281</v>
      </c>
      <c r="N12965" s="9" t="s">
        <v>198</v>
      </c>
      <c r="O12965" s="9" t="s">
        <v>116</v>
      </c>
      <c r="P12965" s="9" t="s">
        <v>551</v>
      </c>
      <c r="Q12965" s="9" t="s">
        <v>219</v>
      </c>
      <c r="R12965" s="9">
        <v>0</v>
      </c>
      <c r="S12965" s="9">
        <v>4</v>
      </c>
      <c r="U12965" s="9" t="s">
        <v>221</v>
      </c>
      <c r="W12965" s="9">
        <v>5</v>
      </c>
      <c r="X12965" s="9">
        <f>INDEX(SLA_Policy!$D$2:$D$5,MATCH(F12965,SLA_Policy!$A$2:$A$5,0))</f>
        <v>120</v>
      </c>
      <c r="Y12965" s="9" t="str">
        <f>IF(E12965="Cancelled","Excluded",IF(D12965="",IF((SLA_Policy!$B$8-B12965)*24&gt;X12965,"Open - Breached","Open - On Track"),IF((D12965-B12965)*24&lt;=X12965,"Met","Breached")))</f>
        <v>Met</v>
      </c>
    </row>
    <row r="12966" spans="1:25" x14ac:dyDescent="0.25">
      <c r="A12966" s="9" t="s">
        <v>17866</v>
      </c>
      <c r="B12966" s="23">
        <v>46290.416666666701</v>
      </c>
      <c r="C12966" s="23">
        <v>46290.448611111096</v>
      </c>
      <c r="D12966" s="23">
        <v>46290.569444444503</v>
      </c>
      <c r="E12966" s="9" t="s">
        <v>212</v>
      </c>
      <c r="F12966" s="9" t="s">
        <v>187</v>
      </c>
      <c r="G12966" s="9" t="s">
        <v>213</v>
      </c>
      <c r="H12966" s="9" t="s">
        <v>164</v>
      </c>
      <c r="I12966" s="9" t="s">
        <v>260</v>
      </c>
      <c r="J12966" s="9" t="s">
        <v>961</v>
      </c>
      <c r="K12966" s="9" t="s">
        <v>410</v>
      </c>
      <c r="L12966" s="9" t="s">
        <v>307</v>
      </c>
      <c r="M12966" s="9" t="s">
        <v>1543</v>
      </c>
      <c r="N12966" s="9" t="s">
        <v>196</v>
      </c>
      <c r="O12966" s="9" t="s">
        <v>180</v>
      </c>
      <c r="P12966" s="9" t="s">
        <v>368</v>
      </c>
      <c r="Q12966" s="9" t="s">
        <v>273</v>
      </c>
      <c r="R12966" s="9">
        <v>0</v>
      </c>
      <c r="S12966" s="9">
        <v>39</v>
      </c>
      <c r="T12966" s="9" t="s">
        <v>265</v>
      </c>
      <c r="U12966" s="9" t="s">
        <v>248</v>
      </c>
      <c r="X12966" s="9">
        <f>INDEX(SLA_Policy!$D$2:$D$5,MATCH(F12966,SLA_Policy!$A$2:$A$5,0))</f>
        <v>8</v>
      </c>
      <c r="Y12966" s="9" t="str">
        <f>IF(E12966="Cancelled","Excluded",IF(D12966="",IF((SLA_Policy!$B$8-B12966)*24&gt;X12966,"Open - Breached","Open - On Track"),IF((D12966-B12966)*24&lt;=X12966,"Met","Breached")))</f>
        <v>Met</v>
      </c>
    </row>
    <row r="12967" spans="1:25" x14ac:dyDescent="0.25">
      <c r="A12967" s="9" t="s">
        <v>17867</v>
      </c>
      <c r="B12967" s="23">
        <v>46290.420833333301</v>
      </c>
      <c r="C12967" s="23">
        <v>46290.426388888904</v>
      </c>
      <c r="D12967" s="23">
        <v>46290.515972222202</v>
      </c>
      <c r="E12967" s="9" t="s">
        <v>212</v>
      </c>
      <c r="F12967" s="9" t="s">
        <v>189</v>
      </c>
      <c r="G12967" s="9" t="s">
        <v>213</v>
      </c>
      <c r="H12967" s="9" t="s">
        <v>88</v>
      </c>
      <c r="I12967" s="9" t="s">
        <v>92</v>
      </c>
      <c r="J12967" s="9" t="s">
        <v>2645</v>
      </c>
      <c r="K12967" s="9" t="s">
        <v>215</v>
      </c>
      <c r="L12967" s="9" t="s">
        <v>311</v>
      </c>
      <c r="M12967" s="9" t="s">
        <v>1283</v>
      </c>
      <c r="N12967" s="9" t="s">
        <v>199</v>
      </c>
      <c r="O12967" s="9" t="s">
        <v>116</v>
      </c>
      <c r="P12967" s="9" t="s">
        <v>295</v>
      </c>
      <c r="Q12967" s="9" t="s">
        <v>219</v>
      </c>
      <c r="R12967" s="9">
        <v>0</v>
      </c>
      <c r="S12967" s="9">
        <v>17</v>
      </c>
      <c r="T12967" s="9" t="s">
        <v>220</v>
      </c>
      <c r="U12967" s="9" t="s">
        <v>266</v>
      </c>
      <c r="X12967" s="9">
        <f>INDEX(SLA_Policy!$D$2:$D$5,MATCH(F12967,SLA_Policy!$A$2:$A$5,0))</f>
        <v>120</v>
      </c>
      <c r="Y12967" s="9" t="str">
        <f>IF(E12967="Cancelled","Excluded",IF(D12967="",IF((SLA_Policy!$B$8-B12967)*24&gt;X12967,"Open - Breached","Open - On Track"),IF((D12967-B12967)*24&lt;=X12967,"Met","Breached")))</f>
        <v>Met</v>
      </c>
    </row>
    <row r="12968" spans="1:25" x14ac:dyDescent="0.25">
      <c r="A12968" s="9" t="s">
        <v>17868</v>
      </c>
      <c r="B12968" s="23">
        <v>46290.434722222199</v>
      </c>
      <c r="C12968" s="23">
        <v>46290.601388888899</v>
      </c>
      <c r="D12968" s="23">
        <v>46293.372222222199</v>
      </c>
      <c r="E12968" s="9" t="s">
        <v>170</v>
      </c>
      <c r="F12968" s="9" t="s">
        <v>189</v>
      </c>
      <c r="G12968" s="9" t="s">
        <v>213</v>
      </c>
      <c r="H12968" s="9" t="s">
        <v>164</v>
      </c>
      <c r="I12968" s="9" t="s">
        <v>478</v>
      </c>
      <c r="J12968" s="9" t="s">
        <v>11533</v>
      </c>
      <c r="K12968" s="9" t="s">
        <v>215</v>
      </c>
      <c r="L12968" s="9" t="s">
        <v>270</v>
      </c>
      <c r="M12968" s="9" t="s">
        <v>1266</v>
      </c>
      <c r="N12968" s="9" t="s">
        <v>196</v>
      </c>
      <c r="O12968" s="9" t="s">
        <v>116</v>
      </c>
      <c r="P12968" s="9" t="s">
        <v>218</v>
      </c>
      <c r="Q12968" s="9" t="s">
        <v>219</v>
      </c>
      <c r="R12968" s="9">
        <v>0</v>
      </c>
      <c r="S12968" s="9">
        <v>84</v>
      </c>
      <c r="T12968" s="9" t="s">
        <v>343</v>
      </c>
      <c r="U12968" s="9" t="s">
        <v>290</v>
      </c>
      <c r="X12968" s="9">
        <f>INDEX(SLA_Policy!$D$2:$D$5,MATCH(F12968,SLA_Policy!$A$2:$A$5,0))</f>
        <v>120</v>
      </c>
      <c r="Y12968" s="9" t="str">
        <f>IF(E12968="Cancelled","Excluded",IF(D12968="",IF((SLA_Policy!$B$8-B12968)*24&gt;X12968,"Open - Breached","Open - On Track"),IF((D12968-B12968)*24&lt;=X12968,"Met","Breached")))</f>
        <v>Met</v>
      </c>
    </row>
    <row r="12969" spans="1:25" x14ac:dyDescent="0.25">
      <c r="A12969" s="9" t="s">
        <v>17869</v>
      </c>
      <c r="B12969" s="23">
        <v>46290.4375</v>
      </c>
      <c r="C12969" s="23">
        <v>46290.442361111098</v>
      </c>
      <c r="D12969" s="23">
        <v>46293.35</v>
      </c>
      <c r="E12969" s="9" t="s">
        <v>170</v>
      </c>
      <c r="F12969" s="9" t="s">
        <v>189</v>
      </c>
      <c r="G12969" s="9" t="s">
        <v>213</v>
      </c>
      <c r="H12969" s="9" t="s">
        <v>164</v>
      </c>
      <c r="I12969" s="9" t="s">
        <v>339</v>
      </c>
      <c r="J12969" s="9" t="s">
        <v>10346</v>
      </c>
      <c r="K12969" s="9" t="s">
        <v>215</v>
      </c>
      <c r="L12969" s="9" t="s">
        <v>307</v>
      </c>
      <c r="M12969" s="9" t="s">
        <v>2439</v>
      </c>
      <c r="N12969" s="9" t="s">
        <v>198</v>
      </c>
      <c r="O12969" s="9" t="s">
        <v>116</v>
      </c>
      <c r="P12969" s="9" t="s">
        <v>342</v>
      </c>
      <c r="Q12969" s="9" t="s">
        <v>219</v>
      </c>
      <c r="R12969" s="9">
        <v>0</v>
      </c>
      <c r="S12969" s="9">
        <v>26</v>
      </c>
      <c r="T12969" s="9" t="s">
        <v>464</v>
      </c>
      <c r="U12969" s="9" t="s">
        <v>248</v>
      </c>
      <c r="X12969" s="9">
        <f>INDEX(SLA_Policy!$D$2:$D$5,MATCH(F12969,SLA_Policy!$A$2:$A$5,0))</f>
        <v>120</v>
      </c>
      <c r="Y12969" s="9" t="str">
        <f>IF(E12969="Cancelled","Excluded",IF(D12969="",IF((SLA_Policy!$B$8-B12969)*24&gt;X12969,"Open - Breached","Open - On Track"),IF((D12969-B12969)*24&lt;=X12969,"Met","Breached")))</f>
        <v>Met</v>
      </c>
    </row>
    <row r="12970" spans="1:25" x14ac:dyDescent="0.25">
      <c r="A12970" s="9" t="s">
        <v>17870</v>
      </c>
      <c r="B12970" s="23">
        <v>46290.440277777801</v>
      </c>
      <c r="C12970" s="23">
        <v>46290.440972222197</v>
      </c>
      <c r="D12970" s="23">
        <v>46290.545833333301</v>
      </c>
      <c r="E12970" s="9" t="s">
        <v>212</v>
      </c>
      <c r="F12970" s="9" t="s">
        <v>188</v>
      </c>
      <c r="G12970" s="9" t="s">
        <v>213</v>
      </c>
      <c r="H12970" s="9" t="s">
        <v>161</v>
      </c>
      <c r="I12970" s="9" t="s">
        <v>454</v>
      </c>
      <c r="J12970" s="9" t="s">
        <v>1174</v>
      </c>
      <c r="K12970" s="9" t="s">
        <v>303</v>
      </c>
      <c r="L12970" s="9" t="s">
        <v>216</v>
      </c>
      <c r="M12970" s="9" t="s">
        <v>6769</v>
      </c>
      <c r="N12970" s="9" t="s">
        <v>200</v>
      </c>
      <c r="O12970" s="9" t="s">
        <v>116</v>
      </c>
      <c r="P12970" s="9" t="s">
        <v>342</v>
      </c>
      <c r="Q12970" s="9" t="s">
        <v>219</v>
      </c>
      <c r="R12970" s="9">
        <v>0</v>
      </c>
      <c r="S12970" s="9">
        <v>7</v>
      </c>
      <c r="U12970" s="9" t="s">
        <v>266</v>
      </c>
      <c r="X12970" s="9">
        <f>INDEX(SLA_Policy!$D$2:$D$5,MATCH(F12970,SLA_Policy!$A$2:$A$5,0))</f>
        <v>72</v>
      </c>
      <c r="Y12970" s="9" t="str">
        <f>IF(E12970="Cancelled","Excluded",IF(D12970="",IF((SLA_Policy!$B$8-B12970)*24&gt;X12970,"Open - Breached","Open - On Track"),IF((D12970-B12970)*24&lt;=X12970,"Met","Breached")))</f>
        <v>Met</v>
      </c>
    </row>
    <row r="12971" spans="1:25" x14ac:dyDescent="0.25">
      <c r="A12971" s="9" t="s">
        <v>17871</v>
      </c>
      <c r="B12971" s="23">
        <v>46290.442361111098</v>
      </c>
      <c r="C12971" s="23">
        <v>46290.464583333298</v>
      </c>
      <c r="D12971" s="23">
        <v>46290.613194444399</v>
      </c>
      <c r="E12971" s="9" t="s">
        <v>212</v>
      </c>
      <c r="F12971" s="9" t="s">
        <v>188</v>
      </c>
      <c r="G12971" s="9" t="s">
        <v>213</v>
      </c>
      <c r="H12971" s="9" t="s">
        <v>162</v>
      </c>
      <c r="I12971" s="9" t="s">
        <v>393</v>
      </c>
      <c r="J12971" s="9" t="s">
        <v>1441</v>
      </c>
      <c r="K12971" s="9" t="s">
        <v>215</v>
      </c>
      <c r="L12971" s="9" t="s">
        <v>216</v>
      </c>
      <c r="M12971" s="9" t="s">
        <v>712</v>
      </c>
      <c r="N12971" s="9" t="s">
        <v>196</v>
      </c>
      <c r="O12971" s="9" t="s">
        <v>176</v>
      </c>
      <c r="P12971" s="9" t="s">
        <v>253</v>
      </c>
      <c r="Q12971" s="9" t="s">
        <v>219</v>
      </c>
      <c r="R12971" s="9">
        <v>0</v>
      </c>
      <c r="S12971" s="9">
        <v>25</v>
      </c>
      <c r="U12971" s="9" t="s">
        <v>290</v>
      </c>
      <c r="W12971" s="9">
        <v>5</v>
      </c>
      <c r="X12971" s="9">
        <f>INDEX(SLA_Policy!$D$2:$D$5,MATCH(F12971,SLA_Policy!$A$2:$A$5,0))</f>
        <v>72</v>
      </c>
      <c r="Y12971" s="9" t="str">
        <f>IF(E12971="Cancelled","Excluded",IF(D12971="",IF((SLA_Policy!$B$8-B12971)*24&gt;X12971,"Open - Breached","Open - On Track"),IF((D12971-B12971)*24&lt;=X12971,"Met","Breached")))</f>
        <v>Met</v>
      </c>
    </row>
    <row r="12972" spans="1:25" x14ac:dyDescent="0.25">
      <c r="A12972" s="9" t="s">
        <v>17872</v>
      </c>
      <c r="B12972" s="23">
        <v>46290.4506944444</v>
      </c>
      <c r="C12972" s="23">
        <v>46290.488888888904</v>
      </c>
      <c r="D12972" s="23">
        <v>46290.599305555603</v>
      </c>
      <c r="E12972" s="9" t="s">
        <v>212</v>
      </c>
      <c r="F12972" s="9" t="s">
        <v>188</v>
      </c>
      <c r="G12972" s="9" t="s">
        <v>236</v>
      </c>
      <c r="H12972" s="9" t="s">
        <v>167</v>
      </c>
      <c r="I12972" s="9" t="s">
        <v>255</v>
      </c>
      <c r="J12972" s="9" t="s">
        <v>1814</v>
      </c>
      <c r="K12972" s="9" t="s">
        <v>246</v>
      </c>
      <c r="L12972" s="9" t="s">
        <v>282</v>
      </c>
      <c r="M12972" s="9" t="s">
        <v>1917</v>
      </c>
      <c r="N12972" s="9" t="s">
        <v>196</v>
      </c>
      <c r="O12972" s="9" t="s">
        <v>176</v>
      </c>
      <c r="P12972" s="9" t="s">
        <v>419</v>
      </c>
      <c r="Q12972" s="9" t="s">
        <v>219</v>
      </c>
      <c r="R12972" s="9">
        <v>0</v>
      </c>
      <c r="S12972" s="9">
        <v>16</v>
      </c>
      <c r="U12972" s="9" t="s">
        <v>242</v>
      </c>
      <c r="X12972" s="9">
        <f>INDEX(SLA_Policy!$D$2:$D$5,MATCH(F12972,SLA_Policy!$A$2:$A$5,0))</f>
        <v>72</v>
      </c>
      <c r="Y12972" s="9" t="str">
        <f>IF(E12972="Cancelled","Excluded",IF(D12972="",IF((SLA_Policy!$B$8-B12972)*24&gt;X12972,"Open - Breached","Open - On Track"),IF((D12972-B12972)*24&lt;=X12972,"Met","Breached")))</f>
        <v>Met</v>
      </c>
    </row>
    <row r="12973" spans="1:25" x14ac:dyDescent="0.25">
      <c r="A12973" s="9" t="s">
        <v>17873</v>
      </c>
      <c r="B12973" s="23">
        <v>46290.457638888904</v>
      </c>
      <c r="C12973" s="23">
        <v>46290.462500000001</v>
      </c>
      <c r="D12973" s="23">
        <v>46293.399305555598</v>
      </c>
      <c r="E12973" s="9" t="s">
        <v>170</v>
      </c>
      <c r="F12973" s="9" t="s">
        <v>188</v>
      </c>
      <c r="G12973" s="9" t="s">
        <v>213</v>
      </c>
      <c r="H12973" s="9" t="s">
        <v>166</v>
      </c>
      <c r="I12973" s="9" t="s">
        <v>286</v>
      </c>
      <c r="J12973" s="9" t="s">
        <v>447</v>
      </c>
      <c r="K12973" s="9" t="s">
        <v>215</v>
      </c>
      <c r="L12973" s="9" t="s">
        <v>282</v>
      </c>
      <c r="M12973" s="9" t="s">
        <v>998</v>
      </c>
      <c r="N12973" s="9" t="s">
        <v>196</v>
      </c>
      <c r="O12973" s="9" t="s">
        <v>181</v>
      </c>
      <c r="P12973" s="9" t="s">
        <v>289</v>
      </c>
      <c r="Q12973" s="9" t="s">
        <v>219</v>
      </c>
      <c r="R12973" s="9">
        <v>0</v>
      </c>
      <c r="S12973" s="9">
        <v>5</v>
      </c>
      <c r="U12973" s="9" t="s">
        <v>376</v>
      </c>
      <c r="X12973" s="9">
        <f>INDEX(SLA_Policy!$D$2:$D$5,MATCH(F12973,SLA_Policy!$A$2:$A$5,0))</f>
        <v>72</v>
      </c>
      <c r="Y12973" s="9" t="str">
        <f>IF(E12973="Cancelled","Excluded",IF(D12973="",IF((SLA_Policy!$B$8-B12973)*24&gt;X12973,"Open - Breached","Open - On Track"),IF((D12973-B12973)*24&lt;=X12973,"Met","Breached")))</f>
        <v>Met</v>
      </c>
    </row>
    <row r="12974" spans="1:25" x14ac:dyDescent="0.25">
      <c r="A12974" s="9" t="s">
        <v>17874</v>
      </c>
      <c r="B12974" s="23">
        <v>46290.465972222199</v>
      </c>
      <c r="C12974" s="23">
        <v>46290.565277777801</v>
      </c>
      <c r="D12974" s="23">
        <v>46293.324999999997</v>
      </c>
      <c r="E12974" s="9" t="s">
        <v>170</v>
      </c>
      <c r="F12974" s="9" t="s">
        <v>188</v>
      </c>
      <c r="G12974" s="9" t="s">
        <v>213</v>
      </c>
      <c r="H12974" s="9" t="s">
        <v>164</v>
      </c>
      <c r="I12974" s="9" t="s">
        <v>339</v>
      </c>
      <c r="J12974" s="9" t="s">
        <v>12060</v>
      </c>
      <c r="K12974" s="9" t="s">
        <v>14602</v>
      </c>
      <c r="L12974" s="9" t="s">
        <v>12094</v>
      </c>
      <c r="M12974" s="9" t="s">
        <v>14773</v>
      </c>
      <c r="N12974" s="9" t="s">
        <v>196</v>
      </c>
      <c r="O12974" s="9" t="s">
        <v>182</v>
      </c>
      <c r="P12974" s="9" t="s">
        <v>120</v>
      </c>
      <c r="Q12974" s="9" t="s">
        <v>219</v>
      </c>
      <c r="R12974" s="9">
        <v>0</v>
      </c>
      <c r="S12974" s="9">
        <v>9</v>
      </c>
      <c r="T12974" s="9" t="s">
        <v>343</v>
      </c>
      <c r="U12974" s="9" t="s">
        <v>266</v>
      </c>
      <c r="X12974" s="9">
        <f>INDEX(SLA_Policy!$D$2:$D$5,MATCH(F12974,SLA_Policy!$A$2:$A$5,0))</f>
        <v>72</v>
      </c>
      <c r="Y12974" s="9" t="str">
        <f>IF(E12974="Cancelled","Excluded",IF(D12974="",IF((SLA_Policy!$B$8-B12974)*24&gt;X12974,"Open - Breached","Open - On Track"),IF((D12974-B12974)*24&lt;=X12974,"Met","Breached")))</f>
        <v>Met</v>
      </c>
    </row>
    <row r="12975" spans="1:25" x14ac:dyDescent="0.25">
      <c r="A12975" s="9" t="s">
        <v>17875</v>
      </c>
      <c r="B12975" s="23">
        <v>46290.467361111099</v>
      </c>
      <c r="C12975" s="23">
        <v>46290.46875</v>
      </c>
      <c r="D12975" s="23">
        <v>46290.595833333296</v>
      </c>
      <c r="E12975" s="9" t="s">
        <v>212</v>
      </c>
      <c r="F12975" s="9" t="s">
        <v>187</v>
      </c>
      <c r="G12975" s="9" t="s">
        <v>213</v>
      </c>
      <c r="H12975" s="9" t="s">
        <v>88</v>
      </c>
      <c r="I12975" s="9" t="s">
        <v>486</v>
      </c>
      <c r="J12975" s="9" t="s">
        <v>12991</v>
      </c>
      <c r="K12975" s="9" t="s">
        <v>276</v>
      </c>
      <c r="L12975" s="9" t="s">
        <v>12094</v>
      </c>
      <c r="M12975" s="9" t="s">
        <v>12582</v>
      </c>
      <c r="N12975" s="9" t="s">
        <v>198</v>
      </c>
      <c r="O12975" s="9" t="s">
        <v>178</v>
      </c>
      <c r="P12975" s="9" t="s">
        <v>414</v>
      </c>
      <c r="Q12975" s="9" t="s">
        <v>273</v>
      </c>
      <c r="R12975" s="9">
        <v>0</v>
      </c>
      <c r="S12975" s="9">
        <v>24</v>
      </c>
      <c r="U12975" s="9" t="s">
        <v>230</v>
      </c>
      <c r="X12975" s="9">
        <f>INDEX(SLA_Policy!$D$2:$D$5,MATCH(F12975,SLA_Policy!$A$2:$A$5,0))</f>
        <v>8</v>
      </c>
      <c r="Y12975" s="9" t="str">
        <f>IF(E12975="Cancelled","Excluded",IF(D12975="",IF((SLA_Policy!$B$8-B12975)*24&gt;X12975,"Open - Breached","Open - On Track"),IF((D12975-B12975)*24&lt;=X12975,"Met","Breached")))</f>
        <v>Met</v>
      </c>
    </row>
    <row r="12976" spans="1:25" x14ac:dyDescent="0.25">
      <c r="A12976" s="9" t="s">
        <v>17876</v>
      </c>
      <c r="B12976" s="23">
        <v>46290.479861111096</v>
      </c>
      <c r="C12976" s="23">
        <v>46290.573611111096</v>
      </c>
      <c r="D12976" s="23">
        <v>46290.604861111096</v>
      </c>
      <c r="E12976" s="9" t="s">
        <v>212</v>
      </c>
      <c r="F12976" s="9" t="s">
        <v>188</v>
      </c>
      <c r="G12976" s="9" t="s">
        <v>213</v>
      </c>
      <c r="H12976" s="9" t="s">
        <v>165</v>
      </c>
      <c r="I12976" s="9" t="s">
        <v>469</v>
      </c>
      <c r="J12976" s="9" t="s">
        <v>837</v>
      </c>
      <c r="K12976" s="9" t="s">
        <v>303</v>
      </c>
      <c r="L12976" s="9" t="s">
        <v>282</v>
      </c>
      <c r="M12976" s="9" t="s">
        <v>1481</v>
      </c>
      <c r="N12976" s="9" t="s">
        <v>197</v>
      </c>
      <c r="O12976" s="9" t="s">
        <v>176</v>
      </c>
      <c r="P12976" s="9" t="s">
        <v>570</v>
      </c>
      <c r="Q12976" s="9" t="s">
        <v>219</v>
      </c>
      <c r="R12976" s="9">
        <v>0</v>
      </c>
      <c r="S12976" s="9">
        <v>6</v>
      </c>
      <c r="U12976" s="9" t="s">
        <v>266</v>
      </c>
      <c r="X12976" s="9">
        <f>INDEX(SLA_Policy!$D$2:$D$5,MATCH(F12976,SLA_Policy!$A$2:$A$5,0))</f>
        <v>72</v>
      </c>
      <c r="Y12976" s="9" t="str">
        <f>IF(E12976="Cancelled","Excluded",IF(D12976="",IF((SLA_Policy!$B$8-B12976)*24&gt;X12976,"Open - Breached","Open - On Track"),IF((D12976-B12976)*24&lt;=X12976,"Met","Breached")))</f>
        <v>Met</v>
      </c>
    </row>
    <row r="12977" spans="1:25" x14ac:dyDescent="0.25">
      <c r="A12977" s="9" t="s">
        <v>17877</v>
      </c>
      <c r="B12977" s="23">
        <v>46290.486111111102</v>
      </c>
      <c r="C12977" s="23">
        <v>46290.608333333301</v>
      </c>
      <c r="D12977" s="23">
        <v>46293.334027777797</v>
      </c>
      <c r="E12977" s="9" t="s">
        <v>170</v>
      </c>
      <c r="F12977" s="9" t="s">
        <v>188</v>
      </c>
      <c r="G12977" s="9" t="s">
        <v>213</v>
      </c>
      <c r="H12977" s="9" t="s">
        <v>166</v>
      </c>
      <c r="I12977" s="9" t="s">
        <v>378</v>
      </c>
      <c r="J12977" s="9" t="s">
        <v>13836</v>
      </c>
      <c r="K12977" s="9" t="s">
        <v>262</v>
      </c>
      <c r="L12977" s="9" t="s">
        <v>293</v>
      </c>
      <c r="M12977" s="9" t="s">
        <v>4833</v>
      </c>
      <c r="N12977" s="9" t="s">
        <v>196</v>
      </c>
      <c r="O12977" s="9" t="s">
        <v>180</v>
      </c>
      <c r="P12977" s="9" t="s">
        <v>368</v>
      </c>
      <c r="Q12977" s="9" t="s">
        <v>219</v>
      </c>
      <c r="R12977" s="9">
        <v>0</v>
      </c>
      <c r="S12977" s="9">
        <v>34</v>
      </c>
      <c r="T12977" s="9" t="s">
        <v>220</v>
      </c>
      <c r="U12977" s="9" t="s">
        <v>290</v>
      </c>
      <c r="X12977" s="9">
        <f>INDEX(SLA_Policy!$D$2:$D$5,MATCH(F12977,SLA_Policy!$A$2:$A$5,0))</f>
        <v>72</v>
      </c>
      <c r="Y12977" s="9" t="str">
        <f>IF(E12977="Cancelled","Excluded",IF(D12977="",IF((SLA_Policy!$B$8-B12977)*24&gt;X12977,"Open - Breached","Open - On Track"),IF((D12977-B12977)*24&lt;=X12977,"Met","Breached")))</f>
        <v>Met</v>
      </c>
    </row>
    <row r="12978" spans="1:25" x14ac:dyDescent="0.25">
      <c r="A12978" s="9" t="s">
        <v>17878</v>
      </c>
      <c r="B12978" s="23">
        <v>46290.502083333296</v>
      </c>
      <c r="C12978" s="23">
        <v>46290.608333333301</v>
      </c>
      <c r="D12978" s="23">
        <v>46293.3527777778</v>
      </c>
      <c r="E12978" s="9" t="s">
        <v>170</v>
      </c>
      <c r="F12978" s="9" t="s">
        <v>189</v>
      </c>
      <c r="G12978" s="9" t="s">
        <v>213</v>
      </c>
      <c r="H12978" s="9" t="s">
        <v>167</v>
      </c>
      <c r="I12978" s="9" t="s">
        <v>536</v>
      </c>
      <c r="J12978" s="9" t="s">
        <v>1969</v>
      </c>
      <c r="K12978" s="9" t="s">
        <v>246</v>
      </c>
      <c r="L12978" s="9" t="s">
        <v>293</v>
      </c>
      <c r="M12978" s="9" t="s">
        <v>299</v>
      </c>
      <c r="N12978" s="9" t="s">
        <v>197</v>
      </c>
      <c r="O12978" s="9" t="s">
        <v>180</v>
      </c>
      <c r="P12978" s="9" t="s">
        <v>381</v>
      </c>
      <c r="Q12978" s="9" t="s">
        <v>219</v>
      </c>
      <c r="R12978" s="9">
        <v>0</v>
      </c>
      <c r="S12978" s="9">
        <v>35</v>
      </c>
      <c r="T12978" s="9" t="s">
        <v>229</v>
      </c>
      <c r="U12978" s="9" t="s">
        <v>266</v>
      </c>
      <c r="X12978" s="9">
        <f>INDEX(SLA_Policy!$D$2:$D$5,MATCH(F12978,SLA_Policy!$A$2:$A$5,0))</f>
        <v>120</v>
      </c>
      <c r="Y12978" s="9" t="str">
        <f>IF(E12978="Cancelled","Excluded",IF(D12978="",IF((SLA_Policy!$B$8-B12978)*24&gt;X12978,"Open - Breached","Open - On Track"),IF((D12978-B12978)*24&lt;=X12978,"Met","Breached")))</f>
        <v>Met</v>
      </c>
    </row>
    <row r="12979" spans="1:25" x14ac:dyDescent="0.25">
      <c r="A12979" s="9" t="s">
        <v>17879</v>
      </c>
      <c r="B12979" s="23">
        <v>46290.518750000003</v>
      </c>
      <c r="C12979" s="23">
        <v>46290.519444444399</v>
      </c>
      <c r="D12979" s="23">
        <v>46293.3215277778</v>
      </c>
      <c r="E12979" s="9" t="s">
        <v>212</v>
      </c>
      <c r="F12979" s="9" t="s">
        <v>189</v>
      </c>
      <c r="G12979" s="9" t="s">
        <v>213</v>
      </c>
      <c r="H12979" s="9" t="s">
        <v>163</v>
      </c>
      <c r="I12979" s="9" t="s">
        <v>250</v>
      </c>
      <c r="J12979" s="9" t="s">
        <v>1407</v>
      </c>
      <c r="K12979" s="9" t="s">
        <v>246</v>
      </c>
      <c r="L12979" s="9" t="s">
        <v>311</v>
      </c>
      <c r="M12979" s="9" t="s">
        <v>832</v>
      </c>
      <c r="N12979" s="9" t="s">
        <v>198</v>
      </c>
      <c r="O12979" s="9" t="s">
        <v>176</v>
      </c>
      <c r="P12979" s="9" t="s">
        <v>228</v>
      </c>
      <c r="Q12979" s="9" t="s">
        <v>219</v>
      </c>
      <c r="R12979" s="9">
        <v>0</v>
      </c>
      <c r="S12979" s="9">
        <v>18</v>
      </c>
      <c r="T12979" s="9" t="s">
        <v>136</v>
      </c>
      <c r="U12979" s="9" t="s">
        <v>230</v>
      </c>
      <c r="W12979" s="9">
        <v>5</v>
      </c>
      <c r="X12979" s="9">
        <f>INDEX(SLA_Policy!$D$2:$D$5,MATCH(F12979,SLA_Policy!$A$2:$A$5,0))</f>
        <v>120</v>
      </c>
      <c r="Y12979" s="9" t="str">
        <f>IF(E12979="Cancelled","Excluded",IF(D12979="",IF((SLA_Policy!$B$8-B12979)*24&gt;X12979,"Open - Breached","Open - On Track"),IF((D12979-B12979)*24&lt;=X12979,"Met","Breached")))</f>
        <v>Met</v>
      </c>
    </row>
    <row r="12980" spans="1:25" x14ac:dyDescent="0.25">
      <c r="A12980" s="9" t="s">
        <v>17880</v>
      </c>
      <c r="B12980" s="23">
        <v>46290.557638888902</v>
      </c>
      <c r="C12980" s="23">
        <v>46290.583333333299</v>
      </c>
      <c r="D12980" s="23">
        <v>46290.681250000001</v>
      </c>
      <c r="E12980" s="9" t="s">
        <v>212</v>
      </c>
      <c r="F12980" s="9" t="s">
        <v>189</v>
      </c>
      <c r="G12980" s="9" t="s">
        <v>236</v>
      </c>
      <c r="H12980" s="9" t="s">
        <v>167</v>
      </c>
      <c r="I12980" s="9" t="s">
        <v>255</v>
      </c>
      <c r="J12980" s="9" t="s">
        <v>16304</v>
      </c>
      <c r="K12980" s="9" t="s">
        <v>225</v>
      </c>
      <c r="L12980" s="9" t="s">
        <v>351</v>
      </c>
      <c r="M12980" s="9" t="s">
        <v>4049</v>
      </c>
      <c r="N12980" s="9" t="s">
        <v>196</v>
      </c>
      <c r="O12980" s="9" t="s">
        <v>116</v>
      </c>
      <c r="P12980" s="9" t="s">
        <v>574</v>
      </c>
      <c r="Q12980" s="9" t="s">
        <v>219</v>
      </c>
      <c r="R12980" s="9">
        <v>0</v>
      </c>
      <c r="S12980" s="9">
        <v>28</v>
      </c>
      <c r="U12980" s="9" t="s">
        <v>242</v>
      </c>
      <c r="X12980" s="9">
        <f>INDEX(SLA_Policy!$D$2:$D$5,MATCH(F12980,SLA_Policy!$A$2:$A$5,0))</f>
        <v>120</v>
      </c>
      <c r="Y12980" s="9" t="str">
        <f>IF(E12980="Cancelled","Excluded",IF(D12980="",IF((SLA_Policy!$B$8-B12980)*24&gt;X12980,"Open - Breached","Open - On Track"),IF((D12980-B12980)*24&lt;=X12980,"Met","Breached")))</f>
        <v>Met</v>
      </c>
    </row>
    <row r="12981" spans="1:25" x14ac:dyDescent="0.25">
      <c r="A12981" s="9" t="s">
        <v>17881</v>
      </c>
      <c r="B12981" s="23">
        <v>46290.622916666704</v>
      </c>
      <c r="C12981" s="23">
        <v>46290.650694444397</v>
      </c>
      <c r="D12981" s="23">
        <v>46293.390972222202</v>
      </c>
      <c r="E12981" s="9" t="s">
        <v>170</v>
      </c>
      <c r="F12981" s="9" t="s">
        <v>189</v>
      </c>
      <c r="G12981" s="9" t="s">
        <v>213</v>
      </c>
      <c r="H12981" s="9" t="s">
        <v>162</v>
      </c>
      <c r="I12981" s="9" t="s">
        <v>393</v>
      </c>
      <c r="J12981" s="9" t="s">
        <v>17882</v>
      </c>
      <c r="K12981" s="9" t="s">
        <v>246</v>
      </c>
      <c r="L12981" s="9" t="s">
        <v>311</v>
      </c>
      <c r="M12981" s="9" t="s">
        <v>1509</v>
      </c>
      <c r="N12981" s="9" t="s">
        <v>196</v>
      </c>
      <c r="O12981" s="9" t="s">
        <v>116</v>
      </c>
      <c r="P12981" s="9" t="s">
        <v>295</v>
      </c>
      <c r="Q12981" s="9" t="s">
        <v>219</v>
      </c>
      <c r="R12981" s="9">
        <v>0</v>
      </c>
      <c r="S12981" s="9">
        <v>6</v>
      </c>
      <c r="U12981" s="9" t="s">
        <v>266</v>
      </c>
      <c r="X12981" s="9">
        <f>INDEX(SLA_Policy!$D$2:$D$5,MATCH(F12981,SLA_Policy!$A$2:$A$5,0))</f>
        <v>120</v>
      </c>
      <c r="Y12981" s="9" t="str">
        <f>IF(E12981="Cancelled","Excluded",IF(D12981="",IF((SLA_Policy!$B$8-B12981)*24&gt;X12981,"Open - Breached","Open - On Track"),IF((D12981-B12981)*24&lt;=X12981,"Met","Breached")))</f>
        <v>Met</v>
      </c>
    </row>
    <row r="12982" spans="1:25" x14ac:dyDescent="0.25">
      <c r="A12982" s="9" t="s">
        <v>17883</v>
      </c>
      <c r="B12982" s="23">
        <v>46290.684027777803</v>
      </c>
      <c r="C12982" s="23">
        <v>46290.693749999999</v>
      </c>
      <c r="D12982" s="23">
        <v>46293.368750000001</v>
      </c>
      <c r="E12982" s="9" t="s">
        <v>170</v>
      </c>
      <c r="F12982" s="9" t="s">
        <v>188</v>
      </c>
      <c r="G12982" s="9" t="s">
        <v>213</v>
      </c>
      <c r="H12982" s="9" t="s">
        <v>167</v>
      </c>
      <c r="I12982" s="9" t="s">
        <v>349</v>
      </c>
      <c r="J12982" s="9" t="s">
        <v>14307</v>
      </c>
      <c r="K12982" s="9" t="s">
        <v>303</v>
      </c>
      <c r="L12982" s="9" t="s">
        <v>293</v>
      </c>
      <c r="M12982" s="9" t="s">
        <v>750</v>
      </c>
      <c r="N12982" s="9" t="s">
        <v>196</v>
      </c>
      <c r="O12982" s="9" t="s">
        <v>116</v>
      </c>
      <c r="P12982" s="9" t="s">
        <v>295</v>
      </c>
      <c r="Q12982" s="9" t="s">
        <v>219</v>
      </c>
      <c r="R12982" s="9">
        <v>0</v>
      </c>
      <c r="S12982" s="9">
        <v>13</v>
      </c>
      <c r="U12982" s="9" t="s">
        <v>248</v>
      </c>
      <c r="X12982" s="9">
        <f>INDEX(SLA_Policy!$D$2:$D$5,MATCH(F12982,SLA_Policy!$A$2:$A$5,0))</f>
        <v>72</v>
      </c>
      <c r="Y12982" s="9" t="str">
        <f>IF(E12982="Cancelled","Excluded",IF(D12982="",IF((SLA_Policy!$B$8-B12982)*24&gt;X12982,"Open - Breached","Open - On Track"),IF((D12982-B12982)*24&lt;=X12982,"Met","Breached")))</f>
        <v>Met</v>
      </c>
    </row>
    <row r="12983" spans="1:25" x14ac:dyDescent="0.25">
      <c r="A12983" s="9" t="s">
        <v>17884</v>
      </c>
      <c r="B12983" s="23">
        <v>46290.6965277778</v>
      </c>
      <c r="C12983" s="23">
        <v>46290.706944444399</v>
      </c>
      <c r="D12983" s="23">
        <v>46293.434722222199</v>
      </c>
      <c r="E12983" s="9" t="s">
        <v>170</v>
      </c>
      <c r="F12983" s="9" t="s">
        <v>187</v>
      </c>
      <c r="G12983" s="9" t="s">
        <v>213</v>
      </c>
      <c r="H12983" s="9" t="s">
        <v>166</v>
      </c>
      <c r="I12983" s="9" t="s">
        <v>286</v>
      </c>
      <c r="J12983" s="9" t="s">
        <v>12160</v>
      </c>
      <c r="K12983" s="9" t="s">
        <v>303</v>
      </c>
      <c r="L12983" s="9" t="s">
        <v>226</v>
      </c>
      <c r="M12983" s="9" t="s">
        <v>633</v>
      </c>
      <c r="N12983" s="9" t="s">
        <v>197</v>
      </c>
      <c r="O12983" s="9" t="s">
        <v>181</v>
      </c>
      <c r="P12983" s="9" t="s">
        <v>668</v>
      </c>
      <c r="Q12983" s="9" t="s">
        <v>273</v>
      </c>
      <c r="R12983" s="9">
        <v>1</v>
      </c>
      <c r="S12983" s="9">
        <v>52</v>
      </c>
      <c r="U12983" s="9" t="s">
        <v>290</v>
      </c>
      <c r="X12983" s="9">
        <f>INDEX(SLA_Policy!$D$2:$D$5,MATCH(F12983,SLA_Policy!$A$2:$A$5,0))</f>
        <v>8</v>
      </c>
      <c r="Y12983" s="9" t="str">
        <f>IF(E12983="Cancelled","Excluded",IF(D12983="",IF((SLA_Policy!$B$8-B12983)*24&gt;X12983,"Open - Breached","Open - On Track"),IF((D12983-B12983)*24&lt;=X12983,"Met","Breached")))</f>
        <v>Breached</v>
      </c>
    </row>
    <row r="12984" spans="1:25" x14ac:dyDescent="0.25">
      <c r="A12984" s="9" t="s">
        <v>17885</v>
      </c>
      <c r="B12984" s="23">
        <v>46290.702777777798</v>
      </c>
      <c r="C12984" s="23">
        <v>46290.75</v>
      </c>
      <c r="E12984" s="9" t="s">
        <v>17506</v>
      </c>
      <c r="F12984" s="9" t="s">
        <v>189</v>
      </c>
      <c r="G12984" s="9" t="s">
        <v>236</v>
      </c>
      <c r="H12984" s="9" t="s">
        <v>163</v>
      </c>
      <c r="I12984" s="9" t="s">
        <v>327</v>
      </c>
      <c r="J12984" s="9" t="s">
        <v>1043</v>
      </c>
      <c r="K12984" s="9" t="s">
        <v>303</v>
      </c>
      <c r="L12984" s="9" t="s">
        <v>270</v>
      </c>
      <c r="M12984" s="9" t="s">
        <v>1337</v>
      </c>
      <c r="N12984" s="9" t="s">
        <v>196</v>
      </c>
      <c r="O12984" s="9" t="s">
        <v>176</v>
      </c>
      <c r="P12984" s="9" t="s">
        <v>503</v>
      </c>
      <c r="Q12984" s="9" t="s">
        <v>219</v>
      </c>
      <c r="R12984" s="9">
        <v>0</v>
      </c>
      <c r="S12984" s="9">
        <v>16</v>
      </c>
      <c r="X12984" s="9">
        <f>INDEX(SLA_Policy!$D$2:$D$5,MATCH(F12984,SLA_Policy!$A$2:$A$5,0))</f>
        <v>120</v>
      </c>
      <c r="Y12984" s="9" t="str">
        <f>IF(E12984="Cancelled","Excluded",IF(D12984="",IF((SLA_Policy!$B$8-B12984)*24&gt;X12984,"Open - Breached","Open - On Track"),IF((D12984-B12984)*24&lt;=X12984,"Met","Breached")))</f>
        <v>Open - Breached</v>
      </c>
    </row>
    <row r="12985" spans="1:25" x14ac:dyDescent="0.25">
      <c r="A12985" s="9" t="s">
        <v>17886</v>
      </c>
      <c r="B12985" s="23">
        <v>46290.706250000003</v>
      </c>
      <c r="C12985" s="23">
        <v>46290.708333333299</v>
      </c>
      <c r="D12985" s="23">
        <v>46293.395138888904</v>
      </c>
      <c r="E12985" s="9" t="s">
        <v>170</v>
      </c>
      <c r="F12985" s="9" t="s">
        <v>188</v>
      </c>
      <c r="G12985" s="9" t="s">
        <v>213</v>
      </c>
      <c r="H12985" s="9" t="s">
        <v>88</v>
      </c>
      <c r="I12985" s="9" t="s">
        <v>92</v>
      </c>
      <c r="J12985" s="9" t="s">
        <v>3941</v>
      </c>
      <c r="K12985" s="9" t="s">
        <v>215</v>
      </c>
      <c r="L12985" s="9" t="s">
        <v>311</v>
      </c>
      <c r="M12985" s="9" t="s">
        <v>1420</v>
      </c>
      <c r="N12985" s="9" t="s">
        <v>198</v>
      </c>
      <c r="O12985" s="9" t="s">
        <v>178</v>
      </c>
      <c r="P12985" s="9" t="s">
        <v>360</v>
      </c>
      <c r="Q12985" s="9" t="s">
        <v>219</v>
      </c>
      <c r="R12985" s="9">
        <v>0</v>
      </c>
      <c r="S12985" s="9">
        <v>18</v>
      </c>
      <c r="T12985" s="9" t="s">
        <v>220</v>
      </c>
      <c r="U12985" s="9" t="s">
        <v>661</v>
      </c>
      <c r="X12985" s="9">
        <f>INDEX(SLA_Policy!$D$2:$D$5,MATCH(F12985,SLA_Policy!$A$2:$A$5,0))</f>
        <v>72</v>
      </c>
      <c r="Y12985" s="9" t="str">
        <f>IF(E12985="Cancelled","Excluded",IF(D12985="",IF((SLA_Policy!$B$8-B12985)*24&gt;X12985,"Open - Breached","Open - On Track"),IF((D12985-B12985)*24&lt;=X12985,"Met","Breached")))</f>
        <v>Met</v>
      </c>
    </row>
    <row r="12986" spans="1:25" x14ac:dyDescent="0.25">
      <c r="A12986" s="9" t="s">
        <v>17887</v>
      </c>
      <c r="B12986" s="23">
        <v>46290.707638888904</v>
      </c>
      <c r="C12986" s="23">
        <v>46290.709027777797</v>
      </c>
      <c r="D12986" s="23">
        <v>46290.7680555556</v>
      </c>
      <c r="E12986" s="9" t="s">
        <v>212</v>
      </c>
      <c r="F12986" s="9" t="s">
        <v>188</v>
      </c>
      <c r="G12986" s="9" t="s">
        <v>213</v>
      </c>
      <c r="H12986" s="9" t="s">
        <v>161</v>
      </c>
      <c r="I12986" s="9" t="s">
        <v>454</v>
      </c>
      <c r="J12986" s="9" t="s">
        <v>3716</v>
      </c>
      <c r="K12986" s="9" t="s">
        <v>246</v>
      </c>
      <c r="L12986" s="9" t="s">
        <v>226</v>
      </c>
      <c r="M12986" s="9" t="s">
        <v>2384</v>
      </c>
      <c r="N12986" s="9" t="s">
        <v>198</v>
      </c>
      <c r="O12986" s="9" t="s">
        <v>116</v>
      </c>
      <c r="P12986" s="9" t="s">
        <v>258</v>
      </c>
      <c r="Q12986" s="9" t="s">
        <v>219</v>
      </c>
      <c r="R12986" s="9">
        <v>0</v>
      </c>
      <c r="S12986" s="9">
        <v>8</v>
      </c>
      <c r="U12986" s="9" t="s">
        <v>290</v>
      </c>
      <c r="X12986" s="9">
        <f>INDEX(SLA_Policy!$D$2:$D$5,MATCH(F12986,SLA_Policy!$A$2:$A$5,0))</f>
        <v>72</v>
      </c>
      <c r="Y12986" s="9" t="str">
        <f>IF(E12986="Cancelled","Excluded",IF(D12986="",IF((SLA_Policy!$B$8-B12986)*24&gt;X12986,"Open - Breached","Open - On Track"),IF((D12986-B12986)*24&lt;=X12986,"Met","Breached")))</f>
        <v>Met</v>
      </c>
    </row>
    <row r="12987" spans="1:25" x14ac:dyDescent="0.25">
      <c r="A12987" s="9" t="s">
        <v>17888</v>
      </c>
      <c r="B12987" s="23">
        <v>46290.711805555598</v>
      </c>
      <c r="C12987" s="23">
        <v>46290.770138888904</v>
      </c>
      <c r="D12987" s="23">
        <v>46293.3305555556</v>
      </c>
      <c r="E12987" s="9" t="s">
        <v>212</v>
      </c>
      <c r="F12987" s="9" t="s">
        <v>188</v>
      </c>
      <c r="G12987" s="9" t="s">
        <v>213</v>
      </c>
      <c r="H12987" s="9" t="s">
        <v>167</v>
      </c>
      <c r="I12987" s="9" t="s">
        <v>536</v>
      </c>
      <c r="J12987" s="9" t="s">
        <v>4601</v>
      </c>
      <c r="K12987" s="9" t="s">
        <v>303</v>
      </c>
      <c r="L12987" s="9" t="s">
        <v>270</v>
      </c>
      <c r="M12987" s="9" t="s">
        <v>3887</v>
      </c>
      <c r="N12987" s="9" t="s">
        <v>197</v>
      </c>
      <c r="O12987" s="9" t="s">
        <v>176</v>
      </c>
      <c r="P12987" s="9" t="s">
        <v>228</v>
      </c>
      <c r="Q12987" s="9" t="s">
        <v>273</v>
      </c>
      <c r="R12987" s="9">
        <v>0</v>
      </c>
      <c r="S12987" s="9">
        <v>104</v>
      </c>
      <c r="T12987" s="9" t="s">
        <v>322</v>
      </c>
      <c r="U12987" s="9" t="s">
        <v>266</v>
      </c>
      <c r="X12987" s="9">
        <f>INDEX(SLA_Policy!$D$2:$D$5,MATCH(F12987,SLA_Policy!$A$2:$A$5,0))</f>
        <v>72</v>
      </c>
      <c r="Y12987" s="9" t="str">
        <f>IF(E12987="Cancelled","Excluded",IF(D12987="",IF((SLA_Policy!$B$8-B12987)*24&gt;X12987,"Open - Breached","Open - On Track"),IF((D12987-B12987)*24&lt;=X12987,"Met","Breached")))</f>
        <v>Met</v>
      </c>
    </row>
    <row r="12988" spans="1:25" x14ac:dyDescent="0.25">
      <c r="A12988" s="9" t="s">
        <v>17889</v>
      </c>
      <c r="B12988" s="23">
        <v>46290.717361111099</v>
      </c>
      <c r="C12988" s="23">
        <v>46290.725694444503</v>
      </c>
      <c r="D12988" s="23">
        <v>46293.350694444503</v>
      </c>
      <c r="E12988" s="9" t="s">
        <v>170</v>
      </c>
      <c r="F12988" s="9" t="s">
        <v>188</v>
      </c>
      <c r="G12988" s="9" t="s">
        <v>213</v>
      </c>
      <c r="H12988" s="9" t="s">
        <v>167</v>
      </c>
      <c r="I12988" s="9" t="s">
        <v>362</v>
      </c>
      <c r="J12988" s="9" t="s">
        <v>17890</v>
      </c>
      <c r="K12988" s="9" t="s">
        <v>246</v>
      </c>
      <c r="L12988" s="9" t="s">
        <v>293</v>
      </c>
      <c r="M12988" s="9" t="s">
        <v>2043</v>
      </c>
      <c r="N12988" s="9" t="s">
        <v>199</v>
      </c>
      <c r="O12988" s="9" t="s">
        <v>116</v>
      </c>
      <c r="P12988" s="9" t="s">
        <v>342</v>
      </c>
      <c r="Q12988" s="9" t="s">
        <v>219</v>
      </c>
      <c r="R12988" s="9">
        <v>0</v>
      </c>
      <c r="S12988" s="9">
        <v>74</v>
      </c>
      <c r="U12988" s="9" t="s">
        <v>376</v>
      </c>
      <c r="X12988" s="9">
        <f>INDEX(SLA_Policy!$D$2:$D$5,MATCH(F12988,SLA_Policy!$A$2:$A$5,0))</f>
        <v>72</v>
      </c>
      <c r="Y12988" s="9" t="str">
        <f>IF(E12988="Cancelled","Excluded",IF(D12988="",IF((SLA_Policy!$B$8-B12988)*24&gt;X12988,"Open - Breached","Open - On Track"),IF((D12988-B12988)*24&lt;=X12988,"Met","Breached")))</f>
        <v>Met</v>
      </c>
    </row>
    <row r="12989" spans="1:25" x14ac:dyDescent="0.25">
      <c r="A12989" s="9" t="s">
        <v>17891</v>
      </c>
      <c r="B12989" s="23">
        <v>46290.754166666702</v>
      </c>
      <c r="C12989" s="23">
        <v>46290.7631944444</v>
      </c>
      <c r="D12989" s="23">
        <v>46293.488888888904</v>
      </c>
      <c r="E12989" s="9" t="s">
        <v>212</v>
      </c>
      <c r="F12989" s="9" t="s">
        <v>188</v>
      </c>
      <c r="G12989" s="9" t="s">
        <v>236</v>
      </c>
      <c r="H12989" s="9" t="s">
        <v>163</v>
      </c>
      <c r="I12989" s="9" t="s">
        <v>315</v>
      </c>
      <c r="J12989" s="9" t="s">
        <v>1902</v>
      </c>
      <c r="K12989" s="9" t="s">
        <v>303</v>
      </c>
      <c r="L12989" s="9" t="s">
        <v>270</v>
      </c>
      <c r="M12989" s="9" t="s">
        <v>1263</v>
      </c>
      <c r="N12989" s="9" t="s">
        <v>196</v>
      </c>
      <c r="O12989" s="9" t="s">
        <v>176</v>
      </c>
      <c r="P12989" s="9" t="s">
        <v>228</v>
      </c>
      <c r="Q12989" s="9" t="s">
        <v>219</v>
      </c>
      <c r="R12989" s="9">
        <v>0</v>
      </c>
      <c r="S12989" s="9">
        <v>94</v>
      </c>
      <c r="T12989" s="9" t="s">
        <v>136</v>
      </c>
      <c r="U12989" s="9" t="s">
        <v>242</v>
      </c>
      <c r="X12989" s="9">
        <f>INDEX(SLA_Policy!$D$2:$D$5,MATCH(F12989,SLA_Policy!$A$2:$A$5,0))</f>
        <v>72</v>
      </c>
      <c r="Y12989" s="9" t="str">
        <f>IF(E12989="Cancelled","Excluded",IF(D12989="",IF((SLA_Policy!$B$8-B12989)*24&gt;X12989,"Open - Breached","Open - On Track"),IF((D12989-B12989)*24&lt;=X12989,"Met","Breached")))</f>
        <v>Met</v>
      </c>
    </row>
    <row r="12990" spans="1:25" x14ac:dyDescent="0.25">
      <c r="A12990" s="9" t="s">
        <v>17892</v>
      </c>
      <c r="B12990" s="23">
        <v>46290.754166666702</v>
      </c>
      <c r="C12990" s="23">
        <v>46290.754861111098</v>
      </c>
      <c r="D12990" s="23">
        <v>46293.335416666698</v>
      </c>
      <c r="E12990" s="9" t="s">
        <v>170</v>
      </c>
      <c r="F12990" s="9" t="s">
        <v>188</v>
      </c>
      <c r="G12990" s="9" t="s">
        <v>213</v>
      </c>
      <c r="H12990" s="9" t="s">
        <v>161</v>
      </c>
      <c r="I12990" s="9" t="s">
        <v>389</v>
      </c>
      <c r="J12990" s="9" t="s">
        <v>786</v>
      </c>
      <c r="K12990" s="9" t="s">
        <v>215</v>
      </c>
      <c r="L12990" s="9" t="s">
        <v>104</v>
      </c>
      <c r="M12990" s="9" t="s">
        <v>3084</v>
      </c>
      <c r="N12990" s="9" t="s">
        <v>198</v>
      </c>
      <c r="O12990" s="9" t="s">
        <v>116</v>
      </c>
      <c r="P12990" s="9" t="s">
        <v>551</v>
      </c>
      <c r="Q12990" s="9" t="s">
        <v>219</v>
      </c>
      <c r="R12990" s="9">
        <v>0</v>
      </c>
      <c r="S12990" s="9">
        <v>5</v>
      </c>
      <c r="U12990" s="9" t="s">
        <v>266</v>
      </c>
      <c r="X12990" s="9">
        <f>INDEX(SLA_Policy!$D$2:$D$5,MATCH(F12990,SLA_Policy!$A$2:$A$5,0))</f>
        <v>72</v>
      </c>
      <c r="Y12990" s="9" t="str">
        <f>IF(E12990="Cancelled","Excluded",IF(D12990="",IF((SLA_Policy!$B$8-B12990)*24&gt;X12990,"Open - Breached","Open - On Track"),IF((D12990-B12990)*24&lt;=X12990,"Met","Breached")))</f>
        <v>Met</v>
      </c>
    </row>
    <row r="12991" spans="1:25" x14ac:dyDescent="0.25">
      <c r="A12991" s="9" t="s">
        <v>17893</v>
      </c>
      <c r="B12991" s="23">
        <v>46290.758333333302</v>
      </c>
      <c r="C12991" s="23">
        <v>46290.790972222203</v>
      </c>
      <c r="D12991" s="23">
        <v>46293.393750000003</v>
      </c>
      <c r="E12991" s="9" t="s">
        <v>170</v>
      </c>
      <c r="F12991" s="9" t="s">
        <v>188</v>
      </c>
      <c r="G12991" s="9" t="s">
        <v>213</v>
      </c>
      <c r="H12991" s="9" t="s">
        <v>161</v>
      </c>
      <c r="I12991" s="9" t="s">
        <v>389</v>
      </c>
      <c r="J12991" s="9" t="s">
        <v>2787</v>
      </c>
      <c r="K12991" s="9" t="s">
        <v>303</v>
      </c>
      <c r="L12991" s="9" t="s">
        <v>293</v>
      </c>
      <c r="M12991" s="9" t="s">
        <v>6803</v>
      </c>
      <c r="N12991" s="9" t="s">
        <v>196</v>
      </c>
      <c r="O12991" s="9" t="s">
        <v>116</v>
      </c>
      <c r="P12991" s="9" t="s">
        <v>551</v>
      </c>
      <c r="Q12991" s="9" t="s">
        <v>219</v>
      </c>
      <c r="R12991" s="9">
        <v>0</v>
      </c>
      <c r="S12991" s="9">
        <v>3</v>
      </c>
      <c r="U12991" s="9" t="s">
        <v>221</v>
      </c>
      <c r="X12991" s="9">
        <f>INDEX(SLA_Policy!$D$2:$D$5,MATCH(F12991,SLA_Policy!$A$2:$A$5,0))</f>
        <v>72</v>
      </c>
      <c r="Y12991" s="9" t="str">
        <f>IF(E12991="Cancelled","Excluded",IF(D12991="",IF((SLA_Policy!$B$8-B12991)*24&gt;X12991,"Open - Breached","Open - On Track"),IF((D12991-B12991)*24&lt;=X12991,"Met","Breached")))</f>
        <v>Met</v>
      </c>
    </row>
    <row r="12992" spans="1:25" x14ac:dyDescent="0.25">
      <c r="A12992" s="9" t="s">
        <v>17894</v>
      </c>
      <c r="B12992" s="23">
        <v>46291.354861111096</v>
      </c>
      <c r="C12992" s="23">
        <v>46293.295833333301</v>
      </c>
      <c r="D12992" s="23">
        <v>46293.302777777797</v>
      </c>
      <c r="E12992" s="9" t="s">
        <v>170</v>
      </c>
      <c r="F12992" s="9" t="s">
        <v>188</v>
      </c>
      <c r="G12992" s="9" t="s">
        <v>213</v>
      </c>
      <c r="H12992" s="9" t="s">
        <v>88</v>
      </c>
      <c r="I12992" s="9" t="s">
        <v>486</v>
      </c>
      <c r="J12992" s="9" t="s">
        <v>487</v>
      </c>
      <c r="K12992" s="9" t="s">
        <v>246</v>
      </c>
      <c r="L12992" s="9" t="s">
        <v>104</v>
      </c>
      <c r="M12992" s="9" t="s">
        <v>1618</v>
      </c>
      <c r="N12992" s="9" t="s">
        <v>196</v>
      </c>
      <c r="O12992" s="9" t="s">
        <v>178</v>
      </c>
      <c r="P12992" s="9" t="s">
        <v>414</v>
      </c>
      <c r="Q12992" s="9" t="s">
        <v>219</v>
      </c>
      <c r="R12992" s="9">
        <v>0</v>
      </c>
      <c r="S12992" s="9">
        <v>48</v>
      </c>
      <c r="U12992" s="9" t="s">
        <v>376</v>
      </c>
      <c r="X12992" s="9">
        <f>INDEX(SLA_Policy!$D$2:$D$5,MATCH(F12992,SLA_Policy!$A$2:$A$5,0))</f>
        <v>72</v>
      </c>
      <c r="Y12992" s="9" t="str">
        <f>IF(E12992="Cancelled","Excluded",IF(D12992="",IF((SLA_Policy!$B$8-B12992)*24&gt;X12992,"Open - Breached","Open - On Track"),IF((D12992-B12992)*24&lt;=X12992,"Met","Breached")))</f>
        <v>Met</v>
      </c>
    </row>
    <row r="12993" spans="1:25" x14ac:dyDescent="0.25">
      <c r="A12993" s="9" t="s">
        <v>17895</v>
      </c>
      <c r="B12993" s="23">
        <v>46291.368750000001</v>
      </c>
      <c r="C12993" s="23">
        <v>46293.309722222199</v>
      </c>
      <c r="E12993" s="9" t="s">
        <v>17506</v>
      </c>
      <c r="F12993" s="9" t="s">
        <v>188</v>
      </c>
      <c r="G12993" s="9" t="s">
        <v>213</v>
      </c>
      <c r="H12993" s="9" t="s">
        <v>163</v>
      </c>
      <c r="I12993" s="9" t="s">
        <v>250</v>
      </c>
      <c r="J12993" s="9" t="s">
        <v>16379</v>
      </c>
      <c r="K12993" s="9" t="s">
        <v>239</v>
      </c>
      <c r="L12993" s="9" t="s">
        <v>104</v>
      </c>
      <c r="M12993" s="9" t="s">
        <v>2451</v>
      </c>
      <c r="N12993" s="9" t="s">
        <v>197</v>
      </c>
      <c r="O12993" s="9" t="s">
        <v>176</v>
      </c>
      <c r="P12993" s="9" t="s">
        <v>228</v>
      </c>
      <c r="Q12993" s="9" t="s">
        <v>219</v>
      </c>
      <c r="R12993" s="9">
        <v>0</v>
      </c>
      <c r="S12993" s="9">
        <v>66</v>
      </c>
      <c r="T12993" s="9" t="s">
        <v>220</v>
      </c>
      <c r="X12993" s="9">
        <f>INDEX(SLA_Policy!$D$2:$D$5,MATCH(F12993,SLA_Policy!$A$2:$A$5,0))</f>
        <v>72</v>
      </c>
      <c r="Y12993" s="9" t="str">
        <f>IF(E12993="Cancelled","Excluded",IF(D12993="",IF((SLA_Policy!$B$8-B12993)*24&gt;X12993,"Open - Breached","Open - On Track"),IF((D12993-B12993)*24&lt;=X12993,"Met","Breached")))</f>
        <v>Open - Breached</v>
      </c>
    </row>
    <row r="12994" spans="1:25" x14ac:dyDescent="0.25">
      <c r="A12994" s="9" t="s">
        <v>17896</v>
      </c>
      <c r="B12994" s="23">
        <v>46291.375694444498</v>
      </c>
      <c r="C12994" s="23">
        <v>46291.379861111098</v>
      </c>
      <c r="D12994" s="23">
        <v>46291.420138888898</v>
      </c>
      <c r="E12994" s="9" t="s">
        <v>212</v>
      </c>
      <c r="F12994" s="9" t="s">
        <v>187</v>
      </c>
      <c r="G12994" s="9" t="s">
        <v>213</v>
      </c>
      <c r="H12994" s="9" t="s">
        <v>166</v>
      </c>
      <c r="I12994" s="9" t="s">
        <v>286</v>
      </c>
      <c r="J12994" s="9" t="s">
        <v>383</v>
      </c>
      <c r="K12994" s="9" t="s">
        <v>14602</v>
      </c>
      <c r="L12994" s="9" t="s">
        <v>12094</v>
      </c>
      <c r="M12994" s="9" t="s">
        <v>14773</v>
      </c>
      <c r="N12994" s="9" t="s">
        <v>197</v>
      </c>
      <c r="O12994" s="9" t="s">
        <v>181</v>
      </c>
      <c r="P12994" s="9" t="s">
        <v>445</v>
      </c>
      <c r="Q12994" s="9" t="s">
        <v>273</v>
      </c>
      <c r="R12994" s="9">
        <v>0</v>
      </c>
      <c r="S12994" s="9">
        <v>11</v>
      </c>
      <c r="U12994" s="9" t="s">
        <v>290</v>
      </c>
      <c r="W12994" s="9">
        <v>5</v>
      </c>
      <c r="X12994" s="9">
        <f>INDEX(SLA_Policy!$D$2:$D$5,MATCH(F12994,SLA_Policy!$A$2:$A$5,0))</f>
        <v>8</v>
      </c>
      <c r="Y12994" s="9" t="str">
        <f>IF(E12994="Cancelled","Excluded",IF(D12994="",IF((SLA_Policy!$B$8-B12994)*24&gt;X12994,"Open - Breached","Open - On Track"),IF((D12994-B12994)*24&lt;=X12994,"Met","Breached")))</f>
        <v>Met</v>
      </c>
    </row>
    <row r="12995" spans="1:25" x14ac:dyDescent="0.25">
      <c r="A12995" s="9" t="s">
        <v>17897</v>
      </c>
      <c r="B12995" s="23">
        <v>46291.701388888898</v>
      </c>
      <c r="C12995" s="23">
        <v>46293.320138888899</v>
      </c>
      <c r="D12995" s="23">
        <v>46293.339583333298</v>
      </c>
      <c r="E12995" s="9" t="s">
        <v>170</v>
      </c>
      <c r="F12995" s="9" t="s">
        <v>189</v>
      </c>
      <c r="G12995" s="9" t="s">
        <v>213</v>
      </c>
      <c r="H12995" s="9" t="s">
        <v>161</v>
      </c>
      <c r="I12995" s="9" t="s">
        <v>454</v>
      </c>
      <c r="J12995" s="9" t="s">
        <v>1549</v>
      </c>
      <c r="K12995" s="9" t="s">
        <v>215</v>
      </c>
      <c r="L12995" s="9" t="s">
        <v>104</v>
      </c>
      <c r="M12995" s="9" t="s">
        <v>6511</v>
      </c>
      <c r="N12995" s="9" t="s">
        <v>198</v>
      </c>
      <c r="O12995" s="9" t="s">
        <v>116</v>
      </c>
      <c r="P12995" s="9" t="s">
        <v>574</v>
      </c>
      <c r="Q12995" s="9" t="s">
        <v>219</v>
      </c>
      <c r="R12995" s="9">
        <v>0</v>
      </c>
      <c r="S12995" s="9">
        <v>4</v>
      </c>
      <c r="U12995" s="9" t="s">
        <v>376</v>
      </c>
      <c r="X12995" s="9">
        <f>INDEX(SLA_Policy!$D$2:$D$5,MATCH(F12995,SLA_Policy!$A$2:$A$5,0))</f>
        <v>120</v>
      </c>
      <c r="Y12995" s="9" t="str">
        <f>IF(E12995="Cancelled","Excluded",IF(D12995="",IF((SLA_Policy!$B$8-B12995)*24&gt;X12995,"Open - Breached","Open - On Track"),IF((D12995-B12995)*24&lt;=X12995,"Met","Breached")))</f>
        <v>Met</v>
      </c>
    </row>
    <row r="12996" spans="1:25" x14ac:dyDescent="0.25">
      <c r="A12996" s="9" t="s">
        <v>17898</v>
      </c>
      <c r="B12996" s="23">
        <v>46291.716666666704</v>
      </c>
      <c r="C12996" s="23">
        <v>46293.367361111101</v>
      </c>
      <c r="D12996" s="23">
        <v>46293.377083333296</v>
      </c>
      <c r="E12996" s="9" t="s">
        <v>212</v>
      </c>
      <c r="F12996" s="9" t="s">
        <v>188</v>
      </c>
      <c r="G12996" s="9" t="s">
        <v>213</v>
      </c>
      <c r="H12996" s="9" t="s">
        <v>166</v>
      </c>
      <c r="I12996" s="9" t="s">
        <v>286</v>
      </c>
      <c r="J12996" s="9" t="s">
        <v>383</v>
      </c>
      <c r="K12996" s="9" t="s">
        <v>215</v>
      </c>
      <c r="L12996" s="9" t="s">
        <v>311</v>
      </c>
      <c r="M12996" s="9" t="s">
        <v>3168</v>
      </c>
      <c r="N12996" s="9" t="s">
        <v>197</v>
      </c>
      <c r="O12996" s="9" t="s">
        <v>181</v>
      </c>
      <c r="P12996" s="9" t="s">
        <v>289</v>
      </c>
      <c r="Q12996" s="9" t="s">
        <v>219</v>
      </c>
      <c r="R12996" s="9">
        <v>0</v>
      </c>
      <c r="S12996" s="9">
        <v>11</v>
      </c>
      <c r="U12996" s="9" t="s">
        <v>290</v>
      </c>
      <c r="W12996" s="9">
        <v>3</v>
      </c>
      <c r="X12996" s="9">
        <f>INDEX(SLA_Policy!$D$2:$D$5,MATCH(F12996,SLA_Policy!$A$2:$A$5,0))</f>
        <v>72</v>
      </c>
      <c r="Y12996" s="9" t="str">
        <f>IF(E12996="Cancelled","Excluded",IF(D12996="",IF((SLA_Policy!$B$8-B12996)*24&gt;X12996,"Open - Breached","Open - On Track"),IF((D12996-B12996)*24&lt;=X12996,"Met","Breached")))</f>
        <v>Met</v>
      </c>
    </row>
    <row r="12997" spans="1:25" x14ac:dyDescent="0.25">
      <c r="A12997" s="9" t="s">
        <v>17899</v>
      </c>
      <c r="B12997" s="23">
        <v>46291.724999999999</v>
      </c>
      <c r="C12997" s="23">
        <v>46291.726388888899</v>
      </c>
      <c r="D12997" s="23">
        <v>46293.398611111101</v>
      </c>
      <c r="E12997" s="9" t="s">
        <v>170</v>
      </c>
      <c r="F12997" s="9" t="s">
        <v>187</v>
      </c>
      <c r="G12997" s="9" t="s">
        <v>213</v>
      </c>
      <c r="H12997" s="9" t="s">
        <v>88</v>
      </c>
      <c r="I12997" s="9" t="s">
        <v>92</v>
      </c>
      <c r="J12997" s="9" t="s">
        <v>9247</v>
      </c>
      <c r="K12997" s="9" t="s">
        <v>246</v>
      </c>
      <c r="L12997" s="9" t="s">
        <v>104</v>
      </c>
      <c r="M12997" s="9" t="s">
        <v>1937</v>
      </c>
      <c r="N12997" s="9" t="s">
        <v>198</v>
      </c>
      <c r="O12997" s="9" t="s">
        <v>178</v>
      </c>
      <c r="P12997" s="9" t="s">
        <v>272</v>
      </c>
      <c r="Q12997" s="9" t="s">
        <v>273</v>
      </c>
      <c r="R12997" s="9">
        <v>0</v>
      </c>
      <c r="S12997" s="9">
        <v>45</v>
      </c>
      <c r="T12997" s="9" t="s">
        <v>220</v>
      </c>
      <c r="U12997" s="9" t="s">
        <v>266</v>
      </c>
      <c r="X12997" s="9">
        <f>INDEX(SLA_Policy!$D$2:$D$5,MATCH(F12997,SLA_Policy!$A$2:$A$5,0))</f>
        <v>8</v>
      </c>
      <c r="Y12997" s="9" t="str">
        <f>IF(E12997="Cancelled","Excluded",IF(D12997="",IF((SLA_Policy!$B$8-B12997)*24&gt;X12997,"Open - Breached","Open - On Track"),IF((D12997-B12997)*24&lt;=X12997,"Met","Breached")))</f>
        <v>Breached</v>
      </c>
    </row>
    <row r="12998" spans="1:25" x14ac:dyDescent="0.25">
      <c r="A12998" s="9" t="s">
        <v>17900</v>
      </c>
      <c r="B12998" s="23">
        <v>46291.873611111099</v>
      </c>
      <c r="C12998" s="23">
        <v>46293.34375</v>
      </c>
      <c r="D12998" s="23">
        <v>46293.350694444503</v>
      </c>
      <c r="E12998" s="9" t="s">
        <v>170</v>
      </c>
      <c r="F12998" s="9" t="s">
        <v>188</v>
      </c>
      <c r="G12998" s="9" t="s">
        <v>213</v>
      </c>
      <c r="H12998" s="9" t="s">
        <v>161</v>
      </c>
      <c r="I12998" s="9" t="s">
        <v>389</v>
      </c>
      <c r="J12998" s="9" t="s">
        <v>1185</v>
      </c>
      <c r="K12998" s="9" t="s">
        <v>303</v>
      </c>
      <c r="L12998" s="9" t="s">
        <v>351</v>
      </c>
      <c r="M12998" s="9" t="s">
        <v>1601</v>
      </c>
      <c r="N12998" s="9" t="s">
        <v>198</v>
      </c>
      <c r="O12998" s="9" t="s">
        <v>116</v>
      </c>
      <c r="P12998" s="9" t="s">
        <v>295</v>
      </c>
      <c r="Q12998" s="9" t="s">
        <v>219</v>
      </c>
      <c r="R12998" s="9">
        <v>0</v>
      </c>
      <c r="S12998" s="9">
        <v>4</v>
      </c>
      <c r="U12998" s="9" t="s">
        <v>290</v>
      </c>
      <c r="X12998" s="9">
        <f>INDEX(SLA_Policy!$D$2:$D$5,MATCH(F12998,SLA_Policy!$A$2:$A$5,0))</f>
        <v>72</v>
      </c>
      <c r="Y12998" s="9" t="str">
        <f>IF(E12998="Cancelled","Excluded",IF(D12998="",IF((SLA_Policy!$B$8-B12998)*24&gt;X12998,"Open - Breached","Open - On Track"),IF((D12998-B12998)*24&lt;=X12998,"Met","Breached")))</f>
        <v>Met</v>
      </c>
    </row>
    <row r="12999" spans="1:25" x14ac:dyDescent="0.25">
      <c r="A12999" s="9" t="s">
        <v>17901</v>
      </c>
      <c r="B12999" s="23">
        <v>46291.9555555556</v>
      </c>
      <c r="C12999" s="23">
        <v>46293.359722222202</v>
      </c>
      <c r="D12999" s="23">
        <v>46293.5444444444</v>
      </c>
      <c r="E12999" s="9" t="s">
        <v>212</v>
      </c>
      <c r="F12999" s="9" t="s">
        <v>189</v>
      </c>
      <c r="G12999" s="9" t="s">
        <v>213</v>
      </c>
      <c r="H12999" s="9" t="s">
        <v>162</v>
      </c>
      <c r="I12999" s="9" t="s">
        <v>416</v>
      </c>
      <c r="J12999" s="9" t="s">
        <v>957</v>
      </c>
      <c r="K12999" s="9" t="s">
        <v>303</v>
      </c>
      <c r="L12999" s="9" t="s">
        <v>311</v>
      </c>
      <c r="M12999" s="9" t="s">
        <v>5566</v>
      </c>
      <c r="N12999" s="9" t="s">
        <v>196</v>
      </c>
      <c r="O12999" s="9" t="s">
        <v>179</v>
      </c>
      <c r="P12999" s="9" t="s">
        <v>337</v>
      </c>
      <c r="Q12999" s="9" t="s">
        <v>273</v>
      </c>
      <c r="R12999" s="9">
        <v>0</v>
      </c>
      <c r="S12999" s="9">
        <v>10</v>
      </c>
      <c r="U12999" s="9" t="s">
        <v>290</v>
      </c>
      <c r="X12999" s="9">
        <f>INDEX(SLA_Policy!$D$2:$D$5,MATCH(F12999,SLA_Policy!$A$2:$A$5,0))</f>
        <v>120</v>
      </c>
      <c r="Y12999" s="9" t="str">
        <f>IF(E12999="Cancelled","Excluded",IF(D12999="",IF((SLA_Policy!$B$8-B12999)*24&gt;X12999,"Open - Breached","Open - On Track"),IF((D12999-B12999)*24&lt;=X12999,"Met","Breached")))</f>
        <v>Met</v>
      </c>
    </row>
    <row r="13000" spans="1:25" x14ac:dyDescent="0.25">
      <c r="A13000" s="9" t="s">
        <v>17902</v>
      </c>
      <c r="B13000" s="23">
        <v>46292.637499999997</v>
      </c>
      <c r="C13000" s="23">
        <v>46293.358333333301</v>
      </c>
      <c r="D13000" s="23">
        <v>46293.3881944444</v>
      </c>
      <c r="E13000" s="9" t="s">
        <v>170</v>
      </c>
      <c r="F13000" s="9" t="s">
        <v>188</v>
      </c>
      <c r="G13000" s="9" t="s">
        <v>213</v>
      </c>
      <c r="H13000" s="9" t="s">
        <v>161</v>
      </c>
      <c r="I13000" s="9" t="s">
        <v>454</v>
      </c>
      <c r="J13000" s="9" t="s">
        <v>2579</v>
      </c>
      <c r="K13000" s="9" t="s">
        <v>239</v>
      </c>
      <c r="L13000" s="9" t="s">
        <v>104</v>
      </c>
      <c r="M13000" s="9" t="s">
        <v>4973</v>
      </c>
      <c r="N13000" s="9" t="s">
        <v>198</v>
      </c>
      <c r="O13000" s="9" t="s">
        <v>116</v>
      </c>
      <c r="P13000" s="9" t="s">
        <v>295</v>
      </c>
      <c r="Q13000" s="9" t="s">
        <v>219</v>
      </c>
      <c r="R13000" s="9">
        <v>0</v>
      </c>
      <c r="S13000" s="9">
        <v>6</v>
      </c>
      <c r="U13000" s="9" t="s">
        <v>266</v>
      </c>
      <c r="X13000" s="9">
        <f>INDEX(SLA_Policy!$D$2:$D$5,MATCH(F13000,SLA_Policy!$A$2:$A$5,0))</f>
        <v>72</v>
      </c>
      <c r="Y13000" s="9" t="str">
        <f>IF(E13000="Cancelled","Excluded",IF(D13000="",IF((SLA_Policy!$B$8-B13000)*24&gt;X13000,"Open - Breached","Open - On Track"),IF((D13000-B13000)*24&lt;=X13000,"Met","Breached")))</f>
        <v>Met</v>
      </c>
    </row>
    <row r="13001" spans="1:25" x14ac:dyDescent="0.25">
      <c r="A13001" s="9" t="s">
        <v>17903</v>
      </c>
      <c r="B13001" s="23">
        <v>46292.738888888904</v>
      </c>
      <c r="C13001" s="23">
        <v>46293.339583333298</v>
      </c>
      <c r="D13001" s="23">
        <v>46293.363888888904</v>
      </c>
      <c r="E13001" s="9" t="s">
        <v>170</v>
      </c>
      <c r="F13001" s="9" t="s">
        <v>188</v>
      </c>
      <c r="G13001" s="9" t="s">
        <v>213</v>
      </c>
      <c r="H13001" s="9" t="s">
        <v>164</v>
      </c>
      <c r="I13001" s="9" t="s">
        <v>339</v>
      </c>
      <c r="J13001" s="9" t="s">
        <v>459</v>
      </c>
      <c r="K13001" s="9" t="s">
        <v>246</v>
      </c>
      <c r="L13001" s="9" t="s">
        <v>270</v>
      </c>
      <c r="M13001" s="9" t="s">
        <v>2454</v>
      </c>
      <c r="N13001" s="9" t="s">
        <v>199</v>
      </c>
      <c r="O13001" s="9" t="s">
        <v>116</v>
      </c>
      <c r="P13001" s="9" t="s">
        <v>234</v>
      </c>
      <c r="Q13001" s="9" t="s">
        <v>219</v>
      </c>
      <c r="R13001" s="9">
        <v>0</v>
      </c>
      <c r="S13001" s="9">
        <v>18</v>
      </c>
      <c r="T13001" s="9" t="s">
        <v>464</v>
      </c>
      <c r="U13001" s="9" t="s">
        <v>248</v>
      </c>
      <c r="X13001" s="9">
        <f>INDEX(SLA_Policy!$D$2:$D$5,MATCH(F13001,SLA_Policy!$A$2:$A$5,0))</f>
        <v>72</v>
      </c>
      <c r="Y13001" s="9" t="str">
        <f>IF(E13001="Cancelled","Excluded",IF(D13001="",IF((SLA_Policy!$B$8-B13001)*24&gt;X13001,"Open - Breached","Open - On Track"),IF((D13001-B13001)*24&lt;=X13001,"Met","Breached")))</f>
        <v>Met</v>
      </c>
    </row>
    <row r="13002" spans="1:25" x14ac:dyDescent="0.25">
      <c r="A13002" s="9" t="s">
        <v>17904</v>
      </c>
      <c r="B13002" s="23">
        <v>46293.289583333302</v>
      </c>
      <c r="C13002" s="23">
        <v>46293.315277777801</v>
      </c>
      <c r="D13002" s="23">
        <v>46293.439583333296</v>
      </c>
      <c r="E13002" s="9" t="s">
        <v>170</v>
      </c>
      <c r="F13002" s="9" t="s">
        <v>188</v>
      </c>
      <c r="G13002" s="9" t="s">
        <v>213</v>
      </c>
      <c r="H13002" s="9" t="s">
        <v>163</v>
      </c>
      <c r="I13002" s="9" t="s">
        <v>250</v>
      </c>
      <c r="J13002" s="9" t="s">
        <v>4669</v>
      </c>
      <c r="K13002" s="9" t="s">
        <v>246</v>
      </c>
      <c r="L13002" s="9" t="s">
        <v>351</v>
      </c>
      <c r="M13002" s="9" t="s">
        <v>436</v>
      </c>
      <c r="N13002" s="9" t="s">
        <v>199</v>
      </c>
      <c r="O13002" s="9" t="s">
        <v>176</v>
      </c>
      <c r="P13002" s="9" t="s">
        <v>330</v>
      </c>
      <c r="Q13002" s="9" t="s">
        <v>273</v>
      </c>
      <c r="R13002" s="9">
        <v>0</v>
      </c>
      <c r="S13002" s="9">
        <v>61</v>
      </c>
      <c r="T13002" s="9" t="s">
        <v>322</v>
      </c>
      <c r="U13002" s="9" t="s">
        <v>230</v>
      </c>
      <c r="X13002" s="9">
        <f>INDEX(SLA_Policy!$D$2:$D$5,MATCH(F13002,SLA_Policy!$A$2:$A$5,0))</f>
        <v>72</v>
      </c>
      <c r="Y13002" s="9" t="str">
        <f>IF(E13002="Cancelled","Excluded",IF(D13002="",IF((SLA_Policy!$B$8-B13002)*24&gt;X13002,"Open - Breached","Open - On Track"),IF((D13002-B13002)*24&lt;=X13002,"Met","Breached")))</f>
        <v>Met</v>
      </c>
    </row>
    <row r="13003" spans="1:25" x14ac:dyDescent="0.25">
      <c r="A13003" s="9" t="s">
        <v>17905</v>
      </c>
      <c r="B13003" s="23">
        <v>46293.310416666704</v>
      </c>
      <c r="C13003" s="23">
        <v>46293.339583333298</v>
      </c>
      <c r="D13003" s="23">
        <v>46295.514583333301</v>
      </c>
      <c r="E13003" s="9" t="s">
        <v>170</v>
      </c>
      <c r="F13003" s="9" t="s">
        <v>188</v>
      </c>
      <c r="G13003" s="9" t="s">
        <v>213</v>
      </c>
      <c r="H13003" s="9" t="s">
        <v>165</v>
      </c>
      <c r="I13003" s="9" t="s">
        <v>2034</v>
      </c>
      <c r="J13003" s="9" t="s">
        <v>10647</v>
      </c>
      <c r="K13003" s="9" t="s">
        <v>303</v>
      </c>
      <c r="L13003" s="9" t="s">
        <v>311</v>
      </c>
      <c r="M13003" s="9" t="s">
        <v>1137</v>
      </c>
      <c r="N13003" s="9" t="s">
        <v>196</v>
      </c>
      <c r="O13003" s="9" t="s">
        <v>176</v>
      </c>
      <c r="P13003" s="9" t="s">
        <v>330</v>
      </c>
      <c r="Q13003" s="9" t="s">
        <v>219</v>
      </c>
      <c r="R13003" s="9">
        <v>0</v>
      </c>
      <c r="S13003" s="9">
        <v>24</v>
      </c>
      <c r="U13003" s="9" t="s">
        <v>290</v>
      </c>
      <c r="X13003" s="9">
        <f>INDEX(SLA_Policy!$D$2:$D$5,MATCH(F13003,SLA_Policy!$A$2:$A$5,0))</f>
        <v>72</v>
      </c>
      <c r="Y13003" s="9" t="str">
        <f>IF(E13003="Cancelled","Excluded",IF(D13003="",IF((SLA_Policy!$B$8-B13003)*24&gt;X13003,"Open - Breached","Open - On Track"),IF((D13003-B13003)*24&lt;=X13003,"Met","Breached")))</f>
        <v>Met</v>
      </c>
    </row>
    <row r="13004" spans="1:25" x14ac:dyDescent="0.25">
      <c r="A13004" s="9" t="s">
        <v>17906</v>
      </c>
      <c r="B13004" s="23">
        <v>46293.347916666702</v>
      </c>
      <c r="C13004" s="23">
        <v>46293.388888888898</v>
      </c>
      <c r="D13004" s="23">
        <v>46294.411111111098</v>
      </c>
      <c r="E13004" s="9" t="s">
        <v>170</v>
      </c>
      <c r="F13004" s="9" t="s">
        <v>189</v>
      </c>
      <c r="G13004" s="9" t="s">
        <v>213</v>
      </c>
      <c r="H13004" s="9" t="s">
        <v>163</v>
      </c>
      <c r="I13004" s="9" t="s">
        <v>223</v>
      </c>
      <c r="J13004" s="9" t="s">
        <v>7328</v>
      </c>
      <c r="K13004" s="9" t="s">
        <v>239</v>
      </c>
      <c r="L13004" s="9" t="s">
        <v>282</v>
      </c>
      <c r="M13004" s="9" t="s">
        <v>1484</v>
      </c>
      <c r="N13004" s="9" t="s">
        <v>196</v>
      </c>
      <c r="O13004" s="9" t="s">
        <v>176</v>
      </c>
      <c r="P13004" s="9" t="s">
        <v>253</v>
      </c>
      <c r="Q13004" s="9" t="s">
        <v>273</v>
      </c>
      <c r="R13004" s="9">
        <v>0</v>
      </c>
      <c r="S13004" s="9">
        <v>74</v>
      </c>
      <c r="T13004" s="9" t="s">
        <v>220</v>
      </c>
      <c r="U13004" s="9" t="s">
        <v>230</v>
      </c>
      <c r="X13004" s="9">
        <f>INDEX(SLA_Policy!$D$2:$D$5,MATCH(F13004,SLA_Policy!$A$2:$A$5,0))</f>
        <v>120</v>
      </c>
      <c r="Y13004" s="9" t="str">
        <f>IF(E13004="Cancelled","Excluded",IF(D13004="",IF((SLA_Policy!$B$8-B13004)*24&gt;X13004,"Open - Breached","Open - On Track"),IF((D13004-B13004)*24&lt;=X13004,"Met","Breached")))</f>
        <v>Met</v>
      </c>
    </row>
    <row r="13005" spans="1:25" x14ac:dyDescent="0.25">
      <c r="A13005" s="9" t="s">
        <v>17907</v>
      </c>
      <c r="B13005" s="23">
        <v>46293.3569444444</v>
      </c>
      <c r="C13005" s="23">
        <v>46293.394444444399</v>
      </c>
      <c r="D13005" s="23">
        <v>46293.541666666701</v>
      </c>
      <c r="E13005" s="9" t="s">
        <v>170</v>
      </c>
      <c r="F13005" s="9" t="s">
        <v>188</v>
      </c>
      <c r="G13005" s="9" t="s">
        <v>213</v>
      </c>
      <c r="H13005" s="9" t="s">
        <v>88</v>
      </c>
      <c r="I13005" s="9" t="s">
        <v>92</v>
      </c>
      <c r="J13005" s="9" t="s">
        <v>4682</v>
      </c>
      <c r="K13005" s="9" t="s">
        <v>262</v>
      </c>
      <c r="L13005" s="9" t="s">
        <v>282</v>
      </c>
      <c r="M13005" s="9" t="s">
        <v>2674</v>
      </c>
      <c r="N13005" s="9" t="s">
        <v>196</v>
      </c>
      <c r="O13005" s="9" t="s">
        <v>178</v>
      </c>
      <c r="P13005" s="9" t="s">
        <v>272</v>
      </c>
      <c r="Q13005" s="9" t="s">
        <v>219</v>
      </c>
      <c r="R13005" s="9">
        <v>0</v>
      </c>
      <c r="S13005" s="9">
        <v>21</v>
      </c>
      <c r="T13005" s="9" t="s">
        <v>136</v>
      </c>
      <c r="U13005" s="9" t="s">
        <v>661</v>
      </c>
      <c r="X13005" s="9">
        <f>INDEX(SLA_Policy!$D$2:$D$5,MATCH(F13005,SLA_Policy!$A$2:$A$5,0))</f>
        <v>72</v>
      </c>
      <c r="Y13005" s="9" t="str">
        <f>IF(E13005="Cancelled","Excluded",IF(D13005="",IF((SLA_Policy!$B$8-B13005)*24&gt;X13005,"Open - Breached","Open - On Track"),IF((D13005-B13005)*24&lt;=X13005,"Met","Breached")))</f>
        <v>Met</v>
      </c>
    </row>
    <row r="13006" spans="1:25" x14ac:dyDescent="0.25">
      <c r="A13006" s="9" t="s">
        <v>17908</v>
      </c>
      <c r="B13006" s="23">
        <v>46293.362500000003</v>
      </c>
      <c r="C13006" s="23">
        <v>46293.3659722222</v>
      </c>
      <c r="D13006" s="23">
        <v>46294.6875</v>
      </c>
      <c r="E13006" s="9" t="s">
        <v>212</v>
      </c>
      <c r="F13006" s="9" t="s">
        <v>188</v>
      </c>
      <c r="G13006" s="9" t="s">
        <v>213</v>
      </c>
      <c r="H13006" s="9" t="s">
        <v>163</v>
      </c>
      <c r="I13006" s="9" t="s">
        <v>223</v>
      </c>
      <c r="J13006" s="9" t="s">
        <v>10967</v>
      </c>
      <c r="K13006" s="9" t="s">
        <v>276</v>
      </c>
      <c r="L13006" s="9" t="s">
        <v>12094</v>
      </c>
      <c r="M13006" s="9" t="s">
        <v>16519</v>
      </c>
      <c r="N13006" s="9" t="s">
        <v>198</v>
      </c>
      <c r="O13006" s="9" t="s">
        <v>176</v>
      </c>
      <c r="P13006" s="9" t="s">
        <v>228</v>
      </c>
      <c r="Q13006" s="9" t="s">
        <v>219</v>
      </c>
      <c r="R13006" s="9">
        <v>0</v>
      </c>
      <c r="S13006" s="9">
        <v>71</v>
      </c>
      <c r="T13006" s="9" t="s">
        <v>322</v>
      </c>
      <c r="U13006" s="9" t="s">
        <v>376</v>
      </c>
      <c r="W13006" s="9">
        <v>5</v>
      </c>
      <c r="X13006" s="9">
        <f>INDEX(SLA_Policy!$D$2:$D$5,MATCH(F13006,SLA_Policy!$A$2:$A$5,0))</f>
        <v>72</v>
      </c>
      <c r="Y13006" s="9" t="str">
        <f>IF(E13006="Cancelled","Excluded",IF(D13006="",IF((SLA_Policy!$B$8-B13006)*24&gt;X13006,"Open - Breached","Open - On Track"),IF((D13006-B13006)*24&lt;=X13006,"Met","Breached")))</f>
        <v>Met</v>
      </c>
    </row>
    <row r="13007" spans="1:25" x14ac:dyDescent="0.25">
      <c r="A13007" s="9" t="s">
        <v>17909</v>
      </c>
      <c r="B13007" s="23">
        <v>46293.381944444503</v>
      </c>
      <c r="C13007" s="23">
        <v>46293.436111111099</v>
      </c>
      <c r="D13007" s="23">
        <v>46295.411111111098</v>
      </c>
      <c r="E13007" s="9" t="s">
        <v>212</v>
      </c>
      <c r="F13007" s="9" t="s">
        <v>188</v>
      </c>
      <c r="G13007" s="9" t="s">
        <v>213</v>
      </c>
      <c r="H13007" s="9" t="s">
        <v>164</v>
      </c>
      <c r="I13007" s="9" t="s">
        <v>260</v>
      </c>
      <c r="J13007" s="9" t="s">
        <v>9300</v>
      </c>
      <c r="K13007" s="9" t="s">
        <v>410</v>
      </c>
      <c r="L13007" s="9" t="s">
        <v>104</v>
      </c>
      <c r="M13007" s="9" t="s">
        <v>706</v>
      </c>
      <c r="N13007" s="9" t="s">
        <v>197</v>
      </c>
      <c r="O13007" s="9" t="s">
        <v>180</v>
      </c>
      <c r="P13007" s="9" t="s">
        <v>381</v>
      </c>
      <c r="Q13007" s="9" t="s">
        <v>219</v>
      </c>
      <c r="R13007" s="9">
        <v>3</v>
      </c>
      <c r="S13007" s="9">
        <v>30</v>
      </c>
      <c r="T13007" s="9" t="s">
        <v>265</v>
      </c>
      <c r="U13007" s="9" t="s">
        <v>266</v>
      </c>
      <c r="X13007" s="9">
        <f>INDEX(SLA_Policy!$D$2:$D$5,MATCH(F13007,SLA_Policy!$A$2:$A$5,0))</f>
        <v>72</v>
      </c>
      <c r="Y13007" s="9" t="str">
        <f>IF(E13007="Cancelled","Excluded",IF(D13007="",IF((SLA_Policy!$B$8-B13007)*24&gt;X13007,"Open - Breached","Open - On Track"),IF((D13007-B13007)*24&lt;=X13007,"Met","Breached")))</f>
        <v>Met</v>
      </c>
    </row>
    <row r="13008" spans="1:25" x14ac:dyDescent="0.25">
      <c r="A13008" s="9" t="s">
        <v>17910</v>
      </c>
      <c r="B13008" s="23">
        <v>46293.386111111096</v>
      </c>
      <c r="C13008" s="23">
        <v>46293.431944444397</v>
      </c>
      <c r="D13008" s="23">
        <v>46294.393750000003</v>
      </c>
      <c r="E13008" s="9" t="s">
        <v>170</v>
      </c>
      <c r="F13008" s="9" t="s">
        <v>189</v>
      </c>
      <c r="G13008" s="9" t="s">
        <v>213</v>
      </c>
      <c r="H13008" s="9" t="s">
        <v>162</v>
      </c>
      <c r="I13008" s="9" t="s">
        <v>244</v>
      </c>
      <c r="J13008" s="9" t="s">
        <v>970</v>
      </c>
      <c r="K13008" s="9" t="s">
        <v>262</v>
      </c>
      <c r="L13008" s="9" t="s">
        <v>104</v>
      </c>
      <c r="M13008" s="9" t="s">
        <v>2077</v>
      </c>
      <c r="N13008" s="9" t="s">
        <v>196</v>
      </c>
      <c r="O13008" s="9" t="s">
        <v>179</v>
      </c>
      <c r="P13008" s="9" t="s">
        <v>264</v>
      </c>
      <c r="Q13008" s="9" t="s">
        <v>219</v>
      </c>
      <c r="R13008" s="9">
        <v>0</v>
      </c>
      <c r="S13008" s="9">
        <v>45</v>
      </c>
      <c r="U13008" s="9" t="s">
        <v>248</v>
      </c>
      <c r="X13008" s="9">
        <f>INDEX(SLA_Policy!$D$2:$D$5,MATCH(F13008,SLA_Policy!$A$2:$A$5,0))</f>
        <v>120</v>
      </c>
      <c r="Y13008" s="9" t="str">
        <f>IF(E13008="Cancelled","Excluded",IF(D13008="",IF((SLA_Policy!$B$8-B13008)*24&gt;X13008,"Open - Breached","Open - On Track"),IF((D13008-B13008)*24&lt;=X13008,"Met","Breached")))</f>
        <v>Met</v>
      </c>
    </row>
    <row r="13009" spans="1:25" x14ac:dyDescent="0.25">
      <c r="A13009" s="9" t="s">
        <v>17911</v>
      </c>
      <c r="B13009" s="23">
        <v>46293.386111111096</v>
      </c>
      <c r="C13009" s="23">
        <v>46293.431250000001</v>
      </c>
      <c r="E13009" s="9" t="s">
        <v>17506</v>
      </c>
      <c r="F13009" s="9" t="s">
        <v>189</v>
      </c>
      <c r="G13009" s="9" t="s">
        <v>236</v>
      </c>
      <c r="H13009" s="9" t="s">
        <v>167</v>
      </c>
      <c r="I13009" s="9" t="s">
        <v>255</v>
      </c>
      <c r="J13009" s="9" t="s">
        <v>17912</v>
      </c>
      <c r="K13009" s="9" t="s">
        <v>246</v>
      </c>
      <c r="L13009" s="9" t="s">
        <v>104</v>
      </c>
      <c r="M13009" s="9" t="s">
        <v>1229</v>
      </c>
      <c r="N13009" s="9" t="s">
        <v>196</v>
      </c>
      <c r="O13009" s="9" t="s">
        <v>180</v>
      </c>
      <c r="P13009" s="9" t="s">
        <v>368</v>
      </c>
      <c r="Q13009" s="9" t="s">
        <v>219</v>
      </c>
      <c r="R13009" s="9">
        <v>0</v>
      </c>
      <c r="S13009" s="9">
        <v>18</v>
      </c>
      <c r="X13009" s="9">
        <f>INDEX(SLA_Policy!$D$2:$D$5,MATCH(F13009,SLA_Policy!$A$2:$A$5,0))</f>
        <v>120</v>
      </c>
      <c r="Y13009" s="9" t="str">
        <f>IF(E13009="Cancelled","Excluded",IF(D13009="",IF((SLA_Policy!$B$8-B13009)*24&gt;X13009,"Open - Breached","Open - On Track"),IF((D13009-B13009)*24&lt;=X13009,"Met","Breached")))</f>
        <v>Open - On Track</v>
      </c>
    </row>
    <row r="13010" spans="1:25" x14ac:dyDescent="0.25">
      <c r="A13010" s="9" t="s">
        <v>17913</v>
      </c>
      <c r="B13010" s="23">
        <v>46293.388888888898</v>
      </c>
      <c r="C13010" s="23">
        <v>46293.391666666699</v>
      </c>
      <c r="D13010" s="23">
        <v>46293.739583333299</v>
      </c>
      <c r="E13010" s="9" t="s">
        <v>170</v>
      </c>
      <c r="F13010" s="9" t="s">
        <v>188</v>
      </c>
      <c r="G13010" s="9" t="s">
        <v>213</v>
      </c>
      <c r="H13010" s="9" t="s">
        <v>162</v>
      </c>
      <c r="I13010" s="9" t="s">
        <v>393</v>
      </c>
      <c r="J13010" s="9" t="s">
        <v>588</v>
      </c>
      <c r="K13010" s="9" t="s">
        <v>262</v>
      </c>
      <c r="L13010" s="9" t="s">
        <v>104</v>
      </c>
      <c r="M13010" s="9" t="s">
        <v>1394</v>
      </c>
      <c r="N13010" s="9" t="s">
        <v>198</v>
      </c>
      <c r="O13010" s="9" t="s">
        <v>179</v>
      </c>
      <c r="P13010" s="9" t="s">
        <v>337</v>
      </c>
      <c r="Q13010" s="9" t="s">
        <v>219</v>
      </c>
      <c r="R13010" s="9">
        <v>0</v>
      </c>
      <c r="S13010" s="9">
        <v>8</v>
      </c>
      <c r="U13010" s="9" t="s">
        <v>290</v>
      </c>
      <c r="X13010" s="9">
        <f>INDEX(SLA_Policy!$D$2:$D$5,MATCH(F13010,SLA_Policy!$A$2:$A$5,0))</f>
        <v>72</v>
      </c>
      <c r="Y13010" s="9" t="str">
        <f>IF(E13010="Cancelled","Excluded",IF(D13010="",IF((SLA_Policy!$B$8-B13010)*24&gt;X13010,"Open - Breached","Open - On Track"),IF((D13010-B13010)*24&lt;=X13010,"Met","Breached")))</f>
        <v>Met</v>
      </c>
    </row>
    <row r="13011" spans="1:25" x14ac:dyDescent="0.25">
      <c r="A13011" s="9" t="s">
        <v>17914</v>
      </c>
      <c r="B13011" s="23">
        <v>46293.400694444397</v>
      </c>
      <c r="C13011" s="23">
        <v>46293.422916666699</v>
      </c>
      <c r="D13011" s="23">
        <v>46293.4465277778</v>
      </c>
      <c r="E13011" s="9" t="s">
        <v>170</v>
      </c>
      <c r="F13011" s="9" t="s">
        <v>188</v>
      </c>
      <c r="G13011" s="9" t="s">
        <v>213</v>
      </c>
      <c r="H13011" s="9" t="s">
        <v>161</v>
      </c>
      <c r="I13011" s="9" t="s">
        <v>454</v>
      </c>
      <c r="J13011" s="9" t="s">
        <v>2015</v>
      </c>
      <c r="K13011" s="9" t="s">
        <v>303</v>
      </c>
      <c r="L13011" s="9" t="s">
        <v>226</v>
      </c>
      <c r="M13011" s="9" t="s">
        <v>418</v>
      </c>
      <c r="N13011" s="9" t="s">
        <v>196</v>
      </c>
      <c r="O13011" s="9" t="s">
        <v>116</v>
      </c>
      <c r="P13011" s="9" t="s">
        <v>258</v>
      </c>
      <c r="Q13011" s="9" t="s">
        <v>219</v>
      </c>
      <c r="R13011" s="9">
        <v>0</v>
      </c>
      <c r="S13011" s="9">
        <v>14</v>
      </c>
      <c r="U13011" s="9" t="s">
        <v>290</v>
      </c>
      <c r="X13011" s="9">
        <f>INDEX(SLA_Policy!$D$2:$D$5,MATCH(F13011,SLA_Policy!$A$2:$A$5,0))</f>
        <v>72</v>
      </c>
      <c r="Y13011" s="9" t="str">
        <f>IF(E13011="Cancelled","Excluded",IF(D13011="",IF((SLA_Policy!$B$8-B13011)*24&gt;X13011,"Open - Breached","Open - On Track"),IF((D13011-B13011)*24&lt;=X13011,"Met","Breached")))</f>
        <v>Met</v>
      </c>
    </row>
    <row r="13012" spans="1:25" x14ac:dyDescent="0.25">
      <c r="A13012" s="9" t="s">
        <v>17915</v>
      </c>
      <c r="B13012" s="23">
        <v>46293.415972222203</v>
      </c>
      <c r="C13012" s="23">
        <v>46293.4194444444</v>
      </c>
      <c r="D13012" s="23">
        <v>46293.454166666699</v>
      </c>
      <c r="E13012" s="9" t="s">
        <v>170</v>
      </c>
      <c r="F13012" s="9" t="s">
        <v>188</v>
      </c>
      <c r="G13012" s="9" t="s">
        <v>213</v>
      </c>
      <c r="H13012" s="9" t="s">
        <v>161</v>
      </c>
      <c r="I13012" s="9" t="s">
        <v>389</v>
      </c>
      <c r="J13012" s="9" t="s">
        <v>5650</v>
      </c>
      <c r="K13012" s="9" t="s">
        <v>239</v>
      </c>
      <c r="L13012" s="9" t="s">
        <v>216</v>
      </c>
      <c r="M13012" s="9" t="s">
        <v>806</v>
      </c>
      <c r="N13012" s="9" t="s">
        <v>198</v>
      </c>
      <c r="O13012" s="9" t="s">
        <v>116</v>
      </c>
      <c r="P13012" s="9" t="s">
        <v>342</v>
      </c>
      <c r="Q13012" s="9" t="s">
        <v>219</v>
      </c>
      <c r="R13012" s="9">
        <v>0</v>
      </c>
      <c r="S13012" s="9">
        <v>6</v>
      </c>
      <c r="U13012" s="9" t="s">
        <v>221</v>
      </c>
      <c r="X13012" s="9">
        <f>INDEX(SLA_Policy!$D$2:$D$5,MATCH(F13012,SLA_Policy!$A$2:$A$5,0))</f>
        <v>72</v>
      </c>
      <c r="Y13012" s="9" t="str">
        <f>IF(E13012="Cancelled","Excluded",IF(D13012="",IF((SLA_Policy!$B$8-B13012)*24&gt;X13012,"Open - Breached","Open - On Track"),IF((D13012-B13012)*24&lt;=X13012,"Met","Breached")))</f>
        <v>Met</v>
      </c>
    </row>
    <row r="13013" spans="1:25" x14ac:dyDescent="0.25">
      <c r="A13013" s="9" t="s">
        <v>17916</v>
      </c>
      <c r="B13013" s="23">
        <v>46293.418055555601</v>
      </c>
      <c r="C13013" s="23">
        <v>46293.423611111102</v>
      </c>
      <c r="D13013" s="23">
        <v>46293.495833333298</v>
      </c>
      <c r="E13013" s="9" t="s">
        <v>212</v>
      </c>
      <c r="F13013" s="9" t="s">
        <v>187</v>
      </c>
      <c r="G13013" s="9" t="s">
        <v>213</v>
      </c>
      <c r="H13013" s="9" t="s">
        <v>166</v>
      </c>
      <c r="I13013" s="9" t="s">
        <v>286</v>
      </c>
      <c r="J13013" s="9" t="s">
        <v>383</v>
      </c>
      <c r="K13013" s="9" t="s">
        <v>246</v>
      </c>
      <c r="L13013" s="9" t="s">
        <v>216</v>
      </c>
      <c r="M13013" s="9" t="s">
        <v>1140</v>
      </c>
      <c r="N13013" s="9" t="s">
        <v>197</v>
      </c>
      <c r="O13013" s="9" t="s">
        <v>181</v>
      </c>
      <c r="P13013" s="9" t="s">
        <v>449</v>
      </c>
      <c r="Q13013" s="9" t="s">
        <v>273</v>
      </c>
      <c r="R13013" s="9">
        <v>0</v>
      </c>
      <c r="S13013" s="9">
        <v>35</v>
      </c>
      <c r="U13013" s="9" t="s">
        <v>376</v>
      </c>
      <c r="W13013" s="9">
        <v>4</v>
      </c>
      <c r="X13013" s="9">
        <f>INDEX(SLA_Policy!$D$2:$D$5,MATCH(F13013,SLA_Policy!$A$2:$A$5,0))</f>
        <v>8</v>
      </c>
      <c r="Y13013" s="9" t="str">
        <f>IF(E13013="Cancelled","Excluded",IF(D13013="",IF((SLA_Policy!$B$8-B13013)*24&gt;X13013,"Open - Breached","Open - On Track"),IF((D13013-B13013)*24&lt;=X13013,"Met","Breached")))</f>
        <v>Met</v>
      </c>
    </row>
    <row r="13014" spans="1:25" x14ac:dyDescent="0.25">
      <c r="A13014" s="9" t="s">
        <v>17917</v>
      </c>
      <c r="B13014" s="23">
        <v>46293.427777777797</v>
      </c>
      <c r="C13014" s="23">
        <v>46293.4375</v>
      </c>
      <c r="D13014" s="23">
        <v>46293.454166666699</v>
      </c>
      <c r="E13014" s="9" t="s">
        <v>212</v>
      </c>
      <c r="F13014" s="9" t="s">
        <v>188</v>
      </c>
      <c r="G13014" s="9" t="s">
        <v>213</v>
      </c>
      <c r="H13014" s="9" t="s">
        <v>161</v>
      </c>
      <c r="I13014" s="9" t="s">
        <v>454</v>
      </c>
      <c r="J13014" s="9" t="s">
        <v>813</v>
      </c>
      <c r="K13014" s="9" t="s">
        <v>303</v>
      </c>
      <c r="L13014" s="9" t="s">
        <v>311</v>
      </c>
      <c r="M13014" s="9" t="s">
        <v>476</v>
      </c>
      <c r="N13014" s="9" t="s">
        <v>198</v>
      </c>
      <c r="O13014" s="9" t="s">
        <v>116</v>
      </c>
      <c r="P13014" s="9" t="s">
        <v>551</v>
      </c>
      <c r="Q13014" s="9" t="s">
        <v>219</v>
      </c>
      <c r="R13014" s="9">
        <v>0</v>
      </c>
      <c r="S13014" s="9">
        <v>4</v>
      </c>
      <c r="U13014" s="9" t="s">
        <v>221</v>
      </c>
      <c r="W13014" s="9">
        <v>4</v>
      </c>
      <c r="X13014" s="9">
        <f>INDEX(SLA_Policy!$D$2:$D$5,MATCH(F13014,SLA_Policy!$A$2:$A$5,0))</f>
        <v>72</v>
      </c>
      <c r="Y13014" s="9" t="str">
        <f>IF(E13014="Cancelled","Excluded",IF(D13014="",IF((SLA_Policy!$B$8-B13014)*24&gt;X13014,"Open - Breached","Open - On Track"),IF((D13014-B13014)*24&lt;=X13014,"Met","Breached")))</f>
        <v>Met</v>
      </c>
    </row>
    <row r="13015" spans="1:25" x14ac:dyDescent="0.25">
      <c r="A13015" s="9" t="s">
        <v>17918</v>
      </c>
      <c r="B13015" s="23">
        <v>46293.434722222199</v>
      </c>
      <c r="C13015" s="23">
        <v>46293.438888888901</v>
      </c>
      <c r="D13015" s="23">
        <v>46294.3569444444</v>
      </c>
      <c r="E13015" s="9" t="s">
        <v>170</v>
      </c>
      <c r="F13015" s="9" t="s">
        <v>188</v>
      </c>
      <c r="G13015" s="9" t="s">
        <v>213</v>
      </c>
      <c r="H13015" s="9" t="s">
        <v>162</v>
      </c>
      <c r="I13015" s="9" t="s">
        <v>244</v>
      </c>
      <c r="J13015" s="9" t="s">
        <v>789</v>
      </c>
      <c r="K13015" s="9" t="s">
        <v>246</v>
      </c>
      <c r="L13015" s="9" t="s">
        <v>104</v>
      </c>
      <c r="M13015" s="9" t="s">
        <v>2625</v>
      </c>
      <c r="N13015" s="9" t="s">
        <v>198</v>
      </c>
      <c r="O13015" s="9" t="s">
        <v>179</v>
      </c>
      <c r="P13015" s="9" t="s">
        <v>337</v>
      </c>
      <c r="Q13015" s="9" t="s">
        <v>219</v>
      </c>
      <c r="R13015" s="9">
        <v>0</v>
      </c>
      <c r="S13015" s="9">
        <v>21</v>
      </c>
      <c r="U13015" s="9" t="s">
        <v>248</v>
      </c>
      <c r="X13015" s="9">
        <f>INDEX(SLA_Policy!$D$2:$D$5,MATCH(F13015,SLA_Policy!$A$2:$A$5,0))</f>
        <v>72</v>
      </c>
      <c r="Y13015" s="9" t="str">
        <f>IF(E13015="Cancelled","Excluded",IF(D13015="",IF((SLA_Policy!$B$8-B13015)*24&gt;X13015,"Open - Breached","Open - On Track"),IF((D13015-B13015)*24&lt;=X13015,"Met","Breached")))</f>
        <v>Met</v>
      </c>
    </row>
    <row r="13016" spans="1:25" x14ac:dyDescent="0.25">
      <c r="A13016" s="9" t="s">
        <v>17919</v>
      </c>
      <c r="B13016" s="23">
        <v>46293.4506944444</v>
      </c>
      <c r="C13016" s="23">
        <v>46293.479861111096</v>
      </c>
      <c r="E13016" s="9" t="s">
        <v>17506</v>
      </c>
      <c r="F13016" s="9" t="s">
        <v>189</v>
      </c>
      <c r="G13016" s="9" t="s">
        <v>213</v>
      </c>
      <c r="H13016" s="9" t="s">
        <v>88</v>
      </c>
      <c r="I13016" s="9" t="s">
        <v>354</v>
      </c>
      <c r="J13016" s="9" t="s">
        <v>8728</v>
      </c>
      <c r="K13016" s="9" t="s">
        <v>246</v>
      </c>
      <c r="L13016" s="9" t="s">
        <v>311</v>
      </c>
      <c r="M13016" s="9" t="s">
        <v>2478</v>
      </c>
      <c r="N13016" s="9" t="s">
        <v>197</v>
      </c>
      <c r="O13016" s="9" t="s">
        <v>180</v>
      </c>
      <c r="P13016" s="9" t="s">
        <v>318</v>
      </c>
      <c r="Q13016" s="9" t="s">
        <v>219</v>
      </c>
      <c r="R13016" s="9">
        <v>2</v>
      </c>
      <c r="S13016" s="9">
        <v>57</v>
      </c>
      <c r="T13016" s="9" t="s">
        <v>220</v>
      </c>
      <c r="X13016" s="9">
        <f>INDEX(SLA_Policy!$D$2:$D$5,MATCH(F13016,SLA_Policy!$A$2:$A$5,0))</f>
        <v>120</v>
      </c>
      <c r="Y13016" s="9" t="str">
        <f>IF(E13016="Cancelled","Excluded",IF(D13016="",IF((SLA_Policy!$B$8-B13016)*24&gt;X13016,"Open - Breached","Open - On Track"),IF((D13016-B13016)*24&lt;=X13016,"Met","Breached")))</f>
        <v>Open - On Track</v>
      </c>
    </row>
    <row r="13017" spans="1:25" x14ac:dyDescent="0.25">
      <c r="A13017" s="9" t="s">
        <v>17920</v>
      </c>
      <c r="B13017" s="23">
        <v>46293.4506944444</v>
      </c>
      <c r="C13017" s="23">
        <v>46293.4555555556</v>
      </c>
      <c r="D13017" s="23">
        <v>46293.536805555603</v>
      </c>
      <c r="E13017" s="9" t="s">
        <v>170</v>
      </c>
      <c r="F13017" s="9" t="s">
        <v>188</v>
      </c>
      <c r="G13017" s="9" t="s">
        <v>213</v>
      </c>
      <c r="H13017" s="9" t="s">
        <v>164</v>
      </c>
      <c r="I13017" s="9" t="s">
        <v>339</v>
      </c>
      <c r="J13017" s="9" t="s">
        <v>459</v>
      </c>
      <c r="K13017" s="9" t="s">
        <v>215</v>
      </c>
      <c r="L13017" s="9" t="s">
        <v>351</v>
      </c>
      <c r="M13017" s="9" t="s">
        <v>2241</v>
      </c>
      <c r="N13017" s="9" t="s">
        <v>198</v>
      </c>
      <c r="O13017" s="9" t="s">
        <v>116</v>
      </c>
      <c r="P13017" s="9" t="s">
        <v>295</v>
      </c>
      <c r="Q13017" s="9" t="s">
        <v>219</v>
      </c>
      <c r="R13017" s="9">
        <v>0</v>
      </c>
      <c r="S13017" s="9">
        <v>36</v>
      </c>
      <c r="T13017" s="9" t="s">
        <v>343</v>
      </c>
      <c r="U13017" s="9" t="s">
        <v>266</v>
      </c>
      <c r="X13017" s="9">
        <f>INDEX(SLA_Policy!$D$2:$D$5,MATCH(F13017,SLA_Policy!$A$2:$A$5,0))</f>
        <v>72</v>
      </c>
      <c r="Y13017" s="9" t="str">
        <f>IF(E13017="Cancelled","Excluded",IF(D13017="",IF((SLA_Policy!$B$8-B13017)*24&gt;X13017,"Open - Breached","Open - On Track"),IF((D13017-B13017)*24&lt;=X13017,"Met","Breached")))</f>
        <v>Met</v>
      </c>
    </row>
    <row r="13018" spans="1:25" x14ac:dyDescent="0.25">
      <c r="A13018" s="9" t="s">
        <v>17921</v>
      </c>
      <c r="B13018" s="23">
        <v>46293.461111111101</v>
      </c>
      <c r="C13018" s="23">
        <v>46293.46875</v>
      </c>
      <c r="D13018" s="23">
        <v>46294.318749999999</v>
      </c>
      <c r="E13018" s="9" t="s">
        <v>170</v>
      </c>
      <c r="F13018" s="9" t="s">
        <v>188</v>
      </c>
      <c r="G13018" s="9" t="s">
        <v>213</v>
      </c>
      <c r="H13018" s="9" t="s">
        <v>162</v>
      </c>
      <c r="I13018" s="9" t="s">
        <v>244</v>
      </c>
      <c r="J13018" s="9" t="s">
        <v>1355</v>
      </c>
      <c r="K13018" s="9" t="s">
        <v>303</v>
      </c>
      <c r="L13018" s="9" t="s">
        <v>311</v>
      </c>
      <c r="M13018" s="9" t="s">
        <v>1465</v>
      </c>
      <c r="N13018" s="9" t="s">
        <v>199</v>
      </c>
      <c r="O13018" s="9" t="s">
        <v>179</v>
      </c>
      <c r="P13018" s="9" t="s">
        <v>264</v>
      </c>
      <c r="Q13018" s="9" t="s">
        <v>219</v>
      </c>
      <c r="R13018" s="9">
        <v>0</v>
      </c>
      <c r="S13018" s="9">
        <v>9</v>
      </c>
      <c r="U13018" s="9" t="s">
        <v>266</v>
      </c>
      <c r="X13018" s="9">
        <f>INDEX(SLA_Policy!$D$2:$D$5,MATCH(F13018,SLA_Policy!$A$2:$A$5,0))</f>
        <v>72</v>
      </c>
      <c r="Y13018" s="9" t="str">
        <f>IF(E13018="Cancelled","Excluded",IF(D13018="",IF((SLA_Policy!$B$8-B13018)*24&gt;X13018,"Open - Breached","Open - On Track"),IF((D13018-B13018)*24&lt;=X13018,"Met","Breached")))</f>
        <v>Met</v>
      </c>
    </row>
    <row r="13019" spans="1:25" x14ac:dyDescent="0.25">
      <c r="A13019" s="9" t="s">
        <v>17922</v>
      </c>
      <c r="B13019" s="23">
        <v>46293.470833333296</v>
      </c>
      <c r="C13019" s="23">
        <v>46293.476388888899</v>
      </c>
      <c r="D13019" s="23">
        <v>46294.413194444503</v>
      </c>
      <c r="E13019" s="9" t="s">
        <v>170</v>
      </c>
      <c r="F13019" s="9" t="s">
        <v>188</v>
      </c>
      <c r="G13019" s="9" t="s">
        <v>213</v>
      </c>
      <c r="H13019" s="9" t="s">
        <v>165</v>
      </c>
      <c r="I13019" s="9" t="s">
        <v>469</v>
      </c>
      <c r="J13019" s="9" t="s">
        <v>1007</v>
      </c>
      <c r="K13019" s="9" t="s">
        <v>303</v>
      </c>
      <c r="L13019" s="9" t="s">
        <v>104</v>
      </c>
      <c r="M13019" s="9" t="s">
        <v>4031</v>
      </c>
      <c r="N13019" s="9" t="s">
        <v>199</v>
      </c>
      <c r="O13019" s="9" t="s">
        <v>176</v>
      </c>
      <c r="P13019" s="9" t="s">
        <v>228</v>
      </c>
      <c r="Q13019" s="9" t="s">
        <v>219</v>
      </c>
      <c r="R13019" s="9">
        <v>0</v>
      </c>
      <c r="S13019" s="9">
        <v>18</v>
      </c>
      <c r="U13019" s="9" t="s">
        <v>230</v>
      </c>
      <c r="X13019" s="9">
        <f>INDEX(SLA_Policy!$D$2:$D$5,MATCH(F13019,SLA_Policy!$A$2:$A$5,0))</f>
        <v>72</v>
      </c>
      <c r="Y13019" s="9" t="str">
        <f>IF(E13019="Cancelled","Excluded",IF(D13019="",IF((SLA_Policy!$B$8-B13019)*24&gt;X13019,"Open - Breached","Open - On Track"),IF((D13019-B13019)*24&lt;=X13019,"Met","Breached")))</f>
        <v>Met</v>
      </c>
    </row>
    <row r="13020" spans="1:25" x14ac:dyDescent="0.25">
      <c r="A13020" s="9" t="s">
        <v>17923</v>
      </c>
      <c r="B13020" s="23">
        <v>46293.4819444444</v>
      </c>
      <c r="C13020" s="23">
        <v>46293.733333333301</v>
      </c>
      <c r="E13020" s="9" t="s">
        <v>17506</v>
      </c>
      <c r="F13020" s="9" t="s">
        <v>189</v>
      </c>
      <c r="G13020" s="9" t="s">
        <v>213</v>
      </c>
      <c r="H13020" s="9" t="s">
        <v>164</v>
      </c>
      <c r="I13020" s="9" t="s">
        <v>260</v>
      </c>
      <c r="J13020" s="9" t="s">
        <v>2616</v>
      </c>
      <c r="K13020" s="9" t="s">
        <v>14602</v>
      </c>
      <c r="L13020" s="9" t="s">
        <v>12094</v>
      </c>
      <c r="M13020" s="9" t="s">
        <v>14666</v>
      </c>
      <c r="N13020" s="9" t="s">
        <v>197</v>
      </c>
      <c r="O13020" s="9" t="s">
        <v>180</v>
      </c>
      <c r="P13020" s="9" t="s">
        <v>368</v>
      </c>
      <c r="Q13020" s="9" t="s">
        <v>219</v>
      </c>
      <c r="R13020" s="9">
        <v>0</v>
      </c>
      <c r="S13020" s="9">
        <v>15</v>
      </c>
      <c r="T13020" s="9" t="s">
        <v>265</v>
      </c>
      <c r="X13020" s="9">
        <f>INDEX(SLA_Policy!$D$2:$D$5,MATCH(F13020,SLA_Policy!$A$2:$A$5,0))</f>
        <v>120</v>
      </c>
      <c r="Y13020" s="9" t="str">
        <f>IF(E13020="Cancelled","Excluded",IF(D13020="",IF((SLA_Policy!$B$8-B13020)*24&gt;X13020,"Open - Breached","Open - On Track"),IF((D13020-B13020)*24&lt;=X13020,"Met","Breached")))</f>
        <v>Open - On Track</v>
      </c>
    </row>
    <row r="13021" spans="1:25" x14ac:dyDescent="0.25">
      <c r="A13021" s="9" t="s">
        <v>17924</v>
      </c>
      <c r="B13021" s="23">
        <v>46293.488194444399</v>
      </c>
      <c r="C13021" s="23">
        <v>46293.489583333299</v>
      </c>
      <c r="D13021" s="23">
        <v>46293.535416666702</v>
      </c>
      <c r="E13021" s="9" t="s">
        <v>170</v>
      </c>
      <c r="F13021" s="9" t="s">
        <v>188</v>
      </c>
      <c r="G13021" s="9" t="s">
        <v>213</v>
      </c>
      <c r="H13021" s="9" t="s">
        <v>161</v>
      </c>
      <c r="I13021" s="9" t="s">
        <v>389</v>
      </c>
      <c r="J13021" s="9" t="s">
        <v>1929</v>
      </c>
      <c r="K13021" s="9" t="s">
        <v>246</v>
      </c>
      <c r="L13021" s="9" t="s">
        <v>293</v>
      </c>
      <c r="M13021" s="9" t="s">
        <v>2043</v>
      </c>
      <c r="N13021" s="9" t="s">
        <v>198</v>
      </c>
      <c r="O13021" s="9" t="s">
        <v>116</v>
      </c>
      <c r="P13021" s="9" t="s">
        <v>551</v>
      </c>
      <c r="Q13021" s="9" t="s">
        <v>219</v>
      </c>
      <c r="R13021" s="9">
        <v>0</v>
      </c>
      <c r="S13021" s="9">
        <v>7</v>
      </c>
      <c r="U13021" s="9" t="s">
        <v>290</v>
      </c>
      <c r="X13021" s="9">
        <f>INDEX(SLA_Policy!$D$2:$D$5,MATCH(F13021,SLA_Policy!$A$2:$A$5,0))</f>
        <v>72</v>
      </c>
      <c r="Y13021" s="9" t="str">
        <f>IF(E13021="Cancelled","Excluded",IF(D13021="",IF((SLA_Policy!$B$8-B13021)*24&gt;X13021,"Open - Breached","Open - On Track"),IF((D13021-B13021)*24&lt;=X13021,"Met","Breached")))</f>
        <v>Met</v>
      </c>
    </row>
    <row r="13022" spans="1:25" x14ac:dyDescent="0.25">
      <c r="A13022" s="9" t="s">
        <v>17925</v>
      </c>
      <c r="B13022" s="23">
        <v>46293.493055555598</v>
      </c>
      <c r="C13022" s="23">
        <v>46293.529861111099</v>
      </c>
      <c r="D13022" s="23">
        <v>46293.588194444397</v>
      </c>
      <c r="E13022" s="9" t="s">
        <v>170</v>
      </c>
      <c r="F13022" s="9" t="s">
        <v>188</v>
      </c>
      <c r="G13022" s="9" t="s">
        <v>213</v>
      </c>
      <c r="H13022" s="9" t="s">
        <v>165</v>
      </c>
      <c r="I13022" s="9" t="s">
        <v>469</v>
      </c>
      <c r="J13022" s="9" t="s">
        <v>837</v>
      </c>
      <c r="K13022" s="9" t="s">
        <v>246</v>
      </c>
      <c r="L13022" s="9" t="s">
        <v>216</v>
      </c>
      <c r="M13022" s="9" t="s">
        <v>3933</v>
      </c>
      <c r="N13022" s="9" t="s">
        <v>197</v>
      </c>
      <c r="O13022" s="9" t="s">
        <v>176</v>
      </c>
      <c r="P13022" s="9" t="s">
        <v>253</v>
      </c>
      <c r="Q13022" s="9" t="s">
        <v>219</v>
      </c>
      <c r="R13022" s="9">
        <v>0</v>
      </c>
      <c r="S13022" s="9">
        <v>22</v>
      </c>
      <c r="U13022" s="9" t="s">
        <v>266</v>
      </c>
      <c r="X13022" s="9">
        <f>INDEX(SLA_Policy!$D$2:$D$5,MATCH(F13022,SLA_Policy!$A$2:$A$5,0))</f>
        <v>72</v>
      </c>
      <c r="Y13022" s="9" t="str">
        <f>IF(E13022="Cancelled","Excluded",IF(D13022="",IF((SLA_Policy!$B$8-B13022)*24&gt;X13022,"Open - Breached","Open - On Track"),IF((D13022-B13022)*24&lt;=X13022,"Met","Breached")))</f>
        <v>Met</v>
      </c>
    </row>
    <row r="13023" spans="1:25" x14ac:dyDescent="0.25">
      <c r="A13023" s="9" t="s">
        <v>17926</v>
      </c>
      <c r="B13023" s="23">
        <v>46293.535416666702</v>
      </c>
      <c r="C13023" s="23">
        <v>46293.539583333302</v>
      </c>
      <c r="D13023" s="23">
        <v>46294.3305555556</v>
      </c>
      <c r="E13023" s="9" t="s">
        <v>212</v>
      </c>
      <c r="F13023" s="9" t="s">
        <v>188</v>
      </c>
      <c r="G13023" s="9" t="s">
        <v>213</v>
      </c>
      <c r="H13023" s="9" t="s">
        <v>162</v>
      </c>
      <c r="I13023" s="9" t="s">
        <v>244</v>
      </c>
      <c r="J13023" s="9" t="s">
        <v>13379</v>
      </c>
      <c r="K13023" s="9" t="s">
        <v>239</v>
      </c>
      <c r="L13023" s="9" t="s">
        <v>307</v>
      </c>
      <c r="M13023" s="9" t="s">
        <v>3127</v>
      </c>
      <c r="N13023" s="9" t="s">
        <v>196</v>
      </c>
      <c r="O13023" s="9" t="s">
        <v>179</v>
      </c>
      <c r="P13023" s="9" t="s">
        <v>337</v>
      </c>
      <c r="Q13023" s="9" t="s">
        <v>219</v>
      </c>
      <c r="R13023" s="9">
        <v>0</v>
      </c>
      <c r="S13023" s="9">
        <v>27</v>
      </c>
      <c r="U13023" s="9" t="s">
        <v>290</v>
      </c>
      <c r="W13023" s="9">
        <v>5</v>
      </c>
      <c r="X13023" s="9">
        <f>INDEX(SLA_Policy!$D$2:$D$5,MATCH(F13023,SLA_Policy!$A$2:$A$5,0))</f>
        <v>72</v>
      </c>
      <c r="Y13023" s="9" t="str">
        <f>IF(E13023="Cancelled","Excluded",IF(D13023="",IF((SLA_Policy!$B$8-B13023)*24&gt;X13023,"Open - Breached","Open - On Track"),IF((D13023-B13023)*24&lt;=X13023,"Met","Breached")))</f>
        <v>Met</v>
      </c>
    </row>
    <row r="13024" spans="1:25" x14ac:dyDescent="0.25">
      <c r="A13024" s="9" t="s">
        <v>17927</v>
      </c>
      <c r="B13024" s="23">
        <v>46293.542361111096</v>
      </c>
      <c r="C13024" s="23">
        <v>46293.563888888901</v>
      </c>
      <c r="D13024" s="23">
        <v>46293.606249999997</v>
      </c>
      <c r="E13024" s="9" t="s">
        <v>170</v>
      </c>
      <c r="F13024" s="9" t="s">
        <v>188</v>
      </c>
      <c r="G13024" s="9" t="s">
        <v>213</v>
      </c>
      <c r="H13024" s="9" t="s">
        <v>166</v>
      </c>
      <c r="I13024" s="9" t="s">
        <v>286</v>
      </c>
      <c r="J13024" s="9" t="s">
        <v>6992</v>
      </c>
      <c r="K13024" s="9" t="s">
        <v>215</v>
      </c>
      <c r="L13024" s="9" t="s">
        <v>270</v>
      </c>
      <c r="M13024" s="9" t="s">
        <v>5021</v>
      </c>
      <c r="N13024" s="9" t="s">
        <v>197</v>
      </c>
      <c r="O13024" s="9" t="s">
        <v>181</v>
      </c>
      <c r="P13024" s="9" t="s">
        <v>445</v>
      </c>
      <c r="Q13024" s="9" t="s">
        <v>219</v>
      </c>
      <c r="R13024" s="9">
        <v>0</v>
      </c>
      <c r="S13024" s="9">
        <v>13</v>
      </c>
      <c r="U13024" s="9" t="s">
        <v>290</v>
      </c>
      <c r="X13024" s="9">
        <f>INDEX(SLA_Policy!$D$2:$D$5,MATCH(F13024,SLA_Policy!$A$2:$A$5,0))</f>
        <v>72</v>
      </c>
      <c r="Y13024" s="9" t="str">
        <f>IF(E13024="Cancelled","Excluded",IF(D13024="",IF((SLA_Policy!$B$8-B13024)*24&gt;X13024,"Open - Breached","Open - On Track"),IF((D13024-B13024)*24&lt;=X13024,"Met","Breached")))</f>
        <v>Met</v>
      </c>
    </row>
    <row r="13025" spans="1:25" x14ac:dyDescent="0.25">
      <c r="A13025" s="9" t="s">
        <v>17928</v>
      </c>
      <c r="B13025" s="23">
        <v>46293.5493055556</v>
      </c>
      <c r="C13025" s="23">
        <v>46293.581944444399</v>
      </c>
      <c r="D13025" s="23">
        <v>46295.761805555601</v>
      </c>
      <c r="E13025" s="9" t="s">
        <v>170</v>
      </c>
      <c r="F13025" s="9" t="s">
        <v>189</v>
      </c>
      <c r="G13025" s="9" t="s">
        <v>213</v>
      </c>
      <c r="H13025" s="9" t="s">
        <v>88</v>
      </c>
      <c r="I13025" s="9" t="s">
        <v>268</v>
      </c>
      <c r="J13025" s="9" t="s">
        <v>6173</v>
      </c>
      <c r="K13025" s="9" t="s">
        <v>246</v>
      </c>
      <c r="L13025" s="9" t="s">
        <v>311</v>
      </c>
      <c r="M13025" s="9" t="s">
        <v>1860</v>
      </c>
      <c r="N13025" s="9" t="s">
        <v>196</v>
      </c>
      <c r="O13025" s="9" t="s">
        <v>178</v>
      </c>
      <c r="P13025" s="9" t="s">
        <v>414</v>
      </c>
      <c r="Q13025" s="9" t="s">
        <v>219</v>
      </c>
      <c r="R13025" s="9">
        <v>0</v>
      </c>
      <c r="S13025" s="9">
        <v>12</v>
      </c>
      <c r="T13025" s="9" t="s">
        <v>322</v>
      </c>
      <c r="U13025" s="9" t="s">
        <v>661</v>
      </c>
      <c r="X13025" s="9">
        <f>INDEX(SLA_Policy!$D$2:$D$5,MATCH(F13025,SLA_Policy!$A$2:$A$5,0))</f>
        <v>120</v>
      </c>
      <c r="Y13025" s="9" t="str">
        <f>IF(E13025="Cancelled","Excluded",IF(D13025="",IF((SLA_Policy!$B$8-B13025)*24&gt;X13025,"Open - Breached","Open - On Track"),IF((D13025-B13025)*24&lt;=X13025,"Met","Breached")))</f>
        <v>Met</v>
      </c>
    </row>
    <row r="13026" spans="1:25" x14ac:dyDescent="0.25">
      <c r="A13026" s="9" t="s">
        <v>17929</v>
      </c>
      <c r="B13026" s="23">
        <v>46293.5625</v>
      </c>
      <c r="C13026" s="23">
        <v>46293.572916666701</v>
      </c>
      <c r="D13026" s="23">
        <v>46295.340277777803</v>
      </c>
      <c r="E13026" s="9" t="s">
        <v>170</v>
      </c>
      <c r="F13026" s="9" t="s">
        <v>188</v>
      </c>
      <c r="G13026" s="9" t="s">
        <v>213</v>
      </c>
      <c r="H13026" s="9" t="s">
        <v>166</v>
      </c>
      <c r="I13026" s="9" t="s">
        <v>398</v>
      </c>
      <c r="J13026" s="9" t="s">
        <v>1811</v>
      </c>
      <c r="K13026" s="9" t="s">
        <v>246</v>
      </c>
      <c r="L13026" s="9" t="s">
        <v>104</v>
      </c>
      <c r="M13026" s="9" t="s">
        <v>2889</v>
      </c>
      <c r="N13026" s="9" t="s">
        <v>197</v>
      </c>
      <c r="O13026" s="9" t="s">
        <v>181</v>
      </c>
      <c r="P13026" s="9" t="s">
        <v>668</v>
      </c>
      <c r="Q13026" s="9" t="s">
        <v>219</v>
      </c>
      <c r="R13026" s="9">
        <v>2</v>
      </c>
      <c r="S13026" s="9">
        <v>245</v>
      </c>
      <c r="U13026" s="9" t="s">
        <v>290</v>
      </c>
      <c r="X13026" s="9">
        <f>INDEX(SLA_Policy!$D$2:$D$5,MATCH(F13026,SLA_Policy!$A$2:$A$5,0))</f>
        <v>72</v>
      </c>
      <c r="Y13026" s="9" t="str">
        <f>IF(E13026="Cancelled","Excluded",IF(D13026="",IF((SLA_Policy!$B$8-B13026)*24&gt;X13026,"Open - Breached","Open - On Track"),IF((D13026-B13026)*24&lt;=X13026,"Met","Breached")))</f>
        <v>Met</v>
      </c>
    </row>
    <row r="13027" spans="1:25" x14ac:dyDescent="0.25">
      <c r="A13027" s="9" t="s">
        <v>17930</v>
      </c>
      <c r="B13027" s="23">
        <v>46293.565972222197</v>
      </c>
      <c r="C13027" s="23">
        <v>46293.576388888898</v>
      </c>
      <c r="D13027" s="23">
        <v>46294.390277777798</v>
      </c>
      <c r="E13027" s="9" t="s">
        <v>170</v>
      </c>
      <c r="F13027" s="9" t="s">
        <v>188</v>
      </c>
      <c r="G13027" s="9" t="s">
        <v>213</v>
      </c>
      <c r="H13027" s="9" t="s">
        <v>163</v>
      </c>
      <c r="I13027" s="9" t="s">
        <v>223</v>
      </c>
      <c r="J13027" s="9" t="s">
        <v>1514</v>
      </c>
      <c r="K13027" s="9" t="s">
        <v>262</v>
      </c>
      <c r="L13027" s="9" t="s">
        <v>282</v>
      </c>
      <c r="M13027" s="9" t="s">
        <v>2674</v>
      </c>
      <c r="N13027" s="9" t="s">
        <v>198</v>
      </c>
      <c r="O13027" s="9" t="s">
        <v>176</v>
      </c>
      <c r="P13027" s="9" t="s">
        <v>253</v>
      </c>
      <c r="Q13027" s="9" t="s">
        <v>219</v>
      </c>
      <c r="R13027" s="9">
        <v>0</v>
      </c>
      <c r="S13027" s="9">
        <v>58</v>
      </c>
      <c r="T13027" s="9" t="s">
        <v>136</v>
      </c>
      <c r="U13027" s="9" t="s">
        <v>230</v>
      </c>
      <c r="X13027" s="9">
        <f>INDEX(SLA_Policy!$D$2:$D$5,MATCH(F13027,SLA_Policy!$A$2:$A$5,0))</f>
        <v>72</v>
      </c>
      <c r="Y13027" s="9" t="str">
        <f>IF(E13027="Cancelled","Excluded",IF(D13027="",IF((SLA_Policy!$B$8-B13027)*24&gt;X13027,"Open - Breached","Open - On Track"),IF((D13027-B13027)*24&lt;=X13027,"Met","Breached")))</f>
        <v>Met</v>
      </c>
    </row>
    <row r="13028" spans="1:25" x14ac:dyDescent="0.25">
      <c r="A13028" s="9" t="s">
        <v>17931</v>
      </c>
      <c r="B13028" s="23">
        <v>46293.567361111098</v>
      </c>
      <c r="C13028" s="23">
        <v>46293.6069444444</v>
      </c>
      <c r="D13028" s="23">
        <v>46293.641666666699</v>
      </c>
      <c r="E13028" s="9" t="s">
        <v>170</v>
      </c>
      <c r="F13028" s="9" t="s">
        <v>189</v>
      </c>
      <c r="G13028" s="9" t="s">
        <v>236</v>
      </c>
      <c r="H13028" s="9" t="s">
        <v>167</v>
      </c>
      <c r="I13028" s="9" t="s">
        <v>255</v>
      </c>
      <c r="J13028" s="9" t="s">
        <v>11725</v>
      </c>
      <c r="K13028" s="9" t="s">
        <v>246</v>
      </c>
      <c r="L13028" s="9" t="s">
        <v>282</v>
      </c>
      <c r="M13028" s="9" t="s">
        <v>822</v>
      </c>
      <c r="N13028" s="9" t="s">
        <v>196</v>
      </c>
      <c r="O13028" s="9" t="s">
        <v>176</v>
      </c>
      <c r="P13028" s="9" t="s">
        <v>503</v>
      </c>
      <c r="Q13028" s="9" t="s">
        <v>219</v>
      </c>
      <c r="R13028" s="9">
        <v>0</v>
      </c>
      <c r="S13028" s="9">
        <v>7</v>
      </c>
      <c r="U13028" s="9" t="s">
        <v>242</v>
      </c>
      <c r="X13028" s="9">
        <f>INDEX(SLA_Policy!$D$2:$D$5,MATCH(F13028,SLA_Policy!$A$2:$A$5,0))</f>
        <v>120</v>
      </c>
      <c r="Y13028" s="9" t="str">
        <f>IF(E13028="Cancelled","Excluded",IF(D13028="",IF((SLA_Policy!$B$8-B13028)*24&gt;X13028,"Open - Breached","Open - On Track"),IF((D13028-B13028)*24&lt;=X13028,"Met","Breached")))</f>
        <v>Met</v>
      </c>
    </row>
    <row r="13029" spans="1:25" x14ac:dyDescent="0.25">
      <c r="A13029" s="9" t="s">
        <v>17932</v>
      </c>
      <c r="B13029" s="23">
        <v>46293.577777777798</v>
      </c>
      <c r="C13029" s="23">
        <v>46293.589583333298</v>
      </c>
      <c r="D13029" s="23">
        <v>46294.483333333301</v>
      </c>
      <c r="E13029" s="9" t="s">
        <v>212</v>
      </c>
      <c r="F13029" s="9" t="s">
        <v>188</v>
      </c>
      <c r="G13029" s="9" t="s">
        <v>213</v>
      </c>
      <c r="H13029" s="9" t="s">
        <v>162</v>
      </c>
      <c r="I13029" s="9" t="s">
        <v>345</v>
      </c>
      <c r="J13029" s="9" t="s">
        <v>1556</v>
      </c>
      <c r="K13029" s="9" t="s">
        <v>215</v>
      </c>
      <c r="L13029" s="9" t="s">
        <v>371</v>
      </c>
      <c r="M13029" s="9" t="s">
        <v>2952</v>
      </c>
      <c r="N13029" s="9" t="s">
        <v>196</v>
      </c>
      <c r="O13029" s="9" t="s">
        <v>116</v>
      </c>
      <c r="P13029" s="9" t="s">
        <v>551</v>
      </c>
      <c r="Q13029" s="9" t="s">
        <v>219</v>
      </c>
      <c r="R13029" s="9">
        <v>0</v>
      </c>
      <c r="S13029" s="9">
        <v>19</v>
      </c>
      <c r="U13029" s="9" t="s">
        <v>266</v>
      </c>
      <c r="X13029" s="9">
        <f>INDEX(SLA_Policy!$D$2:$D$5,MATCH(F13029,SLA_Policy!$A$2:$A$5,0))</f>
        <v>72</v>
      </c>
      <c r="Y13029" s="9" t="str">
        <f>IF(E13029="Cancelled","Excluded",IF(D13029="",IF((SLA_Policy!$B$8-B13029)*24&gt;X13029,"Open - Breached","Open - On Track"),IF((D13029-B13029)*24&lt;=X13029,"Met","Breached")))</f>
        <v>Met</v>
      </c>
    </row>
    <row r="13030" spans="1:25" x14ac:dyDescent="0.25">
      <c r="A13030" s="9" t="s">
        <v>17933</v>
      </c>
      <c r="B13030" s="23">
        <v>46293.593055555597</v>
      </c>
      <c r="C13030" s="23">
        <v>46293.604861111096</v>
      </c>
      <c r="D13030" s="23">
        <v>46294.316666666702</v>
      </c>
      <c r="E13030" s="9" t="s">
        <v>170</v>
      </c>
      <c r="F13030" s="9" t="s">
        <v>189</v>
      </c>
      <c r="G13030" s="9" t="s">
        <v>236</v>
      </c>
      <c r="H13030" s="9" t="s">
        <v>161</v>
      </c>
      <c r="I13030" s="9" t="s">
        <v>237</v>
      </c>
      <c r="J13030" s="9" t="s">
        <v>9737</v>
      </c>
      <c r="K13030" s="9" t="s">
        <v>239</v>
      </c>
      <c r="L13030" s="9" t="s">
        <v>311</v>
      </c>
      <c r="M13030" s="9" t="s">
        <v>1087</v>
      </c>
      <c r="N13030" s="9" t="s">
        <v>199</v>
      </c>
      <c r="O13030" s="9" t="s">
        <v>179</v>
      </c>
      <c r="P13030" s="9" t="s">
        <v>264</v>
      </c>
      <c r="Q13030" s="9" t="s">
        <v>219</v>
      </c>
      <c r="R13030" s="9">
        <v>0</v>
      </c>
      <c r="S13030" s="9">
        <v>62</v>
      </c>
      <c r="U13030" s="9" t="s">
        <v>242</v>
      </c>
      <c r="X13030" s="9">
        <f>INDEX(SLA_Policy!$D$2:$D$5,MATCH(F13030,SLA_Policy!$A$2:$A$5,0))</f>
        <v>120</v>
      </c>
      <c r="Y13030" s="9" t="str">
        <f>IF(E13030="Cancelled","Excluded",IF(D13030="",IF((SLA_Policy!$B$8-B13030)*24&gt;X13030,"Open - Breached","Open - On Track"),IF((D13030-B13030)*24&lt;=X13030,"Met","Breached")))</f>
        <v>Met</v>
      </c>
    </row>
    <row r="13031" spans="1:25" x14ac:dyDescent="0.25">
      <c r="A13031" s="9" t="s">
        <v>17934</v>
      </c>
      <c r="B13031" s="23">
        <v>46293.59375</v>
      </c>
      <c r="C13031" s="23">
        <v>46294.359722222202</v>
      </c>
      <c r="E13031" s="9" t="s">
        <v>14153</v>
      </c>
      <c r="F13031" s="9" t="s">
        <v>189</v>
      </c>
      <c r="G13031" s="9" t="s">
        <v>236</v>
      </c>
      <c r="H13031" s="9" t="s">
        <v>163</v>
      </c>
      <c r="I13031" s="9" t="s">
        <v>315</v>
      </c>
      <c r="J13031" s="9" t="s">
        <v>475</v>
      </c>
      <c r="K13031" s="9" t="s">
        <v>246</v>
      </c>
      <c r="L13031" s="9" t="s">
        <v>216</v>
      </c>
      <c r="M13031" s="9" t="s">
        <v>9397</v>
      </c>
      <c r="N13031" s="9" t="s">
        <v>196</v>
      </c>
      <c r="O13031" s="9" t="s">
        <v>180</v>
      </c>
      <c r="P13031" s="9" t="s">
        <v>318</v>
      </c>
      <c r="Q13031" s="9" t="s">
        <v>273</v>
      </c>
      <c r="R13031" s="9">
        <v>0</v>
      </c>
      <c r="S13031" s="9">
        <v>90</v>
      </c>
      <c r="T13031" s="9" t="s">
        <v>136</v>
      </c>
      <c r="X13031" s="9">
        <f>INDEX(SLA_Policy!$D$2:$D$5,MATCH(F13031,SLA_Policy!$A$2:$A$5,0))</f>
        <v>120</v>
      </c>
      <c r="Y13031" s="9" t="str">
        <f>IF(E13031="Cancelled","Excluded",IF(D13031="",IF((SLA_Policy!$B$8-B13031)*24&gt;X13031,"Open - Breached","Open - On Track"),IF((D13031-B13031)*24&lt;=X13031,"Met","Breached")))</f>
        <v>Open - On Track</v>
      </c>
    </row>
    <row r="13032" spans="1:25" x14ac:dyDescent="0.25">
      <c r="A13032" s="9" t="s">
        <v>17935</v>
      </c>
      <c r="B13032" s="23">
        <v>46293.599999999999</v>
      </c>
      <c r="C13032" s="23">
        <v>46293.615277777797</v>
      </c>
      <c r="D13032" s="23">
        <v>46294.384722222203</v>
      </c>
      <c r="E13032" s="9" t="s">
        <v>170</v>
      </c>
      <c r="F13032" s="9" t="s">
        <v>188</v>
      </c>
      <c r="G13032" s="9" t="s">
        <v>213</v>
      </c>
      <c r="H13032" s="9" t="s">
        <v>167</v>
      </c>
      <c r="I13032" s="9" t="s">
        <v>362</v>
      </c>
      <c r="J13032" s="9" t="s">
        <v>17936</v>
      </c>
      <c r="K13032" s="9" t="s">
        <v>246</v>
      </c>
      <c r="L13032" s="9" t="s">
        <v>270</v>
      </c>
      <c r="M13032" s="9" t="s">
        <v>1502</v>
      </c>
      <c r="N13032" s="9" t="s">
        <v>198</v>
      </c>
      <c r="O13032" s="9" t="s">
        <v>180</v>
      </c>
      <c r="P13032" s="9" t="s">
        <v>368</v>
      </c>
      <c r="Q13032" s="9" t="s">
        <v>219</v>
      </c>
      <c r="R13032" s="9">
        <v>0</v>
      </c>
      <c r="S13032" s="9">
        <v>12</v>
      </c>
      <c r="U13032" s="9" t="s">
        <v>248</v>
      </c>
      <c r="X13032" s="9">
        <f>INDEX(SLA_Policy!$D$2:$D$5,MATCH(F13032,SLA_Policy!$A$2:$A$5,0))</f>
        <v>72</v>
      </c>
      <c r="Y13032" s="9" t="str">
        <f>IF(E13032="Cancelled","Excluded",IF(D13032="",IF((SLA_Policy!$B$8-B13032)*24&gt;X13032,"Open - Breached","Open - On Track"),IF((D13032-B13032)*24&lt;=X13032,"Met","Breached")))</f>
        <v>Met</v>
      </c>
    </row>
    <row r="13033" spans="1:25" x14ac:dyDescent="0.25">
      <c r="A13033" s="9" t="s">
        <v>17937</v>
      </c>
      <c r="B13033" s="23">
        <v>46293.601388888899</v>
      </c>
      <c r="C13033" s="23">
        <v>46293.602083333302</v>
      </c>
      <c r="D13033" s="23">
        <v>46293.683333333298</v>
      </c>
      <c r="E13033" s="9" t="s">
        <v>170</v>
      </c>
      <c r="F13033" s="9" t="s">
        <v>187</v>
      </c>
      <c r="G13033" s="9" t="s">
        <v>213</v>
      </c>
      <c r="H13033" s="9" t="s">
        <v>163</v>
      </c>
      <c r="I13033" s="9" t="s">
        <v>223</v>
      </c>
      <c r="J13033" s="9" t="s">
        <v>224</v>
      </c>
      <c r="K13033" s="9" t="s">
        <v>246</v>
      </c>
      <c r="L13033" s="9" t="s">
        <v>216</v>
      </c>
      <c r="M13033" s="9" t="s">
        <v>1714</v>
      </c>
      <c r="N13033" s="9" t="s">
        <v>198</v>
      </c>
      <c r="O13033" s="9" t="s">
        <v>176</v>
      </c>
      <c r="P13033" s="9" t="s">
        <v>1159</v>
      </c>
      <c r="Q13033" s="9" t="s">
        <v>273</v>
      </c>
      <c r="R13033" s="9">
        <v>0</v>
      </c>
      <c r="S13033" s="9">
        <v>51</v>
      </c>
      <c r="T13033" s="9" t="s">
        <v>136</v>
      </c>
      <c r="U13033" s="9" t="s">
        <v>266</v>
      </c>
      <c r="X13033" s="9">
        <f>INDEX(SLA_Policy!$D$2:$D$5,MATCH(F13033,SLA_Policy!$A$2:$A$5,0))</f>
        <v>8</v>
      </c>
      <c r="Y13033" s="9" t="str">
        <f>IF(E13033="Cancelled","Excluded",IF(D13033="",IF((SLA_Policy!$B$8-B13033)*24&gt;X13033,"Open - Breached","Open - On Track"),IF((D13033-B13033)*24&lt;=X13033,"Met","Breached")))</f>
        <v>Met</v>
      </c>
    </row>
    <row r="13034" spans="1:25" x14ac:dyDescent="0.25">
      <c r="A13034" s="9" t="s">
        <v>17938</v>
      </c>
      <c r="B13034" s="23">
        <v>46293.6027777778</v>
      </c>
      <c r="C13034" s="23">
        <v>46293.604861111096</v>
      </c>
      <c r="D13034" s="23">
        <v>46293.697916666701</v>
      </c>
      <c r="E13034" s="9" t="s">
        <v>170</v>
      </c>
      <c r="F13034" s="9" t="s">
        <v>189</v>
      </c>
      <c r="G13034" s="9" t="s">
        <v>213</v>
      </c>
      <c r="H13034" s="9" t="s">
        <v>161</v>
      </c>
      <c r="I13034" s="9" t="s">
        <v>454</v>
      </c>
      <c r="J13034" s="9" t="s">
        <v>2010</v>
      </c>
      <c r="K13034" s="9" t="s">
        <v>303</v>
      </c>
      <c r="L13034" s="9" t="s">
        <v>270</v>
      </c>
      <c r="M13034" s="9" t="s">
        <v>5614</v>
      </c>
      <c r="N13034" s="9" t="s">
        <v>198</v>
      </c>
      <c r="O13034" s="9" t="s">
        <v>116</v>
      </c>
      <c r="P13034" s="9" t="s">
        <v>258</v>
      </c>
      <c r="Q13034" s="9" t="s">
        <v>219</v>
      </c>
      <c r="R13034" s="9">
        <v>0</v>
      </c>
      <c r="S13034" s="9">
        <v>5</v>
      </c>
      <c r="U13034" s="9" t="s">
        <v>290</v>
      </c>
      <c r="X13034" s="9">
        <f>INDEX(SLA_Policy!$D$2:$D$5,MATCH(F13034,SLA_Policy!$A$2:$A$5,0))</f>
        <v>120</v>
      </c>
      <c r="Y13034" s="9" t="str">
        <f>IF(E13034="Cancelled","Excluded",IF(D13034="",IF((SLA_Policy!$B$8-B13034)*24&gt;X13034,"Open - Breached","Open - On Track"),IF((D13034-B13034)*24&lt;=X13034,"Met","Breached")))</f>
        <v>Met</v>
      </c>
    </row>
    <row r="13035" spans="1:25" x14ac:dyDescent="0.25">
      <c r="A13035" s="9" t="s">
        <v>17939</v>
      </c>
      <c r="B13035" s="23">
        <v>46293.608333333301</v>
      </c>
      <c r="C13035" s="23">
        <v>46293.65625</v>
      </c>
      <c r="D13035" s="23">
        <v>46294.5534722222</v>
      </c>
      <c r="E13035" s="9" t="s">
        <v>170</v>
      </c>
      <c r="F13035" s="9" t="s">
        <v>189</v>
      </c>
      <c r="G13035" s="9" t="s">
        <v>236</v>
      </c>
      <c r="H13035" s="9" t="s">
        <v>167</v>
      </c>
      <c r="I13035" s="9" t="s">
        <v>255</v>
      </c>
      <c r="J13035" s="9" t="s">
        <v>4823</v>
      </c>
      <c r="K13035" s="9" t="s">
        <v>246</v>
      </c>
      <c r="L13035" s="9" t="s">
        <v>311</v>
      </c>
      <c r="M13035" s="9" t="s">
        <v>797</v>
      </c>
      <c r="N13035" s="9" t="s">
        <v>196</v>
      </c>
      <c r="O13035" s="9" t="s">
        <v>180</v>
      </c>
      <c r="P13035" s="9" t="s">
        <v>278</v>
      </c>
      <c r="Q13035" s="9" t="s">
        <v>219</v>
      </c>
      <c r="R13035" s="9">
        <v>1</v>
      </c>
      <c r="S13035" s="9">
        <v>20</v>
      </c>
      <c r="U13035" s="9" t="s">
        <v>242</v>
      </c>
      <c r="X13035" s="9">
        <f>INDEX(SLA_Policy!$D$2:$D$5,MATCH(F13035,SLA_Policy!$A$2:$A$5,0))</f>
        <v>120</v>
      </c>
      <c r="Y13035" s="9" t="str">
        <f>IF(E13035="Cancelled","Excluded",IF(D13035="",IF((SLA_Policy!$B$8-B13035)*24&gt;X13035,"Open - Breached","Open - On Track"),IF((D13035-B13035)*24&lt;=X13035,"Met","Breached")))</f>
        <v>Met</v>
      </c>
    </row>
    <row r="13036" spans="1:25" x14ac:dyDescent="0.25">
      <c r="A13036" s="9" t="s">
        <v>17940</v>
      </c>
      <c r="B13036" s="23">
        <v>46293.611111111102</v>
      </c>
      <c r="C13036" s="23">
        <v>46293.684722222199</v>
      </c>
      <c r="D13036" s="23">
        <v>46295.385416666701</v>
      </c>
      <c r="E13036" s="9" t="s">
        <v>170</v>
      </c>
      <c r="F13036" s="9" t="s">
        <v>189</v>
      </c>
      <c r="G13036" s="9" t="s">
        <v>213</v>
      </c>
      <c r="H13036" s="9" t="s">
        <v>167</v>
      </c>
      <c r="I13036" s="9" t="s">
        <v>362</v>
      </c>
      <c r="J13036" s="9" t="s">
        <v>17941</v>
      </c>
      <c r="K13036" s="9" t="s">
        <v>303</v>
      </c>
      <c r="L13036" s="9" t="s">
        <v>216</v>
      </c>
      <c r="M13036" s="9" t="s">
        <v>8364</v>
      </c>
      <c r="N13036" s="9" t="s">
        <v>196</v>
      </c>
      <c r="O13036" s="9" t="s">
        <v>176</v>
      </c>
      <c r="P13036" s="9" t="s">
        <v>253</v>
      </c>
      <c r="Q13036" s="9" t="s">
        <v>219</v>
      </c>
      <c r="R13036" s="9">
        <v>1</v>
      </c>
      <c r="S13036" s="9">
        <v>56</v>
      </c>
      <c r="U13036" s="9" t="s">
        <v>248</v>
      </c>
      <c r="X13036" s="9">
        <f>INDEX(SLA_Policy!$D$2:$D$5,MATCH(F13036,SLA_Policy!$A$2:$A$5,0))</f>
        <v>120</v>
      </c>
      <c r="Y13036" s="9" t="str">
        <f>IF(E13036="Cancelled","Excluded",IF(D13036="",IF((SLA_Policy!$B$8-B13036)*24&gt;X13036,"Open - Breached","Open - On Track"),IF((D13036-B13036)*24&lt;=X13036,"Met","Breached")))</f>
        <v>Met</v>
      </c>
    </row>
    <row r="13037" spans="1:25" x14ac:dyDescent="0.25">
      <c r="A13037" s="9" t="s">
        <v>17942</v>
      </c>
      <c r="B13037" s="23">
        <v>46293.6118055556</v>
      </c>
      <c r="C13037" s="23">
        <v>46293.618750000001</v>
      </c>
      <c r="D13037" s="23">
        <v>46294.383333333302</v>
      </c>
      <c r="E13037" s="9" t="s">
        <v>170</v>
      </c>
      <c r="F13037" s="9" t="s">
        <v>188</v>
      </c>
      <c r="G13037" s="9" t="s">
        <v>213</v>
      </c>
      <c r="H13037" s="9" t="s">
        <v>162</v>
      </c>
      <c r="I13037" s="9" t="s">
        <v>244</v>
      </c>
      <c r="J13037" s="9" t="s">
        <v>781</v>
      </c>
      <c r="K13037" s="9" t="s">
        <v>225</v>
      </c>
      <c r="L13037" s="9" t="s">
        <v>216</v>
      </c>
      <c r="M13037" s="9" t="s">
        <v>4714</v>
      </c>
      <c r="N13037" s="9" t="s">
        <v>198</v>
      </c>
      <c r="O13037" s="9" t="s">
        <v>179</v>
      </c>
      <c r="P13037" s="9" t="s">
        <v>337</v>
      </c>
      <c r="Q13037" s="9" t="s">
        <v>219</v>
      </c>
      <c r="R13037" s="9">
        <v>0</v>
      </c>
      <c r="S13037" s="9">
        <v>21</v>
      </c>
      <c r="U13037" s="9" t="s">
        <v>248</v>
      </c>
      <c r="X13037" s="9">
        <f>INDEX(SLA_Policy!$D$2:$D$5,MATCH(F13037,SLA_Policy!$A$2:$A$5,0))</f>
        <v>72</v>
      </c>
      <c r="Y13037" s="9" t="str">
        <f>IF(E13037="Cancelled","Excluded",IF(D13037="",IF((SLA_Policy!$B$8-B13037)*24&gt;X13037,"Open - Breached","Open - On Track"),IF((D13037-B13037)*24&lt;=X13037,"Met","Breached")))</f>
        <v>Met</v>
      </c>
    </row>
    <row r="13038" spans="1:25" x14ac:dyDescent="0.25">
      <c r="A13038" s="9" t="s">
        <v>17943</v>
      </c>
      <c r="B13038" s="23">
        <v>46293.620833333298</v>
      </c>
      <c r="C13038" s="23">
        <v>46293.645138888904</v>
      </c>
      <c r="D13038" s="23">
        <v>46294.314583333296</v>
      </c>
      <c r="E13038" s="9" t="s">
        <v>170</v>
      </c>
      <c r="F13038" s="9" t="s">
        <v>188</v>
      </c>
      <c r="G13038" s="9" t="s">
        <v>213</v>
      </c>
      <c r="H13038" s="9" t="s">
        <v>167</v>
      </c>
      <c r="I13038" s="9" t="s">
        <v>684</v>
      </c>
      <c r="J13038" s="9" t="s">
        <v>10397</v>
      </c>
      <c r="K13038" s="9" t="s">
        <v>246</v>
      </c>
      <c r="L13038" s="9" t="s">
        <v>216</v>
      </c>
      <c r="M13038" s="9" t="s">
        <v>4533</v>
      </c>
      <c r="N13038" s="9" t="s">
        <v>199</v>
      </c>
      <c r="O13038" s="9" t="s">
        <v>116</v>
      </c>
      <c r="P13038" s="9" t="s">
        <v>590</v>
      </c>
      <c r="Q13038" s="9" t="s">
        <v>219</v>
      </c>
      <c r="R13038" s="9">
        <v>0</v>
      </c>
      <c r="S13038" s="9">
        <v>16</v>
      </c>
      <c r="U13038" s="9" t="s">
        <v>266</v>
      </c>
      <c r="X13038" s="9">
        <f>INDEX(SLA_Policy!$D$2:$D$5,MATCH(F13038,SLA_Policy!$A$2:$A$5,0))</f>
        <v>72</v>
      </c>
      <c r="Y13038" s="9" t="str">
        <f>IF(E13038="Cancelled","Excluded",IF(D13038="",IF((SLA_Policy!$B$8-B13038)*24&gt;X13038,"Open - Breached","Open - On Track"),IF((D13038-B13038)*24&lt;=X13038,"Met","Breached")))</f>
        <v>Met</v>
      </c>
    </row>
    <row r="13039" spans="1:25" x14ac:dyDescent="0.25">
      <c r="A13039" s="9" t="s">
        <v>17944</v>
      </c>
      <c r="B13039" s="23">
        <v>46293.627777777801</v>
      </c>
      <c r="C13039" s="23">
        <v>46293.708333333299</v>
      </c>
      <c r="D13039" s="23">
        <v>46294.368055555598</v>
      </c>
      <c r="E13039" s="9" t="s">
        <v>170</v>
      </c>
      <c r="F13039" s="9" t="s">
        <v>188</v>
      </c>
      <c r="G13039" s="9" t="s">
        <v>213</v>
      </c>
      <c r="H13039" s="9" t="s">
        <v>164</v>
      </c>
      <c r="I13039" s="9" t="s">
        <v>260</v>
      </c>
      <c r="J13039" s="9" t="s">
        <v>3733</v>
      </c>
      <c r="K13039" s="9" t="s">
        <v>14602</v>
      </c>
      <c r="L13039" s="9" t="s">
        <v>12094</v>
      </c>
      <c r="M13039" s="9" t="s">
        <v>14607</v>
      </c>
      <c r="N13039" s="9" t="s">
        <v>197</v>
      </c>
      <c r="O13039" s="9" t="s">
        <v>182</v>
      </c>
      <c r="P13039" s="9" t="s">
        <v>120</v>
      </c>
      <c r="Q13039" s="9" t="s">
        <v>219</v>
      </c>
      <c r="R13039" s="9">
        <v>0</v>
      </c>
      <c r="S13039" s="9">
        <v>27</v>
      </c>
      <c r="T13039" s="9" t="s">
        <v>265</v>
      </c>
      <c r="U13039" s="9" t="s">
        <v>248</v>
      </c>
      <c r="X13039" s="9">
        <f>INDEX(SLA_Policy!$D$2:$D$5,MATCH(F13039,SLA_Policy!$A$2:$A$5,0))</f>
        <v>72</v>
      </c>
      <c r="Y13039" s="9" t="str">
        <f>IF(E13039="Cancelled","Excluded",IF(D13039="",IF((SLA_Policy!$B$8-B13039)*24&gt;X13039,"Open - Breached","Open - On Track"),IF((D13039-B13039)*24&lt;=X13039,"Met","Breached")))</f>
        <v>Met</v>
      </c>
    </row>
    <row r="13040" spans="1:25" x14ac:dyDescent="0.25">
      <c r="A13040" s="9" t="s">
        <v>17945</v>
      </c>
      <c r="B13040" s="23">
        <v>46293.629166666702</v>
      </c>
      <c r="C13040" s="23">
        <v>46293.676388888904</v>
      </c>
      <c r="D13040" s="23">
        <v>46294.739583333299</v>
      </c>
      <c r="E13040" s="9" t="s">
        <v>212</v>
      </c>
      <c r="F13040" s="9" t="s">
        <v>189</v>
      </c>
      <c r="G13040" s="9" t="s">
        <v>236</v>
      </c>
      <c r="H13040" s="9" t="s">
        <v>162</v>
      </c>
      <c r="I13040" s="9" t="s">
        <v>280</v>
      </c>
      <c r="J13040" s="9" t="s">
        <v>2971</v>
      </c>
      <c r="K13040" s="9" t="s">
        <v>303</v>
      </c>
      <c r="L13040" s="9" t="s">
        <v>282</v>
      </c>
      <c r="M13040" s="9" t="s">
        <v>1481</v>
      </c>
      <c r="N13040" s="9" t="s">
        <v>196</v>
      </c>
      <c r="O13040" s="9" t="s">
        <v>179</v>
      </c>
      <c r="P13040" s="9" t="s">
        <v>264</v>
      </c>
      <c r="Q13040" s="9" t="s">
        <v>219</v>
      </c>
      <c r="R13040" s="9">
        <v>0</v>
      </c>
      <c r="S13040" s="9">
        <v>12</v>
      </c>
      <c r="U13040" s="9" t="s">
        <v>242</v>
      </c>
      <c r="X13040" s="9">
        <f>INDEX(SLA_Policy!$D$2:$D$5,MATCH(F13040,SLA_Policy!$A$2:$A$5,0))</f>
        <v>120</v>
      </c>
      <c r="Y13040" s="9" t="str">
        <f>IF(E13040="Cancelled","Excluded",IF(D13040="",IF((SLA_Policy!$B$8-B13040)*24&gt;X13040,"Open - Breached","Open - On Track"),IF((D13040-B13040)*24&lt;=X13040,"Met","Breached")))</f>
        <v>Met</v>
      </c>
    </row>
    <row r="13041" spans="1:25" x14ac:dyDescent="0.25">
      <c r="A13041" s="9" t="s">
        <v>17946</v>
      </c>
      <c r="B13041" s="23">
        <v>46293.65</v>
      </c>
      <c r="C13041" s="23">
        <v>46293.677777777797</v>
      </c>
      <c r="D13041" s="23">
        <v>46294.327777777798</v>
      </c>
      <c r="E13041" s="9" t="s">
        <v>170</v>
      </c>
      <c r="F13041" s="9" t="s">
        <v>189</v>
      </c>
      <c r="G13041" s="9" t="s">
        <v>213</v>
      </c>
      <c r="H13041" s="9" t="s">
        <v>163</v>
      </c>
      <c r="I13041" s="9" t="s">
        <v>405</v>
      </c>
      <c r="J13041" s="9" t="s">
        <v>10111</v>
      </c>
      <c r="K13041" s="9" t="s">
        <v>246</v>
      </c>
      <c r="L13041" s="9" t="s">
        <v>311</v>
      </c>
      <c r="M13041" s="9" t="s">
        <v>3539</v>
      </c>
      <c r="N13041" s="9" t="s">
        <v>197</v>
      </c>
      <c r="O13041" s="9" t="s">
        <v>176</v>
      </c>
      <c r="P13041" s="9" t="s">
        <v>330</v>
      </c>
      <c r="Q13041" s="9" t="s">
        <v>219</v>
      </c>
      <c r="R13041" s="9">
        <v>0</v>
      </c>
      <c r="S13041" s="9">
        <v>11</v>
      </c>
      <c r="U13041" s="9" t="s">
        <v>230</v>
      </c>
      <c r="X13041" s="9">
        <f>INDEX(SLA_Policy!$D$2:$D$5,MATCH(F13041,SLA_Policy!$A$2:$A$5,0))</f>
        <v>120</v>
      </c>
      <c r="Y13041" s="9" t="str">
        <f>IF(E13041="Cancelled","Excluded",IF(D13041="",IF((SLA_Policy!$B$8-B13041)*24&gt;X13041,"Open - Breached","Open - On Track"),IF((D13041-B13041)*24&lt;=X13041,"Met","Breached")))</f>
        <v>Met</v>
      </c>
    </row>
    <row r="13042" spans="1:25" x14ac:dyDescent="0.25">
      <c r="A13042" s="9" t="s">
        <v>17947</v>
      </c>
      <c r="B13042" s="23">
        <v>46293.650694444397</v>
      </c>
      <c r="C13042" s="23">
        <v>46293.652083333298</v>
      </c>
      <c r="D13042" s="23">
        <v>46293.707638888904</v>
      </c>
      <c r="E13042" s="9" t="s">
        <v>170</v>
      </c>
      <c r="F13042" s="9" t="s">
        <v>188</v>
      </c>
      <c r="G13042" s="9" t="s">
        <v>213</v>
      </c>
      <c r="H13042" s="9" t="s">
        <v>161</v>
      </c>
      <c r="I13042" s="9" t="s">
        <v>454</v>
      </c>
      <c r="J13042" s="9" t="s">
        <v>813</v>
      </c>
      <c r="K13042" s="9" t="s">
        <v>262</v>
      </c>
      <c r="L13042" s="9" t="s">
        <v>104</v>
      </c>
      <c r="M13042" s="9" t="s">
        <v>4363</v>
      </c>
      <c r="N13042" s="9" t="s">
        <v>198</v>
      </c>
      <c r="O13042" s="9" t="s">
        <v>116</v>
      </c>
      <c r="P13042" s="9" t="s">
        <v>342</v>
      </c>
      <c r="Q13042" s="9" t="s">
        <v>219</v>
      </c>
      <c r="R13042" s="9">
        <v>0</v>
      </c>
      <c r="S13042" s="9">
        <v>8</v>
      </c>
      <c r="U13042" s="9" t="s">
        <v>376</v>
      </c>
      <c r="X13042" s="9">
        <f>INDEX(SLA_Policy!$D$2:$D$5,MATCH(F13042,SLA_Policy!$A$2:$A$5,0))</f>
        <v>72</v>
      </c>
      <c r="Y13042" s="9" t="str">
        <f>IF(E13042="Cancelled","Excluded",IF(D13042="",IF((SLA_Policy!$B$8-B13042)*24&gt;X13042,"Open - Breached","Open - On Track"),IF((D13042-B13042)*24&lt;=X13042,"Met","Breached")))</f>
        <v>Met</v>
      </c>
    </row>
    <row r="13043" spans="1:25" x14ac:dyDescent="0.25">
      <c r="A13043" s="9" t="s">
        <v>17948</v>
      </c>
      <c r="B13043" s="23">
        <v>46293.662499999999</v>
      </c>
      <c r="C13043" s="23">
        <v>46293.758333333302</v>
      </c>
      <c r="E13043" s="9" t="s">
        <v>14153</v>
      </c>
      <c r="F13043" s="9" t="s">
        <v>188</v>
      </c>
      <c r="G13043" s="9" t="s">
        <v>236</v>
      </c>
      <c r="H13043" s="9" t="s">
        <v>163</v>
      </c>
      <c r="I13043" s="9" t="s">
        <v>315</v>
      </c>
      <c r="J13043" s="9" t="s">
        <v>608</v>
      </c>
      <c r="K13043" s="9" t="s">
        <v>303</v>
      </c>
      <c r="L13043" s="9" t="s">
        <v>216</v>
      </c>
      <c r="M13043" s="9" t="s">
        <v>4667</v>
      </c>
      <c r="N13043" s="9" t="s">
        <v>196</v>
      </c>
      <c r="O13043" s="9" t="s">
        <v>180</v>
      </c>
      <c r="P13043" s="9" t="s">
        <v>318</v>
      </c>
      <c r="Q13043" s="9" t="s">
        <v>219</v>
      </c>
      <c r="R13043" s="9">
        <v>0</v>
      </c>
      <c r="S13043" s="9">
        <v>83</v>
      </c>
      <c r="T13043" s="9" t="s">
        <v>229</v>
      </c>
      <c r="X13043" s="9">
        <f>INDEX(SLA_Policy!$D$2:$D$5,MATCH(F13043,SLA_Policy!$A$2:$A$5,0))</f>
        <v>72</v>
      </c>
      <c r="Y13043" s="9" t="str">
        <f>IF(E13043="Cancelled","Excluded",IF(D13043="",IF((SLA_Policy!$B$8-B13043)*24&gt;X13043,"Open - Breached","Open - On Track"),IF((D13043-B13043)*24&lt;=X13043,"Met","Breached")))</f>
        <v>Open - On Track</v>
      </c>
    </row>
    <row r="13044" spans="1:25" x14ac:dyDescent="0.25">
      <c r="A13044" s="9" t="s">
        <v>17949</v>
      </c>
      <c r="B13044" s="23">
        <v>46293.684722222199</v>
      </c>
      <c r="C13044" s="23">
        <v>46293.738888888904</v>
      </c>
      <c r="E13044" s="9" t="s">
        <v>14153</v>
      </c>
      <c r="F13044" s="9" t="s">
        <v>188</v>
      </c>
      <c r="G13044" s="9" t="s">
        <v>213</v>
      </c>
      <c r="H13044" s="9" t="s">
        <v>162</v>
      </c>
      <c r="I13044" s="9" t="s">
        <v>345</v>
      </c>
      <c r="J13044" s="9" t="s">
        <v>429</v>
      </c>
      <c r="K13044" s="9" t="s">
        <v>303</v>
      </c>
      <c r="L13044" s="9" t="s">
        <v>282</v>
      </c>
      <c r="M13044" s="9" t="s">
        <v>2774</v>
      </c>
      <c r="N13044" s="9" t="s">
        <v>197</v>
      </c>
      <c r="O13044" s="9" t="s">
        <v>179</v>
      </c>
      <c r="P13044" s="9" t="s">
        <v>264</v>
      </c>
      <c r="Q13044" s="9" t="s">
        <v>219</v>
      </c>
      <c r="R13044" s="9">
        <v>0</v>
      </c>
      <c r="S13044" s="9">
        <v>33</v>
      </c>
      <c r="X13044" s="9">
        <f>INDEX(SLA_Policy!$D$2:$D$5,MATCH(F13044,SLA_Policy!$A$2:$A$5,0))</f>
        <v>72</v>
      </c>
      <c r="Y13044" s="9" t="str">
        <f>IF(E13044="Cancelled","Excluded",IF(D13044="",IF((SLA_Policy!$B$8-B13044)*24&gt;X13044,"Open - Breached","Open - On Track"),IF((D13044-B13044)*24&lt;=X13044,"Met","Breached")))</f>
        <v>Open - On Track</v>
      </c>
    </row>
    <row r="13045" spans="1:25" x14ac:dyDescent="0.25">
      <c r="A13045" s="9" t="s">
        <v>17950</v>
      </c>
      <c r="B13045" s="23">
        <v>46293.688888888901</v>
      </c>
      <c r="C13045" s="23">
        <v>46293.697222222203</v>
      </c>
      <c r="D13045" s="23">
        <v>46293.781944444498</v>
      </c>
      <c r="E13045" s="9" t="s">
        <v>170</v>
      </c>
      <c r="F13045" s="9" t="s">
        <v>187</v>
      </c>
      <c r="G13045" s="9" t="s">
        <v>213</v>
      </c>
      <c r="H13045" s="9" t="s">
        <v>161</v>
      </c>
      <c r="I13045" s="9" t="s">
        <v>297</v>
      </c>
      <c r="J13045" s="9" t="s">
        <v>1341</v>
      </c>
      <c r="K13045" s="9" t="s">
        <v>246</v>
      </c>
      <c r="L13045" s="9" t="s">
        <v>311</v>
      </c>
      <c r="M13045" s="9" t="s">
        <v>1554</v>
      </c>
      <c r="N13045" s="9" t="s">
        <v>196</v>
      </c>
      <c r="O13045" s="9" t="s">
        <v>177</v>
      </c>
      <c r="P13045" s="9" t="s">
        <v>300</v>
      </c>
      <c r="Q13045" s="9" t="s">
        <v>273</v>
      </c>
      <c r="R13045" s="9">
        <v>0</v>
      </c>
      <c r="S13045" s="9">
        <v>11</v>
      </c>
      <c r="U13045" s="9" t="s">
        <v>221</v>
      </c>
      <c r="X13045" s="9">
        <f>INDEX(SLA_Policy!$D$2:$D$5,MATCH(F13045,SLA_Policy!$A$2:$A$5,0))</f>
        <v>8</v>
      </c>
      <c r="Y13045" s="9" t="str">
        <f>IF(E13045="Cancelled","Excluded",IF(D13045="",IF((SLA_Policy!$B$8-B13045)*24&gt;X13045,"Open - Breached","Open - On Track"),IF((D13045-B13045)*24&lt;=X13045,"Met","Breached")))</f>
        <v>Met</v>
      </c>
    </row>
    <row r="13046" spans="1:25" x14ac:dyDescent="0.25">
      <c r="A13046" s="9" t="s">
        <v>17951</v>
      </c>
      <c r="B13046" s="23">
        <v>46293.701388888898</v>
      </c>
      <c r="C13046" s="23">
        <v>46293.7097222222</v>
      </c>
      <c r="D13046" s="23">
        <v>46294.474999999999</v>
      </c>
      <c r="E13046" s="9" t="s">
        <v>212</v>
      </c>
      <c r="F13046" s="9" t="s">
        <v>188</v>
      </c>
      <c r="G13046" s="9" t="s">
        <v>213</v>
      </c>
      <c r="H13046" s="9" t="s">
        <v>88</v>
      </c>
      <c r="I13046" s="9" t="s">
        <v>354</v>
      </c>
      <c r="J13046" s="9" t="s">
        <v>10494</v>
      </c>
      <c r="K13046" s="9" t="s">
        <v>246</v>
      </c>
      <c r="L13046" s="9" t="s">
        <v>216</v>
      </c>
      <c r="M13046" s="9" t="s">
        <v>2246</v>
      </c>
      <c r="N13046" s="9" t="s">
        <v>196</v>
      </c>
      <c r="O13046" s="9" t="s">
        <v>180</v>
      </c>
      <c r="P13046" s="9" t="s">
        <v>368</v>
      </c>
      <c r="Q13046" s="9" t="s">
        <v>219</v>
      </c>
      <c r="R13046" s="9">
        <v>0</v>
      </c>
      <c r="S13046" s="9">
        <v>26</v>
      </c>
      <c r="T13046" s="9" t="s">
        <v>136</v>
      </c>
      <c r="U13046" s="9" t="s">
        <v>290</v>
      </c>
      <c r="W13046" s="9">
        <v>5</v>
      </c>
      <c r="X13046" s="9">
        <f>INDEX(SLA_Policy!$D$2:$D$5,MATCH(F13046,SLA_Policy!$A$2:$A$5,0))</f>
        <v>72</v>
      </c>
      <c r="Y13046" s="9" t="str">
        <f>IF(E13046="Cancelled","Excluded",IF(D13046="",IF((SLA_Policy!$B$8-B13046)*24&gt;X13046,"Open - Breached","Open - On Track"),IF((D13046-B13046)*24&lt;=X13046,"Met","Breached")))</f>
        <v>Met</v>
      </c>
    </row>
    <row r="13047" spans="1:25" x14ac:dyDescent="0.25">
      <c r="A13047" s="9" t="s">
        <v>17952</v>
      </c>
      <c r="B13047" s="23">
        <v>46293.7055555556</v>
      </c>
      <c r="C13047" s="23">
        <v>46293.766666666699</v>
      </c>
      <c r="D13047" s="23">
        <v>46294.3125</v>
      </c>
      <c r="E13047" s="9" t="s">
        <v>212</v>
      </c>
      <c r="F13047" s="9" t="s">
        <v>188</v>
      </c>
      <c r="G13047" s="9" t="s">
        <v>236</v>
      </c>
      <c r="H13047" s="9" t="s">
        <v>161</v>
      </c>
      <c r="I13047" s="9" t="s">
        <v>237</v>
      </c>
      <c r="J13047" s="9" t="s">
        <v>1533</v>
      </c>
      <c r="K13047" s="9" t="s">
        <v>239</v>
      </c>
      <c r="L13047" s="9" t="s">
        <v>351</v>
      </c>
      <c r="M13047" s="9" t="s">
        <v>2415</v>
      </c>
      <c r="N13047" s="9" t="s">
        <v>196</v>
      </c>
      <c r="O13047" s="9" t="s">
        <v>177</v>
      </c>
      <c r="P13047" s="9" t="s">
        <v>241</v>
      </c>
      <c r="Q13047" s="9" t="s">
        <v>219</v>
      </c>
      <c r="R13047" s="9">
        <v>0</v>
      </c>
      <c r="S13047" s="9">
        <v>12</v>
      </c>
      <c r="U13047" s="9" t="s">
        <v>242</v>
      </c>
      <c r="X13047" s="9">
        <f>INDEX(SLA_Policy!$D$2:$D$5,MATCH(F13047,SLA_Policy!$A$2:$A$5,0))</f>
        <v>72</v>
      </c>
      <c r="Y13047" s="9" t="str">
        <f>IF(E13047="Cancelled","Excluded",IF(D13047="",IF((SLA_Policy!$B$8-B13047)*24&gt;X13047,"Open - Breached","Open - On Track"),IF((D13047-B13047)*24&lt;=X13047,"Met","Breached")))</f>
        <v>Met</v>
      </c>
    </row>
    <row r="13048" spans="1:25" x14ac:dyDescent="0.25">
      <c r="A13048" s="9" t="s">
        <v>17953</v>
      </c>
      <c r="B13048" s="23">
        <v>46293.716666666704</v>
      </c>
      <c r="C13048" s="23">
        <v>46293.759722222203</v>
      </c>
      <c r="E13048" s="9" t="s">
        <v>14153</v>
      </c>
      <c r="F13048" s="9" t="s">
        <v>189</v>
      </c>
      <c r="G13048" s="9" t="s">
        <v>213</v>
      </c>
      <c r="H13048" s="9" t="s">
        <v>88</v>
      </c>
      <c r="I13048" s="9" t="s">
        <v>268</v>
      </c>
      <c r="J13048" s="9" t="s">
        <v>638</v>
      </c>
      <c r="K13048" s="9" t="s">
        <v>303</v>
      </c>
      <c r="L13048" s="9" t="s">
        <v>216</v>
      </c>
      <c r="M13048" s="9" t="s">
        <v>2388</v>
      </c>
      <c r="N13048" s="9" t="s">
        <v>196</v>
      </c>
      <c r="O13048" s="9" t="s">
        <v>178</v>
      </c>
      <c r="P13048" s="9" t="s">
        <v>321</v>
      </c>
      <c r="Q13048" s="9" t="s">
        <v>219</v>
      </c>
      <c r="R13048" s="9">
        <v>1</v>
      </c>
      <c r="S13048" s="9">
        <v>19</v>
      </c>
      <c r="T13048" s="9" t="s">
        <v>136</v>
      </c>
      <c r="X13048" s="9">
        <f>INDEX(SLA_Policy!$D$2:$D$5,MATCH(F13048,SLA_Policy!$A$2:$A$5,0))</f>
        <v>120</v>
      </c>
      <c r="Y13048" s="9" t="str">
        <f>IF(E13048="Cancelled","Excluded",IF(D13048="",IF((SLA_Policy!$B$8-B13048)*24&gt;X13048,"Open - Breached","Open - On Track"),IF((D13048-B13048)*24&lt;=X13048,"Met","Breached")))</f>
        <v>Open - On Track</v>
      </c>
    </row>
    <row r="13049" spans="1:25" x14ac:dyDescent="0.25">
      <c r="A13049" s="9" t="s">
        <v>17954</v>
      </c>
      <c r="B13049" s="23">
        <v>46293.762499999997</v>
      </c>
      <c r="C13049" s="23">
        <v>46294.318055555603</v>
      </c>
      <c r="D13049" s="23">
        <v>46294.340277777803</v>
      </c>
      <c r="E13049" s="9" t="s">
        <v>170</v>
      </c>
      <c r="F13049" s="9" t="s">
        <v>189</v>
      </c>
      <c r="G13049" s="9" t="s">
        <v>213</v>
      </c>
      <c r="H13049" s="9" t="s">
        <v>88</v>
      </c>
      <c r="I13049" s="9" t="s">
        <v>92</v>
      </c>
      <c r="J13049" s="9" t="s">
        <v>96</v>
      </c>
      <c r="K13049" s="9" t="s">
        <v>262</v>
      </c>
      <c r="L13049" s="9" t="s">
        <v>307</v>
      </c>
      <c r="M13049" s="9" t="s">
        <v>2895</v>
      </c>
      <c r="N13049" s="9" t="s">
        <v>196</v>
      </c>
      <c r="O13049" s="9" t="s">
        <v>116</v>
      </c>
      <c r="P13049" s="9" t="s">
        <v>258</v>
      </c>
      <c r="Q13049" s="9" t="s">
        <v>219</v>
      </c>
      <c r="R13049" s="9">
        <v>0</v>
      </c>
      <c r="S13049" s="9">
        <v>23</v>
      </c>
      <c r="T13049" s="9" t="s">
        <v>322</v>
      </c>
      <c r="U13049" s="9" t="s">
        <v>290</v>
      </c>
      <c r="X13049" s="9">
        <f>INDEX(SLA_Policy!$D$2:$D$5,MATCH(F13049,SLA_Policy!$A$2:$A$5,0))</f>
        <v>120</v>
      </c>
      <c r="Y13049" s="9" t="str">
        <f>IF(E13049="Cancelled","Excluded",IF(D13049="",IF((SLA_Policy!$B$8-B13049)*24&gt;X13049,"Open - Breached","Open - On Track"),IF((D13049-B13049)*24&lt;=X13049,"Met","Breached")))</f>
        <v>Met</v>
      </c>
    </row>
    <row r="13050" spans="1:25" x14ac:dyDescent="0.25">
      <c r="A13050" s="9" t="s">
        <v>17955</v>
      </c>
      <c r="B13050" s="23">
        <v>46293.808333333298</v>
      </c>
      <c r="C13050" s="23">
        <v>46294.300694444399</v>
      </c>
      <c r="D13050" s="23">
        <v>46295.359722222202</v>
      </c>
      <c r="E13050" s="9" t="s">
        <v>212</v>
      </c>
      <c r="F13050" s="9" t="s">
        <v>188</v>
      </c>
      <c r="G13050" s="9" t="s">
        <v>236</v>
      </c>
      <c r="H13050" s="9" t="s">
        <v>163</v>
      </c>
      <c r="I13050" s="9" t="s">
        <v>315</v>
      </c>
      <c r="J13050" s="9" t="s">
        <v>475</v>
      </c>
      <c r="K13050" s="9" t="s">
        <v>239</v>
      </c>
      <c r="L13050" s="9" t="s">
        <v>311</v>
      </c>
      <c r="M13050" s="9" t="s">
        <v>6657</v>
      </c>
      <c r="N13050" s="9" t="s">
        <v>196</v>
      </c>
      <c r="O13050" s="9" t="s">
        <v>180</v>
      </c>
      <c r="P13050" s="9" t="s">
        <v>278</v>
      </c>
      <c r="Q13050" s="9" t="s">
        <v>219</v>
      </c>
      <c r="R13050" s="9">
        <v>0</v>
      </c>
      <c r="S13050" s="9">
        <v>180</v>
      </c>
      <c r="T13050" s="9" t="s">
        <v>229</v>
      </c>
      <c r="U13050" s="9" t="s">
        <v>242</v>
      </c>
      <c r="W13050" s="9">
        <v>5</v>
      </c>
      <c r="X13050" s="9">
        <f>INDEX(SLA_Policy!$D$2:$D$5,MATCH(F13050,SLA_Policy!$A$2:$A$5,0))</f>
        <v>72</v>
      </c>
      <c r="Y13050" s="9" t="str">
        <f>IF(E13050="Cancelled","Excluded",IF(D13050="",IF((SLA_Policy!$B$8-B13050)*24&gt;X13050,"Open - Breached","Open - On Track"),IF((D13050-B13050)*24&lt;=X13050,"Met","Breached")))</f>
        <v>Met</v>
      </c>
    </row>
    <row r="13051" spans="1:25" x14ac:dyDescent="0.25">
      <c r="A13051" s="9" t="s">
        <v>17956</v>
      </c>
      <c r="B13051" s="23">
        <v>46294.013888888898</v>
      </c>
      <c r="C13051" s="23">
        <v>46294.3256944444</v>
      </c>
      <c r="D13051" s="23">
        <v>46294.333333333299</v>
      </c>
      <c r="E13051" s="9" t="s">
        <v>170</v>
      </c>
      <c r="F13051" s="9" t="s">
        <v>188</v>
      </c>
      <c r="G13051" s="9" t="s">
        <v>213</v>
      </c>
      <c r="H13051" s="9" t="s">
        <v>162</v>
      </c>
      <c r="I13051" s="9" t="s">
        <v>345</v>
      </c>
      <c r="J13051" s="9" t="s">
        <v>16441</v>
      </c>
      <c r="K13051" s="9" t="s">
        <v>239</v>
      </c>
      <c r="L13051" s="9" t="s">
        <v>282</v>
      </c>
      <c r="M13051" s="9" t="s">
        <v>1484</v>
      </c>
      <c r="N13051" s="9" t="s">
        <v>196</v>
      </c>
      <c r="O13051" s="9" t="s">
        <v>116</v>
      </c>
      <c r="P13051" s="9" t="s">
        <v>295</v>
      </c>
      <c r="Q13051" s="9" t="s">
        <v>219</v>
      </c>
      <c r="R13051" s="9">
        <v>0</v>
      </c>
      <c r="S13051" s="9">
        <v>15</v>
      </c>
      <c r="U13051" s="9" t="s">
        <v>266</v>
      </c>
      <c r="X13051" s="9">
        <f>INDEX(SLA_Policy!$D$2:$D$5,MATCH(F13051,SLA_Policy!$A$2:$A$5,0))</f>
        <v>72</v>
      </c>
      <c r="Y13051" s="9" t="str">
        <f>IF(E13051="Cancelled","Excluded",IF(D13051="",IF((SLA_Policy!$B$8-B13051)*24&gt;X13051,"Open - Breached","Open - On Track"),IF((D13051-B13051)*24&lt;=X13051,"Met","Breached")))</f>
        <v>Met</v>
      </c>
    </row>
    <row r="13052" spans="1:25" x14ac:dyDescent="0.25">
      <c r="A13052" s="9" t="s">
        <v>17957</v>
      </c>
      <c r="B13052" s="23">
        <v>46294.193749999999</v>
      </c>
      <c r="C13052" s="23">
        <v>46294.374305555597</v>
      </c>
      <c r="D13052" s="23">
        <v>46294.404861111099</v>
      </c>
      <c r="E13052" s="9" t="s">
        <v>170</v>
      </c>
      <c r="F13052" s="9" t="s">
        <v>188</v>
      </c>
      <c r="G13052" s="9" t="s">
        <v>213</v>
      </c>
      <c r="H13052" s="9" t="s">
        <v>162</v>
      </c>
      <c r="I13052" s="9" t="s">
        <v>393</v>
      </c>
      <c r="J13052" s="9" t="s">
        <v>1718</v>
      </c>
      <c r="K13052" s="9" t="s">
        <v>246</v>
      </c>
      <c r="L13052" s="9" t="s">
        <v>226</v>
      </c>
      <c r="M13052" s="9" t="s">
        <v>586</v>
      </c>
      <c r="N13052" s="9" t="s">
        <v>196</v>
      </c>
      <c r="O13052" s="9" t="s">
        <v>116</v>
      </c>
      <c r="P13052" s="9" t="s">
        <v>342</v>
      </c>
      <c r="Q13052" s="9" t="s">
        <v>219</v>
      </c>
      <c r="R13052" s="9">
        <v>0</v>
      </c>
      <c r="S13052" s="9">
        <v>13</v>
      </c>
      <c r="U13052" s="9" t="s">
        <v>266</v>
      </c>
      <c r="X13052" s="9">
        <f>INDEX(SLA_Policy!$D$2:$D$5,MATCH(F13052,SLA_Policy!$A$2:$A$5,0))</f>
        <v>72</v>
      </c>
      <c r="Y13052" s="9" t="str">
        <f>IF(E13052="Cancelled","Excluded",IF(D13052="",IF((SLA_Policy!$B$8-B13052)*24&gt;X13052,"Open - Breached","Open - On Track"),IF((D13052-B13052)*24&lt;=X13052,"Met","Breached")))</f>
        <v>Met</v>
      </c>
    </row>
    <row r="13053" spans="1:25" x14ac:dyDescent="0.25">
      <c r="A13053" s="9" t="s">
        <v>17958</v>
      </c>
      <c r="B13053" s="23">
        <v>46294.322222222203</v>
      </c>
      <c r="C13053" s="23">
        <v>46294.381944444503</v>
      </c>
      <c r="D13053" s="23">
        <v>46295.362500000003</v>
      </c>
      <c r="E13053" s="9" t="s">
        <v>170</v>
      </c>
      <c r="F13053" s="9" t="s">
        <v>188</v>
      </c>
      <c r="G13053" s="9" t="s">
        <v>236</v>
      </c>
      <c r="H13053" s="9" t="s">
        <v>164</v>
      </c>
      <c r="I13053" s="9" t="s">
        <v>421</v>
      </c>
      <c r="J13053" s="9" t="s">
        <v>3326</v>
      </c>
      <c r="K13053" s="9" t="s">
        <v>246</v>
      </c>
      <c r="L13053" s="9" t="s">
        <v>216</v>
      </c>
      <c r="M13053" s="9" t="s">
        <v>695</v>
      </c>
      <c r="N13053" s="9" t="s">
        <v>197</v>
      </c>
      <c r="O13053" s="9" t="s">
        <v>180</v>
      </c>
      <c r="P13053" s="9" t="s">
        <v>368</v>
      </c>
      <c r="Q13053" s="9" t="s">
        <v>273</v>
      </c>
      <c r="R13053" s="9">
        <v>0</v>
      </c>
      <c r="S13053" s="9">
        <v>14</v>
      </c>
      <c r="T13053" s="9" t="s">
        <v>464</v>
      </c>
      <c r="U13053" s="9" t="s">
        <v>242</v>
      </c>
      <c r="X13053" s="9">
        <f>INDEX(SLA_Policy!$D$2:$D$5,MATCH(F13053,SLA_Policy!$A$2:$A$5,0))</f>
        <v>72</v>
      </c>
      <c r="Y13053" s="9" t="str">
        <f>IF(E13053="Cancelled","Excluded",IF(D13053="",IF((SLA_Policy!$B$8-B13053)*24&gt;X13053,"Open - Breached","Open - On Track"),IF((D13053-B13053)*24&lt;=X13053,"Met","Breached")))</f>
        <v>Met</v>
      </c>
    </row>
    <row r="13054" spans="1:25" x14ac:dyDescent="0.25">
      <c r="A13054" s="9" t="s">
        <v>17959</v>
      </c>
      <c r="B13054" s="23">
        <v>46294.3256944444</v>
      </c>
      <c r="C13054" s="23">
        <v>46294.381944444503</v>
      </c>
      <c r="D13054" s="23">
        <v>46295.345833333296</v>
      </c>
      <c r="E13054" s="9" t="s">
        <v>170</v>
      </c>
      <c r="F13054" s="9" t="s">
        <v>189</v>
      </c>
      <c r="G13054" s="9" t="s">
        <v>236</v>
      </c>
      <c r="H13054" s="9" t="s">
        <v>167</v>
      </c>
      <c r="I13054" s="9" t="s">
        <v>255</v>
      </c>
      <c r="J13054" s="9" t="s">
        <v>3335</v>
      </c>
      <c r="K13054" s="9" t="s">
        <v>246</v>
      </c>
      <c r="L13054" s="9" t="s">
        <v>226</v>
      </c>
      <c r="M13054" s="9" t="s">
        <v>5591</v>
      </c>
      <c r="N13054" s="9" t="s">
        <v>197</v>
      </c>
      <c r="O13054" s="9" t="s">
        <v>116</v>
      </c>
      <c r="P13054" s="9" t="s">
        <v>590</v>
      </c>
      <c r="Q13054" s="9" t="s">
        <v>219</v>
      </c>
      <c r="R13054" s="9">
        <v>0</v>
      </c>
      <c r="S13054" s="9">
        <v>21</v>
      </c>
      <c r="U13054" s="9" t="s">
        <v>242</v>
      </c>
      <c r="X13054" s="9">
        <f>INDEX(SLA_Policy!$D$2:$D$5,MATCH(F13054,SLA_Policy!$A$2:$A$5,0))</f>
        <v>120</v>
      </c>
      <c r="Y13054" s="9" t="str">
        <f>IF(E13054="Cancelled","Excluded",IF(D13054="",IF((SLA_Policy!$B$8-B13054)*24&gt;X13054,"Open - Breached","Open - On Track"),IF((D13054-B13054)*24&lt;=X13054,"Met","Breached")))</f>
        <v>Met</v>
      </c>
    </row>
    <row r="13055" spans="1:25" x14ac:dyDescent="0.25">
      <c r="A13055" s="9" t="s">
        <v>17960</v>
      </c>
      <c r="B13055" s="23">
        <v>46294.334027777797</v>
      </c>
      <c r="C13055" s="23">
        <v>46294.340277777803</v>
      </c>
      <c r="D13055" s="23">
        <v>46294.445138888899</v>
      </c>
      <c r="E13055" s="9" t="s">
        <v>170</v>
      </c>
      <c r="F13055" s="9" t="s">
        <v>187</v>
      </c>
      <c r="G13055" s="9" t="s">
        <v>213</v>
      </c>
      <c r="H13055" s="9" t="s">
        <v>167</v>
      </c>
      <c r="I13055" s="9" t="s">
        <v>536</v>
      </c>
      <c r="J13055" s="9" t="s">
        <v>2931</v>
      </c>
      <c r="K13055" s="9" t="s">
        <v>225</v>
      </c>
      <c r="L13055" s="9" t="s">
        <v>351</v>
      </c>
      <c r="M13055" s="9" t="s">
        <v>762</v>
      </c>
      <c r="N13055" s="9" t="s">
        <v>196</v>
      </c>
      <c r="O13055" s="9" t="s">
        <v>176</v>
      </c>
      <c r="P13055" s="9" t="s">
        <v>419</v>
      </c>
      <c r="Q13055" s="9" t="s">
        <v>273</v>
      </c>
      <c r="R13055" s="9">
        <v>0</v>
      </c>
      <c r="S13055" s="9">
        <v>37</v>
      </c>
      <c r="T13055" s="9" t="s">
        <v>136</v>
      </c>
      <c r="U13055" s="9" t="s">
        <v>248</v>
      </c>
      <c r="X13055" s="9">
        <f>INDEX(SLA_Policy!$D$2:$D$5,MATCH(F13055,SLA_Policy!$A$2:$A$5,0))</f>
        <v>8</v>
      </c>
      <c r="Y13055" s="9" t="str">
        <f>IF(E13055="Cancelled","Excluded",IF(D13055="",IF((SLA_Policy!$B$8-B13055)*24&gt;X13055,"Open - Breached","Open - On Track"),IF((D13055-B13055)*24&lt;=X13055,"Met","Breached")))</f>
        <v>Met</v>
      </c>
    </row>
    <row r="13056" spans="1:25" x14ac:dyDescent="0.25">
      <c r="A13056" s="9" t="s">
        <v>17961</v>
      </c>
      <c r="B13056" s="23">
        <v>46294.3347222222</v>
      </c>
      <c r="C13056" s="23">
        <v>46294.434027777803</v>
      </c>
      <c r="D13056" s="23">
        <v>46295.2993055556</v>
      </c>
      <c r="E13056" s="9" t="s">
        <v>212</v>
      </c>
      <c r="F13056" s="9" t="s">
        <v>188</v>
      </c>
      <c r="G13056" s="9" t="s">
        <v>236</v>
      </c>
      <c r="H13056" s="9" t="s">
        <v>161</v>
      </c>
      <c r="I13056" s="9" t="s">
        <v>482</v>
      </c>
      <c r="J13056" s="9" t="s">
        <v>5776</v>
      </c>
      <c r="K13056" s="9" t="s">
        <v>215</v>
      </c>
      <c r="L13056" s="9" t="s">
        <v>351</v>
      </c>
      <c r="M13056" s="9" t="s">
        <v>2661</v>
      </c>
      <c r="N13056" s="9" t="s">
        <v>196</v>
      </c>
      <c r="O13056" s="9" t="s">
        <v>116</v>
      </c>
      <c r="P13056" s="9" t="s">
        <v>258</v>
      </c>
      <c r="Q13056" s="9" t="s">
        <v>219</v>
      </c>
      <c r="R13056" s="9">
        <v>0</v>
      </c>
      <c r="S13056" s="9">
        <v>60</v>
      </c>
      <c r="U13056" s="9" t="s">
        <v>242</v>
      </c>
      <c r="W13056" s="9">
        <v>5</v>
      </c>
      <c r="X13056" s="9">
        <f>INDEX(SLA_Policy!$D$2:$D$5,MATCH(F13056,SLA_Policy!$A$2:$A$5,0))</f>
        <v>72</v>
      </c>
      <c r="Y13056" s="9" t="str">
        <f>IF(E13056="Cancelled","Excluded",IF(D13056="",IF((SLA_Policy!$B$8-B13056)*24&gt;X13056,"Open - Breached","Open - On Track"),IF((D13056-B13056)*24&lt;=X13056,"Met","Breached")))</f>
        <v>Met</v>
      </c>
    </row>
    <row r="13057" spans="1:25" x14ac:dyDescent="0.25">
      <c r="A13057" s="9" t="s">
        <v>17962</v>
      </c>
      <c r="B13057" s="23">
        <v>46294.396527777797</v>
      </c>
      <c r="C13057" s="23">
        <v>46294.447222222203</v>
      </c>
      <c r="E13057" s="9" t="s">
        <v>17506</v>
      </c>
      <c r="F13057" s="9" t="s">
        <v>189</v>
      </c>
      <c r="G13057" s="9" t="s">
        <v>213</v>
      </c>
      <c r="H13057" s="9" t="s">
        <v>164</v>
      </c>
      <c r="I13057" s="9" t="s">
        <v>260</v>
      </c>
      <c r="J13057" s="9" t="s">
        <v>2270</v>
      </c>
      <c r="K13057" s="9" t="s">
        <v>410</v>
      </c>
      <c r="L13057" s="9" t="s">
        <v>104</v>
      </c>
      <c r="M13057" s="9" t="s">
        <v>706</v>
      </c>
      <c r="N13057" s="9" t="s">
        <v>196</v>
      </c>
      <c r="O13057" s="9" t="s">
        <v>179</v>
      </c>
      <c r="P13057" s="9" t="s">
        <v>284</v>
      </c>
      <c r="Q13057" s="9" t="s">
        <v>219</v>
      </c>
      <c r="R13057" s="9">
        <v>0</v>
      </c>
      <c r="S13057" s="9">
        <v>57</v>
      </c>
      <c r="T13057" s="9" t="s">
        <v>265</v>
      </c>
      <c r="X13057" s="9">
        <f>INDEX(SLA_Policy!$D$2:$D$5,MATCH(F13057,SLA_Policy!$A$2:$A$5,0))</f>
        <v>120</v>
      </c>
      <c r="Y13057" s="9" t="str">
        <f>IF(E13057="Cancelled","Excluded",IF(D13057="",IF((SLA_Policy!$B$8-B13057)*24&gt;X13057,"Open - Breached","Open - On Track"),IF((D13057-B13057)*24&lt;=X13057,"Met","Breached")))</f>
        <v>Open - On Track</v>
      </c>
    </row>
    <row r="13058" spans="1:25" x14ac:dyDescent="0.25">
      <c r="A13058" s="9" t="s">
        <v>17963</v>
      </c>
      <c r="B13058" s="23">
        <v>46294.397916666698</v>
      </c>
      <c r="C13058" s="23">
        <v>46294.40625</v>
      </c>
      <c r="D13058" s="23">
        <v>46294.422916666699</v>
      </c>
      <c r="E13058" s="9" t="s">
        <v>170</v>
      </c>
      <c r="F13058" s="9" t="s">
        <v>189</v>
      </c>
      <c r="G13058" s="9" t="s">
        <v>213</v>
      </c>
      <c r="H13058" s="9" t="s">
        <v>161</v>
      </c>
      <c r="I13058" s="9" t="s">
        <v>454</v>
      </c>
      <c r="J13058" s="9" t="s">
        <v>2290</v>
      </c>
      <c r="K13058" s="9" t="s">
        <v>215</v>
      </c>
      <c r="L13058" s="9" t="s">
        <v>216</v>
      </c>
      <c r="M13058" s="9" t="s">
        <v>556</v>
      </c>
      <c r="N13058" s="9" t="s">
        <v>198</v>
      </c>
      <c r="O13058" s="9" t="s">
        <v>116</v>
      </c>
      <c r="P13058" s="9" t="s">
        <v>295</v>
      </c>
      <c r="Q13058" s="9" t="s">
        <v>219</v>
      </c>
      <c r="R13058" s="9">
        <v>0</v>
      </c>
      <c r="S13058" s="9">
        <v>12</v>
      </c>
      <c r="U13058" s="9" t="s">
        <v>290</v>
      </c>
      <c r="X13058" s="9">
        <f>INDEX(SLA_Policy!$D$2:$D$5,MATCH(F13058,SLA_Policy!$A$2:$A$5,0))</f>
        <v>120</v>
      </c>
      <c r="Y13058" s="9" t="str">
        <f>IF(E13058="Cancelled","Excluded",IF(D13058="",IF((SLA_Policy!$B$8-B13058)*24&gt;X13058,"Open - Breached","Open - On Track"),IF((D13058-B13058)*24&lt;=X13058,"Met","Breached")))</f>
        <v>Met</v>
      </c>
    </row>
    <row r="13059" spans="1:25" x14ac:dyDescent="0.25">
      <c r="A13059" s="9" t="s">
        <v>17964</v>
      </c>
      <c r="B13059" s="23">
        <v>46294.40625</v>
      </c>
      <c r="C13059" s="23">
        <v>46294.432638888902</v>
      </c>
      <c r="E13059" s="9" t="s">
        <v>17506</v>
      </c>
      <c r="F13059" s="9" t="s">
        <v>188</v>
      </c>
      <c r="G13059" s="9" t="s">
        <v>213</v>
      </c>
      <c r="H13059" s="9" t="s">
        <v>164</v>
      </c>
      <c r="I13059" s="9" t="s">
        <v>478</v>
      </c>
      <c r="J13059" s="9" t="s">
        <v>17965</v>
      </c>
      <c r="K13059" s="9" t="s">
        <v>239</v>
      </c>
      <c r="L13059" s="9" t="s">
        <v>216</v>
      </c>
      <c r="M13059" s="9" t="s">
        <v>733</v>
      </c>
      <c r="N13059" s="9" t="s">
        <v>196</v>
      </c>
      <c r="O13059" s="9" t="s">
        <v>178</v>
      </c>
      <c r="P13059" s="9" t="s">
        <v>360</v>
      </c>
      <c r="Q13059" s="9" t="s">
        <v>219</v>
      </c>
      <c r="R13059" s="9">
        <v>0</v>
      </c>
      <c r="S13059" s="9">
        <v>29</v>
      </c>
      <c r="T13059" s="9" t="s">
        <v>464</v>
      </c>
      <c r="X13059" s="9">
        <f>INDEX(SLA_Policy!$D$2:$D$5,MATCH(F13059,SLA_Policy!$A$2:$A$5,0))</f>
        <v>72</v>
      </c>
      <c r="Y13059" s="9" t="str">
        <f>IF(E13059="Cancelled","Excluded",IF(D13059="",IF((SLA_Policy!$B$8-B13059)*24&gt;X13059,"Open - Breached","Open - On Track"),IF((D13059-B13059)*24&lt;=X13059,"Met","Breached")))</f>
        <v>Open - On Track</v>
      </c>
    </row>
    <row r="13060" spans="1:25" x14ac:dyDescent="0.25">
      <c r="A13060" s="9" t="s">
        <v>17966</v>
      </c>
      <c r="B13060" s="23">
        <v>46294.423611111102</v>
      </c>
      <c r="C13060" s="23">
        <v>46294.461111111101</v>
      </c>
      <c r="D13060" s="23">
        <v>46295.360416666699</v>
      </c>
      <c r="E13060" s="9" t="s">
        <v>170</v>
      </c>
      <c r="F13060" s="9" t="s">
        <v>189</v>
      </c>
      <c r="G13060" s="9" t="s">
        <v>213</v>
      </c>
      <c r="H13060" s="9" t="s">
        <v>167</v>
      </c>
      <c r="I13060" s="9" t="s">
        <v>362</v>
      </c>
      <c r="J13060" s="9" t="s">
        <v>8677</v>
      </c>
      <c r="K13060" s="9" t="s">
        <v>239</v>
      </c>
      <c r="L13060" s="9" t="s">
        <v>226</v>
      </c>
      <c r="M13060" s="9" t="s">
        <v>1651</v>
      </c>
      <c r="N13060" s="9" t="s">
        <v>196</v>
      </c>
      <c r="O13060" s="9" t="s">
        <v>176</v>
      </c>
      <c r="P13060" s="9" t="s">
        <v>228</v>
      </c>
      <c r="Q13060" s="9" t="s">
        <v>219</v>
      </c>
      <c r="R13060" s="9">
        <v>0</v>
      </c>
      <c r="S13060" s="9">
        <v>30</v>
      </c>
      <c r="T13060" s="9" t="s">
        <v>220</v>
      </c>
      <c r="U13060" s="9" t="s">
        <v>266</v>
      </c>
      <c r="X13060" s="9">
        <f>INDEX(SLA_Policy!$D$2:$D$5,MATCH(F13060,SLA_Policy!$A$2:$A$5,0))</f>
        <v>120</v>
      </c>
      <c r="Y13060" s="9" t="str">
        <f>IF(E13060="Cancelled","Excluded",IF(D13060="",IF((SLA_Policy!$B$8-B13060)*24&gt;X13060,"Open - Breached","Open - On Track"),IF((D13060-B13060)*24&lt;=X13060,"Met","Breached")))</f>
        <v>Met</v>
      </c>
    </row>
    <row r="13061" spans="1:25" x14ac:dyDescent="0.25">
      <c r="A13061" s="9" t="s">
        <v>17967</v>
      </c>
      <c r="B13061" s="23">
        <v>46294.427083333299</v>
      </c>
      <c r="C13061" s="23">
        <v>46294.491666666698</v>
      </c>
      <c r="D13061" s="23">
        <v>46294.646527777797</v>
      </c>
      <c r="E13061" s="9" t="s">
        <v>212</v>
      </c>
      <c r="F13061" s="9" t="s">
        <v>188</v>
      </c>
      <c r="G13061" s="9" t="s">
        <v>213</v>
      </c>
      <c r="H13061" s="9" t="s">
        <v>162</v>
      </c>
      <c r="I13061" s="9" t="s">
        <v>345</v>
      </c>
      <c r="J13061" s="9" t="s">
        <v>429</v>
      </c>
      <c r="K13061" s="9" t="s">
        <v>246</v>
      </c>
      <c r="L13061" s="9" t="s">
        <v>282</v>
      </c>
      <c r="M13061" s="9" t="s">
        <v>283</v>
      </c>
      <c r="N13061" s="9" t="s">
        <v>197</v>
      </c>
      <c r="O13061" s="9" t="s">
        <v>116</v>
      </c>
      <c r="P13061" s="9" t="s">
        <v>551</v>
      </c>
      <c r="Q13061" s="9" t="s">
        <v>219</v>
      </c>
      <c r="R13061" s="9">
        <v>0</v>
      </c>
      <c r="S13061" s="9">
        <v>12</v>
      </c>
      <c r="U13061" s="9" t="s">
        <v>376</v>
      </c>
      <c r="W13061" s="9">
        <v>4</v>
      </c>
      <c r="X13061" s="9">
        <f>INDEX(SLA_Policy!$D$2:$D$5,MATCH(F13061,SLA_Policy!$A$2:$A$5,0))</f>
        <v>72</v>
      </c>
      <c r="Y13061" s="9" t="str">
        <f>IF(E13061="Cancelled","Excluded",IF(D13061="",IF((SLA_Policy!$B$8-B13061)*24&gt;X13061,"Open - Breached","Open - On Track"),IF((D13061-B13061)*24&lt;=X13061,"Met","Breached")))</f>
        <v>Met</v>
      </c>
    </row>
    <row r="13062" spans="1:25" x14ac:dyDescent="0.25">
      <c r="A13062" s="9" t="s">
        <v>17968</v>
      </c>
      <c r="B13062" s="23">
        <v>46294.440972222197</v>
      </c>
      <c r="C13062" s="23">
        <v>46294.443749999999</v>
      </c>
      <c r="D13062" s="23">
        <v>46294.659722222197</v>
      </c>
      <c r="E13062" s="9" t="s">
        <v>170</v>
      </c>
      <c r="F13062" s="9" t="s">
        <v>189</v>
      </c>
      <c r="G13062" s="9" t="s">
        <v>213</v>
      </c>
      <c r="H13062" s="9" t="s">
        <v>161</v>
      </c>
      <c r="I13062" s="9" t="s">
        <v>297</v>
      </c>
      <c r="J13062" s="9" t="s">
        <v>6587</v>
      </c>
      <c r="K13062" s="9" t="s">
        <v>246</v>
      </c>
      <c r="L13062" s="9" t="s">
        <v>216</v>
      </c>
      <c r="M13062" s="9" t="s">
        <v>1785</v>
      </c>
      <c r="N13062" s="9" t="s">
        <v>198</v>
      </c>
      <c r="O13062" s="9" t="s">
        <v>177</v>
      </c>
      <c r="P13062" s="9" t="s">
        <v>300</v>
      </c>
      <c r="Q13062" s="9" t="s">
        <v>219</v>
      </c>
      <c r="R13062" s="9">
        <v>0</v>
      </c>
      <c r="S13062" s="9">
        <v>13</v>
      </c>
      <c r="U13062" s="9" t="s">
        <v>290</v>
      </c>
      <c r="X13062" s="9">
        <f>INDEX(SLA_Policy!$D$2:$D$5,MATCH(F13062,SLA_Policy!$A$2:$A$5,0))</f>
        <v>120</v>
      </c>
      <c r="Y13062" s="9" t="str">
        <f>IF(E13062="Cancelled","Excluded",IF(D13062="",IF((SLA_Policy!$B$8-B13062)*24&gt;X13062,"Open - Breached","Open - On Track"),IF((D13062-B13062)*24&lt;=X13062,"Met","Breached")))</f>
        <v>Met</v>
      </c>
    </row>
    <row r="13063" spans="1:25" x14ac:dyDescent="0.25">
      <c r="A13063" s="9" t="s">
        <v>17969</v>
      </c>
      <c r="B13063" s="23">
        <v>46294.444444444503</v>
      </c>
      <c r="C13063" s="23">
        <v>46294.463888888902</v>
      </c>
      <c r="D13063" s="23">
        <v>46294.747916666704</v>
      </c>
      <c r="E13063" s="9" t="s">
        <v>212</v>
      </c>
      <c r="F13063" s="9" t="s">
        <v>189</v>
      </c>
      <c r="G13063" s="9" t="s">
        <v>213</v>
      </c>
      <c r="H13063" s="9" t="s">
        <v>167</v>
      </c>
      <c r="I13063" s="9" t="s">
        <v>362</v>
      </c>
      <c r="J13063" s="9" t="s">
        <v>17970</v>
      </c>
      <c r="K13063" s="9" t="s">
        <v>246</v>
      </c>
      <c r="L13063" s="9" t="s">
        <v>282</v>
      </c>
      <c r="M13063" s="9" t="s">
        <v>851</v>
      </c>
      <c r="N13063" s="9" t="s">
        <v>196</v>
      </c>
      <c r="O13063" s="9" t="s">
        <v>116</v>
      </c>
      <c r="P13063" s="9" t="s">
        <v>218</v>
      </c>
      <c r="Q13063" s="9" t="s">
        <v>219</v>
      </c>
      <c r="R13063" s="9">
        <v>0</v>
      </c>
      <c r="S13063" s="9">
        <v>40</v>
      </c>
      <c r="U13063" s="9" t="s">
        <v>266</v>
      </c>
      <c r="X13063" s="9">
        <f>INDEX(SLA_Policy!$D$2:$D$5,MATCH(F13063,SLA_Policy!$A$2:$A$5,0))</f>
        <v>120</v>
      </c>
      <c r="Y13063" s="9" t="str">
        <f>IF(E13063="Cancelled","Excluded",IF(D13063="",IF((SLA_Policy!$B$8-B13063)*24&gt;X13063,"Open - Breached","Open - On Track"),IF((D13063-B13063)*24&lt;=X13063,"Met","Breached")))</f>
        <v>Met</v>
      </c>
    </row>
    <row r="13064" spans="1:25" x14ac:dyDescent="0.25">
      <c r="A13064" s="9" t="s">
        <v>17971</v>
      </c>
      <c r="B13064" s="23">
        <v>46294.447222222203</v>
      </c>
      <c r="C13064" s="23">
        <v>46294.522916666698</v>
      </c>
      <c r="D13064" s="23">
        <v>46295.362500000003</v>
      </c>
      <c r="E13064" s="9" t="s">
        <v>170</v>
      </c>
      <c r="F13064" s="9" t="s">
        <v>188</v>
      </c>
      <c r="G13064" s="9" t="s">
        <v>236</v>
      </c>
      <c r="H13064" s="9" t="s">
        <v>164</v>
      </c>
      <c r="I13064" s="9" t="s">
        <v>421</v>
      </c>
      <c r="J13064" s="9" t="s">
        <v>2690</v>
      </c>
      <c r="K13064" s="9" t="s">
        <v>246</v>
      </c>
      <c r="L13064" s="9" t="s">
        <v>395</v>
      </c>
      <c r="M13064" s="9" t="s">
        <v>531</v>
      </c>
      <c r="N13064" s="9" t="s">
        <v>196</v>
      </c>
      <c r="O13064" s="9" t="s">
        <v>180</v>
      </c>
      <c r="P13064" s="9" t="s">
        <v>278</v>
      </c>
      <c r="Q13064" s="9" t="s">
        <v>219</v>
      </c>
      <c r="R13064" s="9">
        <v>0</v>
      </c>
      <c r="S13064" s="9">
        <v>37</v>
      </c>
      <c r="T13064" s="9" t="s">
        <v>343</v>
      </c>
      <c r="U13064" s="9" t="s">
        <v>242</v>
      </c>
      <c r="X13064" s="9">
        <f>INDEX(SLA_Policy!$D$2:$D$5,MATCH(F13064,SLA_Policy!$A$2:$A$5,0))</f>
        <v>72</v>
      </c>
      <c r="Y13064" s="9" t="str">
        <f>IF(E13064="Cancelled","Excluded",IF(D13064="",IF((SLA_Policy!$B$8-B13064)*24&gt;X13064,"Open - Breached","Open - On Track"),IF((D13064-B13064)*24&lt;=X13064,"Met","Breached")))</f>
        <v>Met</v>
      </c>
    </row>
    <row r="13065" spans="1:25" x14ac:dyDescent="0.25">
      <c r="A13065" s="9" t="s">
        <v>17972</v>
      </c>
      <c r="B13065" s="23">
        <v>46294.451388888898</v>
      </c>
      <c r="C13065" s="23">
        <v>46294.6472222222</v>
      </c>
      <c r="D13065" s="23">
        <v>46294.656944444498</v>
      </c>
      <c r="E13065" s="9" t="s">
        <v>170</v>
      </c>
      <c r="F13065" s="9" t="s">
        <v>189</v>
      </c>
      <c r="G13065" s="9" t="s">
        <v>213</v>
      </c>
      <c r="H13065" s="9" t="s">
        <v>166</v>
      </c>
      <c r="I13065" s="9" t="s">
        <v>286</v>
      </c>
      <c r="J13065" s="9" t="s">
        <v>666</v>
      </c>
      <c r="K13065" s="9" t="s">
        <v>215</v>
      </c>
      <c r="L13065" s="9" t="s">
        <v>307</v>
      </c>
      <c r="M13065" s="9" t="s">
        <v>1195</v>
      </c>
      <c r="N13065" s="9" t="s">
        <v>197</v>
      </c>
      <c r="O13065" s="9" t="s">
        <v>181</v>
      </c>
      <c r="P13065" s="9" t="s">
        <v>445</v>
      </c>
      <c r="Q13065" s="9" t="s">
        <v>273</v>
      </c>
      <c r="R13065" s="9">
        <v>0</v>
      </c>
      <c r="S13065" s="9">
        <v>22</v>
      </c>
      <c r="U13065" s="9" t="s">
        <v>290</v>
      </c>
      <c r="X13065" s="9">
        <f>INDEX(SLA_Policy!$D$2:$D$5,MATCH(F13065,SLA_Policy!$A$2:$A$5,0))</f>
        <v>120</v>
      </c>
      <c r="Y13065" s="9" t="str">
        <f>IF(E13065="Cancelled","Excluded",IF(D13065="",IF((SLA_Policy!$B$8-B13065)*24&gt;X13065,"Open - Breached","Open - On Track"),IF((D13065-B13065)*24&lt;=X13065,"Met","Breached")))</f>
        <v>Met</v>
      </c>
    </row>
    <row r="13066" spans="1:25" x14ac:dyDescent="0.25">
      <c r="A13066" s="9" t="s">
        <v>17973</v>
      </c>
      <c r="B13066" s="23">
        <v>46294.457638888904</v>
      </c>
      <c r="C13066" s="23">
        <v>46294.458333333299</v>
      </c>
      <c r="D13066" s="23">
        <v>46295.3305555556</v>
      </c>
      <c r="E13066" s="9" t="s">
        <v>170</v>
      </c>
      <c r="F13066" s="9" t="s">
        <v>188</v>
      </c>
      <c r="G13066" s="9" t="s">
        <v>213</v>
      </c>
      <c r="H13066" s="9" t="s">
        <v>163</v>
      </c>
      <c r="I13066" s="9" t="s">
        <v>223</v>
      </c>
      <c r="J13066" s="9" t="s">
        <v>224</v>
      </c>
      <c r="K13066" s="9" t="s">
        <v>246</v>
      </c>
      <c r="L13066" s="9" t="s">
        <v>216</v>
      </c>
      <c r="M13066" s="9" t="s">
        <v>808</v>
      </c>
      <c r="N13066" s="9" t="s">
        <v>198</v>
      </c>
      <c r="O13066" s="9" t="s">
        <v>176</v>
      </c>
      <c r="P13066" s="9" t="s">
        <v>330</v>
      </c>
      <c r="Q13066" s="9" t="s">
        <v>219</v>
      </c>
      <c r="R13066" s="9">
        <v>0</v>
      </c>
      <c r="S13066" s="9">
        <v>103</v>
      </c>
      <c r="T13066" s="9" t="s">
        <v>229</v>
      </c>
      <c r="U13066" s="9" t="s">
        <v>376</v>
      </c>
      <c r="X13066" s="9">
        <f>INDEX(SLA_Policy!$D$2:$D$5,MATCH(F13066,SLA_Policy!$A$2:$A$5,0))</f>
        <v>72</v>
      </c>
      <c r="Y13066" s="9" t="str">
        <f>IF(E13066="Cancelled","Excluded",IF(D13066="",IF((SLA_Policy!$B$8-B13066)*24&gt;X13066,"Open - Breached","Open - On Track"),IF((D13066-B13066)*24&lt;=X13066,"Met","Breached")))</f>
        <v>Met</v>
      </c>
    </row>
    <row r="13067" spans="1:25" x14ac:dyDescent="0.25">
      <c r="A13067" s="9" t="s">
        <v>17974</v>
      </c>
      <c r="B13067" s="23">
        <v>46294.472916666702</v>
      </c>
      <c r="C13067" s="23">
        <v>46294.491666666698</v>
      </c>
      <c r="D13067" s="23">
        <v>46294.6875</v>
      </c>
      <c r="E13067" s="9" t="s">
        <v>170</v>
      </c>
      <c r="F13067" s="9" t="s">
        <v>188</v>
      </c>
      <c r="G13067" s="9" t="s">
        <v>213</v>
      </c>
      <c r="H13067" s="9" t="s">
        <v>165</v>
      </c>
      <c r="I13067" s="9" t="s">
        <v>567</v>
      </c>
      <c r="J13067" s="9" t="s">
        <v>1190</v>
      </c>
      <c r="K13067" s="9" t="s">
        <v>246</v>
      </c>
      <c r="L13067" s="9" t="s">
        <v>226</v>
      </c>
      <c r="M13067" s="9" t="s">
        <v>1307</v>
      </c>
      <c r="N13067" s="9" t="s">
        <v>196</v>
      </c>
      <c r="O13067" s="9" t="s">
        <v>176</v>
      </c>
      <c r="P13067" s="9" t="s">
        <v>419</v>
      </c>
      <c r="Q13067" s="9" t="s">
        <v>273</v>
      </c>
      <c r="R13067" s="9">
        <v>0</v>
      </c>
      <c r="S13067" s="9">
        <v>11</v>
      </c>
      <c r="U13067" s="9" t="s">
        <v>266</v>
      </c>
      <c r="X13067" s="9">
        <f>INDEX(SLA_Policy!$D$2:$D$5,MATCH(F13067,SLA_Policy!$A$2:$A$5,0))</f>
        <v>72</v>
      </c>
      <c r="Y13067" s="9" t="str">
        <f>IF(E13067="Cancelled","Excluded",IF(D13067="",IF((SLA_Policy!$B$8-B13067)*24&gt;X13067,"Open - Breached","Open - On Track"),IF((D13067-B13067)*24&lt;=X13067,"Met","Breached")))</f>
        <v>Met</v>
      </c>
    </row>
    <row r="13068" spans="1:25" x14ac:dyDescent="0.25">
      <c r="A13068" s="9" t="s">
        <v>17975</v>
      </c>
      <c r="B13068" s="23">
        <v>46294.474999999999</v>
      </c>
      <c r="C13068" s="23">
        <v>46294.534027777801</v>
      </c>
      <c r="D13068" s="23">
        <v>46294.697916666701</v>
      </c>
      <c r="E13068" s="9" t="s">
        <v>170</v>
      </c>
      <c r="F13068" s="9" t="s">
        <v>188</v>
      </c>
      <c r="G13068" s="9" t="s">
        <v>236</v>
      </c>
      <c r="H13068" s="9" t="s">
        <v>167</v>
      </c>
      <c r="I13068" s="9" t="s">
        <v>255</v>
      </c>
      <c r="J13068" s="9" t="s">
        <v>10675</v>
      </c>
      <c r="K13068" s="9" t="s">
        <v>410</v>
      </c>
      <c r="L13068" s="9" t="s">
        <v>351</v>
      </c>
      <c r="M13068" s="9" t="s">
        <v>1224</v>
      </c>
      <c r="N13068" s="9" t="s">
        <v>196</v>
      </c>
      <c r="O13068" s="9" t="s">
        <v>116</v>
      </c>
      <c r="P13068" s="9" t="s">
        <v>590</v>
      </c>
      <c r="Q13068" s="9" t="s">
        <v>219</v>
      </c>
      <c r="R13068" s="9">
        <v>0</v>
      </c>
      <c r="S13068" s="9">
        <v>11</v>
      </c>
      <c r="U13068" s="9" t="s">
        <v>242</v>
      </c>
      <c r="X13068" s="9">
        <f>INDEX(SLA_Policy!$D$2:$D$5,MATCH(F13068,SLA_Policy!$A$2:$A$5,0))</f>
        <v>72</v>
      </c>
      <c r="Y13068" s="9" t="str">
        <f>IF(E13068="Cancelled","Excluded",IF(D13068="",IF((SLA_Policy!$B$8-B13068)*24&gt;X13068,"Open - Breached","Open - On Track"),IF((D13068-B13068)*24&lt;=X13068,"Met","Breached")))</f>
        <v>Met</v>
      </c>
    </row>
    <row r="13069" spans="1:25" x14ac:dyDescent="0.25">
      <c r="A13069" s="9" t="s">
        <v>17976</v>
      </c>
      <c r="B13069" s="23">
        <v>46294.475694444503</v>
      </c>
      <c r="C13069" s="23">
        <v>46294.476388888899</v>
      </c>
      <c r="D13069" s="23">
        <v>46294.497916666704</v>
      </c>
      <c r="E13069" s="9" t="s">
        <v>170</v>
      </c>
      <c r="F13069" s="9" t="s">
        <v>188</v>
      </c>
      <c r="G13069" s="9" t="s">
        <v>213</v>
      </c>
      <c r="H13069" s="9" t="s">
        <v>161</v>
      </c>
      <c r="I13069" s="9" t="s">
        <v>454</v>
      </c>
      <c r="J13069" s="9" t="s">
        <v>7918</v>
      </c>
      <c r="K13069" s="9" t="s">
        <v>246</v>
      </c>
      <c r="L13069" s="9" t="s">
        <v>216</v>
      </c>
      <c r="M13069" s="9" t="s">
        <v>3030</v>
      </c>
      <c r="N13069" s="9" t="s">
        <v>198</v>
      </c>
      <c r="O13069" s="9" t="s">
        <v>116</v>
      </c>
      <c r="P13069" s="9" t="s">
        <v>551</v>
      </c>
      <c r="Q13069" s="9" t="s">
        <v>219</v>
      </c>
      <c r="R13069" s="9">
        <v>0</v>
      </c>
      <c r="S13069" s="9">
        <v>10</v>
      </c>
      <c r="U13069" s="9" t="s">
        <v>290</v>
      </c>
      <c r="X13069" s="9">
        <f>INDEX(SLA_Policy!$D$2:$D$5,MATCH(F13069,SLA_Policy!$A$2:$A$5,0))</f>
        <v>72</v>
      </c>
      <c r="Y13069" s="9" t="str">
        <f>IF(E13069="Cancelled","Excluded",IF(D13069="",IF((SLA_Policy!$B$8-B13069)*24&gt;X13069,"Open - Breached","Open - On Track"),IF((D13069-B13069)*24&lt;=X13069,"Met","Breached")))</f>
        <v>Met</v>
      </c>
    </row>
    <row r="13070" spans="1:25" x14ac:dyDescent="0.25">
      <c r="A13070" s="9" t="s">
        <v>17977</v>
      </c>
      <c r="B13070" s="23">
        <v>46294.4777777778</v>
      </c>
      <c r="C13070" s="23">
        <v>46294.478472222203</v>
      </c>
      <c r="D13070" s="23">
        <v>46294.590277777803</v>
      </c>
      <c r="E13070" s="9" t="s">
        <v>170</v>
      </c>
      <c r="F13070" s="9" t="s">
        <v>187</v>
      </c>
      <c r="G13070" s="9" t="s">
        <v>213</v>
      </c>
      <c r="H13070" s="9" t="s">
        <v>167</v>
      </c>
      <c r="I13070" s="9" t="s">
        <v>362</v>
      </c>
      <c r="J13070" s="9" t="s">
        <v>1765</v>
      </c>
      <c r="K13070" s="9" t="s">
        <v>303</v>
      </c>
      <c r="L13070" s="9" t="s">
        <v>282</v>
      </c>
      <c r="M13070" s="9" t="s">
        <v>1536</v>
      </c>
      <c r="N13070" s="9" t="s">
        <v>200</v>
      </c>
      <c r="O13070" s="9" t="s">
        <v>116</v>
      </c>
      <c r="P13070" s="9" t="s">
        <v>551</v>
      </c>
      <c r="Q13070" s="9" t="s">
        <v>219</v>
      </c>
      <c r="R13070" s="9">
        <v>0</v>
      </c>
      <c r="S13070" s="9">
        <v>18</v>
      </c>
      <c r="U13070" s="9" t="s">
        <v>266</v>
      </c>
      <c r="X13070" s="9">
        <f>INDEX(SLA_Policy!$D$2:$D$5,MATCH(F13070,SLA_Policy!$A$2:$A$5,0))</f>
        <v>8</v>
      </c>
      <c r="Y13070" s="9" t="str">
        <f>IF(E13070="Cancelled","Excluded",IF(D13070="",IF((SLA_Policy!$B$8-B13070)*24&gt;X13070,"Open - Breached","Open - On Track"),IF((D13070-B13070)*24&lt;=X13070,"Met","Breached")))</f>
        <v>Met</v>
      </c>
    </row>
    <row r="13071" spans="1:25" x14ac:dyDescent="0.25">
      <c r="A13071" s="9" t="s">
        <v>17978</v>
      </c>
      <c r="B13071" s="23">
        <v>46294.478472222203</v>
      </c>
      <c r="C13071" s="23">
        <v>46294.609027777798</v>
      </c>
      <c r="D13071" s="23">
        <v>46295.318749999999</v>
      </c>
      <c r="E13071" s="9" t="s">
        <v>170</v>
      </c>
      <c r="F13071" s="9" t="s">
        <v>189</v>
      </c>
      <c r="G13071" s="9" t="s">
        <v>213</v>
      </c>
      <c r="H13071" s="9" t="s">
        <v>167</v>
      </c>
      <c r="I13071" s="9" t="s">
        <v>349</v>
      </c>
      <c r="J13071" s="9" t="s">
        <v>8538</v>
      </c>
      <c r="K13071" s="9" t="s">
        <v>246</v>
      </c>
      <c r="L13071" s="9" t="s">
        <v>282</v>
      </c>
      <c r="M13071" s="9" t="s">
        <v>3229</v>
      </c>
      <c r="N13071" s="9" t="s">
        <v>197</v>
      </c>
      <c r="O13071" s="9" t="s">
        <v>180</v>
      </c>
      <c r="P13071" s="9" t="s">
        <v>318</v>
      </c>
      <c r="Q13071" s="9" t="s">
        <v>219</v>
      </c>
      <c r="R13071" s="9">
        <v>0</v>
      </c>
      <c r="S13071" s="9">
        <v>28</v>
      </c>
      <c r="U13071" s="9" t="s">
        <v>266</v>
      </c>
      <c r="X13071" s="9">
        <f>INDEX(SLA_Policy!$D$2:$D$5,MATCH(F13071,SLA_Policy!$A$2:$A$5,0))</f>
        <v>120</v>
      </c>
      <c r="Y13071" s="9" t="str">
        <f>IF(E13071="Cancelled","Excluded",IF(D13071="",IF((SLA_Policy!$B$8-B13071)*24&gt;X13071,"Open - Breached","Open - On Track"),IF((D13071-B13071)*24&lt;=X13071,"Met","Breached")))</f>
        <v>Met</v>
      </c>
    </row>
    <row r="13072" spans="1:25" x14ac:dyDescent="0.25">
      <c r="A13072" s="9" t="s">
        <v>17979</v>
      </c>
      <c r="B13072" s="23">
        <v>46294.4819444444</v>
      </c>
      <c r="C13072" s="23">
        <v>46294.486111111102</v>
      </c>
      <c r="D13072" s="23">
        <v>46294.524305555598</v>
      </c>
      <c r="E13072" s="9" t="s">
        <v>212</v>
      </c>
      <c r="F13072" s="9" t="s">
        <v>187</v>
      </c>
      <c r="G13072" s="9" t="s">
        <v>213</v>
      </c>
      <c r="H13072" s="9" t="s">
        <v>162</v>
      </c>
      <c r="I13072" s="9" t="s">
        <v>345</v>
      </c>
      <c r="J13072" s="9" t="s">
        <v>1136</v>
      </c>
      <c r="K13072" s="9" t="s">
        <v>246</v>
      </c>
      <c r="L13072" s="9" t="s">
        <v>104</v>
      </c>
      <c r="M13072" s="9" t="s">
        <v>1426</v>
      </c>
      <c r="N13072" s="9" t="s">
        <v>196</v>
      </c>
      <c r="O13072" s="9" t="s">
        <v>116</v>
      </c>
      <c r="P13072" s="9" t="s">
        <v>234</v>
      </c>
      <c r="Q13072" s="9" t="s">
        <v>219</v>
      </c>
      <c r="R13072" s="9">
        <v>0</v>
      </c>
      <c r="S13072" s="9">
        <v>8</v>
      </c>
      <c r="U13072" s="9" t="s">
        <v>661</v>
      </c>
      <c r="W13072" s="9">
        <v>4</v>
      </c>
      <c r="X13072" s="9">
        <f>INDEX(SLA_Policy!$D$2:$D$5,MATCH(F13072,SLA_Policy!$A$2:$A$5,0))</f>
        <v>8</v>
      </c>
      <c r="Y13072" s="9" t="str">
        <f>IF(E13072="Cancelled","Excluded",IF(D13072="",IF((SLA_Policy!$B$8-B13072)*24&gt;X13072,"Open - Breached","Open - On Track"),IF((D13072-B13072)*24&lt;=X13072,"Met","Breached")))</f>
        <v>Met</v>
      </c>
    </row>
    <row r="13073" spans="1:25" x14ac:dyDescent="0.25">
      <c r="A13073" s="9" t="s">
        <v>17980</v>
      </c>
      <c r="B13073" s="23">
        <v>46294.485416666699</v>
      </c>
      <c r="C13073" s="23">
        <v>46294.522916666698</v>
      </c>
      <c r="E13073" s="9" t="s">
        <v>17506</v>
      </c>
      <c r="F13073" s="9" t="s">
        <v>189</v>
      </c>
      <c r="G13073" s="9" t="s">
        <v>236</v>
      </c>
      <c r="H13073" s="9" t="s">
        <v>163</v>
      </c>
      <c r="I13073" s="9" t="s">
        <v>315</v>
      </c>
      <c r="J13073" s="9" t="s">
        <v>316</v>
      </c>
      <c r="K13073" s="9" t="s">
        <v>246</v>
      </c>
      <c r="L13073" s="9" t="s">
        <v>104</v>
      </c>
      <c r="M13073" s="9" t="s">
        <v>3028</v>
      </c>
      <c r="N13073" s="9" t="s">
        <v>197</v>
      </c>
      <c r="O13073" s="9" t="s">
        <v>180</v>
      </c>
      <c r="P13073" s="9" t="s">
        <v>368</v>
      </c>
      <c r="Q13073" s="9" t="s">
        <v>219</v>
      </c>
      <c r="R13073" s="9">
        <v>0</v>
      </c>
      <c r="S13073" s="9">
        <v>45</v>
      </c>
      <c r="T13073" s="9" t="s">
        <v>229</v>
      </c>
      <c r="X13073" s="9">
        <f>INDEX(SLA_Policy!$D$2:$D$5,MATCH(F13073,SLA_Policy!$A$2:$A$5,0))</f>
        <v>120</v>
      </c>
      <c r="Y13073" s="9" t="str">
        <f>IF(E13073="Cancelled","Excluded",IF(D13073="",IF((SLA_Policy!$B$8-B13073)*24&gt;X13073,"Open - Breached","Open - On Track"),IF((D13073-B13073)*24&lt;=X13073,"Met","Breached")))</f>
        <v>Open - On Track</v>
      </c>
    </row>
    <row r="13074" spans="1:25" x14ac:dyDescent="0.25">
      <c r="A13074" s="9" t="s">
        <v>17981</v>
      </c>
      <c r="B13074" s="23">
        <v>46294.501388888901</v>
      </c>
      <c r="C13074" s="23">
        <v>46294.505555555603</v>
      </c>
      <c r="D13074" s="23">
        <v>46294.660416666702</v>
      </c>
      <c r="E13074" s="9" t="s">
        <v>170</v>
      </c>
      <c r="F13074" s="9" t="s">
        <v>186</v>
      </c>
      <c r="G13074" s="9" t="s">
        <v>213</v>
      </c>
      <c r="H13074" s="9" t="s">
        <v>166</v>
      </c>
      <c r="I13074" s="9" t="s">
        <v>398</v>
      </c>
      <c r="J13074" s="9" t="s">
        <v>17982</v>
      </c>
      <c r="K13074" s="9" t="s">
        <v>303</v>
      </c>
      <c r="L13074" s="9" t="s">
        <v>311</v>
      </c>
      <c r="M13074" s="9" t="s">
        <v>496</v>
      </c>
      <c r="N13074" s="9" t="s">
        <v>196</v>
      </c>
      <c r="O13074" s="9" t="s">
        <v>181</v>
      </c>
      <c r="P13074" s="9" t="s">
        <v>449</v>
      </c>
      <c r="Q13074" s="9" t="s">
        <v>273</v>
      </c>
      <c r="R13074" s="9">
        <v>0</v>
      </c>
      <c r="S13074" s="9">
        <v>30</v>
      </c>
      <c r="U13074" s="9" t="s">
        <v>376</v>
      </c>
      <c r="X13074" s="9">
        <f>INDEX(SLA_Policy!$D$2:$D$5,MATCH(F13074,SLA_Policy!$A$2:$A$5,0))</f>
        <v>4</v>
      </c>
      <c r="Y13074" s="9" t="str">
        <f>IF(E13074="Cancelled","Excluded",IF(D13074="",IF((SLA_Policy!$B$8-B13074)*24&gt;X13074,"Open - Breached","Open - On Track"),IF((D13074-B13074)*24&lt;=X13074,"Met","Breached")))</f>
        <v>Met</v>
      </c>
    </row>
    <row r="13075" spans="1:25" x14ac:dyDescent="0.25">
      <c r="A13075" s="9" t="s">
        <v>17983</v>
      </c>
      <c r="B13075" s="23">
        <v>46294.5131944444</v>
      </c>
      <c r="C13075" s="23">
        <v>46294.5180555556</v>
      </c>
      <c r="D13075" s="23">
        <v>46295.381249999999</v>
      </c>
      <c r="E13075" s="9" t="s">
        <v>170</v>
      </c>
      <c r="F13075" s="9" t="s">
        <v>189</v>
      </c>
      <c r="G13075" s="9" t="s">
        <v>213</v>
      </c>
      <c r="H13075" s="9" t="s">
        <v>166</v>
      </c>
      <c r="I13075" s="9" t="s">
        <v>398</v>
      </c>
      <c r="J13075" s="9" t="s">
        <v>7273</v>
      </c>
      <c r="K13075" s="9" t="s">
        <v>239</v>
      </c>
      <c r="L13075" s="9" t="s">
        <v>307</v>
      </c>
      <c r="M13075" s="9" t="s">
        <v>3395</v>
      </c>
      <c r="N13075" s="9" t="s">
        <v>198</v>
      </c>
      <c r="O13075" s="9" t="s">
        <v>181</v>
      </c>
      <c r="P13075" s="9" t="s">
        <v>445</v>
      </c>
      <c r="Q13075" s="9" t="s">
        <v>219</v>
      </c>
      <c r="R13075" s="9">
        <v>0</v>
      </c>
      <c r="S13075" s="9">
        <v>63</v>
      </c>
      <c r="U13075" s="9" t="s">
        <v>290</v>
      </c>
      <c r="X13075" s="9">
        <f>INDEX(SLA_Policy!$D$2:$D$5,MATCH(F13075,SLA_Policy!$A$2:$A$5,0))</f>
        <v>120</v>
      </c>
      <c r="Y13075" s="9" t="str">
        <f>IF(E13075="Cancelled","Excluded",IF(D13075="",IF((SLA_Policy!$B$8-B13075)*24&gt;X13075,"Open - Breached","Open - On Track"),IF((D13075-B13075)*24&lt;=X13075,"Met","Breached")))</f>
        <v>Met</v>
      </c>
    </row>
    <row r="13076" spans="1:25" x14ac:dyDescent="0.25">
      <c r="A13076" s="9" t="s">
        <v>17984</v>
      </c>
      <c r="B13076" s="23">
        <v>46294.536805555603</v>
      </c>
      <c r="C13076" s="23">
        <v>46294.545138888898</v>
      </c>
      <c r="D13076" s="23">
        <v>46294.627083333296</v>
      </c>
      <c r="E13076" s="9" t="s">
        <v>212</v>
      </c>
      <c r="F13076" s="9" t="s">
        <v>188</v>
      </c>
      <c r="G13076" s="9" t="s">
        <v>213</v>
      </c>
      <c r="H13076" s="9" t="s">
        <v>88</v>
      </c>
      <c r="I13076" s="9" t="s">
        <v>268</v>
      </c>
      <c r="J13076" s="9" t="s">
        <v>17985</v>
      </c>
      <c r="K13076" s="9" t="s">
        <v>215</v>
      </c>
      <c r="L13076" s="9" t="s">
        <v>216</v>
      </c>
      <c r="M13076" s="9" t="s">
        <v>8681</v>
      </c>
      <c r="N13076" s="9" t="s">
        <v>198</v>
      </c>
      <c r="O13076" s="9" t="s">
        <v>176</v>
      </c>
      <c r="P13076" s="9" t="s">
        <v>330</v>
      </c>
      <c r="Q13076" s="9" t="s">
        <v>219</v>
      </c>
      <c r="R13076" s="9">
        <v>0</v>
      </c>
      <c r="S13076" s="9">
        <v>40</v>
      </c>
      <c r="T13076" s="9" t="s">
        <v>136</v>
      </c>
      <c r="U13076" s="9" t="s">
        <v>376</v>
      </c>
      <c r="W13076" s="9">
        <v>5</v>
      </c>
      <c r="X13076" s="9">
        <f>INDEX(SLA_Policy!$D$2:$D$5,MATCH(F13076,SLA_Policy!$A$2:$A$5,0))</f>
        <v>72</v>
      </c>
      <c r="Y13076" s="9" t="str">
        <f>IF(E13076="Cancelled","Excluded",IF(D13076="",IF((SLA_Policy!$B$8-B13076)*24&gt;X13076,"Open - Breached","Open - On Track"),IF((D13076-B13076)*24&lt;=X13076,"Met","Breached")))</f>
        <v>Met</v>
      </c>
    </row>
    <row r="13077" spans="1:25" x14ac:dyDescent="0.25">
      <c r="A13077" s="9" t="s">
        <v>17986</v>
      </c>
      <c r="B13077" s="23">
        <v>46294.559027777803</v>
      </c>
      <c r="C13077" s="23">
        <v>46294.5625</v>
      </c>
      <c r="E13077" s="9" t="s">
        <v>17506</v>
      </c>
      <c r="F13077" s="9" t="s">
        <v>189</v>
      </c>
      <c r="G13077" s="9" t="s">
        <v>213</v>
      </c>
      <c r="H13077" s="9" t="s">
        <v>161</v>
      </c>
      <c r="I13077" s="9" t="s">
        <v>297</v>
      </c>
      <c r="J13077" s="9" t="s">
        <v>6493</v>
      </c>
      <c r="K13077" s="9" t="s">
        <v>303</v>
      </c>
      <c r="L13077" s="9" t="s">
        <v>311</v>
      </c>
      <c r="M13077" s="9" t="s">
        <v>476</v>
      </c>
      <c r="N13077" s="9" t="s">
        <v>200</v>
      </c>
      <c r="O13077" s="9" t="s">
        <v>116</v>
      </c>
      <c r="P13077" s="9" t="s">
        <v>551</v>
      </c>
      <c r="Q13077" s="9" t="s">
        <v>219</v>
      </c>
      <c r="R13077" s="9">
        <v>3</v>
      </c>
      <c r="S13077" s="9">
        <v>28</v>
      </c>
      <c r="X13077" s="9">
        <f>INDEX(SLA_Policy!$D$2:$D$5,MATCH(F13077,SLA_Policy!$A$2:$A$5,0))</f>
        <v>120</v>
      </c>
      <c r="Y13077" s="9" t="str">
        <f>IF(E13077="Cancelled","Excluded",IF(D13077="",IF((SLA_Policy!$B$8-B13077)*24&gt;X13077,"Open - Breached","Open - On Track"),IF((D13077-B13077)*24&lt;=X13077,"Met","Breached")))</f>
        <v>Open - On Track</v>
      </c>
    </row>
    <row r="13078" spans="1:25" x14ac:dyDescent="0.25">
      <c r="A13078" s="9" t="s">
        <v>17987</v>
      </c>
      <c r="B13078" s="23">
        <v>46294.561805555597</v>
      </c>
      <c r="C13078" s="23">
        <v>46294.672916666699</v>
      </c>
      <c r="D13078" s="23">
        <v>46295.345138888901</v>
      </c>
      <c r="E13078" s="9" t="s">
        <v>170</v>
      </c>
      <c r="F13078" s="9" t="s">
        <v>189</v>
      </c>
      <c r="G13078" s="9" t="s">
        <v>213</v>
      </c>
      <c r="H13078" s="9" t="s">
        <v>165</v>
      </c>
      <c r="I13078" s="9" t="s">
        <v>2034</v>
      </c>
      <c r="J13078" s="9" t="s">
        <v>7305</v>
      </c>
      <c r="K13078" s="9" t="s">
        <v>239</v>
      </c>
      <c r="L13078" s="9" t="s">
        <v>104</v>
      </c>
      <c r="M13078" s="9" t="s">
        <v>2838</v>
      </c>
      <c r="N13078" s="9" t="s">
        <v>196</v>
      </c>
      <c r="O13078" s="9" t="s">
        <v>176</v>
      </c>
      <c r="P13078" s="9" t="s">
        <v>1159</v>
      </c>
      <c r="Q13078" s="9" t="s">
        <v>219</v>
      </c>
      <c r="R13078" s="9">
        <v>0</v>
      </c>
      <c r="S13078" s="9">
        <v>107</v>
      </c>
      <c r="U13078" s="9" t="s">
        <v>230</v>
      </c>
      <c r="X13078" s="9">
        <f>INDEX(SLA_Policy!$D$2:$D$5,MATCH(F13078,SLA_Policy!$A$2:$A$5,0))</f>
        <v>120</v>
      </c>
      <c r="Y13078" s="9" t="str">
        <f>IF(E13078="Cancelled","Excluded",IF(D13078="",IF((SLA_Policy!$B$8-B13078)*24&gt;X13078,"Open - Breached","Open - On Track"),IF((D13078-B13078)*24&lt;=X13078,"Met","Breached")))</f>
        <v>Met</v>
      </c>
    </row>
    <row r="13079" spans="1:25" x14ac:dyDescent="0.25">
      <c r="A13079" s="9" t="s">
        <v>17988</v>
      </c>
      <c r="B13079" s="23">
        <v>46294.576388888898</v>
      </c>
      <c r="C13079" s="23">
        <v>46294.6</v>
      </c>
      <c r="D13079" s="23">
        <v>46295.370833333298</v>
      </c>
      <c r="E13079" s="9" t="s">
        <v>170</v>
      </c>
      <c r="F13079" s="9" t="s">
        <v>189</v>
      </c>
      <c r="G13079" s="9" t="s">
        <v>213</v>
      </c>
      <c r="H13079" s="9" t="s">
        <v>165</v>
      </c>
      <c r="I13079" s="9" t="s">
        <v>567</v>
      </c>
      <c r="J13079" s="9" t="s">
        <v>14073</v>
      </c>
      <c r="K13079" s="9" t="s">
        <v>303</v>
      </c>
      <c r="L13079" s="9" t="s">
        <v>104</v>
      </c>
      <c r="M13079" s="9" t="s">
        <v>304</v>
      </c>
      <c r="N13079" s="9" t="s">
        <v>196</v>
      </c>
      <c r="O13079" s="9" t="s">
        <v>176</v>
      </c>
      <c r="P13079" s="9" t="s">
        <v>419</v>
      </c>
      <c r="Q13079" s="9" t="s">
        <v>219</v>
      </c>
      <c r="R13079" s="9">
        <v>0</v>
      </c>
      <c r="S13079" s="9">
        <v>30</v>
      </c>
      <c r="U13079" s="9" t="s">
        <v>266</v>
      </c>
      <c r="X13079" s="9">
        <f>INDEX(SLA_Policy!$D$2:$D$5,MATCH(F13079,SLA_Policy!$A$2:$A$5,0))</f>
        <v>120</v>
      </c>
      <c r="Y13079" s="9" t="str">
        <f>IF(E13079="Cancelled","Excluded",IF(D13079="",IF((SLA_Policy!$B$8-B13079)*24&gt;X13079,"Open - Breached","Open - On Track"),IF((D13079-B13079)*24&lt;=X13079,"Met","Breached")))</f>
        <v>Met</v>
      </c>
    </row>
    <row r="13080" spans="1:25" x14ac:dyDescent="0.25">
      <c r="A13080" s="9" t="s">
        <v>17989</v>
      </c>
      <c r="B13080" s="23">
        <v>46294.581250000003</v>
      </c>
      <c r="C13080" s="23">
        <v>46294.631249999999</v>
      </c>
      <c r="D13080" s="23">
        <v>46294.720138888901</v>
      </c>
      <c r="E13080" s="9" t="s">
        <v>170</v>
      </c>
      <c r="F13080" s="9" t="s">
        <v>188</v>
      </c>
      <c r="G13080" s="9" t="s">
        <v>213</v>
      </c>
      <c r="H13080" s="9" t="s">
        <v>161</v>
      </c>
      <c r="I13080" s="9" t="s">
        <v>389</v>
      </c>
      <c r="J13080" s="9" t="s">
        <v>786</v>
      </c>
      <c r="K13080" s="9" t="s">
        <v>215</v>
      </c>
      <c r="L13080" s="9" t="s">
        <v>104</v>
      </c>
      <c r="M13080" s="9" t="s">
        <v>4242</v>
      </c>
      <c r="N13080" s="9" t="s">
        <v>196</v>
      </c>
      <c r="O13080" s="9" t="s">
        <v>116</v>
      </c>
      <c r="P13080" s="9" t="s">
        <v>525</v>
      </c>
      <c r="Q13080" s="9" t="s">
        <v>219</v>
      </c>
      <c r="R13080" s="9">
        <v>0</v>
      </c>
      <c r="S13080" s="9">
        <v>6</v>
      </c>
      <c r="U13080" s="9" t="s">
        <v>266</v>
      </c>
      <c r="X13080" s="9">
        <f>INDEX(SLA_Policy!$D$2:$D$5,MATCH(F13080,SLA_Policy!$A$2:$A$5,0))</f>
        <v>72</v>
      </c>
      <c r="Y13080" s="9" t="str">
        <f>IF(E13080="Cancelled","Excluded",IF(D13080="",IF((SLA_Policy!$B$8-B13080)*24&gt;X13080,"Open - Breached","Open - On Track"),IF((D13080-B13080)*24&lt;=X13080,"Met","Breached")))</f>
        <v>Met</v>
      </c>
    </row>
    <row r="13081" spans="1:25" x14ac:dyDescent="0.25">
      <c r="A13081" s="9" t="s">
        <v>17990</v>
      </c>
      <c r="B13081" s="23">
        <v>46294.597916666702</v>
      </c>
      <c r="C13081" s="23">
        <v>46294.622916666704</v>
      </c>
      <c r="E13081" s="9" t="s">
        <v>14153</v>
      </c>
      <c r="F13081" s="9" t="s">
        <v>189</v>
      </c>
      <c r="G13081" s="9" t="s">
        <v>236</v>
      </c>
      <c r="H13081" s="9" t="s">
        <v>164</v>
      </c>
      <c r="I13081" s="9" t="s">
        <v>421</v>
      </c>
      <c r="J13081" s="9" t="s">
        <v>1858</v>
      </c>
      <c r="K13081" s="9" t="s">
        <v>215</v>
      </c>
      <c r="L13081" s="9" t="s">
        <v>311</v>
      </c>
      <c r="M13081" s="9" t="s">
        <v>7791</v>
      </c>
      <c r="N13081" s="9" t="s">
        <v>197</v>
      </c>
      <c r="O13081" s="9" t="s">
        <v>180</v>
      </c>
      <c r="P13081" s="9" t="s">
        <v>318</v>
      </c>
      <c r="Q13081" s="9" t="s">
        <v>219</v>
      </c>
      <c r="R13081" s="9">
        <v>0</v>
      </c>
      <c r="S13081" s="9">
        <v>10</v>
      </c>
      <c r="T13081" s="9" t="s">
        <v>343</v>
      </c>
      <c r="X13081" s="9">
        <f>INDEX(SLA_Policy!$D$2:$D$5,MATCH(F13081,SLA_Policy!$A$2:$A$5,0))</f>
        <v>120</v>
      </c>
      <c r="Y13081" s="9" t="str">
        <f>IF(E13081="Cancelled","Excluded",IF(D13081="",IF((SLA_Policy!$B$8-B13081)*24&gt;X13081,"Open - Breached","Open - On Track"),IF((D13081-B13081)*24&lt;=X13081,"Met","Breached")))</f>
        <v>Open - On Track</v>
      </c>
    </row>
    <row r="13082" spans="1:25" x14ac:dyDescent="0.25">
      <c r="A13082" s="9" t="s">
        <v>17991</v>
      </c>
      <c r="B13082" s="23">
        <v>46294.599305555603</v>
      </c>
      <c r="C13082" s="23">
        <v>46294.633333333302</v>
      </c>
      <c r="D13082" s="23">
        <v>46295.415972222203</v>
      </c>
      <c r="E13082" s="9" t="s">
        <v>170</v>
      </c>
      <c r="F13082" s="9" t="s">
        <v>188</v>
      </c>
      <c r="G13082" s="9" t="s">
        <v>213</v>
      </c>
      <c r="H13082" s="9" t="s">
        <v>88</v>
      </c>
      <c r="I13082" s="9" t="s">
        <v>92</v>
      </c>
      <c r="J13082" s="9" t="s">
        <v>96</v>
      </c>
      <c r="K13082" s="9" t="s">
        <v>246</v>
      </c>
      <c r="L13082" s="9" t="s">
        <v>216</v>
      </c>
      <c r="M13082" s="9" t="s">
        <v>3270</v>
      </c>
      <c r="N13082" s="9" t="s">
        <v>196</v>
      </c>
      <c r="O13082" s="9" t="s">
        <v>116</v>
      </c>
      <c r="P13082" s="9" t="s">
        <v>551</v>
      </c>
      <c r="Q13082" s="9" t="s">
        <v>219</v>
      </c>
      <c r="R13082" s="9">
        <v>0</v>
      </c>
      <c r="S13082" s="9">
        <v>11</v>
      </c>
      <c r="T13082" s="9" t="s">
        <v>220</v>
      </c>
      <c r="U13082" s="9" t="s">
        <v>290</v>
      </c>
      <c r="X13082" s="9">
        <f>INDEX(SLA_Policy!$D$2:$D$5,MATCH(F13082,SLA_Policy!$A$2:$A$5,0))</f>
        <v>72</v>
      </c>
      <c r="Y13082" s="9" t="str">
        <f>IF(E13082="Cancelled","Excluded",IF(D13082="",IF((SLA_Policy!$B$8-B13082)*24&gt;X13082,"Open - Breached","Open - On Track"),IF((D13082-B13082)*24&lt;=X13082,"Met","Breached")))</f>
        <v>Met</v>
      </c>
    </row>
    <row r="13083" spans="1:25" x14ac:dyDescent="0.25">
      <c r="A13083" s="9" t="s">
        <v>17992</v>
      </c>
      <c r="B13083" s="23">
        <v>46294.602083333302</v>
      </c>
      <c r="C13083" s="23">
        <v>46294.616666666698</v>
      </c>
      <c r="D13083" s="23">
        <v>46295.760416666701</v>
      </c>
      <c r="E13083" s="9" t="s">
        <v>170</v>
      </c>
      <c r="F13083" s="9" t="s">
        <v>189</v>
      </c>
      <c r="G13083" s="9" t="s">
        <v>213</v>
      </c>
      <c r="H13083" s="9" t="s">
        <v>163</v>
      </c>
      <c r="I13083" s="9" t="s">
        <v>250</v>
      </c>
      <c r="J13083" s="9" t="s">
        <v>14427</v>
      </c>
      <c r="K13083" s="9" t="s">
        <v>246</v>
      </c>
      <c r="L13083" s="9" t="s">
        <v>293</v>
      </c>
      <c r="M13083" s="9" t="s">
        <v>709</v>
      </c>
      <c r="N13083" s="9" t="s">
        <v>199</v>
      </c>
      <c r="O13083" s="9" t="s">
        <v>176</v>
      </c>
      <c r="P13083" s="9" t="s">
        <v>570</v>
      </c>
      <c r="Q13083" s="9" t="s">
        <v>219</v>
      </c>
      <c r="R13083" s="9">
        <v>1</v>
      </c>
      <c r="S13083" s="9">
        <v>82</v>
      </c>
      <c r="T13083" s="9" t="s">
        <v>229</v>
      </c>
      <c r="U13083" s="9" t="s">
        <v>230</v>
      </c>
      <c r="X13083" s="9">
        <f>INDEX(SLA_Policy!$D$2:$D$5,MATCH(F13083,SLA_Policy!$A$2:$A$5,0))</f>
        <v>120</v>
      </c>
      <c r="Y13083" s="9" t="str">
        <f>IF(E13083="Cancelled","Excluded",IF(D13083="",IF((SLA_Policy!$B$8-B13083)*24&gt;X13083,"Open - Breached","Open - On Track"),IF((D13083-B13083)*24&lt;=X13083,"Met","Breached")))</f>
        <v>Met</v>
      </c>
    </row>
    <row r="13084" spans="1:25" x14ac:dyDescent="0.25">
      <c r="A13084" s="9" t="s">
        <v>17993</v>
      </c>
      <c r="B13084" s="23">
        <v>46294.609722222202</v>
      </c>
      <c r="C13084" s="23">
        <v>46294.6472222222</v>
      </c>
      <c r="D13084" s="23">
        <v>46295.411111111098</v>
      </c>
      <c r="E13084" s="9" t="s">
        <v>212</v>
      </c>
      <c r="F13084" s="9" t="s">
        <v>189</v>
      </c>
      <c r="G13084" s="9" t="s">
        <v>213</v>
      </c>
      <c r="H13084" s="9" t="s">
        <v>161</v>
      </c>
      <c r="I13084" s="9" t="s">
        <v>454</v>
      </c>
      <c r="J13084" s="9" t="s">
        <v>2015</v>
      </c>
      <c r="K13084" s="9" t="s">
        <v>246</v>
      </c>
      <c r="L13084" s="9" t="s">
        <v>104</v>
      </c>
      <c r="M13084" s="9" t="s">
        <v>1416</v>
      </c>
      <c r="N13084" s="9" t="s">
        <v>196</v>
      </c>
      <c r="O13084" s="9" t="s">
        <v>116</v>
      </c>
      <c r="P13084" s="9" t="s">
        <v>218</v>
      </c>
      <c r="Q13084" s="9" t="s">
        <v>219</v>
      </c>
      <c r="R13084" s="9">
        <v>0</v>
      </c>
      <c r="S13084" s="9">
        <v>4</v>
      </c>
      <c r="U13084" s="9" t="s">
        <v>221</v>
      </c>
      <c r="X13084" s="9">
        <f>INDEX(SLA_Policy!$D$2:$D$5,MATCH(F13084,SLA_Policy!$A$2:$A$5,0))</f>
        <v>120</v>
      </c>
      <c r="Y13084" s="9" t="str">
        <f>IF(E13084="Cancelled","Excluded",IF(D13084="",IF((SLA_Policy!$B$8-B13084)*24&gt;X13084,"Open - Breached","Open - On Track"),IF((D13084-B13084)*24&lt;=X13084,"Met","Breached")))</f>
        <v>Met</v>
      </c>
    </row>
    <row r="13085" spans="1:25" x14ac:dyDescent="0.25">
      <c r="A13085" s="9" t="s">
        <v>17994</v>
      </c>
      <c r="B13085" s="23">
        <v>46294.625</v>
      </c>
      <c r="C13085" s="23">
        <v>46294.660416666702</v>
      </c>
      <c r="D13085" s="23">
        <v>46294.747222222199</v>
      </c>
      <c r="E13085" s="9" t="s">
        <v>170</v>
      </c>
      <c r="F13085" s="9" t="s">
        <v>187</v>
      </c>
      <c r="G13085" s="9" t="s">
        <v>213</v>
      </c>
      <c r="H13085" s="9" t="s">
        <v>162</v>
      </c>
      <c r="I13085" s="9" t="s">
        <v>244</v>
      </c>
      <c r="J13085" s="9" t="s">
        <v>3164</v>
      </c>
      <c r="K13085" s="9" t="s">
        <v>246</v>
      </c>
      <c r="L13085" s="9" t="s">
        <v>395</v>
      </c>
      <c r="M13085" s="9" t="s">
        <v>3664</v>
      </c>
      <c r="N13085" s="9" t="s">
        <v>196</v>
      </c>
      <c r="O13085" s="9" t="s">
        <v>179</v>
      </c>
      <c r="P13085" s="9" t="s">
        <v>264</v>
      </c>
      <c r="Q13085" s="9" t="s">
        <v>273</v>
      </c>
      <c r="R13085" s="9">
        <v>0</v>
      </c>
      <c r="S13085" s="9">
        <v>29</v>
      </c>
      <c r="U13085" s="9" t="s">
        <v>266</v>
      </c>
      <c r="X13085" s="9">
        <f>INDEX(SLA_Policy!$D$2:$D$5,MATCH(F13085,SLA_Policy!$A$2:$A$5,0))</f>
        <v>8</v>
      </c>
      <c r="Y13085" s="9" t="str">
        <f>IF(E13085="Cancelled","Excluded",IF(D13085="",IF((SLA_Policy!$B$8-B13085)*24&gt;X13085,"Open - Breached","Open - On Track"),IF((D13085-B13085)*24&lt;=X13085,"Met","Breached")))</f>
        <v>Met</v>
      </c>
    </row>
    <row r="13086" spans="1:25" x14ac:dyDescent="0.25">
      <c r="A13086" s="9" t="s">
        <v>17995</v>
      </c>
      <c r="B13086" s="23">
        <v>46294.629861111098</v>
      </c>
      <c r="C13086" s="23">
        <v>46294.631944444503</v>
      </c>
      <c r="D13086" s="23">
        <v>46295.479861111096</v>
      </c>
      <c r="E13086" s="9" t="s">
        <v>212</v>
      </c>
      <c r="F13086" s="9" t="s">
        <v>188</v>
      </c>
      <c r="G13086" s="9" t="s">
        <v>236</v>
      </c>
      <c r="H13086" s="9" t="s">
        <v>167</v>
      </c>
      <c r="I13086" s="9" t="s">
        <v>255</v>
      </c>
      <c r="J13086" s="9" t="s">
        <v>17996</v>
      </c>
      <c r="K13086" s="9" t="s">
        <v>246</v>
      </c>
      <c r="L13086" s="9" t="s">
        <v>104</v>
      </c>
      <c r="M13086" s="9" t="s">
        <v>2368</v>
      </c>
      <c r="N13086" s="9" t="s">
        <v>198</v>
      </c>
      <c r="O13086" s="9" t="s">
        <v>180</v>
      </c>
      <c r="P13086" s="9" t="s">
        <v>278</v>
      </c>
      <c r="Q13086" s="9" t="s">
        <v>219</v>
      </c>
      <c r="R13086" s="9">
        <v>0</v>
      </c>
      <c r="S13086" s="9">
        <v>35</v>
      </c>
      <c r="U13086" s="9" t="s">
        <v>242</v>
      </c>
      <c r="W13086" s="9">
        <v>4</v>
      </c>
      <c r="X13086" s="9">
        <f>INDEX(SLA_Policy!$D$2:$D$5,MATCH(F13086,SLA_Policy!$A$2:$A$5,0))</f>
        <v>72</v>
      </c>
      <c r="Y13086" s="9" t="str">
        <f>IF(E13086="Cancelled","Excluded",IF(D13086="",IF((SLA_Policy!$B$8-B13086)*24&gt;X13086,"Open - Breached","Open - On Track"),IF((D13086-B13086)*24&lt;=X13086,"Met","Breached")))</f>
        <v>Met</v>
      </c>
    </row>
    <row r="13087" spans="1:25" x14ac:dyDescent="0.25">
      <c r="A13087" s="9" t="s">
        <v>17997</v>
      </c>
      <c r="B13087" s="23">
        <v>46294.636111111096</v>
      </c>
      <c r="C13087" s="23">
        <v>46294.659722222197</v>
      </c>
      <c r="E13087" s="9" t="s">
        <v>17506</v>
      </c>
      <c r="F13087" s="9" t="s">
        <v>189</v>
      </c>
      <c r="G13087" s="9" t="s">
        <v>213</v>
      </c>
      <c r="H13087" s="9" t="s">
        <v>165</v>
      </c>
      <c r="I13087" s="9" t="s">
        <v>567</v>
      </c>
      <c r="J13087" s="9" t="s">
        <v>3422</v>
      </c>
      <c r="K13087" s="9" t="s">
        <v>246</v>
      </c>
      <c r="L13087" s="9" t="s">
        <v>216</v>
      </c>
      <c r="M13087" s="9" t="s">
        <v>1180</v>
      </c>
      <c r="N13087" s="9" t="s">
        <v>197</v>
      </c>
      <c r="O13087" s="9" t="s">
        <v>116</v>
      </c>
      <c r="P13087" s="9" t="s">
        <v>218</v>
      </c>
      <c r="Q13087" s="9" t="s">
        <v>219</v>
      </c>
      <c r="R13087" s="9">
        <v>0</v>
      </c>
      <c r="S13087" s="9">
        <v>11</v>
      </c>
      <c r="X13087" s="9">
        <f>INDEX(SLA_Policy!$D$2:$D$5,MATCH(F13087,SLA_Policy!$A$2:$A$5,0))</f>
        <v>120</v>
      </c>
      <c r="Y13087" s="9" t="str">
        <f>IF(E13087="Cancelled","Excluded",IF(D13087="",IF((SLA_Policy!$B$8-B13087)*24&gt;X13087,"Open - Breached","Open - On Track"),IF((D13087-B13087)*24&lt;=X13087,"Met","Breached")))</f>
        <v>Open - On Track</v>
      </c>
    </row>
    <row r="13088" spans="1:25" x14ac:dyDescent="0.25">
      <c r="A13088" s="9" t="s">
        <v>17998</v>
      </c>
      <c r="B13088" s="23">
        <v>46294.642361111102</v>
      </c>
      <c r="C13088" s="23">
        <v>46294.6472222222</v>
      </c>
      <c r="D13088" s="23">
        <v>46295.315972222197</v>
      </c>
      <c r="E13088" s="9" t="s">
        <v>212</v>
      </c>
      <c r="F13088" s="9" t="s">
        <v>189</v>
      </c>
      <c r="G13088" s="9" t="s">
        <v>213</v>
      </c>
      <c r="H13088" s="9" t="s">
        <v>88</v>
      </c>
      <c r="I13088" s="9" t="s">
        <v>92</v>
      </c>
      <c r="J13088" s="9" t="s">
        <v>214</v>
      </c>
      <c r="K13088" s="9" t="s">
        <v>246</v>
      </c>
      <c r="L13088" s="9" t="s">
        <v>104</v>
      </c>
      <c r="M13088" s="9" t="s">
        <v>1547</v>
      </c>
      <c r="N13088" s="9" t="s">
        <v>198</v>
      </c>
      <c r="O13088" s="9" t="s">
        <v>116</v>
      </c>
      <c r="P13088" s="9" t="s">
        <v>342</v>
      </c>
      <c r="Q13088" s="9" t="s">
        <v>219</v>
      </c>
      <c r="R13088" s="9">
        <v>0</v>
      </c>
      <c r="S13088" s="9">
        <v>18</v>
      </c>
      <c r="T13088" s="9" t="s">
        <v>136</v>
      </c>
      <c r="U13088" s="9" t="s">
        <v>266</v>
      </c>
      <c r="X13088" s="9">
        <f>INDEX(SLA_Policy!$D$2:$D$5,MATCH(F13088,SLA_Policy!$A$2:$A$5,0))</f>
        <v>120</v>
      </c>
      <c r="Y13088" s="9" t="str">
        <f>IF(E13088="Cancelled","Excluded",IF(D13088="",IF((SLA_Policy!$B$8-B13088)*24&gt;X13088,"Open - Breached","Open - On Track"),IF((D13088-B13088)*24&lt;=X13088,"Met","Breached")))</f>
        <v>Met</v>
      </c>
    </row>
    <row r="13089" spans="1:25" x14ac:dyDescent="0.25">
      <c r="A13089" s="9" t="s">
        <v>17999</v>
      </c>
      <c r="B13089" s="23">
        <v>46294.665972222203</v>
      </c>
      <c r="C13089" s="23">
        <v>46294.679861111101</v>
      </c>
      <c r="D13089" s="23">
        <v>46295.737500000003</v>
      </c>
      <c r="E13089" s="9" t="s">
        <v>170</v>
      </c>
      <c r="F13089" s="9" t="s">
        <v>188</v>
      </c>
      <c r="G13089" s="9" t="s">
        <v>213</v>
      </c>
      <c r="H13089" s="9" t="s">
        <v>88</v>
      </c>
      <c r="I13089" s="9" t="s">
        <v>486</v>
      </c>
      <c r="J13089" s="9" t="s">
        <v>4692</v>
      </c>
      <c r="K13089" s="9" t="s">
        <v>246</v>
      </c>
      <c r="L13089" s="9" t="s">
        <v>395</v>
      </c>
      <c r="M13089" s="9" t="s">
        <v>531</v>
      </c>
      <c r="N13089" s="9" t="s">
        <v>196</v>
      </c>
      <c r="O13089" s="9" t="s">
        <v>178</v>
      </c>
      <c r="P13089" s="9" t="s">
        <v>272</v>
      </c>
      <c r="Q13089" s="9" t="s">
        <v>219</v>
      </c>
      <c r="R13089" s="9">
        <v>1</v>
      </c>
      <c r="S13089" s="9">
        <v>160</v>
      </c>
      <c r="U13089" s="9" t="s">
        <v>266</v>
      </c>
      <c r="X13089" s="9">
        <f>INDEX(SLA_Policy!$D$2:$D$5,MATCH(F13089,SLA_Policy!$A$2:$A$5,0))</f>
        <v>72</v>
      </c>
      <c r="Y13089" s="9" t="str">
        <f>IF(E13089="Cancelled","Excluded",IF(D13089="",IF((SLA_Policy!$B$8-B13089)*24&gt;X13089,"Open - Breached","Open - On Track"),IF((D13089-B13089)*24&lt;=X13089,"Met","Breached")))</f>
        <v>Met</v>
      </c>
    </row>
    <row r="13090" spans="1:25" x14ac:dyDescent="0.25">
      <c r="A13090" s="9" t="s">
        <v>18000</v>
      </c>
      <c r="B13090" s="23">
        <v>46294.668055555601</v>
      </c>
      <c r="C13090" s="23">
        <v>46294.679166666698</v>
      </c>
      <c r="D13090" s="23">
        <v>46295.460416666698</v>
      </c>
      <c r="E13090" s="9" t="s">
        <v>212</v>
      </c>
      <c r="F13090" s="9" t="s">
        <v>188</v>
      </c>
      <c r="G13090" s="9" t="s">
        <v>213</v>
      </c>
      <c r="H13090" s="9" t="s">
        <v>164</v>
      </c>
      <c r="I13090" s="9" t="s">
        <v>339</v>
      </c>
      <c r="J13090" s="9" t="s">
        <v>1102</v>
      </c>
      <c r="K13090" s="9" t="s">
        <v>246</v>
      </c>
      <c r="L13090" s="9" t="s">
        <v>226</v>
      </c>
      <c r="M13090" s="9" t="s">
        <v>1507</v>
      </c>
      <c r="N13090" s="9" t="s">
        <v>196</v>
      </c>
      <c r="O13090" s="9" t="s">
        <v>116</v>
      </c>
      <c r="P13090" s="9" t="s">
        <v>551</v>
      </c>
      <c r="Q13090" s="9" t="s">
        <v>219</v>
      </c>
      <c r="R13090" s="9">
        <v>1</v>
      </c>
      <c r="S13090" s="9">
        <v>25</v>
      </c>
      <c r="T13090" s="9" t="s">
        <v>343</v>
      </c>
      <c r="U13090" s="9" t="s">
        <v>266</v>
      </c>
      <c r="X13090" s="9">
        <f>INDEX(SLA_Policy!$D$2:$D$5,MATCH(F13090,SLA_Policy!$A$2:$A$5,0))</f>
        <v>72</v>
      </c>
      <c r="Y13090" s="9" t="str">
        <f>IF(E13090="Cancelled","Excluded",IF(D13090="",IF((SLA_Policy!$B$8-B13090)*24&gt;X13090,"Open - Breached","Open - On Track"),IF((D13090-B13090)*24&lt;=X13090,"Met","Breached")))</f>
        <v>Met</v>
      </c>
    </row>
    <row r="13091" spans="1:25" x14ac:dyDescent="0.25">
      <c r="A13091" s="9" t="s">
        <v>18001</v>
      </c>
      <c r="B13091" s="23">
        <v>46294.676388888904</v>
      </c>
      <c r="C13091" s="23">
        <v>46294.677777777797</v>
      </c>
      <c r="D13091" s="23">
        <v>46295.406944444498</v>
      </c>
      <c r="E13091" s="9" t="s">
        <v>170</v>
      </c>
      <c r="F13091" s="9" t="s">
        <v>189</v>
      </c>
      <c r="G13091" s="9" t="s">
        <v>213</v>
      </c>
      <c r="H13091" s="9" t="s">
        <v>162</v>
      </c>
      <c r="I13091" s="9" t="s">
        <v>345</v>
      </c>
      <c r="J13091" s="9" t="s">
        <v>1136</v>
      </c>
      <c r="K13091" s="9" t="s">
        <v>262</v>
      </c>
      <c r="L13091" s="9" t="s">
        <v>311</v>
      </c>
      <c r="M13091" s="9" t="s">
        <v>10202</v>
      </c>
      <c r="N13091" s="9" t="s">
        <v>200</v>
      </c>
      <c r="O13091" s="9" t="s">
        <v>179</v>
      </c>
      <c r="P13091" s="9" t="s">
        <v>337</v>
      </c>
      <c r="Q13091" s="9" t="s">
        <v>219</v>
      </c>
      <c r="R13091" s="9">
        <v>0</v>
      </c>
      <c r="S13091" s="9">
        <v>11</v>
      </c>
      <c r="U13091" s="9" t="s">
        <v>248</v>
      </c>
      <c r="X13091" s="9">
        <f>INDEX(SLA_Policy!$D$2:$D$5,MATCH(F13091,SLA_Policy!$A$2:$A$5,0))</f>
        <v>120</v>
      </c>
      <c r="Y13091" s="9" t="str">
        <f>IF(E13091="Cancelled","Excluded",IF(D13091="",IF((SLA_Policy!$B$8-B13091)*24&gt;X13091,"Open - Breached","Open - On Track"),IF((D13091-B13091)*24&lt;=X13091,"Met","Breached")))</f>
        <v>Met</v>
      </c>
    </row>
    <row r="13092" spans="1:25" x14ac:dyDescent="0.25">
      <c r="A13092" s="9" t="s">
        <v>18002</v>
      </c>
      <c r="B13092" s="23">
        <v>46294.681250000001</v>
      </c>
      <c r="C13092" s="23">
        <v>46294.721527777801</v>
      </c>
      <c r="D13092" s="23">
        <v>46295.362500000003</v>
      </c>
      <c r="E13092" s="9" t="s">
        <v>170</v>
      </c>
      <c r="F13092" s="9" t="s">
        <v>188</v>
      </c>
      <c r="G13092" s="9" t="s">
        <v>213</v>
      </c>
      <c r="H13092" s="9" t="s">
        <v>167</v>
      </c>
      <c r="I13092" s="9" t="s">
        <v>536</v>
      </c>
      <c r="J13092" s="9" t="s">
        <v>11783</v>
      </c>
      <c r="K13092" s="9" t="s">
        <v>246</v>
      </c>
      <c r="L13092" s="9" t="s">
        <v>293</v>
      </c>
      <c r="M13092" s="9" t="s">
        <v>3596</v>
      </c>
      <c r="N13092" s="9" t="s">
        <v>196</v>
      </c>
      <c r="O13092" s="9" t="s">
        <v>180</v>
      </c>
      <c r="P13092" s="9" t="s">
        <v>368</v>
      </c>
      <c r="Q13092" s="9" t="s">
        <v>219</v>
      </c>
      <c r="R13092" s="9">
        <v>0</v>
      </c>
      <c r="S13092" s="9">
        <v>166</v>
      </c>
      <c r="T13092" s="9" t="s">
        <v>136</v>
      </c>
      <c r="U13092" s="9" t="s">
        <v>248</v>
      </c>
      <c r="X13092" s="9">
        <f>INDEX(SLA_Policy!$D$2:$D$5,MATCH(F13092,SLA_Policy!$A$2:$A$5,0))</f>
        <v>72</v>
      </c>
      <c r="Y13092" s="9" t="str">
        <f>IF(E13092="Cancelled","Excluded",IF(D13092="",IF((SLA_Policy!$B$8-B13092)*24&gt;X13092,"Open - Breached","Open - On Track"),IF((D13092-B13092)*24&lt;=X13092,"Met","Breached")))</f>
        <v>Met</v>
      </c>
    </row>
    <row r="13093" spans="1:25" x14ac:dyDescent="0.25">
      <c r="A13093" s="9" t="s">
        <v>18003</v>
      </c>
      <c r="B13093" s="23">
        <v>46294.683333333298</v>
      </c>
      <c r="C13093" s="23">
        <v>46294.684722222199</v>
      </c>
      <c r="D13093" s="23">
        <v>46295.320138888899</v>
      </c>
      <c r="E13093" s="9" t="s">
        <v>170</v>
      </c>
      <c r="F13093" s="9" t="s">
        <v>188</v>
      </c>
      <c r="G13093" s="9" t="s">
        <v>213</v>
      </c>
      <c r="H13093" s="9" t="s">
        <v>163</v>
      </c>
      <c r="I13093" s="9" t="s">
        <v>250</v>
      </c>
      <c r="J13093" s="9" t="s">
        <v>251</v>
      </c>
      <c r="K13093" s="9" t="s">
        <v>246</v>
      </c>
      <c r="L13093" s="9" t="s">
        <v>104</v>
      </c>
      <c r="M13093" s="9" t="s">
        <v>2280</v>
      </c>
      <c r="N13093" s="9" t="s">
        <v>198</v>
      </c>
      <c r="O13093" s="9" t="s">
        <v>176</v>
      </c>
      <c r="P13093" s="9" t="s">
        <v>228</v>
      </c>
      <c r="Q13093" s="9" t="s">
        <v>219</v>
      </c>
      <c r="R13093" s="9">
        <v>0</v>
      </c>
      <c r="S13093" s="9">
        <v>21</v>
      </c>
      <c r="T13093" s="9" t="s">
        <v>220</v>
      </c>
      <c r="U13093" s="9" t="s">
        <v>230</v>
      </c>
      <c r="X13093" s="9">
        <f>INDEX(SLA_Policy!$D$2:$D$5,MATCH(F13093,SLA_Policy!$A$2:$A$5,0))</f>
        <v>72</v>
      </c>
      <c r="Y13093" s="9" t="str">
        <f>IF(E13093="Cancelled","Excluded",IF(D13093="",IF((SLA_Policy!$B$8-B13093)*24&gt;X13093,"Open - Breached","Open - On Track"),IF((D13093-B13093)*24&lt;=X13093,"Met","Breached")))</f>
        <v>Met</v>
      </c>
    </row>
    <row r="13094" spans="1:25" x14ac:dyDescent="0.25">
      <c r="A13094" s="9" t="s">
        <v>18004</v>
      </c>
      <c r="B13094" s="23">
        <v>46294.688194444498</v>
      </c>
      <c r="C13094" s="23">
        <v>46295.331944444399</v>
      </c>
      <c r="D13094" s="23">
        <v>46295.362500000003</v>
      </c>
      <c r="E13094" s="9" t="s">
        <v>170</v>
      </c>
      <c r="F13094" s="9" t="s">
        <v>188</v>
      </c>
      <c r="G13094" s="9" t="s">
        <v>236</v>
      </c>
      <c r="H13094" s="9" t="s">
        <v>167</v>
      </c>
      <c r="I13094" s="9" t="s">
        <v>255</v>
      </c>
      <c r="J13094" s="9" t="s">
        <v>18005</v>
      </c>
      <c r="K13094" s="9" t="s">
        <v>239</v>
      </c>
      <c r="L13094" s="9" t="s">
        <v>226</v>
      </c>
      <c r="M13094" s="9" t="s">
        <v>2659</v>
      </c>
      <c r="N13094" s="9" t="s">
        <v>197</v>
      </c>
      <c r="O13094" s="9" t="s">
        <v>116</v>
      </c>
      <c r="P13094" s="9" t="s">
        <v>342</v>
      </c>
      <c r="Q13094" s="9" t="s">
        <v>219</v>
      </c>
      <c r="R13094" s="9">
        <v>0</v>
      </c>
      <c r="S13094" s="9">
        <v>21</v>
      </c>
      <c r="U13094" s="9" t="s">
        <v>242</v>
      </c>
      <c r="X13094" s="9">
        <f>INDEX(SLA_Policy!$D$2:$D$5,MATCH(F13094,SLA_Policy!$A$2:$A$5,0))</f>
        <v>72</v>
      </c>
      <c r="Y13094" s="9" t="str">
        <f>IF(E13094="Cancelled","Excluded",IF(D13094="",IF((SLA_Policy!$B$8-B13094)*24&gt;X13094,"Open - Breached","Open - On Track"),IF((D13094-B13094)*24&lt;=X13094,"Met","Breached")))</f>
        <v>Met</v>
      </c>
    </row>
    <row r="13095" spans="1:25" x14ac:dyDescent="0.25">
      <c r="A13095" s="9" t="s">
        <v>18006</v>
      </c>
      <c r="B13095" s="23">
        <v>46294.693055555603</v>
      </c>
      <c r="C13095" s="23">
        <v>46294.7055555556</v>
      </c>
      <c r="D13095" s="23">
        <v>46295.711111111101</v>
      </c>
      <c r="E13095" s="9" t="s">
        <v>170</v>
      </c>
      <c r="F13095" s="9" t="s">
        <v>188</v>
      </c>
      <c r="G13095" s="9" t="s">
        <v>213</v>
      </c>
      <c r="H13095" s="9" t="s">
        <v>162</v>
      </c>
      <c r="I13095" s="9" t="s">
        <v>345</v>
      </c>
      <c r="J13095" s="9" t="s">
        <v>16441</v>
      </c>
      <c r="K13095" s="9" t="s">
        <v>303</v>
      </c>
      <c r="L13095" s="9" t="s">
        <v>226</v>
      </c>
      <c r="M13095" s="9" t="s">
        <v>2818</v>
      </c>
      <c r="N13095" s="9" t="s">
        <v>198</v>
      </c>
      <c r="O13095" s="9" t="s">
        <v>179</v>
      </c>
      <c r="P13095" s="9" t="s">
        <v>264</v>
      </c>
      <c r="Q13095" s="9" t="s">
        <v>219</v>
      </c>
      <c r="R13095" s="9">
        <v>0</v>
      </c>
      <c r="S13095" s="9">
        <v>22</v>
      </c>
      <c r="U13095" s="9" t="s">
        <v>290</v>
      </c>
      <c r="X13095" s="9">
        <f>INDEX(SLA_Policy!$D$2:$D$5,MATCH(F13095,SLA_Policy!$A$2:$A$5,0))</f>
        <v>72</v>
      </c>
      <c r="Y13095" s="9" t="str">
        <f>IF(E13095="Cancelled","Excluded",IF(D13095="",IF((SLA_Policy!$B$8-B13095)*24&gt;X13095,"Open - Breached","Open - On Track"),IF((D13095-B13095)*24&lt;=X13095,"Met","Breached")))</f>
        <v>Met</v>
      </c>
    </row>
    <row r="13096" spans="1:25" x14ac:dyDescent="0.25">
      <c r="A13096" s="9" t="s">
        <v>18007</v>
      </c>
      <c r="B13096" s="23">
        <v>46294.745138888902</v>
      </c>
      <c r="C13096" s="23">
        <v>46294.751388888901</v>
      </c>
      <c r="D13096" s="23">
        <v>46295.414583333302</v>
      </c>
      <c r="E13096" s="9" t="s">
        <v>170</v>
      </c>
      <c r="F13096" s="9" t="s">
        <v>189</v>
      </c>
      <c r="G13096" s="9" t="s">
        <v>236</v>
      </c>
      <c r="H13096" s="9" t="s">
        <v>164</v>
      </c>
      <c r="I13096" s="9" t="s">
        <v>421</v>
      </c>
      <c r="J13096" s="9" t="s">
        <v>1858</v>
      </c>
      <c r="K13096" s="9" t="s">
        <v>246</v>
      </c>
      <c r="L13096" s="9" t="s">
        <v>226</v>
      </c>
      <c r="M13096" s="9" t="s">
        <v>1974</v>
      </c>
      <c r="N13096" s="9" t="s">
        <v>198</v>
      </c>
      <c r="O13096" s="9" t="s">
        <v>180</v>
      </c>
      <c r="P13096" s="9" t="s">
        <v>381</v>
      </c>
      <c r="Q13096" s="9" t="s">
        <v>273</v>
      </c>
      <c r="R13096" s="9">
        <v>0</v>
      </c>
      <c r="S13096" s="9">
        <v>22</v>
      </c>
      <c r="T13096" s="9" t="s">
        <v>343</v>
      </c>
      <c r="U13096" s="9" t="s">
        <v>242</v>
      </c>
      <c r="X13096" s="9">
        <f>INDEX(SLA_Policy!$D$2:$D$5,MATCH(F13096,SLA_Policy!$A$2:$A$5,0))</f>
        <v>120</v>
      </c>
      <c r="Y13096" s="9" t="str">
        <f>IF(E13096="Cancelled","Excluded",IF(D13096="",IF((SLA_Policy!$B$8-B13096)*24&gt;X13096,"Open - Breached","Open - On Track"),IF((D13096-B13096)*24&lt;=X13096,"Met","Breached")))</f>
        <v>Met</v>
      </c>
    </row>
    <row r="13097" spans="1:25" x14ac:dyDescent="0.25">
      <c r="A13097" s="9" t="s">
        <v>18008</v>
      </c>
      <c r="B13097" s="23">
        <v>46294.7680555556</v>
      </c>
      <c r="C13097" s="23">
        <v>46294.774305555598</v>
      </c>
      <c r="E13097" s="9" t="s">
        <v>17506</v>
      </c>
      <c r="F13097" s="9" t="s">
        <v>189</v>
      </c>
      <c r="G13097" s="9" t="s">
        <v>213</v>
      </c>
      <c r="H13097" s="9" t="s">
        <v>163</v>
      </c>
      <c r="I13097" s="9" t="s">
        <v>250</v>
      </c>
      <c r="J13097" s="9" t="s">
        <v>2340</v>
      </c>
      <c r="K13097" s="9" t="s">
        <v>303</v>
      </c>
      <c r="L13097" s="9" t="s">
        <v>270</v>
      </c>
      <c r="M13097" s="9" t="s">
        <v>5491</v>
      </c>
      <c r="N13097" s="9" t="s">
        <v>198</v>
      </c>
      <c r="O13097" s="9" t="s">
        <v>176</v>
      </c>
      <c r="P13097" s="9" t="s">
        <v>253</v>
      </c>
      <c r="Q13097" s="9" t="s">
        <v>273</v>
      </c>
      <c r="R13097" s="9">
        <v>0</v>
      </c>
      <c r="S13097" s="9">
        <v>19</v>
      </c>
      <c r="T13097" s="9" t="s">
        <v>136</v>
      </c>
      <c r="X13097" s="9">
        <f>INDEX(SLA_Policy!$D$2:$D$5,MATCH(F13097,SLA_Policy!$A$2:$A$5,0))</f>
        <v>120</v>
      </c>
      <c r="Y13097" s="9" t="str">
        <f>IF(E13097="Cancelled","Excluded",IF(D13097="",IF((SLA_Policy!$B$8-B13097)*24&gt;X13097,"Open - Breached","Open - On Track"),IF((D13097-B13097)*24&lt;=X13097,"Met","Breached")))</f>
        <v>Open - On Track</v>
      </c>
    </row>
    <row r="13098" spans="1:25" x14ac:dyDescent="0.25">
      <c r="A13098" s="9" t="s">
        <v>18009</v>
      </c>
      <c r="B13098" s="23">
        <v>46294.815277777801</v>
      </c>
      <c r="C13098" s="23">
        <v>46295.363194444399</v>
      </c>
      <c r="D13098" s="23">
        <v>46295.697916666701</v>
      </c>
      <c r="E13098" s="9" t="s">
        <v>170</v>
      </c>
      <c r="F13098" s="9" t="s">
        <v>189</v>
      </c>
      <c r="G13098" s="9" t="s">
        <v>213</v>
      </c>
      <c r="H13098" s="9" t="s">
        <v>164</v>
      </c>
      <c r="I13098" s="9" t="s">
        <v>339</v>
      </c>
      <c r="J13098" s="9" t="s">
        <v>1372</v>
      </c>
      <c r="K13098" s="9" t="s">
        <v>239</v>
      </c>
      <c r="L13098" s="9" t="s">
        <v>282</v>
      </c>
      <c r="M13098" s="9" t="s">
        <v>426</v>
      </c>
      <c r="N13098" s="9" t="s">
        <v>196</v>
      </c>
      <c r="O13098" s="9" t="s">
        <v>180</v>
      </c>
      <c r="P13098" s="9" t="s">
        <v>278</v>
      </c>
      <c r="Q13098" s="9" t="s">
        <v>273</v>
      </c>
      <c r="R13098" s="9">
        <v>0</v>
      </c>
      <c r="S13098" s="9">
        <v>3</v>
      </c>
      <c r="T13098" s="9" t="s">
        <v>343</v>
      </c>
      <c r="U13098" s="9" t="s">
        <v>266</v>
      </c>
      <c r="X13098" s="9">
        <f>INDEX(SLA_Policy!$D$2:$D$5,MATCH(F13098,SLA_Policy!$A$2:$A$5,0))</f>
        <v>120</v>
      </c>
      <c r="Y13098" s="9" t="str">
        <f>IF(E13098="Cancelled","Excluded",IF(D13098="",IF((SLA_Policy!$B$8-B13098)*24&gt;X13098,"Open - Breached","Open - On Track"),IF((D13098-B13098)*24&lt;=X13098,"Met","Breached")))</f>
        <v>Met</v>
      </c>
    </row>
    <row r="13099" spans="1:25" x14ac:dyDescent="0.25">
      <c r="A13099" s="9" t="s">
        <v>18010</v>
      </c>
      <c r="B13099" s="23">
        <v>46294.934027777803</v>
      </c>
      <c r="C13099" s="23">
        <v>46295.367361111101</v>
      </c>
      <c r="D13099" s="23">
        <v>46295.377083333296</v>
      </c>
      <c r="E13099" s="9" t="s">
        <v>170</v>
      </c>
      <c r="F13099" s="9" t="s">
        <v>189</v>
      </c>
      <c r="G13099" s="9" t="s">
        <v>213</v>
      </c>
      <c r="H13099" s="9" t="s">
        <v>166</v>
      </c>
      <c r="I13099" s="9" t="s">
        <v>286</v>
      </c>
      <c r="J13099" s="9" t="s">
        <v>287</v>
      </c>
      <c r="K13099" s="9" t="s">
        <v>215</v>
      </c>
      <c r="L13099" s="9" t="s">
        <v>307</v>
      </c>
      <c r="M13099" s="9" t="s">
        <v>1279</v>
      </c>
      <c r="N13099" s="9" t="s">
        <v>197</v>
      </c>
      <c r="O13099" s="9" t="s">
        <v>181</v>
      </c>
      <c r="P13099" s="9" t="s">
        <v>289</v>
      </c>
      <c r="Q13099" s="9" t="s">
        <v>273</v>
      </c>
      <c r="R13099" s="9">
        <v>0</v>
      </c>
      <c r="S13099" s="9">
        <v>13</v>
      </c>
      <c r="U13099" s="9" t="s">
        <v>376</v>
      </c>
      <c r="X13099" s="9">
        <f>INDEX(SLA_Policy!$D$2:$D$5,MATCH(F13099,SLA_Policy!$A$2:$A$5,0))</f>
        <v>120</v>
      </c>
      <c r="Y13099" s="9" t="str">
        <f>IF(E13099="Cancelled","Excluded",IF(D13099="",IF((SLA_Policy!$B$8-B13099)*24&gt;X13099,"Open - Breached","Open - On Track"),IF((D13099-B13099)*24&lt;=X13099,"Met","Breached")))</f>
        <v>Met</v>
      </c>
    </row>
    <row r="13100" spans="1:25" x14ac:dyDescent="0.25">
      <c r="A13100" s="9" t="s">
        <v>18011</v>
      </c>
      <c r="B13100" s="23">
        <v>46295.227083333302</v>
      </c>
      <c r="C13100" s="23">
        <v>46295.306250000001</v>
      </c>
      <c r="E13100" s="9" t="s">
        <v>14153</v>
      </c>
      <c r="F13100" s="9" t="s">
        <v>189</v>
      </c>
      <c r="G13100" s="9" t="s">
        <v>236</v>
      </c>
      <c r="H13100" s="9" t="s">
        <v>162</v>
      </c>
      <c r="I13100" s="9" t="s">
        <v>280</v>
      </c>
      <c r="J13100" s="9" t="s">
        <v>3767</v>
      </c>
      <c r="K13100" s="9" t="s">
        <v>303</v>
      </c>
      <c r="L13100" s="9" t="s">
        <v>216</v>
      </c>
      <c r="M13100" s="9" t="s">
        <v>3582</v>
      </c>
      <c r="N13100" s="9" t="s">
        <v>196</v>
      </c>
      <c r="O13100" s="9" t="s">
        <v>179</v>
      </c>
      <c r="P13100" s="9" t="s">
        <v>284</v>
      </c>
      <c r="Q13100" s="9" t="s">
        <v>219</v>
      </c>
      <c r="R13100" s="9">
        <v>0</v>
      </c>
      <c r="S13100" s="9">
        <v>14</v>
      </c>
      <c r="X13100" s="9">
        <f>INDEX(SLA_Policy!$D$2:$D$5,MATCH(F13100,SLA_Policy!$A$2:$A$5,0))</f>
        <v>120</v>
      </c>
      <c r="Y13100" s="9" t="str">
        <f>IF(E13100="Cancelled","Excluded",IF(D13100="",IF((SLA_Policy!$B$8-B13100)*24&gt;X13100,"Open - Breached","Open - On Track"),IF((D13100-B13100)*24&lt;=X13100,"Met","Breached")))</f>
        <v>Open - On Track</v>
      </c>
    </row>
    <row r="13101" spans="1:25" x14ac:dyDescent="0.25">
      <c r="A13101" s="9" t="s">
        <v>18012</v>
      </c>
      <c r="B13101" s="23">
        <v>46295.316666666702</v>
      </c>
      <c r="C13101" s="23">
        <v>46295.470138888901</v>
      </c>
      <c r="E13101" s="9" t="s">
        <v>17506</v>
      </c>
      <c r="F13101" s="9" t="s">
        <v>189</v>
      </c>
      <c r="G13101" s="9" t="s">
        <v>213</v>
      </c>
      <c r="H13101" s="9" t="s">
        <v>162</v>
      </c>
      <c r="I13101" s="9" t="s">
        <v>345</v>
      </c>
      <c r="J13101" s="9" t="s">
        <v>2029</v>
      </c>
      <c r="K13101" s="9" t="s">
        <v>215</v>
      </c>
      <c r="L13101" s="9" t="s">
        <v>104</v>
      </c>
      <c r="M13101" s="9" t="s">
        <v>1442</v>
      </c>
      <c r="N13101" s="9" t="s">
        <v>196</v>
      </c>
      <c r="O13101" s="9" t="s">
        <v>179</v>
      </c>
      <c r="P13101" s="9" t="s">
        <v>284</v>
      </c>
      <c r="Q13101" s="9" t="s">
        <v>219</v>
      </c>
      <c r="R13101" s="9">
        <v>0</v>
      </c>
      <c r="S13101" s="9">
        <v>13</v>
      </c>
      <c r="X13101" s="9">
        <f>INDEX(SLA_Policy!$D$2:$D$5,MATCH(F13101,SLA_Policy!$A$2:$A$5,0))</f>
        <v>120</v>
      </c>
      <c r="Y13101" s="9" t="str">
        <f>IF(E13101="Cancelled","Excluded",IF(D13101="",IF((SLA_Policy!$B$8-B13101)*24&gt;X13101,"Open - Breached","Open - On Track"),IF((D13101-B13101)*24&lt;=X13101,"Met","Breached")))</f>
        <v>Open - On Track</v>
      </c>
    </row>
    <row r="13102" spans="1:25" x14ac:dyDescent="0.25">
      <c r="A13102" s="9" t="s">
        <v>18013</v>
      </c>
      <c r="B13102" s="23">
        <v>46295.318055555603</v>
      </c>
      <c r="E13102" s="9" t="s">
        <v>649</v>
      </c>
      <c r="F13102" s="9" t="s">
        <v>188</v>
      </c>
      <c r="G13102" s="9" t="s">
        <v>236</v>
      </c>
      <c r="H13102" s="9" t="s">
        <v>164</v>
      </c>
      <c r="I13102" s="9" t="s">
        <v>421</v>
      </c>
      <c r="J13102" s="9" t="s">
        <v>2202</v>
      </c>
      <c r="K13102" s="9" t="s">
        <v>303</v>
      </c>
      <c r="L13102" s="9" t="s">
        <v>216</v>
      </c>
      <c r="M13102" s="9" t="s">
        <v>6769</v>
      </c>
      <c r="N13102" s="9" t="s">
        <v>197</v>
      </c>
      <c r="O13102" s="9" t="s">
        <v>180</v>
      </c>
      <c r="P13102" s="9" t="s">
        <v>278</v>
      </c>
      <c r="Q13102" s="9" t="s">
        <v>219</v>
      </c>
      <c r="R13102" s="9">
        <v>0</v>
      </c>
      <c r="S13102" s="9">
        <v>0</v>
      </c>
      <c r="T13102" s="9" t="s">
        <v>343</v>
      </c>
      <c r="X13102" s="9">
        <f>INDEX(SLA_Policy!$D$2:$D$5,MATCH(F13102,SLA_Policy!$A$2:$A$5,0))</f>
        <v>72</v>
      </c>
      <c r="Y13102" s="9" t="str">
        <f>IF(E13102="Cancelled","Excluded",IF(D13102="",IF((SLA_Policy!$B$8-B13102)*24&gt;X13102,"Open - Breached","Open - On Track"),IF((D13102-B13102)*24&lt;=X13102,"Met","Breached")))</f>
        <v>Excluded</v>
      </c>
    </row>
    <row r="13103" spans="1:25" x14ac:dyDescent="0.25">
      <c r="A13103" s="9" t="s">
        <v>18014</v>
      </c>
      <c r="B13103" s="23">
        <v>46295.336111111101</v>
      </c>
      <c r="C13103" s="23">
        <v>46295.380555555603</v>
      </c>
      <c r="D13103" s="23">
        <v>46295.572222222203</v>
      </c>
      <c r="E13103" s="9" t="s">
        <v>212</v>
      </c>
      <c r="F13103" s="9" t="s">
        <v>188</v>
      </c>
      <c r="G13103" s="9" t="s">
        <v>213</v>
      </c>
      <c r="H13103" s="9" t="s">
        <v>162</v>
      </c>
      <c r="I13103" s="9" t="s">
        <v>393</v>
      </c>
      <c r="J13103" s="9" t="s">
        <v>1718</v>
      </c>
      <c r="K13103" s="9" t="s">
        <v>215</v>
      </c>
      <c r="L13103" s="9" t="s">
        <v>270</v>
      </c>
      <c r="M13103" s="9" t="s">
        <v>981</v>
      </c>
      <c r="N13103" s="9" t="s">
        <v>197</v>
      </c>
      <c r="O13103" s="9" t="s">
        <v>116</v>
      </c>
      <c r="P13103" s="9" t="s">
        <v>342</v>
      </c>
      <c r="Q13103" s="9" t="s">
        <v>219</v>
      </c>
      <c r="R13103" s="9">
        <v>0</v>
      </c>
      <c r="S13103" s="9">
        <v>11</v>
      </c>
      <c r="U13103" s="9" t="s">
        <v>266</v>
      </c>
      <c r="X13103" s="9">
        <f>INDEX(SLA_Policy!$D$2:$D$5,MATCH(F13103,SLA_Policy!$A$2:$A$5,0))</f>
        <v>72</v>
      </c>
      <c r="Y13103" s="9" t="str">
        <f>IF(E13103="Cancelled","Excluded",IF(D13103="",IF((SLA_Policy!$B$8-B13103)*24&gt;X13103,"Open - Breached","Open - On Track"),IF((D13103-B13103)*24&lt;=X13103,"Met","Breached")))</f>
        <v>Met</v>
      </c>
    </row>
    <row r="13104" spans="1:25" x14ac:dyDescent="0.25">
      <c r="A13104" s="9" t="s">
        <v>18015</v>
      </c>
      <c r="B13104" s="23">
        <v>46295.3527777778</v>
      </c>
      <c r="C13104" s="23">
        <v>46295.354166666701</v>
      </c>
      <c r="D13104" s="23">
        <v>46295.6340277778</v>
      </c>
      <c r="E13104" s="9" t="s">
        <v>170</v>
      </c>
      <c r="F13104" s="9" t="s">
        <v>188</v>
      </c>
      <c r="G13104" s="9" t="s">
        <v>213</v>
      </c>
      <c r="H13104" s="9" t="s">
        <v>163</v>
      </c>
      <c r="I13104" s="9" t="s">
        <v>223</v>
      </c>
      <c r="J13104" s="9" t="s">
        <v>14861</v>
      </c>
      <c r="K13104" s="9" t="s">
        <v>239</v>
      </c>
      <c r="L13104" s="9" t="s">
        <v>311</v>
      </c>
      <c r="M13104" s="9" t="s">
        <v>2196</v>
      </c>
      <c r="N13104" s="9" t="s">
        <v>198</v>
      </c>
      <c r="O13104" s="9" t="s">
        <v>176</v>
      </c>
      <c r="P13104" s="9" t="s">
        <v>228</v>
      </c>
      <c r="Q13104" s="9" t="s">
        <v>219</v>
      </c>
      <c r="R13104" s="9">
        <v>0</v>
      </c>
      <c r="S13104" s="9">
        <v>36</v>
      </c>
      <c r="T13104" s="9" t="s">
        <v>220</v>
      </c>
      <c r="U13104" s="9" t="s">
        <v>376</v>
      </c>
      <c r="X13104" s="9">
        <f>INDEX(SLA_Policy!$D$2:$D$5,MATCH(F13104,SLA_Policy!$A$2:$A$5,0))</f>
        <v>72</v>
      </c>
      <c r="Y13104" s="9" t="str">
        <f>IF(E13104="Cancelled","Excluded",IF(D13104="",IF((SLA_Policy!$B$8-B13104)*24&gt;X13104,"Open - Breached","Open - On Track"),IF((D13104-B13104)*24&lt;=X13104,"Met","Breached")))</f>
        <v>Met</v>
      </c>
    </row>
    <row r="13105" spans="1:25" x14ac:dyDescent="0.25">
      <c r="A13105" s="9" t="s">
        <v>18016</v>
      </c>
      <c r="B13105" s="23">
        <v>46295.354166666701</v>
      </c>
      <c r="C13105" s="23">
        <v>46295.365277777797</v>
      </c>
      <c r="E13105" s="9" t="s">
        <v>14153</v>
      </c>
      <c r="F13105" s="9" t="s">
        <v>188</v>
      </c>
      <c r="G13105" s="9" t="s">
        <v>213</v>
      </c>
      <c r="H13105" s="9" t="s">
        <v>165</v>
      </c>
      <c r="I13105" s="9" t="s">
        <v>469</v>
      </c>
      <c r="J13105" s="9" t="s">
        <v>6872</v>
      </c>
      <c r="K13105" s="9" t="s">
        <v>303</v>
      </c>
      <c r="L13105" s="9" t="s">
        <v>351</v>
      </c>
      <c r="M13105" s="9" t="s">
        <v>603</v>
      </c>
      <c r="N13105" s="9" t="s">
        <v>198</v>
      </c>
      <c r="O13105" s="9" t="s">
        <v>176</v>
      </c>
      <c r="P13105" s="9" t="s">
        <v>503</v>
      </c>
      <c r="Q13105" s="9" t="s">
        <v>219</v>
      </c>
      <c r="R13105" s="9">
        <v>0</v>
      </c>
      <c r="S13105" s="9">
        <v>13</v>
      </c>
      <c r="X13105" s="9">
        <f>INDEX(SLA_Policy!$D$2:$D$5,MATCH(F13105,SLA_Policy!$A$2:$A$5,0))</f>
        <v>72</v>
      </c>
      <c r="Y13105" s="9" t="str">
        <f>IF(E13105="Cancelled","Excluded",IF(D13105="",IF((SLA_Policy!$B$8-B13105)*24&gt;X13105,"Open - Breached","Open - On Track"),IF((D13105-B13105)*24&lt;=X13105,"Met","Breached")))</f>
        <v>Open - On Track</v>
      </c>
    </row>
    <row r="13106" spans="1:25" x14ac:dyDescent="0.25">
      <c r="A13106" s="9" t="s">
        <v>18017</v>
      </c>
      <c r="B13106" s="23">
        <v>46295.361111111102</v>
      </c>
      <c r="C13106" s="23">
        <v>46295.427777777797</v>
      </c>
      <c r="D13106" s="23">
        <v>46295.670833333301</v>
      </c>
      <c r="E13106" s="9" t="s">
        <v>170</v>
      </c>
      <c r="F13106" s="9" t="s">
        <v>188</v>
      </c>
      <c r="G13106" s="9" t="s">
        <v>236</v>
      </c>
      <c r="H13106" s="9" t="s">
        <v>161</v>
      </c>
      <c r="I13106" s="9" t="s">
        <v>237</v>
      </c>
      <c r="J13106" s="9" t="s">
        <v>4957</v>
      </c>
      <c r="K13106" s="9" t="s">
        <v>303</v>
      </c>
      <c r="L13106" s="9" t="s">
        <v>216</v>
      </c>
      <c r="M13106" s="9" t="s">
        <v>1287</v>
      </c>
      <c r="N13106" s="9" t="s">
        <v>196</v>
      </c>
      <c r="O13106" s="9" t="s">
        <v>179</v>
      </c>
      <c r="P13106" s="9" t="s">
        <v>284</v>
      </c>
      <c r="Q13106" s="9" t="s">
        <v>219</v>
      </c>
      <c r="R13106" s="9">
        <v>0</v>
      </c>
      <c r="S13106" s="9">
        <v>14</v>
      </c>
      <c r="U13106" s="9" t="s">
        <v>242</v>
      </c>
      <c r="X13106" s="9">
        <f>INDEX(SLA_Policy!$D$2:$D$5,MATCH(F13106,SLA_Policy!$A$2:$A$5,0))</f>
        <v>72</v>
      </c>
      <c r="Y13106" s="9" t="str">
        <f>IF(E13106="Cancelled","Excluded",IF(D13106="",IF((SLA_Policy!$B$8-B13106)*24&gt;X13106,"Open - Breached","Open - On Track"),IF((D13106-B13106)*24&lt;=X13106,"Met","Breached")))</f>
        <v>Met</v>
      </c>
    </row>
    <row r="13107" spans="1:25" x14ac:dyDescent="0.25">
      <c r="A13107" s="9" t="s">
        <v>18018</v>
      </c>
      <c r="B13107" s="23">
        <v>46295.367361111101</v>
      </c>
      <c r="C13107" s="23">
        <v>46295.434722222199</v>
      </c>
      <c r="D13107" s="23">
        <v>46295.490277777797</v>
      </c>
      <c r="E13107" s="9" t="s">
        <v>212</v>
      </c>
      <c r="F13107" s="9" t="s">
        <v>188</v>
      </c>
      <c r="G13107" s="9" t="s">
        <v>213</v>
      </c>
      <c r="H13107" s="9" t="s">
        <v>161</v>
      </c>
      <c r="I13107" s="9" t="s">
        <v>454</v>
      </c>
      <c r="J13107" s="9" t="s">
        <v>3261</v>
      </c>
      <c r="K13107" s="9" t="s">
        <v>246</v>
      </c>
      <c r="L13107" s="9" t="s">
        <v>351</v>
      </c>
      <c r="M13107" s="9" t="s">
        <v>1660</v>
      </c>
      <c r="N13107" s="9" t="s">
        <v>197</v>
      </c>
      <c r="O13107" s="9" t="s">
        <v>116</v>
      </c>
      <c r="P13107" s="9" t="s">
        <v>342</v>
      </c>
      <c r="Q13107" s="9" t="s">
        <v>219</v>
      </c>
      <c r="R13107" s="9">
        <v>0</v>
      </c>
      <c r="S13107" s="9">
        <v>5</v>
      </c>
      <c r="U13107" s="9" t="s">
        <v>290</v>
      </c>
      <c r="X13107" s="9">
        <f>INDEX(SLA_Policy!$D$2:$D$5,MATCH(F13107,SLA_Policy!$A$2:$A$5,0))</f>
        <v>72</v>
      </c>
      <c r="Y13107" s="9" t="str">
        <f>IF(E13107="Cancelled","Excluded",IF(D13107="",IF((SLA_Policy!$B$8-B13107)*24&gt;X13107,"Open - Breached","Open - On Track"),IF((D13107-B13107)*24&lt;=X13107,"Met","Breached")))</f>
        <v>Met</v>
      </c>
    </row>
    <row r="13108" spans="1:25" x14ac:dyDescent="0.25">
      <c r="A13108" s="9" t="s">
        <v>18019</v>
      </c>
      <c r="B13108" s="23">
        <v>46295.371527777803</v>
      </c>
      <c r="C13108" s="23">
        <v>46295.379861111098</v>
      </c>
      <c r="D13108" s="23">
        <v>46295.395833333299</v>
      </c>
      <c r="E13108" s="9" t="s">
        <v>170</v>
      </c>
      <c r="F13108" s="9" t="s">
        <v>188</v>
      </c>
      <c r="G13108" s="9" t="s">
        <v>213</v>
      </c>
      <c r="H13108" s="9" t="s">
        <v>161</v>
      </c>
      <c r="I13108" s="9" t="s">
        <v>389</v>
      </c>
      <c r="J13108" s="9" t="s">
        <v>767</v>
      </c>
      <c r="K13108" s="9" t="s">
        <v>303</v>
      </c>
      <c r="L13108" s="9" t="s">
        <v>226</v>
      </c>
      <c r="M13108" s="9" t="s">
        <v>452</v>
      </c>
      <c r="N13108" s="9" t="s">
        <v>200</v>
      </c>
      <c r="O13108" s="9" t="s">
        <v>116</v>
      </c>
      <c r="P13108" s="9" t="s">
        <v>234</v>
      </c>
      <c r="Q13108" s="9" t="s">
        <v>219</v>
      </c>
      <c r="R13108" s="9">
        <v>0</v>
      </c>
      <c r="S13108" s="9">
        <v>12</v>
      </c>
      <c r="U13108" s="9" t="s">
        <v>376</v>
      </c>
      <c r="X13108" s="9">
        <f>INDEX(SLA_Policy!$D$2:$D$5,MATCH(F13108,SLA_Policy!$A$2:$A$5,0))</f>
        <v>72</v>
      </c>
      <c r="Y13108" s="9" t="str">
        <f>IF(E13108="Cancelled","Excluded",IF(D13108="",IF((SLA_Policy!$B$8-B13108)*24&gt;X13108,"Open - Breached","Open - On Track"),IF((D13108-B13108)*24&lt;=X13108,"Met","Breached")))</f>
        <v>Met</v>
      </c>
    </row>
    <row r="13109" spans="1:25" x14ac:dyDescent="0.25">
      <c r="A13109" s="9" t="s">
        <v>18020</v>
      </c>
      <c r="B13109" s="23">
        <v>46295.374305555597</v>
      </c>
      <c r="C13109" s="23">
        <v>46295.413194444503</v>
      </c>
      <c r="E13109" s="9" t="s">
        <v>17506</v>
      </c>
      <c r="F13109" s="9" t="s">
        <v>188</v>
      </c>
      <c r="G13109" s="9" t="s">
        <v>213</v>
      </c>
      <c r="H13109" s="9" t="s">
        <v>164</v>
      </c>
      <c r="I13109" s="9" t="s">
        <v>478</v>
      </c>
      <c r="J13109" s="9" t="s">
        <v>1768</v>
      </c>
      <c r="K13109" s="9" t="s">
        <v>303</v>
      </c>
      <c r="L13109" s="9" t="s">
        <v>282</v>
      </c>
      <c r="M13109" s="9" t="s">
        <v>550</v>
      </c>
      <c r="N13109" s="9" t="s">
        <v>196</v>
      </c>
      <c r="O13109" s="9" t="s">
        <v>178</v>
      </c>
      <c r="P13109" s="9" t="s">
        <v>360</v>
      </c>
      <c r="Q13109" s="9" t="s">
        <v>219</v>
      </c>
      <c r="R13109" s="9">
        <v>0</v>
      </c>
      <c r="S13109" s="9">
        <v>35</v>
      </c>
      <c r="T13109" s="9" t="s">
        <v>343</v>
      </c>
      <c r="X13109" s="9">
        <f>INDEX(SLA_Policy!$D$2:$D$5,MATCH(F13109,SLA_Policy!$A$2:$A$5,0))</f>
        <v>72</v>
      </c>
      <c r="Y13109" s="9" t="str">
        <f>IF(E13109="Cancelled","Excluded",IF(D13109="",IF((SLA_Policy!$B$8-B13109)*24&gt;X13109,"Open - Breached","Open - On Track"),IF((D13109-B13109)*24&lt;=X13109,"Met","Breached")))</f>
        <v>Open - On Track</v>
      </c>
    </row>
    <row r="13110" spans="1:25" x14ac:dyDescent="0.25">
      <c r="A13110" s="9" t="s">
        <v>18021</v>
      </c>
      <c r="B13110" s="23">
        <v>46295.375</v>
      </c>
      <c r="C13110" s="23">
        <v>46295.377777777801</v>
      </c>
      <c r="E13110" s="9" t="s">
        <v>17506</v>
      </c>
      <c r="F13110" s="9" t="s">
        <v>188</v>
      </c>
      <c r="G13110" s="9" t="s">
        <v>213</v>
      </c>
      <c r="H13110" s="9" t="s">
        <v>88</v>
      </c>
      <c r="I13110" s="9" t="s">
        <v>92</v>
      </c>
      <c r="J13110" s="9" t="s">
        <v>3941</v>
      </c>
      <c r="K13110" s="9" t="s">
        <v>246</v>
      </c>
      <c r="L13110" s="9" t="s">
        <v>216</v>
      </c>
      <c r="M13110" s="9" t="s">
        <v>8511</v>
      </c>
      <c r="N13110" s="9" t="s">
        <v>198</v>
      </c>
      <c r="O13110" s="9" t="s">
        <v>178</v>
      </c>
      <c r="P13110" s="9" t="s">
        <v>272</v>
      </c>
      <c r="Q13110" s="9" t="s">
        <v>219</v>
      </c>
      <c r="R13110" s="9">
        <v>0</v>
      </c>
      <c r="S13110" s="9">
        <v>17</v>
      </c>
      <c r="T13110" s="9" t="s">
        <v>220</v>
      </c>
      <c r="X13110" s="9">
        <f>INDEX(SLA_Policy!$D$2:$D$5,MATCH(F13110,SLA_Policy!$A$2:$A$5,0))</f>
        <v>72</v>
      </c>
      <c r="Y13110" s="9" t="str">
        <f>IF(E13110="Cancelled","Excluded",IF(D13110="",IF((SLA_Policy!$B$8-B13110)*24&gt;X13110,"Open - Breached","Open - On Track"),IF((D13110-B13110)*24&lt;=X13110,"Met","Breached")))</f>
        <v>Open - On Track</v>
      </c>
    </row>
    <row r="13111" spans="1:25" x14ac:dyDescent="0.25">
      <c r="A13111" s="9" t="s">
        <v>18022</v>
      </c>
      <c r="B13111" s="23">
        <v>46295.400694444397</v>
      </c>
      <c r="C13111" s="23">
        <v>46295.535416666702</v>
      </c>
      <c r="E13111" s="9" t="s">
        <v>17506</v>
      </c>
      <c r="F13111" s="9" t="s">
        <v>188</v>
      </c>
      <c r="G13111" s="9" t="s">
        <v>213</v>
      </c>
      <c r="H13111" s="9" t="s">
        <v>166</v>
      </c>
      <c r="I13111" s="9" t="s">
        <v>286</v>
      </c>
      <c r="J13111" s="9" t="s">
        <v>5562</v>
      </c>
      <c r="K13111" s="9" t="s">
        <v>246</v>
      </c>
      <c r="L13111" s="9" t="s">
        <v>311</v>
      </c>
      <c r="M13111" s="9" t="s">
        <v>639</v>
      </c>
      <c r="N13111" s="9" t="s">
        <v>197</v>
      </c>
      <c r="O13111" s="9" t="s">
        <v>181</v>
      </c>
      <c r="P13111" s="9" t="s">
        <v>449</v>
      </c>
      <c r="Q13111" s="9" t="s">
        <v>219</v>
      </c>
      <c r="R13111" s="9">
        <v>0</v>
      </c>
      <c r="S13111" s="9">
        <v>15</v>
      </c>
      <c r="X13111" s="9">
        <f>INDEX(SLA_Policy!$D$2:$D$5,MATCH(F13111,SLA_Policy!$A$2:$A$5,0))</f>
        <v>72</v>
      </c>
      <c r="Y13111" s="9" t="str">
        <f>IF(E13111="Cancelled","Excluded",IF(D13111="",IF((SLA_Policy!$B$8-B13111)*24&gt;X13111,"Open - Breached","Open - On Track"),IF((D13111-B13111)*24&lt;=X13111,"Met","Breached")))</f>
        <v>Open - On Track</v>
      </c>
    </row>
    <row r="13112" spans="1:25" x14ac:dyDescent="0.25">
      <c r="A13112" s="9" t="s">
        <v>18023</v>
      </c>
      <c r="B13112" s="23">
        <v>46295.402777777803</v>
      </c>
      <c r="C13112" s="23">
        <v>46295.409027777801</v>
      </c>
      <c r="E13112" s="9" t="s">
        <v>14153</v>
      </c>
      <c r="F13112" s="9" t="s">
        <v>188</v>
      </c>
      <c r="G13112" s="9" t="s">
        <v>236</v>
      </c>
      <c r="H13112" s="9" t="s">
        <v>167</v>
      </c>
      <c r="I13112" s="9" t="s">
        <v>255</v>
      </c>
      <c r="J13112" s="9" t="s">
        <v>6845</v>
      </c>
      <c r="K13112" s="9" t="s">
        <v>225</v>
      </c>
      <c r="L13112" s="9" t="s">
        <v>311</v>
      </c>
      <c r="M13112" s="9" t="s">
        <v>682</v>
      </c>
      <c r="N13112" s="9" t="s">
        <v>198</v>
      </c>
      <c r="O13112" s="9" t="s">
        <v>180</v>
      </c>
      <c r="P13112" s="9" t="s">
        <v>278</v>
      </c>
      <c r="Q13112" s="9" t="s">
        <v>219</v>
      </c>
      <c r="R13112" s="9">
        <v>0</v>
      </c>
      <c r="S13112" s="9">
        <v>11</v>
      </c>
      <c r="X13112" s="9">
        <f>INDEX(SLA_Policy!$D$2:$D$5,MATCH(F13112,SLA_Policy!$A$2:$A$5,0))</f>
        <v>72</v>
      </c>
      <c r="Y13112" s="9" t="str">
        <f>IF(E13112="Cancelled","Excluded",IF(D13112="",IF((SLA_Policy!$B$8-B13112)*24&gt;X13112,"Open - Breached","Open - On Track"),IF((D13112-B13112)*24&lt;=X13112,"Met","Breached")))</f>
        <v>Open - On Track</v>
      </c>
    </row>
    <row r="13113" spans="1:25" x14ac:dyDescent="0.25">
      <c r="A13113" s="9" t="s">
        <v>18024</v>
      </c>
      <c r="B13113" s="23">
        <v>46295.4194444444</v>
      </c>
      <c r="C13113" s="23">
        <v>46295.454166666699</v>
      </c>
      <c r="E13113" s="9" t="s">
        <v>17506</v>
      </c>
      <c r="F13113" s="9" t="s">
        <v>188</v>
      </c>
      <c r="G13113" s="9" t="s">
        <v>213</v>
      </c>
      <c r="H13113" s="9" t="s">
        <v>162</v>
      </c>
      <c r="I13113" s="9" t="s">
        <v>345</v>
      </c>
      <c r="J13113" s="9" t="s">
        <v>1151</v>
      </c>
      <c r="K13113" s="9" t="s">
        <v>246</v>
      </c>
      <c r="L13113" s="9" t="s">
        <v>270</v>
      </c>
      <c r="M13113" s="9" t="s">
        <v>1032</v>
      </c>
      <c r="N13113" s="9" t="s">
        <v>197</v>
      </c>
      <c r="O13113" s="9" t="s">
        <v>179</v>
      </c>
      <c r="P13113" s="9" t="s">
        <v>264</v>
      </c>
      <c r="Q13113" s="9" t="s">
        <v>219</v>
      </c>
      <c r="R13113" s="9">
        <v>2</v>
      </c>
      <c r="S13113" s="9">
        <v>59</v>
      </c>
      <c r="X13113" s="9">
        <f>INDEX(SLA_Policy!$D$2:$D$5,MATCH(F13113,SLA_Policy!$A$2:$A$5,0))</f>
        <v>72</v>
      </c>
      <c r="Y13113" s="9" t="str">
        <f>IF(E13113="Cancelled","Excluded",IF(D13113="",IF((SLA_Policy!$B$8-B13113)*24&gt;X13113,"Open - Breached","Open - On Track"),IF((D13113-B13113)*24&lt;=X13113,"Met","Breached")))</f>
        <v>Open - On Track</v>
      </c>
    </row>
    <row r="13114" spans="1:25" x14ac:dyDescent="0.25">
      <c r="A13114" s="9" t="s">
        <v>18025</v>
      </c>
      <c r="B13114" s="23">
        <v>46295.420833333301</v>
      </c>
      <c r="C13114" s="23">
        <v>46295.5180555556</v>
      </c>
      <c r="E13114" s="9" t="s">
        <v>17506</v>
      </c>
      <c r="F13114" s="9" t="s">
        <v>189</v>
      </c>
      <c r="G13114" s="9" t="s">
        <v>213</v>
      </c>
      <c r="H13114" s="9" t="s">
        <v>167</v>
      </c>
      <c r="I13114" s="9" t="s">
        <v>349</v>
      </c>
      <c r="J13114" s="9" t="s">
        <v>8416</v>
      </c>
      <c r="K13114" s="9" t="s">
        <v>215</v>
      </c>
      <c r="L13114" s="9" t="s">
        <v>226</v>
      </c>
      <c r="M13114" s="9" t="s">
        <v>2710</v>
      </c>
      <c r="N13114" s="9" t="s">
        <v>197</v>
      </c>
      <c r="O13114" s="9" t="s">
        <v>116</v>
      </c>
      <c r="P13114" s="9" t="s">
        <v>218</v>
      </c>
      <c r="Q13114" s="9" t="s">
        <v>219</v>
      </c>
      <c r="R13114" s="9">
        <v>0</v>
      </c>
      <c r="S13114" s="9">
        <v>43</v>
      </c>
      <c r="X13114" s="9">
        <f>INDEX(SLA_Policy!$D$2:$D$5,MATCH(F13114,SLA_Policy!$A$2:$A$5,0))</f>
        <v>120</v>
      </c>
      <c r="Y13114" s="9" t="str">
        <f>IF(E13114="Cancelled","Excluded",IF(D13114="",IF((SLA_Policy!$B$8-B13114)*24&gt;X13114,"Open - Breached","Open - On Track"),IF((D13114-B13114)*24&lt;=X13114,"Met","Breached")))</f>
        <v>Open - On Track</v>
      </c>
    </row>
    <row r="13115" spans="1:25" x14ac:dyDescent="0.25">
      <c r="A13115" s="9" t="s">
        <v>18026</v>
      </c>
      <c r="B13115" s="23">
        <v>46295.425000000003</v>
      </c>
      <c r="C13115" s="23">
        <v>46295.426388888904</v>
      </c>
      <c r="E13115" s="9" t="s">
        <v>17506</v>
      </c>
      <c r="F13115" s="9" t="s">
        <v>188</v>
      </c>
      <c r="G13115" s="9" t="s">
        <v>213</v>
      </c>
      <c r="H13115" s="9" t="s">
        <v>88</v>
      </c>
      <c r="I13115" s="9" t="s">
        <v>92</v>
      </c>
      <c r="J13115" s="9" t="s">
        <v>11521</v>
      </c>
      <c r="K13115" s="9" t="s">
        <v>215</v>
      </c>
      <c r="L13115" s="9" t="s">
        <v>216</v>
      </c>
      <c r="M13115" s="9" t="s">
        <v>2089</v>
      </c>
      <c r="N13115" s="9" t="s">
        <v>198</v>
      </c>
      <c r="O13115" s="9" t="s">
        <v>116</v>
      </c>
      <c r="P13115" s="9" t="s">
        <v>234</v>
      </c>
      <c r="Q13115" s="9" t="s">
        <v>219</v>
      </c>
      <c r="R13115" s="9">
        <v>0</v>
      </c>
      <c r="S13115" s="9">
        <v>17</v>
      </c>
      <c r="T13115" s="9" t="s">
        <v>220</v>
      </c>
      <c r="X13115" s="9">
        <f>INDEX(SLA_Policy!$D$2:$D$5,MATCH(F13115,SLA_Policy!$A$2:$A$5,0))</f>
        <v>72</v>
      </c>
      <c r="Y13115" s="9" t="str">
        <f>IF(E13115="Cancelled","Excluded",IF(D13115="",IF((SLA_Policy!$B$8-B13115)*24&gt;X13115,"Open - Breached","Open - On Track"),IF((D13115-B13115)*24&lt;=X13115,"Met","Breached")))</f>
        <v>Open - On Track</v>
      </c>
    </row>
    <row r="13116" spans="1:25" x14ac:dyDescent="0.25">
      <c r="A13116" s="9" t="s">
        <v>18027</v>
      </c>
      <c r="B13116" s="23">
        <v>46295.4284722222</v>
      </c>
      <c r="C13116" s="23">
        <v>46295.429166666698</v>
      </c>
      <c r="D13116" s="23">
        <v>46295.597916666702</v>
      </c>
      <c r="E13116" s="9" t="s">
        <v>170</v>
      </c>
      <c r="F13116" s="9" t="s">
        <v>186</v>
      </c>
      <c r="G13116" s="9" t="s">
        <v>213</v>
      </c>
      <c r="H13116" s="9" t="s">
        <v>88</v>
      </c>
      <c r="I13116" s="9" t="s">
        <v>486</v>
      </c>
      <c r="J13116" s="9" t="s">
        <v>18028</v>
      </c>
      <c r="K13116" s="9" t="s">
        <v>239</v>
      </c>
      <c r="L13116" s="9" t="s">
        <v>216</v>
      </c>
      <c r="M13116" s="9" t="s">
        <v>2539</v>
      </c>
      <c r="N13116" s="9" t="s">
        <v>196</v>
      </c>
      <c r="O13116" s="9" t="s">
        <v>178</v>
      </c>
      <c r="P13116" s="9" t="s">
        <v>272</v>
      </c>
      <c r="Q13116" s="9" t="s">
        <v>273</v>
      </c>
      <c r="R13116" s="9">
        <v>1</v>
      </c>
      <c r="S13116" s="9">
        <v>158</v>
      </c>
      <c r="U13116" s="9" t="s">
        <v>266</v>
      </c>
      <c r="X13116" s="9">
        <f>INDEX(SLA_Policy!$D$2:$D$5,MATCH(F13116,SLA_Policy!$A$2:$A$5,0))</f>
        <v>4</v>
      </c>
      <c r="Y13116" s="9" t="str">
        <f>IF(E13116="Cancelled","Excluded",IF(D13116="",IF((SLA_Policy!$B$8-B13116)*24&gt;X13116,"Open - Breached","Open - On Track"),IF((D13116-B13116)*24&lt;=X13116,"Met","Breached")))</f>
        <v>Breached</v>
      </c>
    </row>
    <row r="13117" spans="1:25" x14ac:dyDescent="0.25">
      <c r="A13117" s="9" t="s">
        <v>18029</v>
      </c>
      <c r="B13117" s="23">
        <v>46295.430555555598</v>
      </c>
      <c r="C13117" s="23">
        <v>46295.434722222199</v>
      </c>
      <c r="E13117" s="9" t="s">
        <v>17506</v>
      </c>
      <c r="F13117" s="9" t="s">
        <v>188</v>
      </c>
      <c r="G13117" s="9" t="s">
        <v>213</v>
      </c>
      <c r="H13117" s="9" t="s">
        <v>88</v>
      </c>
      <c r="I13117" s="9" t="s">
        <v>92</v>
      </c>
      <c r="J13117" s="9" t="s">
        <v>834</v>
      </c>
      <c r="K13117" s="9" t="s">
        <v>215</v>
      </c>
      <c r="L13117" s="9" t="s">
        <v>226</v>
      </c>
      <c r="M13117" s="9" t="s">
        <v>911</v>
      </c>
      <c r="N13117" s="9" t="s">
        <v>198</v>
      </c>
      <c r="O13117" s="9" t="s">
        <v>178</v>
      </c>
      <c r="P13117" s="9" t="s">
        <v>360</v>
      </c>
      <c r="Q13117" s="9" t="s">
        <v>219</v>
      </c>
      <c r="R13117" s="9">
        <v>0</v>
      </c>
      <c r="S13117" s="9">
        <v>19</v>
      </c>
      <c r="T13117" s="9" t="s">
        <v>322</v>
      </c>
      <c r="X13117" s="9">
        <f>INDEX(SLA_Policy!$D$2:$D$5,MATCH(F13117,SLA_Policy!$A$2:$A$5,0))</f>
        <v>72</v>
      </c>
      <c r="Y13117" s="9" t="str">
        <f>IF(E13117="Cancelled","Excluded",IF(D13117="",IF((SLA_Policy!$B$8-B13117)*24&gt;X13117,"Open - Breached","Open - On Track"),IF((D13117-B13117)*24&lt;=X13117,"Met","Breached")))</f>
        <v>Open - On Track</v>
      </c>
    </row>
    <row r="13118" spans="1:25" x14ac:dyDescent="0.25">
      <c r="A13118" s="9" t="s">
        <v>18030</v>
      </c>
      <c r="B13118" s="23">
        <v>46295.440972222197</v>
      </c>
      <c r="C13118" s="23">
        <v>46295.443055555603</v>
      </c>
      <c r="D13118" s="23">
        <v>46295.522916666698</v>
      </c>
      <c r="E13118" s="9" t="s">
        <v>170</v>
      </c>
      <c r="F13118" s="9" t="s">
        <v>188</v>
      </c>
      <c r="G13118" s="9" t="s">
        <v>213</v>
      </c>
      <c r="H13118" s="9" t="s">
        <v>161</v>
      </c>
      <c r="I13118" s="9" t="s">
        <v>389</v>
      </c>
      <c r="J13118" s="9" t="s">
        <v>435</v>
      </c>
      <c r="K13118" s="9" t="s">
        <v>262</v>
      </c>
      <c r="L13118" s="9" t="s">
        <v>216</v>
      </c>
      <c r="M13118" s="9" t="s">
        <v>867</v>
      </c>
      <c r="N13118" s="9" t="s">
        <v>200</v>
      </c>
      <c r="O13118" s="9" t="s">
        <v>116</v>
      </c>
      <c r="P13118" s="9" t="s">
        <v>525</v>
      </c>
      <c r="Q13118" s="9" t="s">
        <v>219</v>
      </c>
      <c r="R13118" s="9">
        <v>0</v>
      </c>
      <c r="S13118" s="9">
        <v>12</v>
      </c>
      <c r="U13118" s="9" t="s">
        <v>290</v>
      </c>
      <c r="X13118" s="9">
        <f>INDEX(SLA_Policy!$D$2:$D$5,MATCH(F13118,SLA_Policy!$A$2:$A$5,0))</f>
        <v>72</v>
      </c>
      <c r="Y13118" s="9" t="str">
        <f>IF(E13118="Cancelled","Excluded",IF(D13118="",IF((SLA_Policy!$B$8-B13118)*24&gt;X13118,"Open - Breached","Open - On Track"),IF((D13118-B13118)*24&lt;=X13118,"Met","Breached")))</f>
        <v>Met</v>
      </c>
    </row>
    <row r="13119" spans="1:25" x14ac:dyDescent="0.25">
      <c r="A13119" s="9" t="s">
        <v>18031</v>
      </c>
      <c r="B13119" s="23">
        <v>46295.448611111096</v>
      </c>
      <c r="C13119" s="23">
        <v>46295.465972222199</v>
      </c>
      <c r="E13119" s="9" t="s">
        <v>17506</v>
      </c>
      <c r="F13119" s="9" t="s">
        <v>189</v>
      </c>
      <c r="G13119" s="9" t="s">
        <v>213</v>
      </c>
      <c r="H13119" s="9" t="s">
        <v>165</v>
      </c>
      <c r="I13119" s="9" t="s">
        <v>567</v>
      </c>
      <c r="J13119" s="9" t="s">
        <v>1274</v>
      </c>
      <c r="K13119" s="9" t="s">
        <v>303</v>
      </c>
      <c r="L13119" s="9" t="s">
        <v>270</v>
      </c>
      <c r="M13119" s="9" t="s">
        <v>2575</v>
      </c>
      <c r="N13119" s="9" t="s">
        <v>199</v>
      </c>
      <c r="O13119" s="9" t="s">
        <v>176</v>
      </c>
      <c r="P13119" s="9" t="s">
        <v>228</v>
      </c>
      <c r="Q13119" s="9" t="s">
        <v>219</v>
      </c>
      <c r="R13119" s="9">
        <v>0</v>
      </c>
      <c r="S13119" s="9">
        <v>32</v>
      </c>
      <c r="X13119" s="9">
        <f>INDEX(SLA_Policy!$D$2:$D$5,MATCH(F13119,SLA_Policy!$A$2:$A$5,0))</f>
        <v>120</v>
      </c>
      <c r="Y13119" s="9" t="str">
        <f>IF(E13119="Cancelled","Excluded",IF(D13119="",IF((SLA_Policy!$B$8-B13119)*24&gt;X13119,"Open - Breached","Open - On Track"),IF((D13119-B13119)*24&lt;=X13119,"Met","Breached")))</f>
        <v>Open - On Track</v>
      </c>
    </row>
    <row r="13120" spans="1:25" x14ac:dyDescent="0.25">
      <c r="A13120" s="9" t="s">
        <v>18032</v>
      </c>
      <c r="B13120" s="23">
        <v>46295.453472222202</v>
      </c>
      <c r="C13120" s="23">
        <v>46295.469444444498</v>
      </c>
      <c r="E13120" s="9" t="s">
        <v>17506</v>
      </c>
      <c r="F13120" s="9" t="s">
        <v>188</v>
      </c>
      <c r="G13120" s="9" t="s">
        <v>236</v>
      </c>
      <c r="H13120" s="9" t="s">
        <v>163</v>
      </c>
      <c r="I13120" s="9" t="s">
        <v>315</v>
      </c>
      <c r="J13120" s="9" t="s">
        <v>1616</v>
      </c>
      <c r="K13120" s="9" t="s">
        <v>225</v>
      </c>
      <c r="L13120" s="9" t="s">
        <v>216</v>
      </c>
      <c r="M13120" s="9" t="s">
        <v>965</v>
      </c>
      <c r="N13120" s="9" t="s">
        <v>198</v>
      </c>
      <c r="O13120" s="9" t="s">
        <v>180</v>
      </c>
      <c r="P13120" s="9" t="s">
        <v>368</v>
      </c>
      <c r="Q13120" s="9" t="s">
        <v>219</v>
      </c>
      <c r="R13120" s="9">
        <v>0</v>
      </c>
      <c r="S13120" s="9">
        <v>194</v>
      </c>
      <c r="T13120" s="9" t="s">
        <v>322</v>
      </c>
      <c r="X13120" s="9">
        <f>INDEX(SLA_Policy!$D$2:$D$5,MATCH(F13120,SLA_Policy!$A$2:$A$5,0))</f>
        <v>72</v>
      </c>
      <c r="Y13120" s="9" t="str">
        <f>IF(E13120="Cancelled","Excluded",IF(D13120="",IF((SLA_Policy!$B$8-B13120)*24&gt;X13120,"Open - Breached","Open - On Track"),IF((D13120-B13120)*24&lt;=X13120,"Met","Breached")))</f>
        <v>Open - On Track</v>
      </c>
    </row>
    <row r="13121" spans="1:25" x14ac:dyDescent="0.25">
      <c r="A13121" s="9" t="s">
        <v>18033</v>
      </c>
      <c r="B13121" s="23">
        <v>46295.459027777797</v>
      </c>
      <c r="C13121" s="23">
        <v>46295.461111111101</v>
      </c>
      <c r="D13121" s="23">
        <v>46295.701388888898</v>
      </c>
      <c r="E13121" s="9" t="s">
        <v>170</v>
      </c>
      <c r="F13121" s="9" t="s">
        <v>188</v>
      </c>
      <c r="G13121" s="9" t="s">
        <v>213</v>
      </c>
      <c r="H13121" s="9" t="s">
        <v>163</v>
      </c>
      <c r="I13121" s="9" t="s">
        <v>250</v>
      </c>
      <c r="J13121" s="9" t="s">
        <v>16916</v>
      </c>
      <c r="K13121" s="9" t="s">
        <v>246</v>
      </c>
      <c r="L13121" s="9" t="s">
        <v>282</v>
      </c>
      <c r="M13121" s="9" t="s">
        <v>1917</v>
      </c>
      <c r="N13121" s="9" t="s">
        <v>199</v>
      </c>
      <c r="O13121" s="9" t="s">
        <v>176</v>
      </c>
      <c r="P13121" s="9" t="s">
        <v>253</v>
      </c>
      <c r="Q13121" s="9" t="s">
        <v>219</v>
      </c>
      <c r="R13121" s="9">
        <v>0</v>
      </c>
      <c r="S13121" s="9">
        <v>36</v>
      </c>
      <c r="T13121" s="9" t="s">
        <v>136</v>
      </c>
      <c r="U13121" s="9" t="s">
        <v>266</v>
      </c>
      <c r="X13121" s="9">
        <f>INDEX(SLA_Policy!$D$2:$D$5,MATCH(F13121,SLA_Policy!$A$2:$A$5,0))</f>
        <v>72</v>
      </c>
      <c r="Y13121" s="9" t="str">
        <f>IF(E13121="Cancelled","Excluded",IF(D13121="",IF((SLA_Policy!$B$8-B13121)*24&gt;X13121,"Open - Breached","Open - On Track"),IF((D13121-B13121)*24&lt;=X13121,"Met","Breached")))</f>
        <v>Met</v>
      </c>
    </row>
    <row r="13122" spans="1:25" x14ac:dyDescent="0.25">
      <c r="A13122" s="9" t="s">
        <v>18034</v>
      </c>
      <c r="B13122" s="23">
        <v>46295.460416666698</v>
      </c>
      <c r="C13122" s="23">
        <v>46295.464583333298</v>
      </c>
      <c r="E13122" s="9" t="s">
        <v>14153</v>
      </c>
      <c r="F13122" s="9" t="s">
        <v>188</v>
      </c>
      <c r="G13122" s="9" t="s">
        <v>213</v>
      </c>
      <c r="H13122" s="9" t="s">
        <v>167</v>
      </c>
      <c r="I13122" s="9" t="s">
        <v>362</v>
      </c>
      <c r="J13122" s="9" t="s">
        <v>3194</v>
      </c>
      <c r="K13122" s="9" t="s">
        <v>246</v>
      </c>
      <c r="L13122" s="9" t="s">
        <v>293</v>
      </c>
      <c r="M13122" s="9" t="s">
        <v>2893</v>
      </c>
      <c r="N13122" s="9" t="s">
        <v>198</v>
      </c>
      <c r="O13122" s="9" t="s">
        <v>116</v>
      </c>
      <c r="P13122" s="9" t="s">
        <v>551</v>
      </c>
      <c r="Q13122" s="9" t="s">
        <v>219</v>
      </c>
      <c r="R13122" s="9">
        <v>0</v>
      </c>
      <c r="S13122" s="9">
        <v>21</v>
      </c>
      <c r="T13122" s="9" t="s">
        <v>136</v>
      </c>
      <c r="X13122" s="9">
        <f>INDEX(SLA_Policy!$D$2:$D$5,MATCH(F13122,SLA_Policy!$A$2:$A$5,0))</f>
        <v>72</v>
      </c>
      <c r="Y13122" s="9" t="str">
        <f>IF(E13122="Cancelled","Excluded",IF(D13122="",IF((SLA_Policy!$B$8-B13122)*24&gt;X13122,"Open - Breached","Open - On Track"),IF((D13122-B13122)*24&lt;=X13122,"Met","Breached")))</f>
        <v>Open - On Track</v>
      </c>
    </row>
    <row r="13123" spans="1:25" x14ac:dyDescent="0.25">
      <c r="A13123" s="9" t="s">
        <v>18035</v>
      </c>
      <c r="B13123" s="23">
        <v>46295.488888888904</v>
      </c>
      <c r="C13123" s="23">
        <v>46295.503472222197</v>
      </c>
      <c r="E13123" s="9" t="s">
        <v>17506</v>
      </c>
      <c r="F13123" s="9" t="s">
        <v>189</v>
      </c>
      <c r="G13123" s="9" t="s">
        <v>236</v>
      </c>
      <c r="H13123" s="9" t="s">
        <v>161</v>
      </c>
      <c r="I13123" s="9" t="s">
        <v>482</v>
      </c>
      <c r="J13123" s="9" t="s">
        <v>1168</v>
      </c>
      <c r="K13123" s="9" t="s">
        <v>225</v>
      </c>
      <c r="L13123" s="9" t="s">
        <v>104</v>
      </c>
      <c r="M13123" s="9" t="s">
        <v>4482</v>
      </c>
      <c r="N13123" s="9" t="s">
        <v>198</v>
      </c>
      <c r="O13123" s="9" t="s">
        <v>116</v>
      </c>
      <c r="P13123" s="9" t="s">
        <v>218</v>
      </c>
      <c r="Q13123" s="9" t="s">
        <v>219</v>
      </c>
      <c r="R13123" s="9">
        <v>0</v>
      </c>
      <c r="S13123" s="9">
        <v>59</v>
      </c>
      <c r="X13123" s="9">
        <f>INDEX(SLA_Policy!$D$2:$D$5,MATCH(F13123,SLA_Policy!$A$2:$A$5,0))</f>
        <v>120</v>
      </c>
      <c r="Y13123" s="9" t="str">
        <f>IF(E13123="Cancelled","Excluded",IF(D13123="",IF((SLA_Policy!$B$8-B13123)*24&gt;X13123,"Open - Breached","Open - On Track"),IF((D13123-B13123)*24&lt;=X13123,"Met","Breached")))</f>
        <v>Open - On Track</v>
      </c>
    </row>
    <row r="13124" spans="1:25" x14ac:dyDescent="0.25">
      <c r="A13124" s="9" t="s">
        <v>18036</v>
      </c>
      <c r="B13124" s="23">
        <v>46295.494444444397</v>
      </c>
      <c r="C13124" s="23">
        <v>46295.504861111098</v>
      </c>
      <c r="D13124" s="23">
        <v>46295.607638888898</v>
      </c>
      <c r="E13124" s="9" t="s">
        <v>170</v>
      </c>
      <c r="F13124" s="9" t="s">
        <v>188</v>
      </c>
      <c r="G13124" s="9" t="s">
        <v>213</v>
      </c>
      <c r="H13124" s="9" t="s">
        <v>164</v>
      </c>
      <c r="I13124" s="9" t="s">
        <v>260</v>
      </c>
      <c r="J13124" s="9" t="s">
        <v>2270</v>
      </c>
      <c r="K13124" s="9" t="s">
        <v>410</v>
      </c>
      <c r="L13124" s="9" t="s">
        <v>270</v>
      </c>
      <c r="M13124" s="9" t="s">
        <v>3684</v>
      </c>
      <c r="N13124" s="9" t="s">
        <v>197</v>
      </c>
      <c r="O13124" s="9" t="s">
        <v>179</v>
      </c>
      <c r="P13124" s="9" t="s">
        <v>337</v>
      </c>
      <c r="Q13124" s="9" t="s">
        <v>219</v>
      </c>
      <c r="R13124" s="9">
        <v>0</v>
      </c>
      <c r="S13124" s="9">
        <v>17</v>
      </c>
      <c r="T13124" s="9" t="s">
        <v>265</v>
      </c>
      <c r="U13124" s="9" t="s">
        <v>290</v>
      </c>
      <c r="X13124" s="9">
        <f>INDEX(SLA_Policy!$D$2:$D$5,MATCH(F13124,SLA_Policy!$A$2:$A$5,0))</f>
        <v>72</v>
      </c>
      <c r="Y13124" s="9" t="str">
        <f>IF(E13124="Cancelled","Excluded",IF(D13124="",IF((SLA_Policy!$B$8-B13124)*24&gt;X13124,"Open - Breached","Open - On Track"),IF((D13124-B13124)*24&lt;=X13124,"Met","Breached")))</f>
        <v>Met</v>
      </c>
    </row>
    <row r="13125" spans="1:25" x14ac:dyDescent="0.25">
      <c r="A13125" s="9" t="s">
        <v>18037</v>
      </c>
      <c r="B13125" s="23">
        <v>46295.508333333302</v>
      </c>
      <c r="C13125" s="23">
        <v>46295.538194444503</v>
      </c>
      <c r="E13125" s="9" t="s">
        <v>14153</v>
      </c>
      <c r="F13125" s="9" t="s">
        <v>189</v>
      </c>
      <c r="G13125" s="9" t="s">
        <v>213</v>
      </c>
      <c r="H13125" s="9" t="s">
        <v>163</v>
      </c>
      <c r="I13125" s="9" t="s">
        <v>250</v>
      </c>
      <c r="J13125" s="9" t="s">
        <v>2119</v>
      </c>
      <c r="K13125" s="9" t="s">
        <v>246</v>
      </c>
      <c r="L13125" s="9" t="s">
        <v>371</v>
      </c>
      <c r="M13125" s="9" t="s">
        <v>644</v>
      </c>
      <c r="N13125" s="9" t="s">
        <v>199</v>
      </c>
      <c r="O13125" s="9" t="s">
        <v>176</v>
      </c>
      <c r="P13125" s="9" t="s">
        <v>419</v>
      </c>
      <c r="Q13125" s="9" t="s">
        <v>219</v>
      </c>
      <c r="R13125" s="9">
        <v>0</v>
      </c>
      <c r="S13125" s="9">
        <v>17</v>
      </c>
      <c r="T13125" s="9" t="s">
        <v>220</v>
      </c>
      <c r="X13125" s="9">
        <f>INDEX(SLA_Policy!$D$2:$D$5,MATCH(F13125,SLA_Policy!$A$2:$A$5,0))</f>
        <v>120</v>
      </c>
      <c r="Y13125" s="9" t="str">
        <f>IF(E13125="Cancelled","Excluded",IF(D13125="",IF((SLA_Policy!$B$8-B13125)*24&gt;X13125,"Open - Breached","Open - On Track"),IF((D13125-B13125)*24&lt;=X13125,"Met","Breached")))</f>
        <v>Open - On Track</v>
      </c>
    </row>
    <row r="13126" spans="1:25" x14ac:dyDescent="0.25">
      <c r="A13126" s="9" t="s">
        <v>18038</v>
      </c>
      <c r="B13126" s="23">
        <v>46295.524305555598</v>
      </c>
      <c r="C13126" s="23">
        <v>46295.543749999997</v>
      </c>
      <c r="E13126" s="9" t="s">
        <v>17506</v>
      </c>
      <c r="F13126" s="9" t="s">
        <v>188</v>
      </c>
      <c r="G13126" s="9" t="s">
        <v>213</v>
      </c>
      <c r="H13126" s="9" t="s">
        <v>165</v>
      </c>
      <c r="I13126" s="9" t="s">
        <v>567</v>
      </c>
      <c r="J13126" s="9" t="s">
        <v>1454</v>
      </c>
      <c r="K13126" s="9" t="s">
        <v>246</v>
      </c>
      <c r="L13126" s="9" t="s">
        <v>282</v>
      </c>
      <c r="M13126" s="9" t="s">
        <v>3229</v>
      </c>
      <c r="N13126" s="9" t="s">
        <v>199</v>
      </c>
      <c r="O13126" s="9" t="s">
        <v>176</v>
      </c>
      <c r="P13126" s="9" t="s">
        <v>570</v>
      </c>
      <c r="Q13126" s="9" t="s">
        <v>219</v>
      </c>
      <c r="R13126" s="9">
        <v>0</v>
      </c>
      <c r="S13126" s="9">
        <v>14</v>
      </c>
      <c r="X13126" s="9">
        <f>INDEX(SLA_Policy!$D$2:$D$5,MATCH(F13126,SLA_Policy!$A$2:$A$5,0))</f>
        <v>72</v>
      </c>
      <c r="Y13126" s="9" t="str">
        <f>IF(E13126="Cancelled","Excluded",IF(D13126="",IF((SLA_Policy!$B$8-B13126)*24&gt;X13126,"Open - Breached","Open - On Track"),IF((D13126-B13126)*24&lt;=X13126,"Met","Breached")))</f>
        <v>Open - On Track</v>
      </c>
    </row>
    <row r="13127" spans="1:25" x14ac:dyDescent="0.25">
      <c r="A13127" s="9" t="s">
        <v>18039</v>
      </c>
      <c r="B13127" s="23">
        <v>46295.535416666702</v>
      </c>
      <c r="C13127" s="23">
        <v>46295.775694444397</v>
      </c>
      <c r="E13127" s="9" t="s">
        <v>14153</v>
      </c>
      <c r="F13127" s="9" t="s">
        <v>189</v>
      </c>
      <c r="G13127" s="9" t="s">
        <v>236</v>
      </c>
      <c r="H13127" s="9" t="s">
        <v>163</v>
      </c>
      <c r="I13127" s="9" t="s">
        <v>315</v>
      </c>
      <c r="J13127" s="9" t="s">
        <v>4801</v>
      </c>
      <c r="K13127" s="9" t="s">
        <v>239</v>
      </c>
      <c r="L13127" s="9" t="s">
        <v>311</v>
      </c>
      <c r="M13127" s="9" t="s">
        <v>13400</v>
      </c>
      <c r="N13127" s="9" t="s">
        <v>196</v>
      </c>
      <c r="O13127" s="9" t="s">
        <v>176</v>
      </c>
      <c r="P13127" s="9" t="s">
        <v>503</v>
      </c>
      <c r="Q13127" s="9" t="s">
        <v>219</v>
      </c>
      <c r="R13127" s="9">
        <v>0</v>
      </c>
      <c r="S13127" s="9">
        <v>45</v>
      </c>
      <c r="T13127" s="9" t="s">
        <v>229</v>
      </c>
      <c r="X13127" s="9">
        <f>INDEX(SLA_Policy!$D$2:$D$5,MATCH(F13127,SLA_Policy!$A$2:$A$5,0))</f>
        <v>120</v>
      </c>
      <c r="Y13127" s="9" t="str">
        <f>IF(E13127="Cancelled","Excluded",IF(D13127="",IF((SLA_Policy!$B$8-B13127)*24&gt;X13127,"Open - Breached","Open - On Track"),IF((D13127-B13127)*24&lt;=X13127,"Met","Breached")))</f>
        <v>Open - On Track</v>
      </c>
    </row>
    <row r="13128" spans="1:25" x14ac:dyDescent="0.25">
      <c r="A13128" s="9" t="s">
        <v>18040</v>
      </c>
      <c r="B13128" s="23">
        <v>46295.5402777778</v>
      </c>
      <c r="C13128" s="23">
        <v>46295.543749999997</v>
      </c>
      <c r="D13128" s="23">
        <v>46295.631249999999</v>
      </c>
      <c r="E13128" s="9" t="s">
        <v>170</v>
      </c>
      <c r="F13128" s="9" t="s">
        <v>187</v>
      </c>
      <c r="G13128" s="9" t="s">
        <v>213</v>
      </c>
      <c r="H13128" s="9" t="s">
        <v>167</v>
      </c>
      <c r="I13128" s="9" t="s">
        <v>362</v>
      </c>
      <c r="J13128" s="9" t="s">
        <v>18041</v>
      </c>
      <c r="K13128" s="9" t="s">
        <v>215</v>
      </c>
      <c r="L13128" s="9" t="s">
        <v>395</v>
      </c>
      <c r="M13128" s="9" t="s">
        <v>6986</v>
      </c>
      <c r="N13128" s="9" t="s">
        <v>196</v>
      </c>
      <c r="O13128" s="9" t="s">
        <v>176</v>
      </c>
      <c r="P13128" s="9" t="s">
        <v>228</v>
      </c>
      <c r="Q13128" s="9" t="s">
        <v>273</v>
      </c>
      <c r="R13128" s="9">
        <v>0</v>
      </c>
      <c r="S13128" s="9">
        <v>29</v>
      </c>
      <c r="U13128" s="9" t="s">
        <v>248</v>
      </c>
      <c r="X13128" s="9">
        <f>INDEX(SLA_Policy!$D$2:$D$5,MATCH(F13128,SLA_Policy!$A$2:$A$5,0))</f>
        <v>8</v>
      </c>
      <c r="Y13128" s="9" t="str">
        <f>IF(E13128="Cancelled","Excluded",IF(D13128="",IF((SLA_Policy!$B$8-B13128)*24&gt;X13128,"Open - Breached","Open - On Track"),IF((D13128-B13128)*24&lt;=X13128,"Met","Breached")))</f>
        <v>Met</v>
      </c>
    </row>
    <row r="13129" spans="1:25" x14ac:dyDescent="0.25">
      <c r="A13129" s="9" t="s">
        <v>18042</v>
      </c>
      <c r="B13129" s="23">
        <v>46295.542361111096</v>
      </c>
      <c r="C13129" s="23">
        <v>46295.637499999997</v>
      </c>
      <c r="E13129" s="9" t="s">
        <v>17506</v>
      </c>
      <c r="F13129" s="9" t="s">
        <v>188</v>
      </c>
      <c r="G13129" s="9" t="s">
        <v>236</v>
      </c>
      <c r="H13129" s="9" t="s">
        <v>161</v>
      </c>
      <c r="I13129" s="9" t="s">
        <v>482</v>
      </c>
      <c r="J13129" s="9" t="s">
        <v>2297</v>
      </c>
      <c r="K13129" s="9" t="s">
        <v>303</v>
      </c>
      <c r="L13129" s="9" t="s">
        <v>216</v>
      </c>
      <c r="M13129" s="9" t="s">
        <v>2680</v>
      </c>
      <c r="N13129" s="9" t="s">
        <v>197</v>
      </c>
      <c r="O13129" s="9" t="s">
        <v>177</v>
      </c>
      <c r="P13129" s="9" t="s">
        <v>457</v>
      </c>
      <c r="Q13129" s="9" t="s">
        <v>273</v>
      </c>
      <c r="R13129" s="9">
        <v>0</v>
      </c>
      <c r="S13129" s="9">
        <v>35</v>
      </c>
      <c r="X13129" s="9">
        <f>INDEX(SLA_Policy!$D$2:$D$5,MATCH(F13129,SLA_Policy!$A$2:$A$5,0))</f>
        <v>72</v>
      </c>
      <c r="Y13129" s="9" t="str">
        <f>IF(E13129="Cancelled","Excluded",IF(D13129="",IF((SLA_Policy!$B$8-B13129)*24&gt;X13129,"Open - Breached","Open - On Track"),IF((D13129-B13129)*24&lt;=X13129,"Met","Breached")))</f>
        <v>Open - On Track</v>
      </c>
    </row>
    <row r="13130" spans="1:25" x14ac:dyDescent="0.25">
      <c r="A13130" s="9" t="s">
        <v>18043</v>
      </c>
      <c r="B13130" s="23">
        <v>46295.543055555601</v>
      </c>
      <c r="C13130" s="23">
        <v>46295.588888888902</v>
      </c>
      <c r="E13130" s="9" t="s">
        <v>17506</v>
      </c>
      <c r="F13130" s="9" t="s">
        <v>188</v>
      </c>
      <c r="G13130" s="9" t="s">
        <v>213</v>
      </c>
      <c r="H13130" s="9" t="s">
        <v>162</v>
      </c>
      <c r="I13130" s="9" t="s">
        <v>244</v>
      </c>
      <c r="J13130" s="9" t="s">
        <v>370</v>
      </c>
      <c r="K13130" s="9" t="s">
        <v>262</v>
      </c>
      <c r="L13130" s="9" t="s">
        <v>216</v>
      </c>
      <c r="M13130" s="9" t="s">
        <v>3496</v>
      </c>
      <c r="N13130" s="9" t="s">
        <v>196</v>
      </c>
      <c r="O13130" s="9" t="s">
        <v>116</v>
      </c>
      <c r="P13130" s="9" t="s">
        <v>590</v>
      </c>
      <c r="Q13130" s="9" t="s">
        <v>219</v>
      </c>
      <c r="R13130" s="9">
        <v>0</v>
      </c>
      <c r="S13130" s="9">
        <v>26</v>
      </c>
      <c r="X13130" s="9">
        <f>INDEX(SLA_Policy!$D$2:$D$5,MATCH(F13130,SLA_Policy!$A$2:$A$5,0))</f>
        <v>72</v>
      </c>
      <c r="Y13130" s="9" t="str">
        <f>IF(E13130="Cancelled","Excluded",IF(D13130="",IF((SLA_Policy!$B$8-B13130)*24&gt;X13130,"Open - Breached","Open - On Track"),IF((D13130-B13130)*24&lt;=X13130,"Met","Breached")))</f>
        <v>Open - On Track</v>
      </c>
    </row>
    <row r="13131" spans="1:25" x14ac:dyDescent="0.25">
      <c r="A13131" s="9" t="s">
        <v>18044</v>
      </c>
      <c r="B13131" s="23">
        <v>46295.556250000001</v>
      </c>
      <c r="C13131" s="23">
        <v>46295.557638888902</v>
      </c>
      <c r="D13131" s="23">
        <v>46295.619444444397</v>
      </c>
      <c r="E13131" s="9" t="s">
        <v>212</v>
      </c>
      <c r="F13131" s="9" t="s">
        <v>187</v>
      </c>
      <c r="G13131" s="9" t="s">
        <v>213</v>
      </c>
      <c r="H13131" s="9" t="s">
        <v>162</v>
      </c>
      <c r="I13131" s="9" t="s">
        <v>393</v>
      </c>
      <c r="J13131" s="9" t="s">
        <v>8235</v>
      </c>
      <c r="K13131" s="9" t="s">
        <v>303</v>
      </c>
      <c r="L13131" s="9" t="s">
        <v>216</v>
      </c>
      <c r="M13131" s="9" t="s">
        <v>6769</v>
      </c>
      <c r="N13131" s="9" t="s">
        <v>198</v>
      </c>
      <c r="O13131" s="9" t="s">
        <v>179</v>
      </c>
      <c r="P13131" s="9" t="s">
        <v>337</v>
      </c>
      <c r="Q13131" s="9" t="s">
        <v>273</v>
      </c>
      <c r="R13131" s="9">
        <v>0</v>
      </c>
      <c r="S13131" s="9">
        <v>12</v>
      </c>
      <c r="U13131" s="9" t="s">
        <v>248</v>
      </c>
      <c r="X13131" s="9">
        <f>INDEX(SLA_Policy!$D$2:$D$5,MATCH(F13131,SLA_Policy!$A$2:$A$5,0))</f>
        <v>8</v>
      </c>
      <c r="Y13131" s="9" t="str">
        <f>IF(E13131="Cancelled","Excluded",IF(D13131="",IF((SLA_Policy!$B$8-B13131)*24&gt;X13131,"Open - Breached","Open - On Track"),IF((D13131-B13131)*24&lt;=X13131,"Met","Breached")))</f>
        <v>Met</v>
      </c>
    </row>
    <row r="13132" spans="1:25" x14ac:dyDescent="0.25">
      <c r="A13132" s="9" t="s">
        <v>18045</v>
      </c>
      <c r="B13132" s="23">
        <v>46295.5715277778</v>
      </c>
      <c r="C13132" s="23">
        <v>46295.588888888902</v>
      </c>
      <c r="E13132" s="9" t="s">
        <v>14153</v>
      </c>
      <c r="F13132" s="9" t="s">
        <v>188</v>
      </c>
      <c r="G13132" s="9" t="s">
        <v>236</v>
      </c>
      <c r="H13132" s="9" t="s">
        <v>163</v>
      </c>
      <c r="I13132" s="9" t="s">
        <v>327</v>
      </c>
      <c r="J13132" s="9" t="s">
        <v>2755</v>
      </c>
      <c r="K13132" s="9" t="s">
        <v>215</v>
      </c>
      <c r="L13132" s="9" t="s">
        <v>216</v>
      </c>
      <c r="M13132" s="9" t="s">
        <v>3469</v>
      </c>
      <c r="N13132" s="9" t="s">
        <v>199</v>
      </c>
      <c r="O13132" s="9" t="s">
        <v>176</v>
      </c>
      <c r="P13132" s="9" t="s">
        <v>503</v>
      </c>
      <c r="Q13132" s="9" t="s">
        <v>219</v>
      </c>
      <c r="R13132" s="9">
        <v>0</v>
      </c>
      <c r="S13132" s="9">
        <v>18</v>
      </c>
      <c r="X13132" s="9">
        <f>INDEX(SLA_Policy!$D$2:$D$5,MATCH(F13132,SLA_Policy!$A$2:$A$5,0))</f>
        <v>72</v>
      </c>
      <c r="Y13132" s="9" t="str">
        <f>IF(E13132="Cancelled","Excluded",IF(D13132="",IF((SLA_Policy!$B$8-B13132)*24&gt;X13132,"Open - Breached","Open - On Track"),IF((D13132-B13132)*24&lt;=X13132,"Met","Breached")))</f>
        <v>Open - On Track</v>
      </c>
    </row>
    <row r="13133" spans="1:25" x14ac:dyDescent="0.25">
      <c r="A13133" s="9" t="s">
        <v>18046</v>
      </c>
      <c r="B13133" s="23">
        <v>46295.5805555556</v>
      </c>
      <c r="C13133" s="23">
        <v>46295.591666666704</v>
      </c>
      <c r="E13133" s="9" t="s">
        <v>17506</v>
      </c>
      <c r="F13133" s="9" t="s">
        <v>189</v>
      </c>
      <c r="G13133" s="9" t="s">
        <v>213</v>
      </c>
      <c r="H13133" s="9" t="s">
        <v>165</v>
      </c>
      <c r="I13133" s="9" t="s">
        <v>469</v>
      </c>
      <c r="J13133" s="9" t="s">
        <v>5987</v>
      </c>
      <c r="K13133" s="9" t="s">
        <v>225</v>
      </c>
      <c r="L13133" s="9" t="s">
        <v>226</v>
      </c>
      <c r="M13133" s="9" t="s">
        <v>892</v>
      </c>
      <c r="N13133" s="9" t="s">
        <v>199</v>
      </c>
      <c r="O13133" s="9" t="s">
        <v>176</v>
      </c>
      <c r="P13133" s="9" t="s">
        <v>330</v>
      </c>
      <c r="Q13133" s="9" t="s">
        <v>219</v>
      </c>
      <c r="R13133" s="9">
        <v>0</v>
      </c>
      <c r="S13133" s="9">
        <v>30</v>
      </c>
      <c r="X13133" s="9">
        <f>INDEX(SLA_Policy!$D$2:$D$5,MATCH(F13133,SLA_Policy!$A$2:$A$5,0))</f>
        <v>120</v>
      </c>
      <c r="Y13133" s="9" t="str">
        <f>IF(E13133="Cancelled","Excluded",IF(D13133="",IF((SLA_Policy!$B$8-B13133)*24&gt;X13133,"Open - Breached","Open - On Track"),IF((D13133-B13133)*24&lt;=X13133,"Met","Breached")))</f>
        <v>Open - On Track</v>
      </c>
    </row>
    <row r="13134" spans="1:25" x14ac:dyDescent="0.25">
      <c r="A13134" s="9" t="s">
        <v>18047</v>
      </c>
      <c r="B13134" s="23">
        <v>46295.586111111101</v>
      </c>
      <c r="C13134" s="23">
        <v>46295.586805555598</v>
      </c>
      <c r="E13134" s="9" t="s">
        <v>17506</v>
      </c>
      <c r="F13134" s="9" t="s">
        <v>188</v>
      </c>
      <c r="G13134" s="9" t="s">
        <v>213</v>
      </c>
      <c r="H13134" s="9" t="s">
        <v>161</v>
      </c>
      <c r="I13134" s="9" t="s">
        <v>297</v>
      </c>
      <c r="J13134" s="9" t="s">
        <v>3611</v>
      </c>
      <c r="K13134" s="9" t="s">
        <v>215</v>
      </c>
      <c r="L13134" s="9" t="s">
        <v>226</v>
      </c>
      <c r="M13134" s="9" t="s">
        <v>911</v>
      </c>
      <c r="N13134" s="9" t="s">
        <v>198</v>
      </c>
      <c r="O13134" s="9" t="s">
        <v>177</v>
      </c>
      <c r="P13134" s="9" t="s">
        <v>300</v>
      </c>
      <c r="Q13134" s="9" t="s">
        <v>219</v>
      </c>
      <c r="R13134" s="9">
        <v>0</v>
      </c>
      <c r="S13134" s="9">
        <v>21</v>
      </c>
      <c r="X13134" s="9">
        <f>INDEX(SLA_Policy!$D$2:$D$5,MATCH(F13134,SLA_Policy!$A$2:$A$5,0))</f>
        <v>72</v>
      </c>
      <c r="Y13134" s="9" t="str">
        <f>IF(E13134="Cancelled","Excluded",IF(D13134="",IF((SLA_Policy!$B$8-B13134)*24&gt;X13134,"Open - Breached","Open - On Track"),IF((D13134-B13134)*24&lt;=X13134,"Met","Breached")))</f>
        <v>Open - On Track</v>
      </c>
    </row>
    <row r="13135" spans="1:25" x14ac:dyDescent="0.25">
      <c r="A13135" s="9" t="s">
        <v>18048</v>
      </c>
      <c r="B13135" s="23">
        <v>46295.594444444498</v>
      </c>
      <c r="C13135" s="23">
        <v>46295.597222222197</v>
      </c>
      <c r="E13135" s="9" t="s">
        <v>14153</v>
      </c>
      <c r="F13135" s="9" t="s">
        <v>188</v>
      </c>
      <c r="G13135" s="9" t="s">
        <v>213</v>
      </c>
      <c r="H13135" s="9" t="s">
        <v>88</v>
      </c>
      <c r="I13135" s="9" t="s">
        <v>92</v>
      </c>
      <c r="J13135" s="9" t="s">
        <v>1082</v>
      </c>
      <c r="K13135" s="9" t="s">
        <v>246</v>
      </c>
      <c r="L13135" s="9" t="s">
        <v>104</v>
      </c>
      <c r="M13135" s="9" t="s">
        <v>3507</v>
      </c>
      <c r="N13135" s="9" t="s">
        <v>198</v>
      </c>
      <c r="O13135" s="9" t="s">
        <v>116</v>
      </c>
      <c r="P13135" s="9" t="s">
        <v>234</v>
      </c>
      <c r="Q13135" s="9" t="s">
        <v>219</v>
      </c>
      <c r="R13135" s="9">
        <v>2</v>
      </c>
      <c r="S13135" s="9">
        <v>97</v>
      </c>
      <c r="T13135" s="9" t="s">
        <v>220</v>
      </c>
      <c r="X13135" s="9">
        <f>INDEX(SLA_Policy!$D$2:$D$5,MATCH(F13135,SLA_Policy!$A$2:$A$5,0))</f>
        <v>72</v>
      </c>
      <c r="Y13135" s="9" t="str">
        <f>IF(E13135="Cancelled","Excluded",IF(D13135="",IF((SLA_Policy!$B$8-B13135)*24&gt;X13135,"Open - Breached","Open - On Track"),IF((D13135-B13135)*24&lt;=X13135,"Met","Breached")))</f>
        <v>Open - On Track</v>
      </c>
    </row>
    <row r="13136" spans="1:25" x14ac:dyDescent="0.25">
      <c r="A13136" s="9" t="s">
        <v>18049</v>
      </c>
      <c r="B13136" s="23">
        <v>46295.610416666699</v>
      </c>
      <c r="C13136" s="23">
        <v>46295.652777777803</v>
      </c>
      <c r="E13136" s="9" t="s">
        <v>17506</v>
      </c>
      <c r="F13136" s="9" t="s">
        <v>188</v>
      </c>
      <c r="G13136" s="9" t="s">
        <v>236</v>
      </c>
      <c r="H13136" s="9" t="s">
        <v>164</v>
      </c>
      <c r="I13136" s="9" t="s">
        <v>421</v>
      </c>
      <c r="J13136" s="9" t="s">
        <v>902</v>
      </c>
      <c r="K13136" s="9" t="s">
        <v>303</v>
      </c>
      <c r="L13136" s="9" t="s">
        <v>216</v>
      </c>
      <c r="M13136" s="9" t="s">
        <v>460</v>
      </c>
      <c r="N13136" s="9" t="s">
        <v>197</v>
      </c>
      <c r="O13136" s="9" t="s">
        <v>180</v>
      </c>
      <c r="P13136" s="9" t="s">
        <v>368</v>
      </c>
      <c r="Q13136" s="9" t="s">
        <v>219</v>
      </c>
      <c r="R13136" s="9">
        <v>1</v>
      </c>
      <c r="S13136" s="9">
        <v>24</v>
      </c>
      <c r="T13136" s="9" t="s">
        <v>343</v>
      </c>
      <c r="X13136" s="9">
        <f>INDEX(SLA_Policy!$D$2:$D$5,MATCH(F13136,SLA_Policy!$A$2:$A$5,0))</f>
        <v>72</v>
      </c>
      <c r="Y13136" s="9" t="str">
        <f>IF(E13136="Cancelled","Excluded",IF(D13136="",IF((SLA_Policy!$B$8-B13136)*24&gt;X13136,"Open - Breached","Open - On Track"),IF((D13136-B13136)*24&lt;=X13136,"Met","Breached")))</f>
        <v>Open - On Track</v>
      </c>
    </row>
    <row r="13137" spans="1:25" x14ac:dyDescent="0.25">
      <c r="A13137" s="9" t="s">
        <v>18050</v>
      </c>
      <c r="B13137" s="23">
        <v>46295.623611111099</v>
      </c>
      <c r="C13137" s="23">
        <v>46295.627777777801</v>
      </c>
      <c r="E13137" s="9" t="s">
        <v>17506</v>
      </c>
      <c r="F13137" s="9" t="s">
        <v>187</v>
      </c>
      <c r="G13137" s="9" t="s">
        <v>213</v>
      </c>
      <c r="H13137" s="9" t="s">
        <v>162</v>
      </c>
      <c r="I13137" s="9" t="s">
        <v>345</v>
      </c>
      <c r="J13137" s="9" t="s">
        <v>1151</v>
      </c>
      <c r="K13137" s="9" t="s">
        <v>225</v>
      </c>
      <c r="L13137" s="9" t="s">
        <v>395</v>
      </c>
      <c r="M13137" s="9" t="s">
        <v>700</v>
      </c>
      <c r="N13137" s="9" t="s">
        <v>199</v>
      </c>
      <c r="O13137" s="9" t="s">
        <v>116</v>
      </c>
      <c r="P13137" s="9" t="s">
        <v>525</v>
      </c>
      <c r="Q13137" s="9" t="s">
        <v>219</v>
      </c>
      <c r="R13137" s="9">
        <v>0</v>
      </c>
      <c r="S13137" s="9">
        <v>22</v>
      </c>
      <c r="X13137" s="9">
        <f>INDEX(SLA_Policy!$D$2:$D$5,MATCH(F13137,SLA_Policy!$A$2:$A$5,0))</f>
        <v>8</v>
      </c>
      <c r="Y13137" s="9" t="str">
        <f>IF(E13137="Cancelled","Excluded",IF(D13137="",IF((SLA_Policy!$B$8-B13137)*24&gt;X13137,"Open - Breached","Open - On Track"),IF((D13137-B13137)*24&lt;=X13137,"Met","Breached")))</f>
        <v>Open - Breached</v>
      </c>
    </row>
    <row r="13138" spans="1:25" x14ac:dyDescent="0.25">
      <c r="A13138" s="9" t="s">
        <v>18051</v>
      </c>
      <c r="B13138" s="23">
        <v>46295.641666666699</v>
      </c>
      <c r="C13138" s="23">
        <v>46295.738888888904</v>
      </c>
      <c r="E13138" s="9" t="s">
        <v>14153</v>
      </c>
      <c r="F13138" s="9" t="s">
        <v>189</v>
      </c>
      <c r="G13138" s="9" t="s">
        <v>236</v>
      </c>
      <c r="H13138" s="9" t="s">
        <v>161</v>
      </c>
      <c r="I13138" s="9" t="s">
        <v>505</v>
      </c>
      <c r="J13138" s="9" t="s">
        <v>1591</v>
      </c>
      <c r="K13138" s="9" t="s">
        <v>225</v>
      </c>
      <c r="L13138" s="9" t="s">
        <v>311</v>
      </c>
      <c r="M13138" s="9" t="s">
        <v>2885</v>
      </c>
      <c r="N13138" s="9" t="s">
        <v>196</v>
      </c>
      <c r="O13138" s="9" t="s">
        <v>177</v>
      </c>
      <c r="P13138" s="9" t="s">
        <v>300</v>
      </c>
      <c r="Q13138" s="9" t="s">
        <v>219</v>
      </c>
      <c r="R13138" s="9">
        <v>0</v>
      </c>
      <c r="S13138" s="9">
        <v>24</v>
      </c>
      <c r="X13138" s="9">
        <f>INDEX(SLA_Policy!$D$2:$D$5,MATCH(F13138,SLA_Policy!$A$2:$A$5,0))</f>
        <v>120</v>
      </c>
      <c r="Y13138" s="9" t="str">
        <f>IF(E13138="Cancelled","Excluded",IF(D13138="",IF((SLA_Policy!$B$8-B13138)*24&gt;X13138,"Open - Breached","Open - On Track"),IF((D13138-B13138)*24&lt;=X13138,"Met","Breached")))</f>
        <v>Open - On Track</v>
      </c>
    </row>
    <row r="13139" spans="1:25" x14ac:dyDescent="0.25">
      <c r="A13139" s="9" t="s">
        <v>18052</v>
      </c>
      <c r="B13139" s="23">
        <v>46295.645833333299</v>
      </c>
      <c r="C13139" s="23">
        <v>46295.716666666704</v>
      </c>
      <c r="E13139" s="9" t="s">
        <v>14153</v>
      </c>
      <c r="F13139" s="9" t="s">
        <v>189</v>
      </c>
      <c r="G13139" s="9" t="s">
        <v>213</v>
      </c>
      <c r="H13139" s="9" t="s">
        <v>162</v>
      </c>
      <c r="I13139" s="9" t="s">
        <v>244</v>
      </c>
      <c r="J13139" s="9" t="s">
        <v>6914</v>
      </c>
      <c r="K13139" s="9" t="s">
        <v>215</v>
      </c>
      <c r="L13139" s="9" t="s">
        <v>216</v>
      </c>
      <c r="M13139" s="9" t="s">
        <v>712</v>
      </c>
      <c r="N13139" s="9" t="s">
        <v>197</v>
      </c>
      <c r="O13139" s="9" t="s">
        <v>116</v>
      </c>
      <c r="P13139" s="9" t="s">
        <v>551</v>
      </c>
      <c r="Q13139" s="9" t="s">
        <v>219</v>
      </c>
      <c r="R13139" s="9">
        <v>0</v>
      </c>
      <c r="S13139" s="9">
        <v>16</v>
      </c>
      <c r="X13139" s="9">
        <f>INDEX(SLA_Policy!$D$2:$D$5,MATCH(F13139,SLA_Policy!$A$2:$A$5,0))</f>
        <v>120</v>
      </c>
      <c r="Y13139" s="9" t="str">
        <f>IF(E13139="Cancelled","Excluded",IF(D13139="",IF((SLA_Policy!$B$8-B13139)*24&gt;X13139,"Open - Breached","Open - On Track"),IF((D13139-B13139)*24&lt;=X13139,"Met","Breached")))</f>
        <v>Open - On Track</v>
      </c>
    </row>
    <row r="13140" spans="1:25" x14ac:dyDescent="0.25">
      <c r="A13140" s="9" t="s">
        <v>18053</v>
      </c>
      <c r="B13140" s="23">
        <v>46295.653472222199</v>
      </c>
      <c r="E13140" s="9" t="s">
        <v>649</v>
      </c>
      <c r="F13140" s="9" t="s">
        <v>188</v>
      </c>
      <c r="G13140" s="9" t="s">
        <v>213</v>
      </c>
      <c r="H13140" s="9" t="s">
        <v>165</v>
      </c>
      <c r="I13140" s="9" t="s">
        <v>567</v>
      </c>
      <c r="J13140" s="9" t="s">
        <v>2260</v>
      </c>
      <c r="K13140" s="9" t="s">
        <v>239</v>
      </c>
      <c r="L13140" s="9" t="s">
        <v>104</v>
      </c>
      <c r="M13140" s="9" t="s">
        <v>1794</v>
      </c>
      <c r="N13140" s="9" t="s">
        <v>197</v>
      </c>
      <c r="O13140" s="9" t="s">
        <v>176</v>
      </c>
      <c r="P13140" s="9" t="s">
        <v>253</v>
      </c>
      <c r="Q13140" s="9" t="s">
        <v>219</v>
      </c>
      <c r="R13140" s="9">
        <v>0</v>
      </c>
      <c r="S13140" s="9">
        <v>4</v>
      </c>
      <c r="X13140" s="9">
        <f>INDEX(SLA_Policy!$D$2:$D$5,MATCH(F13140,SLA_Policy!$A$2:$A$5,0))</f>
        <v>72</v>
      </c>
      <c r="Y13140" s="9" t="str">
        <f>IF(E13140="Cancelled","Excluded",IF(D13140="",IF((SLA_Policy!$B$8-B13140)*24&gt;X13140,"Open - Breached","Open - On Track"),IF((D13140-B13140)*24&lt;=X13140,"Met","Breached")))</f>
        <v>Excluded</v>
      </c>
    </row>
    <row r="13141" spans="1:25" x14ac:dyDescent="0.25">
      <c r="A13141" s="9" t="s">
        <v>18054</v>
      </c>
      <c r="B13141" s="23">
        <v>46295.657638888901</v>
      </c>
      <c r="C13141" s="23">
        <v>46295.659722222197</v>
      </c>
      <c r="E13141" s="9" t="s">
        <v>649</v>
      </c>
      <c r="F13141" s="9" t="s">
        <v>187</v>
      </c>
      <c r="G13141" s="9" t="s">
        <v>213</v>
      </c>
      <c r="H13141" s="9" t="s">
        <v>166</v>
      </c>
      <c r="I13141" s="9" t="s">
        <v>398</v>
      </c>
      <c r="J13141" s="9" t="s">
        <v>399</v>
      </c>
      <c r="K13141" s="9" t="s">
        <v>276</v>
      </c>
      <c r="L13141" s="9" t="s">
        <v>12094</v>
      </c>
      <c r="M13141" s="9" t="s">
        <v>12095</v>
      </c>
      <c r="N13141" s="9" t="s">
        <v>198</v>
      </c>
      <c r="O13141" s="9" t="s">
        <v>181</v>
      </c>
      <c r="P13141" s="9" t="s">
        <v>449</v>
      </c>
      <c r="Q13141" s="9" t="s">
        <v>273</v>
      </c>
      <c r="R13141" s="9">
        <v>0</v>
      </c>
      <c r="S13141" s="9">
        <v>4</v>
      </c>
      <c r="X13141" s="9">
        <f>INDEX(SLA_Policy!$D$2:$D$5,MATCH(F13141,SLA_Policy!$A$2:$A$5,0))</f>
        <v>8</v>
      </c>
      <c r="Y13141" s="9" t="str">
        <f>IF(E13141="Cancelled","Excluded",IF(D13141="",IF((SLA_Policy!$B$8-B13141)*24&gt;X13141,"Open - Breached","Open - On Track"),IF((D13141-B13141)*24&lt;=X13141,"Met","Breached")))</f>
        <v>Excluded</v>
      </c>
    </row>
    <row r="13142" spans="1:25" x14ac:dyDescent="0.25">
      <c r="A13142" s="9" t="s">
        <v>18055</v>
      </c>
      <c r="B13142" s="23">
        <v>46295.658333333296</v>
      </c>
      <c r="C13142" s="23">
        <v>46295.661805555603</v>
      </c>
      <c r="D13142" s="23">
        <v>46295.734722222202</v>
      </c>
      <c r="E13142" s="9" t="s">
        <v>170</v>
      </c>
      <c r="F13142" s="9" t="s">
        <v>188</v>
      </c>
      <c r="G13142" s="9" t="s">
        <v>213</v>
      </c>
      <c r="H13142" s="9" t="s">
        <v>162</v>
      </c>
      <c r="I13142" s="9" t="s">
        <v>345</v>
      </c>
      <c r="J13142" s="9" t="s">
        <v>5877</v>
      </c>
      <c r="K13142" s="9" t="s">
        <v>246</v>
      </c>
      <c r="L13142" s="9" t="s">
        <v>293</v>
      </c>
      <c r="M13142" s="9" t="s">
        <v>1669</v>
      </c>
      <c r="N13142" s="9" t="s">
        <v>200</v>
      </c>
      <c r="O13142" s="9" t="s">
        <v>116</v>
      </c>
      <c r="P13142" s="9" t="s">
        <v>551</v>
      </c>
      <c r="Q13142" s="9" t="s">
        <v>219</v>
      </c>
      <c r="R13142" s="9">
        <v>0</v>
      </c>
      <c r="S13142" s="9">
        <v>13</v>
      </c>
      <c r="U13142" s="9" t="s">
        <v>266</v>
      </c>
      <c r="X13142" s="9">
        <f>INDEX(SLA_Policy!$D$2:$D$5,MATCH(F13142,SLA_Policy!$A$2:$A$5,0))</f>
        <v>72</v>
      </c>
      <c r="Y13142" s="9" t="str">
        <f>IF(E13142="Cancelled","Excluded",IF(D13142="",IF((SLA_Policy!$B$8-B13142)*24&gt;X13142,"Open - Breached","Open - On Track"),IF((D13142-B13142)*24&lt;=X13142,"Met","Breached")))</f>
        <v>Met</v>
      </c>
    </row>
    <row r="13143" spans="1:25" x14ac:dyDescent="0.25">
      <c r="A13143" s="9" t="s">
        <v>18056</v>
      </c>
      <c r="B13143" s="23">
        <v>46295.665972222203</v>
      </c>
      <c r="C13143" s="23">
        <v>46295.686805555597</v>
      </c>
      <c r="E13143" s="9" t="s">
        <v>17506</v>
      </c>
      <c r="F13143" s="9" t="s">
        <v>189</v>
      </c>
      <c r="G13143" s="9" t="s">
        <v>236</v>
      </c>
      <c r="H13143" s="9" t="s">
        <v>161</v>
      </c>
      <c r="I13143" s="9" t="s">
        <v>237</v>
      </c>
      <c r="J13143" s="9" t="s">
        <v>18057</v>
      </c>
      <c r="K13143" s="9" t="s">
        <v>262</v>
      </c>
      <c r="L13143" s="9" t="s">
        <v>104</v>
      </c>
      <c r="M13143" s="9" t="s">
        <v>8061</v>
      </c>
      <c r="N13143" s="9" t="s">
        <v>199</v>
      </c>
      <c r="O13143" s="9" t="s">
        <v>177</v>
      </c>
      <c r="P13143" s="9" t="s">
        <v>457</v>
      </c>
      <c r="Q13143" s="9" t="s">
        <v>219</v>
      </c>
      <c r="R13143" s="9">
        <v>0</v>
      </c>
      <c r="S13143" s="9">
        <v>20</v>
      </c>
      <c r="X13143" s="9">
        <f>INDEX(SLA_Policy!$D$2:$D$5,MATCH(F13143,SLA_Policy!$A$2:$A$5,0))</f>
        <v>120</v>
      </c>
      <c r="Y13143" s="9" t="str">
        <f>IF(E13143="Cancelled","Excluded",IF(D13143="",IF((SLA_Policy!$B$8-B13143)*24&gt;X13143,"Open - Breached","Open - On Track"),IF((D13143-B13143)*24&lt;=X13143,"Met","Breached")))</f>
        <v>Open - On Track</v>
      </c>
    </row>
    <row r="13144" spans="1:25" x14ac:dyDescent="0.25">
      <c r="A13144" s="9" t="s">
        <v>18058</v>
      </c>
      <c r="B13144" s="23">
        <v>46295.668749999997</v>
      </c>
      <c r="C13144" s="23">
        <v>46295.676388888904</v>
      </c>
      <c r="D13144" s="23">
        <v>46295.724999999999</v>
      </c>
      <c r="E13144" s="9" t="s">
        <v>170</v>
      </c>
      <c r="F13144" s="9" t="s">
        <v>188</v>
      </c>
      <c r="G13144" s="9" t="s">
        <v>213</v>
      </c>
      <c r="H13144" s="9" t="s">
        <v>161</v>
      </c>
      <c r="I13144" s="9" t="s">
        <v>389</v>
      </c>
      <c r="J13144" s="9" t="s">
        <v>1459</v>
      </c>
      <c r="K13144" s="9" t="s">
        <v>246</v>
      </c>
      <c r="L13144" s="9" t="s">
        <v>216</v>
      </c>
      <c r="M13144" s="9" t="s">
        <v>1301</v>
      </c>
      <c r="N13144" s="9" t="s">
        <v>198</v>
      </c>
      <c r="O13144" s="9" t="s">
        <v>116</v>
      </c>
      <c r="P13144" s="9" t="s">
        <v>574</v>
      </c>
      <c r="Q13144" s="9" t="s">
        <v>219</v>
      </c>
      <c r="R13144" s="9">
        <v>0</v>
      </c>
      <c r="S13144" s="9">
        <v>6</v>
      </c>
      <c r="U13144" s="9" t="s">
        <v>221</v>
      </c>
      <c r="X13144" s="9">
        <f>INDEX(SLA_Policy!$D$2:$D$5,MATCH(F13144,SLA_Policy!$A$2:$A$5,0))</f>
        <v>72</v>
      </c>
      <c r="Y13144" s="9" t="str">
        <f>IF(E13144="Cancelled","Excluded",IF(D13144="",IF((SLA_Policy!$B$8-B13144)*24&gt;X13144,"Open - Breached","Open - On Track"),IF((D13144-B13144)*24&lt;=X13144,"Met","Breached")))</f>
        <v>Met</v>
      </c>
    </row>
    <row r="13145" spans="1:25" x14ac:dyDescent="0.25">
      <c r="A13145" s="9" t="s">
        <v>18059</v>
      </c>
      <c r="B13145" s="23">
        <v>46295.695138888899</v>
      </c>
      <c r="C13145" s="23">
        <v>46295.752777777801</v>
      </c>
      <c r="E13145" s="9" t="s">
        <v>17506</v>
      </c>
      <c r="F13145" s="9" t="s">
        <v>189</v>
      </c>
      <c r="G13145" s="9" t="s">
        <v>236</v>
      </c>
      <c r="H13145" s="9" t="s">
        <v>161</v>
      </c>
      <c r="I13145" s="9" t="s">
        <v>237</v>
      </c>
      <c r="J13145" s="9" t="s">
        <v>1728</v>
      </c>
      <c r="K13145" s="9" t="s">
        <v>239</v>
      </c>
      <c r="L13145" s="9" t="s">
        <v>307</v>
      </c>
      <c r="M13145" s="9" t="s">
        <v>1823</v>
      </c>
      <c r="N13145" s="9" t="s">
        <v>196</v>
      </c>
      <c r="O13145" s="9" t="s">
        <v>179</v>
      </c>
      <c r="P13145" s="9" t="s">
        <v>284</v>
      </c>
      <c r="Q13145" s="9" t="s">
        <v>219</v>
      </c>
      <c r="R13145" s="9">
        <v>0</v>
      </c>
      <c r="S13145" s="9">
        <v>27</v>
      </c>
      <c r="X13145" s="9">
        <f>INDEX(SLA_Policy!$D$2:$D$5,MATCH(F13145,SLA_Policy!$A$2:$A$5,0))</f>
        <v>120</v>
      </c>
      <c r="Y13145" s="9" t="str">
        <f>IF(E13145="Cancelled","Excluded",IF(D13145="",IF((SLA_Policy!$B$8-B13145)*24&gt;X13145,"Open - Breached","Open - On Track"),IF((D13145-B13145)*24&lt;=X13145,"Met","Breached")))</f>
        <v>Open - On Track</v>
      </c>
    </row>
    <row r="13146" spans="1:25" x14ac:dyDescent="0.25">
      <c r="A13146" s="9" t="s">
        <v>18060</v>
      </c>
      <c r="B13146" s="23">
        <v>46295.718055555597</v>
      </c>
      <c r="C13146" s="23">
        <v>46295.750694444498</v>
      </c>
      <c r="D13146" s="23">
        <v>46295.765972222202</v>
      </c>
      <c r="E13146" s="9" t="s">
        <v>170</v>
      </c>
      <c r="F13146" s="9" t="s">
        <v>188</v>
      </c>
      <c r="G13146" s="9" t="s">
        <v>213</v>
      </c>
      <c r="H13146" s="9" t="s">
        <v>161</v>
      </c>
      <c r="I13146" s="9" t="s">
        <v>389</v>
      </c>
      <c r="J13146" s="9" t="s">
        <v>2335</v>
      </c>
      <c r="K13146" s="9" t="s">
        <v>303</v>
      </c>
      <c r="L13146" s="9" t="s">
        <v>104</v>
      </c>
      <c r="M13146" s="9" t="s">
        <v>2317</v>
      </c>
      <c r="N13146" s="9" t="s">
        <v>196</v>
      </c>
      <c r="O13146" s="9" t="s">
        <v>116</v>
      </c>
      <c r="P13146" s="9" t="s">
        <v>551</v>
      </c>
      <c r="Q13146" s="9" t="s">
        <v>219</v>
      </c>
      <c r="R13146" s="9">
        <v>0</v>
      </c>
      <c r="S13146" s="9">
        <v>6</v>
      </c>
      <c r="U13146" s="9" t="s">
        <v>266</v>
      </c>
      <c r="X13146" s="9">
        <f>INDEX(SLA_Policy!$D$2:$D$5,MATCH(F13146,SLA_Policy!$A$2:$A$5,0))</f>
        <v>72</v>
      </c>
      <c r="Y13146" s="9" t="str">
        <f>IF(E13146="Cancelled","Excluded",IF(D13146="",IF((SLA_Policy!$B$8-B13146)*24&gt;X13146,"Open - Breached","Open - On Track"),IF((D13146-B13146)*24&lt;=X13146,"Met","Breached")))</f>
        <v>Met</v>
      </c>
    </row>
    <row r="13147" spans="1:25" x14ac:dyDescent="0.25">
      <c r="A13147" s="9" t="s">
        <v>18061</v>
      </c>
      <c r="B13147" s="23">
        <v>46295.734722222202</v>
      </c>
      <c r="C13147" s="23">
        <v>46295.7368055556</v>
      </c>
      <c r="E13147" s="9" t="s">
        <v>14153</v>
      </c>
      <c r="F13147" s="9" t="s">
        <v>189</v>
      </c>
      <c r="G13147" s="9" t="s">
        <v>213</v>
      </c>
      <c r="H13147" s="9" t="s">
        <v>162</v>
      </c>
      <c r="I13147" s="9" t="s">
        <v>345</v>
      </c>
      <c r="J13147" s="9" t="s">
        <v>1501</v>
      </c>
      <c r="K13147" s="9" t="s">
        <v>276</v>
      </c>
      <c r="L13147" s="9" t="s">
        <v>12094</v>
      </c>
      <c r="M13147" s="9" t="s">
        <v>16467</v>
      </c>
      <c r="N13147" s="9" t="s">
        <v>200</v>
      </c>
      <c r="O13147" s="9" t="s">
        <v>182</v>
      </c>
      <c r="P13147" s="9" t="s">
        <v>120</v>
      </c>
      <c r="Q13147" s="9" t="s">
        <v>219</v>
      </c>
      <c r="R13147" s="9">
        <v>1</v>
      </c>
      <c r="S13147" s="9">
        <v>59</v>
      </c>
      <c r="X13147" s="9">
        <f>INDEX(SLA_Policy!$D$2:$D$5,MATCH(F13147,SLA_Policy!$A$2:$A$5,0))</f>
        <v>120</v>
      </c>
      <c r="Y13147" s="9" t="str">
        <f>IF(E13147="Cancelled","Excluded",IF(D13147="",IF((SLA_Policy!$B$8-B13147)*24&gt;X13147,"Open - Breached","Open - On Track"),IF((D13147-B13147)*24&lt;=X13147,"Met","Breached")))</f>
        <v>Open - On Track</v>
      </c>
    </row>
    <row r="13148" spans="1:25" x14ac:dyDescent="0.25">
      <c r="A13148" s="9" t="s">
        <v>18062</v>
      </c>
      <c r="B13148" s="23">
        <v>46295.746527777803</v>
      </c>
      <c r="E13148" s="9" t="s">
        <v>18063</v>
      </c>
      <c r="F13148" s="9" t="s">
        <v>188</v>
      </c>
      <c r="G13148" s="9" t="s">
        <v>213</v>
      </c>
      <c r="H13148" s="9" t="s">
        <v>163</v>
      </c>
      <c r="I13148" s="9" t="s">
        <v>223</v>
      </c>
      <c r="J13148" s="9" t="s">
        <v>1331</v>
      </c>
      <c r="K13148" s="9" t="s">
        <v>303</v>
      </c>
      <c r="L13148" s="9" t="s">
        <v>104</v>
      </c>
      <c r="M13148" s="9" t="s">
        <v>18064</v>
      </c>
      <c r="N13148" s="9" t="s">
        <v>196</v>
      </c>
      <c r="O13148" s="9" t="s">
        <v>176</v>
      </c>
      <c r="Q13148" s="9" t="s">
        <v>219</v>
      </c>
      <c r="R13148" s="9">
        <v>0</v>
      </c>
      <c r="T13148" s="9" t="s">
        <v>136</v>
      </c>
      <c r="X13148" s="9">
        <f>INDEX(SLA_Policy!$D$2:$D$5,MATCH(F13148,SLA_Policy!$A$2:$A$5,0))</f>
        <v>72</v>
      </c>
      <c r="Y13148" s="9" t="str">
        <f>IF(E13148="Cancelled","Excluded",IF(D13148="",IF((SLA_Policy!$B$8-B13148)*24&gt;X13148,"Open - Breached","Open - On Track"),IF((D13148-B13148)*24&lt;=X13148,"Met","Breached")))</f>
        <v>Open - On Track</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DC3E6"/>
  </sheetPr>
  <dimension ref="A1:E9"/>
  <sheetViews>
    <sheetView zoomScaleNormal="100" workbookViewId="0"/>
  </sheetViews>
  <sheetFormatPr defaultColWidth="8.7109375" defaultRowHeight="15" x14ac:dyDescent="0.25"/>
  <cols>
    <col min="1" max="1" width="16" customWidth="1"/>
    <col min="2" max="2" width="48" customWidth="1"/>
    <col min="3" max="4" width="26" customWidth="1"/>
    <col min="5" max="5" width="46" customWidth="1"/>
  </cols>
  <sheetData>
    <row r="1" spans="1:5" x14ac:dyDescent="0.25">
      <c r="A1" s="6" t="s">
        <v>78</v>
      </c>
      <c r="B1" s="6" t="s">
        <v>55</v>
      </c>
      <c r="C1" s="6" t="s">
        <v>18065</v>
      </c>
      <c r="D1" s="6" t="s">
        <v>18066</v>
      </c>
      <c r="E1" s="6" t="s">
        <v>18067</v>
      </c>
    </row>
    <row r="2" spans="1:5" x14ac:dyDescent="0.25">
      <c r="A2" s="8" t="s">
        <v>186</v>
      </c>
      <c r="B2" s="8" t="s">
        <v>18068</v>
      </c>
      <c r="C2" s="8">
        <v>15</v>
      </c>
      <c r="D2" s="8">
        <v>4</v>
      </c>
      <c r="E2" s="8" t="s">
        <v>18069</v>
      </c>
    </row>
    <row r="3" spans="1:5" x14ac:dyDescent="0.25">
      <c r="A3" s="8" t="s">
        <v>187</v>
      </c>
      <c r="B3" s="8" t="s">
        <v>18070</v>
      </c>
      <c r="C3" s="8">
        <v>30</v>
      </c>
      <c r="D3" s="8">
        <v>8</v>
      </c>
      <c r="E3" s="8" t="s">
        <v>18071</v>
      </c>
    </row>
    <row r="4" spans="1:5" x14ac:dyDescent="0.25">
      <c r="A4" s="8" t="s">
        <v>188</v>
      </c>
      <c r="B4" s="8" t="s">
        <v>18072</v>
      </c>
      <c r="C4" s="8">
        <v>240</v>
      </c>
      <c r="D4" s="8">
        <v>72</v>
      </c>
      <c r="E4" s="8" t="s">
        <v>18073</v>
      </c>
    </row>
    <row r="5" spans="1:5" x14ac:dyDescent="0.25">
      <c r="A5" s="8" t="s">
        <v>189</v>
      </c>
      <c r="B5" s="8" t="s">
        <v>18074</v>
      </c>
      <c r="C5" s="8">
        <v>480</v>
      </c>
      <c r="D5" s="8">
        <v>120</v>
      </c>
      <c r="E5" s="8" t="s">
        <v>18075</v>
      </c>
    </row>
    <row r="7" spans="1:5" x14ac:dyDescent="0.25">
      <c r="A7" s="6" t="s">
        <v>18076</v>
      </c>
      <c r="B7" s="6" t="s">
        <v>18077</v>
      </c>
      <c r="C7" s="6" t="s">
        <v>18067</v>
      </c>
    </row>
    <row r="8" spans="1:5" ht="27.75" customHeight="1" x14ac:dyDescent="0.25">
      <c r="A8" s="16" t="s">
        <v>18078</v>
      </c>
      <c r="B8" s="24">
        <v>46295.999305555597</v>
      </c>
      <c r="C8" s="1" t="s">
        <v>18079</v>
      </c>
      <c r="D8" s="1"/>
      <c r="E8" s="1"/>
    </row>
    <row r="9" spans="1:5" ht="27.75" customHeight="1" x14ac:dyDescent="0.25">
      <c r="A9" s="16" t="s">
        <v>18080</v>
      </c>
      <c r="B9" s="16" t="s">
        <v>18081</v>
      </c>
      <c r="C9" s="1" t="s">
        <v>18082</v>
      </c>
      <c r="D9" s="1"/>
      <c r="E9" s="1"/>
    </row>
  </sheetData>
  <mergeCells count="2">
    <mergeCell ref="C8:E8"/>
    <mergeCell ref="C9:E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DC3E6"/>
  </sheetPr>
  <dimension ref="A1:F10"/>
  <sheetViews>
    <sheetView zoomScaleNormal="100" workbookViewId="0"/>
  </sheetViews>
  <sheetFormatPr defaultColWidth="8.7109375" defaultRowHeight="15" x14ac:dyDescent="0.25"/>
  <cols>
    <col min="1" max="1" width="11" customWidth="1"/>
    <col min="2" max="2" width="32" customWidth="1"/>
    <col min="3" max="3" width="18" customWidth="1"/>
    <col min="4" max="4" width="12" customWidth="1"/>
    <col min="5" max="5" width="17" customWidth="1"/>
    <col min="6" max="6" width="62" customWidth="1"/>
  </cols>
  <sheetData>
    <row r="1" spans="1:6" x14ac:dyDescent="0.25">
      <c r="A1" s="6" t="s">
        <v>98</v>
      </c>
      <c r="B1" s="6" t="s">
        <v>18083</v>
      </c>
      <c r="C1" s="6" t="s">
        <v>18084</v>
      </c>
      <c r="D1" s="6" t="s">
        <v>18085</v>
      </c>
      <c r="E1" s="6" t="s">
        <v>18086</v>
      </c>
      <c r="F1" s="6" t="s">
        <v>18067</v>
      </c>
    </row>
    <row r="2" spans="1:6" x14ac:dyDescent="0.25">
      <c r="A2" s="16" t="s">
        <v>246</v>
      </c>
      <c r="B2" s="16" t="s">
        <v>18087</v>
      </c>
      <c r="C2" s="16" t="s">
        <v>18088</v>
      </c>
      <c r="D2" s="16">
        <v>520</v>
      </c>
      <c r="E2" s="16" t="s">
        <v>273</v>
      </c>
      <c r="F2" s="16"/>
    </row>
    <row r="3" spans="1:6" x14ac:dyDescent="0.25">
      <c r="A3" s="16" t="s">
        <v>239</v>
      </c>
      <c r="B3" s="16" t="s">
        <v>18089</v>
      </c>
      <c r="C3" s="16" t="s">
        <v>18088</v>
      </c>
      <c r="D3" s="16">
        <v>150</v>
      </c>
      <c r="E3" s="16" t="s">
        <v>273</v>
      </c>
      <c r="F3" s="16"/>
    </row>
    <row r="4" spans="1:6" x14ac:dyDescent="0.25">
      <c r="A4" s="16" t="s">
        <v>303</v>
      </c>
      <c r="B4" s="16" t="s">
        <v>18090</v>
      </c>
      <c r="C4" s="16" t="s">
        <v>18091</v>
      </c>
      <c r="D4" s="16">
        <v>165</v>
      </c>
      <c r="E4" s="16" t="s">
        <v>273</v>
      </c>
      <c r="F4" s="16"/>
    </row>
    <row r="5" spans="1:6" x14ac:dyDescent="0.25">
      <c r="A5" s="16" t="s">
        <v>225</v>
      </c>
      <c r="B5" s="16" t="s">
        <v>18092</v>
      </c>
      <c r="C5" s="16" t="s">
        <v>18091</v>
      </c>
      <c r="D5" s="16">
        <v>120</v>
      </c>
      <c r="E5" s="16" t="s">
        <v>273</v>
      </c>
      <c r="F5" s="16"/>
    </row>
    <row r="6" spans="1:6" x14ac:dyDescent="0.25">
      <c r="A6" s="16" t="s">
        <v>262</v>
      </c>
      <c r="B6" s="16" t="s">
        <v>18093</v>
      </c>
      <c r="C6" s="16" t="s">
        <v>18091</v>
      </c>
      <c r="D6" s="16">
        <v>95</v>
      </c>
      <c r="E6" s="16" t="s">
        <v>273</v>
      </c>
      <c r="F6" s="16"/>
    </row>
    <row r="7" spans="1:6" x14ac:dyDescent="0.25">
      <c r="A7" s="16" t="s">
        <v>276</v>
      </c>
      <c r="B7" s="16" t="s">
        <v>18094</v>
      </c>
      <c r="C7" s="16" t="s">
        <v>18095</v>
      </c>
      <c r="D7" s="16">
        <v>28</v>
      </c>
      <c r="E7" s="16" t="s">
        <v>273</v>
      </c>
      <c r="F7" s="16" t="s">
        <v>18096</v>
      </c>
    </row>
    <row r="8" spans="1:6" x14ac:dyDescent="0.25">
      <c r="A8" s="16" t="s">
        <v>14602</v>
      </c>
      <c r="B8" s="16" t="s">
        <v>18097</v>
      </c>
      <c r="C8" s="16" t="s">
        <v>18098</v>
      </c>
      <c r="D8" s="16">
        <v>12</v>
      </c>
      <c r="E8" s="16" t="s">
        <v>219</v>
      </c>
      <c r="F8" s="16" t="s">
        <v>18099</v>
      </c>
    </row>
    <row r="9" spans="1:6" x14ac:dyDescent="0.25">
      <c r="A9" s="16" t="s">
        <v>410</v>
      </c>
      <c r="B9" s="16" t="s">
        <v>18100</v>
      </c>
      <c r="C9" s="16" t="s">
        <v>18098</v>
      </c>
      <c r="D9" s="16">
        <v>16</v>
      </c>
      <c r="E9" s="16" t="s">
        <v>219</v>
      </c>
      <c r="F9" s="16" t="s">
        <v>18101</v>
      </c>
    </row>
    <row r="10" spans="1:6" x14ac:dyDescent="0.25">
      <c r="A10" s="16" t="s">
        <v>215</v>
      </c>
      <c r="B10" s="16" t="s">
        <v>18102</v>
      </c>
      <c r="C10" s="16" t="s">
        <v>18103</v>
      </c>
      <c r="D10" s="16">
        <v>234</v>
      </c>
      <c r="E10" s="16" t="s">
        <v>219</v>
      </c>
      <c r="F10" s="16" t="s">
        <v>18104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DC3E6"/>
  </sheetPr>
  <dimension ref="A1:C14"/>
  <sheetViews>
    <sheetView zoomScaleNormal="100" workbookViewId="0"/>
  </sheetViews>
  <sheetFormatPr defaultColWidth="8.7109375" defaultRowHeight="15" x14ac:dyDescent="0.25"/>
  <cols>
    <col min="1" max="1" width="34" customWidth="1"/>
    <col min="2" max="2" width="12" customWidth="1"/>
    <col min="3" max="3" width="78" customWidth="1"/>
  </cols>
  <sheetData>
    <row r="1" spans="1:3" x14ac:dyDescent="0.25">
      <c r="A1" s="6" t="s">
        <v>102</v>
      </c>
      <c r="B1" s="6" t="s">
        <v>18085</v>
      </c>
      <c r="C1" s="6" t="s">
        <v>18067</v>
      </c>
    </row>
    <row r="2" spans="1:3" x14ac:dyDescent="0.25">
      <c r="A2" s="16" t="s">
        <v>216</v>
      </c>
      <c r="B2" s="16">
        <v>286</v>
      </c>
      <c r="C2" s="16"/>
    </row>
    <row r="3" spans="1:3" x14ac:dyDescent="0.25">
      <c r="A3" s="16" t="s">
        <v>104</v>
      </c>
      <c r="B3" s="16">
        <v>244</v>
      </c>
      <c r="C3" s="16"/>
    </row>
    <row r="4" spans="1:3" x14ac:dyDescent="0.25">
      <c r="A4" s="16" t="s">
        <v>311</v>
      </c>
      <c r="B4" s="16">
        <v>171</v>
      </c>
      <c r="C4" s="16"/>
    </row>
    <row r="5" spans="1:3" x14ac:dyDescent="0.25">
      <c r="A5" s="16" t="s">
        <v>226</v>
      </c>
      <c r="B5" s="16">
        <v>138</v>
      </c>
      <c r="C5" s="16"/>
    </row>
    <row r="6" spans="1:3" x14ac:dyDescent="0.25">
      <c r="A6" s="16" t="s">
        <v>293</v>
      </c>
      <c r="B6" s="16">
        <v>96</v>
      </c>
      <c r="C6" s="16"/>
    </row>
    <row r="7" spans="1:3" x14ac:dyDescent="0.25">
      <c r="A7" s="16" t="s">
        <v>282</v>
      </c>
      <c r="B7" s="16">
        <v>88</v>
      </c>
      <c r="C7" s="16" t="s">
        <v>18105</v>
      </c>
    </row>
    <row r="8" spans="1:3" x14ac:dyDescent="0.25">
      <c r="A8" s="16" t="s">
        <v>270</v>
      </c>
      <c r="B8" s="16">
        <v>82</v>
      </c>
      <c r="C8" s="16"/>
    </row>
    <row r="9" spans="1:3" x14ac:dyDescent="0.25">
      <c r="A9" s="16" t="s">
        <v>351</v>
      </c>
      <c r="B9" s="16">
        <v>74</v>
      </c>
      <c r="C9" s="16"/>
    </row>
    <row r="10" spans="1:3" x14ac:dyDescent="0.25">
      <c r="A10" s="16" t="s">
        <v>307</v>
      </c>
      <c r="B10" s="16">
        <v>58</v>
      </c>
      <c r="C10" s="16"/>
    </row>
    <row r="11" spans="1:3" x14ac:dyDescent="0.25">
      <c r="A11" s="16" t="s">
        <v>371</v>
      </c>
      <c r="B11" s="16">
        <v>41</v>
      </c>
      <c r="C11" s="16"/>
    </row>
    <row r="12" spans="1:3" x14ac:dyDescent="0.25">
      <c r="A12" s="16" t="s">
        <v>395</v>
      </c>
      <c r="B12" s="16">
        <v>31</v>
      </c>
      <c r="C12" s="16" t="s">
        <v>18106</v>
      </c>
    </row>
    <row r="13" spans="1:3" x14ac:dyDescent="0.25">
      <c r="A13" s="16" t="s">
        <v>12094</v>
      </c>
      <c r="B13" s="16">
        <v>31</v>
      </c>
      <c r="C13" s="16" t="s">
        <v>18107</v>
      </c>
    </row>
    <row r="14" spans="1:3" x14ac:dyDescent="0.25">
      <c r="A14" s="15" t="s">
        <v>168</v>
      </c>
      <c r="B14" s="15">
        <f>SUM(B2:B13)</f>
        <v>1340</v>
      </c>
      <c r="C14" s="16"/>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DC3E6"/>
  </sheetPr>
  <dimension ref="A1:F9"/>
  <sheetViews>
    <sheetView zoomScaleNormal="100" workbookViewId="0"/>
  </sheetViews>
  <sheetFormatPr defaultColWidth="8.7109375" defaultRowHeight="15" x14ac:dyDescent="0.25"/>
  <cols>
    <col min="1" max="1" width="27" customWidth="1"/>
    <col min="2" max="2" width="13" customWidth="1"/>
    <col min="3" max="3" width="26" customWidth="1"/>
    <col min="4" max="4" width="8" customWidth="1"/>
    <col min="5" max="5" width="50" customWidth="1"/>
    <col min="6" max="6" width="84" customWidth="1"/>
  </cols>
  <sheetData>
    <row r="1" spans="1:6" x14ac:dyDescent="0.25">
      <c r="A1" s="6" t="s">
        <v>114</v>
      </c>
      <c r="B1" s="6" t="s">
        <v>18108</v>
      </c>
      <c r="C1" s="6" t="s">
        <v>18109</v>
      </c>
      <c r="D1" s="6" t="s">
        <v>18110</v>
      </c>
      <c r="E1" s="6" t="s">
        <v>18111</v>
      </c>
      <c r="F1" s="6" t="s">
        <v>18112</v>
      </c>
    </row>
    <row r="2" spans="1:6" x14ac:dyDescent="0.25">
      <c r="A2" s="16" t="s">
        <v>116</v>
      </c>
      <c r="B2" s="16" t="s">
        <v>18113</v>
      </c>
      <c r="C2" s="16" t="s">
        <v>574</v>
      </c>
      <c r="D2" s="16">
        <v>9</v>
      </c>
      <c r="E2" s="16" t="s">
        <v>18114</v>
      </c>
      <c r="F2" s="16" t="s">
        <v>18115</v>
      </c>
    </row>
    <row r="3" spans="1:6" x14ac:dyDescent="0.25">
      <c r="A3" s="16" t="s">
        <v>176</v>
      </c>
      <c r="B3" s="16" t="s">
        <v>18116</v>
      </c>
      <c r="C3" s="16" t="s">
        <v>1159</v>
      </c>
      <c r="D3" s="16">
        <v>7</v>
      </c>
      <c r="E3" s="16" t="s">
        <v>18117</v>
      </c>
      <c r="F3" s="16" t="s">
        <v>18118</v>
      </c>
    </row>
    <row r="4" spans="1:6" x14ac:dyDescent="0.25">
      <c r="A4" s="16" t="s">
        <v>177</v>
      </c>
      <c r="B4" s="16" t="s">
        <v>18116</v>
      </c>
      <c r="C4" s="16" t="s">
        <v>942</v>
      </c>
      <c r="D4" s="16">
        <v>4</v>
      </c>
      <c r="E4" s="16" t="s">
        <v>18119</v>
      </c>
      <c r="F4" s="16" t="s">
        <v>18120</v>
      </c>
    </row>
    <row r="5" spans="1:6" x14ac:dyDescent="0.25">
      <c r="A5" s="16" t="s">
        <v>178</v>
      </c>
      <c r="B5" s="16" t="s">
        <v>18121</v>
      </c>
      <c r="C5" s="16" t="s">
        <v>427</v>
      </c>
      <c r="D5" s="16">
        <v>5</v>
      </c>
      <c r="E5" s="16" t="s">
        <v>18122</v>
      </c>
      <c r="F5" s="16" t="s">
        <v>18123</v>
      </c>
    </row>
    <row r="6" spans="1:6" x14ac:dyDescent="0.25">
      <c r="A6" s="16" t="s">
        <v>179</v>
      </c>
      <c r="B6" s="16" t="s">
        <v>18121</v>
      </c>
      <c r="C6" s="16" t="s">
        <v>313</v>
      </c>
      <c r="D6" s="16">
        <v>4</v>
      </c>
      <c r="E6" s="16" t="s">
        <v>18119</v>
      </c>
      <c r="F6" s="16" t="s">
        <v>18124</v>
      </c>
    </row>
    <row r="7" spans="1:6" x14ac:dyDescent="0.25">
      <c r="A7" s="16" t="s">
        <v>180</v>
      </c>
      <c r="B7" s="16" t="s">
        <v>18125</v>
      </c>
      <c r="C7" s="16" t="s">
        <v>381</v>
      </c>
      <c r="D7" s="16">
        <v>4</v>
      </c>
      <c r="E7" s="16" t="s">
        <v>18119</v>
      </c>
      <c r="F7" s="16" t="s">
        <v>18126</v>
      </c>
    </row>
    <row r="8" spans="1:6" x14ac:dyDescent="0.25">
      <c r="A8" s="16" t="s">
        <v>181</v>
      </c>
      <c r="B8" s="16" t="s">
        <v>18125</v>
      </c>
      <c r="C8" s="16" t="s">
        <v>668</v>
      </c>
      <c r="D8" s="16">
        <v>4</v>
      </c>
      <c r="E8" s="16" t="s">
        <v>18122</v>
      </c>
      <c r="F8" s="16" t="s">
        <v>18127</v>
      </c>
    </row>
    <row r="9" spans="1:6" x14ac:dyDescent="0.25">
      <c r="A9" s="16" t="s">
        <v>182</v>
      </c>
      <c r="B9" s="16" t="s">
        <v>18128</v>
      </c>
      <c r="C9" s="16" t="s">
        <v>13226</v>
      </c>
      <c r="D9" s="16">
        <v>2</v>
      </c>
      <c r="E9" s="16" t="s">
        <v>18119</v>
      </c>
      <c r="F9" s="16" t="s">
        <v>18129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DC3E6"/>
  </sheetPr>
  <dimension ref="A1:D37"/>
  <sheetViews>
    <sheetView zoomScaleNormal="100" workbookViewId="0"/>
  </sheetViews>
  <sheetFormatPr defaultColWidth="8.7109375" defaultRowHeight="15" x14ac:dyDescent="0.25"/>
  <cols>
    <col min="1" max="1" width="27" customWidth="1"/>
    <col min="2" max="2" width="36" customWidth="1"/>
    <col min="3" max="3" width="17" customWidth="1"/>
    <col min="4" max="4" width="28" customWidth="1"/>
  </cols>
  <sheetData>
    <row r="1" spans="1:4" x14ac:dyDescent="0.25">
      <c r="A1" s="6" t="s">
        <v>86</v>
      </c>
      <c r="B1" s="6" t="s">
        <v>90</v>
      </c>
      <c r="C1" s="6" t="s">
        <v>82</v>
      </c>
      <c r="D1" s="6" t="s">
        <v>18130</v>
      </c>
    </row>
    <row r="2" spans="1:4" x14ac:dyDescent="0.25">
      <c r="A2" s="16" t="s">
        <v>161</v>
      </c>
      <c r="B2" s="16" t="s">
        <v>237</v>
      </c>
      <c r="C2" s="16" t="s">
        <v>236</v>
      </c>
      <c r="D2" s="16" t="s">
        <v>177</v>
      </c>
    </row>
    <row r="3" spans="1:4" x14ac:dyDescent="0.25">
      <c r="A3" s="16" t="s">
        <v>161</v>
      </c>
      <c r="B3" s="16" t="s">
        <v>454</v>
      </c>
      <c r="C3" s="16" t="s">
        <v>213</v>
      </c>
      <c r="D3" s="16" t="s">
        <v>116</v>
      </c>
    </row>
    <row r="4" spans="1:4" x14ac:dyDescent="0.25">
      <c r="A4" s="16" t="s">
        <v>161</v>
      </c>
      <c r="B4" s="16" t="s">
        <v>297</v>
      </c>
      <c r="C4" s="16" t="s">
        <v>213</v>
      </c>
      <c r="D4" s="16" t="s">
        <v>177</v>
      </c>
    </row>
    <row r="5" spans="1:4" x14ac:dyDescent="0.25">
      <c r="A5" s="16" t="s">
        <v>161</v>
      </c>
      <c r="B5" s="16" t="s">
        <v>482</v>
      </c>
      <c r="C5" s="16" t="s">
        <v>236</v>
      </c>
      <c r="D5" s="16" t="s">
        <v>177</v>
      </c>
    </row>
    <row r="6" spans="1:4" x14ac:dyDescent="0.25">
      <c r="A6" s="16" t="s">
        <v>161</v>
      </c>
      <c r="B6" s="16" t="s">
        <v>505</v>
      </c>
      <c r="C6" s="16" t="s">
        <v>236</v>
      </c>
      <c r="D6" s="16" t="s">
        <v>177</v>
      </c>
    </row>
    <row r="7" spans="1:4" x14ac:dyDescent="0.25">
      <c r="A7" s="16" t="s">
        <v>161</v>
      </c>
      <c r="B7" s="16" t="s">
        <v>389</v>
      </c>
      <c r="C7" s="16" t="s">
        <v>213</v>
      </c>
      <c r="D7" s="16" t="s">
        <v>116</v>
      </c>
    </row>
    <row r="8" spans="1:4" x14ac:dyDescent="0.25">
      <c r="A8" s="16" t="s">
        <v>162</v>
      </c>
      <c r="B8" s="16" t="s">
        <v>416</v>
      </c>
      <c r="C8" s="16" t="s">
        <v>213</v>
      </c>
      <c r="D8" s="16" t="s">
        <v>179</v>
      </c>
    </row>
    <row r="9" spans="1:4" x14ac:dyDescent="0.25">
      <c r="A9" s="16" t="s">
        <v>162</v>
      </c>
      <c r="B9" s="16" t="s">
        <v>345</v>
      </c>
      <c r="C9" s="16" t="s">
        <v>213</v>
      </c>
      <c r="D9" s="16" t="s">
        <v>179</v>
      </c>
    </row>
    <row r="10" spans="1:4" x14ac:dyDescent="0.25">
      <c r="A10" s="16" t="s">
        <v>162</v>
      </c>
      <c r="B10" s="16" t="s">
        <v>244</v>
      </c>
      <c r="C10" s="16" t="s">
        <v>213</v>
      </c>
      <c r="D10" s="16" t="s">
        <v>179</v>
      </c>
    </row>
    <row r="11" spans="1:4" x14ac:dyDescent="0.25">
      <c r="A11" s="16" t="s">
        <v>162</v>
      </c>
      <c r="B11" s="16" t="s">
        <v>280</v>
      </c>
      <c r="C11" s="16" t="s">
        <v>236</v>
      </c>
      <c r="D11" s="16" t="s">
        <v>179</v>
      </c>
    </row>
    <row r="12" spans="1:4" x14ac:dyDescent="0.25">
      <c r="A12" s="16" t="s">
        <v>162</v>
      </c>
      <c r="B12" s="16" t="s">
        <v>393</v>
      </c>
      <c r="C12" s="16" t="s">
        <v>213</v>
      </c>
      <c r="D12" s="16" t="s">
        <v>116</v>
      </c>
    </row>
    <row r="13" spans="1:4" x14ac:dyDescent="0.25">
      <c r="A13" s="16" t="s">
        <v>163</v>
      </c>
      <c r="B13" s="16" t="s">
        <v>250</v>
      </c>
      <c r="C13" s="16" t="s">
        <v>213</v>
      </c>
      <c r="D13" s="16" t="s">
        <v>176</v>
      </c>
    </row>
    <row r="14" spans="1:4" x14ac:dyDescent="0.25">
      <c r="A14" s="16" t="s">
        <v>163</v>
      </c>
      <c r="B14" s="16" t="s">
        <v>223</v>
      </c>
      <c r="C14" s="16" t="s">
        <v>213</v>
      </c>
      <c r="D14" s="16" t="s">
        <v>176</v>
      </c>
    </row>
    <row r="15" spans="1:4" x14ac:dyDescent="0.25">
      <c r="A15" s="16" t="s">
        <v>163</v>
      </c>
      <c r="B15" s="16" t="s">
        <v>315</v>
      </c>
      <c r="C15" s="16" t="s">
        <v>236</v>
      </c>
      <c r="D15" s="16" t="s">
        <v>180</v>
      </c>
    </row>
    <row r="16" spans="1:4" x14ac:dyDescent="0.25">
      <c r="A16" s="16" t="s">
        <v>163</v>
      </c>
      <c r="B16" s="16" t="s">
        <v>327</v>
      </c>
      <c r="C16" s="16" t="s">
        <v>236</v>
      </c>
      <c r="D16" s="16" t="s">
        <v>176</v>
      </c>
    </row>
    <row r="17" spans="1:4" x14ac:dyDescent="0.25">
      <c r="A17" s="16" t="s">
        <v>163</v>
      </c>
      <c r="B17" s="16" t="s">
        <v>405</v>
      </c>
      <c r="C17" s="16" t="s">
        <v>213</v>
      </c>
      <c r="D17" s="16" t="s">
        <v>176</v>
      </c>
    </row>
    <row r="18" spans="1:4" x14ac:dyDescent="0.25">
      <c r="A18" s="16" t="s">
        <v>164</v>
      </c>
      <c r="B18" s="16" t="s">
        <v>478</v>
      </c>
      <c r="C18" s="16" t="s">
        <v>213</v>
      </c>
      <c r="D18" s="16" t="s">
        <v>178</v>
      </c>
    </row>
    <row r="19" spans="1:4" x14ac:dyDescent="0.25">
      <c r="A19" s="16" t="s">
        <v>164</v>
      </c>
      <c r="B19" s="16" t="s">
        <v>339</v>
      </c>
      <c r="C19" s="16" t="s">
        <v>213</v>
      </c>
      <c r="D19" s="16" t="s">
        <v>116</v>
      </c>
    </row>
    <row r="20" spans="1:4" x14ac:dyDescent="0.25">
      <c r="A20" s="16" t="s">
        <v>164</v>
      </c>
      <c r="B20" s="16" t="s">
        <v>421</v>
      </c>
      <c r="C20" s="16" t="s">
        <v>236</v>
      </c>
      <c r="D20" s="16" t="s">
        <v>180</v>
      </c>
    </row>
    <row r="21" spans="1:4" x14ac:dyDescent="0.25">
      <c r="A21" s="16" t="s">
        <v>164</v>
      </c>
      <c r="B21" s="16" t="s">
        <v>260</v>
      </c>
      <c r="C21" s="16" t="s">
        <v>213</v>
      </c>
      <c r="D21" s="16" t="s">
        <v>180</v>
      </c>
    </row>
    <row r="22" spans="1:4" x14ac:dyDescent="0.25">
      <c r="A22" s="16" t="s">
        <v>88</v>
      </c>
      <c r="B22" s="16" t="s">
        <v>354</v>
      </c>
      <c r="C22" s="16" t="s">
        <v>213</v>
      </c>
      <c r="D22" s="16" t="s">
        <v>178</v>
      </c>
    </row>
    <row r="23" spans="1:4" x14ac:dyDescent="0.25">
      <c r="A23" s="16" t="s">
        <v>88</v>
      </c>
      <c r="B23" s="16" t="s">
        <v>92</v>
      </c>
      <c r="C23" s="16" t="s">
        <v>213</v>
      </c>
      <c r="D23" s="16" t="s">
        <v>178</v>
      </c>
    </row>
    <row r="24" spans="1:4" x14ac:dyDescent="0.25">
      <c r="A24" s="16" t="s">
        <v>88</v>
      </c>
      <c r="B24" s="16" t="s">
        <v>268</v>
      </c>
      <c r="C24" s="16" t="s">
        <v>213</v>
      </c>
      <c r="D24" s="16" t="s">
        <v>178</v>
      </c>
    </row>
    <row r="25" spans="1:4" x14ac:dyDescent="0.25">
      <c r="A25" s="16" t="s">
        <v>88</v>
      </c>
      <c r="B25" s="16" t="s">
        <v>486</v>
      </c>
      <c r="C25" s="16" t="s">
        <v>213</v>
      </c>
      <c r="D25" s="16" t="s">
        <v>178</v>
      </c>
    </row>
    <row r="26" spans="1:4" x14ac:dyDescent="0.25">
      <c r="A26" s="16" t="s">
        <v>165</v>
      </c>
      <c r="B26" s="16" t="s">
        <v>2034</v>
      </c>
      <c r="C26" s="16" t="s">
        <v>213</v>
      </c>
      <c r="D26" s="16" t="s">
        <v>176</v>
      </c>
    </row>
    <row r="27" spans="1:4" x14ac:dyDescent="0.25">
      <c r="A27" s="16" t="s">
        <v>165</v>
      </c>
      <c r="B27" s="16" t="s">
        <v>567</v>
      </c>
      <c r="C27" s="16" t="s">
        <v>213</v>
      </c>
      <c r="D27" s="16" t="s">
        <v>176</v>
      </c>
    </row>
    <row r="28" spans="1:4" x14ac:dyDescent="0.25">
      <c r="A28" s="16" t="s">
        <v>165</v>
      </c>
      <c r="B28" s="16" t="s">
        <v>469</v>
      </c>
      <c r="C28" s="16" t="s">
        <v>213</v>
      </c>
      <c r="D28" s="16" t="s">
        <v>176</v>
      </c>
    </row>
    <row r="29" spans="1:4" x14ac:dyDescent="0.25">
      <c r="A29" s="16" t="s">
        <v>166</v>
      </c>
      <c r="B29" s="16" t="s">
        <v>378</v>
      </c>
      <c r="C29" s="16" t="s">
        <v>213</v>
      </c>
      <c r="D29" s="16" t="s">
        <v>180</v>
      </c>
    </row>
    <row r="30" spans="1:4" x14ac:dyDescent="0.25">
      <c r="A30" s="16" t="s">
        <v>166</v>
      </c>
      <c r="B30" s="16" t="s">
        <v>1238</v>
      </c>
      <c r="C30" s="16" t="s">
        <v>213</v>
      </c>
      <c r="D30" s="16" t="s">
        <v>181</v>
      </c>
    </row>
    <row r="31" spans="1:4" x14ac:dyDescent="0.25">
      <c r="A31" s="16" t="s">
        <v>166</v>
      </c>
      <c r="B31" s="16" t="s">
        <v>398</v>
      </c>
      <c r="C31" s="16" t="s">
        <v>213</v>
      </c>
      <c r="D31" s="16" t="s">
        <v>181</v>
      </c>
    </row>
    <row r="32" spans="1:4" x14ac:dyDescent="0.25">
      <c r="A32" s="16" t="s">
        <v>166</v>
      </c>
      <c r="B32" s="16" t="s">
        <v>286</v>
      </c>
      <c r="C32" s="16" t="s">
        <v>213</v>
      </c>
      <c r="D32" s="16" t="s">
        <v>181</v>
      </c>
    </row>
    <row r="33" spans="1:4" x14ac:dyDescent="0.25">
      <c r="A33" s="16" t="s">
        <v>167</v>
      </c>
      <c r="B33" s="16" t="s">
        <v>362</v>
      </c>
      <c r="C33" s="16" t="s">
        <v>213</v>
      </c>
      <c r="D33" s="16" t="s">
        <v>176</v>
      </c>
    </row>
    <row r="34" spans="1:4" x14ac:dyDescent="0.25">
      <c r="A34" s="16" t="s">
        <v>167</v>
      </c>
      <c r="B34" s="16" t="s">
        <v>255</v>
      </c>
      <c r="C34" s="16" t="s">
        <v>236</v>
      </c>
      <c r="D34" s="16" t="s">
        <v>116</v>
      </c>
    </row>
    <row r="35" spans="1:4" x14ac:dyDescent="0.25">
      <c r="A35" s="16" t="s">
        <v>167</v>
      </c>
      <c r="B35" s="16" t="s">
        <v>684</v>
      </c>
      <c r="C35" s="16" t="s">
        <v>213</v>
      </c>
      <c r="D35" s="16" t="s">
        <v>116</v>
      </c>
    </row>
    <row r="36" spans="1:4" x14ac:dyDescent="0.25">
      <c r="A36" s="16" t="s">
        <v>167</v>
      </c>
      <c r="B36" s="16" t="s">
        <v>349</v>
      </c>
      <c r="C36" s="16" t="s">
        <v>213</v>
      </c>
      <c r="D36" s="16" t="s">
        <v>116</v>
      </c>
    </row>
    <row r="37" spans="1:4" x14ac:dyDescent="0.25">
      <c r="A37" s="16" t="s">
        <v>167</v>
      </c>
      <c r="B37" s="16" t="s">
        <v>536</v>
      </c>
      <c r="C37" s="16" t="s">
        <v>213</v>
      </c>
      <c r="D37" s="16" t="s">
        <v>180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DC3E6"/>
  </sheetPr>
  <dimension ref="A1:I33"/>
  <sheetViews>
    <sheetView tabSelected="1" zoomScaleNormal="100" workbookViewId="0">
      <pane ySplit="1" topLeftCell="A2" activePane="bottomLeft" state="frozen"/>
      <selection pane="bottomLeft"/>
    </sheetView>
  </sheetViews>
  <sheetFormatPr defaultColWidth="8.7109375" defaultRowHeight="15" x14ac:dyDescent="0.25"/>
  <cols>
    <col min="1" max="2" width="17" customWidth="1"/>
    <col min="3" max="3" width="13" customWidth="1"/>
    <col min="4" max="4" width="74" customWidth="1"/>
    <col min="5" max="5" width="27" customWidth="1"/>
    <col min="6" max="6" width="9" customWidth="1"/>
    <col min="7" max="7" width="14" customWidth="1"/>
    <col min="8" max="8" width="15" customWidth="1"/>
    <col min="9" max="9" width="92" customWidth="1"/>
  </cols>
  <sheetData>
    <row r="1" spans="1:9" ht="25.5" x14ac:dyDescent="0.25">
      <c r="A1" s="6" t="s">
        <v>18131</v>
      </c>
      <c r="B1" s="6" t="s">
        <v>18132</v>
      </c>
      <c r="C1" s="6" t="s">
        <v>18133</v>
      </c>
      <c r="D1" s="6" t="s">
        <v>18134</v>
      </c>
      <c r="E1" s="6" t="s">
        <v>18135</v>
      </c>
      <c r="F1" s="6" t="s">
        <v>18136</v>
      </c>
      <c r="G1" s="6" t="s">
        <v>18137</v>
      </c>
      <c r="H1" s="6" t="s">
        <v>18138</v>
      </c>
      <c r="I1" s="6" t="s">
        <v>18067</v>
      </c>
    </row>
    <row r="2" spans="1:9" x14ac:dyDescent="0.25">
      <c r="A2" s="16" t="s">
        <v>915</v>
      </c>
      <c r="B2" s="25">
        <v>45936.75</v>
      </c>
      <c r="C2" s="16" t="s">
        <v>18139</v>
      </c>
      <c r="D2" s="16" t="s">
        <v>18140</v>
      </c>
      <c r="E2" s="16" t="s">
        <v>179</v>
      </c>
      <c r="F2" s="16" t="s">
        <v>18141</v>
      </c>
      <c r="G2" s="16" t="s">
        <v>219</v>
      </c>
      <c r="H2" s="16">
        <f>COUNTIF(Tickets!$V:$V,A2)</f>
        <v>6</v>
      </c>
      <c r="I2" s="16"/>
    </row>
    <row r="3" spans="1:9" x14ac:dyDescent="0.25">
      <c r="A3" s="16" t="s">
        <v>1839</v>
      </c>
      <c r="B3" s="25">
        <v>45950.25</v>
      </c>
      <c r="C3" s="16" t="s">
        <v>18142</v>
      </c>
      <c r="D3" s="16" t="s">
        <v>18143</v>
      </c>
      <c r="E3" s="16" t="s">
        <v>177</v>
      </c>
      <c r="F3" s="16" t="s">
        <v>18144</v>
      </c>
      <c r="G3" s="16" t="s">
        <v>273</v>
      </c>
      <c r="H3" s="16">
        <f>COUNTIF(Tickets!$V:$V,A3)</f>
        <v>118</v>
      </c>
      <c r="I3" s="16" t="s">
        <v>18145</v>
      </c>
    </row>
    <row r="4" spans="1:9" x14ac:dyDescent="0.25">
      <c r="A4" s="16" t="s">
        <v>3413</v>
      </c>
      <c r="B4" s="25">
        <v>45966.791666666701</v>
      </c>
      <c r="C4" s="16" t="s">
        <v>18139</v>
      </c>
      <c r="D4" s="16" t="s">
        <v>18146</v>
      </c>
      <c r="E4" s="16" t="s">
        <v>176</v>
      </c>
      <c r="F4" s="16" t="s">
        <v>18141</v>
      </c>
      <c r="G4" s="16" t="s">
        <v>219</v>
      </c>
      <c r="H4" s="16">
        <f>COUNTIF(Tickets!$V:$V,A4)</f>
        <v>31</v>
      </c>
      <c r="I4" s="16"/>
    </row>
    <row r="5" spans="1:9" x14ac:dyDescent="0.25">
      <c r="A5" s="16" t="s">
        <v>4131</v>
      </c>
      <c r="B5" s="25">
        <v>45979.833333333299</v>
      </c>
      <c r="C5" s="16" t="s">
        <v>18142</v>
      </c>
      <c r="D5" s="16" t="s">
        <v>18147</v>
      </c>
      <c r="E5" s="16" t="s">
        <v>178</v>
      </c>
      <c r="F5" s="16" t="s">
        <v>18144</v>
      </c>
      <c r="G5" s="16" t="s">
        <v>273</v>
      </c>
      <c r="H5" s="16">
        <f>COUNTIF(Tickets!$V:$V,A5)</f>
        <v>12</v>
      </c>
      <c r="I5" s="16"/>
    </row>
    <row r="6" spans="1:9" x14ac:dyDescent="0.25">
      <c r="A6" s="16" t="s">
        <v>4815</v>
      </c>
      <c r="B6" s="25">
        <v>45994.770833333299</v>
      </c>
      <c r="C6" s="16" t="s">
        <v>18142</v>
      </c>
      <c r="D6" s="16" t="s">
        <v>18148</v>
      </c>
      <c r="E6" s="16" t="s">
        <v>181</v>
      </c>
      <c r="F6" s="16" t="s">
        <v>18144</v>
      </c>
      <c r="G6" s="16" t="s">
        <v>273</v>
      </c>
      <c r="H6" s="16">
        <f>COUNTIF(Tickets!$V:$V,A6)</f>
        <v>24</v>
      </c>
      <c r="I6" s="16"/>
    </row>
    <row r="7" spans="1:9" x14ac:dyDescent="0.25">
      <c r="A7" s="16" t="s">
        <v>5422</v>
      </c>
      <c r="B7" s="25">
        <v>46006.791666666701</v>
      </c>
      <c r="C7" s="16" t="s">
        <v>18139</v>
      </c>
      <c r="D7" s="16" t="s">
        <v>18149</v>
      </c>
      <c r="E7" s="16" t="s">
        <v>180</v>
      </c>
      <c r="F7" s="16" t="s">
        <v>18141</v>
      </c>
      <c r="G7" s="16" t="s">
        <v>219</v>
      </c>
      <c r="H7" s="16">
        <f>COUNTIF(Tickets!$V:$V,A7)</f>
        <v>14</v>
      </c>
      <c r="I7" s="16"/>
    </row>
    <row r="8" spans="1:9" x14ac:dyDescent="0.25">
      <c r="A8" s="16" t="s">
        <v>6326</v>
      </c>
      <c r="B8" s="25">
        <v>46034.25</v>
      </c>
      <c r="C8" s="16" t="s">
        <v>18142</v>
      </c>
      <c r="D8" s="16" t="s">
        <v>18150</v>
      </c>
      <c r="E8" s="16" t="s">
        <v>177</v>
      </c>
      <c r="F8" s="16" t="s">
        <v>18144</v>
      </c>
      <c r="G8" s="16" t="s">
        <v>273</v>
      </c>
      <c r="H8" s="16">
        <f>COUNTIF(Tickets!$V:$V,A8)</f>
        <v>96</v>
      </c>
      <c r="I8" s="16" t="s">
        <v>18151</v>
      </c>
    </row>
    <row r="9" spans="1:9" x14ac:dyDescent="0.25">
      <c r="A9" s="16" t="s">
        <v>7028</v>
      </c>
      <c r="B9" s="25">
        <v>46044.791666666701</v>
      </c>
      <c r="C9" s="16" t="s">
        <v>18142</v>
      </c>
      <c r="D9" s="16" t="s">
        <v>18152</v>
      </c>
      <c r="E9" s="16" t="s">
        <v>181</v>
      </c>
      <c r="F9" s="16" t="s">
        <v>18144</v>
      </c>
      <c r="G9" s="16" t="s">
        <v>273</v>
      </c>
      <c r="H9" s="16">
        <f>COUNTIF(Tickets!$V:$V,A9)</f>
        <v>21</v>
      </c>
      <c r="I9" s="16"/>
    </row>
    <row r="10" spans="1:9" x14ac:dyDescent="0.25">
      <c r="A10" s="16" t="s">
        <v>7700</v>
      </c>
      <c r="B10" s="25">
        <v>46056.833333333299</v>
      </c>
      <c r="C10" s="16" t="s">
        <v>18142</v>
      </c>
      <c r="D10" s="16" t="s">
        <v>18153</v>
      </c>
      <c r="E10" s="16" t="s">
        <v>178</v>
      </c>
      <c r="F10" s="16" t="s">
        <v>18144</v>
      </c>
      <c r="G10" s="16" t="s">
        <v>273</v>
      </c>
      <c r="H10" s="16">
        <f>COUNTIF(Tickets!$V:$V,A10)</f>
        <v>27</v>
      </c>
      <c r="I10" s="16"/>
    </row>
    <row r="11" spans="1:9" x14ac:dyDescent="0.25">
      <c r="A11" s="16" t="s">
        <v>8370</v>
      </c>
      <c r="B11" s="25">
        <v>46071.75</v>
      </c>
      <c r="C11" s="16" t="s">
        <v>18142</v>
      </c>
      <c r="D11" s="16" t="s">
        <v>18154</v>
      </c>
      <c r="E11" s="16" t="s">
        <v>180</v>
      </c>
      <c r="F11" s="16" t="s">
        <v>18144</v>
      </c>
      <c r="G11" s="16" t="s">
        <v>273</v>
      </c>
      <c r="H11" s="16">
        <f>COUNTIF(Tickets!$V:$V,A11)</f>
        <v>33</v>
      </c>
      <c r="I11" s="16"/>
    </row>
    <row r="12" spans="1:9" x14ac:dyDescent="0.25">
      <c r="A12" s="16" t="s">
        <v>144</v>
      </c>
      <c r="B12" s="25">
        <v>46090.25</v>
      </c>
      <c r="C12" s="16" t="s">
        <v>18142</v>
      </c>
      <c r="D12" s="16" t="s">
        <v>18155</v>
      </c>
      <c r="E12" s="16" t="s">
        <v>178</v>
      </c>
      <c r="F12" s="16" t="s">
        <v>18144</v>
      </c>
      <c r="G12" s="16" t="s">
        <v>273</v>
      </c>
      <c r="H12" s="16">
        <f>COUNTIF(Tickets!$V:$V,A12)</f>
        <v>520</v>
      </c>
      <c r="I12" s="16" t="s">
        <v>18156</v>
      </c>
    </row>
    <row r="13" spans="1:9" x14ac:dyDescent="0.25">
      <c r="A13" s="16" t="s">
        <v>10688</v>
      </c>
      <c r="B13" s="25">
        <v>46111.791666666701</v>
      </c>
      <c r="C13" s="16" t="s">
        <v>18142</v>
      </c>
      <c r="D13" s="16" t="s">
        <v>18157</v>
      </c>
      <c r="E13" s="16" t="s">
        <v>180</v>
      </c>
      <c r="F13" s="16" t="s">
        <v>18144</v>
      </c>
      <c r="G13" s="16" t="s">
        <v>273</v>
      </c>
      <c r="H13" s="16">
        <f>COUNTIF(Tickets!$V:$V,A13)</f>
        <v>29</v>
      </c>
      <c r="I13" s="16"/>
    </row>
    <row r="14" spans="1:9" x14ac:dyDescent="0.25">
      <c r="A14" s="16" t="s">
        <v>11327</v>
      </c>
      <c r="B14" s="25">
        <v>46126.770833333299</v>
      </c>
      <c r="C14" s="16" t="s">
        <v>18139</v>
      </c>
      <c r="D14" s="16" t="s">
        <v>18158</v>
      </c>
      <c r="E14" s="16" t="s">
        <v>179</v>
      </c>
      <c r="F14" s="16" t="s">
        <v>18141</v>
      </c>
      <c r="G14" s="16" t="s">
        <v>219</v>
      </c>
      <c r="H14" s="16">
        <f>COUNTIF(Tickets!$V:$V,A14)</f>
        <v>19</v>
      </c>
      <c r="I14" s="16"/>
    </row>
    <row r="15" spans="1:9" x14ac:dyDescent="0.25">
      <c r="A15" s="16" t="s">
        <v>11900</v>
      </c>
      <c r="B15" s="25">
        <v>46140.75</v>
      </c>
      <c r="C15" s="16" t="s">
        <v>18139</v>
      </c>
      <c r="D15" s="16" t="s">
        <v>18159</v>
      </c>
      <c r="E15" s="16" t="s">
        <v>179</v>
      </c>
      <c r="F15" s="16" t="s">
        <v>18141</v>
      </c>
      <c r="G15" s="16" t="s">
        <v>219</v>
      </c>
      <c r="H15" s="16">
        <f>COUNTIF(Tickets!$V:$V,A15)</f>
        <v>11</v>
      </c>
      <c r="I15" s="16"/>
    </row>
    <row r="16" spans="1:9" x14ac:dyDescent="0.25">
      <c r="A16" s="16" t="s">
        <v>18160</v>
      </c>
      <c r="B16" s="25">
        <v>46155.354166666701</v>
      </c>
      <c r="C16" s="16" t="s">
        <v>18139</v>
      </c>
      <c r="D16" s="16" t="s">
        <v>18161</v>
      </c>
      <c r="E16" s="16" t="s">
        <v>182</v>
      </c>
      <c r="F16" s="16" t="s">
        <v>18141</v>
      </c>
      <c r="G16" s="16" t="s">
        <v>219</v>
      </c>
      <c r="H16" s="16">
        <f>COUNTIF(Tickets!$V:$V,A16)</f>
        <v>0</v>
      </c>
      <c r="I16" s="16" t="s">
        <v>18162</v>
      </c>
    </row>
    <row r="17" spans="1:9" x14ac:dyDescent="0.25">
      <c r="A17" s="16" t="s">
        <v>12807</v>
      </c>
      <c r="B17" s="25">
        <v>46163.791666666701</v>
      </c>
      <c r="C17" s="16" t="s">
        <v>18142</v>
      </c>
      <c r="D17" s="16" t="s">
        <v>18163</v>
      </c>
      <c r="E17" s="16" t="s">
        <v>178</v>
      </c>
      <c r="F17" s="16" t="s">
        <v>18144</v>
      </c>
      <c r="G17" s="16" t="s">
        <v>273</v>
      </c>
      <c r="H17" s="16">
        <f>COUNTIF(Tickets!$V:$V,A17)</f>
        <v>18</v>
      </c>
      <c r="I17" s="16"/>
    </row>
    <row r="18" spans="1:9" x14ac:dyDescent="0.25">
      <c r="A18" s="16" t="s">
        <v>13439</v>
      </c>
      <c r="B18" s="25">
        <v>46181.791666666701</v>
      </c>
      <c r="C18" s="16" t="s">
        <v>18142</v>
      </c>
      <c r="D18" s="16" t="s">
        <v>18164</v>
      </c>
      <c r="E18" s="16" t="s">
        <v>180</v>
      </c>
      <c r="F18" s="16" t="s">
        <v>18144</v>
      </c>
      <c r="G18" s="16" t="s">
        <v>273</v>
      </c>
      <c r="H18" s="16">
        <f>COUNTIF(Tickets!$V:$V,A18)</f>
        <v>74</v>
      </c>
      <c r="I18" s="16"/>
    </row>
    <row r="19" spans="1:9" x14ac:dyDescent="0.25">
      <c r="A19" s="16" t="s">
        <v>18165</v>
      </c>
      <c r="B19" s="25">
        <v>46183.354166666701</v>
      </c>
      <c r="C19" s="16" t="s">
        <v>18139</v>
      </c>
      <c r="D19" s="16" t="s">
        <v>18161</v>
      </c>
      <c r="E19" s="16" t="s">
        <v>182</v>
      </c>
      <c r="F19" s="16" t="s">
        <v>18141</v>
      </c>
      <c r="G19" s="16" t="s">
        <v>219</v>
      </c>
      <c r="H19" s="16">
        <f>COUNTIF(Tickets!$V:$V,A19)</f>
        <v>0</v>
      </c>
      <c r="I19" s="16"/>
    </row>
    <row r="20" spans="1:9" x14ac:dyDescent="0.25">
      <c r="A20" s="16" t="s">
        <v>14363</v>
      </c>
      <c r="B20" s="25">
        <v>46202.75</v>
      </c>
      <c r="C20" s="16" t="s">
        <v>18139</v>
      </c>
      <c r="D20" s="16" t="s">
        <v>18166</v>
      </c>
      <c r="E20" s="16" t="s">
        <v>176</v>
      </c>
      <c r="F20" s="16" t="s">
        <v>18141</v>
      </c>
      <c r="G20" s="16" t="s">
        <v>219</v>
      </c>
      <c r="H20" s="16">
        <f>COUNTIF(Tickets!$V:$V,A20)</f>
        <v>5</v>
      </c>
      <c r="I20" s="16"/>
    </row>
    <row r="21" spans="1:9" x14ac:dyDescent="0.25">
      <c r="A21" s="16" t="s">
        <v>18167</v>
      </c>
      <c r="B21" s="25">
        <v>46211.354166666701</v>
      </c>
      <c r="C21" s="16" t="s">
        <v>18139</v>
      </c>
      <c r="D21" s="16" t="s">
        <v>18161</v>
      </c>
      <c r="E21" s="16" t="s">
        <v>182</v>
      </c>
      <c r="F21" s="16" t="s">
        <v>18141</v>
      </c>
      <c r="G21" s="16" t="s">
        <v>219</v>
      </c>
      <c r="H21" s="16">
        <f>COUNTIF(Tickets!$V:$V,A21)</f>
        <v>0</v>
      </c>
      <c r="I21" s="16"/>
    </row>
    <row r="22" spans="1:9" x14ac:dyDescent="0.25">
      <c r="A22" s="16" t="s">
        <v>15092</v>
      </c>
      <c r="B22" s="25">
        <v>46223.791666666701</v>
      </c>
      <c r="C22" s="16" t="s">
        <v>18142</v>
      </c>
      <c r="D22" s="16" t="s">
        <v>18168</v>
      </c>
      <c r="E22" s="16" t="s">
        <v>180</v>
      </c>
      <c r="F22" s="16" t="s">
        <v>18141</v>
      </c>
      <c r="G22" s="16" t="s">
        <v>273</v>
      </c>
      <c r="H22" s="16">
        <f>COUNTIF(Tickets!$V:$V,A22)</f>
        <v>16</v>
      </c>
      <c r="I22" s="16"/>
    </row>
    <row r="23" spans="1:9" x14ac:dyDescent="0.25">
      <c r="A23" s="16" t="s">
        <v>15518</v>
      </c>
      <c r="B23" s="25">
        <v>46233.75</v>
      </c>
      <c r="C23" s="16" t="s">
        <v>18142</v>
      </c>
      <c r="D23" s="16" t="s">
        <v>18169</v>
      </c>
      <c r="E23" s="16" t="s">
        <v>181</v>
      </c>
      <c r="F23" s="16" t="s">
        <v>18144</v>
      </c>
      <c r="G23" s="16" t="s">
        <v>273</v>
      </c>
      <c r="H23" s="16">
        <f>COUNTIF(Tickets!$V:$V,A23)</f>
        <v>26</v>
      </c>
      <c r="I23" s="16"/>
    </row>
    <row r="24" spans="1:9" x14ac:dyDescent="0.25">
      <c r="A24" s="16" t="s">
        <v>18170</v>
      </c>
      <c r="B24" s="25">
        <v>46246.354166666701</v>
      </c>
      <c r="C24" s="16" t="s">
        <v>18139</v>
      </c>
      <c r="D24" s="16" t="s">
        <v>18161</v>
      </c>
      <c r="E24" s="16" t="s">
        <v>182</v>
      </c>
      <c r="F24" s="16" t="s">
        <v>18141</v>
      </c>
      <c r="G24" s="16" t="s">
        <v>219</v>
      </c>
      <c r="H24" s="16">
        <f>COUNTIF(Tickets!$V:$V,A24)</f>
        <v>0</v>
      </c>
      <c r="I24" s="16"/>
    </row>
    <row r="25" spans="1:9" x14ac:dyDescent="0.25">
      <c r="A25" s="16" t="s">
        <v>16310</v>
      </c>
      <c r="B25" s="25">
        <v>46252.770833333299</v>
      </c>
      <c r="C25" s="16" t="s">
        <v>18142</v>
      </c>
      <c r="D25" s="16" t="s">
        <v>18171</v>
      </c>
      <c r="E25" s="16" t="s">
        <v>179</v>
      </c>
      <c r="F25" s="16" t="s">
        <v>18141</v>
      </c>
      <c r="G25" s="16" t="s">
        <v>273</v>
      </c>
      <c r="H25" s="16">
        <f>COUNTIF(Tickets!$V:$V,A25)</f>
        <v>38</v>
      </c>
      <c r="I25" s="16"/>
    </row>
    <row r="26" spans="1:9" x14ac:dyDescent="0.25">
      <c r="A26" s="16" t="s">
        <v>16576</v>
      </c>
      <c r="B26" s="25">
        <v>46258.791666666701</v>
      </c>
      <c r="C26" s="16" t="s">
        <v>18139</v>
      </c>
      <c r="D26" s="16" t="s">
        <v>18172</v>
      </c>
      <c r="E26" s="16" t="s">
        <v>176</v>
      </c>
      <c r="F26" s="16" t="s">
        <v>18141</v>
      </c>
      <c r="G26" s="16" t="s">
        <v>219</v>
      </c>
      <c r="H26" s="16">
        <f>COUNTIF(Tickets!$V:$V,A26)</f>
        <v>17</v>
      </c>
      <c r="I26" s="16"/>
    </row>
    <row r="27" spans="1:9" x14ac:dyDescent="0.25">
      <c r="A27" s="16" t="s">
        <v>18173</v>
      </c>
      <c r="B27" s="25">
        <v>46262.666666666701</v>
      </c>
      <c r="C27" s="16" t="s">
        <v>18139</v>
      </c>
      <c r="D27" s="16" t="s">
        <v>18174</v>
      </c>
      <c r="E27" s="16" t="s">
        <v>182</v>
      </c>
      <c r="F27" s="16" t="s">
        <v>18141</v>
      </c>
      <c r="G27" s="16" t="s">
        <v>219</v>
      </c>
      <c r="H27" s="16">
        <f>COUNTIF(Tickets!$V:$V,A27)</f>
        <v>0</v>
      </c>
      <c r="I27" s="16" t="s">
        <v>18175</v>
      </c>
    </row>
    <row r="28" spans="1:9" x14ac:dyDescent="0.25">
      <c r="A28" s="16" t="s">
        <v>18176</v>
      </c>
      <c r="B28" s="25">
        <v>46273.791666666701</v>
      </c>
      <c r="C28" s="16" t="s">
        <v>18139</v>
      </c>
      <c r="D28" s="16" t="s">
        <v>18177</v>
      </c>
      <c r="E28" s="16" t="s">
        <v>179</v>
      </c>
      <c r="F28" s="16" t="s">
        <v>18141</v>
      </c>
      <c r="G28" s="16" t="s">
        <v>219</v>
      </c>
      <c r="H28" s="16">
        <f>COUNTIF(Tickets!$V:$V,A28)</f>
        <v>0</v>
      </c>
      <c r="I28" s="16" t="s">
        <v>18178</v>
      </c>
    </row>
    <row r="29" spans="1:9" x14ac:dyDescent="0.25">
      <c r="A29" s="16" t="s">
        <v>17125</v>
      </c>
      <c r="B29" s="25">
        <v>46274.354166666701</v>
      </c>
      <c r="C29" s="16" t="s">
        <v>18139</v>
      </c>
      <c r="D29" s="16" t="s">
        <v>18161</v>
      </c>
      <c r="E29" s="16" t="s">
        <v>182</v>
      </c>
      <c r="F29" s="16" t="s">
        <v>18141</v>
      </c>
      <c r="G29" s="16" t="s">
        <v>219</v>
      </c>
      <c r="H29" s="16">
        <f>COUNTIF(Tickets!$V:$V,A29)</f>
        <v>14</v>
      </c>
      <c r="I29" s="16" t="s">
        <v>18179</v>
      </c>
    </row>
    <row r="30" spans="1:9" x14ac:dyDescent="0.25">
      <c r="A30" s="16" t="s">
        <v>18180</v>
      </c>
      <c r="B30" s="25">
        <v>46274.526388888902</v>
      </c>
      <c r="C30" s="16" t="s">
        <v>18181</v>
      </c>
      <c r="D30" s="16" t="s">
        <v>18182</v>
      </c>
      <c r="E30" s="16" t="s">
        <v>182</v>
      </c>
      <c r="F30" s="16" t="s">
        <v>18183</v>
      </c>
      <c r="G30" s="16" t="s">
        <v>273</v>
      </c>
      <c r="H30" s="16">
        <f>COUNTIF(Tickets!$V:$V,A30)</f>
        <v>0</v>
      </c>
      <c r="I30" s="16" t="s">
        <v>18184</v>
      </c>
    </row>
    <row r="31" spans="1:9" x14ac:dyDescent="0.25">
      <c r="A31" s="16" t="s">
        <v>17619</v>
      </c>
      <c r="B31" s="25">
        <v>46286.25</v>
      </c>
      <c r="C31" s="16" t="s">
        <v>18142</v>
      </c>
      <c r="D31" s="16" t="s">
        <v>18185</v>
      </c>
      <c r="E31" s="16" t="s">
        <v>177</v>
      </c>
      <c r="F31" s="16" t="s">
        <v>18144</v>
      </c>
      <c r="G31" s="16" t="s">
        <v>273</v>
      </c>
      <c r="H31" s="16">
        <f>COUNTIF(Tickets!$V:$V,A31)</f>
        <v>22</v>
      </c>
      <c r="I31" s="16"/>
    </row>
    <row r="33" spans="1:1" x14ac:dyDescent="0.25">
      <c r="A33" s="4" t="s">
        <v>18186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Start_Here</vt:lpstr>
      <vt:lpstr>Summary</vt:lpstr>
      <vt:lpstr>Tickets</vt:lpstr>
      <vt:lpstr>SLA_Policy</vt:lpstr>
      <vt:lpstr>Sites</vt:lpstr>
      <vt:lpstr>Departments</vt:lpstr>
      <vt:lpstr>Assignment_Groups</vt:lpstr>
      <vt:lpstr>Categories</vt:lpstr>
      <vt:lpstr>Change_Calendar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Allen Sanders</cp:lastModifiedBy>
  <cp:revision>0</cp:revision>
  <dcterms:created xsi:type="dcterms:W3CDTF">2026-10-01T19:42:04Z</dcterms:created>
  <dcterms:modified xsi:type="dcterms:W3CDTF">2026-10-02T13:02:32Z</dcterms:modified>
  <dc:language>en-US</dc:language>
</cp:coreProperties>
</file>